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hidePivotFieldList="1"/>
  <xr:revisionPtr revIDLastSave="0" documentId="13_ncr:1_{20441A68-A79E-4376-9893-8C6B3E4BC2F8}" xr6:coauthVersionLast="47" xr6:coauthVersionMax="47" xr10:uidLastSave="{00000000-0000-0000-0000-000000000000}"/>
  <bookViews>
    <workbookView xWindow="28680" yWindow="-120" windowWidth="29040" windowHeight="15840" xr2:uid="{EFA421AE-DA2B-4A9A-BF0B-8F758637B73B}"/>
  </bookViews>
  <sheets>
    <sheet name="COVER" sheetId="1" r:id="rId1"/>
    <sheet name="Databook" sheetId="16" r:id="rId2"/>
    <sheet name="Outputs &gt;&gt;&gt;" sheetId="3" r:id="rId3"/>
    <sheet name="Dashboard" sheetId="19" r:id="rId4"/>
    <sheet name="Scenario Descriptions" sheetId="60" r:id="rId5"/>
    <sheet name="Output Summary" sheetId="56" r:id="rId6"/>
    <sheet name="Inputs &gt;&gt;&gt;" sheetId="4" r:id="rId7"/>
    <sheet name="Assumptions" sheetId="17" r:id="rId8"/>
    <sheet name="Calculations &gt;&gt;&gt;" sheetId="6" r:id="rId9"/>
    <sheet name="Costs" sheetId="32" r:id="rId10"/>
    <sheet name="NSW" sheetId="49" r:id="rId11"/>
    <sheet name="QLD" sheetId="50" r:id="rId12"/>
    <sheet name="SA" sheetId="51" r:id="rId13"/>
    <sheet name="TAS" sheetId="52" r:id="rId14"/>
    <sheet name="WA" sheetId="53" r:id="rId15"/>
    <sheet name="VIC" sheetId="59" r:id="rId16"/>
    <sheet name="National costs" sheetId="54" r:id="rId17"/>
    <sheet name="Assumptions Book &gt;&gt;&gt;" sheetId="29" r:id="rId18"/>
    <sheet name="Assumptions Book" sheetId="57" r:id="rId19"/>
  </sheets>
  <definedNames>
    <definedName name="End.Date">Databook!$D$8</definedName>
    <definedName name="Focus.State">Dashboard!$B$47</definedName>
    <definedName name="MiY">12</definedName>
    <definedName name="Scenario">Dashboard!$B$7</definedName>
    <definedName name="Scenario.Name">Dashboard!$B$8</definedName>
    <definedName name="Start.Date">Databook!$D$6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9" i="59" l="1"/>
  <c r="E362" i="59"/>
  <c r="E355" i="59"/>
  <c r="E348" i="59"/>
  <c r="E339" i="59"/>
  <c r="D260" i="59"/>
  <c r="D171" i="59"/>
  <c r="D170" i="59"/>
  <c r="D97" i="59"/>
  <c r="D29" i="59"/>
  <c r="D28" i="59"/>
  <c r="D7" i="59"/>
  <c r="B1" i="59"/>
  <c r="DI149" i="59"/>
  <c r="DI116" i="59"/>
  <c r="DI80" i="59"/>
  <c r="DI47" i="59"/>
  <c r="CI149" i="59"/>
  <c r="CI116" i="59"/>
  <c r="CI80" i="59"/>
  <c r="CI47" i="59"/>
  <c r="BI149" i="59"/>
  <c r="BI116" i="59"/>
  <c r="BI80" i="59"/>
  <c r="BI47" i="59"/>
  <c r="AI149" i="59"/>
  <c r="AI116" i="59"/>
  <c r="AI80" i="59"/>
  <c r="AI47" i="59"/>
  <c r="J15" i="59"/>
  <c r="E369" i="53"/>
  <c r="E362" i="53"/>
  <c r="E355" i="53"/>
  <c r="E348" i="53"/>
  <c r="E339" i="53"/>
  <c r="D260" i="53"/>
  <c r="D171" i="53"/>
  <c r="D170" i="53"/>
  <c r="D97" i="53"/>
  <c r="D29" i="53"/>
  <c r="D28" i="53"/>
  <c r="E369" i="52"/>
  <c r="E362" i="52"/>
  <c r="E355" i="52"/>
  <c r="E348" i="52"/>
  <c r="E339" i="52"/>
  <c r="D260" i="52"/>
  <c r="D171" i="52"/>
  <c r="D170" i="52"/>
  <c r="D97" i="52"/>
  <c r="D29" i="52"/>
  <c r="D28" i="52"/>
  <c r="E369" i="51"/>
  <c r="E362" i="51"/>
  <c r="E355" i="51"/>
  <c r="E348" i="51"/>
  <c r="E339" i="51"/>
  <c r="D260" i="51"/>
  <c r="D171" i="51"/>
  <c r="D170" i="51"/>
  <c r="D97" i="51"/>
  <c r="D29" i="51"/>
  <c r="D28" i="51"/>
  <c r="D28" i="50"/>
  <c r="E369" i="50"/>
  <c r="E362" i="50"/>
  <c r="E355" i="50"/>
  <c r="E348" i="50"/>
  <c r="E339" i="50"/>
  <c r="D260" i="50"/>
  <c r="D171" i="50"/>
  <c r="D170" i="50"/>
  <c r="D97" i="50"/>
  <c r="D29" i="50"/>
  <c r="D29" i="49"/>
  <c r="D28" i="49"/>
  <c r="E369" i="49"/>
  <c r="E362" i="49"/>
  <c r="E355" i="49"/>
  <c r="E348" i="49"/>
  <c r="E339" i="49"/>
  <c r="D260" i="49"/>
  <c r="D171" i="49"/>
  <c r="D170" i="49"/>
  <c r="D97" i="49"/>
  <c r="D339" i="59" l="1"/>
  <c r="E269" i="59"/>
  <c r="D269" i="59"/>
  <c r="E179" i="59"/>
  <c r="D179" i="59"/>
  <c r="D339" i="53"/>
  <c r="E269" i="53"/>
  <c r="D269" i="53"/>
  <c r="E179" i="53"/>
  <c r="D179" i="53"/>
  <c r="D339" i="52"/>
  <c r="E269" i="52"/>
  <c r="D269" i="52"/>
  <c r="E179" i="52"/>
  <c r="D179" i="52"/>
  <c r="D339" i="51"/>
  <c r="E269" i="51"/>
  <c r="D269" i="51"/>
  <c r="E179" i="51"/>
  <c r="D179" i="51"/>
  <c r="D339" i="50"/>
  <c r="E269" i="50"/>
  <c r="D269" i="50"/>
  <c r="E179" i="50"/>
  <c r="D179" i="50"/>
  <c r="D339" i="49"/>
  <c r="E269" i="49"/>
  <c r="D269" i="49"/>
  <c r="E179" i="49"/>
  <c r="D179" i="49"/>
  <c r="N314" i="32"/>
  <c r="M314" i="32"/>
  <c r="L314" i="32"/>
  <c r="K314" i="32"/>
  <c r="J314" i="32"/>
  <c r="I314" i="32"/>
  <c r="C314" i="32"/>
  <c r="N301" i="32"/>
  <c r="M301" i="32"/>
  <c r="L301" i="32"/>
  <c r="K301" i="32"/>
  <c r="J301" i="32"/>
  <c r="I301" i="32"/>
  <c r="C301" i="32"/>
  <c r="N288" i="32"/>
  <c r="M288" i="32"/>
  <c r="L288" i="32"/>
  <c r="K288" i="32"/>
  <c r="J288" i="32"/>
  <c r="I288" i="32"/>
  <c r="C288" i="32"/>
  <c r="N262" i="32"/>
  <c r="M262" i="32"/>
  <c r="L262" i="32"/>
  <c r="K262" i="32"/>
  <c r="J262" i="32"/>
  <c r="I262" i="32"/>
  <c r="C262" i="32"/>
  <c r="N256" i="32"/>
  <c r="M256" i="32"/>
  <c r="L256" i="32"/>
  <c r="K256" i="32"/>
  <c r="J256" i="32"/>
  <c r="I256" i="32"/>
  <c r="C256" i="32"/>
  <c r="C222" i="32"/>
  <c r="C223" i="32"/>
  <c r="C224" i="32"/>
  <c r="C225" i="32"/>
  <c r="C226" i="32"/>
  <c r="C227" i="32"/>
  <c r="C228" i="32"/>
  <c r="C229" i="32"/>
  <c r="C230" i="32"/>
  <c r="N222" i="32"/>
  <c r="M222" i="32"/>
  <c r="L222" i="32"/>
  <c r="K222" i="32"/>
  <c r="J222" i="32"/>
  <c r="I222" i="32"/>
  <c r="C221" i="32"/>
  <c r="C218" i="32"/>
  <c r="C217" i="32"/>
  <c r="C216" i="32"/>
  <c r="C215" i="32"/>
  <c r="C214" i="32"/>
  <c r="C213" i="32"/>
  <c r="C212" i="32"/>
  <c r="C211" i="32"/>
  <c r="C210" i="32"/>
  <c r="N210" i="32"/>
  <c r="M210" i="32"/>
  <c r="L210" i="32"/>
  <c r="K210" i="32"/>
  <c r="J210" i="32"/>
  <c r="I210" i="32"/>
  <c r="C209" i="32"/>
  <c r="C206" i="32"/>
  <c r="C205" i="32"/>
  <c r="C204" i="32"/>
  <c r="C203" i="32"/>
  <c r="C202" i="32"/>
  <c r="C201" i="32"/>
  <c r="C200" i="32"/>
  <c r="C199" i="32"/>
  <c r="C198" i="32"/>
  <c r="C197" i="32"/>
  <c r="N198" i="32"/>
  <c r="M198" i="32"/>
  <c r="L198" i="32"/>
  <c r="K198" i="32"/>
  <c r="J198" i="32"/>
  <c r="I198" i="32"/>
  <c r="N159" i="32"/>
  <c r="M159" i="32"/>
  <c r="L159" i="32"/>
  <c r="K159" i="32"/>
  <c r="J159" i="32"/>
  <c r="I159" i="32"/>
  <c r="C159" i="32"/>
  <c r="N145" i="32"/>
  <c r="M145" i="32"/>
  <c r="L145" i="32"/>
  <c r="K145" i="32"/>
  <c r="J145" i="32"/>
  <c r="I145" i="32"/>
  <c r="C145" i="32"/>
  <c r="N131" i="32"/>
  <c r="M131" i="32"/>
  <c r="L131" i="32"/>
  <c r="K131" i="32"/>
  <c r="J131" i="32"/>
  <c r="I131" i="32"/>
  <c r="C131" i="32"/>
  <c r="N72" i="32"/>
  <c r="M72" i="32"/>
  <c r="L72" i="32"/>
  <c r="K72" i="32"/>
  <c r="J72" i="32"/>
  <c r="I72" i="32"/>
  <c r="C72" i="32"/>
  <c r="N60" i="32"/>
  <c r="M60" i="32"/>
  <c r="L60" i="32"/>
  <c r="K60" i="32"/>
  <c r="J60" i="32"/>
  <c r="I60" i="32"/>
  <c r="C60" i="32"/>
  <c r="N48" i="32"/>
  <c r="M48" i="32"/>
  <c r="L48" i="32"/>
  <c r="K48" i="32"/>
  <c r="J48" i="32"/>
  <c r="I48" i="32"/>
  <c r="C48" i="32"/>
  <c r="D7" i="49" l="1"/>
  <c r="D7" i="50"/>
  <c r="D7" i="51"/>
  <c r="D7" i="52"/>
  <c r="D7" i="53"/>
  <c r="C40" i="32"/>
  <c r="C39" i="32"/>
  <c r="C32" i="32"/>
  <c r="C33" i="32"/>
  <c r="H45" i="50" l="1"/>
  <c r="H45" i="51"/>
  <c r="H45" i="52"/>
  <c r="H45" i="53"/>
  <c r="H45" i="59"/>
  <c r="H45" i="49"/>
  <c r="D213" i="59"/>
  <c r="E136" i="59"/>
  <c r="D136" i="59"/>
  <c r="E128" i="59"/>
  <c r="D128" i="59"/>
  <c r="E120" i="59"/>
  <c r="D120" i="59"/>
  <c r="DW97" i="59"/>
  <c r="E96" i="59"/>
  <c r="E67" i="59"/>
  <c r="D67" i="59"/>
  <c r="E59" i="59"/>
  <c r="D59" i="59"/>
  <c r="E51" i="59"/>
  <c r="D51" i="59"/>
  <c r="AD29" i="59"/>
  <c r="DR28" i="59"/>
  <c r="E27" i="59"/>
  <c r="D213" i="53"/>
  <c r="E136" i="53"/>
  <c r="D136" i="53"/>
  <c r="E128" i="53"/>
  <c r="D128" i="53"/>
  <c r="E120" i="53"/>
  <c r="D120" i="53"/>
  <c r="EB97" i="53"/>
  <c r="E96" i="53"/>
  <c r="E67" i="53"/>
  <c r="D67" i="53"/>
  <c r="E59" i="53"/>
  <c r="D59" i="53"/>
  <c r="E51" i="53"/>
  <c r="D51" i="53"/>
  <c r="DZ29" i="53"/>
  <c r="E27" i="53"/>
  <c r="D213" i="52"/>
  <c r="E136" i="52"/>
  <c r="D136" i="52"/>
  <c r="E128" i="52"/>
  <c r="D128" i="52"/>
  <c r="E120" i="52"/>
  <c r="D120" i="52"/>
  <c r="E96" i="52"/>
  <c r="E67" i="52"/>
  <c r="D67" i="52"/>
  <c r="E59" i="52"/>
  <c r="D59" i="52"/>
  <c r="E51" i="52"/>
  <c r="D51" i="52"/>
  <c r="DG29" i="52"/>
  <c r="EA28" i="52"/>
  <c r="E27" i="52"/>
  <c r="D213" i="51"/>
  <c r="E136" i="51"/>
  <c r="D136" i="51"/>
  <c r="E128" i="51"/>
  <c r="D128" i="51"/>
  <c r="E120" i="51"/>
  <c r="D120" i="51"/>
  <c r="DZ97" i="51"/>
  <c r="E96" i="51"/>
  <c r="E67" i="51"/>
  <c r="D67" i="51"/>
  <c r="E59" i="51"/>
  <c r="D59" i="51"/>
  <c r="E51" i="51"/>
  <c r="D51" i="51"/>
  <c r="DE29" i="51"/>
  <c r="DX28" i="51"/>
  <c r="E27" i="51"/>
  <c r="D213" i="50"/>
  <c r="E136" i="50"/>
  <c r="D136" i="50"/>
  <c r="E128" i="50"/>
  <c r="D128" i="50"/>
  <c r="E120" i="50"/>
  <c r="D120" i="50"/>
  <c r="DZ97" i="50"/>
  <c r="E96" i="50"/>
  <c r="E67" i="50"/>
  <c r="D67" i="50"/>
  <c r="E59" i="50"/>
  <c r="D59" i="50"/>
  <c r="E51" i="50"/>
  <c r="D51" i="50"/>
  <c r="DW29" i="50"/>
  <c r="CK28" i="50"/>
  <c r="E27" i="50"/>
  <c r="D136" i="49"/>
  <c r="E136" i="49"/>
  <c r="D128" i="49"/>
  <c r="E128" i="49"/>
  <c r="E120" i="49"/>
  <c r="D120" i="49"/>
  <c r="DX97" i="49"/>
  <c r="E96" i="49"/>
  <c r="EB149" i="50"/>
  <c r="EA149" i="50"/>
  <c r="DZ149" i="50"/>
  <c r="DY149" i="50"/>
  <c r="DX149" i="50"/>
  <c r="DW149" i="50"/>
  <c r="DV149" i="50"/>
  <c r="DU149" i="50"/>
  <c r="DT149" i="50"/>
  <c r="DS149" i="50"/>
  <c r="DR149" i="50"/>
  <c r="DQ149" i="50"/>
  <c r="DP149" i="50"/>
  <c r="DO149" i="50"/>
  <c r="DN149" i="50"/>
  <c r="DM149" i="50"/>
  <c r="DL149" i="50"/>
  <c r="DK149" i="50"/>
  <c r="DJ149" i="50"/>
  <c r="DI149" i="50"/>
  <c r="DH149" i="50"/>
  <c r="DG149" i="50"/>
  <c r="DF149" i="50"/>
  <c r="DE149" i="50"/>
  <c r="DD149" i="50"/>
  <c r="DC149" i="50"/>
  <c r="DB149" i="50"/>
  <c r="DA149" i="50"/>
  <c r="CZ149" i="50"/>
  <c r="CY149" i="50"/>
  <c r="CX149" i="50"/>
  <c r="CW149" i="50"/>
  <c r="CV149" i="50"/>
  <c r="CU149" i="50"/>
  <c r="CT149" i="50"/>
  <c r="CS149" i="50"/>
  <c r="CR149" i="50"/>
  <c r="CQ149" i="50"/>
  <c r="CP149" i="50"/>
  <c r="CO149" i="50"/>
  <c r="CN149" i="50"/>
  <c r="CM149" i="50"/>
  <c r="CL149" i="50"/>
  <c r="CK149" i="50"/>
  <c r="CJ149" i="50"/>
  <c r="CI149" i="50"/>
  <c r="CH149" i="50"/>
  <c r="CG149" i="50"/>
  <c r="CF149" i="50"/>
  <c r="CE149" i="50"/>
  <c r="CD149" i="50"/>
  <c r="CC149" i="50"/>
  <c r="CB149" i="50"/>
  <c r="CA149" i="50"/>
  <c r="BZ149" i="50"/>
  <c r="BY149" i="50"/>
  <c r="BX149" i="50"/>
  <c r="BW149" i="50"/>
  <c r="BV149" i="50"/>
  <c r="BU149" i="50"/>
  <c r="BT149" i="50"/>
  <c r="BS149" i="50"/>
  <c r="BR149" i="50"/>
  <c r="BQ149" i="50"/>
  <c r="BP149" i="50"/>
  <c r="BO149" i="50"/>
  <c r="BN149" i="50"/>
  <c r="BM149" i="50"/>
  <c r="BL149" i="50"/>
  <c r="BK149" i="50"/>
  <c r="BJ149" i="50"/>
  <c r="BI149" i="50"/>
  <c r="BH149" i="50"/>
  <c r="BG149" i="50"/>
  <c r="BF149" i="50"/>
  <c r="BE149" i="50"/>
  <c r="BD149" i="50"/>
  <c r="BC149" i="50"/>
  <c r="BB149" i="50"/>
  <c r="BA149" i="50"/>
  <c r="AZ149" i="50"/>
  <c r="AY149" i="50"/>
  <c r="AX149" i="50"/>
  <c r="AW149" i="50"/>
  <c r="AV149" i="50"/>
  <c r="AU149" i="50"/>
  <c r="AT149" i="50"/>
  <c r="AS149" i="50"/>
  <c r="AR149" i="50"/>
  <c r="AQ149" i="50"/>
  <c r="AP149" i="50"/>
  <c r="AO149" i="50"/>
  <c r="AN149" i="50"/>
  <c r="AM149" i="50"/>
  <c r="AL149" i="50"/>
  <c r="AK149" i="50"/>
  <c r="AJ149" i="50"/>
  <c r="AI149" i="50"/>
  <c r="AH149" i="50"/>
  <c r="AG149" i="50"/>
  <c r="AF149" i="50"/>
  <c r="AE149" i="50"/>
  <c r="AD149" i="50"/>
  <c r="AC149" i="50"/>
  <c r="AB149" i="50"/>
  <c r="AA149" i="50"/>
  <c r="Z149" i="50"/>
  <c r="Y149" i="50"/>
  <c r="X149" i="50"/>
  <c r="W149" i="50"/>
  <c r="V149" i="50"/>
  <c r="U149" i="50"/>
  <c r="T149" i="50"/>
  <c r="S149" i="50"/>
  <c r="R149" i="50"/>
  <c r="Q149" i="50"/>
  <c r="P149" i="50"/>
  <c r="O149" i="50"/>
  <c r="N149" i="50"/>
  <c r="M149" i="50"/>
  <c r="L149" i="50"/>
  <c r="K149" i="50"/>
  <c r="J149" i="50"/>
  <c r="H147" i="50"/>
  <c r="EB116" i="50"/>
  <c r="EA116" i="50"/>
  <c r="DZ116" i="50"/>
  <c r="DY116" i="50"/>
  <c r="DX116" i="50"/>
  <c r="DW116" i="50"/>
  <c r="DV116" i="50"/>
  <c r="DU116" i="50"/>
  <c r="DT116" i="50"/>
  <c r="DS116" i="50"/>
  <c r="DR116" i="50"/>
  <c r="DQ116" i="50"/>
  <c r="DP116" i="50"/>
  <c r="DO116" i="50"/>
  <c r="DN116" i="50"/>
  <c r="DM116" i="50"/>
  <c r="DL116" i="50"/>
  <c r="DK116" i="50"/>
  <c r="DJ116" i="50"/>
  <c r="DI116" i="50"/>
  <c r="DH116" i="50"/>
  <c r="DG116" i="50"/>
  <c r="DF116" i="50"/>
  <c r="DE116" i="50"/>
  <c r="DD116" i="50"/>
  <c r="DC116" i="50"/>
  <c r="DB116" i="50"/>
  <c r="DA116" i="50"/>
  <c r="CZ116" i="50"/>
  <c r="CY116" i="50"/>
  <c r="CX116" i="50"/>
  <c r="CW116" i="50"/>
  <c r="CV116" i="50"/>
  <c r="CU116" i="50"/>
  <c r="CT116" i="50"/>
  <c r="CS116" i="50"/>
  <c r="CR116" i="50"/>
  <c r="CQ116" i="50"/>
  <c r="CP116" i="50"/>
  <c r="CO116" i="50"/>
  <c r="CN116" i="50"/>
  <c r="CM116" i="50"/>
  <c r="CL116" i="50"/>
  <c r="CK116" i="50"/>
  <c r="CJ116" i="50"/>
  <c r="CI116" i="50"/>
  <c r="CH116" i="50"/>
  <c r="CG116" i="50"/>
  <c r="CF116" i="50"/>
  <c r="CE116" i="50"/>
  <c r="CD116" i="50"/>
  <c r="CC116" i="50"/>
  <c r="CB116" i="50"/>
  <c r="CA116" i="50"/>
  <c r="BZ116" i="50"/>
  <c r="BY116" i="50"/>
  <c r="BX116" i="50"/>
  <c r="BW116" i="50"/>
  <c r="BV116" i="50"/>
  <c r="BU116" i="50"/>
  <c r="BT116" i="50"/>
  <c r="BS116" i="50"/>
  <c r="BR116" i="50"/>
  <c r="BQ116" i="50"/>
  <c r="BP116" i="50"/>
  <c r="BO116" i="50"/>
  <c r="BN116" i="50"/>
  <c r="BM116" i="50"/>
  <c r="BL116" i="50"/>
  <c r="BK116" i="50"/>
  <c r="BJ116" i="50"/>
  <c r="BI116" i="50"/>
  <c r="BH116" i="50"/>
  <c r="BG116" i="50"/>
  <c r="BF116" i="50"/>
  <c r="BE116" i="50"/>
  <c r="BD116" i="50"/>
  <c r="BC116" i="50"/>
  <c r="BB116" i="50"/>
  <c r="BA116" i="50"/>
  <c r="AZ116" i="50"/>
  <c r="AY116" i="50"/>
  <c r="AX116" i="50"/>
  <c r="AW116" i="50"/>
  <c r="AV116" i="50"/>
  <c r="AU116" i="50"/>
  <c r="AT116" i="50"/>
  <c r="AS116" i="50"/>
  <c r="AR116" i="50"/>
  <c r="AQ116" i="50"/>
  <c r="AP116" i="50"/>
  <c r="AO116" i="50"/>
  <c r="AN116" i="50"/>
  <c r="AM116" i="50"/>
  <c r="AL116" i="50"/>
  <c r="AK116" i="50"/>
  <c r="AJ116" i="50"/>
  <c r="AI116" i="50"/>
  <c r="AH116" i="50"/>
  <c r="AG116" i="50"/>
  <c r="AF116" i="50"/>
  <c r="AE116" i="50"/>
  <c r="AD116" i="50"/>
  <c r="AC116" i="50"/>
  <c r="AB116" i="50"/>
  <c r="AA116" i="50"/>
  <c r="Z116" i="50"/>
  <c r="Y116" i="50"/>
  <c r="X116" i="50"/>
  <c r="W116" i="50"/>
  <c r="V116" i="50"/>
  <c r="U116" i="50"/>
  <c r="T116" i="50"/>
  <c r="S116" i="50"/>
  <c r="R116" i="50"/>
  <c r="Q116" i="50"/>
  <c r="P116" i="50"/>
  <c r="O116" i="50"/>
  <c r="N116" i="50"/>
  <c r="M116" i="50"/>
  <c r="L116" i="50"/>
  <c r="K116" i="50"/>
  <c r="J116" i="50"/>
  <c r="H108" i="50"/>
  <c r="H93" i="50"/>
  <c r="EB149" i="51"/>
  <c r="EA149" i="51"/>
  <c r="DZ149" i="51"/>
  <c r="DY149" i="51"/>
  <c r="DX149" i="51"/>
  <c r="DW149" i="51"/>
  <c r="DV149" i="51"/>
  <c r="DU149" i="51"/>
  <c r="DT149" i="51"/>
  <c r="DS149" i="51"/>
  <c r="DR149" i="51"/>
  <c r="DQ149" i="51"/>
  <c r="DP149" i="51"/>
  <c r="DO149" i="51"/>
  <c r="DN149" i="51"/>
  <c r="DM149" i="51"/>
  <c r="DL149" i="51"/>
  <c r="DK149" i="51"/>
  <c r="DJ149" i="51"/>
  <c r="DI149" i="51"/>
  <c r="DH149" i="51"/>
  <c r="DG149" i="51"/>
  <c r="DF149" i="51"/>
  <c r="DE149" i="51"/>
  <c r="DD149" i="51"/>
  <c r="DC149" i="51"/>
  <c r="DB149" i="51"/>
  <c r="DA149" i="51"/>
  <c r="CZ149" i="51"/>
  <c r="CY149" i="51"/>
  <c r="CX149" i="51"/>
  <c r="CW149" i="51"/>
  <c r="CV149" i="51"/>
  <c r="CU149" i="51"/>
  <c r="CT149" i="51"/>
  <c r="CS149" i="51"/>
  <c r="CR149" i="51"/>
  <c r="CQ149" i="51"/>
  <c r="CP149" i="51"/>
  <c r="CO149" i="51"/>
  <c r="CN149" i="51"/>
  <c r="CM149" i="51"/>
  <c r="CL149" i="51"/>
  <c r="CK149" i="51"/>
  <c r="CJ149" i="51"/>
  <c r="CI149" i="51"/>
  <c r="CH149" i="51"/>
  <c r="CG149" i="51"/>
  <c r="CF149" i="51"/>
  <c r="CE149" i="51"/>
  <c r="CD149" i="51"/>
  <c r="CC149" i="51"/>
  <c r="CB149" i="51"/>
  <c r="CA149" i="51"/>
  <c r="BZ149" i="51"/>
  <c r="BY149" i="51"/>
  <c r="BX149" i="51"/>
  <c r="BW149" i="51"/>
  <c r="BV149" i="51"/>
  <c r="BU149" i="51"/>
  <c r="BT149" i="51"/>
  <c r="BS149" i="51"/>
  <c r="BR149" i="51"/>
  <c r="BQ149" i="51"/>
  <c r="BP149" i="51"/>
  <c r="BO149" i="51"/>
  <c r="BN149" i="51"/>
  <c r="BM149" i="51"/>
  <c r="BL149" i="51"/>
  <c r="BK149" i="51"/>
  <c r="BJ149" i="51"/>
  <c r="BI149" i="51"/>
  <c r="BH149" i="51"/>
  <c r="BG149" i="51"/>
  <c r="BF149" i="51"/>
  <c r="BE149" i="51"/>
  <c r="BD149" i="51"/>
  <c r="BC149" i="51"/>
  <c r="BB149" i="51"/>
  <c r="BA149" i="51"/>
  <c r="AZ149" i="51"/>
  <c r="AY149" i="51"/>
  <c r="AX149" i="51"/>
  <c r="AW149" i="51"/>
  <c r="AV149" i="51"/>
  <c r="AU149" i="51"/>
  <c r="AT149" i="51"/>
  <c r="AS149" i="51"/>
  <c r="AR149" i="51"/>
  <c r="AQ149" i="51"/>
  <c r="AP149" i="51"/>
  <c r="AO149" i="51"/>
  <c r="AN149" i="51"/>
  <c r="AM149" i="51"/>
  <c r="AL149" i="51"/>
  <c r="AK149" i="51"/>
  <c r="AJ149" i="51"/>
  <c r="AI149" i="51"/>
  <c r="AH149" i="51"/>
  <c r="AG149" i="51"/>
  <c r="AF149" i="51"/>
  <c r="AE149" i="51"/>
  <c r="AD149" i="51"/>
  <c r="AC149" i="51"/>
  <c r="AB149" i="51"/>
  <c r="AA149" i="51"/>
  <c r="Z149" i="51"/>
  <c r="Y149" i="51"/>
  <c r="X149" i="51"/>
  <c r="W149" i="51"/>
  <c r="V149" i="51"/>
  <c r="U149" i="51"/>
  <c r="T149" i="51"/>
  <c r="S149" i="51"/>
  <c r="R149" i="51"/>
  <c r="Q149" i="51"/>
  <c r="P149" i="51"/>
  <c r="O149" i="51"/>
  <c r="N149" i="51"/>
  <c r="M149" i="51"/>
  <c r="L149" i="51"/>
  <c r="K149" i="51"/>
  <c r="J149" i="51"/>
  <c r="H147" i="51"/>
  <c r="EB116" i="51"/>
  <c r="EA116" i="51"/>
  <c r="DZ116" i="51"/>
  <c r="DY116" i="51"/>
  <c r="DX116" i="51"/>
  <c r="DW116" i="51"/>
  <c r="DV116" i="51"/>
  <c r="DU116" i="51"/>
  <c r="DT116" i="51"/>
  <c r="DS116" i="51"/>
  <c r="DR116" i="51"/>
  <c r="DQ116" i="51"/>
  <c r="DP116" i="51"/>
  <c r="DO116" i="51"/>
  <c r="DN116" i="51"/>
  <c r="DM116" i="51"/>
  <c r="DL116" i="51"/>
  <c r="DK116" i="51"/>
  <c r="DJ116" i="51"/>
  <c r="DI116" i="51"/>
  <c r="DH116" i="51"/>
  <c r="DG116" i="51"/>
  <c r="DF116" i="51"/>
  <c r="DE116" i="51"/>
  <c r="DD116" i="51"/>
  <c r="DC116" i="51"/>
  <c r="DB116" i="51"/>
  <c r="DA116" i="51"/>
  <c r="CZ116" i="51"/>
  <c r="CY116" i="51"/>
  <c r="CX116" i="51"/>
  <c r="CW116" i="51"/>
  <c r="CV116" i="51"/>
  <c r="CU116" i="51"/>
  <c r="CT116" i="51"/>
  <c r="CS116" i="51"/>
  <c r="CR116" i="51"/>
  <c r="CQ116" i="51"/>
  <c r="CP116" i="51"/>
  <c r="CO116" i="51"/>
  <c r="CN116" i="51"/>
  <c r="CM116" i="51"/>
  <c r="CL116" i="51"/>
  <c r="CK116" i="51"/>
  <c r="CJ116" i="51"/>
  <c r="CI116" i="51"/>
  <c r="CH116" i="51"/>
  <c r="CG116" i="51"/>
  <c r="CF116" i="51"/>
  <c r="CE116" i="51"/>
  <c r="CD116" i="51"/>
  <c r="CC116" i="51"/>
  <c r="CB116" i="51"/>
  <c r="CA116" i="51"/>
  <c r="BZ116" i="51"/>
  <c r="BY116" i="51"/>
  <c r="BX116" i="51"/>
  <c r="BW116" i="51"/>
  <c r="BV116" i="51"/>
  <c r="BU116" i="51"/>
  <c r="BT116" i="51"/>
  <c r="BS116" i="51"/>
  <c r="BR116" i="51"/>
  <c r="BQ116" i="51"/>
  <c r="BP116" i="51"/>
  <c r="BO116" i="51"/>
  <c r="BN116" i="51"/>
  <c r="BM116" i="51"/>
  <c r="BL116" i="51"/>
  <c r="BK116" i="51"/>
  <c r="BJ116" i="51"/>
  <c r="BI116" i="51"/>
  <c r="BH116" i="51"/>
  <c r="BG116" i="51"/>
  <c r="BF116" i="51"/>
  <c r="BE116" i="51"/>
  <c r="BD116" i="51"/>
  <c r="BC116" i="51"/>
  <c r="BB116" i="51"/>
  <c r="BA116" i="51"/>
  <c r="AZ116" i="51"/>
  <c r="AY116" i="51"/>
  <c r="AX116" i="51"/>
  <c r="AW116" i="51"/>
  <c r="AV116" i="51"/>
  <c r="AU116" i="51"/>
  <c r="AT116" i="51"/>
  <c r="AS116" i="51"/>
  <c r="AR116" i="51"/>
  <c r="AQ116" i="51"/>
  <c r="AP116" i="51"/>
  <c r="AO116" i="51"/>
  <c r="AN116" i="51"/>
  <c r="AM116" i="51"/>
  <c r="AL116" i="51"/>
  <c r="AK116" i="51"/>
  <c r="AJ116" i="51"/>
  <c r="AI116" i="51"/>
  <c r="AH116" i="51"/>
  <c r="AG116" i="51"/>
  <c r="AF116" i="51"/>
  <c r="AE116" i="51"/>
  <c r="AD116" i="51"/>
  <c r="AC116" i="51"/>
  <c r="AB116" i="51"/>
  <c r="AA116" i="51"/>
  <c r="Z116" i="51"/>
  <c r="Y116" i="51"/>
  <c r="X116" i="51"/>
  <c r="W116" i="51"/>
  <c r="V116" i="51"/>
  <c r="U116" i="51"/>
  <c r="T116" i="51"/>
  <c r="S116" i="51"/>
  <c r="R116" i="51"/>
  <c r="Q116" i="51"/>
  <c r="P116" i="51"/>
  <c r="O116" i="51"/>
  <c r="N116" i="51"/>
  <c r="M116" i="51"/>
  <c r="L116" i="51"/>
  <c r="K116" i="51"/>
  <c r="J116" i="51"/>
  <c r="H108" i="51"/>
  <c r="H93" i="51"/>
  <c r="EB149" i="52"/>
  <c r="EA149" i="52"/>
  <c r="DZ149" i="52"/>
  <c r="DY149" i="52"/>
  <c r="DX149" i="52"/>
  <c r="DW149" i="52"/>
  <c r="DV149" i="52"/>
  <c r="DU149" i="52"/>
  <c r="DT149" i="52"/>
  <c r="DS149" i="52"/>
  <c r="DR149" i="52"/>
  <c r="DQ149" i="52"/>
  <c r="DP149" i="52"/>
  <c r="DO149" i="52"/>
  <c r="DN149" i="52"/>
  <c r="DM149" i="52"/>
  <c r="DL149" i="52"/>
  <c r="DK149" i="52"/>
  <c r="DJ149" i="52"/>
  <c r="DI149" i="52"/>
  <c r="DH149" i="52"/>
  <c r="DG149" i="52"/>
  <c r="DF149" i="52"/>
  <c r="DE149" i="52"/>
  <c r="DD149" i="52"/>
  <c r="DC149" i="52"/>
  <c r="DB149" i="52"/>
  <c r="DA149" i="52"/>
  <c r="CZ149" i="52"/>
  <c r="CY149" i="52"/>
  <c r="CX149" i="52"/>
  <c r="CW149" i="52"/>
  <c r="CV149" i="52"/>
  <c r="CU149" i="52"/>
  <c r="CT149" i="52"/>
  <c r="CS149" i="52"/>
  <c r="CR149" i="52"/>
  <c r="CQ149" i="52"/>
  <c r="CP149" i="52"/>
  <c r="CO149" i="52"/>
  <c r="CN149" i="52"/>
  <c r="CM149" i="52"/>
  <c r="CL149" i="52"/>
  <c r="CK149" i="52"/>
  <c r="CJ149" i="52"/>
  <c r="CI149" i="52"/>
  <c r="CH149" i="52"/>
  <c r="CG149" i="52"/>
  <c r="CF149" i="52"/>
  <c r="CE149" i="52"/>
  <c r="CD149" i="52"/>
  <c r="CC149" i="52"/>
  <c r="CB149" i="52"/>
  <c r="CA149" i="52"/>
  <c r="BZ149" i="52"/>
  <c r="BY149" i="52"/>
  <c r="BX149" i="52"/>
  <c r="BW149" i="52"/>
  <c r="BV149" i="52"/>
  <c r="BU149" i="52"/>
  <c r="BT149" i="52"/>
  <c r="BS149" i="52"/>
  <c r="BR149" i="52"/>
  <c r="BQ149" i="52"/>
  <c r="BP149" i="52"/>
  <c r="BO149" i="52"/>
  <c r="BN149" i="52"/>
  <c r="BM149" i="52"/>
  <c r="BL149" i="52"/>
  <c r="BK149" i="52"/>
  <c r="BJ149" i="52"/>
  <c r="BI149" i="52"/>
  <c r="BH149" i="52"/>
  <c r="BG149" i="52"/>
  <c r="BF149" i="52"/>
  <c r="BE149" i="52"/>
  <c r="BD149" i="52"/>
  <c r="BC149" i="52"/>
  <c r="BB149" i="52"/>
  <c r="BA149" i="52"/>
  <c r="AZ149" i="52"/>
  <c r="AY149" i="52"/>
  <c r="AX149" i="52"/>
  <c r="AW149" i="52"/>
  <c r="AV149" i="52"/>
  <c r="AU149" i="52"/>
  <c r="AT149" i="52"/>
  <c r="AS149" i="52"/>
  <c r="AR149" i="52"/>
  <c r="AQ149" i="52"/>
  <c r="AP149" i="52"/>
  <c r="AO149" i="52"/>
  <c r="AN149" i="52"/>
  <c r="AM149" i="52"/>
  <c r="AL149" i="52"/>
  <c r="AK149" i="52"/>
  <c r="AJ149" i="52"/>
  <c r="AI149" i="52"/>
  <c r="AH149" i="52"/>
  <c r="AG149" i="52"/>
  <c r="AF149" i="52"/>
  <c r="AE149" i="52"/>
  <c r="AD149" i="52"/>
  <c r="AC149" i="52"/>
  <c r="AB149" i="52"/>
  <c r="AA149" i="52"/>
  <c r="Z149" i="52"/>
  <c r="Y149" i="52"/>
  <c r="X149" i="52"/>
  <c r="W149" i="52"/>
  <c r="V149" i="52"/>
  <c r="U149" i="52"/>
  <c r="T149" i="52"/>
  <c r="S149" i="52"/>
  <c r="R149" i="52"/>
  <c r="Q149" i="52"/>
  <c r="P149" i="52"/>
  <c r="O149" i="52"/>
  <c r="N149" i="52"/>
  <c r="M149" i="52"/>
  <c r="L149" i="52"/>
  <c r="K149" i="52"/>
  <c r="J149" i="52"/>
  <c r="H147" i="52"/>
  <c r="EB116" i="52"/>
  <c r="EA116" i="52"/>
  <c r="DZ116" i="52"/>
  <c r="DY116" i="52"/>
  <c r="DX116" i="52"/>
  <c r="DW116" i="52"/>
  <c r="DV116" i="52"/>
  <c r="DU116" i="52"/>
  <c r="DT116" i="52"/>
  <c r="DS116" i="52"/>
  <c r="DR116" i="52"/>
  <c r="DQ116" i="52"/>
  <c r="DP116" i="52"/>
  <c r="DO116" i="52"/>
  <c r="DN116" i="52"/>
  <c r="DM116" i="52"/>
  <c r="DL116" i="52"/>
  <c r="DK116" i="52"/>
  <c r="DJ116" i="52"/>
  <c r="DI116" i="52"/>
  <c r="DH116" i="52"/>
  <c r="DG116" i="52"/>
  <c r="DF116" i="52"/>
  <c r="DE116" i="52"/>
  <c r="DD116" i="52"/>
  <c r="DC116" i="52"/>
  <c r="DB116" i="52"/>
  <c r="DA116" i="52"/>
  <c r="CZ116" i="52"/>
  <c r="CY116" i="52"/>
  <c r="CX116" i="52"/>
  <c r="CW116" i="52"/>
  <c r="CV116" i="52"/>
  <c r="CU116" i="52"/>
  <c r="CT116" i="52"/>
  <c r="CS116" i="52"/>
  <c r="CR116" i="52"/>
  <c r="CQ116" i="52"/>
  <c r="CP116" i="52"/>
  <c r="CO116" i="52"/>
  <c r="CN116" i="52"/>
  <c r="CM116" i="52"/>
  <c r="CL116" i="52"/>
  <c r="CK116" i="52"/>
  <c r="CJ116" i="52"/>
  <c r="CI116" i="52"/>
  <c r="CH116" i="52"/>
  <c r="CG116" i="52"/>
  <c r="CF116" i="52"/>
  <c r="CE116" i="52"/>
  <c r="CD116" i="52"/>
  <c r="CC116" i="52"/>
  <c r="CB116" i="52"/>
  <c r="CA116" i="52"/>
  <c r="BZ116" i="52"/>
  <c r="BY116" i="52"/>
  <c r="BX116" i="52"/>
  <c r="BW116" i="52"/>
  <c r="BV116" i="52"/>
  <c r="BU116" i="52"/>
  <c r="BT116" i="52"/>
  <c r="BS116" i="52"/>
  <c r="BR116" i="52"/>
  <c r="BQ116" i="52"/>
  <c r="BP116" i="52"/>
  <c r="BO116" i="52"/>
  <c r="BN116" i="52"/>
  <c r="BM116" i="52"/>
  <c r="BL116" i="52"/>
  <c r="BK116" i="52"/>
  <c r="BJ116" i="52"/>
  <c r="BI116" i="52"/>
  <c r="BH116" i="52"/>
  <c r="BG116" i="52"/>
  <c r="BF116" i="52"/>
  <c r="BE116" i="52"/>
  <c r="BD116" i="52"/>
  <c r="BC116" i="52"/>
  <c r="BB116" i="52"/>
  <c r="BA116" i="52"/>
  <c r="AZ116" i="52"/>
  <c r="AY116" i="52"/>
  <c r="AX116" i="52"/>
  <c r="AW116" i="52"/>
  <c r="AV116" i="52"/>
  <c r="AU116" i="52"/>
  <c r="AT116" i="52"/>
  <c r="AS116" i="52"/>
  <c r="AR116" i="52"/>
  <c r="AQ116" i="52"/>
  <c r="AP116" i="52"/>
  <c r="AO116" i="52"/>
  <c r="AN116" i="52"/>
  <c r="AM116" i="52"/>
  <c r="AL116" i="52"/>
  <c r="AK116" i="52"/>
  <c r="AJ116" i="52"/>
  <c r="AI116" i="52"/>
  <c r="AH116" i="52"/>
  <c r="AG116" i="52"/>
  <c r="AF116" i="52"/>
  <c r="AE116" i="52"/>
  <c r="AD116" i="52"/>
  <c r="AC116" i="52"/>
  <c r="AB116" i="52"/>
  <c r="AA116" i="52"/>
  <c r="Z116" i="52"/>
  <c r="Y116" i="52"/>
  <c r="X116" i="52"/>
  <c r="W116" i="52"/>
  <c r="V116" i="52"/>
  <c r="U116" i="52"/>
  <c r="T116" i="52"/>
  <c r="S116" i="52"/>
  <c r="R116" i="52"/>
  <c r="Q116" i="52"/>
  <c r="P116" i="52"/>
  <c r="O116" i="52"/>
  <c r="N116" i="52"/>
  <c r="M116" i="52"/>
  <c r="L116" i="52"/>
  <c r="K116" i="52"/>
  <c r="J116" i="52"/>
  <c r="H108" i="52"/>
  <c r="DY97" i="52"/>
  <c r="H93" i="52"/>
  <c r="EB149" i="53"/>
  <c r="EA149" i="53"/>
  <c r="DZ149" i="53"/>
  <c r="DY149" i="53"/>
  <c r="DX149" i="53"/>
  <c r="DW149" i="53"/>
  <c r="DV149" i="53"/>
  <c r="DU149" i="53"/>
  <c r="DT149" i="53"/>
  <c r="DS149" i="53"/>
  <c r="DR149" i="53"/>
  <c r="DQ149" i="53"/>
  <c r="DP149" i="53"/>
  <c r="DO149" i="53"/>
  <c r="DN149" i="53"/>
  <c r="DM149" i="53"/>
  <c r="DL149" i="53"/>
  <c r="DK149" i="53"/>
  <c r="DJ149" i="53"/>
  <c r="DI149" i="53"/>
  <c r="DH149" i="53"/>
  <c r="DG149" i="53"/>
  <c r="DF149" i="53"/>
  <c r="DE149" i="53"/>
  <c r="DD149" i="53"/>
  <c r="DC149" i="53"/>
  <c r="DB149" i="53"/>
  <c r="DA149" i="53"/>
  <c r="CZ149" i="53"/>
  <c r="CY149" i="53"/>
  <c r="CX149" i="53"/>
  <c r="CW149" i="53"/>
  <c r="CV149" i="53"/>
  <c r="CU149" i="53"/>
  <c r="CT149" i="53"/>
  <c r="CS149" i="53"/>
  <c r="CR149" i="53"/>
  <c r="CQ149" i="53"/>
  <c r="CP149" i="53"/>
  <c r="CO149" i="53"/>
  <c r="CN149" i="53"/>
  <c r="CM149" i="53"/>
  <c r="CL149" i="53"/>
  <c r="CK149" i="53"/>
  <c r="CJ149" i="53"/>
  <c r="CI149" i="53"/>
  <c r="CH149" i="53"/>
  <c r="CG149" i="53"/>
  <c r="CF149" i="53"/>
  <c r="CE149" i="53"/>
  <c r="CD149" i="53"/>
  <c r="CC149" i="53"/>
  <c r="CB149" i="53"/>
  <c r="CA149" i="53"/>
  <c r="BZ149" i="53"/>
  <c r="BY149" i="53"/>
  <c r="BX149" i="53"/>
  <c r="BW149" i="53"/>
  <c r="BV149" i="53"/>
  <c r="BU149" i="53"/>
  <c r="BT149" i="53"/>
  <c r="BS149" i="53"/>
  <c r="BR149" i="53"/>
  <c r="BQ149" i="53"/>
  <c r="BP149" i="53"/>
  <c r="BO149" i="53"/>
  <c r="BN149" i="53"/>
  <c r="BM149" i="53"/>
  <c r="BL149" i="53"/>
  <c r="BK149" i="53"/>
  <c r="BJ149" i="53"/>
  <c r="BI149" i="53"/>
  <c r="BH149" i="53"/>
  <c r="BG149" i="53"/>
  <c r="BF149" i="53"/>
  <c r="BE149" i="53"/>
  <c r="BD149" i="53"/>
  <c r="BC149" i="53"/>
  <c r="BB149" i="53"/>
  <c r="BA149" i="53"/>
  <c r="AZ149" i="53"/>
  <c r="AY149" i="53"/>
  <c r="AX149" i="53"/>
  <c r="AW149" i="53"/>
  <c r="AV149" i="53"/>
  <c r="AU149" i="53"/>
  <c r="AT149" i="53"/>
  <c r="AS149" i="53"/>
  <c r="AR149" i="53"/>
  <c r="AQ149" i="53"/>
  <c r="AP149" i="53"/>
  <c r="AO149" i="53"/>
  <c r="AN149" i="53"/>
  <c r="AM149" i="53"/>
  <c r="AL149" i="53"/>
  <c r="AK149" i="53"/>
  <c r="AJ149" i="53"/>
  <c r="AI149" i="53"/>
  <c r="AH149" i="53"/>
  <c r="AG149" i="53"/>
  <c r="AF149" i="53"/>
  <c r="AE149" i="53"/>
  <c r="AD149" i="53"/>
  <c r="AC149" i="53"/>
  <c r="AB149" i="53"/>
  <c r="AA149" i="53"/>
  <c r="Z149" i="53"/>
  <c r="Y149" i="53"/>
  <c r="X149" i="53"/>
  <c r="W149" i="53"/>
  <c r="V149" i="53"/>
  <c r="U149" i="53"/>
  <c r="T149" i="53"/>
  <c r="S149" i="53"/>
  <c r="R149" i="53"/>
  <c r="Q149" i="53"/>
  <c r="P149" i="53"/>
  <c r="O149" i="53"/>
  <c r="N149" i="53"/>
  <c r="M149" i="53"/>
  <c r="L149" i="53"/>
  <c r="K149" i="53"/>
  <c r="J149" i="53"/>
  <c r="H147" i="53"/>
  <c r="EB116" i="53"/>
  <c r="EA116" i="53"/>
  <c r="DZ116" i="53"/>
  <c r="DY116" i="53"/>
  <c r="DX116" i="53"/>
  <c r="DW116" i="53"/>
  <c r="DV116" i="53"/>
  <c r="DU116" i="53"/>
  <c r="DT116" i="53"/>
  <c r="DS116" i="53"/>
  <c r="DR116" i="53"/>
  <c r="DQ116" i="53"/>
  <c r="DP116" i="53"/>
  <c r="DO116" i="53"/>
  <c r="DN116" i="53"/>
  <c r="DM116" i="53"/>
  <c r="DL116" i="53"/>
  <c r="DK116" i="53"/>
  <c r="DJ116" i="53"/>
  <c r="DI116" i="53"/>
  <c r="DH116" i="53"/>
  <c r="DG116" i="53"/>
  <c r="DF116" i="53"/>
  <c r="DE116" i="53"/>
  <c r="DD116" i="53"/>
  <c r="DC116" i="53"/>
  <c r="DB116" i="53"/>
  <c r="DA116" i="53"/>
  <c r="CZ116" i="53"/>
  <c r="CY116" i="53"/>
  <c r="CX116" i="53"/>
  <c r="CW116" i="53"/>
  <c r="CV116" i="53"/>
  <c r="CU116" i="53"/>
  <c r="CT116" i="53"/>
  <c r="CS116" i="53"/>
  <c r="CR116" i="53"/>
  <c r="CQ116" i="53"/>
  <c r="CP116" i="53"/>
  <c r="CO116" i="53"/>
  <c r="CN116" i="53"/>
  <c r="CM116" i="53"/>
  <c r="CL116" i="53"/>
  <c r="CK116" i="53"/>
  <c r="CJ116" i="53"/>
  <c r="CI116" i="53"/>
  <c r="CH116" i="53"/>
  <c r="CG116" i="53"/>
  <c r="CF116" i="53"/>
  <c r="CE116" i="53"/>
  <c r="CD116" i="53"/>
  <c r="CC116" i="53"/>
  <c r="CB116" i="53"/>
  <c r="CA116" i="53"/>
  <c r="BZ116" i="53"/>
  <c r="BY116" i="53"/>
  <c r="BX116" i="53"/>
  <c r="BW116" i="53"/>
  <c r="BV116" i="53"/>
  <c r="BU116" i="53"/>
  <c r="BT116" i="53"/>
  <c r="BS116" i="53"/>
  <c r="BR116" i="53"/>
  <c r="BQ116" i="53"/>
  <c r="BP116" i="53"/>
  <c r="BO116" i="53"/>
  <c r="BN116" i="53"/>
  <c r="BM116" i="53"/>
  <c r="BL116" i="53"/>
  <c r="BK116" i="53"/>
  <c r="BJ116" i="53"/>
  <c r="BI116" i="53"/>
  <c r="BH116" i="53"/>
  <c r="BG116" i="53"/>
  <c r="BF116" i="53"/>
  <c r="BE116" i="53"/>
  <c r="BD116" i="53"/>
  <c r="BC116" i="53"/>
  <c r="BB116" i="53"/>
  <c r="BA116" i="53"/>
  <c r="AZ116" i="53"/>
  <c r="AY116" i="53"/>
  <c r="AX116" i="53"/>
  <c r="AW116" i="53"/>
  <c r="AV116" i="53"/>
  <c r="AU116" i="53"/>
  <c r="AT116" i="53"/>
  <c r="AS116" i="53"/>
  <c r="AR116" i="53"/>
  <c r="AQ116" i="53"/>
  <c r="AP116" i="53"/>
  <c r="AO116" i="53"/>
  <c r="AN116" i="53"/>
  <c r="AM116" i="53"/>
  <c r="AL116" i="53"/>
  <c r="AK116" i="53"/>
  <c r="AJ116" i="53"/>
  <c r="AI116" i="53"/>
  <c r="AH116" i="53"/>
  <c r="AG116" i="53"/>
  <c r="AF116" i="53"/>
  <c r="AE116" i="53"/>
  <c r="AD116" i="53"/>
  <c r="AC116" i="53"/>
  <c r="AB116" i="53"/>
  <c r="AA116" i="53"/>
  <c r="Z116" i="53"/>
  <c r="Y116" i="53"/>
  <c r="X116" i="53"/>
  <c r="W116" i="53"/>
  <c r="V116" i="53"/>
  <c r="U116" i="53"/>
  <c r="T116" i="53"/>
  <c r="S116" i="53"/>
  <c r="R116" i="53"/>
  <c r="Q116" i="53"/>
  <c r="P116" i="53"/>
  <c r="O116" i="53"/>
  <c r="N116" i="53"/>
  <c r="M116" i="53"/>
  <c r="L116" i="53"/>
  <c r="K116" i="53"/>
  <c r="J116" i="53"/>
  <c r="H108" i="53"/>
  <c r="H93" i="53"/>
  <c r="EB149" i="59"/>
  <c r="EA149" i="59"/>
  <c r="DZ149" i="59"/>
  <c r="DY149" i="59"/>
  <c r="DX149" i="59"/>
  <c r="DW149" i="59"/>
  <c r="DV149" i="59"/>
  <c r="DU149" i="59"/>
  <c r="DT149" i="59"/>
  <c r="DS149" i="59"/>
  <c r="DR149" i="59"/>
  <c r="DQ149" i="59"/>
  <c r="DP149" i="59"/>
  <c r="DO149" i="59"/>
  <c r="DN149" i="59"/>
  <c r="DM149" i="59"/>
  <c r="DL149" i="59"/>
  <c r="DK149" i="59"/>
  <c r="DJ149" i="59"/>
  <c r="DH149" i="59"/>
  <c r="DG149" i="59"/>
  <c r="DF149" i="59"/>
  <c r="DE149" i="59"/>
  <c r="DD149" i="59"/>
  <c r="DC149" i="59"/>
  <c r="DB149" i="59"/>
  <c r="DA149" i="59"/>
  <c r="CZ149" i="59"/>
  <c r="CY149" i="59"/>
  <c r="CX149" i="59"/>
  <c r="CW149" i="59"/>
  <c r="CV149" i="59"/>
  <c r="CU149" i="59"/>
  <c r="CT149" i="59"/>
  <c r="CS149" i="59"/>
  <c r="CR149" i="59"/>
  <c r="CQ149" i="59"/>
  <c r="CP149" i="59"/>
  <c r="CO149" i="59"/>
  <c r="CN149" i="59"/>
  <c r="CM149" i="59"/>
  <c r="CL149" i="59"/>
  <c r="CK149" i="59"/>
  <c r="CJ149" i="59"/>
  <c r="CH149" i="59"/>
  <c r="CG149" i="59"/>
  <c r="CF149" i="59"/>
  <c r="CE149" i="59"/>
  <c r="CD149" i="59"/>
  <c r="CC149" i="59"/>
  <c r="CB149" i="59"/>
  <c r="CA149" i="59"/>
  <c r="BZ149" i="59"/>
  <c r="BY149" i="59"/>
  <c r="BX149" i="59"/>
  <c r="BW149" i="59"/>
  <c r="BV149" i="59"/>
  <c r="BU149" i="59"/>
  <c r="BT149" i="59"/>
  <c r="BS149" i="59"/>
  <c r="BR149" i="59"/>
  <c r="BQ149" i="59"/>
  <c r="BP149" i="59"/>
  <c r="BO149" i="59"/>
  <c r="BN149" i="59"/>
  <c r="BM149" i="59"/>
  <c r="BL149" i="59"/>
  <c r="BK149" i="59"/>
  <c r="BJ149" i="59"/>
  <c r="BH149" i="59"/>
  <c r="BG149" i="59"/>
  <c r="BF149" i="59"/>
  <c r="BE149" i="59"/>
  <c r="BD149" i="59"/>
  <c r="BC149" i="59"/>
  <c r="BB149" i="59"/>
  <c r="BA149" i="59"/>
  <c r="AZ149" i="59"/>
  <c r="AY149" i="59"/>
  <c r="AX149" i="59"/>
  <c r="AW149" i="59"/>
  <c r="AV149" i="59"/>
  <c r="AU149" i="59"/>
  <c r="AT149" i="59"/>
  <c r="AS149" i="59"/>
  <c r="AR149" i="59"/>
  <c r="AQ149" i="59"/>
  <c r="AP149" i="59"/>
  <c r="AO149" i="59"/>
  <c r="AN149" i="59"/>
  <c r="AM149" i="59"/>
  <c r="AL149" i="59"/>
  <c r="AK149" i="59"/>
  <c r="AJ149" i="59"/>
  <c r="AH149" i="59"/>
  <c r="AG149" i="59"/>
  <c r="AF149" i="59"/>
  <c r="AE149" i="59"/>
  <c r="AD149" i="59"/>
  <c r="AC149" i="59"/>
  <c r="AB149" i="59"/>
  <c r="AA149" i="59"/>
  <c r="Z149" i="59"/>
  <c r="Y149" i="59"/>
  <c r="X149" i="59"/>
  <c r="W149" i="59"/>
  <c r="V149" i="59"/>
  <c r="U149" i="59"/>
  <c r="T149" i="59"/>
  <c r="S149" i="59"/>
  <c r="R149" i="59"/>
  <c r="Q149" i="59"/>
  <c r="P149" i="59"/>
  <c r="O149" i="59"/>
  <c r="N149" i="59"/>
  <c r="M149" i="59"/>
  <c r="L149" i="59"/>
  <c r="K149" i="59"/>
  <c r="J149" i="59"/>
  <c r="H147" i="59"/>
  <c r="EB116" i="59"/>
  <c r="EA116" i="59"/>
  <c r="DZ116" i="59"/>
  <c r="DY116" i="59"/>
  <c r="DX116" i="59"/>
  <c r="DW116" i="59"/>
  <c r="DV116" i="59"/>
  <c r="DU116" i="59"/>
  <c r="DT116" i="59"/>
  <c r="DS116" i="59"/>
  <c r="DR116" i="59"/>
  <c r="DQ116" i="59"/>
  <c r="DP116" i="59"/>
  <c r="DO116" i="59"/>
  <c r="DN116" i="59"/>
  <c r="DM116" i="59"/>
  <c r="DL116" i="59"/>
  <c r="DK116" i="59"/>
  <c r="DJ116" i="59"/>
  <c r="DH116" i="59"/>
  <c r="DG116" i="59"/>
  <c r="DF116" i="59"/>
  <c r="DE116" i="59"/>
  <c r="DD116" i="59"/>
  <c r="DC116" i="59"/>
  <c r="DB116" i="59"/>
  <c r="DA116" i="59"/>
  <c r="CZ116" i="59"/>
  <c r="CY116" i="59"/>
  <c r="CX116" i="59"/>
  <c r="CW116" i="59"/>
  <c r="CV116" i="59"/>
  <c r="CU116" i="59"/>
  <c r="CT116" i="59"/>
  <c r="CS116" i="59"/>
  <c r="CR116" i="59"/>
  <c r="CQ116" i="59"/>
  <c r="CP116" i="59"/>
  <c r="CO116" i="59"/>
  <c r="CN116" i="59"/>
  <c r="CM116" i="59"/>
  <c r="CL116" i="59"/>
  <c r="CK116" i="59"/>
  <c r="CJ116" i="59"/>
  <c r="CH116" i="59"/>
  <c r="CG116" i="59"/>
  <c r="CF116" i="59"/>
  <c r="CE116" i="59"/>
  <c r="CD116" i="59"/>
  <c r="CC116" i="59"/>
  <c r="CB116" i="59"/>
  <c r="CA116" i="59"/>
  <c r="BZ116" i="59"/>
  <c r="BY116" i="59"/>
  <c r="BX116" i="59"/>
  <c r="BW116" i="59"/>
  <c r="BV116" i="59"/>
  <c r="BU116" i="59"/>
  <c r="BT116" i="59"/>
  <c r="BS116" i="59"/>
  <c r="BR116" i="59"/>
  <c r="BQ116" i="59"/>
  <c r="BP116" i="59"/>
  <c r="BO116" i="59"/>
  <c r="BN116" i="59"/>
  <c r="BM116" i="59"/>
  <c r="BL116" i="59"/>
  <c r="BK116" i="59"/>
  <c r="BJ116" i="59"/>
  <c r="BH116" i="59"/>
  <c r="BG116" i="59"/>
  <c r="BF116" i="59"/>
  <c r="BE116" i="59"/>
  <c r="BD116" i="59"/>
  <c r="BC116" i="59"/>
  <c r="BB116" i="59"/>
  <c r="BA116" i="59"/>
  <c r="AZ116" i="59"/>
  <c r="AY116" i="59"/>
  <c r="AX116" i="59"/>
  <c r="AW116" i="59"/>
  <c r="AV116" i="59"/>
  <c r="AU116" i="59"/>
  <c r="AT116" i="59"/>
  <c r="AS116" i="59"/>
  <c r="AR116" i="59"/>
  <c r="AQ116" i="59"/>
  <c r="AP116" i="59"/>
  <c r="AO116" i="59"/>
  <c r="AN116" i="59"/>
  <c r="AM116" i="59"/>
  <c r="AL116" i="59"/>
  <c r="AK116" i="59"/>
  <c r="AJ116" i="59"/>
  <c r="AH116" i="59"/>
  <c r="AG116" i="59"/>
  <c r="AF116" i="59"/>
  <c r="AE116" i="59"/>
  <c r="AD116" i="59"/>
  <c r="AC116" i="59"/>
  <c r="AB116" i="59"/>
  <c r="AA116" i="59"/>
  <c r="Z116" i="59"/>
  <c r="Y116" i="59"/>
  <c r="X116" i="59"/>
  <c r="W116" i="59"/>
  <c r="V116" i="59"/>
  <c r="U116" i="59"/>
  <c r="T116" i="59"/>
  <c r="S116" i="59"/>
  <c r="R116" i="59"/>
  <c r="Q116" i="59"/>
  <c r="P116" i="59"/>
  <c r="O116" i="59"/>
  <c r="N116" i="59"/>
  <c r="M116" i="59"/>
  <c r="L116" i="59"/>
  <c r="K116" i="59"/>
  <c r="J116" i="59"/>
  <c r="H108" i="59"/>
  <c r="H93" i="59"/>
  <c r="EB149" i="49"/>
  <c r="EA149" i="49"/>
  <c r="DZ149" i="49"/>
  <c r="DY149" i="49"/>
  <c r="DX149" i="49"/>
  <c r="DW149" i="49"/>
  <c r="DV149" i="49"/>
  <c r="DU149" i="49"/>
  <c r="DT149" i="49"/>
  <c r="DS149" i="49"/>
  <c r="DR149" i="49"/>
  <c r="DQ149" i="49"/>
  <c r="DP149" i="49"/>
  <c r="DO149" i="49"/>
  <c r="DN149" i="49"/>
  <c r="DM149" i="49"/>
  <c r="DL149" i="49"/>
  <c r="DK149" i="49"/>
  <c r="DJ149" i="49"/>
  <c r="DI149" i="49"/>
  <c r="DH149" i="49"/>
  <c r="DG149" i="49"/>
  <c r="DF149" i="49"/>
  <c r="DE149" i="49"/>
  <c r="DD149" i="49"/>
  <c r="DC149" i="49"/>
  <c r="DB149" i="49"/>
  <c r="DA149" i="49"/>
  <c r="CZ149" i="49"/>
  <c r="CY149" i="49"/>
  <c r="CX149" i="49"/>
  <c r="CW149" i="49"/>
  <c r="CV149" i="49"/>
  <c r="CU149" i="49"/>
  <c r="CT149" i="49"/>
  <c r="CS149" i="49"/>
  <c r="CR149" i="49"/>
  <c r="CQ149" i="49"/>
  <c r="CP149" i="49"/>
  <c r="CO149" i="49"/>
  <c r="CN149" i="49"/>
  <c r="CM149" i="49"/>
  <c r="CL149" i="49"/>
  <c r="CK149" i="49"/>
  <c r="CJ149" i="49"/>
  <c r="CI149" i="49"/>
  <c r="CH149" i="49"/>
  <c r="CG149" i="49"/>
  <c r="CF149" i="49"/>
  <c r="CE149" i="49"/>
  <c r="CD149" i="49"/>
  <c r="CC149" i="49"/>
  <c r="CB149" i="49"/>
  <c r="CA149" i="49"/>
  <c r="BZ149" i="49"/>
  <c r="BY149" i="49"/>
  <c r="BX149" i="49"/>
  <c r="BW149" i="49"/>
  <c r="BV149" i="49"/>
  <c r="BU149" i="49"/>
  <c r="BT149" i="49"/>
  <c r="BS149" i="49"/>
  <c r="BR149" i="49"/>
  <c r="BQ149" i="49"/>
  <c r="BP149" i="49"/>
  <c r="BO149" i="49"/>
  <c r="BN149" i="49"/>
  <c r="BM149" i="49"/>
  <c r="BL149" i="49"/>
  <c r="BK149" i="49"/>
  <c r="BJ149" i="49"/>
  <c r="BI149" i="49"/>
  <c r="BH149" i="49"/>
  <c r="BG149" i="49"/>
  <c r="BF149" i="49"/>
  <c r="BE149" i="49"/>
  <c r="BD149" i="49"/>
  <c r="BC149" i="49"/>
  <c r="BB149" i="49"/>
  <c r="BA149" i="49"/>
  <c r="AZ149" i="49"/>
  <c r="AY149" i="49"/>
  <c r="AX149" i="49"/>
  <c r="AW149" i="49"/>
  <c r="AV149" i="49"/>
  <c r="AU149" i="49"/>
  <c r="AT149" i="49"/>
  <c r="AS149" i="49"/>
  <c r="AR149" i="49"/>
  <c r="AQ149" i="49"/>
  <c r="AP149" i="49"/>
  <c r="AO149" i="49"/>
  <c r="AN149" i="49"/>
  <c r="AM149" i="49"/>
  <c r="AL149" i="49"/>
  <c r="AK149" i="49"/>
  <c r="AJ149" i="49"/>
  <c r="AI149" i="49"/>
  <c r="AH149" i="49"/>
  <c r="AG149" i="49"/>
  <c r="AF149" i="49"/>
  <c r="AE149" i="49"/>
  <c r="AD149" i="49"/>
  <c r="AC149" i="49"/>
  <c r="AB149" i="49"/>
  <c r="AA149" i="49"/>
  <c r="Z149" i="49"/>
  <c r="Y149" i="49"/>
  <c r="X149" i="49"/>
  <c r="W149" i="49"/>
  <c r="V149" i="49"/>
  <c r="U149" i="49"/>
  <c r="T149" i="49"/>
  <c r="S149" i="49"/>
  <c r="R149" i="49"/>
  <c r="Q149" i="49"/>
  <c r="P149" i="49"/>
  <c r="O149" i="49"/>
  <c r="N149" i="49"/>
  <c r="M149" i="49"/>
  <c r="L149" i="49"/>
  <c r="K149" i="49"/>
  <c r="J149" i="49"/>
  <c r="H147" i="49"/>
  <c r="EB116" i="49"/>
  <c r="EA116" i="49"/>
  <c r="DZ116" i="49"/>
  <c r="DY116" i="49"/>
  <c r="DX116" i="49"/>
  <c r="DW116" i="49"/>
  <c r="DV116" i="49"/>
  <c r="DU116" i="49"/>
  <c r="DT116" i="49"/>
  <c r="DS116" i="49"/>
  <c r="DR116" i="49"/>
  <c r="DQ116" i="49"/>
  <c r="DP116" i="49"/>
  <c r="DO116" i="49"/>
  <c r="DN116" i="49"/>
  <c r="DM116" i="49"/>
  <c r="DL116" i="49"/>
  <c r="DK116" i="49"/>
  <c r="DJ116" i="49"/>
  <c r="DI116" i="49"/>
  <c r="DH116" i="49"/>
  <c r="DG116" i="49"/>
  <c r="DF116" i="49"/>
  <c r="DE116" i="49"/>
  <c r="DD116" i="49"/>
  <c r="DC116" i="49"/>
  <c r="DB116" i="49"/>
  <c r="DA116" i="49"/>
  <c r="CZ116" i="49"/>
  <c r="CY116" i="49"/>
  <c r="CX116" i="49"/>
  <c r="CW116" i="49"/>
  <c r="CV116" i="49"/>
  <c r="CU116" i="49"/>
  <c r="CT116" i="49"/>
  <c r="CS116" i="49"/>
  <c r="CR116" i="49"/>
  <c r="CQ116" i="49"/>
  <c r="CP116" i="49"/>
  <c r="CO116" i="49"/>
  <c r="CN116" i="49"/>
  <c r="CM116" i="49"/>
  <c r="CL116" i="49"/>
  <c r="CK116" i="49"/>
  <c r="CJ116" i="49"/>
  <c r="CI116" i="49"/>
  <c r="CH116" i="49"/>
  <c r="CG116" i="49"/>
  <c r="CF116" i="49"/>
  <c r="CE116" i="49"/>
  <c r="CD116" i="49"/>
  <c r="CC116" i="49"/>
  <c r="CB116" i="49"/>
  <c r="CA116" i="49"/>
  <c r="BZ116" i="49"/>
  <c r="BY116" i="49"/>
  <c r="BX116" i="49"/>
  <c r="BW116" i="49"/>
  <c r="BV116" i="49"/>
  <c r="BU116" i="49"/>
  <c r="BT116" i="49"/>
  <c r="BS116" i="49"/>
  <c r="BR116" i="49"/>
  <c r="BQ116" i="49"/>
  <c r="BP116" i="49"/>
  <c r="BO116" i="49"/>
  <c r="BN116" i="49"/>
  <c r="BM116" i="49"/>
  <c r="BL116" i="49"/>
  <c r="BK116" i="49"/>
  <c r="BJ116" i="49"/>
  <c r="BI116" i="49"/>
  <c r="BH116" i="49"/>
  <c r="BG116" i="49"/>
  <c r="BF116" i="49"/>
  <c r="BE116" i="49"/>
  <c r="BD116" i="49"/>
  <c r="BC116" i="49"/>
  <c r="BB116" i="49"/>
  <c r="BA116" i="49"/>
  <c r="AZ116" i="49"/>
  <c r="AY116" i="49"/>
  <c r="AX116" i="49"/>
  <c r="AW116" i="49"/>
  <c r="AV116" i="49"/>
  <c r="AU116" i="49"/>
  <c r="AT116" i="49"/>
  <c r="AS116" i="49"/>
  <c r="AR116" i="49"/>
  <c r="AQ116" i="49"/>
  <c r="AP116" i="49"/>
  <c r="AO116" i="49"/>
  <c r="AN116" i="49"/>
  <c r="AM116" i="49"/>
  <c r="AL116" i="49"/>
  <c r="AK116" i="49"/>
  <c r="AJ116" i="49"/>
  <c r="AI116" i="49"/>
  <c r="AH116" i="49"/>
  <c r="AG116" i="49"/>
  <c r="AF116" i="49"/>
  <c r="AE116" i="49"/>
  <c r="AD116" i="49"/>
  <c r="AC116" i="49"/>
  <c r="AB116" i="49"/>
  <c r="AA116" i="49"/>
  <c r="Z116" i="49"/>
  <c r="Y116" i="49"/>
  <c r="X116" i="49"/>
  <c r="W116" i="49"/>
  <c r="V116" i="49"/>
  <c r="U116" i="49"/>
  <c r="T116" i="49"/>
  <c r="S116" i="49"/>
  <c r="R116" i="49"/>
  <c r="Q116" i="49"/>
  <c r="P116" i="49"/>
  <c r="O116" i="49"/>
  <c r="N116" i="49"/>
  <c r="M116" i="49"/>
  <c r="L116" i="49"/>
  <c r="K116" i="49"/>
  <c r="J116" i="49"/>
  <c r="H108" i="49"/>
  <c r="H93" i="49"/>
  <c r="EB80" i="50"/>
  <c r="EA80" i="50"/>
  <c r="DZ80" i="50"/>
  <c r="DY80" i="50"/>
  <c r="DX80" i="50"/>
  <c r="DW80" i="50"/>
  <c r="DV80" i="50"/>
  <c r="DU80" i="50"/>
  <c r="DT80" i="50"/>
  <c r="DS80" i="50"/>
  <c r="DR80" i="50"/>
  <c r="DQ80" i="50"/>
  <c r="DP80" i="50"/>
  <c r="DO80" i="50"/>
  <c r="DN80" i="50"/>
  <c r="DM80" i="50"/>
  <c r="DL80" i="50"/>
  <c r="DK80" i="50"/>
  <c r="DJ80" i="50"/>
  <c r="DI80" i="50"/>
  <c r="DH80" i="50"/>
  <c r="DG80" i="50"/>
  <c r="DF80" i="50"/>
  <c r="DE80" i="50"/>
  <c r="DD80" i="50"/>
  <c r="DC80" i="50"/>
  <c r="DB80" i="50"/>
  <c r="DA80" i="50"/>
  <c r="CZ80" i="50"/>
  <c r="CY80" i="50"/>
  <c r="CX80" i="50"/>
  <c r="CW80" i="50"/>
  <c r="CV80" i="50"/>
  <c r="CU80" i="50"/>
  <c r="CT80" i="50"/>
  <c r="CS80" i="50"/>
  <c r="CR80" i="50"/>
  <c r="CQ80" i="50"/>
  <c r="CP80" i="50"/>
  <c r="CO80" i="50"/>
  <c r="CN80" i="50"/>
  <c r="CM80" i="50"/>
  <c r="CL80" i="50"/>
  <c r="CK80" i="50"/>
  <c r="CJ80" i="50"/>
  <c r="CI80" i="50"/>
  <c r="CH80" i="50"/>
  <c r="CG80" i="50"/>
  <c r="CF80" i="50"/>
  <c r="CE80" i="50"/>
  <c r="CD80" i="50"/>
  <c r="CC80" i="50"/>
  <c r="CB80" i="50"/>
  <c r="CA80" i="50"/>
  <c r="BZ80" i="50"/>
  <c r="BY80" i="50"/>
  <c r="BX80" i="50"/>
  <c r="BW80" i="50"/>
  <c r="BV80" i="50"/>
  <c r="BU80" i="50"/>
  <c r="BT80" i="50"/>
  <c r="BS80" i="50"/>
  <c r="BR80" i="50"/>
  <c r="BQ80" i="50"/>
  <c r="BP80" i="50"/>
  <c r="BO80" i="50"/>
  <c r="BN80" i="50"/>
  <c r="BM80" i="50"/>
  <c r="BL80" i="50"/>
  <c r="BK80" i="50"/>
  <c r="BJ80" i="50"/>
  <c r="BI80" i="50"/>
  <c r="BH80" i="50"/>
  <c r="BG80" i="50"/>
  <c r="BF80" i="50"/>
  <c r="BE80" i="50"/>
  <c r="BD80" i="50"/>
  <c r="BC80" i="50"/>
  <c r="BB80" i="50"/>
  <c r="BA80" i="50"/>
  <c r="AZ80" i="50"/>
  <c r="AY80" i="50"/>
  <c r="AX80" i="50"/>
  <c r="AW80" i="50"/>
  <c r="AV80" i="50"/>
  <c r="AU80" i="50"/>
  <c r="AT80" i="50"/>
  <c r="AS80" i="50"/>
  <c r="AR80" i="50"/>
  <c r="AQ80" i="50"/>
  <c r="AP80" i="50"/>
  <c r="AO80" i="50"/>
  <c r="AN80" i="50"/>
  <c r="AM80" i="50"/>
  <c r="AL80" i="50"/>
  <c r="AK80" i="50"/>
  <c r="AJ80" i="50"/>
  <c r="AI80" i="50"/>
  <c r="AH80" i="50"/>
  <c r="AG80" i="50"/>
  <c r="AF80" i="50"/>
  <c r="AE80" i="50"/>
  <c r="AD80" i="50"/>
  <c r="AC80" i="50"/>
  <c r="AB80" i="50"/>
  <c r="AA80" i="50"/>
  <c r="Z80" i="50"/>
  <c r="Y80" i="50"/>
  <c r="X80" i="50"/>
  <c r="W80" i="50"/>
  <c r="V80" i="50"/>
  <c r="U80" i="50"/>
  <c r="T80" i="50"/>
  <c r="S80" i="50"/>
  <c r="R80" i="50"/>
  <c r="Q80" i="50"/>
  <c r="P80" i="50"/>
  <c r="O80" i="50"/>
  <c r="N80" i="50"/>
  <c r="M80" i="50"/>
  <c r="L80" i="50"/>
  <c r="K80" i="50"/>
  <c r="J80" i="50"/>
  <c r="H78" i="50"/>
  <c r="EB80" i="51"/>
  <c r="EA80" i="51"/>
  <c r="DZ80" i="51"/>
  <c r="DY80" i="51"/>
  <c r="DX80" i="51"/>
  <c r="DW80" i="51"/>
  <c r="DV80" i="51"/>
  <c r="DU80" i="51"/>
  <c r="DT80" i="51"/>
  <c r="DS80" i="51"/>
  <c r="DR80" i="51"/>
  <c r="DQ80" i="51"/>
  <c r="DP80" i="51"/>
  <c r="DO80" i="51"/>
  <c r="DN80" i="51"/>
  <c r="DM80" i="51"/>
  <c r="DL80" i="51"/>
  <c r="DK80" i="51"/>
  <c r="DJ80" i="51"/>
  <c r="DI80" i="51"/>
  <c r="DH80" i="51"/>
  <c r="DG80" i="51"/>
  <c r="DF80" i="51"/>
  <c r="DE80" i="51"/>
  <c r="DD80" i="51"/>
  <c r="DC80" i="51"/>
  <c r="DB80" i="51"/>
  <c r="DA80" i="51"/>
  <c r="CZ80" i="51"/>
  <c r="CY80" i="51"/>
  <c r="CX80" i="51"/>
  <c r="CW80" i="51"/>
  <c r="CV80" i="51"/>
  <c r="CU80" i="51"/>
  <c r="CT80" i="51"/>
  <c r="CS80" i="51"/>
  <c r="CR80" i="51"/>
  <c r="CQ80" i="51"/>
  <c r="CP80" i="51"/>
  <c r="CO80" i="51"/>
  <c r="CN80" i="51"/>
  <c r="CM80" i="51"/>
  <c r="CL80" i="51"/>
  <c r="CK80" i="51"/>
  <c r="CJ80" i="51"/>
  <c r="CI80" i="51"/>
  <c r="CH80" i="51"/>
  <c r="CG80" i="51"/>
  <c r="CF80" i="51"/>
  <c r="CE80" i="51"/>
  <c r="CD80" i="51"/>
  <c r="CC80" i="51"/>
  <c r="CB80" i="51"/>
  <c r="CA80" i="51"/>
  <c r="BZ80" i="51"/>
  <c r="BY80" i="51"/>
  <c r="BX80" i="51"/>
  <c r="BW80" i="51"/>
  <c r="BV80" i="51"/>
  <c r="BU80" i="51"/>
  <c r="BT80" i="51"/>
  <c r="BS80" i="51"/>
  <c r="BR80" i="51"/>
  <c r="BQ80" i="51"/>
  <c r="BP80" i="51"/>
  <c r="BO80" i="51"/>
  <c r="BN80" i="51"/>
  <c r="BM80" i="51"/>
  <c r="BL80" i="51"/>
  <c r="BK80" i="51"/>
  <c r="BJ80" i="51"/>
  <c r="BI80" i="51"/>
  <c r="BH80" i="51"/>
  <c r="BG80" i="51"/>
  <c r="BF80" i="51"/>
  <c r="BE80" i="51"/>
  <c r="BD80" i="51"/>
  <c r="BC80" i="51"/>
  <c r="BB80" i="51"/>
  <c r="BA80" i="51"/>
  <c r="AZ80" i="51"/>
  <c r="AY80" i="51"/>
  <c r="AX80" i="51"/>
  <c r="AW80" i="51"/>
  <c r="AV80" i="51"/>
  <c r="AU80" i="51"/>
  <c r="AT80" i="51"/>
  <c r="AS80" i="51"/>
  <c r="AR80" i="51"/>
  <c r="AQ80" i="51"/>
  <c r="AP80" i="51"/>
  <c r="AO80" i="51"/>
  <c r="AN80" i="51"/>
  <c r="AM80" i="51"/>
  <c r="AL80" i="51"/>
  <c r="AK80" i="51"/>
  <c r="AJ80" i="51"/>
  <c r="AI80" i="51"/>
  <c r="AH80" i="51"/>
  <c r="AG80" i="51"/>
  <c r="AF80" i="51"/>
  <c r="AE80" i="51"/>
  <c r="AD80" i="51"/>
  <c r="AC80" i="51"/>
  <c r="AB80" i="51"/>
  <c r="AA80" i="51"/>
  <c r="Z80" i="51"/>
  <c r="Y80" i="51"/>
  <c r="X80" i="51"/>
  <c r="W80" i="51"/>
  <c r="V80" i="51"/>
  <c r="U80" i="51"/>
  <c r="T80" i="51"/>
  <c r="S80" i="51"/>
  <c r="R80" i="51"/>
  <c r="Q80" i="51"/>
  <c r="P80" i="51"/>
  <c r="O80" i="51"/>
  <c r="N80" i="51"/>
  <c r="M80" i="51"/>
  <c r="L80" i="51"/>
  <c r="K80" i="51"/>
  <c r="J80" i="51"/>
  <c r="H78" i="51"/>
  <c r="EB80" i="52"/>
  <c r="EA80" i="52"/>
  <c r="DZ80" i="52"/>
  <c r="DY80" i="52"/>
  <c r="DX80" i="52"/>
  <c r="DW80" i="52"/>
  <c r="DV80" i="52"/>
  <c r="DU80" i="52"/>
  <c r="DT80" i="52"/>
  <c r="DS80" i="52"/>
  <c r="DR80" i="52"/>
  <c r="DQ80" i="52"/>
  <c r="DP80" i="52"/>
  <c r="DO80" i="52"/>
  <c r="DN80" i="52"/>
  <c r="DM80" i="52"/>
  <c r="DL80" i="52"/>
  <c r="DK80" i="52"/>
  <c r="DJ80" i="52"/>
  <c r="DI80" i="52"/>
  <c r="DH80" i="52"/>
  <c r="DG80" i="52"/>
  <c r="DF80" i="52"/>
  <c r="DE80" i="52"/>
  <c r="DD80" i="52"/>
  <c r="DC80" i="52"/>
  <c r="DB80" i="52"/>
  <c r="DA80" i="52"/>
  <c r="CZ80" i="52"/>
  <c r="CY80" i="52"/>
  <c r="CX80" i="52"/>
  <c r="CW80" i="52"/>
  <c r="CV80" i="52"/>
  <c r="CU80" i="52"/>
  <c r="CT80" i="52"/>
  <c r="CS80" i="52"/>
  <c r="CR80" i="52"/>
  <c r="CQ80" i="52"/>
  <c r="CP80" i="52"/>
  <c r="CO80" i="52"/>
  <c r="CN80" i="52"/>
  <c r="CM80" i="52"/>
  <c r="CL80" i="52"/>
  <c r="CK80" i="52"/>
  <c r="CJ80" i="52"/>
  <c r="CI80" i="52"/>
  <c r="CH80" i="52"/>
  <c r="CG80" i="52"/>
  <c r="CF80" i="52"/>
  <c r="CE80" i="52"/>
  <c r="CD80" i="52"/>
  <c r="CC80" i="52"/>
  <c r="CB80" i="52"/>
  <c r="CA80" i="52"/>
  <c r="BZ80" i="52"/>
  <c r="BY80" i="52"/>
  <c r="BX80" i="52"/>
  <c r="BW80" i="52"/>
  <c r="BV80" i="52"/>
  <c r="BU80" i="52"/>
  <c r="BT80" i="52"/>
  <c r="BS80" i="52"/>
  <c r="BR80" i="52"/>
  <c r="BQ80" i="52"/>
  <c r="BP80" i="52"/>
  <c r="BO80" i="52"/>
  <c r="BN80" i="52"/>
  <c r="BM80" i="52"/>
  <c r="BL80" i="52"/>
  <c r="BK80" i="52"/>
  <c r="BJ80" i="52"/>
  <c r="BI80" i="52"/>
  <c r="BH80" i="52"/>
  <c r="BG80" i="52"/>
  <c r="BF80" i="52"/>
  <c r="BE80" i="52"/>
  <c r="BD80" i="52"/>
  <c r="BC80" i="52"/>
  <c r="BB80" i="52"/>
  <c r="BA80" i="52"/>
  <c r="AZ80" i="52"/>
  <c r="AY80" i="52"/>
  <c r="AX80" i="52"/>
  <c r="AW80" i="52"/>
  <c r="AV80" i="52"/>
  <c r="AU80" i="52"/>
  <c r="AT80" i="52"/>
  <c r="AS80" i="52"/>
  <c r="AR80" i="52"/>
  <c r="AQ80" i="52"/>
  <c r="AP80"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H78" i="52"/>
  <c r="EB80" i="53"/>
  <c r="EA80" i="53"/>
  <c r="DZ80" i="53"/>
  <c r="DY80" i="53"/>
  <c r="DX80" i="53"/>
  <c r="DW80" i="53"/>
  <c r="DV80" i="53"/>
  <c r="DU80" i="53"/>
  <c r="DT80" i="53"/>
  <c r="DS80" i="53"/>
  <c r="DR80" i="53"/>
  <c r="DQ80" i="53"/>
  <c r="DP80" i="53"/>
  <c r="DO80" i="53"/>
  <c r="DN80" i="53"/>
  <c r="DM80" i="53"/>
  <c r="DL80" i="53"/>
  <c r="DK80" i="53"/>
  <c r="DJ80" i="53"/>
  <c r="DI80" i="53"/>
  <c r="DH80" i="53"/>
  <c r="DG80" i="53"/>
  <c r="DF80" i="53"/>
  <c r="DE80" i="53"/>
  <c r="DD80" i="53"/>
  <c r="DC80" i="53"/>
  <c r="DB80" i="53"/>
  <c r="DA80" i="53"/>
  <c r="CZ80" i="53"/>
  <c r="CY80" i="53"/>
  <c r="CX80" i="53"/>
  <c r="CW80" i="53"/>
  <c r="CV80" i="53"/>
  <c r="CU80" i="53"/>
  <c r="CT80" i="53"/>
  <c r="CS80" i="53"/>
  <c r="CR80" i="53"/>
  <c r="CQ80" i="53"/>
  <c r="CP80" i="53"/>
  <c r="CO80" i="53"/>
  <c r="CN80" i="53"/>
  <c r="CM80" i="53"/>
  <c r="CL80" i="53"/>
  <c r="CK80" i="53"/>
  <c r="CJ80" i="53"/>
  <c r="CI80" i="53"/>
  <c r="CH80" i="53"/>
  <c r="CG80" i="53"/>
  <c r="CF80" i="53"/>
  <c r="CE80" i="53"/>
  <c r="CD80" i="53"/>
  <c r="CC80" i="53"/>
  <c r="CB80" i="53"/>
  <c r="CA80" i="53"/>
  <c r="BZ80" i="53"/>
  <c r="BY80" i="53"/>
  <c r="BX80" i="53"/>
  <c r="BW80" i="53"/>
  <c r="BV80" i="53"/>
  <c r="BU80" i="53"/>
  <c r="BT80" i="53"/>
  <c r="BS80" i="53"/>
  <c r="BR80" i="53"/>
  <c r="BQ80" i="53"/>
  <c r="BP80" i="53"/>
  <c r="BO80" i="53"/>
  <c r="BN80" i="53"/>
  <c r="BM80" i="53"/>
  <c r="BL80" i="53"/>
  <c r="BK80" i="53"/>
  <c r="BJ80" i="53"/>
  <c r="BI80" i="53"/>
  <c r="BH80" i="53"/>
  <c r="BG80" i="53"/>
  <c r="BF80" i="53"/>
  <c r="BE80" i="53"/>
  <c r="BD80" i="53"/>
  <c r="BC80" i="53"/>
  <c r="BB80" i="53"/>
  <c r="BA80" i="53"/>
  <c r="AZ80" i="53"/>
  <c r="AY80" i="53"/>
  <c r="AX80" i="53"/>
  <c r="AW80" i="53"/>
  <c r="AV80" i="53"/>
  <c r="AU80" i="53"/>
  <c r="AT80" i="53"/>
  <c r="AS80" i="53"/>
  <c r="AR80" i="53"/>
  <c r="AQ80" i="53"/>
  <c r="AP80" i="53"/>
  <c r="AO80" i="53"/>
  <c r="AN80" i="53"/>
  <c r="AM80" i="53"/>
  <c r="AL80" i="53"/>
  <c r="AK80" i="53"/>
  <c r="AJ80" i="53"/>
  <c r="AI80" i="53"/>
  <c r="AH80" i="53"/>
  <c r="AG80" i="53"/>
  <c r="AF80" i="53"/>
  <c r="AE80" i="53"/>
  <c r="AD80" i="53"/>
  <c r="AC80" i="53"/>
  <c r="AB80" i="53"/>
  <c r="AA80" i="53"/>
  <c r="Z80" i="53"/>
  <c r="Y80" i="53"/>
  <c r="X80" i="53"/>
  <c r="W80" i="53"/>
  <c r="V80" i="53"/>
  <c r="U80" i="53"/>
  <c r="T80" i="53"/>
  <c r="S80" i="53"/>
  <c r="R80" i="53"/>
  <c r="Q80" i="53"/>
  <c r="P80" i="53"/>
  <c r="O80" i="53"/>
  <c r="N80" i="53"/>
  <c r="M80" i="53"/>
  <c r="L80" i="53"/>
  <c r="K80" i="53"/>
  <c r="J80" i="53"/>
  <c r="H78" i="53"/>
  <c r="EB80" i="59"/>
  <c r="EA80" i="59"/>
  <c r="DZ80" i="59"/>
  <c r="DY80" i="59"/>
  <c r="DX80" i="59"/>
  <c r="DW80" i="59"/>
  <c r="DV80" i="59"/>
  <c r="DU80" i="59"/>
  <c r="DT80" i="59"/>
  <c r="DS80" i="59"/>
  <c r="DR80" i="59"/>
  <c r="DQ80" i="59"/>
  <c r="DP80" i="59"/>
  <c r="DO80" i="59"/>
  <c r="DN80" i="59"/>
  <c r="DM80" i="59"/>
  <c r="DL80" i="59"/>
  <c r="DK80" i="59"/>
  <c r="DJ80" i="59"/>
  <c r="DH80" i="59"/>
  <c r="DG80" i="59"/>
  <c r="DF80" i="59"/>
  <c r="DE80" i="59"/>
  <c r="DD80" i="59"/>
  <c r="DC80" i="59"/>
  <c r="DB80" i="59"/>
  <c r="DA80" i="59"/>
  <c r="CZ80" i="59"/>
  <c r="CY80" i="59"/>
  <c r="CX80" i="59"/>
  <c r="CW80" i="59"/>
  <c r="CV80" i="59"/>
  <c r="CU80" i="59"/>
  <c r="CT80" i="59"/>
  <c r="CS80" i="59"/>
  <c r="CR80" i="59"/>
  <c r="CQ80" i="59"/>
  <c r="CP80" i="59"/>
  <c r="CO80" i="59"/>
  <c r="CN80" i="59"/>
  <c r="CM80" i="59"/>
  <c r="CL80" i="59"/>
  <c r="CK80" i="59"/>
  <c r="CJ80" i="59"/>
  <c r="CH80" i="59"/>
  <c r="CG80" i="59"/>
  <c r="CF80" i="59"/>
  <c r="CE80" i="59"/>
  <c r="CD80" i="59"/>
  <c r="CC80" i="59"/>
  <c r="CB80" i="59"/>
  <c r="CA80" i="59"/>
  <c r="BZ80" i="59"/>
  <c r="BY80" i="59"/>
  <c r="BX80" i="59"/>
  <c r="BW80" i="59"/>
  <c r="BV80" i="59"/>
  <c r="BU80" i="59"/>
  <c r="BT80" i="59"/>
  <c r="BS80" i="59"/>
  <c r="BR80" i="59"/>
  <c r="BQ80" i="59"/>
  <c r="BP80" i="59"/>
  <c r="BO80" i="59"/>
  <c r="BN80" i="59"/>
  <c r="BM80" i="59"/>
  <c r="BL80" i="59"/>
  <c r="BK80" i="59"/>
  <c r="BJ80" i="59"/>
  <c r="BH80" i="59"/>
  <c r="BG80" i="59"/>
  <c r="BF80" i="59"/>
  <c r="BE80" i="59"/>
  <c r="BD80" i="59"/>
  <c r="BC80" i="59"/>
  <c r="BB80" i="59"/>
  <c r="BA80" i="59"/>
  <c r="AZ80" i="59"/>
  <c r="AY80" i="59"/>
  <c r="AX80" i="59"/>
  <c r="AW80" i="59"/>
  <c r="AV80" i="59"/>
  <c r="AU80" i="59"/>
  <c r="AT80" i="59"/>
  <c r="AS80" i="59"/>
  <c r="AR80" i="59"/>
  <c r="AQ80" i="59"/>
  <c r="AP80" i="59"/>
  <c r="AO80" i="59"/>
  <c r="AN80" i="59"/>
  <c r="AM80" i="59"/>
  <c r="AL80" i="59"/>
  <c r="AK80" i="59"/>
  <c r="AJ80" i="59"/>
  <c r="AH80" i="59"/>
  <c r="AG80" i="59"/>
  <c r="AF80" i="59"/>
  <c r="AE80" i="59"/>
  <c r="AD80" i="59"/>
  <c r="AC80" i="59"/>
  <c r="AB80" i="59"/>
  <c r="AA80" i="59"/>
  <c r="Z80" i="59"/>
  <c r="Y80" i="59"/>
  <c r="X80" i="59"/>
  <c r="W80" i="59"/>
  <c r="V80" i="59"/>
  <c r="U80" i="59"/>
  <c r="T80" i="59"/>
  <c r="S80" i="59"/>
  <c r="R80" i="59"/>
  <c r="Q80" i="59"/>
  <c r="P80" i="59"/>
  <c r="O80" i="59"/>
  <c r="N80" i="59"/>
  <c r="M80" i="59"/>
  <c r="L80" i="59"/>
  <c r="K80" i="59"/>
  <c r="J80" i="59"/>
  <c r="H78" i="59"/>
  <c r="EB80" i="49"/>
  <c r="EA80" i="49"/>
  <c r="DZ80" i="49"/>
  <c r="DY80" i="49"/>
  <c r="DX80" i="49"/>
  <c r="DW80" i="49"/>
  <c r="DV80" i="49"/>
  <c r="DU80" i="49"/>
  <c r="DT80" i="49"/>
  <c r="DS80" i="49"/>
  <c r="DR80" i="49"/>
  <c r="DQ80" i="49"/>
  <c r="DP80" i="49"/>
  <c r="DO80" i="49"/>
  <c r="DN80" i="49"/>
  <c r="DM80" i="49"/>
  <c r="DL80" i="49"/>
  <c r="DK80" i="49"/>
  <c r="DJ80" i="49"/>
  <c r="DI80" i="49"/>
  <c r="DH80" i="49"/>
  <c r="DG80" i="49"/>
  <c r="DF80" i="49"/>
  <c r="DE80" i="49"/>
  <c r="DD80" i="49"/>
  <c r="DC80" i="49"/>
  <c r="DB80" i="49"/>
  <c r="DA80" i="49"/>
  <c r="CZ80" i="49"/>
  <c r="CY80" i="49"/>
  <c r="CX80" i="49"/>
  <c r="CW80" i="49"/>
  <c r="CV80" i="49"/>
  <c r="CU80" i="49"/>
  <c r="CT80" i="49"/>
  <c r="CS80" i="49"/>
  <c r="CR80" i="49"/>
  <c r="CQ80" i="49"/>
  <c r="CP80" i="49"/>
  <c r="CO80" i="49"/>
  <c r="CN80" i="49"/>
  <c r="CM80" i="49"/>
  <c r="CL80" i="49"/>
  <c r="CK80" i="49"/>
  <c r="CJ80" i="49"/>
  <c r="CI80" i="49"/>
  <c r="CH80" i="49"/>
  <c r="CG80" i="49"/>
  <c r="CF80" i="49"/>
  <c r="CE80" i="49"/>
  <c r="CD80" i="49"/>
  <c r="CC80" i="49"/>
  <c r="CB80" i="49"/>
  <c r="CA80" i="49"/>
  <c r="BZ80" i="49"/>
  <c r="BY80" i="49"/>
  <c r="BX80" i="49"/>
  <c r="BW80" i="49"/>
  <c r="BV80" i="49"/>
  <c r="BU80" i="49"/>
  <c r="BT80" i="49"/>
  <c r="BS80" i="49"/>
  <c r="BR80" i="49"/>
  <c r="BQ80" i="49"/>
  <c r="BP80" i="49"/>
  <c r="BO80" i="49"/>
  <c r="BN80" i="49"/>
  <c r="BM80" i="49"/>
  <c r="BL80" i="49"/>
  <c r="BK80" i="49"/>
  <c r="BJ80" i="49"/>
  <c r="BI80" i="49"/>
  <c r="BH80" i="49"/>
  <c r="BG80" i="49"/>
  <c r="BF80" i="49"/>
  <c r="BE80" i="49"/>
  <c r="BD80" i="49"/>
  <c r="BC80" i="49"/>
  <c r="BB80" i="49"/>
  <c r="BA80" i="49"/>
  <c r="AZ80" i="49"/>
  <c r="AY80" i="49"/>
  <c r="AX80" i="49"/>
  <c r="AW80" i="49"/>
  <c r="AV80" i="49"/>
  <c r="AU80" i="49"/>
  <c r="AT80" i="49"/>
  <c r="AS80" i="49"/>
  <c r="AR80" i="49"/>
  <c r="AQ80" i="49"/>
  <c r="AP80" i="49"/>
  <c r="AO80" i="49"/>
  <c r="AN80" i="49"/>
  <c r="AM80" i="49"/>
  <c r="AL80" i="49"/>
  <c r="AK80" i="49"/>
  <c r="AJ80" i="49"/>
  <c r="AI80" i="49"/>
  <c r="AH80" i="49"/>
  <c r="AG80" i="49"/>
  <c r="AF80" i="49"/>
  <c r="AE80" i="49"/>
  <c r="AD80" i="49"/>
  <c r="AC80" i="49"/>
  <c r="AB80" i="49"/>
  <c r="AA80" i="49"/>
  <c r="Z80" i="49"/>
  <c r="Y80" i="49"/>
  <c r="X80" i="49"/>
  <c r="W80" i="49"/>
  <c r="V80" i="49"/>
  <c r="U80" i="49"/>
  <c r="T80" i="49"/>
  <c r="S80" i="49"/>
  <c r="R80" i="49"/>
  <c r="Q80" i="49"/>
  <c r="P80" i="49"/>
  <c r="O80" i="49"/>
  <c r="N80" i="49"/>
  <c r="M80" i="49"/>
  <c r="L80" i="49"/>
  <c r="K80" i="49"/>
  <c r="J80" i="49"/>
  <c r="H78" i="49"/>
  <c r="K47" i="50"/>
  <c r="L47" i="50"/>
  <c r="M47" i="50"/>
  <c r="N47" i="50"/>
  <c r="O47" i="50"/>
  <c r="P47" i="50"/>
  <c r="Q47" i="50"/>
  <c r="R47" i="50"/>
  <c r="S47" i="50"/>
  <c r="T47" i="50"/>
  <c r="U47" i="50"/>
  <c r="V47" i="50"/>
  <c r="W47" i="50"/>
  <c r="X47" i="50"/>
  <c r="Y47" i="50"/>
  <c r="Z47" i="50"/>
  <c r="AA47" i="50"/>
  <c r="AB47" i="50"/>
  <c r="AC47" i="50"/>
  <c r="AD47" i="50"/>
  <c r="AE47" i="50"/>
  <c r="AF47" i="50"/>
  <c r="AG47" i="50"/>
  <c r="AH47" i="50"/>
  <c r="AI47" i="50"/>
  <c r="AJ47" i="50"/>
  <c r="AK47" i="50"/>
  <c r="AL47" i="50"/>
  <c r="AM47" i="50"/>
  <c r="AN47" i="50"/>
  <c r="AO47" i="50"/>
  <c r="AP47" i="50"/>
  <c r="AQ47" i="50"/>
  <c r="AR47" i="50"/>
  <c r="AS47" i="50"/>
  <c r="AT47" i="50"/>
  <c r="AU47" i="50"/>
  <c r="AV47" i="50"/>
  <c r="AW47" i="50"/>
  <c r="AX47" i="50"/>
  <c r="AY47" i="50"/>
  <c r="AZ47" i="50"/>
  <c r="BA47" i="50"/>
  <c r="BB47" i="50"/>
  <c r="BC47" i="50"/>
  <c r="BD47" i="50"/>
  <c r="BE47" i="50"/>
  <c r="BF47" i="50"/>
  <c r="BG47" i="50"/>
  <c r="BH47" i="50"/>
  <c r="BI47" i="50"/>
  <c r="BJ47" i="50"/>
  <c r="BK47" i="50"/>
  <c r="BL47" i="50"/>
  <c r="BM47" i="50"/>
  <c r="BN47" i="50"/>
  <c r="BO47" i="50"/>
  <c r="BP47" i="50"/>
  <c r="BQ47" i="50"/>
  <c r="BR47" i="50"/>
  <c r="BS47" i="50"/>
  <c r="BT47" i="50"/>
  <c r="BU47" i="50"/>
  <c r="BV47" i="50"/>
  <c r="BW47" i="50"/>
  <c r="BX47" i="50"/>
  <c r="BY47" i="50"/>
  <c r="BZ47" i="50"/>
  <c r="CA47" i="50"/>
  <c r="CB47" i="50"/>
  <c r="CC47" i="50"/>
  <c r="CD47" i="50"/>
  <c r="CE47" i="50"/>
  <c r="CF47" i="50"/>
  <c r="CG47" i="50"/>
  <c r="CH47" i="50"/>
  <c r="CI47" i="50"/>
  <c r="CJ47" i="50"/>
  <c r="CK47" i="50"/>
  <c r="CL47" i="50"/>
  <c r="CM47" i="50"/>
  <c r="CN47" i="50"/>
  <c r="CO47" i="50"/>
  <c r="CP47" i="50"/>
  <c r="CQ47" i="50"/>
  <c r="CR47" i="50"/>
  <c r="CS47" i="50"/>
  <c r="CT47" i="50"/>
  <c r="CU47" i="50"/>
  <c r="CV47" i="50"/>
  <c r="CW47" i="50"/>
  <c r="CX47" i="50"/>
  <c r="CY47" i="50"/>
  <c r="CZ47" i="50"/>
  <c r="DA47" i="50"/>
  <c r="DB47" i="50"/>
  <c r="DC47" i="50"/>
  <c r="DD47" i="50"/>
  <c r="DE47" i="50"/>
  <c r="DF47" i="50"/>
  <c r="DG47" i="50"/>
  <c r="DH47" i="50"/>
  <c r="DI47" i="50"/>
  <c r="DJ47" i="50"/>
  <c r="DK47" i="50"/>
  <c r="DL47" i="50"/>
  <c r="DM47" i="50"/>
  <c r="DN47" i="50"/>
  <c r="DO47" i="50"/>
  <c r="DP47" i="50"/>
  <c r="DQ47" i="50"/>
  <c r="DR47" i="50"/>
  <c r="DS47" i="50"/>
  <c r="DT47" i="50"/>
  <c r="DU47" i="50"/>
  <c r="DV47" i="50"/>
  <c r="DW47" i="50"/>
  <c r="DX47" i="50"/>
  <c r="DY47" i="50"/>
  <c r="DZ47" i="50"/>
  <c r="EA47" i="50"/>
  <c r="EB47" i="50"/>
  <c r="K47" i="51"/>
  <c r="L47" i="51"/>
  <c r="M47" i="51"/>
  <c r="N47" i="51"/>
  <c r="O47" i="51"/>
  <c r="P47" i="51"/>
  <c r="Q47" i="51"/>
  <c r="R47" i="51"/>
  <c r="S47" i="51"/>
  <c r="T47" i="51"/>
  <c r="U47" i="51"/>
  <c r="V47" i="51"/>
  <c r="W47" i="51"/>
  <c r="X47" i="51"/>
  <c r="Y47" i="51"/>
  <c r="Z47" i="51"/>
  <c r="AA47" i="51"/>
  <c r="AB47" i="51"/>
  <c r="AC47" i="51"/>
  <c r="AD47" i="51"/>
  <c r="AE47" i="51"/>
  <c r="AF47" i="51"/>
  <c r="AG47" i="51"/>
  <c r="AH47" i="51"/>
  <c r="AI47" i="51"/>
  <c r="AJ47" i="51"/>
  <c r="AK47" i="51"/>
  <c r="AL47" i="51"/>
  <c r="AM47" i="51"/>
  <c r="AN47" i="51"/>
  <c r="AO47" i="51"/>
  <c r="AP47" i="51"/>
  <c r="AQ47" i="51"/>
  <c r="AR47" i="51"/>
  <c r="AS47" i="51"/>
  <c r="AT47" i="51"/>
  <c r="AU47" i="51"/>
  <c r="AV47" i="51"/>
  <c r="AW47" i="51"/>
  <c r="AX47" i="51"/>
  <c r="AY47" i="51"/>
  <c r="AZ47" i="51"/>
  <c r="BA47" i="51"/>
  <c r="BB47" i="51"/>
  <c r="BC47" i="51"/>
  <c r="BD47" i="51"/>
  <c r="BE47" i="51"/>
  <c r="BF47" i="51"/>
  <c r="BG47" i="51"/>
  <c r="BH47" i="51"/>
  <c r="BI47" i="51"/>
  <c r="BJ47" i="51"/>
  <c r="BK47" i="51"/>
  <c r="BL47" i="51"/>
  <c r="BM47" i="51"/>
  <c r="BN47" i="51"/>
  <c r="BO47" i="51"/>
  <c r="BP47" i="51"/>
  <c r="BQ47" i="51"/>
  <c r="BR47" i="51"/>
  <c r="BS47" i="51"/>
  <c r="BT47" i="51"/>
  <c r="BU47" i="51"/>
  <c r="BV47" i="51"/>
  <c r="BW47" i="51"/>
  <c r="BX47" i="51"/>
  <c r="BY47" i="51"/>
  <c r="BZ47" i="51"/>
  <c r="CA47" i="51"/>
  <c r="CB47" i="51"/>
  <c r="CC47" i="51"/>
  <c r="CD47" i="51"/>
  <c r="CE47" i="51"/>
  <c r="CF47" i="51"/>
  <c r="CG47" i="51"/>
  <c r="CH47" i="51"/>
  <c r="CI47" i="51"/>
  <c r="CJ47" i="51"/>
  <c r="CK47" i="51"/>
  <c r="CL47" i="51"/>
  <c r="CM47" i="51"/>
  <c r="CN47" i="51"/>
  <c r="CO47" i="51"/>
  <c r="CP47" i="51"/>
  <c r="CQ47" i="51"/>
  <c r="CR47" i="51"/>
  <c r="CS47" i="51"/>
  <c r="CT47" i="51"/>
  <c r="CU47" i="51"/>
  <c r="CV47" i="51"/>
  <c r="CW47" i="51"/>
  <c r="CX47" i="51"/>
  <c r="CY47" i="51"/>
  <c r="CZ47" i="51"/>
  <c r="DA47" i="51"/>
  <c r="DB47" i="51"/>
  <c r="DC47" i="51"/>
  <c r="DD47" i="51"/>
  <c r="DE47" i="51"/>
  <c r="DF47" i="51"/>
  <c r="DG47" i="51"/>
  <c r="DH47" i="51"/>
  <c r="DI47" i="51"/>
  <c r="DJ47" i="51"/>
  <c r="DK47" i="51"/>
  <c r="DL47" i="51"/>
  <c r="DM47" i="51"/>
  <c r="DN47" i="51"/>
  <c r="DO47" i="51"/>
  <c r="DP47" i="51"/>
  <c r="DQ47" i="51"/>
  <c r="DR47" i="51"/>
  <c r="DS47" i="51"/>
  <c r="DT47" i="51"/>
  <c r="DU47" i="51"/>
  <c r="DV47" i="51"/>
  <c r="DW47" i="51"/>
  <c r="DX47" i="51"/>
  <c r="DY47" i="51"/>
  <c r="DZ47" i="51"/>
  <c r="EA47" i="51"/>
  <c r="EB47" i="51"/>
  <c r="K47" i="52"/>
  <c r="L47" i="52"/>
  <c r="M47" i="52"/>
  <c r="N47" i="52"/>
  <c r="O47" i="52"/>
  <c r="P47" i="52"/>
  <c r="Q47" i="52"/>
  <c r="R47" i="52"/>
  <c r="S47" i="52"/>
  <c r="T47" i="52"/>
  <c r="U47" i="52"/>
  <c r="V47" i="52"/>
  <c r="W47" i="52"/>
  <c r="X47" i="52"/>
  <c r="Y47" i="52"/>
  <c r="Z47" i="52"/>
  <c r="AA47" i="52"/>
  <c r="AB47" i="52"/>
  <c r="AC47" i="52"/>
  <c r="AD47" i="52"/>
  <c r="AE47" i="52"/>
  <c r="AF47" i="52"/>
  <c r="AG47" i="52"/>
  <c r="AH47" i="52"/>
  <c r="AI47" i="52"/>
  <c r="AJ47" i="52"/>
  <c r="AK47" i="52"/>
  <c r="AL47" i="52"/>
  <c r="AM47" i="52"/>
  <c r="AN47" i="52"/>
  <c r="AO47" i="52"/>
  <c r="AP47" i="52"/>
  <c r="AQ47" i="52"/>
  <c r="AR47" i="52"/>
  <c r="AS47" i="52"/>
  <c r="AT47" i="52"/>
  <c r="AU47" i="52"/>
  <c r="AV47" i="52"/>
  <c r="AW47" i="52"/>
  <c r="AX47" i="52"/>
  <c r="AY47" i="52"/>
  <c r="AZ47" i="52"/>
  <c r="BA47" i="52"/>
  <c r="BB47" i="52"/>
  <c r="BC47" i="52"/>
  <c r="BD47" i="52"/>
  <c r="BE47" i="52"/>
  <c r="BF47" i="52"/>
  <c r="BG47" i="52"/>
  <c r="BH47" i="52"/>
  <c r="BI47" i="52"/>
  <c r="BJ47" i="52"/>
  <c r="BK47" i="52"/>
  <c r="BL47" i="52"/>
  <c r="BM47" i="52"/>
  <c r="BN47" i="52"/>
  <c r="BO47" i="52"/>
  <c r="BP47" i="52"/>
  <c r="BQ47" i="52"/>
  <c r="BR47" i="52"/>
  <c r="BS47" i="52"/>
  <c r="BT47" i="52"/>
  <c r="BU47" i="52"/>
  <c r="BV47" i="52"/>
  <c r="BW47" i="52"/>
  <c r="BX47" i="52"/>
  <c r="BY47" i="52"/>
  <c r="BZ47" i="52"/>
  <c r="CA47" i="52"/>
  <c r="CB47" i="52"/>
  <c r="CC47" i="52"/>
  <c r="CD47" i="52"/>
  <c r="CE47" i="52"/>
  <c r="CF47" i="52"/>
  <c r="CG47" i="52"/>
  <c r="CH47" i="52"/>
  <c r="CI47" i="52"/>
  <c r="CJ47" i="52"/>
  <c r="CK47" i="52"/>
  <c r="CL47" i="52"/>
  <c r="CM47" i="52"/>
  <c r="CN47" i="52"/>
  <c r="CO47" i="52"/>
  <c r="CP47" i="52"/>
  <c r="CQ47" i="52"/>
  <c r="CR47" i="52"/>
  <c r="CS47" i="52"/>
  <c r="CT47" i="52"/>
  <c r="CU47" i="52"/>
  <c r="CV47" i="52"/>
  <c r="CW47" i="52"/>
  <c r="CX47" i="52"/>
  <c r="CY47" i="52"/>
  <c r="CZ47" i="52"/>
  <c r="DA47" i="52"/>
  <c r="DB47" i="52"/>
  <c r="DC47" i="52"/>
  <c r="DD47" i="52"/>
  <c r="DE47" i="52"/>
  <c r="DF47" i="52"/>
  <c r="DG47" i="52"/>
  <c r="DH47" i="52"/>
  <c r="DI47" i="52"/>
  <c r="DJ47" i="52"/>
  <c r="DK47" i="52"/>
  <c r="DL47" i="52"/>
  <c r="DM47" i="52"/>
  <c r="DN47" i="52"/>
  <c r="DO47" i="52"/>
  <c r="DP47" i="52"/>
  <c r="DQ47" i="52"/>
  <c r="DR47" i="52"/>
  <c r="DS47" i="52"/>
  <c r="DT47" i="52"/>
  <c r="DU47" i="52"/>
  <c r="DV47" i="52"/>
  <c r="DW47" i="52"/>
  <c r="DX47" i="52"/>
  <c r="DY47" i="52"/>
  <c r="DZ47" i="52"/>
  <c r="EA47" i="52"/>
  <c r="EB47" i="52"/>
  <c r="K47" i="53"/>
  <c r="L47" i="53"/>
  <c r="M47" i="53"/>
  <c r="N47" i="53"/>
  <c r="O47" i="53"/>
  <c r="P47" i="53"/>
  <c r="Q47" i="53"/>
  <c r="R47" i="53"/>
  <c r="S47" i="53"/>
  <c r="T47" i="53"/>
  <c r="U47" i="53"/>
  <c r="V47" i="53"/>
  <c r="W47" i="53"/>
  <c r="X47" i="53"/>
  <c r="Y47" i="53"/>
  <c r="Z47" i="53"/>
  <c r="AA47" i="53"/>
  <c r="AB47" i="53"/>
  <c r="AC47" i="53"/>
  <c r="AD47" i="53"/>
  <c r="AE47" i="53"/>
  <c r="AF47" i="53"/>
  <c r="AG47" i="53"/>
  <c r="AH47" i="53"/>
  <c r="AI47" i="53"/>
  <c r="AJ47" i="53"/>
  <c r="AK47" i="53"/>
  <c r="AL47" i="53"/>
  <c r="AM47" i="53"/>
  <c r="AN47" i="53"/>
  <c r="AO47" i="53"/>
  <c r="AP47" i="53"/>
  <c r="AQ47" i="53"/>
  <c r="AR47" i="53"/>
  <c r="AS47" i="53"/>
  <c r="AT47" i="53"/>
  <c r="AU47" i="53"/>
  <c r="AV47" i="53"/>
  <c r="AW47" i="53"/>
  <c r="AX47" i="53"/>
  <c r="AY47" i="53"/>
  <c r="AZ47" i="53"/>
  <c r="BA47" i="53"/>
  <c r="BB47" i="53"/>
  <c r="BC47" i="53"/>
  <c r="BD47" i="53"/>
  <c r="BE47" i="53"/>
  <c r="BF47" i="53"/>
  <c r="BG47" i="53"/>
  <c r="BH47" i="53"/>
  <c r="BI47" i="53"/>
  <c r="BJ47" i="53"/>
  <c r="BK47" i="53"/>
  <c r="BL47" i="53"/>
  <c r="BM47" i="53"/>
  <c r="BN47" i="53"/>
  <c r="BO47" i="53"/>
  <c r="BP47" i="53"/>
  <c r="BQ47" i="53"/>
  <c r="BR47" i="53"/>
  <c r="BS47" i="53"/>
  <c r="BT47" i="53"/>
  <c r="BU47" i="53"/>
  <c r="BV47" i="53"/>
  <c r="BW47" i="53"/>
  <c r="BX47" i="53"/>
  <c r="BY47" i="53"/>
  <c r="BZ47" i="53"/>
  <c r="CA47" i="53"/>
  <c r="CB47" i="53"/>
  <c r="CC47" i="53"/>
  <c r="CD47" i="53"/>
  <c r="CE47" i="53"/>
  <c r="CF47" i="53"/>
  <c r="CG47" i="53"/>
  <c r="CH47" i="53"/>
  <c r="CI47" i="53"/>
  <c r="CJ47" i="53"/>
  <c r="CK47" i="53"/>
  <c r="CL47" i="53"/>
  <c r="CM47" i="53"/>
  <c r="CN47" i="53"/>
  <c r="CO47" i="53"/>
  <c r="CP47" i="53"/>
  <c r="CQ47" i="53"/>
  <c r="CR47" i="53"/>
  <c r="CS47" i="53"/>
  <c r="CT47" i="53"/>
  <c r="CU47" i="53"/>
  <c r="CV47" i="53"/>
  <c r="CW47" i="53"/>
  <c r="CX47" i="53"/>
  <c r="CY47" i="53"/>
  <c r="CZ47" i="53"/>
  <c r="DA47" i="53"/>
  <c r="DB47" i="53"/>
  <c r="DC47" i="53"/>
  <c r="DD47" i="53"/>
  <c r="DE47" i="53"/>
  <c r="DF47" i="53"/>
  <c r="DG47" i="53"/>
  <c r="DH47" i="53"/>
  <c r="DI47" i="53"/>
  <c r="DJ47" i="53"/>
  <c r="DK47" i="53"/>
  <c r="DL47" i="53"/>
  <c r="DM47" i="53"/>
  <c r="DN47" i="53"/>
  <c r="DO47" i="53"/>
  <c r="DP47" i="53"/>
  <c r="DQ47" i="53"/>
  <c r="DR47" i="53"/>
  <c r="DS47" i="53"/>
  <c r="DT47" i="53"/>
  <c r="DU47" i="53"/>
  <c r="DV47" i="53"/>
  <c r="DW47" i="53"/>
  <c r="DX47" i="53"/>
  <c r="DY47" i="53"/>
  <c r="DZ47" i="53"/>
  <c r="EA47" i="53"/>
  <c r="EB47" i="53"/>
  <c r="K47" i="59"/>
  <c r="L47" i="59"/>
  <c r="M47" i="59"/>
  <c r="N47" i="59"/>
  <c r="O47" i="59"/>
  <c r="P47" i="59"/>
  <c r="Q47" i="59"/>
  <c r="R47" i="59"/>
  <c r="S47" i="59"/>
  <c r="T47" i="59"/>
  <c r="U47" i="59"/>
  <c r="V47" i="59"/>
  <c r="W47" i="59"/>
  <c r="X47" i="59"/>
  <c r="Y47" i="59"/>
  <c r="Z47" i="59"/>
  <c r="AA47" i="59"/>
  <c r="AB47" i="59"/>
  <c r="AC47" i="59"/>
  <c r="AD47" i="59"/>
  <c r="AE47" i="59"/>
  <c r="AF47" i="59"/>
  <c r="AG47" i="59"/>
  <c r="AH47" i="59"/>
  <c r="AJ47" i="59"/>
  <c r="AK47" i="59"/>
  <c r="AL47" i="59"/>
  <c r="AM47" i="59"/>
  <c r="AN47" i="59"/>
  <c r="AO47" i="59"/>
  <c r="AP47" i="59"/>
  <c r="AQ47" i="59"/>
  <c r="AR47" i="59"/>
  <c r="AS47" i="59"/>
  <c r="AT47" i="59"/>
  <c r="AU47" i="59"/>
  <c r="AV47" i="59"/>
  <c r="AW47" i="59"/>
  <c r="AX47" i="59"/>
  <c r="AY47" i="59"/>
  <c r="AZ47" i="59"/>
  <c r="BA47" i="59"/>
  <c r="BB47" i="59"/>
  <c r="BC47" i="59"/>
  <c r="BD47" i="59"/>
  <c r="BE47" i="59"/>
  <c r="BF47" i="59"/>
  <c r="BG47" i="59"/>
  <c r="BH47" i="59"/>
  <c r="BJ47" i="59"/>
  <c r="BK47" i="59"/>
  <c r="BL47" i="59"/>
  <c r="BM47" i="59"/>
  <c r="BN47" i="59"/>
  <c r="BO47" i="59"/>
  <c r="BP47" i="59"/>
  <c r="BQ47" i="59"/>
  <c r="BR47" i="59"/>
  <c r="BS47" i="59"/>
  <c r="BT47" i="59"/>
  <c r="BU47" i="59"/>
  <c r="BV47" i="59"/>
  <c r="BW47" i="59"/>
  <c r="BX47" i="59"/>
  <c r="BY47" i="59"/>
  <c r="BZ47" i="59"/>
  <c r="CA47" i="59"/>
  <c r="CB47" i="59"/>
  <c r="CC47" i="59"/>
  <c r="CD47" i="59"/>
  <c r="CE47" i="59"/>
  <c r="CF47" i="59"/>
  <c r="CG47" i="59"/>
  <c r="CH47" i="59"/>
  <c r="CJ47" i="59"/>
  <c r="CK47" i="59"/>
  <c r="CL47" i="59"/>
  <c r="CM47" i="59"/>
  <c r="CN47" i="59"/>
  <c r="CO47" i="59"/>
  <c r="CP47" i="59"/>
  <c r="CQ47" i="59"/>
  <c r="CR47" i="59"/>
  <c r="CS47" i="59"/>
  <c r="CT47" i="59"/>
  <c r="CU47" i="59"/>
  <c r="CV47" i="59"/>
  <c r="CW47" i="59"/>
  <c r="CX47" i="59"/>
  <c r="CY47" i="59"/>
  <c r="CZ47" i="59"/>
  <c r="DA47" i="59"/>
  <c r="DB47" i="59"/>
  <c r="DC47" i="59"/>
  <c r="DD47" i="59"/>
  <c r="DE47" i="59"/>
  <c r="DF47" i="59"/>
  <c r="DG47" i="59"/>
  <c r="DH47" i="59"/>
  <c r="DJ47" i="59"/>
  <c r="DK47" i="59"/>
  <c r="DL47" i="59"/>
  <c r="DM47" i="59"/>
  <c r="DN47" i="59"/>
  <c r="DO47" i="59"/>
  <c r="DP47" i="59"/>
  <c r="DQ47" i="59"/>
  <c r="DR47" i="59"/>
  <c r="DS47" i="59"/>
  <c r="DT47" i="59"/>
  <c r="DU47" i="59"/>
  <c r="DV47" i="59"/>
  <c r="DW47" i="59"/>
  <c r="DX47" i="59"/>
  <c r="DY47" i="59"/>
  <c r="DZ47" i="59"/>
  <c r="EA47" i="59"/>
  <c r="EB47" i="59"/>
  <c r="K47" i="49"/>
  <c r="L47" i="49"/>
  <c r="M47" i="49"/>
  <c r="N47" i="49"/>
  <c r="O47" i="49"/>
  <c r="P47" i="49"/>
  <c r="Q47" i="49"/>
  <c r="R47" i="49"/>
  <c r="S47" i="49"/>
  <c r="T47" i="49"/>
  <c r="U47" i="49"/>
  <c r="V47" i="49"/>
  <c r="W47" i="49"/>
  <c r="X47" i="49"/>
  <c r="Y47" i="49"/>
  <c r="Z47" i="49"/>
  <c r="AA47" i="49"/>
  <c r="AB47" i="49"/>
  <c r="AC47" i="49"/>
  <c r="AD47" i="49"/>
  <c r="AE47" i="49"/>
  <c r="AF47" i="49"/>
  <c r="AG47" i="49"/>
  <c r="AH47" i="49"/>
  <c r="AI47" i="49"/>
  <c r="AJ47" i="49"/>
  <c r="AK47" i="49"/>
  <c r="AL47" i="49"/>
  <c r="AM47" i="49"/>
  <c r="AN47" i="49"/>
  <c r="AO47" i="49"/>
  <c r="AP47" i="49"/>
  <c r="AQ47" i="49"/>
  <c r="AR47" i="49"/>
  <c r="AS47" i="49"/>
  <c r="AT47" i="49"/>
  <c r="AU47" i="49"/>
  <c r="AV47" i="49"/>
  <c r="AW47" i="49"/>
  <c r="AX47" i="49"/>
  <c r="AY47" i="49"/>
  <c r="AZ47" i="49"/>
  <c r="BA47" i="49"/>
  <c r="BB47" i="49"/>
  <c r="BC47" i="49"/>
  <c r="BD47" i="49"/>
  <c r="BE47" i="49"/>
  <c r="BF47" i="49"/>
  <c r="BG47" i="49"/>
  <c r="BH47" i="49"/>
  <c r="BI47" i="49"/>
  <c r="BJ47" i="49"/>
  <c r="BK47" i="49"/>
  <c r="BL47" i="49"/>
  <c r="BM47" i="49"/>
  <c r="BN47" i="49"/>
  <c r="BO47" i="49"/>
  <c r="BP47" i="49"/>
  <c r="BQ47" i="49"/>
  <c r="BR47" i="49"/>
  <c r="BS47" i="49"/>
  <c r="BT47" i="49"/>
  <c r="BU47" i="49"/>
  <c r="BV47" i="49"/>
  <c r="BW47" i="49"/>
  <c r="BX47" i="49"/>
  <c r="BY47" i="49"/>
  <c r="BZ47" i="49"/>
  <c r="CA47" i="49"/>
  <c r="CB47" i="49"/>
  <c r="CC47" i="49"/>
  <c r="CD47" i="49"/>
  <c r="CE47" i="49"/>
  <c r="CF47" i="49"/>
  <c r="CG47" i="49"/>
  <c r="CH47" i="49"/>
  <c r="CI47" i="49"/>
  <c r="CJ47" i="49"/>
  <c r="CK47" i="49"/>
  <c r="CL47" i="49"/>
  <c r="CM47" i="49"/>
  <c r="CN47" i="49"/>
  <c r="CO47" i="49"/>
  <c r="CP47" i="49"/>
  <c r="CQ47" i="49"/>
  <c r="CR47" i="49"/>
  <c r="CS47" i="49"/>
  <c r="CT47" i="49"/>
  <c r="CU47" i="49"/>
  <c r="CV47" i="49"/>
  <c r="CW47" i="49"/>
  <c r="CX47" i="49"/>
  <c r="CY47" i="49"/>
  <c r="CZ47" i="49"/>
  <c r="DA47" i="49"/>
  <c r="DB47" i="49"/>
  <c r="DC47" i="49"/>
  <c r="DD47" i="49"/>
  <c r="DE47" i="49"/>
  <c r="DF47" i="49"/>
  <c r="DG47" i="49"/>
  <c r="DH47" i="49"/>
  <c r="DI47" i="49"/>
  <c r="DJ47" i="49"/>
  <c r="DK47" i="49"/>
  <c r="DL47" i="49"/>
  <c r="DM47" i="49"/>
  <c r="DN47" i="49"/>
  <c r="DO47" i="49"/>
  <c r="DP47" i="49"/>
  <c r="DQ47" i="49"/>
  <c r="DR47" i="49"/>
  <c r="DS47" i="49"/>
  <c r="DT47" i="49"/>
  <c r="DU47" i="49"/>
  <c r="DV47" i="49"/>
  <c r="DW47" i="49"/>
  <c r="DX47" i="49"/>
  <c r="DY47" i="49"/>
  <c r="DZ47" i="49"/>
  <c r="EA47" i="49"/>
  <c r="EB47" i="49"/>
  <c r="J47" i="50"/>
  <c r="J47" i="51"/>
  <c r="J47" i="52"/>
  <c r="J47" i="53"/>
  <c r="J47" i="59"/>
  <c r="J47" i="49"/>
  <c r="E59" i="49"/>
  <c r="D59" i="49"/>
  <c r="E67" i="49"/>
  <c r="D67" i="49"/>
  <c r="E51" i="49"/>
  <c r="D51" i="49"/>
  <c r="D213" i="49"/>
  <c r="DZ29" i="49"/>
  <c r="DT28" i="53"/>
  <c r="DR28" i="49"/>
  <c r="E27" i="49"/>
  <c r="E312" i="59"/>
  <c r="E303" i="59"/>
  <c r="E252" i="59"/>
  <c r="E222" i="59"/>
  <c r="D222" i="59"/>
  <c r="E222" i="53"/>
  <c r="D222" i="53"/>
  <c r="E312" i="53"/>
  <c r="E303" i="53"/>
  <c r="E252" i="53"/>
  <c r="E312" i="52"/>
  <c r="E303" i="52"/>
  <c r="E252" i="52"/>
  <c r="E222" i="52"/>
  <c r="D222" i="52"/>
  <c r="E222" i="51"/>
  <c r="D222" i="51"/>
  <c r="E312" i="50"/>
  <c r="D312" i="50"/>
  <c r="E303" i="50"/>
  <c r="D303" i="50"/>
  <c r="E252" i="50"/>
  <c r="D252" i="50"/>
  <c r="E222" i="50"/>
  <c r="D222" i="50"/>
  <c r="E213" i="50"/>
  <c r="E162" i="50"/>
  <c r="D162" i="50"/>
  <c r="E312" i="51"/>
  <c r="E303" i="51"/>
  <c r="E252" i="51"/>
  <c r="H39" i="50"/>
  <c r="H39" i="51"/>
  <c r="H39" i="52"/>
  <c r="H39" i="53"/>
  <c r="H39" i="59"/>
  <c r="H39" i="49"/>
  <c r="H24" i="50"/>
  <c r="H24" i="51"/>
  <c r="H24" i="52"/>
  <c r="H24" i="53"/>
  <c r="H24" i="59"/>
  <c r="H24" i="49"/>
  <c r="D312" i="59"/>
  <c r="D303" i="59"/>
  <c r="D312" i="53"/>
  <c r="D303" i="53"/>
  <c r="D312" i="52"/>
  <c r="D303" i="52"/>
  <c r="D312" i="51"/>
  <c r="D303" i="51"/>
  <c r="E312" i="49"/>
  <c r="E303" i="49"/>
  <c r="E252" i="49"/>
  <c r="D312" i="49"/>
  <c r="D303" i="49"/>
  <c r="H299" i="50"/>
  <c r="H279" i="50"/>
  <c r="H299" i="51"/>
  <c r="H279" i="51"/>
  <c r="H299" i="52"/>
  <c r="H279" i="52"/>
  <c r="H299" i="53"/>
  <c r="H279" i="53"/>
  <c r="H299" i="59"/>
  <c r="H279" i="59"/>
  <c r="H299" i="49"/>
  <c r="H279" i="49"/>
  <c r="D162" i="49"/>
  <c r="D162" i="59"/>
  <c r="D162" i="53"/>
  <c r="D162" i="52"/>
  <c r="D162" i="51"/>
  <c r="E222" i="49"/>
  <c r="D222" i="49"/>
  <c r="H209" i="50"/>
  <c r="H209" i="51"/>
  <c r="H209" i="52"/>
  <c r="H209" i="53"/>
  <c r="H209" i="59"/>
  <c r="H209" i="49"/>
  <c r="AQ97" i="49" l="1"/>
  <c r="H80" i="59"/>
  <c r="AY97" i="49"/>
  <c r="H80" i="52"/>
  <c r="DC97" i="49"/>
  <c r="DK97" i="49"/>
  <c r="H149" i="49"/>
  <c r="H149" i="52"/>
  <c r="H149" i="50"/>
  <c r="H80" i="50"/>
  <c r="BI97" i="53"/>
  <c r="H80" i="51"/>
  <c r="DU97" i="53"/>
  <c r="H149" i="53"/>
  <c r="CD97" i="59"/>
  <c r="H80" i="53"/>
  <c r="AA97" i="49"/>
  <c r="CM97" i="49"/>
  <c r="S97" i="59"/>
  <c r="AP97" i="59"/>
  <c r="BV97" i="59"/>
  <c r="H116" i="59"/>
  <c r="AS97" i="53"/>
  <c r="DE97" i="53"/>
  <c r="AI97" i="49"/>
  <c r="CU97" i="49"/>
  <c r="T97" i="59"/>
  <c r="AT97" i="59"/>
  <c r="BZ97" i="59"/>
  <c r="H149" i="59"/>
  <c r="BA97" i="53"/>
  <c r="DM97" i="53"/>
  <c r="V97" i="59"/>
  <c r="H80" i="49"/>
  <c r="J97" i="59"/>
  <c r="Z97" i="59"/>
  <c r="BB97" i="59"/>
  <c r="BQ97" i="53"/>
  <c r="BG97" i="49"/>
  <c r="DS97" i="49"/>
  <c r="K97" i="59"/>
  <c r="AB97" i="59"/>
  <c r="BF97" i="59"/>
  <c r="M97" i="53"/>
  <c r="BY97" i="53"/>
  <c r="BO97" i="49"/>
  <c r="EA97" i="49"/>
  <c r="H116" i="49"/>
  <c r="L97" i="59"/>
  <c r="AD97" i="59"/>
  <c r="BJ97" i="59"/>
  <c r="U97" i="53"/>
  <c r="CG97" i="53"/>
  <c r="K97" i="49"/>
  <c r="BW97" i="49"/>
  <c r="N97" i="59"/>
  <c r="AH97" i="59"/>
  <c r="BN97" i="59"/>
  <c r="AC97" i="53"/>
  <c r="CO97" i="53"/>
  <c r="AX97" i="59"/>
  <c r="S97" i="49"/>
  <c r="CE97" i="49"/>
  <c r="R97" i="59"/>
  <c r="AL97" i="59"/>
  <c r="BR97" i="59"/>
  <c r="AK97" i="53"/>
  <c r="CW97" i="53"/>
  <c r="H116" i="53"/>
  <c r="R97" i="52"/>
  <c r="AM97" i="52"/>
  <c r="BG97" i="52"/>
  <c r="CD97" i="52"/>
  <c r="CY97" i="52"/>
  <c r="DS97" i="52"/>
  <c r="Y97" i="51"/>
  <c r="CK97" i="51"/>
  <c r="H149" i="51"/>
  <c r="P97" i="50"/>
  <c r="AF97" i="50"/>
  <c r="AV97" i="50"/>
  <c r="BL97" i="50"/>
  <c r="CB97" i="50"/>
  <c r="CR97" i="50"/>
  <c r="DL97" i="50"/>
  <c r="S97" i="52"/>
  <c r="AP97" i="52"/>
  <c r="BK97" i="52"/>
  <c r="CE97" i="52"/>
  <c r="DB97" i="52"/>
  <c r="DW97" i="52"/>
  <c r="AG97" i="51"/>
  <c r="CS97" i="51"/>
  <c r="S97" i="50"/>
  <c r="AI97" i="50"/>
  <c r="AY97" i="50"/>
  <c r="BO97" i="50"/>
  <c r="CE97" i="50"/>
  <c r="CU97" i="50"/>
  <c r="DM97" i="50"/>
  <c r="W97" i="52"/>
  <c r="AQ97" i="52"/>
  <c r="BN97" i="52"/>
  <c r="CI97" i="52"/>
  <c r="DC97" i="52"/>
  <c r="DZ97" i="52"/>
  <c r="AW97" i="51"/>
  <c r="DI97" i="51"/>
  <c r="T97" i="50"/>
  <c r="AJ97" i="50"/>
  <c r="AZ97" i="50"/>
  <c r="BP97" i="50"/>
  <c r="CF97" i="50"/>
  <c r="CV97" i="50"/>
  <c r="DS97" i="50"/>
  <c r="Z97" i="52"/>
  <c r="AU97" i="52"/>
  <c r="BO97" i="52"/>
  <c r="CL97" i="52"/>
  <c r="DG97" i="52"/>
  <c r="EA97" i="52"/>
  <c r="AX97" i="51"/>
  <c r="DJ97" i="51"/>
  <c r="U97" i="50"/>
  <c r="AK97" i="50"/>
  <c r="BA97" i="50"/>
  <c r="BQ97" i="50"/>
  <c r="CG97" i="50"/>
  <c r="CW97" i="50"/>
  <c r="DT97" i="50"/>
  <c r="AA97" i="52"/>
  <c r="AX97" i="52"/>
  <c r="BS97" i="52"/>
  <c r="CM97" i="52"/>
  <c r="DJ97" i="52"/>
  <c r="BE97" i="51"/>
  <c r="DQ97" i="51"/>
  <c r="X97" i="50"/>
  <c r="AN97" i="50"/>
  <c r="BD97" i="50"/>
  <c r="BT97" i="50"/>
  <c r="CJ97" i="50"/>
  <c r="DC97" i="50"/>
  <c r="DU97" i="50"/>
  <c r="J97" i="52"/>
  <c r="AE97" i="52"/>
  <c r="AY97" i="52"/>
  <c r="BV97" i="52"/>
  <c r="CQ97" i="52"/>
  <c r="DK97" i="52"/>
  <c r="BM97" i="51"/>
  <c r="DY97" i="51"/>
  <c r="K97" i="50"/>
  <c r="AA97" i="50"/>
  <c r="AQ97" i="50"/>
  <c r="BG97" i="50"/>
  <c r="BW97" i="50"/>
  <c r="CM97" i="50"/>
  <c r="DD97" i="50"/>
  <c r="EA97" i="50"/>
  <c r="K97" i="52"/>
  <c r="AH97" i="52"/>
  <c r="BC97" i="52"/>
  <c r="BW97" i="52"/>
  <c r="CT97" i="52"/>
  <c r="DO97" i="52"/>
  <c r="Q97" i="51"/>
  <c r="CC97" i="51"/>
  <c r="L97" i="50"/>
  <c r="AB97" i="50"/>
  <c r="AR97" i="50"/>
  <c r="BH97" i="50"/>
  <c r="BX97" i="50"/>
  <c r="CN97" i="50"/>
  <c r="DE97" i="50"/>
  <c r="EB97" i="50"/>
  <c r="O97" i="52"/>
  <c r="AI97" i="52"/>
  <c r="BF97" i="52"/>
  <c r="CA97" i="52"/>
  <c r="CU97" i="52"/>
  <c r="DR97" i="52"/>
  <c r="R97" i="51"/>
  <c r="CD97" i="51"/>
  <c r="M97" i="50"/>
  <c r="AC97" i="50"/>
  <c r="AS97" i="50"/>
  <c r="BI97" i="50"/>
  <c r="BY97" i="50"/>
  <c r="CO97" i="50"/>
  <c r="DK97" i="50"/>
  <c r="Q97" i="49"/>
  <c r="Y97" i="49"/>
  <c r="AG97" i="49"/>
  <c r="AO97" i="49"/>
  <c r="AW97" i="49"/>
  <c r="BE97" i="49"/>
  <c r="BM97" i="49"/>
  <c r="BU97" i="49"/>
  <c r="CC97" i="49"/>
  <c r="CK97" i="49"/>
  <c r="CS97" i="49"/>
  <c r="DA97" i="49"/>
  <c r="DI97" i="49"/>
  <c r="DQ97" i="49"/>
  <c r="DY97" i="49"/>
  <c r="J97" i="49"/>
  <c r="R97" i="49"/>
  <c r="Z97" i="49"/>
  <c r="AH97" i="49"/>
  <c r="AP97" i="49"/>
  <c r="AX97" i="49"/>
  <c r="BF97" i="49"/>
  <c r="BN97" i="49"/>
  <c r="BV97" i="49"/>
  <c r="CD97" i="49"/>
  <c r="CL97" i="49"/>
  <c r="CT97" i="49"/>
  <c r="DB97" i="49"/>
  <c r="DJ97" i="49"/>
  <c r="DR97" i="49"/>
  <c r="DZ97" i="49"/>
  <c r="L97" i="49"/>
  <c r="T97" i="49"/>
  <c r="AB97" i="49"/>
  <c r="AJ97" i="49"/>
  <c r="AR97" i="49"/>
  <c r="AZ97" i="49"/>
  <c r="BH97" i="49"/>
  <c r="BP97" i="49"/>
  <c r="BX97" i="49"/>
  <c r="CF97" i="49"/>
  <c r="CN97" i="49"/>
  <c r="CV97" i="49"/>
  <c r="DD97" i="49"/>
  <c r="DL97" i="49"/>
  <c r="DT97" i="49"/>
  <c r="EB97" i="49"/>
  <c r="M97" i="49"/>
  <c r="U97" i="49"/>
  <c r="AC97" i="49"/>
  <c r="AK97" i="49"/>
  <c r="AS97" i="49"/>
  <c r="BA97" i="49"/>
  <c r="BI97" i="49"/>
  <c r="BQ97" i="49"/>
  <c r="BY97" i="49"/>
  <c r="CG97" i="49"/>
  <c r="CO97" i="49"/>
  <c r="CW97" i="49"/>
  <c r="DE97" i="49"/>
  <c r="DM97" i="49"/>
  <c r="DU97" i="49"/>
  <c r="N97" i="49"/>
  <c r="V97" i="49"/>
  <c r="AD97" i="49"/>
  <c r="AL97" i="49"/>
  <c r="AT97" i="49"/>
  <c r="BB97" i="49"/>
  <c r="BJ97" i="49"/>
  <c r="BR97" i="49"/>
  <c r="BZ97" i="49"/>
  <c r="CH97" i="49"/>
  <c r="CP97" i="49"/>
  <c r="CX97" i="49"/>
  <c r="DF97" i="49"/>
  <c r="DN97" i="49"/>
  <c r="DV97" i="49"/>
  <c r="O97" i="49"/>
  <c r="W97" i="49"/>
  <c r="AE97" i="49"/>
  <c r="AM97" i="49"/>
  <c r="AU97" i="49"/>
  <c r="BC97" i="49"/>
  <c r="BK97" i="49"/>
  <c r="BS97" i="49"/>
  <c r="CA97" i="49"/>
  <c r="CI97" i="49"/>
  <c r="CQ97" i="49"/>
  <c r="CY97" i="49"/>
  <c r="DG97" i="49"/>
  <c r="DO97" i="49"/>
  <c r="DW97" i="49"/>
  <c r="P97" i="49"/>
  <c r="X97" i="49"/>
  <c r="AF97" i="49"/>
  <c r="AN97" i="49"/>
  <c r="AV97" i="49"/>
  <c r="BD97" i="49"/>
  <c r="BL97" i="49"/>
  <c r="BT97" i="49"/>
  <c r="CB97" i="49"/>
  <c r="CJ97" i="49"/>
  <c r="CR97" i="49"/>
  <c r="CZ97" i="49"/>
  <c r="DH97" i="49"/>
  <c r="DP97" i="49"/>
  <c r="P97" i="59"/>
  <c r="X97" i="59"/>
  <c r="AF97" i="59"/>
  <c r="AN97" i="59"/>
  <c r="AV97" i="59"/>
  <c r="BD97" i="59"/>
  <c r="BL97" i="59"/>
  <c r="BT97" i="59"/>
  <c r="CB97" i="59"/>
  <c r="CJ97" i="59"/>
  <c r="CR97" i="59"/>
  <c r="CZ97" i="59"/>
  <c r="DH97" i="59"/>
  <c r="DP97" i="59"/>
  <c r="DX97" i="59"/>
  <c r="Q97" i="59"/>
  <c r="Y97" i="59"/>
  <c r="AG97" i="59"/>
  <c r="AO97" i="59"/>
  <c r="AW97" i="59"/>
  <c r="BE97" i="59"/>
  <c r="BM97" i="59"/>
  <c r="BU97" i="59"/>
  <c r="CC97" i="59"/>
  <c r="CK97" i="59"/>
  <c r="CS97" i="59"/>
  <c r="DA97" i="59"/>
  <c r="DI97" i="59"/>
  <c r="DQ97" i="59"/>
  <c r="DY97" i="59"/>
  <c r="CL97" i="59"/>
  <c r="CT97" i="59"/>
  <c r="DB97" i="59"/>
  <c r="DJ97" i="59"/>
  <c r="DR97" i="59"/>
  <c r="DZ97" i="59"/>
  <c r="AA97" i="59"/>
  <c r="AI97" i="59"/>
  <c r="AQ97" i="59"/>
  <c r="AY97" i="59"/>
  <c r="BG97" i="59"/>
  <c r="BO97" i="59"/>
  <c r="BW97" i="59"/>
  <c r="CE97" i="59"/>
  <c r="CM97" i="59"/>
  <c r="CU97" i="59"/>
  <c r="DC97" i="59"/>
  <c r="DK97" i="59"/>
  <c r="DS97" i="59"/>
  <c r="EA97" i="59"/>
  <c r="AJ97" i="59"/>
  <c r="AR97" i="59"/>
  <c r="AZ97" i="59"/>
  <c r="BH97" i="59"/>
  <c r="BP97" i="59"/>
  <c r="BX97" i="59"/>
  <c r="CF97" i="59"/>
  <c r="CN97" i="59"/>
  <c r="CV97" i="59"/>
  <c r="DD97" i="59"/>
  <c r="DL97" i="59"/>
  <c r="DT97" i="59"/>
  <c r="EB97" i="59"/>
  <c r="M97" i="59"/>
  <c r="U97" i="59"/>
  <c r="AC97" i="59"/>
  <c r="AK97" i="59"/>
  <c r="AS97" i="59"/>
  <c r="BA97" i="59"/>
  <c r="BI97" i="59"/>
  <c r="BQ97" i="59"/>
  <c r="BY97" i="59"/>
  <c r="CG97" i="59"/>
  <c r="CO97" i="59"/>
  <c r="CW97" i="59"/>
  <c r="DE97" i="59"/>
  <c r="DM97" i="59"/>
  <c r="DU97" i="59"/>
  <c r="CH97" i="59"/>
  <c r="CP97" i="59"/>
  <c r="CX97" i="59"/>
  <c r="DF97" i="59"/>
  <c r="DN97" i="59"/>
  <c r="DV97" i="59"/>
  <c r="O97" i="59"/>
  <c r="W97" i="59"/>
  <c r="AE97" i="59"/>
  <c r="AM97" i="59"/>
  <c r="AU97" i="59"/>
  <c r="BC97" i="59"/>
  <c r="BK97" i="59"/>
  <c r="BS97" i="59"/>
  <c r="CA97" i="59"/>
  <c r="CI97" i="59"/>
  <c r="CQ97" i="59"/>
  <c r="CY97" i="59"/>
  <c r="DG97" i="59"/>
  <c r="DO97" i="59"/>
  <c r="N97" i="53"/>
  <c r="V97" i="53"/>
  <c r="AD97" i="53"/>
  <c r="AL97" i="53"/>
  <c r="AT97" i="53"/>
  <c r="BB97" i="53"/>
  <c r="BJ97" i="53"/>
  <c r="BR97" i="53"/>
  <c r="BZ97" i="53"/>
  <c r="CH97" i="53"/>
  <c r="CP97" i="53"/>
  <c r="CX97" i="53"/>
  <c r="DF97" i="53"/>
  <c r="DN97" i="53"/>
  <c r="DV97" i="53"/>
  <c r="O97" i="53"/>
  <c r="W97" i="53"/>
  <c r="AE97" i="53"/>
  <c r="AM97" i="53"/>
  <c r="AU97" i="53"/>
  <c r="BC97" i="53"/>
  <c r="BK97" i="53"/>
  <c r="BS97" i="53"/>
  <c r="CA97" i="53"/>
  <c r="CI97" i="53"/>
  <c r="CQ97" i="53"/>
  <c r="CY97" i="53"/>
  <c r="DG97" i="53"/>
  <c r="DO97" i="53"/>
  <c r="DW97" i="53"/>
  <c r="P97" i="53"/>
  <c r="X97" i="53"/>
  <c r="AF97" i="53"/>
  <c r="AN97" i="53"/>
  <c r="AV97" i="53"/>
  <c r="BD97" i="53"/>
  <c r="BL97" i="53"/>
  <c r="BT97" i="53"/>
  <c r="CB97" i="53"/>
  <c r="CJ97" i="53"/>
  <c r="CR97" i="53"/>
  <c r="CZ97" i="53"/>
  <c r="DH97" i="53"/>
  <c r="DP97" i="53"/>
  <c r="DX97" i="53"/>
  <c r="Q97" i="53"/>
  <c r="Y97" i="53"/>
  <c r="AG97" i="53"/>
  <c r="AO97" i="53"/>
  <c r="AW97" i="53"/>
  <c r="BE97" i="53"/>
  <c r="BM97" i="53"/>
  <c r="BU97" i="53"/>
  <c r="CC97" i="53"/>
  <c r="CK97" i="53"/>
  <c r="CS97" i="53"/>
  <c r="DA97" i="53"/>
  <c r="DI97" i="53"/>
  <c r="DQ97" i="53"/>
  <c r="DY97" i="53"/>
  <c r="J97" i="53"/>
  <c r="R97" i="53"/>
  <c r="Z97" i="53"/>
  <c r="AH97" i="53"/>
  <c r="AP97" i="53"/>
  <c r="AX97" i="53"/>
  <c r="BF97" i="53"/>
  <c r="BN97" i="53"/>
  <c r="BV97" i="53"/>
  <c r="CD97" i="53"/>
  <c r="CL97" i="53"/>
  <c r="CT97" i="53"/>
  <c r="DB97" i="53"/>
  <c r="DJ97" i="53"/>
  <c r="DR97" i="53"/>
  <c r="DZ97" i="53"/>
  <c r="K97" i="53"/>
  <c r="S97" i="53"/>
  <c r="AA97" i="53"/>
  <c r="AI97" i="53"/>
  <c r="AQ97" i="53"/>
  <c r="AY97" i="53"/>
  <c r="BG97" i="53"/>
  <c r="BO97" i="53"/>
  <c r="BW97" i="53"/>
  <c r="CE97" i="53"/>
  <c r="CM97" i="53"/>
  <c r="CU97" i="53"/>
  <c r="DC97" i="53"/>
  <c r="DK97" i="53"/>
  <c r="DS97" i="53"/>
  <c r="EA97" i="53"/>
  <c r="L97" i="53"/>
  <c r="T97" i="53"/>
  <c r="AB97" i="53"/>
  <c r="AJ97" i="53"/>
  <c r="AR97" i="53"/>
  <c r="AZ97" i="53"/>
  <c r="BH97" i="53"/>
  <c r="BP97" i="53"/>
  <c r="BX97" i="53"/>
  <c r="CF97" i="53"/>
  <c r="CN97" i="53"/>
  <c r="CV97" i="53"/>
  <c r="DD97" i="53"/>
  <c r="DL97" i="53"/>
  <c r="DT97" i="53"/>
  <c r="H116" i="52"/>
  <c r="L97" i="52"/>
  <c r="T97" i="52"/>
  <c r="AB97" i="52"/>
  <c r="AJ97" i="52"/>
  <c r="AR97" i="52"/>
  <c r="AZ97" i="52"/>
  <c r="BH97" i="52"/>
  <c r="BP97" i="52"/>
  <c r="BX97" i="52"/>
  <c r="CF97" i="52"/>
  <c r="CN97" i="52"/>
  <c r="CV97" i="52"/>
  <c r="DD97" i="52"/>
  <c r="DL97" i="52"/>
  <c r="DT97" i="52"/>
  <c r="EB97" i="52"/>
  <c r="M97" i="52"/>
  <c r="U97" i="52"/>
  <c r="AC97" i="52"/>
  <c r="AK97" i="52"/>
  <c r="AS97" i="52"/>
  <c r="BA97" i="52"/>
  <c r="BI97" i="52"/>
  <c r="BQ97" i="52"/>
  <c r="BY97" i="52"/>
  <c r="CG97" i="52"/>
  <c r="CO97" i="52"/>
  <c r="CW97" i="52"/>
  <c r="DE97" i="52"/>
  <c r="DM97" i="52"/>
  <c r="DU97" i="52"/>
  <c r="N97" i="52"/>
  <c r="V97" i="52"/>
  <c r="AD97" i="52"/>
  <c r="AL97" i="52"/>
  <c r="AT97" i="52"/>
  <c r="BB97" i="52"/>
  <c r="BJ97" i="52"/>
  <c r="BR97" i="52"/>
  <c r="BZ97" i="52"/>
  <c r="CH97" i="52"/>
  <c r="CP97" i="52"/>
  <c r="CX97" i="52"/>
  <c r="DF97" i="52"/>
  <c r="DN97" i="52"/>
  <c r="DV97" i="52"/>
  <c r="P97" i="52"/>
  <c r="X97" i="52"/>
  <c r="AF97" i="52"/>
  <c r="AN97" i="52"/>
  <c r="AV97" i="52"/>
  <c r="BD97" i="52"/>
  <c r="BL97" i="52"/>
  <c r="BT97" i="52"/>
  <c r="CB97" i="52"/>
  <c r="CJ97" i="52"/>
  <c r="CR97" i="52"/>
  <c r="CZ97" i="52"/>
  <c r="DH97" i="52"/>
  <c r="DP97" i="52"/>
  <c r="DX97" i="52"/>
  <c r="Q97" i="52"/>
  <c r="Y97" i="52"/>
  <c r="AG97" i="52"/>
  <c r="AO97" i="52"/>
  <c r="AW97" i="52"/>
  <c r="BE97" i="52"/>
  <c r="BM97" i="52"/>
  <c r="BU97" i="52"/>
  <c r="CC97" i="52"/>
  <c r="CK97" i="52"/>
  <c r="CS97" i="52"/>
  <c r="DA97" i="52"/>
  <c r="DI97" i="52"/>
  <c r="DQ97" i="52"/>
  <c r="Z97" i="51"/>
  <c r="BF97" i="51"/>
  <c r="CL97" i="51"/>
  <c r="DR97" i="51"/>
  <c r="AH97" i="51"/>
  <c r="BN97" i="51"/>
  <c r="CT97" i="51"/>
  <c r="DX97" i="51"/>
  <c r="DP97" i="51"/>
  <c r="DH97" i="51"/>
  <c r="CZ97" i="51"/>
  <c r="CR97" i="51"/>
  <c r="CJ97" i="51"/>
  <c r="CB97" i="51"/>
  <c r="BT97" i="51"/>
  <c r="BL97" i="51"/>
  <c r="BD97" i="51"/>
  <c r="AV97" i="51"/>
  <c r="AN97" i="51"/>
  <c r="AF97" i="51"/>
  <c r="X97" i="51"/>
  <c r="P97" i="51"/>
  <c r="DW97" i="51"/>
  <c r="DO97" i="51"/>
  <c r="DG97" i="51"/>
  <c r="CY97" i="51"/>
  <c r="CQ97" i="51"/>
  <c r="CI97" i="51"/>
  <c r="CA97" i="51"/>
  <c r="BS97" i="51"/>
  <c r="BK97" i="51"/>
  <c r="BC97" i="51"/>
  <c r="AU97" i="51"/>
  <c r="AM97" i="51"/>
  <c r="AE97" i="51"/>
  <c r="W97" i="51"/>
  <c r="O97" i="51"/>
  <c r="DV97" i="51"/>
  <c r="DN97" i="51"/>
  <c r="DF97" i="51"/>
  <c r="CX97" i="51"/>
  <c r="CP97" i="51"/>
  <c r="CH97" i="51"/>
  <c r="BZ97" i="51"/>
  <c r="BR97" i="51"/>
  <c r="BJ97" i="51"/>
  <c r="BB97" i="51"/>
  <c r="AT97" i="51"/>
  <c r="AL97" i="51"/>
  <c r="AD97" i="51"/>
  <c r="V97" i="51"/>
  <c r="N97" i="51"/>
  <c r="DU97" i="51"/>
  <c r="DM97" i="51"/>
  <c r="DE97" i="51"/>
  <c r="CW97" i="51"/>
  <c r="CO97" i="51"/>
  <c r="CG97" i="51"/>
  <c r="BY97" i="51"/>
  <c r="BQ97" i="51"/>
  <c r="BI97" i="51"/>
  <c r="BA97" i="51"/>
  <c r="AS97" i="51"/>
  <c r="AK97" i="51"/>
  <c r="AC97" i="51"/>
  <c r="U97" i="51"/>
  <c r="M97" i="51"/>
  <c r="EB97" i="51"/>
  <c r="DT97" i="51"/>
  <c r="DL97" i="51"/>
  <c r="DD97" i="51"/>
  <c r="CV97" i="51"/>
  <c r="CN97" i="51"/>
  <c r="CF97" i="51"/>
  <c r="BX97" i="51"/>
  <c r="BP97" i="51"/>
  <c r="BH97" i="51"/>
  <c r="AZ97" i="51"/>
  <c r="AR97" i="51"/>
  <c r="AJ97" i="51"/>
  <c r="AB97" i="51"/>
  <c r="T97" i="51"/>
  <c r="L97" i="51"/>
  <c r="EA97" i="51"/>
  <c r="DS97" i="51"/>
  <c r="DK97" i="51"/>
  <c r="DC97" i="51"/>
  <c r="CU97" i="51"/>
  <c r="CM97" i="51"/>
  <c r="CE97" i="51"/>
  <c r="BW97" i="51"/>
  <c r="BO97" i="51"/>
  <c r="BG97" i="51"/>
  <c r="AY97" i="51"/>
  <c r="AQ97" i="51"/>
  <c r="AI97" i="51"/>
  <c r="AA97" i="51"/>
  <c r="S97" i="51"/>
  <c r="K97" i="51"/>
  <c r="AO97" i="51"/>
  <c r="BU97" i="51"/>
  <c r="DA97" i="51"/>
  <c r="J97" i="51"/>
  <c r="AP97" i="51"/>
  <c r="BV97" i="51"/>
  <c r="DB97" i="51"/>
  <c r="H116" i="51"/>
  <c r="N97" i="50"/>
  <c r="V97" i="50"/>
  <c r="AD97" i="50"/>
  <c r="AL97" i="50"/>
  <c r="AT97" i="50"/>
  <c r="BB97" i="50"/>
  <c r="BJ97" i="50"/>
  <c r="BR97" i="50"/>
  <c r="BZ97" i="50"/>
  <c r="CH97" i="50"/>
  <c r="CP97" i="50"/>
  <c r="CX97" i="50"/>
  <c r="DF97" i="50"/>
  <c r="DN97" i="50"/>
  <c r="DV97" i="50"/>
  <c r="O97" i="50"/>
  <c r="W97" i="50"/>
  <c r="AE97" i="50"/>
  <c r="AM97" i="50"/>
  <c r="AU97" i="50"/>
  <c r="BC97" i="50"/>
  <c r="BK97" i="50"/>
  <c r="BS97" i="50"/>
  <c r="CA97" i="50"/>
  <c r="CI97" i="50"/>
  <c r="CQ97" i="50"/>
  <c r="CY97" i="50"/>
  <c r="DG97" i="50"/>
  <c r="DO97" i="50"/>
  <c r="DW97" i="50"/>
  <c r="CZ97" i="50"/>
  <c r="DH97" i="50"/>
  <c r="DP97" i="50"/>
  <c r="DX97" i="50"/>
  <c r="H116" i="50"/>
  <c r="Q97" i="50"/>
  <c r="Y97" i="50"/>
  <c r="AG97" i="50"/>
  <c r="AO97" i="50"/>
  <c r="AW97" i="50"/>
  <c r="BE97" i="50"/>
  <c r="BM97" i="50"/>
  <c r="BU97" i="50"/>
  <c r="CC97" i="50"/>
  <c r="CK97" i="50"/>
  <c r="CS97" i="50"/>
  <c r="DA97" i="50"/>
  <c r="DI97" i="50"/>
  <c r="DQ97" i="50"/>
  <c r="DY97" i="50"/>
  <c r="J97" i="50"/>
  <c r="R97" i="50"/>
  <c r="Z97" i="50"/>
  <c r="AH97" i="50"/>
  <c r="AP97" i="50"/>
  <c r="AX97" i="50"/>
  <c r="BF97" i="50"/>
  <c r="BN97" i="50"/>
  <c r="BV97" i="50"/>
  <c r="CD97" i="50"/>
  <c r="CL97" i="50"/>
  <c r="CT97" i="50"/>
  <c r="DB97" i="50"/>
  <c r="DJ97" i="50"/>
  <c r="DR97" i="50"/>
  <c r="AG29" i="59"/>
  <c r="AM28" i="51"/>
  <c r="AY28" i="51"/>
  <c r="CK28" i="51"/>
  <c r="AU29" i="52"/>
  <c r="K28" i="51"/>
  <c r="AR28" i="51"/>
  <c r="BK29" i="52"/>
  <c r="BV28" i="59"/>
  <c r="DV28" i="59"/>
  <c r="CO28" i="59"/>
  <c r="J28" i="59"/>
  <c r="CW28" i="59"/>
  <c r="DT29" i="52"/>
  <c r="AC28" i="59"/>
  <c r="DB28" i="59"/>
  <c r="AK28" i="59"/>
  <c r="DU28" i="59"/>
  <c r="AP28" i="59"/>
  <c r="BI28" i="59"/>
  <c r="CZ28" i="53"/>
  <c r="BQ28" i="59"/>
  <c r="AE29" i="52"/>
  <c r="AL29" i="53"/>
  <c r="BQ28" i="49"/>
  <c r="AV29" i="53"/>
  <c r="CB29" i="53"/>
  <c r="DS29" i="53"/>
  <c r="CR28" i="51"/>
  <c r="CY28" i="51"/>
  <c r="L28" i="51"/>
  <c r="BE28" i="51"/>
  <c r="DD28" i="51"/>
  <c r="P28" i="51"/>
  <c r="BL28" i="51"/>
  <c r="DK28" i="51"/>
  <c r="X28" i="52"/>
  <c r="S28" i="51"/>
  <c r="BS28" i="51"/>
  <c r="DQ28" i="51"/>
  <c r="S28" i="53"/>
  <c r="Y28" i="51"/>
  <c r="BX28" i="51"/>
  <c r="CE28" i="53"/>
  <c r="AF28" i="51"/>
  <c r="CE28" i="51"/>
  <c r="BC28" i="52"/>
  <c r="CG28" i="52"/>
  <c r="DP28" i="52"/>
  <c r="DU28" i="49"/>
  <c r="AD28" i="53"/>
  <c r="N29" i="53"/>
  <c r="BD29" i="53"/>
  <c r="CU29" i="53"/>
  <c r="DV28" i="49"/>
  <c r="AN28" i="53"/>
  <c r="P29" i="53"/>
  <c r="BG29" i="53"/>
  <c r="CX29" i="53"/>
  <c r="CW28" i="49"/>
  <c r="CM29" i="53"/>
  <c r="AC28" i="49"/>
  <c r="AY28" i="53"/>
  <c r="X29" i="53"/>
  <c r="BO29" i="53"/>
  <c r="DF29" i="53"/>
  <c r="AK28" i="49"/>
  <c r="BJ28" i="53"/>
  <c r="AA29" i="53"/>
  <c r="BR29" i="53"/>
  <c r="DH29" i="53"/>
  <c r="BI28" i="49"/>
  <c r="BT28" i="53"/>
  <c r="AI29" i="53"/>
  <c r="BZ29" i="53"/>
  <c r="DP29" i="53"/>
  <c r="BS29" i="51"/>
  <c r="CO28" i="49"/>
  <c r="DU28" i="53"/>
  <c r="CP28" i="53"/>
  <c r="AT29" i="53"/>
  <c r="CJ29" i="53"/>
  <c r="EA29" i="53"/>
  <c r="CV29" i="59"/>
  <c r="DX29" i="59"/>
  <c r="J28" i="53"/>
  <c r="T28" i="53"/>
  <c r="AE28" i="53"/>
  <c r="AP28" i="53"/>
  <c r="AZ28" i="53"/>
  <c r="BK28" i="53"/>
  <c r="BV28" i="53"/>
  <c r="CF28" i="53"/>
  <c r="CQ28" i="53"/>
  <c r="DB28" i="53"/>
  <c r="DL28" i="53"/>
  <c r="DW28" i="53"/>
  <c r="BX29" i="51"/>
  <c r="DK28" i="53"/>
  <c r="K28" i="53"/>
  <c r="V28" i="53"/>
  <c r="AF28" i="53"/>
  <c r="AQ28" i="53"/>
  <c r="BB28" i="53"/>
  <c r="BL28" i="53"/>
  <c r="BW28" i="53"/>
  <c r="CH28" i="53"/>
  <c r="CR28" i="53"/>
  <c r="DC28" i="53"/>
  <c r="DN28" i="53"/>
  <c r="DX28" i="53"/>
  <c r="P29" i="51"/>
  <c r="CF29" i="51"/>
  <c r="L28" i="53"/>
  <c r="W28" i="53"/>
  <c r="AH28" i="53"/>
  <c r="AR28" i="53"/>
  <c r="BC28" i="53"/>
  <c r="BN28" i="53"/>
  <c r="BX28" i="53"/>
  <c r="CI28" i="53"/>
  <c r="CT28" i="53"/>
  <c r="DD28" i="53"/>
  <c r="DO28" i="53"/>
  <c r="DZ28" i="53"/>
  <c r="T29" i="51"/>
  <c r="DG29" i="51"/>
  <c r="N28" i="53"/>
  <c r="X28" i="53"/>
  <c r="AI28" i="53"/>
  <c r="AT28" i="53"/>
  <c r="BD28" i="53"/>
  <c r="BO28" i="53"/>
  <c r="BZ28" i="53"/>
  <c r="CJ28" i="53"/>
  <c r="CU28" i="53"/>
  <c r="DF28" i="53"/>
  <c r="DP28" i="53"/>
  <c r="EA28" i="53"/>
  <c r="U29" i="51"/>
  <c r="DT29" i="51"/>
  <c r="O28" i="53"/>
  <c r="Z28" i="53"/>
  <c r="AJ28" i="53"/>
  <c r="AU28" i="53"/>
  <c r="BF28" i="53"/>
  <c r="BP28" i="53"/>
  <c r="CA28" i="53"/>
  <c r="CL28" i="53"/>
  <c r="CV28" i="53"/>
  <c r="DG28" i="53"/>
  <c r="DR28" i="53"/>
  <c r="EB28" i="53"/>
  <c r="AF29" i="51"/>
  <c r="DW29" i="51"/>
  <c r="DV28" i="53"/>
  <c r="P28" i="53"/>
  <c r="AA28" i="53"/>
  <c r="AL28" i="53"/>
  <c r="AV28" i="53"/>
  <c r="BG28" i="53"/>
  <c r="BR28" i="53"/>
  <c r="CB28" i="53"/>
  <c r="CM28" i="53"/>
  <c r="CX28" i="53"/>
  <c r="DH28" i="53"/>
  <c r="DS28" i="53"/>
  <c r="AK29" i="51"/>
  <c r="R28" i="53"/>
  <c r="AB28" i="53"/>
  <c r="AM28" i="53"/>
  <c r="AX28" i="53"/>
  <c r="BH28" i="53"/>
  <c r="BS28" i="53"/>
  <c r="CD28" i="53"/>
  <c r="CN28" i="53"/>
  <c r="CY28" i="53"/>
  <c r="DJ28" i="53"/>
  <c r="AS29" i="51"/>
  <c r="AH28" i="49"/>
  <c r="BN28" i="49"/>
  <c r="CT28" i="49"/>
  <c r="DZ28" i="49"/>
  <c r="AH28" i="59"/>
  <c r="BN28" i="59"/>
  <c r="CT28" i="59"/>
  <c r="DZ28" i="59"/>
  <c r="O29" i="53"/>
  <c r="Z29" i="53"/>
  <c r="AJ29" i="53"/>
  <c r="AU29" i="53"/>
  <c r="BF29" i="53"/>
  <c r="BP29" i="53"/>
  <c r="CA29" i="53"/>
  <c r="CL29" i="53"/>
  <c r="CV29" i="53"/>
  <c r="DG29" i="53"/>
  <c r="DR29" i="53"/>
  <c r="EB29" i="53"/>
  <c r="AO29" i="52"/>
  <c r="J28" i="49"/>
  <c r="AP28" i="49"/>
  <c r="BV28" i="49"/>
  <c r="DB28" i="49"/>
  <c r="R29" i="53"/>
  <c r="AB29" i="53"/>
  <c r="AM29" i="53"/>
  <c r="AX29" i="53"/>
  <c r="BH29" i="53"/>
  <c r="BS29" i="53"/>
  <c r="CD29" i="53"/>
  <c r="CN29" i="53"/>
  <c r="CY29" i="53"/>
  <c r="DJ29" i="53"/>
  <c r="DT29" i="53"/>
  <c r="M28" i="49"/>
  <c r="AS28" i="49"/>
  <c r="BY28" i="49"/>
  <c r="DE28" i="49"/>
  <c r="M28" i="59"/>
  <c r="AS28" i="59"/>
  <c r="BY28" i="59"/>
  <c r="DE28" i="59"/>
  <c r="DY29" i="53"/>
  <c r="S29" i="53"/>
  <c r="AD29" i="53"/>
  <c r="AN29" i="53"/>
  <c r="AY29" i="53"/>
  <c r="BJ29" i="53"/>
  <c r="BT29" i="53"/>
  <c r="CE29" i="53"/>
  <c r="CP29" i="53"/>
  <c r="CZ29" i="53"/>
  <c r="DK29" i="53"/>
  <c r="DV29" i="53"/>
  <c r="BU29" i="52"/>
  <c r="R28" i="49"/>
  <c r="AX28" i="49"/>
  <c r="CD28" i="49"/>
  <c r="DJ28" i="49"/>
  <c r="R28" i="59"/>
  <c r="AX28" i="59"/>
  <c r="CD28" i="59"/>
  <c r="DJ28" i="59"/>
  <c r="J29" i="53"/>
  <c r="T29" i="53"/>
  <c r="AE29" i="53"/>
  <c r="AP29" i="53"/>
  <c r="AZ29" i="53"/>
  <c r="BK29" i="53"/>
  <c r="BV29" i="53"/>
  <c r="CF29" i="53"/>
  <c r="CQ29" i="53"/>
  <c r="DB29" i="53"/>
  <c r="DL29" i="53"/>
  <c r="DW29" i="53"/>
  <c r="CG29" i="52"/>
  <c r="U28" i="49"/>
  <c r="BA28" i="49"/>
  <c r="CG28" i="49"/>
  <c r="DM28" i="49"/>
  <c r="U28" i="59"/>
  <c r="BA28" i="59"/>
  <c r="CG28" i="59"/>
  <c r="DM28" i="59"/>
  <c r="K29" i="53"/>
  <c r="V29" i="53"/>
  <c r="AF29" i="53"/>
  <c r="AQ29" i="53"/>
  <c r="BB29" i="53"/>
  <c r="BL29" i="53"/>
  <c r="BW29" i="53"/>
  <c r="CH29" i="53"/>
  <c r="CR29" i="53"/>
  <c r="DC29" i="53"/>
  <c r="DN29" i="53"/>
  <c r="DX29" i="53"/>
  <c r="EA29" i="52"/>
  <c r="CN29" i="52"/>
  <c r="Z28" i="49"/>
  <c r="BF28" i="49"/>
  <c r="CL28" i="49"/>
  <c r="Z28" i="59"/>
  <c r="BF28" i="59"/>
  <c r="CL28" i="59"/>
  <c r="L29" i="53"/>
  <c r="W29" i="53"/>
  <c r="AH29" i="53"/>
  <c r="AR29" i="53"/>
  <c r="BC29" i="53"/>
  <c r="BN29" i="53"/>
  <c r="BX29" i="53"/>
  <c r="CI29" i="53"/>
  <c r="CT29" i="53"/>
  <c r="DD29" i="53"/>
  <c r="DO29" i="53"/>
  <c r="T29" i="52"/>
  <c r="M29" i="50"/>
  <c r="AE28" i="52"/>
  <c r="BD28" i="52"/>
  <c r="CK28" i="52"/>
  <c r="DX28" i="52"/>
  <c r="O29" i="50"/>
  <c r="AZ29" i="50"/>
  <c r="CI29" i="50"/>
  <c r="DM29" i="50"/>
  <c r="CA29" i="50"/>
  <c r="AH28" i="52"/>
  <c r="BK28" i="52"/>
  <c r="CM28" i="52"/>
  <c r="EB28" i="52"/>
  <c r="W29" i="50"/>
  <c r="BA29" i="50"/>
  <c r="CM29" i="50"/>
  <c r="DU29" i="50"/>
  <c r="AV29" i="50"/>
  <c r="J28" i="52"/>
  <c r="AI28" i="52"/>
  <c r="BN28" i="52"/>
  <c r="CV28" i="52"/>
  <c r="AA29" i="50"/>
  <c r="BI29" i="50"/>
  <c r="CN29" i="50"/>
  <c r="DX29" i="50"/>
  <c r="DL29" i="50"/>
  <c r="L28" i="52"/>
  <c r="AP28" i="52"/>
  <c r="BO28" i="52"/>
  <c r="CZ28" i="52"/>
  <c r="AB29" i="50"/>
  <c r="BL29" i="50"/>
  <c r="CV29" i="50"/>
  <c r="EA29" i="50"/>
  <c r="N28" i="52"/>
  <c r="AR28" i="52"/>
  <c r="BV28" i="52"/>
  <c r="DA28" i="52"/>
  <c r="AJ29" i="50"/>
  <c r="BO29" i="50"/>
  <c r="CY29" i="50"/>
  <c r="T28" i="52"/>
  <c r="AT28" i="52"/>
  <c r="BX28" i="52"/>
  <c r="DK28" i="52"/>
  <c r="AM29" i="50"/>
  <c r="BW29" i="50"/>
  <c r="CZ29" i="50"/>
  <c r="W28" i="52"/>
  <c r="AZ28" i="52"/>
  <c r="CA28" i="52"/>
  <c r="DM28" i="52"/>
  <c r="K29" i="50"/>
  <c r="AN29" i="50"/>
  <c r="BY29" i="50"/>
  <c r="DH29" i="50"/>
  <c r="O28" i="52"/>
  <c r="Z28" i="52"/>
  <c r="AJ28" i="52"/>
  <c r="AU28" i="52"/>
  <c r="BF28" i="52"/>
  <c r="BP28" i="52"/>
  <c r="CB28" i="52"/>
  <c r="CO28" i="52"/>
  <c r="DC28" i="52"/>
  <c r="DQ28" i="52"/>
  <c r="P29" i="50"/>
  <c r="AC29" i="50"/>
  <c r="AQ29" i="50"/>
  <c r="BC29" i="50"/>
  <c r="BP29" i="50"/>
  <c r="CB29" i="50"/>
  <c r="CO29" i="50"/>
  <c r="DC29" i="50"/>
  <c r="DO29" i="50"/>
  <c r="EB29" i="50"/>
  <c r="P28" i="52"/>
  <c r="AA28" i="52"/>
  <c r="AL28" i="52"/>
  <c r="AV28" i="52"/>
  <c r="BG28" i="52"/>
  <c r="BR28" i="52"/>
  <c r="CC28" i="52"/>
  <c r="CQ28" i="52"/>
  <c r="DE28" i="52"/>
  <c r="DS28" i="52"/>
  <c r="S29" i="50"/>
  <c r="AE29" i="50"/>
  <c r="AR29" i="50"/>
  <c r="BD29" i="50"/>
  <c r="BQ29" i="50"/>
  <c r="CE29" i="50"/>
  <c r="CQ29" i="50"/>
  <c r="DD29" i="50"/>
  <c r="DP29" i="50"/>
  <c r="R28" i="52"/>
  <c r="AB28" i="52"/>
  <c r="AM28" i="52"/>
  <c r="AX28" i="52"/>
  <c r="BH28" i="52"/>
  <c r="BS28" i="52"/>
  <c r="CE28" i="52"/>
  <c r="CR28" i="52"/>
  <c r="DG28" i="52"/>
  <c r="DU28" i="52"/>
  <c r="T29" i="50"/>
  <c r="AF29" i="50"/>
  <c r="AS29" i="50"/>
  <c r="BG29" i="50"/>
  <c r="BS29" i="50"/>
  <c r="CF29" i="50"/>
  <c r="CR29" i="50"/>
  <c r="DE29" i="50"/>
  <c r="DS29" i="50"/>
  <c r="S28" i="52"/>
  <c r="AD28" i="52"/>
  <c r="AN28" i="52"/>
  <c r="AY28" i="52"/>
  <c r="BJ28" i="52"/>
  <c r="BT28" i="52"/>
  <c r="CF28" i="52"/>
  <c r="CU28" i="52"/>
  <c r="DH28" i="52"/>
  <c r="DW28" i="52"/>
  <c r="DZ29" i="50"/>
  <c r="U29" i="50"/>
  <c r="AI29" i="50"/>
  <c r="AU29" i="50"/>
  <c r="BH29" i="50"/>
  <c r="BT29" i="50"/>
  <c r="CG29" i="50"/>
  <c r="CU29" i="50"/>
  <c r="DG29" i="50"/>
  <c r="DT29" i="50"/>
  <c r="K28" i="52"/>
  <c r="V28" i="52"/>
  <c r="AF28" i="52"/>
  <c r="AQ28" i="52"/>
  <c r="BB28" i="52"/>
  <c r="BL28" i="52"/>
  <c r="BW28" i="52"/>
  <c r="CJ28" i="52"/>
  <c r="CW28" i="52"/>
  <c r="DL28" i="52"/>
  <c r="L29" i="50"/>
  <c r="X29" i="50"/>
  <c r="AK29" i="50"/>
  <c r="AY29" i="50"/>
  <c r="BK29" i="50"/>
  <c r="BX29" i="50"/>
  <c r="CJ29" i="50"/>
  <c r="CW29" i="50"/>
  <c r="DK29" i="50"/>
  <c r="AR28" i="50"/>
  <c r="AY28" i="50"/>
  <c r="CR28" i="50"/>
  <c r="CY28" i="50"/>
  <c r="DZ29" i="51"/>
  <c r="W29" i="51"/>
  <c r="AU29" i="51"/>
  <c r="CJ29" i="51"/>
  <c r="DS28" i="50"/>
  <c r="BE28" i="50"/>
  <c r="DD28" i="50"/>
  <c r="K29" i="51"/>
  <c r="X29" i="51"/>
  <c r="BG29" i="51"/>
  <c r="CR29" i="51"/>
  <c r="L28" i="50"/>
  <c r="BL28" i="50"/>
  <c r="DK28" i="50"/>
  <c r="L29" i="51"/>
  <c r="AB29" i="51"/>
  <c r="BH29" i="51"/>
  <c r="CU29" i="51"/>
  <c r="S28" i="50"/>
  <c r="BS28" i="50"/>
  <c r="DQ28" i="50"/>
  <c r="O29" i="51"/>
  <c r="AC29" i="51"/>
  <c r="BK29" i="51"/>
  <c r="CW29" i="51"/>
  <c r="Y28" i="50"/>
  <c r="BX28" i="50"/>
  <c r="DX28" i="50"/>
  <c r="AF28" i="50"/>
  <c r="CE28" i="50"/>
  <c r="S29" i="51"/>
  <c r="AI29" i="51"/>
  <c r="BT29" i="51"/>
  <c r="DK29" i="51"/>
  <c r="AM28" i="50"/>
  <c r="M29" i="51"/>
  <c r="AA29" i="51"/>
  <c r="AY29" i="51"/>
  <c r="CG29" i="51"/>
  <c r="DS29" i="51"/>
  <c r="DU29" i="51"/>
  <c r="DH29" i="51"/>
  <c r="CV29" i="51"/>
  <c r="CI29" i="51"/>
  <c r="BW29" i="51"/>
  <c r="BI29" i="51"/>
  <c r="AV29" i="51"/>
  <c r="AJ29" i="51"/>
  <c r="DP29" i="51"/>
  <c r="DD29" i="51"/>
  <c r="CQ29" i="51"/>
  <c r="CE29" i="51"/>
  <c r="BQ29" i="51"/>
  <c r="BD29" i="51"/>
  <c r="AR29" i="51"/>
  <c r="AE29" i="51"/>
  <c r="EB29" i="51"/>
  <c r="DO29" i="51"/>
  <c r="DC29" i="51"/>
  <c r="CO29" i="51"/>
  <c r="CB29" i="51"/>
  <c r="BP29" i="51"/>
  <c r="BC29" i="51"/>
  <c r="AQ29" i="51"/>
  <c r="EA29" i="51"/>
  <c r="DM29" i="51"/>
  <c r="CZ29" i="51"/>
  <c r="CN29" i="51"/>
  <c r="CA29" i="51"/>
  <c r="BO29" i="51"/>
  <c r="BA29" i="51"/>
  <c r="AN29" i="51"/>
  <c r="DX29" i="51"/>
  <c r="DL29" i="51"/>
  <c r="CY29" i="51"/>
  <c r="CM29" i="51"/>
  <c r="BY29" i="51"/>
  <c r="BL29" i="51"/>
  <c r="AZ29" i="51"/>
  <c r="AM29" i="51"/>
  <c r="Y29" i="49"/>
  <c r="AW29" i="49"/>
  <c r="CS29" i="49"/>
  <c r="O28" i="49"/>
  <c r="W28" i="49"/>
  <c r="AE28" i="49"/>
  <c r="AM28" i="49"/>
  <c r="AU28" i="49"/>
  <c r="BC28" i="49"/>
  <c r="BK28" i="49"/>
  <c r="BS28" i="49"/>
  <c r="CA28" i="49"/>
  <c r="CI28" i="49"/>
  <c r="CQ28" i="49"/>
  <c r="CY28" i="49"/>
  <c r="DG28" i="49"/>
  <c r="DO28" i="49"/>
  <c r="DW28" i="49"/>
  <c r="K29" i="49"/>
  <c r="S29" i="49"/>
  <c r="AA29" i="49"/>
  <c r="AI29" i="49"/>
  <c r="AQ29" i="49"/>
  <c r="AY29" i="49"/>
  <c r="BG29" i="49"/>
  <c r="BO29" i="49"/>
  <c r="BW29" i="49"/>
  <c r="CE29" i="49"/>
  <c r="CM29" i="49"/>
  <c r="CU29" i="49"/>
  <c r="DC29" i="49"/>
  <c r="DK29" i="49"/>
  <c r="DS29" i="49"/>
  <c r="EA29" i="49"/>
  <c r="O28" i="59"/>
  <c r="W28" i="59"/>
  <c r="AE28" i="59"/>
  <c r="AM28" i="59"/>
  <c r="AU28" i="59"/>
  <c r="BC28" i="59"/>
  <c r="BK28" i="59"/>
  <c r="BS28" i="59"/>
  <c r="CA28" i="59"/>
  <c r="CI28" i="59"/>
  <c r="CQ28" i="59"/>
  <c r="CY28" i="59"/>
  <c r="DG28" i="59"/>
  <c r="DO28" i="59"/>
  <c r="DW28" i="59"/>
  <c r="K29" i="59"/>
  <c r="S29" i="59"/>
  <c r="AA29" i="59"/>
  <c r="AI29" i="59"/>
  <c r="AQ29" i="59"/>
  <c r="BB29" i="59"/>
  <c r="BL29" i="59"/>
  <c r="BW29" i="59"/>
  <c r="CH29" i="59"/>
  <c r="CR29" i="59"/>
  <c r="DC29" i="59"/>
  <c r="DN29" i="59"/>
  <c r="AG29" i="49"/>
  <c r="DA29" i="49"/>
  <c r="DY29" i="59"/>
  <c r="DQ29" i="59"/>
  <c r="DI29" i="59"/>
  <c r="DA29" i="59"/>
  <c r="CS29" i="59"/>
  <c r="CK29" i="59"/>
  <c r="CC29" i="59"/>
  <c r="BU29" i="59"/>
  <c r="BM29" i="59"/>
  <c r="BE29" i="59"/>
  <c r="AW29" i="59"/>
  <c r="DU29" i="59"/>
  <c r="DM29" i="59"/>
  <c r="DE29" i="59"/>
  <c r="CW29" i="59"/>
  <c r="CO29" i="59"/>
  <c r="CG29" i="59"/>
  <c r="BY29" i="59"/>
  <c r="BQ29" i="59"/>
  <c r="BI29" i="59"/>
  <c r="BA29" i="59"/>
  <c r="AS29" i="59"/>
  <c r="P28" i="49"/>
  <c r="X28" i="49"/>
  <c r="AF28" i="49"/>
  <c r="AN28" i="49"/>
  <c r="AV28" i="49"/>
  <c r="BD28" i="49"/>
  <c r="BL28" i="49"/>
  <c r="BT28" i="49"/>
  <c r="CB28" i="49"/>
  <c r="CJ28" i="49"/>
  <c r="CR28" i="49"/>
  <c r="CZ28" i="49"/>
  <c r="DH28" i="49"/>
  <c r="DP28" i="49"/>
  <c r="DX28" i="49"/>
  <c r="L29" i="49"/>
  <c r="T29" i="49"/>
  <c r="AB29" i="49"/>
  <c r="AJ29" i="49"/>
  <c r="AR29" i="49"/>
  <c r="AZ29" i="49"/>
  <c r="BH29" i="49"/>
  <c r="BP29" i="49"/>
  <c r="BX29" i="49"/>
  <c r="CF29" i="49"/>
  <c r="CN29" i="49"/>
  <c r="CV29" i="49"/>
  <c r="DD29" i="49"/>
  <c r="DL29" i="49"/>
  <c r="DT29" i="49"/>
  <c r="EB29" i="49"/>
  <c r="P28" i="59"/>
  <c r="X28" i="59"/>
  <c r="AF28" i="59"/>
  <c r="AN28" i="59"/>
  <c r="AV28" i="59"/>
  <c r="BD28" i="59"/>
  <c r="BL28" i="59"/>
  <c r="BT28" i="59"/>
  <c r="CB28" i="59"/>
  <c r="CJ28" i="59"/>
  <c r="CR28" i="59"/>
  <c r="CZ28" i="59"/>
  <c r="DH28" i="59"/>
  <c r="DP28" i="59"/>
  <c r="DX28" i="59"/>
  <c r="L29" i="59"/>
  <c r="T29" i="59"/>
  <c r="AB29" i="59"/>
  <c r="AJ29" i="59"/>
  <c r="AR29" i="59"/>
  <c r="BC29" i="59"/>
  <c r="BN29" i="59"/>
  <c r="BX29" i="59"/>
  <c r="CI29" i="59"/>
  <c r="CT29" i="59"/>
  <c r="DD29" i="59"/>
  <c r="DO29" i="59"/>
  <c r="DZ29" i="59"/>
  <c r="AJ29" i="52"/>
  <c r="CA29" i="52"/>
  <c r="Q29" i="49"/>
  <c r="BE29" i="49"/>
  <c r="DI29" i="49"/>
  <c r="Q29" i="59"/>
  <c r="Q28" i="49"/>
  <c r="Y28" i="49"/>
  <c r="AG28" i="49"/>
  <c r="AO28" i="49"/>
  <c r="AW28" i="49"/>
  <c r="BE28" i="49"/>
  <c r="BM28" i="49"/>
  <c r="BU28" i="49"/>
  <c r="CC28" i="49"/>
  <c r="CK28" i="49"/>
  <c r="CS28" i="49"/>
  <c r="DA28" i="49"/>
  <c r="DI28" i="49"/>
  <c r="DQ28" i="49"/>
  <c r="DY28" i="49"/>
  <c r="M29" i="49"/>
  <c r="U29" i="49"/>
  <c r="AC29" i="49"/>
  <c r="AK29" i="49"/>
  <c r="AS29" i="49"/>
  <c r="BA29" i="49"/>
  <c r="BI29" i="49"/>
  <c r="BQ29" i="49"/>
  <c r="BY29" i="49"/>
  <c r="CG29" i="49"/>
  <c r="CO29" i="49"/>
  <c r="CW29" i="49"/>
  <c r="DE29" i="49"/>
  <c r="DM29" i="49"/>
  <c r="DU29" i="49"/>
  <c r="Q28" i="59"/>
  <c r="Y28" i="59"/>
  <c r="AG28" i="59"/>
  <c r="AO28" i="59"/>
  <c r="AW28" i="59"/>
  <c r="BE28" i="59"/>
  <c r="BM28" i="59"/>
  <c r="BU28" i="59"/>
  <c r="CC28" i="59"/>
  <c r="CK28" i="59"/>
  <c r="CS28" i="59"/>
  <c r="DA28" i="59"/>
  <c r="DI28" i="59"/>
  <c r="DQ28" i="59"/>
  <c r="DY28" i="59"/>
  <c r="M29" i="59"/>
  <c r="U29" i="59"/>
  <c r="AC29" i="59"/>
  <c r="AK29" i="59"/>
  <c r="AT29" i="59"/>
  <c r="BD29" i="59"/>
  <c r="BO29" i="59"/>
  <c r="BZ29" i="59"/>
  <c r="CJ29" i="59"/>
  <c r="CU29" i="59"/>
  <c r="DF29" i="59"/>
  <c r="DP29" i="59"/>
  <c r="EA29" i="59"/>
  <c r="AD29" i="49"/>
  <c r="BB29" i="49"/>
  <c r="BJ29" i="49"/>
  <c r="BR29" i="49"/>
  <c r="BZ29" i="49"/>
  <c r="CX29" i="49"/>
  <c r="DF29" i="49"/>
  <c r="DN29" i="49"/>
  <c r="DV29" i="49"/>
  <c r="N29" i="59"/>
  <c r="V29" i="59"/>
  <c r="AL29" i="59"/>
  <c r="AU29" i="59"/>
  <c r="BF29" i="59"/>
  <c r="BP29" i="59"/>
  <c r="CA29" i="59"/>
  <c r="CL29" i="59"/>
  <c r="DG29" i="59"/>
  <c r="DR29" i="59"/>
  <c r="EB29" i="59"/>
  <c r="V29" i="49"/>
  <c r="AT29" i="49"/>
  <c r="CP29" i="49"/>
  <c r="K28" i="49"/>
  <c r="S28" i="49"/>
  <c r="AA28" i="49"/>
  <c r="AI28" i="49"/>
  <c r="AQ28" i="49"/>
  <c r="AY28" i="49"/>
  <c r="BG28" i="49"/>
  <c r="BO28" i="49"/>
  <c r="BW28" i="49"/>
  <c r="CE28" i="49"/>
  <c r="CM28" i="49"/>
  <c r="CU28" i="49"/>
  <c r="DC28" i="49"/>
  <c r="DK28" i="49"/>
  <c r="DS28" i="49"/>
  <c r="EA28" i="49"/>
  <c r="O29" i="49"/>
  <c r="W29" i="49"/>
  <c r="AE29" i="49"/>
  <c r="AM29" i="49"/>
  <c r="AU29" i="49"/>
  <c r="BC29" i="49"/>
  <c r="BK29" i="49"/>
  <c r="BS29" i="49"/>
  <c r="CA29" i="49"/>
  <c r="CI29" i="49"/>
  <c r="CQ29" i="49"/>
  <c r="CY29" i="49"/>
  <c r="DG29" i="49"/>
  <c r="DO29" i="49"/>
  <c r="DW29" i="49"/>
  <c r="K28" i="59"/>
  <c r="S28" i="59"/>
  <c r="AA28" i="59"/>
  <c r="AI28" i="59"/>
  <c r="AQ28" i="59"/>
  <c r="AY28" i="59"/>
  <c r="BG28" i="59"/>
  <c r="BO28" i="59"/>
  <c r="BW28" i="59"/>
  <c r="CE28" i="59"/>
  <c r="CM28" i="59"/>
  <c r="CU28" i="59"/>
  <c r="DC28" i="59"/>
  <c r="DK28" i="59"/>
  <c r="DS28" i="59"/>
  <c r="EA28" i="59"/>
  <c r="O29" i="59"/>
  <c r="W29" i="59"/>
  <c r="AE29" i="59"/>
  <c r="AM29" i="59"/>
  <c r="AV29" i="59"/>
  <c r="BG29" i="59"/>
  <c r="BR29" i="59"/>
  <c r="CB29" i="59"/>
  <c r="CM29" i="59"/>
  <c r="CX29" i="59"/>
  <c r="DH29" i="59"/>
  <c r="DS29" i="59"/>
  <c r="DZ29" i="52"/>
  <c r="DR29" i="52"/>
  <c r="DJ29" i="52"/>
  <c r="DB29" i="52"/>
  <c r="CT29" i="52"/>
  <c r="CL29" i="52"/>
  <c r="CD29" i="52"/>
  <c r="BV29" i="52"/>
  <c r="BN29" i="52"/>
  <c r="BF29" i="52"/>
  <c r="AX29" i="52"/>
  <c r="AP29" i="52"/>
  <c r="AH29" i="52"/>
  <c r="Z29" i="52"/>
  <c r="R29" i="52"/>
  <c r="J29" i="52"/>
  <c r="DY29" i="52"/>
  <c r="DQ29" i="52"/>
  <c r="DI29" i="52"/>
  <c r="DA29" i="52"/>
  <c r="CS29" i="52"/>
  <c r="CK29" i="52"/>
  <c r="CC29" i="52"/>
  <c r="DV29" i="52"/>
  <c r="DN29" i="52"/>
  <c r="DF29" i="52"/>
  <c r="CX29" i="52"/>
  <c r="CP29" i="52"/>
  <c r="CH29" i="52"/>
  <c r="BZ29" i="52"/>
  <c r="BR29" i="52"/>
  <c r="BJ29" i="52"/>
  <c r="BB29" i="52"/>
  <c r="AT29" i="52"/>
  <c r="AL29" i="52"/>
  <c r="AD29" i="52"/>
  <c r="V29" i="52"/>
  <c r="N29" i="52"/>
  <c r="EB29" i="52"/>
  <c r="DO29" i="52"/>
  <c r="DC29" i="52"/>
  <c r="CO29" i="52"/>
  <c r="CB29" i="52"/>
  <c r="BQ29" i="52"/>
  <c r="BG29" i="52"/>
  <c r="AV29" i="52"/>
  <c r="AK29" i="52"/>
  <c r="AA29" i="52"/>
  <c r="P29" i="52"/>
  <c r="DX29" i="52"/>
  <c r="DL29" i="52"/>
  <c r="CY29" i="52"/>
  <c r="CM29" i="52"/>
  <c r="BY29" i="52"/>
  <c r="BO29" i="52"/>
  <c r="BD29" i="52"/>
  <c r="AS29" i="52"/>
  <c r="AI29" i="52"/>
  <c r="X29" i="52"/>
  <c r="M29" i="52"/>
  <c r="DW29" i="52"/>
  <c r="DK29" i="52"/>
  <c r="CW29" i="52"/>
  <c r="CJ29" i="52"/>
  <c r="BX29" i="52"/>
  <c r="BM29" i="52"/>
  <c r="BC29" i="52"/>
  <c r="AR29" i="52"/>
  <c r="AG29" i="52"/>
  <c r="W29" i="52"/>
  <c r="L29" i="52"/>
  <c r="DU29" i="52"/>
  <c r="DH29" i="52"/>
  <c r="CV29" i="52"/>
  <c r="CI29" i="52"/>
  <c r="BW29" i="52"/>
  <c r="BL29" i="52"/>
  <c r="BA29" i="52"/>
  <c r="AQ29" i="52"/>
  <c r="AF29" i="52"/>
  <c r="U29" i="52"/>
  <c r="K29" i="52"/>
  <c r="DS29" i="52"/>
  <c r="DE29" i="52"/>
  <c r="CR29" i="52"/>
  <c r="CF29" i="52"/>
  <c r="BT29" i="52"/>
  <c r="BI29" i="52"/>
  <c r="AY29" i="52"/>
  <c r="AN29" i="52"/>
  <c r="AC29" i="52"/>
  <c r="S29" i="52"/>
  <c r="DP29" i="52"/>
  <c r="DD29" i="52"/>
  <c r="CQ29" i="52"/>
  <c r="CE29" i="52"/>
  <c r="BS29" i="52"/>
  <c r="BH29" i="52"/>
  <c r="AW29" i="52"/>
  <c r="AM29" i="52"/>
  <c r="AB29" i="52"/>
  <c r="Q29" i="52"/>
  <c r="AZ29" i="52"/>
  <c r="CU29" i="52"/>
  <c r="N29" i="49"/>
  <c r="AL29" i="49"/>
  <c r="CH29" i="49"/>
  <c r="L28" i="49"/>
  <c r="T28" i="49"/>
  <c r="AB28" i="49"/>
  <c r="AJ28" i="49"/>
  <c r="AR28" i="49"/>
  <c r="AZ28" i="49"/>
  <c r="BH28" i="49"/>
  <c r="BP28" i="49"/>
  <c r="BX28" i="49"/>
  <c r="CF28" i="49"/>
  <c r="CN28" i="49"/>
  <c r="CV28" i="49"/>
  <c r="DD28" i="49"/>
  <c r="DL28" i="49"/>
  <c r="DT28" i="49"/>
  <c r="EB28" i="49"/>
  <c r="P29" i="49"/>
  <c r="X29" i="49"/>
  <c r="AF29" i="49"/>
  <c r="AN29" i="49"/>
  <c r="AV29" i="49"/>
  <c r="BD29" i="49"/>
  <c r="BL29" i="49"/>
  <c r="BT29" i="49"/>
  <c r="CB29" i="49"/>
  <c r="CJ29" i="49"/>
  <c r="CR29" i="49"/>
  <c r="CZ29" i="49"/>
  <c r="DH29" i="49"/>
  <c r="DP29" i="49"/>
  <c r="DX29" i="49"/>
  <c r="L28" i="59"/>
  <c r="T28" i="59"/>
  <c r="AB28" i="59"/>
  <c r="AJ28" i="59"/>
  <c r="AR28" i="59"/>
  <c r="AZ28" i="59"/>
  <c r="BH28" i="59"/>
  <c r="BP28" i="59"/>
  <c r="BX28" i="59"/>
  <c r="CF28" i="59"/>
  <c r="CN28" i="59"/>
  <c r="CV28" i="59"/>
  <c r="DD28" i="59"/>
  <c r="DL28" i="59"/>
  <c r="DT28" i="59"/>
  <c r="EB28" i="59"/>
  <c r="P29" i="59"/>
  <c r="X29" i="59"/>
  <c r="AF29" i="59"/>
  <c r="AN29" i="59"/>
  <c r="AX29" i="59"/>
  <c r="BH29" i="59"/>
  <c r="BS29" i="59"/>
  <c r="CD29" i="59"/>
  <c r="CN29" i="59"/>
  <c r="CY29" i="59"/>
  <c r="DJ29" i="59"/>
  <c r="DT29" i="59"/>
  <c r="O29" i="52"/>
  <c r="BE29" i="52"/>
  <c r="CZ29" i="52"/>
  <c r="AO29" i="49"/>
  <c r="BM29" i="49"/>
  <c r="BU29" i="49"/>
  <c r="CK29" i="49"/>
  <c r="DQ29" i="49"/>
  <c r="DY29" i="49"/>
  <c r="Y29" i="59"/>
  <c r="AO29" i="59"/>
  <c r="AY29" i="59"/>
  <c r="BJ29" i="59"/>
  <c r="BT29" i="59"/>
  <c r="CE29" i="59"/>
  <c r="CP29" i="59"/>
  <c r="CZ29" i="59"/>
  <c r="DK29" i="59"/>
  <c r="DV29" i="59"/>
  <c r="CC29" i="49"/>
  <c r="N28" i="49"/>
  <c r="V28" i="49"/>
  <c r="AD28" i="49"/>
  <c r="AL28" i="49"/>
  <c r="AT28" i="49"/>
  <c r="BB28" i="49"/>
  <c r="BJ28" i="49"/>
  <c r="BR28" i="49"/>
  <c r="BZ28" i="49"/>
  <c r="CH28" i="49"/>
  <c r="CP28" i="49"/>
  <c r="CX28" i="49"/>
  <c r="DF28" i="49"/>
  <c r="DN28" i="49"/>
  <c r="J29" i="49"/>
  <c r="R29" i="49"/>
  <c r="Z29" i="49"/>
  <c r="AH29" i="49"/>
  <c r="AP29" i="49"/>
  <c r="AX29" i="49"/>
  <c r="BF29" i="49"/>
  <c r="BN29" i="49"/>
  <c r="BV29" i="49"/>
  <c r="CD29" i="49"/>
  <c r="CL29" i="49"/>
  <c r="CT29" i="49"/>
  <c r="DB29" i="49"/>
  <c r="DJ29" i="49"/>
  <c r="DR29" i="49"/>
  <c r="N28" i="59"/>
  <c r="V28" i="59"/>
  <c r="AD28" i="59"/>
  <c r="AL28" i="59"/>
  <c r="AT28" i="59"/>
  <c r="BB28" i="59"/>
  <c r="BJ28" i="59"/>
  <c r="BR28" i="59"/>
  <c r="BZ28" i="59"/>
  <c r="CH28" i="59"/>
  <c r="CP28" i="59"/>
  <c r="CX28" i="59"/>
  <c r="DF28" i="59"/>
  <c r="DN28" i="59"/>
  <c r="J29" i="59"/>
  <c r="R29" i="59"/>
  <c r="Z29" i="59"/>
  <c r="AH29" i="59"/>
  <c r="AP29" i="59"/>
  <c r="AZ29" i="59"/>
  <c r="BK29" i="59"/>
  <c r="BV29" i="59"/>
  <c r="CF29" i="59"/>
  <c r="CQ29" i="59"/>
  <c r="DB29" i="59"/>
  <c r="DL29" i="59"/>
  <c r="DW29" i="59"/>
  <c r="Y29" i="52"/>
  <c r="BP29" i="52"/>
  <c r="DM29" i="52"/>
  <c r="DV28" i="51"/>
  <c r="DN28" i="51"/>
  <c r="DF28" i="51"/>
  <c r="CX28" i="51"/>
  <c r="CP28" i="51"/>
  <c r="CH28" i="51"/>
  <c r="BZ28" i="51"/>
  <c r="BR28" i="51"/>
  <c r="BJ28" i="51"/>
  <c r="BB28" i="51"/>
  <c r="AT28" i="51"/>
  <c r="AL28" i="51"/>
  <c r="AD28" i="51"/>
  <c r="V28" i="51"/>
  <c r="N28" i="51"/>
  <c r="DU28" i="51"/>
  <c r="DM28" i="51"/>
  <c r="DE28" i="51"/>
  <c r="CW28" i="51"/>
  <c r="CO28" i="51"/>
  <c r="CG28" i="51"/>
  <c r="BY28" i="51"/>
  <c r="BQ28" i="51"/>
  <c r="BI28" i="51"/>
  <c r="BA28" i="51"/>
  <c r="AS28" i="51"/>
  <c r="AK28" i="51"/>
  <c r="AC28" i="51"/>
  <c r="U28" i="51"/>
  <c r="M28" i="51"/>
  <c r="DZ28" i="51"/>
  <c r="DR28" i="51"/>
  <c r="DJ28" i="51"/>
  <c r="DB28" i="51"/>
  <c r="CT28" i="51"/>
  <c r="CL28" i="51"/>
  <c r="CD28" i="51"/>
  <c r="BV28" i="51"/>
  <c r="BN28" i="51"/>
  <c r="BF28" i="51"/>
  <c r="AX28" i="51"/>
  <c r="AP28" i="51"/>
  <c r="AH28" i="51"/>
  <c r="Z28" i="51"/>
  <c r="R28" i="51"/>
  <c r="J28" i="51"/>
  <c r="W28" i="51"/>
  <c r="AI28" i="51"/>
  <c r="AV28" i="51"/>
  <c r="BH28" i="51"/>
  <c r="BU28" i="51"/>
  <c r="CI28" i="51"/>
  <c r="CU28" i="51"/>
  <c r="DH28" i="51"/>
  <c r="DT28" i="51"/>
  <c r="P28" i="50"/>
  <c r="AB28" i="50"/>
  <c r="AO28" i="50"/>
  <c r="BC28" i="50"/>
  <c r="BO28" i="50"/>
  <c r="CB28" i="50"/>
  <c r="CN28" i="50"/>
  <c r="DA28" i="50"/>
  <c r="DO28" i="50"/>
  <c r="EA28" i="50"/>
  <c r="X28" i="51"/>
  <c r="AJ28" i="51"/>
  <c r="AW28" i="51"/>
  <c r="BK28" i="51"/>
  <c r="BW28" i="51"/>
  <c r="CJ28" i="51"/>
  <c r="CV28" i="51"/>
  <c r="DI28" i="51"/>
  <c r="DW28" i="51"/>
  <c r="Q28" i="50"/>
  <c r="AE28" i="50"/>
  <c r="AQ28" i="50"/>
  <c r="BD28" i="50"/>
  <c r="BP28" i="50"/>
  <c r="CC28" i="50"/>
  <c r="CQ28" i="50"/>
  <c r="DC28" i="50"/>
  <c r="DP28" i="50"/>
  <c r="EB28" i="50"/>
  <c r="Q28" i="53"/>
  <c r="Y28" i="53"/>
  <c r="AG28" i="53"/>
  <c r="AO28" i="53"/>
  <c r="AW28" i="53"/>
  <c r="BE28" i="53"/>
  <c r="BM28" i="53"/>
  <c r="BU28" i="53"/>
  <c r="CC28" i="53"/>
  <c r="CK28" i="53"/>
  <c r="CS28" i="53"/>
  <c r="DA28" i="53"/>
  <c r="DI28" i="53"/>
  <c r="DQ28" i="53"/>
  <c r="DY28" i="53"/>
  <c r="M29" i="53"/>
  <c r="U29" i="53"/>
  <c r="AC29" i="53"/>
  <c r="AK29" i="53"/>
  <c r="AS29" i="53"/>
  <c r="BA29" i="53"/>
  <c r="BI29" i="53"/>
  <c r="BQ29" i="53"/>
  <c r="BY29" i="53"/>
  <c r="CG29" i="53"/>
  <c r="CO29" i="53"/>
  <c r="CW29" i="53"/>
  <c r="DE29" i="53"/>
  <c r="DM29" i="53"/>
  <c r="DU29" i="53"/>
  <c r="DV28" i="52"/>
  <c r="DN28" i="52"/>
  <c r="DF28" i="52"/>
  <c r="CX28" i="52"/>
  <c r="CP28" i="52"/>
  <c r="CH28" i="52"/>
  <c r="BZ28" i="52"/>
  <c r="DZ28" i="52"/>
  <c r="DR28" i="52"/>
  <c r="DJ28" i="52"/>
  <c r="DB28" i="52"/>
  <c r="CT28" i="52"/>
  <c r="CL28" i="52"/>
  <c r="Q28" i="52"/>
  <c r="Y28" i="52"/>
  <c r="AG28" i="52"/>
  <c r="AO28" i="52"/>
  <c r="AW28" i="52"/>
  <c r="BE28" i="52"/>
  <c r="BM28" i="52"/>
  <c r="BU28" i="52"/>
  <c r="CD28" i="52"/>
  <c r="CN28" i="52"/>
  <c r="CY28" i="52"/>
  <c r="DI28" i="52"/>
  <c r="DT28" i="52"/>
  <c r="O28" i="51"/>
  <c r="AA28" i="51"/>
  <c r="AN28" i="51"/>
  <c r="AZ28" i="51"/>
  <c r="BM28" i="51"/>
  <c r="CA28" i="51"/>
  <c r="CM28" i="51"/>
  <c r="CZ28" i="51"/>
  <c r="DL28" i="51"/>
  <c r="DY28" i="51"/>
  <c r="T28" i="50"/>
  <c r="AG28" i="50"/>
  <c r="AU28" i="50"/>
  <c r="BG28" i="50"/>
  <c r="BT28" i="50"/>
  <c r="CF28" i="50"/>
  <c r="CS28" i="50"/>
  <c r="DG28" i="50"/>
  <c r="AB28" i="51"/>
  <c r="AO28" i="51"/>
  <c r="BC28" i="51"/>
  <c r="BO28" i="51"/>
  <c r="CB28" i="51"/>
  <c r="CN28" i="51"/>
  <c r="DA28" i="51"/>
  <c r="DO28" i="51"/>
  <c r="EA28" i="51"/>
  <c r="DV28" i="50"/>
  <c r="DN28" i="50"/>
  <c r="DF28" i="50"/>
  <c r="CX28" i="50"/>
  <c r="CP28" i="50"/>
  <c r="CH28" i="50"/>
  <c r="BZ28" i="50"/>
  <c r="BR28" i="50"/>
  <c r="BJ28" i="50"/>
  <c r="BB28" i="50"/>
  <c r="AT28" i="50"/>
  <c r="AL28" i="50"/>
  <c r="AD28" i="50"/>
  <c r="V28" i="50"/>
  <c r="N28" i="50"/>
  <c r="DU28" i="50"/>
  <c r="DM28" i="50"/>
  <c r="DE28" i="50"/>
  <c r="CW28" i="50"/>
  <c r="CO28" i="50"/>
  <c r="CG28" i="50"/>
  <c r="BY28" i="50"/>
  <c r="BQ28" i="50"/>
  <c r="BI28" i="50"/>
  <c r="BA28" i="50"/>
  <c r="AS28" i="50"/>
  <c r="AK28" i="50"/>
  <c r="AC28" i="50"/>
  <c r="U28" i="50"/>
  <c r="M28" i="50"/>
  <c r="DZ28" i="50"/>
  <c r="DR28" i="50"/>
  <c r="DJ28" i="50"/>
  <c r="DB28" i="50"/>
  <c r="CT28" i="50"/>
  <c r="CL28" i="50"/>
  <c r="CD28" i="50"/>
  <c r="BV28" i="50"/>
  <c r="BN28" i="50"/>
  <c r="BF28" i="50"/>
  <c r="AX28" i="50"/>
  <c r="AP28" i="50"/>
  <c r="AH28" i="50"/>
  <c r="Z28" i="50"/>
  <c r="R28" i="50"/>
  <c r="J28" i="50"/>
  <c r="W28" i="50"/>
  <c r="AI28" i="50"/>
  <c r="AV28" i="50"/>
  <c r="BH28" i="50"/>
  <c r="BU28" i="50"/>
  <c r="CI28" i="50"/>
  <c r="CU28" i="50"/>
  <c r="DH28" i="50"/>
  <c r="DT28" i="50"/>
  <c r="Q28" i="51"/>
  <c r="AE28" i="51"/>
  <c r="AQ28" i="51"/>
  <c r="BD28" i="51"/>
  <c r="BP28" i="51"/>
  <c r="CC28" i="51"/>
  <c r="CQ28" i="51"/>
  <c r="DC28" i="51"/>
  <c r="DP28" i="51"/>
  <c r="EB28" i="51"/>
  <c r="K28" i="50"/>
  <c r="X28" i="50"/>
  <c r="AJ28" i="50"/>
  <c r="AW28" i="50"/>
  <c r="BK28" i="50"/>
  <c r="BW28" i="50"/>
  <c r="CJ28" i="50"/>
  <c r="CV28" i="50"/>
  <c r="DI28" i="50"/>
  <c r="DW28" i="50"/>
  <c r="M28" i="53"/>
  <c r="U28" i="53"/>
  <c r="AC28" i="53"/>
  <c r="AK28" i="53"/>
  <c r="AS28" i="53"/>
  <c r="BA28" i="53"/>
  <c r="BI28" i="53"/>
  <c r="BQ28" i="53"/>
  <c r="BY28" i="53"/>
  <c r="CG28" i="53"/>
  <c r="CO28" i="53"/>
  <c r="CW28" i="53"/>
  <c r="DE28" i="53"/>
  <c r="DM28" i="53"/>
  <c r="Q29" i="53"/>
  <c r="Y29" i="53"/>
  <c r="AG29" i="53"/>
  <c r="AO29" i="53"/>
  <c r="AW29" i="53"/>
  <c r="BE29" i="53"/>
  <c r="BM29" i="53"/>
  <c r="BU29" i="53"/>
  <c r="CC29" i="53"/>
  <c r="CK29" i="53"/>
  <c r="CS29" i="53"/>
  <c r="DA29" i="53"/>
  <c r="DI29" i="53"/>
  <c r="DQ29" i="53"/>
  <c r="M28" i="52"/>
  <c r="U28" i="52"/>
  <c r="AC28" i="52"/>
  <c r="AK28" i="52"/>
  <c r="AS28" i="52"/>
  <c r="BA28" i="52"/>
  <c r="BI28" i="52"/>
  <c r="BQ28" i="52"/>
  <c r="BY28" i="52"/>
  <c r="CI28" i="52"/>
  <c r="CS28" i="52"/>
  <c r="DD28" i="52"/>
  <c r="DO28" i="52"/>
  <c r="DY28" i="52"/>
  <c r="T28" i="51"/>
  <c r="AG28" i="51"/>
  <c r="AU28" i="51"/>
  <c r="BG28" i="51"/>
  <c r="BT28" i="51"/>
  <c r="CF28" i="51"/>
  <c r="CS28" i="51"/>
  <c r="DG28" i="51"/>
  <c r="DS28" i="51"/>
  <c r="O28" i="50"/>
  <c r="AA28" i="50"/>
  <c r="AN28" i="50"/>
  <c r="AZ28" i="50"/>
  <c r="BM28" i="50"/>
  <c r="CA28" i="50"/>
  <c r="CM28" i="50"/>
  <c r="CZ28" i="50"/>
  <c r="DL28" i="50"/>
  <c r="DY28" i="50"/>
  <c r="N29" i="51"/>
  <c r="V29" i="51"/>
  <c r="AD29" i="51"/>
  <c r="AL29" i="51"/>
  <c r="AT29" i="51"/>
  <c r="BB29" i="51"/>
  <c r="BJ29" i="51"/>
  <c r="BR29" i="51"/>
  <c r="BZ29" i="51"/>
  <c r="CH29" i="51"/>
  <c r="CP29" i="51"/>
  <c r="CX29" i="51"/>
  <c r="DF29" i="51"/>
  <c r="DN29" i="51"/>
  <c r="DV29" i="51"/>
  <c r="N29" i="50"/>
  <c r="V29" i="50"/>
  <c r="AD29" i="50"/>
  <c r="AL29" i="50"/>
  <c r="AT29" i="50"/>
  <c r="BB29" i="50"/>
  <c r="BJ29" i="50"/>
  <c r="BR29" i="50"/>
  <c r="BZ29" i="50"/>
  <c r="CH29" i="50"/>
  <c r="CP29" i="50"/>
  <c r="CX29" i="50"/>
  <c r="DF29" i="50"/>
  <c r="DN29" i="50"/>
  <c r="DV29" i="50"/>
  <c r="Q29" i="51"/>
  <c r="Y29" i="51"/>
  <c r="AG29" i="51"/>
  <c r="AO29" i="51"/>
  <c r="AW29" i="51"/>
  <c r="BE29" i="51"/>
  <c r="BM29" i="51"/>
  <c r="BU29" i="51"/>
  <c r="CC29" i="51"/>
  <c r="CK29" i="51"/>
  <c r="CS29" i="51"/>
  <c r="DA29" i="51"/>
  <c r="DI29" i="51"/>
  <c r="DQ29" i="51"/>
  <c r="DY29" i="51"/>
  <c r="Q29" i="50"/>
  <c r="Y29" i="50"/>
  <c r="AG29" i="50"/>
  <c r="AO29" i="50"/>
  <c r="AW29" i="50"/>
  <c r="BE29" i="50"/>
  <c r="BM29" i="50"/>
  <c r="BU29" i="50"/>
  <c r="CC29" i="50"/>
  <c r="CK29" i="50"/>
  <c r="CS29" i="50"/>
  <c r="DA29" i="50"/>
  <c r="DI29" i="50"/>
  <c r="DQ29" i="50"/>
  <c r="DY29" i="50"/>
  <c r="J29" i="51"/>
  <c r="R29" i="51"/>
  <c r="Z29" i="51"/>
  <c r="AH29" i="51"/>
  <c r="AP29" i="51"/>
  <c r="AX29" i="51"/>
  <c r="BF29" i="51"/>
  <c r="BN29" i="51"/>
  <c r="BV29" i="51"/>
  <c r="CD29" i="51"/>
  <c r="CL29" i="51"/>
  <c r="CT29" i="51"/>
  <c r="DB29" i="51"/>
  <c r="DJ29" i="51"/>
  <c r="DR29" i="51"/>
  <c r="J29" i="50"/>
  <c r="R29" i="50"/>
  <c r="Z29" i="50"/>
  <c r="AH29" i="50"/>
  <c r="AP29" i="50"/>
  <c r="AX29" i="50"/>
  <c r="BF29" i="50"/>
  <c r="BN29" i="50"/>
  <c r="BV29" i="50"/>
  <c r="CD29" i="50"/>
  <c r="CL29" i="50"/>
  <c r="CT29" i="50"/>
  <c r="DB29" i="50"/>
  <c r="DJ29" i="50"/>
  <c r="DR29" i="50"/>
  <c r="H189" i="50"/>
  <c r="H189" i="51"/>
  <c r="H189" i="52"/>
  <c r="H189" i="53"/>
  <c r="H189" i="59"/>
  <c r="H189" i="49"/>
  <c r="B1" i="60"/>
  <c r="B8" i="19" a="1"/>
  <c r="B8" i="19" s="1"/>
  <c r="D8" i="59" s="1"/>
  <c r="B282" i="56"/>
  <c r="B273" i="56"/>
  <c r="B264" i="56"/>
  <c r="B255" i="56"/>
  <c r="B247" i="56"/>
  <c r="G64" i="56"/>
  <c r="F64" i="56"/>
  <c r="E64" i="56"/>
  <c r="D64" i="56"/>
  <c r="C64" i="56"/>
  <c r="B351" i="56"/>
  <c r="B350" i="56"/>
  <c r="B349" i="56"/>
  <c r="B348" i="56"/>
  <c r="B347" i="56"/>
  <c r="D252" i="59"/>
  <c r="P171" i="59"/>
  <c r="B367" i="59"/>
  <c r="C372" i="59" s="1"/>
  <c r="B360" i="59"/>
  <c r="C365" i="59" s="1"/>
  <c r="B353" i="59"/>
  <c r="C358" i="59" s="1"/>
  <c r="B346" i="59"/>
  <c r="C351" i="59" s="1"/>
  <c r="B18" i="59"/>
  <c r="D14" i="59"/>
  <c r="D13" i="59"/>
  <c r="J6" i="59"/>
  <c r="N323" i="32"/>
  <c r="N322" i="32"/>
  <c r="N321" i="32"/>
  <c r="N320" i="32"/>
  <c r="N319" i="32"/>
  <c r="N318" i="32"/>
  <c r="N317" i="32"/>
  <c r="N316" i="32"/>
  <c r="N315" i="32"/>
  <c r="N313" i="32"/>
  <c r="N310" i="32"/>
  <c r="N309" i="32"/>
  <c r="N308" i="32"/>
  <c r="N307" i="32"/>
  <c r="N306" i="32"/>
  <c r="N305" i="32"/>
  <c r="N304" i="32"/>
  <c r="N303" i="32"/>
  <c r="N302" i="32"/>
  <c r="N300" i="32"/>
  <c r="N297" i="32"/>
  <c r="N296" i="32"/>
  <c r="N295" i="32"/>
  <c r="N294" i="32"/>
  <c r="N293" i="32"/>
  <c r="N292" i="32"/>
  <c r="N291" i="32"/>
  <c r="N290" i="32"/>
  <c r="N289" i="32"/>
  <c r="N287" i="32"/>
  <c r="N284" i="32"/>
  <c r="N283" i="32"/>
  <c r="N282" i="32"/>
  <c r="N264" i="32"/>
  <c r="N263" i="32"/>
  <c r="N261" i="32"/>
  <c r="N258" i="32"/>
  <c r="N257" i="32"/>
  <c r="N255" i="32"/>
  <c r="N252" i="32"/>
  <c r="N251" i="32"/>
  <c r="N230" i="32"/>
  <c r="N229" i="32"/>
  <c r="N228" i="32"/>
  <c r="N227" i="32"/>
  <c r="N226" i="32"/>
  <c r="N225" i="32"/>
  <c r="N224" i="32"/>
  <c r="N223" i="32"/>
  <c r="N221" i="32"/>
  <c r="N218" i="32"/>
  <c r="N217" i="32"/>
  <c r="N216" i="32"/>
  <c r="N215" i="32"/>
  <c r="N214" i="32"/>
  <c r="N213" i="32"/>
  <c r="N212" i="32"/>
  <c r="N211" i="32"/>
  <c r="N209" i="32"/>
  <c r="N206" i="32"/>
  <c r="N205" i="32"/>
  <c r="N204" i="32"/>
  <c r="N203" i="32"/>
  <c r="N202" i="32"/>
  <c r="N201" i="32"/>
  <c r="N200" i="32"/>
  <c r="N199" i="32"/>
  <c r="N197" i="32"/>
  <c r="N194" i="32"/>
  <c r="N193" i="32"/>
  <c r="N192" i="32"/>
  <c r="N169" i="32"/>
  <c r="N168" i="32"/>
  <c r="N167" i="32"/>
  <c r="N166" i="32"/>
  <c r="N165" i="32"/>
  <c r="N164" i="32"/>
  <c r="N163" i="32"/>
  <c r="N162" i="32"/>
  <c r="N161" i="32"/>
  <c r="N160" i="32"/>
  <c r="N158" i="32"/>
  <c r="N155" i="32"/>
  <c r="N154" i="32"/>
  <c r="N153" i="32"/>
  <c r="N152" i="32"/>
  <c r="N151" i="32"/>
  <c r="N150" i="32"/>
  <c r="N149" i="32"/>
  <c r="N148" i="32"/>
  <c r="N147" i="32"/>
  <c r="N146" i="32"/>
  <c r="N144" i="32"/>
  <c r="N141" i="32"/>
  <c r="N140" i="32"/>
  <c r="N139" i="32"/>
  <c r="N138" i="32"/>
  <c r="N137" i="32"/>
  <c r="N136" i="32"/>
  <c r="N135" i="32"/>
  <c r="N134" i="32"/>
  <c r="N133" i="32"/>
  <c r="N132" i="32"/>
  <c r="N130" i="32"/>
  <c r="N125" i="32"/>
  <c r="N122" i="32"/>
  <c r="N121" i="32"/>
  <c r="N120" i="32"/>
  <c r="N80" i="32"/>
  <c r="N79" i="32"/>
  <c r="N78" i="32"/>
  <c r="N77" i="32"/>
  <c r="N76" i="32"/>
  <c r="N75" i="32"/>
  <c r="N74" i="32"/>
  <c r="N73" i="32"/>
  <c r="N71" i="32"/>
  <c r="N68" i="32"/>
  <c r="N67" i="32"/>
  <c r="N66" i="32"/>
  <c r="N65" i="32"/>
  <c r="N64" i="32"/>
  <c r="N63" i="32"/>
  <c r="N62" i="32"/>
  <c r="N61" i="32"/>
  <c r="N59" i="32"/>
  <c r="N56" i="32"/>
  <c r="N55" i="32"/>
  <c r="N54" i="32"/>
  <c r="N53" i="32"/>
  <c r="N52" i="32"/>
  <c r="N51" i="32"/>
  <c r="N50" i="32"/>
  <c r="N49" i="32"/>
  <c r="N47" i="32"/>
  <c r="N44" i="32"/>
  <c r="N43" i="32"/>
  <c r="N37" i="32"/>
  <c r="DG260" i="59" s="1"/>
  <c r="N36" i="32"/>
  <c r="N35" i="32"/>
  <c r="N28" i="32"/>
  <c r="N27" i="32"/>
  <c r="N26" i="32"/>
  <c r="N25" i="32"/>
  <c r="N24" i="32"/>
  <c r="N23" i="32"/>
  <c r="N14" i="32"/>
  <c r="N12" i="32"/>
  <c r="N32" i="32" s="1"/>
  <c r="D169" i="59" s="1"/>
  <c r="N11" i="32"/>
  <c r="N31" i="32" s="1"/>
  <c r="N10" i="32"/>
  <c r="N40" i="32" s="1"/>
  <c r="B358" i="56"/>
  <c r="B369" i="56" s="1"/>
  <c r="B380" i="56" s="1"/>
  <c r="B121" i="56" s="1"/>
  <c r="Q348" i="32"/>
  <c r="E29" i="54" s="1"/>
  <c r="P348" i="32"/>
  <c r="D29" i="54" s="1"/>
  <c r="T348" i="32"/>
  <c r="E30" i="54" s="1"/>
  <c r="S348" i="32"/>
  <c r="D30" i="54" s="1"/>
  <c r="C348" i="32"/>
  <c r="C29" i="54"/>
  <c r="C30" i="54" s="1"/>
  <c r="AB171" i="49"/>
  <c r="I230" i="32"/>
  <c r="J230" i="32"/>
  <c r="K230" i="32"/>
  <c r="L230" i="32"/>
  <c r="M230" i="32"/>
  <c r="I218" i="32"/>
  <c r="J218" i="32"/>
  <c r="K218" i="32"/>
  <c r="L218" i="32"/>
  <c r="M218" i="32"/>
  <c r="I206" i="32"/>
  <c r="J206" i="32"/>
  <c r="K206" i="32"/>
  <c r="L206" i="32"/>
  <c r="M206" i="32"/>
  <c r="I6" i="59" l="1"/>
  <c r="I7" i="59" s="1"/>
  <c r="D99" i="59"/>
  <c r="D137" i="59"/>
  <c r="D129" i="59"/>
  <c r="D121" i="59"/>
  <c r="J121" i="59" s="1"/>
  <c r="E290" i="59"/>
  <c r="E200" i="59"/>
  <c r="E283" i="59"/>
  <c r="E193" i="59"/>
  <c r="E270" i="59"/>
  <c r="E180" i="59"/>
  <c r="E262" i="59"/>
  <c r="E172" i="59"/>
  <c r="E253" i="59"/>
  <c r="E163" i="59"/>
  <c r="E324" i="59"/>
  <c r="E234" i="59"/>
  <c r="E314" i="59"/>
  <c r="E224" i="59"/>
  <c r="E305" i="59"/>
  <c r="E215" i="59"/>
  <c r="D8" i="51"/>
  <c r="D8" i="52"/>
  <c r="D8" i="50"/>
  <c r="D8" i="49"/>
  <c r="D8" i="53"/>
  <c r="Y260" i="59"/>
  <c r="BL260" i="59"/>
  <c r="BX260" i="59"/>
  <c r="EA260" i="59"/>
  <c r="L260" i="59"/>
  <c r="AI260" i="59"/>
  <c r="BO260" i="59"/>
  <c r="CU260" i="59"/>
  <c r="AR260" i="59"/>
  <c r="DS260" i="59"/>
  <c r="DD260" i="59"/>
  <c r="AA260" i="59"/>
  <c r="CM260" i="59"/>
  <c r="BG260" i="59"/>
  <c r="AY260" i="59"/>
  <c r="S260" i="59"/>
  <c r="DK260" i="59"/>
  <c r="DZ260" i="59"/>
  <c r="CN260" i="59"/>
  <c r="EB260" i="59"/>
  <c r="T260" i="59"/>
  <c r="DT260" i="59"/>
  <c r="AZ260" i="59"/>
  <c r="CE260" i="59"/>
  <c r="CF260" i="59"/>
  <c r="K260" i="59"/>
  <c r="DL260" i="59"/>
  <c r="AQ260" i="59"/>
  <c r="AJ260" i="59"/>
  <c r="BW260" i="59"/>
  <c r="AB260" i="59"/>
  <c r="BP260" i="59"/>
  <c r="DC260" i="59"/>
  <c r="AK260" i="59"/>
  <c r="CW260" i="59"/>
  <c r="AT260" i="59"/>
  <c r="DF260" i="59"/>
  <c r="BC260" i="59"/>
  <c r="DO260" i="59"/>
  <c r="BT260" i="59"/>
  <c r="AG260" i="59"/>
  <c r="CS260" i="59"/>
  <c r="BF260" i="59"/>
  <c r="DR260" i="59"/>
  <c r="AS260" i="59"/>
  <c r="DE260" i="59"/>
  <c r="BB260" i="59"/>
  <c r="DN260" i="59"/>
  <c r="BK260" i="59"/>
  <c r="DW260" i="59"/>
  <c r="P260" i="59"/>
  <c r="CB260" i="59"/>
  <c r="AO260" i="59"/>
  <c r="DA260" i="59"/>
  <c r="BN260" i="59"/>
  <c r="BH260" i="59"/>
  <c r="CV260" i="59"/>
  <c r="BA260" i="59"/>
  <c r="DM260" i="59"/>
  <c r="BJ260" i="59"/>
  <c r="DV260" i="59"/>
  <c r="BS260" i="59"/>
  <c r="X260" i="59"/>
  <c r="CJ260" i="59"/>
  <c r="AW260" i="59"/>
  <c r="DI260" i="59"/>
  <c r="J260" i="59"/>
  <c r="BV260" i="59"/>
  <c r="BI260" i="59"/>
  <c r="DU260" i="59"/>
  <c r="BR260" i="59"/>
  <c r="O260" i="59"/>
  <c r="CA260" i="59"/>
  <c r="AF260" i="59"/>
  <c r="CR260" i="59"/>
  <c r="BE260" i="59"/>
  <c r="DQ260" i="59"/>
  <c r="R260" i="59"/>
  <c r="CD260" i="59"/>
  <c r="BQ260" i="59"/>
  <c r="N260" i="59"/>
  <c r="BZ260" i="59"/>
  <c r="W260" i="59"/>
  <c r="CI260" i="59"/>
  <c r="AN260" i="59"/>
  <c r="CZ260" i="59"/>
  <c r="BM260" i="59"/>
  <c r="DY260" i="59"/>
  <c r="Z260" i="59"/>
  <c r="CL260" i="59"/>
  <c r="M260" i="59"/>
  <c r="BY260" i="59"/>
  <c r="V260" i="59"/>
  <c r="CH260" i="59"/>
  <c r="AE260" i="59"/>
  <c r="CQ260" i="59"/>
  <c r="AV260" i="59"/>
  <c r="DH260" i="59"/>
  <c r="BU260" i="59"/>
  <c r="AH260" i="59"/>
  <c r="CT260" i="59"/>
  <c r="U260" i="59"/>
  <c r="CG260" i="59"/>
  <c r="AD260" i="59"/>
  <c r="CP260" i="59"/>
  <c r="AM260" i="59"/>
  <c r="CY260" i="59"/>
  <c r="BD260" i="59"/>
  <c r="DP260" i="59"/>
  <c r="Q260" i="59"/>
  <c r="CC260" i="59"/>
  <c r="AP260" i="59"/>
  <c r="DB260" i="59"/>
  <c r="DX260" i="59"/>
  <c r="CK260" i="59"/>
  <c r="AX260" i="59"/>
  <c r="DJ260" i="59"/>
  <c r="AC260" i="59"/>
  <c r="CO260" i="59"/>
  <c r="AL260" i="59"/>
  <c r="CX260" i="59"/>
  <c r="AU260" i="59"/>
  <c r="J137" i="59"/>
  <c r="Z170" i="59"/>
  <c r="AE170" i="49"/>
  <c r="AU170" i="49"/>
  <c r="BU171" i="59"/>
  <c r="AO171" i="59"/>
  <c r="DV171" i="49"/>
  <c r="CN171" i="49"/>
  <c r="CA170" i="49"/>
  <c r="DF171" i="49"/>
  <c r="BC170" i="49"/>
  <c r="AW171" i="59"/>
  <c r="BI171" i="49"/>
  <c r="W170" i="49"/>
  <c r="Q171" i="59"/>
  <c r="AC171" i="49"/>
  <c r="O170" i="49"/>
  <c r="DC170" i="59"/>
  <c r="DO170" i="49"/>
  <c r="DI171" i="59"/>
  <c r="BW170" i="59"/>
  <c r="DG170" i="49"/>
  <c r="DA171" i="59"/>
  <c r="AQ170" i="59"/>
  <c r="CI170" i="49"/>
  <c r="CC171" i="59"/>
  <c r="K170" i="59"/>
  <c r="DU171" i="49"/>
  <c r="DE171" i="49"/>
  <c r="CH171" i="49"/>
  <c r="BH171" i="49"/>
  <c r="DN170" i="49"/>
  <c r="CH170" i="49"/>
  <c r="BB170" i="49"/>
  <c r="V170" i="49"/>
  <c r="DH171" i="59"/>
  <c r="CB171" i="59"/>
  <c r="AV171" i="59"/>
  <c r="DB170" i="59"/>
  <c r="BV170" i="59"/>
  <c r="AP170" i="59"/>
  <c r="P171" i="49"/>
  <c r="X171" i="49"/>
  <c r="AF171" i="49"/>
  <c r="AN171" i="49"/>
  <c r="AV171" i="49"/>
  <c r="BD171" i="49"/>
  <c r="BL171" i="49"/>
  <c r="BT171" i="49"/>
  <c r="CB171" i="49"/>
  <c r="CJ171" i="49"/>
  <c r="CR171" i="49"/>
  <c r="CZ171" i="49"/>
  <c r="DH171" i="49"/>
  <c r="DP171" i="49"/>
  <c r="DX171" i="49"/>
  <c r="Q171" i="49"/>
  <c r="Y171" i="49"/>
  <c r="AG171" i="49"/>
  <c r="AO171" i="49"/>
  <c r="AW171" i="49"/>
  <c r="BE171" i="49"/>
  <c r="BM171" i="49"/>
  <c r="BU171" i="49"/>
  <c r="CC171" i="49"/>
  <c r="CK171" i="49"/>
  <c r="CS171" i="49"/>
  <c r="DA171" i="49"/>
  <c r="DI171" i="49"/>
  <c r="DQ171" i="49"/>
  <c r="DY171" i="49"/>
  <c r="R171" i="49"/>
  <c r="Z171" i="49"/>
  <c r="AH171" i="49"/>
  <c r="AP171" i="49"/>
  <c r="AX171" i="49"/>
  <c r="BF171" i="49"/>
  <c r="BN171" i="49"/>
  <c r="BV171" i="49"/>
  <c r="CD171" i="49"/>
  <c r="CL171" i="49"/>
  <c r="CT171" i="49"/>
  <c r="DB171" i="49"/>
  <c r="DJ171" i="49"/>
  <c r="DR171" i="49"/>
  <c r="DZ171" i="49"/>
  <c r="J171" i="49"/>
  <c r="K171" i="49"/>
  <c r="S171" i="49"/>
  <c r="AA171" i="49"/>
  <c r="AI171" i="49"/>
  <c r="AQ171" i="49"/>
  <c r="AY171" i="49"/>
  <c r="BG171" i="49"/>
  <c r="BO171" i="49"/>
  <c r="BW171" i="49"/>
  <c r="CE171" i="49"/>
  <c r="CM171" i="49"/>
  <c r="CU171" i="49"/>
  <c r="DC171" i="49"/>
  <c r="DK171" i="49"/>
  <c r="DS171" i="49"/>
  <c r="EA171" i="49"/>
  <c r="N171" i="49"/>
  <c r="V171" i="49"/>
  <c r="AD171" i="49"/>
  <c r="AL171" i="49"/>
  <c r="AT171" i="49"/>
  <c r="BB171" i="49"/>
  <c r="BJ171" i="49"/>
  <c r="BR171" i="49"/>
  <c r="BZ171" i="49"/>
  <c r="O171" i="49"/>
  <c r="W171" i="49"/>
  <c r="AE171" i="49"/>
  <c r="AM171" i="49"/>
  <c r="AU171" i="49"/>
  <c r="BC171" i="49"/>
  <c r="BK171" i="49"/>
  <c r="BS171" i="49"/>
  <c r="CA171" i="49"/>
  <c r="CI171" i="49"/>
  <c r="CQ171" i="49"/>
  <c r="CY171" i="49"/>
  <c r="L171" i="59"/>
  <c r="T171" i="59"/>
  <c r="AB171" i="59"/>
  <c r="AJ171" i="59"/>
  <c r="AR171" i="59"/>
  <c r="AZ171" i="59"/>
  <c r="BH171" i="59"/>
  <c r="BP171" i="59"/>
  <c r="BX171" i="59"/>
  <c r="CF171" i="59"/>
  <c r="CN171" i="59"/>
  <c r="CV171" i="59"/>
  <c r="DD171" i="59"/>
  <c r="DL171" i="59"/>
  <c r="DT171" i="59"/>
  <c r="EB171" i="59"/>
  <c r="M171" i="59"/>
  <c r="U171" i="59"/>
  <c r="AC171" i="59"/>
  <c r="AK171" i="59"/>
  <c r="AS171" i="59"/>
  <c r="BA171" i="59"/>
  <c r="BI171" i="59"/>
  <c r="BQ171" i="59"/>
  <c r="BY171" i="59"/>
  <c r="CG171" i="59"/>
  <c r="CO171" i="59"/>
  <c r="CW171" i="59"/>
  <c r="DE171" i="59"/>
  <c r="DM171" i="59"/>
  <c r="DU171" i="59"/>
  <c r="J171" i="59"/>
  <c r="N171" i="59"/>
  <c r="V171" i="59"/>
  <c r="AD171" i="59"/>
  <c r="AL171" i="59"/>
  <c r="AT171" i="59"/>
  <c r="BB171" i="59"/>
  <c r="BJ171" i="59"/>
  <c r="BR171" i="59"/>
  <c r="BZ171" i="59"/>
  <c r="CH171" i="59"/>
  <c r="CP171" i="59"/>
  <c r="CX171" i="59"/>
  <c r="DF171" i="59"/>
  <c r="DN171" i="59"/>
  <c r="DV171" i="59"/>
  <c r="O171" i="59"/>
  <c r="W171" i="59"/>
  <c r="AE171" i="59"/>
  <c r="AM171" i="59"/>
  <c r="AU171" i="59"/>
  <c r="BC171" i="59"/>
  <c r="BK171" i="59"/>
  <c r="BS171" i="59"/>
  <c r="CA171" i="59"/>
  <c r="CI171" i="59"/>
  <c r="CQ171" i="59"/>
  <c r="CY171" i="59"/>
  <c r="DG171" i="59"/>
  <c r="DO171" i="59"/>
  <c r="DW171" i="59"/>
  <c r="R171" i="59"/>
  <c r="Z171" i="59"/>
  <c r="AH171" i="59"/>
  <c r="AP171" i="59"/>
  <c r="AX171" i="59"/>
  <c r="BF171" i="59"/>
  <c r="BN171" i="59"/>
  <c r="BV171" i="59"/>
  <c r="CD171" i="59"/>
  <c r="CL171" i="59"/>
  <c r="CT171" i="59"/>
  <c r="DB171" i="59"/>
  <c r="DJ171" i="59"/>
  <c r="DR171" i="59"/>
  <c r="DZ171" i="59"/>
  <c r="K171" i="59"/>
  <c r="S171" i="59"/>
  <c r="AA171" i="59"/>
  <c r="AI171" i="59"/>
  <c r="AQ171" i="59"/>
  <c r="AY171" i="59"/>
  <c r="BG171" i="59"/>
  <c r="BO171" i="59"/>
  <c r="BW171" i="59"/>
  <c r="CE171" i="59"/>
  <c r="CM171" i="59"/>
  <c r="CU171" i="59"/>
  <c r="DC171" i="59"/>
  <c r="DK171" i="59"/>
  <c r="DS171" i="59"/>
  <c r="EA171" i="59"/>
  <c r="DO171" i="49"/>
  <c r="CX171" i="49"/>
  <c r="CF171" i="49"/>
  <c r="AZ171" i="49"/>
  <c r="T171" i="49"/>
  <c r="DF170" i="49"/>
  <c r="BZ170" i="49"/>
  <c r="AT170" i="49"/>
  <c r="N170" i="49"/>
  <c r="CZ171" i="59"/>
  <c r="BT171" i="59"/>
  <c r="AN171" i="59"/>
  <c r="DZ170" i="59"/>
  <c r="CT170" i="59"/>
  <c r="BN170" i="59"/>
  <c r="AH170" i="59"/>
  <c r="DD171" i="49"/>
  <c r="CU170" i="59"/>
  <c r="DN171" i="49"/>
  <c r="CW171" i="49"/>
  <c r="BY171" i="49"/>
  <c r="AS171" i="49"/>
  <c r="M171" i="49"/>
  <c r="CY170" i="49"/>
  <c r="BS170" i="49"/>
  <c r="AM170" i="49"/>
  <c r="DY171" i="59"/>
  <c r="CS171" i="59"/>
  <c r="BM171" i="59"/>
  <c r="AG171" i="59"/>
  <c r="DS170" i="59"/>
  <c r="CM170" i="59"/>
  <c r="BG170" i="59"/>
  <c r="AA170" i="59"/>
  <c r="DM171" i="49"/>
  <c r="CV171" i="49"/>
  <c r="BX171" i="49"/>
  <c r="AR171" i="49"/>
  <c r="L171" i="49"/>
  <c r="CX170" i="49"/>
  <c r="BR170" i="49"/>
  <c r="AL170" i="49"/>
  <c r="DX171" i="59"/>
  <c r="CR171" i="59"/>
  <c r="BL171" i="59"/>
  <c r="AF171" i="59"/>
  <c r="DR170" i="59"/>
  <c r="CL170" i="59"/>
  <c r="BF170" i="59"/>
  <c r="N170" i="59"/>
  <c r="V170" i="59"/>
  <c r="AD170" i="59"/>
  <c r="AL170" i="59"/>
  <c r="AT170" i="59"/>
  <c r="BB170" i="59"/>
  <c r="BJ170" i="59"/>
  <c r="BR170" i="59"/>
  <c r="BZ170" i="59"/>
  <c r="CH170" i="59"/>
  <c r="CP170" i="59"/>
  <c r="CX170" i="59"/>
  <c r="DF170" i="59"/>
  <c r="DN170" i="59"/>
  <c r="DV170" i="59"/>
  <c r="O170" i="59"/>
  <c r="W170" i="59"/>
  <c r="AE170" i="59"/>
  <c r="AM170" i="59"/>
  <c r="AU170" i="59"/>
  <c r="BC170" i="59"/>
  <c r="BK170" i="59"/>
  <c r="BS170" i="59"/>
  <c r="CA170" i="59"/>
  <c r="CI170" i="59"/>
  <c r="CQ170" i="59"/>
  <c r="CY170" i="59"/>
  <c r="DG170" i="59"/>
  <c r="DO170" i="59"/>
  <c r="DW170" i="59"/>
  <c r="P170" i="59"/>
  <c r="X170" i="59"/>
  <c r="AF170" i="59"/>
  <c r="AN170" i="59"/>
  <c r="AV170" i="59"/>
  <c r="BD170" i="59"/>
  <c r="BL170" i="59"/>
  <c r="BT170" i="59"/>
  <c r="CB170" i="59"/>
  <c r="CJ170" i="59"/>
  <c r="CR170" i="59"/>
  <c r="CZ170" i="59"/>
  <c r="DH170" i="59"/>
  <c r="DP170" i="59"/>
  <c r="DX170" i="59"/>
  <c r="Q170" i="59"/>
  <c r="Y170" i="59"/>
  <c r="AG170" i="59"/>
  <c r="AO170" i="59"/>
  <c r="AW170" i="59"/>
  <c r="BE170" i="59"/>
  <c r="BM170" i="59"/>
  <c r="BU170" i="59"/>
  <c r="CC170" i="59"/>
  <c r="CK170" i="59"/>
  <c r="CS170" i="59"/>
  <c r="DA170" i="59"/>
  <c r="DI170" i="59"/>
  <c r="DQ170" i="59"/>
  <c r="DY170" i="59"/>
  <c r="L170" i="59"/>
  <c r="T170" i="59"/>
  <c r="AB170" i="59"/>
  <c r="AJ170" i="59"/>
  <c r="AR170" i="59"/>
  <c r="AZ170" i="59"/>
  <c r="BH170" i="59"/>
  <c r="BP170" i="59"/>
  <c r="BX170" i="59"/>
  <c r="CF170" i="59"/>
  <c r="CN170" i="59"/>
  <c r="CV170" i="59"/>
  <c r="DD170" i="59"/>
  <c r="DL170" i="59"/>
  <c r="DT170" i="59"/>
  <c r="EB170" i="59"/>
  <c r="M170" i="59"/>
  <c r="U170" i="59"/>
  <c r="AC170" i="59"/>
  <c r="AK170" i="59"/>
  <c r="AS170" i="59"/>
  <c r="BA170" i="59"/>
  <c r="BI170" i="59"/>
  <c r="BQ170" i="59"/>
  <c r="BY170" i="59"/>
  <c r="CG170" i="59"/>
  <c r="CO170" i="59"/>
  <c r="CW170" i="59"/>
  <c r="DE170" i="59"/>
  <c r="DM170" i="59"/>
  <c r="DU170" i="59"/>
  <c r="DT171" i="49"/>
  <c r="BA171" i="49"/>
  <c r="BO170" i="59"/>
  <c r="EB171" i="49"/>
  <c r="DL171" i="49"/>
  <c r="CP171" i="49"/>
  <c r="BQ171" i="49"/>
  <c r="AK171" i="49"/>
  <c r="DW170" i="49"/>
  <c r="CQ170" i="49"/>
  <c r="BK170" i="49"/>
  <c r="DQ171" i="59"/>
  <c r="CK171" i="59"/>
  <c r="BE171" i="59"/>
  <c r="Y171" i="59"/>
  <c r="DK170" i="59"/>
  <c r="CE170" i="59"/>
  <c r="AY170" i="59"/>
  <c r="S170" i="59"/>
  <c r="CG171" i="49"/>
  <c r="U171" i="49"/>
  <c r="EA170" i="59"/>
  <c r="AI170" i="59"/>
  <c r="R170" i="49"/>
  <c r="Z170" i="49"/>
  <c r="AH170" i="49"/>
  <c r="AP170" i="49"/>
  <c r="AX170" i="49"/>
  <c r="BF170" i="49"/>
  <c r="BN170" i="49"/>
  <c r="BV170" i="49"/>
  <c r="CD170" i="49"/>
  <c r="CL170" i="49"/>
  <c r="CT170" i="49"/>
  <c r="DB170" i="49"/>
  <c r="DJ170" i="49"/>
  <c r="DR170" i="49"/>
  <c r="DZ170" i="49"/>
  <c r="J170" i="49"/>
  <c r="K170" i="49"/>
  <c r="S170" i="49"/>
  <c r="AA170" i="49"/>
  <c r="AI170" i="49"/>
  <c r="AQ170" i="49"/>
  <c r="AY170" i="49"/>
  <c r="BG170" i="49"/>
  <c r="BO170" i="49"/>
  <c r="BW170" i="49"/>
  <c r="CE170" i="49"/>
  <c r="CM170" i="49"/>
  <c r="CU170" i="49"/>
  <c r="DC170" i="49"/>
  <c r="DK170" i="49"/>
  <c r="DS170" i="49"/>
  <c r="EA170" i="49"/>
  <c r="L170" i="49"/>
  <c r="T170" i="49"/>
  <c r="AB170" i="49"/>
  <c r="AJ170" i="49"/>
  <c r="AR170" i="49"/>
  <c r="AZ170" i="49"/>
  <c r="BH170" i="49"/>
  <c r="BP170" i="49"/>
  <c r="BX170" i="49"/>
  <c r="CF170" i="49"/>
  <c r="CN170" i="49"/>
  <c r="CV170" i="49"/>
  <c r="DD170" i="49"/>
  <c r="DL170" i="49"/>
  <c r="DT170" i="49"/>
  <c r="EB170" i="49"/>
  <c r="M170" i="49"/>
  <c r="U170" i="49"/>
  <c r="AC170" i="49"/>
  <c r="AK170" i="49"/>
  <c r="AS170" i="49"/>
  <c r="BA170" i="49"/>
  <c r="BI170" i="49"/>
  <c r="BQ170" i="49"/>
  <c r="BY170" i="49"/>
  <c r="CG170" i="49"/>
  <c r="CO170" i="49"/>
  <c r="CW170" i="49"/>
  <c r="DE170" i="49"/>
  <c r="DM170" i="49"/>
  <c r="DU170" i="49"/>
  <c r="P170" i="49"/>
  <c r="X170" i="49"/>
  <c r="AF170" i="49"/>
  <c r="AN170" i="49"/>
  <c r="AV170" i="49"/>
  <c r="BD170" i="49"/>
  <c r="BL170" i="49"/>
  <c r="BT170" i="49"/>
  <c r="CB170" i="49"/>
  <c r="CJ170" i="49"/>
  <c r="CR170" i="49"/>
  <c r="CZ170" i="49"/>
  <c r="DH170" i="49"/>
  <c r="DP170" i="49"/>
  <c r="DX170" i="49"/>
  <c r="Q170" i="49"/>
  <c r="Y170" i="49"/>
  <c r="AG170" i="49"/>
  <c r="AO170" i="49"/>
  <c r="AW170" i="49"/>
  <c r="BE170" i="49"/>
  <c r="BM170" i="49"/>
  <c r="BU170" i="49"/>
  <c r="CC170" i="49"/>
  <c r="CK170" i="49"/>
  <c r="CS170" i="49"/>
  <c r="DA170" i="49"/>
  <c r="DI170" i="49"/>
  <c r="DQ170" i="49"/>
  <c r="DY170" i="49"/>
  <c r="J170" i="59"/>
  <c r="DW171" i="49"/>
  <c r="DG171" i="49"/>
  <c r="CO171" i="49"/>
  <c r="BP171" i="49"/>
  <c r="AJ171" i="49"/>
  <c r="DV170" i="49"/>
  <c r="CP170" i="49"/>
  <c r="BJ170" i="49"/>
  <c r="AD170" i="49"/>
  <c r="DP171" i="59"/>
  <c r="CJ171" i="59"/>
  <c r="BD171" i="59"/>
  <c r="X171" i="59"/>
  <c r="DJ170" i="59"/>
  <c r="CD170" i="59"/>
  <c r="AX170" i="59"/>
  <c r="R170" i="59"/>
  <c r="J7" i="59"/>
  <c r="J269" i="59" s="1"/>
  <c r="N33" i="32"/>
  <c r="D259" i="59" s="1"/>
  <c r="N39" i="32"/>
  <c r="N30" i="32"/>
  <c r="D380" i="56"/>
  <c r="D369" i="56"/>
  <c r="B110" i="56"/>
  <c r="B132" i="56" s="1"/>
  <c r="B99" i="56"/>
  <c r="J179" i="59" l="1"/>
  <c r="J14" i="59"/>
  <c r="J13" i="59"/>
  <c r="I5" i="59"/>
  <c r="I4" i="59" s="1"/>
  <c r="I2" i="59"/>
  <c r="I3" i="59"/>
  <c r="D60" i="59"/>
  <c r="D68" i="59"/>
  <c r="J68" i="59" s="1"/>
  <c r="D52" i="59"/>
  <c r="J52" i="59" s="1"/>
  <c r="D30" i="59"/>
  <c r="D253" i="59"/>
  <c r="D102" i="59"/>
  <c r="D53" i="59"/>
  <c r="D324" i="59"/>
  <c r="D234" i="59"/>
  <c r="D163" i="59"/>
  <c r="D314" i="59"/>
  <c r="D224" i="59"/>
  <c r="D138" i="59"/>
  <c r="D33" i="59"/>
  <c r="D305" i="59"/>
  <c r="D215" i="59"/>
  <c r="D270" i="59"/>
  <c r="D180" i="59"/>
  <c r="D130" i="59"/>
  <c r="D69" i="59"/>
  <c r="D262" i="59"/>
  <c r="D172" i="59"/>
  <c r="D122" i="59"/>
  <c r="D61" i="59"/>
  <c r="M283" i="59"/>
  <c r="CP283" i="59"/>
  <c r="AB283" i="59"/>
  <c r="T283" i="59"/>
  <c r="DN283" i="59"/>
  <c r="AJ283" i="59"/>
  <c r="J283" i="59"/>
  <c r="DZ283" i="59"/>
  <c r="AR283" i="59"/>
  <c r="DD283" i="59"/>
  <c r="DV283" i="59"/>
  <c r="DT283" i="59"/>
  <c r="CT283" i="59"/>
  <c r="DR283" i="59"/>
  <c r="BX283" i="59"/>
  <c r="DB283" i="59"/>
  <c r="CX283" i="59"/>
  <c r="CV283" i="59"/>
  <c r="EB283" i="59"/>
  <c r="L283" i="59"/>
  <c r="BP283" i="59"/>
  <c r="BH283" i="59"/>
  <c r="AZ283" i="59"/>
  <c r="DJ283" i="59"/>
  <c r="DF283" i="59"/>
  <c r="CU283" i="59"/>
  <c r="AI283" i="59"/>
  <c r="AP283" i="59"/>
  <c r="DQ283" i="59"/>
  <c r="BE283" i="59"/>
  <c r="DX283" i="59"/>
  <c r="BL283" i="59"/>
  <c r="DW283" i="59"/>
  <c r="BK283" i="59"/>
  <c r="CH283" i="59"/>
  <c r="V283" i="59"/>
  <c r="DM283" i="59"/>
  <c r="BA283" i="59"/>
  <c r="CM283" i="59"/>
  <c r="AA283" i="59"/>
  <c r="AH283" i="59"/>
  <c r="DI283" i="59"/>
  <c r="AW283" i="59"/>
  <c r="DP283" i="59"/>
  <c r="BD283" i="59"/>
  <c r="DO283" i="59"/>
  <c r="BC283" i="59"/>
  <c r="BZ283" i="59"/>
  <c r="N283" i="59"/>
  <c r="DE283" i="59"/>
  <c r="AS283" i="59"/>
  <c r="DL283" i="59"/>
  <c r="CN283" i="59"/>
  <c r="CE283" i="59"/>
  <c r="S283" i="59"/>
  <c r="CL283" i="59"/>
  <c r="Z283" i="59"/>
  <c r="DA283" i="59"/>
  <c r="AO283" i="59"/>
  <c r="DH283" i="59"/>
  <c r="AV283" i="59"/>
  <c r="DG283" i="59"/>
  <c r="AU283" i="59"/>
  <c r="BR283" i="59"/>
  <c r="CW283" i="59"/>
  <c r="AK283" i="59"/>
  <c r="CF283" i="59"/>
  <c r="BW283" i="59"/>
  <c r="K283" i="59"/>
  <c r="CD283" i="59"/>
  <c r="EA283" i="59"/>
  <c r="BO283" i="59"/>
  <c r="BV283" i="59"/>
  <c r="CK283" i="59"/>
  <c r="Y283" i="59"/>
  <c r="CR283" i="59"/>
  <c r="AF283" i="59"/>
  <c r="CQ283" i="59"/>
  <c r="AE283" i="59"/>
  <c r="BB283" i="59"/>
  <c r="CG283" i="59"/>
  <c r="U283" i="59"/>
  <c r="DS283" i="59"/>
  <c r="BG283" i="59"/>
  <c r="BN283" i="59"/>
  <c r="CC283" i="59"/>
  <c r="Q283" i="59"/>
  <c r="CJ283" i="59"/>
  <c r="X283" i="59"/>
  <c r="CI283" i="59"/>
  <c r="W283" i="59"/>
  <c r="AT283" i="59"/>
  <c r="DK283" i="59"/>
  <c r="AY283" i="59"/>
  <c r="BF283" i="59"/>
  <c r="BU283" i="59"/>
  <c r="CB283" i="59"/>
  <c r="P283" i="59"/>
  <c r="CA283" i="59"/>
  <c r="O283" i="59"/>
  <c r="AL283" i="59"/>
  <c r="DY283" i="59"/>
  <c r="DU283" i="59"/>
  <c r="DC283" i="59"/>
  <c r="CS283" i="59"/>
  <c r="CY283" i="59"/>
  <c r="CO283" i="59"/>
  <c r="AQ283" i="59"/>
  <c r="BM283" i="59"/>
  <c r="BS283" i="59"/>
  <c r="BY283" i="59"/>
  <c r="AG283" i="59"/>
  <c r="CZ283" i="59"/>
  <c r="AM283" i="59"/>
  <c r="BJ283" i="59"/>
  <c r="BQ283" i="59"/>
  <c r="AX283" i="59"/>
  <c r="BT283" i="59"/>
  <c r="AD283" i="59"/>
  <c r="BI283" i="59"/>
  <c r="R283" i="59"/>
  <c r="AN283" i="59"/>
  <c r="AC283" i="59"/>
  <c r="M193" i="59"/>
  <c r="CE193" i="59"/>
  <c r="BC193" i="59"/>
  <c r="DN193" i="59"/>
  <c r="O193" i="59"/>
  <c r="AM193" i="59"/>
  <c r="DK193" i="59"/>
  <c r="L193" i="59"/>
  <c r="DV193" i="59"/>
  <c r="W193" i="59"/>
  <c r="DG193" i="59"/>
  <c r="BR193" i="59"/>
  <c r="AQ193" i="59"/>
  <c r="DB193" i="59"/>
  <c r="CF193" i="59"/>
  <c r="DZ193" i="59"/>
  <c r="AA193" i="59"/>
  <c r="CX193" i="59"/>
  <c r="DJ193" i="59"/>
  <c r="K193" i="59"/>
  <c r="CU193" i="59"/>
  <c r="BF193" i="59"/>
  <c r="AT193" i="59"/>
  <c r="EB193" i="59"/>
  <c r="AD193" i="59"/>
  <c r="CN193" i="59"/>
  <c r="DL193" i="59"/>
  <c r="N193" i="59"/>
  <c r="CL193" i="59"/>
  <c r="CV193" i="59"/>
  <c r="CH193" i="59"/>
  <c r="AR193" i="59"/>
  <c r="DO193" i="59"/>
  <c r="R193" i="59"/>
  <c r="CA193" i="59"/>
  <c r="CY193" i="59"/>
  <c r="BX193" i="59"/>
  <c r="CT193" i="59"/>
  <c r="CI193" i="59"/>
  <c r="BV193" i="59"/>
  <c r="DF193" i="59"/>
  <c r="AE193" i="59"/>
  <c r="DC193" i="59"/>
  <c r="BG193" i="59"/>
  <c r="BO193" i="59"/>
  <c r="CM193" i="59"/>
  <c r="BK193" i="59"/>
  <c r="T193" i="59"/>
  <c r="BW193" i="59"/>
  <c r="BS193" i="59"/>
  <c r="BH193" i="59"/>
  <c r="AH193" i="59"/>
  <c r="DR193" i="59"/>
  <c r="S193" i="59"/>
  <c r="CP193" i="59"/>
  <c r="BB193" i="59"/>
  <c r="BZ193" i="59"/>
  <c r="DS193" i="59"/>
  <c r="AY193" i="59"/>
  <c r="BJ193" i="59"/>
  <c r="AU193" i="59"/>
  <c r="DD193" i="59"/>
  <c r="CD193" i="59"/>
  <c r="AP193" i="59"/>
  <c r="BN193" i="59"/>
  <c r="J193" i="59"/>
  <c r="AL193" i="59"/>
  <c r="AX193" i="59"/>
  <c r="AI193" i="59"/>
  <c r="DW193" i="59"/>
  <c r="Z193" i="59"/>
  <c r="DT193" i="59"/>
  <c r="V193" i="59"/>
  <c r="CQ193" i="59"/>
  <c r="AZ193" i="59"/>
  <c r="AJ193" i="59"/>
  <c r="EA193" i="59"/>
  <c r="BP193" i="59"/>
  <c r="AB193" i="59"/>
  <c r="DI193" i="59"/>
  <c r="AW193" i="59"/>
  <c r="DX193" i="59"/>
  <c r="BL193" i="59"/>
  <c r="BY193" i="59"/>
  <c r="DA193" i="59"/>
  <c r="AO193" i="59"/>
  <c r="CS193" i="59"/>
  <c r="AG193" i="59"/>
  <c r="DH193" i="59"/>
  <c r="AV193" i="59"/>
  <c r="DU193" i="59"/>
  <c r="BI193" i="59"/>
  <c r="CK193" i="59"/>
  <c r="Y193" i="59"/>
  <c r="CZ193" i="59"/>
  <c r="AN193" i="59"/>
  <c r="DM193" i="59"/>
  <c r="BA193" i="59"/>
  <c r="CC193" i="59"/>
  <c r="Q193" i="59"/>
  <c r="CR193" i="59"/>
  <c r="AF193" i="59"/>
  <c r="DE193" i="59"/>
  <c r="AS193" i="59"/>
  <c r="BU193" i="59"/>
  <c r="DY193" i="59"/>
  <c r="BM193" i="59"/>
  <c r="CB193" i="59"/>
  <c r="P193" i="59"/>
  <c r="CO193" i="59"/>
  <c r="AC193" i="59"/>
  <c r="BE193" i="59"/>
  <c r="CG193" i="59"/>
  <c r="BQ193" i="59"/>
  <c r="AK193" i="59"/>
  <c r="DP193" i="59"/>
  <c r="U193" i="59"/>
  <c r="CJ193" i="59"/>
  <c r="BT193" i="59"/>
  <c r="BD193" i="59"/>
  <c r="X193" i="59"/>
  <c r="DQ193" i="59"/>
  <c r="CW193" i="59"/>
  <c r="DD200" i="59"/>
  <c r="DC200" i="59"/>
  <c r="BR200" i="59"/>
  <c r="DR200" i="59"/>
  <c r="BB200" i="59"/>
  <c r="AH200" i="59"/>
  <c r="AX200" i="59"/>
  <c r="DV200" i="59"/>
  <c r="M200" i="59"/>
  <c r="DT200" i="59"/>
  <c r="L200" i="59"/>
  <c r="AR200" i="59"/>
  <c r="DO200" i="59"/>
  <c r="X200" i="59"/>
  <c r="AL200" i="59"/>
  <c r="DZ200" i="59"/>
  <c r="R200" i="59"/>
  <c r="CE200" i="59"/>
  <c r="EA200" i="59"/>
  <c r="T200" i="59"/>
  <c r="DL200" i="59"/>
  <c r="BC200" i="59"/>
  <c r="BF200" i="59"/>
  <c r="DN200" i="59"/>
  <c r="CY200" i="59"/>
  <c r="DK200" i="59"/>
  <c r="CI200" i="59"/>
  <c r="CH200" i="59"/>
  <c r="DF200" i="59"/>
  <c r="AB200" i="59"/>
  <c r="AN200" i="59"/>
  <c r="DB200" i="59"/>
  <c r="CM200" i="59"/>
  <c r="CX200" i="59"/>
  <c r="BW200" i="59"/>
  <c r="BV200" i="59"/>
  <c r="CT200" i="59"/>
  <c r="V200" i="59"/>
  <c r="CP200" i="59"/>
  <c r="BP200" i="59"/>
  <c r="CN200" i="59"/>
  <c r="BZ200" i="59"/>
  <c r="CL200" i="59"/>
  <c r="BJ200" i="59"/>
  <c r="BH200" i="59"/>
  <c r="CF200" i="59"/>
  <c r="CD200" i="59"/>
  <c r="AO200" i="59"/>
  <c r="CA200" i="59"/>
  <c r="BN200" i="59"/>
  <c r="BX200" i="59"/>
  <c r="AW200" i="59"/>
  <c r="AS200" i="59"/>
  <c r="BS200" i="59"/>
  <c r="CQ200" i="59"/>
  <c r="AZ200" i="59"/>
  <c r="AG200" i="59"/>
  <c r="AD200" i="59"/>
  <c r="CU200" i="59"/>
  <c r="Q200" i="59"/>
  <c r="AC200" i="59"/>
  <c r="DS200" i="59"/>
  <c r="BG200" i="59"/>
  <c r="BO200" i="59"/>
  <c r="J200" i="59"/>
  <c r="DW200" i="59"/>
  <c r="DJ200" i="59"/>
  <c r="EB200" i="59"/>
  <c r="AQ200" i="59"/>
  <c r="DY200" i="59"/>
  <c r="BM200" i="59"/>
  <c r="DX200" i="59"/>
  <c r="BL200" i="59"/>
  <c r="CW200" i="59"/>
  <c r="AF200" i="59"/>
  <c r="AY200" i="59"/>
  <c r="DQ200" i="59"/>
  <c r="BE200" i="59"/>
  <c r="BK200" i="59"/>
  <c r="O200" i="59"/>
  <c r="DI200" i="59"/>
  <c r="AV200" i="59"/>
  <c r="DH200" i="59"/>
  <c r="AT200" i="59"/>
  <c r="CG200" i="59"/>
  <c r="CV200" i="59"/>
  <c r="W200" i="59"/>
  <c r="DA200" i="59"/>
  <c r="AK200" i="59"/>
  <c r="CZ200" i="59"/>
  <c r="AJ200" i="59"/>
  <c r="BY200" i="59"/>
  <c r="DG200" i="59"/>
  <c r="K200" i="59"/>
  <c r="AE200" i="59"/>
  <c r="CS200" i="59"/>
  <c r="Z200" i="59"/>
  <c r="CR200" i="59"/>
  <c r="Y200" i="59"/>
  <c r="BQ200" i="59"/>
  <c r="S200" i="59"/>
  <c r="AM200" i="59"/>
  <c r="CK200" i="59"/>
  <c r="P200" i="59"/>
  <c r="AA200" i="59"/>
  <c r="AU200" i="59"/>
  <c r="CC200" i="59"/>
  <c r="CB200" i="59"/>
  <c r="DM200" i="59"/>
  <c r="BA200" i="59"/>
  <c r="N200" i="59"/>
  <c r="CO200" i="59"/>
  <c r="BI200" i="59"/>
  <c r="AP200" i="59"/>
  <c r="U200" i="59"/>
  <c r="DP200" i="59"/>
  <c r="AI200" i="59"/>
  <c r="CJ200" i="59"/>
  <c r="BT200" i="59"/>
  <c r="DU200" i="59"/>
  <c r="DE200" i="59"/>
  <c r="BU200" i="59"/>
  <c r="BD200" i="59"/>
  <c r="DP290" i="59"/>
  <c r="DX290" i="59"/>
  <c r="AN290" i="59"/>
  <c r="BT290" i="59"/>
  <c r="CZ290" i="59"/>
  <c r="AV290" i="59"/>
  <c r="P290" i="59"/>
  <c r="DH290" i="59"/>
  <c r="CB290" i="59"/>
  <c r="X290" i="59"/>
  <c r="BD290" i="59"/>
  <c r="CJ290" i="59"/>
  <c r="Q290" i="59"/>
  <c r="AF290" i="59"/>
  <c r="CR290" i="59"/>
  <c r="CQ290" i="59"/>
  <c r="AE290" i="59"/>
  <c r="CX290" i="59"/>
  <c r="AL290" i="59"/>
  <c r="CW290" i="59"/>
  <c r="AK290" i="59"/>
  <c r="BL290" i="59"/>
  <c r="CA290" i="59"/>
  <c r="O290" i="59"/>
  <c r="BS290" i="59"/>
  <c r="BZ290" i="59"/>
  <c r="N290" i="59"/>
  <c r="BY290" i="59"/>
  <c r="M290" i="59"/>
  <c r="EB290" i="59"/>
  <c r="BP290" i="59"/>
  <c r="DW290" i="59"/>
  <c r="BK290" i="59"/>
  <c r="BR290" i="59"/>
  <c r="BQ290" i="59"/>
  <c r="DT290" i="59"/>
  <c r="DG290" i="59"/>
  <c r="AU290" i="59"/>
  <c r="DN290" i="59"/>
  <c r="BB290" i="59"/>
  <c r="DM290" i="59"/>
  <c r="BA290" i="59"/>
  <c r="DD290" i="59"/>
  <c r="AR290" i="59"/>
  <c r="CY290" i="59"/>
  <c r="V290" i="59"/>
  <c r="CG290" i="59"/>
  <c r="CF290" i="59"/>
  <c r="J290" i="59"/>
  <c r="EA290" i="59"/>
  <c r="BO290" i="59"/>
  <c r="DR290" i="59"/>
  <c r="BF290" i="59"/>
  <c r="CC290" i="59"/>
  <c r="CI290" i="59"/>
  <c r="DV290" i="59"/>
  <c r="BI290" i="59"/>
  <c r="BX290" i="59"/>
  <c r="DS290" i="59"/>
  <c r="BG290" i="59"/>
  <c r="DJ290" i="59"/>
  <c r="AX290" i="59"/>
  <c r="BU290" i="59"/>
  <c r="BC290" i="59"/>
  <c r="DF290" i="59"/>
  <c r="AS290" i="59"/>
  <c r="BH290" i="59"/>
  <c r="DK290" i="59"/>
  <c r="AY290" i="59"/>
  <c r="DB290" i="59"/>
  <c r="AP290" i="59"/>
  <c r="DY290" i="59"/>
  <c r="BM290" i="59"/>
  <c r="AM290" i="59"/>
  <c r="CP290" i="59"/>
  <c r="AC290" i="59"/>
  <c r="AZ290" i="59"/>
  <c r="DC290" i="59"/>
  <c r="AQ290" i="59"/>
  <c r="CT290" i="59"/>
  <c r="AH290" i="59"/>
  <c r="DQ290" i="59"/>
  <c r="BE290" i="59"/>
  <c r="W290" i="59"/>
  <c r="CH290" i="59"/>
  <c r="U290" i="59"/>
  <c r="AJ290" i="59"/>
  <c r="CU290" i="59"/>
  <c r="AI290" i="59"/>
  <c r="CL290" i="59"/>
  <c r="Z290" i="59"/>
  <c r="DI290" i="59"/>
  <c r="AW290" i="59"/>
  <c r="BJ290" i="59"/>
  <c r="DU290" i="59"/>
  <c r="DL290" i="59"/>
  <c r="AB290" i="59"/>
  <c r="CM290" i="59"/>
  <c r="AA290" i="59"/>
  <c r="CD290" i="59"/>
  <c r="R290" i="59"/>
  <c r="DA290" i="59"/>
  <c r="AO290" i="59"/>
  <c r="AT290" i="59"/>
  <c r="DE290" i="59"/>
  <c r="CV290" i="59"/>
  <c r="T290" i="59"/>
  <c r="CE290" i="59"/>
  <c r="S290" i="59"/>
  <c r="BV290" i="59"/>
  <c r="CS290" i="59"/>
  <c r="AG290" i="59"/>
  <c r="DO290" i="59"/>
  <c r="CN290" i="59"/>
  <c r="K290" i="59"/>
  <c r="L290" i="59"/>
  <c r="CK290" i="59"/>
  <c r="Y290" i="59"/>
  <c r="CO290" i="59"/>
  <c r="DZ290" i="59"/>
  <c r="AD290" i="59"/>
  <c r="BN290" i="59"/>
  <c r="BW290" i="59"/>
  <c r="N88" i="32"/>
  <c r="N113" i="32" s="1"/>
  <c r="N93" i="32"/>
  <c r="N89" i="32"/>
  <c r="N115" i="32" s="1"/>
  <c r="N94" i="32"/>
  <c r="N116" i="32" s="1"/>
  <c r="J5" i="59"/>
  <c r="J2" i="59"/>
  <c r="J3" i="59"/>
  <c r="K6" i="59"/>
  <c r="B48" i="19"/>
  <c r="I43" i="32"/>
  <c r="DT262" i="59" l="1"/>
  <c r="BJ262" i="59"/>
  <c r="BL262" i="59"/>
  <c r="BY262" i="59"/>
  <c r="M262" i="59"/>
  <c r="DL262" i="59"/>
  <c r="AT262" i="59"/>
  <c r="CV262" i="59"/>
  <c r="CF262" i="59"/>
  <c r="DZ262" i="59"/>
  <c r="BN262" i="59"/>
  <c r="DY262" i="59"/>
  <c r="CZ262" i="59"/>
  <c r="CY262" i="59"/>
  <c r="AM262" i="59"/>
  <c r="CO262" i="59"/>
  <c r="CH262" i="59"/>
  <c r="BW262" i="59"/>
  <c r="BX262" i="59"/>
  <c r="CN262" i="59"/>
  <c r="X262" i="59"/>
  <c r="BE262" i="59"/>
  <c r="P262" i="59"/>
  <c r="DS262" i="59"/>
  <c r="CX262" i="59"/>
  <c r="DR262" i="59"/>
  <c r="BF262" i="59"/>
  <c r="DQ262" i="59"/>
  <c r="CR262" i="59"/>
  <c r="CQ262" i="59"/>
  <c r="AE262" i="59"/>
  <c r="CG262" i="59"/>
  <c r="DC262" i="59"/>
  <c r="CK262" i="59"/>
  <c r="CM262" i="59"/>
  <c r="L262" i="59"/>
  <c r="DK262" i="59"/>
  <c r="AI262" i="59"/>
  <c r="BP262" i="59"/>
  <c r="AA262" i="59"/>
  <c r="Q262" i="59"/>
  <c r="DJ262" i="59"/>
  <c r="AX262" i="59"/>
  <c r="DI262" i="59"/>
  <c r="CJ262" i="59"/>
  <c r="CI262" i="59"/>
  <c r="W262" i="59"/>
  <c r="S262" i="59"/>
  <c r="DV262" i="59"/>
  <c r="DD262" i="59"/>
  <c r="K262" i="59"/>
  <c r="DF262" i="59"/>
  <c r="V262" i="59"/>
  <c r="AS262" i="59"/>
  <c r="CC262" i="59"/>
  <c r="AK262" i="59"/>
  <c r="AB262" i="59"/>
  <c r="DB262" i="59"/>
  <c r="AP262" i="59"/>
  <c r="DA262" i="59"/>
  <c r="CB262" i="59"/>
  <c r="CA262" i="59"/>
  <c r="O262" i="59"/>
  <c r="AC262" i="59"/>
  <c r="T262" i="59"/>
  <c r="EA262" i="59"/>
  <c r="U262" i="59"/>
  <c r="EB262" i="59"/>
  <c r="AG262" i="59"/>
  <c r="BD262" i="59"/>
  <c r="CU262" i="59"/>
  <c r="AV262" i="59"/>
  <c r="AL262" i="59"/>
  <c r="CT262" i="59"/>
  <c r="AH262" i="59"/>
  <c r="CS262" i="59"/>
  <c r="BT262" i="59"/>
  <c r="BS262" i="59"/>
  <c r="DU262" i="59"/>
  <c r="AN262" i="59"/>
  <c r="AD262" i="59"/>
  <c r="AF262" i="59"/>
  <c r="AR262" i="59"/>
  <c r="BO262" i="59"/>
  <c r="N262" i="59"/>
  <c r="DN262" i="59"/>
  <c r="BG262" i="59"/>
  <c r="AW262" i="59"/>
  <c r="CL262" i="59"/>
  <c r="Z262" i="59"/>
  <c r="DX262" i="59"/>
  <c r="DW262" i="59"/>
  <c r="BK262" i="59"/>
  <c r="DM262" i="59"/>
  <c r="AY262" i="59"/>
  <c r="AO262" i="59"/>
  <c r="AQ262" i="59"/>
  <c r="BB262" i="59"/>
  <c r="BZ262" i="59"/>
  <c r="Y262" i="59"/>
  <c r="BQ262" i="59"/>
  <c r="BH262" i="59"/>
  <c r="CD262" i="59"/>
  <c r="R262" i="59"/>
  <c r="DP262" i="59"/>
  <c r="DO262" i="59"/>
  <c r="BC262" i="59"/>
  <c r="DE262" i="59"/>
  <c r="BI262" i="59"/>
  <c r="BM262" i="59"/>
  <c r="BR262" i="59"/>
  <c r="DH262" i="59"/>
  <c r="CP262" i="59"/>
  <c r="AJ262" i="59"/>
  <c r="DG262" i="59"/>
  <c r="CE262" i="59"/>
  <c r="AU262" i="59"/>
  <c r="CW262" i="59"/>
  <c r="BU262" i="59"/>
  <c r="AZ262" i="59"/>
  <c r="BV262" i="59"/>
  <c r="J262" i="59"/>
  <c r="BA262" i="59"/>
  <c r="DX69" i="59"/>
  <c r="AB69" i="59"/>
  <c r="DK69" i="59"/>
  <c r="CE69" i="59"/>
  <c r="J69" i="59"/>
  <c r="J70" i="59" s="1"/>
  <c r="BV69" i="59"/>
  <c r="DB69" i="59"/>
  <c r="DT69" i="59"/>
  <c r="AY69" i="59"/>
  <c r="AJ69" i="59"/>
  <c r="CN69" i="59"/>
  <c r="S69" i="59"/>
  <c r="Z69" i="59"/>
  <c r="CD69" i="59"/>
  <c r="AR69" i="59"/>
  <c r="BH69" i="59"/>
  <c r="BO69" i="59"/>
  <c r="DS69" i="59"/>
  <c r="CL69" i="59"/>
  <c r="DD69" i="59"/>
  <c r="EA69" i="59"/>
  <c r="R69" i="59"/>
  <c r="BG69" i="59"/>
  <c r="AA69" i="59"/>
  <c r="CV69" i="59"/>
  <c r="AH69" i="59"/>
  <c r="BF69" i="59"/>
  <c r="BN69" i="59"/>
  <c r="CM69" i="59"/>
  <c r="AZ69" i="59"/>
  <c r="BX69" i="59"/>
  <c r="CF69" i="59"/>
  <c r="DJ69" i="59"/>
  <c r="AP69" i="59"/>
  <c r="BW69" i="59"/>
  <c r="CU69" i="59"/>
  <c r="DC69" i="59"/>
  <c r="EB69" i="59"/>
  <c r="CT69" i="59"/>
  <c r="DR69" i="59"/>
  <c r="DZ69" i="59"/>
  <c r="AG69" i="59"/>
  <c r="CS69" i="59"/>
  <c r="AK69" i="59"/>
  <c r="CW69" i="59"/>
  <c r="AT69" i="59"/>
  <c r="DF69" i="59"/>
  <c r="BC69" i="59"/>
  <c r="DO69" i="59"/>
  <c r="BL69" i="59"/>
  <c r="AO69" i="59"/>
  <c r="DA69" i="59"/>
  <c r="AS69" i="59"/>
  <c r="DE69" i="59"/>
  <c r="BB69" i="59"/>
  <c r="DN69" i="59"/>
  <c r="BK69" i="59"/>
  <c r="DW69" i="59"/>
  <c r="BT69" i="59"/>
  <c r="AW69" i="59"/>
  <c r="DI69" i="59"/>
  <c r="BA69" i="59"/>
  <c r="DM69" i="59"/>
  <c r="BJ69" i="59"/>
  <c r="DV69" i="59"/>
  <c r="BS69" i="59"/>
  <c r="P69" i="59"/>
  <c r="CB69" i="59"/>
  <c r="K69" i="59"/>
  <c r="L69" i="59"/>
  <c r="BE69" i="59"/>
  <c r="DQ69" i="59"/>
  <c r="BI69" i="59"/>
  <c r="DU69" i="59"/>
  <c r="BR69" i="59"/>
  <c r="O69" i="59"/>
  <c r="CA69" i="59"/>
  <c r="X69" i="59"/>
  <c r="CJ69" i="59"/>
  <c r="DL69" i="59"/>
  <c r="AI69" i="59"/>
  <c r="T69" i="59"/>
  <c r="BM69" i="59"/>
  <c r="DY69" i="59"/>
  <c r="BQ69" i="59"/>
  <c r="N69" i="59"/>
  <c r="BZ69" i="59"/>
  <c r="W69" i="59"/>
  <c r="CI69" i="59"/>
  <c r="AF69" i="59"/>
  <c r="CR69" i="59"/>
  <c r="AQ69" i="59"/>
  <c r="AX69" i="59"/>
  <c r="BU69" i="59"/>
  <c r="M69" i="59"/>
  <c r="BY69" i="59"/>
  <c r="V69" i="59"/>
  <c r="CH69" i="59"/>
  <c r="AE69" i="59"/>
  <c r="CQ69" i="59"/>
  <c r="AN69" i="59"/>
  <c r="CZ69" i="59"/>
  <c r="BP69" i="59"/>
  <c r="Q69" i="59"/>
  <c r="CC69" i="59"/>
  <c r="U69" i="59"/>
  <c r="CG69" i="59"/>
  <c r="AD69" i="59"/>
  <c r="CP69" i="59"/>
  <c r="AM69" i="59"/>
  <c r="CY69" i="59"/>
  <c r="AV69" i="59"/>
  <c r="DH69" i="59"/>
  <c r="CK69" i="59"/>
  <c r="DP69" i="59"/>
  <c r="AC69" i="59"/>
  <c r="CO69" i="59"/>
  <c r="AL69" i="59"/>
  <c r="CX69" i="59"/>
  <c r="AU69" i="59"/>
  <c r="DG69" i="59"/>
  <c r="Y69" i="59"/>
  <c r="BD69" i="59"/>
  <c r="DW314" i="59"/>
  <c r="DO314" i="59"/>
  <c r="BK314" i="59"/>
  <c r="CQ314" i="59"/>
  <c r="AE314" i="59"/>
  <c r="AU314" i="59"/>
  <c r="BC314" i="59"/>
  <c r="DS314" i="59"/>
  <c r="K314" i="59"/>
  <c r="CA314" i="59"/>
  <c r="CI314" i="59"/>
  <c r="DV314" i="59"/>
  <c r="AM314" i="59"/>
  <c r="AQ314" i="59"/>
  <c r="DG314" i="59"/>
  <c r="AI314" i="59"/>
  <c r="BS314" i="59"/>
  <c r="BW314" i="59"/>
  <c r="BO314" i="59"/>
  <c r="CY314" i="59"/>
  <c r="DC314" i="59"/>
  <c r="S314" i="59"/>
  <c r="CU314" i="59"/>
  <c r="AY314" i="59"/>
  <c r="AA314" i="59"/>
  <c r="EA314" i="59"/>
  <c r="CE314" i="59"/>
  <c r="BG314" i="59"/>
  <c r="W314" i="59"/>
  <c r="AV314" i="59"/>
  <c r="DH314" i="59"/>
  <c r="BU314" i="59"/>
  <c r="Z314" i="59"/>
  <c r="CL314" i="59"/>
  <c r="AR314" i="59"/>
  <c r="DD314" i="59"/>
  <c r="AS314" i="59"/>
  <c r="DE314" i="59"/>
  <c r="BJ314" i="59"/>
  <c r="O314" i="59"/>
  <c r="CM314" i="59"/>
  <c r="BT314" i="59"/>
  <c r="AG314" i="59"/>
  <c r="CS314" i="59"/>
  <c r="AX314" i="59"/>
  <c r="DJ314" i="59"/>
  <c r="BP314" i="59"/>
  <c r="EB314" i="59"/>
  <c r="BQ314" i="59"/>
  <c r="V314" i="59"/>
  <c r="CH314" i="59"/>
  <c r="P314" i="59"/>
  <c r="CB314" i="59"/>
  <c r="AO314" i="59"/>
  <c r="DA314" i="59"/>
  <c r="BF314" i="59"/>
  <c r="DR314" i="59"/>
  <c r="L314" i="59"/>
  <c r="BX314" i="59"/>
  <c r="M314" i="59"/>
  <c r="BY314" i="59"/>
  <c r="AD314" i="59"/>
  <c r="CP314" i="59"/>
  <c r="DK314" i="59"/>
  <c r="X314" i="59"/>
  <c r="CJ314" i="59"/>
  <c r="AW314" i="59"/>
  <c r="DI314" i="59"/>
  <c r="BN314" i="59"/>
  <c r="DZ314" i="59"/>
  <c r="T314" i="59"/>
  <c r="CF314" i="59"/>
  <c r="U314" i="59"/>
  <c r="CG314" i="59"/>
  <c r="AL314" i="59"/>
  <c r="CX314" i="59"/>
  <c r="AF314" i="59"/>
  <c r="CR314" i="59"/>
  <c r="BE314" i="59"/>
  <c r="DQ314" i="59"/>
  <c r="J314" i="59"/>
  <c r="BV314" i="59"/>
  <c r="AB314" i="59"/>
  <c r="CN314" i="59"/>
  <c r="AC314" i="59"/>
  <c r="CO314" i="59"/>
  <c r="AT314" i="59"/>
  <c r="DF314" i="59"/>
  <c r="DM314" i="59"/>
  <c r="BZ314" i="59"/>
  <c r="AN314" i="59"/>
  <c r="Q314" i="59"/>
  <c r="DU314" i="59"/>
  <c r="DN314" i="59"/>
  <c r="BD314" i="59"/>
  <c r="Y314" i="59"/>
  <c r="R314" i="59"/>
  <c r="AJ314" i="59"/>
  <c r="BL314" i="59"/>
  <c r="BM314" i="59"/>
  <c r="AH314" i="59"/>
  <c r="AZ314" i="59"/>
  <c r="CZ314" i="59"/>
  <c r="CC314" i="59"/>
  <c r="AP314" i="59"/>
  <c r="BH314" i="59"/>
  <c r="AK314" i="59"/>
  <c r="DP314" i="59"/>
  <c r="CK314" i="59"/>
  <c r="CD314" i="59"/>
  <c r="CV314" i="59"/>
  <c r="BA314" i="59"/>
  <c r="N314" i="59"/>
  <c r="DX314" i="59"/>
  <c r="DY314" i="59"/>
  <c r="CT314" i="59"/>
  <c r="DL314" i="59"/>
  <c r="BI314" i="59"/>
  <c r="BB314" i="59"/>
  <c r="BR314" i="59"/>
  <c r="DB314" i="59"/>
  <c r="DT314" i="59"/>
  <c r="CW314" i="59"/>
  <c r="DX253" i="59"/>
  <c r="AG253" i="59"/>
  <c r="CS253" i="59"/>
  <c r="AP253" i="59"/>
  <c r="DB253" i="59"/>
  <c r="AY253" i="59"/>
  <c r="DK253" i="59"/>
  <c r="BP253" i="59"/>
  <c r="EB253" i="59"/>
  <c r="U253" i="59"/>
  <c r="CG253" i="59"/>
  <c r="BB253" i="59"/>
  <c r="DN253" i="59"/>
  <c r="BC253" i="59"/>
  <c r="DO253" i="59"/>
  <c r="BL253" i="59"/>
  <c r="AO253" i="59"/>
  <c r="DA253" i="59"/>
  <c r="AX253" i="59"/>
  <c r="DJ253" i="59"/>
  <c r="BG253" i="59"/>
  <c r="DS253" i="59"/>
  <c r="L253" i="59"/>
  <c r="BX253" i="59"/>
  <c r="AC253" i="59"/>
  <c r="CO253" i="59"/>
  <c r="BJ253" i="59"/>
  <c r="DV253" i="59"/>
  <c r="BK253" i="59"/>
  <c r="DW253" i="59"/>
  <c r="BT253" i="59"/>
  <c r="AW253" i="59"/>
  <c r="DI253" i="59"/>
  <c r="BF253" i="59"/>
  <c r="DR253" i="59"/>
  <c r="BO253" i="59"/>
  <c r="EA253" i="59"/>
  <c r="T253" i="59"/>
  <c r="CF253" i="59"/>
  <c r="AK253" i="59"/>
  <c r="CW253" i="59"/>
  <c r="BR253" i="59"/>
  <c r="BS253" i="59"/>
  <c r="P253" i="59"/>
  <c r="CB253" i="59"/>
  <c r="BE253" i="59"/>
  <c r="DQ253" i="59"/>
  <c r="BN253" i="59"/>
  <c r="DZ253" i="59"/>
  <c r="K253" i="59"/>
  <c r="BW253" i="59"/>
  <c r="AB253" i="59"/>
  <c r="CN253" i="59"/>
  <c r="AS253" i="59"/>
  <c r="DE253" i="59"/>
  <c r="N253" i="59"/>
  <c r="BZ253" i="59"/>
  <c r="O253" i="59"/>
  <c r="CA253" i="59"/>
  <c r="X253" i="59"/>
  <c r="CJ253" i="59"/>
  <c r="BM253" i="59"/>
  <c r="DY253" i="59"/>
  <c r="J253" i="59"/>
  <c r="BV253" i="59"/>
  <c r="S253" i="59"/>
  <c r="CE253" i="59"/>
  <c r="AJ253" i="59"/>
  <c r="CV253" i="59"/>
  <c r="BA253" i="59"/>
  <c r="DM253" i="59"/>
  <c r="V253" i="59"/>
  <c r="CH253" i="59"/>
  <c r="W253" i="59"/>
  <c r="CI253" i="59"/>
  <c r="AF253" i="59"/>
  <c r="CR253" i="59"/>
  <c r="BU253" i="59"/>
  <c r="R253" i="59"/>
  <c r="CD253" i="59"/>
  <c r="AA253" i="59"/>
  <c r="CM253" i="59"/>
  <c r="AR253" i="59"/>
  <c r="DD253" i="59"/>
  <c r="BI253" i="59"/>
  <c r="DU253" i="59"/>
  <c r="AD253" i="59"/>
  <c r="CP253" i="59"/>
  <c r="AE253" i="59"/>
  <c r="CQ253" i="59"/>
  <c r="AN253" i="59"/>
  <c r="CZ253" i="59"/>
  <c r="Q253" i="59"/>
  <c r="CC253" i="59"/>
  <c r="Z253" i="59"/>
  <c r="CL253" i="59"/>
  <c r="AI253" i="59"/>
  <c r="CU253" i="59"/>
  <c r="AZ253" i="59"/>
  <c r="DL253" i="59"/>
  <c r="BQ253" i="59"/>
  <c r="AL253" i="59"/>
  <c r="CX253" i="59"/>
  <c r="AM253" i="59"/>
  <c r="CY253" i="59"/>
  <c r="AV253" i="59"/>
  <c r="DH253" i="59"/>
  <c r="Y253" i="59"/>
  <c r="CK253" i="59"/>
  <c r="AH253" i="59"/>
  <c r="CT253" i="59"/>
  <c r="AQ253" i="59"/>
  <c r="BD253" i="59"/>
  <c r="DC253" i="59"/>
  <c r="BH253" i="59"/>
  <c r="M253" i="59"/>
  <c r="DP253" i="59"/>
  <c r="DT253" i="59"/>
  <c r="BY253" i="59"/>
  <c r="AT253" i="59"/>
  <c r="AU253" i="59"/>
  <c r="DG253" i="59"/>
  <c r="DF253" i="59"/>
  <c r="EB61" i="59"/>
  <c r="AE61" i="59"/>
  <c r="CQ61" i="59"/>
  <c r="CA61" i="59"/>
  <c r="W61" i="59"/>
  <c r="AU61" i="59"/>
  <c r="CI61" i="59"/>
  <c r="AM61" i="59"/>
  <c r="DG61" i="59"/>
  <c r="CY61" i="59"/>
  <c r="BC61" i="59"/>
  <c r="BK61" i="59"/>
  <c r="BS61" i="59"/>
  <c r="DO61" i="59"/>
  <c r="DW61" i="59"/>
  <c r="BA61" i="59"/>
  <c r="DM61" i="59"/>
  <c r="AT61" i="59"/>
  <c r="DF61" i="59"/>
  <c r="AV61" i="59"/>
  <c r="DH61" i="59"/>
  <c r="Q61" i="59"/>
  <c r="CC61" i="59"/>
  <c r="BN61" i="59"/>
  <c r="DZ61" i="59"/>
  <c r="AY61" i="59"/>
  <c r="DK61" i="59"/>
  <c r="AJ61" i="59"/>
  <c r="CV61" i="59"/>
  <c r="BI61" i="59"/>
  <c r="DU61" i="59"/>
  <c r="BB61" i="59"/>
  <c r="DN61" i="59"/>
  <c r="BD61" i="59"/>
  <c r="DP61" i="59"/>
  <c r="Y61" i="59"/>
  <c r="CK61" i="59"/>
  <c r="J61" i="59"/>
  <c r="BV61" i="59"/>
  <c r="BG61" i="59"/>
  <c r="DS61" i="59"/>
  <c r="AR61" i="59"/>
  <c r="DD61" i="59"/>
  <c r="BQ61" i="59"/>
  <c r="BJ61" i="59"/>
  <c r="DV61" i="59"/>
  <c r="BL61" i="59"/>
  <c r="DX61" i="59"/>
  <c r="AG61" i="59"/>
  <c r="CS61" i="59"/>
  <c r="R61" i="59"/>
  <c r="CD61" i="59"/>
  <c r="BO61" i="59"/>
  <c r="EA61" i="59"/>
  <c r="AZ61" i="59"/>
  <c r="DL61" i="59"/>
  <c r="M61" i="59"/>
  <c r="BY61" i="59"/>
  <c r="BR61" i="59"/>
  <c r="BT61" i="59"/>
  <c r="AO61" i="59"/>
  <c r="DA61" i="59"/>
  <c r="Z61" i="59"/>
  <c r="CL61" i="59"/>
  <c r="K61" i="59"/>
  <c r="BW61" i="59"/>
  <c r="BH61" i="59"/>
  <c r="DT61" i="59"/>
  <c r="O61" i="59"/>
  <c r="U61" i="59"/>
  <c r="CG61" i="59"/>
  <c r="N61" i="59"/>
  <c r="BZ61" i="59"/>
  <c r="P61" i="59"/>
  <c r="CB61" i="59"/>
  <c r="AW61" i="59"/>
  <c r="DI61" i="59"/>
  <c r="AH61" i="59"/>
  <c r="CT61" i="59"/>
  <c r="S61" i="59"/>
  <c r="CE61" i="59"/>
  <c r="BP61" i="59"/>
  <c r="AC61" i="59"/>
  <c r="CO61" i="59"/>
  <c r="V61" i="59"/>
  <c r="CH61" i="59"/>
  <c r="X61" i="59"/>
  <c r="CJ61" i="59"/>
  <c r="BE61" i="59"/>
  <c r="DQ61" i="59"/>
  <c r="AP61" i="59"/>
  <c r="DB61" i="59"/>
  <c r="AA61" i="59"/>
  <c r="CM61" i="59"/>
  <c r="L61" i="59"/>
  <c r="BX61" i="59"/>
  <c r="AK61" i="59"/>
  <c r="CW61" i="59"/>
  <c r="AD61" i="59"/>
  <c r="CP61" i="59"/>
  <c r="AF61" i="59"/>
  <c r="CR61" i="59"/>
  <c r="BM61" i="59"/>
  <c r="DY61" i="59"/>
  <c r="AX61" i="59"/>
  <c r="DJ61" i="59"/>
  <c r="AI61" i="59"/>
  <c r="CU61" i="59"/>
  <c r="T61" i="59"/>
  <c r="CF61" i="59"/>
  <c r="DE61" i="59"/>
  <c r="CN61" i="59"/>
  <c r="BF61" i="59"/>
  <c r="AL61" i="59"/>
  <c r="DR61" i="59"/>
  <c r="CX61" i="59"/>
  <c r="AQ61" i="59"/>
  <c r="AN61" i="59"/>
  <c r="DC61" i="59"/>
  <c r="CZ61" i="59"/>
  <c r="BU61" i="59"/>
  <c r="AB61" i="59"/>
  <c r="AS61" i="59"/>
  <c r="EB305" i="59"/>
  <c r="AK305" i="59"/>
  <c r="CW305" i="59"/>
  <c r="BJ305" i="59"/>
  <c r="DV305" i="59"/>
  <c r="W305" i="59"/>
  <c r="CI305" i="59"/>
  <c r="AF305" i="59"/>
  <c r="CR305" i="59"/>
  <c r="AO305" i="59"/>
  <c r="DA305" i="59"/>
  <c r="AP305" i="59"/>
  <c r="DB305" i="59"/>
  <c r="BG305" i="59"/>
  <c r="DS305" i="59"/>
  <c r="AB305" i="59"/>
  <c r="CN305" i="59"/>
  <c r="BI305" i="59"/>
  <c r="DU305" i="59"/>
  <c r="V305" i="59"/>
  <c r="CH305" i="59"/>
  <c r="AU305" i="59"/>
  <c r="DG305" i="59"/>
  <c r="BD305" i="59"/>
  <c r="DP305" i="59"/>
  <c r="BM305" i="59"/>
  <c r="DY305" i="59"/>
  <c r="BN305" i="59"/>
  <c r="DZ305" i="59"/>
  <c r="S305" i="59"/>
  <c r="CE305" i="59"/>
  <c r="AZ305" i="59"/>
  <c r="DL305" i="59"/>
  <c r="BQ305" i="59"/>
  <c r="AD305" i="59"/>
  <c r="CP305" i="59"/>
  <c r="BC305" i="59"/>
  <c r="DO305" i="59"/>
  <c r="BL305" i="59"/>
  <c r="DX305" i="59"/>
  <c r="BU305" i="59"/>
  <c r="J305" i="59"/>
  <c r="BV305" i="59"/>
  <c r="AA305" i="59"/>
  <c r="CM305" i="59"/>
  <c r="BH305" i="59"/>
  <c r="DT305" i="59"/>
  <c r="M305" i="59"/>
  <c r="BY305" i="59"/>
  <c r="AL305" i="59"/>
  <c r="CX305" i="59"/>
  <c r="BK305" i="59"/>
  <c r="DW305" i="59"/>
  <c r="BT305" i="59"/>
  <c r="Q305" i="59"/>
  <c r="CC305" i="59"/>
  <c r="R305" i="59"/>
  <c r="CD305" i="59"/>
  <c r="AI305" i="59"/>
  <c r="CU305" i="59"/>
  <c r="BP305" i="59"/>
  <c r="U305" i="59"/>
  <c r="CG305" i="59"/>
  <c r="AT305" i="59"/>
  <c r="DF305" i="59"/>
  <c r="BS305" i="59"/>
  <c r="P305" i="59"/>
  <c r="CB305" i="59"/>
  <c r="Y305" i="59"/>
  <c r="CK305" i="59"/>
  <c r="Z305" i="59"/>
  <c r="CL305" i="59"/>
  <c r="AQ305" i="59"/>
  <c r="DC305" i="59"/>
  <c r="L305" i="59"/>
  <c r="BX305" i="59"/>
  <c r="DM305" i="59"/>
  <c r="DN305" i="59"/>
  <c r="CQ305" i="59"/>
  <c r="AV305" i="59"/>
  <c r="DI305" i="59"/>
  <c r="BF305" i="59"/>
  <c r="AY305" i="59"/>
  <c r="AJ305" i="59"/>
  <c r="CY305" i="59"/>
  <c r="CJ305" i="59"/>
  <c r="DQ305" i="59"/>
  <c r="CT305" i="59"/>
  <c r="BO305" i="59"/>
  <c r="AR305" i="59"/>
  <c r="CZ305" i="59"/>
  <c r="DJ305" i="59"/>
  <c r="BW305" i="59"/>
  <c r="CF305" i="59"/>
  <c r="AC305" i="59"/>
  <c r="DH305" i="59"/>
  <c r="DR305" i="59"/>
  <c r="DK305" i="59"/>
  <c r="CV305" i="59"/>
  <c r="AS305" i="59"/>
  <c r="N305" i="59"/>
  <c r="O305" i="59"/>
  <c r="AG305" i="59"/>
  <c r="EA305" i="59"/>
  <c r="DD305" i="59"/>
  <c r="BA305" i="59"/>
  <c r="BB305" i="59"/>
  <c r="AE305" i="59"/>
  <c r="AW305" i="59"/>
  <c r="CO305" i="59"/>
  <c r="BR305" i="59"/>
  <c r="AM305" i="59"/>
  <c r="X305" i="59"/>
  <c r="BE305" i="59"/>
  <c r="AH305" i="59"/>
  <c r="K305" i="59"/>
  <c r="BZ305" i="59"/>
  <c r="CA305" i="59"/>
  <c r="T305" i="59"/>
  <c r="AN305" i="59"/>
  <c r="CS305" i="59"/>
  <c r="DE305" i="59"/>
  <c r="AX305" i="59"/>
  <c r="DM234" i="59"/>
  <c r="BR234" i="59"/>
  <c r="BE234" i="59"/>
  <c r="M234" i="59"/>
  <c r="N234" i="59"/>
  <c r="DY234" i="59"/>
  <c r="DI234" i="59"/>
  <c r="AX234" i="59"/>
  <c r="DJ234" i="59"/>
  <c r="K234" i="59"/>
  <c r="BW234" i="59"/>
  <c r="AJ234" i="59"/>
  <c r="CV234" i="59"/>
  <c r="BL234" i="59"/>
  <c r="AK234" i="59"/>
  <c r="AM234" i="59"/>
  <c r="BU234" i="59"/>
  <c r="AC234" i="59"/>
  <c r="AD234" i="59"/>
  <c r="O234" i="59"/>
  <c r="BF234" i="59"/>
  <c r="DR234" i="59"/>
  <c r="S234" i="59"/>
  <c r="CE234" i="59"/>
  <c r="AR234" i="59"/>
  <c r="DD234" i="59"/>
  <c r="BT234" i="59"/>
  <c r="CH234" i="59"/>
  <c r="BS234" i="59"/>
  <c r="DX234" i="59"/>
  <c r="CK234" i="59"/>
  <c r="AS234" i="59"/>
  <c r="AT234" i="59"/>
  <c r="AE234" i="59"/>
  <c r="Q234" i="59"/>
  <c r="BN234" i="59"/>
  <c r="DZ234" i="59"/>
  <c r="AA234" i="59"/>
  <c r="CM234" i="59"/>
  <c r="AZ234" i="59"/>
  <c r="DL234" i="59"/>
  <c r="P234" i="59"/>
  <c r="CB234" i="59"/>
  <c r="U234" i="59"/>
  <c r="DN234" i="59"/>
  <c r="BA234" i="59"/>
  <c r="DA234" i="59"/>
  <c r="BI234" i="59"/>
  <c r="BJ234" i="59"/>
  <c r="AU234" i="59"/>
  <c r="AG234" i="59"/>
  <c r="BV234" i="59"/>
  <c r="AI234" i="59"/>
  <c r="CU234" i="59"/>
  <c r="BH234" i="59"/>
  <c r="DT234" i="59"/>
  <c r="X234" i="59"/>
  <c r="CJ234" i="59"/>
  <c r="BC234" i="59"/>
  <c r="CI234" i="59"/>
  <c r="DU234" i="59"/>
  <c r="DQ234" i="59"/>
  <c r="BY234" i="59"/>
  <c r="BZ234" i="59"/>
  <c r="BK234" i="59"/>
  <c r="AW234" i="59"/>
  <c r="R234" i="59"/>
  <c r="CD234" i="59"/>
  <c r="AQ234" i="59"/>
  <c r="DC234" i="59"/>
  <c r="BP234" i="59"/>
  <c r="EB234" i="59"/>
  <c r="AF234" i="59"/>
  <c r="CR234" i="59"/>
  <c r="CW234" i="59"/>
  <c r="CX234" i="59"/>
  <c r="V234" i="59"/>
  <c r="AL234" i="59"/>
  <c r="J234" i="59"/>
  <c r="CO234" i="59"/>
  <c r="CP234" i="59"/>
  <c r="CA234" i="59"/>
  <c r="BM234" i="59"/>
  <c r="Z234" i="59"/>
  <c r="CL234" i="59"/>
  <c r="AY234" i="59"/>
  <c r="DK234" i="59"/>
  <c r="L234" i="59"/>
  <c r="BX234" i="59"/>
  <c r="AN234" i="59"/>
  <c r="CZ234" i="59"/>
  <c r="BQ234" i="59"/>
  <c r="CG234" i="59"/>
  <c r="BB234" i="59"/>
  <c r="Y234" i="59"/>
  <c r="DE234" i="59"/>
  <c r="DF234" i="59"/>
  <c r="CQ234" i="59"/>
  <c r="CC234" i="59"/>
  <c r="AH234" i="59"/>
  <c r="CT234" i="59"/>
  <c r="BG234" i="59"/>
  <c r="DS234" i="59"/>
  <c r="T234" i="59"/>
  <c r="CF234" i="59"/>
  <c r="AV234" i="59"/>
  <c r="DH234" i="59"/>
  <c r="DO234" i="59"/>
  <c r="AO234" i="59"/>
  <c r="CS234" i="59"/>
  <c r="DW234" i="59"/>
  <c r="AB234" i="59"/>
  <c r="DP234" i="59"/>
  <c r="W234" i="59"/>
  <c r="CY234" i="59"/>
  <c r="DV234" i="59"/>
  <c r="AP234" i="59"/>
  <c r="BO234" i="59"/>
  <c r="CN234" i="59"/>
  <c r="DB234" i="59"/>
  <c r="EA234" i="59"/>
  <c r="DG234" i="59"/>
  <c r="BD234" i="59"/>
  <c r="DU122" i="59"/>
  <c r="V122" i="59"/>
  <c r="DO122" i="59"/>
  <c r="CP122" i="59"/>
  <c r="DV122" i="59"/>
  <c r="BB122" i="59"/>
  <c r="AM122" i="59"/>
  <c r="CH122" i="59"/>
  <c r="AL122" i="59"/>
  <c r="BS122" i="59"/>
  <c r="BJ122" i="59"/>
  <c r="DN122" i="59"/>
  <c r="BR122" i="59"/>
  <c r="CY122" i="59"/>
  <c r="N122" i="59"/>
  <c r="AE122" i="59"/>
  <c r="CX122" i="59"/>
  <c r="O122" i="59"/>
  <c r="W122" i="59"/>
  <c r="BK122" i="59"/>
  <c r="AT122" i="59"/>
  <c r="AU122" i="59"/>
  <c r="AD122" i="59"/>
  <c r="BC122" i="59"/>
  <c r="CQ122" i="59"/>
  <c r="BZ122" i="59"/>
  <c r="CA122" i="59"/>
  <c r="DW122" i="59"/>
  <c r="AN122" i="59"/>
  <c r="CZ122" i="59"/>
  <c r="BE122" i="59"/>
  <c r="DQ122" i="59"/>
  <c r="BN122" i="59"/>
  <c r="DZ122" i="59"/>
  <c r="K122" i="59"/>
  <c r="BW122" i="59"/>
  <c r="T122" i="59"/>
  <c r="CF122" i="59"/>
  <c r="U122" i="59"/>
  <c r="CG122" i="59"/>
  <c r="DF122" i="59"/>
  <c r="CI122" i="59"/>
  <c r="BL122" i="59"/>
  <c r="DX122" i="59"/>
  <c r="Q122" i="59"/>
  <c r="CC122" i="59"/>
  <c r="Z122" i="59"/>
  <c r="CL122" i="59"/>
  <c r="AI122" i="59"/>
  <c r="CU122" i="59"/>
  <c r="AR122" i="59"/>
  <c r="DD122" i="59"/>
  <c r="AS122" i="59"/>
  <c r="DE122" i="59"/>
  <c r="BD122" i="59"/>
  <c r="BU122" i="59"/>
  <c r="CD122" i="59"/>
  <c r="CM122" i="59"/>
  <c r="L122" i="59"/>
  <c r="CV122" i="59"/>
  <c r="M122" i="59"/>
  <c r="CW122" i="59"/>
  <c r="DG122" i="59"/>
  <c r="CJ122" i="59"/>
  <c r="Y122" i="59"/>
  <c r="DA122" i="59"/>
  <c r="AH122" i="59"/>
  <c r="DJ122" i="59"/>
  <c r="AQ122" i="59"/>
  <c r="DS122" i="59"/>
  <c r="AZ122" i="59"/>
  <c r="EB122" i="59"/>
  <c r="BA122" i="59"/>
  <c r="P122" i="59"/>
  <c r="CR122" i="59"/>
  <c r="AG122" i="59"/>
  <c r="DI122" i="59"/>
  <c r="AP122" i="59"/>
  <c r="DR122" i="59"/>
  <c r="AY122" i="59"/>
  <c r="EA122" i="59"/>
  <c r="BH122" i="59"/>
  <c r="BI122" i="59"/>
  <c r="X122" i="59"/>
  <c r="DH122" i="59"/>
  <c r="AO122" i="59"/>
  <c r="DY122" i="59"/>
  <c r="AX122" i="59"/>
  <c r="BG122" i="59"/>
  <c r="BP122" i="59"/>
  <c r="BQ122" i="59"/>
  <c r="AF122" i="59"/>
  <c r="DP122" i="59"/>
  <c r="AW122" i="59"/>
  <c r="BF122" i="59"/>
  <c r="BO122" i="59"/>
  <c r="BX122" i="59"/>
  <c r="BY122" i="59"/>
  <c r="AV122" i="59"/>
  <c r="J122" i="59"/>
  <c r="J123" i="59" s="1"/>
  <c r="CS122" i="59"/>
  <c r="CT122" i="59"/>
  <c r="CE122" i="59"/>
  <c r="AJ122" i="59"/>
  <c r="AC122" i="59"/>
  <c r="DB122" i="59"/>
  <c r="DC122" i="59"/>
  <c r="CN122" i="59"/>
  <c r="AK122" i="59"/>
  <c r="DK122" i="59"/>
  <c r="DL122" i="59"/>
  <c r="CO122" i="59"/>
  <c r="DT122" i="59"/>
  <c r="DM122" i="59"/>
  <c r="BV122" i="59"/>
  <c r="AA122" i="59"/>
  <c r="BM122" i="59"/>
  <c r="CK122" i="59"/>
  <c r="AB122" i="59"/>
  <c r="S122" i="59"/>
  <c r="BT122" i="59"/>
  <c r="CB122" i="59"/>
  <c r="R122" i="59"/>
  <c r="BN33" i="59"/>
  <c r="CT33" i="59"/>
  <c r="CL33" i="59"/>
  <c r="Z33" i="59"/>
  <c r="CD33" i="59"/>
  <c r="BG33" i="59"/>
  <c r="DS33" i="59"/>
  <c r="BH33" i="59"/>
  <c r="DT33" i="59"/>
  <c r="BI33" i="59"/>
  <c r="DU33" i="59"/>
  <c r="BR33" i="59"/>
  <c r="O33" i="59"/>
  <c r="CA33" i="59"/>
  <c r="X33" i="59"/>
  <c r="CJ33" i="59"/>
  <c r="AG33" i="59"/>
  <c r="CS33" i="59"/>
  <c r="DR33" i="59"/>
  <c r="AX33" i="59"/>
  <c r="DZ33" i="59"/>
  <c r="BO33" i="59"/>
  <c r="EA33" i="59"/>
  <c r="BP33" i="59"/>
  <c r="EB33" i="59"/>
  <c r="BQ33" i="59"/>
  <c r="N33" i="59"/>
  <c r="BZ33" i="59"/>
  <c r="W33" i="59"/>
  <c r="CI33" i="59"/>
  <c r="AF33" i="59"/>
  <c r="CR33" i="59"/>
  <c r="AO33" i="59"/>
  <c r="DA33" i="59"/>
  <c r="BF33" i="59"/>
  <c r="K33" i="59"/>
  <c r="BW33" i="59"/>
  <c r="L33" i="59"/>
  <c r="BX33" i="59"/>
  <c r="M33" i="59"/>
  <c r="BY33" i="59"/>
  <c r="V33" i="59"/>
  <c r="CH33" i="59"/>
  <c r="AE33" i="59"/>
  <c r="CQ33" i="59"/>
  <c r="AN33" i="59"/>
  <c r="CZ33" i="59"/>
  <c r="AW33" i="59"/>
  <c r="DI33" i="59"/>
  <c r="S33" i="59"/>
  <c r="CE33" i="59"/>
  <c r="T33" i="59"/>
  <c r="CF33" i="59"/>
  <c r="U33" i="59"/>
  <c r="CG33" i="59"/>
  <c r="AD33" i="59"/>
  <c r="CP33" i="59"/>
  <c r="AM33" i="59"/>
  <c r="CY33" i="59"/>
  <c r="AV33" i="59"/>
  <c r="DH33" i="59"/>
  <c r="BE33" i="59"/>
  <c r="DQ33" i="59"/>
  <c r="DB33" i="59"/>
  <c r="AA33" i="59"/>
  <c r="CM33" i="59"/>
  <c r="AB33" i="59"/>
  <c r="CN33" i="59"/>
  <c r="AC33" i="59"/>
  <c r="CO33" i="59"/>
  <c r="AL33" i="59"/>
  <c r="CX33" i="59"/>
  <c r="AU33" i="59"/>
  <c r="DG33" i="59"/>
  <c r="BD33" i="59"/>
  <c r="DP33" i="59"/>
  <c r="BM33" i="59"/>
  <c r="DY33" i="59"/>
  <c r="AP33" i="59"/>
  <c r="AI33" i="59"/>
  <c r="CU33" i="59"/>
  <c r="AJ33" i="59"/>
  <c r="CV33" i="59"/>
  <c r="AK33" i="59"/>
  <c r="CW33" i="59"/>
  <c r="AT33" i="59"/>
  <c r="DF33" i="59"/>
  <c r="BC33" i="59"/>
  <c r="DO33" i="59"/>
  <c r="BL33" i="59"/>
  <c r="DX33" i="59"/>
  <c r="BU33" i="59"/>
  <c r="AH33" i="59"/>
  <c r="R33" i="59"/>
  <c r="AQ33" i="59"/>
  <c r="DC33" i="59"/>
  <c r="AR33" i="59"/>
  <c r="DD33" i="59"/>
  <c r="AS33" i="59"/>
  <c r="DE33" i="59"/>
  <c r="BB33" i="59"/>
  <c r="DN33" i="59"/>
  <c r="BK33" i="59"/>
  <c r="DW33" i="59"/>
  <c r="BT33" i="59"/>
  <c r="Q33" i="59"/>
  <c r="CC33" i="59"/>
  <c r="DV33" i="59"/>
  <c r="BV33" i="59"/>
  <c r="AY33" i="59"/>
  <c r="BS33" i="59"/>
  <c r="DK33" i="59"/>
  <c r="P33" i="59"/>
  <c r="AZ33" i="59"/>
  <c r="CB33" i="59"/>
  <c r="DL33" i="59"/>
  <c r="Y33" i="59"/>
  <c r="BA33" i="59"/>
  <c r="CK33" i="59"/>
  <c r="J33" i="59"/>
  <c r="DM33" i="59"/>
  <c r="DJ33" i="59"/>
  <c r="BJ33" i="59"/>
  <c r="DC224" i="59"/>
  <c r="BI224" i="59"/>
  <c r="R224" i="59"/>
  <c r="DK224" i="59"/>
  <c r="CM224" i="59"/>
  <c r="DE224" i="59"/>
  <c r="BP224" i="59"/>
  <c r="EB224" i="59"/>
  <c r="BR224" i="59"/>
  <c r="O224" i="59"/>
  <c r="CA224" i="59"/>
  <c r="X224" i="59"/>
  <c r="CJ224" i="59"/>
  <c r="AG224" i="59"/>
  <c r="CS224" i="59"/>
  <c r="CG224" i="59"/>
  <c r="AP224" i="59"/>
  <c r="CO224" i="59"/>
  <c r="DM224" i="59"/>
  <c r="BQ224" i="59"/>
  <c r="L224" i="59"/>
  <c r="BX224" i="59"/>
  <c r="N224" i="59"/>
  <c r="BZ224" i="59"/>
  <c r="W224" i="59"/>
  <c r="CI224" i="59"/>
  <c r="AF224" i="59"/>
  <c r="CR224" i="59"/>
  <c r="AO224" i="59"/>
  <c r="DA224" i="59"/>
  <c r="AS224" i="59"/>
  <c r="BN224" i="59"/>
  <c r="S224" i="59"/>
  <c r="DR224" i="59"/>
  <c r="CT224" i="59"/>
  <c r="AX224" i="59"/>
  <c r="Z224" i="59"/>
  <c r="T224" i="59"/>
  <c r="CF224" i="59"/>
  <c r="V224" i="59"/>
  <c r="CH224" i="59"/>
  <c r="AE224" i="59"/>
  <c r="CQ224" i="59"/>
  <c r="AN224" i="59"/>
  <c r="CZ224" i="59"/>
  <c r="AW224" i="59"/>
  <c r="DI224" i="59"/>
  <c r="AQ224" i="59"/>
  <c r="DS224" i="59"/>
  <c r="CU224" i="59"/>
  <c r="BW224" i="59"/>
  <c r="AA224" i="59"/>
  <c r="EA224" i="59"/>
  <c r="AB224" i="59"/>
  <c r="CN224" i="59"/>
  <c r="AD224" i="59"/>
  <c r="CP224" i="59"/>
  <c r="AM224" i="59"/>
  <c r="CY224" i="59"/>
  <c r="AV224" i="59"/>
  <c r="DH224" i="59"/>
  <c r="BE224" i="59"/>
  <c r="DQ224" i="59"/>
  <c r="U224" i="59"/>
  <c r="CW224" i="59"/>
  <c r="BY224" i="59"/>
  <c r="BA224" i="59"/>
  <c r="BV224" i="59"/>
  <c r="AJ224" i="59"/>
  <c r="CV224" i="59"/>
  <c r="AL224" i="59"/>
  <c r="CX224" i="59"/>
  <c r="AU224" i="59"/>
  <c r="DG224" i="59"/>
  <c r="BD224" i="59"/>
  <c r="DP224" i="59"/>
  <c r="BM224" i="59"/>
  <c r="DU224" i="59"/>
  <c r="CD224" i="59"/>
  <c r="BF224" i="59"/>
  <c r="AH224" i="59"/>
  <c r="CL224" i="59"/>
  <c r="AR224" i="59"/>
  <c r="DD224" i="59"/>
  <c r="AT224" i="59"/>
  <c r="DF224" i="59"/>
  <c r="BC224" i="59"/>
  <c r="DO224" i="59"/>
  <c r="BL224" i="59"/>
  <c r="DX224" i="59"/>
  <c r="BU224" i="59"/>
  <c r="BO224" i="59"/>
  <c r="AY224" i="59"/>
  <c r="DY224" i="59"/>
  <c r="DB224" i="59"/>
  <c r="BG224" i="59"/>
  <c r="AI224" i="59"/>
  <c r="K224" i="59"/>
  <c r="AZ224" i="59"/>
  <c r="DL224" i="59"/>
  <c r="BB224" i="59"/>
  <c r="DN224" i="59"/>
  <c r="BK224" i="59"/>
  <c r="DW224" i="59"/>
  <c r="BT224" i="59"/>
  <c r="Q224" i="59"/>
  <c r="CC224" i="59"/>
  <c r="M224" i="59"/>
  <c r="CB224" i="59"/>
  <c r="DJ224" i="59"/>
  <c r="Y224" i="59"/>
  <c r="J224" i="59"/>
  <c r="BH224" i="59"/>
  <c r="CK224" i="59"/>
  <c r="DT224" i="59"/>
  <c r="AK224" i="59"/>
  <c r="P224" i="59"/>
  <c r="BJ224" i="59"/>
  <c r="AC224" i="59"/>
  <c r="DZ224" i="59"/>
  <c r="DV224" i="59"/>
  <c r="CE224" i="59"/>
  <c r="BS224" i="59"/>
  <c r="DX215" i="59"/>
  <c r="BL215" i="59"/>
  <c r="DO215" i="59"/>
  <c r="BC215" i="59"/>
  <c r="DF215" i="59"/>
  <c r="AT215" i="59"/>
  <c r="CW215" i="59"/>
  <c r="AK215" i="59"/>
  <c r="CV215" i="59"/>
  <c r="AJ215" i="59"/>
  <c r="CT215" i="59"/>
  <c r="AH215" i="59"/>
  <c r="CS215" i="59"/>
  <c r="AG215" i="59"/>
  <c r="AA215" i="59"/>
  <c r="AY215" i="59"/>
  <c r="DP215" i="59"/>
  <c r="BD215" i="59"/>
  <c r="DG215" i="59"/>
  <c r="AU215" i="59"/>
  <c r="CX215" i="59"/>
  <c r="AL215" i="59"/>
  <c r="CO215" i="59"/>
  <c r="AC215" i="59"/>
  <c r="CN215" i="59"/>
  <c r="AB215" i="59"/>
  <c r="CL215" i="59"/>
  <c r="Z215" i="59"/>
  <c r="CK215" i="59"/>
  <c r="Y215" i="59"/>
  <c r="CE215" i="59"/>
  <c r="DH215" i="59"/>
  <c r="AV215" i="59"/>
  <c r="CY215" i="59"/>
  <c r="AM215" i="59"/>
  <c r="CP215" i="59"/>
  <c r="AD215" i="59"/>
  <c r="CG215" i="59"/>
  <c r="U215" i="59"/>
  <c r="CF215" i="59"/>
  <c r="T215" i="59"/>
  <c r="CD215" i="59"/>
  <c r="R215" i="59"/>
  <c r="CC215" i="59"/>
  <c r="Q215" i="59"/>
  <c r="S215" i="59"/>
  <c r="CZ215" i="59"/>
  <c r="AN215" i="59"/>
  <c r="CQ215" i="59"/>
  <c r="AE215" i="59"/>
  <c r="CH215" i="59"/>
  <c r="V215" i="59"/>
  <c r="BY215" i="59"/>
  <c r="M215" i="59"/>
  <c r="BX215" i="59"/>
  <c r="L215" i="59"/>
  <c r="BV215" i="59"/>
  <c r="J215" i="59"/>
  <c r="BU215" i="59"/>
  <c r="DC215" i="59"/>
  <c r="BW215" i="59"/>
  <c r="CR215" i="59"/>
  <c r="AF215" i="59"/>
  <c r="CI215" i="59"/>
  <c r="W215" i="59"/>
  <c r="BZ215" i="59"/>
  <c r="N215" i="59"/>
  <c r="BQ215" i="59"/>
  <c r="EB215" i="59"/>
  <c r="BP215" i="59"/>
  <c r="DZ215" i="59"/>
  <c r="BN215" i="59"/>
  <c r="DY215" i="59"/>
  <c r="BM215" i="59"/>
  <c r="AQ215" i="59"/>
  <c r="K215" i="59"/>
  <c r="BO215" i="59"/>
  <c r="CJ215" i="59"/>
  <c r="X215" i="59"/>
  <c r="CA215" i="59"/>
  <c r="O215" i="59"/>
  <c r="BR215" i="59"/>
  <c r="DU215" i="59"/>
  <c r="BI215" i="59"/>
  <c r="DT215" i="59"/>
  <c r="BH215" i="59"/>
  <c r="DR215" i="59"/>
  <c r="BF215" i="59"/>
  <c r="DQ215" i="59"/>
  <c r="BE215" i="59"/>
  <c r="CU215" i="59"/>
  <c r="DS215" i="59"/>
  <c r="CB215" i="59"/>
  <c r="P215" i="59"/>
  <c r="BS215" i="59"/>
  <c r="DV215" i="59"/>
  <c r="BJ215" i="59"/>
  <c r="DM215" i="59"/>
  <c r="BA215" i="59"/>
  <c r="DL215" i="59"/>
  <c r="AZ215" i="59"/>
  <c r="DJ215" i="59"/>
  <c r="AX215" i="59"/>
  <c r="DI215" i="59"/>
  <c r="AW215" i="59"/>
  <c r="AI215" i="59"/>
  <c r="BG215" i="59"/>
  <c r="DW215" i="59"/>
  <c r="DB215" i="59"/>
  <c r="BK215" i="59"/>
  <c r="AP215" i="59"/>
  <c r="CM215" i="59"/>
  <c r="DN215" i="59"/>
  <c r="DA215" i="59"/>
  <c r="BB215" i="59"/>
  <c r="AO215" i="59"/>
  <c r="DE215" i="59"/>
  <c r="AR215" i="59"/>
  <c r="EA215" i="59"/>
  <c r="AS215" i="59"/>
  <c r="DK215" i="59"/>
  <c r="BT215" i="59"/>
  <c r="DD215" i="59"/>
  <c r="DY102" i="59"/>
  <c r="DJ102" i="59"/>
  <c r="AH102" i="59"/>
  <c r="AX102" i="59"/>
  <c r="R102" i="59"/>
  <c r="DZ102" i="59"/>
  <c r="BN102" i="59"/>
  <c r="CT102" i="59"/>
  <c r="DH102" i="59"/>
  <c r="AV102" i="59"/>
  <c r="CY102" i="59"/>
  <c r="AM102" i="59"/>
  <c r="CP102" i="59"/>
  <c r="AD102" i="59"/>
  <c r="CG102" i="59"/>
  <c r="U102" i="59"/>
  <c r="CF102" i="59"/>
  <c r="T102" i="59"/>
  <c r="CE102" i="59"/>
  <c r="S102" i="59"/>
  <c r="BF102" i="59"/>
  <c r="AG102" i="59"/>
  <c r="CR102" i="59"/>
  <c r="AF102" i="59"/>
  <c r="CI102" i="59"/>
  <c r="W102" i="59"/>
  <c r="BZ102" i="59"/>
  <c r="N102" i="59"/>
  <c r="BQ102" i="59"/>
  <c r="EB102" i="59"/>
  <c r="BP102" i="59"/>
  <c r="EA102" i="59"/>
  <c r="BO102" i="59"/>
  <c r="AO102" i="59"/>
  <c r="AP102" i="59"/>
  <c r="CL102" i="59"/>
  <c r="BM102" i="59"/>
  <c r="CJ102" i="59"/>
  <c r="X102" i="59"/>
  <c r="CA102" i="59"/>
  <c r="O102" i="59"/>
  <c r="BR102" i="59"/>
  <c r="DU102" i="59"/>
  <c r="BI102" i="59"/>
  <c r="DT102" i="59"/>
  <c r="BH102" i="59"/>
  <c r="DS102" i="59"/>
  <c r="BG102" i="59"/>
  <c r="BU102" i="59"/>
  <c r="BV102" i="59"/>
  <c r="CK102" i="59"/>
  <c r="AN102" i="59"/>
  <c r="BC102" i="59"/>
  <c r="BJ102" i="59"/>
  <c r="CO102" i="59"/>
  <c r="DD102" i="59"/>
  <c r="L102" i="59"/>
  <c r="AI102" i="59"/>
  <c r="DR102" i="59"/>
  <c r="CZ102" i="59"/>
  <c r="DO102" i="59"/>
  <c r="DV102" i="59"/>
  <c r="AL102" i="59"/>
  <c r="AS102" i="59"/>
  <c r="BX102" i="59"/>
  <c r="CU102" i="59"/>
  <c r="DA102" i="59"/>
  <c r="Q102" i="59"/>
  <c r="DQ102" i="59"/>
  <c r="CB102" i="59"/>
  <c r="DG102" i="59"/>
  <c r="DN102" i="59"/>
  <c r="V102" i="59"/>
  <c r="AK102" i="59"/>
  <c r="AZ102" i="59"/>
  <c r="CM102" i="59"/>
  <c r="J102" i="59"/>
  <c r="AW102" i="59"/>
  <c r="BT102" i="59"/>
  <c r="CQ102" i="59"/>
  <c r="DF102" i="59"/>
  <c r="DM102" i="59"/>
  <c r="AC102" i="59"/>
  <c r="AR102" i="59"/>
  <c r="BW102" i="59"/>
  <c r="DB102" i="59"/>
  <c r="CC102" i="59"/>
  <c r="CD102" i="59"/>
  <c r="CS102" i="59"/>
  <c r="BL102" i="59"/>
  <c r="BS102" i="59"/>
  <c r="CX102" i="59"/>
  <c r="DE102" i="59"/>
  <c r="M102" i="59"/>
  <c r="AJ102" i="59"/>
  <c r="AY102" i="59"/>
  <c r="DI102" i="59"/>
  <c r="BD102" i="59"/>
  <c r="AT102" i="59"/>
  <c r="DK102" i="59"/>
  <c r="BK102" i="59"/>
  <c r="BA102" i="59"/>
  <c r="AA102" i="59"/>
  <c r="Z102" i="59"/>
  <c r="AU102" i="59"/>
  <c r="DL102" i="59"/>
  <c r="K102" i="59"/>
  <c r="AE102" i="59"/>
  <c r="CV102" i="59"/>
  <c r="DX102" i="59"/>
  <c r="CH102" i="59"/>
  <c r="CN102" i="59"/>
  <c r="Y102" i="59"/>
  <c r="AB102" i="59"/>
  <c r="BE102" i="59"/>
  <c r="P102" i="59"/>
  <c r="DW102" i="59"/>
  <c r="BB102" i="59"/>
  <c r="CW102" i="59"/>
  <c r="DC102" i="59"/>
  <c r="AQ102" i="59"/>
  <c r="DP102" i="59"/>
  <c r="BY102" i="59"/>
  <c r="DY138" i="59"/>
  <c r="DB138" i="59"/>
  <c r="R138" i="59"/>
  <c r="J138" i="59"/>
  <c r="J139" i="59" s="1"/>
  <c r="CD138" i="59"/>
  <c r="BV138" i="59"/>
  <c r="DR138" i="59"/>
  <c r="BF138" i="59"/>
  <c r="BN138" i="59"/>
  <c r="Z138" i="59"/>
  <c r="AH138" i="59"/>
  <c r="AX138" i="59"/>
  <c r="DZ138" i="59"/>
  <c r="CL138" i="59"/>
  <c r="CT138" i="59"/>
  <c r="DJ138" i="59"/>
  <c r="AP138" i="59"/>
  <c r="BO138" i="59"/>
  <c r="EA138" i="59"/>
  <c r="L138" i="59"/>
  <c r="BX138" i="59"/>
  <c r="M138" i="59"/>
  <c r="BY138" i="59"/>
  <c r="AL138" i="59"/>
  <c r="CX138" i="59"/>
  <c r="AM138" i="59"/>
  <c r="CY138" i="59"/>
  <c r="BT138" i="59"/>
  <c r="Y138" i="59"/>
  <c r="CK138" i="59"/>
  <c r="AA138" i="59"/>
  <c r="CM138" i="59"/>
  <c r="AI138" i="59"/>
  <c r="CU138" i="59"/>
  <c r="AR138" i="59"/>
  <c r="DD138" i="59"/>
  <c r="AS138" i="59"/>
  <c r="DE138" i="59"/>
  <c r="BR138" i="59"/>
  <c r="BS138" i="59"/>
  <c r="AN138" i="59"/>
  <c r="CZ138" i="59"/>
  <c r="BE138" i="59"/>
  <c r="DQ138" i="59"/>
  <c r="AQ138" i="59"/>
  <c r="DC138" i="59"/>
  <c r="AZ138" i="59"/>
  <c r="DL138" i="59"/>
  <c r="BA138" i="59"/>
  <c r="DM138" i="59"/>
  <c r="AY138" i="59"/>
  <c r="DK138" i="59"/>
  <c r="BH138" i="59"/>
  <c r="DT138" i="59"/>
  <c r="BI138" i="59"/>
  <c r="DU138" i="59"/>
  <c r="CE138" i="59"/>
  <c r="EB138" i="59"/>
  <c r="BQ138" i="59"/>
  <c r="AD138" i="59"/>
  <c r="DN138" i="59"/>
  <c r="O138" i="59"/>
  <c r="CQ138" i="59"/>
  <c r="AV138" i="59"/>
  <c r="DX138" i="59"/>
  <c r="BM138" i="59"/>
  <c r="AJ138" i="59"/>
  <c r="CW138" i="59"/>
  <c r="BJ138" i="59"/>
  <c r="AU138" i="59"/>
  <c r="DW138" i="59"/>
  <c r="CB138" i="59"/>
  <c r="CS138" i="59"/>
  <c r="K138" i="59"/>
  <c r="BP138" i="59"/>
  <c r="BZ138" i="59"/>
  <c r="BC138" i="59"/>
  <c r="CJ138" i="59"/>
  <c r="Q138" i="59"/>
  <c r="DA138" i="59"/>
  <c r="S138" i="59"/>
  <c r="CF138" i="59"/>
  <c r="U138" i="59"/>
  <c r="CH138" i="59"/>
  <c r="BK138" i="59"/>
  <c r="P138" i="59"/>
  <c r="CR138" i="59"/>
  <c r="AG138" i="59"/>
  <c r="DI138" i="59"/>
  <c r="BG138" i="59"/>
  <c r="CN138" i="59"/>
  <c r="AC138" i="59"/>
  <c r="N138" i="59"/>
  <c r="CP138" i="59"/>
  <c r="CA138" i="59"/>
  <c r="X138" i="59"/>
  <c r="DH138" i="59"/>
  <c r="AO138" i="59"/>
  <c r="CV138" i="59"/>
  <c r="AT138" i="59"/>
  <c r="CI138" i="59"/>
  <c r="BL138" i="59"/>
  <c r="BU138" i="59"/>
  <c r="BB138" i="59"/>
  <c r="DG138" i="59"/>
  <c r="DP138" i="59"/>
  <c r="CC138" i="59"/>
  <c r="BW138" i="59"/>
  <c r="AK138" i="59"/>
  <c r="DF138" i="59"/>
  <c r="DO138" i="59"/>
  <c r="DS138" i="59"/>
  <c r="CG138" i="59"/>
  <c r="DV138" i="59"/>
  <c r="W138" i="59"/>
  <c r="AF138" i="59"/>
  <c r="T138" i="59"/>
  <c r="BD138" i="59"/>
  <c r="AB138" i="59"/>
  <c r="CO138" i="59"/>
  <c r="AE138" i="59"/>
  <c r="AW138" i="59"/>
  <c r="V138" i="59"/>
  <c r="DV324" i="59"/>
  <c r="AA324" i="59"/>
  <c r="BG324" i="59"/>
  <c r="DS324" i="59"/>
  <c r="CM324" i="59"/>
  <c r="BK324" i="59"/>
  <c r="EA324" i="59"/>
  <c r="O324" i="59"/>
  <c r="CQ324" i="59"/>
  <c r="AU324" i="59"/>
  <c r="W324" i="59"/>
  <c r="DW324" i="59"/>
  <c r="CA324" i="59"/>
  <c r="S324" i="59"/>
  <c r="BC324" i="59"/>
  <c r="K324" i="59"/>
  <c r="DG324" i="59"/>
  <c r="AY324" i="59"/>
  <c r="CI324" i="59"/>
  <c r="AQ324" i="59"/>
  <c r="CE324" i="59"/>
  <c r="DO324" i="59"/>
  <c r="AI324" i="59"/>
  <c r="AM324" i="59"/>
  <c r="BW324" i="59"/>
  <c r="DK324" i="59"/>
  <c r="BO324" i="59"/>
  <c r="BS324" i="59"/>
  <c r="DC324" i="59"/>
  <c r="BD324" i="59"/>
  <c r="DP324" i="59"/>
  <c r="Q324" i="59"/>
  <c r="CC324" i="59"/>
  <c r="Z324" i="59"/>
  <c r="CL324" i="59"/>
  <c r="AR324" i="59"/>
  <c r="DD324" i="59"/>
  <c r="BA324" i="59"/>
  <c r="DM324" i="59"/>
  <c r="N324" i="59"/>
  <c r="BZ324" i="59"/>
  <c r="AE324" i="59"/>
  <c r="CU324" i="59"/>
  <c r="CY324" i="59"/>
  <c r="P324" i="59"/>
  <c r="CB324" i="59"/>
  <c r="AO324" i="59"/>
  <c r="DA324" i="59"/>
  <c r="AX324" i="59"/>
  <c r="DJ324" i="59"/>
  <c r="BP324" i="59"/>
  <c r="EB324" i="59"/>
  <c r="M324" i="59"/>
  <c r="BY324" i="59"/>
  <c r="AL324" i="59"/>
  <c r="CX324" i="59"/>
  <c r="X324" i="59"/>
  <c r="CJ324" i="59"/>
  <c r="AW324" i="59"/>
  <c r="DI324" i="59"/>
  <c r="BF324" i="59"/>
  <c r="DR324" i="59"/>
  <c r="L324" i="59"/>
  <c r="BX324" i="59"/>
  <c r="U324" i="59"/>
  <c r="CG324" i="59"/>
  <c r="AT324" i="59"/>
  <c r="DF324" i="59"/>
  <c r="AF324" i="59"/>
  <c r="CR324" i="59"/>
  <c r="BE324" i="59"/>
  <c r="DQ324" i="59"/>
  <c r="BN324" i="59"/>
  <c r="DZ324" i="59"/>
  <c r="T324" i="59"/>
  <c r="CF324" i="59"/>
  <c r="AC324" i="59"/>
  <c r="CO324" i="59"/>
  <c r="BB324" i="59"/>
  <c r="DN324" i="59"/>
  <c r="AN324" i="59"/>
  <c r="CZ324" i="59"/>
  <c r="BM324" i="59"/>
  <c r="DY324" i="59"/>
  <c r="J324" i="59"/>
  <c r="BV324" i="59"/>
  <c r="AB324" i="59"/>
  <c r="CN324" i="59"/>
  <c r="AK324" i="59"/>
  <c r="CW324" i="59"/>
  <c r="BJ324" i="59"/>
  <c r="BL324" i="59"/>
  <c r="AG324" i="59"/>
  <c r="R324" i="59"/>
  <c r="AJ324" i="59"/>
  <c r="BT324" i="59"/>
  <c r="BU324" i="59"/>
  <c r="AH324" i="59"/>
  <c r="AZ324" i="59"/>
  <c r="DH324" i="59"/>
  <c r="CK324" i="59"/>
  <c r="AP324" i="59"/>
  <c r="BH324" i="59"/>
  <c r="AS324" i="59"/>
  <c r="V324" i="59"/>
  <c r="DX324" i="59"/>
  <c r="CS324" i="59"/>
  <c r="CD324" i="59"/>
  <c r="CV324" i="59"/>
  <c r="BI324" i="59"/>
  <c r="AD324" i="59"/>
  <c r="CT324" i="59"/>
  <c r="DL324" i="59"/>
  <c r="BQ324" i="59"/>
  <c r="BR324" i="59"/>
  <c r="DB324" i="59"/>
  <c r="DT324" i="59"/>
  <c r="DE324" i="59"/>
  <c r="CH324" i="59"/>
  <c r="DU324" i="59"/>
  <c r="CP324" i="59"/>
  <c r="Y324" i="59"/>
  <c r="AV324" i="59"/>
  <c r="DW53" i="59"/>
  <c r="AM53" i="59"/>
  <c r="CY53" i="59"/>
  <c r="BM53" i="59"/>
  <c r="BK53" i="59"/>
  <c r="CS53" i="59"/>
  <c r="CP53" i="59"/>
  <c r="AD53" i="59"/>
  <c r="CG53" i="59"/>
  <c r="U53" i="59"/>
  <c r="CF53" i="59"/>
  <c r="T53" i="59"/>
  <c r="CE53" i="59"/>
  <c r="S53" i="59"/>
  <c r="CD53" i="59"/>
  <c r="R53" i="59"/>
  <c r="CB53" i="59"/>
  <c r="P53" i="59"/>
  <c r="CC53" i="59"/>
  <c r="CQ53" i="59"/>
  <c r="CH53" i="59"/>
  <c r="V53" i="59"/>
  <c r="BY53" i="59"/>
  <c r="M53" i="59"/>
  <c r="BX53" i="59"/>
  <c r="L53" i="59"/>
  <c r="BW53" i="59"/>
  <c r="K53" i="59"/>
  <c r="BV53" i="59"/>
  <c r="J53" i="59"/>
  <c r="J54" i="59" s="1"/>
  <c r="BT53" i="59"/>
  <c r="AO53" i="59"/>
  <c r="DI53" i="59"/>
  <c r="W53" i="59"/>
  <c r="BZ53" i="59"/>
  <c r="N53" i="59"/>
  <c r="BQ53" i="59"/>
  <c r="EB53" i="59"/>
  <c r="BP53" i="59"/>
  <c r="EA53" i="59"/>
  <c r="BO53" i="59"/>
  <c r="DZ53" i="59"/>
  <c r="BN53" i="59"/>
  <c r="DX53" i="59"/>
  <c r="BL53" i="59"/>
  <c r="BU53" i="59"/>
  <c r="BC53" i="59"/>
  <c r="BR53" i="59"/>
  <c r="DU53" i="59"/>
  <c r="BI53" i="59"/>
  <c r="DT53" i="59"/>
  <c r="BH53" i="59"/>
  <c r="DS53" i="59"/>
  <c r="BG53" i="59"/>
  <c r="DR53" i="59"/>
  <c r="BF53" i="59"/>
  <c r="DP53" i="59"/>
  <c r="BD53" i="59"/>
  <c r="DA53" i="59"/>
  <c r="O53" i="59"/>
  <c r="CI53" i="59"/>
  <c r="BS53" i="59"/>
  <c r="AG53" i="59"/>
  <c r="DV53" i="59"/>
  <c r="BJ53" i="59"/>
  <c r="DM53" i="59"/>
  <c r="BA53" i="59"/>
  <c r="DL53" i="59"/>
  <c r="AZ53" i="59"/>
  <c r="DK53" i="59"/>
  <c r="AY53" i="59"/>
  <c r="DJ53" i="59"/>
  <c r="AX53" i="59"/>
  <c r="DH53" i="59"/>
  <c r="AV53" i="59"/>
  <c r="AU53" i="59"/>
  <c r="DO53" i="59"/>
  <c r="Y53" i="59"/>
  <c r="AE53" i="59"/>
  <c r="DN53" i="59"/>
  <c r="BB53" i="59"/>
  <c r="DE53" i="59"/>
  <c r="AS53" i="59"/>
  <c r="DD53" i="59"/>
  <c r="AR53" i="59"/>
  <c r="DC53" i="59"/>
  <c r="AQ53" i="59"/>
  <c r="DB53" i="59"/>
  <c r="AP53" i="59"/>
  <c r="CZ53" i="59"/>
  <c r="AN53" i="59"/>
  <c r="CA53" i="59"/>
  <c r="BE53" i="59"/>
  <c r="DF53" i="59"/>
  <c r="AT53" i="59"/>
  <c r="CW53" i="59"/>
  <c r="AK53" i="59"/>
  <c r="CV53" i="59"/>
  <c r="AJ53" i="59"/>
  <c r="CU53" i="59"/>
  <c r="AI53" i="59"/>
  <c r="CT53" i="59"/>
  <c r="AH53" i="59"/>
  <c r="CR53" i="59"/>
  <c r="AF53" i="59"/>
  <c r="DG53" i="59"/>
  <c r="Q53" i="59"/>
  <c r="CK53" i="59"/>
  <c r="AA53" i="59"/>
  <c r="CX53" i="59"/>
  <c r="CL53" i="59"/>
  <c r="AW53" i="59"/>
  <c r="DY53" i="59"/>
  <c r="AL53" i="59"/>
  <c r="Z53" i="59"/>
  <c r="CO53" i="59"/>
  <c r="CJ53" i="59"/>
  <c r="AC53" i="59"/>
  <c r="X53" i="59"/>
  <c r="CN53" i="59"/>
  <c r="AB53" i="59"/>
  <c r="DQ53" i="59"/>
  <c r="CM53" i="59"/>
  <c r="EA130" i="59"/>
  <c r="DE130" i="59"/>
  <c r="T130" i="59"/>
  <c r="DM130" i="59"/>
  <c r="AC130" i="59"/>
  <c r="AJ130" i="59"/>
  <c r="L130" i="59"/>
  <c r="AZ130" i="59"/>
  <c r="BI130" i="59"/>
  <c r="BP130" i="59"/>
  <c r="AS130" i="59"/>
  <c r="BY130" i="59"/>
  <c r="AR130" i="59"/>
  <c r="CF130" i="59"/>
  <c r="CO130" i="59"/>
  <c r="CV130" i="59"/>
  <c r="BX130" i="59"/>
  <c r="DL130" i="59"/>
  <c r="DU130" i="59"/>
  <c r="EB130" i="59"/>
  <c r="M130" i="59"/>
  <c r="AK130" i="59"/>
  <c r="DD130" i="59"/>
  <c r="AB130" i="59"/>
  <c r="BQ130" i="59"/>
  <c r="U130" i="59"/>
  <c r="BH130" i="59"/>
  <c r="CW130" i="59"/>
  <c r="BA130" i="59"/>
  <c r="CN130" i="59"/>
  <c r="AT130" i="59"/>
  <c r="DF130" i="59"/>
  <c r="BK130" i="59"/>
  <c r="DW130" i="59"/>
  <c r="BT130" i="59"/>
  <c r="Q130" i="59"/>
  <c r="CC130" i="59"/>
  <c r="R130" i="59"/>
  <c r="CD130" i="59"/>
  <c r="BR130" i="59"/>
  <c r="W130" i="59"/>
  <c r="CI130" i="59"/>
  <c r="AF130" i="59"/>
  <c r="CR130" i="59"/>
  <c r="AO130" i="59"/>
  <c r="DA130" i="59"/>
  <c r="AP130" i="59"/>
  <c r="DB130" i="59"/>
  <c r="CG130" i="59"/>
  <c r="V130" i="59"/>
  <c r="CX130" i="59"/>
  <c r="AM130" i="59"/>
  <c r="DO130" i="59"/>
  <c r="AV130" i="59"/>
  <c r="DX130" i="59"/>
  <c r="BE130" i="59"/>
  <c r="BF130" i="59"/>
  <c r="BG130" i="59"/>
  <c r="DS130" i="59"/>
  <c r="BB130" i="59"/>
  <c r="BS130" i="59"/>
  <c r="CB130" i="59"/>
  <c r="CK130" i="59"/>
  <c r="CL130" i="59"/>
  <c r="S130" i="59"/>
  <c r="CE130" i="59"/>
  <c r="BJ130" i="59"/>
  <c r="CA130" i="59"/>
  <c r="CJ130" i="59"/>
  <c r="CS130" i="59"/>
  <c r="J130" i="59"/>
  <c r="CT130" i="59"/>
  <c r="AA130" i="59"/>
  <c r="CM130" i="59"/>
  <c r="BZ130" i="59"/>
  <c r="CQ130" i="59"/>
  <c r="P130" i="59"/>
  <c r="CZ130" i="59"/>
  <c r="Y130" i="59"/>
  <c r="DI130" i="59"/>
  <c r="Z130" i="59"/>
  <c r="DJ130" i="59"/>
  <c r="AI130" i="59"/>
  <c r="CU130" i="59"/>
  <c r="CH130" i="59"/>
  <c r="O130" i="59"/>
  <c r="CY130" i="59"/>
  <c r="X130" i="59"/>
  <c r="DH130" i="59"/>
  <c r="AG130" i="59"/>
  <c r="DQ130" i="59"/>
  <c r="AH130" i="59"/>
  <c r="DR130" i="59"/>
  <c r="AQ130" i="59"/>
  <c r="DC130" i="59"/>
  <c r="DV130" i="59"/>
  <c r="DP130" i="59"/>
  <c r="BU130" i="59"/>
  <c r="BN130" i="59"/>
  <c r="AY130" i="59"/>
  <c r="N130" i="59"/>
  <c r="DK130" i="59"/>
  <c r="AD130" i="59"/>
  <c r="AE130" i="59"/>
  <c r="AL130" i="59"/>
  <c r="AU130" i="59"/>
  <c r="AN130" i="59"/>
  <c r="DT130" i="59"/>
  <c r="CP130" i="59"/>
  <c r="BC130" i="59"/>
  <c r="BD130" i="59"/>
  <c r="AW130" i="59"/>
  <c r="BV130" i="59"/>
  <c r="DN130" i="59"/>
  <c r="BO130" i="59"/>
  <c r="BM130" i="59"/>
  <c r="BW130" i="59"/>
  <c r="DY130" i="59"/>
  <c r="DG130" i="59"/>
  <c r="AX130" i="59"/>
  <c r="DZ130" i="59"/>
  <c r="K130" i="59"/>
  <c r="BL130" i="59"/>
  <c r="DY270" i="59"/>
  <c r="AX270" i="59"/>
  <c r="DJ270" i="59"/>
  <c r="AY270" i="59"/>
  <c r="DK270" i="59"/>
  <c r="AZ270" i="59"/>
  <c r="DL270" i="59"/>
  <c r="BA270" i="59"/>
  <c r="DM270" i="59"/>
  <c r="BJ270" i="59"/>
  <c r="DV270" i="59"/>
  <c r="BS270" i="59"/>
  <c r="P270" i="59"/>
  <c r="CB270" i="59"/>
  <c r="Y270" i="59"/>
  <c r="CK270" i="59"/>
  <c r="BF270" i="59"/>
  <c r="DR270" i="59"/>
  <c r="BG270" i="59"/>
  <c r="DS270" i="59"/>
  <c r="BH270" i="59"/>
  <c r="DT270" i="59"/>
  <c r="BI270" i="59"/>
  <c r="DU270" i="59"/>
  <c r="BR270" i="59"/>
  <c r="O270" i="59"/>
  <c r="CA270" i="59"/>
  <c r="X270" i="59"/>
  <c r="BN270" i="59"/>
  <c r="DZ270" i="59"/>
  <c r="BO270" i="59"/>
  <c r="EA270" i="59"/>
  <c r="BP270" i="59"/>
  <c r="EB270" i="59"/>
  <c r="BQ270" i="59"/>
  <c r="N270" i="59"/>
  <c r="BZ270" i="59"/>
  <c r="W270" i="59"/>
  <c r="CI270" i="59"/>
  <c r="J270" i="59"/>
  <c r="BV270" i="59"/>
  <c r="K270" i="59"/>
  <c r="BW270" i="59"/>
  <c r="L270" i="59"/>
  <c r="BX270" i="59"/>
  <c r="M270" i="59"/>
  <c r="BY270" i="59"/>
  <c r="V270" i="59"/>
  <c r="CH270" i="59"/>
  <c r="AE270" i="59"/>
  <c r="CQ270" i="59"/>
  <c r="AN270" i="59"/>
  <c r="CZ270" i="59"/>
  <c r="AW270" i="59"/>
  <c r="DI270" i="59"/>
  <c r="R270" i="59"/>
  <c r="CD270" i="59"/>
  <c r="S270" i="59"/>
  <c r="CE270" i="59"/>
  <c r="T270" i="59"/>
  <c r="CF270" i="59"/>
  <c r="U270" i="59"/>
  <c r="CG270" i="59"/>
  <c r="AD270" i="59"/>
  <c r="CP270" i="59"/>
  <c r="AM270" i="59"/>
  <c r="CY270" i="59"/>
  <c r="AV270" i="59"/>
  <c r="DH270" i="59"/>
  <c r="BE270" i="59"/>
  <c r="DQ270" i="59"/>
  <c r="Z270" i="59"/>
  <c r="CL270" i="59"/>
  <c r="AA270" i="59"/>
  <c r="CM270" i="59"/>
  <c r="AB270" i="59"/>
  <c r="CN270" i="59"/>
  <c r="AC270" i="59"/>
  <c r="CO270" i="59"/>
  <c r="AL270" i="59"/>
  <c r="CX270" i="59"/>
  <c r="AU270" i="59"/>
  <c r="DG270" i="59"/>
  <c r="BD270" i="59"/>
  <c r="DP270" i="59"/>
  <c r="BM270" i="59"/>
  <c r="AH270" i="59"/>
  <c r="CT270" i="59"/>
  <c r="AI270" i="59"/>
  <c r="CU270" i="59"/>
  <c r="AJ270" i="59"/>
  <c r="CV270" i="59"/>
  <c r="AK270" i="59"/>
  <c r="CW270" i="59"/>
  <c r="AT270" i="59"/>
  <c r="DF270" i="59"/>
  <c r="BC270" i="59"/>
  <c r="DO270" i="59"/>
  <c r="BL270" i="59"/>
  <c r="DX270" i="59"/>
  <c r="BU270" i="59"/>
  <c r="DC270" i="59"/>
  <c r="DW270" i="59"/>
  <c r="CC270" i="59"/>
  <c r="AR270" i="59"/>
  <c r="AF270" i="59"/>
  <c r="CS270" i="59"/>
  <c r="DD270" i="59"/>
  <c r="BT270" i="59"/>
  <c r="DA270" i="59"/>
  <c r="AS270" i="59"/>
  <c r="CJ270" i="59"/>
  <c r="DE270" i="59"/>
  <c r="CR270" i="59"/>
  <c r="AP270" i="59"/>
  <c r="BB270" i="59"/>
  <c r="Q270" i="59"/>
  <c r="DB270" i="59"/>
  <c r="DN270" i="59"/>
  <c r="AG270" i="59"/>
  <c r="AQ270" i="59"/>
  <c r="BK270" i="59"/>
  <c r="AO270" i="59"/>
  <c r="J252" i="59"/>
  <c r="J254" i="59" s="1"/>
  <c r="J323" i="59"/>
  <c r="J259" i="59"/>
  <c r="J263" i="59" s="1"/>
  <c r="J268" i="59"/>
  <c r="DX163" i="59"/>
  <c r="R163" i="59"/>
  <c r="CD163" i="59"/>
  <c r="AG163" i="59"/>
  <c r="BG163" i="59"/>
  <c r="DS163" i="59"/>
  <c r="AR163" i="59"/>
  <c r="DD163" i="59"/>
  <c r="DM163" i="59"/>
  <c r="BI163" i="59"/>
  <c r="AD163" i="59"/>
  <c r="CP163" i="59"/>
  <c r="CQ163" i="59"/>
  <c r="CI163" i="59"/>
  <c r="Z163" i="59"/>
  <c r="CL163" i="59"/>
  <c r="BM163" i="59"/>
  <c r="BO163" i="59"/>
  <c r="EA163" i="59"/>
  <c r="AZ163" i="59"/>
  <c r="DL163" i="59"/>
  <c r="AO163" i="59"/>
  <c r="BQ163" i="59"/>
  <c r="AL163" i="59"/>
  <c r="CX163" i="59"/>
  <c r="DO163" i="59"/>
  <c r="CY163" i="59"/>
  <c r="BT163" i="59"/>
  <c r="AH163" i="59"/>
  <c r="CT163" i="59"/>
  <c r="CK163" i="59"/>
  <c r="K163" i="59"/>
  <c r="BW163" i="59"/>
  <c r="Y163" i="59"/>
  <c r="BH163" i="59"/>
  <c r="DT163" i="59"/>
  <c r="BU163" i="59"/>
  <c r="BY163" i="59"/>
  <c r="AT163" i="59"/>
  <c r="DF163" i="59"/>
  <c r="O163" i="59"/>
  <c r="DG163" i="59"/>
  <c r="P163" i="59"/>
  <c r="AP163" i="59"/>
  <c r="DB163" i="59"/>
  <c r="DI163" i="59"/>
  <c r="S163" i="59"/>
  <c r="CE163" i="59"/>
  <c r="BE163" i="59"/>
  <c r="BP163" i="59"/>
  <c r="EB163" i="59"/>
  <c r="DA163" i="59"/>
  <c r="CO163" i="59"/>
  <c r="BB163" i="59"/>
  <c r="DN163" i="59"/>
  <c r="AE163" i="59"/>
  <c r="DW163" i="59"/>
  <c r="X163" i="59"/>
  <c r="CJ163" i="59"/>
  <c r="AX163" i="59"/>
  <c r="DJ163" i="59"/>
  <c r="AA163" i="59"/>
  <c r="CM163" i="59"/>
  <c r="CS163" i="59"/>
  <c r="L163" i="59"/>
  <c r="BX163" i="59"/>
  <c r="DQ163" i="59"/>
  <c r="U163" i="59"/>
  <c r="CW163" i="59"/>
  <c r="BJ163" i="59"/>
  <c r="DV163" i="59"/>
  <c r="AM163" i="59"/>
  <c r="AF163" i="59"/>
  <c r="CR163" i="59"/>
  <c r="AW163" i="59"/>
  <c r="BF163" i="59"/>
  <c r="DR163" i="59"/>
  <c r="AI163" i="59"/>
  <c r="CU163" i="59"/>
  <c r="T163" i="59"/>
  <c r="CF163" i="59"/>
  <c r="M163" i="59"/>
  <c r="AC163" i="59"/>
  <c r="DE163" i="59"/>
  <c r="BR163" i="59"/>
  <c r="W163" i="59"/>
  <c r="BC163" i="59"/>
  <c r="AN163" i="59"/>
  <c r="CZ163" i="59"/>
  <c r="CC163" i="59"/>
  <c r="BN163" i="59"/>
  <c r="DZ163" i="59"/>
  <c r="AQ163" i="59"/>
  <c r="DC163" i="59"/>
  <c r="AB163" i="59"/>
  <c r="CN163" i="59"/>
  <c r="BA163" i="59"/>
  <c r="AK163" i="59"/>
  <c r="DU163" i="59"/>
  <c r="N163" i="59"/>
  <c r="BZ163" i="59"/>
  <c r="AU163" i="59"/>
  <c r="BK163" i="59"/>
  <c r="AV163" i="59"/>
  <c r="DH163" i="59"/>
  <c r="Q163" i="59"/>
  <c r="AJ163" i="59"/>
  <c r="BS163" i="59"/>
  <c r="CV163" i="59"/>
  <c r="CA163" i="59"/>
  <c r="CG163" i="59"/>
  <c r="AS163" i="59"/>
  <c r="AY163" i="59"/>
  <c r="BD163" i="59"/>
  <c r="DY163" i="59"/>
  <c r="DK163" i="59"/>
  <c r="BL163" i="59"/>
  <c r="J163" i="59"/>
  <c r="V163" i="59"/>
  <c r="CB163" i="59"/>
  <c r="BV163" i="59"/>
  <c r="CH163" i="59"/>
  <c r="DP163" i="59"/>
  <c r="DH172" i="59"/>
  <c r="AN172" i="59"/>
  <c r="CR172" i="59"/>
  <c r="DU172" i="59"/>
  <c r="BD172" i="59"/>
  <c r="BR172" i="59"/>
  <c r="EB172" i="59"/>
  <c r="BP172" i="59"/>
  <c r="EA172" i="59"/>
  <c r="BO172" i="59"/>
  <c r="DZ172" i="59"/>
  <c r="BN172" i="59"/>
  <c r="DW172" i="59"/>
  <c r="DO172" i="59"/>
  <c r="AW172" i="59"/>
  <c r="BL172" i="59"/>
  <c r="DQ172" i="59"/>
  <c r="CB172" i="59"/>
  <c r="DV172" i="59"/>
  <c r="BJ172" i="59"/>
  <c r="DT172" i="59"/>
  <c r="CK172" i="59"/>
  <c r="Y172" i="59"/>
  <c r="DE172" i="59"/>
  <c r="DN172" i="59"/>
  <c r="BB172" i="59"/>
  <c r="DL172" i="59"/>
  <c r="AZ172" i="59"/>
  <c r="DK172" i="59"/>
  <c r="AY172" i="59"/>
  <c r="DJ172" i="59"/>
  <c r="AX172" i="59"/>
  <c r="CQ172" i="59"/>
  <c r="CI172" i="59"/>
  <c r="CO172" i="59"/>
  <c r="M172" i="59"/>
  <c r="DP172" i="59"/>
  <c r="X172" i="59"/>
  <c r="BA172" i="59"/>
  <c r="DF172" i="59"/>
  <c r="AT172" i="59"/>
  <c r="DD172" i="59"/>
  <c r="AR172" i="59"/>
  <c r="DC172" i="59"/>
  <c r="AQ172" i="59"/>
  <c r="DB172" i="59"/>
  <c r="AP172" i="59"/>
  <c r="CA172" i="59"/>
  <c r="BS172" i="59"/>
  <c r="DI172" i="59"/>
  <c r="AK172" i="59"/>
  <c r="U172" i="59"/>
  <c r="AV172" i="59"/>
  <c r="BY172" i="59"/>
  <c r="AG172" i="59"/>
  <c r="CX172" i="59"/>
  <c r="AL172" i="59"/>
  <c r="CV172" i="59"/>
  <c r="AJ172" i="59"/>
  <c r="CU172" i="59"/>
  <c r="AI172" i="59"/>
  <c r="CT172" i="59"/>
  <c r="AH172" i="59"/>
  <c r="BK172" i="59"/>
  <c r="BC172" i="59"/>
  <c r="CG172" i="59"/>
  <c r="CJ172" i="59"/>
  <c r="BU172" i="59"/>
  <c r="BZ172" i="59"/>
  <c r="AB172" i="59"/>
  <c r="AA172" i="59"/>
  <c r="Z172" i="59"/>
  <c r="AM172" i="59"/>
  <c r="DM172" i="59"/>
  <c r="AS172" i="59"/>
  <c r="CW172" i="59"/>
  <c r="AD172" i="59"/>
  <c r="T172" i="59"/>
  <c r="S172" i="59"/>
  <c r="R172" i="59"/>
  <c r="W172" i="59"/>
  <c r="Q172" i="59"/>
  <c r="BQ172" i="59"/>
  <c r="DY172" i="59"/>
  <c r="BE172" i="59"/>
  <c r="V172" i="59"/>
  <c r="L172" i="59"/>
  <c r="K172" i="59"/>
  <c r="J172" i="59"/>
  <c r="AC172" i="59"/>
  <c r="AO172" i="59"/>
  <c r="CS172" i="59"/>
  <c r="CC172" i="59"/>
  <c r="N172" i="59"/>
  <c r="DS172" i="59"/>
  <c r="DR172" i="59"/>
  <c r="DG172" i="59"/>
  <c r="BT172" i="59"/>
  <c r="BM172" i="59"/>
  <c r="CN172" i="59"/>
  <c r="CM172" i="59"/>
  <c r="CL172" i="59"/>
  <c r="AU172" i="59"/>
  <c r="DA172" i="59"/>
  <c r="P172" i="59"/>
  <c r="AF172" i="59"/>
  <c r="CF172" i="59"/>
  <c r="CE172" i="59"/>
  <c r="CD172" i="59"/>
  <c r="AE172" i="59"/>
  <c r="DX172" i="59"/>
  <c r="CP172" i="59"/>
  <c r="BX172" i="59"/>
  <c r="BW172" i="59"/>
  <c r="BV172" i="59"/>
  <c r="O172" i="59"/>
  <c r="CH172" i="59"/>
  <c r="BH172" i="59"/>
  <c r="BI172" i="59"/>
  <c r="BG172" i="59"/>
  <c r="CZ172" i="59"/>
  <c r="BF172" i="59"/>
  <c r="CY172" i="59"/>
  <c r="K180" i="59"/>
  <c r="BL180" i="59"/>
  <c r="DQ180" i="59"/>
  <c r="AX180" i="59"/>
  <c r="AL180" i="59"/>
  <c r="AF180" i="59"/>
  <c r="DX180" i="59"/>
  <c r="CX180" i="59"/>
  <c r="DJ180" i="59"/>
  <c r="Z180" i="59"/>
  <c r="DY180" i="59"/>
  <c r="BB180" i="59"/>
  <c r="DB180" i="59"/>
  <c r="CR180" i="59"/>
  <c r="DG180" i="59"/>
  <c r="AU180" i="59"/>
  <c r="CW180" i="59"/>
  <c r="AK180" i="59"/>
  <c r="CV180" i="59"/>
  <c r="AJ180" i="59"/>
  <c r="BT180" i="59"/>
  <c r="CT180" i="59"/>
  <c r="CU180" i="59"/>
  <c r="AN180" i="59"/>
  <c r="BN180" i="59"/>
  <c r="DP180" i="59"/>
  <c r="DC180" i="59"/>
  <c r="CY180" i="59"/>
  <c r="AM180" i="59"/>
  <c r="CO180" i="59"/>
  <c r="AC180" i="59"/>
  <c r="CN180" i="59"/>
  <c r="AB180" i="59"/>
  <c r="CE180" i="59"/>
  <c r="DH180" i="59"/>
  <c r="J180" i="59"/>
  <c r="DI180" i="59"/>
  <c r="AD180" i="59"/>
  <c r="AP180" i="59"/>
  <c r="AY180" i="59"/>
  <c r="CB180" i="59"/>
  <c r="EA180" i="59"/>
  <c r="CQ180" i="59"/>
  <c r="AE180" i="59"/>
  <c r="CG180" i="59"/>
  <c r="U180" i="59"/>
  <c r="CF180" i="59"/>
  <c r="T180" i="59"/>
  <c r="CS180" i="59"/>
  <c r="BM180" i="59"/>
  <c r="CM180" i="59"/>
  <c r="CI180" i="59"/>
  <c r="W180" i="59"/>
  <c r="BY180" i="59"/>
  <c r="M180" i="59"/>
  <c r="BX180" i="59"/>
  <c r="L180" i="59"/>
  <c r="DF180" i="59"/>
  <c r="Y180" i="59"/>
  <c r="DA180" i="59"/>
  <c r="BD180" i="59"/>
  <c r="AQ180" i="59"/>
  <c r="O180" i="59"/>
  <c r="EB180" i="59"/>
  <c r="S180" i="59"/>
  <c r="BU180" i="59"/>
  <c r="DV180" i="59"/>
  <c r="CK180" i="59"/>
  <c r="DN180" i="59"/>
  <c r="BO180" i="59"/>
  <c r="BE180" i="59"/>
  <c r="DU180" i="59"/>
  <c r="DT180" i="59"/>
  <c r="AG180" i="59"/>
  <c r="CH180" i="59"/>
  <c r="DZ180" i="59"/>
  <c r="CC180" i="59"/>
  <c r="BR180" i="59"/>
  <c r="DW180" i="59"/>
  <c r="DM180" i="59"/>
  <c r="DL180" i="59"/>
  <c r="AT180" i="59"/>
  <c r="DS180" i="59"/>
  <c r="X180" i="59"/>
  <c r="Q180" i="59"/>
  <c r="N180" i="59"/>
  <c r="CP180" i="59"/>
  <c r="CD180" i="59"/>
  <c r="DO180" i="59"/>
  <c r="DE180" i="59"/>
  <c r="DD180" i="59"/>
  <c r="BF180" i="59"/>
  <c r="AI180" i="59"/>
  <c r="BZ180" i="59"/>
  <c r="CA180" i="59"/>
  <c r="BQ180" i="59"/>
  <c r="BP180" i="59"/>
  <c r="DR180" i="59"/>
  <c r="V180" i="59"/>
  <c r="AW180" i="59"/>
  <c r="P180" i="59"/>
  <c r="AZ180" i="59"/>
  <c r="AH180" i="59"/>
  <c r="AA180" i="59"/>
  <c r="BS180" i="59"/>
  <c r="AR180" i="59"/>
  <c r="AV180" i="59"/>
  <c r="CL180" i="59"/>
  <c r="AO180" i="59"/>
  <c r="BK180" i="59"/>
  <c r="BG180" i="59"/>
  <c r="CZ180" i="59"/>
  <c r="BC180" i="59"/>
  <c r="DK180" i="59"/>
  <c r="BI180" i="59"/>
  <c r="BJ180" i="59"/>
  <c r="BA180" i="59"/>
  <c r="BV180" i="59"/>
  <c r="R180" i="59"/>
  <c r="AS180" i="59"/>
  <c r="CJ180" i="59"/>
  <c r="BW180" i="59"/>
  <c r="BH180" i="59"/>
  <c r="N95" i="32"/>
  <c r="N90" i="32"/>
  <c r="N114" i="32"/>
  <c r="J4" i="59"/>
  <c r="K7" i="59"/>
  <c r="K179" i="59" s="1"/>
  <c r="J144" i="32"/>
  <c r="K144" i="32"/>
  <c r="L144" i="32"/>
  <c r="M144"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K222" i="59" l="1"/>
  <c r="K51" i="59"/>
  <c r="K52" i="59" s="1"/>
  <c r="K54" i="59" s="1"/>
  <c r="K213" i="59"/>
  <c r="K14" i="59"/>
  <c r="K120" i="59"/>
  <c r="K67" i="59"/>
  <c r="K136" i="59"/>
  <c r="K128" i="59"/>
  <c r="K312" i="59"/>
  <c r="K303" i="59"/>
  <c r="K59" i="59"/>
  <c r="K269" i="59"/>
  <c r="K13" i="59"/>
  <c r="K5" i="59"/>
  <c r="K2" i="59"/>
  <c r="K3" i="59"/>
  <c r="L6" i="59"/>
  <c r="B106" i="56"/>
  <c r="D8" i="16"/>
  <c r="I8" i="59" s="1"/>
  <c r="K323" i="59" l="1"/>
  <c r="K268" i="59"/>
  <c r="K252" i="59"/>
  <c r="K254" i="59" s="1"/>
  <c r="K259" i="59"/>
  <c r="K263" i="59" s="1"/>
  <c r="L7" i="59"/>
  <c r="L13" i="59" s="1"/>
  <c r="K4" i="59"/>
  <c r="I8" i="50"/>
  <c r="I8" i="51"/>
  <c r="I8" i="52"/>
  <c r="I8" i="53"/>
  <c r="I8" i="54"/>
  <c r="I8" i="49"/>
  <c r="C11" i="32"/>
  <c r="C12" i="32"/>
  <c r="C13" i="32"/>
  <c r="C14" i="32"/>
  <c r="C15" i="32"/>
  <c r="C16" i="32"/>
  <c r="C17" i="32"/>
  <c r="C18" i="32"/>
  <c r="C19" i="32"/>
  <c r="C10" i="32"/>
  <c r="L14" i="59" l="1"/>
  <c r="L303" i="59"/>
  <c r="L120" i="59"/>
  <c r="L213" i="59"/>
  <c r="L312" i="59"/>
  <c r="L128" i="59"/>
  <c r="L67" i="59"/>
  <c r="L51" i="59"/>
  <c r="L59" i="59"/>
  <c r="L136" i="59"/>
  <c r="L222" i="59"/>
  <c r="L179" i="59"/>
  <c r="L269" i="59"/>
  <c r="L52" i="59"/>
  <c r="L54" i="59" s="1"/>
  <c r="L5" i="59"/>
  <c r="M6" i="59"/>
  <c r="L2" i="59"/>
  <c r="L3" i="59"/>
  <c r="J261" i="32"/>
  <c r="K261" i="32"/>
  <c r="L261" i="32"/>
  <c r="M261" i="32"/>
  <c r="J263" i="32"/>
  <c r="K263" i="32"/>
  <c r="L263" i="32"/>
  <c r="M263" i="32"/>
  <c r="J264" i="32"/>
  <c r="K264" i="32"/>
  <c r="L264" i="32"/>
  <c r="M264" i="32"/>
  <c r="I264" i="32"/>
  <c r="I263" i="32"/>
  <c r="I261" i="32"/>
  <c r="I146" i="32"/>
  <c r="I147" i="32"/>
  <c r="I148" i="32"/>
  <c r="I149" i="32"/>
  <c r="I150" i="32"/>
  <c r="I151" i="32"/>
  <c r="I152" i="32"/>
  <c r="I153" i="32"/>
  <c r="I154" i="32"/>
  <c r="I155" i="32"/>
  <c r="AE26" i="19"/>
  <c r="L268" i="59" l="1"/>
  <c r="L252" i="59"/>
  <c r="L254" i="59" s="1"/>
  <c r="L259" i="59"/>
  <c r="L263" i="59" s="1"/>
  <c r="L323" i="59"/>
  <c r="L4" i="59"/>
  <c r="M7" i="59"/>
  <c r="M269" i="59" s="1"/>
  <c r="I4" i="32"/>
  <c r="I10" i="32" s="1"/>
  <c r="J4" i="32"/>
  <c r="K4" i="32"/>
  <c r="L4" i="32"/>
  <c r="M4" i="32"/>
  <c r="C37" i="32"/>
  <c r="M179" i="59" l="1"/>
  <c r="M303" i="59"/>
  <c r="M213" i="59"/>
  <c r="M136" i="59"/>
  <c r="M51" i="59"/>
  <c r="M52" i="59" s="1"/>
  <c r="M54" i="59" s="1"/>
  <c r="M67" i="59"/>
  <c r="M120" i="59"/>
  <c r="M312" i="59"/>
  <c r="M128" i="59"/>
  <c r="M222" i="59"/>
  <c r="M13" i="59"/>
  <c r="M14" i="59"/>
  <c r="M59" i="59"/>
  <c r="N6" i="59"/>
  <c r="M5" i="59"/>
  <c r="M3" i="59"/>
  <c r="M2" i="59"/>
  <c r="B58" i="56"/>
  <c r="B47" i="56"/>
  <c r="B246" i="56"/>
  <c r="B245" i="56"/>
  <c r="B244" i="56"/>
  <c r="B243" i="56"/>
  <c r="B242" i="56"/>
  <c r="B209" i="56"/>
  <c r="B208" i="56"/>
  <c r="B207" i="56"/>
  <c r="B206" i="56"/>
  <c r="B205" i="56"/>
  <c r="L215" i="17"/>
  <c r="G57" i="19"/>
  <c r="G49" i="19"/>
  <c r="M80" i="32"/>
  <c r="L80" i="32"/>
  <c r="K80" i="32"/>
  <c r="J80" i="32"/>
  <c r="I80" i="32"/>
  <c r="M79" i="32"/>
  <c r="L79" i="32"/>
  <c r="K79" i="32"/>
  <c r="J79" i="32"/>
  <c r="I79" i="32"/>
  <c r="M78" i="32"/>
  <c r="L78" i="32"/>
  <c r="K78" i="32"/>
  <c r="J78" i="32"/>
  <c r="I78" i="32"/>
  <c r="M77" i="32"/>
  <c r="L77" i="32"/>
  <c r="K77" i="32"/>
  <c r="J77" i="32"/>
  <c r="I77" i="32"/>
  <c r="M76" i="32"/>
  <c r="L76" i="32"/>
  <c r="K76" i="32"/>
  <c r="J76" i="32"/>
  <c r="I76" i="32"/>
  <c r="M75" i="32"/>
  <c r="L75" i="32"/>
  <c r="K75" i="32"/>
  <c r="J75" i="32"/>
  <c r="I75" i="32"/>
  <c r="M74" i="32"/>
  <c r="L74" i="32"/>
  <c r="K74" i="32"/>
  <c r="J74" i="32"/>
  <c r="I74" i="32"/>
  <c r="M73" i="32"/>
  <c r="L73" i="32"/>
  <c r="K73" i="32"/>
  <c r="J73" i="32"/>
  <c r="I73" i="32"/>
  <c r="M71" i="32"/>
  <c r="L71" i="32"/>
  <c r="K71" i="32"/>
  <c r="J71" i="32"/>
  <c r="C80" i="32"/>
  <c r="C79" i="32"/>
  <c r="C78" i="32"/>
  <c r="C77" i="32"/>
  <c r="C76" i="32"/>
  <c r="C75" i="32"/>
  <c r="C74" i="32"/>
  <c r="C73" i="32"/>
  <c r="C71" i="32"/>
  <c r="M68" i="32"/>
  <c r="L68" i="32"/>
  <c r="K68" i="32"/>
  <c r="J68" i="32"/>
  <c r="I68" i="32"/>
  <c r="M67" i="32"/>
  <c r="L67" i="32"/>
  <c r="K67" i="32"/>
  <c r="J67" i="32"/>
  <c r="I67" i="32"/>
  <c r="M66" i="32"/>
  <c r="L66" i="32"/>
  <c r="K66" i="32"/>
  <c r="J66" i="32"/>
  <c r="I66" i="32"/>
  <c r="M65" i="32"/>
  <c r="L65" i="32"/>
  <c r="K65" i="32"/>
  <c r="J65" i="32"/>
  <c r="I65" i="32"/>
  <c r="M64" i="32"/>
  <c r="L64" i="32"/>
  <c r="K64" i="32"/>
  <c r="J64" i="32"/>
  <c r="I64" i="32"/>
  <c r="M63" i="32"/>
  <c r="L63" i="32"/>
  <c r="K63" i="32"/>
  <c r="J63" i="32"/>
  <c r="I63" i="32"/>
  <c r="M62" i="32"/>
  <c r="L62" i="32"/>
  <c r="K62" i="32"/>
  <c r="J62" i="32"/>
  <c r="I62" i="32"/>
  <c r="M61" i="32"/>
  <c r="L61" i="32"/>
  <c r="K61" i="32"/>
  <c r="J61" i="32"/>
  <c r="I61" i="32"/>
  <c r="M59" i="32"/>
  <c r="L59" i="32"/>
  <c r="K59" i="32"/>
  <c r="J59" i="32"/>
  <c r="C68" i="32"/>
  <c r="C67" i="32"/>
  <c r="C66" i="32"/>
  <c r="C65" i="32"/>
  <c r="C64" i="32"/>
  <c r="C63" i="32"/>
  <c r="C62" i="32"/>
  <c r="C61" i="32"/>
  <c r="C59" i="32"/>
  <c r="M56" i="32"/>
  <c r="L56" i="32"/>
  <c r="K56" i="32"/>
  <c r="J56" i="32"/>
  <c r="I56" i="32"/>
  <c r="M55" i="32"/>
  <c r="L55" i="32"/>
  <c r="K55" i="32"/>
  <c r="J55" i="32"/>
  <c r="I55" i="32"/>
  <c r="M54" i="32"/>
  <c r="L54" i="32"/>
  <c r="K54" i="32"/>
  <c r="J54" i="32"/>
  <c r="I54" i="32"/>
  <c r="M53" i="32"/>
  <c r="L53" i="32"/>
  <c r="K53" i="32"/>
  <c r="J53" i="32"/>
  <c r="I53" i="32"/>
  <c r="M52" i="32"/>
  <c r="L52" i="32"/>
  <c r="K52" i="32"/>
  <c r="J52" i="32"/>
  <c r="I52" i="32"/>
  <c r="M51" i="32"/>
  <c r="L51" i="32"/>
  <c r="K51" i="32"/>
  <c r="J51" i="32"/>
  <c r="I51" i="32"/>
  <c r="M50" i="32"/>
  <c r="L50" i="32"/>
  <c r="K50" i="32"/>
  <c r="J50" i="32"/>
  <c r="I50" i="32"/>
  <c r="M49" i="32"/>
  <c r="L49" i="32"/>
  <c r="K49" i="32"/>
  <c r="J49" i="32"/>
  <c r="I49" i="32"/>
  <c r="M47" i="32"/>
  <c r="L47" i="32"/>
  <c r="K47" i="32"/>
  <c r="J47" i="32"/>
  <c r="C56" i="32"/>
  <c r="C55" i="32"/>
  <c r="C54" i="32"/>
  <c r="C53" i="32"/>
  <c r="C52" i="32"/>
  <c r="C51" i="32"/>
  <c r="C50" i="32"/>
  <c r="C49" i="32"/>
  <c r="C47" i="32"/>
  <c r="M252" i="59" l="1"/>
  <c r="M254" i="59" s="1"/>
  <c r="M268" i="59"/>
  <c r="M259" i="59"/>
  <c r="M263" i="59" s="1"/>
  <c r="M323" i="59"/>
  <c r="N327" i="32"/>
  <c r="N173" i="32"/>
  <c r="N7" i="59"/>
  <c r="N13" i="59" s="1"/>
  <c r="M4" i="59"/>
  <c r="AH71" i="19"/>
  <c r="AI71" i="19" s="1"/>
  <c r="AE56" i="19"/>
  <c r="AE88" i="19" s="1"/>
  <c r="AH9" i="19"/>
  <c r="AI9" i="19" s="1"/>
  <c r="AE32" i="19"/>
  <c r="AE62" i="19" s="1"/>
  <c r="AE94" i="19" s="1"/>
  <c r="AE29" i="19"/>
  <c r="AE59" i="19" s="1"/>
  <c r="AE91" i="19" s="1"/>
  <c r="V16" i="19"/>
  <c r="AG54" i="19" s="1"/>
  <c r="V15" i="19"/>
  <c r="AG51" i="19" s="1"/>
  <c r="V14" i="19"/>
  <c r="AG48" i="19" s="1"/>
  <c r="V13" i="19"/>
  <c r="AG45" i="19" s="1"/>
  <c r="V12" i="19"/>
  <c r="B254" i="56"/>
  <c r="B253" i="56"/>
  <c r="B252" i="56"/>
  <c r="B251" i="56"/>
  <c r="B250" i="56"/>
  <c r="B249" i="56"/>
  <c r="B272" i="56"/>
  <c r="B271" i="56"/>
  <c r="B270" i="56"/>
  <c r="B269" i="56"/>
  <c r="B268" i="56"/>
  <c r="B237" i="56"/>
  <c r="B236" i="56"/>
  <c r="B235" i="56"/>
  <c r="B234" i="56"/>
  <c r="B233" i="56"/>
  <c r="B232" i="56"/>
  <c r="B178" i="56"/>
  <c r="B147" i="56"/>
  <c r="D67" i="56"/>
  <c r="E67" i="56" s="1"/>
  <c r="F67" i="56" s="1"/>
  <c r="G67" i="56" s="1"/>
  <c r="H67" i="56" s="1"/>
  <c r="I67" i="56" s="1"/>
  <c r="J67" i="56" s="1"/>
  <c r="K67" i="56" s="1"/>
  <c r="L67" i="56" s="1"/>
  <c r="B263" i="56"/>
  <c r="B262" i="56"/>
  <c r="B261" i="56"/>
  <c r="B260" i="56"/>
  <c r="B259" i="56"/>
  <c r="B258" i="56"/>
  <c r="N51" i="59" l="1"/>
  <c r="N52" i="59" s="1"/>
  <c r="N54" i="59" s="1"/>
  <c r="N213" i="59"/>
  <c r="N120" i="59"/>
  <c r="N303" i="59"/>
  <c r="N67" i="59"/>
  <c r="N59" i="59"/>
  <c r="N312" i="59"/>
  <c r="N222" i="59"/>
  <c r="N128" i="59"/>
  <c r="N136" i="59"/>
  <c r="N14" i="59"/>
  <c r="N179" i="59"/>
  <c r="N269" i="59"/>
  <c r="N84" i="32"/>
  <c r="N267" i="32"/>
  <c r="E162" i="59"/>
  <c r="E213" i="59"/>
  <c r="N172" i="32"/>
  <c r="O6" i="59"/>
  <c r="N5" i="59"/>
  <c r="N3" i="59"/>
  <c r="N2" i="59"/>
  <c r="N326" i="32"/>
  <c r="N83" i="32"/>
  <c r="N268" i="32"/>
  <c r="N233" i="32"/>
  <c r="E162" i="49"/>
  <c r="N234" i="32"/>
  <c r="AG42" i="19"/>
  <c r="H89" i="19"/>
  <c r="B183" i="56"/>
  <c r="B117" i="56"/>
  <c r="B164" i="56"/>
  <c r="B281" i="56"/>
  <c r="B280" i="56"/>
  <c r="B279" i="56"/>
  <c r="B278" i="56"/>
  <c r="B277" i="56"/>
  <c r="B276" i="56"/>
  <c r="D34" i="56"/>
  <c r="D355" i="59" l="1"/>
  <c r="D349" i="56" s="1"/>
  <c r="D348" i="59"/>
  <c r="D348" i="56" s="1"/>
  <c r="D362" i="59"/>
  <c r="D350" i="56" s="1"/>
  <c r="D96" i="59"/>
  <c r="D27" i="59"/>
  <c r="K27" i="59" s="1"/>
  <c r="D369" i="59"/>
  <c r="D351" i="56" s="1"/>
  <c r="D347" i="56"/>
  <c r="N323" i="59"/>
  <c r="N325" i="59" s="1"/>
  <c r="N252" i="59"/>
  <c r="N254" i="59" s="1"/>
  <c r="N268" i="59"/>
  <c r="N259" i="59"/>
  <c r="N263" i="59" s="1"/>
  <c r="K325" i="59"/>
  <c r="L325" i="59"/>
  <c r="M325" i="59"/>
  <c r="N178" i="59"/>
  <c r="N169" i="59"/>
  <c r="N233" i="59"/>
  <c r="N235" i="59" s="1"/>
  <c r="N162" i="59"/>
  <c r="N164" i="59" s="1"/>
  <c r="J233" i="59"/>
  <c r="J235" i="59" s="1"/>
  <c r="J162" i="59"/>
  <c r="J164" i="59" s="1"/>
  <c r="J169" i="59"/>
  <c r="J178" i="59"/>
  <c r="K233" i="59"/>
  <c r="K235" i="59" s="1"/>
  <c r="K169" i="59"/>
  <c r="K178" i="59"/>
  <c r="K162" i="59"/>
  <c r="K164" i="59" s="1"/>
  <c r="L233" i="59"/>
  <c r="L235" i="59" s="1"/>
  <c r="L169" i="59"/>
  <c r="L162" i="59"/>
  <c r="L164" i="59" s="1"/>
  <c r="L178" i="59"/>
  <c r="M233" i="59"/>
  <c r="M235" i="59" s="1"/>
  <c r="M162" i="59"/>
  <c r="M164" i="59" s="1"/>
  <c r="M178" i="59"/>
  <c r="M169" i="59"/>
  <c r="N4" i="59"/>
  <c r="O7" i="59"/>
  <c r="C106" i="32"/>
  <c r="C105" i="32"/>
  <c r="C332" i="32"/>
  <c r="M323" i="32"/>
  <c r="L323" i="32"/>
  <c r="K323" i="32"/>
  <c r="J323" i="32"/>
  <c r="I323" i="32"/>
  <c r="C323" i="32"/>
  <c r="M322" i="32"/>
  <c r="L322" i="32"/>
  <c r="K322" i="32"/>
  <c r="J322" i="32"/>
  <c r="I322" i="32"/>
  <c r="C322" i="32"/>
  <c r="M321" i="32"/>
  <c r="L321" i="32"/>
  <c r="K321" i="32"/>
  <c r="J321" i="32"/>
  <c r="I321" i="32"/>
  <c r="C321" i="32"/>
  <c r="M320" i="32"/>
  <c r="L320" i="32"/>
  <c r="K320" i="32"/>
  <c r="J320" i="32"/>
  <c r="I320" i="32"/>
  <c r="C320" i="32"/>
  <c r="M319" i="32"/>
  <c r="L319" i="32"/>
  <c r="K319" i="32"/>
  <c r="J319" i="32"/>
  <c r="I319" i="32"/>
  <c r="C319" i="32"/>
  <c r="M318" i="32"/>
  <c r="L318" i="32"/>
  <c r="K318" i="32"/>
  <c r="J318" i="32"/>
  <c r="I318" i="32"/>
  <c r="C318" i="32"/>
  <c r="M317" i="32"/>
  <c r="L317" i="32"/>
  <c r="K317" i="32"/>
  <c r="J317" i="32"/>
  <c r="I317" i="32"/>
  <c r="C317" i="32"/>
  <c r="M316" i="32"/>
  <c r="L316" i="32"/>
  <c r="K316" i="32"/>
  <c r="J316" i="32"/>
  <c r="I316" i="32"/>
  <c r="C316" i="32"/>
  <c r="M315" i="32"/>
  <c r="L315" i="32"/>
  <c r="K315" i="32"/>
  <c r="J315" i="32"/>
  <c r="I315" i="32"/>
  <c r="C315" i="32"/>
  <c r="M313" i="32"/>
  <c r="L313" i="32"/>
  <c r="K313" i="32"/>
  <c r="J313" i="32"/>
  <c r="I313" i="32"/>
  <c r="C313" i="32"/>
  <c r="M310" i="32"/>
  <c r="L310" i="32"/>
  <c r="K310" i="32"/>
  <c r="J310" i="32"/>
  <c r="I310" i="32"/>
  <c r="C310" i="32"/>
  <c r="M309" i="32"/>
  <c r="L309" i="32"/>
  <c r="K309" i="32"/>
  <c r="J309" i="32"/>
  <c r="I309" i="32"/>
  <c r="C309" i="32"/>
  <c r="M308" i="32"/>
  <c r="L308" i="32"/>
  <c r="K308" i="32"/>
  <c r="J308" i="32"/>
  <c r="I308" i="32"/>
  <c r="C308" i="32"/>
  <c r="M307" i="32"/>
  <c r="L307" i="32"/>
  <c r="K307" i="32"/>
  <c r="J307" i="32"/>
  <c r="I307" i="32"/>
  <c r="C307" i="32"/>
  <c r="M306" i="32"/>
  <c r="L306" i="32"/>
  <c r="K306" i="32"/>
  <c r="J306" i="32"/>
  <c r="I306" i="32"/>
  <c r="C306" i="32"/>
  <c r="M305" i="32"/>
  <c r="L305" i="32"/>
  <c r="K305" i="32"/>
  <c r="J305" i="32"/>
  <c r="I305" i="32"/>
  <c r="C305" i="32"/>
  <c r="M304" i="32"/>
  <c r="L304" i="32"/>
  <c r="K304" i="32"/>
  <c r="J304" i="32"/>
  <c r="I304" i="32"/>
  <c r="C304" i="32"/>
  <c r="M303" i="32"/>
  <c r="L303" i="32"/>
  <c r="K303" i="32"/>
  <c r="J303" i="32"/>
  <c r="I303" i="32"/>
  <c r="C303" i="32"/>
  <c r="M302" i="32"/>
  <c r="L302" i="32"/>
  <c r="K302" i="32"/>
  <c r="J302" i="32"/>
  <c r="I302" i="32"/>
  <c r="C302" i="32"/>
  <c r="M300" i="32"/>
  <c r="L300" i="32"/>
  <c r="K300" i="32"/>
  <c r="J300" i="32"/>
  <c r="I300" i="32"/>
  <c r="C300" i="32"/>
  <c r="I296" i="32"/>
  <c r="J296" i="32"/>
  <c r="K296" i="32"/>
  <c r="L296" i="32"/>
  <c r="M296" i="32"/>
  <c r="I297" i="32"/>
  <c r="J297" i="32"/>
  <c r="K297" i="32"/>
  <c r="L297" i="32"/>
  <c r="M297" i="32"/>
  <c r="J287" i="32"/>
  <c r="K287" i="32"/>
  <c r="L287" i="32"/>
  <c r="M287"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I289" i="32"/>
  <c r="I290" i="32"/>
  <c r="I291" i="32"/>
  <c r="I292" i="32"/>
  <c r="I293" i="32"/>
  <c r="I294" i="32"/>
  <c r="I295" i="32"/>
  <c r="I287" i="32"/>
  <c r="C297" i="32"/>
  <c r="C289" i="32"/>
  <c r="C290" i="32"/>
  <c r="C291" i="32"/>
  <c r="C292" i="32"/>
  <c r="C293" i="32"/>
  <c r="C294" i="32"/>
  <c r="C295" i="32"/>
  <c r="C296" i="32"/>
  <c r="C287" i="32"/>
  <c r="O303" i="59" l="1"/>
  <c r="O120" i="59"/>
  <c r="O136" i="59"/>
  <c r="O213" i="59"/>
  <c r="O51" i="59"/>
  <c r="O52" i="59" s="1"/>
  <c r="O54" i="59" s="1"/>
  <c r="O312" i="59"/>
  <c r="O128" i="59"/>
  <c r="O67" i="59"/>
  <c r="O59" i="59"/>
  <c r="O13" i="59"/>
  <c r="O222" i="59"/>
  <c r="O179" i="59"/>
  <c r="O269" i="59"/>
  <c r="O14" i="59"/>
  <c r="M27" i="59"/>
  <c r="L27" i="59"/>
  <c r="J27" i="59"/>
  <c r="N27" i="59"/>
  <c r="J99" i="59"/>
  <c r="J96" i="59"/>
  <c r="K96" i="59"/>
  <c r="L96" i="59"/>
  <c r="M96" i="59"/>
  <c r="J30" i="59"/>
  <c r="N96" i="59"/>
  <c r="F269" i="59"/>
  <c r="J192" i="59"/>
  <c r="J212" i="59" s="1"/>
  <c r="J173" i="59"/>
  <c r="M192" i="59"/>
  <c r="M194" i="59" s="1"/>
  <c r="M173" i="59"/>
  <c r="L192" i="59"/>
  <c r="L194" i="59" s="1"/>
  <c r="L173" i="59"/>
  <c r="K192" i="59"/>
  <c r="K194" i="59" s="1"/>
  <c r="K173" i="59"/>
  <c r="N192" i="59"/>
  <c r="N212" i="59" s="1"/>
  <c r="N173" i="59"/>
  <c r="N282" i="59"/>
  <c r="K282" i="59"/>
  <c r="M282" i="59"/>
  <c r="J325" i="59"/>
  <c r="L282" i="59"/>
  <c r="J282" i="59"/>
  <c r="P6" i="59"/>
  <c r="O3" i="59"/>
  <c r="O2" i="59"/>
  <c r="O5" i="59"/>
  <c r="O96" i="59" s="1"/>
  <c r="I25" i="32"/>
  <c r="B201" i="56"/>
  <c r="B199" i="56"/>
  <c r="J100" i="59" l="1"/>
  <c r="J101" i="59" s="1"/>
  <c r="K99" i="59" s="1"/>
  <c r="J31" i="59"/>
  <c r="J32" i="59" s="1"/>
  <c r="J271" i="59"/>
  <c r="K271" i="59"/>
  <c r="O27" i="59"/>
  <c r="M212" i="59"/>
  <c r="L212" i="59"/>
  <c r="J194" i="59"/>
  <c r="N194" i="59"/>
  <c r="K212" i="59"/>
  <c r="O259" i="59"/>
  <c r="O263" i="59" s="1"/>
  <c r="O252" i="59"/>
  <c r="O254" i="59" s="1"/>
  <c r="O268" i="59"/>
  <c r="O323" i="59"/>
  <c r="J302" i="59"/>
  <c r="J284" i="59"/>
  <c r="L302" i="59"/>
  <c r="L284" i="59"/>
  <c r="M284" i="59"/>
  <c r="M302" i="59"/>
  <c r="K302" i="59"/>
  <c r="K284" i="59"/>
  <c r="N284" i="59"/>
  <c r="N302" i="59"/>
  <c r="O233" i="59"/>
  <c r="O235" i="59" s="1"/>
  <c r="O169" i="59"/>
  <c r="O178" i="59"/>
  <c r="O162" i="59"/>
  <c r="O164" i="59" s="1"/>
  <c r="O4" i="59"/>
  <c r="P7" i="59"/>
  <c r="P13" i="59" s="1"/>
  <c r="D252" i="53"/>
  <c r="D252" i="51"/>
  <c r="D252" i="49"/>
  <c r="J43" i="32"/>
  <c r="K43" i="32"/>
  <c r="L43" i="32"/>
  <c r="M43" i="32"/>
  <c r="J44" i="32"/>
  <c r="K44" i="32"/>
  <c r="L44" i="32"/>
  <c r="M44" i="32"/>
  <c r="I44" i="32"/>
  <c r="M284" i="32"/>
  <c r="L284" i="32"/>
  <c r="K284" i="32"/>
  <c r="J284" i="32"/>
  <c r="I284" i="32"/>
  <c r="C284" i="32"/>
  <c r="P120" i="59" l="1"/>
  <c r="P51" i="59"/>
  <c r="P136" i="59"/>
  <c r="P303" i="59"/>
  <c r="P312" i="59"/>
  <c r="P213" i="59"/>
  <c r="P67" i="59"/>
  <c r="P222" i="59"/>
  <c r="P128" i="59"/>
  <c r="P59" i="59"/>
  <c r="P269" i="59"/>
  <c r="P179" i="59"/>
  <c r="P14" i="59"/>
  <c r="J103" i="59"/>
  <c r="J34" i="59"/>
  <c r="K30" i="59"/>
  <c r="O271" i="59"/>
  <c r="N271" i="59"/>
  <c r="M271" i="59"/>
  <c r="L271" i="59"/>
  <c r="K100" i="59"/>
  <c r="P52" i="59"/>
  <c r="P54" i="59" s="1"/>
  <c r="O192" i="59"/>
  <c r="O212" i="59" s="1"/>
  <c r="O173" i="59"/>
  <c r="O282" i="59"/>
  <c r="O325" i="59"/>
  <c r="Q6" i="59"/>
  <c r="P2" i="59"/>
  <c r="P3" i="59"/>
  <c r="P5" i="59"/>
  <c r="P96" i="59" s="1"/>
  <c r="B280" i="32"/>
  <c r="C264" i="32"/>
  <c r="C263" i="32"/>
  <c r="C261" i="32"/>
  <c r="C258" i="32"/>
  <c r="C257" i="32"/>
  <c r="C255" i="32"/>
  <c r="M258" i="32"/>
  <c r="L258" i="32"/>
  <c r="K258" i="32"/>
  <c r="J258" i="32"/>
  <c r="I258" i="32"/>
  <c r="J255" i="32"/>
  <c r="K255" i="32"/>
  <c r="L255" i="32"/>
  <c r="M255" i="32"/>
  <c r="J257" i="32"/>
  <c r="K257" i="32"/>
  <c r="L257" i="32"/>
  <c r="M257" i="32"/>
  <c r="I257" i="32"/>
  <c r="I255" i="32"/>
  <c r="I71" i="32"/>
  <c r="I59" i="32"/>
  <c r="I47" i="32"/>
  <c r="M229" i="32"/>
  <c r="L229" i="32"/>
  <c r="K229" i="32"/>
  <c r="J229" i="32"/>
  <c r="I229" i="32"/>
  <c r="M228" i="32"/>
  <c r="L228" i="32"/>
  <c r="K228" i="32"/>
  <c r="J228" i="32"/>
  <c r="I228" i="32"/>
  <c r="M227" i="32"/>
  <c r="L227" i="32"/>
  <c r="K227" i="32"/>
  <c r="J227" i="32"/>
  <c r="I227" i="32"/>
  <c r="M226" i="32"/>
  <c r="L226" i="32"/>
  <c r="K226" i="32"/>
  <c r="J226" i="32"/>
  <c r="I226" i="32"/>
  <c r="M225" i="32"/>
  <c r="L225" i="32"/>
  <c r="K225" i="32"/>
  <c r="J225" i="32"/>
  <c r="I225" i="32"/>
  <c r="M224" i="32"/>
  <c r="L224" i="32"/>
  <c r="K224" i="32"/>
  <c r="J224" i="32"/>
  <c r="I224" i="32"/>
  <c r="M223" i="32"/>
  <c r="L223" i="32"/>
  <c r="K223" i="32"/>
  <c r="J223" i="32"/>
  <c r="I223" i="32"/>
  <c r="M221" i="32"/>
  <c r="L221" i="32"/>
  <c r="K221" i="32"/>
  <c r="J221" i="32"/>
  <c r="I221" i="32"/>
  <c r="M217" i="32"/>
  <c r="L217" i="32"/>
  <c r="K217" i="32"/>
  <c r="J217" i="32"/>
  <c r="I217" i="32"/>
  <c r="M216" i="32"/>
  <c r="L216" i="32"/>
  <c r="K216" i="32"/>
  <c r="J216" i="32"/>
  <c r="I216" i="32"/>
  <c r="M215" i="32"/>
  <c r="L215" i="32"/>
  <c r="K215" i="32"/>
  <c r="J215" i="32"/>
  <c r="I215" i="32"/>
  <c r="M214" i="32"/>
  <c r="L214" i="32"/>
  <c r="K214" i="32"/>
  <c r="J214" i="32"/>
  <c r="I214" i="32"/>
  <c r="M213" i="32"/>
  <c r="L213" i="32"/>
  <c r="K213" i="32"/>
  <c r="J213" i="32"/>
  <c r="I213" i="32"/>
  <c r="M212" i="32"/>
  <c r="L212" i="32"/>
  <c r="K212" i="32"/>
  <c r="J212" i="32"/>
  <c r="I212" i="32"/>
  <c r="M211" i="32"/>
  <c r="L211" i="32"/>
  <c r="K211" i="32"/>
  <c r="J211" i="32"/>
  <c r="I211" i="32"/>
  <c r="M209" i="32"/>
  <c r="L209" i="32"/>
  <c r="K209" i="32"/>
  <c r="J209" i="32"/>
  <c r="I209" i="32"/>
  <c r="I199" i="32"/>
  <c r="J199" i="32"/>
  <c r="K199" i="32"/>
  <c r="L199" i="32"/>
  <c r="M199" i="32"/>
  <c r="I200" i="32"/>
  <c r="J200" i="32"/>
  <c r="K200" i="32"/>
  <c r="L200" i="32"/>
  <c r="M200" i="32"/>
  <c r="I201" i="32"/>
  <c r="J201" i="32"/>
  <c r="K201" i="32"/>
  <c r="L201" i="32"/>
  <c r="M201" i="32"/>
  <c r="I202" i="32"/>
  <c r="J202" i="32"/>
  <c r="K202" i="32"/>
  <c r="L202" i="32"/>
  <c r="M202" i="32"/>
  <c r="I203" i="32"/>
  <c r="J203" i="32"/>
  <c r="K203" i="32"/>
  <c r="L203" i="32"/>
  <c r="M203" i="32"/>
  <c r="I204" i="32"/>
  <c r="J204" i="32"/>
  <c r="K204" i="32"/>
  <c r="L204" i="32"/>
  <c r="M204" i="32"/>
  <c r="I205" i="32"/>
  <c r="J205" i="32"/>
  <c r="K205" i="32"/>
  <c r="L205" i="32"/>
  <c r="M205" i="32"/>
  <c r="J197" i="32"/>
  <c r="K197" i="32"/>
  <c r="L197" i="32"/>
  <c r="M197" i="32"/>
  <c r="I197" i="32"/>
  <c r="C169" i="32"/>
  <c r="I169" i="32"/>
  <c r="J169" i="32"/>
  <c r="K169" i="32"/>
  <c r="L169" i="32"/>
  <c r="M169" i="32"/>
  <c r="C160" i="32"/>
  <c r="C161" i="32"/>
  <c r="C162" i="32"/>
  <c r="C163" i="32"/>
  <c r="C164" i="32"/>
  <c r="C165" i="32"/>
  <c r="C166" i="32"/>
  <c r="C167" i="32"/>
  <c r="C168" i="32"/>
  <c r="C158" i="32"/>
  <c r="C146" i="32"/>
  <c r="C147" i="32"/>
  <c r="C148" i="32"/>
  <c r="C149" i="32"/>
  <c r="C150" i="32"/>
  <c r="C151" i="32"/>
  <c r="C152" i="32"/>
  <c r="C153" i="32"/>
  <c r="C154" i="32"/>
  <c r="C155" i="32"/>
  <c r="C144" i="32"/>
  <c r="M141" i="32"/>
  <c r="L141" i="32"/>
  <c r="K141" i="32"/>
  <c r="J141" i="32"/>
  <c r="I141" i="32"/>
  <c r="M140" i="32"/>
  <c r="L140" i="32"/>
  <c r="K140" i="32"/>
  <c r="J140" i="32"/>
  <c r="I140" i="32"/>
  <c r="M139" i="32"/>
  <c r="L139" i="32"/>
  <c r="K139" i="32"/>
  <c r="J139" i="32"/>
  <c r="I139" i="32"/>
  <c r="M138" i="32"/>
  <c r="L138" i="32"/>
  <c r="K138" i="32"/>
  <c r="J138" i="32"/>
  <c r="I138" i="32"/>
  <c r="M137" i="32"/>
  <c r="L137" i="32"/>
  <c r="K137" i="32"/>
  <c r="J137" i="32"/>
  <c r="I137" i="32"/>
  <c r="M136" i="32"/>
  <c r="L136" i="32"/>
  <c r="K136" i="32"/>
  <c r="J136" i="32"/>
  <c r="I136" i="32"/>
  <c r="M135" i="32"/>
  <c r="L135" i="32"/>
  <c r="K135" i="32"/>
  <c r="J135" i="32"/>
  <c r="I135" i="32"/>
  <c r="M134" i="32"/>
  <c r="L134" i="32"/>
  <c r="K134" i="32"/>
  <c r="J134" i="32"/>
  <c r="I134" i="32"/>
  <c r="M133" i="32"/>
  <c r="L133" i="32"/>
  <c r="K133" i="32"/>
  <c r="J133" i="32"/>
  <c r="I133" i="32"/>
  <c r="M132" i="32"/>
  <c r="L132" i="32"/>
  <c r="K132" i="32"/>
  <c r="J132" i="32"/>
  <c r="I132" i="32"/>
  <c r="M130" i="32"/>
  <c r="L130" i="32"/>
  <c r="K130" i="32"/>
  <c r="J130" i="32"/>
  <c r="C133" i="32"/>
  <c r="M168" i="32"/>
  <c r="L168" i="32"/>
  <c r="K168" i="32"/>
  <c r="J168" i="32"/>
  <c r="I168" i="32"/>
  <c r="M167" i="32"/>
  <c r="L167" i="32"/>
  <c r="K167" i="32"/>
  <c r="J167" i="32"/>
  <c r="I167" i="32"/>
  <c r="M166" i="32"/>
  <c r="L166" i="32"/>
  <c r="K166" i="32"/>
  <c r="J166" i="32"/>
  <c r="I166" i="32"/>
  <c r="M165" i="32"/>
  <c r="L165" i="32"/>
  <c r="K165" i="32"/>
  <c r="J165" i="32"/>
  <c r="I165" i="32"/>
  <c r="M164" i="32"/>
  <c r="L164" i="32"/>
  <c r="K164" i="32"/>
  <c r="J164" i="32"/>
  <c r="I164" i="32"/>
  <c r="M163" i="32"/>
  <c r="L163" i="32"/>
  <c r="K163" i="32"/>
  <c r="J163" i="32"/>
  <c r="I163" i="32"/>
  <c r="M162" i="32"/>
  <c r="L162" i="32"/>
  <c r="K162" i="32"/>
  <c r="J162" i="32"/>
  <c r="I162" i="32"/>
  <c r="M161" i="32"/>
  <c r="L161" i="32"/>
  <c r="K161" i="32"/>
  <c r="J161" i="32"/>
  <c r="I161" i="32"/>
  <c r="M160" i="32"/>
  <c r="L160" i="32"/>
  <c r="K160" i="32"/>
  <c r="J160" i="32"/>
  <c r="I160" i="32"/>
  <c r="M158" i="32"/>
  <c r="L158" i="32"/>
  <c r="K158" i="32"/>
  <c r="J158" i="32"/>
  <c r="I158" i="32"/>
  <c r="I144" i="32"/>
  <c r="I130" i="32"/>
  <c r="G63" i="56"/>
  <c r="F63" i="56"/>
  <c r="G62" i="56"/>
  <c r="F62" i="56"/>
  <c r="F61" i="56"/>
  <c r="G61" i="56"/>
  <c r="G60" i="56"/>
  <c r="F60" i="56"/>
  <c r="G59" i="56"/>
  <c r="F59" i="56"/>
  <c r="K31" i="59" l="1"/>
  <c r="K103" i="59"/>
  <c r="K101" i="59"/>
  <c r="P27" i="59"/>
  <c r="O194" i="59"/>
  <c r="P323" i="59"/>
  <c r="P268" i="59"/>
  <c r="P271" i="59" s="1"/>
  <c r="P252" i="59"/>
  <c r="P254" i="59" s="1"/>
  <c r="P259" i="59"/>
  <c r="P263" i="59" s="1"/>
  <c r="O302" i="59"/>
  <c r="O284" i="59"/>
  <c r="P169" i="59"/>
  <c r="P162" i="59"/>
  <c r="P164" i="59" s="1"/>
  <c r="P233" i="59"/>
  <c r="P235" i="59" s="1"/>
  <c r="P178" i="59"/>
  <c r="F65" i="56"/>
  <c r="G65" i="56"/>
  <c r="P4" i="59"/>
  <c r="Q7" i="59"/>
  <c r="B359" i="56"/>
  <c r="P349" i="32"/>
  <c r="D32" i="54" s="1"/>
  <c r="C349" i="32"/>
  <c r="C32" i="54"/>
  <c r="C33" i="54" s="1"/>
  <c r="Q120" i="59" l="1"/>
  <c r="Q303" i="59"/>
  <c r="Q51" i="59"/>
  <c r="Q222" i="59"/>
  <c r="Q312" i="59"/>
  <c r="Q213" i="59"/>
  <c r="Q59" i="59"/>
  <c r="Q128" i="59"/>
  <c r="Q67" i="59"/>
  <c r="Q136" i="59"/>
  <c r="Q13" i="59"/>
  <c r="Q179" i="59"/>
  <c r="Q269" i="59"/>
  <c r="Q14" i="59"/>
  <c r="K34" i="59"/>
  <c r="L99" i="59"/>
  <c r="L100" i="59" s="1"/>
  <c r="K32" i="59"/>
  <c r="L30" i="59" s="1"/>
  <c r="L31" i="59" s="1"/>
  <c r="Q52" i="59"/>
  <c r="Q54" i="59" s="1"/>
  <c r="P192" i="59"/>
  <c r="P194" i="59" s="1"/>
  <c r="P173" i="59"/>
  <c r="P325" i="59"/>
  <c r="P282" i="59"/>
  <c r="R6" i="59"/>
  <c r="Q2" i="59"/>
  <c r="Q5" i="59"/>
  <c r="Q96" i="59" s="1"/>
  <c r="Q3" i="59"/>
  <c r="B100" i="56"/>
  <c r="B370" i="56"/>
  <c r="B111" i="56" s="1"/>
  <c r="B133" i="56" s="1"/>
  <c r="S349" i="32"/>
  <c r="D33" i="54" s="1"/>
  <c r="Q349" i="32"/>
  <c r="B451" i="56"/>
  <c r="B93" i="56" s="1"/>
  <c r="B450" i="56"/>
  <c r="B92" i="56" s="1"/>
  <c r="B449" i="56"/>
  <c r="B91" i="56" s="1"/>
  <c r="B448" i="56"/>
  <c r="B90" i="56" s="1"/>
  <c r="B447" i="56"/>
  <c r="B89" i="56" s="1"/>
  <c r="L103" i="59" l="1"/>
  <c r="L101" i="59"/>
  <c r="M99" i="59" s="1"/>
  <c r="M100" i="59" s="1"/>
  <c r="L34" i="59"/>
  <c r="L32" i="59"/>
  <c r="M30" i="59" s="1"/>
  <c r="M31" i="59" s="1"/>
  <c r="M34" i="59" s="1"/>
  <c r="Q27" i="59"/>
  <c r="P212" i="59"/>
  <c r="Q259" i="59"/>
  <c r="Q263" i="59" s="1"/>
  <c r="Q252" i="59"/>
  <c r="Q254" i="59" s="1"/>
  <c r="Q323" i="59"/>
  <c r="Q268" i="59"/>
  <c r="Q271" i="59" s="1"/>
  <c r="P302" i="59"/>
  <c r="P284" i="59"/>
  <c r="Q178" i="59"/>
  <c r="Q162" i="59"/>
  <c r="Q164" i="59" s="1"/>
  <c r="Q233" i="59"/>
  <c r="Q235" i="59" s="1"/>
  <c r="Q169" i="59"/>
  <c r="Q4" i="59"/>
  <c r="R7" i="59"/>
  <c r="B381" i="56"/>
  <c r="B122" i="56" s="1"/>
  <c r="E32" i="54"/>
  <c r="D370" i="56"/>
  <c r="B71" i="56"/>
  <c r="E63" i="56"/>
  <c r="E60" i="56"/>
  <c r="E62" i="56"/>
  <c r="E61" i="56"/>
  <c r="E59" i="56"/>
  <c r="D63" i="56"/>
  <c r="D62" i="56"/>
  <c r="D61" i="56"/>
  <c r="D60" i="56"/>
  <c r="C63" i="56"/>
  <c r="C62" i="56"/>
  <c r="C61" i="56"/>
  <c r="C60" i="56"/>
  <c r="C59" i="56"/>
  <c r="D59" i="56"/>
  <c r="B416" i="56"/>
  <c r="B415" i="56"/>
  <c r="G19" i="32"/>
  <c r="C20" i="54"/>
  <c r="C21" i="54" s="1"/>
  <c r="C23" i="54"/>
  <c r="C24" i="54" s="1"/>
  <c r="C26" i="54"/>
  <c r="C27" i="54" s="1"/>
  <c r="C35" i="54"/>
  <c r="C36" i="54" s="1"/>
  <c r="C38" i="54"/>
  <c r="C39" i="54" s="1"/>
  <c r="C41" i="54"/>
  <c r="C42" i="54" s="1"/>
  <c r="C48" i="54"/>
  <c r="C49" i="54" s="1"/>
  <c r="C51" i="54"/>
  <c r="C52" i="54" s="1"/>
  <c r="C54" i="54"/>
  <c r="C55" i="54" s="1"/>
  <c r="C57" i="54"/>
  <c r="C58" i="54" s="1"/>
  <c r="C60" i="54"/>
  <c r="C61" i="54" s="1"/>
  <c r="C63" i="54"/>
  <c r="C64" i="54" s="1"/>
  <c r="C69" i="54"/>
  <c r="C70" i="54" s="1"/>
  <c r="C72" i="54"/>
  <c r="C73" i="54" s="1"/>
  <c r="P368" i="32"/>
  <c r="D72" i="54" s="1"/>
  <c r="T367" i="32"/>
  <c r="S367" i="32"/>
  <c r="D70" i="54" s="1"/>
  <c r="P367" i="32"/>
  <c r="D69" i="54" s="1"/>
  <c r="C368" i="32"/>
  <c r="C367" i="32"/>
  <c r="B364" i="32"/>
  <c r="B68" i="54" s="1"/>
  <c r="Q367" i="32"/>
  <c r="E213" i="52"/>
  <c r="E213" i="53"/>
  <c r="E213" i="51"/>
  <c r="E213" i="49"/>
  <c r="E162" i="53"/>
  <c r="E162" i="52"/>
  <c r="E162" i="51"/>
  <c r="C36" i="32"/>
  <c r="C35" i="32"/>
  <c r="C140" i="32"/>
  <c r="C141" i="32"/>
  <c r="C139" i="32"/>
  <c r="C138" i="32"/>
  <c r="C137" i="32"/>
  <c r="C136" i="32"/>
  <c r="C135" i="32"/>
  <c r="C134" i="32"/>
  <c r="C132" i="32"/>
  <c r="C130" i="32"/>
  <c r="Q351" i="32"/>
  <c r="T362" i="32"/>
  <c r="S362" i="32"/>
  <c r="D64" i="54" s="1"/>
  <c r="P362" i="32"/>
  <c r="D63" i="54" s="1"/>
  <c r="P361" i="32"/>
  <c r="D60" i="54" s="1"/>
  <c r="Q360" i="32"/>
  <c r="P360" i="32"/>
  <c r="D57" i="54" s="1"/>
  <c r="P359" i="32"/>
  <c r="D54" i="54" s="1"/>
  <c r="T358" i="32"/>
  <c r="S358" i="32"/>
  <c r="D52" i="54" s="1"/>
  <c r="P358" i="32"/>
  <c r="D51" i="54" s="1"/>
  <c r="S357" i="32"/>
  <c r="D49" i="54" s="1"/>
  <c r="P357" i="32"/>
  <c r="D48" i="54" s="1"/>
  <c r="T352" i="32"/>
  <c r="S352" i="32"/>
  <c r="D42" i="54" s="1"/>
  <c r="P352" i="32"/>
  <c r="D41" i="54" s="1"/>
  <c r="T351" i="32"/>
  <c r="S351" i="32"/>
  <c r="P351" i="32"/>
  <c r="T350" i="32"/>
  <c r="S350" i="32"/>
  <c r="D36" i="54" s="1"/>
  <c r="P350" i="32"/>
  <c r="D35" i="54" s="1"/>
  <c r="T346" i="32"/>
  <c r="S346" i="32"/>
  <c r="D24" i="54" s="1"/>
  <c r="P346" i="32"/>
  <c r="D23" i="54" s="1"/>
  <c r="T345" i="32"/>
  <c r="D377" i="56" s="1"/>
  <c r="S345" i="32"/>
  <c r="P345" i="32"/>
  <c r="G18" i="32"/>
  <c r="G17" i="32"/>
  <c r="G16" i="32"/>
  <c r="G15" i="32"/>
  <c r="G13" i="32"/>
  <c r="C362" i="32"/>
  <c r="C361" i="32"/>
  <c r="C360" i="32"/>
  <c r="C359" i="32"/>
  <c r="C358" i="32"/>
  <c r="C357" i="32"/>
  <c r="C352" i="32"/>
  <c r="C351" i="32"/>
  <c r="C350" i="32"/>
  <c r="C347" i="32"/>
  <c r="C346" i="32"/>
  <c r="C345" i="32"/>
  <c r="B443" i="56"/>
  <c r="B85" i="56" s="1"/>
  <c r="B442" i="56"/>
  <c r="B84" i="56" s="1"/>
  <c r="B441" i="56"/>
  <c r="B83" i="56" s="1"/>
  <c r="B440" i="56"/>
  <c r="B82" i="56" s="1"/>
  <c r="B439" i="56"/>
  <c r="B81" i="56" s="1"/>
  <c r="B360" i="49"/>
  <c r="B360" i="50"/>
  <c r="B360" i="51"/>
  <c r="B360" i="52"/>
  <c r="B360" i="53"/>
  <c r="B353" i="49"/>
  <c r="B353" i="50"/>
  <c r="B353" i="51"/>
  <c r="B353" i="52"/>
  <c r="B353" i="53"/>
  <c r="B346" i="49"/>
  <c r="B346" i="50"/>
  <c r="B346" i="51"/>
  <c r="B346" i="52"/>
  <c r="B346" i="53"/>
  <c r="B18" i="49"/>
  <c r="B18" i="50"/>
  <c r="B18" i="51"/>
  <c r="B18" i="52"/>
  <c r="B18" i="53"/>
  <c r="B367" i="50"/>
  <c r="B367" i="51"/>
  <c r="B367" i="52"/>
  <c r="B367" i="53"/>
  <c r="B367" i="49"/>
  <c r="B343" i="56"/>
  <c r="B342" i="56"/>
  <c r="B341" i="56"/>
  <c r="B340" i="56"/>
  <c r="B339" i="56"/>
  <c r="B335" i="56"/>
  <c r="B334" i="56"/>
  <c r="B333" i="56"/>
  <c r="B332" i="56"/>
  <c r="B331" i="56"/>
  <c r="B327" i="56"/>
  <c r="B326" i="56"/>
  <c r="B325" i="56"/>
  <c r="B324" i="56"/>
  <c r="B323" i="56"/>
  <c r="B319" i="56"/>
  <c r="B318" i="56"/>
  <c r="B317" i="56"/>
  <c r="B316" i="56"/>
  <c r="B315" i="56"/>
  <c r="B311" i="56"/>
  <c r="G46" i="56" s="1"/>
  <c r="B310" i="56"/>
  <c r="B309" i="56"/>
  <c r="B308" i="56"/>
  <c r="B307" i="56"/>
  <c r="B362" i="56"/>
  <c r="B361" i="56"/>
  <c r="B360" i="56"/>
  <c r="B357" i="56"/>
  <c r="S347" i="32"/>
  <c r="D27" i="54" s="1"/>
  <c r="S360" i="32"/>
  <c r="D58" i="54" s="1"/>
  <c r="Q358" i="32"/>
  <c r="R136" i="59" l="1"/>
  <c r="R120" i="59"/>
  <c r="R303" i="59"/>
  <c r="R222" i="59"/>
  <c r="R51" i="59"/>
  <c r="R52" i="59" s="1"/>
  <c r="R54" i="59" s="1"/>
  <c r="R213" i="59"/>
  <c r="R67" i="59"/>
  <c r="R312" i="59"/>
  <c r="R128" i="59"/>
  <c r="R59" i="59"/>
  <c r="R13" i="59"/>
  <c r="R269" i="59"/>
  <c r="R179" i="59"/>
  <c r="R14" i="59"/>
  <c r="Q293" i="32"/>
  <c r="Q288" i="32"/>
  <c r="Q289" i="32"/>
  <c r="Q287" i="32"/>
  <c r="Q292" i="32"/>
  <c r="Q294" i="32"/>
  <c r="Q295" i="32"/>
  <c r="Q296" i="32"/>
  <c r="Q297" i="32"/>
  <c r="Q290" i="32"/>
  <c r="Q291" i="32"/>
  <c r="Q255" i="32"/>
  <c r="Q257" i="32"/>
  <c r="P256" i="32"/>
  <c r="P288" i="32"/>
  <c r="Q198" i="32"/>
  <c r="Q256" i="32"/>
  <c r="P131" i="32"/>
  <c r="P198" i="32"/>
  <c r="Q206" i="32"/>
  <c r="Q131" i="32"/>
  <c r="P206" i="32"/>
  <c r="P48" i="32"/>
  <c r="Q48" i="32"/>
  <c r="M101" i="59"/>
  <c r="M103" i="59"/>
  <c r="M32" i="59"/>
  <c r="N30" i="59" s="1"/>
  <c r="Q192" i="59"/>
  <c r="Q212" i="59" s="1"/>
  <c r="Q173" i="59"/>
  <c r="Q282" i="59"/>
  <c r="Q325" i="59"/>
  <c r="O170" i="53"/>
  <c r="W170" i="53"/>
  <c r="AE170" i="53"/>
  <c r="AM170" i="53"/>
  <c r="AU170" i="53"/>
  <c r="BC170" i="53"/>
  <c r="BK170" i="53"/>
  <c r="BS170" i="53"/>
  <c r="CA170" i="53"/>
  <c r="CI170" i="53"/>
  <c r="CQ170" i="53"/>
  <c r="CY170" i="53"/>
  <c r="DG170" i="53"/>
  <c r="DO170" i="53"/>
  <c r="DW170" i="53"/>
  <c r="P170" i="53"/>
  <c r="X170" i="53"/>
  <c r="AF170" i="53"/>
  <c r="AN170" i="53"/>
  <c r="AV170" i="53"/>
  <c r="BD170" i="53"/>
  <c r="BL170" i="53"/>
  <c r="BT170" i="53"/>
  <c r="CB170" i="53"/>
  <c r="CJ170" i="53"/>
  <c r="CR170" i="53"/>
  <c r="CZ170" i="53"/>
  <c r="DH170" i="53"/>
  <c r="DP170" i="53"/>
  <c r="DX170" i="53"/>
  <c r="Q170" i="53"/>
  <c r="Y170" i="53"/>
  <c r="AG170" i="53"/>
  <c r="AO170" i="53"/>
  <c r="AW170" i="53"/>
  <c r="BE170" i="53"/>
  <c r="BM170" i="53"/>
  <c r="BU170" i="53"/>
  <c r="CC170" i="53"/>
  <c r="CK170" i="53"/>
  <c r="CS170" i="53"/>
  <c r="DA170" i="53"/>
  <c r="DI170" i="53"/>
  <c r="DQ170" i="53"/>
  <c r="DY170" i="53"/>
  <c r="R170" i="53"/>
  <c r="Z170" i="53"/>
  <c r="AH170" i="53"/>
  <c r="AP170" i="53"/>
  <c r="AX170" i="53"/>
  <c r="BF170" i="53"/>
  <c r="BN170" i="53"/>
  <c r="BV170" i="53"/>
  <c r="CD170" i="53"/>
  <c r="CL170" i="53"/>
  <c r="CT170" i="53"/>
  <c r="DB170" i="53"/>
  <c r="DJ170" i="53"/>
  <c r="DR170" i="53"/>
  <c r="DZ170" i="53"/>
  <c r="M170" i="53"/>
  <c r="U170" i="53"/>
  <c r="AC170" i="53"/>
  <c r="AK170" i="53"/>
  <c r="AS170" i="53"/>
  <c r="BA170" i="53"/>
  <c r="BI170" i="53"/>
  <c r="BQ170" i="53"/>
  <c r="BY170" i="53"/>
  <c r="CG170" i="53"/>
  <c r="CO170" i="53"/>
  <c r="CW170" i="53"/>
  <c r="DE170" i="53"/>
  <c r="DM170" i="53"/>
  <c r="DU170" i="53"/>
  <c r="N170" i="53"/>
  <c r="V170" i="53"/>
  <c r="AD170" i="53"/>
  <c r="AL170" i="53"/>
  <c r="AT170" i="53"/>
  <c r="BB170" i="53"/>
  <c r="BJ170" i="53"/>
  <c r="BR170" i="53"/>
  <c r="BZ170" i="53"/>
  <c r="S170" i="53"/>
  <c r="AY170" i="53"/>
  <c r="CE170" i="53"/>
  <c r="CX170" i="53"/>
  <c r="DT170" i="53"/>
  <c r="T170" i="53"/>
  <c r="AZ170" i="53"/>
  <c r="CF170" i="53"/>
  <c r="DC170" i="53"/>
  <c r="DV170" i="53"/>
  <c r="AA170" i="53"/>
  <c r="BG170" i="53"/>
  <c r="CH170" i="53"/>
  <c r="DD170" i="53"/>
  <c r="EA170" i="53"/>
  <c r="AB170" i="53"/>
  <c r="BH170" i="53"/>
  <c r="CM170" i="53"/>
  <c r="DF170" i="53"/>
  <c r="EB170" i="53"/>
  <c r="K170" i="53"/>
  <c r="AQ170" i="53"/>
  <c r="BW170" i="53"/>
  <c r="CU170" i="53"/>
  <c r="DN170" i="53"/>
  <c r="L170" i="53"/>
  <c r="AR170" i="53"/>
  <c r="BX170" i="53"/>
  <c r="CV170" i="53"/>
  <c r="DS170" i="53"/>
  <c r="BO170" i="53"/>
  <c r="BP170" i="53"/>
  <c r="CN170" i="53"/>
  <c r="CP170" i="53"/>
  <c r="DL170" i="53"/>
  <c r="AJ170" i="53"/>
  <c r="J170" i="53"/>
  <c r="DK170" i="53"/>
  <c r="AI170" i="53"/>
  <c r="N170" i="50"/>
  <c r="V170" i="50"/>
  <c r="AD170" i="50"/>
  <c r="AL170" i="50"/>
  <c r="AT170" i="50"/>
  <c r="BB170" i="50"/>
  <c r="BJ170" i="50"/>
  <c r="BR170" i="50"/>
  <c r="BZ170" i="50"/>
  <c r="CH170" i="50"/>
  <c r="CP170" i="50"/>
  <c r="CX170" i="50"/>
  <c r="DF170" i="50"/>
  <c r="DN170" i="50"/>
  <c r="DV170" i="50"/>
  <c r="O170" i="50"/>
  <c r="W170" i="50"/>
  <c r="AE170" i="50"/>
  <c r="AM170" i="50"/>
  <c r="AU170" i="50"/>
  <c r="BC170" i="50"/>
  <c r="BK170" i="50"/>
  <c r="BS170" i="50"/>
  <c r="CA170" i="50"/>
  <c r="CI170" i="50"/>
  <c r="CQ170" i="50"/>
  <c r="CY170" i="50"/>
  <c r="DG170" i="50"/>
  <c r="DO170" i="50"/>
  <c r="DW170" i="50"/>
  <c r="P170" i="50"/>
  <c r="X170" i="50"/>
  <c r="AF170" i="50"/>
  <c r="AN170" i="50"/>
  <c r="AV170" i="50"/>
  <c r="BD170" i="50"/>
  <c r="BL170" i="50"/>
  <c r="BT170" i="50"/>
  <c r="CB170" i="50"/>
  <c r="CJ170" i="50"/>
  <c r="CR170" i="50"/>
  <c r="CZ170" i="50"/>
  <c r="DH170" i="50"/>
  <c r="DP170" i="50"/>
  <c r="DX170" i="50"/>
  <c r="Q170" i="50"/>
  <c r="Y170" i="50"/>
  <c r="AG170" i="50"/>
  <c r="AO170" i="50"/>
  <c r="AW170" i="50"/>
  <c r="BE170" i="50"/>
  <c r="BM170" i="50"/>
  <c r="BU170" i="50"/>
  <c r="CC170" i="50"/>
  <c r="CK170" i="50"/>
  <c r="CS170" i="50"/>
  <c r="DA170" i="50"/>
  <c r="DI170" i="50"/>
  <c r="DQ170" i="50"/>
  <c r="DY170" i="50"/>
  <c r="R170" i="50"/>
  <c r="Z170" i="50"/>
  <c r="AH170" i="50"/>
  <c r="AP170" i="50"/>
  <c r="AX170" i="50"/>
  <c r="BF170" i="50"/>
  <c r="BN170" i="50"/>
  <c r="BV170" i="50"/>
  <c r="CD170" i="50"/>
  <c r="CL170" i="50"/>
  <c r="CT170" i="50"/>
  <c r="DB170" i="50"/>
  <c r="DJ170" i="50"/>
  <c r="DR170" i="50"/>
  <c r="DZ170" i="50"/>
  <c r="L170" i="50"/>
  <c r="T170" i="50"/>
  <c r="AB170" i="50"/>
  <c r="AJ170" i="50"/>
  <c r="AR170" i="50"/>
  <c r="AZ170" i="50"/>
  <c r="BH170" i="50"/>
  <c r="BP170" i="50"/>
  <c r="BX170" i="50"/>
  <c r="CF170" i="50"/>
  <c r="CN170" i="50"/>
  <c r="CV170" i="50"/>
  <c r="DD170" i="50"/>
  <c r="DL170" i="50"/>
  <c r="DT170" i="50"/>
  <c r="EB170" i="50"/>
  <c r="K170" i="50"/>
  <c r="AQ170" i="50"/>
  <c r="BW170" i="50"/>
  <c r="DC170" i="50"/>
  <c r="M170" i="50"/>
  <c r="AS170" i="50"/>
  <c r="BY170" i="50"/>
  <c r="DE170" i="50"/>
  <c r="S170" i="50"/>
  <c r="AY170" i="50"/>
  <c r="CE170" i="50"/>
  <c r="DK170" i="50"/>
  <c r="U170" i="50"/>
  <c r="BA170" i="50"/>
  <c r="CG170" i="50"/>
  <c r="DM170" i="50"/>
  <c r="AI170" i="50"/>
  <c r="BO170" i="50"/>
  <c r="CU170" i="50"/>
  <c r="EA170" i="50"/>
  <c r="AK170" i="50"/>
  <c r="BQ170" i="50"/>
  <c r="CW170" i="50"/>
  <c r="BG170" i="50"/>
  <c r="BI170" i="50"/>
  <c r="CM170" i="50"/>
  <c r="CO170" i="50"/>
  <c r="J170" i="50"/>
  <c r="AA170" i="50"/>
  <c r="AC170" i="50"/>
  <c r="DU170" i="50"/>
  <c r="DS170" i="50"/>
  <c r="K170" i="52"/>
  <c r="S170" i="52"/>
  <c r="AA170" i="52"/>
  <c r="AI170" i="52"/>
  <c r="AQ170" i="52"/>
  <c r="AY170" i="52"/>
  <c r="BG170" i="52"/>
  <c r="BO170" i="52"/>
  <c r="BW170" i="52"/>
  <c r="CE170" i="52"/>
  <c r="CM170" i="52"/>
  <c r="CU170" i="52"/>
  <c r="DC170" i="52"/>
  <c r="DK170" i="52"/>
  <c r="DS170" i="52"/>
  <c r="EA170" i="52"/>
  <c r="L170" i="52"/>
  <c r="T170" i="52"/>
  <c r="AB170" i="52"/>
  <c r="AJ170" i="52"/>
  <c r="AR170" i="52"/>
  <c r="AZ170" i="52"/>
  <c r="BH170" i="52"/>
  <c r="BP170" i="52"/>
  <c r="BX170" i="52"/>
  <c r="CF170" i="52"/>
  <c r="CN170" i="52"/>
  <c r="CV170" i="52"/>
  <c r="DD170" i="52"/>
  <c r="DL170" i="52"/>
  <c r="DT170" i="52"/>
  <c r="EB170" i="52"/>
  <c r="M170" i="52"/>
  <c r="U170" i="52"/>
  <c r="AC170" i="52"/>
  <c r="AK170" i="52"/>
  <c r="AS170" i="52"/>
  <c r="BA170" i="52"/>
  <c r="BI170" i="52"/>
  <c r="BQ170" i="52"/>
  <c r="BY170" i="52"/>
  <c r="CG170" i="52"/>
  <c r="CO170" i="52"/>
  <c r="CW170" i="52"/>
  <c r="DE170" i="52"/>
  <c r="DM170" i="52"/>
  <c r="DU170" i="52"/>
  <c r="N170" i="52"/>
  <c r="V170" i="52"/>
  <c r="AD170" i="52"/>
  <c r="AL170" i="52"/>
  <c r="AT170" i="52"/>
  <c r="BB170" i="52"/>
  <c r="BJ170" i="52"/>
  <c r="BR170" i="52"/>
  <c r="BZ170" i="52"/>
  <c r="CH170" i="52"/>
  <c r="CP170" i="52"/>
  <c r="CX170" i="52"/>
  <c r="DF170" i="52"/>
  <c r="DN170" i="52"/>
  <c r="DV170" i="52"/>
  <c r="Q170" i="52"/>
  <c r="Y170" i="52"/>
  <c r="AG170" i="52"/>
  <c r="AO170" i="52"/>
  <c r="AW170" i="52"/>
  <c r="BE170" i="52"/>
  <c r="BM170" i="52"/>
  <c r="BU170" i="52"/>
  <c r="CC170" i="52"/>
  <c r="CK170" i="52"/>
  <c r="CS170" i="52"/>
  <c r="DA170" i="52"/>
  <c r="DI170" i="52"/>
  <c r="DQ170" i="52"/>
  <c r="DY170" i="52"/>
  <c r="R170" i="52"/>
  <c r="Z170" i="52"/>
  <c r="AH170" i="52"/>
  <c r="AP170" i="52"/>
  <c r="AX170" i="52"/>
  <c r="BF170" i="52"/>
  <c r="BN170" i="52"/>
  <c r="BV170" i="52"/>
  <c r="CD170" i="52"/>
  <c r="CL170" i="52"/>
  <c r="CT170" i="52"/>
  <c r="DB170" i="52"/>
  <c r="DJ170" i="52"/>
  <c r="DR170" i="52"/>
  <c r="DZ170" i="52"/>
  <c r="AM170" i="52"/>
  <c r="BS170" i="52"/>
  <c r="CY170" i="52"/>
  <c r="AN170" i="52"/>
  <c r="BT170" i="52"/>
  <c r="CZ170" i="52"/>
  <c r="O170" i="52"/>
  <c r="AU170" i="52"/>
  <c r="CA170" i="52"/>
  <c r="DG170" i="52"/>
  <c r="P170" i="52"/>
  <c r="AV170" i="52"/>
  <c r="CB170" i="52"/>
  <c r="DH170" i="52"/>
  <c r="AE170" i="52"/>
  <c r="BK170" i="52"/>
  <c r="CQ170" i="52"/>
  <c r="DW170" i="52"/>
  <c r="AF170" i="52"/>
  <c r="BL170" i="52"/>
  <c r="CR170" i="52"/>
  <c r="DX170" i="52"/>
  <c r="BC170" i="52"/>
  <c r="DP170" i="52"/>
  <c r="BD170" i="52"/>
  <c r="CI170" i="52"/>
  <c r="CJ170" i="52"/>
  <c r="DO170" i="52"/>
  <c r="X170" i="52"/>
  <c r="W170" i="52"/>
  <c r="J170" i="52"/>
  <c r="R170" i="51"/>
  <c r="Z170" i="51"/>
  <c r="AH170" i="51"/>
  <c r="AP170" i="51"/>
  <c r="AX170" i="51"/>
  <c r="BF170" i="51"/>
  <c r="BN170" i="51"/>
  <c r="BV170" i="51"/>
  <c r="CD170" i="51"/>
  <c r="CL170" i="51"/>
  <c r="CT170" i="51"/>
  <c r="DB170" i="51"/>
  <c r="DJ170" i="51"/>
  <c r="DR170" i="51"/>
  <c r="DZ170" i="51"/>
  <c r="K170" i="51"/>
  <c r="S170" i="51"/>
  <c r="AA170" i="51"/>
  <c r="AI170" i="51"/>
  <c r="AQ170" i="51"/>
  <c r="AY170" i="51"/>
  <c r="BG170" i="51"/>
  <c r="BO170" i="51"/>
  <c r="BW170" i="51"/>
  <c r="CE170" i="51"/>
  <c r="CM170" i="51"/>
  <c r="CU170" i="51"/>
  <c r="DC170" i="51"/>
  <c r="DK170" i="51"/>
  <c r="DS170" i="51"/>
  <c r="EA170" i="51"/>
  <c r="L170" i="51"/>
  <c r="T170" i="51"/>
  <c r="AB170" i="51"/>
  <c r="AJ170" i="51"/>
  <c r="AR170" i="51"/>
  <c r="AZ170" i="51"/>
  <c r="BH170" i="51"/>
  <c r="BP170" i="51"/>
  <c r="BX170" i="51"/>
  <c r="CF170" i="51"/>
  <c r="CN170" i="51"/>
  <c r="CV170" i="51"/>
  <c r="DD170" i="51"/>
  <c r="DL170" i="51"/>
  <c r="DT170" i="51"/>
  <c r="EB170" i="51"/>
  <c r="M170" i="51"/>
  <c r="U170" i="51"/>
  <c r="AC170" i="51"/>
  <c r="AK170" i="51"/>
  <c r="AS170" i="51"/>
  <c r="BA170" i="51"/>
  <c r="BI170" i="51"/>
  <c r="BQ170" i="51"/>
  <c r="BY170" i="51"/>
  <c r="CG170" i="51"/>
  <c r="CO170" i="51"/>
  <c r="CW170" i="51"/>
  <c r="DE170" i="51"/>
  <c r="DM170" i="51"/>
  <c r="N170" i="51"/>
  <c r="V170" i="51"/>
  <c r="AD170" i="51"/>
  <c r="AL170" i="51"/>
  <c r="AT170" i="51"/>
  <c r="BB170" i="51"/>
  <c r="BJ170" i="51"/>
  <c r="BR170" i="51"/>
  <c r="BZ170" i="51"/>
  <c r="CH170" i="51"/>
  <c r="CP170" i="51"/>
  <c r="CX170" i="51"/>
  <c r="DF170" i="51"/>
  <c r="DN170" i="51"/>
  <c r="DV170" i="51"/>
  <c r="P170" i="51"/>
  <c r="X170" i="51"/>
  <c r="AF170" i="51"/>
  <c r="AN170" i="51"/>
  <c r="AV170" i="51"/>
  <c r="BD170" i="51"/>
  <c r="BL170" i="51"/>
  <c r="BT170" i="51"/>
  <c r="CB170" i="51"/>
  <c r="CJ170" i="51"/>
  <c r="CR170" i="51"/>
  <c r="CZ170" i="51"/>
  <c r="DH170" i="51"/>
  <c r="DP170" i="51"/>
  <c r="DX170" i="51"/>
  <c r="W170" i="51"/>
  <c r="BC170" i="51"/>
  <c r="CI170" i="51"/>
  <c r="DO170" i="51"/>
  <c r="Y170" i="51"/>
  <c r="BE170" i="51"/>
  <c r="CK170" i="51"/>
  <c r="DQ170" i="51"/>
  <c r="AE170" i="51"/>
  <c r="BK170" i="51"/>
  <c r="CQ170" i="51"/>
  <c r="DU170" i="51"/>
  <c r="AG170" i="51"/>
  <c r="BM170" i="51"/>
  <c r="CS170" i="51"/>
  <c r="DW170" i="51"/>
  <c r="O170" i="51"/>
  <c r="AU170" i="51"/>
  <c r="CA170" i="51"/>
  <c r="DG170" i="51"/>
  <c r="Q170" i="51"/>
  <c r="AW170" i="51"/>
  <c r="CC170" i="51"/>
  <c r="DI170" i="51"/>
  <c r="BS170" i="51"/>
  <c r="BU170" i="51"/>
  <c r="CY170" i="51"/>
  <c r="DA170" i="51"/>
  <c r="AM170" i="51"/>
  <c r="AO170" i="51"/>
  <c r="DY170" i="51"/>
  <c r="J170" i="51"/>
  <c r="E65" i="56"/>
  <c r="D65" i="56"/>
  <c r="C65" i="56"/>
  <c r="R5" i="59"/>
  <c r="R96" i="59" s="1"/>
  <c r="R2" i="59"/>
  <c r="S6" i="59"/>
  <c r="R3" i="59"/>
  <c r="R348" i="32"/>
  <c r="U348" i="32"/>
  <c r="F30" i="54" s="1"/>
  <c r="D38" i="54"/>
  <c r="D39" i="54"/>
  <c r="P291" i="32"/>
  <c r="P292" i="32"/>
  <c r="P294" i="32"/>
  <c r="P290" i="32"/>
  <c r="P295" i="32"/>
  <c r="P297" i="32"/>
  <c r="P287" i="32"/>
  <c r="P296" i="32"/>
  <c r="P289" i="32"/>
  <c r="P293" i="32"/>
  <c r="P53" i="32"/>
  <c r="P49" i="32"/>
  <c r="Q56" i="32"/>
  <c r="Q52" i="32"/>
  <c r="Q47" i="32"/>
  <c r="P56" i="32"/>
  <c r="P52" i="32"/>
  <c r="Q55" i="32"/>
  <c r="Q51" i="32"/>
  <c r="Q50" i="32"/>
  <c r="P55" i="32"/>
  <c r="P51" i="32"/>
  <c r="Q54" i="32"/>
  <c r="P54" i="32"/>
  <c r="P50" i="32"/>
  <c r="Q53" i="32"/>
  <c r="Q49" i="32"/>
  <c r="E57" i="54"/>
  <c r="D400" i="56"/>
  <c r="E36" i="54"/>
  <c r="D382" i="56"/>
  <c r="E69" i="54"/>
  <c r="D420" i="56"/>
  <c r="T347" i="32"/>
  <c r="T357" i="32"/>
  <c r="E42" i="54"/>
  <c r="D384" i="56"/>
  <c r="E24" i="54"/>
  <c r="D378" i="56"/>
  <c r="E51" i="54"/>
  <c r="D398" i="56"/>
  <c r="E52" i="54"/>
  <c r="D407" i="56"/>
  <c r="E38" i="54"/>
  <c r="D372" i="56"/>
  <c r="E70" i="54"/>
  <c r="D425" i="56"/>
  <c r="E39" i="54"/>
  <c r="D383" i="56"/>
  <c r="E64" i="54"/>
  <c r="D411" i="56"/>
  <c r="B174" i="56"/>
  <c r="B420" i="56"/>
  <c r="B175" i="56"/>
  <c r="B190" i="56" s="1"/>
  <c r="B421" i="56"/>
  <c r="B103" i="56"/>
  <c r="B373" i="56"/>
  <c r="B114" i="56" s="1"/>
  <c r="B136" i="56" s="1"/>
  <c r="B98" i="56"/>
  <c r="B368" i="56"/>
  <c r="B109" i="56" s="1"/>
  <c r="B131" i="56" s="1"/>
  <c r="B101" i="56"/>
  <c r="B371" i="56"/>
  <c r="B112" i="56" s="1"/>
  <c r="B134" i="56" s="1"/>
  <c r="B102" i="56"/>
  <c r="B372" i="56"/>
  <c r="B113" i="56" s="1"/>
  <c r="B135" i="56" s="1"/>
  <c r="D46" i="56"/>
  <c r="E46" i="56"/>
  <c r="F46" i="56"/>
  <c r="C46" i="56"/>
  <c r="E19" i="32"/>
  <c r="U367" i="32"/>
  <c r="F70" i="54" s="1"/>
  <c r="P258" i="32"/>
  <c r="Q258" i="32"/>
  <c r="P133" i="32"/>
  <c r="Q133" i="32"/>
  <c r="P141" i="32"/>
  <c r="E16" i="32"/>
  <c r="F58" i="56"/>
  <c r="G58" i="56"/>
  <c r="P347" i="32"/>
  <c r="D26" i="54" s="1"/>
  <c r="E21" i="54"/>
  <c r="E17" i="32"/>
  <c r="U349" i="32"/>
  <c r="F33" i="54" s="1"/>
  <c r="R349" i="32"/>
  <c r="D20" i="54"/>
  <c r="D21" i="54"/>
  <c r="Q350" i="32"/>
  <c r="E58" i="56"/>
  <c r="C58" i="56"/>
  <c r="D58" i="56"/>
  <c r="R367" i="32"/>
  <c r="F69" i="54" s="1"/>
  <c r="Q368" i="32"/>
  <c r="Q361" i="32"/>
  <c r="R345" i="32"/>
  <c r="U350" i="32"/>
  <c r="F36" i="54" s="1"/>
  <c r="Q43" i="32"/>
  <c r="Q204" i="32"/>
  <c r="Q359" i="32"/>
  <c r="Q44" i="32"/>
  <c r="Q201" i="32"/>
  <c r="Q138" i="32"/>
  <c r="Q137" i="32"/>
  <c r="R352" i="32"/>
  <c r="F41" i="54" s="1"/>
  <c r="Q135" i="32"/>
  <c r="Q205" i="32"/>
  <c r="Q127" i="32"/>
  <c r="Q203" i="32"/>
  <c r="Q345" i="32"/>
  <c r="D366" i="56" s="1"/>
  <c r="Q130" i="32"/>
  <c r="Q136" i="32"/>
  <c r="Q202" i="32"/>
  <c r="Q140" i="32"/>
  <c r="Q134" i="32"/>
  <c r="Q200" i="32"/>
  <c r="Q141" i="32"/>
  <c r="Q132" i="32"/>
  <c r="Q199" i="32"/>
  <c r="Q346" i="32"/>
  <c r="U346" i="32"/>
  <c r="F24" i="54" s="1"/>
  <c r="Q139" i="32"/>
  <c r="Q197" i="32"/>
  <c r="U347" i="32"/>
  <c r="F27" i="54" s="1"/>
  <c r="U351" i="32"/>
  <c r="U357" i="32"/>
  <c r="F49" i="54" s="1"/>
  <c r="R361" i="32"/>
  <c r="F60" i="54" s="1"/>
  <c r="R350" i="32"/>
  <c r="F35" i="54" s="1"/>
  <c r="U352" i="32"/>
  <c r="F42" i="54" s="1"/>
  <c r="U358" i="32"/>
  <c r="F52" i="54" s="1"/>
  <c r="R362" i="32"/>
  <c r="F63" i="54" s="1"/>
  <c r="R351" i="32"/>
  <c r="R357" i="32"/>
  <c r="F48" i="54" s="1"/>
  <c r="U362" i="32"/>
  <c r="F64" i="54" s="1"/>
  <c r="R358" i="32"/>
  <c r="F51" i="54" s="1"/>
  <c r="E18" i="32"/>
  <c r="U345" i="32"/>
  <c r="R360" i="32"/>
  <c r="F57" i="54" s="1"/>
  <c r="R359" i="32"/>
  <c r="F54" i="54" s="1"/>
  <c r="Q352" i="32"/>
  <c r="D373" i="56" s="1"/>
  <c r="P200" i="32"/>
  <c r="P136" i="32"/>
  <c r="P201" i="32"/>
  <c r="P257" i="32"/>
  <c r="P135" i="32"/>
  <c r="P202" i="32"/>
  <c r="P255" i="32"/>
  <c r="E13" i="32"/>
  <c r="P140" i="32"/>
  <c r="P203" i="32"/>
  <c r="P134" i="32"/>
  <c r="P204" i="32"/>
  <c r="P205" i="32"/>
  <c r="P43" i="32"/>
  <c r="P127" i="32"/>
  <c r="N177" i="32" s="1"/>
  <c r="P44" i="32"/>
  <c r="P197" i="32"/>
  <c r="P47" i="32"/>
  <c r="P199" i="32"/>
  <c r="P137" i="32"/>
  <c r="P138" i="32"/>
  <c r="P130" i="32"/>
  <c r="P139" i="32"/>
  <c r="P132" i="32"/>
  <c r="S361" i="32"/>
  <c r="D61" i="54" s="1"/>
  <c r="S359" i="32"/>
  <c r="D55" i="54" s="1"/>
  <c r="N99" i="59" l="1"/>
  <c r="N100" i="59" s="1"/>
  <c r="N99" i="32"/>
  <c r="N106" i="32" s="1"/>
  <c r="R27" i="59"/>
  <c r="N31" i="59"/>
  <c r="N34" i="59" s="1"/>
  <c r="Q194" i="59"/>
  <c r="R252" i="59"/>
  <c r="R254" i="59" s="1"/>
  <c r="R259" i="59"/>
  <c r="R263" i="59" s="1"/>
  <c r="R268" i="59"/>
  <c r="R271" i="59" s="1"/>
  <c r="R323" i="59"/>
  <c r="Q302" i="59"/>
  <c r="Q284" i="59"/>
  <c r="R162" i="59"/>
  <c r="R164" i="59" s="1"/>
  <c r="R233" i="59"/>
  <c r="R235" i="59" s="1"/>
  <c r="R178" i="59"/>
  <c r="R169" i="59"/>
  <c r="N98" i="32"/>
  <c r="N105" i="32" s="1"/>
  <c r="N239" i="32" a="1"/>
  <c r="N239" i="32" s="1"/>
  <c r="N245" i="32" s="1"/>
  <c r="N240" i="32" a="1"/>
  <c r="N240" i="32" s="1"/>
  <c r="N246" i="32" s="1"/>
  <c r="N238" i="32" a="1"/>
  <c r="N238" i="32" s="1"/>
  <c r="N273" i="32" a="1"/>
  <c r="N273" i="32" s="1"/>
  <c r="N277" i="32" s="1"/>
  <c r="N272" i="32" a="1"/>
  <c r="N272" i="32" s="1"/>
  <c r="N276" i="32" s="1"/>
  <c r="N178" i="32" a="1"/>
  <c r="N178" i="32" s="1"/>
  <c r="N179" i="32" s="1"/>
  <c r="N180" i="32" a="1"/>
  <c r="N180" i="32" s="1"/>
  <c r="N186" i="32" s="1"/>
  <c r="N181" i="32" a="1"/>
  <c r="N181" i="32" s="1"/>
  <c r="N187" i="32" s="1"/>
  <c r="N331" i="32" a="1"/>
  <c r="N331" i="32" s="1"/>
  <c r="N333" i="32" a="1"/>
  <c r="N333" i="32" s="1"/>
  <c r="N339" i="32" s="1"/>
  <c r="N332" i="32" a="1"/>
  <c r="N332" i="32" s="1"/>
  <c r="N338" i="32" s="1"/>
  <c r="N100" i="32" a="1"/>
  <c r="N100" i="32" s="1"/>
  <c r="N107" i="32" s="1"/>
  <c r="N102" i="32" a="1"/>
  <c r="N102" i="32" s="1"/>
  <c r="N109" i="32" s="1"/>
  <c r="N101" i="32" a="1"/>
  <c r="N101" i="32" s="1"/>
  <c r="N108" i="32" s="1"/>
  <c r="S7" i="59"/>
  <c r="S13" i="59" s="1"/>
  <c r="R4" i="59"/>
  <c r="G348" i="32"/>
  <c r="F29" i="54"/>
  <c r="F39" i="54"/>
  <c r="F38" i="54"/>
  <c r="I238" i="32" a="1"/>
  <c r="I238" i="32" s="1"/>
  <c r="I240" i="32" a="1"/>
  <c r="I240" i="32" s="1"/>
  <c r="K240" i="32" a="1"/>
  <c r="K240" i="32" s="1"/>
  <c r="L238" i="32" a="1"/>
  <c r="L238" i="32" s="1"/>
  <c r="M240" i="32" a="1"/>
  <c r="M240" i="32" s="1"/>
  <c r="K239" i="32" a="1"/>
  <c r="K239" i="32" s="1"/>
  <c r="M238" i="32" a="1"/>
  <c r="M238" i="32" s="1"/>
  <c r="J240" i="32" a="1"/>
  <c r="J240" i="32" s="1"/>
  <c r="J239" i="32" a="1"/>
  <c r="J239" i="32" s="1"/>
  <c r="K238" i="32" a="1"/>
  <c r="K238" i="32" s="1"/>
  <c r="I239" i="32" a="1"/>
  <c r="I239" i="32" s="1"/>
  <c r="L239" i="32" a="1"/>
  <c r="L239" i="32" s="1"/>
  <c r="M239" i="32" a="1"/>
  <c r="M239" i="32" s="1"/>
  <c r="L240" i="32" a="1"/>
  <c r="L240" i="32" s="1"/>
  <c r="J238" i="32" a="1"/>
  <c r="J238" i="32" s="1"/>
  <c r="I180" i="32" a="1"/>
  <c r="I180" i="32" s="1"/>
  <c r="I98" i="32"/>
  <c r="L333" i="32" a="1"/>
  <c r="L333" i="32" s="1"/>
  <c r="K332" i="32" a="1"/>
  <c r="K332" i="32" s="1"/>
  <c r="M332" i="32" a="1"/>
  <c r="M332" i="32" s="1"/>
  <c r="K331" i="32" a="1"/>
  <c r="K331" i="32" s="1"/>
  <c r="J333" i="32" a="1"/>
  <c r="J333" i="32" s="1"/>
  <c r="L331" i="32" a="1"/>
  <c r="L331" i="32" s="1"/>
  <c r="K333" i="32" a="1"/>
  <c r="K333" i="32" s="1"/>
  <c r="I331" i="32" a="1"/>
  <c r="I331" i="32" s="1"/>
  <c r="M331" i="32" a="1"/>
  <c r="M331" i="32" s="1"/>
  <c r="L332" i="32" a="1"/>
  <c r="L332" i="32" s="1"/>
  <c r="I332" i="32" a="1"/>
  <c r="I332" i="32" s="1"/>
  <c r="J331" i="32" a="1"/>
  <c r="J331" i="32" s="1"/>
  <c r="M333" i="32" a="1"/>
  <c r="M333" i="32" s="1"/>
  <c r="J332" i="32" a="1"/>
  <c r="J332" i="32" s="1"/>
  <c r="I333" i="32" a="1"/>
  <c r="I333" i="32" s="1"/>
  <c r="I272" i="32" a="1"/>
  <c r="I272" i="32" s="1"/>
  <c r="L100" i="32" a="1"/>
  <c r="L100" i="32" s="1"/>
  <c r="B189" i="56"/>
  <c r="B180" i="56"/>
  <c r="B179" i="56"/>
  <c r="B426" i="56"/>
  <c r="B185" i="56" s="1"/>
  <c r="B425" i="56"/>
  <c r="B184" i="56" s="1"/>
  <c r="B379" i="56"/>
  <c r="B120" i="56" s="1"/>
  <c r="B384" i="56"/>
  <c r="B125" i="56" s="1"/>
  <c r="B383" i="56"/>
  <c r="B124" i="56" s="1"/>
  <c r="B382" i="56"/>
  <c r="B123" i="56" s="1"/>
  <c r="E49" i="54"/>
  <c r="D406" i="56"/>
  <c r="E60" i="54"/>
  <c r="D401" i="56"/>
  <c r="E27" i="54"/>
  <c r="D379" i="56"/>
  <c r="E35" i="54"/>
  <c r="D371" i="56"/>
  <c r="E54" i="54"/>
  <c r="D399" i="56"/>
  <c r="E72" i="54"/>
  <c r="D421" i="56"/>
  <c r="E23" i="54"/>
  <c r="D367" i="56"/>
  <c r="L98" i="32"/>
  <c r="M98" i="32"/>
  <c r="J98" i="32"/>
  <c r="K98" i="32"/>
  <c r="R346" i="32"/>
  <c r="F23" i="54" s="1"/>
  <c r="K272" i="32" a="1"/>
  <c r="K272" i="32" s="1"/>
  <c r="I273" i="32" a="1"/>
  <c r="I273" i="32" s="1"/>
  <c r="J273" i="32" a="1"/>
  <c r="J273" i="32" s="1"/>
  <c r="L272" i="32" a="1"/>
  <c r="L272" i="32" s="1"/>
  <c r="L273" i="32" a="1"/>
  <c r="L273" i="32" s="1"/>
  <c r="M272" i="32" a="1"/>
  <c r="M272" i="32" s="1"/>
  <c r="M273" i="32" a="1"/>
  <c r="M273" i="32" s="1"/>
  <c r="K273" i="32" a="1"/>
  <c r="K273" i="32" s="1"/>
  <c r="J272" i="32" a="1"/>
  <c r="J272" i="32" s="1"/>
  <c r="K100" i="32" a="1"/>
  <c r="K100" i="32" s="1"/>
  <c r="K101" i="32" a="1"/>
  <c r="K101" i="32" s="1"/>
  <c r="J102" i="32" a="1"/>
  <c r="J102" i="32" s="1"/>
  <c r="M101" i="32" a="1"/>
  <c r="M101" i="32" s="1"/>
  <c r="I100" i="32" a="1"/>
  <c r="I100" i="32" s="1"/>
  <c r="M102" i="32" a="1"/>
  <c r="M102" i="32" s="1"/>
  <c r="I102" i="32" a="1"/>
  <c r="I102" i="32" s="1"/>
  <c r="M100" i="32" a="1"/>
  <c r="M100" i="32" s="1"/>
  <c r="I101" i="32" a="1"/>
  <c r="I101" i="32" s="1"/>
  <c r="J101" i="32" a="1"/>
  <c r="J101" i="32" s="1"/>
  <c r="L101" i="32" a="1"/>
  <c r="L101" i="32" s="1"/>
  <c r="J100" i="32" a="1"/>
  <c r="J100" i="32" s="1"/>
  <c r="L102" i="32" a="1"/>
  <c r="L102" i="32" s="1"/>
  <c r="K102" i="32" a="1"/>
  <c r="K102" i="32" s="1"/>
  <c r="K180" i="32" a="1"/>
  <c r="K180" i="32" s="1"/>
  <c r="L181" i="32" a="1"/>
  <c r="L181" i="32" s="1"/>
  <c r="M180" i="32" a="1"/>
  <c r="M180" i="32" s="1"/>
  <c r="L180" i="32" a="1"/>
  <c r="L180" i="32" s="1"/>
  <c r="I178" i="32" a="1"/>
  <c r="I178" i="32" s="1"/>
  <c r="K178" i="32" a="1"/>
  <c r="K178" i="32" s="1"/>
  <c r="J180" i="32" a="1"/>
  <c r="J180" i="32" s="1"/>
  <c r="M178" i="32" a="1"/>
  <c r="M178" i="32" s="1"/>
  <c r="J181" i="32" a="1"/>
  <c r="J181" i="32" s="1"/>
  <c r="K181" i="32" a="1"/>
  <c r="K181" i="32" s="1"/>
  <c r="I181" i="32" a="1"/>
  <c r="I181" i="32" s="1"/>
  <c r="M181" i="32" a="1"/>
  <c r="M181" i="32" s="1"/>
  <c r="J178" i="32" a="1"/>
  <c r="J178" i="32" s="1"/>
  <c r="L178" i="32" a="1"/>
  <c r="L178" i="32" s="1"/>
  <c r="R368" i="32"/>
  <c r="F72" i="54" s="1"/>
  <c r="S368" i="32"/>
  <c r="D73" i="54" s="1"/>
  <c r="F32" i="54"/>
  <c r="E20" i="54"/>
  <c r="F20" i="54"/>
  <c r="F21" i="54"/>
  <c r="G367" i="32"/>
  <c r="G351" i="32"/>
  <c r="G350" i="32"/>
  <c r="G345" i="32"/>
  <c r="G352" i="32"/>
  <c r="E41" i="54"/>
  <c r="G358" i="32"/>
  <c r="K283" i="32"/>
  <c r="L283" i="32"/>
  <c r="M283" i="32"/>
  <c r="D3" i="54"/>
  <c r="C3" i="32"/>
  <c r="B138" i="56"/>
  <c r="B388" i="56"/>
  <c r="B389" i="56"/>
  <c r="B390" i="56"/>
  <c r="B391" i="56"/>
  <c r="B392" i="56"/>
  <c r="B393" i="56"/>
  <c r="B356" i="56"/>
  <c r="B355" i="56"/>
  <c r="B1" i="56"/>
  <c r="J16" i="54"/>
  <c r="K16" i="54" s="1"/>
  <c r="L16" i="54" s="1"/>
  <c r="M16" i="54" s="1"/>
  <c r="N16" i="54" s="1"/>
  <c r="O16" i="54" s="1"/>
  <c r="P16" i="54" s="1"/>
  <c r="Q16" i="54" s="1"/>
  <c r="R16" i="54" s="1"/>
  <c r="S16" i="54" s="1"/>
  <c r="T16" i="54" s="1"/>
  <c r="U16" i="54" s="1"/>
  <c r="V16" i="54" s="1"/>
  <c r="W16" i="54" s="1"/>
  <c r="X16" i="54" s="1"/>
  <c r="Y16" i="54" s="1"/>
  <c r="Z16" i="54" s="1"/>
  <c r="AA16" i="54" s="1"/>
  <c r="AB16" i="54" s="1"/>
  <c r="AC16" i="54" s="1"/>
  <c r="AD16" i="54" s="1"/>
  <c r="AE16" i="54" s="1"/>
  <c r="AF16" i="54" s="1"/>
  <c r="AG16" i="54" s="1"/>
  <c r="AH16" i="54" s="1"/>
  <c r="AI16" i="54" s="1"/>
  <c r="AJ16" i="54" s="1"/>
  <c r="AK16" i="54" s="1"/>
  <c r="AL16" i="54" s="1"/>
  <c r="AM16" i="54" s="1"/>
  <c r="AN16" i="54" s="1"/>
  <c r="AO16" i="54" s="1"/>
  <c r="AP16" i="54" s="1"/>
  <c r="AQ16" i="54" s="1"/>
  <c r="AR16" i="54" s="1"/>
  <c r="AS16" i="54" s="1"/>
  <c r="AT16" i="54" s="1"/>
  <c r="AU16" i="54" s="1"/>
  <c r="AV16" i="54" s="1"/>
  <c r="AW16" i="54" s="1"/>
  <c r="AX16" i="54" s="1"/>
  <c r="AY16" i="54" s="1"/>
  <c r="AZ16" i="54" s="1"/>
  <c r="BA16" i="54" s="1"/>
  <c r="BB16" i="54" s="1"/>
  <c r="BC16" i="54" s="1"/>
  <c r="BD16" i="54" s="1"/>
  <c r="BE16" i="54" s="1"/>
  <c r="BF16" i="54" s="1"/>
  <c r="BG16" i="54" s="1"/>
  <c r="BH16" i="54" s="1"/>
  <c r="BI16" i="54" s="1"/>
  <c r="BJ16" i="54" s="1"/>
  <c r="BK16" i="54" s="1"/>
  <c r="BL16" i="54" s="1"/>
  <c r="BM16" i="54" s="1"/>
  <c r="BN16" i="54" s="1"/>
  <c r="BO16" i="54" s="1"/>
  <c r="BP16" i="54" s="1"/>
  <c r="BQ16" i="54" s="1"/>
  <c r="BR16" i="54" s="1"/>
  <c r="BS16" i="54" s="1"/>
  <c r="BT16" i="54" s="1"/>
  <c r="BU16" i="54" s="1"/>
  <c r="BV16" i="54" s="1"/>
  <c r="BW16" i="54" s="1"/>
  <c r="BX16" i="54" s="1"/>
  <c r="BY16" i="54" s="1"/>
  <c r="BZ16" i="54" s="1"/>
  <c r="CA16" i="54" s="1"/>
  <c r="CB16" i="54" s="1"/>
  <c r="CC16" i="54" s="1"/>
  <c r="CD16" i="54" s="1"/>
  <c r="CE16" i="54" s="1"/>
  <c r="CF16" i="54" s="1"/>
  <c r="CG16" i="54" s="1"/>
  <c r="CH16" i="54" s="1"/>
  <c r="CI16" i="54" s="1"/>
  <c r="CJ16" i="54" s="1"/>
  <c r="CK16" i="54" s="1"/>
  <c r="CL16" i="54" s="1"/>
  <c r="CM16" i="54" s="1"/>
  <c r="CN16" i="54" s="1"/>
  <c r="CO16" i="54" s="1"/>
  <c r="CP16" i="54" s="1"/>
  <c r="CQ16" i="54" s="1"/>
  <c r="CR16" i="54" s="1"/>
  <c r="CS16" i="54" s="1"/>
  <c r="CT16" i="54" s="1"/>
  <c r="CU16" i="54" s="1"/>
  <c r="CV16" i="54" s="1"/>
  <c r="CW16" i="54" s="1"/>
  <c r="CX16" i="54" s="1"/>
  <c r="CY16" i="54" s="1"/>
  <c r="CZ16" i="54" s="1"/>
  <c r="DA16" i="54" s="1"/>
  <c r="DB16" i="54" s="1"/>
  <c r="DC16" i="54" s="1"/>
  <c r="DD16" i="54" s="1"/>
  <c r="DE16" i="54" s="1"/>
  <c r="DF16" i="54" s="1"/>
  <c r="DG16" i="54" s="1"/>
  <c r="DH16" i="54" s="1"/>
  <c r="DI16" i="54" s="1"/>
  <c r="DJ16" i="54" s="1"/>
  <c r="DK16" i="54" s="1"/>
  <c r="DL16" i="54" s="1"/>
  <c r="DM16" i="54" s="1"/>
  <c r="DN16" i="54" s="1"/>
  <c r="DO16" i="54" s="1"/>
  <c r="DP16" i="54" s="1"/>
  <c r="DQ16" i="54" s="1"/>
  <c r="DR16" i="54" s="1"/>
  <c r="DS16" i="54" s="1"/>
  <c r="DT16" i="54" s="1"/>
  <c r="DU16" i="54" s="1"/>
  <c r="D15" i="54"/>
  <c r="D14" i="54"/>
  <c r="J6" i="54"/>
  <c r="B1" i="54"/>
  <c r="C372" i="53"/>
  <c r="C365" i="53"/>
  <c r="C358" i="53"/>
  <c r="C351" i="53"/>
  <c r="J15" i="53"/>
  <c r="K15" i="53" s="1"/>
  <c r="L15" i="53" s="1"/>
  <c r="M15" i="53" s="1"/>
  <c r="N15" i="53" s="1"/>
  <c r="O15" i="53" s="1"/>
  <c r="P15" i="53" s="1"/>
  <c r="Q15" i="53" s="1"/>
  <c r="R15" i="53" s="1"/>
  <c r="S15" i="53" s="1"/>
  <c r="T15" i="53" s="1"/>
  <c r="U15" i="53" s="1"/>
  <c r="V15" i="53" s="1"/>
  <c r="W15" i="53" s="1"/>
  <c r="X15" i="53" s="1"/>
  <c r="Y15" i="53" s="1"/>
  <c r="Z15" i="53" s="1"/>
  <c r="AA15" i="53" s="1"/>
  <c r="AB15" i="53" s="1"/>
  <c r="AC15" i="53" s="1"/>
  <c r="AD15" i="53" s="1"/>
  <c r="AE15" i="53" s="1"/>
  <c r="AF15" i="53" s="1"/>
  <c r="AG15" i="53" s="1"/>
  <c r="AH15" i="53" s="1"/>
  <c r="AI15" i="53" s="1"/>
  <c r="AJ15" i="53" s="1"/>
  <c r="AK15" i="53" s="1"/>
  <c r="AL15" i="53" s="1"/>
  <c r="AM15" i="53" s="1"/>
  <c r="AN15" i="53" s="1"/>
  <c r="AO15" i="53" s="1"/>
  <c r="AP15" i="53" s="1"/>
  <c r="AQ15" i="53" s="1"/>
  <c r="AR15" i="53" s="1"/>
  <c r="AS15" i="53" s="1"/>
  <c r="AT15" i="53" s="1"/>
  <c r="AU15" i="53" s="1"/>
  <c r="AV15" i="53" s="1"/>
  <c r="AW15" i="53" s="1"/>
  <c r="AX15" i="53" s="1"/>
  <c r="AY15" i="53" s="1"/>
  <c r="AZ15" i="53" s="1"/>
  <c r="BA15" i="53" s="1"/>
  <c r="BB15" i="53" s="1"/>
  <c r="BC15" i="53" s="1"/>
  <c r="BD15" i="53" s="1"/>
  <c r="BE15" i="53" s="1"/>
  <c r="BF15" i="53" s="1"/>
  <c r="BG15" i="53" s="1"/>
  <c r="BH15" i="53" s="1"/>
  <c r="BI15" i="53" s="1"/>
  <c r="BJ15" i="53" s="1"/>
  <c r="BK15" i="53" s="1"/>
  <c r="BL15" i="53" s="1"/>
  <c r="BM15" i="53" s="1"/>
  <c r="BN15" i="53" s="1"/>
  <c r="BO15" i="53" s="1"/>
  <c r="BP15" i="53" s="1"/>
  <c r="BQ15" i="53" s="1"/>
  <c r="BR15" i="53" s="1"/>
  <c r="BS15" i="53" s="1"/>
  <c r="BT15" i="53" s="1"/>
  <c r="BU15" i="53" s="1"/>
  <c r="BV15" i="53" s="1"/>
  <c r="BW15" i="53" s="1"/>
  <c r="BX15" i="53" s="1"/>
  <c r="BY15" i="53" s="1"/>
  <c r="BZ15" i="53" s="1"/>
  <c r="CA15" i="53" s="1"/>
  <c r="CB15" i="53" s="1"/>
  <c r="CC15" i="53" s="1"/>
  <c r="CD15" i="53" s="1"/>
  <c r="CE15" i="53" s="1"/>
  <c r="CF15" i="53" s="1"/>
  <c r="CG15" i="53" s="1"/>
  <c r="CH15" i="53" s="1"/>
  <c r="CI15" i="53" s="1"/>
  <c r="CJ15" i="53" s="1"/>
  <c r="CK15" i="53" s="1"/>
  <c r="CL15" i="53" s="1"/>
  <c r="CM15" i="53" s="1"/>
  <c r="CN15" i="53" s="1"/>
  <c r="CO15" i="53" s="1"/>
  <c r="CP15" i="53" s="1"/>
  <c r="CQ15" i="53" s="1"/>
  <c r="CR15" i="53" s="1"/>
  <c r="CS15" i="53" s="1"/>
  <c r="CT15" i="53" s="1"/>
  <c r="CU15" i="53" s="1"/>
  <c r="CV15" i="53" s="1"/>
  <c r="CW15" i="53" s="1"/>
  <c r="CX15" i="53" s="1"/>
  <c r="CY15" i="53" s="1"/>
  <c r="CZ15" i="53" s="1"/>
  <c r="DA15" i="53" s="1"/>
  <c r="DB15" i="53" s="1"/>
  <c r="DC15" i="53" s="1"/>
  <c r="DD15" i="53" s="1"/>
  <c r="DE15" i="53" s="1"/>
  <c r="DF15" i="53" s="1"/>
  <c r="DG15" i="53" s="1"/>
  <c r="DH15" i="53" s="1"/>
  <c r="DI15" i="53" s="1"/>
  <c r="DJ15" i="53" s="1"/>
  <c r="DK15" i="53" s="1"/>
  <c r="DL15" i="53" s="1"/>
  <c r="DM15" i="53" s="1"/>
  <c r="DN15" i="53" s="1"/>
  <c r="DO15" i="53" s="1"/>
  <c r="DP15" i="53" s="1"/>
  <c r="DQ15" i="53" s="1"/>
  <c r="DR15" i="53" s="1"/>
  <c r="DS15" i="53" s="1"/>
  <c r="DT15" i="53" s="1"/>
  <c r="DU15" i="53" s="1"/>
  <c r="D14" i="53"/>
  <c r="D13" i="53"/>
  <c r="J6" i="53"/>
  <c r="B1" i="53"/>
  <c r="C372" i="52"/>
  <c r="C365" i="52"/>
  <c r="C358" i="52"/>
  <c r="C351" i="52"/>
  <c r="J15" i="52"/>
  <c r="K15" i="52" s="1"/>
  <c r="L15" i="52" s="1"/>
  <c r="M15" i="52" s="1"/>
  <c r="N15" i="52" s="1"/>
  <c r="O15" i="52" s="1"/>
  <c r="P15" i="52" s="1"/>
  <c r="Q15" i="52" s="1"/>
  <c r="R15" i="52" s="1"/>
  <c r="S15" i="52" s="1"/>
  <c r="T15" i="52" s="1"/>
  <c r="U15" i="52" s="1"/>
  <c r="V15" i="52" s="1"/>
  <c r="W15" i="52" s="1"/>
  <c r="X15" i="52" s="1"/>
  <c r="Y15" i="52" s="1"/>
  <c r="Z15" i="52" s="1"/>
  <c r="AA15" i="52" s="1"/>
  <c r="AB15" i="52" s="1"/>
  <c r="AC15" i="52" s="1"/>
  <c r="AD15" i="52" s="1"/>
  <c r="AE15" i="52" s="1"/>
  <c r="AF15" i="52" s="1"/>
  <c r="AG15" i="52" s="1"/>
  <c r="AH15" i="52" s="1"/>
  <c r="AI15" i="52" s="1"/>
  <c r="AJ15" i="52" s="1"/>
  <c r="AK15" i="52" s="1"/>
  <c r="AL15" i="52" s="1"/>
  <c r="AM15" i="52" s="1"/>
  <c r="AN15" i="52" s="1"/>
  <c r="AO15" i="52" s="1"/>
  <c r="AP15" i="52" s="1"/>
  <c r="AQ15" i="52" s="1"/>
  <c r="AR15" i="52" s="1"/>
  <c r="AS15" i="52" s="1"/>
  <c r="AT15" i="52" s="1"/>
  <c r="AU15" i="52" s="1"/>
  <c r="AV15" i="52" s="1"/>
  <c r="AW15" i="52" s="1"/>
  <c r="AX15" i="52" s="1"/>
  <c r="AY15" i="52" s="1"/>
  <c r="AZ15" i="52" s="1"/>
  <c r="BA15" i="52" s="1"/>
  <c r="BB15" i="52" s="1"/>
  <c r="BC15" i="52" s="1"/>
  <c r="BD15" i="52" s="1"/>
  <c r="BE15" i="52" s="1"/>
  <c r="BF15" i="52" s="1"/>
  <c r="BG15" i="52" s="1"/>
  <c r="BH15" i="52" s="1"/>
  <c r="BI15" i="52" s="1"/>
  <c r="BJ15" i="52" s="1"/>
  <c r="BK15" i="52" s="1"/>
  <c r="BL15" i="52" s="1"/>
  <c r="BM15" i="52" s="1"/>
  <c r="BN15" i="52" s="1"/>
  <c r="BO15" i="52" s="1"/>
  <c r="BP15" i="52" s="1"/>
  <c r="BQ15" i="52" s="1"/>
  <c r="BR15" i="52" s="1"/>
  <c r="BS15" i="52" s="1"/>
  <c r="BT15" i="52" s="1"/>
  <c r="BU15" i="52" s="1"/>
  <c r="BV15" i="52" s="1"/>
  <c r="BW15" i="52" s="1"/>
  <c r="BX15" i="52" s="1"/>
  <c r="BY15" i="52" s="1"/>
  <c r="BZ15" i="52" s="1"/>
  <c r="CA15" i="52" s="1"/>
  <c r="CB15" i="52" s="1"/>
  <c r="CC15" i="52" s="1"/>
  <c r="CD15" i="52" s="1"/>
  <c r="CE15" i="52" s="1"/>
  <c r="CF15" i="52" s="1"/>
  <c r="CG15" i="52" s="1"/>
  <c r="CH15" i="52" s="1"/>
  <c r="CI15" i="52" s="1"/>
  <c r="CJ15" i="52" s="1"/>
  <c r="CK15" i="52" s="1"/>
  <c r="CL15" i="52" s="1"/>
  <c r="CM15" i="52" s="1"/>
  <c r="CN15" i="52" s="1"/>
  <c r="CO15" i="52" s="1"/>
  <c r="CP15" i="52" s="1"/>
  <c r="CQ15" i="52" s="1"/>
  <c r="CR15" i="52" s="1"/>
  <c r="CS15" i="52" s="1"/>
  <c r="CT15" i="52" s="1"/>
  <c r="CU15" i="52" s="1"/>
  <c r="CV15" i="52" s="1"/>
  <c r="CW15" i="52" s="1"/>
  <c r="CX15" i="52" s="1"/>
  <c r="CY15" i="52" s="1"/>
  <c r="CZ15" i="52" s="1"/>
  <c r="DA15" i="52" s="1"/>
  <c r="DB15" i="52" s="1"/>
  <c r="DC15" i="52" s="1"/>
  <c r="DD15" i="52" s="1"/>
  <c r="DE15" i="52" s="1"/>
  <c r="DF15" i="52" s="1"/>
  <c r="DG15" i="52" s="1"/>
  <c r="DH15" i="52" s="1"/>
  <c r="DI15" i="52" s="1"/>
  <c r="DJ15" i="52" s="1"/>
  <c r="DK15" i="52" s="1"/>
  <c r="DL15" i="52" s="1"/>
  <c r="DM15" i="52" s="1"/>
  <c r="DN15" i="52" s="1"/>
  <c r="DO15" i="52" s="1"/>
  <c r="DP15" i="52" s="1"/>
  <c r="DQ15" i="52" s="1"/>
  <c r="DR15" i="52" s="1"/>
  <c r="DS15" i="52" s="1"/>
  <c r="DT15" i="52" s="1"/>
  <c r="DU15" i="52" s="1"/>
  <c r="D14" i="52"/>
  <c r="D13" i="52"/>
  <c r="J6" i="52"/>
  <c r="B1" i="52"/>
  <c r="C372" i="51"/>
  <c r="C365" i="51"/>
  <c r="C358" i="51"/>
  <c r="C351" i="51"/>
  <c r="J15" i="51"/>
  <c r="K15" i="51" s="1"/>
  <c r="L15" i="51" s="1"/>
  <c r="M15" i="51" s="1"/>
  <c r="N15" i="51" s="1"/>
  <c r="O15" i="51" s="1"/>
  <c r="P15" i="51" s="1"/>
  <c r="Q15" i="51" s="1"/>
  <c r="R15" i="51" s="1"/>
  <c r="S15" i="51" s="1"/>
  <c r="T15" i="51" s="1"/>
  <c r="U15" i="51" s="1"/>
  <c r="V15" i="51" s="1"/>
  <c r="W15" i="51" s="1"/>
  <c r="X15" i="51" s="1"/>
  <c r="Y15" i="51" s="1"/>
  <c r="Z15" i="51" s="1"/>
  <c r="AA15" i="51" s="1"/>
  <c r="AB15" i="51" s="1"/>
  <c r="AC15" i="51" s="1"/>
  <c r="AD15" i="51" s="1"/>
  <c r="AE15" i="51" s="1"/>
  <c r="AF15" i="51" s="1"/>
  <c r="AG15" i="51" s="1"/>
  <c r="AH15" i="51" s="1"/>
  <c r="AI15" i="51" s="1"/>
  <c r="AJ15" i="51" s="1"/>
  <c r="AK15" i="51" s="1"/>
  <c r="AL15" i="51" s="1"/>
  <c r="AM15" i="51" s="1"/>
  <c r="AN15" i="51" s="1"/>
  <c r="AO15" i="51" s="1"/>
  <c r="AP15" i="51" s="1"/>
  <c r="AQ15" i="51" s="1"/>
  <c r="AR15" i="51" s="1"/>
  <c r="AS15" i="51" s="1"/>
  <c r="AT15" i="51" s="1"/>
  <c r="AU15" i="51" s="1"/>
  <c r="AV15" i="51" s="1"/>
  <c r="AW15" i="51" s="1"/>
  <c r="AX15" i="51" s="1"/>
  <c r="AY15" i="51" s="1"/>
  <c r="AZ15" i="51" s="1"/>
  <c r="BA15" i="51" s="1"/>
  <c r="BB15" i="51" s="1"/>
  <c r="BC15" i="51" s="1"/>
  <c r="BD15" i="51" s="1"/>
  <c r="BE15" i="51" s="1"/>
  <c r="BF15" i="51" s="1"/>
  <c r="BG15" i="51" s="1"/>
  <c r="BH15" i="51" s="1"/>
  <c r="BI15" i="51" s="1"/>
  <c r="BJ15" i="51" s="1"/>
  <c r="BK15" i="51" s="1"/>
  <c r="BL15" i="51" s="1"/>
  <c r="BM15" i="51" s="1"/>
  <c r="BN15" i="51" s="1"/>
  <c r="BO15" i="51" s="1"/>
  <c r="BP15" i="51" s="1"/>
  <c r="BQ15" i="51" s="1"/>
  <c r="BR15" i="51" s="1"/>
  <c r="BS15" i="51" s="1"/>
  <c r="BT15" i="51" s="1"/>
  <c r="BU15" i="51" s="1"/>
  <c r="BV15" i="51" s="1"/>
  <c r="BW15" i="51" s="1"/>
  <c r="BX15" i="51" s="1"/>
  <c r="BY15" i="51" s="1"/>
  <c r="BZ15" i="51" s="1"/>
  <c r="CA15" i="51" s="1"/>
  <c r="CB15" i="51" s="1"/>
  <c r="CC15" i="51" s="1"/>
  <c r="CD15" i="51" s="1"/>
  <c r="CE15" i="51" s="1"/>
  <c r="CF15" i="51" s="1"/>
  <c r="CG15" i="51" s="1"/>
  <c r="CH15" i="51" s="1"/>
  <c r="CI15" i="51" s="1"/>
  <c r="CJ15" i="51" s="1"/>
  <c r="CK15" i="51" s="1"/>
  <c r="CL15" i="51" s="1"/>
  <c r="CM15" i="51" s="1"/>
  <c r="CN15" i="51" s="1"/>
  <c r="CO15" i="51" s="1"/>
  <c r="CP15" i="51" s="1"/>
  <c r="CQ15" i="51" s="1"/>
  <c r="CR15" i="51" s="1"/>
  <c r="CS15" i="51" s="1"/>
  <c r="CT15" i="51" s="1"/>
  <c r="CU15" i="51" s="1"/>
  <c r="CV15" i="51" s="1"/>
  <c r="CW15" i="51" s="1"/>
  <c r="CX15" i="51" s="1"/>
  <c r="CY15" i="51" s="1"/>
  <c r="CZ15" i="51" s="1"/>
  <c r="DA15" i="51" s="1"/>
  <c r="DB15" i="51" s="1"/>
  <c r="DC15" i="51" s="1"/>
  <c r="DD15" i="51" s="1"/>
  <c r="DE15" i="51" s="1"/>
  <c r="DF15" i="51" s="1"/>
  <c r="DG15" i="51" s="1"/>
  <c r="DH15" i="51" s="1"/>
  <c r="DI15" i="51" s="1"/>
  <c r="DJ15" i="51" s="1"/>
  <c r="DK15" i="51" s="1"/>
  <c r="DL15" i="51" s="1"/>
  <c r="DM15" i="51" s="1"/>
  <c r="DN15" i="51" s="1"/>
  <c r="DO15" i="51" s="1"/>
  <c r="DP15" i="51" s="1"/>
  <c r="DQ15" i="51" s="1"/>
  <c r="DR15" i="51" s="1"/>
  <c r="DS15" i="51" s="1"/>
  <c r="DT15" i="51" s="1"/>
  <c r="DU15" i="51" s="1"/>
  <c r="D14" i="51"/>
  <c r="D13" i="51"/>
  <c r="J6" i="51"/>
  <c r="B1" i="51"/>
  <c r="C372" i="50"/>
  <c r="C365" i="50"/>
  <c r="C358" i="50"/>
  <c r="C351" i="50"/>
  <c r="J15" i="50"/>
  <c r="K15" i="50" s="1"/>
  <c r="L15" i="50" s="1"/>
  <c r="M15" i="50" s="1"/>
  <c r="N15" i="50" s="1"/>
  <c r="O15" i="50" s="1"/>
  <c r="P15" i="50" s="1"/>
  <c r="Q15" i="50" s="1"/>
  <c r="R15" i="50" s="1"/>
  <c r="S15" i="50" s="1"/>
  <c r="T15" i="50" s="1"/>
  <c r="U15" i="50" s="1"/>
  <c r="V15" i="50" s="1"/>
  <c r="W15" i="50" s="1"/>
  <c r="X15" i="50" s="1"/>
  <c r="Y15" i="50" s="1"/>
  <c r="Z15" i="50" s="1"/>
  <c r="AA15" i="50" s="1"/>
  <c r="AB15" i="50" s="1"/>
  <c r="AC15" i="50" s="1"/>
  <c r="AD15" i="50" s="1"/>
  <c r="AE15" i="50" s="1"/>
  <c r="AF15" i="50" s="1"/>
  <c r="AG15" i="50" s="1"/>
  <c r="AH15" i="50" s="1"/>
  <c r="AI15" i="50" s="1"/>
  <c r="AJ15" i="50" s="1"/>
  <c r="AK15" i="50" s="1"/>
  <c r="AL15" i="50" s="1"/>
  <c r="AM15" i="50" s="1"/>
  <c r="AN15" i="50" s="1"/>
  <c r="AO15" i="50" s="1"/>
  <c r="AP15" i="50" s="1"/>
  <c r="AQ15" i="50" s="1"/>
  <c r="AR15" i="50" s="1"/>
  <c r="AS15" i="50" s="1"/>
  <c r="AT15" i="50" s="1"/>
  <c r="AU15" i="50" s="1"/>
  <c r="AV15" i="50" s="1"/>
  <c r="AW15" i="50" s="1"/>
  <c r="AX15" i="50" s="1"/>
  <c r="AY15" i="50" s="1"/>
  <c r="AZ15" i="50" s="1"/>
  <c r="BA15" i="50" s="1"/>
  <c r="BB15" i="50" s="1"/>
  <c r="BC15" i="50" s="1"/>
  <c r="BD15" i="50" s="1"/>
  <c r="BE15" i="50" s="1"/>
  <c r="BF15" i="50" s="1"/>
  <c r="BG15" i="50" s="1"/>
  <c r="BH15" i="50" s="1"/>
  <c r="BI15" i="50" s="1"/>
  <c r="BJ15" i="50" s="1"/>
  <c r="BK15" i="50" s="1"/>
  <c r="BL15" i="50" s="1"/>
  <c r="BM15" i="50" s="1"/>
  <c r="BN15" i="50" s="1"/>
  <c r="BO15" i="50" s="1"/>
  <c r="BP15" i="50" s="1"/>
  <c r="BQ15" i="50" s="1"/>
  <c r="BR15" i="50" s="1"/>
  <c r="BS15" i="50" s="1"/>
  <c r="BT15" i="50" s="1"/>
  <c r="BU15" i="50" s="1"/>
  <c r="BV15" i="50" s="1"/>
  <c r="BW15" i="50" s="1"/>
  <c r="BX15" i="50" s="1"/>
  <c r="BY15" i="50" s="1"/>
  <c r="BZ15" i="50" s="1"/>
  <c r="CA15" i="50" s="1"/>
  <c r="CB15" i="50" s="1"/>
  <c r="CC15" i="50" s="1"/>
  <c r="CD15" i="50" s="1"/>
  <c r="CE15" i="50" s="1"/>
  <c r="CF15" i="50" s="1"/>
  <c r="CG15" i="50" s="1"/>
  <c r="CH15" i="50" s="1"/>
  <c r="CI15" i="50" s="1"/>
  <c r="CJ15" i="50" s="1"/>
  <c r="CK15" i="50" s="1"/>
  <c r="CL15" i="50" s="1"/>
  <c r="CM15" i="50" s="1"/>
  <c r="CN15" i="50" s="1"/>
  <c r="CO15" i="50" s="1"/>
  <c r="CP15" i="50" s="1"/>
  <c r="CQ15" i="50" s="1"/>
  <c r="CR15" i="50" s="1"/>
  <c r="CS15" i="50" s="1"/>
  <c r="CT15" i="50" s="1"/>
  <c r="CU15" i="50" s="1"/>
  <c r="CV15" i="50" s="1"/>
  <c r="CW15" i="50" s="1"/>
  <c r="CX15" i="50" s="1"/>
  <c r="CY15" i="50" s="1"/>
  <c r="CZ15" i="50" s="1"/>
  <c r="DA15" i="50" s="1"/>
  <c r="DB15" i="50" s="1"/>
  <c r="DC15" i="50" s="1"/>
  <c r="DD15" i="50" s="1"/>
  <c r="DE15" i="50" s="1"/>
  <c r="DF15" i="50" s="1"/>
  <c r="DG15" i="50" s="1"/>
  <c r="DH15" i="50" s="1"/>
  <c r="DI15" i="50" s="1"/>
  <c r="DJ15" i="50" s="1"/>
  <c r="DK15" i="50" s="1"/>
  <c r="DL15" i="50" s="1"/>
  <c r="DM15" i="50" s="1"/>
  <c r="DN15" i="50" s="1"/>
  <c r="DO15" i="50" s="1"/>
  <c r="DP15" i="50" s="1"/>
  <c r="DQ15" i="50" s="1"/>
  <c r="DR15" i="50" s="1"/>
  <c r="DS15" i="50" s="1"/>
  <c r="DT15" i="50" s="1"/>
  <c r="DU15" i="50" s="1"/>
  <c r="D14" i="50"/>
  <c r="D13" i="50"/>
  <c r="J6" i="50"/>
  <c r="B1" i="50"/>
  <c r="J283" i="32"/>
  <c r="I283" i="32"/>
  <c r="M282" i="32"/>
  <c r="L282" i="32"/>
  <c r="K282" i="32"/>
  <c r="J282" i="32"/>
  <c r="I282" i="32"/>
  <c r="C283" i="32"/>
  <c r="C282" i="32"/>
  <c r="C358" i="49"/>
  <c r="C351" i="49"/>
  <c r="C372" i="49"/>
  <c r="J15" i="49"/>
  <c r="K15" i="49" s="1"/>
  <c r="L15" i="49" s="1"/>
  <c r="M15" i="49" s="1"/>
  <c r="N15" i="49" s="1"/>
  <c r="O15" i="49" s="1"/>
  <c r="P15" i="49" s="1"/>
  <c r="Q15" i="49" s="1"/>
  <c r="R15" i="49" s="1"/>
  <c r="S15" i="49" s="1"/>
  <c r="T15" i="49" s="1"/>
  <c r="U15" i="49" s="1"/>
  <c r="V15" i="49" s="1"/>
  <c r="W15" i="49" s="1"/>
  <c r="X15" i="49" s="1"/>
  <c r="Y15" i="49" s="1"/>
  <c r="Z15" i="49" s="1"/>
  <c r="AA15" i="49" s="1"/>
  <c r="AB15" i="49" s="1"/>
  <c r="AC15" i="49" s="1"/>
  <c r="AD15" i="49" s="1"/>
  <c r="AE15" i="49" s="1"/>
  <c r="AF15" i="49" s="1"/>
  <c r="AG15" i="49" s="1"/>
  <c r="AH15" i="49" s="1"/>
  <c r="AI15" i="49" s="1"/>
  <c r="AJ15" i="49" s="1"/>
  <c r="AK15" i="49" s="1"/>
  <c r="AL15" i="49" s="1"/>
  <c r="AM15" i="49" s="1"/>
  <c r="AN15" i="49" s="1"/>
  <c r="AO15" i="49" s="1"/>
  <c r="AP15" i="49" s="1"/>
  <c r="AQ15" i="49" s="1"/>
  <c r="AR15" i="49" s="1"/>
  <c r="AS15" i="49" s="1"/>
  <c r="AT15" i="49" s="1"/>
  <c r="AU15" i="49" s="1"/>
  <c r="AV15" i="49" s="1"/>
  <c r="AW15" i="49" s="1"/>
  <c r="AX15" i="49" s="1"/>
  <c r="AY15" i="49" s="1"/>
  <c r="AZ15" i="49" s="1"/>
  <c r="BA15" i="49" s="1"/>
  <c r="BB15" i="49" s="1"/>
  <c r="BC15" i="49" s="1"/>
  <c r="BD15" i="49" s="1"/>
  <c r="BE15" i="49" s="1"/>
  <c r="BF15" i="49" s="1"/>
  <c r="BG15" i="49" s="1"/>
  <c r="BH15" i="49" s="1"/>
  <c r="BI15" i="49" s="1"/>
  <c r="BJ15" i="49" s="1"/>
  <c r="BK15" i="49" s="1"/>
  <c r="BL15" i="49" s="1"/>
  <c r="BM15" i="49" s="1"/>
  <c r="BN15" i="49" s="1"/>
  <c r="BO15" i="49" s="1"/>
  <c r="BP15" i="49" s="1"/>
  <c r="BQ15" i="49" s="1"/>
  <c r="BR15" i="49" s="1"/>
  <c r="BS15" i="49" s="1"/>
  <c r="BT15" i="49" s="1"/>
  <c r="BU15" i="49" s="1"/>
  <c r="BV15" i="49" s="1"/>
  <c r="BW15" i="49" s="1"/>
  <c r="BX15" i="49" s="1"/>
  <c r="BY15" i="49" s="1"/>
  <c r="BZ15" i="49" s="1"/>
  <c r="CA15" i="49" s="1"/>
  <c r="CB15" i="49" s="1"/>
  <c r="CC15" i="49" s="1"/>
  <c r="CD15" i="49" s="1"/>
  <c r="CE15" i="49" s="1"/>
  <c r="CF15" i="49" s="1"/>
  <c r="CG15" i="49" s="1"/>
  <c r="CH15" i="49" s="1"/>
  <c r="CI15" i="49" s="1"/>
  <c r="CJ15" i="49" s="1"/>
  <c r="CK15" i="49" s="1"/>
  <c r="CL15" i="49" s="1"/>
  <c r="CM15" i="49" s="1"/>
  <c r="CN15" i="49" s="1"/>
  <c r="CO15" i="49" s="1"/>
  <c r="CP15" i="49" s="1"/>
  <c r="CQ15" i="49" s="1"/>
  <c r="CR15" i="49" s="1"/>
  <c r="CS15" i="49" s="1"/>
  <c r="CT15" i="49" s="1"/>
  <c r="CU15" i="49" s="1"/>
  <c r="CV15" i="49" s="1"/>
  <c r="CW15" i="49" s="1"/>
  <c r="CX15" i="49" s="1"/>
  <c r="CY15" i="49" s="1"/>
  <c r="CZ15" i="49" s="1"/>
  <c r="DA15" i="49" s="1"/>
  <c r="DB15" i="49" s="1"/>
  <c r="DC15" i="49" s="1"/>
  <c r="DD15" i="49" s="1"/>
  <c r="DE15" i="49" s="1"/>
  <c r="DF15" i="49" s="1"/>
  <c r="DG15" i="49" s="1"/>
  <c r="DH15" i="49" s="1"/>
  <c r="DI15" i="49" s="1"/>
  <c r="DJ15" i="49" s="1"/>
  <c r="DK15" i="49" s="1"/>
  <c r="DL15" i="49" s="1"/>
  <c r="DM15" i="49" s="1"/>
  <c r="DN15" i="49" s="1"/>
  <c r="DO15" i="49" s="1"/>
  <c r="DP15" i="49" s="1"/>
  <c r="DQ15" i="49" s="1"/>
  <c r="DR15" i="49" s="1"/>
  <c r="DS15" i="49" s="1"/>
  <c r="DT15" i="49" s="1"/>
  <c r="DU15" i="49" s="1"/>
  <c r="DV15" i="49" s="1"/>
  <c r="D14" i="49"/>
  <c r="D13" i="49"/>
  <c r="J6" i="49"/>
  <c r="B1" i="49"/>
  <c r="C116" i="32"/>
  <c r="C115" i="32"/>
  <c r="C114" i="32"/>
  <c r="C113" i="32"/>
  <c r="C23" i="32"/>
  <c r="S136" i="59" l="1"/>
  <c r="S213" i="59"/>
  <c r="S303" i="59"/>
  <c r="S120" i="59"/>
  <c r="S51" i="59"/>
  <c r="S52" i="59" s="1"/>
  <c r="S54" i="59" s="1"/>
  <c r="S222" i="59"/>
  <c r="S59" i="59"/>
  <c r="S312" i="59"/>
  <c r="S128" i="59"/>
  <c r="S67" i="59"/>
  <c r="S179" i="59"/>
  <c r="S269" i="59"/>
  <c r="S14" i="59"/>
  <c r="N103" i="59"/>
  <c r="N101" i="59"/>
  <c r="O99" i="59" s="1"/>
  <c r="O100" i="59" s="1"/>
  <c r="N110" i="32"/>
  <c r="N32" i="59"/>
  <c r="O30" i="59" s="1"/>
  <c r="R192" i="59"/>
  <c r="R194" i="59" s="1"/>
  <c r="R173" i="59"/>
  <c r="R282" i="59"/>
  <c r="R325" i="59"/>
  <c r="N278" i="32"/>
  <c r="D363" i="59" s="1"/>
  <c r="D340" i="59"/>
  <c r="N185" i="32"/>
  <c r="N188" i="32" s="1"/>
  <c r="D349" i="59" s="1"/>
  <c r="N182" i="32"/>
  <c r="N337" i="32"/>
  <c r="N340" i="32" s="1"/>
  <c r="D370" i="59" s="1"/>
  <c r="N334" i="32"/>
  <c r="N241" i="32"/>
  <c r="N244" i="32"/>
  <c r="N247" i="32" s="1"/>
  <c r="D356" i="59" s="1"/>
  <c r="S5" i="59"/>
  <c r="S96" i="59" s="1"/>
  <c r="T6" i="59"/>
  <c r="S3" i="59"/>
  <c r="S2" i="59"/>
  <c r="B402" i="56"/>
  <c r="B153" i="56" s="1"/>
  <c r="B401" i="56"/>
  <c r="B152" i="56" s="1"/>
  <c r="B400" i="56"/>
  <c r="B151" i="56" s="1"/>
  <c r="B399" i="56"/>
  <c r="B150" i="56" s="1"/>
  <c r="B398" i="56"/>
  <c r="B149" i="56" s="1"/>
  <c r="B228" i="56" s="1"/>
  <c r="B397" i="56"/>
  <c r="B148" i="56" s="1"/>
  <c r="B200" i="56"/>
  <c r="B229" i="56"/>
  <c r="B141" i="56"/>
  <c r="B159" i="56" s="1"/>
  <c r="B140" i="56"/>
  <c r="B158" i="56" s="1"/>
  <c r="B139" i="56"/>
  <c r="B157" i="56" s="1"/>
  <c r="B96" i="56"/>
  <c r="B366" i="56"/>
  <c r="B107" i="56" s="1"/>
  <c r="B97" i="56"/>
  <c r="B367" i="56"/>
  <c r="B108" i="56" s="1"/>
  <c r="B130" i="56" s="1"/>
  <c r="B144" i="56"/>
  <c r="B162" i="56" s="1"/>
  <c r="B143" i="56"/>
  <c r="B161" i="56" s="1"/>
  <c r="B142" i="56"/>
  <c r="B160" i="56" s="1"/>
  <c r="G346" i="32"/>
  <c r="M339" i="32"/>
  <c r="J338" i="32"/>
  <c r="L338" i="32"/>
  <c r="K339" i="32"/>
  <c r="L337" i="32"/>
  <c r="J339" i="32"/>
  <c r="L339" i="32"/>
  <c r="J337" i="32"/>
  <c r="I338" i="32"/>
  <c r="M338" i="32"/>
  <c r="I339" i="32"/>
  <c r="K338" i="32"/>
  <c r="M337" i="32"/>
  <c r="K337" i="32"/>
  <c r="U368" i="32"/>
  <c r="F73" i="54" s="1"/>
  <c r="T368" i="32"/>
  <c r="DW15" i="49"/>
  <c r="DX15" i="49" s="1"/>
  <c r="DY15" i="49" s="1"/>
  <c r="DZ15" i="49" s="1"/>
  <c r="EA15" i="49" s="1"/>
  <c r="EB15" i="49" s="1"/>
  <c r="I6" i="53"/>
  <c r="I7" i="53" s="1"/>
  <c r="I6" i="50"/>
  <c r="I7" i="50" s="1"/>
  <c r="DV16" i="54"/>
  <c r="DW16" i="54" s="1"/>
  <c r="DX16" i="54" s="1"/>
  <c r="DY16" i="54" s="1"/>
  <c r="DZ16" i="54" s="1"/>
  <c r="EA16" i="54" s="1"/>
  <c r="EB16" i="54" s="1"/>
  <c r="DV15" i="51"/>
  <c r="DV15" i="53"/>
  <c r="DV15" i="50"/>
  <c r="DV15" i="52"/>
  <c r="J7" i="52"/>
  <c r="J7" i="51"/>
  <c r="I6" i="54"/>
  <c r="I7" i="54" s="1"/>
  <c r="I3" i="54" s="1"/>
  <c r="J7" i="54"/>
  <c r="J7" i="50"/>
  <c r="I6" i="51"/>
  <c r="I7" i="51" s="1"/>
  <c r="I3" i="51" s="1"/>
  <c r="I6" i="52"/>
  <c r="I7" i="52" s="1"/>
  <c r="I3" i="52" s="1"/>
  <c r="J7" i="53"/>
  <c r="C365" i="49"/>
  <c r="I6" i="49"/>
  <c r="I7" i="49" s="1"/>
  <c r="I3" i="49" s="1"/>
  <c r="J7" i="49"/>
  <c r="O31" i="59" l="1"/>
  <c r="O34" i="59" s="1"/>
  <c r="O103" i="59"/>
  <c r="O101" i="59"/>
  <c r="P99" i="59" s="1"/>
  <c r="S27" i="59"/>
  <c r="R212" i="59"/>
  <c r="S323" i="59"/>
  <c r="S325" i="59" s="1"/>
  <c r="S268" i="59"/>
  <c r="S271" i="59" s="1"/>
  <c r="S252" i="59"/>
  <c r="S254" i="59" s="1"/>
  <c r="S259" i="59"/>
  <c r="S263" i="59" s="1"/>
  <c r="R302" i="59"/>
  <c r="R284" i="59"/>
  <c r="S178" i="59"/>
  <c r="S233" i="59"/>
  <c r="S235" i="59" s="1"/>
  <c r="S169" i="59"/>
  <c r="S173" i="59" s="1"/>
  <c r="S162" i="59"/>
  <c r="S164" i="59" s="1"/>
  <c r="J3" i="52"/>
  <c r="J3" i="51"/>
  <c r="J3" i="53"/>
  <c r="J3" i="50"/>
  <c r="T7" i="59"/>
  <c r="S4" i="59"/>
  <c r="J3" i="49"/>
  <c r="J15" i="54"/>
  <c r="J30" i="54" s="1"/>
  <c r="J3" i="54"/>
  <c r="I2" i="50"/>
  <c r="I3" i="50"/>
  <c r="I5" i="53"/>
  <c r="I4" i="53" s="1"/>
  <c r="I3" i="53"/>
  <c r="B407" i="56"/>
  <c r="B166" i="56" s="1"/>
  <c r="B410" i="56"/>
  <c r="B169" i="56" s="1"/>
  <c r="B411" i="56"/>
  <c r="B170" i="56" s="1"/>
  <c r="B227" i="56"/>
  <c r="B129" i="56"/>
  <c r="B409" i="56"/>
  <c r="B168" i="56" s="1"/>
  <c r="B406" i="56"/>
  <c r="B165" i="56" s="1"/>
  <c r="B408" i="56"/>
  <c r="B167" i="56" s="1"/>
  <c r="B378" i="56"/>
  <c r="B119" i="56" s="1"/>
  <c r="B377" i="56"/>
  <c r="B118" i="56" s="1"/>
  <c r="E73" i="54"/>
  <c r="D426" i="56"/>
  <c r="M234" i="32"/>
  <c r="J234" i="32"/>
  <c r="K234" i="32"/>
  <c r="L234" i="32"/>
  <c r="I173" i="32"/>
  <c r="L173" i="32"/>
  <c r="M173" i="32"/>
  <c r="K173" i="32"/>
  <c r="J173" i="32"/>
  <c r="L268" i="32"/>
  <c r="K268" i="32"/>
  <c r="J268" i="32"/>
  <c r="M268" i="32"/>
  <c r="I84" i="32"/>
  <c r="M84" i="32"/>
  <c r="L84" i="32"/>
  <c r="J84" i="32"/>
  <c r="K84" i="32"/>
  <c r="M327" i="32"/>
  <c r="L327" i="32"/>
  <c r="K327" i="32"/>
  <c r="J327" i="32"/>
  <c r="J14" i="52"/>
  <c r="J13" i="52"/>
  <c r="G368" i="32"/>
  <c r="J13" i="51"/>
  <c r="J14" i="51"/>
  <c r="J13" i="49"/>
  <c r="J14" i="49"/>
  <c r="J14" i="54"/>
  <c r="J14" i="53"/>
  <c r="J13" i="53"/>
  <c r="J14" i="50"/>
  <c r="J13" i="50"/>
  <c r="DW15" i="52"/>
  <c r="DX15" i="52" s="1"/>
  <c r="DY15" i="52" s="1"/>
  <c r="DZ15" i="52" s="1"/>
  <c r="EA15" i="52" s="1"/>
  <c r="EB15" i="52" s="1"/>
  <c r="DW15" i="50"/>
  <c r="DX15" i="50" s="1"/>
  <c r="DY15" i="50" s="1"/>
  <c r="DZ15" i="50" s="1"/>
  <c r="EA15" i="50" s="1"/>
  <c r="EB15" i="50" s="1"/>
  <c r="DW15" i="53"/>
  <c r="DX15" i="53" s="1"/>
  <c r="DY15" i="53" s="1"/>
  <c r="DZ15" i="53" s="1"/>
  <c r="EA15" i="53" s="1"/>
  <c r="EB15" i="53" s="1"/>
  <c r="DW15" i="51"/>
  <c r="DX15" i="51" s="1"/>
  <c r="DY15" i="51" s="1"/>
  <c r="DZ15" i="51" s="1"/>
  <c r="EA15" i="51" s="1"/>
  <c r="EB15" i="51" s="1"/>
  <c r="H287" i="56"/>
  <c r="I5" i="50"/>
  <c r="I4" i="50" s="1"/>
  <c r="I2" i="53"/>
  <c r="G339" i="32"/>
  <c r="D252" i="52"/>
  <c r="J35" i="32"/>
  <c r="J99" i="32" s="1"/>
  <c r="K35" i="32"/>
  <c r="K99" i="32" s="1"/>
  <c r="L35" i="32"/>
  <c r="L99" i="32" s="1"/>
  <c r="M35" i="32"/>
  <c r="M99" i="32" s="1"/>
  <c r="M36" i="32"/>
  <c r="J36" i="32"/>
  <c r="K36" i="32"/>
  <c r="L36" i="32"/>
  <c r="M37" i="32"/>
  <c r="J37" i="32"/>
  <c r="K37" i="32"/>
  <c r="L37" i="32"/>
  <c r="I268" i="32"/>
  <c r="I234" i="32"/>
  <c r="J2" i="51"/>
  <c r="J2" i="52"/>
  <c r="K6" i="52"/>
  <c r="K6" i="51"/>
  <c r="J5" i="52"/>
  <c r="J5" i="51"/>
  <c r="K6" i="54"/>
  <c r="J5" i="54"/>
  <c r="J2" i="54"/>
  <c r="I5" i="54"/>
  <c r="I4" i="54" s="1"/>
  <c r="I2" i="54"/>
  <c r="I5" i="52"/>
  <c r="I4" i="52" s="1"/>
  <c r="I2" i="52"/>
  <c r="J5" i="53"/>
  <c r="K6" i="53"/>
  <c r="J2" i="53"/>
  <c r="I2" i="51"/>
  <c r="I5" i="51"/>
  <c r="I4" i="51" s="1"/>
  <c r="K6" i="50"/>
  <c r="J5" i="50"/>
  <c r="J2" i="50"/>
  <c r="K6" i="49"/>
  <c r="J5" i="49"/>
  <c r="J2" i="49"/>
  <c r="I5" i="49"/>
  <c r="I4" i="49" s="1"/>
  <c r="I2" i="49"/>
  <c r="I23" i="32"/>
  <c r="I105" i="32" s="1"/>
  <c r="K23" i="32"/>
  <c r="K105" i="32" s="1"/>
  <c r="J23" i="32"/>
  <c r="J105" i="32" s="1"/>
  <c r="M23" i="32"/>
  <c r="M105" i="32" s="1"/>
  <c r="L23" i="32"/>
  <c r="L105" i="32" s="1"/>
  <c r="T136" i="59" l="1"/>
  <c r="T303" i="59"/>
  <c r="T222" i="59"/>
  <c r="T213" i="59"/>
  <c r="T120" i="59"/>
  <c r="T51" i="59"/>
  <c r="T52" i="59" s="1"/>
  <c r="T54" i="59" s="1"/>
  <c r="T67" i="59"/>
  <c r="T59" i="59"/>
  <c r="T312" i="59"/>
  <c r="T128" i="59"/>
  <c r="T13" i="59"/>
  <c r="T269" i="59"/>
  <c r="T179" i="59"/>
  <c r="T14" i="59"/>
  <c r="J42" i="54"/>
  <c r="H362" i="56" s="1"/>
  <c r="H373" i="56" s="1"/>
  <c r="H384" i="56" s="1"/>
  <c r="P260" i="53"/>
  <c r="CA260" i="53"/>
  <c r="BF260" i="53"/>
  <c r="AP260" i="53"/>
  <c r="DV260" i="53"/>
  <c r="AB260" i="53"/>
  <c r="DG260" i="53"/>
  <c r="AC260" i="53"/>
  <c r="BK260" i="53"/>
  <c r="BL260" i="53"/>
  <c r="DW260" i="53"/>
  <c r="AS260" i="53"/>
  <c r="CI260" i="53"/>
  <c r="CJ260" i="53"/>
  <c r="L260" i="53"/>
  <c r="BI260" i="53"/>
  <c r="DO260" i="53"/>
  <c r="DP260" i="53"/>
  <c r="K260" i="53"/>
  <c r="W260" i="53"/>
  <c r="M260" i="53"/>
  <c r="O260" i="53"/>
  <c r="CB260" i="53"/>
  <c r="U260" i="53"/>
  <c r="AK260" i="53"/>
  <c r="X260" i="53"/>
  <c r="Z260" i="53"/>
  <c r="DH260" i="53"/>
  <c r="J260" i="53"/>
  <c r="AH260" i="53"/>
  <c r="BA260" i="53"/>
  <c r="AM260" i="53"/>
  <c r="AN260" i="53"/>
  <c r="S260" i="53"/>
  <c r="T260" i="53"/>
  <c r="AX260" i="53"/>
  <c r="BS260" i="53"/>
  <c r="BC260" i="53"/>
  <c r="BD260" i="53"/>
  <c r="AE260" i="53"/>
  <c r="AF260" i="53"/>
  <c r="BN260" i="53"/>
  <c r="CR260" i="53"/>
  <c r="BT260" i="53"/>
  <c r="BV260" i="53"/>
  <c r="AW260" i="53"/>
  <c r="DI260" i="53"/>
  <c r="CT260" i="53"/>
  <c r="BW260" i="53"/>
  <c r="AZ260" i="53"/>
  <c r="DL260" i="53"/>
  <c r="BQ260" i="53"/>
  <c r="AD260" i="53"/>
  <c r="CP260" i="53"/>
  <c r="CY260" i="53"/>
  <c r="BU260" i="53"/>
  <c r="DR260" i="53"/>
  <c r="AI260" i="53"/>
  <c r="CU260" i="53"/>
  <c r="BX260" i="53"/>
  <c r="CO260" i="53"/>
  <c r="BB260" i="53"/>
  <c r="DN260" i="53"/>
  <c r="R260" i="53"/>
  <c r="AU260" i="53"/>
  <c r="AV260" i="53"/>
  <c r="CQ260" i="53"/>
  <c r="CZ260" i="53"/>
  <c r="Q260" i="53"/>
  <c r="CC260" i="53"/>
  <c r="DZ260" i="53"/>
  <c r="AQ260" i="53"/>
  <c r="DC260" i="53"/>
  <c r="CF260" i="53"/>
  <c r="CW260" i="53"/>
  <c r="BJ260" i="53"/>
  <c r="Y260" i="53"/>
  <c r="CK260" i="53"/>
  <c r="AG260" i="53"/>
  <c r="CS260" i="53"/>
  <c r="CD260" i="53"/>
  <c r="BG260" i="53"/>
  <c r="DS260" i="53"/>
  <c r="AJ260" i="53"/>
  <c r="CV260" i="53"/>
  <c r="DM260" i="53"/>
  <c r="N260" i="53"/>
  <c r="BZ260" i="53"/>
  <c r="DY260" i="53"/>
  <c r="CL260" i="53"/>
  <c r="CE260" i="53"/>
  <c r="DT260" i="53"/>
  <c r="BY260" i="53"/>
  <c r="CX260" i="53"/>
  <c r="DB260" i="53"/>
  <c r="CM260" i="53"/>
  <c r="EB260" i="53"/>
  <c r="CG260" i="53"/>
  <c r="DF260" i="53"/>
  <c r="DJ260" i="53"/>
  <c r="DK260" i="53"/>
  <c r="DE260" i="53"/>
  <c r="AO260" i="53"/>
  <c r="EA260" i="53"/>
  <c r="AR260" i="53"/>
  <c r="DU260" i="53"/>
  <c r="V260" i="53"/>
  <c r="DX260" i="53"/>
  <c r="BE260" i="53"/>
  <c r="BH260" i="53"/>
  <c r="AL260" i="53"/>
  <c r="BM260" i="53"/>
  <c r="AA260" i="53"/>
  <c r="BP260" i="53"/>
  <c r="AT260" i="53"/>
  <c r="DA260" i="53"/>
  <c r="AY260" i="53"/>
  <c r="CN260" i="53"/>
  <c r="BR260" i="53"/>
  <c r="BO260" i="53"/>
  <c r="DQ260" i="53"/>
  <c r="CH260" i="53"/>
  <c r="DD260" i="53"/>
  <c r="AN260" i="52"/>
  <c r="AX260" i="52"/>
  <c r="DJ260" i="52"/>
  <c r="AE260" i="52"/>
  <c r="DZ260" i="52"/>
  <c r="M260" i="52"/>
  <c r="CM260" i="52"/>
  <c r="T260" i="52"/>
  <c r="BQ260" i="52"/>
  <c r="DC260" i="52"/>
  <c r="K260" i="52"/>
  <c r="AC260" i="52"/>
  <c r="CG260" i="52"/>
  <c r="BG260" i="52"/>
  <c r="AL260" i="52"/>
  <c r="V260" i="52"/>
  <c r="AU260" i="52"/>
  <c r="DY260" i="52"/>
  <c r="BV260" i="52"/>
  <c r="BD260" i="52"/>
  <c r="L260" i="52"/>
  <c r="DE260" i="52"/>
  <c r="AF260" i="52"/>
  <c r="AQ260" i="52"/>
  <c r="AI260" i="52"/>
  <c r="AJ260" i="52"/>
  <c r="U260" i="52"/>
  <c r="EA260" i="52"/>
  <c r="AP260" i="52"/>
  <c r="AZ260" i="52"/>
  <c r="AR260" i="52"/>
  <c r="AS260" i="52"/>
  <c r="AD260" i="52"/>
  <c r="AY260" i="52"/>
  <c r="BJ260" i="52"/>
  <c r="BA260" i="52"/>
  <c r="BB260" i="52"/>
  <c r="AM260" i="52"/>
  <c r="BI260" i="52"/>
  <c r="BY260" i="52"/>
  <c r="BL260" i="52"/>
  <c r="BN260" i="52"/>
  <c r="AV260" i="52"/>
  <c r="BW260" i="52"/>
  <c r="CT260" i="52"/>
  <c r="CB260" i="52"/>
  <c r="BF260" i="52"/>
  <c r="CO260" i="52"/>
  <c r="O260" i="52"/>
  <c r="DM260" i="52"/>
  <c r="CU260" i="52"/>
  <c r="CW260" i="52"/>
  <c r="BT260" i="52"/>
  <c r="N260" i="52"/>
  <c r="DK260" i="52"/>
  <c r="X260" i="52"/>
  <c r="P260" i="52"/>
  <c r="DR260" i="52"/>
  <c r="R260" i="52"/>
  <c r="DS260" i="52"/>
  <c r="CL260" i="52"/>
  <c r="CE260" i="52"/>
  <c r="J260" i="52"/>
  <c r="DB260" i="52"/>
  <c r="S260" i="52"/>
  <c r="DU260" i="52"/>
  <c r="AA260" i="52"/>
  <c r="AB260" i="52"/>
  <c r="Z260" i="52"/>
  <c r="CD260" i="52"/>
  <c r="AK260" i="52"/>
  <c r="AH260" i="52"/>
  <c r="AT260" i="52"/>
  <c r="BC260" i="52"/>
  <c r="W260" i="52"/>
  <c r="BX260" i="52"/>
  <c r="DF260" i="52"/>
  <c r="CY260" i="52"/>
  <c r="CZ260" i="52"/>
  <c r="AO260" i="52"/>
  <c r="DA260" i="52"/>
  <c r="CF260" i="52"/>
  <c r="DN260" i="52"/>
  <c r="DG260" i="52"/>
  <c r="DH260" i="52"/>
  <c r="AW260" i="52"/>
  <c r="DI260" i="52"/>
  <c r="CN260" i="52"/>
  <c r="DV260" i="52"/>
  <c r="DO260" i="52"/>
  <c r="DP260" i="52"/>
  <c r="BE260" i="52"/>
  <c r="DQ260" i="52"/>
  <c r="CV260" i="52"/>
  <c r="BR260" i="52"/>
  <c r="BK260" i="52"/>
  <c r="DW260" i="52"/>
  <c r="DX260" i="52"/>
  <c r="BM260" i="52"/>
  <c r="DD260" i="52"/>
  <c r="BZ260" i="52"/>
  <c r="BS260" i="52"/>
  <c r="BU260" i="52"/>
  <c r="DL260" i="52"/>
  <c r="CH260" i="52"/>
  <c r="CA260" i="52"/>
  <c r="Q260" i="52"/>
  <c r="CC260" i="52"/>
  <c r="BH260" i="52"/>
  <c r="DT260" i="52"/>
  <c r="CP260" i="52"/>
  <c r="CI260" i="52"/>
  <c r="CJ260" i="52"/>
  <c r="Y260" i="52"/>
  <c r="CK260" i="52"/>
  <c r="BO260" i="52"/>
  <c r="CQ260" i="52"/>
  <c r="AG260" i="52"/>
  <c r="CS260" i="52"/>
  <c r="BP260" i="52"/>
  <c r="CX260" i="52"/>
  <c r="CR260" i="52"/>
  <c r="EB260" i="52"/>
  <c r="AK260" i="51"/>
  <c r="DZ260" i="51"/>
  <c r="CB260" i="51"/>
  <c r="BR260" i="51"/>
  <c r="BG260" i="51"/>
  <c r="AA260" i="51"/>
  <c r="CT260" i="51"/>
  <c r="AW260" i="51"/>
  <c r="AS260" i="51"/>
  <c r="AH260" i="51"/>
  <c r="CJ260" i="51"/>
  <c r="DU260" i="51"/>
  <c r="X260" i="51"/>
  <c r="P260" i="51"/>
  <c r="BF260" i="51"/>
  <c r="DS260" i="51"/>
  <c r="DI260" i="51"/>
  <c r="CX260" i="51"/>
  <c r="BN260" i="51"/>
  <c r="CC260" i="51"/>
  <c r="BY260" i="51"/>
  <c r="BQ260" i="51"/>
  <c r="BD260" i="51"/>
  <c r="AV260" i="51"/>
  <c r="AL260" i="51"/>
  <c r="Z260" i="51"/>
  <c r="Q260" i="51"/>
  <c r="M260" i="51"/>
  <c r="DP260" i="51"/>
  <c r="DE260" i="51"/>
  <c r="CM260" i="51"/>
  <c r="V260" i="51"/>
  <c r="DC260" i="51"/>
  <c r="BO260" i="51"/>
  <c r="BI260" i="51"/>
  <c r="EB260" i="51"/>
  <c r="BP260" i="51"/>
  <c r="DW260" i="51"/>
  <c r="BK260" i="51"/>
  <c r="AD260" i="51"/>
  <c r="DK260" i="51"/>
  <c r="BA260" i="51"/>
  <c r="AG260" i="51"/>
  <c r="DN260" i="51"/>
  <c r="BZ260" i="51"/>
  <c r="BT260" i="51"/>
  <c r="DT260" i="51"/>
  <c r="BH260" i="51"/>
  <c r="DO260" i="51"/>
  <c r="BC260" i="51"/>
  <c r="AO260" i="51"/>
  <c r="DV260" i="51"/>
  <c r="BL260" i="51"/>
  <c r="AQ260" i="51"/>
  <c r="DY260" i="51"/>
  <c r="CK260" i="51"/>
  <c r="CL260" i="51"/>
  <c r="CD260" i="51"/>
  <c r="DL260" i="51"/>
  <c r="AZ260" i="51"/>
  <c r="DG260" i="51"/>
  <c r="AU260" i="51"/>
  <c r="AY260" i="51"/>
  <c r="BV260" i="51"/>
  <c r="BB260" i="51"/>
  <c r="N260" i="51"/>
  <c r="CU260" i="51"/>
  <c r="CW260" i="51"/>
  <c r="CO260" i="51"/>
  <c r="DD260" i="51"/>
  <c r="AR260" i="51"/>
  <c r="CY260" i="51"/>
  <c r="AM260" i="51"/>
  <c r="BJ260" i="51"/>
  <c r="CG260" i="51"/>
  <c r="BM260" i="51"/>
  <c r="Y260" i="51"/>
  <c r="DF260" i="51"/>
  <c r="DH260" i="51"/>
  <c r="R260" i="51"/>
  <c r="CZ260" i="51"/>
  <c r="CV260" i="51"/>
  <c r="AJ260" i="51"/>
  <c r="CQ260" i="51"/>
  <c r="AE260" i="51"/>
  <c r="BU260" i="51"/>
  <c r="J260" i="51"/>
  <c r="CR260" i="51"/>
  <c r="BW260" i="51"/>
  <c r="AI260" i="51"/>
  <c r="DQ260" i="51"/>
  <c r="DR260" i="51"/>
  <c r="AC260" i="51"/>
  <c r="DJ260" i="51"/>
  <c r="CN260" i="51"/>
  <c r="AB260" i="51"/>
  <c r="CI260" i="51"/>
  <c r="W260" i="51"/>
  <c r="CE260" i="51"/>
  <c r="U260" i="51"/>
  <c r="DB260" i="51"/>
  <c r="CH260" i="51"/>
  <c r="AT260" i="51"/>
  <c r="EA260" i="51"/>
  <c r="AN260" i="51"/>
  <c r="CF260" i="51"/>
  <c r="T260" i="51"/>
  <c r="CA260" i="51"/>
  <c r="O260" i="51"/>
  <c r="CP260" i="51"/>
  <c r="AF260" i="51"/>
  <c r="DM260" i="51"/>
  <c r="CS260" i="51"/>
  <c r="AP260" i="51"/>
  <c r="BX260" i="51"/>
  <c r="DX260" i="51"/>
  <c r="L260" i="51"/>
  <c r="BS260" i="51"/>
  <c r="BE260" i="51"/>
  <c r="S260" i="51"/>
  <c r="K260" i="51"/>
  <c r="AX260" i="51"/>
  <c r="DA260" i="51"/>
  <c r="BG260" i="50"/>
  <c r="CU260" i="50"/>
  <c r="BO260" i="50"/>
  <c r="CM260" i="50"/>
  <c r="DS260" i="50"/>
  <c r="AE260" i="50"/>
  <c r="AM260" i="50"/>
  <c r="DZ260" i="50"/>
  <c r="BK260" i="50"/>
  <c r="BS260" i="50"/>
  <c r="K260" i="50"/>
  <c r="EA260" i="50"/>
  <c r="CQ260" i="50"/>
  <c r="CY260" i="50"/>
  <c r="AQ260" i="50"/>
  <c r="O260" i="50"/>
  <c r="AA260" i="50"/>
  <c r="DW260" i="50"/>
  <c r="BW260" i="50"/>
  <c r="AU260" i="50"/>
  <c r="AI260" i="50"/>
  <c r="DC260" i="50"/>
  <c r="CA260" i="50"/>
  <c r="CE260" i="50"/>
  <c r="DG260" i="50"/>
  <c r="DK260" i="50"/>
  <c r="W260" i="50"/>
  <c r="BC260" i="50"/>
  <c r="CI260" i="50"/>
  <c r="DO260" i="50"/>
  <c r="S260" i="50"/>
  <c r="AZ260" i="50"/>
  <c r="DL260" i="50"/>
  <c r="BA260" i="50"/>
  <c r="DM260" i="50"/>
  <c r="BJ260" i="50"/>
  <c r="DV260" i="50"/>
  <c r="P260" i="50"/>
  <c r="CB260" i="50"/>
  <c r="AG260" i="50"/>
  <c r="CS260" i="50"/>
  <c r="AP260" i="50"/>
  <c r="DB260" i="50"/>
  <c r="BH260" i="50"/>
  <c r="DT260" i="50"/>
  <c r="BI260" i="50"/>
  <c r="DU260" i="50"/>
  <c r="BR260" i="50"/>
  <c r="X260" i="50"/>
  <c r="CJ260" i="50"/>
  <c r="AO260" i="50"/>
  <c r="DA260" i="50"/>
  <c r="AX260" i="50"/>
  <c r="DJ260" i="50"/>
  <c r="BP260" i="50"/>
  <c r="EB260" i="50"/>
  <c r="BQ260" i="50"/>
  <c r="N260" i="50"/>
  <c r="BZ260" i="50"/>
  <c r="AF260" i="50"/>
  <c r="CR260" i="50"/>
  <c r="AW260" i="50"/>
  <c r="DI260" i="50"/>
  <c r="BF260" i="50"/>
  <c r="DR260" i="50"/>
  <c r="AY260" i="50"/>
  <c r="T260" i="50"/>
  <c r="CF260" i="50"/>
  <c r="U260" i="50"/>
  <c r="CG260" i="50"/>
  <c r="AD260" i="50"/>
  <c r="CP260" i="50"/>
  <c r="AV260" i="50"/>
  <c r="DH260" i="50"/>
  <c r="BM260" i="50"/>
  <c r="DY260" i="50"/>
  <c r="J260" i="50"/>
  <c r="BV260" i="50"/>
  <c r="AB260" i="50"/>
  <c r="CN260" i="50"/>
  <c r="AC260" i="50"/>
  <c r="CO260" i="50"/>
  <c r="AL260" i="50"/>
  <c r="CX260" i="50"/>
  <c r="BD260" i="50"/>
  <c r="DP260" i="50"/>
  <c r="BU260" i="50"/>
  <c r="R260" i="50"/>
  <c r="CD260" i="50"/>
  <c r="AJ260" i="50"/>
  <c r="CV260" i="50"/>
  <c r="AK260" i="50"/>
  <c r="CW260" i="50"/>
  <c r="AT260" i="50"/>
  <c r="DF260" i="50"/>
  <c r="BL260" i="50"/>
  <c r="DX260" i="50"/>
  <c r="Q260" i="50"/>
  <c r="CC260" i="50"/>
  <c r="Z260" i="50"/>
  <c r="CL260" i="50"/>
  <c r="L260" i="50"/>
  <c r="M260" i="50"/>
  <c r="V260" i="50"/>
  <c r="AN260" i="50"/>
  <c r="BE260" i="50"/>
  <c r="BN260" i="50"/>
  <c r="AR260" i="50"/>
  <c r="AS260" i="50"/>
  <c r="BB260" i="50"/>
  <c r="BT260" i="50"/>
  <c r="CK260" i="50"/>
  <c r="CT260" i="50"/>
  <c r="BX260" i="50"/>
  <c r="BY260" i="50"/>
  <c r="CH260" i="50"/>
  <c r="CZ260" i="50"/>
  <c r="DQ260" i="50"/>
  <c r="DD260" i="50"/>
  <c r="DE260" i="50"/>
  <c r="DN260" i="50"/>
  <c r="Y260" i="50"/>
  <c r="AH260" i="50"/>
  <c r="J140" i="49"/>
  <c r="J132" i="49"/>
  <c r="J124" i="49"/>
  <c r="J104" i="49"/>
  <c r="P100" i="59"/>
  <c r="P103" i="59" s="1"/>
  <c r="J140" i="50"/>
  <c r="J124" i="50"/>
  <c r="J132" i="50"/>
  <c r="J104" i="50"/>
  <c r="J132" i="51"/>
  <c r="J140" i="51"/>
  <c r="J104" i="51"/>
  <c r="J124" i="51"/>
  <c r="J140" i="53"/>
  <c r="J132" i="53"/>
  <c r="J124" i="53"/>
  <c r="J104" i="53"/>
  <c r="J140" i="52"/>
  <c r="J132" i="52"/>
  <c r="J124" i="52"/>
  <c r="J104" i="52"/>
  <c r="J71" i="51"/>
  <c r="J63" i="51"/>
  <c r="J71" i="53"/>
  <c r="J63" i="53"/>
  <c r="J71" i="50"/>
  <c r="J63" i="50"/>
  <c r="J71" i="52"/>
  <c r="J63" i="52"/>
  <c r="J71" i="49"/>
  <c r="J63" i="49"/>
  <c r="J35" i="50"/>
  <c r="J55" i="50"/>
  <c r="J35" i="51"/>
  <c r="J55" i="51"/>
  <c r="J35" i="53"/>
  <c r="J55" i="53"/>
  <c r="J35" i="49"/>
  <c r="J55" i="49"/>
  <c r="J35" i="52"/>
  <c r="J55" i="52"/>
  <c r="O32" i="59"/>
  <c r="P30" i="59" s="1"/>
  <c r="S192" i="59"/>
  <c r="S212" i="59" s="1"/>
  <c r="J326" i="52"/>
  <c r="J316" i="52"/>
  <c r="J307" i="52"/>
  <c r="J292" i="52"/>
  <c r="J264" i="52"/>
  <c r="J272" i="52"/>
  <c r="J255" i="52"/>
  <c r="J285" i="52"/>
  <c r="J326" i="49"/>
  <c r="J316" i="49"/>
  <c r="J307" i="49"/>
  <c r="J292" i="49"/>
  <c r="J272" i="49"/>
  <c r="J255" i="49"/>
  <c r="J285" i="49"/>
  <c r="J264" i="49"/>
  <c r="J326" i="50"/>
  <c r="J316" i="50"/>
  <c r="J307" i="50"/>
  <c r="J292" i="50"/>
  <c r="J285" i="50"/>
  <c r="J264" i="50"/>
  <c r="J272" i="50"/>
  <c r="J255" i="50"/>
  <c r="J326" i="51"/>
  <c r="J316" i="51"/>
  <c r="J307" i="51"/>
  <c r="J292" i="51"/>
  <c r="J285" i="51"/>
  <c r="J264" i="51"/>
  <c r="J272" i="51"/>
  <c r="J255" i="51"/>
  <c r="J326" i="53"/>
  <c r="J316" i="53"/>
  <c r="J292" i="53"/>
  <c r="J307" i="53"/>
  <c r="J255" i="53"/>
  <c r="J285" i="53"/>
  <c r="J264" i="53"/>
  <c r="J272" i="53"/>
  <c r="S282" i="59"/>
  <c r="J226" i="50"/>
  <c r="J236" i="50"/>
  <c r="J226" i="51"/>
  <c r="J236" i="51"/>
  <c r="J226" i="49"/>
  <c r="J236" i="49"/>
  <c r="J226" i="53"/>
  <c r="J236" i="53"/>
  <c r="J226" i="52"/>
  <c r="J236" i="52"/>
  <c r="J202" i="49"/>
  <c r="J217" i="49"/>
  <c r="J202" i="50"/>
  <c r="J217" i="50"/>
  <c r="J202" i="51"/>
  <c r="J217" i="51"/>
  <c r="J202" i="53"/>
  <c r="J217" i="53"/>
  <c r="J202" i="52"/>
  <c r="J217" i="52"/>
  <c r="J182" i="51"/>
  <c r="J195" i="51"/>
  <c r="J182" i="52"/>
  <c r="J195" i="52"/>
  <c r="J182" i="50"/>
  <c r="J195" i="50"/>
  <c r="J182" i="53"/>
  <c r="J195" i="53"/>
  <c r="J182" i="49"/>
  <c r="J195" i="49"/>
  <c r="J174" i="49"/>
  <c r="J165" i="49"/>
  <c r="J174" i="50"/>
  <c r="J165" i="50"/>
  <c r="J174" i="51"/>
  <c r="J165" i="51"/>
  <c r="J174" i="53"/>
  <c r="J165" i="53"/>
  <c r="J174" i="52"/>
  <c r="J165" i="52"/>
  <c r="Q171" i="52"/>
  <c r="Y171" i="52"/>
  <c r="AG171" i="52"/>
  <c r="AO171" i="52"/>
  <c r="AW171" i="52"/>
  <c r="BE171" i="52"/>
  <c r="BM171" i="52"/>
  <c r="BU171" i="52"/>
  <c r="CC171" i="52"/>
  <c r="CK171" i="52"/>
  <c r="CS171" i="52"/>
  <c r="DA171" i="52"/>
  <c r="DI171" i="52"/>
  <c r="DQ171" i="52"/>
  <c r="DY171" i="52"/>
  <c r="R171" i="52"/>
  <c r="Z171" i="52"/>
  <c r="AH171" i="52"/>
  <c r="AP171" i="52"/>
  <c r="AX171" i="52"/>
  <c r="BF171" i="52"/>
  <c r="BN171" i="52"/>
  <c r="BV171" i="52"/>
  <c r="CD171" i="52"/>
  <c r="CL171" i="52"/>
  <c r="CT171" i="52"/>
  <c r="DB171" i="52"/>
  <c r="DJ171" i="52"/>
  <c r="DR171" i="52"/>
  <c r="DZ171" i="52"/>
  <c r="K171" i="52"/>
  <c r="S171" i="52"/>
  <c r="AA171" i="52"/>
  <c r="AI171" i="52"/>
  <c r="AQ171" i="52"/>
  <c r="AY171" i="52"/>
  <c r="BG171" i="52"/>
  <c r="BO171" i="52"/>
  <c r="BW171" i="52"/>
  <c r="CE171" i="52"/>
  <c r="CM171" i="52"/>
  <c r="CU171" i="52"/>
  <c r="DC171" i="52"/>
  <c r="DK171" i="52"/>
  <c r="DS171" i="52"/>
  <c r="EA171" i="52"/>
  <c r="L171" i="52"/>
  <c r="T171" i="52"/>
  <c r="AB171" i="52"/>
  <c r="AJ171" i="52"/>
  <c r="AR171" i="52"/>
  <c r="AZ171" i="52"/>
  <c r="BH171" i="52"/>
  <c r="BP171" i="52"/>
  <c r="BX171" i="52"/>
  <c r="CF171" i="52"/>
  <c r="CN171" i="52"/>
  <c r="CV171" i="52"/>
  <c r="DD171" i="52"/>
  <c r="DL171" i="52"/>
  <c r="DT171" i="52"/>
  <c r="EB171" i="52"/>
  <c r="O171" i="52"/>
  <c r="W171" i="52"/>
  <c r="AE171" i="52"/>
  <c r="AM171" i="52"/>
  <c r="AU171" i="52"/>
  <c r="BC171" i="52"/>
  <c r="BK171" i="52"/>
  <c r="BS171" i="52"/>
  <c r="CA171" i="52"/>
  <c r="CI171" i="52"/>
  <c r="CQ171" i="52"/>
  <c r="CY171" i="52"/>
  <c r="DG171" i="52"/>
  <c r="DO171" i="52"/>
  <c r="DW171" i="52"/>
  <c r="P171" i="52"/>
  <c r="X171" i="52"/>
  <c r="AF171" i="52"/>
  <c r="AN171" i="52"/>
  <c r="AV171" i="52"/>
  <c r="BD171" i="52"/>
  <c r="BL171" i="52"/>
  <c r="BT171" i="52"/>
  <c r="CB171" i="52"/>
  <c r="CJ171" i="52"/>
  <c r="CR171" i="52"/>
  <c r="CZ171" i="52"/>
  <c r="DH171" i="52"/>
  <c r="DP171" i="52"/>
  <c r="DX171" i="52"/>
  <c r="M171" i="52"/>
  <c r="AS171" i="52"/>
  <c r="BY171" i="52"/>
  <c r="DE171" i="52"/>
  <c r="N171" i="52"/>
  <c r="AT171" i="52"/>
  <c r="BZ171" i="52"/>
  <c r="DF171" i="52"/>
  <c r="U171" i="52"/>
  <c r="BA171" i="52"/>
  <c r="CG171" i="52"/>
  <c r="DM171" i="52"/>
  <c r="V171" i="52"/>
  <c r="BB171" i="52"/>
  <c r="CH171" i="52"/>
  <c r="DN171" i="52"/>
  <c r="AK171" i="52"/>
  <c r="BQ171" i="52"/>
  <c r="CW171" i="52"/>
  <c r="AL171" i="52"/>
  <c r="BR171" i="52"/>
  <c r="CX171" i="52"/>
  <c r="BI171" i="52"/>
  <c r="BJ171" i="52"/>
  <c r="CO171" i="52"/>
  <c r="AD171" i="52"/>
  <c r="CP171" i="52"/>
  <c r="DV171" i="52"/>
  <c r="DU171" i="52"/>
  <c r="J171" i="52"/>
  <c r="AC171" i="52"/>
  <c r="L171" i="50"/>
  <c r="T171" i="50"/>
  <c r="AB171" i="50"/>
  <c r="AJ171" i="50"/>
  <c r="AR171" i="50"/>
  <c r="AZ171" i="50"/>
  <c r="BH171" i="50"/>
  <c r="BP171" i="50"/>
  <c r="BX171" i="50"/>
  <c r="CF171" i="50"/>
  <c r="CN171" i="50"/>
  <c r="CV171" i="50"/>
  <c r="DD171" i="50"/>
  <c r="DL171" i="50"/>
  <c r="DT171" i="50"/>
  <c r="EB171" i="50"/>
  <c r="M171" i="50"/>
  <c r="U171" i="50"/>
  <c r="AC171" i="50"/>
  <c r="AK171" i="50"/>
  <c r="AS171" i="50"/>
  <c r="BA171" i="50"/>
  <c r="BI171" i="50"/>
  <c r="BQ171" i="50"/>
  <c r="BY171" i="50"/>
  <c r="CG171" i="50"/>
  <c r="CO171" i="50"/>
  <c r="CW171" i="50"/>
  <c r="DE171" i="50"/>
  <c r="DM171" i="50"/>
  <c r="DU171" i="50"/>
  <c r="N171" i="50"/>
  <c r="V171" i="50"/>
  <c r="AD171" i="50"/>
  <c r="AL171" i="50"/>
  <c r="AT171" i="50"/>
  <c r="BB171" i="50"/>
  <c r="BJ171" i="50"/>
  <c r="BR171" i="50"/>
  <c r="BZ171" i="50"/>
  <c r="CH171" i="50"/>
  <c r="CP171" i="50"/>
  <c r="CX171" i="50"/>
  <c r="DF171" i="50"/>
  <c r="DN171" i="50"/>
  <c r="DV171" i="50"/>
  <c r="O171" i="50"/>
  <c r="W171" i="50"/>
  <c r="AE171" i="50"/>
  <c r="AM171" i="50"/>
  <c r="AU171" i="50"/>
  <c r="BC171" i="50"/>
  <c r="BK171" i="50"/>
  <c r="BS171" i="50"/>
  <c r="CA171" i="50"/>
  <c r="CI171" i="50"/>
  <c r="CQ171" i="50"/>
  <c r="CY171" i="50"/>
  <c r="DG171" i="50"/>
  <c r="DO171" i="50"/>
  <c r="DW171" i="50"/>
  <c r="P171" i="50"/>
  <c r="X171" i="50"/>
  <c r="AF171" i="50"/>
  <c r="AN171" i="50"/>
  <c r="AV171" i="50"/>
  <c r="BD171" i="50"/>
  <c r="BL171" i="50"/>
  <c r="BT171" i="50"/>
  <c r="CB171" i="50"/>
  <c r="CJ171" i="50"/>
  <c r="CR171" i="50"/>
  <c r="CZ171" i="50"/>
  <c r="DH171" i="50"/>
  <c r="DP171" i="50"/>
  <c r="DX171" i="50"/>
  <c r="R171" i="50"/>
  <c r="Z171" i="50"/>
  <c r="AH171" i="50"/>
  <c r="AP171" i="50"/>
  <c r="AX171" i="50"/>
  <c r="BF171" i="50"/>
  <c r="BN171" i="50"/>
  <c r="BV171" i="50"/>
  <c r="CD171" i="50"/>
  <c r="CL171" i="50"/>
  <c r="CT171" i="50"/>
  <c r="DB171" i="50"/>
  <c r="DJ171" i="50"/>
  <c r="DR171" i="50"/>
  <c r="DZ171" i="50"/>
  <c r="Q171" i="50"/>
  <c r="AW171" i="50"/>
  <c r="CC171" i="50"/>
  <c r="DI171" i="50"/>
  <c r="S171" i="50"/>
  <c r="AY171" i="50"/>
  <c r="CE171" i="50"/>
  <c r="DK171" i="50"/>
  <c r="Y171" i="50"/>
  <c r="BE171" i="50"/>
  <c r="CK171" i="50"/>
  <c r="DQ171" i="50"/>
  <c r="AA171" i="50"/>
  <c r="BG171" i="50"/>
  <c r="CM171" i="50"/>
  <c r="DS171" i="50"/>
  <c r="AO171" i="50"/>
  <c r="BU171" i="50"/>
  <c r="DA171" i="50"/>
  <c r="K171" i="50"/>
  <c r="AQ171" i="50"/>
  <c r="BW171" i="50"/>
  <c r="DC171" i="50"/>
  <c r="BM171" i="50"/>
  <c r="BO171" i="50"/>
  <c r="CS171" i="50"/>
  <c r="CU171" i="50"/>
  <c r="AG171" i="50"/>
  <c r="AI171" i="50"/>
  <c r="J171" i="50"/>
  <c r="DY171" i="50"/>
  <c r="EA171" i="50"/>
  <c r="M171" i="53"/>
  <c r="U171" i="53"/>
  <c r="AC171" i="53"/>
  <c r="AK171" i="53"/>
  <c r="AS171" i="53"/>
  <c r="BA171" i="53"/>
  <c r="BI171" i="53"/>
  <c r="BQ171" i="53"/>
  <c r="BY171" i="53"/>
  <c r="CG171" i="53"/>
  <c r="CO171" i="53"/>
  <c r="CW171" i="53"/>
  <c r="DE171" i="53"/>
  <c r="N171" i="53"/>
  <c r="V171" i="53"/>
  <c r="AD171" i="53"/>
  <c r="AL171" i="53"/>
  <c r="AT171" i="53"/>
  <c r="BB171" i="53"/>
  <c r="BJ171" i="53"/>
  <c r="BR171" i="53"/>
  <c r="BZ171" i="53"/>
  <c r="CH171" i="53"/>
  <c r="CP171" i="53"/>
  <c r="CX171" i="53"/>
  <c r="DF171" i="53"/>
  <c r="O171" i="53"/>
  <c r="W171" i="53"/>
  <c r="AE171" i="53"/>
  <c r="AM171" i="53"/>
  <c r="AU171" i="53"/>
  <c r="BC171" i="53"/>
  <c r="BK171" i="53"/>
  <c r="BS171" i="53"/>
  <c r="CA171" i="53"/>
  <c r="CI171" i="53"/>
  <c r="P171" i="53"/>
  <c r="X171" i="53"/>
  <c r="AF171" i="53"/>
  <c r="AN171" i="53"/>
  <c r="AV171" i="53"/>
  <c r="BD171" i="53"/>
  <c r="BL171" i="53"/>
  <c r="BT171" i="53"/>
  <c r="CB171" i="53"/>
  <c r="CJ171" i="53"/>
  <c r="K171" i="53"/>
  <c r="S171" i="53"/>
  <c r="AA171" i="53"/>
  <c r="AI171" i="53"/>
  <c r="AQ171" i="53"/>
  <c r="AY171" i="53"/>
  <c r="BG171" i="53"/>
  <c r="BO171" i="53"/>
  <c r="BW171" i="53"/>
  <c r="CE171" i="53"/>
  <c r="CM171" i="53"/>
  <c r="Y171" i="53"/>
  <c r="AR171" i="53"/>
  <c r="BN171" i="53"/>
  <c r="CK171" i="53"/>
  <c r="CV171" i="53"/>
  <c r="DH171" i="53"/>
  <c r="DP171" i="53"/>
  <c r="DX171" i="53"/>
  <c r="J171" i="53"/>
  <c r="Z171" i="53"/>
  <c r="AW171" i="53"/>
  <c r="BP171" i="53"/>
  <c r="CL171" i="53"/>
  <c r="CY171" i="53"/>
  <c r="DI171" i="53"/>
  <c r="DQ171" i="53"/>
  <c r="DY171" i="53"/>
  <c r="AB171" i="53"/>
  <c r="AX171" i="53"/>
  <c r="BU171" i="53"/>
  <c r="CN171" i="53"/>
  <c r="CZ171" i="53"/>
  <c r="DJ171" i="53"/>
  <c r="DR171" i="53"/>
  <c r="DZ171" i="53"/>
  <c r="AG171" i="53"/>
  <c r="AZ171" i="53"/>
  <c r="BV171" i="53"/>
  <c r="CQ171" i="53"/>
  <c r="DA171" i="53"/>
  <c r="DK171" i="53"/>
  <c r="DS171" i="53"/>
  <c r="EA171" i="53"/>
  <c r="R171" i="53"/>
  <c r="AO171" i="53"/>
  <c r="BH171" i="53"/>
  <c r="CD171" i="53"/>
  <c r="CT171" i="53"/>
  <c r="DD171" i="53"/>
  <c r="DN171" i="53"/>
  <c r="DV171" i="53"/>
  <c r="T171" i="53"/>
  <c r="AP171" i="53"/>
  <c r="BM171" i="53"/>
  <c r="CF171" i="53"/>
  <c r="CU171" i="53"/>
  <c r="DG171" i="53"/>
  <c r="DO171" i="53"/>
  <c r="DW171" i="53"/>
  <c r="AH171" i="53"/>
  <c r="DB171" i="53"/>
  <c r="CC171" i="53"/>
  <c r="AJ171" i="53"/>
  <c r="DC171" i="53"/>
  <c r="BE171" i="53"/>
  <c r="DL171" i="53"/>
  <c r="BF171" i="53"/>
  <c r="DM171" i="53"/>
  <c r="DU171" i="53"/>
  <c r="BX171" i="53"/>
  <c r="DT171" i="53"/>
  <c r="L171" i="53"/>
  <c r="CR171" i="53"/>
  <c r="EB171" i="53"/>
  <c r="Q171" i="53"/>
  <c r="CS171" i="53"/>
  <c r="P171" i="51"/>
  <c r="X171" i="51"/>
  <c r="AF171" i="51"/>
  <c r="AN171" i="51"/>
  <c r="AV171" i="51"/>
  <c r="BD171" i="51"/>
  <c r="BL171" i="51"/>
  <c r="BT171" i="51"/>
  <c r="CB171" i="51"/>
  <c r="Q171" i="51"/>
  <c r="Y171" i="51"/>
  <c r="AG171" i="51"/>
  <c r="AO171" i="51"/>
  <c r="AW171" i="51"/>
  <c r="BE171" i="51"/>
  <c r="BM171" i="51"/>
  <c r="BU171" i="51"/>
  <c r="CC171" i="51"/>
  <c r="CK171" i="51"/>
  <c r="L171" i="51"/>
  <c r="T171" i="51"/>
  <c r="AB171" i="51"/>
  <c r="AJ171" i="51"/>
  <c r="AR171" i="51"/>
  <c r="AZ171" i="51"/>
  <c r="BH171" i="51"/>
  <c r="BP171" i="51"/>
  <c r="BX171" i="51"/>
  <c r="N171" i="51"/>
  <c r="V171" i="51"/>
  <c r="AD171" i="51"/>
  <c r="AL171" i="51"/>
  <c r="AT171" i="51"/>
  <c r="BB171" i="51"/>
  <c r="BJ171" i="51"/>
  <c r="BR171" i="51"/>
  <c r="BZ171" i="51"/>
  <c r="CH171" i="51"/>
  <c r="CP171" i="51"/>
  <c r="R171" i="51"/>
  <c r="AH171" i="51"/>
  <c r="AX171" i="51"/>
  <c r="BN171" i="51"/>
  <c r="CD171" i="51"/>
  <c r="CN171" i="51"/>
  <c r="CW171" i="51"/>
  <c r="DE171" i="51"/>
  <c r="DM171" i="51"/>
  <c r="DU171" i="51"/>
  <c r="S171" i="51"/>
  <c r="AI171" i="51"/>
  <c r="AY171" i="51"/>
  <c r="BO171" i="51"/>
  <c r="CE171" i="51"/>
  <c r="CO171" i="51"/>
  <c r="CX171" i="51"/>
  <c r="DF171" i="51"/>
  <c r="DN171" i="51"/>
  <c r="DV171" i="51"/>
  <c r="U171" i="51"/>
  <c r="AK171" i="51"/>
  <c r="BA171" i="51"/>
  <c r="BQ171" i="51"/>
  <c r="CF171" i="51"/>
  <c r="CQ171" i="51"/>
  <c r="CY171" i="51"/>
  <c r="DG171" i="51"/>
  <c r="DO171" i="51"/>
  <c r="DW171" i="51"/>
  <c r="W171" i="51"/>
  <c r="AM171" i="51"/>
  <c r="BC171" i="51"/>
  <c r="BS171" i="51"/>
  <c r="CG171" i="51"/>
  <c r="CR171" i="51"/>
  <c r="CZ171" i="51"/>
  <c r="DH171" i="51"/>
  <c r="DP171" i="51"/>
  <c r="DX171" i="51"/>
  <c r="M171" i="51"/>
  <c r="AC171" i="51"/>
  <c r="AS171" i="51"/>
  <c r="BI171" i="51"/>
  <c r="BY171" i="51"/>
  <c r="CL171" i="51"/>
  <c r="CU171" i="51"/>
  <c r="DC171" i="51"/>
  <c r="DK171" i="51"/>
  <c r="DS171" i="51"/>
  <c r="EA171" i="51"/>
  <c r="O171" i="51"/>
  <c r="AE171" i="51"/>
  <c r="AU171" i="51"/>
  <c r="BK171" i="51"/>
  <c r="CA171" i="51"/>
  <c r="CM171" i="51"/>
  <c r="CV171" i="51"/>
  <c r="DD171" i="51"/>
  <c r="DL171" i="51"/>
  <c r="DT171" i="51"/>
  <c r="EB171" i="51"/>
  <c r="AP171" i="51"/>
  <c r="CS171" i="51"/>
  <c r="DY171" i="51"/>
  <c r="AQ171" i="51"/>
  <c r="CT171" i="51"/>
  <c r="DZ171" i="51"/>
  <c r="BF171" i="51"/>
  <c r="DA171" i="51"/>
  <c r="BG171" i="51"/>
  <c r="DB171" i="51"/>
  <c r="Z171" i="51"/>
  <c r="CI171" i="51"/>
  <c r="DQ171" i="51"/>
  <c r="AA171" i="51"/>
  <c r="CJ171" i="51"/>
  <c r="DR171" i="51"/>
  <c r="K171" i="51"/>
  <c r="BV171" i="51"/>
  <c r="BW171" i="51"/>
  <c r="J171" i="51"/>
  <c r="DJ171" i="51"/>
  <c r="DI171" i="51"/>
  <c r="H358" i="56"/>
  <c r="H369" i="56"/>
  <c r="T5" i="59"/>
  <c r="T96" i="59" s="1"/>
  <c r="U6" i="59"/>
  <c r="T2" i="59"/>
  <c r="T3" i="59"/>
  <c r="C68" i="56"/>
  <c r="J20" i="54"/>
  <c r="L106" i="32"/>
  <c r="M106" i="32"/>
  <c r="K106" i="32"/>
  <c r="J106" i="32"/>
  <c r="I327" i="32"/>
  <c r="J364" i="51"/>
  <c r="J341" i="52"/>
  <c r="J371" i="52"/>
  <c r="J364" i="52"/>
  <c r="J357" i="52"/>
  <c r="J350" i="52"/>
  <c r="J357" i="49"/>
  <c r="J371" i="51"/>
  <c r="J350" i="53"/>
  <c r="J341" i="53"/>
  <c r="J357" i="51"/>
  <c r="J350" i="51"/>
  <c r="J371" i="53"/>
  <c r="J341" i="51"/>
  <c r="J357" i="53"/>
  <c r="J364" i="53"/>
  <c r="J364" i="49"/>
  <c r="J364" i="50"/>
  <c r="J350" i="50"/>
  <c r="J371" i="49"/>
  <c r="J350" i="49"/>
  <c r="J371" i="50"/>
  <c r="J341" i="50"/>
  <c r="J341" i="49"/>
  <c r="J357" i="50"/>
  <c r="J70" i="54"/>
  <c r="J73" i="54"/>
  <c r="J52" i="54"/>
  <c r="K7" i="52"/>
  <c r="J4" i="52"/>
  <c r="I36" i="32"/>
  <c r="I35" i="32"/>
  <c r="I37" i="32"/>
  <c r="K7" i="51"/>
  <c r="J4" i="53"/>
  <c r="J4" i="51"/>
  <c r="J4" i="50"/>
  <c r="J4" i="54"/>
  <c r="K7" i="54"/>
  <c r="K7" i="50"/>
  <c r="K7" i="53"/>
  <c r="K7" i="49"/>
  <c r="J4" i="49"/>
  <c r="BT260" i="49" l="1"/>
  <c r="AE260" i="49"/>
  <c r="DY260" i="49"/>
  <c r="BV260" i="49"/>
  <c r="AX260" i="49"/>
  <c r="CB260" i="49"/>
  <c r="DW260" i="49"/>
  <c r="DX260" i="49"/>
  <c r="CR260" i="49"/>
  <c r="DJ260" i="49"/>
  <c r="CY260" i="49"/>
  <c r="X260" i="49"/>
  <c r="Z260" i="49"/>
  <c r="DO260" i="49"/>
  <c r="O260" i="49"/>
  <c r="DR260" i="49"/>
  <c r="CQ260" i="49"/>
  <c r="AU260" i="49"/>
  <c r="AV260" i="49"/>
  <c r="AH260" i="49"/>
  <c r="R260" i="49"/>
  <c r="W260" i="49"/>
  <c r="BN260" i="49"/>
  <c r="BS260" i="49"/>
  <c r="BD260" i="49"/>
  <c r="AN260" i="49"/>
  <c r="AP260" i="49"/>
  <c r="CJ260" i="49"/>
  <c r="CL260" i="49"/>
  <c r="J260" i="49"/>
  <c r="CA260" i="49"/>
  <c r="P260" i="49"/>
  <c r="BK260" i="49"/>
  <c r="BL260" i="49"/>
  <c r="DG260" i="49"/>
  <c r="DH260" i="49"/>
  <c r="AF260" i="49"/>
  <c r="CT260" i="49"/>
  <c r="AM260" i="49"/>
  <c r="CD260" i="49"/>
  <c r="CI260" i="49"/>
  <c r="DZ260" i="49"/>
  <c r="BC260" i="49"/>
  <c r="BF260" i="49"/>
  <c r="CZ260" i="49"/>
  <c r="BG260" i="49"/>
  <c r="DS260" i="49"/>
  <c r="AZ260" i="49"/>
  <c r="DL260" i="49"/>
  <c r="M260" i="49"/>
  <c r="BY260" i="49"/>
  <c r="AL260" i="49"/>
  <c r="CX260" i="49"/>
  <c r="AO260" i="49"/>
  <c r="DA260" i="49"/>
  <c r="DP260" i="49"/>
  <c r="BO260" i="49"/>
  <c r="EA260" i="49"/>
  <c r="BH260" i="49"/>
  <c r="DT260" i="49"/>
  <c r="U260" i="49"/>
  <c r="CG260" i="49"/>
  <c r="AT260" i="49"/>
  <c r="DF260" i="49"/>
  <c r="AW260" i="49"/>
  <c r="DI260" i="49"/>
  <c r="K260" i="49"/>
  <c r="BW260" i="49"/>
  <c r="BP260" i="49"/>
  <c r="EB260" i="49"/>
  <c r="AC260" i="49"/>
  <c r="CO260" i="49"/>
  <c r="BB260" i="49"/>
  <c r="DN260" i="49"/>
  <c r="BE260" i="49"/>
  <c r="DQ260" i="49"/>
  <c r="DB260" i="49"/>
  <c r="S260" i="49"/>
  <c r="CE260" i="49"/>
  <c r="L260" i="49"/>
  <c r="BX260" i="49"/>
  <c r="AK260" i="49"/>
  <c r="CW260" i="49"/>
  <c r="BJ260" i="49"/>
  <c r="DV260" i="49"/>
  <c r="BM260" i="49"/>
  <c r="AA260" i="49"/>
  <c r="CM260" i="49"/>
  <c r="T260" i="49"/>
  <c r="CF260" i="49"/>
  <c r="AS260" i="49"/>
  <c r="DE260" i="49"/>
  <c r="BR260" i="49"/>
  <c r="BU260" i="49"/>
  <c r="AI260" i="49"/>
  <c r="CU260" i="49"/>
  <c r="AB260" i="49"/>
  <c r="CN260" i="49"/>
  <c r="BA260" i="49"/>
  <c r="DM260" i="49"/>
  <c r="N260" i="49"/>
  <c r="BZ260" i="49"/>
  <c r="Q260" i="49"/>
  <c r="CC260" i="49"/>
  <c r="AQ260" i="49"/>
  <c r="DC260" i="49"/>
  <c r="AJ260" i="49"/>
  <c r="CV260" i="49"/>
  <c r="BI260" i="49"/>
  <c r="DU260" i="49"/>
  <c r="V260" i="49"/>
  <c r="CH260" i="49"/>
  <c r="Y260" i="49"/>
  <c r="CK260" i="49"/>
  <c r="DD260" i="49"/>
  <c r="CS260" i="49"/>
  <c r="BQ260" i="49"/>
  <c r="AD260" i="49"/>
  <c r="CP260" i="49"/>
  <c r="AY260" i="49"/>
  <c r="DK260" i="49"/>
  <c r="AG260" i="49"/>
  <c r="AR260" i="49"/>
  <c r="K120" i="52"/>
  <c r="K128" i="52"/>
  <c r="K136" i="52"/>
  <c r="K128" i="51"/>
  <c r="K136" i="51"/>
  <c r="K120" i="51"/>
  <c r="K136" i="53"/>
  <c r="K120" i="53"/>
  <c r="K128" i="53"/>
  <c r="K120" i="50"/>
  <c r="K128" i="50"/>
  <c r="K136" i="50"/>
  <c r="K120" i="49"/>
  <c r="K128" i="49"/>
  <c r="K136" i="49"/>
  <c r="T27" i="59"/>
  <c r="P101" i="59"/>
  <c r="Q99" i="59" s="1"/>
  <c r="K59" i="49"/>
  <c r="K67" i="49"/>
  <c r="K59" i="50"/>
  <c r="K67" i="50"/>
  <c r="K59" i="52"/>
  <c r="K67" i="52"/>
  <c r="K59" i="51"/>
  <c r="K67" i="51"/>
  <c r="K59" i="53"/>
  <c r="K67" i="53"/>
  <c r="K51" i="49"/>
  <c r="K51" i="50"/>
  <c r="K51" i="51"/>
  <c r="K51" i="52"/>
  <c r="K51" i="53"/>
  <c r="P31" i="59"/>
  <c r="P34" i="59" s="1"/>
  <c r="S194" i="59"/>
  <c r="K303" i="52"/>
  <c r="K312" i="52"/>
  <c r="K303" i="50"/>
  <c r="K312" i="50"/>
  <c r="K303" i="51"/>
  <c r="K312" i="51"/>
  <c r="K303" i="53"/>
  <c r="K312" i="53"/>
  <c r="K312" i="49"/>
  <c r="K303" i="49"/>
  <c r="T268" i="59"/>
  <c r="T271" i="59" s="1"/>
  <c r="T252" i="59"/>
  <c r="T254" i="59" s="1"/>
  <c r="T323" i="59"/>
  <c r="T325" i="59" s="1"/>
  <c r="T259" i="59"/>
  <c r="T263" i="59" s="1"/>
  <c r="S302" i="59"/>
  <c r="S284" i="59"/>
  <c r="T178" i="59"/>
  <c r="T233" i="59"/>
  <c r="T235" i="59" s="1"/>
  <c r="T169" i="59"/>
  <c r="T162" i="59"/>
  <c r="T164" i="59" s="1"/>
  <c r="K222" i="53"/>
  <c r="K222" i="50"/>
  <c r="K222" i="51"/>
  <c r="K222" i="49"/>
  <c r="K222" i="52"/>
  <c r="K3" i="49"/>
  <c r="H380" i="56"/>
  <c r="H416" i="56"/>
  <c r="H421" i="56" s="1"/>
  <c r="H426" i="56" s="1"/>
  <c r="H415" i="56"/>
  <c r="H420" i="56" s="1"/>
  <c r="H425" i="56" s="1"/>
  <c r="H389" i="56"/>
  <c r="H398" i="56" s="1"/>
  <c r="H407" i="56" s="1"/>
  <c r="U7" i="59"/>
  <c r="U14" i="59" s="1"/>
  <c r="T4" i="59"/>
  <c r="K3" i="53"/>
  <c r="K3" i="50"/>
  <c r="I99" i="32"/>
  <c r="I106" i="32" s="1"/>
  <c r="K15" i="54"/>
  <c r="K30" i="54" s="1"/>
  <c r="K3" i="54"/>
  <c r="K3" i="52"/>
  <c r="K3" i="51"/>
  <c r="K13" i="50"/>
  <c r="K14" i="50"/>
  <c r="K14" i="54"/>
  <c r="K13" i="52"/>
  <c r="K14" i="52"/>
  <c r="K13" i="51"/>
  <c r="K14" i="51"/>
  <c r="K14" i="49"/>
  <c r="K13" i="49"/>
  <c r="K14" i="53"/>
  <c r="K13" i="53"/>
  <c r="J75" i="54"/>
  <c r="I287" i="56"/>
  <c r="I369" i="56" s="1"/>
  <c r="L6" i="52"/>
  <c r="K5" i="52"/>
  <c r="K2" i="52"/>
  <c r="K2" i="51"/>
  <c r="K5" i="51"/>
  <c r="L6" i="51"/>
  <c r="L6" i="54"/>
  <c r="K5" i="54"/>
  <c r="K2" i="54"/>
  <c r="K5" i="50"/>
  <c r="K2" i="50"/>
  <c r="L6" i="50"/>
  <c r="L6" i="53"/>
  <c r="K5" i="53"/>
  <c r="K2" i="53"/>
  <c r="K5" i="49"/>
  <c r="K2" i="49"/>
  <c r="L6" i="49"/>
  <c r="U13" i="59" l="1"/>
  <c r="U136" i="59"/>
  <c r="U303" i="59"/>
  <c r="U213" i="59"/>
  <c r="U222" i="59"/>
  <c r="U51" i="59"/>
  <c r="U120" i="59"/>
  <c r="U59" i="59"/>
  <c r="U128" i="59"/>
  <c r="U67" i="59"/>
  <c r="U312" i="59"/>
  <c r="U179" i="59"/>
  <c r="U269" i="59"/>
  <c r="K140" i="50"/>
  <c r="K124" i="50"/>
  <c r="K132" i="50"/>
  <c r="K104" i="50"/>
  <c r="K140" i="49"/>
  <c r="K132" i="49"/>
  <c r="K124" i="49"/>
  <c r="K104" i="49"/>
  <c r="K140" i="51"/>
  <c r="K132" i="51"/>
  <c r="K104" i="51"/>
  <c r="K124" i="51"/>
  <c r="K140" i="52"/>
  <c r="K132" i="52"/>
  <c r="K124" i="52"/>
  <c r="K104" i="52"/>
  <c r="Q100" i="59"/>
  <c r="Q103" i="59" s="1"/>
  <c r="K140" i="53"/>
  <c r="K132" i="53"/>
  <c r="K124" i="53"/>
  <c r="K104" i="53"/>
  <c r="K71" i="49"/>
  <c r="K63" i="49"/>
  <c r="K71" i="50"/>
  <c r="K63" i="50"/>
  <c r="K71" i="51"/>
  <c r="K63" i="51"/>
  <c r="K71" i="52"/>
  <c r="K63" i="52"/>
  <c r="K71" i="53"/>
  <c r="K63" i="53"/>
  <c r="K35" i="53"/>
  <c r="K55" i="53"/>
  <c r="K35" i="49"/>
  <c r="K55" i="49"/>
  <c r="K35" i="50"/>
  <c r="K55" i="50"/>
  <c r="K35" i="51"/>
  <c r="K55" i="51"/>
  <c r="K35" i="52"/>
  <c r="K55" i="52"/>
  <c r="U52" i="59"/>
  <c r="U54" i="59" s="1"/>
  <c r="P32" i="59"/>
  <c r="Q30" i="59" s="1"/>
  <c r="T192" i="59"/>
  <c r="T194" i="59" s="1"/>
  <c r="T173" i="59"/>
  <c r="K326" i="49"/>
  <c r="K316" i="49"/>
  <c r="K307" i="49"/>
  <c r="K292" i="49"/>
  <c r="K272" i="49"/>
  <c r="K255" i="49"/>
  <c r="K285" i="49"/>
  <c r="K264" i="49"/>
  <c r="K326" i="50"/>
  <c r="K307" i="50"/>
  <c r="K316" i="50"/>
  <c r="K285" i="50"/>
  <c r="K272" i="50"/>
  <c r="K292" i="50"/>
  <c r="K255" i="50"/>
  <c r="K264" i="50"/>
  <c r="T282" i="59"/>
  <c r="K326" i="51"/>
  <c r="K316" i="51"/>
  <c r="K307" i="51"/>
  <c r="K292" i="51"/>
  <c r="K285" i="51"/>
  <c r="K272" i="51"/>
  <c r="K255" i="51"/>
  <c r="K264" i="51"/>
  <c r="K326" i="52"/>
  <c r="K316" i="52"/>
  <c r="K307" i="52"/>
  <c r="K292" i="52"/>
  <c r="K264" i="52"/>
  <c r="K272" i="52"/>
  <c r="K255" i="52"/>
  <c r="K285" i="52"/>
  <c r="K326" i="53"/>
  <c r="K316" i="53"/>
  <c r="K292" i="53"/>
  <c r="K285" i="53"/>
  <c r="K307" i="53"/>
  <c r="K255" i="53"/>
  <c r="K264" i="53"/>
  <c r="K272" i="53"/>
  <c r="K226" i="51"/>
  <c r="K236" i="51"/>
  <c r="K226" i="53"/>
  <c r="K236" i="53"/>
  <c r="K226" i="52"/>
  <c r="K236" i="52"/>
  <c r="K226" i="49"/>
  <c r="K236" i="49"/>
  <c r="K226" i="50"/>
  <c r="K236" i="50"/>
  <c r="K202" i="49"/>
  <c r="K217" i="49"/>
  <c r="K202" i="50"/>
  <c r="K217" i="50"/>
  <c r="K202" i="53"/>
  <c r="K217" i="53"/>
  <c r="K202" i="51"/>
  <c r="K217" i="51"/>
  <c r="K202" i="52"/>
  <c r="K217" i="52"/>
  <c r="K182" i="53"/>
  <c r="K195" i="53"/>
  <c r="K182" i="49"/>
  <c r="K195" i="49"/>
  <c r="K182" i="50"/>
  <c r="K195" i="50"/>
  <c r="K182" i="51"/>
  <c r="K195" i="51"/>
  <c r="K182" i="52"/>
  <c r="K195" i="52"/>
  <c r="L7" i="52"/>
  <c r="L120" i="52" s="1"/>
  <c r="K174" i="51"/>
  <c r="K165" i="51"/>
  <c r="K174" i="52"/>
  <c r="K165" i="52"/>
  <c r="K174" i="49"/>
  <c r="K165" i="49"/>
  <c r="K174" i="50"/>
  <c r="K165" i="50"/>
  <c r="K174" i="53"/>
  <c r="K165" i="53"/>
  <c r="H417" i="56"/>
  <c r="I358" i="56"/>
  <c r="I380" i="56" s="1"/>
  <c r="V6" i="59"/>
  <c r="U3" i="59"/>
  <c r="U5" i="59"/>
  <c r="U96" i="59" s="1"/>
  <c r="U2" i="59"/>
  <c r="K42" i="54"/>
  <c r="K20" i="54"/>
  <c r="H422" i="56"/>
  <c r="H427" i="56"/>
  <c r="K371" i="52"/>
  <c r="K350" i="52"/>
  <c r="K364" i="52"/>
  <c r="K341" i="52"/>
  <c r="K357" i="52"/>
  <c r="K357" i="53"/>
  <c r="K371" i="53"/>
  <c r="K350" i="53"/>
  <c r="K364" i="53"/>
  <c r="K341" i="53"/>
  <c r="K364" i="49"/>
  <c r="K357" i="49"/>
  <c r="K371" i="49"/>
  <c r="K341" i="49"/>
  <c r="K350" i="49"/>
  <c r="K371" i="50"/>
  <c r="K364" i="50"/>
  <c r="K357" i="50"/>
  <c r="K341" i="50"/>
  <c r="K350" i="50"/>
  <c r="K357" i="51"/>
  <c r="K371" i="51"/>
  <c r="K341" i="51"/>
  <c r="K350" i="51"/>
  <c r="K364" i="51"/>
  <c r="K4" i="52"/>
  <c r="K70" i="54"/>
  <c r="K73" i="54"/>
  <c r="K52" i="54"/>
  <c r="L7" i="51"/>
  <c r="L120" i="51" s="1"/>
  <c r="K4" i="51"/>
  <c r="K4" i="53"/>
  <c r="K4" i="50"/>
  <c r="L7" i="54"/>
  <c r="K4" i="54"/>
  <c r="L7" i="53"/>
  <c r="L7" i="50"/>
  <c r="L136" i="50" s="1"/>
  <c r="K4" i="49"/>
  <c r="L7" i="49"/>
  <c r="L136" i="49" s="1"/>
  <c r="L128" i="50" l="1"/>
  <c r="L128" i="53"/>
  <c r="L120" i="53"/>
  <c r="L136" i="53"/>
  <c r="L128" i="52"/>
  <c r="L128" i="51"/>
  <c r="L120" i="50"/>
  <c r="L136" i="52"/>
  <c r="L128" i="49"/>
  <c r="L136" i="51"/>
  <c r="L120" i="49"/>
  <c r="L67" i="52"/>
  <c r="L67" i="49"/>
  <c r="L67" i="51"/>
  <c r="U27" i="59"/>
  <c r="L67" i="50"/>
  <c r="L59" i="53"/>
  <c r="Q101" i="59"/>
  <c r="R99" i="59" s="1"/>
  <c r="L59" i="50"/>
  <c r="L59" i="49"/>
  <c r="L59" i="52"/>
  <c r="L59" i="51"/>
  <c r="L67" i="53"/>
  <c r="L51" i="53"/>
  <c r="L51" i="52"/>
  <c r="L51" i="49"/>
  <c r="L51" i="50"/>
  <c r="L51" i="51"/>
  <c r="Q31" i="59"/>
  <c r="Q34" i="59" s="1"/>
  <c r="L303" i="50"/>
  <c r="L312" i="51"/>
  <c r="L312" i="52"/>
  <c r="L312" i="49"/>
  <c r="L303" i="53"/>
  <c r="T212" i="59"/>
  <c r="L312" i="50"/>
  <c r="U323" i="59"/>
  <c r="U325" i="59" s="1"/>
  <c r="U268" i="59"/>
  <c r="U271" i="59" s="1"/>
  <c r="U252" i="59"/>
  <c r="U254" i="59" s="1"/>
  <c r="U259" i="59"/>
  <c r="U263" i="59" s="1"/>
  <c r="L312" i="53"/>
  <c r="L303" i="52"/>
  <c r="L303" i="49"/>
  <c r="L303" i="51"/>
  <c r="T302" i="59"/>
  <c r="T284" i="59"/>
  <c r="U233" i="59"/>
  <c r="U235" i="59" s="1"/>
  <c r="U169" i="59"/>
  <c r="U162" i="59"/>
  <c r="U164" i="59" s="1"/>
  <c r="U178" i="59"/>
  <c r="L222" i="52"/>
  <c r="L222" i="49"/>
  <c r="L222" i="50"/>
  <c r="L222" i="51"/>
  <c r="L222" i="53"/>
  <c r="M6" i="52"/>
  <c r="L5" i="52"/>
  <c r="L14" i="52"/>
  <c r="L2" i="52"/>
  <c r="L13" i="52"/>
  <c r="L3" i="52"/>
  <c r="I416" i="56"/>
  <c r="I421" i="56" s="1"/>
  <c r="I426" i="56" s="1"/>
  <c r="I415" i="56"/>
  <c r="I420" i="56" s="1"/>
  <c r="I425" i="56" s="1"/>
  <c r="I362" i="56"/>
  <c r="I373" i="56" s="1"/>
  <c r="I384" i="56" s="1"/>
  <c r="U4" i="59"/>
  <c r="V7" i="59"/>
  <c r="V179" i="59" s="1"/>
  <c r="L3" i="49"/>
  <c r="L3" i="51"/>
  <c r="L3" i="50"/>
  <c r="L3" i="53"/>
  <c r="L15" i="54"/>
  <c r="L42" i="54" s="1"/>
  <c r="L3" i="54"/>
  <c r="L14" i="49"/>
  <c r="L13" i="50"/>
  <c r="L14" i="53"/>
  <c r="L13" i="49"/>
  <c r="L14" i="50"/>
  <c r="L14" i="51"/>
  <c r="L14" i="54"/>
  <c r="L13" i="53"/>
  <c r="L13" i="51"/>
  <c r="K75" i="54"/>
  <c r="J287" i="56"/>
  <c r="J369" i="56" s="1"/>
  <c r="M6" i="51"/>
  <c r="I389" i="56"/>
  <c r="L5" i="51"/>
  <c r="L2" i="51"/>
  <c r="M6" i="54"/>
  <c r="L5" i="54"/>
  <c r="L2" i="54"/>
  <c r="L5" i="53"/>
  <c r="M6" i="53"/>
  <c r="L2" i="53"/>
  <c r="M6" i="50"/>
  <c r="L5" i="50"/>
  <c r="L2" i="50"/>
  <c r="M6" i="49"/>
  <c r="L5" i="49"/>
  <c r="L2" i="49"/>
  <c r="V13" i="59" l="1"/>
  <c r="V128" i="59"/>
  <c r="V67" i="59"/>
  <c r="V303" i="59"/>
  <c r="V136" i="59"/>
  <c r="V213" i="59"/>
  <c r="V222" i="59"/>
  <c r="V120" i="59"/>
  <c r="V51" i="59"/>
  <c r="V312" i="59"/>
  <c r="V59" i="59"/>
  <c r="V14" i="59"/>
  <c r="V269" i="59"/>
  <c r="L140" i="49"/>
  <c r="L132" i="49"/>
  <c r="L104" i="49"/>
  <c r="L124" i="49"/>
  <c r="L140" i="50"/>
  <c r="L132" i="50"/>
  <c r="L124" i="50"/>
  <c r="L104" i="50"/>
  <c r="L140" i="52"/>
  <c r="L132" i="52"/>
  <c r="L124" i="52"/>
  <c r="L104" i="52"/>
  <c r="R100" i="59"/>
  <c r="R103" i="59" s="1"/>
  <c r="L140" i="51"/>
  <c r="L104" i="51"/>
  <c r="L124" i="51"/>
  <c r="L132" i="51"/>
  <c r="L132" i="53"/>
  <c r="L124" i="53"/>
  <c r="L140" i="53"/>
  <c r="L104" i="53"/>
  <c r="L71" i="49"/>
  <c r="L63" i="49"/>
  <c r="L71" i="52"/>
  <c r="L63" i="52"/>
  <c r="L71" i="50"/>
  <c r="L63" i="50"/>
  <c r="L71" i="53"/>
  <c r="L63" i="53"/>
  <c r="L71" i="51"/>
  <c r="L63" i="51"/>
  <c r="L35" i="53"/>
  <c r="L55" i="53"/>
  <c r="L35" i="49"/>
  <c r="L55" i="49"/>
  <c r="L35" i="51"/>
  <c r="L55" i="51"/>
  <c r="L35" i="50"/>
  <c r="L55" i="50"/>
  <c r="L35" i="52"/>
  <c r="L55" i="52"/>
  <c r="V52" i="59"/>
  <c r="V54" i="59" s="1"/>
  <c r="Q32" i="59"/>
  <c r="R30" i="59" s="1"/>
  <c r="L4" i="52"/>
  <c r="U192" i="59"/>
  <c r="U194" i="59" s="1"/>
  <c r="U173" i="59"/>
  <c r="L236" i="49"/>
  <c r="L326" i="49"/>
  <c r="L316" i="49"/>
  <c r="L292" i="49"/>
  <c r="L272" i="49"/>
  <c r="L255" i="49"/>
  <c r="L285" i="49"/>
  <c r="L264" i="49"/>
  <c r="L307" i="49"/>
  <c r="L236" i="50"/>
  <c r="L316" i="50"/>
  <c r="L326" i="50"/>
  <c r="L307" i="50"/>
  <c r="L292" i="50"/>
  <c r="L285" i="50"/>
  <c r="L272" i="50"/>
  <c r="L264" i="50"/>
  <c r="L255" i="50"/>
  <c r="L236" i="51"/>
  <c r="L326" i="51"/>
  <c r="L316" i="51"/>
  <c r="L307" i="51"/>
  <c r="L292" i="51"/>
  <c r="L285" i="51"/>
  <c r="L264" i="51"/>
  <c r="L272" i="51"/>
  <c r="L255" i="51"/>
  <c r="U282" i="59"/>
  <c r="L236" i="53"/>
  <c r="L326" i="53"/>
  <c r="L316" i="53"/>
  <c r="L285" i="53"/>
  <c r="L307" i="53"/>
  <c r="L292" i="53"/>
  <c r="L255" i="53"/>
  <c r="L264" i="53"/>
  <c r="L272" i="53"/>
  <c r="M7" i="52"/>
  <c r="M120" i="52" s="1"/>
  <c r="L326" i="52"/>
  <c r="L316" i="52"/>
  <c r="L307" i="52"/>
  <c r="L292" i="52"/>
  <c r="L272" i="52"/>
  <c r="L255" i="52"/>
  <c r="L285" i="52"/>
  <c r="L264" i="52"/>
  <c r="L226" i="52"/>
  <c r="L236" i="52"/>
  <c r="L217" i="49"/>
  <c r="L226" i="49"/>
  <c r="L217" i="50"/>
  <c r="L226" i="50"/>
  <c r="L217" i="51"/>
  <c r="L226" i="51"/>
  <c r="L217" i="53"/>
  <c r="L226" i="53"/>
  <c r="L357" i="52"/>
  <c r="L217" i="52"/>
  <c r="L341" i="52"/>
  <c r="L195" i="52"/>
  <c r="L202" i="52"/>
  <c r="L195" i="51"/>
  <c r="L202" i="51"/>
  <c r="L195" i="50"/>
  <c r="L202" i="50"/>
  <c r="L195" i="53"/>
  <c r="L202" i="53"/>
  <c r="L371" i="52"/>
  <c r="L195" i="49"/>
  <c r="L202" i="49"/>
  <c r="L364" i="52"/>
  <c r="L350" i="52"/>
  <c r="L182" i="51"/>
  <c r="L182" i="52"/>
  <c r="L182" i="50"/>
  <c r="L182" i="49"/>
  <c r="L165" i="52"/>
  <c r="L182" i="53"/>
  <c r="L174" i="52"/>
  <c r="M7" i="51"/>
  <c r="M120" i="51" s="1"/>
  <c r="L174" i="49"/>
  <c r="L165" i="49"/>
  <c r="L174" i="50"/>
  <c r="L165" i="50"/>
  <c r="L174" i="51"/>
  <c r="L165" i="51"/>
  <c r="L174" i="53"/>
  <c r="L165" i="53"/>
  <c r="J362" i="56"/>
  <c r="J373" i="56" s="1"/>
  <c r="J384" i="56" s="1"/>
  <c r="W6" i="59"/>
  <c r="V5" i="59"/>
  <c r="V96" i="59" s="1"/>
  <c r="V2" i="59"/>
  <c r="V3" i="59"/>
  <c r="L30" i="54"/>
  <c r="I422" i="56"/>
  <c r="I427" i="56"/>
  <c r="I398" i="56"/>
  <c r="I407" i="56" s="1"/>
  <c r="J372" i="56"/>
  <c r="L364" i="49"/>
  <c r="L357" i="49"/>
  <c r="L371" i="49"/>
  <c r="L350" i="49"/>
  <c r="L341" i="49"/>
  <c r="L357" i="50"/>
  <c r="L371" i="50"/>
  <c r="L364" i="50"/>
  <c r="L341" i="50"/>
  <c r="L350" i="50"/>
  <c r="L371" i="51"/>
  <c r="L350" i="51"/>
  <c r="L364" i="51"/>
  <c r="L341" i="51"/>
  <c r="L357" i="51"/>
  <c r="L364" i="53"/>
  <c r="L341" i="53"/>
  <c r="L371" i="53"/>
  <c r="L357" i="53"/>
  <c r="L350" i="53"/>
  <c r="L70" i="54"/>
  <c r="L73" i="54"/>
  <c r="L52" i="54"/>
  <c r="L4" i="51"/>
  <c r="L4" i="53"/>
  <c r="L4" i="50"/>
  <c r="L4" i="54"/>
  <c r="M7" i="54"/>
  <c r="M7" i="50"/>
  <c r="M7" i="53"/>
  <c r="M120" i="53" s="1"/>
  <c r="M7" i="49"/>
  <c r="M136" i="49" s="1"/>
  <c r="L4" i="49"/>
  <c r="M136" i="53" l="1"/>
  <c r="M136" i="52"/>
  <c r="M128" i="53"/>
  <c r="M128" i="50"/>
  <c r="M136" i="50"/>
  <c r="M120" i="50"/>
  <c r="M136" i="51"/>
  <c r="M128" i="52"/>
  <c r="M120" i="49"/>
  <c r="M128" i="49"/>
  <c r="M128" i="51"/>
  <c r="R101" i="59"/>
  <c r="S99" i="59" s="1"/>
  <c r="M59" i="52"/>
  <c r="M59" i="49"/>
  <c r="M59" i="50"/>
  <c r="V27" i="59"/>
  <c r="M59" i="51"/>
  <c r="M67" i="53"/>
  <c r="M59" i="53"/>
  <c r="M67" i="52"/>
  <c r="M67" i="49"/>
  <c r="M67" i="50"/>
  <c r="M67" i="51"/>
  <c r="M51" i="49"/>
  <c r="M51" i="51"/>
  <c r="M51" i="53"/>
  <c r="M51" i="52"/>
  <c r="M51" i="50"/>
  <c r="R31" i="59"/>
  <c r="R34" i="59" s="1"/>
  <c r="M303" i="52"/>
  <c r="M303" i="51"/>
  <c r="M303" i="53"/>
  <c r="U212" i="59"/>
  <c r="M312" i="51"/>
  <c r="M312" i="52"/>
  <c r="M303" i="50"/>
  <c r="M312" i="50"/>
  <c r="V252" i="59"/>
  <c r="V254" i="59" s="1"/>
  <c r="V268" i="59"/>
  <c r="V271" i="59" s="1"/>
  <c r="V323" i="59"/>
  <c r="V325" i="59" s="1"/>
  <c r="V259" i="59"/>
  <c r="V263" i="59" s="1"/>
  <c r="M312" i="53"/>
  <c r="M312" i="49"/>
  <c r="M303" i="49"/>
  <c r="M3" i="52"/>
  <c r="M2" i="52"/>
  <c r="M5" i="52"/>
  <c r="M222" i="52"/>
  <c r="N6" i="52"/>
  <c r="N7" i="52" s="1"/>
  <c r="N120" i="52" s="1"/>
  <c r="M14" i="52"/>
  <c r="M13" i="52"/>
  <c r="U284" i="59"/>
  <c r="U302" i="59"/>
  <c r="V233" i="59"/>
  <c r="V235" i="59" s="1"/>
  <c r="V162" i="59"/>
  <c r="V164" i="59" s="1"/>
  <c r="V178" i="59"/>
  <c r="V169" i="59"/>
  <c r="M222" i="50"/>
  <c r="M222" i="49"/>
  <c r="M222" i="53"/>
  <c r="M222" i="51"/>
  <c r="M2" i="51"/>
  <c r="M14" i="51"/>
  <c r="M5" i="51"/>
  <c r="M3" i="51"/>
  <c r="M13" i="51"/>
  <c r="N6" i="51"/>
  <c r="J389" i="56"/>
  <c r="J398" i="56" s="1"/>
  <c r="J407" i="56" s="1"/>
  <c r="J416" i="56"/>
  <c r="J421" i="56" s="1"/>
  <c r="J426" i="56" s="1"/>
  <c r="J415" i="56"/>
  <c r="J420" i="56" s="1"/>
  <c r="J425" i="56" s="1"/>
  <c r="J358" i="56"/>
  <c r="J380" i="56" s="1"/>
  <c r="V4" i="59"/>
  <c r="W7" i="59"/>
  <c r="W179" i="59" s="1"/>
  <c r="M3" i="50"/>
  <c r="M3" i="53"/>
  <c r="M3" i="49"/>
  <c r="M15" i="54"/>
  <c r="M30" i="54" s="1"/>
  <c r="M3" i="54"/>
  <c r="M14" i="50"/>
  <c r="M14" i="49"/>
  <c r="M14" i="53"/>
  <c r="M13" i="49"/>
  <c r="M13" i="50"/>
  <c r="M13" i="53"/>
  <c r="M14" i="54"/>
  <c r="L75" i="54"/>
  <c r="K287" i="56"/>
  <c r="K369" i="56" s="1"/>
  <c r="N6" i="54"/>
  <c r="M5" i="54"/>
  <c r="M2" i="54"/>
  <c r="N6" i="53"/>
  <c r="M5" i="53"/>
  <c r="M2" i="53"/>
  <c r="M5" i="50"/>
  <c r="M2" i="50"/>
  <c r="N6" i="50"/>
  <c r="M5" i="49"/>
  <c r="M2" i="49"/>
  <c r="N6" i="49"/>
  <c r="W128" i="59" l="1"/>
  <c r="W312" i="59"/>
  <c r="W67" i="59"/>
  <c r="W59" i="59"/>
  <c r="W14" i="59"/>
  <c r="W136" i="59"/>
  <c r="W303" i="59"/>
  <c r="W213" i="59"/>
  <c r="W120" i="59"/>
  <c r="W51" i="59"/>
  <c r="W269" i="59"/>
  <c r="W13" i="59"/>
  <c r="W222" i="59"/>
  <c r="N136" i="52"/>
  <c r="N128" i="52"/>
  <c r="S100" i="59"/>
  <c r="N59" i="52"/>
  <c r="M140" i="49"/>
  <c r="M132" i="49"/>
  <c r="M104" i="49"/>
  <c r="M124" i="49"/>
  <c r="M63" i="52"/>
  <c r="M140" i="52"/>
  <c r="M132" i="52"/>
  <c r="M124" i="52"/>
  <c r="M104" i="52"/>
  <c r="M140" i="51"/>
  <c r="M124" i="51"/>
  <c r="M104" i="51"/>
  <c r="M132" i="51"/>
  <c r="M124" i="53"/>
  <c r="M140" i="53"/>
  <c r="M132" i="53"/>
  <c r="M104" i="53"/>
  <c r="M140" i="50"/>
  <c r="M132" i="50"/>
  <c r="M124" i="50"/>
  <c r="M104" i="50"/>
  <c r="M71" i="50"/>
  <c r="M63" i="50"/>
  <c r="M71" i="53"/>
  <c r="M63" i="53"/>
  <c r="M71" i="51"/>
  <c r="M63" i="51"/>
  <c r="M71" i="49"/>
  <c r="M63" i="49"/>
  <c r="N67" i="52"/>
  <c r="M55" i="52"/>
  <c r="M71" i="52"/>
  <c r="M35" i="49"/>
  <c r="M55" i="49"/>
  <c r="M35" i="53"/>
  <c r="M55" i="53"/>
  <c r="M35" i="50"/>
  <c r="M55" i="50"/>
  <c r="M35" i="51"/>
  <c r="M55" i="51"/>
  <c r="W52" i="59"/>
  <c r="W54" i="59" s="1"/>
  <c r="N51" i="52"/>
  <c r="R32" i="59"/>
  <c r="S30" i="59" s="1"/>
  <c r="M316" i="52"/>
  <c r="M35" i="52"/>
  <c r="N303" i="52"/>
  <c r="M4" i="52"/>
  <c r="M357" i="52"/>
  <c r="M165" i="52"/>
  <c r="M350" i="52"/>
  <c r="M174" i="52"/>
  <c r="M182" i="52"/>
  <c r="M202" i="52"/>
  <c r="M364" i="52"/>
  <c r="M371" i="52"/>
  <c r="M195" i="52"/>
  <c r="M341" i="52"/>
  <c r="M236" i="52"/>
  <c r="M217" i="52"/>
  <c r="M226" i="52"/>
  <c r="N312" i="52"/>
  <c r="M4" i="51"/>
  <c r="V192" i="59"/>
  <c r="V212" i="59" s="1"/>
  <c r="V173" i="59"/>
  <c r="M264" i="52"/>
  <c r="M285" i="52"/>
  <c r="M307" i="52"/>
  <c r="M326" i="52"/>
  <c r="M255" i="52"/>
  <c r="M272" i="52"/>
  <c r="M292" i="52"/>
  <c r="M326" i="50"/>
  <c r="M316" i="50"/>
  <c r="M307" i="50"/>
  <c r="M292" i="50"/>
  <c r="M272" i="50"/>
  <c r="M264" i="50"/>
  <c r="M255" i="50"/>
  <c r="M285" i="50"/>
  <c r="N7" i="51"/>
  <c r="N120" i="51" s="1"/>
  <c r="M326" i="53"/>
  <c r="M316" i="53"/>
  <c r="M285" i="53"/>
  <c r="M307" i="53"/>
  <c r="M292" i="53"/>
  <c r="M272" i="53"/>
  <c r="M255" i="53"/>
  <c r="M264" i="53"/>
  <c r="M326" i="51"/>
  <c r="M316" i="51"/>
  <c r="M307" i="51"/>
  <c r="M292" i="51"/>
  <c r="M285" i="51"/>
  <c r="M272" i="51"/>
  <c r="M255" i="51"/>
  <c r="M264" i="51"/>
  <c r="V282" i="59"/>
  <c r="M326" i="49"/>
  <c r="M316" i="49"/>
  <c r="M292" i="49"/>
  <c r="M255" i="49"/>
  <c r="M272" i="49"/>
  <c r="M285" i="49"/>
  <c r="M264" i="49"/>
  <c r="M307" i="49"/>
  <c r="M226" i="53"/>
  <c r="M236" i="53"/>
  <c r="M226" i="50"/>
  <c r="M236" i="50"/>
  <c r="M226" i="51"/>
  <c r="M236" i="51"/>
  <c r="M226" i="49"/>
  <c r="M236" i="49"/>
  <c r="N222" i="52"/>
  <c r="M202" i="53"/>
  <c r="M217" i="53"/>
  <c r="M202" i="50"/>
  <c r="M217" i="50"/>
  <c r="M217" i="51"/>
  <c r="M202" i="49"/>
  <c r="M217" i="49"/>
  <c r="M350" i="51"/>
  <c r="M364" i="51"/>
  <c r="M341" i="51"/>
  <c r="M371" i="51"/>
  <c r="M357" i="51"/>
  <c r="M165" i="51"/>
  <c r="M202" i="51"/>
  <c r="M182" i="50"/>
  <c r="M195" i="50"/>
  <c r="M182" i="49"/>
  <c r="M195" i="49"/>
  <c r="M182" i="53"/>
  <c r="M195" i="53"/>
  <c r="M182" i="51"/>
  <c r="M195" i="51"/>
  <c r="M174" i="51"/>
  <c r="M174" i="49"/>
  <c r="M165" i="49"/>
  <c r="M174" i="53"/>
  <c r="M165" i="53"/>
  <c r="M174" i="50"/>
  <c r="M165" i="50"/>
  <c r="J417" i="56"/>
  <c r="M42" i="54"/>
  <c r="K362" i="56" s="1"/>
  <c r="K358" i="56"/>
  <c r="K380" i="56" s="1"/>
  <c r="X6" i="59"/>
  <c r="W3" i="59"/>
  <c r="W5" i="59"/>
  <c r="W96" i="59" s="1"/>
  <c r="W2" i="59"/>
  <c r="N3" i="52"/>
  <c r="J422" i="56"/>
  <c r="J427" i="56"/>
  <c r="K373" i="56"/>
  <c r="K372" i="56"/>
  <c r="K371" i="56"/>
  <c r="M371" i="53"/>
  <c r="M350" i="53"/>
  <c r="M364" i="53"/>
  <c r="M341" i="53"/>
  <c r="M357" i="53"/>
  <c r="M364" i="50"/>
  <c r="M357" i="50"/>
  <c r="M350" i="50"/>
  <c r="M341" i="50"/>
  <c r="M371" i="50"/>
  <c r="M357" i="49"/>
  <c r="M371" i="49"/>
  <c r="M350" i="49"/>
  <c r="M364" i="49"/>
  <c r="M341" i="49"/>
  <c r="N14" i="52"/>
  <c r="N13" i="52"/>
  <c r="M73" i="54"/>
  <c r="M70" i="54"/>
  <c r="M52" i="54"/>
  <c r="M4" i="53"/>
  <c r="M4" i="50"/>
  <c r="M4" i="54"/>
  <c r="N7" i="54"/>
  <c r="N7" i="50"/>
  <c r="N136" i="50" s="1"/>
  <c r="N7" i="53"/>
  <c r="N120" i="53" s="1"/>
  <c r="O6" i="52"/>
  <c r="N5" i="52"/>
  <c r="N2" i="52"/>
  <c r="M4" i="49"/>
  <c r="N7" i="49"/>
  <c r="N136" i="49" s="1"/>
  <c r="N128" i="50" l="1"/>
  <c r="N136" i="53"/>
  <c r="N120" i="50"/>
  <c r="N136" i="51"/>
  <c r="N128" i="49"/>
  <c r="N120" i="49"/>
  <c r="N128" i="53"/>
  <c r="N128" i="51"/>
  <c r="S103" i="59"/>
  <c r="S101" i="59"/>
  <c r="N140" i="52"/>
  <c r="N132" i="52"/>
  <c r="N104" i="52"/>
  <c r="N124" i="52"/>
  <c r="N59" i="49"/>
  <c r="N59" i="51"/>
  <c r="W27" i="59"/>
  <c r="N59" i="53"/>
  <c r="N67" i="49"/>
  <c r="N67" i="50"/>
  <c r="N59" i="50"/>
  <c r="N71" i="52"/>
  <c r="N63" i="52"/>
  <c r="N67" i="51"/>
  <c r="N67" i="53"/>
  <c r="N35" i="52"/>
  <c r="N55" i="52"/>
  <c r="N51" i="51"/>
  <c r="N51" i="50"/>
  <c r="N51" i="49"/>
  <c r="N51" i="53"/>
  <c r="S31" i="59"/>
  <c r="S34" i="59" s="1"/>
  <c r="N303" i="53"/>
  <c r="N5" i="51"/>
  <c r="N312" i="50"/>
  <c r="N2" i="51"/>
  <c r="V194" i="59"/>
  <c r="N222" i="51"/>
  <c r="N13" i="51"/>
  <c r="N3" i="51"/>
  <c r="O6" i="51"/>
  <c r="O7" i="51" s="1"/>
  <c r="O120" i="51" s="1"/>
  <c r="N14" i="51"/>
  <c r="N303" i="50"/>
  <c r="N312" i="49"/>
  <c r="N312" i="53"/>
  <c r="N303" i="49"/>
  <c r="N303" i="51"/>
  <c r="N312" i="51"/>
  <c r="W252" i="59"/>
  <c r="W254" i="59" s="1"/>
  <c r="W323" i="59"/>
  <c r="W325" i="59" s="1"/>
  <c r="W268" i="59"/>
  <c r="W271" i="59" s="1"/>
  <c r="W259" i="59"/>
  <c r="W263" i="59" s="1"/>
  <c r="V284" i="59"/>
  <c r="V302" i="59"/>
  <c r="N326" i="52"/>
  <c r="N316" i="52"/>
  <c r="N307" i="52"/>
  <c r="N292" i="52"/>
  <c r="N272" i="52"/>
  <c r="N255" i="52"/>
  <c r="N285" i="52"/>
  <c r="N264" i="52"/>
  <c r="W233" i="59"/>
  <c r="W235" i="59" s="1"/>
  <c r="W169" i="59"/>
  <c r="W173" i="59" s="1"/>
  <c r="W162" i="59"/>
  <c r="W164" i="59" s="1"/>
  <c r="W178" i="59"/>
  <c r="N226" i="52"/>
  <c r="N236" i="52"/>
  <c r="N222" i="50"/>
  <c r="N222" i="53"/>
  <c r="N222" i="49"/>
  <c r="N202" i="52"/>
  <c r="N217" i="52"/>
  <c r="N182" i="52"/>
  <c r="N195" i="52"/>
  <c r="N174" i="52"/>
  <c r="N165" i="52"/>
  <c r="K384" i="56"/>
  <c r="K416" i="56"/>
  <c r="K421" i="56" s="1"/>
  <c r="X7" i="59"/>
  <c r="X14" i="59" s="1"/>
  <c r="W4" i="59"/>
  <c r="N3" i="50"/>
  <c r="N3" i="53"/>
  <c r="N3" i="49"/>
  <c r="N15" i="54"/>
  <c r="N30" i="54" s="1"/>
  <c r="N3" i="54"/>
  <c r="N357" i="52"/>
  <c r="N371" i="52"/>
  <c r="N350" i="52"/>
  <c r="N341" i="52"/>
  <c r="N364" i="52"/>
  <c r="N14" i="49"/>
  <c r="N14" i="50"/>
  <c r="N14" i="53"/>
  <c r="N13" i="50"/>
  <c r="N14" i="54"/>
  <c r="N13" i="53"/>
  <c r="N13" i="49"/>
  <c r="M75" i="54"/>
  <c r="K415" i="56"/>
  <c r="L287" i="56"/>
  <c r="L369" i="56" s="1"/>
  <c r="N4" i="52"/>
  <c r="O6" i="54"/>
  <c r="N5" i="54"/>
  <c r="N2" i="54"/>
  <c r="O7" i="52"/>
  <c r="O120" i="52" s="1"/>
  <c r="N2" i="53"/>
  <c r="O6" i="53"/>
  <c r="N5" i="53"/>
  <c r="N2" i="50"/>
  <c r="O6" i="50"/>
  <c r="N5" i="50"/>
  <c r="O6" i="49"/>
  <c r="N5" i="49"/>
  <c r="N2" i="49"/>
  <c r="X312" i="59" l="1"/>
  <c r="X67" i="59"/>
  <c r="X59" i="59"/>
  <c r="X13" i="59"/>
  <c r="X269" i="59"/>
  <c r="X179" i="59"/>
  <c r="X136" i="59"/>
  <c r="X303" i="59"/>
  <c r="X213" i="59"/>
  <c r="X51" i="59"/>
  <c r="X128" i="59"/>
  <c r="X120" i="59"/>
  <c r="X222" i="59"/>
  <c r="T99" i="59"/>
  <c r="T100" i="59" s="1"/>
  <c r="K426" i="56"/>
  <c r="O128" i="52"/>
  <c r="O128" i="51"/>
  <c r="O136" i="51"/>
  <c r="O136" i="52"/>
  <c r="O59" i="52"/>
  <c r="N132" i="49"/>
  <c r="N140" i="49"/>
  <c r="N104" i="49"/>
  <c r="N124" i="49"/>
  <c r="N124" i="53"/>
  <c r="N140" i="53"/>
  <c r="N104" i="53"/>
  <c r="N132" i="53"/>
  <c r="O59" i="51"/>
  <c r="N140" i="50"/>
  <c r="N132" i="50"/>
  <c r="N104" i="50"/>
  <c r="N124" i="50"/>
  <c r="N63" i="51"/>
  <c r="N140" i="51"/>
  <c r="N132" i="51"/>
  <c r="N124" i="51"/>
  <c r="N104" i="51"/>
  <c r="N71" i="50"/>
  <c r="N63" i="50"/>
  <c r="N71" i="49"/>
  <c r="N63" i="49"/>
  <c r="N71" i="53"/>
  <c r="N63" i="53"/>
  <c r="O67" i="51"/>
  <c r="O67" i="52"/>
  <c r="N55" i="51"/>
  <c r="N71" i="51"/>
  <c r="N35" i="49"/>
  <c r="N55" i="49"/>
  <c r="N35" i="53"/>
  <c r="N55" i="53"/>
  <c r="N35" i="50"/>
  <c r="N55" i="50"/>
  <c r="O51" i="52"/>
  <c r="O51" i="51"/>
  <c r="S32" i="59"/>
  <c r="T30" i="59" s="1"/>
  <c r="N4" i="51"/>
  <c r="N307" i="51"/>
  <c r="N35" i="51"/>
  <c r="W192" i="59"/>
  <c r="W194" i="59" s="1"/>
  <c r="N316" i="51"/>
  <c r="N202" i="51"/>
  <c r="N236" i="51"/>
  <c r="N371" i="51"/>
  <c r="N174" i="51"/>
  <c r="N195" i="51"/>
  <c r="N226" i="51"/>
  <c r="N255" i="51"/>
  <c r="N326" i="51"/>
  <c r="N350" i="51"/>
  <c r="N182" i="51"/>
  <c r="N264" i="51"/>
  <c r="N217" i="51"/>
  <c r="N165" i="51"/>
  <c r="N357" i="51"/>
  <c r="N272" i="51"/>
  <c r="N285" i="51"/>
  <c r="N341" i="51"/>
  <c r="N292" i="51"/>
  <c r="N364" i="51"/>
  <c r="O312" i="51"/>
  <c r="O303" i="52"/>
  <c r="O312" i="52"/>
  <c r="O303" i="51"/>
  <c r="N326" i="49"/>
  <c r="N316" i="49"/>
  <c r="N272" i="49"/>
  <c r="N255" i="49"/>
  <c r="N292" i="49"/>
  <c r="N285" i="49"/>
  <c r="N264" i="49"/>
  <c r="N307" i="49"/>
  <c r="N326" i="53"/>
  <c r="N316" i="53"/>
  <c r="N292" i="53"/>
  <c r="N272" i="53"/>
  <c r="N285" i="53"/>
  <c r="N264" i="53"/>
  <c r="N307" i="53"/>
  <c r="N255" i="53"/>
  <c r="W282" i="59"/>
  <c r="N326" i="50"/>
  <c r="N316" i="50"/>
  <c r="N307" i="50"/>
  <c r="N292" i="50"/>
  <c r="N285" i="50"/>
  <c r="N272" i="50"/>
  <c r="N264" i="50"/>
  <c r="N255" i="50"/>
  <c r="N226" i="49"/>
  <c r="N236" i="49"/>
  <c r="N226" i="53"/>
  <c r="N236" i="53"/>
  <c r="N226" i="50"/>
  <c r="N236" i="50"/>
  <c r="O222" i="51"/>
  <c r="O222" i="52"/>
  <c r="N202" i="53"/>
  <c r="N217" i="53"/>
  <c r="N202" i="50"/>
  <c r="N217" i="50"/>
  <c r="N202" i="49"/>
  <c r="N217" i="49"/>
  <c r="N182" i="53"/>
  <c r="N195" i="53"/>
  <c r="N182" i="50"/>
  <c r="N195" i="50"/>
  <c r="N182" i="49"/>
  <c r="N195" i="49"/>
  <c r="N174" i="49"/>
  <c r="N165" i="49"/>
  <c r="N174" i="50"/>
  <c r="N165" i="50"/>
  <c r="N174" i="53"/>
  <c r="N165" i="53"/>
  <c r="L358" i="56"/>
  <c r="L380" i="56" s="1"/>
  <c r="Y6" i="59"/>
  <c r="X5" i="59"/>
  <c r="X96" i="59" s="1"/>
  <c r="X3" i="59"/>
  <c r="X2" i="59"/>
  <c r="O3" i="51"/>
  <c r="O3" i="52"/>
  <c r="N42" i="54"/>
  <c r="K420" i="56"/>
  <c r="K425" i="56" s="1"/>
  <c r="L373" i="56"/>
  <c r="L372" i="56"/>
  <c r="L371" i="56"/>
  <c r="N357" i="49"/>
  <c r="N371" i="49"/>
  <c r="N350" i="49"/>
  <c r="N364" i="49"/>
  <c r="N341" i="49"/>
  <c r="N357" i="53"/>
  <c r="N341" i="53"/>
  <c r="N364" i="53"/>
  <c r="N371" i="53"/>
  <c r="N350" i="53"/>
  <c r="N371" i="50"/>
  <c r="N364" i="50"/>
  <c r="N350" i="50"/>
  <c r="N357" i="50"/>
  <c r="N341" i="50"/>
  <c r="O13" i="52"/>
  <c r="O13" i="51"/>
  <c r="O14" i="52"/>
  <c r="O14" i="51"/>
  <c r="K417" i="56"/>
  <c r="N73" i="54"/>
  <c r="N70" i="54"/>
  <c r="N52" i="54"/>
  <c r="N4" i="53"/>
  <c r="N4" i="50"/>
  <c r="N4" i="54"/>
  <c r="O7" i="54"/>
  <c r="O7" i="53"/>
  <c r="O120" i="53" s="1"/>
  <c r="O7" i="50"/>
  <c r="O136" i="50" s="1"/>
  <c r="O5" i="52"/>
  <c r="O2" i="52"/>
  <c r="P6" i="52"/>
  <c r="O5" i="51"/>
  <c r="O2" i="51"/>
  <c r="P6" i="51"/>
  <c r="N4" i="49"/>
  <c r="O7" i="49"/>
  <c r="O136" i="49" s="1"/>
  <c r="X52" i="59" l="1"/>
  <c r="X54" i="59" s="1"/>
  <c r="T103" i="59"/>
  <c r="T101" i="59"/>
  <c r="U99" i="59" s="1"/>
  <c r="U100" i="59" s="1"/>
  <c r="U103" i="59" s="1"/>
  <c r="O128" i="50"/>
  <c r="O136" i="53"/>
  <c r="O128" i="53"/>
  <c r="O128" i="49"/>
  <c r="O120" i="49"/>
  <c r="O120" i="50"/>
  <c r="X27" i="59"/>
  <c r="O140" i="52"/>
  <c r="O124" i="52"/>
  <c r="O132" i="52"/>
  <c r="O104" i="52"/>
  <c r="O59" i="49"/>
  <c r="O140" i="51"/>
  <c r="O132" i="51"/>
  <c r="O124" i="51"/>
  <c r="O104" i="51"/>
  <c r="O59" i="50"/>
  <c r="O67" i="53"/>
  <c r="O59" i="53"/>
  <c r="O71" i="51"/>
  <c r="O63" i="51"/>
  <c r="O71" i="52"/>
  <c r="O63" i="52"/>
  <c r="O67" i="49"/>
  <c r="O67" i="50"/>
  <c r="O35" i="51"/>
  <c r="O55" i="51"/>
  <c r="O35" i="52"/>
  <c r="O55" i="52"/>
  <c r="T31" i="59"/>
  <c r="T34" i="59" s="1"/>
  <c r="O51" i="53"/>
  <c r="O51" i="50"/>
  <c r="O51" i="49"/>
  <c r="O303" i="49"/>
  <c r="W212" i="59"/>
  <c r="O303" i="50"/>
  <c r="O312" i="50"/>
  <c r="O303" i="53"/>
  <c r="O312" i="53"/>
  <c r="O312" i="49"/>
  <c r="X252" i="59"/>
  <c r="X254" i="59" s="1"/>
  <c r="X268" i="59"/>
  <c r="X271" i="59" s="1"/>
  <c r="X259" i="59"/>
  <c r="X263" i="59" s="1"/>
  <c r="X323" i="59"/>
  <c r="X325" i="59" s="1"/>
  <c r="O326" i="51"/>
  <c r="O316" i="51"/>
  <c r="O307" i="51"/>
  <c r="O292" i="51"/>
  <c r="O285" i="51"/>
  <c r="O264" i="51"/>
  <c r="O272" i="51"/>
  <c r="O255" i="51"/>
  <c r="O326" i="52"/>
  <c r="O316" i="52"/>
  <c r="O307" i="52"/>
  <c r="O292" i="52"/>
  <c r="O272" i="52"/>
  <c r="O285" i="52"/>
  <c r="O264" i="52"/>
  <c r="O255" i="52"/>
  <c r="W302" i="59"/>
  <c r="W284" i="59"/>
  <c r="X169" i="59"/>
  <c r="X173" i="59" s="1"/>
  <c r="X233" i="59"/>
  <c r="X235" i="59" s="1"/>
  <c r="X162" i="59"/>
  <c r="X164" i="59" s="1"/>
  <c r="X178" i="59"/>
  <c r="O226" i="51"/>
  <c r="O236" i="51"/>
  <c r="O226" i="52"/>
  <c r="O236" i="52"/>
  <c r="O222" i="50"/>
  <c r="O222" i="49"/>
  <c r="O222" i="53"/>
  <c r="O202" i="52"/>
  <c r="O217" i="52"/>
  <c r="O202" i="51"/>
  <c r="O217" i="51"/>
  <c r="O182" i="52"/>
  <c r="O195" i="52"/>
  <c r="O182" i="51"/>
  <c r="O195" i="51"/>
  <c r="O174" i="52"/>
  <c r="O165" i="52"/>
  <c r="O174" i="51"/>
  <c r="O165" i="51"/>
  <c r="L362" i="56"/>
  <c r="L384" i="56" s="1"/>
  <c r="L415" i="56"/>
  <c r="L420" i="56" s="1"/>
  <c r="L425" i="56" s="1"/>
  <c r="L416" i="56"/>
  <c r="L421" i="56" s="1"/>
  <c r="L426" i="56" s="1"/>
  <c r="X4" i="59"/>
  <c r="Y7" i="59"/>
  <c r="Y120" i="59" s="1"/>
  <c r="O3" i="49"/>
  <c r="O3" i="50"/>
  <c r="O3" i="53"/>
  <c r="O15" i="54"/>
  <c r="O42" i="54" s="1"/>
  <c r="O3" i="54"/>
  <c r="K422" i="56"/>
  <c r="K427" i="56"/>
  <c r="O357" i="52"/>
  <c r="O371" i="52"/>
  <c r="O350" i="52"/>
  <c r="O364" i="52"/>
  <c r="O341" i="52"/>
  <c r="O371" i="51"/>
  <c r="O350" i="51"/>
  <c r="O341" i="51"/>
  <c r="O364" i="51"/>
  <c r="O357" i="51"/>
  <c r="O14" i="49"/>
  <c r="O13" i="53"/>
  <c r="O14" i="53"/>
  <c r="O13" i="50"/>
  <c r="O13" i="49"/>
  <c r="O14" i="54"/>
  <c r="O14" i="50"/>
  <c r="N75" i="54"/>
  <c r="M287" i="56"/>
  <c r="M369" i="56" s="1"/>
  <c r="O4" i="51"/>
  <c r="O4" i="52"/>
  <c r="O5" i="54"/>
  <c r="O2" i="54"/>
  <c r="P6" i="54"/>
  <c r="P6" i="53"/>
  <c r="O5" i="53"/>
  <c r="O2" i="53"/>
  <c r="P7" i="52"/>
  <c r="P136" i="52" s="1"/>
  <c r="P7" i="51"/>
  <c r="P120" i="51" s="1"/>
  <c r="O2" i="50"/>
  <c r="O5" i="50"/>
  <c r="P6" i="50"/>
  <c r="P6" i="49"/>
  <c r="O5" i="49"/>
  <c r="O2" i="49"/>
  <c r="Y59" i="59" l="1"/>
  <c r="Y128" i="59"/>
  <c r="Y269" i="59"/>
  <c r="Y51" i="59"/>
  <c r="Y179" i="59"/>
  <c r="Y13" i="59"/>
  <c r="Y67" i="59"/>
  <c r="Y136" i="59"/>
  <c r="Y303" i="59"/>
  <c r="Y14" i="59"/>
  <c r="Y312" i="59"/>
  <c r="Y213" i="59"/>
  <c r="Y222" i="59"/>
  <c r="P128" i="52"/>
  <c r="P120" i="52"/>
  <c r="P136" i="51"/>
  <c r="P128" i="51"/>
  <c r="U101" i="59"/>
  <c r="V99" i="59" s="1"/>
  <c r="P59" i="52"/>
  <c r="O140" i="53"/>
  <c r="O132" i="53"/>
  <c r="O124" i="53"/>
  <c r="O104" i="53"/>
  <c r="O140" i="49"/>
  <c r="O132" i="49"/>
  <c r="O124" i="49"/>
  <c r="O104" i="49"/>
  <c r="O140" i="50"/>
  <c r="O132" i="50"/>
  <c r="O104" i="50"/>
  <c r="O124" i="50"/>
  <c r="P59" i="51"/>
  <c r="O71" i="53"/>
  <c r="O63" i="53"/>
  <c r="P67" i="52"/>
  <c r="O71" i="49"/>
  <c r="O63" i="49"/>
  <c r="O71" i="50"/>
  <c r="O63" i="50"/>
  <c r="P67" i="51"/>
  <c r="O35" i="50"/>
  <c r="O55" i="50"/>
  <c r="O35" i="53"/>
  <c r="O55" i="53"/>
  <c r="O35" i="49"/>
  <c r="O55" i="49"/>
  <c r="Y52" i="59"/>
  <c r="Y54" i="59" s="1"/>
  <c r="P51" i="51"/>
  <c r="P51" i="52"/>
  <c r="T32" i="59"/>
  <c r="U30" i="59" s="1"/>
  <c r="X192" i="59"/>
  <c r="X194" i="59" s="1"/>
  <c r="P312" i="52"/>
  <c r="P303" i="52"/>
  <c r="P312" i="51"/>
  <c r="P303" i="51"/>
  <c r="O326" i="49"/>
  <c r="O316" i="49"/>
  <c r="O285" i="49"/>
  <c r="O264" i="49"/>
  <c r="O307" i="49"/>
  <c r="O292" i="49"/>
  <c r="O255" i="49"/>
  <c r="O272" i="49"/>
  <c r="O326" i="50"/>
  <c r="O316" i="50"/>
  <c r="O307" i="50"/>
  <c r="O285" i="50"/>
  <c r="O292" i="50"/>
  <c r="O272" i="50"/>
  <c r="O255" i="50"/>
  <c r="O264" i="50"/>
  <c r="O326" i="53"/>
  <c r="O316" i="53"/>
  <c r="O307" i="53"/>
  <c r="O292" i="53"/>
  <c r="O272" i="53"/>
  <c r="O285" i="53"/>
  <c r="O264" i="53"/>
  <c r="O255" i="53"/>
  <c r="X282" i="59"/>
  <c r="O226" i="49"/>
  <c r="O236" i="49"/>
  <c r="O226" i="53"/>
  <c r="O236" i="53"/>
  <c r="O226" i="50"/>
  <c r="O236" i="50"/>
  <c r="P222" i="51"/>
  <c r="P222" i="52"/>
  <c r="O202" i="53"/>
  <c r="O217" i="53"/>
  <c r="O202" i="49"/>
  <c r="O217" i="49"/>
  <c r="O202" i="50"/>
  <c r="O217" i="50"/>
  <c r="O182" i="49"/>
  <c r="O195" i="49"/>
  <c r="O182" i="53"/>
  <c r="O195" i="53"/>
  <c r="O182" i="50"/>
  <c r="O195" i="50"/>
  <c r="O174" i="53"/>
  <c r="O165" i="53"/>
  <c r="O174" i="49"/>
  <c r="O165" i="49"/>
  <c r="O174" i="50"/>
  <c r="O165" i="50"/>
  <c r="L417" i="56"/>
  <c r="M362" i="56"/>
  <c r="Z6" i="59"/>
  <c r="Y5" i="59"/>
  <c r="Y96" i="59" s="1"/>
  <c r="Y2" i="59"/>
  <c r="Y3" i="59"/>
  <c r="P3" i="51"/>
  <c r="P3" i="52"/>
  <c r="O30" i="54"/>
  <c r="L427" i="56"/>
  <c r="L422" i="56"/>
  <c r="M372" i="56"/>
  <c r="M371" i="56"/>
  <c r="M373" i="56"/>
  <c r="O357" i="49"/>
  <c r="O371" i="49"/>
  <c r="O350" i="49"/>
  <c r="O364" i="49"/>
  <c r="O341" i="49"/>
  <c r="O357" i="50"/>
  <c r="O371" i="50"/>
  <c r="O350" i="50"/>
  <c r="O341" i="50"/>
  <c r="O364" i="50"/>
  <c r="O364" i="53"/>
  <c r="O341" i="53"/>
  <c r="O357" i="53"/>
  <c r="O350" i="53"/>
  <c r="O371" i="53"/>
  <c r="P14" i="52"/>
  <c r="P13" i="52"/>
  <c r="P13" i="51"/>
  <c r="P14" i="51"/>
  <c r="O70" i="54"/>
  <c r="O73" i="54"/>
  <c r="O52" i="54"/>
  <c r="O4" i="53"/>
  <c r="O4" i="50"/>
  <c r="P7" i="54"/>
  <c r="O4" i="54"/>
  <c r="P7" i="53"/>
  <c r="P120" i="53" s="1"/>
  <c r="Q6" i="52"/>
  <c r="P5" i="52"/>
  <c r="P2" i="52"/>
  <c r="P7" i="50"/>
  <c r="P136" i="50" s="1"/>
  <c r="P2" i="51"/>
  <c r="P5" i="51"/>
  <c r="Q6" i="51"/>
  <c r="P7" i="49"/>
  <c r="P136" i="49" s="1"/>
  <c r="O4" i="49"/>
  <c r="P128" i="50" l="1"/>
  <c r="P120" i="49"/>
  <c r="P128" i="49"/>
  <c r="P128" i="53"/>
  <c r="P136" i="53"/>
  <c r="P120" i="50"/>
  <c r="V100" i="59"/>
  <c r="P59" i="53"/>
  <c r="P59" i="49"/>
  <c r="P140" i="52"/>
  <c r="P132" i="52"/>
  <c r="P104" i="52"/>
  <c r="P124" i="52"/>
  <c r="P59" i="50"/>
  <c r="Y27" i="59"/>
  <c r="P140" i="51"/>
  <c r="P132" i="51"/>
  <c r="P124" i="51"/>
  <c r="P104" i="51"/>
  <c r="P71" i="52"/>
  <c r="P63" i="52"/>
  <c r="P71" i="51"/>
  <c r="P63" i="51"/>
  <c r="P67" i="53"/>
  <c r="P67" i="49"/>
  <c r="P67" i="50"/>
  <c r="P35" i="51"/>
  <c r="P55" i="51"/>
  <c r="P35" i="52"/>
  <c r="P55" i="52"/>
  <c r="P51" i="50"/>
  <c r="P51" i="53"/>
  <c r="P51" i="49"/>
  <c r="X212" i="59"/>
  <c r="U31" i="59"/>
  <c r="U34" i="59" s="1"/>
  <c r="P312" i="49"/>
  <c r="P312" i="50"/>
  <c r="Y252" i="59"/>
  <c r="Y254" i="59" s="1"/>
  <c r="Y323" i="59"/>
  <c r="Y325" i="59" s="1"/>
  <c r="Y268" i="59"/>
  <c r="Y271" i="59" s="1"/>
  <c r="Y259" i="59"/>
  <c r="Y263" i="59" s="1"/>
  <c r="P303" i="49"/>
  <c r="P312" i="53"/>
  <c r="P303" i="50"/>
  <c r="P303" i="53"/>
  <c r="P326" i="52"/>
  <c r="P316" i="52"/>
  <c r="P307" i="52"/>
  <c r="P292" i="52"/>
  <c r="P272" i="52"/>
  <c r="P285" i="52"/>
  <c r="P264" i="52"/>
  <c r="P255" i="52"/>
  <c r="X302" i="59"/>
  <c r="X284" i="59"/>
  <c r="P326" i="51"/>
  <c r="P316" i="51"/>
  <c r="P307" i="51"/>
  <c r="P292" i="51"/>
  <c r="P285" i="51"/>
  <c r="P272" i="51"/>
  <c r="P264" i="51"/>
  <c r="P255" i="51"/>
  <c r="Y233" i="59"/>
  <c r="Y235" i="59" s="1"/>
  <c r="Y162" i="59"/>
  <c r="Y164" i="59" s="1"/>
  <c r="Y178" i="59"/>
  <c r="Y169" i="59"/>
  <c r="Y173" i="59" s="1"/>
  <c r="P226" i="51"/>
  <c r="P236" i="51"/>
  <c r="P226" i="52"/>
  <c r="P236" i="52"/>
  <c r="P222" i="49"/>
  <c r="P222" i="53"/>
  <c r="P222" i="50"/>
  <c r="P202" i="51"/>
  <c r="P217" i="51"/>
  <c r="P202" i="52"/>
  <c r="P217" i="52"/>
  <c r="M384" i="56"/>
  <c r="P182" i="51"/>
  <c r="P195" i="51"/>
  <c r="P182" i="52"/>
  <c r="P195" i="52"/>
  <c r="P174" i="51"/>
  <c r="P165" i="51"/>
  <c r="P174" i="52"/>
  <c r="P165" i="52"/>
  <c r="M416" i="56"/>
  <c r="M421" i="56" s="1"/>
  <c r="M426" i="56" s="1"/>
  <c r="M358" i="56"/>
  <c r="M380" i="56" s="1"/>
  <c r="M415" i="56"/>
  <c r="M420" i="56" s="1"/>
  <c r="M425" i="56" s="1"/>
  <c r="Z7" i="59"/>
  <c r="Z312" i="59" s="1"/>
  <c r="Y4" i="59"/>
  <c r="P3" i="50"/>
  <c r="P3" i="53"/>
  <c r="P3" i="49"/>
  <c r="P15" i="54"/>
  <c r="P30" i="54" s="1"/>
  <c r="P3" i="54"/>
  <c r="P357" i="51"/>
  <c r="P371" i="51"/>
  <c r="P350" i="51"/>
  <c r="P364" i="51"/>
  <c r="P341" i="51"/>
  <c r="P371" i="52"/>
  <c r="P350" i="52"/>
  <c r="P364" i="52"/>
  <c r="P357" i="52"/>
  <c r="P341" i="52"/>
  <c r="P14" i="49"/>
  <c r="P14" i="53"/>
  <c r="P13" i="50"/>
  <c r="P14" i="50"/>
  <c r="P13" i="49"/>
  <c r="P14" i="54"/>
  <c r="P13" i="53"/>
  <c r="O75" i="54"/>
  <c r="N287" i="56"/>
  <c r="N369" i="56" s="1"/>
  <c r="P4" i="52"/>
  <c r="P4" i="51"/>
  <c r="Q6" i="54"/>
  <c r="P5" i="54"/>
  <c r="P2" i="54"/>
  <c r="Q7" i="52"/>
  <c r="Q136" i="52" s="1"/>
  <c r="Q7" i="51"/>
  <c r="Q120" i="51" s="1"/>
  <c r="Q6" i="50"/>
  <c r="P5" i="50"/>
  <c r="P2" i="50"/>
  <c r="Q6" i="53"/>
  <c r="P5" i="53"/>
  <c r="P2" i="53"/>
  <c r="Q6" i="49"/>
  <c r="P5" i="49"/>
  <c r="P2" i="49"/>
  <c r="Z51" i="59" l="1"/>
  <c r="Z136" i="59"/>
  <c r="Z303" i="59"/>
  <c r="Z120" i="59"/>
  <c r="Z213" i="59"/>
  <c r="Z67" i="59"/>
  <c r="Z222" i="59"/>
  <c r="Z59" i="59"/>
  <c r="Z269" i="59"/>
  <c r="Z128" i="59"/>
  <c r="Z179" i="59"/>
  <c r="Z14" i="59"/>
  <c r="Z13" i="59"/>
  <c r="Q128" i="51"/>
  <c r="Q136" i="51"/>
  <c r="Q120" i="52"/>
  <c r="Q128" i="52"/>
  <c r="V103" i="59"/>
  <c r="V101" i="59"/>
  <c r="Q59" i="52"/>
  <c r="P140" i="49"/>
  <c r="P132" i="49"/>
  <c r="P124" i="49"/>
  <c r="P104" i="49"/>
  <c r="Q59" i="51"/>
  <c r="P140" i="50"/>
  <c r="P132" i="50"/>
  <c r="P124" i="50"/>
  <c r="P104" i="50"/>
  <c r="P140" i="53"/>
  <c r="P132" i="53"/>
  <c r="P124" i="53"/>
  <c r="P104" i="53"/>
  <c r="P71" i="53"/>
  <c r="P63" i="53"/>
  <c r="P71" i="49"/>
  <c r="P63" i="49"/>
  <c r="P71" i="50"/>
  <c r="P63" i="50"/>
  <c r="Q67" i="52"/>
  <c r="Q67" i="51"/>
  <c r="P35" i="49"/>
  <c r="P55" i="49"/>
  <c r="P35" i="50"/>
  <c r="P55" i="50"/>
  <c r="P35" i="53"/>
  <c r="P55" i="53"/>
  <c r="Q51" i="51"/>
  <c r="Q51" i="52"/>
  <c r="Z52" i="59"/>
  <c r="Z54" i="59" s="1"/>
  <c r="U32" i="59"/>
  <c r="V30" i="59" s="1"/>
  <c r="Q312" i="51"/>
  <c r="Q312" i="52"/>
  <c r="Q303" i="52"/>
  <c r="Q303" i="51"/>
  <c r="Y192" i="59"/>
  <c r="Y194" i="59" s="1"/>
  <c r="P326" i="53"/>
  <c r="P316" i="53"/>
  <c r="P307" i="53"/>
  <c r="P285" i="53"/>
  <c r="P264" i="53"/>
  <c r="P272" i="53"/>
  <c r="P255" i="53"/>
  <c r="P292" i="53"/>
  <c r="P326" i="49"/>
  <c r="P316" i="49"/>
  <c r="P264" i="49"/>
  <c r="P307" i="49"/>
  <c r="P292" i="49"/>
  <c r="P272" i="49"/>
  <c r="P255" i="49"/>
  <c r="P285" i="49"/>
  <c r="Y282" i="59"/>
  <c r="P326" i="50"/>
  <c r="P316" i="50"/>
  <c r="P307" i="50"/>
  <c r="P285" i="50"/>
  <c r="P292" i="50"/>
  <c r="P272" i="50"/>
  <c r="P264" i="50"/>
  <c r="P255" i="50"/>
  <c r="P226" i="53"/>
  <c r="P236" i="53"/>
  <c r="P226" i="49"/>
  <c r="P236" i="49"/>
  <c r="P226" i="50"/>
  <c r="P236" i="50"/>
  <c r="Q222" i="51"/>
  <c r="Q222" i="52"/>
  <c r="P202" i="49"/>
  <c r="P217" i="49"/>
  <c r="P202" i="50"/>
  <c r="P217" i="50"/>
  <c r="P202" i="53"/>
  <c r="P217" i="53"/>
  <c r="P182" i="49"/>
  <c r="P195" i="49"/>
  <c r="P182" i="50"/>
  <c r="P195" i="50"/>
  <c r="P182" i="53"/>
  <c r="P195" i="53"/>
  <c r="P174" i="49"/>
  <c r="P165" i="49"/>
  <c r="P174" i="50"/>
  <c r="P165" i="50"/>
  <c r="P174" i="53"/>
  <c r="P165" i="53"/>
  <c r="N358" i="56"/>
  <c r="N380" i="56" s="1"/>
  <c r="M417" i="56"/>
  <c r="Z5" i="59"/>
  <c r="Z96" i="59" s="1"/>
  <c r="AA6" i="59"/>
  <c r="Z2" i="59"/>
  <c r="Z3" i="59"/>
  <c r="Q3" i="52"/>
  <c r="Q3" i="51"/>
  <c r="P42" i="54"/>
  <c r="M427" i="56"/>
  <c r="M422" i="56"/>
  <c r="N372" i="56"/>
  <c r="N371" i="56"/>
  <c r="N373" i="56"/>
  <c r="P357" i="53"/>
  <c r="P371" i="53"/>
  <c r="P350" i="53"/>
  <c r="P341" i="53"/>
  <c r="P364" i="53"/>
  <c r="P357" i="49"/>
  <c r="P371" i="49"/>
  <c r="P350" i="49"/>
  <c r="P364" i="49"/>
  <c r="P341" i="49"/>
  <c r="P364" i="50"/>
  <c r="P357" i="50"/>
  <c r="P350" i="50"/>
  <c r="P341" i="50"/>
  <c r="P371" i="50"/>
  <c r="Q13" i="52"/>
  <c r="Q14" i="51"/>
  <c r="Q13" i="51"/>
  <c r="Q14" i="52"/>
  <c r="P70" i="54"/>
  <c r="P73" i="54"/>
  <c r="P52" i="54"/>
  <c r="P4" i="53"/>
  <c r="P4" i="50"/>
  <c r="P4" i="54"/>
  <c r="Q7" i="54"/>
  <c r="Q7" i="50"/>
  <c r="Q5" i="52"/>
  <c r="Q2" i="52"/>
  <c r="R6" i="52"/>
  <c r="Q7" i="53"/>
  <c r="Q120" i="53" s="1"/>
  <c r="Q5" i="51"/>
  <c r="R6" i="51"/>
  <c r="Q2" i="51"/>
  <c r="P4" i="49"/>
  <c r="Q7" i="49"/>
  <c r="Q136" i="49" s="1"/>
  <c r="W99" i="59" l="1"/>
  <c r="W100" i="59" s="1"/>
  <c r="W103" i="59" s="1"/>
  <c r="Q136" i="53"/>
  <c r="Q128" i="53"/>
  <c r="Q128" i="50"/>
  <c r="Q136" i="50"/>
  <c r="Q128" i="49"/>
  <c r="Q120" i="50"/>
  <c r="Q120" i="49"/>
  <c r="Q59" i="53"/>
  <c r="Z27" i="59"/>
  <c r="Q140" i="52"/>
  <c r="Q132" i="52"/>
  <c r="Q124" i="52"/>
  <c r="Q104" i="52"/>
  <c r="Q59" i="49"/>
  <c r="Q59" i="50"/>
  <c r="Q132" i="51"/>
  <c r="Q140" i="51"/>
  <c r="Q124" i="51"/>
  <c r="Q104" i="51"/>
  <c r="Q67" i="50"/>
  <c r="Q71" i="52"/>
  <c r="Q63" i="52"/>
  <c r="Q71" i="51"/>
  <c r="Q63" i="51"/>
  <c r="Q67" i="49"/>
  <c r="Q67" i="53"/>
  <c r="Q35" i="51"/>
  <c r="Q55" i="51"/>
  <c r="Q35" i="52"/>
  <c r="Q55" i="52"/>
  <c r="Q51" i="49"/>
  <c r="Q51" i="50"/>
  <c r="Q51" i="53"/>
  <c r="V31" i="59"/>
  <c r="V34" i="59" s="1"/>
  <c r="Q303" i="50"/>
  <c r="Q312" i="49"/>
  <c r="Y212" i="59"/>
  <c r="Q303" i="53"/>
  <c r="Q312" i="53"/>
  <c r="Z259" i="59"/>
  <c r="Z263" i="59" s="1"/>
  <c r="Z268" i="59"/>
  <c r="Z271" i="59" s="1"/>
  <c r="Z323" i="59"/>
  <c r="Z325" i="59" s="1"/>
  <c r="Z252" i="59"/>
  <c r="Z254" i="59" s="1"/>
  <c r="Q312" i="50"/>
  <c r="Q303" i="49"/>
  <c r="Y302" i="59"/>
  <c r="Y284" i="59"/>
  <c r="Q326" i="51"/>
  <c r="Q316" i="51"/>
  <c r="Q307" i="51"/>
  <c r="Q285" i="51"/>
  <c r="Q292" i="51"/>
  <c r="Q272" i="51"/>
  <c r="Q264" i="51"/>
  <c r="Q255" i="51"/>
  <c r="Q326" i="52"/>
  <c r="Q316" i="52"/>
  <c r="Q307" i="52"/>
  <c r="Q292" i="52"/>
  <c r="Q285" i="52"/>
  <c r="Q264" i="52"/>
  <c r="Q272" i="52"/>
  <c r="Q255" i="52"/>
  <c r="Z162" i="59"/>
  <c r="Z164" i="59" s="1"/>
  <c r="Z233" i="59"/>
  <c r="Z235" i="59" s="1"/>
  <c r="Z178" i="59"/>
  <c r="Z169" i="59"/>
  <c r="Q226" i="52"/>
  <c r="Q236" i="52"/>
  <c r="Q226" i="51"/>
  <c r="Q236" i="51"/>
  <c r="Q222" i="53"/>
  <c r="Q222" i="50"/>
  <c r="Q222" i="49"/>
  <c r="Q202" i="52"/>
  <c r="Q217" i="52"/>
  <c r="Q202" i="51"/>
  <c r="Q217" i="51"/>
  <c r="Q182" i="52"/>
  <c r="Q195" i="52"/>
  <c r="Q182" i="51"/>
  <c r="Q195" i="51"/>
  <c r="Q174" i="52"/>
  <c r="Q165" i="52"/>
  <c r="Q174" i="51"/>
  <c r="Q165" i="51"/>
  <c r="N416" i="56"/>
  <c r="N421" i="56" s="1"/>
  <c r="N426" i="56" s="1"/>
  <c r="N415" i="56"/>
  <c r="N420" i="56" s="1"/>
  <c r="N425" i="56" s="1"/>
  <c r="N362" i="56"/>
  <c r="N384" i="56" s="1"/>
  <c r="Z4" i="59"/>
  <c r="AA7" i="59"/>
  <c r="AA120" i="59" s="1"/>
  <c r="Q3" i="53"/>
  <c r="Q3" i="50"/>
  <c r="Q3" i="49"/>
  <c r="Q15" i="54"/>
  <c r="Q30" i="54" s="1"/>
  <c r="Q3" i="54"/>
  <c r="Q357" i="52"/>
  <c r="Q371" i="52"/>
  <c r="Q350" i="52"/>
  <c r="Q364" i="52"/>
  <c r="Q341" i="52"/>
  <c r="Q364" i="51"/>
  <c r="Q341" i="51"/>
  <c r="Q350" i="51"/>
  <c r="Q357" i="51"/>
  <c r="Q371" i="51"/>
  <c r="Q14" i="49"/>
  <c r="Q14" i="53"/>
  <c r="Q13" i="50"/>
  <c r="Q13" i="53"/>
  <c r="Q14" i="54"/>
  <c r="Q14" i="50"/>
  <c r="Q13" i="49"/>
  <c r="P75" i="54"/>
  <c r="O287" i="56"/>
  <c r="O369" i="56" s="1"/>
  <c r="Q4" i="52"/>
  <c r="Q4" i="51"/>
  <c r="R6" i="54"/>
  <c r="Q5" i="54"/>
  <c r="Q2" i="54"/>
  <c r="R6" i="53"/>
  <c r="Q5" i="53"/>
  <c r="Q2" i="53"/>
  <c r="R7" i="51"/>
  <c r="R120" i="51" s="1"/>
  <c r="R6" i="50"/>
  <c r="Q5" i="50"/>
  <c r="Q2" i="50"/>
  <c r="R7" i="52"/>
  <c r="R136" i="52" s="1"/>
  <c r="R6" i="49"/>
  <c r="Q5" i="49"/>
  <c r="Q2" i="49"/>
  <c r="AA128" i="59" l="1"/>
  <c r="AA136" i="59"/>
  <c r="AA312" i="59"/>
  <c r="AA51" i="59"/>
  <c r="AA14" i="59"/>
  <c r="AA213" i="59"/>
  <c r="AA303" i="59"/>
  <c r="AA59" i="59"/>
  <c r="AA13" i="59"/>
  <c r="AA179" i="59"/>
  <c r="AA67" i="59"/>
  <c r="AA269" i="59"/>
  <c r="AA222" i="59"/>
  <c r="W101" i="59"/>
  <c r="X99" i="59" s="1"/>
  <c r="X100" i="59" s="1"/>
  <c r="X103" i="59" s="1"/>
  <c r="R136" i="51"/>
  <c r="R128" i="52"/>
  <c r="R120" i="52"/>
  <c r="R128" i="51"/>
  <c r="Q140" i="50"/>
  <c r="Q132" i="50"/>
  <c r="Q124" i="50"/>
  <c r="Q104" i="50"/>
  <c r="Q140" i="53"/>
  <c r="Q132" i="53"/>
  <c r="Q124" i="53"/>
  <c r="Q104" i="53"/>
  <c r="Q140" i="49"/>
  <c r="Q132" i="49"/>
  <c r="Q124" i="49"/>
  <c r="Q104" i="49"/>
  <c r="R59" i="52"/>
  <c r="Q71" i="53"/>
  <c r="Q63" i="53"/>
  <c r="R67" i="52"/>
  <c r="Q71" i="50"/>
  <c r="Q63" i="50"/>
  <c r="Q71" i="49"/>
  <c r="Q63" i="49"/>
  <c r="R67" i="51"/>
  <c r="R59" i="51"/>
  <c r="Q35" i="49"/>
  <c r="Q55" i="49"/>
  <c r="Q35" i="50"/>
  <c r="Q55" i="50"/>
  <c r="Q35" i="53"/>
  <c r="Q55" i="53"/>
  <c r="R51" i="52"/>
  <c r="AA52" i="59"/>
  <c r="AA54" i="59" s="1"/>
  <c r="R51" i="51"/>
  <c r="V32" i="59"/>
  <c r="W30" i="59" s="1"/>
  <c r="R312" i="51"/>
  <c r="R312" i="52"/>
  <c r="Z192" i="59"/>
  <c r="Z194" i="59" s="1"/>
  <c r="Z173" i="59"/>
  <c r="R303" i="52"/>
  <c r="R303" i="51"/>
  <c r="Q326" i="50"/>
  <c r="Q316" i="50"/>
  <c r="Q307" i="50"/>
  <c r="Q292" i="50"/>
  <c r="Q272" i="50"/>
  <c r="Q285" i="50"/>
  <c r="Q264" i="50"/>
  <c r="Q255" i="50"/>
  <c r="Q326" i="53"/>
  <c r="Q316" i="53"/>
  <c r="Q307" i="53"/>
  <c r="Q292" i="53"/>
  <c r="Q285" i="53"/>
  <c r="Q272" i="53"/>
  <c r="Q255" i="53"/>
  <c r="Q264" i="53"/>
  <c r="Z282" i="59"/>
  <c r="Q326" i="49"/>
  <c r="Q316" i="49"/>
  <c r="Q264" i="49"/>
  <c r="Q307" i="49"/>
  <c r="Q292" i="49"/>
  <c r="Q272" i="49"/>
  <c r="Q255" i="49"/>
  <c r="Q285" i="49"/>
  <c r="Q226" i="50"/>
  <c r="Q236" i="50"/>
  <c r="Q226" i="49"/>
  <c r="Q236" i="49"/>
  <c r="Q226" i="53"/>
  <c r="Q236" i="53"/>
  <c r="R222" i="52"/>
  <c r="R222" i="51"/>
  <c r="Q202" i="49"/>
  <c r="Q217" i="49"/>
  <c r="Q202" i="53"/>
  <c r="Q217" i="53"/>
  <c r="Q202" i="50"/>
  <c r="Q217" i="50"/>
  <c r="Q182" i="49"/>
  <c r="Q195" i="49"/>
  <c r="Q182" i="53"/>
  <c r="Q195" i="53"/>
  <c r="Q182" i="50"/>
  <c r="Q195" i="50"/>
  <c r="Q174" i="49"/>
  <c r="Q165" i="49"/>
  <c r="Q174" i="53"/>
  <c r="Q165" i="53"/>
  <c r="Q174" i="50"/>
  <c r="Q165" i="50"/>
  <c r="Q42" i="54"/>
  <c r="O362" i="56" s="1"/>
  <c r="N417" i="56"/>
  <c r="O358" i="56"/>
  <c r="O380" i="56" s="1"/>
  <c r="AA5" i="59"/>
  <c r="AA96" i="59" s="1"/>
  <c r="AA3" i="59"/>
  <c r="AA2" i="59"/>
  <c r="AB6" i="59"/>
  <c r="R3" i="52"/>
  <c r="R3" i="51"/>
  <c r="N422" i="56"/>
  <c r="N427" i="56"/>
  <c r="O372" i="56"/>
  <c r="O371" i="56"/>
  <c r="O373" i="56"/>
  <c r="Q371" i="49"/>
  <c r="Q350" i="49"/>
  <c r="Q364" i="49"/>
  <c r="Q357" i="49"/>
  <c r="Q341" i="49"/>
  <c r="Q357" i="53"/>
  <c r="Q371" i="53"/>
  <c r="Q350" i="53"/>
  <c r="Q364" i="53"/>
  <c r="Q341" i="53"/>
  <c r="Q357" i="50"/>
  <c r="Q371" i="50"/>
  <c r="Q341" i="50"/>
  <c r="Q364" i="50"/>
  <c r="Q350" i="50"/>
  <c r="R14" i="52"/>
  <c r="R13" i="52"/>
  <c r="R13" i="51"/>
  <c r="R14" i="51"/>
  <c r="Q70" i="54"/>
  <c r="Q73" i="54"/>
  <c r="Q52" i="54"/>
  <c r="Q4" i="50"/>
  <c r="Q4" i="53"/>
  <c r="Q4" i="54"/>
  <c r="R7" i="54"/>
  <c r="S6" i="51"/>
  <c r="R5" i="51"/>
  <c r="R2" i="51"/>
  <c r="R7" i="53"/>
  <c r="R7" i="50"/>
  <c r="R128" i="50" s="1"/>
  <c r="R5" i="52"/>
  <c r="S6" i="52"/>
  <c r="R2" i="52"/>
  <c r="Q4" i="49"/>
  <c r="R7" i="49"/>
  <c r="R136" i="49" s="1"/>
  <c r="R67" i="53" l="1"/>
  <c r="R120" i="53"/>
  <c r="R128" i="53"/>
  <c r="R136" i="50"/>
  <c r="R120" i="50"/>
  <c r="R128" i="49"/>
  <c r="R120" i="49"/>
  <c r="R136" i="53"/>
  <c r="R59" i="49"/>
  <c r="AA27" i="59"/>
  <c r="R132" i="51"/>
  <c r="R140" i="51"/>
  <c r="R104" i="51"/>
  <c r="R124" i="51"/>
  <c r="X101" i="59"/>
  <c r="Y99" i="59" s="1"/>
  <c r="R140" i="52"/>
  <c r="R132" i="52"/>
  <c r="R124" i="52"/>
  <c r="R104" i="52"/>
  <c r="R59" i="50"/>
  <c r="R59" i="53"/>
  <c r="R71" i="51"/>
  <c r="R63" i="51"/>
  <c r="R71" i="52"/>
  <c r="R63" i="52"/>
  <c r="R67" i="49"/>
  <c r="R67" i="50"/>
  <c r="R35" i="51"/>
  <c r="R55" i="51"/>
  <c r="R35" i="52"/>
  <c r="R55" i="52"/>
  <c r="R51" i="49"/>
  <c r="R51" i="50"/>
  <c r="R51" i="53"/>
  <c r="W31" i="59"/>
  <c r="W34" i="59" s="1"/>
  <c r="R303" i="49"/>
  <c r="Z212" i="59"/>
  <c r="R312" i="50"/>
  <c r="R312" i="53"/>
  <c r="R303" i="53"/>
  <c r="AA268" i="59"/>
  <c r="AA271" i="59" s="1"/>
  <c r="AA252" i="59"/>
  <c r="AA254" i="59" s="1"/>
  <c r="AA323" i="59"/>
  <c r="AA325" i="59" s="1"/>
  <c r="AA259" i="59"/>
  <c r="AA263" i="59" s="1"/>
  <c r="R303" i="50"/>
  <c r="R312" i="49"/>
  <c r="R326" i="51"/>
  <c r="R316" i="51"/>
  <c r="R307" i="51"/>
  <c r="R292" i="51"/>
  <c r="R285" i="51"/>
  <c r="R272" i="51"/>
  <c r="R264" i="51"/>
  <c r="R255" i="51"/>
  <c r="Z302" i="59"/>
  <c r="Z284" i="59"/>
  <c r="R326" i="52"/>
  <c r="R316" i="52"/>
  <c r="R307" i="52"/>
  <c r="R292" i="52"/>
  <c r="R264" i="52"/>
  <c r="R272" i="52"/>
  <c r="R255" i="52"/>
  <c r="R285" i="52"/>
  <c r="AA233" i="59"/>
  <c r="AA235" i="59" s="1"/>
  <c r="AA178" i="59"/>
  <c r="AA169" i="59"/>
  <c r="AA162" i="59"/>
  <c r="AA164" i="59" s="1"/>
  <c r="R226" i="51"/>
  <c r="R236" i="51"/>
  <c r="R226" i="52"/>
  <c r="R236" i="52"/>
  <c r="R222" i="53"/>
  <c r="R222" i="50"/>
  <c r="R222" i="49"/>
  <c r="R202" i="52"/>
  <c r="R217" i="52"/>
  <c r="R202" i="51"/>
  <c r="R217" i="51"/>
  <c r="R182" i="52"/>
  <c r="R195" i="52"/>
  <c r="R182" i="51"/>
  <c r="R195" i="51"/>
  <c r="R174" i="51"/>
  <c r="R165" i="51"/>
  <c r="R174" i="52"/>
  <c r="R165" i="52"/>
  <c r="O384" i="56"/>
  <c r="O416" i="56"/>
  <c r="O421" i="56" s="1"/>
  <c r="O426" i="56" s="1"/>
  <c r="O415" i="56"/>
  <c r="AA4" i="59"/>
  <c r="AB7" i="59"/>
  <c r="AB51" i="59" s="1"/>
  <c r="R3" i="50"/>
  <c r="R3" i="53"/>
  <c r="R15" i="54"/>
  <c r="R30" i="54" s="1"/>
  <c r="R3" i="54"/>
  <c r="R3" i="49"/>
  <c r="R357" i="51"/>
  <c r="R371" i="51"/>
  <c r="R350" i="51"/>
  <c r="R364" i="51"/>
  <c r="R341" i="51"/>
  <c r="R364" i="52"/>
  <c r="R350" i="52"/>
  <c r="R341" i="52"/>
  <c r="R357" i="52"/>
  <c r="R371" i="52"/>
  <c r="R14" i="50"/>
  <c r="R14" i="49"/>
  <c r="R14" i="53"/>
  <c r="R13" i="49"/>
  <c r="R13" i="50"/>
  <c r="R13" i="53"/>
  <c r="R14" i="54"/>
  <c r="Q75" i="54"/>
  <c r="P287" i="56"/>
  <c r="P369" i="56" s="1"/>
  <c r="R4" i="51"/>
  <c r="R4" i="52"/>
  <c r="S6" i="54"/>
  <c r="R5" i="54"/>
  <c r="R2" i="54"/>
  <c r="S6" i="50"/>
  <c r="R5" i="50"/>
  <c r="R2" i="50"/>
  <c r="S7" i="52"/>
  <c r="S136" i="52" s="1"/>
  <c r="R5" i="53"/>
  <c r="S6" i="53"/>
  <c r="R2" i="53"/>
  <c r="S7" i="51"/>
  <c r="S120" i="51" s="1"/>
  <c r="S6" i="49"/>
  <c r="R5" i="49"/>
  <c r="R2" i="49"/>
  <c r="AB179" i="59" l="1"/>
  <c r="AB312" i="59"/>
  <c r="AB67" i="59"/>
  <c r="AB136" i="59"/>
  <c r="AB120" i="59"/>
  <c r="AB59" i="59"/>
  <c r="AB14" i="59"/>
  <c r="AB128" i="59"/>
  <c r="AB222" i="59"/>
  <c r="AB13" i="59"/>
  <c r="AB213" i="59"/>
  <c r="AB269" i="59"/>
  <c r="AB303" i="59"/>
  <c r="S128" i="52"/>
  <c r="S120" i="52"/>
  <c r="S136" i="51"/>
  <c r="S128" i="51"/>
  <c r="R140" i="49"/>
  <c r="R132" i="49"/>
  <c r="R124" i="49"/>
  <c r="R104" i="49"/>
  <c r="S59" i="52"/>
  <c r="R140" i="53"/>
  <c r="R132" i="53"/>
  <c r="R124" i="53"/>
  <c r="R104" i="53"/>
  <c r="S59" i="51"/>
  <c r="R140" i="50"/>
  <c r="R132" i="50"/>
  <c r="R124" i="50"/>
  <c r="R104" i="50"/>
  <c r="Y100" i="59"/>
  <c r="Y103" i="59" s="1"/>
  <c r="R71" i="49"/>
  <c r="R63" i="49"/>
  <c r="R71" i="53"/>
  <c r="R63" i="53"/>
  <c r="R71" i="50"/>
  <c r="R63" i="50"/>
  <c r="S67" i="52"/>
  <c r="S67" i="51"/>
  <c r="R35" i="53"/>
  <c r="R55" i="53"/>
  <c r="R35" i="50"/>
  <c r="R55" i="50"/>
  <c r="R35" i="49"/>
  <c r="R55" i="49"/>
  <c r="AB52" i="59"/>
  <c r="AB54" i="59" s="1"/>
  <c r="S51" i="52"/>
  <c r="S51" i="51"/>
  <c r="W32" i="59"/>
  <c r="X30" i="59" s="1"/>
  <c r="S303" i="52"/>
  <c r="S312" i="51"/>
  <c r="S312" i="52"/>
  <c r="AA192" i="59"/>
  <c r="AA194" i="59" s="1"/>
  <c r="AA173" i="59"/>
  <c r="S303" i="51"/>
  <c r="AA282" i="59"/>
  <c r="R326" i="49"/>
  <c r="R316" i="49"/>
  <c r="R307" i="49"/>
  <c r="R292" i="49"/>
  <c r="R272" i="49"/>
  <c r="R255" i="49"/>
  <c r="R285" i="49"/>
  <c r="R264" i="49"/>
  <c r="R326" i="53"/>
  <c r="R292" i="53"/>
  <c r="R316" i="53"/>
  <c r="R307" i="53"/>
  <c r="R272" i="53"/>
  <c r="R285" i="53"/>
  <c r="R255" i="53"/>
  <c r="R264" i="53"/>
  <c r="R326" i="50"/>
  <c r="R316" i="50"/>
  <c r="R307" i="50"/>
  <c r="R292" i="50"/>
  <c r="R285" i="50"/>
  <c r="R264" i="50"/>
  <c r="R255" i="50"/>
  <c r="R272" i="50"/>
  <c r="R226" i="53"/>
  <c r="R236" i="53"/>
  <c r="R226" i="50"/>
  <c r="R236" i="50"/>
  <c r="R226" i="49"/>
  <c r="R236" i="49"/>
  <c r="S222" i="52"/>
  <c r="S222" i="51"/>
  <c r="R202" i="53"/>
  <c r="R217" i="53"/>
  <c r="R202" i="50"/>
  <c r="R217" i="50"/>
  <c r="R202" i="49"/>
  <c r="R217" i="49"/>
  <c r="R182" i="50"/>
  <c r="R195" i="50"/>
  <c r="R182" i="53"/>
  <c r="R195" i="53"/>
  <c r="R182" i="49"/>
  <c r="R195" i="49"/>
  <c r="R174" i="53"/>
  <c r="R165" i="53"/>
  <c r="R174" i="50"/>
  <c r="R165" i="50"/>
  <c r="R174" i="49"/>
  <c r="R165" i="49"/>
  <c r="O417" i="56"/>
  <c r="O420" i="56"/>
  <c r="O425" i="56" s="1"/>
  <c r="O427" i="56" s="1"/>
  <c r="P358" i="56"/>
  <c r="P380" i="56" s="1"/>
  <c r="R42" i="54"/>
  <c r="AB5" i="59"/>
  <c r="AB96" i="59" s="1"/>
  <c r="AC6" i="59"/>
  <c r="AB2" i="59"/>
  <c r="AB3" i="59"/>
  <c r="S3" i="51"/>
  <c r="S3" i="52"/>
  <c r="P373" i="56"/>
  <c r="P372" i="56"/>
  <c r="P371" i="56"/>
  <c r="R371" i="53"/>
  <c r="R350" i="53"/>
  <c r="R364" i="53"/>
  <c r="R341" i="53"/>
  <c r="R357" i="53"/>
  <c r="R357" i="50"/>
  <c r="R371" i="50"/>
  <c r="R350" i="50"/>
  <c r="R341" i="50"/>
  <c r="R364" i="50"/>
  <c r="R371" i="49"/>
  <c r="R350" i="49"/>
  <c r="R364" i="49"/>
  <c r="R357" i="49"/>
  <c r="R341" i="49"/>
  <c r="S14" i="51"/>
  <c r="S14" i="52"/>
  <c r="S13" i="52"/>
  <c r="S13" i="51"/>
  <c r="R70" i="54"/>
  <c r="R73" i="54"/>
  <c r="R52" i="54"/>
  <c r="R4" i="50"/>
  <c r="R4" i="53"/>
  <c r="R4" i="54"/>
  <c r="S7" i="54"/>
  <c r="S7" i="53"/>
  <c r="S136" i="53" s="1"/>
  <c r="S7" i="50"/>
  <c r="S128" i="50" s="1"/>
  <c r="T6" i="51"/>
  <c r="S5" i="51"/>
  <c r="S2" i="51"/>
  <c r="T6" i="52"/>
  <c r="S2" i="52"/>
  <c r="S5" i="52"/>
  <c r="R4" i="49"/>
  <c r="S7" i="49"/>
  <c r="S136" i="49" s="1"/>
  <c r="S120" i="53" l="1"/>
  <c r="S120" i="49"/>
  <c r="S120" i="50"/>
  <c r="S136" i="50"/>
  <c r="S128" i="53"/>
  <c r="S128" i="49"/>
  <c r="Y101" i="59"/>
  <c r="Z99" i="59" s="1"/>
  <c r="AB27" i="59"/>
  <c r="S59" i="50"/>
  <c r="S59" i="53"/>
  <c r="S140" i="51"/>
  <c r="S132" i="51"/>
  <c r="S104" i="51"/>
  <c r="S124" i="51"/>
  <c r="S140" i="52"/>
  <c r="S132" i="52"/>
  <c r="S124" i="52"/>
  <c r="S104" i="52"/>
  <c r="S71" i="51"/>
  <c r="S63" i="51"/>
  <c r="S71" i="52"/>
  <c r="S63" i="52"/>
  <c r="S67" i="49"/>
  <c r="S59" i="49"/>
  <c r="S67" i="53"/>
  <c r="S67" i="50"/>
  <c r="S35" i="51"/>
  <c r="S55" i="51"/>
  <c r="S35" i="52"/>
  <c r="S55" i="52"/>
  <c r="S51" i="49"/>
  <c r="S51" i="50"/>
  <c r="S51" i="53"/>
  <c r="AA212" i="59"/>
  <c r="S303" i="50"/>
  <c r="S303" i="49"/>
  <c r="S312" i="50"/>
  <c r="S312" i="53"/>
  <c r="S303" i="53"/>
  <c r="AB259" i="59"/>
  <c r="AB263" i="59" s="1"/>
  <c r="AB268" i="59"/>
  <c r="AB271" i="59" s="1"/>
  <c r="AB252" i="59"/>
  <c r="AB254" i="59" s="1"/>
  <c r="AB323" i="59"/>
  <c r="AB325" i="59" s="1"/>
  <c r="S312" i="49"/>
  <c r="AA302" i="59"/>
  <c r="AA284" i="59"/>
  <c r="S326" i="51"/>
  <c r="S316" i="51"/>
  <c r="S307" i="51"/>
  <c r="S292" i="51"/>
  <c r="S285" i="51"/>
  <c r="S272" i="51"/>
  <c r="S264" i="51"/>
  <c r="S255" i="51"/>
  <c r="S326" i="52"/>
  <c r="S316" i="52"/>
  <c r="S307" i="52"/>
  <c r="S292" i="52"/>
  <c r="S264" i="52"/>
  <c r="S272" i="52"/>
  <c r="S255" i="52"/>
  <c r="S285" i="52"/>
  <c r="AB233" i="59"/>
  <c r="AB235" i="59" s="1"/>
  <c r="AB169" i="59"/>
  <c r="AB173" i="59" s="1"/>
  <c r="AB178" i="59"/>
  <c r="AB162" i="59"/>
  <c r="AB164" i="59" s="1"/>
  <c r="S226" i="51"/>
  <c r="S236" i="51"/>
  <c r="S226" i="52"/>
  <c r="S236" i="52"/>
  <c r="S222" i="50"/>
  <c r="S222" i="49"/>
  <c r="S222" i="53"/>
  <c r="S202" i="51"/>
  <c r="S217" i="51"/>
  <c r="S202" i="52"/>
  <c r="S217" i="52"/>
  <c r="S182" i="52"/>
  <c r="S195" i="52"/>
  <c r="S182" i="51"/>
  <c r="S195" i="51"/>
  <c r="S174" i="52"/>
  <c r="S165" i="52"/>
  <c r="S174" i="51"/>
  <c r="S165" i="51"/>
  <c r="O422" i="56"/>
  <c r="P416" i="56"/>
  <c r="P362" i="56"/>
  <c r="P384" i="56" s="1"/>
  <c r="P415" i="56"/>
  <c r="P420" i="56" s="1"/>
  <c r="P425" i="56" s="1"/>
  <c r="AC7" i="59"/>
  <c r="AC51" i="59" s="1"/>
  <c r="AB4" i="59"/>
  <c r="S3" i="53"/>
  <c r="S3" i="49"/>
  <c r="S3" i="50"/>
  <c r="S15" i="54"/>
  <c r="S30" i="54" s="1"/>
  <c r="S3" i="54"/>
  <c r="S350" i="51"/>
  <c r="S364" i="51"/>
  <c r="S357" i="51"/>
  <c r="S371" i="51"/>
  <c r="S341" i="51"/>
  <c r="S371" i="52"/>
  <c r="S350" i="52"/>
  <c r="S364" i="52"/>
  <c r="S341" i="52"/>
  <c r="S357" i="52"/>
  <c r="S14" i="49"/>
  <c r="S14" i="53"/>
  <c r="S13" i="53"/>
  <c r="S14" i="54"/>
  <c r="S14" i="50"/>
  <c r="S13" i="50"/>
  <c r="S13" i="49"/>
  <c r="R75" i="54"/>
  <c r="Q287" i="56"/>
  <c r="Q369" i="56" s="1"/>
  <c r="S4" i="51"/>
  <c r="S4" i="52"/>
  <c r="T6" i="54"/>
  <c r="S5" i="54"/>
  <c r="S2" i="54"/>
  <c r="T7" i="51"/>
  <c r="T120" i="51" s="1"/>
  <c r="T7" i="52"/>
  <c r="T136" i="52" s="1"/>
  <c r="S5" i="50"/>
  <c r="S2" i="50"/>
  <c r="T6" i="50"/>
  <c r="T6" i="53"/>
  <c r="S2" i="53"/>
  <c r="S5" i="53"/>
  <c r="S5" i="49"/>
  <c r="S2" i="49"/>
  <c r="T6" i="49"/>
  <c r="AC13" i="59" l="1"/>
  <c r="AC67" i="59"/>
  <c r="AC213" i="59"/>
  <c r="AC128" i="59"/>
  <c r="AC136" i="59"/>
  <c r="AC222" i="59"/>
  <c r="AC120" i="59"/>
  <c r="AC179" i="59"/>
  <c r="AC303" i="59"/>
  <c r="AC269" i="59"/>
  <c r="AC59" i="59"/>
  <c r="AC312" i="59"/>
  <c r="AC14" i="59"/>
  <c r="T136" i="51"/>
  <c r="T120" i="52"/>
  <c r="T128" i="51"/>
  <c r="T128" i="52"/>
  <c r="Z100" i="59"/>
  <c r="S140" i="50"/>
  <c r="S132" i="50"/>
  <c r="S124" i="50"/>
  <c r="S104" i="50"/>
  <c r="S140" i="53"/>
  <c r="S132" i="53"/>
  <c r="S124" i="53"/>
  <c r="S104" i="53"/>
  <c r="T59" i="52"/>
  <c r="S140" i="49"/>
  <c r="S132" i="49"/>
  <c r="S124" i="49"/>
  <c r="S104" i="49"/>
  <c r="T67" i="51"/>
  <c r="T59" i="51"/>
  <c r="S71" i="49"/>
  <c r="S63" i="49"/>
  <c r="S71" i="50"/>
  <c r="S63" i="50"/>
  <c r="S71" i="53"/>
  <c r="S63" i="53"/>
  <c r="T67" i="52"/>
  <c r="S35" i="49"/>
  <c r="S55" i="49"/>
  <c r="S35" i="50"/>
  <c r="S55" i="50"/>
  <c r="S35" i="53"/>
  <c r="S55" i="53"/>
  <c r="AC52" i="59"/>
  <c r="AC54" i="59" s="1"/>
  <c r="T51" i="51"/>
  <c r="T51" i="52"/>
  <c r="X31" i="59"/>
  <c r="X34" i="59" s="1"/>
  <c r="AB192" i="59"/>
  <c r="AB194" i="59" s="1"/>
  <c r="T303" i="51"/>
  <c r="T303" i="52"/>
  <c r="T312" i="52"/>
  <c r="T312" i="51"/>
  <c r="AB282" i="59"/>
  <c r="S326" i="53"/>
  <c r="S316" i="53"/>
  <c r="S292" i="53"/>
  <c r="S285" i="53"/>
  <c r="S307" i="53"/>
  <c r="S272" i="53"/>
  <c r="S255" i="53"/>
  <c r="S264" i="53"/>
  <c r="S326" i="50"/>
  <c r="S316" i="50"/>
  <c r="S307" i="50"/>
  <c r="S285" i="50"/>
  <c r="S272" i="50"/>
  <c r="S292" i="50"/>
  <c r="S255" i="50"/>
  <c r="S264" i="50"/>
  <c r="S326" i="49"/>
  <c r="S316" i="49"/>
  <c r="S307" i="49"/>
  <c r="S292" i="49"/>
  <c r="S272" i="49"/>
  <c r="S255" i="49"/>
  <c r="S285" i="49"/>
  <c r="S264" i="49"/>
  <c r="S226" i="53"/>
  <c r="S236" i="53"/>
  <c r="S226" i="49"/>
  <c r="S236" i="49"/>
  <c r="S226" i="50"/>
  <c r="S236" i="50"/>
  <c r="T222" i="51"/>
  <c r="T222" i="52"/>
  <c r="S202" i="49"/>
  <c r="S217" i="49"/>
  <c r="S202" i="50"/>
  <c r="S217" i="50"/>
  <c r="S202" i="53"/>
  <c r="S217" i="53"/>
  <c r="S182" i="49"/>
  <c r="S195" i="49"/>
  <c r="S182" i="50"/>
  <c r="S195" i="50"/>
  <c r="S182" i="53"/>
  <c r="S195" i="53"/>
  <c r="S174" i="49"/>
  <c r="S165" i="49"/>
  <c r="S174" i="50"/>
  <c r="S165" i="50"/>
  <c r="S174" i="53"/>
  <c r="S165" i="53"/>
  <c r="P417" i="56"/>
  <c r="P421" i="56"/>
  <c r="P426" i="56" s="1"/>
  <c r="P427" i="56" s="1"/>
  <c r="Q358" i="56"/>
  <c r="Q380" i="56" s="1"/>
  <c r="AD6" i="59"/>
  <c r="AC5" i="59"/>
  <c r="AC96" i="59" s="1"/>
  <c r="AC3" i="59"/>
  <c r="AC2" i="59"/>
  <c r="T3" i="52"/>
  <c r="T3" i="51"/>
  <c r="S42" i="54"/>
  <c r="Q372" i="56"/>
  <c r="Q371" i="56"/>
  <c r="Q373" i="56"/>
  <c r="S364" i="49"/>
  <c r="S357" i="49"/>
  <c r="S371" i="49"/>
  <c r="S350" i="49"/>
  <c r="S341" i="49"/>
  <c r="S371" i="50"/>
  <c r="S364" i="50"/>
  <c r="S357" i="50"/>
  <c r="S341" i="50"/>
  <c r="S350" i="50"/>
  <c r="S357" i="53"/>
  <c r="S371" i="53"/>
  <c r="S350" i="53"/>
  <c r="S364" i="53"/>
  <c r="S341" i="53"/>
  <c r="T13" i="51"/>
  <c r="T14" i="51"/>
  <c r="T14" i="52"/>
  <c r="T13" i="52"/>
  <c r="S70" i="54"/>
  <c r="S73" i="54"/>
  <c r="S52" i="54"/>
  <c r="S4" i="53"/>
  <c r="S4" i="50"/>
  <c r="T7" i="54"/>
  <c r="S4" i="54"/>
  <c r="U6" i="52"/>
  <c r="T5" i="52"/>
  <c r="T2" i="52"/>
  <c r="U6" i="51"/>
  <c r="T5" i="51"/>
  <c r="T2" i="51"/>
  <c r="T7" i="53"/>
  <c r="T136" i="53" s="1"/>
  <c r="T7" i="50"/>
  <c r="T128" i="50" s="1"/>
  <c r="S4" i="49"/>
  <c r="T7" i="49"/>
  <c r="T136" i="49" s="1"/>
  <c r="P422" i="56" l="1"/>
  <c r="T128" i="53"/>
  <c r="T120" i="50"/>
  <c r="T120" i="53"/>
  <c r="T120" i="49"/>
  <c r="T136" i="50"/>
  <c r="T128" i="49"/>
  <c r="Z103" i="59"/>
  <c r="Z101" i="59"/>
  <c r="T140" i="51"/>
  <c r="T104" i="51"/>
  <c r="T132" i="51"/>
  <c r="T124" i="51"/>
  <c r="T59" i="49"/>
  <c r="T140" i="52"/>
  <c r="T132" i="52"/>
  <c r="T124" i="52"/>
  <c r="T104" i="52"/>
  <c r="T59" i="50"/>
  <c r="AC27" i="59"/>
  <c r="T59" i="53"/>
  <c r="T71" i="52"/>
  <c r="T63" i="52"/>
  <c r="T67" i="50"/>
  <c r="T71" i="51"/>
  <c r="T63" i="51"/>
  <c r="T67" i="53"/>
  <c r="T67" i="49"/>
  <c r="T35" i="52"/>
  <c r="T55" i="52"/>
  <c r="T35" i="51"/>
  <c r="T55" i="51"/>
  <c r="T51" i="49"/>
  <c r="T51" i="50"/>
  <c r="T51" i="53"/>
  <c r="X32" i="59"/>
  <c r="Y30" i="59" s="1"/>
  <c r="AB212" i="59"/>
  <c r="AC252" i="59"/>
  <c r="AC254" i="59" s="1"/>
  <c r="AC323" i="59"/>
  <c r="AC325" i="59" s="1"/>
  <c r="AC259" i="59"/>
  <c r="AC263" i="59" s="1"/>
  <c r="AC268" i="59"/>
  <c r="AC271" i="59" s="1"/>
  <c r="T312" i="53"/>
  <c r="T303" i="53"/>
  <c r="T303" i="49"/>
  <c r="T312" i="49"/>
  <c r="T303" i="50"/>
  <c r="T312" i="50"/>
  <c r="T326" i="52"/>
  <c r="T316" i="52"/>
  <c r="T307" i="52"/>
  <c r="T292" i="52"/>
  <c r="T272" i="52"/>
  <c r="T255" i="52"/>
  <c r="T285" i="52"/>
  <c r="T264" i="52"/>
  <c r="T326" i="51"/>
  <c r="T316" i="51"/>
  <c r="T307" i="51"/>
  <c r="T292" i="51"/>
  <c r="T285" i="51"/>
  <c r="T264" i="51"/>
  <c r="T272" i="51"/>
  <c r="T255" i="51"/>
  <c r="AB302" i="59"/>
  <c r="AB284" i="59"/>
  <c r="AC178" i="59"/>
  <c r="AC162" i="59"/>
  <c r="AC164" i="59" s="1"/>
  <c r="AC169" i="59"/>
  <c r="AC173" i="59" s="1"/>
  <c r="AC233" i="59"/>
  <c r="AC235" i="59" s="1"/>
  <c r="T226" i="52"/>
  <c r="T236" i="52"/>
  <c r="T226" i="51"/>
  <c r="T236" i="51"/>
  <c r="T222" i="49"/>
  <c r="T222" i="53"/>
  <c r="T222" i="50"/>
  <c r="T202" i="51"/>
  <c r="T217" i="51"/>
  <c r="T202" i="52"/>
  <c r="T217" i="52"/>
  <c r="T182" i="51"/>
  <c r="T195" i="51"/>
  <c r="T182" i="52"/>
  <c r="T195" i="52"/>
  <c r="T174" i="52"/>
  <c r="T165" i="52"/>
  <c r="T174" i="51"/>
  <c r="T165" i="51"/>
  <c r="Q416" i="56"/>
  <c r="Q421" i="56" s="1"/>
  <c r="Q426" i="56" s="1"/>
  <c r="Q415" i="56"/>
  <c r="Q362" i="56"/>
  <c r="Q384" i="56" s="1"/>
  <c r="AC4" i="59"/>
  <c r="AD7" i="59"/>
  <c r="AD222" i="59" s="1"/>
  <c r="T3" i="49"/>
  <c r="T3" i="50"/>
  <c r="T3" i="53"/>
  <c r="T13" i="49"/>
  <c r="T15" i="54"/>
  <c r="T42" i="54" s="1"/>
  <c r="T3" i="54"/>
  <c r="T371" i="51"/>
  <c r="T350" i="51"/>
  <c r="T364" i="51"/>
  <c r="T341" i="51"/>
  <c r="T357" i="51"/>
  <c r="T357" i="52"/>
  <c r="T364" i="52"/>
  <c r="T350" i="52"/>
  <c r="T341" i="52"/>
  <c r="T371" i="52"/>
  <c r="T14" i="49"/>
  <c r="T13" i="53"/>
  <c r="T13" i="50"/>
  <c r="T14" i="50"/>
  <c r="T14" i="54"/>
  <c r="T14" i="53"/>
  <c r="S75" i="54"/>
  <c r="R287" i="56"/>
  <c r="R369" i="56" s="1"/>
  <c r="T4" i="52"/>
  <c r="T4" i="51"/>
  <c r="U6" i="54"/>
  <c r="T5" i="54"/>
  <c r="T2" i="54"/>
  <c r="U6" i="50"/>
  <c r="T5" i="50"/>
  <c r="T2" i="50"/>
  <c r="U7" i="52"/>
  <c r="U136" i="52" s="1"/>
  <c r="U7" i="51"/>
  <c r="U128" i="51" s="1"/>
  <c r="T5" i="53"/>
  <c r="U6" i="53"/>
  <c r="T2" i="53"/>
  <c r="U6" i="49"/>
  <c r="T5" i="49"/>
  <c r="T2" i="49"/>
  <c r="AD128" i="59" l="1"/>
  <c r="AD269" i="59"/>
  <c r="AD59" i="59"/>
  <c r="AD136" i="59"/>
  <c r="AD303" i="59"/>
  <c r="AD312" i="59"/>
  <c r="AD67" i="59"/>
  <c r="AD120" i="59"/>
  <c r="AD213" i="59"/>
  <c r="AD51" i="59"/>
  <c r="AD13" i="59"/>
  <c r="AD179" i="59"/>
  <c r="AD14" i="59"/>
  <c r="Q417" i="56"/>
  <c r="AA99" i="59"/>
  <c r="AA100" i="59" s="1"/>
  <c r="Q420" i="56"/>
  <c r="Q425" i="56" s="1"/>
  <c r="Q427" i="56" s="1"/>
  <c r="U120" i="52"/>
  <c r="U128" i="52"/>
  <c r="U136" i="51"/>
  <c r="U120" i="51"/>
  <c r="T140" i="50"/>
  <c r="T132" i="50"/>
  <c r="T124" i="50"/>
  <c r="T104" i="50"/>
  <c r="U59" i="52"/>
  <c r="T132" i="53"/>
  <c r="T124" i="53"/>
  <c r="T140" i="53"/>
  <c r="T104" i="53"/>
  <c r="T140" i="49"/>
  <c r="T132" i="49"/>
  <c r="T104" i="49"/>
  <c r="T124" i="49"/>
  <c r="U59" i="51"/>
  <c r="T71" i="50"/>
  <c r="T63" i="50"/>
  <c r="T71" i="53"/>
  <c r="T63" i="53"/>
  <c r="T71" i="49"/>
  <c r="T63" i="49"/>
  <c r="U67" i="51"/>
  <c r="U67" i="52"/>
  <c r="T35" i="49"/>
  <c r="T55" i="49"/>
  <c r="Y31" i="59"/>
  <c r="Y34" i="59" s="1"/>
  <c r="T35" i="50"/>
  <c r="T55" i="50"/>
  <c r="T35" i="53"/>
  <c r="T55" i="53"/>
  <c r="AD52" i="59"/>
  <c r="AD54" i="59" s="1"/>
  <c r="U51" i="51"/>
  <c r="U51" i="52"/>
  <c r="U303" i="51"/>
  <c r="AC192" i="59"/>
  <c r="AC194" i="59" s="1"/>
  <c r="U312" i="51"/>
  <c r="U303" i="52"/>
  <c r="U312" i="52"/>
  <c r="T326" i="53"/>
  <c r="T316" i="53"/>
  <c r="T285" i="53"/>
  <c r="T307" i="53"/>
  <c r="T292" i="53"/>
  <c r="T272" i="53"/>
  <c r="T255" i="53"/>
  <c r="T264" i="53"/>
  <c r="T326" i="49"/>
  <c r="T316" i="49"/>
  <c r="T292" i="49"/>
  <c r="T272" i="49"/>
  <c r="T255" i="49"/>
  <c r="T285" i="49"/>
  <c r="T307" i="49"/>
  <c r="T264" i="49"/>
  <c r="AC282" i="59"/>
  <c r="T326" i="50"/>
  <c r="T316" i="50"/>
  <c r="T307" i="50"/>
  <c r="T292" i="50"/>
  <c r="T285" i="50"/>
  <c r="T272" i="50"/>
  <c r="T264" i="50"/>
  <c r="T255" i="50"/>
  <c r="T226" i="50"/>
  <c r="T236" i="50"/>
  <c r="T226" i="49"/>
  <c r="T236" i="49"/>
  <c r="T226" i="53"/>
  <c r="T236" i="53"/>
  <c r="U222" i="52"/>
  <c r="U222" i="51"/>
  <c r="T202" i="50"/>
  <c r="T217" i="50"/>
  <c r="T202" i="53"/>
  <c r="T217" i="53"/>
  <c r="T202" i="49"/>
  <c r="T217" i="49"/>
  <c r="T182" i="50"/>
  <c r="T195" i="50"/>
  <c r="T182" i="53"/>
  <c r="T195" i="53"/>
  <c r="T182" i="49"/>
  <c r="T195" i="49"/>
  <c r="T174" i="50"/>
  <c r="T165" i="50"/>
  <c r="T174" i="53"/>
  <c r="T165" i="53"/>
  <c r="T174" i="49"/>
  <c r="T165" i="49"/>
  <c r="R362" i="56"/>
  <c r="AE6" i="59"/>
  <c r="AD5" i="59"/>
  <c r="AD96" i="59" s="1"/>
  <c r="AD3" i="59"/>
  <c r="AD2" i="59"/>
  <c r="U3" i="52"/>
  <c r="U3" i="51"/>
  <c r="T30" i="54"/>
  <c r="R372" i="56"/>
  <c r="R371" i="56"/>
  <c r="R373" i="56"/>
  <c r="T364" i="49"/>
  <c r="T357" i="49"/>
  <c r="T371" i="49"/>
  <c r="T350" i="49"/>
  <c r="T341" i="49"/>
  <c r="T357" i="50"/>
  <c r="T371" i="50"/>
  <c r="T364" i="50"/>
  <c r="T341" i="50"/>
  <c r="T350" i="50"/>
  <c r="T364" i="53"/>
  <c r="T341" i="53"/>
  <c r="T350" i="53"/>
  <c r="T371" i="53"/>
  <c r="T357" i="53"/>
  <c r="U14" i="51"/>
  <c r="U14" i="52"/>
  <c r="U13" i="52"/>
  <c r="U13" i="51"/>
  <c r="T73" i="54"/>
  <c r="T70" i="54"/>
  <c r="T52" i="54"/>
  <c r="T4" i="50"/>
  <c r="T4" i="53"/>
  <c r="T4" i="54"/>
  <c r="U7" i="54"/>
  <c r="V6" i="52"/>
  <c r="U5" i="52"/>
  <c r="U2" i="52"/>
  <c r="U7" i="50"/>
  <c r="U128" i="50" s="1"/>
  <c r="U7" i="53"/>
  <c r="U120" i="53" s="1"/>
  <c r="V6" i="51"/>
  <c r="U5" i="51"/>
  <c r="U2" i="51"/>
  <c r="U7" i="49"/>
  <c r="U136" i="49" s="1"/>
  <c r="T4" i="49"/>
  <c r="AA103" i="59" l="1"/>
  <c r="AA101" i="59"/>
  <c r="AB99" i="59" s="1"/>
  <c r="AB100" i="59" s="1"/>
  <c r="AB103" i="59" s="1"/>
  <c r="Q422" i="56"/>
  <c r="U120" i="49"/>
  <c r="U136" i="53"/>
  <c r="U128" i="53"/>
  <c r="U120" i="50"/>
  <c r="U136" i="50"/>
  <c r="U128" i="49"/>
  <c r="U140" i="51"/>
  <c r="U132" i="51"/>
  <c r="U124" i="51"/>
  <c r="U104" i="51"/>
  <c r="U140" i="52"/>
  <c r="U132" i="52"/>
  <c r="U124" i="52"/>
  <c r="U104" i="52"/>
  <c r="AD27" i="59"/>
  <c r="U59" i="50"/>
  <c r="U67" i="53"/>
  <c r="U59" i="53"/>
  <c r="U71" i="51"/>
  <c r="U63" i="51"/>
  <c r="U67" i="49"/>
  <c r="U59" i="49"/>
  <c r="U71" i="52"/>
  <c r="U63" i="52"/>
  <c r="U67" i="50"/>
  <c r="U35" i="51"/>
  <c r="U55" i="51"/>
  <c r="U35" i="52"/>
  <c r="U55" i="52"/>
  <c r="U51" i="49"/>
  <c r="U51" i="50"/>
  <c r="U51" i="53"/>
  <c r="Y32" i="59"/>
  <c r="Z30" i="59" s="1"/>
  <c r="AC212" i="59"/>
  <c r="U303" i="53"/>
  <c r="U312" i="50"/>
  <c r="U312" i="49"/>
  <c r="AD323" i="59"/>
  <c r="AD325" i="59" s="1"/>
  <c r="AD268" i="59"/>
  <c r="AD271" i="59" s="1"/>
  <c r="AD259" i="59"/>
  <c r="AD263" i="59" s="1"/>
  <c r="AD252" i="59"/>
  <c r="AD254" i="59" s="1"/>
  <c r="U312" i="53"/>
  <c r="U303" i="50"/>
  <c r="U303" i="49"/>
  <c r="U326" i="52"/>
  <c r="U316" i="52"/>
  <c r="U307" i="52"/>
  <c r="U292" i="52"/>
  <c r="U272" i="52"/>
  <c r="U255" i="52"/>
  <c r="U285" i="52"/>
  <c r="U264" i="52"/>
  <c r="U326" i="51"/>
  <c r="U316" i="51"/>
  <c r="U307" i="51"/>
  <c r="U292" i="51"/>
  <c r="U285" i="51"/>
  <c r="U272" i="51"/>
  <c r="U255" i="51"/>
  <c r="U264" i="51"/>
  <c r="AC284" i="59"/>
  <c r="AC302" i="59"/>
  <c r="AD233" i="59"/>
  <c r="AD235" i="59" s="1"/>
  <c r="AD178" i="59"/>
  <c r="AD169" i="59"/>
  <c r="AD162" i="59"/>
  <c r="AD164" i="59" s="1"/>
  <c r="U226" i="51"/>
  <c r="U236" i="51"/>
  <c r="U226" i="52"/>
  <c r="U236" i="52"/>
  <c r="U222" i="53"/>
  <c r="U222" i="50"/>
  <c r="U222" i="49"/>
  <c r="U202" i="51"/>
  <c r="U217" i="51"/>
  <c r="U202" i="52"/>
  <c r="U217" i="52"/>
  <c r="R384" i="56"/>
  <c r="U182" i="51"/>
  <c r="U195" i="51"/>
  <c r="U182" i="52"/>
  <c r="U195" i="52"/>
  <c r="U174" i="51"/>
  <c r="U165" i="51"/>
  <c r="U174" i="52"/>
  <c r="U165" i="52"/>
  <c r="R358" i="56"/>
  <c r="R380" i="56" s="1"/>
  <c r="R416" i="56"/>
  <c r="R421" i="56" s="1"/>
  <c r="R426" i="56" s="1"/>
  <c r="AE7" i="59"/>
  <c r="AE136" i="59" s="1"/>
  <c r="AD4" i="59"/>
  <c r="U3" i="53"/>
  <c r="U3" i="50"/>
  <c r="U3" i="49"/>
  <c r="U15" i="54"/>
  <c r="U42" i="54" s="1"/>
  <c r="U3" i="54"/>
  <c r="U357" i="51"/>
  <c r="U350" i="51"/>
  <c r="U364" i="51"/>
  <c r="U371" i="51"/>
  <c r="U341" i="51"/>
  <c r="U364" i="52"/>
  <c r="U357" i="52"/>
  <c r="U350" i="52"/>
  <c r="U341" i="52"/>
  <c r="U371" i="52"/>
  <c r="U14" i="53"/>
  <c r="U14" i="49"/>
  <c r="U13" i="50"/>
  <c r="U14" i="50"/>
  <c r="U13" i="49"/>
  <c r="U13" i="53"/>
  <c r="U14" i="54"/>
  <c r="T75" i="54"/>
  <c r="R415" i="56"/>
  <c r="S287" i="56"/>
  <c r="S369" i="56" s="1"/>
  <c r="U4" i="52"/>
  <c r="U4" i="51"/>
  <c r="V6" i="54"/>
  <c r="U5" i="54"/>
  <c r="U2" i="54"/>
  <c r="V7" i="51"/>
  <c r="V128" i="51" s="1"/>
  <c r="U5" i="50"/>
  <c r="U2" i="50"/>
  <c r="V6" i="50"/>
  <c r="V7" i="52"/>
  <c r="V136" i="52" s="1"/>
  <c r="V6" i="53"/>
  <c r="U2" i="53"/>
  <c r="U5" i="53"/>
  <c r="U5" i="49"/>
  <c r="U2" i="49"/>
  <c r="V6" i="49"/>
  <c r="AE222" i="59" l="1"/>
  <c r="AE128" i="59"/>
  <c r="AE13" i="59"/>
  <c r="AE312" i="59"/>
  <c r="AE303" i="59"/>
  <c r="AE120" i="59"/>
  <c r="AE14" i="59"/>
  <c r="AE213" i="59"/>
  <c r="AE179" i="59"/>
  <c r="AE59" i="59"/>
  <c r="AE269" i="59"/>
  <c r="AE51" i="59"/>
  <c r="AE67" i="59"/>
  <c r="V136" i="51"/>
  <c r="V120" i="52"/>
  <c r="V120" i="51"/>
  <c r="V128" i="52"/>
  <c r="AB101" i="59"/>
  <c r="AC99" i="59" s="1"/>
  <c r="V59" i="51"/>
  <c r="U140" i="49"/>
  <c r="U132" i="49"/>
  <c r="U104" i="49"/>
  <c r="U124" i="49"/>
  <c r="U124" i="53"/>
  <c r="U140" i="53"/>
  <c r="U132" i="53"/>
  <c r="U104" i="53"/>
  <c r="V59" i="52"/>
  <c r="U140" i="50"/>
  <c r="U124" i="50"/>
  <c r="U132" i="50"/>
  <c r="U104" i="50"/>
  <c r="U71" i="53"/>
  <c r="U63" i="53"/>
  <c r="U71" i="49"/>
  <c r="U63" i="49"/>
  <c r="U71" i="50"/>
  <c r="U63" i="50"/>
  <c r="V67" i="52"/>
  <c r="V67" i="51"/>
  <c r="U35" i="53"/>
  <c r="U55" i="53"/>
  <c r="U35" i="49"/>
  <c r="U55" i="49"/>
  <c r="U35" i="50"/>
  <c r="U55" i="50"/>
  <c r="Z31" i="59"/>
  <c r="Z34" i="59" s="1"/>
  <c r="AE52" i="59"/>
  <c r="AE54" i="59" s="1"/>
  <c r="V51" i="52"/>
  <c r="V51" i="51"/>
  <c r="AD192" i="59"/>
  <c r="AD194" i="59" s="1"/>
  <c r="AD173" i="59"/>
  <c r="V303" i="51"/>
  <c r="V312" i="51"/>
  <c r="V303" i="52"/>
  <c r="V312" i="52"/>
  <c r="U326" i="53"/>
  <c r="U316" i="53"/>
  <c r="U285" i="53"/>
  <c r="U307" i="53"/>
  <c r="U292" i="53"/>
  <c r="U272" i="53"/>
  <c r="U255" i="53"/>
  <c r="U264" i="53"/>
  <c r="U326" i="49"/>
  <c r="U316" i="49"/>
  <c r="U292" i="49"/>
  <c r="U272" i="49"/>
  <c r="U255" i="49"/>
  <c r="U285" i="49"/>
  <c r="U264" i="49"/>
  <c r="U307" i="49"/>
  <c r="U326" i="50"/>
  <c r="U316" i="50"/>
  <c r="U307" i="50"/>
  <c r="U292" i="50"/>
  <c r="U272" i="50"/>
  <c r="U285" i="50"/>
  <c r="U264" i="50"/>
  <c r="U255" i="50"/>
  <c r="AD282" i="59"/>
  <c r="U226" i="53"/>
  <c r="U236" i="53"/>
  <c r="U226" i="49"/>
  <c r="U236" i="49"/>
  <c r="U226" i="50"/>
  <c r="U236" i="50"/>
  <c r="V222" i="51"/>
  <c r="V222" i="52"/>
  <c r="U202" i="49"/>
  <c r="U217" i="49"/>
  <c r="U202" i="53"/>
  <c r="U217" i="53"/>
  <c r="U202" i="50"/>
  <c r="U217" i="50"/>
  <c r="U182" i="49"/>
  <c r="U195" i="49"/>
  <c r="U182" i="50"/>
  <c r="U195" i="50"/>
  <c r="U182" i="53"/>
  <c r="U195" i="53"/>
  <c r="U174" i="53"/>
  <c r="U165" i="53"/>
  <c r="U174" i="49"/>
  <c r="U165" i="49"/>
  <c r="U174" i="50"/>
  <c r="U165" i="50"/>
  <c r="S362" i="56"/>
  <c r="AF6" i="59"/>
  <c r="AE3" i="59"/>
  <c r="AE2" i="59"/>
  <c r="AE5" i="59"/>
  <c r="AE96" i="59" s="1"/>
  <c r="V3" i="51"/>
  <c r="V3" i="52"/>
  <c r="U30" i="54"/>
  <c r="S373" i="56"/>
  <c r="S372" i="56"/>
  <c r="S371" i="56"/>
  <c r="R417" i="56"/>
  <c r="R420" i="56"/>
  <c r="R422" i="56" s="1"/>
  <c r="U371" i="53"/>
  <c r="U350" i="53"/>
  <c r="U364" i="53"/>
  <c r="U341" i="53"/>
  <c r="U357" i="53"/>
  <c r="U357" i="49"/>
  <c r="U371" i="49"/>
  <c r="U350" i="49"/>
  <c r="U341" i="49"/>
  <c r="U364" i="49"/>
  <c r="U364" i="50"/>
  <c r="U350" i="50"/>
  <c r="U371" i="50"/>
  <c r="U341" i="50"/>
  <c r="U357" i="50"/>
  <c r="V14" i="51"/>
  <c r="V14" i="52"/>
  <c r="V13" i="52"/>
  <c r="V13" i="51"/>
  <c r="U73" i="54"/>
  <c r="U70" i="54"/>
  <c r="U52" i="54"/>
  <c r="U4" i="53"/>
  <c r="U4" i="50"/>
  <c r="U4" i="54"/>
  <c r="V7" i="54"/>
  <c r="V7" i="53"/>
  <c r="V120" i="53" s="1"/>
  <c r="W6" i="52"/>
  <c r="V5" i="52"/>
  <c r="V2" i="52"/>
  <c r="V7" i="50"/>
  <c r="V128" i="50" s="1"/>
  <c r="V5" i="51"/>
  <c r="V2" i="51"/>
  <c r="W6" i="51"/>
  <c r="V7" i="49"/>
  <c r="V136" i="49" s="1"/>
  <c r="U4" i="49"/>
  <c r="V120" i="49" l="1"/>
  <c r="V120" i="50"/>
  <c r="V128" i="49"/>
  <c r="V136" i="50"/>
  <c r="V136" i="53"/>
  <c r="V128" i="53"/>
  <c r="AC100" i="59"/>
  <c r="AC103" i="59" s="1"/>
  <c r="V140" i="52"/>
  <c r="V132" i="52"/>
  <c r="V124" i="52"/>
  <c r="V104" i="52"/>
  <c r="AE27" i="59"/>
  <c r="V59" i="49"/>
  <c r="V59" i="53"/>
  <c r="V140" i="51"/>
  <c r="V132" i="51"/>
  <c r="V124" i="51"/>
  <c r="V104" i="51"/>
  <c r="V71" i="51"/>
  <c r="V63" i="51"/>
  <c r="V67" i="50"/>
  <c r="V59" i="50"/>
  <c r="V71" i="52"/>
  <c r="V63" i="52"/>
  <c r="V67" i="49"/>
  <c r="V67" i="53"/>
  <c r="V35" i="51"/>
  <c r="V55" i="51"/>
  <c r="V35" i="52"/>
  <c r="V55" i="52"/>
  <c r="V51" i="50"/>
  <c r="V51" i="49"/>
  <c r="V51" i="53"/>
  <c r="Z32" i="59"/>
  <c r="AA30" i="59" s="1"/>
  <c r="V312" i="50"/>
  <c r="V312" i="49"/>
  <c r="AD212" i="59"/>
  <c r="V303" i="49"/>
  <c r="V303" i="53"/>
  <c r="V303" i="50"/>
  <c r="V312" i="53"/>
  <c r="AE252" i="59"/>
  <c r="AE254" i="59" s="1"/>
  <c r="AE323" i="59"/>
  <c r="AE325" i="59" s="1"/>
  <c r="AE268" i="59"/>
  <c r="AE271" i="59" s="1"/>
  <c r="AE259" i="59"/>
  <c r="AE263" i="59" s="1"/>
  <c r="AD284" i="59"/>
  <c r="AD302" i="59"/>
  <c r="V326" i="51"/>
  <c r="V316" i="51"/>
  <c r="V307" i="51"/>
  <c r="V292" i="51"/>
  <c r="V285" i="51"/>
  <c r="V272" i="51"/>
  <c r="V264" i="51"/>
  <c r="V255" i="51"/>
  <c r="V326" i="52"/>
  <c r="V316" i="52"/>
  <c r="V307" i="52"/>
  <c r="V292" i="52"/>
  <c r="V272" i="52"/>
  <c r="V255" i="52"/>
  <c r="V285" i="52"/>
  <c r="V264" i="52"/>
  <c r="AE233" i="59"/>
  <c r="AE235" i="59" s="1"/>
  <c r="AE162" i="59"/>
  <c r="AE164" i="59" s="1"/>
  <c r="AE169" i="59"/>
  <c r="AE178" i="59"/>
  <c r="V226" i="51"/>
  <c r="V236" i="51"/>
  <c r="V226" i="52"/>
  <c r="V236" i="52"/>
  <c r="V222" i="50"/>
  <c r="V222" i="49"/>
  <c r="V222" i="53"/>
  <c r="V202" i="51"/>
  <c r="V217" i="51"/>
  <c r="V202" i="52"/>
  <c r="V217" i="52"/>
  <c r="V182" i="52"/>
  <c r="V195" i="52"/>
  <c r="V182" i="51"/>
  <c r="V195" i="51"/>
  <c r="V174" i="52"/>
  <c r="V165" i="52"/>
  <c r="V174" i="51"/>
  <c r="V165" i="51"/>
  <c r="S384" i="56"/>
  <c r="S358" i="56"/>
  <c r="S380" i="56" s="1"/>
  <c r="S416" i="56"/>
  <c r="S421" i="56" s="1"/>
  <c r="S426" i="56" s="1"/>
  <c r="AF7" i="59"/>
  <c r="AF136" i="59" s="1"/>
  <c r="AE4" i="59"/>
  <c r="V3" i="50"/>
  <c r="V3" i="53"/>
  <c r="V3" i="49"/>
  <c r="V15" i="54"/>
  <c r="V30" i="54" s="1"/>
  <c r="V3" i="54"/>
  <c r="R425" i="56"/>
  <c r="R427" i="56" s="1"/>
  <c r="V364" i="51"/>
  <c r="V341" i="51"/>
  <c r="V357" i="51"/>
  <c r="V371" i="51"/>
  <c r="V350" i="51"/>
  <c r="V357" i="52"/>
  <c r="V371" i="52"/>
  <c r="V350" i="52"/>
  <c r="V364" i="52"/>
  <c r="V341" i="52"/>
  <c r="V14" i="49"/>
  <c r="V14" i="54"/>
  <c r="V13" i="50"/>
  <c r="V14" i="53"/>
  <c r="V13" i="53"/>
  <c r="V14" i="50"/>
  <c r="V13" i="49"/>
  <c r="U75" i="54"/>
  <c r="S415" i="56"/>
  <c r="T287" i="56"/>
  <c r="T369" i="56" s="1"/>
  <c r="V4" i="52"/>
  <c r="V4" i="51"/>
  <c r="W6" i="54"/>
  <c r="V5" i="54"/>
  <c r="V2" i="54"/>
  <c r="V2" i="53"/>
  <c r="V5" i="53"/>
  <c r="W6" i="53"/>
  <c r="W7" i="51"/>
  <c r="W120" i="51" s="1"/>
  <c r="W7" i="52"/>
  <c r="W136" i="52" s="1"/>
  <c r="V2" i="50"/>
  <c r="W6" i="50"/>
  <c r="V5" i="50"/>
  <c r="W6" i="49"/>
  <c r="V5" i="49"/>
  <c r="V2" i="49"/>
  <c r="AF303" i="59" l="1"/>
  <c r="AF51" i="59"/>
  <c r="AF67" i="59"/>
  <c r="AF222" i="59"/>
  <c r="AF269" i="59"/>
  <c r="AF128" i="59"/>
  <c r="AF179" i="59"/>
  <c r="AF59" i="59"/>
  <c r="AF120" i="59"/>
  <c r="AF13" i="59"/>
  <c r="AF14" i="59"/>
  <c r="AF312" i="59"/>
  <c r="AF213" i="59"/>
  <c r="W120" i="52"/>
  <c r="W128" i="52"/>
  <c r="W136" i="51"/>
  <c r="W128" i="51"/>
  <c r="AC101" i="59"/>
  <c r="AD99" i="59" s="1"/>
  <c r="V132" i="49"/>
  <c r="V140" i="49"/>
  <c r="V104" i="49"/>
  <c r="V124" i="49"/>
  <c r="V124" i="53"/>
  <c r="V140" i="53"/>
  <c r="V104" i="53"/>
  <c r="V132" i="53"/>
  <c r="W59" i="52"/>
  <c r="W59" i="51"/>
  <c r="V140" i="50"/>
  <c r="V132" i="50"/>
  <c r="V124" i="50"/>
  <c r="V104" i="50"/>
  <c r="V71" i="50"/>
  <c r="V63" i="50"/>
  <c r="V71" i="49"/>
  <c r="V63" i="49"/>
  <c r="V71" i="53"/>
  <c r="V63" i="53"/>
  <c r="W67" i="52"/>
  <c r="W67" i="51"/>
  <c r="V35" i="53"/>
  <c r="V55" i="53"/>
  <c r="V35" i="50"/>
  <c r="V55" i="50"/>
  <c r="V35" i="49"/>
  <c r="V55" i="49"/>
  <c r="W51" i="52"/>
  <c r="AF52" i="59"/>
  <c r="AF54" i="59" s="1"/>
  <c r="W51" i="51"/>
  <c r="AA31" i="59"/>
  <c r="AA34" i="59" s="1"/>
  <c r="W303" i="52"/>
  <c r="W312" i="51"/>
  <c r="W303" i="51"/>
  <c r="W312" i="52"/>
  <c r="AE192" i="59"/>
  <c r="AE194" i="59" s="1"/>
  <c r="AE173" i="59"/>
  <c r="AE282" i="59"/>
  <c r="V326" i="49"/>
  <c r="V316" i="49"/>
  <c r="V272" i="49"/>
  <c r="V255" i="49"/>
  <c r="V285" i="49"/>
  <c r="V264" i="49"/>
  <c r="V292" i="49"/>
  <c r="V307" i="49"/>
  <c r="V326" i="50"/>
  <c r="V316" i="50"/>
  <c r="V307" i="50"/>
  <c r="V292" i="50"/>
  <c r="V285" i="50"/>
  <c r="V264" i="50"/>
  <c r="V272" i="50"/>
  <c r="V255" i="50"/>
  <c r="V326" i="53"/>
  <c r="V316" i="53"/>
  <c r="V292" i="53"/>
  <c r="V272" i="53"/>
  <c r="V285" i="53"/>
  <c r="V264" i="53"/>
  <c r="V307" i="53"/>
  <c r="V255" i="53"/>
  <c r="V226" i="50"/>
  <c r="V236" i="50"/>
  <c r="V226" i="49"/>
  <c r="V236" i="49"/>
  <c r="V226" i="53"/>
  <c r="V236" i="53"/>
  <c r="W222" i="52"/>
  <c r="W222" i="51"/>
  <c r="V202" i="49"/>
  <c r="V217" i="49"/>
  <c r="V202" i="53"/>
  <c r="V217" i="53"/>
  <c r="V202" i="50"/>
  <c r="V217" i="50"/>
  <c r="V182" i="49"/>
  <c r="V195" i="49"/>
  <c r="V182" i="50"/>
  <c r="V195" i="50"/>
  <c r="V182" i="53"/>
  <c r="V195" i="53"/>
  <c r="V174" i="49"/>
  <c r="V165" i="49"/>
  <c r="V174" i="53"/>
  <c r="V165" i="53"/>
  <c r="V174" i="50"/>
  <c r="V165" i="50"/>
  <c r="T358" i="56"/>
  <c r="T380" i="56" s="1"/>
  <c r="AF2" i="59"/>
  <c r="AG6" i="59"/>
  <c r="AF5" i="59"/>
  <c r="AF96" i="59" s="1"/>
  <c r="AF3" i="59"/>
  <c r="W3" i="52"/>
  <c r="W3" i="51"/>
  <c r="V42" i="54"/>
  <c r="S417" i="56"/>
  <c r="S420" i="56"/>
  <c r="S422" i="56" s="1"/>
  <c r="T373" i="56"/>
  <c r="T371" i="56"/>
  <c r="T372" i="56"/>
  <c r="V357" i="49"/>
  <c r="V371" i="49"/>
  <c r="V350" i="49"/>
  <c r="V364" i="49"/>
  <c r="V341" i="49"/>
  <c r="V357" i="53"/>
  <c r="V341" i="53"/>
  <c r="V364" i="53"/>
  <c r="V350" i="53"/>
  <c r="V371" i="53"/>
  <c r="V371" i="50"/>
  <c r="V364" i="50"/>
  <c r="V350" i="50"/>
  <c r="V341" i="50"/>
  <c r="V357" i="50"/>
  <c r="W14" i="51"/>
  <c r="W13" i="51"/>
  <c r="W13" i="52"/>
  <c r="W14" i="52"/>
  <c r="V70" i="54"/>
  <c r="V73" i="54"/>
  <c r="V52" i="54"/>
  <c r="V4" i="53"/>
  <c r="V4" i="50"/>
  <c r="V4" i="54"/>
  <c r="W7" i="54"/>
  <c r="W7" i="53"/>
  <c r="W120" i="53" s="1"/>
  <c r="W7" i="50"/>
  <c r="W128" i="50" s="1"/>
  <c r="W5" i="52"/>
  <c r="W2" i="52"/>
  <c r="X6" i="52"/>
  <c r="W5" i="51"/>
  <c r="W2" i="51"/>
  <c r="X6" i="51"/>
  <c r="V4" i="49"/>
  <c r="W7" i="49"/>
  <c r="W136" i="50" l="1"/>
  <c r="W128" i="53"/>
  <c r="W120" i="50"/>
  <c r="W136" i="53"/>
  <c r="W120" i="49"/>
  <c r="W136" i="49"/>
  <c r="W128" i="49"/>
  <c r="W59" i="50"/>
  <c r="W140" i="52"/>
  <c r="W124" i="52"/>
  <c r="W132" i="52"/>
  <c r="W104" i="52"/>
  <c r="W140" i="51"/>
  <c r="W132" i="51"/>
  <c r="W124" i="51"/>
  <c r="W104" i="51"/>
  <c r="W59" i="53"/>
  <c r="AF27" i="59"/>
  <c r="W67" i="49"/>
  <c r="W59" i="49"/>
  <c r="W71" i="51"/>
  <c r="W63" i="51"/>
  <c r="W71" i="52"/>
  <c r="W63" i="52"/>
  <c r="W67" i="50"/>
  <c r="W67" i="53"/>
  <c r="W35" i="51"/>
  <c r="W55" i="51"/>
  <c r="W35" i="52"/>
  <c r="W55" i="52"/>
  <c r="W51" i="49"/>
  <c r="W51" i="50"/>
  <c r="W51" i="53"/>
  <c r="AA32" i="59"/>
  <c r="AB30" i="59" s="1"/>
  <c r="W303" i="50"/>
  <c r="AE212" i="59"/>
  <c r="W303" i="53"/>
  <c r="W312" i="50"/>
  <c r="AF268" i="59"/>
  <c r="AF271" i="59" s="1"/>
  <c r="AF323" i="59"/>
  <c r="AF325" i="59" s="1"/>
  <c r="AF252" i="59"/>
  <c r="AF254" i="59" s="1"/>
  <c r="AF259" i="59"/>
  <c r="AF263" i="59" s="1"/>
  <c r="W303" i="49"/>
  <c r="W312" i="49"/>
  <c r="W312" i="53"/>
  <c r="W326" i="51"/>
  <c r="W316" i="51"/>
  <c r="W292" i="51"/>
  <c r="W285" i="51"/>
  <c r="W307" i="51"/>
  <c r="W264" i="51"/>
  <c r="W272" i="51"/>
  <c r="W255" i="51"/>
  <c r="W326" i="52"/>
  <c r="W316" i="52"/>
  <c r="W307" i="52"/>
  <c r="W292" i="52"/>
  <c r="W272" i="52"/>
  <c r="W285" i="52"/>
  <c r="W264" i="52"/>
  <c r="W255" i="52"/>
  <c r="AE302" i="59"/>
  <c r="AE284" i="59"/>
  <c r="AF169" i="59"/>
  <c r="AF173" i="59" s="1"/>
  <c r="AF162" i="59"/>
  <c r="AF164" i="59" s="1"/>
  <c r="AF178" i="59"/>
  <c r="AF233" i="59"/>
  <c r="AF235" i="59" s="1"/>
  <c r="W226" i="52"/>
  <c r="W236" i="52"/>
  <c r="W226" i="51"/>
  <c r="W236" i="51"/>
  <c r="W222" i="49"/>
  <c r="W222" i="50"/>
  <c r="W222" i="53"/>
  <c r="W202" i="51"/>
  <c r="W217" i="51"/>
  <c r="W202" i="52"/>
  <c r="W217" i="52"/>
  <c r="W182" i="51"/>
  <c r="W195" i="51"/>
  <c r="W182" i="52"/>
  <c r="W195" i="52"/>
  <c r="W174" i="51"/>
  <c r="W165" i="51"/>
  <c r="W174" i="52"/>
  <c r="W165" i="52"/>
  <c r="T415" i="56"/>
  <c r="T420" i="56" s="1"/>
  <c r="T425" i="56" s="1"/>
  <c r="T362" i="56"/>
  <c r="T384" i="56" s="1"/>
  <c r="T416" i="56"/>
  <c r="T421" i="56" s="1"/>
  <c r="T426" i="56" s="1"/>
  <c r="AF4" i="59"/>
  <c r="AG7" i="59"/>
  <c r="AG136" i="59" s="1"/>
  <c r="W3" i="50"/>
  <c r="W3" i="49"/>
  <c r="W3" i="53"/>
  <c r="W15" i="54"/>
  <c r="W30" i="54" s="1"/>
  <c r="W3" i="54"/>
  <c r="S425" i="56"/>
  <c r="S427" i="56" s="1"/>
  <c r="W357" i="52"/>
  <c r="W371" i="52"/>
  <c r="W350" i="52"/>
  <c r="W364" i="52"/>
  <c r="W341" i="52"/>
  <c r="W371" i="51"/>
  <c r="W350" i="51"/>
  <c r="W364" i="51"/>
  <c r="W357" i="51"/>
  <c r="W341" i="51"/>
  <c r="W14" i="49"/>
  <c r="W14" i="53"/>
  <c r="W13" i="53"/>
  <c r="W14" i="54"/>
  <c r="W14" i="50"/>
  <c r="W13" i="49"/>
  <c r="W13" i="50"/>
  <c r="V75" i="54"/>
  <c r="U287" i="56"/>
  <c r="U369" i="56" s="1"/>
  <c r="W4" i="52"/>
  <c r="W4" i="51"/>
  <c r="W5" i="54"/>
  <c r="W2" i="54"/>
  <c r="X6" i="54"/>
  <c r="W2" i="50"/>
  <c r="X6" i="50"/>
  <c r="W5" i="50"/>
  <c r="X7" i="52"/>
  <c r="X136" i="52" s="1"/>
  <c r="X6" i="53"/>
  <c r="W5" i="53"/>
  <c r="W2" i="53"/>
  <c r="X7" i="51"/>
  <c r="X120" i="51" s="1"/>
  <c r="X6" i="49"/>
  <c r="W5" i="49"/>
  <c r="W2" i="49"/>
  <c r="AG269" i="59" l="1"/>
  <c r="AG13" i="59"/>
  <c r="AG179" i="59"/>
  <c r="AG303" i="59"/>
  <c r="AG222" i="59"/>
  <c r="AG59" i="59"/>
  <c r="AG14" i="59"/>
  <c r="AG51" i="59"/>
  <c r="AG312" i="59"/>
  <c r="AG120" i="59"/>
  <c r="AG213" i="59"/>
  <c r="AG67" i="59"/>
  <c r="AG128" i="59"/>
  <c r="T417" i="56"/>
  <c r="X120" i="52"/>
  <c r="X136" i="51"/>
  <c r="X128" i="52"/>
  <c r="X128" i="51"/>
  <c r="AD100" i="59"/>
  <c r="AD103" i="59" s="1"/>
  <c r="X59" i="51"/>
  <c r="W140" i="50"/>
  <c r="W132" i="50"/>
  <c r="W124" i="50"/>
  <c r="W104" i="50"/>
  <c r="W140" i="49"/>
  <c r="W132" i="49"/>
  <c r="W124" i="49"/>
  <c r="W104" i="49"/>
  <c r="W140" i="53"/>
  <c r="W132" i="53"/>
  <c r="W124" i="53"/>
  <c r="W104" i="53"/>
  <c r="X67" i="52"/>
  <c r="X59" i="52"/>
  <c r="W71" i="53"/>
  <c r="W63" i="53"/>
  <c r="W71" i="50"/>
  <c r="W63" i="50"/>
  <c r="W71" i="49"/>
  <c r="W63" i="49"/>
  <c r="X67" i="51"/>
  <c r="W35" i="49"/>
  <c r="W55" i="49"/>
  <c r="W35" i="53"/>
  <c r="W55" i="53"/>
  <c r="W35" i="50"/>
  <c r="W55" i="50"/>
  <c r="AB31" i="59"/>
  <c r="AB34" i="59" s="1"/>
  <c r="X51" i="52"/>
  <c r="X51" i="51"/>
  <c r="X303" i="52"/>
  <c r="AF192" i="59"/>
  <c r="AF194" i="59" s="1"/>
  <c r="X312" i="51"/>
  <c r="X303" i="51"/>
  <c r="X312" i="52"/>
  <c r="AF282" i="59"/>
  <c r="W326" i="49"/>
  <c r="W316" i="49"/>
  <c r="W285" i="49"/>
  <c r="W264" i="49"/>
  <c r="W307" i="49"/>
  <c r="W292" i="49"/>
  <c r="W272" i="49"/>
  <c r="W255" i="49"/>
  <c r="W326" i="50"/>
  <c r="W316" i="50"/>
  <c r="W307" i="50"/>
  <c r="W285" i="50"/>
  <c r="W292" i="50"/>
  <c r="W272" i="50"/>
  <c r="W264" i="50"/>
  <c r="W255" i="50"/>
  <c r="W326" i="53"/>
  <c r="W316" i="53"/>
  <c r="W307" i="53"/>
  <c r="W292" i="53"/>
  <c r="W272" i="53"/>
  <c r="W285" i="53"/>
  <c r="W264" i="53"/>
  <c r="W255" i="53"/>
  <c r="W226" i="49"/>
  <c r="W236" i="49"/>
  <c r="W226" i="50"/>
  <c r="W236" i="50"/>
  <c r="W226" i="53"/>
  <c r="W236" i="53"/>
  <c r="X222" i="52"/>
  <c r="X222" i="51"/>
  <c r="W202" i="53"/>
  <c r="W217" i="53"/>
  <c r="W202" i="49"/>
  <c r="W217" i="49"/>
  <c r="W202" i="50"/>
  <c r="W217" i="50"/>
  <c r="W182" i="53"/>
  <c r="W195" i="53"/>
  <c r="W182" i="49"/>
  <c r="W195" i="49"/>
  <c r="W182" i="50"/>
  <c r="W195" i="50"/>
  <c r="W174" i="53"/>
  <c r="W165" i="53"/>
  <c r="W174" i="49"/>
  <c r="W165" i="49"/>
  <c r="W174" i="50"/>
  <c r="W165" i="50"/>
  <c r="U358" i="56"/>
  <c r="U380" i="56" s="1"/>
  <c r="AH6" i="59"/>
  <c r="AG2" i="59"/>
  <c r="AG5" i="59"/>
  <c r="AG96" i="59" s="1"/>
  <c r="AG3" i="59"/>
  <c r="X3" i="51"/>
  <c r="X3" i="52"/>
  <c r="W42" i="54"/>
  <c r="T427" i="56"/>
  <c r="T422" i="56"/>
  <c r="U373" i="56"/>
  <c r="U372" i="56"/>
  <c r="U371" i="56"/>
  <c r="W357" i="49"/>
  <c r="W371" i="49"/>
  <c r="W350" i="49"/>
  <c r="W364" i="49"/>
  <c r="W341" i="49"/>
  <c r="W357" i="50"/>
  <c r="W364" i="50"/>
  <c r="W350" i="50"/>
  <c r="W371" i="50"/>
  <c r="W341" i="50"/>
  <c r="W364" i="53"/>
  <c r="W341" i="53"/>
  <c r="W357" i="53"/>
  <c r="W371" i="53"/>
  <c r="W350" i="53"/>
  <c r="X14" i="51"/>
  <c r="X13" i="51"/>
  <c r="X14" i="52"/>
  <c r="X13" i="52"/>
  <c r="W70" i="54"/>
  <c r="W73" i="54"/>
  <c r="W52" i="54"/>
  <c r="W4" i="50"/>
  <c r="W4" i="53"/>
  <c r="X7" i="54"/>
  <c r="W4" i="54"/>
  <c r="X7" i="50"/>
  <c r="Y6" i="52"/>
  <c r="X5" i="52"/>
  <c r="X2" i="52"/>
  <c r="X7" i="53"/>
  <c r="X120" i="53" s="1"/>
  <c r="X5" i="51"/>
  <c r="Y6" i="51"/>
  <c r="X2" i="51"/>
  <c r="W4" i="49"/>
  <c r="X7" i="49"/>
  <c r="X136" i="49" s="1"/>
  <c r="AG52" i="59" l="1"/>
  <c r="AG54" i="59" s="1"/>
  <c r="X128" i="49"/>
  <c r="X120" i="49"/>
  <c r="X128" i="53"/>
  <c r="X136" i="53"/>
  <c r="X136" i="50"/>
  <c r="X128" i="50"/>
  <c r="X120" i="50"/>
  <c r="AD101" i="59"/>
  <c r="AE99" i="59" s="1"/>
  <c r="X140" i="52"/>
  <c r="X132" i="52"/>
  <c r="X104" i="52"/>
  <c r="X124" i="52"/>
  <c r="X140" i="51"/>
  <c r="X132" i="51"/>
  <c r="X124" i="51"/>
  <c r="X104" i="51"/>
  <c r="AG27" i="59"/>
  <c r="X59" i="53"/>
  <c r="X59" i="49"/>
  <c r="X59" i="50"/>
  <c r="X67" i="53"/>
  <c r="X71" i="52"/>
  <c r="X63" i="52"/>
  <c r="X71" i="51"/>
  <c r="X63" i="51"/>
  <c r="X67" i="49"/>
  <c r="X67" i="50"/>
  <c r="X35" i="52"/>
  <c r="X55" i="52"/>
  <c r="X35" i="51"/>
  <c r="X55" i="51"/>
  <c r="X51" i="53"/>
  <c r="X51" i="49"/>
  <c r="X51" i="50"/>
  <c r="AB32" i="59"/>
  <c r="AC30" i="59" s="1"/>
  <c r="AF212" i="59"/>
  <c r="X303" i="49"/>
  <c r="X312" i="50"/>
  <c r="X303" i="53"/>
  <c r="X303" i="50"/>
  <c r="X312" i="49"/>
  <c r="AG323" i="59"/>
  <c r="AG325" i="59" s="1"/>
  <c r="AG252" i="59"/>
  <c r="AG254" i="59" s="1"/>
  <c r="AG268" i="59"/>
  <c r="AG271" i="59" s="1"/>
  <c r="AG259" i="59"/>
  <c r="AG263" i="59" s="1"/>
  <c r="X312" i="53"/>
  <c r="X326" i="52"/>
  <c r="X316" i="52"/>
  <c r="X307" i="52"/>
  <c r="X292" i="52"/>
  <c r="X272" i="52"/>
  <c r="X285" i="52"/>
  <c r="X264" i="52"/>
  <c r="X255" i="52"/>
  <c r="AF302" i="59"/>
  <c r="AF284" i="59"/>
  <c r="X326" i="51"/>
  <c r="X316" i="51"/>
  <c r="X307" i="51"/>
  <c r="X292" i="51"/>
  <c r="X285" i="51"/>
  <c r="X272" i="51"/>
  <c r="X264" i="51"/>
  <c r="X255" i="51"/>
  <c r="AG178" i="59"/>
  <c r="AG233" i="59"/>
  <c r="AG235" i="59" s="1"/>
  <c r="AG169" i="59"/>
  <c r="AG173" i="59" s="1"/>
  <c r="AG162" i="59"/>
  <c r="AG164" i="59" s="1"/>
  <c r="X226" i="51"/>
  <c r="X236" i="51"/>
  <c r="X226" i="52"/>
  <c r="X236" i="52"/>
  <c r="X222" i="49"/>
  <c r="X222" i="53"/>
  <c r="X222" i="50"/>
  <c r="X202" i="51"/>
  <c r="X217" i="51"/>
  <c r="X202" i="52"/>
  <c r="X217" i="52"/>
  <c r="X182" i="52"/>
  <c r="X195" i="52"/>
  <c r="X182" i="51"/>
  <c r="X195" i="51"/>
  <c r="X174" i="51"/>
  <c r="X165" i="51"/>
  <c r="X174" i="52"/>
  <c r="X165" i="52"/>
  <c r="U362" i="56"/>
  <c r="U384" i="56" s="1"/>
  <c r="U416" i="56"/>
  <c r="U421" i="56" s="1"/>
  <c r="U426" i="56" s="1"/>
  <c r="U415" i="56"/>
  <c r="U420" i="56" s="1"/>
  <c r="U425" i="56" s="1"/>
  <c r="AH7" i="59"/>
  <c r="AH136" i="59" s="1"/>
  <c r="AG4" i="59"/>
  <c r="X3" i="53"/>
  <c r="X3" i="50"/>
  <c r="X3" i="49"/>
  <c r="X15" i="54"/>
  <c r="X30" i="54" s="1"/>
  <c r="X3" i="54"/>
  <c r="X371" i="52"/>
  <c r="X350" i="52"/>
  <c r="X364" i="52"/>
  <c r="X341" i="52"/>
  <c r="X357" i="52"/>
  <c r="X357" i="51"/>
  <c r="X371" i="51"/>
  <c r="X350" i="51"/>
  <c r="X341" i="51"/>
  <c r="X364" i="51"/>
  <c r="X14" i="49"/>
  <c r="X14" i="53"/>
  <c r="X14" i="50"/>
  <c r="X13" i="50"/>
  <c r="X13" i="53"/>
  <c r="X14" i="54"/>
  <c r="X13" i="49"/>
  <c r="W75" i="54"/>
  <c r="V287" i="56"/>
  <c r="V369" i="56" s="1"/>
  <c r="X4" i="52"/>
  <c r="X4" i="51"/>
  <c r="Y6" i="54"/>
  <c r="X5" i="54"/>
  <c r="X2" i="54"/>
  <c r="Y7" i="52"/>
  <c r="Y136" i="52" s="1"/>
  <c r="Y6" i="53"/>
  <c r="X5" i="53"/>
  <c r="X2" i="53"/>
  <c r="Y6" i="50"/>
  <c r="X5" i="50"/>
  <c r="X2" i="50"/>
  <c r="Y7" i="51"/>
  <c r="Y120" i="51" s="1"/>
  <c r="Y6" i="49"/>
  <c r="X5" i="49"/>
  <c r="X2" i="49"/>
  <c r="AH67" i="59" l="1"/>
  <c r="AH222" i="59"/>
  <c r="AH312" i="59"/>
  <c r="AH128" i="59"/>
  <c r="AH13" i="59"/>
  <c r="AH269" i="59"/>
  <c r="AH120" i="59"/>
  <c r="AH179" i="59"/>
  <c r="AH59" i="59"/>
  <c r="AH213" i="59"/>
  <c r="AH51" i="59"/>
  <c r="AH303" i="59"/>
  <c r="AH14" i="59"/>
  <c r="U417" i="56"/>
  <c r="Y128" i="52"/>
  <c r="Y128" i="51"/>
  <c r="Y136" i="51"/>
  <c r="Y120" i="52"/>
  <c r="AE100" i="59"/>
  <c r="AE103" i="59" s="1"/>
  <c r="Y59" i="52"/>
  <c r="Y59" i="51"/>
  <c r="X140" i="49"/>
  <c r="X132" i="49"/>
  <c r="X124" i="49"/>
  <c r="X104" i="49"/>
  <c r="X140" i="53"/>
  <c r="X132" i="53"/>
  <c r="X104" i="53"/>
  <c r="X124" i="53"/>
  <c r="X140" i="50"/>
  <c r="X132" i="50"/>
  <c r="X124" i="50"/>
  <c r="X104" i="50"/>
  <c r="X71" i="53"/>
  <c r="X63" i="53"/>
  <c r="X71" i="50"/>
  <c r="X63" i="50"/>
  <c r="X71" i="49"/>
  <c r="X63" i="49"/>
  <c r="Y67" i="52"/>
  <c r="Y67" i="51"/>
  <c r="X35" i="49"/>
  <c r="X55" i="49"/>
  <c r="X35" i="53"/>
  <c r="X55" i="53"/>
  <c r="X35" i="50"/>
  <c r="X55" i="50"/>
  <c r="AC31" i="59"/>
  <c r="AC34" i="59" s="1"/>
  <c r="Y51" i="52"/>
  <c r="AH52" i="59"/>
  <c r="AH54" i="59" s="1"/>
  <c r="Y51" i="51"/>
  <c r="AG192" i="59"/>
  <c r="AG194" i="59" s="1"/>
  <c r="Y312" i="52"/>
  <c r="Y303" i="51"/>
  <c r="Y312" i="51"/>
  <c r="Y303" i="52"/>
  <c r="X326" i="49"/>
  <c r="X316" i="49"/>
  <c r="X264" i="49"/>
  <c r="X307" i="49"/>
  <c r="X292" i="49"/>
  <c r="X272" i="49"/>
  <c r="X255" i="49"/>
  <c r="X285" i="49"/>
  <c r="X326" i="53"/>
  <c r="X316" i="53"/>
  <c r="X307" i="53"/>
  <c r="X285" i="53"/>
  <c r="X264" i="53"/>
  <c r="X292" i="53"/>
  <c r="X255" i="53"/>
  <c r="X272" i="53"/>
  <c r="X326" i="50"/>
  <c r="X316" i="50"/>
  <c r="X307" i="50"/>
  <c r="X285" i="50"/>
  <c r="X292" i="50"/>
  <c r="X272" i="50"/>
  <c r="X264" i="50"/>
  <c r="X255" i="50"/>
  <c r="AG282" i="59"/>
  <c r="X226" i="53"/>
  <c r="X236" i="53"/>
  <c r="X226" i="50"/>
  <c r="X236" i="50"/>
  <c r="X226" i="49"/>
  <c r="X236" i="49"/>
  <c r="Y222" i="52"/>
  <c r="Y222" i="51"/>
  <c r="X202" i="53"/>
  <c r="X217" i="53"/>
  <c r="X202" i="50"/>
  <c r="X217" i="50"/>
  <c r="X202" i="49"/>
  <c r="X217" i="49"/>
  <c r="X182" i="53"/>
  <c r="X195" i="53"/>
  <c r="X182" i="50"/>
  <c r="X195" i="50"/>
  <c r="X182" i="49"/>
  <c r="X195" i="49"/>
  <c r="X174" i="49"/>
  <c r="X165" i="49"/>
  <c r="X174" i="53"/>
  <c r="X165" i="53"/>
  <c r="X174" i="50"/>
  <c r="X165" i="50"/>
  <c r="V358" i="56"/>
  <c r="V380" i="56" s="1"/>
  <c r="AH5" i="59"/>
  <c r="AH96" i="59" s="1"/>
  <c r="AH2" i="59"/>
  <c r="AI6" i="59"/>
  <c r="AH3" i="59"/>
  <c r="Y3" i="52"/>
  <c r="Y3" i="51"/>
  <c r="X42" i="54"/>
  <c r="U427" i="56"/>
  <c r="U422" i="56"/>
  <c r="V372" i="56"/>
  <c r="V373" i="56"/>
  <c r="V371" i="56"/>
  <c r="X357" i="53"/>
  <c r="X371" i="53"/>
  <c r="X350" i="53"/>
  <c r="X364" i="53"/>
  <c r="X341" i="53"/>
  <c r="X364" i="50"/>
  <c r="X357" i="50"/>
  <c r="X350" i="50"/>
  <c r="X371" i="50"/>
  <c r="X341" i="50"/>
  <c r="X357" i="49"/>
  <c r="X371" i="49"/>
  <c r="X350" i="49"/>
  <c r="X364" i="49"/>
  <c r="X341" i="49"/>
  <c r="Y14" i="52"/>
  <c r="Y14" i="51"/>
  <c r="Y13" i="52"/>
  <c r="Y13" i="51"/>
  <c r="X70" i="54"/>
  <c r="X73" i="54"/>
  <c r="X52" i="54"/>
  <c r="X4" i="50"/>
  <c r="X4" i="53"/>
  <c r="X4" i="54"/>
  <c r="Y7" i="54"/>
  <c r="Y7" i="53"/>
  <c r="Y120" i="53" s="1"/>
  <c r="Y7" i="50"/>
  <c r="Y128" i="50" s="1"/>
  <c r="Y5" i="52"/>
  <c r="Y2" i="52"/>
  <c r="Z6" i="52"/>
  <c r="Y5" i="51"/>
  <c r="Z6" i="51"/>
  <c r="Y2" i="51"/>
  <c r="X4" i="49"/>
  <c r="Y7" i="49"/>
  <c r="Y136" i="49" s="1"/>
  <c r="AI7" i="59" l="1"/>
  <c r="AI213" i="59" s="1"/>
  <c r="AI179" i="59"/>
  <c r="AE101" i="59"/>
  <c r="Y120" i="50"/>
  <c r="Y120" i="49"/>
  <c r="Y136" i="50"/>
  <c r="Y128" i="49"/>
  <c r="Y136" i="53"/>
  <c r="Y128" i="53"/>
  <c r="Y59" i="49"/>
  <c r="Y59" i="50"/>
  <c r="Y132" i="51"/>
  <c r="Y140" i="51"/>
  <c r="Y124" i="51"/>
  <c r="Y104" i="51"/>
  <c r="Y140" i="52"/>
  <c r="Y132" i="52"/>
  <c r="Y124" i="52"/>
  <c r="Y104" i="52"/>
  <c r="AG212" i="59"/>
  <c r="Y59" i="53"/>
  <c r="AH27" i="59"/>
  <c r="Y71" i="51"/>
  <c r="Y63" i="51"/>
  <c r="Y71" i="52"/>
  <c r="Y63" i="52"/>
  <c r="Y67" i="53"/>
  <c r="Y67" i="49"/>
  <c r="Y67" i="50"/>
  <c r="Y35" i="51"/>
  <c r="Y55" i="51"/>
  <c r="Y35" i="52"/>
  <c r="Y55" i="52"/>
  <c r="Y51" i="50"/>
  <c r="Y51" i="53"/>
  <c r="Y51" i="49"/>
  <c r="AC32" i="59"/>
  <c r="AD30" i="59" s="1"/>
  <c r="Y312" i="49"/>
  <c r="Y312" i="50"/>
  <c r="Y303" i="53"/>
  <c r="AH259" i="59"/>
  <c r="AH263" i="59" s="1"/>
  <c r="AH268" i="59"/>
  <c r="AH271" i="59" s="1"/>
  <c r="AH252" i="59"/>
  <c r="AH254" i="59" s="1"/>
  <c r="AH323" i="59"/>
  <c r="AH325" i="59" s="1"/>
  <c r="Y303" i="50"/>
  <c r="Y312" i="53"/>
  <c r="Y303" i="49"/>
  <c r="Y326" i="52"/>
  <c r="Y316" i="52"/>
  <c r="Y307" i="52"/>
  <c r="Y292" i="52"/>
  <c r="Y285" i="52"/>
  <c r="Y264" i="52"/>
  <c r="Y272" i="52"/>
  <c r="Y255" i="52"/>
  <c r="Y326" i="51"/>
  <c r="Y316" i="51"/>
  <c r="Y307" i="51"/>
  <c r="Y285" i="51"/>
  <c r="Y292" i="51"/>
  <c r="Y272" i="51"/>
  <c r="Y255" i="51"/>
  <c r="Y264" i="51"/>
  <c r="AG302" i="59"/>
  <c r="AG284" i="59"/>
  <c r="AH162" i="59"/>
  <c r="AH164" i="59" s="1"/>
  <c r="AH233" i="59"/>
  <c r="AH235" i="59" s="1"/>
  <c r="AH169" i="59"/>
  <c r="AH178" i="59"/>
  <c r="Y226" i="51"/>
  <c r="Y236" i="51"/>
  <c r="Y226" i="52"/>
  <c r="Y236" i="52"/>
  <c r="Y222" i="53"/>
  <c r="Y222" i="49"/>
  <c r="Y222" i="50"/>
  <c r="Y202" i="51"/>
  <c r="Y217" i="51"/>
  <c r="Y202" i="52"/>
  <c r="Y217" i="52"/>
  <c r="Y182" i="52"/>
  <c r="Y195" i="52"/>
  <c r="Y182" i="51"/>
  <c r="Y195" i="51"/>
  <c r="Y174" i="51"/>
  <c r="Y165" i="51"/>
  <c r="Y174" i="52"/>
  <c r="Y165" i="52"/>
  <c r="V416" i="56"/>
  <c r="V421" i="56" s="1"/>
  <c r="V426" i="56" s="1"/>
  <c r="V415" i="56"/>
  <c r="V420" i="56" s="1"/>
  <c r="V425" i="56" s="1"/>
  <c r="V362" i="56"/>
  <c r="V384" i="56" s="1"/>
  <c r="AH4" i="59"/>
  <c r="Y3" i="49"/>
  <c r="Y3" i="50"/>
  <c r="Y3" i="53"/>
  <c r="Y15" i="54"/>
  <c r="Y30" i="54" s="1"/>
  <c r="Y3" i="54"/>
  <c r="Y364" i="51"/>
  <c r="Y341" i="51"/>
  <c r="Y357" i="51"/>
  <c r="Y371" i="51"/>
  <c r="Y350" i="51"/>
  <c r="Y357" i="52"/>
  <c r="Y371" i="52"/>
  <c r="Y350" i="52"/>
  <c r="Y364" i="52"/>
  <c r="Y341" i="52"/>
  <c r="Y14" i="49"/>
  <c r="Y14" i="50"/>
  <c r="Y13" i="49"/>
  <c r="Y14" i="54"/>
  <c r="Y14" i="53"/>
  <c r="Y13" i="53"/>
  <c r="Y13" i="50"/>
  <c r="X75" i="54"/>
  <c r="W287" i="56"/>
  <c r="W369" i="56" s="1"/>
  <c r="Y4" i="52"/>
  <c r="Y4" i="51"/>
  <c r="Z6" i="54"/>
  <c r="Y5" i="54"/>
  <c r="Y2" i="54"/>
  <c r="Z6" i="53"/>
  <c r="Y5" i="53"/>
  <c r="Y2" i="53"/>
  <c r="Z6" i="50"/>
  <c r="Y5" i="50"/>
  <c r="Y2" i="50"/>
  <c r="Z7" i="51"/>
  <c r="Z120" i="51" s="1"/>
  <c r="Z7" i="52"/>
  <c r="Z120" i="52" s="1"/>
  <c r="Z6" i="49"/>
  <c r="Y5" i="49"/>
  <c r="Y2" i="49"/>
  <c r="AI269" i="59" l="1"/>
  <c r="AI5" i="59"/>
  <c r="AJ6" i="59"/>
  <c r="AI2" i="59"/>
  <c r="AI13" i="59"/>
  <c r="AI3" i="59"/>
  <c r="AI136" i="59"/>
  <c r="AI137" i="59" s="1"/>
  <c r="AI139" i="59" s="1"/>
  <c r="AI67" i="59"/>
  <c r="AI68" i="59" s="1"/>
  <c r="AI70" i="59" s="1"/>
  <c r="AI128" i="59"/>
  <c r="AI51" i="59"/>
  <c r="AI52" i="59" s="1"/>
  <c r="AI54" i="59" s="1"/>
  <c r="AI222" i="59"/>
  <c r="AI303" i="59"/>
  <c r="AI59" i="59"/>
  <c r="AI120" i="59"/>
  <c r="AI121" i="59" s="1"/>
  <c r="AI123" i="59" s="1"/>
  <c r="AI312" i="59"/>
  <c r="AI14" i="59"/>
  <c r="AF99" i="59"/>
  <c r="AF100" i="59" s="1"/>
  <c r="AF103" i="59" s="1"/>
  <c r="V417" i="56"/>
  <c r="Z128" i="51"/>
  <c r="Z136" i="52"/>
  <c r="Z128" i="52"/>
  <c r="Z136" i="51"/>
  <c r="Y140" i="50"/>
  <c r="Y132" i="50"/>
  <c r="Y124" i="50"/>
  <c r="Y104" i="50"/>
  <c r="Z59" i="52"/>
  <c r="Y140" i="53"/>
  <c r="Y132" i="53"/>
  <c r="Y124" i="53"/>
  <c r="Y104" i="53"/>
  <c r="Y140" i="49"/>
  <c r="Y132" i="49"/>
  <c r="Y124" i="49"/>
  <c r="Y104" i="49"/>
  <c r="Z67" i="51"/>
  <c r="Z59" i="51"/>
  <c r="Y71" i="50"/>
  <c r="Y63" i="50"/>
  <c r="Z67" i="52"/>
  <c r="Y71" i="49"/>
  <c r="Y63" i="49"/>
  <c r="Y71" i="53"/>
  <c r="Y63" i="53"/>
  <c r="Y35" i="50"/>
  <c r="Y55" i="50"/>
  <c r="Y35" i="53"/>
  <c r="Y55" i="53"/>
  <c r="Y35" i="49"/>
  <c r="Y55" i="49"/>
  <c r="Z51" i="52"/>
  <c r="AD31" i="59"/>
  <c r="AD34" i="59" s="1"/>
  <c r="Z51" i="51"/>
  <c r="Z312" i="52"/>
  <c r="Z312" i="51"/>
  <c r="AH192" i="59"/>
  <c r="AH194" i="59" s="1"/>
  <c r="AH173" i="59"/>
  <c r="Z303" i="52"/>
  <c r="Z303" i="51"/>
  <c r="Y326" i="50"/>
  <c r="Y316" i="50"/>
  <c r="Y307" i="50"/>
  <c r="Y292" i="50"/>
  <c r="Y285" i="50"/>
  <c r="Y272" i="50"/>
  <c r="Y264" i="50"/>
  <c r="Y255" i="50"/>
  <c r="AH282" i="59"/>
  <c r="Y326" i="53"/>
  <c r="Y307" i="53"/>
  <c r="Y292" i="53"/>
  <c r="Y285" i="53"/>
  <c r="Y316" i="53"/>
  <c r="Y255" i="53"/>
  <c r="Y272" i="53"/>
  <c r="Y264" i="53"/>
  <c r="Y326" i="49"/>
  <c r="Y316" i="49"/>
  <c r="Y264" i="49"/>
  <c r="Y307" i="49"/>
  <c r="Y292" i="49"/>
  <c r="Y272" i="49"/>
  <c r="Y255" i="49"/>
  <c r="Y285" i="49"/>
  <c r="Y226" i="50"/>
  <c r="Y236" i="50"/>
  <c r="Y226" i="49"/>
  <c r="Y236" i="49"/>
  <c r="Y226" i="53"/>
  <c r="Y236" i="53"/>
  <c r="Z222" i="52"/>
  <c r="Z222" i="51"/>
  <c r="Y202" i="53"/>
  <c r="Y217" i="53"/>
  <c r="Y202" i="49"/>
  <c r="Y217" i="49"/>
  <c r="Y202" i="50"/>
  <c r="Y217" i="50"/>
  <c r="Y182" i="53"/>
  <c r="Y195" i="53"/>
  <c r="Y182" i="49"/>
  <c r="Y195" i="49"/>
  <c r="Y182" i="50"/>
  <c r="Y195" i="50"/>
  <c r="Y174" i="53"/>
  <c r="Y165" i="53"/>
  <c r="Y174" i="49"/>
  <c r="Y165" i="49"/>
  <c r="Y174" i="50"/>
  <c r="Y165" i="50"/>
  <c r="W358" i="56"/>
  <c r="W380" i="56" s="1"/>
  <c r="Z3" i="52"/>
  <c r="Z3" i="51"/>
  <c r="Y42" i="54"/>
  <c r="V422" i="56"/>
  <c r="V427" i="56"/>
  <c r="W372" i="56"/>
  <c r="W373" i="56"/>
  <c r="W371" i="56"/>
  <c r="Y357" i="50"/>
  <c r="Y371" i="50"/>
  <c r="Y364" i="50"/>
  <c r="Y341" i="50"/>
  <c r="Y350" i="50"/>
  <c r="Y357" i="53"/>
  <c r="Y371" i="53"/>
  <c r="Y350" i="53"/>
  <c r="Y341" i="53"/>
  <c r="Y364" i="53"/>
  <c r="Y371" i="49"/>
  <c r="Y350" i="49"/>
  <c r="Y364" i="49"/>
  <c r="Y357" i="49"/>
  <c r="Y341" i="49"/>
  <c r="Z14" i="52"/>
  <c r="Z14" i="51"/>
  <c r="Z13" i="52"/>
  <c r="Z13" i="51"/>
  <c r="Y70" i="54"/>
  <c r="Y73" i="54"/>
  <c r="Y52" i="54"/>
  <c r="Y4" i="50"/>
  <c r="Y4" i="53"/>
  <c r="Y4" i="54"/>
  <c r="Z7" i="54"/>
  <c r="Z7" i="53"/>
  <c r="Z120" i="53" s="1"/>
  <c r="Z2" i="52"/>
  <c r="AA6" i="52"/>
  <c r="Z5" i="52"/>
  <c r="AA6" i="51"/>
  <c r="Z2" i="51"/>
  <c r="Z5" i="51"/>
  <c r="Z7" i="50"/>
  <c r="Z128" i="50" s="1"/>
  <c r="Y4" i="49"/>
  <c r="Z7" i="49"/>
  <c r="Z136" i="49" s="1"/>
  <c r="AI371" i="59" l="1"/>
  <c r="AI217" i="59"/>
  <c r="AI226" i="59"/>
  <c r="AI357" i="59"/>
  <c r="AI182" i="59"/>
  <c r="AI35" i="59"/>
  <c r="AI255" i="59"/>
  <c r="AI285" i="59"/>
  <c r="AI132" i="59"/>
  <c r="AI307" i="59"/>
  <c r="AI104" i="59"/>
  <c r="AI63" i="59"/>
  <c r="AI165" i="59"/>
  <c r="AI272" i="59"/>
  <c r="AI236" i="59"/>
  <c r="AI202" i="59"/>
  <c r="AI140" i="59"/>
  <c r="AI141" i="59" s="1"/>
  <c r="AI154" i="59" s="1"/>
  <c r="AI326" i="59"/>
  <c r="AI195" i="59"/>
  <c r="AI124" i="59"/>
  <c r="AI125" i="59" s="1"/>
  <c r="AI152" i="59" s="1"/>
  <c r="AI292" i="59"/>
  <c r="AI316" i="59"/>
  <c r="AI341" i="59"/>
  <c r="AI71" i="59"/>
  <c r="AI72" i="59" s="1"/>
  <c r="AI85" i="59" s="1"/>
  <c r="AI55" i="59"/>
  <c r="AI56" i="59" s="1"/>
  <c r="AI83" i="59" s="1"/>
  <c r="AI364" i="59"/>
  <c r="AI174" i="59"/>
  <c r="AI350" i="59"/>
  <c r="AI264" i="59"/>
  <c r="AI4" i="59"/>
  <c r="AI169" i="59"/>
  <c r="AI178" i="59"/>
  <c r="AI162" i="59"/>
  <c r="AI164" i="59" s="1"/>
  <c r="AI166" i="59" s="1"/>
  <c r="AI233" i="59"/>
  <c r="AI235" i="59" s="1"/>
  <c r="AI237" i="59" s="1"/>
  <c r="AI239" i="59" s="1"/>
  <c r="AI323" i="59"/>
  <c r="AI325" i="59" s="1"/>
  <c r="AI327" i="59" s="1"/>
  <c r="AI329" i="59" s="1"/>
  <c r="AI259" i="59"/>
  <c r="AI252" i="59"/>
  <c r="AI254" i="59" s="1"/>
  <c r="AI256" i="59" s="1"/>
  <c r="AI268" i="59"/>
  <c r="AI27" i="59"/>
  <c r="AI96" i="59"/>
  <c r="AF101" i="59"/>
  <c r="Z128" i="49"/>
  <c r="Z136" i="53"/>
  <c r="Z136" i="50"/>
  <c r="Z120" i="50"/>
  <c r="Z128" i="53"/>
  <c r="Z120" i="49"/>
  <c r="Z132" i="51"/>
  <c r="Z140" i="51"/>
  <c r="Z104" i="51"/>
  <c r="Z124" i="51"/>
  <c r="Z140" i="52"/>
  <c r="Z132" i="52"/>
  <c r="Z124" i="52"/>
  <c r="Z104" i="52"/>
  <c r="Z67" i="49"/>
  <c r="Z59" i="49"/>
  <c r="Z71" i="51"/>
  <c r="Z63" i="51"/>
  <c r="Z67" i="50"/>
  <c r="Z59" i="50"/>
  <c r="Z71" i="52"/>
  <c r="Z63" i="52"/>
  <c r="Z67" i="53"/>
  <c r="Z59" i="53"/>
  <c r="Z35" i="52"/>
  <c r="Z55" i="52"/>
  <c r="Z35" i="51"/>
  <c r="Z55" i="51"/>
  <c r="Z51" i="53"/>
  <c r="Z51" i="50"/>
  <c r="Z51" i="49"/>
  <c r="AD32" i="59"/>
  <c r="AE30" i="59" s="1"/>
  <c r="Z303" i="53"/>
  <c r="Z303" i="50"/>
  <c r="Z312" i="49"/>
  <c r="AH212" i="59"/>
  <c r="Z312" i="53"/>
  <c r="Z303" i="49"/>
  <c r="Z312" i="50"/>
  <c r="Z326" i="51"/>
  <c r="Z316" i="51"/>
  <c r="Z307" i="51"/>
  <c r="Z292" i="51"/>
  <c r="Z285" i="51"/>
  <c r="Z272" i="51"/>
  <c r="Z264" i="51"/>
  <c r="Z255" i="51"/>
  <c r="AH302" i="59"/>
  <c r="AH284" i="59"/>
  <c r="Z326" i="52"/>
  <c r="Z316" i="52"/>
  <c r="Z307" i="52"/>
  <c r="Z292" i="52"/>
  <c r="Z264" i="52"/>
  <c r="Z272" i="52"/>
  <c r="Z255" i="52"/>
  <c r="Z285" i="52"/>
  <c r="Z226" i="52"/>
  <c r="Z236" i="52"/>
  <c r="Z226" i="51"/>
  <c r="Z236" i="51"/>
  <c r="Z222" i="49"/>
  <c r="Z222" i="53"/>
  <c r="Z222" i="50"/>
  <c r="Z202" i="51"/>
  <c r="Z217" i="51"/>
  <c r="Z202" i="52"/>
  <c r="Z217" i="52"/>
  <c r="Z182" i="51"/>
  <c r="Z195" i="51"/>
  <c r="Z182" i="52"/>
  <c r="Z195" i="52"/>
  <c r="Z174" i="51"/>
  <c r="Z165" i="51"/>
  <c r="Z174" i="52"/>
  <c r="Z165" i="52"/>
  <c r="W416" i="56"/>
  <c r="W421" i="56" s="1"/>
  <c r="W426" i="56" s="1"/>
  <c r="W415" i="56"/>
  <c r="W420" i="56" s="1"/>
  <c r="W425" i="56" s="1"/>
  <c r="W362" i="56"/>
  <c r="W384" i="56" s="1"/>
  <c r="Z3" i="53"/>
  <c r="Z3" i="49"/>
  <c r="Z3" i="50"/>
  <c r="Z15" i="54"/>
  <c r="Z42" i="54" s="1"/>
  <c r="Z3" i="54"/>
  <c r="Z357" i="51"/>
  <c r="Z371" i="51"/>
  <c r="Z350" i="51"/>
  <c r="Z364" i="51"/>
  <c r="Z341" i="51"/>
  <c r="Z364" i="52"/>
  <c r="Z350" i="52"/>
  <c r="Z371" i="52"/>
  <c r="Z357" i="52"/>
  <c r="Z341" i="52"/>
  <c r="Z14" i="49"/>
  <c r="Z13" i="53"/>
  <c r="Z14" i="54"/>
  <c r="Z14" i="50"/>
  <c r="Z13" i="50"/>
  <c r="Z13" i="49"/>
  <c r="Z14" i="53"/>
  <c r="Y75" i="54"/>
  <c r="X287" i="56"/>
  <c r="X369" i="56" s="1"/>
  <c r="Z4" i="51"/>
  <c r="Z4" i="52"/>
  <c r="AA6" i="54"/>
  <c r="Z5" i="54"/>
  <c r="Z2" i="54"/>
  <c r="AA6" i="50"/>
  <c r="Z5" i="50"/>
  <c r="Z2" i="50"/>
  <c r="Z5" i="53"/>
  <c r="Z2" i="53"/>
  <c r="AA6" i="53"/>
  <c r="AA7" i="52"/>
  <c r="AA120" i="52" s="1"/>
  <c r="AA7" i="51"/>
  <c r="AA120" i="51" s="1"/>
  <c r="AA6" i="49"/>
  <c r="Z5" i="49"/>
  <c r="Z2" i="49"/>
  <c r="AI185" i="59" l="1"/>
  <c r="AI242" i="59"/>
  <c r="AI282" i="59"/>
  <c r="AI263" i="59"/>
  <c r="AI265" i="59" s="1"/>
  <c r="AI199" i="59"/>
  <c r="AI181" i="59"/>
  <c r="AI183" i="59" s="1"/>
  <c r="AI192" i="59"/>
  <c r="AI173" i="59"/>
  <c r="AI175" i="59" s="1"/>
  <c r="AI289" i="59"/>
  <c r="AI271" i="59"/>
  <c r="AI273" i="59" s="1"/>
  <c r="AI275" i="59"/>
  <c r="AI332" i="59"/>
  <c r="AG99" i="59"/>
  <c r="AA128" i="51"/>
  <c r="AA136" i="51"/>
  <c r="AA128" i="52"/>
  <c r="AA136" i="52"/>
  <c r="Z140" i="53"/>
  <c r="Z132" i="53"/>
  <c r="Z124" i="53"/>
  <c r="Z104" i="53"/>
  <c r="AA59" i="52"/>
  <c r="AA59" i="51"/>
  <c r="Z140" i="49"/>
  <c r="Z132" i="49"/>
  <c r="Z124" i="49"/>
  <c r="Z104" i="49"/>
  <c r="Z140" i="50"/>
  <c r="Z132" i="50"/>
  <c r="Z124" i="50"/>
  <c r="Z104" i="50"/>
  <c r="Z71" i="49"/>
  <c r="Z63" i="49"/>
  <c r="Z71" i="50"/>
  <c r="Z63" i="50"/>
  <c r="Z71" i="53"/>
  <c r="Z63" i="53"/>
  <c r="AA67" i="51"/>
  <c r="AA67" i="52"/>
  <c r="Z35" i="50"/>
  <c r="Z55" i="50"/>
  <c r="Z35" i="53"/>
  <c r="Z55" i="53"/>
  <c r="Z35" i="49"/>
  <c r="Z55" i="49"/>
  <c r="AE31" i="59"/>
  <c r="AE34" i="59" s="1"/>
  <c r="AA51" i="52"/>
  <c r="AA51" i="51"/>
  <c r="AA312" i="52"/>
  <c r="AA303" i="51"/>
  <c r="AA303" i="52"/>
  <c r="AA312" i="51"/>
  <c r="Z326" i="53"/>
  <c r="Z292" i="53"/>
  <c r="Z316" i="53"/>
  <c r="Z307" i="53"/>
  <c r="Z285" i="53"/>
  <c r="Z255" i="53"/>
  <c r="Z272" i="53"/>
  <c r="Z264" i="53"/>
  <c r="Z326" i="49"/>
  <c r="Z316" i="49"/>
  <c r="Z307" i="49"/>
  <c r="Z292" i="49"/>
  <c r="Z272" i="49"/>
  <c r="Z255" i="49"/>
  <c r="Z285" i="49"/>
  <c r="Z264" i="49"/>
  <c r="Z326" i="50"/>
  <c r="Z316" i="50"/>
  <c r="Z307" i="50"/>
  <c r="Z292" i="50"/>
  <c r="Z285" i="50"/>
  <c r="Z264" i="50"/>
  <c r="Z272" i="50"/>
  <c r="Z255" i="50"/>
  <c r="Z226" i="49"/>
  <c r="Z236" i="49"/>
  <c r="Z226" i="53"/>
  <c r="Z236" i="53"/>
  <c r="Z226" i="50"/>
  <c r="Z236" i="50"/>
  <c r="AA222" i="52"/>
  <c r="AA222" i="51"/>
  <c r="Z202" i="49"/>
  <c r="Z217" i="49"/>
  <c r="Z202" i="50"/>
  <c r="Z217" i="50"/>
  <c r="Z202" i="53"/>
  <c r="Z217" i="53"/>
  <c r="W417" i="56"/>
  <c r="Z182" i="53"/>
  <c r="Z195" i="53"/>
  <c r="Z182" i="49"/>
  <c r="Z195" i="49"/>
  <c r="Z182" i="50"/>
  <c r="Z195" i="50"/>
  <c r="Z174" i="53"/>
  <c r="Z165" i="53"/>
  <c r="Z174" i="49"/>
  <c r="Z165" i="49"/>
  <c r="Z174" i="50"/>
  <c r="Z165" i="50"/>
  <c r="X362" i="56"/>
  <c r="AA3" i="51"/>
  <c r="AA3" i="52"/>
  <c r="Z30" i="54"/>
  <c r="W422" i="56"/>
  <c r="W427" i="56"/>
  <c r="X373" i="56"/>
  <c r="X371" i="56"/>
  <c r="X372" i="56"/>
  <c r="Z371" i="49"/>
  <c r="Z350" i="49"/>
  <c r="Z364" i="49"/>
  <c r="Z357" i="49"/>
  <c r="Z341" i="49"/>
  <c r="Z371" i="50"/>
  <c r="Z357" i="50"/>
  <c r="Z350" i="50"/>
  <c r="Z341" i="50"/>
  <c r="Z364" i="50"/>
  <c r="Z371" i="53"/>
  <c r="Z350" i="53"/>
  <c r="Z364" i="53"/>
  <c r="Z341" i="53"/>
  <c r="Z357" i="53"/>
  <c r="AA13" i="51"/>
  <c r="AA14" i="52"/>
  <c r="AA13" i="52"/>
  <c r="AA14" i="51"/>
  <c r="Z70" i="54"/>
  <c r="Z73" i="54"/>
  <c r="Z52" i="54"/>
  <c r="Z4" i="50"/>
  <c r="Z4" i="53"/>
  <c r="Z4" i="54"/>
  <c r="AA7" i="54"/>
  <c r="AB6" i="51"/>
  <c r="AA5" i="51"/>
  <c r="AA2" i="51"/>
  <c r="AA7" i="50"/>
  <c r="AA128" i="50" s="1"/>
  <c r="AA7" i="53"/>
  <c r="AA120" i="53" s="1"/>
  <c r="AB6" i="52"/>
  <c r="AA2" i="52"/>
  <c r="AA5" i="52"/>
  <c r="Z4" i="49"/>
  <c r="AA7" i="49"/>
  <c r="AA120" i="49" s="1"/>
  <c r="AI212" i="59" l="1"/>
  <c r="AI194" i="59"/>
  <c r="AI196" i="59" s="1"/>
  <c r="AI205" i="59" s="1"/>
  <c r="AI221" i="59"/>
  <c r="AI201" i="59"/>
  <c r="AI203" i="59" s="1"/>
  <c r="AI302" i="59"/>
  <c r="AI284" i="59"/>
  <c r="AI286" i="59" s="1"/>
  <c r="AI295" i="59" s="1"/>
  <c r="AI311" i="59"/>
  <c r="AI291" i="59"/>
  <c r="AI293" i="59" s="1"/>
  <c r="AG100" i="59"/>
  <c r="AG103" i="59" s="1"/>
  <c r="X384" i="56"/>
  <c r="AA136" i="50"/>
  <c r="AA128" i="49"/>
  <c r="AA136" i="49"/>
  <c r="AA136" i="53"/>
  <c r="AA120" i="50"/>
  <c r="AA128" i="53"/>
  <c r="AA140" i="51"/>
  <c r="AA132" i="51"/>
  <c r="AA104" i="51"/>
  <c r="AA124" i="51"/>
  <c r="AA140" i="52"/>
  <c r="AA132" i="52"/>
  <c r="AA124" i="52"/>
  <c r="AA104" i="52"/>
  <c r="AA59" i="53"/>
  <c r="AA59" i="50"/>
  <c r="AA59" i="49"/>
  <c r="AA71" i="52"/>
  <c r="AA63" i="52"/>
  <c r="AA71" i="51"/>
  <c r="AA63" i="51"/>
  <c r="AA67" i="49"/>
  <c r="AA67" i="53"/>
  <c r="AA67" i="50"/>
  <c r="AA35" i="52"/>
  <c r="AA55" i="52"/>
  <c r="AA35" i="51"/>
  <c r="AA55" i="51"/>
  <c r="AA51" i="53"/>
  <c r="AA51" i="49"/>
  <c r="AA51" i="50"/>
  <c r="AE32" i="59"/>
  <c r="AF30" i="59" s="1"/>
  <c r="AA303" i="50"/>
  <c r="AA303" i="49"/>
  <c r="AA312" i="50"/>
  <c r="AA303" i="53"/>
  <c r="AA312" i="49"/>
  <c r="AA312" i="53"/>
  <c r="AA326" i="52"/>
  <c r="AA316" i="52"/>
  <c r="AA307" i="52"/>
  <c r="AA292" i="52"/>
  <c r="AA264" i="52"/>
  <c r="AA272" i="52"/>
  <c r="AA255" i="52"/>
  <c r="AA285" i="52"/>
  <c r="AA326" i="51"/>
  <c r="AA316" i="51"/>
  <c r="AA292" i="51"/>
  <c r="AA307" i="51"/>
  <c r="AA285" i="51"/>
  <c r="AA272" i="51"/>
  <c r="AA255" i="51"/>
  <c r="AA264" i="51"/>
  <c r="AA226" i="52"/>
  <c r="AA236" i="52"/>
  <c r="AA226" i="51"/>
  <c r="AA236" i="51"/>
  <c r="AA222" i="49"/>
  <c r="AA222" i="53"/>
  <c r="AA222" i="50"/>
  <c r="AA202" i="51"/>
  <c r="AA217" i="51"/>
  <c r="AA202" i="52"/>
  <c r="AA217" i="52"/>
  <c r="AA182" i="52"/>
  <c r="AA195" i="52"/>
  <c r="AA182" i="51"/>
  <c r="AA195" i="51"/>
  <c r="AA174" i="52"/>
  <c r="AA165" i="52"/>
  <c r="AA174" i="51"/>
  <c r="AA165" i="51"/>
  <c r="X358" i="56"/>
  <c r="X380" i="56" s="1"/>
  <c r="X416" i="56"/>
  <c r="X415" i="56"/>
  <c r="X420" i="56" s="1"/>
  <c r="X425" i="56" s="1"/>
  <c r="AA3" i="49"/>
  <c r="AA3" i="50"/>
  <c r="AA3" i="53"/>
  <c r="AA15" i="54"/>
  <c r="AA30" i="54" s="1"/>
  <c r="AA3" i="54"/>
  <c r="AA357" i="51"/>
  <c r="AA371" i="51"/>
  <c r="AA341" i="51"/>
  <c r="AA350" i="51"/>
  <c r="AA364" i="51"/>
  <c r="AA371" i="52"/>
  <c r="AA350" i="52"/>
  <c r="AA364" i="52"/>
  <c r="AA357" i="52"/>
  <c r="AA341" i="52"/>
  <c r="AA14" i="49"/>
  <c r="AA14" i="50"/>
  <c r="AA13" i="49"/>
  <c r="AA13" i="53"/>
  <c r="AA13" i="50"/>
  <c r="AA14" i="54"/>
  <c r="AA14" i="53"/>
  <c r="Z75" i="54"/>
  <c r="Y287" i="56"/>
  <c r="Y369" i="56" s="1"/>
  <c r="X389" i="56"/>
  <c r="AA4" i="52"/>
  <c r="AA4" i="51"/>
  <c r="AB6" i="54"/>
  <c r="AA5" i="54"/>
  <c r="AA2" i="54"/>
  <c r="AB7" i="52"/>
  <c r="AB120" i="52" s="1"/>
  <c r="AA5" i="50"/>
  <c r="AA2" i="50"/>
  <c r="AB6" i="50"/>
  <c r="AB6" i="53"/>
  <c r="AA2" i="53"/>
  <c r="AA5" i="53"/>
  <c r="AB7" i="51"/>
  <c r="AA5" i="49"/>
  <c r="AA2" i="49"/>
  <c r="AB6" i="49"/>
  <c r="AG101" i="59" l="1"/>
  <c r="AB136" i="52"/>
  <c r="AB120" i="51"/>
  <c r="AB128" i="51"/>
  <c r="AB136" i="51"/>
  <c r="AB128" i="52"/>
  <c r="AA140" i="50"/>
  <c r="AA132" i="50"/>
  <c r="AA124" i="50"/>
  <c r="AA104" i="50"/>
  <c r="AA140" i="53"/>
  <c r="AA132" i="53"/>
  <c r="AA124" i="53"/>
  <c r="AA104" i="53"/>
  <c r="AA140" i="49"/>
  <c r="AA132" i="49"/>
  <c r="AA124" i="49"/>
  <c r="AA104" i="49"/>
  <c r="AB59" i="52"/>
  <c r="AB67" i="51"/>
  <c r="AB59" i="51"/>
  <c r="AA71" i="50"/>
  <c r="AA63" i="50"/>
  <c r="AA71" i="53"/>
  <c r="AA63" i="53"/>
  <c r="AA71" i="49"/>
  <c r="AA63" i="49"/>
  <c r="AB67" i="52"/>
  <c r="AA35" i="50"/>
  <c r="AA55" i="50"/>
  <c r="AA35" i="53"/>
  <c r="AA55" i="53"/>
  <c r="AA35" i="49"/>
  <c r="AA55" i="49"/>
  <c r="AF31" i="59"/>
  <c r="AF34" i="59" s="1"/>
  <c r="AB51" i="51"/>
  <c r="AB51" i="52"/>
  <c r="AB303" i="51"/>
  <c r="AB312" i="52"/>
  <c r="AB303" i="52"/>
  <c r="AB312" i="51"/>
  <c r="AA326" i="50"/>
  <c r="AA316" i="50"/>
  <c r="AA307" i="50"/>
  <c r="AA285" i="50"/>
  <c r="AA292" i="50"/>
  <c r="AA272" i="50"/>
  <c r="AA255" i="50"/>
  <c r="AA264" i="50"/>
  <c r="AA326" i="53"/>
  <c r="AA316" i="53"/>
  <c r="AA292" i="53"/>
  <c r="AA285" i="53"/>
  <c r="AA307" i="53"/>
  <c r="AA255" i="53"/>
  <c r="AA272" i="53"/>
  <c r="AA264" i="53"/>
  <c r="AA326" i="49"/>
  <c r="AA316" i="49"/>
  <c r="AA307" i="49"/>
  <c r="AA292" i="49"/>
  <c r="AA272" i="49"/>
  <c r="AA255" i="49"/>
  <c r="AA285" i="49"/>
  <c r="AA264" i="49"/>
  <c r="AA226" i="49"/>
  <c r="AA236" i="49"/>
  <c r="AA226" i="50"/>
  <c r="AA236" i="50"/>
  <c r="AA226" i="53"/>
  <c r="AA236" i="53"/>
  <c r="AB222" i="51"/>
  <c r="AB222" i="52"/>
  <c r="AA202" i="50"/>
  <c r="AA217" i="50"/>
  <c r="AA202" i="53"/>
  <c r="AA217" i="53"/>
  <c r="AA202" i="49"/>
  <c r="AA217" i="49"/>
  <c r="AA182" i="49"/>
  <c r="AA195" i="49"/>
  <c r="AA182" i="53"/>
  <c r="AA195" i="53"/>
  <c r="AA182" i="50"/>
  <c r="AA195" i="50"/>
  <c r="AA174" i="49"/>
  <c r="AA165" i="49"/>
  <c r="AA174" i="50"/>
  <c r="AA165" i="50"/>
  <c r="AA174" i="53"/>
  <c r="AA165" i="53"/>
  <c r="X417" i="56"/>
  <c r="X421" i="56"/>
  <c r="X426" i="56" s="1"/>
  <c r="X427" i="56" s="1"/>
  <c r="Y358" i="56"/>
  <c r="Y380" i="56" s="1"/>
  <c r="AA42" i="54"/>
  <c r="AB3" i="52"/>
  <c r="AB3" i="51"/>
  <c r="X398" i="56"/>
  <c r="X407" i="56" s="1"/>
  <c r="Y371" i="56"/>
  <c r="Y372" i="56"/>
  <c r="Y373" i="56"/>
  <c r="AA371" i="50"/>
  <c r="AA364" i="50"/>
  <c r="AA357" i="50"/>
  <c r="AA350" i="50"/>
  <c r="AA341" i="50"/>
  <c r="AA357" i="53"/>
  <c r="AA371" i="53"/>
  <c r="AA350" i="53"/>
  <c r="AA364" i="53"/>
  <c r="AA341" i="53"/>
  <c r="AA364" i="49"/>
  <c r="AA357" i="49"/>
  <c r="AA350" i="49"/>
  <c r="AA341" i="49"/>
  <c r="AA371" i="49"/>
  <c r="AB13" i="51"/>
  <c r="AB14" i="51"/>
  <c r="AB13" i="52"/>
  <c r="AB14" i="52"/>
  <c r="AA70" i="54"/>
  <c r="AA73" i="54"/>
  <c r="AA52" i="54"/>
  <c r="AA4" i="53"/>
  <c r="AA4" i="50"/>
  <c r="AA4" i="54"/>
  <c r="AB7" i="54"/>
  <c r="AC6" i="51"/>
  <c r="AB5" i="51"/>
  <c r="AB2" i="51"/>
  <c r="AB7" i="50"/>
  <c r="AB128" i="50" s="1"/>
  <c r="AC6" i="52"/>
  <c r="AB5" i="52"/>
  <c r="AB2" i="52"/>
  <c r="AB7" i="53"/>
  <c r="AB120" i="53" s="1"/>
  <c r="AB7" i="49"/>
  <c r="AB120" i="49" s="1"/>
  <c r="AA4" i="49"/>
  <c r="AH99" i="59" l="1"/>
  <c r="X422" i="56"/>
  <c r="AB128" i="49"/>
  <c r="AB136" i="50"/>
  <c r="AB136" i="49"/>
  <c r="AB128" i="53"/>
  <c r="AB120" i="50"/>
  <c r="AB136" i="53"/>
  <c r="AB140" i="52"/>
  <c r="AB132" i="52"/>
  <c r="AB124" i="52"/>
  <c r="AB104" i="52"/>
  <c r="AB140" i="51"/>
  <c r="AB104" i="51"/>
  <c r="AB132" i="51"/>
  <c r="AB124" i="51"/>
  <c r="AB59" i="50"/>
  <c r="AB67" i="53"/>
  <c r="AB59" i="53"/>
  <c r="AB67" i="49"/>
  <c r="AB59" i="49"/>
  <c r="AB71" i="52"/>
  <c r="AB63" i="52"/>
  <c r="AB71" i="51"/>
  <c r="AB63" i="51"/>
  <c r="AB67" i="50"/>
  <c r="AB35" i="52"/>
  <c r="AB55" i="52"/>
  <c r="AB35" i="51"/>
  <c r="AB55" i="51"/>
  <c r="AB51" i="53"/>
  <c r="AB51" i="50"/>
  <c r="AB51" i="49"/>
  <c r="AF32" i="59"/>
  <c r="AG30" i="59" s="1"/>
  <c r="AB303" i="49"/>
  <c r="AB312" i="50"/>
  <c r="AB312" i="49"/>
  <c r="AB303" i="50"/>
  <c r="AB312" i="53"/>
  <c r="AB303" i="53"/>
  <c r="AB326" i="52"/>
  <c r="AB316" i="52"/>
  <c r="AB307" i="52"/>
  <c r="AB292" i="52"/>
  <c r="AB272" i="52"/>
  <c r="AB255" i="52"/>
  <c r="AB285" i="52"/>
  <c r="AB264" i="52"/>
  <c r="AB326" i="51"/>
  <c r="AB316" i="51"/>
  <c r="AB307" i="51"/>
  <c r="AB292" i="51"/>
  <c r="AB285" i="51"/>
  <c r="AB264" i="51"/>
  <c r="AB272" i="51"/>
  <c r="AB255" i="51"/>
  <c r="AB226" i="52"/>
  <c r="AB236" i="52"/>
  <c r="AB226" i="51"/>
  <c r="AB236" i="51"/>
  <c r="AB222" i="53"/>
  <c r="AB222" i="49"/>
  <c r="AB222" i="50"/>
  <c r="AB202" i="51"/>
  <c r="AB217" i="51"/>
  <c r="AB202" i="52"/>
  <c r="AB217" i="52"/>
  <c r="AB182" i="52"/>
  <c r="AB195" i="52"/>
  <c r="AB182" i="51"/>
  <c r="AB195" i="51"/>
  <c r="AB174" i="52"/>
  <c r="AB165" i="52"/>
  <c r="AB174" i="51"/>
  <c r="AB165" i="51"/>
  <c r="Y416" i="56"/>
  <c r="Y421" i="56" s="1"/>
  <c r="Y426" i="56" s="1"/>
  <c r="Y362" i="56"/>
  <c r="Y384" i="56" s="1"/>
  <c r="Y415" i="56"/>
  <c r="Y420" i="56" s="1"/>
  <c r="Y425" i="56" s="1"/>
  <c r="AB3" i="50"/>
  <c r="AB3" i="49"/>
  <c r="AB3" i="53"/>
  <c r="AB15" i="54"/>
  <c r="AB42" i="54" s="1"/>
  <c r="AB3" i="54"/>
  <c r="AB357" i="52"/>
  <c r="AB364" i="52"/>
  <c r="AB371" i="52"/>
  <c r="AB341" i="52"/>
  <c r="AB350" i="52"/>
  <c r="AB371" i="51"/>
  <c r="AB350" i="51"/>
  <c r="AB364" i="51"/>
  <c r="AB341" i="51"/>
  <c r="AB357" i="51"/>
  <c r="AB14" i="49"/>
  <c r="AB13" i="53"/>
  <c r="AB14" i="54"/>
  <c r="AB13" i="50"/>
  <c r="AB14" i="50"/>
  <c r="AB14" i="53"/>
  <c r="AB13" i="49"/>
  <c r="AA75" i="54"/>
  <c r="Z287" i="56"/>
  <c r="Z369" i="56" s="1"/>
  <c r="Y389" i="56"/>
  <c r="AB4" i="52"/>
  <c r="AB4" i="51"/>
  <c r="AC6" i="54"/>
  <c r="AB5" i="54"/>
  <c r="AB2" i="54"/>
  <c r="AC7" i="52"/>
  <c r="AC120" i="52" s="1"/>
  <c r="AB5" i="53"/>
  <c r="AC6" i="53"/>
  <c r="AB2" i="53"/>
  <c r="AC6" i="50"/>
  <c r="AB5" i="50"/>
  <c r="AB2" i="50"/>
  <c r="AC7" i="51"/>
  <c r="AC120" i="51" s="1"/>
  <c r="AC6" i="49"/>
  <c r="AB5" i="49"/>
  <c r="AB2" i="49"/>
  <c r="AH100" i="59" l="1"/>
  <c r="AH103" i="59" s="1"/>
  <c r="Y417" i="56"/>
  <c r="AC136" i="51"/>
  <c r="AC136" i="52"/>
  <c r="AC128" i="51"/>
  <c r="AC128" i="52"/>
  <c r="AC59" i="51"/>
  <c r="AB140" i="49"/>
  <c r="AB132" i="49"/>
  <c r="AB104" i="49"/>
  <c r="AB124" i="49"/>
  <c r="AB140" i="50"/>
  <c r="AB132" i="50"/>
  <c r="AB124" i="50"/>
  <c r="AB104" i="50"/>
  <c r="AB132" i="53"/>
  <c r="AB124" i="53"/>
  <c r="AB140" i="53"/>
  <c r="AB104" i="53"/>
  <c r="AB71" i="50"/>
  <c r="AB63" i="50"/>
  <c r="AB71" i="53"/>
  <c r="AB63" i="53"/>
  <c r="AB71" i="49"/>
  <c r="AB63" i="49"/>
  <c r="AC67" i="52"/>
  <c r="AC59" i="52"/>
  <c r="AC67" i="51"/>
  <c r="AB35" i="49"/>
  <c r="AB55" i="49"/>
  <c r="AB35" i="50"/>
  <c r="AB55" i="50"/>
  <c r="AB35" i="53"/>
  <c r="AB55" i="53"/>
  <c r="AG31" i="59"/>
  <c r="AG34" i="59" s="1"/>
  <c r="AC51" i="51"/>
  <c r="AC51" i="52"/>
  <c r="AC303" i="51"/>
  <c r="AC312" i="52"/>
  <c r="AC303" i="52"/>
  <c r="AC312" i="51"/>
  <c r="AB326" i="49"/>
  <c r="AB316" i="49"/>
  <c r="AB292" i="49"/>
  <c r="AB272" i="49"/>
  <c r="AB255" i="49"/>
  <c r="AB285" i="49"/>
  <c r="AB307" i="49"/>
  <c r="AB264" i="49"/>
  <c r="AB316" i="50"/>
  <c r="AB326" i="50"/>
  <c r="AB307" i="50"/>
  <c r="AB292" i="50"/>
  <c r="AB285" i="50"/>
  <c r="AB272" i="50"/>
  <c r="AB264" i="50"/>
  <c r="AB255" i="50"/>
  <c r="AB326" i="53"/>
  <c r="AB316" i="53"/>
  <c r="AB285" i="53"/>
  <c r="AB307" i="53"/>
  <c r="AB292" i="53"/>
  <c r="AB255" i="53"/>
  <c r="AB272" i="53"/>
  <c r="AB264" i="53"/>
  <c r="AB226" i="50"/>
  <c r="AB236" i="50"/>
  <c r="AB226" i="53"/>
  <c r="AB236" i="53"/>
  <c r="AB226" i="49"/>
  <c r="AB236" i="49"/>
  <c r="AC222" i="52"/>
  <c r="AC222" i="51"/>
  <c r="AB202" i="50"/>
  <c r="AB217" i="50"/>
  <c r="AB202" i="53"/>
  <c r="AB217" i="53"/>
  <c r="AB202" i="49"/>
  <c r="AB217" i="49"/>
  <c r="AB182" i="49"/>
  <c r="AB195" i="49"/>
  <c r="AB182" i="53"/>
  <c r="AB195" i="53"/>
  <c r="AB182" i="50"/>
  <c r="AB195" i="50"/>
  <c r="AB174" i="49"/>
  <c r="AB165" i="49"/>
  <c r="AB174" i="50"/>
  <c r="AB165" i="50"/>
  <c r="AB174" i="53"/>
  <c r="AB165" i="53"/>
  <c r="Z362" i="56"/>
  <c r="AC3" i="52"/>
  <c r="AC3" i="51"/>
  <c r="AB30" i="54"/>
  <c r="Y398" i="56"/>
  <c r="Y407" i="56" s="1"/>
  <c r="Y422" i="56"/>
  <c r="Y427" i="56"/>
  <c r="Z371" i="56"/>
  <c r="Z372" i="56"/>
  <c r="Z373" i="56"/>
  <c r="AB357" i="50"/>
  <c r="AB371" i="50"/>
  <c r="AB364" i="50"/>
  <c r="AB341" i="50"/>
  <c r="AB350" i="50"/>
  <c r="AB364" i="53"/>
  <c r="AB341" i="53"/>
  <c r="AB350" i="53"/>
  <c r="AB371" i="53"/>
  <c r="AB357" i="53"/>
  <c r="AB364" i="49"/>
  <c r="AB357" i="49"/>
  <c r="AB371" i="49"/>
  <c r="AB350" i="49"/>
  <c r="AB341" i="49"/>
  <c r="AC13" i="51"/>
  <c r="AC14" i="51"/>
  <c r="AC13" i="52"/>
  <c r="AC14" i="52"/>
  <c r="AB70" i="54"/>
  <c r="AB73" i="54"/>
  <c r="AB52" i="54"/>
  <c r="AB4" i="53"/>
  <c r="AB4" i="50"/>
  <c r="AB4" i="54"/>
  <c r="AC7" i="54"/>
  <c r="AC7" i="50"/>
  <c r="AC128" i="50" s="1"/>
  <c r="AC7" i="53"/>
  <c r="AC120" i="53" s="1"/>
  <c r="AD6" i="52"/>
  <c r="AC5" i="52"/>
  <c r="AC2" i="52"/>
  <c r="AD6" i="51"/>
  <c r="AC5" i="51"/>
  <c r="AC2" i="51"/>
  <c r="AB4" i="49"/>
  <c r="AC7" i="49"/>
  <c r="AC120" i="49" s="1"/>
  <c r="AH101" i="59" l="1"/>
  <c r="AI99" i="59" s="1"/>
  <c r="Z384" i="56"/>
  <c r="AC128" i="53"/>
  <c r="AC136" i="50"/>
  <c r="AC136" i="53"/>
  <c r="AC120" i="50"/>
  <c r="AC136" i="49"/>
  <c r="AC128" i="49"/>
  <c r="AC59" i="50"/>
  <c r="AC140" i="52"/>
  <c r="AC132" i="52"/>
  <c r="AC124" i="52"/>
  <c r="AC104" i="52"/>
  <c r="AC59" i="53"/>
  <c r="AC140" i="51"/>
  <c r="AC132" i="51"/>
  <c r="AC124" i="51"/>
  <c r="AC104" i="51"/>
  <c r="AC59" i="49"/>
  <c r="AC71" i="52"/>
  <c r="AC63" i="52"/>
  <c r="AC71" i="51"/>
  <c r="AC63" i="51"/>
  <c r="AC67" i="53"/>
  <c r="AC67" i="49"/>
  <c r="AC67" i="50"/>
  <c r="AC35" i="52"/>
  <c r="AC55" i="52"/>
  <c r="AC35" i="51"/>
  <c r="AC55" i="51"/>
  <c r="AC51" i="50"/>
  <c r="AC51" i="53"/>
  <c r="AC51" i="49"/>
  <c r="AG32" i="59"/>
  <c r="AH30" i="59" s="1"/>
  <c r="AC312" i="50"/>
  <c r="AC312" i="53"/>
  <c r="AC303" i="53"/>
  <c r="AC303" i="49"/>
  <c r="AC312" i="49"/>
  <c r="AC303" i="50"/>
  <c r="AC316" i="52"/>
  <c r="AC307" i="52"/>
  <c r="AC326" i="52"/>
  <c r="AC272" i="52"/>
  <c r="AC255" i="52"/>
  <c r="AC285" i="52"/>
  <c r="AC264" i="52"/>
  <c r="AC292" i="52"/>
  <c r="AC326" i="51"/>
  <c r="AC316" i="51"/>
  <c r="AC307" i="51"/>
  <c r="AC292" i="51"/>
  <c r="AC285" i="51"/>
  <c r="AC272" i="51"/>
  <c r="AC255" i="51"/>
  <c r="AC264" i="51"/>
  <c r="AC226" i="52"/>
  <c r="AC236" i="52"/>
  <c r="AC226" i="51"/>
  <c r="AC236" i="51"/>
  <c r="AC222" i="53"/>
  <c r="AC222" i="50"/>
  <c r="AC222" i="49"/>
  <c r="AC202" i="51"/>
  <c r="AC217" i="51"/>
  <c r="AC202" i="52"/>
  <c r="AC217" i="52"/>
  <c r="AC182" i="52"/>
  <c r="AC195" i="52"/>
  <c r="AC182" i="51"/>
  <c r="AC195" i="51"/>
  <c r="AC174" i="51"/>
  <c r="AC165" i="51"/>
  <c r="AC174" i="52"/>
  <c r="AC165" i="52"/>
  <c r="Z358" i="56"/>
  <c r="Z380" i="56" s="1"/>
  <c r="Z389" i="56"/>
  <c r="Z398" i="56" s="1"/>
  <c r="Z407" i="56" s="1"/>
  <c r="Z416" i="56"/>
  <c r="Z421" i="56" s="1"/>
  <c r="Z426" i="56" s="1"/>
  <c r="Z415" i="56"/>
  <c r="Z420" i="56" s="1"/>
  <c r="Z425" i="56" s="1"/>
  <c r="AC3" i="49"/>
  <c r="AC3" i="53"/>
  <c r="AC3" i="50"/>
  <c r="AC15" i="54"/>
  <c r="AC30" i="54" s="1"/>
  <c r="AC3" i="54"/>
  <c r="AC364" i="52"/>
  <c r="AC357" i="52"/>
  <c r="AC350" i="52"/>
  <c r="AC341" i="52"/>
  <c r="AC371" i="52"/>
  <c r="AC357" i="51"/>
  <c r="AC371" i="51"/>
  <c r="AC341" i="51"/>
  <c r="AC350" i="51"/>
  <c r="AC364" i="51"/>
  <c r="AC14" i="49"/>
  <c r="AC14" i="53"/>
  <c r="AC13" i="50"/>
  <c r="AC14" i="50"/>
  <c r="AC14" i="54"/>
  <c r="AC13" i="53"/>
  <c r="AC13" i="49"/>
  <c r="AB75" i="54"/>
  <c r="AA287" i="56"/>
  <c r="AA369" i="56" s="1"/>
  <c r="AC4" i="52"/>
  <c r="AC4" i="51"/>
  <c r="AD6" i="54"/>
  <c r="AC5" i="54"/>
  <c r="AC2" i="54"/>
  <c r="AD7" i="51"/>
  <c r="AD120" i="51" s="1"/>
  <c r="AD7" i="52"/>
  <c r="AD120" i="52" s="1"/>
  <c r="AD6" i="53"/>
  <c r="AC2" i="53"/>
  <c r="AC5" i="53"/>
  <c r="AD6" i="50"/>
  <c r="AC5" i="50"/>
  <c r="AC2" i="50"/>
  <c r="AC5" i="49"/>
  <c r="AC2" i="49"/>
  <c r="AD6" i="49"/>
  <c r="AI100" i="59" l="1"/>
  <c r="AI103" i="59" s="1"/>
  <c r="AI105" i="59" s="1"/>
  <c r="AD136" i="51"/>
  <c r="AD136" i="52"/>
  <c r="AD128" i="51"/>
  <c r="AD128" i="52"/>
  <c r="AC124" i="53"/>
  <c r="AC140" i="53"/>
  <c r="AC132" i="53"/>
  <c r="AC104" i="53"/>
  <c r="AC140" i="49"/>
  <c r="AC132" i="49"/>
  <c r="AC104" i="49"/>
  <c r="AC124" i="49"/>
  <c r="AC140" i="50"/>
  <c r="AC124" i="50"/>
  <c r="AC132" i="50"/>
  <c r="AC104" i="50"/>
  <c r="AD59" i="52"/>
  <c r="AD67" i="51"/>
  <c r="AD59" i="51"/>
  <c r="AC71" i="49"/>
  <c r="AC63" i="49"/>
  <c r="AC71" i="50"/>
  <c r="AC63" i="50"/>
  <c r="AC71" i="53"/>
  <c r="AC63" i="53"/>
  <c r="AD67" i="52"/>
  <c r="AC35" i="49"/>
  <c r="AC55" i="49"/>
  <c r="AC35" i="53"/>
  <c r="AC55" i="53"/>
  <c r="AC35" i="50"/>
  <c r="AC55" i="50"/>
  <c r="AH31" i="59"/>
  <c r="AH34" i="59" s="1"/>
  <c r="AD51" i="51"/>
  <c r="AD51" i="52"/>
  <c r="AD303" i="51"/>
  <c r="AD312" i="52"/>
  <c r="AD312" i="51"/>
  <c r="AD303" i="52"/>
  <c r="AC326" i="49"/>
  <c r="AC316" i="49"/>
  <c r="AC292" i="49"/>
  <c r="AC255" i="49"/>
  <c r="AC272" i="49"/>
  <c r="AC285" i="49"/>
  <c r="AC264" i="49"/>
  <c r="AC307" i="49"/>
  <c r="AC326" i="53"/>
  <c r="AC316" i="53"/>
  <c r="AC285" i="53"/>
  <c r="AC307" i="53"/>
  <c r="AC292" i="53"/>
  <c r="AC272" i="53"/>
  <c r="AC255" i="53"/>
  <c r="AC264" i="53"/>
  <c r="AC326" i="50"/>
  <c r="AC316" i="50"/>
  <c r="AC307" i="50"/>
  <c r="AC292" i="50"/>
  <c r="AC272" i="50"/>
  <c r="AC285" i="50"/>
  <c r="AC264" i="50"/>
  <c r="AC255" i="50"/>
  <c r="AC226" i="53"/>
  <c r="AC236" i="53"/>
  <c r="AC226" i="50"/>
  <c r="AC236" i="50"/>
  <c r="AC226" i="49"/>
  <c r="AC236" i="49"/>
  <c r="AD222" i="52"/>
  <c r="AD222" i="51"/>
  <c r="AC202" i="49"/>
  <c r="AC217" i="49"/>
  <c r="AC202" i="53"/>
  <c r="AC217" i="53"/>
  <c r="AC202" i="50"/>
  <c r="AC217" i="50"/>
  <c r="AC182" i="50"/>
  <c r="AC195" i="50"/>
  <c r="AC182" i="49"/>
  <c r="AC195" i="49"/>
  <c r="AC182" i="53"/>
  <c r="AC195" i="53"/>
  <c r="AC174" i="49"/>
  <c r="AC165" i="49"/>
  <c r="AC174" i="53"/>
  <c r="AC165" i="53"/>
  <c r="AC174" i="50"/>
  <c r="AC165" i="50"/>
  <c r="Z417" i="56"/>
  <c r="AA358" i="56"/>
  <c r="AA380" i="56" s="1"/>
  <c r="AD3" i="52"/>
  <c r="AD3" i="51"/>
  <c r="AC42" i="54"/>
  <c r="Z427" i="56"/>
  <c r="Z422" i="56"/>
  <c r="AA373" i="56"/>
  <c r="AA372" i="56"/>
  <c r="AA371" i="56"/>
  <c r="AC371" i="53"/>
  <c r="AC350" i="53"/>
  <c r="AC364" i="53"/>
  <c r="AC341" i="53"/>
  <c r="AC357" i="53"/>
  <c r="AC371" i="50"/>
  <c r="AC364" i="50"/>
  <c r="AC357" i="50"/>
  <c r="AC350" i="50"/>
  <c r="AC341" i="50"/>
  <c r="AC357" i="49"/>
  <c r="AC371" i="49"/>
  <c r="AC350" i="49"/>
  <c r="AC341" i="49"/>
  <c r="AC364" i="49"/>
  <c r="AD14" i="52"/>
  <c r="AD13" i="51"/>
  <c r="AD13" i="52"/>
  <c r="AD14" i="51"/>
  <c r="AC73" i="54"/>
  <c r="AC70" i="54"/>
  <c r="AC52" i="54"/>
  <c r="AC4" i="50"/>
  <c r="AC4" i="53"/>
  <c r="AD7" i="54"/>
  <c r="AC4" i="54"/>
  <c r="AD5" i="51"/>
  <c r="AD2" i="51"/>
  <c r="AE6" i="51"/>
  <c r="AD7" i="53"/>
  <c r="AD120" i="53" s="1"/>
  <c r="AE6" i="52"/>
  <c r="AD5" i="52"/>
  <c r="AD2" i="52"/>
  <c r="AD7" i="50"/>
  <c r="AD128" i="50" s="1"/>
  <c r="AD7" i="49"/>
  <c r="AD120" i="49" s="1"/>
  <c r="AC4" i="49"/>
  <c r="AI110" i="59" l="1"/>
  <c r="AI101" i="59"/>
  <c r="AD136" i="50"/>
  <c r="AD128" i="53"/>
  <c r="AD136" i="49"/>
  <c r="AD136" i="53"/>
  <c r="AD120" i="50"/>
  <c r="AD128" i="49"/>
  <c r="AD140" i="52"/>
  <c r="AD132" i="52"/>
  <c r="AD124" i="52"/>
  <c r="AD104" i="52"/>
  <c r="AD59" i="50"/>
  <c r="AD140" i="51"/>
  <c r="AD132" i="51"/>
  <c r="AD124" i="51"/>
  <c r="AD104" i="51"/>
  <c r="AD59" i="53"/>
  <c r="AD67" i="49"/>
  <c r="AD59" i="49"/>
  <c r="AD71" i="52"/>
  <c r="AD63" i="52"/>
  <c r="AD71" i="51"/>
  <c r="AD63" i="51"/>
  <c r="AD67" i="50"/>
  <c r="AD67" i="53"/>
  <c r="AD35" i="52"/>
  <c r="AD55" i="52"/>
  <c r="AD35" i="51"/>
  <c r="AD55" i="51"/>
  <c r="AD51" i="50"/>
  <c r="AD51" i="53"/>
  <c r="AD51" i="49"/>
  <c r="AH32" i="59"/>
  <c r="AI30" i="59" s="1"/>
  <c r="AD303" i="49"/>
  <c r="AD312" i="53"/>
  <c r="AD303" i="53"/>
  <c r="AD312" i="50"/>
  <c r="AD312" i="49"/>
  <c r="AD303" i="50"/>
  <c r="AD326" i="51"/>
  <c r="AD316" i="51"/>
  <c r="AD307" i="51"/>
  <c r="AD292" i="51"/>
  <c r="AD285" i="51"/>
  <c r="AD264" i="51"/>
  <c r="AD272" i="51"/>
  <c r="AD255" i="51"/>
  <c r="AD326" i="52"/>
  <c r="AD316" i="52"/>
  <c r="AD307" i="52"/>
  <c r="AD292" i="52"/>
  <c r="AD272" i="52"/>
  <c r="AD255" i="52"/>
  <c r="AD285" i="52"/>
  <c r="AD264" i="52"/>
  <c r="AD226" i="52"/>
  <c r="AD236" i="52"/>
  <c r="AD226" i="51"/>
  <c r="AD236" i="51"/>
  <c r="AD222" i="49"/>
  <c r="AD222" i="50"/>
  <c r="AD222" i="53"/>
  <c r="AD202" i="52"/>
  <c r="AD217" i="52"/>
  <c r="AD202" i="51"/>
  <c r="AD217" i="51"/>
  <c r="AD182" i="52"/>
  <c r="AD195" i="52"/>
  <c r="AD182" i="51"/>
  <c r="AD195" i="51"/>
  <c r="AD174" i="51"/>
  <c r="AD165" i="51"/>
  <c r="AD174" i="52"/>
  <c r="AD165" i="52"/>
  <c r="AA389" i="56"/>
  <c r="AA398" i="56" s="1"/>
  <c r="AA416" i="56"/>
  <c r="AA421" i="56" s="1"/>
  <c r="AA426" i="56" s="1"/>
  <c r="AA362" i="56"/>
  <c r="AA384" i="56" s="1"/>
  <c r="AD3" i="53"/>
  <c r="AD3" i="49"/>
  <c r="AD3" i="50"/>
  <c r="AD15" i="54"/>
  <c r="AD42" i="54" s="1"/>
  <c r="AD3" i="54"/>
  <c r="AD357" i="52"/>
  <c r="AD371" i="52"/>
  <c r="AD350" i="52"/>
  <c r="AD341" i="52"/>
  <c r="AD364" i="52"/>
  <c r="AD364" i="51"/>
  <c r="AD341" i="51"/>
  <c r="AD357" i="51"/>
  <c r="AD350" i="51"/>
  <c r="AD371" i="51"/>
  <c r="AD13" i="53"/>
  <c r="AD14" i="49"/>
  <c r="AD14" i="54"/>
  <c r="AD13" i="49"/>
  <c r="AD14" i="53"/>
  <c r="AD13" i="50"/>
  <c r="AD14" i="50"/>
  <c r="AC75" i="54"/>
  <c r="AA415" i="56"/>
  <c r="AB287" i="56"/>
  <c r="AB369" i="56" s="1"/>
  <c r="AD4" i="52"/>
  <c r="AD4" i="51"/>
  <c r="AE6" i="54"/>
  <c r="AD5" i="54"/>
  <c r="AD2" i="54"/>
  <c r="AD2" i="53"/>
  <c r="AE6" i="53"/>
  <c r="AD5" i="53"/>
  <c r="AE7" i="52"/>
  <c r="AE120" i="52" s="1"/>
  <c r="AE6" i="50"/>
  <c r="AD5" i="50"/>
  <c r="AD2" i="50"/>
  <c r="AE7" i="51"/>
  <c r="AE120" i="51" s="1"/>
  <c r="AE6" i="49"/>
  <c r="AD5" i="49"/>
  <c r="AD2" i="49"/>
  <c r="AI31" i="59" l="1"/>
  <c r="AI34" i="59" s="1"/>
  <c r="AI36" i="59" s="1"/>
  <c r="AE136" i="52"/>
  <c r="AE128" i="51"/>
  <c r="AE128" i="52"/>
  <c r="AE136" i="51"/>
  <c r="AD132" i="49"/>
  <c r="AD140" i="49"/>
  <c r="AD104" i="49"/>
  <c r="AD124" i="49"/>
  <c r="AE59" i="52"/>
  <c r="AD140" i="50"/>
  <c r="AD132" i="50"/>
  <c r="AD104" i="50"/>
  <c r="AD124" i="50"/>
  <c r="AD124" i="53"/>
  <c r="AD140" i="53"/>
  <c r="AD132" i="53"/>
  <c r="AD104" i="53"/>
  <c r="AE59" i="51"/>
  <c r="AD71" i="50"/>
  <c r="AD63" i="50"/>
  <c r="AD71" i="53"/>
  <c r="AD63" i="53"/>
  <c r="AD71" i="49"/>
  <c r="AD63" i="49"/>
  <c r="AE67" i="51"/>
  <c r="AE67" i="52"/>
  <c r="AD35" i="53"/>
  <c r="AD55" i="53"/>
  <c r="AD35" i="50"/>
  <c r="AD55" i="50"/>
  <c r="AD35" i="49"/>
  <c r="AD55" i="49"/>
  <c r="AE51" i="52"/>
  <c r="AE51" i="51"/>
  <c r="AE312" i="52"/>
  <c r="AE312" i="51"/>
  <c r="AE303" i="52"/>
  <c r="AE303" i="51"/>
  <c r="AD326" i="53"/>
  <c r="AD316" i="53"/>
  <c r="AD292" i="53"/>
  <c r="AD272" i="53"/>
  <c r="AD285" i="53"/>
  <c r="AD264" i="53"/>
  <c r="AD307" i="53"/>
  <c r="AD255" i="53"/>
  <c r="AD326" i="49"/>
  <c r="AD316" i="49"/>
  <c r="AD272" i="49"/>
  <c r="AD255" i="49"/>
  <c r="AD292" i="49"/>
  <c r="AD285" i="49"/>
  <c r="AD264" i="49"/>
  <c r="AD307" i="49"/>
  <c r="AD326" i="50"/>
  <c r="AD316" i="50"/>
  <c r="AD307" i="50"/>
  <c r="AD292" i="50"/>
  <c r="AD285" i="50"/>
  <c r="AD272" i="50"/>
  <c r="AD264" i="50"/>
  <c r="AD255" i="50"/>
  <c r="AD226" i="53"/>
  <c r="AD236" i="53"/>
  <c r="AD226" i="50"/>
  <c r="AD236" i="50"/>
  <c r="AD226" i="49"/>
  <c r="AD236" i="49"/>
  <c r="AE222" i="52"/>
  <c r="AE222" i="51"/>
  <c r="AD202" i="50"/>
  <c r="AD217" i="50"/>
  <c r="AD202" i="53"/>
  <c r="AD217" i="53"/>
  <c r="AD202" i="49"/>
  <c r="AD217" i="49"/>
  <c r="AA407" i="56"/>
  <c r="AD182" i="50"/>
  <c r="AD195" i="50"/>
  <c r="AD182" i="49"/>
  <c r="AD195" i="49"/>
  <c r="AD182" i="53"/>
  <c r="AD195" i="53"/>
  <c r="AD174" i="50"/>
  <c r="AD165" i="50"/>
  <c r="AD174" i="49"/>
  <c r="AD165" i="49"/>
  <c r="AD174" i="53"/>
  <c r="AD165" i="53"/>
  <c r="AB362" i="56"/>
  <c r="AE3" i="52"/>
  <c r="AE3" i="51"/>
  <c r="AD30" i="54"/>
  <c r="AB373" i="56"/>
  <c r="AB398" i="56"/>
  <c r="AB372" i="56"/>
  <c r="AB371" i="56"/>
  <c r="AA417" i="56"/>
  <c r="AA420" i="56"/>
  <c r="AA422" i="56" s="1"/>
  <c r="AD371" i="50"/>
  <c r="AD364" i="50"/>
  <c r="AD357" i="50"/>
  <c r="AD350" i="50"/>
  <c r="AD341" i="50"/>
  <c r="AD357" i="49"/>
  <c r="AD371" i="49"/>
  <c r="AD350" i="49"/>
  <c r="AD364" i="49"/>
  <c r="AD341" i="49"/>
  <c r="AD357" i="53"/>
  <c r="AD371" i="53"/>
  <c r="AD364" i="53"/>
  <c r="AD341" i="53"/>
  <c r="AD350" i="53"/>
  <c r="AE14" i="52"/>
  <c r="AE13" i="51"/>
  <c r="AE13" i="52"/>
  <c r="AE14" i="51"/>
  <c r="AD73" i="54"/>
  <c r="AD70" i="54"/>
  <c r="AD52" i="54"/>
  <c r="AD4" i="53"/>
  <c r="AD4" i="50"/>
  <c r="AD4" i="54"/>
  <c r="AE7" i="54"/>
  <c r="AE5" i="52"/>
  <c r="AE2" i="52"/>
  <c r="AF6" i="52"/>
  <c r="AE7" i="53"/>
  <c r="AE120" i="53" s="1"/>
  <c r="AE7" i="50"/>
  <c r="AE5" i="51"/>
  <c r="AE2" i="51"/>
  <c r="AF6" i="51"/>
  <c r="AD4" i="49"/>
  <c r="AE7" i="49"/>
  <c r="AE120" i="49" s="1"/>
  <c r="AI41" i="59" l="1"/>
  <c r="AI32" i="59"/>
  <c r="AB384" i="56"/>
  <c r="AE136" i="50"/>
  <c r="AE128" i="50"/>
  <c r="AE128" i="53"/>
  <c r="AE136" i="49"/>
  <c r="AE128" i="49"/>
  <c r="AE136" i="53"/>
  <c r="AE120" i="50"/>
  <c r="AE140" i="51"/>
  <c r="AE132" i="51"/>
  <c r="AE124" i="51"/>
  <c r="AE104" i="51"/>
  <c r="AE140" i="52"/>
  <c r="AE124" i="52"/>
  <c r="AE132" i="52"/>
  <c r="AE104" i="52"/>
  <c r="AE59" i="50"/>
  <c r="AE59" i="53"/>
  <c r="AE59" i="49"/>
  <c r="AE71" i="52"/>
  <c r="AE63" i="52"/>
  <c r="AE71" i="51"/>
  <c r="AE63" i="51"/>
  <c r="AE67" i="50"/>
  <c r="AE67" i="53"/>
  <c r="AE67" i="49"/>
  <c r="AE35" i="52"/>
  <c r="AE55" i="52"/>
  <c r="AE35" i="51"/>
  <c r="AE55" i="51"/>
  <c r="AE51" i="50"/>
  <c r="AE51" i="49"/>
  <c r="AE51" i="53"/>
  <c r="AE303" i="50"/>
  <c r="AE303" i="53"/>
  <c r="AE303" i="49"/>
  <c r="AE312" i="50"/>
  <c r="AE312" i="53"/>
  <c r="AE312" i="49"/>
  <c r="AE326" i="52"/>
  <c r="AE316" i="52"/>
  <c r="AE307" i="52"/>
  <c r="AE292" i="52"/>
  <c r="AE272" i="52"/>
  <c r="AE285" i="52"/>
  <c r="AE264" i="52"/>
  <c r="AE255" i="52"/>
  <c r="AE326" i="51"/>
  <c r="AE316" i="51"/>
  <c r="AE292" i="51"/>
  <c r="AE285" i="51"/>
  <c r="AE307" i="51"/>
  <c r="AE264" i="51"/>
  <c r="AE272" i="51"/>
  <c r="AE255" i="51"/>
  <c r="AE226" i="51"/>
  <c r="AE236" i="51"/>
  <c r="AE226" i="52"/>
  <c r="AE236" i="52"/>
  <c r="AE222" i="49"/>
  <c r="AE222" i="50"/>
  <c r="AE222" i="53"/>
  <c r="AE202" i="51"/>
  <c r="AE217" i="51"/>
  <c r="AE202" i="52"/>
  <c r="AE217" i="52"/>
  <c r="AE182" i="52"/>
  <c r="AE195" i="52"/>
  <c r="AE182" i="51"/>
  <c r="AE195" i="51"/>
  <c r="AE174" i="52"/>
  <c r="AE165" i="52"/>
  <c r="AE174" i="51"/>
  <c r="AE165" i="51"/>
  <c r="AB415" i="56"/>
  <c r="AB416" i="56"/>
  <c r="AB421" i="56" s="1"/>
  <c r="AB426" i="56" s="1"/>
  <c r="AB358" i="56"/>
  <c r="AB380" i="56" s="1"/>
  <c r="AB389" i="56"/>
  <c r="AB407" i="56" s="1"/>
  <c r="AE3" i="53"/>
  <c r="AE3" i="49"/>
  <c r="AE3" i="50"/>
  <c r="AE15" i="54"/>
  <c r="AE30" i="54" s="1"/>
  <c r="AE3" i="54"/>
  <c r="AB420" i="56"/>
  <c r="AB425" i="56" s="1"/>
  <c r="AA425" i="56"/>
  <c r="AA427" i="56" s="1"/>
  <c r="AE357" i="52"/>
  <c r="AE371" i="52"/>
  <c r="AE350" i="52"/>
  <c r="AE341" i="52"/>
  <c r="AE364" i="52"/>
  <c r="AE371" i="51"/>
  <c r="AE350" i="51"/>
  <c r="AE341" i="51"/>
  <c r="AE364" i="51"/>
  <c r="AE357" i="51"/>
  <c r="AE14" i="53"/>
  <c r="AE14" i="49"/>
  <c r="AE13" i="53"/>
  <c r="AE14" i="54"/>
  <c r="AE13" i="50"/>
  <c r="AE13" i="49"/>
  <c r="AE14" i="50"/>
  <c r="AD75" i="54"/>
  <c r="AC287" i="56"/>
  <c r="AC369" i="56" s="1"/>
  <c r="AE4" i="51"/>
  <c r="AE4" i="52"/>
  <c r="AE5" i="54"/>
  <c r="AE2" i="54"/>
  <c r="AF6" i="54"/>
  <c r="AF7" i="52"/>
  <c r="AF120" i="52" s="1"/>
  <c r="AF6" i="53"/>
  <c r="AE5" i="53"/>
  <c r="AE2" i="53"/>
  <c r="AF7" i="51"/>
  <c r="AF120" i="51" s="1"/>
  <c r="AF6" i="50"/>
  <c r="AE5" i="50"/>
  <c r="AE2" i="50"/>
  <c r="AF6" i="49"/>
  <c r="AE5" i="49"/>
  <c r="AE2" i="49"/>
  <c r="AF128" i="52" l="1"/>
  <c r="AF136" i="52"/>
  <c r="AF128" i="51"/>
  <c r="AF136" i="51"/>
  <c r="AE140" i="49"/>
  <c r="AE132" i="49"/>
  <c r="AE124" i="49"/>
  <c r="AE104" i="49"/>
  <c r="AE140" i="50"/>
  <c r="AE132" i="50"/>
  <c r="AE104" i="50"/>
  <c r="AE124" i="50"/>
  <c r="AE140" i="53"/>
  <c r="AE132" i="53"/>
  <c r="AE124" i="53"/>
  <c r="AE104" i="53"/>
  <c r="AF59" i="51"/>
  <c r="AE71" i="53"/>
  <c r="AE63" i="53"/>
  <c r="AF67" i="52"/>
  <c r="AF59" i="52"/>
  <c r="AE71" i="49"/>
  <c r="AE63" i="49"/>
  <c r="AE71" i="50"/>
  <c r="AE63" i="50"/>
  <c r="AF67" i="51"/>
  <c r="AE35" i="53"/>
  <c r="AE55" i="53"/>
  <c r="AE35" i="49"/>
  <c r="AE55" i="49"/>
  <c r="AE35" i="50"/>
  <c r="AE55" i="50"/>
  <c r="AF51" i="52"/>
  <c r="AF51" i="51"/>
  <c r="AF303" i="52"/>
  <c r="AF312" i="51"/>
  <c r="AF303" i="51"/>
  <c r="AF312" i="52"/>
  <c r="AE326" i="53"/>
  <c r="AE316" i="53"/>
  <c r="AE307" i="53"/>
  <c r="AE292" i="53"/>
  <c r="AE272" i="53"/>
  <c r="AE285" i="53"/>
  <c r="AE264" i="53"/>
  <c r="AE255" i="53"/>
  <c r="AE326" i="49"/>
  <c r="AE316" i="49"/>
  <c r="AE285" i="49"/>
  <c r="AE264" i="49"/>
  <c r="AE307" i="49"/>
  <c r="AE292" i="49"/>
  <c r="AE272" i="49"/>
  <c r="AE255" i="49"/>
  <c r="AE326" i="50"/>
  <c r="AE316" i="50"/>
  <c r="AE307" i="50"/>
  <c r="AE285" i="50"/>
  <c r="AE292" i="50"/>
  <c r="AE272" i="50"/>
  <c r="AE264" i="50"/>
  <c r="AE255" i="50"/>
  <c r="AE226" i="53"/>
  <c r="AE236" i="53"/>
  <c r="AE226" i="49"/>
  <c r="AE236" i="49"/>
  <c r="AE226" i="50"/>
  <c r="AE236" i="50"/>
  <c r="AF222" i="52"/>
  <c r="AF222" i="51"/>
  <c r="AE202" i="53"/>
  <c r="AE217" i="53"/>
  <c r="AE202" i="50"/>
  <c r="AE217" i="50"/>
  <c r="AE202" i="49"/>
  <c r="AE217" i="49"/>
  <c r="AE182" i="53"/>
  <c r="AE195" i="53"/>
  <c r="AE182" i="50"/>
  <c r="AE195" i="50"/>
  <c r="AE182" i="49"/>
  <c r="AE195" i="49"/>
  <c r="AE174" i="53"/>
  <c r="AE165" i="53"/>
  <c r="AE174" i="50"/>
  <c r="AE165" i="50"/>
  <c r="AE174" i="49"/>
  <c r="AE165" i="49"/>
  <c r="AB417" i="56"/>
  <c r="AC358" i="56"/>
  <c r="AC380" i="56" s="1"/>
  <c r="AF3" i="52"/>
  <c r="AF3" i="51"/>
  <c r="AE42" i="54"/>
  <c r="AB422" i="56"/>
  <c r="AB427" i="56"/>
  <c r="AC398" i="56"/>
  <c r="AC372" i="56"/>
  <c r="AC373" i="56"/>
  <c r="AC371" i="56"/>
  <c r="AE357" i="49"/>
  <c r="AE371" i="49"/>
  <c r="AE350" i="49"/>
  <c r="AE364" i="49"/>
  <c r="AE341" i="49"/>
  <c r="AE371" i="50"/>
  <c r="AE357" i="50"/>
  <c r="AE364" i="50"/>
  <c r="AE350" i="50"/>
  <c r="AE341" i="50"/>
  <c r="AE364" i="53"/>
  <c r="AE341" i="53"/>
  <c r="AE357" i="53"/>
  <c r="AE371" i="53"/>
  <c r="AE350" i="53"/>
  <c r="AF14" i="52"/>
  <c r="AF13" i="51"/>
  <c r="AF14" i="51"/>
  <c r="AF13" i="52"/>
  <c r="AE73" i="54"/>
  <c r="AE70" i="54"/>
  <c r="AE52" i="54"/>
  <c r="AE4" i="53"/>
  <c r="AE4" i="50"/>
  <c r="AF7" i="54"/>
  <c r="AE4" i="54"/>
  <c r="AG6" i="51"/>
  <c r="AF2" i="51"/>
  <c r="AF5" i="51"/>
  <c r="AF7" i="50"/>
  <c r="AF120" i="50" s="1"/>
  <c r="AF7" i="53"/>
  <c r="AF120" i="53" s="1"/>
  <c r="AG6" i="52"/>
  <c r="AF5" i="52"/>
  <c r="AF2" i="52"/>
  <c r="AF7" i="49"/>
  <c r="AF120" i="49" s="1"/>
  <c r="AE4" i="49"/>
  <c r="AF128" i="50" l="1"/>
  <c r="AF136" i="50"/>
  <c r="AF128" i="49"/>
  <c r="AF128" i="53"/>
  <c r="AF136" i="49"/>
  <c r="AF136" i="53"/>
  <c r="AF140" i="51"/>
  <c r="AF132" i="51"/>
  <c r="AF124" i="51"/>
  <c r="AF104" i="51"/>
  <c r="AF59" i="53"/>
  <c r="AF59" i="50"/>
  <c r="AF140" i="52"/>
  <c r="AF132" i="52"/>
  <c r="AF104" i="52"/>
  <c r="AF124" i="52"/>
  <c r="AF67" i="49"/>
  <c r="AF59" i="49"/>
  <c r="AF71" i="52"/>
  <c r="AF63" i="52"/>
  <c r="AF71" i="51"/>
  <c r="AF63" i="51"/>
  <c r="AF67" i="50"/>
  <c r="AF67" i="53"/>
  <c r="AF35" i="52"/>
  <c r="AF55" i="52"/>
  <c r="AF35" i="51"/>
  <c r="AF55" i="51"/>
  <c r="AF51" i="50"/>
  <c r="AF51" i="49"/>
  <c r="AF51" i="53"/>
  <c r="AF303" i="49"/>
  <c r="AF303" i="53"/>
  <c r="AF312" i="53"/>
  <c r="AF303" i="50"/>
  <c r="AF312" i="50"/>
  <c r="AF312" i="49"/>
  <c r="AF326" i="52"/>
  <c r="AF307" i="52"/>
  <c r="AF316" i="52"/>
  <c r="AF292" i="52"/>
  <c r="AF272" i="52"/>
  <c r="AF285" i="52"/>
  <c r="AF264" i="52"/>
  <c r="AF255" i="52"/>
  <c r="AF326" i="51"/>
  <c r="AF316" i="51"/>
  <c r="AF307" i="51"/>
  <c r="AF292" i="51"/>
  <c r="AF285" i="51"/>
  <c r="AF272" i="51"/>
  <c r="AF264" i="51"/>
  <c r="AF255" i="51"/>
  <c r="AF226" i="51"/>
  <c r="AF236" i="51"/>
  <c r="AF226" i="52"/>
  <c r="AF236" i="52"/>
  <c r="AF222" i="49"/>
  <c r="AF222" i="53"/>
  <c r="AF222" i="50"/>
  <c r="AF202" i="51"/>
  <c r="AF217" i="51"/>
  <c r="AF202" i="52"/>
  <c r="AF217" i="52"/>
  <c r="AF182" i="52"/>
  <c r="AF195" i="52"/>
  <c r="AF182" i="51"/>
  <c r="AF195" i="51"/>
  <c r="AF174" i="52"/>
  <c r="AF165" i="52"/>
  <c r="AF174" i="51"/>
  <c r="AF165" i="51"/>
  <c r="AC389" i="56"/>
  <c r="AC407" i="56" s="1"/>
  <c r="AC415" i="56"/>
  <c r="AC420" i="56" s="1"/>
  <c r="AC425" i="56" s="1"/>
  <c r="AC362" i="56"/>
  <c r="AC384" i="56" s="1"/>
  <c r="AC416" i="56"/>
  <c r="AC421" i="56" s="1"/>
  <c r="AC426" i="56" s="1"/>
  <c r="AF3" i="53"/>
  <c r="AF3" i="50"/>
  <c r="AF3" i="49"/>
  <c r="AF15" i="54"/>
  <c r="AF30" i="54" s="1"/>
  <c r="AF3" i="54"/>
  <c r="AF371" i="52"/>
  <c r="AF350" i="52"/>
  <c r="AF364" i="52"/>
  <c r="AF341" i="52"/>
  <c r="AF357" i="52"/>
  <c r="AF357" i="51"/>
  <c r="AF371" i="51"/>
  <c r="AF350" i="51"/>
  <c r="AF364" i="51"/>
  <c r="AF341" i="51"/>
  <c r="AF14" i="49"/>
  <c r="AF13" i="50"/>
  <c r="AF14" i="50"/>
  <c r="AF13" i="49"/>
  <c r="AF14" i="53"/>
  <c r="AF14" i="54"/>
  <c r="AF13" i="53"/>
  <c r="AE75" i="54"/>
  <c r="AD287" i="56"/>
  <c r="AD369" i="56" s="1"/>
  <c r="AF4" i="52"/>
  <c r="AF4" i="51"/>
  <c r="AG6" i="54"/>
  <c r="AF2" i="54"/>
  <c r="AF5" i="54"/>
  <c r="AG6" i="50"/>
  <c r="AF5" i="50"/>
  <c r="AF2" i="50"/>
  <c r="AG7" i="51"/>
  <c r="AG120" i="51" s="1"/>
  <c r="AG6" i="53"/>
  <c r="AF5" i="53"/>
  <c r="AF2" i="53"/>
  <c r="AG7" i="52"/>
  <c r="AG120" i="52" s="1"/>
  <c r="AG6" i="49"/>
  <c r="AF5" i="49"/>
  <c r="AF2" i="49"/>
  <c r="AG128" i="51" l="1"/>
  <c r="AG136" i="51"/>
  <c r="AG136" i="52"/>
  <c r="AG128" i="52"/>
  <c r="AF140" i="49"/>
  <c r="AF132" i="49"/>
  <c r="AF124" i="49"/>
  <c r="AF104" i="49"/>
  <c r="AF140" i="50"/>
  <c r="AF132" i="50"/>
  <c r="AF124" i="50"/>
  <c r="AF104" i="50"/>
  <c r="AF140" i="53"/>
  <c r="AF132" i="53"/>
  <c r="AF104" i="53"/>
  <c r="AF124" i="53"/>
  <c r="AG59" i="52"/>
  <c r="AF71" i="50"/>
  <c r="AF63" i="50"/>
  <c r="AG67" i="51"/>
  <c r="AG59" i="51"/>
  <c r="AF71" i="53"/>
  <c r="AF63" i="53"/>
  <c r="AF71" i="49"/>
  <c r="AF63" i="49"/>
  <c r="AG67" i="52"/>
  <c r="AF35" i="50"/>
  <c r="AF55" i="50"/>
  <c r="AF35" i="53"/>
  <c r="AF55" i="53"/>
  <c r="AF35" i="49"/>
  <c r="AF55" i="49"/>
  <c r="AG51" i="52"/>
  <c r="AG51" i="51"/>
  <c r="AG303" i="52"/>
  <c r="AG312" i="51"/>
  <c r="AG303" i="51"/>
  <c r="AG312" i="52"/>
  <c r="AF326" i="50"/>
  <c r="AF316" i="50"/>
  <c r="AF307" i="50"/>
  <c r="AF285" i="50"/>
  <c r="AF292" i="50"/>
  <c r="AF272" i="50"/>
  <c r="AF264" i="50"/>
  <c r="AF255" i="50"/>
  <c r="AF326" i="53"/>
  <c r="AF316" i="53"/>
  <c r="AF307" i="53"/>
  <c r="AF285" i="53"/>
  <c r="AF264" i="53"/>
  <c r="AF272" i="53"/>
  <c r="AF292" i="53"/>
  <c r="AF255" i="53"/>
  <c r="AF326" i="49"/>
  <c r="AF316" i="49"/>
  <c r="AF264" i="49"/>
  <c r="AF307" i="49"/>
  <c r="AF292" i="49"/>
  <c r="AF272" i="49"/>
  <c r="AF255" i="49"/>
  <c r="AF285" i="49"/>
  <c r="AF226" i="49"/>
  <c r="AF236" i="49"/>
  <c r="AF226" i="50"/>
  <c r="AF236" i="50"/>
  <c r="AF226" i="53"/>
  <c r="AF236" i="53"/>
  <c r="AG222" i="52"/>
  <c r="AG222" i="51"/>
  <c r="AF202" i="50"/>
  <c r="AF217" i="50"/>
  <c r="AF202" i="53"/>
  <c r="AF217" i="53"/>
  <c r="AF202" i="49"/>
  <c r="AF217" i="49"/>
  <c r="AF182" i="49"/>
  <c r="AF195" i="49"/>
  <c r="AF182" i="50"/>
  <c r="AF195" i="50"/>
  <c r="AF182" i="53"/>
  <c r="AF195" i="53"/>
  <c r="AF174" i="50"/>
  <c r="AF165" i="50"/>
  <c r="AF174" i="49"/>
  <c r="AF165" i="49"/>
  <c r="AF174" i="53"/>
  <c r="AF165" i="53"/>
  <c r="AC417" i="56"/>
  <c r="AF42" i="54"/>
  <c r="AD358" i="56"/>
  <c r="AD380" i="56" s="1"/>
  <c r="AG3" i="51"/>
  <c r="AG3" i="52"/>
  <c r="AC422" i="56"/>
  <c r="AC427" i="56"/>
  <c r="AD398" i="56"/>
  <c r="AD372" i="56"/>
  <c r="AD373" i="56"/>
  <c r="AD371" i="56"/>
  <c r="AF357" i="49"/>
  <c r="AF371" i="49"/>
  <c r="AF350" i="49"/>
  <c r="AF364" i="49"/>
  <c r="AF341" i="49"/>
  <c r="AF357" i="53"/>
  <c r="AF371" i="53"/>
  <c r="AF350" i="53"/>
  <c r="AF341" i="53"/>
  <c r="AF364" i="53"/>
  <c r="AF371" i="50"/>
  <c r="AF364" i="50"/>
  <c r="AF357" i="50"/>
  <c r="AF350" i="50"/>
  <c r="AF341" i="50"/>
  <c r="AG13" i="51"/>
  <c r="AG13" i="52"/>
  <c r="AG14" i="52"/>
  <c r="AG14" i="51"/>
  <c r="AF70" i="54"/>
  <c r="AF73" i="54"/>
  <c r="AF52" i="54"/>
  <c r="AF4" i="50"/>
  <c r="AF4" i="53"/>
  <c r="AF4" i="54"/>
  <c r="AG7" i="54"/>
  <c r="AG2" i="51"/>
  <c r="AG5" i="51"/>
  <c r="AH6" i="51"/>
  <c r="AG7" i="50"/>
  <c r="AG120" i="50" s="1"/>
  <c r="AG7" i="53"/>
  <c r="AG120" i="53" s="1"/>
  <c r="AG5" i="52"/>
  <c r="AG2" i="52"/>
  <c r="AH6" i="52"/>
  <c r="AG7" i="49"/>
  <c r="AG120" i="49" s="1"/>
  <c r="AF4" i="49"/>
  <c r="AG128" i="49" l="1"/>
  <c r="AG128" i="53"/>
  <c r="AG128" i="50"/>
  <c r="AG136" i="50"/>
  <c r="AG136" i="49"/>
  <c r="AG136" i="53"/>
  <c r="AG59" i="49"/>
  <c r="AG140" i="52"/>
  <c r="AG132" i="52"/>
  <c r="AG124" i="52"/>
  <c r="AG104" i="52"/>
  <c r="AG140" i="51"/>
  <c r="AG132" i="51"/>
  <c r="AG124" i="51"/>
  <c r="AG104" i="51"/>
  <c r="AG59" i="53"/>
  <c r="AG59" i="50"/>
  <c r="AG71" i="52"/>
  <c r="AG63" i="52"/>
  <c r="AG71" i="51"/>
  <c r="AG63" i="51"/>
  <c r="AG67" i="50"/>
  <c r="AG67" i="53"/>
  <c r="AG67" i="49"/>
  <c r="AG35" i="51"/>
  <c r="AG55" i="51"/>
  <c r="AG35" i="52"/>
  <c r="AG55" i="52"/>
  <c r="AG51" i="50"/>
  <c r="AG51" i="49"/>
  <c r="AG51" i="53"/>
  <c r="AG303" i="50"/>
  <c r="AG312" i="53"/>
  <c r="AG303" i="53"/>
  <c r="AG312" i="50"/>
  <c r="AG303" i="49"/>
  <c r="AG312" i="49"/>
  <c r="AG326" i="51"/>
  <c r="AG316" i="51"/>
  <c r="AG307" i="51"/>
  <c r="AG285" i="51"/>
  <c r="AG292" i="51"/>
  <c r="AG272" i="51"/>
  <c r="AG264" i="51"/>
  <c r="AG255" i="51"/>
  <c r="AG326" i="52"/>
  <c r="AG316" i="52"/>
  <c r="AG307" i="52"/>
  <c r="AG292" i="52"/>
  <c r="AG285" i="52"/>
  <c r="AG264" i="52"/>
  <c r="AG272" i="52"/>
  <c r="AG255" i="52"/>
  <c r="AG226" i="51"/>
  <c r="AG236" i="51"/>
  <c r="AG226" i="52"/>
  <c r="AG236" i="52"/>
  <c r="AG222" i="53"/>
  <c r="AG222" i="50"/>
  <c r="AG222" i="49"/>
  <c r="AG202" i="52"/>
  <c r="AG217" i="52"/>
  <c r="AG202" i="51"/>
  <c r="AG217" i="51"/>
  <c r="AG182" i="52"/>
  <c r="AG195" i="52"/>
  <c r="AG182" i="51"/>
  <c r="AG195" i="51"/>
  <c r="AG174" i="52"/>
  <c r="AG165" i="52"/>
  <c r="AG174" i="51"/>
  <c r="AG165" i="51"/>
  <c r="AD389" i="56"/>
  <c r="AD407" i="56" s="1"/>
  <c r="AD416" i="56"/>
  <c r="AD421" i="56" s="1"/>
  <c r="AD426" i="56" s="1"/>
  <c r="AD415" i="56"/>
  <c r="AD362" i="56"/>
  <c r="AD384" i="56" s="1"/>
  <c r="AG3" i="53"/>
  <c r="AG3" i="50"/>
  <c r="AG3" i="49"/>
  <c r="AG15" i="54"/>
  <c r="AG30" i="54" s="1"/>
  <c r="AG3" i="54"/>
  <c r="AG364" i="51"/>
  <c r="AG341" i="51"/>
  <c r="AG350" i="51"/>
  <c r="AG357" i="51"/>
  <c r="AG371" i="51"/>
  <c r="AG357" i="52"/>
  <c r="AG371" i="52"/>
  <c r="AG350" i="52"/>
  <c r="AG364" i="52"/>
  <c r="AG341" i="52"/>
  <c r="AG14" i="49"/>
  <c r="AG14" i="54"/>
  <c r="AG14" i="53"/>
  <c r="AG13" i="50"/>
  <c r="AG14" i="50"/>
  <c r="AG13" i="49"/>
  <c r="AG13" i="53"/>
  <c r="AF75" i="54"/>
  <c r="AE287" i="56"/>
  <c r="AE369" i="56" s="1"/>
  <c r="AG4" i="51"/>
  <c r="AG4" i="52"/>
  <c r="AH6" i="54"/>
  <c r="AG5" i="54"/>
  <c r="AG2" i="54"/>
  <c r="AH7" i="52"/>
  <c r="AH120" i="52" s="1"/>
  <c r="AH6" i="53"/>
  <c r="AG5" i="53"/>
  <c r="AG2" i="53"/>
  <c r="AH7" i="51"/>
  <c r="AH136" i="51" s="1"/>
  <c r="AH6" i="50"/>
  <c r="AG5" i="50"/>
  <c r="AG2" i="50"/>
  <c r="AH6" i="49"/>
  <c r="AG5" i="49"/>
  <c r="AG2" i="49"/>
  <c r="AD417" i="56" l="1"/>
  <c r="AD420" i="56"/>
  <c r="AD425" i="56" s="1"/>
  <c r="AH128" i="52"/>
  <c r="AH136" i="52"/>
  <c r="AH128" i="51"/>
  <c r="AH120" i="51"/>
  <c r="AG140" i="50"/>
  <c r="AG132" i="50"/>
  <c r="AG124" i="50"/>
  <c r="AG104" i="50"/>
  <c r="AH59" i="51"/>
  <c r="AH59" i="52"/>
  <c r="AG140" i="53"/>
  <c r="AG132" i="53"/>
  <c r="AG124" i="53"/>
  <c r="AG104" i="53"/>
  <c r="AG140" i="49"/>
  <c r="AG132" i="49"/>
  <c r="AG124" i="49"/>
  <c r="AG104" i="49"/>
  <c r="AG71" i="50"/>
  <c r="AG63" i="50"/>
  <c r="AG71" i="53"/>
  <c r="AG63" i="53"/>
  <c r="AG71" i="49"/>
  <c r="AG63" i="49"/>
  <c r="AH67" i="51"/>
  <c r="AH67" i="52"/>
  <c r="AG35" i="49"/>
  <c r="AG55" i="49"/>
  <c r="AG35" i="50"/>
  <c r="AG55" i="50"/>
  <c r="AG35" i="53"/>
  <c r="AG55" i="53"/>
  <c r="AH51" i="52"/>
  <c r="AH51" i="51"/>
  <c r="AH312" i="51"/>
  <c r="AH303" i="51"/>
  <c r="AH303" i="52"/>
  <c r="AH312" i="52"/>
  <c r="AG326" i="50"/>
  <c r="AG316" i="50"/>
  <c r="AG307" i="50"/>
  <c r="AG292" i="50"/>
  <c r="AG285" i="50"/>
  <c r="AG272" i="50"/>
  <c r="AG264" i="50"/>
  <c r="AG255" i="50"/>
  <c r="AG326" i="53"/>
  <c r="AG307" i="53"/>
  <c r="AG292" i="53"/>
  <c r="AG316" i="53"/>
  <c r="AG285" i="53"/>
  <c r="AG272" i="53"/>
  <c r="AG255" i="53"/>
  <c r="AG264" i="53"/>
  <c r="AG326" i="49"/>
  <c r="AG316" i="49"/>
  <c r="AG264" i="49"/>
  <c r="AG307" i="49"/>
  <c r="AG292" i="49"/>
  <c r="AG272" i="49"/>
  <c r="AG255" i="49"/>
  <c r="AG285" i="49"/>
  <c r="AG226" i="50"/>
  <c r="AG236" i="50"/>
  <c r="AG226" i="53"/>
  <c r="AG236" i="53"/>
  <c r="AG226" i="49"/>
  <c r="AG236" i="49"/>
  <c r="AH222" i="52"/>
  <c r="AH222" i="51"/>
  <c r="AG202" i="50"/>
  <c r="AG217" i="50"/>
  <c r="AG202" i="53"/>
  <c r="AG217" i="53"/>
  <c r="AG202" i="49"/>
  <c r="AG217" i="49"/>
  <c r="AG182" i="50"/>
  <c r="AG195" i="50"/>
  <c r="AG182" i="53"/>
  <c r="AG195" i="53"/>
  <c r="AG182" i="49"/>
  <c r="AG195" i="49"/>
  <c r="AG174" i="50"/>
  <c r="AG165" i="50"/>
  <c r="AG174" i="53"/>
  <c r="AG165" i="53"/>
  <c r="AG174" i="49"/>
  <c r="AG165" i="49"/>
  <c r="AE358" i="56"/>
  <c r="AE380" i="56" s="1"/>
  <c r="AH3" i="52"/>
  <c r="AH3" i="51"/>
  <c r="AG42" i="54"/>
  <c r="AD422" i="56"/>
  <c r="AD427" i="56"/>
  <c r="AE372" i="56"/>
  <c r="AE398" i="56"/>
  <c r="AE373" i="56"/>
  <c r="AE371" i="56"/>
  <c r="AG357" i="53"/>
  <c r="AG371" i="53"/>
  <c r="AG350" i="53"/>
  <c r="AG341" i="53"/>
  <c r="AG364" i="53"/>
  <c r="AG371" i="49"/>
  <c r="AG350" i="49"/>
  <c r="AG364" i="49"/>
  <c r="AG357" i="49"/>
  <c r="AG341" i="49"/>
  <c r="AG371" i="50"/>
  <c r="AG357" i="50"/>
  <c r="AG341" i="50"/>
  <c r="AG364" i="50"/>
  <c r="AG350" i="50"/>
  <c r="AH13" i="51"/>
  <c r="AH13" i="52"/>
  <c r="AH14" i="52"/>
  <c r="AH14" i="51"/>
  <c r="AG70" i="54"/>
  <c r="AG73" i="54"/>
  <c r="AG52" i="54"/>
  <c r="AG4" i="50"/>
  <c r="AG4" i="53"/>
  <c r="AG4" i="54"/>
  <c r="AH7" i="54"/>
  <c r="AH7" i="53"/>
  <c r="AH120" i="53" s="1"/>
  <c r="AI6" i="51"/>
  <c r="AH2" i="51"/>
  <c r="AH5" i="51"/>
  <c r="AH2" i="52"/>
  <c r="AH5" i="52"/>
  <c r="AI6" i="52"/>
  <c r="AH7" i="50"/>
  <c r="AH120" i="50" s="1"/>
  <c r="AG4" i="49"/>
  <c r="AH7" i="49"/>
  <c r="AH136" i="49" s="1"/>
  <c r="AH128" i="53" l="1"/>
  <c r="AH128" i="49"/>
  <c r="AH120" i="49"/>
  <c r="AH136" i="50"/>
  <c r="AH136" i="53"/>
  <c r="AH128" i="50"/>
  <c r="AH140" i="52"/>
  <c r="AH132" i="52"/>
  <c r="AH124" i="52"/>
  <c r="AH104" i="52"/>
  <c r="AH140" i="51"/>
  <c r="AH132" i="51"/>
  <c r="AH104" i="51"/>
  <c r="AH124" i="51"/>
  <c r="AH59" i="49"/>
  <c r="AH71" i="52"/>
  <c r="AH63" i="52"/>
  <c r="AH71" i="51"/>
  <c r="AH63" i="51"/>
  <c r="AH67" i="53"/>
  <c r="AH59" i="53"/>
  <c r="AH67" i="50"/>
  <c r="AH59" i="50"/>
  <c r="AH67" i="49"/>
  <c r="AH35" i="51"/>
  <c r="AH55" i="51"/>
  <c r="AH35" i="52"/>
  <c r="AH55" i="52"/>
  <c r="AH51" i="50"/>
  <c r="AH51" i="49"/>
  <c r="AH51" i="53"/>
  <c r="AH303" i="49"/>
  <c r="AH312" i="53"/>
  <c r="AH303" i="53"/>
  <c r="AH312" i="49"/>
  <c r="AH303" i="50"/>
  <c r="AH312" i="50"/>
  <c r="AH326" i="52"/>
  <c r="AH316" i="52"/>
  <c r="AH307" i="52"/>
  <c r="AH292" i="52"/>
  <c r="AH264" i="52"/>
  <c r="AH272" i="52"/>
  <c r="AH255" i="52"/>
  <c r="AH285" i="52"/>
  <c r="AH326" i="51"/>
  <c r="AH316" i="51"/>
  <c r="AH307" i="51"/>
  <c r="AH292" i="51"/>
  <c r="AH285" i="51"/>
  <c r="AH264" i="51"/>
  <c r="AH272" i="51"/>
  <c r="AH255" i="51"/>
  <c r="AH226" i="52"/>
  <c r="AH236" i="52"/>
  <c r="AH226" i="51"/>
  <c r="AH236" i="51"/>
  <c r="AH222" i="49"/>
  <c r="AH222" i="53"/>
  <c r="AH222" i="50"/>
  <c r="AH202" i="52"/>
  <c r="AH217" i="52"/>
  <c r="AH202" i="51"/>
  <c r="AH217" i="51"/>
  <c r="AH182" i="52"/>
  <c r="AH195" i="52"/>
  <c r="AH182" i="51"/>
  <c r="AH195" i="51"/>
  <c r="AH174" i="51"/>
  <c r="AH165" i="51"/>
  <c r="AH174" i="52"/>
  <c r="AH165" i="52"/>
  <c r="AE389" i="56"/>
  <c r="AE407" i="56" s="1"/>
  <c r="AE416" i="56"/>
  <c r="AE421" i="56" s="1"/>
  <c r="AE426" i="56" s="1"/>
  <c r="AE362" i="56"/>
  <c r="AE384" i="56" s="1"/>
  <c r="AH3" i="53"/>
  <c r="AH3" i="50"/>
  <c r="AH3" i="49"/>
  <c r="AH15" i="54"/>
  <c r="AH30" i="54" s="1"/>
  <c r="AH3" i="54"/>
  <c r="AH364" i="52"/>
  <c r="AH371" i="52"/>
  <c r="AH350" i="52"/>
  <c r="AH341" i="52"/>
  <c r="AH357" i="52"/>
  <c r="AH357" i="51"/>
  <c r="AH371" i="51"/>
  <c r="AH350" i="51"/>
  <c r="AH364" i="51"/>
  <c r="AH341" i="51"/>
  <c r="AH14" i="49"/>
  <c r="AH14" i="53"/>
  <c r="AH13" i="50"/>
  <c r="AH14" i="50"/>
  <c r="AH13" i="49"/>
  <c r="AH14" i="54"/>
  <c r="AH13" i="53"/>
  <c r="AG75" i="54"/>
  <c r="AE415" i="56"/>
  <c r="AF287" i="56"/>
  <c r="AF369" i="56" s="1"/>
  <c r="AH4" i="52"/>
  <c r="AH4" i="51"/>
  <c r="AI6" i="54"/>
  <c r="AH5" i="54"/>
  <c r="AH2" i="54"/>
  <c r="AI7" i="52"/>
  <c r="AI120" i="52" s="1"/>
  <c r="AH5" i="53"/>
  <c r="AI6" i="53"/>
  <c r="AH2" i="53"/>
  <c r="AI7" i="51"/>
  <c r="AI136" i="51" s="1"/>
  <c r="AI6" i="50"/>
  <c r="AH5" i="50"/>
  <c r="AH2" i="50"/>
  <c r="AI6" i="49"/>
  <c r="AH5" i="49"/>
  <c r="AH2" i="49"/>
  <c r="AI120" i="51" l="1"/>
  <c r="AI128" i="51"/>
  <c r="AI136" i="52"/>
  <c r="AI128" i="52"/>
  <c r="AH140" i="53"/>
  <c r="AH132" i="53"/>
  <c r="AH124" i="53"/>
  <c r="AH104" i="53"/>
  <c r="AH140" i="49"/>
  <c r="AH132" i="49"/>
  <c r="AH124" i="49"/>
  <c r="AH104" i="49"/>
  <c r="AH140" i="50"/>
  <c r="AH132" i="50"/>
  <c r="AH124" i="50"/>
  <c r="AH104" i="50"/>
  <c r="AH71" i="50"/>
  <c r="AH63" i="50"/>
  <c r="AI67" i="52"/>
  <c r="AI59" i="52"/>
  <c r="AH71" i="53"/>
  <c r="AH63" i="53"/>
  <c r="AH71" i="49"/>
  <c r="AH63" i="49"/>
  <c r="AI67" i="51"/>
  <c r="AI59" i="51"/>
  <c r="AH35" i="50"/>
  <c r="AH55" i="50"/>
  <c r="AH35" i="53"/>
  <c r="AH55" i="53"/>
  <c r="AH35" i="49"/>
  <c r="AH55" i="49"/>
  <c r="AI51" i="52"/>
  <c r="AI51" i="51"/>
  <c r="AI303" i="51"/>
  <c r="AI312" i="52"/>
  <c r="AI303" i="52"/>
  <c r="AI312" i="51"/>
  <c r="AH326" i="49"/>
  <c r="AH316" i="49"/>
  <c r="AH307" i="49"/>
  <c r="AH292" i="49"/>
  <c r="AH272" i="49"/>
  <c r="AH255" i="49"/>
  <c r="AH285" i="49"/>
  <c r="AH264" i="49"/>
  <c r="AH326" i="50"/>
  <c r="AH316" i="50"/>
  <c r="AH307" i="50"/>
  <c r="AH292" i="50"/>
  <c r="AH285" i="50"/>
  <c r="AH264" i="50"/>
  <c r="AH255" i="50"/>
  <c r="AH272" i="50"/>
  <c r="AH326" i="53"/>
  <c r="AH292" i="53"/>
  <c r="AH307" i="53"/>
  <c r="AH272" i="53"/>
  <c r="AH285" i="53"/>
  <c r="AH255" i="53"/>
  <c r="AH316" i="53"/>
  <c r="AH264" i="53"/>
  <c r="AH226" i="49"/>
  <c r="AH236" i="49"/>
  <c r="AH226" i="50"/>
  <c r="AH236" i="50"/>
  <c r="AH226" i="53"/>
  <c r="AH236" i="53"/>
  <c r="AI222" i="52"/>
  <c r="AI222" i="51"/>
  <c r="AH202" i="53"/>
  <c r="AH217" i="53"/>
  <c r="AH202" i="49"/>
  <c r="AH217" i="49"/>
  <c r="AH202" i="50"/>
  <c r="AH217" i="50"/>
  <c r="AH182" i="50"/>
  <c r="AH195" i="50"/>
  <c r="AH182" i="49"/>
  <c r="AH195" i="49"/>
  <c r="AH182" i="53"/>
  <c r="AH195" i="53"/>
  <c r="AH174" i="50"/>
  <c r="AH165" i="50"/>
  <c r="AH174" i="49"/>
  <c r="AH165" i="49"/>
  <c r="AH174" i="53"/>
  <c r="AH165" i="53"/>
  <c r="AF358" i="56"/>
  <c r="AF380" i="56" s="1"/>
  <c r="AI3" i="52"/>
  <c r="AI3" i="51"/>
  <c r="AH42" i="54"/>
  <c r="AE417" i="56"/>
  <c r="AE420" i="56"/>
  <c r="AE422" i="56" s="1"/>
  <c r="AF400" i="56"/>
  <c r="AF398" i="56"/>
  <c r="AF373" i="56"/>
  <c r="AF372" i="56"/>
  <c r="AF371" i="56"/>
  <c r="AH371" i="53"/>
  <c r="AH350" i="53"/>
  <c r="AH364" i="53"/>
  <c r="AH341" i="53"/>
  <c r="AH357" i="53"/>
  <c r="AH371" i="49"/>
  <c r="AH350" i="49"/>
  <c r="AH364" i="49"/>
  <c r="AH357" i="49"/>
  <c r="AH341" i="49"/>
  <c r="AH371" i="50"/>
  <c r="AH357" i="50"/>
  <c r="AH350" i="50"/>
  <c r="AH341" i="50"/>
  <c r="AH364" i="50"/>
  <c r="AI13" i="52"/>
  <c r="AI13" i="51"/>
  <c r="AI14" i="51"/>
  <c r="AI14" i="52"/>
  <c r="AH70" i="54"/>
  <c r="AH73" i="54"/>
  <c r="AH52" i="54"/>
  <c r="AH4" i="50"/>
  <c r="AH4" i="53"/>
  <c r="AH4" i="54"/>
  <c r="AI7" i="54"/>
  <c r="AJ6" i="52"/>
  <c r="AI2" i="52"/>
  <c r="AI5" i="52"/>
  <c r="AI7" i="53"/>
  <c r="AI120" i="53" s="1"/>
  <c r="AJ6" i="51"/>
  <c r="AI5" i="51"/>
  <c r="AI2" i="51"/>
  <c r="AI7" i="50"/>
  <c r="AI120" i="50" s="1"/>
  <c r="AI7" i="49"/>
  <c r="AI136" i="49" s="1"/>
  <c r="AH4" i="49"/>
  <c r="AI128" i="53" l="1"/>
  <c r="AI136" i="50"/>
  <c r="AI128" i="50"/>
  <c r="AI128" i="49"/>
  <c r="AI120" i="49"/>
  <c r="AI136" i="53"/>
  <c r="AI140" i="52"/>
  <c r="AI132" i="52"/>
  <c r="AI124" i="52"/>
  <c r="AI104" i="52"/>
  <c r="AI59" i="53"/>
  <c r="AI59" i="50"/>
  <c r="AI140" i="51"/>
  <c r="AI132" i="51"/>
  <c r="AI104" i="51"/>
  <c r="AI124" i="51"/>
  <c r="AI67" i="49"/>
  <c r="AI59" i="49"/>
  <c r="AI71" i="51"/>
  <c r="AI63" i="51"/>
  <c r="AI71" i="52"/>
  <c r="AI63" i="52"/>
  <c r="AI67" i="53"/>
  <c r="AI67" i="50"/>
  <c r="AI35" i="51"/>
  <c r="AI55" i="51"/>
  <c r="AI35" i="52"/>
  <c r="AI55" i="52"/>
  <c r="AI51" i="53"/>
  <c r="AI51" i="50"/>
  <c r="AI51" i="49"/>
  <c r="AI303" i="50"/>
  <c r="AI312" i="49"/>
  <c r="AI312" i="53"/>
  <c r="AI312" i="50"/>
  <c r="AI303" i="53"/>
  <c r="AI303" i="49"/>
  <c r="AI326" i="52"/>
  <c r="AI316" i="52"/>
  <c r="AI307" i="52"/>
  <c r="AI292" i="52"/>
  <c r="AI264" i="52"/>
  <c r="AI272" i="52"/>
  <c r="AI255" i="52"/>
  <c r="AI285" i="52"/>
  <c r="AI326" i="51"/>
  <c r="AI316" i="51"/>
  <c r="AI307" i="51"/>
  <c r="AI292" i="51"/>
  <c r="AI285" i="51"/>
  <c r="AI272" i="51"/>
  <c r="AI264" i="51"/>
  <c r="AI255" i="51"/>
  <c r="AI226" i="51"/>
  <c r="AI236" i="51"/>
  <c r="AI226" i="52"/>
  <c r="AI236" i="52"/>
  <c r="AI222" i="50"/>
  <c r="AI222" i="53"/>
  <c r="AI222" i="49"/>
  <c r="AI202" i="51"/>
  <c r="AI217" i="51"/>
  <c r="AI202" i="52"/>
  <c r="AI217" i="52"/>
  <c r="AI182" i="51"/>
  <c r="AI195" i="51"/>
  <c r="AI182" i="52"/>
  <c r="AI195" i="52"/>
  <c r="AI174" i="51"/>
  <c r="AI165" i="51"/>
  <c r="AI174" i="52"/>
  <c r="AI165" i="52"/>
  <c r="AF362" i="56"/>
  <c r="AF384" i="56" s="1"/>
  <c r="AF416" i="56"/>
  <c r="AF415" i="56"/>
  <c r="AF420" i="56" s="1"/>
  <c r="AF425" i="56" s="1"/>
  <c r="AI3" i="49"/>
  <c r="AI3" i="50"/>
  <c r="AI3" i="53"/>
  <c r="AI15" i="54"/>
  <c r="AI42" i="54" s="1"/>
  <c r="AI3" i="54"/>
  <c r="AE425" i="56"/>
  <c r="AE427" i="56" s="1"/>
  <c r="AI350" i="51"/>
  <c r="AI364" i="51"/>
  <c r="AI357" i="51"/>
  <c r="AI371" i="51"/>
  <c r="AI341" i="51"/>
  <c r="AI371" i="52"/>
  <c r="AI350" i="52"/>
  <c r="AI364" i="52"/>
  <c r="AI357" i="52"/>
  <c r="AI341" i="52"/>
  <c r="AI13" i="53"/>
  <c r="AI13" i="49"/>
  <c r="AI13" i="50"/>
  <c r="AI14" i="50"/>
  <c r="AI14" i="54"/>
  <c r="AI14" i="49"/>
  <c r="AI14" i="53"/>
  <c r="AH75" i="54"/>
  <c r="AG287" i="56"/>
  <c r="AG369" i="56" s="1"/>
  <c r="AF389" i="56"/>
  <c r="AF407" i="56" s="1"/>
  <c r="AI4" i="51"/>
  <c r="AI4" i="52"/>
  <c r="AJ6" i="54"/>
  <c r="AI5" i="54"/>
  <c r="AI2" i="54"/>
  <c r="AJ7" i="51"/>
  <c r="AI5" i="50"/>
  <c r="AI2" i="50"/>
  <c r="AJ6" i="50"/>
  <c r="AJ7" i="52"/>
  <c r="AJ120" i="52" s="1"/>
  <c r="AJ6" i="53"/>
  <c r="AI5" i="53"/>
  <c r="AI2" i="53"/>
  <c r="AI5" i="49"/>
  <c r="AI2" i="49"/>
  <c r="AJ6" i="49"/>
  <c r="AF417" i="56" l="1"/>
  <c r="AF421" i="56"/>
  <c r="AF426" i="56" s="1"/>
  <c r="AJ136" i="52"/>
  <c r="AJ128" i="52"/>
  <c r="AJ120" i="51"/>
  <c r="AJ136" i="51"/>
  <c r="AJ128" i="51"/>
  <c r="AI140" i="50"/>
  <c r="AI132" i="50"/>
  <c r="AI124" i="50"/>
  <c r="AI104" i="50"/>
  <c r="AJ59" i="52"/>
  <c r="AI140" i="49"/>
  <c r="AI132" i="49"/>
  <c r="AI124" i="49"/>
  <c r="AI104" i="49"/>
  <c r="AJ59" i="51"/>
  <c r="AI140" i="53"/>
  <c r="AI132" i="53"/>
  <c r="AI124" i="53"/>
  <c r="AI104" i="53"/>
  <c r="AI71" i="50"/>
  <c r="AI63" i="50"/>
  <c r="AI71" i="49"/>
  <c r="AI63" i="49"/>
  <c r="AI71" i="53"/>
  <c r="AI63" i="53"/>
  <c r="AJ67" i="52"/>
  <c r="AJ67" i="51"/>
  <c r="AI35" i="49"/>
  <c r="AI55" i="49"/>
  <c r="AI35" i="53"/>
  <c r="AI55" i="53"/>
  <c r="AI35" i="50"/>
  <c r="AI55" i="50"/>
  <c r="AJ51" i="52"/>
  <c r="AJ51" i="51"/>
  <c r="AJ303" i="51"/>
  <c r="AJ312" i="51"/>
  <c r="AJ303" i="52"/>
  <c r="AJ312" i="52"/>
  <c r="AI326" i="50"/>
  <c r="AI316" i="50"/>
  <c r="AI307" i="50"/>
  <c r="AI285" i="50"/>
  <c r="AI292" i="50"/>
  <c r="AI272" i="50"/>
  <c r="AI264" i="50"/>
  <c r="AI255" i="50"/>
  <c r="AI326" i="49"/>
  <c r="AI316" i="49"/>
  <c r="AI307" i="49"/>
  <c r="AI292" i="49"/>
  <c r="AI272" i="49"/>
  <c r="AI255" i="49"/>
  <c r="AI285" i="49"/>
  <c r="AI264" i="49"/>
  <c r="AI326" i="53"/>
  <c r="AI316" i="53"/>
  <c r="AI292" i="53"/>
  <c r="AI285" i="53"/>
  <c r="AI307" i="53"/>
  <c r="AI255" i="53"/>
  <c r="AI264" i="53"/>
  <c r="AI272" i="53"/>
  <c r="AI226" i="50"/>
  <c r="AI236" i="50"/>
  <c r="AI226" i="49"/>
  <c r="AI236" i="49"/>
  <c r="AI226" i="53"/>
  <c r="AI236" i="53"/>
  <c r="AJ222" i="51"/>
  <c r="AJ222" i="52"/>
  <c r="AI202" i="53"/>
  <c r="AI217" i="53"/>
  <c r="AI202" i="50"/>
  <c r="AI217" i="50"/>
  <c r="AI202" i="49"/>
  <c r="AI217" i="49"/>
  <c r="AI182" i="50"/>
  <c r="AI195" i="50"/>
  <c r="AI182" i="49"/>
  <c r="AI195" i="49"/>
  <c r="AI182" i="53"/>
  <c r="AI195" i="53"/>
  <c r="AI174" i="50"/>
  <c r="AI165" i="50"/>
  <c r="AI174" i="49"/>
  <c r="AI165" i="49"/>
  <c r="AI174" i="53"/>
  <c r="AI165" i="53"/>
  <c r="AG362" i="56"/>
  <c r="AJ3" i="52"/>
  <c r="AJ3" i="51"/>
  <c r="AI30" i="54"/>
  <c r="AF422" i="56"/>
  <c r="AF427" i="56"/>
  <c r="AG398" i="56"/>
  <c r="AG400" i="56"/>
  <c r="AG373" i="56"/>
  <c r="AG371" i="56"/>
  <c r="AG372" i="56"/>
  <c r="AI364" i="50"/>
  <c r="AI357" i="50"/>
  <c r="AI371" i="50"/>
  <c r="AI341" i="50"/>
  <c r="AI350" i="50"/>
  <c r="AI364" i="49"/>
  <c r="AI357" i="49"/>
  <c r="AI371" i="49"/>
  <c r="AI350" i="49"/>
  <c r="AI341" i="49"/>
  <c r="AI357" i="53"/>
  <c r="AI371" i="53"/>
  <c r="AI350" i="53"/>
  <c r="AI364" i="53"/>
  <c r="AI341" i="53"/>
  <c r="AJ14" i="52"/>
  <c r="AJ13" i="51"/>
  <c r="AJ14" i="51"/>
  <c r="AJ13" i="52"/>
  <c r="AI70" i="54"/>
  <c r="AI73" i="54"/>
  <c r="AI52" i="54"/>
  <c r="AI4" i="50"/>
  <c r="AI4" i="53"/>
  <c r="AJ7" i="54"/>
  <c r="AI4" i="54"/>
  <c r="AJ7" i="53"/>
  <c r="AJ120" i="53" s="1"/>
  <c r="AK6" i="52"/>
  <c r="AJ5" i="52"/>
  <c r="AJ2" i="52"/>
  <c r="AJ7" i="50"/>
  <c r="AJ120" i="50" s="1"/>
  <c r="AK6" i="51"/>
  <c r="AJ5" i="51"/>
  <c r="AJ2" i="51"/>
  <c r="AJ7" i="49"/>
  <c r="AJ136" i="49" s="1"/>
  <c r="AI4" i="49"/>
  <c r="AG384" i="56" l="1"/>
  <c r="AJ120" i="49"/>
  <c r="AJ128" i="53"/>
  <c r="AJ128" i="49"/>
  <c r="AJ128" i="50"/>
  <c r="AJ136" i="50"/>
  <c r="AJ136" i="53"/>
  <c r="AJ59" i="49"/>
  <c r="AJ140" i="51"/>
  <c r="AJ104" i="51"/>
  <c r="AJ132" i="51"/>
  <c r="AJ124" i="51"/>
  <c r="AJ140" i="52"/>
  <c r="AJ132" i="52"/>
  <c r="AJ124" i="52"/>
  <c r="AJ104" i="52"/>
  <c r="AJ59" i="53"/>
  <c r="AJ59" i="50"/>
  <c r="AJ67" i="53"/>
  <c r="AJ71" i="51"/>
  <c r="AJ63" i="51"/>
  <c r="AJ71" i="52"/>
  <c r="AJ63" i="52"/>
  <c r="AJ67" i="49"/>
  <c r="AJ67" i="50"/>
  <c r="AJ35" i="51"/>
  <c r="AJ55" i="51"/>
  <c r="AJ35" i="52"/>
  <c r="AJ55" i="52"/>
  <c r="AJ51" i="53"/>
  <c r="AJ51" i="50"/>
  <c r="AJ51" i="49"/>
  <c r="AJ303" i="50"/>
  <c r="AJ312" i="53"/>
  <c r="AJ312" i="50"/>
  <c r="AJ303" i="53"/>
  <c r="AJ312" i="49"/>
  <c r="AJ303" i="49"/>
  <c r="AJ326" i="52"/>
  <c r="AJ316" i="52"/>
  <c r="AJ307" i="52"/>
  <c r="AJ272" i="52"/>
  <c r="AJ255" i="52"/>
  <c r="AJ285" i="52"/>
  <c r="AJ292" i="52"/>
  <c r="AJ264" i="52"/>
  <c r="AJ326" i="51"/>
  <c r="AJ316" i="51"/>
  <c r="AJ307" i="51"/>
  <c r="AJ292" i="51"/>
  <c r="AJ285" i="51"/>
  <c r="AJ264" i="51"/>
  <c r="AJ272" i="51"/>
  <c r="AJ255" i="51"/>
  <c r="AJ226" i="51"/>
  <c r="AJ236" i="51"/>
  <c r="AJ226" i="52"/>
  <c r="AJ236" i="52"/>
  <c r="AJ222" i="53"/>
  <c r="AJ222" i="50"/>
  <c r="AJ222" i="49"/>
  <c r="AJ202" i="51"/>
  <c r="AJ217" i="51"/>
  <c r="AJ202" i="52"/>
  <c r="AJ217" i="52"/>
  <c r="AJ182" i="51"/>
  <c r="AJ195" i="51"/>
  <c r="AJ182" i="52"/>
  <c r="AJ195" i="52"/>
  <c r="AJ174" i="52"/>
  <c r="AJ165" i="52"/>
  <c r="AJ174" i="51"/>
  <c r="AJ165" i="51"/>
  <c r="AG358" i="56"/>
  <c r="AG380" i="56" s="1"/>
  <c r="AG416" i="56"/>
  <c r="AG421" i="56" s="1"/>
  <c r="AG426" i="56" s="1"/>
  <c r="AJ3" i="53"/>
  <c r="AJ3" i="50"/>
  <c r="AJ3" i="49"/>
  <c r="AJ15" i="54"/>
  <c r="AJ30" i="54" s="1"/>
  <c r="AJ3" i="54"/>
  <c r="AJ357" i="52"/>
  <c r="AJ341" i="52"/>
  <c r="AJ364" i="52"/>
  <c r="AJ371" i="52"/>
  <c r="AJ350" i="52"/>
  <c r="AJ371" i="51"/>
  <c r="AJ350" i="51"/>
  <c r="AJ364" i="51"/>
  <c r="AJ341" i="51"/>
  <c r="AJ357" i="51"/>
  <c r="AJ14" i="49"/>
  <c r="AJ14" i="53"/>
  <c r="AJ14" i="54"/>
  <c r="AJ13" i="53"/>
  <c r="AJ13" i="50"/>
  <c r="AJ13" i="49"/>
  <c r="AJ14" i="50"/>
  <c r="AI75" i="54"/>
  <c r="AG415" i="56"/>
  <c r="AH287" i="56"/>
  <c r="AH369" i="56" s="1"/>
  <c r="AG389" i="56"/>
  <c r="AG407" i="56" s="1"/>
  <c r="AJ4" i="51"/>
  <c r="AJ4" i="52"/>
  <c r="AK6" i="54"/>
  <c r="AJ5" i="54"/>
  <c r="AJ2" i="54"/>
  <c r="AK6" i="50"/>
  <c r="AJ5" i="50"/>
  <c r="AJ2" i="50"/>
  <c r="AK7" i="52"/>
  <c r="AK120" i="52" s="1"/>
  <c r="AK7" i="51"/>
  <c r="AK136" i="51" s="1"/>
  <c r="AJ5" i="53"/>
  <c r="AK6" i="53"/>
  <c r="AJ2" i="53"/>
  <c r="AK6" i="49"/>
  <c r="AJ5" i="49"/>
  <c r="AJ2" i="49"/>
  <c r="AK128" i="52" l="1"/>
  <c r="AK128" i="51"/>
  <c r="AK136" i="52"/>
  <c r="AK120" i="51"/>
  <c r="AJ140" i="49"/>
  <c r="AJ132" i="49"/>
  <c r="AJ104" i="49"/>
  <c r="AJ124" i="49"/>
  <c r="AJ132" i="53"/>
  <c r="AJ124" i="53"/>
  <c r="AJ140" i="53"/>
  <c r="AJ104" i="53"/>
  <c r="AJ140" i="50"/>
  <c r="AJ132" i="50"/>
  <c r="AJ124" i="50"/>
  <c r="AJ104" i="50"/>
  <c r="AK59" i="52"/>
  <c r="AK59" i="51"/>
  <c r="AJ71" i="53"/>
  <c r="AJ63" i="53"/>
  <c r="AJ71" i="50"/>
  <c r="AJ63" i="50"/>
  <c r="AJ71" i="49"/>
  <c r="AJ63" i="49"/>
  <c r="AK67" i="51"/>
  <c r="AK67" i="52"/>
  <c r="AJ35" i="49"/>
  <c r="AJ55" i="49"/>
  <c r="AJ35" i="50"/>
  <c r="AJ55" i="50"/>
  <c r="AJ35" i="53"/>
  <c r="AJ55" i="53"/>
  <c r="AK51" i="51"/>
  <c r="AK51" i="52"/>
  <c r="AK312" i="52"/>
  <c r="AK303" i="52"/>
  <c r="AK312" i="51"/>
  <c r="AK303" i="51"/>
  <c r="AJ326" i="49"/>
  <c r="AJ316" i="49"/>
  <c r="AJ292" i="49"/>
  <c r="AJ272" i="49"/>
  <c r="AJ255" i="49"/>
  <c r="AJ285" i="49"/>
  <c r="AJ264" i="49"/>
  <c r="AJ307" i="49"/>
  <c r="AJ326" i="50"/>
  <c r="AJ307" i="50"/>
  <c r="AJ316" i="50"/>
  <c r="AJ292" i="50"/>
  <c r="AJ285" i="50"/>
  <c r="AJ272" i="50"/>
  <c r="AJ264" i="50"/>
  <c r="AJ255" i="50"/>
  <c r="AJ326" i="53"/>
  <c r="AJ316" i="53"/>
  <c r="AJ285" i="53"/>
  <c r="AJ307" i="53"/>
  <c r="AJ292" i="53"/>
  <c r="AJ255" i="53"/>
  <c r="AJ264" i="53"/>
  <c r="AJ272" i="53"/>
  <c r="AJ226" i="53"/>
  <c r="AJ236" i="53"/>
  <c r="AJ226" i="49"/>
  <c r="AJ236" i="49"/>
  <c r="AJ226" i="50"/>
  <c r="AJ236" i="50"/>
  <c r="AK222" i="51"/>
  <c r="AK222" i="52"/>
  <c r="AJ202" i="50"/>
  <c r="AJ217" i="50"/>
  <c r="AJ202" i="53"/>
  <c r="AJ217" i="53"/>
  <c r="AJ202" i="49"/>
  <c r="AJ217" i="49"/>
  <c r="AJ182" i="49"/>
  <c r="AJ195" i="49"/>
  <c r="AJ182" i="50"/>
  <c r="AJ195" i="50"/>
  <c r="AJ182" i="53"/>
  <c r="AJ195" i="53"/>
  <c r="AJ174" i="49"/>
  <c r="AJ165" i="49"/>
  <c r="AJ174" i="50"/>
  <c r="AJ165" i="50"/>
  <c r="AJ174" i="53"/>
  <c r="AJ165" i="53"/>
  <c r="AH358" i="56"/>
  <c r="AH380" i="56" s="1"/>
  <c r="AK3" i="52"/>
  <c r="AK3" i="51"/>
  <c r="AJ42" i="54"/>
  <c r="AG417" i="56"/>
  <c r="AG420" i="56"/>
  <c r="AG422" i="56" s="1"/>
  <c r="AH400" i="56"/>
  <c r="AH398" i="56"/>
  <c r="AH373" i="56"/>
  <c r="AH371" i="56"/>
  <c r="AH372" i="56"/>
  <c r="AJ364" i="49"/>
  <c r="AJ357" i="49"/>
  <c r="AJ371" i="49"/>
  <c r="AJ350" i="49"/>
  <c r="AJ341" i="49"/>
  <c r="AJ371" i="50"/>
  <c r="AJ357" i="50"/>
  <c r="AJ364" i="50"/>
  <c r="AJ341" i="50"/>
  <c r="AJ350" i="50"/>
  <c r="AJ364" i="53"/>
  <c r="AJ341" i="53"/>
  <c r="AJ371" i="53"/>
  <c r="AJ350" i="53"/>
  <c r="AJ357" i="53"/>
  <c r="AK14" i="52"/>
  <c r="AK14" i="51"/>
  <c r="AK13" i="51"/>
  <c r="AK13" i="52"/>
  <c r="AJ70" i="54"/>
  <c r="AJ73" i="54"/>
  <c r="AJ52" i="54"/>
  <c r="AJ4" i="53"/>
  <c r="AJ4" i="50"/>
  <c r="AJ4" i="54"/>
  <c r="AK7" i="54"/>
  <c r="AL6" i="51"/>
  <c r="AK5" i="51"/>
  <c r="AK2" i="51"/>
  <c r="AK7" i="50"/>
  <c r="AK120" i="50" s="1"/>
  <c r="AL6" i="52"/>
  <c r="AK5" i="52"/>
  <c r="AK2" i="52"/>
  <c r="AK7" i="53"/>
  <c r="AK120" i="53" s="1"/>
  <c r="AJ4" i="49"/>
  <c r="AK7" i="49"/>
  <c r="AK136" i="49" s="1"/>
  <c r="AK128" i="49" l="1"/>
  <c r="AK136" i="53"/>
  <c r="AK128" i="53"/>
  <c r="AK136" i="50"/>
  <c r="AK128" i="50"/>
  <c r="AK120" i="49"/>
  <c r="AK140" i="51"/>
  <c r="AK132" i="51"/>
  <c r="AK124" i="51"/>
  <c r="AK104" i="51"/>
  <c r="AK59" i="53"/>
  <c r="AK59" i="50"/>
  <c r="AK140" i="52"/>
  <c r="AK132" i="52"/>
  <c r="AK124" i="52"/>
  <c r="AK104" i="52"/>
  <c r="AK71" i="51"/>
  <c r="AK63" i="51"/>
  <c r="AK67" i="49"/>
  <c r="AK59" i="49"/>
  <c r="AK71" i="52"/>
  <c r="AK63" i="52"/>
  <c r="AK67" i="53"/>
  <c r="AK67" i="50"/>
  <c r="AK35" i="51"/>
  <c r="AK55" i="51"/>
  <c r="AK35" i="52"/>
  <c r="AK55" i="52"/>
  <c r="AK51" i="53"/>
  <c r="AK51" i="50"/>
  <c r="AK51" i="49"/>
  <c r="AK312" i="50"/>
  <c r="AK312" i="53"/>
  <c r="AK303" i="53"/>
  <c r="AK303" i="49"/>
  <c r="AK312" i="49"/>
  <c r="AK303" i="50"/>
  <c r="AK316" i="52"/>
  <c r="AK326" i="52"/>
  <c r="AK307" i="52"/>
  <c r="AK272" i="52"/>
  <c r="AK255" i="52"/>
  <c r="AK285" i="52"/>
  <c r="AK292" i="52"/>
  <c r="AK264" i="52"/>
  <c r="AK326" i="51"/>
  <c r="AK316" i="51"/>
  <c r="AK307" i="51"/>
  <c r="AK292" i="51"/>
  <c r="AK285" i="51"/>
  <c r="AK272" i="51"/>
  <c r="AK255" i="51"/>
  <c r="AK264" i="51"/>
  <c r="AK226" i="52"/>
  <c r="AK236" i="52"/>
  <c r="AK226" i="51"/>
  <c r="AK236" i="51"/>
  <c r="AK222" i="53"/>
  <c r="AK222" i="50"/>
  <c r="AK222" i="49"/>
  <c r="AK202" i="52"/>
  <c r="AK217" i="52"/>
  <c r="AK202" i="51"/>
  <c r="AK217" i="51"/>
  <c r="AK182" i="52"/>
  <c r="AK195" i="52"/>
  <c r="AK182" i="51"/>
  <c r="AK195" i="51"/>
  <c r="AK174" i="52"/>
  <c r="AK165" i="52"/>
  <c r="AK174" i="51"/>
  <c r="AK165" i="51"/>
  <c r="AH362" i="56"/>
  <c r="AH384" i="56" s="1"/>
  <c r="AH415" i="56"/>
  <c r="AH420" i="56" s="1"/>
  <c r="AH425" i="56" s="1"/>
  <c r="AH416" i="56"/>
  <c r="AH421" i="56" s="1"/>
  <c r="AH426" i="56" s="1"/>
  <c r="AK3" i="53"/>
  <c r="AK3" i="50"/>
  <c r="AK3" i="54"/>
  <c r="AK3" i="49"/>
  <c r="AG425" i="56"/>
  <c r="AG427" i="56" s="1"/>
  <c r="AK364" i="52"/>
  <c r="AK357" i="52"/>
  <c r="AK341" i="52"/>
  <c r="AK350" i="52"/>
  <c r="AK371" i="52"/>
  <c r="AK357" i="51"/>
  <c r="AK350" i="51"/>
  <c r="AK364" i="51"/>
  <c r="AK371" i="51"/>
  <c r="AK341" i="51"/>
  <c r="AK13" i="50"/>
  <c r="AK14" i="53"/>
  <c r="AK14" i="49"/>
  <c r="AK13" i="49"/>
  <c r="AK14" i="54"/>
  <c r="AK15" i="54"/>
  <c r="AK42" i="54" s="1"/>
  <c r="AK14" i="50"/>
  <c r="AK13" i="53"/>
  <c r="AJ75" i="54"/>
  <c r="AI287" i="56"/>
  <c r="AI369" i="56" s="1"/>
  <c r="AH389" i="56"/>
  <c r="AH407" i="56" s="1"/>
  <c r="AK4" i="52"/>
  <c r="AK4" i="51"/>
  <c r="AL6" i="54"/>
  <c r="AK5" i="54"/>
  <c r="AK2" i="54"/>
  <c r="AL6" i="50"/>
  <c r="AK5" i="50"/>
  <c r="AK2" i="50"/>
  <c r="AL6" i="53"/>
  <c r="AK5" i="53"/>
  <c r="AK2" i="53"/>
  <c r="AL7" i="51"/>
  <c r="AL120" i="51" s="1"/>
  <c r="AL7" i="52"/>
  <c r="AL136" i="52" s="1"/>
  <c r="AK5" i="49"/>
  <c r="AK2" i="49"/>
  <c r="AL6" i="49"/>
  <c r="AL128" i="52" l="1"/>
  <c r="AL120" i="52"/>
  <c r="AL136" i="51"/>
  <c r="AL128" i="51"/>
  <c r="AK140" i="50"/>
  <c r="AK124" i="50"/>
  <c r="AK132" i="50"/>
  <c r="AK104" i="50"/>
  <c r="AK124" i="53"/>
  <c r="AK140" i="53"/>
  <c r="AK132" i="53"/>
  <c r="AK104" i="53"/>
  <c r="AL59" i="51"/>
  <c r="AK140" i="49"/>
  <c r="AK132" i="49"/>
  <c r="AK104" i="49"/>
  <c r="AK124" i="49"/>
  <c r="AK71" i="49"/>
  <c r="AK63" i="49"/>
  <c r="AK71" i="50"/>
  <c r="AK63" i="50"/>
  <c r="AK71" i="53"/>
  <c r="AK63" i="53"/>
  <c r="AL67" i="52"/>
  <c r="AL59" i="52"/>
  <c r="AL67" i="51"/>
  <c r="AK35" i="50"/>
  <c r="AK55" i="50"/>
  <c r="AK35" i="53"/>
  <c r="AK55" i="53"/>
  <c r="AK35" i="49"/>
  <c r="AK55" i="49"/>
  <c r="AL51" i="51"/>
  <c r="AL51" i="52"/>
  <c r="AL312" i="52"/>
  <c r="AL312" i="51"/>
  <c r="AL303" i="51"/>
  <c r="AL303" i="52"/>
  <c r="AK326" i="53"/>
  <c r="AK316" i="53"/>
  <c r="AK285" i="53"/>
  <c r="AK307" i="53"/>
  <c r="AK292" i="53"/>
  <c r="AK272" i="53"/>
  <c r="AK255" i="53"/>
  <c r="AK264" i="53"/>
  <c r="AK326" i="49"/>
  <c r="AK316" i="49"/>
  <c r="AK292" i="49"/>
  <c r="AK272" i="49"/>
  <c r="AK255" i="49"/>
  <c r="AK285" i="49"/>
  <c r="AK264" i="49"/>
  <c r="AK307" i="49"/>
  <c r="AK326" i="50"/>
  <c r="AK316" i="50"/>
  <c r="AK307" i="50"/>
  <c r="AK292" i="50"/>
  <c r="AK272" i="50"/>
  <c r="AK285" i="50"/>
  <c r="AK264" i="50"/>
  <c r="AK255" i="50"/>
  <c r="AK226" i="50"/>
  <c r="AK236" i="50"/>
  <c r="AK226" i="53"/>
  <c r="AK236" i="53"/>
  <c r="AK226" i="49"/>
  <c r="AK236" i="49"/>
  <c r="AL222" i="52"/>
  <c r="AL222" i="51"/>
  <c r="AK202" i="49"/>
  <c r="AK217" i="49"/>
  <c r="AK202" i="50"/>
  <c r="AK217" i="50"/>
  <c r="AK202" i="53"/>
  <c r="AK217" i="53"/>
  <c r="AK182" i="50"/>
  <c r="AK195" i="50"/>
  <c r="AK182" i="53"/>
  <c r="AK195" i="53"/>
  <c r="AK182" i="49"/>
  <c r="AK195" i="49"/>
  <c r="AK174" i="50"/>
  <c r="AK165" i="50"/>
  <c r="AK174" i="53"/>
  <c r="AK165" i="53"/>
  <c r="AK174" i="49"/>
  <c r="AK165" i="49"/>
  <c r="AH417" i="56"/>
  <c r="AI362" i="56"/>
  <c r="AL3" i="52"/>
  <c r="AL3" i="51"/>
  <c r="AK30" i="54"/>
  <c r="AH422" i="56"/>
  <c r="AH427" i="56"/>
  <c r="AI400" i="56"/>
  <c r="AI373" i="56"/>
  <c r="AI372" i="56"/>
  <c r="AI371" i="56"/>
  <c r="AI398" i="56"/>
  <c r="AK357" i="49"/>
  <c r="AK371" i="49"/>
  <c r="AK350" i="49"/>
  <c r="AK364" i="49"/>
  <c r="AK341" i="49"/>
  <c r="AK371" i="50"/>
  <c r="AK364" i="50"/>
  <c r="AK350" i="50"/>
  <c r="AK341" i="50"/>
  <c r="AK357" i="50"/>
  <c r="AK371" i="53"/>
  <c r="AK350" i="53"/>
  <c r="AK364" i="53"/>
  <c r="AK341" i="53"/>
  <c r="AK357" i="53"/>
  <c r="AL14" i="51"/>
  <c r="AL14" i="52"/>
  <c r="AL13" i="52"/>
  <c r="AL13" i="51"/>
  <c r="AK70" i="54"/>
  <c r="AK73" i="54"/>
  <c r="AK52" i="54"/>
  <c r="AK4" i="53"/>
  <c r="AK4" i="50"/>
  <c r="AK4" i="54"/>
  <c r="AL7" i="54"/>
  <c r="AM6" i="52"/>
  <c r="AL5" i="52"/>
  <c r="AL2" i="52"/>
  <c r="AL7" i="50"/>
  <c r="AL120" i="50" s="1"/>
  <c r="AL5" i="51"/>
  <c r="AL2" i="51"/>
  <c r="AM6" i="51"/>
  <c r="AL7" i="53"/>
  <c r="AL120" i="53" s="1"/>
  <c r="AL7" i="49"/>
  <c r="AL120" i="49" s="1"/>
  <c r="AK4" i="49"/>
  <c r="AL136" i="50" l="1"/>
  <c r="AL128" i="50"/>
  <c r="AL128" i="49"/>
  <c r="AL136" i="49"/>
  <c r="AL136" i="53"/>
  <c r="AL128" i="53"/>
  <c r="AL140" i="52"/>
  <c r="AL132" i="52"/>
  <c r="AL104" i="52"/>
  <c r="AL124" i="52"/>
  <c r="AL59" i="49"/>
  <c r="AL140" i="51"/>
  <c r="AL132" i="51"/>
  <c r="AL124" i="51"/>
  <c r="AL104" i="51"/>
  <c r="AL67" i="50"/>
  <c r="AL59" i="50"/>
  <c r="AL71" i="52"/>
  <c r="AL63" i="52"/>
  <c r="AL71" i="51"/>
  <c r="AL63" i="51"/>
  <c r="AL67" i="53"/>
  <c r="AL59" i="53"/>
  <c r="AL67" i="49"/>
  <c r="AL35" i="52"/>
  <c r="AL55" i="52"/>
  <c r="AL35" i="51"/>
  <c r="AL55" i="51"/>
  <c r="AL51" i="50"/>
  <c r="AL51" i="49"/>
  <c r="AL51" i="53"/>
  <c r="AL312" i="50"/>
  <c r="AL303" i="53"/>
  <c r="AL312" i="49"/>
  <c r="AL303" i="49"/>
  <c r="AL303" i="50"/>
  <c r="AL312" i="53"/>
  <c r="AL326" i="51"/>
  <c r="AL316" i="51"/>
  <c r="AL307" i="51"/>
  <c r="AL292" i="51"/>
  <c r="AL285" i="51"/>
  <c r="AL272" i="51"/>
  <c r="AL264" i="51"/>
  <c r="AL255" i="51"/>
  <c r="AL326" i="52"/>
  <c r="AL316" i="52"/>
  <c r="AL307" i="52"/>
  <c r="AL292" i="52"/>
  <c r="AL272" i="52"/>
  <c r="AL255" i="52"/>
  <c r="AL285" i="52"/>
  <c r="AL264" i="52"/>
  <c r="AL226" i="51"/>
  <c r="AL236" i="51"/>
  <c r="AL226" i="52"/>
  <c r="AL236" i="52"/>
  <c r="AL222" i="49"/>
  <c r="AL222" i="53"/>
  <c r="AL222" i="50"/>
  <c r="AL202" i="51"/>
  <c r="AL217" i="51"/>
  <c r="AL202" i="52"/>
  <c r="AL217" i="52"/>
  <c r="AL182" i="51"/>
  <c r="AL195" i="51"/>
  <c r="AL182" i="52"/>
  <c r="AL195" i="52"/>
  <c r="AL174" i="51"/>
  <c r="AL165" i="51"/>
  <c r="AL174" i="52"/>
  <c r="AL165" i="52"/>
  <c r="AI384" i="56"/>
  <c r="AI389" i="56"/>
  <c r="AI407" i="56" s="1"/>
  <c r="AI416" i="56"/>
  <c r="AI358" i="56"/>
  <c r="AI380" i="56" s="1"/>
  <c r="AI415" i="56"/>
  <c r="AI420" i="56" s="1"/>
  <c r="AI425" i="56" s="1"/>
  <c r="AL3" i="49"/>
  <c r="AL3" i="53"/>
  <c r="AL3" i="50"/>
  <c r="AL15" i="54"/>
  <c r="AL42" i="54" s="1"/>
  <c r="AL3" i="54"/>
  <c r="AL364" i="51"/>
  <c r="AL341" i="51"/>
  <c r="AL357" i="51"/>
  <c r="AL371" i="51"/>
  <c r="AL350" i="51"/>
  <c r="AL357" i="52"/>
  <c r="AL371" i="52"/>
  <c r="AL350" i="52"/>
  <c r="AL341" i="52"/>
  <c r="AL364" i="52"/>
  <c r="AL14" i="53"/>
  <c r="AL13" i="50"/>
  <c r="AL13" i="53"/>
  <c r="AL14" i="54"/>
  <c r="AL13" i="49"/>
  <c r="AL14" i="49"/>
  <c r="AL14" i="50"/>
  <c r="AK75" i="54"/>
  <c r="AJ287" i="56"/>
  <c r="AJ369" i="56" s="1"/>
  <c r="AL4" i="51"/>
  <c r="AL4" i="52"/>
  <c r="AM6" i="54"/>
  <c r="AL5" i="54"/>
  <c r="AL2" i="54"/>
  <c r="AM7" i="52"/>
  <c r="AM136" i="52" s="1"/>
  <c r="AM6" i="50"/>
  <c r="AL5" i="50"/>
  <c r="AL2" i="50"/>
  <c r="AM7" i="51"/>
  <c r="AM120" i="51" s="1"/>
  <c r="AM6" i="53"/>
  <c r="AL5" i="53"/>
  <c r="AL2" i="53"/>
  <c r="AM6" i="49"/>
  <c r="AL5" i="49"/>
  <c r="AL2" i="49"/>
  <c r="AM136" i="51" l="1"/>
  <c r="AM128" i="51"/>
  <c r="AM120" i="52"/>
  <c r="AM128" i="52"/>
  <c r="AL132" i="49"/>
  <c r="AL140" i="49"/>
  <c r="AL104" i="49"/>
  <c r="AL124" i="49"/>
  <c r="AL124" i="53"/>
  <c r="AL140" i="53"/>
  <c r="AL132" i="53"/>
  <c r="AL104" i="53"/>
  <c r="AM59" i="51"/>
  <c r="AL140" i="50"/>
  <c r="AL132" i="50"/>
  <c r="AL124" i="50"/>
  <c r="AL104" i="50"/>
  <c r="AM59" i="52"/>
  <c r="AL71" i="49"/>
  <c r="AL63" i="49"/>
  <c r="AL71" i="53"/>
  <c r="AL63" i="53"/>
  <c r="AL71" i="50"/>
  <c r="AL63" i="50"/>
  <c r="AM67" i="51"/>
  <c r="AM67" i="52"/>
  <c r="AL35" i="53"/>
  <c r="AL55" i="53"/>
  <c r="AL35" i="50"/>
  <c r="AL55" i="50"/>
  <c r="AL35" i="49"/>
  <c r="AL55" i="49"/>
  <c r="AM51" i="51"/>
  <c r="AM51" i="52"/>
  <c r="AM312" i="51"/>
  <c r="AM312" i="52"/>
  <c r="AM303" i="52"/>
  <c r="AM303" i="51"/>
  <c r="AL326" i="53"/>
  <c r="AL316" i="53"/>
  <c r="AL292" i="53"/>
  <c r="AL272" i="53"/>
  <c r="AL285" i="53"/>
  <c r="AL264" i="53"/>
  <c r="AL307" i="53"/>
  <c r="AL255" i="53"/>
  <c r="AL326" i="50"/>
  <c r="AL316" i="50"/>
  <c r="AL307" i="50"/>
  <c r="AL292" i="50"/>
  <c r="AL285" i="50"/>
  <c r="AL272" i="50"/>
  <c r="AL264" i="50"/>
  <c r="AL255" i="50"/>
  <c r="AL326" i="49"/>
  <c r="AL316" i="49"/>
  <c r="AL272" i="49"/>
  <c r="AL255" i="49"/>
  <c r="AL285" i="49"/>
  <c r="AL264" i="49"/>
  <c r="AL292" i="49"/>
  <c r="AL307" i="49"/>
  <c r="AL226" i="49"/>
  <c r="AL236" i="49"/>
  <c r="AL226" i="53"/>
  <c r="AL236" i="53"/>
  <c r="AL226" i="50"/>
  <c r="AL236" i="50"/>
  <c r="AM222" i="52"/>
  <c r="AM222" i="51"/>
  <c r="AL202" i="50"/>
  <c r="AL217" i="50"/>
  <c r="AL202" i="49"/>
  <c r="AL217" i="49"/>
  <c r="AL202" i="53"/>
  <c r="AL217" i="53"/>
  <c r="AL182" i="49"/>
  <c r="AL195" i="49"/>
  <c r="AL182" i="53"/>
  <c r="AL195" i="53"/>
  <c r="AL182" i="50"/>
  <c r="AL195" i="50"/>
  <c r="AL174" i="49"/>
  <c r="AL165" i="49"/>
  <c r="AL174" i="53"/>
  <c r="AL165" i="53"/>
  <c r="AL174" i="50"/>
  <c r="AL165" i="50"/>
  <c r="AI417" i="56"/>
  <c r="AI421" i="56"/>
  <c r="AI426" i="56" s="1"/>
  <c r="AI427" i="56" s="1"/>
  <c r="AJ362" i="56"/>
  <c r="AM3" i="51"/>
  <c r="AM3" i="52"/>
  <c r="AL30" i="54"/>
  <c r="AJ400" i="56"/>
  <c r="AJ373" i="56"/>
  <c r="AJ372" i="56"/>
  <c r="AJ398" i="56"/>
  <c r="AJ371" i="56"/>
  <c r="AL357" i="49"/>
  <c r="AL371" i="49"/>
  <c r="AL350" i="49"/>
  <c r="AL364" i="49"/>
  <c r="AL341" i="49"/>
  <c r="AL357" i="53"/>
  <c r="AL341" i="53"/>
  <c r="AL364" i="53"/>
  <c r="AL350" i="53"/>
  <c r="AL371" i="53"/>
  <c r="AL371" i="50"/>
  <c r="AL364" i="50"/>
  <c r="AL357" i="50"/>
  <c r="AL350" i="50"/>
  <c r="AL341" i="50"/>
  <c r="AM14" i="51"/>
  <c r="AM13" i="51"/>
  <c r="AM13" i="52"/>
  <c r="AM14" i="52"/>
  <c r="AL73" i="54"/>
  <c r="AL70" i="54"/>
  <c r="AL52" i="54"/>
  <c r="AL4" i="53"/>
  <c r="AL4" i="50"/>
  <c r="AL4" i="54"/>
  <c r="AM7" i="54"/>
  <c r="AM7" i="50"/>
  <c r="AM5" i="51"/>
  <c r="AM2" i="51"/>
  <c r="AN6" i="51"/>
  <c r="AM7" i="53"/>
  <c r="AM120" i="53" s="1"/>
  <c r="AM5" i="52"/>
  <c r="AM2" i="52"/>
  <c r="AN6" i="52"/>
  <c r="AL4" i="49"/>
  <c r="AM7" i="49"/>
  <c r="AM120" i="49" s="1"/>
  <c r="AI422" i="56" l="1"/>
  <c r="AM128" i="49"/>
  <c r="AM120" i="50"/>
  <c r="AM136" i="50"/>
  <c r="AM136" i="49"/>
  <c r="AM128" i="50"/>
  <c r="AM128" i="53"/>
  <c r="AM136" i="53"/>
  <c r="AM140" i="51"/>
  <c r="AM132" i="51"/>
  <c r="AM124" i="51"/>
  <c r="AM104" i="51"/>
  <c r="AM59" i="53"/>
  <c r="AM140" i="52"/>
  <c r="AM124" i="52"/>
  <c r="AM132" i="52"/>
  <c r="AM104" i="52"/>
  <c r="AM59" i="50"/>
  <c r="AM71" i="52"/>
  <c r="AM63" i="52"/>
  <c r="AM67" i="49"/>
  <c r="AM59" i="49"/>
  <c r="AM71" i="51"/>
  <c r="AM63" i="51"/>
  <c r="AM67" i="50"/>
  <c r="AM67" i="53"/>
  <c r="AM35" i="52"/>
  <c r="AM55" i="52"/>
  <c r="AM35" i="51"/>
  <c r="AM55" i="51"/>
  <c r="AM51" i="50"/>
  <c r="AM51" i="49"/>
  <c r="AM51" i="53"/>
  <c r="AM303" i="49"/>
  <c r="AM303" i="50"/>
  <c r="AM303" i="53"/>
  <c r="AM312" i="49"/>
  <c r="AM312" i="53"/>
  <c r="AM312" i="50"/>
  <c r="AM326" i="51"/>
  <c r="AM316" i="51"/>
  <c r="AM292" i="51"/>
  <c r="AM307" i="51"/>
  <c r="AM285" i="51"/>
  <c r="AM264" i="51"/>
  <c r="AM272" i="51"/>
  <c r="AM255" i="51"/>
  <c r="AM326" i="52"/>
  <c r="AM316" i="52"/>
  <c r="AM307" i="52"/>
  <c r="AM292" i="52"/>
  <c r="AM272" i="52"/>
  <c r="AM285" i="52"/>
  <c r="AM264" i="52"/>
  <c r="AM255" i="52"/>
  <c r="AM226" i="52"/>
  <c r="AM236" i="52"/>
  <c r="AM226" i="51"/>
  <c r="AM236" i="51"/>
  <c r="AM222" i="53"/>
  <c r="AM222" i="49"/>
  <c r="AM222" i="50"/>
  <c r="AM202" i="52"/>
  <c r="AM217" i="52"/>
  <c r="AM202" i="51"/>
  <c r="AM217" i="51"/>
  <c r="AM182" i="52"/>
  <c r="AM195" i="52"/>
  <c r="AM182" i="51"/>
  <c r="AM195" i="51"/>
  <c r="AM174" i="52"/>
  <c r="AM165" i="52"/>
  <c r="AM174" i="51"/>
  <c r="AM165" i="51"/>
  <c r="AJ389" i="56"/>
  <c r="AJ407" i="56" s="1"/>
  <c r="AJ358" i="56"/>
  <c r="AJ380" i="56" s="1"/>
  <c r="AJ416" i="56"/>
  <c r="AJ421" i="56" s="1"/>
  <c r="AJ426" i="56" s="1"/>
  <c r="AJ415" i="56"/>
  <c r="AJ384" i="56"/>
  <c r="AM3" i="49"/>
  <c r="AM3" i="50"/>
  <c r="AM3" i="53"/>
  <c r="AM15" i="54"/>
  <c r="AM30" i="54" s="1"/>
  <c r="AM3" i="54"/>
  <c r="AM357" i="52"/>
  <c r="AM371" i="52"/>
  <c r="AM350" i="52"/>
  <c r="AM364" i="52"/>
  <c r="AM341" i="52"/>
  <c r="AM371" i="51"/>
  <c r="AM350" i="51"/>
  <c r="AM364" i="51"/>
  <c r="AM357" i="51"/>
  <c r="AM341" i="51"/>
  <c r="AM14" i="53"/>
  <c r="AM13" i="50"/>
  <c r="AM14" i="49"/>
  <c r="AM13" i="53"/>
  <c r="AM14" i="54"/>
  <c r="AM13" i="49"/>
  <c r="AM14" i="50"/>
  <c r="AL75" i="54"/>
  <c r="AK287" i="56"/>
  <c r="AK369" i="56" s="1"/>
  <c r="AM4" i="51"/>
  <c r="AM4" i="52"/>
  <c r="AM5" i="54"/>
  <c r="AM2" i="54"/>
  <c r="AN6" i="54"/>
  <c r="AN7" i="52"/>
  <c r="AN136" i="52" s="1"/>
  <c r="AN6" i="50"/>
  <c r="AM5" i="50"/>
  <c r="AM2" i="50"/>
  <c r="AN6" i="53"/>
  <c r="AM5" i="53"/>
  <c r="AM2" i="53"/>
  <c r="AN7" i="51"/>
  <c r="AN120" i="51" s="1"/>
  <c r="AN6" i="49"/>
  <c r="AM5" i="49"/>
  <c r="AM2" i="49"/>
  <c r="AJ417" i="56" l="1"/>
  <c r="AJ420" i="56"/>
  <c r="AJ425" i="56" s="1"/>
  <c r="AN128" i="52"/>
  <c r="AN128" i="51"/>
  <c r="AN136" i="51"/>
  <c r="AN120" i="52"/>
  <c r="AM132" i="50"/>
  <c r="AM140" i="50"/>
  <c r="AM104" i="50"/>
  <c r="AM124" i="50"/>
  <c r="AN59" i="52"/>
  <c r="AM140" i="49"/>
  <c r="AM132" i="49"/>
  <c r="AM124" i="49"/>
  <c r="AM104" i="49"/>
  <c r="AM140" i="53"/>
  <c r="AM132" i="53"/>
  <c r="AM124" i="53"/>
  <c r="AM104" i="53"/>
  <c r="AN67" i="51"/>
  <c r="AN59" i="51"/>
  <c r="AM71" i="49"/>
  <c r="AM63" i="49"/>
  <c r="AM71" i="53"/>
  <c r="AM63" i="53"/>
  <c r="AM71" i="50"/>
  <c r="AM63" i="50"/>
  <c r="AN67" i="52"/>
  <c r="AM35" i="49"/>
  <c r="AM55" i="49"/>
  <c r="AM35" i="53"/>
  <c r="AM55" i="53"/>
  <c r="AM35" i="50"/>
  <c r="AM55" i="50"/>
  <c r="AN51" i="51"/>
  <c r="AN51" i="52"/>
  <c r="AN303" i="52"/>
  <c r="AN312" i="52"/>
  <c r="AN312" i="51"/>
  <c r="AN303" i="51"/>
  <c r="AM326" i="49"/>
  <c r="AM316" i="49"/>
  <c r="AM285" i="49"/>
  <c r="AM264" i="49"/>
  <c r="AM307" i="49"/>
  <c r="AM292" i="49"/>
  <c r="AM272" i="49"/>
  <c r="AM255" i="49"/>
  <c r="AM326" i="53"/>
  <c r="AM316" i="53"/>
  <c r="AM307" i="53"/>
  <c r="AM292" i="53"/>
  <c r="AM272" i="53"/>
  <c r="AM285" i="53"/>
  <c r="AM264" i="53"/>
  <c r="AM255" i="53"/>
  <c r="AM326" i="50"/>
  <c r="AM316" i="50"/>
  <c r="AM307" i="50"/>
  <c r="AM285" i="50"/>
  <c r="AM292" i="50"/>
  <c r="AM272" i="50"/>
  <c r="AM255" i="50"/>
  <c r="AM264" i="50"/>
  <c r="AM226" i="53"/>
  <c r="AM236" i="53"/>
  <c r="AM226" i="50"/>
  <c r="AM236" i="50"/>
  <c r="AM226" i="49"/>
  <c r="AM236" i="49"/>
  <c r="AN222" i="52"/>
  <c r="AN222" i="51"/>
  <c r="AM202" i="49"/>
  <c r="AM217" i="49"/>
  <c r="AM202" i="53"/>
  <c r="AM217" i="53"/>
  <c r="AM202" i="50"/>
  <c r="AM217" i="50"/>
  <c r="AM182" i="49"/>
  <c r="AM195" i="49"/>
  <c r="AM182" i="53"/>
  <c r="AM195" i="53"/>
  <c r="AM182" i="50"/>
  <c r="AM195" i="50"/>
  <c r="AM174" i="49"/>
  <c r="AM165" i="49"/>
  <c r="AM174" i="53"/>
  <c r="AM165" i="53"/>
  <c r="AM174" i="50"/>
  <c r="AM165" i="50"/>
  <c r="AK358" i="56"/>
  <c r="AK380" i="56" s="1"/>
  <c r="AM42" i="54"/>
  <c r="AN3" i="52"/>
  <c r="AN3" i="51"/>
  <c r="AJ427" i="56"/>
  <c r="AK400" i="56"/>
  <c r="AK373" i="56"/>
  <c r="AK372" i="56"/>
  <c r="AK398" i="56"/>
  <c r="AK371" i="56"/>
  <c r="AM357" i="49"/>
  <c r="AM371" i="49"/>
  <c r="AM350" i="49"/>
  <c r="AM364" i="49"/>
  <c r="AM341" i="49"/>
  <c r="AM364" i="53"/>
  <c r="AM341" i="53"/>
  <c r="AM357" i="53"/>
  <c r="AM350" i="53"/>
  <c r="AM371" i="53"/>
  <c r="AM371" i="50"/>
  <c r="AM357" i="50"/>
  <c r="AM350" i="50"/>
  <c r="AM364" i="50"/>
  <c r="AM341" i="50"/>
  <c r="AN14" i="51"/>
  <c r="AN13" i="52"/>
  <c r="AN13" i="51"/>
  <c r="AN14" i="52"/>
  <c r="AM73" i="54"/>
  <c r="AM70" i="54"/>
  <c r="AM52" i="54"/>
  <c r="AM4" i="53"/>
  <c r="AM4" i="50"/>
  <c r="AM4" i="54"/>
  <c r="AN7" i="54"/>
  <c r="AN7" i="50"/>
  <c r="AN120" i="50" s="1"/>
  <c r="AN7" i="53"/>
  <c r="AN120" i="53" s="1"/>
  <c r="AN5" i="51"/>
  <c r="AN2" i="51"/>
  <c r="AO6" i="51"/>
  <c r="AO6" i="52"/>
  <c r="AN5" i="52"/>
  <c r="AN2" i="52"/>
  <c r="AM4" i="49"/>
  <c r="AN7" i="49"/>
  <c r="AN120" i="49" s="1"/>
  <c r="AJ422" i="56" l="1"/>
  <c r="AN136" i="50"/>
  <c r="AN136" i="53"/>
  <c r="AN128" i="49"/>
  <c r="AN128" i="50"/>
  <c r="AN136" i="49"/>
  <c r="AN128" i="53"/>
  <c r="AN140" i="51"/>
  <c r="AN132" i="51"/>
  <c r="AN124" i="51"/>
  <c r="AN104" i="51"/>
  <c r="AN140" i="52"/>
  <c r="AN132" i="52"/>
  <c r="AN104" i="52"/>
  <c r="AN124" i="52"/>
  <c r="AN59" i="49"/>
  <c r="AN67" i="53"/>
  <c r="AN59" i="53"/>
  <c r="AN67" i="50"/>
  <c r="AN59" i="50"/>
  <c r="AN71" i="52"/>
  <c r="AN63" i="52"/>
  <c r="AN71" i="51"/>
  <c r="AN63" i="51"/>
  <c r="AN67" i="49"/>
  <c r="AN35" i="52"/>
  <c r="AN55" i="52"/>
  <c r="AN35" i="51"/>
  <c r="AN55" i="51"/>
  <c r="AN51" i="49"/>
  <c r="AN51" i="53"/>
  <c r="AN51" i="50"/>
  <c r="AN303" i="53"/>
  <c r="AN303" i="50"/>
  <c r="AN312" i="50"/>
  <c r="AN312" i="53"/>
  <c r="AN303" i="49"/>
  <c r="AN312" i="49"/>
  <c r="AN326" i="51"/>
  <c r="AN316" i="51"/>
  <c r="AN307" i="51"/>
  <c r="AN292" i="51"/>
  <c r="AN285" i="51"/>
  <c r="AN272" i="51"/>
  <c r="AN264" i="51"/>
  <c r="AN255" i="51"/>
  <c r="AN326" i="52"/>
  <c r="AN316" i="52"/>
  <c r="AN307" i="52"/>
  <c r="AN292" i="52"/>
  <c r="AN272" i="52"/>
  <c r="AN285" i="52"/>
  <c r="AN264" i="52"/>
  <c r="AN255" i="52"/>
  <c r="AN226" i="51"/>
  <c r="AN236" i="51"/>
  <c r="AN226" i="52"/>
  <c r="AN236" i="52"/>
  <c r="AN222" i="50"/>
  <c r="AN222" i="49"/>
  <c r="AN222" i="53"/>
  <c r="AN202" i="51"/>
  <c r="AN217" i="51"/>
  <c r="AN202" i="52"/>
  <c r="AN217" i="52"/>
  <c r="AN182" i="51"/>
  <c r="AN195" i="51"/>
  <c r="AN182" i="52"/>
  <c r="AN195" i="52"/>
  <c r="AN174" i="51"/>
  <c r="AN165" i="51"/>
  <c r="AN174" i="52"/>
  <c r="AN165" i="52"/>
  <c r="AK389" i="56"/>
  <c r="AK407" i="56" s="1"/>
  <c r="AK416" i="56"/>
  <c r="AK421" i="56" s="1"/>
  <c r="AK426" i="56" s="1"/>
  <c r="AK415" i="56"/>
  <c r="AK420" i="56" s="1"/>
  <c r="AK425" i="56" s="1"/>
  <c r="AK362" i="56"/>
  <c r="AK384" i="56" s="1"/>
  <c r="AN3" i="50"/>
  <c r="AN3" i="49"/>
  <c r="AN3" i="53"/>
  <c r="AN15" i="54"/>
  <c r="AN30" i="54" s="1"/>
  <c r="AN3" i="54"/>
  <c r="AN357" i="51"/>
  <c r="AN371" i="51"/>
  <c r="AN350" i="51"/>
  <c r="AN341" i="51"/>
  <c r="AN364" i="51"/>
  <c r="AN371" i="52"/>
  <c r="AN350" i="52"/>
  <c r="AN364" i="52"/>
  <c r="AN341" i="52"/>
  <c r="AN357" i="52"/>
  <c r="AN14" i="53"/>
  <c r="AN13" i="50"/>
  <c r="AN14" i="49"/>
  <c r="AN14" i="54"/>
  <c r="AN13" i="53"/>
  <c r="AN13" i="49"/>
  <c r="AN14" i="50"/>
  <c r="AM75" i="54"/>
  <c r="AL287" i="56"/>
  <c r="AL369" i="56" s="1"/>
  <c r="AN4" i="52"/>
  <c r="AN4" i="51"/>
  <c r="AO6" i="54"/>
  <c r="AN2" i="54"/>
  <c r="AN5" i="54"/>
  <c r="AO6" i="50"/>
  <c r="AN5" i="50"/>
  <c r="AN2" i="50"/>
  <c r="AO7" i="51"/>
  <c r="AO120" i="51" s="1"/>
  <c r="AO7" i="52"/>
  <c r="AO136" i="52" s="1"/>
  <c r="AO6" i="53"/>
  <c r="AN5" i="53"/>
  <c r="AN2" i="53"/>
  <c r="AO6" i="49"/>
  <c r="AN5" i="49"/>
  <c r="AN2" i="49"/>
  <c r="AK417" i="56" l="1"/>
  <c r="AO120" i="52"/>
  <c r="AO128" i="52"/>
  <c r="AO128" i="51"/>
  <c r="AO136" i="51"/>
  <c r="AN132" i="50"/>
  <c r="AN140" i="50"/>
  <c r="AN124" i="50"/>
  <c r="AN104" i="50"/>
  <c r="AN140" i="53"/>
  <c r="AN132" i="53"/>
  <c r="AN104" i="53"/>
  <c r="AN124" i="53"/>
  <c r="AN140" i="49"/>
  <c r="AN132" i="49"/>
  <c r="AN124" i="49"/>
  <c r="AN104" i="49"/>
  <c r="AO59" i="52"/>
  <c r="AO59" i="51"/>
  <c r="AN71" i="49"/>
  <c r="AN63" i="49"/>
  <c r="AN71" i="50"/>
  <c r="AN63" i="50"/>
  <c r="AN71" i="53"/>
  <c r="AN63" i="53"/>
  <c r="AO67" i="52"/>
  <c r="AO67" i="51"/>
  <c r="AN35" i="50"/>
  <c r="AN55" i="50"/>
  <c r="AN35" i="49"/>
  <c r="AN55" i="49"/>
  <c r="AN35" i="53"/>
  <c r="AN55" i="53"/>
  <c r="AO51" i="51"/>
  <c r="AO51" i="52"/>
  <c r="AO303" i="52"/>
  <c r="AO312" i="52"/>
  <c r="AO312" i="51"/>
  <c r="AO303" i="51"/>
  <c r="AN326" i="50"/>
  <c r="AN307" i="50"/>
  <c r="AN316" i="50"/>
  <c r="AN285" i="50"/>
  <c r="AN292" i="50"/>
  <c r="AN272" i="50"/>
  <c r="AN264" i="50"/>
  <c r="AN255" i="50"/>
  <c r="AN326" i="49"/>
  <c r="AN316" i="49"/>
  <c r="AN264" i="49"/>
  <c r="AN307" i="49"/>
  <c r="AN292" i="49"/>
  <c r="AN272" i="49"/>
  <c r="AN255" i="49"/>
  <c r="AN285" i="49"/>
  <c r="AN326" i="53"/>
  <c r="AN316" i="53"/>
  <c r="AN307" i="53"/>
  <c r="AN285" i="53"/>
  <c r="AN264" i="53"/>
  <c r="AN292" i="53"/>
  <c r="AN272" i="53"/>
  <c r="AN255" i="53"/>
  <c r="AN226" i="49"/>
  <c r="AN236" i="49"/>
  <c r="AN226" i="53"/>
  <c r="AN236" i="53"/>
  <c r="AN226" i="50"/>
  <c r="AN236" i="50"/>
  <c r="AO222" i="51"/>
  <c r="AO222" i="52"/>
  <c r="AN202" i="49"/>
  <c r="AN217" i="49"/>
  <c r="AN202" i="53"/>
  <c r="AN217" i="53"/>
  <c r="AN202" i="50"/>
  <c r="AN217" i="50"/>
  <c r="AN182" i="49"/>
  <c r="AN195" i="49"/>
  <c r="AN182" i="53"/>
  <c r="AN195" i="53"/>
  <c r="AN182" i="50"/>
  <c r="AN195" i="50"/>
  <c r="AN174" i="49"/>
  <c r="AN165" i="49"/>
  <c r="AN174" i="53"/>
  <c r="AN165" i="53"/>
  <c r="AN174" i="50"/>
  <c r="AN165" i="50"/>
  <c r="AN42" i="54"/>
  <c r="AL358" i="56"/>
  <c r="AL380" i="56" s="1"/>
  <c r="AO3" i="51"/>
  <c r="AO3" i="52"/>
  <c r="AK422" i="56"/>
  <c r="AK427" i="56"/>
  <c r="AL400" i="56"/>
  <c r="AL398" i="56"/>
  <c r="AL372" i="56"/>
  <c r="AL371" i="56"/>
  <c r="AL373" i="56"/>
  <c r="AN357" i="49"/>
  <c r="AN371" i="49"/>
  <c r="AN350" i="49"/>
  <c r="AN364" i="49"/>
  <c r="AN341" i="49"/>
  <c r="AN357" i="53"/>
  <c r="AN371" i="53"/>
  <c r="AN350" i="53"/>
  <c r="AN364" i="53"/>
  <c r="AN341" i="53"/>
  <c r="AN371" i="50"/>
  <c r="AN364" i="50"/>
  <c r="AN357" i="50"/>
  <c r="AN350" i="50"/>
  <c r="AN341" i="50"/>
  <c r="AO13" i="52"/>
  <c r="AO14" i="51"/>
  <c r="AO13" i="51"/>
  <c r="AO14" i="52"/>
  <c r="AN73" i="54"/>
  <c r="AN70" i="54"/>
  <c r="AN52" i="54"/>
  <c r="AN4" i="50"/>
  <c r="AN4" i="53"/>
  <c r="AO7" i="54"/>
  <c r="AN4" i="54"/>
  <c r="AO5" i="52"/>
  <c r="AO2" i="52"/>
  <c r="AP6" i="52"/>
  <c r="AO7" i="50"/>
  <c r="AO120" i="50" s="1"/>
  <c r="AO7" i="53"/>
  <c r="AO120" i="53" s="1"/>
  <c r="AO5" i="51"/>
  <c r="AP6" i="51"/>
  <c r="AO2" i="51"/>
  <c r="AN4" i="49"/>
  <c r="AO7" i="49"/>
  <c r="AO120" i="49" s="1"/>
  <c r="AO128" i="50" l="1"/>
  <c r="AO128" i="49"/>
  <c r="AO128" i="53"/>
  <c r="AO136" i="49"/>
  <c r="AO136" i="53"/>
  <c r="AO136" i="50"/>
  <c r="AO59" i="49"/>
  <c r="AO59" i="50"/>
  <c r="AO132" i="51"/>
  <c r="AO124" i="51"/>
  <c r="AO104" i="51"/>
  <c r="AO140" i="51"/>
  <c r="AO140" i="52"/>
  <c r="AO132" i="52"/>
  <c r="AO124" i="52"/>
  <c r="AO104" i="52"/>
  <c r="AO59" i="53"/>
  <c r="AO71" i="52"/>
  <c r="AO63" i="52"/>
  <c r="AO71" i="51"/>
  <c r="AO63" i="51"/>
  <c r="AO67" i="53"/>
  <c r="AO67" i="50"/>
  <c r="AO67" i="49"/>
  <c r="AO35" i="51"/>
  <c r="AO55" i="51"/>
  <c r="AO35" i="52"/>
  <c r="AO55" i="52"/>
  <c r="AO51" i="49"/>
  <c r="AO51" i="53"/>
  <c r="AO51" i="50"/>
  <c r="AO303" i="53"/>
  <c r="AO312" i="50"/>
  <c r="AO303" i="50"/>
  <c r="AO303" i="49"/>
  <c r="AO312" i="49"/>
  <c r="AO312" i="53"/>
  <c r="AO326" i="51"/>
  <c r="AO316" i="51"/>
  <c r="AO307" i="51"/>
  <c r="AO285" i="51"/>
  <c r="AO292" i="51"/>
  <c r="AO272" i="51"/>
  <c r="AO255" i="51"/>
  <c r="AO264" i="51"/>
  <c r="AO326" i="52"/>
  <c r="AO316" i="52"/>
  <c r="AO307" i="52"/>
  <c r="AO292" i="52"/>
  <c r="AO285" i="52"/>
  <c r="AO264" i="52"/>
  <c r="AO272" i="52"/>
  <c r="AO255" i="52"/>
  <c r="AO226" i="52"/>
  <c r="AO236" i="52"/>
  <c r="AO226" i="51"/>
  <c r="AO236" i="51"/>
  <c r="AO222" i="49"/>
  <c r="AO222" i="53"/>
  <c r="AO222" i="50"/>
  <c r="AO202" i="52"/>
  <c r="AO217" i="52"/>
  <c r="AO202" i="51"/>
  <c r="AO217" i="51"/>
  <c r="AO182" i="52"/>
  <c r="AO195" i="52"/>
  <c r="AO182" i="51"/>
  <c r="AO195" i="51"/>
  <c r="AO174" i="51"/>
  <c r="AO165" i="51"/>
  <c r="AO174" i="52"/>
  <c r="AO165" i="52"/>
  <c r="AL389" i="56"/>
  <c r="AL407" i="56" s="1"/>
  <c r="AL415" i="56"/>
  <c r="AL420" i="56" s="1"/>
  <c r="AL425" i="56" s="1"/>
  <c r="AL416" i="56"/>
  <c r="AL421" i="56" s="1"/>
  <c r="AL426" i="56" s="1"/>
  <c r="AL362" i="56"/>
  <c r="AL384" i="56" s="1"/>
  <c r="AO3" i="49"/>
  <c r="AO3" i="53"/>
  <c r="AO3" i="50"/>
  <c r="AO3" i="54"/>
  <c r="AO364" i="51"/>
  <c r="AO341" i="51"/>
  <c r="AO357" i="51"/>
  <c r="AO371" i="51"/>
  <c r="AO350" i="51"/>
  <c r="AO357" i="52"/>
  <c r="AO371" i="52"/>
  <c r="AO350" i="52"/>
  <c r="AO364" i="52"/>
  <c r="AO341" i="52"/>
  <c r="AO13" i="50"/>
  <c r="AO14" i="49"/>
  <c r="AO14" i="53"/>
  <c r="AO13" i="49"/>
  <c r="AO14" i="50"/>
  <c r="AO13" i="53"/>
  <c r="AO14" i="54"/>
  <c r="AO15" i="54"/>
  <c r="AO42" i="54" s="1"/>
  <c r="AN75" i="54"/>
  <c r="AM287" i="56"/>
  <c r="AM369" i="56" s="1"/>
  <c r="AO4" i="51"/>
  <c r="AO4" i="52"/>
  <c r="AP6" i="54"/>
  <c r="AO5" i="54"/>
  <c r="AO2" i="54"/>
  <c r="AP6" i="50"/>
  <c r="AO5" i="50"/>
  <c r="AO2" i="50"/>
  <c r="AP7" i="51"/>
  <c r="AP120" i="51" s="1"/>
  <c r="AP6" i="53"/>
  <c r="AO5" i="53"/>
  <c r="AO2" i="53"/>
  <c r="AP7" i="52"/>
  <c r="AP136" i="52" s="1"/>
  <c r="AP6" i="49"/>
  <c r="AO5" i="49"/>
  <c r="AO2" i="49"/>
  <c r="AP128" i="52" l="1"/>
  <c r="AP128" i="51"/>
  <c r="AP120" i="52"/>
  <c r="AP136" i="51"/>
  <c r="AO140" i="49"/>
  <c r="AO132" i="49"/>
  <c r="AO124" i="49"/>
  <c r="AO104" i="49"/>
  <c r="AO140" i="50"/>
  <c r="AO132" i="50"/>
  <c r="AO124" i="50"/>
  <c r="AO104" i="50"/>
  <c r="AP59" i="51"/>
  <c r="AO140" i="53"/>
  <c r="AO132" i="53"/>
  <c r="AO124" i="53"/>
  <c r="AO104" i="53"/>
  <c r="AP67" i="52"/>
  <c r="AP59" i="52"/>
  <c r="AO71" i="53"/>
  <c r="AO63" i="53"/>
  <c r="AO71" i="50"/>
  <c r="AO63" i="50"/>
  <c r="AO71" i="49"/>
  <c r="AO63" i="49"/>
  <c r="AP67" i="51"/>
  <c r="AO35" i="49"/>
  <c r="AO55" i="49"/>
  <c r="AO35" i="50"/>
  <c r="AO55" i="50"/>
  <c r="AO35" i="53"/>
  <c r="AO55" i="53"/>
  <c r="AP51" i="51"/>
  <c r="AP51" i="52"/>
  <c r="AP303" i="51"/>
  <c r="AP312" i="52"/>
  <c r="AP312" i="51"/>
  <c r="AP303" i="52"/>
  <c r="AO326" i="49"/>
  <c r="AO316" i="49"/>
  <c r="AO264" i="49"/>
  <c r="AO307" i="49"/>
  <c r="AO292" i="49"/>
  <c r="AO272" i="49"/>
  <c r="AO255" i="49"/>
  <c r="AO285" i="49"/>
  <c r="AO326" i="53"/>
  <c r="AO307" i="53"/>
  <c r="AO316" i="53"/>
  <c r="AO292" i="53"/>
  <c r="AO285" i="53"/>
  <c r="AO272" i="53"/>
  <c r="AO255" i="53"/>
  <c r="AO264" i="53"/>
  <c r="AO326" i="50"/>
  <c r="AO316" i="50"/>
  <c r="AO307" i="50"/>
  <c r="AO292" i="50"/>
  <c r="AO285" i="50"/>
  <c r="AO272" i="50"/>
  <c r="AO264" i="50"/>
  <c r="AO255" i="50"/>
  <c r="AO226" i="50"/>
  <c r="AO236" i="50"/>
  <c r="AO226" i="53"/>
  <c r="AO236" i="53"/>
  <c r="AO226" i="49"/>
  <c r="AO236" i="49"/>
  <c r="AP222" i="51"/>
  <c r="AP222" i="52"/>
  <c r="AO202" i="50"/>
  <c r="AO217" i="50"/>
  <c r="AO202" i="53"/>
  <c r="AO217" i="53"/>
  <c r="AO202" i="49"/>
  <c r="AO217" i="49"/>
  <c r="AL417" i="56"/>
  <c r="AO182" i="53"/>
  <c r="AO195" i="53"/>
  <c r="AO182" i="49"/>
  <c r="AO195" i="49"/>
  <c r="AO182" i="50"/>
  <c r="AO195" i="50"/>
  <c r="AO174" i="53"/>
  <c r="AO165" i="53"/>
  <c r="AO174" i="49"/>
  <c r="AO165" i="49"/>
  <c r="AO174" i="50"/>
  <c r="AO165" i="50"/>
  <c r="AM362" i="56"/>
  <c r="AP3" i="52"/>
  <c r="AP3" i="51"/>
  <c r="AO30" i="54"/>
  <c r="AL427" i="56"/>
  <c r="AL422" i="56"/>
  <c r="AM400" i="56"/>
  <c r="AM372" i="56"/>
  <c r="AM398" i="56"/>
  <c r="AM371" i="56"/>
  <c r="AM373" i="56"/>
  <c r="AO357" i="53"/>
  <c r="AO371" i="53"/>
  <c r="AO350" i="53"/>
  <c r="AO341" i="53"/>
  <c r="AO364" i="53"/>
  <c r="AO371" i="49"/>
  <c r="AO350" i="49"/>
  <c r="AO364" i="49"/>
  <c r="AO357" i="49"/>
  <c r="AO341" i="49"/>
  <c r="AO357" i="50"/>
  <c r="AO371" i="50"/>
  <c r="AO341" i="50"/>
  <c r="AO364" i="50"/>
  <c r="AO350" i="50"/>
  <c r="AP14" i="51"/>
  <c r="AP13" i="52"/>
  <c r="AP14" i="52"/>
  <c r="AP13" i="51"/>
  <c r="AO70" i="54"/>
  <c r="AO73" i="54"/>
  <c r="AO52" i="54"/>
  <c r="AO4" i="50"/>
  <c r="AO4" i="53"/>
  <c r="AO4" i="54"/>
  <c r="AP7" i="54"/>
  <c r="AP5" i="52"/>
  <c r="AQ6" i="52"/>
  <c r="AP2" i="52"/>
  <c r="AQ6" i="51"/>
  <c r="AP5" i="51"/>
  <c r="AP2" i="51"/>
  <c r="AP7" i="50"/>
  <c r="AP136" i="50" s="1"/>
  <c r="AP7" i="53"/>
  <c r="AP120" i="53" s="1"/>
  <c r="AO4" i="49"/>
  <c r="AP7" i="49"/>
  <c r="AP120" i="49" s="1"/>
  <c r="AP136" i="53" l="1"/>
  <c r="AP136" i="49"/>
  <c r="AP128" i="50"/>
  <c r="AP120" i="50"/>
  <c r="AP128" i="49"/>
  <c r="AP128" i="53"/>
  <c r="AP132" i="51"/>
  <c r="AP104" i="51"/>
  <c r="AP124" i="51"/>
  <c r="AP140" i="51"/>
  <c r="AP59" i="53"/>
  <c r="AP140" i="52"/>
  <c r="AP132" i="52"/>
  <c r="AP124" i="52"/>
  <c r="AP104" i="52"/>
  <c r="AP59" i="50"/>
  <c r="AP59" i="49"/>
  <c r="AP67" i="49"/>
  <c r="AP71" i="51"/>
  <c r="AP63" i="51"/>
  <c r="AP71" i="52"/>
  <c r="AP63" i="52"/>
  <c r="AP67" i="50"/>
  <c r="AP67" i="53"/>
  <c r="AP35" i="52"/>
  <c r="AP55" i="52"/>
  <c r="AP35" i="51"/>
  <c r="AP55" i="51"/>
  <c r="AP51" i="53"/>
  <c r="AP51" i="50"/>
  <c r="AP51" i="49"/>
  <c r="AP312" i="50"/>
  <c r="AP303" i="50"/>
  <c r="AP312" i="49"/>
  <c r="AP303" i="49"/>
  <c r="AP303" i="53"/>
  <c r="AP312" i="53"/>
  <c r="AP326" i="51"/>
  <c r="AP316" i="51"/>
  <c r="AP307" i="51"/>
  <c r="AP292" i="51"/>
  <c r="AP285" i="51"/>
  <c r="AP272" i="51"/>
  <c r="AP264" i="51"/>
  <c r="AP255" i="51"/>
  <c r="AP326" i="52"/>
  <c r="AP316" i="52"/>
  <c r="AP307" i="52"/>
  <c r="AP292" i="52"/>
  <c r="AP264" i="52"/>
  <c r="AP272" i="52"/>
  <c r="AP255" i="52"/>
  <c r="AP285" i="52"/>
  <c r="AP226" i="51"/>
  <c r="AP236" i="51"/>
  <c r="AP226" i="52"/>
  <c r="AP236" i="52"/>
  <c r="AP222" i="53"/>
  <c r="AP222" i="50"/>
  <c r="AP222" i="49"/>
  <c r="AP202" i="51"/>
  <c r="AP217" i="51"/>
  <c r="AP202" i="52"/>
  <c r="AP217" i="52"/>
  <c r="AP182" i="51"/>
  <c r="AP195" i="51"/>
  <c r="AP182" i="52"/>
  <c r="AP195" i="52"/>
  <c r="AP174" i="51"/>
  <c r="AP165" i="51"/>
  <c r="AP174" i="52"/>
  <c r="AP165" i="52"/>
  <c r="AM389" i="56"/>
  <c r="AM407" i="56" s="1"/>
  <c r="AM416" i="56"/>
  <c r="AM358" i="56"/>
  <c r="AM380" i="56" s="1"/>
  <c r="AM415" i="56"/>
  <c r="AM420" i="56" s="1"/>
  <c r="AM425" i="56" s="1"/>
  <c r="AM384" i="56"/>
  <c r="AP3" i="49"/>
  <c r="AP3" i="53"/>
  <c r="AP3" i="50"/>
  <c r="AP15" i="54"/>
  <c r="AP42" i="54" s="1"/>
  <c r="AP3" i="54"/>
  <c r="AM421" i="56"/>
  <c r="AM426" i="56" s="1"/>
  <c r="AP357" i="51"/>
  <c r="AP371" i="51"/>
  <c r="AP350" i="51"/>
  <c r="AP364" i="51"/>
  <c r="AP341" i="51"/>
  <c r="AP364" i="52"/>
  <c r="AP350" i="52"/>
  <c r="AP371" i="52"/>
  <c r="AP357" i="52"/>
  <c r="AP341" i="52"/>
  <c r="AP14" i="53"/>
  <c r="AP13" i="50"/>
  <c r="AP14" i="49"/>
  <c r="AP14" i="50"/>
  <c r="AP13" i="49"/>
  <c r="AP14" i="54"/>
  <c r="AP13" i="53"/>
  <c r="AO75" i="54"/>
  <c r="AN287" i="56"/>
  <c r="AN369" i="56" s="1"/>
  <c r="AP4" i="51"/>
  <c r="AP4" i="52"/>
  <c r="AQ6" i="54"/>
  <c r="AP5" i="54"/>
  <c r="AP2" i="54"/>
  <c r="AQ6" i="50"/>
  <c r="AP5" i="50"/>
  <c r="AP2" i="50"/>
  <c r="AQ7" i="51"/>
  <c r="AQ120" i="51" s="1"/>
  <c r="AP5" i="53"/>
  <c r="AP2" i="53"/>
  <c r="AQ6" i="53"/>
  <c r="AQ7" i="52"/>
  <c r="AQ136" i="52" s="1"/>
  <c r="AQ6" i="49"/>
  <c r="AP5" i="49"/>
  <c r="AP2" i="49"/>
  <c r="AQ128" i="51" l="1"/>
  <c r="AQ136" i="51"/>
  <c r="AQ128" i="52"/>
  <c r="AQ120" i="52"/>
  <c r="AP140" i="53"/>
  <c r="AP132" i="53"/>
  <c r="AP124" i="53"/>
  <c r="AP104" i="53"/>
  <c r="AP140" i="49"/>
  <c r="AP132" i="49"/>
  <c r="AP124" i="49"/>
  <c r="AP104" i="49"/>
  <c r="AQ59" i="52"/>
  <c r="AQ59" i="51"/>
  <c r="AP140" i="50"/>
  <c r="AP132" i="50"/>
  <c r="AP124" i="50"/>
  <c r="AP104" i="50"/>
  <c r="AP71" i="49"/>
  <c r="AP63" i="49"/>
  <c r="AQ67" i="51"/>
  <c r="AP71" i="53"/>
  <c r="AP63" i="53"/>
  <c r="AP71" i="50"/>
  <c r="AP63" i="50"/>
  <c r="AQ67" i="52"/>
  <c r="AP35" i="50"/>
  <c r="AP55" i="50"/>
  <c r="AP35" i="53"/>
  <c r="AP55" i="53"/>
  <c r="AP35" i="49"/>
  <c r="AP55" i="49"/>
  <c r="AQ51" i="51"/>
  <c r="AQ51" i="52"/>
  <c r="AQ303" i="52"/>
  <c r="AQ312" i="51"/>
  <c r="AQ312" i="52"/>
  <c r="AQ303" i="51"/>
  <c r="AP326" i="53"/>
  <c r="AP316" i="53"/>
  <c r="AP292" i="53"/>
  <c r="AP307" i="53"/>
  <c r="AP285" i="53"/>
  <c r="AP272" i="53"/>
  <c r="AP255" i="53"/>
  <c r="AP264" i="53"/>
  <c r="AP326" i="49"/>
  <c r="AP316" i="49"/>
  <c r="AP307" i="49"/>
  <c r="AP292" i="49"/>
  <c r="AP272" i="49"/>
  <c r="AP255" i="49"/>
  <c r="AP285" i="49"/>
  <c r="AP264" i="49"/>
  <c r="AP326" i="50"/>
  <c r="AP316" i="50"/>
  <c r="AP307" i="50"/>
  <c r="AP292" i="50"/>
  <c r="AP285" i="50"/>
  <c r="AP264" i="50"/>
  <c r="AP272" i="50"/>
  <c r="AP255" i="50"/>
  <c r="AP226" i="53"/>
  <c r="AP236" i="53"/>
  <c r="AP226" i="49"/>
  <c r="AP236" i="49"/>
  <c r="AP226" i="50"/>
  <c r="AP236" i="50"/>
  <c r="AQ222" i="51"/>
  <c r="AQ222" i="52"/>
  <c r="AP202" i="50"/>
  <c r="AP217" i="50"/>
  <c r="AP202" i="53"/>
  <c r="AP217" i="53"/>
  <c r="AP202" i="49"/>
  <c r="AP217" i="49"/>
  <c r="AM417" i="56"/>
  <c r="AP182" i="53"/>
  <c r="AP195" i="53"/>
  <c r="AP182" i="49"/>
  <c r="AP195" i="49"/>
  <c r="AP182" i="50"/>
  <c r="AP195" i="50"/>
  <c r="AP174" i="53"/>
  <c r="AP165" i="53"/>
  <c r="AP174" i="49"/>
  <c r="AP165" i="49"/>
  <c r="AP174" i="50"/>
  <c r="AP165" i="50"/>
  <c r="AN362" i="56"/>
  <c r="AQ3" i="51"/>
  <c r="AQ3" i="52"/>
  <c r="AP30" i="54"/>
  <c r="AM422" i="56"/>
  <c r="AM427" i="56"/>
  <c r="AN400" i="56"/>
  <c r="AN373" i="56"/>
  <c r="AN372" i="56"/>
  <c r="AN371" i="56"/>
  <c r="AN398" i="56"/>
  <c r="AP371" i="49"/>
  <c r="AP350" i="49"/>
  <c r="AP364" i="49"/>
  <c r="AP357" i="49"/>
  <c r="AP341" i="49"/>
  <c r="AP371" i="50"/>
  <c r="AP357" i="50"/>
  <c r="AP350" i="50"/>
  <c r="AP341" i="50"/>
  <c r="AP364" i="50"/>
  <c r="AP371" i="53"/>
  <c r="AP350" i="53"/>
  <c r="AP364" i="53"/>
  <c r="AP341" i="53"/>
  <c r="AP357" i="53"/>
  <c r="AQ14" i="51"/>
  <c r="AQ13" i="52"/>
  <c r="AQ14" i="52"/>
  <c r="AQ13" i="51"/>
  <c r="AP73" i="54"/>
  <c r="AP70" i="54"/>
  <c r="AP52" i="54"/>
  <c r="AP4" i="53"/>
  <c r="AP4" i="50"/>
  <c r="AQ7" i="54"/>
  <c r="AP4" i="54"/>
  <c r="AR6" i="51"/>
  <c r="AQ5" i="51"/>
  <c r="AQ2" i="51"/>
  <c r="AQ7" i="50"/>
  <c r="AQ136" i="50" s="1"/>
  <c r="AQ7" i="53"/>
  <c r="AQ128" i="53" s="1"/>
  <c r="AR6" i="52"/>
  <c r="AQ2" i="52"/>
  <c r="AQ5" i="52"/>
  <c r="AP4" i="49"/>
  <c r="AQ7" i="49"/>
  <c r="AQ120" i="49" s="1"/>
  <c r="AN384" i="56" l="1"/>
  <c r="AQ128" i="50"/>
  <c r="AQ128" i="49"/>
  <c r="AQ120" i="50"/>
  <c r="AQ136" i="49"/>
  <c r="AQ136" i="53"/>
  <c r="AQ120" i="53"/>
  <c r="AQ59" i="49"/>
  <c r="AQ140" i="51"/>
  <c r="AQ132" i="51"/>
  <c r="AQ104" i="51"/>
  <c r="AQ124" i="51"/>
  <c r="AQ140" i="52"/>
  <c r="AQ132" i="52"/>
  <c r="AQ124" i="52"/>
  <c r="AQ104" i="52"/>
  <c r="AQ71" i="52"/>
  <c r="AQ63" i="52"/>
  <c r="AQ67" i="53"/>
  <c r="AQ59" i="53"/>
  <c r="AQ67" i="50"/>
  <c r="AQ59" i="50"/>
  <c r="AQ71" i="51"/>
  <c r="AQ63" i="51"/>
  <c r="AQ67" i="49"/>
  <c r="AQ35" i="52"/>
  <c r="AQ55" i="52"/>
  <c r="AQ35" i="51"/>
  <c r="AQ55" i="51"/>
  <c r="AQ51" i="53"/>
  <c r="AQ51" i="50"/>
  <c r="AQ51" i="49"/>
  <c r="AQ312" i="53"/>
  <c r="AQ303" i="53"/>
  <c r="AQ303" i="49"/>
  <c r="AQ312" i="50"/>
  <c r="AQ312" i="49"/>
  <c r="AQ303" i="50"/>
  <c r="AQ326" i="51"/>
  <c r="AQ316" i="51"/>
  <c r="AQ307" i="51"/>
  <c r="AQ292" i="51"/>
  <c r="AQ285" i="51"/>
  <c r="AQ272" i="51"/>
  <c r="AQ255" i="51"/>
  <c r="AQ264" i="51"/>
  <c r="AQ326" i="52"/>
  <c r="AQ316" i="52"/>
  <c r="AQ307" i="52"/>
  <c r="AQ292" i="52"/>
  <c r="AQ264" i="52"/>
  <c r="AQ272" i="52"/>
  <c r="AQ255" i="52"/>
  <c r="AQ285" i="52"/>
  <c r="AQ226" i="51"/>
  <c r="AQ236" i="51"/>
  <c r="AQ226" i="52"/>
  <c r="AQ236" i="52"/>
  <c r="AQ222" i="53"/>
  <c r="AQ222" i="50"/>
  <c r="AQ222" i="49"/>
  <c r="AQ202" i="52"/>
  <c r="AQ217" i="52"/>
  <c r="AQ202" i="51"/>
  <c r="AQ217" i="51"/>
  <c r="AQ182" i="52"/>
  <c r="AQ195" i="52"/>
  <c r="AQ182" i="51"/>
  <c r="AQ195" i="51"/>
  <c r="AQ174" i="51"/>
  <c r="AQ165" i="51"/>
  <c r="AQ174" i="52"/>
  <c r="AQ165" i="52"/>
  <c r="AN415" i="56"/>
  <c r="AN420" i="56" s="1"/>
  <c r="AN358" i="56"/>
  <c r="AN380" i="56" s="1"/>
  <c r="AN416" i="56"/>
  <c r="AQ3" i="49"/>
  <c r="AQ3" i="53"/>
  <c r="AQ3" i="50"/>
  <c r="AQ15" i="54"/>
  <c r="AQ42" i="54" s="1"/>
  <c r="AQ3" i="54"/>
  <c r="AQ357" i="51"/>
  <c r="AQ371" i="51"/>
  <c r="AQ341" i="51"/>
  <c r="AQ350" i="51"/>
  <c r="AQ364" i="51"/>
  <c r="AQ371" i="52"/>
  <c r="AQ350" i="52"/>
  <c r="AQ364" i="52"/>
  <c r="AQ357" i="52"/>
  <c r="AQ341" i="52"/>
  <c r="AQ14" i="53"/>
  <c r="AQ14" i="49"/>
  <c r="AQ13" i="50"/>
  <c r="AQ14" i="54"/>
  <c r="AQ14" i="50"/>
  <c r="AQ13" i="53"/>
  <c r="AQ13" i="49"/>
  <c r="AP75" i="54"/>
  <c r="AO287" i="56"/>
  <c r="AO369" i="56" s="1"/>
  <c r="AN389" i="56"/>
  <c r="AN407" i="56" s="1"/>
  <c r="AQ4" i="52"/>
  <c r="AQ4" i="51"/>
  <c r="AR6" i="54"/>
  <c r="AQ5" i="54"/>
  <c r="AQ2" i="54"/>
  <c r="AQ5" i="50"/>
  <c r="AQ2" i="50"/>
  <c r="AR6" i="50"/>
  <c r="AR6" i="53"/>
  <c r="AQ2" i="53"/>
  <c r="AQ5" i="53"/>
  <c r="AR7" i="51"/>
  <c r="AR120" i="51" s="1"/>
  <c r="AR7" i="52"/>
  <c r="AR136" i="52" s="1"/>
  <c r="AQ5" i="49"/>
  <c r="AQ2" i="49"/>
  <c r="AR6" i="49"/>
  <c r="AR128" i="51" l="1"/>
  <c r="AR128" i="52"/>
  <c r="AR120" i="52"/>
  <c r="AR136" i="51"/>
  <c r="AQ140" i="50"/>
  <c r="AQ132" i="50"/>
  <c r="AQ124" i="50"/>
  <c r="AQ104" i="50"/>
  <c r="AQ140" i="49"/>
  <c r="AQ132" i="49"/>
  <c r="AQ124" i="49"/>
  <c r="AQ104" i="49"/>
  <c r="AR59" i="51"/>
  <c r="AQ140" i="53"/>
  <c r="AQ132" i="53"/>
  <c r="AQ124" i="53"/>
  <c r="AQ104" i="53"/>
  <c r="AQ71" i="50"/>
  <c r="AQ63" i="50"/>
  <c r="AR67" i="52"/>
  <c r="AR59" i="52"/>
  <c r="AQ71" i="49"/>
  <c r="AQ63" i="49"/>
  <c r="AQ71" i="53"/>
  <c r="AQ63" i="53"/>
  <c r="AR67" i="51"/>
  <c r="AQ35" i="50"/>
  <c r="AQ55" i="50"/>
  <c r="AQ35" i="49"/>
  <c r="AQ55" i="49"/>
  <c r="AQ35" i="53"/>
  <c r="AQ55" i="53"/>
  <c r="AR51" i="51"/>
  <c r="AR51" i="52"/>
  <c r="AR303" i="52"/>
  <c r="AR303" i="51"/>
  <c r="AR312" i="52"/>
  <c r="AR312" i="51"/>
  <c r="AQ326" i="49"/>
  <c r="AQ316" i="49"/>
  <c r="AQ307" i="49"/>
  <c r="AQ292" i="49"/>
  <c r="AQ272" i="49"/>
  <c r="AQ255" i="49"/>
  <c r="AQ285" i="49"/>
  <c r="AQ264" i="49"/>
  <c r="AQ326" i="53"/>
  <c r="AQ316" i="53"/>
  <c r="AQ292" i="53"/>
  <c r="AQ285" i="53"/>
  <c r="AQ307" i="53"/>
  <c r="AQ272" i="53"/>
  <c r="AQ255" i="53"/>
  <c r="AQ264" i="53"/>
  <c r="AQ326" i="50"/>
  <c r="AQ316" i="50"/>
  <c r="AQ307" i="50"/>
  <c r="AQ285" i="50"/>
  <c r="AQ272" i="50"/>
  <c r="AQ292" i="50"/>
  <c r="AQ255" i="50"/>
  <c r="AQ264" i="50"/>
  <c r="AQ226" i="49"/>
  <c r="AQ236" i="49"/>
  <c r="AQ226" i="53"/>
  <c r="AQ236" i="53"/>
  <c r="AQ226" i="50"/>
  <c r="AQ236" i="50"/>
  <c r="AR222" i="52"/>
  <c r="AR222" i="51"/>
  <c r="AQ202" i="50"/>
  <c r="AQ217" i="50"/>
  <c r="AQ202" i="49"/>
  <c r="AQ217" i="49"/>
  <c r="AQ202" i="53"/>
  <c r="AQ217" i="53"/>
  <c r="AN417" i="56"/>
  <c r="AQ182" i="49"/>
  <c r="AQ195" i="49"/>
  <c r="AQ182" i="53"/>
  <c r="AQ195" i="53"/>
  <c r="AQ182" i="50"/>
  <c r="AQ195" i="50"/>
  <c r="AQ174" i="49"/>
  <c r="AQ165" i="49"/>
  <c r="AQ174" i="53"/>
  <c r="AQ165" i="53"/>
  <c r="AQ174" i="50"/>
  <c r="AQ165" i="50"/>
  <c r="AN421" i="56"/>
  <c r="AN426" i="56" s="1"/>
  <c r="AO362" i="56"/>
  <c r="AR3" i="51"/>
  <c r="AR3" i="52"/>
  <c r="AQ30" i="54"/>
  <c r="AN425" i="56"/>
  <c r="AO400" i="56"/>
  <c r="AO372" i="56"/>
  <c r="AO371" i="56"/>
  <c r="AO398" i="56"/>
  <c r="AO373" i="56"/>
  <c r="AQ357" i="53"/>
  <c r="AQ371" i="53"/>
  <c r="AQ350" i="53"/>
  <c r="AQ364" i="53"/>
  <c r="AQ341" i="53"/>
  <c r="AQ364" i="49"/>
  <c r="AQ357" i="49"/>
  <c r="AQ350" i="49"/>
  <c r="AQ371" i="49"/>
  <c r="AQ341" i="49"/>
  <c r="AQ364" i="50"/>
  <c r="AQ357" i="50"/>
  <c r="AQ371" i="50"/>
  <c r="AQ350" i="50"/>
  <c r="AQ341" i="50"/>
  <c r="AR13" i="52"/>
  <c r="AR14" i="51"/>
  <c r="AR14" i="52"/>
  <c r="AR13" i="51"/>
  <c r="AQ70" i="54"/>
  <c r="AQ73" i="54"/>
  <c r="AQ52" i="54"/>
  <c r="AQ4" i="53"/>
  <c r="AQ4" i="50"/>
  <c r="AQ4" i="54"/>
  <c r="AR7" i="54"/>
  <c r="AR7" i="50"/>
  <c r="AR136" i="50" s="1"/>
  <c r="AR7" i="53"/>
  <c r="AR128" i="53" s="1"/>
  <c r="AS6" i="52"/>
  <c r="AR5" i="52"/>
  <c r="AR2" i="52"/>
  <c r="AS6" i="51"/>
  <c r="AR5" i="51"/>
  <c r="AR2" i="51"/>
  <c r="AR7" i="49"/>
  <c r="AR120" i="49" s="1"/>
  <c r="AQ4" i="49"/>
  <c r="AR128" i="49" l="1"/>
  <c r="AR120" i="50"/>
  <c r="AR128" i="50"/>
  <c r="AR136" i="49"/>
  <c r="AR136" i="53"/>
  <c r="AR120" i="53"/>
  <c r="AR140" i="51"/>
  <c r="AR104" i="51"/>
  <c r="AR124" i="51"/>
  <c r="AR132" i="51"/>
  <c r="AR140" i="52"/>
  <c r="AR132" i="52"/>
  <c r="AR124" i="52"/>
  <c r="AR104" i="52"/>
  <c r="AR59" i="49"/>
  <c r="AR59" i="53"/>
  <c r="AR59" i="50"/>
  <c r="AR71" i="51"/>
  <c r="AR63" i="51"/>
  <c r="AR71" i="52"/>
  <c r="AR63" i="52"/>
  <c r="AR67" i="50"/>
  <c r="AR67" i="49"/>
  <c r="AR67" i="53"/>
  <c r="AR35" i="52"/>
  <c r="AR55" i="52"/>
  <c r="AR35" i="51"/>
  <c r="AR55" i="51"/>
  <c r="AR51" i="53"/>
  <c r="AR51" i="50"/>
  <c r="AR51" i="49"/>
  <c r="AR312" i="53"/>
  <c r="AR303" i="53"/>
  <c r="AR303" i="49"/>
  <c r="AR303" i="50"/>
  <c r="AR312" i="50"/>
  <c r="AR312" i="49"/>
  <c r="AR326" i="52"/>
  <c r="AR316" i="52"/>
  <c r="AR307" i="52"/>
  <c r="AR292" i="52"/>
  <c r="AR272" i="52"/>
  <c r="AR255" i="52"/>
  <c r="AR285" i="52"/>
  <c r="AR264" i="52"/>
  <c r="AR326" i="51"/>
  <c r="AR316" i="51"/>
  <c r="AR307" i="51"/>
  <c r="AR292" i="51"/>
  <c r="AR285" i="51"/>
  <c r="AR264" i="51"/>
  <c r="AR272" i="51"/>
  <c r="AR255" i="51"/>
  <c r="AR226" i="52"/>
  <c r="AR236" i="52"/>
  <c r="AR226" i="51"/>
  <c r="AR236" i="51"/>
  <c r="AR222" i="50"/>
  <c r="AR222" i="49"/>
  <c r="AR222" i="53"/>
  <c r="AR202" i="52"/>
  <c r="AR217" i="52"/>
  <c r="AR202" i="51"/>
  <c r="AR217" i="51"/>
  <c r="AO384" i="56"/>
  <c r="AR182" i="52"/>
  <c r="AR195" i="52"/>
  <c r="AR182" i="51"/>
  <c r="AR195" i="51"/>
  <c r="AR174" i="51"/>
  <c r="AR165" i="51"/>
  <c r="AR174" i="52"/>
  <c r="AR165" i="52"/>
  <c r="AN427" i="56"/>
  <c r="AN422" i="56"/>
  <c r="AO416" i="56"/>
  <c r="AO421" i="56" s="1"/>
  <c r="AO426" i="56" s="1"/>
  <c r="AO358" i="56"/>
  <c r="AO380" i="56" s="1"/>
  <c r="AO415" i="56"/>
  <c r="AR3" i="49"/>
  <c r="AR3" i="53"/>
  <c r="AR3" i="50"/>
  <c r="AR15" i="54"/>
  <c r="AR30" i="54" s="1"/>
  <c r="AR3" i="54"/>
  <c r="AR371" i="51"/>
  <c r="AR350" i="51"/>
  <c r="AR364" i="51"/>
  <c r="AR341" i="51"/>
  <c r="AR357" i="51"/>
  <c r="AR357" i="52"/>
  <c r="AR364" i="52"/>
  <c r="AR350" i="52"/>
  <c r="AR371" i="52"/>
  <c r="AR341" i="52"/>
  <c r="AR14" i="49"/>
  <c r="AR14" i="53"/>
  <c r="AR13" i="50"/>
  <c r="AR13" i="53"/>
  <c r="AR14" i="54"/>
  <c r="AR14" i="50"/>
  <c r="AR13" i="49"/>
  <c r="AQ75" i="54"/>
  <c r="AP287" i="56"/>
  <c r="AP369" i="56" s="1"/>
  <c r="AO389" i="56"/>
  <c r="AO407" i="56" s="1"/>
  <c r="AR4" i="52"/>
  <c r="AR4" i="51"/>
  <c r="AS6" i="54"/>
  <c r="AR5" i="54"/>
  <c r="AR2" i="54"/>
  <c r="AS7" i="52"/>
  <c r="AS136" i="52" s="1"/>
  <c r="AR5" i="53"/>
  <c r="AS6" i="53"/>
  <c r="AR2" i="53"/>
  <c r="AS7" i="51"/>
  <c r="AS120" i="51" s="1"/>
  <c r="AS6" i="50"/>
  <c r="AR5" i="50"/>
  <c r="AR2" i="50"/>
  <c r="AS6" i="49"/>
  <c r="AR5" i="49"/>
  <c r="AR2" i="49"/>
  <c r="AS128" i="52" l="1"/>
  <c r="AS128" i="51"/>
  <c r="AS120" i="52"/>
  <c r="AS136" i="51"/>
  <c r="AS59" i="51"/>
  <c r="AR132" i="53"/>
  <c r="AR124" i="53"/>
  <c r="AR140" i="53"/>
  <c r="AR104" i="53"/>
  <c r="AR140" i="50"/>
  <c r="AR132" i="50"/>
  <c r="AR124" i="50"/>
  <c r="AR104" i="50"/>
  <c r="AS59" i="52"/>
  <c r="AR140" i="49"/>
  <c r="AR132" i="49"/>
  <c r="AR104" i="49"/>
  <c r="AR124" i="49"/>
  <c r="AS67" i="51"/>
  <c r="AR71" i="49"/>
  <c r="AR63" i="49"/>
  <c r="AR71" i="53"/>
  <c r="AR63" i="53"/>
  <c r="AR71" i="50"/>
  <c r="AR63" i="50"/>
  <c r="AS67" i="52"/>
  <c r="AR35" i="50"/>
  <c r="AR55" i="50"/>
  <c r="AR35" i="49"/>
  <c r="AR55" i="49"/>
  <c r="AR35" i="53"/>
  <c r="AR55" i="53"/>
  <c r="AS51" i="51"/>
  <c r="AS51" i="52"/>
  <c r="AS303" i="51"/>
  <c r="AS303" i="52"/>
  <c r="AS312" i="52"/>
  <c r="AS312" i="51"/>
  <c r="AR326" i="49"/>
  <c r="AR316" i="49"/>
  <c r="AR292" i="49"/>
  <c r="AR272" i="49"/>
  <c r="AR255" i="49"/>
  <c r="AR285" i="49"/>
  <c r="AR307" i="49"/>
  <c r="AR264" i="49"/>
  <c r="AR326" i="53"/>
  <c r="AR316" i="53"/>
  <c r="AR285" i="53"/>
  <c r="AR307" i="53"/>
  <c r="AR292" i="53"/>
  <c r="AR272" i="53"/>
  <c r="AR255" i="53"/>
  <c r="AR264" i="53"/>
  <c r="AR326" i="50"/>
  <c r="AR316" i="50"/>
  <c r="AR307" i="50"/>
  <c r="AR292" i="50"/>
  <c r="AR285" i="50"/>
  <c r="AR272" i="50"/>
  <c r="AR264" i="50"/>
  <c r="AR255" i="50"/>
  <c r="AR226" i="49"/>
  <c r="AR236" i="49"/>
  <c r="AR226" i="53"/>
  <c r="AR236" i="53"/>
  <c r="AR226" i="50"/>
  <c r="AR236" i="50"/>
  <c r="AS222" i="51"/>
  <c r="AS222" i="52"/>
  <c r="AR202" i="49"/>
  <c r="AR217" i="49"/>
  <c r="AR202" i="53"/>
  <c r="AR217" i="53"/>
  <c r="AR202" i="50"/>
  <c r="AR217" i="50"/>
  <c r="AR182" i="49"/>
  <c r="AR195" i="49"/>
  <c r="AR182" i="53"/>
  <c r="AR195" i="53"/>
  <c r="AR182" i="50"/>
  <c r="AR195" i="50"/>
  <c r="AR174" i="49"/>
  <c r="AR165" i="49"/>
  <c r="AR174" i="53"/>
  <c r="AR165" i="53"/>
  <c r="AR174" i="50"/>
  <c r="AR165" i="50"/>
  <c r="AO417" i="56"/>
  <c r="AO420" i="56"/>
  <c r="AO425" i="56" s="1"/>
  <c r="AO427" i="56" s="1"/>
  <c r="AR42" i="54"/>
  <c r="AP362" i="56" s="1"/>
  <c r="AP358" i="56"/>
  <c r="AP380" i="56" s="1"/>
  <c r="AS3" i="51"/>
  <c r="AS3" i="52"/>
  <c r="AP400" i="56"/>
  <c r="AP398" i="56"/>
  <c r="AP372" i="56"/>
  <c r="AP371" i="56"/>
  <c r="AP373" i="56"/>
  <c r="AR364" i="49"/>
  <c r="AR357" i="49"/>
  <c r="AR371" i="49"/>
  <c r="AR350" i="49"/>
  <c r="AR341" i="49"/>
  <c r="AR364" i="53"/>
  <c r="AR341" i="53"/>
  <c r="AR350" i="53"/>
  <c r="AR371" i="53"/>
  <c r="AR357" i="53"/>
  <c r="AR357" i="50"/>
  <c r="AR364" i="50"/>
  <c r="AR371" i="50"/>
  <c r="AR341" i="50"/>
  <c r="AR350" i="50"/>
  <c r="AS14" i="51"/>
  <c r="AS13" i="52"/>
  <c r="AS14" i="52"/>
  <c r="AS13" i="51"/>
  <c r="AR70" i="54"/>
  <c r="AR73" i="54"/>
  <c r="AR52" i="54"/>
  <c r="AR4" i="53"/>
  <c r="AR4" i="50"/>
  <c r="AR4" i="54"/>
  <c r="AS7" i="54"/>
  <c r="AT6" i="51"/>
  <c r="AS5" i="51"/>
  <c r="AS2" i="51"/>
  <c r="AT6" i="52"/>
  <c r="AS5" i="52"/>
  <c r="AS2" i="52"/>
  <c r="AS7" i="50"/>
  <c r="AS136" i="50" s="1"/>
  <c r="AS7" i="53"/>
  <c r="AS128" i="53" s="1"/>
  <c r="AR4" i="49"/>
  <c r="AS7" i="49"/>
  <c r="AS120" i="49" s="1"/>
  <c r="AO422" i="56" l="1"/>
  <c r="AS136" i="49"/>
  <c r="AS128" i="49"/>
  <c r="AS136" i="53"/>
  <c r="AS128" i="50"/>
  <c r="AS120" i="50"/>
  <c r="AS120" i="53"/>
  <c r="AS59" i="49"/>
  <c r="AS59" i="53"/>
  <c r="AS140" i="51"/>
  <c r="AS124" i="51"/>
  <c r="AS104" i="51"/>
  <c r="AS132" i="51"/>
  <c r="AS140" i="52"/>
  <c r="AS132" i="52"/>
  <c r="AS124" i="52"/>
  <c r="AS104" i="52"/>
  <c r="AS71" i="51"/>
  <c r="AS63" i="51"/>
  <c r="AS67" i="50"/>
  <c r="AS59" i="50"/>
  <c r="AS71" i="52"/>
  <c r="AS63" i="52"/>
  <c r="AS67" i="49"/>
  <c r="AS67" i="53"/>
  <c r="AS35" i="51"/>
  <c r="AS55" i="51"/>
  <c r="AS35" i="52"/>
  <c r="AS55" i="52"/>
  <c r="AS51" i="50"/>
  <c r="AS51" i="53"/>
  <c r="AS51" i="49"/>
  <c r="AS303" i="53"/>
  <c r="AS312" i="53"/>
  <c r="AS312" i="50"/>
  <c r="AS312" i="49"/>
  <c r="AS303" i="49"/>
  <c r="AS303" i="50"/>
  <c r="AS326" i="51"/>
  <c r="AS316" i="51"/>
  <c r="AS307" i="51"/>
  <c r="AS292" i="51"/>
  <c r="AS285" i="51"/>
  <c r="AS272" i="51"/>
  <c r="AS255" i="51"/>
  <c r="AS264" i="51"/>
  <c r="AS316" i="52"/>
  <c r="AS326" i="52"/>
  <c r="AS307" i="52"/>
  <c r="AS292" i="52"/>
  <c r="AS272" i="52"/>
  <c r="AS255" i="52"/>
  <c r="AS285" i="52"/>
  <c r="AS264" i="52"/>
  <c r="AS226" i="51"/>
  <c r="AS236" i="51"/>
  <c r="AS226" i="52"/>
  <c r="AS236" i="52"/>
  <c r="AS222" i="50"/>
  <c r="AS222" i="53"/>
  <c r="AS222" i="49"/>
  <c r="AS202" i="51"/>
  <c r="AS217" i="51"/>
  <c r="AS202" i="52"/>
  <c r="AS217" i="52"/>
  <c r="AS182" i="51"/>
  <c r="AS195" i="51"/>
  <c r="AS182" i="52"/>
  <c r="AS195" i="52"/>
  <c r="AS174" i="51"/>
  <c r="AS165" i="51"/>
  <c r="AS174" i="52"/>
  <c r="AS165" i="52"/>
  <c r="AP384" i="56"/>
  <c r="AP416" i="56"/>
  <c r="AP421" i="56" s="1"/>
  <c r="AP426" i="56" s="1"/>
  <c r="AP415" i="56"/>
  <c r="AP420" i="56" s="1"/>
  <c r="AP425" i="56" s="1"/>
  <c r="AS3" i="53"/>
  <c r="AS3" i="49"/>
  <c r="AS3" i="50"/>
  <c r="AS15" i="54"/>
  <c r="AS30" i="54" s="1"/>
  <c r="AS3" i="54"/>
  <c r="AS357" i="51"/>
  <c r="AS371" i="51"/>
  <c r="AS341" i="51"/>
  <c r="AS350" i="51"/>
  <c r="AS364" i="51"/>
  <c r="AS364" i="52"/>
  <c r="AS357" i="52"/>
  <c r="AS350" i="52"/>
  <c r="AS371" i="52"/>
  <c r="AS341" i="52"/>
  <c r="AS13" i="50"/>
  <c r="AS14" i="49"/>
  <c r="AS14" i="53"/>
  <c r="AS14" i="50"/>
  <c r="AS13" i="49"/>
  <c r="AS14" i="54"/>
  <c r="AS13" i="53"/>
  <c r="AR75" i="54"/>
  <c r="AQ287" i="56"/>
  <c r="AQ369" i="56" s="1"/>
  <c r="AP389" i="56"/>
  <c r="AP407" i="56" s="1"/>
  <c r="AS4" i="51"/>
  <c r="AS4" i="52"/>
  <c r="AT6" i="54"/>
  <c r="AS5" i="54"/>
  <c r="AS2" i="54"/>
  <c r="AT6" i="50"/>
  <c r="AS5" i="50"/>
  <c r="AS2" i="50"/>
  <c r="AT6" i="53"/>
  <c r="AS2" i="53"/>
  <c r="AS5" i="53"/>
  <c r="AT7" i="52"/>
  <c r="AT7" i="51"/>
  <c r="AT120" i="51" s="1"/>
  <c r="AS5" i="49"/>
  <c r="AS2" i="49"/>
  <c r="AT6" i="49"/>
  <c r="AP417" i="56" l="1"/>
  <c r="AT136" i="51"/>
  <c r="AT128" i="52"/>
  <c r="AT136" i="52"/>
  <c r="AT128" i="51"/>
  <c r="AT120" i="52"/>
  <c r="AS124" i="53"/>
  <c r="AS140" i="53"/>
  <c r="AS132" i="53"/>
  <c r="AS104" i="53"/>
  <c r="AS140" i="50"/>
  <c r="AS132" i="50"/>
  <c r="AS124" i="50"/>
  <c r="AS104" i="50"/>
  <c r="AT59" i="51"/>
  <c r="AT59" i="52"/>
  <c r="AS140" i="49"/>
  <c r="AS132" i="49"/>
  <c r="AS104" i="49"/>
  <c r="AS124" i="49"/>
  <c r="AS71" i="49"/>
  <c r="AS63" i="49"/>
  <c r="AS71" i="50"/>
  <c r="AS63" i="50"/>
  <c r="AS71" i="53"/>
  <c r="AS63" i="53"/>
  <c r="AT67" i="52"/>
  <c r="AT67" i="51"/>
  <c r="AS35" i="49"/>
  <c r="AS55" i="49"/>
  <c r="AS35" i="50"/>
  <c r="AS55" i="50"/>
  <c r="AS35" i="53"/>
  <c r="AS55" i="53"/>
  <c r="AT51" i="51"/>
  <c r="AT51" i="52"/>
  <c r="AT303" i="52"/>
  <c r="AT303" i="51"/>
  <c r="AT312" i="51"/>
  <c r="AT312" i="52"/>
  <c r="AS326" i="53"/>
  <c r="AS316" i="53"/>
  <c r="AS285" i="53"/>
  <c r="AS307" i="53"/>
  <c r="AS292" i="53"/>
  <c r="AS272" i="53"/>
  <c r="AS255" i="53"/>
  <c r="AS264" i="53"/>
  <c r="AS326" i="49"/>
  <c r="AS316" i="49"/>
  <c r="AS292" i="49"/>
  <c r="AS255" i="49"/>
  <c r="AS272" i="49"/>
  <c r="AS285" i="49"/>
  <c r="AS264" i="49"/>
  <c r="AS307" i="49"/>
  <c r="AS326" i="50"/>
  <c r="AS316" i="50"/>
  <c r="AS307" i="50"/>
  <c r="AS292" i="50"/>
  <c r="AS272" i="50"/>
  <c r="AS285" i="50"/>
  <c r="AS264" i="50"/>
  <c r="AS255" i="50"/>
  <c r="AS226" i="53"/>
  <c r="AS236" i="53"/>
  <c r="AS226" i="49"/>
  <c r="AS236" i="49"/>
  <c r="AS226" i="50"/>
  <c r="AS236" i="50"/>
  <c r="AT222" i="51"/>
  <c r="AT222" i="52"/>
  <c r="AS202" i="53"/>
  <c r="AS217" i="53"/>
  <c r="AS202" i="50"/>
  <c r="AS217" i="50"/>
  <c r="AS202" i="49"/>
  <c r="AS217" i="49"/>
  <c r="AS182" i="50"/>
  <c r="AS195" i="50"/>
  <c r="AS182" i="53"/>
  <c r="AS195" i="53"/>
  <c r="AS182" i="49"/>
  <c r="AS195" i="49"/>
  <c r="AS174" i="50"/>
  <c r="AS165" i="50"/>
  <c r="AS174" i="53"/>
  <c r="AS165" i="53"/>
  <c r="AS174" i="49"/>
  <c r="AS165" i="49"/>
  <c r="AQ358" i="56"/>
  <c r="AQ380" i="56" s="1"/>
  <c r="AS42" i="54"/>
  <c r="AT3" i="51"/>
  <c r="AT3" i="52"/>
  <c r="AP422" i="56"/>
  <c r="AP427" i="56"/>
  <c r="AQ398" i="56"/>
  <c r="AQ373" i="56"/>
  <c r="AQ372" i="56"/>
  <c r="AQ371" i="56"/>
  <c r="AQ400" i="56"/>
  <c r="AS371" i="53"/>
  <c r="AS350" i="53"/>
  <c r="AS364" i="53"/>
  <c r="AS341" i="53"/>
  <c r="AS357" i="53"/>
  <c r="AS357" i="49"/>
  <c r="AS371" i="49"/>
  <c r="AS350" i="49"/>
  <c r="AS364" i="49"/>
  <c r="AS341" i="49"/>
  <c r="AS371" i="50"/>
  <c r="AS364" i="50"/>
  <c r="AS350" i="50"/>
  <c r="AS341" i="50"/>
  <c r="AS357" i="50"/>
  <c r="AT14" i="51"/>
  <c r="AT13" i="52"/>
  <c r="AT14" i="52"/>
  <c r="AT13" i="51"/>
  <c r="AS73" i="54"/>
  <c r="AS70" i="54"/>
  <c r="AS52" i="54"/>
  <c r="AS4" i="50"/>
  <c r="AS4" i="53"/>
  <c r="AS4" i="54"/>
  <c r="AT7" i="54"/>
  <c r="AT7" i="53"/>
  <c r="AT128" i="53" s="1"/>
  <c r="AT7" i="50"/>
  <c r="AT136" i="50" s="1"/>
  <c r="AU6" i="52"/>
  <c r="AT5" i="52"/>
  <c r="AT2" i="52"/>
  <c r="AT5" i="51"/>
  <c r="AT2" i="51"/>
  <c r="AU6" i="51"/>
  <c r="AS4" i="49"/>
  <c r="AT7" i="49"/>
  <c r="AT120" i="49" s="1"/>
  <c r="AT120" i="50" l="1"/>
  <c r="AT136" i="53"/>
  <c r="AT120" i="53"/>
  <c r="AT136" i="49"/>
  <c r="AT128" i="49"/>
  <c r="AT128" i="50"/>
  <c r="AT140" i="51"/>
  <c r="AT132" i="51"/>
  <c r="AT124" i="51"/>
  <c r="AT104" i="51"/>
  <c r="AT140" i="52"/>
  <c r="AT132" i="52"/>
  <c r="AT104" i="52"/>
  <c r="AT124" i="52"/>
  <c r="AT59" i="50"/>
  <c r="AT67" i="49"/>
  <c r="AT59" i="49"/>
  <c r="AT71" i="51"/>
  <c r="AT63" i="51"/>
  <c r="AT71" i="52"/>
  <c r="AT63" i="52"/>
  <c r="AT67" i="53"/>
  <c r="AT59" i="53"/>
  <c r="AT67" i="50"/>
  <c r="AT35" i="52"/>
  <c r="AT55" i="52"/>
  <c r="AT35" i="51"/>
  <c r="AT55" i="51"/>
  <c r="AT51" i="50"/>
  <c r="AT51" i="53"/>
  <c r="AT51" i="49"/>
  <c r="AT303" i="53"/>
  <c r="AT312" i="49"/>
  <c r="AT303" i="50"/>
  <c r="AT312" i="53"/>
  <c r="AT312" i="50"/>
  <c r="AT303" i="49"/>
  <c r="AT326" i="51"/>
  <c r="AT316" i="51"/>
  <c r="AT307" i="51"/>
  <c r="AT292" i="51"/>
  <c r="AT285" i="51"/>
  <c r="AT264" i="51"/>
  <c r="AT272" i="51"/>
  <c r="AT255" i="51"/>
  <c r="AT326" i="52"/>
  <c r="AT316" i="52"/>
  <c r="AT307" i="52"/>
  <c r="AT292" i="52"/>
  <c r="AT272" i="52"/>
  <c r="AT255" i="52"/>
  <c r="AT285" i="52"/>
  <c r="AT264" i="52"/>
  <c r="AT226" i="51"/>
  <c r="AT236" i="51"/>
  <c r="AT226" i="52"/>
  <c r="AT236" i="52"/>
  <c r="AT222" i="53"/>
  <c r="AT222" i="49"/>
  <c r="AT222" i="50"/>
  <c r="AT202" i="51"/>
  <c r="AT217" i="51"/>
  <c r="AT202" i="52"/>
  <c r="AT217" i="52"/>
  <c r="AT182" i="51"/>
  <c r="AT195" i="51"/>
  <c r="AT182" i="52"/>
  <c r="AT195" i="52"/>
  <c r="AT174" i="51"/>
  <c r="AT165" i="51"/>
  <c r="AT174" i="52"/>
  <c r="AT165" i="52"/>
  <c r="AQ389" i="56"/>
  <c r="AQ407" i="56" s="1"/>
  <c r="AQ415" i="56"/>
  <c r="AQ362" i="56"/>
  <c r="AQ384" i="56" s="1"/>
  <c r="AQ416" i="56"/>
  <c r="AQ421" i="56" s="1"/>
  <c r="AQ426" i="56" s="1"/>
  <c r="AT3" i="49"/>
  <c r="AT3" i="50"/>
  <c r="AT3" i="53"/>
  <c r="AT15" i="54"/>
  <c r="AT30" i="54" s="1"/>
  <c r="AT3" i="54"/>
  <c r="AT364" i="51"/>
  <c r="AT341" i="51"/>
  <c r="AT357" i="51"/>
  <c r="AT350" i="51"/>
  <c r="AT371" i="51"/>
  <c r="AT357" i="52"/>
  <c r="AT371" i="52"/>
  <c r="AT350" i="52"/>
  <c r="AT341" i="52"/>
  <c r="AT364" i="52"/>
  <c r="AT13" i="50"/>
  <c r="AT14" i="53"/>
  <c r="AT14" i="49"/>
  <c r="AT14" i="54"/>
  <c r="AT13" i="53"/>
  <c r="AT14" i="50"/>
  <c r="AT13" i="49"/>
  <c r="AS75" i="54"/>
  <c r="AR287" i="56"/>
  <c r="AR369" i="56" s="1"/>
  <c r="AT4" i="51"/>
  <c r="AT4" i="52"/>
  <c r="AU6" i="54"/>
  <c r="AT5" i="54"/>
  <c r="AT2" i="54"/>
  <c r="AT2" i="50"/>
  <c r="AT5" i="50"/>
  <c r="AU6" i="50"/>
  <c r="AU7" i="51"/>
  <c r="AU128" i="51" s="1"/>
  <c r="AU7" i="52"/>
  <c r="AU120" i="52" s="1"/>
  <c r="AT2" i="53"/>
  <c r="AT5" i="53"/>
  <c r="AU6" i="53"/>
  <c r="AU6" i="49"/>
  <c r="AT2" i="49"/>
  <c r="AT5" i="49"/>
  <c r="AU128" i="52" l="1"/>
  <c r="AU136" i="52"/>
  <c r="AU120" i="51"/>
  <c r="AU136" i="51"/>
  <c r="AT124" i="53"/>
  <c r="AT140" i="53"/>
  <c r="AT132" i="53"/>
  <c r="AT104" i="53"/>
  <c r="AT132" i="49"/>
  <c r="AT140" i="49"/>
  <c r="AT104" i="49"/>
  <c r="AT124" i="49"/>
  <c r="AU59" i="52"/>
  <c r="AU59" i="51"/>
  <c r="AT140" i="50"/>
  <c r="AT132" i="50"/>
  <c r="AT104" i="50"/>
  <c r="AT124" i="50"/>
  <c r="AT71" i="49"/>
  <c r="AT63" i="49"/>
  <c r="AT71" i="53"/>
  <c r="AT63" i="53"/>
  <c r="AT71" i="50"/>
  <c r="AT63" i="50"/>
  <c r="AU67" i="52"/>
  <c r="AU67" i="51"/>
  <c r="AT35" i="50"/>
  <c r="AT55" i="50"/>
  <c r="AT35" i="49"/>
  <c r="AT55" i="49"/>
  <c r="AT35" i="53"/>
  <c r="AT55" i="53"/>
  <c r="AU51" i="51"/>
  <c r="AU51" i="52"/>
  <c r="AU303" i="52"/>
  <c r="AU303" i="51"/>
  <c r="AU312" i="51"/>
  <c r="AU312" i="52"/>
  <c r="AT326" i="50"/>
  <c r="AT316" i="50"/>
  <c r="AT307" i="50"/>
  <c r="AT292" i="50"/>
  <c r="AT285" i="50"/>
  <c r="AT272" i="50"/>
  <c r="AT264" i="50"/>
  <c r="AT255" i="50"/>
  <c r="AT326" i="49"/>
  <c r="AT316" i="49"/>
  <c r="AT272" i="49"/>
  <c r="AT255" i="49"/>
  <c r="AT285" i="49"/>
  <c r="AT264" i="49"/>
  <c r="AT307" i="49"/>
  <c r="AT292" i="49"/>
  <c r="AT326" i="53"/>
  <c r="AT316" i="53"/>
  <c r="AT292" i="53"/>
  <c r="AT272" i="53"/>
  <c r="AT285" i="53"/>
  <c r="AT264" i="53"/>
  <c r="AT307" i="53"/>
  <c r="AT255" i="53"/>
  <c r="AT226" i="53"/>
  <c r="AT236" i="53"/>
  <c r="AT226" i="49"/>
  <c r="AT236" i="49"/>
  <c r="AT226" i="50"/>
  <c r="AT236" i="50"/>
  <c r="AU222" i="51"/>
  <c r="AU222" i="52"/>
  <c r="AT202" i="50"/>
  <c r="AT217" i="50"/>
  <c r="AT202" i="49"/>
  <c r="AT217" i="49"/>
  <c r="AT202" i="53"/>
  <c r="AT217" i="53"/>
  <c r="AT182" i="49"/>
  <c r="AT195" i="49"/>
  <c r="AT182" i="53"/>
  <c r="AT195" i="53"/>
  <c r="AT182" i="50"/>
  <c r="AT195" i="50"/>
  <c r="AT174" i="49"/>
  <c r="AT165" i="49"/>
  <c r="AT174" i="53"/>
  <c r="AT165" i="53"/>
  <c r="AT174" i="50"/>
  <c r="AT165" i="50"/>
  <c r="AQ417" i="56"/>
  <c r="AQ420" i="56"/>
  <c r="AQ425" i="56" s="1"/>
  <c r="AQ427" i="56" s="1"/>
  <c r="AR358" i="56"/>
  <c r="AR380" i="56" s="1"/>
  <c r="AU3" i="52"/>
  <c r="AT42" i="54"/>
  <c r="AU3" i="51"/>
  <c r="AR401" i="56"/>
  <c r="AR421" i="56"/>
  <c r="AR400" i="56"/>
  <c r="AR398" i="56"/>
  <c r="AR373" i="56"/>
  <c r="AR372" i="56"/>
  <c r="AR370" i="56"/>
  <c r="AR399" i="56"/>
  <c r="AR366" i="56"/>
  <c r="AR371" i="56"/>
  <c r="AT357" i="49"/>
  <c r="AT371" i="49"/>
  <c r="AT350" i="49"/>
  <c r="AT364" i="49"/>
  <c r="AT341" i="49"/>
  <c r="AT357" i="53"/>
  <c r="AT364" i="53"/>
  <c r="AT371" i="53"/>
  <c r="AT341" i="53"/>
  <c r="AT350" i="53"/>
  <c r="AT371" i="50"/>
  <c r="AT364" i="50"/>
  <c r="AT350" i="50"/>
  <c r="AT357" i="50"/>
  <c r="AT341" i="50"/>
  <c r="AU14" i="51"/>
  <c r="AU13" i="52"/>
  <c r="AU14" i="52"/>
  <c r="AU13" i="51"/>
  <c r="AT73" i="54"/>
  <c r="AT70" i="54"/>
  <c r="AT52" i="54"/>
  <c r="AT4" i="53"/>
  <c r="AT4" i="50"/>
  <c r="AT4" i="54"/>
  <c r="AU7" i="54"/>
  <c r="AU7" i="50"/>
  <c r="AU128" i="50" s="1"/>
  <c r="AU7" i="53"/>
  <c r="AU128" i="53" s="1"/>
  <c r="AU5" i="52"/>
  <c r="AU2" i="52"/>
  <c r="AV6" i="52"/>
  <c r="AU5" i="51"/>
  <c r="AU2" i="51"/>
  <c r="AV6" i="51"/>
  <c r="AU7" i="49"/>
  <c r="AU120" i="49" s="1"/>
  <c r="AT4" i="49"/>
  <c r="AQ422" i="56" l="1"/>
  <c r="AU136" i="53"/>
  <c r="AU120" i="53"/>
  <c r="AU136" i="49"/>
  <c r="AU120" i="50"/>
  <c r="AU136" i="50"/>
  <c r="AU128" i="49"/>
  <c r="AU140" i="51"/>
  <c r="AU132" i="51"/>
  <c r="AU124" i="51"/>
  <c r="AU104" i="51"/>
  <c r="AU59" i="49"/>
  <c r="AU140" i="52"/>
  <c r="AU124" i="52"/>
  <c r="AU132" i="52"/>
  <c r="AU104" i="52"/>
  <c r="AU59" i="50"/>
  <c r="AU59" i="53"/>
  <c r="AU71" i="51"/>
  <c r="AU63" i="51"/>
  <c r="AU71" i="52"/>
  <c r="AU63" i="52"/>
  <c r="AU67" i="53"/>
  <c r="AU67" i="49"/>
  <c r="AU67" i="50"/>
  <c r="AU35" i="51"/>
  <c r="AU55" i="51"/>
  <c r="AU35" i="52"/>
  <c r="AU55" i="52"/>
  <c r="AU51" i="50"/>
  <c r="AU51" i="53"/>
  <c r="AU51" i="49"/>
  <c r="AU312" i="50"/>
  <c r="AU303" i="49"/>
  <c r="AU303" i="53"/>
  <c r="AU312" i="53"/>
  <c r="AU312" i="49"/>
  <c r="AU303" i="50"/>
  <c r="AU326" i="52"/>
  <c r="AU316" i="52"/>
  <c r="AU307" i="52"/>
  <c r="AU292" i="52"/>
  <c r="AU272" i="52"/>
  <c r="AU285" i="52"/>
  <c r="AU264" i="52"/>
  <c r="AU255" i="52"/>
  <c r="AU326" i="51"/>
  <c r="AU316" i="51"/>
  <c r="AU307" i="51"/>
  <c r="AU292" i="51"/>
  <c r="AU285" i="51"/>
  <c r="AU264" i="51"/>
  <c r="AU272" i="51"/>
  <c r="AU255" i="51"/>
  <c r="AU226" i="52"/>
  <c r="AU236" i="52"/>
  <c r="AU226" i="51"/>
  <c r="AU236" i="51"/>
  <c r="AU222" i="53"/>
  <c r="AU222" i="49"/>
  <c r="AU222" i="50"/>
  <c r="AU202" i="51"/>
  <c r="AU217" i="51"/>
  <c r="AU202" i="52"/>
  <c r="AU217" i="52"/>
  <c r="AU182" i="52"/>
  <c r="AU195" i="52"/>
  <c r="AU182" i="51"/>
  <c r="AU195" i="51"/>
  <c r="AU174" i="51"/>
  <c r="AU165" i="51"/>
  <c r="AU174" i="52"/>
  <c r="AU165" i="52"/>
  <c r="AR415" i="56"/>
  <c r="AR420" i="56" s="1"/>
  <c r="AR425" i="56" s="1"/>
  <c r="AR389" i="56"/>
  <c r="AR407" i="56" s="1"/>
  <c r="AR416" i="56"/>
  <c r="AR426" i="56" s="1"/>
  <c r="AR362" i="56"/>
  <c r="AR384" i="56" s="1"/>
  <c r="AU3" i="49"/>
  <c r="AU3" i="50"/>
  <c r="AU3" i="53"/>
  <c r="AU3" i="54"/>
  <c r="AU371" i="51"/>
  <c r="AU350" i="51"/>
  <c r="AU341" i="51"/>
  <c r="AU364" i="51"/>
  <c r="AU357" i="51"/>
  <c r="AU357" i="52"/>
  <c r="AU371" i="52"/>
  <c r="AU350" i="52"/>
  <c r="AU364" i="52"/>
  <c r="AU341" i="52"/>
  <c r="AU13" i="50"/>
  <c r="AU14" i="49"/>
  <c r="AU14" i="53"/>
  <c r="AU14" i="50"/>
  <c r="AU14" i="54"/>
  <c r="AU15" i="54"/>
  <c r="AU42" i="54" s="1"/>
  <c r="AU13" i="53"/>
  <c r="AU13" i="49"/>
  <c r="AT75" i="54"/>
  <c r="AS287" i="56"/>
  <c r="AS369" i="56" s="1"/>
  <c r="AU4" i="52"/>
  <c r="AU4" i="51"/>
  <c r="AU5" i="54"/>
  <c r="AU2" i="54"/>
  <c r="AV6" i="54"/>
  <c r="AV7" i="51"/>
  <c r="AV128" i="51" s="1"/>
  <c r="AV7" i="52"/>
  <c r="AV120" i="52" s="1"/>
  <c r="AV6" i="53"/>
  <c r="AU5" i="53"/>
  <c r="AU2" i="53"/>
  <c r="AU5" i="50"/>
  <c r="AV6" i="50"/>
  <c r="AU2" i="50"/>
  <c r="AV6" i="49"/>
  <c r="AU5" i="49"/>
  <c r="AU2" i="49"/>
  <c r="AR417" i="56" l="1"/>
  <c r="AV136" i="52"/>
  <c r="AV120" i="51"/>
  <c r="AV128" i="52"/>
  <c r="AV136" i="51"/>
  <c r="AU140" i="49"/>
  <c r="AU132" i="49"/>
  <c r="AU124" i="49"/>
  <c r="AU104" i="49"/>
  <c r="AU140" i="53"/>
  <c r="AU132" i="53"/>
  <c r="AU124" i="53"/>
  <c r="AU104" i="53"/>
  <c r="AV59" i="51"/>
  <c r="AU140" i="50"/>
  <c r="AU132" i="50"/>
  <c r="AU104" i="50"/>
  <c r="AU124" i="50"/>
  <c r="AV67" i="52"/>
  <c r="AV59" i="52"/>
  <c r="AU71" i="53"/>
  <c r="AU63" i="53"/>
  <c r="AU71" i="49"/>
  <c r="AU63" i="49"/>
  <c r="AU71" i="50"/>
  <c r="AU63" i="50"/>
  <c r="AV67" i="51"/>
  <c r="AU35" i="50"/>
  <c r="AU55" i="50"/>
  <c r="AU35" i="53"/>
  <c r="AU55" i="53"/>
  <c r="AU35" i="49"/>
  <c r="AU55" i="49"/>
  <c r="AV51" i="51"/>
  <c r="AV51" i="52"/>
  <c r="AV303" i="51"/>
  <c r="AV312" i="51"/>
  <c r="AV303" i="52"/>
  <c r="AV312" i="52"/>
  <c r="AU326" i="53"/>
  <c r="AU316" i="53"/>
  <c r="AU307" i="53"/>
  <c r="AU292" i="53"/>
  <c r="AU272" i="53"/>
  <c r="AU285" i="53"/>
  <c r="AU264" i="53"/>
  <c r="AU255" i="53"/>
  <c r="AU326" i="49"/>
  <c r="AU316" i="49"/>
  <c r="AU285" i="49"/>
  <c r="AU264" i="49"/>
  <c r="AU307" i="49"/>
  <c r="AU292" i="49"/>
  <c r="AU272" i="49"/>
  <c r="AU255" i="49"/>
  <c r="AU326" i="50"/>
  <c r="AU316" i="50"/>
  <c r="AU307" i="50"/>
  <c r="AU285" i="50"/>
  <c r="AU292" i="50"/>
  <c r="AU272" i="50"/>
  <c r="AU255" i="50"/>
  <c r="AU264" i="50"/>
  <c r="AU226" i="49"/>
  <c r="AU236" i="49"/>
  <c r="AU226" i="53"/>
  <c r="AU236" i="53"/>
  <c r="AU226" i="50"/>
  <c r="AU236" i="50"/>
  <c r="AV222" i="52"/>
  <c r="AV222" i="51"/>
  <c r="AU202" i="50"/>
  <c r="AU217" i="50"/>
  <c r="AU202" i="53"/>
  <c r="AU217" i="53"/>
  <c r="AU202" i="49"/>
  <c r="AU217" i="49"/>
  <c r="AU182" i="50"/>
  <c r="AU195" i="50"/>
  <c r="AU182" i="49"/>
  <c r="AU195" i="49"/>
  <c r="AU182" i="53"/>
  <c r="AU195" i="53"/>
  <c r="AU174" i="50"/>
  <c r="AU165" i="50"/>
  <c r="AU174" i="49"/>
  <c r="AU165" i="49"/>
  <c r="AU174" i="53"/>
  <c r="AU165" i="53"/>
  <c r="AS362" i="56"/>
  <c r="AV3" i="52"/>
  <c r="AV3" i="51"/>
  <c r="AU30" i="54"/>
  <c r="AR427" i="56"/>
  <c r="AR422" i="56"/>
  <c r="AS400" i="56"/>
  <c r="AS421" i="56"/>
  <c r="AS401" i="56"/>
  <c r="AS370" i="56"/>
  <c r="AS398" i="56"/>
  <c r="AS373" i="56"/>
  <c r="AS399" i="56"/>
  <c r="AS371" i="56"/>
  <c r="AS366" i="56"/>
  <c r="AS372" i="56"/>
  <c r="AU364" i="53"/>
  <c r="AU341" i="53"/>
  <c r="AU357" i="53"/>
  <c r="AU350" i="53"/>
  <c r="AU371" i="53"/>
  <c r="AU371" i="50"/>
  <c r="AU357" i="50"/>
  <c r="AU364" i="50"/>
  <c r="AU350" i="50"/>
  <c r="AU341" i="50"/>
  <c r="AU357" i="49"/>
  <c r="AU371" i="49"/>
  <c r="AU350" i="49"/>
  <c r="AU364" i="49"/>
  <c r="AU341" i="49"/>
  <c r="AV14" i="51"/>
  <c r="AV13" i="52"/>
  <c r="AV13" i="51"/>
  <c r="AV14" i="52"/>
  <c r="AU70" i="54"/>
  <c r="AU73" i="54"/>
  <c r="AU52" i="54"/>
  <c r="AU4" i="53"/>
  <c r="AU4" i="50"/>
  <c r="AV7" i="54"/>
  <c r="AU4" i="54"/>
  <c r="AW6" i="52"/>
  <c r="AV5" i="52"/>
  <c r="AV2" i="52"/>
  <c r="AV5" i="51"/>
  <c r="AW6" i="51"/>
  <c r="AV2" i="51"/>
  <c r="AV7" i="53"/>
  <c r="AV128" i="53" s="1"/>
  <c r="AV7" i="50"/>
  <c r="AV128" i="50" s="1"/>
  <c r="AV7" i="49"/>
  <c r="AV120" i="49" s="1"/>
  <c r="AU4" i="49"/>
  <c r="AS384" i="56" l="1"/>
  <c r="AV136" i="53"/>
  <c r="AV120" i="53"/>
  <c r="AV136" i="49"/>
  <c r="AV120" i="50"/>
  <c r="AV136" i="50"/>
  <c r="AV128" i="49"/>
  <c r="AV59" i="49"/>
  <c r="AV59" i="50"/>
  <c r="AV140" i="51"/>
  <c r="AV132" i="51"/>
  <c r="AV124" i="51"/>
  <c r="AV104" i="51"/>
  <c r="AV140" i="52"/>
  <c r="AV132" i="52"/>
  <c r="AV104" i="52"/>
  <c r="AV124" i="52"/>
  <c r="AV71" i="51"/>
  <c r="AV63" i="51"/>
  <c r="AV71" i="52"/>
  <c r="AV63" i="52"/>
  <c r="AV67" i="53"/>
  <c r="AV59" i="53"/>
  <c r="AV67" i="49"/>
  <c r="AV67" i="50"/>
  <c r="AV35" i="51"/>
  <c r="AV55" i="51"/>
  <c r="AV35" i="52"/>
  <c r="AV55" i="52"/>
  <c r="AV51" i="53"/>
  <c r="AV51" i="50"/>
  <c r="AV51" i="49"/>
  <c r="AV312" i="49"/>
  <c r="AV312" i="50"/>
  <c r="AV303" i="53"/>
  <c r="AV303" i="50"/>
  <c r="AV312" i="53"/>
  <c r="AV303" i="49"/>
  <c r="AV326" i="51"/>
  <c r="AV316" i="51"/>
  <c r="AV307" i="51"/>
  <c r="AV292" i="51"/>
  <c r="AV285" i="51"/>
  <c r="AV272" i="51"/>
  <c r="AV264" i="51"/>
  <c r="AV255" i="51"/>
  <c r="AV326" i="52"/>
  <c r="AV307" i="52"/>
  <c r="AV292" i="52"/>
  <c r="AV316" i="52"/>
  <c r="AV272" i="52"/>
  <c r="AV285" i="52"/>
  <c r="AV264" i="52"/>
  <c r="AV255" i="52"/>
  <c r="AV226" i="51"/>
  <c r="AV236" i="51"/>
  <c r="AV226" i="52"/>
  <c r="AV236" i="52"/>
  <c r="AV222" i="49"/>
  <c r="AV222" i="53"/>
  <c r="AV222" i="50"/>
  <c r="AV202" i="52"/>
  <c r="AV217" i="52"/>
  <c r="AV202" i="51"/>
  <c r="AV217" i="51"/>
  <c r="AV182" i="51"/>
  <c r="AV195" i="51"/>
  <c r="AV182" i="52"/>
  <c r="AV195" i="52"/>
  <c r="AV174" i="52"/>
  <c r="AV165" i="52"/>
  <c r="AV174" i="51"/>
  <c r="AV165" i="51"/>
  <c r="AS415" i="56"/>
  <c r="AS420" i="56" s="1"/>
  <c r="AS425" i="56" s="1"/>
  <c r="AS416" i="56"/>
  <c r="AS426" i="56" s="1"/>
  <c r="AS389" i="56"/>
  <c r="AS407" i="56" s="1"/>
  <c r="AS358" i="56"/>
  <c r="AS380" i="56" s="1"/>
  <c r="AV3" i="49"/>
  <c r="AV3" i="50"/>
  <c r="AV3" i="53"/>
  <c r="AV14" i="54"/>
  <c r="AV3" i="54"/>
  <c r="AV357" i="51"/>
  <c r="AV371" i="51"/>
  <c r="AV350" i="51"/>
  <c r="AV364" i="51"/>
  <c r="AV341" i="51"/>
  <c r="AV371" i="52"/>
  <c r="AV350" i="52"/>
  <c r="AV364" i="52"/>
  <c r="AV341" i="52"/>
  <c r="AV357" i="52"/>
  <c r="AV14" i="53"/>
  <c r="AV14" i="49"/>
  <c r="AV15" i="54"/>
  <c r="AV42" i="54" s="1"/>
  <c r="AV13" i="53"/>
  <c r="AV14" i="50"/>
  <c r="AV13" i="50"/>
  <c r="AV13" i="49"/>
  <c r="AU75" i="54"/>
  <c r="AT287" i="56"/>
  <c r="AT369" i="56" s="1"/>
  <c r="AV4" i="52"/>
  <c r="AV4" i="51"/>
  <c r="AW6" i="54"/>
  <c r="AV2" i="54"/>
  <c r="AV5" i="54"/>
  <c r="AW7" i="52"/>
  <c r="AW6" i="53"/>
  <c r="AV5" i="53"/>
  <c r="AV2" i="53"/>
  <c r="AW7" i="51"/>
  <c r="AW128" i="51" s="1"/>
  <c r="AW6" i="50"/>
  <c r="AV5" i="50"/>
  <c r="AV2" i="50"/>
  <c r="AW6" i="49"/>
  <c r="AV5" i="49"/>
  <c r="AV2" i="49"/>
  <c r="AS417" i="56" l="1"/>
  <c r="AW120" i="52"/>
  <c r="AW136" i="52"/>
  <c r="AW136" i="51"/>
  <c r="AW120" i="51"/>
  <c r="AW128" i="52"/>
  <c r="AW59" i="52"/>
  <c r="AV140" i="49"/>
  <c r="AV132" i="49"/>
  <c r="AV124" i="49"/>
  <c r="AV104" i="49"/>
  <c r="AW59" i="51"/>
  <c r="AV140" i="53"/>
  <c r="AV132" i="53"/>
  <c r="AV104" i="53"/>
  <c r="AV124" i="53"/>
  <c r="AV140" i="50"/>
  <c r="AV132" i="50"/>
  <c r="AV124" i="50"/>
  <c r="AV104" i="50"/>
  <c r="AV71" i="53"/>
  <c r="AV63" i="53"/>
  <c r="AV71" i="49"/>
  <c r="AV63" i="49"/>
  <c r="AV71" i="50"/>
  <c r="AV63" i="50"/>
  <c r="AW67" i="52"/>
  <c r="AW67" i="51"/>
  <c r="AV35" i="53"/>
  <c r="AV55" i="53"/>
  <c r="AV35" i="49"/>
  <c r="AV55" i="49"/>
  <c r="AV35" i="50"/>
  <c r="AV55" i="50"/>
  <c r="AW51" i="51"/>
  <c r="AW51" i="52"/>
  <c r="AW303" i="52"/>
  <c r="AW312" i="52"/>
  <c r="AW303" i="51"/>
  <c r="AW312" i="51"/>
  <c r="AV326" i="50"/>
  <c r="AV307" i="50"/>
  <c r="AV316" i="50"/>
  <c r="AV285" i="50"/>
  <c r="AV292" i="50"/>
  <c r="AV272" i="50"/>
  <c r="AV264" i="50"/>
  <c r="AV255" i="50"/>
  <c r="AV326" i="53"/>
  <c r="AV316" i="53"/>
  <c r="AV307" i="53"/>
  <c r="AV285" i="53"/>
  <c r="AV272" i="53"/>
  <c r="AV264" i="53"/>
  <c r="AV292" i="53"/>
  <c r="AV255" i="53"/>
  <c r="AV326" i="49"/>
  <c r="AV316" i="49"/>
  <c r="AV264" i="49"/>
  <c r="AV307" i="49"/>
  <c r="AV292" i="49"/>
  <c r="AV272" i="49"/>
  <c r="AV255" i="49"/>
  <c r="AV285" i="49"/>
  <c r="AV226" i="49"/>
  <c r="AV236" i="49"/>
  <c r="AV226" i="50"/>
  <c r="AV236" i="50"/>
  <c r="AV226" i="53"/>
  <c r="AV236" i="53"/>
  <c r="AW222" i="52"/>
  <c r="AW222" i="51"/>
  <c r="AV202" i="49"/>
  <c r="AV217" i="49"/>
  <c r="AV202" i="50"/>
  <c r="AV217" i="50"/>
  <c r="AV202" i="53"/>
  <c r="AV217" i="53"/>
  <c r="AV182" i="49"/>
  <c r="AV195" i="49"/>
  <c r="AV182" i="50"/>
  <c r="AV195" i="50"/>
  <c r="AV182" i="53"/>
  <c r="AV195" i="53"/>
  <c r="AV174" i="49"/>
  <c r="AV165" i="49"/>
  <c r="AV174" i="50"/>
  <c r="AV165" i="50"/>
  <c r="AV174" i="53"/>
  <c r="AV165" i="53"/>
  <c r="AT362" i="56"/>
  <c r="AW3" i="51"/>
  <c r="AW3" i="52"/>
  <c r="AV30" i="54"/>
  <c r="AS427" i="56"/>
  <c r="AS422" i="56"/>
  <c r="AT400" i="56"/>
  <c r="AT421" i="56"/>
  <c r="AT399" i="56"/>
  <c r="AT398" i="56"/>
  <c r="AT372" i="56"/>
  <c r="AT401" i="56"/>
  <c r="AT370" i="56"/>
  <c r="AT373" i="56"/>
  <c r="AT366" i="56"/>
  <c r="AT371" i="56"/>
  <c r="AV357" i="49"/>
  <c r="AV371" i="49"/>
  <c r="AV350" i="49"/>
  <c r="AV364" i="49"/>
  <c r="AV341" i="49"/>
  <c r="AV371" i="50"/>
  <c r="AV364" i="50"/>
  <c r="AV357" i="50"/>
  <c r="AV350" i="50"/>
  <c r="AV341" i="50"/>
  <c r="AV357" i="53"/>
  <c r="AV371" i="53"/>
  <c r="AV350" i="53"/>
  <c r="AV364" i="53"/>
  <c r="AV341" i="53"/>
  <c r="AW14" i="51"/>
  <c r="AW13" i="52"/>
  <c r="AW13" i="51"/>
  <c r="AW14" i="52"/>
  <c r="AV73" i="54"/>
  <c r="AV70" i="54"/>
  <c r="AV52" i="54"/>
  <c r="AV4" i="53"/>
  <c r="AV4" i="50"/>
  <c r="AV4" i="54"/>
  <c r="AW7" i="54"/>
  <c r="AW7" i="50"/>
  <c r="AW128" i="50" s="1"/>
  <c r="AX6" i="51"/>
  <c r="AW2" i="51"/>
  <c r="AW5" i="51"/>
  <c r="AW5" i="52"/>
  <c r="AW2" i="52"/>
  <c r="AX6" i="52"/>
  <c r="AW7" i="53"/>
  <c r="AV4" i="49"/>
  <c r="AW7" i="49"/>
  <c r="AW120" i="49" s="1"/>
  <c r="AT384" i="56" l="1"/>
  <c r="AW120" i="50"/>
  <c r="AW120" i="53"/>
  <c r="AW136" i="53"/>
  <c r="AW128" i="53"/>
  <c r="AW128" i="49"/>
  <c r="AW136" i="49"/>
  <c r="AW136" i="50"/>
  <c r="AW59" i="50"/>
  <c r="AW59" i="53"/>
  <c r="AW132" i="51"/>
  <c r="AW140" i="51"/>
  <c r="AW124" i="51"/>
  <c r="AW104" i="51"/>
  <c r="AW140" i="52"/>
  <c r="AW132" i="52"/>
  <c r="AW124" i="52"/>
  <c r="AW104" i="52"/>
  <c r="AW59" i="49"/>
  <c r="AW71" i="51"/>
  <c r="AW63" i="51"/>
  <c r="AW71" i="52"/>
  <c r="AW63" i="52"/>
  <c r="AW67" i="53"/>
  <c r="AW67" i="50"/>
  <c r="AW67" i="49"/>
  <c r="AW35" i="51"/>
  <c r="AW55" i="51"/>
  <c r="AW35" i="52"/>
  <c r="AW55" i="52"/>
  <c r="AW51" i="50"/>
  <c r="AW51" i="53"/>
  <c r="AW51" i="49"/>
  <c r="AW312" i="49"/>
  <c r="AW312" i="53"/>
  <c r="AW303" i="49"/>
  <c r="AW312" i="50"/>
  <c r="AW303" i="50"/>
  <c r="AW303" i="53"/>
  <c r="AW326" i="51"/>
  <c r="AW316" i="51"/>
  <c r="AW307" i="51"/>
  <c r="AW285" i="51"/>
  <c r="AW292" i="51"/>
  <c r="AW272" i="51"/>
  <c r="AW264" i="51"/>
  <c r="AW255" i="51"/>
  <c r="AW326" i="52"/>
  <c r="AW316" i="52"/>
  <c r="AW307" i="52"/>
  <c r="AW292" i="52"/>
  <c r="AW285" i="52"/>
  <c r="AW264" i="52"/>
  <c r="AW272" i="52"/>
  <c r="AW255" i="52"/>
  <c r="AW226" i="51"/>
  <c r="AW236" i="51"/>
  <c r="AW226" i="52"/>
  <c r="AW236" i="52"/>
  <c r="AW222" i="50"/>
  <c r="AW222" i="49"/>
  <c r="AW222" i="53"/>
  <c r="AW202" i="51"/>
  <c r="AW217" i="51"/>
  <c r="AW202" i="52"/>
  <c r="AW217" i="52"/>
  <c r="AW182" i="51"/>
  <c r="AW195" i="51"/>
  <c r="AW182" i="52"/>
  <c r="AW195" i="52"/>
  <c r="AW174" i="52"/>
  <c r="AW165" i="52"/>
  <c r="AW174" i="51"/>
  <c r="AW165" i="51"/>
  <c r="AT416" i="56"/>
  <c r="AT426" i="56" s="1"/>
  <c r="AT415" i="56"/>
  <c r="AT420" i="56" s="1"/>
  <c r="AT422" i="56" s="1"/>
  <c r="AT358" i="56"/>
  <c r="AT380" i="56" s="1"/>
  <c r="AT389" i="56"/>
  <c r="AT407" i="56" s="1"/>
  <c r="AW3" i="49"/>
  <c r="AW3" i="50"/>
  <c r="AW3" i="53"/>
  <c r="AW3" i="54"/>
  <c r="AW364" i="51"/>
  <c r="AW341" i="51"/>
  <c r="AW350" i="51"/>
  <c r="AW357" i="51"/>
  <c r="AW371" i="51"/>
  <c r="AW357" i="52"/>
  <c r="AW371" i="52"/>
  <c r="AW350" i="52"/>
  <c r="AW364" i="52"/>
  <c r="AW341" i="52"/>
  <c r="AW14" i="49"/>
  <c r="AW14" i="53"/>
  <c r="AW13" i="50"/>
  <c r="AW14" i="50"/>
  <c r="AW13" i="53"/>
  <c r="AW14" i="54"/>
  <c r="AW15" i="54"/>
  <c r="AW42" i="54" s="1"/>
  <c r="AW13" i="49"/>
  <c r="AV75" i="54"/>
  <c r="AU287" i="56"/>
  <c r="AU369" i="56" s="1"/>
  <c r="AW4" i="52"/>
  <c r="AW4" i="51"/>
  <c r="AX6" i="54"/>
  <c r="AW5" i="54"/>
  <c r="AW2" i="54"/>
  <c r="AX7" i="51"/>
  <c r="AX128" i="51" s="1"/>
  <c r="AX7" i="52"/>
  <c r="AX128" i="52" s="1"/>
  <c r="AX6" i="50"/>
  <c r="AW5" i="50"/>
  <c r="AW2" i="50"/>
  <c r="AX6" i="53"/>
  <c r="AW5" i="53"/>
  <c r="AW2" i="53"/>
  <c r="AX6" i="49"/>
  <c r="AW5" i="49"/>
  <c r="AW2" i="49"/>
  <c r="AT417" i="56" l="1"/>
  <c r="AX136" i="51"/>
  <c r="AX120" i="52"/>
  <c r="AX136" i="52"/>
  <c r="AX120" i="51"/>
  <c r="AW140" i="49"/>
  <c r="AW132" i="49"/>
  <c r="AW124" i="49"/>
  <c r="AW104" i="49"/>
  <c r="AW140" i="53"/>
  <c r="AW132" i="53"/>
  <c r="AW124" i="53"/>
  <c r="AW104" i="53"/>
  <c r="AW140" i="50"/>
  <c r="AW132" i="50"/>
  <c r="AW124" i="50"/>
  <c r="AW104" i="50"/>
  <c r="AX59" i="52"/>
  <c r="AX59" i="51"/>
  <c r="AW71" i="49"/>
  <c r="AW63" i="49"/>
  <c r="AW71" i="53"/>
  <c r="AW63" i="53"/>
  <c r="AW71" i="50"/>
  <c r="AW63" i="50"/>
  <c r="AX67" i="52"/>
  <c r="AX67" i="51"/>
  <c r="AW35" i="50"/>
  <c r="AW55" i="50"/>
  <c r="AW35" i="49"/>
  <c r="AW55" i="49"/>
  <c r="AW35" i="53"/>
  <c r="AW55" i="53"/>
  <c r="AX51" i="51"/>
  <c r="AX51" i="52"/>
  <c r="AX312" i="52"/>
  <c r="AX303" i="51"/>
  <c r="AX303" i="52"/>
  <c r="AX312" i="51"/>
  <c r="AW326" i="53"/>
  <c r="AW316" i="53"/>
  <c r="AW307" i="53"/>
  <c r="AW292" i="53"/>
  <c r="AW285" i="53"/>
  <c r="AW255" i="53"/>
  <c r="AW272" i="53"/>
  <c r="AW264" i="53"/>
  <c r="AW326" i="50"/>
  <c r="AW316" i="50"/>
  <c r="AW307" i="50"/>
  <c r="AW292" i="50"/>
  <c r="AW272" i="50"/>
  <c r="AW285" i="50"/>
  <c r="AW264" i="50"/>
  <c r="AW255" i="50"/>
  <c r="AW326" i="49"/>
  <c r="AW316" i="49"/>
  <c r="AW264" i="49"/>
  <c r="AW307" i="49"/>
  <c r="AW292" i="49"/>
  <c r="AW272" i="49"/>
  <c r="AW255" i="49"/>
  <c r="AW285" i="49"/>
  <c r="AW226" i="53"/>
  <c r="AW236" i="53"/>
  <c r="AW226" i="50"/>
  <c r="AW236" i="50"/>
  <c r="AW226" i="49"/>
  <c r="AW236" i="49"/>
  <c r="AX222" i="52"/>
  <c r="AX222" i="51"/>
  <c r="AW202" i="53"/>
  <c r="AW217" i="53"/>
  <c r="AW202" i="49"/>
  <c r="AW217" i="49"/>
  <c r="AW202" i="50"/>
  <c r="AW217" i="50"/>
  <c r="AW182" i="49"/>
  <c r="AW195" i="49"/>
  <c r="AW182" i="53"/>
  <c r="AW195" i="53"/>
  <c r="AW182" i="50"/>
  <c r="AW195" i="50"/>
  <c r="AW174" i="49"/>
  <c r="AW165" i="49"/>
  <c r="AW174" i="53"/>
  <c r="AW165" i="53"/>
  <c r="AW174" i="50"/>
  <c r="AW165" i="50"/>
  <c r="AU362" i="56"/>
  <c r="AX3" i="52"/>
  <c r="AX3" i="51"/>
  <c r="AW30" i="54"/>
  <c r="AT425" i="56"/>
  <c r="AT427" i="56" s="1"/>
  <c r="AU401" i="56"/>
  <c r="AU399" i="56"/>
  <c r="AU372" i="56"/>
  <c r="AU398" i="56"/>
  <c r="AU373" i="56"/>
  <c r="AU366" i="56"/>
  <c r="AU371" i="56"/>
  <c r="AU421" i="56"/>
  <c r="AU400" i="56"/>
  <c r="AU370" i="56"/>
  <c r="AW357" i="53"/>
  <c r="AW371" i="53"/>
  <c r="AW350" i="53"/>
  <c r="AW341" i="53"/>
  <c r="AW364" i="53"/>
  <c r="AW357" i="50"/>
  <c r="AW371" i="50"/>
  <c r="AW341" i="50"/>
  <c r="AW364" i="50"/>
  <c r="AW350" i="50"/>
  <c r="AW371" i="49"/>
  <c r="AW350" i="49"/>
  <c r="AW364" i="49"/>
  <c r="AW357" i="49"/>
  <c r="AW341" i="49"/>
  <c r="AX14" i="51"/>
  <c r="AX13" i="52"/>
  <c r="AX14" i="52"/>
  <c r="AX13" i="51"/>
  <c r="AW73" i="54"/>
  <c r="AW70" i="54"/>
  <c r="AW52" i="54"/>
  <c r="AW4" i="53"/>
  <c r="AW4" i="50"/>
  <c r="AW4" i="54"/>
  <c r="AX7" i="54"/>
  <c r="AX5" i="52"/>
  <c r="AY6" i="52"/>
  <c r="AX2" i="52"/>
  <c r="AX7" i="50"/>
  <c r="AX136" i="50" s="1"/>
  <c r="AX7" i="53"/>
  <c r="AX128" i="53" s="1"/>
  <c r="AY6" i="51"/>
  <c r="AX2" i="51"/>
  <c r="AX5" i="51"/>
  <c r="AW4" i="49"/>
  <c r="AX7" i="49"/>
  <c r="AX120" i="49" s="1"/>
  <c r="AU384" i="56" l="1"/>
  <c r="AX136" i="53"/>
  <c r="AX120" i="53"/>
  <c r="AX136" i="49"/>
  <c r="AX128" i="50"/>
  <c r="AX120" i="50"/>
  <c r="AX128" i="49"/>
  <c r="AX59" i="53"/>
  <c r="AX140" i="52"/>
  <c r="AX132" i="52"/>
  <c r="AX124" i="52"/>
  <c r="AX104" i="52"/>
  <c r="AX59" i="50"/>
  <c r="AX132" i="51"/>
  <c r="AX140" i="51"/>
  <c r="AX104" i="51"/>
  <c r="AX124" i="51"/>
  <c r="AX67" i="49"/>
  <c r="AX59" i="49"/>
  <c r="AX71" i="51"/>
  <c r="AX63" i="51"/>
  <c r="AX71" i="52"/>
  <c r="AX63" i="52"/>
  <c r="AX67" i="53"/>
  <c r="AX67" i="50"/>
  <c r="AX35" i="51"/>
  <c r="AX55" i="51"/>
  <c r="AX35" i="52"/>
  <c r="AX55" i="52"/>
  <c r="AX51" i="50"/>
  <c r="AX51" i="53"/>
  <c r="AX51" i="49"/>
  <c r="AX303" i="50"/>
  <c r="AX303" i="49"/>
  <c r="AX312" i="50"/>
  <c r="AX312" i="53"/>
  <c r="AX312" i="49"/>
  <c r="AX303" i="53"/>
  <c r="AX326" i="51"/>
  <c r="AX316" i="51"/>
  <c r="AX307" i="51"/>
  <c r="AX292" i="51"/>
  <c r="AX285" i="51"/>
  <c r="AX272" i="51"/>
  <c r="AX264" i="51"/>
  <c r="AX255" i="51"/>
  <c r="AX326" i="52"/>
  <c r="AX316" i="52"/>
  <c r="AX307" i="52"/>
  <c r="AX292" i="52"/>
  <c r="AX264" i="52"/>
  <c r="AX272" i="52"/>
  <c r="AX255" i="52"/>
  <c r="AX285" i="52"/>
  <c r="AX226" i="51"/>
  <c r="AX236" i="51"/>
  <c r="AX226" i="52"/>
  <c r="AX236" i="52"/>
  <c r="AX222" i="53"/>
  <c r="AX222" i="50"/>
  <c r="AX222" i="49"/>
  <c r="AX202" i="52"/>
  <c r="AX217" i="52"/>
  <c r="AX202" i="51"/>
  <c r="AX217" i="51"/>
  <c r="AX182" i="51"/>
  <c r="AX195" i="51"/>
  <c r="AX182" i="52"/>
  <c r="AX195" i="52"/>
  <c r="AX174" i="52"/>
  <c r="AX165" i="52"/>
  <c r="AX174" i="51"/>
  <c r="AX165" i="51"/>
  <c r="AU416" i="56"/>
  <c r="AU426" i="56" s="1"/>
  <c r="AU358" i="56"/>
  <c r="AU380" i="56" s="1"/>
  <c r="AU415" i="56"/>
  <c r="AU389" i="56"/>
  <c r="AU407" i="56" s="1"/>
  <c r="AX3" i="53"/>
  <c r="AX3" i="50"/>
  <c r="AX3" i="49"/>
  <c r="AX14" i="54"/>
  <c r="AX3" i="54"/>
  <c r="AX371" i="51"/>
  <c r="AX357" i="51"/>
  <c r="AX350" i="51"/>
  <c r="AX364" i="51"/>
  <c r="AX341" i="51"/>
  <c r="AX364" i="52"/>
  <c r="AX371" i="52"/>
  <c r="AX357" i="52"/>
  <c r="AX350" i="52"/>
  <c r="AX341" i="52"/>
  <c r="AX14" i="49"/>
  <c r="AX13" i="50"/>
  <c r="AX14" i="53"/>
  <c r="AX15" i="54"/>
  <c r="AX42" i="54" s="1"/>
  <c r="AX13" i="53"/>
  <c r="AX13" i="49"/>
  <c r="AX14" i="50"/>
  <c r="AW75" i="54"/>
  <c r="AV287" i="56"/>
  <c r="AV369" i="56" s="1"/>
  <c r="AX4" i="52"/>
  <c r="AX4" i="51"/>
  <c r="AY6" i="54"/>
  <c r="AX5" i="54"/>
  <c r="AX2" i="54"/>
  <c r="AY6" i="50"/>
  <c r="AX5" i="50"/>
  <c r="AX2" i="50"/>
  <c r="AX5" i="53"/>
  <c r="AY6" i="53"/>
  <c r="AX2" i="53"/>
  <c r="AY7" i="51"/>
  <c r="AY120" i="51" s="1"/>
  <c r="AY7" i="52"/>
  <c r="AY128" i="52" s="1"/>
  <c r="AY6" i="49"/>
  <c r="AX5" i="49"/>
  <c r="AX2" i="49"/>
  <c r="AY120" i="52" l="1"/>
  <c r="AY136" i="52"/>
  <c r="AY128" i="51"/>
  <c r="AY136" i="51"/>
  <c r="AX140" i="49"/>
  <c r="AX132" i="49"/>
  <c r="AX124" i="49"/>
  <c r="AX104" i="49"/>
  <c r="AX140" i="53"/>
  <c r="AX132" i="53"/>
  <c r="AX124" i="53"/>
  <c r="AX104" i="53"/>
  <c r="AX140" i="50"/>
  <c r="AX132" i="50"/>
  <c r="AX124" i="50"/>
  <c r="AX104" i="50"/>
  <c r="AX71" i="50"/>
  <c r="AX63" i="50"/>
  <c r="AX71" i="49"/>
  <c r="AX63" i="49"/>
  <c r="AY67" i="51"/>
  <c r="AY59" i="51"/>
  <c r="AX71" i="53"/>
  <c r="AX63" i="53"/>
  <c r="AY67" i="52"/>
  <c r="AY59" i="52"/>
  <c r="AX35" i="50"/>
  <c r="AX55" i="50"/>
  <c r="AX35" i="53"/>
  <c r="AX55" i="53"/>
  <c r="AX35" i="49"/>
  <c r="AX55" i="49"/>
  <c r="AY51" i="51"/>
  <c r="AY51" i="52"/>
  <c r="AY303" i="51"/>
  <c r="AY312" i="51"/>
  <c r="AY312" i="52"/>
  <c r="AY303" i="52"/>
  <c r="AX326" i="49"/>
  <c r="AX316" i="49"/>
  <c r="AX307" i="49"/>
  <c r="AX292" i="49"/>
  <c r="AX272" i="49"/>
  <c r="AX255" i="49"/>
  <c r="AX285" i="49"/>
  <c r="AX264" i="49"/>
  <c r="AX326" i="53"/>
  <c r="AX292" i="53"/>
  <c r="AX316" i="53"/>
  <c r="AX307" i="53"/>
  <c r="AX255" i="53"/>
  <c r="AX272" i="53"/>
  <c r="AX264" i="53"/>
  <c r="AX285" i="53"/>
  <c r="AX326" i="50"/>
  <c r="AX316" i="50"/>
  <c r="AX292" i="50"/>
  <c r="AX307" i="50"/>
  <c r="AX285" i="50"/>
  <c r="AX264" i="50"/>
  <c r="AX255" i="50"/>
  <c r="AX272" i="50"/>
  <c r="AX226" i="49"/>
  <c r="AX236" i="49"/>
  <c r="AX226" i="53"/>
  <c r="AX236" i="53"/>
  <c r="AX226" i="50"/>
  <c r="AX236" i="50"/>
  <c r="AY222" i="51"/>
  <c r="AY222" i="52"/>
  <c r="AX202" i="50"/>
  <c r="AX217" i="50"/>
  <c r="AX202" i="49"/>
  <c r="AX217" i="49"/>
  <c r="AX202" i="53"/>
  <c r="AX217" i="53"/>
  <c r="AX182" i="49"/>
  <c r="AX195" i="49"/>
  <c r="AX182" i="53"/>
  <c r="AX195" i="53"/>
  <c r="AX182" i="50"/>
  <c r="AX195" i="50"/>
  <c r="AX174" i="49"/>
  <c r="AX165" i="49"/>
  <c r="AX174" i="53"/>
  <c r="AX165" i="53"/>
  <c r="AX174" i="50"/>
  <c r="AX165" i="50"/>
  <c r="AU417" i="56"/>
  <c r="AU420" i="56"/>
  <c r="AU422" i="56" s="1"/>
  <c r="AV362" i="56"/>
  <c r="AY3" i="51"/>
  <c r="AY3" i="52"/>
  <c r="AX30" i="54"/>
  <c r="AV421" i="56"/>
  <c r="AV401" i="56"/>
  <c r="AV400" i="56"/>
  <c r="AV399" i="56"/>
  <c r="AV373" i="56"/>
  <c r="AV398" i="56"/>
  <c r="AV371" i="56"/>
  <c r="AV372" i="56"/>
  <c r="AV370" i="56"/>
  <c r="AV366" i="56"/>
  <c r="AX371" i="49"/>
  <c r="AX350" i="49"/>
  <c r="AX364" i="49"/>
  <c r="AX357" i="49"/>
  <c r="AX341" i="49"/>
  <c r="AX371" i="53"/>
  <c r="AX350" i="53"/>
  <c r="AX364" i="53"/>
  <c r="AX341" i="53"/>
  <c r="AX357" i="53"/>
  <c r="AX371" i="50"/>
  <c r="AX357" i="50"/>
  <c r="AX364" i="50"/>
  <c r="AX350" i="50"/>
  <c r="AX341" i="50"/>
  <c r="AY13" i="52"/>
  <c r="AY14" i="51"/>
  <c r="AY14" i="52"/>
  <c r="AY13" i="51"/>
  <c r="AX73" i="54"/>
  <c r="AX70" i="54"/>
  <c r="AX52" i="54"/>
  <c r="AX4" i="50"/>
  <c r="AX4" i="53"/>
  <c r="AX4" i="54"/>
  <c r="AY7" i="54"/>
  <c r="AY7" i="50"/>
  <c r="AY136" i="50" s="1"/>
  <c r="AZ6" i="51"/>
  <c r="AY5" i="51"/>
  <c r="AY2" i="51"/>
  <c r="AZ6" i="52"/>
  <c r="AY5" i="52"/>
  <c r="AY2" i="52"/>
  <c r="AY7" i="53"/>
  <c r="AY128" i="53" s="1"/>
  <c r="AX4" i="49"/>
  <c r="AY7" i="49"/>
  <c r="AY120" i="49" s="1"/>
  <c r="AU425" i="56" l="1"/>
  <c r="AU427" i="56" s="1"/>
  <c r="AY128" i="49"/>
  <c r="AY136" i="49"/>
  <c r="AY128" i="50"/>
  <c r="AY136" i="53"/>
  <c r="AY120" i="50"/>
  <c r="AY120" i="53"/>
  <c r="AY140" i="51"/>
  <c r="AY132" i="51"/>
  <c r="AY104" i="51"/>
  <c r="AY124" i="51"/>
  <c r="AY59" i="49"/>
  <c r="AY59" i="50"/>
  <c r="AY140" i="52"/>
  <c r="AY132" i="52"/>
  <c r="AY124" i="52"/>
  <c r="AY104" i="52"/>
  <c r="AY67" i="50"/>
  <c r="AY71" i="51"/>
  <c r="AY63" i="51"/>
  <c r="AY67" i="53"/>
  <c r="AY59" i="53"/>
  <c r="AY71" i="52"/>
  <c r="AY63" i="52"/>
  <c r="AY67" i="49"/>
  <c r="AY35" i="51"/>
  <c r="AY55" i="51"/>
  <c r="AY35" i="52"/>
  <c r="AY55" i="52"/>
  <c r="AY51" i="50"/>
  <c r="AY51" i="53"/>
  <c r="AY51" i="49"/>
  <c r="AY303" i="49"/>
  <c r="AY312" i="53"/>
  <c r="AY312" i="50"/>
  <c r="AY303" i="53"/>
  <c r="AY312" i="49"/>
  <c r="AY303" i="50"/>
  <c r="AY326" i="51"/>
  <c r="AY316" i="51"/>
  <c r="AY307" i="51"/>
  <c r="AY292" i="51"/>
  <c r="AY285" i="51"/>
  <c r="AY272" i="51"/>
  <c r="AY255" i="51"/>
  <c r="AY264" i="51"/>
  <c r="AY326" i="52"/>
  <c r="AY316" i="52"/>
  <c r="AY307" i="52"/>
  <c r="AY292" i="52"/>
  <c r="AY264" i="52"/>
  <c r="AY272" i="52"/>
  <c r="AY255" i="52"/>
  <c r="AY285" i="52"/>
  <c r="AY226" i="52"/>
  <c r="AY236" i="52"/>
  <c r="AY226" i="51"/>
  <c r="AY236" i="51"/>
  <c r="AY222" i="50"/>
  <c r="AY222" i="49"/>
  <c r="AY222" i="53"/>
  <c r="AY202" i="51"/>
  <c r="AY217" i="51"/>
  <c r="AY202" i="52"/>
  <c r="AY217" i="52"/>
  <c r="AY182" i="52"/>
  <c r="AY195" i="52"/>
  <c r="AY182" i="51"/>
  <c r="AY195" i="51"/>
  <c r="AY174" i="52"/>
  <c r="AY165" i="52"/>
  <c r="AY174" i="51"/>
  <c r="AY165" i="51"/>
  <c r="AV384" i="56"/>
  <c r="AV415" i="56"/>
  <c r="AV416" i="56"/>
  <c r="AV426" i="56" s="1"/>
  <c r="AV358" i="56"/>
  <c r="AV380" i="56" s="1"/>
  <c r="AY3" i="50"/>
  <c r="AY3" i="49"/>
  <c r="AY3" i="53"/>
  <c r="AY3" i="54"/>
  <c r="AY371" i="51"/>
  <c r="AY350" i="51"/>
  <c r="AY364" i="51"/>
  <c r="AY357" i="51"/>
  <c r="AY341" i="51"/>
  <c r="AY371" i="52"/>
  <c r="AY350" i="52"/>
  <c r="AY364" i="52"/>
  <c r="AY357" i="52"/>
  <c r="AY341" i="52"/>
  <c r="AY13" i="50"/>
  <c r="AY14" i="49"/>
  <c r="AY14" i="53"/>
  <c r="AY14" i="50"/>
  <c r="AY14" i="54"/>
  <c r="AY15" i="54"/>
  <c r="AY42" i="54" s="1"/>
  <c r="AY13" i="53"/>
  <c r="AY13" i="49"/>
  <c r="AX75" i="54"/>
  <c r="AW287" i="56"/>
  <c r="AW369" i="56" s="1"/>
  <c r="AV389" i="56"/>
  <c r="AV407" i="56" s="1"/>
  <c r="AY4" i="51"/>
  <c r="AY4" i="52"/>
  <c r="AZ6" i="54"/>
  <c r="AY5" i="54"/>
  <c r="AY2" i="54"/>
  <c r="AZ7" i="52"/>
  <c r="AZ6" i="53"/>
  <c r="AY5" i="53"/>
  <c r="AY2" i="53"/>
  <c r="AY5" i="50"/>
  <c r="AY2" i="50"/>
  <c r="AZ6" i="50"/>
  <c r="AZ7" i="51"/>
  <c r="AZ120" i="51" s="1"/>
  <c r="AY5" i="49"/>
  <c r="AY2" i="49"/>
  <c r="AZ6" i="49"/>
  <c r="AZ120" i="52" l="1"/>
  <c r="AZ128" i="52"/>
  <c r="AZ136" i="52"/>
  <c r="AZ128" i="51"/>
  <c r="AZ136" i="51"/>
  <c r="AY140" i="50"/>
  <c r="AY132" i="50"/>
  <c r="AY124" i="50"/>
  <c r="AY104" i="50"/>
  <c r="AY140" i="49"/>
  <c r="AY132" i="49"/>
  <c r="AY124" i="49"/>
  <c r="AY104" i="49"/>
  <c r="AY140" i="53"/>
  <c r="AY132" i="53"/>
  <c r="AY124" i="53"/>
  <c r="AY104" i="53"/>
  <c r="AZ59" i="52"/>
  <c r="AZ59" i="51"/>
  <c r="AY71" i="50"/>
  <c r="AY63" i="50"/>
  <c r="AY71" i="49"/>
  <c r="AY63" i="49"/>
  <c r="AY71" i="53"/>
  <c r="AY63" i="53"/>
  <c r="AZ67" i="52"/>
  <c r="AZ67" i="51"/>
  <c r="AY35" i="50"/>
  <c r="AY55" i="50"/>
  <c r="AY35" i="49"/>
  <c r="AY55" i="49"/>
  <c r="AY35" i="53"/>
  <c r="AY55" i="53"/>
  <c r="AZ51" i="51"/>
  <c r="AZ51" i="52"/>
  <c r="AZ312" i="52"/>
  <c r="AZ303" i="51"/>
  <c r="AZ312" i="51"/>
  <c r="AZ303" i="52"/>
  <c r="AY326" i="53"/>
  <c r="AY316" i="53"/>
  <c r="AY292" i="53"/>
  <c r="AY285" i="53"/>
  <c r="AY307" i="53"/>
  <c r="AY255" i="53"/>
  <c r="AY272" i="53"/>
  <c r="AY264" i="53"/>
  <c r="AY326" i="49"/>
  <c r="AY316" i="49"/>
  <c r="AY307" i="49"/>
  <c r="AY292" i="49"/>
  <c r="AY272" i="49"/>
  <c r="AY255" i="49"/>
  <c r="AY285" i="49"/>
  <c r="AY264" i="49"/>
  <c r="AY326" i="50"/>
  <c r="AY316" i="50"/>
  <c r="AY307" i="50"/>
  <c r="AY285" i="50"/>
  <c r="AY272" i="50"/>
  <c r="AY292" i="50"/>
  <c r="AY255" i="50"/>
  <c r="AY264" i="50"/>
  <c r="AY226" i="50"/>
  <c r="AY236" i="50"/>
  <c r="AY226" i="49"/>
  <c r="AY236" i="49"/>
  <c r="AY226" i="53"/>
  <c r="AY236" i="53"/>
  <c r="AZ222" i="51"/>
  <c r="AZ222" i="52"/>
  <c r="AY202" i="50"/>
  <c r="AY217" i="50"/>
  <c r="AY202" i="49"/>
  <c r="AY217" i="49"/>
  <c r="AY202" i="53"/>
  <c r="AY217" i="53"/>
  <c r="AY182" i="50"/>
  <c r="AY195" i="50"/>
  <c r="AY182" i="49"/>
  <c r="AY195" i="49"/>
  <c r="AY182" i="53"/>
  <c r="AY195" i="53"/>
  <c r="AY174" i="50"/>
  <c r="AY165" i="50"/>
  <c r="AY174" i="49"/>
  <c r="AY165" i="49"/>
  <c r="AY174" i="53"/>
  <c r="AY165" i="53"/>
  <c r="AV417" i="56"/>
  <c r="AV420" i="56"/>
  <c r="AV422" i="56" s="1"/>
  <c r="AW362" i="56"/>
  <c r="AZ3" i="52"/>
  <c r="AZ3" i="51"/>
  <c r="AY30" i="54"/>
  <c r="AW421" i="56"/>
  <c r="AW400" i="56"/>
  <c r="AW401" i="56"/>
  <c r="AW398" i="56"/>
  <c r="AW373" i="56"/>
  <c r="AW371" i="56"/>
  <c r="AW399" i="56"/>
  <c r="AW372" i="56"/>
  <c r="AW370" i="56"/>
  <c r="AW366" i="56"/>
  <c r="AY357" i="53"/>
  <c r="AY371" i="53"/>
  <c r="AY350" i="53"/>
  <c r="AY364" i="53"/>
  <c r="AY341" i="53"/>
  <c r="AY371" i="50"/>
  <c r="AY364" i="50"/>
  <c r="AY357" i="50"/>
  <c r="AY350" i="50"/>
  <c r="AY341" i="50"/>
  <c r="AY364" i="49"/>
  <c r="AY357" i="49"/>
  <c r="AY371" i="49"/>
  <c r="AY350" i="49"/>
  <c r="AY341" i="49"/>
  <c r="AZ14" i="51"/>
  <c r="AZ13" i="52"/>
  <c r="AZ14" i="52"/>
  <c r="AZ13" i="51"/>
  <c r="AY70" i="54"/>
  <c r="AY73" i="54"/>
  <c r="AY52" i="54"/>
  <c r="AY4" i="53"/>
  <c r="AY4" i="50"/>
  <c r="AY4" i="54"/>
  <c r="AZ7" i="54"/>
  <c r="AZ7" i="53"/>
  <c r="AZ128" i="53" s="1"/>
  <c r="AZ7" i="50"/>
  <c r="AZ136" i="50" s="1"/>
  <c r="BA6" i="51"/>
  <c r="AZ5" i="51"/>
  <c r="AZ2" i="51"/>
  <c r="BA6" i="52"/>
  <c r="AZ5" i="52"/>
  <c r="AZ2" i="52"/>
  <c r="AZ7" i="49"/>
  <c r="AZ120" i="49" s="1"/>
  <c r="AY4" i="49"/>
  <c r="AV425" i="56" l="1"/>
  <c r="AV427" i="56" s="1"/>
  <c r="AZ128" i="49"/>
  <c r="AZ120" i="50"/>
  <c r="AZ136" i="53"/>
  <c r="AZ136" i="49"/>
  <c r="AZ128" i="50"/>
  <c r="AZ120" i="53"/>
  <c r="AZ59" i="50"/>
  <c r="AZ140" i="51"/>
  <c r="AZ104" i="51"/>
  <c r="AZ132" i="51"/>
  <c r="AZ124" i="51"/>
  <c r="AZ140" i="52"/>
  <c r="AZ132" i="52"/>
  <c r="AZ124" i="52"/>
  <c r="AZ104" i="52"/>
  <c r="AZ59" i="53"/>
  <c r="AZ71" i="52"/>
  <c r="AZ63" i="52"/>
  <c r="AZ71" i="51"/>
  <c r="AZ63" i="51"/>
  <c r="AZ67" i="49"/>
  <c r="AZ59" i="49"/>
  <c r="AZ67" i="50"/>
  <c r="AZ67" i="53"/>
  <c r="AZ35" i="52"/>
  <c r="AZ55" i="52"/>
  <c r="AZ35" i="51"/>
  <c r="AZ55" i="51"/>
  <c r="AZ51" i="50"/>
  <c r="AZ51" i="53"/>
  <c r="AZ51" i="49"/>
  <c r="AZ303" i="50"/>
  <c r="AZ312" i="49"/>
  <c r="AZ312" i="50"/>
  <c r="AZ303" i="49"/>
  <c r="AZ312" i="53"/>
  <c r="AZ303" i="53"/>
  <c r="AZ326" i="52"/>
  <c r="AZ316" i="52"/>
  <c r="AZ307" i="52"/>
  <c r="AZ292" i="52"/>
  <c r="AZ272" i="52"/>
  <c r="AZ255" i="52"/>
  <c r="AZ285" i="52"/>
  <c r="AZ264" i="52"/>
  <c r="AZ326" i="51"/>
  <c r="AZ316" i="51"/>
  <c r="AZ307" i="51"/>
  <c r="AZ292" i="51"/>
  <c r="AZ285" i="51"/>
  <c r="AZ264" i="51"/>
  <c r="AZ272" i="51"/>
  <c r="AZ255" i="51"/>
  <c r="AZ226" i="52"/>
  <c r="AZ236" i="52"/>
  <c r="AZ226" i="51"/>
  <c r="AZ236" i="51"/>
  <c r="AZ222" i="50"/>
  <c r="AZ222" i="53"/>
  <c r="AZ222" i="49"/>
  <c r="AZ202" i="51"/>
  <c r="AZ217" i="51"/>
  <c r="AZ202" i="52"/>
  <c r="AZ217" i="52"/>
  <c r="AZ182" i="52"/>
  <c r="AZ195" i="52"/>
  <c r="AZ182" i="51"/>
  <c r="AZ195" i="51"/>
  <c r="AZ174" i="52"/>
  <c r="AZ165" i="52"/>
  <c r="AZ174" i="51"/>
  <c r="AZ165" i="51"/>
  <c r="AW384" i="56"/>
  <c r="AW358" i="56"/>
  <c r="AW380" i="56" s="1"/>
  <c r="AW415" i="56"/>
  <c r="AW420" i="56" s="1"/>
  <c r="AW422" i="56" s="1"/>
  <c r="AW416" i="56"/>
  <c r="AW426" i="56" s="1"/>
  <c r="AZ3" i="50"/>
  <c r="AZ3" i="53"/>
  <c r="AZ3" i="49"/>
  <c r="AZ15" i="54"/>
  <c r="AZ42" i="54" s="1"/>
  <c r="AZ3" i="54"/>
  <c r="AZ350" i="51"/>
  <c r="AZ364" i="51"/>
  <c r="AZ341" i="51"/>
  <c r="AZ357" i="51"/>
  <c r="AZ371" i="51"/>
  <c r="AZ357" i="52"/>
  <c r="AZ350" i="52"/>
  <c r="AZ341" i="52"/>
  <c r="AZ371" i="52"/>
  <c r="AZ364" i="52"/>
  <c r="AZ13" i="50"/>
  <c r="AZ14" i="49"/>
  <c r="AZ14" i="53"/>
  <c r="AZ13" i="49"/>
  <c r="AZ14" i="54"/>
  <c r="AZ13" i="53"/>
  <c r="AZ14" i="50"/>
  <c r="AY75" i="54"/>
  <c r="AX287" i="56"/>
  <c r="AX369" i="56" s="1"/>
  <c r="AW389" i="56"/>
  <c r="AW407" i="56" s="1"/>
  <c r="AZ4" i="52"/>
  <c r="AZ4" i="51"/>
  <c r="BA6" i="54"/>
  <c r="AZ5" i="54"/>
  <c r="AZ2" i="54"/>
  <c r="BA7" i="51"/>
  <c r="BA120" i="51" s="1"/>
  <c r="BA7" i="52"/>
  <c r="BA136" i="52" s="1"/>
  <c r="BA6" i="50"/>
  <c r="AZ5" i="50"/>
  <c r="AZ2" i="50"/>
  <c r="AZ5" i="53"/>
  <c r="BA6" i="53"/>
  <c r="AZ2" i="53"/>
  <c r="BA6" i="49"/>
  <c r="AZ5" i="49"/>
  <c r="AZ2" i="49"/>
  <c r="BA128" i="51" l="1"/>
  <c r="BA136" i="51"/>
  <c r="BA120" i="52"/>
  <c r="BA128" i="52"/>
  <c r="AZ132" i="53"/>
  <c r="AZ124" i="53"/>
  <c r="AZ140" i="53"/>
  <c r="AZ104" i="53"/>
  <c r="AZ140" i="49"/>
  <c r="AZ132" i="49"/>
  <c r="AZ104" i="49"/>
  <c r="AZ124" i="49"/>
  <c r="AZ140" i="50"/>
  <c r="AZ132" i="50"/>
  <c r="AZ124" i="50"/>
  <c r="AZ104" i="50"/>
  <c r="BA67" i="52"/>
  <c r="BA59" i="52"/>
  <c r="AZ71" i="50"/>
  <c r="AZ63" i="50"/>
  <c r="BA67" i="51"/>
  <c r="BA59" i="51"/>
  <c r="AZ71" i="53"/>
  <c r="AZ63" i="53"/>
  <c r="AZ71" i="49"/>
  <c r="AZ63" i="49"/>
  <c r="AZ35" i="49"/>
  <c r="AZ55" i="49"/>
  <c r="AZ35" i="53"/>
  <c r="AZ55" i="53"/>
  <c r="AZ35" i="50"/>
  <c r="AZ55" i="50"/>
  <c r="BA51" i="51"/>
  <c r="BA51" i="52"/>
  <c r="BA303" i="51"/>
  <c r="BA303" i="52"/>
  <c r="BA312" i="51"/>
  <c r="BA312" i="52"/>
  <c r="AZ326" i="53"/>
  <c r="AZ316" i="53"/>
  <c r="AZ285" i="53"/>
  <c r="AZ307" i="53"/>
  <c r="AZ292" i="53"/>
  <c r="AZ255" i="53"/>
  <c r="AZ272" i="53"/>
  <c r="AZ264" i="53"/>
  <c r="AZ326" i="49"/>
  <c r="AZ316" i="49"/>
  <c r="AZ292" i="49"/>
  <c r="AZ272" i="49"/>
  <c r="AZ255" i="49"/>
  <c r="AZ285" i="49"/>
  <c r="AZ307" i="49"/>
  <c r="AZ264" i="49"/>
  <c r="AZ326" i="50"/>
  <c r="AZ316" i="50"/>
  <c r="AZ307" i="50"/>
  <c r="AZ292" i="50"/>
  <c r="AZ285" i="50"/>
  <c r="AZ272" i="50"/>
  <c r="AZ264" i="50"/>
  <c r="AZ255" i="50"/>
  <c r="AZ226" i="53"/>
  <c r="AZ236" i="53"/>
  <c r="AZ226" i="49"/>
  <c r="AZ236" i="49"/>
  <c r="AZ226" i="50"/>
  <c r="AZ236" i="50"/>
  <c r="BA222" i="52"/>
  <c r="BA222" i="51"/>
  <c r="AZ202" i="50"/>
  <c r="AZ217" i="50"/>
  <c r="AZ202" i="53"/>
  <c r="AZ217" i="53"/>
  <c r="AZ202" i="49"/>
  <c r="AZ217" i="49"/>
  <c r="AZ182" i="53"/>
  <c r="AZ195" i="53"/>
  <c r="AZ182" i="50"/>
  <c r="AZ195" i="50"/>
  <c r="AZ182" i="49"/>
  <c r="AZ195" i="49"/>
  <c r="AZ174" i="53"/>
  <c r="AZ165" i="53"/>
  <c r="AZ174" i="49"/>
  <c r="AZ165" i="49"/>
  <c r="AZ174" i="50"/>
  <c r="AZ165" i="50"/>
  <c r="AW417" i="56"/>
  <c r="AX362" i="56"/>
  <c r="BA3" i="52"/>
  <c r="BA3" i="51"/>
  <c r="AZ30" i="54"/>
  <c r="AW425" i="56"/>
  <c r="AW427" i="56" s="1"/>
  <c r="AX421" i="56"/>
  <c r="AX401" i="56"/>
  <c r="AX400" i="56"/>
  <c r="AX398" i="56"/>
  <c r="AX371" i="56"/>
  <c r="AX399" i="56"/>
  <c r="AX372" i="56"/>
  <c r="AX370" i="56"/>
  <c r="AX366" i="56"/>
  <c r="AX373" i="56"/>
  <c r="AZ364" i="53"/>
  <c r="AZ341" i="53"/>
  <c r="AZ371" i="53"/>
  <c r="AZ357" i="53"/>
  <c r="AZ350" i="53"/>
  <c r="AZ364" i="49"/>
  <c r="AZ357" i="49"/>
  <c r="AZ371" i="49"/>
  <c r="AZ350" i="49"/>
  <c r="AZ341" i="49"/>
  <c r="AZ357" i="50"/>
  <c r="AZ371" i="50"/>
  <c r="AZ364" i="50"/>
  <c r="AZ341" i="50"/>
  <c r="AZ350" i="50"/>
  <c r="BA14" i="51"/>
  <c r="BA13" i="52"/>
  <c r="BA13" i="51"/>
  <c r="BA14" i="52"/>
  <c r="AZ70" i="54"/>
  <c r="AZ73" i="54"/>
  <c r="AZ52" i="54"/>
  <c r="AZ4" i="50"/>
  <c r="AZ4" i="53"/>
  <c r="AZ4" i="54"/>
  <c r="BA7" i="54"/>
  <c r="BB6" i="51"/>
  <c r="BA5" i="51"/>
  <c r="BA2" i="51"/>
  <c r="BA7" i="50"/>
  <c r="BA136" i="50" s="1"/>
  <c r="BA7" i="53"/>
  <c r="BA128" i="53" s="1"/>
  <c r="BB6" i="52"/>
  <c r="BA5" i="52"/>
  <c r="BA2" i="52"/>
  <c r="AZ4" i="49"/>
  <c r="BA7" i="49"/>
  <c r="BA120" i="49" s="1"/>
  <c r="BA128" i="50" l="1"/>
  <c r="BA120" i="50"/>
  <c r="BA128" i="49"/>
  <c r="BA136" i="49"/>
  <c r="BA136" i="53"/>
  <c r="BA120" i="53"/>
  <c r="BA59" i="49"/>
  <c r="BA140" i="52"/>
  <c r="BA132" i="52"/>
  <c r="BA124" i="52"/>
  <c r="BA104" i="52"/>
  <c r="BA140" i="51"/>
  <c r="BA132" i="51"/>
  <c r="BA124" i="51"/>
  <c r="BA104" i="51"/>
  <c r="BA71" i="52"/>
  <c r="BA63" i="52"/>
  <c r="BA67" i="53"/>
  <c r="BA59" i="53"/>
  <c r="BA67" i="50"/>
  <c r="BA59" i="50"/>
  <c r="BA71" i="51"/>
  <c r="BA63" i="51"/>
  <c r="BA67" i="49"/>
  <c r="BA35" i="51"/>
  <c r="BA55" i="51"/>
  <c r="BA35" i="52"/>
  <c r="BA55" i="52"/>
  <c r="BA51" i="49"/>
  <c r="BA51" i="50"/>
  <c r="BA51" i="53"/>
  <c r="BA312" i="50"/>
  <c r="BA312" i="49"/>
  <c r="BA303" i="49"/>
  <c r="BA303" i="50"/>
  <c r="BA312" i="53"/>
  <c r="BA303" i="53"/>
  <c r="BA326" i="51"/>
  <c r="BA316" i="51"/>
  <c r="BA307" i="51"/>
  <c r="BA292" i="51"/>
  <c r="BA285" i="51"/>
  <c r="BA272" i="51"/>
  <c r="BA255" i="51"/>
  <c r="BA264" i="51"/>
  <c r="BA326" i="52"/>
  <c r="BA316" i="52"/>
  <c r="BA307" i="52"/>
  <c r="BA292" i="52"/>
  <c r="BA272" i="52"/>
  <c r="BA255" i="52"/>
  <c r="BA285" i="52"/>
  <c r="BA264" i="52"/>
  <c r="BA226" i="51"/>
  <c r="BA236" i="51"/>
  <c r="BA226" i="52"/>
  <c r="BA236" i="52"/>
  <c r="BA222" i="49"/>
  <c r="BA222" i="53"/>
  <c r="BA222" i="50"/>
  <c r="BA202" i="51"/>
  <c r="BA217" i="51"/>
  <c r="BA202" i="52"/>
  <c r="BA217" i="52"/>
  <c r="BA182" i="51"/>
  <c r="BA195" i="51"/>
  <c r="BA182" i="52"/>
  <c r="BA195" i="52"/>
  <c r="BA174" i="52"/>
  <c r="BA165" i="52"/>
  <c r="BA174" i="51"/>
  <c r="BA165" i="51"/>
  <c r="AX389" i="56"/>
  <c r="AX407" i="56" s="1"/>
  <c r="AX416" i="56"/>
  <c r="AX426" i="56" s="1"/>
  <c r="AX384" i="56"/>
  <c r="AX358" i="56"/>
  <c r="AX380" i="56" s="1"/>
  <c r="AX415" i="56"/>
  <c r="BA3" i="49"/>
  <c r="BA3" i="53"/>
  <c r="BA3" i="50"/>
  <c r="BA15" i="54"/>
  <c r="BA42" i="54" s="1"/>
  <c r="BA3" i="54"/>
  <c r="BA371" i="51"/>
  <c r="BA357" i="51"/>
  <c r="BA350" i="51"/>
  <c r="BA364" i="51"/>
  <c r="BA341" i="51"/>
  <c r="BA364" i="52"/>
  <c r="BA357" i="52"/>
  <c r="BA371" i="52"/>
  <c r="BA341" i="52"/>
  <c r="BA350" i="52"/>
  <c r="BA14" i="49"/>
  <c r="BA14" i="53"/>
  <c r="BA13" i="50"/>
  <c r="BA13" i="53"/>
  <c r="BA13" i="49"/>
  <c r="BA14" i="54"/>
  <c r="BA14" i="50"/>
  <c r="AZ75" i="54"/>
  <c r="AY287" i="56"/>
  <c r="AY369" i="56" s="1"/>
  <c r="BA4" i="51"/>
  <c r="BA4" i="52"/>
  <c r="BB6" i="54"/>
  <c r="BA5" i="54"/>
  <c r="BA2" i="54"/>
  <c r="BB6" i="53"/>
  <c r="BA2" i="53"/>
  <c r="BA5" i="53"/>
  <c r="BB7" i="52"/>
  <c r="BB136" i="52" s="1"/>
  <c r="BB7" i="51"/>
  <c r="BB136" i="51" s="1"/>
  <c r="BB6" i="50"/>
  <c r="BA5" i="50"/>
  <c r="BA2" i="50"/>
  <c r="BA5" i="49"/>
  <c r="BA2" i="49"/>
  <c r="BB6" i="49"/>
  <c r="AX417" i="56" l="1"/>
  <c r="BB120" i="52"/>
  <c r="BB128" i="52"/>
  <c r="BB128" i="51"/>
  <c r="BB120" i="51"/>
  <c r="BA124" i="53"/>
  <c r="BA140" i="53"/>
  <c r="BA132" i="53"/>
  <c r="BA104" i="53"/>
  <c r="BA140" i="49"/>
  <c r="BA132" i="49"/>
  <c r="BA104" i="49"/>
  <c r="BA124" i="49"/>
  <c r="BA140" i="50"/>
  <c r="BA124" i="50"/>
  <c r="BA132" i="50"/>
  <c r="BA104" i="50"/>
  <c r="BB59" i="51"/>
  <c r="BB59" i="52"/>
  <c r="BA71" i="49"/>
  <c r="BA63" i="49"/>
  <c r="BA71" i="53"/>
  <c r="BA63" i="53"/>
  <c r="BA71" i="50"/>
  <c r="BA63" i="50"/>
  <c r="BB67" i="51"/>
  <c r="BB67" i="52"/>
  <c r="BA35" i="49"/>
  <c r="BA55" i="49"/>
  <c r="BA35" i="53"/>
  <c r="BA55" i="53"/>
  <c r="BA35" i="50"/>
  <c r="BA55" i="50"/>
  <c r="BB51" i="51"/>
  <c r="BB51" i="52"/>
  <c r="BB303" i="51"/>
  <c r="BB303" i="52"/>
  <c r="BB312" i="51"/>
  <c r="BB312" i="52"/>
  <c r="BA326" i="53"/>
  <c r="BA316" i="53"/>
  <c r="BA285" i="53"/>
  <c r="BA307" i="53"/>
  <c r="BA292" i="53"/>
  <c r="BA272" i="53"/>
  <c r="BA255" i="53"/>
  <c r="BA264" i="53"/>
  <c r="BA326" i="50"/>
  <c r="BA316" i="50"/>
  <c r="BA307" i="50"/>
  <c r="BA292" i="50"/>
  <c r="BA272" i="50"/>
  <c r="BA285" i="50"/>
  <c r="BA264" i="50"/>
  <c r="BA255" i="50"/>
  <c r="BA326" i="49"/>
  <c r="BA316" i="49"/>
  <c r="BA292" i="49"/>
  <c r="BA272" i="49"/>
  <c r="BA255" i="49"/>
  <c r="BA285" i="49"/>
  <c r="BA264" i="49"/>
  <c r="BA307" i="49"/>
  <c r="BA226" i="49"/>
  <c r="BA236" i="49"/>
  <c r="BA226" i="53"/>
  <c r="BA236" i="53"/>
  <c r="BA226" i="50"/>
  <c r="BA236" i="50"/>
  <c r="BB222" i="51"/>
  <c r="BB222" i="52"/>
  <c r="BA202" i="49"/>
  <c r="BA217" i="49"/>
  <c r="BA202" i="50"/>
  <c r="BA217" i="50"/>
  <c r="BA202" i="53"/>
  <c r="BA217" i="53"/>
  <c r="BA182" i="49"/>
  <c r="BA195" i="49"/>
  <c r="BA182" i="53"/>
  <c r="BA195" i="53"/>
  <c r="BA182" i="50"/>
  <c r="BA195" i="50"/>
  <c r="BA174" i="49"/>
  <c r="BA165" i="49"/>
  <c r="BA174" i="53"/>
  <c r="BA165" i="53"/>
  <c r="BA174" i="50"/>
  <c r="BA165" i="50"/>
  <c r="AX420" i="56"/>
  <c r="AX422" i="56" s="1"/>
  <c r="AY362" i="56"/>
  <c r="BB3" i="51"/>
  <c r="BB3" i="52"/>
  <c r="BA30" i="54"/>
  <c r="AY401" i="56"/>
  <c r="AY400" i="56"/>
  <c r="AY399" i="56"/>
  <c r="AY373" i="56"/>
  <c r="AY372" i="56"/>
  <c r="AY371" i="56"/>
  <c r="AY370" i="56"/>
  <c r="AY421" i="56"/>
  <c r="AY366" i="56"/>
  <c r="AY398" i="56"/>
  <c r="BA357" i="49"/>
  <c r="BA371" i="49"/>
  <c r="BA350" i="49"/>
  <c r="BA364" i="49"/>
  <c r="BA341" i="49"/>
  <c r="BA371" i="53"/>
  <c r="BA350" i="53"/>
  <c r="BA364" i="53"/>
  <c r="BA341" i="53"/>
  <c r="BA357" i="53"/>
  <c r="BA371" i="50"/>
  <c r="BA364" i="50"/>
  <c r="BA357" i="50"/>
  <c r="BA350" i="50"/>
  <c r="BA341" i="50"/>
  <c r="BB13" i="52"/>
  <c r="BB14" i="51"/>
  <c r="BB13" i="51"/>
  <c r="BB14" i="52"/>
  <c r="BA73" i="54"/>
  <c r="BA70" i="54"/>
  <c r="BA52" i="54"/>
  <c r="BA4" i="50"/>
  <c r="BA4" i="53"/>
  <c r="BA4" i="54"/>
  <c r="BB7" i="54"/>
  <c r="BB7" i="50"/>
  <c r="BB7" i="53"/>
  <c r="BB128" i="53" s="1"/>
  <c r="BC6" i="52"/>
  <c r="BB5" i="52"/>
  <c r="BB2" i="52"/>
  <c r="BB5" i="51"/>
  <c r="BB2" i="51"/>
  <c r="BC6" i="51"/>
  <c r="BB7" i="49"/>
  <c r="BB120" i="49" s="1"/>
  <c r="BA4" i="49"/>
  <c r="AX425" i="56" l="1"/>
  <c r="AX427" i="56" s="1"/>
  <c r="BB136" i="49"/>
  <c r="BB120" i="50"/>
  <c r="BB136" i="50"/>
  <c r="BB128" i="50"/>
  <c r="BB120" i="53"/>
  <c r="BB128" i="49"/>
  <c r="BB136" i="53"/>
  <c r="BB140" i="52"/>
  <c r="BB132" i="52"/>
  <c r="BB124" i="52"/>
  <c r="BB104" i="52"/>
  <c r="BB59" i="50"/>
  <c r="BB140" i="51"/>
  <c r="BB132" i="51"/>
  <c r="BB124" i="51"/>
  <c r="BB104" i="51"/>
  <c r="BB59" i="53"/>
  <c r="BB67" i="49"/>
  <c r="BB59" i="49"/>
  <c r="BB71" i="51"/>
  <c r="BB63" i="51"/>
  <c r="BB71" i="52"/>
  <c r="BB63" i="52"/>
  <c r="BB67" i="53"/>
  <c r="BB67" i="50"/>
  <c r="BB35" i="51"/>
  <c r="BB55" i="51"/>
  <c r="BB35" i="52"/>
  <c r="BB55" i="52"/>
  <c r="BB51" i="49"/>
  <c r="BB51" i="53"/>
  <c r="BB51" i="50"/>
  <c r="BB303" i="53"/>
  <c r="BB303" i="50"/>
  <c r="BB312" i="53"/>
  <c r="BB303" i="49"/>
  <c r="BB312" i="49"/>
  <c r="BB312" i="50"/>
  <c r="BB326" i="51"/>
  <c r="BB316" i="51"/>
  <c r="BB307" i="51"/>
  <c r="BB292" i="51"/>
  <c r="BB285" i="51"/>
  <c r="BB272" i="51"/>
  <c r="BB264" i="51"/>
  <c r="BB255" i="51"/>
  <c r="BB326" i="52"/>
  <c r="BB316" i="52"/>
  <c r="BB307" i="52"/>
  <c r="BB292" i="52"/>
  <c r="BB272" i="52"/>
  <c r="BB255" i="52"/>
  <c r="BB285" i="52"/>
  <c r="BB264" i="52"/>
  <c r="BB226" i="52"/>
  <c r="BB236" i="52"/>
  <c r="BB226" i="51"/>
  <c r="BB236" i="51"/>
  <c r="BB222" i="53"/>
  <c r="BB222" i="50"/>
  <c r="BB222" i="49"/>
  <c r="BB202" i="52"/>
  <c r="BB217" i="52"/>
  <c r="BB202" i="51"/>
  <c r="BB217" i="51"/>
  <c r="AY384" i="56"/>
  <c r="BB182" i="51"/>
  <c r="BB195" i="51"/>
  <c r="BB182" i="52"/>
  <c r="BB195" i="52"/>
  <c r="BB174" i="52"/>
  <c r="BB165" i="52"/>
  <c r="BB174" i="51"/>
  <c r="BB165" i="51"/>
  <c r="AY389" i="56"/>
  <c r="AY407" i="56" s="1"/>
  <c r="AY415" i="56"/>
  <c r="AY416" i="56"/>
  <c r="AY426" i="56" s="1"/>
  <c r="AY358" i="56"/>
  <c r="AY380" i="56" s="1"/>
  <c r="BB3" i="53"/>
  <c r="BB3" i="49"/>
  <c r="BB3" i="50"/>
  <c r="BB15" i="54"/>
  <c r="BB30" i="54" s="1"/>
  <c r="BB3" i="54"/>
  <c r="BB371" i="51"/>
  <c r="BB364" i="51"/>
  <c r="BB341" i="51"/>
  <c r="BB357" i="51"/>
  <c r="BB350" i="51"/>
  <c r="BB357" i="52"/>
  <c r="BB371" i="52"/>
  <c r="BB350" i="52"/>
  <c r="BB341" i="52"/>
  <c r="BB364" i="52"/>
  <c r="BB14" i="49"/>
  <c r="BB14" i="53"/>
  <c r="BB13" i="50"/>
  <c r="BB13" i="53"/>
  <c r="BB13" i="49"/>
  <c r="BB14" i="54"/>
  <c r="BB14" i="50"/>
  <c r="BA75" i="54"/>
  <c r="AZ287" i="56"/>
  <c r="AZ369" i="56" s="1"/>
  <c r="BB4" i="51"/>
  <c r="BB4" i="52"/>
  <c r="BC6" i="54"/>
  <c r="BB5" i="54"/>
  <c r="BB2" i="54"/>
  <c r="BC7" i="52"/>
  <c r="BC128" i="52" s="1"/>
  <c r="BB5" i="50"/>
  <c r="BB2" i="50"/>
  <c r="BC6" i="50"/>
  <c r="BB2" i="53"/>
  <c r="BC6" i="53"/>
  <c r="BB5" i="53"/>
  <c r="BC7" i="51"/>
  <c r="BC136" i="51" s="1"/>
  <c r="BC6" i="49"/>
  <c r="BB2" i="49"/>
  <c r="BB5" i="49"/>
  <c r="AY417" i="56" l="1"/>
  <c r="AY420" i="56"/>
  <c r="AY425" i="56" s="1"/>
  <c r="AY427" i="56" s="1"/>
  <c r="BC120" i="51"/>
  <c r="BC120" i="52"/>
  <c r="BC136" i="52"/>
  <c r="BC128" i="51"/>
  <c r="BC59" i="52"/>
  <c r="BC59" i="51"/>
  <c r="BB132" i="49"/>
  <c r="BB140" i="49"/>
  <c r="BB104" i="49"/>
  <c r="BB124" i="49"/>
  <c r="BB124" i="53"/>
  <c r="BB140" i="53"/>
  <c r="BB132" i="53"/>
  <c r="BB104" i="53"/>
  <c r="BB140" i="50"/>
  <c r="BB132" i="50"/>
  <c r="BB124" i="50"/>
  <c r="BB104" i="50"/>
  <c r="BB71" i="49"/>
  <c r="BB63" i="49"/>
  <c r="BB71" i="50"/>
  <c r="BB63" i="50"/>
  <c r="BB71" i="53"/>
  <c r="BB63" i="53"/>
  <c r="BC67" i="51"/>
  <c r="BC67" i="52"/>
  <c r="BB35" i="50"/>
  <c r="BB55" i="50"/>
  <c r="BB35" i="53"/>
  <c r="BB55" i="53"/>
  <c r="BB35" i="49"/>
  <c r="BB55" i="49"/>
  <c r="BC51" i="51"/>
  <c r="BC51" i="52"/>
  <c r="BC303" i="52"/>
  <c r="BC312" i="51"/>
  <c r="BC312" i="52"/>
  <c r="BC303" i="51"/>
  <c r="BB326" i="53"/>
  <c r="BB316" i="53"/>
  <c r="BB292" i="53"/>
  <c r="BB272" i="53"/>
  <c r="BB285" i="53"/>
  <c r="BB307" i="53"/>
  <c r="BB264" i="53"/>
  <c r="BB255" i="53"/>
  <c r="BB326" i="50"/>
  <c r="BB316" i="50"/>
  <c r="BB307" i="50"/>
  <c r="BB292" i="50"/>
  <c r="BB285" i="50"/>
  <c r="BB264" i="50"/>
  <c r="BB272" i="50"/>
  <c r="BB255" i="50"/>
  <c r="BB326" i="49"/>
  <c r="BB316" i="49"/>
  <c r="BB272" i="49"/>
  <c r="BB255" i="49"/>
  <c r="BB285" i="49"/>
  <c r="BB264" i="49"/>
  <c r="BB292" i="49"/>
  <c r="BB307" i="49"/>
  <c r="BB226" i="49"/>
  <c r="BB236" i="49"/>
  <c r="BB226" i="50"/>
  <c r="BB236" i="50"/>
  <c r="BB226" i="53"/>
  <c r="BB236" i="53"/>
  <c r="BC222" i="52"/>
  <c r="BC222" i="51"/>
  <c r="BB202" i="49"/>
  <c r="BB217" i="49"/>
  <c r="BB202" i="53"/>
  <c r="BB217" i="53"/>
  <c r="BB202" i="50"/>
  <c r="BB217" i="50"/>
  <c r="BB182" i="49"/>
  <c r="BB195" i="49"/>
  <c r="BB182" i="53"/>
  <c r="BB195" i="53"/>
  <c r="BB182" i="50"/>
  <c r="BB195" i="50"/>
  <c r="BB174" i="50"/>
  <c r="BB165" i="50"/>
  <c r="BB174" i="49"/>
  <c r="BB165" i="49"/>
  <c r="BB174" i="53"/>
  <c r="BB165" i="53"/>
  <c r="BB42" i="54"/>
  <c r="AZ362" i="56" s="1"/>
  <c r="AZ358" i="56"/>
  <c r="AZ380" i="56" s="1"/>
  <c r="BC3" i="51"/>
  <c r="BC3" i="52"/>
  <c r="AY422" i="56"/>
  <c r="AZ421" i="56"/>
  <c r="AZ373" i="56"/>
  <c r="AZ399" i="56"/>
  <c r="AZ370" i="56"/>
  <c r="AZ372" i="56"/>
  <c r="AZ400" i="56"/>
  <c r="AZ398" i="56"/>
  <c r="AZ401" i="56"/>
  <c r="AZ371" i="56"/>
  <c r="AZ366" i="56"/>
  <c r="BB357" i="49"/>
  <c r="BB371" i="49"/>
  <c r="BB350" i="49"/>
  <c r="BB364" i="49"/>
  <c r="BB341" i="49"/>
  <c r="BB357" i="53"/>
  <c r="BB371" i="53"/>
  <c r="BB350" i="53"/>
  <c r="BB341" i="53"/>
  <c r="BB364" i="53"/>
  <c r="BB371" i="50"/>
  <c r="BB364" i="50"/>
  <c r="BB357" i="50"/>
  <c r="BB350" i="50"/>
  <c r="BB341" i="50"/>
  <c r="BC13" i="52"/>
  <c r="BC14" i="51"/>
  <c r="BC14" i="52"/>
  <c r="BC13" i="51"/>
  <c r="BB70" i="54"/>
  <c r="BB73" i="54"/>
  <c r="BB52" i="54"/>
  <c r="BB4" i="53"/>
  <c r="BB4" i="50"/>
  <c r="BC7" i="54"/>
  <c r="BB4" i="54"/>
  <c r="BC7" i="53"/>
  <c r="BC128" i="53" s="1"/>
  <c r="BC7" i="50"/>
  <c r="BC120" i="50" s="1"/>
  <c r="BC5" i="52"/>
  <c r="BC2" i="52"/>
  <c r="BD6" i="52"/>
  <c r="BC5" i="51"/>
  <c r="BC2" i="51"/>
  <c r="BD6" i="51"/>
  <c r="BB4" i="49"/>
  <c r="BC7" i="49"/>
  <c r="BC128" i="49" s="1"/>
  <c r="BC136" i="50" l="1"/>
  <c r="BC136" i="53"/>
  <c r="BC128" i="50"/>
  <c r="BC120" i="53"/>
  <c r="BC136" i="49"/>
  <c r="BC120" i="49"/>
  <c r="BC140" i="52"/>
  <c r="BC124" i="52"/>
  <c r="BC132" i="52"/>
  <c r="BC104" i="52"/>
  <c r="BC59" i="49"/>
  <c r="BC59" i="50"/>
  <c r="BC59" i="53"/>
  <c r="BC140" i="51"/>
  <c r="BC132" i="51"/>
  <c r="BC124" i="51"/>
  <c r="BC104" i="51"/>
  <c r="BC71" i="51"/>
  <c r="BC63" i="51"/>
  <c r="BC71" i="52"/>
  <c r="BC63" i="52"/>
  <c r="BC67" i="49"/>
  <c r="BC67" i="53"/>
  <c r="BC67" i="50"/>
  <c r="BC35" i="51"/>
  <c r="BC55" i="51"/>
  <c r="BC35" i="52"/>
  <c r="BC55" i="52"/>
  <c r="BC51" i="49"/>
  <c r="BC51" i="50"/>
  <c r="BC51" i="53"/>
  <c r="BC312" i="49"/>
  <c r="BC303" i="53"/>
  <c r="BC303" i="50"/>
  <c r="BC312" i="53"/>
  <c r="BC312" i="50"/>
  <c r="BC303" i="49"/>
  <c r="BC326" i="51"/>
  <c r="BC316" i="51"/>
  <c r="BC292" i="51"/>
  <c r="BC285" i="51"/>
  <c r="BC307" i="51"/>
  <c r="BC264" i="51"/>
  <c r="BC272" i="51"/>
  <c r="BC255" i="51"/>
  <c r="BC326" i="52"/>
  <c r="BC316" i="52"/>
  <c r="BC307" i="52"/>
  <c r="BC292" i="52"/>
  <c r="BC272" i="52"/>
  <c r="BC285" i="52"/>
  <c r="BC264" i="52"/>
  <c r="BC255" i="52"/>
  <c r="BC226" i="51"/>
  <c r="BC236" i="51"/>
  <c r="BC226" i="52"/>
  <c r="BC236" i="52"/>
  <c r="BC222" i="49"/>
  <c r="BC222" i="50"/>
  <c r="BC222" i="53"/>
  <c r="BC202" i="52"/>
  <c r="BC217" i="52"/>
  <c r="BC202" i="51"/>
  <c r="BC217" i="51"/>
  <c r="BC182" i="52"/>
  <c r="BC195" i="52"/>
  <c r="BC182" i="51"/>
  <c r="BC195" i="51"/>
  <c r="BC174" i="52"/>
  <c r="BC165" i="52"/>
  <c r="BC174" i="51"/>
  <c r="BC165" i="51"/>
  <c r="AZ384" i="56"/>
  <c r="AZ415" i="56"/>
  <c r="AZ420" i="56" s="1"/>
  <c r="AZ425" i="56" s="1"/>
  <c r="AZ389" i="56"/>
  <c r="AZ407" i="56" s="1"/>
  <c r="AZ416" i="56"/>
  <c r="AZ426" i="56" s="1"/>
  <c r="BC3" i="49"/>
  <c r="BC3" i="50"/>
  <c r="BC3" i="53"/>
  <c r="BC15" i="54"/>
  <c r="BC30" i="54" s="1"/>
  <c r="BC3" i="54"/>
  <c r="BC350" i="51"/>
  <c r="BC364" i="51"/>
  <c r="BC357" i="51"/>
  <c r="BC371" i="51"/>
  <c r="BC341" i="51"/>
  <c r="BC357" i="52"/>
  <c r="BC371" i="52"/>
  <c r="BC350" i="52"/>
  <c r="BC364" i="52"/>
  <c r="BC341" i="52"/>
  <c r="BC14" i="53"/>
  <c r="BC13" i="50"/>
  <c r="BC14" i="49"/>
  <c r="BC14" i="50"/>
  <c r="BC13" i="49"/>
  <c r="BC14" i="54"/>
  <c r="BC13" i="53"/>
  <c r="BB75" i="54"/>
  <c r="BA287" i="56"/>
  <c r="BA369" i="56" s="1"/>
  <c r="BC4" i="52"/>
  <c r="BC4" i="51"/>
  <c r="BC5" i="54"/>
  <c r="BC2" i="54"/>
  <c r="BD6" i="54"/>
  <c r="BD7" i="51"/>
  <c r="BD6" i="53"/>
  <c r="BC5" i="53"/>
  <c r="BC2" i="53"/>
  <c r="BC5" i="50"/>
  <c r="BC2" i="50"/>
  <c r="BD6" i="50"/>
  <c r="BD7" i="52"/>
  <c r="BD128" i="52" s="1"/>
  <c r="BD6" i="49"/>
  <c r="BC5" i="49"/>
  <c r="BC2" i="49"/>
  <c r="BD120" i="51" l="1"/>
  <c r="BD136" i="51"/>
  <c r="BD128" i="51"/>
  <c r="BD120" i="52"/>
  <c r="BD136" i="52"/>
  <c r="BD59" i="52"/>
  <c r="BC140" i="49"/>
  <c r="BC132" i="49"/>
  <c r="BC124" i="49"/>
  <c r="BC104" i="49"/>
  <c r="BC140" i="50"/>
  <c r="BC132" i="50"/>
  <c r="BC124" i="50"/>
  <c r="BC104" i="50"/>
  <c r="BD59" i="51"/>
  <c r="BC140" i="53"/>
  <c r="BC132" i="53"/>
  <c r="BC124" i="53"/>
  <c r="BC104" i="53"/>
  <c r="BC71" i="50"/>
  <c r="BC63" i="50"/>
  <c r="BC71" i="53"/>
  <c r="BC63" i="53"/>
  <c r="BC71" i="49"/>
  <c r="BC63" i="49"/>
  <c r="BD67" i="51"/>
  <c r="BD67" i="52"/>
  <c r="BC35" i="50"/>
  <c r="BC55" i="50"/>
  <c r="BC35" i="53"/>
  <c r="BC55" i="53"/>
  <c r="BC35" i="49"/>
  <c r="BC55" i="49"/>
  <c r="BD51" i="51"/>
  <c r="BD51" i="52"/>
  <c r="BD312" i="51"/>
  <c r="BD312" i="52"/>
  <c r="BD303" i="52"/>
  <c r="BD303" i="51"/>
  <c r="BC326" i="50"/>
  <c r="BC316" i="50"/>
  <c r="BC307" i="50"/>
  <c r="BC285" i="50"/>
  <c r="BC292" i="50"/>
  <c r="BC272" i="50"/>
  <c r="BC264" i="50"/>
  <c r="BC255" i="50"/>
  <c r="BC326" i="49"/>
  <c r="BC316" i="49"/>
  <c r="BC285" i="49"/>
  <c r="BC264" i="49"/>
  <c r="BC307" i="49"/>
  <c r="BC292" i="49"/>
  <c r="BC272" i="49"/>
  <c r="BC255" i="49"/>
  <c r="BC326" i="53"/>
  <c r="BC316" i="53"/>
  <c r="BC307" i="53"/>
  <c r="BC292" i="53"/>
  <c r="BC272" i="53"/>
  <c r="BC285" i="53"/>
  <c r="BC264" i="53"/>
  <c r="BC255" i="53"/>
  <c r="BC226" i="49"/>
  <c r="BC236" i="49"/>
  <c r="BC226" i="53"/>
  <c r="BC236" i="53"/>
  <c r="BC226" i="50"/>
  <c r="BC236" i="50"/>
  <c r="BD222" i="51"/>
  <c r="BD222" i="52"/>
  <c r="BC202" i="50"/>
  <c r="BC217" i="50"/>
  <c r="BC202" i="53"/>
  <c r="BC217" i="53"/>
  <c r="BC202" i="49"/>
  <c r="BC217" i="49"/>
  <c r="BC182" i="53"/>
  <c r="BC195" i="53"/>
  <c r="BC182" i="49"/>
  <c r="BC195" i="49"/>
  <c r="BC182" i="50"/>
  <c r="BC195" i="50"/>
  <c r="BC174" i="53"/>
  <c r="BC165" i="53"/>
  <c r="BC174" i="49"/>
  <c r="BC165" i="49"/>
  <c r="BC174" i="50"/>
  <c r="BC165" i="50"/>
  <c r="AZ417" i="56"/>
  <c r="AZ427" i="56"/>
  <c r="BA358" i="56"/>
  <c r="BA380" i="56" s="1"/>
  <c r="BD3" i="51"/>
  <c r="BD3" i="52"/>
  <c r="BC42" i="54"/>
  <c r="AZ422" i="56"/>
  <c r="BA400" i="56"/>
  <c r="BA399" i="56"/>
  <c r="BA398" i="56"/>
  <c r="BA370" i="56"/>
  <c r="BA372" i="56"/>
  <c r="BA421" i="56"/>
  <c r="BA401" i="56"/>
  <c r="BA373" i="56"/>
  <c r="BA371" i="56"/>
  <c r="BA366" i="56"/>
  <c r="BC364" i="53"/>
  <c r="BC341" i="53"/>
  <c r="BC357" i="53"/>
  <c r="BC350" i="53"/>
  <c r="BC371" i="53"/>
  <c r="BC357" i="49"/>
  <c r="BC371" i="49"/>
  <c r="BC350" i="49"/>
  <c r="BC364" i="49"/>
  <c r="BC341" i="49"/>
  <c r="BC371" i="50"/>
  <c r="BC357" i="50"/>
  <c r="BC350" i="50"/>
  <c r="BC341" i="50"/>
  <c r="BC364" i="50"/>
  <c r="BD13" i="52"/>
  <c r="BD14" i="51"/>
  <c r="BD14" i="52"/>
  <c r="BD13" i="51"/>
  <c r="BC70" i="54"/>
  <c r="BC73" i="54"/>
  <c r="BC52" i="54"/>
  <c r="BC4" i="53"/>
  <c r="BC4" i="50"/>
  <c r="BC4" i="54"/>
  <c r="BD7" i="54"/>
  <c r="BE6" i="52"/>
  <c r="BD5" i="52"/>
  <c r="BD2" i="52"/>
  <c r="BD2" i="51"/>
  <c r="BD5" i="51"/>
  <c r="BE6" i="51"/>
  <c r="BD7" i="50"/>
  <c r="BD7" i="53"/>
  <c r="BD128" i="53" s="1"/>
  <c r="BC4" i="49"/>
  <c r="BD7" i="49"/>
  <c r="BD128" i="49" s="1"/>
  <c r="BD120" i="50" l="1"/>
  <c r="BD136" i="50"/>
  <c r="BD120" i="53"/>
  <c r="BD136" i="49"/>
  <c r="BD128" i="50"/>
  <c r="BD120" i="49"/>
  <c r="BD136" i="53"/>
  <c r="BD140" i="51"/>
  <c r="BD132" i="51"/>
  <c r="BD124" i="51"/>
  <c r="BD104" i="51"/>
  <c r="BD59" i="53"/>
  <c r="BD59" i="50"/>
  <c r="BD140" i="52"/>
  <c r="BD132" i="52"/>
  <c r="BD104" i="52"/>
  <c r="BD124" i="52"/>
  <c r="BD67" i="49"/>
  <c r="BD59" i="49"/>
  <c r="BD67" i="50"/>
  <c r="BD71" i="51"/>
  <c r="BD63" i="51"/>
  <c r="BD71" i="52"/>
  <c r="BD63" i="52"/>
  <c r="BD67" i="53"/>
  <c r="BD35" i="51"/>
  <c r="BD55" i="51"/>
  <c r="BD35" i="52"/>
  <c r="BD55" i="52"/>
  <c r="BD51" i="49"/>
  <c r="BD51" i="50"/>
  <c r="BD51" i="53"/>
  <c r="BD312" i="53"/>
  <c r="BD303" i="50"/>
  <c r="BD312" i="49"/>
  <c r="BD312" i="50"/>
  <c r="BD303" i="49"/>
  <c r="BD303" i="53"/>
  <c r="BD326" i="52"/>
  <c r="BD307" i="52"/>
  <c r="BD316" i="52"/>
  <c r="BD292" i="52"/>
  <c r="BD272" i="52"/>
  <c r="BD285" i="52"/>
  <c r="BD264" i="52"/>
  <c r="BD255" i="52"/>
  <c r="BD326" i="51"/>
  <c r="BD316" i="51"/>
  <c r="BD307" i="51"/>
  <c r="BD292" i="51"/>
  <c r="BD285" i="51"/>
  <c r="BD272" i="51"/>
  <c r="BD264" i="51"/>
  <c r="BD255" i="51"/>
  <c r="BD226" i="52"/>
  <c r="BD236" i="52"/>
  <c r="BD226" i="51"/>
  <c r="BD236" i="51"/>
  <c r="BD222" i="49"/>
  <c r="BD222" i="53"/>
  <c r="BD222" i="50"/>
  <c r="BD202" i="52"/>
  <c r="BD217" i="52"/>
  <c r="BD202" i="51"/>
  <c r="BD217" i="51"/>
  <c r="BD182" i="52"/>
  <c r="BD195" i="52"/>
  <c r="BD182" i="51"/>
  <c r="BD195" i="51"/>
  <c r="BD174" i="52"/>
  <c r="BD165" i="52"/>
  <c r="BD174" i="51"/>
  <c r="BD165" i="51"/>
  <c r="BA416" i="56"/>
  <c r="BA426" i="56" s="1"/>
  <c r="BA415" i="56"/>
  <c r="BA420" i="56" s="1"/>
  <c r="BA425" i="56" s="1"/>
  <c r="BA389" i="56"/>
  <c r="BA407" i="56" s="1"/>
  <c r="BA362" i="56"/>
  <c r="BA384" i="56" s="1"/>
  <c r="BD3" i="53"/>
  <c r="BD3" i="49"/>
  <c r="BD3" i="50"/>
  <c r="BD15" i="54"/>
  <c r="BD30" i="54" s="1"/>
  <c r="BD3" i="54"/>
  <c r="BD357" i="51"/>
  <c r="BD350" i="51"/>
  <c r="BD371" i="51"/>
  <c r="BD341" i="51"/>
  <c r="BD364" i="51"/>
  <c r="BD371" i="52"/>
  <c r="BD350" i="52"/>
  <c r="BD364" i="52"/>
  <c r="BD341" i="52"/>
  <c r="BD357" i="52"/>
  <c r="BD14" i="53"/>
  <c r="BD14" i="49"/>
  <c r="BD13" i="50"/>
  <c r="BD13" i="53"/>
  <c r="BD14" i="50"/>
  <c r="BD13" i="49"/>
  <c r="BD14" i="54"/>
  <c r="BC75" i="54"/>
  <c r="BB287" i="56"/>
  <c r="BB369" i="56" s="1"/>
  <c r="BD4" i="52"/>
  <c r="BD4" i="51"/>
  <c r="BE6" i="54"/>
  <c r="BD5" i="54"/>
  <c r="BD2" i="54"/>
  <c r="BE7" i="52"/>
  <c r="BE128" i="52" s="1"/>
  <c r="BE6" i="53"/>
  <c r="BD5" i="53"/>
  <c r="BD2" i="53"/>
  <c r="BE6" i="50"/>
  <c r="BD5" i="50"/>
  <c r="BD2" i="50"/>
  <c r="BE7" i="51"/>
  <c r="BE120" i="51" s="1"/>
  <c r="BE6" i="49"/>
  <c r="BD5" i="49"/>
  <c r="BD2" i="49"/>
  <c r="BE136" i="51" l="1"/>
  <c r="BE136" i="52"/>
  <c r="BE128" i="51"/>
  <c r="BE120" i="52"/>
  <c r="BD140" i="53"/>
  <c r="BD132" i="53"/>
  <c r="BD104" i="53"/>
  <c r="BD124" i="53"/>
  <c r="BD140" i="50"/>
  <c r="BD132" i="50"/>
  <c r="BD124" i="50"/>
  <c r="BD104" i="50"/>
  <c r="BE59" i="51"/>
  <c r="BD140" i="49"/>
  <c r="BD132" i="49"/>
  <c r="BD124" i="49"/>
  <c r="BD104" i="49"/>
  <c r="BD71" i="50"/>
  <c r="BD63" i="50"/>
  <c r="BD71" i="53"/>
  <c r="BD63" i="53"/>
  <c r="BE67" i="52"/>
  <c r="BE59" i="52"/>
  <c r="BD71" i="49"/>
  <c r="BD63" i="49"/>
  <c r="BE67" i="51"/>
  <c r="BD35" i="53"/>
  <c r="BD55" i="53"/>
  <c r="BD35" i="50"/>
  <c r="BD55" i="50"/>
  <c r="BD35" i="49"/>
  <c r="BD55" i="49"/>
  <c r="BE51" i="51"/>
  <c r="BE51" i="52"/>
  <c r="BE312" i="52"/>
  <c r="BE303" i="51"/>
  <c r="BE312" i="51"/>
  <c r="BE303" i="52"/>
  <c r="BD326" i="49"/>
  <c r="BD316" i="49"/>
  <c r="BD264" i="49"/>
  <c r="BD307" i="49"/>
  <c r="BD292" i="49"/>
  <c r="BD272" i="49"/>
  <c r="BD255" i="49"/>
  <c r="BD285" i="49"/>
  <c r="BD326" i="50"/>
  <c r="BD316" i="50"/>
  <c r="BD307" i="50"/>
  <c r="BD285" i="50"/>
  <c r="BD292" i="50"/>
  <c r="BD272" i="50"/>
  <c r="BD264" i="50"/>
  <c r="BD255" i="50"/>
  <c r="BD326" i="53"/>
  <c r="BD316" i="53"/>
  <c r="BD307" i="53"/>
  <c r="BD285" i="53"/>
  <c r="BD264" i="53"/>
  <c r="BD292" i="53"/>
  <c r="BD272" i="53"/>
  <c r="BD255" i="53"/>
  <c r="BD226" i="49"/>
  <c r="BD236" i="49"/>
  <c r="BD226" i="53"/>
  <c r="BD236" i="53"/>
  <c r="BD226" i="50"/>
  <c r="BD236" i="50"/>
  <c r="BE222" i="52"/>
  <c r="BE222" i="51"/>
  <c r="BD202" i="49"/>
  <c r="BD217" i="49"/>
  <c r="BD202" i="50"/>
  <c r="BD217" i="50"/>
  <c r="BD202" i="53"/>
  <c r="BD217" i="53"/>
  <c r="BA417" i="56"/>
  <c r="BD182" i="49"/>
  <c r="BD195" i="49"/>
  <c r="BD182" i="53"/>
  <c r="BD195" i="53"/>
  <c r="BD182" i="50"/>
  <c r="BD195" i="50"/>
  <c r="BD174" i="49"/>
  <c r="BD165" i="49"/>
  <c r="BD174" i="53"/>
  <c r="BD165" i="53"/>
  <c r="BD174" i="50"/>
  <c r="BD165" i="50"/>
  <c r="BB358" i="56"/>
  <c r="BB380" i="56" s="1"/>
  <c r="BD42" i="54"/>
  <c r="BE3" i="52"/>
  <c r="BE3" i="51"/>
  <c r="BA427" i="56"/>
  <c r="BA422" i="56"/>
  <c r="BB400" i="56"/>
  <c r="BB421" i="56"/>
  <c r="BB401" i="56"/>
  <c r="BB399" i="56"/>
  <c r="BB398" i="56"/>
  <c r="BB372" i="56"/>
  <c r="BB370" i="56"/>
  <c r="BB366" i="56"/>
  <c r="BB373" i="56"/>
  <c r="BB371" i="56"/>
  <c r="BD357" i="49"/>
  <c r="BD371" i="49"/>
  <c r="BD350" i="49"/>
  <c r="BD364" i="49"/>
  <c r="BD341" i="49"/>
  <c r="BD357" i="53"/>
  <c r="BD371" i="53"/>
  <c r="BD350" i="53"/>
  <c r="BD341" i="53"/>
  <c r="BD364" i="53"/>
  <c r="BD371" i="50"/>
  <c r="BD364" i="50"/>
  <c r="BD357" i="50"/>
  <c r="BD350" i="50"/>
  <c r="BD341" i="50"/>
  <c r="BE13" i="52"/>
  <c r="BE14" i="51"/>
  <c r="BE13" i="51"/>
  <c r="BE14" i="52"/>
  <c r="BD73" i="54"/>
  <c r="BD70" i="54"/>
  <c r="BD52" i="54"/>
  <c r="BD4" i="50"/>
  <c r="BD4" i="53"/>
  <c r="BE7" i="54"/>
  <c r="BD4" i="54"/>
  <c r="BE7" i="50"/>
  <c r="BE128" i="50" s="1"/>
  <c r="BE5" i="52"/>
  <c r="BE2" i="52"/>
  <c r="BF6" i="52"/>
  <c r="BE2" i="51"/>
  <c r="BE5" i="51"/>
  <c r="BF6" i="51"/>
  <c r="BE7" i="53"/>
  <c r="BE128" i="53" s="1"/>
  <c r="BD4" i="49"/>
  <c r="BE7" i="49"/>
  <c r="BE128" i="49" s="1"/>
  <c r="BE120" i="50" l="1"/>
  <c r="BE136" i="49"/>
  <c r="BE136" i="53"/>
  <c r="BE136" i="50"/>
  <c r="BE120" i="53"/>
  <c r="BE120" i="49"/>
  <c r="BE132" i="51"/>
  <c r="BE140" i="51"/>
  <c r="BE124" i="51"/>
  <c r="BE104" i="51"/>
  <c r="BE59" i="50"/>
  <c r="BE140" i="52"/>
  <c r="BE132" i="52"/>
  <c r="BE124" i="52"/>
  <c r="BE104" i="52"/>
  <c r="BE59" i="49"/>
  <c r="BE67" i="53"/>
  <c r="BE59" i="53"/>
  <c r="BE71" i="51"/>
  <c r="BE63" i="51"/>
  <c r="BE71" i="52"/>
  <c r="BE63" i="52"/>
  <c r="BE67" i="49"/>
  <c r="BE67" i="50"/>
  <c r="BE35" i="51"/>
  <c r="BE55" i="51"/>
  <c r="BE35" i="52"/>
  <c r="BE55" i="52"/>
  <c r="BE51" i="49"/>
  <c r="BE51" i="50"/>
  <c r="BE51" i="53"/>
  <c r="BE303" i="50"/>
  <c r="BE312" i="53"/>
  <c r="BE312" i="49"/>
  <c r="BE303" i="53"/>
  <c r="BE303" i="49"/>
  <c r="BE312" i="50"/>
  <c r="BE326" i="51"/>
  <c r="BE316" i="51"/>
  <c r="BE307" i="51"/>
  <c r="BE285" i="51"/>
  <c r="BE292" i="51"/>
  <c r="BE272" i="51"/>
  <c r="BE264" i="51"/>
  <c r="BE255" i="51"/>
  <c r="BE326" i="52"/>
  <c r="BE316" i="52"/>
  <c r="BE307" i="52"/>
  <c r="BE292" i="52"/>
  <c r="BE285" i="52"/>
  <c r="BE264" i="52"/>
  <c r="BE272" i="52"/>
  <c r="BE255" i="52"/>
  <c r="BE226" i="51"/>
  <c r="BE236" i="51"/>
  <c r="BE226" i="52"/>
  <c r="BE236" i="52"/>
  <c r="BE222" i="50"/>
  <c r="BE222" i="49"/>
  <c r="BE222" i="53"/>
  <c r="BE202" i="51"/>
  <c r="BE217" i="51"/>
  <c r="BE202" i="52"/>
  <c r="BE217" i="52"/>
  <c r="BE182" i="52"/>
  <c r="BE195" i="52"/>
  <c r="BE182" i="51"/>
  <c r="BE195" i="51"/>
  <c r="BE174" i="52"/>
  <c r="BE165" i="52"/>
  <c r="BE174" i="51"/>
  <c r="BE165" i="51"/>
  <c r="BB416" i="56"/>
  <c r="BB426" i="56" s="1"/>
  <c r="BB415" i="56"/>
  <c r="BB420" i="56" s="1"/>
  <c r="BB422" i="56" s="1"/>
  <c r="BB362" i="56"/>
  <c r="BB384" i="56" s="1"/>
  <c r="BB389" i="56"/>
  <c r="BB407" i="56" s="1"/>
  <c r="BE3" i="49"/>
  <c r="BE3" i="53"/>
  <c r="BE3" i="50"/>
  <c r="BE15" i="54"/>
  <c r="BE30" i="54" s="1"/>
  <c r="BE3" i="54"/>
  <c r="BE371" i="51"/>
  <c r="BE364" i="51"/>
  <c r="BE341" i="51"/>
  <c r="BE357" i="51"/>
  <c r="BE350" i="51"/>
  <c r="BE357" i="52"/>
  <c r="BE371" i="52"/>
  <c r="BE350" i="52"/>
  <c r="BE364" i="52"/>
  <c r="BE341" i="52"/>
  <c r="BE13" i="50"/>
  <c r="BE14" i="49"/>
  <c r="BE14" i="54"/>
  <c r="BE13" i="49"/>
  <c r="BE14" i="53"/>
  <c r="BE13" i="53"/>
  <c r="BE14" i="50"/>
  <c r="BD75" i="54"/>
  <c r="BC287" i="56"/>
  <c r="BC369" i="56" s="1"/>
  <c r="BE4" i="52"/>
  <c r="BE4" i="51"/>
  <c r="BF6" i="54"/>
  <c r="BE5" i="54"/>
  <c r="BE2" i="54"/>
  <c r="BF7" i="51"/>
  <c r="BF120" i="51" s="1"/>
  <c r="BF7" i="52"/>
  <c r="BF128" i="52" s="1"/>
  <c r="BF6" i="50"/>
  <c r="BE5" i="50"/>
  <c r="BE2" i="50"/>
  <c r="BF6" i="53"/>
  <c r="BE5" i="53"/>
  <c r="BE2" i="53"/>
  <c r="BF6" i="49"/>
  <c r="BE5" i="49"/>
  <c r="BE2" i="49"/>
  <c r="BB417" i="56" l="1"/>
  <c r="BF128" i="51"/>
  <c r="BF136" i="51"/>
  <c r="BF120" i="52"/>
  <c r="BF136" i="52"/>
  <c r="BE140" i="49"/>
  <c r="BE132" i="49"/>
  <c r="BE124" i="49"/>
  <c r="BE104" i="49"/>
  <c r="BF59" i="52"/>
  <c r="BE140" i="50"/>
  <c r="BE132" i="50"/>
  <c r="BE124" i="50"/>
  <c r="BE104" i="50"/>
  <c r="BE140" i="53"/>
  <c r="BE132" i="53"/>
  <c r="BE124" i="53"/>
  <c r="BE104" i="53"/>
  <c r="BF67" i="51"/>
  <c r="BF59" i="51"/>
  <c r="BE71" i="53"/>
  <c r="BE63" i="53"/>
  <c r="BE71" i="49"/>
  <c r="BE63" i="49"/>
  <c r="BE71" i="50"/>
  <c r="BE63" i="50"/>
  <c r="BF67" i="52"/>
  <c r="BE35" i="50"/>
  <c r="BE55" i="50"/>
  <c r="BE35" i="53"/>
  <c r="BE55" i="53"/>
  <c r="BE35" i="49"/>
  <c r="BE55" i="49"/>
  <c r="BF51" i="51"/>
  <c r="BF51" i="52"/>
  <c r="BF312" i="52"/>
  <c r="BF303" i="51"/>
  <c r="BF312" i="51"/>
  <c r="BF303" i="52"/>
  <c r="BE326" i="49"/>
  <c r="BE316" i="49"/>
  <c r="BE264" i="49"/>
  <c r="BE307" i="49"/>
  <c r="BE292" i="49"/>
  <c r="BE272" i="49"/>
  <c r="BE255" i="49"/>
  <c r="BE285" i="49"/>
  <c r="BE326" i="50"/>
  <c r="BE316" i="50"/>
  <c r="BE307" i="50"/>
  <c r="BE292" i="50"/>
  <c r="BE285" i="50"/>
  <c r="BE272" i="50"/>
  <c r="BE264" i="50"/>
  <c r="BE255" i="50"/>
  <c r="BE326" i="53"/>
  <c r="BE307" i="53"/>
  <c r="BE292" i="53"/>
  <c r="BE285" i="53"/>
  <c r="BE316" i="53"/>
  <c r="BE272" i="53"/>
  <c r="BE255" i="53"/>
  <c r="BE264" i="53"/>
  <c r="BE226" i="53"/>
  <c r="BE236" i="53"/>
  <c r="BE226" i="49"/>
  <c r="BE236" i="49"/>
  <c r="BE226" i="50"/>
  <c r="BE236" i="50"/>
  <c r="BF222" i="52"/>
  <c r="BF222" i="51"/>
  <c r="BE202" i="50"/>
  <c r="BE217" i="50"/>
  <c r="BE202" i="53"/>
  <c r="BE217" i="53"/>
  <c r="BE202" i="49"/>
  <c r="BE217" i="49"/>
  <c r="BE182" i="53"/>
  <c r="BE195" i="53"/>
  <c r="BE182" i="50"/>
  <c r="BE195" i="50"/>
  <c r="BE182" i="49"/>
  <c r="BE195" i="49"/>
  <c r="BE174" i="53"/>
  <c r="BE165" i="53"/>
  <c r="BE174" i="49"/>
  <c r="BE165" i="49"/>
  <c r="BE174" i="50"/>
  <c r="BE165" i="50"/>
  <c r="BC358" i="56"/>
  <c r="BC380" i="56" s="1"/>
  <c r="BF3" i="51"/>
  <c r="BE42" i="54"/>
  <c r="BF3" i="52"/>
  <c r="BB425" i="56"/>
  <c r="BB427" i="56" s="1"/>
  <c r="BC401" i="56"/>
  <c r="BC399" i="56"/>
  <c r="BC398" i="56"/>
  <c r="BC372" i="56"/>
  <c r="BC421" i="56"/>
  <c r="BC366" i="56"/>
  <c r="BC400" i="56"/>
  <c r="BC373" i="56"/>
  <c r="BC371" i="56"/>
  <c r="BC370" i="56"/>
  <c r="BE357" i="53"/>
  <c r="BE371" i="53"/>
  <c r="BE350" i="53"/>
  <c r="BE341" i="53"/>
  <c r="BE364" i="53"/>
  <c r="BE371" i="49"/>
  <c r="BE350" i="49"/>
  <c r="BE364" i="49"/>
  <c r="BE357" i="49"/>
  <c r="BE341" i="49"/>
  <c r="BE357" i="50"/>
  <c r="BE371" i="50"/>
  <c r="BE341" i="50"/>
  <c r="BE350" i="50"/>
  <c r="BE364" i="50"/>
  <c r="BF13" i="52"/>
  <c r="BF14" i="51"/>
  <c r="BF13" i="51"/>
  <c r="BF14" i="52"/>
  <c r="BE73" i="54"/>
  <c r="BE70" i="54"/>
  <c r="BE52" i="54"/>
  <c r="BE4" i="50"/>
  <c r="BE4" i="53"/>
  <c r="BE4" i="54"/>
  <c r="BF7" i="54"/>
  <c r="BF7" i="53"/>
  <c r="BF128" i="53" s="1"/>
  <c r="BF7" i="50"/>
  <c r="BF136" i="50" s="1"/>
  <c r="BF2" i="52"/>
  <c r="BG6" i="52"/>
  <c r="BF5" i="52"/>
  <c r="BG6" i="51"/>
  <c r="BF5" i="51"/>
  <c r="BF2" i="51"/>
  <c r="BE4" i="49"/>
  <c r="BF7" i="49"/>
  <c r="BF128" i="49" s="1"/>
  <c r="BF136" i="49" l="1"/>
  <c r="BF120" i="53"/>
  <c r="BF136" i="53"/>
  <c r="BF128" i="50"/>
  <c r="BF120" i="50"/>
  <c r="BF120" i="49"/>
  <c r="BF140" i="52"/>
  <c r="BF132" i="52"/>
  <c r="BF124" i="52"/>
  <c r="BF104" i="52"/>
  <c r="BF59" i="50"/>
  <c r="BF59" i="53"/>
  <c r="BF132" i="51"/>
  <c r="BF140" i="51"/>
  <c r="BF124" i="51"/>
  <c r="BF104" i="51"/>
  <c r="BF71" i="51"/>
  <c r="BF63" i="51"/>
  <c r="BF67" i="49"/>
  <c r="BF59" i="49"/>
  <c r="BF71" i="52"/>
  <c r="BF63" i="52"/>
  <c r="BF67" i="53"/>
  <c r="BF67" i="50"/>
  <c r="BF35" i="51"/>
  <c r="BF55" i="51"/>
  <c r="BF35" i="52"/>
  <c r="BF55" i="52"/>
  <c r="BF51" i="50"/>
  <c r="BF51" i="49"/>
  <c r="BF51" i="53"/>
  <c r="BF312" i="49"/>
  <c r="BF303" i="50"/>
  <c r="BF303" i="49"/>
  <c r="BF312" i="50"/>
  <c r="BF303" i="53"/>
  <c r="BF312" i="53"/>
  <c r="BF326" i="51"/>
  <c r="BF316" i="51"/>
  <c r="BF307" i="51"/>
  <c r="BF292" i="51"/>
  <c r="BF285" i="51"/>
  <c r="BF272" i="51"/>
  <c r="BF264" i="51"/>
  <c r="BF255" i="51"/>
  <c r="BF326" i="52"/>
  <c r="BF316" i="52"/>
  <c r="BF307" i="52"/>
  <c r="BF292" i="52"/>
  <c r="BF264" i="52"/>
  <c r="BF272" i="52"/>
  <c r="BF255" i="52"/>
  <c r="BF285" i="52"/>
  <c r="BF226" i="51"/>
  <c r="BF236" i="51"/>
  <c r="BF226" i="52"/>
  <c r="BF236" i="52"/>
  <c r="BF222" i="49"/>
  <c r="BF222" i="50"/>
  <c r="BF222" i="53"/>
  <c r="BF202" i="51"/>
  <c r="BF217" i="51"/>
  <c r="BF202" i="52"/>
  <c r="BF217" i="52"/>
  <c r="BF182" i="51"/>
  <c r="BF195" i="51"/>
  <c r="BF182" i="52"/>
  <c r="BF195" i="52"/>
  <c r="BF174" i="52"/>
  <c r="BF165" i="52"/>
  <c r="BF174" i="51"/>
  <c r="BF165" i="51"/>
  <c r="BC362" i="56"/>
  <c r="BC384" i="56" s="1"/>
  <c r="BC416" i="56"/>
  <c r="BC426" i="56" s="1"/>
  <c r="BC389" i="56"/>
  <c r="BC407" i="56" s="1"/>
  <c r="BF3" i="49"/>
  <c r="BF3" i="50"/>
  <c r="BF3" i="53"/>
  <c r="BF15" i="54"/>
  <c r="BF30" i="54" s="1"/>
  <c r="BF3" i="54"/>
  <c r="BF371" i="51"/>
  <c r="BF357" i="51"/>
  <c r="BF350" i="51"/>
  <c r="BF364" i="51"/>
  <c r="BF341" i="51"/>
  <c r="BF364" i="52"/>
  <c r="BF357" i="52"/>
  <c r="BF371" i="52"/>
  <c r="BF341" i="52"/>
  <c r="BF350" i="52"/>
  <c r="BF14" i="49"/>
  <c r="BF13" i="53"/>
  <c r="BF13" i="50"/>
  <c r="BF13" i="49"/>
  <c r="BF14" i="50"/>
  <c r="BF14" i="53"/>
  <c r="BF14" i="54"/>
  <c r="BE75" i="54"/>
  <c r="BC415" i="56"/>
  <c r="BD287" i="56"/>
  <c r="BD369" i="56" s="1"/>
  <c r="BF4" i="51"/>
  <c r="BF4" i="52"/>
  <c r="BG6" i="54"/>
  <c r="BF5" i="54"/>
  <c r="BF2" i="54"/>
  <c r="BG7" i="52"/>
  <c r="BG128" i="52" s="1"/>
  <c r="BG7" i="51"/>
  <c r="BG136" i="51" s="1"/>
  <c r="BG6" i="50"/>
  <c r="BF5" i="50"/>
  <c r="BF2" i="50"/>
  <c r="BF5" i="53"/>
  <c r="BG6" i="53"/>
  <c r="BF2" i="53"/>
  <c r="BG6" i="49"/>
  <c r="BF5" i="49"/>
  <c r="BF2" i="49"/>
  <c r="BG120" i="52" l="1"/>
  <c r="BG136" i="52"/>
  <c r="BG128" i="51"/>
  <c r="BG120" i="51"/>
  <c r="BG59" i="52"/>
  <c r="BF140" i="49"/>
  <c r="BF132" i="49"/>
  <c r="BF124" i="49"/>
  <c r="BF104" i="49"/>
  <c r="BF140" i="50"/>
  <c r="BF132" i="50"/>
  <c r="BF124" i="50"/>
  <c r="BF104" i="50"/>
  <c r="BF140" i="53"/>
  <c r="BF132" i="53"/>
  <c r="BF124" i="53"/>
  <c r="BF104" i="53"/>
  <c r="BG59" i="51"/>
  <c r="BF71" i="50"/>
  <c r="BF63" i="50"/>
  <c r="BF71" i="53"/>
  <c r="BF63" i="53"/>
  <c r="BF71" i="49"/>
  <c r="BF63" i="49"/>
  <c r="BG67" i="52"/>
  <c r="BG67" i="51"/>
  <c r="BF35" i="49"/>
  <c r="BF55" i="49"/>
  <c r="BF35" i="50"/>
  <c r="BF55" i="50"/>
  <c r="BF35" i="53"/>
  <c r="BF55" i="53"/>
  <c r="BG51" i="51"/>
  <c r="BG51" i="52"/>
  <c r="BG303" i="51"/>
  <c r="BG312" i="51"/>
  <c r="BG312" i="52"/>
  <c r="BG303" i="52"/>
  <c r="BF326" i="49"/>
  <c r="BF316" i="49"/>
  <c r="BF307" i="49"/>
  <c r="BF292" i="49"/>
  <c r="BF272" i="49"/>
  <c r="BF255" i="49"/>
  <c r="BF285" i="49"/>
  <c r="BF264" i="49"/>
  <c r="BF326" i="50"/>
  <c r="BF316" i="50"/>
  <c r="BF307" i="50"/>
  <c r="BF292" i="50"/>
  <c r="BF285" i="50"/>
  <c r="BF264" i="50"/>
  <c r="BF272" i="50"/>
  <c r="BF255" i="50"/>
  <c r="BF326" i="53"/>
  <c r="BF292" i="53"/>
  <c r="BF316" i="53"/>
  <c r="BF307" i="53"/>
  <c r="BF272" i="53"/>
  <c r="BF255" i="53"/>
  <c r="BF285" i="53"/>
  <c r="BF264" i="53"/>
  <c r="BF226" i="53"/>
  <c r="BF236" i="53"/>
  <c r="BF226" i="49"/>
  <c r="BF236" i="49"/>
  <c r="BF226" i="50"/>
  <c r="BF236" i="50"/>
  <c r="BG222" i="51"/>
  <c r="BG222" i="52"/>
  <c r="BF202" i="53"/>
  <c r="BF217" i="53"/>
  <c r="BF202" i="50"/>
  <c r="BF217" i="50"/>
  <c r="BF202" i="49"/>
  <c r="BF217" i="49"/>
  <c r="BF182" i="49"/>
  <c r="BF195" i="49"/>
  <c r="BF182" i="50"/>
  <c r="BF195" i="50"/>
  <c r="BF182" i="53"/>
  <c r="BF195" i="53"/>
  <c r="BF174" i="49"/>
  <c r="BF165" i="49"/>
  <c r="BF174" i="50"/>
  <c r="BF165" i="50"/>
  <c r="BF174" i="53"/>
  <c r="BF165" i="53"/>
  <c r="BF42" i="54"/>
  <c r="BD362" i="56" s="1"/>
  <c r="BD358" i="56"/>
  <c r="BD380" i="56" s="1"/>
  <c r="BG3" i="51"/>
  <c r="BG3" i="52"/>
  <c r="BD401" i="56"/>
  <c r="BD421" i="56"/>
  <c r="BD420" i="56"/>
  <c r="BD400" i="56"/>
  <c r="BD373" i="56"/>
  <c r="BD372" i="56"/>
  <c r="BD399" i="56"/>
  <c r="BD371" i="56"/>
  <c r="BD398" i="56"/>
  <c r="BD370" i="56"/>
  <c r="BD367" i="56"/>
  <c r="BD366" i="56"/>
  <c r="BC417" i="56"/>
  <c r="BC420" i="56"/>
  <c r="BC422" i="56" s="1"/>
  <c r="BF371" i="49"/>
  <c r="BF350" i="49"/>
  <c r="BF364" i="49"/>
  <c r="BF357" i="49"/>
  <c r="BF341" i="49"/>
  <c r="BF371" i="50"/>
  <c r="BF357" i="50"/>
  <c r="BF350" i="50"/>
  <c r="BF341" i="50"/>
  <c r="BF364" i="50"/>
  <c r="BF371" i="53"/>
  <c r="BF350" i="53"/>
  <c r="BF364" i="53"/>
  <c r="BF341" i="53"/>
  <c r="BF357" i="53"/>
  <c r="BG14" i="51"/>
  <c r="BG13" i="52"/>
  <c r="BG14" i="52"/>
  <c r="BG13" i="51"/>
  <c r="BF70" i="54"/>
  <c r="BF73" i="54"/>
  <c r="BF52" i="54"/>
  <c r="BF4" i="53"/>
  <c r="BF4" i="50"/>
  <c r="BF4" i="54"/>
  <c r="BG7" i="54"/>
  <c r="BH6" i="51"/>
  <c r="BG5" i="51"/>
  <c r="BG2" i="51"/>
  <c r="BH6" i="52"/>
  <c r="BG2" i="52"/>
  <c r="BG5" i="52"/>
  <c r="BG7" i="53"/>
  <c r="BG128" i="53" s="1"/>
  <c r="BG7" i="50"/>
  <c r="BG136" i="50" s="1"/>
  <c r="BG7" i="49"/>
  <c r="BG128" i="49" s="1"/>
  <c r="BF4" i="49"/>
  <c r="BG120" i="53" l="1"/>
  <c r="BG136" i="53"/>
  <c r="BG120" i="50"/>
  <c r="BG128" i="50"/>
  <c r="BG136" i="49"/>
  <c r="BG120" i="49"/>
  <c r="BG140" i="52"/>
  <c r="BG132" i="52"/>
  <c r="BG124" i="52"/>
  <c r="BG104" i="52"/>
  <c r="BG59" i="53"/>
  <c r="BG59" i="50"/>
  <c r="BG59" i="49"/>
  <c r="BG140" i="51"/>
  <c r="BG132" i="51"/>
  <c r="BG124" i="51"/>
  <c r="BG104" i="51"/>
  <c r="BG71" i="51"/>
  <c r="BG63" i="51"/>
  <c r="BG71" i="52"/>
  <c r="BG63" i="52"/>
  <c r="BG67" i="50"/>
  <c r="BG67" i="53"/>
  <c r="BG67" i="49"/>
  <c r="BG35" i="52"/>
  <c r="BG55" i="52"/>
  <c r="BG35" i="51"/>
  <c r="BG55" i="51"/>
  <c r="BG51" i="50"/>
  <c r="BG51" i="49"/>
  <c r="BG51" i="53"/>
  <c r="BG312" i="49"/>
  <c r="BG303" i="50"/>
  <c r="BG303" i="49"/>
  <c r="BG303" i="53"/>
  <c r="BG312" i="50"/>
  <c r="BG312" i="53"/>
  <c r="BG326" i="52"/>
  <c r="BG316" i="52"/>
  <c r="BG307" i="52"/>
  <c r="BG292" i="52"/>
  <c r="BG264" i="52"/>
  <c r="BG272" i="52"/>
  <c r="BG255" i="52"/>
  <c r="BG285" i="52"/>
  <c r="BG326" i="51"/>
  <c r="BG316" i="51"/>
  <c r="BG292" i="51"/>
  <c r="BG307" i="51"/>
  <c r="BG285" i="51"/>
  <c r="BG272" i="51"/>
  <c r="BG264" i="51"/>
  <c r="BG255" i="51"/>
  <c r="BG226" i="52"/>
  <c r="BG236" i="52"/>
  <c r="BG226" i="51"/>
  <c r="BG236" i="51"/>
  <c r="BG222" i="50"/>
  <c r="BG222" i="49"/>
  <c r="BG222" i="53"/>
  <c r="BG202" i="52"/>
  <c r="BG217" i="52"/>
  <c r="BG202" i="51"/>
  <c r="BG217" i="51"/>
  <c r="BG182" i="51"/>
  <c r="BG195" i="51"/>
  <c r="BG182" i="52"/>
  <c r="BG195" i="52"/>
  <c r="BG174" i="51"/>
  <c r="BG165" i="51"/>
  <c r="BG174" i="52"/>
  <c r="BG165" i="52"/>
  <c r="BD384" i="56"/>
  <c r="BD415" i="56"/>
  <c r="BD416" i="56"/>
  <c r="BD426" i="56" s="1"/>
  <c r="BG3" i="50"/>
  <c r="BG3" i="49"/>
  <c r="BG3" i="53"/>
  <c r="BG15" i="54"/>
  <c r="BG30" i="54" s="1"/>
  <c r="BG3" i="54"/>
  <c r="BD422" i="56"/>
  <c r="BC425" i="56"/>
  <c r="BC427" i="56" s="1"/>
  <c r="BG371" i="51"/>
  <c r="BG357" i="51"/>
  <c r="BG341" i="51"/>
  <c r="BG350" i="51"/>
  <c r="BG364" i="51"/>
  <c r="BG371" i="52"/>
  <c r="BG350" i="52"/>
  <c r="BG364" i="52"/>
  <c r="BG341" i="52"/>
  <c r="BG357" i="52"/>
  <c r="BG13" i="50"/>
  <c r="BG14" i="49"/>
  <c r="BG13" i="53"/>
  <c r="BG13" i="49"/>
  <c r="BG14" i="53"/>
  <c r="BG14" i="54"/>
  <c r="BG14" i="50"/>
  <c r="BF75" i="54"/>
  <c r="BE287" i="56"/>
  <c r="BE369" i="56" s="1"/>
  <c r="BD389" i="56"/>
  <c r="BD407" i="56" s="1"/>
  <c r="BG4" i="52"/>
  <c r="BG4" i="51"/>
  <c r="BH6" i="54"/>
  <c r="BG5" i="54"/>
  <c r="BG2" i="54"/>
  <c r="BH6" i="53"/>
  <c r="BG5" i="53"/>
  <c r="BG2" i="53"/>
  <c r="BH7" i="52"/>
  <c r="BH128" i="52" s="1"/>
  <c r="BH7" i="51"/>
  <c r="BH136" i="51" s="1"/>
  <c r="BG5" i="50"/>
  <c r="BG2" i="50"/>
  <c r="BH6" i="50"/>
  <c r="BG5" i="49"/>
  <c r="BG2" i="49"/>
  <c r="BH6" i="49"/>
  <c r="BD417" i="56" l="1"/>
  <c r="BD425" i="56"/>
  <c r="BD427" i="56" s="1"/>
  <c r="BH128" i="51"/>
  <c r="BH120" i="51"/>
  <c r="BH120" i="52"/>
  <c r="BH136" i="52"/>
  <c r="BG140" i="49"/>
  <c r="BG132" i="49"/>
  <c r="BG124" i="49"/>
  <c r="BG104" i="49"/>
  <c r="BH59" i="52"/>
  <c r="BG140" i="53"/>
  <c r="BG132" i="53"/>
  <c r="BG124" i="53"/>
  <c r="BG104" i="53"/>
  <c r="BG140" i="50"/>
  <c r="BG132" i="50"/>
  <c r="BG124" i="50"/>
  <c r="BG104" i="50"/>
  <c r="BH59" i="51"/>
  <c r="BG71" i="50"/>
  <c r="BG63" i="50"/>
  <c r="BG71" i="49"/>
  <c r="BG63" i="49"/>
  <c r="BG71" i="53"/>
  <c r="BG63" i="53"/>
  <c r="BH67" i="52"/>
  <c r="BH67" i="51"/>
  <c r="BG35" i="50"/>
  <c r="BG55" i="50"/>
  <c r="BG35" i="53"/>
  <c r="BG55" i="53"/>
  <c r="BG35" i="49"/>
  <c r="BG55" i="49"/>
  <c r="BH51" i="52"/>
  <c r="BH51" i="51"/>
  <c r="BH312" i="52"/>
  <c r="BH303" i="52"/>
  <c r="BH312" i="51"/>
  <c r="BH303" i="51"/>
  <c r="BG326" i="53"/>
  <c r="BG316" i="53"/>
  <c r="BG292" i="53"/>
  <c r="BG285" i="53"/>
  <c r="BG307" i="53"/>
  <c r="BG272" i="53"/>
  <c r="BG255" i="53"/>
  <c r="BG264" i="53"/>
  <c r="BG326" i="50"/>
  <c r="BG316" i="50"/>
  <c r="BG307" i="50"/>
  <c r="BG285" i="50"/>
  <c r="BG292" i="50"/>
  <c r="BG272" i="50"/>
  <c r="BG255" i="50"/>
  <c r="BG264" i="50"/>
  <c r="BG326" i="49"/>
  <c r="BG316" i="49"/>
  <c r="BG307" i="49"/>
  <c r="BG292" i="49"/>
  <c r="BG272" i="49"/>
  <c r="BG255" i="49"/>
  <c r="BG285" i="49"/>
  <c r="BG264" i="49"/>
  <c r="BG226" i="49"/>
  <c r="BG236" i="49"/>
  <c r="BG226" i="53"/>
  <c r="BG236" i="53"/>
  <c r="BG226" i="50"/>
  <c r="BG236" i="50"/>
  <c r="BH222" i="52"/>
  <c r="BH222" i="51"/>
  <c r="BG202" i="49"/>
  <c r="BG217" i="49"/>
  <c r="BG202" i="53"/>
  <c r="BG217" i="53"/>
  <c r="BG202" i="50"/>
  <c r="BG217" i="50"/>
  <c r="BG182" i="49"/>
  <c r="BG195" i="49"/>
  <c r="BG182" i="53"/>
  <c r="BG195" i="53"/>
  <c r="BG182" i="50"/>
  <c r="BG195" i="50"/>
  <c r="BG174" i="49"/>
  <c r="BG165" i="49"/>
  <c r="BG174" i="53"/>
  <c r="BG165" i="53"/>
  <c r="BG174" i="50"/>
  <c r="BG165" i="50"/>
  <c r="BE358" i="56"/>
  <c r="BE380" i="56" s="1"/>
  <c r="BG42" i="54"/>
  <c r="BH3" i="51"/>
  <c r="BH3" i="52"/>
  <c r="BE421" i="56"/>
  <c r="BE420" i="56"/>
  <c r="BE400" i="56"/>
  <c r="BE401" i="56"/>
  <c r="BE372" i="56"/>
  <c r="BE399" i="56"/>
  <c r="BE371" i="56"/>
  <c r="BE373" i="56"/>
  <c r="BE367" i="56"/>
  <c r="BE398" i="56"/>
  <c r="BE370" i="56"/>
  <c r="BE366" i="56"/>
  <c r="BG364" i="49"/>
  <c r="BG357" i="49"/>
  <c r="BG350" i="49"/>
  <c r="BG371" i="49"/>
  <c r="BG341" i="49"/>
  <c r="BG357" i="53"/>
  <c r="BG371" i="53"/>
  <c r="BG350" i="53"/>
  <c r="BG364" i="53"/>
  <c r="BG341" i="53"/>
  <c r="BG371" i="50"/>
  <c r="BG364" i="50"/>
  <c r="BG350" i="50"/>
  <c r="BG357" i="50"/>
  <c r="BG341" i="50"/>
  <c r="BH14" i="51"/>
  <c r="BH13" i="51"/>
  <c r="BH14" i="52"/>
  <c r="BH13" i="52"/>
  <c r="BG70" i="54"/>
  <c r="BG73" i="54"/>
  <c r="BG52" i="54"/>
  <c r="BG4" i="53"/>
  <c r="BG4" i="50"/>
  <c r="BG4" i="54"/>
  <c r="BH7" i="54"/>
  <c r="BI6" i="52"/>
  <c r="BH5" i="52"/>
  <c r="BH2" i="52"/>
  <c r="BH7" i="53"/>
  <c r="BH136" i="53" s="1"/>
  <c r="BI6" i="51"/>
  <c r="BH5" i="51"/>
  <c r="BH2" i="51"/>
  <c r="BH7" i="50"/>
  <c r="BH136" i="50" s="1"/>
  <c r="BH7" i="49"/>
  <c r="BH128" i="49" s="1"/>
  <c r="BG4" i="49"/>
  <c r="BH120" i="50" l="1"/>
  <c r="BH120" i="49"/>
  <c r="BH136" i="49"/>
  <c r="BH120" i="53"/>
  <c r="BH128" i="53"/>
  <c r="BH128" i="50"/>
  <c r="BH140" i="52"/>
  <c r="BH132" i="52"/>
  <c r="BH124" i="52"/>
  <c r="BH104" i="52"/>
  <c r="BH59" i="49"/>
  <c r="BH59" i="50"/>
  <c r="BH140" i="51"/>
  <c r="BH124" i="51"/>
  <c r="BH104" i="51"/>
  <c r="BH132" i="51"/>
  <c r="BH59" i="53"/>
  <c r="BH67" i="49"/>
  <c r="BH71" i="52"/>
  <c r="BH63" i="52"/>
  <c r="BH71" i="51"/>
  <c r="BH63" i="51"/>
  <c r="BH67" i="50"/>
  <c r="BH67" i="53"/>
  <c r="BH35" i="52"/>
  <c r="BH55" i="52"/>
  <c r="BH35" i="51"/>
  <c r="BH55" i="51"/>
  <c r="BH51" i="50"/>
  <c r="BH51" i="49"/>
  <c r="BH51" i="53"/>
  <c r="BH312" i="53"/>
  <c r="BH303" i="50"/>
  <c r="BH312" i="49"/>
  <c r="BH303" i="49"/>
  <c r="BH303" i="53"/>
  <c r="BH312" i="50"/>
  <c r="BH326" i="52"/>
  <c r="BH316" i="52"/>
  <c r="BH307" i="52"/>
  <c r="BH292" i="52"/>
  <c r="BH272" i="52"/>
  <c r="BH255" i="52"/>
  <c r="BH285" i="52"/>
  <c r="BH264" i="52"/>
  <c r="BH326" i="51"/>
  <c r="BH316" i="51"/>
  <c r="BH307" i="51"/>
  <c r="BH292" i="51"/>
  <c r="BH285" i="51"/>
  <c r="BH264" i="51"/>
  <c r="BH272" i="51"/>
  <c r="BH255" i="51"/>
  <c r="BH226" i="52"/>
  <c r="BH236" i="52"/>
  <c r="BH226" i="51"/>
  <c r="BH236" i="51"/>
  <c r="BH222" i="53"/>
  <c r="BH222" i="49"/>
  <c r="BH222" i="50"/>
  <c r="BH202" i="51"/>
  <c r="BH217" i="51"/>
  <c r="BH202" i="52"/>
  <c r="BH217" i="52"/>
  <c r="BH182" i="52"/>
  <c r="BH195" i="52"/>
  <c r="BH182" i="51"/>
  <c r="BH195" i="51"/>
  <c r="BH174" i="51"/>
  <c r="BH165" i="51"/>
  <c r="BH174" i="52"/>
  <c r="BH165" i="52"/>
  <c r="BE416" i="56"/>
  <c r="BE426" i="56" s="1"/>
  <c r="BE415" i="56"/>
  <c r="BE425" i="56" s="1"/>
  <c r="BE362" i="56"/>
  <c r="BE384" i="56" s="1"/>
  <c r="BH3" i="53"/>
  <c r="BH3" i="50"/>
  <c r="BH3" i="49"/>
  <c r="BH15" i="54"/>
  <c r="BH30" i="54" s="1"/>
  <c r="BH3" i="54"/>
  <c r="BE422" i="56"/>
  <c r="BH357" i="52"/>
  <c r="BH364" i="52"/>
  <c r="BH341" i="52"/>
  <c r="BH350" i="52"/>
  <c r="BH371" i="52"/>
  <c r="BH371" i="51"/>
  <c r="BH350" i="51"/>
  <c r="BH364" i="51"/>
  <c r="BH341" i="51"/>
  <c r="BH357" i="51"/>
  <c r="BH13" i="53"/>
  <c r="BH14" i="49"/>
  <c r="BH13" i="50"/>
  <c r="BH13" i="49"/>
  <c r="BH14" i="50"/>
  <c r="BH14" i="53"/>
  <c r="BH14" i="54"/>
  <c r="BG75" i="54"/>
  <c r="BF287" i="56"/>
  <c r="BF369" i="56" s="1"/>
  <c r="BE389" i="56"/>
  <c r="BE407" i="56" s="1"/>
  <c r="BH4" i="51"/>
  <c r="BH4" i="52"/>
  <c r="BI6" i="54"/>
  <c r="BH5" i="54"/>
  <c r="BH2" i="54"/>
  <c r="BI7" i="51"/>
  <c r="BI136" i="51" s="1"/>
  <c r="BI7" i="52"/>
  <c r="BI128" i="52" s="1"/>
  <c r="BH5" i="53"/>
  <c r="BI6" i="53"/>
  <c r="BH2" i="53"/>
  <c r="BI6" i="50"/>
  <c r="BH5" i="50"/>
  <c r="BH2" i="50"/>
  <c r="BI6" i="49"/>
  <c r="BH5" i="49"/>
  <c r="BH2" i="49"/>
  <c r="BI120" i="51" l="1"/>
  <c r="BI128" i="51"/>
  <c r="BI136" i="52"/>
  <c r="BI120" i="52"/>
  <c r="BH140" i="50"/>
  <c r="BH132" i="50"/>
  <c r="BH124" i="50"/>
  <c r="BH104" i="50"/>
  <c r="BH140" i="49"/>
  <c r="BH132" i="49"/>
  <c r="BH104" i="49"/>
  <c r="BH124" i="49"/>
  <c r="BI59" i="52"/>
  <c r="BH132" i="53"/>
  <c r="BH124" i="53"/>
  <c r="BH140" i="53"/>
  <c r="BH104" i="53"/>
  <c r="BH71" i="50"/>
  <c r="BH63" i="50"/>
  <c r="BH71" i="53"/>
  <c r="BH63" i="53"/>
  <c r="BH71" i="49"/>
  <c r="BH63" i="49"/>
  <c r="BI67" i="51"/>
  <c r="BI59" i="51"/>
  <c r="BI67" i="52"/>
  <c r="BH35" i="49"/>
  <c r="BH55" i="49"/>
  <c r="BH35" i="50"/>
  <c r="BH55" i="50"/>
  <c r="BH35" i="53"/>
  <c r="BH55" i="53"/>
  <c r="BI51" i="52"/>
  <c r="BI51" i="51"/>
  <c r="BI312" i="52"/>
  <c r="BI312" i="51"/>
  <c r="BI303" i="51"/>
  <c r="BI303" i="52"/>
  <c r="BH326" i="49"/>
  <c r="BH316" i="49"/>
  <c r="BH292" i="49"/>
  <c r="BH272" i="49"/>
  <c r="BH255" i="49"/>
  <c r="BH285" i="49"/>
  <c r="BH264" i="49"/>
  <c r="BH307" i="49"/>
  <c r="BH316" i="50"/>
  <c r="BH326" i="50"/>
  <c r="BH307" i="50"/>
  <c r="BH292" i="50"/>
  <c r="BH285" i="50"/>
  <c r="BH272" i="50"/>
  <c r="BH264" i="50"/>
  <c r="BH255" i="50"/>
  <c r="BH326" i="53"/>
  <c r="BH316" i="53"/>
  <c r="BH285" i="53"/>
  <c r="BH307" i="53"/>
  <c r="BH292" i="53"/>
  <c r="BH255" i="53"/>
  <c r="BH264" i="53"/>
  <c r="BH272" i="53"/>
  <c r="BH226" i="53"/>
  <c r="BH236" i="53"/>
  <c r="BH226" i="50"/>
  <c r="BH236" i="50"/>
  <c r="BH226" i="49"/>
  <c r="BH236" i="49"/>
  <c r="BI222" i="52"/>
  <c r="BI222" i="51"/>
  <c r="BH202" i="49"/>
  <c r="BH217" i="49"/>
  <c r="BH202" i="53"/>
  <c r="BH217" i="53"/>
  <c r="BH202" i="50"/>
  <c r="BH217" i="50"/>
  <c r="BH182" i="53"/>
  <c r="BH195" i="53"/>
  <c r="BH182" i="49"/>
  <c r="BH195" i="49"/>
  <c r="BH182" i="50"/>
  <c r="BH195" i="50"/>
  <c r="BH174" i="53"/>
  <c r="BH165" i="53"/>
  <c r="BH174" i="49"/>
  <c r="BH165" i="49"/>
  <c r="BH174" i="50"/>
  <c r="BH165" i="50"/>
  <c r="BE417" i="56"/>
  <c r="BF358" i="56"/>
  <c r="BF380" i="56" s="1"/>
  <c r="BE427" i="56"/>
  <c r="BH42" i="54"/>
  <c r="BI3" i="52"/>
  <c r="BI3" i="51"/>
  <c r="BF421" i="56"/>
  <c r="BF401" i="56"/>
  <c r="BF400" i="56"/>
  <c r="BF398" i="56"/>
  <c r="BF420" i="56"/>
  <c r="BF371" i="56"/>
  <c r="BF399" i="56"/>
  <c r="BF373" i="56"/>
  <c r="BF367" i="56"/>
  <c r="BF370" i="56"/>
  <c r="BF366" i="56"/>
  <c r="BF372" i="56"/>
  <c r="BH364" i="49"/>
  <c r="BH357" i="49"/>
  <c r="BH371" i="49"/>
  <c r="BH350" i="49"/>
  <c r="BH341" i="49"/>
  <c r="BH357" i="50"/>
  <c r="BH364" i="50"/>
  <c r="BH341" i="50"/>
  <c r="BH350" i="50"/>
  <c r="BH371" i="50"/>
  <c r="BH364" i="53"/>
  <c r="BH341" i="53"/>
  <c r="BH350" i="53"/>
  <c r="BH371" i="53"/>
  <c r="BH357" i="53"/>
  <c r="BI14" i="52"/>
  <c r="BI14" i="51"/>
  <c r="BI13" i="52"/>
  <c r="BI13" i="51"/>
  <c r="BH73" i="54"/>
  <c r="BH70" i="54"/>
  <c r="BH52" i="54"/>
  <c r="BH4" i="53"/>
  <c r="BH4" i="50"/>
  <c r="BH4" i="54"/>
  <c r="BI7" i="54"/>
  <c r="BI7" i="53"/>
  <c r="BI136" i="53" s="1"/>
  <c r="BI7" i="50"/>
  <c r="BI128" i="50" s="1"/>
  <c r="BJ6" i="52"/>
  <c r="BI5" i="52"/>
  <c r="BI2" i="52"/>
  <c r="BJ6" i="51"/>
  <c r="BI5" i="51"/>
  <c r="BI2" i="51"/>
  <c r="BI7" i="49"/>
  <c r="BI128" i="49" s="1"/>
  <c r="BH4" i="49"/>
  <c r="BI128" i="53" l="1"/>
  <c r="BI120" i="49"/>
  <c r="BI136" i="49"/>
  <c r="BI120" i="50"/>
  <c r="BI136" i="50"/>
  <c r="BI120" i="53"/>
  <c r="BI59" i="49"/>
  <c r="BI59" i="53"/>
  <c r="BI140" i="51"/>
  <c r="BI124" i="51"/>
  <c r="BI132" i="51"/>
  <c r="BI104" i="51"/>
  <c r="BI140" i="52"/>
  <c r="BI132" i="52"/>
  <c r="BI124" i="52"/>
  <c r="BI104" i="52"/>
  <c r="BI67" i="53"/>
  <c r="BI67" i="50"/>
  <c r="BI59" i="50"/>
  <c r="BI71" i="51"/>
  <c r="BI63" i="51"/>
  <c r="BI71" i="52"/>
  <c r="BI63" i="52"/>
  <c r="BI67" i="49"/>
  <c r="BI35" i="51"/>
  <c r="BI55" i="51"/>
  <c r="BI35" i="52"/>
  <c r="BI55" i="52"/>
  <c r="BI51" i="50"/>
  <c r="BI51" i="49"/>
  <c r="BI51" i="53"/>
  <c r="BI312" i="50"/>
  <c r="BI312" i="49"/>
  <c r="BI312" i="53"/>
  <c r="BI303" i="49"/>
  <c r="BI303" i="53"/>
  <c r="BI303" i="50"/>
  <c r="BI316" i="52"/>
  <c r="BI326" i="52"/>
  <c r="BI307" i="52"/>
  <c r="BI272" i="52"/>
  <c r="BI255" i="52"/>
  <c r="BI285" i="52"/>
  <c r="BI264" i="52"/>
  <c r="BI292" i="52"/>
  <c r="BI326" i="51"/>
  <c r="BI316" i="51"/>
  <c r="BI307" i="51"/>
  <c r="BI292" i="51"/>
  <c r="BI285" i="51"/>
  <c r="BI272" i="51"/>
  <c r="BI264" i="51"/>
  <c r="BI255" i="51"/>
  <c r="BI226" i="52"/>
  <c r="BI236" i="52"/>
  <c r="BI226" i="51"/>
  <c r="BI236" i="51"/>
  <c r="BI222" i="50"/>
  <c r="BI222" i="49"/>
  <c r="BI222" i="53"/>
  <c r="BI202" i="52"/>
  <c r="BI217" i="52"/>
  <c r="BI202" i="51"/>
  <c r="BI217" i="51"/>
  <c r="BI182" i="51"/>
  <c r="BI195" i="51"/>
  <c r="BI182" i="52"/>
  <c r="BI195" i="52"/>
  <c r="BI174" i="51"/>
  <c r="BI165" i="51"/>
  <c r="BI174" i="52"/>
  <c r="BI165" i="52"/>
  <c r="BF416" i="56"/>
  <c r="BF426" i="56" s="1"/>
  <c r="BF362" i="56"/>
  <c r="BF384" i="56" s="1"/>
  <c r="BF415" i="56"/>
  <c r="BF425" i="56" s="1"/>
  <c r="BI3" i="49"/>
  <c r="BI3" i="50"/>
  <c r="BI3" i="53"/>
  <c r="BI15" i="54"/>
  <c r="BI30" i="54" s="1"/>
  <c r="BI3" i="54"/>
  <c r="BF422" i="56"/>
  <c r="BI371" i="51"/>
  <c r="BI357" i="51"/>
  <c r="BI341" i="51"/>
  <c r="BI350" i="51"/>
  <c r="BI364" i="51"/>
  <c r="BI364" i="52"/>
  <c r="BI357" i="52"/>
  <c r="BI341" i="52"/>
  <c r="BI350" i="52"/>
  <c r="BI371" i="52"/>
  <c r="BI13" i="50"/>
  <c r="BI13" i="53"/>
  <c r="BI14" i="49"/>
  <c r="BI14" i="54"/>
  <c r="BI14" i="50"/>
  <c r="BI13" i="49"/>
  <c r="BI14" i="53"/>
  <c r="BH75" i="54"/>
  <c r="BG287" i="56"/>
  <c r="BG369" i="56" s="1"/>
  <c r="BF389" i="56"/>
  <c r="BF407" i="56" s="1"/>
  <c r="BI4" i="52"/>
  <c r="BI4" i="51"/>
  <c r="BJ6" i="54"/>
  <c r="BI5" i="54"/>
  <c r="BI2" i="54"/>
  <c r="BJ7" i="51"/>
  <c r="BJ136" i="51" s="1"/>
  <c r="BJ7" i="52"/>
  <c r="BJ128" i="52" s="1"/>
  <c r="BJ6" i="53"/>
  <c r="BI2" i="53"/>
  <c r="BI5" i="53"/>
  <c r="BJ6" i="50"/>
  <c r="BI5" i="50"/>
  <c r="BI2" i="50"/>
  <c r="BI5" i="49"/>
  <c r="BI2" i="49"/>
  <c r="BJ6" i="49"/>
  <c r="BJ120" i="52" l="1"/>
  <c r="BJ136" i="52"/>
  <c r="BJ128" i="51"/>
  <c r="BJ120" i="51"/>
  <c r="BJ59" i="51"/>
  <c r="BI124" i="53"/>
  <c r="BI140" i="53"/>
  <c r="BI132" i="53"/>
  <c r="BI104" i="53"/>
  <c r="BI140" i="50"/>
  <c r="BI132" i="50"/>
  <c r="BI124" i="50"/>
  <c r="BI104" i="50"/>
  <c r="BI140" i="49"/>
  <c r="BI132" i="49"/>
  <c r="BI104" i="49"/>
  <c r="BI124" i="49"/>
  <c r="BI71" i="53"/>
  <c r="BI63" i="53"/>
  <c r="BI71" i="50"/>
  <c r="BI63" i="50"/>
  <c r="BI71" i="49"/>
  <c r="BI63" i="49"/>
  <c r="BJ67" i="52"/>
  <c r="BJ59" i="52"/>
  <c r="BJ67" i="51"/>
  <c r="BI35" i="53"/>
  <c r="BI55" i="53"/>
  <c r="BI35" i="49"/>
  <c r="BI55" i="49"/>
  <c r="BI35" i="50"/>
  <c r="BI55" i="50"/>
  <c r="BJ51" i="52"/>
  <c r="BJ51" i="51"/>
  <c r="BJ303" i="52"/>
  <c r="BJ312" i="51"/>
  <c r="BJ303" i="51"/>
  <c r="BJ312" i="52"/>
  <c r="BI326" i="50"/>
  <c r="BI307" i="50"/>
  <c r="BI316" i="50"/>
  <c r="BI292" i="50"/>
  <c r="BI272" i="50"/>
  <c r="BI285" i="50"/>
  <c r="BI264" i="50"/>
  <c r="BI255" i="50"/>
  <c r="BI326" i="49"/>
  <c r="BI316" i="49"/>
  <c r="BI292" i="49"/>
  <c r="BI255" i="49"/>
  <c r="BI272" i="49"/>
  <c r="BI285" i="49"/>
  <c r="BI264" i="49"/>
  <c r="BI307" i="49"/>
  <c r="BI326" i="53"/>
  <c r="BI316" i="53"/>
  <c r="BI285" i="53"/>
  <c r="BI307" i="53"/>
  <c r="BI292" i="53"/>
  <c r="BI272" i="53"/>
  <c r="BI255" i="53"/>
  <c r="BI264" i="53"/>
  <c r="BI226" i="53"/>
  <c r="BI236" i="53"/>
  <c r="BI226" i="50"/>
  <c r="BI236" i="50"/>
  <c r="BI226" i="49"/>
  <c r="BI236" i="49"/>
  <c r="BJ222" i="52"/>
  <c r="BJ222" i="51"/>
  <c r="BI202" i="53"/>
  <c r="BI217" i="53"/>
  <c r="BI202" i="50"/>
  <c r="BI217" i="50"/>
  <c r="BI202" i="49"/>
  <c r="BI217" i="49"/>
  <c r="BI182" i="53"/>
  <c r="BI195" i="53"/>
  <c r="BI182" i="49"/>
  <c r="BI195" i="49"/>
  <c r="BI182" i="50"/>
  <c r="BI195" i="50"/>
  <c r="BI174" i="50"/>
  <c r="BI165" i="50"/>
  <c r="BI174" i="53"/>
  <c r="BI165" i="53"/>
  <c r="BI174" i="49"/>
  <c r="BI165" i="49"/>
  <c r="BF417" i="56"/>
  <c r="BG358" i="56"/>
  <c r="BG380" i="56" s="1"/>
  <c r="BI42" i="54"/>
  <c r="BJ3" i="52"/>
  <c r="BJ3" i="51"/>
  <c r="BF427" i="56"/>
  <c r="BG401" i="56"/>
  <c r="BG421" i="56"/>
  <c r="BG420" i="56"/>
  <c r="BG399" i="56"/>
  <c r="BG400" i="56"/>
  <c r="BG373" i="56"/>
  <c r="BG372" i="56"/>
  <c r="BG371" i="56"/>
  <c r="BG398" i="56"/>
  <c r="BG370" i="56"/>
  <c r="BG366" i="56"/>
  <c r="BG367" i="56"/>
  <c r="BI357" i="49"/>
  <c r="BI371" i="49"/>
  <c r="BI350" i="49"/>
  <c r="BI364" i="49"/>
  <c r="BI341" i="49"/>
  <c r="BI371" i="53"/>
  <c r="BI350" i="53"/>
  <c r="BI364" i="53"/>
  <c r="BI341" i="53"/>
  <c r="BI357" i="53"/>
  <c r="BI371" i="50"/>
  <c r="BI364" i="50"/>
  <c r="BI357" i="50"/>
  <c r="BI350" i="50"/>
  <c r="BI341" i="50"/>
  <c r="BJ14" i="51"/>
  <c r="BJ13" i="51"/>
  <c r="BJ14" i="52"/>
  <c r="BJ13" i="52"/>
  <c r="BI70" i="54"/>
  <c r="BI73" i="54"/>
  <c r="BI52" i="54"/>
  <c r="BI4" i="53"/>
  <c r="BI4" i="50"/>
  <c r="BI4" i="54"/>
  <c r="BJ7" i="54"/>
  <c r="BJ7" i="50"/>
  <c r="BJ128" i="50" s="1"/>
  <c r="BK6" i="52"/>
  <c r="BJ5" i="52"/>
  <c r="BJ2" i="52"/>
  <c r="BJ7" i="53"/>
  <c r="BJ136" i="53" s="1"/>
  <c r="BJ5" i="51"/>
  <c r="BJ2" i="51"/>
  <c r="BK6" i="51"/>
  <c r="BJ7" i="49"/>
  <c r="BJ128" i="49" s="1"/>
  <c r="BI4" i="49"/>
  <c r="BJ136" i="50" l="1"/>
  <c r="BJ128" i="53"/>
  <c r="BJ120" i="50"/>
  <c r="BJ120" i="53"/>
  <c r="BJ120" i="49"/>
  <c r="BJ136" i="49"/>
  <c r="BJ59" i="53"/>
  <c r="BJ59" i="50"/>
  <c r="BJ140" i="52"/>
  <c r="BJ132" i="52"/>
  <c r="BJ124" i="52"/>
  <c r="BJ104" i="52"/>
  <c r="BJ140" i="51"/>
  <c r="BJ132" i="51"/>
  <c r="BJ124" i="51"/>
  <c r="BJ104" i="51"/>
  <c r="BJ71" i="51"/>
  <c r="BJ63" i="51"/>
  <c r="BJ67" i="49"/>
  <c r="BJ59" i="49"/>
  <c r="BJ71" i="52"/>
  <c r="BJ63" i="52"/>
  <c r="BJ67" i="53"/>
  <c r="BJ67" i="50"/>
  <c r="BJ35" i="52"/>
  <c r="BJ55" i="52"/>
  <c r="BJ35" i="51"/>
  <c r="BJ55" i="51"/>
  <c r="BJ51" i="50"/>
  <c r="BJ51" i="49"/>
  <c r="BJ51" i="53"/>
  <c r="BJ303" i="50"/>
  <c r="BJ312" i="53"/>
  <c r="BJ312" i="49"/>
  <c r="BJ312" i="50"/>
  <c r="BJ303" i="49"/>
  <c r="BJ303" i="53"/>
  <c r="BJ326" i="51"/>
  <c r="BJ316" i="51"/>
  <c r="BJ307" i="51"/>
  <c r="BJ292" i="51"/>
  <c r="BJ285" i="51"/>
  <c r="BJ272" i="51"/>
  <c r="BJ264" i="51"/>
  <c r="BJ255" i="51"/>
  <c r="BJ326" i="52"/>
  <c r="BJ316" i="52"/>
  <c r="BJ307" i="52"/>
  <c r="BJ292" i="52"/>
  <c r="BJ272" i="52"/>
  <c r="BJ255" i="52"/>
  <c r="BJ285" i="52"/>
  <c r="BJ264" i="52"/>
  <c r="BJ226" i="51"/>
  <c r="BJ236" i="51"/>
  <c r="BJ226" i="52"/>
  <c r="BJ236" i="52"/>
  <c r="BJ222" i="50"/>
  <c r="BJ222" i="49"/>
  <c r="BJ222" i="53"/>
  <c r="BJ202" i="51"/>
  <c r="BJ217" i="51"/>
  <c r="BJ202" i="52"/>
  <c r="BJ217" i="52"/>
  <c r="BJ182" i="52"/>
  <c r="BJ195" i="52"/>
  <c r="BJ182" i="51"/>
  <c r="BJ195" i="51"/>
  <c r="BJ174" i="52"/>
  <c r="BJ165" i="52"/>
  <c r="BJ174" i="51"/>
  <c r="BJ165" i="51"/>
  <c r="BG389" i="56"/>
  <c r="BG407" i="56" s="1"/>
  <c r="BG362" i="56"/>
  <c r="BG384" i="56" s="1"/>
  <c r="BG416" i="56"/>
  <c r="BG426" i="56" s="1"/>
  <c r="BG415" i="56"/>
  <c r="BG425" i="56" s="1"/>
  <c r="BJ3" i="53"/>
  <c r="BJ3" i="50"/>
  <c r="BJ3" i="49"/>
  <c r="BJ15" i="54"/>
  <c r="BJ30" i="54" s="1"/>
  <c r="BJ3" i="54"/>
  <c r="BG422" i="56"/>
  <c r="BJ357" i="52"/>
  <c r="BJ371" i="52"/>
  <c r="BJ350" i="52"/>
  <c r="BJ341" i="52"/>
  <c r="BJ364" i="52"/>
  <c r="BJ371" i="51"/>
  <c r="BJ364" i="51"/>
  <c r="BJ341" i="51"/>
  <c r="BJ357" i="51"/>
  <c r="BJ350" i="51"/>
  <c r="BJ14" i="49"/>
  <c r="BJ13" i="53"/>
  <c r="BJ13" i="50"/>
  <c r="BJ14" i="54"/>
  <c r="BJ14" i="53"/>
  <c r="BJ14" i="50"/>
  <c r="BJ13" i="49"/>
  <c r="BI75" i="54"/>
  <c r="BH287" i="56"/>
  <c r="BH369" i="56" s="1"/>
  <c r="BJ4" i="52"/>
  <c r="BJ4" i="51"/>
  <c r="BK6" i="54"/>
  <c r="BJ5" i="54"/>
  <c r="BJ2" i="54"/>
  <c r="BK7" i="52"/>
  <c r="BK136" i="52" s="1"/>
  <c r="BJ2" i="53"/>
  <c r="BJ5" i="53"/>
  <c r="BK6" i="53"/>
  <c r="BK7" i="51"/>
  <c r="BK136" i="51" s="1"/>
  <c r="BJ5" i="50"/>
  <c r="BJ2" i="50"/>
  <c r="BK6" i="50"/>
  <c r="BK6" i="49"/>
  <c r="BJ5" i="49"/>
  <c r="BJ2" i="49"/>
  <c r="BG427" i="56" l="1"/>
  <c r="BK128" i="52"/>
  <c r="BK120" i="52"/>
  <c r="BK128" i="51"/>
  <c r="BK120" i="51"/>
  <c r="BJ132" i="49"/>
  <c r="BJ140" i="49"/>
  <c r="BJ104" i="49"/>
  <c r="BJ124" i="49"/>
  <c r="BK59" i="52"/>
  <c r="BJ140" i="50"/>
  <c r="BJ132" i="50"/>
  <c r="BJ104" i="50"/>
  <c r="BJ124" i="50"/>
  <c r="BJ124" i="53"/>
  <c r="BJ140" i="53"/>
  <c r="BJ132" i="53"/>
  <c r="BJ104" i="53"/>
  <c r="BK59" i="51"/>
  <c r="BJ71" i="49"/>
  <c r="BJ63" i="49"/>
  <c r="BJ71" i="50"/>
  <c r="BJ63" i="50"/>
  <c r="BJ71" i="53"/>
  <c r="BJ63" i="53"/>
  <c r="BK67" i="51"/>
  <c r="BK67" i="52"/>
  <c r="BJ35" i="53"/>
  <c r="BJ55" i="53"/>
  <c r="BJ35" i="49"/>
  <c r="BJ55" i="49"/>
  <c r="BJ35" i="50"/>
  <c r="BJ55" i="50"/>
  <c r="BK51" i="52"/>
  <c r="BK51" i="51"/>
  <c r="BK303" i="52"/>
  <c r="BK312" i="52"/>
  <c r="BK312" i="51"/>
  <c r="BK303" i="51"/>
  <c r="BJ326" i="50"/>
  <c r="BJ316" i="50"/>
  <c r="BJ292" i="50"/>
  <c r="BJ285" i="50"/>
  <c r="BJ307" i="50"/>
  <c r="BJ272" i="50"/>
  <c r="BJ264" i="50"/>
  <c r="BJ255" i="50"/>
  <c r="BJ326" i="53"/>
  <c r="BJ316" i="53"/>
  <c r="BJ292" i="53"/>
  <c r="BJ272" i="53"/>
  <c r="BJ285" i="53"/>
  <c r="BJ307" i="53"/>
  <c r="BJ264" i="53"/>
  <c r="BJ255" i="53"/>
  <c r="BJ326" i="49"/>
  <c r="BJ316" i="49"/>
  <c r="BJ272" i="49"/>
  <c r="BJ255" i="49"/>
  <c r="BJ292" i="49"/>
  <c r="BJ285" i="49"/>
  <c r="BJ264" i="49"/>
  <c r="BJ307" i="49"/>
  <c r="BJ226" i="49"/>
  <c r="BJ236" i="49"/>
  <c r="BJ226" i="50"/>
  <c r="BJ236" i="50"/>
  <c r="BJ226" i="53"/>
  <c r="BJ236" i="53"/>
  <c r="BK222" i="52"/>
  <c r="BK222" i="51"/>
  <c r="BJ202" i="49"/>
  <c r="BJ217" i="49"/>
  <c r="BJ202" i="50"/>
  <c r="BJ217" i="50"/>
  <c r="BJ202" i="53"/>
  <c r="BJ217" i="53"/>
  <c r="BG417" i="56"/>
  <c r="BJ182" i="50"/>
  <c r="BJ195" i="50"/>
  <c r="BJ182" i="49"/>
  <c r="BJ195" i="49"/>
  <c r="BJ182" i="53"/>
  <c r="BJ195" i="53"/>
  <c r="BJ174" i="50"/>
  <c r="BJ165" i="50"/>
  <c r="BJ174" i="53"/>
  <c r="BJ165" i="53"/>
  <c r="BJ174" i="49"/>
  <c r="BJ165" i="49"/>
  <c r="BJ42" i="54"/>
  <c r="BH362" i="56" s="1"/>
  <c r="BH358" i="56"/>
  <c r="BH380" i="56" s="1"/>
  <c r="BK3" i="51"/>
  <c r="BK3" i="52"/>
  <c r="BH420" i="56"/>
  <c r="BH421" i="56"/>
  <c r="BH401" i="56"/>
  <c r="BH373" i="56"/>
  <c r="BH399" i="56"/>
  <c r="BH398" i="56"/>
  <c r="BH371" i="56"/>
  <c r="BH370" i="56"/>
  <c r="BH400" i="56"/>
  <c r="BH372" i="56"/>
  <c r="BH367" i="56"/>
  <c r="BH366" i="56"/>
  <c r="BJ357" i="49"/>
  <c r="BJ371" i="49"/>
  <c r="BJ350" i="49"/>
  <c r="BJ364" i="49"/>
  <c r="BJ341" i="49"/>
  <c r="BJ371" i="50"/>
  <c r="BJ364" i="50"/>
  <c r="BJ350" i="50"/>
  <c r="BJ357" i="50"/>
  <c r="BJ341" i="50"/>
  <c r="BJ357" i="53"/>
  <c r="BJ364" i="53"/>
  <c r="BJ350" i="53"/>
  <c r="BJ371" i="53"/>
  <c r="BJ341" i="53"/>
  <c r="BK13" i="52"/>
  <c r="BK14" i="51"/>
  <c r="BK13" i="51"/>
  <c r="BK14" i="52"/>
  <c r="BJ70" i="54"/>
  <c r="BJ73" i="54"/>
  <c r="BJ52" i="54"/>
  <c r="BJ4" i="50"/>
  <c r="BJ4" i="53"/>
  <c r="BK7" i="54"/>
  <c r="BJ4" i="54"/>
  <c r="BK7" i="53"/>
  <c r="BK136" i="53" s="1"/>
  <c r="BK5" i="52"/>
  <c r="BK2" i="52"/>
  <c r="BL6" i="52"/>
  <c r="BK5" i="51"/>
  <c r="BK2" i="51"/>
  <c r="BL6" i="51"/>
  <c r="BK7" i="50"/>
  <c r="BK7" i="49"/>
  <c r="BK128" i="49" s="1"/>
  <c r="BJ4" i="49"/>
  <c r="BK128" i="53" l="1"/>
  <c r="BK136" i="50"/>
  <c r="BK128" i="50"/>
  <c r="BK120" i="50"/>
  <c r="BK120" i="49"/>
  <c r="BK120" i="53"/>
  <c r="BK136" i="49"/>
  <c r="BK140" i="52"/>
  <c r="BK124" i="52"/>
  <c r="BK132" i="52"/>
  <c r="BK104" i="52"/>
  <c r="BK59" i="49"/>
  <c r="BK140" i="51"/>
  <c r="BK132" i="51"/>
  <c r="BK104" i="51"/>
  <c r="BK124" i="51"/>
  <c r="BK67" i="53"/>
  <c r="BK59" i="53"/>
  <c r="BK71" i="51"/>
  <c r="BK63" i="51"/>
  <c r="BK71" i="52"/>
  <c r="BK63" i="52"/>
  <c r="BK67" i="50"/>
  <c r="BK59" i="50"/>
  <c r="BK67" i="49"/>
  <c r="BK35" i="51"/>
  <c r="BK55" i="51"/>
  <c r="BK35" i="52"/>
  <c r="BK55" i="52"/>
  <c r="BK51" i="50"/>
  <c r="BK51" i="53"/>
  <c r="BK51" i="49"/>
  <c r="BK312" i="53"/>
  <c r="BK303" i="49"/>
  <c r="BK303" i="50"/>
  <c r="BK303" i="53"/>
  <c r="BK312" i="49"/>
  <c r="BK312" i="50"/>
  <c r="BK326" i="51"/>
  <c r="BK316" i="51"/>
  <c r="BK292" i="51"/>
  <c r="BK285" i="51"/>
  <c r="BK307" i="51"/>
  <c r="BK264" i="51"/>
  <c r="BK272" i="51"/>
  <c r="BK255" i="51"/>
  <c r="BK326" i="52"/>
  <c r="BK316" i="52"/>
  <c r="BK307" i="52"/>
  <c r="BK292" i="52"/>
  <c r="BK272" i="52"/>
  <c r="BK285" i="52"/>
  <c r="BK264" i="52"/>
  <c r="BK255" i="52"/>
  <c r="BK226" i="51"/>
  <c r="BK236" i="51"/>
  <c r="BK226" i="52"/>
  <c r="BK236" i="52"/>
  <c r="BK222" i="49"/>
  <c r="BK222" i="50"/>
  <c r="BK222" i="53"/>
  <c r="BK202" i="52"/>
  <c r="BK217" i="52"/>
  <c r="BK202" i="51"/>
  <c r="BK217" i="51"/>
  <c r="BK182" i="51"/>
  <c r="BK195" i="51"/>
  <c r="BK182" i="52"/>
  <c r="BK195" i="52"/>
  <c r="BK174" i="52"/>
  <c r="BK165" i="52"/>
  <c r="BK174" i="51"/>
  <c r="BK165" i="51"/>
  <c r="BH384" i="56"/>
  <c r="BH415" i="56"/>
  <c r="BH425" i="56" s="1"/>
  <c r="BH416" i="56"/>
  <c r="BH426" i="56" s="1"/>
  <c r="BH389" i="56"/>
  <c r="BH407" i="56" s="1"/>
  <c r="BK3" i="49"/>
  <c r="BK3" i="53"/>
  <c r="BK3" i="50"/>
  <c r="BK15" i="54"/>
  <c r="BK30" i="54" s="1"/>
  <c r="BK3" i="54"/>
  <c r="BH422" i="56"/>
  <c r="BK371" i="51"/>
  <c r="BK350" i="51"/>
  <c r="BK341" i="51"/>
  <c r="BK364" i="51"/>
  <c r="BK357" i="51"/>
  <c r="BK357" i="52"/>
  <c r="BK371" i="52"/>
  <c r="BK350" i="52"/>
  <c r="BK364" i="52"/>
  <c r="BK341" i="52"/>
  <c r="BK14" i="49"/>
  <c r="BK13" i="50"/>
  <c r="BK13" i="53"/>
  <c r="BK14" i="53"/>
  <c r="BK14" i="50"/>
  <c r="BK13" i="49"/>
  <c r="BK14" i="54"/>
  <c r="BJ75" i="54"/>
  <c r="BI287" i="56"/>
  <c r="BI369" i="56" s="1"/>
  <c r="BK4" i="52"/>
  <c r="BK4" i="51"/>
  <c r="BK5" i="54"/>
  <c r="BK2" i="54"/>
  <c r="BL6" i="54"/>
  <c r="BK5" i="50"/>
  <c r="BK2" i="50"/>
  <c r="BL6" i="50"/>
  <c r="BL6" i="53"/>
  <c r="BK5" i="53"/>
  <c r="BK2" i="53"/>
  <c r="BL7" i="51"/>
  <c r="BL136" i="51" s="1"/>
  <c r="BL7" i="52"/>
  <c r="BL136" i="52" s="1"/>
  <c r="BL6" i="49"/>
  <c r="BK5" i="49"/>
  <c r="BK2" i="49"/>
  <c r="BL120" i="52" l="1"/>
  <c r="BL128" i="51"/>
  <c r="BL128" i="52"/>
  <c r="BL120" i="51"/>
  <c r="BK140" i="49"/>
  <c r="BK132" i="49"/>
  <c r="BK124" i="49"/>
  <c r="BK104" i="49"/>
  <c r="BL59" i="51"/>
  <c r="BK140" i="53"/>
  <c r="BK132" i="53"/>
  <c r="BK124" i="53"/>
  <c r="BK104" i="53"/>
  <c r="BK140" i="50"/>
  <c r="BK132" i="50"/>
  <c r="BK104" i="50"/>
  <c r="BK124" i="50"/>
  <c r="BL67" i="51"/>
  <c r="BL67" i="52"/>
  <c r="BL59" i="52"/>
  <c r="BK71" i="49"/>
  <c r="BK63" i="49"/>
  <c r="BK71" i="50"/>
  <c r="BK63" i="50"/>
  <c r="BK71" i="53"/>
  <c r="BK63" i="53"/>
  <c r="BK35" i="53"/>
  <c r="BK55" i="53"/>
  <c r="BK35" i="50"/>
  <c r="BK55" i="50"/>
  <c r="BK35" i="49"/>
  <c r="BK55" i="49"/>
  <c r="BL51" i="52"/>
  <c r="BL51" i="51"/>
  <c r="BL312" i="52"/>
  <c r="BL303" i="51"/>
  <c r="BL312" i="51"/>
  <c r="BL303" i="52"/>
  <c r="BK326" i="53"/>
  <c r="BK316" i="53"/>
  <c r="BK307" i="53"/>
  <c r="BK292" i="53"/>
  <c r="BK272" i="53"/>
  <c r="BK285" i="53"/>
  <c r="BK264" i="53"/>
  <c r="BK255" i="53"/>
  <c r="BK326" i="50"/>
  <c r="BK316" i="50"/>
  <c r="BK307" i="50"/>
  <c r="BK285" i="50"/>
  <c r="BK292" i="50"/>
  <c r="BK272" i="50"/>
  <c r="BK264" i="50"/>
  <c r="BK255" i="50"/>
  <c r="BK326" i="49"/>
  <c r="BK316" i="49"/>
  <c r="BK285" i="49"/>
  <c r="BK264" i="49"/>
  <c r="BK307" i="49"/>
  <c r="BK292" i="49"/>
  <c r="BK272" i="49"/>
  <c r="BK255" i="49"/>
  <c r="BK226" i="49"/>
  <c r="BK236" i="49"/>
  <c r="BK226" i="53"/>
  <c r="BK236" i="53"/>
  <c r="BK226" i="50"/>
  <c r="BK236" i="50"/>
  <c r="BL222" i="52"/>
  <c r="BL222" i="51"/>
  <c r="BK202" i="49"/>
  <c r="BK217" i="49"/>
  <c r="BK202" i="53"/>
  <c r="BK217" i="53"/>
  <c r="BK202" i="50"/>
  <c r="BK217" i="50"/>
  <c r="BH417" i="56"/>
  <c r="BH427" i="56"/>
  <c r="BK182" i="49"/>
  <c r="BK195" i="49"/>
  <c r="BK182" i="53"/>
  <c r="BK195" i="53"/>
  <c r="BK182" i="50"/>
  <c r="BK195" i="50"/>
  <c r="BK174" i="49"/>
  <c r="BK165" i="49"/>
  <c r="BK174" i="53"/>
  <c r="BK165" i="53"/>
  <c r="BK174" i="50"/>
  <c r="BK165" i="50"/>
  <c r="BK42" i="54"/>
  <c r="BI362" i="56" s="1"/>
  <c r="BI358" i="56"/>
  <c r="BI380" i="56" s="1"/>
  <c r="BL3" i="52"/>
  <c r="BL3" i="51"/>
  <c r="BI420" i="56"/>
  <c r="BI400" i="56"/>
  <c r="BI399" i="56"/>
  <c r="BI373" i="56"/>
  <c r="BI370" i="56"/>
  <c r="BI398" i="56"/>
  <c r="BI421" i="56"/>
  <c r="BI401" i="56"/>
  <c r="BI372" i="56"/>
  <c r="BI371" i="56"/>
  <c r="BI366" i="56"/>
  <c r="BI367" i="56"/>
  <c r="BK357" i="49"/>
  <c r="BK371" i="49"/>
  <c r="BK350" i="49"/>
  <c r="BK364" i="49"/>
  <c r="BK341" i="49"/>
  <c r="BK364" i="53"/>
  <c r="BK341" i="53"/>
  <c r="BK357" i="53"/>
  <c r="BK350" i="53"/>
  <c r="BK371" i="53"/>
  <c r="BK371" i="50"/>
  <c r="BK357" i="50"/>
  <c r="BK350" i="50"/>
  <c r="BK364" i="50"/>
  <c r="BK341" i="50"/>
  <c r="BL13" i="52"/>
  <c r="BL14" i="51"/>
  <c r="BL13" i="51"/>
  <c r="BL14" i="52"/>
  <c r="BK70" i="54"/>
  <c r="BK73" i="54"/>
  <c r="BK52" i="54"/>
  <c r="BK4" i="50"/>
  <c r="BK4" i="53"/>
  <c r="BL7" i="54"/>
  <c r="BK4" i="54"/>
  <c r="BL5" i="51"/>
  <c r="BM6" i="51"/>
  <c r="BL2" i="51"/>
  <c r="BM6" i="52"/>
  <c r="BL5" i="52"/>
  <c r="BL2" i="52"/>
  <c r="BL7" i="53"/>
  <c r="BL120" i="53" s="1"/>
  <c r="BL7" i="50"/>
  <c r="BL136" i="50" s="1"/>
  <c r="BK4" i="49"/>
  <c r="BL7" i="49"/>
  <c r="BL128" i="49" s="1"/>
  <c r="BL128" i="50" l="1"/>
  <c r="BL120" i="50"/>
  <c r="BL120" i="49"/>
  <c r="BL136" i="53"/>
  <c r="BL128" i="53"/>
  <c r="BL136" i="49"/>
  <c r="BL59" i="49"/>
  <c r="BL59" i="50"/>
  <c r="BL140" i="51"/>
  <c r="BL132" i="51"/>
  <c r="BL124" i="51"/>
  <c r="BL104" i="51"/>
  <c r="BL59" i="53"/>
  <c r="BL140" i="52"/>
  <c r="BL132" i="52"/>
  <c r="BL104" i="52"/>
  <c r="BL124" i="52"/>
  <c r="BL71" i="52"/>
  <c r="BL63" i="52"/>
  <c r="BL71" i="51"/>
  <c r="BL63" i="51"/>
  <c r="BL67" i="49"/>
  <c r="BL67" i="50"/>
  <c r="BL67" i="53"/>
  <c r="BL35" i="51"/>
  <c r="BL55" i="51"/>
  <c r="BL35" i="52"/>
  <c r="BL55" i="52"/>
  <c r="BL51" i="53"/>
  <c r="BL51" i="50"/>
  <c r="BL51" i="49"/>
  <c r="BL312" i="49"/>
  <c r="BL303" i="50"/>
  <c r="BL312" i="53"/>
  <c r="BL303" i="53"/>
  <c r="BL312" i="50"/>
  <c r="BL303" i="49"/>
  <c r="BL326" i="51"/>
  <c r="BL316" i="51"/>
  <c r="BL307" i="51"/>
  <c r="BL292" i="51"/>
  <c r="BL285" i="51"/>
  <c r="BL272" i="51"/>
  <c r="BL264" i="51"/>
  <c r="BL255" i="51"/>
  <c r="BL326" i="52"/>
  <c r="BL316" i="52"/>
  <c r="BL307" i="52"/>
  <c r="BL292" i="52"/>
  <c r="BL272" i="52"/>
  <c r="BL285" i="52"/>
  <c r="BL264" i="52"/>
  <c r="BL255" i="52"/>
  <c r="BL226" i="51"/>
  <c r="BL236" i="51"/>
  <c r="BL226" i="52"/>
  <c r="BL236" i="52"/>
  <c r="BL222" i="49"/>
  <c r="BL222" i="50"/>
  <c r="BL222" i="53"/>
  <c r="BL202" i="51"/>
  <c r="BL217" i="51"/>
  <c r="BL202" i="52"/>
  <c r="BL217" i="52"/>
  <c r="BL182" i="51"/>
  <c r="BL195" i="51"/>
  <c r="BL182" i="52"/>
  <c r="BL195" i="52"/>
  <c r="BL174" i="52"/>
  <c r="BL165" i="52"/>
  <c r="BL174" i="51"/>
  <c r="BL165" i="51"/>
  <c r="BI384" i="56"/>
  <c r="BI415" i="56"/>
  <c r="BI425" i="56" s="1"/>
  <c r="BI389" i="56"/>
  <c r="BI407" i="56" s="1"/>
  <c r="BI416" i="56"/>
  <c r="BI426" i="56" s="1"/>
  <c r="BL3" i="49"/>
  <c r="BL3" i="50"/>
  <c r="BL3" i="53"/>
  <c r="BL15" i="54"/>
  <c r="BL30" i="54" s="1"/>
  <c r="BL3" i="54"/>
  <c r="BI422" i="56"/>
  <c r="BL357" i="51"/>
  <c r="BL350" i="51"/>
  <c r="BL371" i="51"/>
  <c r="BL364" i="51"/>
  <c r="BL341" i="51"/>
  <c r="BL371" i="52"/>
  <c r="BL350" i="52"/>
  <c r="BL364" i="52"/>
  <c r="BL341" i="52"/>
  <c r="BL357" i="52"/>
  <c r="BL13" i="50"/>
  <c r="BL14" i="49"/>
  <c r="BL13" i="53"/>
  <c r="BL13" i="49"/>
  <c r="BL14" i="53"/>
  <c r="BL14" i="50"/>
  <c r="BL14" i="54"/>
  <c r="BK75" i="54"/>
  <c r="BJ287" i="56"/>
  <c r="BJ369" i="56" s="1"/>
  <c r="BL4" i="51"/>
  <c r="BL4" i="52"/>
  <c r="BM6" i="54"/>
  <c r="BL5" i="54"/>
  <c r="BL2" i="54"/>
  <c r="BM6" i="53"/>
  <c r="BL5" i="53"/>
  <c r="BL2" i="53"/>
  <c r="BM7" i="52"/>
  <c r="BM128" i="52" s="1"/>
  <c r="BM7" i="51"/>
  <c r="BM136" i="51" s="1"/>
  <c r="BM6" i="50"/>
  <c r="BL5" i="50"/>
  <c r="BL2" i="50"/>
  <c r="BM6" i="49"/>
  <c r="BL5" i="49"/>
  <c r="BL2" i="49"/>
  <c r="BI417" i="56" l="1"/>
  <c r="BM128" i="51"/>
  <c r="BM120" i="51"/>
  <c r="BM120" i="52"/>
  <c r="BM136" i="52"/>
  <c r="BM59" i="51"/>
  <c r="BL140" i="49"/>
  <c r="BL132" i="49"/>
  <c r="BL124" i="49"/>
  <c r="BL104" i="49"/>
  <c r="BM59" i="52"/>
  <c r="BL140" i="53"/>
  <c r="BL132" i="53"/>
  <c r="BL124" i="53"/>
  <c r="BL104" i="53"/>
  <c r="BL140" i="50"/>
  <c r="BL132" i="50"/>
  <c r="BL124" i="50"/>
  <c r="BL104" i="50"/>
  <c r="BL71" i="53"/>
  <c r="BL63" i="53"/>
  <c r="BL71" i="50"/>
  <c r="BL63" i="50"/>
  <c r="BL71" i="49"/>
  <c r="BL63" i="49"/>
  <c r="BM67" i="51"/>
  <c r="BM67" i="52"/>
  <c r="BL35" i="49"/>
  <c r="BL55" i="49"/>
  <c r="BL35" i="53"/>
  <c r="BL55" i="53"/>
  <c r="BL35" i="50"/>
  <c r="BL55" i="50"/>
  <c r="BM51" i="52"/>
  <c r="BM51" i="51"/>
  <c r="BM312" i="51"/>
  <c r="BM312" i="52"/>
  <c r="BM303" i="51"/>
  <c r="BM303" i="52"/>
  <c r="BL326" i="49"/>
  <c r="BL316" i="49"/>
  <c r="BL264" i="49"/>
  <c r="BL307" i="49"/>
  <c r="BL292" i="49"/>
  <c r="BL272" i="49"/>
  <c r="BL255" i="49"/>
  <c r="BL285" i="49"/>
  <c r="BL326" i="53"/>
  <c r="BL316" i="53"/>
  <c r="BL307" i="53"/>
  <c r="BL285" i="53"/>
  <c r="BL292" i="53"/>
  <c r="BL264" i="53"/>
  <c r="BL255" i="53"/>
  <c r="BL272" i="53"/>
  <c r="BL326" i="50"/>
  <c r="BL316" i="50"/>
  <c r="BL307" i="50"/>
  <c r="BL285" i="50"/>
  <c r="BL292" i="50"/>
  <c r="BL272" i="50"/>
  <c r="BL264" i="50"/>
  <c r="BL255" i="50"/>
  <c r="BL226" i="50"/>
  <c r="BL236" i="50"/>
  <c r="BL226" i="49"/>
  <c r="BL236" i="49"/>
  <c r="BL226" i="53"/>
  <c r="BL236" i="53"/>
  <c r="BM222" i="51"/>
  <c r="BM222" i="52"/>
  <c r="BL202" i="53"/>
  <c r="BL217" i="53"/>
  <c r="BL202" i="50"/>
  <c r="BL217" i="50"/>
  <c r="BL202" i="49"/>
  <c r="BL217" i="49"/>
  <c r="BL182" i="50"/>
  <c r="BL195" i="50"/>
  <c r="BL182" i="49"/>
  <c r="BL195" i="49"/>
  <c r="BL182" i="53"/>
  <c r="BL195" i="53"/>
  <c r="BL174" i="50"/>
  <c r="BL165" i="50"/>
  <c r="BL174" i="49"/>
  <c r="BL165" i="49"/>
  <c r="BL174" i="53"/>
  <c r="BL165" i="53"/>
  <c r="BI427" i="56"/>
  <c r="BJ358" i="56"/>
  <c r="BJ380" i="56" s="1"/>
  <c r="BL42" i="54"/>
  <c r="BM3" i="51"/>
  <c r="BM3" i="52"/>
  <c r="BJ400" i="56"/>
  <c r="BJ421" i="56"/>
  <c r="BJ399" i="56"/>
  <c r="BJ401" i="56"/>
  <c r="BJ398" i="56"/>
  <c r="BJ372" i="56"/>
  <c r="BJ371" i="56"/>
  <c r="BJ373" i="56"/>
  <c r="BJ370" i="56"/>
  <c r="BJ420" i="56"/>
  <c r="BJ366" i="56"/>
  <c r="BJ367" i="56"/>
  <c r="BL357" i="49"/>
  <c r="BL371" i="49"/>
  <c r="BL350" i="49"/>
  <c r="BL364" i="49"/>
  <c r="BL341" i="49"/>
  <c r="BL357" i="53"/>
  <c r="BL371" i="53"/>
  <c r="BL350" i="53"/>
  <c r="BL341" i="53"/>
  <c r="BL364" i="53"/>
  <c r="BL371" i="50"/>
  <c r="BL364" i="50"/>
  <c r="BL357" i="50"/>
  <c r="BL350" i="50"/>
  <c r="BL341" i="50"/>
  <c r="BM14" i="51"/>
  <c r="BM13" i="52"/>
  <c r="BM13" i="51"/>
  <c r="BM14" i="52"/>
  <c r="BL70" i="54"/>
  <c r="BL73" i="54"/>
  <c r="BL52" i="54"/>
  <c r="BL4" i="50"/>
  <c r="BL4" i="53"/>
  <c r="BL4" i="54"/>
  <c r="BM7" i="54"/>
  <c r="BM7" i="53"/>
  <c r="BM120" i="53" s="1"/>
  <c r="BM5" i="51"/>
  <c r="BN6" i="51"/>
  <c r="BM2" i="51"/>
  <c r="BM7" i="50"/>
  <c r="BM136" i="50" s="1"/>
  <c r="BM5" i="52"/>
  <c r="BM2" i="52"/>
  <c r="BN6" i="52"/>
  <c r="BL4" i="49"/>
  <c r="BM7" i="49"/>
  <c r="BM128" i="49" s="1"/>
  <c r="BM128" i="53" l="1"/>
  <c r="BM120" i="50"/>
  <c r="BM120" i="49"/>
  <c r="BM128" i="50"/>
  <c r="BM136" i="49"/>
  <c r="BM136" i="53"/>
  <c r="BM140" i="52"/>
  <c r="BM132" i="52"/>
  <c r="BM124" i="52"/>
  <c r="BM104" i="52"/>
  <c r="BM59" i="49"/>
  <c r="BM59" i="53"/>
  <c r="BM59" i="50"/>
  <c r="BM140" i="51"/>
  <c r="BM132" i="51"/>
  <c r="BM124" i="51"/>
  <c r="BM104" i="51"/>
  <c r="BM71" i="51"/>
  <c r="BM63" i="51"/>
  <c r="BM71" i="52"/>
  <c r="BM63" i="52"/>
  <c r="BM67" i="49"/>
  <c r="BM67" i="50"/>
  <c r="BM67" i="53"/>
  <c r="BM35" i="51"/>
  <c r="BM55" i="51"/>
  <c r="BM35" i="52"/>
  <c r="BM55" i="52"/>
  <c r="BM51" i="53"/>
  <c r="BM51" i="50"/>
  <c r="BM51" i="49"/>
  <c r="BM312" i="49"/>
  <c r="BM312" i="53"/>
  <c r="BM303" i="50"/>
  <c r="BM303" i="53"/>
  <c r="BM303" i="49"/>
  <c r="BM312" i="50"/>
  <c r="BM326" i="51"/>
  <c r="BM316" i="51"/>
  <c r="BM307" i="51"/>
  <c r="BM285" i="51"/>
  <c r="BM292" i="51"/>
  <c r="BM272" i="51"/>
  <c r="BM255" i="51"/>
  <c r="BM264" i="51"/>
  <c r="BM326" i="52"/>
  <c r="BM316" i="52"/>
  <c r="BM307" i="52"/>
  <c r="BM292" i="52"/>
  <c r="BM285" i="52"/>
  <c r="BM264" i="52"/>
  <c r="BM272" i="52"/>
  <c r="BM255" i="52"/>
  <c r="BM226" i="51"/>
  <c r="BM236" i="51"/>
  <c r="BM226" i="52"/>
  <c r="BM236" i="52"/>
  <c r="BM222" i="49"/>
  <c r="BM222" i="53"/>
  <c r="BM222" i="50"/>
  <c r="BM202" i="51"/>
  <c r="BM217" i="51"/>
  <c r="BM202" i="52"/>
  <c r="BM217" i="52"/>
  <c r="BM182" i="52"/>
  <c r="BM195" i="52"/>
  <c r="BM182" i="51"/>
  <c r="BM195" i="51"/>
  <c r="BM174" i="51"/>
  <c r="BM165" i="51"/>
  <c r="BM174" i="52"/>
  <c r="BM165" i="52"/>
  <c r="BJ389" i="56"/>
  <c r="BJ407" i="56" s="1"/>
  <c r="BJ416" i="56"/>
  <c r="BJ426" i="56" s="1"/>
  <c r="BJ415" i="56"/>
  <c r="BJ425" i="56" s="1"/>
  <c r="BJ362" i="56"/>
  <c r="BJ384" i="56" s="1"/>
  <c r="BJ422" i="56"/>
  <c r="BM3" i="50"/>
  <c r="BM3" i="49"/>
  <c r="BM3" i="53"/>
  <c r="BM15" i="54"/>
  <c r="BM42" i="54" s="1"/>
  <c r="BM3" i="54"/>
  <c r="BM371" i="51"/>
  <c r="BM364" i="51"/>
  <c r="BM341" i="51"/>
  <c r="BM350" i="51"/>
  <c r="BM357" i="51"/>
  <c r="BM357" i="52"/>
  <c r="BM371" i="52"/>
  <c r="BM350" i="52"/>
  <c r="BM364" i="52"/>
  <c r="BM341" i="52"/>
  <c r="BM13" i="50"/>
  <c r="BM13" i="53"/>
  <c r="BM13" i="49"/>
  <c r="BM14" i="49"/>
  <c r="BM14" i="53"/>
  <c r="BM14" i="54"/>
  <c r="BM14" i="50"/>
  <c r="BL75" i="54"/>
  <c r="BK287" i="56"/>
  <c r="BK369" i="56" s="1"/>
  <c r="BM4" i="52"/>
  <c r="BM4" i="51"/>
  <c r="BN6" i="54"/>
  <c r="BM5" i="54"/>
  <c r="BM2" i="54"/>
  <c r="BN7" i="52"/>
  <c r="BN128" i="52" s="1"/>
  <c r="BN7" i="51"/>
  <c r="BN120" i="51" s="1"/>
  <c r="BN6" i="50"/>
  <c r="BM5" i="50"/>
  <c r="BM2" i="50"/>
  <c r="BN6" i="53"/>
  <c r="BM5" i="53"/>
  <c r="BM2" i="53"/>
  <c r="BN6" i="49"/>
  <c r="BM5" i="49"/>
  <c r="BM2" i="49"/>
  <c r="BN120" i="52" l="1"/>
  <c r="BN136" i="52"/>
  <c r="BN128" i="51"/>
  <c r="BN136" i="51"/>
  <c r="BM140" i="49"/>
  <c r="BM132" i="49"/>
  <c r="BM124" i="49"/>
  <c r="BM104" i="49"/>
  <c r="BM140" i="53"/>
  <c r="BM132" i="53"/>
  <c r="BM124" i="53"/>
  <c r="BM104" i="53"/>
  <c r="BN59" i="52"/>
  <c r="BM140" i="50"/>
  <c r="BM132" i="50"/>
  <c r="BM124" i="50"/>
  <c r="BM104" i="50"/>
  <c r="BM71" i="49"/>
  <c r="BM63" i="49"/>
  <c r="BM71" i="53"/>
  <c r="BM63" i="53"/>
  <c r="BM71" i="50"/>
  <c r="BM63" i="50"/>
  <c r="BN67" i="51"/>
  <c r="BN59" i="51"/>
  <c r="BN67" i="52"/>
  <c r="BM35" i="49"/>
  <c r="BM55" i="49"/>
  <c r="BM35" i="53"/>
  <c r="BM55" i="53"/>
  <c r="BM35" i="50"/>
  <c r="BM55" i="50"/>
  <c r="BN51" i="51"/>
  <c r="BN51" i="52"/>
  <c r="BN312" i="51"/>
  <c r="BN312" i="52"/>
  <c r="BN303" i="52"/>
  <c r="BN303" i="51"/>
  <c r="BM326" i="49"/>
  <c r="BM316" i="49"/>
  <c r="BM264" i="49"/>
  <c r="BM307" i="49"/>
  <c r="BM292" i="49"/>
  <c r="BM272" i="49"/>
  <c r="BM255" i="49"/>
  <c r="BM285" i="49"/>
  <c r="BM326" i="53"/>
  <c r="BM307" i="53"/>
  <c r="BM292" i="53"/>
  <c r="BM316" i="53"/>
  <c r="BM285" i="53"/>
  <c r="BM255" i="53"/>
  <c r="BM272" i="53"/>
  <c r="BM264" i="53"/>
  <c r="BM326" i="50"/>
  <c r="BM316" i="50"/>
  <c r="BM307" i="50"/>
  <c r="BM292" i="50"/>
  <c r="BM285" i="50"/>
  <c r="BM272" i="50"/>
  <c r="BM264" i="50"/>
  <c r="BM255" i="50"/>
  <c r="BM226" i="49"/>
  <c r="BM236" i="49"/>
  <c r="BM226" i="53"/>
  <c r="BM236" i="53"/>
  <c r="BM226" i="50"/>
  <c r="BM236" i="50"/>
  <c r="BN222" i="51"/>
  <c r="BN222" i="52"/>
  <c r="BM202" i="50"/>
  <c r="BM217" i="50"/>
  <c r="BM202" i="53"/>
  <c r="BM217" i="53"/>
  <c r="BM202" i="49"/>
  <c r="BM217" i="49"/>
  <c r="BJ417" i="56"/>
  <c r="BM182" i="49"/>
  <c r="BM195" i="49"/>
  <c r="BM182" i="50"/>
  <c r="BM195" i="50"/>
  <c r="BM182" i="53"/>
  <c r="BM195" i="53"/>
  <c r="BM174" i="49"/>
  <c r="BM165" i="49"/>
  <c r="BM174" i="53"/>
  <c r="BM165" i="53"/>
  <c r="BM174" i="50"/>
  <c r="BM165" i="50"/>
  <c r="BJ427" i="56"/>
  <c r="BK362" i="56"/>
  <c r="BN3" i="51"/>
  <c r="BN3" i="52"/>
  <c r="BM30" i="54"/>
  <c r="BK401" i="56"/>
  <c r="BK399" i="56"/>
  <c r="BK400" i="56"/>
  <c r="BK372" i="56"/>
  <c r="BK420" i="56"/>
  <c r="BK398" i="56"/>
  <c r="BK421" i="56"/>
  <c r="BK366" i="56"/>
  <c r="BK371" i="56"/>
  <c r="BK370" i="56"/>
  <c r="BK373" i="56"/>
  <c r="BK367" i="56"/>
  <c r="BM371" i="49"/>
  <c r="BM350" i="49"/>
  <c r="BM364" i="49"/>
  <c r="BM357" i="49"/>
  <c r="BM341" i="49"/>
  <c r="BM357" i="53"/>
  <c r="BM371" i="53"/>
  <c r="BM350" i="53"/>
  <c r="BM364" i="53"/>
  <c r="BM341" i="53"/>
  <c r="BM357" i="50"/>
  <c r="BM364" i="50"/>
  <c r="BM341" i="50"/>
  <c r="BM371" i="50"/>
  <c r="BM350" i="50"/>
  <c r="BN13" i="52"/>
  <c r="BN14" i="51"/>
  <c r="BN14" i="52"/>
  <c r="BN13" i="51"/>
  <c r="BM70" i="54"/>
  <c r="BM73" i="54"/>
  <c r="BM52" i="54"/>
  <c r="BM4" i="50"/>
  <c r="BM4" i="53"/>
  <c r="BM4" i="54"/>
  <c r="BN7" i="54"/>
  <c r="BN7" i="53"/>
  <c r="BN120" i="53" s="1"/>
  <c r="BN7" i="50"/>
  <c r="BN136" i="50" s="1"/>
  <c r="BO6" i="51"/>
  <c r="BN5" i="51"/>
  <c r="BN2" i="51"/>
  <c r="BN2" i="52"/>
  <c r="BN5" i="52"/>
  <c r="BO6" i="52"/>
  <c r="BM4" i="49"/>
  <c r="BN7" i="49"/>
  <c r="BN128" i="49" s="1"/>
  <c r="BN128" i="50" l="1"/>
  <c r="BN136" i="49"/>
  <c r="BN120" i="50"/>
  <c r="BN120" i="49"/>
  <c r="BN136" i="53"/>
  <c r="BN128" i="53"/>
  <c r="BN59" i="50"/>
  <c r="BN59" i="53"/>
  <c r="BN140" i="51"/>
  <c r="BN132" i="51"/>
  <c r="BN124" i="51"/>
  <c r="BN104" i="51"/>
  <c r="BN140" i="52"/>
  <c r="BN132" i="52"/>
  <c r="BN124" i="52"/>
  <c r="BN104" i="52"/>
  <c r="BN71" i="51"/>
  <c r="BN63" i="51"/>
  <c r="BN67" i="49"/>
  <c r="BN59" i="49"/>
  <c r="BN71" i="52"/>
  <c r="BN63" i="52"/>
  <c r="BN67" i="50"/>
  <c r="BN67" i="53"/>
  <c r="BN35" i="51"/>
  <c r="BN55" i="51"/>
  <c r="BN35" i="52"/>
  <c r="BN55" i="52"/>
  <c r="BN51" i="53"/>
  <c r="BN51" i="50"/>
  <c r="BN51" i="49"/>
  <c r="BN303" i="49"/>
  <c r="BN312" i="49"/>
  <c r="BN303" i="50"/>
  <c r="BN312" i="53"/>
  <c r="BN312" i="50"/>
  <c r="BN303" i="53"/>
  <c r="BN326" i="52"/>
  <c r="BN316" i="52"/>
  <c r="BN307" i="52"/>
  <c r="BN292" i="52"/>
  <c r="BN264" i="52"/>
  <c r="BN272" i="52"/>
  <c r="BN255" i="52"/>
  <c r="BN285" i="52"/>
  <c r="BN326" i="51"/>
  <c r="BN316" i="51"/>
  <c r="BN307" i="51"/>
  <c r="BN292" i="51"/>
  <c r="BN285" i="51"/>
  <c r="BN255" i="51"/>
  <c r="BN264" i="51"/>
  <c r="BN272" i="51"/>
  <c r="BN226" i="52"/>
  <c r="BN236" i="52"/>
  <c r="BN226" i="51"/>
  <c r="BN236" i="51"/>
  <c r="BN222" i="50"/>
  <c r="BN222" i="53"/>
  <c r="BN222" i="49"/>
  <c r="BN202" i="52"/>
  <c r="BN217" i="52"/>
  <c r="BN202" i="51"/>
  <c r="BN217" i="51"/>
  <c r="BN182" i="52"/>
  <c r="BN195" i="52"/>
  <c r="BN182" i="51"/>
  <c r="BN195" i="51"/>
  <c r="BN174" i="52"/>
  <c r="BN165" i="52"/>
  <c r="BN174" i="51"/>
  <c r="BN165" i="51"/>
  <c r="BK384" i="56"/>
  <c r="BK415" i="56"/>
  <c r="BK425" i="56" s="1"/>
  <c r="BK389" i="56"/>
  <c r="BK407" i="56" s="1"/>
  <c r="BK416" i="56"/>
  <c r="BK426" i="56" s="1"/>
  <c r="BK358" i="56"/>
  <c r="BK380" i="56" s="1"/>
  <c r="BN3" i="50"/>
  <c r="BN3" i="49"/>
  <c r="BN3" i="53"/>
  <c r="BN15" i="54"/>
  <c r="BN30" i="54" s="1"/>
  <c r="BN3" i="54"/>
  <c r="BK422" i="56"/>
  <c r="BN371" i="51"/>
  <c r="BN357" i="51"/>
  <c r="BN350" i="51"/>
  <c r="BN364" i="51"/>
  <c r="BN341" i="51"/>
  <c r="BN364" i="52"/>
  <c r="BN350" i="52"/>
  <c r="BN371" i="52"/>
  <c r="BN357" i="52"/>
  <c r="BN341" i="52"/>
  <c r="BN13" i="50"/>
  <c r="BN13" i="53"/>
  <c r="BN13" i="49"/>
  <c r="BN14" i="49"/>
  <c r="BN14" i="53"/>
  <c r="BN14" i="54"/>
  <c r="BN14" i="50"/>
  <c r="BM75" i="54"/>
  <c r="BL287" i="56"/>
  <c r="BL369" i="56" s="1"/>
  <c r="BN4" i="52"/>
  <c r="BN4" i="51"/>
  <c r="BO6" i="54"/>
  <c r="BN5" i="54"/>
  <c r="BN2" i="54"/>
  <c r="BO7" i="52"/>
  <c r="BO128" i="52" s="1"/>
  <c r="BO7" i="51"/>
  <c r="BO120" i="51" s="1"/>
  <c r="BN5" i="53"/>
  <c r="BN2" i="53"/>
  <c r="BO6" i="53"/>
  <c r="BO6" i="50"/>
  <c r="BN5" i="50"/>
  <c r="BN2" i="50"/>
  <c r="BO6" i="49"/>
  <c r="BN5" i="49"/>
  <c r="BN2" i="49"/>
  <c r="BO128" i="51" l="1"/>
  <c r="BO136" i="51"/>
  <c r="BO120" i="52"/>
  <c r="BO136" i="52"/>
  <c r="BN140" i="49"/>
  <c r="BN132" i="49"/>
  <c r="BN124" i="49"/>
  <c r="BN104" i="49"/>
  <c r="BN140" i="53"/>
  <c r="BN132" i="53"/>
  <c r="BN124" i="53"/>
  <c r="BN104" i="53"/>
  <c r="BN140" i="50"/>
  <c r="BN124" i="50"/>
  <c r="BN132" i="50"/>
  <c r="BN104" i="50"/>
  <c r="BO59" i="51"/>
  <c r="BO67" i="52"/>
  <c r="BO59" i="52"/>
  <c r="BN71" i="49"/>
  <c r="BN63" i="49"/>
  <c r="BN71" i="53"/>
  <c r="BN63" i="53"/>
  <c r="BN71" i="50"/>
  <c r="BN63" i="50"/>
  <c r="BO67" i="51"/>
  <c r="BN35" i="49"/>
  <c r="BN55" i="49"/>
  <c r="BN35" i="53"/>
  <c r="BN55" i="53"/>
  <c r="BN35" i="50"/>
  <c r="BN55" i="50"/>
  <c r="BO51" i="51"/>
  <c r="BO51" i="52"/>
  <c r="BO303" i="51"/>
  <c r="BO312" i="52"/>
  <c r="BO303" i="52"/>
  <c r="BO312" i="51"/>
  <c r="BN326" i="49"/>
  <c r="BN316" i="49"/>
  <c r="BN307" i="49"/>
  <c r="BN292" i="49"/>
  <c r="BN272" i="49"/>
  <c r="BN255" i="49"/>
  <c r="BN285" i="49"/>
  <c r="BN264" i="49"/>
  <c r="BN326" i="53"/>
  <c r="BN307" i="53"/>
  <c r="BN292" i="53"/>
  <c r="BN255" i="53"/>
  <c r="BN316" i="53"/>
  <c r="BN272" i="53"/>
  <c r="BN285" i="53"/>
  <c r="BN264" i="53"/>
  <c r="BN326" i="50"/>
  <c r="BN316" i="50"/>
  <c r="BN307" i="50"/>
  <c r="BN292" i="50"/>
  <c r="BN285" i="50"/>
  <c r="BN264" i="50"/>
  <c r="BN255" i="50"/>
  <c r="BN272" i="50"/>
  <c r="BN226" i="49"/>
  <c r="BN236" i="49"/>
  <c r="BN226" i="53"/>
  <c r="BN236" i="53"/>
  <c r="BN226" i="50"/>
  <c r="BN236" i="50"/>
  <c r="BO222" i="51"/>
  <c r="BO222" i="52"/>
  <c r="BN202" i="50"/>
  <c r="BN217" i="50"/>
  <c r="BN202" i="49"/>
  <c r="BN217" i="49"/>
  <c r="BN202" i="53"/>
  <c r="BN217" i="53"/>
  <c r="BN182" i="49"/>
  <c r="BN195" i="49"/>
  <c r="BN182" i="53"/>
  <c r="BN195" i="53"/>
  <c r="BN182" i="50"/>
  <c r="BN195" i="50"/>
  <c r="BN174" i="49"/>
  <c r="BN165" i="49"/>
  <c r="BN174" i="53"/>
  <c r="BN165" i="53"/>
  <c r="BN174" i="50"/>
  <c r="BN165" i="50"/>
  <c r="BK417" i="56"/>
  <c r="BN42" i="54"/>
  <c r="BL362" i="56" s="1"/>
  <c r="BL358" i="56"/>
  <c r="BL380" i="56" s="1"/>
  <c r="BO3" i="52"/>
  <c r="BO3" i="51"/>
  <c r="BK427" i="56"/>
  <c r="BL400" i="56"/>
  <c r="BL420" i="56"/>
  <c r="BL421" i="56"/>
  <c r="BL398" i="56"/>
  <c r="BL373" i="56"/>
  <c r="BL401" i="56"/>
  <c r="BL372" i="56"/>
  <c r="BL371" i="56"/>
  <c r="BL370" i="56"/>
  <c r="BL399" i="56"/>
  <c r="BL366" i="56"/>
  <c r="BL367" i="56"/>
  <c r="BN371" i="49"/>
  <c r="BN350" i="49"/>
  <c r="BN364" i="49"/>
  <c r="BN357" i="49"/>
  <c r="BN341" i="49"/>
  <c r="BN371" i="53"/>
  <c r="BN350" i="53"/>
  <c r="BN364" i="53"/>
  <c r="BN341" i="53"/>
  <c r="BN357" i="53"/>
  <c r="BN371" i="50"/>
  <c r="BN357" i="50"/>
  <c r="BN350" i="50"/>
  <c r="BN364" i="50"/>
  <c r="BN341" i="50"/>
  <c r="BO14" i="51"/>
  <c r="BO13" i="52"/>
  <c r="BO14" i="52"/>
  <c r="BO13" i="51"/>
  <c r="BN73" i="54"/>
  <c r="BN70" i="54"/>
  <c r="BN52" i="54"/>
  <c r="BN4" i="50"/>
  <c r="BN4" i="53"/>
  <c r="BN4" i="54"/>
  <c r="BO7" i="54"/>
  <c r="BO7" i="53"/>
  <c r="BO120" i="53" s="1"/>
  <c r="BP6" i="51"/>
  <c r="BO5" i="51"/>
  <c r="BO2" i="51"/>
  <c r="BO7" i="50"/>
  <c r="BO136" i="50" s="1"/>
  <c r="BP6" i="52"/>
  <c r="BO2" i="52"/>
  <c r="BO5" i="52"/>
  <c r="BN4" i="49"/>
  <c r="BO7" i="49"/>
  <c r="BO128" i="49" s="1"/>
  <c r="BO128" i="50" l="1"/>
  <c r="BO120" i="50"/>
  <c r="BO136" i="49"/>
  <c r="BO136" i="53"/>
  <c r="BO120" i="49"/>
  <c r="BO128" i="53"/>
  <c r="BO59" i="49"/>
  <c r="BO140" i="51"/>
  <c r="BO132" i="51"/>
  <c r="BO124" i="51"/>
  <c r="BO104" i="51"/>
  <c r="BO59" i="53"/>
  <c r="BO140" i="52"/>
  <c r="BO132" i="52"/>
  <c r="BO124" i="52"/>
  <c r="BO104" i="52"/>
  <c r="BO67" i="50"/>
  <c r="BO59" i="50"/>
  <c r="BO71" i="52"/>
  <c r="BO63" i="52"/>
  <c r="BO71" i="51"/>
  <c r="BO63" i="51"/>
  <c r="BO67" i="49"/>
  <c r="BO67" i="53"/>
  <c r="BO35" i="51"/>
  <c r="BO55" i="51"/>
  <c r="BO35" i="52"/>
  <c r="BO55" i="52"/>
  <c r="BO51" i="49"/>
  <c r="BO51" i="50"/>
  <c r="BO51" i="53"/>
  <c r="BO303" i="53"/>
  <c r="BO312" i="50"/>
  <c r="BO312" i="49"/>
  <c r="BO312" i="53"/>
  <c r="BO303" i="49"/>
  <c r="BO303" i="50"/>
  <c r="BO326" i="51"/>
  <c r="BO316" i="51"/>
  <c r="BO307" i="51"/>
  <c r="BO292" i="51"/>
  <c r="BO285" i="51"/>
  <c r="BO272" i="51"/>
  <c r="BO255" i="51"/>
  <c r="BO264" i="51"/>
  <c r="BO326" i="52"/>
  <c r="BO316" i="52"/>
  <c r="BO307" i="52"/>
  <c r="BO292" i="52"/>
  <c r="BO264" i="52"/>
  <c r="BO272" i="52"/>
  <c r="BO255" i="52"/>
  <c r="BO285" i="52"/>
  <c r="BO226" i="52"/>
  <c r="BO236" i="52"/>
  <c r="BO226" i="51"/>
  <c r="BO236" i="51"/>
  <c r="BO222" i="49"/>
  <c r="BO222" i="53"/>
  <c r="BO222" i="50"/>
  <c r="BO202" i="52"/>
  <c r="BO217" i="52"/>
  <c r="BO202" i="51"/>
  <c r="BO217" i="51"/>
  <c r="BO182" i="52"/>
  <c r="BO195" i="52"/>
  <c r="BO182" i="51"/>
  <c r="BO195" i="51"/>
  <c r="BO174" i="51"/>
  <c r="BO165" i="51"/>
  <c r="BO174" i="52"/>
  <c r="BO165" i="52"/>
  <c r="BL384" i="56"/>
  <c r="BL416" i="56"/>
  <c r="BL426" i="56" s="1"/>
  <c r="BL415" i="56"/>
  <c r="BL425" i="56" s="1"/>
  <c r="BO3" i="49"/>
  <c r="BO3" i="53"/>
  <c r="BO3" i="50"/>
  <c r="BO15" i="54"/>
  <c r="BO30" i="54" s="1"/>
  <c r="BO3" i="54"/>
  <c r="BL422" i="56"/>
  <c r="BO371" i="51"/>
  <c r="BO350" i="51"/>
  <c r="BO364" i="51"/>
  <c r="BO357" i="51"/>
  <c r="BO341" i="51"/>
  <c r="BO371" i="52"/>
  <c r="BO350" i="52"/>
  <c r="BO364" i="52"/>
  <c r="BO357" i="52"/>
  <c r="BO341" i="52"/>
  <c r="BO13" i="49"/>
  <c r="BO13" i="53"/>
  <c r="BO13" i="50"/>
  <c r="BO14" i="49"/>
  <c r="BO14" i="50"/>
  <c r="BO14" i="54"/>
  <c r="BO14" i="53"/>
  <c r="BN75" i="54"/>
  <c r="BM287" i="56"/>
  <c r="BM369" i="56" s="1"/>
  <c r="BL389" i="56"/>
  <c r="BL407" i="56" s="1"/>
  <c r="BO4" i="52"/>
  <c r="BO4" i="51"/>
  <c r="BP6" i="54"/>
  <c r="BO5" i="54"/>
  <c r="BO2" i="54"/>
  <c r="BO5" i="50"/>
  <c r="BO2" i="50"/>
  <c r="BP6" i="50"/>
  <c r="BP7" i="52"/>
  <c r="BP128" i="52" s="1"/>
  <c r="BP7" i="51"/>
  <c r="BP120" i="51" s="1"/>
  <c r="BP6" i="53"/>
  <c r="BO2" i="53"/>
  <c r="BO5" i="53"/>
  <c r="BO5" i="49"/>
  <c r="BO2" i="49"/>
  <c r="BP6" i="49"/>
  <c r="BL417" i="56" l="1"/>
  <c r="BP128" i="51"/>
  <c r="BP136" i="51"/>
  <c r="BP120" i="52"/>
  <c r="BP136" i="52"/>
  <c r="BP59" i="52"/>
  <c r="BO140" i="53"/>
  <c r="BO132" i="53"/>
  <c r="BO124" i="53"/>
  <c r="BO104" i="53"/>
  <c r="BO140" i="50"/>
  <c r="BO132" i="50"/>
  <c r="BO124" i="50"/>
  <c r="BO104" i="50"/>
  <c r="BO140" i="49"/>
  <c r="BO132" i="49"/>
  <c r="BO124" i="49"/>
  <c r="BO104" i="49"/>
  <c r="BP59" i="51"/>
  <c r="BO71" i="50"/>
  <c r="BO63" i="50"/>
  <c r="BO71" i="53"/>
  <c r="BO63" i="53"/>
  <c r="BO71" i="49"/>
  <c r="BO63" i="49"/>
  <c r="BP67" i="52"/>
  <c r="BP67" i="51"/>
  <c r="BO35" i="50"/>
  <c r="BO55" i="50"/>
  <c r="BO35" i="53"/>
  <c r="BO55" i="53"/>
  <c r="BO35" i="49"/>
  <c r="BO55" i="49"/>
  <c r="BP51" i="52"/>
  <c r="BP51" i="51"/>
  <c r="BP303" i="52"/>
  <c r="BP312" i="51"/>
  <c r="BP303" i="51"/>
  <c r="BP312" i="52"/>
  <c r="BO326" i="50"/>
  <c r="BO316" i="50"/>
  <c r="BO307" i="50"/>
  <c r="BO285" i="50"/>
  <c r="BO292" i="50"/>
  <c r="BO272" i="50"/>
  <c r="BO264" i="50"/>
  <c r="BO255" i="50"/>
  <c r="BO326" i="53"/>
  <c r="BO316" i="53"/>
  <c r="BO292" i="53"/>
  <c r="BO285" i="53"/>
  <c r="BO307" i="53"/>
  <c r="BO255" i="53"/>
  <c r="BO272" i="53"/>
  <c r="BO264" i="53"/>
  <c r="BO326" i="49"/>
  <c r="BO316" i="49"/>
  <c r="BO307" i="49"/>
  <c r="BO292" i="49"/>
  <c r="BO272" i="49"/>
  <c r="BO255" i="49"/>
  <c r="BO285" i="49"/>
  <c r="BO264" i="49"/>
  <c r="BO226" i="50"/>
  <c r="BO236" i="50"/>
  <c r="BO226" i="53"/>
  <c r="BO236" i="53"/>
  <c r="BO226" i="49"/>
  <c r="BO236" i="49"/>
  <c r="BP222" i="52"/>
  <c r="BP222" i="51"/>
  <c r="BO202" i="53"/>
  <c r="BO217" i="53"/>
  <c r="BO202" i="49"/>
  <c r="BO217" i="49"/>
  <c r="BO202" i="50"/>
  <c r="BO217" i="50"/>
  <c r="BO182" i="49"/>
  <c r="BO195" i="49"/>
  <c r="BO182" i="50"/>
  <c r="BO195" i="50"/>
  <c r="BO182" i="53"/>
  <c r="BO195" i="53"/>
  <c r="BO174" i="50"/>
  <c r="BO165" i="50"/>
  <c r="BO174" i="53"/>
  <c r="BO165" i="53"/>
  <c r="BO174" i="49"/>
  <c r="BO165" i="49"/>
  <c r="BO42" i="54"/>
  <c r="BM362" i="56" s="1"/>
  <c r="BM358" i="56"/>
  <c r="BM380" i="56" s="1"/>
  <c r="BP3" i="52"/>
  <c r="BP3" i="51"/>
  <c r="BL427" i="56"/>
  <c r="BM421" i="56"/>
  <c r="BM420" i="56"/>
  <c r="BM398" i="56"/>
  <c r="BM399" i="56"/>
  <c r="BM400" i="56"/>
  <c r="BM401" i="56"/>
  <c r="BM372" i="56"/>
  <c r="BM367" i="56"/>
  <c r="BM371" i="56"/>
  <c r="BM370" i="56"/>
  <c r="BM373" i="56"/>
  <c r="BM366" i="56"/>
  <c r="BO371" i="50"/>
  <c r="BO364" i="50"/>
  <c r="BO350" i="50"/>
  <c r="BO341" i="50"/>
  <c r="BO357" i="50"/>
  <c r="BO357" i="53"/>
  <c r="BO371" i="53"/>
  <c r="BO350" i="53"/>
  <c r="BO364" i="53"/>
  <c r="BO341" i="53"/>
  <c r="BO364" i="49"/>
  <c r="BO357" i="49"/>
  <c r="BO371" i="49"/>
  <c r="BO350" i="49"/>
  <c r="BO341" i="49"/>
  <c r="BP13" i="52"/>
  <c r="BP14" i="51"/>
  <c r="BP14" i="52"/>
  <c r="BP13" i="51"/>
  <c r="BO52" i="54"/>
  <c r="BO70" i="54"/>
  <c r="BO73" i="54"/>
  <c r="BO4" i="50"/>
  <c r="BO4" i="53"/>
  <c r="BO4" i="54"/>
  <c r="BP7" i="54"/>
  <c r="BP7" i="50"/>
  <c r="BP136" i="50" s="1"/>
  <c r="BQ6" i="52"/>
  <c r="BP5" i="52"/>
  <c r="BP2" i="52"/>
  <c r="BP7" i="53"/>
  <c r="BP120" i="53" s="1"/>
  <c r="BQ6" i="51"/>
  <c r="BP5" i="51"/>
  <c r="BP2" i="51"/>
  <c r="BP7" i="49"/>
  <c r="BP128" i="49" s="1"/>
  <c r="BO4" i="49"/>
  <c r="BP120" i="49" l="1"/>
  <c r="BP128" i="50"/>
  <c r="BP136" i="53"/>
  <c r="BP128" i="53"/>
  <c r="BP136" i="49"/>
  <c r="BP120" i="50"/>
  <c r="BP140" i="52"/>
  <c r="BP132" i="52"/>
  <c r="BP124" i="52"/>
  <c r="BP104" i="52"/>
  <c r="BP59" i="50"/>
  <c r="BP140" i="51"/>
  <c r="BP124" i="51"/>
  <c r="BP104" i="51"/>
  <c r="BP132" i="51"/>
  <c r="BP59" i="53"/>
  <c r="BP67" i="49"/>
  <c r="BP59" i="49"/>
  <c r="BP71" i="52"/>
  <c r="BP63" i="52"/>
  <c r="BP71" i="51"/>
  <c r="BP63" i="51"/>
  <c r="BP67" i="53"/>
  <c r="BP67" i="50"/>
  <c r="BP35" i="51"/>
  <c r="BP55" i="51"/>
  <c r="BP35" i="52"/>
  <c r="BP55" i="52"/>
  <c r="BP51" i="50"/>
  <c r="BP51" i="53"/>
  <c r="BP51" i="49"/>
  <c r="BP303" i="49"/>
  <c r="BP303" i="50"/>
  <c r="BP303" i="53"/>
  <c r="BP312" i="53"/>
  <c r="BP312" i="49"/>
  <c r="BP312" i="50"/>
  <c r="BP326" i="51"/>
  <c r="BP316" i="51"/>
  <c r="BP307" i="51"/>
  <c r="BP292" i="51"/>
  <c r="BP285" i="51"/>
  <c r="BP264" i="51"/>
  <c r="BP272" i="51"/>
  <c r="BP255" i="51"/>
  <c r="BP326" i="52"/>
  <c r="BP316" i="52"/>
  <c r="BP292" i="52"/>
  <c r="BP307" i="52"/>
  <c r="BP272" i="52"/>
  <c r="BP255" i="52"/>
  <c r="BP285" i="52"/>
  <c r="BP264" i="52"/>
  <c r="BP226" i="52"/>
  <c r="BP236" i="52"/>
  <c r="BP226" i="51"/>
  <c r="BP236" i="51"/>
  <c r="BP222" i="49"/>
  <c r="BP222" i="50"/>
  <c r="BP222" i="53"/>
  <c r="BP202" i="52"/>
  <c r="BP217" i="52"/>
  <c r="BP202" i="51"/>
  <c r="BP217" i="51"/>
  <c r="BP182" i="52"/>
  <c r="BP195" i="52"/>
  <c r="BP182" i="51"/>
  <c r="BP195" i="51"/>
  <c r="BP174" i="52"/>
  <c r="BP165" i="52"/>
  <c r="BP174" i="51"/>
  <c r="BP165" i="51"/>
  <c r="BM384" i="56"/>
  <c r="BM416" i="56"/>
  <c r="BM426" i="56" s="1"/>
  <c r="BM415" i="56"/>
  <c r="BM425" i="56" s="1"/>
  <c r="BP3" i="53"/>
  <c r="BP3" i="49"/>
  <c r="BP3" i="50"/>
  <c r="BP15" i="54"/>
  <c r="BP30" i="54" s="1"/>
  <c r="BP3" i="54"/>
  <c r="BM422" i="56"/>
  <c r="BP371" i="51"/>
  <c r="BP350" i="51"/>
  <c r="BP364" i="51"/>
  <c r="BP341" i="51"/>
  <c r="BP357" i="51"/>
  <c r="BP357" i="52"/>
  <c r="BP350" i="52"/>
  <c r="BP371" i="52"/>
  <c r="BP341" i="52"/>
  <c r="BP364" i="52"/>
  <c r="BP13" i="49"/>
  <c r="BP13" i="53"/>
  <c r="BP13" i="50"/>
  <c r="BP14" i="54"/>
  <c r="BP14" i="53"/>
  <c r="BP14" i="50"/>
  <c r="BP14" i="49"/>
  <c r="BO75" i="54"/>
  <c r="BN287" i="56"/>
  <c r="BN369" i="56" s="1"/>
  <c r="BM389" i="56"/>
  <c r="BM407" i="56" s="1"/>
  <c r="BP4" i="51"/>
  <c r="BP4" i="52"/>
  <c r="BQ6" i="54"/>
  <c r="BP5" i="54"/>
  <c r="BP2" i="54"/>
  <c r="BP5" i="53"/>
  <c r="BQ6" i="53"/>
  <c r="BP2" i="53"/>
  <c r="BQ7" i="51"/>
  <c r="BQ120" i="51" s="1"/>
  <c r="BQ7" i="52"/>
  <c r="BQ128" i="52" s="1"/>
  <c r="BQ6" i="50"/>
  <c r="BP5" i="50"/>
  <c r="BP2" i="50"/>
  <c r="BQ6" i="49"/>
  <c r="BP5" i="49"/>
  <c r="BP2" i="49"/>
  <c r="BM417" i="56" l="1"/>
  <c r="BQ136" i="52"/>
  <c r="BQ128" i="51"/>
  <c r="BQ136" i="51"/>
  <c r="BQ120" i="52"/>
  <c r="BP140" i="50"/>
  <c r="BP132" i="50"/>
  <c r="BP124" i="50"/>
  <c r="BP104" i="50"/>
  <c r="BP132" i="53"/>
  <c r="BP124" i="53"/>
  <c r="BP140" i="53"/>
  <c r="BP104" i="53"/>
  <c r="BP140" i="49"/>
  <c r="BP132" i="49"/>
  <c r="BP104" i="49"/>
  <c r="BP124" i="49"/>
  <c r="BP71" i="49"/>
  <c r="BP63" i="49"/>
  <c r="BQ67" i="52"/>
  <c r="BQ59" i="52"/>
  <c r="BQ67" i="51"/>
  <c r="BQ59" i="51"/>
  <c r="BP71" i="50"/>
  <c r="BP63" i="50"/>
  <c r="BP71" i="53"/>
  <c r="BP63" i="53"/>
  <c r="BP35" i="50"/>
  <c r="BP55" i="50"/>
  <c r="BP35" i="53"/>
  <c r="BP55" i="53"/>
  <c r="BP35" i="49"/>
  <c r="BP55" i="49"/>
  <c r="BQ51" i="52"/>
  <c r="BQ51" i="51"/>
  <c r="BQ312" i="52"/>
  <c r="BQ312" i="51"/>
  <c r="BQ303" i="51"/>
  <c r="BQ303" i="52"/>
  <c r="BP326" i="50"/>
  <c r="BP316" i="50"/>
  <c r="BP307" i="50"/>
  <c r="BP292" i="50"/>
  <c r="BP285" i="50"/>
  <c r="BP272" i="50"/>
  <c r="BP264" i="50"/>
  <c r="BP255" i="50"/>
  <c r="BP326" i="53"/>
  <c r="BP316" i="53"/>
  <c r="BP285" i="53"/>
  <c r="BP307" i="53"/>
  <c r="BP292" i="53"/>
  <c r="BP255" i="53"/>
  <c r="BP272" i="53"/>
  <c r="BP264" i="53"/>
  <c r="BP326" i="49"/>
  <c r="BP316" i="49"/>
  <c r="BP292" i="49"/>
  <c r="BP272" i="49"/>
  <c r="BP255" i="49"/>
  <c r="BP285" i="49"/>
  <c r="BP307" i="49"/>
  <c r="BP264" i="49"/>
  <c r="BP226" i="50"/>
  <c r="BP236" i="50"/>
  <c r="BP226" i="53"/>
  <c r="BP236" i="53"/>
  <c r="BP226" i="49"/>
  <c r="BP236" i="49"/>
  <c r="BQ222" i="51"/>
  <c r="BQ222" i="52"/>
  <c r="BP202" i="49"/>
  <c r="BP217" i="49"/>
  <c r="BP202" i="53"/>
  <c r="BP217" i="53"/>
  <c r="BP202" i="50"/>
  <c r="BP217" i="50"/>
  <c r="BP182" i="49"/>
  <c r="BP195" i="49"/>
  <c r="BP182" i="50"/>
  <c r="BP195" i="50"/>
  <c r="BP182" i="53"/>
  <c r="BP195" i="53"/>
  <c r="BP174" i="50"/>
  <c r="BP165" i="50"/>
  <c r="BP174" i="53"/>
  <c r="BP165" i="53"/>
  <c r="BP174" i="49"/>
  <c r="BP165" i="49"/>
  <c r="BM427" i="56"/>
  <c r="BP42" i="54"/>
  <c r="BN362" i="56" s="1"/>
  <c r="BN358" i="56"/>
  <c r="BN380" i="56" s="1"/>
  <c r="BQ3" i="51"/>
  <c r="BQ3" i="52"/>
  <c r="BN421" i="56"/>
  <c r="BN401" i="56"/>
  <c r="BN400" i="56"/>
  <c r="BN420" i="56"/>
  <c r="BN398" i="56"/>
  <c r="BN399" i="56"/>
  <c r="BN371" i="56"/>
  <c r="BN372" i="56"/>
  <c r="BN367" i="56"/>
  <c r="BN370" i="56"/>
  <c r="BN373" i="56"/>
  <c r="BN366" i="56"/>
  <c r="BP357" i="50"/>
  <c r="BP371" i="50"/>
  <c r="BP364" i="50"/>
  <c r="BP341" i="50"/>
  <c r="BP350" i="50"/>
  <c r="BP364" i="53"/>
  <c r="BP341" i="53"/>
  <c r="BP371" i="53"/>
  <c r="BP357" i="53"/>
  <c r="BP350" i="53"/>
  <c r="BP364" i="49"/>
  <c r="BP357" i="49"/>
  <c r="BP371" i="49"/>
  <c r="BP350" i="49"/>
  <c r="BP341" i="49"/>
  <c r="BQ13" i="52"/>
  <c r="BQ14" i="51"/>
  <c r="BQ14" i="52"/>
  <c r="BQ13" i="51"/>
  <c r="BP70" i="54"/>
  <c r="BP73" i="54"/>
  <c r="BP52" i="54"/>
  <c r="BP4" i="53"/>
  <c r="BP4" i="50"/>
  <c r="BP4" i="54"/>
  <c r="BQ7" i="54"/>
  <c r="BR6" i="51"/>
  <c r="BQ5" i="51"/>
  <c r="BQ2" i="51"/>
  <c r="BR6" i="52"/>
  <c r="BQ5" i="52"/>
  <c r="BQ2" i="52"/>
  <c r="BQ7" i="53"/>
  <c r="BQ120" i="53" s="1"/>
  <c r="BQ7" i="50"/>
  <c r="BQ136" i="50" s="1"/>
  <c r="BP4" i="49"/>
  <c r="BQ7" i="49"/>
  <c r="BQ128" i="49" s="1"/>
  <c r="BQ128" i="53" l="1"/>
  <c r="BQ128" i="50"/>
  <c r="BQ136" i="49"/>
  <c r="BQ120" i="49"/>
  <c r="BQ136" i="53"/>
  <c r="BQ120" i="50"/>
  <c r="BQ59" i="49"/>
  <c r="BQ140" i="52"/>
  <c r="BQ132" i="52"/>
  <c r="BQ124" i="52"/>
  <c r="BQ104" i="52"/>
  <c r="BQ140" i="51"/>
  <c r="BQ124" i="51"/>
  <c r="BQ132" i="51"/>
  <c r="BQ104" i="51"/>
  <c r="BQ59" i="50"/>
  <c r="BQ67" i="50"/>
  <c r="BQ67" i="53"/>
  <c r="BQ59" i="53"/>
  <c r="BQ71" i="52"/>
  <c r="BQ63" i="52"/>
  <c r="BQ71" i="51"/>
  <c r="BQ63" i="51"/>
  <c r="BQ67" i="49"/>
  <c r="BQ35" i="51"/>
  <c r="BQ55" i="51"/>
  <c r="BQ35" i="52"/>
  <c r="BQ55" i="52"/>
  <c r="BQ51" i="50"/>
  <c r="BQ51" i="53"/>
  <c r="BQ51" i="49"/>
  <c r="BQ312" i="49"/>
  <c r="BQ312" i="50"/>
  <c r="BQ312" i="53"/>
  <c r="BQ303" i="53"/>
  <c r="BQ303" i="49"/>
  <c r="BQ303" i="50"/>
  <c r="BQ326" i="52"/>
  <c r="BQ307" i="52"/>
  <c r="BQ316" i="52"/>
  <c r="BQ272" i="52"/>
  <c r="BQ255" i="52"/>
  <c r="BQ285" i="52"/>
  <c r="BQ292" i="52"/>
  <c r="BQ264" i="52"/>
  <c r="BQ326" i="51"/>
  <c r="BQ316" i="51"/>
  <c r="BQ307" i="51"/>
  <c r="BQ292" i="51"/>
  <c r="BQ285" i="51"/>
  <c r="BQ272" i="51"/>
  <c r="BQ255" i="51"/>
  <c r="BQ264" i="51"/>
  <c r="BQ226" i="51"/>
  <c r="BQ236" i="51"/>
  <c r="BQ226" i="52"/>
  <c r="BQ236" i="52"/>
  <c r="BQ222" i="50"/>
  <c r="BQ222" i="49"/>
  <c r="BQ222" i="53"/>
  <c r="BQ202" i="52"/>
  <c r="BQ217" i="52"/>
  <c r="BQ202" i="51"/>
  <c r="BQ217" i="51"/>
  <c r="BQ182" i="51"/>
  <c r="BQ195" i="51"/>
  <c r="BQ182" i="52"/>
  <c r="BQ195" i="52"/>
  <c r="BQ174" i="52"/>
  <c r="BQ165" i="52"/>
  <c r="BQ174" i="51"/>
  <c r="BQ165" i="51"/>
  <c r="BN384" i="56"/>
  <c r="BN415" i="56"/>
  <c r="BN425" i="56" s="1"/>
  <c r="BN416" i="56"/>
  <c r="BN426" i="56" s="1"/>
  <c r="BQ3" i="49"/>
  <c r="BQ3" i="50"/>
  <c r="BQ3" i="53"/>
  <c r="BQ3" i="54"/>
  <c r="BN422" i="56"/>
  <c r="BQ371" i="51"/>
  <c r="BQ357" i="51"/>
  <c r="BQ350" i="51"/>
  <c r="BQ364" i="51"/>
  <c r="BQ341" i="51"/>
  <c r="BQ364" i="52"/>
  <c r="BQ357" i="52"/>
  <c r="BQ371" i="52"/>
  <c r="BQ341" i="52"/>
  <c r="BQ350" i="52"/>
  <c r="BQ13" i="53"/>
  <c r="BQ13" i="49"/>
  <c r="BQ13" i="50"/>
  <c r="BQ14" i="53"/>
  <c r="BQ14" i="49"/>
  <c r="BQ14" i="54"/>
  <c r="BQ15" i="54"/>
  <c r="BQ42" i="54" s="1"/>
  <c r="BQ14" i="50"/>
  <c r="BP75" i="54"/>
  <c r="BO287" i="56"/>
  <c r="BO369" i="56" s="1"/>
  <c r="BN389" i="56"/>
  <c r="BN407" i="56" s="1"/>
  <c r="R347" i="32"/>
  <c r="BQ4" i="51"/>
  <c r="BQ4" i="52"/>
  <c r="BR6" i="54"/>
  <c r="BQ5" i="54"/>
  <c r="BQ2" i="54"/>
  <c r="BR7" i="52"/>
  <c r="BR128" i="52" s="1"/>
  <c r="BQ5" i="50"/>
  <c r="BQ2" i="50"/>
  <c r="BR6" i="50"/>
  <c r="BR7" i="51"/>
  <c r="BR120" i="51" s="1"/>
  <c r="BR6" i="53"/>
  <c r="BQ2" i="53"/>
  <c r="BQ5" i="53"/>
  <c r="BQ5" i="49"/>
  <c r="BQ2" i="49"/>
  <c r="BR6" i="49"/>
  <c r="BN417" i="56" l="1"/>
  <c r="BR136" i="51"/>
  <c r="BR128" i="51"/>
  <c r="BR120" i="52"/>
  <c r="BR136" i="52"/>
  <c r="BR59" i="52"/>
  <c r="BQ140" i="50"/>
  <c r="BQ124" i="50"/>
  <c r="BQ132" i="50"/>
  <c r="BQ104" i="50"/>
  <c r="BQ124" i="53"/>
  <c r="BQ140" i="53"/>
  <c r="BQ132" i="53"/>
  <c r="BQ104" i="53"/>
  <c r="BQ140" i="49"/>
  <c r="BQ132" i="49"/>
  <c r="BQ104" i="49"/>
  <c r="BQ124" i="49"/>
  <c r="BR59" i="51"/>
  <c r="BQ71" i="53"/>
  <c r="BQ63" i="53"/>
  <c r="BQ71" i="50"/>
  <c r="BQ63" i="50"/>
  <c r="BQ71" i="49"/>
  <c r="BQ63" i="49"/>
  <c r="BR67" i="52"/>
  <c r="BR67" i="51"/>
  <c r="BQ35" i="50"/>
  <c r="BQ55" i="50"/>
  <c r="BQ35" i="49"/>
  <c r="BQ55" i="49"/>
  <c r="BQ35" i="53"/>
  <c r="BQ55" i="53"/>
  <c r="BR51" i="52"/>
  <c r="BR51" i="51"/>
  <c r="BR303" i="51"/>
  <c r="BR312" i="52"/>
  <c r="BR303" i="52"/>
  <c r="BR312" i="51"/>
  <c r="BQ326" i="50"/>
  <c r="BQ316" i="50"/>
  <c r="BQ307" i="50"/>
  <c r="BQ292" i="50"/>
  <c r="BQ272" i="50"/>
  <c r="BQ285" i="50"/>
  <c r="BQ264" i="50"/>
  <c r="BQ255" i="50"/>
  <c r="BQ326" i="49"/>
  <c r="BQ316" i="49"/>
  <c r="BQ292" i="49"/>
  <c r="BQ272" i="49"/>
  <c r="BQ255" i="49"/>
  <c r="BQ285" i="49"/>
  <c r="BQ264" i="49"/>
  <c r="BQ307" i="49"/>
  <c r="BQ307" i="53"/>
  <c r="BQ326" i="53"/>
  <c r="BQ316" i="53"/>
  <c r="BQ285" i="53"/>
  <c r="BQ292" i="53"/>
  <c r="BQ272" i="53"/>
  <c r="BQ255" i="53"/>
  <c r="BQ264" i="53"/>
  <c r="BQ226" i="50"/>
  <c r="BQ236" i="50"/>
  <c r="BQ226" i="49"/>
  <c r="BQ236" i="49"/>
  <c r="BQ226" i="53"/>
  <c r="BQ236" i="53"/>
  <c r="BR222" i="51"/>
  <c r="BR222" i="52"/>
  <c r="BQ202" i="49"/>
  <c r="BQ217" i="49"/>
  <c r="BQ202" i="53"/>
  <c r="BQ217" i="53"/>
  <c r="BQ202" i="50"/>
  <c r="BQ217" i="50"/>
  <c r="BQ182" i="53"/>
  <c r="BQ195" i="53"/>
  <c r="BQ182" i="50"/>
  <c r="BQ195" i="50"/>
  <c r="BQ182" i="49"/>
  <c r="BQ195" i="49"/>
  <c r="BQ174" i="49"/>
  <c r="BQ165" i="49"/>
  <c r="BQ174" i="53"/>
  <c r="BQ165" i="53"/>
  <c r="BQ174" i="50"/>
  <c r="BQ165" i="50"/>
  <c r="BO362" i="56"/>
  <c r="BR3" i="51"/>
  <c r="BR3" i="52"/>
  <c r="BQ30" i="54"/>
  <c r="BN427" i="56"/>
  <c r="BO401" i="56"/>
  <c r="BO399" i="56"/>
  <c r="BO373" i="56"/>
  <c r="BO372" i="56"/>
  <c r="BO398" i="56"/>
  <c r="BO421" i="56"/>
  <c r="BO400" i="56"/>
  <c r="BO371" i="56"/>
  <c r="BO370" i="56"/>
  <c r="BO420" i="56"/>
  <c r="BO367" i="56"/>
  <c r="BO366" i="56"/>
  <c r="BQ371" i="50"/>
  <c r="BQ364" i="50"/>
  <c r="BQ357" i="50"/>
  <c r="BQ350" i="50"/>
  <c r="BQ341" i="50"/>
  <c r="BQ357" i="49"/>
  <c r="BQ371" i="49"/>
  <c r="BQ350" i="49"/>
  <c r="BQ341" i="49"/>
  <c r="BQ364" i="49"/>
  <c r="BQ371" i="53"/>
  <c r="BQ350" i="53"/>
  <c r="BQ364" i="53"/>
  <c r="BQ341" i="53"/>
  <c r="BQ357" i="53"/>
  <c r="BR13" i="52"/>
  <c r="BR14" i="51"/>
  <c r="BR14" i="52"/>
  <c r="BR13" i="51"/>
  <c r="T349" i="32"/>
  <c r="D381" i="56" s="1"/>
  <c r="Q362" i="32"/>
  <c r="D402" i="56" s="1"/>
  <c r="BQ70" i="54"/>
  <c r="BQ73" i="54"/>
  <c r="BQ52" i="54"/>
  <c r="F26" i="54"/>
  <c r="BQ4" i="53"/>
  <c r="BQ4" i="50"/>
  <c r="BQ4" i="54"/>
  <c r="BR7" i="54"/>
  <c r="BR7" i="53"/>
  <c r="BR120" i="53" s="1"/>
  <c r="BR5" i="51"/>
  <c r="BR2" i="51"/>
  <c r="BS6" i="51"/>
  <c r="BR7" i="50"/>
  <c r="BR136" i="50" s="1"/>
  <c r="BS6" i="52"/>
  <c r="BR5" i="52"/>
  <c r="BR2" i="52"/>
  <c r="BR7" i="49"/>
  <c r="BR128" i="49" s="1"/>
  <c r="BQ4" i="49"/>
  <c r="BR120" i="49" l="1"/>
  <c r="BR120" i="50"/>
  <c r="BR128" i="50"/>
  <c r="BR136" i="49"/>
  <c r="BR128" i="53"/>
  <c r="BR136" i="53"/>
  <c r="BR140" i="52"/>
  <c r="BR132" i="52"/>
  <c r="BR104" i="52"/>
  <c r="BR124" i="52"/>
  <c r="BR59" i="49"/>
  <c r="BR59" i="53"/>
  <c r="BR140" i="51"/>
  <c r="BR132" i="51"/>
  <c r="BR104" i="51"/>
  <c r="BR124" i="51"/>
  <c r="BR59" i="50"/>
  <c r="BR71" i="51"/>
  <c r="BR63" i="51"/>
  <c r="BR71" i="52"/>
  <c r="BR63" i="52"/>
  <c r="BR67" i="50"/>
  <c r="BR67" i="53"/>
  <c r="BR67" i="49"/>
  <c r="BR35" i="51"/>
  <c r="BR55" i="51"/>
  <c r="BR35" i="52"/>
  <c r="BR55" i="52"/>
  <c r="BR51" i="50"/>
  <c r="BR51" i="53"/>
  <c r="BR51" i="49"/>
  <c r="BR303" i="49"/>
  <c r="BR312" i="50"/>
  <c r="BR312" i="53"/>
  <c r="BR303" i="50"/>
  <c r="BR303" i="53"/>
  <c r="BR312" i="49"/>
  <c r="BR326" i="51"/>
  <c r="BR316" i="51"/>
  <c r="BR307" i="51"/>
  <c r="BR292" i="51"/>
  <c r="BR285" i="51"/>
  <c r="BR264" i="51"/>
  <c r="BR272" i="51"/>
  <c r="BR255" i="51"/>
  <c r="BR326" i="52"/>
  <c r="BR316" i="52"/>
  <c r="BR307" i="52"/>
  <c r="BR292" i="52"/>
  <c r="BR272" i="52"/>
  <c r="BR255" i="52"/>
  <c r="BR285" i="52"/>
  <c r="BR264" i="52"/>
  <c r="BR226" i="51"/>
  <c r="BR236" i="51"/>
  <c r="BR226" i="52"/>
  <c r="BR236" i="52"/>
  <c r="BR222" i="49"/>
  <c r="BR222" i="53"/>
  <c r="BR222" i="50"/>
  <c r="BR202" i="51"/>
  <c r="BR217" i="51"/>
  <c r="BR202" i="52"/>
  <c r="BR217" i="52"/>
  <c r="BR182" i="52"/>
  <c r="BR195" i="52"/>
  <c r="BR182" i="51"/>
  <c r="BR195" i="51"/>
  <c r="BR174" i="52"/>
  <c r="BR165" i="52"/>
  <c r="BR174" i="51"/>
  <c r="BR165" i="51"/>
  <c r="BO384" i="56"/>
  <c r="BO415" i="56"/>
  <c r="BO425" i="56" s="1"/>
  <c r="BO389" i="56"/>
  <c r="BO407" i="56" s="1"/>
  <c r="BO416" i="56"/>
  <c r="BO426" i="56" s="1"/>
  <c r="BO358" i="56"/>
  <c r="BO380" i="56" s="1"/>
  <c r="BR3" i="49"/>
  <c r="BR3" i="50"/>
  <c r="BR3" i="53"/>
  <c r="BR15" i="54"/>
  <c r="BR30" i="54" s="1"/>
  <c r="BR3" i="54"/>
  <c r="BO422" i="56"/>
  <c r="AF402" i="56"/>
  <c r="AG402" i="56"/>
  <c r="AH402" i="56"/>
  <c r="AI402" i="56"/>
  <c r="AJ402" i="56"/>
  <c r="AK402" i="56"/>
  <c r="AL402" i="56"/>
  <c r="AM402" i="56"/>
  <c r="AN402" i="56"/>
  <c r="AO402" i="56"/>
  <c r="AP402" i="56"/>
  <c r="AQ402" i="56"/>
  <c r="AR402" i="56"/>
  <c r="AS402" i="56"/>
  <c r="AT402" i="56"/>
  <c r="AU402" i="56"/>
  <c r="AV402" i="56"/>
  <c r="AW402" i="56"/>
  <c r="AX402" i="56"/>
  <c r="AY402" i="56"/>
  <c r="AZ402" i="56"/>
  <c r="BA402" i="56"/>
  <c r="BB402" i="56"/>
  <c r="BC402" i="56"/>
  <c r="BD402" i="56"/>
  <c r="BE402" i="56"/>
  <c r="BF402" i="56"/>
  <c r="BG402" i="56"/>
  <c r="BH402" i="56"/>
  <c r="BI402" i="56"/>
  <c r="BJ402" i="56"/>
  <c r="BK402" i="56"/>
  <c r="BL402" i="56"/>
  <c r="BM402" i="56"/>
  <c r="BN402" i="56"/>
  <c r="BO402" i="56"/>
  <c r="BR371" i="51"/>
  <c r="BR364" i="51"/>
  <c r="BR341" i="51"/>
  <c r="BR357" i="51"/>
  <c r="BR350" i="51"/>
  <c r="BR357" i="52"/>
  <c r="BR371" i="52"/>
  <c r="BR350" i="52"/>
  <c r="BR364" i="52"/>
  <c r="BR341" i="52"/>
  <c r="BR13" i="50"/>
  <c r="BR13" i="49"/>
  <c r="BR13" i="53"/>
  <c r="T361" i="32"/>
  <c r="Q357" i="32"/>
  <c r="Q347" i="32"/>
  <c r="D368" i="56" s="1"/>
  <c r="BR14" i="49"/>
  <c r="BR14" i="54"/>
  <c r="BR14" i="50"/>
  <c r="BR14" i="53"/>
  <c r="T360" i="32"/>
  <c r="U277" i="17"/>
  <c r="U360" i="32" s="1"/>
  <c r="T359" i="32"/>
  <c r="U359" i="32"/>
  <c r="E63" i="54"/>
  <c r="G362" i="32"/>
  <c r="E33" i="54"/>
  <c r="G349" i="32"/>
  <c r="U278" i="17"/>
  <c r="U361" i="32" s="1"/>
  <c r="BQ75" i="54"/>
  <c r="BP287" i="56"/>
  <c r="BP369" i="56" s="1"/>
  <c r="BR4" i="51"/>
  <c r="BR4" i="52"/>
  <c r="BS6" i="54"/>
  <c r="BR5" i="54"/>
  <c r="BR2" i="54"/>
  <c r="BS7" i="52"/>
  <c r="BS128" i="52" s="1"/>
  <c r="BS7" i="51"/>
  <c r="BS120" i="51" s="1"/>
  <c r="BR2" i="53"/>
  <c r="BS6" i="53"/>
  <c r="BR5" i="53"/>
  <c r="BR2" i="50"/>
  <c r="BR5" i="50"/>
  <c r="BS6" i="50"/>
  <c r="BS6" i="49"/>
  <c r="BR5" i="49"/>
  <c r="BR2" i="49"/>
  <c r="BO417" i="56" l="1"/>
  <c r="BS136" i="51"/>
  <c r="BS120" i="52"/>
  <c r="BS128" i="51"/>
  <c r="BS136" i="52"/>
  <c r="BS59" i="51"/>
  <c r="BR124" i="53"/>
  <c r="BR140" i="53"/>
  <c r="BR104" i="53"/>
  <c r="BR132" i="53"/>
  <c r="BR132" i="49"/>
  <c r="BR140" i="49"/>
  <c r="BR104" i="49"/>
  <c r="BR124" i="49"/>
  <c r="BR140" i="50"/>
  <c r="BR132" i="50"/>
  <c r="BR104" i="50"/>
  <c r="BR124" i="50"/>
  <c r="BR71" i="49"/>
  <c r="BR63" i="49"/>
  <c r="BR71" i="50"/>
  <c r="BR63" i="50"/>
  <c r="BR71" i="53"/>
  <c r="BR63" i="53"/>
  <c r="BS67" i="52"/>
  <c r="BS59" i="52"/>
  <c r="BS67" i="51"/>
  <c r="BR35" i="53"/>
  <c r="BR55" i="53"/>
  <c r="BR35" i="49"/>
  <c r="BR55" i="49"/>
  <c r="BR35" i="50"/>
  <c r="BR55" i="50"/>
  <c r="BS51" i="52"/>
  <c r="BS51" i="51"/>
  <c r="BS303" i="51"/>
  <c r="BS312" i="52"/>
  <c r="BS303" i="52"/>
  <c r="BS312" i="51"/>
  <c r="BR326" i="50"/>
  <c r="BR316" i="50"/>
  <c r="BR307" i="50"/>
  <c r="BR292" i="50"/>
  <c r="BR285" i="50"/>
  <c r="BR272" i="50"/>
  <c r="BR264" i="50"/>
  <c r="BR255" i="50"/>
  <c r="BR326" i="53"/>
  <c r="BR316" i="53"/>
  <c r="BR307" i="53"/>
  <c r="BR292" i="53"/>
  <c r="BR272" i="53"/>
  <c r="BR285" i="53"/>
  <c r="BR264" i="53"/>
  <c r="BR255" i="53"/>
  <c r="BR326" i="49"/>
  <c r="BR316" i="49"/>
  <c r="BR272" i="49"/>
  <c r="BR255" i="49"/>
  <c r="BR285" i="49"/>
  <c r="BR264" i="49"/>
  <c r="BR307" i="49"/>
  <c r="BR292" i="49"/>
  <c r="BR226" i="50"/>
  <c r="BR236" i="50"/>
  <c r="BR226" i="53"/>
  <c r="BR236" i="53"/>
  <c r="BR226" i="49"/>
  <c r="BR236" i="49"/>
  <c r="BS222" i="51"/>
  <c r="BS222" i="52"/>
  <c r="BR202" i="50"/>
  <c r="BR217" i="50"/>
  <c r="BR202" i="53"/>
  <c r="BR217" i="53"/>
  <c r="BR202" i="49"/>
  <c r="BR217" i="49"/>
  <c r="BR182" i="49"/>
  <c r="BR195" i="49"/>
  <c r="BR182" i="50"/>
  <c r="BR195" i="50"/>
  <c r="BR182" i="53"/>
  <c r="BR195" i="53"/>
  <c r="BR174" i="49"/>
  <c r="BR165" i="49"/>
  <c r="BR174" i="50"/>
  <c r="BR165" i="50"/>
  <c r="BR174" i="53"/>
  <c r="BR165" i="53"/>
  <c r="BR42" i="54"/>
  <c r="BP362" i="56" s="1"/>
  <c r="BP358" i="56"/>
  <c r="BP380" i="56" s="1"/>
  <c r="BS3" i="51"/>
  <c r="BS3" i="52"/>
  <c r="BO427" i="56"/>
  <c r="E58" i="54"/>
  <c r="O58" i="54" s="1"/>
  <c r="D409" i="56"/>
  <c r="H368" i="56"/>
  <c r="I368" i="56"/>
  <c r="J368" i="56"/>
  <c r="K368" i="56"/>
  <c r="L368" i="56"/>
  <c r="M368" i="56"/>
  <c r="N368" i="56"/>
  <c r="O368" i="56"/>
  <c r="P368" i="56"/>
  <c r="Q368" i="56"/>
  <c r="R368" i="56"/>
  <c r="S368" i="56"/>
  <c r="T368" i="56"/>
  <c r="U368" i="56"/>
  <c r="V368" i="56"/>
  <c r="W368" i="56"/>
  <c r="X368" i="56"/>
  <c r="Y368" i="56"/>
  <c r="Z368" i="56"/>
  <c r="AA368" i="56"/>
  <c r="AB368" i="56"/>
  <c r="AC368" i="56"/>
  <c r="AD368" i="56"/>
  <c r="AE368" i="56"/>
  <c r="AF368" i="56"/>
  <c r="AG368" i="56"/>
  <c r="AH368" i="56"/>
  <c r="AI368" i="56"/>
  <c r="AJ368" i="56"/>
  <c r="AK368" i="56"/>
  <c r="AL368" i="56"/>
  <c r="AM368" i="56"/>
  <c r="AN368" i="56"/>
  <c r="AO368" i="56"/>
  <c r="AP368" i="56"/>
  <c r="AQ368" i="56"/>
  <c r="AR368" i="56"/>
  <c r="AS368" i="56"/>
  <c r="AT368" i="56"/>
  <c r="AU368" i="56"/>
  <c r="AV368" i="56"/>
  <c r="AW368" i="56"/>
  <c r="AX368" i="56"/>
  <c r="AY368" i="56"/>
  <c r="AZ368" i="56"/>
  <c r="BA368" i="56"/>
  <c r="BB368" i="56"/>
  <c r="BC368" i="56"/>
  <c r="BD368" i="56"/>
  <c r="BD374" i="56" s="1"/>
  <c r="BE368" i="56"/>
  <c r="BE374" i="56" s="1"/>
  <c r="BF368" i="56"/>
  <c r="BF374" i="56" s="1"/>
  <c r="BG368" i="56"/>
  <c r="BG374" i="56" s="1"/>
  <c r="BH368" i="56"/>
  <c r="BH374" i="56" s="1"/>
  <c r="BI368" i="56"/>
  <c r="BI374" i="56" s="1"/>
  <c r="BJ368" i="56"/>
  <c r="BJ374" i="56" s="1"/>
  <c r="BK368" i="56"/>
  <c r="BK374" i="56" s="1"/>
  <c r="BL368" i="56"/>
  <c r="BL374" i="56" s="1"/>
  <c r="BM368" i="56"/>
  <c r="BM374" i="56" s="1"/>
  <c r="BN368" i="56"/>
  <c r="BN374" i="56" s="1"/>
  <c r="BO368" i="56"/>
  <c r="BO374" i="56" s="1"/>
  <c r="E55" i="54"/>
  <c r="U55" i="54" s="1"/>
  <c r="D408" i="56"/>
  <c r="E61" i="54"/>
  <c r="AI61" i="54" s="1"/>
  <c r="D410" i="56"/>
  <c r="BP420" i="56"/>
  <c r="BP402" i="56"/>
  <c r="BP401" i="56"/>
  <c r="BP373" i="56"/>
  <c r="BP421" i="56"/>
  <c r="BP400" i="56"/>
  <c r="BP372" i="56"/>
  <c r="BP371" i="56"/>
  <c r="BP370" i="56"/>
  <c r="BP399" i="56"/>
  <c r="BP367" i="56"/>
  <c r="BP398" i="56"/>
  <c r="BP368" i="56"/>
  <c r="BP366" i="56"/>
  <c r="E48" i="54"/>
  <c r="W49" i="54" s="1"/>
  <c r="D397" i="56"/>
  <c r="BR357" i="53"/>
  <c r="BR364" i="53"/>
  <c r="BR350" i="53"/>
  <c r="BR371" i="53"/>
  <c r="BR341" i="53"/>
  <c r="BR357" i="49"/>
  <c r="BR371" i="49"/>
  <c r="BR350" i="49"/>
  <c r="BR364" i="49"/>
  <c r="BR341" i="49"/>
  <c r="BR371" i="50"/>
  <c r="BR350" i="50"/>
  <c r="BR364" i="50"/>
  <c r="BR357" i="50"/>
  <c r="BR341" i="50"/>
  <c r="BS14" i="51"/>
  <c r="BS13" i="52"/>
  <c r="G357" i="32"/>
  <c r="E26" i="54"/>
  <c r="G347" i="32"/>
  <c r="BS14" i="52"/>
  <c r="BS13" i="51"/>
  <c r="N64" i="54"/>
  <c r="V64" i="54"/>
  <c r="AD64" i="54"/>
  <c r="AL64" i="54"/>
  <c r="AT64" i="54"/>
  <c r="BB64" i="54"/>
  <c r="BJ64" i="54"/>
  <c r="O64" i="54"/>
  <c r="W64" i="54"/>
  <c r="AE64" i="54"/>
  <c r="AM64" i="54"/>
  <c r="AU64" i="54"/>
  <c r="BC64" i="54"/>
  <c r="BK64" i="54"/>
  <c r="BP64" i="54"/>
  <c r="P64" i="54"/>
  <c r="X64" i="54"/>
  <c r="AF64" i="54"/>
  <c r="AN64" i="54"/>
  <c r="AV64" i="54"/>
  <c r="BD64" i="54"/>
  <c r="BL64" i="54"/>
  <c r="BH64" i="54"/>
  <c r="Q64" i="54"/>
  <c r="Y64" i="54"/>
  <c r="AG64" i="54"/>
  <c r="AO64" i="54"/>
  <c r="AW64" i="54"/>
  <c r="BE64" i="54"/>
  <c r="BM64" i="54"/>
  <c r="T64" i="54"/>
  <c r="AZ64" i="54"/>
  <c r="J64" i="54"/>
  <c r="R64" i="54"/>
  <c r="Z64" i="54"/>
  <c r="AH64" i="54"/>
  <c r="AP64" i="54"/>
  <c r="AX64" i="54"/>
  <c r="BF64" i="54"/>
  <c r="BN64" i="54"/>
  <c r="AJ64" i="54"/>
  <c r="K64" i="54"/>
  <c r="S64" i="54"/>
  <c r="AA64" i="54"/>
  <c r="AI64" i="54"/>
  <c r="AQ64" i="54"/>
  <c r="AY64" i="54"/>
  <c r="BG64" i="54"/>
  <c r="BO64" i="54"/>
  <c r="AB64" i="54"/>
  <c r="M64" i="54"/>
  <c r="U64" i="54"/>
  <c r="AC64" i="54"/>
  <c r="AK64" i="54"/>
  <c r="AS64" i="54"/>
  <c r="BA64" i="54"/>
  <c r="BI64" i="54"/>
  <c r="L64" i="54"/>
  <c r="AR64" i="54"/>
  <c r="BQ64" i="54"/>
  <c r="F61" i="54"/>
  <c r="BB61" i="54" s="1"/>
  <c r="G361" i="32"/>
  <c r="F58" i="54"/>
  <c r="AL58" i="54" s="1"/>
  <c r="G360" i="32"/>
  <c r="F55" i="54"/>
  <c r="G359" i="32"/>
  <c r="K61" i="54"/>
  <c r="S61" i="54"/>
  <c r="AA61" i="54"/>
  <c r="Q61" i="54"/>
  <c r="L61" i="54"/>
  <c r="T61" i="54"/>
  <c r="AB61" i="54"/>
  <c r="AJ61" i="54"/>
  <c r="AR61" i="54"/>
  <c r="AC61" i="54"/>
  <c r="AK61" i="54"/>
  <c r="AS61" i="54"/>
  <c r="N61" i="54"/>
  <c r="V61" i="54"/>
  <c r="AD61" i="54"/>
  <c r="O61" i="54"/>
  <c r="W61" i="54"/>
  <c r="AE61" i="54"/>
  <c r="AM61" i="54"/>
  <c r="P61" i="54"/>
  <c r="X61" i="54"/>
  <c r="AO61" i="54"/>
  <c r="J61" i="54"/>
  <c r="R61" i="54"/>
  <c r="Z61" i="54"/>
  <c r="AH61" i="54"/>
  <c r="AP61" i="54"/>
  <c r="Y58" i="54"/>
  <c r="AG58" i="54"/>
  <c r="AE58" i="54"/>
  <c r="J58" i="54"/>
  <c r="R58" i="54"/>
  <c r="Z58" i="54"/>
  <c r="K58" i="54"/>
  <c r="S58" i="54"/>
  <c r="AA58" i="54"/>
  <c r="W58" i="54"/>
  <c r="L58" i="54"/>
  <c r="T58" i="54"/>
  <c r="AB58" i="54"/>
  <c r="U58" i="54"/>
  <c r="AC58" i="54"/>
  <c r="N58" i="54"/>
  <c r="V58" i="54"/>
  <c r="AD58" i="54"/>
  <c r="P58" i="54"/>
  <c r="X58" i="54"/>
  <c r="BP33" i="54"/>
  <c r="M33" i="54"/>
  <c r="U33" i="54"/>
  <c r="AC33" i="54"/>
  <c r="AK33" i="54"/>
  <c r="AS33" i="54"/>
  <c r="BA33" i="54"/>
  <c r="BI33" i="54"/>
  <c r="AQ33" i="54"/>
  <c r="N33" i="54"/>
  <c r="V33" i="54"/>
  <c r="AD33" i="54"/>
  <c r="AL33" i="54"/>
  <c r="AT33" i="54"/>
  <c r="BB33" i="54"/>
  <c r="BJ33" i="54"/>
  <c r="S33" i="54"/>
  <c r="O33" i="54"/>
  <c r="W33" i="54"/>
  <c r="AE33" i="54"/>
  <c r="AM33" i="54"/>
  <c r="AU33" i="54"/>
  <c r="BC33" i="54"/>
  <c r="BK33" i="54"/>
  <c r="AI33" i="54"/>
  <c r="P33" i="54"/>
  <c r="X33" i="54"/>
  <c r="AF33" i="54"/>
  <c r="AN33" i="54"/>
  <c r="AV33" i="54"/>
  <c r="BD33" i="54"/>
  <c r="BL33" i="54"/>
  <c r="AA33" i="54"/>
  <c r="BO33" i="54"/>
  <c r="Q33" i="54"/>
  <c r="Y33" i="54"/>
  <c r="AG33" i="54"/>
  <c r="AO33" i="54"/>
  <c r="AW33" i="54"/>
  <c r="BE33" i="54"/>
  <c r="BM33" i="54"/>
  <c r="K33" i="54"/>
  <c r="J33" i="54"/>
  <c r="R33" i="54"/>
  <c r="Z33" i="54"/>
  <c r="AH33" i="54"/>
  <c r="AP33" i="54"/>
  <c r="AX33" i="54"/>
  <c r="BF33" i="54"/>
  <c r="BN33" i="54"/>
  <c r="BG33" i="54"/>
  <c r="L33" i="54"/>
  <c r="T33" i="54"/>
  <c r="AB33" i="54"/>
  <c r="AJ33" i="54"/>
  <c r="AR33" i="54"/>
  <c r="AZ33" i="54"/>
  <c r="BH33" i="54"/>
  <c r="AY33" i="54"/>
  <c r="BQ33" i="54"/>
  <c r="L49" i="54"/>
  <c r="T49" i="54"/>
  <c r="AB49" i="54"/>
  <c r="AJ49" i="54"/>
  <c r="AR49" i="54"/>
  <c r="AZ49" i="54"/>
  <c r="BH49" i="54"/>
  <c r="BP49" i="54"/>
  <c r="R49" i="54"/>
  <c r="AX49" i="54"/>
  <c r="M49" i="54"/>
  <c r="U49" i="54"/>
  <c r="AC49" i="54"/>
  <c r="AK49" i="54"/>
  <c r="AS49" i="54"/>
  <c r="BA49" i="54"/>
  <c r="BI49" i="54"/>
  <c r="AH49" i="54"/>
  <c r="N49" i="54"/>
  <c r="V49" i="54"/>
  <c r="AD49" i="54"/>
  <c r="AL49" i="54"/>
  <c r="AT49" i="54"/>
  <c r="BB49" i="54"/>
  <c r="BJ49" i="54"/>
  <c r="Z49" i="54"/>
  <c r="O49" i="54"/>
  <c r="AE49" i="54"/>
  <c r="AM49" i="54"/>
  <c r="AU49" i="54"/>
  <c r="BC49" i="54"/>
  <c r="BK49" i="54"/>
  <c r="AP49" i="54"/>
  <c r="BN49" i="54"/>
  <c r="P49" i="54"/>
  <c r="X49" i="54"/>
  <c r="AF49" i="54"/>
  <c r="AN49" i="54"/>
  <c r="AV49" i="54"/>
  <c r="BD49" i="54"/>
  <c r="BL49" i="54"/>
  <c r="Q49" i="54"/>
  <c r="Y49" i="54"/>
  <c r="AG49" i="54"/>
  <c r="AO49" i="54"/>
  <c r="AW49" i="54"/>
  <c r="BE49" i="54"/>
  <c r="BM49" i="54"/>
  <c r="K49" i="54"/>
  <c r="S49" i="54"/>
  <c r="AA49" i="54"/>
  <c r="AI49" i="54"/>
  <c r="AQ49" i="54"/>
  <c r="AY49" i="54"/>
  <c r="BG49" i="54"/>
  <c r="BO49" i="54"/>
  <c r="J49" i="54"/>
  <c r="BF49" i="54"/>
  <c r="BQ49" i="54"/>
  <c r="BR33" i="54"/>
  <c r="BR73" i="54"/>
  <c r="BR70" i="54"/>
  <c r="BR49" i="54"/>
  <c r="BR52" i="54"/>
  <c r="BR64" i="54"/>
  <c r="BR4" i="50"/>
  <c r="BR4" i="53"/>
  <c r="BR4" i="54"/>
  <c r="BS7" i="54"/>
  <c r="BS7" i="53"/>
  <c r="BS120" i="53" s="1"/>
  <c r="BS5" i="52"/>
  <c r="BS2" i="52"/>
  <c r="BT6" i="52"/>
  <c r="BS7" i="50"/>
  <c r="BS136" i="50" s="1"/>
  <c r="BS5" i="51"/>
  <c r="BS2" i="51"/>
  <c r="BT6" i="51"/>
  <c r="BR4" i="49"/>
  <c r="BS7" i="49"/>
  <c r="BS128" i="49" s="1"/>
  <c r="Q58" i="54" l="1"/>
  <c r="AN61" i="54"/>
  <c r="Y61" i="54"/>
  <c r="U61" i="54"/>
  <c r="AQ61" i="54"/>
  <c r="AK58" i="54"/>
  <c r="AI391" i="56" s="1"/>
  <c r="AI409" i="56" s="1"/>
  <c r="AF58" i="54"/>
  <c r="M58" i="54"/>
  <c r="AG61" i="54"/>
  <c r="AF61" i="54"/>
  <c r="AL61" i="54"/>
  <c r="M61" i="54"/>
  <c r="BS120" i="50"/>
  <c r="BS128" i="53"/>
  <c r="BS128" i="50"/>
  <c r="BS136" i="53"/>
  <c r="BS136" i="49"/>
  <c r="BS120" i="49"/>
  <c r="BS140" i="51"/>
  <c r="BS132" i="51"/>
  <c r="BS124" i="51"/>
  <c r="BS104" i="51"/>
  <c r="BS59" i="50"/>
  <c r="BS140" i="52"/>
  <c r="BS124" i="52"/>
  <c r="BS132" i="52"/>
  <c r="BS104" i="52"/>
  <c r="BS59" i="49"/>
  <c r="BS71" i="52"/>
  <c r="BS63" i="52"/>
  <c r="BS67" i="50"/>
  <c r="BS71" i="51"/>
  <c r="BS63" i="51"/>
  <c r="BS67" i="53"/>
  <c r="BS59" i="53"/>
  <c r="BS67" i="49"/>
  <c r="BS35" i="51"/>
  <c r="BS55" i="51"/>
  <c r="BS35" i="52"/>
  <c r="BS55" i="52"/>
  <c r="BS51" i="50"/>
  <c r="BS51" i="53"/>
  <c r="BS51" i="49"/>
  <c r="BS303" i="49"/>
  <c r="BS303" i="53"/>
  <c r="BS312" i="50"/>
  <c r="BS303" i="50"/>
  <c r="BS312" i="53"/>
  <c r="BS312" i="49"/>
  <c r="BS326" i="52"/>
  <c r="BS316" i="52"/>
  <c r="BS307" i="52"/>
  <c r="BS292" i="52"/>
  <c r="BS272" i="52"/>
  <c r="BS285" i="52"/>
  <c r="BS264" i="52"/>
  <c r="BS255" i="52"/>
  <c r="BS326" i="51"/>
  <c r="BS316" i="51"/>
  <c r="BS292" i="51"/>
  <c r="BS307" i="51"/>
  <c r="BS285" i="51"/>
  <c r="BS264" i="51"/>
  <c r="BS272" i="51"/>
  <c r="BS255" i="51"/>
  <c r="BS226" i="52"/>
  <c r="BS236" i="52"/>
  <c r="BS226" i="51"/>
  <c r="BS236" i="51"/>
  <c r="BS222" i="53"/>
  <c r="BS222" i="50"/>
  <c r="BS222" i="49"/>
  <c r="BS202" i="52"/>
  <c r="BS217" i="52"/>
  <c r="BS202" i="51"/>
  <c r="BS217" i="51"/>
  <c r="BS182" i="52"/>
  <c r="BS195" i="52"/>
  <c r="BS182" i="51"/>
  <c r="BS195" i="51"/>
  <c r="BS174" i="52"/>
  <c r="BS165" i="52"/>
  <c r="BS174" i="51"/>
  <c r="BS165" i="51"/>
  <c r="BP384" i="56"/>
  <c r="BE359" i="56"/>
  <c r="BE381" i="56" s="1"/>
  <c r="BF359" i="56"/>
  <c r="BF381" i="56" s="1"/>
  <c r="BL359" i="56"/>
  <c r="BL381" i="56" s="1"/>
  <c r="I359" i="56"/>
  <c r="I370" i="56" s="1"/>
  <c r="I381" i="56" s="1"/>
  <c r="BM359" i="56"/>
  <c r="BM381" i="56" s="1"/>
  <c r="N359" i="56"/>
  <c r="N370" i="56" s="1"/>
  <c r="N381" i="56" s="1"/>
  <c r="M359" i="56"/>
  <c r="M370" i="56" s="1"/>
  <c r="M381" i="56" s="1"/>
  <c r="L359" i="56"/>
  <c r="L370" i="56" s="1"/>
  <c r="L381" i="56" s="1"/>
  <c r="K359" i="56"/>
  <c r="K370" i="56" s="1"/>
  <c r="K381" i="56" s="1"/>
  <c r="H392" i="56"/>
  <c r="H401" i="56" s="1"/>
  <c r="H410" i="56" s="1"/>
  <c r="J392" i="56"/>
  <c r="J401" i="56" s="1"/>
  <c r="J410" i="56" s="1"/>
  <c r="H393" i="56"/>
  <c r="H402" i="56" s="1"/>
  <c r="U359" i="56"/>
  <c r="U370" i="56" s="1"/>
  <c r="U381" i="56" s="1"/>
  <c r="AX359" i="56"/>
  <c r="AX381" i="56" s="1"/>
  <c r="BD359" i="56"/>
  <c r="BD381" i="56" s="1"/>
  <c r="BK359" i="56"/>
  <c r="BK381" i="56" s="1"/>
  <c r="Y359" i="56"/>
  <c r="AG359" i="56"/>
  <c r="AG370" i="56" s="1"/>
  <c r="AG381" i="56" s="1"/>
  <c r="Q359" i="56"/>
  <c r="Q370" i="56" s="1"/>
  <c r="Q381" i="56" s="1"/>
  <c r="AO359" i="56"/>
  <c r="AO370" i="56" s="1"/>
  <c r="AO381" i="56" s="1"/>
  <c r="BN359" i="56"/>
  <c r="BN381" i="56" s="1"/>
  <c r="AW359" i="56"/>
  <c r="AW381" i="56" s="1"/>
  <c r="S359" i="56"/>
  <c r="S370" i="56" s="1"/>
  <c r="S381" i="56" s="1"/>
  <c r="BP359" i="56"/>
  <c r="BP381" i="56" s="1"/>
  <c r="AP359" i="56"/>
  <c r="AP370" i="56" s="1"/>
  <c r="AP381" i="56" s="1"/>
  <c r="AV359" i="56"/>
  <c r="AV381" i="56" s="1"/>
  <c r="BC359" i="56"/>
  <c r="BC381" i="56" s="1"/>
  <c r="BJ359" i="56"/>
  <c r="BJ381" i="56" s="1"/>
  <c r="BI359" i="56"/>
  <c r="BI381" i="56" s="1"/>
  <c r="BH359" i="56"/>
  <c r="BH381" i="56" s="1"/>
  <c r="BG359" i="56"/>
  <c r="BG381" i="56" s="1"/>
  <c r="I391" i="56"/>
  <c r="I400" i="56" s="1"/>
  <c r="I409" i="56" s="1"/>
  <c r="BP416" i="56"/>
  <c r="BP426" i="56" s="1"/>
  <c r="T359" i="56"/>
  <c r="T370" i="56" s="1"/>
  <c r="T381" i="56" s="1"/>
  <c r="AH359" i="56"/>
  <c r="AH370" i="56" s="1"/>
  <c r="AH381" i="56" s="1"/>
  <c r="AN359" i="56"/>
  <c r="AN370" i="56" s="1"/>
  <c r="AN381" i="56" s="1"/>
  <c r="AU359" i="56"/>
  <c r="AU381" i="56" s="1"/>
  <c r="BB359" i="56"/>
  <c r="BB381" i="56" s="1"/>
  <c r="BA359" i="56"/>
  <c r="BA381" i="56" s="1"/>
  <c r="AZ359" i="56"/>
  <c r="AZ381" i="56" s="1"/>
  <c r="AY359" i="56"/>
  <c r="AY381" i="56" s="1"/>
  <c r="V359" i="56"/>
  <c r="V370" i="56" s="1"/>
  <c r="V381" i="56" s="1"/>
  <c r="I393" i="56"/>
  <c r="I402" i="56" s="1"/>
  <c r="I411" i="56" s="1"/>
  <c r="Z359" i="56"/>
  <c r="Z370" i="56" s="1"/>
  <c r="Z381" i="56" s="1"/>
  <c r="AF359" i="56"/>
  <c r="AF370" i="56" s="1"/>
  <c r="AF381" i="56" s="1"/>
  <c r="AM359" i="56"/>
  <c r="AM370" i="56" s="1"/>
  <c r="AM381" i="56" s="1"/>
  <c r="AT359" i="56"/>
  <c r="AT381" i="56" s="1"/>
  <c r="AS359" i="56"/>
  <c r="AS381" i="56" s="1"/>
  <c r="AR359" i="56"/>
  <c r="AR381" i="56" s="1"/>
  <c r="AQ359" i="56"/>
  <c r="AQ370" i="56" s="1"/>
  <c r="AQ381" i="56" s="1"/>
  <c r="AZ392" i="56"/>
  <c r="AZ410" i="56" s="1"/>
  <c r="O359" i="56"/>
  <c r="O370" i="56" s="1"/>
  <c r="O381" i="56" s="1"/>
  <c r="J393" i="56"/>
  <c r="J402" i="56" s="1"/>
  <c r="J411" i="56" s="1"/>
  <c r="R359" i="56"/>
  <c r="R370" i="56" s="1"/>
  <c r="R381" i="56" s="1"/>
  <c r="X359" i="56"/>
  <c r="X370" i="56" s="1"/>
  <c r="X381" i="56" s="1"/>
  <c r="AE359" i="56"/>
  <c r="AL359" i="56"/>
  <c r="AL370" i="56" s="1"/>
  <c r="AL381" i="56" s="1"/>
  <c r="AK359" i="56"/>
  <c r="AK370" i="56" s="1"/>
  <c r="AK381" i="56" s="1"/>
  <c r="AJ359" i="56"/>
  <c r="AJ370" i="56" s="1"/>
  <c r="AJ381" i="56" s="1"/>
  <c r="AI359" i="56"/>
  <c r="AI370" i="56" s="1"/>
  <c r="AI381" i="56" s="1"/>
  <c r="H359" i="56"/>
  <c r="H370" i="56" s="1"/>
  <c r="H381" i="56" s="1"/>
  <c r="BP389" i="56"/>
  <c r="BP407" i="56" s="1"/>
  <c r="BP415" i="56"/>
  <c r="BP425" i="56" s="1"/>
  <c r="BO359" i="56"/>
  <c r="BO381" i="56" s="1"/>
  <c r="J359" i="56"/>
  <c r="J370" i="56" s="1"/>
  <c r="J381" i="56" s="1"/>
  <c r="P359" i="56"/>
  <c r="P370" i="56" s="1"/>
  <c r="P381" i="56" s="1"/>
  <c r="W359" i="56"/>
  <c r="W370" i="56" s="1"/>
  <c r="W381" i="56" s="1"/>
  <c r="AD359" i="56"/>
  <c r="AD370" i="56" s="1"/>
  <c r="AD381" i="56" s="1"/>
  <c r="AC359" i="56"/>
  <c r="AC370" i="56" s="1"/>
  <c r="AC381" i="56" s="1"/>
  <c r="AB359" i="56"/>
  <c r="AB370" i="56" s="1"/>
  <c r="AB381" i="56" s="1"/>
  <c r="AA359" i="56"/>
  <c r="AA370" i="56" s="1"/>
  <c r="AA381" i="56" s="1"/>
  <c r="J391" i="56"/>
  <c r="J400" i="56" s="1"/>
  <c r="J409" i="56" s="1"/>
  <c r="H391" i="56"/>
  <c r="H400" i="56" s="1"/>
  <c r="H409" i="56" s="1"/>
  <c r="I392" i="56"/>
  <c r="I401" i="56" s="1"/>
  <c r="I410" i="56" s="1"/>
  <c r="BS3" i="49"/>
  <c r="BS3" i="53"/>
  <c r="BS3" i="50"/>
  <c r="BP422" i="56"/>
  <c r="BS15" i="54"/>
  <c r="BS30" i="54" s="1"/>
  <c r="BS3" i="54"/>
  <c r="U397" i="56"/>
  <c r="O55" i="54"/>
  <c r="Z55" i="54"/>
  <c r="AY55" i="54"/>
  <c r="M55" i="54"/>
  <c r="AB55" i="54"/>
  <c r="K55" i="54"/>
  <c r="Y55" i="54"/>
  <c r="Q55" i="54"/>
  <c r="AD55" i="54"/>
  <c r="T55" i="54"/>
  <c r="R55" i="54"/>
  <c r="V55" i="54"/>
  <c r="L55" i="54"/>
  <c r="X55" i="54"/>
  <c r="N55" i="54"/>
  <c r="AQ55" i="54"/>
  <c r="P55" i="54"/>
  <c r="J55" i="54"/>
  <c r="AA55" i="54"/>
  <c r="AE55" i="54"/>
  <c r="AC55" i="54"/>
  <c r="S55" i="54"/>
  <c r="W55" i="54"/>
  <c r="BR58" i="54"/>
  <c r="AP55" i="54"/>
  <c r="AM55" i="54"/>
  <c r="AJ55" i="54"/>
  <c r="AI55" i="54"/>
  <c r="AS55" i="54"/>
  <c r="AN55" i="54"/>
  <c r="AK55" i="54"/>
  <c r="AF55" i="54"/>
  <c r="AL55" i="54"/>
  <c r="AO55" i="54"/>
  <c r="AG55" i="54"/>
  <c r="AH55" i="54"/>
  <c r="AR55" i="54"/>
  <c r="AE370" i="56"/>
  <c r="AE381" i="56" s="1"/>
  <c r="Y370" i="56"/>
  <c r="Y381" i="56" s="1"/>
  <c r="BP374" i="56"/>
  <c r="BN397" i="56"/>
  <c r="BN403" i="56" s="1"/>
  <c r="BF397" i="56"/>
  <c r="BF403" i="56" s="1"/>
  <c r="AX397" i="56"/>
  <c r="AX403" i="56" s="1"/>
  <c r="AP397" i="56"/>
  <c r="AH397" i="56"/>
  <c r="BM397" i="56"/>
  <c r="BM403" i="56" s="1"/>
  <c r="BE397" i="56"/>
  <c r="BE403" i="56" s="1"/>
  <c r="AW397" i="56"/>
  <c r="AW403" i="56" s="1"/>
  <c r="AO397" i="56"/>
  <c r="AG397" i="56"/>
  <c r="BL397" i="56"/>
  <c r="BL403" i="56" s="1"/>
  <c r="BD397" i="56"/>
  <c r="BD403" i="56" s="1"/>
  <c r="AV397" i="56"/>
  <c r="AV403" i="56" s="1"/>
  <c r="AN397" i="56"/>
  <c r="AF397" i="56"/>
  <c r="BK397" i="56"/>
  <c r="BK403" i="56" s="1"/>
  <c r="BC397" i="56"/>
  <c r="BC403" i="56" s="1"/>
  <c r="AU397" i="56"/>
  <c r="AU403" i="56" s="1"/>
  <c r="AM397" i="56"/>
  <c r="BJ397" i="56"/>
  <c r="BJ403" i="56" s="1"/>
  <c r="BB397" i="56"/>
  <c r="BB403" i="56" s="1"/>
  <c r="AT397" i="56"/>
  <c r="AT403" i="56" s="1"/>
  <c r="AL397" i="56"/>
  <c r="BI397" i="56"/>
  <c r="BI403" i="56" s="1"/>
  <c r="BA397" i="56"/>
  <c r="BA403" i="56" s="1"/>
  <c r="AS397" i="56"/>
  <c r="AS403" i="56" s="1"/>
  <c r="AK397" i="56"/>
  <c r="BO397" i="56"/>
  <c r="BO403" i="56" s="1"/>
  <c r="BG397" i="56"/>
  <c r="BG403" i="56" s="1"/>
  <c r="AY397" i="56"/>
  <c r="AY403" i="56" s="1"/>
  <c r="AQ397" i="56"/>
  <c r="AI397" i="56"/>
  <c r="BH397" i="56"/>
  <c r="BH403" i="56" s="1"/>
  <c r="AZ397" i="56"/>
  <c r="AZ403" i="56" s="1"/>
  <c r="AR397" i="56"/>
  <c r="AR403" i="56" s="1"/>
  <c r="AJ397" i="56"/>
  <c r="BP397" i="56"/>
  <c r="BP403" i="56" s="1"/>
  <c r="AS58" i="54"/>
  <c r="AH58" i="54"/>
  <c r="AX58" i="54"/>
  <c r="AM58" i="54"/>
  <c r="BJ58" i="54"/>
  <c r="AI58" i="54"/>
  <c r="BC58" i="54"/>
  <c r="BK58" i="54"/>
  <c r="BO58" i="54"/>
  <c r="AJ58" i="54"/>
  <c r="BR55" i="54"/>
  <c r="BS357" i="52"/>
  <c r="BS371" i="52"/>
  <c r="BS350" i="52"/>
  <c r="BS341" i="52"/>
  <c r="BS364" i="52"/>
  <c r="BS350" i="51"/>
  <c r="BS364" i="51"/>
  <c r="BS371" i="51"/>
  <c r="BS357" i="51"/>
  <c r="BS341" i="51"/>
  <c r="AU61" i="54"/>
  <c r="AT55" i="54"/>
  <c r="AV61" i="54"/>
  <c r="AV55" i="54"/>
  <c r="AT61" i="54"/>
  <c r="AU55" i="54"/>
  <c r="BS13" i="53"/>
  <c r="BS13" i="49"/>
  <c r="BS13" i="50"/>
  <c r="BD58" i="54"/>
  <c r="BM58" i="54"/>
  <c r="BH58" i="54"/>
  <c r="AU58" i="54"/>
  <c r="AO58" i="54"/>
  <c r="AP58" i="54"/>
  <c r="BL58" i="54"/>
  <c r="AN58" i="54"/>
  <c r="BG58" i="54"/>
  <c r="AZ58" i="54"/>
  <c r="BA58" i="54"/>
  <c r="BN58" i="54"/>
  <c r="BP58" i="54"/>
  <c r="AR58" i="54"/>
  <c r="BB58" i="54"/>
  <c r="AQ58" i="54"/>
  <c r="BE58" i="54"/>
  <c r="AT58" i="54"/>
  <c r="BF58" i="54"/>
  <c r="AV58" i="54"/>
  <c r="AW58" i="54"/>
  <c r="BQ58" i="54"/>
  <c r="BI58" i="54"/>
  <c r="AY58" i="54"/>
  <c r="BA55" i="54"/>
  <c r="BK61" i="54"/>
  <c r="BM61" i="54"/>
  <c r="BJ61" i="54"/>
  <c r="BS14" i="50"/>
  <c r="BS14" i="54"/>
  <c r="BS14" i="53"/>
  <c r="BS14" i="49"/>
  <c r="BL55" i="54"/>
  <c r="BP55" i="54"/>
  <c r="U66" i="54"/>
  <c r="AW55" i="54"/>
  <c r="BJ55" i="54"/>
  <c r="BG55" i="54"/>
  <c r="BK55" i="54"/>
  <c r="BF55" i="54"/>
  <c r="BG61" i="54"/>
  <c r="BD61" i="54"/>
  <c r="BP61" i="54"/>
  <c r="BQ61" i="54"/>
  <c r="BE55" i="54"/>
  <c r="AX61" i="54"/>
  <c r="BL61" i="54"/>
  <c r="BO61" i="54"/>
  <c r="AY61" i="54"/>
  <c r="AZ55" i="54"/>
  <c r="BC55" i="54"/>
  <c r="BR61" i="54"/>
  <c r="AW61" i="54"/>
  <c r="BI61" i="54"/>
  <c r="BQ55" i="54"/>
  <c r="BN55" i="54"/>
  <c r="BM55" i="54"/>
  <c r="AJ391" i="56"/>
  <c r="AJ409" i="56" s="1"/>
  <c r="AZ61" i="54"/>
  <c r="BF61" i="54"/>
  <c r="BH55" i="54"/>
  <c r="BI55" i="54"/>
  <c r="BE61" i="54"/>
  <c r="BA61" i="54"/>
  <c r="BD55" i="54"/>
  <c r="AX55" i="54"/>
  <c r="J388" i="56"/>
  <c r="BC61" i="54"/>
  <c r="H388" i="56"/>
  <c r="I388" i="56"/>
  <c r="BH61" i="54"/>
  <c r="BN61" i="54"/>
  <c r="BO55" i="54"/>
  <c r="BB55" i="54"/>
  <c r="BR75" i="54"/>
  <c r="BQ287" i="56"/>
  <c r="BS4" i="52"/>
  <c r="BS4" i="51"/>
  <c r="BS5" i="54"/>
  <c r="BS2" i="54"/>
  <c r="BT6" i="54"/>
  <c r="BT6" i="53"/>
  <c r="BS5" i="53"/>
  <c r="BS2" i="53"/>
  <c r="BT7" i="51"/>
  <c r="BT120" i="51" s="1"/>
  <c r="BT6" i="50"/>
  <c r="BS5" i="50"/>
  <c r="BS2" i="50"/>
  <c r="BT7" i="52"/>
  <c r="BT128" i="52" s="1"/>
  <c r="BT6" i="49"/>
  <c r="BS5" i="49"/>
  <c r="BS2" i="49"/>
  <c r="BT136" i="52" l="1"/>
  <c r="BT136" i="51"/>
  <c r="BT128" i="51"/>
  <c r="BT120" i="52"/>
  <c r="BT59" i="51"/>
  <c r="BT59" i="52"/>
  <c r="BS132" i="50"/>
  <c r="BS104" i="50"/>
  <c r="BS124" i="50"/>
  <c r="BS140" i="50"/>
  <c r="BS140" i="53"/>
  <c r="BS132" i="53"/>
  <c r="BS124" i="53"/>
  <c r="BS104" i="53"/>
  <c r="BS140" i="49"/>
  <c r="BS132" i="49"/>
  <c r="BS124" i="49"/>
  <c r="BS104" i="49"/>
  <c r="BS71" i="50"/>
  <c r="BS63" i="50"/>
  <c r="BS71" i="49"/>
  <c r="BS63" i="49"/>
  <c r="BS71" i="53"/>
  <c r="BS63" i="53"/>
  <c r="BT67" i="52"/>
  <c r="BT67" i="51"/>
  <c r="BS35" i="50"/>
  <c r="BS55" i="50"/>
  <c r="BS35" i="49"/>
  <c r="BS55" i="49"/>
  <c r="BS35" i="53"/>
  <c r="BS55" i="53"/>
  <c r="BT51" i="52"/>
  <c r="BT51" i="51"/>
  <c r="BT303" i="52"/>
  <c r="BT312" i="52"/>
  <c r="BT312" i="51"/>
  <c r="BT303" i="51"/>
  <c r="BS326" i="50"/>
  <c r="BS316" i="50"/>
  <c r="BS307" i="50"/>
  <c r="BS285" i="50"/>
  <c r="BS292" i="50"/>
  <c r="BS272" i="50"/>
  <c r="BS255" i="50"/>
  <c r="BS264" i="50"/>
  <c r="BS326" i="53"/>
  <c r="BS316" i="53"/>
  <c r="BS307" i="53"/>
  <c r="BS292" i="53"/>
  <c r="BS272" i="53"/>
  <c r="BS285" i="53"/>
  <c r="BS264" i="53"/>
  <c r="BS255" i="53"/>
  <c r="BS326" i="49"/>
  <c r="BS316" i="49"/>
  <c r="BS285" i="49"/>
  <c r="BS264" i="49"/>
  <c r="BS307" i="49"/>
  <c r="BS292" i="49"/>
  <c r="BS272" i="49"/>
  <c r="BS255" i="49"/>
  <c r="BS226" i="49"/>
  <c r="BS236" i="49"/>
  <c r="BS226" i="50"/>
  <c r="BS236" i="50"/>
  <c r="BS226" i="53"/>
  <c r="BS236" i="53"/>
  <c r="BT222" i="51"/>
  <c r="BT222" i="52"/>
  <c r="BS202" i="50"/>
  <c r="BS217" i="50"/>
  <c r="BS202" i="53"/>
  <c r="BS217" i="53"/>
  <c r="BS202" i="49"/>
  <c r="BS217" i="49"/>
  <c r="BS182" i="53"/>
  <c r="BS195" i="53"/>
  <c r="BS182" i="50"/>
  <c r="BS195" i="50"/>
  <c r="BS182" i="49"/>
  <c r="BS195" i="49"/>
  <c r="BS174" i="49"/>
  <c r="BS165" i="49"/>
  <c r="BS174" i="50"/>
  <c r="BS165" i="50"/>
  <c r="BS174" i="53"/>
  <c r="BS165" i="53"/>
  <c r="BP417" i="56"/>
  <c r="BN392" i="56"/>
  <c r="BN410" i="56" s="1"/>
  <c r="AZ390" i="56"/>
  <c r="AZ408" i="56" s="1"/>
  <c r="AX390" i="56"/>
  <c r="AX408" i="56" s="1"/>
  <c r="BN390" i="56"/>
  <c r="BN408" i="56" s="1"/>
  <c r="AR391" i="56"/>
  <c r="AR409" i="56" s="1"/>
  <c r="BQ358" i="56"/>
  <c r="BH391" i="56"/>
  <c r="BH409" i="56" s="1"/>
  <c r="AV390" i="56"/>
  <c r="AV408" i="56" s="1"/>
  <c r="BB392" i="56"/>
  <c r="BB410" i="56" s="1"/>
  <c r="BI392" i="56"/>
  <c r="BI410" i="56" s="1"/>
  <c r="AX391" i="56"/>
  <c r="AX409" i="56" s="1"/>
  <c r="BK391" i="56"/>
  <c r="BK409" i="56" s="1"/>
  <c r="AC66" i="54"/>
  <c r="J390" i="56"/>
  <c r="J399" i="56" s="1"/>
  <c r="J408" i="56" s="1"/>
  <c r="I390" i="56"/>
  <c r="I399" i="56" s="1"/>
  <c r="I408" i="56" s="1"/>
  <c r="BB390" i="56"/>
  <c r="BB408" i="56" s="1"/>
  <c r="BK390" i="56"/>
  <c r="BK408" i="56" s="1"/>
  <c r="AW392" i="56"/>
  <c r="AW410" i="56" s="1"/>
  <c r="BE392" i="56"/>
  <c r="BE410" i="56" s="1"/>
  <c r="BJ390" i="56"/>
  <c r="BJ408" i="56" s="1"/>
  <c r="AY390" i="56"/>
  <c r="AY408" i="56" s="1"/>
  <c r="BC391" i="56"/>
  <c r="BC409" i="56" s="1"/>
  <c r="BE391" i="56"/>
  <c r="BE409" i="56" s="1"/>
  <c r="BB391" i="56"/>
  <c r="BB409" i="56" s="1"/>
  <c r="BP390" i="56"/>
  <c r="BP408" i="56" s="1"/>
  <c r="AV391" i="56"/>
  <c r="AV409" i="56" s="1"/>
  <c r="AG66" i="54"/>
  <c r="AE66" i="54"/>
  <c r="V66" i="54"/>
  <c r="AB66" i="54"/>
  <c r="BK392" i="56"/>
  <c r="BK410" i="56" s="1"/>
  <c r="BL390" i="56"/>
  <c r="BL408" i="56" s="1"/>
  <c r="AA66" i="54"/>
  <c r="R66" i="54"/>
  <c r="M66" i="54"/>
  <c r="BD391" i="56"/>
  <c r="BD409" i="56" s="1"/>
  <c r="S66" i="54"/>
  <c r="BF392" i="56"/>
  <c r="BF410" i="56" s="1"/>
  <c r="BJ392" i="56"/>
  <c r="BJ410" i="56" s="1"/>
  <c r="BG391" i="56"/>
  <c r="BG409" i="56" s="1"/>
  <c r="BM391" i="56"/>
  <c r="BM409" i="56" s="1"/>
  <c r="H390" i="56"/>
  <c r="H399" i="56" s="1"/>
  <c r="H408" i="56" s="1"/>
  <c r="T66" i="54"/>
  <c r="AW390" i="56"/>
  <c r="AW408" i="56" s="1"/>
  <c r="AY392" i="56"/>
  <c r="AY410" i="56" s="1"/>
  <c r="BJ391" i="56"/>
  <c r="BJ409" i="56" s="1"/>
  <c r="AQ391" i="56"/>
  <c r="AQ409" i="56" s="1"/>
  <c r="AL66" i="54"/>
  <c r="BG390" i="56"/>
  <c r="BG408" i="56" s="1"/>
  <c r="BO391" i="56"/>
  <c r="BO409" i="56" s="1"/>
  <c r="BI391" i="56"/>
  <c r="BI409" i="56" s="1"/>
  <c r="AF66" i="54"/>
  <c r="BP427" i="56"/>
  <c r="P66" i="54"/>
  <c r="AD66" i="54"/>
  <c r="Z66" i="54"/>
  <c r="AX392" i="56"/>
  <c r="AX410" i="56" s="1"/>
  <c r="AY391" i="56"/>
  <c r="AY409" i="56" s="1"/>
  <c r="X66" i="54"/>
  <c r="BM392" i="56"/>
  <c r="BM410" i="56" s="1"/>
  <c r="BC392" i="56"/>
  <c r="BC410" i="56" s="1"/>
  <c r="BI390" i="56"/>
  <c r="BI408" i="56" s="1"/>
  <c r="AZ391" i="56"/>
  <c r="AZ409" i="56" s="1"/>
  <c r="AV392" i="56"/>
  <c r="AV410" i="56" s="1"/>
  <c r="AU392" i="56"/>
  <c r="AU410" i="56" s="1"/>
  <c r="BC390" i="56"/>
  <c r="BC408" i="56" s="1"/>
  <c r="BH390" i="56"/>
  <c r="BH408" i="56" s="1"/>
  <c r="AU391" i="56"/>
  <c r="AU409" i="56" s="1"/>
  <c r="AK66" i="54"/>
  <c r="BP391" i="56"/>
  <c r="BP409" i="56" s="1"/>
  <c r="Q66" i="54"/>
  <c r="O66" i="54"/>
  <c r="BA390" i="56"/>
  <c r="BA408" i="56" s="1"/>
  <c r="BF391" i="56"/>
  <c r="BF409" i="56" s="1"/>
  <c r="Y66" i="54"/>
  <c r="BL392" i="56"/>
  <c r="BL410" i="56" s="1"/>
  <c r="BD390" i="56"/>
  <c r="BD408" i="56" s="1"/>
  <c r="AW391" i="56"/>
  <c r="AW409" i="56" s="1"/>
  <c r="BO390" i="56"/>
  <c r="BO408" i="56" s="1"/>
  <c r="BG392" i="56"/>
  <c r="BG410" i="56" s="1"/>
  <c r="BF390" i="56"/>
  <c r="BF408" i="56" s="1"/>
  <c r="BN391" i="56"/>
  <c r="BN409" i="56" s="1"/>
  <c r="BA391" i="56"/>
  <c r="BA409" i="56" s="1"/>
  <c r="BA392" i="56"/>
  <c r="BA410" i="56" s="1"/>
  <c r="BD392" i="56"/>
  <c r="BD410" i="56" s="1"/>
  <c r="BP392" i="56"/>
  <c r="BP410" i="56" s="1"/>
  <c r="BO392" i="56"/>
  <c r="BO410" i="56" s="1"/>
  <c r="AU390" i="56"/>
  <c r="AU408" i="56" s="1"/>
  <c r="BH392" i="56"/>
  <c r="BH410" i="56" s="1"/>
  <c r="AT391" i="56"/>
  <c r="AT409" i="56" s="1"/>
  <c r="BL391" i="56"/>
  <c r="BL409" i="56" s="1"/>
  <c r="AS391" i="56"/>
  <c r="AS409" i="56" s="1"/>
  <c r="W66" i="54"/>
  <c r="N66" i="54"/>
  <c r="BQ397" i="56"/>
  <c r="BQ369" i="56"/>
  <c r="BT3" i="51"/>
  <c r="BT3" i="52"/>
  <c r="BS42" i="54"/>
  <c r="AO66" i="54"/>
  <c r="AM66" i="54"/>
  <c r="H411" i="56"/>
  <c r="K66" i="54"/>
  <c r="I417" i="56" s="1"/>
  <c r="AK391" i="56"/>
  <c r="AK409" i="56" s="1"/>
  <c r="AQ66" i="54"/>
  <c r="AP66" i="54"/>
  <c r="J66" i="54"/>
  <c r="AJ66" i="54"/>
  <c r="AS66" i="54"/>
  <c r="AH66" i="54"/>
  <c r="AR66" i="54"/>
  <c r="L66" i="54"/>
  <c r="AI66" i="54"/>
  <c r="AN66" i="54"/>
  <c r="J397" i="56"/>
  <c r="I397" i="56"/>
  <c r="BQ420" i="56"/>
  <c r="BQ400" i="56"/>
  <c r="BQ401" i="56"/>
  <c r="BQ421" i="56"/>
  <c r="BQ402" i="56"/>
  <c r="BQ372" i="56"/>
  <c r="BQ371" i="56"/>
  <c r="BQ370" i="56"/>
  <c r="BQ373" i="56"/>
  <c r="BQ399" i="56"/>
  <c r="BQ398" i="56"/>
  <c r="BQ366" i="56"/>
  <c r="BQ367" i="56"/>
  <c r="BQ368" i="56"/>
  <c r="H397" i="56"/>
  <c r="H406" i="56" s="1"/>
  <c r="BS364" i="53"/>
  <c r="BS341" i="53"/>
  <c r="BS357" i="53"/>
  <c r="BS371" i="53"/>
  <c r="BS350" i="53"/>
  <c r="BS371" i="50"/>
  <c r="BS357" i="50"/>
  <c r="BS350" i="50"/>
  <c r="BS341" i="50"/>
  <c r="BS364" i="50"/>
  <c r="BS357" i="49"/>
  <c r="BS371" i="49"/>
  <c r="BS350" i="49"/>
  <c r="BS364" i="49"/>
  <c r="BS341" i="49"/>
  <c r="AT66" i="54"/>
  <c r="AU66" i="54"/>
  <c r="AV66" i="54"/>
  <c r="AM391" i="56"/>
  <c r="AM409" i="56" s="1"/>
  <c r="BT13" i="52"/>
  <c r="BT14" i="51"/>
  <c r="AN391" i="56"/>
  <c r="AN409" i="56" s="1"/>
  <c r="AO391" i="56"/>
  <c r="AO409" i="56" s="1"/>
  <c r="AL391" i="56"/>
  <c r="AL409" i="56" s="1"/>
  <c r="AP391" i="56"/>
  <c r="AP409" i="56" s="1"/>
  <c r="BG66" i="54"/>
  <c r="BL66" i="54"/>
  <c r="BP66" i="54"/>
  <c r="BT14" i="52"/>
  <c r="BT13" i="51"/>
  <c r="BR66" i="54"/>
  <c r="BE390" i="56"/>
  <c r="BE408" i="56" s="1"/>
  <c r="BD66" i="54"/>
  <c r="BK66" i="54"/>
  <c r="BJ66" i="54"/>
  <c r="BQ66" i="54"/>
  <c r="BF66" i="54"/>
  <c r="BC66" i="54"/>
  <c r="BA66" i="54"/>
  <c r="BM66" i="54"/>
  <c r="BB66" i="54"/>
  <c r="BH66" i="54"/>
  <c r="BO66" i="54"/>
  <c r="BM390" i="56"/>
  <c r="BM408" i="56" s="1"/>
  <c r="BN66" i="54"/>
  <c r="AW66" i="54"/>
  <c r="AZ66" i="54"/>
  <c r="BE66" i="54"/>
  <c r="AY66" i="54"/>
  <c r="AX66" i="54"/>
  <c r="BI66" i="54"/>
  <c r="BS33" i="54"/>
  <c r="BS70" i="54"/>
  <c r="BS73" i="54"/>
  <c r="BS49" i="54"/>
  <c r="BS64" i="54"/>
  <c r="BS58" i="54"/>
  <c r="BS55" i="54"/>
  <c r="BS61" i="54"/>
  <c r="BS52" i="54"/>
  <c r="BS4" i="50"/>
  <c r="BS4" i="53"/>
  <c r="BT7" i="54"/>
  <c r="BS4" i="54"/>
  <c r="BT7" i="53"/>
  <c r="BT120" i="53" s="1"/>
  <c r="BU6" i="52"/>
  <c r="BT5" i="52"/>
  <c r="BT2" i="52"/>
  <c r="BT7" i="50"/>
  <c r="BT136" i="50" s="1"/>
  <c r="BU6" i="51"/>
  <c r="BT2" i="51"/>
  <c r="BT5" i="51"/>
  <c r="BS4" i="49"/>
  <c r="BT7" i="49"/>
  <c r="BT128" i="49" s="1"/>
  <c r="BT136" i="53" l="1"/>
  <c r="BT128" i="53"/>
  <c r="BT120" i="50"/>
  <c r="BT136" i="49"/>
  <c r="BT128" i="50"/>
  <c r="BT120" i="49"/>
  <c r="BT140" i="51"/>
  <c r="BT132" i="51"/>
  <c r="BT124" i="51"/>
  <c r="BT104" i="51"/>
  <c r="BT59" i="49"/>
  <c r="BT140" i="52"/>
  <c r="BT132" i="52"/>
  <c r="BT104" i="52"/>
  <c r="BT124" i="52"/>
  <c r="BT59" i="53"/>
  <c r="BT59" i="50"/>
  <c r="BT71" i="51"/>
  <c r="BT63" i="51"/>
  <c r="BT71" i="52"/>
  <c r="BT63" i="52"/>
  <c r="BT67" i="53"/>
  <c r="BT67" i="50"/>
  <c r="BT67" i="49"/>
  <c r="BT35" i="51"/>
  <c r="BT55" i="51"/>
  <c r="BT35" i="52"/>
  <c r="BT55" i="52"/>
  <c r="BT51" i="50"/>
  <c r="BT51" i="49"/>
  <c r="BT51" i="53"/>
  <c r="BT303" i="49"/>
  <c r="BT303" i="53"/>
  <c r="BT312" i="53"/>
  <c r="BT312" i="50"/>
  <c r="BT312" i="49"/>
  <c r="BT303" i="50"/>
  <c r="BT326" i="52"/>
  <c r="BT307" i="52"/>
  <c r="BT292" i="52"/>
  <c r="BT316" i="52"/>
  <c r="BT272" i="52"/>
  <c r="BT285" i="52"/>
  <c r="BT264" i="52"/>
  <c r="BT255" i="52"/>
  <c r="BT326" i="51"/>
  <c r="BT316" i="51"/>
  <c r="BT307" i="51"/>
  <c r="BT292" i="51"/>
  <c r="BT285" i="51"/>
  <c r="BT272" i="51"/>
  <c r="BT264" i="51"/>
  <c r="BT255" i="51"/>
  <c r="BT226" i="51"/>
  <c r="BT236" i="51"/>
  <c r="BT226" i="52"/>
  <c r="BT236" i="52"/>
  <c r="BT222" i="49"/>
  <c r="BT222" i="53"/>
  <c r="BT222" i="50"/>
  <c r="BT202" i="51"/>
  <c r="BT217" i="51"/>
  <c r="BT202" i="52"/>
  <c r="BT217" i="52"/>
  <c r="BT182" i="52"/>
  <c r="BT195" i="52"/>
  <c r="BT182" i="51"/>
  <c r="BT195" i="51"/>
  <c r="BT174" i="52"/>
  <c r="BT165" i="52"/>
  <c r="BT174" i="51"/>
  <c r="BT165" i="51"/>
  <c r="H394" i="56"/>
  <c r="I403" i="56"/>
  <c r="J403" i="56"/>
  <c r="BQ380" i="56"/>
  <c r="BQ416" i="56"/>
  <c r="BQ426" i="56" s="1"/>
  <c r="BQ391" i="56"/>
  <c r="BQ409" i="56" s="1"/>
  <c r="BQ415" i="56"/>
  <c r="BQ425" i="56" s="1"/>
  <c r="BQ389" i="56"/>
  <c r="BQ407" i="56" s="1"/>
  <c r="BQ392" i="56"/>
  <c r="BQ410" i="56" s="1"/>
  <c r="BQ362" i="56"/>
  <c r="BQ384" i="56" s="1"/>
  <c r="BQ390" i="56"/>
  <c r="BQ408" i="56" s="1"/>
  <c r="BQ359" i="56"/>
  <c r="BQ381" i="56" s="1"/>
  <c r="BT3" i="53"/>
  <c r="BT3" i="50"/>
  <c r="BT3" i="49"/>
  <c r="BT15" i="54"/>
  <c r="BT30" i="54" s="1"/>
  <c r="BT3" i="54"/>
  <c r="J406" i="56"/>
  <c r="J412" i="56" s="1"/>
  <c r="I406" i="56"/>
  <c r="I412" i="56" s="1"/>
  <c r="BQ422" i="56"/>
  <c r="H412" i="56"/>
  <c r="BQ403" i="56"/>
  <c r="BQ374" i="56"/>
  <c r="H403" i="56"/>
  <c r="BT371" i="52"/>
  <c r="BT350" i="52"/>
  <c r="BT364" i="52"/>
  <c r="BT341" i="52"/>
  <c r="BT357" i="52"/>
  <c r="BT371" i="51"/>
  <c r="BT357" i="51"/>
  <c r="BT350" i="51"/>
  <c r="BT341" i="51"/>
  <c r="BT364" i="51"/>
  <c r="BT13" i="53"/>
  <c r="BT13" i="49"/>
  <c r="BT13" i="50"/>
  <c r="BT14" i="50"/>
  <c r="BT14" i="54"/>
  <c r="BT14" i="53"/>
  <c r="BT14" i="49"/>
  <c r="BS66" i="54"/>
  <c r="BS75" i="54"/>
  <c r="BR287" i="56"/>
  <c r="BR369" i="56" s="1"/>
  <c r="BT4" i="51"/>
  <c r="BT4" i="52"/>
  <c r="BU6" i="54"/>
  <c r="BT5" i="54"/>
  <c r="BT2" i="54"/>
  <c r="BU7" i="52"/>
  <c r="BU128" i="52" s="1"/>
  <c r="BU6" i="53"/>
  <c r="BT5" i="53"/>
  <c r="BT2" i="53"/>
  <c r="BU6" i="50"/>
  <c r="BT5" i="50"/>
  <c r="BT2" i="50"/>
  <c r="BU7" i="51"/>
  <c r="BU120" i="51" s="1"/>
  <c r="BU6" i="49"/>
  <c r="BT5" i="49"/>
  <c r="BT2" i="49"/>
  <c r="BU120" i="52" l="1"/>
  <c r="BU136" i="51"/>
  <c r="BU136" i="52"/>
  <c r="BU128" i="51"/>
  <c r="BU59" i="52"/>
  <c r="BU59" i="51"/>
  <c r="BT132" i="50"/>
  <c r="BT140" i="50"/>
  <c r="BT124" i="50"/>
  <c r="BT104" i="50"/>
  <c r="BT140" i="49"/>
  <c r="BT132" i="49"/>
  <c r="BT124" i="49"/>
  <c r="BT104" i="49"/>
  <c r="BT140" i="53"/>
  <c r="BT132" i="53"/>
  <c r="BT124" i="53"/>
  <c r="BT104" i="53"/>
  <c r="BT71" i="50"/>
  <c r="BT63" i="50"/>
  <c r="BT71" i="49"/>
  <c r="BT63" i="49"/>
  <c r="BT71" i="53"/>
  <c r="BT63" i="53"/>
  <c r="BU67" i="52"/>
  <c r="BU67" i="51"/>
  <c r="BT35" i="50"/>
  <c r="BT55" i="50"/>
  <c r="BT35" i="49"/>
  <c r="BT55" i="49"/>
  <c r="BT35" i="53"/>
  <c r="BT55" i="53"/>
  <c r="BU51" i="51"/>
  <c r="BU51" i="52"/>
  <c r="BU303" i="51"/>
  <c r="BU312" i="52"/>
  <c r="BU303" i="52"/>
  <c r="BU312" i="51"/>
  <c r="BT326" i="50"/>
  <c r="BT316" i="50"/>
  <c r="BT307" i="50"/>
  <c r="BT285" i="50"/>
  <c r="BT292" i="50"/>
  <c r="BT272" i="50"/>
  <c r="BT264" i="50"/>
  <c r="BT255" i="50"/>
  <c r="BT326" i="49"/>
  <c r="BT316" i="49"/>
  <c r="BT264" i="49"/>
  <c r="BT307" i="49"/>
  <c r="BT292" i="49"/>
  <c r="BT272" i="49"/>
  <c r="BT255" i="49"/>
  <c r="BT285" i="49"/>
  <c r="BT326" i="53"/>
  <c r="BT316" i="53"/>
  <c r="BT307" i="53"/>
  <c r="BT285" i="53"/>
  <c r="BT264" i="53"/>
  <c r="BT272" i="53"/>
  <c r="BT255" i="53"/>
  <c r="BT292" i="53"/>
  <c r="BT226" i="53"/>
  <c r="BT236" i="53"/>
  <c r="BT226" i="50"/>
  <c r="BT236" i="50"/>
  <c r="BT226" i="49"/>
  <c r="BT236" i="49"/>
  <c r="BU222" i="52"/>
  <c r="BU222" i="51"/>
  <c r="BT202" i="53"/>
  <c r="BT217" i="53"/>
  <c r="BT202" i="49"/>
  <c r="BT217" i="49"/>
  <c r="BT202" i="50"/>
  <c r="BT217" i="50"/>
  <c r="BT182" i="53"/>
  <c r="BT195" i="53"/>
  <c r="BT182" i="50"/>
  <c r="BT195" i="50"/>
  <c r="BT182" i="49"/>
  <c r="BT195" i="49"/>
  <c r="BT174" i="50"/>
  <c r="BT165" i="50"/>
  <c r="BT174" i="53"/>
  <c r="BT165" i="53"/>
  <c r="BT174" i="49"/>
  <c r="BT165" i="49"/>
  <c r="BR358" i="56"/>
  <c r="BR380" i="56" s="1"/>
  <c r="BQ417" i="56"/>
  <c r="BU3" i="52"/>
  <c r="BU3" i="51"/>
  <c r="BT42" i="54"/>
  <c r="BQ427" i="56"/>
  <c r="BR400" i="56"/>
  <c r="BR421" i="56"/>
  <c r="BR399" i="56"/>
  <c r="BR398" i="56"/>
  <c r="BR372" i="56"/>
  <c r="BR420" i="56"/>
  <c r="BR401" i="56"/>
  <c r="BR371" i="56"/>
  <c r="BR370" i="56"/>
  <c r="BR366" i="56"/>
  <c r="BR373" i="56"/>
  <c r="BR368" i="56"/>
  <c r="BR402" i="56"/>
  <c r="BR367" i="56"/>
  <c r="BR397" i="56"/>
  <c r="BT371" i="50"/>
  <c r="BT364" i="50"/>
  <c r="BT357" i="50"/>
  <c r="BT350" i="50"/>
  <c r="BT341" i="50"/>
  <c r="BT357" i="49"/>
  <c r="BT371" i="49"/>
  <c r="BT350" i="49"/>
  <c r="BT364" i="49"/>
  <c r="BT341" i="49"/>
  <c r="BT357" i="53"/>
  <c r="BT371" i="53"/>
  <c r="BT350" i="53"/>
  <c r="BT364" i="53"/>
  <c r="BT341" i="53"/>
  <c r="BU14" i="51"/>
  <c r="BU13" i="52"/>
  <c r="BU14" i="52"/>
  <c r="BU13" i="51"/>
  <c r="BT33" i="54"/>
  <c r="BT70" i="54"/>
  <c r="BT73" i="54"/>
  <c r="BT61" i="54"/>
  <c r="BT58" i="54"/>
  <c r="BT49" i="54"/>
  <c r="BT55" i="54"/>
  <c r="BT64" i="54"/>
  <c r="BT52" i="54"/>
  <c r="BT4" i="53"/>
  <c r="BT4" i="50"/>
  <c r="BU7" i="54"/>
  <c r="BT4" i="54"/>
  <c r="BU7" i="50"/>
  <c r="BU136" i="50" s="1"/>
  <c r="BU7" i="53"/>
  <c r="BU120" i="53" s="1"/>
  <c r="BU5" i="52"/>
  <c r="BU2" i="52"/>
  <c r="BV6" i="52"/>
  <c r="BV6" i="51"/>
  <c r="BU2" i="51"/>
  <c r="BU5" i="51"/>
  <c r="BU7" i="49"/>
  <c r="BU128" i="49" s="1"/>
  <c r="BT4" i="49"/>
  <c r="BU136" i="53" l="1"/>
  <c r="BU136" i="49"/>
  <c r="BU128" i="50"/>
  <c r="BU120" i="50"/>
  <c r="BU120" i="49"/>
  <c r="BU128" i="53"/>
  <c r="BU140" i="52"/>
  <c r="BU132" i="52"/>
  <c r="BU124" i="52"/>
  <c r="BU104" i="52"/>
  <c r="BU59" i="53"/>
  <c r="BU59" i="50"/>
  <c r="BU132" i="51"/>
  <c r="BU124" i="51"/>
  <c r="BU104" i="51"/>
  <c r="BU140" i="51"/>
  <c r="BU59" i="49"/>
  <c r="BU67" i="49"/>
  <c r="BU71" i="51"/>
  <c r="BU63" i="51"/>
  <c r="BU71" i="52"/>
  <c r="BU63" i="52"/>
  <c r="BU67" i="53"/>
  <c r="BU67" i="50"/>
  <c r="BU35" i="52"/>
  <c r="BU55" i="52"/>
  <c r="BU35" i="51"/>
  <c r="BU55" i="51"/>
  <c r="BU51" i="49"/>
  <c r="BU51" i="50"/>
  <c r="BU51" i="53"/>
  <c r="BU303" i="53"/>
  <c r="BU312" i="49"/>
  <c r="BU312" i="53"/>
  <c r="BU303" i="49"/>
  <c r="BU303" i="50"/>
  <c r="BU312" i="50"/>
  <c r="BU326" i="51"/>
  <c r="BU316" i="51"/>
  <c r="BU307" i="51"/>
  <c r="BU285" i="51"/>
  <c r="BU292" i="51"/>
  <c r="BU272" i="51"/>
  <c r="BU264" i="51"/>
  <c r="BU255" i="51"/>
  <c r="BU326" i="52"/>
  <c r="BU316" i="52"/>
  <c r="BU307" i="52"/>
  <c r="BU292" i="52"/>
  <c r="BU285" i="52"/>
  <c r="BU264" i="52"/>
  <c r="BU272" i="52"/>
  <c r="BU255" i="52"/>
  <c r="BU226" i="51"/>
  <c r="BU236" i="51"/>
  <c r="BU226" i="52"/>
  <c r="BU236" i="52"/>
  <c r="BU222" i="49"/>
  <c r="BU222" i="50"/>
  <c r="BU222" i="53"/>
  <c r="BU202" i="51"/>
  <c r="BU217" i="51"/>
  <c r="BU202" i="52"/>
  <c r="BU217" i="52"/>
  <c r="BU182" i="51"/>
  <c r="BU195" i="51"/>
  <c r="BU182" i="52"/>
  <c r="BU195" i="52"/>
  <c r="BU174" i="51"/>
  <c r="BU165" i="51"/>
  <c r="BU174" i="52"/>
  <c r="BU165" i="52"/>
  <c r="BR362" i="56"/>
  <c r="BR384" i="56" s="1"/>
  <c r="BR390" i="56"/>
  <c r="BR408" i="56" s="1"/>
  <c r="BR359" i="56"/>
  <c r="BR381" i="56" s="1"/>
  <c r="BR391" i="56"/>
  <c r="BR409" i="56" s="1"/>
  <c r="BR392" i="56"/>
  <c r="BR410" i="56" s="1"/>
  <c r="BR416" i="56"/>
  <c r="BR426" i="56" s="1"/>
  <c r="BR389" i="56"/>
  <c r="BR407" i="56" s="1"/>
  <c r="BR415" i="56"/>
  <c r="BU3" i="50"/>
  <c r="BU3" i="53"/>
  <c r="BU3" i="49"/>
  <c r="BU15" i="54"/>
  <c r="BU30" i="54" s="1"/>
  <c r="BU3" i="54"/>
  <c r="BR422" i="56"/>
  <c r="BR403" i="56"/>
  <c r="BR374" i="56"/>
  <c r="BU371" i="51"/>
  <c r="BU364" i="51"/>
  <c r="BU341" i="51"/>
  <c r="BU357" i="51"/>
  <c r="BU350" i="51"/>
  <c r="BU357" i="52"/>
  <c r="BU371" i="52"/>
  <c r="BU350" i="52"/>
  <c r="BU364" i="52"/>
  <c r="BU341" i="52"/>
  <c r="BU13" i="53"/>
  <c r="BU13" i="50"/>
  <c r="BU13" i="49"/>
  <c r="BU14" i="50"/>
  <c r="BU14" i="49"/>
  <c r="BU14" i="54"/>
  <c r="BU14" i="53"/>
  <c r="BT66" i="54"/>
  <c r="BT75" i="54"/>
  <c r="BS287" i="56"/>
  <c r="BS369" i="56" s="1"/>
  <c r="BU4" i="51"/>
  <c r="BU4" i="52"/>
  <c r="BV6" i="54"/>
  <c r="BU5" i="54"/>
  <c r="BU2" i="54"/>
  <c r="BV7" i="51"/>
  <c r="BV120" i="51" s="1"/>
  <c r="BV6" i="50"/>
  <c r="BU5" i="50"/>
  <c r="BU2" i="50"/>
  <c r="BV6" i="53"/>
  <c r="BU5" i="53"/>
  <c r="BU2" i="53"/>
  <c r="BV7" i="52"/>
  <c r="BV128" i="52" s="1"/>
  <c r="BV6" i="49"/>
  <c r="BU5" i="49"/>
  <c r="BU2" i="49"/>
  <c r="BV136" i="52" l="1"/>
  <c r="BV136" i="51"/>
  <c r="BV128" i="51"/>
  <c r="BV120" i="52"/>
  <c r="BU140" i="49"/>
  <c r="BU132" i="49"/>
  <c r="BU124" i="49"/>
  <c r="BU104" i="49"/>
  <c r="BU140" i="50"/>
  <c r="BU132" i="50"/>
  <c r="BU124" i="50"/>
  <c r="BU104" i="50"/>
  <c r="BU140" i="53"/>
  <c r="BU132" i="53"/>
  <c r="BU124" i="53"/>
  <c r="BU104" i="53"/>
  <c r="BV59" i="52"/>
  <c r="BU71" i="50"/>
  <c r="BU63" i="50"/>
  <c r="BU71" i="49"/>
  <c r="BU63" i="49"/>
  <c r="BU71" i="53"/>
  <c r="BU63" i="53"/>
  <c r="BV67" i="51"/>
  <c r="BV59" i="51"/>
  <c r="BV67" i="52"/>
  <c r="BU35" i="49"/>
  <c r="BU55" i="49"/>
  <c r="BU35" i="50"/>
  <c r="BU55" i="50"/>
  <c r="BU35" i="53"/>
  <c r="BU55" i="53"/>
  <c r="BV51" i="51"/>
  <c r="BV51" i="52"/>
  <c r="BV303" i="51"/>
  <c r="BV312" i="52"/>
  <c r="BV312" i="51"/>
  <c r="BV303" i="52"/>
  <c r="BU326" i="49"/>
  <c r="BU316" i="49"/>
  <c r="BU264" i="49"/>
  <c r="BU307" i="49"/>
  <c r="BU292" i="49"/>
  <c r="BU272" i="49"/>
  <c r="BU255" i="49"/>
  <c r="BU285" i="49"/>
  <c r="BU326" i="50"/>
  <c r="BU316" i="50"/>
  <c r="BU307" i="50"/>
  <c r="BU292" i="50"/>
  <c r="BU285" i="50"/>
  <c r="BU272" i="50"/>
  <c r="BU264" i="50"/>
  <c r="BU255" i="50"/>
  <c r="BU326" i="53"/>
  <c r="BU316" i="53"/>
  <c r="BU292" i="53"/>
  <c r="BU285" i="53"/>
  <c r="BU307" i="53"/>
  <c r="BU272" i="53"/>
  <c r="BU255" i="53"/>
  <c r="BU264" i="53"/>
  <c r="BU226" i="53"/>
  <c r="BU236" i="53"/>
  <c r="BU226" i="49"/>
  <c r="BU236" i="49"/>
  <c r="BU226" i="50"/>
  <c r="BU236" i="50"/>
  <c r="BV222" i="51"/>
  <c r="BV222" i="52"/>
  <c r="BU202" i="53"/>
  <c r="BU217" i="53"/>
  <c r="BU202" i="50"/>
  <c r="BU217" i="50"/>
  <c r="BU202" i="49"/>
  <c r="BU217" i="49"/>
  <c r="BU182" i="50"/>
  <c r="BU195" i="50"/>
  <c r="BU182" i="53"/>
  <c r="BU195" i="53"/>
  <c r="BU182" i="49"/>
  <c r="BU195" i="49"/>
  <c r="BU174" i="53"/>
  <c r="BU165" i="53"/>
  <c r="BU174" i="50"/>
  <c r="BU165" i="50"/>
  <c r="BU174" i="49"/>
  <c r="BU165" i="49"/>
  <c r="BR417" i="56"/>
  <c r="BR425" i="56"/>
  <c r="BR427" i="56" s="1"/>
  <c r="BS358" i="56"/>
  <c r="BS380" i="56" s="1"/>
  <c r="BV3" i="52"/>
  <c r="BV3" i="51"/>
  <c r="BU42" i="54"/>
  <c r="BS402" i="56"/>
  <c r="BS401" i="56"/>
  <c r="BS421" i="56"/>
  <c r="BS399" i="56"/>
  <c r="BS400" i="56"/>
  <c r="BS372" i="56"/>
  <c r="BS398" i="56"/>
  <c r="BS371" i="56"/>
  <c r="BS373" i="56"/>
  <c r="BS368" i="56"/>
  <c r="BS366" i="56"/>
  <c r="BS420" i="56"/>
  <c r="BS370" i="56"/>
  <c r="BS367" i="56"/>
  <c r="BS397" i="56"/>
  <c r="BU371" i="49"/>
  <c r="BU350" i="49"/>
  <c r="BU364" i="49"/>
  <c r="BU357" i="49"/>
  <c r="BU341" i="49"/>
  <c r="BU371" i="50"/>
  <c r="BU357" i="50"/>
  <c r="BU364" i="50"/>
  <c r="BU350" i="50"/>
  <c r="BU341" i="50"/>
  <c r="BU357" i="53"/>
  <c r="BU371" i="53"/>
  <c r="BU350" i="53"/>
  <c r="BU341" i="53"/>
  <c r="BU364" i="53"/>
  <c r="BV14" i="51"/>
  <c r="BV13" i="52"/>
  <c r="BV13" i="51"/>
  <c r="BV14" i="52"/>
  <c r="BU33" i="54"/>
  <c r="BU73" i="54"/>
  <c r="BU70" i="54"/>
  <c r="BU58" i="54"/>
  <c r="BU61" i="54"/>
  <c r="BU52" i="54"/>
  <c r="BU55" i="54"/>
  <c r="BU49" i="54"/>
  <c r="BU64" i="54"/>
  <c r="BU4" i="53"/>
  <c r="BU4" i="50"/>
  <c r="BU4" i="54"/>
  <c r="BV7" i="54"/>
  <c r="BV7" i="50"/>
  <c r="BV136" i="50" s="1"/>
  <c r="BW6" i="51"/>
  <c r="BV2" i="51"/>
  <c r="BV5" i="51"/>
  <c r="BV5" i="52"/>
  <c r="BW6" i="52"/>
  <c r="BV2" i="52"/>
  <c r="BV7" i="53"/>
  <c r="BV120" i="53" s="1"/>
  <c r="BU4" i="49"/>
  <c r="BV7" i="49"/>
  <c r="BV128" i="49" s="1"/>
  <c r="BV128" i="53" l="1"/>
  <c r="BV136" i="53"/>
  <c r="BV120" i="49"/>
  <c r="BV128" i="50"/>
  <c r="BV136" i="49"/>
  <c r="BV120" i="50"/>
  <c r="BV59" i="49"/>
  <c r="BV132" i="51"/>
  <c r="BV124" i="51"/>
  <c r="BV104" i="51"/>
  <c r="BV140" i="51"/>
  <c r="BV140" i="52"/>
  <c r="BV132" i="52"/>
  <c r="BV124" i="52"/>
  <c r="BV104" i="52"/>
  <c r="BV59" i="53"/>
  <c r="BV67" i="50"/>
  <c r="BV59" i="50"/>
  <c r="BV71" i="52"/>
  <c r="BV63" i="52"/>
  <c r="BV71" i="51"/>
  <c r="BV63" i="51"/>
  <c r="BV67" i="49"/>
  <c r="BV67" i="53"/>
  <c r="BV35" i="52"/>
  <c r="BV55" i="52"/>
  <c r="BV35" i="51"/>
  <c r="BV55" i="51"/>
  <c r="BV51" i="50"/>
  <c r="BV51" i="53"/>
  <c r="BV51" i="49"/>
  <c r="BV312" i="49"/>
  <c r="BV303" i="53"/>
  <c r="BV303" i="50"/>
  <c r="BV312" i="53"/>
  <c r="BV303" i="49"/>
  <c r="BV312" i="50"/>
  <c r="BV326" i="51"/>
  <c r="BV316" i="51"/>
  <c r="BV307" i="51"/>
  <c r="BV292" i="51"/>
  <c r="BV285" i="51"/>
  <c r="BV264" i="51"/>
  <c r="BV255" i="51"/>
  <c r="BV272" i="51"/>
  <c r="BV326" i="52"/>
  <c r="BV316" i="52"/>
  <c r="BV307" i="52"/>
  <c r="BV292" i="52"/>
  <c r="BV285" i="52"/>
  <c r="BV264" i="52"/>
  <c r="BV272" i="52"/>
  <c r="BV255" i="52"/>
  <c r="BV226" i="51"/>
  <c r="BV236" i="51"/>
  <c r="BV226" i="52"/>
  <c r="BV236" i="52"/>
  <c r="BV222" i="50"/>
  <c r="BV222" i="53"/>
  <c r="BV222" i="49"/>
  <c r="BV202" i="51"/>
  <c r="BV217" i="51"/>
  <c r="BV202" i="52"/>
  <c r="BV217" i="52"/>
  <c r="BV182" i="51"/>
  <c r="BV195" i="51"/>
  <c r="BV182" i="52"/>
  <c r="BV195" i="52"/>
  <c r="BV174" i="51"/>
  <c r="BV165" i="51"/>
  <c r="BV174" i="52"/>
  <c r="BV165" i="52"/>
  <c r="BS389" i="56"/>
  <c r="BS407" i="56" s="1"/>
  <c r="BS392" i="56"/>
  <c r="BS410" i="56" s="1"/>
  <c r="BS391" i="56"/>
  <c r="BS409" i="56" s="1"/>
  <c r="BS415" i="56"/>
  <c r="BS425" i="56" s="1"/>
  <c r="BS362" i="56"/>
  <c r="BS384" i="56" s="1"/>
  <c r="BS416" i="56"/>
  <c r="BS426" i="56" s="1"/>
  <c r="BS390" i="56"/>
  <c r="BS408" i="56" s="1"/>
  <c r="BS359" i="56"/>
  <c r="BS381" i="56" s="1"/>
  <c r="BV3" i="49"/>
  <c r="BV3" i="50"/>
  <c r="BV3" i="53"/>
  <c r="BV15" i="54"/>
  <c r="BV42" i="54" s="1"/>
  <c r="BV3" i="54"/>
  <c r="BS422" i="56"/>
  <c r="BS403" i="56"/>
  <c r="BS374" i="56"/>
  <c r="BV371" i="51"/>
  <c r="BV357" i="51"/>
  <c r="BV350" i="51"/>
  <c r="BV364" i="51"/>
  <c r="BV341" i="51"/>
  <c r="BV364" i="52"/>
  <c r="BV350" i="52"/>
  <c r="BV357" i="52"/>
  <c r="BV371" i="52"/>
  <c r="BV341" i="52"/>
  <c r="BV13" i="49"/>
  <c r="BV13" i="53"/>
  <c r="BV13" i="50"/>
  <c r="BV14" i="50"/>
  <c r="BV14" i="49"/>
  <c r="BV14" i="54"/>
  <c r="BV14" i="53"/>
  <c r="BU66" i="54"/>
  <c r="BU75" i="54"/>
  <c r="BT287" i="56"/>
  <c r="BT369" i="56" s="1"/>
  <c r="BV4" i="51"/>
  <c r="BV4" i="52"/>
  <c r="BW6" i="54"/>
  <c r="BV5" i="54"/>
  <c r="BV2" i="54"/>
  <c r="BW7" i="51"/>
  <c r="BW120" i="51" s="1"/>
  <c r="BW7" i="52"/>
  <c r="BW128" i="52" s="1"/>
  <c r="BW6" i="50"/>
  <c r="BV5" i="50"/>
  <c r="BV2" i="50"/>
  <c r="BV5" i="53"/>
  <c r="BW6" i="53"/>
  <c r="BV2" i="53"/>
  <c r="BW6" i="49"/>
  <c r="BV5" i="49"/>
  <c r="BV2" i="49"/>
  <c r="BW120" i="52" l="1"/>
  <c r="BW136" i="51"/>
  <c r="BW128" i="51"/>
  <c r="BW136" i="52"/>
  <c r="BW59" i="51"/>
  <c r="BV140" i="50"/>
  <c r="BV132" i="50"/>
  <c r="BV124" i="50"/>
  <c r="BV104" i="50"/>
  <c r="BV140" i="53"/>
  <c r="BV132" i="53"/>
  <c r="BV124" i="53"/>
  <c r="BV104" i="53"/>
  <c r="BV140" i="49"/>
  <c r="BV132" i="49"/>
  <c r="BV124" i="49"/>
  <c r="BV104" i="49"/>
  <c r="BV71" i="50"/>
  <c r="BV63" i="50"/>
  <c r="BV71" i="53"/>
  <c r="BV63" i="53"/>
  <c r="BW67" i="52"/>
  <c r="BW59" i="52"/>
  <c r="BV71" i="49"/>
  <c r="BV63" i="49"/>
  <c r="BW67" i="51"/>
  <c r="BV35" i="50"/>
  <c r="BV55" i="50"/>
  <c r="BV35" i="53"/>
  <c r="BV55" i="53"/>
  <c r="BV35" i="49"/>
  <c r="BV55" i="49"/>
  <c r="BW51" i="51"/>
  <c r="BW51" i="52"/>
  <c r="BW312" i="51"/>
  <c r="BW312" i="52"/>
  <c r="BW303" i="52"/>
  <c r="BW303" i="51"/>
  <c r="BV326" i="50"/>
  <c r="BV316" i="50"/>
  <c r="BV307" i="50"/>
  <c r="BV292" i="50"/>
  <c r="BV285" i="50"/>
  <c r="BV264" i="50"/>
  <c r="BV272" i="50"/>
  <c r="BV255" i="50"/>
  <c r="BV326" i="53"/>
  <c r="BV316" i="53"/>
  <c r="BV292" i="53"/>
  <c r="BV307" i="53"/>
  <c r="BV255" i="53"/>
  <c r="BV285" i="53"/>
  <c r="BV264" i="53"/>
  <c r="BV272" i="53"/>
  <c r="BV326" i="49"/>
  <c r="BV316" i="49"/>
  <c r="BV307" i="49"/>
  <c r="BV292" i="49"/>
  <c r="BV272" i="49"/>
  <c r="BV255" i="49"/>
  <c r="BV285" i="49"/>
  <c r="BV264" i="49"/>
  <c r="BV226" i="50"/>
  <c r="BV236" i="50"/>
  <c r="BV226" i="53"/>
  <c r="BV236" i="53"/>
  <c r="BV226" i="49"/>
  <c r="BV236" i="49"/>
  <c r="BW222" i="51"/>
  <c r="BW222" i="52"/>
  <c r="BV202" i="49"/>
  <c r="BV217" i="49"/>
  <c r="BV202" i="53"/>
  <c r="BV217" i="53"/>
  <c r="BV202" i="50"/>
  <c r="BV217" i="50"/>
  <c r="BV182" i="50"/>
  <c r="BV195" i="50"/>
  <c r="BV182" i="49"/>
  <c r="BV195" i="49"/>
  <c r="BV182" i="53"/>
  <c r="BV195" i="53"/>
  <c r="BV174" i="50"/>
  <c r="BV165" i="50"/>
  <c r="BV174" i="53"/>
  <c r="BV165" i="53"/>
  <c r="BV174" i="49"/>
  <c r="BV165" i="49"/>
  <c r="BS417" i="56"/>
  <c r="BT362" i="56"/>
  <c r="BW3" i="52"/>
  <c r="BW3" i="51"/>
  <c r="BV30" i="54"/>
  <c r="BS427" i="56"/>
  <c r="BT402" i="56"/>
  <c r="BT420" i="56"/>
  <c r="BT373" i="56"/>
  <c r="BT421" i="56"/>
  <c r="BT400" i="56"/>
  <c r="BT401" i="56"/>
  <c r="BT399" i="56"/>
  <c r="BT398" i="56"/>
  <c r="BT370" i="56"/>
  <c r="BT367" i="56"/>
  <c r="BT366" i="56"/>
  <c r="BT371" i="56"/>
  <c r="BT372" i="56"/>
  <c r="BT368" i="56"/>
  <c r="BT397" i="56"/>
  <c r="BV371" i="50"/>
  <c r="BV357" i="50"/>
  <c r="BV350" i="50"/>
  <c r="BV341" i="50"/>
  <c r="BV364" i="50"/>
  <c r="BV371" i="53"/>
  <c r="BV350" i="53"/>
  <c r="BV364" i="53"/>
  <c r="BV341" i="53"/>
  <c r="BV357" i="53"/>
  <c r="BV371" i="49"/>
  <c r="BV350" i="49"/>
  <c r="BV364" i="49"/>
  <c r="BV357" i="49"/>
  <c r="BV341" i="49"/>
  <c r="BW13" i="52"/>
  <c r="BW14" i="51"/>
  <c r="BW13" i="51"/>
  <c r="BW14" i="52"/>
  <c r="BV33" i="54"/>
  <c r="BV70" i="54"/>
  <c r="BV73" i="54"/>
  <c r="BV58" i="54"/>
  <c r="BV49" i="54"/>
  <c r="BV55" i="54"/>
  <c r="BV61" i="54"/>
  <c r="BV52" i="54"/>
  <c r="BV64" i="54"/>
  <c r="BV4" i="50"/>
  <c r="BV4" i="53"/>
  <c r="BV4" i="54"/>
  <c r="BW7" i="54"/>
  <c r="BX6" i="52"/>
  <c r="BW2" i="52"/>
  <c r="BW5" i="52"/>
  <c r="BW7" i="50"/>
  <c r="BW136" i="50" s="1"/>
  <c r="BW7" i="53"/>
  <c r="BW120" i="53" s="1"/>
  <c r="BX6" i="51"/>
  <c r="BW5" i="51"/>
  <c r="BW2" i="51"/>
  <c r="BV4" i="49"/>
  <c r="BW7" i="49"/>
  <c r="BW128" i="49" s="1"/>
  <c r="BT384" i="56" l="1"/>
  <c r="BW120" i="49"/>
  <c r="BW136" i="49"/>
  <c r="BW128" i="50"/>
  <c r="BW136" i="53"/>
  <c r="BW128" i="53"/>
  <c r="BW120" i="50"/>
  <c r="BW59" i="53"/>
  <c r="BW140" i="52"/>
  <c r="BW132" i="52"/>
  <c r="BW124" i="52"/>
  <c r="BW104" i="52"/>
  <c r="BW59" i="50"/>
  <c r="BW140" i="51"/>
  <c r="BW132" i="51"/>
  <c r="BW124" i="51"/>
  <c r="BW104" i="51"/>
  <c r="BW67" i="49"/>
  <c r="BW59" i="49"/>
  <c r="BW71" i="51"/>
  <c r="BW63" i="51"/>
  <c r="BW71" i="52"/>
  <c r="BW63" i="52"/>
  <c r="BW67" i="50"/>
  <c r="BW67" i="53"/>
  <c r="BW35" i="52"/>
  <c r="BW55" i="52"/>
  <c r="BW35" i="51"/>
  <c r="BW55" i="51"/>
  <c r="BW51" i="50"/>
  <c r="BW51" i="53"/>
  <c r="BW51" i="49"/>
  <c r="BW312" i="49"/>
  <c r="BW303" i="53"/>
  <c r="BW312" i="53"/>
  <c r="BW312" i="50"/>
  <c r="BW303" i="50"/>
  <c r="BW303" i="49"/>
  <c r="BW326" i="51"/>
  <c r="BW316" i="51"/>
  <c r="BW307" i="51"/>
  <c r="BW292" i="51"/>
  <c r="BW285" i="51"/>
  <c r="BW272" i="51"/>
  <c r="BW255" i="51"/>
  <c r="BW264" i="51"/>
  <c r="BW326" i="52"/>
  <c r="BW316" i="52"/>
  <c r="BW307" i="52"/>
  <c r="BW292" i="52"/>
  <c r="BW264" i="52"/>
  <c r="BW272" i="52"/>
  <c r="BW255" i="52"/>
  <c r="BW285" i="52"/>
  <c r="BW226" i="51"/>
  <c r="BW236" i="51"/>
  <c r="BW226" i="52"/>
  <c r="BW236" i="52"/>
  <c r="BW222" i="49"/>
  <c r="BW222" i="53"/>
  <c r="BW222" i="50"/>
  <c r="BW202" i="51"/>
  <c r="BW217" i="51"/>
  <c r="BW202" i="52"/>
  <c r="BW217" i="52"/>
  <c r="BW182" i="51"/>
  <c r="BW195" i="51"/>
  <c r="BW182" i="52"/>
  <c r="BW195" i="52"/>
  <c r="BW174" i="51"/>
  <c r="BW165" i="51"/>
  <c r="BW174" i="52"/>
  <c r="BW165" i="52"/>
  <c r="BT390" i="56"/>
  <c r="BT408" i="56" s="1"/>
  <c r="BT391" i="56"/>
  <c r="BT409" i="56" s="1"/>
  <c r="BT416" i="56"/>
  <c r="BT426" i="56" s="1"/>
  <c r="BT415" i="56"/>
  <c r="BT425" i="56" s="1"/>
  <c r="BT358" i="56"/>
  <c r="BT380" i="56" s="1"/>
  <c r="BT392" i="56"/>
  <c r="BT410" i="56" s="1"/>
  <c r="BT359" i="56"/>
  <c r="BT381" i="56" s="1"/>
  <c r="BW3" i="49"/>
  <c r="BW3" i="53"/>
  <c r="BW3" i="50"/>
  <c r="BW15" i="54"/>
  <c r="BW30" i="54" s="1"/>
  <c r="BW3" i="54"/>
  <c r="BT403" i="56"/>
  <c r="BT374" i="56"/>
  <c r="BT422" i="56"/>
  <c r="BW371" i="51"/>
  <c r="BW357" i="51"/>
  <c r="BW341" i="51"/>
  <c r="BW350" i="51"/>
  <c r="BW364" i="51"/>
  <c r="BW371" i="52"/>
  <c r="BW350" i="52"/>
  <c r="BW364" i="52"/>
  <c r="BW341" i="52"/>
  <c r="BW357" i="52"/>
  <c r="BW13" i="49"/>
  <c r="BW13" i="53"/>
  <c r="BW13" i="50"/>
  <c r="BW14" i="53"/>
  <c r="BW14" i="50"/>
  <c r="BW14" i="49"/>
  <c r="BW14" i="54"/>
  <c r="BV66" i="54"/>
  <c r="BV75" i="54"/>
  <c r="BU287" i="56"/>
  <c r="BU369" i="56" s="1"/>
  <c r="BT389" i="56"/>
  <c r="BT407" i="56" s="1"/>
  <c r="BW4" i="51"/>
  <c r="BW4" i="52"/>
  <c r="BX6" i="54"/>
  <c r="BW5" i="54"/>
  <c r="BW2" i="54"/>
  <c r="BW5" i="50"/>
  <c r="BW2" i="50"/>
  <c r="BX6" i="50"/>
  <c r="BX6" i="53"/>
  <c r="BW5" i="53"/>
  <c r="BW2" i="53"/>
  <c r="BX7" i="51"/>
  <c r="BX120" i="51" s="1"/>
  <c r="BX7" i="52"/>
  <c r="BX128" i="52" s="1"/>
  <c r="BW5" i="49"/>
  <c r="BW2" i="49"/>
  <c r="BX6" i="49"/>
  <c r="BX136" i="51" l="1"/>
  <c r="BX136" i="52"/>
  <c r="BX120" i="52"/>
  <c r="BX128" i="51"/>
  <c r="BX59" i="52"/>
  <c r="BX59" i="51"/>
  <c r="BW140" i="50"/>
  <c r="BW132" i="50"/>
  <c r="BW124" i="50"/>
  <c r="BW104" i="50"/>
  <c r="BW140" i="53"/>
  <c r="BW132" i="53"/>
  <c r="BW124" i="53"/>
  <c r="BW104" i="53"/>
  <c r="BW140" i="49"/>
  <c r="BW132" i="49"/>
  <c r="BW124" i="49"/>
  <c r="BW104" i="49"/>
  <c r="BW71" i="53"/>
  <c r="BW63" i="53"/>
  <c r="BW71" i="49"/>
  <c r="BW63" i="49"/>
  <c r="BW71" i="50"/>
  <c r="BW63" i="50"/>
  <c r="BX67" i="52"/>
  <c r="BX67" i="51"/>
  <c r="BW35" i="50"/>
  <c r="BW55" i="50"/>
  <c r="BW35" i="53"/>
  <c r="BW55" i="53"/>
  <c r="BW35" i="49"/>
  <c r="BW55" i="49"/>
  <c r="BX51" i="51"/>
  <c r="BX51" i="52"/>
  <c r="BX312" i="51"/>
  <c r="BX312" i="52"/>
  <c r="BX303" i="51"/>
  <c r="BX303" i="52"/>
  <c r="BW326" i="49"/>
  <c r="BW316" i="49"/>
  <c r="BW307" i="49"/>
  <c r="BW292" i="49"/>
  <c r="BW272" i="49"/>
  <c r="BW255" i="49"/>
  <c r="BW285" i="49"/>
  <c r="BW264" i="49"/>
  <c r="BW326" i="53"/>
  <c r="BW316" i="53"/>
  <c r="BW292" i="53"/>
  <c r="BW307" i="53"/>
  <c r="BW285" i="53"/>
  <c r="BW255" i="53"/>
  <c r="BW264" i="53"/>
  <c r="BW272" i="53"/>
  <c r="BW326" i="50"/>
  <c r="BW316" i="50"/>
  <c r="BW307" i="50"/>
  <c r="BW285" i="50"/>
  <c r="BW272" i="50"/>
  <c r="BW292" i="50"/>
  <c r="BW255" i="50"/>
  <c r="BW264" i="50"/>
  <c r="BW226" i="50"/>
  <c r="BW236" i="50"/>
  <c r="BW226" i="53"/>
  <c r="BW236" i="53"/>
  <c r="BW226" i="49"/>
  <c r="BW236" i="49"/>
  <c r="BX222" i="51"/>
  <c r="BX222" i="52"/>
  <c r="BW202" i="50"/>
  <c r="BW217" i="50"/>
  <c r="BW202" i="53"/>
  <c r="BW217" i="53"/>
  <c r="BW202" i="49"/>
  <c r="BW217" i="49"/>
  <c r="BW182" i="53"/>
  <c r="BW195" i="53"/>
  <c r="BW182" i="49"/>
  <c r="BW195" i="49"/>
  <c r="BW182" i="50"/>
  <c r="BW195" i="50"/>
  <c r="BW174" i="53"/>
  <c r="BW165" i="53"/>
  <c r="BW174" i="49"/>
  <c r="BW165" i="49"/>
  <c r="BW174" i="50"/>
  <c r="BW165" i="50"/>
  <c r="BW42" i="54"/>
  <c r="BU362" i="56" s="1"/>
  <c r="BT417" i="56"/>
  <c r="BU358" i="56"/>
  <c r="BU380" i="56" s="1"/>
  <c r="BX3" i="52"/>
  <c r="BX3" i="51"/>
  <c r="BT427" i="56"/>
  <c r="BU421" i="56"/>
  <c r="BU420" i="56"/>
  <c r="BU402" i="56"/>
  <c r="BU399" i="56"/>
  <c r="BU401" i="56"/>
  <c r="BU373" i="56"/>
  <c r="BU367" i="56"/>
  <c r="BU398" i="56"/>
  <c r="BU370" i="56"/>
  <c r="BU372" i="56"/>
  <c r="BU371" i="56"/>
  <c r="BU366" i="56"/>
  <c r="BU400" i="56"/>
  <c r="BU368" i="56"/>
  <c r="BU397" i="56"/>
  <c r="BW371" i="50"/>
  <c r="BW364" i="50"/>
  <c r="BW350" i="50"/>
  <c r="BW357" i="50"/>
  <c r="BW341" i="50"/>
  <c r="BW357" i="53"/>
  <c r="BW371" i="53"/>
  <c r="BW350" i="53"/>
  <c r="BW364" i="53"/>
  <c r="BW341" i="53"/>
  <c r="BW364" i="49"/>
  <c r="BW357" i="49"/>
  <c r="BW341" i="49"/>
  <c r="BW350" i="49"/>
  <c r="BW371" i="49"/>
  <c r="BX13" i="52"/>
  <c r="BX14" i="51"/>
  <c r="BX13" i="51"/>
  <c r="BX14" i="52"/>
  <c r="BW33" i="54"/>
  <c r="BW70" i="54"/>
  <c r="BW73" i="54"/>
  <c r="BW64" i="54"/>
  <c r="BW61" i="54"/>
  <c r="BW49" i="54"/>
  <c r="BW55" i="54"/>
  <c r="BW52" i="54"/>
  <c r="BW58" i="54"/>
  <c r="BW4" i="53"/>
  <c r="BW4" i="50"/>
  <c r="BX7" i="54"/>
  <c r="BW4" i="54"/>
  <c r="BY6" i="51"/>
  <c r="BX5" i="51"/>
  <c r="BX2" i="51"/>
  <c r="BY6" i="52"/>
  <c r="BX5" i="52"/>
  <c r="BX2" i="52"/>
  <c r="BX7" i="50"/>
  <c r="BX136" i="50" s="1"/>
  <c r="BX7" i="53"/>
  <c r="BX120" i="53" s="1"/>
  <c r="BX7" i="49"/>
  <c r="BX128" i="49" s="1"/>
  <c r="BW4" i="49"/>
  <c r="BX120" i="49" l="1"/>
  <c r="BX136" i="49"/>
  <c r="BX136" i="53"/>
  <c r="BX128" i="53"/>
  <c r="BX120" i="50"/>
  <c r="BX128" i="50"/>
  <c r="BX140" i="51"/>
  <c r="BX124" i="51"/>
  <c r="BX104" i="51"/>
  <c r="BX132" i="51"/>
  <c r="BX59" i="49"/>
  <c r="BX140" i="52"/>
  <c r="BX132" i="52"/>
  <c r="BX124" i="52"/>
  <c r="BX104" i="52"/>
  <c r="BX59" i="53"/>
  <c r="BX71" i="51"/>
  <c r="BX63" i="51"/>
  <c r="BX71" i="52"/>
  <c r="BX63" i="52"/>
  <c r="BX67" i="50"/>
  <c r="BX59" i="50"/>
  <c r="BX67" i="49"/>
  <c r="BX67" i="53"/>
  <c r="BX35" i="52"/>
  <c r="BX55" i="52"/>
  <c r="BX35" i="51"/>
  <c r="BX55" i="51"/>
  <c r="BX51" i="50"/>
  <c r="BX51" i="49"/>
  <c r="BX51" i="53"/>
  <c r="BX303" i="53"/>
  <c r="BX312" i="53"/>
  <c r="BX312" i="49"/>
  <c r="BX312" i="50"/>
  <c r="BX303" i="50"/>
  <c r="BX303" i="49"/>
  <c r="BX326" i="51"/>
  <c r="BX316" i="51"/>
  <c r="BX307" i="51"/>
  <c r="BX292" i="51"/>
  <c r="BX285" i="51"/>
  <c r="BX264" i="51"/>
  <c r="BX272" i="51"/>
  <c r="BX255" i="51"/>
  <c r="BX326" i="52"/>
  <c r="BX292" i="52"/>
  <c r="BX285" i="52"/>
  <c r="BX316" i="52"/>
  <c r="BX307" i="52"/>
  <c r="BX272" i="52"/>
  <c r="BX255" i="52"/>
  <c r="BX264" i="52"/>
  <c r="BX226" i="51"/>
  <c r="BX236" i="51"/>
  <c r="BX226" i="52"/>
  <c r="BX236" i="52"/>
  <c r="BX222" i="53"/>
  <c r="BX222" i="49"/>
  <c r="BX222" i="50"/>
  <c r="BX202" i="51"/>
  <c r="BX217" i="51"/>
  <c r="BX202" i="52"/>
  <c r="BX217" i="52"/>
  <c r="BX182" i="51"/>
  <c r="BX195" i="51"/>
  <c r="BX182" i="52"/>
  <c r="BX195" i="52"/>
  <c r="BX174" i="51"/>
  <c r="BX165" i="51"/>
  <c r="BX174" i="52"/>
  <c r="BX165" i="52"/>
  <c r="BU384" i="56"/>
  <c r="BU390" i="56"/>
  <c r="BU408" i="56" s="1"/>
  <c r="BU359" i="56"/>
  <c r="BU381" i="56" s="1"/>
  <c r="BU416" i="56"/>
  <c r="BU426" i="56" s="1"/>
  <c r="BU415" i="56"/>
  <c r="BU425" i="56" s="1"/>
  <c r="BU392" i="56"/>
  <c r="BU410" i="56" s="1"/>
  <c r="BX3" i="49"/>
  <c r="BX3" i="53"/>
  <c r="BX3" i="50"/>
  <c r="BX15" i="54"/>
  <c r="BX42" i="54" s="1"/>
  <c r="BX3" i="54"/>
  <c r="BU422" i="56"/>
  <c r="BU403" i="56"/>
  <c r="BU374" i="56"/>
  <c r="BX371" i="51"/>
  <c r="BX350" i="51"/>
  <c r="BX364" i="51"/>
  <c r="BX341" i="51"/>
  <c r="BX357" i="51"/>
  <c r="BX357" i="52"/>
  <c r="BX371" i="52"/>
  <c r="BX341" i="52"/>
  <c r="BX364" i="52"/>
  <c r="BX350" i="52"/>
  <c r="BX13" i="49"/>
  <c r="BX13" i="53"/>
  <c r="BX13" i="50"/>
  <c r="BX14" i="49"/>
  <c r="BX14" i="50"/>
  <c r="BX14" i="54"/>
  <c r="BX14" i="53"/>
  <c r="BW66" i="54"/>
  <c r="BW75" i="54"/>
  <c r="BV287" i="56"/>
  <c r="BV369" i="56" s="1"/>
  <c r="BU391" i="56"/>
  <c r="BU409" i="56" s="1"/>
  <c r="BU389" i="56"/>
  <c r="BU407" i="56" s="1"/>
  <c r="BX4" i="52"/>
  <c r="BX4" i="51"/>
  <c r="BY6" i="54"/>
  <c r="BX5" i="54"/>
  <c r="BX2" i="54"/>
  <c r="BY7" i="51"/>
  <c r="BY120" i="51" s="1"/>
  <c r="BY6" i="50"/>
  <c r="BX5" i="50"/>
  <c r="BX2" i="50"/>
  <c r="BY7" i="52"/>
  <c r="BY128" i="52" s="1"/>
  <c r="BX5" i="53"/>
  <c r="BY6" i="53"/>
  <c r="BX2" i="53"/>
  <c r="BY6" i="49"/>
  <c r="BX5" i="49"/>
  <c r="BX2" i="49"/>
  <c r="BY128" i="51" l="1"/>
  <c r="BY136" i="52"/>
  <c r="BY136" i="51"/>
  <c r="BY120" i="52"/>
  <c r="BY59" i="51"/>
  <c r="BX140" i="49"/>
  <c r="BX132" i="49"/>
  <c r="BX104" i="49"/>
  <c r="BX124" i="49"/>
  <c r="BX132" i="53"/>
  <c r="BX124" i="53"/>
  <c r="BX140" i="53"/>
  <c r="BX104" i="53"/>
  <c r="BX140" i="50"/>
  <c r="BX132" i="50"/>
  <c r="BX124" i="50"/>
  <c r="BX104" i="50"/>
  <c r="BY67" i="52"/>
  <c r="BY59" i="52"/>
  <c r="BX71" i="50"/>
  <c r="BX63" i="50"/>
  <c r="BX71" i="53"/>
  <c r="BX63" i="53"/>
  <c r="BX71" i="49"/>
  <c r="BX63" i="49"/>
  <c r="BY67" i="51"/>
  <c r="BX35" i="49"/>
  <c r="BX55" i="49"/>
  <c r="BX35" i="53"/>
  <c r="BX55" i="53"/>
  <c r="BX35" i="50"/>
  <c r="BX55" i="50"/>
  <c r="BY51" i="51"/>
  <c r="BY51" i="52"/>
  <c r="BY303" i="52"/>
  <c r="BY312" i="52"/>
  <c r="BY312" i="51"/>
  <c r="BY303" i="51"/>
  <c r="BX326" i="50"/>
  <c r="BX316" i="50"/>
  <c r="BX307" i="50"/>
  <c r="BX292" i="50"/>
  <c r="BX285" i="50"/>
  <c r="BX272" i="50"/>
  <c r="BX264" i="50"/>
  <c r="BX255" i="50"/>
  <c r="BX326" i="49"/>
  <c r="BX316" i="49"/>
  <c r="BX292" i="49"/>
  <c r="BX272" i="49"/>
  <c r="BX255" i="49"/>
  <c r="BX285" i="49"/>
  <c r="BX307" i="49"/>
  <c r="BX264" i="49"/>
  <c r="BX326" i="53"/>
  <c r="BX316" i="53"/>
  <c r="BX307" i="53"/>
  <c r="BX285" i="53"/>
  <c r="BX292" i="53"/>
  <c r="BX255" i="53"/>
  <c r="BX264" i="53"/>
  <c r="BX272" i="53"/>
  <c r="BX226" i="53"/>
  <c r="BX236" i="53"/>
  <c r="BX226" i="50"/>
  <c r="BX236" i="50"/>
  <c r="BX226" i="49"/>
  <c r="BX236" i="49"/>
  <c r="BY222" i="52"/>
  <c r="BY222" i="51"/>
  <c r="BX202" i="50"/>
  <c r="BX217" i="50"/>
  <c r="BX202" i="53"/>
  <c r="BX217" i="53"/>
  <c r="BX202" i="49"/>
  <c r="BX217" i="49"/>
  <c r="BX182" i="53"/>
  <c r="BX195" i="53"/>
  <c r="BX182" i="49"/>
  <c r="BX195" i="49"/>
  <c r="BX182" i="50"/>
  <c r="BX195" i="50"/>
  <c r="BX174" i="50"/>
  <c r="BX165" i="50"/>
  <c r="BX174" i="53"/>
  <c r="BX165" i="53"/>
  <c r="BX174" i="49"/>
  <c r="BX165" i="49"/>
  <c r="BU417" i="56"/>
  <c r="BV362" i="56"/>
  <c r="BY3" i="52"/>
  <c r="BY3" i="51"/>
  <c r="BX30" i="54"/>
  <c r="BU427" i="56"/>
  <c r="BV421" i="56"/>
  <c r="BV401" i="56"/>
  <c r="BV400" i="56"/>
  <c r="BV402" i="56"/>
  <c r="BV398" i="56"/>
  <c r="BV371" i="56"/>
  <c r="BV373" i="56"/>
  <c r="BV367" i="56"/>
  <c r="BV399" i="56"/>
  <c r="BV370" i="56"/>
  <c r="BV420" i="56"/>
  <c r="BV372" i="56"/>
  <c r="BV366" i="56"/>
  <c r="BV368" i="56"/>
  <c r="BV397" i="56"/>
  <c r="BX357" i="50"/>
  <c r="BX364" i="50"/>
  <c r="BX341" i="50"/>
  <c r="BX371" i="50"/>
  <c r="BX350" i="50"/>
  <c r="BX364" i="53"/>
  <c r="BX341" i="53"/>
  <c r="BX371" i="53"/>
  <c r="BX357" i="53"/>
  <c r="BX350" i="53"/>
  <c r="BX364" i="49"/>
  <c r="BX357" i="49"/>
  <c r="BX371" i="49"/>
  <c r="BX350" i="49"/>
  <c r="BX341" i="49"/>
  <c r="BY13" i="52"/>
  <c r="BY14" i="51"/>
  <c r="BY13" i="51"/>
  <c r="BY14" i="52"/>
  <c r="BX33" i="54"/>
  <c r="BX70" i="54"/>
  <c r="BX73" i="54"/>
  <c r="BX55" i="54"/>
  <c r="BX61" i="54"/>
  <c r="BX58" i="54"/>
  <c r="BX49" i="54"/>
  <c r="BX52" i="54"/>
  <c r="BX64" i="54"/>
  <c r="BX4" i="53"/>
  <c r="BX4" i="50"/>
  <c r="BY7" i="54"/>
  <c r="BX4" i="54"/>
  <c r="BZ6" i="52"/>
  <c r="BY5" i="52"/>
  <c r="BY2" i="52"/>
  <c r="BY7" i="53"/>
  <c r="BY120" i="53" s="1"/>
  <c r="BY7" i="50"/>
  <c r="BY136" i="50" s="1"/>
  <c r="BZ6" i="51"/>
  <c r="BY5" i="51"/>
  <c r="BY2" i="51"/>
  <c r="BY7" i="49"/>
  <c r="BY128" i="49" s="1"/>
  <c r="BX4" i="49"/>
  <c r="BY120" i="49" l="1"/>
  <c r="BY120" i="50"/>
  <c r="BY136" i="49"/>
  <c r="BY136" i="53"/>
  <c r="BY128" i="50"/>
  <c r="BY128" i="53"/>
  <c r="BY140" i="52"/>
  <c r="BY132" i="52"/>
  <c r="BY124" i="52"/>
  <c r="BY104" i="52"/>
  <c r="BY140" i="51"/>
  <c r="BY124" i="51"/>
  <c r="BY132" i="51"/>
  <c r="BY104" i="51"/>
  <c r="BY59" i="49"/>
  <c r="BY59" i="50"/>
  <c r="BY67" i="53"/>
  <c r="BY59" i="53"/>
  <c r="BY71" i="51"/>
  <c r="BY63" i="51"/>
  <c r="BY71" i="52"/>
  <c r="BY63" i="52"/>
  <c r="BY67" i="49"/>
  <c r="BY67" i="50"/>
  <c r="BY35" i="52"/>
  <c r="BY55" i="52"/>
  <c r="BY35" i="51"/>
  <c r="BY55" i="51"/>
  <c r="BY51" i="49"/>
  <c r="BY51" i="53"/>
  <c r="BY51" i="50"/>
  <c r="BY303" i="49"/>
  <c r="BY312" i="53"/>
  <c r="BY312" i="49"/>
  <c r="BY312" i="50"/>
  <c r="BY303" i="53"/>
  <c r="BY303" i="50"/>
  <c r="BY326" i="52"/>
  <c r="BY285" i="52"/>
  <c r="BY316" i="52"/>
  <c r="BY307" i="52"/>
  <c r="BY272" i="52"/>
  <c r="BY255" i="52"/>
  <c r="BY292" i="52"/>
  <c r="BY264" i="52"/>
  <c r="BY326" i="51"/>
  <c r="BY316" i="51"/>
  <c r="BY307" i="51"/>
  <c r="BY292" i="51"/>
  <c r="BY285" i="51"/>
  <c r="BY272" i="51"/>
  <c r="BY255" i="51"/>
  <c r="BY264" i="51"/>
  <c r="BY226" i="51"/>
  <c r="BY236" i="51"/>
  <c r="BY226" i="52"/>
  <c r="BY236" i="52"/>
  <c r="BY222" i="50"/>
  <c r="BY222" i="53"/>
  <c r="BY222" i="49"/>
  <c r="BY202" i="51"/>
  <c r="BY217" i="51"/>
  <c r="BY202" i="52"/>
  <c r="BY217" i="52"/>
  <c r="BY182" i="51"/>
  <c r="BY195" i="51"/>
  <c r="BY182" i="52"/>
  <c r="BY195" i="52"/>
  <c r="BY174" i="51"/>
  <c r="BY165" i="51"/>
  <c r="BY174" i="52"/>
  <c r="BY165" i="52"/>
  <c r="BV390" i="56"/>
  <c r="BV408" i="56" s="1"/>
  <c r="BV416" i="56"/>
  <c r="BV426" i="56" s="1"/>
  <c r="BV384" i="56"/>
  <c r="BV358" i="56"/>
  <c r="BV380" i="56" s="1"/>
  <c r="BV359" i="56"/>
  <c r="BV381" i="56" s="1"/>
  <c r="BV391" i="56"/>
  <c r="BV409" i="56" s="1"/>
  <c r="BV392" i="56"/>
  <c r="BV410" i="56" s="1"/>
  <c r="BY3" i="53"/>
  <c r="BY3" i="49"/>
  <c r="BY3" i="50"/>
  <c r="BY15" i="54"/>
  <c r="BY30" i="54" s="1"/>
  <c r="BY3" i="54"/>
  <c r="BV422" i="56"/>
  <c r="BV403" i="56"/>
  <c r="BV374" i="56"/>
  <c r="BY357" i="51"/>
  <c r="BY371" i="51"/>
  <c r="BY341" i="51"/>
  <c r="BY350" i="51"/>
  <c r="BY364" i="51"/>
  <c r="BY364" i="52"/>
  <c r="BY357" i="52"/>
  <c r="BY341" i="52"/>
  <c r="BY350" i="52"/>
  <c r="BY371" i="52"/>
  <c r="BY13" i="53"/>
  <c r="BY13" i="49"/>
  <c r="BY13" i="50"/>
  <c r="BY14" i="49"/>
  <c r="BY14" i="50"/>
  <c r="BY14" i="53"/>
  <c r="BY14" i="54"/>
  <c r="BX75" i="54"/>
  <c r="BV415" i="56"/>
  <c r="BX66" i="54"/>
  <c r="BW287" i="56"/>
  <c r="BW369" i="56" s="1"/>
  <c r="BV389" i="56"/>
  <c r="BV407" i="56" s="1"/>
  <c r="BY4" i="52"/>
  <c r="BY4" i="51"/>
  <c r="BZ6" i="54"/>
  <c r="BY5" i="54"/>
  <c r="BY2" i="54"/>
  <c r="BZ7" i="51"/>
  <c r="BZ120" i="51" s="1"/>
  <c r="BZ7" i="52"/>
  <c r="BZ128" i="52" s="1"/>
  <c r="BZ6" i="53"/>
  <c r="BY5" i="53"/>
  <c r="BY2" i="53"/>
  <c r="BZ6" i="50"/>
  <c r="BY5" i="50"/>
  <c r="BY2" i="50"/>
  <c r="BY5" i="49"/>
  <c r="BY2" i="49"/>
  <c r="BZ6" i="49"/>
  <c r="BZ128" i="51" l="1"/>
  <c r="BZ120" i="52"/>
  <c r="BZ136" i="52"/>
  <c r="BZ136" i="51"/>
  <c r="BZ59" i="52"/>
  <c r="BZ59" i="51"/>
  <c r="BY140" i="49"/>
  <c r="BY132" i="49"/>
  <c r="BY104" i="49"/>
  <c r="BY124" i="49"/>
  <c r="BY124" i="53"/>
  <c r="BY140" i="53"/>
  <c r="BY132" i="53"/>
  <c r="BY104" i="53"/>
  <c r="BY140" i="50"/>
  <c r="BY132" i="50"/>
  <c r="BY124" i="50"/>
  <c r="BY104" i="50"/>
  <c r="BY71" i="50"/>
  <c r="BY63" i="50"/>
  <c r="BY71" i="49"/>
  <c r="BY63" i="49"/>
  <c r="BY71" i="53"/>
  <c r="BY63" i="53"/>
  <c r="BZ67" i="52"/>
  <c r="BZ67" i="51"/>
  <c r="BY35" i="50"/>
  <c r="BY55" i="50"/>
  <c r="BY35" i="49"/>
  <c r="BY55" i="49"/>
  <c r="BY35" i="53"/>
  <c r="BY55" i="53"/>
  <c r="BZ51" i="51"/>
  <c r="BZ51" i="52"/>
  <c r="BZ303" i="52"/>
  <c r="BZ303" i="51"/>
  <c r="BZ312" i="51"/>
  <c r="BZ312" i="52"/>
  <c r="BY326" i="49"/>
  <c r="BY316" i="49"/>
  <c r="BY292" i="49"/>
  <c r="BY255" i="49"/>
  <c r="BY272" i="49"/>
  <c r="BY285" i="49"/>
  <c r="BY264" i="49"/>
  <c r="BY307" i="49"/>
  <c r="BY307" i="53"/>
  <c r="BY326" i="53"/>
  <c r="BY316" i="53"/>
  <c r="BY285" i="53"/>
  <c r="BY292" i="53"/>
  <c r="BY272" i="53"/>
  <c r="BY255" i="53"/>
  <c r="BY264" i="53"/>
  <c r="BY326" i="50"/>
  <c r="BY316" i="50"/>
  <c r="BY307" i="50"/>
  <c r="BY292" i="50"/>
  <c r="BY272" i="50"/>
  <c r="BY264" i="50"/>
  <c r="BY285" i="50"/>
  <c r="BY255" i="50"/>
  <c r="BY226" i="50"/>
  <c r="BY236" i="50"/>
  <c r="BY226" i="49"/>
  <c r="BY236" i="49"/>
  <c r="BY226" i="53"/>
  <c r="BY236" i="53"/>
  <c r="BZ222" i="51"/>
  <c r="BZ222" i="52"/>
  <c r="BY202" i="50"/>
  <c r="BY217" i="50"/>
  <c r="BY202" i="49"/>
  <c r="BY217" i="49"/>
  <c r="BY202" i="53"/>
  <c r="BY217" i="53"/>
  <c r="BY182" i="53"/>
  <c r="BY195" i="53"/>
  <c r="BY182" i="50"/>
  <c r="BY195" i="50"/>
  <c r="BY182" i="49"/>
  <c r="BY195" i="49"/>
  <c r="BY174" i="53"/>
  <c r="BY165" i="53"/>
  <c r="BY174" i="49"/>
  <c r="BY165" i="49"/>
  <c r="BY174" i="50"/>
  <c r="BY165" i="50"/>
  <c r="BW358" i="56"/>
  <c r="BW380" i="56" s="1"/>
  <c r="BZ3" i="52"/>
  <c r="BZ3" i="51"/>
  <c r="BY42" i="54"/>
  <c r="BV417" i="56"/>
  <c r="BV425" i="56"/>
  <c r="BV427" i="56" s="1"/>
  <c r="BW401" i="56"/>
  <c r="BW400" i="56"/>
  <c r="BW399" i="56"/>
  <c r="BW420" i="56"/>
  <c r="BW398" i="56"/>
  <c r="BW373" i="56"/>
  <c r="BW372" i="56"/>
  <c r="BW402" i="56"/>
  <c r="BW370" i="56"/>
  <c r="BW371" i="56"/>
  <c r="BW368" i="56"/>
  <c r="BW366" i="56"/>
  <c r="BW421" i="56"/>
  <c r="BW367" i="56"/>
  <c r="BW397" i="56"/>
  <c r="BY371" i="50"/>
  <c r="BY364" i="50"/>
  <c r="BY350" i="50"/>
  <c r="BY357" i="50"/>
  <c r="BY341" i="50"/>
  <c r="BY357" i="49"/>
  <c r="BY371" i="49"/>
  <c r="BY350" i="49"/>
  <c r="BY364" i="49"/>
  <c r="BY341" i="49"/>
  <c r="BY371" i="53"/>
  <c r="BY350" i="53"/>
  <c r="BY364" i="53"/>
  <c r="BY341" i="53"/>
  <c r="BY357" i="53"/>
  <c r="BZ13" i="52"/>
  <c r="BZ14" i="51"/>
  <c r="BZ13" i="51"/>
  <c r="BZ14" i="52"/>
  <c r="BY33" i="54"/>
  <c r="BY70" i="54"/>
  <c r="BY73" i="54"/>
  <c r="BY61" i="54"/>
  <c r="BY52" i="54"/>
  <c r="BY64" i="54"/>
  <c r="BY49" i="54"/>
  <c r="BY58" i="54"/>
  <c r="BY55" i="54"/>
  <c r="BY4" i="50"/>
  <c r="BY4" i="53"/>
  <c r="BY4" i="54"/>
  <c r="BZ7" i="54"/>
  <c r="CA6" i="52"/>
  <c r="BZ5" i="52"/>
  <c r="BZ2" i="52"/>
  <c r="BZ5" i="51"/>
  <c r="BZ2" i="51"/>
  <c r="CA6" i="51"/>
  <c r="BZ7" i="50"/>
  <c r="BZ136" i="50" s="1"/>
  <c r="BZ7" i="53"/>
  <c r="BZ120" i="53" s="1"/>
  <c r="BY4" i="49"/>
  <c r="BZ7" i="49"/>
  <c r="BZ128" i="49" s="1"/>
  <c r="BZ120" i="49" l="1"/>
  <c r="BZ120" i="50"/>
  <c r="BZ136" i="49"/>
  <c r="BZ128" i="53"/>
  <c r="BZ128" i="50"/>
  <c r="BZ136" i="53"/>
  <c r="BZ140" i="51"/>
  <c r="BZ132" i="51"/>
  <c r="BZ124" i="51"/>
  <c r="BZ104" i="51"/>
  <c r="BZ140" i="52"/>
  <c r="BZ132" i="52"/>
  <c r="BZ104" i="52"/>
  <c r="BZ124" i="52"/>
  <c r="BZ59" i="53"/>
  <c r="BZ59" i="50"/>
  <c r="BZ59" i="49"/>
  <c r="BZ71" i="52"/>
  <c r="BZ63" i="52"/>
  <c r="BZ71" i="51"/>
  <c r="BZ63" i="51"/>
  <c r="BZ67" i="49"/>
  <c r="BZ67" i="53"/>
  <c r="BZ67" i="50"/>
  <c r="BZ35" i="51"/>
  <c r="BZ55" i="51"/>
  <c r="BZ35" i="52"/>
  <c r="BZ55" i="52"/>
  <c r="BZ51" i="50"/>
  <c r="BZ51" i="49"/>
  <c r="BZ51" i="53"/>
  <c r="BZ303" i="50"/>
  <c r="BZ312" i="49"/>
  <c r="BZ312" i="53"/>
  <c r="BZ312" i="50"/>
  <c r="BZ303" i="53"/>
  <c r="BZ303" i="49"/>
  <c r="BZ326" i="52"/>
  <c r="BZ316" i="52"/>
  <c r="BZ307" i="52"/>
  <c r="BZ292" i="52"/>
  <c r="BZ272" i="52"/>
  <c r="BZ255" i="52"/>
  <c r="BZ264" i="52"/>
  <c r="BZ285" i="52"/>
  <c r="BZ326" i="51"/>
  <c r="BZ316" i="51"/>
  <c r="BZ307" i="51"/>
  <c r="BZ292" i="51"/>
  <c r="BZ285" i="51"/>
  <c r="BZ272" i="51"/>
  <c r="BZ264" i="51"/>
  <c r="BZ255" i="51"/>
  <c r="BZ226" i="51"/>
  <c r="BZ236" i="51"/>
  <c r="BZ226" i="52"/>
  <c r="BZ236" i="52"/>
  <c r="BZ222" i="50"/>
  <c r="BZ222" i="53"/>
  <c r="BZ222" i="49"/>
  <c r="BZ202" i="51"/>
  <c r="BZ217" i="51"/>
  <c r="BZ202" i="52"/>
  <c r="BZ217" i="52"/>
  <c r="BZ182" i="51"/>
  <c r="BZ195" i="51"/>
  <c r="BZ182" i="52"/>
  <c r="BZ195" i="52"/>
  <c r="BZ174" i="51"/>
  <c r="BZ165" i="51"/>
  <c r="BZ174" i="52"/>
  <c r="BZ165" i="52"/>
  <c r="BW389" i="56"/>
  <c r="BW407" i="56" s="1"/>
  <c r="BW392" i="56"/>
  <c r="BW410" i="56" s="1"/>
  <c r="BW416" i="56"/>
  <c r="BW426" i="56" s="1"/>
  <c r="BW415" i="56"/>
  <c r="BW362" i="56"/>
  <c r="BW384" i="56" s="1"/>
  <c r="BW391" i="56"/>
  <c r="BW409" i="56" s="1"/>
  <c r="BW359" i="56"/>
  <c r="BW381" i="56" s="1"/>
  <c r="BZ3" i="53"/>
  <c r="BZ3" i="50"/>
  <c r="BZ3" i="49"/>
  <c r="BZ15" i="54"/>
  <c r="BZ30" i="54" s="1"/>
  <c r="BZ3" i="54"/>
  <c r="BW374" i="56"/>
  <c r="BW403" i="56"/>
  <c r="BW422" i="56"/>
  <c r="BZ371" i="51"/>
  <c r="BZ364" i="51"/>
  <c r="BZ341" i="51"/>
  <c r="BZ357" i="51"/>
  <c r="BZ350" i="51"/>
  <c r="BZ357" i="52"/>
  <c r="BZ371" i="52"/>
  <c r="BZ350" i="52"/>
  <c r="BZ341" i="52"/>
  <c r="BZ364" i="52"/>
  <c r="BZ13" i="49"/>
  <c r="BZ13" i="53"/>
  <c r="BZ13" i="50"/>
  <c r="BZ14" i="49"/>
  <c r="BZ14" i="53"/>
  <c r="BZ14" i="50"/>
  <c r="BZ14" i="54"/>
  <c r="BY66" i="54"/>
  <c r="BY75" i="54"/>
  <c r="BW390" i="56"/>
  <c r="BW408" i="56" s="1"/>
  <c r="BX287" i="56"/>
  <c r="BX369" i="56" s="1"/>
  <c r="BZ4" i="52"/>
  <c r="BZ4" i="51"/>
  <c r="CA6" i="54"/>
  <c r="BZ5" i="54"/>
  <c r="BZ2" i="54"/>
  <c r="CA7" i="52"/>
  <c r="CA128" i="52" s="1"/>
  <c r="BZ2" i="53"/>
  <c r="CA6" i="53"/>
  <c r="BZ5" i="53"/>
  <c r="CA6" i="50"/>
  <c r="BZ5" i="50"/>
  <c r="BZ2" i="50"/>
  <c r="CA7" i="51"/>
  <c r="CA120" i="51" s="1"/>
  <c r="CA6" i="49"/>
  <c r="BZ5" i="49"/>
  <c r="BZ2" i="49"/>
  <c r="CA136" i="52" l="1"/>
  <c r="CA120" i="52"/>
  <c r="CA128" i="51"/>
  <c r="CA136" i="51"/>
  <c r="BZ124" i="53"/>
  <c r="BZ140" i="53"/>
  <c r="BZ104" i="53"/>
  <c r="BZ132" i="53"/>
  <c r="CA59" i="52"/>
  <c r="BZ140" i="50"/>
  <c r="BZ132" i="50"/>
  <c r="BZ124" i="50"/>
  <c r="BZ104" i="50"/>
  <c r="CA59" i="51"/>
  <c r="BZ132" i="49"/>
  <c r="BZ140" i="49"/>
  <c r="BZ104" i="49"/>
  <c r="BZ124" i="49"/>
  <c r="BZ71" i="49"/>
  <c r="BZ63" i="49"/>
  <c r="BZ71" i="50"/>
  <c r="BZ63" i="50"/>
  <c r="BZ71" i="53"/>
  <c r="BZ63" i="53"/>
  <c r="CA67" i="52"/>
  <c r="CA67" i="51"/>
  <c r="BZ35" i="53"/>
  <c r="BZ55" i="53"/>
  <c r="BZ35" i="50"/>
  <c r="BZ55" i="50"/>
  <c r="BZ35" i="49"/>
  <c r="BZ55" i="49"/>
  <c r="CA51" i="51"/>
  <c r="CA51" i="52"/>
  <c r="CA303" i="52"/>
  <c r="CA303" i="51"/>
  <c r="CA312" i="51"/>
  <c r="CA312" i="52"/>
  <c r="BZ326" i="53"/>
  <c r="BZ316" i="53"/>
  <c r="BZ292" i="53"/>
  <c r="BZ272" i="53"/>
  <c r="BZ307" i="53"/>
  <c r="BZ285" i="53"/>
  <c r="BZ264" i="53"/>
  <c r="BZ255" i="53"/>
  <c r="BZ326" i="50"/>
  <c r="BZ316" i="50"/>
  <c r="BZ307" i="50"/>
  <c r="BZ292" i="50"/>
  <c r="BZ285" i="50"/>
  <c r="BZ272" i="50"/>
  <c r="BZ264" i="50"/>
  <c r="BZ255" i="50"/>
  <c r="BZ326" i="49"/>
  <c r="BZ316" i="49"/>
  <c r="BZ272" i="49"/>
  <c r="BZ255" i="49"/>
  <c r="BZ285" i="49"/>
  <c r="BZ292" i="49"/>
  <c r="BZ264" i="49"/>
  <c r="BZ307" i="49"/>
  <c r="BZ226" i="53"/>
  <c r="BZ236" i="53"/>
  <c r="BZ226" i="49"/>
  <c r="BZ236" i="49"/>
  <c r="BZ226" i="50"/>
  <c r="BZ236" i="50"/>
  <c r="CA222" i="52"/>
  <c r="CA222" i="51"/>
  <c r="BZ202" i="49"/>
  <c r="BZ217" i="49"/>
  <c r="BZ202" i="50"/>
  <c r="BZ217" i="50"/>
  <c r="BZ202" i="53"/>
  <c r="BZ217" i="53"/>
  <c r="BZ182" i="53"/>
  <c r="BZ195" i="53"/>
  <c r="BZ182" i="49"/>
  <c r="BZ195" i="49"/>
  <c r="BZ182" i="50"/>
  <c r="BZ195" i="50"/>
  <c r="BZ174" i="49"/>
  <c r="BZ165" i="49"/>
  <c r="BZ174" i="50"/>
  <c r="BZ165" i="50"/>
  <c r="BZ174" i="53"/>
  <c r="BZ165" i="53"/>
  <c r="BW417" i="56"/>
  <c r="BW425" i="56"/>
  <c r="BW427" i="56" s="1"/>
  <c r="BX358" i="56"/>
  <c r="BX380" i="56" s="1"/>
  <c r="CA3" i="51"/>
  <c r="CA3" i="52"/>
  <c r="BZ42" i="54"/>
  <c r="BX420" i="56"/>
  <c r="BX402" i="56"/>
  <c r="BX400" i="56"/>
  <c r="BX401" i="56"/>
  <c r="BX398" i="56"/>
  <c r="BX373" i="56"/>
  <c r="BX421" i="56"/>
  <c r="BX399" i="56"/>
  <c r="BX370" i="56"/>
  <c r="BX372" i="56"/>
  <c r="BX371" i="56"/>
  <c r="BX368" i="56"/>
  <c r="BX366" i="56"/>
  <c r="BX367" i="56"/>
  <c r="BX397" i="56"/>
  <c r="BZ371" i="50"/>
  <c r="BZ350" i="50"/>
  <c r="BZ364" i="50"/>
  <c r="BZ357" i="50"/>
  <c r="BZ341" i="50"/>
  <c r="BZ357" i="53"/>
  <c r="BZ341" i="53"/>
  <c r="BZ371" i="53"/>
  <c r="BZ364" i="53"/>
  <c r="BZ350" i="53"/>
  <c r="BZ357" i="49"/>
  <c r="BZ371" i="49"/>
  <c r="BZ350" i="49"/>
  <c r="BZ364" i="49"/>
  <c r="BZ341" i="49"/>
  <c r="CA13" i="52"/>
  <c r="CA14" i="51"/>
  <c r="CA13" i="51"/>
  <c r="CA14" i="52"/>
  <c r="BZ33" i="54"/>
  <c r="BZ73" i="54"/>
  <c r="BZ70" i="54"/>
  <c r="BZ58" i="54"/>
  <c r="BZ55" i="54"/>
  <c r="BZ49" i="54"/>
  <c r="BZ64" i="54"/>
  <c r="BZ52" i="54"/>
  <c r="BZ61" i="54"/>
  <c r="BZ4" i="50"/>
  <c r="BZ4" i="53"/>
  <c r="BZ4" i="54"/>
  <c r="CA7" i="54"/>
  <c r="CA7" i="53"/>
  <c r="CA120" i="53" s="1"/>
  <c r="CA5" i="51"/>
  <c r="CA2" i="51"/>
  <c r="CB6" i="51"/>
  <c r="CA5" i="52"/>
  <c r="CA2" i="52"/>
  <c r="CB6" i="52"/>
  <c r="CA7" i="50"/>
  <c r="CA136" i="50" s="1"/>
  <c r="BZ4" i="49"/>
  <c r="CA7" i="49"/>
  <c r="CA128" i="49" s="1"/>
  <c r="CA136" i="53" l="1"/>
  <c r="CA128" i="53"/>
  <c r="CA120" i="50"/>
  <c r="CA136" i="49"/>
  <c r="CA128" i="50"/>
  <c r="CA120" i="49"/>
  <c r="CA140" i="51"/>
  <c r="CA132" i="51"/>
  <c r="CA124" i="51"/>
  <c r="CA104" i="51"/>
  <c r="CA59" i="50"/>
  <c r="CA140" i="52"/>
  <c r="CA124" i="52"/>
  <c r="CA132" i="52"/>
  <c r="CA104" i="52"/>
  <c r="CA71" i="52"/>
  <c r="CA63" i="52"/>
  <c r="CA71" i="51"/>
  <c r="CA63" i="51"/>
  <c r="CA67" i="49"/>
  <c r="CA59" i="49"/>
  <c r="CA67" i="53"/>
  <c r="CA59" i="53"/>
  <c r="CA67" i="50"/>
  <c r="CA35" i="52"/>
  <c r="CA55" i="52"/>
  <c r="CA35" i="51"/>
  <c r="CA55" i="51"/>
  <c r="CA51" i="50"/>
  <c r="CA51" i="49"/>
  <c r="CA51" i="53"/>
  <c r="CA303" i="50"/>
  <c r="CA303" i="53"/>
  <c r="CA312" i="53"/>
  <c r="CA303" i="49"/>
  <c r="CA312" i="50"/>
  <c r="CA312" i="49"/>
  <c r="CA326" i="51"/>
  <c r="CA316" i="51"/>
  <c r="CA307" i="51"/>
  <c r="CA292" i="51"/>
  <c r="CA285" i="51"/>
  <c r="CA264" i="51"/>
  <c r="CA272" i="51"/>
  <c r="CA255" i="51"/>
  <c r="CA326" i="52"/>
  <c r="CA316" i="52"/>
  <c r="CA307" i="52"/>
  <c r="CA292" i="52"/>
  <c r="CA272" i="52"/>
  <c r="CA264" i="52"/>
  <c r="CA285" i="52"/>
  <c r="CA255" i="52"/>
  <c r="CA226" i="51"/>
  <c r="CA236" i="51"/>
  <c r="CA226" i="52"/>
  <c r="CA236" i="52"/>
  <c r="CA222" i="53"/>
  <c r="CA222" i="50"/>
  <c r="CA222" i="49"/>
  <c r="CA202" i="51"/>
  <c r="CA217" i="51"/>
  <c r="CA202" i="52"/>
  <c r="CA217" i="52"/>
  <c r="CA182" i="51"/>
  <c r="CA195" i="51"/>
  <c r="CA182" i="52"/>
  <c r="CA195" i="52"/>
  <c r="CA174" i="51"/>
  <c r="CA165" i="51"/>
  <c r="CA174" i="52"/>
  <c r="CA165" i="52"/>
  <c r="BX391" i="56"/>
  <c r="BX409" i="56" s="1"/>
  <c r="BX415" i="56"/>
  <c r="BX425" i="56" s="1"/>
  <c r="BX416" i="56"/>
  <c r="BX426" i="56" s="1"/>
  <c r="BX362" i="56"/>
  <c r="BX384" i="56" s="1"/>
  <c r="BX392" i="56"/>
  <c r="BX410" i="56" s="1"/>
  <c r="BX359" i="56"/>
  <c r="BX381" i="56" s="1"/>
  <c r="BX390" i="56"/>
  <c r="BX408" i="56" s="1"/>
  <c r="BX389" i="56"/>
  <c r="BX407" i="56" s="1"/>
  <c r="CA3" i="53"/>
  <c r="CA3" i="49"/>
  <c r="CA3" i="50"/>
  <c r="CA15" i="54"/>
  <c r="CA30" i="54" s="1"/>
  <c r="CA3" i="54"/>
  <c r="BX422" i="56"/>
  <c r="BX374" i="56"/>
  <c r="BX403" i="56"/>
  <c r="CA350" i="51"/>
  <c r="CA341" i="51"/>
  <c r="CA364" i="51"/>
  <c r="CA357" i="51"/>
  <c r="CA371" i="51"/>
  <c r="CA357" i="52"/>
  <c r="CA371" i="52"/>
  <c r="CA350" i="52"/>
  <c r="CA364" i="52"/>
  <c r="CA341" i="52"/>
  <c r="CA13" i="49"/>
  <c r="CA13" i="50"/>
  <c r="CA13" i="53"/>
  <c r="CA14" i="49"/>
  <c r="CA14" i="53"/>
  <c r="CA14" i="50"/>
  <c r="CA14" i="54"/>
  <c r="BZ75" i="54"/>
  <c r="BZ66" i="54"/>
  <c r="BY287" i="56"/>
  <c r="BY369" i="56" s="1"/>
  <c r="CA4" i="51"/>
  <c r="CA4" i="52"/>
  <c r="CA5" i="54"/>
  <c r="CA2" i="54"/>
  <c r="CB6" i="54"/>
  <c r="CA2" i="50"/>
  <c r="CB6" i="50"/>
  <c r="CA5" i="50"/>
  <c r="CB7" i="52"/>
  <c r="CB128" i="52" s="1"/>
  <c r="CB6" i="53"/>
  <c r="CA5" i="53"/>
  <c r="CA2" i="53"/>
  <c r="CB7" i="51"/>
  <c r="CB120" i="51" s="1"/>
  <c r="CB6" i="49"/>
  <c r="CA5" i="49"/>
  <c r="CA2" i="49"/>
  <c r="CB120" i="52" l="1"/>
  <c r="CB136" i="51"/>
  <c r="CB136" i="52"/>
  <c r="CB128" i="51"/>
  <c r="CB59" i="51"/>
  <c r="CB59" i="52"/>
  <c r="CA140" i="53"/>
  <c r="CA132" i="53"/>
  <c r="CA124" i="53"/>
  <c r="CA104" i="53"/>
  <c r="CA140" i="50"/>
  <c r="CA132" i="50"/>
  <c r="CA104" i="50"/>
  <c r="CA124" i="50"/>
  <c r="CA140" i="49"/>
  <c r="CA132" i="49"/>
  <c r="CA124" i="49"/>
  <c r="CA104" i="49"/>
  <c r="CA71" i="50"/>
  <c r="CA63" i="50"/>
  <c r="CA71" i="49"/>
  <c r="CA63" i="49"/>
  <c r="CB67" i="51"/>
  <c r="CA71" i="53"/>
  <c r="CA63" i="53"/>
  <c r="CB67" i="52"/>
  <c r="CA35" i="53"/>
  <c r="CA55" i="53"/>
  <c r="CA35" i="50"/>
  <c r="CA55" i="50"/>
  <c r="CA35" i="49"/>
  <c r="CA55" i="49"/>
  <c r="CB51" i="52"/>
  <c r="CB51" i="51"/>
  <c r="CB303" i="51"/>
  <c r="CB312" i="51"/>
  <c r="CB303" i="52"/>
  <c r="CB312" i="52"/>
  <c r="CA326" i="53"/>
  <c r="CA316" i="53"/>
  <c r="CA292" i="53"/>
  <c r="CA272" i="53"/>
  <c r="CA307" i="53"/>
  <c r="CA285" i="53"/>
  <c r="CA264" i="53"/>
  <c r="CA255" i="53"/>
  <c r="CA326" i="50"/>
  <c r="CA316" i="50"/>
  <c r="CA307" i="50"/>
  <c r="CA285" i="50"/>
  <c r="CA292" i="50"/>
  <c r="CA272" i="50"/>
  <c r="CA255" i="50"/>
  <c r="CA264" i="50"/>
  <c r="CA326" i="49"/>
  <c r="CA316" i="49"/>
  <c r="CA285" i="49"/>
  <c r="CA264" i="49"/>
  <c r="CA307" i="49"/>
  <c r="CA292" i="49"/>
  <c r="CA255" i="49"/>
  <c r="CA272" i="49"/>
  <c r="CA226" i="49"/>
  <c r="CA236" i="49"/>
  <c r="CA226" i="53"/>
  <c r="CA236" i="53"/>
  <c r="CA226" i="50"/>
  <c r="CA236" i="50"/>
  <c r="CB222" i="51"/>
  <c r="CB222" i="52"/>
  <c r="CA202" i="49"/>
  <c r="CA217" i="49"/>
  <c r="CA202" i="50"/>
  <c r="CA217" i="50"/>
  <c r="CA202" i="53"/>
  <c r="CA217" i="53"/>
  <c r="BX417" i="56"/>
  <c r="CA182" i="53"/>
  <c r="CA195" i="53"/>
  <c r="CA182" i="50"/>
  <c r="CA195" i="50"/>
  <c r="CA182" i="49"/>
  <c r="CA195" i="49"/>
  <c r="CA174" i="53"/>
  <c r="CA165" i="53"/>
  <c r="CA174" i="50"/>
  <c r="CA165" i="50"/>
  <c r="CA174" i="49"/>
  <c r="CA165" i="49"/>
  <c r="BY358" i="56"/>
  <c r="BY380" i="56" s="1"/>
  <c r="CB3" i="52"/>
  <c r="CB3" i="51"/>
  <c r="CA42" i="54"/>
  <c r="BX427" i="56"/>
  <c r="BY420" i="56"/>
  <c r="BY400" i="56"/>
  <c r="BY421" i="56"/>
  <c r="BY402" i="56"/>
  <c r="BY401" i="56"/>
  <c r="BY399" i="56"/>
  <c r="BY370" i="56"/>
  <c r="BY398" i="56"/>
  <c r="BY372" i="56"/>
  <c r="BY371" i="56"/>
  <c r="BY368" i="56"/>
  <c r="BY366" i="56"/>
  <c r="BY373" i="56"/>
  <c r="BY367" i="56"/>
  <c r="BY397" i="56"/>
  <c r="CA364" i="53"/>
  <c r="CA341" i="53"/>
  <c r="CA357" i="53"/>
  <c r="CA350" i="53"/>
  <c r="CA371" i="53"/>
  <c r="CA371" i="50"/>
  <c r="CA357" i="50"/>
  <c r="CA341" i="50"/>
  <c r="CA364" i="50"/>
  <c r="CA350" i="50"/>
  <c r="CA357" i="49"/>
  <c r="CA371" i="49"/>
  <c r="CA350" i="49"/>
  <c r="CA364" i="49"/>
  <c r="CA341" i="49"/>
  <c r="CB13" i="52"/>
  <c r="CB14" i="51"/>
  <c r="CB13" i="51"/>
  <c r="CB14" i="52"/>
  <c r="CA33" i="54"/>
  <c r="CA70" i="54"/>
  <c r="CA73" i="54"/>
  <c r="CA64" i="54"/>
  <c r="CA49" i="54"/>
  <c r="CA61" i="54"/>
  <c r="CA58" i="54"/>
  <c r="CA55" i="54"/>
  <c r="CA52" i="54"/>
  <c r="CA4" i="50"/>
  <c r="CA4" i="53"/>
  <c r="CB7" i="54"/>
  <c r="CA4" i="54"/>
  <c r="CB7" i="53"/>
  <c r="CB120" i="53" s="1"/>
  <c r="CB2" i="51"/>
  <c r="CB5" i="51"/>
  <c r="CC6" i="51"/>
  <c r="CB7" i="50"/>
  <c r="CB136" i="50" s="1"/>
  <c r="CC6" i="52"/>
  <c r="CB5" i="52"/>
  <c r="CB2" i="52"/>
  <c r="CA4" i="49"/>
  <c r="CB7" i="49"/>
  <c r="CB128" i="49" s="1"/>
  <c r="CB120" i="50" l="1"/>
  <c r="CB136" i="53"/>
  <c r="CB136" i="49"/>
  <c r="CB128" i="53"/>
  <c r="CB128" i="50"/>
  <c r="CB120" i="49"/>
  <c r="CB140" i="51"/>
  <c r="CB132" i="51"/>
  <c r="CB124" i="51"/>
  <c r="CB104" i="51"/>
  <c r="CB59" i="49"/>
  <c r="CB59" i="53"/>
  <c r="CB140" i="52"/>
  <c r="CB132" i="52"/>
  <c r="CB104" i="52"/>
  <c r="CB124" i="52"/>
  <c r="CB67" i="50"/>
  <c r="CB59" i="50"/>
  <c r="CB71" i="51"/>
  <c r="CB63" i="51"/>
  <c r="CB71" i="52"/>
  <c r="CB63" i="52"/>
  <c r="CB67" i="53"/>
  <c r="CB67" i="49"/>
  <c r="CB35" i="51"/>
  <c r="CB55" i="51"/>
  <c r="CB35" i="52"/>
  <c r="CB55" i="52"/>
  <c r="CB51" i="50"/>
  <c r="CB51" i="49"/>
  <c r="CB51" i="53"/>
  <c r="CB303" i="50"/>
  <c r="CB312" i="50"/>
  <c r="CB312" i="53"/>
  <c r="CB312" i="49"/>
  <c r="CB303" i="53"/>
  <c r="CB303" i="49"/>
  <c r="CB326" i="52"/>
  <c r="CB316" i="52"/>
  <c r="CB307" i="52"/>
  <c r="CB292" i="52"/>
  <c r="CB285" i="52"/>
  <c r="CB272" i="52"/>
  <c r="CB264" i="52"/>
  <c r="CB255" i="52"/>
  <c r="CB326" i="51"/>
  <c r="CB316" i="51"/>
  <c r="CB307" i="51"/>
  <c r="CB292" i="51"/>
  <c r="CB285" i="51"/>
  <c r="CB272" i="51"/>
  <c r="CB264" i="51"/>
  <c r="CB255" i="51"/>
  <c r="CB226" i="51"/>
  <c r="CB236" i="51"/>
  <c r="CB226" i="52"/>
  <c r="CB236" i="52"/>
  <c r="CB222" i="53"/>
  <c r="CB222" i="49"/>
  <c r="CB222" i="50"/>
  <c r="CB202" i="51"/>
  <c r="CB217" i="51"/>
  <c r="CB202" i="52"/>
  <c r="CB217" i="52"/>
  <c r="CB182" i="51"/>
  <c r="CB195" i="51"/>
  <c r="CB182" i="52"/>
  <c r="CB195" i="52"/>
  <c r="CB174" i="51"/>
  <c r="CB165" i="51"/>
  <c r="CB174" i="52"/>
  <c r="CB165" i="52"/>
  <c r="BY392" i="56"/>
  <c r="BY410" i="56" s="1"/>
  <c r="BY416" i="56"/>
  <c r="BY426" i="56" s="1"/>
  <c r="BY415" i="56"/>
  <c r="BY362" i="56"/>
  <c r="BY384" i="56" s="1"/>
  <c r="BY390" i="56"/>
  <c r="BY408" i="56" s="1"/>
  <c r="BY391" i="56"/>
  <c r="BY409" i="56" s="1"/>
  <c r="BY359" i="56"/>
  <c r="BY381" i="56" s="1"/>
  <c r="CB3" i="49"/>
  <c r="CB3" i="53"/>
  <c r="CB3" i="50"/>
  <c r="CB15" i="54"/>
  <c r="CB30" i="54" s="1"/>
  <c r="CB3" i="54"/>
  <c r="BY422" i="56"/>
  <c r="BY403" i="56"/>
  <c r="BY374" i="56"/>
  <c r="CB357" i="51"/>
  <c r="CB350" i="51"/>
  <c r="CB371" i="51"/>
  <c r="CB364" i="51"/>
  <c r="CB341" i="51"/>
  <c r="CB371" i="52"/>
  <c r="CB350" i="52"/>
  <c r="CB364" i="52"/>
  <c r="CB357" i="52"/>
  <c r="CB341" i="52"/>
  <c r="CB13" i="53"/>
  <c r="CB13" i="49"/>
  <c r="CB13" i="50"/>
  <c r="CB14" i="53"/>
  <c r="CB14" i="50"/>
  <c r="CB14" i="54"/>
  <c r="CB14" i="49"/>
  <c r="CA66" i="54"/>
  <c r="CA75" i="54"/>
  <c r="BY389" i="56"/>
  <c r="BY407" i="56" s="1"/>
  <c r="BZ287" i="56"/>
  <c r="BZ369" i="56" s="1"/>
  <c r="CB4" i="52"/>
  <c r="CB4" i="51"/>
  <c r="CC6" i="54"/>
  <c r="CB5" i="54"/>
  <c r="CB2" i="54"/>
  <c r="CC7" i="52"/>
  <c r="CC128" i="52" s="1"/>
  <c r="CC7" i="51"/>
  <c r="CC120" i="51" s="1"/>
  <c r="CC6" i="50"/>
  <c r="CB5" i="50"/>
  <c r="CB2" i="50"/>
  <c r="CC6" i="53"/>
  <c r="CB5" i="53"/>
  <c r="CB2" i="53"/>
  <c r="CC6" i="49"/>
  <c r="CB5" i="49"/>
  <c r="CB2" i="49"/>
  <c r="BY417" i="56" l="1"/>
  <c r="CC136" i="51"/>
  <c r="CC120" i="52"/>
  <c r="CC136" i="52"/>
  <c r="CC128" i="51"/>
  <c r="CB140" i="50"/>
  <c r="CB132" i="50"/>
  <c r="CB124" i="50"/>
  <c r="CB104" i="50"/>
  <c r="CC59" i="51"/>
  <c r="CB140" i="49"/>
  <c r="CB132" i="49"/>
  <c r="CB124" i="49"/>
  <c r="CB104" i="49"/>
  <c r="CC59" i="52"/>
  <c r="CB140" i="53"/>
  <c r="CB132" i="53"/>
  <c r="CB124" i="53"/>
  <c r="CB104" i="53"/>
  <c r="CB71" i="53"/>
  <c r="CB63" i="53"/>
  <c r="CB71" i="50"/>
  <c r="CB63" i="50"/>
  <c r="CB71" i="49"/>
  <c r="CB63" i="49"/>
  <c r="CC67" i="52"/>
  <c r="CC67" i="51"/>
  <c r="CB35" i="53"/>
  <c r="CB55" i="53"/>
  <c r="CB35" i="49"/>
  <c r="CB55" i="49"/>
  <c r="CB35" i="50"/>
  <c r="CB55" i="50"/>
  <c r="CC51" i="52"/>
  <c r="CC51" i="51"/>
  <c r="CC312" i="52"/>
  <c r="CC303" i="52"/>
  <c r="CC303" i="51"/>
  <c r="CC312" i="51"/>
  <c r="CB326" i="49"/>
  <c r="CB316" i="49"/>
  <c r="CB264" i="49"/>
  <c r="CB307" i="49"/>
  <c r="CB292" i="49"/>
  <c r="CB272" i="49"/>
  <c r="CB255" i="49"/>
  <c r="CB285" i="49"/>
  <c r="CB326" i="53"/>
  <c r="CB316" i="53"/>
  <c r="CB307" i="53"/>
  <c r="CB285" i="53"/>
  <c r="CB264" i="53"/>
  <c r="CB272" i="53"/>
  <c r="CB255" i="53"/>
  <c r="CB292" i="53"/>
  <c r="CB316" i="50"/>
  <c r="CB307" i="50"/>
  <c r="CB326" i="50"/>
  <c r="CB285" i="50"/>
  <c r="CB292" i="50"/>
  <c r="CB272" i="50"/>
  <c r="CB264" i="50"/>
  <c r="CB255" i="50"/>
  <c r="CB226" i="49"/>
  <c r="CB236" i="49"/>
  <c r="CB226" i="53"/>
  <c r="CB236" i="53"/>
  <c r="CB226" i="50"/>
  <c r="CB236" i="50"/>
  <c r="CC222" i="51"/>
  <c r="CC222" i="52"/>
  <c r="CB202" i="49"/>
  <c r="CB217" i="49"/>
  <c r="CB202" i="53"/>
  <c r="CB217" i="53"/>
  <c r="CB202" i="50"/>
  <c r="CB217" i="50"/>
  <c r="CB182" i="50"/>
  <c r="CB195" i="50"/>
  <c r="CB182" i="53"/>
  <c r="CB195" i="53"/>
  <c r="CB182" i="49"/>
  <c r="CB195" i="49"/>
  <c r="CB174" i="53"/>
  <c r="CB165" i="53"/>
  <c r="CB174" i="49"/>
  <c r="CB165" i="49"/>
  <c r="CB174" i="50"/>
  <c r="CB165" i="50"/>
  <c r="BY425" i="56"/>
  <c r="BY427" i="56" s="1"/>
  <c r="BZ358" i="56"/>
  <c r="BZ380" i="56" s="1"/>
  <c r="CB42" i="54"/>
  <c r="CC3" i="51"/>
  <c r="CC3" i="52"/>
  <c r="BZ400" i="56"/>
  <c r="BZ421" i="56"/>
  <c r="BZ420" i="56"/>
  <c r="BZ399" i="56"/>
  <c r="BZ398" i="56"/>
  <c r="BZ402" i="56"/>
  <c r="BZ401" i="56"/>
  <c r="BZ372" i="56"/>
  <c r="BZ371" i="56"/>
  <c r="BZ370" i="56"/>
  <c r="BZ366" i="56"/>
  <c r="BZ368" i="56"/>
  <c r="BZ373" i="56"/>
  <c r="BZ367" i="56"/>
  <c r="BZ397" i="56"/>
  <c r="CB371" i="50"/>
  <c r="CB364" i="50"/>
  <c r="CB357" i="50"/>
  <c r="CB341" i="50"/>
  <c r="CB350" i="50"/>
  <c r="CB357" i="49"/>
  <c r="CB371" i="49"/>
  <c r="CB350" i="49"/>
  <c r="CB364" i="49"/>
  <c r="CB341" i="49"/>
  <c r="CB357" i="53"/>
  <c r="CB371" i="53"/>
  <c r="CB350" i="53"/>
  <c r="CB341" i="53"/>
  <c r="CB364" i="53"/>
  <c r="CC14" i="51"/>
  <c r="CC13" i="52"/>
  <c r="CC13" i="51"/>
  <c r="CC14" i="52"/>
  <c r="CB33" i="54"/>
  <c r="CB70" i="54"/>
  <c r="CB73" i="54"/>
  <c r="CB61" i="54"/>
  <c r="CB58" i="54"/>
  <c r="CB49" i="54"/>
  <c r="CB52" i="54"/>
  <c r="CB55" i="54"/>
  <c r="CB64" i="54"/>
  <c r="CB4" i="50"/>
  <c r="CB4" i="53"/>
  <c r="CB4" i="54"/>
  <c r="CC7" i="54"/>
  <c r="CC5" i="52"/>
  <c r="CC2" i="52"/>
  <c r="CD6" i="52"/>
  <c r="CC7" i="53"/>
  <c r="CC120" i="53" s="1"/>
  <c r="CC7" i="50"/>
  <c r="CC136" i="50" s="1"/>
  <c r="CC5" i="51"/>
  <c r="CD6" i="51"/>
  <c r="CC2" i="51"/>
  <c r="CB4" i="49"/>
  <c r="CC7" i="49"/>
  <c r="CC128" i="49" s="1"/>
  <c r="CC120" i="50" l="1"/>
  <c r="CC136" i="49"/>
  <c r="CC128" i="53"/>
  <c r="CC136" i="53"/>
  <c r="CC128" i="50"/>
  <c r="CC120" i="49"/>
  <c r="CC140" i="52"/>
  <c r="CC132" i="52"/>
  <c r="CC124" i="52"/>
  <c r="CC104" i="52"/>
  <c r="CC59" i="49"/>
  <c r="CC59" i="50"/>
  <c r="CC59" i="53"/>
  <c r="CC132" i="51"/>
  <c r="CC124" i="51"/>
  <c r="CC140" i="51"/>
  <c r="CC104" i="51"/>
  <c r="CC71" i="51"/>
  <c r="CC63" i="51"/>
  <c r="CC71" i="52"/>
  <c r="CC63" i="52"/>
  <c r="CC67" i="53"/>
  <c r="CC67" i="49"/>
  <c r="CC67" i="50"/>
  <c r="CC35" i="51"/>
  <c r="CC55" i="51"/>
  <c r="CC35" i="52"/>
  <c r="CC55" i="52"/>
  <c r="CC51" i="50"/>
  <c r="CC51" i="49"/>
  <c r="CC51" i="53"/>
  <c r="CC303" i="50"/>
  <c r="CC312" i="49"/>
  <c r="CC312" i="50"/>
  <c r="CC312" i="53"/>
  <c r="CC303" i="53"/>
  <c r="CC303" i="49"/>
  <c r="CC326" i="52"/>
  <c r="CC316" i="52"/>
  <c r="CC307" i="52"/>
  <c r="CC292" i="52"/>
  <c r="CC285" i="52"/>
  <c r="CC264" i="52"/>
  <c r="CC272" i="52"/>
  <c r="CC255" i="52"/>
  <c r="CC326" i="51"/>
  <c r="CC316" i="51"/>
  <c r="CC307" i="51"/>
  <c r="CC285" i="51"/>
  <c r="CC292" i="51"/>
  <c r="CC272" i="51"/>
  <c r="CC264" i="51"/>
  <c r="CC255" i="51"/>
  <c r="CC226" i="51"/>
  <c r="CC236" i="51"/>
  <c r="CC226" i="52"/>
  <c r="CC236" i="52"/>
  <c r="CC222" i="49"/>
  <c r="CC222" i="50"/>
  <c r="CC222" i="53"/>
  <c r="CC202" i="51"/>
  <c r="CC217" i="51"/>
  <c r="CC202" i="52"/>
  <c r="CC217" i="52"/>
  <c r="CC182" i="51"/>
  <c r="CC195" i="51"/>
  <c r="CC182" i="52"/>
  <c r="CC195" i="52"/>
  <c r="CC174" i="51"/>
  <c r="CC165" i="51"/>
  <c r="CC174" i="52"/>
  <c r="CC165" i="52"/>
  <c r="BZ416" i="56"/>
  <c r="BZ426" i="56" s="1"/>
  <c r="BZ415" i="56"/>
  <c r="BZ362" i="56"/>
  <c r="BZ384" i="56" s="1"/>
  <c r="BZ392" i="56"/>
  <c r="BZ410" i="56" s="1"/>
  <c r="BZ390" i="56"/>
  <c r="BZ408" i="56" s="1"/>
  <c r="BZ389" i="56"/>
  <c r="BZ407" i="56" s="1"/>
  <c r="BZ359" i="56"/>
  <c r="BZ381" i="56" s="1"/>
  <c r="BZ391" i="56"/>
  <c r="BZ409" i="56" s="1"/>
  <c r="CC3" i="50"/>
  <c r="CC3" i="53"/>
  <c r="CC3" i="49"/>
  <c r="CC15" i="54"/>
  <c r="CC30" i="54" s="1"/>
  <c r="CC3" i="54"/>
  <c r="BZ422" i="56"/>
  <c r="BZ403" i="56"/>
  <c r="BZ374" i="56"/>
  <c r="CC371" i="51"/>
  <c r="CC364" i="51"/>
  <c r="CC341" i="51"/>
  <c r="CC350" i="51"/>
  <c r="CC357" i="51"/>
  <c r="CC357" i="52"/>
  <c r="CC371" i="52"/>
  <c r="CC350" i="52"/>
  <c r="CC364" i="52"/>
  <c r="CC341" i="52"/>
  <c r="CC13" i="53"/>
  <c r="CC13" i="49"/>
  <c r="CC13" i="50"/>
  <c r="CC14" i="53"/>
  <c r="CC14" i="54"/>
  <c r="CC14" i="50"/>
  <c r="CC14" i="49"/>
  <c r="CB66" i="54"/>
  <c r="CB75" i="54"/>
  <c r="CA287" i="56"/>
  <c r="CA369" i="56" s="1"/>
  <c r="CC4" i="52"/>
  <c r="CC4" i="51"/>
  <c r="CD6" i="54"/>
  <c r="CC5" i="54"/>
  <c r="CC2" i="54"/>
  <c r="CD7" i="52"/>
  <c r="CD128" i="52" s="1"/>
  <c r="CD7" i="51"/>
  <c r="CD120" i="51" s="1"/>
  <c r="CD6" i="53"/>
  <c r="CC5" i="53"/>
  <c r="CC2" i="53"/>
  <c r="CD6" i="50"/>
  <c r="CC5" i="50"/>
  <c r="CC2" i="50"/>
  <c r="CD6" i="49"/>
  <c r="CC5" i="49"/>
  <c r="CC2" i="49"/>
  <c r="CD136" i="52" l="1"/>
  <c r="CD128" i="51"/>
  <c r="CD136" i="51"/>
  <c r="CD120" i="52"/>
  <c r="CC140" i="53"/>
  <c r="CC132" i="53"/>
  <c r="CC124" i="53"/>
  <c r="CC104" i="53"/>
  <c r="CD59" i="51"/>
  <c r="CC140" i="50"/>
  <c r="CC132" i="50"/>
  <c r="CC124" i="50"/>
  <c r="CC104" i="50"/>
  <c r="CC140" i="49"/>
  <c r="CC132" i="49"/>
  <c r="CC124" i="49"/>
  <c r="CC104" i="49"/>
  <c r="CC71" i="49"/>
  <c r="CC63" i="49"/>
  <c r="CC71" i="53"/>
  <c r="CC63" i="53"/>
  <c r="CD67" i="52"/>
  <c r="CD59" i="52"/>
  <c r="CC71" i="50"/>
  <c r="CC63" i="50"/>
  <c r="CD67" i="51"/>
  <c r="CC35" i="50"/>
  <c r="CC55" i="50"/>
  <c r="CC35" i="49"/>
  <c r="CC55" i="49"/>
  <c r="CC35" i="53"/>
  <c r="CC55" i="53"/>
  <c r="CD51" i="52"/>
  <c r="CD51" i="51"/>
  <c r="CD303" i="51"/>
  <c r="CD303" i="52"/>
  <c r="CD312" i="51"/>
  <c r="CD312" i="52"/>
  <c r="CC326" i="50"/>
  <c r="CC316" i="50"/>
  <c r="CC307" i="50"/>
  <c r="CC292" i="50"/>
  <c r="CC272" i="50"/>
  <c r="CC285" i="50"/>
  <c r="CC264" i="50"/>
  <c r="CC255" i="50"/>
  <c r="CC326" i="49"/>
  <c r="CC316" i="49"/>
  <c r="CC264" i="49"/>
  <c r="CC307" i="49"/>
  <c r="CC292" i="49"/>
  <c r="CC272" i="49"/>
  <c r="CC255" i="49"/>
  <c r="CC285" i="49"/>
  <c r="CC326" i="53"/>
  <c r="CC316" i="53"/>
  <c r="CC292" i="53"/>
  <c r="CC285" i="53"/>
  <c r="CC307" i="53"/>
  <c r="CC272" i="53"/>
  <c r="CC255" i="53"/>
  <c r="CC264" i="53"/>
  <c r="CC226" i="53"/>
  <c r="CC236" i="53"/>
  <c r="CC226" i="50"/>
  <c r="CC236" i="50"/>
  <c r="CC226" i="49"/>
  <c r="CC236" i="49"/>
  <c r="CD222" i="51"/>
  <c r="CD222" i="52"/>
  <c r="CC202" i="50"/>
  <c r="CC217" i="50"/>
  <c r="CC202" i="53"/>
  <c r="CC217" i="53"/>
  <c r="CC202" i="49"/>
  <c r="CC217" i="49"/>
  <c r="CC182" i="53"/>
  <c r="CC195" i="53"/>
  <c r="CC182" i="50"/>
  <c r="CC195" i="50"/>
  <c r="CC182" i="49"/>
  <c r="CC195" i="49"/>
  <c r="CC174" i="49"/>
  <c r="CC165" i="49"/>
  <c r="CC174" i="53"/>
  <c r="CC165" i="53"/>
  <c r="CC174" i="50"/>
  <c r="CC165" i="50"/>
  <c r="BZ417" i="56"/>
  <c r="CA358" i="56"/>
  <c r="CA380" i="56" s="1"/>
  <c r="BZ425" i="56"/>
  <c r="BZ427" i="56" s="1"/>
  <c r="CD3" i="52"/>
  <c r="CD3" i="51"/>
  <c r="CC42" i="54"/>
  <c r="CA402" i="56"/>
  <c r="CA401" i="56"/>
  <c r="CA420" i="56"/>
  <c r="CA399" i="56"/>
  <c r="CA421" i="56"/>
  <c r="CA372" i="56"/>
  <c r="CA400" i="56"/>
  <c r="CA398" i="56"/>
  <c r="CA371" i="56"/>
  <c r="CA368" i="56"/>
  <c r="CA366" i="56"/>
  <c r="CA373" i="56"/>
  <c r="CA370" i="56"/>
  <c r="CA367" i="56"/>
  <c r="CA397" i="56"/>
  <c r="CC371" i="50"/>
  <c r="CC357" i="50"/>
  <c r="CC341" i="50"/>
  <c r="CC364" i="50"/>
  <c r="CC350" i="50"/>
  <c r="CC371" i="49"/>
  <c r="CC350" i="49"/>
  <c r="CC364" i="49"/>
  <c r="CC357" i="49"/>
  <c r="CC341" i="49"/>
  <c r="CC357" i="53"/>
  <c r="CC371" i="53"/>
  <c r="CC350" i="53"/>
  <c r="CC364" i="53"/>
  <c r="CC341" i="53"/>
  <c r="CD14" i="51"/>
  <c r="CD13" i="52"/>
  <c r="CD13" i="51"/>
  <c r="CD14" i="52"/>
  <c r="CC33" i="54"/>
  <c r="CC70" i="54"/>
  <c r="CC73" i="54"/>
  <c r="CC58" i="54"/>
  <c r="CC61" i="54"/>
  <c r="CC52" i="54"/>
  <c r="CC55" i="54"/>
  <c r="CC64" i="54"/>
  <c r="CC49" i="54"/>
  <c r="CC4" i="50"/>
  <c r="CC4" i="53"/>
  <c r="CC4" i="54"/>
  <c r="CD7" i="54"/>
  <c r="CD5" i="52"/>
  <c r="CE6" i="52"/>
  <c r="CD2" i="52"/>
  <c r="CD7" i="53"/>
  <c r="CD120" i="53" s="1"/>
  <c r="CE6" i="51"/>
  <c r="CD5" i="51"/>
  <c r="CD2" i="51"/>
  <c r="CD7" i="50"/>
  <c r="CD136" i="50" s="1"/>
  <c r="CC4" i="49"/>
  <c r="CD7" i="49"/>
  <c r="CD128" i="49" s="1"/>
  <c r="CD128" i="53" l="1"/>
  <c r="CD128" i="50"/>
  <c r="CD120" i="50"/>
  <c r="CD136" i="49"/>
  <c r="CD136" i="53"/>
  <c r="CD120" i="49"/>
  <c r="CD59" i="53"/>
  <c r="CD140" i="52"/>
  <c r="CD132" i="52"/>
  <c r="CD124" i="52"/>
  <c r="CD104" i="52"/>
  <c r="CD132" i="51"/>
  <c r="CD124" i="51"/>
  <c r="CD140" i="51"/>
  <c r="CD104" i="51"/>
  <c r="CD59" i="50"/>
  <c r="CD71" i="51"/>
  <c r="CD63" i="51"/>
  <c r="CD67" i="49"/>
  <c r="CD59" i="49"/>
  <c r="CD71" i="52"/>
  <c r="CD63" i="52"/>
  <c r="CD67" i="53"/>
  <c r="CD67" i="50"/>
  <c r="CD35" i="51"/>
  <c r="CD55" i="51"/>
  <c r="CD35" i="52"/>
  <c r="CD55" i="52"/>
  <c r="CD51" i="49"/>
  <c r="CD51" i="53"/>
  <c r="CD51" i="50"/>
  <c r="CD303" i="53"/>
  <c r="CD303" i="49"/>
  <c r="CD303" i="50"/>
  <c r="CD312" i="49"/>
  <c r="CD312" i="53"/>
  <c r="CD312" i="50"/>
  <c r="CD326" i="51"/>
  <c r="CD316" i="51"/>
  <c r="CD307" i="51"/>
  <c r="CD292" i="51"/>
  <c r="CD272" i="51"/>
  <c r="CD264" i="51"/>
  <c r="CD255" i="51"/>
  <c r="CD285" i="51"/>
  <c r="CD326" i="52"/>
  <c r="CD316" i="52"/>
  <c r="CD307" i="52"/>
  <c r="CD292" i="52"/>
  <c r="CD285" i="52"/>
  <c r="CD264" i="52"/>
  <c r="CD272" i="52"/>
  <c r="CD255" i="52"/>
  <c r="CD226" i="51"/>
  <c r="CD236" i="51"/>
  <c r="CD226" i="52"/>
  <c r="CD236" i="52"/>
  <c r="CD222" i="50"/>
  <c r="CD222" i="53"/>
  <c r="CD222" i="49"/>
  <c r="CD202" i="52"/>
  <c r="CD217" i="52"/>
  <c r="CD202" i="51"/>
  <c r="CD217" i="51"/>
  <c r="CD182" i="51"/>
  <c r="CD195" i="51"/>
  <c r="CD182" i="52"/>
  <c r="CD195" i="52"/>
  <c r="CD174" i="51"/>
  <c r="CD165" i="51"/>
  <c r="CD174" i="52"/>
  <c r="CD165" i="52"/>
  <c r="CA389" i="56"/>
  <c r="CA407" i="56" s="1"/>
  <c r="CA392" i="56"/>
  <c r="CA410" i="56" s="1"/>
  <c r="CA391" i="56"/>
  <c r="CA409" i="56" s="1"/>
  <c r="CA416" i="56"/>
  <c r="CA426" i="56" s="1"/>
  <c r="CA415" i="56"/>
  <c r="CA425" i="56" s="1"/>
  <c r="CA362" i="56"/>
  <c r="CA384" i="56" s="1"/>
  <c r="CA390" i="56"/>
  <c r="CA408" i="56" s="1"/>
  <c r="CA359" i="56"/>
  <c r="CA381" i="56" s="1"/>
  <c r="CD3" i="53"/>
  <c r="CD3" i="49"/>
  <c r="CD3" i="50"/>
  <c r="CD15" i="54"/>
  <c r="CD30" i="54" s="1"/>
  <c r="CD3" i="54"/>
  <c r="CA403" i="56"/>
  <c r="CA374" i="56"/>
  <c r="CA422" i="56"/>
  <c r="CD371" i="51"/>
  <c r="CD357" i="51"/>
  <c r="CD350" i="51"/>
  <c r="CD364" i="51"/>
  <c r="CD341" i="51"/>
  <c r="CD364" i="52"/>
  <c r="CD350" i="52"/>
  <c r="CD341" i="52"/>
  <c r="CD357" i="52"/>
  <c r="CD371" i="52"/>
  <c r="CD13" i="53"/>
  <c r="CD13" i="49"/>
  <c r="CD13" i="50"/>
  <c r="CD14" i="53"/>
  <c r="CD14" i="50"/>
  <c r="CD14" i="54"/>
  <c r="CD14" i="49"/>
  <c r="CC66" i="54"/>
  <c r="CC75" i="54"/>
  <c r="CB287" i="56"/>
  <c r="CB369" i="56" s="1"/>
  <c r="CD4" i="51"/>
  <c r="CD4" i="52"/>
  <c r="CE6" i="54"/>
  <c r="CD5" i="54"/>
  <c r="CD2" i="54"/>
  <c r="CE6" i="50"/>
  <c r="CD5" i="50"/>
  <c r="CD2" i="50"/>
  <c r="CD5" i="53"/>
  <c r="CE6" i="53"/>
  <c r="CD2" i="53"/>
  <c r="CE7" i="51"/>
  <c r="CE120" i="51" s="1"/>
  <c r="CE7" i="52"/>
  <c r="CE128" i="52" s="1"/>
  <c r="CE6" i="49"/>
  <c r="CD5" i="49"/>
  <c r="CD2" i="49"/>
  <c r="CE136" i="51" l="1"/>
  <c r="CE120" i="52"/>
  <c r="CE136" i="52"/>
  <c r="CE128" i="51"/>
  <c r="CE59" i="52"/>
  <c r="CE59" i="51"/>
  <c r="CD140" i="50"/>
  <c r="CD132" i="50"/>
  <c r="CD124" i="50"/>
  <c r="CD104" i="50"/>
  <c r="CD140" i="49"/>
  <c r="CD132" i="49"/>
  <c r="CD124" i="49"/>
  <c r="CD104" i="49"/>
  <c r="CD140" i="53"/>
  <c r="CD132" i="53"/>
  <c r="CD124" i="53"/>
  <c r="CD104" i="53"/>
  <c r="CD71" i="53"/>
  <c r="CD63" i="53"/>
  <c r="CE67" i="51"/>
  <c r="CD71" i="50"/>
  <c r="CD63" i="50"/>
  <c r="CD71" i="49"/>
  <c r="CD63" i="49"/>
  <c r="CE67" i="52"/>
  <c r="CD35" i="50"/>
  <c r="CD55" i="50"/>
  <c r="CD35" i="53"/>
  <c r="CD55" i="53"/>
  <c r="CD35" i="49"/>
  <c r="CD55" i="49"/>
  <c r="CE51" i="52"/>
  <c r="CE51" i="51"/>
  <c r="CE303" i="52"/>
  <c r="CE303" i="51"/>
  <c r="CE312" i="51"/>
  <c r="CE312" i="52"/>
  <c r="CD326" i="53"/>
  <c r="CD292" i="53"/>
  <c r="CD307" i="53"/>
  <c r="CD316" i="53"/>
  <c r="CD272" i="53"/>
  <c r="CD285" i="53"/>
  <c r="CD255" i="53"/>
  <c r="CD264" i="53"/>
  <c r="CD326" i="50"/>
  <c r="CD316" i="50"/>
  <c r="CD307" i="50"/>
  <c r="CD292" i="50"/>
  <c r="CD285" i="50"/>
  <c r="CD264" i="50"/>
  <c r="CD272" i="50"/>
  <c r="CD255" i="50"/>
  <c r="CD326" i="49"/>
  <c r="CD316" i="49"/>
  <c r="CD307" i="49"/>
  <c r="CD292" i="49"/>
  <c r="CD272" i="49"/>
  <c r="CD255" i="49"/>
  <c r="CD285" i="49"/>
  <c r="CD264" i="49"/>
  <c r="CD226" i="53"/>
  <c r="CD236" i="53"/>
  <c r="CD226" i="50"/>
  <c r="CD236" i="50"/>
  <c r="CD226" i="49"/>
  <c r="CD236" i="49"/>
  <c r="CE222" i="52"/>
  <c r="CE222" i="51"/>
  <c r="CD202" i="53"/>
  <c r="CD217" i="53"/>
  <c r="CD202" i="49"/>
  <c r="CD217" i="49"/>
  <c r="CD202" i="50"/>
  <c r="CD217" i="50"/>
  <c r="CD182" i="50"/>
  <c r="CD195" i="50"/>
  <c r="CD182" i="49"/>
  <c r="CD195" i="49"/>
  <c r="CD182" i="53"/>
  <c r="CD195" i="53"/>
  <c r="CD174" i="50"/>
  <c r="CD165" i="50"/>
  <c r="CD174" i="49"/>
  <c r="CD165" i="49"/>
  <c r="CD174" i="53"/>
  <c r="CD165" i="53"/>
  <c r="CA417" i="56"/>
  <c r="CA427" i="56"/>
  <c r="CB358" i="56"/>
  <c r="CB380" i="56" s="1"/>
  <c r="CD42" i="54"/>
  <c r="CE3" i="52"/>
  <c r="CE3" i="51"/>
  <c r="CB402" i="56"/>
  <c r="CB401" i="56"/>
  <c r="CB420" i="56"/>
  <c r="CB400" i="56"/>
  <c r="CB399" i="56"/>
  <c r="CB373" i="56"/>
  <c r="CB398" i="56"/>
  <c r="CB371" i="56"/>
  <c r="CB368" i="56"/>
  <c r="CB372" i="56"/>
  <c r="CB421" i="56"/>
  <c r="CB370" i="56"/>
  <c r="CB367" i="56"/>
  <c r="CB366" i="56"/>
  <c r="CB397" i="56"/>
  <c r="CD371" i="50"/>
  <c r="CD357" i="50"/>
  <c r="CD350" i="50"/>
  <c r="CD341" i="50"/>
  <c r="CD364" i="50"/>
  <c r="CD371" i="49"/>
  <c r="CD350" i="49"/>
  <c r="CD364" i="49"/>
  <c r="CD357" i="49"/>
  <c r="CD341" i="49"/>
  <c r="CD371" i="53"/>
  <c r="CD350" i="53"/>
  <c r="CD364" i="53"/>
  <c r="CD341" i="53"/>
  <c r="CD357" i="53"/>
  <c r="CE13" i="52"/>
  <c r="CE14" i="51"/>
  <c r="CE13" i="51"/>
  <c r="CE14" i="52"/>
  <c r="CD33" i="54"/>
  <c r="CD70" i="54"/>
  <c r="CD73" i="54"/>
  <c r="CD52" i="54"/>
  <c r="CD55" i="54"/>
  <c r="CD61" i="54"/>
  <c r="CD58" i="54"/>
  <c r="CD49" i="54"/>
  <c r="CD64" i="54"/>
  <c r="CD4" i="50"/>
  <c r="CD4" i="53"/>
  <c r="CD4" i="54"/>
  <c r="CE7" i="54"/>
  <c r="CF6" i="51"/>
  <c r="CE5" i="51"/>
  <c r="CE2" i="51"/>
  <c r="CF6" i="52"/>
  <c r="CE5" i="52"/>
  <c r="CE2" i="52"/>
  <c r="CE7" i="53"/>
  <c r="CE120" i="53" s="1"/>
  <c r="CE7" i="50"/>
  <c r="CE136" i="50" s="1"/>
  <c r="CD4" i="49"/>
  <c r="CE7" i="49"/>
  <c r="CE128" i="49" s="1"/>
  <c r="CE120" i="50" l="1"/>
  <c r="CE136" i="53"/>
  <c r="CE136" i="49"/>
  <c r="CE120" i="49"/>
  <c r="CE128" i="50"/>
  <c r="CE128" i="53"/>
  <c r="CE59" i="50"/>
  <c r="CE140" i="52"/>
  <c r="CE132" i="52"/>
  <c r="CE124" i="52"/>
  <c r="CE104" i="52"/>
  <c r="CE140" i="51"/>
  <c r="CE132" i="51"/>
  <c r="CE124" i="51"/>
  <c r="CE104" i="51"/>
  <c r="CE59" i="49"/>
  <c r="CE67" i="53"/>
  <c r="CE59" i="53"/>
  <c r="CE71" i="51"/>
  <c r="CE63" i="51"/>
  <c r="CE71" i="52"/>
  <c r="CE63" i="52"/>
  <c r="CE67" i="49"/>
  <c r="CE67" i="50"/>
  <c r="CE35" i="52"/>
  <c r="CE55" i="52"/>
  <c r="CE35" i="51"/>
  <c r="CE55" i="51"/>
  <c r="CE51" i="49"/>
  <c r="CE51" i="53"/>
  <c r="CE51" i="50"/>
  <c r="CE312" i="49"/>
  <c r="CE303" i="53"/>
  <c r="CE303" i="49"/>
  <c r="CE312" i="53"/>
  <c r="CE312" i="50"/>
  <c r="CE303" i="50"/>
  <c r="CE326" i="51"/>
  <c r="CE316" i="51"/>
  <c r="CE307" i="51"/>
  <c r="CE292" i="51"/>
  <c r="CE285" i="51"/>
  <c r="CE272" i="51"/>
  <c r="CE264" i="51"/>
  <c r="CE255" i="51"/>
  <c r="CE326" i="52"/>
  <c r="CE316" i="52"/>
  <c r="CE307" i="52"/>
  <c r="CE292" i="52"/>
  <c r="CE285" i="52"/>
  <c r="CE264" i="52"/>
  <c r="CE272" i="52"/>
  <c r="CE255" i="52"/>
  <c r="CE226" i="51"/>
  <c r="CE236" i="51"/>
  <c r="CE226" i="52"/>
  <c r="CE236" i="52"/>
  <c r="CE222" i="53"/>
  <c r="CE222" i="50"/>
  <c r="CE222" i="49"/>
  <c r="CE202" i="51"/>
  <c r="CE217" i="51"/>
  <c r="CE202" i="52"/>
  <c r="CE217" i="52"/>
  <c r="CE182" i="51"/>
  <c r="CE195" i="51"/>
  <c r="CE182" i="52"/>
  <c r="CE195" i="52"/>
  <c r="CE174" i="51"/>
  <c r="CE165" i="51"/>
  <c r="CE174" i="52"/>
  <c r="CE165" i="52"/>
  <c r="CB359" i="56"/>
  <c r="CB381" i="56" s="1"/>
  <c r="CB392" i="56"/>
  <c r="CB410" i="56" s="1"/>
  <c r="CB390" i="56"/>
  <c r="CB408" i="56" s="1"/>
  <c r="CB416" i="56"/>
  <c r="CB426" i="56" s="1"/>
  <c r="CB415" i="56"/>
  <c r="CB391" i="56"/>
  <c r="CB409" i="56" s="1"/>
  <c r="CB362" i="56"/>
  <c r="CB384" i="56" s="1"/>
  <c r="CE3" i="49"/>
  <c r="CE3" i="50"/>
  <c r="CE3" i="53"/>
  <c r="CE15" i="54"/>
  <c r="CE30" i="54" s="1"/>
  <c r="CE3" i="54"/>
  <c r="CB403" i="56"/>
  <c r="CB374" i="56"/>
  <c r="CB422" i="56"/>
  <c r="CE371" i="51"/>
  <c r="CE350" i="51"/>
  <c r="CE364" i="51"/>
  <c r="CE357" i="51"/>
  <c r="CE341" i="51"/>
  <c r="CE371" i="52"/>
  <c r="CE350" i="52"/>
  <c r="CE364" i="52"/>
  <c r="CE341" i="52"/>
  <c r="CE357" i="52"/>
  <c r="CE13" i="50"/>
  <c r="CE13" i="53"/>
  <c r="CE13" i="49"/>
  <c r="CE14" i="49"/>
  <c r="CE14" i="53"/>
  <c r="CE14" i="50"/>
  <c r="CE14" i="54"/>
  <c r="CD66" i="54"/>
  <c r="CD75" i="54"/>
  <c r="CC287" i="56"/>
  <c r="CC369" i="56" s="1"/>
  <c r="CB389" i="56"/>
  <c r="CB407" i="56" s="1"/>
  <c r="CE4" i="52"/>
  <c r="CE4" i="51"/>
  <c r="CF6" i="54"/>
  <c r="CE5" i="54"/>
  <c r="CE2" i="54"/>
  <c r="CF7" i="52"/>
  <c r="CF128" i="52" s="1"/>
  <c r="CF7" i="51"/>
  <c r="CF120" i="51" s="1"/>
  <c r="CE5" i="50"/>
  <c r="CE2" i="50"/>
  <c r="CF6" i="50"/>
  <c r="CF6" i="53"/>
  <c r="CE2" i="53"/>
  <c r="CE5" i="53"/>
  <c r="CE5" i="49"/>
  <c r="CE2" i="49"/>
  <c r="CF6" i="49"/>
  <c r="CF136" i="52" l="1"/>
  <c r="CF136" i="51"/>
  <c r="CF128" i="51"/>
  <c r="CF120" i="52"/>
  <c r="CE140" i="53"/>
  <c r="CE132" i="53"/>
  <c r="CE124" i="53"/>
  <c r="CE104" i="53"/>
  <c r="CF59" i="51"/>
  <c r="CF59" i="52"/>
  <c r="CE140" i="49"/>
  <c r="CE132" i="49"/>
  <c r="CE124" i="49"/>
  <c r="CE104" i="49"/>
  <c r="CE140" i="50"/>
  <c r="CE132" i="50"/>
  <c r="CE124" i="50"/>
  <c r="CE104" i="50"/>
  <c r="CE71" i="49"/>
  <c r="CE63" i="49"/>
  <c r="CE71" i="50"/>
  <c r="CE63" i="50"/>
  <c r="CE71" i="53"/>
  <c r="CE63" i="53"/>
  <c r="CF67" i="52"/>
  <c r="CF67" i="51"/>
  <c r="CE35" i="49"/>
  <c r="CE55" i="49"/>
  <c r="CE35" i="53"/>
  <c r="CE55" i="53"/>
  <c r="CE35" i="50"/>
  <c r="CE55" i="50"/>
  <c r="CF51" i="52"/>
  <c r="CF51" i="51"/>
  <c r="CF303" i="51"/>
  <c r="CF303" i="52"/>
  <c r="CF312" i="52"/>
  <c r="CF312" i="51"/>
  <c r="CE326" i="49"/>
  <c r="CE316" i="49"/>
  <c r="CE307" i="49"/>
  <c r="CE292" i="49"/>
  <c r="CE272" i="49"/>
  <c r="CE255" i="49"/>
  <c r="CE285" i="49"/>
  <c r="CE264" i="49"/>
  <c r="CE326" i="53"/>
  <c r="CE316" i="53"/>
  <c r="CE292" i="53"/>
  <c r="CE285" i="53"/>
  <c r="CE272" i="53"/>
  <c r="CE255" i="53"/>
  <c r="CE264" i="53"/>
  <c r="CE307" i="53"/>
  <c r="CE326" i="50"/>
  <c r="CE316" i="50"/>
  <c r="CE307" i="50"/>
  <c r="CE285" i="50"/>
  <c r="CE272" i="50"/>
  <c r="CE292" i="50"/>
  <c r="CE255" i="50"/>
  <c r="CE264" i="50"/>
  <c r="CE226" i="53"/>
  <c r="CE236" i="53"/>
  <c r="CE226" i="50"/>
  <c r="CE236" i="50"/>
  <c r="CE226" i="49"/>
  <c r="CE236" i="49"/>
  <c r="CF222" i="51"/>
  <c r="CF222" i="52"/>
  <c r="CE202" i="53"/>
  <c r="CE217" i="53"/>
  <c r="CE202" i="50"/>
  <c r="CE217" i="50"/>
  <c r="CE202" i="49"/>
  <c r="CE217" i="49"/>
  <c r="CE42" i="54"/>
  <c r="CC362" i="56" s="1"/>
  <c r="CE182" i="49"/>
  <c r="CE195" i="49"/>
  <c r="CE182" i="53"/>
  <c r="CE195" i="53"/>
  <c r="CE182" i="50"/>
  <c r="CE195" i="50"/>
  <c r="CE174" i="49"/>
  <c r="CE165" i="49"/>
  <c r="CE174" i="53"/>
  <c r="CE165" i="53"/>
  <c r="CE174" i="50"/>
  <c r="CE165" i="50"/>
  <c r="CB417" i="56"/>
  <c r="CB425" i="56"/>
  <c r="CB427" i="56" s="1"/>
  <c r="CC358" i="56"/>
  <c r="CC380" i="56" s="1"/>
  <c r="CF3" i="52"/>
  <c r="CF3" i="51"/>
  <c r="CC421" i="56"/>
  <c r="CC420" i="56"/>
  <c r="CC401" i="56"/>
  <c r="CC402" i="56"/>
  <c r="CC398" i="56"/>
  <c r="CC371" i="56"/>
  <c r="CC399" i="56"/>
  <c r="CC372" i="56"/>
  <c r="CC367" i="56"/>
  <c r="CC373" i="56"/>
  <c r="CC370" i="56"/>
  <c r="CC400" i="56"/>
  <c r="CC368" i="56"/>
  <c r="CC366" i="56"/>
  <c r="CC397" i="56"/>
  <c r="CE364" i="49"/>
  <c r="CE357" i="49"/>
  <c r="CE371" i="49"/>
  <c r="CE350" i="49"/>
  <c r="CE341" i="49"/>
  <c r="CE357" i="53"/>
  <c r="CE371" i="53"/>
  <c r="CE350" i="53"/>
  <c r="CE364" i="53"/>
  <c r="CE341" i="53"/>
  <c r="CE350" i="50"/>
  <c r="CE364" i="50"/>
  <c r="CE357" i="50"/>
  <c r="CE371" i="50"/>
  <c r="CE341" i="50"/>
  <c r="CF13" i="52"/>
  <c r="CF14" i="51"/>
  <c r="CF13" i="51"/>
  <c r="CF14" i="52"/>
  <c r="CE33" i="54"/>
  <c r="CE70" i="54"/>
  <c r="CE73" i="54"/>
  <c r="CE49" i="54"/>
  <c r="CE52" i="54"/>
  <c r="CE64" i="54"/>
  <c r="CE61" i="54"/>
  <c r="CE58" i="54"/>
  <c r="CE55" i="54"/>
  <c r="CE4" i="53"/>
  <c r="CE4" i="50"/>
  <c r="CE4" i="54"/>
  <c r="CF7" i="54"/>
  <c r="CG6" i="52"/>
  <c r="CF5" i="52"/>
  <c r="CF2" i="52"/>
  <c r="CG6" i="51"/>
  <c r="CF5" i="51"/>
  <c r="CF2" i="51"/>
  <c r="CF7" i="50"/>
  <c r="CF136" i="50" s="1"/>
  <c r="CF7" i="53"/>
  <c r="CF120" i="53" s="1"/>
  <c r="CE4" i="49"/>
  <c r="CF7" i="49"/>
  <c r="CF128" i="49" s="1"/>
  <c r="CF128" i="53" l="1"/>
  <c r="CF136" i="49"/>
  <c r="CF120" i="50"/>
  <c r="CF120" i="49"/>
  <c r="CF136" i="53"/>
  <c r="CF128" i="50"/>
  <c r="CF140" i="51"/>
  <c r="CF124" i="51"/>
  <c r="CF104" i="51"/>
  <c r="CF132" i="51"/>
  <c r="CF140" i="52"/>
  <c r="CF132" i="52"/>
  <c r="CF124" i="52"/>
  <c r="CF104" i="52"/>
  <c r="CF59" i="53"/>
  <c r="CF59" i="50"/>
  <c r="CF71" i="51"/>
  <c r="CF63" i="51"/>
  <c r="CF67" i="49"/>
  <c r="CF59" i="49"/>
  <c r="CF71" i="52"/>
  <c r="CF63" i="52"/>
  <c r="CF67" i="53"/>
  <c r="CF67" i="50"/>
  <c r="CF35" i="52"/>
  <c r="CF55" i="52"/>
  <c r="CF35" i="51"/>
  <c r="CF55" i="51"/>
  <c r="CF51" i="49"/>
  <c r="CF51" i="50"/>
  <c r="CF51" i="53"/>
  <c r="CF303" i="53"/>
  <c r="CF312" i="50"/>
  <c r="CF312" i="49"/>
  <c r="CF312" i="53"/>
  <c r="CF303" i="49"/>
  <c r="CF303" i="50"/>
  <c r="CF326" i="52"/>
  <c r="CF292" i="52"/>
  <c r="CF316" i="52"/>
  <c r="CF285" i="52"/>
  <c r="CF307" i="52"/>
  <c r="CF272" i="52"/>
  <c r="CF255" i="52"/>
  <c r="CF264" i="52"/>
  <c r="CF326" i="51"/>
  <c r="CF316" i="51"/>
  <c r="CF307" i="51"/>
  <c r="CF292" i="51"/>
  <c r="CF285" i="51"/>
  <c r="CF264" i="51"/>
  <c r="CF272" i="51"/>
  <c r="CF255" i="51"/>
  <c r="CF226" i="51"/>
  <c r="CF236" i="51"/>
  <c r="CF226" i="52"/>
  <c r="CF236" i="52"/>
  <c r="CF222" i="50"/>
  <c r="CF222" i="53"/>
  <c r="CF222" i="49"/>
  <c r="CF202" i="52"/>
  <c r="CF217" i="52"/>
  <c r="CF202" i="51"/>
  <c r="CF217" i="51"/>
  <c r="CF182" i="51"/>
  <c r="CF195" i="51"/>
  <c r="CF182" i="52"/>
  <c r="CF195" i="52"/>
  <c r="CF174" i="51"/>
  <c r="CF165" i="51"/>
  <c r="CF174" i="52"/>
  <c r="CF165" i="52"/>
  <c r="CC384" i="56"/>
  <c r="CC415" i="56"/>
  <c r="CC425" i="56" s="1"/>
  <c r="CC390" i="56"/>
  <c r="CC408" i="56" s="1"/>
  <c r="CC391" i="56"/>
  <c r="CC409" i="56" s="1"/>
  <c r="CC392" i="56"/>
  <c r="CC410" i="56" s="1"/>
  <c r="CC359" i="56"/>
  <c r="CC381" i="56" s="1"/>
  <c r="CC416" i="56"/>
  <c r="CC426" i="56" s="1"/>
  <c r="CF3" i="49"/>
  <c r="CF3" i="53"/>
  <c r="CF3" i="50"/>
  <c r="CF15" i="54"/>
  <c r="CF30" i="54" s="1"/>
  <c r="CF3" i="54"/>
  <c r="CC422" i="56"/>
  <c r="CC403" i="56"/>
  <c r="CC374" i="56"/>
  <c r="CF371" i="51"/>
  <c r="CF350" i="51"/>
  <c r="CF364" i="51"/>
  <c r="CF341" i="51"/>
  <c r="CF357" i="51"/>
  <c r="CF357" i="52"/>
  <c r="CF364" i="52"/>
  <c r="CF350" i="52"/>
  <c r="CF341" i="52"/>
  <c r="CF371" i="52"/>
  <c r="CF13" i="49"/>
  <c r="CF13" i="53"/>
  <c r="CF13" i="50"/>
  <c r="CF14" i="50"/>
  <c r="CF14" i="54"/>
  <c r="CF14" i="53"/>
  <c r="CF14" i="49"/>
  <c r="CE66" i="54"/>
  <c r="CE75" i="54"/>
  <c r="CD287" i="56"/>
  <c r="CD369" i="56" s="1"/>
  <c r="CC389" i="56"/>
  <c r="CC407" i="56" s="1"/>
  <c r="CF4" i="51"/>
  <c r="CF4" i="52"/>
  <c r="CG6" i="54"/>
  <c r="CF5" i="54"/>
  <c r="CF2" i="54"/>
  <c r="CG7" i="52"/>
  <c r="CG128" i="52" s="1"/>
  <c r="CF5" i="53"/>
  <c r="CG6" i="53"/>
  <c r="CF2" i="53"/>
  <c r="CG7" i="51"/>
  <c r="CG120" i="51" s="1"/>
  <c r="CG6" i="50"/>
  <c r="CF5" i="50"/>
  <c r="CF2" i="50"/>
  <c r="CG6" i="49"/>
  <c r="CF5" i="49"/>
  <c r="CF2" i="49"/>
  <c r="CG136" i="51" l="1"/>
  <c r="CG136" i="52"/>
  <c r="CG120" i="52"/>
  <c r="CG128" i="51"/>
  <c r="CF140" i="49"/>
  <c r="CF132" i="49"/>
  <c r="CF104" i="49"/>
  <c r="CF124" i="49"/>
  <c r="CG59" i="52"/>
  <c r="CG59" i="51"/>
  <c r="CF140" i="50"/>
  <c r="CF132" i="50"/>
  <c r="CF124" i="50"/>
  <c r="CF104" i="50"/>
  <c r="CF132" i="53"/>
  <c r="CF124" i="53"/>
  <c r="CF140" i="53"/>
  <c r="CF104" i="53"/>
  <c r="CF71" i="50"/>
  <c r="CF63" i="50"/>
  <c r="CF71" i="53"/>
  <c r="CF63" i="53"/>
  <c r="CF71" i="49"/>
  <c r="CF63" i="49"/>
  <c r="CG67" i="51"/>
  <c r="CG67" i="52"/>
  <c r="CF35" i="50"/>
  <c r="CF55" i="50"/>
  <c r="CF35" i="53"/>
  <c r="CF55" i="53"/>
  <c r="CF35" i="49"/>
  <c r="CF55" i="49"/>
  <c r="CG51" i="52"/>
  <c r="CG51" i="51"/>
  <c r="CG303" i="52"/>
  <c r="CG312" i="51"/>
  <c r="CG312" i="52"/>
  <c r="CG303" i="51"/>
  <c r="CF326" i="49"/>
  <c r="CF316" i="49"/>
  <c r="CF292" i="49"/>
  <c r="CF272" i="49"/>
  <c r="CF255" i="49"/>
  <c r="CF285" i="49"/>
  <c r="CF264" i="49"/>
  <c r="CF307" i="49"/>
  <c r="CF326" i="50"/>
  <c r="CF316" i="50"/>
  <c r="CF307" i="50"/>
  <c r="CF292" i="50"/>
  <c r="CF285" i="50"/>
  <c r="CF272" i="50"/>
  <c r="CF264" i="50"/>
  <c r="CF255" i="50"/>
  <c r="CF326" i="53"/>
  <c r="CF316" i="53"/>
  <c r="CF285" i="53"/>
  <c r="CF307" i="53"/>
  <c r="CF292" i="53"/>
  <c r="CF272" i="53"/>
  <c r="CF255" i="53"/>
  <c r="CF264" i="53"/>
  <c r="CF226" i="50"/>
  <c r="CF236" i="50"/>
  <c r="CF226" i="53"/>
  <c r="CF236" i="53"/>
  <c r="CF226" i="49"/>
  <c r="CF236" i="49"/>
  <c r="CG222" i="51"/>
  <c r="CG222" i="52"/>
  <c r="CF202" i="50"/>
  <c r="CF217" i="50"/>
  <c r="CF202" i="53"/>
  <c r="CF217" i="53"/>
  <c r="CF202" i="49"/>
  <c r="CF217" i="49"/>
  <c r="CF182" i="49"/>
  <c r="CF195" i="49"/>
  <c r="CF182" i="53"/>
  <c r="CF195" i="53"/>
  <c r="CF182" i="50"/>
  <c r="CF195" i="50"/>
  <c r="CF174" i="49"/>
  <c r="CF165" i="49"/>
  <c r="CF174" i="50"/>
  <c r="CF165" i="50"/>
  <c r="CF174" i="53"/>
  <c r="CF165" i="53"/>
  <c r="CC417" i="56"/>
  <c r="CD358" i="56"/>
  <c r="CD380" i="56" s="1"/>
  <c r="CG3" i="52"/>
  <c r="CG3" i="51"/>
  <c r="CF42" i="54"/>
  <c r="CC427" i="56"/>
  <c r="CD421" i="56"/>
  <c r="CD401" i="56"/>
  <c r="CD400" i="56"/>
  <c r="CD398" i="56"/>
  <c r="CD371" i="56"/>
  <c r="CD399" i="56"/>
  <c r="CD372" i="56"/>
  <c r="CD402" i="56"/>
  <c r="CD367" i="56"/>
  <c r="CD373" i="56"/>
  <c r="CD420" i="56"/>
  <c r="CD370" i="56"/>
  <c r="CD366" i="56"/>
  <c r="CD368" i="56"/>
  <c r="CD397" i="56"/>
  <c r="CF357" i="50"/>
  <c r="CF364" i="50"/>
  <c r="CF341" i="50"/>
  <c r="CF371" i="50"/>
  <c r="CF350" i="50"/>
  <c r="CF364" i="53"/>
  <c r="CF341" i="53"/>
  <c r="CF350" i="53"/>
  <c r="CF371" i="53"/>
  <c r="CF357" i="53"/>
  <c r="CF364" i="49"/>
  <c r="CF357" i="49"/>
  <c r="CF371" i="49"/>
  <c r="CF350" i="49"/>
  <c r="CF341" i="49"/>
  <c r="CG14" i="51"/>
  <c r="CG13" i="52"/>
  <c r="CG13" i="51"/>
  <c r="CG14" i="52"/>
  <c r="CF33" i="54"/>
  <c r="CF73" i="54"/>
  <c r="CF70" i="54"/>
  <c r="CF49" i="54"/>
  <c r="CF52" i="54"/>
  <c r="CF61" i="54"/>
  <c r="CF58" i="54"/>
  <c r="CF55" i="54"/>
  <c r="CF64" i="54"/>
  <c r="CF4" i="53"/>
  <c r="CF4" i="50"/>
  <c r="CF4" i="54"/>
  <c r="CG7" i="54"/>
  <c r="CG7" i="50"/>
  <c r="CG136" i="50" s="1"/>
  <c r="CH6" i="52"/>
  <c r="CG5" i="52"/>
  <c r="CG2" i="52"/>
  <c r="CH6" i="51"/>
  <c r="CG5" i="51"/>
  <c r="CG2" i="51"/>
  <c r="CG7" i="53"/>
  <c r="CG136" i="53" s="1"/>
  <c r="CF4" i="49"/>
  <c r="CG7" i="49"/>
  <c r="CG128" i="49" s="1"/>
  <c r="CG120" i="49" l="1"/>
  <c r="CG128" i="53"/>
  <c r="CG120" i="53"/>
  <c r="CG136" i="49"/>
  <c r="CG128" i="50"/>
  <c r="CG120" i="50"/>
  <c r="CG59" i="49"/>
  <c r="CG140" i="52"/>
  <c r="CG132" i="52"/>
  <c r="CG124" i="52"/>
  <c r="CG104" i="52"/>
  <c r="CG59" i="50"/>
  <c r="CG140" i="51"/>
  <c r="CG124" i="51"/>
  <c r="CG132" i="51"/>
  <c r="CG104" i="51"/>
  <c r="CG71" i="52"/>
  <c r="CG63" i="52"/>
  <c r="CG71" i="51"/>
  <c r="CG63" i="51"/>
  <c r="CG67" i="53"/>
  <c r="CG59" i="53"/>
  <c r="CG67" i="50"/>
  <c r="CG67" i="49"/>
  <c r="CG35" i="52"/>
  <c r="CG55" i="52"/>
  <c r="CG35" i="51"/>
  <c r="CG55" i="51"/>
  <c r="CG51" i="49"/>
  <c r="CG51" i="50"/>
  <c r="CG51" i="53"/>
  <c r="CG303" i="50"/>
  <c r="CG312" i="53"/>
  <c r="CG312" i="49"/>
  <c r="CG303" i="49"/>
  <c r="CG312" i="50"/>
  <c r="CG303" i="53"/>
  <c r="CG326" i="51"/>
  <c r="CG316" i="51"/>
  <c r="CG307" i="51"/>
  <c r="CG292" i="51"/>
  <c r="CG285" i="51"/>
  <c r="CG272" i="51"/>
  <c r="CG255" i="51"/>
  <c r="CG264" i="51"/>
  <c r="CG326" i="52"/>
  <c r="CG316" i="52"/>
  <c r="CG285" i="52"/>
  <c r="CG307" i="52"/>
  <c r="CG272" i="52"/>
  <c r="CG255" i="52"/>
  <c r="CG292" i="52"/>
  <c r="CG264" i="52"/>
  <c r="CG226" i="51"/>
  <c r="CG236" i="51"/>
  <c r="CG226" i="52"/>
  <c r="CG236" i="52"/>
  <c r="CG222" i="49"/>
  <c r="CG222" i="50"/>
  <c r="CG222" i="53"/>
  <c r="CG202" i="51"/>
  <c r="CG217" i="51"/>
  <c r="CG202" i="52"/>
  <c r="CG217" i="52"/>
  <c r="CG182" i="51"/>
  <c r="CG195" i="51"/>
  <c r="CG182" i="52"/>
  <c r="CG195" i="52"/>
  <c r="CG174" i="51"/>
  <c r="CG165" i="51"/>
  <c r="CG174" i="52"/>
  <c r="CG165" i="52"/>
  <c r="CD415" i="56"/>
  <c r="CD425" i="56" s="1"/>
  <c r="CD416" i="56"/>
  <c r="CD362" i="56"/>
  <c r="CD384" i="56" s="1"/>
  <c r="CD392" i="56"/>
  <c r="CD410" i="56" s="1"/>
  <c r="CD391" i="56"/>
  <c r="CD409" i="56" s="1"/>
  <c r="CD359" i="56"/>
  <c r="CD381" i="56" s="1"/>
  <c r="CG3" i="49"/>
  <c r="CG3" i="53"/>
  <c r="CG3" i="50"/>
  <c r="CG15" i="54"/>
  <c r="CG30" i="54" s="1"/>
  <c r="CG3" i="54"/>
  <c r="CD422" i="56"/>
  <c r="CD374" i="56"/>
  <c r="CD403" i="56"/>
  <c r="CG371" i="51"/>
  <c r="CG357" i="51"/>
  <c r="CG350" i="51"/>
  <c r="CG364" i="51"/>
  <c r="CG341" i="51"/>
  <c r="CG364" i="52"/>
  <c r="CG357" i="52"/>
  <c r="CG350" i="52"/>
  <c r="CG341" i="52"/>
  <c r="CG371" i="52"/>
  <c r="CG13" i="49"/>
  <c r="CG13" i="53"/>
  <c r="CG13" i="50"/>
  <c r="CG14" i="49"/>
  <c r="CG14" i="50"/>
  <c r="CG14" i="54"/>
  <c r="CG14" i="53"/>
  <c r="CF75" i="54"/>
  <c r="CF66" i="54"/>
  <c r="CD390" i="56"/>
  <c r="CD408" i="56" s="1"/>
  <c r="CE287" i="56"/>
  <c r="CE369" i="56" s="1"/>
  <c r="CD389" i="56"/>
  <c r="CD407" i="56" s="1"/>
  <c r="CG4" i="52"/>
  <c r="CG4" i="51"/>
  <c r="CH6" i="54"/>
  <c r="CG5" i="54"/>
  <c r="CG2" i="54"/>
  <c r="CG5" i="50"/>
  <c r="CG2" i="50"/>
  <c r="CH6" i="50"/>
  <c r="CH6" i="53"/>
  <c r="CG2" i="53"/>
  <c r="CG5" i="53"/>
  <c r="CH7" i="52"/>
  <c r="CH128" i="52" s="1"/>
  <c r="CH7" i="51"/>
  <c r="CH120" i="51" s="1"/>
  <c r="CG5" i="49"/>
  <c r="CG2" i="49"/>
  <c r="CH6" i="49"/>
  <c r="CD417" i="56" l="1"/>
  <c r="CD426" i="56"/>
  <c r="CD427" i="56" s="1"/>
  <c r="CH136" i="52"/>
  <c r="CH128" i="51"/>
  <c r="CH136" i="51"/>
  <c r="CH120" i="52"/>
  <c r="CG140" i="50"/>
  <c r="CG124" i="50"/>
  <c r="CG132" i="50"/>
  <c r="CG104" i="50"/>
  <c r="CG140" i="49"/>
  <c r="CG132" i="49"/>
  <c r="CG104" i="49"/>
  <c r="CG124" i="49"/>
  <c r="CG124" i="53"/>
  <c r="CG140" i="53"/>
  <c r="CG132" i="53"/>
  <c r="CG104" i="53"/>
  <c r="CG71" i="50"/>
  <c r="CG63" i="50"/>
  <c r="CH67" i="51"/>
  <c r="CH59" i="51"/>
  <c r="CG71" i="49"/>
  <c r="CG63" i="49"/>
  <c r="CG71" i="53"/>
  <c r="CG63" i="53"/>
  <c r="CH67" i="52"/>
  <c r="CH59" i="52"/>
  <c r="CG35" i="53"/>
  <c r="CG55" i="53"/>
  <c r="CG35" i="50"/>
  <c r="CG55" i="50"/>
  <c r="CG35" i="49"/>
  <c r="CG55" i="49"/>
  <c r="CH51" i="52"/>
  <c r="CH51" i="51"/>
  <c r="CH312" i="51"/>
  <c r="CH312" i="52"/>
  <c r="CH303" i="51"/>
  <c r="CH303" i="52"/>
  <c r="CG326" i="49"/>
  <c r="CG316" i="49"/>
  <c r="CG292" i="49"/>
  <c r="CG272" i="49"/>
  <c r="CG255" i="49"/>
  <c r="CG285" i="49"/>
  <c r="CG264" i="49"/>
  <c r="CG307" i="49"/>
  <c r="CG307" i="53"/>
  <c r="CG326" i="53"/>
  <c r="CG316" i="53"/>
  <c r="CG285" i="53"/>
  <c r="CG292" i="53"/>
  <c r="CG272" i="53"/>
  <c r="CG255" i="53"/>
  <c r="CG264" i="53"/>
  <c r="CG326" i="50"/>
  <c r="CG316" i="50"/>
  <c r="CG307" i="50"/>
  <c r="CG292" i="50"/>
  <c r="CG272" i="50"/>
  <c r="CG285" i="50"/>
  <c r="CG264" i="50"/>
  <c r="CG255" i="50"/>
  <c r="CG226" i="50"/>
  <c r="CG236" i="50"/>
  <c r="CG226" i="53"/>
  <c r="CG236" i="53"/>
  <c r="CG226" i="49"/>
  <c r="CG236" i="49"/>
  <c r="CH222" i="51"/>
  <c r="CH222" i="52"/>
  <c r="CG202" i="50"/>
  <c r="CG217" i="50"/>
  <c r="CG202" i="53"/>
  <c r="CG217" i="53"/>
  <c r="CG202" i="49"/>
  <c r="CG217" i="49"/>
  <c r="CG182" i="53"/>
  <c r="CG195" i="53"/>
  <c r="CG182" i="50"/>
  <c r="CG195" i="50"/>
  <c r="CG182" i="49"/>
  <c r="CG195" i="49"/>
  <c r="CG174" i="50"/>
  <c r="CG165" i="50"/>
  <c r="CG174" i="53"/>
  <c r="CG165" i="53"/>
  <c r="CG174" i="49"/>
  <c r="CG165" i="49"/>
  <c r="CE358" i="56"/>
  <c r="CE380" i="56" s="1"/>
  <c r="CH3" i="52"/>
  <c r="CH3" i="51"/>
  <c r="CG42" i="54"/>
  <c r="CE401" i="56"/>
  <c r="CE421" i="56"/>
  <c r="CE400" i="56"/>
  <c r="CE399" i="56"/>
  <c r="CE373" i="56"/>
  <c r="CE372" i="56"/>
  <c r="CE398" i="56"/>
  <c r="CE402" i="56"/>
  <c r="CE420" i="56"/>
  <c r="CE370" i="56"/>
  <c r="CE368" i="56"/>
  <c r="CE371" i="56"/>
  <c r="CE367" i="56"/>
  <c r="CE366" i="56"/>
  <c r="CE397" i="56"/>
  <c r="CG371" i="50"/>
  <c r="CG364" i="50"/>
  <c r="CG350" i="50"/>
  <c r="CG357" i="50"/>
  <c r="CG341" i="50"/>
  <c r="CG371" i="53"/>
  <c r="CG350" i="53"/>
  <c r="CG364" i="53"/>
  <c r="CG341" i="53"/>
  <c r="CG357" i="53"/>
  <c r="CG357" i="49"/>
  <c r="CG371" i="49"/>
  <c r="CG350" i="49"/>
  <c r="CG341" i="49"/>
  <c r="CG364" i="49"/>
  <c r="CH14" i="51"/>
  <c r="CH13" i="52"/>
  <c r="CH13" i="51"/>
  <c r="CH14" i="52"/>
  <c r="CG33" i="54"/>
  <c r="CG70" i="54"/>
  <c r="CG73" i="54"/>
  <c r="CG52" i="54"/>
  <c r="CG58" i="54"/>
  <c r="CG64" i="54"/>
  <c r="CG55" i="54"/>
  <c r="CG49" i="54"/>
  <c r="CG61" i="54"/>
  <c r="CG4" i="53"/>
  <c r="CG4" i="50"/>
  <c r="CG4" i="54"/>
  <c r="CH7" i="54"/>
  <c r="CH7" i="53"/>
  <c r="CH136" i="53" s="1"/>
  <c r="CH7" i="50"/>
  <c r="CH136" i="50" s="1"/>
  <c r="CH5" i="51"/>
  <c r="CH2" i="51"/>
  <c r="CI6" i="51"/>
  <c r="CI6" i="52"/>
  <c r="CH5" i="52"/>
  <c r="CH2" i="52"/>
  <c r="CG4" i="49"/>
  <c r="CH7" i="49"/>
  <c r="CH128" i="49" s="1"/>
  <c r="CH120" i="49" l="1"/>
  <c r="CH120" i="53"/>
  <c r="CH128" i="50"/>
  <c r="CH136" i="49"/>
  <c r="CH120" i="50"/>
  <c r="CH128" i="53"/>
  <c r="CH140" i="51"/>
  <c r="CH132" i="51"/>
  <c r="CH124" i="51"/>
  <c r="CH104" i="51"/>
  <c r="CH140" i="52"/>
  <c r="CH132" i="52"/>
  <c r="CH124" i="52"/>
  <c r="CH104" i="52"/>
  <c r="CH59" i="49"/>
  <c r="CH59" i="53"/>
  <c r="CH67" i="50"/>
  <c r="CH59" i="50"/>
  <c r="CH71" i="51"/>
  <c r="CH63" i="51"/>
  <c r="CH71" i="52"/>
  <c r="CH63" i="52"/>
  <c r="CH67" i="53"/>
  <c r="CH67" i="49"/>
  <c r="CH35" i="52"/>
  <c r="CH55" i="52"/>
  <c r="CH35" i="51"/>
  <c r="CH55" i="51"/>
  <c r="CH51" i="49"/>
  <c r="CH51" i="50"/>
  <c r="CH51" i="53"/>
  <c r="CH312" i="53"/>
  <c r="CH303" i="53"/>
  <c r="CH312" i="49"/>
  <c r="CH303" i="50"/>
  <c r="CH303" i="49"/>
  <c r="CH312" i="50"/>
  <c r="CH326" i="51"/>
  <c r="CH316" i="51"/>
  <c r="CH307" i="51"/>
  <c r="CH292" i="51"/>
  <c r="CH285" i="51"/>
  <c r="CH272" i="51"/>
  <c r="CH264" i="51"/>
  <c r="CH255" i="51"/>
  <c r="CH326" i="52"/>
  <c r="CH316" i="52"/>
  <c r="CH307" i="52"/>
  <c r="CH292" i="52"/>
  <c r="CH272" i="52"/>
  <c r="CH255" i="52"/>
  <c r="CH285" i="52"/>
  <c r="CH264" i="52"/>
  <c r="CH226" i="51"/>
  <c r="CH236" i="51"/>
  <c r="CH226" i="52"/>
  <c r="CH236" i="52"/>
  <c r="CH222" i="53"/>
  <c r="CH222" i="49"/>
  <c r="CH222" i="50"/>
  <c r="CH202" i="51"/>
  <c r="CH217" i="51"/>
  <c r="CH202" i="52"/>
  <c r="CH217" i="52"/>
  <c r="CH182" i="51"/>
  <c r="CH195" i="51"/>
  <c r="CH182" i="52"/>
  <c r="CH195" i="52"/>
  <c r="CH174" i="51"/>
  <c r="CH165" i="51"/>
  <c r="CH174" i="52"/>
  <c r="CH165" i="52"/>
  <c r="CE390" i="56"/>
  <c r="CE408" i="56" s="1"/>
  <c r="CE359" i="56"/>
  <c r="CE381" i="56" s="1"/>
  <c r="CE391" i="56"/>
  <c r="CE409" i="56" s="1"/>
  <c r="CE415" i="56"/>
  <c r="CE425" i="56" s="1"/>
  <c r="CE389" i="56"/>
  <c r="CE407" i="56" s="1"/>
  <c r="CE416" i="56"/>
  <c r="CE426" i="56" s="1"/>
  <c r="CE362" i="56"/>
  <c r="CE384" i="56" s="1"/>
  <c r="CE392" i="56"/>
  <c r="CE410" i="56" s="1"/>
  <c r="CH3" i="50"/>
  <c r="CH3" i="53"/>
  <c r="CH3" i="49"/>
  <c r="CH15" i="54"/>
  <c r="CH42" i="54" s="1"/>
  <c r="CH3" i="54"/>
  <c r="CE374" i="56"/>
  <c r="CE422" i="56"/>
  <c r="CE403" i="56"/>
  <c r="CH371" i="51"/>
  <c r="CH364" i="51"/>
  <c r="CH341" i="51"/>
  <c r="CH357" i="51"/>
  <c r="CH350" i="51"/>
  <c r="CH357" i="52"/>
  <c r="CH371" i="52"/>
  <c r="CH350" i="52"/>
  <c r="CH364" i="52"/>
  <c r="CH341" i="52"/>
  <c r="CH13" i="49"/>
  <c r="CH13" i="50"/>
  <c r="CH13" i="53"/>
  <c r="CH14" i="54"/>
  <c r="CH14" i="49"/>
  <c r="CH14" i="53"/>
  <c r="CH14" i="50"/>
  <c r="CG66" i="54"/>
  <c r="CG75" i="54"/>
  <c r="CF287" i="56"/>
  <c r="CF369" i="56" s="1"/>
  <c r="CH4" i="52"/>
  <c r="CH4" i="51"/>
  <c r="CI6" i="54"/>
  <c r="CH5" i="54"/>
  <c r="CH2" i="54"/>
  <c r="CI7" i="52"/>
  <c r="CI128" i="52" s="1"/>
  <c r="CI7" i="51"/>
  <c r="CI120" i="51" s="1"/>
  <c r="CI6" i="50"/>
  <c r="CH2" i="50"/>
  <c r="CH5" i="50"/>
  <c r="CH5" i="53"/>
  <c r="CH2" i="53"/>
  <c r="CI6" i="53"/>
  <c r="CI6" i="49"/>
  <c r="CH5" i="49"/>
  <c r="CH2" i="49"/>
  <c r="CI128" i="51" l="1"/>
  <c r="CI120" i="52"/>
  <c r="CI136" i="52"/>
  <c r="CI136" i="51"/>
  <c r="CH140" i="50"/>
  <c r="CH132" i="50"/>
  <c r="CH124" i="50"/>
  <c r="CH104" i="50"/>
  <c r="CI59" i="51"/>
  <c r="CH132" i="49"/>
  <c r="CH140" i="49"/>
  <c r="CH104" i="49"/>
  <c r="CH124" i="49"/>
  <c r="CH124" i="53"/>
  <c r="CH140" i="53"/>
  <c r="CH104" i="53"/>
  <c r="CH132" i="53"/>
  <c r="CI59" i="52"/>
  <c r="CH71" i="53"/>
  <c r="CH63" i="53"/>
  <c r="CH71" i="50"/>
  <c r="CH63" i="50"/>
  <c r="CH71" i="49"/>
  <c r="CH63" i="49"/>
  <c r="CI67" i="51"/>
  <c r="CI67" i="52"/>
  <c r="CH35" i="49"/>
  <c r="CH55" i="49"/>
  <c r="CH35" i="53"/>
  <c r="CH55" i="53"/>
  <c r="CH35" i="50"/>
  <c r="CH55" i="50"/>
  <c r="CI51" i="52"/>
  <c r="CI51" i="51"/>
  <c r="CI312" i="51"/>
  <c r="CI312" i="52"/>
  <c r="CI303" i="51"/>
  <c r="CI303" i="52"/>
  <c r="CH326" i="50"/>
  <c r="CH316" i="50"/>
  <c r="CH307" i="50"/>
  <c r="CH292" i="50"/>
  <c r="CH285" i="50"/>
  <c r="CH264" i="50"/>
  <c r="CH272" i="50"/>
  <c r="CH255" i="50"/>
  <c r="CH326" i="49"/>
  <c r="CH316" i="49"/>
  <c r="CH272" i="49"/>
  <c r="CH255" i="49"/>
  <c r="CH285" i="49"/>
  <c r="CH264" i="49"/>
  <c r="CH292" i="49"/>
  <c r="CH307" i="49"/>
  <c r="CH326" i="53"/>
  <c r="CH316" i="53"/>
  <c r="CH307" i="53"/>
  <c r="CH292" i="53"/>
  <c r="CH272" i="53"/>
  <c r="CH285" i="53"/>
  <c r="CH264" i="53"/>
  <c r="CH255" i="53"/>
  <c r="CH226" i="53"/>
  <c r="CH236" i="53"/>
  <c r="CH226" i="50"/>
  <c r="CH236" i="50"/>
  <c r="CH226" i="49"/>
  <c r="CH236" i="49"/>
  <c r="CI222" i="51"/>
  <c r="CI222" i="52"/>
  <c r="CH202" i="49"/>
  <c r="CH217" i="49"/>
  <c r="CH202" i="53"/>
  <c r="CH217" i="53"/>
  <c r="CH202" i="50"/>
  <c r="CH217" i="50"/>
  <c r="CH182" i="53"/>
  <c r="CH195" i="53"/>
  <c r="CH182" i="50"/>
  <c r="CH195" i="50"/>
  <c r="CH182" i="49"/>
  <c r="CH195" i="49"/>
  <c r="CH174" i="53"/>
  <c r="CH165" i="53"/>
  <c r="CH174" i="50"/>
  <c r="CH165" i="50"/>
  <c r="CH174" i="49"/>
  <c r="CH165" i="49"/>
  <c r="CE417" i="56"/>
  <c r="CF362" i="56"/>
  <c r="CI3" i="51"/>
  <c r="CI3" i="52"/>
  <c r="CH30" i="54"/>
  <c r="CE427" i="56"/>
  <c r="CF420" i="56"/>
  <c r="CF402" i="56"/>
  <c r="CF421" i="56"/>
  <c r="CF373" i="56"/>
  <c r="CF401" i="56"/>
  <c r="CF370" i="56"/>
  <c r="CF400" i="56"/>
  <c r="CF368" i="56"/>
  <c r="CF371" i="56"/>
  <c r="CF366" i="56"/>
  <c r="CF367" i="56"/>
  <c r="CF399" i="56"/>
  <c r="CF398" i="56"/>
  <c r="CF372" i="56"/>
  <c r="CF397" i="56"/>
  <c r="CH357" i="53"/>
  <c r="CH341" i="53"/>
  <c r="CH364" i="53"/>
  <c r="CH350" i="53"/>
  <c r="CH371" i="53"/>
  <c r="CH371" i="50"/>
  <c r="CH350" i="50"/>
  <c r="CH364" i="50"/>
  <c r="CH341" i="50"/>
  <c r="CH357" i="50"/>
  <c r="CH357" i="49"/>
  <c r="CH371" i="49"/>
  <c r="CH350" i="49"/>
  <c r="CH364" i="49"/>
  <c r="CH341" i="49"/>
  <c r="CI14" i="51"/>
  <c r="CI13" i="52"/>
  <c r="CI14" i="52"/>
  <c r="CI13" i="51"/>
  <c r="CH33" i="54"/>
  <c r="CH70" i="54"/>
  <c r="CH73" i="54"/>
  <c r="CH52" i="54"/>
  <c r="CH58" i="54"/>
  <c r="CH55" i="54"/>
  <c r="CH64" i="54"/>
  <c r="CH49" i="54"/>
  <c r="CH61" i="54"/>
  <c r="CH4" i="50"/>
  <c r="CH4" i="53"/>
  <c r="CH4" i="54"/>
  <c r="CI7" i="54"/>
  <c r="CI5" i="52"/>
  <c r="CI2" i="52"/>
  <c r="CJ6" i="52"/>
  <c r="CI7" i="53"/>
  <c r="CI136" i="53" s="1"/>
  <c r="CI7" i="50"/>
  <c r="CI136" i="50" s="1"/>
  <c r="CI5" i="51"/>
  <c r="CI2" i="51"/>
  <c r="CJ6" i="51"/>
  <c r="CH4" i="49"/>
  <c r="CI7" i="49"/>
  <c r="CI128" i="49" s="1"/>
  <c r="CI120" i="49" l="1"/>
  <c r="CI128" i="50"/>
  <c r="CI120" i="53"/>
  <c r="CI120" i="50"/>
  <c r="CI136" i="49"/>
  <c r="CI128" i="53"/>
  <c r="CI59" i="49"/>
  <c r="CI140" i="51"/>
  <c r="CI132" i="51"/>
  <c r="CI124" i="51"/>
  <c r="CI104" i="51"/>
  <c r="CI140" i="52"/>
  <c r="CI124" i="52"/>
  <c r="CI132" i="52"/>
  <c r="CI104" i="52"/>
  <c r="CI59" i="50"/>
  <c r="CI67" i="53"/>
  <c r="CI59" i="53"/>
  <c r="CI71" i="51"/>
  <c r="CI63" i="51"/>
  <c r="CI71" i="52"/>
  <c r="CI63" i="52"/>
  <c r="CI67" i="50"/>
  <c r="CI67" i="49"/>
  <c r="CI35" i="52"/>
  <c r="CI55" i="52"/>
  <c r="CI35" i="51"/>
  <c r="CI55" i="51"/>
  <c r="CI51" i="49"/>
  <c r="CI51" i="50"/>
  <c r="CI51" i="53"/>
  <c r="CI312" i="49"/>
  <c r="CI303" i="53"/>
  <c r="CI303" i="49"/>
  <c r="CI312" i="50"/>
  <c r="CI312" i="53"/>
  <c r="CI303" i="50"/>
  <c r="CI326" i="52"/>
  <c r="CI316" i="52"/>
  <c r="CI307" i="52"/>
  <c r="CI292" i="52"/>
  <c r="CI272" i="52"/>
  <c r="CI285" i="52"/>
  <c r="CI264" i="52"/>
  <c r="CI255" i="52"/>
  <c r="CI326" i="51"/>
  <c r="CI316" i="51"/>
  <c r="CI292" i="51"/>
  <c r="CI285" i="51"/>
  <c r="CI307" i="51"/>
  <c r="CI264" i="51"/>
  <c r="CI272" i="51"/>
  <c r="CI255" i="51"/>
  <c r="CI226" i="51"/>
  <c r="CI236" i="51"/>
  <c r="CI226" i="52"/>
  <c r="CI236" i="52"/>
  <c r="CI222" i="50"/>
  <c r="CI222" i="53"/>
  <c r="CI222" i="49"/>
  <c r="CI202" i="51"/>
  <c r="CI217" i="51"/>
  <c r="CI202" i="52"/>
  <c r="CI217" i="52"/>
  <c r="CF384" i="56"/>
  <c r="CI182" i="51"/>
  <c r="CI195" i="51"/>
  <c r="CI182" i="52"/>
  <c r="CI195" i="52"/>
  <c r="CI174" i="51"/>
  <c r="CI165" i="51"/>
  <c r="CI174" i="52"/>
  <c r="CI165" i="52"/>
  <c r="CF389" i="56"/>
  <c r="CF407" i="56" s="1"/>
  <c r="CF416" i="56"/>
  <c r="CF426" i="56" s="1"/>
  <c r="CF415" i="56"/>
  <c r="CF425" i="56" s="1"/>
  <c r="CF358" i="56"/>
  <c r="CF380" i="56" s="1"/>
  <c r="CF391" i="56"/>
  <c r="CF409" i="56" s="1"/>
  <c r="CF359" i="56"/>
  <c r="CF381" i="56" s="1"/>
  <c r="CF390" i="56"/>
  <c r="CF408" i="56" s="1"/>
  <c r="CI3" i="49"/>
  <c r="CI3" i="50"/>
  <c r="CI3" i="53"/>
  <c r="CI15" i="54"/>
  <c r="CI42" i="54" s="1"/>
  <c r="CI3" i="54"/>
  <c r="CF422" i="56"/>
  <c r="CF403" i="56"/>
  <c r="CF374" i="56"/>
  <c r="CI350" i="51"/>
  <c r="CI364" i="51"/>
  <c r="CI357" i="51"/>
  <c r="CI341" i="51"/>
  <c r="CI371" i="51"/>
  <c r="CI357" i="52"/>
  <c r="CI371" i="52"/>
  <c r="CI350" i="52"/>
  <c r="CI364" i="52"/>
  <c r="CI341" i="52"/>
  <c r="CI13" i="53"/>
  <c r="CI13" i="49"/>
  <c r="CI13" i="50"/>
  <c r="CI14" i="50"/>
  <c r="CI14" i="49"/>
  <c r="CI14" i="53"/>
  <c r="CI14" i="54"/>
  <c r="CH66" i="54"/>
  <c r="CH75" i="54"/>
  <c r="CF392" i="56"/>
  <c r="CF410" i="56" s="1"/>
  <c r="CG287" i="56"/>
  <c r="CG369" i="56" s="1"/>
  <c r="CI4" i="52"/>
  <c r="CI4" i="51"/>
  <c r="CI5" i="54"/>
  <c r="CI2" i="54"/>
  <c r="CJ6" i="54"/>
  <c r="CJ6" i="53"/>
  <c r="CI5" i="53"/>
  <c r="CI2" i="53"/>
  <c r="CI5" i="50"/>
  <c r="CJ6" i="50"/>
  <c r="CI2" i="50"/>
  <c r="CJ7" i="51"/>
  <c r="CJ120" i="51" s="1"/>
  <c r="CJ7" i="52"/>
  <c r="CJ128" i="52" s="1"/>
  <c r="CJ6" i="49"/>
  <c r="CI5" i="49"/>
  <c r="CI2" i="49"/>
  <c r="CF417" i="56" l="1"/>
  <c r="CJ136" i="52"/>
  <c r="CJ128" i="51"/>
  <c r="CJ120" i="52"/>
  <c r="CJ136" i="51"/>
  <c r="CI140" i="49"/>
  <c r="CI132" i="49"/>
  <c r="CI124" i="49"/>
  <c r="CI104" i="49"/>
  <c r="CI140" i="50"/>
  <c r="CI132" i="50"/>
  <c r="CI124" i="50"/>
  <c r="CI104" i="50"/>
  <c r="CI140" i="53"/>
  <c r="CI132" i="53"/>
  <c r="CI124" i="53"/>
  <c r="CI104" i="53"/>
  <c r="CI71" i="49"/>
  <c r="CI63" i="49"/>
  <c r="CJ67" i="52"/>
  <c r="CJ59" i="52"/>
  <c r="CI71" i="53"/>
  <c r="CI63" i="53"/>
  <c r="CI71" i="50"/>
  <c r="CI63" i="50"/>
  <c r="CJ67" i="51"/>
  <c r="CJ59" i="51"/>
  <c r="CI35" i="53"/>
  <c r="CI55" i="53"/>
  <c r="CI35" i="49"/>
  <c r="CI55" i="49"/>
  <c r="CI35" i="50"/>
  <c r="CI55" i="50"/>
  <c r="CJ51" i="52"/>
  <c r="CJ51" i="51"/>
  <c r="CJ312" i="51"/>
  <c r="CJ303" i="51"/>
  <c r="CJ303" i="52"/>
  <c r="CJ312" i="52"/>
  <c r="CI326" i="53"/>
  <c r="CI316" i="53"/>
  <c r="CI307" i="53"/>
  <c r="CI292" i="53"/>
  <c r="CI272" i="53"/>
  <c r="CI285" i="53"/>
  <c r="CI264" i="53"/>
  <c r="CI255" i="53"/>
  <c r="CI326" i="49"/>
  <c r="CI316" i="49"/>
  <c r="CI285" i="49"/>
  <c r="CI264" i="49"/>
  <c r="CI307" i="49"/>
  <c r="CI292" i="49"/>
  <c r="CI272" i="49"/>
  <c r="CI255" i="49"/>
  <c r="CI326" i="50"/>
  <c r="CI307" i="50"/>
  <c r="CI285" i="50"/>
  <c r="CI316" i="50"/>
  <c r="CI292" i="50"/>
  <c r="CI272" i="50"/>
  <c r="CI255" i="50"/>
  <c r="CI264" i="50"/>
  <c r="CI226" i="49"/>
  <c r="CI236" i="49"/>
  <c r="CI226" i="53"/>
  <c r="CI236" i="53"/>
  <c r="CI226" i="50"/>
  <c r="CI236" i="50"/>
  <c r="CJ222" i="52"/>
  <c r="CJ222" i="51"/>
  <c r="CI202" i="50"/>
  <c r="CI217" i="50"/>
  <c r="CI202" i="49"/>
  <c r="CI217" i="49"/>
  <c r="CI202" i="53"/>
  <c r="CI217" i="53"/>
  <c r="CI182" i="53"/>
  <c r="CI195" i="53"/>
  <c r="CI182" i="50"/>
  <c r="CI195" i="50"/>
  <c r="CI182" i="49"/>
  <c r="CI195" i="49"/>
  <c r="CI174" i="49"/>
  <c r="CI165" i="49"/>
  <c r="CI174" i="50"/>
  <c r="CI165" i="50"/>
  <c r="CI174" i="53"/>
  <c r="CI165" i="53"/>
  <c r="CG362" i="56"/>
  <c r="CF427" i="56"/>
  <c r="CJ3" i="51"/>
  <c r="CJ3" i="52"/>
  <c r="CI30" i="54"/>
  <c r="CG420" i="56"/>
  <c r="CG400" i="56"/>
  <c r="CG402" i="56"/>
  <c r="CG398" i="56"/>
  <c r="CG399" i="56"/>
  <c r="CG370" i="56"/>
  <c r="CG373" i="56"/>
  <c r="CG368" i="56"/>
  <c r="CG421" i="56"/>
  <c r="CG371" i="56"/>
  <c r="CG372" i="56"/>
  <c r="CG367" i="56"/>
  <c r="CG366" i="56"/>
  <c r="CG401" i="56"/>
  <c r="CG397" i="56"/>
  <c r="CI371" i="50"/>
  <c r="CI357" i="50"/>
  <c r="CI350" i="50"/>
  <c r="CI364" i="50"/>
  <c r="CI341" i="50"/>
  <c r="CI357" i="49"/>
  <c r="CI371" i="49"/>
  <c r="CI350" i="49"/>
  <c r="CI364" i="49"/>
  <c r="CI341" i="49"/>
  <c r="CI364" i="53"/>
  <c r="CI341" i="53"/>
  <c r="CI357" i="53"/>
  <c r="CI371" i="53"/>
  <c r="CI350" i="53"/>
  <c r="CJ13" i="52"/>
  <c r="CJ14" i="51"/>
  <c r="CJ13" i="51"/>
  <c r="CJ14" i="52"/>
  <c r="CI33" i="54"/>
  <c r="CI70" i="54"/>
  <c r="CI73" i="54"/>
  <c r="CI49" i="54"/>
  <c r="CI61" i="54"/>
  <c r="CI58" i="54"/>
  <c r="CI64" i="54"/>
  <c r="CI55" i="54"/>
  <c r="CI52" i="54"/>
  <c r="CI4" i="50"/>
  <c r="CI4" i="53"/>
  <c r="CJ7" i="54"/>
  <c r="CI4" i="54"/>
  <c r="CK6" i="52"/>
  <c r="CJ5" i="52"/>
  <c r="CJ2" i="52"/>
  <c r="CJ7" i="53"/>
  <c r="CJ136" i="53" s="1"/>
  <c r="CJ7" i="50"/>
  <c r="CJ136" i="50" s="1"/>
  <c r="CJ5" i="51"/>
  <c r="CK6" i="51"/>
  <c r="CJ2" i="51"/>
  <c r="CI4" i="49"/>
  <c r="CJ7" i="49"/>
  <c r="CJ128" i="49" s="1"/>
  <c r="CG384" i="56" l="1"/>
  <c r="CG422" i="56"/>
  <c r="CJ136" i="49"/>
  <c r="CJ120" i="49"/>
  <c r="CJ128" i="50"/>
  <c r="CJ120" i="53"/>
  <c r="CJ128" i="53"/>
  <c r="CJ120" i="50"/>
  <c r="CJ140" i="51"/>
  <c r="CJ132" i="51"/>
  <c r="CJ124" i="51"/>
  <c r="CJ104" i="51"/>
  <c r="CJ59" i="49"/>
  <c r="CJ140" i="52"/>
  <c r="CJ132" i="52"/>
  <c r="CJ104" i="52"/>
  <c r="CJ124" i="52"/>
  <c r="CJ59" i="53"/>
  <c r="CJ67" i="49"/>
  <c r="CJ71" i="52"/>
  <c r="CJ63" i="52"/>
  <c r="CJ67" i="50"/>
  <c r="CJ59" i="50"/>
  <c r="CJ71" i="51"/>
  <c r="CJ63" i="51"/>
  <c r="CJ67" i="53"/>
  <c r="CJ35" i="51"/>
  <c r="CJ55" i="51"/>
  <c r="CJ35" i="52"/>
  <c r="CJ55" i="52"/>
  <c r="CJ51" i="49"/>
  <c r="CJ51" i="50"/>
  <c r="CJ51" i="53"/>
  <c r="CJ312" i="50"/>
  <c r="CJ303" i="53"/>
  <c r="CJ312" i="49"/>
  <c r="CJ303" i="49"/>
  <c r="CJ312" i="53"/>
  <c r="CJ303" i="50"/>
  <c r="CJ326" i="51"/>
  <c r="CJ316" i="51"/>
  <c r="CJ307" i="51"/>
  <c r="CJ292" i="51"/>
  <c r="CJ285" i="51"/>
  <c r="CJ272" i="51"/>
  <c r="CJ264" i="51"/>
  <c r="CJ255" i="51"/>
  <c r="CJ326" i="52"/>
  <c r="CJ316" i="52"/>
  <c r="CJ307" i="52"/>
  <c r="CJ292" i="52"/>
  <c r="CJ285" i="52"/>
  <c r="CJ272" i="52"/>
  <c r="CJ264" i="52"/>
  <c r="CJ255" i="52"/>
  <c r="CJ226" i="52"/>
  <c r="CJ236" i="52"/>
  <c r="CJ226" i="51"/>
  <c r="CJ236" i="51"/>
  <c r="CJ222" i="49"/>
  <c r="CJ222" i="50"/>
  <c r="CJ222" i="53"/>
  <c r="CJ202" i="52"/>
  <c r="CJ217" i="52"/>
  <c r="CJ202" i="51"/>
  <c r="CJ217" i="51"/>
  <c r="CJ182" i="52"/>
  <c r="CJ195" i="52"/>
  <c r="CJ182" i="51"/>
  <c r="CJ195" i="51"/>
  <c r="CJ174" i="51"/>
  <c r="CJ165" i="51"/>
  <c r="CJ174" i="52"/>
  <c r="CJ165" i="52"/>
  <c r="CG392" i="56"/>
  <c r="CG410" i="56" s="1"/>
  <c r="CG416" i="56"/>
  <c r="CG426" i="56" s="1"/>
  <c r="CG415" i="56"/>
  <c r="CG425" i="56" s="1"/>
  <c r="CG358" i="56"/>
  <c r="CG380" i="56" s="1"/>
  <c r="CG389" i="56"/>
  <c r="CG407" i="56" s="1"/>
  <c r="CG390" i="56"/>
  <c r="CG408" i="56" s="1"/>
  <c r="CG359" i="56"/>
  <c r="CG381" i="56" s="1"/>
  <c r="CG391" i="56"/>
  <c r="CG409" i="56" s="1"/>
  <c r="CJ3" i="53"/>
  <c r="CJ3" i="49"/>
  <c r="CJ3" i="50"/>
  <c r="CJ15" i="54"/>
  <c r="CJ30" i="54" s="1"/>
  <c r="CJ3" i="54"/>
  <c r="CG403" i="56"/>
  <c r="CG374" i="56"/>
  <c r="CJ371" i="51"/>
  <c r="CJ357" i="51"/>
  <c r="CJ350" i="51"/>
  <c r="CJ341" i="51"/>
  <c r="CJ364" i="51"/>
  <c r="CJ371" i="52"/>
  <c r="CJ350" i="52"/>
  <c r="CJ364" i="52"/>
  <c r="CJ341" i="52"/>
  <c r="CJ357" i="52"/>
  <c r="CJ13" i="50"/>
  <c r="CJ13" i="53"/>
  <c r="CJ13" i="49"/>
  <c r="CJ14" i="53"/>
  <c r="CJ14" i="49"/>
  <c r="CJ14" i="54"/>
  <c r="CJ14" i="50"/>
  <c r="CI66" i="54"/>
  <c r="CI75" i="54"/>
  <c r="CH287" i="56"/>
  <c r="CH369" i="56" s="1"/>
  <c r="CJ4" i="51"/>
  <c r="CJ4" i="52"/>
  <c r="CK6" i="54"/>
  <c r="CJ5" i="54"/>
  <c r="CJ2" i="54"/>
  <c r="CK7" i="52"/>
  <c r="CK128" i="52" s="1"/>
  <c r="CK7" i="51"/>
  <c r="CK120" i="51" s="1"/>
  <c r="CK6" i="50"/>
  <c r="CJ5" i="50"/>
  <c r="CJ2" i="50"/>
  <c r="CK6" i="53"/>
  <c r="CJ5" i="53"/>
  <c r="CJ2" i="53"/>
  <c r="CK6" i="49"/>
  <c r="CJ5" i="49"/>
  <c r="CJ2" i="49"/>
  <c r="CK136" i="52" l="1"/>
  <c r="CK120" i="52"/>
  <c r="CK128" i="51"/>
  <c r="CK136" i="51"/>
  <c r="CJ140" i="49"/>
  <c r="CJ132" i="49"/>
  <c r="CJ124" i="49"/>
  <c r="CJ104" i="49"/>
  <c r="CK59" i="51"/>
  <c r="CJ140" i="53"/>
  <c r="CJ132" i="53"/>
  <c r="CJ104" i="53"/>
  <c r="CJ124" i="53"/>
  <c r="CJ140" i="50"/>
  <c r="CJ132" i="50"/>
  <c r="CJ124" i="50"/>
  <c r="CJ104" i="50"/>
  <c r="CK59" i="52"/>
  <c r="CJ71" i="50"/>
  <c r="CJ63" i="50"/>
  <c r="CJ71" i="49"/>
  <c r="CJ63" i="49"/>
  <c r="CJ71" i="53"/>
  <c r="CJ63" i="53"/>
  <c r="CK67" i="52"/>
  <c r="CK67" i="51"/>
  <c r="CJ35" i="49"/>
  <c r="CJ55" i="49"/>
  <c r="CJ35" i="53"/>
  <c r="CJ55" i="53"/>
  <c r="CJ35" i="50"/>
  <c r="CJ55" i="50"/>
  <c r="CK51" i="52"/>
  <c r="CK51" i="51"/>
  <c r="CK312" i="52"/>
  <c r="CK303" i="51"/>
  <c r="CK312" i="51"/>
  <c r="CK303" i="52"/>
  <c r="CJ316" i="50"/>
  <c r="CJ326" i="50"/>
  <c r="CJ307" i="50"/>
  <c r="CJ285" i="50"/>
  <c r="CJ292" i="50"/>
  <c r="CJ272" i="50"/>
  <c r="CJ264" i="50"/>
  <c r="CJ255" i="50"/>
  <c r="CJ326" i="49"/>
  <c r="CJ316" i="49"/>
  <c r="CJ264" i="49"/>
  <c r="CJ307" i="49"/>
  <c r="CJ292" i="49"/>
  <c r="CJ272" i="49"/>
  <c r="CJ255" i="49"/>
  <c r="CJ285" i="49"/>
  <c r="CJ326" i="53"/>
  <c r="CJ316" i="53"/>
  <c r="CJ307" i="53"/>
  <c r="CJ285" i="53"/>
  <c r="CJ264" i="53"/>
  <c r="CJ292" i="53"/>
  <c r="CJ255" i="53"/>
  <c r="CJ272" i="53"/>
  <c r="CJ226" i="53"/>
  <c r="CJ236" i="53"/>
  <c r="CJ226" i="50"/>
  <c r="CJ236" i="50"/>
  <c r="CJ226" i="49"/>
  <c r="CJ236" i="49"/>
  <c r="CK222" i="51"/>
  <c r="CK222" i="52"/>
  <c r="CJ202" i="53"/>
  <c r="CJ217" i="53"/>
  <c r="CJ202" i="50"/>
  <c r="CJ217" i="50"/>
  <c r="CJ202" i="49"/>
  <c r="CJ217" i="49"/>
  <c r="CJ182" i="53"/>
  <c r="CJ195" i="53"/>
  <c r="CJ182" i="50"/>
  <c r="CJ195" i="50"/>
  <c r="CJ182" i="49"/>
  <c r="CJ195" i="49"/>
  <c r="CJ174" i="50"/>
  <c r="CJ165" i="50"/>
  <c r="CJ174" i="49"/>
  <c r="CJ165" i="49"/>
  <c r="CJ174" i="53"/>
  <c r="CJ165" i="53"/>
  <c r="CH358" i="56"/>
  <c r="CH380" i="56" s="1"/>
  <c r="CG417" i="56"/>
  <c r="CK3" i="51"/>
  <c r="CK3" i="52"/>
  <c r="CJ42" i="54"/>
  <c r="CG427" i="56"/>
  <c r="CH400" i="56"/>
  <c r="CH421" i="56"/>
  <c r="CH402" i="56"/>
  <c r="CH399" i="56"/>
  <c r="CH420" i="56"/>
  <c r="CH398" i="56"/>
  <c r="CH372" i="56"/>
  <c r="CH371" i="56"/>
  <c r="CH370" i="56"/>
  <c r="CH373" i="56"/>
  <c r="CH366" i="56"/>
  <c r="CH368" i="56"/>
  <c r="CH401" i="56"/>
  <c r="CH367" i="56"/>
  <c r="CH397" i="56"/>
  <c r="CJ357" i="49"/>
  <c r="CJ371" i="49"/>
  <c r="CJ350" i="49"/>
  <c r="CJ364" i="49"/>
  <c r="CJ341" i="49"/>
  <c r="CJ357" i="53"/>
  <c r="CJ371" i="53"/>
  <c r="CJ350" i="53"/>
  <c r="CJ364" i="53"/>
  <c r="CJ341" i="53"/>
  <c r="CJ371" i="50"/>
  <c r="CJ364" i="50"/>
  <c r="CJ357" i="50"/>
  <c r="CJ341" i="50"/>
  <c r="CJ350" i="50"/>
  <c r="CK13" i="52"/>
  <c r="CK14" i="51"/>
  <c r="CK14" i="52"/>
  <c r="CK13" i="51"/>
  <c r="CJ33" i="54"/>
  <c r="CJ70" i="54"/>
  <c r="CJ73" i="54"/>
  <c r="CJ49" i="54"/>
  <c r="CJ58" i="54"/>
  <c r="CJ55" i="54"/>
  <c r="CJ64" i="54"/>
  <c r="CJ52" i="54"/>
  <c r="CJ61" i="54"/>
  <c r="CJ4" i="53"/>
  <c r="CJ4" i="50"/>
  <c r="CK7" i="54"/>
  <c r="CJ4" i="54"/>
  <c r="CK7" i="53"/>
  <c r="CK136" i="53" s="1"/>
  <c r="CK5" i="51"/>
  <c r="CL6" i="51"/>
  <c r="CK2" i="51"/>
  <c r="CK5" i="52"/>
  <c r="CK2" i="52"/>
  <c r="CL6" i="52"/>
  <c r="CK7" i="50"/>
  <c r="CK136" i="50" s="1"/>
  <c r="CJ4" i="49"/>
  <c r="CK7" i="49"/>
  <c r="CK128" i="49" s="1"/>
  <c r="CK136" i="49" l="1"/>
  <c r="CK128" i="50"/>
  <c r="CK120" i="49"/>
  <c r="CK128" i="53"/>
  <c r="CK120" i="53"/>
  <c r="CK120" i="50"/>
  <c r="CK132" i="51"/>
  <c r="CK140" i="51"/>
  <c r="CK124" i="51"/>
  <c r="CK104" i="51"/>
  <c r="CK140" i="52"/>
  <c r="CK132" i="52"/>
  <c r="CK124" i="52"/>
  <c r="CK104" i="52"/>
  <c r="CK59" i="49"/>
  <c r="CK59" i="50"/>
  <c r="CK67" i="53"/>
  <c r="CK59" i="53"/>
  <c r="CK71" i="52"/>
  <c r="CK63" i="52"/>
  <c r="CK71" i="51"/>
  <c r="CK63" i="51"/>
  <c r="CK67" i="50"/>
  <c r="CK67" i="49"/>
  <c r="CK35" i="52"/>
  <c r="CK55" i="52"/>
  <c r="CK35" i="51"/>
  <c r="CK55" i="51"/>
  <c r="CK51" i="49"/>
  <c r="CK51" i="50"/>
  <c r="CK51" i="53"/>
  <c r="CK303" i="50"/>
  <c r="CK312" i="53"/>
  <c r="CK312" i="49"/>
  <c r="CK303" i="53"/>
  <c r="CK312" i="50"/>
  <c r="CK303" i="49"/>
  <c r="CK326" i="51"/>
  <c r="CK316" i="51"/>
  <c r="CK307" i="51"/>
  <c r="CK285" i="51"/>
  <c r="CK292" i="51"/>
  <c r="CK272" i="51"/>
  <c r="CK255" i="51"/>
  <c r="CK264" i="51"/>
  <c r="CK326" i="52"/>
  <c r="CK316" i="52"/>
  <c r="CK307" i="52"/>
  <c r="CK292" i="52"/>
  <c r="CK285" i="52"/>
  <c r="CK264" i="52"/>
  <c r="CK272" i="52"/>
  <c r="CK255" i="52"/>
  <c r="CK226" i="51"/>
  <c r="CK236" i="51"/>
  <c r="CK226" i="52"/>
  <c r="CK236" i="52"/>
  <c r="CK222" i="53"/>
  <c r="CK222" i="50"/>
  <c r="CK222" i="49"/>
  <c r="CK202" i="51"/>
  <c r="CK217" i="51"/>
  <c r="CK202" i="52"/>
  <c r="CK217" i="52"/>
  <c r="CK182" i="51"/>
  <c r="CK195" i="51"/>
  <c r="CK182" i="52"/>
  <c r="CK195" i="52"/>
  <c r="CK174" i="52"/>
  <c r="CK165" i="52"/>
  <c r="CK174" i="51"/>
  <c r="CK165" i="51"/>
  <c r="CH415" i="56"/>
  <c r="CH425" i="56" s="1"/>
  <c r="CH362" i="56"/>
  <c r="CH384" i="56" s="1"/>
  <c r="CH389" i="56"/>
  <c r="CH407" i="56" s="1"/>
  <c r="CH416" i="56"/>
  <c r="CH426" i="56" s="1"/>
  <c r="CH359" i="56"/>
  <c r="CH381" i="56" s="1"/>
  <c r="CH390" i="56"/>
  <c r="CH408" i="56" s="1"/>
  <c r="CH392" i="56"/>
  <c r="CH410" i="56" s="1"/>
  <c r="CH391" i="56"/>
  <c r="CH409" i="56" s="1"/>
  <c r="CK3" i="49"/>
  <c r="CK3" i="53"/>
  <c r="CK3" i="50"/>
  <c r="CK15" i="54"/>
  <c r="CK30" i="54" s="1"/>
  <c r="CK3" i="54"/>
  <c r="CH422" i="56"/>
  <c r="CH403" i="56"/>
  <c r="CH374" i="56"/>
  <c r="CK371" i="51"/>
  <c r="CK364" i="51"/>
  <c r="CK341" i="51"/>
  <c r="CK357" i="51"/>
  <c r="CK350" i="51"/>
  <c r="CK357" i="52"/>
  <c r="CK371" i="52"/>
  <c r="CK350" i="52"/>
  <c r="CK364" i="52"/>
  <c r="CK341" i="52"/>
  <c r="CK13" i="49"/>
  <c r="CK13" i="50"/>
  <c r="CK13" i="53"/>
  <c r="CK14" i="49"/>
  <c r="CK14" i="50"/>
  <c r="CK14" i="54"/>
  <c r="CK14" i="53"/>
  <c r="CJ66" i="54"/>
  <c r="CJ75" i="54"/>
  <c r="CI287" i="56"/>
  <c r="CI369" i="56" s="1"/>
  <c r="CK4" i="52"/>
  <c r="CK4" i="51"/>
  <c r="CL6" i="54"/>
  <c r="CK5" i="54"/>
  <c r="CK2" i="54"/>
  <c r="CL7" i="51"/>
  <c r="CL120" i="51" s="1"/>
  <c r="CL6" i="50"/>
  <c r="CK5" i="50"/>
  <c r="CK2" i="50"/>
  <c r="CL7" i="52"/>
  <c r="CL128" i="52" s="1"/>
  <c r="CL6" i="53"/>
  <c r="CK5" i="53"/>
  <c r="CK2" i="53"/>
  <c r="CL6" i="49"/>
  <c r="CK5" i="49"/>
  <c r="CK2" i="49"/>
  <c r="CH417" i="56" l="1"/>
  <c r="CL128" i="51"/>
  <c r="CL120" i="52"/>
  <c r="CL136" i="52"/>
  <c r="CL136" i="51"/>
  <c r="CK140" i="53"/>
  <c r="CK132" i="53"/>
  <c r="CK124" i="53"/>
  <c r="CK104" i="53"/>
  <c r="CK140" i="50"/>
  <c r="CK132" i="50"/>
  <c r="CK124" i="50"/>
  <c r="CK104" i="50"/>
  <c r="CL59" i="51"/>
  <c r="CK140" i="49"/>
  <c r="CK132" i="49"/>
  <c r="CK124" i="49"/>
  <c r="CK104" i="49"/>
  <c r="CL67" i="52"/>
  <c r="CL59" i="52"/>
  <c r="CK71" i="50"/>
  <c r="CK63" i="50"/>
  <c r="CK71" i="49"/>
  <c r="CK63" i="49"/>
  <c r="CK71" i="53"/>
  <c r="CK63" i="53"/>
  <c r="CL67" i="51"/>
  <c r="CK35" i="49"/>
  <c r="CK55" i="49"/>
  <c r="CK35" i="53"/>
  <c r="CK55" i="53"/>
  <c r="CK35" i="50"/>
  <c r="CK55" i="50"/>
  <c r="CL51" i="52"/>
  <c r="CL51" i="51"/>
  <c r="CL312" i="52"/>
  <c r="CL303" i="51"/>
  <c r="CL303" i="52"/>
  <c r="CL312" i="51"/>
  <c r="CK326" i="53"/>
  <c r="CK292" i="53"/>
  <c r="CK285" i="53"/>
  <c r="CK316" i="53"/>
  <c r="CK307" i="53"/>
  <c r="CK255" i="53"/>
  <c r="CK272" i="53"/>
  <c r="CK264" i="53"/>
  <c r="CK326" i="50"/>
  <c r="CK316" i="50"/>
  <c r="CK307" i="50"/>
  <c r="CK292" i="50"/>
  <c r="CK285" i="50"/>
  <c r="CK272" i="50"/>
  <c r="CK264" i="50"/>
  <c r="CK255" i="50"/>
  <c r="CK326" i="49"/>
  <c r="CK316" i="49"/>
  <c r="CK264" i="49"/>
  <c r="CK307" i="49"/>
  <c r="CK292" i="49"/>
  <c r="CK272" i="49"/>
  <c r="CK255" i="49"/>
  <c r="CK285" i="49"/>
  <c r="CK226" i="53"/>
  <c r="CK236" i="53"/>
  <c r="CK226" i="50"/>
  <c r="CK236" i="50"/>
  <c r="CK226" i="49"/>
  <c r="CK236" i="49"/>
  <c r="CL222" i="51"/>
  <c r="CL222" i="52"/>
  <c r="CK202" i="53"/>
  <c r="CK217" i="53"/>
  <c r="CK202" i="50"/>
  <c r="CK217" i="50"/>
  <c r="CK202" i="49"/>
  <c r="CK217" i="49"/>
  <c r="CK182" i="53"/>
  <c r="CK195" i="53"/>
  <c r="CK182" i="50"/>
  <c r="CK195" i="50"/>
  <c r="CK182" i="49"/>
  <c r="CK195" i="49"/>
  <c r="CK174" i="53"/>
  <c r="CK165" i="53"/>
  <c r="CK174" i="50"/>
  <c r="CK165" i="50"/>
  <c r="CK174" i="49"/>
  <c r="CK165" i="49"/>
  <c r="CI358" i="56"/>
  <c r="CI380" i="56" s="1"/>
  <c r="CK42" i="54"/>
  <c r="CL3" i="52"/>
  <c r="CL3" i="51"/>
  <c r="CH427" i="56"/>
  <c r="CI402" i="56"/>
  <c r="CI401" i="56"/>
  <c r="CI399" i="56"/>
  <c r="CI398" i="56"/>
  <c r="CI372" i="56"/>
  <c r="CI373" i="56"/>
  <c r="CI420" i="56"/>
  <c r="CI368" i="56"/>
  <c r="CI366" i="56"/>
  <c r="CI421" i="56"/>
  <c r="CI400" i="56"/>
  <c r="CI371" i="56"/>
  <c r="CI367" i="56"/>
  <c r="CI370" i="56"/>
  <c r="CI397" i="56"/>
  <c r="CK357" i="53"/>
  <c r="CK371" i="53"/>
  <c r="CK350" i="53"/>
  <c r="CK364" i="53"/>
  <c r="CK341" i="53"/>
  <c r="CK357" i="50"/>
  <c r="CK371" i="50"/>
  <c r="CK350" i="50"/>
  <c r="CK364" i="50"/>
  <c r="CK341" i="50"/>
  <c r="CK371" i="49"/>
  <c r="CK350" i="49"/>
  <c r="CK364" i="49"/>
  <c r="CK357" i="49"/>
  <c r="CK341" i="49"/>
  <c r="CL14" i="51"/>
  <c r="CL13" i="52"/>
  <c r="CL14" i="52"/>
  <c r="CL13" i="51"/>
  <c r="CK33" i="54"/>
  <c r="CK70" i="54"/>
  <c r="CK73" i="54"/>
  <c r="CK64" i="54"/>
  <c r="CK49" i="54"/>
  <c r="CK58" i="54"/>
  <c r="CK55" i="54"/>
  <c r="CK61" i="54"/>
  <c r="CK52" i="54"/>
  <c r="CK4" i="53"/>
  <c r="CK4" i="50"/>
  <c r="CK4" i="54"/>
  <c r="CL7" i="54"/>
  <c r="CM6" i="51"/>
  <c r="CL2" i="51"/>
  <c r="CL5" i="51"/>
  <c r="CL2" i="52"/>
  <c r="CM6" i="52"/>
  <c r="CL5" i="52"/>
  <c r="CL7" i="50"/>
  <c r="CL136" i="50" s="1"/>
  <c r="CL7" i="53"/>
  <c r="CL136" i="53" s="1"/>
  <c r="CK4" i="49"/>
  <c r="CL7" i="49"/>
  <c r="CL128" i="49" s="1"/>
  <c r="CL136" i="49" l="1"/>
  <c r="CL120" i="53"/>
  <c r="CL128" i="50"/>
  <c r="CL120" i="50"/>
  <c r="CL120" i="49"/>
  <c r="CL128" i="53"/>
  <c r="CL132" i="51"/>
  <c r="CL140" i="51"/>
  <c r="CL124" i="51"/>
  <c r="CL104" i="51"/>
  <c r="CL59" i="49"/>
  <c r="CL140" i="52"/>
  <c r="CL132" i="52"/>
  <c r="CL124" i="52"/>
  <c r="CL104" i="52"/>
  <c r="CL59" i="53"/>
  <c r="CL67" i="50"/>
  <c r="CL59" i="50"/>
  <c r="CL67" i="49"/>
  <c r="CL71" i="51"/>
  <c r="CL63" i="51"/>
  <c r="CL71" i="52"/>
  <c r="CL63" i="52"/>
  <c r="CL67" i="53"/>
  <c r="CL35" i="51"/>
  <c r="CL55" i="51"/>
  <c r="CL35" i="52"/>
  <c r="CL55" i="52"/>
  <c r="CL51" i="49"/>
  <c r="CL51" i="50"/>
  <c r="CL51" i="53"/>
  <c r="CL303" i="49"/>
  <c r="CL312" i="53"/>
  <c r="CL312" i="50"/>
  <c r="CL303" i="53"/>
  <c r="CL312" i="49"/>
  <c r="CL303" i="50"/>
  <c r="CL326" i="52"/>
  <c r="CL316" i="52"/>
  <c r="CL307" i="52"/>
  <c r="CL292" i="52"/>
  <c r="CL285" i="52"/>
  <c r="CL264" i="52"/>
  <c r="CL272" i="52"/>
  <c r="CL255" i="52"/>
  <c r="CL326" i="51"/>
  <c r="CL316" i="51"/>
  <c r="CL307" i="51"/>
  <c r="CL292" i="51"/>
  <c r="CL285" i="51"/>
  <c r="CL255" i="51"/>
  <c r="CL272" i="51"/>
  <c r="CL264" i="51"/>
  <c r="CL226" i="51"/>
  <c r="CL236" i="51"/>
  <c r="CL226" i="52"/>
  <c r="CL236" i="52"/>
  <c r="CL222" i="49"/>
  <c r="CL222" i="50"/>
  <c r="CL222" i="53"/>
  <c r="CL202" i="51"/>
  <c r="CL217" i="51"/>
  <c r="CL202" i="52"/>
  <c r="CL217" i="52"/>
  <c r="CL182" i="51"/>
  <c r="CL195" i="51"/>
  <c r="CL182" i="52"/>
  <c r="CL195" i="52"/>
  <c r="CL174" i="51"/>
  <c r="CL165" i="51"/>
  <c r="CL174" i="52"/>
  <c r="CL165" i="52"/>
  <c r="CI416" i="56"/>
  <c r="CI426" i="56" s="1"/>
  <c r="CI415" i="56"/>
  <c r="CI425" i="56" s="1"/>
  <c r="CI389" i="56"/>
  <c r="CI407" i="56" s="1"/>
  <c r="CI392" i="56"/>
  <c r="CI410" i="56" s="1"/>
  <c r="CI362" i="56"/>
  <c r="CI384" i="56" s="1"/>
  <c r="CI390" i="56"/>
  <c r="CI408" i="56" s="1"/>
  <c r="CI359" i="56"/>
  <c r="CI381" i="56" s="1"/>
  <c r="CI391" i="56"/>
  <c r="CI409" i="56" s="1"/>
  <c r="CL3" i="53"/>
  <c r="CL3" i="49"/>
  <c r="CL3" i="50"/>
  <c r="CL15" i="54"/>
  <c r="CL30" i="54" s="1"/>
  <c r="CL3" i="54"/>
  <c r="CI422" i="56"/>
  <c r="CI403" i="56"/>
  <c r="CI374" i="56"/>
  <c r="CL371" i="51"/>
  <c r="CL357" i="51"/>
  <c r="CL350" i="51"/>
  <c r="CL364" i="51"/>
  <c r="CL341" i="51"/>
  <c r="CL364" i="52"/>
  <c r="CL350" i="52"/>
  <c r="CL371" i="52"/>
  <c r="CL357" i="52"/>
  <c r="CL341" i="52"/>
  <c r="CL13" i="49"/>
  <c r="CL13" i="50"/>
  <c r="CL13" i="53"/>
  <c r="CL14" i="54"/>
  <c r="CL14" i="49"/>
  <c r="CL14" i="53"/>
  <c r="CL14" i="50"/>
  <c r="CK66" i="54"/>
  <c r="CK75" i="54"/>
  <c r="CJ287" i="56"/>
  <c r="CJ369" i="56" s="1"/>
  <c r="CL4" i="51"/>
  <c r="CL4" i="52"/>
  <c r="CM6" i="54"/>
  <c r="CL5" i="54"/>
  <c r="CL2" i="54"/>
  <c r="CM7" i="52"/>
  <c r="CM128" i="52" s="1"/>
  <c r="CM7" i="51"/>
  <c r="CM120" i="51" s="1"/>
  <c r="CL5" i="53"/>
  <c r="CL2" i="53"/>
  <c r="CM6" i="53"/>
  <c r="CM6" i="50"/>
  <c r="CL5" i="50"/>
  <c r="CL2" i="50"/>
  <c r="CM6" i="49"/>
  <c r="CL5" i="49"/>
  <c r="CL2" i="49"/>
  <c r="CI417" i="56" l="1"/>
  <c r="CM120" i="52"/>
  <c r="CM136" i="52"/>
  <c r="CM128" i="51"/>
  <c r="CM136" i="51"/>
  <c r="CL140" i="53"/>
  <c r="CL132" i="53"/>
  <c r="CL124" i="53"/>
  <c r="CL104" i="53"/>
  <c r="CL140" i="50"/>
  <c r="CL132" i="50"/>
  <c r="CL124" i="50"/>
  <c r="CL104" i="50"/>
  <c r="CM59" i="52"/>
  <c r="CL140" i="49"/>
  <c r="CL132" i="49"/>
  <c r="CL124" i="49"/>
  <c r="CL104" i="49"/>
  <c r="CL71" i="53"/>
  <c r="CL63" i="53"/>
  <c r="CL71" i="49"/>
  <c r="CL63" i="49"/>
  <c r="CM67" i="51"/>
  <c r="CM59" i="51"/>
  <c r="CL71" i="50"/>
  <c r="CL63" i="50"/>
  <c r="CM67" i="52"/>
  <c r="CL35" i="53"/>
  <c r="CL55" i="53"/>
  <c r="CL35" i="50"/>
  <c r="CL55" i="50"/>
  <c r="CL35" i="49"/>
  <c r="CL55" i="49"/>
  <c r="CM51" i="52"/>
  <c r="CM51" i="51"/>
  <c r="CM303" i="51"/>
  <c r="CM303" i="52"/>
  <c r="CM312" i="52"/>
  <c r="CM312" i="51"/>
  <c r="CL326" i="53"/>
  <c r="CL292" i="53"/>
  <c r="CL316" i="53"/>
  <c r="CL307" i="53"/>
  <c r="CL285" i="53"/>
  <c r="CL255" i="53"/>
  <c r="CL272" i="53"/>
  <c r="CL264" i="53"/>
  <c r="CL326" i="50"/>
  <c r="CL316" i="50"/>
  <c r="CL307" i="50"/>
  <c r="CL292" i="50"/>
  <c r="CL285" i="50"/>
  <c r="CL264" i="50"/>
  <c r="CL272" i="50"/>
  <c r="CL255" i="50"/>
  <c r="CL326" i="49"/>
  <c r="CL316" i="49"/>
  <c r="CL307" i="49"/>
  <c r="CL292" i="49"/>
  <c r="CL272" i="49"/>
  <c r="CL255" i="49"/>
  <c r="CL285" i="49"/>
  <c r="CL264" i="49"/>
  <c r="CL226" i="50"/>
  <c r="CL236" i="50"/>
  <c r="CL226" i="49"/>
  <c r="CL236" i="49"/>
  <c r="CL226" i="53"/>
  <c r="CL236" i="53"/>
  <c r="CM222" i="51"/>
  <c r="CM222" i="52"/>
  <c r="CL202" i="50"/>
  <c r="CL217" i="50"/>
  <c r="CL202" i="53"/>
  <c r="CL217" i="53"/>
  <c r="CL202" i="49"/>
  <c r="CL217" i="49"/>
  <c r="CL182" i="49"/>
  <c r="CL195" i="49"/>
  <c r="CL182" i="53"/>
  <c r="CL195" i="53"/>
  <c r="CL182" i="50"/>
  <c r="CL195" i="50"/>
  <c r="CL174" i="53"/>
  <c r="CL165" i="53"/>
  <c r="CL174" i="50"/>
  <c r="CL165" i="50"/>
  <c r="CL174" i="49"/>
  <c r="CL165" i="49"/>
  <c r="CI427" i="56"/>
  <c r="CJ358" i="56"/>
  <c r="CJ380" i="56" s="1"/>
  <c r="CM3" i="51"/>
  <c r="CM3" i="52"/>
  <c r="CL42" i="54"/>
  <c r="CJ402" i="56"/>
  <c r="CJ400" i="56"/>
  <c r="CJ401" i="56"/>
  <c r="CJ421" i="56"/>
  <c r="CJ420" i="56"/>
  <c r="CJ373" i="56"/>
  <c r="CJ368" i="56"/>
  <c r="CJ371" i="56"/>
  <c r="CJ372" i="56"/>
  <c r="CJ399" i="56"/>
  <c r="CJ398" i="56"/>
  <c r="CJ370" i="56"/>
  <c r="CJ366" i="56"/>
  <c r="CJ367" i="56"/>
  <c r="CJ397" i="56"/>
  <c r="CL371" i="53"/>
  <c r="CL350" i="53"/>
  <c r="CL364" i="53"/>
  <c r="CL341" i="53"/>
  <c r="CL357" i="53"/>
  <c r="CL371" i="50"/>
  <c r="CL357" i="50"/>
  <c r="CL350" i="50"/>
  <c r="CL341" i="50"/>
  <c r="CL364" i="50"/>
  <c r="CL371" i="49"/>
  <c r="CL350" i="49"/>
  <c r="CL364" i="49"/>
  <c r="CL357" i="49"/>
  <c r="CL341" i="49"/>
  <c r="CM13" i="52"/>
  <c r="CM14" i="51"/>
  <c r="CM14" i="52"/>
  <c r="CM13" i="51"/>
  <c r="CL33" i="54"/>
  <c r="CL70" i="54"/>
  <c r="CL73" i="54"/>
  <c r="CL64" i="54"/>
  <c r="CL61" i="54"/>
  <c r="CL49" i="54"/>
  <c r="CL52" i="54"/>
  <c r="CL58" i="54"/>
  <c r="CL55" i="54"/>
  <c r="CL4" i="53"/>
  <c r="CL4" i="50"/>
  <c r="CL4" i="54"/>
  <c r="CM7" i="54"/>
  <c r="CM7" i="50"/>
  <c r="CM136" i="50" s="1"/>
  <c r="CN6" i="52"/>
  <c r="CM2" i="52"/>
  <c r="CM5" i="52"/>
  <c r="CM7" i="53"/>
  <c r="CM136" i="53" s="1"/>
  <c r="CN6" i="51"/>
  <c r="CM5" i="51"/>
  <c r="CM2" i="51"/>
  <c r="CL4" i="49"/>
  <c r="CM7" i="49"/>
  <c r="CM128" i="49" s="1"/>
  <c r="CM120" i="50" l="1"/>
  <c r="CM128" i="53"/>
  <c r="CM120" i="53"/>
  <c r="CM120" i="49"/>
  <c r="CM136" i="49"/>
  <c r="CM128" i="50"/>
  <c r="CM140" i="52"/>
  <c r="CM132" i="52"/>
  <c r="CM124" i="52"/>
  <c r="CM104" i="52"/>
  <c r="CM140" i="51"/>
  <c r="CM132" i="51"/>
  <c r="CM124" i="51"/>
  <c r="CM104" i="51"/>
  <c r="CM59" i="49"/>
  <c r="CM59" i="50"/>
  <c r="CM67" i="53"/>
  <c r="CM59" i="53"/>
  <c r="CM71" i="51"/>
  <c r="CM63" i="51"/>
  <c r="CM71" i="52"/>
  <c r="CM63" i="52"/>
  <c r="CM67" i="49"/>
  <c r="CM67" i="50"/>
  <c r="CM35" i="52"/>
  <c r="CM55" i="52"/>
  <c r="CM35" i="51"/>
  <c r="CM55" i="51"/>
  <c r="CM51" i="49"/>
  <c r="CM51" i="50"/>
  <c r="CM51" i="53"/>
  <c r="CM312" i="50"/>
  <c r="CM312" i="53"/>
  <c r="CM303" i="49"/>
  <c r="CM303" i="50"/>
  <c r="CM312" i="49"/>
  <c r="CM303" i="53"/>
  <c r="CM326" i="51"/>
  <c r="CM316" i="51"/>
  <c r="CM292" i="51"/>
  <c r="CM307" i="51"/>
  <c r="CM285" i="51"/>
  <c r="CM272" i="51"/>
  <c r="CM255" i="51"/>
  <c r="CM264" i="51"/>
  <c r="CM326" i="52"/>
  <c r="CM316" i="52"/>
  <c r="CM307" i="52"/>
  <c r="CM292" i="52"/>
  <c r="CM285" i="52"/>
  <c r="CM264" i="52"/>
  <c r="CM272" i="52"/>
  <c r="CM255" i="52"/>
  <c r="CM226" i="51"/>
  <c r="CM236" i="51"/>
  <c r="CM226" i="52"/>
  <c r="CM236" i="52"/>
  <c r="CM222" i="49"/>
  <c r="CM222" i="53"/>
  <c r="CM222" i="50"/>
  <c r="CM202" i="51"/>
  <c r="CM217" i="51"/>
  <c r="CM202" i="52"/>
  <c r="CM217" i="52"/>
  <c r="CM182" i="51"/>
  <c r="CM195" i="51"/>
  <c r="CM182" i="52"/>
  <c r="CM195" i="52"/>
  <c r="CM174" i="52"/>
  <c r="CM165" i="52"/>
  <c r="CM174" i="51"/>
  <c r="CM165" i="51"/>
  <c r="CJ392" i="56"/>
  <c r="CJ410" i="56" s="1"/>
  <c r="CJ416" i="56"/>
  <c r="CJ426" i="56" s="1"/>
  <c r="CJ415" i="56"/>
  <c r="CJ362" i="56"/>
  <c r="CJ384" i="56" s="1"/>
  <c r="CJ390" i="56"/>
  <c r="CJ408" i="56" s="1"/>
  <c r="CJ391" i="56"/>
  <c r="CJ409" i="56" s="1"/>
  <c r="CJ359" i="56"/>
  <c r="CJ381" i="56" s="1"/>
  <c r="CM3" i="49"/>
  <c r="CM3" i="50"/>
  <c r="CM3" i="53"/>
  <c r="CM15" i="54"/>
  <c r="CM30" i="54" s="1"/>
  <c r="CM3" i="54"/>
  <c r="CJ403" i="56"/>
  <c r="CJ422" i="56"/>
  <c r="CJ374" i="56"/>
  <c r="CM371" i="51"/>
  <c r="CM357" i="51"/>
  <c r="CM341" i="51"/>
  <c r="CM350" i="51"/>
  <c r="CM364" i="51"/>
  <c r="CM371" i="52"/>
  <c r="CM350" i="52"/>
  <c r="CM364" i="52"/>
  <c r="CM357" i="52"/>
  <c r="CM341" i="52"/>
  <c r="CM13" i="53"/>
  <c r="CM13" i="50"/>
  <c r="CM13" i="49"/>
  <c r="CM14" i="50"/>
  <c r="CM14" i="49"/>
  <c r="CM14" i="53"/>
  <c r="CM14" i="54"/>
  <c r="CL66" i="54"/>
  <c r="CL75" i="54"/>
  <c r="CK287" i="56"/>
  <c r="CK369" i="56" s="1"/>
  <c r="CJ389" i="56"/>
  <c r="CJ407" i="56" s="1"/>
  <c r="CM4" i="51"/>
  <c r="CM4" i="52"/>
  <c r="CN6" i="54"/>
  <c r="CM5" i="54"/>
  <c r="CM2" i="54"/>
  <c r="CN7" i="51"/>
  <c r="CN120" i="51" s="1"/>
  <c r="CN7" i="52"/>
  <c r="CN128" i="52" s="1"/>
  <c r="CM5" i="50"/>
  <c r="CM2" i="50"/>
  <c r="CN6" i="50"/>
  <c r="CN6" i="53"/>
  <c r="CM5" i="53"/>
  <c r="CM2" i="53"/>
  <c r="CM5" i="49"/>
  <c r="CM2" i="49"/>
  <c r="CN6" i="49"/>
  <c r="CJ417" i="56" l="1"/>
  <c r="CJ425" i="56"/>
  <c r="CN120" i="52"/>
  <c r="CN136" i="52"/>
  <c r="CN136" i="51"/>
  <c r="CN128" i="51"/>
  <c r="CN59" i="51"/>
  <c r="CM140" i="49"/>
  <c r="CM132" i="49"/>
  <c r="CM124" i="49"/>
  <c r="CM104" i="49"/>
  <c r="CM140" i="53"/>
  <c r="CM132" i="53"/>
  <c r="CM124" i="53"/>
  <c r="CM104" i="53"/>
  <c r="CM140" i="50"/>
  <c r="CM132" i="50"/>
  <c r="CM124" i="50"/>
  <c r="CM104" i="50"/>
  <c r="CN67" i="52"/>
  <c r="CN59" i="52"/>
  <c r="CM71" i="50"/>
  <c r="CM63" i="50"/>
  <c r="CM71" i="49"/>
  <c r="CM63" i="49"/>
  <c r="CM71" i="53"/>
  <c r="CM63" i="53"/>
  <c r="CN67" i="51"/>
  <c r="CM35" i="49"/>
  <c r="CM55" i="49"/>
  <c r="CM35" i="50"/>
  <c r="CM55" i="50"/>
  <c r="CM35" i="53"/>
  <c r="CM55" i="53"/>
  <c r="CN51" i="52"/>
  <c r="CN51" i="51"/>
  <c r="CN312" i="52"/>
  <c r="CN303" i="51"/>
  <c r="CN312" i="51"/>
  <c r="CN303" i="52"/>
  <c r="CM326" i="49"/>
  <c r="CM316" i="49"/>
  <c r="CM307" i="49"/>
  <c r="CM292" i="49"/>
  <c r="CM272" i="49"/>
  <c r="CM255" i="49"/>
  <c r="CM285" i="49"/>
  <c r="CM264" i="49"/>
  <c r="CM326" i="53"/>
  <c r="CM316" i="53"/>
  <c r="CM292" i="53"/>
  <c r="CM285" i="53"/>
  <c r="CM307" i="53"/>
  <c r="CM255" i="53"/>
  <c r="CM272" i="53"/>
  <c r="CM264" i="53"/>
  <c r="CM326" i="50"/>
  <c r="CM316" i="50"/>
  <c r="CM307" i="50"/>
  <c r="CM285" i="50"/>
  <c r="CM292" i="50"/>
  <c r="CM272" i="50"/>
  <c r="CM255" i="50"/>
  <c r="CM264" i="50"/>
  <c r="CM226" i="50"/>
  <c r="CM236" i="50"/>
  <c r="CM226" i="53"/>
  <c r="CM236" i="53"/>
  <c r="CM226" i="49"/>
  <c r="CM236" i="49"/>
  <c r="CN222" i="51"/>
  <c r="CN222" i="52"/>
  <c r="CM202" i="50"/>
  <c r="CM217" i="50"/>
  <c r="CM202" i="53"/>
  <c r="CM217" i="53"/>
  <c r="CM202" i="49"/>
  <c r="CM217" i="49"/>
  <c r="CM182" i="50"/>
  <c r="CM195" i="50"/>
  <c r="CM182" i="53"/>
  <c r="CM195" i="53"/>
  <c r="CM182" i="49"/>
  <c r="CM195" i="49"/>
  <c r="CM174" i="50"/>
  <c r="CM165" i="50"/>
  <c r="CM174" i="53"/>
  <c r="CM165" i="53"/>
  <c r="CM174" i="49"/>
  <c r="CM165" i="49"/>
  <c r="CK358" i="56"/>
  <c r="CK380" i="56" s="1"/>
  <c r="CJ427" i="56"/>
  <c r="CM42" i="54"/>
  <c r="CN3" i="51"/>
  <c r="CN3" i="52"/>
  <c r="CK421" i="56"/>
  <c r="CK420" i="56"/>
  <c r="CK400" i="56"/>
  <c r="CK398" i="56"/>
  <c r="CK401" i="56"/>
  <c r="CK402" i="56"/>
  <c r="CK368" i="56"/>
  <c r="CK371" i="56"/>
  <c r="CK367" i="56"/>
  <c r="CK372" i="56"/>
  <c r="CK399" i="56"/>
  <c r="CK370" i="56"/>
  <c r="CK366" i="56"/>
  <c r="CK373" i="56"/>
  <c r="CK397" i="56"/>
  <c r="CM364" i="49"/>
  <c r="CM357" i="49"/>
  <c r="CM350" i="49"/>
  <c r="CM371" i="49"/>
  <c r="CM341" i="49"/>
  <c r="CM350" i="50"/>
  <c r="CM371" i="50"/>
  <c r="CM364" i="50"/>
  <c r="CM357" i="50"/>
  <c r="CM341" i="50"/>
  <c r="CM357" i="53"/>
  <c r="CM371" i="53"/>
  <c r="CM350" i="53"/>
  <c r="CM364" i="53"/>
  <c r="CM341" i="53"/>
  <c r="CN14" i="51"/>
  <c r="CN13" i="52"/>
  <c r="CN14" i="52"/>
  <c r="CN13" i="51"/>
  <c r="CM33" i="54"/>
  <c r="CM70" i="54"/>
  <c r="CM73" i="54"/>
  <c r="CM58" i="54"/>
  <c r="CM52" i="54"/>
  <c r="CM49" i="54"/>
  <c r="CM61" i="54"/>
  <c r="CM55" i="54"/>
  <c r="CM64" i="54"/>
  <c r="CM4" i="50"/>
  <c r="CM4" i="53"/>
  <c r="CM4" i="54"/>
  <c r="CN7" i="54"/>
  <c r="CO6" i="52"/>
  <c r="CN5" i="52"/>
  <c r="CN2" i="52"/>
  <c r="CN7" i="50"/>
  <c r="CN136" i="50" s="1"/>
  <c r="CO6" i="51"/>
  <c r="CN5" i="51"/>
  <c r="CN2" i="51"/>
  <c r="CN7" i="53"/>
  <c r="CN136" i="53" s="1"/>
  <c r="CM4" i="49"/>
  <c r="CN7" i="49"/>
  <c r="CN128" i="49" s="1"/>
  <c r="CN120" i="53" l="1"/>
  <c r="CN128" i="50"/>
  <c r="CN120" i="50"/>
  <c r="CN136" i="49"/>
  <c r="CN128" i="53"/>
  <c r="CN120" i="49"/>
  <c r="CN140" i="51"/>
  <c r="CN124" i="51"/>
  <c r="CN104" i="51"/>
  <c r="CN132" i="51"/>
  <c r="CN140" i="52"/>
  <c r="CN132" i="52"/>
  <c r="CN124" i="52"/>
  <c r="CN104" i="52"/>
  <c r="CN59" i="49"/>
  <c r="CN59" i="53"/>
  <c r="CN67" i="50"/>
  <c r="CN59" i="50"/>
  <c r="CN71" i="52"/>
  <c r="CN63" i="52"/>
  <c r="CN71" i="51"/>
  <c r="CN63" i="51"/>
  <c r="CN67" i="53"/>
  <c r="CN67" i="49"/>
  <c r="CN35" i="51"/>
  <c r="CN55" i="51"/>
  <c r="CN35" i="52"/>
  <c r="CN55" i="52"/>
  <c r="CN51" i="49"/>
  <c r="CN51" i="50"/>
  <c r="CN51" i="53"/>
  <c r="CN303" i="53"/>
  <c r="CN312" i="49"/>
  <c r="CN312" i="50"/>
  <c r="CN303" i="50"/>
  <c r="CN303" i="49"/>
  <c r="CN312" i="53"/>
  <c r="CN326" i="51"/>
  <c r="CN316" i="51"/>
  <c r="CN307" i="51"/>
  <c r="CN292" i="51"/>
  <c r="CN285" i="51"/>
  <c r="CN264" i="51"/>
  <c r="CN272" i="51"/>
  <c r="CN255" i="51"/>
  <c r="CN326" i="52"/>
  <c r="CN292" i="52"/>
  <c r="CN285" i="52"/>
  <c r="CN316" i="52"/>
  <c r="CN307" i="52"/>
  <c r="CN272" i="52"/>
  <c r="CN255" i="52"/>
  <c r="CN264" i="52"/>
  <c r="CN226" i="51"/>
  <c r="CN236" i="51"/>
  <c r="CN226" i="52"/>
  <c r="CN236" i="52"/>
  <c r="CN222" i="53"/>
  <c r="CN222" i="49"/>
  <c r="CN222" i="50"/>
  <c r="CN202" i="51"/>
  <c r="CN217" i="51"/>
  <c r="CN202" i="52"/>
  <c r="CN217" i="52"/>
  <c r="CN182" i="51"/>
  <c r="CN195" i="51"/>
  <c r="CN182" i="52"/>
  <c r="CN195" i="52"/>
  <c r="CN174" i="52"/>
  <c r="CN165" i="52"/>
  <c r="CN174" i="51"/>
  <c r="CN165" i="51"/>
  <c r="CK391" i="56"/>
  <c r="CK409" i="56" s="1"/>
  <c r="CK416" i="56"/>
  <c r="CK426" i="56" s="1"/>
  <c r="CK415" i="56"/>
  <c r="CK425" i="56" s="1"/>
  <c r="CK362" i="56"/>
  <c r="CK384" i="56" s="1"/>
  <c r="CK390" i="56"/>
  <c r="CK408" i="56" s="1"/>
  <c r="CK392" i="56"/>
  <c r="CK410" i="56" s="1"/>
  <c r="CK359" i="56"/>
  <c r="CK381" i="56" s="1"/>
  <c r="CN3" i="50"/>
  <c r="CN3" i="49"/>
  <c r="CN3" i="53"/>
  <c r="CN15" i="54"/>
  <c r="CN30" i="54" s="1"/>
  <c r="CN3" i="54"/>
  <c r="CK422" i="56"/>
  <c r="CK403" i="56"/>
  <c r="CK374" i="56"/>
  <c r="CN371" i="51"/>
  <c r="CN350" i="51"/>
  <c r="CN364" i="51"/>
  <c r="CN341" i="51"/>
  <c r="CN357" i="51"/>
  <c r="CN357" i="52"/>
  <c r="CN364" i="52"/>
  <c r="CN371" i="52"/>
  <c r="CN341" i="52"/>
  <c r="CN350" i="52"/>
  <c r="CN13" i="50"/>
  <c r="CN13" i="49"/>
  <c r="CN13" i="53"/>
  <c r="CN14" i="50"/>
  <c r="CN14" i="54"/>
  <c r="CN14" i="49"/>
  <c r="CN14" i="53"/>
  <c r="CM66" i="54"/>
  <c r="CM75" i="54"/>
  <c r="CL287" i="56"/>
  <c r="CL369" i="56" s="1"/>
  <c r="CK389" i="56"/>
  <c r="CK407" i="56" s="1"/>
  <c r="CN4" i="51"/>
  <c r="CN4" i="52"/>
  <c r="CO6" i="54"/>
  <c r="CN5" i="54"/>
  <c r="CN2" i="54"/>
  <c r="CN5" i="53"/>
  <c r="CO6" i="53"/>
  <c r="CN2" i="53"/>
  <c r="CO6" i="50"/>
  <c r="CN5" i="50"/>
  <c r="CN2" i="50"/>
  <c r="CO7" i="52"/>
  <c r="CO128" i="52" s="1"/>
  <c r="CO7" i="51"/>
  <c r="CO120" i="51" s="1"/>
  <c r="CO6" i="49"/>
  <c r="CN5" i="49"/>
  <c r="CN2" i="49"/>
  <c r="CK417" i="56" l="1"/>
  <c r="CO136" i="52"/>
  <c r="CO128" i="51"/>
  <c r="CO136" i="51"/>
  <c r="CO120" i="52"/>
  <c r="CN140" i="49"/>
  <c r="CN132" i="49"/>
  <c r="CN104" i="49"/>
  <c r="CN124" i="49"/>
  <c r="CN140" i="50"/>
  <c r="CN132" i="50"/>
  <c r="CN124" i="50"/>
  <c r="CN104" i="50"/>
  <c r="CO59" i="52"/>
  <c r="CN132" i="53"/>
  <c r="CN124" i="53"/>
  <c r="CN140" i="53"/>
  <c r="CN104" i="53"/>
  <c r="CN71" i="50"/>
  <c r="CN63" i="50"/>
  <c r="CO67" i="51"/>
  <c r="CO59" i="51"/>
  <c r="CN71" i="49"/>
  <c r="CN63" i="49"/>
  <c r="CN71" i="53"/>
  <c r="CN63" i="53"/>
  <c r="CO67" i="52"/>
  <c r="CN35" i="53"/>
  <c r="CN55" i="53"/>
  <c r="CN35" i="49"/>
  <c r="CN55" i="49"/>
  <c r="CN35" i="50"/>
  <c r="CN55" i="50"/>
  <c r="CO51" i="52"/>
  <c r="CO51" i="51"/>
  <c r="CO303" i="51"/>
  <c r="CO312" i="52"/>
  <c r="CO312" i="51"/>
  <c r="CO303" i="52"/>
  <c r="CN326" i="50"/>
  <c r="CN307" i="50"/>
  <c r="CN316" i="50"/>
  <c r="CN292" i="50"/>
  <c r="CN285" i="50"/>
  <c r="CN272" i="50"/>
  <c r="CN264" i="50"/>
  <c r="CN255" i="50"/>
  <c r="CN326" i="53"/>
  <c r="CN316" i="53"/>
  <c r="CN285" i="53"/>
  <c r="CN307" i="53"/>
  <c r="CN292" i="53"/>
  <c r="CN255" i="53"/>
  <c r="CN272" i="53"/>
  <c r="CN264" i="53"/>
  <c r="CN326" i="49"/>
  <c r="CN316" i="49"/>
  <c r="CN292" i="49"/>
  <c r="CN272" i="49"/>
  <c r="CN255" i="49"/>
  <c r="CN285" i="49"/>
  <c r="CN307" i="49"/>
  <c r="CN264" i="49"/>
  <c r="CN226" i="50"/>
  <c r="CN236" i="50"/>
  <c r="CN226" i="53"/>
  <c r="CN236" i="53"/>
  <c r="CN226" i="49"/>
  <c r="CN236" i="49"/>
  <c r="CO222" i="52"/>
  <c r="CO222" i="51"/>
  <c r="CN202" i="53"/>
  <c r="CN217" i="53"/>
  <c r="CN202" i="49"/>
  <c r="CN217" i="49"/>
  <c r="CN202" i="50"/>
  <c r="CN217" i="50"/>
  <c r="CN182" i="50"/>
  <c r="CN195" i="50"/>
  <c r="CN182" i="49"/>
  <c r="CN195" i="49"/>
  <c r="CN182" i="53"/>
  <c r="CN195" i="53"/>
  <c r="CN174" i="53"/>
  <c r="CN165" i="53"/>
  <c r="CN174" i="49"/>
  <c r="CN165" i="49"/>
  <c r="CN174" i="50"/>
  <c r="CN165" i="50"/>
  <c r="CN42" i="54"/>
  <c r="CL362" i="56" s="1"/>
  <c r="CL358" i="56"/>
  <c r="CL380" i="56" s="1"/>
  <c r="CO3" i="51"/>
  <c r="CO3" i="52"/>
  <c r="CK427" i="56"/>
  <c r="CL421" i="56"/>
  <c r="CL401" i="56"/>
  <c r="CL400" i="56"/>
  <c r="CL398" i="56"/>
  <c r="CL420" i="56"/>
  <c r="CL371" i="56"/>
  <c r="CL399" i="56"/>
  <c r="CL402" i="56"/>
  <c r="CL367" i="56"/>
  <c r="CL372" i="56"/>
  <c r="CL370" i="56"/>
  <c r="CL373" i="56"/>
  <c r="CL366" i="56"/>
  <c r="CL368" i="56"/>
  <c r="CL397" i="56"/>
  <c r="CN364" i="53"/>
  <c r="CN341" i="53"/>
  <c r="CN350" i="53"/>
  <c r="CN371" i="53"/>
  <c r="CN357" i="53"/>
  <c r="CN364" i="49"/>
  <c r="CN357" i="49"/>
  <c r="CN371" i="49"/>
  <c r="CN350" i="49"/>
  <c r="CN341" i="49"/>
  <c r="CN357" i="50"/>
  <c r="CN371" i="50"/>
  <c r="CN364" i="50"/>
  <c r="CN350" i="50"/>
  <c r="CN341" i="50"/>
  <c r="CO13" i="52"/>
  <c r="CO14" i="51"/>
  <c r="CO14" i="52"/>
  <c r="CO13" i="51"/>
  <c r="CN33" i="54"/>
  <c r="CN70" i="54"/>
  <c r="CN73" i="54"/>
  <c r="CN64" i="54"/>
  <c r="CN49" i="54"/>
  <c r="CN52" i="54"/>
  <c r="CN58" i="54"/>
  <c r="CN55" i="54"/>
  <c r="CN61" i="54"/>
  <c r="CN4" i="50"/>
  <c r="CN4" i="53"/>
  <c r="CN4" i="54"/>
  <c r="CO7" i="54"/>
  <c r="CO7" i="50"/>
  <c r="CO136" i="50" s="1"/>
  <c r="CO7" i="53"/>
  <c r="CO136" i="53" s="1"/>
  <c r="CP6" i="51"/>
  <c r="CO5" i="51"/>
  <c r="CO2" i="51"/>
  <c r="CP6" i="52"/>
  <c r="CO5" i="52"/>
  <c r="CO2" i="52"/>
  <c r="CN4" i="49"/>
  <c r="CO7" i="49"/>
  <c r="CO128" i="49" s="1"/>
  <c r="CO120" i="49" l="1"/>
  <c r="CO120" i="53"/>
  <c r="CO136" i="49"/>
  <c r="CO128" i="50"/>
  <c r="CO128" i="53"/>
  <c r="CO120" i="50"/>
  <c r="CO59" i="53"/>
  <c r="CO59" i="50"/>
  <c r="CO140" i="52"/>
  <c r="CO132" i="52"/>
  <c r="CO124" i="52"/>
  <c r="CO104" i="52"/>
  <c r="CO140" i="51"/>
  <c r="CO124" i="51"/>
  <c r="CO132" i="51"/>
  <c r="CO104" i="51"/>
  <c r="CO71" i="52"/>
  <c r="CO63" i="52"/>
  <c r="CO71" i="51"/>
  <c r="CO63" i="51"/>
  <c r="CO67" i="49"/>
  <c r="CO59" i="49"/>
  <c r="CO67" i="50"/>
  <c r="CO67" i="53"/>
  <c r="CO35" i="52"/>
  <c r="CO55" i="52"/>
  <c r="CO35" i="51"/>
  <c r="CO55" i="51"/>
  <c r="CO51" i="49"/>
  <c r="CO51" i="50"/>
  <c r="CO51" i="53"/>
  <c r="CO303" i="53"/>
  <c r="CO303" i="49"/>
  <c r="CO312" i="49"/>
  <c r="CO303" i="50"/>
  <c r="CO312" i="53"/>
  <c r="CO312" i="50"/>
  <c r="CO326" i="51"/>
  <c r="CO316" i="51"/>
  <c r="CO307" i="51"/>
  <c r="CO292" i="51"/>
  <c r="CO285" i="51"/>
  <c r="CO272" i="51"/>
  <c r="CO255" i="51"/>
  <c r="CO264" i="51"/>
  <c r="CO292" i="52"/>
  <c r="CO285" i="52"/>
  <c r="CO316" i="52"/>
  <c r="CO307" i="52"/>
  <c r="CO326" i="52"/>
  <c r="CO272" i="52"/>
  <c r="CO255" i="52"/>
  <c r="CO264" i="52"/>
  <c r="CO226" i="51"/>
  <c r="CO236" i="51"/>
  <c r="CO226" i="52"/>
  <c r="CO236" i="52"/>
  <c r="CO222" i="53"/>
  <c r="CO222" i="50"/>
  <c r="CO222" i="49"/>
  <c r="CO202" i="52"/>
  <c r="CO217" i="52"/>
  <c r="CO202" i="51"/>
  <c r="CO217" i="51"/>
  <c r="CO182" i="52"/>
  <c r="CO195" i="52"/>
  <c r="CO182" i="51"/>
  <c r="CO195" i="51"/>
  <c r="CO174" i="51"/>
  <c r="CO165" i="51"/>
  <c r="CO174" i="52"/>
  <c r="CO165" i="52"/>
  <c r="CL384" i="56"/>
  <c r="CL416" i="56"/>
  <c r="CL426" i="56" s="1"/>
  <c r="CL392" i="56"/>
  <c r="CL410" i="56" s="1"/>
  <c r="CL359" i="56"/>
  <c r="CL381" i="56" s="1"/>
  <c r="CL391" i="56"/>
  <c r="CL409" i="56" s="1"/>
  <c r="CO3" i="49"/>
  <c r="CO3" i="53"/>
  <c r="CO3" i="50"/>
  <c r="CO15" i="54"/>
  <c r="CO30" i="54" s="1"/>
  <c r="CO3" i="54"/>
  <c r="CL422" i="56"/>
  <c r="CL374" i="56"/>
  <c r="CL403" i="56"/>
  <c r="CO357" i="51"/>
  <c r="CO341" i="51"/>
  <c r="CO350" i="51"/>
  <c r="CO371" i="51"/>
  <c r="CO364" i="51"/>
  <c r="CO364" i="52"/>
  <c r="CO357" i="52"/>
  <c r="CO350" i="52"/>
  <c r="CO341" i="52"/>
  <c r="CO371" i="52"/>
  <c r="CO13" i="49"/>
  <c r="CO13" i="53"/>
  <c r="CO13" i="50"/>
  <c r="CO14" i="50"/>
  <c r="CO14" i="54"/>
  <c r="CO14" i="53"/>
  <c r="CO14" i="49"/>
  <c r="CN75" i="54"/>
  <c r="CL415" i="56"/>
  <c r="CN66" i="54"/>
  <c r="CL390" i="56"/>
  <c r="CL408" i="56" s="1"/>
  <c r="CM287" i="56"/>
  <c r="CM369" i="56" s="1"/>
  <c r="CL389" i="56"/>
  <c r="CL407" i="56" s="1"/>
  <c r="CO4" i="52"/>
  <c r="CO4" i="51"/>
  <c r="CP6" i="54"/>
  <c r="CO5" i="54"/>
  <c r="CO2" i="54"/>
  <c r="CP7" i="52"/>
  <c r="CP128" i="52" s="1"/>
  <c r="CP6" i="50"/>
  <c r="CO5" i="50"/>
  <c r="CO2" i="50"/>
  <c r="CP6" i="53"/>
  <c r="CO2" i="53"/>
  <c r="CO5" i="53"/>
  <c r="CP7" i="51"/>
  <c r="CP120" i="51" s="1"/>
  <c r="CO5" i="49"/>
  <c r="CO2" i="49"/>
  <c r="CP6" i="49"/>
  <c r="CP136" i="52" l="1"/>
  <c r="CP120" i="52"/>
  <c r="CP128" i="51"/>
  <c r="CP136" i="51"/>
  <c r="CP59" i="51"/>
  <c r="CO124" i="53"/>
  <c r="CO140" i="53"/>
  <c r="CO132" i="53"/>
  <c r="CO104" i="53"/>
  <c r="CO140" i="49"/>
  <c r="CO132" i="49"/>
  <c r="CO104" i="49"/>
  <c r="CO124" i="49"/>
  <c r="CP59" i="52"/>
  <c r="CO140" i="50"/>
  <c r="CO124" i="50"/>
  <c r="CO132" i="50"/>
  <c r="CO104" i="50"/>
  <c r="CO71" i="53"/>
  <c r="CO63" i="53"/>
  <c r="CO71" i="50"/>
  <c r="CO63" i="50"/>
  <c r="CO71" i="49"/>
  <c r="CO63" i="49"/>
  <c r="CP67" i="52"/>
  <c r="CP67" i="51"/>
  <c r="CO35" i="50"/>
  <c r="CO55" i="50"/>
  <c r="CO35" i="49"/>
  <c r="CO55" i="49"/>
  <c r="CO35" i="53"/>
  <c r="CO55" i="53"/>
  <c r="CP51" i="52"/>
  <c r="CP51" i="51"/>
  <c r="CP303" i="51"/>
  <c r="CP303" i="52"/>
  <c r="CP312" i="51"/>
  <c r="CP312" i="52"/>
  <c r="CO326" i="49"/>
  <c r="CO316" i="49"/>
  <c r="CO292" i="49"/>
  <c r="CO272" i="49"/>
  <c r="CO255" i="49"/>
  <c r="CO285" i="49"/>
  <c r="CO264" i="49"/>
  <c r="CO307" i="49"/>
  <c r="CO307" i="53"/>
  <c r="CO326" i="53"/>
  <c r="CO316" i="53"/>
  <c r="CO285" i="53"/>
  <c r="CO292" i="53"/>
  <c r="CO272" i="53"/>
  <c r="CO255" i="53"/>
  <c r="CO264" i="53"/>
  <c r="CO326" i="50"/>
  <c r="CO316" i="50"/>
  <c r="CO307" i="50"/>
  <c r="CO292" i="50"/>
  <c r="CO272" i="50"/>
  <c r="CO264" i="50"/>
  <c r="CO285" i="50"/>
  <c r="CO255" i="50"/>
  <c r="CO226" i="50"/>
  <c r="CO236" i="50"/>
  <c r="CO226" i="49"/>
  <c r="CO236" i="49"/>
  <c r="CO226" i="53"/>
  <c r="CO236" i="53"/>
  <c r="CP222" i="52"/>
  <c r="CP222" i="51"/>
  <c r="CO202" i="50"/>
  <c r="CO217" i="50"/>
  <c r="CO202" i="53"/>
  <c r="CO217" i="53"/>
  <c r="CO202" i="49"/>
  <c r="CO217" i="49"/>
  <c r="CO182" i="50"/>
  <c r="CO195" i="50"/>
  <c r="CO182" i="53"/>
  <c r="CO195" i="53"/>
  <c r="CO182" i="49"/>
  <c r="CO195" i="49"/>
  <c r="CO174" i="50"/>
  <c r="CO165" i="50"/>
  <c r="CO174" i="53"/>
  <c r="CO165" i="53"/>
  <c r="CO174" i="49"/>
  <c r="CO165" i="49"/>
  <c r="CM358" i="56"/>
  <c r="CM380" i="56" s="1"/>
  <c r="CP3" i="52"/>
  <c r="CP3" i="51"/>
  <c r="CO42" i="54"/>
  <c r="CL417" i="56"/>
  <c r="CL425" i="56"/>
  <c r="CL427" i="56" s="1"/>
  <c r="CM401" i="56"/>
  <c r="CM420" i="56"/>
  <c r="CM421" i="56"/>
  <c r="CM399" i="56"/>
  <c r="CM373" i="56"/>
  <c r="CM400" i="56"/>
  <c r="CM372" i="56"/>
  <c r="CM371" i="56"/>
  <c r="CM370" i="56"/>
  <c r="CM398" i="56"/>
  <c r="CM368" i="56"/>
  <c r="CM402" i="56"/>
  <c r="CM366" i="56"/>
  <c r="CM367" i="56"/>
  <c r="CM397" i="56"/>
  <c r="CO371" i="50"/>
  <c r="CO364" i="50"/>
  <c r="CO357" i="50"/>
  <c r="CO350" i="50"/>
  <c r="CO341" i="50"/>
  <c r="CO371" i="53"/>
  <c r="CO350" i="53"/>
  <c r="CO364" i="53"/>
  <c r="CO341" i="53"/>
  <c r="CO357" i="53"/>
  <c r="CO357" i="49"/>
  <c r="CO371" i="49"/>
  <c r="CO350" i="49"/>
  <c r="CO341" i="49"/>
  <c r="CO364" i="49"/>
  <c r="CP13" i="52"/>
  <c r="CP14" i="51"/>
  <c r="CP13" i="51"/>
  <c r="CP14" i="52"/>
  <c r="CO33" i="54"/>
  <c r="CO70" i="54"/>
  <c r="CO73" i="54"/>
  <c r="CO61" i="54"/>
  <c r="CO64" i="54"/>
  <c r="CO49" i="54"/>
  <c r="CO52" i="54"/>
  <c r="CO58" i="54"/>
  <c r="CO55" i="54"/>
  <c r="CO4" i="53"/>
  <c r="CO4" i="50"/>
  <c r="CO4" i="54"/>
  <c r="CP7" i="54"/>
  <c r="CP5" i="51"/>
  <c r="CP2" i="51"/>
  <c r="CQ6" i="51"/>
  <c r="CP7" i="53"/>
  <c r="CP136" i="53" s="1"/>
  <c r="CP7" i="50"/>
  <c r="CP136" i="50" s="1"/>
  <c r="CQ6" i="52"/>
  <c r="CP5" i="52"/>
  <c r="CP2" i="52"/>
  <c r="CP7" i="49"/>
  <c r="CP128" i="49" s="1"/>
  <c r="CO4" i="49"/>
  <c r="CP120" i="49" l="1"/>
  <c r="CP128" i="53"/>
  <c r="CP120" i="50"/>
  <c r="CP120" i="53"/>
  <c r="CP136" i="49"/>
  <c r="CP128" i="50"/>
  <c r="CP59" i="49"/>
  <c r="CP140" i="51"/>
  <c r="CP132" i="51"/>
  <c r="CP124" i="51"/>
  <c r="CP104" i="51"/>
  <c r="CP140" i="52"/>
  <c r="CP132" i="52"/>
  <c r="CP124" i="52"/>
  <c r="CP104" i="52"/>
  <c r="CP59" i="53"/>
  <c r="CP67" i="50"/>
  <c r="CP59" i="50"/>
  <c r="CP71" i="51"/>
  <c r="CP63" i="51"/>
  <c r="CP71" i="52"/>
  <c r="CP63" i="52"/>
  <c r="CP67" i="49"/>
  <c r="CP67" i="53"/>
  <c r="CP35" i="52"/>
  <c r="CP55" i="52"/>
  <c r="CP35" i="51"/>
  <c r="CP55" i="51"/>
  <c r="CP51" i="49"/>
  <c r="CP51" i="50"/>
  <c r="CP51" i="53"/>
  <c r="CP303" i="49"/>
  <c r="CP303" i="53"/>
  <c r="CP312" i="49"/>
  <c r="CP312" i="53"/>
  <c r="CP303" i="50"/>
  <c r="CP312" i="50"/>
  <c r="CP326" i="51"/>
  <c r="CP316" i="51"/>
  <c r="CP307" i="51"/>
  <c r="CP292" i="51"/>
  <c r="CP285" i="51"/>
  <c r="CP264" i="51"/>
  <c r="CP272" i="51"/>
  <c r="CP255" i="51"/>
  <c r="CP326" i="52"/>
  <c r="CP316" i="52"/>
  <c r="CP307" i="52"/>
  <c r="CP292" i="52"/>
  <c r="CP285" i="52"/>
  <c r="CP272" i="52"/>
  <c r="CP255" i="52"/>
  <c r="CP264" i="52"/>
  <c r="CP226" i="51"/>
  <c r="CP236" i="51"/>
  <c r="CP226" i="52"/>
  <c r="CP236" i="52"/>
  <c r="CP222" i="49"/>
  <c r="CP222" i="50"/>
  <c r="CP222" i="53"/>
  <c r="CP202" i="51"/>
  <c r="CP217" i="51"/>
  <c r="CP202" i="52"/>
  <c r="CP217" i="52"/>
  <c r="CP182" i="51"/>
  <c r="CP195" i="51"/>
  <c r="CP182" i="52"/>
  <c r="CP195" i="52"/>
  <c r="CP174" i="51"/>
  <c r="CP165" i="51"/>
  <c r="CP174" i="52"/>
  <c r="CP165" i="52"/>
  <c r="CM392" i="56"/>
  <c r="CM410" i="56" s="1"/>
  <c r="CM415" i="56"/>
  <c r="CM416" i="56"/>
  <c r="CM426" i="56" s="1"/>
  <c r="CM391" i="56"/>
  <c r="CM409" i="56" s="1"/>
  <c r="CM362" i="56"/>
  <c r="CM384" i="56" s="1"/>
  <c r="CM359" i="56"/>
  <c r="CM381" i="56" s="1"/>
  <c r="CM390" i="56"/>
  <c r="CM408" i="56" s="1"/>
  <c r="CP3" i="49"/>
  <c r="CP3" i="50"/>
  <c r="CP3" i="53"/>
  <c r="CP15" i="54"/>
  <c r="CP30" i="54" s="1"/>
  <c r="CP3" i="54"/>
  <c r="CM422" i="56"/>
  <c r="CM403" i="56"/>
  <c r="CM374" i="56"/>
  <c r="CP371" i="51"/>
  <c r="CP364" i="51"/>
  <c r="CP341" i="51"/>
  <c r="CP357" i="51"/>
  <c r="CP350" i="51"/>
  <c r="CP357" i="52"/>
  <c r="CP371" i="52"/>
  <c r="CP350" i="52"/>
  <c r="CP341" i="52"/>
  <c r="CP364" i="52"/>
  <c r="CP13" i="53"/>
  <c r="CP13" i="49"/>
  <c r="CP13" i="50"/>
  <c r="CP14" i="53"/>
  <c r="CP14" i="50"/>
  <c r="CP14" i="49"/>
  <c r="CP14" i="54"/>
  <c r="CO66" i="54"/>
  <c r="CO75" i="54"/>
  <c r="CN287" i="56"/>
  <c r="CN369" i="56" s="1"/>
  <c r="CM389" i="56"/>
  <c r="CM407" i="56" s="1"/>
  <c r="CP4" i="51"/>
  <c r="CP4" i="52"/>
  <c r="CQ6" i="54"/>
  <c r="CP5" i="54"/>
  <c r="CP2" i="54"/>
  <c r="CP5" i="53"/>
  <c r="CP2" i="53"/>
  <c r="CQ6" i="53"/>
  <c r="CQ6" i="50"/>
  <c r="CP2" i="50"/>
  <c r="CP5" i="50"/>
  <c r="CQ7" i="52"/>
  <c r="CQ128" i="52" s="1"/>
  <c r="CQ7" i="51"/>
  <c r="CQ120" i="51" s="1"/>
  <c r="CQ6" i="49"/>
  <c r="CP5" i="49"/>
  <c r="CP2" i="49"/>
  <c r="CQ136" i="52" l="1"/>
  <c r="CQ128" i="51"/>
  <c r="CQ120" i="52"/>
  <c r="CQ136" i="51"/>
  <c r="CP132" i="49"/>
  <c r="CP140" i="49"/>
  <c r="CP104" i="49"/>
  <c r="CP124" i="49"/>
  <c r="CP140" i="50"/>
  <c r="CP132" i="50"/>
  <c r="CP124" i="50"/>
  <c r="CP104" i="50"/>
  <c r="CQ59" i="51"/>
  <c r="CP124" i="53"/>
  <c r="CP140" i="53"/>
  <c r="CP132" i="53"/>
  <c r="CP104" i="53"/>
  <c r="CP71" i="50"/>
  <c r="CP63" i="50"/>
  <c r="CQ67" i="52"/>
  <c r="CQ59" i="52"/>
  <c r="CQ67" i="51"/>
  <c r="CP71" i="49"/>
  <c r="CP63" i="49"/>
  <c r="CP71" i="53"/>
  <c r="CP63" i="53"/>
  <c r="CP35" i="50"/>
  <c r="CP55" i="50"/>
  <c r="CP35" i="49"/>
  <c r="CP55" i="49"/>
  <c r="CP35" i="53"/>
  <c r="CP55" i="53"/>
  <c r="CQ51" i="52"/>
  <c r="CQ51" i="51"/>
  <c r="CQ303" i="51"/>
  <c r="CQ312" i="52"/>
  <c r="CQ312" i="51"/>
  <c r="CQ303" i="52"/>
  <c r="CP326" i="50"/>
  <c r="CP316" i="50"/>
  <c r="CP292" i="50"/>
  <c r="CP285" i="50"/>
  <c r="CP307" i="50"/>
  <c r="CP272" i="50"/>
  <c r="CP264" i="50"/>
  <c r="CP255" i="50"/>
  <c r="CP326" i="49"/>
  <c r="CP316" i="49"/>
  <c r="CP272" i="49"/>
  <c r="CP255" i="49"/>
  <c r="CP292" i="49"/>
  <c r="CP285" i="49"/>
  <c r="CP264" i="49"/>
  <c r="CP307" i="49"/>
  <c r="CP326" i="53"/>
  <c r="CP316" i="53"/>
  <c r="CP292" i="53"/>
  <c r="CP272" i="53"/>
  <c r="CP285" i="53"/>
  <c r="CP264" i="53"/>
  <c r="CP307" i="53"/>
  <c r="CP255" i="53"/>
  <c r="CP226" i="49"/>
  <c r="CP236" i="49"/>
  <c r="CP226" i="53"/>
  <c r="CP236" i="53"/>
  <c r="CP226" i="50"/>
  <c r="CP236" i="50"/>
  <c r="CQ222" i="51"/>
  <c r="CQ222" i="52"/>
  <c r="CP202" i="49"/>
  <c r="CP217" i="49"/>
  <c r="CP202" i="50"/>
  <c r="CP217" i="50"/>
  <c r="CP202" i="53"/>
  <c r="CP217" i="53"/>
  <c r="CP182" i="53"/>
  <c r="CP195" i="53"/>
  <c r="CP182" i="50"/>
  <c r="CP195" i="50"/>
  <c r="CP182" i="49"/>
  <c r="CP195" i="49"/>
  <c r="CP174" i="49"/>
  <c r="CP165" i="49"/>
  <c r="CP174" i="50"/>
  <c r="CP165" i="50"/>
  <c r="CP174" i="53"/>
  <c r="CP165" i="53"/>
  <c r="CM417" i="56"/>
  <c r="CM425" i="56"/>
  <c r="CM427" i="56" s="1"/>
  <c r="CN358" i="56"/>
  <c r="CN380" i="56" s="1"/>
  <c r="CQ3" i="51"/>
  <c r="CQ3" i="52"/>
  <c r="CP42" i="54"/>
  <c r="CN420" i="56"/>
  <c r="CN402" i="56"/>
  <c r="CN399" i="56"/>
  <c r="CN373" i="56"/>
  <c r="CN371" i="56"/>
  <c r="CN372" i="56"/>
  <c r="CN370" i="56"/>
  <c r="CN421" i="56"/>
  <c r="CN400" i="56"/>
  <c r="CN398" i="56"/>
  <c r="CN401" i="56"/>
  <c r="CN368" i="56"/>
  <c r="CN367" i="56"/>
  <c r="CN366" i="56"/>
  <c r="CN397" i="56"/>
  <c r="CP371" i="50"/>
  <c r="CP350" i="50"/>
  <c r="CP364" i="50"/>
  <c r="CP357" i="50"/>
  <c r="CP341" i="50"/>
  <c r="CP357" i="49"/>
  <c r="CP371" i="49"/>
  <c r="CP350" i="49"/>
  <c r="CP364" i="49"/>
  <c r="CP341" i="49"/>
  <c r="CP357" i="53"/>
  <c r="CP371" i="53"/>
  <c r="CP341" i="53"/>
  <c r="CP364" i="53"/>
  <c r="CP350" i="53"/>
  <c r="CQ14" i="51"/>
  <c r="CQ13" i="52"/>
  <c r="CQ14" i="52"/>
  <c r="CQ13" i="51"/>
  <c r="CP33" i="54"/>
  <c r="CP70" i="54"/>
  <c r="CP73" i="54"/>
  <c r="CP61" i="54"/>
  <c r="CP58" i="54"/>
  <c r="CP64" i="54"/>
  <c r="CP49" i="54"/>
  <c r="CP55" i="54"/>
  <c r="CP52" i="54"/>
  <c r="CP4" i="50"/>
  <c r="CP4" i="53"/>
  <c r="CP4" i="54"/>
  <c r="CQ7" i="54"/>
  <c r="CQ5" i="51"/>
  <c r="CQ2" i="51"/>
  <c r="CR6" i="51"/>
  <c r="CQ7" i="50"/>
  <c r="CQ136" i="50" s="1"/>
  <c r="CQ7" i="53"/>
  <c r="CQ136" i="53" s="1"/>
  <c r="CQ5" i="52"/>
  <c r="CQ2" i="52"/>
  <c r="CR6" i="52"/>
  <c r="CQ7" i="49"/>
  <c r="CQ128" i="49" s="1"/>
  <c r="CP4" i="49"/>
  <c r="CQ128" i="53" l="1"/>
  <c r="CQ128" i="50"/>
  <c r="CQ136" i="49"/>
  <c r="CQ120" i="50"/>
  <c r="CQ120" i="53"/>
  <c r="CQ120" i="49"/>
  <c r="CQ59" i="50"/>
  <c r="CQ140" i="51"/>
  <c r="CQ132" i="51"/>
  <c r="CQ104" i="51"/>
  <c r="CQ124" i="51"/>
  <c r="CQ140" i="52"/>
  <c r="CQ124" i="52"/>
  <c r="CQ132" i="52"/>
  <c r="CQ104" i="52"/>
  <c r="CQ59" i="53"/>
  <c r="CQ71" i="51"/>
  <c r="CQ63" i="51"/>
  <c r="CQ67" i="49"/>
  <c r="CQ59" i="49"/>
  <c r="CQ71" i="52"/>
  <c r="CQ63" i="52"/>
  <c r="CQ67" i="50"/>
  <c r="CQ67" i="53"/>
  <c r="CQ35" i="51"/>
  <c r="CQ55" i="51"/>
  <c r="CQ35" i="52"/>
  <c r="CQ55" i="52"/>
  <c r="CQ51" i="49"/>
  <c r="CQ51" i="50"/>
  <c r="CQ51" i="53"/>
  <c r="CQ312" i="53"/>
  <c r="CQ312" i="50"/>
  <c r="CQ303" i="50"/>
  <c r="CQ303" i="49"/>
  <c r="CQ303" i="53"/>
  <c r="CQ312" i="49"/>
  <c r="CQ326" i="52"/>
  <c r="CQ316" i="52"/>
  <c r="CQ307" i="52"/>
  <c r="CQ292" i="52"/>
  <c r="CQ285" i="52"/>
  <c r="CQ272" i="52"/>
  <c r="CQ264" i="52"/>
  <c r="CQ255" i="52"/>
  <c r="CQ326" i="51"/>
  <c r="CQ316" i="51"/>
  <c r="CQ292" i="51"/>
  <c r="CQ285" i="51"/>
  <c r="CQ307" i="51"/>
  <c r="CQ264" i="51"/>
  <c r="CQ272" i="51"/>
  <c r="CQ255" i="51"/>
  <c r="CQ226" i="51"/>
  <c r="CQ236" i="51"/>
  <c r="CQ226" i="52"/>
  <c r="CQ236" i="52"/>
  <c r="CQ222" i="49"/>
  <c r="CQ222" i="53"/>
  <c r="CQ222" i="50"/>
  <c r="CQ202" i="51"/>
  <c r="CQ217" i="51"/>
  <c r="CQ202" i="52"/>
  <c r="CQ217" i="52"/>
  <c r="CQ182" i="51"/>
  <c r="CQ195" i="51"/>
  <c r="CQ182" i="52"/>
  <c r="CQ195" i="52"/>
  <c r="CQ174" i="51"/>
  <c r="CQ165" i="51"/>
  <c r="CQ174" i="52"/>
  <c r="CQ165" i="52"/>
  <c r="CN415" i="56"/>
  <c r="CN425" i="56" s="1"/>
  <c r="CN362" i="56"/>
  <c r="CN384" i="56" s="1"/>
  <c r="CN416" i="56"/>
  <c r="CN426" i="56" s="1"/>
  <c r="CN389" i="56"/>
  <c r="CN407" i="56" s="1"/>
  <c r="CN359" i="56"/>
  <c r="CN381" i="56" s="1"/>
  <c r="CN391" i="56"/>
  <c r="CN409" i="56" s="1"/>
  <c r="CN392" i="56"/>
  <c r="CN410" i="56" s="1"/>
  <c r="CN390" i="56"/>
  <c r="CN408" i="56" s="1"/>
  <c r="CQ3" i="50"/>
  <c r="CQ3" i="49"/>
  <c r="CQ3" i="53"/>
  <c r="CQ15" i="54"/>
  <c r="CQ30" i="54" s="1"/>
  <c r="CQ3" i="54"/>
  <c r="CN403" i="56"/>
  <c r="CN422" i="56"/>
  <c r="CN374" i="56"/>
  <c r="CQ371" i="51"/>
  <c r="CQ350" i="51"/>
  <c r="CQ341" i="51"/>
  <c r="CQ364" i="51"/>
  <c r="CQ357" i="51"/>
  <c r="CQ357" i="52"/>
  <c r="CQ371" i="52"/>
  <c r="CQ350" i="52"/>
  <c r="CQ341" i="52"/>
  <c r="CQ364" i="52"/>
  <c r="CQ13" i="49"/>
  <c r="CQ13" i="50"/>
  <c r="CQ14" i="50"/>
  <c r="CQ14" i="49"/>
  <c r="CQ14" i="53"/>
  <c r="CQ13" i="53"/>
  <c r="CQ14" i="54"/>
  <c r="CP66" i="54"/>
  <c r="CP75" i="54"/>
  <c r="CO287" i="56"/>
  <c r="CO369" i="56" s="1"/>
  <c r="CQ4" i="52"/>
  <c r="CQ4" i="51"/>
  <c r="CQ5" i="54"/>
  <c r="CQ2" i="54"/>
  <c r="CR6" i="54"/>
  <c r="CR6" i="53"/>
  <c r="CQ5" i="53"/>
  <c r="CQ2" i="53"/>
  <c r="CR7" i="52"/>
  <c r="CR128" i="52" s="1"/>
  <c r="CR7" i="51"/>
  <c r="CR120" i="51" s="1"/>
  <c r="CR6" i="50"/>
  <c r="CQ5" i="50"/>
  <c r="CQ2" i="50"/>
  <c r="CR6" i="49"/>
  <c r="CQ5" i="49"/>
  <c r="CQ2" i="49"/>
  <c r="CR136" i="51" l="1"/>
  <c r="CR128" i="51"/>
  <c r="CR120" i="52"/>
  <c r="CR136" i="52"/>
  <c r="CQ140" i="50"/>
  <c r="CQ132" i="50"/>
  <c r="CQ104" i="50"/>
  <c r="CQ124" i="50"/>
  <c r="CQ140" i="53"/>
  <c r="CQ132" i="53"/>
  <c r="CQ124" i="53"/>
  <c r="CQ104" i="53"/>
  <c r="CR59" i="51"/>
  <c r="CQ140" i="49"/>
  <c r="CQ132" i="49"/>
  <c r="CQ124" i="49"/>
  <c r="CQ104" i="49"/>
  <c r="CR59" i="52"/>
  <c r="CQ71" i="53"/>
  <c r="CQ63" i="53"/>
  <c r="CQ71" i="50"/>
  <c r="CQ63" i="50"/>
  <c r="CQ71" i="49"/>
  <c r="CQ63" i="49"/>
  <c r="CR67" i="51"/>
  <c r="CR67" i="52"/>
  <c r="CQ35" i="50"/>
  <c r="CQ55" i="50"/>
  <c r="CQ35" i="49"/>
  <c r="CQ55" i="49"/>
  <c r="CQ35" i="53"/>
  <c r="CQ55" i="53"/>
  <c r="CR51" i="52"/>
  <c r="CR51" i="51"/>
  <c r="CR303" i="51"/>
  <c r="CR312" i="52"/>
  <c r="CR303" i="52"/>
  <c r="CR312" i="51"/>
  <c r="CQ326" i="50"/>
  <c r="CQ316" i="50"/>
  <c r="CQ307" i="50"/>
  <c r="CQ285" i="50"/>
  <c r="CQ292" i="50"/>
  <c r="CQ272" i="50"/>
  <c r="CQ255" i="50"/>
  <c r="CQ264" i="50"/>
  <c r="CQ326" i="53"/>
  <c r="CQ316" i="53"/>
  <c r="CQ307" i="53"/>
  <c r="CQ292" i="53"/>
  <c r="CQ272" i="53"/>
  <c r="CQ285" i="53"/>
  <c r="CQ264" i="53"/>
  <c r="CQ255" i="53"/>
  <c r="CQ326" i="49"/>
  <c r="CQ316" i="49"/>
  <c r="CQ285" i="49"/>
  <c r="CQ264" i="49"/>
  <c r="CQ307" i="49"/>
  <c r="CQ292" i="49"/>
  <c r="CQ272" i="49"/>
  <c r="CQ255" i="49"/>
  <c r="CQ226" i="53"/>
  <c r="CQ236" i="53"/>
  <c r="CQ226" i="50"/>
  <c r="CQ236" i="50"/>
  <c r="CQ226" i="49"/>
  <c r="CQ236" i="49"/>
  <c r="CR222" i="52"/>
  <c r="CR222" i="51"/>
  <c r="CQ202" i="49"/>
  <c r="CQ217" i="49"/>
  <c r="CQ202" i="53"/>
  <c r="CQ217" i="53"/>
  <c r="CQ202" i="50"/>
  <c r="CQ217" i="50"/>
  <c r="CQ42" i="54"/>
  <c r="CO362" i="56" s="1"/>
  <c r="CN417" i="56"/>
  <c r="CQ182" i="53"/>
  <c r="CQ195" i="53"/>
  <c r="CQ182" i="50"/>
  <c r="CQ195" i="50"/>
  <c r="CQ182" i="49"/>
  <c r="CQ195" i="49"/>
  <c r="CQ174" i="53"/>
  <c r="CQ165" i="53"/>
  <c r="CQ174" i="50"/>
  <c r="CQ165" i="50"/>
  <c r="CQ174" i="49"/>
  <c r="CQ165" i="49"/>
  <c r="CO358" i="56"/>
  <c r="CO380" i="56" s="1"/>
  <c r="CR3" i="52"/>
  <c r="CR3" i="51"/>
  <c r="CN427" i="56"/>
  <c r="CO420" i="56"/>
  <c r="CO400" i="56"/>
  <c r="CO373" i="56"/>
  <c r="CO401" i="56"/>
  <c r="CO402" i="56"/>
  <c r="CO398" i="56"/>
  <c r="CO372" i="56"/>
  <c r="CO370" i="56"/>
  <c r="CO421" i="56"/>
  <c r="CO399" i="56"/>
  <c r="CO368" i="56"/>
  <c r="CO371" i="56"/>
  <c r="CO367" i="56"/>
  <c r="CO366" i="56"/>
  <c r="CO397" i="56"/>
  <c r="CQ364" i="53"/>
  <c r="CQ341" i="53"/>
  <c r="CQ357" i="53"/>
  <c r="CQ371" i="53"/>
  <c r="CQ350" i="53"/>
  <c r="CQ371" i="50"/>
  <c r="CQ357" i="50"/>
  <c r="CQ364" i="50"/>
  <c r="CQ341" i="50"/>
  <c r="CQ350" i="50"/>
  <c r="CQ357" i="49"/>
  <c r="CQ371" i="49"/>
  <c r="CQ350" i="49"/>
  <c r="CQ364" i="49"/>
  <c r="CQ341" i="49"/>
  <c r="CR14" i="51"/>
  <c r="CR13" i="52"/>
  <c r="CR13" i="51"/>
  <c r="CR14" i="52"/>
  <c r="CQ33" i="54"/>
  <c r="CQ70" i="54"/>
  <c r="CQ73" i="54"/>
  <c r="CQ64" i="54"/>
  <c r="CQ61" i="54"/>
  <c r="CQ49" i="54"/>
  <c r="CQ58" i="54"/>
  <c r="CQ55" i="54"/>
  <c r="CQ52" i="54"/>
  <c r="CQ4" i="53"/>
  <c r="CQ4" i="50"/>
  <c r="CQ4" i="54"/>
  <c r="CR7" i="54"/>
  <c r="CS6" i="52"/>
  <c r="CR5" i="52"/>
  <c r="CR2" i="52"/>
  <c r="CS6" i="51"/>
  <c r="CR2" i="51"/>
  <c r="CR5" i="51"/>
  <c r="CR7" i="53"/>
  <c r="CR136" i="53" s="1"/>
  <c r="CR7" i="50"/>
  <c r="CR136" i="50" s="1"/>
  <c r="CQ4" i="49"/>
  <c r="CR7" i="49"/>
  <c r="CR128" i="49" s="1"/>
  <c r="CR120" i="49" l="1"/>
  <c r="CR128" i="50"/>
  <c r="CR120" i="50"/>
  <c r="CR128" i="53"/>
  <c r="CR136" i="49"/>
  <c r="CR120" i="53"/>
  <c r="CR140" i="51"/>
  <c r="CR132" i="51"/>
  <c r="CR124" i="51"/>
  <c r="CR104" i="51"/>
  <c r="CR59" i="50"/>
  <c r="CR140" i="52"/>
  <c r="CR132" i="52"/>
  <c r="CR104" i="52"/>
  <c r="CR124" i="52"/>
  <c r="CR59" i="53"/>
  <c r="CR59" i="49"/>
  <c r="CR71" i="51"/>
  <c r="CR63" i="51"/>
  <c r="CR71" i="52"/>
  <c r="CR63" i="52"/>
  <c r="CR67" i="50"/>
  <c r="CR67" i="53"/>
  <c r="CR67" i="49"/>
  <c r="CR35" i="52"/>
  <c r="CR55" i="52"/>
  <c r="CR35" i="51"/>
  <c r="CR55" i="51"/>
  <c r="CR51" i="49"/>
  <c r="CR51" i="50"/>
  <c r="CR51" i="53"/>
  <c r="CR303" i="53"/>
  <c r="CR312" i="50"/>
  <c r="CR312" i="49"/>
  <c r="CR303" i="49"/>
  <c r="CR312" i="53"/>
  <c r="CR303" i="50"/>
  <c r="CR326" i="51"/>
  <c r="CR316" i="51"/>
  <c r="CR307" i="51"/>
  <c r="CR292" i="51"/>
  <c r="CR285" i="51"/>
  <c r="CR272" i="51"/>
  <c r="CR264" i="51"/>
  <c r="CR255" i="51"/>
  <c r="CR326" i="52"/>
  <c r="CR307" i="52"/>
  <c r="CR316" i="52"/>
  <c r="CR292" i="52"/>
  <c r="CR285" i="52"/>
  <c r="CR272" i="52"/>
  <c r="CR264" i="52"/>
  <c r="CR255" i="52"/>
  <c r="CR226" i="51"/>
  <c r="CR236" i="51"/>
  <c r="CR226" i="52"/>
  <c r="CR236" i="52"/>
  <c r="CR222" i="53"/>
  <c r="CR222" i="50"/>
  <c r="CR222" i="49"/>
  <c r="CR202" i="51"/>
  <c r="CR217" i="51"/>
  <c r="CR202" i="52"/>
  <c r="CR217" i="52"/>
  <c r="CO384" i="56"/>
  <c r="CR182" i="51"/>
  <c r="CR195" i="51"/>
  <c r="CR182" i="52"/>
  <c r="CR195" i="52"/>
  <c r="CR174" i="51"/>
  <c r="CR165" i="51"/>
  <c r="CR174" i="52"/>
  <c r="CR165" i="52"/>
  <c r="CO416" i="56"/>
  <c r="CO426" i="56" s="1"/>
  <c r="CO390" i="56"/>
  <c r="CO408" i="56" s="1"/>
  <c r="CO415" i="56"/>
  <c r="CO425" i="56" s="1"/>
  <c r="CO389" i="56"/>
  <c r="CO407" i="56" s="1"/>
  <c r="CO391" i="56"/>
  <c r="CO409" i="56" s="1"/>
  <c r="CO359" i="56"/>
  <c r="CO381" i="56" s="1"/>
  <c r="CO392" i="56"/>
  <c r="CO410" i="56" s="1"/>
  <c r="CO422" i="56"/>
  <c r="CR3" i="49"/>
  <c r="CR3" i="50"/>
  <c r="CR3" i="53"/>
  <c r="CR15" i="54"/>
  <c r="CR30" i="54" s="1"/>
  <c r="CR3" i="54"/>
  <c r="CO403" i="56"/>
  <c r="CO374" i="56"/>
  <c r="CR357" i="51"/>
  <c r="CR350" i="51"/>
  <c r="CR364" i="51"/>
  <c r="CR371" i="51"/>
  <c r="CR341" i="51"/>
  <c r="CR371" i="52"/>
  <c r="CR350" i="52"/>
  <c r="CR364" i="52"/>
  <c r="CR341" i="52"/>
  <c r="CR357" i="52"/>
  <c r="CR13" i="53"/>
  <c r="CR13" i="50"/>
  <c r="CR13" i="49"/>
  <c r="CR14" i="50"/>
  <c r="CR14" i="53"/>
  <c r="CR14" i="54"/>
  <c r="CR14" i="49"/>
  <c r="CQ66" i="54"/>
  <c r="CQ75" i="54"/>
  <c r="CP287" i="56"/>
  <c r="CP369" i="56" s="1"/>
  <c r="CR4" i="52"/>
  <c r="CR4" i="51"/>
  <c r="CS6" i="54"/>
  <c r="CR2" i="54"/>
  <c r="CR5" i="54"/>
  <c r="CS7" i="51"/>
  <c r="CS120" i="51" s="1"/>
  <c r="CS6" i="50"/>
  <c r="CR5" i="50"/>
  <c r="CR2" i="50"/>
  <c r="CS6" i="53"/>
  <c r="CR5" i="53"/>
  <c r="CR2" i="53"/>
  <c r="CS7" i="52"/>
  <c r="CS128" i="52" s="1"/>
  <c r="CS6" i="49"/>
  <c r="CR5" i="49"/>
  <c r="CR2" i="49"/>
  <c r="CO427" i="56" l="1"/>
  <c r="CS120" i="52"/>
  <c r="CS136" i="52"/>
  <c r="CS136" i="51"/>
  <c r="CS128" i="51"/>
  <c r="CR140" i="49"/>
  <c r="CR132" i="49"/>
  <c r="CR124" i="49"/>
  <c r="CR104" i="49"/>
  <c r="CR140" i="50"/>
  <c r="CR132" i="50"/>
  <c r="CR124" i="50"/>
  <c r="CR104" i="50"/>
  <c r="CR140" i="53"/>
  <c r="CR132" i="53"/>
  <c r="CR104" i="53"/>
  <c r="CR124" i="53"/>
  <c r="CS59" i="51"/>
  <c r="CR71" i="53"/>
  <c r="CR63" i="53"/>
  <c r="CR71" i="50"/>
  <c r="CR63" i="50"/>
  <c r="CS67" i="52"/>
  <c r="CS59" i="52"/>
  <c r="CR71" i="49"/>
  <c r="CR63" i="49"/>
  <c r="CS67" i="51"/>
  <c r="CR35" i="49"/>
  <c r="CR55" i="49"/>
  <c r="CR35" i="53"/>
  <c r="CR55" i="53"/>
  <c r="CR35" i="50"/>
  <c r="CR55" i="50"/>
  <c r="CS51" i="52"/>
  <c r="CS51" i="51"/>
  <c r="CS312" i="52"/>
  <c r="CS303" i="51"/>
  <c r="CS303" i="52"/>
  <c r="CS312" i="51"/>
  <c r="CR326" i="53"/>
  <c r="CR316" i="53"/>
  <c r="CR307" i="53"/>
  <c r="CR285" i="53"/>
  <c r="CR264" i="53"/>
  <c r="CR272" i="53"/>
  <c r="CR292" i="53"/>
  <c r="CR255" i="53"/>
  <c r="CR326" i="49"/>
  <c r="CR316" i="49"/>
  <c r="CR264" i="49"/>
  <c r="CR307" i="49"/>
  <c r="CR292" i="49"/>
  <c r="CR272" i="49"/>
  <c r="CR255" i="49"/>
  <c r="CR285" i="49"/>
  <c r="CR326" i="50"/>
  <c r="CR316" i="50"/>
  <c r="CR307" i="50"/>
  <c r="CR285" i="50"/>
  <c r="CR292" i="50"/>
  <c r="CR272" i="50"/>
  <c r="CR264" i="50"/>
  <c r="CR255" i="50"/>
  <c r="CR226" i="50"/>
  <c r="CR236" i="50"/>
  <c r="CR226" i="53"/>
  <c r="CR236" i="53"/>
  <c r="CR226" i="49"/>
  <c r="CR236" i="49"/>
  <c r="CS222" i="51"/>
  <c r="CS222" i="52"/>
  <c r="CR202" i="49"/>
  <c r="CR217" i="49"/>
  <c r="CR202" i="53"/>
  <c r="CR217" i="53"/>
  <c r="CR202" i="50"/>
  <c r="CR217" i="50"/>
  <c r="CO417" i="56"/>
  <c r="CR42" i="54"/>
  <c r="CP362" i="56" s="1"/>
  <c r="CR182" i="53"/>
  <c r="CR195" i="53"/>
  <c r="CR182" i="50"/>
  <c r="CR195" i="50"/>
  <c r="CR182" i="49"/>
  <c r="CR195" i="49"/>
  <c r="CR174" i="53"/>
  <c r="CR165" i="53"/>
  <c r="CR174" i="49"/>
  <c r="CR165" i="49"/>
  <c r="CR174" i="50"/>
  <c r="CR165" i="50"/>
  <c r="CP358" i="56"/>
  <c r="CP380" i="56" s="1"/>
  <c r="CS3" i="52"/>
  <c r="CS3" i="51"/>
  <c r="CP400" i="56"/>
  <c r="CP421" i="56"/>
  <c r="CP401" i="56"/>
  <c r="CP399" i="56"/>
  <c r="CP398" i="56"/>
  <c r="CP372" i="56"/>
  <c r="CP371" i="56"/>
  <c r="CP370" i="56"/>
  <c r="CP420" i="56"/>
  <c r="CP366" i="56"/>
  <c r="CP368" i="56"/>
  <c r="CP373" i="56"/>
  <c r="CP402" i="56"/>
  <c r="CP367" i="56"/>
  <c r="CP397" i="56"/>
  <c r="CR357" i="49"/>
  <c r="CR371" i="49"/>
  <c r="CR350" i="49"/>
  <c r="CR364" i="49"/>
  <c r="CR341" i="49"/>
  <c r="CR371" i="50"/>
  <c r="CR364" i="50"/>
  <c r="CR357" i="50"/>
  <c r="CR341" i="50"/>
  <c r="CR350" i="50"/>
  <c r="CR357" i="53"/>
  <c r="CR371" i="53"/>
  <c r="CR350" i="53"/>
  <c r="CR341" i="53"/>
  <c r="CR364" i="53"/>
  <c r="CS13" i="52"/>
  <c r="CS14" i="51"/>
  <c r="CS13" i="51"/>
  <c r="CS14" i="52"/>
  <c r="CR33" i="54"/>
  <c r="CR73" i="54"/>
  <c r="CR70" i="54"/>
  <c r="CR52" i="54"/>
  <c r="CR61" i="54"/>
  <c r="CR49" i="54"/>
  <c r="CR58" i="54"/>
  <c r="CR55" i="54"/>
  <c r="CR64" i="54"/>
  <c r="CR4" i="53"/>
  <c r="CR4" i="50"/>
  <c r="CS7" i="54"/>
  <c r="CR4" i="54"/>
  <c r="CS2" i="51"/>
  <c r="CT6" i="51"/>
  <c r="CS5" i="51"/>
  <c r="CS7" i="50"/>
  <c r="CS136" i="50" s="1"/>
  <c r="CS5" i="52"/>
  <c r="CS2" i="52"/>
  <c r="CT6" i="52"/>
  <c r="CS7" i="53"/>
  <c r="CS136" i="53" s="1"/>
  <c r="CR4" i="49"/>
  <c r="CS7" i="49"/>
  <c r="CS128" i="49" s="1"/>
  <c r="CS120" i="50" l="1"/>
  <c r="CS120" i="53"/>
  <c r="CS128" i="53"/>
  <c r="CS120" i="49"/>
  <c r="CS128" i="50"/>
  <c r="CS136" i="49"/>
  <c r="CS140" i="51"/>
  <c r="CS132" i="51"/>
  <c r="CS124" i="51"/>
  <c r="CS104" i="51"/>
  <c r="CS59" i="53"/>
  <c r="CS140" i="52"/>
  <c r="CS132" i="52"/>
  <c r="CS124" i="52"/>
  <c r="CS104" i="52"/>
  <c r="CS59" i="49"/>
  <c r="CS67" i="50"/>
  <c r="CS59" i="50"/>
  <c r="CS67" i="49"/>
  <c r="CS71" i="51"/>
  <c r="CS63" i="51"/>
  <c r="CS71" i="52"/>
  <c r="CS63" i="52"/>
  <c r="CS67" i="53"/>
  <c r="CS35" i="52"/>
  <c r="CS55" i="52"/>
  <c r="CS35" i="51"/>
  <c r="CS55" i="51"/>
  <c r="CS51" i="49"/>
  <c r="CS51" i="50"/>
  <c r="CS51" i="53"/>
  <c r="CS303" i="53"/>
  <c r="CS303" i="49"/>
  <c r="CS312" i="53"/>
  <c r="CS312" i="50"/>
  <c r="CS312" i="49"/>
  <c r="CS303" i="50"/>
  <c r="CS326" i="52"/>
  <c r="CS316" i="52"/>
  <c r="CS307" i="52"/>
  <c r="CS292" i="52"/>
  <c r="CS285" i="52"/>
  <c r="CS264" i="52"/>
  <c r="CS272" i="52"/>
  <c r="CS255" i="52"/>
  <c r="CS326" i="51"/>
  <c r="CS316" i="51"/>
  <c r="CS307" i="51"/>
  <c r="CS285" i="51"/>
  <c r="CS292" i="51"/>
  <c r="CS272" i="51"/>
  <c r="CS264" i="51"/>
  <c r="CS255" i="51"/>
  <c r="CS226" i="51"/>
  <c r="CS236" i="51"/>
  <c r="CS226" i="52"/>
  <c r="CS236" i="52"/>
  <c r="CS222" i="49"/>
  <c r="CS222" i="53"/>
  <c r="CS222" i="50"/>
  <c r="CS202" i="52"/>
  <c r="CS217" i="52"/>
  <c r="CS202" i="51"/>
  <c r="CS217" i="51"/>
  <c r="CP384" i="56"/>
  <c r="CS182" i="51"/>
  <c r="CS195" i="51"/>
  <c r="CS182" i="52"/>
  <c r="CS195" i="52"/>
  <c r="CS174" i="52"/>
  <c r="CS165" i="52"/>
  <c r="CS174" i="51"/>
  <c r="CS165" i="51"/>
  <c r="CP391" i="56"/>
  <c r="CP409" i="56" s="1"/>
  <c r="CP389" i="56"/>
  <c r="CP407" i="56" s="1"/>
  <c r="CP392" i="56"/>
  <c r="CP410" i="56" s="1"/>
  <c r="CP415" i="56"/>
  <c r="CP425" i="56" s="1"/>
  <c r="CP416" i="56"/>
  <c r="CP426" i="56" s="1"/>
  <c r="CP359" i="56"/>
  <c r="CP381" i="56" s="1"/>
  <c r="CP390" i="56"/>
  <c r="CP408" i="56" s="1"/>
  <c r="CS3" i="50"/>
  <c r="CS3" i="49"/>
  <c r="CS3" i="53"/>
  <c r="CS15" i="54"/>
  <c r="CS30" i="54" s="1"/>
  <c r="CS3" i="54"/>
  <c r="CP422" i="56"/>
  <c r="CP403" i="56"/>
  <c r="CP374" i="56"/>
  <c r="CS371" i="51"/>
  <c r="CS364" i="51"/>
  <c r="CS341" i="51"/>
  <c r="CS350" i="51"/>
  <c r="CS357" i="51"/>
  <c r="CS357" i="52"/>
  <c r="CS371" i="52"/>
  <c r="CS350" i="52"/>
  <c r="CS364" i="52"/>
  <c r="CS341" i="52"/>
  <c r="CS13" i="50"/>
  <c r="CS13" i="49"/>
  <c r="CS13" i="53"/>
  <c r="CS14" i="54"/>
  <c r="CS14" i="49"/>
  <c r="CS14" i="53"/>
  <c r="CS14" i="50"/>
  <c r="CR75" i="54"/>
  <c r="CR66" i="54"/>
  <c r="CQ287" i="56"/>
  <c r="CQ369" i="56" s="1"/>
  <c r="CS4" i="51"/>
  <c r="CS4" i="52"/>
  <c r="CT6" i="54"/>
  <c r="CS5" i="54"/>
  <c r="CS2" i="54"/>
  <c r="CT7" i="52"/>
  <c r="CT128" i="52" s="1"/>
  <c r="CT6" i="53"/>
  <c r="CS5" i="53"/>
  <c r="CS2" i="53"/>
  <c r="CT6" i="50"/>
  <c r="CS5" i="50"/>
  <c r="CS2" i="50"/>
  <c r="CT7" i="51"/>
  <c r="CT120" i="51" s="1"/>
  <c r="CT6" i="49"/>
  <c r="CS5" i="49"/>
  <c r="CS2" i="49"/>
  <c r="CT120" i="52" l="1"/>
  <c r="CT136" i="52"/>
  <c r="CT128" i="51"/>
  <c r="CT136" i="51"/>
  <c r="CS140" i="49"/>
  <c r="CS132" i="49"/>
  <c r="CS124" i="49"/>
  <c r="CS104" i="49"/>
  <c r="CT59" i="52"/>
  <c r="CS140" i="50"/>
  <c r="CS132" i="50"/>
  <c r="CS124" i="50"/>
  <c r="CS104" i="50"/>
  <c r="CS140" i="53"/>
  <c r="CS132" i="53"/>
  <c r="CS124" i="53"/>
  <c r="CS104" i="53"/>
  <c r="CS71" i="50"/>
  <c r="CS63" i="50"/>
  <c r="CT67" i="51"/>
  <c r="CT59" i="51"/>
  <c r="CS71" i="53"/>
  <c r="CS63" i="53"/>
  <c r="CS71" i="49"/>
  <c r="CS63" i="49"/>
  <c r="CT67" i="52"/>
  <c r="CS35" i="53"/>
  <c r="CS55" i="53"/>
  <c r="CS35" i="49"/>
  <c r="CS55" i="49"/>
  <c r="CS35" i="50"/>
  <c r="CS55" i="50"/>
  <c r="CT51" i="52"/>
  <c r="CT51" i="51"/>
  <c r="CT312" i="51"/>
  <c r="CT312" i="52"/>
  <c r="CT303" i="51"/>
  <c r="CT303" i="52"/>
  <c r="CS326" i="53"/>
  <c r="CS307" i="53"/>
  <c r="CS292" i="53"/>
  <c r="CS316" i="53"/>
  <c r="CS285" i="53"/>
  <c r="CS272" i="53"/>
  <c r="CS255" i="53"/>
  <c r="CS264" i="53"/>
  <c r="CS326" i="49"/>
  <c r="CS316" i="49"/>
  <c r="CS264" i="49"/>
  <c r="CS307" i="49"/>
  <c r="CS292" i="49"/>
  <c r="CS272" i="49"/>
  <c r="CS255" i="49"/>
  <c r="CS285" i="49"/>
  <c r="CS326" i="50"/>
  <c r="CS316" i="50"/>
  <c r="CS307" i="50"/>
  <c r="CS292" i="50"/>
  <c r="CS285" i="50"/>
  <c r="CS272" i="50"/>
  <c r="CS264" i="50"/>
  <c r="CS255" i="50"/>
  <c r="CS226" i="50"/>
  <c r="CS236" i="50"/>
  <c r="CS226" i="53"/>
  <c r="CS236" i="53"/>
  <c r="CS226" i="49"/>
  <c r="CS236" i="49"/>
  <c r="CT222" i="52"/>
  <c r="CT222" i="51"/>
  <c r="CS202" i="53"/>
  <c r="CS217" i="53"/>
  <c r="CS202" i="49"/>
  <c r="CS217" i="49"/>
  <c r="CS202" i="50"/>
  <c r="CS217" i="50"/>
  <c r="CS182" i="50"/>
  <c r="CS195" i="50"/>
  <c r="CS182" i="49"/>
  <c r="CS195" i="49"/>
  <c r="CS182" i="53"/>
  <c r="CS195" i="53"/>
  <c r="CS174" i="49"/>
  <c r="CS165" i="49"/>
  <c r="CS174" i="50"/>
  <c r="CS165" i="50"/>
  <c r="CS174" i="53"/>
  <c r="CS165" i="53"/>
  <c r="CP417" i="56"/>
  <c r="CP427" i="56"/>
  <c r="CQ358" i="56"/>
  <c r="CQ380" i="56" s="1"/>
  <c r="CS42" i="54"/>
  <c r="CT3" i="51"/>
  <c r="CT3" i="52"/>
  <c r="CQ402" i="56"/>
  <c r="CQ401" i="56"/>
  <c r="CQ399" i="56"/>
  <c r="CQ421" i="56"/>
  <c r="CQ372" i="56"/>
  <c r="CQ420" i="56"/>
  <c r="CQ400" i="56"/>
  <c r="CQ368" i="56"/>
  <c r="CQ398" i="56"/>
  <c r="CQ366" i="56"/>
  <c r="CQ373" i="56"/>
  <c r="CQ371" i="56"/>
  <c r="CQ367" i="56"/>
  <c r="CQ370" i="56"/>
  <c r="CQ397" i="56"/>
  <c r="CS357" i="53"/>
  <c r="CS371" i="53"/>
  <c r="CS350" i="53"/>
  <c r="CS341" i="53"/>
  <c r="CS364" i="53"/>
  <c r="CS371" i="49"/>
  <c r="CS350" i="49"/>
  <c r="CS364" i="49"/>
  <c r="CS357" i="49"/>
  <c r="CS341" i="49"/>
  <c r="CS371" i="50"/>
  <c r="CS357" i="50"/>
  <c r="CS350" i="50"/>
  <c r="CS341" i="50"/>
  <c r="CS364" i="50"/>
  <c r="CT13" i="52"/>
  <c r="CT14" i="51"/>
  <c r="CT13" i="51"/>
  <c r="CT14" i="52"/>
  <c r="CS33" i="54"/>
  <c r="CS73" i="54"/>
  <c r="CS70" i="54"/>
  <c r="CS61" i="54"/>
  <c r="CS58" i="54"/>
  <c r="CS52" i="54"/>
  <c r="CS55" i="54"/>
  <c r="CS64" i="54"/>
  <c r="CS49" i="54"/>
  <c r="CS4" i="53"/>
  <c r="CS4" i="50"/>
  <c r="CS4" i="54"/>
  <c r="CT7" i="54"/>
  <c r="CT2" i="52"/>
  <c r="CT5" i="52"/>
  <c r="CU6" i="52"/>
  <c r="CU6" i="51"/>
  <c r="CT2" i="51"/>
  <c r="CT5" i="51"/>
  <c r="CT7" i="53"/>
  <c r="CT136" i="53" s="1"/>
  <c r="CT7" i="50"/>
  <c r="CT136" i="50" s="1"/>
  <c r="CS4" i="49"/>
  <c r="CT7" i="49"/>
  <c r="CT128" i="49" s="1"/>
  <c r="CT136" i="49" l="1"/>
  <c r="CT120" i="50"/>
  <c r="CT120" i="53"/>
  <c r="CT128" i="53"/>
  <c r="CT128" i="50"/>
  <c r="CT120" i="49"/>
  <c r="CT140" i="52"/>
  <c r="CT132" i="52"/>
  <c r="CT124" i="52"/>
  <c r="CT104" i="52"/>
  <c r="CT59" i="49"/>
  <c r="CT59" i="50"/>
  <c r="CT59" i="53"/>
  <c r="CT140" i="51"/>
  <c r="CT132" i="51"/>
  <c r="CT124" i="51"/>
  <c r="CT104" i="51"/>
  <c r="CT71" i="51"/>
  <c r="CT63" i="51"/>
  <c r="CT71" i="52"/>
  <c r="CT63" i="52"/>
  <c r="CT67" i="50"/>
  <c r="CT67" i="53"/>
  <c r="CT67" i="49"/>
  <c r="CT35" i="52"/>
  <c r="CT55" i="52"/>
  <c r="CT35" i="51"/>
  <c r="CT55" i="51"/>
  <c r="CT51" i="49"/>
  <c r="CT51" i="50"/>
  <c r="CT51" i="53"/>
  <c r="CT303" i="53"/>
  <c r="CT303" i="49"/>
  <c r="CT312" i="50"/>
  <c r="CT312" i="53"/>
  <c r="CT312" i="49"/>
  <c r="CT303" i="50"/>
  <c r="CT326" i="51"/>
  <c r="CT316" i="51"/>
  <c r="CT307" i="51"/>
  <c r="CT292" i="51"/>
  <c r="CT285" i="51"/>
  <c r="CT264" i="51"/>
  <c r="CT272" i="51"/>
  <c r="CT255" i="51"/>
  <c r="CT326" i="52"/>
  <c r="CT316" i="52"/>
  <c r="CT307" i="52"/>
  <c r="CT292" i="52"/>
  <c r="CT285" i="52"/>
  <c r="CT264" i="52"/>
  <c r="CT272" i="52"/>
  <c r="CT255" i="52"/>
  <c r="CT226" i="51"/>
  <c r="CT236" i="51"/>
  <c r="CT226" i="52"/>
  <c r="CT236" i="52"/>
  <c r="CT222" i="50"/>
  <c r="CT222" i="53"/>
  <c r="CT222" i="49"/>
  <c r="CT202" i="51"/>
  <c r="CT217" i="51"/>
  <c r="CT202" i="52"/>
  <c r="CT217" i="52"/>
  <c r="CT182" i="51"/>
  <c r="CT195" i="51"/>
  <c r="CT182" i="52"/>
  <c r="CT195" i="52"/>
  <c r="CT174" i="51"/>
  <c r="CT165" i="51"/>
  <c r="CT174" i="52"/>
  <c r="CT165" i="52"/>
  <c r="CQ391" i="56"/>
  <c r="CQ409" i="56" s="1"/>
  <c r="CQ389" i="56"/>
  <c r="CQ407" i="56" s="1"/>
  <c r="CQ392" i="56"/>
  <c r="CQ410" i="56" s="1"/>
  <c r="CQ390" i="56"/>
  <c r="CQ408" i="56" s="1"/>
  <c r="CQ415" i="56"/>
  <c r="CQ425" i="56" s="1"/>
  <c r="CQ362" i="56"/>
  <c r="CQ384" i="56" s="1"/>
  <c r="CQ416" i="56"/>
  <c r="CQ426" i="56" s="1"/>
  <c r="CQ359" i="56"/>
  <c r="CQ381" i="56" s="1"/>
  <c r="CT3" i="49"/>
  <c r="CT3" i="50"/>
  <c r="CT3" i="53"/>
  <c r="CT15" i="54"/>
  <c r="CT30" i="54" s="1"/>
  <c r="CT3" i="54"/>
  <c r="CQ403" i="56"/>
  <c r="CQ422" i="56"/>
  <c r="CQ374" i="56"/>
  <c r="CT371" i="51"/>
  <c r="CT357" i="51"/>
  <c r="CT350" i="51"/>
  <c r="CT364" i="51"/>
  <c r="CT341" i="51"/>
  <c r="CT364" i="52"/>
  <c r="CT371" i="52"/>
  <c r="CT357" i="52"/>
  <c r="CT341" i="52"/>
  <c r="CT350" i="52"/>
  <c r="CT13" i="49"/>
  <c r="CT13" i="50"/>
  <c r="CT13" i="53"/>
  <c r="CT14" i="54"/>
  <c r="CT14" i="49"/>
  <c r="CT14" i="53"/>
  <c r="CT14" i="50"/>
  <c r="CS75" i="54"/>
  <c r="CS66" i="54"/>
  <c r="CR287" i="56"/>
  <c r="CR369" i="56" s="1"/>
  <c r="CT4" i="51"/>
  <c r="CT4" i="52"/>
  <c r="CU6" i="54"/>
  <c r="CT5" i="54"/>
  <c r="CT2" i="54"/>
  <c r="CT5" i="53"/>
  <c r="CU6" i="53"/>
  <c r="CT2" i="53"/>
  <c r="CU7" i="52"/>
  <c r="CU128" i="52" s="1"/>
  <c r="CU7" i="51"/>
  <c r="CU120" i="51" s="1"/>
  <c r="CU6" i="50"/>
  <c r="CT5" i="50"/>
  <c r="CT2" i="50"/>
  <c r="CU6" i="49"/>
  <c r="CT5" i="49"/>
  <c r="CT2" i="49"/>
  <c r="CU136" i="52" l="1"/>
  <c r="CU136" i="51"/>
  <c r="CU128" i="51"/>
  <c r="CU120" i="52"/>
  <c r="CU59" i="51"/>
  <c r="CT140" i="53"/>
  <c r="CT132" i="53"/>
  <c r="CT124" i="53"/>
  <c r="CT104" i="53"/>
  <c r="CU59" i="52"/>
  <c r="CT140" i="50"/>
  <c r="CT124" i="50"/>
  <c r="CT132" i="50"/>
  <c r="CT104" i="50"/>
  <c r="CT140" i="49"/>
  <c r="CT132" i="49"/>
  <c r="CT124" i="49"/>
  <c r="CT104" i="49"/>
  <c r="CT71" i="53"/>
  <c r="CT63" i="53"/>
  <c r="CT71" i="50"/>
  <c r="CT63" i="50"/>
  <c r="CT71" i="49"/>
  <c r="CT63" i="49"/>
  <c r="CU67" i="51"/>
  <c r="CU67" i="52"/>
  <c r="CT35" i="50"/>
  <c r="CT55" i="50"/>
  <c r="CT35" i="49"/>
  <c r="CT55" i="49"/>
  <c r="CT35" i="53"/>
  <c r="CT55" i="53"/>
  <c r="CU51" i="52"/>
  <c r="CU51" i="51"/>
  <c r="CU312" i="51"/>
  <c r="CU312" i="52"/>
  <c r="CU303" i="52"/>
  <c r="CU303" i="51"/>
  <c r="CT326" i="53"/>
  <c r="CT307" i="53"/>
  <c r="CT292" i="53"/>
  <c r="CT272" i="53"/>
  <c r="CT285" i="53"/>
  <c r="CT316" i="53"/>
  <c r="CT255" i="53"/>
  <c r="CT264" i="53"/>
  <c r="CT326" i="50"/>
  <c r="CT316" i="50"/>
  <c r="CT307" i="50"/>
  <c r="CT292" i="50"/>
  <c r="CT285" i="50"/>
  <c r="CT264" i="50"/>
  <c r="CT255" i="50"/>
  <c r="CT272" i="50"/>
  <c r="CT326" i="49"/>
  <c r="CT316" i="49"/>
  <c r="CT307" i="49"/>
  <c r="CT292" i="49"/>
  <c r="CT272" i="49"/>
  <c r="CT255" i="49"/>
  <c r="CT285" i="49"/>
  <c r="CT264" i="49"/>
  <c r="CT226" i="49"/>
  <c r="CT236" i="49"/>
  <c r="CT226" i="53"/>
  <c r="CT236" i="53"/>
  <c r="CT226" i="50"/>
  <c r="CT236" i="50"/>
  <c r="CU222" i="51"/>
  <c r="CU222" i="52"/>
  <c r="CT202" i="50"/>
  <c r="CT217" i="50"/>
  <c r="CT202" i="49"/>
  <c r="CT217" i="49"/>
  <c r="CT202" i="53"/>
  <c r="CT217" i="53"/>
  <c r="CT182" i="53"/>
  <c r="CT195" i="53"/>
  <c r="CT182" i="50"/>
  <c r="CT195" i="50"/>
  <c r="CT182" i="49"/>
  <c r="CT195" i="49"/>
  <c r="CT174" i="53"/>
  <c r="CT165" i="53"/>
  <c r="CT174" i="50"/>
  <c r="CT165" i="50"/>
  <c r="CT174" i="49"/>
  <c r="CT165" i="49"/>
  <c r="CQ417" i="56"/>
  <c r="CQ427" i="56"/>
  <c r="CR358" i="56"/>
  <c r="CR380" i="56" s="1"/>
  <c r="CU3" i="51"/>
  <c r="CU3" i="52"/>
  <c r="CT42" i="54"/>
  <c r="CR402" i="56"/>
  <c r="CR421" i="56"/>
  <c r="CR400" i="56"/>
  <c r="CR420" i="56"/>
  <c r="CR372" i="56"/>
  <c r="CR368" i="56"/>
  <c r="CR398" i="56"/>
  <c r="CR399" i="56"/>
  <c r="CR373" i="56"/>
  <c r="CR401" i="56"/>
  <c r="CR371" i="56"/>
  <c r="CR370" i="56"/>
  <c r="CR367" i="56"/>
  <c r="CR366" i="56"/>
  <c r="CR397" i="56"/>
  <c r="CT371" i="53"/>
  <c r="CT350" i="53"/>
  <c r="CT364" i="53"/>
  <c r="CT341" i="53"/>
  <c r="CT357" i="53"/>
  <c r="CT371" i="50"/>
  <c r="CT357" i="50"/>
  <c r="CT350" i="50"/>
  <c r="CT341" i="50"/>
  <c r="CT364" i="50"/>
  <c r="CT371" i="49"/>
  <c r="CT350" i="49"/>
  <c r="CT364" i="49"/>
  <c r="CT357" i="49"/>
  <c r="CT341" i="49"/>
  <c r="CU13" i="52"/>
  <c r="CU14" i="51"/>
  <c r="CU13" i="51"/>
  <c r="CU14" i="52"/>
  <c r="CT33" i="54"/>
  <c r="CT70" i="54"/>
  <c r="CT73" i="54"/>
  <c r="CT52" i="54"/>
  <c r="CT61" i="54"/>
  <c r="CT55" i="54"/>
  <c r="CT49" i="54"/>
  <c r="CT58" i="54"/>
  <c r="CT64" i="54"/>
  <c r="CT4" i="50"/>
  <c r="CT4" i="53"/>
  <c r="CT4" i="54"/>
  <c r="CU7" i="54"/>
  <c r="CV6" i="51"/>
  <c r="CU5" i="51"/>
  <c r="CU2" i="51"/>
  <c r="CV6" i="52"/>
  <c r="CU2" i="52"/>
  <c r="CU5" i="52"/>
  <c r="CU7" i="53"/>
  <c r="CU136" i="53" s="1"/>
  <c r="CU7" i="50"/>
  <c r="CU136" i="50" s="1"/>
  <c r="CT4" i="49"/>
  <c r="CU7" i="49"/>
  <c r="CU128" i="49" s="1"/>
  <c r="CU120" i="49" l="1"/>
  <c r="CU136" i="49"/>
  <c r="CU120" i="50"/>
  <c r="CU128" i="50"/>
  <c r="CU120" i="53"/>
  <c r="CU128" i="53"/>
  <c r="CU59" i="53"/>
  <c r="CU59" i="49"/>
  <c r="CU59" i="50"/>
  <c r="CU140" i="52"/>
  <c r="CU132" i="52"/>
  <c r="CU124" i="52"/>
  <c r="CU104" i="52"/>
  <c r="CU140" i="51"/>
  <c r="CU132" i="51"/>
  <c r="CU124" i="51"/>
  <c r="CU104" i="51"/>
  <c r="CU71" i="51"/>
  <c r="CU63" i="51"/>
  <c r="CU71" i="52"/>
  <c r="CU63" i="52"/>
  <c r="CU67" i="50"/>
  <c r="CU67" i="53"/>
  <c r="CU67" i="49"/>
  <c r="CU35" i="51"/>
  <c r="CU55" i="51"/>
  <c r="CU35" i="52"/>
  <c r="CU55" i="52"/>
  <c r="CU51" i="49"/>
  <c r="CU51" i="50"/>
  <c r="CU51" i="53"/>
  <c r="CU312" i="53"/>
  <c r="CU312" i="49"/>
  <c r="CU312" i="50"/>
  <c r="CU303" i="49"/>
  <c r="CU303" i="53"/>
  <c r="CU303" i="50"/>
  <c r="CU326" i="52"/>
  <c r="CU316" i="52"/>
  <c r="CU307" i="52"/>
  <c r="CU292" i="52"/>
  <c r="CU285" i="52"/>
  <c r="CU264" i="52"/>
  <c r="CU272" i="52"/>
  <c r="CU255" i="52"/>
  <c r="CU326" i="51"/>
  <c r="CU316" i="51"/>
  <c r="CU307" i="51"/>
  <c r="CU292" i="51"/>
  <c r="CU285" i="51"/>
  <c r="CU272" i="51"/>
  <c r="CU264" i="51"/>
  <c r="CU255" i="51"/>
  <c r="CU226" i="51"/>
  <c r="CU236" i="51"/>
  <c r="CU226" i="52"/>
  <c r="CU236" i="52"/>
  <c r="CU222" i="50"/>
  <c r="CU222" i="49"/>
  <c r="CU222" i="53"/>
  <c r="CU202" i="51"/>
  <c r="CU217" i="51"/>
  <c r="CU202" i="52"/>
  <c r="CU217" i="52"/>
  <c r="CU182" i="51"/>
  <c r="CU195" i="51"/>
  <c r="CU182" i="52"/>
  <c r="CU195" i="52"/>
  <c r="CU174" i="51"/>
  <c r="CU165" i="51"/>
  <c r="CU174" i="52"/>
  <c r="CU165" i="52"/>
  <c r="CR392" i="56"/>
  <c r="CR410" i="56" s="1"/>
  <c r="CR416" i="56"/>
  <c r="CR426" i="56" s="1"/>
  <c r="CR390" i="56"/>
  <c r="CR408" i="56" s="1"/>
  <c r="CR362" i="56"/>
  <c r="CR384" i="56" s="1"/>
  <c r="CR391" i="56"/>
  <c r="CR409" i="56" s="1"/>
  <c r="CR359" i="56"/>
  <c r="CR381" i="56" s="1"/>
  <c r="CU3" i="49"/>
  <c r="CU3" i="50"/>
  <c r="CU3" i="53"/>
  <c r="CU15" i="54"/>
  <c r="CU30" i="54" s="1"/>
  <c r="CU3" i="54"/>
  <c r="CR422" i="56"/>
  <c r="CR403" i="56"/>
  <c r="CR374" i="56"/>
  <c r="CU371" i="51"/>
  <c r="CU350" i="51"/>
  <c r="CU364" i="51"/>
  <c r="CU357" i="51"/>
  <c r="CU341" i="51"/>
  <c r="CU371" i="52"/>
  <c r="CU350" i="52"/>
  <c r="CU364" i="52"/>
  <c r="CU357" i="52"/>
  <c r="CU341" i="52"/>
  <c r="CU13" i="49"/>
  <c r="CU13" i="53"/>
  <c r="CU13" i="50"/>
  <c r="CU14" i="50"/>
  <c r="CU14" i="54"/>
  <c r="CU14" i="49"/>
  <c r="CU14" i="53"/>
  <c r="CT75" i="54"/>
  <c r="CR415" i="56"/>
  <c r="CT66" i="54"/>
  <c r="CS287" i="56"/>
  <c r="CS369" i="56" s="1"/>
  <c r="CR389" i="56"/>
  <c r="CR407" i="56" s="1"/>
  <c r="CU4" i="52"/>
  <c r="CU4" i="51"/>
  <c r="CV6" i="54"/>
  <c r="CU5" i="54"/>
  <c r="CU2" i="54"/>
  <c r="CU5" i="50"/>
  <c r="CU2" i="50"/>
  <c r="CV6" i="50"/>
  <c r="CV7" i="51"/>
  <c r="CV120" i="51" s="1"/>
  <c r="CV7" i="52"/>
  <c r="CV128" i="52" s="1"/>
  <c r="CV6" i="53"/>
  <c r="CU2" i="53"/>
  <c r="CU5" i="53"/>
  <c r="CU5" i="49"/>
  <c r="CU2" i="49"/>
  <c r="CV6" i="49"/>
  <c r="CV136" i="51" l="1"/>
  <c r="CV120" i="52"/>
  <c r="CV128" i="51"/>
  <c r="CV136" i="52"/>
  <c r="CV59" i="51"/>
  <c r="CU140" i="50"/>
  <c r="CU132" i="50"/>
  <c r="CU124" i="50"/>
  <c r="CU104" i="50"/>
  <c r="CU140" i="53"/>
  <c r="CU132" i="53"/>
  <c r="CU124" i="53"/>
  <c r="CU104" i="53"/>
  <c r="CV59" i="52"/>
  <c r="CU140" i="49"/>
  <c r="CU132" i="49"/>
  <c r="CU124" i="49"/>
  <c r="CU104" i="49"/>
  <c r="CU71" i="50"/>
  <c r="CU63" i="50"/>
  <c r="CU71" i="53"/>
  <c r="CU63" i="53"/>
  <c r="CU71" i="49"/>
  <c r="CU63" i="49"/>
  <c r="CV67" i="51"/>
  <c r="CV67" i="52"/>
  <c r="CU35" i="50"/>
  <c r="CU55" i="50"/>
  <c r="CU35" i="49"/>
  <c r="CU55" i="49"/>
  <c r="CU35" i="53"/>
  <c r="CU55" i="53"/>
  <c r="CV51" i="52"/>
  <c r="CV51" i="51"/>
  <c r="CV303" i="51"/>
  <c r="CV312" i="52"/>
  <c r="CV303" i="52"/>
  <c r="CV312" i="51"/>
  <c r="CU326" i="50"/>
  <c r="CU316" i="50"/>
  <c r="CU307" i="50"/>
  <c r="CU285" i="50"/>
  <c r="CU292" i="50"/>
  <c r="CU272" i="50"/>
  <c r="CU255" i="50"/>
  <c r="CU264" i="50"/>
  <c r="CU326" i="53"/>
  <c r="CU316" i="53"/>
  <c r="CU292" i="53"/>
  <c r="CU285" i="53"/>
  <c r="CU307" i="53"/>
  <c r="CU255" i="53"/>
  <c r="CU264" i="53"/>
  <c r="CU272" i="53"/>
  <c r="CU326" i="49"/>
  <c r="CU316" i="49"/>
  <c r="CU307" i="49"/>
  <c r="CU292" i="49"/>
  <c r="CU272" i="49"/>
  <c r="CU255" i="49"/>
  <c r="CU285" i="49"/>
  <c r="CU264" i="49"/>
  <c r="CU226" i="49"/>
  <c r="CU236" i="49"/>
  <c r="CU226" i="50"/>
  <c r="CU236" i="50"/>
  <c r="CU226" i="53"/>
  <c r="CU236" i="53"/>
  <c r="CV222" i="51"/>
  <c r="CV222" i="52"/>
  <c r="CU202" i="50"/>
  <c r="CU217" i="50"/>
  <c r="CU202" i="53"/>
  <c r="CU217" i="53"/>
  <c r="CU202" i="49"/>
  <c r="CU217" i="49"/>
  <c r="CU182" i="49"/>
  <c r="CU195" i="49"/>
  <c r="CU182" i="50"/>
  <c r="CU195" i="50"/>
  <c r="CU182" i="53"/>
  <c r="CU195" i="53"/>
  <c r="CU174" i="49"/>
  <c r="CU165" i="49"/>
  <c r="CU174" i="50"/>
  <c r="CU165" i="50"/>
  <c r="CU174" i="53"/>
  <c r="CU165" i="53"/>
  <c r="CU42" i="54"/>
  <c r="CS362" i="56" s="1"/>
  <c r="CS358" i="56"/>
  <c r="CS380" i="56" s="1"/>
  <c r="CV3" i="51"/>
  <c r="CV3" i="52"/>
  <c r="CR417" i="56"/>
  <c r="CR425" i="56"/>
  <c r="CR427" i="56" s="1"/>
  <c r="CS421" i="56"/>
  <c r="CS420" i="56"/>
  <c r="CS398" i="56"/>
  <c r="CS373" i="56"/>
  <c r="CS402" i="56"/>
  <c r="CS401" i="56"/>
  <c r="CS400" i="56"/>
  <c r="CS368" i="56"/>
  <c r="CS399" i="56"/>
  <c r="CS367" i="56"/>
  <c r="CS371" i="56"/>
  <c r="CS370" i="56"/>
  <c r="CS366" i="56"/>
  <c r="CS372" i="56"/>
  <c r="CS397" i="56"/>
  <c r="CU350" i="50"/>
  <c r="CU364" i="50"/>
  <c r="CU371" i="50"/>
  <c r="CU357" i="50"/>
  <c r="CU341" i="50"/>
  <c r="CU357" i="53"/>
  <c r="CU371" i="53"/>
  <c r="CU350" i="53"/>
  <c r="CU364" i="53"/>
  <c r="CU341" i="53"/>
  <c r="CU364" i="49"/>
  <c r="CU357" i="49"/>
  <c r="CU371" i="49"/>
  <c r="CU350" i="49"/>
  <c r="CU341" i="49"/>
  <c r="CV13" i="52"/>
  <c r="CV14" i="51"/>
  <c r="CV13" i="51"/>
  <c r="CV14" i="52"/>
  <c r="CU33" i="54"/>
  <c r="CU70" i="54"/>
  <c r="CU73" i="54"/>
  <c r="CU55" i="54"/>
  <c r="CU52" i="54"/>
  <c r="CU58" i="54"/>
  <c r="CU64" i="54"/>
  <c r="CU61" i="54"/>
  <c r="CU49" i="54"/>
  <c r="CU4" i="53"/>
  <c r="CU4" i="50"/>
  <c r="CU4" i="54"/>
  <c r="CV7" i="54"/>
  <c r="CV7" i="53"/>
  <c r="CV136" i="53" s="1"/>
  <c r="CW6" i="52"/>
  <c r="CV5" i="52"/>
  <c r="CV2" i="52"/>
  <c r="CV7" i="50"/>
  <c r="CV136" i="50" s="1"/>
  <c r="CW6" i="51"/>
  <c r="CV5" i="51"/>
  <c r="CV2" i="51"/>
  <c r="CV7" i="49"/>
  <c r="CV128" i="49" s="1"/>
  <c r="CU4" i="49"/>
  <c r="CV120" i="53" l="1"/>
  <c r="CV128" i="50"/>
  <c r="CV120" i="50"/>
  <c r="CV136" i="49"/>
  <c r="CV128" i="53"/>
  <c r="CV120" i="49"/>
  <c r="CV140" i="51"/>
  <c r="CV124" i="51"/>
  <c r="CV104" i="51"/>
  <c r="CV132" i="51"/>
  <c r="CV140" i="52"/>
  <c r="CV132" i="52"/>
  <c r="CV124" i="52"/>
  <c r="CV104" i="52"/>
  <c r="CV59" i="49"/>
  <c r="CV67" i="50"/>
  <c r="CV59" i="50"/>
  <c r="CV67" i="49"/>
  <c r="CV71" i="52"/>
  <c r="CV63" i="52"/>
  <c r="CV71" i="51"/>
  <c r="CV63" i="51"/>
  <c r="CV67" i="53"/>
  <c r="CV59" i="53"/>
  <c r="CV35" i="52"/>
  <c r="CV55" i="52"/>
  <c r="CV35" i="51"/>
  <c r="CV55" i="51"/>
  <c r="CV51" i="50"/>
  <c r="CV51" i="49"/>
  <c r="CV51" i="53"/>
  <c r="CV312" i="53"/>
  <c r="CV303" i="49"/>
  <c r="CV312" i="50"/>
  <c r="CV303" i="53"/>
  <c r="CV312" i="49"/>
  <c r="CV303" i="50"/>
  <c r="CV326" i="52"/>
  <c r="CV292" i="52"/>
  <c r="CV285" i="52"/>
  <c r="CV316" i="52"/>
  <c r="CV307" i="52"/>
  <c r="CV272" i="52"/>
  <c r="CV255" i="52"/>
  <c r="CV264" i="52"/>
  <c r="CV326" i="51"/>
  <c r="CV316" i="51"/>
  <c r="CV307" i="51"/>
  <c r="CV292" i="51"/>
  <c r="CV285" i="51"/>
  <c r="CV264" i="51"/>
  <c r="CV272" i="51"/>
  <c r="CV255" i="51"/>
  <c r="CV226" i="51"/>
  <c r="CV236" i="51"/>
  <c r="CV226" i="52"/>
  <c r="CV236" i="52"/>
  <c r="CV222" i="53"/>
  <c r="CV222" i="49"/>
  <c r="CV222" i="50"/>
  <c r="CV202" i="51"/>
  <c r="CV217" i="51"/>
  <c r="CV202" i="52"/>
  <c r="CV217" i="52"/>
  <c r="CV182" i="51"/>
  <c r="CV195" i="51"/>
  <c r="CV182" i="52"/>
  <c r="CV195" i="52"/>
  <c r="CV174" i="52"/>
  <c r="CV165" i="52"/>
  <c r="CV174" i="51"/>
  <c r="CV165" i="51"/>
  <c r="CS384" i="56"/>
  <c r="CS390" i="56"/>
  <c r="CS408" i="56" s="1"/>
  <c r="CS416" i="56"/>
  <c r="CS426" i="56" s="1"/>
  <c r="CS415" i="56"/>
  <c r="CS425" i="56" s="1"/>
  <c r="CS392" i="56"/>
  <c r="CS410" i="56" s="1"/>
  <c r="CS359" i="56"/>
  <c r="CS381" i="56" s="1"/>
  <c r="CS391" i="56"/>
  <c r="CS409" i="56" s="1"/>
  <c r="CV3" i="49"/>
  <c r="CV3" i="53"/>
  <c r="CV3" i="50"/>
  <c r="CV15" i="54"/>
  <c r="CV30" i="54" s="1"/>
  <c r="CV3" i="54"/>
  <c r="CS422" i="56"/>
  <c r="CS403" i="56"/>
  <c r="CS374" i="56"/>
  <c r="CV371" i="51"/>
  <c r="CV350" i="51"/>
  <c r="CV364" i="51"/>
  <c r="CV341" i="51"/>
  <c r="CV357" i="51"/>
  <c r="CV357" i="52"/>
  <c r="CV341" i="52"/>
  <c r="CV364" i="52"/>
  <c r="CV350" i="52"/>
  <c r="CV371" i="52"/>
  <c r="CV13" i="50"/>
  <c r="CV13" i="49"/>
  <c r="CV13" i="53"/>
  <c r="CV14" i="49"/>
  <c r="CV14" i="54"/>
  <c r="CV14" i="53"/>
  <c r="CV14" i="50"/>
  <c r="CU66" i="54"/>
  <c r="CU75" i="54"/>
  <c r="CT287" i="56"/>
  <c r="CT369" i="56" s="1"/>
  <c r="CS389" i="56"/>
  <c r="CS407" i="56" s="1"/>
  <c r="CV4" i="51"/>
  <c r="CV4" i="52"/>
  <c r="CW6" i="54"/>
  <c r="CV5" i="54"/>
  <c r="CV2" i="54"/>
  <c r="CW6" i="50"/>
  <c r="CV5" i="50"/>
  <c r="CV2" i="50"/>
  <c r="CW7" i="52"/>
  <c r="CW128" i="52" s="1"/>
  <c r="CV5" i="53"/>
  <c r="CW6" i="53"/>
  <c r="CV2" i="53"/>
  <c r="CW7" i="51"/>
  <c r="CW120" i="51" s="1"/>
  <c r="CW6" i="49"/>
  <c r="CV5" i="49"/>
  <c r="CV2" i="49"/>
  <c r="CS417" i="56" l="1"/>
  <c r="CW136" i="51"/>
  <c r="CW120" i="52"/>
  <c r="CW128" i="51"/>
  <c r="CW136" i="52"/>
  <c r="CV140" i="49"/>
  <c r="CV132" i="49"/>
  <c r="CV104" i="49"/>
  <c r="CV124" i="49"/>
  <c r="CV140" i="50"/>
  <c r="CV132" i="50"/>
  <c r="CV124" i="50"/>
  <c r="CV104" i="50"/>
  <c r="CV132" i="53"/>
  <c r="CV124" i="53"/>
  <c r="CV140" i="53"/>
  <c r="CV104" i="53"/>
  <c r="CW59" i="51"/>
  <c r="CV71" i="50"/>
  <c r="CV63" i="50"/>
  <c r="CW67" i="52"/>
  <c r="CW59" i="52"/>
  <c r="CV71" i="53"/>
  <c r="CV63" i="53"/>
  <c r="CV71" i="49"/>
  <c r="CV63" i="49"/>
  <c r="CW67" i="51"/>
  <c r="CV35" i="49"/>
  <c r="CV55" i="49"/>
  <c r="CV35" i="50"/>
  <c r="CV55" i="50"/>
  <c r="CV35" i="53"/>
  <c r="CV55" i="53"/>
  <c r="CW51" i="52"/>
  <c r="CW51" i="51"/>
  <c r="CW312" i="52"/>
  <c r="CW303" i="51"/>
  <c r="CW312" i="51"/>
  <c r="CW303" i="52"/>
  <c r="CV326" i="53"/>
  <c r="CV316" i="53"/>
  <c r="CV285" i="53"/>
  <c r="CV307" i="53"/>
  <c r="CV292" i="53"/>
  <c r="CV255" i="53"/>
  <c r="CV264" i="53"/>
  <c r="CV272" i="53"/>
  <c r="CV326" i="49"/>
  <c r="CV316" i="49"/>
  <c r="CV292" i="49"/>
  <c r="CV272" i="49"/>
  <c r="CV255" i="49"/>
  <c r="CV285" i="49"/>
  <c r="CV264" i="49"/>
  <c r="CV307" i="49"/>
  <c r="CV326" i="50"/>
  <c r="CV316" i="50"/>
  <c r="CV307" i="50"/>
  <c r="CV292" i="50"/>
  <c r="CV285" i="50"/>
  <c r="CV272" i="50"/>
  <c r="CV264" i="50"/>
  <c r="CV255" i="50"/>
  <c r="CV226" i="50"/>
  <c r="CV236" i="50"/>
  <c r="CV226" i="53"/>
  <c r="CV236" i="53"/>
  <c r="CV226" i="49"/>
  <c r="CV236" i="49"/>
  <c r="CW222" i="52"/>
  <c r="CW222" i="51"/>
  <c r="CV202" i="53"/>
  <c r="CV217" i="53"/>
  <c r="CV202" i="49"/>
  <c r="CV217" i="49"/>
  <c r="CV202" i="50"/>
  <c r="CV217" i="50"/>
  <c r="CV182" i="50"/>
  <c r="CV195" i="50"/>
  <c r="CV182" i="49"/>
  <c r="CV195" i="49"/>
  <c r="CV182" i="53"/>
  <c r="CV195" i="53"/>
  <c r="CV174" i="53"/>
  <c r="CV165" i="53"/>
  <c r="CV174" i="49"/>
  <c r="CV165" i="49"/>
  <c r="CV174" i="50"/>
  <c r="CV165" i="50"/>
  <c r="CS427" i="56"/>
  <c r="CT358" i="56"/>
  <c r="CT380" i="56" s="1"/>
  <c r="CW3" i="52"/>
  <c r="CW3" i="51"/>
  <c r="CV42" i="54"/>
  <c r="CT421" i="56"/>
  <c r="CT401" i="56"/>
  <c r="CT400" i="56"/>
  <c r="CT398" i="56"/>
  <c r="CT402" i="56"/>
  <c r="CT420" i="56"/>
  <c r="CT371" i="56"/>
  <c r="CT399" i="56"/>
  <c r="CT373" i="56"/>
  <c r="CT367" i="56"/>
  <c r="CT370" i="56"/>
  <c r="CT372" i="56"/>
  <c r="CT366" i="56"/>
  <c r="CT368" i="56"/>
  <c r="CT397" i="56"/>
  <c r="CV364" i="53"/>
  <c r="CV341" i="53"/>
  <c r="CV350" i="53"/>
  <c r="CV371" i="53"/>
  <c r="CV357" i="53"/>
  <c r="CV364" i="49"/>
  <c r="CV357" i="49"/>
  <c r="CV371" i="49"/>
  <c r="CV350" i="49"/>
  <c r="CV341" i="49"/>
  <c r="CV371" i="50"/>
  <c r="CV357" i="50"/>
  <c r="CV364" i="50"/>
  <c r="CV341" i="50"/>
  <c r="CV350" i="50"/>
  <c r="CW14" i="51"/>
  <c r="CW13" i="52"/>
  <c r="CW14" i="52"/>
  <c r="CW13" i="51"/>
  <c r="CV33" i="54"/>
  <c r="CV70" i="54"/>
  <c r="CV73" i="54"/>
  <c r="CV52" i="54"/>
  <c r="CV61" i="54"/>
  <c r="CV64" i="54"/>
  <c r="CV55" i="54"/>
  <c r="CV49" i="54"/>
  <c r="CV58" i="54"/>
  <c r="CV4" i="53"/>
  <c r="CV4" i="50"/>
  <c r="CV4" i="54"/>
  <c r="CW7" i="54"/>
  <c r="CW7" i="53"/>
  <c r="CW136" i="53" s="1"/>
  <c r="CX6" i="52"/>
  <c r="CW5" i="52"/>
  <c r="CW2" i="52"/>
  <c r="CX6" i="51"/>
  <c r="CW5" i="51"/>
  <c r="CW2" i="51"/>
  <c r="CW7" i="50"/>
  <c r="CW136" i="50" s="1"/>
  <c r="CV4" i="49"/>
  <c r="CW7" i="49"/>
  <c r="CW128" i="49" s="1"/>
  <c r="CW128" i="53" l="1"/>
  <c r="CW128" i="50"/>
  <c r="CW120" i="53"/>
  <c r="CW136" i="49"/>
  <c r="CW120" i="50"/>
  <c r="CW120" i="49"/>
  <c r="CW140" i="52"/>
  <c r="CW132" i="52"/>
  <c r="CW124" i="52"/>
  <c r="CW104" i="52"/>
  <c r="CW59" i="53"/>
  <c r="CW59" i="50"/>
  <c r="CW140" i="51"/>
  <c r="CW124" i="51"/>
  <c r="CW132" i="51"/>
  <c r="CW104" i="51"/>
  <c r="CW59" i="49"/>
  <c r="CW71" i="51"/>
  <c r="CW63" i="51"/>
  <c r="CW71" i="52"/>
  <c r="CW63" i="52"/>
  <c r="CW67" i="53"/>
  <c r="CW67" i="50"/>
  <c r="CW67" i="49"/>
  <c r="CW35" i="51"/>
  <c r="CW55" i="51"/>
  <c r="CW35" i="52"/>
  <c r="CW55" i="52"/>
  <c r="CW51" i="50"/>
  <c r="CW51" i="49"/>
  <c r="CW51" i="53"/>
  <c r="CW312" i="53"/>
  <c r="CW303" i="53"/>
  <c r="CW303" i="49"/>
  <c r="CW303" i="50"/>
  <c r="CW312" i="49"/>
  <c r="CW312" i="50"/>
  <c r="CW292" i="52"/>
  <c r="CW285" i="52"/>
  <c r="CW316" i="52"/>
  <c r="CW326" i="52"/>
  <c r="CW307" i="52"/>
  <c r="CW272" i="52"/>
  <c r="CW255" i="52"/>
  <c r="CW264" i="52"/>
  <c r="CW326" i="51"/>
  <c r="CW316" i="51"/>
  <c r="CW307" i="51"/>
  <c r="CW292" i="51"/>
  <c r="CW285" i="51"/>
  <c r="CW272" i="51"/>
  <c r="CW255" i="51"/>
  <c r="CW264" i="51"/>
  <c r="CW226" i="51"/>
  <c r="CW236" i="51"/>
  <c r="CW226" i="52"/>
  <c r="CW236" i="52"/>
  <c r="CW222" i="53"/>
  <c r="CW222" i="49"/>
  <c r="CW222" i="50"/>
  <c r="CW202" i="51"/>
  <c r="CW217" i="51"/>
  <c r="CW202" i="52"/>
  <c r="CW217" i="52"/>
  <c r="CW182" i="51"/>
  <c r="CW195" i="51"/>
  <c r="CW182" i="52"/>
  <c r="CW195" i="52"/>
  <c r="CW174" i="51"/>
  <c r="CW165" i="51"/>
  <c r="CW174" i="52"/>
  <c r="CW165" i="52"/>
  <c r="CT359" i="56"/>
  <c r="CT381" i="56" s="1"/>
  <c r="CT390" i="56"/>
  <c r="CT408" i="56" s="1"/>
  <c r="CT392" i="56"/>
  <c r="CT410" i="56" s="1"/>
  <c r="CT389" i="56"/>
  <c r="CT407" i="56" s="1"/>
  <c r="CT416" i="56"/>
  <c r="CT426" i="56" s="1"/>
  <c r="CT415" i="56"/>
  <c r="CT425" i="56" s="1"/>
  <c r="CT362" i="56"/>
  <c r="CT384" i="56" s="1"/>
  <c r="CT391" i="56"/>
  <c r="CT409" i="56" s="1"/>
  <c r="CW3" i="49"/>
  <c r="CW3" i="53"/>
  <c r="CW3" i="50"/>
  <c r="CW15" i="54"/>
  <c r="CW30" i="54" s="1"/>
  <c r="CW3" i="54"/>
  <c r="CT422" i="56"/>
  <c r="CT374" i="56"/>
  <c r="CT403" i="56"/>
  <c r="CW357" i="51"/>
  <c r="CW350" i="51"/>
  <c r="CW364" i="51"/>
  <c r="CW371" i="51"/>
  <c r="CW341" i="51"/>
  <c r="CW364" i="52"/>
  <c r="CW341" i="52"/>
  <c r="CW357" i="52"/>
  <c r="CW350" i="52"/>
  <c r="CW371" i="52"/>
  <c r="CW13" i="49"/>
  <c r="CW13" i="50"/>
  <c r="CW13" i="53"/>
  <c r="CW14" i="49"/>
  <c r="CW14" i="54"/>
  <c r="CW14" i="53"/>
  <c r="CW14" i="50"/>
  <c r="CV66" i="54"/>
  <c r="CV75" i="54"/>
  <c r="CU287" i="56"/>
  <c r="CU369" i="56" s="1"/>
  <c r="CW4" i="51"/>
  <c r="CW4" i="52"/>
  <c r="CX6" i="54"/>
  <c r="CW5" i="54"/>
  <c r="CW2" i="54"/>
  <c r="CX7" i="52"/>
  <c r="CX128" i="52" s="1"/>
  <c r="CX6" i="50"/>
  <c r="CW5" i="50"/>
  <c r="CW2" i="50"/>
  <c r="CX6" i="53"/>
  <c r="CW2" i="53"/>
  <c r="CW5" i="53"/>
  <c r="CX7" i="51"/>
  <c r="CW5" i="49"/>
  <c r="CW2" i="49"/>
  <c r="CX6" i="49"/>
  <c r="CX120" i="52" l="1"/>
  <c r="CX120" i="51"/>
  <c r="CX136" i="51"/>
  <c r="CX136" i="52"/>
  <c r="CX128" i="51"/>
  <c r="CW124" i="53"/>
  <c r="CW140" i="53"/>
  <c r="CW132" i="53"/>
  <c r="CW104" i="53"/>
  <c r="CW140" i="50"/>
  <c r="CW132" i="50"/>
  <c r="CW124" i="50"/>
  <c r="CW104" i="50"/>
  <c r="CX59" i="51"/>
  <c r="CW140" i="49"/>
  <c r="CW132" i="49"/>
  <c r="CW104" i="49"/>
  <c r="CW124" i="49"/>
  <c r="CX59" i="52"/>
  <c r="CW71" i="53"/>
  <c r="CW63" i="53"/>
  <c r="CW71" i="50"/>
  <c r="CW63" i="50"/>
  <c r="CW71" i="49"/>
  <c r="CW63" i="49"/>
  <c r="CX67" i="52"/>
  <c r="CX67" i="51"/>
  <c r="CW35" i="50"/>
  <c r="CW55" i="50"/>
  <c r="CW35" i="53"/>
  <c r="CW55" i="53"/>
  <c r="CW35" i="49"/>
  <c r="CW55" i="49"/>
  <c r="CX51" i="51"/>
  <c r="CX51" i="52"/>
  <c r="CX312" i="52"/>
  <c r="CX303" i="51"/>
  <c r="CX312" i="51"/>
  <c r="CX303" i="52"/>
  <c r="CW326" i="49"/>
  <c r="CW316" i="49"/>
  <c r="CW292" i="49"/>
  <c r="CW255" i="49"/>
  <c r="CW272" i="49"/>
  <c r="CW285" i="49"/>
  <c r="CW264" i="49"/>
  <c r="CW307" i="49"/>
  <c r="CW307" i="53"/>
  <c r="CW326" i="53"/>
  <c r="CW316" i="53"/>
  <c r="CW285" i="53"/>
  <c r="CW292" i="53"/>
  <c r="CW272" i="53"/>
  <c r="CW255" i="53"/>
  <c r="CW264" i="53"/>
  <c r="CW326" i="50"/>
  <c r="CW316" i="50"/>
  <c r="CW307" i="50"/>
  <c r="CW292" i="50"/>
  <c r="CW272" i="50"/>
  <c r="CW285" i="50"/>
  <c r="CW255" i="50"/>
  <c r="CW264" i="50"/>
  <c r="CW226" i="50"/>
  <c r="CW236" i="50"/>
  <c r="CW226" i="49"/>
  <c r="CW236" i="49"/>
  <c r="CW226" i="53"/>
  <c r="CW236" i="53"/>
  <c r="CX222" i="51"/>
  <c r="CX222" i="52"/>
  <c r="CW202" i="53"/>
  <c r="CW217" i="53"/>
  <c r="CW202" i="50"/>
  <c r="CW217" i="50"/>
  <c r="CW202" i="49"/>
  <c r="CW217" i="49"/>
  <c r="CW182" i="50"/>
  <c r="CW195" i="50"/>
  <c r="CW182" i="49"/>
  <c r="CW195" i="49"/>
  <c r="CW182" i="53"/>
  <c r="CW195" i="53"/>
  <c r="CW174" i="49"/>
  <c r="CW165" i="49"/>
  <c r="CW174" i="53"/>
  <c r="CW165" i="53"/>
  <c r="CW174" i="50"/>
  <c r="CW165" i="50"/>
  <c r="CT417" i="56"/>
  <c r="CU358" i="56"/>
  <c r="CU380" i="56" s="1"/>
  <c r="CT427" i="56"/>
  <c r="CX3" i="52"/>
  <c r="CX3" i="51"/>
  <c r="CW42" i="54"/>
  <c r="CU401" i="56"/>
  <c r="CU402" i="56"/>
  <c r="CU399" i="56"/>
  <c r="CU420" i="56"/>
  <c r="CU400" i="56"/>
  <c r="CU421" i="56"/>
  <c r="CU398" i="56"/>
  <c r="CU372" i="56"/>
  <c r="CU373" i="56"/>
  <c r="CU371" i="56"/>
  <c r="CU370" i="56"/>
  <c r="CU368" i="56"/>
  <c r="CU367" i="56"/>
  <c r="CU366" i="56"/>
  <c r="CU397" i="56"/>
  <c r="CW371" i="53"/>
  <c r="CW350" i="53"/>
  <c r="CW364" i="53"/>
  <c r="CW341" i="53"/>
  <c r="CW357" i="53"/>
  <c r="CW371" i="50"/>
  <c r="CW364" i="50"/>
  <c r="CW350" i="50"/>
  <c r="CW357" i="50"/>
  <c r="CW341" i="50"/>
  <c r="CW357" i="49"/>
  <c r="CW371" i="49"/>
  <c r="CW350" i="49"/>
  <c r="CW364" i="49"/>
  <c r="CW341" i="49"/>
  <c r="CX13" i="52"/>
  <c r="CX14" i="51"/>
  <c r="CX14" i="52"/>
  <c r="CX13" i="51"/>
  <c r="CW33" i="54"/>
  <c r="CW70" i="54"/>
  <c r="CW73" i="54"/>
  <c r="CW64" i="54"/>
  <c r="CW55" i="54"/>
  <c r="CW61" i="54"/>
  <c r="CW49" i="54"/>
  <c r="CW58" i="54"/>
  <c r="CW52" i="54"/>
  <c r="CW4" i="50"/>
  <c r="CW4" i="53"/>
  <c r="CW4" i="54"/>
  <c r="CX7" i="54"/>
  <c r="CX5" i="51"/>
  <c r="CX2" i="51"/>
  <c r="CY6" i="51"/>
  <c r="CX7" i="53"/>
  <c r="CX136" i="53" s="1"/>
  <c r="CY6" i="52"/>
  <c r="CX5" i="52"/>
  <c r="CX2" i="52"/>
  <c r="CX7" i="50"/>
  <c r="CX136" i="50" s="1"/>
  <c r="CW4" i="49"/>
  <c r="CX7" i="49"/>
  <c r="CX128" i="49" s="1"/>
  <c r="CX128" i="50" l="1"/>
  <c r="CX120" i="50"/>
  <c r="CX120" i="53"/>
  <c r="CX120" i="49"/>
  <c r="CX128" i="53"/>
  <c r="CX136" i="49"/>
  <c r="CX140" i="52"/>
  <c r="CX132" i="52"/>
  <c r="CX104" i="52"/>
  <c r="CX124" i="52"/>
  <c r="CX59" i="49"/>
  <c r="CX140" i="51"/>
  <c r="CX132" i="51"/>
  <c r="CX124" i="51"/>
  <c r="CX104" i="51"/>
  <c r="CX59" i="53"/>
  <c r="CX71" i="51"/>
  <c r="CX63" i="51"/>
  <c r="CX67" i="50"/>
  <c r="CX59" i="50"/>
  <c r="CX71" i="52"/>
  <c r="CX63" i="52"/>
  <c r="CX67" i="49"/>
  <c r="CX67" i="53"/>
  <c r="CX35" i="52"/>
  <c r="CX55" i="52"/>
  <c r="CX35" i="51"/>
  <c r="CX55" i="51"/>
  <c r="CX51" i="50"/>
  <c r="CX51" i="49"/>
  <c r="CX51" i="53"/>
  <c r="CX303" i="53"/>
  <c r="CX312" i="50"/>
  <c r="CX312" i="49"/>
  <c r="CX303" i="50"/>
  <c r="CX312" i="53"/>
  <c r="CX303" i="49"/>
  <c r="CX326" i="51"/>
  <c r="CX316" i="51"/>
  <c r="CX307" i="51"/>
  <c r="CX292" i="51"/>
  <c r="CX285" i="51"/>
  <c r="CX272" i="51"/>
  <c r="CX264" i="51"/>
  <c r="CX255" i="51"/>
  <c r="CX326" i="52"/>
  <c r="CX316" i="52"/>
  <c r="CX307" i="52"/>
  <c r="CX292" i="52"/>
  <c r="CX285" i="52"/>
  <c r="CX272" i="52"/>
  <c r="CX255" i="52"/>
  <c r="CX264" i="52"/>
  <c r="CX226" i="51"/>
  <c r="CX236" i="51"/>
  <c r="CX226" i="52"/>
  <c r="CX236" i="52"/>
  <c r="CX222" i="50"/>
  <c r="CX222" i="49"/>
  <c r="CX222" i="53"/>
  <c r="CX202" i="51"/>
  <c r="CX217" i="51"/>
  <c r="CX202" i="52"/>
  <c r="CX217" i="52"/>
  <c r="CX182" i="51"/>
  <c r="CX195" i="51"/>
  <c r="CX182" i="52"/>
  <c r="CX195" i="52"/>
  <c r="CX174" i="51"/>
  <c r="CX165" i="51"/>
  <c r="CX174" i="52"/>
  <c r="CX165" i="52"/>
  <c r="CU390" i="56"/>
  <c r="CU408" i="56" s="1"/>
  <c r="CU362" i="56"/>
  <c r="CU384" i="56" s="1"/>
  <c r="CU416" i="56"/>
  <c r="CU426" i="56" s="1"/>
  <c r="CU415" i="56"/>
  <c r="CU425" i="56" s="1"/>
  <c r="CU391" i="56"/>
  <c r="CU409" i="56" s="1"/>
  <c r="CU359" i="56"/>
  <c r="CU381" i="56" s="1"/>
  <c r="CU392" i="56"/>
  <c r="CU410" i="56" s="1"/>
  <c r="CX3" i="53"/>
  <c r="CX3" i="49"/>
  <c r="CX3" i="50"/>
  <c r="CX15" i="54"/>
  <c r="CX42" i="54" s="1"/>
  <c r="CX3" i="54"/>
  <c r="CU403" i="56"/>
  <c r="CU422" i="56"/>
  <c r="CU374" i="56"/>
  <c r="CX371" i="51"/>
  <c r="CX364" i="51"/>
  <c r="CX341" i="51"/>
  <c r="CX357" i="51"/>
  <c r="CX350" i="51"/>
  <c r="CX357" i="52"/>
  <c r="CX371" i="52"/>
  <c r="CX350" i="52"/>
  <c r="CX341" i="52"/>
  <c r="CX364" i="52"/>
  <c r="CX13" i="53"/>
  <c r="CX13" i="49"/>
  <c r="CX13" i="50"/>
  <c r="CX14" i="49"/>
  <c r="CX14" i="50"/>
  <c r="CX14" i="54"/>
  <c r="CX14" i="53"/>
  <c r="CW66" i="54"/>
  <c r="CW75" i="54"/>
  <c r="CV287" i="56"/>
  <c r="CV369" i="56" s="1"/>
  <c r="CU389" i="56"/>
  <c r="CU407" i="56" s="1"/>
  <c r="CX4" i="51"/>
  <c r="CX4" i="52"/>
  <c r="CY6" i="54"/>
  <c r="CX5" i="54"/>
  <c r="CX2" i="54"/>
  <c r="CX5" i="50"/>
  <c r="CY6" i="50"/>
  <c r="CX2" i="50"/>
  <c r="CY7" i="51"/>
  <c r="CY136" i="51" s="1"/>
  <c r="CX5" i="53"/>
  <c r="CY6" i="53"/>
  <c r="CX2" i="53"/>
  <c r="CY7" i="52"/>
  <c r="CY128" i="52" s="1"/>
  <c r="CY6" i="49"/>
  <c r="CX5" i="49"/>
  <c r="CX2" i="49"/>
  <c r="CY128" i="51" l="1"/>
  <c r="CY120" i="51"/>
  <c r="CY120" i="52"/>
  <c r="CY136" i="52"/>
  <c r="CX132" i="49"/>
  <c r="CX140" i="49"/>
  <c r="CX104" i="49"/>
  <c r="CX124" i="49"/>
  <c r="CX124" i="53"/>
  <c r="CX140" i="53"/>
  <c r="CX132" i="53"/>
  <c r="CX104" i="53"/>
  <c r="CX140" i="50"/>
  <c r="CX132" i="50"/>
  <c r="CX124" i="50"/>
  <c r="CX104" i="50"/>
  <c r="CY67" i="51"/>
  <c r="CY59" i="51"/>
  <c r="CX71" i="50"/>
  <c r="CX63" i="50"/>
  <c r="CX71" i="49"/>
  <c r="CX63" i="49"/>
  <c r="CY67" i="52"/>
  <c r="CY59" i="52"/>
  <c r="CX71" i="53"/>
  <c r="CX63" i="53"/>
  <c r="CX35" i="50"/>
  <c r="CX55" i="50"/>
  <c r="CX35" i="49"/>
  <c r="CX55" i="49"/>
  <c r="CX35" i="53"/>
  <c r="CX55" i="53"/>
  <c r="CY51" i="51"/>
  <c r="CY51" i="52"/>
  <c r="CY312" i="51"/>
  <c r="CY303" i="52"/>
  <c r="CY303" i="51"/>
  <c r="CY312" i="52"/>
  <c r="CX326" i="50"/>
  <c r="CX316" i="50"/>
  <c r="CX307" i="50"/>
  <c r="CX292" i="50"/>
  <c r="CX285" i="50"/>
  <c r="CX272" i="50"/>
  <c r="CX264" i="50"/>
  <c r="CX255" i="50"/>
  <c r="CX326" i="49"/>
  <c r="CX316" i="49"/>
  <c r="CX272" i="49"/>
  <c r="CX255" i="49"/>
  <c r="CX285" i="49"/>
  <c r="CX264" i="49"/>
  <c r="CX307" i="49"/>
  <c r="CX292" i="49"/>
  <c r="CX326" i="53"/>
  <c r="CX316" i="53"/>
  <c r="CX307" i="53"/>
  <c r="CX292" i="53"/>
  <c r="CX272" i="53"/>
  <c r="CX285" i="53"/>
  <c r="CX264" i="53"/>
  <c r="CX255" i="53"/>
  <c r="CX226" i="53"/>
  <c r="CX236" i="53"/>
  <c r="CX226" i="50"/>
  <c r="CX236" i="50"/>
  <c r="CX226" i="49"/>
  <c r="CX236" i="49"/>
  <c r="CY222" i="51"/>
  <c r="CY222" i="52"/>
  <c r="CX202" i="50"/>
  <c r="CX217" i="50"/>
  <c r="CX202" i="49"/>
  <c r="CX217" i="49"/>
  <c r="CX202" i="53"/>
  <c r="CX217" i="53"/>
  <c r="CX182" i="53"/>
  <c r="CX195" i="53"/>
  <c r="CX182" i="50"/>
  <c r="CX195" i="50"/>
  <c r="CX182" i="49"/>
  <c r="CX195" i="49"/>
  <c r="CX174" i="50"/>
  <c r="CX165" i="50"/>
  <c r="CX174" i="49"/>
  <c r="CX165" i="49"/>
  <c r="CX174" i="53"/>
  <c r="CX165" i="53"/>
  <c r="CU417" i="56"/>
  <c r="CV362" i="56"/>
  <c r="CU427" i="56"/>
  <c r="CY3" i="51"/>
  <c r="CY3" i="52"/>
  <c r="CX30" i="54"/>
  <c r="CV420" i="56"/>
  <c r="CV402" i="56"/>
  <c r="CV400" i="56"/>
  <c r="CV421" i="56"/>
  <c r="CV401" i="56"/>
  <c r="CV398" i="56"/>
  <c r="CV399" i="56"/>
  <c r="CV373" i="56"/>
  <c r="CV371" i="56"/>
  <c r="CV370" i="56"/>
  <c r="CV372" i="56"/>
  <c r="CV368" i="56"/>
  <c r="CV367" i="56"/>
  <c r="CV366" i="56"/>
  <c r="CV397" i="56"/>
  <c r="CX371" i="50"/>
  <c r="CX350" i="50"/>
  <c r="CX364" i="50"/>
  <c r="CX357" i="50"/>
  <c r="CX341" i="50"/>
  <c r="CX357" i="49"/>
  <c r="CX371" i="49"/>
  <c r="CX350" i="49"/>
  <c r="CX364" i="49"/>
  <c r="CX341" i="49"/>
  <c r="CX357" i="53"/>
  <c r="CX341" i="53"/>
  <c r="CX364" i="53"/>
  <c r="CX350" i="53"/>
  <c r="CX371" i="53"/>
  <c r="CY13" i="52"/>
  <c r="CY14" i="51"/>
  <c r="CY14" i="52"/>
  <c r="CY13" i="51"/>
  <c r="CX33" i="54"/>
  <c r="CX70" i="54"/>
  <c r="CX73" i="54"/>
  <c r="CX61" i="54"/>
  <c r="CX64" i="54"/>
  <c r="CX49" i="54"/>
  <c r="CX52" i="54"/>
  <c r="CX58" i="54"/>
  <c r="CX55" i="54"/>
  <c r="CX4" i="53"/>
  <c r="CX4" i="50"/>
  <c r="CX4" i="54"/>
  <c r="CY7" i="54"/>
  <c r="CY7" i="50"/>
  <c r="CY136" i="50" s="1"/>
  <c r="CY7" i="53"/>
  <c r="CY136" i="53" s="1"/>
  <c r="CY5" i="52"/>
  <c r="CY2" i="52"/>
  <c r="CZ6" i="52"/>
  <c r="CY5" i="51"/>
  <c r="CY2" i="51"/>
  <c r="CZ6" i="51"/>
  <c r="CY7" i="49"/>
  <c r="CY128" i="49" s="1"/>
  <c r="CX4" i="49"/>
  <c r="CY136" i="49" l="1"/>
  <c r="CY120" i="53"/>
  <c r="CY128" i="50"/>
  <c r="CY120" i="49"/>
  <c r="CY120" i="50"/>
  <c r="CY128" i="53"/>
  <c r="CY140" i="51"/>
  <c r="CY132" i="51"/>
  <c r="CY124" i="51"/>
  <c r="CY104" i="51"/>
  <c r="CY59" i="50"/>
  <c r="CY140" i="52"/>
  <c r="CY124" i="52"/>
  <c r="CY132" i="52"/>
  <c r="CY104" i="52"/>
  <c r="CY71" i="51"/>
  <c r="CY63" i="51"/>
  <c r="CY67" i="53"/>
  <c r="CY59" i="53"/>
  <c r="CY67" i="49"/>
  <c r="CY59" i="49"/>
  <c r="CY71" i="52"/>
  <c r="CY63" i="52"/>
  <c r="CY67" i="50"/>
  <c r="CY35" i="52"/>
  <c r="CY55" i="52"/>
  <c r="CY35" i="51"/>
  <c r="CY55" i="51"/>
  <c r="CY51" i="50"/>
  <c r="CY51" i="53"/>
  <c r="CY51" i="49"/>
  <c r="CY303" i="50"/>
  <c r="CY303" i="53"/>
  <c r="CY303" i="49"/>
  <c r="CY312" i="49"/>
  <c r="CY312" i="53"/>
  <c r="CY312" i="50"/>
  <c r="CY326" i="52"/>
  <c r="CY316" i="52"/>
  <c r="CY307" i="52"/>
  <c r="CY292" i="52"/>
  <c r="CY272" i="52"/>
  <c r="CY264" i="52"/>
  <c r="CY285" i="52"/>
  <c r="CY255" i="52"/>
  <c r="CY326" i="51"/>
  <c r="CY316" i="51"/>
  <c r="CY292" i="51"/>
  <c r="CY307" i="51"/>
  <c r="CY285" i="51"/>
  <c r="CY264" i="51"/>
  <c r="CY272" i="51"/>
  <c r="CY255" i="51"/>
  <c r="CY226" i="51"/>
  <c r="CY236" i="51"/>
  <c r="CY226" i="52"/>
  <c r="CY236" i="52"/>
  <c r="CY222" i="50"/>
  <c r="CY222" i="53"/>
  <c r="CY222" i="49"/>
  <c r="CY202" i="51"/>
  <c r="CY217" i="51"/>
  <c r="CY202" i="52"/>
  <c r="CY217" i="52"/>
  <c r="CV384" i="56"/>
  <c r="CY182" i="51"/>
  <c r="CY195" i="51"/>
  <c r="CY182" i="52"/>
  <c r="CY195" i="52"/>
  <c r="CY174" i="51"/>
  <c r="CY165" i="51"/>
  <c r="CY174" i="52"/>
  <c r="CY165" i="52"/>
  <c r="CV359" i="56"/>
  <c r="CV381" i="56" s="1"/>
  <c r="CV389" i="56"/>
  <c r="CV407" i="56" s="1"/>
  <c r="CV392" i="56"/>
  <c r="CV410" i="56" s="1"/>
  <c r="CV416" i="56"/>
  <c r="CV426" i="56" s="1"/>
  <c r="CV415" i="56"/>
  <c r="CV425" i="56" s="1"/>
  <c r="CV358" i="56"/>
  <c r="CV380" i="56" s="1"/>
  <c r="CV391" i="56"/>
  <c r="CV409" i="56" s="1"/>
  <c r="CV390" i="56"/>
  <c r="CV408" i="56" s="1"/>
  <c r="CV422" i="56"/>
  <c r="CY3" i="53"/>
  <c r="CY3" i="50"/>
  <c r="CY3" i="49"/>
  <c r="CY15" i="54"/>
  <c r="CY30" i="54" s="1"/>
  <c r="CY3" i="54"/>
  <c r="CV403" i="56"/>
  <c r="CV374" i="56"/>
  <c r="CY371" i="51"/>
  <c r="CY350" i="51"/>
  <c r="CY364" i="51"/>
  <c r="CY357" i="51"/>
  <c r="CY341" i="51"/>
  <c r="CY357" i="52"/>
  <c r="CY371" i="52"/>
  <c r="CY350" i="52"/>
  <c r="CY341" i="52"/>
  <c r="CY364" i="52"/>
  <c r="CY13" i="49"/>
  <c r="CY13" i="53"/>
  <c r="CY13" i="50"/>
  <c r="CY14" i="50"/>
  <c r="CY14" i="54"/>
  <c r="CY14" i="53"/>
  <c r="CY14" i="49"/>
  <c r="CX66" i="54"/>
  <c r="CX75" i="54"/>
  <c r="CW287" i="56"/>
  <c r="CW369" i="56" s="1"/>
  <c r="CY4" i="51"/>
  <c r="CY4" i="52"/>
  <c r="CY5" i="54"/>
  <c r="CY2" i="54"/>
  <c r="CZ6" i="54"/>
  <c r="CZ7" i="51"/>
  <c r="CZ7" i="52"/>
  <c r="CZ128" i="52" s="1"/>
  <c r="CZ6" i="53"/>
  <c r="CY5" i="53"/>
  <c r="CY2" i="53"/>
  <c r="CY5" i="50"/>
  <c r="CY2" i="50"/>
  <c r="CZ6" i="50"/>
  <c r="CZ6" i="49"/>
  <c r="CY5" i="49"/>
  <c r="CY2" i="49"/>
  <c r="CZ120" i="52" l="1"/>
  <c r="CZ136" i="51"/>
  <c r="CZ128" i="51"/>
  <c r="CZ136" i="52"/>
  <c r="CZ120" i="51"/>
  <c r="CY140" i="49"/>
  <c r="CY132" i="49"/>
  <c r="CY124" i="49"/>
  <c r="CY104" i="49"/>
  <c r="CZ59" i="51"/>
  <c r="CZ59" i="52"/>
  <c r="CY140" i="50"/>
  <c r="CY132" i="50"/>
  <c r="CY124" i="50"/>
  <c r="CY104" i="50"/>
  <c r="CY140" i="53"/>
  <c r="CY132" i="53"/>
  <c r="CY124" i="53"/>
  <c r="CY104" i="53"/>
  <c r="CY71" i="53"/>
  <c r="CY63" i="53"/>
  <c r="CY71" i="49"/>
  <c r="CY63" i="49"/>
  <c r="CY71" i="50"/>
  <c r="CY63" i="50"/>
  <c r="CZ67" i="51"/>
  <c r="CZ67" i="52"/>
  <c r="CY35" i="50"/>
  <c r="CY55" i="50"/>
  <c r="CY35" i="49"/>
  <c r="CY55" i="49"/>
  <c r="CY35" i="53"/>
  <c r="CY55" i="53"/>
  <c r="CZ51" i="51"/>
  <c r="CZ51" i="52"/>
  <c r="CZ312" i="52"/>
  <c r="CZ312" i="51"/>
  <c r="CZ303" i="51"/>
  <c r="CZ303" i="52"/>
  <c r="CY326" i="49"/>
  <c r="CY316" i="49"/>
  <c r="CY285" i="49"/>
  <c r="CY264" i="49"/>
  <c r="CY307" i="49"/>
  <c r="CY292" i="49"/>
  <c r="CY272" i="49"/>
  <c r="CY255" i="49"/>
  <c r="CY326" i="53"/>
  <c r="CY316" i="53"/>
  <c r="CY307" i="53"/>
  <c r="CY292" i="53"/>
  <c r="CY272" i="53"/>
  <c r="CY285" i="53"/>
  <c r="CY264" i="53"/>
  <c r="CY255" i="53"/>
  <c r="CY326" i="50"/>
  <c r="CY316" i="50"/>
  <c r="CY307" i="50"/>
  <c r="CY285" i="50"/>
  <c r="CY292" i="50"/>
  <c r="CY272" i="50"/>
  <c r="CY255" i="50"/>
  <c r="CY264" i="50"/>
  <c r="CY226" i="53"/>
  <c r="CY236" i="53"/>
  <c r="CY226" i="49"/>
  <c r="CY236" i="49"/>
  <c r="CY226" i="50"/>
  <c r="CY236" i="50"/>
  <c r="CZ222" i="52"/>
  <c r="CZ222" i="51"/>
  <c r="CY202" i="50"/>
  <c r="CY217" i="50"/>
  <c r="CY202" i="49"/>
  <c r="CY217" i="49"/>
  <c r="CY202" i="53"/>
  <c r="CY217" i="53"/>
  <c r="CY182" i="53"/>
  <c r="CY195" i="53"/>
  <c r="CY182" i="49"/>
  <c r="CY195" i="49"/>
  <c r="CY182" i="50"/>
  <c r="CY195" i="50"/>
  <c r="CY174" i="50"/>
  <c r="CY165" i="50"/>
  <c r="CY174" i="53"/>
  <c r="CY165" i="53"/>
  <c r="CY174" i="49"/>
  <c r="CY165" i="49"/>
  <c r="CV427" i="56"/>
  <c r="CV417" i="56"/>
  <c r="CW358" i="56"/>
  <c r="CW380" i="56" s="1"/>
  <c r="CZ3" i="52"/>
  <c r="CZ3" i="51"/>
  <c r="CY42" i="54"/>
  <c r="CW420" i="56"/>
  <c r="CW400" i="56"/>
  <c r="CW399" i="56"/>
  <c r="CW373" i="56"/>
  <c r="CW401" i="56"/>
  <c r="CW402" i="56"/>
  <c r="CW421" i="56"/>
  <c r="CW398" i="56"/>
  <c r="CW371" i="56"/>
  <c r="CW370" i="56"/>
  <c r="CW372" i="56"/>
  <c r="CW368" i="56"/>
  <c r="CW366" i="56"/>
  <c r="CW367" i="56"/>
  <c r="CW397" i="56"/>
  <c r="CY371" i="50"/>
  <c r="CY357" i="50"/>
  <c r="CY350" i="50"/>
  <c r="CY364" i="50"/>
  <c r="CY341" i="50"/>
  <c r="CY364" i="53"/>
  <c r="CY341" i="53"/>
  <c r="CY357" i="53"/>
  <c r="CY350" i="53"/>
  <c r="CY371" i="53"/>
  <c r="CY357" i="49"/>
  <c r="CY371" i="49"/>
  <c r="CY350" i="49"/>
  <c r="CY364" i="49"/>
  <c r="CY341" i="49"/>
  <c r="CZ14" i="51"/>
  <c r="CZ13" i="52"/>
  <c r="CZ13" i="51"/>
  <c r="CZ14" i="52"/>
  <c r="CY33" i="54"/>
  <c r="CY70" i="54"/>
  <c r="CY73" i="54"/>
  <c r="CY64" i="54"/>
  <c r="CY49" i="54"/>
  <c r="CY52" i="54"/>
  <c r="CY55" i="54"/>
  <c r="CY61" i="54"/>
  <c r="CY58" i="54"/>
  <c r="CY4" i="53"/>
  <c r="CY4" i="50"/>
  <c r="CZ7" i="54"/>
  <c r="CY4" i="54"/>
  <c r="DA6" i="52"/>
  <c r="CZ5" i="52"/>
  <c r="CZ2" i="52"/>
  <c r="CZ5" i="51"/>
  <c r="DA6" i="51"/>
  <c r="CZ2" i="51"/>
  <c r="CZ7" i="50"/>
  <c r="CZ136" i="50" s="1"/>
  <c r="CZ7" i="53"/>
  <c r="CZ136" i="53" s="1"/>
  <c r="CY4" i="49"/>
  <c r="CZ7" i="49"/>
  <c r="CZ128" i="49" s="1"/>
  <c r="CZ128" i="50" l="1"/>
  <c r="CZ128" i="53"/>
  <c r="CZ120" i="53"/>
  <c r="CZ120" i="49"/>
  <c r="CZ136" i="49"/>
  <c r="CZ120" i="50"/>
  <c r="CZ59" i="49"/>
  <c r="CZ140" i="52"/>
  <c r="CZ132" i="52"/>
  <c r="CZ104" i="52"/>
  <c r="CZ124" i="52"/>
  <c r="CZ59" i="53"/>
  <c r="CZ140" i="51"/>
  <c r="CZ132" i="51"/>
  <c r="CZ124" i="51"/>
  <c r="CZ104" i="51"/>
  <c r="CZ71" i="51"/>
  <c r="CZ63" i="51"/>
  <c r="CZ67" i="50"/>
  <c r="CZ59" i="50"/>
  <c r="CZ71" i="52"/>
  <c r="CZ63" i="52"/>
  <c r="CZ67" i="53"/>
  <c r="CZ67" i="49"/>
  <c r="CZ35" i="51"/>
  <c r="CZ55" i="51"/>
  <c r="CZ35" i="52"/>
  <c r="CZ55" i="52"/>
  <c r="CZ51" i="50"/>
  <c r="CZ51" i="53"/>
  <c r="CZ51" i="49"/>
  <c r="CZ303" i="53"/>
  <c r="CZ312" i="50"/>
  <c r="CZ303" i="49"/>
  <c r="CZ312" i="53"/>
  <c r="CZ312" i="49"/>
  <c r="CZ303" i="50"/>
  <c r="CZ326" i="51"/>
  <c r="CZ316" i="51"/>
  <c r="CZ307" i="51"/>
  <c r="CZ292" i="51"/>
  <c r="CZ285" i="51"/>
  <c r="CZ272" i="51"/>
  <c r="CZ264" i="51"/>
  <c r="CZ255" i="51"/>
  <c r="CZ326" i="52"/>
  <c r="CZ316" i="52"/>
  <c r="CZ307" i="52"/>
  <c r="CZ292" i="52"/>
  <c r="CZ285" i="52"/>
  <c r="CZ272" i="52"/>
  <c r="CZ264" i="52"/>
  <c r="CZ255" i="52"/>
  <c r="CZ226" i="51"/>
  <c r="CZ236" i="51"/>
  <c r="CZ226" i="52"/>
  <c r="CZ236" i="52"/>
  <c r="CZ222" i="49"/>
  <c r="CZ222" i="53"/>
  <c r="CZ222" i="50"/>
  <c r="CZ202" i="51"/>
  <c r="CZ217" i="51"/>
  <c r="CZ202" i="52"/>
  <c r="CZ217" i="52"/>
  <c r="CZ182" i="51"/>
  <c r="CZ195" i="51"/>
  <c r="CZ182" i="52"/>
  <c r="CZ195" i="52"/>
  <c r="CZ174" i="51"/>
  <c r="CZ165" i="51"/>
  <c r="CZ174" i="52"/>
  <c r="CZ165" i="52"/>
  <c r="CW389" i="56"/>
  <c r="CW407" i="56" s="1"/>
  <c r="CW416" i="56"/>
  <c r="CW426" i="56" s="1"/>
  <c r="CW415" i="56"/>
  <c r="CW425" i="56" s="1"/>
  <c r="CW362" i="56"/>
  <c r="CW384" i="56" s="1"/>
  <c r="CW392" i="56"/>
  <c r="CW410" i="56" s="1"/>
  <c r="CW390" i="56"/>
  <c r="CW408" i="56" s="1"/>
  <c r="CW359" i="56"/>
  <c r="CW381" i="56" s="1"/>
  <c r="CZ3" i="49"/>
  <c r="CZ3" i="53"/>
  <c r="CZ3" i="50"/>
  <c r="CZ15" i="54"/>
  <c r="CZ30" i="54" s="1"/>
  <c r="CZ3" i="54"/>
  <c r="CW422" i="56"/>
  <c r="CW374" i="56"/>
  <c r="CW403" i="56"/>
  <c r="CZ357" i="51"/>
  <c r="CZ371" i="51"/>
  <c r="CZ350" i="51"/>
  <c r="CZ341" i="51"/>
  <c r="CZ364" i="51"/>
  <c r="CZ371" i="52"/>
  <c r="CZ350" i="52"/>
  <c r="CZ364" i="52"/>
  <c r="CZ341" i="52"/>
  <c r="CZ357" i="52"/>
  <c r="CZ13" i="50"/>
  <c r="CZ13" i="53"/>
  <c r="CZ13" i="49"/>
  <c r="CZ14" i="50"/>
  <c r="CZ14" i="54"/>
  <c r="CZ14" i="49"/>
  <c r="CZ14" i="53"/>
  <c r="CY66" i="54"/>
  <c r="CY75" i="54"/>
  <c r="CW391" i="56"/>
  <c r="CW409" i="56" s="1"/>
  <c r="CX287" i="56"/>
  <c r="CX369" i="56" s="1"/>
  <c r="CZ4" i="51"/>
  <c r="CZ4" i="52"/>
  <c r="DA6" i="54"/>
  <c r="CZ2" i="54"/>
  <c r="CZ5" i="54"/>
  <c r="DA7" i="52"/>
  <c r="DA128" i="52" s="1"/>
  <c r="DA7" i="51"/>
  <c r="DA128" i="51" s="1"/>
  <c r="DA6" i="50"/>
  <c r="CZ5" i="50"/>
  <c r="CZ2" i="50"/>
  <c r="DA6" i="53"/>
  <c r="CZ5" i="53"/>
  <c r="CZ2" i="53"/>
  <c r="DA6" i="49"/>
  <c r="CZ5" i="49"/>
  <c r="CZ2" i="49"/>
  <c r="DA136" i="52" l="1"/>
  <c r="DA120" i="52"/>
  <c r="DA120" i="51"/>
  <c r="DA136" i="51"/>
  <c r="CZ140" i="53"/>
  <c r="CZ132" i="53"/>
  <c r="CZ104" i="53"/>
  <c r="CZ124" i="53"/>
  <c r="DA59" i="52"/>
  <c r="CZ140" i="50"/>
  <c r="CZ132" i="50"/>
  <c r="CZ124" i="50"/>
  <c r="CZ104" i="50"/>
  <c r="CZ140" i="49"/>
  <c r="CZ132" i="49"/>
  <c r="CZ124" i="49"/>
  <c r="CZ104" i="49"/>
  <c r="CZ71" i="49"/>
  <c r="CZ63" i="49"/>
  <c r="DA67" i="51"/>
  <c r="DA59" i="51"/>
  <c r="CZ71" i="53"/>
  <c r="CZ63" i="53"/>
  <c r="CZ71" i="50"/>
  <c r="CZ63" i="50"/>
  <c r="DA67" i="52"/>
  <c r="CZ35" i="50"/>
  <c r="CZ55" i="50"/>
  <c r="CZ35" i="49"/>
  <c r="CZ55" i="49"/>
  <c r="CZ35" i="53"/>
  <c r="CZ55" i="53"/>
  <c r="DA51" i="51"/>
  <c r="DA51" i="52"/>
  <c r="DA312" i="51"/>
  <c r="DA312" i="52"/>
  <c r="DA303" i="51"/>
  <c r="DA303" i="52"/>
  <c r="CZ326" i="53"/>
  <c r="CZ316" i="53"/>
  <c r="CZ307" i="53"/>
  <c r="CZ285" i="53"/>
  <c r="CZ264" i="53"/>
  <c r="CZ292" i="53"/>
  <c r="CZ272" i="53"/>
  <c r="CZ255" i="53"/>
  <c r="CZ326" i="50"/>
  <c r="CZ307" i="50"/>
  <c r="CZ316" i="50"/>
  <c r="CZ285" i="50"/>
  <c r="CZ292" i="50"/>
  <c r="CZ272" i="50"/>
  <c r="CZ264" i="50"/>
  <c r="CZ255" i="50"/>
  <c r="CZ326" i="49"/>
  <c r="CZ316" i="49"/>
  <c r="CZ264" i="49"/>
  <c r="CZ307" i="49"/>
  <c r="CZ292" i="49"/>
  <c r="CZ272" i="49"/>
  <c r="CZ255" i="49"/>
  <c r="CZ285" i="49"/>
  <c r="CZ226" i="49"/>
  <c r="CZ236" i="49"/>
  <c r="CZ226" i="53"/>
  <c r="CZ236" i="53"/>
  <c r="CZ226" i="50"/>
  <c r="CZ236" i="50"/>
  <c r="DA222" i="51"/>
  <c r="DA222" i="52"/>
  <c r="CZ202" i="49"/>
  <c r="CZ217" i="49"/>
  <c r="CZ202" i="53"/>
  <c r="CZ217" i="53"/>
  <c r="CZ202" i="50"/>
  <c r="CZ217" i="50"/>
  <c r="CZ182" i="50"/>
  <c r="CZ195" i="50"/>
  <c r="CZ182" i="53"/>
  <c r="CZ195" i="53"/>
  <c r="CZ182" i="49"/>
  <c r="CZ195" i="49"/>
  <c r="CZ174" i="50"/>
  <c r="CZ165" i="50"/>
  <c r="CZ174" i="49"/>
  <c r="CZ165" i="49"/>
  <c r="CZ174" i="53"/>
  <c r="CZ165" i="53"/>
  <c r="CX358" i="56"/>
  <c r="CX380" i="56" s="1"/>
  <c r="CW417" i="56"/>
  <c r="CW427" i="56"/>
  <c r="DA3" i="52"/>
  <c r="DA3" i="51"/>
  <c r="CZ42" i="54"/>
  <c r="CX400" i="56"/>
  <c r="CX421" i="56"/>
  <c r="CX398" i="56"/>
  <c r="CX373" i="56"/>
  <c r="CX372" i="56"/>
  <c r="CX371" i="56"/>
  <c r="CX399" i="56"/>
  <c r="CX370" i="56"/>
  <c r="CX366" i="56"/>
  <c r="CX401" i="56"/>
  <c r="CX368" i="56"/>
  <c r="CX402" i="56"/>
  <c r="CX367" i="56"/>
  <c r="CX420" i="56"/>
  <c r="CX397" i="56"/>
  <c r="CZ357" i="49"/>
  <c r="CZ371" i="49"/>
  <c r="CZ350" i="49"/>
  <c r="CZ364" i="49"/>
  <c r="CZ341" i="49"/>
  <c r="CZ357" i="53"/>
  <c r="CZ371" i="53"/>
  <c r="CZ350" i="53"/>
  <c r="CZ364" i="53"/>
  <c r="CZ341" i="53"/>
  <c r="CZ371" i="50"/>
  <c r="CZ364" i="50"/>
  <c r="CZ357" i="50"/>
  <c r="CZ341" i="50"/>
  <c r="CZ350" i="50"/>
  <c r="DA14" i="51"/>
  <c r="DA13" i="52"/>
  <c r="DA14" i="52"/>
  <c r="DA13" i="51"/>
  <c r="CZ33" i="54"/>
  <c r="CZ70" i="54"/>
  <c r="CZ73" i="54"/>
  <c r="CZ64" i="54"/>
  <c r="CZ49" i="54"/>
  <c r="CZ58" i="54"/>
  <c r="CZ55" i="54"/>
  <c r="CZ52" i="54"/>
  <c r="CZ61" i="54"/>
  <c r="CZ4" i="50"/>
  <c r="CZ4" i="53"/>
  <c r="DA7" i="54"/>
  <c r="CZ4" i="54"/>
  <c r="DA5" i="51"/>
  <c r="DB6" i="51"/>
  <c r="DA2" i="51"/>
  <c r="DA7" i="53"/>
  <c r="DA136" i="53" s="1"/>
  <c r="DA5" i="52"/>
  <c r="DA2" i="52"/>
  <c r="DB6" i="52"/>
  <c r="DA7" i="50"/>
  <c r="DA136" i="50" s="1"/>
  <c r="DA7" i="49"/>
  <c r="DA128" i="49" s="1"/>
  <c r="CZ4" i="49"/>
  <c r="DA120" i="53" l="1"/>
  <c r="DA120" i="50"/>
  <c r="DA128" i="53"/>
  <c r="DA128" i="50"/>
  <c r="DA120" i="49"/>
  <c r="DA136" i="49"/>
  <c r="DA59" i="49"/>
  <c r="DA132" i="51"/>
  <c r="DA124" i="51"/>
  <c r="DA140" i="51"/>
  <c r="DA104" i="51"/>
  <c r="DA140" i="52"/>
  <c r="DA132" i="52"/>
  <c r="DA124" i="52"/>
  <c r="DA104" i="52"/>
  <c r="DA59" i="50"/>
  <c r="DA67" i="49"/>
  <c r="DA67" i="53"/>
  <c r="DA59" i="53"/>
  <c r="DA71" i="52"/>
  <c r="DA63" i="52"/>
  <c r="DA71" i="51"/>
  <c r="DA63" i="51"/>
  <c r="DA67" i="50"/>
  <c r="DA35" i="52"/>
  <c r="DA55" i="52"/>
  <c r="DA35" i="51"/>
  <c r="DA55" i="51"/>
  <c r="DA51" i="50"/>
  <c r="DA51" i="53"/>
  <c r="DA51" i="49"/>
  <c r="DA303" i="49"/>
  <c r="DA312" i="53"/>
  <c r="DA303" i="50"/>
  <c r="DA303" i="53"/>
  <c r="DA312" i="50"/>
  <c r="DA312" i="49"/>
  <c r="DA326" i="52"/>
  <c r="DA316" i="52"/>
  <c r="DA307" i="52"/>
  <c r="DA292" i="52"/>
  <c r="DA285" i="52"/>
  <c r="DA264" i="52"/>
  <c r="DA272" i="52"/>
  <c r="DA255" i="52"/>
  <c r="DA326" i="51"/>
  <c r="DA316" i="51"/>
  <c r="DA307" i="51"/>
  <c r="DA285" i="51"/>
  <c r="DA292" i="51"/>
  <c r="DA272" i="51"/>
  <c r="DA255" i="51"/>
  <c r="DA264" i="51"/>
  <c r="DA226" i="51"/>
  <c r="DA236" i="51"/>
  <c r="DA226" i="52"/>
  <c r="DA236" i="52"/>
  <c r="DA222" i="50"/>
  <c r="DA222" i="49"/>
  <c r="DA222" i="53"/>
  <c r="DA202" i="51"/>
  <c r="DA217" i="51"/>
  <c r="DA202" i="52"/>
  <c r="DA217" i="52"/>
  <c r="DA182" i="51"/>
  <c r="DA195" i="51"/>
  <c r="DA182" i="52"/>
  <c r="DA195" i="52"/>
  <c r="DA174" i="51"/>
  <c r="DA165" i="51"/>
  <c r="DA174" i="52"/>
  <c r="DA165" i="52"/>
  <c r="CX416" i="56"/>
  <c r="CX426" i="56" s="1"/>
  <c r="CX415" i="56"/>
  <c r="CX425" i="56" s="1"/>
  <c r="CX362" i="56"/>
  <c r="CX384" i="56" s="1"/>
  <c r="CX389" i="56"/>
  <c r="CX407" i="56" s="1"/>
  <c r="CX390" i="56"/>
  <c r="CX408" i="56" s="1"/>
  <c r="CX359" i="56"/>
  <c r="CX381" i="56" s="1"/>
  <c r="CX392" i="56"/>
  <c r="CX410" i="56" s="1"/>
  <c r="CX391" i="56"/>
  <c r="CX409" i="56" s="1"/>
  <c r="CX422" i="56"/>
  <c r="DA3" i="53"/>
  <c r="DA3" i="49"/>
  <c r="DA3" i="50"/>
  <c r="DA15" i="54"/>
  <c r="DA42" i="54" s="1"/>
  <c r="DA3" i="54"/>
  <c r="CX403" i="56"/>
  <c r="CX374" i="56"/>
  <c r="DA371" i="51"/>
  <c r="DA364" i="51"/>
  <c r="DA341" i="51"/>
  <c r="DA357" i="51"/>
  <c r="DA350" i="51"/>
  <c r="DA357" i="52"/>
  <c r="DA371" i="52"/>
  <c r="DA350" i="52"/>
  <c r="DA364" i="52"/>
  <c r="DA341" i="52"/>
  <c r="DA13" i="53"/>
  <c r="DA13" i="49"/>
  <c r="DA14" i="54"/>
  <c r="DA14" i="49"/>
  <c r="DA13" i="50"/>
  <c r="DA14" i="50"/>
  <c r="DA14" i="53"/>
  <c r="CZ66" i="54"/>
  <c r="CZ75" i="54"/>
  <c r="CY287" i="56"/>
  <c r="CY369" i="56" s="1"/>
  <c r="DA4" i="51"/>
  <c r="DA4" i="52"/>
  <c r="DB6" i="54"/>
  <c r="DA5" i="54"/>
  <c r="DA2" i="54"/>
  <c r="DB7" i="51"/>
  <c r="DB128" i="51" s="1"/>
  <c r="DB6" i="50"/>
  <c r="DA5" i="50"/>
  <c r="DA2" i="50"/>
  <c r="DB7" i="52"/>
  <c r="DB128" i="52" s="1"/>
  <c r="DB6" i="53"/>
  <c r="DA5" i="53"/>
  <c r="DA2" i="53"/>
  <c r="DB6" i="49"/>
  <c r="DA5" i="49"/>
  <c r="DA2" i="49"/>
  <c r="CX417" i="56" l="1"/>
  <c r="DB136" i="52"/>
  <c r="DB120" i="52"/>
  <c r="DB120" i="51"/>
  <c r="DB136" i="51"/>
  <c r="DB59" i="51"/>
  <c r="DA140" i="50"/>
  <c r="DA132" i="50"/>
  <c r="DA124" i="50"/>
  <c r="DA104" i="50"/>
  <c r="DB59" i="52"/>
  <c r="DA140" i="49"/>
  <c r="DA132" i="49"/>
  <c r="DA124" i="49"/>
  <c r="DA104" i="49"/>
  <c r="DA140" i="53"/>
  <c r="DA132" i="53"/>
  <c r="DA124" i="53"/>
  <c r="DA104" i="53"/>
  <c r="DA71" i="50"/>
  <c r="DA63" i="50"/>
  <c r="DA71" i="53"/>
  <c r="DA63" i="53"/>
  <c r="DA71" i="49"/>
  <c r="DA63" i="49"/>
  <c r="DB67" i="52"/>
  <c r="DB67" i="51"/>
  <c r="DA35" i="49"/>
  <c r="DA55" i="49"/>
  <c r="DA35" i="50"/>
  <c r="DA55" i="50"/>
  <c r="DA35" i="53"/>
  <c r="DA55" i="53"/>
  <c r="DB51" i="51"/>
  <c r="DB51" i="52"/>
  <c r="DB303" i="52"/>
  <c r="DB312" i="51"/>
  <c r="DB312" i="52"/>
  <c r="DB303" i="51"/>
  <c r="DA326" i="50"/>
  <c r="DA316" i="50"/>
  <c r="DA307" i="50"/>
  <c r="DA292" i="50"/>
  <c r="DA285" i="50"/>
  <c r="DA272" i="50"/>
  <c r="DA264" i="50"/>
  <c r="DA255" i="50"/>
  <c r="DA326" i="49"/>
  <c r="DA316" i="49"/>
  <c r="DA264" i="49"/>
  <c r="DA307" i="49"/>
  <c r="DA292" i="49"/>
  <c r="DA272" i="49"/>
  <c r="DA255" i="49"/>
  <c r="DA285" i="49"/>
  <c r="DA326" i="53"/>
  <c r="DA316" i="53"/>
  <c r="DA292" i="53"/>
  <c r="DA285" i="53"/>
  <c r="DA272" i="53"/>
  <c r="DA255" i="53"/>
  <c r="DA307" i="53"/>
  <c r="DA264" i="53"/>
  <c r="DA226" i="53"/>
  <c r="DA236" i="53"/>
  <c r="DA226" i="50"/>
  <c r="DA236" i="50"/>
  <c r="DA226" i="49"/>
  <c r="DA236" i="49"/>
  <c r="DB222" i="52"/>
  <c r="DB222" i="51"/>
  <c r="DA202" i="49"/>
  <c r="DA217" i="49"/>
  <c r="DA202" i="53"/>
  <c r="DA217" i="53"/>
  <c r="DA202" i="50"/>
  <c r="DA217" i="50"/>
  <c r="DA182" i="53"/>
  <c r="DA195" i="53"/>
  <c r="DA182" i="50"/>
  <c r="DA195" i="50"/>
  <c r="DA182" i="49"/>
  <c r="DA195" i="49"/>
  <c r="DA174" i="50"/>
  <c r="DA165" i="50"/>
  <c r="DA174" i="49"/>
  <c r="DA165" i="49"/>
  <c r="DA174" i="53"/>
  <c r="DA165" i="53"/>
  <c r="CY362" i="56"/>
  <c r="CX427" i="56"/>
  <c r="DB3" i="52"/>
  <c r="DB3" i="51"/>
  <c r="DA30" i="54"/>
  <c r="CY402" i="56"/>
  <c r="CY401" i="56"/>
  <c r="CY400" i="56"/>
  <c r="CY420" i="56"/>
  <c r="CY399" i="56"/>
  <c r="CY421" i="56"/>
  <c r="CY373" i="56"/>
  <c r="CY384" i="56" s="1"/>
  <c r="CY372" i="56"/>
  <c r="CY398" i="56"/>
  <c r="CY371" i="56"/>
  <c r="CY368" i="56"/>
  <c r="CY366" i="56"/>
  <c r="CY370" i="56"/>
  <c r="CY367" i="56"/>
  <c r="CY397" i="56"/>
  <c r="DA357" i="50"/>
  <c r="DA350" i="50"/>
  <c r="DA341" i="50"/>
  <c r="DA364" i="50"/>
  <c r="DA371" i="50"/>
  <c r="DA371" i="49"/>
  <c r="DA350" i="49"/>
  <c r="DA364" i="49"/>
  <c r="DA341" i="49"/>
  <c r="DA357" i="49"/>
  <c r="DA357" i="53"/>
  <c r="DA371" i="53"/>
  <c r="DA350" i="53"/>
  <c r="DA341" i="53"/>
  <c r="DA364" i="53"/>
  <c r="DB13" i="52"/>
  <c r="DB14" i="51"/>
  <c r="DB14" i="52"/>
  <c r="DB13" i="51"/>
  <c r="DA33" i="54"/>
  <c r="DA70" i="54"/>
  <c r="DA73" i="54"/>
  <c r="DA61" i="54"/>
  <c r="DA58" i="54"/>
  <c r="DA52" i="54"/>
  <c r="DA55" i="54"/>
  <c r="DA64" i="54"/>
  <c r="DA49" i="54"/>
  <c r="DA4" i="50"/>
  <c r="DA4" i="53"/>
  <c r="DA4" i="54"/>
  <c r="DB7" i="54"/>
  <c r="DB7" i="53"/>
  <c r="DB136" i="53" s="1"/>
  <c r="DB5" i="52"/>
  <c r="DC6" i="52"/>
  <c r="DB2" i="52"/>
  <c r="DB7" i="50"/>
  <c r="DB136" i="50" s="1"/>
  <c r="DC6" i="51"/>
  <c r="DB5" i="51"/>
  <c r="DB2" i="51"/>
  <c r="DA4" i="49"/>
  <c r="DB7" i="49"/>
  <c r="DB128" i="49" s="1"/>
  <c r="DB120" i="50" l="1"/>
  <c r="DB128" i="53"/>
  <c r="DB120" i="53"/>
  <c r="DB128" i="50"/>
  <c r="DB136" i="49"/>
  <c r="DB120" i="49"/>
  <c r="DB132" i="51"/>
  <c r="DB124" i="51"/>
  <c r="DB140" i="51"/>
  <c r="DB104" i="51"/>
  <c r="DB59" i="50"/>
  <c r="DB59" i="53"/>
  <c r="DB140" i="52"/>
  <c r="DB132" i="52"/>
  <c r="DB124" i="52"/>
  <c r="DB104" i="52"/>
  <c r="DB59" i="49"/>
  <c r="DB71" i="51"/>
  <c r="DB63" i="51"/>
  <c r="DB71" i="52"/>
  <c r="DB63" i="52"/>
  <c r="DB67" i="53"/>
  <c r="DB67" i="50"/>
  <c r="DB67" i="49"/>
  <c r="DB35" i="52"/>
  <c r="DB55" i="52"/>
  <c r="DB35" i="51"/>
  <c r="DB55" i="51"/>
  <c r="DB51" i="50"/>
  <c r="DB51" i="53"/>
  <c r="DB51" i="49"/>
  <c r="DB312" i="53"/>
  <c r="DB303" i="49"/>
  <c r="DB303" i="53"/>
  <c r="DB303" i="50"/>
  <c r="DB312" i="50"/>
  <c r="DB312" i="49"/>
  <c r="DB326" i="52"/>
  <c r="DB316" i="52"/>
  <c r="DB307" i="52"/>
  <c r="DB292" i="52"/>
  <c r="DB285" i="52"/>
  <c r="DB264" i="52"/>
  <c r="DB272" i="52"/>
  <c r="DB255" i="52"/>
  <c r="DB326" i="51"/>
  <c r="DB316" i="51"/>
  <c r="DB307" i="51"/>
  <c r="DB292" i="51"/>
  <c r="DB272" i="51"/>
  <c r="DB285" i="51"/>
  <c r="DB255" i="51"/>
  <c r="DB264" i="51"/>
  <c r="DB226" i="51"/>
  <c r="DB236" i="51"/>
  <c r="DB226" i="52"/>
  <c r="DB236" i="52"/>
  <c r="DB222" i="53"/>
  <c r="DB222" i="49"/>
  <c r="DB222" i="50"/>
  <c r="DB202" i="52"/>
  <c r="DB217" i="52"/>
  <c r="DB202" i="51"/>
  <c r="DB217" i="51"/>
  <c r="DB182" i="51"/>
  <c r="DB195" i="51"/>
  <c r="DB182" i="52"/>
  <c r="DB195" i="52"/>
  <c r="DB174" i="51"/>
  <c r="DB165" i="51"/>
  <c r="DB174" i="52"/>
  <c r="DB165" i="52"/>
  <c r="CY389" i="56"/>
  <c r="CY407" i="56" s="1"/>
  <c r="CY391" i="56"/>
  <c r="CY409" i="56" s="1"/>
  <c r="CY416" i="56"/>
  <c r="CY426" i="56" s="1"/>
  <c r="CY392" i="56"/>
  <c r="CY410" i="56" s="1"/>
  <c r="CY415" i="56"/>
  <c r="CY358" i="56"/>
  <c r="CY380" i="56" s="1"/>
  <c r="CY390" i="56"/>
  <c r="CY408" i="56" s="1"/>
  <c r="CY359" i="56"/>
  <c r="CY381" i="56" s="1"/>
  <c r="DB3" i="49"/>
  <c r="DB3" i="53"/>
  <c r="DB3" i="50"/>
  <c r="DB15" i="54"/>
  <c r="DB30" i="54" s="1"/>
  <c r="DB3" i="54"/>
  <c r="CY403" i="56"/>
  <c r="CY374" i="56"/>
  <c r="CY422" i="56"/>
  <c r="DB371" i="51"/>
  <c r="DB357" i="51"/>
  <c r="DB350" i="51"/>
  <c r="DB364" i="51"/>
  <c r="DB341" i="51"/>
  <c r="DB364" i="52"/>
  <c r="DB341" i="52"/>
  <c r="DB350" i="52"/>
  <c r="DB371" i="52"/>
  <c r="DB357" i="52"/>
  <c r="DB14" i="50"/>
  <c r="DB13" i="53"/>
  <c r="DB13" i="49"/>
  <c r="DB14" i="49"/>
  <c r="DB14" i="53"/>
  <c r="DB13" i="50"/>
  <c r="DB14" i="54"/>
  <c r="DA66" i="54"/>
  <c r="DA75" i="54"/>
  <c r="CZ287" i="56"/>
  <c r="CZ369" i="56" s="1"/>
  <c r="DB4" i="51"/>
  <c r="DB4" i="52"/>
  <c r="DC6" i="54"/>
  <c r="DB5" i="54"/>
  <c r="DB2" i="54"/>
  <c r="DC7" i="51"/>
  <c r="DC128" i="51" s="1"/>
  <c r="DC6" i="50"/>
  <c r="DB5" i="50"/>
  <c r="DB2" i="50"/>
  <c r="DB5" i="53"/>
  <c r="DB2" i="53"/>
  <c r="DC6" i="53"/>
  <c r="DC7" i="52"/>
  <c r="DC128" i="52" s="1"/>
  <c r="DC6" i="49"/>
  <c r="DB5" i="49"/>
  <c r="DB2" i="49"/>
  <c r="DB42" i="54" l="1"/>
  <c r="DC136" i="52"/>
  <c r="DC120" i="52"/>
  <c r="DC136" i="51"/>
  <c r="DC120" i="51"/>
  <c r="DB140" i="50"/>
  <c r="DB132" i="50"/>
  <c r="DB124" i="50"/>
  <c r="DB104" i="50"/>
  <c r="DB140" i="49"/>
  <c r="DB132" i="49"/>
  <c r="DB124" i="49"/>
  <c r="DB104" i="49"/>
  <c r="DB140" i="53"/>
  <c r="DB132" i="53"/>
  <c r="DB124" i="53"/>
  <c r="DB104" i="53"/>
  <c r="DC59" i="51"/>
  <c r="DC67" i="52"/>
  <c r="DC59" i="52"/>
  <c r="DB71" i="53"/>
  <c r="DB63" i="53"/>
  <c r="DB71" i="50"/>
  <c r="DB63" i="50"/>
  <c r="DB71" i="49"/>
  <c r="DB63" i="49"/>
  <c r="DC67" i="51"/>
  <c r="DB35" i="49"/>
  <c r="DB55" i="49"/>
  <c r="DB35" i="53"/>
  <c r="DB55" i="53"/>
  <c r="DB35" i="50"/>
  <c r="DB55" i="50"/>
  <c r="DC51" i="51"/>
  <c r="DC51" i="52"/>
  <c r="DC303" i="51"/>
  <c r="DC303" i="52"/>
  <c r="DC312" i="51"/>
  <c r="DC312" i="52"/>
  <c r="DB326" i="53"/>
  <c r="DB316" i="53"/>
  <c r="DB292" i="53"/>
  <c r="DB307" i="53"/>
  <c r="DB285" i="53"/>
  <c r="DB272" i="53"/>
  <c r="DB255" i="53"/>
  <c r="DB264" i="53"/>
  <c r="DB326" i="49"/>
  <c r="DB316" i="49"/>
  <c r="DB307" i="49"/>
  <c r="DB292" i="49"/>
  <c r="DB272" i="49"/>
  <c r="DB255" i="49"/>
  <c r="DB285" i="49"/>
  <c r="DB264" i="49"/>
  <c r="DB326" i="50"/>
  <c r="DB316" i="50"/>
  <c r="DB307" i="50"/>
  <c r="DB292" i="50"/>
  <c r="DB285" i="50"/>
  <c r="DB264" i="50"/>
  <c r="DB272" i="50"/>
  <c r="DB255" i="50"/>
  <c r="DB226" i="50"/>
  <c r="DB236" i="50"/>
  <c r="DB226" i="49"/>
  <c r="DB236" i="49"/>
  <c r="DB226" i="53"/>
  <c r="DB236" i="53"/>
  <c r="DC222" i="51"/>
  <c r="DC222" i="52"/>
  <c r="DB202" i="50"/>
  <c r="DB217" i="50"/>
  <c r="DB202" i="49"/>
  <c r="DB217" i="49"/>
  <c r="DB202" i="53"/>
  <c r="DB217" i="53"/>
  <c r="CY417" i="56"/>
  <c r="DB182" i="50"/>
  <c r="DB195" i="50"/>
  <c r="DB182" i="49"/>
  <c r="DB195" i="49"/>
  <c r="DB182" i="53"/>
  <c r="DB195" i="53"/>
  <c r="DB174" i="50"/>
  <c r="DB165" i="50"/>
  <c r="DB174" i="49"/>
  <c r="DB165" i="49"/>
  <c r="DB174" i="53"/>
  <c r="DB165" i="53"/>
  <c r="CY425" i="56"/>
  <c r="CY427" i="56" s="1"/>
  <c r="CZ362" i="56"/>
  <c r="CZ358" i="56"/>
  <c r="CZ380" i="56" s="1"/>
  <c r="DC3" i="51"/>
  <c r="DC3" i="52"/>
  <c r="CZ402" i="56"/>
  <c r="CZ420" i="56"/>
  <c r="CZ399" i="56"/>
  <c r="CZ421" i="56"/>
  <c r="CZ373" i="56"/>
  <c r="CZ400" i="56"/>
  <c r="CZ368" i="56"/>
  <c r="CZ401" i="56"/>
  <c r="CZ372" i="56"/>
  <c r="CZ370" i="56"/>
  <c r="CZ398" i="56"/>
  <c r="CZ367" i="56"/>
  <c r="CZ366" i="56"/>
  <c r="CZ371" i="56"/>
  <c r="CZ397" i="56"/>
  <c r="DB371" i="50"/>
  <c r="DB357" i="50"/>
  <c r="DB350" i="50"/>
  <c r="DB341" i="50"/>
  <c r="DB364" i="50"/>
  <c r="DB371" i="49"/>
  <c r="DB350" i="49"/>
  <c r="DB364" i="49"/>
  <c r="DB341" i="49"/>
  <c r="DB357" i="49"/>
  <c r="DB371" i="53"/>
  <c r="DB350" i="53"/>
  <c r="DB364" i="53"/>
  <c r="DB341" i="53"/>
  <c r="DB357" i="53"/>
  <c r="DC13" i="52"/>
  <c r="DC14" i="51"/>
  <c r="DC13" i="51"/>
  <c r="DC14" i="52"/>
  <c r="DB33" i="54"/>
  <c r="DB73" i="54"/>
  <c r="DB70" i="54"/>
  <c r="DB64" i="54"/>
  <c r="DB61" i="54"/>
  <c r="DB49" i="54"/>
  <c r="DB55" i="54"/>
  <c r="DB58" i="54"/>
  <c r="DB52" i="54"/>
  <c r="DB4" i="50"/>
  <c r="DB4" i="53"/>
  <c r="DB4" i="54"/>
  <c r="DC7" i="54"/>
  <c r="DC7" i="53"/>
  <c r="DC136" i="53" s="1"/>
  <c r="DD6" i="51"/>
  <c r="DC5" i="51"/>
  <c r="DC2" i="51"/>
  <c r="DD6" i="52"/>
  <c r="DC2" i="52"/>
  <c r="DC5" i="52"/>
  <c r="DC7" i="50"/>
  <c r="DC136" i="50" s="1"/>
  <c r="DB4" i="49"/>
  <c r="DC7" i="49"/>
  <c r="DC128" i="49" s="1"/>
  <c r="DC136" i="49" l="1"/>
  <c r="DC120" i="50"/>
  <c r="DC128" i="53"/>
  <c r="DC120" i="49"/>
  <c r="DC128" i="50"/>
  <c r="DC120" i="53"/>
  <c r="DC140" i="51"/>
  <c r="DC132" i="51"/>
  <c r="DC124" i="51"/>
  <c r="DC104" i="51"/>
  <c r="DC140" i="52"/>
  <c r="DC132" i="52"/>
  <c r="DC124" i="52"/>
  <c r="DC104" i="52"/>
  <c r="DC59" i="53"/>
  <c r="DC59" i="50"/>
  <c r="DC71" i="51"/>
  <c r="DC63" i="51"/>
  <c r="DC71" i="52"/>
  <c r="DC63" i="52"/>
  <c r="DC67" i="49"/>
  <c r="DC59" i="49"/>
  <c r="DC67" i="53"/>
  <c r="DC67" i="50"/>
  <c r="DC35" i="52"/>
  <c r="DC55" i="52"/>
  <c r="DC35" i="51"/>
  <c r="DC55" i="51"/>
  <c r="DC51" i="50"/>
  <c r="DC51" i="53"/>
  <c r="DC51" i="49"/>
  <c r="DC303" i="53"/>
  <c r="DC312" i="50"/>
  <c r="DC312" i="49"/>
  <c r="DC303" i="50"/>
  <c r="DC303" i="49"/>
  <c r="DC312" i="53"/>
  <c r="DC326" i="51"/>
  <c r="DC316" i="51"/>
  <c r="DC307" i="51"/>
  <c r="DC292" i="51"/>
  <c r="DC285" i="51"/>
  <c r="DC272" i="51"/>
  <c r="DC255" i="51"/>
  <c r="DC264" i="51"/>
  <c r="DC326" i="52"/>
  <c r="DC316" i="52"/>
  <c r="DC307" i="52"/>
  <c r="DC292" i="52"/>
  <c r="DC285" i="52"/>
  <c r="DC264" i="52"/>
  <c r="DC272" i="52"/>
  <c r="DC255" i="52"/>
  <c r="DC226" i="51"/>
  <c r="DC236" i="51"/>
  <c r="DC226" i="52"/>
  <c r="DC236" i="52"/>
  <c r="DC222" i="53"/>
  <c r="DC222" i="49"/>
  <c r="DC222" i="50"/>
  <c r="DC202" i="51"/>
  <c r="DC217" i="51"/>
  <c r="DC202" i="52"/>
  <c r="DC217" i="52"/>
  <c r="CZ384" i="56"/>
  <c r="DC182" i="51"/>
  <c r="DC195" i="51"/>
  <c r="DC182" i="52"/>
  <c r="DC195" i="52"/>
  <c r="DC174" i="51"/>
  <c r="DC165" i="51"/>
  <c r="DC174" i="52"/>
  <c r="DC165" i="52"/>
  <c r="CZ415" i="56"/>
  <c r="CZ425" i="56" s="1"/>
  <c r="CZ416" i="56"/>
  <c r="CZ389" i="56"/>
  <c r="CZ407" i="56" s="1"/>
  <c r="CZ390" i="56"/>
  <c r="CZ408" i="56" s="1"/>
  <c r="CZ359" i="56"/>
  <c r="CZ381" i="56" s="1"/>
  <c r="CZ391" i="56"/>
  <c r="CZ409" i="56" s="1"/>
  <c r="CZ392" i="56"/>
  <c r="CZ410" i="56" s="1"/>
  <c r="DC3" i="49"/>
  <c r="DC3" i="53"/>
  <c r="DC3" i="50"/>
  <c r="CZ426" i="56"/>
  <c r="DC15" i="54"/>
  <c r="DC30" i="54" s="1"/>
  <c r="DC3" i="54"/>
  <c r="CZ403" i="56"/>
  <c r="CZ374" i="56"/>
  <c r="CZ422" i="56"/>
  <c r="DC371" i="51"/>
  <c r="DC357" i="51"/>
  <c r="DC341" i="51"/>
  <c r="DC350" i="51"/>
  <c r="DC364" i="51"/>
  <c r="DC371" i="52"/>
  <c r="DC350" i="52"/>
  <c r="DC364" i="52"/>
  <c r="DC341" i="52"/>
  <c r="DC357" i="52"/>
  <c r="DC14" i="50"/>
  <c r="DC13" i="53"/>
  <c r="DC13" i="49"/>
  <c r="DC14" i="49"/>
  <c r="DC14" i="53"/>
  <c r="DC13" i="50"/>
  <c r="DC14" i="54"/>
  <c r="DB75" i="54"/>
  <c r="DB66" i="54"/>
  <c r="DA287" i="56"/>
  <c r="DA369" i="56" s="1"/>
  <c r="DC4" i="52"/>
  <c r="DC4" i="51"/>
  <c r="DD6" i="54"/>
  <c r="DC5" i="54"/>
  <c r="DC2" i="54"/>
  <c r="DC5" i="50"/>
  <c r="DC2" i="50"/>
  <c r="DD6" i="50"/>
  <c r="DD7" i="52"/>
  <c r="DD120" i="52" s="1"/>
  <c r="DD6" i="53"/>
  <c r="DC5" i="53"/>
  <c r="DC2" i="53"/>
  <c r="DD7" i="51"/>
  <c r="DD128" i="51" s="1"/>
  <c r="DC5" i="49"/>
  <c r="DC2" i="49"/>
  <c r="DD6" i="49"/>
  <c r="CZ417" i="56" l="1"/>
  <c r="DC42" i="54"/>
  <c r="DD136" i="52"/>
  <c r="DD128" i="52"/>
  <c r="DD120" i="51"/>
  <c r="DD136" i="51"/>
  <c r="DC140" i="49"/>
  <c r="DC132" i="49"/>
  <c r="DC124" i="49"/>
  <c r="DC104" i="49"/>
  <c r="DC140" i="53"/>
  <c r="DC132" i="53"/>
  <c r="DC124" i="53"/>
  <c r="DC104" i="53"/>
  <c r="DC140" i="50"/>
  <c r="DC132" i="50"/>
  <c r="DC124" i="50"/>
  <c r="DC104" i="50"/>
  <c r="DD59" i="52"/>
  <c r="DC71" i="49"/>
  <c r="DC63" i="49"/>
  <c r="DC71" i="53"/>
  <c r="DC63" i="53"/>
  <c r="DD67" i="51"/>
  <c r="DD59" i="51"/>
  <c r="DC71" i="50"/>
  <c r="DC63" i="50"/>
  <c r="DD67" i="52"/>
  <c r="DC35" i="50"/>
  <c r="DC55" i="50"/>
  <c r="DC35" i="49"/>
  <c r="DC55" i="49"/>
  <c r="DC35" i="53"/>
  <c r="DC55" i="53"/>
  <c r="DD51" i="51"/>
  <c r="DD51" i="52"/>
  <c r="DD312" i="51"/>
  <c r="DD303" i="52"/>
  <c r="DD303" i="51"/>
  <c r="DD312" i="52"/>
  <c r="DC326" i="50"/>
  <c r="DC316" i="50"/>
  <c r="DC307" i="50"/>
  <c r="DC285" i="50"/>
  <c r="DC272" i="50"/>
  <c r="DC292" i="50"/>
  <c r="DC255" i="50"/>
  <c r="DC264" i="50"/>
  <c r="DC326" i="49"/>
  <c r="DC316" i="49"/>
  <c r="DC307" i="49"/>
  <c r="DC292" i="49"/>
  <c r="DC272" i="49"/>
  <c r="DC255" i="49"/>
  <c r="DC285" i="49"/>
  <c r="DC264" i="49"/>
  <c r="DC326" i="53"/>
  <c r="DC316" i="53"/>
  <c r="DC292" i="53"/>
  <c r="DC307" i="53"/>
  <c r="DC285" i="53"/>
  <c r="DC272" i="53"/>
  <c r="DC255" i="53"/>
  <c r="DC264" i="53"/>
  <c r="DC226" i="53"/>
  <c r="DC236" i="53"/>
  <c r="DC226" i="50"/>
  <c r="DC236" i="50"/>
  <c r="DC226" i="49"/>
  <c r="DC236" i="49"/>
  <c r="DD222" i="52"/>
  <c r="DD222" i="51"/>
  <c r="DC202" i="49"/>
  <c r="DC217" i="49"/>
  <c r="DC202" i="53"/>
  <c r="DC217" i="53"/>
  <c r="DC202" i="50"/>
  <c r="DC217" i="50"/>
  <c r="DC182" i="53"/>
  <c r="DC195" i="53"/>
  <c r="DC182" i="49"/>
  <c r="DC195" i="49"/>
  <c r="DC182" i="50"/>
  <c r="DC195" i="50"/>
  <c r="DC174" i="53"/>
  <c r="DC165" i="53"/>
  <c r="DC174" i="50"/>
  <c r="DC165" i="50"/>
  <c r="DC174" i="49"/>
  <c r="DC165" i="49"/>
  <c r="DA362" i="56"/>
  <c r="DA358" i="56"/>
  <c r="DA380" i="56" s="1"/>
  <c r="CZ427" i="56"/>
  <c r="DD3" i="51"/>
  <c r="DD3" i="52"/>
  <c r="DA399" i="56"/>
  <c r="DA421" i="56"/>
  <c r="DA420" i="56"/>
  <c r="DA401" i="56"/>
  <c r="DA398" i="56"/>
  <c r="DA373" i="56"/>
  <c r="DA371" i="56"/>
  <c r="DA400" i="56"/>
  <c r="DA368" i="56"/>
  <c r="DA372" i="56"/>
  <c r="DA367" i="56"/>
  <c r="DA402" i="56"/>
  <c r="DA370" i="56"/>
  <c r="DA366" i="56"/>
  <c r="DA397" i="56"/>
  <c r="DC350" i="50"/>
  <c r="DC364" i="50"/>
  <c r="DC371" i="50"/>
  <c r="DC341" i="50"/>
  <c r="DC357" i="50"/>
  <c r="DC364" i="49"/>
  <c r="DC341" i="49"/>
  <c r="DC357" i="49"/>
  <c r="DC350" i="49"/>
  <c r="DC371" i="49"/>
  <c r="DC357" i="53"/>
  <c r="DC371" i="53"/>
  <c r="DC350" i="53"/>
  <c r="DC364" i="53"/>
  <c r="DC341" i="53"/>
  <c r="DD13" i="52"/>
  <c r="DD14" i="51"/>
  <c r="DD13" i="51"/>
  <c r="DD14" i="52"/>
  <c r="DC33" i="54"/>
  <c r="DC70" i="54"/>
  <c r="DC73" i="54"/>
  <c r="DC55" i="54"/>
  <c r="DC61" i="54"/>
  <c r="DC58" i="54"/>
  <c r="DC64" i="54"/>
  <c r="DC52" i="54"/>
  <c r="DC49" i="54"/>
  <c r="DC4" i="53"/>
  <c r="DC4" i="50"/>
  <c r="DC4" i="54"/>
  <c r="DD7" i="54"/>
  <c r="DE6" i="51"/>
  <c r="DD5" i="51"/>
  <c r="DD2" i="51"/>
  <c r="DE6" i="52"/>
  <c r="DD5" i="52"/>
  <c r="DD2" i="52"/>
  <c r="DD7" i="53"/>
  <c r="DD136" i="53" s="1"/>
  <c r="DD7" i="50"/>
  <c r="DD136" i="50" s="1"/>
  <c r="DC4" i="49"/>
  <c r="DD7" i="49"/>
  <c r="DD128" i="49" s="1"/>
  <c r="DA384" i="56" l="1"/>
  <c r="DD136" i="49"/>
  <c r="DD120" i="49"/>
  <c r="DD120" i="53"/>
  <c r="DD120" i="50"/>
  <c r="DD128" i="50"/>
  <c r="DD128" i="53"/>
  <c r="DD59" i="53"/>
  <c r="DD59" i="49"/>
  <c r="DD140" i="52"/>
  <c r="DD132" i="52"/>
  <c r="DD124" i="52"/>
  <c r="DD104" i="52"/>
  <c r="DD140" i="51"/>
  <c r="DD124" i="51"/>
  <c r="DD104" i="51"/>
  <c r="DD132" i="51"/>
  <c r="DD67" i="53"/>
  <c r="DD71" i="51"/>
  <c r="DD63" i="51"/>
  <c r="DD67" i="50"/>
  <c r="DD59" i="50"/>
  <c r="DD71" i="52"/>
  <c r="DD63" i="52"/>
  <c r="DD67" i="49"/>
  <c r="DD35" i="51"/>
  <c r="DD55" i="51"/>
  <c r="DD35" i="52"/>
  <c r="DD55" i="52"/>
  <c r="DD51" i="50"/>
  <c r="DD51" i="53"/>
  <c r="DD51" i="49"/>
  <c r="DD312" i="50"/>
  <c r="DD303" i="53"/>
  <c r="DD312" i="49"/>
  <c r="DD303" i="49"/>
  <c r="DD303" i="50"/>
  <c r="DD312" i="53"/>
  <c r="DD326" i="52"/>
  <c r="DD316" i="52"/>
  <c r="DD292" i="52"/>
  <c r="DD285" i="52"/>
  <c r="DD307" i="52"/>
  <c r="DD272" i="52"/>
  <c r="DD255" i="52"/>
  <c r="DD264" i="52"/>
  <c r="DD326" i="51"/>
  <c r="DD316" i="51"/>
  <c r="DD307" i="51"/>
  <c r="DD292" i="51"/>
  <c r="DD285" i="51"/>
  <c r="DD264" i="51"/>
  <c r="DD272" i="51"/>
  <c r="DD255" i="51"/>
  <c r="DD226" i="51"/>
  <c r="DD236" i="51"/>
  <c r="DD226" i="52"/>
  <c r="DD236" i="52"/>
  <c r="DD222" i="49"/>
  <c r="DD222" i="53"/>
  <c r="DD222" i="50"/>
  <c r="DD202" i="52"/>
  <c r="DD217" i="52"/>
  <c r="DD202" i="51"/>
  <c r="DD217" i="51"/>
  <c r="DD182" i="52"/>
  <c r="DD195" i="52"/>
  <c r="DD182" i="51"/>
  <c r="DD195" i="51"/>
  <c r="DD174" i="51"/>
  <c r="DD165" i="51"/>
  <c r="DD174" i="52"/>
  <c r="DD165" i="52"/>
  <c r="DA415" i="56"/>
  <c r="DA425" i="56" s="1"/>
  <c r="DA416" i="56"/>
  <c r="DA426" i="56" s="1"/>
  <c r="DA359" i="56"/>
  <c r="DA381" i="56" s="1"/>
  <c r="DA391" i="56"/>
  <c r="DA409" i="56" s="1"/>
  <c r="DA392" i="56"/>
  <c r="DA410" i="56" s="1"/>
  <c r="DA390" i="56"/>
  <c r="DA408" i="56" s="1"/>
  <c r="DD3" i="49"/>
  <c r="DD3" i="50"/>
  <c r="DD3" i="53"/>
  <c r="DD15" i="54"/>
  <c r="DD30" i="54" s="1"/>
  <c r="DD3" i="54"/>
  <c r="DA422" i="56"/>
  <c r="DA374" i="56"/>
  <c r="DA403" i="56"/>
  <c r="DD371" i="51"/>
  <c r="DD350" i="51"/>
  <c r="DD364" i="51"/>
  <c r="DD341" i="51"/>
  <c r="DD357" i="51"/>
  <c r="DD357" i="52"/>
  <c r="DD364" i="52"/>
  <c r="DD350" i="52"/>
  <c r="DD371" i="52"/>
  <c r="DD341" i="52"/>
  <c r="DD13" i="49"/>
  <c r="DD14" i="50"/>
  <c r="DD13" i="53"/>
  <c r="DD13" i="50"/>
  <c r="DD14" i="54"/>
  <c r="DD14" i="49"/>
  <c r="DD14" i="53"/>
  <c r="DC66" i="54"/>
  <c r="DC75" i="54"/>
  <c r="DB287" i="56"/>
  <c r="DB369" i="56" s="1"/>
  <c r="DA389" i="56"/>
  <c r="DA407" i="56" s="1"/>
  <c r="DD4" i="52"/>
  <c r="DD4" i="51"/>
  <c r="DE6" i="54"/>
  <c r="DD5" i="54"/>
  <c r="DD2" i="54"/>
  <c r="DE7" i="51"/>
  <c r="DE128" i="51" s="1"/>
  <c r="DE6" i="50"/>
  <c r="DD5" i="50"/>
  <c r="DD2" i="50"/>
  <c r="DE7" i="52"/>
  <c r="DE120" i="52" s="1"/>
  <c r="DD5" i="53"/>
  <c r="DE6" i="53"/>
  <c r="DD2" i="53"/>
  <c r="DE6" i="49"/>
  <c r="DD5" i="49"/>
  <c r="DD2" i="49"/>
  <c r="DA417" i="56" l="1"/>
  <c r="DE120" i="51"/>
  <c r="DE136" i="52"/>
  <c r="DE128" i="52"/>
  <c r="DE136" i="51"/>
  <c r="DE59" i="52"/>
  <c r="DD140" i="50"/>
  <c r="DD132" i="50"/>
  <c r="DD124" i="50"/>
  <c r="DD104" i="50"/>
  <c r="DE59" i="51"/>
  <c r="DD132" i="53"/>
  <c r="DD124" i="53"/>
  <c r="DD140" i="53"/>
  <c r="DD104" i="53"/>
  <c r="DD140" i="49"/>
  <c r="DD132" i="49"/>
  <c r="DD104" i="49"/>
  <c r="DD124" i="49"/>
  <c r="DD71" i="53"/>
  <c r="DD63" i="53"/>
  <c r="DD71" i="49"/>
  <c r="DD63" i="49"/>
  <c r="DD71" i="50"/>
  <c r="DD63" i="50"/>
  <c r="DE67" i="52"/>
  <c r="DE67" i="51"/>
  <c r="DD35" i="53"/>
  <c r="DD55" i="53"/>
  <c r="DD35" i="50"/>
  <c r="DD55" i="50"/>
  <c r="DD35" i="49"/>
  <c r="DD55" i="49"/>
  <c r="DE51" i="52"/>
  <c r="DE51" i="51"/>
  <c r="DE303" i="52"/>
  <c r="DE312" i="51"/>
  <c r="DE303" i="51"/>
  <c r="DE312" i="52"/>
  <c r="DD326" i="50"/>
  <c r="DD316" i="50"/>
  <c r="DD307" i="50"/>
  <c r="DD292" i="50"/>
  <c r="DD285" i="50"/>
  <c r="DD272" i="50"/>
  <c r="DD264" i="50"/>
  <c r="DD255" i="50"/>
  <c r="DD326" i="53"/>
  <c r="DD316" i="53"/>
  <c r="DD307" i="53"/>
  <c r="DD285" i="53"/>
  <c r="DD292" i="53"/>
  <c r="DD272" i="53"/>
  <c r="DD255" i="53"/>
  <c r="DD264" i="53"/>
  <c r="DD326" i="49"/>
  <c r="DD316" i="49"/>
  <c r="DD292" i="49"/>
  <c r="DD272" i="49"/>
  <c r="DD255" i="49"/>
  <c r="DD307" i="49"/>
  <c r="DD285" i="49"/>
  <c r="DD264" i="49"/>
  <c r="DD226" i="50"/>
  <c r="DD236" i="50"/>
  <c r="DD226" i="53"/>
  <c r="DD236" i="53"/>
  <c r="DD226" i="49"/>
  <c r="DD236" i="49"/>
  <c r="DE222" i="52"/>
  <c r="DE222" i="51"/>
  <c r="DD202" i="50"/>
  <c r="DD217" i="50"/>
  <c r="DD202" i="53"/>
  <c r="DD217" i="53"/>
  <c r="DD202" i="49"/>
  <c r="DD217" i="49"/>
  <c r="DD182" i="53"/>
  <c r="DD195" i="53"/>
  <c r="DD182" i="50"/>
  <c r="DD195" i="50"/>
  <c r="DD182" i="49"/>
  <c r="DD195" i="49"/>
  <c r="DD174" i="49"/>
  <c r="DD165" i="49"/>
  <c r="DD174" i="50"/>
  <c r="DD165" i="50"/>
  <c r="DD174" i="53"/>
  <c r="DD165" i="53"/>
  <c r="DB358" i="56"/>
  <c r="DB380" i="56" s="1"/>
  <c r="DA427" i="56"/>
  <c r="DE3" i="51"/>
  <c r="DE3" i="52"/>
  <c r="DD42" i="54"/>
  <c r="DB421" i="56"/>
  <c r="DB401" i="56"/>
  <c r="DB400" i="56"/>
  <c r="DB398" i="56"/>
  <c r="DB402" i="56"/>
  <c r="DB371" i="56"/>
  <c r="DB399" i="56"/>
  <c r="DB372" i="56"/>
  <c r="DB367" i="56"/>
  <c r="DB370" i="56"/>
  <c r="DB420" i="56"/>
  <c r="DB366" i="56"/>
  <c r="DB373" i="56"/>
  <c r="DB368" i="56"/>
  <c r="DB397" i="56"/>
  <c r="DD357" i="50"/>
  <c r="DD364" i="50"/>
  <c r="DD371" i="50"/>
  <c r="DD350" i="50"/>
  <c r="DD341" i="50"/>
  <c r="DD364" i="53"/>
  <c r="DD341" i="53"/>
  <c r="DD350" i="53"/>
  <c r="DD371" i="53"/>
  <c r="DD357" i="53"/>
  <c r="DD364" i="49"/>
  <c r="DD341" i="49"/>
  <c r="DD357" i="49"/>
  <c r="DD371" i="49"/>
  <c r="DD350" i="49"/>
  <c r="DE14" i="51"/>
  <c r="DE13" i="52"/>
  <c r="DE14" i="52"/>
  <c r="DE13" i="51"/>
  <c r="DD33" i="54"/>
  <c r="DD70" i="54"/>
  <c r="DD73" i="54"/>
  <c r="DD49" i="54"/>
  <c r="DD55" i="54"/>
  <c r="DD61" i="54"/>
  <c r="DD64" i="54"/>
  <c r="DD52" i="54"/>
  <c r="DD58" i="54"/>
  <c r="DD4" i="53"/>
  <c r="DD4" i="50"/>
  <c r="DE7" i="54"/>
  <c r="DD4" i="54"/>
  <c r="DE7" i="53"/>
  <c r="DE136" i="53" s="1"/>
  <c r="DE7" i="50"/>
  <c r="DE136" i="50" s="1"/>
  <c r="DF6" i="52"/>
  <c r="DE5" i="52"/>
  <c r="DE2" i="52"/>
  <c r="DF6" i="51"/>
  <c r="DE5" i="51"/>
  <c r="DE2" i="51"/>
  <c r="DD4" i="49"/>
  <c r="DE7" i="49"/>
  <c r="DE128" i="49" s="1"/>
  <c r="DE120" i="50" l="1"/>
  <c r="DE120" i="49"/>
  <c r="DE128" i="53"/>
  <c r="DE120" i="53"/>
  <c r="DE136" i="49"/>
  <c r="DE128" i="50"/>
  <c r="DE140" i="52"/>
  <c r="DE132" i="52"/>
  <c r="DE124" i="52"/>
  <c r="DE104" i="52"/>
  <c r="DE140" i="51"/>
  <c r="DE124" i="51"/>
  <c r="DE104" i="51"/>
  <c r="DE132" i="51"/>
  <c r="DE59" i="50"/>
  <c r="DE59" i="53"/>
  <c r="DE71" i="51"/>
  <c r="DE63" i="51"/>
  <c r="DE67" i="49"/>
  <c r="DE59" i="49"/>
  <c r="DE71" i="52"/>
  <c r="DE63" i="52"/>
  <c r="DE67" i="50"/>
  <c r="DE67" i="53"/>
  <c r="DE35" i="52"/>
  <c r="DE55" i="52"/>
  <c r="DE35" i="51"/>
  <c r="DE55" i="51"/>
  <c r="DE51" i="50"/>
  <c r="DE51" i="53"/>
  <c r="DE51" i="49"/>
  <c r="DE312" i="50"/>
  <c r="DE312" i="53"/>
  <c r="DE303" i="53"/>
  <c r="DE303" i="49"/>
  <c r="DE312" i="49"/>
  <c r="DE303" i="50"/>
  <c r="DE326" i="51"/>
  <c r="DE316" i="51"/>
  <c r="DE307" i="51"/>
  <c r="DE292" i="51"/>
  <c r="DE285" i="51"/>
  <c r="DE272" i="51"/>
  <c r="DE255" i="51"/>
  <c r="DE264" i="51"/>
  <c r="DE316" i="52"/>
  <c r="DE292" i="52"/>
  <c r="DE285" i="52"/>
  <c r="DE326" i="52"/>
  <c r="DE307" i="52"/>
  <c r="DE272" i="52"/>
  <c r="DE255" i="52"/>
  <c r="DE264" i="52"/>
  <c r="DE226" i="51"/>
  <c r="DE236" i="51"/>
  <c r="DE226" i="52"/>
  <c r="DE236" i="52"/>
  <c r="DE222" i="50"/>
  <c r="DE222" i="53"/>
  <c r="DE222" i="49"/>
  <c r="DE202" i="51"/>
  <c r="DE217" i="51"/>
  <c r="DE202" i="52"/>
  <c r="DE217" i="52"/>
  <c r="DE182" i="51"/>
  <c r="DE195" i="51"/>
  <c r="DE182" i="52"/>
  <c r="DE195" i="52"/>
  <c r="DE174" i="51"/>
  <c r="DE165" i="51"/>
  <c r="DE174" i="52"/>
  <c r="DE165" i="52"/>
  <c r="DB392" i="56"/>
  <c r="DB410" i="56" s="1"/>
  <c r="DB390" i="56"/>
  <c r="DB408" i="56" s="1"/>
  <c r="DB359" i="56"/>
  <c r="DB381" i="56" s="1"/>
  <c r="DB416" i="56"/>
  <c r="DB426" i="56" s="1"/>
  <c r="DB415" i="56"/>
  <c r="DB425" i="56" s="1"/>
  <c r="DB362" i="56"/>
  <c r="DB384" i="56" s="1"/>
  <c r="DB391" i="56"/>
  <c r="DB409" i="56" s="1"/>
  <c r="DE3" i="49"/>
  <c r="DE3" i="50"/>
  <c r="DE3" i="53"/>
  <c r="DE15" i="54"/>
  <c r="DE30" i="54" s="1"/>
  <c r="DE3" i="54"/>
  <c r="DB422" i="56"/>
  <c r="DB403" i="56"/>
  <c r="DB374" i="56"/>
  <c r="DE357" i="51"/>
  <c r="DE341" i="51"/>
  <c r="DE371" i="51"/>
  <c r="DE350" i="51"/>
  <c r="DE364" i="51"/>
  <c r="DE364" i="52"/>
  <c r="DE341" i="52"/>
  <c r="DE357" i="52"/>
  <c r="DE350" i="52"/>
  <c r="DE371" i="52"/>
  <c r="DE14" i="50"/>
  <c r="DE13" i="53"/>
  <c r="DE13" i="49"/>
  <c r="DE13" i="50"/>
  <c r="DE14" i="49"/>
  <c r="DE14" i="53"/>
  <c r="DE14" i="54"/>
  <c r="DD66" i="54"/>
  <c r="DD75" i="54"/>
  <c r="DC287" i="56"/>
  <c r="DC369" i="56" s="1"/>
  <c r="DB389" i="56"/>
  <c r="DB407" i="56" s="1"/>
  <c r="DE4" i="52"/>
  <c r="DE4" i="51"/>
  <c r="DF6" i="54"/>
  <c r="DE5" i="54"/>
  <c r="DE2" i="54"/>
  <c r="DF7" i="52"/>
  <c r="DF120" i="52" s="1"/>
  <c r="DF7" i="51"/>
  <c r="DF128" i="51" s="1"/>
  <c r="DF6" i="50"/>
  <c r="DE5" i="50"/>
  <c r="DE2" i="50"/>
  <c r="DF6" i="53"/>
  <c r="DE2" i="53"/>
  <c r="DE5" i="53"/>
  <c r="DE5" i="49"/>
  <c r="DE2" i="49"/>
  <c r="DF6" i="49"/>
  <c r="DF128" i="52" l="1"/>
  <c r="DF136" i="52"/>
  <c r="DF120" i="51"/>
  <c r="DF136" i="51"/>
  <c r="DE140" i="50"/>
  <c r="DE132" i="50"/>
  <c r="DE124" i="50"/>
  <c r="DE104" i="50"/>
  <c r="DE124" i="53"/>
  <c r="DE140" i="53"/>
  <c r="DE132" i="53"/>
  <c r="DE104" i="53"/>
  <c r="DE140" i="49"/>
  <c r="DE132" i="49"/>
  <c r="DE104" i="49"/>
  <c r="DE124" i="49"/>
  <c r="DF59" i="51"/>
  <c r="DE71" i="49"/>
  <c r="DE63" i="49"/>
  <c r="DE71" i="53"/>
  <c r="DE63" i="53"/>
  <c r="DF67" i="52"/>
  <c r="DF59" i="52"/>
  <c r="DE71" i="50"/>
  <c r="DE63" i="50"/>
  <c r="DF67" i="51"/>
  <c r="DE35" i="50"/>
  <c r="DE55" i="50"/>
  <c r="DE35" i="49"/>
  <c r="DE55" i="49"/>
  <c r="DE35" i="53"/>
  <c r="DE55" i="53"/>
  <c r="DF51" i="52"/>
  <c r="DF51" i="51"/>
  <c r="DF312" i="52"/>
  <c r="DF303" i="52"/>
  <c r="DF312" i="51"/>
  <c r="DF303" i="51"/>
  <c r="DE307" i="53"/>
  <c r="DE326" i="53"/>
  <c r="DE316" i="53"/>
  <c r="DE285" i="53"/>
  <c r="DE292" i="53"/>
  <c r="DE272" i="53"/>
  <c r="DE255" i="53"/>
  <c r="DE264" i="53"/>
  <c r="DE326" i="49"/>
  <c r="DE316" i="49"/>
  <c r="DE292" i="49"/>
  <c r="DE272" i="49"/>
  <c r="DE255" i="49"/>
  <c r="DE285" i="49"/>
  <c r="DE264" i="49"/>
  <c r="DE307" i="49"/>
  <c r="DE326" i="50"/>
  <c r="DE316" i="50"/>
  <c r="DE307" i="50"/>
  <c r="DE292" i="50"/>
  <c r="DE272" i="50"/>
  <c r="DE255" i="50"/>
  <c r="DE285" i="50"/>
  <c r="DE264" i="50"/>
  <c r="DE226" i="49"/>
  <c r="DE236" i="49"/>
  <c r="DE226" i="53"/>
  <c r="DE236" i="53"/>
  <c r="DE226" i="50"/>
  <c r="DE236" i="50"/>
  <c r="DF222" i="51"/>
  <c r="DF222" i="52"/>
  <c r="DE202" i="50"/>
  <c r="DE217" i="50"/>
  <c r="DE202" i="49"/>
  <c r="DE217" i="49"/>
  <c r="DE202" i="53"/>
  <c r="DE217" i="53"/>
  <c r="DE182" i="53"/>
  <c r="DE195" i="53"/>
  <c r="DE182" i="50"/>
  <c r="DE195" i="50"/>
  <c r="DE182" i="49"/>
  <c r="DE195" i="49"/>
  <c r="DE174" i="50"/>
  <c r="DE165" i="50"/>
  <c r="DE174" i="49"/>
  <c r="DE165" i="49"/>
  <c r="DE174" i="53"/>
  <c r="DE165" i="53"/>
  <c r="DC358" i="56"/>
  <c r="DC380" i="56" s="1"/>
  <c r="DB417" i="56"/>
  <c r="DB427" i="56"/>
  <c r="DF3" i="51"/>
  <c r="DF3" i="52"/>
  <c r="DE42" i="54"/>
  <c r="DC401" i="56"/>
  <c r="DC399" i="56"/>
  <c r="DC398" i="56"/>
  <c r="DC372" i="56"/>
  <c r="DC402" i="56"/>
  <c r="DC370" i="56"/>
  <c r="DC420" i="56"/>
  <c r="DC373" i="56"/>
  <c r="DC371" i="56"/>
  <c r="DC368" i="56"/>
  <c r="DC400" i="56"/>
  <c r="DC421" i="56"/>
  <c r="DC367" i="56"/>
  <c r="DC366" i="56"/>
  <c r="DC397" i="56"/>
  <c r="DE371" i="50"/>
  <c r="DE364" i="50"/>
  <c r="DE341" i="50"/>
  <c r="DE357" i="50"/>
  <c r="DE350" i="50"/>
  <c r="DE357" i="49"/>
  <c r="DE371" i="49"/>
  <c r="DE350" i="49"/>
  <c r="DE341" i="49"/>
  <c r="DE364" i="49"/>
  <c r="DE371" i="53"/>
  <c r="DE350" i="53"/>
  <c r="DE364" i="53"/>
  <c r="DE341" i="53"/>
  <c r="DE357" i="53"/>
  <c r="DF14" i="51"/>
  <c r="DF13" i="52"/>
  <c r="DF13" i="51"/>
  <c r="DF14" i="52"/>
  <c r="DE33" i="54"/>
  <c r="DE73" i="54"/>
  <c r="DE70" i="54"/>
  <c r="DE61" i="54"/>
  <c r="DE58" i="54"/>
  <c r="DE64" i="54"/>
  <c r="DE52" i="54"/>
  <c r="DE49" i="54"/>
  <c r="DE55" i="54"/>
  <c r="DE4" i="50"/>
  <c r="DE4" i="53"/>
  <c r="DE4" i="54"/>
  <c r="DF7" i="54"/>
  <c r="DG6" i="52"/>
  <c r="DF5" i="52"/>
  <c r="DF2" i="52"/>
  <c r="DF7" i="53"/>
  <c r="DF136" i="53" s="1"/>
  <c r="DF5" i="51"/>
  <c r="DF2" i="51"/>
  <c r="DG6" i="51"/>
  <c r="DF7" i="50"/>
  <c r="DF136" i="50" s="1"/>
  <c r="DE4" i="49"/>
  <c r="DF7" i="49"/>
  <c r="DF128" i="49" s="1"/>
  <c r="DF120" i="50" l="1"/>
  <c r="DF128" i="50"/>
  <c r="DF120" i="49"/>
  <c r="DF128" i="53"/>
  <c r="DF120" i="53"/>
  <c r="DF136" i="49"/>
  <c r="DF140" i="51"/>
  <c r="DF132" i="51"/>
  <c r="DF124" i="51"/>
  <c r="DF104" i="51"/>
  <c r="DF59" i="49"/>
  <c r="DF140" i="52"/>
  <c r="DF132" i="52"/>
  <c r="DF104" i="52"/>
  <c r="DF124" i="52"/>
  <c r="DF59" i="50"/>
  <c r="DF67" i="53"/>
  <c r="DF59" i="53"/>
  <c r="DF71" i="52"/>
  <c r="DF63" i="52"/>
  <c r="DF71" i="51"/>
  <c r="DF63" i="51"/>
  <c r="DF67" i="49"/>
  <c r="DF67" i="50"/>
  <c r="DF35" i="51"/>
  <c r="DF55" i="51"/>
  <c r="DF35" i="52"/>
  <c r="DF55" i="52"/>
  <c r="DF51" i="50"/>
  <c r="DF51" i="53"/>
  <c r="DF51" i="49"/>
  <c r="DF303" i="49"/>
  <c r="DF312" i="50"/>
  <c r="DF303" i="50"/>
  <c r="DF303" i="53"/>
  <c r="DF312" i="49"/>
  <c r="DF312" i="53"/>
  <c r="DF326" i="51"/>
  <c r="DF316" i="51"/>
  <c r="DF307" i="51"/>
  <c r="DF292" i="51"/>
  <c r="DF285" i="51"/>
  <c r="DF272" i="51"/>
  <c r="DF264" i="51"/>
  <c r="DF255" i="51"/>
  <c r="DF326" i="52"/>
  <c r="DF316" i="52"/>
  <c r="DF307" i="52"/>
  <c r="DF292" i="52"/>
  <c r="DF272" i="52"/>
  <c r="DF255" i="52"/>
  <c r="DF264" i="52"/>
  <c r="DF285" i="52"/>
  <c r="DF226" i="51"/>
  <c r="DF236" i="51"/>
  <c r="DF226" i="52"/>
  <c r="DF236" i="52"/>
  <c r="DF222" i="49"/>
  <c r="DF222" i="53"/>
  <c r="DF222" i="50"/>
  <c r="DF202" i="51"/>
  <c r="DF217" i="51"/>
  <c r="DF202" i="52"/>
  <c r="DF217" i="52"/>
  <c r="DF182" i="51"/>
  <c r="DF195" i="51"/>
  <c r="DF182" i="52"/>
  <c r="DF195" i="52"/>
  <c r="DF174" i="51"/>
  <c r="DF165" i="51"/>
  <c r="DF174" i="52"/>
  <c r="DF165" i="52"/>
  <c r="DC392" i="56"/>
  <c r="DC410" i="56" s="1"/>
  <c r="DC415" i="56"/>
  <c r="DC425" i="56" s="1"/>
  <c r="DC416" i="56"/>
  <c r="DC426" i="56" s="1"/>
  <c r="DC362" i="56"/>
  <c r="DC384" i="56" s="1"/>
  <c r="DC390" i="56"/>
  <c r="DC408" i="56" s="1"/>
  <c r="DC391" i="56"/>
  <c r="DC409" i="56" s="1"/>
  <c r="DC359" i="56"/>
  <c r="DC381" i="56" s="1"/>
  <c r="DF3" i="53"/>
  <c r="DF3" i="49"/>
  <c r="DF3" i="50"/>
  <c r="DF15" i="54"/>
  <c r="DF30" i="54" s="1"/>
  <c r="DF3" i="54"/>
  <c r="DC422" i="56"/>
  <c r="DC403" i="56"/>
  <c r="DC374" i="56"/>
  <c r="DF371" i="51"/>
  <c r="DF364" i="51"/>
  <c r="DF341" i="51"/>
  <c r="DF357" i="51"/>
  <c r="DF350" i="51"/>
  <c r="DF357" i="52"/>
  <c r="DF371" i="52"/>
  <c r="DF350" i="52"/>
  <c r="DF341" i="52"/>
  <c r="DF364" i="52"/>
  <c r="DF13" i="53"/>
  <c r="DF13" i="49"/>
  <c r="DF13" i="50"/>
  <c r="DF14" i="50"/>
  <c r="DF14" i="49"/>
  <c r="DF14" i="54"/>
  <c r="DF14" i="53"/>
  <c r="DE75" i="54"/>
  <c r="DE66" i="54"/>
  <c r="DD287" i="56"/>
  <c r="DD369" i="56" s="1"/>
  <c r="DC389" i="56"/>
  <c r="DC407" i="56" s="1"/>
  <c r="DF4" i="51"/>
  <c r="DF4" i="52"/>
  <c r="DG6" i="54"/>
  <c r="DF5" i="54"/>
  <c r="DF2" i="54"/>
  <c r="DF2" i="50"/>
  <c r="DF5" i="50"/>
  <c r="DG6" i="50"/>
  <c r="DG7" i="51"/>
  <c r="DG128" i="51" s="1"/>
  <c r="DG7" i="52"/>
  <c r="DG120" i="52" s="1"/>
  <c r="DF5" i="53"/>
  <c r="DF2" i="53"/>
  <c r="DG6" i="53"/>
  <c r="DG6" i="49"/>
  <c r="DF2" i="49"/>
  <c r="DF5" i="49"/>
  <c r="DC417" i="56" l="1"/>
  <c r="DG136" i="52"/>
  <c r="DG136" i="51"/>
  <c r="DG128" i="52"/>
  <c r="DG120" i="51"/>
  <c r="DF124" i="53"/>
  <c r="DF140" i="53"/>
  <c r="DF132" i="53"/>
  <c r="DF104" i="53"/>
  <c r="DG59" i="51"/>
  <c r="DG59" i="52"/>
  <c r="DF132" i="49"/>
  <c r="DF140" i="49"/>
  <c r="DF104" i="49"/>
  <c r="DF124" i="49"/>
  <c r="DF140" i="50"/>
  <c r="DF132" i="50"/>
  <c r="DF124" i="50"/>
  <c r="DF104" i="50"/>
  <c r="DF71" i="50"/>
  <c r="DF63" i="50"/>
  <c r="DF71" i="49"/>
  <c r="DF63" i="49"/>
  <c r="DF71" i="53"/>
  <c r="DF63" i="53"/>
  <c r="DG67" i="52"/>
  <c r="DG67" i="51"/>
  <c r="DF35" i="50"/>
  <c r="DF55" i="50"/>
  <c r="DF35" i="49"/>
  <c r="DF55" i="49"/>
  <c r="DF35" i="53"/>
  <c r="DF55" i="53"/>
  <c r="DG51" i="52"/>
  <c r="DG51" i="51"/>
  <c r="DG312" i="52"/>
  <c r="DG303" i="51"/>
  <c r="DG303" i="52"/>
  <c r="DG312" i="51"/>
  <c r="DF326" i="53"/>
  <c r="DF316" i="53"/>
  <c r="DF292" i="53"/>
  <c r="DF272" i="53"/>
  <c r="DF307" i="53"/>
  <c r="DF285" i="53"/>
  <c r="DF264" i="53"/>
  <c r="DF255" i="53"/>
  <c r="DF326" i="50"/>
  <c r="DF316" i="50"/>
  <c r="DF307" i="50"/>
  <c r="DF292" i="50"/>
  <c r="DF285" i="50"/>
  <c r="DF272" i="50"/>
  <c r="DF264" i="50"/>
  <c r="DF255" i="50"/>
  <c r="DF326" i="49"/>
  <c r="DF316" i="49"/>
  <c r="DF272" i="49"/>
  <c r="DF255" i="49"/>
  <c r="DF285" i="49"/>
  <c r="DF264" i="49"/>
  <c r="DF292" i="49"/>
  <c r="DF307" i="49"/>
  <c r="DF226" i="50"/>
  <c r="DF236" i="50"/>
  <c r="DF226" i="49"/>
  <c r="DF236" i="49"/>
  <c r="DF226" i="53"/>
  <c r="DF236" i="53"/>
  <c r="DG222" i="52"/>
  <c r="DG222" i="51"/>
  <c r="DF202" i="50"/>
  <c r="DF217" i="50"/>
  <c r="DF202" i="49"/>
  <c r="DF217" i="49"/>
  <c r="DF202" i="53"/>
  <c r="DF217" i="53"/>
  <c r="DF182" i="49"/>
  <c r="DF195" i="49"/>
  <c r="DF182" i="53"/>
  <c r="DF195" i="53"/>
  <c r="DF182" i="50"/>
  <c r="DF195" i="50"/>
  <c r="DF174" i="50"/>
  <c r="DF165" i="50"/>
  <c r="DF174" i="49"/>
  <c r="DF165" i="49"/>
  <c r="DF174" i="53"/>
  <c r="DF165" i="53"/>
  <c r="DC427" i="56"/>
  <c r="DD358" i="56"/>
  <c r="DD380" i="56" s="1"/>
  <c r="DG3" i="52"/>
  <c r="DG3" i="51"/>
  <c r="DF42" i="54"/>
  <c r="DD420" i="56"/>
  <c r="DD402" i="56"/>
  <c r="DD401" i="56"/>
  <c r="DD421" i="56"/>
  <c r="DD400" i="56"/>
  <c r="DD373" i="56"/>
  <c r="DD372" i="56"/>
  <c r="DD370" i="56"/>
  <c r="DD371" i="56"/>
  <c r="DD368" i="56"/>
  <c r="DD398" i="56"/>
  <c r="DD367" i="56"/>
  <c r="DD366" i="56"/>
  <c r="DD399" i="56"/>
  <c r="DD397" i="56"/>
  <c r="DF371" i="50"/>
  <c r="DF350" i="50"/>
  <c r="DF364" i="50"/>
  <c r="DF357" i="50"/>
  <c r="DF341" i="50"/>
  <c r="DF357" i="49"/>
  <c r="DF371" i="49"/>
  <c r="DF350" i="49"/>
  <c r="DF364" i="49"/>
  <c r="DF341" i="49"/>
  <c r="DF357" i="53"/>
  <c r="DF364" i="53"/>
  <c r="DF371" i="53"/>
  <c r="DF341" i="53"/>
  <c r="DF350" i="53"/>
  <c r="DG13" i="52"/>
  <c r="DG14" i="51"/>
  <c r="DG14" i="52"/>
  <c r="DG13" i="51"/>
  <c r="DF33" i="54"/>
  <c r="DF73" i="54"/>
  <c r="DF70" i="54"/>
  <c r="DF49" i="54"/>
  <c r="DF61" i="54"/>
  <c r="DF55" i="54"/>
  <c r="DF64" i="54"/>
  <c r="DF58" i="54"/>
  <c r="DF52" i="54"/>
  <c r="DF4" i="53"/>
  <c r="DF4" i="50"/>
  <c r="DF4" i="54"/>
  <c r="DG7" i="54"/>
  <c r="DG5" i="52"/>
  <c r="DG2" i="52"/>
  <c r="DH6" i="52"/>
  <c r="DG7" i="50"/>
  <c r="DG136" i="50" s="1"/>
  <c r="DG5" i="51"/>
  <c r="DG2" i="51"/>
  <c r="DH6" i="51"/>
  <c r="DG7" i="53"/>
  <c r="DG136" i="53" s="1"/>
  <c r="DG7" i="49"/>
  <c r="DG128" i="49" s="1"/>
  <c r="DF4" i="49"/>
  <c r="DG120" i="49" l="1"/>
  <c r="DG136" i="49"/>
  <c r="DG128" i="50"/>
  <c r="DG128" i="53"/>
  <c r="DG120" i="50"/>
  <c r="DG120" i="53"/>
  <c r="DG59" i="50"/>
  <c r="DG140" i="52"/>
  <c r="DG124" i="52"/>
  <c r="DG132" i="52"/>
  <c r="DG104" i="52"/>
  <c r="DG59" i="53"/>
  <c r="DG140" i="51"/>
  <c r="DG132" i="51"/>
  <c r="DG124" i="51"/>
  <c r="DG104" i="51"/>
  <c r="DG59" i="49"/>
  <c r="DG71" i="52"/>
  <c r="DG63" i="52"/>
  <c r="DG71" i="51"/>
  <c r="DG63" i="51"/>
  <c r="DG67" i="53"/>
  <c r="DG67" i="49"/>
  <c r="DG67" i="50"/>
  <c r="DG35" i="52"/>
  <c r="DG55" i="52"/>
  <c r="DG35" i="51"/>
  <c r="DG55" i="51"/>
  <c r="DG51" i="50"/>
  <c r="DG51" i="53"/>
  <c r="DG51" i="49"/>
  <c r="DG312" i="49"/>
  <c r="DG312" i="50"/>
  <c r="DG312" i="53"/>
  <c r="DG303" i="53"/>
  <c r="DG303" i="49"/>
  <c r="DG303" i="50"/>
  <c r="DG326" i="52"/>
  <c r="DG316" i="52"/>
  <c r="DG307" i="52"/>
  <c r="DG292" i="52"/>
  <c r="DG272" i="52"/>
  <c r="DG264" i="52"/>
  <c r="DG285" i="52"/>
  <c r="DG255" i="52"/>
  <c r="DG326" i="51"/>
  <c r="DG316" i="51"/>
  <c r="DG307" i="51"/>
  <c r="DG292" i="51"/>
  <c r="DG285" i="51"/>
  <c r="DG264" i="51"/>
  <c r="DG255" i="51"/>
  <c r="DG272" i="51"/>
  <c r="DG226" i="51"/>
  <c r="DG236" i="51"/>
  <c r="DG226" i="52"/>
  <c r="DG236" i="52"/>
  <c r="DG222" i="53"/>
  <c r="DG222" i="49"/>
  <c r="DG222" i="50"/>
  <c r="DG202" i="52"/>
  <c r="DG217" i="52"/>
  <c r="DG202" i="51"/>
  <c r="DG217" i="51"/>
  <c r="DG182" i="51"/>
  <c r="DG195" i="51"/>
  <c r="DG182" i="52"/>
  <c r="DG195" i="52"/>
  <c r="DG174" i="51"/>
  <c r="DG165" i="51"/>
  <c r="DG174" i="52"/>
  <c r="DG165" i="52"/>
  <c r="DD390" i="56"/>
  <c r="DD408" i="56" s="1"/>
  <c r="DD392" i="56"/>
  <c r="DD410" i="56" s="1"/>
  <c r="DD415" i="56"/>
  <c r="DD425" i="56" s="1"/>
  <c r="DD416" i="56"/>
  <c r="DD426" i="56" s="1"/>
  <c r="DD362" i="56"/>
  <c r="DD384" i="56" s="1"/>
  <c r="DD391" i="56"/>
  <c r="DD409" i="56" s="1"/>
  <c r="DD359" i="56"/>
  <c r="DD381" i="56" s="1"/>
  <c r="DG3" i="50"/>
  <c r="DG3" i="49"/>
  <c r="DG3" i="53"/>
  <c r="DG15" i="54"/>
  <c r="DG30" i="54" s="1"/>
  <c r="DG3" i="54"/>
  <c r="DD422" i="56"/>
  <c r="DD403" i="56"/>
  <c r="DD374" i="56"/>
  <c r="DG371" i="51"/>
  <c r="DG350" i="51"/>
  <c r="DG341" i="51"/>
  <c r="DG364" i="51"/>
  <c r="DG357" i="51"/>
  <c r="DG357" i="52"/>
  <c r="DG371" i="52"/>
  <c r="DG350" i="52"/>
  <c r="DG364" i="52"/>
  <c r="DG341" i="52"/>
  <c r="DG14" i="50"/>
  <c r="DG13" i="49"/>
  <c r="DG13" i="53"/>
  <c r="DG14" i="49"/>
  <c r="DG14" i="54"/>
  <c r="DG14" i="53"/>
  <c r="DG13" i="50"/>
  <c r="DF75" i="54"/>
  <c r="DF66" i="54"/>
  <c r="DE287" i="56"/>
  <c r="DE369" i="56" s="1"/>
  <c r="DD389" i="56"/>
  <c r="DD407" i="56" s="1"/>
  <c r="DG4" i="52"/>
  <c r="DG4" i="51"/>
  <c r="DG5" i="54"/>
  <c r="DG2" i="54"/>
  <c r="DH6" i="54"/>
  <c r="DH7" i="52"/>
  <c r="DH120" i="52" s="1"/>
  <c r="DH6" i="53"/>
  <c r="DG5" i="53"/>
  <c r="DG2" i="53"/>
  <c r="DH7" i="51"/>
  <c r="DH128" i="51" s="1"/>
  <c r="DG5" i="50"/>
  <c r="DH6" i="50"/>
  <c r="DG2" i="50"/>
  <c r="DH6" i="49"/>
  <c r="DG5" i="49"/>
  <c r="DG2" i="49"/>
  <c r="DD417" i="56" l="1"/>
  <c r="DH120" i="51"/>
  <c r="DH136" i="51"/>
  <c r="DH128" i="52"/>
  <c r="DH136" i="52"/>
  <c r="DG140" i="50"/>
  <c r="DG132" i="50"/>
  <c r="DG104" i="50"/>
  <c r="DG124" i="50"/>
  <c r="DH59" i="51"/>
  <c r="DG140" i="53"/>
  <c r="DG132" i="53"/>
  <c r="DG124" i="53"/>
  <c r="DG104" i="53"/>
  <c r="DH59" i="52"/>
  <c r="DG140" i="49"/>
  <c r="DG132" i="49"/>
  <c r="DG124" i="49"/>
  <c r="DG104" i="49"/>
  <c r="DG71" i="53"/>
  <c r="DG63" i="53"/>
  <c r="DG71" i="49"/>
  <c r="DG63" i="49"/>
  <c r="DG71" i="50"/>
  <c r="DG63" i="50"/>
  <c r="DH67" i="52"/>
  <c r="DH67" i="51"/>
  <c r="DG35" i="53"/>
  <c r="DG55" i="53"/>
  <c r="DG35" i="49"/>
  <c r="DG55" i="49"/>
  <c r="DG35" i="50"/>
  <c r="DG55" i="50"/>
  <c r="DH51" i="52"/>
  <c r="DH51" i="51"/>
  <c r="DH312" i="51"/>
  <c r="DH312" i="52"/>
  <c r="DH303" i="51"/>
  <c r="DH303" i="52"/>
  <c r="DG326" i="50"/>
  <c r="DG316" i="50"/>
  <c r="DG307" i="50"/>
  <c r="DG285" i="50"/>
  <c r="DG292" i="50"/>
  <c r="DG272" i="50"/>
  <c r="DG255" i="50"/>
  <c r="DG264" i="50"/>
  <c r="DG326" i="53"/>
  <c r="DG316" i="53"/>
  <c r="DG292" i="53"/>
  <c r="DG272" i="53"/>
  <c r="DG307" i="53"/>
  <c r="DG285" i="53"/>
  <c r="DG264" i="53"/>
  <c r="DG255" i="53"/>
  <c r="DG326" i="49"/>
  <c r="DG316" i="49"/>
  <c r="DG285" i="49"/>
  <c r="DG264" i="49"/>
  <c r="DG307" i="49"/>
  <c r="DG292" i="49"/>
  <c r="DG272" i="49"/>
  <c r="DG255" i="49"/>
  <c r="DG226" i="49"/>
  <c r="DG236" i="49"/>
  <c r="DG226" i="50"/>
  <c r="DG236" i="50"/>
  <c r="DG226" i="53"/>
  <c r="DG236" i="53"/>
  <c r="DH222" i="51"/>
  <c r="DH222" i="52"/>
  <c r="DG202" i="53"/>
  <c r="DG217" i="53"/>
  <c r="DG202" i="50"/>
  <c r="DG217" i="50"/>
  <c r="DG202" i="49"/>
  <c r="DG217" i="49"/>
  <c r="DG182" i="50"/>
  <c r="DG195" i="50"/>
  <c r="DG182" i="49"/>
  <c r="DG195" i="49"/>
  <c r="DG182" i="53"/>
  <c r="DG195" i="53"/>
  <c r="DG174" i="50"/>
  <c r="DG165" i="50"/>
  <c r="DG174" i="49"/>
  <c r="DG165" i="49"/>
  <c r="DG174" i="53"/>
  <c r="DG165" i="53"/>
  <c r="DD427" i="56"/>
  <c r="DE358" i="56"/>
  <c r="DE380" i="56" s="1"/>
  <c r="DG42" i="54"/>
  <c r="DH3" i="51"/>
  <c r="DH3" i="52"/>
  <c r="DE420" i="56"/>
  <c r="DE400" i="56"/>
  <c r="DE399" i="56"/>
  <c r="DE421" i="56"/>
  <c r="DE373" i="56"/>
  <c r="DE402" i="56"/>
  <c r="DE401" i="56"/>
  <c r="DE370" i="56"/>
  <c r="DE371" i="56"/>
  <c r="DE368" i="56"/>
  <c r="DE398" i="56"/>
  <c r="DE366" i="56"/>
  <c r="DE367" i="56"/>
  <c r="DE372" i="56"/>
  <c r="DE397" i="56"/>
  <c r="DG371" i="50"/>
  <c r="DG357" i="50"/>
  <c r="DG364" i="50"/>
  <c r="DG341" i="50"/>
  <c r="DG350" i="50"/>
  <c r="DG364" i="53"/>
  <c r="DG341" i="53"/>
  <c r="DG357" i="53"/>
  <c r="DG350" i="53"/>
  <c r="DG371" i="53"/>
  <c r="DG357" i="49"/>
  <c r="DG371" i="49"/>
  <c r="DG350" i="49"/>
  <c r="DG364" i="49"/>
  <c r="DG341" i="49"/>
  <c r="DH13" i="52"/>
  <c r="DH14" i="51"/>
  <c r="DH14" i="52"/>
  <c r="DH13" i="51"/>
  <c r="DG33" i="54"/>
  <c r="DG70" i="54"/>
  <c r="DG73" i="54"/>
  <c r="DG64" i="54"/>
  <c r="DG49" i="54"/>
  <c r="DG52" i="54"/>
  <c r="DG61" i="54"/>
  <c r="DG58" i="54"/>
  <c r="DG55" i="54"/>
  <c r="DG4" i="53"/>
  <c r="DG4" i="50"/>
  <c r="DH7" i="54"/>
  <c r="DG4" i="54"/>
  <c r="DH7" i="53"/>
  <c r="DH136" i="53" s="1"/>
  <c r="DH5" i="51"/>
  <c r="DI6" i="51"/>
  <c r="DH2" i="51"/>
  <c r="DH7" i="50"/>
  <c r="DH136" i="50" s="1"/>
  <c r="DI6" i="52"/>
  <c r="DH5" i="52"/>
  <c r="DH2" i="52"/>
  <c r="DG4" i="49"/>
  <c r="DH7" i="49"/>
  <c r="DH128" i="49" s="1"/>
  <c r="DH120" i="49" l="1"/>
  <c r="DH128" i="50"/>
  <c r="DH128" i="53"/>
  <c r="DH136" i="49"/>
  <c r="DH120" i="53"/>
  <c r="DH120" i="50"/>
  <c r="DH59" i="53"/>
  <c r="DH140" i="52"/>
  <c r="DH132" i="52"/>
  <c r="DH104" i="52"/>
  <c r="DH124" i="52"/>
  <c r="DH140" i="51"/>
  <c r="DH132" i="51"/>
  <c r="DH124" i="51"/>
  <c r="DH104" i="51"/>
  <c r="DH59" i="49"/>
  <c r="DH59" i="50"/>
  <c r="DH67" i="50"/>
  <c r="DH71" i="51"/>
  <c r="DH63" i="51"/>
  <c r="DH71" i="52"/>
  <c r="DH63" i="52"/>
  <c r="DH67" i="53"/>
  <c r="DH67" i="49"/>
  <c r="DH35" i="52"/>
  <c r="DH55" i="52"/>
  <c r="DH35" i="51"/>
  <c r="DH55" i="51"/>
  <c r="DH51" i="49"/>
  <c r="DH51" i="50"/>
  <c r="DH51" i="53"/>
  <c r="DH303" i="49"/>
  <c r="DH312" i="53"/>
  <c r="DH312" i="50"/>
  <c r="DH303" i="53"/>
  <c r="DH312" i="49"/>
  <c r="DH303" i="50"/>
  <c r="DH326" i="52"/>
  <c r="DH307" i="52"/>
  <c r="DH292" i="52"/>
  <c r="DH316" i="52"/>
  <c r="DH285" i="52"/>
  <c r="DH272" i="52"/>
  <c r="DH264" i="52"/>
  <c r="DH255" i="52"/>
  <c r="DH326" i="51"/>
  <c r="DH316" i="51"/>
  <c r="DH307" i="51"/>
  <c r="DH292" i="51"/>
  <c r="DH285" i="51"/>
  <c r="DH272" i="51"/>
  <c r="DH264" i="51"/>
  <c r="DH255" i="51"/>
  <c r="DH226" i="51"/>
  <c r="DH236" i="51"/>
  <c r="DH226" i="52"/>
  <c r="DH236" i="52"/>
  <c r="DH222" i="53"/>
  <c r="DH222" i="50"/>
  <c r="DH222" i="49"/>
  <c r="DH202" i="51"/>
  <c r="DH217" i="51"/>
  <c r="DH202" i="52"/>
  <c r="DH217" i="52"/>
  <c r="DH182" i="51"/>
  <c r="DH195" i="51"/>
  <c r="DH182" i="52"/>
  <c r="DH195" i="52"/>
  <c r="DH174" i="51"/>
  <c r="DH165" i="51"/>
  <c r="DH174" i="52"/>
  <c r="DH165" i="52"/>
  <c r="DE415" i="56"/>
  <c r="DE425" i="56" s="1"/>
  <c r="DE362" i="56"/>
  <c r="DE384" i="56" s="1"/>
  <c r="DE391" i="56"/>
  <c r="DE409" i="56" s="1"/>
  <c r="DE392" i="56"/>
  <c r="DE410" i="56" s="1"/>
  <c r="DE359" i="56"/>
  <c r="DE381" i="56" s="1"/>
  <c r="DE389" i="56"/>
  <c r="DE407" i="56" s="1"/>
  <c r="DE416" i="56"/>
  <c r="DH3" i="50"/>
  <c r="DH3" i="49"/>
  <c r="DH3" i="53"/>
  <c r="DH15" i="54"/>
  <c r="DH30" i="54" s="1"/>
  <c r="DH3" i="54"/>
  <c r="DE422" i="56"/>
  <c r="DE403" i="56"/>
  <c r="DE374" i="56"/>
  <c r="DH357" i="51"/>
  <c r="DH350" i="51"/>
  <c r="DH371" i="51"/>
  <c r="DH364" i="51"/>
  <c r="DH341" i="51"/>
  <c r="DH371" i="52"/>
  <c r="DH350" i="52"/>
  <c r="DH364" i="52"/>
  <c r="DH341" i="52"/>
  <c r="DH357" i="52"/>
  <c r="DH14" i="50"/>
  <c r="DH13" i="53"/>
  <c r="DH13" i="49"/>
  <c r="DH14" i="53"/>
  <c r="DH13" i="50"/>
  <c r="DH14" i="49"/>
  <c r="DH14" i="54"/>
  <c r="DG66" i="54"/>
  <c r="DG75" i="54"/>
  <c r="DE390" i="56"/>
  <c r="DE408" i="56" s="1"/>
  <c r="DF287" i="56"/>
  <c r="DF369" i="56" s="1"/>
  <c r="DH4" i="52"/>
  <c r="DH4" i="51"/>
  <c r="DI6" i="54"/>
  <c r="DH2" i="54"/>
  <c r="DH5" i="54"/>
  <c r="DI7" i="51"/>
  <c r="DI128" i="51" s="1"/>
  <c r="DI7" i="52"/>
  <c r="DI120" i="52" s="1"/>
  <c r="DI6" i="50"/>
  <c r="DH5" i="50"/>
  <c r="DH2" i="50"/>
  <c r="DI6" i="53"/>
  <c r="DH5" i="53"/>
  <c r="DH2" i="53"/>
  <c r="DI6" i="49"/>
  <c r="DH5" i="49"/>
  <c r="DH2" i="49"/>
  <c r="DE417" i="56" l="1"/>
  <c r="DI120" i="51"/>
  <c r="DI136" i="51"/>
  <c r="DI136" i="52"/>
  <c r="DI128" i="52"/>
  <c r="DH140" i="50"/>
  <c r="DH132" i="50"/>
  <c r="DH104" i="50"/>
  <c r="DH124" i="50"/>
  <c r="DH140" i="49"/>
  <c r="DH132" i="49"/>
  <c r="DH124" i="49"/>
  <c r="DH104" i="49"/>
  <c r="DI59" i="52"/>
  <c r="DH140" i="53"/>
  <c r="DH132" i="53"/>
  <c r="DH104" i="53"/>
  <c r="DH124" i="53"/>
  <c r="DI59" i="51"/>
  <c r="DH71" i="49"/>
  <c r="DH63" i="49"/>
  <c r="DH71" i="53"/>
  <c r="DH63" i="53"/>
  <c r="DI67" i="51"/>
  <c r="DH71" i="50"/>
  <c r="DH63" i="50"/>
  <c r="DI67" i="52"/>
  <c r="DH35" i="50"/>
  <c r="DH55" i="50"/>
  <c r="DH35" i="53"/>
  <c r="DH55" i="53"/>
  <c r="DH35" i="49"/>
  <c r="DH55" i="49"/>
  <c r="DI51" i="52"/>
  <c r="DI51" i="51"/>
  <c r="DI303" i="52"/>
  <c r="DI303" i="51"/>
  <c r="DI312" i="51"/>
  <c r="DI312" i="52"/>
  <c r="DH307" i="50"/>
  <c r="DH326" i="50"/>
  <c r="DH316" i="50"/>
  <c r="DH285" i="50"/>
  <c r="DH292" i="50"/>
  <c r="DH272" i="50"/>
  <c r="DH264" i="50"/>
  <c r="DH255" i="50"/>
  <c r="DH326" i="49"/>
  <c r="DH316" i="49"/>
  <c r="DH264" i="49"/>
  <c r="DH307" i="49"/>
  <c r="DH292" i="49"/>
  <c r="DH272" i="49"/>
  <c r="DH255" i="49"/>
  <c r="DH285" i="49"/>
  <c r="DH326" i="53"/>
  <c r="DH316" i="53"/>
  <c r="DH307" i="53"/>
  <c r="DH285" i="53"/>
  <c r="DH272" i="53"/>
  <c r="DH264" i="53"/>
  <c r="DH292" i="53"/>
  <c r="DH255" i="53"/>
  <c r="DH226" i="50"/>
  <c r="DH236" i="50"/>
  <c r="DH226" i="49"/>
  <c r="DH236" i="49"/>
  <c r="DH226" i="53"/>
  <c r="DH236" i="53"/>
  <c r="DI222" i="52"/>
  <c r="DI222" i="51"/>
  <c r="DH202" i="49"/>
  <c r="DH217" i="49"/>
  <c r="DH202" i="53"/>
  <c r="DH217" i="53"/>
  <c r="DH202" i="50"/>
  <c r="DH217" i="50"/>
  <c r="DH42" i="54"/>
  <c r="DF362" i="56" s="1"/>
  <c r="DH182" i="53"/>
  <c r="DH195" i="53"/>
  <c r="DH182" i="50"/>
  <c r="DH195" i="50"/>
  <c r="DH182" i="49"/>
  <c r="DH195" i="49"/>
  <c r="DH174" i="50"/>
  <c r="DH165" i="50"/>
  <c r="DH174" i="49"/>
  <c r="DH165" i="49"/>
  <c r="DH174" i="53"/>
  <c r="DH165" i="53"/>
  <c r="DF358" i="56"/>
  <c r="DF380" i="56" s="1"/>
  <c r="DE426" i="56"/>
  <c r="DE427" i="56" s="1"/>
  <c r="DI3" i="52"/>
  <c r="DI3" i="51"/>
  <c r="DF400" i="56"/>
  <c r="DF421" i="56"/>
  <c r="DF402" i="56"/>
  <c r="DF399" i="56"/>
  <c r="DF398" i="56"/>
  <c r="DF372" i="56"/>
  <c r="DF420" i="56"/>
  <c r="DF401" i="56"/>
  <c r="DF371" i="56"/>
  <c r="DF370" i="56"/>
  <c r="DF366" i="56"/>
  <c r="DF368" i="56"/>
  <c r="DF373" i="56"/>
  <c r="DF367" i="56"/>
  <c r="DF397" i="56"/>
  <c r="DH371" i="50"/>
  <c r="DH364" i="50"/>
  <c r="DH357" i="50"/>
  <c r="DH341" i="50"/>
  <c r="DH350" i="50"/>
  <c r="DH357" i="49"/>
  <c r="DH371" i="49"/>
  <c r="DH350" i="49"/>
  <c r="DH364" i="49"/>
  <c r="DH341" i="49"/>
  <c r="DH357" i="53"/>
  <c r="DH371" i="53"/>
  <c r="DH350" i="53"/>
  <c r="DH364" i="53"/>
  <c r="DH341" i="53"/>
  <c r="DI14" i="51"/>
  <c r="DI13" i="52"/>
  <c r="DI14" i="52"/>
  <c r="DI13" i="51"/>
  <c r="DH33" i="54"/>
  <c r="DH70" i="54"/>
  <c r="DH73" i="54"/>
  <c r="DH49" i="54"/>
  <c r="DH55" i="54"/>
  <c r="DH52" i="54"/>
  <c r="DH61" i="54"/>
  <c r="DH58" i="54"/>
  <c r="DH64" i="54"/>
  <c r="DH4" i="50"/>
  <c r="DH4" i="53"/>
  <c r="DH4" i="54"/>
  <c r="DI7" i="54"/>
  <c r="DJ6" i="51"/>
  <c r="DI2" i="51"/>
  <c r="DI5" i="51"/>
  <c r="DI5" i="52"/>
  <c r="DI2" i="52"/>
  <c r="DJ6" i="52"/>
  <c r="DI7" i="53"/>
  <c r="DI136" i="53" s="1"/>
  <c r="DI7" i="50"/>
  <c r="DI136" i="50" s="1"/>
  <c r="DI7" i="49"/>
  <c r="DI128" i="49" s="1"/>
  <c r="DH4" i="49"/>
  <c r="DI128" i="53" l="1"/>
  <c r="DI120" i="50"/>
  <c r="DI120" i="49"/>
  <c r="DI128" i="50"/>
  <c r="DI136" i="49"/>
  <c r="DI120" i="53"/>
  <c r="DI132" i="51"/>
  <c r="DI124" i="51"/>
  <c r="DI140" i="51"/>
  <c r="DI104" i="51"/>
  <c r="DI59" i="49"/>
  <c r="DI140" i="52"/>
  <c r="DI132" i="52"/>
  <c r="DI124" i="52"/>
  <c r="DI104" i="52"/>
  <c r="DI59" i="50"/>
  <c r="DI59" i="53"/>
  <c r="DI71" i="51"/>
  <c r="DI63" i="51"/>
  <c r="DI71" i="52"/>
  <c r="DI63" i="52"/>
  <c r="DI67" i="50"/>
  <c r="DI67" i="49"/>
  <c r="DI67" i="53"/>
  <c r="DI35" i="52"/>
  <c r="DI55" i="52"/>
  <c r="DI35" i="51"/>
  <c r="DI55" i="51"/>
  <c r="DI51" i="49"/>
  <c r="DI51" i="53"/>
  <c r="DI51" i="50"/>
  <c r="DI312" i="50"/>
  <c r="DI312" i="53"/>
  <c r="DI303" i="49"/>
  <c r="DI312" i="49"/>
  <c r="DI303" i="53"/>
  <c r="DI303" i="50"/>
  <c r="DI326" i="51"/>
  <c r="DI316" i="51"/>
  <c r="DI307" i="51"/>
  <c r="DI285" i="51"/>
  <c r="DI292" i="51"/>
  <c r="DI272" i="51"/>
  <c r="DI264" i="51"/>
  <c r="DI255" i="51"/>
  <c r="DI326" i="52"/>
  <c r="DI316" i="52"/>
  <c r="DI307" i="52"/>
  <c r="DI292" i="52"/>
  <c r="DI285" i="52"/>
  <c r="DI264" i="52"/>
  <c r="DI272" i="52"/>
  <c r="DI255" i="52"/>
  <c r="DI226" i="51"/>
  <c r="DI236" i="51"/>
  <c r="DI226" i="52"/>
  <c r="DI236" i="52"/>
  <c r="DI222" i="50"/>
  <c r="DI222" i="49"/>
  <c r="DI222" i="53"/>
  <c r="DI202" i="51"/>
  <c r="DI217" i="51"/>
  <c r="DI202" i="52"/>
  <c r="DI217" i="52"/>
  <c r="DF384" i="56"/>
  <c r="DI182" i="51"/>
  <c r="DI195" i="51"/>
  <c r="DI182" i="52"/>
  <c r="DI195" i="52"/>
  <c r="DI174" i="51"/>
  <c r="DI165" i="51"/>
  <c r="DI174" i="52"/>
  <c r="DI165" i="52"/>
  <c r="DF390" i="56"/>
  <c r="DF408" i="56" s="1"/>
  <c r="DF416" i="56"/>
  <c r="DF426" i="56" s="1"/>
  <c r="DF415" i="56"/>
  <c r="DF389" i="56"/>
  <c r="DF407" i="56" s="1"/>
  <c r="DF391" i="56"/>
  <c r="DF409" i="56" s="1"/>
  <c r="DF392" i="56"/>
  <c r="DF410" i="56" s="1"/>
  <c r="DF359" i="56"/>
  <c r="DF381" i="56" s="1"/>
  <c r="DI3" i="49"/>
  <c r="DI3" i="53"/>
  <c r="DI3" i="50"/>
  <c r="DI15" i="54"/>
  <c r="DI30" i="54" s="1"/>
  <c r="DI3" i="54"/>
  <c r="DF422" i="56"/>
  <c r="DF403" i="56"/>
  <c r="DF374" i="56"/>
  <c r="DI371" i="51"/>
  <c r="DI364" i="51"/>
  <c r="DI341" i="51"/>
  <c r="DI350" i="51"/>
  <c r="DI357" i="51"/>
  <c r="DI357" i="52"/>
  <c r="DI371" i="52"/>
  <c r="DI350" i="52"/>
  <c r="DI364" i="52"/>
  <c r="DI341" i="52"/>
  <c r="DI13" i="49"/>
  <c r="DI14" i="50"/>
  <c r="DI13" i="53"/>
  <c r="DI14" i="53"/>
  <c r="DI14" i="54"/>
  <c r="DI13" i="50"/>
  <c r="DI14" i="49"/>
  <c r="DH66" i="54"/>
  <c r="DH75" i="54"/>
  <c r="DG287" i="56"/>
  <c r="DG369" i="56" s="1"/>
  <c r="DI4" i="52"/>
  <c r="DI4" i="51"/>
  <c r="DJ6" i="54"/>
  <c r="DI5" i="54"/>
  <c r="DI2" i="54"/>
  <c r="DJ6" i="53"/>
  <c r="DI5" i="53"/>
  <c r="DI2" i="53"/>
  <c r="DJ6" i="50"/>
  <c r="DI5" i="50"/>
  <c r="DI2" i="50"/>
  <c r="DJ7" i="52"/>
  <c r="DJ120" i="52" s="1"/>
  <c r="DJ7" i="51"/>
  <c r="DJ128" i="51" s="1"/>
  <c r="DJ6" i="49"/>
  <c r="DI5" i="49"/>
  <c r="DI2" i="49"/>
  <c r="DF417" i="56" l="1"/>
  <c r="DF425" i="56"/>
  <c r="DJ136" i="52"/>
  <c r="DJ120" i="51"/>
  <c r="DJ128" i="52"/>
  <c r="DJ136" i="51"/>
  <c r="DI140" i="50"/>
  <c r="DI132" i="50"/>
  <c r="DI124" i="50"/>
  <c r="DI104" i="50"/>
  <c r="DI140" i="53"/>
  <c r="DI132" i="53"/>
  <c r="DI124" i="53"/>
  <c r="DI104" i="53"/>
  <c r="DI140" i="49"/>
  <c r="DI132" i="49"/>
  <c r="DI124" i="49"/>
  <c r="DI104" i="49"/>
  <c r="DJ59" i="51"/>
  <c r="DI71" i="53"/>
  <c r="DI63" i="53"/>
  <c r="DI71" i="49"/>
  <c r="DI63" i="49"/>
  <c r="DJ67" i="52"/>
  <c r="DJ59" i="52"/>
  <c r="DI71" i="50"/>
  <c r="DI63" i="50"/>
  <c r="DJ67" i="51"/>
  <c r="DI35" i="53"/>
  <c r="DI55" i="53"/>
  <c r="DI35" i="49"/>
  <c r="DI55" i="49"/>
  <c r="DI35" i="50"/>
  <c r="DI55" i="50"/>
  <c r="DJ51" i="52"/>
  <c r="DJ51" i="51"/>
  <c r="DJ312" i="51"/>
  <c r="DJ303" i="52"/>
  <c r="DJ303" i="51"/>
  <c r="DJ312" i="52"/>
  <c r="DI326" i="50"/>
  <c r="DI316" i="50"/>
  <c r="DI307" i="50"/>
  <c r="DI292" i="50"/>
  <c r="DI272" i="50"/>
  <c r="DI285" i="50"/>
  <c r="DI264" i="50"/>
  <c r="DI255" i="50"/>
  <c r="DI326" i="53"/>
  <c r="DI316" i="53"/>
  <c r="DI292" i="53"/>
  <c r="DI285" i="53"/>
  <c r="DI307" i="53"/>
  <c r="DI255" i="53"/>
  <c r="DI272" i="53"/>
  <c r="DI264" i="53"/>
  <c r="DI326" i="49"/>
  <c r="DI316" i="49"/>
  <c r="DI264" i="49"/>
  <c r="DI307" i="49"/>
  <c r="DI292" i="49"/>
  <c r="DI272" i="49"/>
  <c r="DI255" i="49"/>
  <c r="DI285" i="49"/>
  <c r="DI226" i="50"/>
  <c r="DI236" i="50"/>
  <c r="DI226" i="53"/>
  <c r="DI236" i="53"/>
  <c r="DI226" i="49"/>
  <c r="DI236" i="49"/>
  <c r="DJ222" i="51"/>
  <c r="DJ222" i="52"/>
  <c r="DI202" i="49"/>
  <c r="DI217" i="49"/>
  <c r="DI202" i="50"/>
  <c r="DI217" i="50"/>
  <c r="DI202" i="53"/>
  <c r="DI217" i="53"/>
  <c r="DI182" i="50"/>
  <c r="DI195" i="50"/>
  <c r="DI182" i="49"/>
  <c r="DI195" i="49"/>
  <c r="DI182" i="53"/>
  <c r="DI195" i="53"/>
  <c r="DI174" i="49"/>
  <c r="DI165" i="49"/>
  <c r="DI174" i="50"/>
  <c r="DI165" i="50"/>
  <c r="DI174" i="53"/>
  <c r="DI165" i="53"/>
  <c r="DG358" i="56"/>
  <c r="DG380" i="56" s="1"/>
  <c r="DF427" i="56"/>
  <c r="DJ3" i="52"/>
  <c r="DJ3" i="51"/>
  <c r="DI42" i="54"/>
  <c r="DG402" i="56"/>
  <c r="DG401" i="56"/>
  <c r="DG420" i="56"/>
  <c r="DG372" i="56"/>
  <c r="DG398" i="56"/>
  <c r="DG421" i="56"/>
  <c r="DG400" i="56"/>
  <c r="DG368" i="56"/>
  <c r="DG371" i="56"/>
  <c r="DG366" i="56"/>
  <c r="DG373" i="56"/>
  <c r="DG399" i="56"/>
  <c r="DG367" i="56"/>
  <c r="DG370" i="56"/>
  <c r="DG397" i="56"/>
  <c r="DI357" i="50"/>
  <c r="DI371" i="50"/>
  <c r="DI350" i="50"/>
  <c r="DI341" i="50"/>
  <c r="DI364" i="50"/>
  <c r="DI357" i="53"/>
  <c r="DI371" i="53"/>
  <c r="DI350" i="53"/>
  <c r="DI364" i="53"/>
  <c r="DI341" i="53"/>
  <c r="DI371" i="49"/>
  <c r="DI350" i="49"/>
  <c r="DI364" i="49"/>
  <c r="DI341" i="49"/>
  <c r="DI357" i="49"/>
  <c r="DJ13" i="52"/>
  <c r="DJ14" i="51"/>
  <c r="DJ13" i="51"/>
  <c r="DJ14" i="52"/>
  <c r="DI33" i="54"/>
  <c r="DI70" i="54"/>
  <c r="DI73" i="54"/>
  <c r="DI52" i="54"/>
  <c r="DI58" i="54"/>
  <c r="DI55" i="54"/>
  <c r="DI61" i="54"/>
  <c r="DI64" i="54"/>
  <c r="DI49" i="54"/>
  <c r="DI4" i="53"/>
  <c r="DI4" i="50"/>
  <c r="DI4" i="54"/>
  <c r="DJ7" i="54"/>
  <c r="DK6" i="51"/>
  <c r="DJ2" i="51"/>
  <c r="DJ5" i="51"/>
  <c r="DJ7" i="50"/>
  <c r="DJ136" i="50" s="1"/>
  <c r="DJ7" i="53"/>
  <c r="DJ120" i="53" s="1"/>
  <c r="DJ5" i="52"/>
  <c r="DK6" i="52"/>
  <c r="DJ2" i="52"/>
  <c r="DI4" i="49"/>
  <c r="DJ7" i="49"/>
  <c r="DJ128" i="49" s="1"/>
  <c r="DJ128" i="53" l="1"/>
  <c r="DJ136" i="53"/>
  <c r="DJ120" i="50"/>
  <c r="DJ136" i="49"/>
  <c r="DJ120" i="49"/>
  <c r="DJ128" i="50"/>
  <c r="DJ132" i="51"/>
  <c r="DJ124" i="51"/>
  <c r="DJ140" i="51"/>
  <c r="DJ104" i="51"/>
  <c r="DJ140" i="52"/>
  <c r="DJ132" i="52"/>
  <c r="DJ124" i="52"/>
  <c r="DJ104" i="52"/>
  <c r="DJ71" i="52"/>
  <c r="DJ63" i="52"/>
  <c r="DJ67" i="50"/>
  <c r="DJ59" i="50"/>
  <c r="DJ71" i="51"/>
  <c r="DJ63" i="51"/>
  <c r="DJ67" i="49"/>
  <c r="DJ59" i="49"/>
  <c r="DJ67" i="53"/>
  <c r="DJ59" i="53"/>
  <c r="DJ35" i="51"/>
  <c r="DJ55" i="51"/>
  <c r="DJ35" i="52"/>
  <c r="DJ55" i="52"/>
  <c r="DJ51" i="49"/>
  <c r="DJ51" i="53"/>
  <c r="DJ51" i="50"/>
  <c r="DJ303" i="53"/>
  <c r="DJ303" i="49"/>
  <c r="DJ312" i="49"/>
  <c r="DJ312" i="50"/>
  <c r="DJ312" i="53"/>
  <c r="DJ303" i="50"/>
  <c r="DJ326" i="52"/>
  <c r="DJ316" i="52"/>
  <c r="DJ307" i="52"/>
  <c r="DJ292" i="52"/>
  <c r="DJ285" i="52"/>
  <c r="DJ264" i="52"/>
  <c r="DJ272" i="52"/>
  <c r="DJ255" i="52"/>
  <c r="DJ326" i="51"/>
  <c r="DJ316" i="51"/>
  <c r="DJ307" i="51"/>
  <c r="DJ292" i="51"/>
  <c r="DJ272" i="51"/>
  <c r="DJ255" i="51"/>
  <c r="DJ285" i="51"/>
  <c r="DJ264" i="51"/>
  <c r="DJ226" i="52"/>
  <c r="DJ236" i="52"/>
  <c r="DJ226" i="51"/>
  <c r="DJ236" i="51"/>
  <c r="DJ222" i="49"/>
  <c r="DJ222" i="53"/>
  <c r="DJ222" i="50"/>
  <c r="DJ202" i="52"/>
  <c r="DJ217" i="52"/>
  <c r="DJ202" i="51"/>
  <c r="DJ217" i="51"/>
  <c r="DJ182" i="51"/>
  <c r="DJ195" i="51"/>
  <c r="DJ182" i="52"/>
  <c r="DJ195" i="52"/>
  <c r="DJ174" i="51"/>
  <c r="DJ165" i="51"/>
  <c r="DJ174" i="52"/>
  <c r="DJ165" i="52"/>
  <c r="DG389" i="56"/>
  <c r="DG407" i="56" s="1"/>
  <c r="DG416" i="56"/>
  <c r="DG426" i="56" s="1"/>
  <c r="DG391" i="56"/>
  <c r="DG409" i="56" s="1"/>
  <c r="DG415" i="56"/>
  <c r="DG425" i="56" s="1"/>
  <c r="DG362" i="56"/>
  <c r="DG384" i="56" s="1"/>
  <c r="DG392" i="56"/>
  <c r="DG410" i="56" s="1"/>
  <c r="DG359" i="56"/>
  <c r="DG381" i="56" s="1"/>
  <c r="DG390" i="56"/>
  <c r="DG408" i="56" s="1"/>
  <c r="DJ3" i="50"/>
  <c r="DJ3" i="49"/>
  <c r="DJ3" i="53"/>
  <c r="DJ15" i="54"/>
  <c r="DJ30" i="54" s="1"/>
  <c r="DJ3" i="54"/>
  <c r="DG403" i="56"/>
  <c r="DG422" i="56"/>
  <c r="DG374" i="56"/>
  <c r="DJ371" i="51"/>
  <c r="DJ357" i="51"/>
  <c r="DJ350" i="51"/>
  <c r="DJ364" i="51"/>
  <c r="DJ341" i="51"/>
  <c r="DJ364" i="52"/>
  <c r="DJ341" i="52"/>
  <c r="DJ371" i="52"/>
  <c r="DJ357" i="52"/>
  <c r="DJ350" i="52"/>
  <c r="DJ13" i="49"/>
  <c r="DJ14" i="50"/>
  <c r="DJ13" i="53"/>
  <c r="DJ13" i="50"/>
  <c r="DJ14" i="53"/>
  <c r="DJ14" i="49"/>
  <c r="DJ14" i="54"/>
  <c r="DI66" i="54"/>
  <c r="DI75" i="54"/>
  <c r="DH287" i="56"/>
  <c r="DH369" i="56" s="1"/>
  <c r="DJ4" i="52"/>
  <c r="DJ4" i="51"/>
  <c r="DK6" i="54"/>
  <c r="DJ5" i="54"/>
  <c r="DJ2" i="54"/>
  <c r="DK6" i="50"/>
  <c r="DJ5" i="50"/>
  <c r="DJ2" i="50"/>
  <c r="DK7" i="51"/>
  <c r="DK128" i="51" s="1"/>
  <c r="DK7" i="52"/>
  <c r="DK120" i="52" s="1"/>
  <c r="DJ5" i="53"/>
  <c r="DK6" i="53"/>
  <c r="DJ2" i="53"/>
  <c r="DK6" i="49"/>
  <c r="DJ5" i="49"/>
  <c r="DJ2" i="49"/>
  <c r="DK136" i="52" l="1"/>
  <c r="DK128" i="52"/>
  <c r="DK120" i="51"/>
  <c r="DK136" i="51"/>
  <c r="DJ140" i="50"/>
  <c r="DJ132" i="50"/>
  <c r="DJ124" i="50"/>
  <c r="DJ104" i="50"/>
  <c r="DK59" i="52"/>
  <c r="DJ140" i="49"/>
  <c r="DJ132" i="49"/>
  <c r="DJ124" i="49"/>
  <c r="DJ104" i="49"/>
  <c r="DJ140" i="53"/>
  <c r="DJ132" i="53"/>
  <c r="DJ124" i="53"/>
  <c r="DJ104" i="53"/>
  <c r="DJ71" i="50"/>
  <c r="DJ63" i="50"/>
  <c r="DK67" i="51"/>
  <c r="DK59" i="51"/>
  <c r="DJ71" i="53"/>
  <c r="DJ63" i="53"/>
  <c r="DJ71" i="49"/>
  <c r="DJ63" i="49"/>
  <c r="DK67" i="52"/>
  <c r="DJ35" i="53"/>
  <c r="DJ55" i="53"/>
  <c r="DJ35" i="49"/>
  <c r="DJ55" i="49"/>
  <c r="DJ35" i="50"/>
  <c r="DJ55" i="50"/>
  <c r="DK51" i="52"/>
  <c r="DK51" i="51"/>
  <c r="DK303" i="51"/>
  <c r="DK303" i="52"/>
  <c r="DK312" i="51"/>
  <c r="DK312" i="52"/>
  <c r="DJ326" i="49"/>
  <c r="DJ316" i="49"/>
  <c r="DJ307" i="49"/>
  <c r="DJ292" i="49"/>
  <c r="DJ272" i="49"/>
  <c r="DJ255" i="49"/>
  <c r="DJ285" i="49"/>
  <c r="DJ264" i="49"/>
  <c r="DJ326" i="50"/>
  <c r="DJ316" i="50"/>
  <c r="DJ307" i="50"/>
  <c r="DJ292" i="50"/>
  <c r="DJ285" i="50"/>
  <c r="DJ264" i="50"/>
  <c r="DJ255" i="50"/>
  <c r="DJ272" i="50"/>
  <c r="DJ326" i="53"/>
  <c r="DJ292" i="53"/>
  <c r="DJ307" i="53"/>
  <c r="DJ316" i="53"/>
  <c r="DJ255" i="53"/>
  <c r="DJ272" i="53"/>
  <c r="DJ264" i="53"/>
  <c r="DJ285" i="53"/>
  <c r="DJ226" i="49"/>
  <c r="DJ236" i="49"/>
  <c r="DJ226" i="50"/>
  <c r="DJ236" i="50"/>
  <c r="DJ226" i="53"/>
  <c r="DJ236" i="53"/>
  <c r="DK222" i="51"/>
  <c r="DK222" i="52"/>
  <c r="DJ202" i="53"/>
  <c r="DJ217" i="53"/>
  <c r="DJ202" i="49"/>
  <c r="DJ217" i="49"/>
  <c r="DJ202" i="50"/>
  <c r="DJ217" i="50"/>
  <c r="DG417" i="56"/>
  <c r="DJ42" i="54"/>
  <c r="DH362" i="56" s="1"/>
  <c r="DJ182" i="50"/>
  <c r="DJ195" i="50"/>
  <c r="DJ182" i="53"/>
  <c r="DJ195" i="53"/>
  <c r="DJ182" i="49"/>
  <c r="DJ195" i="49"/>
  <c r="DJ174" i="50"/>
  <c r="DJ165" i="50"/>
  <c r="DJ174" i="53"/>
  <c r="DJ165" i="53"/>
  <c r="DJ174" i="49"/>
  <c r="DJ165" i="49"/>
  <c r="DH358" i="56"/>
  <c r="DH380" i="56" s="1"/>
  <c r="DK3" i="52"/>
  <c r="DK3" i="51"/>
  <c r="DG427" i="56"/>
  <c r="DH402" i="56"/>
  <c r="DH398" i="56"/>
  <c r="DH373" i="56"/>
  <c r="DH401" i="56"/>
  <c r="DH368" i="56"/>
  <c r="DH371" i="56"/>
  <c r="DH420" i="56"/>
  <c r="DH399" i="56"/>
  <c r="DH421" i="56"/>
  <c r="DH400" i="56"/>
  <c r="DH372" i="56"/>
  <c r="DH370" i="56"/>
  <c r="DH366" i="56"/>
  <c r="DH367" i="56"/>
  <c r="DH397" i="56"/>
  <c r="DJ371" i="50"/>
  <c r="DJ357" i="50"/>
  <c r="DJ350" i="50"/>
  <c r="DJ364" i="50"/>
  <c r="DJ341" i="50"/>
  <c r="DJ371" i="53"/>
  <c r="DJ350" i="53"/>
  <c r="DJ364" i="53"/>
  <c r="DJ341" i="53"/>
  <c r="DJ357" i="53"/>
  <c r="DJ371" i="49"/>
  <c r="DJ350" i="49"/>
  <c r="DJ364" i="49"/>
  <c r="DJ341" i="49"/>
  <c r="DJ357" i="49"/>
  <c r="DK13" i="52"/>
  <c r="DK14" i="51"/>
  <c r="DK13" i="51"/>
  <c r="DK14" i="52"/>
  <c r="DJ33" i="54"/>
  <c r="DJ70" i="54"/>
  <c r="DJ73" i="54"/>
  <c r="DJ49" i="54"/>
  <c r="DJ61" i="54"/>
  <c r="DJ58" i="54"/>
  <c r="DJ52" i="54"/>
  <c r="DJ55" i="54"/>
  <c r="DJ64" i="54"/>
  <c r="DJ4" i="53"/>
  <c r="DJ4" i="50"/>
  <c r="DJ4" i="54"/>
  <c r="DK7" i="54"/>
  <c r="DL6" i="51"/>
  <c r="DK5" i="51"/>
  <c r="DK2" i="51"/>
  <c r="DK7" i="50"/>
  <c r="DK136" i="50" s="1"/>
  <c r="DK7" i="53"/>
  <c r="DK120" i="53" s="1"/>
  <c r="DL6" i="52"/>
  <c r="DK2" i="52"/>
  <c r="DK5" i="52"/>
  <c r="DJ4" i="49"/>
  <c r="DK7" i="49"/>
  <c r="DK128" i="49" s="1"/>
  <c r="DK120" i="49" l="1"/>
  <c r="DK128" i="53"/>
  <c r="DK128" i="50"/>
  <c r="DK136" i="53"/>
  <c r="DK136" i="49"/>
  <c r="DK120" i="50"/>
  <c r="DK59" i="49"/>
  <c r="DK59" i="50"/>
  <c r="DK140" i="51"/>
  <c r="DK132" i="51"/>
  <c r="DK124" i="51"/>
  <c r="DK104" i="51"/>
  <c r="DK140" i="52"/>
  <c r="DK132" i="52"/>
  <c r="DK124" i="52"/>
  <c r="DK104" i="52"/>
  <c r="DK59" i="53"/>
  <c r="DK71" i="51"/>
  <c r="DK63" i="51"/>
  <c r="DK71" i="52"/>
  <c r="DK63" i="52"/>
  <c r="DK67" i="53"/>
  <c r="DK67" i="49"/>
  <c r="DK67" i="50"/>
  <c r="DK35" i="51"/>
  <c r="DK55" i="51"/>
  <c r="DK35" i="52"/>
  <c r="DK55" i="52"/>
  <c r="DK51" i="49"/>
  <c r="DK51" i="53"/>
  <c r="DK51" i="50"/>
  <c r="DK303" i="53"/>
  <c r="DK303" i="49"/>
  <c r="DK312" i="53"/>
  <c r="DK312" i="49"/>
  <c r="DK303" i="50"/>
  <c r="DK312" i="50"/>
  <c r="DK326" i="51"/>
  <c r="DK316" i="51"/>
  <c r="DK307" i="51"/>
  <c r="DK292" i="51"/>
  <c r="DK285" i="51"/>
  <c r="DK272" i="51"/>
  <c r="DK255" i="51"/>
  <c r="DK264" i="51"/>
  <c r="DK326" i="52"/>
  <c r="DK316" i="52"/>
  <c r="DK307" i="52"/>
  <c r="DK292" i="52"/>
  <c r="DK285" i="52"/>
  <c r="DK264" i="52"/>
  <c r="DK272" i="52"/>
  <c r="DK255" i="52"/>
  <c r="DK226" i="51"/>
  <c r="DK236" i="51"/>
  <c r="DK226" i="52"/>
  <c r="DK236" i="52"/>
  <c r="DK222" i="53"/>
  <c r="DK222" i="50"/>
  <c r="DK222" i="49"/>
  <c r="DK202" i="51"/>
  <c r="DK217" i="51"/>
  <c r="DK202" i="52"/>
  <c r="DK217" i="52"/>
  <c r="DH384" i="56"/>
  <c r="DK182" i="51"/>
  <c r="DK195" i="51"/>
  <c r="DK182" i="52"/>
  <c r="DK195" i="52"/>
  <c r="DK174" i="51"/>
  <c r="DK165" i="51"/>
  <c r="DK174" i="52"/>
  <c r="DK165" i="52"/>
  <c r="DH415" i="56"/>
  <c r="DH425" i="56" s="1"/>
  <c r="DH359" i="56"/>
  <c r="DH381" i="56" s="1"/>
  <c r="DH391" i="56"/>
  <c r="DH409" i="56" s="1"/>
  <c r="DH416" i="56"/>
  <c r="DH426" i="56" s="1"/>
  <c r="DH392" i="56"/>
  <c r="DH410" i="56" s="1"/>
  <c r="DK3" i="49"/>
  <c r="DK3" i="50"/>
  <c r="DK3" i="53"/>
  <c r="DH422" i="56"/>
  <c r="DK15" i="54"/>
  <c r="DK30" i="54" s="1"/>
  <c r="DK3" i="54"/>
  <c r="DH403" i="56"/>
  <c r="DH374" i="56"/>
  <c r="DK371" i="51"/>
  <c r="DK350" i="51"/>
  <c r="DK364" i="51"/>
  <c r="DK357" i="51"/>
  <c r="DK341" i="51"/>
  <c r="DK371" i="52"/>
  <c r="DK350" i="52"/>
  <c r="DK364" i="52"/>
  <c r="DK341" i="52"/>
  <c r="DK357" i="52"/>
  <c r="DK13" i="53"/>
  <c r="DK14" i="50"/>
  <c r="DK13" i="49"/>
  <c r="DK13" i="50"/>
  <c r="DK14" i="54"/>
  <c r="DK14" i="53"/>
  <c r="DK14" i="49"/>
  <c r="DJ66" i="54"/>
  <c r="DJ75" i="54"/>
  <c r="DH390" i="56"/>
  <c r="DH408" i="56" s="1"/>
  <c r="DI287" i="56"/>
  <c r="DI369" i="56" s="1"/>
  <c r="DH389" i="56"/>
  <c r="DH407" i="56" s="1"/>
  <c r="DK4" i="52"/>
  <c r="DK4" i="51"/>
  <c r="DL6" i="54"/>
  <c r="DK5" i="54"/>
  <c r="DK2" i="54"/>
  <c r="DL6" i="53"/>
  <c r="DK2" i="53"/>
  <c r="DK5" i="53"/>
  <c r="DK5" i="50"/>
  <c r="DK2" i="50"/>
  <c r="DL6" i="50"/>
  <c r="DL7" i="51"/>
  <c r="DL128" i="51" s="1"/>
  <c r="DL7" i="52"/>
  <c r="DL120" i="52" s="1"/>
  <c r="DK5" i="49"/>
  <c r="DK2" i="49"/>
  <c r="DL6" i="49"/>
  <c r="DH417" i="56" l="1"/>
  <c r="DL128" i="52"/>
  <c r="DL136" i="52"/>
  <c r="DL120" i="51"/>
  <c r="DL136" i="51"/>
  <c r="DK140" i="50"/>
  <c r="DK132" i="50"/>
  <c r="DK124" i="50"/>
  <c r="DK104" i="50"/>
  <c r="DK140" i="49"/>
  <c r="DK132" i="49"/>
  <c r="DK124" i="49"/>
  <c r="DK104" i="49"/>
  <c r="DL59" i="52"/>
  <c r="DL59" i="51"/>
  <c r="DK140" i="53"/>
  <c r="DK132" i="53"/>
  <c r="DK124" i="53"/>
  <c r="DK104" i="53"/>
  <c r="DK71" i="50"/>
  <c r="DK63" i="50"/>
  <c r="DK71" i="49"/>
  <c r="DK63" i="49"/>
  <c r="DK71" i="53"/>
  <c r="DK63" i="53"/>
  <c r="DL67" i="52"/>
  <c r="DL67" i="51"/>
  <c r="DK35" i="49"/>
  <c r="DK55" i="49"/>
  <c r="DK35" i="53"/>
  <c r="DK55" i="53"/>
  <c r="DK35" i="50"/>
  <c r="DK55" i="50"/>
  <c r="DL51" i="52"/>
  <c r="DL51" i="51"/>
  <c r="DL312" i="52"/>
  <c r="DL303" i="52"/>
  <c r="DL303" i="51"/>
  <c r="DL312" i="51"/>
  <c r="DK326" i="50"/>
  <c r="DK316" i="50"/>
  <c r="DK307" i="50"/>
  <c r="DK285" i="50"/>
  <c r="DK272" i="50"/>
  <c r="DK292" i="50"/>
  <c r="DK255" i="50"/>
  <c r="DK264" i="50"/>
  <c r="DK326" i="49"/>
  <c r="DK316" i="49"/>
  <c r="DK307" i="49"/>
  <c r="DK292" i="49"/>
  <c r="DK272" i="49"/>
  <c r="DK255" i="49"/>
  <c r="DK285" i="49"/>
  <c r="DK264" i="49"/>
  <c r="DK326" i="53"/>
  <c r="DK316" i="53"/>
  <c r="DK292" i="53"/>
  <c r="DK285" i="53"/>
  <c r="DK255" i="53"/>
  <c r="DK307" i="53"/>
  <c r="DK272" i="53"/>
  <c r="DK264" i="53"/>
  <c r="DK226" i="49"/>
  <c r="DK236" i="49"/>
  <c r="DK226" i="53"/>
  <c r="DK236" i="53"/>
  <c r="DK226" i="50"/>
  <c r="DK236" i="50"/>
  <c r="DL222" i="52"/>
  <c r="DL222" i="51"/>
  <c r="DK202" i="50"/>
  <c r="DK217" i="50"/>
  <c r="DK202" i="53"/>
  <c r="DK217" i="53"/>
  <c r="DK202" i="49"/>
  <c r="DK217" i="49"/>
  <c r="DK182" i="49"/>
  <c r="DK195" i="49"/>
  <c r="DK182" i="53"/>
  <c r="DK195" i="53"/>
  <c r="DK182" i="50"/>
  <c r="DK195" i="50"/>
  <c r="DK174" i="50"/>
  <c r="DK165" i="50"/>
  <c r="DK174" i="49"/>
  <c r="DK165" i="49"/>
  <c r="DK174" i="53"/>
  <c r="DK165" i="53"/>
  <c r="DH427" i="56"/>
  <c r="DI358" i="56"/>
  <c r="DI380" i="56" s="1"/>
  <c r="DL3" i="52"/>
  <c r="DL3" i="51"/>
  <c r="DK42" i="54"/>
  <c r="DI399" i="56"/>
  <c r="DI421" i="56"/>
  <c r="DI420" i="56"/>
  <c r="DI402" i="56"/>
  <c r="DI400" i="56"/>
  <c r="DI398" i="56"/>
  <c r="DI401" i="56"/>
  <c r="DI373" i="56"/>
  <c r="DI371" i="56"/>
  <c r="DI368" i="56"/>
  <c r="DI367" i="56"/>
  <c r="DI372" i="56"/>
  <c r="DI370" i="56"/>
  <c r="DI366" i="56"/>
  <c r="DI397" i="56"/>
  <c r="DK371" i="50"/>
  <c r="DK350" i="50"/>
  <c r="DK364" i="50"/>
  <c r="DK357" i="50"/>
  <c r="DK341" i="50"/>
  <c r="DK364" i="49"/>
  <c r="DK341" i="49"/>
  <c r="DK357" i="49"/>
  <c r="DK371" i="49"/>
  <c r="DK350" i="49"/>
  <c r="DK357" i="53"/>
  <c r="DK371" i="53"/>
  <c r="DK350" i="53"/>
  <c r="DK364" i="53"/>
  <c r="DK341" i="53"/>
  <c r="DL13" i="52"/>
  <c r="DL14" i="51"/>
  <c r="DL13" i="51"/>
  <c r="DL14" i="52"/>
  <c r="DK33" i="54"/>
  <c r="DK70" i="54"/>
  <c r="DK73" i="54"/>
  <c r="DK64" i="54"/>
  <c r="DK61" i="54"/>
  <c r="DK58" i="54"/>
  <c r="DK55" i="54"/>
  <c r="DK52" i="54"/>
  <c r="DK49" i="54"/>
  <c r="DK4" i="53"/>
  <c r="DK4" i="50"/>
  <c r="DK4" i="54"/>
  <c r="DL7" i="54"/>
  <c r="DM6" i="51"/>
  <c r="DL5" i="51"/>
  <c r="DL2" i="51"/>
  <c r="DL7" i="50"/>
  <c r="DL136" i="50" s="1"/>
  <c r="DL7" i="53"/>
  <c r="DL120" i="53" s="1"/>
  <c r="DM6" i="52"/>
  <c r="DL5" i="52"/>
  <c r="DL2" i="52"/>
  <c r="DK4" i="49"/>
  <c r="DL7" i="49"/>
  <c r="DL128" i="49" s="1"/>
  <c r="DL120" i="49" l="1"/>
  <c r="DL128" i="50"/>
  <c r="DL136" i="53"/>
  <c r="DL136" i="49"/>
  <c r="DL128" i="53"/>
  <c r="DL120" i="50"/>
  <c r="DL140" i="51"/>
  <c r="DL124" i="51"/>
  <c r="DL104" i="51"/>
  <c r="DL132" i="51"/>
  <c r="DL59" i="49"/>
  <c r="DL140" i="52"/>
  <c r="DL132" i="52"/>
  <c r="DL124" i="52"/>
  <c r="DL104" i="52"/>
  <c r="DL59" i="50"/>
  <c r="DL71" i="51"/>
  <c r="DL63" i="51"/>
  <c r="DL71" i="52"/>
  <c r="DL63" i="52"/>
  <c r="DL67" i="53"/>
  <c r="DL59" i="53"/>
  <c r="DL67" i="49"/>
  <c r="DL67" i="50"/>
  <c r="DL35" i="52"/>
  <c r="DL55" i="52"/>
  <c r="DL35" i="51"/>
  <c r="DL55" i="51"/>
  <c r="DL51" i="49"/>
  <c r="DL51" i="53"/>
  <c r="DL51" i="50"/>
  <c r="DL303" i="53"/>
  <c r="DL312" i="49"/>
  <c r="DL303" i="49"/>
  <c r="DL312" i="53"/>
  <c r="DL303" i="50"/>
  <c r="DL312" i="50"/>
  <c r="DL326" i="52"/>
  <c r="DL292" i="52"/>
  <c r="DL285" i="52"/>
  <c r="DL316" i="52"/>
  <c r="DL307" i="52"/>
  <c r="DL272" i="52"/>
  <c r="DL255" i="52"/>
  <c r="DL264" i="52"/>
  <c r="DL326" i="51"/>
  <c r="DL316" i="51"/>
  <c r="DL307" i="51"/>
  <c r="DL292" i="51"/>
  <c r="DL285" i="51"/>
  <c r="DL264" i="51"/>
  <c r="DL272" i="51"/>
  <c r="DL255" i="51"/>
  <c r="DL226" i="51"/>
  <c r="DL236" i="51"/>
  <c r="DL226" i="52"/>
  <c r="DL236" i="52"/>
  <c r="DL222" i="49"/>
  <c r="DL222" i="53"/>
  <c r="DL222" i="50"/>
  <c r="DL202" i="51"/>
  <c r="DL217" i="51"/>
  <c r="DL202" i="52"/>
  <c r="DL217" i="52"/>
  <c r="DL182" i="52"/>
  <c r="DL195" i="52"/>
  <c r="DL182" i="51"/>
  <c r="DL195" i="51"/>
  <c r="DL174" i="51"/>
  <c r="DL165" i="51"/>
  <c r="DL174" i="52"/>
  <c r="DL165" i="52"/>
  <c r="DI391" i="56"/>
  <c r="DI409" i="56" s="1"/>
  <c r="DI392" i="56"/>
  <c r="DI410" i="56" s="1"/>
  <c r="DI416" i="56"/>
  <c r="DI426" i="56" s="1"/>
  <c r="DI415" i="56"/>
  <c r="DI362" i="56"/>
  <c r="DI384" i="56" s="1"/>
  <c r="DI390" i="56"/>
  <c r="DI408" i="56" s="1"/>
  <c r="DI359" i="56"/>
  <c r="DI381" i="56" s="1"/>
  <c r="DL3" i="50"/>
  <c r="DL3" i="49"/>
  <c r="DL3" i="53"/>
  <c r="DL15" i="54"/>
  <c r="DL30" i="54" s="1"/>
  <c r="DL3" i="54"/>
  <c r="DI422" i="56"/>
  <c r="DI403" i="56"/>
  <c r="DI374" i="56"/>
  <c r="DL371" i="51"/>
  <c r="DL350" i="51"/>
  <c r="DL364" i="51"/>
  <c r="DL341" i="51"/>
  <c r="DL357" i="51"/>
  <c r="DL357" i="52"/>
  <c r="DL350" i="52"/>
  <c r="DL371" i="52"/>
  <c r="DL364" i="52"/>
  <c r="DL341" i="52"/>
  <c r="DL13" i="53"/>
  <c r="DL13" i="49"/>
  <c r="DL14" i="50"/>
  <c r="DL14" i="53"/>
  <c r="DL14" i="54"/>
  <c r="DL14" i="49"/>
  <c r="DL13" i="50"/>
  <c r="DK66" i="54"/>
  <c r="DK75" i="54"/>
  <c r="DJ287" i="56"/>
  <c r="DJ369" i="56" s="1"/>
  <c r="DI389" i="56"/>
  <c r="DI407" i="56" s="1"/>
  <c r="DL4" i="52"/>
  <c r="DL4" i="51"/>
  <c r="DM6" i="54"/>
  <c r="DL5" i="54"/>
  <c r="DL2" i="54"/>
  <c r="DM7" i="52"/>
  <c r="DM120" i="52" s="1"/>
  <c r="DL5" i="53"/>
  <c r="DM6" i="53"/>
  <c r="DL2" i="53"/>
  <c r="DM6" i="50"/>
  <c r="DL5" i="50"/>
  <c r="DL2" i="50"/>
  <c r="DM7" i="51"/>
  <c r="DM128" i="51" s="1"/>
  <c r="DM6" i="49"/>
  <c r="DL5" i="49"/>
  <c r="DL2" i="49"/>
  <c r="DI417" i="56" l="1"/>
  <c r="DI425" i="56"/>
  <c r="DM128" i="52"/>
  <c r="DM136" i="51"/>
  <c r="DM120" i="51"/>
  <c r="DM136" i="52"/>
  <c r="DL132" i="53"/>
  <c r="DL124" i="53"/>
  <c r="DL140" i="53"/>
  <c r="DL104" i="53"/>
  <c r="DM59" i="52"/>
  <c r="DL140" i="49"/>
  <c r="DL132" i="49"/>
  <c r="DL104" i="49"/>
  <c r="DL124" i="49"/>
  <c r="DL140" i="50"/>
  <c r="DL132" i="50"/>
  <c r="DL124" i="50"/>
  <c r="DL104" i="50"/>
  <c r="DL71" i="50"/>
  <c r="DL63" i="50"/>
  <c r="DM67" i="51"/>
  <c r="DM59" i="51"/>
  <c r="DL71" i="49"/>
  <c r="DL63" i="49"/>
  <c r="DL71" i="53"/>
  <c r="DL63" i="53"/>
  <c r="DM67" i="52"/>
  <c r="DL35" i="53"/>
  <c r="DL55" i="53"/>
  <c r="DL35" i="49"/>
  <c r="DL55" i="49"/>
  <c r="DL35" i="50"/>
  <c r="DL55" i="50"/>
  <c r="DM51" i="52"/>
  <c r="DM51" i="51"/>
  <c r="DM303" i="52"/>
  <c r="DM303" i="51"/>
  <c r="DM312" i="52"/>
  <c r="DM312" i="51"/>
  <c r="DL326" i="50"/>
  <c r="DL316" i="50"/>
  <c r="DL307" i="50"/>
  <c r="DL292" i="50"/>
  <c r="DL285" i="50"/>
  <c r="DL272" i="50"/>
  <c r="DL264" i="50"/>
  <c r="DL255" i="50"/>
  <c r="DL326" i="49"/>
  <c r="DL316" i="49"/>
  <c r="DL292" i="49"/>
  <c r="DL272" i="49"/>
  <c r="DL255" i="49"/>
  <c r="DL285" i="49"/>
  <c r="DL264" i="49"/>
  <c r="DL307" i="49"/>
  <c r="DL326" i="53"/>
  <c r="DL316" i="53"/>
  <c r="DL285" i="53"/>
  <c r="DL307" i="53"/>
  <c r="DL292" i="53"/>
  <c r="DL255" i="53"/>
  <c r="DL272" i="53"/>
  <c r="DL264" i="53"/>
  <c r="DL226" i="53"/>
  <c r="DL236" i="53"/>
  <c r="DL226" i="50"/>
  <c r="DL236" i="50"/>
  <c r="DL226" i="49"/>
  <c r="DL236" i="49"/>
  <c r="DM222" i="52"/>
  <c r="DM222" i="51"/>
  <c r="DL202" i="49"/>
  <c r="DL217" i="49"/>
  <c r="DL202" i="53"/>
  <c r="DL217" i="53"/>
  <c r="DL202" i="50"/>
  <c r="DL217" i="50"/>
  <c r="DL182" i="50"/>
  <c r="DL195" i="50"/>
  <c r="DL182" i="49"/>
  <c r="DL195" i="49"/>
  <c r="DL182" i="53"/>
  <c r="DL195" i="53"/>
  <c r="DL174" i="50"/>
  <c r="DL165" i="50"/>
  <c r="DL174" i="53"/>
  <c r="DL165" i="53"/>
  <c r="DL174" i="49"/>
  <c r="DL165" i="49"/>
  <c r="DJ358" i="56"/>
  <c r="DJ380" i="56" s="1"/>
  <c r="DI427" i="56"/>
  <c r="DL42" i="54"/>
  <c r="DM3" i="52"/>
  <c r="DM3" i="51"/>
  <c r="DJ421" i="56"/>
  <c r="DJ401" i="56"/>
  <c r="DJ400" i="56"/>
  <c r="DJ398" i="56"/>
  <c r="DJ399" i="56"/>
  <c r="DJ373" i="56"/>
  <c r="DJ371" i="56"/>
  <c r="DJ402" i="56"/>
  <c r="DJ367" i="56"/>
  <c r="DJ420" i="56"/>
  <c r="DJ372" i="56"/>
  <c r="DJ370" i="56"/>
  <c r="DJ366" i="56"/>
  <c r="DJ368" i="56"/>
  <c r="DJ397" i="56"/>
  <c r="DL357" i="50"/>
  <c r="DL371" i="50"/>
  <c r="DL364" i="50"/>
  <c r="DL341" i="50"/>
  <c r="DL350" i="50"/>
  <c r="DL364" i="49"/>
  <c r="DL341" i="49"/>
  <c r="DL357" i="49"/>
  <c r="DL371" i="49"/>
  <c r="DL350" i="49"/>
  <c r="DL364" i="53"/>
  <c r="DL341" i="53"/>
  <c r="DL371" i="53"/>
  <c r="DL357" i="53"/>
  <c r="DL350" i="53"/>
  <c r="DM14" i="51"/>
  <c r="DM13" i="52"/>
  <c r="DM14" i="52"/>
  <c r="DM13" i="51"/>
  <c r="DL33" i="54"/>
  <c r="DL70" i="54"/>
  <c r="DL73" i="54"/>
  <c r="DL49" i="54"/>
  <c r="DL61" i="54"/>
  <c r="DL58" i="54"/>
  <c r="DL64" i="54"/>
  <c r="DL52" i="54"/>
  <c r="DL55" i="54"/>
  <c r="DL4" i="53"/>
  <c r="DL4" i="50"/>
  <c r="DL4" i="54"/>
  <c r="DM7" i="54"/>
  <c r="DN6" i="52"/>
  <c r="DM5" i="52"/>
  <c r="DM2" i="52"/>
  <c r="DN6" i="51"/>
  <c r="DM5" i="51"/>
  <c r="DM2" i="51"/>
  <c r="DM7" i="53"/>
  <c r="DM120" i="53" s="1"/>
  <c r="DM7" i="50"/>
  <c r="DM136" i="50" s="1"/>
  <c r="DM7" i="49"/>
  <c r="DM128" i="49" s="1"/>
  <c r="DL4" i="49"/>
  <c r="DM120" i="49" l="1"/>
  <c r="DM120" i="50"/>
  <c r="DM128" i="50"/>
  <c r="DM128" i="53"/>
  <c r="DM136" i="53"/>
  <c r="DM136" i="49"/>
  <c r="DM140" i="51"/>
  <c r="DM124" i="51"/>
  <c r="DM132" i="51"/>
  <c r="DM104" i="51"/>
  <c r="DM140" i="52"/>
  <c r="DM132" i="52"/>
  <c r="DM124" i="52"/>
  <c r="DM104" i="52"/>
  <c r="DM59" i="49"/>
  <c r="DM59" i="53"/>
  <c r="DM67" i="50"/>
  <c r="DM59" i="50"/>
  <c r="DM71" i="52"/>
  <c r="DM63" i="52"/>
  <c r="DM71" i="51"/>
  <c r="DM63" i="51"/>
  <c r="DM67" i="49"/>
  <c r="DM67" i="53"/>
  <c r="DM35" i="52"/>
  <c r="DM55" i="52"/>
  <c r="DM35" i="51"/>
  <c r="DM55" i="51"/>
  <c r="DM51" i="49"/>
  <c r="DM51" i="53"/>
  <c r="DM51" i="50"/>
  <c r="DM312" i="49"/>
  <c r="DM303" i="50"/>
  <c r="DM303" i="49"/>
  <c r="DM303" i="53"/>
  <c r="DM312" i="53"/>
  <c r="DM312" i="50"/>
  <c r="DM292" i="52"/>
  <c r="DM285" i="52"/>
  <c r="DM326" i="52"/>
  <c r="DM316" i="52"/>
  <c r="DM307" i="52"/>
  <c r="DM272" i="52"/>
  <c r="DM255" i="52"/>
  <c r="DM264" i="52"/>
  <c r="DM326" i="51"/>
  <c r="DM316" i="51"/>
  <c r="DM307" i="51"/>
  <c r="DM292" i="51"/>
  <c r="DM285" i="51"/>
  <c r="DM272" i="51"/>
  <c r="DM255" i="51"/>
  <c r="DM264" i="51"/>
  <c r="DM226" i="51"/>
  <c r="DM236" i="51"/>
  <c r="DM226" i="52"/>
  <c r="DM236" i="52"/>
  <c r="DM222" i="49"/>
  <c r="DM222" i="50"/>
  <c r="DM222" i="53"/>
  <c r="DM202" i="51"/>
  <c r="DM217" i="51"/>
  <c r="DM202" i="52"/>
  <c r="DM217" i="52"/>
  <c r="DM182" i="51"/>
  <c r="DM195" i="51"/>
  <c r="DM182" i="52"/>
  <c r="DM195" i="52"/>
  <c r="DM174" i="51"/>
  <c r="DM165" i="51"/>
  <c r="DM174" i="52"/>
  <c r="DM165" i="52"/>
  <c r="DJ416" i="56"/>
  <c r="DJ415" i="56"/>
  <c r="DJ425" i="56" s="1"/>
  <c r="DJ362" i="56"/>
  <c r="DJ384" i="56" s="1"/>
  <c r="DJ359" i="56"/>
  <c r="DJ381" i="56" s="1"/>
  <c r="DJ392" i="56"/>
  <c r="DJ410" i="56" s="1"/>
  <c r="DJ390" i="56"/>
  <c r="DJ408" i="56" s="1"/>
  <c r="DJ391" i="56"/>
  <c r="DJ409" i="56" s="1"/>
  <c r="DM3" i="49"/>
  <c r="DM3" i="53"/>
  <c r="DM3" i="50"/>
  <c r="DJ422" i="56"/>
  <c r="DM15" i="54"/>
  <c r="DM30" i="54" s="1"/>
  <c r="DM3" i="54"/>
  <c r="DJ403" i="56"/>
  <c r="DJ374" i="56"/>
  <c r="DM371" i="51"/>
  <c r="DM357" i="51"/>
  <c r="DM350" i="51"/>
  <c r="DM364" i="51"/>
  <c r="DM341" i="51"/>
  <c r="DM364" i="52"/>
  <c r="DM341" i="52"/>
  <c r="DM357" i="52"/>
  <c r="DM371" i="52"/>
  <c r="DM350" i="52"/>
  <c r="DM14" i="50"/>
  <c r="DM13" i="49"/>
  <c r="DM13" i="53"/>
  <c r="DM14" i="54"/>
  <c r="DM13" i="50"/>
  <c r="DM14" i="53"/>
  <c r="DM14" i="49"/>
  <c r="DL66" i="54"/>
  <c r="DL75" i="54"/>
  <c r="DK287" i="56"/>
  <c r="DK369" i="56" s="1"/>
  <c r="DJ389" i="56"/>
  <c r="DJ407" i="56" s="1"/>
  <c r="DM4" i="51"/>
  <c r="DM4" i="52"/>
  <c r="DN6" i="54"/>
  <c r="DM5" i="54"/>
  <c r="DM2" i="54"/>
  <c r="DN6" i="53"/>
  <c r="DM2" i="53"/>
  <c r="DM5" i="53"/>
  <c r="DN6" i="50"/>
  <c r="DM5" i="50"/>
  <c r="DM2" i="50"/>
  <c r="DN7" i="51"/>
  <c r="DN128" i="51" s="1"/>
  <c r="DN7" i="52"/>
  <c r="DN120" i="52" s="1"/>
  <c r="DM5" i="49"/>
  <c r="DM2" i="49"/>
  <c r="DN6" i="49"/>
  <c r="DN136" i="52" l="1"/>
  <c r="DN128" i="52"/>
  <c r="DN120" i="51"/>
  <c r="DN136" i="51"/>
  <c r="DM140" i="50"/>
  <c r="DM132" i="50"/>
  <c r="DM124" i="50"/>
  <c r="DM104" i="50"/>
  <c r="DN59" i="51"/>
  <c r="DM124" i="53"/>
  <c r="DM140" i="53"/>
  <c r="DM132" i="53"/>
  <c r="DM104" i="53"/>
  <c r="DM140" i="49"/>
  <c r="DM132" i="49"/>
  <c r="DM104" i="49"/>
  <c r="DM124" i="49"/>
  <c r="DM71" i="49"/>
  <c r="DM63" i="49"/>
  <c r="DN67" i="52"/>
  <c r="DN59" i="52"/>
  <c r="DM71" i="50"/>
  <c r="DM63" i="50"/>
  <c r="DM71" i="53"/>
  <c r="DM63" i="53"/>
  <c r="DN67" i="51"/>
  <c r="DM35" i="53"/>
  <c r="DM55" i="53"/>
  <c r="DM35" i="49"/>
  <c r="DM55" i="49"/>
  <c r="DM35" i="50"/>
  <c r="DM55" i="50"/>
  <c r="DN51" i="52"/>
  <c r="DN51" i="51"/>
  <c r="DN303" i="52"/>
  <c r="DN303" i="51"/>
  <c r="DN312" i="52"/>
  <c r="DN312" i="51"/>
  <c r="DM326" i="50"/>
  <c r="DM316" i="50"/>
  <c r="DM307" i="50"/>
  <c r="DM292" i="50"/>
  <c r="DM272" i="50"/>
  <c r="DM285" i="50"/>
  <c r="DM255" i="50"/>
  <c r="DM264" i="50"/>
  <c r="DM307" i="53"/>
  <c r="DM326" i="53"/>
  <c r="DM316" i="53"/>
  <c r="DM285" i="53"/>
  <c r="DM292" i="53"/>
  <c r="DM272" i="53"/>
  <c r="DM255" i="53"/>
  <c r="DM264" i="53"/>
  <c r="DM326" i="49"/>
  <c r="DM316" i="49"/>
  <c r="DM292" i="49"/>
  <c r="DM272" i="49"/>
  <c r="DM255" i="49"/>
  <c r="DM285" i="49"/>
  <c r="DM264" i="49"/>
  <c r="DM307" i="49"/>
  <c r="DM226" i="50"/>
  <c r="DM236" i="50"/>
  <c r="DM226" i="49"/>
  <c r="DM236" i="49"/>
  <c r="DM226" i="53"/>
  <c r="DM236" i="53"/>
  <c r="DN222" i="52"/>
  <c r="DN222" i="51"/>
  <c r="DM202" i="53"/>
  <c r="DM217" i="53"/>
  <c r="DM202" i="49"/>
  <c r="DM217" i="49"/>
  <c r="DM202" i="50"/>
  <c r="DM217" i="50"/>
  <c r="DM182" i="49"/>
  <c r="DM195" i="49"/>
  <c r="DM182" i="53"/>
  <c r="DM195" i="53"/>
  <c r="DM182" i="50"/>
  <c r="DM195" i="50"/>
  <c r="DM174" i="49"/>
  <c r="DM165" i="49"/>
  <c r="DM174" i="53"/>
  <c r="DM165" i="53"/>
  <c r="DM174" i="50"/>
  <c r="DM165" i="50"/>
  <c r="DJ417" i="56"/>
  <c r="DK358" i="56"/>
  <c r="DK380" i="56" s="1"/>
  <c r="DJ426" i="56"/>
  <c r="DJ427" i="56" s="1"/>
  <c r="DN3" i="51"/>
  <c r="DN3" i="52"/>
  <c r="DM42" i="54"/>
  <c r="DK401" i="56"/>
  <c r="DK400" i="56"/>
  <c r="DK399" i="56"/>
  <c r="DK420" i="56"/>
  <c r="DK372" i="56"/>
  <c r="DK402" i="56"/>
  <c r="DK371" i="56"/>
  <c r="DK373" i="56"/>
  <c r="DK370" i="56"/>
  <c r="DK398" i="56"/>
  <c r="DK421" i="56"/>
  <c r="DK368" i="56"/>
  <c r="DK366" i="56"/>
  <c r="DK367" i="56"/>
  <c r="DK397" i="56"/>
  <c r="DM371" i="50"/>
  <c r="DM364" i="50"/>
  <c r="DM357" i="50"/>
  <c r="DM350" i="50"/>
  <c r="DM341" i="50"/>
  <c r="DM371" i="53"/>
  <c r="DM350" i="53"/>
  <c r="DM364" i="53"/>
  <c r="DM341" i="53"/>
  <c r="DM357" i="53"/>
  <c r="DM357" i="49"/>
  <c r="DM371" i="49"/>
  <c r="DM350" i="49"/>
  <c r="DM341" i="49"/>
  <c r="DM364" i="49"/>
  <c r="DN13" i="52"/>
  <c r="DN14" i="51"/>
  <c r="DN13" i="51"/>
  <c r="DN14" i="52"/>
  <c r="DM33" i="54"/>
  <c r="DM73" i="54"/>
  <c r="DM70" i="54"/>
  <c r="DM61" i="54"/>
  <c r="DM55" i="54"/>
  <c r="DM58" i="54"/>
  <c r="DM64" i="54"/>
  <c r="DM52" i="54"/>
  <c r="DM49" i="54"/>
  <c r="DM4" i="53"/>
  <c r="DM4" i="50"/>
  <c r="DM4" i="54"/>
  <c r="DN7" i="54"/>
  <c r="DN7" i="50"/>
  <c r="DN136" i="50" s="1"/>
  <c r="DN7" i="53"/>
  <c r="DN120" i="53" s="1"/>
  <c r="DO6" i="52"/>
  <c r="DN5" i="52"/>
  <c r="DN2" i="52"/>
  <c r="DN5" i="51"/>
  <c r="DN2" i="51"/>
  <c r="DO6" i="51"/>
  <c r="DN7" i="49"/>
  <c r="DN128" i="49" s="1"/>
  <c r="DM4" i="49"/>
  <c r="DN136" i="49" l="1"/>
  <c r="DN120" i="49"/>
  <c r="DN128" i="53"/>
  <c r="DN128" i="50"/>
  <c r="DN136" i="53"/>
  <c r="DN120" i="50"/>
  <c r="DN140" i="51"/>
  <c r="DN132" i="51"/>
  <c r="DN124" i="51"/>
  <c r="DN104" i="51"/>
  <c r="DN59" i="50"/>
  <c r="DN140" i="52"/>
  <c r="DN132" i="52"/>
  <c r="DN124" i="52"/>
  <c r="DN104" i="52"/>
  <c r="DN67" i="53"/>
  <c r="DN59" i="53"/>
  <c r="DN71" i="51"/>
  <c r="DN63" i="51"/>
  <c r="DN71" i="52"/>
  <c r="DN63" i="52"/>
  <c r="DN67" i="49"/>
  <c r="DN59" i="49"/>
  <c r="DN67" i="50"/>
  <c r="DN35" i="52"/>
  <c r="DN55" i="52"/>
  <c r="DN35" i="51"/>
  <c r="DN55" i="51"/>
  <c r="DN51" i="49"/>
  <c r="DN51" i="53"/>
  <c r="DN51" i="50"/>
  <c r="DN303" i="53"/>
  <c r="DN312" i="49"/>
  <c r="DN303" i="50"/>
  <c r="DN303" i="49"/>
  <c r="DN312" i="53"/>
  <c r="DN312" i="50"/>
  <c r="DN326" i="51"/>
  <c r="DN316" i="51"/>
  <c r="DN307" i="51"/>
  <c r="DN292" i="51"/>
  <c r="DN285" i="51"/>
  <c r="DN264" i="51"/>
  <c r="DN272" i="51"/>
  <c r="DN255" i="51"/>
  <c r="DN326" i="52"/>
  <c r="DN316" i="52"/>
  <c r="DN307" i="52"/>
  <c r="DN292" i="52"/>
  <c r="DN272" i="52"/>
  <c r="DN255" i="52"/>
  <c r="DN285" i="52"/>
  <c r="DN264" i="52"/>
  <c r="DN226" i="51"/>
  <c r="DN236" i="51"/>
  <c r="DN226" i="52"/>
  <c r="DN236" i="52"/>
  <c r="DN222" i="49"/>
  <c r="DN222" i="50"/>
  <c r="DN222" i="53"/>
  <c r="DN202" i="51"/>
  <c r="DN217" i="51"/>
  <c r="DN202" i="52"/>
  <c r="DN217" i="52"/>
  <c r="DN182" i="51"/>
  <c r="DN195" i="51"/>
  <c r="DN182" i="52"/>
  <c r="DN195" i="52"/>
  <c r="DN174" i="51"/>
  <c r="DN165" i="51"/>
  <c r="DN174" i="52"/>
  <c r="DN165" i="52"/>
  <c r="DK392" i="56"/>
  <c r="DK410" i="56" s="1"/>
  <c r="DK415" i="56"/>
  <c r="DK425" i="56" s="1"/>
  <c r="DK416" i="56"/>
  <c r="DK426" i="56" s="1"/>
  <c r="DK362" i="56"/>
  <c r="DK384" i="56" s="1"/>
  <c r="DK359" i="56"/>
  <c r="DK381" i="56" s="1"/>
  <c r="DK390" i="56"/>
  <c r="DK408" i="56" s="1"/>
  <c r="DK391" i="56"/>
  <c r="DK409" i="56" s="1"/>
  <c r="DN3" i="49"/>
  <c r="DN3" i="50"/>
  <c r="DN3" i="53"/>
  <c r="DN15" i="54"/>
  <c r="DN30" i="54" s="1"/>
  <c r="DN3" i="54"/>
  <c r="DK403" i="56"/>
  <c r="DK374" i="56"/>
  <c r="DK422" i="56"/>
  <c r="DN371" i="51"/>
  <c r="DN364" i="51"/>
  <c r="DN341" i="51"/>
  <c r="DN357" i="51"/>
  <c r="DN350" i="51"/>
  <c r="DN357" i="52"/>
  <c r="DN371" i="52"/>
  <c r="DN350" i="52"/>
  <c r="DN341" i="52"/>
  <c r="DN364" i="52"/>
  <c r="DN13" i="49"/>
  <c r="DN14" i="50"/>
  <c r="DN13" i="53"/>
  <c r="DN14" i="49"/>
  <c r="DN13" i="50"/>
  <c r="DN14" i="54"/>
  <c r="DN14" i="53"/>
  <c r="DM75" i="54"/>
  <c r="DM66" i="54"/>
  <c r="DL287" i="56"/>
  <c r="DL369" i="56" s="1"/>
  <c r="DK389" i="56"/>
  <c r="DK407" i="56" s="1"/>
  <c r="DN4" i="51"/>
  <c r="DN4" i="52"/>
  <c r="DO6" i="54"/>
  <c r="DN5" i="54"/>
  <c r="DN2" i="54"/>
  <c r="DO7" i="52"/>
  <c r="DO120" i="52" s="1"/>
  <c r="DN5" i="50"/>
  <c r="DN2" i="50"/>
  <c r="DO6" i="50"/>
  <c r="DO7" i="51"/>
  <c r="DO128" i="51" s="1"/>
  <c r="DN5" i="53"/>
  <c r="DN2" i="53"/>
  <c r="DO6" i="53"/>
  <c r="DO6" i="49"/>
  <c r="DN2" i="49"/>
  <c r="DN5" i="49"/>
  <c r="DN42" i="54" l="1"/>
  <c r="DO120" i="51"/>
  <c r="DO136" i="52"/>
  <c r="DO136" i="51"/>
  <c r="DO128" i="52"/>
  <c r="DN124" i="53"/>
  <c r="DN140" i="53"/>
  <c r="DN132" i="53"/>
  <c r="DN104" i="53"/>
  <c r="DN132" i="49"/>
  <c r="DN140" i="49"/>
  <c r="DN104" i="49"/>
  <c r="DN124" i="49"/>
  <c r="DO59" i="52"/>
  <c r="DN140" i="50"/>
  <c r="DN132" i="50"/>
  <c r="DN124" i="50"/>
  <c r="DN104" i="50"/>
  <c r="DO59" i="51"/>
  <c r="DN71" i="50"/>
  <c r="DN63" i="50"/>
  <c r="DO67" i="51"/>
  <c r="DN71" i="53"/>
  <c r="DN63" i="53"/>
  <c r="DN71" i="49"/>
  <c r="DN63" i="49"/>
  <c r="DO67" i="52"/>
  <c r="DN35" i="53"/>
  <c r="DN55" i="53"/>
  <c r="DN35" i="50"/>
  <c r="DN55" i="50"/>
  <c r="DN35" i="49"/>
  <c r="DN55" i="49"/>
  <c r="DO51" i="52"/>
  <c r="DO51" i="51"/>
  <c r="DO303" i="52"/>
  <c r="DO312" i="51"/>
  <c r="DO312" i="52"/>
  <c r="DO303" i="51"/>
  <c r="DN326" i="49"/>
  <c r="DN316" i="49"/>
  <c r="DN272" i="49"/>
  <c r="DN255" i="49"/>
  <c r="DN285" i="49"/>
  <c r="DN264" i="49"/>
  <c r="DN292" i="49"/>
  <c r="DN307" i="49"/>
  <c r="DN326" i="50"/>
  <c r="DN316" i="50"/>
  <c r="DN307" i="50"/>
  <c r="DN292" i="50"/>
  <c r="DN285" i="50"/>
  <c r="DN264" i="50"/>
  <c r="DN272" i="50"/>
  <c r="DN255" i="50"/>
  <c r="DN326" i="53"/>
  <c r="DN316" i="53"/>
  <c r="DN307" i="53"/>
  <c r="DN292" i="53"/>
  <c r="DN272" i="53"/>
  <c r="DN285" i="53"/>
  <c r="DN264" i="53"/>
  <c r="DN255" i="53"/>
  <c r="DN226" i="49"/>
  <c r="DN236" i="49"/>
  <c r="DN226" i="50"/>
  <c r="DN236" i="50"/>
  <c r="DN226" i="53"/>
  <c r="DN236" i="53"/>
  <c r="DO222" i="52"/>
  <c r="DO222" i="51"/>
  <c r="DN202" i="53"/>
  <c r="DN217" i="53"/>
  <c r="DN202" i="49"/>
  <c r="DN217" i="49"/>
  <c r="DN202" i="50"/>
  <c r="DN217" i="50"/>
  <c r="DK417" i="56"/>
  <c r="DN182" i="49"/>
  <c r="DN195" i="49"/>
  <c r="DN182" i="53"/>
  <c r="DN195" i="53"/>
  <c r="DN182" i="50"/>
  <c r="DN195" i="50"/>
  <c r="DN174" i="49"/>
  <c r="DN165" i="49"/>
  <c r="DN174" i="50"/>
  <c r="DN165" i="50"/>
  <c r="DN174" i="53"/>
  <c r="DN165" i="53"/>
  <c r="DL358" i="56"/>
  <c r="DL380" i="56" s="1"/>
  <c r="DL362" i="56"/>
  <c r="DK427" i="56"/>
  <c r="DO3" i="51"/>
  <c r="DO3" i="52"/>
  <c r="DL420" i="56"/>
  <c r="DL402" i="56"/>
  <c r="DL421" i="56"/>
  <c r="DL399" i="56"/>
  <c r="DL371" i="56"/>
  <c r="DL373" i="56"/>
  <c r="DL370" i="56"/>
  <c r="DL398" i="56"/>
  <c r="DL372" i="56"/>
  <c r="DL400" i="56"/>
  <c r="DL368" i="56"/>
  <c r="DL366" i="56"/>
  <c r="DL367" i="56"/>
  <c r="DL401" i="56"/>
  <c r="DL397" i="56"/>
  <c r="DN371" i="50"/>
  <c r="DN350" i="50"/>
  <c r="DN364" i="50"/>
  <c r="DN357" i="50"/>
  <c r="DN341" i="50"/>
  <c r="DN357" i="53"/>
  <c r="DN371" i="53"/>
  <c r="DN350" i="53"/>
  <c r="DN341" i="53"/>
  <c r="DN364" i="53"/>
  <c r="DN357" i="49"/>
  <c r="DN371" i="49"/>
  <c r="DN350" i="49"/>
  <c r="DN364" i="49"/>
  <c r="DN341" i="49"/>
  <c r="DO13" i="52"/>
  <c r="DO14" i="51"/>
  <c r="DO14" i="52"/>
  <c r="DO13" i="51"/>
  <c r="DN33" i="54"/>
  <c r="DN70" i="54"/>
  <c r="DN73" i="54"/>
  <c r="DN52" i="54"/>
  <c r="DN61" i="54"/>
  <c r="DN55" i="54"/>
  <c r="DN58" i="54"/>
  <c r="DN64" i="54"/>
  <c r="DN49" i="54"/>
  <c r="DN4" i="50"/>
  <c r="DN4" i="53"/>
  <c r="DN4" i="54"/>
  <c r="DO7" i="54"/>
  <c r="DO7" i="53"/>
  <c r="DO120" i="53" s="1"/>
  <c r="DO7" i="50"/>
  <c r="DO136" i="50" s="1"/>
  <c r="DO5" i="52"/>
  <c r="DO2" i="52"/>
  <c r="DP6" i="52"/>
  <c r="DO5" i="51"/>
  <c r="DO2" i="51"/>
  <c r="DP6" i="51"/>
  <c r="DO7" i="49"/>
  <c r="DN4" i="49"/>
  <c r="DL384" i="56" l="1"/>
  <c r="DO128" i="50"/>
  <c r="DO128" i="53"/>
  <c r="DO120" i="50"/>
  <c r="DO136" i="53"/>
  <c r="DO128" i="49"/>
  <c r="DO136" i="49"/>
  <c r="DO120" i="49"/>
  <c r="DO140" i="52"/>
  <c r="DO124" i="52"/>
  <c r="DO132" i="52"/>
  <c r="DO104" i="52"/>
  <c r="DO140" i="51"/>
  <c r="DO132" i="51"/>
  <c r="DO124" i="51"/>
  <c r="DO104" i="51"/>
  <c r="DO59" i="49"/>
  <c r="DO59" i="50"/>
  <c r="DO59" i="53"/>
  <c r="DO71" i="51"/>
  <c r="DO63" i="51"/>
  <c r="DO71" i="52"/>
  <c r="DO63" i="52"/>
  <c r="DO67" i="49"/>
  <c r="DO67" i="50"/>
  <c r="DO67" i="53"/>
  <c r="DO35" i="52"/>
  <c r="DO55" i="52"/>
  <c r="DO35" i="51"/>
  <c r="DO55" i="51"/>
  <c r="DO51" i="49"/>
  <c r="DO51" i="53"/>
  <c r="DO51" i="50"/>
  <c r="DO312" i="53"/>
  <c r="DO312" i="49"/>
  <c r="DO312" i="50"/>
  <c r="DO303" i="50"/>
  <c r="DO303" i="53"/>
  <c r="DO303" i="49"/>
  <c r="DO326" i="51"/>
  <c r="DO316" i="51"/>
  <c r="DO292" i="51"/>
  <c r="DO285" i="51"/>
  <c r="DO307" i="51"/>
  <c r="DO272" i="51"/>
  <c r="DO264" i="51"/>
  <c r="DO255" i="51"/>
  <c r="DO326" i="52"/>
  <c r="DO316" i="52"/>
  <c r="DO307" i="52"/>
  <c r="DO292" i="52"/>
  <c r="DO272" i="52"/>
  <c r="DO285" i="52"/>
  <c r="DO264" i="52"/>
  <c r="DO255" i="52"/>
  <c r="DO226" i="51"/>
  <c r="DO236" i="51"/>
  <c r="DO226" i="52"/>
  <c r="DO236" i="52"/>
  <c r="DO222" i="53"/>
  <c r="DO222" i="49"/>
  <c r="DO222" i="50"/>
  <c r="DO202" i="51"/>
  <c r="DO217" i="51"/>
  <c r="DO202" i="52"/>
  <c r="DO217" i="52"/>
  <c r="DO182" i="51"/>
  <c r="DO195" i="51"/>
  <c r="DO182" i="52"/>
  <c r="DO195" i="52"/>
  <c r="DO174" i="51"/>
  <c r="DO165" i="51"/>
  <c r="DO174" i="52"/>
  <c r="DO165" i="52"/>
  <c r="DL392" i="56"/>
  <c r="DL410" i="56" s="1"/>
  <c r="DL389" i="56"/>
  <c r="DL407" i="56" s="1"/>
  <c r="DL416" i="56"/>
  <c r="DL426" i="56" s="1"/>
  <c r="DL415" i="56"/>
  <c r="DL425" i="56" s="1"/>
  <c r="DL391" i="56"/>
  <c r="DL409" i="56" s="1"/>
  <c r="DL359" i="56"/>
  <c r="DL381" i="56" s="1"/>
  <c r="DL390" i="56"/>
  <c r="DL408" i="56" s="1"/>
  <c r="DL422" i="56"/>
  <c r="DO3" i="50"/>
  <c r="DO3" i="53"/>
  <c r="DO3" i="49"/>
  <c r="DO15" i="54"/>
  <c r="DO30" i="54" s="1"/>
  <c r="DO3" i="54"/>
  <c r="DL403" i="56"/>
  <c r="DL374" i="56"/>
  <c r="DO350" i="51"/>
  <c r="DO371" i="51"/>
  <c r="DO364" i="51"/>
  <c r="DO357" i="51"/>
  <c r="DO341" i="51"/>
  <c r="DO357" i="52"/>
  <c r="DO371" i="52"/>
  <c r="DO350" i="52"/>
  <c r="DO341" i="52"/>
  <c r="DO364" i="52"/>
  <c r="DO13" i="53"/>
  <c r="DO14" i="50"/>
  <c r="DO13" i="49"/>
  <c r="DO14" i="49"/>
  <c r="DO14" i="53"/>
  <c r="DO13" i="50"/>
  <c r="DO14" i="54"/>
  <c r="DN66" i="54"/>
  <c r="DN75" i="54"/>
  <c r="DM287" i="56"/>
  <c r="DM369" i="56" s="1"/>
  <c r="DO4" i="51"/>
  <c r="DO4" i="52"/>
  <c r="DO5" i="54"/>
  <c r="DO2" i="54"/>
  <c r="DP6" i="54"/>
  <c r="DP7" i="51"/>
  <c r="DP128" i="51" s="1"/>
  <c r="DP7" i="52"/>
  <c r="DP120" i="52" s="1"/>
  <c r="DO2" i="50"/>
  <c r="DP6" i="50"/>
  <c r="DO5" i="50"/>
  <c r="DP6" i="53"/>
  <c r="DO5" i="53"/>
  <c r="DO2" i="53"/>
  <c r="DP6" i="49"/>
  <c r="DO5" i="49"/>
  <c r="DO2" i="49"/>
  <c r="DL417" i="56" l="1"/>
  <c r="DP120" i="51"/>
  <c r="DP136" i="52"/>
  <c r="DP136" i="51"/>
  <c r="DP128" i="52"/>
  <c r="DO140" i="50"/>
  <c r="DO132" i="50"/>
  <c r="DO124" i="50"/>
  <c r="DO104" i="50"/>
  <c r="DO140" i="49"/>
  <c r="DO132" i="49"/>
  <c r="DO124" i="49"/>
  <c r="DO104" i="49"/>
  <c r="DP59" i="51"/>
  <c r="DO140" i="53"/>
  <c r="DO132" i="53"/>
  <c r="DO124" i="53"/>
  <c r="DO104" i="53"/>
  <c r="DP67" i="52"/>
  <c r="DP59" i="52"/>
  <c r="DO71" i="53"/>
  <c r="DO63" i="53"/>
  <c r="DO71" i="50"/>
  <c r="DO63" i="50"/>
  <c r="DO71" i="49"/>
  <c r="DO63" i="49"/>
  <c r="DP67" i="51"/>
  <c r="DO35" i="49"/>
  <c r="DO55" i="49"/>
  <c r="DO35" i="53"/>
  <c r="DO55" i="53"/>
  <c r="DO35" i="50"/>
  <c r="DO55" i="50"/>
  <c r="DP51" i="52"/>
  <c r="DP51" i="51"/>
  <c r="DP312" i="51"/>
  <c r="DP303" i="52"/>
  <c r="DP312" i="52"/>
  <c r="DP303" i="51"/>
  <c r="DO326" i="53"/>
  <c r="DO316" i="53"/>
  <c r="DO307" i="53"/>
  <c r="DO292" i="53"/>
  <c r="DO272" i="53"/>
  <c r="DO285" i="53"/>
  <c r="DO264" i="53"/>
  <c r="DO255" i="53"/>
  <c r="DO326" i="50"/>
  <c r="DO316" i="50"/>
  <c r="DO307" i="50"/>
  <c r="DO285" i="50"/>
  <c r="DO292" i="50"/>
  <c r="DO272" i="50"/>
  <c r="DO255" i="50"/>
  <c r="DO264" i="50"/>
  <c r="DO326" i="49"/>
  <c r="DO316" i="49"/>
  <c r="DO285" i="49"/>
  <c r="DO264" i="49"/>
  <c r="DO307" i="49"/>
  <c r="DO292" i="49"/>
  <c r="DO272" i="49"/>
  <c r="DO255" i="49"/>
  <c r="DO226" i="49"/>
  <c r="DO236" i="49"/>
  <c r="DO226" i="53"/>
  <c r="DO236" i="53"/>
  <c r="DO226" i="50"/>
  <c r="DO236" i="50"/>
  <c r="DP222" i="51"/>
  <c r="DP222" i="52"/>
  <c r="DO202" i="53"/>
  <c r="DO217" i="53"/>
  <c r="DO202" i="50"/>
  <c r="DO217" i="50"/>
  <c r="DO202" i="49"/>
  <c r="DO217" i="49"/>
  <c r="DO182" i="53"/>
  <c r="DO195" i="53"/>
  <c r="DO182" i="50"/>
  <c r="DO195" i="50"/>
  <c r="DO182" i="49"/>
  <c r="DO195" i="49"/>
  <c r="DO174" i="50"/>
  <c r="DO165" i="50"/>
  <c r="DO174" i="49"/>
  <c r="DO165" i="49"/>
  <c r="DO174" i="53"/>
  <c r="DO165" i="53"/>
  <c r="DL427" i="56"/>
  <c r="DM358" i="56"/>
  <c r="DM380" i="56" s="1"/>
  <c r="DO42" i="54"/>
  <c r="DP3" i="52"/>
  <c r="DP3" i="51"/>
  <c r="DM420" i="56"/>
  <c r="DM400" i="56"/>
  <c r="DM399" i="56"/>
  <c r="DM373" i="56"/>
  <c r="DM421" i="56"/>
  <c r="DM402" i="56"/>
  <c r="DM401" i="56"/>
  <c r="DM370" i="56"/>
  <c r="DM398" i="56"/>
  <c r="DM372" i="56"/>
  <c r="DM368" i="56"/>
  <c r="DM367" i="56"/>
  <c r="DM371" i="56"/>
  <c r="DM366" i="56"/>
  <c r="DM397" i="56"/>
  <c r="DO371" i="50"/>
  <c r="DO357" i="50"/>
  <c r="DO350" i="50"/>
  <c r="DO341" i="50"/>
  <c r="DO364" i="50"/>
  <c r="DO357" i="49"/>
  <c r="DO371" i="49"/>
  <c r="DO350" i="49"/>
  <c r="DO364" i="49"/>
  <c r="DO341" i="49"/>
  <c r="DO364" i="53"/>
  <c r="DO341" i="53"/>
  <c r="DO357" i="53"/>
  <c r="DO371" i="53"/>
  <c r="DO350" i="53"/>
  <c r="DP13" i="52"/>
  <c r="DP14" i="51"/>
  <c r="DP14" i="52"/>
  <c r="DP13" i="51"/>
  <c r="DO33" i="54"/>
  <c r="DO70" i="54"/>
  <c r="DO73" i="54"/>
  <c r="DO49" i="54"/>
  <c r="DO64" i="54"/>
  <c r="DO52" i="54"/>
  <c r="DO61" i="54"/>
  <c r="DO55" i="54"/>
  <c r="DO58" i="54"/>
  <c r="DO4" i="50"/>
  <c r="DO4" i="53"/>
  <c r="DP7" i="54"/>
  <c r="DO4" i="54"/>
  <c r="DP7" i="50"/>
  <c r="DP136" i="50" s="1"/>
  <c r="DQ6" i="52"/>
  <c r="DP5" i="52"/>
  <c r="DP2" i="52"/>
  <c r="DP7" i="53"/>
  <c r="DP120" i="53" s="1"/>
  <c r="DP2" i="51"/>
  <c r="DP5" i="51"/>
  <c r="DQ6" i="51"/>
  <c r="DO4" i="49"/>
  <c r="DP7" i="49"/>
  <c r="DP120" i="49" s="1"/>
  <c r="DP128" i="49" l="1"/>
  <c r="DP120" i="50"/>
  <c r="DP136" i="49"/>
  <c r="DP128" i="53"/>
  <c r="DP136" i="53"/>
  <c r="DP128" i="50"/>
  <c r="DP59" i="53"/>
  <c r="DP140" i="52"/>
  <c r="DP132" i="52"/>
  <c r="DP104" i="52"/>
  <c r="DP124" i="52"/>
  <c r="DP140" i="51"/>
  <c r="DP132" i="51"/>
  <c r="DP124" i="51"/>
  <c r="DP104" i="51"/>
  <c r="DP71" i="51"/>
  <c r="DP63" i="51"/>
  <c r="DP67" i="49"/>
  <c r="DP59" i="49"/>
  <c r="DP67" i="50"/>
  <c r="DP59" i="50"/>
  <c r="DP71" i="52"/>
  <c r="DP63" i="52"/>
  <c r="DP67" i="53"/>
  <c r="DP35" i="52"/>
  <c r="DP55" i="52"/>
  <c r="DP35" i="51"/>
  <c r="DP55" i="51"/>
  <c r="DP51" i="49"/>
  <c r="DP51" i="53"/>
  <c r="DP51" i="50"/>
  <c r="DP312" i="49"/>
  <c r="DP303" i="53"/>
  <c r="DP312" i="50"/>
  <c r="DP303" i="49"/>
  <c r="DP303" i="50"/>
  <c r="DP312" i="53"/>
  <c r="DP326" i="51"/>
  <c r="DP316" i="51"/>
  <c r="DP307" i="51"/>
  <c r="DP292" i="51"/>
  <c r="DP285" i="51"/>
  <c r="DP272" i="51"/>
  <c r="DP264" i="51"/>
  <c r="DP255" i="51"/>
  <c r="DP326" i="52"/>
  <c r="DP307" i="52"/>
  <c r="DP316" i="52"/>
  <c r="DP292" i="52"/>
  <c r="DP285" i="52"/>
  <c r="DP272" i="52"/>
  <c r="DP264" i="52"/>
  <c r="DP255" i="52"/>
  <c r="DP226" i="51"/>
  <c r="DP236" i="51"/>
  <c r="DP226" i="52"/>
  <c r="DP236" i="52"/>
  <c r="DP222" i="49"/>
  <c r="DP222" i="50"/>
  <c r="DP222" i="53"/>
  <c r="DP202" i="51"/>
  <c r="DP217" i="51"/>
  <c r="DP202" i="52"/>
  <c r="DP217" i="52"/>
  <c r="DP182" i="51"/>
  <c r="DP195" i="51"/>
  <c r="DP182" i="52"/>
  <c r="DP195" i="52"/>
  <c r="DP174" i="51"/>
  <c r="DP165" i="51"/>
  <c r="DP174" i="52"/>
  <c r="DP165" i="52"/>
  <c r="DM415" i="56"/>
  <c r="DM425" i="56" s="1"/>
  <c r="DM362" i="56"/>
  <c r="DM384" i="56" s="1"/>
  <c r="DM416" i="56"/>
  <c r="DM391" i="56"/>
  <c r="DM409" i="56" s="1"/>
  <c r="DM390" i="56"/>
  <c r="DM408" i="56" s="1"/>
  <c r="DM392" i="56"/>
  <c r="DM410" i="56" s="1"/>
  <c r="DM359" i="56"/>
  <c r="DM381" i="56" s="1"/>
  <c r="DM389" i="56"/>
  <c r="DM407" i="56" s="1"/>
  <c r="DP3" i="49"/>
  <c r="DP3" i="53"/>
  <c r="DP3" i="50"/>
  <c r="DP15" i="54"/>
  <c r="DP30" i="54" s="1"/>
  <c r="DP3" i="54"/>
  <c r="DM422" i="56"/>
  <c r="DM403" i="56"/>
  <c r="DM374" i="56"/>
  <c r="DP357" i="51"/>
  <c r="DP350" i="51"/>
  <c r="DP341" i="51"/>
  <c r="DP364" i="51"/>
  <c r="DP371" i="51"/>
  <c r="DP371" i="52"/>
  <c r="DP350" i="52"/>
  <c r="DP364" i="52"/>
  <c r="DP341" i="52"/>
  <c r="DP357" i="52"/>
  <c r="DP14" i="50"/>
  <c r="DP13" i="53"/>
  <c r="DP13" i="49"/>
  <c r="DP14" i="49"/>
  <c r="DP14" i="54"/>
  <c r="DP14" i="53"/>
  <c r="DP13" i="50"/>
  <c r="DO66" i="54"/>
  <c r="DO75" i="54"/>
  <c r="DN287" i="56"/>
  <c r="DN369" i="56" s="1"/>
  <c r="DP4" i="51"/>
  <c r="DP4" i="52"/>
  <c r="DQ6" i="54"/>
  <c r="DP5" i="54"/>
  <c r="DP2" i="54"/>
  <c r="DQ6" i="53"/>
  <c r="DP5" i="53"/>
  <c r="DP2" i="53"/>
  <c r="DQ6" i="50"/>
  <c r="DP5" i="50"/>
  <c r="DP2" i="50"/>
  <c r="DQ7" i="52"/>
  <c r="DQ120" i="52" s="1"/>
  <c r="DQ7" i="51"/>
  <c r="DQ128" i="51" s="1"/>
  <c r="DQ6" i="49"/>
  <c r="DP5" i="49"/>
  <c r="DP2" i="49"/>
  <c r="DM417" i="56" l="1"/>
  <c r="DQ128" i="52"/>
  <c r="DQ136" i="52"/>
  <c r="DQ120" i="51"/>
  <c r="DQ136" i="51"/>
  <c r="DP140" i="49"/>
  <c r="DP132" i="49"/>
  <c r="DP124" i="49"/>
  <c r="DP104" i="49"/>
  <c r="DP140" i="53"/>
  <c r="DP132" i="53"/>
  <c r="DP104" i="53"/>
  <c r="DP124" i="53"/>
  <c r="DQ59" i="51"/>
  <c r="DQ59" i="52"/>
  <c r="DP140" i="50"/>
  <c r="DP132" i="50"/>
  <c r="DP124" i="50"/>
  <c r="DP104" i="50"/>
  <c r="DQ67" i="51"/>
  <c r="DP71" i="53"/>
  <c r="DP63" i="53"/>
  <c r="DP71" i="50"/>
  <c r="DP63" i="50"/>
  <c r="DP71" i="49"/>
  <c r="DP63" i="49"/>
  <c r="DQ67" i="52"/>
  <c r="DP35" i="49"/>
  <c r="DP55" i="49"/>
  <c r="DP35" i="50"/>
  <c r="DP55" i="50"/>
  <c r="DP35" i="53"/>
  <c r="DP55" i="53"/>
  <c r="DQ51" i="52"/>
  <c r="DQ51" i="51"/>
  <c r="DQ303" i="52"/>
  <c r="DQ303" i="51"/>
  <c r="DQ312" i="52"/>
  <c r="DQ312" i="51"/>
  <c r="DP326" i="50"/>
  <c r="DP316" i="50"/>
  <c r="DP307" i="50"/>
  <c r="DP285" i="50"/>
  <c r="DP292" i="50"/>
  <c r="DP272" i="50"/>
  <c r="DP264" i="50"/>
  <c r="DP255" i="50"/>
  <c r="DP326" i="49"/>
  <c r="DP316" i="49"/>
  <c r="DP264" i="49"/>
  <c r="DP307" i="49"/>
  <c r="DP292" i="49"/>
  <c r="DP272" i="49"/>
  <c r="DP255" i="49"/>
  <c r="DP285" i="49"/>
  <c r="DP326" i="53"/>
  <c r="DP316" i="53"/>
  <c r="DP307" i="53"/>
  <c r="DP285" i="53"/>
  <c r="DP264" i="53"/>
  <c r="DP292" i="53"/>
  <c r="DP272" i="53"/>
  <c r="DP255" i="53"/>
  <c r="DP226" i="50"/>
  <c r="DP236" i="50"/>
  <c r="DP226" i="49"/>
  <c r="DP236" i="49"/>
  <c r="DP226" i="53"/>
  <c r="DP236" i="53"/>
  <c r="DQ222" i="51"/>
  <c r="DQ222" i="52"/>
  <c r="DP202" i="49"/>
  <c r="DP217" i="49"/>
  <c r="DP202" i="53"/>
  <c r="DP217" i="53"/>
  <c r="DP202" i="50"/>
  <c r="DP217" i="50"/>
  <c r="DP182" i="50"/>
  <c r="DP195" i="50"/>
  <c r="DP182" i="49"/>
  <c r="DP195" i="49"/>
  <c r="DP182" i="53"/>
  <c r="DP195" i="53"/>
  <c r="DP174" i="50"/>
  <c r="DP165" i="50"/>
  <c r="DP174" i="49"/>
  <c r="DP165" i="49"/>
  <c r="DP174" i="53"/>
  <c r="DP165" i="53"/>
  <c r="DN358" i="56"/>
  <c r="DN380" i="56" s="1"/>
  <c r="DM426" i="56"/>
  <c r="DM427" i="56" s="1"/>
  <c r="DQ3" i="52"/>
  <c r="DQ3" i="51"/>
  <c r="DP42" i="54"/>
  <c r="DN400" i="56"/>
  <c r="DN421" i="56"/>
  <c r="DN420" i="56"/>
  <c r="DN401" i="56"/>
  <c r="DN402" i="56"/>
  <c r="DN398" i="56"/>
  <c r="DN372" i="56"/>
  <c r="DN371" i="56"/>
  <c r="DN370" i="56"/>
  <c r="DN373" i="56"/>
  <c r="DN366" i="56"/>
  <c r="DN368" i="56"/>
  <c r="DN399" i="56"/>
  <c r="DN367" i="56"/>
  <c r="DN397" i="56"/>
  <c r="DP371" i="50"/>
  <c r="DP364" i="50"/>
  <c r="DP357" i="50"/>
  <c r="DP341" i="50"/>
  <c r="DP350" i="50"/>
  <c r="DP357" i="49"/>
  <c r="DP371" i="49"/>
  <c r="DP350" i="49"/>
  <c r="DP364" i="49"/>
  <c r="DP341" i="49"/>
  <c r="DP357" i="53"/>
  <c r="DP371" i="53"/>
  <c r="DP350" i="53"/>
  <c r="DP341" i="53"/>
  <c r="DP364" i="53"/>
  <c r="DQ14" i="51"/>
  <c r="DQ13" i="52"/>
  <c r="DQ14" i="52"/>
  <c r="DQ13" i="51"/>
  <c r="DP33" i="54"/>
  <c r="DP73" i="54"/>
  <c r="DP70" i="54"/>
  <c r="DP61" i="54"/>
  <c r="DP64" i="54"/>
  <c r="DP52" i="54"/>
  <c r="DP49" i="54"/>
  <c r="DP58" i="54"/>
  <c r="DP55" i="54"/>
  <c r="DP4" i="53"/>
  <c r="DP4" i="50"/>
  <c r="DP4" i="54"/>
  <c r="DQ7" i="54"/>
  <c r="DQ7" i="53"/>
  <c r="DQ120" i="53" s="1"/>
  <c r="DQ7" i="50"/>
  <c r="DQ136" i="50" s="1"/>
  <c r="DQ5" i="52"/>
  <c r="DQ2" i="52"/>
  <c r="DR6" i="52"/>
  <c r="DQ2" i="51"/>
  <c r="DQ5" i="51"/>
  <c r="DR6" i="51"/>
  <c r="DP4" i="49"/>
  <c r="DQ7" i="49"/>
  <c r="DQ120" i="49" s="1"/>
  <c r="DQ128" i="50" l="1"/>
  <c r="DQ120" i="50"/>
  <c r="DQ128" i="53"/>
  <c r="DQ136" i="49"/>
  <c r="DQ136" i="53"/>
  <c r="DQ128" i="49"/>
  <c r="DQ132" i="51"/>
  <c r="DQ140" i="51"/>
  <c r="DQ124" i="51"/>
  <c r="DQ104" i="51"/>
  <c r="DQ59" i="50"/>
  <c r="DQ59" i="53"/>
  <c r="DQ59" i="49"/>
  <c r="DQ140" i="52"/>
  <c r="DQ132" i="52"/>
  <c r="DQ124" i="52"/>
  <c r="DQ104" i="52"/>
  <c r="DQ71" i="51"/>
  <c r="DQ63" i="51"/>
  <c r="DQ71" i="52"/>
  <c r="DQ63" i="52"/>
  <c r="DQ67" i="49"/>
  <c r="DQ67" i="50"/>
  <c r="DQ67" i="53"/>
  <c r="DQ35" i="52"/>
  <c r="DQ55" i="52"/>
  <c r="DQ35" i="51"/>
  <c r="DQ55" i="51"/>
  <c r="DQ51" i="49"/>
  <c r="DQ51" i="53"/>
  <c r="DQ51" i="50"/>
  <c r="DQ312" i="49"/>
  <c r="DQ303" i="53"/>
  <c r="DQ303" i="50"/>
  <c r="DQ312" i="53"/>
  <c r="DQ312" i="50"/>
  <c r="DQ303" i="49"/>
  <c r="DQ326" i="52"/>
  <c r="DQ316" i="52"/>
  <c r="DQ307" i="52"/>
  <c r="DQ292" i="52"/>
  <c r="DQ285" i="52"/>
  <c r="DQ264" i="52"/>
  <c r="DQ272" i="52"/>
  <c r="DQ255" i="52"/>
  <c r="DQ326" i="51"/>
  <c r="DQ316" i="51"/>
  <c r="DQ307" i="51"/>
  <c r="DQ285" i="51"/>
  <c r="DQ292" i="51"/>
  <c r="DQ272" i="51"/>
  <c r="DQ264" i="51"/>
  <c r="DQ255" i="51"/>
  <c r="DQ226" i="51"/>
  <c r="DQ236" i="51"/>
  <c r="DQ226" i="52"/>
  <c r="DQ236" i="52"/>
  <c r="DQ222" i="53"/>
  <c r="DQ222" i="49"/>
  <c r="DQ222" i="50"/>
  <c r="DQ202" i="51"/>
  <c r="DQ217" i="51"/>
  <c r="DQ202" i="52"/>
  <c r="DQ217" i="52"/>
  <c r="DQ182" i="51"/>
  <c r="DQ195" i="51"/>
  <c r="DQ182" i="52"/>
  <c r="DQ195" i="52"/>
  <c r="DQ174" i="51"/>
  <c r="DQ165" i="51"/>
  <c r="DQ174" i="52"/>
  <c r="DQ165" i="52"/>
  <c r="DN391" i="56"/>
  <c r="DN409" i="56" s="1"/>
  <c r="DN359" i="56"/>
  <c r="DN381" i="56" s="1"/>
  <c r="DN362" i="56"/>
  <c r="DN384" i="56" s="1"/>
  <c r="DN389" i="56"/>
  <c r="DN407" i="56" s="1"/>
  <c r="DN392" i="56"/>
  <c r="DN410" i="56" s="1"/>
  <c r="DN390" i="56"/>
  <c r="DN408" i="56" s="1"/>
  <c r="DN415" i="56"/>
  <c r="DN416" i="56"/>
  <c r="DN426" i="56" s="1"/>
  <c r="DQ3" i="50"/>
  <c r="DQ3" i="53"/>
  <c r="DQ3" i="49"/>
  <c r="DQ15" i="54"/>
  <c r="DQ30" i="54" s="1"/>
  <c r="DQ3" i="54"/>
  <c r="DN422" i="56"/>
  <c r="DN403" i="56"/>
  <c r="DN374" i="56"/>
  <c r="DQ371" i="51"/>
  <c r="DQ364" i="51"/>
  <c r="DQ341" i="51"/>
  <c r="DQ357" i="51"/>
  <c r="DQ350" i="51"/>
  <c r="DQ357" i="52"/>
  <c r="DQ371" i="52"/>
  <c r="DQ350" i="52"/>
  <c r="DQ364" i="52"/>
  <c r="DQ341" i="52"/>
  <c r="DQ13" i="53"/>
  <c r="DQ14" i="50"/>
  <c r="DQ13" i="49"/>
  <c r="DQ14" i="54"/>
  <c r="DQ13" i="50"/>
  <c r="DQ14" i="53"/>
  <c r="DQ14" i="49"/>
  <c r="DP75" i="54"/>
  <c r="DP66" i="54"/>
  <c r="DO287" i="56"/>
  <c r="DO369" i="56" s="1"/>
  <c r="DQ4" i="52"/>
  <c r="DQ4" i="51"/>
  <c r="DR6" i="54"/>
  <c r="DQ5" i="54"/>
  <c r="DQ2" i="54"/>
  <c r="DR7" i="51"/>
  <c r="DR128" i="51" s="1"/>
  <c r="DR6" i="50"/>
  <c r="DQ5" i="50"/>
  <c r="DQ2" i="50"/>
  <c r="DR7" i="52"/>
  <c r="DR120" i="52" s="1"/>
  <c r="DR6" i="53"/>
  <c r="DQ5" i="53"/>
  <c r="DQ2" i="53"/>
  <c r="DR6" i="49"/>
  <c r="DQ5" i="49"/>
  <c r="DQ2" i="49"/>
  <c r="DR128" i="52" l="1"/>
  <c r="DR136" i="52"/>
  <c r="DR120" i="51"/>
  <c r="DR136" i="51"/>
  <c r="DQ140" i="49"/>
  <c r="DQ132" i="49"/>
  <c r="DQ124" i="49"/>
  <c r="DQ104" i="49"/>
  <c r="DQ140" i="50"/>
  <c r="DQ132" i="50"/>
  <c r="DQ124" i="50"/>
  <c r="DQ104" i="50"/>
  <c r="DQ140" i="53"/>
  <c r="DQ132" i="53"/>
  <c r="DQ124" i="53"/>
  <c r="DQ104" i="53"/>
  <c r="DR59" i="51"/>
  <c r="DQ71" i="50"/>
  <c r="DQ63" i="50"/>
  <c r="DR67" i="52"/>
  <c r="DR59" i="52"/>
  <c r="DQ71" i="49"/>
  <c r="DQ63" i="49"/>
  <c r="DQ71" i="53"/>
  <c r="DQ63" i="53"/>
  <c r="DR67" i="51"/>
  <c r="DQ35" i="49"/>
  <c r="DQ55" i="49"/>
  <c r="DQ35" i="53"/>
  <c r="DQ55" i="53"/>
  <c r="DQ35" i="50"/>
  <c r="DQ55" i="50"/>
  <c r="DR51" i="52"/>
  <c r="DR51" i="51"/>
  <c r="DR303" i="52"/>
  <c r="DR312" i="52"/>
  <c r="DR303" i="51"/>
  <c r="DR312" i="51"/>
  <c r="DQ326" i="50"/>
  <c r="DQ316" i="50"/>
  <c r="DQ307" i="50"/>
  <c r="DQ292" i="50"/>
  <c r="DQ285" i="50"/>
  <c r="DQ272" i="50"/>
  <c r="DQ264" i="50"/>
  <c r="DQ255" i="50"/>
  <c r="DQ326" i="49"/>
  <c r="DQ316" i="49"/>
  <c r="DQ264" i="49"/>
  <c r="DQ307" i="49"/>
  <c r="DQ292" i="49"/>
  <c r="DQ272" i="49"/>
  <c r="DQ255" i="49"/>
  <c r="DQ285" i="49"/>
  <c r="DQ326" i="53"/>
  <c r="DQ292" i="53"/>
  <c r="DQ285" i="53"/>
  <c r="DQ316" i="53"/>
  <c r="DQ307" i="53"/>
  <c r="DQ272" i="53"/>
  <c r="DQ255" i="53"/>
  <c r="DQ264" i="53"/>
  <c r="DQ226" i="53"/>
  <c r="DQ236" i="53"/>
  <c r="DQ226" i="50"/>
  <c r="DQ236" i="50"/>
  <c r="DQ226" i="49"/>
  <c r="DQ236" i="49"/>
  <c r="DR222" i="52"/>
  <c r="DR222" i="51"/>
  <c r="DQ202" i="49"/>
  <c r="DQ217" i="49"/>
  <c r="DQ202" i="53"/>
  <c r="DQ217" i="53"/>
  <c r="DQ202" i="50"/>
  <c r="DQ217" i="50"/>
  <c r="DQ182" i="53"/>
  <c r="DQ195" i="53"/>
  <c r="DQ182" i="50"/>
  <c r="DQ195" i="50"/>
  <c r="DQ182" i="49"/>
  <c r="DQ195" i="49"/>
  <c r="DQ174" i="50"/>
  <c r="DQ165" i="50"/>
  <c r="DQ174" i="49"/>
  <c r="DQ165" i="49"/>
  <c r="DQ174" i="53"/>
  <c r="DQ165" i="53"/>
  <c r="DN417" i="56"/>
  <c r="DN425" i="56"/>
  <c r="DN427" i="56" s="1"/>
  <c r="DO358" i="56"/>
  <c r="DO380" i="56" s="1"/>
  <c r="DR3" i="52"/>
  <c r="DR3" i="51"/>
  <c r="DQ42" i="54"/>
  <c r="DO402" i="56"/>
  <c r="DO401" i="56"/>
  <c r="DO421" i="56"/>
  <c r="DO372" i="56"/>
  <c r="DO420" i="56"/>
  <c r="DO400" i="56"/>
  <c r="DO398" i="56"/>
  <c r="DO373" i="56"/>
  <c r="DO368" i="56"/>
  <c r="DO399" i="56"/>
  <c r="DO366" i="56"/>
  <c r="DO371" i="56"/>
  <c r="DO370" i="56"/>
  <c r="DO367" i="56"/>
  <c r="DO397" i="56"/>
  <c r="DQ357" i="50"/>
  <c r="DQ350" i="50"/>
  <c r="DQ341" i="50"/>
  <c r="DQ371" i="50"/>
  <c r="DQ364" i="50"/>
  <c r="DQ371" i="49"/>
  <c r="DQ350" i="49"/>
  <c r="DQ364" i="49"/>
  <c r="DQ341" i="49"/>
  <c r="DQ357" i="49"/>
  <c r="DQ357" i="53"/>
  <c r="DQ371" i="53"/>
  <c r="DQ350" i="53"/>
  <c r="DQ341" i="53"/>
  <c r="DQ364" i="53"/>
  <c r="DR14" i="51"/>
  <c r="DR13" i="52"/>
  <c r="DR13" i="51"/>
  <c r="DR14" i="52"/>
  <c r="DQ33" i="54"/>
  <c r="DQ73" i="54"/>
  <c r="DQ70" i="54"/>
  <c r="DQ58" i="54"/>
  <c r="DQ61" i="54"/>
  <c r="DQ64" i="54"/>
  <c r="DQ52" i="54"/>
  <c r="DQ55" i="54"/>
  <c r="DQ49" i="54"/>
  <c r="DQ4" i="50"/>
  <c r="DQ4" i="53"/>
  <c r="DQ4" i="54"/>
  <c r="DR7" i="54"/>
  <c r="DR7" i="50"/>
  <c r="DS6" i="51"/>
  <c r="DR5" i="51"/>
  <c r="DR2" i="51"/>
  <c r="DR7" i="53"/>
  <c r="DR120" i="53" s="1"/>
  <c r="DR2" i="52"/>
  <c r="DS6" i="52"/>
  <c r="DR5" i="52"/>
  <c r="DQ4" i="49"/>
  <c r="DR7" i="49"/>
  <c r="DR120" i="49" s="1"/>
  <c r="DR128" i="49" l="1"/>
  <c r="DR136" i="53"/>
  <c r="DR128" i="50"/>
  <c r="DR136" i="50"/>
  <c r="DR120" i="50"/>
  <c r="DR128" i="53"/>
  <c r="DR136" i="49"/>
  <c r="DR132" i="51"/>
  <c r="DR140" i="51"/>
  <c r="DR124" i="51"/>
  <c r="DR104" i="51"/>
  <c r="DR59" i="53"/>
  <c r="DR59" i="49"/>
  <c r="DR140" i="52"/>
  <c r="DR132" i="52"/>
  <c r="DR124" i="52"/>
  <c r="DR104" i="52"/>
  <c r="DR71" i="51"/>
  <c r="DR63" i="51"/>
  <c r="DR71" i="52"/>
  <c r="DR63" i="52"/>
  <c r="DR67" i="49"/>
  <c r="DR67" i="50"/>
  <c r="DR59" i="50"/>
  <c r="DR67" i="53"/>
  <c r="DR35" i="51"/>
  <c r="DR55" i="51"/>
  <c r="DR35" i="52"/>
  <c r="DR55" i="52"/>
  <c r="DR51" i="49"/>
  <c r="DR51" i="53"/>
  <c r="DR51" i="50"/>
  <c r="DR312" i="50"/>
  <c r="DR303" i="53"/>
  <c r="DR303" i="50"/>
  <c r="DR312" i="49"/>
  <c r="DR312" i="53"/>
  <c r="DR303" i="49"/>
  <c r="DR326" i="51"/>
  <c r="DR316" i="51"/>
  <c r="DR307" i="51"/>
  <c r="DR292" i="51"/>
  <c r="DR272" i="51"/>
  <c r="DR285" i="51"/>
  <c r="DR264" i="51"/>
  <c r="DR255" i="51"/>
  <c r="DR326" i="52"/>
  <c r="DR316" i="52"/>
  <c r="DR307" i="52"/>
  <c r="DR292" i="52"/>
  <c r="DR285" i="52"/>
  <c r="DR264" i="52"/>
  <c r="DR272" i="52"/>
  <c r="DR255" i="52"/>
  <c r="DR226" i="51"/>
  <c r="DR236" i="51"/>
  <c r="DR226" i="52"/>
  <c r="DR236" i="52"/>
  <c r="DR222" i="50"/>
  <c r="DR222" i="53"/>
  <c r="DR222" i="49"/>
  <c r="DR202" i="51"/>
  <c r="DR217" i="51"/>
  <c r="DR202" i="52"/>
  <c r="DR217" i="52"/>
  <c r="DR182" i="51"/>
  <c r="DR195" i="51"/>
  <c r="DR182" i="52"/>
  <c r="DR195" i="52"/>
  <c r="DR174" i="51"/>
  <c r="DR165" i="51"/>
  <c r="DR174" i="52"/>
  <c r="DR165" i="52"/>
  <c r="DO415" i="56"/>
  <c r="DO425" i="56" s="1"/>
  <c r="DO416" i="56"/>
  <c r="DO426" i="56" s="1"/>
  <c r="DO362" i="56"/>
  <c r="DO384" i="56" s="1"/>
  <c r="DO391" i="56"/>
  <c r="DO409" i="56" s="1"/>
  <c r="DO390" i="56"/>
  <c r="DO408" i="56" s="1"/>
  <c r="DO389" i="56"/>
  <c r="DO407" i="56" s="1"/>
  <c r="DO359" i="56"/>
  <c r="DO381" i="56" s="1"/>
  <c r="DO392" i="56"/>
  <c r="DO410" i="56" s="1"/>
  <c r="DO422" i="56"/>
  <c r="DR3" i="49"/>
  <c r="DR3" i="50"/>
  <c r="DR3" i="53"/>
  <c r="DR15" i="54"/>
  <c r="DR30" i="54" s="1"/>
  <c r="DR3" i="54"/>
  <c r="DO403" i="56"/>
  <c r="DO374" i="56"/>
  <c r="DR371" i="51"/>
  <c r="DR357" i="51"/>
  <c r="DR350" i="51"/>
  <c r="DR364" i="51"/>
  <c r="DR341" i="51"/>
  <c r="DR364" i="52"/>
  <c r="DR341" i="52"/>
  <c r="DR357" i="52"/>
  <c r="DR350" i="52"/>
  <c r="DR371" i="52"/>
  <c r="DR13" i="53"/>
  <c r="DR13" i="49"/>
  <c r="DR14" i="50"/>
  <c r="DR14" i="49"/>
  <c r="DR14" i="54"/>
  <c r="DR13" i="50"/>
  <c r="DR14" i="53"/>
  <c r="DQ66" i="54"/>
  <c r="DQ75" i="54"/>
  <c r="DP287" i="56"/>
  <c r="DP369" i="56" s="1"/>
  <c r="DR4" i="51"/>
  <c r="DR4" i="52"/>
  <c r="DS6" i="54"/>
  <c r="DR5" i="54"/>
  <c r="DR2" i="54"/>
  <c r="DS7" i="52"/>
  <c r="DS120" i="52" s="1"/>
  <c r="DS7" i="51"/>
  <c r="DS128" i="51" s="1"/>
  <c r="DS6" i="50"/>
  <c r="DR5" i="50"/>
  <c r="DR2" i="50"/>
  <c r="DR5" i="53"/>
  <c r="DS6" i="53"/>
  <c r="DR2" i="53"/>
  <c r="DS6" i="49"/>
  <c r="DR5" i="49"/>
  <c r="DR2" i="49"/>
  <c r="DO417" i="56" l="1"/>
  <c r="DS136" i="51"/>
  <c r="DS128" i="52"/>
  <c r="DS136" i="52"/>
  <c r="DS120" i="51"/>
  <c r="DS59" i="52"/>
  <c r="DR140" i="49"/>
  <c r="DR132" i="49"/>
  <c r="DR124" i="49"/>
  <c r="DR104" i="49"/>
  <c r="DR140" i="53"/>
  <c r="DR132" i="53"/>
  <c r="DR124" i="53"/>
  <c r="DR104" i="53"/>
  <c r="DR140" i="50"/>
  <c r="DR132" i="50"/>
  <c r="DR124" i="50"/>
  <c r="DR104" i="50"/>
  <c r="DS67" i="51"/>
  <c r="DS59" i="51"/>
  <c r="DR71" i="49"/>
  <c r="DR63" i="49"/>
  <c r="DR71" i="53"/>
  <c r="DR63" i="53"/>
  <c r="DR71" i="50"/>
  <c r="DR63" i="50"/>
  <c r="DS67" i="52"/>
  <c r="DR35" i="50"/>
  <c r="DR55" i="50"/>
  <c r="DR35" i="49"/>
  <c r="DR55" i="49"/>
  <c r="DR35" i="53"/>
  <c r="DR55" i="53"/>
  <c r="DS51" i="52"/>
  <c r="DS51" i="51"/>
  <c r="DS303" i="52"/>
  <c r="DS312" i="51"/>
  <c r="DS303" i="51"/>
  <c r="DS312" i="52"/>
  <c r="DR326" i="49"/>
  <c r="DR316" i="49"/>
  <c r="DR307" i="49"/>
  <c r="DR292" i="49"/>
  <c r="DR272" i="49"/>
  <c r="DR255" i="49"/>
  <c r="DR285" i="49"/>
  <c r="DR264" i="49"/>
  <c r="DR326" i="50"/>
  <c r="DR316" i="50"/>
  <c r="DR307" i="50"/>
  <c r="DR292" i="50"/>
  <c r="DR285" i="50"/>
  <c r="DR264" i="50"/>
  <c r="DR272" i="50"/>
  <c r="DR255" i="50"/>
  <c r="DR326" i="53"/>
  <c r="DR292" i="53"/>
  <c r="DR316" i="53"/>
  <c r="DR307" i="53"/>
  <c r="DR272" i="53"/>
  <c r="DR255" i="53"/>
  <c r="DR285" i="53"/>
  <c r="DR264" i="53"/>
  <c r="DR226" i="53"/>
  <c r="DR236" i="53"/>
  <c r="DR226" i="50"/>
  <c r="DR236" i="50"/>
  <c r="DR226" i="49"/>
  <c r="DR236" i="49"/>
  <c r="DS222" i="51"/>
  <c r="DS222" i="52"/>
  <c r="DR202" i="49"/>
  <c r="DR217" i="49"/>
  <c r="DR202" i="53"/>
  <c r="DR217" i="53"/>
  <c r="DR202" i="50"/>
  <c r="DR217" i="50"/>
  <c r="DR182" i="50"/>
  <c r="DR195" i="50"/>
  <c r="DR182" i="49"/>
  <c r="DR195" i="49"/>
  <c r="DR182" i="53"/>
  <c r="DR195" i="53"/>
  <c r="DR174" i="50"/>
  <c r="DR165" i="50"/>
  <c r="DR174" i="49"/>
  <c r="DR165" i="49"/>
  <c r="DR174" i="53"/>
  <c r="DR165" i="53"/>
  <c r="DP358" i="56"/>
  <c r="DP380" i="56" s="1"/>
  <c r="DO427" i="56"/>
  <c r="DR42" i="54"/>
  <c r="DS3" i="51"/>
  <c r="DS3" i="52"/>
  <c r="DP402" i="56"/>
  <c r="DP401" i="56"/>
  <c r="DP421" i="56"/>
  <c r="DP399" i="56"/>
  <c r="DP420" i="56"/>
  <c r="DP400" i="56"/>
  <c r="DP373" i="56"/>
  <c r="DP398" i="56"/>
  <c r="DP372" i="56"/>
  <c r="DP368" i="56"/>
  <c r="DP371" i="56"/>
  <c r="DP370" i="56"/>
  <c r="DP367" i="56"/>
  <c r="DP366" i="56"/>
  <c r="DP397" i="56"/>
  <c r="DR371" i="50"/>
  <c r="DR357" i="50"/>
  <c r="DR350" i="50"/>
  <c r="DR341" i="50"/>
  <c r="DR364" i="50"/>
  <c r="DR371" i="49"/>
  <c r="DR350" i="49"/>
  <c r="DR364" i="49"/>
  <c r="DR341" i="49"/>
  <c r="DR357" i="49"/>
  <c r="DR371" i="53"/>
  <c r="DR350" i="53"/>
  <c r="DR364" i="53"/>
  <c r="DR341" i="53"/>
  <c r="DR357" i="53"/>
  <c r="DS14" i="51"/>
  <c r="DS13" i="52"/>
  <c r="DS14" i="52"/>
  <c r="DS13" i="51"/>
  <c r="DR33" i="54"/>
  <c r="DR70" i="54"/>
  <c r="DR73" i="54"/>
  <c r="DR64" i="54"/>
  <c r="DR52" i="54"/>
  <c r="DR58" i="54"/>
  <c r="DR49" i="54"/>
  <c r="DR55" i="54"/>
  <c r="DR61" i="54"/>
  <c r="DR4" i="53"/>
  <c r="DR4" i="50"/>
  <c r="DR4" i="54"/>
  <c r="DS7" i="54"/>
  <c r="DS7" i="53"/>
  <c r="DS120" i="53" s="1"/>
  <c r="DS7" i="50"/>
  <c r="DS120" i="50" s="1"/>
  <c r="DT6" i="51"/>
  <c r="DS5" i="51"/>
  <c r="DS2" i="51"/>
  <c r="DT6" i="52"/>
  <c r="DS2" i="52"/>
  <c r="DS5" i="52"/>
  <c r="DR4" i="49"/>
  <c r="DS7" i="49"/>
  <c r="DS120" i="49" s="1"/>
  <c r="DS128" i="49" l="1"/>
  <c r="DS128" i="50"/>
  <c r="DS136" i="53"/>
  <c r="DS136" i="50"/>
  <c r="DS136" i="49"/>
  <c r="DS128" i="53"/>
  <c r="DS140" i="51"/>
  <c r="DS132" i="51"/>
  <c r="DS124" i="51"/>
  <c r="DS104" i="51"/>
  <c r="DS59" i="49"/>
  <c r="DS140" i="52"/>
  <c r="DS132" i="52"/>
  <c r="DS124" i="52"/>
  <c r="DS104" i="52"/>
  <c r="DS59" i="50"/>
  <c r="DS67" i="53"/>
  <c r="DS59" i="53"/>
  <c r="DS71" i="52"/>
  <c r="DS63" i="52"/>
  <c r="DS71" i="51"/>
  <c r="DS63" i="51"/>
  <c r="DS67" i="49"/>
  <c r="DS67" i="50"/>
  <c r="DS35" i="51"/>
  <c r="DS55" i="51"/>
  <c r="DS35" i="52"/>
  <c r="DS55" i="52"/>
  <c r="DS51" i="49"/>
  <c r="DS51" i="53"/>
  <c r="DS51" i="50"/>
  <c r="H47" i="59"/>
  <c r="DS303" i="50"/>
  <c r="DS303" i="49"/>
  <c r="DS303" i="53"/>
  <c r="DS312" i="53"/>
  <c r="DS312" i="50"/>
  <c r="DS312" i="49"/>
  <c r="DS326" i="52"/>
  <c r="DS316" i="52"/>
  <c r="DS307" i="52"/>
  <c r="DS292" i="52"/>
  <c r="DS285" i="52"/>
  <c r="DS264" i="52"/>
  <c r="DS272" i="52"/>
  <c r="DS255" i="52"/>
  <c r="DS326" i="51"/>
  <c r="DS316" i="51"/>
  <c r="DS292" i="51"/>
  <c r="DS307" i="51"/>
  <c r="DS285" i="51"/>
  <c r="DS272" i="51"/>
  <c r="DS264" i="51"/>
  <c r="DS255" i="51"/>
  <c r="DS226" i="52"/>
  <c r="DS236" i="52"/>
  <c r="DS226" i="51"/>
  <c r="DS236" i="51"/>
  <c r="DS222" i="49"/>
  <c r="DS222" i="53"/>
  <c r="DS222" i="50"/>
  <c r="DS202" i="52"/>
  <c r="DS217" i="52"/>
  <c r="DS202" i="51"/>
  <c r="DS217" i="51"/>
  <c r="DS182" i="51"/>
  <c r="DS195" i="51"/>
  <c r="DS182" i="52"/>
  <c r="DS195" i="52"/>
  <c r="DS174" i="51"/>
  <c r="DS165" i="51"/>
  <c r="DS174" i="52"/>
  <c r="DS165" i="52"/>
  <c r="DP416" i="56"/>
  <c r="DP391" i="56"/>
  <c r="DP409" i="56" s="1"/>
  <c r="DP362" i="56"/>
  <c r="DP384" i="56" s="1"/>
  <c r="DP415" i="56"/>
  <c r="DP425" i="56" s="1"/>
  <c r="DP390" i="56"/>
  <c r="DP408" i="56" s="1"/>
  <c r="DP359" i="56"/>
  <c r="DP381" i="56" s="1"/>
  <c r="DS3" i="49"/>
  <c r="DS3" i="50"/>
  <c r="DS3" i="53"/>
  <c r="DS15" i="54"/>
  <c r="DS30" i="54" s="1"/>
  <c r="DS3" i="54"/>
  <c r="DP422" i="56"/>
  <c r="DP374" i="56"/>
  <c r="DP403" i="56"/>
  <c r="DS371" i="51"/>
  <c r="DS357" i="51"/>
  <c r="DS341" i="51"/>
  <c r="DS350" i="51"/>
  <c r="DS364" i="51"/>
  <c r="DS371" i="52"/>
  <c r="DS350" i="52"/>
  <c r="DS364" i="52"/>
  <c r="DS341" i="52"/>
  <c r="DS357" i="52"/>
  <c r="DS13" i="49"/>
  <c r="DS14" i="50"/>
  <c r="DS13" i="53"/>
  <c r="DS13" i="50"/>
  <c r="DS14" i="53"/>
  <c r="DS14" i="49"/>
  <c r="DS14" i="54"/>
  <c r="DR66" i="54"/>
  <c r="DR75" i="54"/>
  <c r="DP392" i="56"/>
  <c r="DP410" i="56" s="1"/>
  <c r="DQ287" i="56"/>
  <c r="DQ369" i="56" s="1"/>
  <c r="DP389" i="56"/>
  <c r="DP407" i="56" s="1"/>
  <c r="DS4" i="51"/>
  <c r="DS4" i="52"/>
  <c r="DT6" i="54"/>
  <c r="DS5" i="54"/>
  <c r="DS2" i="54"/>
  <c r="DS5" i="50"/>
  <c r="DS2" i="50"/>
  <c r="DT6" i="50"/>
  <c r="DT6" i="53"/>
  <c r="DS5" i="53"/>
  <c r="DS2" i="53"/>
  <c r="DT7" i="52"/>
  <c r="DT120" i="52" s="1"/>
  <c r="DT7" i="51"/>
  <c r="DT128" i="51" s="1"/>
  <c r="DS5" i="49"/>
  <c r="DS2" i="49"/>
  <c r="DT6" i="49"/>
  <c r="DT136" i="52" l="1"/>
  <c r="DT136" i="51"/>
  <c r="DT120" i="51"/>
  <c r="DT128" i="52"/>
  <c r="DT59" i="51"/>
  <c r="DS140" i="49"/>
  <c r="DS132" i="49"/>
  <c r="DS124" i="49"/>
  <c r="DS104" i="49"/>
  <c r="DT59" i="52"/>
  <c r="DS140" i="50"/>
  <c r="DS132" i="50"/>
  <c r="DS124" i="50"/>
  <c r="DS104" i="50"/>
  <c r="DS140" i="53"/>
  <c r="DS132" i="53"/>
  <c r="DS124" i="53"/>
  <c r="DS104" i="53"/>
  <c r="DS71" i="50"/>
  <c r="DS63" i="50"/>
  <c r="DS71" i="53"/>
  <c r="DS63" i="53"/>
  <c r="DS71" i="49"/>
  <c r="DS63" i="49"/>
  <c r="DT67" i="51"/>
  <c r="DT67" i="52"/>
  <c r="DS35" i="50"/>
  <c r="DS55" i="50"/>
  <c r="DS35" i="53"/>
  <c r="DS55" i="53"/>
  <c r="DS35" i="49"/>
  <c r="DS55" i="49"/>
  <c r="DT51" i="52"/>
  <c r="DT51" i="51"/>
  <c r="DT303" i="51"/>
  <c r="DT312" i="52"/>
  <c r="DT312" i="51"/>
  <c r="DT303" i="52"/>
  <c r="DS326" i="53"/>
  <c r="DS316" i="53"/>
  <c r="DS292" i="53"/>
  <c r="DS285" i="53"/>
  <c r="DS307" i="53"/>
  <c r="DS272" i="53"/>
  <c r="DS255" i="53"/>
  <c r="DS264" i="53"/>
  <c r="DS326" i="50"/>
  <c r="DS316" i="50"/>
  <c r="DS307" i="50"/>
  <c r="DS285" i="50"/>
  <c r="DS292" i="50"/>
  <c r="DS272" i="50"/>
  <c r="DS255" i="50"/>
  <c r="DS264" i="50"/>
  <c r="DS326" i="49"/>
  <c r="DS316" i="49"/>
  <c r="DS307" i="49"/>
  <c r="DS292" i="49"/>
  <c r="DS272" i="49"/>
  <c r="DS255" i="49"/>
  <c r="DS285" i="49"/>
  <c r="DS264" i="49"/>
  <c r="DS226" i="53"/>
  <c r="DS236" i="53"/>
  <c r="DS226" i="49"/>
  <c r="DS236" i="49"/>
  <c r="DS226" i="50"/>
  <c r="DS236" i="50"/>
  <c r="DT222" i="52"/>
  <c r="DT222" i="51"/>
  <c r="DS202" i="49"/>
  <c r="DS217" i="49"/>
  <c r="DS202" i="53"/>
  <c r="DS217" i="53"/>
  <c r="DS202" i="50"/>
  <c r="DS217" i="50"/>
  <c r="DS182" i="49"/>
  <c r="DS195" i="49"/>
  <c r="DS182" i="50"/>
  <c r="DS195" i="50"/>
  <c r="DS182" i="53"/>
  <c r="DS195" i="53"/>
  <c r="DS174" i="50"/>
  <c r="DS165" i="50"/>
  <c r="DS174" i="53"/>
  <c r="DS165" i="53"/>
  <c r="DS174" i="49"/>
  <c r="DS165" i="49"/>
  <c r="DP417" i="56"/>
  <c r="DP426" i="56"/>
  <c r="DP427" i="56" s="1"/>
  <c r="DQ358" i="56"/>
  <c r="DQ380" i="56" s="1"/>
  <c r="DT3" i="51"/>
  <c r="DT3" i="52"/>
  <c r="DS42" i="54"/>
  <c r="DQ399" i="56"/>
  <c r="DQ421" i="56"/>
  <c r="DQ420" i="56"/>
  <c r="DQ398" i="56"/>
  <c r="DQ400" i="56"/>
  <c r="DQ373" i="56"/>
  <c r="DQ402" i="56"/>
  <c r="DQ401" i="56"/>
  <c r="DQ371" i="56"/>
  <c r="DQ372" i="56"/>
  <c r="DQ368" i="56"/>
  <c r="DQ367" i="56"/>
  <c r="DQ370" i="56"/>
  <c r="DQ366" i="56"/>
  <c r="DQ397" i="56"/>
  <c r="DS371" i="50"/>
  <c r="DS350" i="50"/>
  <c r="DS364" i="50"/>
  <c r="DS357" i="50"/>
  <c r="DS341" i="50"/>
  <c r="DS357" i="53"/>
  <c r="DS371" i="53"/>
  <c r="DS350" i="53"/>
  <c r="DS364" i="53"/>
  <c r="DS341" i="53"/>
  <c r="DS364" i="49"/>
  <c r="DS341" i="49"/>
  <c r="DS357" i="49"/>
  <c r="DS350" i="49"/>
  <c r="DS371" i="49"/>
  <c r="DT14" i="51"/>
  <c r="DT13" i="52"/>
  <c r="DT14" i="52"/>
  <c r="DT13" i="51"/>
  <c r="DS33" i="54"/>
  <c r="DS70" i="54"/>
  <c r="DS73" i="54"/>
  <c r="DS58" i="54"/>
  <c r="DS55" i="54"/>
  <c r="DS52" i="54"/>
  <c r="DS49" i="54"/>
  <c r="DS64" i="54"/>
  <c r="DS61" i="54"/>
  <c r="DS4" i="53"/>
  <c r="DS4" i="50"/>
  <c r="DS4" i="54"/>
  <c r="DT7" i="54"/>
  <c r="DU6" i="51"/>
  <c r="DT5" i="51"/>
  <c r="DT2" i="51"/>
  <c r="DU6" i="52"/>
  <c r="DT5" i="52"/>
  <c r="DT2" i="52"/>
  <c r="DT7" i="53"/>
  <c r="DT120" i="53" s="1"/>
  <c r="DT7" i="50"/>
  <c r="DT120" i="50" s="1"/>
  <c r="DS4" i="49"/>
  <c r="DT7" i="49"/>
  <c r="DT120" i="49" s="1"/>
  <c r="DT128" i="50" l="1"/>
  <c r="DT128" i="49"/>
  <c r="DT136" i="53"/>
  <c r="DT136" i="49"/>
  <c r="DT136" i="50"/>
  <c r="DT128" i="53"/>
  <c r="DT59" i="49"/>
  <c r="DT140" i="51"/>
  <c r="DT124" i="51"/>
  <c r="DT104" i="51"/>
  <c r="DT132" i="51"/>
  <c r="DT140" i="52"/>
  <c r="DT132" i="52"/>
  <c r="DT124" i="52"/>
  <c r="DT104" i="52"/>
  <c r="DT59" i="50"/>
  <c r="DT59" i="53"/>
  <c r="DT71" i="52"/>
  <c r="DT63" i="52"/>
  <c r="DT71" i="51"/>
  <c r="DT63" i="51"/>
  <c r="DT67" i="49"/>
  <c r="DT67" i="53"/>
  <c r="DT67" i="50"/>
  <c r="DT35" i="51"/>
  <c r="DT55" i="51"/>
  <c r="DT35" i="52"/>
  <c r="DT55" i="52"/>
  <c r="DT51" i="49"/>
  <c r="DT51" i="53"/>
  <c r="DT51" i="50"/>
  <c r="DT303" i="49"/>
  <c r="DT312" i="49"/>
  <c r="DT303" i="50"/>
  <c r="DT312" i="50"/>
  <c r="DT303" i="53"/>
  <c r="DT312" i="53"/>
  <c r="DT326" i="52"/>
  <c r="DT292" i="52"/>
  <c r="DT316" i="52"/>
  <c r="DT285" i="52"/>
  <c r="DT307" i="52"/>
  <c r="DT272" i="52"/>
  <c r="DT255" i="52"/>
  <c r="DT264" i="52"/>
  <c r="DT326" i="51"/>
  <c r="DT316" i="51"/>
  <c r="DT307" i="51"/>
  <c r="DT292" i="51"/>
  <c r="DT285" i="51"/>
  <c r="DT264" i="51"/>
  <c r="DT272" i="51"/>
  <c r="DT255" i="51"/>
  <c r="DT226" i="52"/>
  <c r="DT236" i="52"/>
  <c r="DT226" i="51"/>
  <c r="DT236" i="51"/>
  <c r="DT222" i="50"/>
  <c r="DT222" i="53"/>
  <c r="DT222" i="49"/>
  <c r="DT202" i="51"/>
  <c r="DT217" i="51"/>
  <c r="DT202" i="52"/>
  <c r="DT217" i="52"/>
  <c r="DT182" i="52"/>
  <c r="DT195" i="52"/>
  <c r="DT182" i="51"/>
  <c r="DT195" i="51"/>
  <c r="DT174" i="51"/>
  <c r="DT165" i="51"/>
  <c r="DT174" i="52"/>
  <c r="DT165" i="52"/>
  <c r="DQ390" i="56"/>
  <c r="DQ408" i="56" s="1"/>
  <c r="DQ391" i="56"/>
  <c r="DQ409" i="56" s="1"/>
  <c r="DQ416" i="56"/>
  <c r="DQ426" i="56" s="1"/>
  <c r="DQ415" i="56"/>
  <c r="DQ425" i="56" s="1"/>
  <c r="DQ362" i="56"/>
  <c r="DQ384" i="56" s="1"/>
  <c r="DQ392" i="56"/>
  <c r="DQ410" i="56" s="1"/>
  <c r="DQ359" i="56"/>
  <c r="DQ381" i="56" s="1"/>
  <c r="DT3" i="49"/>
  <c r="DT3" i="50"/>
  <c r="DT3" i="53"/>
  <c r="DT15" i="54"/>
  <c r="DT30" i="54" s="1"/>
  <c r="DT3" i="54"/>
  <c r="DQ374" i="56"/>
  <c r="DQ422" i="56"/>
  <c r="DQ403" i="56"/>
  <c r="DT371" i="51"/>
  <c r="DT350" i="51"/>
  <c r="DT364" i="51"/>
  <c r="DT341" i="51"/>
  <c r="DT357" i="51"/>
  <c r="DT357" i="52"/>
  <c r="DT341" i="52"/>
  <c r="DT364" i="52"/>
  <c r="DT350" i="52"/>
  <c r="DT371" i="52"/>
  <c r="DT13" i="49"/>
  <c r="DT14" i="50"/>
  <c r="DT13" i="53"/>
  <c r="DT14" i="49"/>
  <c r="DT14" i="54"/>
  <c r="DT13" i="50"/>
  <c r="DT14" i="53"/>
  <c r="DS66" i="54"/>
  <c r="DS75" i="54"/>
  <c r="DR287" i="56"/>
  <c r="DR369" i="56" s="1"/>
  <c r="DQ389" i="56"/>
  <c r="DQ407" i="56" s="1"/>
  <c r="DT4" i="52"/>
  <c r="DT4" i="51"/>
  <c r="DU6" i="54"/>
  <c r="DT5" i="54"/>
  <c r="DT2" i="54"/>
  <c r="DU6" i="50"/>
  <c r="DT5" i="50"/>
  <c r="DT2" i="50"/>
  <c r="DU7" i="52"/>
  <c r="DU120" i="52" s="1"/>
  <c r="DT5" i="53"/>
  <c r="DU6" i="53"/>
  <c r="DT2" i="53"/>
  <c r="DU7" i="51"/>
  <c r="DU128" i="51" s="1"/>
  <c r="DU6" i="49"/>
  <c r="DT5" i="49"/>
  <c r="DT2" i="49"/>
  <c r="DU136" i="51" l="1"/>
  <c r="DU136" i="52"/>
  <c r="DU128" i="52"/>
  <c r="DU120" i="51"/>
  <c r="DU59" i="52"/>
  <c r="DT132" i="53"/>
  <c r="DT124" i="53"/>
  <c r="DT140" i="53"/>
  <c r="DT104" i="53"/>
  <c r="DT140" i="49"/>
  <c r="DT132" i="49"/>
  <c r="DT104" i="49"/>
  <c r="DT124" i="49"/>
  <c r="DT140" i="50"/>
  <c r="DT132" i="50"/>
  <c r="DT124" i="50"/>
  <c r="DT104" i="50"/>
  <c r="DT71" i="50"/>
  <c r="DT63" i="50"/>
  <c r="DT71" i="53"/>
  <c r="DT63" i="53"/>
  <c r="DT71" i="49"/>
  <c r="DT63" i="49"/>
  <c r="DU67" i="51"/>
  <c r="DU59" i="51"/>
  <c r="DU67" i="52"/>
  <c r="DT35" i="50"/>
  <c r="DT55" i="50"/>
  <c r="DT35" i="49"/>
  <c r="DT55" i="49"/>
  <c r="DT35" i="53"/>
  <c r="DT55" i="53"/>
  <c r="DU51" i="52"/>
  <c r="DU51" i="51"/>
  <c r="DU312" i="51"/>
  <c r="DU312" i="52"/>
  <c r="DU303" i="52"/>
  <c r="DU303" i="51"/>
  <c r="DT326" i="50"/>
  <c r="DT316" i="50"/>
  <c r="DT307" i="50"/>
  <c r="DT292" i="50"/>
  <c r="DT285" i="50"/>
  <c r="DT272" i="50"/>
  <c r="DT264" i="50"/>
  <c r="DT255" i="50"/>
  <c r="DT326" i="53"/>
  <c r="DT316" i="53"/>
  <c r="DT285" i="53"/>
  <c r="DT307" i="53"/>
  <c r="DT292" i="53"/>
  <c r="DT255" i="53"/>
  <c r="DT264" i="53"/>
  <c r="DT272" i="53"/>
  <c r="DT326" i="49"/>
  <c r="DT316" i="49"/>
  <c r="DT292" i="49"/>
  <c r="DT272" i="49"/>
  <c r="DT255" i="49"/>
  <c r="DT285" i="49"/>
  <c r="DT307" i="49"/>
  <c r="DT264" i="49"/>
  <c r="DT226" i="50"/>
  <c r="DT236" i="50"/>
  <c r="DT226" i="53"/>
  <c r="DT236" i="53"/>
  <c r="DT226" i="49"/>
  <c r="DT236" i="49"/>
  <c r="DU222" i="51"/>
  <c r="DU222" i="52"/>
  <c r="DT202" i="50"/>
  <c r="DT217" i="50"/>
  <c r="DT202" i="53"/>
  <c r="DT217" i="53"/>
  <c r="DT202" i="49"/>
  <c r="DT217" i="49"/>
  <c r="DT182" i="53"/>
  <c r="DT195" i="53"/>
  <c r="DT182" i="50"/>
  <c r="DT195" i="50"/>
  <c r="DT182" i="49"/>
  <c r="DT195" i="49"/>
  <c r="DT174" i="49"/>
  <c r="DT165" i="49"/>
  <c r="DT174" i="50"/>
  <c r="DT165" i="50"/>
  <c r="DT174" i="53"/>
  <c r="DT165" i="53"/>
  <c r="DQ417" i="56"/>
  <c r="DR358" i="56"/>
  <c r="DR380" i="56" s="1"/>
  <c r="DT42" i="54"/>
  <c r="DQ427" i="56"/>
  <c r="DU3" i="51"/>
  <c r="DU3" i="52"/>
  <c r="DR421" i="56"/>
  <c r="DR401" i="56"/>
  <c r="DR400" i="56"/>
  <c r="DR398" i="56"/>
  <c r="DR371" i="56"/>
  <c r="DR399" i="56"/>
  <c r="DR402" i="56"/>
  <c r="DR420" i="56"/>
  <c r="DR367" i="56"/>
  <c r="DR370" i="56"/>
  <c r="DR366" i="56"/>
  <c r="DR368" i="56"/>
  <c r="DR373" i="56"/>
  <c r="DR372" i="56"/>
  <c r="DR397" i="56"/>
  <c r="DT357" i="50"/>
  <c r="DT364" i="50"/>
  <c r="DT350" i="50"/>
  <c r="DT341" i="50"/>
  <c r="DT371" i="50"/>
  <c r="DT364" i="53"/>
  <c r="DT341" i="53"/>
  <c r="DT350" i="53"/>
  <c r="DT371" i="53"/>
  <c r="DT357" i="53"/>
  <c r="DT364" i="49"/>
  <c r="DT341" i="49"/>
  <c r="DT357" i="49"/>
  <c r="DT371" i="49"/>
  <c r="DT350" i="49"/>
  <c r="DU14" i="51"/>
  <c r="DU13" i="52"/>
  <c r="DU14" i="52"/>
  <c r="DU13" i="51"/>
  <c r="DT33" i="54"/>
  <c r="DT73" i="54"/>
  <c r="DT70" i="54"/>
  <c r="DT49" i="54"/>
  <c r="DT52" i="54"/>
  <c r="DT58" i="54"/>
  <c r="DT55" i="54"/>
  <c r="DT64" i="54"/>
  <c r="DT61" i="54"/>
  <c r="DV6" i="51"/>
  <c r="DV6" i="52"/>
  <c r="DT4" i="53"/>
  <c r="DT4" i="50"/>
  <c r="DT4" i="54"/>
  <c r="DU7" i="54"/>
  <c r="DU5" i="52"/>
  <c r="DU2" i="52"/>
  <c r="DU7" i="53"/>
  <c r="DU120" i="53" s="1"/>
  <c r="DU5" i="51"/>
  <c r="DU2" i="51"/>
  <c r="DU7" i="50"/>
  <c r="DU120" i="50" s="1"/>
  <c r="DT4" i="49"/>
  <c r="DU7" i="49"/>
  <c r="DU120" i="49" s="1"/>
  <c r="DU128" i="49" l="1"/>
  <c r="DU136" i="53"/>
  <c r="DU136" i="50"/>
  <c r="DU128" i="50"/>
  <c r="DU136" i="49"/>
  <c r="DU128" i="53"/>
  <c r="DU140" i="51"/>
  <c r="DU124" i="51"/>
  <c r="DU132" i="51"/>
  <c r="DU104" i="51"/>
  <c r="DU59" i="53"/>
  <c r="DU140" i="52"/>
  <c r="DU132" i="52"/>
  <c r="DU124" i="52"/>
  <c r="DU104" i="52"/>
  <c r="DU71" i="51"/>
  <c r="DU63" i="51"/>
  <c r="DU71" i="52"/>
  <c r="DU63" i="52"/>
  <c r="DU67" i="49"/>
  <c r="DU59" i="49"/>
  <c r="DU67" i="50"/>
  <c r="DU59" i="50"/>
  <c r="DU67" i="53"/>
  <c r="DU35" i="52"/>
  <c r="DU55" i="52"/>
  <c r="DU35" i="51"/>
  <c r="DU55" i="51"/>
  <c r="DU51" i="49"/>
  <c r="DU51" i="53"/>
  <c r="DU51" i="50"/>
  <c r="DU303" i="50"/>
  <c r="DU303" i="49"/>
  <c r="DU312" i="49"/>
  <c r="DU303" i="53"/>
  <c r="DU312" i="53"/>
  <c r="DU312" i="50"/>
  <c r="DU326" i="51"/>
  <c r="DU316" i="51"/>
  <c r="DU307" i="51"/>
  <c r="DU292" i="51"/>
  <c r="DU285" i="51"/>
  <c r="DU272" i="51"/>
  <c r="DU264" i="51"/>
  <c r="DU255" i="51"/>
  <c r="DU292" i="52"/>
  <c r="DU316" i="52"/>
  <c r="DU285" i="52"/>
  <c r="DU326" i="52"/>
  <c r="DU307" i="52"/>
  <c r="DU272" i="52"/>
  <c r="DU255" i="52"/>
  <c r="DU264" i="52"/>
  <c r="DU226" i="52"/>
  <c r="DU236" i="52"/>
  <c r="DU226" i="51"/>
  <c r="DU236" i="51"/>
  <c r="DU222" i="49"/>
  <c r="DU222" i="50"/>
  <c r="DU222" i="53"/>
  <c r="DU202" i="51"/>
  <c r="DU217" i="51"/>
  <c r="DU202" i="52"/>
  <c r="DU217" i="52"/>
  <c r="DU182" i="52"/>
  <c r="DU195" i="52"/>
  <c r="DU182" i="51"/>
  <c r="DU195" i="51"/>
  <c r="DU174" i="52"/>
  <c r="DU165" i="52"/>
  <c r="DU174" i="51"/>
  <c r="DU165" i="51"/>
  <c r="DR415" i="56"/>
  <c r="DR425" i="56" s="1"/>
  <c r="DR416" i="56"/>
  <c r="DR426" i="56" s="1"/>
  <c r="DR392" i="56"/>
  <c r="DR410" i="56" s="1"/>
  <c r="DR359" i="56"/>
  <c r="DR381" i="56" s="1"/>
  <c r="DR362" i="56"/>
  <c r="DR384" i="56" s="1"/>
  <c r="DR391" i="56"/>
  <c r="DR409" i="56" s="1"/>
  <c r="DR422" i="56"/>
  <c r="DU3" i="49"/>
  <c r="DU3" i="53"/>
  <c r="DU3" i="50"/>
  <c r="DU15" i="54"/>
  <c r="DU30" i="54" s="1"/>
  <c r="DU3" i="54"/>
  <c r="DR403" i="56"/>
  <c r="DR374" i="56"/>
  <c r="DU371" i="51"/>
  <c r="DU357" i="51"/>
  <c r="DU341" i="51"/>
  <c r="DU350" i="51"/>
  <c r="DU364" i="51"/>
  <c r="DU364" i="52"/>
  <c r="DU341" i="52"/>
  <c r="DU357" i="52"/>
  <c r="DU350" i="52"/>
  <c r="DU371" i="52"/>
  <c r="DU14" i="50"/>
  <c r="DU13" i="53"/>
  <c r="DU13" i="49"/>
  <c r="DU13" i="50"/>
  <c r="DU14" i="54"/>
  <c r="DU14" i="53"/>
  <c r="DU14" i="49"/>
  <c r="DT75" i="54"/>
  <c r="DT66" i="54"/>
  <c r="DR390" i="56"/>
  <c r="DR408" i="56" s="1"/>
  <c r="DS287" i="56"/>
  <c r="DS369" i="56" s="1"/>
  <c r="DR389" i="56"/>
  <c r="DR407" i="56" s="1"/>
  <c r="DV7" i="52"/>
  <c r="DV120" i="52" s="1"/>
  <c r="DV7" i="51"/>
  <c r="DV128" i="51" s="1"/>
  <c r="DV6" i="53"/>
  <c r="DV6" i="50"/>
  <c r="DV6" i="49"/>
  <c r="DV6" i="54"/>
  <c r="DU4" i="51"/>
  <c r="DU4" i="52"/>
  <c r="DU5" i="54"/>
  <c r="DU2" i="54"/>
  <c r="DU5" i="50"/>
  <c r="DU2" i="50"/>
  <c r="DU2" i="53"/>
  <c r="DU5" i="53"/>
  <c r="DU5" i="49"/>
  <c r="DU2" i="49"/>
  <c r="DV120" i="51" l="1"/>
  <c r="DV136" i="51"/>
  <c r="DV136" i="52"/>
  <c r="DV128" i="52"/>
  <c r="DU140" i="49"/>
  <c r="DU132" i="49"/>
  <c r="DU104" i="49"/>
  <c r="DU124" i="49"/>
  <c r="DU124" i="53"/>
  <c r="DU140" i="53"/>
  <c r="DU132" i="53"/>
  <c r="DU104" i="53"/>
  <c r="DV59" i="51"/>
  <c r="DU140" i="50"/>
  <c r="DU132" i="50"/>
  <c r="DU124" i="50"/>
  <c r="DU104" i="50"/>
  <c r="DU71" i="50"/>
  <c r="DU63" i="50"/>
  <c r="DU71" i="49"/>
  <c r="DU63" i="49"/>
  <c r="DU71" i="53"/>
  <c r="DU63" i="53"/>
  <c r="DV67" i="52"/>
  <c r="DV59" i="52"/>
  <c r="DV67" i="51"/>
  <c r="DU35" i="50"/>
  <c r="DU55" i="50"/>
  <c r="DU35" i="49"/>
  <c r="DU55" i="49"/>
  <c r="DU35" i="53"/>
  <c r="DU55" i="53"/>
  <c r="DV51" i="51"/>
  <c r="DV51" i="52"/>
  <c r="DV312" i="52"/>
  <c r="DV303" i="52"/>
  <c r="DV312" i="51"/>
  <c r="DV303" i="51"/>
  <c r="DU326" i="49"/>
  <c r="DU316" i="49"/>
  <c r="DU292" i="49"/>
  <c r="DU272" i="49"/>
  <c r="DU255" i="49"/>
  <c r="DU285" i="49"/>
  <c r="DU264" i="49"/>
  <c r="DU307" i="49"/>
  <c r="DU307" i="53"/>
  <c r="DU326" i="53"/>
  <c r="DU316" i="53"/>
  <c r="DU285" i="53"/>
  <c r="DU292" i="53"/>
  <c r="DU272" i="53"/>
  <c r="DU255" i="53"/>
  <c r="DU264" i="53"/>
  <c r="DU326" i="50"/>
  <c r="DU316" i="50"/>
  <c r="DU307" i="50"/>
  <c r="DU292" i="50"/>
  <c r="DU272" i="50"/>
  <c r="DU255" i="50"/>
  <c r="DU285" i="50"/>
  <c r="DU264" i="50"/>
  <c r="DU226" i="53"/>
  <c r="DU236" i="53"/>
  <c r="DU226" i="50"/>
  <c r="DU236" i="50"/>
  <c r="DU226" i="49"/>
  <c r="DU236" i="49"/>
  <c r="DV222" i="51"/>
  <c r="DV222" i="52"/>
  <c r="DU202" i="49"/>
  <c r="DU217" i="49"/>
  <c r="DU202" i="50"/>
  <c r="DU217" i="50"/>
  <c r="DU202" i="53"/>
  <c r="DU217" i="53"/>
  <c r="DR417" i="56"/>
  <c r="DU182" i="49"/>
  <c r="DU195" i="49"/>
  <c r="DU182" i="53"/>
  <c r="DU195" i="53"/>
  <c r="DU182" i="50"/>
  <c r="DU195" i="50"/>
  <c r="DU174" i="53"/>
  <c r="DU165" i="53"/>
  <c r="DU174" i="50"/>
  <c r="DU165" i="50"/>
  <c r="DU174" i="49"/>
  <c r="DU165" i="49"/>
  <c r="DR427" i="56"/>
  <c r="DS358" i="56"/>
  <c r="DS380" i="56" s="1"/>
  <c r="DU42" i="54"/>
  <c r="DV3" i="52"/>
  <c r="DV3" i="51"/>
  <c r="DS401" i="56"/>
  <c r="DS421" i="56"/>
  <c r="DS402" i="56"/>
  <c r="DS420" i="56"/>
  <c r="DS399" i="56"/>
  <c r="DS373" i="56"/>
  <c r="DS372" i="56"/>
  <c r="DS398" i="56"/>
  <c r="DS370" i="56"/>
  <c r="DS400" i="56"/>
  <c r="DS371" i="56"/>
  <c r="DS368" i="56"/>
  <c r="DS366" i="56"/>
  <c r="DS367" i="56"/>
  <c r="DS397" i="56"/>
  <c r="DU371" i="50"/>
  <c r="DU364" i="50"/>
  <c r="DU357" i="50"/>
  <c r="DU341" i="50"/>
  <c r="DU350" i="50"/>
  <c r="DU357" i="49"/>
  <c r="DU371" i="49"/>
  <c r="DU350" i="49"/>
  <c r="DU364" i="49"/>
  <c r="DU341" i="49"/>
  <c r="DU371" i="53"/>
  <c r="DU350" i="53"/>
  <c r="DU364" i="53"/>
  <c r="DU341" i="53"/>
  <c r="DU357" i="53"/>
  <c r="DV13" i="52"/>
  <c r="DV14" i="51"/>
  <c r="DV13" i="51"/>
  <c r="DV14" i="52"/>
  <c r="DU33" i="54"/>
  <c r="DV5" i="51"/>
  <c r="DU70" i="54"/>
  <c r="DU73" i="54"/>
  <c r="DU52" i="54"/>
  <c r="DU58" i="54"/>
  <c r="DU55" i="54"/>
  <c r="DU64" i="54"/>
  <c r="DU49" i="54"/>
  <c r="DU61" i="54"/>
  <c r="DW6" i="52"/>
  <c r="DV2" i="52"/>
  <c r="DV5" i="52"/>
  <c r="DW6" i="51"/>
  <c r="DV7" i="50"/>
  <c r="DV120" i="50" s="1"/>
  <c r="DV7" i="53"/>
  <c r="DV120" i="53" s="1"/>
  <c r="DV2" i="51"/>
  <c r="DV7" i="49"/>
  <c r="DV120" i="49" s="1"/>
  <c r="DV7" i="54"/>
  <c r="DU4" i="50"/>
  <c r="DU4" i="53"/>
  <c r="DU4" i="54"/>
  <c r="DU4" i="49"/>
  <c r="DV136" i="50" l="1"/>
  <c r="DV128" i="53"/>
  <c r="DV128" i="50"/>
  <c r="DV136" i="49"/>
  <c r="DV128" i="49"/>
  <c r="DV136" i="53"/>
  <c r="DV59" i="53"/>
  <c r="DV140" i="52"/>
  <c r="DV132" i="52"/>
  <c r="DV124" i="52"/>
  <c r="DV104" i="52"/>
  <c r="DV59" i="50"/>
  <c r="DV140" i="51"/>
  <c r="DV132" i="51"/>
  <c r="DV124" i="51"/>
  <c r="DV104" i="51"/>
  <c r="DV59" i="49"/>
  <c r="DV71" i="51"/>
  <c r="DV63" i="51"/>
  <c r="DV71" i="52"/>
  <c r="DV63" i="52"/>
  <c r="DV67" i="49"/>
  <c r="DV67" i="53"/>
  <c r="DV67" i="50"/>
  <c r="DV35" i="51"/>
  <c r="DV55" i="51"/>
  <c r="DV35" i="52"/>
  <c r="DV55" i="52"/>
  <c r="DV51" i="49"/>
  <c r="DV51" i="53"/>
  <c r="DV51" i="50"/>
  <c r="DV303" i="50"/>
  <c r="DV312" i="53"/>
  <c r="DV303" i="49"/>
  <c r="DV312" i="49"/>
  <c r="DV303" i="53"/>
  <c r="DV312" i="50"/>
  <c r="DV326" i="51"/>
  <c r="DV316" i="51"/>
  <c r="DV307" i="51"/>
  <c r="DV292" i="51"/>
  <c r="DV285" i="51"/>
  <c r="DV272" i="51"/>
  <c r="DV264" i="51"/>
  <c r="DV255" i="51"/>
  <c r="DV326" i="52"/>
  <c r="DV316" i="52"/>
  <c r="DV307" i="52"/>
  <c r="DV292" i="52"/>
  <c r="DV285" i="52"/>
  <c r="DV272" i="52"/>
  <c r="DV255" i="52"/>
  <c r="DV264" i="52"/>
  <c r="DV226" i="51"/>
  <c r="DV236" i="51"/>
  <c r="DV226" i="52"/>
  <c r="DV236" i="52"/>
  <c r="DV222" i="53"/>
  <c r="DV222" i="50"/>
  <c r="DV222" i="49"/>
  <c r="DV202" i="51"/>
  <c r="DV217" i="51"/>
  <c r="DV202" i="52"/>
  <c r="DV217" i="52"/>
  <c r="DV182" i="51"/>
  <c r="DV195" i="51"/>
  <c r="DV182" i="52"/>
  <c r="DV195" i="52"/>
  <c r="DW7" i="52"/>
  <c r="DW120" i="52" s="1"/>
  <c r="DW7" i="51"/>
  <c r="DW128" i="51" s="1"/>
  <c r="DV174" i="51"/>
  <c r="DV165" i="51"/>
  <c r="DV174" i="52"/>
  <c r="DV165" i="52"/>
  <c r="DS391" i="56"/>
  <c r="DS409" i="56" s="1"/>
  <c r="DS416" i="56"/>
  <c r="DS426" i="56" s="1"/>
  <c r="DS415" i="56"/>
  <c r="DS425" i="56" s="1"/>
  <c r="DS389" i="56"/>
  <c r="DS407" i="56" s="1"/>
  <c r="DS362" i="56"/>
  <c r="DS384" i="56" s="1"/>
  <c r="DS392" i="56"/>
  <c r="DS410" i="56" s="1"/>
  <c r="DS390" i="56"/>
  <c r="DS408" i="56" s="1"/>
  <c r="DS359" i="56"/>
  <c r="DS381" i="56" s="1"/>
  <c r="DV3" i="53"/>
  <c r="DV3" i="50"/>
  <c r="DV3" i="49"/>
  <c r="DV14" i="54"/>
  <c r="DV3" i="54"/>
  <c r="DS422" i="56"/>
  <c r="DS403" i="56"/>
  <c r="DS374" i="56"/>
  <c r="DV371" i="51"/>
  <c r="DV364" i="51"/>
  <c r="DV341" i="51"/>
  <c r="DV357" i="51"/>
  <c r="DV350" i="51"/>
  <c r="DV357" i="52"/>
  <c r="DV371" i="52"/>
  <c r="DV350" i="52"/>
  <c r="DV341" i="52"/>
  <c r="DV364" i="52"/>
  <c r="DV13" i="53"/>
  <c r="DV4" i="51"/>
  <c r="DV14" i="50"/>
  <c r="DV13" i="49"/>
  <c r="DV13" i="50"/>
  <c r="DV14" i="49"/>
  <c r="DV14" i="53"/>
  <c r="DT287" i="56"/>
  <c r="DT369" i="56" s="1"/>
  <c r="DV15" i="54"/>
  <c r="DV42" i="54" s="1"/>
  <c r="DW6" i="53"/>
  <c r="DV2" i="53"/>
  <c r="DV5" i="53"/>
  <c r="DU75" i="54"/>
  <c r="DU66" i="54"/>
  <c r="DV4" i="52"/>
  <c r="DV5" i="50"/>
  <c r="DW6" i="50"/>
  <c r="DV2" i="50"/>
  <c r="DW6" i="49"/>
  <c r="DV2" i="49"/>
  <c r="DV5" i="49"/>
  <c r="DV5" i="54"/>
  <c r="DV4" i="54" s="1"/>
  <c r="DV2" i="54"/>
  <c r="DW6" i="54"/>
  <c r="DW136" i="51" l="1"/>
  <c r="DW120" i="51"/>
  <c r="DW136" i="52"/>
  <c r="DW128" i="52"/>
  <c r="DV140" i="50"/>
  <c r="DV132" i="50"/>
  <c r="DV124" i="50"/>
  <c r="DV104" i="50"/>
  <c r="DV132" i="49"/>
  <c r="DV140" i="49"/>
  <c r="DV104" i="49"/>
  <c r="DV124" i="49"/>
  <c r="DW59" i="52"/>
  <c r="DV124" i="53"/>
  <c r="DV140" i="53"/>
  <c r="DV132" i="53"/>
  <c r="DV104" i="53"/>
  <c r="DV71" i="50"/>
  <c r="DV63" i="50"/>
  <c r="DV71" i="49"/>
  <c r="DV63" i="49"/>
  <c r="DW67" i="51"/>
  <c r="DW59" i="51"/>
  <c r="DV71" i="53"/>
  <c r="DV63" i="53"/>
  <c r="DW67" i="52"/>
  <c r="DV35" i="50"/>
  <c r="DV55" i="50"/>
  <c r="DV35" i="49"/>
  <c r="DV55" i="49"/>
  <c r="DV35" i="53"/>
  <c r="DV55" i="53"/>
  <c r="DW51" i="51"/>
  <c r="DW51" i="52"/>
  <c r="DW312" i="52"/>
  <c r="DW303" i="52"/>
  <c r="DW312" i="51"/>
  <c r="DW303" i="51"/>
  <c r="DV326" i="53"/>
  <c r="DV316" i="53"/>
  <c r="DV292" i="53"/>
  <c r="DV272" i="53"/>
  <c r="DV285" i="53"/>
  <c r="DV264" i="53"/>
  <c r="DV307" i="53"/>
  <c r="DV255" i="53"/>
  <c r="DV326" i="50"/>
  <c r="DV316" i="50"/>
  <c r="DV292" i="50"/>
  <c r="DV307" i="50"/>
  <c r="DV285" i="50"/>
  <c r="DV255" i="50"/>
  <c r="DV272" i="50"/>
  <c r="DV264" i="50"/>
  <c r="DV326" i="49"/>
  <c r="DV316" i="49"/>
  <c r="DV272" i="49"/>
  <c r="DV255" i="49"/>
  <c r="DV292" i="49"/>
  <c r="DV285" i="49"/>
  <c r="DV264" i="49"/>
  <c r="DV307" i="49"/>
  <c r="DV226" i="50"/>
  <c r="DV236" i="50"/>
  <c r="DV226" i="53"/>
  <c r="DV236" i="53"/>
  <c r="DV226" i="49"/>
  <c r="DV236" i="49"/>
  <c r="DW222" i="51"/>
  <c r="DW222" i="52"/>
  <c r="DW2" i="52"/>
  <c r="DV202" i="50"/>
  <c r="DV217" i="50"/>
  <c r="DV202" i="49"/>
  <c r="DV217" i="49"/>
  <c r="DV202" i="53"/>
  <c r="DV217" i="53"/>
  <c r="DW5" i="52"/>
  <c r="DW3" i="52"/>
  <c r="DW13" i="51"/>
  <c r="DW2" i="51"/>
  <c r="DX6" i="51"/>
  <c r="DW5" i="51"/>
  <c r="DW13" i="52"/>
  <c r="DW14" i="51"/>
  <c r="DW14" i="52"/>
  <c r="DX6" i="52"/>
  <c r="DW3" i="51"/>
  <c r="DV182" i="49"/>
  <c r="DV195" i="49"/>
  <c r="DV182" i="53"/>
  <c r="DV195" i="53"/>
  <c r="DV182" i="50"/>
  <c r="DV195" i="50"/>
  <c r="DW7" i="53"/>
  <c r="DW120" i="53" s="1"/>
  <c r="DV174" i="53"/>
  <c r="DV165" i="53"/>
  <c r="DV174" i="50"/>
  <c r="DV165" i="50"/>
  <c r="DV174" i="49"/>
  <c r="DV165" i="49"/>
  <c r="DS427" i="56"/>
  <c r="DT362" i="56"/>
  <c r="DS417" i="56"/>
  <c r="DV30" i="54"/>
  <c r="DT288" i="56"/>
  <c r="DT420" i="56"/>
  <c r="DT402" i="56"/>
  <c r="DT399" i="56"/>
  <c r="DT373" i="56"/>
  <c r="DT398" i="56"/>
  <c r="DT370" i="56"/>
  <c r="DT400" i="56"/>
  <c r="DT371" i="56"/>
  <c r="DT421" i="56"/>
  <c r="DT368" i="56"/>
  <c r="DT401" i="56"/>
  <c r="DT372" i="56"/>
  <c r="DT367" i="56"/>
  <c r="DT366" i="56"/>
  <c r="DT397" i="56"/>
  <c r="DV371" i="50"/>
  <c r="DV350" i="50"/>
  <c r="DV364" i="50"/>
  <c r="DV357" i="50"/>
  <c r="DV341" i="50"/>
  <c r="DV357" i="49"/>
  <c r="DV371" i="49"/>
  <c r="DV350" i="49"/>
  <c r="DV364" i="49"/>
  <c r="DV341" i="49"/>
  <c r="DV357" i="53"/>
  <c r="DV364" i="53"/>
  <c r="DV350" i="53"/>
  <c r="DV371" i="53"/>
  <c r="DV341" i="53"/>
  <c r="DV4" i="53"/>
  <c r="DV4" i="50"/>
  <c r="DV33" i="54"/>
  <c r="DV73" i="54"/>
  <c r="DV70" i="54"/>
  <c r="DV49" i="54"/>
  <c r="DV52" i="54"/>
  <c r="DV55" i="54"/>
  <c r="DV58" i="54"/>
  <c r="DV61" i="54"/>
  <c r="DV64" i="54"/>
  <c r="DW7" i="50"/>
  <c r="DW120" i="50" s="1"/>
  <c r="DW7" i="54"/>
  <c r="DV4" i="49"/>
  <c r="DW7" i="49"/>
  <c r="DW120" i="49" s="1"/>
  <c r="DW128" i="50" l="1"/>
  <c r="DW136" i="50"/>
  <c r="DW136" i="53"/>
  <c r="DW136" i="49"/>
  <c r="DW128" i="49"/>
  <c r="DW128" i="53"/>
  <c r="DW140" i="52"/>
  <c r="DW124" i="52"/>
  <c r="DW132" i="52"/>
  <c r="DW104" i="52"/>
  <c r="DW59" i="50"/>
  <c r="DW63" i="51"/>
  <c r="DW140" i="51"/>
  <c r="DW132" i="51"/>
  <c r="DW104" i="51"/>
  <c r="DW124" i="51"/>
  <c r="DW67" i="53"/>
  <c r="DW59" i="53"/>
  <c r="DW71" i="52"/>
  <c r="DW63" i="52"/>
  <c r="DW67" i="49"/>
  <c r="DW59" i="49"/>
  <c r="DW67" i="50"/>
  <c r="DW55" i="51"/>
  <c r="DW71" i="51"/>
  <c r="DW35" i="52"/>
  <c r="DW55" i="52"/>
  <c r="DW51" i="49"/>
  <c r="DW51" i="53"/>
  <c r="DW51" i="50"/>
  <c r="DW364" i="51"/>
  <c r="DW35" i="51"/>
  <c r="DW303" i="50"/>
  <c r="DW195" i="51"/>
  <c r="DW4" i="51"/>
  <c r="DW4" i="52"/>
  <c r="DW312" i="53"/>
  <c r="DW303" i="53"/>
  <c r="DW303" i="49"/>
  <c r="DW312" i="50"/>
  <c r="DW312" i="49"/>
  <c r="DX7" i="52"/>
  <c r="DX120" i="52" s="1"/>
  <c r="DX7" i="51"/>
  <c r="DX128" i="51" s="1"/>
  <c r="DW326" i="52"/>
  <c r="DW316" i="52"/>
  <c r="DW307" i="52"/>
  <c r="DW292" i="52"/>
  <c r="DW285" i="52"/>
  <c r="DW272" i="52"/>
  <c r="DW264" i="52"/>
  <c r="DW255" i="52"/>
  <c r="DW326" i="51"/>
  <c r="DW316" i="51"/>
  <c r="DW292" i="51"/>
  <c r="DW285" i="51"/>
  <c r="DW307" i="51"/>
  <c r="DW272" i="51"/>
  <c r="DW264" i="51"/>
  <c r="DW255" i="51"/>
  <c r="DW226" i="52"/>
  <c r="DW236" i="52"/>
  <c r="DW226" i="51"/>
  <c r="DW236" i="51"/>
  <c r="DW357" i="51"/>
  <c r="DW350" i="51"/>
  <c r="DW341" i="51"/>
  <c r="DW371" i="51"/>
  <c r="DW165" i="51"/>
  <c r="DW174" i="51"/>
  <c r="DW222" i="50"/>
  <c r="DW222" i="53"/>
  <c r="DW222" i="49"/>
  <c r="DW202" i="52"/>
  <c r="DW217" i="52"/>
  <c r="DW202" i="51"/>
  <c r="DW217" i="51"/>
  <c r="DW182" i="51"/>
  <c r="DW341" i="52"/>
  <c r="DW350" i="52"/>
  <c r="DW371" i="52"/>
  <c r="DW364" i="52"/>
  <c r="DW357" i="52"/>
  <c r="DW195" i="52"/>
  <c r="DW174" i="52"/>
  <c r="DW182" i="52"/>
  <c r="DX6" i="53"/>
  <c r="DW165" i="52"/>
  <c r="DW13" i="53"/>
  <c r="DW5" i="53"/>
  <c r="DW2" i="53"/>
  <c r="DW14" i="53"/>
  <c r="DW3" i="53"/>
  <c r="DT384" i="56"/>
  <c r="DT390" i="56"/>
  <c r="DT408" i="56" s="1"/>
  <c r="DT388" i="56"/>
  <c r="DT406" i="56" s="1"/>
  <c r="DT415" i="56"/>
  <c r="DT425" i="56" s="1"/>
  <c r="DT358" i="56"/>
  <c r="DT380" i="56" s="1"/>
  <c r="DT416" i="56"/>
  <c r="DT426" i="56" s="1"/>
  <c r="DT391" i="56"/>
  <c r="DT409" i="56" s="1"/>
  <c r="DT389" i="56"/>
  <c r="DT407" i="56" s="1"/>
  <c r="DT393" i="56"/>
  <c r="DT411" i="56" s="1"/>
  <c r="DT392" i="56"/>
  <c r="DT410" i="56" s="1"/>
  <c r="DT359" i="56"/>
  <c r="DT381" i="56" s="1"/>
  <c r="DT422" i="56"/>
  <c r="DW3" i="50"/>
  <c r="DW3" i="49"/>
  <c r="DW3" i="54"/>
  <c r="DT374" i="56"/>
  <c r="DT403" i="56"/>
  <c r="DW13" i="49"/>
  <c r="DW14" i="50"/>
  <c r="DW14" i="49"/>
  <c r="DU287" i="56"/>
  <c r="DU369" i="56" s="1"/>
  <c r="DW14" i="54"/>
  <c r="DW15" i="54"/>
  <c r="DW42" i="54" s="1"/>
  <c r="DW13" i="50"/>
  <c r="DX6" i="49"/>
  <c r="DX6" i="50"/>
  <c r="DX6" i="54"/>
  <c r="DV75" i="54"/>
  <c r="DW2" i="50"/>
  <c r="DV66" i="54"/>
  <c r="DW5" i="54"/>
  <c r="DW4" i="54" s="1"/>
  <c r="DW2" i="54"/>
  <c r="DW5" i="50"/>
  <c r="DW2" i="49"/>
  <c r="DW5" i="49"/>
  <c r="DX136" i="51" l="1"/>
  <c r="DX128" i="52"/>
  <c r="DX120" i="51"/>
  <c r="DX136" i="52"/>
  <c r="DW140" i="50"/>
  <c r="DW132" i="50"/>
  <c r="DW104" i="50"/>
  <c r="DW124" i="50"/>
  <c r="DX59" i="51"/>
  <c r="DW140" i="53"/>
  <c r="DW132" i="53"/>
  <c r="DW124" i="53"/>
  <c r="DW104" i="53"/>
  <c r="DW140" i="49"/>
  <c r="DW132" i="49"/>
  <c r="DW124" i="49"/>
  <c r="DW104" i="49"/>
  <c r="DW71" i="49"/>
  <c r="DW63" i="49"/>
  <c r="DW71" i="53"/>
  <c r="DW63" i="53"/>
  <c r="DW71" i="50"/>
  <c r="DW63" i="50"/>
  <c r="DX67" i="52"/>
  <c r="DX59" i="52"/>
  <c r="DX14" i="52"/>
  <c r="DX67" i="51"/>
  <c r="L68" i="59"/>
  <c r="L70" i="59" s="1"/>
  <c r="M68" i="59"/>
  <c r="M70" i="59" s="1"/>
  <c r="K68" i="59"/>
  <c r="DW35" i="53"/>
  <c r="DW55" i="53"/>
  <c r="DW35" i="50"/>
  <c r="DW55" i="50"/>
  <c r="DW35" i="49"/>
  <c r="DW55" i="49"/>
  <c r="DX51" i="51"/>
  <c r="DX51" i="52"/>
  <c r="DX222" i="52"/>
  <c r="DX2" i="52"/>
  <c r="DX3" i="52"/>
  <c r="DY6" i="52"/>
  <c r="DY7" i="52" s="1"/>
  <c r="DY120" i="52" s="1"/>
  <c r="DX13" i="52"/>
  <c r="DX5" i="52"/>
  <c r="DW4" i="53"/>
  <c r="DX312" i="52"/>
  <c r="DX312" i="51"/>
  <c r="DX2" i="51"/>
  <c r="DX5" i="51"/>
  <c r="DX3" i="51"/>
  <c r="DY6" i="51"/>
  <c r="DY7" i="51" s="1"/>
  <c r="DY128" i="51" s="1"/>
  <c r="DX13" i="51"/>
  <c r="DX222" i="51"/>
  <c r="DX303" i="52"/>
  <c r="DX14" i="51"/>
  <c r="DX303" i="51"/>
  <c r="DW326" i="50"/>
  <c r="DW316" i="50"/>
  <c r="DW307" i="50"/>
  <c r="DW285" i="50"/>
  <c r="DW292" i="50"/>
  <c r="DW272" i="50"/>
  <c r="DW255" i="50"/>
  <c r="DW264" i="50"/>
  <c r="DW326" i="53"/>
  <c r="DW316" i="53"/>
  <c r="DW307" i="53"/>
  <c r="DW292" i="53"/>
  <c r="DW272" i="53"/>
  <c r="DW285" i="53"/>
  <c r="DW264" i="53"/>
  <c r="DW255" i="53"/>
  <c r="DX7" i="53"/>
  <c r="DX120" i="53" s="1"/>
  <c r="DW326" i="49"/>
  <c r="DW316" i="49"/>
  <c r="DW285" i="49"/>
  <c r="DW264" i="49"/>
  <c r="DW307" i="49"/>
  <c r="DW292" i="49"/>
  <c r="DW272" i="49"/>
  <c r="DW255" i="49"/>
  <c r="DW226" i="50"/>
  <c r="DW236" i="50"/>
  <c r="DW226" i="49"/>
  <c r="DW236" i="49"/>
  <c r="DW226" i="53"/>
  <c r="DW236" i="53"/>
  <c r="DW202" i="50"/>
  <c r="DW217" i="50"/>
  <c r="DW202" i="53"/>
  <c r="DW217" i="53"/>
  <c r="DW202" i="49"/>
  <c r="DW217" i="49"/>
  <c r="DW350" i="53"/>
  <c r="DW357" i="53"/>
  <c r="DW341" i="53"/>
  <c r="DW364" i="53"/>
  <c r="DW371" i="53"/>
  <c r="DW174" i="53"/>
  <c r="DW165" i="53"/>
  <c r="DW182" i="53"/>
  <c r="DW195" i="53"/>
  <c r="DW182" i="49"/>
  <c r="DW195" i="49"/>
  <c r="DW182" i="50"/>
  <c r="DW195" i="50"/>
  <c r="DX7" i="49"/>
  <c r="DX120" i="49" s="1"/>
  <c r="DW174" i="49"/>
  <c r="DW165" i="49"/>
  <c r="DW174" i="50"/>
  <c r="DW165" i="50"/>
  <c r="DT417" i="56"/>
  <c r="DT394" i="56"/>
  <c r="DU362" i="56"/>
  <c r="DW30" i="54"/>
  <c r="DT427" i="56"/>
  <c r="DT412" i="56"/>
  <c r="DU288" i="56"/>
  <c r="DU420" i="56"/>
  <c r="DU400" i="56"/>
  <c r="DU399" i="56"/>
  <c r="DU402" i="56"/>
  <c r="DU373" i="56"/>
  <c r="DU398" i="56"/>
  <c r="DU370" i="56"/>
  <c r="DU371" i="56"/>
  <c r="DU421" i="56"/>
  <c r="DU368" i="56"/>
  <c r="DU401" i="56"/>
  <c r="DU372" i="56"/>
  <c r="DU366" i="56"/>
  <c r="DU367" i="56"/>
  <c r="DU397" i="56"/>
  <c r="DW357" i="49"/>
  <c r="DW371" i="49"/>
  <c r="DW350" i="49"/>
  <c r="DW364" i="49"/>
  <c r="DW341" i="49"/>
  <c r="DW371" i="50"/>
  <c r="DW357" i="50"/>
  <c r="DW364" i="50"/>
  <c r="DW341" i="50"/>
  <c r="DW350" i="50"/>
  <c r="DW4" i="50"/>
  <c r="DX7" i="50"/>
  <c r="DX120" i="50" s="1"/>
  <c r="DX7" i="54"/>
  <c r="DW33" i="54"/>
  <c r="DW70" i="54"/>
  <c r="DW73" i="54"/>
  <c r="DW61" i="54"/>
  <c r="DW58" i="54"/>
  <c r="DW64" i="54"/>
  <c r="DW49" i="54"/>
  <c r="DW52" i="54"/>
  <c r="DW55" i="54"/>
  <c r="DW4" i="49"/>
  <c r="DU422" i="56" l="1"/>
  <c r="DY128" i="52"/>
  <c r="DX136" i="49"/>
  <c r="DY136" i="52"/>
  <c r="DX128" i="49"/>
  <c r="DX136" i="50"/>
  <c r="DX128" i="53"/>
  <c r="DY120" i="51"/>
  <c r="DX128" i="50"/>
  <c r="DX136" i="53"/>
  <c r="DY136" i="51"/>
  <c r="K121" i="59"/>
  <c r="DX140" i="52"/>
  <c r="DX132" i="52"/>
  <c r="DX104" i="52"/>
  <c r="DX124" i="52"/>
  <c r="DX59" i="53"/>
  <c r="DY59" i="51"/>
  <c r="DX59" i="49"/>
  <c r="DX63" i="51"/>
  <c r="DX140" i="51"/>
  <c r="DX132" i="51"/>
  <c r="DX124" i="51"/>
  <c r="DX104" i="51"/>
  <c r="DY67" i="51"/>
  <c r="DX71" i="52"/>
  <c r="DX63" i="52"/>
  <c r="DX67" i="50"/>
  <c r="DX59" i="50"/>
  <c r="DY59" i="52"/>
  <c r="DX67" i="53"/>
  <c r="DX67" i="49"/>
  <c r="DY67" i="52"/>
  <c r="N68" i="59"/>
  <c r="K70" i="59"/>
  <c r="DX55" i="51"/>
  <c r="DX71" i="51"/>
  <c r="DX326" i="52"/>
  <c r="DX55" i="52"/>
  <c r="DY51" i="52"/>
  <c r="DX51" i="49"/>
  <c r="DX51" i="53"/>
  <c r="DX51" i="50"/>
  <c r="DY51" i="51"/>
  <c r="DX285" i="52"/>
  <c r="DX357" i="52"/>
  <c r="DX202" i="52"/>
  <c r="DX165" i="52"/>
  <c r="DX236" i="52"/>
  <c r="DX292" i="52"/>
  <c r="DX226" i="52"/>
  <c r="DX195" i="52"/>
  <c r="DX350" i="52"/>
  <c r="DX316" i="52"/>
  <c r="DX371" i="52"/>
  <c r="DX255" i="52"/>
  <c r="DX341" i="52"/>
  <c r="DX264" i="52"/>
  <c r="DX182" i="52"/>
  <c r="DX307" i="52"/>
  <c r="DX217" i="52"/>
  <c r="DX174" i="52"/>
  <c r="DX272" i="52"/>
  <c r="DX4" i="52"/>
  <c r="DY5" i="52"/>
  <c r="DY13" i="52"/>
  <c r="DX364" i="52"/>
  <c r="DX35" i="52"/>
  <c r="DX285" i="51"/>
  <c r="DX35" i="51"/>
  <c r="DX303" i="50"/>
  <c r="DX312" i="49"/>
  <c r="DY3" i="51"/>
  <c r="DX371" i="51"/>
  <c r="DY222" i="51"/>
  <c r="DY303" i="52"/>
  <c r="DY14" i="52"/>
  <c r="DX341" i="51"/>
  <c r="DZ6" i="52"/>
  <c r="DZ7" i="52" s="1"/>
  <c r="DZ120" i="52" s="1"/>
  <c r="DY2" i="52"/>
  <c r="DY3" i="52"/>
  <c r="DX357" i="51"/>
  <c r="DX292" i="51"/>
  <c r="DY13" i="51"/>
  <c r="DY2" i="51"/>
  <c r="DY5" i="51"/>
  <c r="DY14" i="51"/>
  <c r="DZ6" i="51"/>
  <c r="DZ7" i="51" s="1"/>
  <c r="DZ128" i="51" s="1"/>
  <c r="DY303" i="51"/>
  <c r="DY312" i="52"/>
  <c r="DX195" i="51"/>
  <c r="DX307" i="51"/>
  <c r="DX350" i="51"/>
  <c r="DX326" i="51"/>
  <c r="DX316" i="51"/>
  <c r="DX217" i="51"/>
  <c r="DX255" i="51"/>
  <c r="DX174" i="51"/>
  <c r="DX202" i="51"/>
  <c r="DX236" i="51"/>
  <c r="DX264" i="51"/>
  <c r="DX226" i="51"/>
  <c r="DX272" i="51"/>
  <c r="DX364" i="51"/>
  <c r="DX182" i="51"/>
  <c r="DX165" i="51"/>
  <c r="DX222" i="53"/>
  <c r="DX303" i="49"/>
  <c r="DX312" i="50"/>
  <c r="DX4" i="51"/>
  <c r="DX14" i="53"/>
  <c r="DX303" i="53"/>
  <c r="DY312" i="51"/>
  <c r="DX5" i="53"/>
  <c r="DX3" i="53"/>
  <c r="DY6" i="53"/>
  <c r="DY7" i="53" s="1"/>
  <c r="DY120" i="53" s="1"/>
  <c r="DX312" i="53"/>
  <c r="DX13" i="53"/>
  <c r="DX2" i="53"/>
  <c r="DY222" i="52"/>
  <c r="DX222" i="49"/>
  <c r="DX222" i="50"/>
  <c r="DU384" i="56"/>
  <c r="DY6" i="49"/>
  <c r="DX13" i="49"/>
  <c r="DX2" i="49"/>
  <c r="DX3" i="49"/>
  <c r="DX5" i="49"/>
  <c r="DX14" i="49"/>
  <c r="DU393" i="56"/>
  <c r="DU411" i="56" s="1"/>
  <c r="DU358" i="56"/>
  <c r="DU380" i="56" s="1"/>
  <c r="DU391" i="56"/>
  <c r="DU409" i="56" s="1"/>
  <c r="DU392" i="56"/>
  <c r="DU410" i="56" s="1"/>
  <c r="DU416" i="56"/>
  <c r="DU426" i="56" s="1"/>
  <c r="DU388" i="56"/>
  <c r="DU406" i="56" s="1"/>
  <c r="DU415" i="56"/>
  <c r="DU425" i="56" s="1"/>
  <c r="DU390" i="56"/>
  <c r="DU408" i="56" s="1"/>
  <c r="DU359" i="56"/>
  <c r="DU381" i="56" s="1"/>
  <c r="DU389" i="56"/>
  <c r="DU407" i="56" s="1"/>
  <c r="DX3" i="50"/>
  <c r="DV287" i="56"/>
  <c r="DV366" i="56" s="1"/>
  <c r="DX3" i="54"/>
  <c r="DU403" i="56"/>
  <c r="DU374" i="56"/>
  <c r="DX14" i="50"/>
  <c r="DX15" i="54"/>
  <c r="DX36" i="54" s="1"/>
  <c r="DX14" i="54"/>
  <c r="DX13" i="50"/>
  <c r="DX2" i="50"/>
  <c r="DX5" i="50"/>
  <c r="DY6" i="50"/>
  <c r="DX2" i="54"/>
  <c r="DX5" i="54"/>
  <c r="DX4" i="54" s="1"/>
  <c r="DY6" i="54"/>
  <c r="DW75" i="54"/>
  <c r="DW66" i="54"/>
  <c r="DY136" i="53" l="1"/>
  <c r="DZ120" i="51"/>
  <c r="DY128" i="53"/>
  <c r="DZ128" i="52"/>
  <c r="DZ136" i="51"/>
  <c r="DZ136" i="52"/>
  <c r="DY59" i="53"/>
  <c r="DX140" i="49"/>
  <c r="DX132" i="49"/>
  <c r="DX124" i="49"/>
  <c r="DX104" i="49"/>
  <c r="DY140" i="52"/>
  <c r="DY132" i="52"/>
  <c r="DY124" i="52"/>
  <c r="DY104" i="52"/>
  <c r="N70" i="59"/>
  <c r="DX63" i="53"/>
  <c r="DX140" i="53"/>
  <c r="DX132" i="53"/>
  <c r="DX124" i="53"/>
  <c r="DX104" i="53"/>
  <c r="DY140" i="51"/>
  <c r="DY132" i="51"/>
  <c r="DY124" i="51"/>
  <c r="DY104" i="51"/>
  <c r="K137" i="59"/>
  <c r="DX140" i="50"/>
  <c r="DX132" i="50"/>
  <c r="DX124" i="50"/>
  <c r="DX104" i="50"/>
  <c r="DZ59" i="51"/>
  <c r="K123" i="59"/>
  <c r="DX71" i="50"/>
  <c r="DX63" i="50"/>
  <c r="DZ59" i="52"/>
  <c r="DY71" i="52"/>
  <c r="DY63" i="52"/>
  <c r="DX71" i="49"/>
  <c r="DX63" i="49"/>
  <c r="DY71" i="51"/>
  <c r="DY63" i="51"/>
  <c r="DY67" i="53"/>
  <c r="DZ67" i="51"/>
  <c r="DY165" i="52"/>
  <c r="DZ67" i="52"/>
  <c r="O68" i="59"/>
  <c r="DX55" i="53"/>
  <c r="DX71" i="53"/>
  <c r="DY272" i="52"/>
  <c r="DY35" i="52"/>
  <c r="DY55" i="52"/>
  <c r="DY255" i="51"/>
  <c r="DY55" i="51"/>
  <c r="DX35" i="49"/>
  <c r="DX55" i="49"/>
  <c r="DX35" i="50"/>
  <c r="DX55" i="50"/>
  <c r="DZ51" i="51"/>
  <c r="DY51" i="53"/>
  <c r="DZ51" i="52"/>
  <c r="DY195" i="51"/>
  <c r="DY165" i="51"/>
  <c r="DY357" i="52"/>
  <c r="DY182" i="52"/>
  <c r="DY217" i="52"/>
  <c r="DY326" i="52"/>
  <c r="DY202" i="52"/>
  <c r="DY255" i="52"/>
  <c r="DY174" i="52"/>
  <c r="DY236" i="52"/>
  <c r="DY285" i="52"/>
  <c r="DY226" i="52"/>
  <c r="DY292" i="52"/>
  <c r="DY264" i="52"/>
  <c r="DY364" i="52"/>
  <c r="DY350" i="52"/>
  <c r="DY341" i="52"/>
  <c r="DY307" i="52"/>
  <c r="DY371" i="52"/>
  <c r="DY195" i="52"/>
  <c r="DY316" i="52"/>
  <c r="DY226" i="51"/>
  <c r="DY4" i="52"/>
  <c r="DY326" i="51"/>
  <c r="DY35" i="51"/>
  <c r="DY357" i="51"/>
  <c r="DY272" i="51"/>
  <c r="DY350" i="51"/>
  <c r="DY292" i="51"/>
  <c r="DY174" i="51"/>
  <c r="DY341" i="51"/>
  <c r="DY217" i="51"/>
  <c r="DY285" i="51"/>
  <c r="DY364" i="51"/>
  <c r="DY202" i="51"/>
  <c r="DX202" i="53"/>
  <c r="DX35" i="53"/>
  <c r="DY371" i="51"/>
  <c r="DY264" i="51"/>
  <c r="DY307" i="51"/>
  <c r="DY316" i="51"/>
  <c r="DY182" i="51"/>
  <c r="DY236" i="51"/>
  <c r="DY4" i="51"/>
  <c r="DX195" i="53"/>
  <c r="DX364" i="53"/>
  <c r="DX165" i="53"/>
  <c r="DX357" i="53"/>
  <c r="DX341" i="53"/>
  <c r="DX371" i="53"/>
  <c r="DX226" i="53"/>
  <c r="DX174" i="53"/>
  <c r="DX350" i="53"/>
  <c r="DX182" i="53"/>
  <c r="DZ6" i="53"/>
  <c r="DZ7" i="53" s="1"/>
  <c r="DZ120" i="53" s="1"/>
  <c r="DY312" i="53"/>
  <c r="DX217" i="53"/>
  <c r="DZ303" i="52"/>
  <c r="DZ312" i="52"/>
  <c r="DX4" i="53"/>
  <c r="DX4" i="49"/>
  <c r="DZ312" i="51"/>
  <c r="DZ303" i="51"/>
  <c r="DY303" i="53"/>
  <c r="DX326" i="50"/>
  <c r="DX316" i="50"/>
  <c r="DX307" i="50"/>
  <c r="DX285" i="50"/>
  <c r="DX292" i="50"/>
  <c r="DX272" i="50"/>
  <c r="DX264" i="50"/>
  <c r="DX255" i="50"/>
  <c r="DY14" i="53"/>
  <c r="DX236" i="53"/>
  <c r="DX326" i="53"/>
  <c r="DX316" i="53"/>
  <c r="DX307" i="53"/>
  <c r="DX285" i="53"/>
  <c r="DX292" i="53"/>
  <c r="DX264" i="53"/>
  <c r="DX255" i="53"/>
  <c r="DX272" i="53"/>
  <c r="DY2" i="53"/>
  <c r="DY13" i="53"/>
  <c r="DX326" i="49"/>
  <c r="DX316" i="49"/>
  <c r="DX264" i="49"/>
  <c r="DX307" i="49"/>
  <c r="DX292" i="49"/>
  <c r="DX272" i="49"/>
  <c r="DX255" i="49"/>
  <c r="DX285" i="49"/>
  <c r="DY3" i="53"/>
  <c r="DY7" i="49"/>
  <c r="DY120" i="49" s="1"/>
  <c r="DY5" i="53"/>
  <c r="DY222" i="53"/>
  <c r="DX226" i="50"/>
  <c r="DX236" i="50"/>
  <c r="DX226" i="49"/>
  <c r="DX236" i="49"/>
  <c r="DZ222" i="51"/>
  <c r="DZ222" i="52"/>
  <c r="DX202" i="50"/>
  <c r="DX217" i="50"/>
  <c r="DX202" i="49"/>
  <c r="DX217" i="49"/>
  <c r="DU427" i="56"/>
  <c r="DX357" i="49"/>
  <c r="DX341" i="49"/>
  <c r="DX364" i="49"/>
  <c r="DX350" i="49"/>
  <c r="DX371" i="49"/>
  <c r="DX182" i="49"/>
  <c r="DX195" i="49"/>
  <c r="DX165" i="49"/>
  <c r="DX174" i="49"/>
  <c r="DX182" i="50"/>
  <c r="DX195" i="50"/>
  <c r="DX174" i="50"/>
  <c r="DX165" i="50"/>
  <c r="DU417" i="56"/>
  <c r="DU394" i="56"/>
  <c r="DV360" i="56"/>
  <c r="DV367" i="56"/>
  <c r="DV372" i="56"/>
  <c r="DV398" i="56"/>
  <c r="DV401" i="56"/>
  <c r="DV399" i="56"/>
  <c r="DV421" i="56"/>
  <c r="DV397" i="56"/>
  <c r="DV402" i="56"/>
  <c r="DV400" i="56"/>
  <c r="DV373" i="56"/>
  <c r="DV368" i="56"/>
  <c r="DV288" i="56"/>
  <c r="DV369" i="56"/>
  <c r="DV420" i="56"/>
  <c r="DV370" i="56"/>
  <c r="DV371" i="56"/>
  <c r="DZ3" i="51"/>
  <c r="DX30" i="54"/>
  <c r="DZ3" i="52"/>
  <c r="DU412" i="56"/>
  <c r="DX371" i="50"/>
  <c r="DX364" i="50"/>
  <c r="DX357" i="50"/>
  <c r="DX341" i="50"/>
  <c r="DX350" i="50"/>
  <c r="DZ13" i="51"/>
  <c r="DZ14" i="52"/>
  <c r="DZ14" i="51"/>
  <c r="DZ13" i="52"/>
  <c r="DZ5" i="51"/>
  <c r="DZ2" i="51"/>
  <c r="EA6" i="51"/>
  <c r="DZ5" i="52"/>
  <c r="DZ2" i="52"/>
  <c r="EA6" i="52"/>
  <c r="DY7" i="50"/>
  <c r="DY120" i="50" s="1"/>
  <c r="DX4" i="50"/>
  <c r="DX58" i="54"/>
  <c r="DX49" i="54"/>
  <c r="DX70" i="54"/>
  <c r="DX64" i="54"/>
  <c r="DX42" i="54"/>
  <c r="DX73" i="54"/>
  <c r="DX39" i="54"/>
  <c r="DX55" i="54"/>
  <c r="DX33" i="54"/>
  <c r="DX20" i="54"/>
  <c r="DX61" i="54"/>
  <c r="DY7" i="54"/>
  <c r="DX52" i="54"/>
  <c r="DX27" i="54"/>
  <c r="DX24" i="54"/>
  <c r="DV422" i="56" l="1"/>
  <c r="DV382" i="56"/>
  <c r="DY136" i="49"/>
  <c r="DZ128" i="53"/>
  <c r="DY128" i="50"/>
  <c r="DZ136" i="53"/>
  <c r="DY128" i="49"/>
  <c r="DY136" i="50"/>
  <c r="DY59" i="50"/>
  <c r="DY140" i="53"/>
  <c r="DY132" i="53"/>
  <c r="DY124" i="53"/>
  <c r="DY104" i="53"/>
  <c r="DZ59" i="53"/>
  <c r="DZ140" i="51"/>
  <c r="DZ132" i="51"/>
  <c r="DZ124" i="51"/>
  <c r="DZ104" i="51"/>
  <c r="K139" i="59"/>
  <c r="DZ140" i="52"/>
  <c r="DZ132" i="52"/>
  <c r="DZ124" i="52"/>
  <c r="DZ104" i="52"/>
  <c r="DY59" i="49"/>
  <c r="DZ71" i="52"/>
  <c r="DZ63" i="52"/>
  <c r="DY71" i="53"/>
  <c r="DY63" i="53"/>
  <c r="DZ71" i="51"/>
  <c r="DZ63" i="51"/>
  <c r="DZ67" i="53"/>
  <c r="DY67" i="50"/>
  <c r="DY67" i="49"/>
  <c r="P68" i="59"/>
  <c r="O70" i="59"/>
  <c r="DY357" i="53"/>
  <c r="DY55" i="53"/>
  <c r="DZ35" i="51"/>
  <c r="DZ55" i="51"/>
  <c r="DZ35" i="52"/>
  <c r="DZ55" i="52"/>
  <c r="DY51" i="49"/>
  <c r="DZ51" i="53"/>
  <c r="DY51" i="50"/>
  <c r="DY226" i="53"/>
  <c r="DY35" i="53"/>
  <c r="DY5" i="49"/>
  <c r="DY303" i="50"/>
  <c r="DY174" i="53"/>
  <c r="DY182" i="53"/>
  <c r="DY4" i="53"/>
  <c r="DZ312" i="53"/>
  <c r="DZ6" i="49"/>
  <c r="DZ7" i="49" s="1"/>
  <c r="DZ120" i="49" s="1"/>
  <c r="DY165" i="53"/>
  <c r="DY217" i="53"/>
  <c r="DY341" i="53"/>
  <c r="DY364" i="53"/>
  <c r="DY350" i="53"/>
  <c r="DY371" i="53"/>
  <c r="DY195" i="53"/>
  <c r="DZ303" i="53"/>
  <c r="DY3" i="49"/>
  <c r="DY312" i="49"/>
  <c r="DY312" i="50"/>
  <c r="DY14" i="49"/>
  <c r="DY222" i="49"/>
  <c r="DY303" i="49"/>
  <c r="DY202" i="53"/>
  <c r="DY236" i="53"/>
  <c r="DZ326" i="51"/>
  <c r="DZ316" i="51"/>
  <c r="DZ307" i="51"/>
  <c r="DZ292" i="51"/>
  <c r="DZ285" i="51"/>
  <c r="DZ272" i="51"/>
  <c r="DZ255" i="51"/>
  <c r="DZ264" i="51"/>
  <c r="DY2" i="49"/>
  <c r="DY13" i="49"/>
  <c r="DZ326" i="52"/>
  <c r="DZ316" i="52"/>
  <c r="DZ307" i="52"/>
  <c r="DZ292" i="52"/>
  <c r="DZ285" i="52"/>
  <c r="DZ264" i="52"/>
  <c r="DZ272" i="52"/>
  <c r="DZ255" i="52"/>
  <c r="DY326" i="53"/>
  <c r="DY307" i="53"/>
  <c r="DY292" i="53"/>
  <c r="DY316" i="53"/>
  <c r="DY285" i="53"/>
  <c r="DY255" i="53"/>
  <c r="DY272" i="53"/>
  <c r="DY264" i="53"/>
  <c r="DZ226" i="51"/>
  <c r="DZ236" i="51"/>
  <c r="DZ226" i="52"/>
  <c r="DZ236" i="52"/>
  <c r="DZ222" i="53"/>
  <c r="DY222" i="50"/>
  <c r="DZ202" i="52"/>
  <c r="DZ217" i="52"/>
  <c r="DZ202" i="51"/>
  <c r="DZ217" i="51"/>
  <c r="DZ182" i="52"/>
  <c r="DZ195" i="52"/>
  <c r="DZ182" i="51"/>
  <c r="DZ195" i="51"/>
  <c r="DZ174" i="52"/>
  <c r="DZ165" i="52"/>
  <c r="DZ174" i="51"/>
  <c r="DZ165" i="51"/>
  <c r="DV390" i="56"/>
  <c r="DV408" i="56" s="1"/>
  <c r="DV356" i="56"/>
  <c r="DV378" i="56" s="1"/>
  <c r="DV361" i="56"/>
  <c r="DV383" i="56" s="1"/>
  <c r="DV357" i="56"/>
  <c r="DV379" i="56" s="1"/>
  <c r="DV416" i="56"/>
  <c r="DV426" i="56" s="1"/>
  <c r="DV359" i="56"/>
  <c r="DV381" i="56" s="1"/>
  <c r="DV389" i="56"/>
  <c r="DV407" i="56" s="1"/>
  <c r="DV362" i="56"/>
  <c r="DV384" i="56" s="1"/>
  <c r="DV388" i="56"/>
  <c r="DV406" i="56" s="1"/>
  <c r="DV393" i="56"/>
  <c r="DV411" i="56" s="1"/>
  <c r="DV391" i="56"/>
  <c r="DV409" i="56" s="1"/>
  <c r="DV392" i="56"/>
  <c r="DV410" i="56" s="1"/>
  <c r="DV355" i="56"/>
  <c r="DV377" i="56" s="1"/>
  <c r="DV415" i="56"/>
  <c r="DV425" i="56" s="1"/>
  <c r="DV358" i="56"/>
  <c r="DV380" i="56" s="1"/>
  <c r="DV403" i="56"/>
  <c r="DV374" i="56"/>
  <c r="DY3" i="50"/>
  <c r="DZ3" i="53"/>
  <c r="DW287" i="56"/>
  <c r="DY3" i="54"/>
  <c r="DZ364" i="52"/>
  <c r="DZ341" i="52"/>
  <c r="DZ350" i="52"/>
  <c r="DZ371" i="52"/>
  <c r="DZ357" i="52"/>
  <c r="DZ371" i="51"/>
  <c r="DZ357" i="51"/>
  <c r="DZ350" i="51"/>
  <c r="DZ364" i="51"/>
  <c r="DZ341" i="51"/>
  <c r="DY14" i="50"/>
  <c r="DY13" i="50"/>
  <c r="DY15" i="54"/>
  <c r="DY55" i="54" s="1"/>
  <c r="DY14" i="54"/>
  <c r="DZ13" i="53"/>
  <c r="DZ14" i="53"/>
  <c r="DZ4" i="52"/>
  <c r="DZ5" i="53"/>
  <c r="DZ2" i="53"/>
  <c r="EA6" i="53"/>
  <c r="EA7" i="52"/>
  <c r="EA120" i="52" s="1"/>
  <c r="DZ4" i="51"/>
  <c r="DX75" i="54"/>
  <c r="DY5" i="50"/>
  <c r="DY2" i="50"/>
  <c r="DZ6" i="50"/>
  <c r="EA7" i="51"/>
  <c r="EA128" i="51" s="1"/>
  <c r="DX66" i="54"/>
  <c r="DY5" i="54"/>
  <c r="DY4" i="54" s="1"/>
  <c r="DY2" i="54"/>
  <c r="DZ6" i="54"/>
  <c r="DX45" i="54"/>
  <c r="C31" i="32"/>
  <c r="C30" i="32"/>
  <c r="C25" i="32"/>
  <c r="C24" i="32"/>
  <c r="DV417" i="56" l="1"/>
  <c r="EA136" i="52"/>
  <c r="EA120" i="51"/>
  <c r="EA128" i="52"/>
  <c r="DZ128" i="49"/>
  <c r="DZ136" i="49"/>
  <c r="EA136" i="51"/>
  <c r="DZ67" i="49"/>
  <c r="DY63" i="49"/>
  <c r="DY140" i="49"/>
  <c r="DY132" i="49"/>
  <c r="DY124" i="49"/>
  <c r="DY104" i="49"/>
  <c r="DZ59" i="49"/>
  <c r="DZ140" i="53"/>
  <c r="DZ132" i="53"/>
  <c r="DZ124" i="53"/>
  <c r="DZ104" i="53"/>
  <c r="EA59" i="52"/>
  <c r="DY140" i="50"/>
  <c r="DY132" i="50"/>
  <c r="DY124" i="50"/>
  <c r="DY104" i="50"/>
  <c r="EA59" i="51"/>
  <c r="P70" i="59"/>
  <c r="DY71" i="50"/>
  <c r="DY63" i="50"/>
  <c r="DZ71" i="53"/>
  <c r="DZ63" i="53"/>
  <c r="EA67" i="52"/>
  <c r="EA67" i="51"/>
  <c r="Q68" i="59"/>
  <c r="DY55" i="49"/>
  <c r="DY71" i="49"/>
  <c r="DZ35" i="53"/>
  <c r="DZ55" i="53"/>
  <c r="DY35" i="50"/>
  <c r="DY55" i="50"/>
  <c r="DZ51" i="49"/>
  <c r="EA51" i="51"/>
  <c r="EA51" i="52"/>
  <c r="DY4" i="49"/>
  <c r="DY174" i="49"/>
  <c r="DY35" i="49"/>
  <c r="EA303" i="52"/>
  <c r="EA303" i="51"/>
  <c r="DY341" i="49"/>
  <c r="DY357" i="49"/>
  <c r="DY364" i="49"/>
  <c r="DY350" i="49"/>
  <c r="EA312" i="51"/>
  <c r="DZ312" i="49"/>
  <c r="DZ303" i="49"/>
  <c r="EA312" i="52"/>
  <c r="DY371" i="49"/>
  <c r="DY195" i="49"/>
  <c r="DY182" i="49"/>
  <c r="DY165" i="49"/>
  <c r="DY236" i="49"/>
  <c r="DY226" i="49"/>
  <c r="DY202" i="49"/>
  <c r="DZ326" i="53"/>
  <c r="DZ307" i="53"/>
  <c r="DZ292" i="53"/>
  <c r="DZ316" i="53"/>
  <c r="DZ255" i="53"/>
  <c r="DZ272" i="53"/>
  <c r="DZ285" i="53"/>
  <c r="DZ264" i="53"/>
  <c r="DY326" i="50"/>
  <c r="DY316" i="50"/>
  <c r="DY307" i="50"/>
  <c r="DY292" i="50"/>
  <c r="DY285" i="50"/>
  <c r="DY272" i="50"/>
  <c r="DY264" i="50"/>
  <c r="DY255" i="50"/>
  <c r="DY326" i="49"/>
  <c r="DY316" i="49"/>
  <c r="DY264" i="49"/>
  <c r="DY307" i="49"/>
  <c r="DY292" i="49"/>
  <c r="DY272" i="49"/>
  <c r="DY255" i="49"/>
  <c r="DY285" i="49"/>
  <c r="DY217" i="49"/>
  <c r="DY226" i="50"/>
  <c r="DY236" i="50"/>
  <c r="DZ226" i="53"/>
  <c r="DZ236" i="53"/>
  <c r="EA222" i="51"/>
  <c r="DZ222" i="49"/>
  <c r="EA222" i="52"/>
  <c r="DY202" i="50"/>
  <c r="DY217" i="50"/>
  <c r="DZ202" i="53"/>
  <c r="DZ217" i="53"/>
  <c r="DV394" i="56"/>
  <c r="DV293" i="56" s="1"/>
  <c r="DY182" i="50"/>
  <c r="DY195" i="50"/>
  <c r="DZ182" i="53"/>
  <c r="DZ195" i="53"/>
  <c r="DY174" i="50"/>
  <c r="DY165" i="50"/>
  <c r="DZ174" i="53"/>
  <c r="DZ165" i="53"/>
  <c r="DV427" i="56"/>
  <c r="DV363" i="56"/>
  <c r="DV294" i="56" s="1"/>
  <c r="DV412" i="56"/>
  <c r="DW390" i="56"/>
  <c r="DV385" i="56"/>
  <c r="DW369" i="56"/>
  <c r="DV295" i="56"/>
  <c r="DW397" i="56"/>
  <c r="DW367" i="56"/>
  <c r="DW398" i="56"/>
  <c r="DW368" i="56"/>
  <c r="DW399" i="56"/>
  <c r="DW421" i="56"/>
  <c r="DW371" i="56"/>
  <c r="DW420" i="56"/>
  <c r="DW372" i="56"/>
  <c r="DW370" i="56"/>
  <c r="DW400" i="56"/>
  <c r="DW373" i="56"/>
  <c r="DW288" i="56"/>
  <c r="DW366" i="56"/>
  <c r="DW402" i="56"/>
  <c r="DW401" i="56"/>
  <c r="EA3" i="52"/>
  <c r="EA3" i="51"/>
  <c r="DZ3" i="49"/>
  <c r="H295" i="56"/>
  <c r="H303" i="56" s="1"/>
  <c r="J295" i="56"/>
  <c r="K295" i="56"/>
  <c r="L295" i="56"/>
  <c r="M295" i="56"/>
  <c r="N295" i="56"/>
  <c r="O295" i="56"/>
  <c r="P295" i="56"/>
  <c r="Q295" i="56"/>
  <c r="R295" i="56"/>
  <c r="S295" i="56"/>
  <c r="T295" i="56"/>
  <c r="U295" i="56"/>
  <c r="V295" i="56"/>
  <c r="W295" i="56"/>
  <c r="X295" i="56"/>
  <c r="Y295" i="56"/>
  <c r="Z295" i="56"/>
  <c r="AA295" i="56"/>
  <c r="AB295" i="56"/>
  <c r="AC295" i="56"/>
  <c r="AD295" i="56"/>
  <c r="AE295" i="56"/>
  <c r="AF295" i="56"/>
  <c r="AG295" i="56"/>
  <c r="AH295" i="56"/>
  <c r="AI295" i="56"/>
  <c r="AJ295" i="56"/>
  <c r="AK295" i="56"/>
  <c r="AL295" i="56"/>
  <c r="AM295" i="56"/>
  <c r="AN295" i="56"/>
  <c r="AO295" i="56"/>
  <c r="AP295" i="56"/>
  <c r="AQ295" i="56"/>
  <c r="AR295" i="56"/>
  <c r="AS295" i="56"/>
  <c r="AT295" i="56"/>
  <c r="AU295" i="56"/>
  <c r="AV295" i="56"/>
  <c r="AW295" i="56"/>
  <c r="AX295" i="56"/>
  <c r="AY295" i="56"/>
  <c r="AZ295" i="56"/>
  <c r="BA295" i="56"/>
  <c r="BB295" i="56"/>
  <c r="BC295" i="56"/>
  <c r="BD295" i="56"/>
  <c r="BE295" i="56"/>
  <c r="BF295" i="56"/>
  <c r="BG295" i="56"/>
  <c r="BH295" i="56"/>
  <c r="BI295" i="56"/>
  <c r="BJ295" i="56"/>
  <c r="BK295" i="56"/>
  <c r="BL295" i="56"/>
  <c r="BM295" i="56"/>
  <c r="BN295" i="56"/>
  <c r="BO295" i="56"/>
  <c r="BP295" i="56"/>
  <c r="I295" i="56"/>
  <c r="H293" i="56"/>
  <c r="H301" i="56" s="1"/>
  <c r="BQ295" i="56"/>
  <c r="BR295" i="56"/>
  <c r="BS295" i="56"/>
  <c r="BT295" i="56"/>
  <c r="BU295" i="56"/>
  <c r="BV295" i="56"/>
  <c r="BW295" i="56"/>
  <c r="BX295" i="56"/>
  <c r="BY295" i="56"/>
  <c r="BZ295" i="56"/>
  <c r="CA295" i="56"/>
  <c r="CB295" i="56"/>
  <c r="CC295" i="56"/>
  <c r="CD295" i="56"/>
  <c r="CE295" i="56"/>
  <c r="CF295" i="56"/>
  <c r="CG295" i="56"/>
  <c r="CH295" i="56"/>
  <c r="CI295" i="56"/>
  <c r="CJ295" i="56"/>
  <c r="CK295" i="56"/>
  <c r="CL295" i="56"/>
  <c r="CM295" i="56"/>
  <c r="CN295" i="56"/>
  <c r="CO295" i="56"/>
  <c r="CP295" i="56"/>
  <c r="CQ295" i="56"/>
  <c r="CR295" i="56"/>
  <c r="CS295" i="56"/>
  <c r="CT295" i="56"/>
  <c r="CU295" i="56"/>
  <c r="CV295" i="56"/>
  <c r="CW295" i="56"/>
  <c r="CX295" i="56"/>
  <c r="CY295" i="56"/>
  <c r="CZ295" i="56"/>
  <c r="DA295" i="56"/>
  <c r="DB295" i="56"/>
  <c r="DC295" i="56"/>
  <c r="DD295" i="56"/>
  <c r="DE295" i="56"/>
  <c r="DF295" i="56"/>
  <c r="DG295" i="56"/>
  <c r="DH295" i="56"/>
  <c r="DI295" i="56"/>
  <c r="DJ295" i="56"/>
  <c r="DK295" i="56"/>
  <c r="DL295" i="56"/>
  <c r="DM295" i="56"/>
  <c r="DN295" i="56"/>
  <c r="DO295" i="56"/>
  <c r="DP295" i="56"/>
  <c r="DQ295" i="56"/>
  <c r="DR295" i="56"/>
  <c r="DS295" i="56"/>
  <c r="DT295" i="56"/>
  <c r="DT293" i="56"/>
  <c r="DU293" i="56"/>
  <c r="DU295" i="56"/>
  <c r="DY30" i="54"/>
  <c r="DZ371" i="53"/>
  <c r="DZ350" i="53"/>
  <c r="DZ364" i="53"/>
  <c r="DZ341" i="53"/>
  <c r="DZ357" i="53"/>
  <c r="DY357" i="50"/>
  <c r="DY350" i="50"/>
  <c r="DY364" i="50"/>
  <c r="DY341" i="50"/>
  <c r="DY371" i="50"/>
  <c r="DZ14" i="49"/>
  <c r="EA14" i="52"/>
  <c r="DY27" i="54"/>
  <c r="DZ13" i="49"/>
  <c r="EA13" i="51"/>
  <c r="EA14" i="51"/>
  <c r="EA13" i="52"/>
  <c r="EB6" i="51"/>
  <c r="EA5" i="51"/>
  <c r="EA2" i="51"/>
  <c r="DZ4" i="53"/>
  <c r="EB6" i="52"/>
  <c r="EA5" i="52"/>
  <c r="EA2" i="52"/>
  <c r="DY4" i="50"/>
  <c r="EA6" i="49"/>
  <c r="DZ5" i="49"/>
  <c r="DZ2" i="49"/>
  <c r="EA7" i="53"/>
  <c r="EA120" i="53" s="1"/>
  <c r="DZ7" i="50"/>
  <c r="DZ120" i="50" s="1"/>
  <c r="DY52" i="54"/>
  <c r="DY49" i="54"/>
  <c r="DY73" i="54"/>
  <c r="DY42" i="54"/>
  <c r="DY24" i="54"/>
  <c r="DY20" i="54"/>
  <c r="DY36" i="54"/>
  <c r="DY33" i="54"/>
  <c r="DY70" i="54"/>
  <c r="DY39" i="54"/>
  <c r="DZ7" i="54"/>
  <c r="DY64" i="54"/>
  <c r="DY58" i="54"/>
  <c r="DY61" i="54"/>
  <c r="EA136" i="53" l="1"/>
  <c r="DZ136" i="50"/>
  <c r="EA128" i="53"/>
  <c r="DZ128" i="50"/>
  <c r="EA140" i="51"/>
  <c r="EA132" i="51"/>
  <c r="EA124" i="51"/>
  <c r="EA104" i="51"/>
  <c r="DZ59" i="50"/>
  <c r="DZ140" i="49"/>
  <c r="DZ132" i="49"/>
  <c r="DZ124" i="49"/>
  <c r="DZ104" i="49"/>
  <c r="EA140" i="52"/>
  <c r="EA132" i="52"/>
  <c r="EA124" i="52"/>
  <c r="EA104" i="52"/>
  <c r="L121" i="59"/>
  <c r="EA67" i="53"/>
  <c r="EA59" i="53"/>
  <c r="EA71" i="52"/>
  <c r="EA63" i="52"/>
  <c r="EA71" i="51"/>
  <c r="EA63" i="51"/>
  <c r="DZ71" i="49"/>
  <c r="DZ63" i="49"/>
  <c r="DZ67" i="50"/>
  <c r="R68" i="59"/>
  <c r="R70" i="59" s="1"/>
  <c r="Q70" i="59"/>
  <c r="DZ35" i="49"/>
  <c r="DZ55" i="49"/>
  <c r="EA35" i="51"/>
  <c r="EA55" i="51"/>
  <c r="EA35" i="52"/>
  <c r="EA55" i="52"/>
  <c r="EA51" i="53"/>
  <c r="DZ51" i="50"/>
  <c r="DZ303" i="50"/>
  <c r="EA312" i="53"/>
  <c r="EA303" i="53"/>
  <c r="DZ312" i="50"/>
  <c r="EA326" i="52"/>
  <c r="EA316" i="52"/>
  <c r="EA307" i="52"/>
  <c r="EA292" i="52"/>
  <c r="EA285" i="52"/>
  <c r="EA264" i="52"/>
  <c r="EA272" i="52"/>
  <c r="EA255" i="52"/>
  <c r="DZ326" i="49"/>
  <c r="DZ316" i="49"/>
  <c r="DZ307" i="49"/>
  <c r="DZ292" i="49"/>
  <c r="DZ272" i="49"/>
  <c r="DZ255" i="49"/>
  <c r="DZ285" i="49"/>
  <c r="DZ264" i="49"/>
  <c r="EA326" i="51"/>
  <c r="EA316" i="51"/>
  <c r="EA307" i="51"/>
  <c r="EA292" i="51"/>
  <c r="EA285" i="51"/>
  <c r="EA272" i="51"/>
  <c r="EA255" i="51"/>
  <c r="EA264" i="51"/>
  <c r="EA226" i="52"/>
  <c r="EA236" i="52"/>
  <c r="EA226" i="51"/>
  <c r="EA236" i="51"/>
  <c r="DZ226" i="49"/>
  <c r="DZ236" i="49"/>
  <c r="DZ222" i="50"/>
  <c r="EA222" i="53"/>
  <c r="EA202" i="52"/>
  <c r="EA217" i="52"/>
  <c r="EA202" i="51"/>
  <c r="EA217" i="51"/>
  <c r="DZ202" i="49"/>
  <c r="DZ217" i="49"/>
  <c r="EA182" i="51"/>
  <c r="EA195" i="51"/>
  <c r="DZ182" i="49"/>
  <c r="DZ195" i="49"/>
  <c r="EA182" i="52"/>
  <c r="EA195" i="52"/>
  <c r="DZ174" i="49"/>
  <c r="DZ165" i="49"/>
  <c r="EA174" i="52"/>
  <c r="EA165" i="52"/>
  <c r="EA174" i="51"/>
  <c r="EA165" i="51"/>
  <c r="DW408" i="56"/>
  <c r="DW360" i="56"/>
  <c r="DW382" i="56" s="1"/>
  <c r="DW355" i="56"/>
  <c r="DW377" i="56" s="1"/>
  <c r="DW356" i="56"/>
  <c r="DW378" i="56" s="1"/>
  <c r="DW391" i="56"/>
  <c r="DW409" i="56" s="1"/>
  <c r="DW393" i="56"/>
  <c r="DW411" i="56" s="1"/>
  <c r="DW362" i="56"/>
  <c r="DW384" i="56" s="1"/>
  <c r="DW357" i="56"/>
  <c r="DW379" i="56" s="1"/>
  <c r="DW392" i="56"/>
  <c r="DW410" i="56" s="1"/>
  <c r="DW416" i="56"/>
  <c r="DW426" i="56" s="1"/>
  <c r="DW358" i="56"/>
  <c r="DW380" i="56" s="1"/>
  <c r="DW359" i="56"/>
  <c r="DW381" i="56" s="1"/>
  <c r="DW361" i="56"/>
  <c r="DW383" i="56" s="1"/>
  <c r="DW388" i="56"/>
  <c r="DW406" i="56" s="1"/>
  <c r="DW415" i="56"/>
  <c r="DW425" i="56" s="1"/>
  <c r="DW389" i="56"/>
  <c r="DW407" i="56" s="1"/>
  <c r="DW374" i="56"/>
  <c r="DW403" i="56"/>
  <c r="DW422" i="56"/>
  <c r="Y303" i="56"/>
  <c r="AE303" i="56"/>
  <c r="BP303" i="56"/>
  <c r="J303" i="56"/>
  <c r="O303" i="56"/>
  <c r="DP303" i="56"/>
  <c r="DH303" i="56"/>
  <c r="CZ303" i="56"/>
  <c r="CR303" i="56"/>
  <c r="CJ303" i="56"/>
  <c r="CB303" i="56"/>
  <c r="AG303" i="56"/>
  <c r="AB303" i="56"/>
  <c r="BH303" i="56"/>
  <c r="AA303" i="56"/>
  <c r="R303" i="56"/>
  <c r="BK303" i="56"/>
  <c r="Q303" i="56"/>
  <c r="AL303" i="56"/>
  <c r="BQ303" i="56"/>
  <c r="BG303" i="56"/>
  <c r="AX303" i="56"/>
  <c r="BM303" i="56"/>
  <c r="AT303" i="56"/>
  <c r="DT303" i="56"/>
  <c r="DL303" i="56"/>
  <c r="DD303" i="56"/>
  <c r="CV303" i="56"/>
  <c r="CN303" i="56"/>
  <c r="CF303" i="56"/>
  <c r="BX303" i="56"/>
  <c r="M303" i="56"/>
  <c r="BL303" i="56"/>
  <c r="AK303" i="56"/>
  <c r="BE303" i="56"/>
  <c r="DS303" i="56"/>
  <c r="DK303" i="56"/>
  <c r="DC303" i="56"/>
  <c r="CU303" i="56"/>
  <c r="CM303" i="56"/>
  <c r="CE303" i="56"/>
  <c r="BW303" i="56"/>
  <c r="W303" i="56"/>
  <c r="AS303" i="56"/>
  <c r="Z303" i="56"/>
  <c r="AN303" i="56"/>
  <c r="BJ303" i="56"/>
  <c r="X303" i="56"/>
  <c r="AF303" i="56"/>
  <c r="AJ303" i="56"/>
  <c r="P303" i="56"/>
  <c r="BC303" i="56"/>
  <c r="U303" i="56"/>
  <c r="L303" i="56"/>
  <c r="DR303" i="56"/>
  <c r="DJ303" i="56"/>
  <c r="DB303" i="56"/>
  <c r="CT303" i="56"/>
  <c r="CL303" i="56"/>
  <c r="CD303" i="56"/>
  <c r="N303" i="56"/>
  <c r="BI303" i="56"/>
  <c r="K303" i="56"/>
  <c r="BN303" i="56"/>
  <c r="AR303" i="56"/>
  <c r="AI303" i="56"/>
  <c r="AM303" i="56"/>
  <c r="AC303" i="56"/>
  <c r="AH303" i="56"/>
  <c r="AD303" i="56"/>
  <c r="V303" i="56"/>
  <c r="BV303" i="56"/>
  <c r="DZ3" i="50"/>
  <c r="DV303" i="56"/>
  <c r="EA3" i="53"/>
  <c r="BR303" i="56"/>
  <c r="BT303" i="56"/>
  <c r="AQ303" i="56"/>
  <c r="DQ303" i="56"/>
  <c r="DI303" i="56"/>
  <c r="DA303" i="56"/>
  <c r="CS303" i="56"/>
  <c r="CK303" i="56"/>
  <c r="CC303" i="56"/>
  <c r="BU303" i="56"/>
  <c r="T303" i="56"/>
  <c r="S303" i="56"/>
  <c r="I303" i="56"/>
  <c r="DU303" i="56"/>
  <c r="DO303" i="56"/>
  <c r="DG303" i="56"/>
  <c r="CY303" i="56"/>
  <c r="CQ303" i="56"/>
  <c r="CI303" i="56"/>
  <c r="CA303" i="56"/>
  <c r="AZ303" i="56"/>
  <c r="BB303" i="56"/>
  <c r="AV303" i="56"/>
  <c r="DN303" i="56"/>
  <c r="DF303" i="56"/>
  <c r="CX303" i="56"/>
  <c r="CP303" i="56"/>
  <c r="CH303" i="56"/>
  <c r="BZ303" i="56"/>
  <c r="BS303" i="56"/>
  <c r="BA303" i="56"/>
  <c r="BF303" i="56"/>
  <c r="AW303" i="56"/>
  <c r="AU303" i="56"/>
  <c r="AP303" i="56"/>
  <c r="DM303" i="56"/>
  <c r="DE303" i="56"/>
  <c r="CW303" i="56"/>
  <c r="CO303" i="56"/>
  <c r="CG303" i="56"/>
  <c r="BY303" i="56"/>
  <c r="AO303" i="56"/>
  <c r="BD303" i="56"/>
  <c r="BO303" i="56"/>
  <c r="AY303" i="56"/>
  <c r="DX287" i="56"/>
  <c r="DZ3" i="54"/>
  <c r="EA371" i="51"/>
  <c r="EA350" i="51"/>
  <c r="EA364" i="51"/>
  <c r="EA357" i="51"/>
  <c r="EA341" i="51"/>
  <c r="DZ371" i="49"/>
  <c r="DZ350" i="49"/>
  <c r="DZ364" i="49"/>
  <c r="DZ341" i="49"/>
  <c r="DZ357" i="49"/>
  <c r="EA371" i="52"/>
  <c r="EA350" i="52"/>
  <c r="EA364" i="52"/>
  <c r="EA341" i="52"/>
  <c r="EA357" i="52"/>
  <c r="DZ14" i="50"/>
  <c r="EA13" i="53"/>
  <c r="EA14" i="53"/>
  <c r="DZ13" i="50"/>
  <c r="DZ15" i="54"/>
  <c r="DZ52" i="54" s="1"/>
  <c r="DZ14" i="54"/>
  <c r="EA6" i="50"/>
  <c r="DZ5" i="50"/>
  <c r="DZ2" i="50"/>
  <c r="DY75" i="54"/>
  <c r="EA2" i="53"/>
  <c r="EB6" i="53"/>
  <c r="EA5" i="53"/>
  <c r="EA4" i="52"/>
  <c r="EA4" i="51"/>
  <c r="EB7" i="52"/>
  <c r="EB120" i="52" s="1"/>
  <c r="EB7" i="51"/>
  <c r="EB128" i="51" s="1"/>
  <c r="DZ4" i="49"/>
  <c r="EA7" i="49"/>
  <c r="EA120" i="49" s="1"/>
  <c r="DY45" i="54"/>
  <c r="DZ5" i="54"/>
  <c r="DZ4" i="54" s="1"/>
  <c r="DZ2" i="54"/>
  <c r="EA6" i="54"/>
  <c r="DY66" i="54"/>
  <c r="K25" i="32"/>
  <c r="B13" i="19"/>
  <c r="EA136" i="49" l="1"/>
  <c r="EA128" i="49"/>
  <c r="EB120" i="51"/>
  <c r="EB136" i="51"/>
  <c r="EB128" i="52"/>
  <c r="EB136" i="52"/>
  <c r="M121" i="59"/>
  <c r="M123" i="59" s="1"/>
  <c r="EA59" i="49"/>
  <c r="DZ140" i="50"/>
  <c r="DZ124" i="50"/>
  <c r="DZ132" i="50"/>
  <c r="DZ104" i="50"/>
  <c r="L137" i="59"/>
  <c r="EA140" i="53"/>
  <c r="EA132" i="53"/>
  <c r="EA124" i="53"/>
  <c r="EA104" i="53"/>
  <c r="L123" i="59"/>
  <c r="EA71" i="53"/>
  <c r="EA63" i="53"/>
  <c r="EB67" i="51"/>
  <c r="EB59" i="51"/>
  <c r="EB67" i="52"/>
  <c r="EB59" i="52"/>
  <c r="DZ71" i="50"/>
  <c r="DZ63" i="50"/>
  <c r="EA67" i="49"/>
  <c r="S68" i="59"/>
  <c r="S70" i="59" s="1"/>
  <c r="DZ35" i="50"/>
  <c r="DZ55" i="50"/>
  <c r="EA35" i="53"/>
  <c r="EA55" i="53"/>
  <c r="EB51" i="51"/>
  <c r="EA51" i="49"/>
  <c r="EB51" i="52"/>
  <c r="EA303" i="49"/>
  <c r="EB303" i="52"/>
  <c r="EB303" i="51"/>
  <c r="EB312" i="51"/>
  <c r="EA312" i="49"/>
  <c r="EB312" i="52"/>
  <c r="DZ326" i="50"/>
  <c r="DZ316" i="50"/>
  <c r="DZ307" i="50"/>
  <c r="DZ292" i="50"/>
  <c r="DZ285" i="50"/>
  <c r="DZ264" i="50"/>
  <c r="DZ255" i="50"/>
  <c r="DZ272" i="50"/>
  <c r="EA326" i="53"/>
  <c r="EA316" i="53"/>
  <c r="EA292" i="53"/>
  <c r="EA285" i="53"/>
  <c r="EA307" i="53"/>
  <c r="EA255" i="53"/>
  <c r="EA272" i="53"/>
  <c r="EA264" i="53"/>
  <c r="DZ226" i="50"/>
  <c r="DZ236" i="50"/>
  <c r="EA226" i="53"/>
  <c r="EA236" i="53"/>
  <c r="EA222" i="49"/>
  <c r="EB222" i="52"/>
  <c r="EB222" i="51"/>
  <c r="DZ202" i="50"/>
  <c r="DZ217" i="50"/>
  <c r="EA202" i="53"/>
  <c r="EA217" i="53"/>
  <c r="DZ182" i="50"/>
  <c r="DZ195" i="50"/>
  <c r="EA182" i="53"/>
  <c r="EA195" i="53"/>
  <c r="DZ174" i="50"/>
  <c r="DZ165" i="50"/>
  <c r="EA174" i="53"/>
  <c r="EA165" i="53"/>
  <c r="DW417" i="56"/>
  <c r="DW295" i="56" s="1"/>
  <c r="DW303" i="56" s="1"/>
  <c r="DW394" i="56"/>
  <c r="DW293" i="56" s="1"/>
  <c r="DW412" i="56"/>
  <c r="DW363" i="56"/>
  <c r="DW294" i="56" s="1"/>
  <c r="DX389" i="56"/>
  <c r="DW385" i="56"/>
  <c r="DW427" i="56"/>
  <c r="DX398" i="56"/>
  <c r="DX369" i="56"/>
  <c r="DX366" i="56"/>
  <c r="DX399" i="56"/>
  <c r="DX371" i="56"/>
  <c r="DX421" i="56"/>
  <c r="EA3" i="49"/>
  <c r="DX420" i="56"/>
  <c r="DX367" i="56"/>
  <c r="EB3" i="51"/>
  <c r="DX370" i="56"/>
  <c r="EB3" i="52"/>
  <c r="DX294" i="56"/>
  <c r="DX291" i="56"/>
  <c r="DX293" i="56"/>
  <c r="DX302" i="56"/>
  <c r="DX292" i="56"/>
  <c r="DX301" i="56"/>
  <c r="DX299" i="56"/>
  <c r="DX295" i="56"/>
  <c r="DX303" i="56"/>
  <c r="DX300" i="56"/>
  <c r="DX372" i="56"/>
  <c r="DX400" i="56"/>
  <c r="DX373" i="56"/>
  <c r="DX402" i="56"/>
  <c r="DX401" i="56"/>
  <c r="DX288" i="56"/>
  <c r="DX397" i="56"/>
  <c r="DX368" i="56"/>
  <c r="DZ30" i="54"/>
  <c r="DZ371" i="50"/>
  <c r="DZ357" i="50"/>
  <c r="DZ350" i="50"/>
  <c r="DZ364" i="50"/>
  <c r="DZ341" i="50"/>
  <c r="EA357" i="53"/>
  <c r="EA371" i="53"/>
  <c r="EA350" i="53"/>
  <c r="EA364" i="53"/>
  <c r="EA341" i="53"/>
  <c r="EB14" i="52"/>
  <c r="EA14" i="49"/>
  <c r="EB13" i="52"/>
  <c r="EB13" i="51"/>
  <c r="EB14" i="51"/>
  <c r="EA13" i="49"/>
  <c r="EA7" i="50"/>
  <c r="EA120" i="50" s="1"/>
  <c r="EA5" i="49"/>
  <c r="EB6" i="49"/>
  <c r="EA2" i="49"/>
  <c r="EB2" i="51"/>
  <c r="EB5" i="51"/>
  <c r="EB2" i="52"/>
  <c r="EB5" i="52"/>
  <c r="EA4" i="53"/>
  <c r="EB7" i="53"/>
  <c r="EB120" i="53" s="1"/>
  <c r="DZ4" i="50"/>
  <c r="DZ27" i="54"/>
  <c r="DZ33" i="54"/>
  <c r="DZ58" i="54"/>
  <c r="DZ73" i="54"/>
  <c r="EA7" i="54"/>
  <c r="DZ49" i="54"/>
  <c r="DZ55" i="54"/>
  <c r="DZ20" i="54"/>
  <c r="DZ36" i="54"/>
  <c r="DZ24" i="54"/>
  <c r="DZ64" i="54"/>
  <c r="DZ39" i="54"/>
  <c r="DZ42" i="54"/>
  <c r="DZ70" i="54"/>
  <c r="DZ61" i="54"/>
  <c r="M25" i="32"/>
  <c r="J25" i="32"/>
  <c r="L25" i="32"/>
  <c r="B14" i="19"/>
  <c r="EA128" i="50" l="1"/>
  <c r="EB128" i="53"/>
  <c r="EB136" i="53"/>
  <c r="EA136" i="50"/>
  <c r="EA59" i="50"/>
  <c r="EA140" i="49"/>
  <c r="EA132" i="49"/>
  <c r="EA124" i="49"/>
  <c r="EA104" i="49"/>
  <c r="EB140" i="51"/>
  <c r="EB124" i="51"/>
  <c r="EB104" i="51"/>
  <c r="EB132" i="51"/>
  <c r="EB140" i="52"/>
  <c r="EB132" i="52"/>
  <c r="EB124" i="52"/>
  <c r="EB104" i="52"/>
  <c r="L139" i="59"/>
  <c r="N121" i="59"/>
  <c r="EB59" i="53"/>
  <c r="EB71" i="52"/>
  <c r="EB63" i="52"/>
  <c r="EB71" i="51"/>
  <c r="EB63" i="51"/>
  <c r="EA71" i="49"/>
  <c r="EA63" i="49"/>
  <c r="EB67" i="53"/>
  <c r="EA67" i="50"/>
  <c r="T68" i="59"/>
  <c r="T70" i="59" s="1"/>
  <c r="EB35" i="52"/>
  <c r="EB55" i="52"/>
  <c r="EB35" i="51"/>
  <c r="EB55" i="51"/>
  <c r="EA35" i="49"/>
  <c r="EA55" i="49"/>
  <c r="EB51" i="53"/>
  <c r="EA51" i="50"/>
  <c r="H47" i="51"/>
  <c r="H47" i="52"/>
  <c r="EA312" i="50"/>
  <c r="EB303" i="53"/>
  <c r="EB312" i="53"/>
  <c r="EA303" i="50"/>
  <c r="EA326" i="49"/>
  <c r="EA316" i="49"/>
  <c r="EA307" i="49"/>
  <c r="EA292" i="49"/>
  <c r="EA272" i="49"/>
  <c r="EA255" i="49"/>
  <c r="EA285" i="49"/>
  <c r="EA264" i="49"/>
  <c r="EB326" i="51"/>
  <c r="EB316" i="51"/>
  <c r="EB307" i="51"/>
  <c r="EB292" i="51"/>
  <c r="EB285" i="51"/>
  <c r="EB264" i="51"/>
  <c r="EB272" i="51"/>
  <c r="EB255" i="51"/>
  <c r="EB326" i="52"/>
  <c r="EB316" i="52"/>
  <c r="EB292" i="52"/>
  <c r="EB285" i="52"/>
  <c r="EB307" i="52"/>
  <c r="EB272" i="52"/>
  <c r="EB255" i="52"/>
  <c r="EB264" i="52"/>
  <c r="EB226" i="52"/>
  <c r="EB236" i="52"/>
  <c r="EA226" i="49"/>
  <c r="EA236" i="49"/>
  <c r="EB226" i="51"/>
  <c r="EB236" i="51"/>
  <c r="EB222" i="53"/>
  <c r="EA222" i="50"/>
  <c r="EA202" i="49"/>
  <c r="EA217" i="49"/>
  <c r="EB202" i="51"/>
  <c r="EB217" i="51"/>
  <c r="EB202" i="52"/>
  <c r="EB217" i="52"/>
  <c r="DX407" i="56"/>
  <c r="EB182" i="51"/>
  <c r="EB195" i="51"/>
  <c r="EB182" i="52"/>
  <c r="EB195" i="52"/>
  <c r="EA182" i="49"/>
  <c r="EA195" i="49"/>
  <c r="EB174" i="52"/>
  <c r="EB165" i="52"/>
  <c r="EA174" i="49"/>
  <c r="EA165" i="49"/>
  <c r="EB174" i="51"/>
  <c r="EB165" i="51"/>
  <c r="DX393" i="56"/>
  <c r="DX411" i="56" s="1"/>
  <c r="DX359" i="56"/>
  <c r="DX381" i="56" s="1"/>
  <c r="DX391" i="56"/>
  <c r="DX409" i="56" s="1"/>
  <c r="DX360" i="56"/>
  <c r="DX382" i="56" s="1"/>
  <c r="DX356" i="56"/>
  <c r="DX378" i="56" s="1"/>
  <c r="DX357" i="56"/>
  <c r="DX379" i="56" s="1"/>
  <c r="DX355" i="56"/>
  <c r="DX377" i="56" s="1"/>
  <c r="DX358" i="56"/>
  <c r="DX380" i="56" s="1"/>
  <c r="DX390" i="56"/>
  <c r="DX408" i="56" s="1"/>
  <c r="DX415" i="56"/>
  <c r="DX425" i="56" s="1"/>
  <c r="DX388" i="56"/>
  <c r="DX362" i="56"/>
  <c r="DX384" i="56" s="1"/>
  <c r="DX392" i="56"/>
  <c r="DX410" i="56" s="1"/>
  <c r="DX361" i="56"/>
  <c r="DX383" i="56" s="1"/>
  <c r="DX416" i="56"/>
  <c r="DX422" i="56"/>
  <c r="DX374" i="56"/>
  <c r="EB3" i="53"/>
  <c r="EA3" i="50"/>
  <c r="DX403" i="56"/>
  <c r="DY287" i="56"/>
  <c r="EA3" i="54"/>
  <c r="EA364" i="49"/>
  <c r="EA341" i="49"/>
  <c r="EA357" i="49"/>
  <c r="EA371" i="49"/>
  <c r="EA350" i="49"/>
  <c r="EB371" i="51"/>
  <c r="EB350" i="51"/>
  <c r="EB364" i="51"/>
  <c r="EB341" i="51"/>
  <c r="EB357" i="51"/>
  <c r="EB357" i="52"/>
  <c r="EB341" i="52"/>
  <c r="EB350" i="52"/>
  <c r="EB371" i="52"/>
  <c r="EB364" i="52"/>
  <c r="EA14" i="50"/>
  <c r="EA13" i="50"/>
  <c r="EB13" i="53"/>
  <c r="EA15" i="54"/>
  <c r="EA42" i="54" s="1"/>
  <c r="EB14" i="53"/>
  <c r="EA14" i="54"/>
  <c r="EB4" i="51"/>
  <c r="EB4" i="52"/>
  <c r="EB6" i="50"/>
  <c r="EA5" i="50"/>
  <c r="EA2" i="50"/>
  <c r="EB7" i="49"/>
  <c r="EB120" i="49" s="1"/>
  <c r="EB5" i="53"/>
  <c r="EB2" i="53"/>
  <c r="EA4" i="49"/>
  <c r="DZ66" i="54"/>
  <c r="EB6" i="54"/>
  <c r="EA5" i="54"/>
  <c r="EA4" i="54" s="1"/>
  <c r="EA2" i="54"/>
  <c r="DZ45" i="54"/>
  <c r="DZ75" i="54"/>
  <c r="DX417" i="56" l="1"/>
  <c r="EB136" i="49"/>
  <c r="EB128" i="49"/>
  <c r="N123" i="59"/>
  <c r="M137" i="59"/>
  <c r="EA140" i="50"/>
  <c r="EA132" i="50"/>
  <c r="EA124" i="50"/>
  <c r="EA104" i="50"/>
  <c r="EB132" i="53"/>
  <c r="EB124" i="53"/>
  <c r="EB140" i="53"/>
  <c r="EB104" i="53"/>
  <c r="O121" i="59"/>
  <c r="O123" i="59" s="1"/>
  <c r="EB71" i="53"/>
  <c r="EB63" i="53"/>
  <c r="EA71" i="50"/>
  <c r="EA63" i="50"/>
  <c r="EB67" i="49"/>
  <c r="EB59" i="49"/>
  <c r="U68" i="59"/>
  <c r="U70" i="59" s="1"/>
  <c r="EB35" i="53"/>
  <c r="EB55" i="53"/>
  <c r="EA35" i="50"/>
  <c r="EA55" i="50"/>
  <c r="EB51" i="49"/>
  <c r="H47" i="53"/>
  <c r="EB303" i="49"/>
  <c r="EB312" i="49"/>
  <c r="EB326" i="53"/>
  <c r="EB316" i="53"/>
  <c r="EB285" i="53"/>
  <c r="EB307" i="53"/>
  <c r="EB292" i="53"/>
  <c r="EB255" i="53"/>
  <c r="EB272" i="53"/>
  <c r="EB264" i="53"/>
  <c r="EA326" i="50"/>
  <c r="EA316" i="50"/>
  <c r="EA307" i="50"/>
  <c r="EA285" i="50"/>
  <c r="EA292" i="50"/>
  <c r="EA272" i="50"/>
  <c r="EA255" i="50"/>
  <c r="EA264" i="50"/>
  <c r="EB226" i="53"/>
  <c r="EB236" i="53"/>
  <c r="EA226" i="50"/>
  <c r="EA236" i="50"/>
  <c r="EB222" i="49"/>
  <c r="EB202" i="53"/>
  <c r="EB217" i="53"/>
  <c r="EA202" i="50"/>
  <c r="EA217" i="50"/>
  <c r="EA182" i="50"/>
  <c r="EA195" i="50"/>
  <c r="EB182" i="53"/>
  <c r="EB195" i="53"/>
  <c r="EA174" i="50"/>
  <c r="EA165" i="50"/>
  <c r="EB174" i="53"/>
  <c r="EB165" i="53"/>
  <c r="DX394" i="56"/>
  <c r="DY362" i="56"/>
  <c r="DX406" i="56"/>
  <c r="DX412" i="56" s="1"/>
  <c r="DX363" i="56"/>
  <c r="DX426" i="56"/>
  <c r="DX427" i="56" s="1"/>
  <c r="DY421" i="56"/>
  <c r="DY369" i="56"/>
  <c r="DX385" i="56"/>
  <c r="DY401" i="56"/>
  <c r="DY371" i="56"/>
  <c r="DY373" i="56"/>
  <c r="DY397" i="56"/>
  <c r="DY368" i="56"/>
  <c r="DY366" i="56"/>
  <c r="DY402" i="56"/>
  <c r="DY420" i="56"/>
  <c r="DY370" i="56"/>
  <c r="DY399" i="56"/>
  <c r="DY372" i="56"/>
  <c r="DY288" i="56"/>
  <c r="DY400" i="56"/>
  <c r="EB3" i="49"/>
  <c r="DY367" i="56"/>
  <c r="DY398" i="56"/>
  <c r="DY300" i="56"/>
  <c r="DY302" i="56"/>
  <c r="DY303" i="56"/>
  <c r="DY294" i="56"/>
  <c r="DY292" i="56"/>
  <c r="DY299" i="56"/>
  <c r="DY293" i="56"/>
  <c r="DY301" i="56"/>
  <c r="DY295" i="56"/>
  <c r="DY291" i="56"/>
  <c r="EA30" i="54"/>
  <c r="EB364" i="53"/>
  <c r="EB341" i="53"/>
  <c r="EB371" i="53"/>
  <c r="EB357" i="53"/>
  <c r="EB350" i="53"/>
  <c r="EA350" i="50"/>
  <c r="EA371" i="50"/>
  <c r="EA364" i="50"/>
  <c r="EA341" i="50"/>
  <c r="EA357" i="50"/>
  <c r="EB14" i="49"/>
  <c r="EB13" i="49"/>
  <c r="EB2" i="49"/>
  <c r="EB5" i="49"/>
  <c r="EB4" i="53"/>
  <c r="EA4" i="50"/>
  <c r="EB7" i="50"/>
  <c r="EB120" i="50" s="1"/>
  <c r="EA24" i="54"/>
  <c r="EA33" i="54"/>
  <c r="EA58" i="54"/>
  <c r="EA36" i="54"/>
  <c r="EA20" i="54"/>
  <c r="EA61" i="54"/>
  <c r="EA73" i="54"/>
  <c r="EA64" i="54"/>
  <c r="EB7" i="54"/>
  <c r="EA52" i="54"/>
  <c r="EA39" i="54"/>
  <c r="EA49" i="54"/>
  <c r="EA70" i="54"/>
  <c r="EA55" i="54"/>
  <c r="EA27" i="54"/>
  <c r="D3" i="17"/>
  <c r="EB128" i="50" l="1"/>
  <c r="EB136" i="50"/>
  <c r="EB59" i="50"/>
  <c r="EB140" i="49"/>
  <c r="EB132" i="49"/>
  <c r="EB104" i="49"/>
  <c r="EB124" i="49"/>
  <c r="M139" i="59"/>
  <c r="P121" i="59"/>
  <c r="P123" i="59" s="1"/>
  <c r="EB71" i="49"/>
  <c r="EB63" i="49"/>
  <c r="EB67" i="50"/>
  <c r="V68" i="59"/>
  <c r="V70" i="59" s="1"/>
  <c r="EB35" i="49"/>
  <c r="EB55" i="49"/>
  <c r="EB51" i="50"/>
  <c r="H47" i="49"/>
  <c r="EB312" i="50"/>
  <c r="EB303" i="50"/>
  <c r="EB326" i="49"/>
  <c r="EB316" i="49"/>
  <c r="EB292" i="49"/>
  <c r="EB272" i="49"/>
  <c r="EB255" i="49"/>
  <c r="EB285" i="49"/>
  <c r="EB307" i="49"/>
  <c r="EB264" i="49"/>
  <c r="EB226" i="49"/>
  <c r="EB236" i="49"/>
  <c r="EB222" i="50"/>
  <c r="EB202" i="49"/>
  <c r="EB217" i="49"/>
  <c r="EB182" i="49"/>
  <c r="EB195" i="49"/>
  <c r="EB174" i="49"/>
  <c r="EB165" i="49"/>
  <c r="DY384" i="56"/>
  <c r="DY422" i="56"/>
  <c r="DY415" i="56"/>
  <c r="DY425" i="56" s="1"/>
  <c r="DY355" i="56"/>
  <c r="DY377" i="56" s="1"/>
  <c r="DY388" i="56"/>
  <c r="DY406" i="56" s="1"/>
  <c r="DY360" i="56"/>
  <c r="DY382" i="56" s="1"/>
  <c r="DY361" i="56"/>
  <c r="DY391" i="56"/>
  <c r="DY409" i="56" s="1"/>
  <c r="DY390" i="56"/>
  <c r="DY408" i="56" s="1"/>
  <c r="DY389" i="56"/>
  <c r="DY407" i="56" s="1"/>
  <c r="DY359" i="56"/>
  <c r="DY381" i="56" s="1"/>
  <c r="DY358" i="56"/>
  <c r="DY380" i="56" s="1"/>
  <c r="DY392" i="56"/>
  <c r="DY410" i="56" s="1"/>
  <c r="DY356" i="56"/>
  <c r="DY378" i="56" s="1"/>
  <c r="DY393" i="56"/>
  <c r="DY411" i="56" s="1"/>
  <c r="DY357" i="56"/>
  <c r="DY379" i="56" s="1"/>
  <c r="DY416" i="56"/>
  <c r="DY426" i="56" s="1"/>
  <c r="DY374" i="56"/>
  <c r="DY403" i="56"/>
  <c r="EB3" i="50"/>
  <c r="DZ287" i="56"/>
  <c r="EB3" i="54"/>
  <c r="EB364" i="49"/>
  <c r="EB341" i="49"/>
  <c r="EB357" i="49"/>
  <c r="EB371" i="49"/>
  <c r="EB350" i="49"/>
  <c r="EB14" i="50"/>
  <c r="EB15" i="54"/>
  <c r="EB24" i="54" s="1"/>
  <c r="EB14" i="54"/>
  <c r="EB13" i="50"/>
  <c r="EB4" i="49"/>
  <c r="EB5" i="50"/>
  <c r="EB2" i="50"/>
  <c r="EA45" i="54"/>
  <c r="EB5" i="54"/>
  <c r="EB4" i="54" s="1"/>
  <c r="EB2" i="54"/>
  <c r="EA75" i="54"/>
  <c r="EA66" i="54"/>
  <c r="EB140" i="50" l="1"/>
  <c r="EB132" i="50"/>
  <c r="EB124" i="50"/>
  <c r="EB104" i="50"/>
  <c r="Q121" i="59"/>
  <c r="Q123" i="59" s="1"/>
  <c r="EB71" i="50"/>
  <c r="EB63" i="50"/>
  <c r="W68" i="59"/>
  <c r="W70" i="59" s="1"/>
  <c r="EB35" i="50"/>
  <c r="EB55" i="50"/>
  <c r="H47" i="50"/>
  <c r="EB326" i="50"/>
  <c r="EB316" i="50"/>
  <c r="EB307" i="50"/>
  <c r="EB292" i="50"/>
  <c r="EB285" i="50"/>
  <c r="EB272" i="50"/>
  <c r="EB264" i="50"/>
  <c r="EB255" i="50"/>
  <c r="EB226" i="50"/>
  <c r="EB236" i="50"/>
  <c r="EB202" i="50"/>
  <c r="EB217" i="50"/>
  <c r="EB182" i="50"/>
  <c r="EB195" i="50"/>
  <c r="EB174" i="50"/>
  <c r="EB165" i="50"/>
  <c r="DY363" i="56"/>
  <c r="DY427" i="56"/>
  <c r="DY383" i="56"/>
  <c r="DY385" i="56" s="1"/>
  <c r="DY394" i="56"/>
  <c r="DY417" i="56"/>
  <c r="DZ356" i="56"/>
  <c r="DY412" i="56"/>
  <c r="DZ402" i="56"/>
  <c r="DZ369" i="56"/>
  <c r="DZ367" i="56"/>
  <c r="DZ398" i="56"/>
  <c r="DZ400" i="56"/>
  <c r="DZ371" i="56"/>
  <c r="DZ368" i="56"/>
  <c r="F368" i="56" s="1"/>
  <c r="DZ366" i="56"/>
  <c r="DZ420" i="56"/>
  <c r="F420" i="56" s="1"/>
  <c r="DZ370" i="56"/>
  <c r="F370" i="56" s="1"/>
  <c r="DZ372" i="56"/>
  <c r="DZ401" i="56"/>
  <c r="DZ399" i="56"/>
  <c r="DZ421" i="56"/>
  <c r="F421" i="56" s="1"/>
  <c r="DZ373" i="56"/>
  <c r="F373" i="56" s="1"/>
  <c r="DZ288" i="56"/>
  <c r="DZ397" i="56"/>
  <c r="DZ303" i="56"/>
  <c r="DZ294" i="56"/>
  <c r="DZ302" i="56"/>
  <c r="DZ292" i="56"/>
  <c r="DZ300" i="56"/>
  <c r="DZ299" i="56"/>
  <c r="DZ291" i="56"/>
  <c r="DZ295" i="56"/>
  <c r="DZ293" i="56"/>
  <c r="DZ301" i="56"/>
  <c r="EB30" i="54"/>
  <c r="EB357" i="50"/>
  <c r="EB371" i="50"/>
  <c r="EB364" i="50"/>
  <c r="EB341" i="50"/>
  <c r="EB350" i="50"/>
  <c r="EB64" i="54"/>
  <c r="EB4" i="50"/>
  <c r="EB20" i="54"/>
  <c r="EB61" i="54"/>
  <c r="EB49" i="54"/>
  <c r="EB27" i="54"/>
  <c r="EB73" i="54"/>
  <c r="EB58" i="54"/>
  <c r="EB33" i="54"/>
  <c r="EB55" i="54"/>
  <c r="EB39" i="54"/>
  <c r="EB36" i="54"/>
  <c r="EB70" i="54"/>
  <c r="EB42" i="54"/>
  <c r="EB52" i="54"/>
  <c r="X390" i="56"/>
  <c r="Y390" i="56"/>
  <c r="AN390" i="56"/>
  <c r="AI390" i="56"/>
  <c r="K390" i="56"/>
  <c r="AM390" i="56"/>
  <c r="O390" i="56"/>
  <c r="Z390" i="56"/>
  <c r="N390" i="56"/>
  <c r="M390" i="56"/>
  <c r="V390" i="56"/>
  <c r="AQ390" i="56"/>
  <c r="AH390" i="56"/>
  <c r="L390" i="56"/>
  <c r="U390" i="56"/>
  <c r="AD390" i="56"/>
  <c r="AF390" i="56"/>
  <c r="AP390" i="56"/>
  <c r="AJ390" i="56"/>
  <c r="AS390" i="56"/>
  <c r="AS408" i="56" s="1"/>
  <c r="AG390" i="56"/>
  <c r="AL390" i="56"/>
  <c r="P390" i="56"/>
  <c r="AT390" i="56"/>
  <c r="AT408" i="56" s="1"/>
  <c r="R390" i="56"/>
  <c r="AE390" i="56"/>
  <c r="AC390" i="56"/>
  <c r="Q390" i="56"/>
  <c r="T390" i="56"/>
  <c r="AK390" i="56"/>
  <c r="AB390" i="56"/>
  <c r="W390" i="56"/>
  <c r="AR390" i="56"/>
  <c r="AR408" i="56" s="1"/>
  <c r="S390" i="56"/>
  <c r="AO390" i="56"/>
  <c r="AA390" i="56"/>
  <c r="P389" i="56"/>
  <c r="Q389" i="56"/>
  <c r="W389" i="56"/>
  <c r="V389" i="56"/>
  <c r="O389" i="56"/>
  <c r="T389" i="56"/>
  <c r="N389" i="56"/>
  <c r="L389" i="56"/>
  <c r="S389" i="56"/>
  <c r="M389" i="56"/>
  <c r="R389" i="56"/>
  <c r="K389" i="56"/>
  <c r="U389" i="56"/>
  <c r="Q393" i="56"/>
  <c r="CC393" i="56"/>
  <c r="CC411" i="56" s="1"/>
  <c r="Z393" i="56"/>
  <c r="BA393" i="56"/>
  <c r="BA411" i="56" s="1"/>
  <c r="DM393" i="56"/>
  <c r="DM411" i="56" s="1"/>
  <c r="CI393" i="56"/>
  <c r="CI411" i="56" s="1"/>
  <c r="BO393" i="56"/>
  <c r="BO411" i="56" s="1"/>
  <c r="AU393" i="56"/>
  <c r="AU411" i="56" s="1"/>
  <c r="K393" i="56"/>
  <c r="CX393" i="56"/>
  <c r="CX411" i="56" s="1"/>
  <c r="BS393" i="56"/>
  <c r="BS411" i="56" s="1"/>
  <c r="N393" i="56"/>
  <c r="AB393" i="56"/>
  <c r="CF393" i="56"/>
  <c r="CF411" i="56" s="1"/>
  <c r="DB393" i="56"/>
  <c r="DB411" i="56" s="1"/>
  <c r="Y393" i="56"/>
  <c r="CK393" i="56"/>
  <c r="CK411" i="56" s="1"/>
  <c r="AH393" i="56"/>
  <c r="AH411" i="56" s="1"/>
  <c r="BI393" i="56"/>
  <c r="BI411" i="56" s="1"/>
  <c r="CT393" i="56"/>
  <c r="CT411" i="56" s="1"/>
  <c r="BZ393" i="56"/>
  <c r="BZ411" i="56" s="1"/>
  <c r="BF393" i="56"/>
  <c r="BF411" i="56" s="1"/>
  <c r="W393" i="56"/>
  <c r="DH393" i="56"/>
  <c r="DH411" i="56" s="1"/>
  <c r="CD393" i="56"/>
  <c r="CD411" i="56" s="1"/>
  <c r="DC393" i="56"/>
  <c r="DC411" i="56" s="1"/>
  <c r="CR393" i="56"/>
  <c r="CR411" i="56" s="1"/>
  <c r="O393" i="56"/>
  <c r="BW393" i="56"/>
  <c r="BW411" i="56" s="1"/>
  <c r="AG393" i="56"/>
  <c r="AG411" i="56" s="1"/>
  <c r="CS393" i="56"/>
  <c r="CS411" i="56" s="1"/>
  <c r="AP393" i="56"/>
  <c r="AP411" i="56" s="1"/>
  <c r="BQ393" i="56"/>
  <c r="BQ411" i="56" s="1"/>
  <c r="S393" i="56"/>
  <c r="DD393" i="56"/>
  <c r="DD411" i="56" s="1"/>
  <c r="CJ393" i="56"/>
  <c r="CJ411" i="56" s="1"/>
  <c r="BP393" i="56"/>
  <c r="BP411" i="56" s="1"/>
  <c r="AJ393" i="56"/>
  <c r="AJ411" i="56" s="1"/>
  <c r="DS393" i="56"/>
  <c r="DS411" i="56" s="1"/>
  <c r="CN393" i="56"/>
  <c r="CN411" i="56" s="1"/>
  <c r="DK393" i="56"/>
  <c r="DK411" i="56" s="1"/>
  <c r="P393" i="56"/>
  <c r="BT393" i="56"/>
  <c r="BT411" i="56" s="1"/>
  <c r="CQ393" i="56"/>
  <c r="CQ411" i="56" s="1"/>
  <c r="CE393" i="56"/>
  <c r="CE411" i="56" s="1"/>
  <c r="AY393" i="56"/>
  <c r="AY411" i="56" s="1"/>
  <c r="AO393" i="56"/>
  <c r="AO411" i="56" s="1"/>
  <c r="DA393" i="56"/>
  <c r="DA411" i="56" s="1"/>
  <c r="M393" i="56"/>
  <c r="BY393" i="56"/>
  <c r="BY411" i="56" s="1"/>
  <c r="AE393" i="56"/>
  <c r="DO393" i="56"/>
  <c r="DO411" i="56" s="1"/>
  <c r="CU393" i="56"/>
  <c r="CU411" i="56" s="1"/>
  <c r="CA393" i="56"/>
  <c r="CA411" i="56" s="1"/>
  <c r="AV393" i="56"/>
  <c r="AV411" i="56" s="1"/>
  <c r="L393" i="56"/>
  <c r="CY393" i="56"/>
  <c r="CY411" i="56" s="1"/>
  <c r="CH393" i="56"/>
  <c r="CH411" i="56" s="1"/>
  <c r="AA393" i="56"/>
  <c r="AN393" i="56"/>
  <c r="AN411" i="56" s="1"/>
  <c r="BL393" i="56"/>
  <c r="BL411" i="56" s="1"/>
  <c r="AZ393" i="56"/>
  <c r="AZ411" i="56" s="1"/>
  <c r="BM393" i="56"/>
  <c r="BM411" i="56" s="1"/>
  <c r="AK393" i="56"/>
  <c r="AK411" i="56" s="1"/>
  <c r="CW393" i="56"/>
  <c r="CW411" i="56" s="1"/>
  <c r="BN393" i="56"/>
  <c r="BN411" i="56" s="1"/>
  <c r="AT393" i="56"/>
  <c r="AT411" i="56" s="1"/>
  <c r="V393" i="56"/>
  <c r="DG393" i="56"/>
  <c r="DG411" i="56" s="1"/>
  <c r="CB393" i="56"/>
  <c r="CB411" i="56" s="1"/>
  <c r="AX393" i="56"/>
  <c r="AX411" i="56" s="1"/>
  <c r="BV393" i="56"/>
  <c r="BV411" i="56" s="1"/>
  <c r="BU393" i="56"/>
  <c r="BU411" i="56" s="1"/>
  <c r="R393" i="56"/>
  <c r="AS393" i="56"/>
  <c r="AS411" i="56" s="1"/>
  <c r="DE393" i="56"/>
  <c r="DE411" i="56" s="1"/>
  <c r="BX393" i="56"/>
  <c r="BX411" i="56" s="1"/>
  <c r="BD393" i="56"/>
  <c r="BD411" i="56" s="1"/>
  <c r="AI393" i="56"/>
  <c r="AI411" i="56" s="1"/>
  <c r="U393" i="56"/>
  <c r="DF393" i="56"/>
  <c r="DF411" i="56" s="1"/>
  <c r="X393" i="56"/>
  <c r="AD393" i="56"/>
  <c r="AC393" i="56"/>
  <c r="DP393" i="56"/>
  <c r="DP411" i="56" s="1"/>
  <c r="AL393" i="56"/>
  <c r="AL411" i="56" s="1"/>
  <c r="AM393" i="56"/>
  <c r="AM411" i="56" s="1"/>
  <c r="BG393" i="56"/>
  <c r="BG411" i="56" s="1"/>
  <c r="DN393" i="56"/>
  <c r="DN411" i="56" s="1"/>
  <c r="CG393" i="56"/>
  <c r="CG411" i="56" s="1"/>
  <c r="CL393" i="56"/>
  <c r="CL411" i="56" s="1"/>
  <c r="BH393" i="56"/>
  <c r="BH411" i="56" s="1"/>
  <c r="AW393" i="56"/>
  <c r="AW411" i="56" s="1"/>
  <c r="BC393" i="56"/>
  <c r="BC411" i="56" s="1"/>
  <c r="CO393" i="56"/>
  <c r="CO411" i="56" s="1"/>
  <c r="CV393" i="56"/>
  <c r="CV411" i="56" s="1"/>
  <c r="DJ393" i="56"/>
  <c r="DJ411" i="56" s="1"/>
  <c r="CZ393" i="56"/>
  <c r="CZ411" i="56" s="1"/>
  <c r="BB393" i="56"/>
  <c r="BB411" i="56" s="1"/>
  <c r="DI393" i="56"/>
  <c r="DI411" i="56" s="1"/>
  <c r="T393" i="56"/>
  <c r="BR393" i="56"/>
  <c r="BR411" i="56" s="1"/>
  <c r="BJ393" i="56"/>
  <c r="BJ411" i="56" s="1"/>
  <c r="CP393" i="56"/>
  <c r="CP411" i="56" s="1"/>
  <c r="DR393" i="56"/>
  <c r="DR411" i="56" s="1"/>
  <c r="BE393" i="56"/>
  <c r="BE411" i="56" s="1"/>
  <c r="DQ393" i="56"/>
  <c r="DQ411" i="56" s="1"/>
  <c r="AF393" i="56"/>
  <c r="AF411" i="56" s="1"/>
  <c r="CM393" i="56"/>
  <c r="CM411" i="56" s="1"/>
  <c r="DL393" i="56"/>
  <c r="DL411" i="56" s="1"/>
  <c r="BK393" i="56"/>
  <c r="BK411" i="56" s="1"/>
  <c r="AR393" i="56"/>
  <c r="AR411" i="56" s="1"/>
  <c r="AQ393" i="56"/>
  <c r="AQ411" i="56" s="1"/>
  <c r="AD392" i="56"/>
  <c r="P392" i="56"/>
  <c r="AG392" i="56"/>
  <c r="U392" i="56"/>
  <c r="AQ392" i="56"/>
  <c r="X392" i="56"/>
  <c r="AT392" i="56"/>
  <c r="AT410" i="56" s="1"/>
  <c r="AO392" i="56"/>
  <c r="AC392" i="56"/>
  <c r="T392" i="56"/>
  <c r="AI392" i="56"/>
  <c r="R392" i="56"/>
  <c r="AA392" i="56"/>
  <c r="AK392" i="56"/>
  <c r="AE392" i="56"/>
  <c r="L392" i="56"/>
  <c r="S392" i="56"/>
  <c r="AM392" i="56"/>
  <c r="AS392" i="56"/>
  <c r="AS410" i="56" s="1"/>
  <c r="AP392" i="56"/>
  <c r="W392" i="56"/>
  <c r="AB392" i="56"/>
  <c r="AN392" i="56"/>
  <c r="AL392" i="56"/>
  <c r="M392" i="56"/>
  <c r="N392" i="56"/>
  <c r="AF392" i="56"/>
  <c r="AH392" i="56"/>
  <c r="O392" i="56"/>
  <c r="K392" i="56"/>
  <c r="AR392" i="56"/>
  <c r="AR410" i="56" s="1"/>
  <c r="Q392" i="56"/>
  <c r="V392" i="56"/>
  <c r="Z392" i="56"/>
  <c r="AJ392" i="56"/>
  <c r="Y392" i="56"/>
  <c r="Y391" i="56"/>
  <c r="S391" i="56"/>
  <c r="Z391" i="56"/>
  <c r="N391" i="56"/>
  <c r="W391" i="56"/>
  <c r="M391" i="56"/>
  <c r="V391" i="56"/>
  <c r="AE391" i="56"/>
  <c r="L391" i="56"/>
  <c r="U391" i="56"/>
  <c r="AD391" i="56"/>
  <c r="P391" i="56"/>
  <c r="R391" i="56"/>
  <c r="AH391" i="56"/>
  <c r="AH409" i="56" s="1"/>
  <c r="T391" i="56"/>
  <c r="AC391" i="56"/>
  <c r="X391" i="56"/>
  <c r="K391" i="56"/>
  <c r="O391" i="56"/>
  <c r="Q391" i="56"/>
  <c r="AB391" i="56"/>
  <c r="AF391" i="56"/>
  <c r="AF409" i="56" s="1"/>
  <c r="AA391" i="56"/>
  <c r="AG391" i="56"/>
  <c r="AG409" i="56" s="1"/>
  <c r="K388" i="56"/>
  <c r="L388" i="56"/>
  <c r="M388" i="56"/>
  <c r="N388" i="56"/>
  <c r="O388" i="56"/>
  <c r="P388" i="56"/>
  <c r="Q388" i="56"/>
  <c r="R388" i="56"/>
  <c r="S388" i="56"/>
  <c r="T388" i="56"/>
  <c r="T397" i="56" s="1"/>
  <c r="U388" i="56"/>
  <c r="U406" i="56" s="1"/>
  <c r="V388" i="56"/>
  <c r="W388" i="56"/>
  <c r="X388" i="56"/>
  <c r="Y388" i="56"/>
  <c r="Z388" i="56"/>
  <c r="AA388" i="56"/>
  <c r="AB388" i="56"/>
  <c r="AC388" i="56"/>
  <c r="AD388" i="56"/>
  <c r="AE388" i="56"/>
  <c r="AF388" i="56"/>
  <c r="AF406" i="56" s="1"/>
  <c r="AG388" i="56"/>
  <c r="AG406" i="56" s="1"/>
  <c r="AH388" i="56"/>
  <c r="AH406" i="56" s="1"/>
  <c r="AI388" i="56"/>
  <c r="AI406" i="56" s="1"/>
  <c r="AJ388" i="56"/>
  <c r="AJ406" i="56" s="1"/>
  <c r="AK388" i="56"/>
  <c r="AK406" i="56" s="1"/>
  <c r="AL388" i="56"/>
  <c r="AL406" i="56" s="1"/>
  <c r="AM388" i="56"/>
  <c r="AM406" i="56" s="1"/>
  <c r="AN388" i="56"/>
  <c r="AN406" i="56" s="1"/>
  <c r="AO388" i="56"/>
  <c r="AO406" i="56" s="1"/>
  <c r="AP388" i="56"/>
  <c r="AP406" i="56" s="1"/>
  <c r="AQ388" i="56"/>
  <c r="AQ406" i="56" s="1"/>
  <c r="AR388" i="56"/>
  <c r="AR406" i="56" s="1"/>
  <c r="AS388" i="56"/>
  <c r="AS406" i="56" s="1"/>
  <c r="AT388" i="56"/>
  <c r="AT406" i="56" s="1"/>
  <c r="AU388" i="56"/>
  <c r="AU406" i="56" s="1"/>
  <c r="AV388" i="56"/>
  <c r="AV406" i="56" s="1"/>
  <c r="AW388" i="56"/>
  <c r="AW406" i="56" s="1"/>
  <c r="AY388" i="56"/>
  <c r="AY406" i="56" s="1"/>
  <c r="AZ388" i="56"/>
  <c r="AZ406" i="56" s="1"/>
  <c r="BA388" i="56"/>
  <c r="BA406" i="56" s="1"/>
  <c r="BB388" i="56"/>
  <c r="BB406" i="56" s="1"/>
  <c r="BC388" i="56"/>
  <c r="BC406" i="56" s="1"/>
  <c r="BD388" i="56"/>
  <c r="BD406" i="56" s="1"/>
  <c r="BE388" i="56"/>
  <c r="BE406" i="56" s="1"/>
  <c r="BG388" i="56"/>
  <c r="BG406" i="56" s="1"/>
  <c r="BH388" i="56"/>
  <c r="BH406" i="56" s="1"/>
  <c r="BI388" i="56"/>
  <c r="BI406" i="56" s="1"/>
  <c r="BJ388" i="56"/>
  <c r="BJ406" i="56" s="1"/>
  <c r="BJ412" i="56" s="1"/>
  <c r="BK388" i="56"/>
  <c r="BK406" i="56" s="1"/>
  <c r="BL388" i="56"/>
  <c r="BL406" i="56" s="1"/>
  <c r="BM388" i="56"/>
  <c r="BM406" i="56" s="1"/>
  <c r="BO388" i="56"/>
  <c r="BO406" i="56" s="1"/>
  <c r="BP388" i="56"/>
  <c r="BP406" i="56" s="1"/>
  <c r="BQ388" i="56"/>
  <c r="BQ406" i="56" s="1"/>
  <c r="BR388" i="56"/>
  <c r="BR406" i="56" s="1"/>
  <c r="BR412" i="56" s="1"/>
  <c r="BS388" i="56"/>
  <c r="BS406" i="56" s="1"/>
  <c r="BT388" i="56"/>
  <c r="BT406" i="56" s="1"/>
  <c r="BU388" i="56"/>
  <c r="BU406" i="56" s="1"/>
  <c r="BU412" i="56" s="1"/>
  <c r="BW388" i="56"/>
  <c r="BW406" i="56" s="1"/>
  <c r="BX388" i="56"/>
  <c r="BX406" i="56" s="1"/>
  <c r="BY388" i="56"/>
  <c r="BY406" i="56" s="1"/>
  <c r="BZ388" i="56"/>
  <c r="BZ406" i="56" s="1"/>
  <c r="BZ412" i="56" s="1"/>
  <c r="CA388" i="56"/>
  <c r="CA406" i="56" s="1"/>
  <c r="CA412" i="56" s="1"/>
  <c r="CB388" i="56"/>
  <c r="CB406" i="56" s="1"/>
  <c r="CC388" i="56"/>
  <c r="CC406" i="56" s="1"/>
  <c r="CE388" i="56"/>
  <c r="CE406" i="56" s="1"/>
  <c r="CF388" i="56"/>
  <c r="CF406" i="56" s="1"/>
  <c r="CG388" i="56"/>
  <c r="CG406" i="56" s="1"/>
  <c r="CH388" i="56"/>
  <c r="CH406" i="56" s="1"/>
  <c r="CI388" i="56"/>
  <c r="CI406" i="56" s="1"/>
  <c r="CJ388" i="56"/>
  <c r="CJ406" i="56" s="1"/>
  <c r="CK388" i="56"/>
  <c r="CK406" i="56" s="1"/>
  <c r="CM388" i="56"/>
  <c r="CM406" i="56" s="1"/>
  <c r="CN388" i="56"/>
  <c r="CN406" i="56" s="1"/>
  <c r="CO388" i="56"/>
  <c r="CO406" i="56" s="1"/>
  <c r="CP388" i="56"/>
  <c r="CP406" i="56" s="1"/>
  <c r="CQ388" i="56"/>
  <c r="CQ406" i="56" s="1"/>
  <c r="CQ412" i="56" s="1"/>
  <c r="CR388" i="56"/>
  <c r="CR406" i="56" s="1"/>
  <c r="CS388" i="56"/>
  <c r="CS406" i="56" s="1"/>
  <c r="CU388" i="56"/>
  <c r="CU406" i="56" s="1"/>
  <c r="CV388" i="56"/>
  <c r="CV406" i="56" s="1"/>
  <c r="CV412" i="56" s="1"/>
  <c r="CW388" i="56"/>
  <c r="CW406" i="56" s="1"/>
  <c r="CW412" i="56" s="1"/>
  <c r="CX388" i="56"/>
  <c r="CX406" i="56" s="1"/>
  <c r="CX412" i="56" s="1"/>
  <c r="CY388" i="56"/>
  <c r="CY406" i="56" s="1"/>
  <c r="CZ388" i="56"/>
  <c r="CZ406" i="56" s="1"/>
  <c r="DA388" i="56"/>
  <c r="DA406" i="56" s="1"/>
  <c r="DC388" i="56"/>
  <c r="DC406" i="56" s="1"/>
  <c r="DD388" i="56"/>
  <c r="DD406" i="56" s="1"/>
  <c r="DE388" i="56"/>
  <c r="DE406" i="56" s="1"/>
  <c r="DF388" i="56"/>
  <c r="DF406" i="56" s="1"/>
  <c r="DF412" i="56" s="1"/>
  <c r="DG388" i="56"/>
  <c r="DG406" i="56" s="1"/>
  <c r="DH388" i="56"/>
  <c r="DH406" i="56" s="1"/>
  <c r="DI388" i="56"/>
  <c r="DI406" i="56" s="1"/>
  <c r="DK388" i="56"/>
  <c r="DK406" i="56" s="1"/>
  <c r="DL388" i="56"/>
  <c r="DL406" i="56" s="1"/>
  <c r="DL412" i="56" s="1"/>
  <c r="DM388" i="56"/>
  <c r="DM406" i="56" s="1"/>
  <c r="DN388" i="56"/>
  <c r="DN406" i="56" s="1"/>
  <c r="DO388" i="56"/>
  <c r="DO406" i="56" s="1"/>
  <c r="DP388" i="56"/>
  <c r="DP406" i="56" s="1"/>
  <c r="DQ388" i="56"/>
  <c r="DQ406" i="56" s="1"/>
  <c r="DQ412" i="56" s="1"/>
  <c r="DS388" i="56"/>
  <c r="DS406" i="56" s="1"/>
  <c r="DI412" i="56" l="1"/>
  <c r="R121" i="59"/>
  <c r="R123" i="59" s="1"/>
  <c r="X68" i="59"/>
  <c r="X70" i="59" s="1"/>
  <c r="DZ378" i="56"/>
  <c r="DZ359" i="56"/>
  <c r="DZ381" i="56" s="1"/>
  <c r="F381" i="56" s="1"/>
  <c r="DZ393" i="56"/>
  <c r="DZ411" i="56" s="1"/>
  <c r="CC412" i="56"/>
  <c r="DZ391" i="56"/>
  <c r="DZ409" i="56" s="1"/>
  <c r="DZ390" i="56"/>
  <c r="F390" i="56" s="1"/>
  <c r="DZ389" i="56"/>
  <c r="DZ407" i="56" s="1"/>
  <c r="DZ416" i="56"/>
  <c r="DZ426" i="56" s="1"/>
  <c r="F426" i="56" s="1"/>
  <c r="DZ362" i="56"/>
  <c r="DZ384" i="56" s="1"/>
  <c r="F384" i="56" s="1"/>
  <c r="DZ357" i="56"/>
  <c r="DZ379" i="56" s="1"/>
  <c r="DZ415" i="56"/>
  <c r="DZ425" i="56" s="1"/>
  <c r="F425" i="56" s="1"/>
  <c r="DZ388" i="56"/>
  <c r="DZ406" i="56" s="1"/>
  <c r="DZ360" i="56"/>
  <c r="DZ382" i="56" s="1"/>
  <c r="DZ392" i="56"/>
  <c r="DZ410" i="56" s="1"/>
  <c r="DZ361" i="56"/>
  <c r="DZ383" i="56" s="1"/>
  <c r="DZ355" i="56"/>
  <c r="DZ377" i="56" s="1"/>
  <c r="CR412" i="56"/>
  <c r="BT412" i="56"/>
  <c r="BB412" i="56"/>
  <c r="DZ422" i="56"/>
  <c r="F422" i="56" s="1"/>
  <c r="G13" i="56" s="1"/>
  <c r="S12" i="19" s="1"/>
  <c r="DD412" i="56"/>
  <c r="BS412" i="56"/>
  <c r="DC412" i="56"/>
  <c r="BI412" i="56"/>
  <c r="H30" i="54"/>
  <c r="DZ358" i="56"/>
  <c r="F358" i="56" s="1"/>
  <c r="F369" i="56"/>
  <c r="DZ403" i="56"/>
  <c r="DZ374" i="56"/>
  <c r="DM412" i="56"/>
  <c r="BA412" i="56"/>
  <c r="DE412" i="56"/>
  <c r="AS412" i="56"/>
  <c r="DO412" i="56"/>
  <c r="CZ412" i="56"/>
  <c r="CH412" i="56"/>
  <c r="BY412" i="56"/>
  <c r="CG412" i="56"/>
  <c r="BE412" i="56"/>
  <c r="CJ412" i="56"/>
  <c r="BH412" i="56"/>
  <c r="AZ412" i="56"/>
  <c r="CM412" i="56"/>
  <c r="CU412" i="56"/>
  <c r="BP412" i="56"/>
  <c r="AW412" i="56"/>
  <c r="BX412" i="56"/>
  <c r="DP412" i="56"/>
  <c r="DG412" i="56"/>
  <c r="BW412" i="56"/>
  <c r="CE412" i="56"/>
  <c r="BL412" i="56"/>
  <c r="CB412" i="56"/>
  <c r="BK412" i="56"/>
  <c r="CI412" i="56"/>
  <c r="AY412" i="56"/>
  <c r="CS412" i="56"/>
  <c r="DS412" i="56"/>
  <c r="BO412" i="56"/>
  <c r="AV412" i="56"/>
  <c r="CO412" i="56"/>
  <c r="CF412" i="56"/>
  <c r="BM412" i="56"/>
  <c r="BD412" i="56"/>
  <c r="BC412" i="56"/>
  <c r="V398" i="56"/>
  <c r="V407" i="56" s="1"/>
  <c r="W398" i="56"/>
  <c r="W407" i="56" s="1"/>
  <c r="U398" i="56"/>
  <c r="U407" i="56" s="1"/>
  <c r="AR412" i="56"/>
  <c r="DA412" i="56"/>
  <c r="BG412" i="56"/>
  <c r="DH412" i="56"/>
  <c r="CP412" i="56"/>
  <c r="AU412" i="56"/>
  <c r="CN412" i="56"/>
  <c r="AT412" i="56"/>
  <c r="Q400" i="56"/>
  <c r="Q409" i="56" s="1"/>
  <c r="DN412" i="56"/>
  <c r="AC397" i="56"/>
  <c r="AC406" i="56" s="1"/>
  <c r="M397" i="56"/>
  <c r="M406" i="56" s="1"/>
  <c r="O400" i="56"/>
  <c r="O409" i="56" s="1"/>
  <c r="AD400" i="56"/>
  <c r="AD409" i="56" s="1"/>
  <c r="Z400" i="56"/>
  <c r="Z409" i="56" s="1"/>
  <c r="AN401" i="56"/>
  <c r="AN410" i="56" s="1"/>
  <c r="AE401" i="56"/>
  <c r="AE410" i="56" s="1"/>
  <c r="U402" i="56"/>
  <c r="U411" i="56" s="1"/>
  <c r="L402" i="56"/>
  <c r="L411" i="56" s="1"/>
  <c r="Y402" i="56"/>
  <c r="Y411" i="56" s="1"/>
  <c r="O398" i="56"/>
  <c r="O407" i="56" s="1"/>
  <c r="R399" i="56"/>
  <c r="R408" i="56" s="1"/>
  <c r="AF399" i="56"/>
  <c r="AF408" i="56" s="1"/>
  <c r="N399" i="56"/>
  <c r="N408" i="56" s="1"/>
  <c r="X399" i="56"/>
  <c r="X408" i="56" s="1"/>
  <c r="V397" i="56"/>
  <c r="V406" i="56" s="1"/>
  <c r="Q402" i="56"/>
  <c r="Q411" i="56" s="1"/>
  <c r="S399" i="56"/>
  <c r="S408" i="56" s="1"/>
  <c r="CK412" i="56"/>
  <c r="AB397" i="56"/>
  <c r="AB406" i="56" s="1"/>
  <c r="T406" i="56"/>
  <c r="L397" i="56"/>
  <c r="L406" i="56" s="1"/>
  <c r="K400" i="56"/>
  <c r="K409" i="56" s="1"/>
  <c r="U400" i="56"/>
  <c r="U409" i="56" s="1"/>
  <c r="S400" i="56"/>
  <c r="S409" i="56" s="1"/>
  <c r="K401" i="56"/>
  <c r="K410" i="56" s="1"/>
  <c r="AB401" i="56"/>
  <c r="AB410" i="56" s="1"/>
  <c r="AK401" i="56"/>
  <c r="AK410" i="56" s="1"/>
  <c r="X401" i="56"/>
  <c r="X410" i="56" s="1"/>
  <c r="W402" i="56"/>
  <c r="W411" i="56" s="1"/>
  <c r="K398" i="56"/>
  <c r="K407" i="56" s="1"/>
  <c r="W399" i="56"/>
  <c r="W408" i="56" s="1"/>
  <c r="AD399" i="56"/>
  <c r="AD408" i="56" s="1"/>
  <c r="Z399" i="56"/>
  <c r="Z408" i="56" s="1"/>
  <c r="N400" i="56"/>
  <c r="N409" i="56" s="1"/>
  <c r="L401" i="56"/>
  <c r="L410" i="56" s="1"/>
  <c r="M402" i="56"/>
  <c r="M411" i="56" s="1"/>
  <c r="K402" i="56"/>
  <c r="K411" i="56" s="1"/>
  <c r="AP399" i="56"/>
  <c r="AP408" i="56" s="1"/>
  <c r="AA397" i="56"/>
  <c r="S397" i="56"/>
  <c r="S406" i="56" s="1"/>
  <c r="K397" i="56"/>
  <c r="K406" i="56" s="1"/>
  <c r="X400" i="56"/>
  <c r="X409" i="56" s="1"/>
  <c r="L400" i="56"/>
  <c r="L409" i="56" s="1"/>
  <c r="Y400" i="56"/>
  <c r="Y409" i="56" s="1"/>
  <c r="O401" i="56"/>
  <c r="O410" i="56" s="1"/>
  <c r="W401" i="56"/>
  <c r="W410" i="56" s="1"/>
  <c r="AA401" i="56"/>
  <c r="AA410" i="56" s="1"/>
  <c r="AQ401" i="56"/>
  <c r="AQ410" i="56" s="1"/>
  <c r="R398" i="56"/>
  <c r="R407" i="56" s="1"/>
  <c r="AB399" i="56"/>
  <c r="AB408" i="56" s="1"/>
  <c r="P399" i="56"/>
  <c r="P408" i="56" s="1"/>
  <c r="U399" i="56"/>
  <c r="U408" i="56" s="1"/>
  <c r="O399" i="56"/>
  <c r="O408" i="56" s="1"/>
  <c r="N397" i="56"/>
  <c r="N406" i="56" s="1"/>
  <c r="BQ412" i="56"/>
  <c r="Z397" i="56"/>
  <c r="Z406" i="56" s="1"/>
  <c r="R397" i="56"/>
  <c r="R406" i="56" s="1"/>
  <c r="AC400" i="56"/>
  <c r="AC409" i="56" s="1"/>
  <c r="AE400" i="56"/>
  <c r="AE409" i="56" s="1"/>
  <c r="Y401" i="56"/>
  <c r="Y410" i="56" s="1"/>
  <c r="AH401" i="56"/>
  <c r="AH410" i="56" s="1"/>
  <c r="AP401" i="56"/>
  <c r="AP410" i="56" s="1"/>
  <c r="R401" i="56"/>
  <c r="R410" i="56" s="1"/>
  <c r="U401" i="56"/>
  <c r="U410" i="56" s="1"/>
  <c r="T402" i="56"/>
  <c r="T411" i="56" s="1"/>
  <c r="AB402" i="56"/>
  <c r="AB411" i="56" s="1"/>
  <c r="M398" i="56"/>
  <c r="M407" i="56" s="1"/>
  <c r="Q398" i="56"/>
  <c r="Q407" i="56" s="1"/>
  <c r="AK399" i="56"/>
  <c r="AK408" i="56" s="1"/>
  <c r="AL399" i="56"/>
  <c r="AL408" i="56" s="1"/>
  <c r="L399" i="56"/>
  <c r="L408" i="56" s="1"/>
  <c r="AM399" i="56"/>
  <c r="AM408" i="56" s="1"/>
  <c r="AD397" i="56"/>
  <c r="AD406" i="56" s="1"/>
  <c r="AL401" i="56"/>
  <c r="AL410" i="56" s="1"/>
  <c r="T398" i="56"/>
  <c r="T407" i="56" s="1"/>
  <c r="M399" i="56"/>
  <c r="M408" i="56" s="1"/>
  <c r="Y397" i="56"/>
  <c r="Y406" i="56" s="1"/>
  <c r="Q397" i="56"/>
  <c r="Q406" i="56" s="1"/>
  <c r="AA400" i="56"/>
  <c r="AA409" i="56" s="1"/>
  <c r="T400" i="56"/>
  <c r="T409" i="56" s="1"/>
  <c r="V400" i="56"/>
  <c r="V409" i="56" s="1"/>
  <c r="AJ401" i="56"/>
  <c r="AJ410" i="56" s="1"/>
  <c r="AF401" i="56"/>
  <c r="AF410" i="56" s="1"/>
  <c r="AI401" i="56"/>
  <c r="AI410" i="56" s="1"/>
  <c r="AG401" i="56"/>
  <c r="AG410" i="56" s="1"/>
  <c r="AC402" i="56"/>
  <c r="AC411" i="56" s="1"/>
  <c r="V402" i="56"/>
  <c r="V411" i="56" s="1"/>
  <c r="O402" i="56"/>
  <c r="O411" i="56" s="1"/>
  <c r="N402" i="56"/>
  <c r="N411" i="56" s="1"/>
  <c r="S398" i="56"/>
  <c r="S407" i="56" s="1"/>
  <c r="P398" i="56"/>
  <c r="P407" i="56" s="1"/>
  <c r="T399" i="56"/>
  <c r="T408" i="56" s="1"/>
  <c r="AG399" i="56"/>
  <c r="AG408" i="56" s="1"/>
  <c r="AH399" i="56"/>
  <c r="AH408" i="56" s="1"/>
  <c r="K399" i="56"/>
  <c r="K408" i="56" s="1"/>
  <c r="Q401" i="56"/>
  <c r="Q410" i="56" s="1"/>
  <c r="AE399" i="56"/>
  <c r="AE408" i="56" s="1"/>
  <c r="DK412" i="56"/>
  <c r="CY412" i="56"/>
  <c r="X397" i="56"/>
  <c r="X406" i="56" s="1"/>
  <c r="P397" i="56"/>
  <c r="P406" i="56" s="1"/>
  <c r="M400" i="56"/>
  <c r="M409" i="56" s="1"/>
  <c r="Z401" i="56"/>
  <c r="Z410" i="56" s="1"/>
  <c r="N401" i="56"/>
  <c r="N410" i="56" s="1"/>
  <c r="AM401" i="56"/>
  <c r="AM410" i="56" s="1"/>
  <c r="T401" i="56"/>
  <c r="T410" i="56" s="1"/>
  <c r="P401" i="56"/>
  <c r="P410" i="56" s="1"/>
  <c r="AD402" i="56"/>
  <c r="AD411" i="56" s="1"/>
  <c r="AA402" i="56"/>
  <c r="AA411" i="56" s="1"/>
  <c r="AE402" i="56"/>
  <c r="AE411" i="56" s="1"/>
  <c r="Z402" i="56"/>
  <c r="Z411" i="56" s="1"/>
  <c r="L398" i="56"/>
  <c r="L407" i="56" s="1"/>
  <c r="AA399" i="56"/>
  <c r="AA408" i="56" s="1"/>
  <c r="Q399" i="56"/>
  <c r="Q408" i="56" s="1"/>
  <c r="AQ399" i="56"/>
  <c r="AQ408" i="56" s="1"/>
  <c r="AI399" i="56"/>
  <c r="AI408" i="56" s="1"/>
  <c r="P400" i="56"/>
  <c r="P409" i="56" s="1"/>
  <c r="AO401" i="56"/>
  <c r="AO410" i="56" s="1"/>
  <c r="Y399" i="56"/>
  <c r="Y408" i="56" s="1"/>
  <c r="AE397" i="56"/>
  <c r="AE406" i="56" s="1"/>
  <c r="W397" i="56"/>
  <c r="W406" i="56" s="1"/>
  <c r="O397" i="56"/>
  <c r="AB400" i="56"/>
  <c r="AB409" i="56" s="1"/>
  <c r="R400" i="56"/>
  <c r="W400" i="56"/>
  <c r="W409" i="56" s="1"/>
  <c r="V401" i="56"/>
  <c r="V410" i="56" s="1"/>
  <c r="M401" i="56"/>
  <c r="M410" i="56" s="1"/>
  <c r="S401" i="56"/>
  <c r="S410" i="56" s="1"/>
  <c r="AC401" i="56"/>
  <c r="AC410" i="56" s="1"/>
  <c r="AD401" i="56"/>
  <c r="X402" i="56"/>
  <c r="X411" i="56" s="1"/>
  <c r="R402" i="56"/>
  <c r="R411" i="56" s="1"/>
  <c r="P402" i="56"/>
  <c r="P411" i="56" s="1"/>
  <c r="S402" i="56"/>
  <c r="S411" i="56" s="1"/>
  <c r="N398" i="56"/>
  <c r="N407" i="56" s="1"/>
  <c r="AO399" i="56"/>
  <c r="AO408" i="56" s="1"/>
  <c r="AC399" i="56"/>
  <c r="AC408" i="56" s="1"/>
  <c r="AJ399" i="56"/>
  <c r="AJ408" i="56" s="1"/>
  <c r="AJ412" i="56" s="1"/>
  <c r="V399" i="56"/>
  <c r="V408" i="56" s="1"/>
  <c r="AN399" i="56"/>
  <c r="H61" i="54"/>
  <c r="H64" i="54"/>
  <c r="H49" i="54"/>
  <c r="EB66" i="54"/>
  <c r="H66" i="54" s="1"/>
  <c r="EB45" i="54"/>
  <c r="EB75" i="54"/>
  <c r="H75" i="54" s="1"/>
  <c r="H70" i="54"/>
  <c r="F359" i="56"/>
  <c r="H33" i="54"/>
  <c r="H58" i="54"/>
  <c r="H52" i="54"/>
  <c r="H55" i="54"/>
  <c r="H73" i="54"/>
  <c r="H42" i="54"/>
  <c r="F393" i="56"/>
  <c r="DR388" i="56"/>
  <c r="DR406" i="56" s="1"/>
  <c r="DR412" i="56" s="1"/>
  <c r="BN388" i="56"/>
  <c r="BN406" i="56" s="1"/>
  <c r="BN412" i="56" s="1"/>
  <c r="CT388" i="56"/>
  <c r="CT406" i="56" s="1"/>
  <c r="CT412" i="56" s="1"/>
  <c r="AX388" i="56"/>
  <c r="AX406" i="56" s="1"/>
  <c r="AX412" i="56" s="1"/>
  <c r="BV388" i="56"/>
  <c r="BV406" i="56" s="1"/>
  <c r="BV412" i="56" s="1"/>
  <c r="CD388" i="56"/>
  <c r="CD406" i="56" s="1"/>
  <c r="CD412" i="56" s="1"/>
  <c r="DB388" i="56"/>
  <c r="DB406" i="56" s="1"/>
  <c r="DB412" i="56" s="1"/>
  <c r="DJ388" i="56"/>
  <c r="DJ406" i="56" s="1"/>
  <c r="DJ412" i="56" s="1"/>
  <c r="BF388" i="56"/>
  <c r="BF406" i="56" s="1"/>
  <c r="BF412" i="56" s="1"/>
  <c r="CL388" i="56"/>
  <c r="CL406" i="56" s="1"/>
  <c r="CL412" i="56" s="1"/>
  <c r="F391" i="56" l="1"/>
  <c r="N137" i="59"/>
  <c r="S121" i="59"/>
  <c r="S123" i="59" s="1"/>
  <c r="Y68" i="59"/>
  <c r="Y70" i="59" s="1"/>
  <c r="F389" i="56"/>
  <c r="F416" i="56"/>
  <c r="DZ417" i="56"/>
  <c r="F417" i="56" s="1"/>
  <c r="DZ394" i="56"/>
  <c r="F392" i="56"/>
  <c r="DZ408" i="56"/>
  <c r="DZ412" i="56" s="1"/>
  <c r="DZ427" i="56"/>
  <c r="F427" i="56" s="1"/>
  <c r="DZ363" i="56"/>
  <c r="DZ380" i="56"/>
  <c r="U412" i="56"/>
  <c r="AG32" i="19"/>
  <c r="K84" i="19"/>
  <c r="AJ403" i="56"/>
  <c r="AP403" i="56"/>
  <c r="AK403" i="56"/>
  <c r="AN403" i="56"/>
  <c r="AD403" i="56"/>
  <c r="O403" i="56"/>
  <c r="R403" i="56"/>
  <c r="S403" i="56"/>
  <c r="AC403" i="56"/>
  <c r="T403" i="56"/>
  <c r="O406" i="56"/>
  <c r="O412" i="56" s="1"/>
  <c r="AK412" i="56"/>
  <c r="K403" i="56"/>
  <c r="F398" i="56"/>
  <c r="AQ403" i="56"/>
  <c r="R409" i="56"/>
  <c r="R412" i="56" s="1"/>
  <c r="AH403" i="56"/>
  <c r="AD410" i="56"/>
  <c r="F410" i="56" s="1"/>
  <c r="Y412" i="56"/>
  <c r="AB403" i="56"/>
  <c r="AI403" i="56"/>
  <c r="AF403" i="56"/>
  <c r="AO403" i="56"/>
  <c r="AQ412" i="56"/>
  <c r="AH412" i="56"/>
  <c r="X403" i="56"/>
  <c r="AN408" i="56"/>
  <c r="AN412" i="56" s="1"/>
  <c r="AP412" i="56"/>
  <c r="Q403" i="56"/>
  <c r="AM412" i="56"/>
  <c r="AF412" i="56"/>
  <c r="L412" i="56"/>
  <c r="N412" i="56"/>
  <c r="K412" i="56"/>
  <c r="AI412" i="56"/>
  <c r="AL412" i="56"/>
  <c r="P412" i="56"/>
  <c r="AO412" i="56"/>
  <c r="X412" i="56"/>
  <c r="AG412" i="56"/>
  <c r="AE412" i="56"/>
  <c r="AA403" i="56"/>
  <c r="P403" i="56"/>
  <c r="L403" i="56"/>
  <c r="U403" i="56"/>
  <c r="AB412" i="56"/>
  <c r="V412" i="56"/>
  <c r="AC412" i="56"/>
  <c r="F402" i="56"/>
  <c r="F399" i="56"/>
  <c r="F401" i="56"/>
  <c r="N403" i="56"/>
  <c r="V403" i="56"/>
  <c r="Z412" i="56"/>
  <c r="F407" i="56"/>
  <c r="F397" i="56"/>
  <c r="AG403" i="56"/>
  <c r="Q412" i="56"/>
  <c r="Z403" i="56"/>
  <c r="S412" i="56"/>
  <c r="F411" i="56"/>
  <c r="F400" i="56"/>
  <c r="AM403" i="56"/>
  <c r="AE403" i="56"/>
  <c r="W412" i="56"/>
  <c r="M412" i="56"/>
  <c r="T412" i="56"/>
  <c r="AL403" i="56"/>
  <c r="M403" i="56"/>
  <c r="Y403" i="56"/>
  <c r="W403" i="56"/>
  <c r="AA406" i="56"/>
  <c r="AA412" i="56" s="1"/>
  <c r="A75" i="54"/>
  <c r="A66" i="54"/>
  <c r="F415" i="56"/>
  <c r="F362" i="56"/>
  <c r="F388" i="56"/>
  <c r="T121" i="59" l="1"/>
  <c r="T123" i="59" s="1"/>
  <c r="N139" i="59"/>
  <c r="Z68" i="59"/>
  <c r="Z70" i="59" s="1"/>
  <c r="H51" i="50"/>
  <c r="F380" i="56"/>
  <c r="DZ385" i="56"/>
  <c r="F409" i="56"/>
  <c r="F408" i="56"/>
  <c r="AD412" i="56"/>
  <c r="F412" i="56" s="1"/>
  <c r="F403" i="56"/>
  <c r="E13" i="56" s="1"/>
  <c r="F406" i="56"/>
  <c r="A414" i="56"/>
  <c r="G21" i="56"/>
  <c r="O137" i="59" l="1"/>
  <c r="O139" i="59" s="1"/>
  <c r="U121" i="59"/>
  <c r="U123" i="59" s="1"/>
  <c r="P137" i="59"/>
  <c r="P139" i="59" s="1"/>
  <c r="AA68" i="59"/>
  <c r="AA70" i="59" s="1"/>
  <c r="C4" i="32"/>
  <c r="Q12" i="19"/>
  <c r="G37" i="56"/>
  <c r="S19" i="19" s="1"/>
  <c r="K94" i="19" s="1"/>
  <c r="D4" i="54"/>
  <c r="D4" i="17"/>
  <c r="V121" i="59" l="1"/>
  <c r="V123" i="59" s="1"/>
  <c r="Q137" i="59"/>
  <c r="Q139" i="59" s="1"/>
  <c r="AB68" i="59"/>
  <c r="AB70" i="59" s="1"/>
  <c r="K48" i="19"/>
  <c r="AG26" i="19"/>
  <c r="AG94" i="19"/>
  <c r="G42" i="56"/>
  <c r="K334" i="32"/>
  <c r="I334" i="32"/>
  <c r="M334" i="32"/>
  <c r="L334" i="32"/>
  <c r="J334" i="32"/>
  <c r="I337" i="32"/>
  <c r="M24" i="32"/>
  <c r="K24" i="32"/>
  <c r="L24" i="32"/>
  <c r="J24" i="32"/>
  <c r="W121" i="59" l="1"/>
  <c r="W123" i="59" s="1"/>
  <c r="R137" i="59"/>
  <c r="R139" i="59" s="1"/>
  <c r="AC68" i="59"/>
  <c r="AC70" i="59" s="1"/>
  <c r="G337" i="32"/>
  <c r="X121" i="59" l="1"/>
  <c r="X123" i="59" s="1"/>
  <c r="S137" i="59"/>
  <c r="S139" i="59" s="1"/>
  <c r="H59" i="50"/>
  <c r="AD68" i="59"/>
  <c r="AD70" i="59" s="1"/>
  <c r="J251" i="32"/>
  <c r="K251" i="32"/>
  <c r="L251" i="32"/>
  <c r="M251" i="32"/>
  <c r="M276" i="32" s="1"/>
  <c r="J252" i="32"/>
  <c r="J277" i="32" s="1"/>
  <c r="K252" i="32"/>
  <c r="K277" i="32" s="1"/>
  <c r="L252" i="32"/>
  <c r="L277" i="32" s="1"/>
  <c r="M252" i="32"/>
  <c r="J26" i="32"/>
  <c r="K26" i="32"/>
  <c r="L26" i="32"/>
  <c r="M26" i="32"/>
  <c r="J27" i="32"/>
  <c r="J108" i="32" s="1"/>
  <c r="K27" i="32"/>
  <c r="K108" i="32" s="1"/>
  <c r="L27" i="32"/>
  <c r="L108" i="32" s="1"/>
  <c r="M27" i="32"/>
  <c r="M108" i="32" s="1"/>
  <c r="J28" i="32"/>
  <c r="J109" i="32" s="1"/>
  <c r="K28" i="32"/>
  <c r="K109" i="32" s="1"/>
  <c r="L28" i="32"/>
  <c r="L109" i="32" s="1"/>
  <c r="M28" i="32"/>
  <c r="M109" i="32" s="1"/>
  <c r="J192" i="32"/>
  <c r="J244" i="32" s="1"/>
  <c r="K192" i="32"/>
  <c r="K244" i="32" s="1"/>
  <c r="L192" i="32"/>
  <c r="L244" i="32" s="1"/>
  <c r="M192" i="32"/>
  <c r="M244" i="32" s="1"/>
  <c r="J193" i="32"/>
  <c r="K193" i="32"/>
  <c r="L193" i="32"/>
  <c r="M193" i="32"/>
  <c r="J194" i="32"/>
  <c r="K194" i="32"/>
  <c r="L194" i="32"/>
  <c r="M194" i="32"/>
  <c r="I193" i="32"/>
  <c r="I194" i="32"/>
  <c r="I192" i="32"/>
  <c r="I244" i="32" s="1"/>
  <c r="M125" i="32"/>
  <c r="L125" i="32"/>
  <c r="K125" i="32"/>
  <c r="J125" i="32"/>
  <c r="I125" i="32"/>
  <c r="M122" i="32"/>
  <c r="L122" i="32"/>
  <c r="K122" i="32"/>
  <c r="J122" i="32"/>
  <c r="I122" i="32"/>
  <c r="M121" i="32"/>
  <c r="L121" i="32"/>
  <c r="K121" i="32"/>
  <c r="J121" i="32"/>
  <c r="I121" i="32"/>
  <c r="M120" i="32"/>
  <c r="L120" i="32"/>
  <c r="K120" i="32"/>
  <c r="J120" i="32"/>
  <c r="I120" i="32"/>
  <c r="I24" i="32"/>
  <c r="I252" i="32"/>
  <c r="I277" i="32" s="1"/>
  <c r="I251" i="32"/>
  <c r="I276" i="32" s="1"/>
  <c r="B1" i="32"/>
  <c r="I28" i="32"/>
  <c r="I109" i="32" s="1"/>
  <c r="I27" i="32"/>
  <c r="I108" i="32" s="1"/>
  <c r="I26" i="32"/>
  <c r="H288" i="56"/>
  <c r="B1" i="19"/>
  <c r="B1" i="17"/>
  <c r="B1" i="16"/>
  <c r="T137" i="59" l="1"/>
  <c r="T139" i="59" s="1"/>
  <c r="Y121" i="59"/>
  <c r="Y123" i="59" s="1"/>
  <c r="AE68" i="59"/>
  <c r="AE70" i="59" s="1"/>
  <c r="I107" i="32"/>
  <c r="M107" i="32"/>
  <c r="M110" i="32" s="1"/>
  <c r="L107" i="32"/>
  <c r="K107" i="32"/>
  <c r="J107" i="32"/>
  <c r="M12" i="32"/>
  <c r="M14" i="32"/>
  <c r="M326" i="32" s="1"/>
  <c r="D369" i="53" s="1"/>
  <c r="M11" i="32"/>
  <c r="M10" i="32"/>
  <c r="L12" i="32"/>
  <c r="L14" i="32"/>
  <c r="L326" i="32" s="1"/>
  <c r="D369" i="52" s="1"/>
  <c r="L11" i="32"/>
  <c r="L10" i="32"/>
  <c r="I12" i="32"/>
  <c r="I14" i="32"/>
  <c r="I83" i="32" s="1"/>
  <c r="I11" i="32"/>
  <c r="K12" i="32"/>
  <c r="K14" i="32"/>
  <c r="K326" i="32" s="1"/>
  <c r="D369" i="51" s="1"/>
  <c r="K11" i="32"/>
  <c r="K10" i="32"/>
  <c r="J14" i="32"/>
  <c r="J326" i="32" s="1"/>
  <c r="D369" i="50" s="1"/>
  <c r="J11" i="32"/>
  <c r="J10" i="32"/>
  <c r="J12" i="32"/>
  <c r="M277" i="32"/>
  <c r="J276" i="32"/>
  <c r="L276" i="32"/>
  <c r="K276" i="32"/>
  <c r="G109" i="32"/>
  <c r="M246" i="32"/>
  <c r="I246" i="32"/>
  <c r="L246" i="32"/>
  <c r="J246" i="32"/>
  <c r="K246" i="32"/>
  <c r="J186" i="32"/>
  <c r="K186" i="32"/>
  <c r="J187" i="32"/>
  <c r="L186" i="32"/>
  <c r="K187" i="32"/>
  <c r="I187" i="32"/>
  <c r="L187" i="32"/>
  <c r="M186" i="32"/>
  <c r="I186" i="32"/>
  <c r="M187" i="32"/>
  <c r="J177" i="32"/>
  <c r="K177" i="32"/>
  <c r="I177" i="32"/>
  <c r="L177" i="32"/>
  <c r="M177" i="32"/>
  <c r="D27" i="49" l="1"/>
  <c r="D96" i="49"/>
  <c r="D340" i="53"/>
  <c r="D340" i="49"/>
  <c r="I110" i="32"/>
  <c r="D340" i="50"/>
  <c r="J110" i="32"/>
  <c r="D340" i="51"/>
  <c r="K110" i="32"/>
  <c r="D340" i="52"/>
  <c r="L110" i="32"/>
  <c r="Z121" i="59"/>
  <c r="Z123" i="59" s="1"/>
  <c r="U137" i="59"/>
  <c r="U139" i="59" s="1"/>
  <c r="AF68" i="59"/>
  <c r="AF70" i="59" s="1"/>
  <c r="D343" i="56"/>
  <c r="I40" i="32"/>
  <c r="I39" i="32"/>
  <c r="I326" i="32"/>
  <c r="D369" i="49" s="1"/>
  <c r="I172" i="32"/>
  <c r="D348" i="49" s="1"/>
  <c r="E14" i="32"/>
  <c r="D319" i="56"/>
  <c r="D335" i="56"/>
  <c r="D327" i="56"/>
  <c r="K40" i="32"/>
  <c r="K39" i="32"/>
  <c r="D234" i="51" s="1"/>
  <c r="L40" i="32"/>
  <c r="L39" i="32"/>
  <c r="K31" i="32"/>
  <c r="K30" i="32"/>
  <c r="L30" i="32"/>
  <c r="L31" i="32"/>
  <c r="K33" i="32"/>
  <c r="D259" i="51" s="1"/>
  <c r="K32" i="32"/>
  <c r="D169" i="51" s="1"/>
  <c r="L32" i="32"/>
  <c r="D169" i="52" s="1"/>
  <c r="L33" i="32"/>
  <c r="D259" i="52" s="1"/>
  <c r="J33" i="32"/>
  <c r="D259" i="50" s="1"/>
  <c r="J32" i="32"/>
  <c r="D169" i="50" s="1"/>
  <c r="E10" i="32"/>
  <c r="M40" i="32"/>
  <c r="M39" i="32"/>
  <c r="J40" i="32"/>
  <c r="J39" i="32"/>
  <c r="I31" i="32"/>
  <c r="I30" i="32"/>
  <c r="M30" i="32"/>
  <c r="M31" i="32"/>
  <c r="J30" i="32"/>
  <c r="J31" i="32"/>
  <c r="I33" i="32"/>
  <c r="D259" i="49" s="1"/>
  <c r="I32" i="32"/>
  <c r="D169" i="49" s="1"/>
  <c r="M32" i="32"/>
  <c r="D169" i="53" s="1"/>
  <c r="M33" i="32"/>
  <c r="D259" i="53" s="1"/>
  <c r="F369" i="50"/>
  <c r="E319" i="56" s="1"/>
  <c r="F369" i="51"/>
  <c r="E327" i="56" s="1"/>
  <c r="L267" i="32"/>
  <c r="D362" i="52" s="1"/>
  <c r="I267" i="32"/>
  <c r="D362" i="49" s="1"/>
  <c r="J267" i="32"/>
  <c r="D362" i="50" s="1"/>
  <c r="K267" i="32"/>
  <c r="D362" i="51" s="1"/>
  <c r="M267" i="32"/>
  <c r="D362" i="53" s="1"/>
  <c r="K83" i="32"/>
  <c r="K233" i="32"/>
  <c r="D355" i="51" s="1"/>
  <c r="K172" i="32"/>
  <c r="D348" i="51" s="1"/>
  <c r="L83" i="32"/>
  <c r="L172" i="32"/>
  <c r="L233" i="32"/>
  <c r="D355" i="52" s="1"/>
  <c r="I233" i="32"/>
  <c r="D355" i="49" s="1"/>
  <c r="J83" i="32"/>
  <c r="J233" i="32"/>
  <c r="D355" i="50" s="1"/>
  <c r="J172" i="32"/>
  <c r="D348" i="50" s="1"/>
  <c r="M83" i="32"/>
  <c r="M233" i="32"/>
  <c r="D355" i="53" s="1"/>
  <c r="M172" i="32"/>
  <c r="D348" i="53" s="1"/>
  <c r="E15" i="32"/>
  <c r="E12" i="32"/>
  <c r="E11" i="32"/>
  <c r="A8" i="32"/>
  <c r="I340" i="32"/>
  <c r="I288" i="56"/>
  <c r="J245" i="32"/>
  <c r="J247" i="32" s="1"/>
  <c r="D356" i="50" s="1"/>
  <c r="J241" i="32"/>
  <c r="L245" i="32"/>
  <c r="L247" i="32" s="1"/>
  <c r="L241" i="32"/>
  <c r="I245" i="32"/>
  <c r="I247" i="32" s="1"/>
  <c r="I241" i="32"/>
  <c r="M245" i="32"/>
  <c r="M247" i="32" s="1"/>
  <c r="M241" i="32"/>
  <c r="K245" i="32"/>
  <c r="K247" i="32" s="1"/>
  <c r="K241" i="32"/>
  <c r="M179" i="32"/>
  <c r="K179" i="32"/>
  <c r="L179" i="32"/>
  <c r="I179" i="32"/>
  <c r="J179" i="32"/>
  <c r="I278" i="32"/>
  <c r="J278" i="32"/>
  <c r="D363" i="50" s="1"/>
  <c r="M278" i="32"/>
  <c r="L278" i="32"/>
  <c r="G277" i="32"/>
  <c r="K278" i="32"/>
  <c r="G276" i="32"/>
  <c r="G107" i="32"/>
  <c r="G108" i="32"/>
  <c r="G246" i="32"/>
  <c r="G186" i="32"/>
  <c r="G106" i="32"/>
  <c r="G187" i="32"/>
  <c r="G105" i="32"/>
  <c r="G244" i="32"/>
  <c r="D99" i="52" l="1"/>
  <c r="D121" i="52"/>
  <c r="D129" i="52"/>
  <c r="D137" i="52"/>
  <c r="D99" i="51"/>
  <c r="D137" i="51"/>
  <c r="D129" i="51"/>
  <c r="D121" i="51"/>
  <c r="J121" i="51" s="1"/>
  <c r="D99" i="50"/>
  <c r="D129" i="50"/>
  <c r="D137" i="50"/>
  <c r="D121" i="50"/>
  <c r="D99" i="53"/>
  <c r="D137" i="53"/>
  <c r="D129" i="53"/>
  <c r="D121" i="53"/>
  <c r="J121" i="53" s="1"/>
  <c r="D99" i="49"/>
  <c r="D129" i="49"/>
  <c r="D121" i="49"/>
  <c r="D137" i="49"/>
  <c r="D348" i="52"/>
  <c r="D332" i="56" s="1"/>
  <c r="D96" i="52"/>
  <c r="D27" i="52"/>
  <c r="D96" i="53"/>
  <c r="J99" i="53" s="1"/>
  <c r="D27" i="53"/>
  <c r="D96" i="51"/>
  <c r="D27" i="51"/>
  <c r="D27" i="50"/>
  <c r="D96" i="50"/>
  <c r="J96" i="49"/>
  <c r="K96" i="49"/>
  <c r="L96" i="49"/>
  <c r="M96" i="49"/>
  <c r="N96" i="49"/>
  <c r="O96" i="49"/>
  <c r="P96" i="49"/>
  <c r="Q96" i="49"/>
  <c r="R96" i="49"/>
  <c r="S96" i="49"/>
  <c r="T96" i="49"/>
  <c r="U96" i="49"/>
  <c r="V96" i="49"/>
  <c r="W96" i="49"/>
  <c r="X96" i="49"/>
  <c r="Y96" i="49"/>
  <c r="Z96" i="49"/>
  <c r="AA96" i="49"/>
  <c r="AB96" i="49"/>
  <c r="AC96" i="49"/>
  <c r="AD96" i="49"/>
  <c r="AE96" i="49"/>
  <c r="AF96" i="49"/>
  <c r="AG96" i="49"/>
  <c r="AH96" i="49"/>
  <c r="AI96" i="49"/>
  <c r="AJ96" i="49"/>
  <c r="AK96" i="49"/>
  <c r="AL96" i="49"/>
  <c r="AM96" i="49"/>
  <c r="AN96" i="49"/>
  <c r="AO96" i="49"/>
  <c r="AP96" i="49"/>
  <c r="AQ96" i="49"/>
  <c r="AR96" i="49"/>
  <c r="AS96" i="49"/>
  <c r="AT96" i="49"/>
  <c r="AU96" i="49"/>
  <c r="AV96" i="49"/>
  <c r="AW96" i="49"/>
  <c r="AX96" i="49"/>
  <c r="AY96" i="49"/>
  <c r="AZ96" i="49"/>
  <c r="BA96" i="49"/>
  <c r="BB96" i="49"/>
  <c r="BC96" i="49"/>
  <c r="BD96" i="49"/>
  <c r="BE96" i="49"/>
  <c r="BF96" i="49"/>
  <c r="BG96" i="49"/>
  <c r="BH96" i="49"/>
  <c r="BI96" i="49"/>
  <c r="BJ96" i="49"/>
  <c r="BK96" i="49"/>
  <c r="BL96" i="49"/>
  <c r="BM96" i="49"/>
  <c r="BN96" i="49"/>
  <c r="BO96" i="49"/>
  <c r="BP96" i="49"/>
  <c r="BQ96" i="49"/>
  <c r="BR96" i="49"/>
  <c r="BS96" i="49"/>
  <c r="BT96" i="49"/>
  <c r="BU96" i="49"/>
  <c r="BV96" i="49"/>
  <c r="BW96" i="49"/>
  <c r="BX96" i="49"/>
  <c r="BY96" i="49"/>
  <c r="BZ96" i="49"/>
  <c r="CA96" i="49"/>
  <c r="CB96" i="49"/>
  <c r="CC96" i="49"/>
  <c r="CD96" i="49"/>
  <c r="CE96" i="49"/>
  <c r="CF96" i="49"/>
  <c r="CG96" i="49"/>
  <c r="CH96" i="49"/>
  <c r="CI96" i="49"/>
  <c r="CJ96" i="49"/>
  <c r="CK96" i="49"/>
  <c r="CL96" i="49"/>
  <c r="CM96" i="49"/>
  <c r="CN96" i="49"/>
  <c r="CO96" i="49"/>
  <c r="CP96" i="49"/>
  <c r="CQ96" i="49"/>
  <c r="CR96" i="49"/>
  <c r="CS96" i="49"/>
  <c r="CT96" i="49"/>
  <c r="CU96" i="49"/>
  <c r="CV96" i="49"/>
  <c r="CW96" i="49"/>
  <c r="CX96" i="49"/>
  <c r="CY96" i="49"/>
  <c r="CZ96" i="49"/>
  <c r="DA96" i="49"/>
  <c r="DB96" i="49"/>
  <c r="DC96" i="49"/>
  <c r="DD96" i="49"/>
  <c r="DE96" i="49"/>
  <c r="DF96" i="49"/>
  <c r="DG96" i="49"/>
  <c r="DH96" i="49"/>
  <c r="DI96" i="49"/>
  <c r="DJ96" i="49"/>
  <c r="DK96" i="49"/>
  <c r="DL96" i="49"/>
  <c r="DM96" i="49"/>
  <c r="DN96" i="49"/>
  <c r="DO96" i="49"/>
  <c r="DP96" i="49"/>
  <c r="DQ96" i="49"/>
  <c r="DR96" i="49"/>
  <c r="DS96" i="49"/>
  <c r="DT96" i="49"/>
  <c r="DU96" i="49"/>
  <c r="DV96" i="49"/>
  <c r="DW96" i="49"/>
  <c r="DX96" i="49"/>
  <c r="DY96" i="49"/>
  <c r="DZ96" i="49"/>
  <c r="EA96" i="49"/>
  <c r="EB96" i="49"/>
  <c r="J27" i="49"/>
  <c r="K27" i="49"/>
  <c r="L27" i="49"/>
  <c r="M27" i="49"/>
  <c r="N27" i="49"/>
  <c r="O27" i="49"/>
  <c r="P27" i="49"/>
  <c r="Q27" i="49"/>
  <c r="R27" i="49"/>
  <c r="S27" i="49"/>
  <c r="T27" i="49"/>
  <c r="U27" i="49"/>
  <c r="V27" i="49"/>
  <c r="W27" i="49"/>
  <c r="X27" i="49"/>
  <c r="Y27" i="49"/>
  <c r="Z27" i="49"/>
  <c r="AA27" i="49"/>
  <c r="AB27" i="49"/>
  <c r="AC27" i="49"/>
  <c r="AD27" i="49"/>
  <c r="AE27" i="49"/>
  <c r="AF27" i="49"/>
  <c r="AG27" i="49"/>
  <c r="AH27" i="49"/>
  <c r="AI27" i="49"/>
  <c r="AJ27" i="49"/>
  <c r="AK27" i="49"/>
  <c r="AL27" i="49"/>
  <c r="AM27" i="49"/>
  <c r="AN27" i="49"/>
  <c r="AO27" i="49"/>
  <c r="AP27" i="49"/>
  <c r="AQ27" i="49"/>
  <c r="AR27" i="49"/>
  <c r="AS27" i="49"/>
  <c r="AT27" i="49"/>
  <c r="AU27" i="49"/>
  <c r="AV27" i="49"/>
  <c r="AW27" i="49"/>
  <c r="AX27" i="49"/>
  <c r="AY27" i="49"/>
  <c r="AZ27" i="49"/>
  <c r="BA27" i="49"/>
  <c r="BB27" i="49"/>
  <c r="BC27" i="49"/>
  <c r="BD27" i="49"/>
  <c r="BE27" i="49"/>
  <c r="BF27" i="49"/>
  <c r="BG27" i="49"/>
  <c r="BH27" i="49"/>
  <c r="BI27" i="49"/>
  <c r="BJ27" i="49"/>
  <c r="BK27" i="49"/>
  <c r="BL27" i="49"/>
  <c r="BM27" i="49"/>
  <c r="BN27" i="49"/>
  <c r="BO27" i="49"/>
  <c r="BP27" i="49"/>
  <c r="BQ27" i="49"/>
  <c r="BR27" i="49"/>
  <c r="BS27" i="49"/>
  <c r="BT27" i="49"/>
  <c r="BU27" i="49"/>
  <c r="BV27" i="49"/>
  <c r="BW27" i="49"/>
  <c r="BX27" i="49"/>
  <c r="BY27" i="49"/>
  <c r="BZ27" i="49"/>
  <c r="CA27" i="49"/>
  <c r="CB27" i="49"/>
  <c r="CC27" i="49"/>
  <c r="CD27" i="49"/>
  <c r="CE27" i="49"/>
  <c r="CF27" i="49"/>
  <c r="CG27" i="49"/>
  <c r="CH27" i="49"/>
  <c r="CI27" i="49"/>
  <c r="CJ27" i="49"/>
  <c r="CK27" i="49"/>
  <c r="CL27" i="49"/>
  <c r="CM27" i="49"/>
  <c r="CN27" i="49"/>
  <c r="CO27" i="49"/>
  <c r="CP27" i="49"/>
  <c r="CQ27" i="49"/>
  <c r="CR27" i="49"/>
  <c r="CS27" i="49"/>
  <c r="CT27" i="49"/>
  <c r="CU27" i="49"/>
  <c r="CV27" i="49"/>
  <c r="CW27" i="49"/>
  <c r="CX27" i="49"/>
  <c r="CY27" i="49"/>
  <c r="CZ27" i="49"/>
  <c r="DA27" i="49"/>
  <c r="DB27" i="49"/>
  <c r="DC27" i="49"/>
  <c r="DD27" i="49"/>
  <c r="DE27" i="49"/>
  <c r="DF27" i="49"/>
  <c r="DG27" i="49"/>
  <c r="DH27" i="49"/>
  <c r="DI27" i="49"/>
  <c r="DJ27" i="49"/>
  <c r="DK27" i="49"/>
  <c r="DL27" i="49"/>
  <c r="DM27" i="49"/>
  <c r="DN27" i="49"/>
  <c r="DO27" i="49"/>
  <c r="DP27" i="49"/>
  <c r="DQ27" i="49"/>
  <c r="DR27" i="49"/>
  <c r="DS27" i="49"/>
  <c r="DT27" i="49"/>
  <c r="DU27" i="49"/>
  <c r="DV27" i="49"/>
  <c r="DW27" i="49"/>
  <c r="DX27" i="49"/>
  <c r="DY27" i="49"/>
  <c r="DZ27" i="49"/>
  <c r="EA27" i="49"/>
  <c r="EB27" i="49"/>
  <c r="D52" i="50"/>
  <c r="D30" i="50"/>
  <c r="J30" i="50" s="1"/>
  <c r="D68" i="50"/>
  <c r="D60" i="50"/>
  <c r="D52" i="52"/>
  <c r="D30" i="52"/>
  <c r="D68" i="52"/>
  <c r="D60" i="52"/>
  <c r="D68" i="53"/>
  <c r="D60" i="53"/>
  <c r="D52" i="53"/>
  <c r="D30" i="53"/>
  <c r="D68" i="51"/>
  <c r="J68" i="51" s="1"/>
  <c r="D60" i="51"/>
  <c r="D52" i="51"/>
  <c r="D30" i="51"/>
  <c r="D68" i="49"/>
  <c r="D60" i="49"/>
  <c r="D52" i="49"/>
  <c r="D30" i="49"/>
  <c r="E324" i="52"/>
  <c r="E234" i="52"/>
  <c r="E314" i="52"/>
  <c r="E224" i="52"/>
  <c r="E305" i="52"/>
  <c r="E215" i="52"/>
  <c r="E290" i="52"/>
  <c r="E200" i="52"/>
  <c r="E283" i="52"/>
  <c r="E193" i="52"/>
  <c r="E270" i="52"/>
  <c r="E180" i="52"/>
  <c r="E262" i="52"/>
  <c r="E172" i="52"/>
  <c r="E253" i="52"/>
  <c r="E163" i="52"/>
  <c r="D234" i="49"/>
  <c r="D122" i="49"/>
  <c r="D324" i="49"/>
  <c r="D224" i="49"/>
  <c r="D102" i="49"/>
  <c r="D314" i="49"/>
  <c r="D215" i="49"/>
  <c r="D69" i="49"/>
  <c r="D305" i="49"/>
  <c r="D180" i="49"/>
  <c r="D61" i="49"/>
  <c r="D270" i="49"/>
  <c r="D172" i="49"/>
  <c r="D53" i="49"/>
  <c r="D262" i="49"/>
  <c r="D163" i="49"/>
  <c r="D33" i="49"/>
  <c r="D253" i="49"/>
  <c r="D138" i="49"/>
  <c r="D130" i="49"/>
  <c r="E314" i="50"/>
  <c r="E224" i="50"/>
  <c r="E305" i="50"/>
  <c r="E215" i="50"/>
  <c r="E290" i="50"/>
  <c r="E200" i="50"/>
  <c r="E283" i="50"/>
  <c r="E193" i="50"/>
  <c r="E270" i="50"/>
  <c r="E180" i="50"/>
  <c r="E262" i="50"/>
  <c r="E172" i="50"/>
  <c r="E253" i="50"/>
  <c r="E163" i="50"/>
  <c r="E324" i="50"/>
  <c r="E234" i="50"/>
  <c r="E324" i="49"/>
  <c r="E234" i="49"/>
  <c r="E314" i="49"/>
  <c r="E224" i="49"/>
  <c r="E305" i="49"/>
  <c r="E215" i="49"/>
  <c r="E290" i="49"/>
  <c r="E200" i="49"/>
  <c r="E283" i="49"/>
  <c r="E193" i="49"/>
  <c r="E270" i="49"/>
  <c r="E180" i="49"/>
  <c r="E262" i="49"/>
  <c r="E172" i="49"/>
  <c r="E253" i="49"/>
  <c r="E163" i="49"/>
  <c r="D262" i="52"/>
  <c r="D172" i="52"/>
  <c r="D122" i="52"/>
  <c r="D61" i="52"/>
  <c r="D253" i="52"/>
  <c r="D102" i="52"/>
  <c r="D53" i="52"/>
  <c r="D324" i="52"/>
  <c r="D234" i="52"/>
  <c r="D163" i="52"/>
  <c r="D314" i="52"/>
  <c r="D224" i="52"/>
  <c r="D138" i="52"/>
  <c r="D33" i="52"/>
  <c r="D305" i="52"/>
  <c r="D215" i="52"/>
  <c r="D270" i="52"/>
  <c r="D180" i="52"/>
  <c r="D130" i="52"/>
  <c r="D69" i="52"/>
  <c r="D262" i="51"/>
  <c r="D122" i="51"/>
  <c r="D61" i="51"/>
  <c r="D102" i="51"/>
  <c r="D53" i="51"/>
  <c r="D253" i="51"/>
  <c r="D163" i="51"/>
  <c r="D324" i="51"/>
  <c r="D224" i="51"/>
  <c r="D138" i="51"/>
  <c r="D33" i="51"/>
  <c r="D314" i="51"/>
  <c r="D215" i="51"/>
  <c r="D305" i="51"/>
  <c r="D180" i="51"/>
  <c r="D130" i="51"/>
  <c r="D69" i="51"/>
  <c r="D270" i="51"/>
  <c r="D172" i="51"/>
  <c r="E253" i="53"/>
  <c r="E163" i="53"/>
  <c r="E324" i="53"/>
  <c r="E234" i="53"/>
  <c r="E314" i="53"/>
  <c r="E224" i="53"/>
  <c r="E305" i="53"/>
  <c r="E215" i="53"/>
  <c r="E290" i="53"/>
  <c r="E200" i="53"/>
  <c r="E283" i="53"/>
  <c r="E193" i="53"/>
  <c r="E270" i="53"/>
  <c r="E180" i="53"/>
  <c r="E262" i="53"/>
  <c r="E172" i="53"/>
  <c r="E324" i="51"/>
  <c r="E234" i="51"/>
  <c r="E314" i="51"/>
  <c r="E224" i="51"/>
  <c r="E305" i="51"/>
  <c r="E215" i="51"/>
  <c r="E290" i="51"/>
  <c r="E200" i="51"/>
  <c r="E283" i="51"/>
  <c r="E193" i="51"/>
  <c r="E270" i="51"/>
  <c r="E180" i="51"/>
  <c r="E262" i="51"/>
  <c r="E172" i="51"/>
  <c r="E253" i="51"/>
  <c r="E163" i="51"/>
  <c r="D122" i="50"/>
  <c r="D61" i="50"/>
  <c r="D253" i="50"/>
  <c r="D102" i="50"/>
  <c r="D53" i="50"/>
  <c r="D324" i="50"/>
  <c r="D234" i="50"/>
  <c r="D163" i="50"/>
  <c r="D314" i="50"/>
  <c r="D224" i="50"/>
  <c r="D138" i="50"/>
  <c r="D33" i="50"/>
  <c r="D305" i="50"/>
  <c r="D215" i="50"/>
  <c r="D270" i="50"/>
  <c r="D180" i="50"/>
  <c r="D130" i="50"/>
  <c r="D69" i="50"/>
  <c r="D262" i="50"/>
  <c r="D172" i="50"/>
  <c r="D270" i="53"/>
  <c r="D180" i="53"/>
  <c r="D130" i="53"/>
  <c r="D69" i="53"/>
  <c r="D262" i="53"/>
  <c r="D172" i="53"/>
  <c r="D122" i="53"/>
  <c r="D61" i="53"/>
  <c r="D253" i="53"/>
  <c r="D102" i="53"/>
  <c r="D53" i="53"/>
  <c r="D324" i="53"/>
  <c r="D234" i="53"/>
  <c r="D163" i="53"/>
  <c r="D314" i="53"/>
  <c r="D224" i="53"/>
  <c r="D138" i="53"/>
  <c r="D33" i="53"/>
  <c r="D305" i="53"/>
  <c r="D215" i="53"/>
  <c r="L89" i="32"/>
  <c r="L115" i="32" s="1"/>
  <c r="J88" i="32"/>
  <c r="J113" i="32" s="1"/>
  <c r="S68" i="50"/>
  <c r="J137" i="52"/>
  <c r="J99" i="52"/>
  <c r="J121" i="52"/>
  <c r="J93" i="32"/>
  <c r="J114" i="32" s="1"/>
  <c r="P121" i="50"/>
  <c r="J99" i="50"/>
  <c r="J137" i="53"/>
  <c r="J68" i="52"/>
  <c r="J323" i="51"/>
  <c r="J259" i="51"/>
  <c r="J252" i="51"/>
  <c r="J268" i="51"/>
  <c r="K259" i="51"/>
  <c r="K323" i="51"/>
  <c r="K252" i="51"/>
  <c r="K268" i="51"/>
  <c r="L252" i="51"/>
  <c r="L259" i="51"/>
  <c r="L323" i="51"/>
  <c r="L268" i="51"/>
  <c r="M323" i="51"/>
  <c r="M259" i="51"/>
  <c r="M252" i="51"/>
  <c r="M268" i="51"/>
  <c r="N259" i="51"/>
  <c r="N268" i="51"/>
  <c r="N323" i="51"/>
  <c r="N252" i="51"/>
  <c r="O268" i="51"/>
  <c r="O259" i="51"/>
  <c r="O252" i="51"/>
  <c r="O323" i="51"/>
  <c r="P259" i="51"/>
  <c r="P252" i="51"/>
  <c r="P268" i="51"/>
  <c r="P323" i="51"/>
  <c r="Q252" i="51"/>
  <c r="Q259" i="51"/>
  <c r="Q323" i="51"/>
  <c r="Q268" i="51"/>
  <c r="R259" i="51"/>
  <c r="R268" i="51"/>
  <c r="R252" i="51"/>
  <c r="R323" i="51"/>
  <c r="S323" i="51"/>
  <c r="S268" i="51"/>
  <c r="S259" i="51"/>
  <c r="S252" i="51"/>
  <c r="T268" i="51"/>
  <c r="T259" i="51"/>
  <c r="T252" i="51"/>
  <c r="T323" i="51"/>
  <c r="U259" i="51"/>
  <c r="U323" i="51"/>
  <c r="U268" i="51"/>
  <c r="U252" i="51"/>
  <c r="V323" i="51"/>
  <c r="V268" i="51"/>
  <c r="V259" i="51"/>
  <c r="V252" i="51"/>
  <c r="W323" i="51"/>
  <c r="W252" i="51"/>
  <c r="W259" i="51"/>
  <c r="W268" i="51"/>
  <c r="X259" i="51"/>
  <c r="X268" i="51"/>
  <c r="X323" i="51"/>
  <c r="X252" i="51"/>
  <c r="Y259" i="51"/>
  <c r="Y252" i="51"/>
  <c r="Y268" i="51"/>
  <c r="Y323" i="51"/>
  <c r="Z259" i="51"/>
  <c r="Z323" i="51"/>
  <c r="Z268" i="51"/>
  <c r="Z252" i="51"/>
  <c r="AA259" i="51"/>
  <c r="AA252" i="51"/>
  <c r="AA268" i="51"/>
  <c r="AA323" i="51"/>
  <c r="AB268" i="51"/>
  <c r="AB252" i="51"/>
  <c r="AB259" i="51"/>
  <c r="AB323" i="51"/>
  <c r="AC323" i="51"/>
  <c r="AC268" i="51"/>
  <c r="AC259" i="51"/>
  <c r="AC252" i="51"/>
  <c r="AD268" i="51"/>
  <c r="AD323" i="51"/>
  <c r="AD252" i="51"/>
  <c r="AD259" i="51"/>
  <c r="AE268" i="51"/>
  <c r="AE252" i="51"/>
  <c r="AE259" i="51"/>
  <c r="AE323" i="51"/>
  <c r="AF259" i="51"/>
  <c r="AF268" i="51"/>
  <c r="AF323" i="51"/>
  <c r="AF252" i="51"/>
  <c r="AG268" i="51"/>
  <c r="AG323" i="51"/>
  <c r="AG252" i="51"/>
  <c r="AG259" i="51"/>
  <c r="AH323" i="51"/>
  <c r="AH259" i="51"/>
  <c r="AH268" i="51"/>
  <c r="AH252" i="51"/>
  <c r="AI259" i="51"/>
  <c r="AI268" i="51"/>
  <c r="AI323" i="51"/>
  <c r="AI252" i="51"/>
  <c r="AJ323" i="51"/>
  <c r="AJ268" i="51"/>
  <c r="AJ252" i="51"/>
  <c r="AJ259" i="51"/>
  <c r="AK252" i="51"/>
  <c r="AK323" i="51"/>
  <c r="AK259" i="51"/>
  <c r="AK268" i="51"/>
  <c r="AL259" i="51"/>
  <c r="AL323" i="51"/>
  <c r="AL252" i="51"/>
  <c r="AL268" i="51"/>
  <c r="AM259" i="51"/>
  <c r="AM323" i="51"/>
  <c r="AM268" i="51"/>
  <c r="AM252" i="51"/>
  <c r="AN252" i="51"/>
  <c r="AN259" i="51"/>
  <c r="AN268" i="51"/>
  <c r="AN323" i="51"/>
  <c r="AO268" i="51"/>
  <c r="AO259" i="51"/>
  <c r="AO323" i="51"/>
  <c r="AO252" i="51"/>
  <c r="AP252" i="51"/>
  <c r="AP259" i="51"/>
  <c r="AP268" i="51"/>
  <c r="AP323" i="51"/>
  <c r="AQ323" i="51"/>
  <c r="AQ252" i="51"/>
  <c r="AQ268" i="51"/>
  <c r="AQ259" i="51"/>
  <c r="AR259" i="51"/>
  <c r="AR252" i="51"/>
  <c r="AR268" i="51"/>
  <c r="AR323" i="51"/>
  <c r="AS323" i="51"/>
  <c r="AS252" i="51"/>
  <c r="AS268" i="51"/>
  <c r="AS259" i="51"/>
  <c r="AT259" i="51"/>
  <c r="AT323" i="51"/>
  <c r="AT252" i="51"/>
  <c r="AT268" i="51"/>
  <c r="AU252" i="51"/>
  <c r="AU259" i="51"/>
  <c r="AU323" i="51"/>
  <c r="AU268" i="51"/>
  <c r="AV259" i="51"/>
  <c r="AV323" i="51"/>
  <c r="AV252" i="51"/>
  <c r="AV268" i="51"/>
  <c r="AW259" i="51"/>
  <c r="AW252" i="51"/>
  <c r="AW323" i="51"/>
  <c r="AW268" i="51"/>
  <c r="AX252" i="51"/>
  <c r="AX259" i="51"/>
  <c r="AX268" i="51"/>
  <c r="AX323" i="51"/>
  <c r="AY323" i="51"/>
  <c r="AY268" i="51"/>
  <c r="AY252" i="51"/>
  <c r="AY259" i="51"/>
  <c r="AZ259" i="51"/>
  <c r="AZ323" i="51"/>
  <c r="AZ252" i="51"/>
  <c r="AZ268" i="51"/>
  <c r="BA252" i="51"/>
  <c r="BA268" i="51"/>
  <c r="BA259" i="51"/>
  <c r="BA323" i="51"/>
  <c r="BB259" i="51"/>
  <c r="BB323" i="51"/>
  <c r="BB252" i="51"/>
  <c r="BB268" i="51"/>
  <c r="BC323" i="51"/>
  <c r="BC268" i="51"/>
  <c r="BC252" i="51"/>
  <c r="BC259" i="51"/>
  <c r="BD268" i="51"/>
  <c r="BD252" i="51"/>
  <c r="BD323" i="51"/>
  <c r="BD259" i="51"/>
  <c r="BE268" i="51"/>
  <c r="BE259" i="51"/>
  <c r="BE252" i="51"/>
  <c r="BE323" i="51"/>
  <c r="BF252" i="51"/>
  <c r="BF323" i="51"/>
  <c r="BF268" i="51"/>
  <c r="BF259" i="51"/>
  <c r="BG323" i="51"/>
  <c r="BG252" i="51"/>
  <c r="BG259" i="51"/>
  <c r="BG268" i="51"/>
  <c r="BH252" i="51"/>
  <c r="BH259" i="51"/>
  <c r="BH268" i="51"/>
  <c r="BH323" i="51"/>
  <c r="BI259" i="51"/>
  <c r="BI268" i="51"/>
  <c r="BI323" i="51"/>
  <c r="BI252" i="51"/>
  <c r="BJ252" i="51"/>
  <c r="BJ323" i="51"/>
  <c r="BJ268" i="51"/>
  <c r="BJ259" i="51"/>
  <c r="BK268" i="51"/>
  <c r="BK252" i="51"/>
  <c r="BK259" i="51"/>
  <c r="BK323" i="51"/>
  <c r="BL323" i="51"/>
  <c r="BL268" i="51"/>
  <c r="BL252" i="51"/>
  <c r="BL259" i="51"/>
  <c r="BM268" i="51"/>
  <c r="BM259" i="51"/>
  <c r="BM323" i="51"/>
  <c r="BM252" i="51"/>
  <c r="BN252" i="51"/>
  <c r="BN259" i="51"/>
  <c r="BN323" i="51"/>
  <c r="BN268" i="51"/>
  <c r="BO323" i="51"/>
  <c r="BO268" i="51"/>
  <c r="BO252" i="51"/>
  <c r="BO259" i="51"/>
  <c r="BP252" i="51"/>
  <c r="BP268" i="51"/>
  <c r="BP259" i="51"/>
  <c r="BP323" i="51"/>
  <c r="BQ252" i="51"/>
  <c r="BQ268" i="51"/>
  <c r="BQ259" i="51"/>
  <c r="BQ323" i="51"/>
  <c r="BR323" i="51"/>
  <c r="BR259" i="51"/>
  <c r="BR252" i="51"/>
  <c r="BR268" i="51"/>
  <c r="BS323" i="51"/>
  <c r="BS252" i="51"/>
  <c r="BS268" i="51"/>
  <c r="BS259" i="51"/>
  <c r="BT252" i="51"/>
  <c r="BT259" i="51"/>
  <c r="BT323" i="51"/>
  <c r="BT268" i="51"/>
  <c r="BU259" i="51"/>
  <c r="BU252" i="51"/>
  <c r="BU323" i="51"/>
  <c r="BU268" i="51"/>
  <c r="BV268" i="51"/>
  <c r="BV259" i="51"/>
  <c r="BV323" i="51"/>
  <c r="BV252" i="51"/>
  <c r="BW252" i="51"/>
  <c r="BW268" i="51"/>
  <c r="BW323" i="51"/>
  <c r="BW259" i="51"/>
  <c r="BX252" i="51"/>
  <c r="BX323" i="51"/>
  <c r="BX268" i="51"/>
  <c r="BX259" i="51"/>
  <c r="BY268" i="51"/>
  <c r="BY323" i="51"/>
  <c r="BY259" i="51"/>
  <c r="BY252" i="51"/>
  <c r="BZ259" i="51"/>
  <c r="BZ268" i="51"/>
  <c r="BZ252" i="51"/>
  <c r="BZ323" i="51"/>
  <c r="CA268" i="51"/>
  <c r="CA323" i="51"/>
  <c r="CA259" i="51"/>
  <c r="CA252" i="51"/>
  <c r="CB259" i="51"/>
  <c r="CB268" i="51"/>
  <c r="CB323" i="51"/>
  <c r="CB252" i="51"/>
  <c r="CC323" i="51"/>
  <c r="CC268" i="51"/>
  <c r="CC252" i="51"/>
  <c r="CC259" i="51"/>
  <c r="CD323" i="51"/>
  <c r="CD268" i="51"/>
  <c r="CD259" i="51"/>
  <c r="CD252" i="51"/>
  <c r="CE252" i="51"/>
  <c r="CE268" i="51"/>
  <c r="CE323" i="51"/>
  <c r="CE259" i="51"/>
  <c r="CF323" i="51"/>
  <c r="CF252" i="51"/>
  <c r="CF268" i="51"/>
  <c r="CF259" i="51"/>
  <c r="CG268" i="51"/>
  <c r="CG252" i="51"/>
  <c r="CG323" i="51"/>
  <c r="CG259" i="51"/>
  <c r="CH268" i="51"/>
  <c r="CH259" i="51"/>
  <c r="CH252" i="51"/>
  <c r="CH323" i="51"/>
  <c r="CI268" i="51"/>
  <c r="CI259" i="51"/>
  <c r="CI252" i="51"/>
  <c r="CI323" i="51"/>
  <c r="CJ252" i="51"/>
  <c r="CJ323" i="51"/>
  <c r="CJ259" i="51"/>
  <c r="CJ268" i="51"/>
  <c r="CK252" i="51"/>
  <c r="CK323" i="51"/>
  <c r="CK268" i="51"/>
  <c r="CK259" i="51"/>
  <c r="CL323" i="51"/>
  <c r="CL252" i="51"/>
  <c r="CL268" i="51"/>
  <c r="CL259" i="51"/>
  <c r="CM323" i="51"/>
  <c r="CM259" i="51"/>
  <c r="CM268" i="51"/>
  <c r="CM252" i="51"/>
  <c r="CN268" i="51"/>
  <c r="CN323" i="51"/>
  <c r="CN252" i="51"/>
  <c r="CN259" i="51"/>
  <c r="CO323" i="51"/>
  <c r="CO259" i="51"/>
  <c r="CO268" i="51"/>
  <c r="CO252" i="51"/>
  <c r="CP252" i="51"/>
  <c r="CP268" i="51"/>
  <c r="CP259" i="51"/>
  <c r="CP323" i="51"/>
  <c r="CQ323" i="51"/>
  <c r="CQ252" i="51"/>
  <c r="CQ259" i="51"/>
  <c r="CQ268" i="51"/>
  <c r="CR268" i="51"/>
  <c r="CR252" i="51"/>
  <c r="CR323" i="51"/>
  <c r="CR259" i="51"/>
  <c r="CS323" i="51"/>
  <c r="CS259" i="51"/>
  <c r="CS252" i="51"/>
  <c r="CS268" i="51"/>
  <c r="CT252" i="51"/>
  <c r="CT323" i="51"/>
  <c r="CT259" i="51"/>
  <c r="CT268" i="51"/>
  <c r="CU252" i="51"/>
  <c r="CU323" i="51"/>
  <c r="CU259" i="51"/>
  <c r="CU268" i="51"/>
  <c r="CV252" i="51"/>
  <c r="CV259" i="51"/>
  <c r="CV268" i="51"/>
  <c r="CV323" i="51"/>
  <c r="CW252" i="51"/>
  <c r="CW323" i="51"/>
  <c r="CW259" i="51"/>
  <c r="CW268" i="51"/>
  <c r="CX259" i="51"/>
  <c r="CX323" i="51"/>
  <c r="CX252" i="51"/>
  <c r="CX268" i="51"/>
  <c r="CY259" i="51"/>
  <c r="CY252" i="51"/>
  <c r="CY268" i="51"/>
  <c r="CY323" i="51"/>
  <c r="CZ252" i="51"/>
  <c r="CZ259" i="51"/>
  <c r="CZ268" i="51"/>
  <c r="CZ323" i="51"/>
  <c r="DA252" i="51"/>
  <c r="DA268" i="51"/>
  <c r="DA323" i="51"/>
  <c r="DA259" i="51"/>
  <c r="DB252" i="51"/>
  <c r="DB268" i="51"/>
  <c r="DB259" i="51"/>
  <c r="DB323" i="51"/>
  <c r="DC268" i="51"/>
  <c r="DC259" i="51"/>
  <c r="DC252" i="51"/>
  <c r="DC323" i="51"/>
  <c r="DD268" i="51"/>
  <c r="DD252" i="51"/>
  <c r="DD259" i="51"/>
  <c r="DD323" i="51"/>
  <c r="DE268" i="51"/>
  <c r="DE252" i="51"/>
  <c r="DE323" i="51"/>
  <c r="DE259" i="51"/>
  <c r="DF259" i="51"/>
  <c r="DF268" i="51"/>
  <c r="DF323" i="51"/>
  <c r="DF252" i="51"/>
  <c r="DG259" i="51"/>
  <c r="DG323" i="51"/>
  <c r="DG268" i="51"/>
  <c r="DG252" i="51"/>
  <c r="DH252" i="51"/>
  <c r="DH259" i="51"/>
  <c r="DH323" i="51"/>
  <c r="DH268" i="51"/>
  <c r="DI323" i="51"/>
  <c r="DI259" i="51"/>
  <c r="DI268" i="51"/>
  <c r="DI252" i="51"/>
  <c r="DJ252" i="51"/>
  <c r="DJ268" i="51"/>
  <c r="DJ259" i="51"/>
  <c r="DJ323" i="51"/>
  <c r="DK252" i="51"/>
  <c r="DK259" i="51"/>
  <c r="DK323" i="51"/>
  <c r="DK268" i="51"/>
  <c r="DL259" i="51"/>
  <c r="DL323" i="51"/>
  <c r="DL252" i="51"/>
  <c r="DL268" i="51"/>
  <c r="DM268" i="51"/>
  <c r="DM323" i="51"/>
  <c r="DM252" i="51"/>
  <c r="DM259" i="51"/>
  <c r="DN252" i="51"/>
  <c r="DN268" i="51"/>
  <c r="DN259" i="51"/>
  <c r="DN323" i="51"/>
  <c r="DO323" i="51"/>
  <c r="DO259" i="51"/>
  <c r="DO268" i="51"/>
  <c r="DO252" i="51"/>
  <c r="DP323" i="51"/>
  <c r="DP252" i="51"/>
  <c r="DP268" i="51"/>
  <c r="DP259" i="51"/>
  <c r="DQ323" i="51"/>
  <c r="DQ268" i="51"/>
  <c r="DQ259" i="51"/>
  <c r="DQ252" i="51"/>
  <c r="DR268" i="51"/>
  <c r="DR252" i="51"/>
  <c r="DR259" i="51"/>
  <c r="DR323" i="51"/>
  <c r="DS323" i="51"/>
  <c r="DS268" i="51"/>
  <c r="DS259" i="51"/>
  <c r="DS252" i="51"/>
  <c r="DT268" i="51"/>
  <c r="DT259" i="51"/>
  <c r="DT323" i="51"/>
  <c r="DT252" i="51"/>
  <c r="DU252" i="51"/>
  <c r="DU259" i="51"/>
  <c r="DU268" i="51"/>
  <c r="DU323" i="51"/>
  <c r="DV252" i="51"/>
  <c r="DV268" i="51"/>
  <c r="DV259" i="51"/>
  <c r="DV323" i="51"/>
  <c r="DW259" i="51"/>
  <c r="DW252" i="51"/>
  <c r="DW268" i="51"/>
  <c r="DW323" i="51"/>
  <c r="DX252" i="51"/>
  <c r="DX268" i="51"/>
  <c r="DX323" i="51"/>
  <c r="DX259" i="51"/>
  <c r="DY252" i="51"/>
  <c r="DY268" i="51"/>
  <c r="DY323" i="51"/>
  <c r="DY259" i="51"/>
  <c r="DZ259" i="51"/>
  <c r="DZ268" i="51"/>
  <c r="DZ252" i="51"/>
  <c r="DZ323" i="51"/>
  <c r="EA259" i="51"/>
  <c r="EA323" i="51"/>
  <c r="EA252" i="51"/>
  <c r="EA268" i="51"/>
  <c r="EB268" i="51"/>
  <c r="EB252" i="51"/>
  <c r="EB259" i="51"/>
  <c r="EB323" i="51"/>
  <c r="J68" i="53"/>
  <c r="J259" i="53"/>
  <c r="J268" i="53"/>
  <c r="J252" i="53"/>
  <c r="J323" i="53"/>
  <c r="K323" i="53"/>
  <c r="K259" i="53"/>
  <c r="K252" i="53"/>
  <c r="K268" i="53"/>
  <c r="L323" i="53"/>
  <c r="L252" i="53"/>
  <c r="L259" i="53"/>
  <c r="L268" i="53"/>
  <c r="M268" i="53"/>
  <c r="M323" i="53"/>
  <c r="M259" i="53"/>
  <c r="M252" i="53"/>
  <c r="N268" i="53"/>
  <c r="N323" i="53"/>
  <c r="N252" i="53"/>
  <c r="N259" i="53"/>
  <c r="O259" i="53"/>
  <c r="O252" i="53"/>
  <c r="O323" i="53"/>
  <c r="O268" i="53"/>
  <c r="P259" i="53"/>
  <c r="P252" i="53"/>
  <c r="P268" i="53"/>
  <c r="P323" i="53"/>
  <c r="Q323" i="53"/>
  <c r="Q252" i="53"/>
  <c r="Q259" i="53"/>
  <c r="Q268" i="53"/>
  <c r="R323" i="53"/>
  <c r="R268" i="53"/>
  <c r="R252" i="53"/>
  <c r="R259" i="53"/>
  <c r="S259" i="53"/>
  <c r="S323" i="53"/>
  <c r="S252" i="53"/>
  <c r="S268" i="53"/>
  <c r="T323" i="53"/>
  <c r="T268" i="53"/>
  <c r="T252" i="53"/>
  <c r="T259" i="53"/>
  <c r="U252" i="53"/>
  <c r="U268" i="53"/>
  <c r="U323" i="53"/>
  <c r="U259" i="53"/>
  <c r="V268" i="53"/>
  <c r="V323" i="53"/>
  <c r="V259" i="53"/>
  <c r="V252" i="53"/>
  <c r="W323" i="53"/>
  <c r="W259" i="53"/>
  <c r="W252" i="53"/>
  <c r="W268" i="53"/>
  <c r="X268" i="53"/>
  <c r="X323" i="53"/>
  <c r="X259" i="53"/>
  <c r="X252" i="53"/>
  <c r="Y323" i="53"/>
  <c r="Y268" i="53"/>
  <c r="Y252" i="53"/>
  <c r="Y259" i="53"/>
  <c r="Z323" i="53"/>
  <c r="Z252" i="53"/>
  <c r="Z268" i="53"/>
  <c r="Z259" i="53"/>
  <c r="AA268" i="53"/>
  <c r="AA323" i="53"/>
  <c r="AA259" i="53"/>
  <c r="AA252" i="53"/>
  <c r="AB259" i="53"/>
  <c r="AB252" i="53"/>
  <c r="AB323" i="53"/>
  <c r="AB268" i="53"/>
  <c r="AC252" i="53"/>
  <c r="AC259" i="53"/>
  <c r="AC323" i="53"/>
  <c r="AC268" i="53"/>
  <c r="AD252" i="53"/>
  <c r="AD323" i="53"/>
  <c r="AD268" i="53"/>
  <c r="AD259" i="53"/>
  <c r="AE252" i="53"/>
  <c r="AE268" i="53"/>
  <c r="AE323" i="53"/>
  <c r="AE259" i="53"/>
  <c r="AF252" i="53"/>
  <c r="AF259" i="53"/>
  <c r="AF268" i="53"/>
  <c r="AF323" i="53"/>
  <c r="AG252" i="53"/>
  <c r="AG268" i="53"/>
  <c r="AG259" i="53"/>
  <c r="AG323" i="53"/>
  <c r="AH252" i="53"/>
  <c r="AH323" i="53"/>
  <c r="AH268" i="53"/>
  <c r="AH259" i="53"/>
  <c r="AI323" i="53"/>
  <c r="AI252" i="53"/>
  <c r="AI259" i="53"/>
  <c r="AI268" i="53"/>
  <c r="AJ259" i="53"/>
  <c r="AJ252" i="53"/>
  <c r="AJ268" i="53"/>
  <c r="AJ323" i="53"/>
  <c r="AK259" i="53"/>
  <c r="AK268" i="53"/>
  <c r="AK252" i="53"/>
  <c r="AK323" i="53"/>
  <c r="AL252" i="53"/>
  <c r="AL323" i="53"/>
  <c r="AL268" i="53"/>
  <c r="AL259" i="53"/>
  <c r="AM268" i="53"/>
  <c r="AM252" i="53"/>
  <c r="AM323" i="53"/>
  <c r="AM259" i="53"/>
  <c r="AN323" i="53"/>
  <c r="AN268" i="53"/>
  <c r="AN252" i="53"/>
  <c r="AN259" i="53"/>
  <c r="AO259" i="53"/>
  <c r="AO323" i="53"/>
  <c r="AO268" i="53"/>
  <c r="AO252" i="53"/>
  <c r="AP323" i="53"/>
  <c r="AP259" i="53"/>
  <c r="AP268" i="53"/>
  <c r="AP252" i="53"/>
  <c r="AQ268" i="53"/>
  <c r="AQ259" i="53"/>
  <c r="AQ252" i="53"/>
  <c r="AQ323" i="53"/>
  <c r="AR252" i="53"/>
  <c r="AR259" i="53"/>
  <c r="AR268" i="53"/>
  <c r="AR323" i="53"/>
  <c r="AS259" i="53"/>
  <c r="AS268" i="53"/>
  <c r="AS323" i="53"/>
  <c r="AS252" i="53"/>
  <c r="AT268" i="53"/>
  <c r="AT323" i="53"/>
  <c r="AT259" i="53"/>
  <c r="AT252" i="53"/>
  <c r="AU252" i="53"/>
  <c r="AU259" i="53"/>
  <c r="AU323" i="53"/>
  <c r="AU268" i="53"/>
  <c r="AV252" i="53"/>
  <c r="AV259" i="53"/>
  <c r="AV323" i="53"/>
  <c r="AV268" i="53"/>
  <c r="AW268" i="53"/>
  <c r="AW323" i="53"/>
  <c r="AW259" i="53"/>
  <c r="AW252" i="53"/>
  <c r="AX268" i="53"/>
  <c r="AX259" i="53"/>
  <c r="AX323" i="53"/>
  <c r="AX252" i="53"/>
  <c r="AY252" i="53"/>
  <c r="AY259" i="53"/>
  <c r="AY323" i="53"/>
  <c r="AY268" i="53"/>
  <c r="AZ259" i="53"/>
  <c r="AZ323" i="53"/>
  <c r="AZ268" i="53"/>
  <c r="AZ252" i="53"/>
  <c r="BA268" i="53"/>
  <c r="BA259" i="53"/>
  <c r="BA323" i="53"/>
  <c r="BA252" i="53"/>
  <c r="BB252" i="53"/>
  <c r="BB323" i="53"/>
  <c r="BB268" i="53"/>
  <c r="BB259" i="53"/>
  <c r="BC252" i="53"/>
  <c r="BC268" i="53"/>
  <c r="BC323" i="53"/>
  <c r="BC259" i="53"/>
  <c r="BD252" i="53"/>
  <c r="BD259" i="53"/>
  <c r="BD268" i="53"/>
  <c r="BD323" i="53"/>
  <c r="BE323" i="53"/>
  <c r="BE259" i="53"/>
  <c r="BE252" i="53"/>
  <c r="BE268" i="53"/>
  <c r="BF259" i="53"/>
  <c r="BF323" i="53"/>
  <c r="BF268" i="53"/>
  <c r="BF252" i="53"/>
  <c r="BG259" i="53"/>
  <c r="BG323" i="53"/>
  <c r="BG252" i="53"/>
  <c r="BG268" i="53"/>
  <c r="BH268" i="53"/>
  <c r="BH323" i="53"/>
  <c r="BH259" i="53"/>
  <c r="BH252" i="53"/>
  <c r="BI259" i="53"/>
  <c r="BI323" i="53"/>
  <c r="BI268" i="53"/>
  <c r="BI252" i="53"/>
  <c r="BJ323" i="53"/>
  <c r="BJ252" i="53"/>
  <c r="BJ259" i="53"/>
  <c r="BJ268" i="53"/>
  <c r="BK268" i="53"/>
  <c r="BK259" i="53"/>
  <c r="BK252" i="53"/>
  <c r="BK323" i="53"/>
  <c r="BL268" i="53"/>
  <c r="BL259" i="53"/>
  <c r="BL252" i="53"/>
  <c r="BL323" i="53"/>
  <c r="BM268" i="53"/>
  <c r="BM323" i="53"/>
  <c r="BM252" i="53"/>
  <c r="BM259" i="53"/>
  <c r="BN259" i="53"/>
  <c r="BN252" i="53"/>
  <c r="BN323" i="53"/>
  <c r="BN268" i="53"/>
  <c r="BO259" i="53"/>
  <c r="BO268" i="53"/>
  <c r="BO252" i="53"/>
  <c r="BO323" i="53"/>
  <c r="BP323" i="53"/>
  <c r="BP252" i="53"/>
  <c r="BP259" i="53"/>
  <c r="BP268" i="53"/>
  <c r="BQ268" i="53"/>
  <c r="BQ259" i="53"/>
  <c r="BQ252" i="53"/>
  <c r="BQ323" i="53"/>
  <c r="BR268" i="53"/>
  <c r="BR252" i="53"/>
  <c r="BR323" i="53"/>
  <c r="BR259" i="53"/>
  <c r="BS268" i="53"/>
  <c r="BS323" i="53"/>
  <c r="BS259" i="53"/>
  <c r="BS252" i="53"/>
  <c r="BT259" i="53"/>
  <c r="BT252" i="53"/>
  <c r="BT323" i="53"/>
  <c r="BT268" i="53"/>
  <c r="BU268" i="53"/>
  <c r="BU323" i="53"/>
  <c r="BU259" i="53"/>
  <c r="BU252" i="53"/>
  <c r="BV323" i="53"/>
  <c r="BV268" i="53"/>
  <c r="BV259" i="53"/>
  <c r="BV252" i="53"/>
  <c r="BW323" i="53"/>
  <c r="BW252" i="53"/>
  <c r="BW259" i="53"/>
  <c r="BW268" i="53"/>
  <c r="BX323" i="53"/>
  <c r="BX268" i="53"/>
  <c r="BX259" i="53"/>
  <c r="BX252" i="53"/>
  <c r="BY268" i="53"/>
  <c r="BY252" i="53"/>
  <c r="BY323" i="53"/>
  <c r="BY259" i="53"/>
  <c r="BZ268" i="53"/>
  <c r="BZ259" i="53"/>
  <c r="BZ323" i="53"/>
  <c r="BZ252" i="53"/>
  <c r="CA268" i="53"/>
  <c r="CA323" i="53"/>
  <c r="CA252" i="53"/>
  <c r="CA259" i="53"/>
  <c r="CB268" i="53"/>
  <c r="CB323" i="53"/>
  <c r="CB259" i="53"/>
  <c r="CB252" i="53"/>
  <c r="CC323" i="53"/>
  <c r="CC259" i="53"/>
  <c r="CC252" i="53"/>
  <c r="CC268" i="53"/>
  <c r="CD252" i="53"/>
  <c r="CD259" i="53"/>
  <c r="CD268" i="53"/>
  <c r="CD323" i="53"/>
  <c r="CE323" i="53"/>
  <c r="CE268" i="53"/>
  <c r="CE252" i="53"/>
  <c r="CE259" i="53"/>
  <c r="CF252" i="53"/>
  <c r="CF259" i="53"/>
  <c r="CF268" i="53"/>
  <c r="CF323" i="53"/>
  <c r="CG323" i="53"/>
  <c r="CG252" i="53"/>
  <c r="CG259" i="53"/>
  <c r="CG268" i="53"/>
  <c r="CH259" i="53"/>
  <c r="CH252" i="53"/>
  <c r="CH268" i="53"/>
  <c r="CH323" i="53"/>
  <c r="CI252" i="53"/>
  <c r="CI268" i="53"/>
  <c r="CI259" i="53"/>
  <c r="CI323" i="53"/>
  <c r="CJ259" i="53"/>
  <c r="CJ323" i="53"/>
  <c r="CJ252" i="53"/>
  <c r="CJ268" i="53"/>
  <c r="CK252" i="53"/>
  <c r="CK268" i="53"/>
  <c r="CK323" i="53"/>
  <c r="CK259" i="53"/>
  <c r="CL259" i="53"/>
  <c r="CL323" i="53"/>
  <c r="CL252" i="53"/>
  <c r="CL268" i="53"/>
  <c r="CM268" i="53"/>
  <c r="CM259" i="53"/>
  <c r="CM323" i="53"/>
  <c r="CM252" i="53"/>
  <c r="CN259" i="53"/>
  <c r="CN323" i="53"/>
  <c r="CN252" i="53"/>
  <c r="CN268" i="53"/>
  <c r="CO252" i="53"/>
  <c r="CO323" i="53"/>
  <c r="CO268" i="53"/>
  <c r="CO259" i="53"/>
  <c r="CP259" i="53"/>
  <c r="CP323" i="53"/>
  <c r="CP252" i="53"/>
  <c r="CP268" i="53"/>
  <c r="CQ259" i="53"/>
  <c r="CQ268" i="53"/>
  <c r="CQ323" i="53"/>
  <c r="CQ252" i="53"/>
  <c r="CR259" i="53"/>
  <c r="CR323" i="53"/>
  <c r="CR252" i="53"/>
  <c r="CR268" i="53"/>
  <c r="CS252" i="53"/>
  <c r="CS268" i="53"/>
  <c r="CS259" i="53"/>
  <c r="CS323" i="53"/>
  <c r="CT268" i="53"/>
  <c r="CT323" i="53"/>
  <c r="CT259" i="53"/>
  <c r="CT252" i="53"/>
  <c r="CU323" i="53"/>
  <c r="CU252" i="53"/>
  <c r="CU268" i="53"/>
  <c r="CU259" i="53"/>
  <c r="CV268" i="53"/>
  <c r="CV323" i="53"/>
  <c r="CV252" i="53"/>
  <c r="CV259" i="53"/>
  <c r="CW323" i="53"/>
  <c r="CW268" i="53"/>
  <c r="CW259" i="53"/>
  <c r="CW252" i="53"/>
  <c r="CX252" i="53"/>
  <c r="CX268" i="53"/>
  <c r="CX323" i="53"/>
  <c r="CX259" i="53"/>
  <c r="CY252" i="53"/>
  <c r="CY323" i="53"/>
  <c r="CY268" i="53"/>
  <c r="CY259" i="53"/>
  <c r="CZ323" i="53"/>
  <c r="CZ268" i="53"/>
  <c r="CZ259" i="53"/>
  <c r="CZ252" i="53"/>
  <c r="DA252" i="53"/>
  <c r="DA268" i="53"/>
  <c r="DA323" i="53"/>
  <c r="DA259" i="53"/>
  <c r="DB268" i="53"/>
  <c r="DB252" i="53"/>
  <c r="DB259" i="53"/>
  <c r="DB323" i="53"/>
  <c r="DC252" i="53"/>
  <c r="DC323" i="53"/>
  <c r="DC259" i="53"/>
  <c r="DC268" i="53"/>
  <c r="DD252" i="53"/>
  <c r="DD268" i="53"/>
  <c r="DD323" i="53"/>
  <c r="DD259" i="53"/>
  <c r="DE323" i="53"/>
  <c r="DE268" i="53"/>
  <c r="DE259" i="53"/>
  <c r="DE252" i="53"/>
  <c r="DF252" i="53"/>
  <c r="DF259" i="53"/>
  <c r="DF268" i="53"/>
  <c r="DF323" i="53"/>
  <c r="DG252" i="53"/>
  <c r="DG268" i="53"/>
  <c r="DG323" i="53"/>
  <c r="DG259" i="53"/>
  <c r="DH268" i="53"/>
  <c r="DH323" i="53"/>
  <c r="DH252" i="53"/>
  <c r="DH259" i="53"/>
  <c r="DI259" i="53"/>
  <c r="DI252" i="53"/>
  <c r="DI268" i="53"/>
  <c r="DI323" i="53"/>
  <c r="DJ268" i="53"/>
  <c r="DJ252" i="53"/>
  <c r="DJ259" i="53"/>
  <c r="DJ323" i="53"/>
  <c r="DK252" i="53"/>
  <c r="DK268" i="53"/>
  <c r="DK259" i="53"/>
  <c r="DK323" i="53"/>
  <c r="DL268" i="53"/>
  <c r="DL259" i="53"/>
  <c r="DL252" i="53"/>
  <c r="DL323" i="53"/>
  <c r="DM323" i="53"/>
  <c r="DM259" i="53"/>
  <c r="DM252" i="53"/>
  <c r="DM268" i="53"/>
  <c r="DN259" i="53"/>
  <c r="DN252" i="53"/>
  <c r="DN268" i="53"/>
  <c r="DN323" i="53"/>
  <c r="DO252" i="53"/>
  <c r="DO323" i="53"/>
  <c r="DO259" i="53"/>
  <c r="DO268" i="53"/>
  <c r="DP252" i="53"/>
  <c r="DP259" i="53"/>
  <c r="DP323" i="53"/>
  <c r="DP268" i="53"/>
  <c r="DQ268" i="53"/>
  <c r="DQ323" i="53"/>
  <c r="DQ252" i="53"/>
  <c r="DQ259" i="53"/>
  <c r="DR268" i="53"/>
  <c r="DR252" i="53"/>
  <c r="DR259" i="53"/>
  <c r="DR323" i="53"/>
  <c r="DS323" i="53"/>
  <c r="DS268" i="53"/>
  <c r="DS252" i="53"/>
  <c r="DS259" i="53"/>
  <c r="DT259" i="53"/>
  <c r="DT323" i="53"/>
  <c r="DT268" i="53"/>
  <c r="DT252" i="53"/>
  <c r="DU268" i="53"/>
  <c r="DU259" i="53"/>
  <c r="DU323" i="53"/>
  <c r="DU252" i="53"/>
  <c r="DV268" i="53"/>
  <c r="DV323" i="53"/>
  <c r="DV259" i="53"/>
  <c r="DV252" i="53"/>
  <c r="DW268" i="53"/>
  <c r="DW259" i="53"/>
  <c r="DW252" i="53"/>
  <c r="DW323" i="53"/>
  <c r="DX252" i="53"/>
  <c r="DX268" i="53"/>
  <c r="DX259" i="53"/>
  <c r="DX323" i="53"/>
  <c r="DY323" i="53"/>
  <c r="DY252" i="53"/>
  <c r="DY259" i="53"/>
  <c r="DY268" i="53"/>
  <c r="DZ252" i="53"/>
  <c r="DZ259" i="53"/>
  <c r="DZ323" i="53"/>
  <c r="DZ268" i="53"/>
  <c r="EA252" i="53"/>
  <c r="EA268" i="53"/>
  <c r="EA259" i="53"/>
  <c r="EA323" i="53"/>
  <c r="EB252" i="53"/>
  <c r="EB323" i="53"/>
  <c r="EB268" i="53"/>
  <c r="EB259" i="53"/>
  <c r="I88" i="32"/>
  <c r="I113" i="32" s="1"/>
  <c r="J68" i="49"/>
  <c r="J268" i="50"/>
  <c r="J323" i="50"/>
  <c r="J252" i="50"/>
  <c r="J259" i="50"/>
  <c r="K259" i="50"/>
  <c r="K323" i="50"/>
  <c r="K268" i="50"/>
  <c r="K252" i="50"/>
  <c r="L259" i="50"/>
  <c r="L252" i="50"/>
  <c r="L323" i="50"/>
  <c r="L268" i="50"/>
  <c r="M323" i="50"/>
  <c r="M259" i="50"/>
  <c r="M252" i="50"/>
  <c r="M268" i="50"/>
  <c r="N268" i="50"/>
  <c r="N323" i="50"/>
  <c r="N259" i="50"/>
  <c r="N252" i="50"/>
  <c r="O268" i="50"/>
  <c r="O259" i="50"/>
  <c r="O252" i="50"/>
  <c r="O323" i="50"/>
  <c r="P268" i="50"/>
  <c r="P259" i="50"/>
  <c r="P323" i="50"/>
  <c r="P252" i="50"/>
  <c r="Q259" i="50"/>
  <c r="Q252" i="50"/>
  <c r="Q323" i="50"/>
  <c r="Q268" i="50"/>
  <c r="R259" i="50"/>
  <c r="R252" i="50"/>
  <c r="R323" i="50"/>
  <c r="R268" i="50"/>
  <c r="S323" i="50"/>
  <c r="S268" i="50"/>
  <c r="S252" i="50"/>
  <c r="S259" i="50"/>
  <c r="T252" i="50"/>
  <c r="T259" i="50"/>
  <c r="T268" i="50"/>
  <c r="T323" i="50"/>
  <c r="U323" i="50"/>
  <c r="U268" i="50"/>
  <c r="U252" i="50"/>
  <c r="U259" i="50"/>
  <c r="V323" i="50"/>
  <c r="V268" i="50"/>
  <c r="V259" i="50"/>
  <c r="V252" i="50"/>
  <c r="W259" i="50"/>
  <c r="W323" i="50"/>
  <c r="W268" i="50"/>
  <c r="W252" i="50"/>
  <c r="X323" i="50"/>
  <c r="X259" i="50"/>
  <c r="X252" i="50"/>
  <c r="X268" i="50"/>
  <c r="Y323" i="50"/>
  <c r="Y268" i="50"/>
  <c r="Y252" i="50"/>
  <c r="Y259" i="50"/>
  <c r="Z259" i="50"/>
  <c r="Z323" i="50"/>
  <c r="Z268" i="50"/>
  <c r="Z252" i="50"/>
  <c r="AA252" i="50"/>
  <c r="AA268" i="50"/>
  <c r="AA323" i="50"/>
  <c r="AA259" i="50"/>
  <c r="AB268" i="50"/>
  <c r="AB323" i="50"/>
  <c r="AB252" i="50"/>
  <c r="AB259" i="50"/>
  <c r="AC259" i="50"/>
  <c r="AC268" i="50"/>
  <c r="AC252" i="50"/>
  <c r="AC323" i="50"/>
  <c r="AD252" i="50"/>
  <c r="AD259" i="50"/>
  <c r="AD323" i="50"/>
  <c r="AD268" i="50"/>
  <c r="AE268" i="50"/>
  <c r="AE323" i="50"/>
  <c r="AE252" i="50"/>
  <c r="AE259" i="50"/>
  <c r="AF252" i="50"/>
  <c r="AF323" i="50"/>
  <c r="AF268" i="50"/>
  <c r="AF259" i="50"/>
  <c r="AG252" i="50"/>
  <c r="AG323" i="50"/>
  <c r="AG259" i="50"/>
  <c r="AG268" i="50"/>
  <c r="AH323" i="50"/>
  <c r="AH252" i="50"/>
  <c r="AH259" i="50"/>
  <c r="AH268" i="50"/>
  <c r="AI252" i="50"/>
  <c r="AI323" i="50"/>
  <c r="AI268" i="50"/>
  <c r="AI259" i="50"/>
  <c r="AJ252" i="50"/>
  <c r="AJ323" i="50"/>
  <c r="AJ268" i="50"/>
  <c r="AJ259" i="50"/>
  <c r="AK323" i="50"/>
  <c r="AK259" i="50"/>
  <c r="AK252" i="50"/>
  <c r="AK268" i="50"/>
  <c r="AL268" i="50"/>
  <c r="AL252" i="50"/>
  <c r="AL323" i="50"/>
  <c r="AL259" i="50"/>
  <c r="AM259" i="50"/>
  <c r="AM268" i="50"/>
  <c r="AM252" i="50"/>
  <c r="AM323" i="50"/>
  <c r="AN268" i="50"/>
  <c r="AN323" i="50"/>
  <c r="AN252" i="50"/>
  <c r="AN259" i="50"/>
  <c r="AO252" i="50"/>
  <c r="AO323" i="50"/>
  <c r="AO268" i="50"/>
  <c r="AO259" i="50"/>
  <c r="AP259" i="50"/>
  <c r="AP323" i="50"/>
  <c r="AP252" i="50"/>
  <c r="AP268" i="50"/>
  <c r="AQ323" i="50"/>
  <c r="AQ259" i="50"/>
  <c r="AQ268" i="50"/>
  <c r="AQ252" i="50"/>
  <c r="AR323" i="50"/>
  <c r="AR259" i="50"/>
  <c r="AR268" i="50"/>
  <c r="AR252" i="50"/>
  <c r="AS268" i="50"/>
  <c r="AS252" i="50"/>
  <c r="AS259" i="50"/>
  <c r="AS323" i="50"/>
  <c r="AT259" i="50"/>
  <c r="AT252" i="50"/>
  <c r="AT268" i="50"/>
  <c r="AT323" i="50"/>
  <c r="AU259" i="50"/>
  <c r="AU252" i="50"/>
  <c r="AU323" i="50"/>
  <c r="AU268" i="50"/>
  <c r="AV268" i="50"/>
  <c r="AV323" i="50"/>
  <c r="AV259" i="50"/>
  <c r="AV252" i="50"/>
  <c r="AW323" i="50"/>
  <c r="AW268" i="50"/>
  <c r="AW252" i="50"/>
  <c r="AW259" i="50"/>
  <c r="AX268" i="50"/>
  <c r="AX323" i="50"/>
  <c r="AX259" i="50"/>
  <c r="AX252" i="50"/>
  <c r="AY259" i="50"/>
  <c r="AY323" i="50"/>
  <c r="AY268" i="50"/>
  <c r="AY252" i="50"/>
  <c r="AZ252" i="50"/>
  <c r="AZ259" i="50"/>
  <c r="AZ268" i="50"/>
  <c r="AZ323" i="50"/>
  <c r="BA259" i="50"/>
  <c r="BA268" i="50"/>
  <c r="BA252" i="50"/>
  <c r="BA323" i="50"/>
  <c r="BB252" i="50"/>
  <c r="BB259" i="50"/>
  <c r="BB323" i="50"/>
  <c r="BB268" i="50"/>
  <c r="BC252" i="50"/>
  <c r="BC268" i="50"/>
  <c r="BC323" i="50"/>
  <c r="BC259" i="50"/>
  <c r="BD252" i="50"/>
  <c r="BD323" i="50"/>
  <c r="BD268" i="50"/>
  <c r="BD259" i="50"/>
  <c r="BE252" i="50"/>
  <c r="BE259" i="50"/>
  <c r="BE268" i="50"/>
  <c r="BE323" i="50"/>
  <c r="BF252" i="50"/>
  <c r="BF268" i="50"/>
  <c r="BF259" i="50"/>
  <c r="BF323" i="50"/>
  <c r="BG268" i="50"/>
  <c r="BG323" i="50"/>
  <c r="BG259" i="50"/>
  <c r="BG252" i="50"/>
  <c r="BH259" i="50"/>
  <c r="BH268" i="50"/>
  <c r="BH323" i="50"/>
  <c r="BH252" i="50"/>
  <c r="BI252" i="50"/>
  <c r="BI323" i="50"/>
  <c r="BI259" i="50"/>
  <c r="BI268" i="50"/>
  <c r="BJ268" i="50"/>
  <c r="BJ323" i="50"/>
  <c r="BJ259" i="50"/>
  <c r="BJ252" i="50"/>
  <c r="BK259" i="50"/>
  <c r="BK252" i="50"/>
  <c r="BK268" i="50"/>
  <c r="BK323" i="50"/>
  <c r="BL323" i="50"/>
  <c r="BL268" i="50"/>
  <c r="BL252" i="50"/>
  <c r="BL259" i="50"/>
  <c r="BM268" i="50"/>
  <c r="BM323" i="50"/>
  <c r="BM252" i="50"/>
  <c r="BM259" i="50"/>
  <c r="BN268" i="50"/>
  <c r="BN259" i="50"/>
  <c r="BN252" i="50"/>
  <c r="BN323" i="50"/>
  <c r="BO259" i="50"/>
  <c r="BO323" i="50"/>
  <c r="BO252" i="50"/>
  <c r="BO268" i="50"/>
  <c r="BP323" i="50"/>
  <c r="BP259" i="50"/>
  <c r="BP268" i="50"/>
  <c r="BP252" i="50"/>
  <c r="BQ259" i="50"/>
  <c r="BQ268" i="50"/>
  <c r="BQ252" i="50"/>
  <c r="BQ323" i="50"/>
  <c r="BR323" i="50"/>
  <c r="BR252" i="50"/>
  <c r="BR268" i="50"/>
  <c r="BR259" i="50"/>
  <c r="BS252" i="50"/>
  <c r="BS323" i="50"/>
  <c r="BS268" i="50"/>
  <c r="BS259" i="50"/>
  <c r="BT259" i="50"/>
  <c r="BT323" i="50"/>
  <c r="BT252" i="50"/>
  <c r="BT268" i="50"/>
  <c r="BU268" i="50"/>
  <c r="BU259" i="50"/>
  <c r="BU323" i="50"/>
  <c r="BU252" i="50"/>
  <c r="BV268" i="50"/>
  <c r="BV323" i="50"/>
  <c r="BV252" i="50"/>
  <c r="BV259" i="50"/>
  <c r="BW259" i="50"/>
  <c r="BW252" i="50"/>
  <c r="BW323" i="50"/>
  <c r="BW268" i="50"/>
  <c r="BX259" i="50"/>
  <c r="BX323" i="50"/>
  <c r="BX252" i="50"/>
  <c r="BX268" i="50"/>
  <c r="BY252" i="50"/>
  <c r="BY259" i="50"/>
  <c r="BY268" i="50"/>
  <c r="BY323" i="50"/>
  <c r="BZ323" i="50"/>
  <c r="BZ259" i="50"/>
  <c r="BZ252" i="50"/>
  <c r="BZ268" i="50"/>
  <c r="CA323" i="50"/>
  <c r="CA268" i="50"/>
  <c r="CA252" i="50"/>
  <c r="CA259" i="50"/>
  <c r="CB259" i="50"/>
  <c r="CB323" i="50"/>
  <c r="CB268" i="50"/>
  <c r="CB252" i="50"/>
  <c r="CC323" i="50"/>
  <c r="CC252" i="50"/>
  <c r="CC259" i="50"/>
  <c r="CC268" i="50"/>
  <c r="CD259" i="50"/>
  <c r="CD268" i="50"/>
  <c r="CD252" i="50"/>
  <c r="CD323" i="50"/>
  <c r="CE259" i="50"/>
  <c r="CE268" i="50"/>
  <c r="CE252" i="50"/>
  <c r="CE323" i="50"/>
  <c r="CF259" i="50"/>
  <c r="CF323" i="50"/>
  <c r="CF252" i="50"/>
  <c r="CF268" i="50"/>
  <c r="CG323" i="50"/>
  <c r="CG268" i="50"/>
  <c r="CG259" i="50"/>
  <c r="CG252" i="50"/>
  <c r="CH268" i="50"/>
  <c r="CH259" i="50"/>
  <c r="CH323" i="50"/>
  <c r="CH252" i="50"/>
  <c r="CI252" i="50"/>
  <c r="CI268" i="50"/>
  <c r="CI259" i="50"/>
  <c r="CI323" i="50"/>
  <c r="CJ268" i="50"/>
  <c r="CJ259" i="50"/>
  <c r="CJ323" i="50"/>
  <c r="CJ252" i="50"/>
  <c r="CK252" i="50"/>
  <c r="CK323" i="50"/>
  <c r="CK268" i="50"/>
  <c r="CK259" i="50"/>
  <c r="CL252" i="50"/>
  <c r="CL323" i="50"/>
  <c r="CL268" i="50"/>
  <c r="CL259" i="50"/>
  <c r="CM259" i="50"/>
  <c r="CM268" i="50"/>
  <c r="CM252" i="50"/>
  <c r="CM323" i="50"/>
  <c r="CN323" i="50"/>
  <c r="CN252" i="50"/>
  <c r="CN268" i="50"/>
  <c r="CN259" i="50"/>
  <c r="CO323" i="50"/>
  <c r="CO259" i="50"/>
  <c r="CO252" i="50"/>
  <c r="CO268" i="50"/>
  <c r="CP268" i="50"/>
  <c r="CP259" i="50"/>
  <c r="CP252" i="50"/>
  <c r="CP323" i="50"/>
  <c r="CQ252" i="50"/>
  <c r="CQ259" i="50"/>
  <c r="CQ323" i="50"/>
  <c r="CQ268" i="50"/>
  <c r="CR259" i="50"/>
  <c r="CR268" i="50"/>
  <c r="CR323" i="50"/>
  <c r="CR252" i="50"/>
  <c r="CS252" i="50"/>
  <c r="CS259" i="50"/>
  <c r="CS268" i="50"/>
  <c r="CS323" i="50"/>
  <c r="CT323" i="50"/>
  <c r="CT268" i="50"/>
  <c r="CT252" i="50"/>
  <c r="CT259" i="50"/>
  <c r="CU252" i="50"/>
  <c r="CU259" i="50"/>
  <c r="CU268" i="50"/>
  <c r="CU323" i="50"/>
  <c r="CV259" i="50"/>
  <c r="CV268" i="50"/>
  <c r="CV323" i="50"/>
  <c r="CV252" i="50"/>
  <c r="CW259" i="50"/>
  <c r="CW268" i="50"/>
  <c r="CW323" i="50"/>
  <c r="CW252" i="50"/>
  <c r="CX259" i="50"/>
  <c r="CX323" i="50"/>
  <c r="CX252" i="50"/>
  <c r="CX268" i="50"/>
  <c r="CY268" i="50"/>
  <c r="CY259" i="50"/>
  <c r="CY323" i="50"/>
  <c r="CY252" i="50"/>
  <c r="CZ252" i="50"/>
  <c r="CZ323" i="50"/>
  <c r="CZ259" i="50"/>
  <c r="CZ268" i="50"/>
  <c r="DA323" i="50"/>
  <c r="DA252" i="50"/>
  <c r="DA259" i="50"/>
  <c r="DA268" i="50"/>
  <c r="DB323" i="50"/>
  <c r="DB252" i="50"/>
  <c r="DB268" i="50"/>
  <c r="DB259" i="50"/>
  <c r="DC252" i="50"/>
  <c r="DC323" i="50"/>
  <c r="DC268" i="50"/>
  <c r="DC259" i="50"/>
  <c r="DD252" i="50"/>
  <c r="DD259" i="50"/>
  <c r="DD268" i="50"/>
  <c r="DD323" i="50"/>
  <c r="DE259" i="50"/>
  <c r="DE323" i="50"/>
  <c r="DE252" i="50"/>
  <c r="DE268" i="50"/>
  <c r="DF259" i="50"/>
  <c r="DF323" i="50"/>
  <c r="DF268" i="50"/>
  <c r="DF252" i="50"/>
  <c r="DG323" i="50"/>
  <c r="DG259" i="50"/>
  <c r="DG268" i="50"/>
  <c r="DG252" i="50"/>
  <c r="DH259" i="50"/>
  <c r="DH252" i="50"/>
  <c r="DH323" i="50"/>
  <c r="DH268" i="50"/>
  <c r="DI268" i="50"/>
  <c r="DI323" i="50"/>
  <c r="DI252" i="50"/>
  <c r="DI259" i="50"/>
  <c r="DJ259" i="50"/>
  <c r="DJ252" i="50"/>
  <c r="DJ323" i="50"/>
  <c r="DJ268" i="50"/>
  <c r="DK252" i="50"/>
  <c r="DK259" i="50"/>
  <c r="DK268" i="50"/>
  <c r="DK323" i="50"/>
  <c r="DL252" i="50"/>
  <c r="DL323" i="50"/>
  <c r="DL268" i="50"/>
  <c r="DL259" i="50"/>
  <c r="DM268" i="50"/>
  <c r="DM259" i="50"/>
  <c r="DM323" i="50"/>
  <c r="DM252" i="50"/>
  <c r="DN268" i="50"/>
  <c r="DN323" i="50"/>
  <c r="DN252" i="50"/>
  <c r="DN259" i="50"/>
  <c r="DO323" i="50"/>
  <c r="DO268" i="50"/>
  <c r="DO259" i="50"/>
  <c r="DO252" i="50"/>
  <c r="DP259" i="50"/>
  <c r="DP268" i="50"/>
  <c r="DP323" i="50"/>
  <c r="DP252" i="50"/>
  <c r="DQ252" i="50"/>
  <c r="DQ268" i="50"/>
  <c r="DQ259" i="50"/>
  <c r="DQ323" i="50"/>
  <c r="DR268" i="50"/>
  <c r="DR252" i="50"/>
  <c r="DR259" i="50"/>
  <c r="DR323" i="50"/>
  <c r="DS323" i="50"/>
  <c r="DS268" i="50"/>
  <c r="DS252" i="50"/>
  <c r="DS259" i="50"/>
  <c r="DT268" i="50"/>
  <c r="DT259" i="50"/>
  <c r="DT252" i="50"/>
  <c r="DT323" i="50"/>
  <c r="DU259" i="50"/>
  <c r="DU323" i="50"/>
  <c r="DU252" i="50"/>
  <c r="DU268" i="50"/>
  <c r="DV323" i="50"/>
  <c r="DV252" i="50"/>
  <c r="DV268" i="50"/>
  <c r="DV259" i="50"/>
  <c r="DW268" i="50"/>
  <c r="DW259" i="50"/>
  <c r="DW323" i="50"/>
  <c r="DW252" i="50"/>
  <c r="DX252" i="50"/>
  <c r="DX259" i="50"/>
  <c r="DX268" i="50"/>
  <c r="DX323" i="50"/>
  <c r="DY268" i="50"/>
  <c r="DY323" i="50"/>
  <c r="DY259" i="50"/>
  <c r="DY252" i="50"/>
  <c r="DZ252" i="50"/>
  <c r="DZ323" i="50"/>
  <c r="DZ259" i="50"/>
  <c r="DZ268" i="50"/>
  <c r="EA252" i="50"/>
  <c r="EA259" i="50"/>
  <c r="EA323" i="50"/>
  <c r="EA268" i="50"/>
  <c r="EB323" i="50"/>
  <c r="EB252" i="50"/>
  <c r="EB259" i="50"/>
  <c r="EB268" i="50"/>
  <c r="K93" i="32"/>
  <c r="K114" i="32" s="1"/>
  <c r="J137" i="51"/>
  <c r="D315" i="56"/>
  <c r="M89" i="32"/>
  <c r="M115" i="32" s="1"/>
  <c r="I93" i="32"/>
  <c r="I114" i="32" s="1"/>
  <c r="J121" i="49"/>
  <c r="J99" i="49"/>
  <c r="J137" i="49"/>
  <c r="J252" i="52"/>
  <c r="J323" i="52"/>
  <c r="J259" i="52"/>
  <c r="J268" i="52"/>
  <c r="K268" i="52"/>
  <c r="K252" i="52"/>
  <c r="K323" i="52"/>
  <c r="K259" i="52"/>
  <c r="L268" i="52"/>
  <c r="L323" i="52"/>
  <c r="L252" i="52"/>
  <c r="L259" i="52"/>
  <c r="M252" i="52"/>
  <c r="M323" i="52"/>
  <c r="M259" i="52"/>
  <c r="M268" i="52"/>
  <c r="N268" i="52"/>
  <c r="N323" i="52"/>
  <c r="N259" i="52"/>
  <c r="N252" i="52"/>
  <c r="O268" i="52"/>
  <c r="O323" i="52"/>
  <c r="O252" i="52"/>
  <c r="O259" i="52"/>
  <c r="P268" i="52"/>
  <c r="P252" i="52"/>
  <c r="P323" i="52"/>
  <c r="P259" i="52"/>
  <c r="Q259" i="52"/>
  <c r="Q252" i="52"/>
  <c r="Q268" i="52"/>
  <c r="Q323" i="52"/>
  <c r="R252" i="52"/>
  <c r="R259" i="52"/>
  <c r="R323" i="52"/>
  <c r="R268" i="52"/>
  <c r="S259" i="52"/>
  <c r="S268" i="52"/>
  <c r="S252" i="52"/>
  <c r="S323" i="52"/>
  <c r="T252" i="52"/>
  <c r="T323" i="52"/>
  <c r="T268" i="52"/>
  <c r="T259" i="52"/>
  <c r="U252" i="52"/>
  <c r="U268" i="52"/>
  <c r="U323" i="52"/>
  <c r="U259" i="52"/>
  <c r="V259" i="52"/>
  <c r="V252" i="52"/>
  <c r="V323" i="52"/>
  <c r="V268" i="52"/>
  <c r="W323" i="52"/>
  <c r="W252" i="52"/>
  <c r="W259" i="52"/>
  <c r="W268" i="52"/>
  <c r="X259" i="52"/>
  <c r="X268" i="52"/>
  <c r="X323" i="52"/>
  <c r="X252" i="52"/>
  <c r="Y252" i="52"/>
  <c r="Y268" i="52"/>
  <c r="Y323" i="52"/>
  <c r="Y259" i="52"/>
  <c r="Z259" i="52"/>
  <c r="Z252" i="52"/>
  <c r="Z323" i="52"/>
  <c r="Z268" i="52"/>
  <c r="AA323" i="52"/>
  <c r="AA268" i="52"/>
  <c r="AA259" i="52"/>
  <c r="AA252" i="52"/>
  <c r="AB252" i="52"/>
  <c r="AB268" i="52"/>
  <c r="AB323" i="52"/>
  <c r="AB259" i="52"/>
  <c r="AC252" i="52"/>
  <c r="AC323" i="52"/>
  <c r="AC268" i="52"/>
  <c r="AC259" i="52"/>
  <c r="AD259" i="52"/>
  <c r="AD323" i="52"/>
  <c r="AD252" i="52"/>
  <c r="AD268" i="52"/>
  <c r="AE268" i="52"/>
  <c r="AE323" i="52"/>
  <c r="AE252" i="52"/>
  <c r="AE259" i="52"/>
  <c r="AF268" i="52"/>
  <c r="AF323" i="52"/>
  <c r="AF259" i="52"/>
  <c r="AF252" i="52"/>
  <c r="AG259" i="52"/>
  <c r="AG323" i="52"/>
  <c r="AG268" i="52"/>
  <c r="AG252" i="52"/>
  <c r="AH259" i="52"/>
  <c r="AH252" i="52"/>
  <c r="AH323" i="52"/>
  <c r="AH268" i="52"/>
  <c r="AI268" i="52"/>
  <c r="AI323" i="52"/>
  <c r="AI259" i="52"/>
  <c r="AI252" i="52"/>
  <c r="AJ268" i="52"/>
  <c r="AJ259" i="52"/>
  <c r="AJ252" i="52"/>
  <c r="AJ323" i="52"/>
  <c r="AK268" i="52"/>
  <c r="AK323" i="52"/>
  <c r="AK252" i="52"/>
  <c r="AK259" i="52"/>
  <c r="AL268" i="52"/>
  <c r="AL259" i="52"/>
  <c r="AL252" i="52"/>
  <c r="AL323" i="52"/>
  <c r="AM252" i="52"/>
  <c r="AM323" i="52"/>
  <c r="AM268" i="52"/>
  <c r="AM259" i="52"/>
  <c r="AN268" i="52"/>
  <c r="AN259" i="52"/>
  <c r="AN252" i="52"/>
  <c r="AN323" i="52"/>
  <c r="AO323" i="52"/>
  <c r="AO268" i="52"/>
  <c r="AO252" i="52"/>
  <c r="AO259" i="52"/>
  <c r="AP268" i="52"/>
  <c r="AP252" i="52"/>
  <c r="AP259" i="52"/>
  <c r="AP323" i="52"/>
  <c r="AQ323" i="52"/>
  <c r="AQ252" i="52"/>
  <c r="AQ259" i="52"/>
  <c r="AQ268" i="52"/>
  <c r="AR252" i="52"/>
  <c r="AR323" i="52"/>
  <c r="AR268" i="52"/>
  <c r="AR259" i="52"/>
  <c r="AS323" i="52"/>
  <c r="AS252" i="52"/>
  <c r="AS259" i="52"/>
  <c r="AS268" i="52"/>
  <c r="AT323" i="52"/>
  <c r="AT252" i="52"/>
  <c r="AT259" i="52"/>
  <c r="AT268" i="52"/>
  <c r="AU268" i="52"/>
  <c r="AU259" i="52"/>
  <c r="AU323" i="52"/>
  <c r="AU252" i="52"/>
  <c r="AV323" i="52"/>
  <c r="AV268" i="52"/>
  <c r="AV252" i="52"/>
  <c r="AV259" i="52"/>
  <c r="AW252" i="52"/>
  <c r="AW268" i="52"/>
  <c r="AW259" i="52"/>
  <c r="AW323" i="52"/>
  <c r="AX252" i="52"/>
  <c r="AX323" i="52"/>
  <c r="AX259" i="52"/>
  <c r="AX268" i="52"/>
  <c r="AY268" i="52"/>
  <c r="AY259" i="52"/>
  <c r="AY252" i="52"/>
  <c r="AY323" i="52"/>
  <c r="AZ268" i="52"/>
  <c r="AZ259" i="52"/>
  <c r="AZ323" i="52"/>
  <c r="AZ252" i="52"/>
  <c r="BA268" i="52"/>
  <c r="BA252" i="52"/>
  <c r="BA323" i="52"/>
  <c r="BA259" i="52"/>
  <c r="BB259" i="52"/>
  <c r="BB252" i="52"/>
  <c r="BB268" i="52"/>
  <c r="BB323" i="52"/>
  <c r="BC323" i="52"/>
  <c r="BC252" i="52"/>
  <c r="BC259" i="52"/>
  <c r="BC268" i="52"/>
  <c r="BD268" i="52"/>
  <c r="BD252" i="52"/>
  <c r="BD259" i="52"/>
  <c r="BD323" i="52"/>
  <c r="BE259" i="52"/>
  <c r="BE252" i="52"/>
  <c r="BE323" i="52"/>
  <c r="BE268" i="52"/>
  <c r="BF259" i="52"/>
  <c r="BF252" i="52"/>
  <c r="BF268" i="52"/>
  <c r="BF323" i="52"/>
  <c r="BG268" i="52"/>
  <c r="BG259" i="52"/>
  <c r="BG323" i="52"/>
  <c r="BG252" i="52"/>
  <c r="BH323" i="52"/>
  <c r="BH252" i="52"/>
  <c r="BH268" i="52"/>
  <c r="BH259" i="52"/>
  <c r="BI252" i="52"/>
  <c r="BI259" i="52"/>
  <c r="BI268" i="52"/>
  <c r="BI323" i="52"/>
  <c r="BJ259" i="52"/>
  <c r="BJ323" i="52"/>
  <c r="BJ252" i="52"/>
  <c r="BJ268" i="52"/>
  <c r="BK252" i="52"/>
  <c r="BK259" i="52"/>
  <c r="BK268" i="52"/>
  <c r="BK323" i="52"/>
  <c r="BL323" i="52"/>
  <c r="BL252" i="52"/>
  <c r="BL268" i="52"/>
  <c r="BL259" i="52"/>
  <c r="BM259" i="52"/>
  <c r="BM268" i="52"/>
  <c r="BM252" i="52"/>
  <c r="BM323" i="52"/>
  <c r="BN259" i="52"/>
  <c r="BN323" i="52"/>
  <c r="BN252" i="52"/>
  <c r="BN268" i="52"/>
  <c r="BO323" i="52"/>
  <c r="BO259" i="52"/>
  <c r="BO268" i="52"/>
  <c r="BO252" i="52"/>
  <c r="BP268" i="52"/>
  <c r="BP252" i="52"/>
  <c r="BP259" i="52"/>
  <c r="BP323" i="52"/>
  <c r="BQ252" i="52"/>
  <c r="BQ323" i="52"/>
  <c r="BQ268" i="52"/>
  <c r="BQ259" i="52"/>
  <c r="BR268" i="52"/>
  <c r="BR252" i="52"/>
  <c r="BR259" i="52"/>
  <c r="BR323" i="52"/>
  <c r="BS268" i="52"/>
  <c r="BS252" i="52"/>
  <c r="BS259" i="52"/>
  <c r="BS323" i="52"/>
  <c r="BT323" i="52"/>
  <c r="BT268" i="52"/>
  <c r="BT259" i="52"/>
  <c r="BT252" i="52"/>
  <c r="BU268" i="52"/>
  <c r="BU259" i="52"/>
  <c r="BU323" i="52"/>
  <c r="BU252" i="52"/>
  <c r="BV268" i="52"/>
  <c r="BV259" i="52"/>
  <c r="BV252" i="52"/>
  <c r="BV323" i="52"/>
  <c r="BW268" i="52"/>
  <c r="BW252" i="52"/>
  <c r="BW259" i="52"/>
  <c r="BW323" i="52"/>
  <c r="BX252" i="52"/>
  <c r="BX259" i="52"/>
  <c r="BX268" i="52"/>
  <c r="BX323" i="52"/>
  <c r="BY268" i="52"/>
  <c r="BY252" i="52"/>
  <c r="BY323" i="52"/>
  <c r="BY259" i="52"/>
  <c r="BZ252" i="52"/>
  <c r="BZ323" i="52"/>
  <c r="BZ268" i="52"/>
  <c r="BZ259" i="52"/>
  <c r="CA252" i="52"/>
  <c r="CA259" i="52"/>
  <c r="CA268" i="52"/>
  <c r="CA323" i="52"/>
  <c r="CB252" i="52"/>
  <c r="CB268" i="52"/>
  <c r="CB259" i="52"/>
  <c r="CB323" i="52"/>
  <c r="CC259" i="52"/>
  <c r="CC252" i="52"/>
  <c r="CC268" i="52"/>
  <c r="CC323" i="52"/>
  <c r="CD259" i="52"/>
  <c r="CD268" i="52"/>
  <c r="CD252" i="52"/>
  <c r="CD323" i="52"/>
  <c r="CE259" i="52"/>
  <c r="CE268" i="52"/>
  <c r="CE323" i="52"/>
  <c r="CE252" i="52"/>
  <c r="CF259" i="52"/>
  <c r="CF252" i="52"/>
  <c r="CF323" i="52"/>
  <c r="CF268" i="52"/>
  <c r="CG252" i="52"/>
  <c r="CG323" i="52"/>
  <c r="CG268" i="52"/>
  <c r="CG259" i="52"/>
  <c r="CH268" i="52"/>
  <c r="CH252" i="52"/>
  <c r="CH323" i="52"/>
  <c r="CH259" i="52"/>
  <c r="CI323" i="52"/>
  <c r="CI268" i="52"/>
  <c r="CI259" i="52"/>
  <c r="CI252" i="52"/>
  <c r="CJ323" i="52"/>
  <c r="CJ252" i="52"/>
  <c r="CJ259" i="52"/>
  <c r="CJ268" i="52"/>
  <c r="CK323" i="52"/>
  <c r="CK259" i="52"/>
  <c r="CK252" i="52"/>
  <c r="CK268" i="52"/>
  <c r="CL268" i="52"/>
  <c r="CL259" i="52"/>
  <c r="CL252" i="52"/>
  <c r="CL323" i="52"/>
  <c r="CM323" i="52"/>
  <c r="CM259" i="52"/>
  <c r="CM268" i="52"/>
  <c r="CM252" i="52"/>
  <c r="CN323" i="52"/>
  <c r="CN268" i="52"/>
  <c r="CN259" i="52"/>
  <c r="CN252" i="52"/>
  <c r="CO259" i="52"/>
  <c r="CO268" i="52"/>
  <c r="CO252" i="52"/>
  <c r="CO323" i="52"/>
  <c r="CP252" i="52"/>
  <c r="CP259" i="52"/>
  <c r="CP323" i="52"/>
  <c r="CP268" i="52"/>
  <c r="CQ252" i="52"/>
  <c r="CQ259" i="52"/>
  <c r="CQ323" i="52"/>
  <c r="CQ268" i="52"/>
  <c r="CR268" i="52"/>
  <c r="CR323" i="52"/>
  <c r="CR252" i="52"/>
  <c r="CR259" i="52"/>
  <c r="CS252" i="52"/>
  <c r="CS259" i="52"/>
  <c r="CS268" i="52"/>
  <c r="CS323" i="52"/>
  <c r="CT259" i="52"/>
  <c r="CT323" i="52"/>
  <c r="CT268" i="52"/>
  <c r="CT252" i="52"/>
  <c r="CU259" i="52"/>
  <c r="CU323" i="52"/>
  <c r="CU252" i="52"/>
  <c r="CU268" i="52"/>
  <c r="CV259" i="52"/>
  <c r="CV323" i="52"/>
  <c r="CV268" i="52"/>
  <c r="CV252" i="52"/>
  <c r="CW323" i="52"/>
  <c r="CW252" i="52"/>
  <c r="CW259" i="52"/>
  <c r="CW268" i="52"/>
  <c r="CX252" i="52"/>
  <c r="CX323" i="52"/>
  <c r="CX259" i="52"/>
  <c r="CX268" i="52"/>
  <c r="CY252" i="52"/>
  <c r="CY259" i="52"/>
  <c r="CY268" i="52"/>
  <c r="CY323" i="52"/>
  <c r="CZ252" i="52"/>
  <c r="CZ259" i="52"/>
  <c r="CZ268" i="52"/>
  <c r="CZ323" i="52"/>
  <c r="DA259" i="52"/>
  <c r="DA268" i="52"/>
  <c r="DA323" i="52"/>
  <c r="DA252" i="52"/>
  <c r="DB323" i="52"/>
  <c r="DB268" i="52"/>
  <c r="DB252" i="52"/>
  <c r="DB259" i="52"/>
  <c r="DC268" i="52"/>
  <c r="DC259" i="52"/>
  <c r="DC252" i="52"/>
  <c r="DC323" i="52"/>
  <c r="DD252" i="52"/>
  <c r="DD323" i="52"/>
  <c r="DD259" i="52"/>
  <c r="DD268" i="52"/>
  <c r="DE259" i="52"/>
  <c r="DE268" i="52"/>
  <c r="DE252" i="52"/>
  <c r="DE323" i="52"/>
  <c r="DF259" i="52"/>
  <c r="DF323" i="52"/>
  <c r="DF268" i="52"/>
  <c r="DF252" i="52"/>
  <c r="DG252" i="52"/>
  <c r="DG268" i="52"/>
  <c r="DG323" i="52"/>
  <c r="DG259" i="52"/>
  <c r="DH268" i="52"/>
  <c r="DH323" i="52"/>
  <c r="DH259" i="52"/>
  <c r="DH252" i="52"/>
  <c r="DI259" i="52"/>
  <c r="DI252" i="52"/>
  <c r="DI323" i="52"/>
  <c r="DI268" i="52"/>
  <c r="DJ252" i="52"/>
  <c r="DJ259" i="52"/>
  <c r="DJ268" i="52"/>
  <c r="DJ323" i="52"/>
  <c r="DK259" i="52"/>
  <c r="DK252" i="52"/>
  <c r="DK323" i="52"/>
  <c r="DK268" i="52"/>
  <c r="DL323" i="52"/>
  <c r="DL252" i="52"/>
  <c r="DL268" i="52"/>
  <c r="DL259" i="52"/>
  <c r="DM323" i="52"/>
  <c r="DM252" i="52"/>
  <c r="DM268" i="52"/>
  <c r="DM259" i="52"/>
  <c r="DN268" i="52"/>
  <c r="DN259" i="52"/>
  <c r="DN252" i="52"/>
  <c r="DN323" i="52"/>
  <c r="DO323" i="52"/>
  <c r="DO268" i="52"/>
  <c r="DO252" i="52"/>
  <c r="DO259" i="52"/>
  <c r="DP252" i="52"/>
  <c r="DP268" i="52"/>
  <c r="DP259" i="52"/>
  <c r="DP323" i="52"/>
  <c r="DQ268" i="52"/>
  <c r="DQ252" i="52"/>
  <c r="DQ259" i="52"/>
  <c r="DQ323" i="52"/>
  <c r="DR252" i="52"/>
  <c r="DR323" i="52"/>
  <c r="DR259" i="52"/>
  <c r="DR268" i="52"/>
  <c r="DS323" i="52"/>
  <c r="DS252" i="52"/>
  <c r="DS259" i="52"/>
  <c r="DS268" i="52"/>
  <c r="DT252" i="52"/>
  <c r="DT323" i="52"/>
  <c r="DT268" i="52"/>
  <c r="DT259" i="52"/>
  <c r="DU268" i="52"/>
  <c r="DU252" i="52"/>
  <c r="DU323" i="52"/>
  <c r="DU259" i="52"/>
  <c r="DV268" i="52"/>
  <c r="DV252" i="52"/>
  <c r="DV259" i="52"/>
  <c r="DV323" i="52"/>
  <c r="DW259" i="52"/>
  <c r="DW252" i="52"/>
  <c r="DW268" i="52"/>
  <c r="DW323" i="52"/>
  <c r="DX268" i="52"/>
  <c r="DX259" i="52"/>
  <c r="DX252" i="52"/>
  <c r="DX323" i="52"/>
  <c r="DY252" i="52"/>
  <c r="DY323" i="52"/>
  <c r="DY268" i="52"/>
  <c r="DY259" i="52"/>
  <c r="DZ259" i="52"/>
  <c r="DZ252" i="52"/>
  <c r="DZ268" i="52"/>
  <c r="DZ323" i="52"/>
  <c r="EA252" i="52"/>
  <c r="EA259" i="52"/>
  <c r="EA268" i="52"/>
  <c r="EA323" i="52"/>
  <c r="EB259" i="52"/>
  <c r="EB268" i="52"/>
  <c r="EB252" i="52"/>
  <c r="EB323" i="52"/>
  <c r="F269" i="49"/>
  <c r="N269" i="49" s="1"/>
  <c r="I89" i="32"/>
  <c r="I115" i="32" s="1"/>
  <c r="J268" i="49"/>
  <c r="J323" i="49"/>
  <c r="J259" i="49"/>
  <c r="J252" i="49"/>
  <c r="K323" i="49"/>
  <c r="K259" i="49"/>
  <c r="K268" i="49"/>
  <c r="K252" i="49"/>
  <c r="L268" i="49"/>
  <c r="L323" i="49"/>
  <c r="L252" i="49"/>
  <c r="L259" i="49"/>
  <c r="M252" i="49"/>
  <c r="M259" i="49"/>
  <c r="M323" i="49"/>
  <c r="M268" i="49"/>
  <c r="N259" i="49"/>
  <c r="N252" i="49"/>
  <c r="N323" i="49"/>
  <c r="N268" i="49"/>
  <c r="O323" i="49"/>
  <c r="O259" i="49"/>
  <c r="O268" i="49"/>
  <c r="O252" i="49"/>
  <c r="P259" i="49"/>
  <c r="P323" i="49"/>
  <c r="P252" i="49"/>
  <c r="P268" i="49"/>
  <c r="Q259" i="49"/>
  <c r="Q252" i="49"/>
  <c r="Q268" i="49"/>
  <c r="Q323" i="49"/>
  <c r="R252" i="49"/>
  <c r="R323" i="49"/>
  <c r="R268" i="49"/>
  <c r="R259" i="49"/>
  <c r="S268" i="49"/>
  <c r="S252" i="49"/>
  <c r="S259" i="49"/>
  <c r="S323" i="49"/>
  <c r="T259" i="49"/>
  <c r="T252" i="49"/>
  <c r="T268" i="49"/>
  <c r="T323" i="49"/>
  <c r="U323" i="49"/>
  <c r="U252" i="49"/>
  <c r="U259" i="49"/>
  <c r="U268" i="49"/>
  <c r="V252" i="49"/>
  <c r="V268" i="49"/>
  <c r="V259" i="49"/>
  <c r="V323" i="49"/>
  <c r="W323" i="49"/>
  <c r="W259" i="49"/>
  <c r="W268" i="49"/>
  <c r="W252" i="49"/>
  <c r="X259" i="49"/>
  <c r="X323" i="49"/>
  <c r="X268" i="49"/>
  <c r="X252" i="49"/>
  <c r="Y323" i="49"/>
  <c r="Y268" i="49"/>
  <c r="Y252" i="49"/>
  <c r="Y259" i="49"/>
  <c r="Z268" i="49"/>
  <c r="Z323" i="49"/>
  <c r="Z252" i="49"/>
  <c r="Z259" i="49"/>
  <c r="AA323" i="49"/>
  <c r="AA252" i="49"/>
  <c r="AA259" i="49"/>
  <c r="AA268" i="49"/>
  <c r="AB268" i="49"/>
  <c r="AB252" i="49"/>
  <c r="AB323" i="49"/>
  <c r="AB259" i="49"/>
  <c r="AC259" i="49"/>
  <c r="AC252" i="49"/>
  <c r="AC323" i="49"/>
  <c r="AC268" i="49"/>
  <c r="AD259" i="49"/>
  <c r="AD268" i="49"/>
  <c r="AD323" i="49"/>
  <c r="AD252" i="49"/>
  <c r="AE259" i="49"/>
  <c r="AE268" i="49"/>
  <c r="AE252" i="49"/>
  <c r="AE323" i="49"/>
  <c r="AF259" i="49"/>
  <c r="AF252" i="49"/>
  <c r="AF323" i="49"/>
  <c r="AF268" i="49"/>
  <c r="AG268" i="49"/>
  <c r="AG259" i="49"/>
  <c r="AG323" i="49"/>
  <c r="AG252" i="49"/>
  <c r="AH268" i="49"/>
  <c r="AH252" i="49"/>
  <c r="AH323" i="49"/>
  <c r="AH259" i="49"/>
  <c r="AI259" i="49"/>
  <c r="AI268" i="49"/>
  <c r="AI323" i="49"/>
  <c r="AI252" i="49"/>
  <c r="AJ268" i="49"/>
  <c r="AJ259" i="49"/>
  <c r="AJ252" i="49"/>
  <c r="AJ323" i="49"/>
  <c r="AK259" i="49"/>
  <c r="AK252" i="49"/>
  <c r="AK323" i="49"/>
  <c r="AK268" i="49"/>
  <c r="AL323" i="49"/>
  <c r="AL268" i="49"/>
  <c r="AL259" i="49"/>
  <c r="AL252" i="49"/>
  <c r="AM323" i="49"/>
  <c r="AM268" i="49"/>
  <c r="AM252" i="49"/>
  <c r="AM259" i="49"/>
  <c r="AN268" i="49"/>
  <c r="AN323" i="49"/>
  <c r="AN252" i="49"/>
  <c r="AN259" i="49"/>
  <c r="AO259" i="49"/>
  <c r="AO323" i="49"/>
  <c r="AO268" i="49"/>
  <c r="AO252" i="49"/>
  <c r="AP268" i="49"/>
  <c r="AP259" i="49"/>
  <c r="AP252" i="49"/>
  <c r="AP323" i="49"/>
  <c r="AQ252" i="49"/>
  <c r="AQ268" i="49"/>
  <c r="AQ259" i="49"/>
  <c r="AQ323" i="49"/>
  <c r="AR252" i="49"/>
  <c r="AR268" i="49"/>
  <c r="AR259" i="49"/>
  <c r="AR323" i="49"/>
  <c r="AS268" i="49"/>
  <c r="AS252" i="49"/>
  <c r="AS259" i="49"/>
  <c r="AS323" i="49"/>
  <c r="AT323" i="49"/>
  <c r="AT252" i="49"/>
  <c r="AT259" i="49"/>
  <c r="AT268" i="49"/>
  <c r="AU259" i="49"/>
  <c r="AU323" i="49"/>
  <c r="AU268" i="49"/>
  <c r="AU252" i="49"/>
  <c r="AV268" i="49"/>
  <c r="AV259" i="49"/>
  <c r="AV323" i="49"/>
  <c r="AV252" i="49"/>
  <c r="AW268" i="49"/>
  <c r="AW323" i="49"/>
  <c r="AW252" i="49"/>
  <c r="AW259" i="49"/>
  <c r="AX268" i="49"/>
  <c r="AX252" i="49"/>
  <c r="AX323" i="49"/>
  <c r="AX259" i="49"/>
  <c r="AY252" i="49"/>
  <c r="AY268" i="49"/>
  <c r="AY323" i="49"/>
  <c r="AY259" i="49"/>
  <c r="AZ323" i="49"/>
  <c r="AZ268" i="49"/>
  <c r="AZ252" i="49"/>
  <c r="AZ259" i="49"/>
  <c r="BA323" i="49"/>
  <c r="BA259" i="49"/>
  <c r="BA252" i="49"/>
  <c r="BA268" i="49"/>
  <c r="BB268" i="49"/>
  <c r="BB252" i="49"/>
  <c r="BB323" i="49"/>
  <c r="BB259" i="49"/>
  <c r="BC252" i="49"/>
  <c r="BC323" i="49"/>
  <c r="BC268" i="49"/>
  <c r="BC259" i="49"/>
  <c r="BD259" i="49"/>
  <c r="BD252" i="49"/>
  <c r="BD268" i="49"/>
  <c r="BD323" i="49"/>
  <c r="BE259" i="49"/>
  <c r="BE323" i="49"/>
  <c r="BE252" i="49"/>
  <c r="BE268" i="49"/>
  <c r="BF268" i="49"/>
  <c r="BF323" i="49"/>
  <c r="BF252" i="49"/>
  <c r="BF259" i="49"/>
  <c r="BG252" i="49"/>
  <c r="BG323" i="49"/>
  <c r="BG268" i="49"/>
  <c r="BG259" i="49"/>
  <c r="BH252" i="49"/>
  <c r="BH259" i="49"/>
  <c r="BH323" i="49"/>
  <c r="BH268" i="49"/>
  <c r="BI268" i="49"/>
  <c r="BI252" i="49"/>
  <c r="BI323" i="49"/>
  <c r="BI259" i="49"/>
  <c r="BJ259" i="49"/>
  <c r="BJ252" i="49"/>
  <c r="BJ323" i="49"/>
  <c r="BJ268" i="49"/>
  <c r="BK268" i="49"/>
  <c r="BK259" i="49"/>
  <c r="BK252" i="49"/>
  <c r="BK323" i="49"/>
  <c r="BL323" i="49"/>
  <c r="BL268" i="49"/>
  <c r="BL252" i="49"/>
  <c r="BL259" i="49"/>
  <c r="BM268" i="49"/>
  <c r="BM252" i="49"/>
  <c r="BM323" i="49"/>
  <c r="BM259" i="49"/>
  <c r="BN268" i="49"/>
  <c r="BN252" i="49"/>
  <c r="BN323" i="49"/>
  <c r="BN259" i="49"/>
  <c r="BO259" i="49"/>
  <c r="BO252" i="49"/>
  <c r="BO268" i="49"/>
  <c r="BO323" i="49"/>
  <c r="BP252" i="49"/>
  <c r="BP268" i="49"/>
  <c r="BP323" i="49"/>
  <c r="BP259" i="49"/>
  <c r="BQ259" i="49"/>
  <c r="BQ252" i="49"/>
  <c r="BQ323" i="49"/>
  <c r="BQ268" i="49"/>
  <c r="BR323" i="49"/>
  <c r="BR259" i="49"/>
  <c r="BR268" i="49"/>
  <c r="BR252" i="49"/>
  <c r="BS323" i="49"/>
  <c r="BS268" i="49"/>
  <c r="BS252" i="49"/>
  <c r="BS259" i="49"/>
  <c r="BT259" i="49"/>
  <c r="BT252" i="49"/>
  <c r="BT323" i="49"/>
  <c r="BT268" i="49"/>
  <c r="BU259" i="49"/>
  <c r="BU323" i="49"/>
  <c r="BU268" i="49"/>
  <c r="BU252" i="49"/>
  <c r="BV323" i="49"/>
  <c r="BV252" i="49"/>
  <c r="BV268" i="49"/>
  <c r="BV259" i="49"/>
  <c r="BW252" i="49"/>
  <c r="BW323" i="49"/>
  <c r="BW268" i="49"/>
  <c r="BW259" i="49"/>
  <c r="BX268" i="49"/>
  <c r="BX252" i="49"/>
  <c r="BX259" i="49"/>
  <c r="BX323" i="49"/>
  <c r="BY268" i="49"/>
  <c r="BY323" i="49"/>
  <c r="BY252" i="49"/>
  <c r="BY259" i="49"/>
  <c r="BZ259" i="49"/>
  <c r="BZ252" i="49"/>
  <c r="BZ268" i="49"/>
  <c r="BZ323" i="49"/>
  <c r="CA252" i="49"/>
  <c r="CA268" i="49"/>
  <c r="CA323" i="49"/>
  <c r="CA259" i="49"/>
  <c r="CB323" i="49"/>
  <c r="CB268" i="49"/>
  <c r="CB259" i="49"/>
  <c r="CB252" i="49"/>
  <c r="CC259" i="49"/>
  <c r="CC268" i="49"/>
  <c r="CC323" i="49"/>
  <c r="CC252" i="49"/>
  <c r="CD259" i="49"/>
  <c r="CD268" i="49"/>
  <c r="CD323" i="49"/>
  <c r="CD252" i="49"/>
  <c r="CE268" i="49"/>
  <c r="CE323" i="49"/>
  <c r="CE259" i="49"/>
  <c r="CE252" i="49"/>
  <c r="CF259" i="49"/>
  <c r="CF252" i="49"/>
  <c r="CF268" i="49"/>
  <c r="CF323" i="49"/>
  <c r="CG323" i="49"/>
  <c r="CG268" i="49"/>
  <c r="CG259" i="49"/>
  <c r="CG252" i="49"/>
  <c r="CH259" i="49"/>
  <c r="CH252" i="49"/>
  <c r="CH323" i="49"/>
  <c r="CH268" i="49"/>
  <c r="CI252" i="49"/>
  <c r="CI268" i="49"/>
  <c r="CI323" i="49"/>
  <c r="CI259" i="49"/>
  <c r="CJ259" i="49"/>
  <c r="CJ268" i="49"/>
  <c r="CJ323" i="49"/>
  <c r="CJ252" i="49"/>
  <c r="CK323" i="49"/>
  <c r="CK268" i="49"/>
  <c r="CK252" i="49"/>
  <c r="CK259" i="49"/>
  <c r="CL323" i="49"/>
  <c r="CL268" i="49"/>
  <c r="CL252" i="49"/>
  <c r="CL259" i="49"/>
  <c r="CM268" i="49"/>
  <c r="CM323" i="49"/>
  <c r="CM259" i="49"/>
  <c r="CM252" i="49"/>
  <c r="CN252" i="49"/>
  <c r="CN259" i="49"/>
  <c r="CN323" i="49"/>
  <c r="CN268" i="49"/>
  <c r="CO252" i="49"/>
  <c r="CO323" i="49"/>
  <c r="CO268" i="49"/>
  <c r="CO259" i="49"/>
  <c r="CP323" i="49"/>
  <c r="CP259" i="49"/>
  <c r="CP252" i="49"/>
  <c r="CP268" i="49"/>
  <c r="CQ259" i="49"/>
  <c r="CQ323" i="49"/>
  <c r="CQ252" i="49"/>
  <c r="CQ268" i="49"/>
  <c r="CR259" i="49"/>
  <c r="CR323" i="49"/>
  <c r="CR252" i="49"/>
  <c r="CR268" i="49"/>
  <c r="CS268" i="49"/>
  <c r="CS323" i="49"/>
  <c r="CS259" i="49"/>
  <c r="CS252" i="49"/>
  <c r="CT268" i="49"/>
  <c r="CT323" i="49"/>
  <c r="CT259" i="49"/>
  <c r="CT252" i="49"/>
  <c r="CU252" i="49"/>
  <c r="CU259" i="49"/>
  <c r="CU268" i="49"/>
  <c r="CU323" i="49"/>
  <c r="CV268" i="49"/>
  <c r="CV323" i="49"/>
  <c r="CV259" i="49"/>
  <c r="CV252" i="49"/>
  <c r="CW323" i="49"/>
  <c r="CW252" i="49"/>
  <c r="CW268" i="49"/>
  <c r="CW259" i="49"/>
  <c r="CX259" i="49"/>
  <c r="CX252" i="49"/>
  <c r="CX323" i="49"/>
  <c r="CX268" i="49"/>
  <c r="CY323" i="49"/>
  <c r="CY259" i="49"/>
  <c r="CY268" i="49"/>
  <c r="CY252" i="49"/>
  <c r="CZ252" i="49"/>
  <c r="CZ268" i="49"/>
  <c r="CZ259" i="49"/>
  <c r="CZ323" i="49"/>
  <c r="DA252" i="49"/>
  <c r="DA323" i="49"/>
  <c r="DA259" i="49"/>
  <c r="DA268" i="49"/>
  <c r="DB252" i="49"/>
  <c r="DB268" i="49"/>
  <c r="DB259" i="49"/>
  <c r="DB323" i="49"/>
  <c r="DC259" i="49"/>
  <c r="DC323" i="49"/>
  <c r="DC268" i="49"/>
  <c r="DC252" i="49"/>
  <c r="DD268" i="49"/>
  <c r="DD252" i="49"/>
  <c r="DD259" i="49"/>
  <c r="DD323" i="49"/>
  <c r="DE268" i="49"/>
  <c r="DE252" i="49"/>
  <c r="DE323" i="49"/>
  <c r="DE259" i="49"/>
  <c r="DF259" i="49"/>
  <c r="DF323" i="49"/>
  <c r="DF268" i="49"/>
  <c r="DF252" i="49"/>
  <c r="DG252" i="49"/>
  <c r="DG268" i="49"/>
  <c r="DG323" i="49"/>
  <c r="DG259" i="49"/>
  <c r="DH252" i="49"/>
  <c r="DH323" i="49"/>
  <c r="DH268" i="49"/>
  <c r="DH259" i="49"/>
  <c r="DI268" i="49"/>
  <c r="DI323" i="49"/>
  <c r="DI259" i="49"/>
  <c r="DI252" i="49"/>
  <c r="DJ323" i="49"/>
  <c r="DJ252" i="49"/>
  <c r="DJ268" i="49"/>
  <c r="DJ259" i="49"/>
  <c r="DK252" i="49"/>
  <c r="DK259" i="49"/>
  <c r="DK323" i="49"/>
  <c r="DK268" i="49"/>
  <c r="DL268" i="49"/>
  <c r="DL323" i="49"/>
  <c r="DL252" i="49"/>
  <c r="DL259" i="49"/>
  <c r="DM259" i="49"/>
  <c r="DM252" i="49"/>
  <c r="DM268" i="49"/>
  <c r="DM323" i="49"/>
  <c r="DN323" i="49"/>
  <c r="DN268" i="49"/>
  <c r="DN252" i="49"/>
  <c r="DN259" i="49"/>
  <c r="DO268" i="49"/>
  <c r="DO252" i="49"/>
  <c r="DO259" i="49"/>
  <c r="DO323" i="49"/>
  <c r="DP252" i="49"/>
  <c r="DP268" i="49"/>
  <c r="DP259" i="49"/>
  <c r="DP323" i="49"/>
  <c r="DQ252" i="49"/>
  <c r="DQ259" i="49"/>
  <c r="DQ323" i="49"/>
  <c r="DQ268" i="49"/>
  <c r="DR268" i="49"/>
  <c r="DR323" i="49"/>
  <c r="DR259" i="49"/>
  <c r="DR252" i="49"/>
  <c r="DS323" i="49"/>
  <c r="DS268" i="49"/>
  <c r="DS252" i="49"/>
  <c r="DS259" i="49"/>
  <c r="DT323" i="49"/>
  <c r="DT268" i="49"/>
  <c r="DT259" i="49"/>
  <c r="DT252" i="49"/>
  <c r="DU323" i="49"/>
  <c r="DU252" i="49"/>
  <c r="DU268" i="49"/>
  <c r="DU259" i="49"/>
  <c r="DV252" i="49"/>
  <c r="DV259" i="49"/>
  <c r="DV323" i="49"/>
  <c r="DV268" i="49"/>
  <c r="DW252" i="49"/>
  <c r="DW268" i="49"/>
  <c r="DW259" i="49"/>
  <c r="DW323" i="49"/>
  <c r="DX259" i="49"/>
  <c r="DX268" i="49"/>
  <c r="DX252" i="49"/>
  <c r="DX323" i="49"/>
  <c r="DY252" i="49"/>
  <c r="DY323" i="49"/>
  <c r="DY259" i="49"/>
  <c r="DY268" i="49"/>
  <c r="DZ323" i="49"/>
  <c r="DZ268" i="49"/>
  <c r="DZ252" i="49"/>
  <c r="DZ259" i="49"/>
  <c r="EA323" i="49"/>
  <c r="EA252" i="49"/>
  <c r="EA268" i="49"/>
  <c r="EA259" i="49"/>
  <c r="EB252" i="49"/>
  <c r="EB323" i="49"/>
  <c r="EB268" i="49"/>
  <c r="EB259" i="49"/>
  <c r="K89" i="32"/>
  <c r="K115" i="32" s="1"/>
  <c r="V137" i="59"/>
  <c r="V139" i="59" s="1"/>
  <c r="AA121" i="59"/>
  <c r="AA123" i="59" s="1"/>
  <c r="AG68" i="59"/>
  <c r="AG70" i="59" s="1"/>
  <c r="M93" i="32"/>
  <c r="L93" i="32"/>
  <c r="L114" i="32" s="1"/>
  <c r="M88" i="32"/>
  <c r="M113" i="32" s="1"/>
  <c r="L88" i="32"/>
  <c r="L113" i="32" s="1"/>
  <c r="J89" i="32"/>
  <c r="J115" i="32" s="1"/>
  <c r="K88" i="32"/>
  <c r="K113" i="32" s="1"/>
  <c r="D339" i="56"/>
  <c r="F369" i="59"/>
  <c r="D340" i="56"/>
  <c r="D341" i="56"/>
  <c r="D342" i="56"/>
  <c r="I94" i="32"/>
  <c r="I116" i="32" s="1"/>
  <c r="D323" i="56"/>
  <c r="D311" i="56"/>
  <c r="CZ369" i="51"/>
  <c r="DP369" i="51"/>
  <c r="CQ369" i="51"/>
  <c r="AE369" i="51"/>
  <c r="CH369" i="51"/>
  <c r="V369" i="51"/>
  <c r="BY369" i="51"/>
  <c r="M369" i="51"/>
  <c r="BX369" i="51"/>
  <c r="L369" i="51"/>
  <c r="BW369" i="51"/>
  <c r="K369" i="51"/>
  <c r="BV369" i="51"/>
  <c r="DY369" i="51"/>
  <c r="BM369" i="51"/>
  <c r="CD369" i="50"/>
  <c r="AP369" i="50"/>
  <c r="CK369" i="50"/>
  <c r="Y369" i="50"/>
  <c r="CB369" i="50"/>
  <c r="P369" i="50"/>
  <c r="BS369" i="50"/>
  <c r="DV369" i="50"/>
  <c r="BJ369" i="50"/>
  <c r="DU369" i="50"/>
  <c r="BI369" i="50"/>
  <c r="DT369" i="50"/>
  <c r="BH369" i="50"/>
  <c r="DS369" i="50"/>
  <c r="BG369" i="50"/>
  <c r="P369" i="51"/>
  <c r="BD369" i="51"/>
  <c r="CI369" i="51"/>
  <c r="W369" i="51"/>
  <c r="BZ369" i="51"/>
  <c r="N369" i="51"/>
  <c r="BQ369" i="51"/>
  <c r="EB369" i="51"/>
  <c r="BP369" i="51"/>
  <c r="EA369" i="51"/>
  <c r="BO369" i="51"/>
  <c r="DZ369" i="51"/>
  <c r="BN369" i="51"/>
  <c r="DQ369" i="51"/>
  <c r="BE369" i="51"/>
  <c r="BV369" i="50"/>
  <c r="AH369" i="50"/>
  <c r="CC369" i="50"/>
  <c r="Q369" i="50"/>
  <c r="BT369" i="50"/>
  <c r="DW369" i="50"/>
  <c r="BK369" i="50"/>
  <c r="DN369" i="50"/>
  <c r="BB369" i="50"/>
  <c r="DM369" i="50"/>
  <c r="BA369" i="50"/>
  <c r="DL369" i="50"/>
  <c r="AZ369" i="50"/>
  <c r="DK369" i="50"/>
  <c r="AY369" i="50"/>
  <c r="D326" i="56"/>
  <c r="CJ369" i="51"/>
  <c r="DH369" i="51"/>
  <c r="CA369" i="51"/>
  <c r="O369" i="51"/>
  <c r="BR369" i="51"/>
  <c r="DU369" i="51"/>
  <c r="BI369" i="51"/>
  <c r="DT369" i="51"/>
  <c r="BH369" i="51"/>
  <c r="DS369" i="51"/>
  <c r="BG369" i="51"/>
  <c r="DR369" i="51"/>
  <c r="BF369" i="51"/>
  <c r="DI369" i="51"/>
  <c r="AW369" i="51"/>
  <c r="DZ369" i="50"/>
  <c r="R369" i="50"/>
  <c r="BU369" i="50"/>
  <c r="DX369" i="50"/>
  <c r="BL369" i="50"/>
  <c r="DO369" i="50"/>
  <c r="BC369" i="50"/>
  <c r="DF369" i="50"/>
  <c r="AT369" i="50"/>
  <c r="DE369" i="50"/>
  <c r="AS369" i="50"/>
  <c r="DD369" i="50"/>
  <c r="AR369" i="50"/>
  <c r="DC369" i="50"/>
  <c r="AQ369" i="50"/>
  <c r="D333" i="56"/>
  <c r="D318" i="56"/>
  <c r="CB369" i="51"/>
  <c r="AV369" i="51"/>
  <c r="BS369" i="51"/>
  <c r="DV369" i="51"/>
  <c r="BJ369" i="51"/>
  <c r="DM369" i="51"/>
  <c r="BA369" i="51"/>
  <c r="DL369" i="51"/>
  <c r="AZ369" i="51"/>
  <c r="DK369" i="51"/>
  <c r="AY369" i="51"/>
  <c r="DJ369" i="51"/>
  <c r="AX369" i="51"/>
  <c r="DA369" i="51"/>
  <c r="AO369" i="51"/>
  <c r="BN369" i="50"/>
  <c r="DY369" i="50"/>
  <c r="BM369" i="50"/>
  <c r="DP369" i="50"/>
  <c r="BD369" i="50"/>
  <c r="DG369" i="50"/>
  <c r="AU369" i="50"/>
  <c r="CX369" i="50"/>
  <c r="AL369" i="50"/>
  <c r="CW369" i="50"/>
  <c r="AK369" i="50"/>
  <c r="CV369" i="50"/>
  <c r="AJ369" i="50"/>
  <c r="CU369" i="50"/>
  <c r="AI369" i="50"/>
  <c r="DX369" i="51"/>
  <c r="BL369" i="51"/>
  <c r="DW369" i="51"/>
  <c r="BK369" i="51"/>
  <c r="DN369" i="51"/>
  <c r="BB369" i="51"/>
  <c r="DE369" i="51"/>
  <c r="AS369" i="51"/>
  <c r="DD369" i="51"/>
  <c r="AR369" i="51"/>
  <c r="DC369" i="51"/>
  <c r="AQ369" i="51"/>
  <c r="DB369" i="51"/>
  <c r="AP369" i="51"/>
  <c r="CS369" i="51"/>
  <c r="AG369" i="51"/>
  <c r="DR369" i="50"/>
  <c r="BF369" i="50"/>
  <c r="DQ369" i="50"/>
  <c r="BE369" i="50"/>
  <c r="DH369" i="50"/>
  <c r="AV369" i="50"/>
  <c r="CY369" i="50"/>
  <c r="AM369" i="50"/>
  <c r="CP369" i="50"/>
  <c r="AD369" i="50"/>
  <c r="CO369" i="50"/>
  <c r="AC369" i="50"/>
  <c r="CN369" i="50"/>
  <c r="AB369" i="50"/>
  <c r="CM369" i="50"/>
  <c r="AA369" i="50"/>
  <c r="D331" i="56"/>
  <c r="D334" i="56"/>
  <c r="CR369" i="51"/>
  <c r="J369" i="51"/>
  <c r="DO369" i="51"/>
  <c r="BC369" i="51"/>
  <c r="DF369" i="51"/>
  <c r="AT369" i="51"/>
  <c r="CW369" i="51"/>
  <c r="AK369" i="51"/>
  <c r="CV369" i="51"/>
  <c r="AJ369" i="51"/>
  <c r="CU369" i="51"/>
  <c r="AI369" i="51"/>
  <c r="CT369" i="51"/>
  <c r="AH369" i="51"/>
  <c r="CK369" i="51"/>
  <c r="Y369" i="51"/>
  <c r="Z369" i="50"/>
  <c r="DJ369" i="50"/>
  <c r="DI369" i="50"/>
  <c r="AW369" i="50"/>
  <c r="CZ369" i="50"/>
  <c r="AN369" i="50"/>
  <c r="CQ369" i="50"/>
  <c r="AE369" i="50"/>
  <c r="CH369" i="50"/>
  <c r="V369" i="50"/>
  <c r="CG369" i="50"/>
  <c r="U369" i="50"/>
  <c r="CF369" i="50"/>
  <c r="T369" i="50"/>
  <c r="CE369" i="50"/>
  <c r="S369" i="50"/>
  <c r="D324" i="56"/>
  <c r="AF369" i="51"/>
  <c r="AN369" i="51"/>
  <c r="DG369" i="51"/>
  <c r="AU369" i="51"/>
  <c r="CX369" i="51"/>
  <c r="AL369" i="51"/>
  <c r="CO369" i="51"/>
  <c r="AC369" i="51"/>
  <c r="CN369" i="51"/>
  <c r="AB369" i="51"/>
  <c r="CM369" i="51"/>
  <c r="AA369" i="51"/>
  <c r="CL369" i="51"/>
  <c r="Z369" i="51"/>
  <c r="CC369" i="51"/>
  <c r="Q369" i="51"/>
  <c r="CT369" i="50"/>
  <c r="AX369" i="50"/>
  <c r="DA369" i="50"/>
  <c r="AO369" i="50"/>
  <c r="CR369" i="50"/>
  <c r="AF369" i="50"/>
  <c r="CI369" i="50"/>
  <c r="W369" i="50"/>
  <c r="BZ369" i="50"/>
  <c r="N369" i="50"/>
  <c r="BY369" i="50"/>
  <c r="M369" i="50"/>
  <c r="BX369" i="50"/>
  <c r="L369" i="50"/>
  <c r="BW369" i="50"/>
  <c r="K369" i="50"/>
  <c r="D317" i="56"/>
  <c r="D325" i="56"/>
  <c r="X369" i="51"/>
  <c r="BT369" i="51"/>
  <c r="CY369" i="51"/>
  <c r="AM369" i="51"/>
  <c r="CP369" i="51"/>
  <c r="AD369" i="51"/>
  <c r="CG369" i="51"/>
  <c r="U369" i="51"/>
  <c r="CF369" i="51"/>
  <c r="T369" i="51"/>
  <c r="CE369" i="51"/>
  <c r="S369" i="51"/>
  <c r="CD369" i="51"/>
  <c r="R369" i="51"/>
  <c r="BU369" i="51"/>
  <c r="CL369" i="50"/>
  <c r="DB369" i="50"/>
  <c r="CS369" i="50"/>
  <c r="AG369" i="50"/>
  <c r="CJ369" i="50"/>
  <c r="X369" i="50"/>
  <c r="CA369" i="50"/>
  <c r="O369" i="50"/>
  <c r="BR369" i="50"/>
  <c r="J369" i="50"/>
  <c r="BQ369" i="50"/>
  <c r="EB369" i="50"/>
  <c r="BP369" i="50"/>
  <c r="EA369" i="50"/>
  <c r="BO369" i="50"/>
  <c r="D316" i="56"/>
  <c r="M94" i="32"/>
  <c r="M116" i="32" s="1"/>
  <c r="J94" i="32"/>
  <c r="J116" i="32" s="1"/>
  <c r="L94" i="32"/>
  <c r="L116" i="32" s="1"/>
  <c r="K94" i="32"/>
  <c r="F348" i="50"/>
  <c r="BO348" i="50" s="1"/>
  <c r="F362" i="50"/>
  <c r="F355" i="50"/>
  <c r="T355" i="50" s="1"/>
  <c r="F369" i="52"/>
  <c r="F369" i="49"/>
  <c r="F369" i="53"/>
  <c r="F339" i="49"/>
  <c r="U339" i="49" s="1"/>
  <c r="J340" i="32"/>
  <c r="D370" i="50" s="1"/>
  <c r="M340" i="32"/>
  <c r="D370" i="53" s="1"/>
  <c r="K340" i="32"/>
  <c r="D370" i="51" s="1"/>
  <c r="L340" i="32"/>
  <c r="D370" i="52" s="1"/>
  <c r="D363" i="52"/>
  <c r="D363" i="53"/>
  <c r="D363" i="51"/>
  <c r="D356" i="52"/>
  <c r="D356" i="51"/>
  <c r="D356" i="53"/>
  <c r="G338" i="32"/>
  <c r="D356" i="49"/>
  <c r="D363" i="49"/>
  <c r="G245" i="32"/>
  <c r="J185" i="32"/>
  <c r="J188" i="32" s="1"/>
  <c r="D349" i="50" s="1"/>
  <c r="J182" i="32"/>
  <c r="I185" i="32"/>
  <c r="I182" i="32"/>
  <c r="L185" i="32"/>
  <c r="L188" i="32" s="1"/>
  <c r="L182" i="32"/>
  <c r="K185" i="32"/>
  <c r="K188" i="32" s="1"/>
  <c r="K182" i="32"/>
  <c r="M185" i="32"/>
  <c r="M188" i="32" s="1"/>
  <c r="M182" i="32"/>
  <c r="G278" i="32"/>
  <c r="G247" i="32"/>
  <c r="J99" i="51" l="1"/>
  <c r="J27" i="51"/>
  <c r="K27" i="51"/>
  <c r="L27" i="51"/>
  <c r="M27" i="51"/>
  <c r="N27" i="51"/>
  <c r="O27" i="51"/>
  <c r="P27" i="51"/>
  <c r="Q27" i="51"/>
  <c r="R27" i="51"/>
  <c r="S27" i="51"/>
  <c r="T27" i="51"/>
  <c r="U27" i="51"/>
  <c r="V27" i="51"/>
  <c r="W27" i="51"/>
  <c r="X27" i="51"/>
  <c r="Y27" i="51"/>
  <c r="Z27" i="51"/>
  <c r="AA27"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BE27" i="51"/>
  <c r="BF27" i="51"/>
  <c r="BG27" i="51"/>
  <c r="BH27" i="51"/>
  <c r="BI27" i="51"/>
  <c r="BJ27" i="51"/>
  <c r="BK27" i="51"/>
  <c r="BL27" i="51"/>
  <c r="BM27" i="51"/>
  <c r="BN27" i="51"/>
  <c r="BO27" i="51"/>
  <c r="BP27" i="51"/>
  <c r="BQ27" i="51"/>
  <c r="BR27" i="51"/>
  <c r="BS27" i="51"/>
  <c r="BT27" i="51"/>
  <c r="BU27" i="51"/>
  <c r="BV27" i="51"/>
  <c r="BW27" i="51"/>
  <c r="BX27" i="51"/>
  <c r="BY27" i="51"/>
  <c r="BZ27" i="51"/>
  <c r="CA27" i="51"/>
  <c r="CB27" i="51"/>
  <c r="CC27" i="51"/>
  <c r="CD27" i="51"/>
  <c r="CE27" i="51"/>
  <c r="CF27" i="51"/>
  <c r="CG27" i="51"/>
  <c r="CH27" i="51"/>
  <c r="CI27" i="51"/>
  <c r="CJ27" i="51"/>
  <c r="CK27" i="51"/>
  <c r="CL27" i="51"/>
  <c r="CM27" i="51"/>
  <c r="CN27" i="51"/>
  <c r="CO27" i="51"/>
  <c r="CP27" i="51"/>
  <c r="CQ27" i="51"/>
  <c r="CR27" i="51"/>
  <c r="CS27" i="51"/>
  <c r="CT27" i="51"/>
  <c r="CU27" i="51"/>
  <c r="CV27" i="51"/>
  <c r="CW27" i="51"/>
  <c r="CX27" i="51"/>
  <c r="CY27" i="51"/>
  <c r="CZ27" i="51"/>
  <c r="DA27" i="51"/>
  <c r="DB27" i="51"/>
  <c r="DC27" i="51"/>
  <c r="DD27" i="51"/>
  <c r="DE27" i="51"/>
  <c r="DF27" i="51"/>
  <c r="DG27" i="51"/>
  <c r="DH27" i="51"/>
  <c r="DI27" i="51"/>
  <c r="DJ27" i="51"/>
  <c r="DK27" i="51"/>
  <c r="DL27" i="51"/>
  <c r="DM27" i="51"/>
  <c r="DN27" i="51"/>
  <c r="DO27" i="51"/>
  <c r="DP27" i="51"/>
  <c r="DQ27" i="51"/>
  <c r="DR27" i="51"/>
  <c r="DS27" i="51"/>
  <c r="DT27" i="51"/>
  <c r="DU27" i="51"/>
  <c r="DV27" i="51"/>
  <c r="DW27" i="51"/>
  <c r="DX27" i="51"/>
  <c r="DY27" i="51"/>
  <c r="DZ27" i="51"/>
  <c r="EA27" i="51"/>
  <c r="EB27" i="51"/>
  <c r="J96" i="51"/>
  <c r="K96" i="51"/>
  <c r="L96" i="51"/>
  <c r="M96" i="51"/>
  <c r="N96" i="51"/>
  <c r="O96" i="51"/>
  <c r="P96" i="51"/>
  <c r="Q96" i="51"/>
  <c r="R96" i="51"/>
  <c r="S96" i="51"/>
  <c r="T96" i="51"/>
  <c r="U96" i="51"/>
  <c r="V96" i="51"/>
  <c r="W96" i="51"/>
  <c r="X96" i="51"/>
  <c r="Y96" i="51"/>
  <c r="Z96" i="51"/>
  <c r="AA96" i="51"/>
  <c r="AB96" i="51"/>
  <c r="AC96" i="51"/>
  <c r="AD96" i="51"/>
  <c r="AE96" i="51"/>
  <c r="AF96" i="51"/>
  <c r="AG96" i="51"/>
  <c r="AH96" i="51"/>
  <c r="AI96" i="51"/>
  <c r="AJ96" i="51"/>
  <c r="AK96" i="51"/>
  <c r="AL96" i="51"/>
  <c r="AM96" i="51"/>
  <c r="AN96" i="51"/>
  <c r="AO96" i="51"/>
  <c r="AP96" i="51"/>
  <c r="AQ96" i="51"/>
  <c r="AR96" i="51"/>
  <c r="AS96" i="51"/>
  <c r="AT96" i="51"/>
  <c r="AU96" i="51"/>
  <c r="AV96" i="51"/>
  <c r="AW96" i="51"/>
  <c r="AX96" i="51"/>
  <c r="AY96" i="51"/>
  <c r="AZ96" i="51"/>
  <c r="BA96" i="51"/>
  <c r="BB96" i="51"/>
  <c r="BC96" i="51"/>
  <c r="BD96" i="51"/>
  <c r="BE96" i="51"/>
  <c r="BF96" i="51"/>
  <c r="BG96" i="51"/>
  <c r="BH96" i="51"/>
  <c r="BI96" i="51"/>
  <c r="BJ96" i="51"/>
  <c r="BK96" i="51"/>
  <c r="BL96" i="51"/>
  <c r="BM96" i="51"/>
  <c r="BN96" i="51"/>
  <c r="BO96" i="51"/>
  <c r="BP96" i="51"/>
  <c r="BQ96" i="51"/>
  <c r="BR96" i="51"/>
  <c r="BS96" i="51"/>
  <c r="BT96" i="51"/>
  <c r="BU96" i="51"/>
  <c r="BV96" i="51"/>
  <c r="BW96" i="51"/>
  <c r="BX96" i="51"/>
  <c r="BY96" i="51"/>
  <c r="BZ96" i="51"/>
  <c r="CA96" i="51"/>
  <c r="CB96" i="51"/>
  <c r="CC96" i="51"/>
  <c r="CD96" i="51"/>
  <c r="CE96" i="51"/>
  <c r="CF96" i="51"/>
  <c r="CG96" i="51"/>
  <c r="CH96" i="51"/>
  <c r="CI96" i="51"/>
  <c r="CJ96" i="51"/>
  <c r="CK96" i="51"/>
  <c r="CL96" i="51"/>
  <c r="CM96" i="51"/>
  <c r="CN96" i="51"/>
  <c r="CO96" i="51"/>
  <c r="CP96" i="51"/>
  <c r="CQ96" i="51"/>
  <c r="CR96" i="51"/>
  <c r="CS96" i="51"/>
  <c r="CT96" i="51"/>
  <c r="CU96" i="51"/>
  <c r="CV96" i="51"/>
  <c r="CW96" i="51"/>
  <c r="CX96" i="51"/>
  <c r="CY96" i="51"/>
  <c r="CZ96" i="51"/>
  <c r="DA96" i="51"/>
  <c r="DB96" i="51"/>
  <c r="DC96" i="51"/>
  <c r="DD96" i="51"/>
  <c r="DE96" i="51"/>
  <c r="DF96" i="51"/>
  <c r="DG96" i="51"/>
  <c r="DH96" i="51"/>
  <c r="DI96" i="51"/>
  <c r="DJ96" i="51"/>
  <c r="DK96" i="51"/>
  <c r="DL96" i="51"/>
  <c r="DM96" i="51"/>
  <c r="DN96" i="51"/>
  <c r="DO96" i="51"/>
  <c r="DP96" i="51"/>
  <c r="DQ96" i="51"/>
  <c r="DR96" i="51"/>
  <c r="DS96" i="51"/>
  <c r="DT96" i="51"/>
  <c r="DU96" i="51"/>
  <c r="DV96" i="51"/>
  <c r="DW96" i="51"/>
  <c r="DX96" i="51"/>
  <c r="DY96" i="51"/>
  <c r="DZ96" i="51"/>
  <c r="EA96" i="51"/>
  <c r="EB96" i="51"/>
  <c r="J27" i="53"/>
  <c r="K27" i="53"/>
  <c r="L27" i="53"/>
  <c r="M27" i="53"/>
  <c r="N27" i="53"/>
  <c r="O27" i="53"/>
  <c r="P27" i="53"/>
  <c r="Q27" i="53"/>
  <c r="R27" i="53"/>
  <c r="S27" i="53"/>
  <c r="T27" i="53"/>
  <c r="U27" i="53"/>
  <c r="V27" i="53"/>
  <c r="W27" i="53"/>
  <c r="X27" i="53"/>
  <c r="Y27" i="53"/>
  <c r="Z27" i="53"/>
  <c r="AA27" i="53"/>
  <c r="AB27" i="53"/>
  <c r="AC27" i="53"/>
  <c r="AD27" i="53"/>
  <c r="AE27" i="53"/>
  <c r="AF27" i="53"/>
  <c r="AG27" i="53"/>
  <c r="AH27" i="53"/>
  <c r="AI27" i="53"/>
  <c r="AJ27" i="53"/>
  <c r="AK27" i="53"/>
  <c r="AL27" i="53"/>
  <c r="AM27" i="53"/>
  <c r="AN27" i="53"/>
  <c r="AO27" i="53"/>
  <c r="AP27" i="53"/>
  <c r="AQ27" i="53"/>
  <c r="AR27" i="53"/>
  <c r="AS27" i="53"/>
  <c r="AT27" i="53"/>
  <c r="AU27" i="53"/>
  <c r="AV27" i="53"/>
  <c r="AW27" i="53"/>
  <c r="AX27" i="53"/>
  <c r="AY27" i="53"/>
  <c r="AZ27" i="53"/>
  <c r="BA27" i="53"/>
  <c r="BB27" i="53"/>
  <c r="BC27" i="53"/>
  <c r="BD27" i="53"/>
  <c r="BE27" i="53"/>
  <c r="BF27" i="53"/>
  <c r="BG27" i="53"/>
  <c r="BH27" i="53"/>
  <c r="BI27" i="53"/>
  <c r="BJ27" i="53"/>
  <c r="BK27" i="53"/>
  <c r="BL27" i="53"/>
  <c r="BM27" i="53"/>
  <c r="BN27" i="53"/>
  <c r="BO27" i="53"/>
  <c r="BP27" i="53"/>
  <c r="BQ27" i="53"/>
  <c r="BR27" i="53"/>
  <c r="BS27" i="53"/>
  <c r="BT27" i="53"/>
  <c r="BU27" i="53"/>
  <c r="BV27" i="53"/>
  <c r="BW27" i="53"/>
  <c r="BX27" i="53"/>
  <c r="BY27" i="53"/>
  <c r="BZ27" i="53"/>
  <c r="CA27" i="53"/>
  <c r="CB27" i="53"/>
  <c r="CC27" i="53"/>
  <c r="CD27" i="53"/>
  <c r="CE27" i="53"/>
  <c r="CF27" i="53"/>
  <c r="CG27" i="53"/>
  <c r="CH27" i="53"/>
  <c r="CI27" i="53"/>
  <c r="CJ27" i="53"/>
  <c r="CK27" i="53"/>
  <c r="CL27" i="53"/>
  <c r="CM27" i="53"/>
  <c r="CN27" i="53"/>
  <c r="CO27" i="53"/>
  <c r="CP27" i="53"/>
  <c r="CQ27" i="53"/>
  <c r="CR27" i="53"/>
  <c r="CS27" i="53"/>
  <c r="CT27" i="53"/>
  <c r="CU27" i="53"/>
  <c r="CV27" i="53"/>
  <c r="CW27" i="53"/>
  <c r="CX27" i="53"/>
  <c r="CY27" i="53"/>
  <c r="CZ27" i="53"/>
  <c r="DA27" i="53"/>
  <c r="DB27" i="53"/>
  <c r="DC27" i="53"/>
  <c r="DD27" i="53"/>
  <c r="DE27" i="53"/>
  <c r="DF27" i="53"/>
  <c r="DG27" i="53"/>
  <c r="DH27" i="53"/>
  <c r="DI27" i="53"/>
  <c r="DJ27" i="53"/>
  <c r="DK27" i="53"/>
  <c r="DL27" i="53"/>
  <c r="DM27" i="53"/>
  <c r="DN27" i="53"/>
  <c r="DO27" i="53"/>
  <c r="DP27" i="53"/>
  <c r="DQ27" i="53"/>
  <c r="DR27" i="53"/>
  <c r="DS27" i="53"/>
  <c r="DT27" i="53"/>
  <c r="DU27" i="53"/>
  <c r="DV27" i="53"/>
  <c r="DW27" i="53"/>
  <c r="DX27" i="53"/>
  <c r="DY27" i="53"/>
  <c r="DZ27" i="53"/>
  <c r="EA27" i="53"/>
  <c r="EB27" i="53"/>
  <c r="J96" i="53"/>
  <c r="K96" i="53"/>
  <c r="L96" i="53"/>
  <c r="M96" i="53"/>
  <c r="N96" i="53"/>
  <c r="O96" i="53"/>
  <c r="P96" i="53"/>
  <c r="Q96" i="53"/>
  <c r="R96" i="53"/>
  <c r="S96" i="53"/>
  <c r="T96" i="53"/>
  <c r="U96" i="53"/>
  <c r="V96" i="53"/>
  <c r="W96" i="53"/>
  <c r="X96" i="53"/>
  <c r="Y96" i="53"/>
  <c r="Z96" i="53"/>
  <c r="AA96" i="53"/>
  <c r="AB96" i="53"/>
  <c r="AC96" i="53"/>
  <c r="AD96" i="53"/>
  <c r="AE96" i="53"/>
  <c r="AF96" i="53"/>
  <c r="AG96" i="53"/>
  <c r="AH96" i="53"/>
  <c r="AI96" i="53"/>
  <c r="AJ96" i="53"/>
  <c r="AK96" i="53"/>
  <c r="AL96" i="53"/>
  <c r="AM96" i="53"/>
  <c r="AN96" i="53"/>
  <c r="AO96" i="53"/>
  <c r="AP96" i="53"/>
  <c r="AQ96" i="53"/>
  <c r="AR96" i="53"/>
  <c r="AS96" i="53"/>
  <c r="AT96" i="53"/>
  <c r="AU96" i="53"/>
  <c r="AV96" i="53"/>
  <c r="AW96" i="53"/>
  <c r="AX96" i="53"/>
  <c r="AY96" i="53"/>
  <c r="AZ96" i="53"/>
  <c r="BA96" i="53"/>
  <c r="BB96" i="53"/>
  <c r="BC96" i="53"/>
  <c r="BD96" i="53"/>
  <c r="BE96" i="53"/>
  <c r="BF96" i="53"/>
  <c r="BG96" i="53"/>
  <c r="BH96" i="53"/>
  <c r="BI96" i="53"/>
  <c r="BJ96" i="53"/>
  <c r="BK96" i="53"/>
  <c r="BL96" i="53"/>
  <c r="BM96" i="53"/>
  <c r="BN96" i="53"/>
  <c r="BO96" i="53"/>
  <c r="BP96" i="53"/>
  <c r="BQ96" i="53"/>
  <c r="BR96" i="53"/>
  <c r="BS96" i="53"/>
  <c r="BT96" i="53"/>
  <c r="BU96" i="53"/>
  <c r="BV96" i="53"/>
  <c r="BW96" i="53"/>
  <c r="BX96" i="53"/>
  <c r="BY96" i="53"/>
  <c r="BZ96" i="53"/>
  <c r="CA96" i="53"/>
  <c r="CB96" i="53"/>
  <c r="CC96" i="53"/>
  <c r="CD96" i="53"/>
  <c r="CE96" i="53"/>
  <c r="CF96" i="53"/>
  <c r="CG96" i="53"/>
  <c r="CH96" i="53"/>
  <c r="CI96" i="53"/>
  <c r="CJ96" i="53"/>
  <c r="CK96" i="53"/>
  <c r="CL96" i="53"/>
  <c r="CM96" i="53"/>
  <c r="CN96" i="53"/>
  <c r="CO96" i="53"/>
  <c r="CP96" i="53"/>
  <c r="CQ96" i="53"/>
  <c r="CR96" i="53"/>
  <c r="CS96" i="53"/>
  <c r="CT96" i="53"/>
  <c r="CU96" i="53"/>
  <c r="CV96" i="53"/>
  <c r="CW96" i="53"/>
  <c r="CX96" i="53"/>
  <c r="CY96" i="53"/>
  <c r="CZ96" i="53"/>
  <c r="DA96" i="53"/>
  <c r="DB96" i="53"/>
  <c r="DC96" i="53"/>
  <c r="DD96" i="53"/>
  <c r="DE96" i="53"/>
  <c r="DF96" i="53"/>
  <c r="DG96" i="53"/>
  <c r="DH96" i="53"/>
  <c r="DI96" i="53"/>
  <c r="DJ96" i="53"/>
  <c r="DK96" i="53"/>
  <c r="DL96" i="53"/>
  <c r="DM96" i="53"/>
  <c r="DN96" i="53"/>
  <c r="DO96" i="53"/>
  <c r="DP96" i="53"/>
  <c r="DQ96" i="53"/>
  <c r="DR96" i="53"/>
  <c r="DS96" i="53"/>
  <c r="DT96" i="53"/>
  <c r="DU96" i="53"/>
  <c r="DV96" i="53"/>
  <c r="DW96" i="53"/>
  <c r="DX96" i="53"/>
  <c r="DY96" i="53"/>
  <c r="DZ96" i="53"/>
  <c r="EA96" i="53"/>
  <c r="EB96" i="53"/>
  <c r="J27" i="52"/>
  <c r="K27" i="52"/>
  <c r="L27" i="52"/>
  <c r="M27" i="52"/>
  <c r="N27" i="52"/>
  <c r="O27" i="52"/>
  <c r="P27" i="52"/>
  <c r="Q27" i="52"/>
  <c r="R27" i="52"/>
  <c r="S27" i="52"/>
  <c r="T27" i="52"/>
  <c r="U27" i="52"/>
  <c r="V27" i="52"/>
  <c r="W27" i="52"/>
  <c r="X27" i="52"/>
  <c r="Y27" i="52"/>
  <c r="Z27" i="52"/>
  <c r="AA27" i="52"/>
  <c r="AB27" i="52"/>
  <c r="AC27" i="52"/>
  <c r="AD27" i="52"/>
  <c r="AE27" i="52"/>
  <c r="AF27" i="52"/>
  <c r="AG27" i="52"/>
  <c r="AH27" i="52"/>
  <c r="AI27" i="52"/>
  <c r="AJ27" i="52"/>
  <c r="AK27" i="52"/>
  <c r="AL27" i="52"/>
  <c r="AM27" i="52"/>
  <c r="AN27" i="52"/>
  <c r="AO27" i="52"/>
  <c r="AP27" i="52"/>
  <c r="AQ27" i="52"/>
  <c r="AR27" i="52"/>
  <c r="AS27" i="52"/>
  <c r="AT27" i="52"/>
  <c r="AU27" i="52"/>
  <c r="AV27" i="52"/>
  <c r="AW27" i="52"/>
  <c r="AX27" i="52"/>
  <c r="AY27" i="52"/>
  <c r="AZ27" i="52"/>
  <c r="BA27" i="52"/>
  <c r="BB27" i="52"/>
  <c r="BC27" i="52"/>
  <c r="BD27" i="52"/>
  <c r="BE27" i="52"/>
  <c r="BF27" i="52"/>
  <c r="BG27" i="52"/>
  <c r="BH27" i="52"/>
  <c r="BI27" i="52"/>
  <c r="BJ27" i="52"/>
  <c r="BK27" i="52"/>
  <c r="BL27" i="52"/>
  <c r="BM27" i="52"/>
  <c r="BN27" i="52"/>
  <c r="BO27" i="52"/>
  <c r="BP27" i="52"/>
  <c r="BQ27" i="52"/>
  <c r="BR27" i="52"/>
  <c r="BS27" i="52"/>
  <c r="BT27" i="52"/>
  <c r="BU27" i="52"/>
  <c r="BV27" i="52"/>
  <c r="BW27" i="52"/>
  <c r="BX27" i="52"/>
  <c r="BY27" i="52"/>
  <c r="BZ27" i="52"/>
  <c r="CA27" i="52"/>
  <c r="CB27" i="52"/>
  <c r="CC27" i="52"/>
  <c r="CD27" i="52"/>
  <c r="CE27" i="52"/>
  <c r="CF27" i="52"/>
  <c r="CG27" i="52"/>
  <c r="CH27" i="52"/>
  <c r="CI27" i="52"/>
  <c r="CJ27" i="52"/>
  <c r="CK27" i="52"/>
  <c r="CL27" i="52"/>
  <c r="CM27" i="52"/>
  <c r="CN27" i="52"/>
  <c r="CO27" i="52"/>
  <c r="CP27" i="52"/>
  <c r="CQ27" i="52"/>
  <c r="CR27" i="52"/>
  <c r="CS27" i="52"/>
  <c r="CT27" i="52"/>
  <c r="CU27" i="52"/>
  <c r="CV27" i="52"/>
  <c r="CW27" i="52"/>
  <c r="CX27" i="52"/>
  <c r="CY27" i="52"/>
  <c r="CZ27" i="52"/>
  <c r="DA27" i="52"/>
  <c r="DB27" i="52"/>
  <c r="DC27" i="52"/>
  <c r="DD27" i="52"/>
  <c r="DE27" i="52"/>
  <c r="DF27" i="52"/>
  <c r="DG27" i="52"/>
  <c r="DH27" i="52"/>
  <c r="DI27" i="52"/>
  <c r="DJ27" i="52"/>
  <c r="DK27" i="52"/>
  <c r="DL27" i="52"/>
  <c r="DM27" i="52"/>
  <c r="DN27" i="52"/>
  <c r="DO27" i="52"/>
  <c r="DP27" i="52"/>
  <c r="DQ27" i="52"/>
  <c r="DR27" i="52"/>
  <c r="DS27" i="52"/>
  <c r="DT27" i="52"/>
  <c r="DU27" i="52"/>
  <c r="DV27" i="52"/>
  <c r="DW27" i="52"/>
  <c r="DX27" i="52"/>
  <c r="DY27" i="52"/>
  <c r="DZ27" i="52"/>
  <c r="EA27" i="52"/>
  <c r="EB27" i="52"/>
  <c r="J96" i="52"/>
  <c r="K96" i="52"/>
  <c r="L96" i="52"/>
  <c r="M96" i="52"/>
  <c r="N96" i="52"/>
  <c r="O96" i="52"/>
  <c r="P96" i="52"/>
  <c r="Q96" i="52"/>
  <c r="R96" i="52"/>
  <c r="S96" i="52"/>
  <c r="T96" i="52"/>
  <c r="U96" i="52"/>
  <c r="V96" i="52"/>
  <c r="W96" i="52"/>
  <c r="X96" i="52"/>
  <c r="Y96" i="52"/>
  <c r="Z96" i="52"/>
  <c r="AA96" i="52"/>
  <c r="AB96" i="52"/>
  <c r="AC96" i="52"/>
  <c r="AD96" i="52"/>
  <c r="AE96" i="52"/>
  <c r="AF96" i="52"/>
  <c r="AG96" i="52"/>
  <c r="AH96" i="52"/>
  <c r="AI96" i="52"/>
  <c r="AJ96" i="52"/>
  <c r="AK96" i="52"/>
  <c r="AL96" i="52"/>
  <c r="AM96" i="52"/>
  <c r="AN96" i="52"/>
  <c r="AO96" i="52"/>
  <c r="AP96" i="52"/>
  <c r="AQ96" i="52"/>
  <c r="AR96" i="52"/>
  <c r="AS96" i="52"/>
  <c r="AT96" i="52"/>
  <c r="AU96" i="52"/>
  <c r="AV96" i="52"/>
  <c r="AW96" i="52"/>
  <c r="AX96" i="52"/>
  <c r="AY96" i="52"/>
  <c r="AZ96" i="52"/>
  <c r="BA96" i="52"/>
  <c r="BB96" i="52"/>
  <c r="BC96" i="52"/>
  <c r="BD96" i="52"/>
  <c r="BE96" i="52"/>
  <c r="BF96" i="52"/>
  <c r="BG96" i="52"/>
  <c r="BH96" i="52"/>
  <c r="BI96" i="52"/>
  <c r="BJ96" i="52"/>
  <c r="BK96" i="52"/>
  <c r="BL96" i="52"/>
  <c r="BM96" i="52"/>
  <c r="BN96" i="52"/>
  <c r="BO96" i="52"/>
  <c r="BP96" i="52"/>
  <c r="BQ96" i="52"/>
  <c r="BR96" i="52"/>
  <c r="BS96" i="52"/>
  <c r="BT96" i="52"/>
  <c r="BU96" i="52"/>
  <c r="BV96" i="52"/>
  <c r="BW96" i="52"/>
  <c r="BX96" i="52"/>
  <c r="BY96" i="52"/>
  <c r="BZ96" i="52"/>
  <c r="CA96" i="52"/>
  <c r="CB96" i="52"/>
  <c r="CC96" i="52"/>
  <c r="CD96" i="52"/>
  <c r="CE96" i="52"/>
  <c r="CF96" i="52"/>
  <c r="CG96" i="52"/>
  <c r="CH96" i="52"/>
  <c r="CI96" i="52"/>
  <c r="CJ96" i="52"/>
  <c r="CK96" i="52"/>
  <c r="CL96" i="52"/>
  <c r="CM96" i="52"/>
  <c r="CN96" i="52"/>
  <c r="CO96" i="52"/>
  <c r="CP96" i="52"/>
  <c r="CQ96" i="52"/>
  <c r="CR96" i="52"/>
  <c r="CS96" i="52"/>
  <c r="CT96" i="52"/>
  <c r="CU96" i="52"/>
  <c r="CV96" i="52"/>
  <c r="CW96" i="52"/>
  <c r="CX96" i="52"/>
  <c r="CY96" i="52"/>
  <c r="CZ96" i="52"/>
  <c r="DA96" i="52"/>
  <c r="DB96" i="52"/>
  <c r="DC96" i="52"/>
  <c r="DD96" i="52"/>
  <c r="DE96" i="52"/>
  <c r="DF96" i="52"/>
  <c r="DG96" i="52"/>
  <c r="DH96" i="52"/>
  <c r="DI96" i="52"/>
  <c r="DJ96" i="52"/>
  <c r="DK96" i="52"/>
  <c r="DL96" i="52"/>
  <c r="DM96" i="52"/>
  <c r="DN96" i="52"/>
  <c r="DO96" i="52"/>
  <c r="DP96" i="52"/>
  <c r="DQ96" i="52"/>
  <c r="DR96" i="52"/>
  <c r="DS96" i="52"/>
  <c r="DT96" i="52"/>
  <c r="DU96" i="52"/>
  <c r="DV96" i="52"/>
  <c r="DW96" i="52"/>
  <c r="DX96" i="52"/>
  <c r="DY96" i="52"/>
  <c r="DZ96" i="52"/>
  <c r="EA96" i="52"/>
  <c r="EB96" i="52"/>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AI96" i="50"/>
  <c r="AJ96" i="50"/>
  <c r="AK96" i="50"/>
  <c r="AL96" i="50"/>
  <c r="AM96" i="50"/>
  <c r="AN96" i="50"/>
  <c r="AO96" i="50"/>
  <c r="AP96" i="50"/>
  <c r="AQ96" i="50"/>
  <c r="AR96" i="50"/>
  <c r="AS96" i="50"/>
  <c r="AT96" i="50"/>
  <c r="AU96" i="50"/>
  <c r="AV96" i="50"/>
  <c r="AW96" i="50"/>
  <c r="AX96" i="50"/>
  <c r="AY96" i="50"/>
  <c r="AZ96" i="50"/>
  <c r="BA96" i="50"/>
  <c r="BB96" i="50"/>
  <c r="BC96" i="50"/>
  <c r="BD96" i="50"/>
  <c r="BE96" i="50"/>
  <c r="BF96" i="50"/>
  <c r="BG96" i="50"/>
  <c r="BH96" i="50"/>
  <c r="BI96" i="50"/>
  <c r="BJ96" i="50"/>
  <c r="BK96" i="50"/>
  <c r="BL96" i="50"/>
  <c r="BM96" i="50"/>
  <c r="BN96" i="50"/>
  <c r="BO96" i="50"/>
  <c r="BP96" i="50"/>
  <c r="BQ96" i="50"/>
  <c r="BR96" i="50"/>
  <c r="BS96" i="50"/>
  <c r="BT96" i="50"/>
  <c r="BU96" i="50"/>
  <c r="BV96" i="50"/>
  <c r="BW96" i="50"/>
  <c r="BX96" i="50"/>
  <c r="BY96" i="50"/>
  <c r="BZ96" i="50"/>
  <c r="CA96" i="50"/>
  <c r="CB96" i="50"/>
  <c r="CC96" i="50"/>
  <c r="CD96" i="50"/>
  <c r="CE96" i="50"/>
  <c r="CF96" i="50"/>
  <c r="CG96" i="50"/>
  <c r="CH96" i="50"/>
  <c r="CI96" i="50"/>
  <c r="CJ96" i="50"/>
  <c r="CK96" i="50"/>
  <c r="CL96" i="50"/>
  <c r="CM96" i="50"/>
  <c r="CN96" i="50"/>
  <c r="CO96" i="50"/>
  <c r="CP96" i="50"/>
  <c r="CQ96" i="50"/>
  <c r="CR96" i="50"/>
  <c r="CS96" i="50"/>
  <c r="CT96" i="50"/>
  <c r="CU96" i="50"/>
  <c r="CV96" i="50"/>
  <c r="CW96" i="50"/>
  <c r="CX96" i="50"/>
  <c r="CY96" i="50"/>
  <c r="CZ96" i="50"/>
  <c r="DA96" i="50"/>
  <c r="DB96" i="50"/>
  <c r="DC96" i="50"/>
  <c r="DD96" i="50"/>
  <c r="DE96" i="50"/>
  <c r="DF96" i="50"/>
  <c r="DG96" i="50"/>
  <c r="DH96" i="50"/>
  <c r="DI96" i="50"/>
  <c r="DJ96" i="50"/>
  <c r="DK96" i="50"/>
  <c r="DL96" i="50"/>
  <c r="DM96" i="50"/>
  <c r="DN96" i="50"/>
  <c r="DO96" i="50"/>
  <c r="DP96" i="50"/>
  <c r="DQ96" i="50"/>
  <c r="DR96" i="50"/>
  <c r="DS96" i="50"/>
  <c r="DT96" i="50"/>
  <c r="DU96" i="50"/>
  <c r="DV96" i="50"/>
  <c r="DW96" i="50"/>
  <c r="DX96" i="50"/>
  <c r="DY96" i="50"/>
  <c r="DZ96" i="50"/>
  <c r="EA96" i="50"/>
  <c r="EB96" i="50"/>
  <c r="J27" i="50"/>
  <c r="J31" i="50" s="1"/>
  <c r="K27" i="50"/>
  <c r="L27" i="50"/>
  <c r="M27" i="50"/>
  <c r="N27" i="50"/>
  <c r="O27" i="50"/>
  <c r="P27" i="50"/>
  <c r="Q27" i="50"/>
  <c r="R27" i="50"/>
  <c r="S27" i="50"/>
  <c r="T27" i="50"/>
  <c r="U27" i="50"/>
  <c r="V27" i="50"/>
  <c r="W27" i="50"/>
  <c r="X27" i="50"/>
  <c r="Y27" i="50"/>
  <c r="Z27" i="50"/>
  <c r="AA27" i="50"/>
  <c r="AB27" i="50"/>
  <c r="AC27" i="50"/>
  <c r="AD27" i="50"/>
  <c r="AE27" i="50"/>
  <c r="AF27" i="50"/>
  <c r="AG27" i="50"/>
  <c r="AH27" i="50"/>
  <c r="AI27" i="50"/>
  <c r="AJ27" i="50"/>
  <c r="AK27" i="50"/>
  <c r="AL27" i="50"/>
  <c r="AM27" i="50"/>
  <c r="AN27" i="50"/>
  <c r="AO27" i="50"/>
  <c r="AP27" i="50"/>
  <c r="AQ27" i="50"/>
  <c r="AR27" i="50"/>
  <c r="AS27" i="50"/>
  <c r="AT27" i="50"/>
  <c r="AU27" i="50"/>
  <c r="AV27" i="50"/>
  <c r="AW27" i="50"/>
  <c r="AX27" i="50"/>
  <c r="AY27" i="50"/>
  <c r="AZ27" i="50"/>
  <c r="BA27" i="50"/>
  <c r="BB27" i="50"/>
  <c r="BC27" i="50"/>
  <c r="BD27" i="50"/>
  <c r="BE27" i="50"/>
  <c r="BF27" i="50"/>
  <c r="BG27" i="50"/>
  <c r="BH27" i="50"/>
  <c r="BI27" i="50"/>
  <c r="BJ27" i="50"/>
  <c r="BK27" i="50"/>
  <c r="BL27" i="50"/>
  <c r="BM27" i="50"/>
  <c r="BN27" i="50"/>
  <c r="BO27" i="50"/>
  <c r="BP27" i="50"/>
  <c r="BQ27" i="50"/>
  <c r="BR27" i="50"/>
  <c r="BS27" i="50"/>
  <c r="BT27" i="50"/>
  <c r="BU27" i="50"/>
  <c r="BV27" i="50"/>
  <c r="BW27" i="50"/>
  <c r="BX27" i="50"/>
  <c r="BY27" i="50"/>
  <c r="BZ27" i="50"/>
  <c r="CA27" i="50"/>
  <c r="CB27" i="50"/>
  <c r="CC27" i="50"/>
  <c r="CD27" i="50"/>
  <c r="CE27" i="50"/>
  <c r="CF27" i="50"/>
  <c r="CG27" i="50"/>
  <c r="CH27" i="50"/>
  <c r="CI27" i="50"/>
  <c r="CJ27" i="50"/>
  <c r="CK27" i="50"/>
  <c r="CL27" i="50"/>
  <c r="CM27" i="50"/>
  <c r="CN27" i="50"/>
  <c r="CO27" i="50"/>
  <c r="CP27" i="50"/>
  <c r="CQ27" i="50"/>
  <c r="CR27" i="50"/>
  <c r="CS27" i="50"/>
  <c r="CT27" i="50"/>
  <c r="CU27" i="50"/>
  <c r="CV27" i="50"/>
  <c r="CW27" i="50"/>
  <c r="CX27" i="50"/>
  <c r="CY27" i="50"/>
  <c r="CZ27" i="50"/>
  <c r="DA27" i="50"/>
  <c r="DB27" i="50"/>
  <c r="DC27" i="50"/>
  <c r="DD27" i="50"/>
  <c r="DE27" i="50"/>
  <c r="DF27" i="50"/>
  <c r="DG27" i="50"/>
  <c r="DH27" i="50"/>
  <c r="DI27" i="50"/>
  <c r="DJ27" i="50"/>
  <c r="DK27" i="50"/>
  <c r="DL27" i="50"/>
  <c r="DM27" i="50"/>
  <c r="DN27" i="50"/>
  <c r="DO27" i="50"/>
  <c r="DP27" i="50"/>
  <c r="DQ27" i="50"/>
  <c r="DR27" i="50"/>
  <c r="DS27" i="50"/>
  <c r="DT27" i="50"/>
  <c r="DU27" i="50"/>
  <c r="DV27" i="50"/>
  <c r="DW27" i="50"/>
  <c r="DX27" i="50"/>
  <c r="DY27" i="50"/>
  <c r="DZ27" i="50"/>
  <c r="EA27" i="50"/>
  <c r="EB27" i="50"/>
  <c r="N369" i="59"/>
  <c r="L369" i="59"/>
  <c r="AH369" i="59"/>
  <c r="T369" i="59"/>
  <c r="P369" i="59"/>
  <c r="AI369" i="59"/>
  <c r="AI370" i="59" s="1"/>
  <c r="AI372" i="59" s="1"/>
  <c r="AD369" i="59"/>
  <c r="AD370" i="59" s="1"/>
  <c r="K369" i="59"/>
  <c r="K370" i="59" s="1"/>
  <c r="AG369" i="59"/>
  <c r="Y369" i="59"/>
  <c r="Y370" i="59" s="1"/>
  <c r="U369" i="59"/>
  <c r="V369" i="59"/>
  <c r="Z369" i="59"/>
  <c r="Q369" i="59"/>
  <c r="Q370" i="59" s="1"/>
  <c r="J369" i="59"/>
  <c r="R369" i="59"/>
  <c r="R370" i="59" s="1"/>
  <c r="AE369" i="59"/>
  <c r="W369" i="59"/>
  <c r="AA369" i="59"/>
  <c r="AF369" i="59"/>
  <c r="O369" i="59"/>
  <c r="S369" i="59"/>
  <c r="S370" i="59" s="1"/>
  <c r="AC369" i="59"/>
  <c r="AC370" i="59" s="1"/>
  <c r="AB369" i="59"/>
  <c r="AB370" i="59" s="1"/>
  <c r="X369" i="59"/>
  <c r="M369" i="59"/>
  <c r="DJ269" i="49"/>
  <c r="CL269" i="49"/>
  <c r="BR269" i="49"/>
  <c r="DV269" i="49"/>
  <c r="DU269" i="49"/>
  <c r="DP269" i="49"/>
  <c r="CC269" i="49"/>
  <c r="DH269" i="49"/>
  <c r="DD269" i="49"/>
  <c r="CV269" i="49"/>
  <c r="CS269" i="49"/>
  <c r="DT269" i="49"/>
  <c r="DG269" i="49"/>
  <c r="CR269" i="49"/>
  <c r="BE269" i="49"/>
  <c r="DQ269" i="49"/>
  <c r="DF269" i="49"/>
  <c r="CP269" i="49"/>
  <c r="AW269" i="49"/>
  <c r="DZ269" i="49"/>
  <c r="DO269" i="49"/>
  <c r="DB269" i="49"/>
  <c r="CK269" i="49"/>
  <c r="DY269" i="49"/>
  <c r="DM269" i="49"/>
  <c r="DA269" i="49"/>
  <c r="CH269" i="49"/>
  <c r="DX269" i="49"/>
  <c r="DL269" i="49"/>
  <c r="CW269" i="49"/>
  <c r="CG269" i="49"/>
  <c r="AT269" i="49"/>
  <c r="BL269" i="49"/>
  <c r="EB269" i="49"/>
  <c r="DR269" i="49"/>
  <c r="DI269" i="49"/>
  <c r="CZ269" i="49"/>
  <c r="CO269" i="49"/>
  <c r="BX269" i="49"/>
  <c r="AG269" i="49"/>
  <c r="CX269" i="49"/>
  <c r="CN269" i="49"/>
  <c r="BV269" i="49"/>
  <c r="AD269" i="49"/>
  <c r="DW269" i="49"/>
  <c r="DN269" i="49"/>
  <c r="DE269" i="49"/>
  <c r="CT269" i="49"/>
  <c r="CJ269" i="49"/>
  <c r="BJ269" i="49"/>
  <c r="CB269" i="49"/>
  <c r="BQ269" i="49"/>
  <c r="BB269" i="49"/>
  <c r="AL269" i="49"/>
  <c r="U269" i="49"/>
  <c r="BZ269" i="49"/>
  <c r="BP269" i="49"/>
  <c r="BA269" i="49"/>
  <c r="AK269" i="49"/>
  <c r="Q269" i="49"/>
  <c r="BY269" i="49"/>
  <c r="BM269" i="49"/>
  <c r="AZ269" i="49"/>
  <c r="AJ269" i="49"/>
  <c r="M269" i="49"/>
  <c r="CF269" i="49"/>
  <c r="BU269" i="49"/>
  <c r="BI269" i="49"/>
  <c r="AS269" i="49"/>
  <c r="AC269" i="49"/>
  <c r="CD269" i="49"/>
  <c r="BT269" i="49"/>
  <c r="BH269" i="49"/>
  <c r="AR269" i="49"/>
  <c r="AB269" i="49"/>
  <c r="AO269" i="49"/>
  <c r="Y269" i="49"/>
  <c r="AN33" i="51"/>
  <c r="BT33" i="51"/>
  <c r="AO33" i="51"/>
  <c r="DA33" i="51"/>
  <c r="AX33" i="51"/>
  <c r="DJ33" i="51"/>
  <c r="CZ33" i="51"/>
  <c r="AW33" i="51"/>
  <c r="DI33" i="51"/>
  <c r="BF33" i="51"/>
  <c r="DR33" i="51"/>
  <c r="J33" i="51"/>
  <c r="BE33" i="51"/>
  <c r="DQ33" i="51"/>
  <c r="BN33" i="51"/>
  <c r="DZ33" i="51"/>
  <c r="DX33" i="51"/>
  <c r="BM33" i="51"/>
  <c r="DY33" i="51"/>
  <c r="BV33" i="51"/>
  <c r="BU33" i="51"/>
  <c r="R33" i="51"/>
  <c r="CD33" i="51"/>
  <c r="Q33" i="51"/>
  <c r="CC33" i="51"/>
  <c r="Z33" i="51"/>
  <c r="CL33" i="51"/>
  <c r="AA33" i="51"/>
  <c r="BL33" i="51"/>
  <c r="Y33" i="51"/>
  <c r="CK33" i="51"/>
  <c r="AH33" i="51"/>
  <c r="CT33" i="51"/>
  <c r="AP33" i="51"/>
  <c r="BO33" i="51"/>
  <c r="EA33" i="51"/>
  <c r="BP33" i="51"/>
  <c r="EB33" i="51"/>
  <c r="BQ33" i="51"/>
  <c r="N33" i="51"/>
  <c r="BZ33" i="51"/>
  <c r="W33" i="51"/>
  <c r="CI33" i="51"/>
  <c r="DB33" i="51"/>
  <c r="BW33" i="51"/>
  <c r="L33" i="51"/>
  <c r="BX33" i="51"/>
  <c r="M33" i="51"/>
  <c r="BY33" i="51"/>
  <c r="V33" i="51"/>
  <c r="CH33" i="51"/>
  <c r="AE33" i="51"/>
  <c r="CQ33" i="51"/>
  <c r="CJ33" i="51"/>
  <c r="CB33" i="51"/>
  <c r="K33" i="51"/>
  <c r="CE33" i="51"/>
  <c r="T33" i="51"/>
  <c r="CF33" i="51"/>
  <c r="U33" i="51"/>
  <c r="CG33" i="51"/>
  <c r="AD33" i="51"/>
  <c r="CP33" i="51"/>
  <c r="AM33" i="51"/>
  <c r="CY33" i="51"/>
  <c r="X33" i="51"/>
  <c r="S33" i="51"/>
  <c r="CM33" i="51"/>
  <c r="AB33" i="51"/>
  <c r="CN33" i="51"/>
  <c r="AC33" i="51"/>
  <c r="CO33" i="51"/>
  <c r="AL33" i="51"/>
  <c r="CX33" i="51"/>
  <c r="AU33" i="51"/>
  <c r="DG33" i="51"/>
  <c r="AI33" i="51"/>
  <c r="CU33" i="51"/>
  <c r="AJ33" i="51"/>
  <c r="CV33" i="51"/>
  <c r="AK33" i="51"/>
  <c r="CW33" i="51"/>
  <c r="AT33" i="51"/>
  <c r="DF33" i="51"/>
  <c r="BC33" i="51"/>
  <c r="DO33" i="51"/>
  <c r="DP33" i="51"/>
  <c r="AQ33" i="51"/>
  <c r="DC33" i="51"/>
  <c r="AR33" i="51"/>
  <c r="DD33" i="51"/>
  <c r="AS33" i="51"/>
  <c r="DE33" i="51"/>
  <c r="BB33" i="51"/>
  <c r="DN33" i="51"/>
  <c r="BK33" i="51"/>
  <c r="DW33" i="51"/>
  <c r="BD33" i="51"/>
  <c r="CR33" i="51"/>
  <c r="P33" i="51"/>
  <c r="AG33" i="51"/>
  <c r="AY33" i="51"/>
  <c r="DK33" i="51"/>
  <c r="AZ33" i="51"/>
  <c r="DL33" i="51"/>
  <c r="BA33" i="51"/>
  <c r="DM33" i="51"/>
  <c r="BJ33" i="51"/>
  <c r="DV33" i="51"/>
  <c r="BS33" i="51"/>
  <c r="DH33" i="51"/>
  <c r="AF33" i="51"/>
  <c r="DS33" i="51"/>
  <c r="AV33" i="51"/>
  <c r="BH33" i="51"/>
  <c r="DT33" i="51"/>
  <c r="BI33" i="51"/>
  <c r="DU33" i="51"/>
  <c r="BR33" i="51"/>
  <c r="CS33" i="51"/>
  <c r="O33" i="51"/>
  <c r="BG33" i="51"/>
  <c r="CA33" i="51"/>
  <c r="DL102" i="51"/>
  <c r="AS102" i="51"/>
  <c r="S102" i="51"/>
  <c r="W102" i="51"/>
  <c r="K102" i="51"/>
  <c r="BI102" i="51"/>
  <c r="N102" i="51"/>
  <c r="AI102" i="51"/>
  <c r="AM102" i="51"/>
  <c r="AA102" i="51"/>
  <c r="BY102" i="51"/>
  <c r="AD102" i="51"/>
  <c r="O102" i="51"/>
  <c r="AY102" i="51"/>
  <c r="U102" i="51"/>
  <c r="V102" i="51"/>
  <c r="BC102" i="51"/>
  <c r="AQ102" i="51"/>
  <c r="CO102" i="51"/>
  <c r="AT102" i="51"/>
  <c r="AE102" i="51"/>
  <c r="BO102" i="51"/>
  <c r="AK102" i="51"/>
  <c r="AL102" i="51"/>
  <c r="BS102" i="51"/>
  <c r="BG102" i="51"/>
  <c r="BJ102" i="51"/>
  <c r="AU102" i="51"/>
  <c r="CE102" i="51"/>
  <c r="BA102" i="51"/>
  <c r="BB102" i="51"/>
  <c r="CI102" i="51"/>
  <c r="BW102" i="51"/>
  <c r="BZ102" i="51"/>
  <c r="BK102" i="51"/>
  <c r="CW102" i="51"/>
  <c r="BQ102" i="51"/>
  <c r="BR102" i="51"/>
  <c r="DE102" i="51"/>
  <c r="CM102" i="51"/>
  <c r="M102" i="51"/>
  <c r="CP102" i="51"/>
  <c r="CA102" i="51"/>
  <c r="CG102" i="51"/>
  <c r="CH102" i="51"/>
  <c r="DU102" i="51"/>
  <c r="AC102" i="51"/>
  <c r="DD102" i="51"/>
  <c r="CQ102" i="51"/>
  <c r="BL102" i="51"/>
  <c r="DC102" i="51"/>
  <c r="DA102" i="51"/>
  <c r="DO102" i="51"/>
  <c r="AO102" i="51"/>
  <c r="DM102" i="51"/>
  <c r="BN102" i="51"/>
  <c r="X102" i="51"/>
  <c r="CJ102" i="51"/>
  <c r="DJ102" i="51"/>
  <c r="DP102" i="51"/>
  <c r="DN102" i="51"/>
  <c r="BM102" i="51"/>
  <c r="CY102" i="51"/>
  <c r="AN102" i="51"/>
  <c r="EA102" i="51"/>
  <c r="DY102" i="51"/>
  <c r="CZ102" i="51"/>
  <c r="Q102" i="51"/>
  <c r="CC102" i="51"/>
  <c r="AP102" i="51"/>
  <c r="DT102" i="51"/>
  <c r="AV102" i="51"/>
  <c r="DS102" i="51"/>
  <c r="DQ102" i="51"/>
  <c r="CR102" i="51"/>
  <c r="Y102" i="51"/>
  <c r="DK102" i="51"/>
  <c r="DW102" i="51"/>
  <c r="CK102" i="51"/>
  <c r="BV102" i="51"/>
  <c r="AR102" i="51"/>
  <c r="EB102" i="51"/>
  <c r="P102" i="51"/>
  <c r="DR102" i="51"/>
  <c r="DV102" i="51"/>
  <c r="J102" i="51"/>
  <c r="CL102" i="51"/>
  <c r="BH102" i="51"/>
  <c r="AF102" i="51"/>
  <c r="DB102" i="51"/>
  <c r="DF102" i="51"/>
  <c r="R102" i="51"/>
  <c r="CV102" i="51"/>
  <c r="BP102" i="51"/>
  <c r="BD102" i="51"/>
  <c r="DI102" i="51"/>
  <c r="AG102" i="51"/>
  <c r="Z102" i="51"/>
  <c r="L102" i="51"/>
  <c r="BX102" i="51"/>
  <c r="BT102" i="51"/>
  <c r="CS102" i="51"/>
  <c r="AW102" i="51"/>
  <c r="AH102" i="51"/>
  <c r="T102" i="51"/>
  <c r="CF102" i="51"/>
  <c r="DX102" i="51"/>
  <c r="CD102" i="51"/>
  <c r="DH102" i="51"/>
  <c r="AB102" i="51"/>
  <c r="DG102" i="51"/>
  <c r="AJ102" i="51"/>
  <c r="BE102" i="51"/>
  <c r="AZ102" i="51"/>
  <c r="BU102" i="51"/>
  <c r="CN102" i="51"/>
  <c r="CB102" i="51"/>
  <c r="CU102" i="51"/>
  <c r="CX102" i="51"/>
  <c r="CT102" i="51"/>
  <c r="AX102" i="51"/>
  <c r="DZ102" i="51"/>
  <c r="BF102" i="51"/>
  <c r="DV69" i="51"/>
  <c r="BJ69" i="51"/>
  <c r="DM69" i="51"/>
  <c r="BA69" i="51"/>
  <c r="DL69" i="51"/>
  <c r="AZ69" i="51"/>
  <c r="DK69" i="51"/>
  <c r="AY69" i="51"/>
  <c r="DJ69" i="51"/>
  <c r="AX69" i="51"/>
  <c r="DG69" i="51"/>
  <c r="AU69" i="51"/>
  <c r="Y69" i="51"/>
  <c r="Q69" i="51"/>
  <c r="AG69" i="51"/>
  <c r="AO69" i="51"/>
  <c r="DN69" i="51"/>
  <c r="BB69" i="51"/>
  <c r="DE69" i="51"/>
  <c r="AS69" i="51"/>
  <c r="DD69" i="51"/>
  <c r="AR69" i="51"/>
  <c r="DC69" i="51"/>
  <c r="AQ69" i="51"/>
  <c r="DB69" i="51"/>
  <c r="AP69" i="51"/>
  <c r="CY69" i="51"/>
  <c r="AM69" i="51"/>
  <c r="DP69" i="51"/>
  <c r="DH69" i="51"/>
  <c r="DX69" i="51"/>
  <c r="DA69" i="51"/>
  <c r="DF69" i="51"/>
  <c r="AT69" i="51"/>
  <c r="CW69" i="51"/>
  <c r="AK69" i="51"/>
  <c r="CV69" i="51"/>
  <c r="AJ69" i="51"/>
  <c r="CU69" i="51"/>
  <c r="AI69" i="51"/>
  <c r="CT69" i="51"/>
  <c r="AH69" i="51"/>
  <c r="CQ69" i="51"/>
  <c r="AE69" i="51"/>
  <c r="CJ69" i="51"/>
  <c r="CB69" i="51"/>
  <c r="CR69" i="51"/>
  <c r="AN69" i="51"/>
  <c r="CX69" i="51"/>
  <c r="AL69" i="51"/>
  <c r="CO69" i="51"/>
  <c r="AC69" i="51"/>
  <c r="CN69" i="51"/>
  <c r="AB69" i="51"/>
  <c r="CM69" i="51"/>
  <c r="AA69" i="51"/>
  <c r="CL69" i="51"/>
  <c r="Z69" i="51"/>
  <c r="CI69" i="51"/>
  <c r="W69" i="51"/>
  <c r="BD69" i="51"/>
  <c r="AV69" i="51"/>
  <c r="BL69" i="51"/>
  <c r="CP69" i="51"/>
  <c r="AD69" i="51"/>
  <c r="CG69" i="51"/>
  <c r="U69" i="51"/>
  <c r="CF69" i="51"/>
  <c r="T69" i="51"/>
  <c r="CE69" i="51"/>
  <c r="S69" i="51"/>
  <c r="CD69" i="51"/>
  <c r="R69" i="51"/>
  <c r="CA69" i="51"/>
  <c r="O69" i="51"/>
  <c r="X69" i="51"/>
  <c r="P69" i="51"/>
  <c r="AF69" i="51"/>
  <c r="CH69" i="51"/>
  <c r="V69" i="51"/>
  <c r="BY69" i="51"/>
  <c r="M69" i="51"/>
  <c r="BX69" i="51"/>
  <c r="L69" i="51"/>
  <c r="BW69" i="51"/>
  <c r="K69" i="51"/>
  <c r="BV69" i="51"/>
  <c r="J69" i="51"/>
  <c r="J70" i="51" s="1"/>
  <c r="J72" i="51" s="1"/>
  <c r="J85" i="51" s="1"/>
  <c r="BS69" i="51"/>
  <c r="DQ69" i="51"/>
  <c r="DI69" i="51"/>
  <c r="DY69" i="51"/>
  <c r="CZ69" i="51"/>
  <c r="BZ69" i="51"/>
  <c r="N69" i="51"/>
  <c r="BQ69" i="51"/>
  <c r="EB69" i="51"/>
  <c r="BP69" i="51"/>
  <c r="EA69" i="51"/>
  <c r="BO69" i="51"/>
  <c r="DZ69" i="51"/>
  <c r="BN69" i="51"/>
  <c r="DW69" i="51"/>
  <c r="BK69" i="51"/>
  <c r="CK69" i="51"/>
  <c r="CC69" i="51"/>
  <c r="CS69" i="51"/>
  <c r="BU69" i="51"/>
  <c r="DR69" i="51"/>
  <c r="BR69" i="51"/>
  <c r="BF69" i="51"/>
  <c r="DU69" i="51"/>
  <c r="DO69" i="51"/>
  <c r="BI69" i="51"/>
  <c r="BC69" i="51"/>
  <c r="DT69" i="51"/>
  <c r="BE69" i="51"/>
  <c r="BH69" i="51"/>
  <c r="AW69" i="51"/>
  <c r="DS69" i="51"/>
  <c r="BM69" i="51"/>
  <c r="BG69" i="51"/>
  <c r="BT69" i="51"/>
  <c r="N200" i="51"/>
  <c r="AR200" i="51"/>
  <c r="DP200" i="51"/>
  <c r="AE200" i="51"/>
  <c r="S200" i="51"/>
  <c r="DD200" i="51"/>
  <c r="BD200" i="51"/>
  <c r="CQ200" i="51"/>
  <c r="CE200" i="51"/>
  <c r="BR200" i="51"/>
  <c r="EB200" i="51"/>
  <c r="AD200" i="51"/>
  <c r="EA200" i="51"/>
  <c r="AB200" i="51"/>
  <c r="AM200" i="51"/>
  <c r="BM200" i="51"/>
  <c r="DY200" i="51"/>
  <c r="BV200" i="51"/>
  <c r="M200" i="51"/>
  <c r="BY200" i="51"/>
  <c r="DW200" i="51"/>
  <c r="X200" i="51"/>
  <c r="CV200" i="51"/>
  <c r="BH200" i="51"/>
  <c r="CR200" i="51"/>
  <c r="DO200" i="51"/>
  <c r="P200" i="51"/>
  <c r="DC200" i="51"/>
  <c r="CZ200" i="51"/>
  <c r="DL200" i="51"/>
  <c r="Q200" i="51"/>
  <c r="CC200" i="51"/>
  <c r="Z200" i="51"/>
  <c r="CL200" i="51"/>
  <c r="AC200" i="51"/>
  <c r="CO200" i="51"/>
  <c r="CX200" i="51"/>
  <c r="BW200" i="51"/>
  <c r="AI200" i="51"/>
  <c r="BS200" i="51"/>
  <c r="CP200" i="51"/>
  <c r="CN200" i="51"/>
  <c r="CY200" i="51"/>
  <c r="Y200" i="51"/>
  <c r="CK200" i="51"/>
  <c r="AH200" i="51"/>
  <c r="CT200" i="51"/>
  <c r="AK200" i="51"/>
  <c r="CW200" i="51"/>
  <c r="CJ200" i="51"/>
  <c r="BJ200" i="51"/>
  <c r="DT200" i="51"/>
  <c r="V200" i="51"/>
  <c r="BG200" i="51"/>
  <c r="CB200" i="51"/>
  <c r="CA200" i="51"/>
  <c r="CM200" i="51"/>
  <c r="AG200" i="51"/>
  <c r="CS200" i="51"/>
  <c r="AP200" i="51"/>
  <c r="DB200" i="51"/>
  <c r="AS200" i="51"/>
  <c r="DE200" i="51"/>
  <c r="BX200" i="51"/>
  <c r="AV200" i="51"/>
  <c r="DG200" i="51"/>
  <c r="AT200" i="51"/>
  <c r="BP200" i="51"/>
  <c r="BC200" i="51"/>
  <c r="BB200" i="51"/>
  <c r="BL200" i="51"/>
  <c r="AW200" i="51"/>
  <c r="DI200" i="51"/>
  <c r="BF200" i="51"/>
  <c r="DR200" i="51"/>
  <c r="BI200" i="51"/>
  <c r="DU200" i="51"/>
  <c r="AY200" i="51"/>
  <c r="DV200" i="51"/>
  <c r="W200" i="51"/>
  <c r="CH200" i="51"/>
  <c r="DS200" i="51"/>
  <c r="T200" i="51"/>
  <c r="DN200" i="51"/>
  <c r="BE200" i="51"/>
  <c r="DJ200" i="51"/>
  <c r="AU200" i="51"/>
  <c r="BO200" i="51"/>
  <c r="BU200" i="51"/>
  <c r="DZ200" i="51"/>
  <c r="AN200" i="51"/>
  <c r="DA200" i="51"/>
  <c r="U200" i="51"/>
  <c r="AQ200" i="51"/>
  <c r="J200" i="51"/>
  <c r="O200" i="51"/>
  <c r="DX200" i="51"/>
  <c r="DQ200" i="51"/>
  <c r="BA200" i="51"/>
  <c r="DK200" i="51"/>
  <c r="DH200" i="51"/>
  <c r="BZ200" i="51"/>
  <c r="R200" i="51"/>
  <c r="BQ200" i="51"/>
  <c r="BK200" i="51"/>
  <c r="CI200" i="51"/>
  <c r="AZ200" i="51"/>
  <c r="AX200" i="51"/>
  <c r="CG200" i="51"/>
  <c r="AL200" i="51"/>
  <c r="AJ200" i="51"/>
  <c r="DF200" i="51"/>
  <c r="AA200" i="51"/>
  <c r="BN200" i="51"/>
  <c r="DM200" i="51"/>
  <c r="L200" i="51"/>
  <c r="K200" i="51"/>
  <c r="CU200" i="51"/>
  <c r="CF200" i="51"/>
  <c r="AO200" i="51"/>
  <c r="CD200" i="51"/>
  <c r="BT200" i="51"/>
  <c r="AF200" i="51"/>
  <c r="DH102" i="50"/>
  <c r="P102" i="50"/>
  <c r="BU102" i="50"/>
  <c r="AO102" i="50"/>
  <c r="AV102" i="50"/>
  <c r="DA102" i="50"/>
  <c r="DO102" i="50"/>
  <c r="BC102" i="50"/>
  <c r="DF102" i="50"/>
  <c r="AT102" i="50"/>
  <c r="CW102" i="50"/>
  <c r="AK102" i="50"/>
  <c r="CV102" i="50"/>
  <c r="AJ102" i="50"/>
  <c r="CU102" i="50"/>
  <c r="AI102" i="50"/>
  <c r="CT102" i="50"/>
  <c r="AH102" i="50"/>
  <c r="CS102" i="50"/>
  <c r="CK102" i="50"/>
  <c r="CC102" i="50"/>
  <c r="CY102" i="50"/>
  <c r="AM102" i="50"/>
  <c r="CP102" i="50"/>
  <c r="AD102" i="50"/>
  <c r="CG102" i="50"/>
  <c r="U102" i="50"/>
  <c r="CF102" i="50"/>
  <c r="T102" i="50"/>
  <c r="CE102" i="50"/>
  <c r="S102" i="50"/>
  <c r="CD102" i="50"/>
  <c r="R102" i="50"/>
  <c r="AG102" i="50"/>
  <c r="Y102" i="50"/>
  <c r="Q102" i="50"/>
  <c r="CQ102" i="50"/>
  <c r="AE102" i="50"/>
  <c r="CH102" i="50"/>
  <c r="V102" i="50"/>
  <c r="BY102" i="50"/>
  <c r="M102" i="50"/>
  <c r="BX102" i="50"/>
  <c r="CI102" i="50"/>
  <c r="W102" i="50"/>
  <c r="BZ102" i="50"/>
  <c r="N102" i="50"/>
  <c r="BQ102" i="50"/>
  <c r="EB102" i="50"/>
  <c r="BP102" i="50"/>
  <c r="EA102" i="50"/>
  <c r="BO102" i="50"/>
  <c r="DZ102" i="50"/>
  <c r="BN102" i="50"/>
  <c r="CZ102" i="50"/>
  <c r="CB102" i="50"/>
  <c r="CA102" i="50"/>
  <c r="O102" i="50"/>
  <c r="BR102" i="50"/>
  <c r="DU102" i="50"/>
  <c r="BI102" i="50"/>
  <c r="DT102" i="50"/>
  <c r="BH102" i="50"/>
  <c r="DS102" i="50"/>
  <c r="BG102" i="50"/>
  <c r="DR102" i="50"/>
  <c r="BF102" i="50"/>
  <c r="DV102" i="50"/>
  <c r="CO102" i="50"/>
  <c r="AR102" i="50"/>
  <c r="AQ102" i="50"/>
  <c r="AP102" i="50"/>
  <c r="CR102" i="50"/>
  <c r="X102" i="50"/>
  <c r="DN102" i="50"/>
  <c r="BA102" i="50"/>
  <c r="AB102" i="50"/>
  <c r="AA102" i="50"/>
  <c r="Z102" i="50"/>
  <c r="BL102" i="50"/>
  <c r="DI102" i="50"/>
  <c r="CX102" i="50"/>
  <c r="AS102" i="50"/>
  <c r="L102" i="50"/>
  <c r="K102" i="50"/>
  <c r="J102" i="50"/>
  <c r="AF102" i="50"/>
  <c r="AW102" i="50"/>
  <c r="DW102" i="50"/>
  <c r="BJ102" i="50"/>
  <c r="AC102" i="50"/>
  <c r="DK102" i="50"/>
  <c r="DJ102" i="50"/>
  <c r="BT102" i="50"/>
  <c r="DQ102" i="50"/>
  <c r="DG102" i="50"/>
  <c r="BB102" i="50"/>
  <c r="DL102" i="50"/>
  <c r="DC102" i="50"/>
  <c r="DB102" i="50"/>
  <c r="AN102" i="50"/>
  <c r="BE102" i="50"/>
  <c r="BS102" i="50"/>
  <c r="AL102" i="50"/>
  <c r="DD102" i="50"/>
  <c r="CM102" i="50"/>
  <c r="CL102" i="50"/>
  <c r="DY102" i="50"/>
  <c r="DP102" i="50"/>
  <c r="BK102" i="50"/>
  <c r="DM102" i="50"/>
  <c r="CN102" i="50"/>
  <c r="BW102" i="50"/>
  <c r="BV102" i="50"/>
  <c r="BM102" i="50"/>
  <c r="CJ102" i="50"/>
  <c r="AU102" i="50"/>
  <c r="DE102" i="50"/>
  <c r="AZ102" i="50"/>
  <c r="AY102" i="50"/>
  <c r="AX102" i="50"/>
  <c r="DX102" i="50"/>
  <c r="BD102" i="50"/>
  <c r="AH234" i="50"/>
  <c r="AA234" i="50"/>
  <c r="DK234" i="50"/>
  <c r="AI234" i="50"/>
  <c r="DS234" i="50"/>
  <c r="DB234" i="50"/>
  <c r="U234" i="50"/>
  <c r="AS234" i="50"/>
  <c r="BR234" i="50"/>
  <c r="AE234" i="50"/>
  <c r="CQ234" i="50"/>
  <c r="BL234" i="50"/>
  <c r="DX234" i="50"/>
  <c r="BE234" i="50"/>
  <c r="DQ234" i="50"/>
  <c r="AJ234" i="50"/>
  <c r="CV234" i="50"/>
  <c r="BA234" i="50"/>
  <c r="DM234" i="50"/>
  <c r="AX234" i="50"/>
  <c r="BF234" i="50"/>
  <c r="DU234" i="50"/>
  <c r="AQ234" i="50"/>
  <c r="BO234" i="50"/>
  <c r="N234" i="50"/>
  <c r="BZ234" i="50"/>
  <c r="AM234" i="50"/>
  <c r="CY234" i="50"/>
  <c r="BT234" i="50"/>
  <c r="BM234" i="50"/>
  <c r="DY234" i="50"/>
  <c r="AR234" i="50"/>
  <c r="DD234" i="50"/>
  <c r="BQ234" i="50"/>
  <c r="BY234" i="50"/>
  <c r="BN234" i="50"/>
  <c r="CL234" i="50"/>
  <c r="V234" i="50"/>
  <c r="CH234" i="50"/>
  <c r="AU234" i="50"/>
  <c r="DG234" i="50"/>
  <c r="P234" i="50"/>
  <c r="CB234" i="50"/>
  <c r="BU234" i="50"/>
  <c r="AZ234" i="50"/>
  <c r="DL234" i="50"/>
  <c r="CM234" i="50"/>
  <c r="J234" i="50"/>
  <c r="CU234" i="50"/>
  <c r="R234" i="50"/>
  <c r="CG234" i="50"/>
  <c r="DE234" i="50"/>
  <c r="AD234" i="50"/>
  <c r="CP234" i="50"/>
  <c r="BC234" i="50"/>
  <c r="DO234" i="50"/>
  <c r="X234" i="50"/>
  <c r="CJ234" i="50"/>
  <c r="Q234" i="50"/>
  <c r="CC234" i="50"/>
  <c r="BH234" i="50"/>
  <c r="DT234" i="50"/>
  <c r="K234" i="50"/>
  <c r="BW234" i="50"/>
  <c r="DJ234" i="50"/>
  <c r="AC234" i="50"/>
  <c r="DR234" i="50"/>
  <c r="AK234" i="50"/>
  <c r="S234" i="50"/>
  <c r="DC234" i="50"/>
  <c r="EA234" i="50"/>
  <c r="AL234" i="50"/>
  <c r="CX234" i="50"/>
  <c r="BK234" i="50"/>
  <c r="DW234" i="50"/>
  <c r="AF234" i="50"/>
  <c r="CR234" i="50"/>
  <c r="Y234" i="50"/>
  <c r="CK234" i="50"/>
  <c r="BP234" i="50"/>
  <c r="EB234" i="50"/>
  <c r="AY234" i="50"/>
  <c r="BG234" i="50"/>
  <c r="AP234" i="50"/>
  <c r="DZ234" i="50"/>
  <c r="AT234" i="50"/>
  <c r="DF234" i="50"/>
  <c r="BS234" i="50"/>
  <c r="AN234" i="50"/>
  <c r="CZ234" i="50"/>
  <c r="AG234" i="50"/>
  <c r="CS234" i="50"/>
  <c r="L234" i="50"/>
  <c r="BX234" i="50"/>
  <c r="BV234" i="50"/>
  <c r="CD234" i="50"/>
  <c r="BI234" i="50"/>
  <c r="BB234" i="50"/>
  <c r="DN234" i="50"/>
  <c r="O234" i="50"/>
  <c r="CA234" i="50"/>
  <c r="AV234" i="50"/>
  <c r="DH234" i="50"/>
  <c r="AO234" i="50"/>
  <c r="DA234" i="50"/>
  <c r="T234" i="50"/>
  <c r="CF234" i="50"/>
  <c r="Z234" i="50"/>
  <c r="W234" i="50"/>
  <c r="BD234" i="50"/>
  <c r="BJ234" i="50"/>
  <c r="CI234" i="50"/>
  <c r="DP234" i="50"/>
  <c r="CW234" i="50"/>
  <c r="DV234" i="50"/>
  <c r="AB234" i="50"/>
  <c r="M234" i="50"/>
  <c r="CT234" i="50"/>
  <c r="CE234" i="50"/>
  <c r="AW234" i="50"/>
  <c r="CN234" i="50"/>
  <c r="CO234" i="50"/>
  <c r="DI234" i="50"/>
  <c r="AT305" i="53"/>
  <c r="W305" i="53"/>
  <c r="DV305" i="53"/>
  <c r="CI305" i="53"/>
  <c r="BQ305" i="53"/>
  <c r="DF305" i="53"/>
  <c r="CO305" i="53"/>
  <c r="BA305" i="53"/>
  <c r="DN305" i="53"/>
  <c r="O305" i="53"/>
  <c r="CY305" i="53"/>
  <c r="V305" i="53"/>
  <c r="DG305" i="53"/>
  <c r="BS305" i="53"/>
  <c r="N305" i="53"/>
  <c r="AL305" i="53"/>
  <c r="AS305" i="53"/>
  <c r="CP305" i="53"/>
  <c r="AK305" i="53"/>
  <c r="BI305" i="53"/>
  <c r="BK305" i="53"/>
  <c r="DM305" i="53"/>
  <c r="M305" i="53"/>
  <c r="BC305" i="53"/>
  <c r="CA305" i="53"/>
  <c r="CH305" i="53"/>
  <c r="DX305" i="53"/>
  <c r="AE305" i="53"/>
  <c r="BZ305" i="53"/>
  <c r="CX305" i="53"/>
  <c r="U305" i="53"/>
  <c r="DE305" i="53"/>
  <c r="AC305" i="53"/>
  <c r="BB305" i="53"/>
  <c r="CW305" i="53"/>
  <c r="DU305" i="53"/>
  <c r="AM305" i="53"/>
  <c r="DW305" i="53"/>
  <c r="AU305" i="53"/>
  <c r="BY305" i="53"/>
  <c r="DO305" i="53"/>
  <c r="BJ305" i="53"/>
  <c r="BU305" i="53"/>
  <c r="AX305" i="53"/>
  <c r="DJ305" i="53"/>
  <c r="S305" i="53"/>
  <c r="CE305" i="53"/>
  <c r="AZ305" i="53"/>
  <c r="DL305" i="53"/>
  <c r="AF305" i="53"/>
  <c r="CR305" i="53"/>
  <c r="CG305" i="53"/>
  <c r="AG305" i="53"/>
  <c r="CS305" i="53"/>
  <c r="J305" i="53"/>
  <c r="BV305" i="53"/>
  <c r="AQ305" i="53"/>
  <c r="DC305" i="53"/>
  <c r="L305" i="53"/>
  <c r="BX305" i="53"/>
  <c r="BD305" i="53"/>
  <c r="DP305" i="53"/>
  <c r="AO305" i="53"/>
  <c r="DA305" i="53"/>
  <c r="R305" i="53"/>
  <c r="CD305" i="53"/>
  <c r="AY305" i="53"/>
  <c r="DK305" i="53"/>
  <c r="T305" i="53"/>
  <c r="CF305" i="53"/>
  <c r="BL305" i="53"/>
  <c r="AD305" i="53"/>
  <c r="BR305" i="53"/>
  <c r="CQ305" i="53"/>
  <c r="BE305" i="53"/>
  <c r="DQ305" i="53"/>
  <c r="AH305" i="53"/>
  <c r="CT305" i="53"/>
  <c r="BO305" i="53"/>
  <c r="EA305" i="53"/>
  <c r="AJ305" i="53"/>
  <c r="CV305" i="53"/>
  <c r="P305" i="53"/>
  <c r="CB305" i="53"/>
  <c r="Q305" i="53"/>
  <c r="DR305" i="53"/>
  <c r="CM305" i="53"/>
  <c r="BH305" i="53"/>
  <c r="AN305" i="53"/>
  <c r="Y305" i="53"/>
  <c r="DZ305" i="53"/>
  <c r="CU305" i="53"/>
  <c r="BP305" i="53"/>
  <c r="AV305" i="53"/>
  <c r="AW305" i="53"/>
  <c r="Z305" i="53"/>
  <c r="DS305" i="53"/>
  <c r="CN305" i="53"/>
  <c r="BT305" i="53"/>
  <c r="BM305" i="53"/>
  <c r="AP305" i="53"/>
  <c r="K305" i="53"/>
  <c r="DD305" i="53"/>
  <c r="CJ305" i="53"/>
  <c r="CC305" i="53"/>
  <c r="BF305" i="53"/>
  <c r="AA305" i="53"/>
  <c r="DT305" i="53"/>
  <c r="CZ305" i="53"/>
  <c r="CK305" i="53"/>
  <c r="BN305" i="53"/>
  <c r="AI305" i="53"/>
  <c r="EB305" i="53"/>
  <c r="DH305" i="53"/>
  <c r="DI305" i="53"/>
  <c r="CL305" i="53"/>
  <c r="BG305" i="53"/>
  <c r="AB305" i="53"/>
  <c r="DB305" i="53"/>
  <c r="DY305" i="53"/>
  <c r="BW305" i="53"/>
  <c r="AR305" i="53"/>
  <c r="X305" i="53"/>
  <c r="BR224" i="53"/>
  <c r="BA224" i="53"/>
  <c r="Z224" i="53"/>
  <c r="BW224" i="53"/>
  <c r="DE224" i="53"/>
  <c r="DZ224" i="53"/>
  <c r="BN224" i="53"/>
  <c r="AR224" i="53"/>
  <c r="DD224" i="53"/>
  <c r="AM224" i="53"/>
  <c r="CY224" i="53"/>
  <c r="AV224" i="53"/>
  <c r="DH224" i="53"/>
  <c r="BE224" i="53"/>
  <c r="DQ224" i="53"/>
  <c r="BO224" i="53"/>
  <c r="DK224" i="53"/>
  <c r="BQ224" i="53"/>
  <c r="AP224" i="53"/>
  <c r="CM224" i="53"/>
  <c r="DU224" i="53"/>
  <c r="N224" i="53"/>
  <c r="CD224" i="53"/>
  <c r="AZ224" i="53"/>
  <c r="DL224" i="53"/>
  <c r="AU224" i="53"/>
  <c r="DG224" i="53"/>
  <c r="BD224" i="53"/>
  <c r="DP224" i="53"/>
  <c r="BM224" i="53"/>
  <c r="AI224" i="53"/>
  <c r="AY224" i="53"/>
  <c r="CG224" i="53"/>
  <c r="BF224" i="53"/>
  <c r="CX224" i="53"/>
  <c r="DC224" i="53"/>
  <c r="M224" i="53"/>
  <c r="AD224" i="53"/>
  <c r="CT224" i="53"/>
  <c r="BH224" i="53"/>
  <c r="DT224" i="53"/>
  <c r="BC224" i="53"/>
  <c r="DO224" i="53"/>
  <c r="BL224" i="53"/>
  <c r="DX224" i="53"/>
  <c r="BU224" i="53"/>
  <c r="S224" i="53"/>
  <c r="CW224" i="53"/>
  <c r="BV224" i="53"/>
  <c r="DS224" i="53"/>
  <c r="AC224" i="53"/>
  <c r="AT224" i="53"/>
  <c r="DJ224" i="53"/>
  <c r="BP224" i="53"/>
  <c r="EB224" i="53"/>
  <c r="BK224" i="53"/>
  <c r="DW224" i="53"/>
  <c r="BT224" i="53"/>
  <c r="Q224" i="53"/>
  <c r="CC224" i="53"/>
  <c r="CE224" i="53"/>
  <c r="DM224" i="53"/>
  <c r="CL224" i="53"/>
  <c r="K224" i="53"/>
  <c r="AS224" i="53"/>
  <c r="BJ224" i="53"/>
  <c r="EA224" i="53"/>
  <c r="L224" i="53"/>
  <c r="BX224" i="53"/>
  <c r="DV224" i="53"/>
  <c r="BS224" i="53"/>
  <c r="P224" i="53"/>
  <c r="CB224" i="53"/>
  <c r="Y224" i="53"/>
  <c r="CK224" i="53"/>
  <c r="DY224" i="53"/>
  <c r="BB224" i="53"/>
  <c r="DB224" i="53"/>
  <c r="AA224" i="53"/>
  <c r="BI224" i="53"/>
  <c r="V224" i="53"/>
  <c r="BZ224" i="53"/>
  <c r="R224" i="53"/>
  <c r="T224" i="53"/>
  <c r="CF224" i="53"/>
  <c r="O224" i="53"/>
  <c r="CA224" i="53"/>
  <c r="X224" i="53"/>
  <c r="CJ224" i="53"/>
  <c r="AG224" i="53"/>
  <c r="CS224" i="53"/>
  <c r="U224" i="53"/>
  <c r="DR224" i="53"/>
  <c r="AQ224" i="53"/>
  <c r="AL224" i="53"/>
  <c r="BY224" i="53"/>
  <c r="DN224" i="53"/>
  <c r="CP224" i="53"/>
  <c r="AH224" i="53"/>
  <c r="AB224" i="53"/>
  <c r="CN224" i="53"/>
  <c r="W224" i="53"/>
  <c r="CI224" i="53"/>
  <c r="AF224" i="53"/>
  <c r="CR224" i="53"/>
  <c r="AO224" i="53"/>
  <c r="DA224" i="53"/>
  <c r="CO224" i="53"/>
  <c r="CZ224" i="53"/>
  <c r="CH224" i="53"/>
  <c r="AW224" i="53"/>
  <c r="CV224" i="53"/>
  <c r="CU224" i="53"/>
  <c r="AN224" i="53"/>
  <c r="DF224" i="53"/>
  <c r="DI224" i="53"/>
  <c r="AK224" i="53"/>
  <c r="AX224" i="53"/>
  <c r="AJ224" i="53"/>
  <c r="J224" i="53"/>
  <c r="AE224" i="53"/>
  <c r="BG224" i="53"/>
  <c r="CQ224" i="53"/>
  <c r="T269" i="49"/>
  <c r="L269" i="49"/>
  <c r="DX61" i="52"/>
  <c r="EA61" i="52"/>
  <c r="BO61" i="52"/>
  <c r="AY61" i="52"/>
  <c r="S61" i="52"/>
  <c r="DK61" i="52"/>
  <c r="BG61" i="52"/>
  <c r="K61" i="52"/>
  <c r="CE61" i="52"/>
  <c r="AQ61" i="52"/>
  <c r="DS61" i="52"/>
  <c r="BW61" i="52"/>
  <c r="AA61" i="52"/>
  <c r="AI61" i="52"/>
  <c r="DC61" i="52"/>
  <c r="CM61" i="52"/>
  <c r="CU61" i="52"/>
  <c r="AG61" i="52"/>
  <c r="CS61" i="52"/>
  <c r="AH61" i="52"/>
  <c r="CT61" i="52"/>
  <c r="AJ61" i="52"/>
  <c r="CV61" i="52"/>
  <c r="AK61" i="52"/>
  <c r="CW61" i="52"/>
  <c r="AT61" i="52"/>
  <c r="DF61" i="52"/>
  <c r="AU61" i="52"/>
  <c r="DG61" i="52"/>
  <c r="AV61" i="52"/>
  <c r="DH61" i="52"/>
  <c r="AO61" i="52"/>
  <c r="DA61" i="52"/>
  <c r="AP61" i="52"/>
  <c r="DB61" i="52"/>
  <c r="AR61" i="52"/>
  <c r="DD61" i="52"/>
  <c r="AS61" i="52"/>
  <c r="DE61" i="52"/>
  <c r="BB61" i="52"/>
  <c r="DN61" i="52"/>
  <c r="BC61" i="52"/>
  <c r="DO61" i="52"/>
  <c r="BD61" i="52"/>
  <c r="DP61" i="52"/>
  <c r="AW61" i="52"/>
  <c r="DI61" i="52"/>
  <c r="AX61" i="52"/>
  <c r="DJ61" i="52"/>
  <c r="AZ61" i="52"/>
  <c r="DL61" i="52"/>
  <c r="BA61" i="52"/>
  <c r="DM61" i="52"/>
  <c r="BJ61" i="52"/>
  <c r="DV61" i="52"/>
  <c r="BK61" i="52"/>
  <c r="DW61" i="52"/>
  <c r="BL61" i="52"/>
  <c r="BE61" i="52"/>
  <c r="DQ61" i="52"/>
  <c r="BF61" i="52"/>
  <c r="DR61" i="52"/>
  <c r="BH61" i="52"/>
  <c r="DT61" i="52"/>
  <c r="BI61" i="52"/>
  <c r="DU61" i="52"/>
  <c r="BR61" i="52"/>
  <c r="BS61" i="52"/>
  <c r="BT61" i="52"/>
  <c r="BM61" i="52"/>
  <c r="DY61" i="52"/>
  <c r="BN61" i="52"/>
  <c r="DZ61" i="52"/>
  <c r="BP61" i="52"/>
  <c r="EB61" i="52"/>
  <c r="BQ61" i="52"/>
  <c r="N61" i="52"/>
  <c r="BZ61" i="52"/>
  <c r="O61" i="52"/>
  <c r="CA61" i="52"/>
  <c r="P61" i="52"/>
  <c r="CB61" i="52"/>
  <c r="BU61" i="52"/>
  <c r="J61" i="52"/>
  <c r="BV61" i="52"/>
  <c r="L61" i="52"/>
  <c r="BX61" i="52"/>
  <c r="M61" i="52"/>
  <c r="BY61" i="52"/>
  <c r="V61" i="52"/>
  <c r="CH61" i="52"/>
  <c r="W61" i="52"/>
  <c r="CI61" i="52"/>
  <c r="X61" i="52"/>
  <c r="CJ61" i="52"/>
  <c r="Q61" i="52"/>
  <c r="CC61" i="52"/>
  <c r="R61" i="52"/>
  <c r="CD61" i="52"/>
  <c r="T61" i="52"/>
  <c r="CF61" i="52"/>
  <c r="U61" i="52"/>
  <c r="CG61" i="52"/>
  <c r="AD61" i="52"/>
  <c r="CP61" i="52"/>
  <c r="AE61" i="52"/>
  <c r="CQ61" i="52"/>
  <c r="AF61" i="52"/>
  <c r="CR61" i="52"/>
  <c r="AC61" i="52"/>
  <c r="CO61" i="52"/>
  <c r="Y61" i="52"/>
  <c r="AL61" i="52"/>
  <c r="CK61" i="52"/>
  <c r="CX61" i="52"/>
  <c r="Z61" i="52"/>
  <c r="AM61" i="52"/>
  <c r="CL61" i="52"/>
  <c r="CY61" i="52"/>
  <c r="AB61" i="52"/>
  <c r="AN61" i="52"/>
  <c r="CN61" i="52"/>
  <c r="CZ61" i="52"/>
  <c r="DZ69" i="52"/>
  <c r="CN69" i="52"/>
  <c r="BF69" i="52"/>
  <c r="M69" i="52"/>
  <c r="AY69" i="52"/>
  <c r="K69" i="52"/>
  <c r="CU69" i="52"/>
  <c r="AB69" i="52"/>
  <c r="AZ69" i="52"/>
  <c r="AA69" i="52"/>
  <c r="DS69" i="52"/>
  <c r="EA69" i="52"/>
  <c r="BV69" i="52"/>
  <c r="BX69" i="52"/>
  <c r="EB69" i="52"/>
  <c r="DB69" i="52"/>
  <c r="BG69" i="52"/>
  <c r="Z69" i="52"/>
  <c r="DK69" i="52"/>
  <c r="DR69" i="52"/>
  <c r="DX69" i="52"/>
  <c r="DJ69" i="52"/>
  <c r="CE69" i="52"/>
  <c r="AJ69" i="52"/>
  <c r="T69" i="52"/>
  <c r="BO69" i="52"/>
  <c r="DL69" i="52"/>
  <c r="CM69" i="52"/>
  <c r="BH69" i="52"/>
  <c r="R69" i="52"/>
  <c r="BN69" i="52"/>
  <c r="DD69" i="52"/>
  <c r="CT69" i="52"/>
  <c r="BP69" i="52"/>
  <c r="AP69" i="52"/>
  <c r="AR69" i="52"/>
  <c r="AH69" i="52"/>
  <c r="CL69" i="52"/>
  <c r="BE69" i="52"/>
  <c r="DQ69" i="52"/>
  <c r="BQ69" i="52"/>
  <c r="N69" i="52"/>
  <c r="BZ69" i="52"/>
  <c r="W69" i="52"/>
  <c r="CI69" i="52"/>
  <c r="AF69" i="52"/>
  <c r="CR69" i="52"/>
  <c r="L69" i="52"/>
  <c r="BM69" i="52"/>
  <c r="DY69" i="52"/>
  <c r="BY69" i="52"/>
  <c r="V69" i="52"/>
  <c r="CH69" i="52"/>
  <c r="AE69" i="52"/>
  <c r="CQ69" i="52"/>
  <c r="AN69" i="52"/>
  <c r="CZ69" i="52"/>
  <c r="AQ69" i="52"/>
  <c r="AX69" i="52"/>
  <c r="BU69" i="52"/>
  <c r="U69" i="52"/>
  <c r="CG69" i="52"/>
  <c r="AD69" i="52"/>
  <c r="CP69" i="52"/>
  <c r="AM69" i="52"/>
  <c r="CY69" i="52"/>
  <c r="AV69" i="52"/>
  <c r="DH69" i="52"/>
  <c r="CF69" i="52"/>
  <c r="J69" i="52"/>
  <c r="J70" i="52" s="1"/>
  <c r="J72" i="52" s="1"/>
  <c r="J85" i="52" s="1"/>
  <c r="Q69" i="52"/>
  <c r="CC69" i="52"/>
  <c r="AC69" i="52"/>
  <c r="CO69" i="52"/>
  <c r="AL69" i="52"/>
  <c r="CX69" i="52"/>
  <c r="AU69" i="52"/>
  <c r="DG69" i="52"/>
  <c r="BD69" i="52"/>
  <c r="DP69" i="52"/>
  <c r="DC69" i="52"/>
  <c r="DT69" i="52"/>
  <c r="Y69" i="52"/>
  <c r="CK69" i="52"/>
  <c r="AK69" i="52"/>
  <c r="CW69" i="52"/>
  <c r="AT69" i="52"/>
  <c r="DF69" i="52"/>
  <c r="BC69" i="52"/>
  <c r="DO69" i="52"/>
  <c r="BL69" i="52"/>
  <c r="AI69" i="52"/>
  <c r="S69" i="52"/>
  <c r="AG69" i="52"/>
  <c r="CS69" i="52"/>
  <c r="AS69" i="52"/>
  <c r="DE69" i="52"/>
  <c r="BB69" i="52"/>
  <c r="DN69" i="52"/>
  <c r="BK69" i="52"/>
  <c r="DW69" i="52"/>
  <c r="BT69" i="52"/>
  <c r="CV69" i="52"/>
  <c r="AO69" i="52"/>
  <c r="DA69" i="52"/>
  <c r="BA69" i="52"/>
  <c r="DM69" i="52"/>
  <c r="BJ69" i="52"/>
  <c r="DV69" i="52"/>
  <c r="BS69" i="52"/>
  <c r="P69" i="52"/>
  <c r="CB69" i="52"/>
  <c r="AW69" i="52"/>
  <c r="CJ69" i="52"/>
  <c r="DI69" i="52"/>
  <c r="BI69" i="52"/>
  <c r="BW69" i="52"/>
  <c r="DU69" i="52"/>
  <c r="CD69" i="52"/>
  <c r="BR69" i="52"/>
  <c r="O69" i="52"/>
  <c r="CA69" i="52"/>
  <c r="X69" i="52"/>
  <c r="EB69" i="49"/>
  <c r="BS69" i="49"/>
  <c r="DO69" i="49"/>
  <c r="DG69" i="49"/>
  <c r="CI69" i="49"/>
  <c r="W69" i="49"/>
  <c r="BC69" i="49"/>
  <c r="N69" i="49"/>
  <c r="AU69" i="49"/>
  <c r="AE69" i="49"/>
  <c r="CY69" i="49"/>
  <c r="DW69" i="49"/>
  <c r="AK69" i="49"/>
  <c r="CW69" i="49"/>
  <c r="AT69" i="49"/>
  <c r="DF69" i="49"/>
  <c r="BD69" i="49"/>
  <c r="DP69" i="49"/>
  <c r="AG69" i="49"/>
  <c r="CS69" i="49"/>
  <c r="Z69" i="49"/>
  <c r="CL69" i="49"/>
  <c r="S69" i="49"/>
  <c r="CE69" i="49"/>
  <c r="L69" i="49"/>
  <c r="BI69" i="49"/>
  <c r="DU69" i="49"/>
  <c r="BR69" i="49"/>
  <c r="P69" i="49"/>
  <c r="CB69" i="49"/>
  <c r="BE69" i="49"/>
  <c r="DQ69" i="49"/>
  <c r="AX69" i="49"/>
  <c r="DJ69" i="49"/>
  <c r="AQ69" i="49"/>
  <c r="DC69" i="49"/>
  <c r="AJ69" i="49"/>
  <c r="BQ69" i="49"/>
  <c r="BZ69" i="49"/>
  <c r="X69" i="49"/>
  <c r="CJ69" i="49"/>
  <c r="BM69" i="49"/>
  <c r="DY69" i="49"/>
  <c r="BF69" i="49"/>
  <c r="DR69" i="49"/>
  <c r="AY69" i="49"/>
  <c r="DK69" i="49"/>
  <c r="M69" i="49"/>
  <c r="BY69" i="49"/>
  <c r="V69" i="49"/>
  <c r="CH69" i="49"/>
  <c r="AF69" i="49"/>
  <c r="CR69" i="49"/>
  <c r="BU69" i="49"/>
  <c r="BN69" i="49"/>
  <c r="DZ69" i="49"/>
  <c r="BG69" i="49"/>
  <c r="DS69" i="49"/>
  <c r="O69" i="49"/>
  <c r="U69" i="49"/>
  <c r="CG69" i="49"/>
  <c r="AD69" i="49"/>
  <c r="CP69" i="49"/>
  <c r="AN69" i="49"/>
  <c r="CZ69" i="49"/>
  <c r="Q69" i="49"/>
  <c r="CC69" i="49"/>
  <c r="J69" i="49"/>
  <c r="J70" i="49" s="1"/>
  <c r="J72" i="49" s="1"/>
  <c r="J85" i="49" s="1"/>
  <c r="BV69" i="49"/>
  <c r="BO69" i="49"/>
  <c r="AC69" i="49"/>
  <c r="BJ69" i="49"/>
  <c r="DX69" i="49"/>
  <c r="DA69" i="49"/>
  <c r="K69" i="49"/>
  <c r="T69" i="49"/>
  <c r="CN69" i="49"/>
  <c r="AS69" i="49"/>
  <c r="CX69" i="49"/>
  <c r="DI69" i="49"/>
  <c r="AA69" i="49"/>
  <c r="AB69" i="49"/>
  <c r="CV69" i="49"/>
  <c r="CQ69" i="49"/>
  <c r="AM69" i="49"/>
  <c r="BA69" i="49"/>
  <c r="DN69" i="49"/>
  <c r="R69" i="49"/>
  <c r="AI69" i="49"/>
  <c r="AR69" i="49"/>
  <c r="DD69" i="49"/>
  <c r="BK69" i="49"/>
  <c r="CO69" i="49"/>
  <c r="DV69" i="49"/>
  <c r="AH69" i="49"/>
  <c r="BW69" i="49"/>
  <c r="AZ69" i="49"/>
  <c r="DL69" i="49"/>
  <c r="CA69" i="49"/>
  <c r="DE69" i="49"/>
  <c r="AV69" i="49"/>
  <c r="Y69" i="49"/>
  <c r="AP69" i="49"/>
  <c r="CM69" i="49"/>
  <c r="BH69" i="49"/>
  <c r="DT69" i="49"/>
  <c r="DM69" i="49"/>
  <c r="BL69" i="49"/>
  <c r="AO69" i="49"/>
  <c r="CD69" i="49"/>
  <c r="CU69" i="49"/>
  <c r="BP69" i="49"/>
  <c r="AL69" i="49"/>
  <c r="BT69" i="49"/>
  <c r="AW69" i="49"/>
  <c r="CT69" i="49"/>
  <c r="EA69" i="49"/>
  <c r="BX69" i="49"/>
  <c r="CK69" i="49"/>
  <c r="BB69" i="49"/>
  <c r="DB69" i="49"/>
  <c r="DH69" i="49"/>
  <c r="CF69" i="49"/>
  <c r="DY122" i="49"/>
  <c r="BN122" i="49"/>
  <c r="DH122" i="49"/>
  <c r="P122" i="49"/>
  <c r="CZ122" i="49"/>
  <c r="BT122" i="49"/>
  <c r="K122" i="49"/>
  <c r="BW122" i="49"/>
  <c r="T122" i="49"/>
  <c r="CJ122" i="49"/>
  <c r="M122" i="49"/>
  <c r="AK122" i="49"/>
  <c r="DU122" i="49"/>
  <c r="S122" i="49"/>
  <c r="CE122" i="49"/>
  <c r="DE122" i="49"/>
  <c r="CO122" i="49"/>
  <c r="J122" i="49"/>
  <c r="J123" i="49" s="1"/>
  <c r="J125" i="49" s="1"/>
  <c r="J152" i="49" s="1"/>
  <c r="AH122" i="49"/>
  <c r="BF122" i="49"/>
  <c r="U122" i="49"/>
  <c r="AA122" i="49"/>
  <c r="CM122" i="49"/>
  <c r="DZ122" i="49"/>
  <c r="AX122" i="49"/>
  <c r="AF122" i="49"/>
  <c r="BD122" i="49"/>
  <c r="CB122" i="49"/>
  <c r="AP122" i="49"/>
  <c r="AI122" i="49"/>
  <c r="CU122" i="49"/>
  <c r="Z122" i="49"/>
  <c r="BA122" i="49"/>
  <c r="BY122" i="49"/>
  <c r="CW122" i="49"/>
  <c r="R122" i="49"/>
  <c r="BL122" i="49"/>
  <c r="AQ122" i="49"/>
  <c r="DC122" i="49"/>
  <c r="AV122" i="49"/>
  <c r="BV122" i="49"/>
  <c r="CT122" i="49"/>
  <c r="AC122" i="49"/>
  <c r="DR122" i="49"/>
  <c r="AN122" i="49"/>
  <c r="CG122" i="49"/>
  <c r="AY122" i="49"/>
  <c r="DK122" i="49"/>
  <c r="X122" i="49"/>
  <c r="BQ122" i="49"/>
  <c r="CR122" i="49"/>
  <c r="DP122" i="49"/>
  <c r="BI122" i="49"/>
  <c r="DB122" i="49"/>
  <c r="BG122" i="49"/>
  <c r="DS122" i="49"/>
  <c r="CD122" i="49"/>
  <c r="DX122" i="49"/>
  <c r="L122" i="49"/>
  <c r="CF122" i="49"/>
  <c r="AD122" i="49"/>
  <c r="CP122" i="49"/>
  <c r="AU122" i="49"/>
  <c r="DG122" i="49"/>
  <c r="Q122" i="49"/>
  <c r="CC122" i="49"/>
  <c r="DM122" i="49"/>
  <c r="EA122" i="49"/>
  <c r="AJ122" i="49"/>
  <c r="CV122" i="49"/>
  <c r="AT122" i="49"/>
  <c r="DF122" i="49"/>
  <c r="BK122" i="49"/>
  <c r="DW122" i="49"/>
  <c r="AG122" i="49"/>
  <c r="CS122" i="49"/>
  <c r="AS122" i="49"/>
  <c r="AR122" i="49"/>
  <c r="DD122" i="49"/>
  <c r="BB122" i="49"/>
  <c r="DN122" i="49"/>
  <c r="BS122" i="49"/>
  <c r="AO122" i="49"/>
  <c r="DA122" i="49"/>
  <c r="CN122" i="49"/>
  <c r="BJ122" i="49"/>
  <c r="W122" i="49"/>
  <c r="DO122" i="49"/>
  <c r="DQ122" i="49"/>
  <c r="AB122" i="49"/>
  <c r="EB122" i="49"/>
  <c r="CH122" i="49"/>
  <c r="BC122" i="49"/>
  <c r="BE122" i="49"/>
  <c r="AZ122" i="49"/>
  <c r="CX122" i="49"/>
  <c r="CA122" i="49"/>
  <c r="BM122" i="49"/>
  <c r="CL122" i="49"/>
  <c r="BH122" i="49"/>
  <c r="N122" i="49"/>
  <c r="DV122" i="49"/>
  <c r="CI122" i="49"/>
  <c r="BU122" i="49"/>
  <c r="BO122" i="49"/>
  <c r="BP122" i="49"/>
  <c r="V122" i="49"/>
  <c r="CQ122" i="49"/>
  <c r="CK122" i="49"/>
  <c r="DJ122" i="49"/>
  <c r="AL122" i="49"/>
  <c r="CY122" i="49"/>
  <c r="DL122" i="49"/>
  <c r="Y122" i="49"/>
  <c r="DT122" i="49"/>
  <c r="AW122" i="49"/>
  <c r="O122" i="49"/>
  <c r="DI122" i="49"/>
  <c r="AE122" i="49"/>
  <c r="BX122" i="49"/>
  <c r="BZ122" i="49"/>
  <c r="AM122" i="49"/>
  <c r="BR122" i="49"/>
  <c r="DZ130" i="51"/>
  <c r="AQ130" i="51"/>
  <c r="L130" i="51"/>
  <c r="CE130" i="51"/>
  <c r="T130" i="51"/>
  <c r="AA130" i="51"/>
  <c r="CN130" i="51"/>
  <c r="BO130" i="51"/>
  <c r="BW130" i="51"/>
  <c r="AR130" i="51"/>
  <c r="DK130" i="51"/>
  <c r="AZ130" i="51"/>
  <c r="BG130" i="51"/>
  <c r="DT130" i="51"/>
  <c r="CU130" i="51"/>
  <c r="DC130" i="51"/>
  <c r="BX130" i="51"/>
  <c r="CF130" i="51"/>
  <c r="CM130" i="51"/>
  <c r="EA130" i="51"/>
  <c r="DD130" i="51"/>
  <c r="DL130" i="51"/>
  <c r="DS130" i="51"/>
  <c r="AJ130" i="51"/>
  <c r="BP130" i="51"/>
  <c r="CV130" i="51"/>
  <c r="S130" i="51"/>
  <c r="AB130" i="51"/>
  <c r="K130" i="51"/>
  <c r="EB130" i="51"/>
  <c r="AY130" i="51"/>
  <c r="BH130" i="51"/>
  <c r="AI130" i="51"/>
  <c r="BI130" i="51"/>
  <c r="DU130" i="51"/>
  <c r="BB130" i="51"/>
  <c r="DN130" i="51"/>
  <c r="BK130" i="51"/>
  <c r="DW130" i="51"/>
  <c r="AF130" i="51"/>
  <c r="CR130" i="51"/>
  <c r="BU130" i="51"/>
  <c r="AP130" i="51"/>
  <c r="DB130" i="51"/>
  <c r="M130" i="51"/>
  <c r="BY130" i="51"/>
  <c r="BR130" i="51"/>
  <c r="O130" i="51"/>
  <c r="CA130" i="51"/>
  <c r="AV130" i="51"/>
  <c r="DH130" i="51"/>
  <c r="Y130" i="51"/>
  <c r="CK130" i="51"/>
  <c r="BF130" i="51"/>
  <c r="DR130" i="51"/>
  <c r="U130" i="51"/>
  <c r="CG130" i="51"/>
  <c r="N130" i="51"/>
  <c r="BZ130" i="51"/>
  <c r="W130" i="51"/>
  <c r="CI130" i="51"/>
  <c r="BD130" i="51"/>
  <c r="DP130" i="51"/>
  <c r="AG130" i="51"/>
  <c r="CS130" i="51"/>
  <c r="BN130" i="51"/>
  <c r="AC130" i="51"/>
  <c r="CO130" i="51"/>
  <c r="V130" i="51"/>
  <c r="CH130" i="51"/>
  <c r="AE130" i="51"/>
  <c r="CQ130" i="51"/>
  <c r="BL130" i="51"/>
  <c r="DX130" i="51"/>
  <c r="AO130" i="51"/>
  <c r="DA130" i="51"/>
  <c r="J130" i="51"/>
  <c r="BV130" i="51"/>
  <c r="AK130" i="51"/>
  <c r="CW130" i="51"/>
  <c r="AD130" i="51"/>
  <c r="CP130" i="51"/>
  <c r="AM130" i="51"/>
  <c r="CY130" i="51"/>
  <c r="BT130" i="51"/>
  <c r="AW130" i="51"/>
  <c r="DI130" i="51"/>
  <c r="R130" i="51"/>
  <c r="CD130" i="51"/>
  <c r="BA130" i="51"/>
  <c r="CX130" i="51"/>
  <c r="BC130" i="51"/>
  <c r="CB130" i="51"/>
  <c r="CC130" i="51"/>
  <c r="CT130" i="51"/>
  <c r="BQ130" i="51"/>
  <c r="DF130" i="51"/>
  <c r="BS130" i="51"/>
  <c r="CJ130" i="51"/>
  <c r="DQ130" i="51"/>
  <c r="DJ130" i="51"/>
  <c r="DE130" i="51"/>
  <c r="DV130" i="51"/>
  <c r="DG130" i="51"/>
  <c r="CZ130" i="51"/>
  <c r="DY130" i="51"/>
  <c r="DM130" i="51"/>
  <c r="DO130" i="51"/>
  <c r="Z130" i="51"/>
  <c r="AL130" i="51"/>
  <c r="P130" i="51"/>
  <c r="Q130" i="51"/>
  <c r="AH130" i="51"/>
  <c r="AT130" i="51"/>
  <c r="X130" i="51"/>
  <c r="BE130" i="51"/>
  <c r="AX130" i="51"/>
  <c r="AU130" i="51"/>
  <c r="AN130" i="51"/>
  <c r="AS130" i="51"/>
  <c r="BM130" i="51"/>
  <c r="BJ130" i="51"/>
  <c r="CL130" i="51"/>
  <c r="DZ122" i="51"/>
  <c r="BU122" i="51"/>
  <c r="DA122" i="51"/>
  <c r="CT122" i="51"/>
  <c r="CZ122" i="51"/>
  <c r="AN122" i="51"/>
  <c r="CQ122" i="51"/>
  <c r="AE122" i="51"/>
  <c r="CH122" i="51"/>
  <c r="V122" i="51"/>
  <c r="BY122" i="51"/>
  <c r="M122" i="51"/>
  <c r="BX122" i="51"/>
  <c r="L122" i="51"/>
  <c r="BW122" i="51"/>
  <c r="K122" i="51"/>
  <c r="Z122" i="51"/>
  <c r="R122" i="51"/>
  <c r="J122" i="51"/>
  <c r="J123" i="51" s="1"/>
  <c r="J125" i="51" s="1"/>
  <c r="J152" i="51" s="1"/>
  <c r="CB122" i="51"/>
  <c r="P122" i="51"/>
  <c r="BS122" i="51"/>
  <c r="DV122" i="51"/>
  <c r="BJ122" i="51"/>
  <c r="DM122" i="51"/>
  <c r="BA122" i="51"/>
  <c r="DL122" i="51"/>
  <c r="AZ122" i="51"/>
  <c r="DK122" i="51"/>
  <c r="AY122" i="51"/>
  <c r="BM122" i="51"/>
  <c r="BE122" i="51"/>
  <c r="AW122" i="51"/>
  <c r="BT122" i="51"/>
  <c r="DW122" i="51"/>
  <c r="BK122" i="51"/>
  <c r="DN122" i="51"/>
  <c r="BB122" i="51"/>
  <c r="DX122" i="51"/>
  <c r="BL122" i="51"/>
  <c r="DO122" i="51"/>
  <c r="BC122" i="51"/>
  <c r="DF122" i="51"/>
  <c r="AT122" i="51"/>
  <c r="CW122" i="51"/>
  <c r="AK122" i="51"/>
  <c r="CV122" i="51"/>
  <c r="AJ122" i="51"/>
  <c r="CU122" i="51"/>
  <c r="AI122" i="51"/>
  <c r="DR122" i="51"/>
  <c r="DJ122" i="51"/>
  <c r="DB122" i="51"/>
  <c r="DP122" i="51"/>
  <c r="BD122" i="51"/>
  <c r="DG122" i="51"/>
  <c r="AU122" i="51"/>
  <c r="CX122" i="51"/>
  <c r="AL122" i="51"/>
  <c r="CO122" i="51"/>
  <c r="AC122" i="51"/>
  <c r="CN122" i="51"/>
  <c r="AB122" i="51"/>
  <c r="CM122" i="51"/>
  <c r="AA122" i="51"/>
  <c r="CL122" i="51"/>
  <c r="CD122" i="51"/>
  <c r="BV122" i="51"/>
  <c r="AV122" i="51"/>
  <c r="O122" i="51"/>
  <c r="CG122" i="51"/>
  <c r="CF122" i="51"/>
  <c r="CE122" i="51"/>
  <c r="BF122" i="51"/>
  <c r="AP122" i="51"/>
  <c r="X122" i="51"/>
  <c r="BZ122" i="51"/>
  <c r="BI122" i="51"/>
  <c r="BH122" i="51"/>
  <c r="BG122" i="51"/>
  <c r="CK122" i="51"/>
  <c r="CY122" i="51"/>
  <c r="BR122" i="51"/>
  <c r="AS122" i="51"/>
  <c r="AR122" i="51"/>
  <c r="AQ122" i="51"/>
  <c r="Y122" i="51"/>
  <c r="CI122" i="51"/>
  <c r="AD122" i="51"/>
  <c r="U122" i="51"/>
  <c r="T122" i="51"/>
  <c r="S122" i="51"/>
  <c r="AX122" i="51"/>
  <c r="AH122" i="51"/>
  <c r="AO122" i="51"/>
  <c r="DH122" i="51"/>
  <c r="CA122" i="51"/>
  <c r="N122" i="51"/>
  <c r="EB122" i="51"/>
  <c r="EA122" i="51"/>
  <c r="DY122" i="51"/>
  <c r="DI122" i="51"/>
  <c r="DU122" i="51"/>
  <c r="BO122" i="51"/>
  <c r="DE122" i="51"/>
  <c r="CS122" i="51"/>
  <c r="CR122" i="51"/>
  <c r="BQ122" i="51"/>
  <c r="AG122" i="51"/>
  <c r="CJ122" i="51"/>
  <c r="DT122" i="51"/>
  <c r="DQ122" i="51"/>
  <c r="AF122" i="51"/>
  <c r="DD122" i="51"/>
  <c r="CC122" i="51"/>
  <c r="BN122" i="51"/>
  <c r="AM122" i="51"/>
  <c r="BP122" i="51"/>
  <c r="Q122" i="51"/>
  <c r="W122" i="51"/>
  <c r="DS122" i="51"/>
  <c r="CP122" i="51"/>
  <c r="DC122" i="51"/>
  <c r="AP283" i="50"/>
  <c r="DR283" i="50"/>
  <c r="DB283" i="50"/>
  <c r="CL283" i="50"/>
  <c r="BN283" i="50"/>
  <c r="BF283" i="50"/>
  <c r="Z283" i="50"/>
  <c r="CT283" i="50"/>
  <c r="S283" i="50"/>
  <c r="CE283" i="50"/>
  <c r="T283" i="50"/>
  <c r="CF283" i="50"/>
  <c r="U283" i="50"/>
  <c r="CG283" i="50"/>
  <c r="AD283" i="50"/>
  <c r="CP283" i="50"/>
  <c r="AM283" i="50"/>
  <c r="CY283" i="50"/>
  <c r="AV283" i="50"/>
  <c r="DH283" i="50"/>
  <c r="BE283" i="50"/>
  <c r="DQ283" i="50"/>
  <c r="AH283" i="50"/>
  <c r="AA283" i="50"/>
  <c r="CM283" i="50"/>
  <c r="AB283" i="50"/>
  <c r="CN283" i="50"/>
  <c r="AC283" i="50"/>
  <c r="CO283" i="50"/>
  <c r="AL283" i="50"/>
  <c r="CX283" i="50"/>
  <c r="AU283" i="50"/>
  <c r="DG283" i="50"/>
  <c r="BD283" i="50"/>
  <c r="DP283" i="50"/>
  <c r="BM283" i="50"/>
  <c r="DY283" i="50"/>
  <c r="CD283" i="50"/>
  <c r="AI283" i="50"/>
  <c r="CU283" i="50"/>
  <c r="AJ283" i="50"/>
  <c r="CV283" i="50"/>
  <c r="AK283" i="50"/>
  <c r="CW283" i="50"/>
  <c r="AT283" i="50"/>
  <c r="DF283" i="50"/>
  <c r="BC283" i="50"/>
  <c r="DO283" i="50"/>
  <c r="BL283" i="50"/>
  <c r="DX283" i="50"/>
  <c r="BU283" i="50"/>
  <c r="DJ283" i="50"/>
  <c r="R283" i="50"/>
  <c r="AQ283" i="50"/>
  <c r="DC283" i="50"/>
  <c r="AR283" i="50"/>
  <c r="DD283" i="50"/>
  <c r="AS283" i="50"/>
  <c r="DE283" i="50"/>
  <c r="BB283" i="50"/>
  <c r="DN283" i="50"/>
  <c r="BK283" i="50"/>
  <c r="DW283" i="50"/>
  <c r="BT283" i="50"/>
  <c r="Q283" i="50"/>
  <c r="CC283" i="50"/>
  <c r="AX283" i="50"/>
  <c r="BV283" i="50"/>
  <c r="AY283" i="50"/>
  <c r="DK283" i="50"/>
  <c r="AZ283" i="50"/>
  <c r="DL283" i="50"/>
  <c r="BA283" i="50"/>
  <c r="DM283" i="50"/>
  <c r="BJ283" i="50"/>
  <c r="DV283" i="50"/>
  <c r="BS283" i="50"/>
  <c r="P283" i="50"/>
  <c r="CB283" i="50"/>
  <c r="Y283" i="50"/>
  <c r="CK283" i="50"/>
  <c r="DZ283" i="50"/>
  <c r="BG283" i="50"/>
  <c r="DS283" i="50"/>
  <c r="BH283" i="50"/>
  <c r="DT283" i="50"/>
  <c r="BI283" i="50"/>
  <c r="DU283" i="50"/>
  <c r="BR283" i="50"/>
  <c r="O283" i="50"/>
  <c r="CA283" i="50"/>
  <c r="X283" i="50"/>
  <c r="CJ283" i="50"/>
  <c r="AG283" i="50"/>
  <c r="CS283" i="50"/>
  <c r="J283" i="50"/>
  <c r="BO283" i="50"/>
  <c r="EA283" i="50"/>
  <c r="BP283" i="50"/>
  <c r="EB283" i="50"/>
  <c r="BQ283" i="50"/>
  <c r="N283" i="50"/>
  <c r="BZ283" i="50"/>
  <c r="W283" i="50"/>
  <c r="CI283" i="50"/>
  <c r="AF283" i="50"/>
  <c r="CR283" i="50"/>
  <c r="AO283" i="50"/>
  <c r="DA283" i="50"/>
  <c r="BX283" i="50"/>
  <c r="CZ283" i="50"/>
  <c r="M283" i="50"/>
  <c r="AW283" i="50"/>
  <c r="BY283" i="50"/>
  <c r="DI283" i="50"/>
  <c r="V283" i="50"/>
  <c r="CH283" i="50"/>
  <c r="K283" i="50"/>
  <c r="AE283" i="50"/>
  <c r="BW283" i="50"/>
  <c r="CQ283" i="50"/>
  <c r="L283" i="50"/>
  <c r="AN283" i="50"/>
  <c r="CQ193" i="52"/>
  <c r="DK193" i="52"/>
  <c r="K193" i="52"/>
  <c r="CA193" i="52"/>
  <c r="BN193" i="52"/>
  <c r="DN193" i="52"/>
  <c r="AU193" i="52"/>
  <c r="X193" i="52"/>
  <c r="CJ193" i="52"/>
  <c r="CT193" i="52"/>
  <c r="BW193" i="52"/>
  <c r="BG193" i="52"/>
  <c r="DZ193" i="52"/>
  <c r="DW193" i="52"/>
  <c r="DP193" i="52"/>
  <c r="O193" i="52"/>
  <c r="CD193" i="52"/>
  <c r="DG193" i="52"/>
  <c r="CZ193" i="52"/>
  <c r="DS193" i="52"/>
  <c r="CX193" i="52"/>
  <c r="AX193" i="52"/>
  <c r="AA193" i="52"/>
  <c r="CL193" i="52"/>
  <c r="DX193" i="52"/>
  <c r="BR193" i="52"/>
  <c r="CY193" i="52"/>
  <c r="AL193" i="52"/>
  <c r="BZ193" i="52"/>
  <c r="BK193" i="52"/>
  <c r="DC193" i="52"/>
  <c r="AN193" i="52"/>
  <c r="V193" i="52"/>
  <c r="CH193" i="52"/>
  <c r="DJ193" i="52"/>
  <c r="BT193" i="52"/>
  <c r="CM193" i="52"/>
  <c r="AG193" i="52"/>
  <c r="CS193" i="52"/>
  <c r="AJ193" i="52"/>
  <c r="CV193" i="52"/>
  <c r="AK193" i="52"/>
  <c r="CW193" i="52"/>
  <c r="DH193" i="52"/>
  <c r="BF193" i="52"/>
  <c r="BC193" i="52"/>
  <c r="AM193" i="52"/>
  <c r="AO193" i="52"/>
  <c r="DA193" i="52"/>
  <c r="AR193" i="52"/>
  <c r="DD193" i="52"/>
  <c r="AS193" i="52"/>
  <c r="DE193" i="52"/>
  <c r="CU193" i="52"/>
  <c r="AT193" i="52"/>
  <c r="AP193" i="52"/>
  <c r="AW193" i="52"/>
  <c r="DI193" i="52"/>
  <c r="AZ193" i="52"/>
  <c r="DL193" i="52"/>
  <c r="BA193" i="52"/>
  <c r="DM193" i="52"/>
  <c r="CI193" i="52"/>
  <c r="AF193" i="52"/>
  <c r="EA193" i="52"/>
  <c r="AD193" i="52"/>
  <c r="BE193" i="52"/>
  <c r="DQ193" i="52"/>
  <c r="BH193" i="52"/>
  <c r="DT193" i="52"/>
  <c r="BI193" i="52"/>
  <c r="DU193" i="52"/>
  <c r="BV193" i="52"/>
  <c r="BB193" i="52"/>
  <c r="BM193" i="52"/>
  <c r="DY193" i="52"/>
  <c r="BP193" i="52"/>
  <c r="EB193" i="52"/>
  <c r="BQ193" i="52"/>
  <c r="J193" i="52"/>
  <c r="BJ193" i="52"/>
  <c r="DF193" i="52"/>
  <c r="AQ193" i="52"/>
  <c r="DB193" i="52"/>
  <c r="AH193" i="52"/>
  <c r="BU193" i="52"/>
  <c r="L193" i="52"/>
  <c r="BX193" i="52"/>
  <c r="M193" i="52"/>
  <c r="BY193" i="52"/>
  <c r="AV193" i="52"/>
  <c r="CR193" i="52"/>
  <c r="AE193" i="52"/>
  <c r="CP193" i="52"/>
  <c r="Q193" i="52"/>
  <c r="CC193" i="52"/>
  <c r="T193" i="52"/>
  <c r="CF193" i="52"/>
  <c r="U193" i="52"/>
  <c r="CG193" i="52"/>
  <c r="AI193" i="52"/>
  <c r="CE193" i="52"/>
  <c r="R193" i="52"/>
  <c r="CB193" i="52"/>
  <c r="AC193" i="52"/>
  <c r="BS193" i="52"/>
  <c r="BO193" i="52"/>
  <c r="CO193" i="52"/>
  <c r="S193" i="52"/>
  <c r="BD193" i="52"/>
  <c r="P193" i="52"/>
  <c r="BL193" i="52"/>
  <c r="AY193" i="52"/>
  <c r="DV193" i="52"/>
  <c r="Z193" i="52"/>
  <c r="Y193" i="52"/>
  <c r="W193" i="52"/>
  <c r="N193" i="52"/>
  <c r="CK193" i="52"/>
  <c r="AB193" i="52"/>
  <c r="DO193" i="52"/>
  <c r="DR193" i="52"/>
  <c r="CN193" i="52"/>
  <c r="CP253" i="50"/>
  <c r="CP254" i="50" s="1"/>
  <c r="BV253" i="50"/>
  <c r="BV254" i="50" s="1"/>
  <c r="CT253" i="50"/>
  <c r="CT254" i="50" s="1"/>
  <c r="AT253" i="50"/>
  <c r="AT254" i="50" s="1"/>
  <c r="R253" i="50"/>
  <c r="R254" i="50" s="1"/>
  <c r="BB253" i="50"/>
  <c r="BB254" i="50" s="1"/>
  <c r="AP253" i="50"/>
  <c r="AP254" i="50" s="1"/>
  <c r="DZ253" i="50"/>
  <c r="DZ254" i="50" s="1"/>
  <c r="BZ253" i="50"/>
  <c r="BZ254" i="50" s="1"/>
  <c r="AX253" i="50"/>
  <c r="AX254" i="50" s="1"/>
  <c r="BR253" i="50"/>
  <c r="BR254" i="50" s="1"/>
  <c r="J253" i="50"/>
  <c r="J254" i="50" s="1"/>
  <c r="CX253" i="50"/>
  <c r="CX254" i="50" s="1"/>
  <c r="DV253" i="50"/>
  <c r="DV254" i="50" s="1"/>
  <c r="DF253" i="50"/>
  <c r="DF254" i="50" s="1"/>
  <c r="CD253" i="50"/>
  <c r="CD254" i="50" s="1"/>
  <c r="BJ253" i="50"/>
  <c r="BJ254" i="50" s="1"/>
  <c r="DJ253" i="50"/>
  <c r="DJ254" i="50" s="1"/>
  <c r="AD253" i="50"/>
  <c r="AD254" i="50" s="1"/>
  <c r="AL253" i="50"/>
  <c r="AL254" i="50" s="1"/>
  <c r="DY253" i="50"/>
  <c r="DY254" i="50" s="1"/>
  <c r="AH253" i="50"/>
  <c r="AH254" i="50" s="1"/>
  <c r="CL253" i="50"/>
  <c r="CL254" i="50" s="1"/>
  <c r="N253" i="50"/>
  <c r="N254" i="50" s="1"/>
  <c r="DR253" i="50"/>
  <c r="DR254" i="50" s="1"/>
  <c r="V253" i="50"/>
  <c r="V254" i="50" s="1"/>
  <c r="BN253" i="50"/>
  <c r="BN254" i="50" s="1"/>
  <c r="CH253" i="50"/>
  <c r="DB253" i="50"/>
  <c r="DB254" i="50" s="1"/>
  <c r="DN253" i="50"/>
  <c r="DN254" i="50" s="1"/>
  <c r="Z253" i="50"/>
  <c r="Z254" i="50" s="1"/>
  <c r="AQ253" i="50"/>
  <c r="AQ254" i="50" s="1"/>
  <c r="DC253" i="50"/>
  <c r="DC254" i="50" s="1"/>
  <c r="AZ253" i="50"/>
  <c r="AZ254" i="50" s="1"/>
  <c r="DL253" i="50"/>
  <c r="DL254" i="50" s="1"/>
  <c r="AS253" i="50"/>
  <c r="DE253" i="50"/>
  <c r="DE254" i="50" s="1"/>
  <c r="AU253" i="50"/>
  <c r="AU254" i="50" s="1"/>
  <c r="DG253" i="50"/>
  <c r="DG254" i="50" s="1"/>
  <c r="AV253" i="50"/>
  <c r="AV254" i="50" s="1"/>
  <c r="DH253" i="50"/>
  <c r="DH254" i="50" s="1"/>
  <c r="AW253" i="50"/>
  <c r="AW254" i="50" s="1"/>
  <c r="DI253" i="50"/>
  <c r="DI254" i="50" s="1"/>
  <c r="AY253" i="50"/>
  <c r="DK253" i="50"/>
  <c r="DK254" i="50" s="1"/>
  <c r="BH253" i="50"/>
  <c r="BH254" i="50" s="1"/>
  <c r="DT253" i="50"/>
  <c r="DT254" i="50" s="1"/>
  <c r="BA253" i="50"/>
  <c r="BA254" i="50" s="1"/>
  <c r="DM253" i="50"/>
  <c r="DM254" i="50" s="1"/>
  <c r="BC253" i="50"/>
  <c r="DO253" i="50"/>
  <c r="DO254" i="50" s="1"/>
  <c r="BD253" i="50"/>
  <c r="DP253" i="50"/>
  <c r="DP254" i="50" s="1"/>
  <c r="BE253" i="50"/>
  <c r="BE254" i="50" s="1"/>
  <c r="DQ253" i="50"/>
  <c r="DQ254" i="50" s="1"/>
  <c r="BG253" i="50"/>
  <c r="BG254" i="50" s="1"/>
  <c r="DS253" i="50"/>
  <c r="DS254" i="50" s="1"/>
  <c r="BP253" i="50"/>
  <c r="EB253" i="50"/>
  <c r="EB254" i="50" s="1"/>
  <c r="BI253" i="50"/>
  <c r="DU253" i="50"/>
  <c r="DU254" i="50" s="1"/>
  <c r="BK253" i="50"/>
  <c r="BK254" i="50" s="1"/>
  <c r="DW253" i="50"/>
  <c r="DW254" i="50" s="1"/>
  <c r="BL253" i="50"/>
  <c r="BL254" i="50" s="1"/>
  <c r="DX253" i="50"/>
  <c r="DX254" i="50" s="1"/>
  <c r="BM253" i="50"/>
  <c r="BF253" i="50"/>
  <c r="BF254" i="50" s="1"/>
  <c r="BO253" i="50"/>
  <c r="EA253" i="50"/>
  <c r="EA254" i="50" s="1"/>
  <c r="L253" i="50"/>
  <c r="L254" i="50" s="1"/>
  <c r="BX253" i="50"/>
  <c r="BX254" i="50" s="1"/>
  <c r="BQ253" i="50"/>
  <c r="BQ254" i="50" s="1"/>
  <c r="K253" i="50"/>
  <c r="K254" i="50" s="1"/>
  <c r="BW253" i="50"/>
  <c r="BW254" i="50" s="1"/>
  <c r="T253" i="50"/>
  <c r="T254" i="50" s="1"/>
  <c r="CF253" i="50"/>
  <c r="CF254" i="50" s="1"/>
  <c r="M253" i="50"/>
  <c r="M254" i="50" s="1"/>
  <c r="BY253" i="50"/>
  <c r="BY254" i="50" s="1"/>
  <c r="O253" i="50"/>
  <c r="O254" i="50" s="1"/>
  <c r="CA253" i="50"/>
  <c r="CA254" i="50" s="1"/>
  <c r="P253" i="50"/>
  <c r="P254" i="50" s="1"/>
  <c r="CB253" i="50"/>
  <c r="CB254" i="50" s="1"/>
  <c r="Q253" i="50"/>
  <c r="Q254" i="50" s="1"/>
  <c r="CC253" i="50"/>
  <c r="S253" i="50"/>
  <c r="S254" i="50" s="1"/>
  <c r="CE253" i="50"/>
  <c r="CE254" i="50" s="1"/>
  <c r="AB253" i="50"/>
  <c r="AB254" i="50" s="1"/>
  <c r="CN253" i="50"/>
  <c r="CN254" i="50" s="1"/>
  <c r="U253" i="50"/>
  <c r="U254" i="50" s="1"/>
  <c r="CG253" i="50"/>
  <c r="W253" i="50"/>
  <c r="W254" i="50" s="1"/>
  <c r="CI253" i="50"/>
  <c r="X253" i="50"/>
  <c r="X254" i="50" s="1"/>
  <c r="CJ253" i="50"/>
  <c r="CJ254" i="50" s="1"/>
  <c r="Y253" i="50"/>
  <c r="Y254" i="50" s="1"/>
  <c r="CK253" i="50"/>
  <c r="CK254" i="50" s="1"/>
  <c r="AA253" i="50"/>
  <c r="AA254" i="50" s="1"/>
  <c r="CM253" i="50"/>
  <c r="CM254" i="50" s="1"/>
  <c r="AJ253" i="50"/>
  <c r="AJ254" i="50" s="1"/>
  <c r="CV253" i="50"/>
  <c r="CV254" i="50" s="1"/>
  <c r="AC253" i="50"/>
  <c r="AC254" i="50" s="1"/>
  <c r="CO253" i="50"/>
  <c r="CO254" i="50" s="1"/>
  <c r="AE253" i="50"/>
  <c r="AE254" i="50" s="1"/>
  <c r="CQ253" i="50"/>
  <c r="CQ254" i="50" s="1"/>
  <c r="AF253" i="50"/>
  <c r="AF254" i="50" s="1"/>
  <c r="CR253" i="50"/>
  <c r="CR254" i="50" s="1"/>
  <c r="AG253" i="50"/>
  <c r="AG254" i="50" s="1"/>
  <c r="CS253" i="50"/>
  <c r="AR253" i="50"/>
  <c r="AR254" i="50" s="1"/>
  <c r="DD253" i="50"/>
  <c r="DD254" i="50" s="1"/>
  <c r="AN253" i="50"/>
  <c r="AN254" i="50" s="1"/>
  <c r="AK253" i="50"/>
  <c r="AK254" i="50" s="1"/>
  <c r="BT253" i="50"/>
  <c r="BT254" i="50" s="1"/>
  <c r="AI253" i="50"/>
  <c r="CW253" i="50"/>
  <c r="CW254" i="50" s="1"/>
  <c r="CZ253" i="50"/>
  <c r="CU253" i="50"/>
  <c r="CU254" i="50" s="1"/>
  <c r="AM253" i="50"/>
  <c r="AM254" i="50" s="1"/>
  <c r="AO253" i="50"/>
  <c r="AO254" i="50" s="1"/>
  <c r="BS253" i="50"/>
  <c r="BS254" i="50" s="1"/>
  <c r="BU253" i="50"/>
  <c r="BU254" i="50" s="1"/>
  <c r="CY253" i="50"/>
  <c r="CY254" i="50" s="1"/>
  <c r="DA253" i="50"/>
  <c r="DA254" i="50" s="1"/>
  <c r="DW69" i="50"/>
  <c r="P69" i="50"/>
  <c r="CB69" i="50"/>
  <c r="AI69" i="50"/>
  <c r="BB69" i="50"/>
  <c r="CZ69" i="50"/>
  <c r="AA69" i="50"/>
  <c r="BX69" i="50"/>
  <c r="DV69" i="50"/>
  <c r="AY69" i="50"/>
  <c r="BR69" i="50"/>
  <c r="DP69" i="50"/>
  <c r="AQ69" i="50"/>
  <c r="CN69" i="50"/>
  <c r="N69" i="50"/>
  <c r="BL69" i="50"/>
  <c r="BP69" i="50"/>
  <c r="AF69" i="50"/>
  <c r="BO69" i="50"/>
  <c r="CH69" i="50"/>
  <c r="BG69" i="50"/>
  <c r="DD69" i="50"/>
  <c r="AD69" i="50"/>
  <c r="DX69" i="50"/>
  <c r="EB69" i="50"/>
  <c r="T69" i="50"/>
  <c r="CR69" i="50"/>
  <c r="CE69" i="50"/>
  <c r="CX69" i="50"/>
  <c r="X69" i="50"/>
  <c r="BW69" i="50"/>
  <c r="DT69" i="50"/>
  <c r="AT69" i="50"/>
  <c r="CF69" i="50"/>
  <c r="AJ69" i="50"/>
  <c r="AV69" i="50"/>
  <c r="CU69" i="50"/>
  <c r="DN69" i="50"/>
  <c r="AN69" i="50"/>
  <c r="CM69" i="50"/>
  <c r="L69" i="50"/>
  <c r="BJ69" i="50"/>
  <c r="CV69" i="50"/>
  <c r="DH69" i="50"/>
  <c r="AZ69" i="50"/>
  <c r="DK69" i="50"/>
  <c r="BD69" i="50"/>
  <c r="DC69" i="50"/>
  <c r="AB69" i="50"/>
  <c r="BZ69" i="50"/>
  <c r="DL69" i="50"/>
  <c r="EA69" i="50"/>
  <c r="V69" i="50"/>
  <c r="BT69" i="50"/>
  <c r="DS69" i="50"/>
  <c r="AR69" i="50"/>
  <c r="CP69" i="50"/>
  <c r="Q69" i="50"/>
  <c r="CC69" i="50"/>
  <c r="R69" i="50"/>
  <c r="CD69" i="50"/>
  <c r="U69" i="50"/>
  <c r="CG69" i="50"/>
  <c r="AE69" i="50"/>
  <c r="CQ69" i="50"/>
  <c r="BH69" i="50"/>
  <c r="S69" i="50"/>
  <c r="S70" i="50" s="1"/>
  <c r="S72" i="50" s="1"/>
  <c r="S85" i="50" s="1"/>
  <c r="DF69" i="50"/>
  <c r="AO69" i="50"/>
  <c r="DA69" i="50"/>
  <c r="AP69" i="50"/>
  <c r="DB69" i="50"/>
  <c r="AS69" i="50"/>
  <c r="DE69" i="50"/>
  <c r="BC69" i="50"/>
  <c r="DO69" i="50"/>
  <c r="AL69" i="50"/>
  <c r="AW69" i="50"/>
  <c r="DI69" i="50"/>
  <c r="AX69" i="50"/>
  <c r="DJ69" i="50"/>
  <c r="BA69" i="50"/>
  <c r="DM69" i="50"/>
  <c r="BK69" i="50"/>
  <c r="BE69" i="50"/>
  <c r="DQ69" i="50"/>
  <c r="BF69" i="50"/>
  <c r="DR69" i="50"/>
  <c r="BI69" i="50"/>
  <c r="DU69" i="50"/>
  <c r="BS69" i="50"/>
  <c r="CJ69" i="50"/>
  <c r="BM69" i="50"/>
  <c r="DY69" i="50"/>
  <c r="BN69" i="50"/>
  <c r="DZ69" i="50"/>
  <c r="BQ69" i="50"/>
  <c r="O69" i="50"/>
  <c r="CA69" i="50"/>
  <c r="CK69" i="50"/>
  <c r="BV69" i="50"/>
  <c r="AK69" i="50"/>
  <c r="AM69" i="50"/>
  <c r="CS69" i="50"/>
  <c r="CL69" i="50"/>
  <c r="BY69" i="50"/>
  <c r="AU69" i="50"/>
  <c r="CT69" i="50"/>
  <c r="CO69" i="50"/>
  <c r="CI69" i="50"/>
  <c r="CW69" i="50"/>
  <c r="CY69" i="50"/>
  <c r="DG69" i="50"/>
  <c r="K69" i="50"/>
  <c r="Y69" i="50"/>
  <c r="J69" i="50"/>
  <c r="AG69" i="50"/>
  <c r="Z69" i="50"/>
  <c r="M69" i="50"/>
  <c r="AC69" i="50"/>
  <c r="W69" i="50"/>
  <c r="BU69" i="50"/>
  <c r="AH69" i="50"/>
  <c r="DR61" i="53"/>
  <c r="AF61" i="53"/>
  <c r="P61" i="53"/>
  <c r="CD61" i="53"/>
  <c r="X61" i="53"/>
  <c r="AV61" i="53"/>
  <c r="DZ61" i="53"/>
  <c r="AN61" i="53"/>
  <c r="BT61" i="53"/>
  <c r="BD61" i="53"/>
  <c r="BL61" i="53"/>
  <c r="BJ61" i="53"/>
  <c r="BC61" i="53"/>
  <c r="CI61" i="53"/>
  <c r="DU61" i="53"/>
  <c r="DD61" i="53"/>
  <c r="CM61" i="53"/>
  <c r="DX61" i="53"/>
  <c r="Y61" i="53"/>
  <c r="R61" i="53"/>
  <c r="CG61" i="53"/>
  <c r="BO61" i="53"/>
  <c r="AZ61" i="53"/>
  <c r="AS61" i="53"/>
  <c r="BR61" i="53"/>
  <c r="BK61" i="53"/>
  <c r="CA61" i="53"/>
  <c r="DM61" i="53"/>
  <c r="CV61" i="53"/>
  <c r="CE61" i="53"/>
  <c r="DP61" i="53"/>
  <c r="AG61" i="53"/>
  <c r="Z61" i="53"/>
  <c r="K61" i="53"/>
  <c r="BW61" i="53"/>
  <c r="BH61" i="53"/>
  <c r="BA61" i="53"/>
  <c r="N61" i="53"/>
  <c r="BZ61" i="53"/>
  <c r="BS61" i="53"/>
  <c r="DV61" i="53"/>
  <c r="DE61" i="53"/>
  <c r="CN61" i="53"/>
  <c r="DY61" i="53"/>
  <c r="DH61" i="53"/>
  <c r="AO61" i="53"/>
  <c r="AH61" i="53"/>
  <c r="S61" i="53"/>
  <c r="CL61" i="53"/>
  <c r="BP61" i="53"/>
  <c r="BI61" i="53"/>
  <c r="V61" i="53"/>
  <c r="DJ61" i="53"/>
  <c r="O61" i="53"/>
  <c r="CC61" i="53"/>
  <c r="DW61" i="53"/>
  <c r="DN61" i="53"/>
  <c r="CW61" i="53"/>
  <c r="EA61" i="53"/>
  <c r="DQ61" i="53"/>
  <c r="CZ61" i="53"/>
  <c r="AW61" i="53"/>
  <c r="AP61" i="53"/>
  <c r="AA61" i="53"/>
  <c r="L61" i="53"/>
  <c r="BX61" i="53"/>
  <c r="BQ61" i="53"/>
  <c r="AD61" i="53"/>
  <c r="W61" i="53"/>
  <c r="DO61" i="53"/>
  <c r="DF61" i="53"/>
  <c r="CO61" i="53"/>
  <c r="DS61" i="53"/>
  <c r="DI61" i="53"/>
  <c r="CR61" i="53"/>
  <c r="BE61" i="53"/>
  <c r="AX61" i="53"/>
  <c r="AI61" i="53"/>
  <c r="T61" i="53"/>
  <c r="CT61" i="53"/>
  <c r="M61" i="53"/>
  <c r="BY61" i="53"/>
  <c r="AL61" i="53"/>
  <c r="AE61" i="53"/>
  <c r="DG61" i="53"/>
  <c r="CX61" i="53"/>
  <c r="EB61" i="53"/>
  <c r="DK61" i="53"/>
  <c r="DA61" i="53"/>
  <c r="CJ61" i="53"/>
  <c r="BM61" i="53"/>
  <c r="BF61" i="53"/>
  <c r="AQ61" i="53"/>
  <c r="AB61" i="53"/>
  <c r="U61" i="53"/>
  <c r="DB61" i="53"/>
  <c r="AT61" i="53"/>
  <c r="AM61" i="53"/>
  <c r="CY61" i="53"/>
  <c r="CP61" i="53"/>
  <c r="DT61" i="53"/>
  <c r="DC61" i="53"/>
  <c r="CS61" i="53"/>
  <c r="CB61" i="53"/>
  <c r="BU61" i="53"/>
  <c r="BN61" i="53"/>
  <c r="AY61" i="53"/>
  <c r="AJ61" i="53"/>
  <c r="AC61" i="53"/>
  <c r="CH61" i="53"/>
  <c r="BV61" i="53"/>
  <c r="BB61" i="53"/>
  <c r="DL61" i="53"/>
  <c r="AK61" i="53"/>
  <c r="CU61" i="53"/>
  <c r="CK61" i="53"/>
  <c r="BG61" i="53"/>
  <c r="AU61" i="53"/>
  <c r="Q61" i="53"/>
  <c r="CF61" i="53"/>
  <c r="AR61" i="53"/>
  <c r="CQ61" i="53"/>
  <c r="J61" i="53"/>
  <c r="DZ138" i="53"/>
  <c r="AR138" i="53"/>
  <c r="BX138" i="53"/>
  <c r="DD138" i="53"/>
  <c r="AZ138" i="53"/>
  <c r="AB138" i="53"/>
  <c r="DL138" i="53"/>
  <c r="CN138" i="53"/>
  <c r="AJ138" i="53"/>
  <c r="BH138" i="53"/>
  <c r="BP138" i="53"/>
  <c r="T138" i="53"/>
  <c r="CV138" i="53"/>
  <c r="DT138" i="53"/>
  <c r="EB138" i="53"/>
  <c r="CF138" i="53"/>
  <c r="L138" i="53"/>
  <c r="BG138" i="53"/>
  <c r="DS138" i="53"/>
  <c r="M138" i="53"/>
  <c r="BY138" i="53"/>
  <c r="AL138" i="53"/>
  <c r="CX138" i="53"/>
  <c r="AU138" i="53"/>
  <c r="DG138" i="53"/>
  <c r="BT138" i="53"/>
  <c r="Q138" i="53"/>
  <c r="CC138" i="53"/>
  <c r="AP138" i="53"/>
  <c r="DB138" i="53"/>
  <c r="S138" i="53"/>
  <c r="CE138" i="53"/>
  <c r="AK138" i="53"/>
  <c r="CW138" i="53"/>
  <c r="BJ138" i="53"/>
  <c r="DV138" i="53"/>
  <c r="BS138" i="53"/>
  <c r="AF138" i="53"/>
  <c r="CR138" i="53"/>
  <c r="AO138" i="53"/>
  <c r="DA138" i="53"/>
  <c r="BN138" i="53"/>
  <c r="AA138" i="53"/>
  <c r="CM138" i="53"/>
  <c r="AS138" i="53"/>
  <c r="DE138" i="53"/>
  <c r="BR138" i="53"/>
  <c r="O138" i="53"/>
  <c r="CA138" i="53"/>
  <c r="AN138" i="53"/>
  <c r="CZ138" i="53"/>
  <c r="AI138" i="53"/>
  <c r="CU138" i="53"/>
  <c r="BA138" i="53"/>
  <c r="DM138" i="53"/>
  <c r="N138" i="53"/>
  <c r="BZ138" i="53"/>
  <c r="W138" i="53"/>
  <c r="CI138" i="53"/>
  <c r="AV138" i="53"/>
  <c r="DH138" i="53"/>
  <c r="BE138" i="53"/>
  <c r="DQ138" i="53"/>
  <c r="R138" i="53"/>
  <c r="CD138" i="53"/>
  <c r="AQ138" i="53"/>
  <c r="DC138" i="53"/>
  <c r="BI138" i="53"/>
  <c r="DU138" i="53"/>
  <c r="V138" i="53"/>
  <c r="CH138" i="53"/>
  <c r="AE138" i="53"/>
  <c r="CQ138" i="53"/>
  <c r="BD138" i="53"/>
  <c r="DP138" i="53"/>
  <c r="BM138" i="53"/>
  <c r="DY138" i="53"/>
  <c r="Z138" i="53"/>
  <c r="CL138" i="53"/>
  <c r="BW138" i="53"/>
  <c r="BQ138" i="53"/>
  <c r="AT138" i="53"/>
  <c r="Y138" i="53"/>
  <c r="AX138" i="53"/>
  <c r="DF138" i="53"/>
  <c r="BC138" i="53"/>
  <c r="X138" i="53"/>
  <c r="BU138" i="53"/>
  <c r="CT138" i="53"/>
  <c r="DN138" i="53"/>
  <c r="BK138" i="53"/>
  <c r="BL138" i="53"/>
  <c r="CK138" i="53"/>
  <c r="DJ138" i="53"/>
  <c r="K138" i="53"/>
  <c r="CY138" i="53"/>
  <c r="CB138" i="53"/>
  <c r="CS138" i="53"/>
  <c r="DR138" i="53"/>
  <c r="AY138" i="53"/>
  <c r="U138" i="53"/>
  <c r="DO138" i="53"/>
  <c r="CJ138" i="53"/>
  <c r="DI138" i="53"/>
  <c r="J138" i="53"/>
  <c r="J139" i="53" s="1"/>
  <c r="J141" i="53" s="1"/>
  <c r="J154" i="53" s="1"/>
  <c r="P138" i="53"/>
  <c r="AG138" i="53"/>
  <c r="AH138" i="53"/>
  <c r="BB138" i="53"/>
  <c r="AM138" i="53"/>
  <c r="BV138" i="53"/>
  <c r="AC138" i="53"/>
  <c r="CP138" i="53"/>
  <c r="DW138" i="53"/>
  <c r="CG138" i="53"/>
  <c r="BO138" i="53"/>
  <c r="CO138" i="53"/>
  <c r="DX138" i="53"/>
  <c r="AD138" i="53"/>
  <c r="AW138" i="53"/>
  <c r="DK138" i="53"/>
  <c r="EA138" i="53"/>
  <c r="BF138" i="53"/>
  <c r="EA269" i="49"/>
  <c r="DS269" i="49"/>
  <c r="DK269" i="49"/>
  <c r="DC269" i="49"/>
  <c r="CU269" i="49"/>
  <c r="CM269" i="49"/>
  <c r="CE269" i="49"/>
  <c r="BW269" i="49"/>
  <c r="BO269" i="49"/>
  <c r="BG269" i="49"/>
  <c r="AY269" i="49"/>
  <c r="AQ269" i="49"/>
  <c r="AI269" i="49"/>
  <c r="AA269" i="49"/>
  <c r="S269" i="49"/>
  <c r="K269" i="49"/>
  <c r="N33" i="52"/>
  <c r="AT33" i="52"/>
  <c r="BK33" i="52"/>
  <c r="DW33" i="52"/>
  <c r="BT33" i="52"/>
  <c r="Q33" i="52"/>
  <c r="CC33" i="52"/>
  <c r="Z33" i="52"/>
  <c r="CL33" i="52"/>
  <c r="AA33" i="52"/>
  <c r="CM33" i="52"/>
  <c r="AB33" i="52"/>
  <c r="CN33" i="52"/>
  <c r="AC33" i="52"/>
  <c r="CO33" i="52"/>
  <c r="J33" i="52"/>
  <c r="BS33" i="52"/>
  <c r="P33" i="52"/>
  <c r="CB33" i="52"/>
  <c r="Y33" i="52"/>
  <c r="CK33" i="52"/>
  <c r="AH33" i="52"/>
  <c r="CT33" i="52"/>
  <c r="AI33" i="52"/>
  <c r="CU33" i="52"/>
  <c r="AJ33" i="52"/>
  <c r="CV33" i="52"/>
  <c r="AK33" i="52"/>
  <c r="CW33" i="52"/>
  <c r="O33" i="52"/>
  <c r="CA33" i="52"/>
  <c r="X33" i="52"/>
  <c r="CJ33" i="52"/>
  <c r="AG33" i="52"/>
  <c r="CS33" i="52"/>
  <c r="AP33" i="52"/>
  <c r="DB33" i="52"/>
  <c r="AQ33" i="52"/>
  <c r="DC33" i="52"/>
  <c r="AR33" i="52"/>
  <c r="DD33" i="52"/>
  <c r="AS33" i="52"/>
  <c r="DE33" i="52"/>
  <c r="BR33" i="52"/>
  <c r="W33" i="52"/>
  <c r="CI33" i="52"/>
  <c r="AF33" i="52"/>
  <c r="CR33" i="52"/>
  <c r="AO33" i="52"/>
  <c r="DA33" i="52"/>
  <c r="AX33" i="52"/>
  <c r="DJ33" i="52"/>
  <c r="AY33" i="52"/>
  <c r="DK33" i="52"/>
  <c r="AZ33" i="52"/>
  <c r="DL33" i="52"/>
  <c r="BA33" i="52"/>
  <c r="DM33" i="52"/>
  <c r="DF33" i="52"/>
  <c r="CH33" i="52"/>
  <c r="V33" i="52"/>
  <c r="AE33" i="52"/>
  <c r="CQ33" i="52"/>
  <c r="AN33" i="52"/>
  <c r="CZ33" i="52"/>
  <c r="AW33" i="52"/>
  <c r="DI33" i="52"/>
  <c r="BF33" i="52"/>
  <c r="DR33" i="52"/>
  <c r="BG33" i="52"/>
  <c r="DS33" i="52"/>
  <c r="BH33" i="52"/>
  <c r="DT33" i="52"/>
  <c r="BI33" i="52"/>
  <c r="DU33" i="52"/>
  <c r="AM33" i="52"/>
  <c r="CY33" i="52"/>
  <c r="AV33" i="52"/>
  <c r="DH33" i="52"/>
  <c r="BE33" i="52"/>
  <c r="DQ33" i="52"/>
  <c r="BN33" i="52"/>
  <c r="DZ33" i="52"/>
  <c r="BO33" i="52"/>
  <c r="EA33" i="52"/>
  <c r="BP33" i="52"/>
  <c r="EB33" i="52"/>
  <c r="BQ33" i="52"/>
  <c r="AU33" i="52"/>
  <c r="DG33" i="52"/>
  <c r="BD33" i="52"/>
  <c r="DP33" i="52"/>
  <c r="BM33" i="52"/>
  <c r="DY33" i="52"/>
  <c r="BV33" i="52"/>
  <c r="K33" i="52"/>
  <c r="BW33" i="52"/>
  <c r="L33" i="52"/>
  <c r="BX33" i="52"/>
  <c r="M33" i="52"/>
  <c r="BY33" i="52"/>
  <c r="BZ33" i="52"/>
  <c r="BC33" i="52"/>
  <c r="CE33" i="52"/>
  <c r="AD33" i="52"/>
  <c r="DO33" i="52"/>
  <c r="T33" i="52"/>
  <c r="BL33" i="52"/>
  <c r="CF33" i="52"/>
  <c r="DV33" i="52"/>
  <c r="DX33" i="52"/>
  <c r="U33" i="52"/>
  <c r="BJ33" i="52"/>
  <c r="CX33" i="52"/>
  <c r="BU33" i="52"/>
  <c r="CG33" i="52"/>
  <c r="DN33" i="52"/>
  <c r="AL33" i="52"/>
  <c r="R33" i="52"/>
  <c r="BB33" i="52"/>
  <c r="CD33" i="52"/>
  <c r="CP33" i="52"/>
  <c r="S33" i="52"/>
  <c r="AS224" i="52"/>
  <c r="U224" i="52"/>
  <c r="DM224" i="52"/>
  <c r="O224" i="52"/>
  <c r="DL224" i="52"/>
  <c r="BR224" i="52"/>
  <c r="P224" i="52"/>
  <c r="CB224" i="52"/>
  <c r="Y224" i="52"/>
  <c r="CK224" i="52"/>
  <c r="Z224" i="52"/>
  <c r="CL224" i="52"/>
  <c r="AA224" i="52"/>
  <c r="CM224" i="52"/>
  <c r="W224" i="52"/>
  <c r="CQ224" i="52"/>
  <c r="BX224" i="52"/>
  <c r="DO224" i="52"/>
  <c r="CO224" i="52"/>
  <c r="CN224" i="52"/>
  <c r="N224" i="52"/>
  <c r="BZ224" i="52"/>
  <c r="X224" i="52"/>
  <c r="CJ224" i="52"/>
  <c r="AG224" i="52"/>
  <c r="CS224" i="52"/>
  <c r="AH224" i="52"/>
  <c r="CT224" i="52"/>
  <c r="AI224" i="52"/>
  <c r="CU224" i="52"/>
  <c r="BA224" i="52"/>
  <c r="DU224" i="52"/>
  <c r="AE224" i="52"/>
  <c r="CV224" i="52"/>
  <c r="BS224" i="52"/>
  <c r="V224" i="52"/>
  <c r="CH224" i="52"/>
  <c r="AF224" i="52"/>
  <c r="CR224" i="52"/>
  <c r="AO224" i="52"/>
  <c r="DA224" i="52"/>
  <c r="AP224" i="52"/>
  <c r="DB224" i="52"/>
  <c r="AQ224" i="52"/>
  <c r="DC224" i="52"/>
  <c r="EA224" i="52"/>
  <c r="DW224" i="52"/>
  <c r="CY224" i="52"/>
  <c r="DT224" i="52"/>
  <c r="BY224" i="52"/>
  <c r="AZ224" i="52"/>
  <c r="AD224" i="52"/>
  <c r="CP224" i="52"/>
  <c r="AN224" i="52"/>
  <c r="CZ224" i="52"/>
  <c r="AW224" i="52"/>
  <c r="DI224" i="52"/>
  <c r="AX224" i="52"/>
  <c r="DJ224" i="52"/>
  <c r="AY224" i="52"/>
  <c r="DK224" i="52"/>
  <c r="AU224" i="52"/>
  <c r="EB224" i="52"/>
  <c r="DD224" i="52"/>
  <c r="CF224" i="52"/>
  <c r="CW224" i="52"/>
  <c r="BC224" i="52"/>
  <c r="AC224" i="52"/>
  <c r="DG224" i="52"/>
  <c r="AL224" i="52"/>
  <c r="CX224" i="52"/>
  <c r="AV224" i="52"/>
  <c r="DH224" i="52"/>
  <c r="BE224" i="52"/>
  <c r="DQ224" i="52"/>
  <c r="BF224" i="52"/>
  <c r="DR224" i="52"/>
  <c r="BG224" i="52"/>
  <c r="DS224" i="52"/>
  <c r="DE224" i="52"/>
  <c r="CG224" i="52"/>
  <c r="BI224" i="52"/>
  <c r="CA224" i="52"/>
  <c r="AJ224" i="52"/>
  <c r="AB224" i="52"/>
  <c r="AT224" i="52"/>
  <c r="DF224" i="52"/>
  <c r="BD224" i="52"/>
  <c r="DP224" i="52"/>
  <c r="BM224" i="52"/>
  <c r="DY224" i="52"/>
  <c r="BN224" i="52"/>
  <c r="DZ224" i="52"/>
  <c r="BO224" i="52"/>
  <c r="CI224" i="52"/>
  <c r="BK224" i="52"/>
  <c r="AM224" i="52"/>
  <c r="BH224" i="52"/>
  <c r="M224" i="52"/>
  <c r="BQ224" i="52"/>
  <c r="BB224" i="52"/>
  <c r="DN224" i="52"/>
  <c r="BL224" i="52"/>
  <c r="DX224" i="52"/>
  <c r="BU224" i="52"/>
  <c r="J224" i="52"/>
  <c r="BV224" i="52"/>
  <c r="K224" i="52"/>
  <c r="BW224" i="52"/>
  <c r="BP224" i="52"/>
  <c r="R224" i="52"/>
  <c r="AR224" i="52"/>
  <c r="CD224" i="52"/>
  <c r="T224" i="52"/>
  <c r="S224" i="52"/>
  <c r="AK224" i="52"/>
  <c r="BJ224" i="52"/>
  <c r="CE224" i="52"/>
  <c r="L224" i="52"/>
  <c r="DV224" i="52"/>
  <c r="BT224" i="52"/>
  <c r="Q224" i="52"/>
  <c r="CC224" i="52"/>
  <c r="F269" i="50"/>
  <c r="J269" i="50" s="1"/>
  <c r="J52" i="51"/>
  <c r="K52" i="51"/>
  <c r="L52" i="51"/>
  <c r="M52" i="51"/>
  <c r="N52" i="51"/>
  <c r="O52" i="51"/>
  <c r="P52" i="51"/>
  <c r="Q52" i="51"/>
  <c r="R52" i="51"/>
  <c r="S52" i="51"/>
  <c r="T52" i="51"/>
  <c r="U52" i="51"/>
  <c r="V52" i="51"/>
  <c r="W52" i="51"/>
  <c r="X52" i="51"/>
  <c r="Y52" i="51"/>
  <c r="Z52" i="51"/>
  <c r="AA52" i="51"/>
  <c r="AB52" i="51"/>
  <c r="AC52" i="51"/>
  <c r="AD52" i="51"/>
  <c r="AE52" i="51"/>
  <c r="AF52" i="51"/>
  <c r="AG52" i="51"/>
  <c r="AH52" i="51"/>
  <c r="AI52" i="51"/>
  <c r="AJ52" i="51"/>
  <c r="AK52" i="51"/>
  <c r="AL52" i="51"/>
  <c r="AM52" i="51"/>
  <c r="AN52" i="51"/>
  <c r="AO52" i="51"/>
  <c r="AP52" i="51"/>
  <c r="AQ52" i="51"/>
  <c r="AR52" i="51"/>
  <c r="AS52" i="51"/>
  <c r="AT52" i="51"/>
  <c r="AU52" i="51"/>
  <c r="AV52" i="51"/>
  <c r="AW52" i="51"/>
  <c r="AX52" i="51"/>
  <c r="AY52" i="51"/>
  <c r="AZ52" i="51"/>
  <c r="BA52" i="51"/>
  <c r="BB52" i="51"/>
  <c r="BC52" i="51"/>
  <c r="BD52" i="51"/>
  <c r="BE52" i="51"/>
  <c r="BF52" i="51"/>
  <c r="BG52" i="51"/>
  <c r="BH52" i="51"/>
  <c r="BI52" i="51"/>
  <c r="BJ52" i="51"/>
  <c r="BK52" i="51"/>
  <c r="BL52" i="51"/>
  <c r="BM52" i="51"/>
  <c r="BN52" i="51"/>
  <c r="BO52" i="51"/>
  <c r="BP52" i="51"/>
  <c r="BQ52" i="51"/>
  <c r="BR52" i="51"/>
  <c r="BS52" i="51"/>
  <c r="BT52" i="51"/>
  <c r="BU52" i="51"/>
  <c r="BV52" i="51"/>
  <c r="BW52" i="51"/>
  <c r="BX52" i="51"/>
  <c r="BY52" i="51"/>
  <c r="BZ52" i="51"/>
  <c r="CA52" i="51"/>
  <c r="CB52" i="51"/>
  <c r="CC52" i="51"/>
  <c r="CD52" i="51"/>
  <c r="CE52" i="51"/>
  <c r="CF52" i="51"/>
  <c r="CG52" i="51"/>
  <c r="CH52" i="51"/>
  <c r="CI52" i="51"/>
  <c r="CJ52" i="51"/>
  <c r="CK52" i="51"/>
  <c r="CL52" i="51"/>
  <c r="CM52" i="51"/>
  <c r="CN52" i="51"/>
  <c r="CO52" i="51"/>
  <c r="CP52" i="51"/>
  <c r="CQ52" i="51"/>
  <c r="CR52" i="51"/>
  <c r="CS52" i="51"/>
  <c r="CT52" i="51"/>
  <c r="CU52" i="51"/>
  <c r="CV52" i="51"/>
  <c r="CW52" i="51"/>
  <c r="CX52" i="51"/>
  <c r="CY52" i="51"/>
  <c r="CZ52" i="51"/>
  <c r="DA52" i="51"/>
  <c r="DB52" i="51"/>
  <c r="DC52" i="51"/>
  <c r="DD52" i="51"/>
  <c r="DE52" i="51"/>
  <c r="DF52" i="51"/>
  <c r="DG52" i="51"/>
  <c r="DH52" i="51"/>
  <c r="DI52" i="51"/>
  <c r="DJ52" i="51"/>
  <c r="DK52" i="51"/>
  <c r="DL52" i="51"/>
  <c r="DM52" i="51"/>
  <c r="DN52" i="51"/>
  <c r="DO52" i="51"/>
  <c r="DP52" i="51"/>
  <c r="DQ52" i="51"/>
  <c r="DR52" i="51"/>
  <c r="DS52" i="51"/>
  <c r="DT52" i="51"/>
  <c r="DU52" i="51"/>
  <c r="DV52" i="51"/>
  <c r="DW52" i="51"/>
  <c r="DX52" i="51"/>
  <c r="DY52" i="51"/>
  <c r="DZ52" i="51"/>
  <c r="EA52" i="51"/>
  <c r="EB52" i="51"/>
  <c r="J100" i="50"/>
  <c r="J101" i="50" s="1"/>
  <c r="K99" i="50" s="1"/>
  <c r="BS200" i="53"/>
  <c r="BD200" i="53"/>
  <c r="BX200" i="53"/>
  <c r="DO200" i="53"/>
  <c r="X200" i="53"/>
  <c r="BP200" i="53"/>
  <c r="DZ200" i="53"/>
  <c r="AX200" i="53"/>
  <c r="BW200" i="53"/>
  <c r="CT200" i="53"/>
  <c r="J200" i="53"/>
  <c r="AR200" i="53"/>
  <c r="CJ200" i="53"/>
  <c r="AY200" i="53"/>
  <c r="CQ200" i="53"/>
  <c r="AF200" i="53"/>
  <c r="BT200" i="53"/>
  <c r="CR200" i="53"/>
  <c r="DN200" i="53"/>
  <c r="T200" i="53"/>
  <c r="BL200" i="53"/>
  <c r="DD200" i="53"/>
  <c r="K200" i="53"/>
  <c r="DJ200" i="53"/>
  <c r="S200" i="53"/>
  <c r="AQ200" i="53"/>
  <c r="CF200" i="53"/>
  <c r="DT200" i="53"/>
  <c r="DF200" i="53"/>
  <c r="EA200" i="53"/>
  <c r="AM200" i="53"/>
  <c r="BK200" i="53"/>
  <c r="DC200" i="53"/>
  <c r="AE200" i="53"/>
  <c r="P200" i="53"/>
  <c r="R200" i="53"/>
  <c r="BG200" i="53"/>
  <c r="CE200" i="53"/>
  <c r="DS200" i="53"/>
  <c r="DH200" i="53"/>
  <c r="L200" i="53"/>
  <c r="AJ200" i="53"/>
  <c r="CD200" i="53"/>
  <c r="CY200" i="53"/>
  <c r="Z200" i="53"/>
  <c r="CL200" i="53"/>
  <c r="AU200" i="53"/>
  <c r="AH200" i="53"/>
  <c r="DX200" i="53"/>
  <c r="BF200" i="53"/>
  <c r="CV200" i="53"/>
  <c r="DB200" i="53"/>
  <c r="AK200" i="53"/>
  <c r="CW200" i="53"/>
  <c r="AT200" i="53"/>
  <c r="Q200" i="53"/>
  <c r="CC200" i="53"/>
  <c r="CZ200" i="53"/>
  <c r="BH200" i="53"/>
  <c r="CN200" i="53"/>
  <c r="CB200" i="53"/>
  <c r="BA200" i="53"/>
  <c r="DM200" i="53"/>
  <c r="BJ200" i="53"/>
  <c r="AG200" i="53"/>
  <c r="CS200" i="53"/>
  <c r="CA200" i="53"/>
  <c r="EB200" i="53"/>
  <c r="AI200" i="53"/>
  <c r="BO200" i="53"/>
  <c r="BI200" i="53"/>
  <c r="DU200" i="53"/>
  <c r="BR200" i="53"/>
  <c r="AO200" i="53"/>
  <c r="DA200" i="53"/>
  <c r="BN200" i="53"/>
  <c r="DR200" i="53"/>
  <c r="W200" i="53"/>
  <c r="BC200" i="53"/>
  <c r="BQ200" i="53"/>
  <c r="N200" i="53"/>
  <c r="BZ200" i="53"/>
  <c r="AW200" i="53"/>
  <c r="DI200" i="53"/>
  <c r="AZ200" i="53"/>
  <c r="DG200" i="53"/>
  <c r="AP200" i="53"/>
  <c r="DW200" i="53"/>
  <c r="AB200" i="53"/>
  <c r="U200" i="53"/>
  <c r="CG200" i="53"/>
  <c r="AD200" i="53"/>
  <c r="CP200" i="53"/>
  <c r="BM200" i="53"/>
  <c r="DY200" i="53"/>
  <c r="DV200" i="53"/>
  <c r="AA200" i="53"/>
  <c r="CI200" i="53"/>
  <c r="DL200" i="53"/>
  <c r="DE200" i="53"/>
  <c r="BU200" i="53"/>
  <c r="DP200" i="53"/>
  <c r="V200" i="53"/>
  <c r="CK200" i="53"/>
  <c r="DK200" i="53"/>
  <c r="AL200" i="53"/>
  <c r="DQ200" i="53"/>
  <c r="CM200" i="53"/>
  <c r="M200" i="53"/>
  <c r="BB200" i="53"/>
  <c r="AN200" i="53"/>
  <c r="AC200" i="53"/>
  <c r="CH200" i="53"/>
  <c r="O200" i="53"/>
  <c r="CU200" i="53"/>
  <c r="AS200" i="53"/>
  <c r="CX200" i="53"/>
  <c r="BV200" i="53"/>
  <c r="BY200" i="53"/>
  <c r="Y200" i="53"/>
  <c r="AV200" i="53"/>
  <c r="CO200" i="53"/>
  <c r="BE200" i="53"/>
  <c r="O283" i="53"/>
  <c r="CX283" i="53"/>
  <c r="AL283" i="53"/>
  <c r="CH283" i="53"/>
  <c r="BZ283" i="53"/>
  <c r="CP283" i="53"/>
  <c r="V283" i="53"/>
  <c r="N283" i="53"/>
  <c r="AD283" i="53"/>
  <c r="BR283" i="53"/>
  <c r="DV283" i="53"/>
  <c r="DN283" i="53"/>
  <c r="DF283" i="53"/>
  <c r="AT283" i="53"/>
  <c r="CO283" i="53"/>
  <c r="AC283" i="53"/>
  <c r="CV283" i="53"/>
  <c r="AJ283" i="53"/>
  <c r="DK283" i="53"/>
  <c r="AY283" i="53"/>
  <c r="DR283" i="53"/>
  <c r="BF283" i="53"/>
  <c r="DQ283" i="53"/>
  <c r="BE283" i="53"/>
  <c r="CB283" i="53"/>
  <c r="P283" i="53"/>
  <c r="CY283" i="53"/>
  <c r="AM283" i="53"/>
  <c r="CG283" i="53"/>
  <c r="U283" i="53"/>
  <c r="CN283" i="53"/>
  <c r="AB283" i="53"/>
  <c r="DC283" i="53"/>
  <c r="AQ283" i="53"/>
  <c r="DJ283" i="53"/>
  <c r="AX283" i="53"/>
  <c r="DI283" i="53"/>
  <c r="AW283" i="53"/>
  <c r="BT283" i="53"/>
  <c r="BB283" i="53"/>
  <c r="BY283" i="53"/>
  <c r="M283" i="53"/>
  <c r="CF283" i="53"/>
  <c r="T283" i="53"/>
  <c r="CU283" i="53"/>
  <c r="AI283" i="53"/>
  <c r="DB283" i="53"/>
  <c r="AP283" i="53"/>
  <c r="DA283" i="53"/>
  <c r="AO283" i="53"/>
  <c r="DX283" i="53"/>
  <c r="BL283" i="53"/>
  <c r="BQ283" i="53"/>
  <c r="DU283" i="53"/>
  <c r="BI283" i="53"/>
  <c r="EB283" i="53"/>
  <c r="BP283" i="53"/>
  <c r="CE283" i="53"/>
  <c r="S283" i="53"/>
  <c r="CL283" i="53"/>
  <c r="Z283" i="53"/>
  <c r="CK283" i="53"/>
  <c r="Y283" i="53"/>
  <c r="DH283" i="53"/>
  <c r="AV283" i="53"/>
  <c r="BS283" i="53"/>
  <c r="DM283" i="53"/>
  <c r="BA283" i="53"/>
  <c r="DT283" i="53"/>
  <c r="BH283" i="53"/>
  <c r="BW283" i="53"/>
  <c r="K283" i="53"/>
  <c r="CD283" i="53"/>
  <c r="R283" i="53"/>
  <c r="CC283" i="53"/>
  <c r="Q283" i="53"/>
  <c r="CZ283" i="53"/>
  <c r="AN283" i="53"/>
  <c r="DE283" i="53"/>
  <c r="AS283" i="53"/>
  <c r="DL283" i="53"/>
  <c r="AZ283" i="53"/>
  <c r="EA283" i="53"/>
  <c r="BO283" i="53"/>
  <c r="BV283" i="53"/>
  <c r="BU283" i="53"/>
  <c r="CR283" i="53"/>
  <c r="AF283" i="53"/>
  <c r="DD283" i="53"/>
  <c r="BG283" i="53"/>
  <c r="DZ283" i="53"/>
  <c r="BM283" i="53"/>
  <c r="CJ283" i="53"/>
  <c r="DW283" i="53"/>
  <c r="AU283" i="53"/>
  <c r="BX283" i="53"/>
  <c r="AA283" i="53"/>
  <c r="CT283" i="53"/>
  <c r="AG283" i="53"/>
  <c r="BD283" i="53"/>
  <c r="DO283" i="53"/>
  <c r="AE283" i="53"/>
  <c r="AR283" i="53"/>
  <c r="BN283" i="53"/>
  <c r="X283" i="53"/>
  <c r="DG283" i="53"/>
  <c r="W283" i="53"/>
  <c r="L283" i="53"/>
  <c r="AH283" i="53"/>
  <c r="CQ283" i="53"/>
  <c r="J283" i="53"/>
  <c r="CI283" i="53"/>
  <c r="CW283" i="53"/>
  <c r="CA283" i="53"/>
  <c r="BJ283" i="53"/>
  <c r="AK283" i="53"/>
  <c r="DS283" i="53"/>
  <c r="DY283" i="53"/>
  <c r="BK283" i="53"/>
  <c r="CM283" i="53"/>
  <c r="BC283" i="53"/>
  <c r="DP283" i="53"/>
  <c r="CS283" i="53"/>
  <c r="J68" i="50"/>
  <c r="K68" i="50"/>
  <c r="M68" i="50"/>
  <c r="L68" i="50"/>
  <c r="N68" i="50"/>
  <c r="O68" i="50"/>
  <c r="P68" i="50"/>
  <c r="Q68" i="50"/>
  <c r="R68" i="50"/>
  <c r="DP224" i="49"/>
  <c r="DL224" i="49"/>
  <c r="P224" i="49"/>
  <c r="CS224" i="49"/>
  <c r="DW224" i="49"/>
  <c r="BK224" i="49"/>
  <c r="DN224" i="49"/>
  <c r="BB224" i="49"/>
  <c r="DE224" i="49"/>
  <c r="AS224" i="49"/>
  <c r="CE224" i="49"/>
  <c r="S224" i="49"/>
  <c r="R224" i="49"/>
  <c r="CZ224" i="49"/>
  <c r="DA224" i="49"/>
  <c r="AJ224" i="49"/>
  <c r="AN224" i="49"/>
  <c r="AO224" i="49"/>
  <c r="AR224" i="49"/>
  <c r="BX224" i="49"/>
  <c r="DO224" i="49"/>
  <c r="BC224" i="49"/>
  <c r="DF224" i="49"/>
  <c r="AT224" i="49"/>
  <c r="CW224" i="49"/>
  <c r="AK224" i="49"/>
  <c r="BW224" i="49"/>
  <c r="DZ224" i="49"/>
  <c r="AF224" i="49"/>
  <c r="DT224" i="49"/>
  <c r="DX224" i="49"/>
  <c r="AZ224" i="49"/>
  <c r="BD224" i="49"/>
  <c r="BE224" i="49"/>
  <c r="AP224" i="49"/>
  <c r="DG224" i="49"/>
  <c r="AU224" i="49"/>
  <c r="CX224" i="49"/>
  <c r="AL224" i="49"/>
  <c r="CO224" i="49"/>
  <c r="EA224" i="49"/>
  <c r="BO224" i="49"/>
  <c r="DR224" i="49"/>
  <c r="AV224" i="49"/>
  <c r="J224" i="49"/>
  <c r="T224" i="49"/>
  <c r="BP224" i="49"/>
  <c r="BT224" i="49"/>
  <c r="BU224" i="49"/>
  <c r="BH224" i="49"/>
  <c r="CY224" i="49"/>
  <c r="AM224" i="49"/>
  <c r="CP224" i="49"/>
  <c r="AD224" i="49"/>
  <c r="CG224" i="49"/>
  <c r="DS224" i="49"/>
  <c r="BG224" i="49"/>
  <c r="DJ224" i="49"/>
  <c r="BL224" i="49"/>
  <c r="U224" i="49"/>
  <c r="AW224" i="49"/>
  <c r="CJ224" i="49"/>
  <c r="CK224" i="49"/>
  <c r="CN224" i="49"/>
  <c r="AB224" i="49"/>
  <c r="CQ224" i="49"/>
  <c r="AE224" i="49"/>
  <c r="CH224" i="49"/>
  <c r="V224" i="49"/>
  <c r="BY224" i="49"/>
  <c r="DK224" i="49"/>
  <c r="AY224" i="49"/>
  <c r="DB224" i="49"/>
  <c r="CB224" i="49"/>
  <c r="AH224" i="49"/>
  <c r="BM224" i="49"/>
  <c r="DD224" i="49"/>
  <c r="DH224" i="49"/>
  <c r="DI224" i="49"/>
  <c r="CI224" i="49"/>
  <c r="W224" i="49"/>
  <c r="BZ224" i="49"/>
  <c r="N224" i="49"/>
  <c r="BQ224" i="49"/>
  <c r="DC224" i="49"/>
  <c r="AQ224" i="49"/>
  <c r="CT224" i="49"/>
  <c r="CV224" i="49"/>
  <c r="AX224" i="49"/>
  <c r="CC224" i="49"/>
  <c r="DY224" i="49"/>
  <c r="EB224" i="49"/>
  <c r="BV224" i="49"/>
  <c r="AC224" i="49"/>
  <c r="BF224" i="49"/>
  <c r="CA224" i="49"/>
  <c r="O224" i="49"/>
  <c r="BR224" i="49"/>
  <c r="DU224" i="49"/>
  <c r="BI224" i="49"/>
  <c r="CU224" i="49"/>
  <c r="AI224" i="49"/>
  <c r="CL224" i="49"/>
  <c r="DQ224" i="49"/>
  <c r="BN224" i="49"/>
  <c r="K224" i="49"/>
  <c r="L224" i="49"/>
  <c r="M224" i="49"/>
  <c r="CR224" i="49"/>
  <c r="DM224" i="49"/>
  <c r="Y224" i="49"/>
  <c r="Q224" i="49"/>
  <c r="BA224" i="49"/>
  <c r="Z224" i="49"/>
  <c r="X224" i="49"/>
  <c r="CM224" i="49"/>
  <c r="AA224" i="49"/>
  <c r="CD224" i="49"/>
  <c r="BS224" i="49"/>
  <c r="AG224" i="49"/>
  <c r="DV224" i="49"/>
  <c r="CF224" i="49"/>
  <c r="BJ224" i="49"/>
  <c r="DU130" i="49"/>
  <c r="AT130" i="49"/>
  <c r="DF130" i="49"/>
  <c r="AM130" i="49"/>
  <c r="CY130" i="49"/>
  <c r="AF130" i="49"/>
  <c r="CR130" i="49"/>
  <c r="BM130" i="49"/>
  <c r="DY130" i="49"/>
  <c r="AH130" i="49"/>
  <c r="CT130" i="49"/>
  <c r="AI130" i="49"/>
  <c r="CU130" i="49"/>
  <c r="L130" i="49"/>
  <c r="BX130" i="49"/>
  <c r="AC130" i="49"/>
  <c r="CO130" i="49"/>
  <c r="BJ130" i="49"/>
  <c r="DV130" i="49"/>
  <c r="BC130" i="49"/>
  <c r="DO130" i="49"/>
  <c r="AV130" i="49"/>
  <c r="DH130" i="49"/>
  <c r="Q130" i="49"/>
  <c r="CC130" i="49"/>
  <c r="AX130" i="49"/>
  <c r="DJ130" i="49"/>
  <c r="AY130" i="49"/>
  <c r="DK130" i="49"/>
  <c r="BR130" i="49"/>
  <c r="BK130" i="49"/>
  <c r="DW130" i="49"/>
  <c r="BD130" i="49"/>
  <c r="DP130" i="49"/>
  <c r="Y130" i="49"/>
  <c r="CK130" i="49"/>
  <c r="BF130" i="49"/>
  <c r="DR130" i="49"/>
  <c r="BG130" i="49"/>
  <c r="DS130" i="49"/>
  <c r="AJ130" i="49"/>
  <c r="CV130" i="49"/>
  <c r="BA130" i="49"/>
  <c r="DM130" i="49"/>
  <c r="V130" i="49"/>
  <c r="DN130" i="49"/>
  <c r="BS130" i="49"/>
  <c r="P130" i="49"/>
  <c r="DX130" i="49"/>
  <c r="AG130" i="49"/>
  <c r="DQ130" i="49"/>
  <c r="BN130" i="49"/>
  <c r="AA130" i="49"/>
  <c r="AB130" i="49"/>
  <c r="DL130" i="49"/>
  <c r="AS130" i="49"/>
  <c r="BB130" i="49"/>
  <c r="CQ130" i="49"/>
  <c r="BL130" i="49"/>
  <c r="BE130" i="49"/>
  <c r="CL130" i="49"/>
  <c r="BW130" i="49"/>
  <c r="BH130" i="49"/>
  <c r="BY130" i="49"/>
  <c r="BZ130" i="49"/>
  <c r="O130" i="49"/>
  <c r="DG130" i="49"/>
  <c r="BT130" i="49"/>
  <c r="BU130" i="49"/>
  <c r="J130" i="49"/>
  <c r="DB130" i="49"/>
  <c r="CE130" i="49"/>
  <c r="BP130" i="49"/>
  <c r="CG130" i="49"/>
  <c r="CH130" i="49"/>
  <c r="W130" i="49"/>
  <c r="CB130" i="49"/>
  <c r="CS130" i="49"/>
  <c r="R130" i="49"/>
  <c r="DZ130" i="49"/>
  <c r="CM130" i="49"/>
  <c r="CF130" i="49"/>
  <c r="M130" i="49"/>
  <c r="CW130" i="49"/>
  <c r="CP130" i="49"/>
  <c r="AE130" i="49"/>
  <c r="CJ130" i="49"/>
  <c r="DA130" i="49"/>
  <c r="Z130" i="49"/>
  <c r="K130" i="49"/>
  <c r="DC130" i="49"/>
  <c r="CN130" i="49"/>
  <c r="U130" i="49"/>
  <c r="DE130" i="49"/>
  <c r="AO130" i="49"/>
  <c r="S130" i="49"/>
  <c r="T130" i="49"/>
  <c r="BI130" i="49"/>
  <c r="X130" i="49"/>
  <c r="EA130" i="49"/>
  <c r="DD130" i="49"/>
  <c r="N130" i="49"/>
  <c r="AN130" i="49"/>
  <c r="DT130" i="49"/>
  <c r="AD130" i="49"/>
  <c r="AU130" i="49"/>
  <c r="CZ130" i="49"/>
  <c r="AP130" i="49"/>
  <c r="EB130" i="49"/>
  <c r="AL130" i="49"/>
  <c r="CA130" i="49"/>
  <c r="BV130" i="49"/>
  <c r="CD130" i="49"/>
  <c r="AQ130" i="49"/>
  <c r="CX130" i="49"/>
  <c r="BO130" i="49"/>
  <c r="AR130" i="49"/>
  <c r="CI130" i="49"/>
  <c r="AZ130" i="49"/>
  <c r="AK130" i="49"/>
  <c r="BQ130" i="49"/>
  <c r="AW130" i="49"/>
  <c r="DI130" i="49"/>
  <c r="U193" i="50"/>
  <c r="EB193" i="50"/>
  <c r="CC193" i="50"/>
  <c r="AC193" i="50"/>
  <c r="Q193" i="50"/>
  <c r="DB193" i="50"/>
  <c r="DP193" i="50"/>
  <c r="CO193" i="50"/>
  <c r="BP193" i="50"/>
  <c r="AP193" i="50"/>
  <c r="CN193" i="50"/>
  <c r="CZ193" i="50"/>
  <c r="AK193" i="50"/>
  <c r="AW193" i="50"/>
  <c r="AV193" i="50"/>
  <c r="AQ193" i="50"/>
  <c r="DC193" i="50"/>
  <c r="AT193" i="50"/>
  <c r="DF193" i="50"/>
  <c r="BC193" i="50"/>
  <c r="DO193" i="50"/>
  <c r="AS193" i="50"/>
  <c r="CD193" i="50"/>
  <c r="CB193" i="50"/>
  <c r="CL193" i="50"/>
  <c r="DX193" i="50"/>
  <c r="Y193" i="50"/>
  <c r="J193" i="50"/>
  <c r="AJ193" i="50"/>
  <c r="AH193" i="50"/>
  <c r="AY193" i="50"/>
  <c r="DK193" i="50"/>
  <c r="BB193" i="50"/>
  <c r="DN193" i="50"/>
  <c r="BK193" i="50"/>
  <c r="DW193" i="50"/>
  <c r="AG193" i="50"/>
  <c r="BN193" i="50"/>
  <c r="BY193" i="50"/>
  <c r="DJ193" i="50"/>
  <c r="L193" i="50"/>
  <c r="DU193" i="50"/>
  <c r="X193" i="50"/>
  <c r="DT193" i="50"/>
  <c r="BG193" i="50"/>
  <c r="DS193" i="50"/>
  <c r="BJ193" i="50"/>
  <c r="DV193" i="50"/>
  <c r="BS193" i="50"/>
  <c r="DR193" i="50"/>
  <c r="T193" i="50"/>
  <c r="BD193" i="50"/>
  <c r="BA193" i="50"/>
  <c r="AO193" i="50"/>
  <c r="AZ193" i="50"/>
  <c r="CK193" i="50"/>
  <c r="CV193" i="50"/>
  <c r="CT193" i="50"/>
  <c r="K193" i="50"/>
  <c r="BW193" i="50"/>
  <c r="N193" i="50"/>
  <c r="BZ193" i="50"/>
  <c r="W193" i="50"/>
  <c r="CI193" i="50"/>
  <c r="CS193" i="50"/>
  <c r="AF193" i="50"/>
  <c r="DZ193" i="50"/>
  <c r="AB193" i="50"/>
  <c r="AN193" i="50"/>
  <c r="BX193" i="50"/>
  <c r="CJ193" i="50"/>
  <c r="CG193" i="50"/>
  <c r="S193" i="50"/>
  <c r="CE193" i="50"/>
  <c r="V193" i="50"/>
  <c r="CH193" i="50"/>
  <c r="AE193" i="50"/>
  <c r="CQ193" i="50"/>
  <c r="CF193" i="50"/>
  <c r="DM193" i="50"/>
  <c r="P193" i="50"/>
  <c r="DY193" i="50"/>
  <c r="Z193" i="50"/>
  <c r="BL193" i="50"/>
  <c r="BV193" i="50"/>
  <c r="BU193" i="50"/>
  <c r="AA193" i="50"/>
  <c r="CM193" i="50"/>
  <c r="AD193" i="50"/>
  <c r="CP193" i="50"/>
  <c r="AM193" i="50"/>
  <c r="CY193" i="50"/>
  <c r="BT193" i="50"/>
  <c r="BI193" i="50"/>
  <c r="CU193" i="50"/>
  <c r="DG193" i="50"/>
  <c r="R193" i="50"/>
  <c r="EA193" i="50"/>
  <c r="DE193" i="50"/>
  <c r="DA193" i="50"/>
  <c r="DL193" i="50"/>
  <c r="AL193" i="50"/>
  <c r="BF193" i="50"/>
  <c r="DQ193" i="50"/>
  <c r="BM193" i="50"/>
  <c r="BR193" i="50"/>
  <c r="DD193" i="50"/>
  <c r="M193" i="50"/>
  <c r="CX193" i="50"/>
  <c r="CR193" i="50"/>
  <c r="CW193" i="50"/>
  <c r="DH193" i="50"/>
  <c r="O193" i="50"/>
  <c r="BQ193" i="50"/>
  <c r="AX193" i="50"/>
  <c r="BH193" i="50"/>
  <c r="AI193" i="50"/>
  <c r="AU193" i="50"/>
  <c r="BE193" i="50"/>
  <c r="BO193" i="50"/>
  <c r="DI193" i="50"/>
  <c r="CA193" i="50"/>
  <c r="AR193" i="50"/>
  <c r="DL33" i="53"/>
  <c r="AZ33" i="53"/>
  <c r="M33" i="53"/>
  <c r="BY33" i="53"/>
  <c r="V33" i="53"/>
  <c r="CH33" i="53"/>
  <c r="AE33" i="53"/>
  <c r="CQ33" i="53"/>
  <c r="AN33" i="53"/>
  <c r="CZ33" i="53"/>
  <c r="AW33" i="53"/>
  <c r="DI33" i="53"/>
  <c r="BF33" i="53"/>
  <c r="DR33" i="53"/>
  <c r="BG33" i="53"/>
  <c r="DS33" i="53"/>
  <c r="BX33" i="53"/>
  <c r="U33" i="53"/>
  <c r="CG33" i="53"/>
  <c r="AD33" i="53"/>
  <c r="CP33" i="53"/>
  <c r="AM33" i="53"/>
  <c r="CY33" i="53"/>
  <c r="AV33" i="53"/>
  <c r="DH33" i="53"/>
  <c r="BE33" i="53"/>
  <c r="DQ33" i="53"/>
  <c r="BN33" i="53"/>
  <c r="DZ33" i="53"/>
  <c r="BO33" i="53"/>
  <c r="EA33" i="53"/>
  <c r="L33" i="53"/>
  <c r="AC33" i="53"/>
  <c r="CO33" i="53"/>
  <c r="AL33" i="53"/>
  <c r="CX33" i="53"/>
  <c r="AU33" i="53"/>
  <c r="DG33" i="53"/>
  <c r="BD33" i="53"/>
  <c r="DP33" i="53"/>
  <c r="BM33" i="53"/>
  <c r="DY33" i="53"/>
  <c r="BV33" i="53"/>
  <c r="K33" i="53"/>
  <c r="BW33" i="53"/>
  <c r="AK33" i="53"/>
  <c r="CW33" i="53"/>
  <c r="AT33" i="53"/>
  <c r="DF33" i="53"/>
  <c r="BC33" i="53"/>
  <c r="DO33" i="53"/>
  <c r="BL33" i="53"/>
  <c r="DX33" i="53"/>
  <c r="BU33" i="53"/>
  <c r="R33" i="53"/>
  <c r="CD33" i="53"/>
  <c r="S33" i="53"/>
  <c r="CE33" i="53"/>
  <c r="CN33" i="53"/>
  <c r="AB33" i="53"/>
  <c r="AS33" i="53"/>
  <c r="DE33" i="53"/>
  <c r="BB33" i="53"/>
  <c r="DN33" i="53"/>
  <c r="BK33" i="53"/>
  <c r="DW33" i="53"/>
  <c r="BT33" i="53"/>
  <c r="Q33" i="53"/>
  <c r="CC33" i="53"/>
  <c r="Z33" i="53"/>
  <c r="CL33" i="53"/>
  <c r="AA33" i="53"/>
  <c r="CM33" i="53"/>
  <c r="BA33" i="53"/>
  <c r="DM33" i="53"/>
  <c r="BJ33" i="53"/>
  <c r="DV33" i="53"/>
  <c r="BS33" i="53"/>
  <c r="P33" i="53"/>
  <c r="CB33" i="53"/>
  <c r="Y33" i="53"/>
  <c r="CK33" i="53"/>
  <c r="AH33" i="53"/>
  <c r="CT33" i="53"/>
  <c r="AI33" i="53"/>
  <c r="CU33" i="53"/>
  <c r="CF33" i="53"/>
  <c r="BI33" i="53"/>
  <c r="DU33" i="53"/>
  <c r="BR33" i="53"/>
  <c r="O33" i="53"/>
  <c r="CA33" i="53"/>
  <c r="X33" i="53"/>
  <c r="CJ33" i="53"/>
  <c r="AG33" i="53"/>
  <c r="CS33" i="53"/>
  <c r="AP33" i="53"/>
  <c r="DB33" i="53"/>
  <c r="AQ33" i="53"/>
  <c r="DC33" i="53"/>
  <c r="T33" i="53"/>
  <c r="CR33" i="53"/>
  <c r="EB33" i="53"/>
  <c r="AO33" i="53"/>
  <c r="BP33" i="53"/>
  <c r="DD33" i="53"/>
  <c r="BQ33" i="53"/>
  <c r="DA33" i="53"/>
  <c r="DT33" i="53"/>
  <c r="AR33" i="53"/>
  <c r="J33" i="53"/>
  <c r="N33" i="53"/>
  <c r="AX33" i="53"/>
  <c r="BH33" i="53"/>
  <c r="BZ33" i="53"/>
  <c r="DJ33" i="53"/>
  <c r="W33" i="53"/>
  <c r="AY33" i="53"/>
  <c r="CV33" i="53"/>
  <c r="CI33" i="53"/>
  <c r="DK33" i="53"/>
  <c r="AJ33" i="53"/>
  <c r="AF33" i="53"/>
  <c r="BD33" i="49"/>
  <c r="DW33" i="49"/>
  <c r="CH33" i="49"/>
  <c r="DE33" i="49"/>
  <c r="CQ33" i="49"/>
  <c r="BZ33" i="49"/>
  <c r="CW33" i="49"/>
  <c r="DO33" i="49"/>
  <c r="DJ33" i="49"/>
  <c r="DG33" i="49"/>
  <c r="CY33" i="49"/>
  <c r="AF33" i="49"/>
  <c r="CO33" i="49"/>
  <c r="CI33" i="49"/>
  <c r="CD33" i="49"/>
  <c r="CA33" i="49"/>
  <c r="AN33" i="49"/>
  <c r="DV33" i="49"/>
  <c r="CG33" i="49"/>
  <c r="DN33" i="49"/>
  <c r="BX33" i="49"/>
  <c r="J33" i="49"/>
  <c r="DZ33" i="49"/>
  <c r="DF33" i="49"/>
  <c r="X33" i="49"/>
  <c r="DR33" i="49"/>
  <c r="DB33" i="49"/>
  <c r="CT33" i="49"/>
  <c r="CX33" i="49"/>
  <c r="DU33" i="49"/>
  <c r="DL33" i="49"/>
  <c r="BP33" i="49"/>
  <c r="DY33" i="49"/>
  <c r="BU33" i="49"/>
  <c r="BV33" i="49"/>
  <c r="BO33" i="49"/>
  <c r="BH33" i="49"/>
  <c r="BQ33" i="49"/>
  <c r="BJ33" i="49"/>
  <c r="BK33" i="49"/>
  <c r="CJ33" i="49"/>
  <c r="BL33" i="49"/>
  <c r="DD33" i="49"/>
  <c r="EA33" i="49"/>
  <c r="DQ33" i="49"/>
  <c r="Q33" i="49"/>
  <c r="R33" i="49"/>
  <c r="K33" i="49"/>
  <c r="BW33" i="49"/>
  <c r="M33" i="49"/>
  <c r="BY33" i="49"/>
  <c r="BR33" i="49"/>
  <c r="BS33" i="49"/>
  <c r="CB33" i="49"/>
  <c r="CV33" i="49"/>
  <c r="DS33" i="49"/>
  <c r="DI33" i="49"/>
  <c r="Y33" i="49"/>
  <c r="Z33" i="49"/>
  <c r="S33" i="49"/>
  <c r="L33" i="49"/>
  <c r="U33" i="49"/>
  <c r="N33" i="49"/>
  <c r="O33" i="49"/>
  <c r="AV33" i="49"/>
  <c r="CL33" i="49"/>
  <c r="CN33" i="49"/>
  <c r="DK33" i="49"/>
  <c r="DA33" i="49"/>
  <c r="AG33" i="49"/>
  <c r="AH33" i="49"/>
  <c r="AA33" i="49"/>
  <c r="T33" i="49"/>
  <c r="AC33" i="49"/>
  <c r="V33" i="49"/>
  <c r="W33" i="49"/>
  <c r="DX33" i="49"/>
  <c r="CF33" i="49"/>
  <c r="DC33" i="49"/>
  <c r="CS33" i="49"/>
  <c r="AO33" i="49"/>
  <c r="AP33" i="49"/>
  <c r="AI33" i="49"/>
  <c r="AB33" i="49"/>
  <c r="AK33" i="49"/>
  <c r="AD33" i="49"/>
  <c r="AE33" i="49"/>
  <c r="DP33" i="49"/>
  <c r="DM33" i="49"/>
  <c r="BT33" i="49"/>
  <c r="CU33" i="49"/>
  <c r="CK33" i="49"/>
  <c r="AW33" i="49"/>
  <c r="AX33" i="49"/>
  <c r="AQ33" i="49"/>
  <c r="AJ33" i="49"/>
  <c r="AS33" i="49"/>
  <c r="AL33" i="49"/>
  <c r="AM33" i="49"/>
  <c r="DH33" i="49"/>
  <c r="EB33" i="49"/>
  <c r="P33" i="49"/>
  <c r="CM33" i="49"/>
  <c r="CC33" i="49"/>
  <c r="BE33" i="49"/>
  <c r="BF33" i="49"/>
  <c r="AY33" i="49"/>
  <c r="AR33" i="49"/>
  <c r="BA33" i="49"/>
  <c r="AT33" i="49"/>
  <c r="AU33" i="49"/>
  <c r="CZ33" i="49"/>
  <c r="DT33" i="49"/>
  <c r="BM33" i="49"/>
  <c r="BN33" i="49"/>
  <c r="BG33" i="49"/>
  <c r="AZ33" i="49"/>
  <c r="BI33" i="49"/>
  <c r="BB33" i="49"/>
  <c r="CP33" i="49"/>
  <c r="BC33" i="49"/>
  <c r="CR33" i="49"/>
  <c r="CE33" i="49"/>
  <c r="DO215" i="51"/>
  <c r="BC215" i="51"/>
  <c r="DF215" i="51"/>
  <c r="AT215" i="51"/>
  <c r="CW215" i="51"/>
  <c r="AK215" i="51"/>
  <c r="CV215" i="51"/>
  <c r="AJ215" i="51"/>
  <c r="CU215" i="51"/>
  <c r="AI215" i="51"/>
  <c r="CS215" i="51"/>
  <c r="AG215" i="51"/>
  <c r="CJ215" i="51"/>
  <c r="X215" i="51"/>
  <c r="CT215" i="51"/>
  <c r="DG215" i="51"/>
  <c r="AU215" i="51"/>
  <c r="CX215" i="51"/>
  <c r="AL215" i="51"/>
  <c r="CO215" i="51"/>
  <c r="AC215" i="51"/>
  <c r="CN215" i="51"/>
  <c r="AB215" i="51"/>
  <c r="CM215" i="51"/>
  <c r="AA215" i="51"/>
  <c r="CK215" i="51"/>
  <c r="Y215" i="51"/>
  <c r="CB215" i="51"/>
  <c r="P215" i="51"/>
  <c r="AH215" i="51"/>
  <c r="CY215" i="51"/>
  <c r="AM215" i="51"/>
  <c r="CP215" i="51"/>
  <c r="AD215" i="51"/>
  <c r="CG215" i="51"/>
  <c r="U215" i="51"/>
  <c r="CF215" i="51"/>
  <c r="T215" i="51"/>
  <c r="CE215" i="51"/>
  <c r="S215" i="51"/>
  <c r="CC215" i="51"/>
  <c r="Q215" i="51"/>
  <c r="BT215" i="51"/>
  <c r="DR215" i="51"/>
  <c r="CL215" i="51"/>
  <c r="CQ215" i="51"/>
  <c r="AE215" i="51"/>
  <c r="CH215" i="51"/>
  <c r="V215" i="51"/>
  <c r="BY215" i="51"/>
  <c r="M215" i="51"/>
  <c r="BX215" i="51"/>
  <c r="L215" i="51"/>
  <c r="BW215" i="51"/>
  <c r="K215" i="51"/>
  <c r="BU215" i="51"/>
  <c r="DX215" i="51"/>
  <c r="BL215" i="51"/>
  <c r="BF215" i="51"/>
  <c r="Z215" i="51"/>
  <c r="R215" i="51"/>
  <c r="CI215" i="51"/>
  <c r="W215" i="51"/>
  <c r="BZ215" i="51"/>
  <c r="N215" i="51"/>
  <c r="BQ215" i="51"/>
  <c r="EB215" i="51"/>
  <c r="BP215" i="51"/>
  <c r="EA215" i="51"/>
  <c r="BO215" i="51"/>
  <c r="DY215" i="51"/>
  <c r="BM215" i="51"/>
  <c r="DP215" i="51"/>
  <c r="BD215" i="51"/>
  <c r="DJ215" i="51"/>
  <c r="BV215" i="51"/>
  <c r="CA215" i="51"/>
  <c r="O215" i="51"/>
  <c r="BR215" i="51"/>
  <c r="DU215" i="51"/>
  <c r="BI215" i="51"/>
  <c r="DT215" i="51"/>
  <c r="BH215" i="51"/>
  <c r="DS215" i="51"/>
  <c r="BG215" i="51"/>
  <c r="DQ215" i="51"/>
  <c r="BE215" i="51"/>
  <c r="DH215" i="51"/>
  <c r="AV215" i="51"/>
  <c r="AX215" i="51"/>
  <c r="J215" i="51"/>
  <c r="CD215" i="51"/>
  <c r="BS215" i="51"/>
  <c r="DV215" i="51"/>
  <c r="BJ215" i="51"/>
  <c r="DM215" i="51"/>
  <c r="BA215" i="51"/>
  <c r="DL215" i="51"/>
  <c r="AZ215" i="51"/>
  <c r="DK215" i="51"/>
  <c r="AY215" i="51"/>
  <c r="DI215" i="51"/>
  <c r="AW215" i="51"/>
  <c r="CZ215" i="51"/>
  <c r="AN215" i="51"/>
  <c r="DB215" i="51"/>
  <c r="DZ215" i="51"/>
  <c r="BK215" i="51"/>
  <c r="AQ215" i="51"/>
  <c r="DN215" i="51"/>
  <c r="DA215" i="51"/>
  <c r="AF215" i="51"/>
  <c r="DW215" i="51"/>
  <c r="BB215" i="51"/>
  <c r="AO215" i="51"/>
  <c r="DC215" i="51"/>
  <c r="DE215" i="51"/>
  <c r="CR215" i="51"/>
  <c r="AS215" i="51"/>
  <c r="DD215" i="51"/>
  <c r="AP215" i="51"/>
  <c r="AR215" i="51"/>
  <c r="BN215" i="51"/>
  <c r="DN224" i="51"/>
  <c r="BB224" i="51"/>
  <c r="DE224" i="51"/>
  <c r="AS224" i="51"/>
  <c r="DD224" i="51"/>
  <c r="AR224" i="51"/>
  <c r="DB224" i="51"/>
  <c r="AP224" i="51"/>
  <c r="DA224" i="51"/>
  <c r="AO224" i="51"/>
  <c r="AQ224" i="51"/>
  <c r="DS224" i="51"/>
  <c r="CA224" i="51"/>
  <c r="AE224" i="51"/>
  <c r="DO224" i="51"/>
  <c r="AF224" i="51"/>
  <c r="DF224" i="51"/>
  <c r="AT224" i="51"/>
  <c r="CW224" i="51"/>
  <c r="AK224" i="51"/>
  <c r="CV224" i="51"/>
  <c r="AJ224" i="51"/>
  <c r="CT224" i="51"/>
  <c r="AH224" i="51"/>
  <c r="CS224" i="51"/>
  <c r="AG224" i="51"/>
  <c r="W224" i="51"/>
  <c r="CY224" i="51"/>
  <c r="BD224" i="51"/>
  <c r="CJ224" i="51"/>
  <c r="BO224" i="51"/>
  <c r="CX224" i="51"/>
  <c r="AL224" i="51"/>
  <c r="CO224" i="51"/>
  <c r="AC224" i="51"/>
  <c r="CN224" i="51"/>
  <c r="AB224" i="51"/>
  <c r="CL224" i="51"/>
  <c r="Z224" i="51"/>
  <c r="CK224" i="51"/>
  <c r="Y224" i="51"/>
  <c r="DW224" i="51"/>
  <c r="CB224" i="51"/>
  <c r="AI224" i="51"/>
  <c r="AA224" i="51"/>
  <c r="DG224" i="51"/>
  <c r="CP224" i="51"/>
  <c r="AD224" i="51"/>
  <c r="CG224" i="51"/>
  <c r="U224" i="51"/>
  <c r="CF224" i="51"/>
  <c r="T224" i="51"/>
  <c r="CD224" i="51"/>
  <c r="R224" i="51"/>
  <c r="CC224" i="51"/>
  <c r="Q224" i="51"/>
  <c r="CZ224" i="51"/>
  <c r="BG224" i="51"/>
  <c r="O224" i="51"/>
  <c r="BW224" i="51"/>
  <c r="AV224" i="51"/>
  <c r="CH224" i="51"/>
  <c r="V224" i="51"/>
  <c r="BY224" i="51"/>
  <c r="M224" i="51"/>
  <c r="BX224" i="51"/>
  <c r="L224" i="51"/>
  <c r="BV224" i="51"/>
  <c r="J224" i="51"/>
  <c r="BU224" i="51"/>
  <c r="DX224" i="51"/>
  <c r="CE224" i="51"/>
  <c r="AM224" i="51"/>
  <c r="DK224" i="51"/>
  <c r="X224" i="51"/>
  <c r="DH224" i="51"/>
  <c r="AU224" i="51"/>
  <c r="BZ224" i="51"/>
  <c r="N224" i="51"/>
  <c r="BQ224" i="51"/>
  <c r="EB224" i="51"/>
  <c r="BP224" i="51"/>
  <c r="DZ224" i="51"/>
  <c r="BN224" i="51"/>
  <c r="DY224" i="51"/>
  <c r="BM224" i="51"/>
  <c r="DC224" i="51"/>
  <c r="BK224" i="51"/>
  <c r="P224" i="51"/>
  <c r="CQ224" i="51"/>
  <c r="EA224" i="51"/>
  <c r="CR224" i="51"/>
  <c r="BR224" i="51"/>
  <c r="DU224" i="51"/>
  <c r="BI224" i="51"/>
  <c r="DT224" i="51"/>
  <c r="BH224" i="51"/>
  <c r="DR224" i="51"/>
  <c r="BF224" i="51"/>
  <c r="DQ224" i="51"/>
  <c r="BE224" i="51"/>
  <c r="CI224" i="51"/>
  <c r="AN224" i="51"/>
  <c r="DP224" i="51"/>
  <c r="BT224" i="51"/>
  <c r="BS224" i="51"/>
  <c r="CM224" i="51"/>
  <c r="DJ224" i="51"/>
  <c r="K224" i="51"/>
  <c r="AX224" i="51"/>
  <c r="BC224" i="51"/>
  <c r="DV224" i="51"/>
  <c r="DI224" i="51"/>
  <c r="AZ224" i="51"/>
  <c r="BJ224" i="51"/>
  <c r="AW224" i="51"/>
  <c r="DM224" i="51"/>
  <c r="BL224" i="51"/>
  <c r="BA224" i="51"/>
  <c r="S224" i="51"/>
  <c r="AY224" i="51"/>
  <c r="DL224" i="51"/>
  <c r="CU224" i="51"/>
  <c r="Q193" i="51"/>
  <c r="DD193" i="51"/>
  <c r="AF193" i="51"/>
  <c r="AR193" i="51"/>
  <c r="BE193" i="51"/>
  <c r="BQ193" i="51"/>
  <c r="CD193" i="51"/>
  <c r="R193" i="51"/>
  <c r="CR193" i="51"/>
  <c r="EB193" i="51"/>
  <c r="AC193" i="51"/>
  <c r="S193" i="51"/>
  <c r="CE193" i="51"/>
  <c r="V193" i="51"/>
  <c r="CH193" i="51"/>
  <c r="W193" i="51"/>
  <c r="CI193" i="51"/>
  <c r="DZ193" i="51"/>
  <c r="AB193" i="51"/>
  <c r="BY193" i="51"/>
  <c r="DJ193" i="51"/>
  <c r="L193" i="51"/>
  <c r="BV193" i="51"/>
  <c r="BH193" i="51"/>
  <c r="BF193" i="51"/>
  <c r="DP193" i="51"/>
  <c r="AA193" i="51"/>
  <c r="CM193" i="51"/>
  <c r="AD193" i="51"/>
  <c r="CP193" i="51"/>
  <c r="AE193" i="51"/>
  <c r="CQ193" i="51"/>
  <c r="DM193" i="51"/>
  <c r="P193" i="51"/>
  <c r="BM193" i="51"/>
  <c r="CW193" i="51"/>
  <c r="BI193" i="51"/>
  <c r="AV193" i="51"/>
  <c r="DB193" i="51"/>
  <c r="AI193" i="51"/>
  <c r="CU193" i="51"/>
  <c r="AL193" i="51"/>
  <c r="CX193" i="51"/>
  <c r="AM193" i="51"/>
  <c r="CY193" i="51"/>
  <c r="DA193" i="51"/>
  <c r="AZ193" i="51"/>
  <c r="CK193" i="51"/>
  <c r="AW193" i="51"/>
  <c r="AH193" i="51"/>
  <c r="CO193" i="51"/>
  <c r="CC193" i="51"/>
  <c r="AY193" i="51"/>
  <c r="DK193" i="51"/>
  <c r="BB193" i="51"/>
  <c r="DN193" i="51"/>
  <c r="BC193" i="51"/>
  <c r="DO193" i="51"/>
  <c r="CB193" i="51"/>
  <c r="DY193" i="51"/>
  <c r="Z193" i="51"/>
  <c r="BL193" i="51"/>
  <c r="DU193" i="51"/>
  <c r="X193" i="51"/>
  <c r="DH193" i="51"/>
  <c r="DE193" i="51"/>
  <c r="DQ193" i="51"/>
  <c r="BP193" i="51"/>
  <c r="BG193" i="51"/>
  <c r="DS193" i="51"/>
  <c r="BJ193" i="51"/>
  <c r="DV193" i="51"/>
  <c r="BK193" i="51"/>
  <c r="DW193" i="51"/>
  <c r="BN193" i="51"/>
  <c r="DL193" i="51"/>
  <c r="M193" i="51"/>
  <c r="AX193" i="51"/>
  <c r="DI193" i="51"/>
  <c r="BD193" i="51"/>
  <c r="BO193" i="51"/>
  <c r="EA193" i="51"/>
  <c r="BR193" i="51"/>
  <c r="J193" i="51"/>
  <c r="BS193" i="51"/>
  <c r="BA193" i="51"/>
  <c r="CZ193" i="51"/>
  <c r="AK193" i="51"/>
  <c r="CV193" i="51"/>
  <c r="BW193" i="51"/>
  <c r="CA193" i="51"/>
  <c r="BT193" i="51"/>
  <c r="DC193" i="51"/>
  <c r="DG193" i="51"/>
  <c r="AS193" i="51"/>
  <c r="N193" i="51"/>
  <c r="CL193" i="51"/>
  <c r="DX193" i="51"/>
  <c r="CJ193" i="51"/>
  <c r="AG193" i="51"/>
  <c r="AT193" i="51"/>
  <c r="AN193" i="51"/>
  <c r="BX193" i="51"/>
  <c r="AJ193" i="51"/>
  <c r="DT193" i="51"/>
  <c r="T193" i="51"/>
  <c r="BZ193" i="51"/>
  <c r="Y193" i="51"/>
  <c r="CT193" i="51"/>
  <c r="AP193" i="51"/>
  <c r="DF193" i="51"/>
  <c r="CN193" i="51"/>
  <c r="CG193" i="51"/>
  <c r="DR193" i="51"/>
  <c r="K193" i="51"/>
  <c r="O193" i="51"/>
  <c r="AO193" i="51"/>
  <c r="BU193" i="51"/>
  <c r="CS193" i="51"/>
  <c r="AQ193" i="51"/>
  <c r="AU193" i="51"/>
  <c r="U193" i="51"/>
  <c r="CF193" i="51"/>
  <c r="AU305" i="50"/>
  <c r="AA305" i="50"/>
  <c r="AE305" i="50"/>
  <c r="BW305" i="50"/>
  <c r="DY305" i="50"/>
  <c r="CA305" i="50"/>
  <c r="K305" i="50"/>
  <c r="CQ305" i="50"/>
  <c r="DG305" i="50"/>
  <c r="O305" i="50"/>
  <c r="DC305" i="50"/>
  <c r="BK305" i="50"/>
  <c r="DW305" i="50"/>
  <c r="BG305" i="50"/>
  <c r="DS305" i="50"/>
  <c r="CM305" i="50"/>
  <c r="AQ305" i="50"/>
  <c r="AT305" i="50"/>
  <c r="BN305" i="50"/>
  <c r="AI305" i="50"/>
  <c r="V305" i="50"/>
  <c r="BJ305" i="50"/>
  <c r="CD305" i="50"/>
  <c r="AY305" i="50"/>
  <c r="AL305" i="50"/>
  <c r="BZ305" i="50"/>
  <c r="CT305" i="50"/>
  <c r="BO305" i="50"/>
  <c r="BB305" i="50"/>
  <c r="CP305" i="50"/>
  <c r="DJ305" i="50"/>
  <c r="CE305" i="50"/>
  <c r="BR305" i="50"/>
  <c r="DF305" i="50"/>
  <c r="DZ305" i="50"/>
  <c r="CU305" i="50"/>
  <c r="CH305" i="50"/>
  <c r="DV305" i="50"/>
  <c r="R305" i="50"/>
  <c r="DK305" i="50"/>
  <c r="CX305" i="50"/>
  <c r="N305" i="50"/>
  <c r="AH305" i="50"/>
  <c r="DN305" i="50"/>
  <c r="DO305" i="50"/>
  <c r="AP305" i="50"/>
  <c r="BF305" i="50"/>
  <c r="S305" i="50"/>
  <c r="W305" i="50"/>
  <c r="BV305" i="50"/>
  <c r="AX305" i="50"/>
  <c r="AM305" i="50"/>
  <c r="CL305" i="50"/>
  <c r="BC305" i="50"/>
  <c r="DB305" i="50"/>
  <c r="AD305" i="50"/>
  <c r="BS305" i="50"/>
  <c r="DR305" i="50"/>
  <c r="CI305" i="50"/>
  <c r="J305" i="50"/>
  <c r="T305" i="50"/>
  <c r="CF305" i="50"/>
  <c r="U305" i="50"/>
  <c r="CG305" i="50"/>
  <c r="AF305" i="50"/>
  <c r="CR305" i="50"/>
  <c r="AO305" i="50"/>
  <c r="DA305" i="50"/>
  <c r="AB305" i="50"/>
  <c r="CN305" i="50"/>
  <c r="AC305" i="50"/>
  <c r="CO305" i="50"/>
  <c r="AN305" i="50"/>
  <c r="CZ305" i="50"/>
  <c r="AW305" i="50"/>
  <c r="DI305" i="50"/>
  <c r="AJ305" i="50"/>
  <c r="CV305" i="50"/>
  <c r="AK305" i="50"/>
  <c r="CW305" i="50"/>
  <c r="AV305" i="50"/>
  <c r="DH305" i="50"/>
  <c r="BE305" i="50"/>
  <c r="DQ305" i="50"/>
  <c r="Z305" i="50"/>
  <c r="AZ305" i="50"/>
  <c r="DL305" i="50"/>
  <c r="BA305" i="50"/>
  <c r="DM305" i="50"/>
  <c r="BL305" i="50"/>
  <c r="DX305" i="50"/>
  <c r="BU305" i="50"/>
  <c r="CY305" i="50"/>
  <c r="BH305" i="50"/>
  <c r="DT305" i="50"/>
  <c r="BI305" i="50"/>
  <c r="DU305" i="50"/>
  <c r="BT305" i="50"/>
  <c r="Q305" i="50"/>
  <c r="CC305" i="50"/>
  <c r="EA305" i="50"/>
  <c r="BP305" i="50"/>
  <c r="EB305" i="50"/>
  <c r="BQ305" i="50"/>
  <c r="P305" i="50"/>
  <c r="CB305" i="50"/>
  <c r="Y305" i="50"/>
  <c r="CK305" i="50"/>
  <c r="DD305" i="50"/>
  <c r="DP305" i="50"/>
  <c r="M305" i="50"/>
  <c r="AG305" i="50"/>
  <c r="AS305" i="50"/>
  <c r="BM305" i="50"/>
  <c r="BY305" i="50"/>
  <c r="CS305" i="50"/>
  <c r="DE305" i="50"/>
  <c r="L305" i="50"/>
  <c r="X305" i="50"/>
  <c r="AR305" i="50"/>
  <c r="BD305" i="50"/>
  <c r="BX305" i="50"/>
  <c r="CJ305" i="50"/>
  <c r="BK53" i="50"/>
  <c r="M53" i="50"/>
  <c r="AC53" i="50"/>
  <c r="AS53" i="50"/>
  <c r="BS53" i="50"/>
  <c r="O53" i="50"/>
  <c r="AF53" i="50"/>
  <c r="BC53" i="50"/>
  <c r="EA53" i="50"/>
  <c r="EB53" i="50"/>
  <c r="BY53" i="50"/>
  <c r="CZ53" i="50"/>
  <c r="AO53" i="50"/>
  <c r="DA53" i="50"/>
  <c r="BN53" i="50"/>
  <c r="S53" i="50"/>
  <c r="CE53" i="50"/>
  <c r="AB53" i="50"/>
  <c r="CN53" i="50"/>
  <c r="N53" i="50"/>
  <c r="AD53" i="50"/>
  <c r="AT53" i="50"/>
  <c r="CA53" i="50"/>
  <c r="AM53" i="50"/>
  <c r="BB53" i="50"/>
  <c r="BT53" i="50"/>
  <c r="CW53" i="50"/>
  <c r="CX53" i="50"/>
  <c r="DV53" i="50"/>
  <c r="BM53" i="50"/>
  <c r="Z53" i="50"/>
  <c r="CL53" i="50"/>
  <c r="AQ53" i="50"/>
  <c r="DC53" i="50"/>
  <c r="AZ53" i="50"/>
  <c r="DL53" i="50"/>
  <c r="BZ53" i="50"/>
  <c r="CB53" i="50"/>
  <c r="BD53" i="50"/>
  <c r="DE53" i="50"/>
  <c r="DF53" i="50"/>
  <c r="DN53" i="50"/>
  <c r="BU53" i="50"/>
  <c r="AH53" i="50"/>
  <c r="CT53" i="50"/>
  <c r="AY53" i="50"/>
  <c r="DK53" i="50"/>
  <c r="BH53" i="50"/>
  <c r="DW53" i="50"/>
  <c r="V53" i="50"/>
  <c r="BL53" i="50"/>
  <c r="X53" i="50"/>
  <c r="DM53" i="50"/>
  <c r="DO53" i="50"/>
  <c r="Q53" i="50"/>
  <c r="CC53" i="50"/>
  <c r="AP53" i="50"/>
  <c r="DB53" i="50"/>
  <c r="BG53" i="50"/>
  <c r="DU53" i="50"/>
  <c r="BP53" i="50"/>
  <c r="U53" i="50"/>
  <c r="AL53" i="50"/>
  <c r="AV53" i="50"/>
  <c r="AN53" i="50"/>
  <c r="DY53" i="50"/>
  <c r="DZ53" i="50"/>
  <c r="CJ53" i="50"/>
  <c r="Y53" i="50"/>
  <c r="CK53" i="50"/>
  <c r="AX53" i="50"/>
  <c r="DJ53" i="50"/>
  <c r="BO53" i="50"/>
  <c r="L53" i="50"/>
  <c r="BX53" i="50"/>
  <c r="AE53" i="50"/>
  <c r="DG53" i="50"/>
  <c r="CP53" i="50"/>
  <c r="AG53" i="50"/>
  <c r="BV53" i="50"/>
  <c r="CU53" i="50"/>
  <c r="AU53" i="50"/>
  <c r="BJ53" i="50"/>
  <c r="BQ53" i="50"/>
  <c r="CG53" i="50"/>
  <c r="AW53" i="50"/>
  <c r="CD53" i="50"/>
  <c r="CO53" i="50"/>
  <c r="BE53" i="50"/>
  <c r="DT53" i="50"/>
  <c r="T53" i="50"/>
  <c r="AK53" i="50"/>
  <c r="CS53" i="50"/>
  <c r="K53" i="50"/>
  <c r="AJ53" i="50"/>
  <c r="CY53" i="50"/>
  <c r="CQ53" i="50"/>
  <c r="CR53" i="50"/>
  <c r="DI53" i="50"/>
  <c r="AA53" i="50"/>
  <c r="AR53" i="50"/>
  <c r="P53" i="50"/>
  <c r="BR53" i="50"/>
  <c r="DH53" i="50"/>
  <c r="DS53" i="50"/>
  <c r="J53" i="50"/>
  <c r="AI53" i="50"/>
  <c r="CF53" i="50"/>
  <c r="BA53" i="50"/>
  <c r="W53" i="50"/>
  <c r="DQ53" i="50"/>
  <c r="DR53" i="50"/>
  <c r="DX53" i="50"/>
  <c r="R53" i="50"/>
  <c r="BW53" i="50"/>
  <c r="CV53" i="50"/>
  <c r="CI53" i="50"/>
  <c r="CM53" i="50"/>
  <c r="CH53" i="50"/>
  <c r="DD53" i="50"/>
  <c r="BI53" i="50"/>
  <c r="DP53" i="50"/>
  <c r="BF53" i="50"/>
  <c r="DU122" i="53"/>
  <c r="DG122" i="53"/>
  <c r="CI122" i="53"/>
  <c r="AE122" i="53"/>
  <c r="BC122" i="53"/>
  <c r="BK122" i="53"/>
  <c r="O122" i="53"/>
  <c r="CQ122" i="53"/>
  <c r="DO122" i="53"/>
  <c r="DW122" i="53"/>
  <c r="CA122" i="53"/>
  <c r="K122" i="53"/>
  <c r="BS122" i="53"/>
  <c r="AM122" i="53"/>
  <c r="CY122" i="53"/>
  <c r="W122" i="53"/>
  <c r="BB122" i="53"/>
  <c r="DN122" i="53"/>
  <c r="BL122" i="53"/>
  <c r="DX122" i="53"/>
  <c r="Y122" i="53"/>
  <c r="CK122" i="53"/>
  <c r="AH122" i="53"/>
  <c r="CT122" i="53"/>
  <c r="BG122" i="53"/>
  <c r="DS122" i="53"/>
  <c r="L122" i="53"/>
  <c r="BX122" i="53"/>
  <c r="U122" i="53"/>
  <c r="CG122" i="53"/>
  <c r="N122" i="53"/>
  <c r="BZ122" i="53"/>
  <c r="X122" i="53"/>
  <c r="CJ122" i="53"/>
  <c r="AW122" i="53"/>
  <c r="DI122" i="53"/>
  <c r="BF122" i="53"/>
  <c r="DR122" i="53"/>
  <c r="S122" i="53"/>
  <c r="CE122" i="53"/>
  <c r="AJ122" i="53"/>
  <c r="CV122" i="53"/>
  <c r="AS122" i="53"/>
  <c r="DE122" i="53"/>
  <c r="V122" i="53"/>
  <c r="CH122" i="53"/>
  <c r="AF122" i="53"/>
  <c r="CR122" i="53"/>
  <c r="BE122" i="53"/>
  <c r="DQ122" i="53"/>
  <c r="BN122" i="53"/>
  <c r="DZ122" i="53"/>
  <c r="AA122" i="53"/>
  <c r="CM122" i="53"/>
  <c r="AD122" i="53"/>
  <c r="CP122" i="53"/>
  <c r="AN122" i="53"/>
  <c r="CZ122" i="53"/>
  <c r="BM122" i="53"/>
  <c r="DY122" i="53"/>
  <c r="J122" i="53"/>
  <c r="J123" i="53" s="1"/>
  <c r="J125" i="53" s="1"/>
  <c r="J152" i="53" s="1"/>
  <c r="BV122" i="53"/>
  <c r="AI122" i="53"/>
  <c r="CU122" i="53"/>
  <c r="AZ122" i="53"/>
  <c r="DL122" i="53"/>
  <c r="BI122" i="53"/>
  <c r="AL122" i="53"/>
  <c r="CX122" i="53"/>
  <c r="AV122" i="53"/>
  <c r="DH122" i="53"/>
  <c r="BU122" i="53"/>
  <c r="R122" i="53"/>
  <c r="CD122" i="53"/>
  <c r="AQ122" i="53"/>
  <c r="DC122" i="53"/>
  <c r="BH122" i="53"/>
  <c r="DT122" i="53"/>
  <c r="BQ122" i="53"/>
  <c r="DA122" i="53"/>
  <c r="AX122" i="53"/>
  <c r="AY122" i="53"/>
  <c r="T122" i="53"/>
  <c r="AC122" i="53"/>
  <c r="BJ122" i="53"/>
  <c r="P122" i="53"/>
  <c r="Q122" i="53"/>
  <c r="DJ122" i="53"/>
  <c r="DK122" i="53"/>
  <c r="BP122" i="53"/>
  <c r="BY122" i="53"/>
  <c r="BR122" i="53"/>
  <c r="BD122" i="53"/>
  <c r="AG122" i="53"/>
  <c r="EA122" i="53"/>
  <c r="CF122" i="53"/>
  <c r="CO122" i="53"/>
  <c r="DF122" i="53"/>
  <c r="BT122" i="53"/>
  <c r="AO122" i="53"/>
  <c r="CN122" i="53"/>
  <c r="CW122" i="53"/>
  <c r="DV122" i="53"/>
  <c r="CB122" i="53"/>
  <c r="CC122" i="53"/>
  <c r="Z122" i="53"/>
  <c r="DD122" i="53"/>
  <c r="DM122" i="53"/>
  <c r="DP122" i="53"/>
  <c r="AB122" i="53"/>
  <c r="M122" i="53"/>
  <c r="AR122" i="53"/>
  <c r="AK122" i="53"/>
  <c r="BO122" i="53"/>
  <c r="EB122" i="53"/>
  <c r="BA122" i="53"/>
  <c r="AP122" i="53"/>
  <c r="BW122" i="53"/>
  <c r="AT122" i="53"/>
  <c r="CL122" i="53"/>
  <c r="DB122" i="53"/>
  <c r="AU122" i="53"/>
  <c r="CS122" i="53"/>
  <c r="DZ270" i="53"/>
  <c r="DD270" i="53"/>
  <c r="T270" i="53"/>
  <c r="DT270" i="53"/>
  <c r="L270" i="53"/>
  <c r="AB270" i="53"/>
  <c r="CF270" i="53"/>
  <c r="CN270" i="53"/>
  <c r="DL270" i="53"/>
  <c r="AZ270" i="53"/>
  <c r="BH270" i="53"/>
  <c r="BX270" i="53"/>
  <c r="AR270" i="53"/>
  <c r="AA270" i="53"/>
  <c r="BO270" i="53"/>
  <c r="EB270" i="53"/>
  <c r="BG270" i="53"/>
  <c r="CU270" i="53"/>
  <c r="CM270" i="53"/>
  <c r="EA270" i="53"/>
  <c r="DS270" i="53"/>
  <c r="K270" i="53"/>
  <c r="S270" i="53"/>
  <c r="AJ270" i="53"/>
  <c r="AQ270" i="53"/>
  <c r="AY270" i="53"/>
  <c r="BP270" i="53"/>
  <c r="BW270" i="53"/>
  <c r="CE270" i="53"/>
  <c r="DC270" i="53"/>
  <c r="BI270" i="53"/>
  <c r="DU270" i="53"/>
  <c r="AT270" i="53"/>
  <c r="DF270" i="53"/>
  <c r="O270" i="53"/>
  <c r="CA270" i="53"/>
  <c r="BD270" i="53"/>
  <c r="DP270" i="53"/>
  <c r="Q270" i="53"/>
  <c r="CC270" i="53"/>
  <c r="BF270" i="53"/>
  <c r="DR270" i="53"/>
  <c r="U270" i="53"/>
  <c r="CG270" i="53"/>
  <c r="BR270" i="53"/>
  <c r="AM270" i="53"/>
  <c r="CY270" i="53"/>
  <c r="P270" i="53"/>
  <c r="CB270" i="53"/>
  <c r="AO270" i="53"/>
  <c r="DA270" i="53"/>
  <c r="R270" i="53"/>
  <c r="CD270" i="53"/>
  <c r="AC270" i="53"/>
  <c r="CO270" i="53"/>
  <c r="N270" i="53"/>
  <c r="BZ270" i="53"/>
  <c r="AU270" i="53"/>
  <c r="DG270" i="53"/>
  <c r="X270" i="53"/>
  <c r="CJ270" i="53"/>
  <c r="AW270" i="53"/>
  <c r="DI270" i="53"/>
  <c r="Z270" i="53"/>
  <c r="CL270" i="53"/>
  <c r="AI270" i="53"/>
  <c r="CV270" i="53"/>
  <c r="DK270" i="53"/>
  <c r="AK270" i="53"/>
  <c r="CW270" i="53"/>
  <c r="V270" i="53"/>
  <c r="CH270" i="53"/>
  <c r="AS270" i="53"/>
  <c r="DE270" i="53"/>
  <c r="AD270" i="53"/>
  <c r="CP270" i="53"/>
  <c r="BK270" i="53"/>
  <c r="DW270" i="53"/>
  <c r="AN270" i="53"/>
  <c r="CZ270" i="53"/>
  <c r="BM270" i="53"/>
  <c r="DY270" i="53"/>
  <c r="AP270" i="53"/>
  <c r="DB270" i="53"/>
  <c r="BQ270" i="53"/>
  <c r="CI270" i="53"/>
  <c r="DX270" i="53"/>
  <c r="CK270" i="53"/>
  <c r="BY270" i="53"/>
  <c r="AL270" i="53"/>
  <c r="CQ270" i="53"/>
  <c r="CS270" i="53"/>
  <c r="J270" i="53"/>
  <c r="DM270" i="53"/>
  <c r="BB270" i="53"/>
  <c r="DO270" i="53"/>
  <c r="AF270" i="53"/>
  <c r="DQ270" i="53"/>
  <c r="AH270" i="53"/>
  <c r="BJ270" i="53"/>
  <c r="AV270" i="53"/>
  <c r="AX270" i="53"/>
  <c r="CX270" i="53"/>
  <c r="W270" i="53"/>
  <c r="BL270" i="53"/>
  <c r="Y270" i="53"/>
  <c r="BN270" i="53"/>
  <c r="DN270" i="53"/>
  <c r="AE270" i="53"/>
  <c r="BT270" i="53"/>
  <c r="AG270" i="53"/>
  <c r="BV270" i="53"/>
  <c r="M270" i="53"/>
  <c r="DV270" i="53"/>
  <c r="BC270" i="53"/>
  <c r="CR270" i="53"/>
  <c r="BE270" i="53"/>
  <c r="CT270" i="53"/>
  <c r="BU270" i="53"/>
  <c r="BS270" i="53"/>
  <c r="BA270" i="53"/>
  <c r="DH270" i="53"/>
  <c r="DJ270" i="53"/>
  <c r="BN269" i="49"/>
  <c r="BF269" i="49"/>
  <c r="AX269" i="49"/>
  <c r="AP269" i="49"/>
  <c r="AH269" i="49"/>
  <c r="Z269" i="49"/>
  <c r="R269" i="49"/>
  <c r="J269" i="49"/>
  <c r="BC270" i="52"/>
  <c r="AE270" i="52"/>
  <c r="DU270" i="52"/>
  <c r="W270" i="52"/>
  <c r="DO270" i="52"/>
  <c r="BK270" i="52"/>
  <c r="CI270" i="52"/>
  <c r="CQ270" i="52"/>
  <c r="DW270" i="52"/>
  <c r="AM270" i="52"/>
  <c r="AL270" i="52"/>
  <c r="BS270" i="52"/>
  <c r="N270" i="52"/>
  <c r="O270" i="52"/>
  <c r="BR270" i="52"/>
  <c r="CY270" i="52"/>
  <c r="AT270" i="52"/>
  <c r="AU270" i="52"/>
  <c r="CX270" i="52"/>
  <c r="BZ270" i="52"/>
  <c r="CA270" i="52"/>
  <c r="AD270" i="52"/>
  <c r="DF270" i="52"/>
  <c r="BJ270" i="52"/>
  <c r="CP270" i="52"/>
  <c r="DN270" i="52"/>
  <c r="DV270" i="52"/>
  <c r="V270" i="52"/>
  <c r="DG270" i="52"/>
  <c r="BB270" i="52"/>
  <c r="CH270" i="52"/>
  <c r="AV270" i="52"/>
  <c r="DH270" i="52"/>
  <c r="AW270" i="52"/>
  <c r="DI270" i="52"/>
  <c r="AX270" i="52"/>
  <c r="DJ270" i="52"/>
  <c r="AA270" i="52"/>
  <c r="CM270" i="52"/>
  <c r="AJ270" i="52"/>
  <c r="CV270" i="52"/>
  <c r="BQ270" i="52"/>
  <c r="BD270" i="52"/>
  <c r="DP270" i="52"/>
  <c r="BE270" i="52"/>
  <c r="DQ270" i="52"/>
  <c r="BF270" i="52"/>
  <c r="DR270" i="52"/>
  <c r="AI270" i="52"/>
  <c r="CU270" i="52"/>
  <c r="AR270" i="52"/>
  <c r="DD270" i="52"/>
  <c r="M270" i="52"/>
  <c r="BY270" i="52"/>
  <c r="BL270" i="52"/>
  <c r="DX270" i="52"/>
  <c r="BM270" i="52"/>
  <c r="DY270" i="52"/>
  <c r="BN270" i="52"/>
  <c r="DZ270" i="52"/>
  <c r="AQ270" i="52"/>
  <c r="DC270" i="52"/>
  <c r="AZ270" i="52"/>
  <c r="DL270" i="52"/>
  <c r="U270" i="52"/>
  <c r="CG270" i="52"/>
  <c r="BT270" i="52"/>
  <c r="BU270" i="52"/>
  <c r="J270" i="52"/>
  <c r="BV270" i="52"/>
  <c r="AY270" i="52"/>
  <c r="DK270" i="52"/>
  <c r="BH270" i="52"/>
  <c r="DT270" i="52"/>
  <c r="AC270" i="52"/>
  <c r="CO270" i="52"/>
  <c r="P270" i="52"/>
  <c r="CB270" i="52"/>
  <c r="Q270" i="52"/>
  <c r="CC270" i="52"/>
  <c r="R270" i="52"/>
  <c r="CD270" i="52"/>
  <c r="BG270" i="52"/>
  <c r="DS270" i="52"/>
  <c r="BP270" i="52"/>
  <c r="EB270" i="52"/>
  <c r="AK270" i="52"/>
  <c r="CW270" i="52"/>
  <c r="X270" i="52"/>
  <c r="CJ270" i="52"/>
  <c r="Y270" i="52"/>
  <c r="CK270" i="52"/>
  <c r="Z270" i="52"/>
  <c r="CL270" i="52"/>
  <c r="BO270" i="52"/>
  <c r="EA270" i="52"/>
  <c r="L270" i="52"/>
  <c r="BX270" i="52"/>
  <c r="AS270" i="52"/>
  <c r="DE270" i="52"/>
  <c r="AF270" i="52"/>
  <c r="CR270" i="52"/>
  <c r="AG270" i="52"/>
  <c r="CS270" i="52"/>
  <c r="AH270" i="52"/>
  <c r="CT270" i="52"/>
  <c r="K270" i="52"/>
  <c r="BW270" i="52"/>
  <c r="T270" i="52"/>
  <c r="CF270" i="52"/>
  <c r="BA270" i="52"/>
  <c r="DM270" i="52"/>
  <c r="AN270" i="52"/>
  <c r="DB270" i="52"/>
  <c r="CN270" i="52"/>
  <c r="CZ270" i="52"/>
  <c r="AO270" i="52"/>
  <c r="S270" i="52"/>
  <c r="AB270" i="52"/>
  <c r="DA270" i="52"/>
  <c r="CE270" i="52"/>
  <c r="BI270" i="52"/>
  <c r="AP270" i="52"/>
  <c r="EA53" i="52"/>
  <c r="DM53" i="52"/>
  <c r="DT53" i="52"/>
  <c r="L53" i="52"/>
  <c r="AR53" i="52"/>
  <c r="DE53" i="52"/>
  <c r="BP53" i="52"/>
  <c r="BI53" i="52"/>
  <c r="CW53" i="52"/>
  <c r="DU53" i="52"/>
  <c r="CV53" i="52"/>
  <c r="T53" i="52"/>
  <c r="U53" i="52"/>
  <c r="AB53" i="52"/>
  <c r="EB53" i="52"/>
  <c r="P53" i="52"/>
  <c r="AZ53" i="52"/>
  <c r="BA53" i="52"/>
  <c r="BH53" i="52"/>
  <c r="AS53" i="52"/>
  <c r="AC53" i="52"/>
  <c r="CF53" i="52"/>
  <c r="CG53" i="52"/>
  <c r="BY53" i="52"/>
  <c r="BJ53" i="52"/>
  <c r="DV53" i="52"/>
  <c r="BS53" i="52"/>
  <c r="X53" i="52"/>
  <c r="CJ53" i="52"/>
  <c r="AG53" i="52"/>
  <c r="CS53" i="52"/>
  <c r="AH53" i="52"/>
  <c r="CT53" i="52"/>
  <c r="AQ53" i="52"/>
  <c r="DC53" i="52"/>
  <c r="M53" i="52"/>
  <c r="BR53" i="52"/>
  <c r="O53" i="52"/>
  <c r="CA53" i="52"/>
  <c r="AF53" i="52"/>
  <c r="CR53" i="52"/>
  <c r="AO53" i="52"/>
  <c r="DA53" i="52"/>
  <c r="AP53" i="52"/>
  <c r="DB53" i="52"/>
  <c r="AY53" i="52"/>
  <c r="DK53" i="52"/>
  <c r="K53" i="52"/>
  <c r="BX53" i="52"/>
  <c r="N53" i="52"/>
  <c r="BZ53" i="52"/>
  <c r="W53" i="52"/>
  <c r="CI53" i="52"/>
  <c r="AN53" i="52"/>
  <c r="CZ53" i="52"/>
  <c r="AW53" i="52"/>
  <c r="DI53" i="52"/>
  <c r="AX53" i="52"/>
  <c r="DJ53" i="52"/>
  <c r="BG53" i="52"/>
  <c r="DS53" i="52"/>
  <c r="CO53" i="52"/>
  <c r="AJ53" i="52"/>
  <c r="AK53" i="52"/>
  <c r="DD53" i="52"/>
  <c r="V53" i="52"/>
  <c r="CH53" i="52"/>
  <c r="AE53" i="52"/>
  <c r="CQ53" i="52"/>
  <c r="AV53" i="52"/>
  <c r="DH53" i="52"/>
  <c r="BE53" i="52"/>
  <c r="DQ53" i="52"/>
  <c r="BF53" i="52"/>
  <c r="DR53" i="52"/>
  <c r="BO53" i="52"/>
  <c r="BQ53" i="52"/>
  <c r="AD53" i="52"/>
  <c r="CP53" i="52"/>
  <c r="AM53" i="52"/>
  <c r="CY53" i="52"/>
  <c r="BD53" i="52"/>
  <c r="DP53" i="52"/>
  <c r="BM53" i="52"/>
  <c r="DY53" i="52"/>
  <c r="BN53" i="52"/>
  <c r="DZ53" i="52"/>
  <c r="BW53" i="52"/>
  <c r="AL53" i="52"/>
  <c r="CX53" i="52"/>
  <c r="AU53" i="52"/>
  <c r="DG53" i="52"/>
  <c r="BL53" i="52"/>
  <c r="DX53" i="52"/>
  <c r="BU53" i="52"/>
  <c r="J53" i="52"/>
  <c r="BV53" i="52"/>
  <c r="S53" i="52"/>
  <c r="CE53" i="52"/>
  <c r="CN53" i="52"/>
  <c r="AT53" i="52"/>
  <c r="DF53" i="52"/>
  <c r="BC53" i="52"/>
  <c r="DO53" i="52"/>
  <c r="BT53" i="52"/>
  <c r="Q53" i="52"/>
  <c r="CC53" i="52"/>
  <c r="R53" i="52"/>
  <c r="CD53" i="52"/>
  <c r="AA53" i="52"/>
  <c r="CM53" i="52"/>
  <c r="CK53" i="52"/>
  <c r="Z53" i="52"/>
  <c r="DL53" i="52"/>
  <c r="BB53" i="52"/>
  <c r="CL53" i="52"/>
  <c r="DN53" i="52"/>
  <c r="AI53" i="52"/>
  <c r="BK53" i="52"/>
  <c r="CU53" i="52"/>
  <c r="DW53" i="52"/>
  <c r="CB53" i="52"/>
  <c r="Y53" i="52"/>
  <c r="CZ254" i="50"/>
  <c r="BD254" i="50"/>
  <c r="J137" i="50"/>
  <c r="K137" i="50"/>
  <c r="L137" i="50"/>
  <c r="BN290" i="49"/>
  <c r="AR290" i="49"/>
  <c r="S290" i="49"/>
  <c r="CF290" i="49"/>
  <c r="DB290" i="49"/>
  <c r="DT290" i="49"/>
  <c r="W290" i="49"/>
  <c r="AP290" i="49"/>
  <c r="BG290" i="49"/>
  <c r="BI290" i="49"/>
  <c r="DU290" i="49"/>
  <c r="BR290" i="49"/>
  <c r="P290" i="49"/>
  <c r="CB290" i="49"/>
  <c r="Y290" i="49"/>
  <c r="DW290" i="49"/>
  <c r="CY290" i="49"/>
  <c r="CD290" i="49"/>
  <c r="BF290" i="49"/>
  <c r="U290" i="49"/>
  <c r="CG290" i="49"/>
  <c r="AD290" i="49"/>
  <c r="CP290" i="49"/>
  <c r="AN290" i="49"/>
  <c r="CZ290" i="49"/>
  <c r="BK290" i="49"/>
  <c r="AM290" i="49"/>
  <c r="R290" i="49"/>
  <c r="DQ290" i="49"/>
  <c r="J290" i="49"/>
  <c r="DS290" i="49"/>
  <c r="AC290" i="49"/>
  <c r="CO290" i="49"/>
  <c r="AL290" i="49"/>
  <c r="CX290" i="49"/>
  <c r="AV290" i="49"/>
  <c r="DH290" i="49"/>
  <c r="BW290" i="49"/>
  <c r="AY290" i="49"/>
  <c r="AE290" i="49"/>
  <c r="EB290" i="49"/>
  <c r="CE290" i="49"/>
  <c r="CU290" i="49"/>
  <c r="AS290" i="49"/>
  <c r="DE290" i="49"/>
  <c r="BB290" i="49"/>
  <c r="DN290" i="49"/>
  <c r="BL290" i="49"/>
  <c r="DX290" i="49"/>
  <c r="CV290" i="49"/>
  <c r="BX290" i="49"/>
  <c r="BE290" i="49"/>
  <c r="CT290" i="49"/>
  <c r="M290" i="49"/>
  <c r="V290" i="49"/>
  <c r="AF290" i="49"/>
  <c r="AX290" i="49"/>
  <c r="DY290" i="49"/>
  <c r="CM290" i="49"/>
  <c r="AK290" i="49"/>
  <c r="AT290" i="49"/>
  <c r="BD290" i="49"/>
  <c r="CK290" i="49"/>
  <c r="AQ290" i="49"/>
  <c r="DO290" i="49"/>
  <c r="BS290" i="49"/>
  <c r="DZ290" i="49"/>
  <c r="BA290" i="49"/>
  <c r="BJ290" i="49"/>
  <c r="BT290" i="49"/>
  <c r="DJ290" i="49"/>
  <c r="BP290" i="49"/>
  <c r="CA290" i="49"/>
  <c r="DL290" i="49"/>
  <c r="AW290" i="49"/>
  <c r="DD290" i="49"/>
  <c r="DA290" i="49"/>
  <c r="BQ290" i="49"/>
  <c r="BZ290" i="49"/>
  <c r="CJ290" i="49"/>
  <c r="L290" i="49"/>
  <c r="CQ290" i="49"/>
  <c r="AI290" i="49"/>
  <c r="CS290" i="49"/>
  <c r="DI290" i="49"/>
  <c r="AB290" i="49"/>
  <c r="CI290" i="49"/>
  <c r="BH290" i="49"/>
  <c r="BY290" i="49"/>
  <c r="CH290" i="49"/>
  <c r="CR290" i="49"/>
  <c r="Z290" i="49"/>
  <c r="DC290" i="49"/>
  <c r="Q290" i="49"/>
  <c r="BV290" i="49"/>
  <c r="CN290" i="49"/>
  <c r="BO290" i="49"/>
  <c r="T290" i="49"/>
  <c r="DR290" i="49"/>
  <c r="CW290" i="49"/>
  <c r="DF290" i="49"/>
  <c r="DP290" i="49"/>
  <c r="BM290" i="49"/>
  <c r="BC290" i="49"/>
  <c r="BU290" i="49"/>
  <c r="AU290" i="49"/>
  <c r="CC290" i="49"/>
  <c r="DM290" i="49"/>
  <c r="DV290" i="49"/>
  <c r="K290" i="49"/>
  <c r="CL290" i="49"/>
  <c r="AH290" i="49"/>
  <c r="AZ290" i="49"/>
  <c r="EA290" i="49"/>
  <c r="AA290" i="49"/>
  <c r="N290" i="49"/>
  <c r="DG290" i="49"/>
  <c r="X290" i="49"/>
  <c r="AJ290" i="49"/>
  <c r="DK290" i="49"/>
  <c r="AG290" i="49"/>
  <c r="O290" i="49"/>
  <c r="AO290" i="49"/>
  <c r="BW215" i="49"/>
  <c r="DY215" i="49"/>
  <c r="DX215" i="49"/>
  <c r="DW215" i="49"/>
  <c r="DU215" i="49"/>
  <c r="EB215" i="49"/>
  <c r="CX215" i="49"/>
  <c r="J215" i="49"/>
  <c r="Q215" i="49"/>
  <c r="P215" i="49"/>
  <c r="O215" i="49"/>
  <c r="N215" i="49"/>
  <c r="T215" i="49"/>
  <c r="AA215" i="49"/>
  <c r="M215" i="49"/>
  <c r="EA215" i="49"/>
  <c r="DZ215" i="49"/>
  <c r="DQ215" i="49"/>
  <c r="DP215" i="49"/>
  <c r="DO215" i="49"/>
  <c r="DM215" i="49"/>
  <c r="DT215" i="49"/>
  <c r="BN215" i="49"/>
  <c r="CP215" i="49"/>
  <c r="CH215" i="49"/>
  <c r="BZ215" i="49"/>
  <c r="BV215" i="49"/>
  <c r="DN215" i="49"/>
  <c r="L215" i="49"/>
  <c r="S215" i="49"/>
  <c r="DV215" i="49"/>
  <c r="DS215" i="49"/>
  <c r="DR215" i="49"/>
  <c r="DI215" i="49"/>
  <c r="DH215" i="49"/>
  <c r="DG215" i="49"/>
  <c r="DE215" i="49"/>
  <c r="DL215" i="49"/>
  <c r="BF215" i="49"/>
  <c r="BM215" i="49"/>
  <c r="BL215" i="49"/>
  <c r="BK215" i="49"/>
  <c r="BJ215" i="49"/>
  <c r="BP215" i="49"/>
  <c r="DF215" i="49"/>
  <c r="K215" i="49"/>
  <c r="BI215" i="49"/>
  <c r="DK215" i="49"/>
  <c r="DJ215" i="49"/>
  <c r="DA215" i="49"/>
  <c r="CZ215" i="49"/>
  <c r="CY215" i="49"/>
  <c r="CW215" i="49"/>
  <c r="DD215" i="49"/>
  <c r="AX215" i="49"/>
  <c r="BE215" i="49"/>
  <c r="BD215" i="49"/>
  <c r="BC215" i="49"/>
  <c r="BB215" i="49"/>
  <c r="BH215" i="49"/>
  <c r="BO215" i="49"/>
  <c r="AK215" i="49"/>
  <c r="U215" i="49"/>
  <c r="DC215" i="49"/>
  <c r="DB215" i="49"/>
  <c r="CS215" i="49"/>
  <c r="CR215" i="49"/>
  <c r="CQ215" i="49"/>
  <c r="CO215" i="49"/>
  <c r="CV215" i="49"/>
  <c r="AP215" i="49"/>
  <c r="AW215" i="49"/>
  <c r="AV215" i="49"/>
  <c r="AU215" i="49"/>
  <c r="AT215" i="49"/>
  <c r="AZ215" i="49"/>
  <c r="BG215" i="49"/>
  <c r="AS215" i="49"/>
  <c r="BR215" i="49"/>
  <c r="CU215" i="49"/>
  <c r="CT215" i="49"/>
  <c r="CK215" i="49"/>
  <c r="CJ215" i="49"/>
  <c r="CI215" i="49"/>
  <c r="CG215" i="49"/>
  <c r="CN215" i="49"/>
  <c r="AH215" i="49"/>
  <c r="AO215" i="49"/>
  <c r="AN215" i="49"/>
  <c r="AM215" i="49"/>
  <c r="AL215" i="49"/>
  <c r="AR215" i="49"/>
  <c r="AY215" i="49"/>
  <c r="BA215" i="49"/>
  <c r="AC215" i="49"/>
  <c r="CM215" i="49"/>
  <c r="CL215" i="49"/>
  <c r="CC215" i="49"/>
  <c r="CB215" i="49"/>
  <c r="CA215" i="49"/>
  <c r="BY215" i="49"/>
  <c r="CF215" i="49"/>
  <c r="Z215" i="49"/>
  <c r="AG215" i="49"/>
  <c r="AF215" i="49"/>
  <c r="AE215" i="49"/>
  <c r="AD215" i="49"/>
  <c r="AJ215" i="49"/>
  <c r="AQ215" i="49"/>
  <c r="R215" i="49"/>
  <c r="CE215" i="49"/>
  <c r="Y215" i="49"/>
  <c r="CD215" i="49"/>
  <c r="X215" i="49"/>
  <c r="V215" i="49"/>
  <c r="BU215" i="49"/>
  <c r="W215" i="49"/>
  <c r="BT215" i="49"/>
  <c r="BS215" i="49"/>
  <c r="AB215" i="49"/>
  <c r="BQ215" i="49"/>
  <c r="AI215" i="49"/>
  <c r="BX215" i="49"/>
  <c r="EB102" i="49"/>
  <c r="U102" i="49"/>
  <c r="BO102" i="49"/>
  <c r="CO102" i="49"/>
  <c r="DM102" i="49"/>
  <c r="BG102" i="49"/>
  <c r="CZ102" i="49"/>
  <c r="BR102" i="49"/>
  <c r="O102" i="49"/>
  <c r="CA102" i="49"/>
  <c r="AQ102" i="49"/>
  <c r="CJ102" i="49"/>
  <c r="DK102" i="49"/>
  <c r="M102" i="49"/>
  <c r="CB102" i="49"/>
  <c r="DU102" i="49"/>
  <c r="N102" i="49"/>
  <c r="BZ102" i="49"/>
  <c r="W102" i="49"/>
  <c r="BQ102" i="49"/>
  <c r="BL102" i="49"/>
  <c r="DE102" i="49"/>
  <c r="AI102" i="49"/>
  <c r="CW102" i="49"/>
  <c r="V102" i="49"/>
  <c r="CH102" i="49"/>
  <c r="AE102" i="49"/>
  <c r="CQ102" i="49"/>
  <c r="CM102" i="49"/>
  <c r="CG102" i="49"/>
  <c r="EA102" i="49"/>
  <c r="K102" i="49"/>
  <c r="BD102" i="49"/>
  <c r="DS102" i="49"/>
  <c r="AD102" i="49"/>
  <c r="CP102" i="49"/>
  <c r="AM102" i="49"/>
  <c r="DC102" i="49"/>
  <c r="AF102" i="49"/>
  <c r="BY102" i="49"/>
  <c r="S102" i="49"/>
  <c r="AL102" i="49"/>
  <c r="CX102" i="49"/>
  <c r="AU102" i="49"/>
  <c r="DH102" i="49"/>
  <c r="DX102" i="49"/>
  <c r="AC102" i="49"/>
  <c r="BA102" i="49"/>
  <c r="CU102" i="49"/>
  <c r="AN102" i="49"/>
  <c r="AT102" i="49"/>
  <c r="DF102" i="49"/>
  <c r="BC102" i="49"/>
  <c r="DO102" i="49"/>
  <c r="AA102" i="49"/>
  <c r="X102" i="49"/>
  <c r="AY102" i="49"/>
  <c r="BW102" i="49"/>
  <c r="DP102" i="49"/>
  <c r="P102" i="49"/>
  <c r="BI102" i="49"/>
  <c r="BB102" i="49"/>
  <c r="DN102" i="49"/>
  <c r="BK102" i="49"/>
  <c r="AS102" i="49"/>
  <c r="BT102" i="49"/>
  <c r="DV102" i="49"/>
  <c r="Y102" i="49"/>
  <c r="CK102" i="49"/>
  <c r="AP102" i="49"/>
  <c r="DB102" i="49"/>
  <c r="BP102" i="49"/>
  <c r="CR102" i="49"/>
  <c r="AO102" i="49"/>
  <c r="DA102" i="49"/>
  <c r="BF102" i="49"/>
  <c r="DR102" i="49"/>
  <c r="T102" i="49"/>
  <c r="CF102" i="49"/>
  <c r="BS102" i="49"/>
  <c r="AW102" i="49"/>
  <c r="DI102" i="49"/>
  <c r="BN102" i="49"/>
  <c r="DZ102" i="49"/>
  <c r="AB102" i="49"/>
  <c r="CN102" i="49"/>
  <c r="CY102" i="49"/>
  <c r="BU102" i="49"/>
  <c r="AH102" i="49"/>
  <c r="AJ102" i="49"/>
  <c r="DT102" i="49"/>
  <c r="DQ102" i="49"/>
  <c r="CD102" i="49"/>
  <c r="BH102" i="49"/>
  <c r="Q102" i="49"/>
  <c r="DY102" i="49"/>
  <c r="CL102" i="49"/>
  <c r="BX102" i="49"/>
  <c r="BJ102" i="49"/>
  <c r="AG102" i="49"/>
  <c r="J102" i="49"/>
  <c r="CT102" i="49"/>
  <c r="CV102" i="49"/>
  <c r="AK102" i="49"/>
  <c r="BE102" i="49"/>
  <c r="R102" i="49"/>
  <c r="DJ102" i="49"/>
  <c r="DD102" i="49"/>
  <c r="DG102" i="49"/>
  <c r="AR102" i="49"/>
  <c r="CE102" i="49"/>
  <c r="AX102" i="49"/>
  <c r="BV102" i="49"/>
  <c r="BM102" i="49"/>
  <c r="CC102" i="49"/>
  <c r="Z102" i="49"/>
  <c r="L102" i="49"/>
  <c r="AZ102" i="49"/>
  <c r="DL102" i="49"/>
  <c r="CI102" i="49"/>
  <c r="DW102" i="49"/>
  <c r="AV102" i="49"/>
  <c r="CS102" i="49"/>
  <c r="BN305" i="51"/>
  <c r="DZ305" i="51"/>
  <c r="CT305" i="51"/>
  <c r="CL305" i="51"/>
  <c r="AH305" i="51"/>
  <c r="DN305" i="51"/>
  <c r="DF305" i="51"/>
  <c r="CX305" i="51"/>
  <c r="CH305" i="51"/>
  <c r="BZ305" i="51"/>
  <c r="BR305" i="51"/>
  <c r="Z305" i="51"/>
  <c r="BB305" i="51"/>
  <c r="AT305" i="51"/>
  <c r="AL305" i="51"/>
  <c r="V305" i="51"/>
  <c r="N305" i="51"/>
  <c r="DV305" i="51"/>
  <c r="BF305" i="51"/>
  <c r="DJ305" i="51"/>
  <c r="DB305" i="51"/>
  <c r="CP305" i="51"/>
  <c r="CD305" i="51"/>
  <c r="BV305" i="51"/>
  <c r="BJ305" i="51"/>
  <c r="AX305" i="51"/>
  <c r="AP305" i="51"/>
  <c r="AD305" i="51"/>
  <c r="DY305" i="51"/>
  <c r="R305" i="51"/>
  <c r="J305" i="51"/>
  <c r="DR305" i="51"/>
  <c r="AY305" i="51"/>
  <c r="DK305" i="51"/>
  <c r="AZ305" i="51"/>
  <c r="DL305" i="51"/>
  <c r="BA305" i="51"/>
  <c r="DM305" i="51"/>
  <c r="BK305" i="51"/>
  <c r="DW305" i="51"/>
  <c r="BT305" i="51"/>
  <c r="Q305" i="51"/>
  <c r="CC305" i="51"/>
  <c r="BG305" i="51"/>
  <c r="DS305" i="51"/>
  <c r="BH305" i="51"/>
  <c r="DT305" i="51"/>
  <c r="BI305" i="51"/>
  <c r="DU305" i="51"/>
  <c r="BS305" i="51"/>
  <c r="P305" i="51"/>
  <c r="CB305" i="51"/>
  <c r="Y305" i="51"/>
  <c r="CK305" i="51"/>
  <c r="BO305" i="51"/>
  <c r="EA305" i="51"/>
  <c r="BP305" i="51"/>
  <c r="EB305" i="51"/>
  <c r="BQ305" i="51"/>
  <c r="O305" i="51"/>
  <c r="CA305" i="51"/>
  <c r="X305" i="51"/>
  <c r="CJ305" i="51"/>
  <c r="AG305" i="51"/>
  <c r="CS305" i="51"/>
  <c r="K305" i="51"/>
  <c r="BW305" i="51"/>
  <c r="L305" i="51"/>
  <c r="BX305" i="51"/>
  <c r="M305" i="51"/>
  <c r="BY305" i="51"/>
  <c r="W305" i="51"/>
  <c r="CI305" i="51"/>
  <c r="AF305" i="51"/>
  <c r="CR305" i="51"/>
  <c r="AO305" i="51"/>
  <c r="DA305" i="51"/>
  <c r="S305" i="51"/>
  <c r="CE305" i="51"/>
  <c r="T305" i="51"/>
  <c r="CF305" i="51"/>
  <c r="U305" i="51"/>
  <c r="CG305" i="51"/>
  <c r="AE305" i="51"/>
  <c r="CQ305" i="51"/>
  <c r="AN305" i="51"/>
  <c r="CZ305" i="51"/>
  <c r="AW305" i="51"/>
  <c r="DI305" i="51"/>
  <c r="AA305" i="51"/>
  <c r="CM305" i="51"/>
  <c r="AB305" i="51"/>
  <c r="CN305" i="51"/>
  <c r="AC305" i="51"/>
  <c r="CO305" i="51"/>
  <c r="AM305" i="51"/>
  <c r="CY305" i="51"/>
  <c r="AV305" i="51"/>
  <c r="DH305" i="51"/>
  <c r="BE305" i="51"/>
  <c r="DQ305" i="51"/>
  <c r="AI305" i="51"/>
  <c r="CU305" i="51"/>
  <c r="AJ305" i="51"/>
  <c r="CV305" i="51"/>
  <c r="AK305" i="51"/>
  <c r="CW305" i="51"/>
  <c r="AU305" i="51"/>
  <c r="DG305" i="51"/>
  <c r="BD305" i="51"/>
  <c r="DP305" i="51"/>
  <c r="BM305" i="51"/>
  <c r="DO305" i="51"/>
  <c r="AQ305" i="51"/>
  <c r="BL305" i="51"/>
  <c r="DC305" i="51"/>
  <c r="DX305" i="51"/>
  <c r="AR305" i="51"/>
  <c r="BU305" i="51"/>
  <c r="DD305" i="51"/>
  <c r="AS305" i="51"/>
  <c r="DE305" i="51"/>
  <c r="BC305" i="51"/>
  <c r="BV33" i="50"/>
  <c r="CT33" i="50"/>
  <c r="DZ33" i="50"/>
  <c r="BN33" i="50"/>
  <c r="DR33" i="50"/>
  <c r="J33" i="50"/>
  <c r="BF33" i="50"/>
  <c r="AX33" i="50"/>
  <c r="AH33" i="50"/>
  <c r="AA33" i="50"/>
  <c r="CM33" i="50"/>
  <c r="AB33" i="50"/>
  <c r="CN33" i="50"/>
  <c r="AC33" i="50"/>
  <c r="CO33" i="50"/>
  <c r="AL33" i="50"/>
  <c r="CX33" i="50"/>
  <c r="AU33" i="50"/>
  <c r="DG33" i="50"/>
  <c r="BD33" i="50"/>
  <c r="DP33" i="50"/>
  <c r="BM33" i="50"/>
  <c r="DY33" i="50"/>
  <c r="DB33" i="50"/>
  <c r="Z33" i="50"/>
  <c r="AI33" i="50"/>
  <c r="CU33" i="50"/>
  <c r="AJ33" i="50"/>
  <c r="CV33" i="50"/>
  <c r="AK33" i="50"/>
  <c r="CW33" i="50"/>
  <c r="AT33" i="50"/>
  <c r="DF33" i="50"/>
  <c r="BC33" i="50"/>
  <c r="DO33" i="50"/>
  <c r="BL33" i="50"/>
  <c r="DX33" i="50"/>
  <c r="BU33" i="50"/>
  <c r="AP33" i="50"/>
  <c r="AQ33" i="50"/>
  <c r="DC33" i="50"/>
  <c r="AR33" i="50"/>
  <c r="DD33" i="50"/>
  <c r="AS33" i="50"/>
  <c r="DE33" i="50"/>
  <c r="BB33" i="50"/>
  <c r="DN33" i="50"/>
  <c r="BK33" i="50"/>
  <c r="DW33" i="50"/>
  <c r="BT33" i="50"/>
  <c r="Q33" i="50"/>
  <c r="CC33" i="50"/>
  <c r="AY33" i="50"/>
  <c r="DK33" i="50"/>
  <c r="AZ33" i="50"/>
  <c r="DL33" i="50"/>
  <c r="BA33" i="50"/>
  <c r="DM33" i="50"/>
  <c r="BJ33" i="50"/>
  <c r="DV33" i="50"/>
  <c r="BS33" i="50"/>
  <c r="P33" i="50"/>
  <c r="CB33" i="50"/>
  <c r="Y33" i="50"/>
  <c r="CK33" i="50"/>
  <c r="CD33" i="50"/>
  <c r="BG33" i="50"/>
  <c r="DS33" i="50"/>
  <c r="BH33" i="50"/>
  <c r="DT33" i="50"/>
  <c r="BI33" i="50"/>
  <c r="DU33" i="50"/>
  <c r="BR33" i="50"/>
  <c r="O33" i="50"/>
  <c r="CA33" i="50"/>
  <c r="X33" i="50"/>
  <c r="CJ33" i="50"/>
  <c r="AG33" i="50"/>
  <c r="CS33" i="50"/>
  <c r="R33" i="50"/>
  <c r="BO33" i="50"/>
  <c r="EA33" i="50"/>
  <c r="BP33" i="50"/>
  <c r="EB33" i="50"/>
  <c r="BQ33" i="50"/>
  <c r="N33" i="50"/>
  <c r="BZ33" i="50"/>
  <c r="W33" i="50"/>
  <c r="CI33" i="50"/>
  <c r="AF33" i="50"/>
  <c r="CR33" i="50"/>
  <c r="AO33" i="50"/>
  <c r="DA33" i="50"/>
  <c r="DJ33" i="50"/>
  <c r="K33" i="50"/>
  <c r="BW33" i="50"/>
  <c r="L33" i="50"/>
  <c r="BX33" i="50"/>
  <c r="M33" i="50"/>
  <c r="BY33" i="50"/>
  <c r="V33" i="50"/>
  <c r="CH33" i="50"/>
  <c r="AE33" i="50"/>
  <c r="CQ33" i="50"/>
  <c r="AN33" i="50"/>
  <c r="CZ33" i="50"/>
  <c r="AW33" i="50"/>
  <c r="DI33" i="50"/>
  <c r="CP33" i="50"/>
  <c r="S33" i="50"/>
  <c r="AM33" i="50"/>
  <c r="CE33" i="50"/>
  <c r="CY33" i="50"/>
  <c r="T33" i="50"/>
  <c r="AV33" i="50"/>
  <c r="CF33" i="50"/>
  <c r="DH33" i="50"/>
  <c r="U33" i="50"/>
  <c r="BE33" i="50"/>
  <c r="CG33" i="50"/>
  <c r="DQ33" i="50"/>
  <c r="CL33" i="50"/>
  <c r="AD33" i="50"/>
  <c r="DZ324" i="49"/>
  <c r="DZ325" i="49" s="1"/>
  <c r="DZ327" i="49" s="1"/>
  <c r="DZ329" i="49" s="1"/>
  <c r="DX324" i="49"/>
  <c r="DX325" i="49" s="1"/>
  <c r="DX327" i="49" s="1"/>
  <c r="DX329" i="49" s="1"/>
  <c r="AA324" i="49"/>
  <c r="AA325" i="49" s="1"/>
  <c r="AA327" i="49" s="1"/>
  <c r="AA329" i="49" s="1"/>
  <c r="CM324" i="49"/>
  <c r="CM325" i="49" s="1"/>
  <c r="CM327" i="49" s="1"/>
  <c r="CM329" i="49" s="1"/>
  <c r="AR324" i="49"/>
  <c r="AR325" i="49" s="1"/>
  <c r="AR327" i="49" s="1"/>
  <c r="AR329" i="49" s="1"/>
  <c r="DD324" i="49"/>
  <c r="DD325" i="49" s="1"/>
  <c r="DD327" i="49" s="1"/>
  <c r="DD329" i="49" s="1"/>
  <c r="AS324" i="49"/>
  <c r="AS325" i="49" s="1"/>
  <c r="AS327" i="49" s="1"/>
  <c r="AS329" i="49" s="1"/>
  <c r="DE324" i="49"/>
  <c r="DE325" i="49" s="1"/>
  <c r="DE327" i="49" s="1"/>
  <c r="DE329" i="49" s="1"/>
  <c r="BJ324" i="49"/>
  <c r="BJ325" i="49" s="1"/>
  <c r="BJ327" i="49" s="1"/>
  <c r="BJ329" i="49" s="1"/>
  <c r="DV324" i="49"/>
  <c r="DV325" i="49" s="1"/>
  <c r="DV327" i="49" s="1"/>
  <c r="DV329" i="49" s="1"/>
  <c r="O324" i="49"/>
  <c r="O325" i="49" s="1"/>
  <c r="O327" i="49" s="1"/>
  <c r="O329" i="49" s="1"/>
  <c r="CA324" i="49"/>
  <c r="CA325" i="49" s="1"/>
  <c r="CA327" i="49" s="1"/>
  <c r="CA329" i="49" s="1"/>
  <c r="AN324" i="49"/>
  <c r="AN325" i="49" s="1"/>
  <c r="AN327" i="49" s="1"/>
  <c r="AN329" i="49" s="1"/>
  <c r="CZ324" i="49"/>
  <c r="CZ325" i="49" s="1"/>
  <c r="CZ327" i="49" s="1"/>
  <c r="CZ329" i="49" s="1"/>
  <c r="AW324" i="49"/>
  <c r="AW325" i="49" s="1"/>
  <c r="AW327" i="49" s="1"/>
  <c r="AW329" i="49" s="1"/>
  <c r="DI324" i="49"/>
  <c r="DI325" i="49" s="1"/>
  <c r="DI327" i="49" s="1"/>
  <c r="DI329" i="49" s="1"/>
  <c r="AX324" i="49"/>
  <c r="AX325" i="49" s="1"/>
  <c r="AX327" i="49" s="1"/>
  <c r="AX329" i="49" s="1"/>
  <c r="DJ324" i="49"/>
  <c r="DJ325" i="49" s="1"/>
  <c r="DJ327" i="49" s="1"/>
  <c r="DJ329" i="49" s="1"/>
  <c r="AI324" i="49"/>
  <c r="AI325" i="49" s="1"/>
  <c r="AI327" i="49" s="1"/>
  <c r="AI329" i="49" s="1"/>
  <c r="CU324" i="49"/>
  <c r="CU325" i="49" s="1"/>
  <c r="CU327" i="49" s="1"/>
  <c r="CU329" i="49" s="1"/>
  <c r="AZ324" i="49"/>
  <c r="AZ325" i="49" s="1"/>
  <c r="AZ327" i="49" s="1"/>
  <c r="AZ329" i="49" s="1"/>
  <c r="DL324" i="49"/>
  <c r="DL325" i="49" s="1"/>
  <c r="DL327" i="49" s="1"/>
  <c r="DL329" i="49" s="1"/>
  <c r="BA324" i="49"/>
  <c r="BA325" i="49" s="1"/>
  <c r="BA327" i="49" s="1"/>
  <c r="BA329" i="49" s="1"/>
  <c r="DM324" i="49"/>
  <c r="DM325" i="49" s="1"/>
  <c r="DM327" i="49" s="1"/>
  <c r="DM329" i="49" s="1"/>
  <c r="BR324" i="49"/>
  <c r="BR325" i="49" s="1"/>
  <c r="BR327" i="49" s="1"/>
  <c r="BR329" i="49" s="1"/>
  <c r="W324" i="49"/>
  <c r="W325" i="49" s="1"/>
  <c r="W327" i="49" s="1"/>
  <c r="W329" i="49" s="1"/>
  <c r="CI324" i="49"/>
  <c r="CI325" i="49" s="1"/>
  <c r="CI327" i="49" s="1"/>
  <c r="CI329" i="49" s="1"/>
  <c r="AV324" i="49"/>
  <c r="AV325" i="49" s="1"/>
  <c r="AV327" i="49" s="1"/>
  <c r="AV329" i="49" s="1"/>
  <c r="DH324" i="49"/>
  <c r="DH325" i="49" s="1"/>
  <c r="DH327" i="49" s="1"/>
  <c r="DH329" i="49" s="1"/>
  <c r="BE324" i="49"/>
  <c r="BE325" i="49" s="1"/>
  <c r="BE327" i="49" s="1"/>
  <c r="BE329" i="49" s="1"/>
  <c r="DQ324" i="49"/>
  <c r="DQ325" i="49" s="1"/>
  <c r="DQ327" i="49" s="1"/>
  <c r="DQ329" i="49" s="1"/>
  <c r="BF324" i="49"/>
  <c r="BF325" i="49" s="1"/>
  <c r="BF327" i="49" s="1"/>
  <c r="BF329" i="49" s="1"/>
  <c r="DR324" i="49"/>
  <c r="DR325" i="49" s="1"/>
  <c r="DR327" i="49" s="1"/>
  <c r="DR329" i="49" s="1"/>
  <c r="AQ324" i="49"/>
  <c r="AQ325" i="49" s="1"/>
  <c r="AQ327" i="49" s="1"/>
  <c r="AQ329" i="49" s="1"/>
  <c r="DC324" i="49"/>
  <c r="DC325" i="49" s="1"/>
  <c r="DC327" i="49" s="1"/>
  <c r="DC329" i="49" s="1"/>
  <c r="BH324" i="49"/>
  <c r="BH325" i="49" s="1"/>
  <c r="BH327" i="49" s="1"/>
  <c r="BH329" i="49" s="1"/>
  <c r="DT324" i="49"/>
  <c r="DT325" i="49" s="1"/>
  <c r="DT327" i="49" s="1"/>
  <c r="DT329" i="49" s="1"/>
  <c r="BI324" i="49"/>
  <c r="BI325" i="49" s="1"/>
  <c r="BI327" i="49" s="1"/>
  <c r="BI329" i="49" s="1"/>
  <c r="DU324" i="49"/>
  <c r="DU325" i="49" s="1"/>
  <c r="DU327" i="49" s="1"/>
  <c r="DU329" i="49" s="1"/>
  <c r="N324" i="49"/>
  <c r="N325" i="49" s="1"/>
  <c r="N327" i="49" s="1"/>
  <c r="N329" i="49" s="1"/>
  <c r="BZ324" i="49"/>
  <c r="BZ325" i="49" s="1"/>
  <c r="BZ327" i="49" s="1"/>
  <c r="BZ329" i="49" s="1"/>
  <c r="AE324" i="49"/>
  <c r="AE325" i="49" s="1"/>
  <c r="AE327" i="49" s="1"/>
  <c r="AE329" i="49" s="1"/>
  <c r="CQ324" i="49"/>
  <c r="CQ325" i="49" s="1"/>
  <c r="CQ327" i="49" s="1"/>
  <c r="CQ329" i="49" s="1"/>
  <c r="BD324" i="49"/>
  <c r="BD325" i="49" s="1"/>
  <c r="BD327" i="49" s="1"/>
  <c r="BD329" i="49" s="1"/>
  <c r="DP324" i="49"/>
  <c r="DP325" i="49" s="1"/>
  <c r="DP327" i="49" s="1"/>
  <c r="DP329" i="49" s="1"/>
  <c r="BM324" i="49"/>
  <c r="BM325" i="49" s="1"/>
  <c r="BM327" i="49" s="1"/>
  <c r="BM329" i="49" s="1"/>
  <c r="DY324" i="49"/>
  <c r="DY325" i="49" s="1"/>
  <c r="DY327" i="49" s="1"/>
  <c r="DY329" i="49" s="1"/>
  <c r="BN324" i="49"/>
  <c r="BN325" i="49" s="1"/>
  <c r="BN327" i="49" s="1"/>
  <c r="BN329" i="49" s="1"/>
  <c r="AY324" i="49"/>
  <c r="AY325" i="49" s="1"/>
  <c r="AY327" i="49" s="1"/>
  <c r="AY329" i="49" s="1"/>
  <c r="DK324" i="49"/>
  <c r="DK325" i="49" s="1"/>
  <c r="DK327" i="49" s="1"/>
  <c r="DK329" i="49" s="1"/>
  <c r="BP324" i="49"/>
  <c r="BP325" i="49" s="1"/>
  <c r="BP327" i="49" s="1"/>
  <c r="BP329" i="49" s="1"/>
  <c r="EB324" i="49"/>
  <c r="EB325" i="49" s="1"/>
  <c r="EB327" i="49" s="1"/>
  <c r="EB329" i="49" s="1"/>
  <c r="BQ324" i="49"/>
  <c r="BQ325" i="49" s="1"/>
  <c r="BQ327" i="49" s="1"/>
  <c r="BQ329" i="49" s="1"/>
  <c r="V324" i="49"/>
  <c r="V325" i="49" s="1"/>
  <c r="V327" i="49" s="1"/>
  <c r="V329" i="49" s="1"/>
  <c r="CH324" i="49"/>
  <c r="CH325" i="49" s="1"/>
  <c r="CH327" i="49" s="1"/>
  <c r="CH329" i="49" s="1"/>
  <c r="AM324" i="49"/>
  <c r="AM325" i="49" s="1"/>
  <c r="AM327" i="49" s="1"/>
  <c r="AM329" i="49" s="1"/>
  <c r="CY324" i="49"/>
  <c r="CY325" i="49" s="1"/>
  <c r="CY327" i="49" s="1"/>
  <c r="CY329" i="49" s="1"/>
  <c r="BL324" i="49"/>
  <c r="BL325" i="49" s="1"/>
  <c r="BL327" i="49" s="1"/>
  <c r="BL329" i="49" s="1"/>
  <c r="BU324" i="49"/>
  <c r="BU325" i="49" s="1"/>
  <c r="BU327" i="49" s="1"/>
  <c r="BU329" i="49" s="1"/>
  <c r="J324" i="49"/>
  <c r="BV324" i="49"/>
  <c r="BV325" i="49" s="1"/>
  <c r="BV327" i="49" s="1"/>
  <c r="BV329" i="49" s="1"/>
  <c r="BG324" i="49"/>
  <c r="BG325" i="49" s="1"/>
  <c r="BG327" i="49" s="1"/>
  <c r="BG329" i="49" s="1"/>
  <c r="DS324" i="49"/>
  <c r="DS325" i="49" s="1"/>
  <c r="DS327" i="49" s="1"/>
  <c r="DS329" i="49" s="1"/>
  <c r="L324" i="49"/>
  <c r="L325" i="49" s="1"/>
  <c r="L327" i="49" s="1"/>
  <c r="L329" i="49" s="1"/>
  <c r="BX324" i="49"/>
  <c r="BX325" i="49" s="1"/>
  <c r="BX327" i="49" s="1"/>
  <c r="BX329" i="49" s="1"/>
  <c r="M324" i="49"/>
  <c r="M325" i="49" s="1"/>
  <c r="M327" i="49" s="1"/>
  <c r="M329" i="49" s="1"/>
  <c r="BY324" i="49"/>
  <c r="BY325" i="49" s="1"/>
  <c r="BY327" i="49" s="1"/>
  <c r="BY329" i="49" s="1"/>
  <c r="AD324" i="49"/>
  <c r="AD325" i="49" s="1"/>
  <c r="AD327" i="49" s="1"/>
  <c r="AD329" i="49" s="1"/>
  <c r="CP324" i="49"/>
  <c r="CP325" i="49" s="1"/>
  <c r="CP327" i="49" s="1"/>
  <c r="CP329" i="49" s="1"/>
  <c r="AU324" i="49"/>
  <c r="AU325" i="49" s="1"/>
  <c r="AU327" i="49" s="1"/>
  <c r="AU329" i="49" s="1"/>
  <c r="DG324" i="49"/>
  <c r="DG325" i="49" s="1"/>
  <c r="DG327" i="49" s="1"/>
  <c r="DG329" i="49" s="1"/>
  <c r="BT324" i="49"/>
  <c r="BT325" i="49" s="1"/>
  <c r="BT327" i="49" s="1"/>
  <c r="BT329" i="49" s="1"/>
  <c r="Q324" i="49"/>
  <c r="Q325" i="49" s="1"/>
  <c r="Q327" i="49" s="1"/>
  <c r="Q329" i="49" s="1"/>
  <c r="CC324" i="49"/>
  <c r="CC325" i="49" s="1"/>
  <c r="CC327" i="49" s="1"/>
  <c r="CC329" i="49" s="1"/>
  <c r="R324" i="49"/>
  <c r="R325" i="49" s="1"/>
  <c r="R327" i="49" s="1"/>
  <c r="R329" i="49" s="1"/>
  <c r="CD324" i="49"/>
  <c r="CD325" i="49" s="1"/>
  <c r="CD327" i="49" s="1"/>
  <c r="CD329" i="49" s="1"/>
  <c r="BO324" i="49"/>
  <c r="BO325" i="49" s="1"/>
  <c r="BO327" i="49" s="1"/>
  <c r="BO329" i="49" s="1"/>
  <c r="EA324" i="49"/>
  <c r="EA325" i="49" s="1"/>
  <c r="EA327" i="49" s="1"/>
  <c r="EA329" i="49" s="1"/>
  <c r="T324" i="49"/>
  <c r="T325" i="49" s="1"/>
  <c r="T327" i="49" s="1"/>
  <c r="T329" i="49" s="1"/>
  <c r="CF324" i="49"/>
  <c r="CF325" i="49" s="1"/>
  <c r="CF327" i="49" s="1"/>
  <c r="CF329" i="49" s="1"/>
  <c r="U324" i="49"/>
  <c r="U325" i="49" s="1"/>
  <c r="U327" i="49" s="1"/>
  <c r="U329" i="49" s="1"/>
  <c r="CG324" i="49"/>
  <c r="CG325" i="49" s="1"/>
  <c r="CG327" i="49" s="1"/>
  <c r="CG329" i="49" s="1"/>
  <c r="AL324" i="49"/>
  <c r="AL325" i="49" s="1"/>
  <c r="AL327" i="49" s="1"/>
  <c r="AL329" i="49" s="1"/>
  <c r="CX324" i="49"/>
  <c r="CX325" i="49" s="1"/>
  <c r="CX327" i="49" s="1"/>
  <c r="CX329" i="49" s="1"/>
  <c r="BC324" i="49"/>
  <c r="BC325" i="49" s="1"/>
  <c r="BC327" i="49" s="1"/>
  <c r="BC329" i="49" s="1"/>
  <c r="DO324" i="49"/>
  <c r="DO325" i="49" s="1"/>
  <c r="DO327" i="49" s="1"/>
  <c r="DO329" i="49" s="1"/>
  <c r="P324" i="49"/>
  <c r="P325" i="49" s="1"/>
  <c r="P327" i="49" s="1"/>
  <c r="P329" i="49" s="1"/>
  <c r="CB324" i="49"/>
  <c r="CB325" i="49" s="1"/>
  <c r="CB327" i="49" s="1"/>
  <c r="CB329" i="49" s="1"/>
  <c r="Y324" i="49"/>
  <c r="Y325" i="49" s="1"/>
  <c r="Y327" i="49" s="1"/>
  <c r="Y329" i="49" s="1"/>
  <c r="CK324" i="49"/>
  <c r="CK325" i="49" s="1"/>
  <c r="CK327" i="49" s="1"/>
  <c r="CK329" i="49" s="1"/>
  <c r="Z324" i="49"/>
  <c r="Z325" i="49" s="1"/>
  <c r="Z327" i="49" s="1"/>
  <c r="Z329" i="49" s="1"/>
  <c r="CL324" i="49"/>
  <c r="CL325" i="49" s="1"/>
  <c r="CL327" i="49" s="1"/>
  <c r="CL329" i="49" s="1"/>
  <c r="K324" i="49"/>
  <c r="K325" i="49" s="1"/>
  <c r="K327" i="49" s="1"/>
  <c r="K329" i="49" s="1"/>
  <c r="BW324" i="49"/>
  <c r="BW325" i="49" s="1"/>
  <c r="BW327" i="49" s="1"/>
  <c r="BW329" i="49" s="1"/>
  <c r="AB324" i="49"/>
  <c r="AB325" i="49" s="1"/>
  <c r="AB327" i="49" s="1"/>
  <c r="AB329" i="49" s="1"/>
  <c r="CN324" i="49"/>
  <c r="CN325" i="49" s="1"/>
  <c r="CN327" i="49" s="1"/>
  <c r="CN329" i="49" s="1"/>
  <c r="AC324" i="49"/>
  <c r="AC325" i="49" s="1"/>
  <c r="AC327" i="49" s="1"/>
  <c r="AC329" i="49" s="1"/>
  <c r="CO324" i="49"/>
  <c r="CO325" i="49" s="1"/>
  <c r="CO327" i="49" s="1"/>
  <c r="CO329" i="49" s="1"/>
  <c r="AT324" i="49"/>
  <c r="AT325" i="49" s="1"/>
  <c r="AT327" i="49" s="1"/>
  <c r="AT329" i="49" s="1"/>
  <c r="DF324" i="49"/>
  <c r="DF325" i="49" s="1"/>
  <c r="DF327" i="49" s="1"/>
  <c r="DF329" i="49" s="1"/>
  <c r="BK324" i="49"/>
  <c r="BK325" i="49" s="1"/>
  <c r="BK327" i="49" s="1"/>
  <c r="BK329" i="49" s="1"/>
  <c r="DW324" i="49"/>
  <c r="DW325" i="49" s="1"/>
  <c r="DW327" i="49" s="1"/>
  <c r="DW329" i="49" s="1"/>
  <c r="X324" i="49"/>
  <c r="X325" i="49" s="1"/>
  <c r="X327" i="49" s="1"/>
  <c r="X329" i="49" s="1"/>
  <c r="CJ324" i="49"/>
  <c r="CJ325" i="49" s="1"/>
  <c r="CJ327" i="49" s="1"/>
  <c r="CJ329" i="49" s="1"/>
  <c r="AG324" i="49"/>
  <c r="AG325" i="49" s="1"/>
  <c r="AG327" i="49" s="1"/>
  <c r="AG329" i="49" s="1"/>
  <c r="CS324" i="49"/>
  <c r="CS325" i="49" s="1"/>
  <c r="CS327" i="49" s="1"/>
  <c r="CS329" i="49" s="1"/>
  <c r="AH324" i="49"/>
  <c r="AH325" i="49" s="1"/>
  <c r="AH327" i="49" s="1"/>
  <c r="AH329" i="49" s="1"/>
  <c r="CT324" i="49"/>
  <c r="CT325" i="49" s="1"/>
  <c r="CT327" i="49" s="1"/>
  <c r="CT329" i="49" s="1"/>
  <c r="S324" i="49"/>
  <c r="S325" i="49" s="1"/>
  <c r="S327" i="49" s="1"/>
  <c r="S329" i="49" s="1"/>
  <c r="CE324" i="49"/>
  <c r="CE325" i="49" s="1"/>
  <c r="CE327" i="49" s="1"/>
  <c r="CE329" i="49" s="1"/>
  <c r="AJ324" i="49"/>
  <c r="AJ325" i="49" s="1"/>
  <c r="AJ327" i="49" s="1"/>
  <c r="AJ329" i="49" s="1"/>
  <c r="CV324" i="49"/>
  <c r="CV325" i="49" s="1"/>
  <c r="CV327" i="49" s="1"/>
  <c r="CV329" i="49" s="1"/>
  <c r="AK324" i="49"/>
  <c r="AP324" i="49"/>
  <c r="AP325" i="49" s="1"/>
  <c r="AP327" i="49" s="1"/>
  <c r="AP329" i="49" s="1"/>
  <c r="CW324" i="49"/>
  <c r="CW325" i="49" s="1"/>
  <c r="CW327" i="49" s="1"/>
  <c r="CW329" i="49" s="1"/>
  <c r="BB324" i="49"/>
  <c r="BB325" i="49" s="1"/>
  <c r="BB327" i="49" s="1"/>
  <c r="BB329" i="49" s="1"/>
  <c r="DB324" i="49"/>
  <c r="DB325" i="49" s="1"/>
  <c r="DB327" i="49" s="1"/>
  <c r="DB329" i="49" s="1"/>
  <c r="DN324" i="49"/>
  <c r="DN325" i="49" s="1"/>
  <c r="DN327" i="49" s="1"/>
  <c r="DN329" i="49" s="1"/>
  <c r="BS324" i="49"/>
  <c r="BS325" i="49" s="1"/>
  <c r="BS327" i="49" s="1"/>
  <c r="BS329" i="49" s="1"/>
  <c r="AF324" i="49"/>
  <c r="AF325" i="49" s="1"/>
  <c r="AF327" i="49" s="1"/>
  <c r="AF329" i="49" s="1"/>
  <c r="AO324" i="49"/>
  <c r="AO325" i="49" s="1"/>
  <c r="AO327" i="49" s="1"/>
  <c r="AO329" i="49" s="1"/>
  <c r="CR324" i="49"/>
  <c r="CR325" i="49" s="1"/>
  <c r="CR327" i="49" s="1"/>
  <c r="CR329" i="49" s="1"/>
  <c r="DA324" i="49"/>
  <c r="DA325" i="49" s="1"/>
  <c r="DA327" i="49" s="1"/>
  <c r="DA329" i="49" s="1"/>
  <c r="DY61" i="51"/>
  <c r="AO61" i="51"/>
  <c r="CC61" i="51"/>
  <c r="DA61" i="51"/>
  <c r="DI61" i="51"/>
  <c r="AW61" i="51"/>
  <c r="Q61" i="51"/>
  <c r="BE61" i="51"/>
  <c r="CK61" i="51"/>
  <c r="CS61" i="51"/>
  <c r="BZ61" i="51"/>
  <c r="N61" i="51"/>
  <c r="BQ61" i="51"/>
  <c r="EB61" i="51"/>
  <c r="BP61" i="51"/>
  <c r="EA61" i="51"/>
  <c r="BO61" i="51"/>
  <c r="DZ61" i="51"/>
  <c r="BN61" i="51"/>
  <c r="DX61" i="51"/>
  <c r="BL61" i="51"/>
  <c r="DO61" i="51"/>
  <c r="BC61" i="51"/>
  <c r="BR61" i="51"/>
  <c r="DU61" i="51"/>
  <c r="BI61" i="51"/>
  <c r="DT61" i="51"/>
  <c r="BH61" i="51"/>
  <c r="DS61" i="51"/>
  <c r="BG61" i="51"/>
  <c r="DR61" i="51"/>
  <c r="BF61" i="51"/>
  <c r="DP61" i="51"/>
  <c r="BD61" i="51"/>
  <c r="DG61" i="51"/>
  <c r="AU61" i="51"/>
  <c r="DV61" i="51"/>
  <c r="BJ61" i="51"/>
  <c r="DM61" i="51"/>
  <c r="BA61" i="51"/>
  <c r="DL61" i="51"/>
  <c r="AZ61" i="51"/>
  <c r="DK61" i="51"/>
  <c r="AY61" i="51"/>
  <c r="DJ61" i="51"/>
  <c r="AX61" i="51"/>
  <c r="DH61" i="51"/>
  <c r="AV61" i="51"/>
  <c r="CY61" i="51"/>
  <c r="AM61" i="51"/>
  <c r="DQ61" i="51"/>
  <c r="BM61" i="51"/>
  <c r="DN61" i="51"/>
  <c r="BB61" i="51"/>
  <c r="DE61" i="51"/>
  <c r="AS61" i="51"/>
  <c r="DD61" i="51"/>
  <c r="AR61" i="51"/>
  <c r="DC61" i="51"/>
  <c r="AQ61" i="51"/>
  <c r="DB61" i="51"/>
  <c r="AP61" i="51"/>
  <c r="CZ61" i="51"/>
  <c r="AN61" i="51"/>
  <c r="CQ61" i="51"/>
  <c r="AE61" i="51"/>
  <c r="DF61" i="51"/>
  <c r="AT61" i="51"/>
  <c r="CW61" i="51"/>
  <c r="AK61" i="51"/>
  <c r="CV61" i="51"/>
  <c r="AJ61" i="51"/>
  <c r="CU61" i="51"/>
  <c r="AI61" i="51"/>
  <c r="CT61" i="51"/>
  <c r="AH61" i="51"/>
  <c r="CR61" i="51"/>
  <c r="AF61" i="51"/>
  <c r="CI61" i="51"/>
  <c r="W61" i="51"/>
  <c r="Y61" i="51"/>
  <c r="CX61" i="51"/>
  <c r="AL61" i="51"/>
  <c r="CO61" i="51"/>
  <c r="AC61" i="51"/>
  <c r="CN61" i="51"/>
  <c r="AB61" i="51"/>
  <c r="CM61" i="51"/>
  <c r="AA61" i="51"/>
  <c r="CL61" i="51"/>
  <c r="Z61" i="51"/>
  <c r="CJ61" i="51"/>
  <c r="X61" i="51"/>
  <c r="CA61" i="51"/>
  <c r="O61" i="51"/>
  <c r="CP61" i="51"/>
  <c r="AD61" i="51"/>
  <c r="CG61" i="51"/>
  <c r="U61" i="51"/>
  <c r="CF61" i="51"/>
  <c r="T61" i="51"/>
  <c r="CE61" i="51"/>
  <c r="S61" i="51"/>
  <c r="CD61" i="51"/>
  <c r="R61" i="51"/>
  <c r="CB61" i="51"/>
  <c r="P61" i="51"/>
  <c r="BS61" i="51"/>
  <c r="BU61" i="51"/>
  <c r="CH61" i="51"/>
  <c r="BV61" i="51"/>
  <c r="V61" i="51"/>
  <c r="J61" i="51"/>
  <c r="BY61" i="51"/>
  <c r="BT61" i="51"/>
  <c r="M61" i="51"/>
  <c r="DW61" i="51"/>
  <c r="AG61" i="51"/>
  <c r="BX61" i="51"/>
  <c r="BK61" i="51"/>
  <c r="L61" i="51"/>
  <c r="BW61" i="51"/>
  <c r="K61" i="51"/>
  <c r="P262" i="51"/>
  <c r="P263" i="51" s="1"/>
  <c r="CM262" i="51"/>
  <c r="CM263" i="51" s="1"/>
  <c r="AA262" i="51"/>
  <c r="AA263" i="51" s="1"/>
  <c r="CI262" i="51"/>
  <c r="CI263" i="51" s="1"/>
  <c r="DN262" i="51"/>
  <c r="DN263" i="51" s="1"/>
  <c r="BB262" i="51"/>
  <c r="BB263" i="51" s="1"/>
  <c r="AO262" i="51"/>
  <c r="AO263" i="51" s="1"/>
  <c r="DB262" i="51"/>
  <c r="DB263" i="51" s="1"/>
  <c r="U262" i="51"/>
  <c r="U263" i="51" s="1"/>
  <c r="DQ262" i="51"/>
  <c r="DQ263" i="51" s="1"/>
  <c r="AG262" i="51"/>
  <c r="AG263" i="51" s="1"/>
  <c r="CT262" i="51"/>
  <c r="CT263" i="51" s="1"/>
  <c r="AJ262" i="51"/>
  <c r="AJ263" i="51" s="1"/>
  <c r="CW262" i="51"/>
  <c r="CW263" i="51" s="1"/>
  <c r="Q262" i="51"/>
  <c r="Q263" i="51" s="1"/>
  <c r="DL262" i="51"/>
  <c r="DL263" i="51" s="1"/>
  <c r="CE262" i="51"/>
  <c r="CE263" i="51" s="1"/>
  <c r="S262" i="51"/>
  <c r="S263" i="51" s="1"/>
  <c r="CA262" i="51"/>
  <c r="CA263" i="51" s="1"/>
  <c r="DF262" i="51"/>
  <c r="DF263" i="51" s="1"/>
  <c r="AT262" i="51"/>
  <c r="AT263" i="51" s="1"/>
  <c r="BA262" i="51"/>
  <c r="BA263" i="51" s="1"/>
  <c r="T262" i="51"/>
  <c r="T263" i="51" s="1"/>
  <c r="DP262" i="51"/>
  <c r="DP263" i="51" s="1"/>
  <c r="AF262" i="51"/>
  <c r="AF263" i="51" s="1"/>
  <c r="AS262" i="51"/>
  <c r="AS263" i="51" s="1"/>
  <c r="M262" i="51"/>
  <c r="M263" i="51" s="1"/>
  <c r="DH262" i="51"/>
  <c r="DH263" i="51" s="1"/>
  <c r="AW262" i="51"/>
  <c r="AW263" i="51" s="1"/>
  <c r="DJ262" i="51"/>
  <c r="DJ263" i="51" s="1"/>
  <c r="AB262" i="51"/>
  <c r="AB263" i="51" s="1"/>
  <c r="DY262" i="51"/>
  <c r="DY263" i="51" s="1"/>
  <c r="BW262" i="51"/>
  <c r="BW263" i="51" s="1"/>
  <c r="K262" i="51"/>
  <c r="K263" i="51" s="1"/>
  <c r="BS262" i="51"/>
  <c r="BS263" i="51" s="1"/>
  <c r="CX262" i="51"/>
  <c r="CX263" i="51" s="1"/>
  <c r="AL262" i="51"/>
  <c r="AL263" i="51" s="1"/>
  <c r="BN262" i="51"/>
  <c r="BN263" i="51" s="1"/>
  <c r="AE262" i="51"/>
  <c r="AE263" i="51" s="1"/>
  <c r="EB262" i="51"/>
  <c r="EB263" i="51" s="1"/>
  <c r="AR262" i="51"/>
  <c r="AR263" i="51" s="1"/>
  <c r="BF262" i="51"/>
  <c r="BF263" i="51" s="1"/>
  <c r="X262" i="51"/>
  <c r="X263" i="51" s="1"/>
  <c r="DT262" i="51"/>
  <c r="DT263" i="51" s="1"/>
  <c r="BI262" i="51"/>
  <c r="BI263" i="51" s="1"/>
  <c r="Z262" i="51"/>
  <c r="Z263" i="51" s="1"/>
  <c r="DX262" i="51"/>
  <c r="DX263" i="51" s="1"/>
  <c r="AN262" i="51"/>
  <c r="AN263" i="51" s="1"/>
  <c r="EA262" i="51"/>
  <c r="EA263" i="51" s="1"/>
  <c r="BO262" i="51"/>
  <c r="BO263" i="51" s="1"/>
  <c r="DW262" i="51"/>
  <c r="DW263" i="51" s="1"/>
  <c r="BK262" i="51"/>
  <c r="BK263" i="51" s="1"/>
  <c r="CP262" i="51"/>
  <c r="CP263" i="51" s="1"/>
  <c r="AD262" i="51"/>
  <c r="AD263" i="51" s="1"/>
  <c r="CB262" i="51"/>
  <c r="CB263" i="51" s="1"/>
  <c r="AP262" i="51"/>
  <c r="AP263" i="51" s="1"/>
  <c r="BE262" i="51"/>
  <c r="BE263" i="51" s="1"/>
  <c r="BT262" i="51"/>
  <c r="BT263" i="51" s="1"/>
  <c r="AH262" i="51"/>
  <c r="AH263" i="51" s="1"/>
  <c r="BV262" i="51"/>
  <c r="BV263" i="51" s="1"/>
  <c r="AK262" i="51"/>
  <c r="AK263" i="51" s="1"/>
  <c r="AZ262" i="51"/>
  <c r="AZ263" i="51" s="1"/>
  <c r="DS262" i="51"/>
  <c r="DS263" i="51" s="1"/>
  <c r="BG262" i="51"/>
  <c r="BG263" i="51" s="1"/>
  <c r="DO262" i="51"/>
  <c r="DO263" i="51" s="1"/>
  <c r="BC262" i="51"/>
  <c r="BC263" i="51" s="1"/>
  <c r="CH262" i="51"/>
  <c r="CH263" i="51" s="1"/>
  <c r="V262" i="51"/>
  <c r="V263" i="51" s="1"/>
  <c r="CN262" i="51"/>
  <c r="CN263" i="51" s="1"/>
  <c r="BD262" i="51"/>
  <c r="BD263" i="51" s="1"/>
  <c r="BQ262" i="51"/>
  <c r="BQ263" i="51" s="1"/>
  <c r="CF262" i="51"/>
  <c r="CF263" i="51" s="1"/>
  <c r="AV262" i="51"/>
  <c r="AV263" i="51" s="1"/>
  <c r="CJ262" i="51"/>
  <c r="CJ263" i="51" s="1"/>
  <c r="AX262" i="51"/>
  <c r="AX263" i="51" s="1"/>
  <c r="BM262" i="51"/>
  <c r="BM263" i="51" s="1"/>
  <c r="DK262" i="51"/>
  <c r="DK263" i="51" s="1"/>
  <c r="AY262" i="51"/>
  <c r="AY263" i="51" s="1"/>
  <c r="DG262" i="51"/>
  <c r="DG263" i="51" s="1"/>
  <c r="AU262" i="51"/>
  <c r="AU263" i="51" s="1"/>
  <c r="BZ262" i="51"/>
  <c r="BZ263" i="51" s="1"/>
  <c r="N262" i="51"/>
  <c r="N263" i="51" s="1"/>
  <c r="DA262" i="51"/>
  <c r="DA263" i="51" s="1"/>
  <c r="BP262" i="51"/>
  <c r="BP263" i="51" s="1"/>
  <c r="CD262" i="51"/>
  <c r="CD263" i="51" s="1"/>
  <c r="CS262" i="51"/>
  <c r="CS263" i="51" s="1"/>
  <c r="BH262" i="51"/>
  <c r="BH263" i="51" s="1"/>
  <c r="CV262" i="51"/>
  <c r="CV263" i="51" s="1"/>
  <c r="BL262" i="51"/>
  <c r="BL263" i="51" s="1"/>
  <c r="BY262" i="51"/>
  <c r="BY263" i="51" s="1"/>
  <c r="DC262" i="51"/>
  <c r="DC263" i="51" s="1"/>
  <c r="AQ262" i="51"/>
  <c r="AQ263" i="51" s="1"/>
  <c r="CY262" i="51"/>
  <c r="CY263" i="51" s="1"/>
  <c r="AM262" i="51"/>
  <c r="AM263" i="51" s="1"/>
  <c r="BR262" i="51"/>
  <c r="BR263" i="51" s="1"/>
  <c r="R262" i="51"/>
  <c r="R263" i="51" s="1"/>
  <c r="DM262" i="51"/>
  <c r="DM263" i="51" s="1"/>
  <c r="CC262" i="51"/>
  <c r="CC263" i="51" s="1"/>
  <c r="CR262" i="51"/>
  <c r="CR263" i="51" s="1"/>
  <c r="L262" i="51"/>
  <c r="L263" i="51" s="1"/>
  <c r="DE262" i="51"/>
  <c r="DE263" i="51" s="1"/>
  <c r="BU262" i="51"/>
  <c r="BU263" i="51" s="1"/>
  <c r="O262" i="51"/>
  <c r="O263" i="51" s="1"/>
  <c r="DI262" i="51"/>
  <c r="DI263" i="51" s="1"/>
  <c r="BX262" i="51"/>
  <c r="BX263" i="51" s="1"/>
  <c r="CL262" i="51"/>
  <c r="CL263" i="51" s="1"/>
  <c r="DU262" i="51"/>
  <c r="DU263" i="51" s="1"/>
  <c r="DZ262" i="51"/>
  <c r="DZ263" i="51" s="1"/>
  <c r="CU262" i="51"/>
  <c r="CU263" i="51" s="1"/>
  <c r="W262" i="51"/>
  <c r="W263" i="51" s="1"/>
  <c r="AI262" i="51"/>
  <c r="AI263" i="51" s="1"/>
  <c r="DR262" i="51"/>
  <c r="CQ262" i="51"/>
  <c r="CQ263" i="51" s="1"/>
  <c r="CO262" i="51"/>
  <c r="CO263" i="51" s="1"/>
  <c r="CZ262" i="51"/>
  <c r="CZ263" i="51" s="1"/>
  <c r="DV262" i="51"/>
  <c r="DV263" i="51" s="1"/>
  <c r="CG262" i="51"/>
  <c r="CG263" i="51" s="1"/>
  <c r="BJ262" i="51"/>
  <c r="BJ263" i="51" s="1"/>
  <c r="AC262" i="51"/>
  <c r="AC263" i="51" s="1"/>
  <c r="J262" i="51"/>
  <c r="J263" i="51" s="1"/>
  <c r="DD262" i="51"/>
  <c r="DD263" i="51" s="1"/>
  <c r="Y262" i="51"/>
  <c r="Y263" i="51" s="1"/>
  <c r="CK262" i="51"/>
  <c r="CK263" i="51" s="1"/>
  <c r="W290" i="51"/>
  <c r="Y290" i="51"/>
  <c r="CN290" i="51"/>
  <c r="DA290" i="51"/>
  <c r="BA290" i="51"/>
  <c r="AO290" i="51"/>
  <c r="DM290" i="51"/>
  <c r="BN290" i="51"/>
  <c r="J290" i="51"/>
  <c r="BY290" i="51"/>
  <c r="N290" i="51"/>
  <c r="BK290" i="51"/>
  <c r="DW290" i="51"/>
  <c r="CB290" i="51"/>
  <c r="AI290" i="51"/>
  <c r="CU290" i="51"/>
  <c r="BX290" i="51"/>
  <c r="BV290" i="51"/>
  <c r="BZ290" i="51"/>
  <c r="AZ290" i="51"/>
  <c r="K290" i="51"/>
  <c r="AD290" i="51"/>
  <c r="CA290" i="51"/>
  <c r="AF290" i="51"/>
  <c r="CR290" i="51"/>
  <c r="AY290" i="51"/>
  <c r="AL290" i="51"/>
  <c r="S290" i="51"/>
  <c r="Q290" i="51"/>
  <c r="CI290" i="51"/>
  <c r="AN290" i="51"/>
  <c r="CZ290" i="51"/>
  <c r="BG290" i="51"/>
  <c r="DS290" i="51"/>
  <c r="AK290" i="51"/>
  <c r="AJ290" i="51"/>
  <c r="DY290" i="51"/>
  <c r="AA290" i="51"/>
  <c r="AE290" i="51"/>
  <c r="CQ290" i="51"/>
  <c r="AV290" i="51"/>
  <c r="DH290" i="51"/>
  <c r="BO290" i="51"/>
  <c r="EA290" i="51"/>
  <c r="DV290" i="51"/>
  <c r="U290" i="51"/>
  <c r="DU290" i="51"/>
  <c r="P290" i="51"/>
  <c r="DZ290" i="51"/>
  <c r="CX290" i="51"/>
  <c r="T290" i="51"/>
  <c r="AU290" i="51"/>
  <c r="DG290" i="51"/>
  <c r="BL290" i="51"/>
  <c r="DX290" i="51"/>
  <c r="CE290" i="51"/>
  <c r="CW290" i="51"/>
  <c r="CV290" i="51"/>
  <c r="DL290" i="51"/>
  <c r="V290" i="51"/>
  <c r="BT290" i="51"/>
  <c r="DK290" i="51"/>
  <c r="AW290" i="51"/>
  <c r="AH290" i="51"/>
  <c r="AS290" i="51"/>
  <c r="CP290" i="51"/>
  <c r="EB290" i="51"/>
  <c r="Z290" i="51"/>
  <c r="CL290" i="51"/>
  <c r="AM290" i="51"/>
  <c r="CJ290" i="51"/>
  <c r="DJ290" i="51"/>
  <c r="DT290" i="51"/>
  <c r="O290" i="51"/>
  <c r="AG290" i="51"/>
  <c r="CD290" i="51"/>
  <c r="DN290" i="51"/>
  <c r="BM290" i="51"/>
  <c r="BC290" i="51"/>
  <c r="DP290" i="51"/>
  <c r="CK290" i="51"/>
  <c r="DF290" i="51"/>
  <c r="DR290" i="51"/>
  <c r="M290" i="51"/>
  <c r="BQ290" i="51"/>
  <c r="DB290" i="51"/>
  <c r="BS290" i="51"/>
  <c r="X290" i="51"/>
  <c r="BJ290" i="51"/>
  <c r="CT290" i="51"/>
  <c r="DE290" i="51"/>
  <c r="BE290" i="51"/>
  <c r="CO290" i="51"/>
  <c r="CY290" i="51"/>
  <c r="AQ290" i="51"/>
  <c r="AX290" i="51"/>
  <c r="CG290" i="51"/>
  <c r="CS290" i="51"/>
  <c r="AR290" i="51"/>
  <c r="CC290" i="51"/>
  <c r="DO290" i="51"/>
  <c r="BW290" i="51"/>
  <c r="DI290" i="51"/>
  <c r="BU290" i="51"/>
  <c r="CF290" i="51"/>
  <c r="AC290" i="51"/>
  <c r="BP290" i="51"/>
  <c r="L290" i="51"/>
  <c r="R290" i="51"/>
  <c r="CM290" i="51"/>
  <c r="CH290" i="51"/>
  <c r="BH290" i="51"/>
  <c r="BR290" i="51"/>
  <c r="DQ290" i="51"/>
  <c r="BB290" i="51"/>
  <c r="AB290" i="51"/>
  <c r="BF290" i="51"/>
  <c r="BD290" i="51"/>
  <c r="AT290" i="51"/>
  <c r="DC290" i="51"/>
  <c r="AP290" i="51"/>
  <c r="BI290" i="51"/>
  <c r="DD290" i="51"/>
  <c r="DV200" i="52"/>
  <c r="CK200" i="52"/>
  <c r="Y200" i="52"/>
  <c r="CW200" i="52"/>
  <c r="L200" i="52"/>
  <c r="DJ200" i="52"/>
  <c r="AK200" i="52"/>
  <c r="U200" i="52"/>
  <c r="AX200" i="52"/>
  <c r="BJ200" i="52"/>
  <c r="BX200" i="52"/>
  <c r="DI200" i="52"/>
  <c r="DT200" i="52"/>
  <c r="BK200" i="52"/>
  <c r="DW200" i="52"/>
  <c r="BT200" i="52"/>
  <c r="K200" i="52"/>
  <c r="BW200" i="52"/>
  <c r="DR200" i="52"/>
  <c r="T200" i="52"/>
  <c r="DD200" i="52"/>
  <c r="CC200" i="52"/>
  <c r="AO200" i="52"/>
  <c r="BY200" i="52"/>
  <c r="CV200" i="52"/>
  <c r="CH200" i="52"/>
  <c r="CT200" i="52"/>
  <c r="O200" i="52"/>
  <c r="CA200" i="52"/>
  <c r="X200" i="52"/>
  <c r="CJ200" i="52"/>
  <c r="AA200" i="52"/>
  <c r="CM200" i="52"/>
  <c r="CS200" i="52"/>
  <c r="CD200" i="52"/>
  <c r="BB200" i="52"/>
  <c r="DM200" i="52"/>
  <c r="N200" i="52"/>
  <c r="AZ200" i="52"/>
  <c r="BV200" i="52"/>
  <c r="CG200" i="52"/>
  <c r="W200" i="52"/>
  <c r="CI200" i="52"/>
  <c r="AF200" i="52"/>
  <c r="CR200" i="52"/>
  <c r="AI200" i="52"/>
  <c r="CU200" i="52"/>
  <c r="CF200" i="52"/>
  <c r="BQ200" i="52"/>
  <c r="AP200" i="52"/>
  <c r="DA200" i="52"/>
  <c r="AL200" i="52"/>
  <c r="BI200" i="52"/>
  <c r="BU200" i="52"/>
  <c r="AE200" i="52"/>
  <c r="CQ200" i="52"/>
  <c r="AN200" i="52"/>
  <c r="CZ200" i="52"/>
  <c r="AQ200" i="52"/>
  <c r="DC200" i="52"/>
  <c r="BR200" i="52"/>
  <c r="BE200" i="52"/>
  <c r="EB200" i="52"/>
  <c r="AC200" i="52"/>
  <c r="CN200" i="52"/>
  <c r="DY200" i="52"/>
  <c r="Z200" i="52"/>
  <c r="AW200" i="52"/>
  <c r="AJ200" i="52"/>
  <c r="AT200" i="52"/>
  <c r="AU200" i="52"/>
  <c r="DG200" i="52"/>
  <c r="BD200" i="52"/>
  <c r="DP200" i="52"/>
  <c r="BG200" i="52"/>
  <c r="DS200" i="52"/>
  <c r="AS200" i="52"/>
  <c r="AD200" i="52"/>
  <c r="DB200" i="52"/>
  <c r="BN200" i="52"/>
  <c r="CX200" i="52"/>
  <c r="BC200" i="52"/>
  <c r="DH200" i="52"/>
  <c r="DE200" i="52"/>
  <c r="CP200" i="52"/>
  <c r="CO200" i="52"/>
  <c r="DU200" i="52"/>
  <c r="BS200" i="52"/>
  <c r="DX200" i="52"/>
  <c r="BF200" i="52"/>
  <c r="AR200" i="52"/>
  <c r="BP200" i="52"/>
  <c r="DL200" i="52"/>
  <c r="V200" i="52"/>
  <c r="CY200" i="52"/>
  <c r="S200" i="52"/>
  <c r="AG200" i="52"/>
  <c r="R200" i="52"/>
  <c r="Q200" i="52"/>
  <c r="DZ200" i="52"/>
  <c r="CL200" i="52"/>
  <c r="DO200" i="52"/>
  <c r="AY200" i="52"/>
  <c r="BZ200" i="52"/>
  <c r="BM200" i="52"/>
  <c r="P200" i="52"/>
  <c r="BO200" i="52"/>
  <c r="BA200" i="52"/>
  <c r="M200" i="52"/>
  <c r="DF200" i="52"/>
  <c r="AV200" i="52"/>
  <c r="CE200" i="52"/>
  <c r="AB200" i="52"/>
  <c r="J200" i="52"/>
  <c r="BH200" i="52"/>
  <c r="BL200" i="52"/>
  <c r="DK200" i="52"/>
  <c r="EA200" i="52"/>
  <c r="DN200" i="52"/>
  <c r="DQ200" i="52"/>
  <c r="AH200" i="52"/>
  <c r="AM200" i="52"/>
  <c r="CB200" i="52"/>
  <c r="J283" i="52"/>
  <c r="BL283" i="52"/>
  <c r="DP283" i="52"/>
  <c r="DH283" i="52"/>
  <c r="CZ283" i="52"/>
  <c r="BD283" i="52"/>
  <c r="AV283" i="52"/>
  <c r="AN283" i="52"/>
  <c r="CB283" i="52"/>
  <c r="BT283" i="52"/>
  <c r="CJ283" i="52"/>
  <c r="AF283" i="52"/>
  <c r="P283" i="52"/>
  <c r="CR283" i="52"/>
  <c r="X283" i="52"/>
  <c r="CI283" i="52"/>
  <c r="W283" i="52"/>
  <c r="CP283" i="52"/>
  <c r="AD283" i="52"/>
  <c r="DE283" i="52"/>
  <c r="AS283" i="52"/>
  <c r="DL283" i="52"/>
  <c r="AZ283" i="52"/>
  <c r="DK283" i="52"/>
  <c r="AY283" i="52"/>
  <c r="BV283" i="52"/>
  <c r="CK283" i="52"/>
  <c r="Y283" i="52"/>
  <c r="CA283" i="52"/>
  <c r="O283" i="52"/>
  <c r="CH283" i="52"/>
  <c r="V283" i="52"/>
  <c r="CW283" i="52"/>
  <c r="AK283" i="52"/>
  <c r="DD283" i="52"/>
  <c r="AR283" i="52"/>
  <c r="DC283" i="52"/>
  <c r="AQ283" i="52"/>
  <c r="DZ283" i="52"/>
  <c r="BN283" i="52"/>
  <c r="DX283" i="52"/>
  <c r="BS283" i="52"/>
  <c r="BZ283" i="52"/>
  <c r="N283" i="52"/>
  <c r="CO283" i="52"/>
  <c r="AC283" i="52"/>
  <c r="CV283" i="52"/>
  <c r="AJ283" i="52"/>
  <c r="CU283" i="52"/>
  <c r="AI283" i="52"/>
  <c r="DR283" i="52"/>
  <c r="BF283" i="52"/>
  <c r="DW283" i="52"/>
  <c r="BK283" i="52"/>
  <c r="DO283" i="52"/>
  <c r="BC283" i="52"/>
  <c r="DV283" i="52"/>
  <c r="BJ283" i="52"/>
  <c r="BY283" i="52"/>
  <c r="M283" i="52"/>
  <c r="CF283" i="52"/>
  <c r="T283" i="52"/>
  <c r="CE283" i="52"/>
  <c r="S283" i="52"/>
  <c r="DB283" i="52"/>
  <c r="AP283" i="52"/>
  <c r="DQ283" i="52"/>
  <c r="BE283" i="52"/>
  <c r="DG283" i="52"/>
  <c r="AU283" i="52"/>
  <c r="DN283" i="52"/>
  <c r="BB283" i="52"/>
  <c r="BQ283" i="52"/>
  <c r="BX283" i="52"/>
  <c r="L283" i="52"/>
  <c r="BW283" i="52"/>
  <c r="K283" i="52"/>
  <c r="CT283" i="52"/>
  <c r="AH283" i="52"/>
  <c r="CY283" i="52"/>
  <c r="AM283" i="52"/>
  <c r="DF283" i="52"/>
  <c r="AT283" i="52"/>
  <c r="DU283" i="52"/>
  <c r="BI283" i="52"/>
  <c r="EB283" i="52"/>
  <c r="BP283" i="52"/>
  <c r="EA283" i="52"/>
  <c r="BO283" i="52"/>
  <c r="CL283" i="52"/>
  <c r="Z283" i="52"/>
  <c r="AE283" i="52"/>
  <c r="BU283" i="52"/>
  <c r="BM283" i="52"/>
  <c r="DM283" i="52"/>
  <c r="DS283" i="52"/>
  <c r="AW283" i="52"/>
  <c r="CG283" i="52"/>
  <c r="CM283" i="52"/>
  <c r="DJ283" i="52"/>
  <c r="DY283" i="52"/>
  <c r="AO283" i="52"/>
  <c r="CX283" i="52"/>
  <c r="BA283" i="52"/>
  <c r="DT283" i="52"/>
  <c r="BG283" i="52"/>
  <c r="CD283" i="52"/>
  <c r="DI283" i="52"/>
  <c r="AG283" i="52"/>
  <c r="BR283" i="52"/>
  <c r="U283" i="52"/>
  <c r="CN283" i="52"/>
  <c r="AA283" i="52"/>
  <c r="AX283" i="52"/>
  <c r="DA283" i="52"/>
  <c r="Q283" i="52"/>
  <c r="AL283" i="52"/>
  <c r="BH283" i="52"/>
  <c r="R283" i="52"/>
  <c r="CS283" i="52"/>
  <c r="CC283" i="52"/>
  <c r="AB283" i="52"/>
  <c r="CQ283" i="52"/>
  <c r="DJ130" i="50"/>
  <c r="CT130" i="50"/>
  <c r="BY130" i="50"/>
  <c r="CA130" i="50"/>
  <c r="DY130" i="50"/>
  <c r="V130" i="50"/>
  <c r="DA130" i="50"/>
  <c r="DD130" i="50"/>
  <c r="AL130" i="50"/>
  <c r="BZ130" i="50"/>
  <c r="T130" i="50"/>
  <c r="BI130" i="50"/>
  <c r="BB130" i="50"/>
  <c r="J130" i="50"/>
  <c r="DB130" i="50"/>
  <c r="AH130" i="50"/>
  <c r="AJ130" i="50"/>
  <c r="U130" i="50"/>
  <c r="AS130" i="50"/>
  <c r="BR130" i="50"/>
  <c r="Z130" i="50"/>
  <c r="L130" i="50"/>
  <c r="N130" i="50"/>
  <c r="AX130" i="50"/>
  <c r="AZ130" i="50"/>
  <c r="AK130" i="50"/>
  <c r="R130" i="50"/>
  <c r="AC130" i="50"/>
  <c r="CL130" i="50"/>
  <c r="AP130" i="50"/>
  <c r="AB130" i="50"/>
  <c r="AD130" i="50"/>
  <c r="BN130" i="50"/>
  <c r="BP130" i="50"/>
  <c r="BA130" i="50"/>
  <c r="DZ130" i="50"/>
  <c r="BF130" i="50"/>
  <c r="AR130" i="50"/>
  <c r="AT130" i="50"/>
  <c r="CF130" i="50"/>
  <c r="CJ130" i="50"/>
  <c r="BQ130" i="50"/>
  <c r="BV130" i="50"/>
  <c r="M130" i="50"/>
  <c r="BJ130" i="50"/>
  <c r="DT130" i="50"/>
  <c r="BH130" i="50"/>
  <c r="CK130" i="50"/>
  <c r="DQ130" i="50"/>
  <c r="BK130" i="50"/>
  <c r="AF130" i="50"/>
  <c r="EA130" i="50"/>
  <c r="DX130" i="50"/>
  <c r="CY130" i="50"/>
  <c r="CH130" i="50"/>
  <c r="AO130" i="50"/>
  <c r="K130" i="50"/>
  <c r="BX130" i="50"/>
  <c r="BS130" i="50"/>
  <c r="AN130" i="50"/>
  <c r="DS130" i="50"/>
  <c r="DP130" i="50"/>
  <c r="CQ130" i="50"/>
  <c r="DU130" i="50"/>
  <c r="AW130" i="50"/>
  <c r="S130" i="50"/>
  <c r="CG130" i="50"/>
  <c r="O130" i="50"/>
  <c r="CB130" i="50"/>
  <c r="AV130" i="50"/>
  <c r="DK130" i="50"/>
  <c r="DH130" i="50"/>
  <c r="CI130" i="50"/>
  <c r="DM130" i="50"/>
  <c r="BE130" i="50"/>
  <c r="AA130" i="50"/>
  <c r="CV130" i="50"/>
  <c r="W130" i="50"/>
  <c r="CN130" i="50"/>
  <c r="BD130" i="50"/>
  <c r="DC130" i="50"/>
  <c r="CZ130" i="50"/>
  <c r="DV130" i="50"/>
  <c r="DE130" i="50"/>
  <c r="BM130" i="50"/>
  <c r="AI130" i="50"/>
  <c r="DR130" i="50"/>
  <c r="AE130" i="50"/>
  <c r="DI130" i="50"/>
  <c r="BL130" i="50"/>
  <c r="CU130" i="50"/>
  <c r="CR130" i="50"/>
  <c r="DN130" i="50"/>
  <c r="CW130" i="50"/>
  <c r="BU130" i="50"/>
  <c r="AQ130" i="50"/>
  <c r="AM130" i="50"/>
  <c r="EB130" i="50"/>
  <c r="BT130" i="50"/>
  <c r="CM130" i="50"/>
  <c r="DW130" i="50"/>
  <c r="DF130" i="50"/>
  <c r="Q130" i="50"/>
  <c r="CD130" i="50"/>
  <c r="AY130" i="50"/>
  <c r="AU130" i="50"/>
  <c r="P130" i="50"/>
  <c r="CC130" i="50"/>
  <c r="CE130" i="50"/>
  <c r="DO130" i="50"/>
  <c r="CX130" i="50"/>
  <c r="Y130" i="50"/>
  <c r="CS130" i="50"/>
  <c r="BG130" i="50"/>
  <c r="X130" i="50"/>
  <c r="CO130" i="50"/>
  <c r="BW130" i="50"/>
  <c r="DG130" i="50"/>
  <c r="CP130" i="50"/>
  <c r="AG130" i="50"/>
  <c r="DL130" i="50"/>
  <c r="BC130" i="50"/>
  <c r="BO130" i="50"/>
  <c r="DQ270" i="50"/>
  <c r="BE270" i="50"/>
  <c r="CS270" i="50"/>
  <c r="CG270" i="50"/>
  <c r="BY270" i="50"/>
  <c r="BJ270" i="50"/>
  <c r="DV270" i="50"/>
  <c r="BS270" i="50"/>
  <c r="P270" i="50"/>
  <c r="CB270" i="50"/>
  <c r="R270" i="50"/>
  <c r="CD270" i="50"/>
  <c r="S270" i="50"/>
  <c r="CE270" i="50"/>
  <c r="T270" i="50"/>
  <c r="CF270" i="50"/>
  <c r="BM270" i="50"/>
  <c r="BA270" i="50"/>
  <c r="AS270" i="50"/>
  <c r="EB270" i="50"/>
  <c r="BR270" i="50"/>
  <c r="O270" i="50"/>
  <c r="CA270" i="50"/>
  <c r="X270" i="50"/>
  <c r="CJ270" i="50"/>
  <c r="Z270" i="50"/>
  <c r="CL270" i="50"/>
  <c r="AA270" i="50"/>
  <c r="CM270" i="50"/>
  <c r="AB270" i="50"/>
  <c r="CN270" i="50"/>
  <c r="AG270" i="50"/>
  <c r="U270" i="50"/>
  <c r="M270" i="50"/>
  <c r="DA270" i="50"/>
  <c r="N270" i="50"/>
  <c r="BZ270" i="50"/>
  <c r="W270" i="50"/>
  <c r="CI270" i="50"/>
  <c r="AF270" i="50"/>
  <c r="CR270" i="50"/>
  <c r="AH270" i="50"/>
  <c r="CT270" i="50"/>
  <c r="AI270" i="50"/>
  <c r="CU270" i="50"/>
  <c r="AJ270" i="50"/>
  <c r="CV270" i="50"/>
  <c r="DU270" i="50"/>
  <c r="DI270" i="50"/>
  <c r="Y270" i="50"/>
  <c r="CW270" i="50"/>
  <c r="CO270" i="50"/>
  <c r="CC270" i="50"/>
  <c r="AD270" i="50"/>
  <c r="CP270" i="50"/>
  <c r="AM270" i="50"/>
  <c r="CY270" i="50"/>
  <c r="AV270" i="50"/>
  <c r="DH270" i="50"/>
  <c r="AX270" i="50"/>
  <c r="DJ270" i="50"/>
  <c r="AY270" i="50"/>
  <c r="DK270" i="50"/>
  <c r="AZ270" i="50"/>
  <c r="DL270" i="50"/>
  <c r="BQ270" i="50"/>
  <c r="BI270" i="50"/>
  <c r="AW270" i="50"/>
  <c r="AL270" i="50"/>
  <c r="CX270" i="50"/>
  <c r="AU270" i="50"/>
  <c r="DG270" i="50"/>
  <c r="BD270" i="50"/>
  <c r="DP270" i="50"/>
  <c r="BF270" i="50"/>
  <c r="DR270" i="50"/>
  <c r="BG270" i="50"/>
  <c r="DS270" i="50"/>
  <c r="BH270" i="50"/>
  <c r="DT270" i="50"/>
  <c r="AK270" i="50"/>
  <c r="AC270" i="50"/>
  <c r="Q270" i="50"/>
  <c r="AT270" i="50"/>
  <c r="DF270" i="50"/>
  <c r="BC270" i="50"/>
  <c r="DO270" i="50"/>
  <c r="BL270" i="50"/>
  <c r="DX270" i="50"/>
  <c r="BN270" i="50"/>
  <c r="DZ270" i="50"/>
  <c r="BO270" i="50"/>
  <c r="EA270" i="50"/>
  <c r="BP270" i="50"/>
  <c r="BU270" i="50"/>
  <c r="CH270" i="50"/>
  <c r="CZ270" i="50"/>
  <c r="DC270" i="50"/>
  <c r="DN270" i="50"/>
  <c r="J270" i="50"/>
  <c r="L270" i="50"/>
  <c r="AE270" i="50"/>
  <c r="AP270" i="50"/>
  <c r="AR270" i="50"/>
  <c r="BK270" i="50"/>
  <c r="BV270" i="50"/>
  <c r="BX270" i="50"/>
  <c r="AO270" i="50"/>
  <c r="CK270" i="50"/>
  <c r="CQ270" i="50"/>
  <c r="DB270" i="50"/>
  <c r="DD270" i="50"/>
  <c r="DY270" i="50"/>
  <c r="DW270" i="50"/>
  <c r="K270" i="50"/>
  <c r="DM270" i="50"/>
  <c r="V270" i="50"/>
  <c r="AN270" i="50"/>
  <c r="AQ270" i="50"/>
  <c r="BT270" i="50"/>
  <c r="BW270" i="50"/>
  <c r="BB270" i="50"/>
  <c r="DE270" i="50"/>
  <c r="BP234" i="53"/>
  <c r="Y234" i="53"/>
  <c r="DA234" i="53"/>
  <c r="BF234" i="53"/>
  <c r="L234" i="53"/>
  <c r="AX234" i="53"/>
  <c r="BA234" i="53"/>
  <c r="DM234" i="53"/>
  <c r="N234" i="53"/>
  <c r="BZ234" i="53"/>
  <c r="AM234" i="53"/>
  <c r="CY234" i="53"/>
  <c r="BT234" i="53"/>
  <c r="K234" i="53"/>
  <c r="BW234" i="53"/>
  <c r="AW234" i="53"/>
  <c r="DY234" i="53"/>
  <c r="CD234" i="53"/>
  <c r="AJ234" i="53"/>
  <c r="DL234" i="53"/>
  <c r="BU234" i="53"/>
  <c r="EA234" i="53"/>
  <c r="BI234" i="53"/>
  <c r="DU234" i="53"/>
  <c r="V234" i="53"/>
  <c r="CH234" i="53"/>
  <c r="AU234" i="53"/>
  <c r="DG234" i="53"/>
  <c r="P234" i="53"/>
  <c r="CB234" i="53"/>
  <c r="S234" i="53"/>
  <c r="CE234" i="53"/>
  <c r="Z234" i="53"/>
  <c r="DB234" i="53"/>
  <c r="BH234" i="53"/>
  <c r="Q234" i="53"/>
  <c r="CS234" i="53"/>
  <c r="CN234" i="53"/>
  <c r="BQ234" i="53"/>
  <c r="AD234" i="53"/>
  <c r="CP234" i="53"/>
  <c r="BC234" i="53"/>
  <c r="DO234" i="53"/>
  <c r="X234" i="53"/>
  <c r="CJ234" i="53"/>
  <c r="AA234" i="53"/>
  <c r="CM234" i="53"/>
  <c r="DZ234" i="53"/>
  <c r="CF234" i="53"/>
  <c r="AO234" i="53"/>
  <c r="DQ234" i="53"/>
  <c r="BV234" i="53"/>
  <c r="DJ234" i="53"/>
  <c r="M234" i="53"/>
  <c r="BY234" i="53"/>
  <c r="AL234" i="53"/>
  <c r="CX234" i="53"/>
  <c r="BK234" i="53"/>
  <c r="DW234" i="53"/>
  <c r="AF234" i="53"/>
  <c r="CR234" i="53"/>
  <c r="AI234" i="53"/>
  <c r="CU234" i="53"/>
  <c r="DD234" i="53"/>
  <c r="BM234" i="53"/>
  <c r="R234" i="53"/>
  <c r="CT234" i="53"/>
  <c r="AZ234" i="53"/>
  <c r="U234" i="53"/>
  <c r="CG234" i="53"/>
  <c r="AT234" i="53"/>
  <c r="DF234" i="53"/>
  <c r="BS234" i="53"/>
  <c r="AN234" i="53"/>
  <c r="CZ234" i="53"/>
  <c r="AQ234" i="53"/>
  <c r="DC234" i="53"/>
  <c r="EB234" i="53"/>
  <c r="CK234" i="53"/>
  <c r="AP234" i="53"/>
  <c r="DR234" i="53"/>
  <c r="BX234" i="53"/>
  <c r="AG234" i="53"/>
  <c r="AC234" i="53"/>
  <c r="CO234" i="53"/>
  <c r="BB234" i="53"/>
  <c r="DN234" i="53"/>
  <c r="O234" i="53"/>
  <c r="CA234" i="53"/>
  <c r="AV234" i="53"/>
  <c r="DH234" i="53"/>
  <c r="AY234" i="53"/>
  <c r="DK234" i="53"/>
  <c r="DI234" i="53"/>
  <c r="BN234" i="53"/>
  <c r="T234" i="53"/>
  <c r="CV234" i="53"/>
  <c r="BE234" i="53"/>
  <c r="J234" i="53"/>
  <c r="AK234" i="53"/>
  <c r="CW234" i="53"/>
  <c r="BJ234" i="53"/>
  <c r="DV234" i="53"/>
  <c r="W234" i="53"/>
  <c r="CI234" i="53"/>
  <c r="BD234" i="53"/>
  <c r="DP234" i="53"/>
  <c r="BG234" i="53"/>
  <c r="DS234" i="53"/>
  <c r="BO234" i="53"/>
  <c r="CL234" i="53"/>
  <c r="AR234" i="53"/>
  <c r="BL234" i="53"/>
  <c r="DT234" i="53"/>
  <c r="DX234" i="53"/>
  <c r="CC234" i="53"/>
  <c r="AE234" i="53"/>
  <c r="AH234" i="53"/>
  <c r="AS234" i="53"/>
  <c r="BR234" i="53"/>
  <c r="CQ234" i="53"/>
  <c r="AB234" i="53"/>
  <c r="DE234" i="53"/>
  <c r="DY324" i="53"/>
  <c r="DY325" i="53" s="1"/>
  <c r="DY327" i="53" s="1"/>
  <c r="DY329" i="53" s="1"/>
  <c r="AP324" i="53"/>
  <c r="AP325" i="53" s="1"/>
  <c r="AP327" i="53" s="1"/>
  <c r="AP329" i="53" s="1"/>
  <c r="DB324" i="53"/>
  <c r="DB325" i="53" s="1"/>
  <c r="DB327" i="53" s="1"/>
  <c r="DB329" i="53" s="1"/>
  <c r="K324" i="53"/>
  <c r="K325" i="53" s="1"/>
  <c r="K327" i="53" s="1"/>
  <c r="K329" i="53" s="1"/>
  <c r="BW324" i="53"/>
  <c r="BW325" i="53" s="1"/>
  <c r="BW327" i="53" s="1"/>
  <c r="BW329" i="53" s="1"/>
  <c r="AJ324" i="53"/>
  <c r="AJ325" i="53" s="1"/>
  <c r="AJ327" i="53" s="1"/>
  <c r="AJ329" i="53" s="1"/>
  <c r="CV324" i="53"/>
  <c r="CV325" i="53" s="1"/>
  <c r="CV327" i="53" s="1"/>
  <c r="CV329" i="53" s="1"/>
  <c r="BQ324" i="53"/>
  <c r="BQ325" i="53" s="1"/>
  <c r="BQ327" i="53" s="1"/>
  <c r="BQ329" i="53" s="1"/>
  <c r="AT324" i="53"/>
  <c r="AT325" i="53" s="1"/>
  <c r="AT327" i="53" s="1"/>
  <c r="AT329" i="53" s="1"/>
  <c r="DF324" i="53"/>
  <c r="DF325" i="53" s="1"/>
  <c r="DF327" i="53" s="1"/>
  <c r="DF329" i="53" s="1"/>
  <c r="BK324" i="53"/>
  <c r="DW324" i="53"/>
  <c r="DW325" i="53" s="1"/>
  <c r="DW327" i="53" s="1"/>
  <c r="DW329" i="53" s="1"/>
  <c r="BT324" i="53"/>
  <c r="BT325" i="53" s="1"/>
  <c r="BT327" i="53" s="1"/>
  <c r="BT329" i="53" s="1"/>
  <c r="Q324" i="53"/>
  <c r="Q325" i="53" s="1"/>
  <c r="Q327" i="53" s="1"/>
  <c r="Q329" i="53" s="1"/>
  <c r="CC324" i="53"/>
  <c r="CC325" i="53" s="1"/>
  <c r="CC327" i="53" s="1"/>
  <c r="CC329" i="53" s="1"/>
  <c r="AX324" i="53"/>
  <c r="AX325" i="53" s="1"/>
  <c r="AX327" i="53" s="1"/>
  <c r="AX329" i="53" s="1"/>
  <c r="DJ324" i="53"/>
  <c r="DJ325" i="53" s="1"/>
  <c r="DJ327" i="53" s="1"/>
  <c r="DJ329" i="53" s="1"/>
  <c r="S324" i="53"/>
  <c r="S325" i="53" s="1"/>
  <c r="S327" i="53" s="1"/>
  <c r="S329" i="53" s="1"/>
  <c r="CE324" i="53"/>
  <c r="AR324" i="53"/>
  <c r="AR325" i="53" s="1"/>
  <c r="AR327" i="53" s="1"/>
  <c r="AR329" i="53" s="1"/>
  <c r="DD324" i="53"/>
  <c r="DD325" i="53" s="1"/>
  <c r="DD327" i="53" s="1"/>
  <c r="DD329" i="53" s="1"/>
  <c r="M324" i="53"/>
  <c r="M325" i="53" s="1"/>
  <c r="M327" i="53" s="1"/>
  <c r="M329" i="53" s="1"/>
  <c r="BY324" i="53"/>
  <c r="BY325" i="53" s="1"/>
  <c r="BY327" i="53" s="1"/>
  <c r="BY329" i="53" s="1"/>
  <c r="BB324" i="53"/>
  <c r="BB325" i="53" s="1"/>
  <c r="BB327" i="53" s="1"/>
  <c r="BB329" i="53" s="1"/>
  <c r="DN324" i="53"/>
  <c r="DN325" i="53" s="1"/>
  <c r="DN327" i="53" s="1"/>
  <c r="DN329" i="53" s="1"/>
  <c r="BS324" i="53"/>
  <c r="BS325" i="53" s="1"/>
  <c r="BS327" i="53" s="1"/>
  <c r="BS329" i="53" s="1"/>
  <c r="P324" i="53"/>
  <c r="P325" i="53" s="1"/>
  <c r="P327" i="53" s="1"/>
  <c r="P329" i="53" s="1"/>
  <c r="CB324" i="53"/>
  <c r="CB325" i="53" s="1"/>
  <c r="CB327" i="53" s="1"/>
  <c r="CB329" i="53" s="1"/>
  <c r="Y324" i="53"/>
  <c r="Y325" i="53" s="1"/>
  <c r="Y327" i="53" s="1"/>
  <c r="Y329" i="53" s="1"/>
  <c r="CK324" i="53"/>
  <c r="CK325" i="53" s="1"/>
  <c r="CK327" i="53" s="1"/>
  <c r="CK329" i="53" s="1"/>
  <c r="BF324" i="53"/>
  <c r="BF325" i="53" s="1"/>
  <c r="BF327" i="53" s="1"/>
  <c r="BF329" i="53" s="1"/>
  <c r="DR324" i="53"/>
  <c r="DR325" i="53" s="1"/>
  <c r="DR327" i="53" s="1"/>
  <c r="DR329" i="53" s="1"/>
  <c r="AA324" i="53"/>
  <c r="AA325" i="53" s="1"/>
  <c r="AA327" i="53" s="1"/>
  <c r="AA329" i="53" s="1"/>
  <c r="CM324" i="53"/>
  <c r="CM325" i="53" s="1"/>
  <c r="CM327" i="53" s="1"/>
  <c r="CM329" i="53" s="1"/>
  <c r="AZ324" i="53"/>
  <c r="AZ325" i="53" s="1"/>
  <c r="AZ327" i="53" s="1"/>
  <c r="AZ329" i="53" s="1"/>
  <c r="DL324" i="53"/>
  <c r="DL325" i="53" s="1"/>
  <c r="DL327" i="53" s="1"/>
  <c r="DL329" i="53" s="1"/>
  <c r="U324" i="53"/>
  <c r="U325" i="53" s="1"/>
  <c r="U327" i="53" s="1"/>
  <c r="U329" i="53" s="1"/>
  <c r="CG324" i="53"/>
  <c r="CG325" i="53" s="1"/>
  <c r="CG327" i="53" s="1"/>
  <c r="CG329" i="53" s="1"/>
  <c r="BJ324" i="53"/>
  <c r="BJ325" i="53" s="1"/>
  <c r="BJ327" i="53" s="1"/>
  <c r="BJ329" i="53" s="1"/>
  <c r="DV324" i="53"/>
  <c r="DV325" i="53" s="1"/>
  <c r="DV327" i="53" s="1"/>
  <c r="DV329" i="53" s="1"/>
  <c r="O324" i="53"/>
  <c r="O325" i="53" s="1"/>
  <c r="O327" i="53" s="1"/>
  <c r="O329" i="53" s="1"/>
  <c r="CA324" i="53"/>
  <c r="CA325" i="53" s="1"/>
  <c r="CA327" i="53" s="1"/>
  <c r="CA329" i="53" s="1"/>
  <c r="X324" i="53"/>
  <c r="X325" i="53" s="1"/>
  <c r="X327" i="53" s="1"/>
  <c r="X329" i="53" s="1"/>
  <c r="CJ324" i="53"/>
  <c r="CJ325" i="53" s="1"/>
  <c r="CJ327" i="53" s="1"/>
  <c r="CJ329" i="53" s="1"/>
  <c r="AG324" i="53"/>
  <c r="AG325" i="53" s="1"/>
  <c r="AG327" i="53" s="1"/>
  <c r="AG329" i="53" s="1"/>
  <c r="CS324" i="53"/>
  <c r="CS325" i="53" s="1"/>
  <c r="CS327" i="53" s="1"/>
  <c r="CS329" i="53" s="1"/>
  <c r="BN324" i="53"/>
  <c r="BN325" i="53" s="1"/>
  <c r="BN327" i="53" s="1"/>
  <c r="BN329" i="53" s="1"/>
  <c r="DZ324" i="53"/>
  <c r="DZ325" i="53" s="1"/>
  <c r="DZ327" i="53" s="1"/>
  <c r="DZ329" i="53" s="1"/>
  <c r="AI324" i="53"/>
  <c r="AI325" i="53" s="1"/>
  <c r="AI327" i="53" s="1"/>
  <c r="AI329" i="53" s="1"/>
  <c r="CU324" i="53"/>
  <c r="CU325" i="53" s="1"/>
  <c r="CU327" i="53" s="1"/>
  <c r="CU329" i="53" s="1"/>
  <c r="BH324" i="53"/>
  <c r="BH325" i="53" s="1"/>
  <c r="BH327" i="53" s="1"/>
  <c r="BH329" i="53" s="1"/>
  <c r="DT324" i="53"/>
  <c r="DT325" i="53" s="1"/>
  <c r="DT327" i="53" s="1"/>
  <c r="DT329" i="53" s="1"/>
  <c r="AC324" i="53"/>
  <c r="AC325" i="53" s="1"/>
  <c r="AC327" i="53" s="1"/>
  <c r="AC329" i="53" s="1"/>
  <c r="CO324" i="53"/>
  <c r="BR324" i="53"/>
  <c r="BR325" i="53" s="1"/>
  <c r="BR327" i="53" s="1"/>
  <c r="BR329" i="53" s="1"/>
  <c r="W324" i="53"/>
  <c r="W325" i="53" s="1"/>
  <c r="W327" i="53" s="1"/>
  <c r="W329" i="53" s="1"/>
  <c r="CI324" i="53"/>
  <c r="CI325" i="53" s="1"/>
  <c r="CI327" i="53" s="1"/>
  <c r="CI329" i="53" s="1"/>
  <c r="AF324" i="53"/>
  <c r="AF325" i="53" s="1"/>
  <c r="AF327" i="53" s="1"/>
  <c r="AF329" i="53" s="1"/>
  <c r="CR324" i="53"/>
  <c r="AO324" i="53"/>
  <c r="AO325" i="53" s="1"/>
  <c r="AO327" i="53" s="1"/>
  <c r="AO329" i="53" s="1"/>
  <c r="DA324" i="53"/>
  <c r="DA325" i="53" s="1"/>
  <c r="DA327" i="53" s="1"/>
  <c r="DA329" i="53" s="1"/>
  <c r="J324" i="53"/>
  <c r="BV324" i="53"/>
  <c r="BV325" i="53" s="1"/>
  <c r="BV327" i="53" s="1"/>
  <c r="BV329" i="53" s="1"/>
  <c r="AQ324" i="53"/>
  <c r="AQ325" i="53" s="1"/>
  <c r="AQ327" i="53" s="1"/>
  <c r="AQ329" i="53" s="1"/>
  <c r="DC324" i="53"/>
  <c r="DC325" i="53" s="1"/>
  <c r="DC327" i="53" s="1"/>
  <c r="DC329" i="53" s="1"/>
  <c r="BP324" i="53"/>
  <c r="BP325" i="53" s="1"/>
  <c r="BP327" i="53" s="1"/>
  <c r="BP329" i="53" s="1"/>
  <c r="EB324" i="53"/>
  <c r="EB325" i="53" s="1"/>
  <c r="EB327" i="53" s="1"/>
  <c r="EB329" i="53" s="1"/>
  <c r="AK324" i="53"/>
  <c r="AK325" i="53" s="1"/>
  <c r="AK327" i="53" s="1"/>
  <c r="AK329" i="53" s="1"/>
  <c r="CW324" i="53"/>
  <c r="CW325" i="53" s="1"/>
  <c r="CW327" i="53" s="1"/>
  <c r="CW329" i="53" s="1"/>
  <c r="N324" i="53"/>
  <c r="N325" i="53" s="1"/>
  <c r="N327" i="53" s="1"/>
  <c r="N329" i="53" s="1"/>
  <c r="BZ324" i="53"/>
  <c r="BZ325" i="53" s="1"/>
  <c r="BZ327" i="53" s="1"/>
  <c r="BZ329" i="53" s="1"/>
  <c r="AE324" i="53"/>
  <c r="AE325" i="53" s="1"/>
  <c r="AE327" i="53" s="1"/>
  <c r="AE329" i="53" s="1"/>
  <c r="CQ324" i="53"/>
  <c r="CQ325" i="53" s="1"/>
  <c r="CQ327" i="53" s="1"/>
  <c r="CQ329" i="53" s="1"/>
  <c r="AN324" i="53"/>
  <c r="AN325" i="53" s="1"/>
  <c r="AN327" i="53" s="1"/>
  <c r="AN329" i="53" s="1"/>
  <c r="CZ324" i="53"/>
  <c r="AW324" i="53"/>
  <c r="AW325" i="53" s="1"/>
  <c r="AW327" i="53" s="1"/>
  <c r="AW329" i="53" s="1"/>
  <c r="DI324" i="53"/>
  <c r="DI325" i="53" s="1"/>
  <c r="DI327" i="53" s="1"/>
  <c r="DI329" i="53" s="1"/>
  <c r="R324" i="53"/>
  <c r="R325" i="53" s="1"/>
  <c r="R327" i="53" s="1"/>
  <c r="R329" i="53" s="1"/>
  <c r="CD324" i="53"/>
  <c r="CD325" i="53" s="1"/>
  <c r="CD327" i="53" s="1"/>
  <c r="CD329" i="53" s="1"/>
  <c r="AY324" i="53"/>
  <c r="AY325" i="53" s="1"/>
  <c r="AY327" i="53" s="1"/>
  <c r="AY329" i="53" s="1"/>
  <c r="DK324" i="53"/>
  <c r="DK325" i="53" s="1"/>
  <c r="DK327" i="53" s="1"/>
  <c r="DK329" i="53" s="1"/>
  <c r="L324" i="53"/>
  <c r="L325" i="53" s="1"/>
  <c r="L327" i="53" s="1"/>
  <c r="L329" i="53" s="1"/>
  <c r="BX324" i="53"/>
  <c r="BX325" i="53" s="1"/>
  <c r="BX327" i="53" s="1"/>
  <c r="BX329" i="53" s="1"/>
  <c r="AS324" i="53"/>
  <c r="AS325" i="53" s="1"/>
  <c r="AS327" i="53" s="1"/>
  <c r="AS329" i="53" s="1"/>
  <c r="DE324" i="53"/>
  <c r="DE325" i="53" s="1"/>
  <c r="DE327" i="53" s="1"/>
  <c r="DE329" i="53" s="1"/>
  <c r="V324" i="53"/>
  <c r="V325" i="53" s="1"/>
  <c r="V327" i="53" s="1"/>
  <c r="V329" i="53" s="1"/>
  <c r="CH324" i="53"/>
  <c r="CH325" i="53" s="1"/>
  <c r="CH327" i="53" s="1"/>
  <c r="CH329" i="53" s="1"/>
  <c r="AM324" i="53"/>
  <c r="AM325" i="53" s="1"/>
  <c r="AM327" i="53" s="1"/>
  <c r="AM329" i="53" s="1"/>
  <c r="CY324" i="53"/>
  <c r="CY325" i="53" s="1"/>
  <c r="CY327" i="53" s="1"/>
  <c r="CY329" i="53" s="1"/>
  <c r="AV324" i="53"/>
  <c r="AV325" i="53" s="1"/>
  <c r="AV327" i="53" s="1"/>
  <c r="AV329" i="53" s="1"/>
  <c r="DH324" i="53"/>
  <c r="DH325" i="53" s="1"/>
  <c r="DH327" i="53" s="1"/>
  <c r="DH329" i="53" s="1"/>
  <c r="BE324" i="53"/>
  <c r="BE325" i="53" s="1"/>
  <c r="BE327" i="53" s="1"/>
  <c r="BE329" i="53" s="1"/>
  <c r="DQ324" i="53"/>
  <c r="DQ325" i="53" s="1"/>
  <c r="DQ327" i="53" s="1"/>
  <c r="DQ329" i="53" s="1"/>
  <c r="Z324" i="53"/>
  <c r="Z325" i="53" s="1"/>
  <c r="Z327" i="53" s="1"/>
  <c r="Z329" i="53" s="1"/>
  <c r="CL324" i="53"/>
  <c r="CL325" i="53" s="1"/>
  <c r="CL327" i="53" s="1"/>
  <c r="CL329" i="53" s="1"/>
  <c r="BG324" i="53"/>
  <c r="BG325" i="53" s="1"/>
  <c r="BG327" i="53" s="1"/>
  <c r="BG329" i="53" s="1"/>
  <c r="DS324" i="53"/>
  <c r="DS325" i="53" s="1"/>
  <c r="DS327" i="53" s="1"/>
  <c r="DS329" i="53" s="1"/>
  <c r="T324" i="53"/>
  <c r="T325" i="53" s="1"/>
  <c r="T327" i="53" s="1"/>
  <c r="T329" i="53" s="1"/>
  <c r="CF324" i="53"/>
  <c r="BA324" i="53"/>
  <c r="BA325" i="53" s="1"/>
  <c r="BA327" i="53" s="1"/>
  <c r="BA329" i="53" s="1"/>
  <c r="DM324" i="53"/>
  <c r="DM325" i="53" s="1"/>
  <c r="DM327" i="53" s="1"/>
  <c r="DM329" i="53" s="1"/>
  <c r="AD324" i="53"/>
  <c r="AD325" i="53" s="1"/>
  <c r="AD327" i="53" s="1"/>
  <c r="AD329" i="53" s="1"/>
  <c r="CP324" i="53"/>
  <c r="CP325" i="53" s="1"/>
  <c r="CP327" i="53" s="1"/>
  <c r="CP329" i="53" s="1"/>
  <c r="AU324" i="53"/>
  <c r="AU325" i="53" s="1"/>
  <c r="AU327" i="53" s="1"/>
  <c r="AU329" i="53" s="1"/>
  <c r="DG324" i="53"/>
  <c r="DG325" i="53" s="1"/>
  <c r="DG327" i="53" s="1"/>
  <c r="DG329" i="53" s="1"/>
  <c r="BD324" i="53"/>
  <c r="BD325" i="53" s="1"/>
  <c r="BD327" i="53" s="1"/>
  <c r="BD329" i="53" s="1"/>
  <c r="DP324" i="53"/>
  <c r="DP325" i="53" s="1"/>
  <c r="DP327" i="53" s="1"/>
  <c r="DP329" i="53" s="1"/>
  <c r="BM324" i="53"/>
  <c r="BM325" i="53" s="1"/>
  <c r="BM327" i="53" s="1"/>
  <c r="BM329" i="53" s="1"/>
  <c r="CN324" i="53"/>
  <c r="CN325" i="53" s="1"/>
  <c r="CN327" i="53" s="1"/>
  <c r="CN329" i="53" s="1"/>
  <c r="DU324" i="53"/>
  <c r="DU325" i="53" s="1"/>
  <c r="DU327" i="53" s="1"/>
  <c r="DU329" i="53" s="1"/>
  <c r="AL324" i="53"/>
  <c r="AL325" i="53" s="1"/>
  <c r="AL327" i="53" s="1"/>
  <c r="AL329" i="53" s="1"/>
  <c r="BL324" i="53"/>
  <c r="BL325" i="53" s="1"/>
  <c r="BL327" i="53" s="1"/>
  <c r="BL329" i="53" s="1"/>
  <c r="CX324" i="53"/>
  <c r="CX325" i="53" s="1"/>
  <c r="CX327" i="53" s="1"/>
  <c r="CX329" i="53" s="1"/>
  <c r="DX324" i="53"/>
  <c r="DX325" i="53" s="1"/>
  <c r="DX327" i="53" s="1"/>
  <c r="DX329" i="53" s="1"/>
  <c r="BI324" i="53"/>
  <c r="BI325" i="53" s="1"/>
  <c r="BI327" i="53" s="1"/>
  <c r="BI329" i="53" s="1"/>
  <c r="AH324" i="53"/>
  <c r="AH325" i="53" s="1"/>
  <c r="AH327" i="53" s="1"/>
  <c r="AH329" i="53" s="1"/>
  <c r="BO324" i="53"/>
  <c r="BO325" i="53" s="1"/>
  <c r="BO327" i="53" s="1"/>
  <c r="BO329" i="53" s="1"/>
  <c r="BU324" i="53"/>
  <c r="BU325" i="53" s="1"/>
  <c r="BU327" i="53" s="1"/>
  <c r="BU329" i="53" s="1"/>
  <c r="CT324" i="53"/>
  <c r="CT325" i="53" s="1"/>
  <c r="CT327" i="53" s="1"/>
  <c r="CT329" i="53" s="1"/>
  <c r="EA324" i="53"/>
  <c r="EA325" i="53" s="1"/>
  <c r="EA327" i="53" s="1"/>
  <c r="EA329" i="53" s="1"/>
  <c r="DO324" i="53"/>
  <c r="DO325" i="53" s="1"/>
  <c r="DO327" i="53" s="1"/>
  <c r="DO329" i="53" s="1"/>
  <c r="BC324" i="53"/>
  <c r="BC325" i="53" s="1"/>
  <c r="BC327" i="53" s="1"/>
  <c r="BC329" i="53" s="1"/>
  <c r="AB324" i="53"/>
  <c r="AB325" i="53" s="1"/>
  <c r="AB327" i="53" s="1"/>
  <c r="AB329" i="53" s="1"/>
  <c r="AJ324" i="52"/>
  <c r="AJ325" i="52" s="1"/>
  <c r="AJ327" i="52" s="1"/>
  <c r="AJ329" i="52" s="1"/>
  <c r="DZ324" i="52"/>
  <c r="DZ325" i="52" s="1"/>
  <c r="DZ327" i="52" s="1"/>
  <c r="DZ329" i="52" s="1"/>
  <c r="DS324" i="52"/>
  <c r="DS325" i="52" s="1"/>
  <c r="DS327" i="52" s="1"/>
  <c r="DS329" i="52" s="1"/>
  <c r="BG324" i="52"/>
  <c r="BG325" i="52" s="1"/>
  <c r="BG327" i="52" s="1"/>
  <c r="BG329" i="52" s="1"/>
  <c r="T324" i="52"/>
  <c r="T325" i="52" s="1"/>
  <c r="T327" i="52" s="1"/>
  <c r="T329" i="52" s="1"/>
  <c r="DC324" i="52"/>
  <c r="DC325" i="52" s="1"/>
  <c r="DC327" i="52" s="1"/>
  <c r="DC329" i="52" s="1"/>
  <c r="AQ324" i="52"/>
  <c r="AQ325" i="52" s="1"/>
  <c r="AQ327" i="52" s="1"/>
  <c r="AQ329" i="52" s="1"/>
  <c r="BK324" i="52"/>
  <c r="BK325" i="52" s="1"/>
  <c r="BK327" i="52" s="1"/>
  <c r="BK329" i="52" s="1"/>
  <c r="CF324" i="52"/>
  <c r="CF325" i="52" s="1"/>
  <c r="CF327" i="52" s="1"/>
  <c r="CF329" i="52" s="1"/>
  <c r="DW324" i="52"/>
  <c r="DW325" i="52" s="1"/>
  <c r="DW327" i="52" s="1"/>
  <c r="DW329" i="52" s="1"/>
  <c r="O324" i="52"/>
  <c r="O325" i="52" s="1"/>
  <c r="O327" i="52" s="1"/>
  <c r="O329" i="52" s="1"/>
  <c r="CV324" i="52"/>
  <c r="CV325" i="52" s="1"/>
  <c r="CV327" i="52" s="1"/>
  <c r="CV329" i="52" s="1"/>
  <c r="CA324" i="52"/>
  <c r="CA325" i="52" s="1"/>
  <c r="CA327" i="52" s="1"/>
  <c r="CA329" i="52" s="1"/>
  <c r="CY324" i="52"/>
  <c r="CY325" i="52" s="1"/>
  <c r="CY327" i="52" s="1"/>
  <c r="CY329" i="52" s="1"/>
  <c r="W324" i="52"/>
  <c r="W325" i="52" s="1"/>
  <c r="W327" i="52" s="1"/>
  <c r="W329" i="52" s="1"/>
  <c r="BP324" i="52"/>
  <c r="BP325" i="52" s="1"/>
  <c r="BP327" i="52" s="1"/>
  <c r="BP329" i="52" s="1"/>
  <c r="DT324" i="52"/>
  <c r="DT325" i="52" s="1"/>
  <c r="DT327" i="52" s="1"/>
  <c r="DT329" i="52" s="1"/>
  <c r="AR324" i="52"/>
  <c r="AR325" i="52" s="1"/>
  <c r="AR327" i="52" s="1"/>
  <c r="AR329" i="52" s="1"/>
  <c r="CM324" i="52"/>
  <c r="CM325" i="52" s="1"/>
  <c r="CM327" i="52" s="1"/>
  <c r="CM329" i="52" s="1"/>
  <c r="AB324" i="52"/>
  <c r="AB325" i="52" s="1"/>
  <c r="AB327" i="52" s="1"/>
  <c r="AB329" i="52" s="1"/>
  <c r="K324" i="52"/>
  <c r="K325" i="52" s="1"/>
  <c r="K327" i="52" s="1"/>
  <c r="K329" i="52" s="1"/>
  <c r="BO324" i="52"/>
  <c r="BO325" i="52" s="1"/>
  <c r="BO327" i="52" s="1"/>
  <c r="BO329" i="52" s="1"/>
  <c r="DG324" i="52"/>
  <c r="DG325" i="52" s="1"/>
  <c r="DG327" i="52" s="1"/>
  <c r="DG329" i="52" s="1"/>
  <c r="AY324" i="52"/>
  <c r="AY325" i="52" s="1"/>
  <c r="AY327" i="52" s="1"/>
  <c r="AY329" i="52" s="1"/>
  <c r="AE324" i="52"/>
  <c r="AE325" i="52" s="1"/>
  <c r="AE327" i="52" s="1"/>
  <c r="AE329" i="52" s="1"/>
  <c r="CI324" i="52"/>
  <c r="CI325" i="52" s="1"/>
  <c r="CI327" i="52" s="1"/>
  <c r="CI329" i="52" s="1"/>
  <c r="EB324" i="52"/>
  <c r="EB325" i="52" s="1"/>
  <c r="EB327" i="52" s="1"/>
  <c r="EB329" i="52" s="1"/>
  <c r="BS324" i="52"/>
  <c r="BS325" i="52" s="1"/>
  <c r="BS327" i="52" s="1"/>
  <c r="BS329" i="52" s="1"/>
  <c r="AZ324" i="52"/>
  <c r="AZ325" i="52" s="1"/>
  <c r="AZ327" i="52" s="1"/>
  <c r="AZ329" i="52" s="1"/>
  <c r="S324" i="52"/>
  <c r="S325" i="52" s="1"/>
  <c r="S327" i="52" s="1"/>
  <c r="S329" i="52" s="1"/>
  <c r="DD324" i="52"/>
  <c r="DD325" i="52" s="1"/>
  <c r="DD327" i="52" s="1"/>
  <c r="DD329" i="52" s="1"/>
  <c r="CN324" i="52"/>
  <c r="AM324" i="52"/>
  <c r="AM325" i="52" s="1"/>
  <c r="AM327" i="52" s="1"/>
  <c r="AM329" i="52" s="1"/>
  <c r="EA324" i="52"/>
  <c r="EA325" i="52" s="1"/>
  <c r="EA327" i="52" s="1"/>
  <c r="EA329" i="52" s="1"/>
  <c r="DK324" i="52"/>
  <c r="DK325" i="52" s="1"/>
  <c r="DK327" i="52" s="1"/>
  <c r="DK329" i="52" s="1"/>
  <c r="CQ324" i="52"/>
  <c r="CQ325" i="52" s="1"/>
  <c r="CQ327" i="52" s="1"/>
  <c r="CQ329" i="52" s="1"/>
  <c r="BH324" i="52"/>
  <c r="BH325" i="52" s="1"/>
  <c r="BH327" i="52" s="1"/>
  <c r="BH329" i="52" s="1"/>
  <c r="AA324" i="52"/>
  <c r="AA325" i="52" s="1"/>
  <c r="AA327" i="52" s="1"/>
  <c r="AA329" i="52" s="1"/>
  <c r="DL324" i="52"/>
  <c r="DL325" i="52" s="1"/>
  <c r="DL327" i="52" s="1"/>
  <c r="DL329" i="52" s="1"/>
  <c r="BW324" i="52"/>
  <c r="BC324" i="52"/>
  <c r="BC325" i="52" s="1"/>
  <c r="BC327" i="52" s="1"/>
  <c r="BC329" i="52" s="1"/>
  <c r="BX324" i="52"/>
  <c r="BX325" i="52" s="1"/>
  <c r="BX327" i="52" s="1"/>
  <c r="BX329" i="52" s="1"/>
  <c r="CE324" i="52"/>
  <c r="CE325" i="52" s="1"/>
  <c r="CE327" i="52" s="1"/>
  <c r="CE329" i="52" s="1"/>
  <c r="CU324" i="52"/>
  <c r="CU325" i="52" s="1"/>
  <c r="CU327" i="52" s="1"/>
  <c r="CU329" i="52" s="1"/>
  <c r="DO324" i="52"/>
  <c r="DO325" i="52" s="1"/>
  <c r="DO327" i="52" s="1"/>
  <c r="DO329" i="52" s="1"/>
  <c r="L324" i="52"/>
  <c r="L325" i="52" s="1"/>
  <c r="L327" i="52" s="1"/>
  <c r="L329" i="52" s="1"/>
  <c r="BA324" i="52"/>
  <c r="BA325" i="52" s="1"/>
  <c r="BA327" i="52" s="1"/>
  <c r="BA329" i="52" s="1"/>
  <c r="DM324" i="52"/>
  <c r="DM325" i="52" s="1"/>
  <c r="DM327" i="52" s="1"/>
  <c r="DM329" i="52" s="1"/>
  <c r="BJ324" i="52"/>
  <c r="BJ325" i="52" s="1"/>
  <c r="BJ327" i="52" s="1"/>
  <c r="BJ329" i="52" s="1"/>
  <c r="DV324" i="52"/>
  <c r="DV325" i="52" s="1"/>
  <c r="DV327" i="52" s="1"/>
  <c r="DV329" i="52" s="1"/>
  <c r="P324" i="52"/>
  <c r="P325" i="52" s="1"/>
  <c r="P327" i="52" s="1"/>
  <c r="P329" i="52" s="1"/>
  <c r="CB324" i="52"/>
  <c r="CB325" i="52" s="1"/>
  <c r="CB327" i="52" s="1"/>
  <c r="CB329" i="52" s="1"/>
  <c r="AG324" i="52"/>
  <c r="AG325" i="52" s="1"/>
  <c r="AG327" i="52" s="1"/>
  <c r="AG329" i="52" s="1"/>
  <c r="CS324" i="52"/>
  <c r="CS325" i="52" s="1"/>
  <c r="CS327" i="52" s="1"/>
  <c r="CS329" i="52" s="1"/>
  <c r="AP324" i="52"/>
  <c r="AP325" i="52" s="1"/>
  <c r="AP327" i="52" s="1"/>
  <c r="AP329" i="52" s="1"/>
  <c r="DB324" i="52"/>
  <c r="AU324" i="52"/>
  <c r="AU325" i="52" s="1"/>
  <c r="AU327" i="52" s="1"/>
  <c r="AU329" i="52" s="1"/>
  <c r="AI324" i="52"/>
  <c r="AI325" i="52" s="1"/>
  <c r="AI327" i="52" s="1"/>
  <c r="AI329" i="52" s="1"/>
  <c r="BI324" i="52"/>
  <c r="BI325" i="52" s="1"/>
  <c r="BI327" i="52" s="1"/>
  <c r="BI329" i="52" s="1"/>
  <c r="DU324" i="52"/>
  <c r="DU325" i="52" s="1"/>
  <c r="DU327" i="52" s="1"/>
  <c r="DU329" i="52" s="1"/>
  <c r="BR324" i="52"/>
  <c r="BR325" i="52" s="1"/>
  <c r="BR327" i="52" s="1"/>
  <c r="BR329" i="52" s="1"/>
  <c r="X324" i="52"/>
  <c r="X325" i="52" s="1"/>
  <c r="X327" i="52" s="1"/>
  <c r="X329" i="52" s="1"/>
  <c r="CJ324" i="52"/>
  <c r="CJ325" i="52" s="1"/>
  <c r="CJ327" i="52" s="1"/>
  <c r="CJ329" i="52" s="1"/>
  <c r="AO324" i="52"/>
  <c r="AO325" i="52" s="1"/>
  <c r="AO327" i="52" s="1"/>
  <c r="AO329" i="52" s="1"/>
  <c r="DA324" i="52"/>
  <c r="DA325" i="52" s="1"/>
  <c r="DA327" i="52" s="1"/>
  <c r="DA329" i="52" s="1"/>
  <c r="AX324" i="52"/>
  <c r="AX325" i="52" s="1"/>
  <c r="AX327" i="52" s="1"/>
  <c r="AX329" i="52" s="1"/>
  <c r="DJ324" i="52"/>
  <c r="DJ325" i="52" s="1"/>
  <c r="DJ327" i="52" s="1"/>
  <c r="DJ329" i="52" s="1"/>
  <c r="BQ324" i="52"/>
  <c r="BQ325" i="52" s="1"/>
  <c r="BQ327" i="52" s="1"/>
  <c r="BQ329" i="52" s="1"/>
  <c r="N324" i="52"/>
  <c r="N325" i="52" s="1"/>
  <c r="N327" i="52" s="1"/>
  <c r="N329" i="52" s="1"/>
  <c r="BZ324" i="52"/>
  <c r="BZ325" i="52" s="1"/>
  <c r="BZ327" i="52" s="1"/>
  <c r="BZ329" i="52" s="1"/>
  <c r="AF324" i="52"/>
  <c r="AF325" i="52" s="1"/>
  <c r="AF327" i="52" s="1"/>
  <c r="AF329" i="52" s="1"/>
  <c r="CR324" i="52"/>
  <c r="CR325" i="52" s="1"/>
  <c r="CR327" i="52" s="1"/>
  <c r="CR329" i="52" s="1"/>
  <c r="AW324" i="52"/>
  <c r="AW325" i="52" s="1"/>
  <c r="AW327" i="52" s="1"/>
  <c r="AW329" i="52" s="1"/>
  <c r="DI324" i="52"/>
  <c r="DI325" i="52" s="1"/>
  <c r="DI327" i="52" s="1"/>
  <c r="DI329" i="52" s="1"/>
  <c r="BF324" i="52"/>
  <c r="BF325" i="52" s="1"/>
  <c r="BF327" i="52" s="1"/>
  <c r="BF329" i="52" s="1"/>
  <c r="DR324" i="52"/>
  <c r="DR325" i="52" s="1"/>
  <c r="DR327" i="52" s="1"/>
  <c r="DR329" i="52" s="1"/>
  <c r="M324" i="52"/>
  <c r="M325" i="52" s="1"/>
  <c r="M327" i="52" s="1"/>
  <c r="M329" i="52" s="1"/>
  <c r="BY324" i="52"/>
  <c r="BY325" i="52" s="1"/>
  <c r="BY327" i="52" s="1"/>
  <c r="BY329" i="52" s="1"/>
  <c r="V324" i="52"/>
  <c r="V325" i="52" s="1"/>
  <c r="V327" i="52" s="1"/>
  <c r="V329" i="52" s="1"/>
  <c r="CH324" i="52"/>
  <c r="CH325" i="52" s="1"/>
  <c r="CH327" i="52" s="1"/>
  <c r="CH329" i="52" s="1"/>
  <c r="AN324" i="52"/>
  <c r="AN325" i="52" s="1"/>
  <c r="AN327" i="52" s="1"/>
  <c r="AN329" i="52" s="1"/>
  <c r="CZ324" i="52"/>
  <c r="CZ325" i="52" s="1"/>
  <c r="CZ327" i="52" s="1"/>
  <c r="CZ329" i="52" s="1"/>
  <c r="BE324" i="52"/>
  <c r="BE325" i="52" s="1"/>
  <c r="BE327" i="52" s="1"/>
  <c r="BE329" i="52" s="1"/>
  <c r="DQ324" i="52"/>
  <c r="DQ325" i="52" s="1"/>
  <c r="DQ327" i="52" s="1"/>
  <c r="DQ329" i="52" s="1"/>
  <c r="BN324" i="52"/>
  <c r="BN325" i="52" s="1"/>
  <c r="BN327" i="52" s="1"/>
  <c r="BN329" i="52" s="1"/>
  <c r="U324" i="52"/>
  <c r="U325" i="52" s="1"/>
  <c r="U327" i="52" s="1"/>
  <c r="U329" i="52" s="1"/>
  <c r="CG324" i="52"/>
  <c r="CG325" i="52" s="1"/>
  <c r="CG327" i="52" s="1"/>
  <c r="CG329" i="52" s="1"/>
  <c r="AD324" i="52"/>
  <c r="AD325" i="52" s="1"/>
  <c r="AD327" i="52" s="1"/>
  <c r="AD329" i="52" s="1"/>
  <c r="CP324" i="52"/>
  <c r="CP325" i="52" s="1"/>
  <c r="CP327" i="52" s="1"/>
  <c r="CP329" i="52" s="1"/>
  <c r="AV324" i="52"/>
  <c r="AV325" i="52" s="1"/>
  <c r="AV327" i="52" s="1"/>
  <c r="AV329" i="52" s="1"/>
  <c r="DH324" i="52"/>
  <c r="DH325" i="52" s="1"/>
  <c r="DH327" i="52" s="1"/>
  <c r="DH329" i="52" s="1"/>
  <c r="BM324" i="52"/>
  <c r="BM325" i="52" s="1"/>
  <c r="BM327" i="52" s="1"/>
  <c r="BM329" i="52" s="1"/>
  <c r="DY324" i="52"/>
  <c r="DY325" i="52" s="1"/>
  <c r="DY327" i="52" s="1"/>
  <c r="DY329" i="52" s="1"/>
  <c r="J324" i="52"/>
  <c r="BV324" i="52"/>
  <c r="BV325" i="52" s="1"/>
  <c r="BV327" i="52" s="1"/>
  <c r="BV329" i="52" s="1"/>
  <c r="AC324" i="52"/>
  <c r="AC325" i="52" s="1"/>
  <c r="AC327" i="52" s="1"/>
  <c r="AC329" i="52" s="1"/>
  <c r="CO324" i="52"/>
  <c r="CO325" i="52" s="1"/>
  <c r="CO327" i="52" s="1"/>
  <c r="CO329" i="52" s="1"/>
  <c r="AL324" i="52"/>
  <c r="AL325" i="52" s="1"/>
  <c r="AL327" i="52" s="1"/>
  <c r="AL329" i="52" s="1"/>
  <c r="CX324" i="52"/>
  <c r="CX325" i="52" s="1"/>
  <c r="CX327" i="52" s="1"/>
  <c r="CX329" i="52" s="1"/>
  <c r="BD324" i="52"/>
  <c r="BD325" i="52" s="1"/>
  <c r="BD327" i="52" s="1"/>
  <c r="BD329" i="52" s="1"/>
  <c r="DP324" i="52"/>
  <c r="DP325" i="52" s="1"/>
  <c r="DP327" i="52" s="1"/>
  <c r="DP329" i="52" s="1"/>
  <c r="BU324" i="52"/>
  <c r="BU325" i="52" s="1"/>
  <c r="BU327" i="52" s="1"/>
  <c r="BU329" i="52" s="1"/>
  <c r="R324" i="52"/>
  <c r="R325" i="52" s="1"/>
  <c r="R327" i="52" s="1"/>
  <c r="R329" i="52" s="1"/>
  <c r="CD324" i="52"/>
  <c r="CD325" i="52" s="1"/>
  <c r="CD327" i="52" s="1"/>
  <c r="CD329" i="52" s="1"/>
  <c r="AK324" i="52"/>
  <c r="AK325" i="52" s="1"/>
  <c r="AK327" i="52" s="1"/>
  <c r="AK329" i="52" s="1"/>
  <c r="CW324" i="52"/>
  <c r="CW325" i="52" s="1"/>
  <c r="CW327" i="52" s="1"/>
  <c r="CW329" i="52" s="1"/>
  <c r="AT324" i="52"/>
  <c r="AT325" i="52" s="1"/>
  <c r="AT327" i="52" s="1"/>
  <c r="AT329" i="52" s="1"/>
  <c r="DF324" i="52"/>
  <c r="DF325" i="52" s="1"/>
  <c r="DF327" i="52" s="1"/>
  <c r="DF329" i="52" s="1"/>
  <c r="BL324" i="52"/>
  <c r="BL325" i="52" s="1"/>
  <c r="BL327" i="52" s="1"/>
  <c r="BL329" i="52" s="1"/>
  <c r="DX324" i="52"/>
  <c r="DX325" i="52" s="1"/>
  <c r="DX327" i="52" s="1"/>
  <c r="DX329" i="52" s="1"/>
  <c r="Q324" i="52"/>
  <c r="Q325" i="52" s="1"/>
  <c r="Q327" i="52" s="1"/>
  <c r="Q329" i="52" s="1"/>
  <c r="CC324" i="52"/>
  <c r="Z324" i="52"/>
  <c r="Z325" i="52" s="1"/>
  <c r="Z327" i="52" s="1"/>
  <c r="Z329" i="52" s="1"/>
  <c r="CL324" i="52"/>
  <c r="CL325" i="52" s="1"/>
  <c r="CL327" i="52" s="1"/>
  <c r="CL329" i="52" s="1"/>
  <c r="AS324" i="52"/>
  <c r="AS325" i="52" s="1"/>
  <c r="AS327" i="52" s="1"/>
  <c r="AS329" i="52" s="1"/>
  <c r="DE324" i="52"/>
  <c r="DE325" i="52" s="1"/>
  <c r="DE327" i="52" s="1"/>
  <c r="DE329" i="52" s="1"/>
  <c r="AH324" i="52"/>
  <c r="AH325" i="52" s="1"/>
  <c r="AH327" i="52" s="1"/>
  <c r="AH329" i="52" s="1"/>
  <c r="BT324" i="52"/>
  <c r="BT325" i="52" s="1"/>
  <c r="BT327" i="52" s="1"/>
  <c r="BT329" i="52" s="1"/>
  <c r="CT324" i="52"/>
  <c r="CT325" i="52" s="1"/>
  <c r="CT327" i="52" s="1"/>
  <c r="CT329" i="52" s="1"/>
  <c r="BB324" i="52"/>
  <c r="BB325" i="52" s="1"/>
  <c r="BB327" i="52" s="1"/>
  <c r="BB329" i="52" s="1"/>
  <c r="DN324" i="52"/>
  <c r="DN325" i="52" s="1"/>
  <c r="DN327" i="52" s="1"/>
  <c r="DN329" i="52" s="1"/>
  <c r="Y324" i="52"/>
  <c r="Y325" i="52" s="1"/>
  <c r="Y327" i="52" s="1"/>
  <c r="Y329" i="52" s="1"/>
  <c r="CK324" i="52"/>
  <c r="CK325" i="52" s="1"/>
  <c r="CK327" i="52" s="1"/>
  <c r="CK329" i="52" s="1"/>
  <c r="DG253" i="52"/>
  <c r="DG254" i="52" s="1"/>
  <c r="CT253" i="52"/>
  <c r="CT254" i="52" s="1"/>
  <c r="BK253" i="52"/>
  <c r="BK254" i="52" s="1"/>
  <c r="BC253" i="52"/>
  <c r="BC254" i="52" s="1"/>
  <c r="CI253" i="52"/>
  <c r="CI254" i="52" s="1"/>
  <c r="CH253" i="52"/>
  <c r="CH254" i="52" s="1"/>
  <c r="W253" i="52"/>
  <c r="W254" i="52" s="1"/>
  <c r="AE253" i="52"/>
  <c r="AE254" i="52" s="1"/>
  <c r="AM253" i="52"/>
  <c r="AM254" i="52" s="1"/>
  <c r="AL253" i="52"/>
  <c r="AL254" i="52" s="1"/>
  <c r="BS253" i="52"/>
  <c r="BS254" i="52" s="1"/>
  <c r="N253" i="52"/>
  <c r="N254" i="52" s="1"/>
  <c r="O253" i="52"/>
  <c r="O254" i="52" s="1"/>
  <c r="BR253" i="52"/>
  <c r="BR254" i="52" s="1"/>
  <c r="DV253" i="52"/>
  <c r="DV254" i="52" s="1"/>
  <c r="AT253" i="52"/>
  <c r="AT254" i="52" s="1"/>
  <c r="AU253" i="52"/>
  <c r="AU254" i="52" s="1"/>
  <c r="AD253" i="52"/>
  <c r="AD254" i="52" s="1"/>
  <c r="DO253" i="52"/>
  <c r="DO254" i="52" s="1"/>
  <c r="BZ253" i="52"/>
  <c r="BZ254" i="52" s="1"/>
  <c r="CA253" i="52"/>
  <c r="CA254" i="52" s="1"/>
  <c r="BJ253" i="52"/>
  <c r="BJ254" i="52" s="1"/>
  <c r="BB253" i="52"/>
  <c r="BB254" i="52" s="1"/>
  <c r="CO253" i="52"/>
  <c r="CO254" i="52" s="1"/>
  <c r="DK253" i="52"/>
  <c r="DK254" i="52" s="1"/>
  <c r="DI253" i="52"/>
  <c r="DI254" i="52" s="1"/>
  <c r="P253" i="52"/>
  <c r="P254" i="52" s="1"/>
  <c r="CB253" i="52"/>
  <c r="CB254" i="52" s="1"/>
  <c r="Q253" i="52"/>
  <c r="Q254" i="52" s="1"/>
  <c r="CC253" i="52"/>
  <c r="CC254" i="52" s="1"/>
  <c r="AH253" i="52"/>
  <c r="AH254" i="52" s="1"/>
  <c r="CY253" i="52"/>
  <c r="CY254" i="52" s="1"/>
  <c r="K253" i="52"/>
  <c r="K254" i="52" s="1"/>
  <c r="BW253" i="52"/>
  <c r="BW254" i="52" s="1"/>
  <c r="AZ253" i="52"/>
  <c r="AZ254" i="52" s="1"/>
  <c r="BQ253" i="52"/>
  <c r="BQ254" i="52" s="1"/>
  <c r="EB253" i="52"/>
  <c r="EB254" i="52" s="1"/>
  <c r="DC253" i="52"/>
  <c r="DC254" i="52" s="1"/>
  <c r="DA253" i="52"/>
  <c r="DA254" i="52" s="1"/>
  <c r="X253" i="52"/>
  <c r="X254" i="52" s="1"/>
  <c r="CJ253" i="52"/>
  <c r="CJ254" i="52" s="1"/>
  <c r="Y253" i="52"/>
  <c r="Y254" i="52" s="1"/>
  <c r="CK253" i="52"/>
  <c r="CK254" i="52" s="1"/>
  <c r="AP253" i="52"/>
  <c r="AP254" i="52" s="1"/>
  <c r="S253" i="52"/>
  <c r="S254" i="52" s="1"/>
  <c r="CE253" i="52"/>
  <c r="CE254" i="52" s="1"/>
  <c r="BH253" i="52"/>
  <c r="BH254" i="52" s="1"/>
  <c r="M253" i="52"/>
  <c r="M254" i="52" s="1"/>
  <c r="BY253" i="52"/>
  <c r="BY254" i="52" s="1"/>
  <c r="DT253" i="52"/>
  <c r="DT254" i="52" s="1"/>
  <c r="DZ253" i="52"/>
  <c r="DZ254" i="52" s="1"/>
  <c r="CS253" i="52"/>
  <c r="CS254" i="52" s="1"/>
  <c r="AF253" i="52"/>
  <c r="AF254" i="52" s="1"/>
  <c r="CU253" i="52"/>
  <c r="CU254" i="52" s="1"/>
  <c r="AG253" i="52"/>
  <c r="AG254" i="52" s="1"/>
  <c r="CX253" i="52"/>
  <c r="CX254" i="52" s="1"/>
  <c r="AX253" i="52"/>
  <c r="AX254" i="52" s="1"/>
  <c r="AA253" i="52"/>
  <c r="AA254" i="52" s="1"/>
  <c r="CM253" i="52"/>
  <c r="CM254" i="52" s="1"/>
  <c r="BP253" i="52"/>
  <c r="BP254" i="52" s="1"/>
  <c r="U253" i="52"/>
  <c r="U254" i="52" s="1"/>
  <c r="CG253" i="52"/>
  <c r="CG254" i="52" s="1"/>
  <c r="DL253" i="52"/>
  <c r="DL254" i="52" s="1"/>
  <c r="DR253" i="52"/>
  <c r="DR254" i="52" s="1"/>
  <c r="DX253" i="52"/>
  <c r="DX254" i="52" s="1"/>
  <c r="AN253" i="52"/>
  <c r="AN254" i="52" s="1"/>
  <c r="DW253" i="52"/>
  <c r="DW254" i="52" s="1"/>
  <c r="AO253" i="52"/>
  <c r="AO254" i="52" s="1"/>
  <c r="BF253" i="52"/>
  <c r="BF254" i="52" s="1"/>
  <c r="AI253" i="52"/>
  <c r="AI254" i="52" s="1"/>
  <c r="DF253" i="52"/>
  <c r="DF254" i="52" s="1"/>
  <c r="L253" i="52"/>
  <c r="L254" i="52" s="1"/>
  <c r="BX253" i="52"/>
  <c r="BX254" i="52" s="1"/>
  <c r="AC253" i="52"/>
  <c r="AC254" i="52" s="1"/>
  <c r="CP253" i="52"/>
  <c r="CP254" i="52" s="1"/>
  <c r="DU253" i="52"/>
  <c r="DU254" i="52" s="1"/>
  <c r="DD253" i="52"/>
  <c r="DD254" i="52" s="1"/>
  <c r="DJ253" i="52"/>
  <c r="DJ254" i="52" s="1"/>
  <c r="DP253" i="52"/>
  <c r="DP254" i="52" s="1"/>
  <c r="AV253" i="52"/>
  <c r="AV254" i="52" s="1"/>
  <c r="AW253" i="52"/>
  <c r="AW254" i="52" s="1"/>
  <c r="BN253" i="52"/>
  <c r="BN254" i="52" s="1"/>
  <c r="AQ253" i="52"/>
  <c r="AQ254" i="52" s="1"/>
  <c r="T253" i="52"/>
  <c r="T254" i="52" s="1"/>
  <c r="CF253" i="52"/>
  <c r="CF254" i="52" s="1"/>
  <c r="AK253" i="52"/>
  <c r="AK254" i="52" s="1"/>
  <c r="DN253" i="52"/>
  <c r="DN254" i="52" s="1"/>
  <c r="DM253" i="52"/>
  <c r="DM254" i="52" s="1"/>
  <c r="CV253" i="52"/>
  <c r="CV254" i="52" s="1"/>
  <c r="DB253" i="52"/>
  <c r="DB254" i="52" s="1"/>
  <c r="DH253" i="52"/>
  <c r="DH254" i="52" s="1"/>
  <c r="BD253" i="52"/>
  <c r="BD254" i="52" s="1"/>
  <c r="BE253" i="52"/>
  <c r="BE254" i="52" s="1"/>
  <c r="J253" i="52"/>
  <c r="J254" i="52" s="1"/>
  <c r="BV253" i="52"/>
  <c r="BV254" i="52" s="1"/>
  <c r="AY253" i="52"/>
  <c r="AY254" i="52" s="1"/>
  <c r="AB253" i="52"/>
  <c r="AB254" i="52" s="1"/>
  <c r="CN253" i="52"/>
  <c r="CN254" i="52" s="1"/>
  <c r="AS253" i="52"/>
  <c r="AS254" i="52" s="1"/>
  <c r="V253" i="52"/>
  <c r="V254" i="52" s="1"/>
  <c r="DE253" i="52"/>
  <c r="DE254" i="52" s="1"/>
  <c r="EA253" i="52"/>
  <c r="EA254" i="52" s="1"/>
  <c r="DY253" i="52"/>
  <c r="DY254" i="52" s="1"/>
  <c r="CZ253" i="52"/>
  <c r="CZ254" i="52" s="1"/>
  <c r="BL253" i="52"/>
  <c r="BL254" i="52" s="1"/>
  <c r="BM253" i="52"/>
  <c r="BM254" i="52" s="1"/>
  <c r="R253" i="52"/>
  <c r="R254" i="52" s="1"/>
  <c r="CD253" i="52"/>
  <c r="CD254" i="52" s="1"/>
  <c r="BG253" i="52"/>
  <c r="BG254" i="52" s="1"/>
  <c r="AJ253" i="52"/>
  <c r="AJ254" i="52" s="1"/>
  <c r="BA253" i="52"/>
  <c r="BA254" i="52" s="1"/>
  <c r="CQ253" i="52"/>
  <c r="CQ254" i="52" s="1"/>
  <c r="DQ253" i="52"/>
  <c r="DQ254" i="52" s="1"/>
  <c r="BI253" i="52"/>
  <c r="BI254" i="52" s="1"/>
  <c r="CR253" i="52"/>
  <c r="CR254" i="52" s="1"/>
  <c r="Z253" i="52"/>
  <c r="Z254" i="52" s="1"/>
  <c r="BO253" i="52"/>
  <c r="BO254" i="52" s="1"/>
  <c r="BT253" i="52"/>
  <c r="BT254" i="52" s="1"/>
  <c r="CL253" i="52"/>
  <c r="CL254" i="52" s="1"/>
  <c r="AR253" i="52"/>
  <c r="AR254" i="52" s="1"/>
  <c r="CW253" i="52"/>
  <c r="CW254" i="52" s="1"/>
  <c r="BU253" i="52"/>
  <c r="BU254" i="52" s="1"/>
  <c r="DS253" i="52"/>
  <c r="DS254" i="52" s="1"/>
  <c r="J100" i="49"/>
  <c r="CG254" i="50"/>
  <c r="AY254" i="50"/>
  <c r="F269" i="51"/>
  <c r="N269" i="51" s="1"/>
  <c r="CQ193" i="49"/>
  <c r="CE193" i="49"/>
  <c r="AT193" i="49"/>
  <c r="AI193" i="49"/>
  <c r="K193" i="49"/>
  <c r="DJ193" i="49"/>
  <c r="CL193" i="49"/>
  <c r="BN193" i="49"/>
  <c r="AP193" i="49"/>
  <c r="BR193" i="49"/>
  <c r="AE193" i="49"/>
  <c r="BG193" i="49"/>
  <c r="AU193" i="49"/>
  <c r="W193" i="49"/>
  <c r="DV193" i="49"/>
  <c r="CX193" i="49"/>
  <c r="BZ193" i="49"/>
  <c r="BB193" i="49"/>
  <c r="S193" i="49"/>
  <c r="CP193" i="49"/>
  <c r="BS193" i="49"/>
  <c r="BH193" i="49"/>
  <c r="AJ193" i="49"/>
  <c r="L193" i="49"/>
  <c r="DK193" i="49"/>
  <c r="CM193" i="49"/>
  <c r="BO193" i="49"/>
  <c r="AQ193" i="49"/>
  <c r="CF193" i="49"/>
  <c r="BV193" i="49"/>
  <c r="AX193" i="49"/>
  <c r="Z193" i="49"/>
  <c r="DW193" i="49"/>
  <c r="CY193" i="49"/>
  <c r="CA193" i="49"/>
  <c r="CT193" i="49"/>
  <c r="CH193" i="49"/>
  <c r="BJ193" i="49"/>
  <c r="AL193" i="49"/>
  <c r="N193" i="49"/>
  <c r="DL193" i="49"/>
  <c r="CN193" i="49"/>
  <c r="EB193" i="49"/>
  <c r="M193" i="49"/>
  <c r="DF193" i="49"/>
  <c r="CU193" i="49"/>
  <c r="BW193" i="49"/>
  <c r="AY193" i="49"/>
  <c r="AA193" i="49"/>
  <c r="DZ193" i="49"/>
  <c r="DB193" i="49"/>
  <c r="DO193" i="49"/>
  <c r="J193" i="49"/>
  <c r="DC193" i="49"/>
  <c r="AD193" i="49"/>
  <c r="CD193" i="49"/>
  <c r="T193" i="49"/>
  <c r="DS193" i="49"/>
  <c r="DG193" i="49"/>
  <c r="CI193" i="49"/>
  <c r="BK193" i="49"/>
  <c r="AM193" i="49"/>
  <c r="O193" i="49"/>
  <c r="DN193" i="49"/>
  <c r="BP193" i="49"/>
  <c r="DD193" i="49"/>
  <c r="BC193" i="49"/>
  <c r="AZ193" i="49"/>
  <c r="AR193" i="49"/>
  <c r="AB193" i="49"/>
  <c r="EA193" i="49"/>
  <c r="AH193" i="49"/>
  <c r="R193" i="49"/>
  <c r="V193" i="49"/>
  <c r="DT193" i="49"/>
  <c r="DR193" i="49"/>
  <c r="CV193" i="49"/>
  <c r="BF193" i="49"/>
  <c r="DA193" i="49"/>
  <c r="AO193" i="49"/>
  <c r="DH193" i="49"/>
  <c r="AV193" i="49"/>
  <c r="DE193" i="49"/>
  <c r="AS193" i="49"/>
  <c r="CS193" i="49"/>
  <c r="AG193" i="49"/>
  <c r="CK193" i="49"/>
  <c r="Y193" i="49"/>
  <c r="CR193" i="49"/>
  <c r="AF193" i="49"/>
  <c r="CO193" i="49"/>
  <c r="AC193" i="49"/>
  <c r="CC193" i="49"/>
  <c r="Q193" i="49"/>
  <c r="CJ193" i="49"/>
  <c r="X193" i="49"/>
  <c r="CG193" i="49"/>
  <c r="U193" i="49"/>
  <c r="BU193" i="49"/>
  <c r="CB193" i="49"/>
  <c r="P193" i="49"/>
  <c r="BY193" i="49"/>
  <c r="BX193" i="49"/>
  <c r="DY193" i="49"/>
  <c r="BM193" i="49"/>
  <c r="DQ193" i="49"/>
  <c r="BE193" i="49"/>
  <c r="DX193" i="49"/>
  <c r="BL193" i="49"/>
  <c r="DU193" i="49"/>
  <c r="BI193" i="49"/>
  <c r="BT193" i="49"/>
  <c r="BD193" i="49"/>
  <c r="DM193" i="49"/>
  <c r="AN193" i="49"/>
  <c r="CW193" i="49"/>
  <c r="DI193" i="49"/>
  <c r="BQ193" i="49"/>
  <c r="AW193" i="49"/>
  <c r="BA193" i="49"/>
  <c r="AK193" i="49"/>
  <c r="DP193" i="49"/>
  <c r="CZ193" i="49"/>
  <c r="F269" i="52"/>
  <c r="N269" i="52" s="1"/>
  <c r="DZ53" i="49"/>
  <c r="BH53" i="49"/>
  <c r="AB53" i="49"/>
  <c r="AD53" i="49"/>
  <c r="BO53" i="49"/>
  <c r="DK53" i="49"/>
  <c r="DV53" i="49"/>
  <c r="DT53" i="49"/>
  <c r="DU53" i="49"/>
  <c r="CF53" i="49"/>
  <c r="CW53" i="49"/>
  <c r="V53" i="49"/>
  <c r="AA53" i="49"/>
  <c r="AC53" i="49"/>
  <c r="BI53" i="49"/>
  <c r="CP53" i="49"/>
  <c r="CU53" i="49"/>
  <c r="N53" i="49"/>
  <c r="CO53" i="49"/>
  <c r="EB53" i="49"/>
  <c r="U53" i="49"/>
  <c r="BR53" i="49"/>
  <c r="BW53" i="49"/>
  <c r="AT53" i="49"/>
  <c r="T53" i="49"/>
  <c r="AK53" i="49"/>
  <c r="CH53" i="49"/>
  <c r="CM53" i="49"/>
  <c r="L53" i="49"/>
  <c r="M53" i="49"/>
  <c r="CE53" i="49"/>
  <c r="BX53" i="49"/>
  <c r="AJ53" i="49"/>
  <c r="BA53" i="49"/>
  <c r="CX53" i="49"/>
  <c r="DC53" i="49"/>
  <c r="AR53" i="49"/>
  <c r="AS53" i="49"/>
  <c r="EA53" i="49"/>
  <c r="CN53" i="49"/>
  <c r="AZ53" i="49"/>
  <c r="BQ53" i="49"/>
  <c r="DN53" i="49"/>
  <c r="DS53" i="49"/>
  <c r="BY53" i="49"/>
  <c r="CV53" i="49"/>
  <c r="AU53" i="49"/>
  <c r="DG53" i="49"/>
  <c r="X53" i="49"/>
  <c r="CJ53" i="49"/>
  <c r="BM53" i="49"/>
  <c r="DY53" i="49"/>
  <c r="AH53" i="49"/>
  <c r="CT53" i="49"/>
  <c r="S53" i="49"/>
  <c r="DL53" i="49"/>
  <c r="K53" i="49"/>
  <c r="BC53" i="49"/>
  <c r="DO53" i="49"/>
  <c r="AF53" i="49"/>
  <c r="CR53" i="49"/>
  <c r="BU53" i="49"/>
  <c r="AP53" i="49"/>
  <c r="DB53" i="49"/>
  <c r="AI53" i="49"/>
  <c r="AY53" i="49"/>
  <c r="AQ53" i="49"/>
  <c r="BK53" i="49"/>
  <c r="DW53" i="49"/>
  <c r="AN53" i="49"/>
  <c r="CZ53" i="49"/>
  <c r="Q53" i="49"/>
  <c r="CC53" i="49"/>
  <c r="AX53" i="49"/>
  <c r="DJ53" i="49"/>
  <c r="DF53" i="49"/>
  <c r="AL53" i="49"/>
  <c r="BG53" i="49"/>
  <c r="BS53" i="49"/>
  <c r="AV53" i="49"/>
  <c r="DH53" i="49"/>
  <c r="Y53" i="49"/>
  <c r="CK53" i="49"/>
  <c r="BF53" i="49"/>
  <c r="DR53" i="49"/>
  <c r="BB53" i="49"/>
  <c r="O53" i="49"/>
  <c r="CA53" i="49"/>
  <c r="BD53" i="49"/>
  <c r="DP53" i="49"/>
  <c r="AG53" i="49"/>
  <c r="CS53" i="49"/>
  <c r="BN53" i="49"/>
  <c r="BJ53" i="49"/>
  <c r="DD53" i="49"/>
  <c r="W53" i="49"/>
  <c r="CI53" i="49"/>
  <c r="BL53" i="49"/>
  <c r="DX53" i="49"/>
  <c r="AO53" i="49"/>
  <c r="DA53" i="49"/>
  <c r="J53" i="49"/>
  <c r="BV53" i="49"/>
  <c r="DE53" i="49"/>
  <c r="BZ53" i="49"/>
  <c r="CG53" i="49"/>
  <c r="AE53" i="49"/>
  <c r="CQ53" i="49"/>
  <c r="BT53" i="49"/>
  <c r="AW53" i="49"/>
  <c r="DI53" i="49"/>
  <c r="R53" i="49"/>
  <c r="CD53" i="49"/>
  <c r="CB53" i="49"/>
  <c r="BE53" i="49"/>
  <c r="DQ53" i="49"/>
  <c r="BP53" i="49"/>
  <c r="Z53" i="49"/>
  <c r="AM53" i="49"/>
  <c r="CL53" i="49"/>
  <c r="DM53" i="49"/>
  <c r="CY53" i="49"/>
  <c r="P53" i="49"/>
  <c r="CK262" i="49"/>
  <c r="CK263" i="49" s="1"/>
  <c r="BE262" i="49"/>
  <c r="BE263" i="49" s="1"/>
  <c r="AG262" i="49"/>
  <c r="AG263" i="49" s="1"/>
  <c r="DI262" i="49"/>
  <c r="DI263" i="49" s="1"/>
  <c r="AW262" i="49"/>
  <c r="AW263" i="49" s="1"/>
  <c r="DY262" i="49"/>
  <c r="DY263" i="49" s="1"/>
  <c r="Q262" i="49"/>
  <c r="Q263" i="49" s="1"/>
  <c r="AO262" i="49"/>
  <c r="AO263" i="49" s="1"/>
  <c r="CS262" i="49"/>
  <c r="CS263" i="49" s="1"/>
  <c r="DA262" i="49"/>
  <c r="DA263" i="49" s="1"/>
  <c r="DQ262" i="49"/>
  <c r="DQ263" i="49" s="1"/>
  <c r="DX262" i="49"/>
  <c r="DX263" i="49" s="1"/>
  <c r="CC262" i="49"/>
  <c r="CC263" i="49" s="1"/>
  <c r="CQ262" i="49"/>
  <c r="CQ263" i="49" s="1"/>
  <c r="AE262" i="49"/>
  <c r="AE263" i="49" s="1"/>
  <c r="CH262" i="49"/>
  <c r="CH263" i="49" s="1"/>
  <c r="V262" i="49"/>
  <c r="V263" i="49" s="1"/>
  <c r="BF262" i="49"/>
  <c r="BF263" i="49" s="1"/>
  <c r="DR262" i="49"/>
  <c r="DR263" i="49" s="1"/>
  <c r="AY262" i="49"/>
  <c r="AY263" i="49" s="1"/>
  <c r="DK262" i="49"/>
  <c r="DK263" i="49" s="1"/>
  <c r="T262" i="49"/>
  <c r="T263" i="49" s="1"/>
  <c r="CF262" i="49"/>
  <c r="CF263" i="49" s="1"/>
  <c r="AS262" i="49"/>
  <c r="AS263" i="49" s="1"/>
  <c r="DE262" i="49"/>
  <c r="DE263" i="49" s="1"/>
  <c r="BD262" i="49"/>
  <c r="BD263" i="49" s="1"/>
  <c r="DP262" i="49"/>
  <c r="DP263" i="49" s="1"/>
  <c r="CI262" i="49"/>
  <c r="CI263" i="49" s="1"/>
  <c r="W262" i="49"/>
  <c r="W263" i="49" s="1"/>
  <c r="BZ262" i="49"/>
  <c r="BZ263" i="49" s="1"/>
  <c r="N262" i="49"/>
  <c r="N263" i="49" s="1"/>
  <c r="BN262" i="49"/>
  <c r="BN263" i="49" s="1"/>
  <c r="DZ262" i="49"/>
  <c r="DZ263" i="49" s="1"/>
  <c r="BG262" i="49"/>
  <c r="BG263" i="49" s="1"/>
  <c r="DS262" i="49"/>
  <c r="DS263" i="49" s="1"/>
  <c r="AB262" i="49"/>
  <c r="AB263" i="49" s="1"/>
  <c r="CN262" i="49"/>
  <c r="CN263" i="49" s="1"/>
  <c r="BA262" i="49"/>
  <c r="BA263" i="49" s="1"/>
  <c r="DM262" i="49"/>
  <c r="DM263" i="49" s="1"/>
  <c r="BL262" i="49"/>
  <c r="BL263" i="49" s="1"/>
  <c r="CA262" i="49"/>
  <c r="CA263" i="49" s="1"/>
  <c r="O262" i="49"/>
  <c r="O263" i="49" s="1"/>
  <c r="BR262" i="49"/>
  <c r="BR263" i="49" s="1"/>
  <c r="BU262" i="49"/>
  <c r="BU263" i="49" s="1"/>
  <c r="J262" i="49"/>
  <c r="J263" i="49" s="1"/>
  <c r="BV262" i="49"/>
  <c r="BV263" i="49" s="1"/>
  <c r="BO262" i="49"/>
  <c r="BO263" i="49" s="1"/>
  <c r="EA262" i="49"/>
  <c r="EA263" i="49" s="1"/>
  <c r="AJ262" i="49"/>
  <c r="AJ263" i="49" s="1"/>
  <c r="CV262" i="49"/>
  <c r="CV263" i="49" s="1"/>
  <c r="BI262" i="49"/>
  <c r="BI263" i="49" s="1"/>
  <c r="DU262" i="49"/>
  <c r="DU263" i="49" s="1"/>
  <c r="BT262" i="49"/>
  <c r="BT263" i="49" s="1"/>
  <c r="Y262" i="49"/>
  <c r="Y263" i="49" s="1"/>
  <c r="BS262" i="49"/>
  <c r="BS263" i="49" s="1"/>
  <c r="DV262" i="49"/>
  <c r="DV263" i="49" s="1"/>
  <c r="BJ262" i="49"/>
  <c r="BJ263" i="49" s="1"/>
  <c r="R262" i="49"/>
  <c r="R263" i="49" s="1"/>
  <c r="CD262" i="49"/>
  <c r="CD263" i="49" s="1"/>
  <c r="K262" i="49"/>
  <c r="K263" i="49" s="1"/>
  <c r="BW262" i="49"/>
  <c r="BW263" i="49" s="1"/>
  <c r="AR262" i="49"/>
  <c r="AR263" i="49" s="1"/>
  <c r="DD262" i="49"/>
  <c r="DD263" i="49" s="1"/>
  <c r="BQ262" i="49"/>
  <c r="BQ263" i="49" s="1"/>
  <c r="P262" i="49"/>
  <c r="P263" i="49" s="1"/>
  <c r="CB262" i="49"/>
  <c r="CB263" i="49" s="1"/>
  <c r="DW262" i="49"/>
  <c r="DW263" i="49" s="1"/>
  <c r="BK262" i="49"/>
  <c r="BK263" i="49" s="1"/>
  <c r="DN262" i="49"/>
  <c r="DN263" i="49" s="1"/>
  <c r="BB262" i="49"/>
  <c r="BB263" i="49" s="1"/>
  <c r="Z262" i="49"/>
  <c r="Z263" i="49" s="1"/>
  <c r="CL262" i="49"/>
  <c r="CL263" i="49" s="1"/>
  <c r="S262" i="49"/>
  <c r="S263" i="49" s="1"/>
  <c r="CE262" i="49"/>
  <c r="CE263" i="49" s="1"/>
  <c r="AZ262" i="49"/>
  <c r="AZ263" i="49" s="1"/>
  <c r="DL262" i="49"/>
  <c r="DL263" i="49" s="1"/>
  <c r="M262" i="49"/>
  <c r="M263" i="49" s="1"/>
  <c r="BY262" i="49"/>
  <c r="BY263" i="49" s="1"/>
  <c r="X262" i="49"/>
  <c r="X263" i="49" s="1"/>
  <c r="CJ262" i="49"/>
  <c r="CJ263" i="49" s="1"/>
  <c r="DO262" i="49"/>
  <c r="DO263" i="49" s="1"/>
  <c r="BC262" i="49"/>
  <c r="BC263" i="49" s="1"/>
  <c r="DF262" i="49"/>
  <c r="DF263" i="49" s="1"/>
  <c r="AT262" i="49"/>
  <c r="AT263" i="49" s="1"/>
  <c r="AH262" i="49"/>
  <c r="AH263" i="49" s="1"/>
  <c r="CT262" i="49"/>
  <c r="CT263" i="49" s="1"/>
  <c r="AA262" i="49"/>
  <c r="AA263" i="49" s="1"/>
  <c r="CM262" i="49"/>
  <c r="CM263" i="49" s="1"/>
  <c r="BH262" i="49"/>
  <c r="BH263" i="49" s="1"/>
  <c r="DT262" i="49"/>
  <c r="DT263" i="49" s="1"/>
  <c r="U262" i="49"/>
  <c r="U263" i="49" s="1"/>
  <c r="CG262" i="49"/>
  <c r="CG263" i="49" s="1"/>
  <c r="AF262" i="49"/>
  <c r="AF263" i="49" s="1"/>
  <c r="CR262" i="49"/>
  <c r="CR263" i="49" s="1"/>
  <c r="DG262" i="49"/>
  <c r="DG263" i="49" s="1"/>
  <c r="AU262" i="49"/>
  <c r="AU263" i="49" s="1"/>
  <c r="CX262" i="49"/>
  <c r="CX263" i="49" s="1"/>
  <c r="AL262" i="49"/>
  <c r="AL263" i="49" s="1"/>
  <c r="AP262" i="49"/>
  <c r="AP263" i="49" s="1"/>
  <c r="DB262" i="49"/>
  <c r="DB263" i="49" s="1"/>
  <c r="AI262" i="49"/>
  <c r="AI263" i="49" s="1"/>
  <c r="CU262" i="49"/>
  <c r="CU263" i="49" s="1"/>
  <c r="BP262" i="49"/>
  <c r="BP263" i="49" s="1"/>
  <c r="EB262" i="49"/>
  <c r="EB263" i="49" s="1"/>
  <c r="AC262" i="49"/>
  <c r="AC263" i="49" s="1"/>
  <c r="CO262" i="49"/>
  <c r="CO263" i="49" s="1"/>
  <c r="AN262" i="49"/>
  <c r="AN263" i="49" s="1"/>
  <c r="CZ262" i="49"/>
  <c r="CZ263" i="49" s="1"/>
  <c r="CP262" i="49"/>
  <c r="CP263" i="49" s="1"/>
  <c r="AD262" i="49"/>
  <c r="AD263" i="49" s="1"/>
  <c r="AQ262" i="49"/>
  <c r="AQ263" i="49" s="1"/>
  <c r="AV262" i="49"/>
  <c r="AV263" i="49" s="1"/>
  <c r="DC262" i="49"/>
  <c r="DC263" i="49" s="1"/>
  <c r="L262" i="49"/>
  <c r="L263" i="49" s="1"/>
  <c r="DH262" i="49"/>
  <c r="DH263" i="49" s="1"/>
  <c r="BX262" i="49"/>
  <c r="BX263" i="49" s="1"/>
  <c r="AK262" i="49"/>
  <c r="AK263" i="49" s="1"/>
  <c r="BM262" i="49"/>
  <c r="BM263" i="49" s="1"/>
  <c r="CW262" i="49"/>
  <c r="CW263" i="49" s="1"/>
  <c r="CY262" i="49"/>
  <c r="CY263" i="49" s="1"/>
  <c r="AX262" i="49"/>
  <c r="AX263" i="49" s="1"/>
  <c r="AM262" i="49"/>
  <c r="AM263" i="49" s="1"/>
  <c r="DJ262" i="49"/>
  <c r="DJ263" i="49" s="1"/>
  <c r="BP253" i="53"/>
  <c r="BP254" i="53" s="1"/>
  <c r="Y253" i="53"/>
  <c r="Y254" i="53" s="1"/>
  <c r="EB253" i="53"/>
  <c r="EB254" i="53" s="1"/>
  <c r="AJ253" i="53"/>
  <c r="AJ254" i="53" s="1"/>
  <c r="CV253" i="53"/>
  <c r="CV254" i="53" s="1"/>
  <c r="L253" i="53"/>
  <c r="L254" i="53" s="1"/>
  <c r="DL253" i="53"/>
  <c r="DL254" i="53" s="1"/>
  <c r="T253" i="53"/>
  <c r="T254" i="53" s="1"/>
  <c r="AZ253" i="53"/>
  <c r="AZ254" i="53" s="1"/>
  <c r="DS253" i="53"/>
  <c r="DS254" i="53" s="1"/>
  <c r="CN253" i="53"/>
  <c r="CN254" i="53" s="1"/>
  <c r="CU253" i="53"/>
  <c r="CU254" i="53" s="1"/>
  <c r="S253" i="53"/>
  <c r="S254" i="53" s="1"/>
  <c r="AY253" i="53"/>
  <c r="AY254" i="53" s="1"/>
  <c r="CF253" i="53"/>
  <c r="CF254" i="53" s="1"/>
  <c r="DT253" i="53"/>
  <c r="DT254" i="53" s="1"/>
  <c r="EA253" i="53"/>
  <c r="EA254" i="53" s="1"/>
  <c r="AR253" i="53"/>
  <c r="AR254" i="53" s="1"/>
  <c r="CE253" i="53"/>
  <c r="CE254" i="53" s="1"/>
  <c r="N253" i="53"/>
  <c r="N254" i="53" s="1"/>
  <c r="BX253" i="53"/>
  <c r="BX254" i="53" s="1"/>
  <c r="DK253" i="53"/>
  <c r="DK254" i="53" s="1"/>
  <c r="AQ253" i="53"/>
  <c r="AQ254" i="53" s="1"/>
  <c r="DD253" i="53"/>
  <c r="DD254" i="53" s="1"/>
  <c r="DZ253" i="53"/>
  <c r="DZ254" i="53" s="1"/>
  <c r="BW253" i="53"/>
  <c r="BW254" i="53" s="1"/>
  <c r="AA253" i="53"/>
  <c r="AA254" i="53" s="1"/>
  <c r="K253" i="53"/>
  <c r="K254" i="53" s="1"/>
  <c r="DC253" i="53"/>
  <c r="DC254" i="53" s="1"/>
  <c r="BG253" i="53"/>
  <c r="BG254" i="53" s="1"/>
  <c r="AB253" i="53"/>
  <c r="AB254" i="53" s="1"/>
  <c r="AI253" i="53"/>
  <c r="AI254" i="53" s="1"/>
  <c r="AK253" i="53"/>
  <c r="AK254" i="53" s="1"/>
  <c r="CW253" i="53"/>
  <c r="CW254" i="53" s="1"/>
  <c r="CH253" i="53"/>
  <c r="CH254" i="53" s="1"/>
  <c r="BC253" i="53"/>
  <c r="BC254" i="53" s="1"/>
  <c r="DO253" i="53"/>
  <c r="DO254" i="53" s="1"/>
  <c r="X253" i="53"/>
  <c r="X254" i="53" s="1"/>
  <c r="CJ253" i="53"/>
  <c r="CJ254" i="53" s="1"/>
  <c r="BU253" i="53"/>
  <c r="BU254" i="53" s="1"/>
  <c r="R253" i="53"/>
  <c r="R254" i="53" s="1"/>
  <c r="CD253" i="53"/>
  <c r="CD254" i="53" s="1"/>
  <c r="BH253" i="53"/>
  <c r="BH254" i="53" s="1"/>
  <c r="V253" i="53"/>
  <c r="V254" i="53" s="1"/>
  <c r="BO253" i="53"/>
  <c r="BO254" i="53" s="1"/>
  <c r="BI253" i="53"/>
  <c r="BI254" i="53" s="1"/>
  <c r="DU253" i="53"/>
  <c r="DU254" i="53" s="1"/>
  <c r="AT253" i="53"/>
  <c r="AT254" i="53" s="1"/>
  <c r="DF253" i="53"/>
  <c r="DF254" i="53" s="1"/>
  <c r="O253" i="53"/>
  <c r="O254" i="53" s="1"/>
  <c r="CA253" i="53"/>
  <c r="CA254" i="53" s="1"/>
  <c r="AV253" i="53"/>
  <c r="AV254" i="53" s="1"/>
  <c r="DH253" i="53"/>
  <c r="DH254" i="53" s="1"/>
  <c r="AG253" i="53"/>
  <c r="AG254" i="53" s="1"/>
  <c r="CS253" i="53"/>
  <c r="CS254" i="53" s="1"/>
  <c r="AP253" i="53"/>
  <c r="AP254" i="53" s="1"/>
  <c r="DB253" i="53"/>
  <c r="DB254" i="53" s="1"/>
  <c r="BQ253" i="53"/>
  <c r="BQ254" i="53" s="1"/>
  <c r="BB253" i="53"/>
  <c r="BB254" i="53" s="1"/>
  <c r="DN253" i="53"/>
  <c r="DN254" i="53" s="1"/>
  <c r="W253" i="53"/>
  <c r="W254" i="53" s="1"/>
  <c r="CI253" i="53"/>
  <c r="CI254" i="53" s="1"/>
  <c r="BD253" i="53"/>
  <c r="BD254" i="53" s="1"/>
  <c r="DP253" i="53"/>
  <c r="DP254" i="53" s="1"/>
  <c r="AO253" i="53"/>
  <c r="AO254" i="53" s="1"/>
  <c r="DA253" i="53"/>
  <c r="DA254" i="53" s="1"/>
  <c r="AX253" i="53"/>
  <c r="AX254" i="53" s="1"/>
  <c r="DJ253" i="53"/>
  <c r="DJ254" i="53" s="1"/>
  <c r="M253" i="53"/>
  <c r="M254" i="53" s="1"/>
  <c r="BY253" i="53"/>
  <c r="BY254" i="53" s="1"/>
  <c r="BJ253" i="53"/>
  <c r="BJ254" i="53" s="1"/>
  <c r="DV253" i="53"/>
  <c r="DV254" i="53" s="1"/>
  <c r="AE253" i="53"/>
  <c r="AE254" i="53" s="1"/>
  <c r="CM253" i="53"/>
  <c r="CM254" i="53" s="1"/>
  <c r="U253" i="53"/>
  <c r="U254" i="53" s="1"/>
  <c r="CG253" i="53"/>
  <c r="CG254" i="53" s="1"/>
  <c r="BR253" i="53"/>
  <c r="BR254" i="53" s="1"/>
  <c r="AM253" i="53"/>
  <c r="AM254" i="53" s="1"/>
  <c r="CY253" i="53"/>
  <c r="CY254" i="53" s="1"/>
  <c r="BT253" i="53"/>
  <c r="BT254" i="53" s="1"/>
  <c r="BE253" i="53"/>
  <c r="BE254" i="53" s="1"/>
  <c r="DQ253" i="53"/>
  <c r="DQ254" i="53" s="1"/>
  <c r="BN253" i="53"/>
  <c r="BN254" i="53" s="1"/>
  <c r="CO253" i="53"/>
  <c r="CO254" i="53" s="1"/>
  <c r="BK253" i="53"/>
  <c r="BK254" i="53" s="1"/>
  <c r="CR253" i="53"/>
  <c r="CR254" i="53" s="1"/>
  <c r="CL253" i="53"/>
  <c r="CL254" i="53" s="1"/>
  <c r="DE253" i="53"/>
  <c r="DE254" i="53" s="1"/>
  <c r="BS253" i="53"/>
  <c r="BS254" i="53" s="1"/>
  <c r="CZ253" i="53"/>
  <c r="CZ254" i="53" s="1"/>
  <c r="Q253" i="53"/>
  <c r="Q254" i="53" s="1"/>
  <c r="CT253" i="53"/>
  <c r="CT254" i="53" s="1"/>
  <c r="DM253" i="53"/>
  <c r="DM254" i="53" s="1"/>
  <c r="CQ253" i="53"/>
  <c r="CQ254" i="53" s="1"/>
  <c r="DX253" i="53"/>
  <c r="DX254" i="53" s="1"/>
  <c r="AW253" i="53"/>
  <c r="AW254" i="53" s="1"/>
  <c r="DR253" i="53"/>
  <c r="DR254" i="53" s="1"/>
  <c r="AD253" i="53"/>
  <c r="AD254" i="53" s="1"/>
  <c r="DG253" i="53"/>
  <c r="DG254" i="53" s="1"/>
  <c r="P253" i="53"/>
  <c r="P254" i="53" s="1"/>
  <c r="BM253" i="53"/>
  <c r="BM254" i="53" s="1"/>
  <c r="J253" i="53"/>
  <c r="J254" i="53" s="1"/>
  <c r="AL253" i="53"/>
  <c r="AL254" i="53" s="1"/>
  <c r="DW253" i="53"/>
  <c r="DW254" i="53" s="1"/>
  <c r="AF253" i="53"/>
  <c r="AF254" i="53" s="1"/>
  <c r="CC253" i="53"/>
  <c r="CC254" i="53" s="1"/>
  <c r="Z253" i="53"/>
  <c r="Z254" i="53" s="1"/>
  <c r="AC253" i="53"/>
  <c r="AC254" i="53" s="1"/>
  <c r="BZ253" i="53"/>
  <c r="BZ254" i="53" s="1"/>
  <c r="AN253" i="53"/>
  <c r="AN254" i="53" s="1"/>
  <c r="CK253" i="53"/>
  <c r="CK254" i="53" s="1"/>
  <c r="AH253" i="53"/>
  <c r="AH254" i="53" s="1"/>
  <c r="AS253" i="53"/>
  <c r="AS254" i="53" s="1"/>
  <c r="CP253" i="53"/>
  <c r="CP254" i="53" s="1"/>
  <c r="BL253" i="53"/>
  <c r="BL254" i="53" s="1"/>
  <c r="DI253" i="53"/>
  <c r="DI254" i="53" s="1"/>
  <c r="BF253" i="53"/>
  <c r="BF254" i="53" s="1"/>
  <c r="AU253" i="53"/>
  <c r="AU254" i="53" s="1"/>
  <c r="DY253" i="53"/>
  <c r="DY254" i="53" s="1"/>
  <c r="BA253" i="53"/>
  <c r="BA254" i="53" s="1"/>
  <c r="BV253" i="53"/>
  <c r="BV254" i="53" s="1"/>
  <c r="CB253" i="53"/>
  <c r="CB254" i="53" s="1"/>
  <c r="CX253" i="53"/>
  <c r="CX254" i="53" s="1"/>
  <c r="CH254" i="50"/>
  <c r="CZ138" i="51"/>
  <c r="BM138" i="51"/>
  <c r="AF138" i="51"/>
  <c r="CR138" i="51"/>
  <c r="AG138" i="51"/>
  <c r="CS138" i="51"/>
  <c r="BL138" i="51"/>
  <c r="DY138" i="51"/>
  <c r="DX138" i="51"/>
  <c r="CA138" i="51"/>
  <c r="O138" i="51"/>
  <c r="BR138" i="51"/>
  <c r="DU138" i="51"/>
  <c r="BI138" i="51"/>
  <c r="DT138" i="51"/>
  <c r="BH138" i="51"/>
  <c r="DS138" i="51"/>
  <c r="BG138" i="51"/>
  <c r="DR138" i="51"/>
  <c r="BF138" i="51"/>
  <c r="BU138" i="51"/>
  <c r="DI138" i="51"/>
  <c r="X138" i="51"/>
  <c r="BT138" i="51"/>
  <c r="DW138" i="51"/>
  <c r="BK138" i="51"/>
  <c r="DN138" i="51"/>
  <c r="BB138" i="51"/>
  <c r="DE138" i="51"/>
  <c r="AS138" i="51"/>
  <c r="DD138" i="51"/>
  <c r="AR138" i="51"/>
  <c r="DC138" i="51"/>
  <c r="AQ138" i="51"/>
  <c r="DB138" i="51"/>
  <c r="AP138" i="51"/>
  <c r="AV138" i="51"/>
  <c r="CJ138" i="51"/>
  <c r="DO138" i="51"/>
  <c r="BC138" i="51"/>
  <c r="DF138" i="51"/>
  <c r="AT138" i="51"/>
  <c r="CW138" i="51"/>
  <c r="AK138" i="51"/>
  <c r="CV138" i="51"/>
  <c r="AJ138" i="51"/>
  <c r="CU138" i="51"/>
  <c r="AI138" i="51"/>
  <c r="CT138" i="51"/>
  <c r="AH138" i="51"/>
  <c r="CB138" i="51"/>
  <c r="DP138" i="51"/>
  <c r="Y138" i="51"/>
  <c r="DG138" i="51"/>
  <c r="AU138" i="51"/>
  <c r="CX138" i="51"/>
  <c r="AL138" i="51"/>
  <c r="CO138" i="51"/>
  <c r="AC138" i="51"/>
  <c r="CN138" i="51"/>
  <c r="AB138" i="51"/>
  <c r="CM138" i="51"/>
  <c r="AA138" i="51"/>
  <c r="CL138" i="51"/>
  <c r="Z138" i="51"/>
  <c r="DH138" i="51"/>
  <c r="BE138" i="51"/>
  <c r="CY138" i="51"/>
  <c r="AM138" i="51"/>
  <c r="CP138" i="51"/>
  <c r="AD138" i="51"/>
  <c r="CG138" i="51"/>
  <c r="U138" i="51"/>
  <c r="CF138" i="51"/>
  <c r="T138" i="51"/>
  <c r="CE138" i="51"/>
  <c r="S138" i="51"/>
  <c r="CD138" i="51"/>
  <c r="R138" i="51"/>
  <c r="Q138" i="51"/>
  <c r="CK138" i="51"/>
  <c r="DV138" i="51"/>
  <c r="BQ138" i="51"/>
  <c r="L138" i="51"/>
  <c r="DJ138" i="51"/>
  <c r="CH138" i="51"/>
  <c r="BA138" i="51"/>
  <c r="EA138" i="51"/>
  <c r="BV138" i="51"/>
  <c r="BZ138" i="51"/>
  <c r="M138" i="51"/>
  <c r="DK138" i="51"/>
  <c r="BN138" i="51"/>
  <c r="DQ138" i="51"/>
  <c r="CQ138" i="51"/>
  <c r="BJ138" i="51"/>
  <c r="EB138" i="51"/>
  <c r="BW138" i="51"/>
  <c r="AX138" i="51"/>
  <c r="AW138" i="51"/>
  <c r="BD138" i="51"/>
  <c r="AN138" i="51"/>
  <c r="CI138" i="51"/>
  <c r="V138" i="51"/>
  <c r="DL138" i="51"/>
  <c r="BO138" i="51"/>
  <c r="J138" i="51"/>
  <c r="J139" i="51" s="1"/>
  <c r="J141" i="51" s="1"/>
  <c r="J154" i="51" s="1"/>
  <c r="P138" i="51"/>
  <c r="CC138" i="51"/>
  <c r="BS138" i="51"/>
  <c r="N138" i="51"/>
  <c r="BX138" i="51"/>
  <c r="AY138" i="51"/>
  <c r="AO138" i="51"/>
  <c r="AE138" i="51"/>
  <c r="DM138" i="51"/>
  <c r="BP138" i="51"/>
  <c r="K138" i="51"/>
  <c r="DA138" i="51"/>
  <c r="W138" i="51"/>
  <c r="BY138" i="51"/>
  <c r="AZ138" i="51"/>
  <c r="DZ138" i="51"/>
  <c r="DY314" i="51"/>
  <c r="DN314" i="51"/>
  <c r="DF314" i="51"/>
  <c r="BB314" i="51"/>
  <c r="Z314" i="51"/>
  <c r="V314" i="51"/>
  <c r="CH314" i="51"/>
  <c r="AT314" i="51"/>
  <c r="DR314" i="51"/>
  <c r="BF314" i="51"/>
  <c r="BZ314" i="51"/>
  <c r="N314" i="51"/>
  <c r="CL314" i="51"/>
  <c r="DJ314" i="51"/>
  <c r="BJ314" i="51"/>
  <c r="AH314" i="51"/>
  <c r="AL314" i="51"/>
  <c r="CP314" i="51"/>
  <c r="BN314" i="51"/>
  <c r="BR314" i="51"/>
  <c r="DV314" i="51"/>
  <c r="CT314" i="51"/>
  <c r="CX314" i="51"/>
  <c r="DZ314" i="51"/>
  <c r="R314" i="51"/>
  <c r="AX314" i="51"/>
  <c r="AD314" i="51"/>
  <c r="AP314" i="51"/>
  <c r="BV314" i="51"/>
  <c r="DB314" i="51"/>
  <c r="CD314" i="51"/>
  <c r="AA314" i="51"/>
  <c r="CM314" i="51"/>
  <c r="AB314" i="51"/>
  <c r="CN314" i="51"/>
  <c r="AC314" i="51"/>
  <c r="CO314" i="51"/>
  <c r="AU314" i="51"/>
  <c r="DG314" i="51"/>
  <c r="BL314" i="51"/>
  <c r="DX314" i="51"/>
  <c r="Q314" i="51"/>
  <c r="CC314" i="51"/>
  <c r="AI314" i="51"/>
  <c r="CU314" i="51"/>
  <c r="AJ314" i="51"/>
  <c r="CV314" i="51"/>
  <c r="AK314" i="51"/>
  <c r="CW314" i="51"/>
  <c r="BC314" i="51"/>
  <c r="DO314" i="51"/>
  <c r="BT314" i="51"/>
  <c r="Y314" i="51"/>
  <c r="CK314" i="51"/>
  <c r="J314" i="51"/>
  <c r="AQ314" i="51"/>
  <c r="DC314" i="51"/>
  <c r="AR314" i="51"/>
  <c r="DD314" i="51"/>
  <c r="AS314" i="51"/>
  <c r="DE314" i="51"/>
  <c r="BK314" i="51"/>
  <c r="DW314" i="51"/>
  <c r="P314" i="51"/>
  <c r="CB314" i="51"/>
  <c r="AG314" i="51"/>
  <c r="CS314" i="51"/>
  <c r="AY314" i="51"/>
  <c r="DK314" i="51"/>
  <c r="AZ314" i="51"/>
  <c r="DL314" i="51"/>
  <c r="BA314" i="51"/>
  <c r="DM314" i="51"/>
  <c r="BS314" i="51"/>
  <c r="X314" i="51"/>
  <c r="CJ314" i="51"/>
  <c r="AO314" i="51"/>
  <c r="DA314" i="51"/>
  <c r="BG314" i="51"/>
  <c r="DS314" i="51"/>
  <c r="BH314" i="51"/>
  <c r="DT314" i="51"/>
  <c r="BI314" i="51"/>
  <c r="DU314" i="51"/>
  <c r="O314" i="51"/>
  <c r="CA314" i="51"/>
  <c r="AF314" i="51"/>
  <c r="CR314" i="51"/>
  <c r="AW314" i="51"/>
  <c r="DI314" i="51"/>
  <c r="BO314" i="51"/>
  <c r="EA314" i="51"/>
  <c r="BP314" i="51"/>
  <c r="EB314" i="51"/>
  <c r="BQ314" i="51"/>
  <c r="W314" i="51"/>
  <c r="CI314" i="51"/>
  <c r="AN314" i="51"/>
  <c r="CZ314" i="51"/>
  <c r="BE314" i="51"/>
  <c r="DQ314" i="51"/>
  <c r="K314" i="51"/>
  <c r="BW314" i="51"/>
  <c r="L314" i="51"/>
  <c r="BX314" i="51"/>
  <c r="M314" i="51"/>
  <c r="BY314" i="51"/>
  <c r="AE314" i="51"/>
  <c r="CQ314" i="51"/>
  <c r="AV314" i="51"/>
  <c r="DH314" i="51"/>
  <c r="BM314" i="51"/>
  <c r="T314" i="51"/>
  <c r="AM314" i="51"/>
  <c r="BU314" i="51"/>
  <c r="CF314" i="51"/>
  <c r="CY314" i="51"/>
  <c r="S314" i="51"/>
  <c r="U314" i="51"/>
  <c r="BD314" i="51"/>
  <c r="CE314" i="51"/>
  <c r="CG314" i="51"/>
  <c r="DP314" i="51"/>
  <c r="P200" i="50"/>
  <c r="X200" i="50"/>
  <c r="CJ200" i="50"/>
  <c r="BM200" i="50"/>
  <c r="DY200" i="50"/>
  <c r="BV200" i="50"/>
  <c r="J200" i="50"/>
  <c r="BO200" i="50"/>
  <c r="EA200" i="50"/>
  <c r="BP200" i="50"/>
  <c r="EB200" i="50"/>
  <c r="BQ200" i="50"/>
  <c r="N200" i="50"/>
  <c r="BZ200" i="50"/>
  <c r="W200" i="50"/>
  <c r="CI200" i="50"/>
  <c r="CB200" i="50"/>
  <c r="BU200" i="50"/>
  <c r="R200" i="50"/>
  <c r="CD200" i="50"/>
  <c r="K200" i="50"/>
  <c r="BW200" i="50"/>
  <c r="L200" i="50"/>
  <c r="BX200" i="50"/>
  <c r="M200" i="50"/>
  <c r="BY200" i="50"/>
  <c r="V200" i="50"/>
  <c r="CH200" i="50"/>
  <c r="AE200" i="50"/>
  <c r="CQ200" i="50"/>
  <c r="DP200" i="50"/>
  <c r="Q200" i="50"/>
  <c r="CC200" i="50"/>
  <c r="Z200" i="50"/>
  <c r="CL200" i="50"/>
  <c r="S200" i="50"/>
  <c r="CE200" i="50"/>
  <c r="T200" i="50"/>
  <c r="CF200" i="50"/>
  <c r="U200" i="50"/>
  <c r="CG200" i="50"/>
  <c r="AD200" i="50"/>
  <c r="CP200" i="50"/>
  <c r="AM200" i="50"/>
  <c r="CY200" i="50"/>
  <c r="BD200" i="50"/>
  <c r="AG200" i="50"/>
  <c r="CS200" i="50"/>
  <c r="AP200" i="50"/>
  <c r="DB200" i="50"/>
  <c r="AI200" i="50"/>
  <c r="CU200" i="50"/>
  <c r="AJ200" i="50"/>
  <c r="CV200" i="50"/>
  <c r="AK200" i="50"/>
  <c r="CW200" i="50"/>
  <c r="AT200" i="50"/>
  <c r="DF200" i="50"/>
  <c r="BC200" i="50"/>
  <c r="DO200" i="50"/>
  <c r="CZ200" i="50"/>
  <c r="AO200" i="50"/>
  <c r="DA200" i="50"/>
  <c r="AX200" i="50"/>
  <c r="DJ200" i="50"/>
  <c r="AQ200" i="50"/>
  <c r="DC200" i="50"/>
  <c r="AR200" i="50"/>
  <c r="DD200" i="50"/>
  <c r="AS200" i="50"/>
  <c r="DE200" i="50"/>
  <c r="BB200" i="50"/>
  <c r="DN200" i="50"/>
  <c r="BK200" i="50"/>
  <c r="DW200" i="50"/>
  <c r="DH200" i="50"/>
  <c r="AW200" i="50"/>
  <c r="DI200" i="50"/>
  <c r="BF200" i="50"/>
  <c r="DR200" i="50"/>
  <c r="AY200" i="50"/>
  <c r="DK200" i="50"/>
  <c r="AZ200" i="50"/>
  <c r="DL200" i="50"/>
  <c r="BA200" i="50"/>
  <c r="DM200" i="50"/>
  <c r="BJ200" i="50"/>
  <c r="DV200" i="50"/>
  <c r="BS200" i="50"/>
  <c r="BT200" i="50"/>
  <c r="DX200" i="50"/>
  <c r="AV200" i="50"/>
  <c r="BE200" i="50"/>
  <c r="BG200" i="50"/>
  <c r="BI200" i="50"/>
  <c r="CA200" i="50"/>
  <c r="AN200" i="50"/>
  <c r="CK200" i="50"/>
  <c r="CM200" i="50"/>
  <c r="CO200" i="50"/>
  <c r="DG200" i="50"/>
  <c r="DQ200" i="50"/>
  <c r="DS200" i="50"/>
  <c r="DU200" i="50"/>
  <c r="AH200" i="50"/>
  <c r="AB200" i="50"/>
  <c r="AL200" i="50"/>
  <c r="BN200" i="50"/>
  <c r="BH200" i="50"/>
  <c r="BR200" i="50"/>
  <c r="BL200" i="50"/>
  <c r="CR200" i="50"/>
  <c r="CT200" i="50"/>
  <c r="CN200" i="50"/>
  <c r="CX200" i="50"/>
  <c r="AF200" i="50"/>
  <c r="DZ200" i="50"/>
  <c r="DT200" i="50"/>
  <c r="O200" i="50"/>
  <c r="Y200" i="50"/>
  <c r="AA200" i="50"/>
  <c r="AC200" i="50"/>
  <c r="AU200" i="50"/>
  <c r="BX215" i="50"/>
  <c r="L215" i="50"/>
  <c r="BW215" i="50"/>
  <c r="K215" i="50"/>
  <c r="BV215" i="50"/>
  <c r="J215" i="50"/>
  <c r="BU215" i="50"/>
  <c r="DX215" i="50"/>
  <c r="BL215" i="50"/>
  <c r="DN215" i="50"/>
  <c r="BB215" i="50"/>
  <c r="DE215" i="50"/>
  <c r="AS215" i="50"/>
  <c r="BC215" i="50"/>
  <c r="O215" i="50"/>
  <c r="EB215" i="50"/>
  <c r="BP215" i="50"/>
  <c r="EA215" i="50"/>
  <c r="BO215" i="50"/>
  <c r="DZ215" i="50"/>
  <c r="BN215" i="50"/>
  <c r="DY215" i="50"/>
  <c r="BM215" i="50"/>
  <c r="DP215" i="50"/>
  <c r="BD215" i="50"/>
  <c r="DF215" i="50"/>
  <c r="AT215" i="50"/>
  <c r="CW215" i="50"/>
  <c r="AK215" i="50"/>
  <c r="DG215" i="50"/>
  <c r="BS215" i="50"/>
  <c r="DT215" i="50"/>
  <c r="BH215" i="50"/>
  <c r="DS215" i="50"/>
  <c r="BG215" i="50"/>
  <c r="DR215" i="50"/>
  <c r="BF215" i="50"/>
  <c r="DQ215" i="50"/>
  <c r="BE215" i="50"/>
  <c r="DH215" i="50"/>
  <c r="AV215" i="50"/>
  <c r="CX215" i="50"/>
  <c r="AL215" i="50"/>
  <c r="CO215" i="50"/>
  <c r="AC215" i="50"/>
  <c r="AU215" i="50"/>
  <c r="W215" i="50"/>
  <c r="DL215" i="50"/>
  <c r="AZ215" i="50"/>
  <c r="DK215" i="50"/>
  <c r="AY215" i="50"/>
  <c r="DJ215" i="50"/>
  <c r="AX215" i="50"/>
  <c r="DI215" i="50"/>
  <c r="AW215" i="50"/>
  <c r="CZ215" i="50"/>
  <c r="AN215" i="50"/>
  <c r="CP215" i="50"/>
  <c r="AD215" i="50"/>
  <c r="CG215" i="50"/>
  <c r="U215" i="50"/>
  <c r="CY215" i="50"/>
  <c r="DD215" i="50"/>
  <c r="AR215" i="50"/>
  <c r="DC215" i="50"/>
  <c r="AQ215" i="50"/>
  <c r="DB215" i="50"/>
  <c r="AP215" i="50"/>
  <c r="DA215" i="50"/>
  <c r="AO215" i="50"/>
  <c r="CR215" i="50"/>
  <c r="AF215" i="50"/>
  <c r="CH215" i="50"/>
  <c r="V215" i="50"/>
  <c r="BY215" i="50"/>
  <c r="M215" i="50"/>
  <c r="AM215" i="50"/>
  <c r="CV215" i="50"/>
  <c r="AJ215" i="50"/>
  <c r="CU215" i="50"/>
  <c r="AI215" i="50"/>
  <c r="CT215" i="50"/>
  <c r="AH215" i="50"/>
  <c r="CS215" i="50"/>
  <c r="AG215" i="50"/>
  <c r="CJ215" i="50"/>
  <c r="X215" i="50"/>
  <c r="BZ215" i="50"/>
  <c r="N215" i="50"/>
  <c r="BQ215" i="50"/>
  <c r="DW215" i="50"/>
  <c r="CQ215" i="50"/>
  <c r="CI215" i="50"/>
  <c r="CN215" i="50"/>
  <c r="AB215" i="50"/>
  <c r="CM215" i="50"/>
  <c r="AA215" i="50"/>
  <c r="CL215" i="50"/>
  <c r="Z215" i="50"/>
  <c r="CK215" i="50"/>
  <c r="Y215" i="50"/>
  <c r="CB215" i="50"/>
  <c r="P215" i="50"/>
  <c r="BR215" i="50"/>
  <c r="DU215" i="50"/>
  <c r="BI215" i="50"/>
  <c r="BK215" i="50"/>
  <c r="AE215" i="50"/>
  <c r="CE215" i="50"/>
  <c r="BJ215" i="50"/>
  <c r="CC215" i="50"/>
  <c r="S215" i="50"/>
  <c r="DM215" i="50"/>
  <c r="T215" i="50"/>
  <c r="CD215" i="50"/>
  <c r="BA215" i="50"/>
  <c r="R215" i="50"/>
  <c r="DO215" i="50"/>
  <c r="CA215" i="50"/>
  <c r="Q215" i="50"/>
  <c r="CF215" i="50"/>
  <c r="BT215" i="50"/>
  <c r="DV215" i="50"/>
  <c r="DG324" i="50"/>
  <c r="DG325" i="50" s="1"/>
  <c r="DG327" i="50" s="1"/>
  <c r="DG329" i="50" s="1"/>
  <c r="AQ324" i="50"/>
  <c r="AQ325" i="50" s="1"/>
  <c r="AQ327" i="50" s="1"/>
  <c r="AQ329" i="50" s="1"/>
  <c r="CE324" i="50"/>
  <c r="CE325" i="50" s="1"/>
  <c r="CE327" i="50" s="1"/>
  <c r="CE329" i="50" s="1"/>
  <c r="BC324" i="50"/>
  <c r="BC325" i="50" s="1"/>
  <c r="BC327" i="50" s="1"/>
  <c r="BC329" i="50" s="1"/>
  <c r="BG324" i="50"/>
  <c r="BG325" i="50" s="1"/>
  <c r="BG327" i="50" s="1"/>
  <c r="BG329" i="50" s="1"/>
  <c r="CA324" i="50"/>
  <c r="CA325" i="50" s="1"/>
  <c r="CA327" i="50" s="1"/>
  <c r="CA329" i="50" s="1"/>
  <c r="BW324" i="50"/>
  <c r="BW325" i="50" s="1"/>
  <c r="BW327" i="50" s="1"/>
  <c r="BW329" i="50" s="1"/>
  <c r="DK324" i="50"/>
  <c r="DK325" i="50" s="1"/>
  <c r="DK327" i="50" s="1"/>
  <c r="DK329" i="50" s="1"/>
  <c r="CI324" i="50"/>
  <c r="CI325" i="50" s="1"/>
  <c r="CI327" i="50" s="1"/>
  <c r="CI329" i="50" s="1"/>
  <c r="CM324" i="50"/>
  <c r="CM325" i="50" s="1"/>
  <c r="CM327" i="50" s="1"/>
  <c r="CM329" i="50" s="1"/>
  <c r="DC324" i="50"/>
  <c r="DC325" i="50" s="1"/>
  <c r="DC327" i="50" s="1"/>
  <c r="DC329" i="50" s="1"/>
  <c r="DO324" i="50"/>
  <c r="DO325" i="50" s="1"/>
  <c r="DO327" i="50" s="1"/>
  <c r="DO329" i="50" s="1"/>
  <c r="DS324" i="50"/>
  <c r="DS325" i="50" s="1"/>
  <c r="DS327" i="50" s="1"/>
  <c r="DS329" i="50" s="1"/>
  <c r="CY324" i="50"/>
  <c r="CY325" i="50" s="1"/>
  <c r="CY327" i="50" s="1"/>
  <c r="CY329" i="50" s="1"/>
  <c r="AU324" i="50"/>
  <c r="AU325" i="50" s="1"/>
  <c r="AU327" i="50" s="1"/>
  <c r="AU329" i="50" s="1"/>
  <c r="BS324" i="50"/>
  <c r="BS325" i="50" s="1"/>
  <c r="BS327" i="50" s="1"/>
  <c r="BS329" i="50" s="1"/>
  <c r="DW324" i="50"/>
  <c r="DW325" i="50" s="1"/>
  <c r="DW327" i="50" s="1"/>
  <c r="DW329" i="50" s="1"/>
  <c r="AM324" i="50"/>
  <c r="AM325" i="50" s="1"/>
  <c r="AM327" i="50" s="1"/>
  <c r="AM329" i="50" s="1"/>
  <c r="S324" i="50"/>
  <c r="S325" i="50" s="1"/>
  <c r="S327" i="50" s="1"/>
  <c r="S329" i="50" s="1"/>
  <c r="BO324" i="50"/>
  <c r="BO325" i="50" s="1"/>
  <c r="BO327" i="50" s="1"/>
  <c r="BO329" i="50" s="1"/>
  <c r="CU324" i="50"/>
  <c r="CU325" i="50" s="1"/>
  <c r="CU327" i="50" s="1"/>
  <c r="CU329" i="50" s="1"/>
  <c r="AA324" i="50"/>
  <c r="AA325" i="50" s="1"/>
  <c r="AA327" i="50" s="1"/>
  <c r="AA329" i="50" s="1"/>
  <c r="EA324" i="50"/>
  <c r="EA325" i="50" s="1"/>
  <c r="EA327" i="50" s="1"/>
  <c r="EA329" i="50" s="1"/>
  <c r="W324" i="50"/>
  <c r="W325" i="50" s="1"/>
  <c r="W327" i="50" s="1"/>
  <c r="W329" i="50" s="1"/>
  <c r="AE324" i="50"/>
  <c r="AE325" i="50" s="1"/>
  <c r="AE327" i="50" s="1"/>
  <c r="AE329" i="50" s="1"/>
  <c r="AY324" i="50"/>
  <c r="AY325" i="50" s="1"/>
  <c r="AY327" i="50" s="1"/>
  <c r="AY329" i="50" s="1"/>
  <c r="BK324" i="50"/>
  <c r="BK325" i="50" s="1"/>
  <c r="BK327" i="50" s="1"/>
  <c r="BK329" i="50" s="1"/>
  <c r="CQ324" i="50"/>
  <c r="CQ325" i="50" s="1"/>
  <c r="CQ327" i="50" s="1"/>
  <c r="CQ329" i="50" s="1"/>
  <c r="K324" i="50"/>
  <c r="K325" i="50" s="1"/>
  <c r="K327" i="50" s="1"/>
  <c r="K329" i="50" s="1"/>
  <c r="DZ324" i="50"/>
  <c r="DZ325" i="50" s="1"/>
  <c r="DZ327" i="50" s="1"/>
  <c r="DZ329" i="50" s="1"/>
  <c r="O324" i="50"/>
  <c r="O325" i="50" s="1"/>
  <c r="O327" i="50" s="1"/>
  <c r="O329" i="50" s="1"/>
  <c r="AB324" i="50"/>
  <c r="AB325" i="50" s="1"/>
  <c r="AB327" i="50" s="1"/>
  <c r="AB329" i="50" s="1"/>
  <c r="CN324" i="50"/>
  <c r="CN325" i="50" s="1"/>
  <c r="CN327" i="50" s="1"/>
  <c r="CN329" i="50" s="1"/>
  <c r="AC324" i="50"/>
  <c r="AC325" i="50" s="1"/>
  <c r="AC327" i="50" s="1"/>
  <c r="AC329" i="50" s="1"/>
  <c r="CO324" i="50"/>
  <c r="CO325" i="50" s="1"/>
  <c r="CO327" i="50" s="1"/>
  <c r="CO329" i="50" s="1"/>
  <c r="AL324" i="50"/>
  <c r="AL325" i="50" s="1"/>
  <c r="AL327" i="50" s="1"/>
  <c r="AL329" i="50" s="1"/>
  <c r="CX324" i="50"/>
  <c r="CX325" i="50" s="1"/>
  <c r="CX327" i="50" s="1"/>
  <c r="CX329" i="50" s="1"/>
  <c r="AV324" i="50"/>
  <c r="AV325" i="50" s="1"/>
  <c r="AV327" i="50" s="1"/>
  <c r="AV329" i="50" s="1"/>
  <c r="DH324" i="50"/>
  <c r="DH325" i="50" s="1"/>
  <c r="DH327" i="50" s="1"/>
  <c r="DH329" i="50" s="1"/>
  <c r="BE324" i="50"/>
  <c r="BE325" i="50" s="1"/>
  <c r="BE327" i="50" s="1"/>
  <c r="BE329" i="50" s="1"/>
  <c r="DQ324" i="50"/>
  <c r="DQ325" i="50" s="1"/>
  <c r="DQ327" i="50" s="1"/>
  <c r="DQ329" i="50" s="1"/>
  <c r="BF324" i="50"/>
  <c r="BF325" i="50" s="1"/>
  <c r="BF327" i="50" s="1"/>
  <c r="BF329" i="50" s="1"/>
  <c r="DR324" i="50"/>
  <c r="DR325" i="50" s="1"/>
  <c r="DR327" i="50" s="1"/>
  <c r="DR329" i="50" s="1"/>
  <c r="AJ324" i="50"/>
  <c r="AJ325" i="50" s="1"/>
  <c r="AJ327" i="50" s="1"/>
  <c r="AJ329" i="50" s="1"/>
  <c r="CV324" i="50"/>
  <c r="CV325" i="50" s="1"/>
  <c r="CV327" i="50" s="1"/>
  <c r="CV329" i="50" s="1"/>
  <c r="AK324" i="50"/>
  <c r="AK325" i="50" s="1"/>
  <c r="AK327" i="50" s="1"/>
  <c r="AK329" i="50" s="1"/>
  <c r="BH324" i="50"/>
  <c r="BH325" i="50" s="1"/>
  <c r="BH327" i="50" s="1"/>
  <c r="BH329" i="50" s="1"/>
  <c r="DT324" i="50"/>
  <c r="DT325" i="50" s="1"/>
  <c r="DT327" i="50" s="1"/>
  <c r="DT329" i="50" s="1"/>
  <c r="BI324" i="50"/>
  <c r="BI325" i="50" s="1"/>
  <c r="BI327" i="50" s="1"/>
  <c r="BI329" i="50" s="1"/>
  <c r="DU324" i="50"/>
  <c r="DU325" i="50" s="1"/>
  <c r="DU327" i="50" s="1"/>
  <c r="DU329" i="50" s="1"/>
  <c r="BR324" i="50"/>
  <c r="BR325" i="50" s="1"/>
  <c r="BR327" i="50" s="1"/>
  <c r="BR329" i="50" s="1"/>
  <c r="P324" i="50"/>
  <c r="P325" i="50" s="1"/>
  <c r="P327" i="50" s="1"/>
  <c r="P329" i="50" s="1"/>
  <c r="CB324" i="50"/>
  <c r="CB325" i="50" s="1"/>
  <c r="CB327" i="50" s="1"/>
  <c r="CB329" i="50" s="1"/>
  <c r="Y324" i="50"/>
  <c r="Y325" i="50" s="1"/>
  <c r="Y327" i="50" s="1"/>
  <c r="Y329" i="50" s="1"/>
  <c r="CK324" i="50"/>
  <c r="CK325" i="50" s="1"/>
  <c r="CK327" i="50" s="1"/>
  <c r="CK329" i="50" s="1"/>
  <c r="Z324" i="50"/>
  <c r="Z325" i="50" s="1"/>
  <c r="Z327" i="50" s="1"/>
  <c r="Z329" i="50" s="1"/>
  <c r="CL324" i="50"/>
  <c r="CL325" i="50" s="1"/>
  <c r="CL327" i="50" s="1"/>
  <c r="CL329" i="50" s="1"/>
  <c r="AI324" i="50"/>
  <c r="AI325" i="50" s="1"/>
  <c r="AI327" i="50" s="1"/>
  <c r="AI329" i="50" s="1"/>
  <c r="BP324" i="50"/>
  <c r="BP325" i="50" s="1"/>
  <c r="BP327" i="50" s="1"/>
  <c r="BP329" i="50" s="1"/>
  <c r="EB324" i="50"/>
  <c r="EB325" i="50" s="1"/>
  <c r="EB327" i="50" s="1"/>
  <c r="EB329" i="50" s="1"/>
  <c r="BQ324" i="50"/>
  <c r="BQ325" i="50" s="1"/>
  <c r="BQ327" i="50" s="1"/>
  <c r="BQ329" i="50" s="1"/>
  <c r="AZ324" i="50"/>
  <c r="AZ325" i="50" s="1"/>
  <c r="AZ327" i="50" s="1"/>
  <c r="AZ329" i="50" s="1"/>
  <c r="BA324" i="50"/>
  <c r="BA325" i="50" s="1"/>
  <c r="BA327" i="50" s="1"/>
  <c r="BA329" i="50" s="1"/>
  <c r="AD324" i="50"/>
  <c r="AD325" i="50" s="1"/>
  <c r="AD327" i="50" s="1"/>
  <c r="AD329" i="50" s="1"/>
  <c r="DN324" i="50"/>
  <c r="DN325" i="50" s="1"/>
  <c r="DN327" i="50" s="1"/>
  <c r="DN329" i="50" s="1"/>
  <c r="CJ324" i="50"/>
  <c r="CJ325" i="50" s="1"/>
  <c r="CJ327" i="50" s="1"/>
  <c r="CJ329" i="50" s="1"/>
  <c r="AW324" i="50"/>
  <c r="AW325" i="50" s="1"/>
  <c r="AW327" i="50" s="1"/>
  <c r="AW329" i="50" s="1"/>
  <c r="J324" i="50"/>
  <c r="CT324" i="50"/>
  <c r="CT325" i="50" s="1"/>
  <c r="CT327" i="50" s="1"/>
  <c r="CT329" i="50" s="1"/>
  <c r="BX324" i="50"/>
  <c r="BX325" i="50" s="1"/>
  <c r="BX327" i="50" s="1"/>
  <c r="BX329" i="50" s="1"/>
  <c r="BY324" i="50"/>
  <c r="BY325" i="50" s="1"/>
  <c r="BY327" i="50" s="1"/>
  <c r="BY329" i="50" s="1"/>
  <c r="AT324" i="50"/>
  <c r="AT325" i="50" s="1"/>
  <c r="AT327" i="50" s="1"/>
  <c r="AT329" i="50" s="1"/>
  <c r="DV324" i="50"/>
  <c r="DV325" i="50" s="1"/>
  <c r="DV327" i="50" s="1"/>
  <c r="DV329" i="50" s="1"/>
  <c r="CR324" i="50"/>
  <c r="CR325" i="50" s="1"/>
  <c r="CR327" i="50" s="1"/>
  <c r="CR329" i="50" s="1"/>
  <c r="BM324" i="50"/>
  <c r="BM325" i="50" s="1"/>
  <c r="BM327" i="50" s="1"/>
  <c r="BM329" i="50" s="1"/>
  <c r="R324" i="50"/>
  <c r="R325" i="50" s="1"/>
  <c r="R327" i="50" s="1"/>
  <c r="R329" i="50" s="1"/>
  <c r="DB324" i="50"/>
  <c r="DB325" i="50" s="1"/>
  <c r="DB327" i="50" s="1"/>
  <c r="DB329" i="50" s="1"/>
  <c r="CF324" i="50"/>
  <c r="CF325" i="50" s="1"/>
  <c r="CF327" i="50" s="1"/>
  <c r="CF329" i="50" s="1"/>
  <c r="CG324" i="50"/>
  <c r="CG325" i="50" s="1"/>
  <c r="CG327" i="50" s="1"/>
  <c r="CG329" i="50" s="1"/>
  <c r="BB324" i="50"/>
  <c r="BB325" i="50" s="1"/>
  <c r="BB327" i="50" s="1"/>
  <c r="BB329" i="50" s="1"/>
  <c r="X324" i="50"/>
  <c r="X325" i="50" s="1"/>
  <c r="X327" i="50" s="1"/>
  <c r="X329" i="50" s="1"/>
  <c r="CZ324" i="50"/>
  <c r="CZ325" i="50" s="1"/>
  <c r="CZ327" i="50" s="1"/>
  <c r="CZ329" i="50" s="1"/>
  <c r="BU324" i="50"/>
  <c r="BU325" i="50" s="1"/>
  <c r="BU327" i="50" s="1"/>
  <c r="BU329" i="50" s="1"/>
  <c r="AH324" i="50"/>
  <c r="AH325" i="50" s="1"/>
  <c r="AH327" i="50" s="1"/>
  <c r="AH329" i="50" s="1"/>
  <c r="DJ324" i="50"/>
  <c r="DJ325" i="50" s="1"/>
  <c r="DJ327" i="50" s="1"/>
  <c r="DJ329" i="50" s="1"/>
  <c r="DD324" i="50"/>
  <c r="DD325" i="50" s="1"/>
  <c r="DD327" i="50" s="1"/>
  <c r="DD329" i="50" s="1"/>
  <c r="CW324" i="50"/>
  <c r="CW325" i="50" s="1"/>
  <c r="CW327" i="50" s="1"/>
  <c r="CW329" i="50" s="1"/>
  <c r="BJ324" i="50"/>
  <c r="BJ325" i="50" s="1"/>
  <c r="BJ327" i="50" s="1"/>
  <c r="BJ329" i="50" s="1"/>
  <c r="AF324" i="50"/>
  <c r="AF325" i="50" s="1"/>
  <c r="AF327" i="50" s="1"/>
  <c r="AF329" i="50" s="1"/>
  <c r="DP324" i="50"/>
  <c r="DP325" i="50" s="1"/>
  <c r="DP327" i="50" s="1"/>
  <c r="DP329" i="50" s="1"/>
  <c r="CC324" i="50"/>
  <c r="CC325" i="50" s="1"/>
  <c r="CC327" i="50" s="1"/>
  <c r="CC329" i="50" s="1"/>
  <c r="AP324" i="50"/>
  <c r="AP325" i="50" s="1"/>
  <c r="AP327" i="50" s="1"/>
  <c r="AP329" i="50" s="1"/>
  <c r="DL324" i="50"/>
  <c r="DL325" i="50" s="1"/>
  <c r="DL327" i="50" s="1"/>
  <c r="DL329" i="50" s="1"/>
  <c r="DE324" i="50"/>
  <c r="DE325" i="50" s="1"/>
  <c r="DE327" i="50" s="1"/>
  <c r="DE329" i="50" s="1"/>
  <c r="BZ324" i="50"/>
  <c r="BZ325" i="50" s="1"/>
  <c r="BZ327" i="50" s="1"/>
  <c r="BZ329" i="50" s="1"/>
  <c r="AN324" i="50"/>
  <c r="AN325" i="50" s="1"/>
  <c r="AN327" i="50" s="1"/>
  <c r="AN329" i="50" s="1"/>
  <c r="DX324" i="50"/>
  <c r="DX325" i="50" s="1"/>
  <c r="DX327" i="50" s="1"/>
  <c r="DX329" i="50" s="1"/>
  <c r="CS324" i="50"/>
  <c r="CS325" i="50" s="1"/>
  <c r="CS327" i="50" s="1"/>
  <c r="CS329" i="50" s="1"/>
  <c r="AX324" i="50"/>
  <c r="AX325" i="50" s="1"/>
  <c r="AX327" i="50" s="1"/>
  <c r="AX329" i="50" s="1"/>
  <c r="L324" i="50"/>
  <c r="L325" i="50" s="1"/>
  <c r="L327" i="50" s="1"/>
  <c r="L329" i="50" s="1"/>
  <c r="M324" i="50"/>
  <c r="M325" i="50" s="1"/>
  <c r="M327" i="50" s="1"/>
  <c r="M329" i="50" s="1"/>
  <c r="DM324" i="50"/>
  <c r="DM325" i="50" s="1"/>
  <c r="DM327" i="50" s="1"/>
  <c r="DM329" i="50" s="1"/>
  <c r="CH324" i="50"/>
  <c r="CH325" i="50" s="1"/>
  <c r="CH327" i="50" s="1"/>
  <c r="CH329" i="50" s="1"/>
  <c r="BD324" i="50"/>
  <c r="BD325" i="50" s="1"/>
  <c r="BD327" i="50" s="1"/>
  <c r="BD329" i="50" s="1"/>
  <c r="Q324" i="50"/>
  <c r="Q325" i="50" s="1"/>
  <c r="Q327" i="50" s="1"/>
  <c r="Q329" i="50" s="1"/>
  <c r="DA324" i="50"/>
  <c r="DA325" i="50" s="1"/>
  <c r="DA327" i="50" s="1"/>
  <c r="DA329" i="50" s="1"/>
  <c r="BN324" i="50"/>
  <c r="BN325" i="50" s="1"/>
  <c r="BN327" i="50" s="1"/>
  <c r="BN329" i="50" s="1"/>
  <c r="T324" i="50"/>
  <c r="T325" i="50" s="1"/>
  <c r="T327" i="50" s="1"/>
  <c r="T329" i="50" s="1"/>
  <c r="U324" i="50"/>
  <c r="U325" i="50" s="1"/>
  <c r="U327" i="50" s="1"/>
  <c r="U329" i="50" s="1"/>
  <c r="N324" i="50"/>
  <c r="N325" i="50" s="1"/>
  <c r="N327" i="50" s="1"/>
  <c r="N329" i="50" s="1"/>
  <c r="CP324" i="50"/>
  <c r="CP325" i="50" s="1"/>
  <c r="CP327" i="50" s="1"/>
  <c r="CP329" i="50" s="1"/>
  <c r="BL324" i="50"/>
  <c r="BL325" i="50" s="1"/>
  <c r="BL327" i="50" s="1"/>
  <c r="BL329" i="50" s="1"/>
  <c r="AG324" i="50"/>
  <c r="AG325" i="50" s="1"/>
  <c r="AG327" i="50" s="1"/>
  <c r="AG329" i="50" s="1"/>
  <c r="DI324" i="50"/>
  <c r="DI325" i="50" s="1"/>
  <c r="DI327" i="50" s="1"/>
  <c r="DI329" i="50" s="1"/>
  <c r="BV324" i="50"/>
  <c r="BV325" i="50" s="1"/>
  <c r="BV327" i="50" s="1"/>
  <c r="BV329" i="50" s="1"/>
  <c r="DY324" i="50"/>
  <c r="DY325" i="50" s="1"/>
  <c r="DY327" i="50" s="1"/>
  <c r="DY329" i="50" s="1"/>
  <c r="CD324" i="50"/>
  <c r="CD325" i="50" s="1"/>
  <c r="CD327" i="50" s="1"/>
  <c r="CD329" i="50" s="1"/>
  <c r="AR324" i="50"/>
  <c r="AR325" i="50" s="1"/>
  <c r="AR327" i="50" s="1"/>
  <c r="AR329" i="50" s="1"/>
  <c r="AS324" i="50"/>
  <c r="AS325" i="50" s="1"/>
  <c r="AS327" i="50" s="1"/>
  <c r="AS329" i="50" s="1"/>
  <c r="V324" i="50"/>
  <c r="V325" i="50" s="1"/>
  <c r="V327" i="50" s="1"/>
  <c r="V329" i="50" s="1"/>
  <c r="AO324" i="50"/>
  <c r="AO325" i="50" s="1"/>
  <c r="AO327" i="50" s="1"/>
  <c r="AO329" i="50" s="1"/>
  <c r="DF324" i="50"/>
  <c r="DF325" i="50" s="1"/>
  <c r="DF327" i="50" s="1"/>
  <c r="DF329" i="50" s="1"/>
  <c r="BT324" i="50"/>
  <c r="BT325" i="50" s="1"/>
  <c r="BT327" i="50" s="1"/>
  <c r="BT329" i="50" s="1"/>
  <c r="DU262" i="53"/>
  <c r="DU263" i="53" s="1"/>
  <c r="W262" i="53"/>
  <c r="W263" i="53" s="1"/>
  <c r="AD262" i="53"/>
  <c r="AD263" i="53" s="1"/>
  <c r="AE262" i="53"/>
  <c r="AE263" i="53" s="1"/>
  <c r="V262" i="53"/>
  <c r="V263" i="53" s="1"/>
  <c r="BC262" i="53"/>
  <c r="BC263" i="53" s="1"/>
  <c r="BJ262" i="53"/>
  <c r="BJ263" i="53" s="1"/>
  <c r="BK262" i="53"/>
  <c r="BK263" i="53" s="1"/>
  <c r="BB262" i="53"/>
  <c r="BB263" i="53" s="1"/>
  <c r="CI262" i="53"/>
  <c r="CI263" i="53" s="1"/>
  <c r="CP262" i="53"/>
  <c r="CP263" i="53" s="1"/>
  <c r="CQ262" i="53"/>
  <c r="CQ263" i="53" s="1"/>
  <c r="BR262" i="53"/>
  <c r="BR263" i="53" s="1"/>
  <c r="N262" i="53"/>
  <c r="N263" i="53" s="1"/>
  <c r="O262" i="53"/>
  <c r="O263" i="53" s="1"/>
  <c r="CH262" i="53"/>
  <c r="CH263" i="53" s="1"/>
  <c r="DO262" i="53"/>
  <c r="DO263" i="53" s="1"/>
  <c r="DV262" i="53"/>
  <c r="DV263" i="53" s="1"/>
  <c r="DW262" i="53"/>
  <c r="DW263" i="53" s="1"/>
  <c r="AT262" i="53"/>
  <c r="AT263" i="53" s="1"/>
  <c r="AU262" i="53"/>
  <c r="AU263" i="53" s="1"/>
  <c r="DN262" i="53"/>
  <c r="DN263" i="53" s="1"/>
  <c r="AM262" i="53"/>
  <c r="AM263" i="53" s="1"/>
  <c r="BZ262" i="53"/>
  <c r="BZ263" i="53" s="1"/>
  <c r="CA262" i="53"/>
  <c r="CA263" i="53" s="1"/>
  <c r="AL262" i="53"/>
  <c r="AL263" i="53" s="1"/>
  <c r="BS262" i="53"/>
  <c r="BS263" i="53" s="1"/>
  <c r="DF262" i="53"/>
  <c r="DF263" i="53" s="1"/>
  <c r="DG262" i="53"/>
  <c r="DG263" i="53" s="1"/>
  <c r="CX262" i="53"/>
  <c r="CX263" i="53" s="1"/>
  <c r="BD262" i="53"/>
  <c r="BD263" i="53" s="1"/>
  <c r="DP262" i="53"/>
  <c r="DP263" i="53" s="1"/>
  <c r="AO262" i="53"/>
  <c r="AO263" i="53" s="1"/>
  <c r="DA262" i="53"/>
  <c r="DA263" i="53" s="1"/>
  <c r="J262" i="53"/>
  <c r="J263" i="53" s="1"/>
  <c r="BV262" i="53"/>
  <c r="BV263" i="53" s="1"/>
  <c r="AY262" i="53"/>
  <c r="AY263" i="53" s="1"/>
  <c r="DK262" i="53"/>
  <c r="DK263" i="53" s="1"/>
  <c r="L262" i="53"/>
  <c r="L263" i="53" s="1"/>
  <c r="BX262" i="53"/>
  <c r="BX263" i="53" s="1"/>
  <c r="AS262" i="53"/>
  <c r="AS263" i="53" s="1"/>
  <c r="DE262" i="53"/>
  <c r="DE263" i="53" s="1"/>
  <c r="P262" i="53"/>
  <c r="P263" i="53" s="1"/>
  <c r="CB262" i="53"/>
  <c r="CB263" i="53" s="1"/>
  <c r="BM262" i="53"/>
  <c r="BM263" i="53" s="1"/>
  <c r="DY262" i="53"/>
  <c r="DY263" i="53" s="1"/>
  <c r="AH262" i="53"/>
  <c r="AH263" i="53" s="1"/>
  <c r="CT262" i="53"/>
  <c r="CT263" i="53" s="1"/>
  <c r="K262" i="53"/>
  <c r="K263" i="53" s="1"/>
  <c r="BW262" i="53"/>
  <c r="BW263" i="53" s="1"/>
  <c r="AJ262" i="53"/>
  <c r="AJ263" i="53" s="1"/>
  <c r="CV262" i="53"/>
  <c r="CV263" i="53" s="1"/>
  <c r="BQ262" i="53"/>
  <c r="BQ263" i="53" s="1"/>
  <c r="X262" i="53"/>
  <c r="X263" i="53" s="1"/>
  <c r="CJ262" i="53"/>
  <c r="CJ263" i="53" s="1"/>
  <c r="BU262" i="53"/>
  <c r="BU263" i="53" s="1"/>
  <c r="AP262" i="53"/>
  <c r="AP263" i="53" s="1"/>
  <c r="DB262" i="53"/>
  <c r="DB263" i="53" s="1"/>
  <c r="S262" i="53"/>
  <c r="S263" i="53" s="1"/>
  <c r="CE262" i="53"/>
  <c r="CE263" i="53" s="1"/>
  <c r="AR262" i="53"/>
  <c r="AR263" i="53" s="1"/>
  <c r="DD262" i="53"/>
  <c r="DD263" i="53" s="1"/>
  <c r="M262" i="53"/>
  <c r="M263" i="53" s="1"/>
  <c r="BY262" i="53"/>
  <c r="BY263" i="53" s="1"/>
  <c r="CY262" i="53"/>
  <c r="CY263" i="53" s="1"/>
  <c r="AF262" i="53"/>
  <c r="AF263" i="53" s="1"/>
  <c r="CR262" i="53"/>
  <c r="CR263" i="53" s="1"/>
  <c r="Q262" i="53"/>
  <c r="Q263" i="53" s="1"/>
  <c r="CC262" i="53"/>
  <c r="CC263" i="53" s="1"/>
  <c r="AN262" i="53"/>
  <c r="AN263" i="53" s="1"/>
  <c r="CZ262" i="53"/>
  <c r="CZ263" i="53" s="1"/>
  <c r="Y262" i="53"/>
  <c r="Y263" i="53" s="1"/>
  <c r="CK262" i="53"/>
  <c r="CK263" i="53" s="1"/>
  <c r="BF262" i="53"/>
  <c r="BF263" i="53" s="1"/>
  <c r="DR262" i="53"/>
  <c r="DR263" i="53" s="1"/>
  <c r="AI262" i="53"/>
  <c r="AI263" i="53" s="1"/>
  <c r="CU262" i="53"/>
  <c r="CU263" i="53" s="1"/>
  <c r="BH262" i="53"/>
  <c r="BH263" i="53" s="1"/>
  <c r="DT262" i="53"/>
  <c r="DT263" i="53" s="1"/>
  <c r="AC262" i="53"/>
  <c r="AC263" i="53" s="1"/>
  <c r="CO262" i="53"/>
  <c r="CO263" i="53" s="1"/>
  <c r="DQ262" i="53"/>
  <c r="DQ263" i="53" s="1"/>
  <c r="CD262" i="53"/>
  <c r="CD263" i="53" s="1"/>
  <c r="DS262" i="53"/>
  <c r="DS263" i="53" s="1"/>
  <c r="CF262" i="53"/>
  <c r="CF263" i="53" s="1"/>
  <c r="DM262" i="53"/>
  <c r="DM263" i="53" s="1"/>
  <c r="AV262" i="53"/>
  <c r="AV263" i="53" s="1"/>
  <c r="CL262" i="53"/>
  <c r="CL263" i="53" s="1"/>
  <c r="EA262" i="53"/>
  <c r="EA263" i="53" s="1"/>
  <c r="CN262" i="53"/>
  <c r="CN263" i="53" s="1"/>
  <c r="BL262" i="53"/>
  <c r="BL263" i="53" s="1"/>
  <c r="DJ262" i="53"/>
  <c r="DJ263" i="53" s="1"/>
  <c r="AA262" i="53"/>
  <c r="AA263" i="53" s="1"/>
  <c r="DL262" i="53"/>
  <c r="DL263" i="53" s="1"/>
  <c r="U262" i="53"/>
  <c r="U263" i="53" s="1"/>
  <c r="BT262" i="53"/>
  <c r="BT263" i="53" s="1"/>
  <c r="AG262" i="53"/>
  <c r="AG263" i="53" s="1"/>
  <c r="DZ262" i="53"/>
  <c r="DZ263" i="53" s="1"/>
  <c r="AQ262" i="53"/>
  <c r="AQ263" i="53" s="1"/>
  <c r="EB262" i="53"/>
  <c r="EB263" i="53" s="1"/>
  <c r="AK262" i="53"/>
  <c r="AK263" i="53" s="1"/>
  <c r="DH262" i="53"/>
  <c r="DH263" i="53" s="1"/>
  <c r="AW262" i="53"/>
  <c r="AW263" i="53" s="1"/>
  <c r="R262" i="53"/>
  <c r="R263" i="53" s="1"/>
  <c r="BG262" i="53"/>
  <c r="BG263" i="53" s="1"/>
  <c r="T262" i="53"/>
  <c r="T263" i="53" s="1"/>
  <c r="BA262" i="53"/>
  <c r="BA263" i="53" s="1"/>
  <c r="DX262" i="53"/>
  <c r="DX263" i="53" s="1"/>
  <c r="BE262" i="53"/>
  <c r="BE263" i="53" s="1"/>
  <c r="Z262" i="53"/>
  <c r="Z263" i="53" s="1"/>
  <c r="BO262" i="53"/>
  <c r="BO263" i="53" s="1"/>
  <c r="AB262" i="53"/>
  <c r="AB263" i="53" s="1"/>
  <c r="BI262" i="53"/>
  <c r="BI263" i="53" s="1"/>
  <c r="CS262" i="53"/>
  <c r="CS263" i="53" s="1"/>
  <c r="AX262" i="53"/>
  <c r="AX263" i="53" s="1"/>
  <c r="CM262" i="53"/>
  <c r="CM263" i="53" s="1"/>
  <c r="AZ262" i="53"/>
  <c r="AZ263" i="53" s="1"/>
  <c r="CG262" i="53"/>
  <c r="CG263" i="53" s="1"/>
  <c r="BP262" i="53"/>
  <c r="BP263" i="53" s="1"/>
  <c r="BN262" i="53"/>
  <c r="BN263" i="53" s="1"/>
  <c r="DI262" i="53"/>
  <c r="DI263" i="53" s="1"/>
  <c r="CW262" i="53"/>
  <c r="CW263" i="53" s="1"/>
  <c r="DC262" i="53"/>
  <c r="DC263" i="53" s="1"/>
  <c r="EA53" i="53"/>
  <c r="N53" i="53"/>
  <c r="DD53" i="53"/>
  <c r="AB53" i="53"/>
  <c r="BR53" i="53"/>
  <c r="CP53" i="53"/>
  <c r="CV53" i="53"/>
  <c r="T53" i="53"/>
  <c r="CH53" i="53"/>
  <c r="DT53" i="53"/>
  <c r="AR53" i="53"/>
  <c r="L53" i="53"/>
  <c r="DV53" i="53"/>
  <c r="EB53" i="53"/>
  <c r="P53" i="53"/>
  <c r="AZ53" i="53"/>
  <c r="DN53" i="53"/>
  <c r="AL53" i="53"/>
  <c r="AT53" i="53"/>
  <c r="CF53" i="53"/>
  <c r="BZ53" i="53"/>
  <c r="DL53" i="53"/>
  <c r="M53" i="53"/>
  <c r="BY53" i="53"/>
  <c r="W53" i="53"/>
  <c r="CI53" i="53"/>
  <c r="AN53" i="53"/>
  <c r="CZ53" i="53"/>
  <c r="AW53" i="53"/>
  <c r="DI53" i="53"/>
  <c r="AX53" i="53"/>
  <c r="DJ53" i="53"/>
  <c r="AY53" i="53"/>
  <c r="DK53" i="53"/>
  <c r="BX53" i="53"/>
  <c r="U53" i="53"/>
  <c r="CG53" i="53"/>
  <c r="AE53" i="53"/>
  <c r="CQ53" i="53"/>
  <c r="AV53" i="53"/>
  <c r="DH53" i="53"/>
  <c r="BE53" i="53"/>
  <c r="DQ53" i="53"/>
  <c r="BF53" i="53"/>
  <c r="DR53" i="53"/>
  <c r="BG53" i="53"/>
  <c r="DS53" i="53"/>
  <c r="CX53" i="53"/>
  <c r="DF53" i="53"/>
  <c r="AC53" i="53"/>
  <c r="CO53" i="53"/>
  <c r="AM53" i="53"/>
  <c r="CY53" i="53"/>
  <c r="BD53" i="53"/>
  <c r="DP53" i="53"/>
  <c r="BM53" i="53"/>
  <c r="DY53" i="53"/>
  <c r="BN53" i="53"/>
  <c r="DZ53" i="53"/>
  <c r="BO53" i="53"/>
  <c r="AK53" i="53"/>
  <c r="CW53" i="53"/>
  <c r="AU53" i="53"/>
  <c r="DG53" i="53"/>
  <c r="BL53" i="53"/>
  <c r="DX53" i="53"/>
  <c r="BU53" i="53"/>
  <c r="J53" i="53"/>
  <c r="BV53" i="53"/>
  <c r="K53" i="53"/>
  <c r="BW53" i="53"/>
  <c r="AJ53" i="53"/>
  <c r="AS53" i="53"/>
  <c r="DE53" i="53"/>
  <c r="BC53" i="53"/>
  <c r="DO53" i="53"/>
  <c r="BT53" i="53"/>
  <c r="Q53" i="53"/>
  <c r="CC53" i="53"/>
  <c r="R53" i="53"/>
  <c r="CD53" i="53"/>
  <c r="S53" i="53"/>
  <c r="CE53" i="53"/>
  <c r="BP53" i="53"/>
  <c r="BH53" i="53"/>
  <c r="BA53" i="53"/>
  <c r="DM53" i="53"/>
  <c r="BK53" i="53"/>
  <c r="DW53" i="53"/>
  <c r="CB53" i="53"/>
  <c r="Y53" i="53"/>
  <c r="CK53" i="53"/>
  <c r="Z53" i="53"/>
  <c r="CL53" i="53"/>
  <c r="AA53" i="53"/>
  <c r="CM53" i="53"/>
  <c r="AD53" i="53"/>
  <c r="V53" i="53"/>
  <c r="CN53" i="53"/>
  <c r="BI53" i="53"/>
  <c r="DU53" i="53"/>
  <c r="BS53" i="53"/>
  <c r="X53" i="53"/>
  <c r="CJ53" i="53"/>
  <c r="AG53" i="53"/>
  <c r="CS53" i="53"/>
  <c r="AH53" i="53"/>
  <c r="CT53" i="53"/>
  <c r="AI53" i="53"/>
  <c r="CU53" i="53"/>
  <c r="BB53" i="53"/>
  <c r="O53" i="53"/>
  <c r="AQ53" i="53"/>
  <c r="CA53" i="53"/>
  <c r="DC53" i="53"/>
  <c r="BJ53" i="53"/>
  <c r="AF53" i="53"/>
  <c r="CR53" i="53"/>
  <c r="AO53" i="53"/>
  <c r="DA53" i="53"/>
  <c r="AP53" i="53"/>
  <c r="BQ53" i="53"/>
  <c r="DB53" i="53"/>
  <c r="BD269" i="49"/>
  <c r="AV269" i="49"/>
  <c r="AN269" i="49"/>
  <c r="AF269" i="49"/>
  <c r="X269" i="49"/>
  <c r="P269" i="49"/>
  <c r="BE262" i="52"/>
  <c r="BE263" i="52" s="1"/>
  <c r="BV262" i="52"/>
  <c r="BV263" i="52" s="1"/>
  <c r="DZ262" i="52"/>
  <c r="DZ263" i="52" s="1"/>
  <c r="CK262" i="52"/>
  <c r="CK263" i="52" s="1"/>
  <c r="DB262" i="52"/>
  <c r="DB263" i="52" s="1"/>
  <c r="DQ262" i="52"/>
  <c r="DQ263" i="52" s="1"/>
  <c r="DX262" i="52"/>
  <c r="DX263" i="52" s="1"/>
  <c r="BF262" i="52"/>
  <c r="BF263" i="52" s="1"/>
  <c r="Y262" i="52"/>
  <c r="Y263" i="52" s="1"/>
  <c r="J262" i="52"/>
  <c r="J263" i="52" s="1"/>
  <c r="AP262" i="52"/>
  <c r="AP263" i="52" s="1"/>
  <c r="DR262" i="52"/>
  <c r="DR263" i="52" s="1"/>
  <c r="Z262" i="52"/>
  <c r="Z263" i="52" s="1"/>
  <c r="AH262" i="52"/>
  <c r="AH263" i="52" s="1"/>
  <c r="CL262" i="52"/>
  <c r="CL263" i="52" s="1"/>
  <c r="AL262" i="52"/>
  <c r="AL263" i="52" s="1"/>
  <c r="AC262" i="52"/>
  <c r="AC263" i="52" s="1"/>
  <c r="T262" i="52"/>
  <c r="T263" i="52" s="1"/>
  <c r="DA262" i="52"/>
  <c r="DA263" i="52" s="1"/>
  <c r="CC262" i="52"/>
  <c r="CC263" i="52" s="1"/>
  <c r="DJ262" i="52"/>
  <c r="DJ263" i="52" s="1"/>
  <c r="AQ262" i="52"/>
  <c r="AQ263" i="52" s="1"/>
  <c r="DC262" i="52"/>
  <c r="DC263" i="52" s="1"/>
  <c r="DD262" i="52"/>
  <c r="DD263" i="52" s="1"/>
  <c r="DE262" i="52"/>
  <c r="DE263" i="52" s="1"/>
  <c r="CH262" i="52"/>
  <c r="CH263" i="52" s="1"/>
  <c r="CQ262" i="52"/>
  <c r="CQ263" i="52" s="1"/>
  <c r="BD262" i="52"/>
  <c r="BD263" i="52" s="1"/>
  <c r="DP262" i="52"/>
  <c r="DP263" i="52" s="1"/>
  <c r="BC262" i="52"/>
  <c r="BC263" i="52" s="1"/>
  <c r="AD262" i="52"/>
  <c r="AD263" i="52" s="1"/>
  <c r="U262" i="52"/>
  <c r="U263" i="52" s="1"/>
  <c r="L262" i="52"/>
  <c r="L263" i="52" s="1"/>
  <c r="DI262" i="52"/>
  <c r="DI263" i="52" s="1"/>
  <c r="AY262" i="52"/>
  <c r="AY263" i="52" s="1"/>
  <c r="DK262" i="52"/>
  <c r="DK263" i="52" s="1"/>
  <c r="DL262" i="52"/>
  <c r="DL263" i="52" s="1"/>
  <c r="DM262" i="52"/>
  <c r="DM263" i="52" s="1"/>
  <c r="CP262" i="52"/>
  <c r="CP263" i="52" s="1"/>
  <c r="CY262" i="52"/>
  <c r="CY263" i="52" s="1"/>
  <c r="BL262" i="52"/>
  <c r="BL263" i="52" s="1"/>
  <c r="AU262" i="52"/>
  <c r="AU263" i="52" s="1"/>
  <c r="V262" i="52"/>
  <c r="V263" i="52" s="1"/>
  <c r="M262" i="52"/>
  <c r="M263" i="52" s="1"/>
  <c r="AI262" i="52"/>
  <c r="AI263" i="52" s="1"/>
  <c r="BG262" i="52"/>
  <c r="BG263" i="52" s="1"/>
  <c r="DS262" i="52"/>
  <c r="DS263" i="52" s="1"/>
  <c r="DT262" i="52"/>
  <c r="DT263" i="52" s="1"/>
  <c r="DU262" i="52"/>
  <c r="DU263" i="52" s="1"/>
  <c r="CX262" i="52"/>
  <c r="CX263" i="52" s="1"/>
  <c r="DG262" i="52"/>
  <c r="DG263" i="52" s="1"/>
  <c r="BT262" i="52"/>
  <c r="BT263" i="52" s="1"/>
  <c r="BN262" i="52"/>
  <c r="BN263" i="52" s="1"/>
  <c r="AM262" i="52"/>
  <c r="AM263" i="52" s="1"/>
  <c r="N262" i="52"/>
  <c r="N263" i="52" s="1"/>
  <c r="BH262" i="52"/>
  <c r="BH263" i="52" s="1"/>
  <c r="AA262" i="52"/>
  <c r="AA263" i="52" s="1"/>
  <c r="BO262" i="52"/>
  <c r="BO263" i="52" s="1"/>
  <c r="EA262" i="52"/>
  <c r="EA263" i="52" s="1"/>
  <c r="BP262" i="52"/>
  <c r="BP263" i="52" s="1"/>
  <c r="EB262" i="52"/>
  <c r="EB263" i="52" s="1"/>
  <c r="BQ262" i="52"/>
  <c r="BQ263" i="52" s="1"/>
  <c r="DF262" i="52"/>
  <c r="DF263" i="52" s="1"/>
  <c r="DO262" i="52"/>
  <c r="DO263" i="52" s="1"/>
  <c r="P262" i="52"/>
  <c r="P263" i="52" s="1"/>
  <c r="CB262" i="52"/>
  <c r="CB263" i="52" s="1"/>
  <c r="AG262" i="52"/>
  <c r="AG263" i="52" s="1"/>
  <c r="CT262" i="52"/>
  <c r="CT263" i="52" s="1"/>
  <c r="AE262" i="52"/>
  <c r="AE263" i="52" s="1"/>
  <c r="BI262" i="52"/>
  <c r="BI263" i="52" s="1"/>
  <c r="AZ262" i="52"/>
  <c r="AZ263" i="52" s="1"/>
  <c r="S262" i="52"/>
  <c r="S263" i="52" s="1"/>
  <c r="BW262" i="52"/>
  <c r="BW263" i="52" s="1"/>
  <c r="BX262" i="52"/>
  <c r="BX263" i="52" s="1"/>
  <c r="BY262" i="52"/>
  <c r="BY263" i="52" s="1"/>
  <c r="BB262" i="52"/>
  <c r="BB263" i="52" s="1"/>
  <c r="DN262" i="52"/>
  <c r="DN263" i="52" s="1"/>
  <c r="BK262" i="52"/>
  <c r="BK263" i="52" s="1"/>
  <c r="DW262" i="52"/>
  <c r="DW263" i="52" s="1"/>
  <c r="X262" i="52"/>
  <c r="X263" i="52" s="1"/>
  <c r="CJ262" i="52"/>
  <c r="CJ263" i="52" s="1"/>
  <c r="BM262" i="52"/>
  <c r="BM263" i="52" s="1"/>
  <c r="W262" i="52"/>
  <c r="W263" i="52" s="1"/>
  <c r="BA262" i="52"/>
  <c r="BA263" i="52" s="1"/>
  <c r="AR262" i="52"/>
  <c r="AR263" i="52" s="1"/>
  <c r="K262" i="52"/>
  <c r="K263" i="52" s="1"/>
  <c r="R262" i="52"/>
  <c r="R263" i="52" s="1"/>
  <c r="CE262" i="52"/>
  <c r="CE263" i="52" s="1"/>
  <c r="CF262" i="52"/>
  <c r="CF263" i="52" s="1"/>
  <c r="CG262" i="52"/>
  <c r="CG263" i="52" s="1"/>
  <c r="BJ262" i="52"/>
  <c r="BJ263" i="52" s="1"/>
  <c r="DV262" i="52"/>
  <c r="DV263" i="52" s="1"/>
  <c r="BS262" i="52"/>
  <c r="BS263" i="52" s="1"/>
  <c r="AF262" i="52"/>
  <c r="AF263" i="52" s="1"/>
  <c r="CR262" i="52"/>
  <c r="CR263" i="52" s="1"/>
  <c r="CS262" i="52"/>
  <c r="CS263" i="52" s="1"/>
  <c r="O262" i="52"/>
  <c r="O263" i="52" s="1"/>
  <c r="AS262" i="52"/>
  <c r="AS263" i="52" s="1"/>
  <c r="AJ262" i="52"/>
  <c r="AJ263" i="52" s="1"/>
  <c r="AO262" i="52"/>
  <c r="AO263" i="52" s="1"/>
  <c r="Q262" i="52"/>
  <c r="Q263" i="52" s="1"/>
  <c r="AX262" i="52"/>
  <c r="AX263" i="52" s="1"/>
  <c r="CM262" i="52"/>
  <c r="CM263" i="52" s="1"/>
  <c r="CN262" i="52"/>
  <c r="CN263" i="52" s="1"/>
  <c r="CO262" i="52"/>
  <c r="CO263" i="52" s="1"/>
  <c r="BR262" i="52"/>
  <c r="BR263" i="52" s="1"/>
  <c r="CA262" i="52"/>
  <c r="CA263" i="52" s="1"/>
  <c r="AN262" i="52"/>
  <c r="AN263" i="52" s="1"/>
  <c r="CZ262" i="52"/>
  <c r="CZ263" i="52" s="1"/>
  <c r="CU262" i="52"/>
  <c r="CU263" i="52" s="1"/>
  <c r="CD262" i="52"/>
  <c r="CD263" i="52" s="1"/>
  <c r="CV262" i="52"/>
  <c r="CV263" i="52" s="1"/>
  <c r="BZ262" i="52"/>
  <c r="BZ263" i="52" s="1"/>
  <c r="DY262" i="52"/>
  <c r="DY263" i="52" s="1"/>
  <c r="AT262" i="52"/>
  <c r="AT263" i="52" s="1"/>
  <c r="AV262" i="52"/>
  <c r="AV263" i="52" s="1"/>
  <c r="AK262" i="52"/>
  <c r="AK263" i="52" s="1"/>
  <c r="DH262" i="52"/>
  <c r="DH263" i="52" s="1"/>
  <c r="AB262" i="52"/>
  <c r="AB263" i="52" s="1"/>
  <c r="AW262" i="52"/>
  <c r="AW263" i="52" s="1"/>
  <c r="BU262" i="52"/>
  <c r="BU263" i="52" s="1"/>
  <c r="CW262" i="52"/>
  <c r="CW263" i="52" s="1"/>
  <c r="CI262" i="52"/>
  <c r="CI263" i="52" s="1"/>
  <c r="DV102" i="52"/>
  <c r="T102" i="52"/>
  <c r="DX102" i="52"/>
  <c r="CJ102" i="52"/>
  <c r="CN102" i="52"/>
  <c r="BT102" i="52"/>
  <c r="BX102" i="52"/>
  <c r="DP102" i="52"/>
  <c r="CY102" i="52"/>
  <c r="AN102" i="52"/>
  <c r="DG102" i="52"/>
  <c r="DH102" i="52"/>
  <c r="CQ102" i="52"/>
  <c r="CR102" i="52"/>
  <c r="DT102" i="52"/>
  <c r="BK102" i="52"/>
  <c r="EB102" i="52"/>
  <c r="DL102" i="52"/>
  <c r="DO102" i="52"/>
  <c r="CF102" i="52"/>
  <c r="W102" i="52"/>
  <c r="O102" i="52"/>
  <c r="CZ102" i="52"/>
  <c r="AR102" i="52"/>
  <c r="AJ102" i="52"/>
  <c r="P102" i="52"/>
  <c r="DW102" i="52"/>
  <c r="BL102" i="52"/>
  <c r="X102" i="52"/>
  <c r="AB102" i="52"/>
  <c r="L102" i="52"/>
  <c r="BD102" i="52"/>
  <c r="AM102" i="52"/>
  <c r="CI102" i="52"/>
  <c r="AU102" i="52"/>
  <c r="AV102" i="52"/>
  <c r="AE102" i="52"/>
  <c r="AF102" i="52"/>
  <c r="CA102" i="52"/>
  <c r="BH102" i="52"/>
  <c r="DD102" i="52"/>
  <c r="BC102" i="52"/>
  <c r="BS102" i="52"/>
  <c r="AZ102" i="52"/>
  <c r="CV102" i="52"/>
  <c r="BP102" i="52"/>
  <c r="BE102" i="52"/>
  <c r="DQ102" i="52"/>
  <c r="J102" i="52"/>
  <c r="BV102" i="52"/>
  <c r="AA102" i="52"/>
  <c r="CM102" i="52"/>
  <c r="Q102" i="52"/>
  <c r="CC102" i="52"/>
  <c r="AH102" i="52"/>
  <c r="CT102" i="52"/>
  <c r="AY102" i="52"/>
  <c r="DK102" i="52"/>
  <c r="CB102" i="52"/>
  <c r="AG102" i="52"/>
  <c r="CS102" i="52"/>
  <c r="AX102" i="52"/>
  <c r="DJ102" i="52"/>
  <c r="BO102" i="52"/>
  <c r="EA102" i="52"/>
  <c r="AO102" i="52"/>
  <c r="DA102" i="52"/>
  <c r="BF102" i="52"/>
  <c r="DR102" i="52"/>
  <c r="K102" i="52"/>
  <c r="BW102" i="52"/>
  <c r="BM102" i="52"/>
  <c r="Z102" i="52"/>
  <c r="DS102" i="52"/>
  <c r="U102" i="52"/>
  <c r="CG102" i="52"/>
  <c r="BB102" i="52"/>
  <c r="DN102" i="52"/>
  <c r="DI102" i="52"/>
  <c r="CD102" i="52"/>
  <c r="AQ102" i="52"/>
  <c r="AS102" i="52"/>
  <c r="DE102" i="52"/>
  <c r="N102" i="52"/>
  <c r="BZ102" i="52"/>
  <c r="DY102" i="52"/>
  <c r="CL102" i="52"/>
  <c r="BG102" i="52"/>
  <c r="BA102" i="52"/>
  <c r="DM102" i="52"/>
  <c r="V102" i="52"/>
  <c r="CH102" i="52"/>
  <c r="DB102" i="52"/>
  <c r="CE102" i="52"/>
  <c r="BI102" i="52"/>
  <c r="DU102" i="52"/>
  <c r="AD102" i="52"/>
  <c r="CP102" i="52"/>
  <c r="Y102" i="52"/>
  <c r="DZ102" i="52"/>
  <c r="CU102" i="52"/>
  <c r="BQ102" i="52"/>
  <c r="AL102" i="52"/>
  <c r="CX102" i="52"/>
  <c r="BN102" i="52"/>
  <c r="S102" i="52"/>
  <c r="M102" i="52"/>
  <c r="BJ102" i="52"/>
  <c r="AW102" i="52"/>
  <c r="AI102" i="52"/>
  <c r="AC102" i="52"/>
  <c r="BR102" i="52"/>
  <c r="BU102" i="52"/>
  <c r="DC102" i="52"/>
  <c r="AK102" i="52"/>
  <c r="DF102" i="52"/>
  <c r="CK102" i="52"/>
  <c r="BY102" i="52"/>
  <c r="AP102" i="52"/>
  <c r="CO102" i="52"/>
  <c r="CW102" i="52"/>
  <c r="AT102" i="52"/>
  <c r="R102" i="52"/>
  <c r="DZ305" i="52"/>
  <c r="DX305" i="52"/>
  <c r="S305" i="52"/>
  <c r="CE305" i="52"/>
  <c r="AB305" i="52"/>
  <c r="CN305" i="52"/>
  <c r="AK305" i="52"/>
  <c r="CW305" i="52"/>
  <c r="BB305" i="52"/>
  <c r="DN305" i="52"/>
  <c r="BS305" i="52"/>
  <c r="P305" i="52"/>
  <c r="CB305" i="52"/>
  <c r="AO305" i="52"/>
  <c r="DA305" i="52"/>
  <c r="AP305" i="52"/>
  <c r="DB305" i="52"/>
  <c r="AA305" i="52"/>
  <c r="CM305" i="52"/>
  <c r="AJ305" i="52"/>
  <c r="CV305" i="52"/>
  <c r="AS305" i="52"/>
  <c r="DE305" i="52"/>
  <c r="BJ305" i="52"/>
  <c r="DV305" i="52"/>
  <c r="O305" i="52"/>
  <c r="CA305" i="52"/>
  <c r="X305" i="52"/>
  <c r="CJ305" i="52"/>
  <c r="AW305" i="52"/>
  <c r="DI305" i="52"/>
  <c r="AX305" i="52"/>
  <c r="DJ305" i="52"/>
  <c r="AI305" i="52"/>
  <c r="CU305" i="52"/>
  <c r="AR305" i="52"/>
  <c r="DD305" i="52"/>
  <c r="BA305" i="52"/>
  <c r="DM305" i="52"/>
  <c r="BR305" i="52"/>
  <c r="W305" i="52"/>
  <c r="CI305" i="52"/>
  <c r="AF305" i="52"/>
  <c r="CR305" i="52"/>
  <c r="BE305" i="52"/>
  <c r="DQ305" i="52"/>
  <c r="BF305" i="52"/>
  <c r="DR305" i="52"/>
  <c r="AQ305" i="52"/>
  <c r="DC305" i="52"/>
  <c r="AZ305" i="52"/>
  <c r="DL305" i="52"/>
  <c r="BI305" i="52"/>
  <c r="DU305" i="52"/>
  <c r="N305" i="52"/>
  <c r="BZ305" i="52"/>
  <c r="AE305" i="52"/>
  <c r="CQ305" i="52"/>
  <c r="AN305" i="52"/>
  <c r="CZ305" i="52"/>
  <c r="BM305" i="52"/>
  <c r="DY305" i="52"/>
  <c r="BN305" i="52"/>
  <c r="AY305" i="52"/>
  <c r="DK305" i="52"/>
  <c r="BH305" i="52"/>
  <c r="DT305" i="52"/>
  <c r="BQ305" i="52"/>
  <c r="V305" i="52"/>
  <c r="CH305" i="52"/>
  <c r="AM305" i="52"/>
  <c r="CY305" i="52"/>
  <c r="AV305" i="52"/>
  <c r="DH305" i="52"/>
  <c r="BU305" i="52"/>
  <c r="J305" i="52"/>
  <c r="BV305" i="52"/>
  <c r="BG305" i="52"/>
  <c r="DS305" i="52"/>
  <c r="BP305" i="52"/>
  <c r="EB305" i="52"/>
  <c r="M305" i="52"/>
  <c r="BY305" i="52"/>
  <c r="AD305" i="52"/>
  <c r="CP305" i="52"/>
  <c r="AU305" i="52"/>
  <c r="DG305" i="52"/>
  <c r="BD305" i="52"/>
  <c r="DP305" i="52"/>
  <c r="Q305" i="52"/>
  <c r="CC305" i="52"/>
  <c r="R305" i="52"/>
  <c r="CD305" i="52"/>
  <c r="BO305" i="52"/>
  <c r="EA305" i="52"/>
  <c r="L305" i="52"/>
  <c r="BX305" i="52"/>
  <c r="U305" i="52"/>
  <c r="CG305" i="52"/>
  <c r="AL305" i="52"/>
  <c r="CX305" i="52"/>
  <c r="BC305" i="52"/>
  <c r="DO305" i="52"/>
  <c r="BL305" i="52"/>
  <c r="Y305" i="52"/>
  <c r="CK305" i="52"/>
  <c r="Z305" i="52"/>
  <c r="CL305" i="52"/>
  <c r="CT305" i="52"/>
  <c r="AH305" i="52"/>
  <c r="T305" i="52"/>
  <c r="AT305" i="52"/>
  <c r="BT305" i="52"/>
  <c r="CF305" i="52"/>
  <c r="DF305" i="52"/>
  <c r="CO305" i="52"/>
  <c r="AG305" i="52"/>
  <c r="BW305" i="52"/>
  <c r="K305" i="52"/>
  <c r="AC305" i="52"/>
  <c r="BK305" i="52"/>
  <c r="CS305" i="52"/>
  <c r="DW305" i="52"/>
  <c r="J100" i="51"/>
  <c r="J101" i="51" s="1"/>
  <c r="K99" i="51" s="1"/>
  <c r="BO254" i="50"/>
  <c r="BM254" i="50"/>
  <c r="J52" i="49"/>
  <c r="K52" i="49"/>
  <c r="L52" i="49"/>
  <c r="M52" i="49"/>
  <c r="N52" i="49"/>
  <c r="O52" i="49"/>
  <c r="P52" i="49"/>
  <c r="Q52" i="49"/>
  <c r="R52" i="49"/>
  <c r="S52" i="49"/>
  <c r="T52" i="49"/>
  <c r="U52" i="49"/>
  <c r="V52" i="49"/>
  <c r="W52" i="49"/>
  <c r="X52" i="49"/>
  <c r="Y52" i="49"/>
  <c r="Z52" i="49"/>
  <c r="AA52" i="49"/>
  <c r="AB52" i="49"/>
  <c r="AC52" i="49"/>
  <c r="AD52" i="49"/>
  <c r="AE52" i="49"/>
  <c r="AF52" i="49"/>
  <c r="AG52" i="49"/>
  <c r="AH52" i="49"/>
  <c r="AI52" i="49"/>
  <c r="AJ52" i="49"/>
  <c r="AK52" i="49"/>
  <c r="AL52" i="49"/>
  <c r="AM52" i="49"/>
  <c r="AN52" i="49"/>
  <c r="AO52" i="49"/>
  <c r="AP52" i="49"/>
  <c r="AQ52" i="49"/>
  <c r="AR52" i="49"/>
  <c r="AS52" i="49"/>
  <c r="AT52" i="49"/>
  <c r="AU52" i="49"/>
  <c r="AV52" i="49"/>
  <c r="AW52" i="49"/>
  <c r="AX52" i="49"/>
  <c r="AY52" i="49"/>
  <c r="AZ52" i="49"/>
  <c r="BA52" i="49"/>
  <c r="BB52" i="49"/>
  <c r="BC52" i="49"/>
  <c r="BD52" i="49"/>
  <c r="BE52" i="49"/>
  <c r="BF52" i="49"/>
  <c r="BG52" i="49"/>
  <c r="BH52" i="49"/>
  <c r="BI52" i="49"/>
  <c r="BJ52" i="49"/>
  <c r="BK52" i="49"/>
  <c r="BL52" i="49"/>
  <c r="BM52" i="49"/>
  <c r="BN52" i="49"/>
  <c r="BO52" i="49"/>
  <c r="BP52" i="49"/>
  <c r="BQ52" i="49"/>
  <c r="BR52" i="49"/>
  <c r="BS52" i="49"/>
  <c r="BT52" i="49"/>
  <c r="BU52" i="49"/>
  <c r="BV52" i="49"/>
  <c r="BW52" i="49"/>
  <c r="BX52" i="49"/>
  <c r="BY52" i="49"/>
  <c r="BZ52" i="49"/>
  <c r="CA52" i="49"/>
  <c r="CB52" i="49"/>
  <c r="CC52" i="49"/>
  <c r="CD52" i="49"/>
  <c r="CE52" i="49"/>
  <c r="CF52" i="49"/>
  <c r="CG52" i="49"/>
  <c r="CH52" i="49"/>
  <c r="CI52" i="49"/>
  <c r="CJ52" i="49"/>
  <c r="CK52" i="49"/>
  <c r="CL52" i="49"/>
  <c r="CM52" i="49"/>
  <c r="CN52" i="49"/>
  <c r="CO52" i="49"/>
  <c r="CP52" i="49"/>
  <c r="CQ52" i="49"/>
  <c r="CR52" i="49"/>
  <c r="CS52" i="49"/>
  <c r="CT52" i="49"/>
  <c r="CU52" i="49"/>
  <c r="CV52" i="49"/>
  <c r="CW52" i="49"/>
  <c r="CX52" i="49"/>
  <c r="CY52" i="49"/>
  <c r="CZ52" i="49"/>
  <c r="DA52" i="49"/>
  <c r="DB52" i="49"/>
  <c r="DC52" i="49"/>
  <c r="DD52" i="49"/>
  <c r="DE52" i="49"/>
  <c r="DF52" i="49"/>
  <c r="DG52" i="49"/>
  <c r="DH52" i="49"/>
  <c r="DI52" i="49"/>
  <c r="DJ52" i="49"/>
  <c r="DK52" i="49"/>
  <c r="DL52" i="49"/>
  <c r="DM52" i="49"/>
  <c r="DN52" i="49"/>
  <c r="DO52" i="49"/>
  <c r="DP52" i="49"/>
  <c r="DQ52" i="49"/>
  <c r="DR52" i="49"/>
  <c r="DS52" i="49"/>
  <c r="DT52" i="49"/>
  <c r="DU52" i="49"/>
  <c r="DV52" i="49"/>
  <c r="DW52" i="49"/>
  <c r="DX52" i="49"/>
  <c r="DY52" i="49"/>
  <c r="DZ52" i="49"/>
  <c r="EA52" i="49"/>
  <c r="EB52" i="49"/>
  <c r="J52" i="52"/>
  <c r="K52" i="52"/>
  <c r="L52" i="52"/>
  <c r="M52" i="52"/>
  <c r="N52" i="52"/>
  <c r="N54" i="52" s="1"/>
  <c r="N56" i="52" s="1"/>
  <c r="N83" i="52" s="1"/>
  <c r="O52" i="52"/>
  <c r="P52" i="52"/>
  <c r="Q52" i="52"/>
  <c r="Q54" i="52" s="1"/>
  <c r="Q56" i="52" s="1"/>
  <c r="Q83" i="52" s="1"/>
  <c r="R52" i="52"/>
  <c r="S52" i="52"/>
  <c r="S54" i="52" s="1"/>
  <c r="S56" i="52" s="1"/>
  <c r="S83" i="52" s="1"/>
  <c r="T52" i="52"/>
  <c r="U52" i="52"/>
  <c r="V52" i="52"/>
  <c r="V54" i="52" s="1"/>
  <c r="V56" i="52" s="1"/>
  <c r="V83" i="52" s="1"/>
  <c r="W52" i="52"/>
  <c r="X52" i="52"/>
  <c r="Y52" i="52"/>
  <c r="Z52" i="52"/>
  <c r="AA52" i="52"/>
  <c r="AB52" i="52"/>
  <c r="AC52" i="52"/>
  <c r="AD52" i="52"/>
  <c r="AE52" i="52"/>
  <c r="AF52" i="52"/>
  <c r="AG52" i="52"/>
  <c r="AH52" i="52"/>
  <c r="AI52" i="52"/>
  <c r="AJ52" i="52"/>
  <c r="AK52" i="52"/>
  <c r="AL52" i="52"/>
  <c r="AM52" i="52"/>
  <c r="AN52" i="52"/>
  <c r="AO52" i="52"/>
  <c r="AO54" i="52" s="1"/>
  <c r="AO56" i="52" s="1"/>
  <c r="AO83" i="52" s="1"/>
  <c r="AP52" i="52"/>
  <c r="AQ52" i="52"/>
  <c r="AQ54" i="52" s="1"/>
  <c r="AQ56" i="52" s="1"/>
  <c r="AQ83" i="52" s="1"/>
  <c r="AR52" i="52"/>
  <c r="AS52" i="52"/>
  <c r="AT52" i="52"/>
  <c r="AU52" i="52"/>
  <c r="AV52" i="52"/>
  <c r="AW52" i="52"/>
  <c r="AX52" i="52"/>
  <c r="AX54" i="52" s="1"/>
  <c r="AX56" i="52" s="1"/>
  <c r="AX83" i="52" s="1"/>
  <c r="AY52" i="52"/>
  <c r="AZ52" i="52"/>
  <c r="BA52" i="52"/>
  <c r="BA54" i="52" s="1"/>
  <c r="BA56" i="52" s="1"/>
  <c r="BA83" i="52" s="1"/>
  <c r="BB52" i="52"/>
  <c r="BC52" i="52"/>
  <c r="BD52" i="52"/>
  <c r="BD54" i="52" s="1"/>
  <c r="BD56" i="52" s="1"/>
  <c r="BD83" i="52" s="1"/>
  <c r="BE52" i="52"/>
  <c r="BF52" i="52"/>
  <c r="BF54" i="52" s="1"/>
  <c r="BF56" i="52" s="1"/>
  <c r="BF83" i="52" s="1"/>
  <c r="BG52" i="52"/>
  <c r="BH52" i="52"/>
  <c r="BI52" i="52"/>
  <c r="BJ52" i="52"/>
  <c r="BK52" i="52"/>
  <c r="BL52" i="52"/>
  <c r="BM52" i="52"/>
  <c r="BN52" i="52"/>
  <c r="BO52" i="52"/>
  <c r="BP52" i="52"/>
  <c r="BQ52" i="52"/>
  <c r="BR52" i="52"/>
  <c r="BS52" i="52"/>
  <c r="BT52" i="52"/>
  <c r="BU52" i="52"/>
  <c r="BV52" i="52"/>
  <c r="BW52" i="52"/>
  <c r="BX52" i="52"/>
  <c r="BY52" i="52"/>
  <c r="BZ52" i="52"/>
  <c r="CA52" i="52"/>
  <c r="CB52" i="52"/>
  <c r="CB54" i="52" s="1"/>
  <c r="CB56" i="52" s="1"/>
  <c r="CB83" i="52" s="1"/>
  <c r="CC52" i="52"/>
  <c r="CD52" i="52"/>
  <c r="CE52" i="52"/>
  <c r="CF52" i="52"/>
  <c r="CG52" i="52"/>
  <c r="CH52" i="52"/>
  <c r="CI52" i="52"/>
  <c r="CJ52" i="52"/>
  <c r="CK52" i="52"/>
  <c r="CL52" i="52"/>
  <c r="CM52" i="52"/>
  <c r="CN52" i="52"/>
  <c r="CO52" i="52"/>
  <c r="CP52" i="52"/>
  <c r="CQ52" i="52"/>
  <c r="CR52" i="52"/>
  <c r="CS52" i="52"/>
  <c r="CT52" i="52"/>
  <c r="CU52" i="52"/>
  <c r="CV52" i="52"/>
  <c r="CW52" i="52"/>
  <c r="CX52" i="52"/>
  <c r="CX54" i="52" s="1"/>
  <c r="CX56" i="52" s="1"/>
  <c r="CX83" i="52" s="1"/>
  <c r="CY52" i="52"/>
  <c r="CZ52" i="52"/>
  <c r="DA52" i="52"/>
  <c r="DB52" i="52"/>
  <c r="DC52" i="52"/>
  <c r="DD52" i="52"/>
  <c r="DE52" i="52"/>
  <c r="DF52" i="52"/>
  <c r="DG52" i="52"/>
  <c r="DH52" i="52"/>
  <c r="DI52" i="52"/>
  <c r="DJ52" i="52"/>
  <c r="DK52" i="52"/>
  <c r="DL52" i="52"/>
  <c r="DL54" i="52" s="1"/>
  <c r="DL56" i="52" s="1"/>
  <c r="DL83" i="52" s="1"/>
  <c r="DM52" i="52"/>
  <c r="DM54" i="52" s="1"/>
  <c r="DM56" i="52" s="1"/>
  <c r="DM83" i="52" s="1"/>
  <c r="DN52" i="52"/>
  <c r="DO52" i="52"/>
  <c r="DP52" i="52"/>
  <c r="DQ52" i="52"/>
  <c r="DR52" i="52"/>
  <c r="DS52" i="52"/>
  <c r="DT52" i="52"/>
  <c r="DU52" i="52"/>
  <c r="DU54" i="52" s="1"/>
  <c r="DU56" i="52" s="1"/>
  <c r="DU83" i="52" s="1"/>
  <c r="DV52" i="52"/>
  <c r="DV54" i="52" s="1"/>
  <c r="DV56" i="52" s="1"/>
  <c r="DV83" i="52" s="1"/>
  <c r="DW52" i="52"/>
  <c r="DX52" i="52"/>
  <c r="DY52" i="52"/>
  <c r="DZ52" i="52"/>
  <c r="EA52" i="52"/>
  <c r="EB52" i="52"/>
  <c r="J121" i="50"/>
  <c r="K121" i="50"/>
  <c r="L121" i="50"/>
  <c r="M121" i="50"/>
  <c r="N121" i="50"/>
  <c r="O121" i="50"/>
  <c r="O193" i="53"/>
  <c r="CX193" i="53"/>
  <c r="BX193" i="53"/>
  <c r="AJ193" i="53"/>
  <c r="BH193" i="53"/>
  <c r="AF193" i="53"/>
  <c r="AR193" i="53"/>
  <c r="EB193" i="53"/>
  <c r="AC193" i="53"/>
  <c r="CK193" i="53"/>
  <c r="BJ193" i="53"/>
  <c r="DU193" i="53"/>
  <c r="V193" i="53"/>
  <c r="AT193" i="53"/>
  <c r="DQ193" i="53"/>
  <c r="T193" i="53"/>
  <c r="AD193" i="53"/>
  <c r="DN193" i="53"/>
  <c r="P193" i="53"/>
  <c r="DM193" i="53"/>
  <c r="CZ193" i="53"/>
  <c r="BY193" i="53"/>
  <c r="AW193" i="53"/>
  <c r="DH193" i="53"/>
  <c r="AG193" i="53"/>
  <c r="DE193" i="53"/>
  <c r="DP193" i="53"/>
  <c r="Q193" i="53"/>
  <c r="DA193" i="53"/>
  <c r="BL193" i="53"/>
  <c r="AK193" i="53"/>
  <c r="CV193" i="53"/>
  <c r="DT193" i="53"/>
  <c r="U193" i="53"/>
  <c r="CR193" i="53"/>
  <c r="DD193" i="53"/>
  <c r="CO193" i="53"/>
  <c r="AZ193" i="53"/>
  <c r="DV193" i="53"/>
  <c r="X193" i="53"/>
  <c r="CH193" i="53"/>
  <c r="DF193" i="53"/>
  <c r="CF193" i="53"/>
  <c r="CP193" i="53"/>
  <c r="CB193" i="53"/>
  <c r="AB193" i="53"/>
  <c r="N193" i="53"/>
  <c r="AL193" i="53"/>
  <c r="DI193" i="53"/>
  <c r="L193" i="53"/>
  <c r="BU193" i="53"/>
  <c r="CS193" i="53"/>
  <c r="BR193" i="53"/>
  <c r="CC193" i="53"/>
  <c r="BP193" i="53"/>
  <c r="AN193" i="53"/>
  <c r="BZ193" i="53"/>
  <c r="DX193" i="53"/>
  <c r="Y193" i="53"/>
  <c r="CW193" i="53"/>
  <c r="BI193" i="53"/>
  <c r="CG193" i="53"/>
  <c r="BE193" i="53"/>
  <c r="J193" i="53"/>
  <c r="BQ193" i="53"/>
  <c r="BB193" i="53"/>
  <c r="BM193" i="53"/>
  <c r="BA193" i="53"/>
  <c r="AS193" i="53"/>
  <c r="AO193" i="53"/>
  <c r="DY193" i="53"/>
  <c r="DL193" i="53"/>
  <c r="BT193" i="53"/>
  <c r="M193" i="53"/>
  <c r="BD193" i="53"/>
  <c r="CN193" i="53"/>
  <c r="DC193" i="53"/>
  <c r="AQ193" i="53"/>
  <c r="DR193" i="53"/>
  <c r="BF193" i="53"/>
  <c r="DW193" i="53"/>
  <c r="BK193" i="53"/>
  <c r="CU193" i="53"/>
  <c r="AI193" i="53"/>
  <c r="CM193" i="53"/>
  <c r="AA193" i="53"/>
  <c r="DB193" i="53"/>
  <c r="AP193" i="53"/>
  <c r="DG193" i="53"/>
  <c r="AU193" i="53"/>
  <c r="CJ193" i="53"/>
  <c r="CE193" i="53"/>
  <c r="S193" i="53"/>
  <c r="CT193" i="53"/>
  <c r="AH193" i="53"/>
  <c r="CY193" i="53"/>
  <c r="AM193" i="53"/>
  <c r="AV193" i="53"/>
  <c r="BW193" i="53"/>
  <c r="K193" i="53"/>
  <c r="CL193" i="53"/>
  <c r="Z193" i="53"/>
  <c r="CQ193" i="53"/>
  <c r="AE193" i="53"/>
  <c r="EA193" i="53"/>
  <c r="BO193" i="53"/>
  <c r="DS193" i="53"/>
  <c r="BG193" i="53"/>
  <c r="BV193" i="53"/>
  <c r="CA193" i="53"/>
  <c r="DZ193" i="53"/>
  <c r="W193" i="53"/>
  <c r="DK193" i="53"/>
  <c r="DJ193" i="53"/>
  <c r="AY193" i="53"/>
  <c r="CD193" i="53"/>
  <c r="BN193" i="53"/>
  <c r="AX193" i="53"/>
  <c r="DO193" i="53"/>
  <c r="R193" i="53"/>
  <c r="CI193" i="53"/>
  <c r="BS193" i="53"/>
  <c r="BC193" i="53"/>
  <c r="DS234" i="49"/>
  <c r="CH234" i="49"/>
  <c r="AY234" i="49"/>
  <c r="CU234" i="49"/>
  <c r="EA234" i="49"/>
  <c r="K234" i="49"/>
  <c r="EB234" i="49"/>
  <c r="CE234" i="49"/>
  <c r="BO234" i="49"/>
  <c r="N234" i="49"/>
  <c r="BV234" i="49"/>
  <c r="AE234" i="49"/>
  <c r="CW234" i="49"/>
  <c r="DA234" i="49"/>
  <c r="CZ234" i="49"/>
  <c r="CY234" i="49"/>
  <c r="AN234" i="49"/>
  <c r="AG234" i="49"/>
  <c r="DV234" i="49"/>
  <c r="Z234" i="49"/>
  <c r="DJ234" i="49"/>
  <c r="BG234" i="49"/>
  <c r="AZ234" i="49"/>
  <c r="AR234" i="49"/>
  <c r="S234" i="49"/>
  <c r="CL234" i="49"/>
  <c r="AM234" i="49"/>
  <c r="CO234" i="49"/>
  <c r="CS234" i="49"/>
  <c r="CR234" i="49"/>
  <c r="CQ234" i="49"/>
  <c r="AV234" i="49"/>
  <c r="AO234" i="49"/>
  <c r="AH234" i="49"/>
  <c r="DZ234" i="49"/>
  <c r="AJ234" i="49"/>
  <c r="AD234" i="49"/>
  <c r="AA234" i="49"/>
  <c r="U234" i="49"/>
  <c r="DB234" i="49"/>
  <c r="AU234" i="49"/>
  <c r="CG234" i="49"/>
  <c r="CK234" i="49"/>
  <c r="CJ234" i="49"/>
  <c r="CI234" i="49"/>
  <c r="BD234" i="49"/>
  <c r="AW234" i="49"/>
  <c r="AP234" i="49"/>
  <c r="AC234" i="49"/>
  <c r="CV234" i="49"/>
  <c r="T234" i="49"/>
  <c r="DK234" i="49"/>
  <c r="V234" i="49"/>
  <c r="DR234" i="49"/>
  <c r="BC234" i="49"/>
  <c r="BY234" i="49"/>
  <c r="CC234" i="49"/>
  <c r="CB234" i="49"/>
  <c r="CA234" i="49"/>
  <c r="BL234" i="49"/>
  <c r="BE234" i="49"/>
  <c r="AX234" i="49"/>
  <c r="BI234" i="49"/>
  <c r="CF234" i="49"/>
  <c r="BP234" i="49"/>
  <c r="L234" i="49"/>
  <c r="AL234" i="49"/>
  <c r="BK234" i="49"/>
  <c r="BQ234" i="49"/>
  <c r="BU234" i="49"/>
  <c r="BT234" i="49"/>
  <c r="BS234" i="49"/>
  <c r="BX234" i="49"/>
  <c r="BM234" i="49"/>
  <c r="BF234" i="49"/>
  <c r="AQ234" i="49"/>
  <c r="BA234" i="49"/>
  <c r="AS234" i="49"/>
  <c r="BR234" i="49"/>
  <c r="AT234" i="49"/>
  <c r="BW234" i="49"/>
  <c r="DU234" i="49"/>
  <c r="DY234" i="49"/>
  <c r="DX234" i="49"/>
  <c r="DW234" i="49"/>
  <c r="P234" i="49"/>
  <c r="CN234" i="49"/>
  <c r="BZ234" i="49"/>
  <c r="BN234" i="49"/>
  <c r="BH234" i="49"/>
  <c r="AI234" i="49"/>
  <c r="AB234" i="49"/>
  <c r="M234" i="49"/>
  <c r="BB234" i="49"/>
  <c r="O234" i="49"/>
  <c r="CM234" i="49"/>
  <c r="DM234" i="49"/>
  <c r="DQ234" i="49"/>
  <c r="DP234" i="49"/>
  <c r="DO234" i="49"/>
  <c r="X234" i="49"/>
  <c r="DD234" i="49"/>
  <c r="Q234" i="49"/>
  <c r="CP234" i="49"/>
  <c r="J234" i="49"/>
  <c r="CD234" i="49"/>
  <c r="DL234" i="49"/>
  <c r="AF234" i="49"/>
  <c r="W234" i="49"/>
  <c r="DT234" i="49"/>
  <c r="DC234" i="49"/>
  <c r="DG234" i="49"/>
  <c r="Y234" i="49"/>
  <c r="CT234" i="49"/>
  <c r="DE234" i="49"/>
  <c r="DF234" i="49"/>
  <c r="AK234" i="49"/>
  <c r="DI234" i="49"/>
  <c r="DN234" i="49"/>
  <c r="DH234" i="49"/>
  <c r="R234" i="49"/>
  <c r="CX234" i="49"/>
  <c r="BJ234" i="49"/>
  <c r="J314" i="49"/>
  <c r="DZ314" i="49"/>
  <c r="AG314" i="49"/>
  <c r="AA314" i="49"/>
  <c r="CM314" i="49"/>
  <c r="AR314" i="49"/>
  <c r="DD314" i="49"/>
  <c r="AK314" i="49"/>
  <c r="CW314" i="49"/>
  <c r="BB314" i="49"/>
  <c r="DN314" i="49"/>
  <c r="BS314" i="49"/>
  <c r="AF314" i="49"/>
  <c r="CR314" i="49"/>
  <c r="DA314" i="49"/>
  <c r="DB314" i="49"/>
  <c r="AX314" i="49"/>
  <c r="Y314" i="49"/>
  <c r="AI314" i="49"/>
  <c r="CU314" i="49"/>
  <c r="AZ314" i="49"/>
  <c r="DL314" i="49"/>
  <c r="AS314" i="49"/>
  <c r="DE314" i="49"/>
  <c r="BJ314" i="49"/>
  <c r="DV314" i="49"/>
  <c r="O314" i="49"/>
  <c r="CA314" i="49"/>
  <c r="AN314" i="49"/>
  <c r="CZ314" i="49"/>
  <c r="DI314" i="49"/>
  <c r="DJ314" i="49"/>
  <c r="AP314" i="49"/>
  <c r="Q314" i="49"/>
  <c r="AQ314" i="49"/>
  <c r="DC314" i="49"/>
  <c r="BH314" i="49"/>
  <c r="DT314" i="49"/>
  <c r="BA314" i="49"/>
  <c r="DM314" i="49"/>
  <c r="BR314" i="49"/>
  <c r="W314" i="49"/>
  <c r="CI314" i="49"/>
  <c r="AV314" i="49"/>
  <c r="DH314" i="49"/>
  <c r="BE314" i="49"/>
  <c r="DQ314" i="49"/>
  <c r="BF314" i="49"/>
  <c r="DR314" i="49"/>
  <c r="AH314" i="49"/>
  <c r="L314" i="49"/>
  <c r="AY314" i="49"/>
  <c r="DK314" i="49"/>
  <c r="BP314" i="49"/>
  <c r="EB314" i="49"/>
  <c r="BI314" i="49"/>
  <c r="DU314" i="49"/>
  <c r="N314" i="49"/>
  <c r="BZ314" i="49"/>
  <c r="AE314" i="49"/>
  <c r="CQ314" i="49"/>
  <c r="BD314" i="49"/>
  <c r="DP314" i="49"/>
  <c r="BM314" i="49"/>
  <c r="DY314" i="49"/>
  <c r="BN314" i="49"/>
  <c r="Z314" i="49"/>
  <c r="BG314" i="49"/>
  <c r="DS314" i="49"/>
  <c r="BX314" i="49"/>
  <c r="BQ314" i="49"/>
  <c r="V314" i="49"/>
  <c r="CH314" i="49"/>
  <c r="AM314" i="49"/>
  <c r="CY314" i="49"/>
  <c r="BL314" i="49"/>
  <c r="DX314" i="49"/>
  <c r="BU314" i="49"/>
  <c r="BV314" i="49"/>
  <c r="R314" i="49"/>
  <c r="BO314" i="49"/>
  <c r="EA314" i="49"/>
  <c r="T314" i="49"/>
  <c r="CF314" i="49"/>
  <c r="M314" i="49"/>
  <c r="BY314" i="49"/>
  <c r="AD314" i="49"/>
  <c r="CP314" i="49"/>
  <c r="AU314" i="49"/>
  <c r="DG314" i="49"/>
  <c r="BT314" i="49"/>
  <c r="CC314" i="49"/>
  <c r="CD314" i="49"/>
  <c r="AW314" i="49"/>
  <c r="K314" i="49"/>
  <c r="BW314" i="49"/>
  <c r="AB314" i="49"/>
  <c r="CN314" i="49"/>
  <c r="U314" i="49"/>
  <c r="CG314" i="49"/>
  <c r="AL314" i="49"/>
  <c r="CX314" i="49"/>
  <c r="BC314" i="49"/>
  <c r="DO314" i="49"/>
  <c r="P314" i="49"/>
  <c r="CB314" i="49"/>
  <c r="CK314" i="49"/>
  <c r="CL314" i="49"/>
  <c r="CV314" i="49"/>
  <c r="AC314" i="49"/>
  <c r="CO314" i="49"/>
  <c r="AT314" i="49"/>
  <c r="CT314" i="49"/>
  <c r="DF314" i="49"/>
  <c r="BK314" i="49"/>
  <c r="X314" i="49"/>
  <c r="DW314" i="49"/>
  <c r="CJ314" i="49"/>
  <c r="CS314" i="49"/>
  <c r="AO314" i="49"/>
  <c r="S314" i="49"/>
  <c r="CE314" i="49"/>
  <c r="AJ314" i="49"/>
  <c r="AS314" i="50"/>
  <c r="DC314" i="50"/>
  <c r="M314" i="50"/>
  <c r="BK314" i="50"/>
  <c r="AC314" i="50"/>
  <c r="CG314" i="50"/>
  <c r="DF314" i="50"/>
  <c r="DZ314" i="50"/>
  <c r="CQ314" i="50"/>
  <c r="DQ314" i="50"/>
  <c r="BE314" i="50"/>
  <c r="BT314" i="50"/>
  <c r="BY314" i="50"/>
  <c r="EA314" i="50"/>
  <c r="AT314" i="50"/>
  <c r="CP314" i="50"/>
  <c r="T314" i="50"/>
  <c r="BI314" i="50"/>
  <c r="DJ314" i="50"/>
  <c r="AH314" i="50"/>
  <c r="CA314" i="50"/>
  <c r="AK314" i="50"/>
  <c r="X314" i="50"/>
  <c r="DI314" i="50"/>
  <c r="DX314" i="50"/>
  <c r="BL314" i="50"/>
  <c r="BO314" i="50"/>
  <c r="DN314" i="50"/>
  <c r="AL314" i="50"/>
  <c r="CF314" i="50"/>
  <c r="L314" i="50"/>
  <c r="AY314" i="50"/>
  <c r="CX314" i="50"/>
  <c r="Z314" i="50"/>
  <c r="BQ314" i="50"/>
  <c r="BW314" i="50"/>
  <c r="BF314" i="50"/>
  <c r="DA314" i="50"/>
  <c r="DP314" i="50"/>
  <c r="BD314" i="50"/>
  <c r="AV314" i="50"/>
  <c r="AF314" i="50"/>
  <c r="CK314" i="50"/>
  <c r="CZ314" i="50"/>
  <c r="DO314" i="50"/>
  <c r="AM314" i="50"/>
  <c r="CH314" i="50"/>
  <c r="N314" i="50"/>
  <c r="AZ314" i="50"/>
  <c r="CY314" i="50"/>
  <c r="AA314" i="50"/>
  <c r="BR314" i="50"/>
  <c r="DS314" i="50"/>
  <c r="AO314" i="50"/>
  <c r="BZ314" i="50"/>
  <c r="CL314" i="50"/>
  <c r="BP314" i="50"/>
  <c r="CC314" i="50"/>
  <c r="CR314" i="50"/>
  <c r="DE314" i="50"/>
  <c r="AE314" i="50"/>
  <c r="BX314" i="50"/>
  <c r="DW314" i="50"/>
  <c r="AR314" i="50"/>
  <c r="CO314" i="50"/>
  <c r="S314" i="50"/>
  <c r="BH314" i="50"/>
  <c r="DG314" i="50"/>
  <c r="AG314" i="50"/>
  <c r="DR314" i="50"/>
  <c r="U314" i="50"/>
  <c r="DU314" i="50"/>
  <c r="BU314" i="50"/>
  <c r="CJ314" i="50"/>
  <c r="CS314" i="50"/>
  <c r="AU314" i="50"/>
  <c r="V314" i="50"/>
  <c r="DK314" i="50"/>
  <c r="CD314" i="50"/>
  <c r="AW314" i="50"/>
  <c r="BM314" i="50"/>
  <c r="W314" i="50"/>
  <c r="DL314" i="50"/>
  <c r="CE314" i="50"/>
  <c r="AX314" i="50"/>
  <c r="Y314" i="50"/>
  <c r="DH314" i="50"/>
  <c r="O314" i="50"/>
  <c r="DB314" i="50"/>
  <c r="BS314" i="50"/>
  <c r="AP314" i="50"/>
  <c r="Q314" i="50"/>
  <c r="CB314" i="50"/>
  <c r="DD314" i="50"/>
  <c r="BV314" i="50"/>
  <c r="AQ314" i="50"/>
  <c r="R314" i="50"/>
  <c r="DM314" i="50"/>
  <c r="P314" i="50"/>
  <c r="EB314" i="50"/>
  <c r="CT314" i="50"/>
  <c r="BJ314" i="50"/>
  <c r="AI314" i="50"/>
  <c r="J314" i="50"/>
  <c r="AN314" i="50"/>
  <c r="BA314" i="50"/>
  <c r="CU314" i="50"/>
  <c r="BN314" i="50"/>
  <c r="AJ314" i="50"/>
  <c r="K314" i="50"/>
  <c r="CW314" i="50"/>
  <c r="CV314" i="50"/>
  <c r="CI314" i="50"/>
  <c r="BB314" i="50"/>
  <c r="AB314" i="50"/>
  <c r="DT314" i="50"/>
  <c r="CM314" i="50"/>
  <c r="CN314" i="50"/>
  <c r="BG314" i="50"/>
  <c r="DV314" i="50"/>
  <c r="DY314" i="50"/>
  <c r="BC314" i="50"/>
  <c r="AD314" i="50"/>
  <c r="CI234" i="52"/>
  <c r="DT234" i="52"/>
  <c r="BS234" i="52"/>
  <c r="W234" i="52"/>
  <c r="AZ234" i="52"/>
  <c r="J234" i="52"/>
  <c r="BW234" i="52"/>
  <c r="M234" i="52"/>
  <c r="DE234" i="52"/>
  <c r="BK234" i="52"/>
  <c r="AI234" i="52"/>
  <c r="BL234" i="52"/>
  <c r="DX234" i="52"/>
  <c r="Y234" i="52"/>
  <c r="CK234" i="52"/>
  <c r="BF234" i="52"/>
  <c r="DR234" i="52"/>
  <c r="DK234" i="52"/>
  <c r="V234" i="52"/>
  <c r="CH234" i="52"/>
  <c r="CY234" i="52"/>
  <c r="BP234" i="52"/>
  <c r="U234" i="52"/>
  <c r="CM234" i="52"/>
  <c r="AB234" i="52"/>
  <c r="EB234" i="52"/>
  <c r="CA234" i="52"/>
  <c r="AY234" i="52"/>
  <c r="BT234" i="52"/>
  <c r="AG234" i="52"/>
  <c r="CS234" i="52"/>
  <c r="BN234" i="52"/>
  <c r="DZ234" i="52"/>
  <c r="DS234" i="52"/>
  <c r="AD234" i="52"/>
  <c r="CP234" i="52"/>
  <c r="AM234" i="52"/>
  <c r="CF234" i="52"/>
  <c r="AK234" i="52"/>
  <c r="DC234" i="52"/>
  <c r="AR234" i="52"/>
  <c r="O234" i="52"/>
  <c r="CQ234" i="52"/>
  <c r="BO234" i="52"/>
  <c r="P234" i="52"/>
  <c r="CB234" i="52"/>
  <c r="AO234" i="52"/>
  <c r="DA234" i="52"/>
  <c r="BV234" i="52"/>
  <c r="EA234" i="52"/>
  <c r="AL234" i="52"/>
  <c r="CX234" i="52"/>
  <c r="CV234" i="52"/>
  <c r="BA234" i="52"/>
  <c r="DU234" i="52"/>
  <c r="BH234" i="52"/>
  <c r="AC234" i="52"/>
  <c r="DG234" i="52"/>
  <c r="CE234" i="52"/>
  <c r="X234" i="52"/>
  <c r="CJ234" i="52"/>
  <c r="AW234" i="52"/>
  <c r="DI234" i="52"/>
  <c r="CD234" i="52"/>
  <c r="AT234" i="52"/>
  <c r="DF234" i="52"/>
  <c r="DM234" i="52"/>
  <c r="BQ234" i="52"/>
  <c r="L234" i="52"/>
  <c r="BX234" i="52"/>
  <c r="AS234" i="52"/>
  <c r="CU234" i="52"/>
  <c r="AF234" i="52"/>
  <c r="CR234" i="52"/>
  <c r="BE234" i="52"/>
  <c r="DQ234" i="52"/>
  <c r="Z234" i="52"/>
  <c r="CL234" i="52"/>
  <c r="BB234" i="52"/>
  <c r="DN234" i="52"/>
  <c r="BC234" i="52"/>
  <c r="CG234" i="52"/>
  <c r="AA234" i="52"/>
  <c r="CN234" i="52"/>
  <c r="BI234" i="52"/>
  <c r="R234" i="52"/>
  <c r="DL234" i="52"/>
  <c r="AN234" i="52"/>
  <c r="CZ234" i="52"/>
  <c r="BM234" i="52"/>
  <c r="DY234" i="52"/>
  <c r="AH234" i="52"/>
  <c r="CT234" i="52"/>
  <c r="BJ234" i="52"/>
  <c r="K234" i="52"/>
  <c r="T234" i="52"/>
  <c r="CW234" i="52"/>
  <c r="AQ234" i="52"/>
  <c r="DD234" i="52"/>
  <c r="BY234" i="52"/>
  <c r="AE234" i="52"/>
  <c r="AV234" i="52"/>
  <c r="DH234" i="52"/>
  <c r="BU234" i="52"/>
  <c r="AP234" i="52"/>
  <c r="DB234" i="52"/>
  <c r="BR234" i="52"/>
  <c r="DP234" i="52"/>
  <c r="AJ234" i="52"/>
  <c r="DW234" i="52"/>
  <c r="N234" i="52"/>
  <c r="S234" i="52"/>
  <c r="DV234" i="52"/>
  <c r="BZ234" i="52"/>
  <c r="CO234" i="52"/>
  <c r="DJ234" i="52"/>
  <c r="DO234" i="52"/>
  <c r="AU234" i="52"/>
  <c r="BD234" i="52"/>
  <c r="BG234" i="52"/>
  <c r="Q234" i="52"/>
  <c r="AX234" i="52"/>
  <c r="CC234" i="52"/>
  <c r="J270" i="51"/>
  <c r="W270" i="51"/>
  <c r="N270" i="51"/>
  <c r="O270" i="51"/>
  <c r="M270" i="51"/>
  <c r="Q270" i="51"/>
  <c r="EB270" i="51"/>
  <c r="BP270" i="51"/>
  <c r="V270" i="51"/>
  <c r="DU270" i="51"/>
  <c r="CW270" i="51"/>
  <c r="DJ270" i="51"/>
  <c r="Z270" i="51"/>
  <c r="DY270" i="51"/>
  <c r="CO270" i="51"/>
  <c r="AD270" i="51"/>
  <c r="CD270" i="51"/>
  <c r="BS270" i="51"/>
  <c r="AI270" i="51"/>
  <c r="CU270" i="51"/>
  <c r="AN270" i="51"/>
  <c r="CZ270" i="51"/>
  <c r="DT270" i="51"/>
  <c r="BH270" i="51"/>
  <c r="AH270" i="51"/>
  <c r="DI270" i="51"/>
  <c r="Y270" i="51"/>
  <c r="DW270" i="51"/>
  <c r="AM270" i="51"/>
  <c r="DA270" i="51"/>
  <c r="AP270" i="51"/>
  <c r="CQ270" i="51"/>
  <c r="CG270" i="51"/>
  <c r="AQ270" i="51"/>
  <c r="DC270" i="51"/>
  <c r="AV270" i="51"/>
  <c r="DH270" i="51"/>
  <c r="DL270" i="51"/>
  <c r="AZ270" i="51"/>
  <c r="AU270" i="51"/>
  <c r="DV270" i="51"/>
  <c r="AL270" i="51"/>
  <c r="BA270" i="51"/>
  <c r="DN270" i="51"/>
  <c r="BC270" i="51"/>
  <c r="DE270" i="51"/>
  <c r="CS270" i="51"/>
  <c r="AY270" i="51"/>
  <c r="DK270" i="51"/>
  <c r="BD270" i="51"/>
  <c r="DP270" i="51"/>
  <c r="DD270" i="51"/>
  <c r="AR270" i="51"/>
  <c r="BI270" i="51"/>
  <c r="AK270" i="51"/>
  <c r="AX270" i="51"/>
  <c r="BM270" i="51"/>
  <c r="AC270" i="51"/>
  <c r="DZ270" i="51"/>
  <c r="BQ270" i="51"/>
  <c r="R270" i="51"/>
  <c r="DQ270" i="51"/>
  <c r="DX270" i="51"/>
  <c r="DF270" i="51"/>
  <c r="BG270" i="51"/>
  <c r="DS270" i="51"/>
  <c r="BL270" i="51"/>
  <c r="CV270" i="51"/>
  <c r="AJ270" i="51"/>
  <c r="BU270" i="51"/>
  <c r="AW270" i="51"/>
  <c r="BK270" i="51"/>
  <c r="BZ270" i="51"/>
  <c r="AO270" i="51"/>
  <c r="CC270" i="51"/>
  <c r="AE270" i="51"/>
  <c r="U270" i="51"/>
  <c r="DR270" i="51"/>
  <c r="BO270" i="51"/>
  <c r="EA270" i="51"/>
  <c r="BT270" i="51"/>
  <c r="CN270" i="51"/>
  <c r="AB270" i="51"/>
  <c r="CH270" i="51"/>
  <c r="BJ270" i="51"/>
  <c r="BY270" i="51"/>
  <c r="CL270" i="51"/>
  <c r="BB270" i="51"/>
  <c r="CP270" i="51"/>
  <c r="AS270" i="51"/>
  <c r="AG270" i="51"/>
  <c r="K270" i="51"/>
  <c r="BW270" i="51"/>
  <c r="P270" i="51"/>
  <c r="CB270" i="51"/>
  <c r="CF270" i="51"/>
  <c r="T270" i="51"/>
  <c r="CT270" i="51"/>
  <c r="BV270" i="51"/>
  <c r="CK270" i="51"/>
  <c r="CY270" i="51"/>
  <c r="BN270" i="51"/>
  <c r="DB270" i="51"/>
  <c r="BE270" i="51"/>
  <c r="AT270" i="51"/>
  <c r="S270" i="51"/>
  <c r="CE270" i="51"/>
  <c r="X270" i="51"/>
  <c r="CJ270" i="51"/>
  <c r="BX270" i="51"/>
  <c r="CX270" i="51"/>
  <c r="BR270" i="51"/>
  <c r="CR270" i="51"/>
  <c r="L270" i="51"/>
  <c r="DO270" i="51"/>
  <c r="DG270" i="51"/>
  <c r="DM270" i="51"/>
  <c r="CI270" i="51"/>
  <c r="BF270" i="51"/>
  <c r="CA270" i="51"/>
  <c r="AA270" i="51"/>
  <c r="CM270" i="51"/>
  <c r="AF270" i="51"/>
  <c r="CT234" i="51"/>
  <c r="O234" i="51"/>
  <c r="AE234" i="51"/>
  <c r="AN234" i="51"/>
  <c r="W234" i="51"/>
  <c r="CC234" i="51"/>
  <c r="Q234" i="51"/>
  <c r="BR234" i="51"/>
  <c r="DU234" i="51"/>
  <c r="BI234" i="51"/>
  <c r="DT234" i="51"/>
  <c r="BH234" i="51"/>
  <c r="DS234" i="51"/>
  <c r="BG234" i="51"/>
  <c r="AV234" i="51"/>
  <c r="BC234" i="51"/>
  <c r="BT234" i="51"/>
  <c r="BK234" i="51"/>
  <c r="AP234" i="51"/>
  <c r="X234" i="51"/>
  <c r="BU234" i="51"/>
  <c r="DV234" i="51"/>
  <c r="BJ234" i="51"/>
  <c r="DM234" i="51"/>
  <c r="BA234" i="51"/>
  <c r="DL234" i="51"/>
  <c r="AZ234" i="51"/>
  <c r="DK234" i="51"/>
  <c r="AY234" i="51"/>
  <c r="BS234" i="51"/>
  <c r="CR234" i="51"/>
  <c r="DJ234" i="51"/>
  <c r="AF234" i="51"/>
  <c r="CD234" i="51"/>
  <c r="BL234" i="51"/>
  <c r="AU234" i="51"/>
  <c r="DY234" i="51"/>
  <c r="BM234" i="51"/>
  <c r="DN234" i="51"/>
  <c r="BB234" i="51"/>
  <c r="DE234" i="51"/>
  <c r="AS234" i="51"/>
  <c r="DD234" i="51"/>
  <c r="AR234" i="51"/>
  <c r="DC234" i="51"/>
  <c r="AQ234" i="51"/>
  <c r="CL234" i="51"/>
  <c r="DO234" i="51"/>
  <c r="P234" i="51"/>
  <c r="BV234" i="51"/>
  <c r="CZ234" i="51"/>
  <c r="CI234" i="51"/>
  <c r="BN234" i="51"/>
  <c r="DQ234" i="51"/>
  <c r="BE234" i="51"/>
  <c r="DF234" i="51"/>
  <c r="AT234" i="51"/>
  <c r="CW234" i="51"/>
  <c r="AK234" i="51"/>
  <c r="CV234" i="51"/>
  <c r="AJ234" i="51"/>
  <c r="CU234" i="51"/>
  <c r="AI234" i="51"/>
  <c r="DH234" i="51"/>
  <c r="CB234" i="51"/>
  <c r="R234" i="51"/>
  <c r="DZ234" i="51"/>
  <c r="DW234" i="51"/>
  <c r="DB234" i="51"/>
  <c r="CJ234" i="51"/>
  <c r="DI234" i="51"/>
  <c r="AW234" i="51"/>
  <c r="CX234" i="51"/>
  <c r="AL234" i="51"/>
  <c r="CO234" i="51"/>
  <c r="AC234" i="51"/>
  <c r="CN234" i="51"/>
  <c r="AB234" i="51"/>
  <c r="CM234" i="51"/>
  <c r="AA234" i="51"/>
  <c r="J234" i="51"/>
  <c r="BF234" i="51"/>
  <c r="AH234" i="51"/>
  <c r="DR234" i="51"/>
  <c r="DX234" i="51"/>
  <c r="DG234" i="51"/>
  <c r="DA234" i="51"/>
  <c r="AO234" i="51"/>
  <c r="CP234" i="51"/>
  <c r="AD234" i="51"/>
  <c r="CG234" i="51"/>
  <c r="U234" i="51"/>
  <c r="CF234" i="51"/>
  <c r="T234" i="51"/>
  <c r="CE234" i="51"/>
  <c r="S234" i="51"/>
  <c r="BD234" i="51"/>
  <c r="AX234" i="51"/>
  <c r="CY234" i="51"/>
  <c r="CA234" i="51"/>
  <c r="AM234" i="51"/>
  <c r="CS234" i="51"/>
  <c r="AG234" i="51"/>
  <c r="CH234" i="51"/>
  <c r="V234" i="51"/>
  <c r="BY234" i="51"/>
  <c r="M234" i="51"/>
  <c r="BX234" i="51"/>
  <c r="L234" i="51"/>
  <c r="BW234" i="51"/>
  <c r="K234" i="51"/>
  <c r="EA234" i="51"/>
  <c r="CK234" i="51"/>
  <c r="BO234" i="51"/>
  <c r="BP234" i="51"/>
  <c r="CQ234" i="51"/>
  <c r="Y234" i="51"/>
  <c r="Z234" i="51"/>
  <c r="BZ234" i="51"/>
  <c r="N234" i="51"/>
  <c r="BQ234" i="51"/>
  <c r="DP234" i="51"/>
  <c r="EB234" i="51"/>
  <c r="DY53" i="51"/>
  <c r="T53" i="51"/>
  <c r="BL53" i="51"/>
  <c r="DB53" i="51"/>
  <c r="DD53" i="51"/>
  <c r="CL53" i="51"/>
  <c r="DJ53" i="51"/>
  <c r="DL53" i="51"/>
  <c r="P53" i="51"/>
  <c r="AP53" i="51"/>
  <c r="CJ53" i="51"/>
  <c r="J53" i="51"/>
  <c r="BD53" i="51"/>
  <c r="CB53" i="51"/>
  <c r="AN53" i="51"/>
  <c r="CF53" i="51"/>
  <c r="DZ53" i="51"/>
  <c r="AB53" i="51"/>
  <c r="AF53" i="51"/>
  <c r="BX53" i="51"/>
  <c r="CV53" i="51"/>
  <c r="Z53" i="51"/>
  <c r="CD53" i="51"/>
  <c r="DX53" i="51"/>
  <c r="R53" i="51"/>
  <c r="AX53" i="51"/>
  <c r="AZ53" i="51"/>
  <c r="CT53" i="51"/>
  <c r="DR53" i="51"/>
  <c r="X53" i="51"/>
  <c r="BP53" i="51"/>
  <c r="DT53" i="51"/>
  <c r="BH53" i="51"/>
  <c r="BT53" i="51"/>
  <c r="BV53" i="51"/>
  <c r="DP53" i="51"/>
  <c r="AR53" i="51"/>
  <c r="AJ53" i="51"/>
  <c r="AY53" i="51"/>
  <c r="DK53" i="51"/>
  <c r="BA53" i="51"/>
  <c r="DM53" i="51"/>
  <c r="BJ53" i="51"/>
  <c r="DV53" i="51"/>
  <c r="BS53" i="51"/>
  <c r="Q53" i="51"/>
  <c r="CC53" i="51"/>
  <c r="L53" i="51"/>
  <c r="BF53" i="51"/>
  <c r="BG53" i="51"/>
  <c r="DS53" i="51"/>
  <c r="BI53" i="51"/>
  <c r="DU53" i="51"/>
  <c r="BR53" i="51"/>
  <c r="O53" i="51"/>
  <c r="CA53" i="51"/>
  <c r="Y53" i="51"/>
  <c r="CK53" i="51"/>
  <c r="AH53" i="51"/>
  <c r="BO53" i="51"/>
  <c r="EA53" i="51"/>
  <c r="BQ53" i="51"/>
  <c r="N53" i="51"/>
  <c r="BZ53" i="51"/>
  <c r="W53" i="51"/>
  <c r="CI53" i="51"/>
  <c r="AG53" i="51"/>
  <c r="CS53" i="51"/>
  <c r="BN53" i="51"/>
  <c r="CZ53" i="51"/>
  <c r="K53" i="51"/>
  <c r="BW53" i="51"/>
  <c r="M53" i="51"/>
  <c r="BY53" i="51"/>
  <c r="V53" i="51"/>
  <c r="CH53" i="51"/>
  <c r="AE53" i="51"/>
  <c r="CQ53" i="51"/>
  <c r="AO53" i="51"/>
  <c r="DA53" i="51"/>
  <c r="AV53" i="51"/>
  <c r="CR53" i="51"/>
  <c r="S53" i="51"/>
  <c r="CE53" i="51"/>
  <c r="U53" i="51"/>
  <c r="CG53" i="51"/>
  <c r="AD53" i="51"/>
  <c r="CP53" i="51"/>
  <c r="AM53" i="51"/>
  <c r="CY53" i="51"/>
  <c r="AW53" i="51"/>
  <c r="DI53" i="51"/>
  <c r="EB53" i="51"/>
  <c r="CN53" i="51"/>
  <c r="AA53" i="51"/>
  <c r="CM53" i="51"/>
  <c r="AC53" i="51"/>
  <c r="CO53" i="51"/>
  <c r="AL53" i="51"/>
  <c r="CX53" i="51"/>
  <c r="AU53" i="51"/>
  <c r="DG53" i="51"/>
  <c r="BE53" i="51"/>
  <c r="DQ53" i="51"/>
  <c r="AI53" i="51"/>
  <c r="CU53" i="51"/>
  <c r="AK53" i="51"/>
  <c r="CW53" i="51"/>
  <c r="AT53" i="51"/>
  <c r="DF53" i="51"/>
  <c r="BC53" i="51"/>
  <c r="DO53" i="51"/>
  <c r="BM53" i="51"/>
  <c r="DH53" i="51"/>
  <c r="DE53" i="51"/>
  <c r="BB53" i="51"/>
  <c r="DN53" i="51"/>
  <c r="BK53" i="51"/>
  <c r="DW53" i="51"/>
  <c r="AQ53" i="51"/>
  <c r="BU53" i="51"/>
  <c r="DC53" i="51"/>
  <c r="AS53" i="51"/>
  <c r="BB290" i="50"/>
  <c r="BZ290" i="50"/>
  <c r="DF290" i="50"/>
  <c r="V290" i="50"/>
  <c r="DN290" i="50"/>
  <c r="CH290" i="50"/>
  <c r="DV290" i="50"/>
  <c r="AD290" i="50"/>
  <c r="CP290" i="50"/>
  <c r="BJ290" i="50"/>
  <c r="O290" i="50"/>
  <c r="AL290" i="50"/>
  <c r="BR290" i="50"/>
  <c r="CX290" i="50"/>
  <c r="N290" i="50"/>
  <c r="AT290" i="50"/>
  <c r="CW290" i="50"/>
  <c r="AK290" i="50"/>
  <c r="DD290" i="50"/>
  <c r="AR290" i="50"/>
  <c r="DC290" i="50"/>
  <c r="AQ290" i="50"/>
  <c r="CT290" i="50"/>
  <c r="AH290" i="50"/>
  <c r="CG290" i="50"/>
  <c r="U290" i="50"/>
  <c r="BY290" i="50"/>
  <c r="M290" i="50"/>
  <c r="CF290" i="50"/>
  <c r="T290" i="50"/>
  <c r="CE290" i="50"/>
  <c r="S290" i="50"/>
  <c r="J290" i="50"/>
  <c r="BV290" i="50"/>
  <c r="BQ290" i="50"/>
  <c r="BX290" i="50"/>
  <c r="L290" i="50"/>
  <c r="BW290" i="50"/>
  <c r="K290" i="50"/>
  <c r="DZ290" i="50"/>
  <c r="BN290" i="50"/>
  <c r="DM290" i="50"/>
  <c r="BA290" i="50"/>
  <c r="DT290" i="50"/>
  <c r="BH290" i="50"/>
  <c r="DS290" i="50"/>
  <c r="BG290" i="50"/>
  <c r="DJ290" i="50"/>
  <c r="AX290" i="50"/>
  <c r="AB290" i="50"/>
  <c r="CM290" i="50"/>
  <c r="CD290" i="50"/>
  <c r="BU290" i="50"/>
  <c r="DX290" i="50"/>
  <c r="BL290" i="50"/>
  <c r="CQ290" i="50"/>
  <c r="AE290" i="50"/>
  <c r="DU290" i="50"/>
  <c r="EB290" i="50"/>
  <c r="BO290" i="50"/>
  <c r="BF290" i="50"/>
  <c r="DY290" i="50"/>
  <c r="BM290" i="50"/>
  <c r="DP290" i="50"/>
  <c r="BD290" i="50"/>
  <c r="CI290" i="50"/>
  <c r="W290" i="50"/>
  <c r="DE290" i="50"/>
  <c r="DL290" i="50"/>
  <c r="AY290" i="50"/>
  <c r="AP290" i="50"/>
  <c r="DQ290" i="50"/>
  <c r="BE290" i="50"/>
  <c r="DH290" i="50"/>
  <c r="AV290" i="50"/>
  <c r="CA290" i="50"/>
  <c r="CO290" i="50"/>
  <c r="CV290" i="50"/>
  <c r="AI290" i="50"/>
  <c r="Z290" i="50"/>
  <c r="DI290" i="50"/>
  <c r="AW290" i="50"/>
  <c r="CZ290" i="50"/>
  <c r="AN290" i="50"/>
  <c r="BS290" i="50"/>
  <c r="BI290" i="50"/>
  <c r="CN290" i="50"/>
  <c r="AA290" i="50"/>
  <c r="R290" i="50"/>
  <c r="DA290" i="50"/>
  <c r="AO290" i="50"/>
  <c r="CR290" i="50"/>
  <c r="AF290" i="50"/>
  <c r="DW290" i="50"/>
  <c r="BK290" i="50"/>
  <c r="AS290" i="50"/>
  <c r="BP290" i="50"/>
  <c r="EA290" i="50"/>
  <c r="DR290" i="50"/>
  <c r="CS290" i="50"/>
  <c r="AG290" i="50"/>
  <c r="CJ290" i="50"/>
  <c r="X290" i="50"/>
  <c r="DO290" i="50"/>
  <c r="BC290" i="50"/>
  <c r="AC290" i="50"/>
  <c r="AZ290" i="50"/>
  <c r="DK290" i="50"/>
  <c r="DB290" i="50"/>
  <c r="CK290" i="50"/>
  <c r="Y290" i="50"/>
  <c r="CB290" i="50"/>
  <c r="P290" i="50"/>
  <c r="DG290" i="50"/>
  <c r="AU290" i="50"/>
  <c r="CY290" i="50"/>
  <c r="AM290" i="50"/>
  <c r="CU290" i="50"/>
  <c r="BT290" i="50"/>
  <c r="AJ290" i="50"/>
  <c r="CC290" i="50"/>
  <c r="Q290" i="50"/>
  <c r="CL290" i="50"/>
  <c r="DU138" i="50"/>
  <c r="BB138" i="50"/>
  <c r="AM138" i="50"/>
  <c r="N138" i="50"/>
  <c r="CH138" i="50"/>
  <c r="W138" i="50"/>
  <c r="BS138" i="50"/>
  <c r="AT138" i="50"/>
  <c r="O138" i="50"/>
  <c r="DN138" i="50"/>
  <c r="BC138" i="50"/>
  <c r="AD138" i="50"/>
  <c r="AL138" i="50"/>
  <c r="CY138" i="50"/>
  <c r="BZ138" i="50"/>
  <c r="AU138" i="50"/>
  <c r="CI138" i="50"/>
  <c r="BJ138" i="50"/>
  <c r="BR138" i="50"/>
  <c r="DF138" i="50"/>
  <c r="CA138" i="50"/>
  <c r="DO138" i="50"/>
  <c r="CP138" i="50"/>
  <c r="AE138" i="50"/>
  <c r="CX138" i="50"/>
  <c r="DG138" i="50"/>
  <c r="DV138" i="50"/>
  <c r="BK138" i="50"/>
  <c r="CQ138" i="50"/>
  <c r="V138" i="50"/>
  <c r="DW138" i="50"/>
  <c r="AV138" i="50"/>
  <c r="DH138" i="50"/>
  <c r="BE138" i="50"/>
  <c r="DQ138" i="50"/>
  <c r="BF138" i="50"/>
  <c r="DR138" i="50"/>
  <c r="BG138" i="50"/>
  <c r="DS138" i="50"/>
  <c r="BH138" i="50"/>
  <c r="DT138" i="50"/>
  <c r="BI138" i="50"/>
  <c r="BD138" i="50"/>
  <c r="DP138" i="50"/>
  <c r="BM138" i="50"/>
  <c r="DY138" i="50"/>
  <c r="BN138" i="50"/>
  <c r="DZ138" i="50"/>
  <c r="BO138" i="50"/>
  <c r="EA138" i="50"/>
  <c r="BP138" i="50"/>
  <c r="EB138" i="50"/>
  <c r="BQ138" i="50"/>
  <c r="BL138" i="50"/>
  <c r="DX138" i="50"/>
  <c r="BU138" i="50"/>
  <c r="J138" i="50"/>
  <c r="BV138" i="50"/>
  <c r="K138" i="50"/>
  <c r="BW138" i="50"/>
  <c r="L138" i="50"/>
  <c r="BX138" i="50"/>
  <c r="M138" i="50"/>
  <c r="BY138" i="50"/>
  <c r="BT138" i="50"/>
  <c r="Q138" i="50"/>
  <c r="CC138" i="50"/>
  <c r="R138" i="50"/>
  <c r="CD138" i="50"/>
  <c r="S138" i="50"/>
  <c r="CE138" i="50"/>
  <c r="T138" i="50"/>
  <c r="CF138" i="50"/>
  <c r="U138" i="50"/>
  <c r="CG138" i="50"/>
  <c r="P138" i="50"/>
  <c r="CB138" i="50"/>
  <c r="Y138" i="50"/>
  <c r="CK138" i="50"/>
  <c r="Z138" i="50"/>
  <c r="CL138" i="50"/>
  <c r="AA138" i="50"/>
  <c r="CM138" i="50"/>
  <c r="AB138" i="50"/>
  <c r="CN138" i="50"/>
  <c r="AC138" i="50"/>
  <c r="CO138" i="50"/>
  <c r="X138" i="50"/>
  <c r="CJ138" i="50"/>
  <c r="AG138" i="50"/>
  <c r="CS138" i="50"/>
  <c r="AH138" i="50"/>
  <c r="CT138" i="50"/>
  <c r="AI138" i="50"/>
  <c r="CU138" i="50"/>
  <c r="AJ138" i="50"/>
  <c r="CV138" i="50"/>
  <c r="AK138" i="50"/>
  <c r="CW138" i="50"/>
  <c r="AF138" i="50"/>
  <c r="CR138" i="50"/>
  <c r="AO138" i="50"/>
  <c r="DA138" i="50"/>
  <c r="AP138" i="50"/>
  <c r="DB138" i="50"/>
  <c r="AQ138" i="50"/>
  <c r="DC138" i="50"/>
  <c r="AR138" i="50"/>
  <c r="DD138" i="50"/>
  <c r="AS138" i="50"/>
  <c r="DE138" i="50"/>
  <c r="AN138" i="50"/>
  <c r="AZ138" i="50"/>
  <c r="CZ138" i="50"/>
  <c r="DL138" i="50"/>
  <c r="AW138" i="50"/>
  <c r="BA138" i="50"/>
  <c r="DI138" i="50"/>
  <c r="DM138" i="50"/>
  <c r="AX138" i="50"/>
  <c r="DJ138" i="50"/>
  <c r="AY138" i="50"/>
  <c r="DK138" i="50"/>
  <c r="DW61" i="50"/>
  <c r="Z61" i="50"/>
  <c r="CL61" i="50"/>
  <c r="CD61" i="50"/>
  <c r="CT61" i="50"/>
  <c r="DB61" i="50"/>
  <c r="AX61" i="50"/>
  <c r="BF61" i="50"/>
  <c r="DJ61" i="50"/>
  <c r="DR61" i="50"/>
  <c r="J61" i="50"/>
  <c r="BN61" i="50"/>
  <c r="X61" i="50"/>
  <c r="CJ61" i="50"/>
  <c r="AG61" i="50"/>
  <c r="CS61" i="50"/>
  <c r="AI61" i="50"/>
  <c r="CU61" i="50"/>
  <c r="AJ61" i="50"/>
  <c r="CV61" i="50"/>
  <c r="AK61" i="50"/>
  <c r="CW61" i="50"/>
  <c r="AT61" i="50"/>
  <c r="DF61" i="50"/>
  <c r="BC61" i="50"/>
  <c r="DO61" i="50"/>
  <c r="AH61" i="50"/>
  <c r="DZ61" i="50"/>
  <c r="AF61" i="50"/>
  <c r="CR61" i="50"/>
  <c r="AO61" i="50"/>
  <c r="DA61" i="50"/>
  <c r="AQ61" i="50"/>
  <c r="DC61" i="50"/>
  <c r="AR61" i="50"/>
  <c r="DD61" i="50"/>
  <c r="AS61" i="50"/>
  <c r="DE61" i="50"/>
  <c r="BB61" i="50"/>
  <c r="DN61" i="50"/>
  <c r="BK61" i="50"/>
  <c r="AN61" i="50"/>
  <c r="CZ61" i="50"/>
  <c r="AW61" i="50"/>
  <c r="DI61" i="50"/>
  <c r="AY61" i="50"/>
  <c r="DK61" i="50"/>
  <c r="AZ61" i="50"/>
  <c r="DL61" i="50"/>
  <c r="BA61" i="50"/>
  <c r="DM61" i="50"/>
  <c r="BJ61" i="50"/>
  <c r="DV61" i="50"/>
  <c r="BS61" i="50"/>
  <c r="AP61" i="50"/>
  <c r="AV61" i="50"/>
  <c r="DH61" i="50"/>
  <c r="BE61" i="50"/>
  <c r="DQ61" i="50"/>
  <c r="BG61" i="50"/>
  <c r="DS61" i="50"/>
  <c r="BH61" i="50"/>
  <c r="DT61" i="50"/>
  <c r="BI61" i="50"/>
  <c r="DU61" i="50"/>
  <c r="BR61" i="50"/>
  <c r="O61" i="50"/>
  <c r="CA61" i="50"/>
  <c r="BD61" i="50"/>
  <c r="DP61" i="50"/>
  <c r="BM61" i="50"/>
  <c r="DY61" i="50"/>
  <c r="BO61" i="50"/>
  <c r="EA61" i="50"/>
  <c r="BP61" i="50"/>
  <c r="EB61" i="50"/>
  <c r="BQ61" i="50"/>
  <c r="N61" i="50"/>
  <c r="BZ61" i="50"/>
  <c r="W61" i="50"/>
  <c r="CI61" i="50"/>
  <c r="BV61" i="50"/>
  <c r="BL61" i="50"/>
  <c r="DX61" i="50"/>
  <c r="BU61" i="50"/>
  <c r="K61" i="50"/>
  <c r="BW61" i="50"/>
  <c r="L61" i="50"/>
  <c r="BX61" i="50"/>
  <c r="M61" i="50"/>
  <c r="BY61" i="50"/>
  <c r="V61" i="50"/>
  <c r="CH61" i="50"/>
  <c r="AE61" i="50"/>
  <c r="CQ61" i="50"/>
  <c r="BT61" i="50"/>
  <c r="Q61" i="50"/>
  <c r="CC61" i="50"/>
  <c r="S61" i="50"/>
  <c r="CE61" i="50"/>
  <c r="T61" i="50"/>
  <c r="CF61" i="50"/>
  <c r="U61" i="50"/>
  <c r="CG61" i="50"/>
  <c r="AD61" i="50"/>
  <c r="CP61" i="50"/>
  <c r="AM61" i="50"/>
  <c r="CY61" i="50"/>
  <c r="CK61" i="50"/>
  <c r="CX61" i="50"/>
  <c r="AA61" i="50"/>
  <c r="AU61" i="50"/>
  <c r="CM61" i="50"/>
  <c r="DG61" i="50"/>
  <c r="R61" i="50"/>
  <c r="AB61" i="50"/>
  <c r="CN61" i="50"/>
  <c r="P61" i="50"/>
  <c r="AC61" i="50"/>
  <c r="CB61" i="50"/>
  <c r="CO61" i="50"/>
  <c r="Y61" i="50"/>
  <c r="AL61" i="50"/>
  <c r="EB122" i="50"/>
  <c r="DU122" i="50"/>
  <c r="CP122" i="50"/>
  <c r="CA122" i="50"/>
  <c r="DK122" i="50"/>
  <c r="BQ122" i="50"/>
  <c r="CH122" i="50"/>
  <c r="CY122" i="50"/>
  <c r="CM122" i="50"/>
  <c r="M122" i="50"/>
  <c r="DF122" i="50"/>
  <c r="CQ122" i="50"/>
  <c r="EA122" i="50"/>
  <c r="CG122" i="50"/>
  <c r="CX122" i="50"/>
  <c r="DO122" i="50"/>
  <c r="DC122" i="50"/>
  <c r="AC122" i="50"/>
  <c r="DV122" i="50"/>
  <c r="DG122" i="50"/>
  <c r="S122" i="50"/>
  <c r="CW122" i="50"/>
  <c r="DN122" i="50"/>
  <c r="J122" i="50"/>
  <c r="DS122" i="50"/>
  <c r="AS122" i="50"/>
  <c r="N122" i="50"/>
  <c r="DW122" i="50"/>
  <c r="AI122" i="50"/>
  <c r="DM122" i="50"/>
  <c r="W122" i="50"/>
  <c r="K122" i="50"/>
  <c r="BI122" i="50"/>
  <c r="AD122" i="50"/>
  <c r="O122" i="50"/>
  <c r="AY122" i="50"/>
  <c r="V122" i="50"/>
  <c r="AM122" i="50"/>
  <c r="AA122" i="50"/>
  <c r="BY122" i="50"/>
  <c r="AT122" i="50"/>
  <c r="AE122" i="50"/>
  <c r="BO122" i="50"/>
  <c r="U122" i="50"/>
  <c r="AL122" i="50"/>
  <c r="BC122" i="50"/>
  <c r="AQ122" i="50"/>
  <c r="CO122" i="50"/>
  <c r="BJ122" i="50"/>
  <c r="AU122" i="50"/>
  <c r="CE122" i="50"/>
  <c r="AK122" i="50"/>
  <c r="BB122" i="50"/>
  <c r="BS122" i="50"/>
  <c r="BG122" i="50"/>
  <c r="BZ122" i="50"/>
  <c r="CI122" i="50"/>
  <c r="BR122" i="50"/>
  <c r="DE122" i="50"/>
  <c r="CU122" i="50"/>
  <c r="BK122" i="50"/>
  <c r="BA122" i="50"/>
  <c r="BW122" i="50"/>
  <c r="AV122" i="50"/>
  <c r="DH122" i="50"/>
  <c r="BE122" i="50"/>
  <c r="BL122" i="50"/>
  <c r="DX122" i="50"/>
  <c r="BU122" i="50"/>
  <c r="BD122" i="50"/>
  <c r="Y122" i="50"/>
  <c r="DA122" i="50"/>
  <c r="AX122" i="50"/>
  <c r="DJ122" i="50"/>
  <c r="AZ122" i="50"/>
  <c r="DL122" i="50"/>
  <c r="BT122" i="50"/>
  <c r="AG122" i="50"/>
  <c r="DI122" i="50"/>
  <c r="BF122" i="50"/>
  <c r="DR122" i="50"/>
  <c r="BH122" i="50"/>
  <c r="DT122" i="50"/>
  <c r="CB122" i="50"/>
  <c r="AO122" i="50"/>
  <c r="DQ122" i="50"/>
  <c r="BN122" i="50"/>
  <c r="DZ122" i="50"/>
  <c r="BP122" i="50"/>
  <c r="CJ122" i="50"/>
  <c r="AW122" i="50"/>
  <c r="DY122" i="50"/>
  <c r="BV122" i="50"/>
  <c r="L122" i="50"/>
  <c r="BX122" i="50"/>
  <c r="P122" i="50"/>
  <c r="P123" i="50" s="1"/>
  <c r="P125" i="50" s="1"/>
  <c r="P152" i="50" s="1"/>
  <c r="CR122" i="50"/>
  <c r="BM122" i="50"/>
  <c r="R122" i="50"/>
  <c r="CD122" i="50"/>
  <c r="T122" i="50"/>
  <c r="CF122" i="50"/>
  <c r="X122" i="50"/>
  <c r="CZ122" i="50"/>
  <c r="CC122" i="50"/>
  <c r="Z122" i="50"/>
  <c r="CL122" i="50"/>
  <c r="AB122" i="50"/>
  <c r="CN122" i="50"/>
  <c r="AF122" i="50"/>
  <c r="DP122" i="50"/>
  <c r="CK122" i="50"/>
  <c r="AH122" i="50"/>
  <c r="CT122" i="50"/>
  <c r="AJ122" i="50"/>
  <c r="CV122" i="50"/>
  <c r="AN122" i="50"/>
  <c r="Q122" i="50"/>
  <c r="CS122" i="50"/>
  <c r="AP122" i="50"/>
  <c r="DB122" i="50"/>
  <c r="AR122" i="50"/>
  <c r="DD122" i="50"/>
  <c r="BL314" i="53"/>
  <c r="BM314" i="53"/>
  <c r="CS314" i="53"/>
  <c r="CK314" i="53"/>
  <c r="AG314" i="53"/>
  <c r="CR314" i="53"/>
  <c r="DP314" i="53"/>
  <c r="DY314" i="53"/>
  <c r="DX314" i="53"/>
  <c r="AF314" i="53"/>
  <c r="BE314" i="53"/>
  <c r="AO314" i="53"/>
  <c r="AW314" i="53"/>
  <c r="CQ314" i="53"/>
  <c r="AE314" i="53"/>
  <c r="CH314" i="53"/>
  <c r="V314" i="53"/>
  <c r="BY314" i="53"/>
  <c r="M314" i="53"/>
  <c r="BX314" i="53"/>
  <c r="L314" i="53"/>
  <c r="P314" i="53"/>
  <c r="X314" i="53"/>
  <c r="BS314" i="53"/>
  <c r="DV314" i="53"/>
  <c r="BJ314" i="53"/>
  <c r="DM314" i="53"/>
  <c r="BA314" i="53"/>
  <c r="DL314" i="53"/>
  <c r="AZ314" i="53"/>
  <c r="DK314" i="53"/>
  <c r="AV314" i="53"/>
  <c r="BD314" i="53"/>
  <c r="DW314" i="53"/>
  <c r="BK314" i="53"/>
  <c r="DN314" i="53"/>
  <c r="BB314" i="53"/>
  <c r="DE314" i="53"/>
  <c r="AS314" i="53"/>
  <c r="DD314" i="53"/>
  <c r="AR314" i="53"/>
  <c r="DC314" i="53"/>
  <c r="DQ314" i="53"/>
  <c r="Y314" i="53"/>
  <c r="DH314" i="53"/>
  <c r="DG314" i="53"/>
  <c r="AU314" i="53"/>
  <c r="CX314" i="53"/>
  <c r="AL314" i="53"/>
  <c r="CO314" i="53"/>
  <c r="AC314" i="53"/>
  <c r="CN314" i="53"/>
  <c r="AB314" i="53"/>
  <c r="CM314" i="53"/>
  <c r="BU314" i="53"/>
  <c r="CI314" i="53"/>
  <c r="BZ314" i="53"/>
  <c r="BQ314" i="53"/>
  <c r="BP314" i="53"/>
  <c r="BW314" i="53"/>
  <c r="K314" i="53"/>
  <c r="BV314" i="53"/>
  <c r="J314" i="53"/>
  <c r="DA314" i="53"/>
  <c r="CA314" i="53"/>
  <c r="BR314" i="53"/>
  <c r="BI314" i="53"/>
  <c r="BH314" i="53"/>
  <c r="BO314" i="53"/>
  <c r="DZ314" i="53"/>
  <c r="BN314" i="53"/>
  <c r="AN314" i="53"/>
  <c r="CB314" i="53"/>
  <c r="BC314" i="53"/>
  <c r="AT314" i="53"/>
  <c r="AK314" i="53"/>
  <c r="AJ314" i="53"/>
  <c r="BG314" i="53"/>
  <c r="DR314" i="53"/>
  <c r="BF314" i="53"/>
  <c r="BT314" i="53"/>
  <c r="Q314" i="53"/>
  <c r="AM314" i="53"/>
  <c r="AD314" i="53"/>
  <c r="U314" i="53"/>
  <c r="T314" i="53"/>
  <c r="AY314" i="53"/>
  <c r="DJ314" i="53"/>
  <c r="AX314" i="53"/>
  <c r="CZ314" i="53"/>
  <c r="CC314" i="53"/>
  <c r="W314" i="53"/>
  <c r="N314" i="53"/>
  <c r="EB314" i="53"/>
  <c r="EA314" i="53"/>
  <c r="AQ314" i="53"/>
  <c r="DB314" i="53"/>
  <c r="AP314" i="53"/>
  <c r="DI314" i="53"/>
  <c r="O314" i="53"/>
  <c r="DU314" i="53"/>
  <c r="DT314" i="53"/>
  <c r="DS314" i="53"/>
  <c r="AI314" i="53"/>
  <c r="CT314" i="53"/>
  <c r="AH314" i="53"/>
  <c r="CJ314" i="53"/>
  <c r="DO314" i="53"/>
  <c r="DF314" i="53"/>
  <c r="CW314" i="53"/>
  <c r="CV314" i="53"/>
  <c r="CU314" i="53"/>
  <c r="AA314" i="53"/>
  <c r="CL314" i="53"/>
  <c r="Z314" i="53"/>
  <c r="CE314" i="53"/>
  <c r="S314" i="53"/>
  <c r="CD314" i="53"/>
  <c r="R314" i="53"/>
  <c r="CY314" i="53"/>
  <c r="CP314" i="53"/>
  <c r="CG314" i="53"/>
  <c r="CF314" i="53"/>
  <c r="DY102" i="53"/>
  <c r="O102" i="53"/>
  <c r="DZ102" i="53"/>
  <c r="BV102" i="53"/>
  <c r="W102" i="53"/>
  <c r="CL102" i="53"/>
  <c r="AH102" i="53"/>
  <c r="AR102" i="53"/>
  <c r="BF102" i="53"/>
  <c r="CD102" i="53"/>
  <c r="DJ102" i="53"/>
  <c r="R102" i="53"/>
  <c r="L102" i="53"/>
  <c r="AJ102" i="53"/>
  <c r="AB102" i="53"/>
  <c r="N102" i="53"/>
  <c r="BH102" i="53"/>
  <c r="T102" i="53"/>
  <c r="J102" i="53"/>
  <c r="AX102" i="53"/>
  <c r="AD102" i="53"/>
  <c r="DR102" i="53"/>
  <c r="AL102" i="53"/>
  <c r="V102" i="53"/>
  <c r="Z102" i="53"/>
  <c r="CT102" i="53"/>
  <c r="AZ102" i="53"/>
  <c r="BN102" i="53"/>
  <c r="DB102" i="53"/>
  <c r="K102" i="53"/>
  <c r="BW102" i="53"/>
  <c r="BX102" i="53"/>
  <c r="AC102" i="53"/>
  <c r="CO102" i="53"/>
  <c r="CP102" i="53"/>
  <c r="BK102" i="53"/>
  <c r="DW102" i="53"/>
  <c r="P102" i="53"/>
  <c r="CB102" i="53"/>
  <c r="AP102" i="53"/>
  <c r="AQ102" i="53"/>
  <c r="DC102" i="53"/>
  <c r="DD102" i="53"/>
  <c r="BI102" i="53"/>
  <c r="DU102" i="53"/>
  <c r="BJ102" i="53"/>
  <c r="DV102" i="53"/>
  <c r="AE102" i="53"/>
  <c r="CQ102" i="53"/>
  <c r="AV102" i="53"/>
  <c r="DH102" i="53"/>
  <c r="AY102" i="53"/>
  <c r="DK102" i="53"/>
  <c r="DL102" i="53"/>
  <c r="BG102" i="53"/>
  <c r="DS102" i="53"/>
  <c r="DT102" i="53"/>
  <c r="EA102" i="53"/>
  <c r="BP102" i="53"/>
  <c r="BQ102" i="53"/>
  <c r="CA102" i="53"/>
  <c r="CR102" i="53"/>
  <c r="AO102" i="53"/>
  <c r="DA102" i="53"/>
  <c r="AT102" i="53"/>
  <c r="AI102" i="53"/>
  <c r="CV102" i="53"/>
  <c r="M102" i="53"/>
  <c r="CW102" i="53"/>
  <c r="BZ102" i="53"/>
  <c r="DG102" i="53"/>
  <c r="AN102" i="53"/>
  <c r="DX102" i="53"/>
  <c r="BM102" i="53"/>
  <c r="BO102" i="53"/>
  <c r="EB102" i="53"/>
  <c r="U102" i="53"/>
  <c r="DE102" i="53"/>
  <c r="CH102" i="53"/>
  <c r="AM102" i="53"/>
  <c r="DO102" i="53"/>
  <c r="BD102" i="53"/>
  <c r="BU102" i="53"/>
  <c r="CE102" i="53"/>
  <c r="AK102" i="53"/>
  <c r="DM102" i="53"/>
  <c r="CX102" i="53"/>
  <c r="AU102" i="53"/>
  <c r="BL102" i="53"/>
  <c r="Q102" i="53"/>
  <c r="CC102" i="53"/>
  <c r="CM102" i="53"/>
  <c r="AS102" i="53"/>
  <c r="DF102" i="53"/>
  <c r="BC102" i="53"/>
  <c r="BT102" i="53"/>
  <c r="Y102" i="53"/>
  <c r="CK102" i="53"/>
  <c r="CU102" i="53"/>
  <c r="BY102" i="53"/>
  <c r="DN102" i="53"/>
  <c r="CY102" i="53"/>
  <c r="CZ102" i="53"/>
  <c r="DI102" i="53"/>
  <c r="CF102" i="53"/>
  <c r="CN102" i="53"/>
  <c r="AG102" i="53"/>
  <c r="X102" i="53"/>
  <c r="AW102" i="53"/>
  <c r="S102" i="53"/>
  <c r="BB102" i="53"/>
  <c r="BS102" i="53"/>
  <c r="AF102" i="53"/>
  <c r="BE102" i="53"/>
  <c r="DQ102" i="53"/>
  <c r="CI102" i="53"/>
  <c r="AA102" i="53"/>
  <c r="BA102" i="53"/>
  <c r="CJ102" i="53"/>
  <c r="DP102" i="53"/>
  <c r="CS102" i="53"/>
  <c r="CG102" i="53"/>
  <c r="BR102" i="53"/>
  <c r="CY269" i="49"/>
  <c r="CQ269" i="49"/>
  <c r="CI269" i="49"/>
  <c r="CA269" i="49"/>
  <c r="BS269" i="49"/>
  <c r="BK269" i="49"/>
  <c r="BC269" i="49"/>
  <c r="AU269" i="49"/>
  <c r="AM269" i="49"/>
  <c r="AE269" i="49"/>
  <c r="W269" i="49"/>
  <c r="O269" i="49"/>
  <c r="EA314" i="52"/>
  <c r="DM314" i="52"/>
  <c r="DU314" i="52"/>
  <c r="AC314" i="52"/>
  <c r="BI314" i="52"/>
  <c r="BA314" i="52"/>
  <c r="U314" i="52"/>
  <c r="CG314" i="52"/>
  <c r="CO314" i="52"/>
  <c r="AB314" i="52"/>
  <c r="DD314" i="52"/>
  <c r="DE314" i="52"/>
  <c r="BH314" i="52"/>
  <c r="CN314" i="52"/>
  <c r="DT314" i="52"/>
  <c r="AK314" i="52"/>
  <c r="AJ314" i="52"/>
  <c r="BQ314" i="52"/>
  <c r="BP314" i="52"/>
  <c r="CW314" i="52"/>
  <c r="L314" i="52"/>
  <c r="M314" i="52"/>
  <c r="CV314" i="52"/>
  <c r="AR314" i="52"/>
  <c r="AS314" i="52"/>
  <c r="EB314" i="52"/>
  <c r="T314" i="52"/>
  <c r="AZ314" i="52"/>
  <c r="CF314" i="52"/>
  <c r="DL314" i="52"/>
  <c r="BX314" i="52"/>
  <c r="V314" i="52"/>
  <c r="CH314" i="52"/>
  <c r="AE314" i="52"/>
  <c r="CQ314" i="52"/>
  <c r="AV314" i="52"/>
  <c r="DH314" i="52"/>
  <c r="BM314" i="52"/>
  <c r="DY314" i="52"/>
  <c r="J314" i="52"/>
  <c r="BV314" i="52"/>
  <c r="AA314" i="52"/>
  <c r="CM314" i="52"/>
  <c r="AD314" i="52"/>
  <c r="CP314" i="52"/>
  <c r="AM314" i="52"/>
  <c r="CY314" i="52"/>
  <c r="BD314" i="52"/>
  <c r="DP314" i="52"/>
  <c r="BU314" i="52"/>
  <c r="R314" i="52"/>
  <c r="CD314" i="52"/>
  <c r="AI314" i="52"/>
  <c r="CU314" i="52"/>
  <c r="AL314" i="52"/>
  <c r="CX314" i="52"/>
  <c r="AU314" i="52"/>
  <c r="DG314" i="52"/>
  <c r="BL314" i="52"/>
  <c r="DX314" i="52"/>
  <c r="Q314" i="52"/>
  <c r="CC314" i="52"/>
  <c r="Z314" i="52"/>
  <c r="CL314" i="52"/>
  <c r="AQ314" i="52"/>
  <c r="DC314" i="52"/>
  <c r="BY314" i="52"/>
  <c r="AT314" i="52"/>
  <c r="DF314" i="52"/>
  <c r="BC314" i="52"/>
  <c r="DO314" i="52"/>
  <c r="BT314" i="52"/>
  <c r="Y314" i="52"/>
  <c r="CK314" i="52"/>
  <c r="AH314" i="52"/>
  <c r="CT314" i="52"/>
  <c r="AY314" i="52"/>
  <c r="DK314" i="52"/>
  <c r="BB314" i="52"/>
  <c r="DN314" i="52"/>
  <c r="BK314" i="52"/>
  <c r="DW314" i="52"/>
  <c r="P314" i="52"/>
  <c r="CB314" i="52"/>
  <c r="AG314" i="52"/>
  <c r="CS314" i="52"/>
  <c r="AP314" i="52"/>
  <c r="DB314" i="52"/>
  <c r="BG314" i="52"/>
  <c r="DS314" i="52"/>
  <c r="BJ314" i="52"/>
  <c r="DV314" i="52"/>
  <c r="BS314" i="52"/>
  <c r="X314" i="52"/>
  <c r="CJ314" i="52"/>
  <c r="AO314" i="52"/>
  <c r="DA314" i="52"/>
  <c r="AX314" i="52"/>
  <c r="DJ314" i="52"/>
  <c r="BO314" i="52"/>
  <c r="BR314" i="52"/>
  <c r="O314" i="52"/>
  <c r="CA314" i="52"/>
  <c r="AF314" i="52"/>
  <c r="CR314" i="52"/>
  <c r="AW314" i="52"/>
  <c r="DI314" i="52"/>
  <c r="BF314" i="52"/>
  <c r="DR314" i="52"/>
  <c r="K314" i="52"/>
  <c r="BW314" i="52"/>
  <c r="N314" i="52"/>
  <c r="AN314" i="52"/>
  <c r="BN314" i="52"/>
  <c r="BZ314" i="52"/>
  <c r="CZ314" i="52"/>
  <c r="DZ314" i="52"/>
  <c r="S314" i="52"/>
  <c r="W314" i="52"/>
  <c r="BE314" i="52"/>
  <c r="CE314" i="52"/>
  <c r="CI314" i="52"/>
  <c r="DQ314" i="52"/>
  <c r="EA138" i="52"/>
  <c r="T138" i="52"/>
  <c r="CF138" i="52"/>
  <c r="U138" i="52"/>
  <c r="CG138" i="52"/>
  <c r="AD138" i="52"/>
  <c r="CP138" i="52"/>
  <c r="AM138" i="52"/>
  <c r="CY138" i="52"/>
  <c r="AV138" i="52"/>
  <c r="DH138" i="52"/>
  <c r="BE138" i="52"/>
  <c r="DQ138" i="52"/>
  <c r="BF138" i="52"/>
  <c r="DR138" i="52"/>
  <c r="BG138" i="52"/>
  <c r="DS138" i="52"/>
  <c r="AR138" i="52"/>
  <c r="DD138" i="52"/>
  <c r="AS138" i="52"/>
  <c r="DE138" i="52"/>
  <c r="BB138" i="52"/>
  <c r="DN138" i="52"/>
  <c r="BK138" i="52"/>
  <c r="DW138" i="52"/>
  <c r="BT138" i="52"/>
  <c r="Q138" i="52"/>
  <c r="CC138" i="52"/>
  <c r="R138" i="52"/>
  <c r="CD138" i="52"/>
  <c r="S138" i="52"/>
  <c r="CE138" i="52"/>
  <c r="AZ138" i="52"/>
  <c r="DL138" i="52"/>
  <c r="BA138" i="52"/>
  <c r="DM138" i="52"/>
  <c r="BJ138" i="52"/>
  <c r="DV138" i="52"/>
  <c r="BS138" i="52"/>
  <c r="P138" i="52"/>
  <c r="CB138" i="52"/>
  <c r="Y138" i="52"/>
  <c r="CK138" i="52"/>
  <c r="Z138" i="52"/>
  <c r="CL138" i="52"/>
  <c r="AA138" i="52"/>
  <c r="CM138" i="52"/>
  <c r="BH138" i="52"/>
  <c r="DT138" i="52"/>
  <c r="BI138" i="52"/>
  <c r="DU138" i="52"/>
  <c r="BR138" i="52"/>
  <c r="O138" i="52"/>
  <c r="CA138" i="52"/>
  <c r="X138" i="52"/>
  <c r="CJ138" i="52"/>
  <c r="AG138" i="52"/>
  <c r="CS138" i="52"/>
  <c r="AH138" i="52"/>
  <c r="CT138" i="52"/>
  <c r="AI138" i="52"/>
  <c r="CU138" i="52"/>
  <c r="BP138" i="52"/>
  <c r="EB138" i="52"/>
  <c r="BQ138" i="52"/>
  <c r="N138" i="52"/>
  <c r="BZ138" i="52"/>
  <c r="W138" i="52"/>
  <c r="CI138" i="52"/>
  <c r="AF138" i="52"/>
  <c r="CR138" i="52"/>
  <c r="AO138" i="52"/>
  <c r="DA138" i="52"/>
  <c r="AP138" i="52"/>
  <c r="DB138" i="52"/>
  <c r="AQ138" i="52"/>
  <c r="DC138" i="52"/>
  <c r="CV138" i="52"/>
  <c r="AL138" i="52"/>
  <c r="CQ138" i="52"/>
  <c r="DX138" i="52"/>
  <c r="BN138" i="52"/>
  <c r="DK138" i="52"/>
  <c r="AC138" i="52"/>
  <c r="CH138" i="52"/>
  <c r="DO138" i="52"/>
  <c r="BM138" i="52"/>
  <c r="DJ138" i="52"/>
  <c r="L138" i="52"/>
  <c r="AK138" i="52"/>
  <c r="CX138" i="52"/>
  <c r="AN138" i="52"/>
  <c r="BU138" i="52"/>
  <c r="DZ138" i="52"/>
  <c r="AB138" i="52"/>
  <c r="BY138" i="52"/>
  <c r="DF138" i="52"/>
  <c r="BD138" i="52"/>
  <c r="DI138" i="52"/>
  <c r="K138" i="52"/>
  <c r="AJ138" i="52"/>
  <c r="CO138" i="52"/>
  <c r="AE138" i="52"/>
  <c r="BL138" i="52"/>
  <c r="DY138" i="52"/>
  <c r="AY138" i="52"/>
  <c r="CW138" i="52"/>
  <c r="AW138" i="52"/>
  <c r="V138" i="52"/>
  <c r="J138" i="52"/>
  <c r="J139" i="52" s="1"/>
  <c r="J141" i="52" s="1"/>
  <c r="J154" i="52" s="1"/>
  <c r="AT138" i="52"/>
  <c r="AX138" i="52"/>
  <c r="AU138" i="52"/>
  <c r="BV138" i="52"/>
  <c r="BC138" i="52"/>
  <c r="BO138" i="52"/>
  <c r="BX138" i="52"/>
  <c r="DG138" i="52"/>
  <c r="BW138" i="52"/>
  <c r="CN138" i="52"/>
  <c r="CZ138" i="52"/>
  <c r="M138" i="52"/>
  <c r="DP138" i="52"/>
  <c r="CC254" i="50"/>
  <c r="AS254" i="50"/>
  <c r="J52" i="53"/>
  <c r="K52" i="53"/>
  <c r="L52" i="53"/>
  <c r="M52" i="53"/>
  <c r="N52" i="53"/>
  <c r="O52" i="53"/>
  <c r="P52" i="53"/>
  <c r="Q52" i="53"/>
  <c r="R52" i="53"/>
  <c r="S52" i="53"/>
  <c r="T52" i="53"/>
  <c r="U52" i="53"/>
  <c r="V52" i="53"/>
  <c r="W52" i="53"/>
  <c r="X52" i="53"/>
  <c r="Y52" i="53"/>
  <c r="Z52" i="53"/>
  <c r="AA52" i="53"/>
  <c r="AB52" i="53"/>
  <c r="AC52" i="53"/>
  <c r="AD52" i="53"/>
  <c r="AE52" i="53"/>
  <c r="AF52" i="53"/>
  <c r="AG52" i="53"/>
  <c r="AH52" i="53"/>
  <c r="AI52" i="53"/>
  <c r="AJ52" i="53"/>
  <c r="AK52" i="53"/>
  <c r="AL52" i="53"/>
  <c r="AM52" i="53"/>
  <c r="AN52" i="53"/>
  <c r="AO52" i="53"/>
  <c r="AP52" i="53"/>
  <c r="AQ52" i="53"/>
  <c r="AR52" i="53"/>
  <c r="AS52" i="53"/>
  <c r="AT52" i="53"/>
  <c r="AU52" i="53"/>
  <c r="AV52" i="53"/>
  <c r="AW52" i="53"/>
  <c r="AX52" i="53"/>
  <c r="AY52" i="53"/>
  <c r="AZ52" i="53"/>
  <c r="BA52" i="53"/>
  <c r="BB52" i="53"/>
  <c r="BC52" i="53"/>
  <c r="BD52" i="53"/>
  <c r="BE52" i="53"/>
  <c r="BF52" i="53"/>
  <c r="BG52" i="53"/>
  <c r="BH52" i="53"/>
  <c r="BI52" i="53"/>
  <c r="BJ52" i="53"/>
  <c r="BK52" i="53"/>
  <c r="BL52" i="53"/>
  <c r="BM52" i="53"/>
  <c r="BN52" i="53"/>
  <c r="BO52" i="53"/>
  <c r="BP52" i="53"/>
  <c r="BQ52" i="53"/>
  <c r="BR52" i="53"/>
  <c r="BS52" i="53"/>
  <c r="BT52" i="53"/>
  <c r="BU52" i="53"/>
  <c r="BV52" i="53"/>
  <c r="BW52" i="53"/>
  <c r="BX52" i="53"/>
  <c r="BY52" i="53"/>
  <c r="BZ52" i="53"/>
  <c r="CA52" i="53"/>
  <c r="CB52" i="53"/>
  <c r="CC52" i="53"/>
  <c r="CD52" i="53"/>
  <c r="CE52" i="53"/>
  <c r="CF52" i="53"/>
  <c r="CG52" i="53"/>
  <c r="CH52" i="53"/>
  <c r="CI52" i="53"/>
  <c r="CJ52" i="53"/>
  <c r="CK52" i="53"/>
  <c r="CL52" i="53"/>
  <c r="CM52" i="53"/>
  <c r="CN52" i="53"/>
  <c r="CO52" i="53"/>
  <c r="CP52" i="53"/>
  <c r="CQ52" i="53"/>
  <c r="CR52" i="53"/>
  <c r="CS52" i="53"/>
  <c r="CT52" i="53"/>
  <c r="CU52" i="53"/>
  <c r="CV52" i="53"/>
  <c r="CW52" i="53"/>
  <c r="CX52" i="53"/>
  <c r="CY52" i="53"/>
  <c r="CZ52" i="53"/>
  <c r="DA52" i="53"/>
  <c r="DB52" i="53"/>
  <c r="DC52" i="53"/>
  <c r="DD52" i="53"/>
  <c r="DE52" i="53"/>
  <c r="DF52" i="53"/>
  <c r="DG52" i="53"/>
  <c r="DH52" i="53"/>
  <c r="DI52" i="53"/>
  <c r="DJ52" i="53"/>
  <c r="DK52" i="53"/>
  <c r="DL52" i="53"/>
  <c r="DM52" i="53"/>
  <c r="DN52" i="53"/>
  <c r="DO52" i="53"/>
  <c r="DP52" i="53"/>
  <c r="DQ52" i="53"/>
  <c r="DR52" i="53"/>
  <c r="DS52" i="53"/>
  <c r="DT52" i="53"/>
  <c r="DU52" i="53"/>
  <c r="DV52" i="53"/>
  <c r="DW52" i="53"/>
  <c r="DX52" i="53"/>
  <c r="DY52" i="53"/>
  <c r="DZ52" i="53"/>
  <c r="EA52" i="53"/>
  <c r="EB52" i="53"/>
  <c r="L283" i="49"/>
  <c r="CF283" i="49"/>
  <c r="DL283" i="49"/>
  <c r="AR283" i="49"/>
  <c r="DD283" i="49"/>
  <c r="CV283" i="49"/>
  <c r="CN283" i="49"/>
  <c r="BX283" i="49"/>
  <c r="AE283" i="49"/>
  <c r="S283" i="49"/>
  <c r="EB283" i="49"/>
  <c r="DT283" i="49"/>
  <c r="BW283" i="49"/>
  <c r="CD283" i="49"/>
  <c r="CS283" i="49"/>
  <c r="N283" i="49"/>
  <c r="CZ283" i="49"/>
  <c r="Z283" i="49"/>
  <c r="AS283" i="49"/>
  <c r="BL283" i="49"/>
  <c r="CY283" i="49"/>
  <c r="W283" i="49"/>
  <c r="DV283" i="49"/>
  <c r="BH283" i="49"/>
  <c r="BQ283" i="49"/>
  <c r="EA283" i="49"/>
  <c r="BO283" i="49"/>
  <c r="BV283" i="49"/>
  <c r="CK283" i="49"/>
  <c r="CR283" i="49"/>
  <c r="BA283" i="49"/>
  <c r="Q283" i="49"/>
  <c r="CQ283" i="49"/>
  <c r="K283" i="49"/>
  <c r="DN283" i="49"/>
  <c r="AU283" i="49"/>
  <c r="DS283" i="49"/>
  <c r="BC283" i="49"/>
  <c r="DZ283" i="49"/>
  <c r="BN283" i="49"/>
  <c r="CC283" i="49"/>
  <c r="CJ283" i="49"/>
  <c r="P283" i="49"/>
  <c r="Y283" i="49"/>
  <c r="CI283" i="49"/>
  <c r="DF283" i="49"/>
  <c r="AI283" i="49"/>
  <c r="BP283" i="49"/>
  <c r="DK283" i="49"/>
  <c r="AQ283" i="49"/>
  <c r="BF283" i="49"/>
  <c r="DC283" i="49"/>
  <c r="AD283" i="49"/>
  <c r="DJ283" i="49"/>
  <c r="AP283" i="49"/>
  <c r="DY283" i="49"/>
  <c r="BK283" i="49"/>
  <c r="BT283" i="49"/>
  <c r="M283" i="49"/>
  <c r="AF283" i="49"/>
  <c r="AO283" i="49"/>
  <c r="BS283" i="49"/>
  <c r="CP283" i="49"/>
  <c r="CW283" i="49"/>
  <c r="T283" i="49"/>
  <c r="CU283" i="49"/>
  <c r="R283" i="49"/>
  <c r="DB283" i="49"/>
  <c r="AB283" i="49"/>
  <c r="DQ283" i="49"/>
  <c r="AZ283" i="49"/>
  <c r="DX283" i="49"/>
  <c r="BJ283" i="49"/>
  <c r="U283" i="49"/>
  <c r="AN283" i="49"/>
  <c r="AW283" i="49"/>
  <c r="DW283" i="49"/>
  <c r="BI283" i="49"/>
  <c r="CH283" i="49"/>
  <c r="CM283" i="49"/>
  <c r="CT283" i="49"/>
  <c r="O283" i="49"/>
  <c r="DI283" i="49"/>
  <c r="AM283" i="49"/>
  <c r="DP283" i="49"/>
  <c r="AY283" i="49"/>
  <c r="AC283" i="49"/>
  <c r="AV283" i="49"/>
  <c r="BE283" i="49"/>
  <c r="DO283" i="49"/>
  <c r="AX283" i="49"/>
  <c r="BZ283" i="49"/>
  <c r="BD283" i="49"/>
  <c r="AT283" i="49"/>
  <c r="AG283" i="49"/>
  <c r="DU283" i="49"/>
  <c r="AH283" i="49"/>
  <c r="DA283" i="49"/>
  <c r="BM283" i="49"/>
  <c r="DG283" i="49"/>
  <c r="DM283" i="49"/>
  <c r="CE283" i="49"/>
  <c r="DR283" i="49"/>
  <c r="BU283" i="49"/>
  <c r="CA283" i="49"/>
  <c r="CX283" i="49"/>
  <c r="DE283" i="49"/>
  <c r="CL283" i="49"/>
  <c r="AA283" i="49"/>
  <c r="DH283" i="49"/>
  <c r="AJ283" i="49"/>
  <c r="BR283" i="49"/>
  <c r="CO283" i="49"/>
  <c r="BB283" i="49"/>
  <c r="CB283" i="49"/>
  <c r="J283" i="49"/>
  <c r="V283" i="49"/>
  <c r="CG283" i="49"/>
  <c r="AL283" i="49"/>
  <c r="AK283" i="49"/>
  <c r="BY283" i="49"/>
  <c r="BG283" i="49"/>
  <c r="X283" i="49"/>
  <c r="DJ290" i="53"/>
  <c r="AV290" i="53"/>
  <c r="BV290" i="53"/>
  <c r="BE290" i="53"/>
  <c r="DR290" i="53"/>
  <c r="CD290" i="53"/>
  <c r="DB290" i="53"/>
  <c r="AK290" i="53"/>
  <c r="L290" i="53"/>
  <c r="AB290" i="53"/>
  <c r="CU290" i="53"/>
  <c r="AX290" i="53"/>
  <c r="DL290" i="53"/>
  <c r="BI290" i="53"/>
  <c r="DU290" i="53"/>
  <c r="CH290" i="53"/>
  <c r="AR290" i="53"/>
  <c r="DG290" i="53"/>
  <c r="BT290" i="53"/>
  <c r="M290" i="53"/>
  <c r="CK290" i="53"/>
  <c r="CL290" i="53"/>
  <c r="BN290" i="53"/>
  <c r="K290" i="53"/>
  <c r="T290" i="53"/>
  <c r="AL290" i="53"/>
  <c r="DC290" i="53"/>
  <c r="BH290" i="53"/>
  <c r="DT290" i="53"/>
  <c r="S290" i="53"/>
  <c r="O290" i="53"/>
  <c r="AW290" i="53"/>
  <c r="DK290" i="53"/>
  <c r="BP290" i="53"/>
  <c r="EB290" i="53"/>
  <c r="BY290" i="53"/>
  <c r="AF290" i="53"/>
  <c r="CX290" i="53"/>
  <c r="BK290" i="53"/>
  <c r="DW290" i="53"/>
  <c r="CJ290" i="53"/>
  <c r="AJ290" i="53"/>
  <c r="DA290" i="53"/>
  <c r="AA290" i="53"/>
  <c r="W290" i="53"/>
  <c r="BF290" i="53"/>
  <c r="DS290" i="53"/>
  <c r="BX290" i="53"/>
  <c r="J290" i="53"/>
  <c r="CG290" i="53"/>
  <c r="AP290" i="53"/>
  <c r="DF290" i="53"/>
  <c r="BS290" i="53"/>
  <c r="X290" i="53"/>
  <c r="CR290" i="53"/>
  <c r="AT290" i="53"/>
  <c r="DI290" i="53"/>
  <c r="AI290" i="53"/>
  <c r="AE290" i="53"/>
  <c r="BO290" i="53"/>
  <c r="EA290" i="53"/>
  <c r="CF290" i="53"/>
  <c r="R290" i="53"/>
  <c r="CO290" i="53"/>
  <c r="BA290" i="53"/>
  <c r="DN290" i="53"/>
  <c r="CA290" i="53"/>
  <c r="AH290" i="53"/>
  <c r="CZ290" i="53"/>
  <c r="BD290" i="53"/>
  <c r="DQ290" i="53"/>
  <c r="AQ290" i="53"/>
  <c r="AM290" i="53"/>
  <c r="BW290" i="53"/>
  <c r="Q290" i="53"/>
  <c r="CN290" i="53"/>
  <c r="AD290" i="53"/>
  <c r="AY290" i="53"/>
  <c r="AU290" i="53"/>
  <c r="CE290" i="53"/>
  <c r="AC290" i="53"/>
  <c r="CV290" i="53"/>
  <c r="AO290" i="53"/>
  <c r="DE290" i="53"/>
  <c r="BR290" i="53"/>
  <c r="V290" i="53"/>
  <c r="CQ290" i="53"/>
  <c r="BC290" i="53"/>
  <c r="DP290" i="53"/>
  <c r="BU290" i="53"/>
  <c r="CT290" i="53"/>
  <c r="AN290" i="53"/>
  <c r="BZ290" i="53"/>
  <c r="AS290" i="53"/>
  <c r="CS290" i="53"/>
  <c r="DD290" i="53"/>
  <c r="CP290" i="53"/>
  <c r="BL290" i="53"/>
  <c r="DY290" i="53"/>
  <c r="DZ290" i="53"/>
  <c r="AZ290" i="53"/>
  <c r="DV290" i="53"/>
  <c r="CB290" i="53"/>
  <c r="Z290" i="53"/>
  <c r="BQ290" i="53"/>
  <c r="AG290" i="53"/>
  <c r="DH290" i="53"/>
  <c r="CW290" i="53"/>
  <c r="BB290" i="53"/>
  <c r="DX290" i="53"/>
  <c r="BG290" i="53"/>
  <c r="DM290" i="53"/>
  <c r="CI290" i="53"/>
  <c r="Y290" i="53"/>
  <c r="P290" i="53"/>
  <c r="U290" i="53"/>
  <c r="CY290" i="53"/>
  <c r="BM290" i="53"/>
  <c r="N290" i="53"/>
  <c r="CM290" i="53"/>
  <c r="BJ290" i="53"/>
  <c r="DO290" i="53"/>
  <c r="CC290" i="53"/>
  <c r="AZ253" i="49"/>
  <c r="AZ254" i="49" s="1"/>
  <c r="BW253" i="49"/>
  <c r="BW254" i="49" s="1"/>
  <c r="AD253" i="49"/>
  <c r="AD254" i="49" s="1"/>
  <c r="K253" i="49"/>
  <c r="K254" i="49" s="1"/>
  <c r="CP253" i="49"/>
  <c r="CP254" i="49" s="1"/>
  <c r="DU253" i="49"/>
  <c r="DU254" i="49" s="1"/>
  <c r="DL253" i="49"/>
  <c r="DL254" i="49" s="1"/>
  <c r="AI253" i="49"/>
  <c r="AI254" i="49" s="1"/>
  <c r="CV253" i="49"/>
  <c r="CV254" i="49" s="1"/>
  <c r="AL253" i="49"/>
  <c r="AL254" i="49" s="1"/>
  <c r="CF253" i="49"/>
  <c r="CF254" i="49" s="1"/>
  <c r="CH253" i="49"/>
  <c r="CH254" i="49" s="1"/>
  <c r="EB253" i="49"/>
  <c r="EB254" i="49" s="1"/>
  <c r="DK253" i="49"/>
  <c r="DK254" i="49" s="1"/>
  <c r="BB253" i="49"/>
  <c r="BB254" i="49" s="1"/>
  <c r="DS253" i="49"/>
  <c r="DS254" i="49" s="1"/>
  <c r="BH253" i="49"/>
  <c r="BH254" i="49" s="1"/>
  <c r="DC253" i="49"/>
  <c r="DC254" i="49" s="1"/>
  <c r="DD253" i="49"/>
  <c r="DD254" i="49" s="1"/>
  <c r="BX253" i="49"/>
  <c r="BX254" i="49" s="1"/>
  <c r="CE253" i="49"/>
  <c r="CE254" i="49" s="1"/>
  <c r="DV253" i="49"/>
  <c r="DV254" i="49" s="1"/>
  <c r="EA253" i="49"/>
  <c r="EA254" i="49" s="1"/>
  <c r="CU253" i="49"/>
  <c r="CU254" i="49" s="1"/>
  <c r="CX253" i="49"/>
  <c r="CX254" i="49" s="1"/>
  <c r="AA253" i="49"/>
  <c r="AA254" i="49" s="1"/>
  <c r="DN253" i="49"/>
  <c r="DN254" i="49" s="1"/>
  <c r="N253" i="49"/>
  <c r="N254" i="49" s="1"/>
  <c r="DT253" i="49"/>
  <c r="DT254" i="49" s="1"/>
  <c r="AT253" i="49"/>
  <c r="AT254" i="49" s="1"/>
  <c r="AB253" i="49"/>
  <c r="AB254" i="49" s="1"/>
  <c r="AJ253" i="49"/>
  <c r="AJ254" i="49" s="1"/>
  <c r="T253" i="49"/>
  <c r="T254" i="49" s="1"/>
  <c r="V253" i="49"/>
  <c r="V254" i="49" s="1"/>
  <c r="BP253" i="49"/>
  <c r="BP254" i="49" s="1"/>
  <c r="AY253" i="49"/>
  <c r="AY254" i="49" s="1"/>
  <c r="BG253" i="49"/>
  <c r="BG254" i="49" s="1"/>
  <c r="AQ253" i="49"/>
  <c r="AQ254" i="49" s="1"/>
  <c r="AR253" i="49"/>
  <c r="AR254" i="49" s="1"/>
  <c r="CM253" i="49"/>
  <c r="CM254" i="49" s="1"/>
  <c r="BR253" i="49"/>
  <c r="BR254" i="49" s="1"/>
  <c r="BZ253" i="49"/>
  <c r="BZ254" i="49" s="1"/>
  <c r="BC253" i="49"/>
  <c r="BC254" i="49" s="1"/>
  <c r="DO253" i="49"/>
  <c r="DO254" i="49" s="1"/>
  <c r="AV253" i="49"/>
  <c r="AV254" i="49" s="1"/>
  <c r="DH253" i="49"/>
  <c r="DH254" i="49" s="1"/>
  <c r="BU253" i="49"/>
  <c r="BU254" i="49" s="1"/>
  <c r="AH253" i="49"/>
  <c r="AH254" i="49" s="1"/>
  <c r="CT253" i="49"/>
  <c r="CT254" i="49" s="1"/>
  <c r="U253" i="49"/>
  <c r="U254" i="49" s="1"/>
  <c r="CG253" i="49"/>
  <c r="CG254" i="49" s="1"/>
  <c r="BK253" i="49"/>
  <c r="BK254" i="49" s="1"/>
  <c r="DW253" i="49"/>
  <c r="DW254" i="49" s="1"/>
  <c r="BD253" i="49"/>
  <c r="BD254" i="49" s="1"/>
  <c r="DP253" i="49"/>
  <c r="DP254" i="49" s="1"/>
  <c r="Q253" i="49"/>
  <c r="Q254" i="49" s="1"/>
  <c r="CC253" i="49"/>
  <c r="CC254" i="49" s="1"/>
  <c r="AP253" i="49"/>
  <c r="AP254" i="49" s="1"/>
  <c r="DB253" i="49"/>
  <c r="DB254" i="49" s="1"/>
  <c r="AC253" i="49"/>
  <c r="AC254" i="49" s="1"/>
  <c r="CO253" i="49"/>
  <c r="CO254" i="49" s="1"/>
  <c r="BO253" i="49"/>
  <c r="BO254" i="49" s="1"/>
  <c r="BS253" i="49"/>
  <c r="BS254" i="49" s="1"/>
  <c r="BL253" i="49"/>
  <c r="BL254" i="49" s="1"/>
  <c r="DX253" i="49"/>
  <c r="DX254" i="49" s="1"/>
  <c r="Y253" i="49"/>
  <c r="Y254" i="49" s="1"/>
  <c r="CK253" i="49"/>
  <c r="CK254" i="49" s="1"/>
  <c r="AX253" i="49"/>
  <c r="AX254" i="49" s="1"/>
  <c r="DJ253" i="49"/>
  <c r="DJ254" i="49" s="1"/>
  <c r="AK253" i="49"/>
  <c r="AK254" i="49" s="1"/>
  <c r="CW253" i="49"/>
  <c r="CW254" i="49" s="1"/>
  <c r="O253" i="49"/>
  <c r="O254" i="49" s="1"/>
  <c r="CA253" i="49"/>
  <c r="CA254" i="49" s="1"/>
  <c r="BT253" i="49"/>
  <c r="BT254" i="49" s="1"/>
  <c r="AG253" i="49"/>
  <c r="AG254" i="49" s="1"/>
  <c r="CS253" i="49"/>
  <c r="CS254" i="49" s="1"/>
  <c r="BF253" i="49"/>
  <c r="BF254" i="49" s="1"/>
  <c r="DR253" i="49"/>
  <c r="DR254" i="49" s="1"/>
  <c r="AS253" i="49"/>
  <c r="AS254" i="49" s="1"/>
  <c r="DE253" i="49"/>
  <c r="DE254" i="49" s="1"/>
  <c r="W253" i="49"/>
  <c r="W254" i="49" s="1"/>
  <c r="CI253" i="49"/>
  <c r="CI254" i="49" s="1"/>
  <c r="P253" i="49"/>
  <c r="P254" i="49" s="1"/>
  <c r="CB253" i="49"/>
  <c r="CB254" i="49" s="1"/>
  <c r="AO253" i="49"/>
  <c r="AO254" i="49" s="1"/>
  <c r="DA253" i="49"/>
  <c r="DA254" i="49" s="1"/>
  <c r="BN253" i="49"/>
  <c r="BN254" i="49" s="1"/>
  <c r="DZ253" i="49"/>
  <c r="DZ254" i="49" s="1"/>
  <c r="BA253" i="49"/>
  <c r="BA254" i="49" s="1"/>
  <c r="DM253" i="49"/>
  <c r="DM254" i="49" s="1"/>
  <c r="AE253" i="49"/>
  <c r="AE254" i="49" s="1"/>
  <c r="CQ253" i="49"/>
  <c r="CQ254" i="49" s="1"/>
  <c r="X253" i="49"/>
  <c r="X254" i="49" s="1"/>
  <c r="CJ253" i="49"/>
  <c r="CJ254" i="49" s="1"/>
  <c r="AW253" i="49"/>
  <c r="AW254" i="49" s="1"/>
  <c r="DI253" i="49"/>
  <c r="DI254" i="49" s="1"/>
  <c r="J253" i="49"/>
  <c r="J254" i="49" s="1"/>
  <c r="BV253" i="49"/>
  <c r="BV254" i="49" s="1"/>
  <c r="BI253" i="49"/>
  <c r="BI254" i="49" s="1"/>
  <c r="DF253" i="49"/>
  <c r="DF254" i="49" s="1"/>
  <c r="AM253" i="49"/>
  <c r="AM254" i="49" s="1"/>
  <c r="CY253" i="49"/>
  <c r="CY254" i="49" s="1"/>
  <c r="AF253" i="49"/>
  <c r="AF254" i="49" s="1"/>
  <c r="CR253" i="49"/>
  <c r="CR254" i="49" s="1"/>
  <c r="BE253" i="49"/>
  <c r="BE254" i="49" s="1"/>
  <c r="DQ253" i="49"/>
  <c r="DQ254" i="49" s="1"/>
  <c r="R253" i="49"/>
  <c r="R254" i="49" s="1"/>
  <c r="CD253" i="49"/>
  <c r="CD254" i="49" s="1"/>
  <c r="BQ253" i="49"/>
  <c r="BQ254" i="49" s="1"/>
  <c r="DY253" i="49"/>
  <c r="DY254" i="49" s="1"/>
  <c r="Z253" i="49"/>
  <c r="Z254" i="49" s="1"/>
  <c r="S253" i="49"/>
  <c r="S254" i="49" s="1"/>
  <c r="CL253" i="49"/>
  <c r="CL254" i="49" s="1"/>
  <c r="BJ253" i="49"/>
  <c r="BJ254" i="49" s="1"/>
  <c r="AU253" i="49"/>
  <c r="AU254" i="49" s="1"/>
  <c r="DG253" i="49"/>
  <c r="DG254" i="49" s="1"/>
  <c r="AN253" i="49"/>
  <c r="AN254" i="49" s="1"/>
  <c r="M253" i="49"/>
  <c r="M254" i="49" s="1"/>
  <c r="CN253" i="49"/>
  <c r="CN254" i="49" s="1"/>
  <c r="CZ253" i="49"/>
  <c r="CZ254" i="49" s="1"/>
  <c r="BY253" i="49"/>
  <c r="BY254" i="49" s="1"/>
  <c r="BM253" i="49"/>
  <c r="BM254" i="49" s="1"/>
  <c r="L253" i="49"/>
  <c r="L254" i="49" s="1"/>
  <c r="DY61" i="49"/>
  <c r="V61" i="49"/>
  <c r="AZ61" i="49"/>
  <c r="CV61" i="49"/>
  <c r="K61" i="49"/>
  <c r="DD61" i="49"/>
  <c r="BI61" i="49"/>
  <c r="BP61" i="49"/>
  <c r="AK61" i="49"/>
  <c r="CD61" i="49"/>
  <c r="AI61" i="49"/>
  <c r="CU61" i="49"/>
  <c r="DT61" i="49"/>
  <c r="EB61" i="49"/>
  <c r="BX61" i="49"/>
  <c r="Z61" i="49"/>
  <c r="CL61" i="49"/>
  <c r="AQ61" i="49"/>
  <c r="DC61" i="49"/>
  <c r="AH61" i="49"/>
  <c r="CT61" i="49"/>
  <c r="AY61" i="49"/>
  <c r="AP61" i="49"/>
  <c r="DB61" i="49"/>
  <c r="BG61" i="49"/>
  <c r="T61" i="49"/>
  <c r="J61" i="49"/>
  <c r="M61" i="49"/>
  <c r="AX61" i="49"/>
  <c r="DJ61" i="49"/>
  <c r="AR61" i="49"/>
  <c r="U61" i="49"/>
  <c r="L61" i="49"/>
  <c r="AC61" i="49"/>
  <c r="BF61" i="49"/>
  <c r="DR61" i="49"/>
  <c r="BW61" i="49"/>
  <c r="CF61" i="49"/>
  <c r="AS61" i="49"/>
  <c r="AB61" i="49"/>
  <c r="BH61" i="49"/>
  <c r="N61" i="49"/>
  <c r="R61" i="49"/>
  <c r="BN61" i="49"/>
  <c r="DZ61" i="49"/>
  <c r="CE61" i="49"/>
  <c r="BA61" i="49"/>
  <c r="S61" i="49"/>
  <c r="DK61" i="49"/>
  <c r="DE61" i="49"/>
  <c r="BZ61" i="49"/>
  <c r="W61" i="49"/>
  <c r="CI61" i="49"/>
  <c r="AF61" i="49"/>
  <c r="CR61" i="49"/>
  <c r="AO61" i="49"/>
  <c r="DA61" i="49"/>
  <c r="DS61" i="49"/>
  <c r="DM61" i="49"/>
  <c r="CH61" i="49"/>
  <c r="AE61" i="49"/>
  <c r="CQ61" i="49"/>
  <c r="AN61" i="49"/>
  <c r="CZ61" i="49"/>
  <c r="AW61" i="49"/>
  <c r="DI61" i="49"/>
  <c r="DL61" i="49"/>
  <c r="EA61" i="49"/>
  <c r="DU61" i="49"/>
  <c r="CP61" i="49"/>
  <c r="AM61" i="49"/>
  <c r="CY61" i="49"/>
  <c r="AV61" i="49"/>
  <c r="DH61" i="49"/>
  <c r="BE61" i="49"/>
  <c r="DQ61" i="49"/>
  <c r="BQ61" i="49"/>
  <c r="AL61" i="49"/>
  <c r="CX61" i="49"/>
  <c r="AU61" i="49"/>
  <c r="DG61" i="49"/>
  <c r="BD61" i="49"/>
  <c r="DP61" i="49"/>
  <c r="BM61" i="49"/>
  <c r="AD61" i="49"/>
  <c r="BV61" i="49"/>
  <c r="BY61" i="49"/>
  <c r="AT61" i="49"/>
  <c r="DF61" i="49"/>
  <c r="BC61" i="49"/>
  <c r="DO61" i="49"/>
  <c r="BL61" i="49"/>
  <c r="DX61" i="49"/>
  <c r="BU61" i="49"/>
  <c r="AA61" i="49"/>
  <c r="CG61" i="49"/>
  <c r="BB61" i="49"/>
  <c r="DN61" i="49"/>
  <c r="BK61" i="49"/>
  <c r="DW61" i="49"/>
  <c r="BT61" i="49"/>
  <c r="Q61" i="49"/>
  <c r="CC61" i="49"/>
  <c r="CN61" i="49"/>
  <c r="AJ61" i="49"/>
  <c r="BO61" i="49"/>
  <c r="CO61" i="49"/>
  <c r="BJ61" i="49"/>
  <c r="DV61" i="49"/>
  <c r="BS61" i="49"/>
  <c r="P61" i="49"/>
  <c r="CB61" i="49"/>
  <c r="Y61" i="49"/>
  <c r="CK61" i="49"/>
  <c r="BR61" i="49"/>
  <c r="O61" i="49"/>
  <c r="CA61" i="49"/>
  <c r="X61" i="49"/>
  <c r="CJ61" i="49"/>
  <c r="AG61" i="49"/>
  <c r="CM61" i="49"/>
  <c r="CS61" i="49"/>
  <c r="CW61" i="49"/>
  <c r="AB290" i="52"/>
  <c r="W290" i="52"/>
  <c r="DB290" i="52"/>
  <c r="X290" i="52"/>
  <c r="DJ290" i="52"/>
  <c r="EA290" i="52"/>
  <c r="DO290" i="52"/>
  <c r="BO290" i="52"/>
  <c r="DW290" i="52"/>
  <c r="DT290" i="52"/>
  <c r="DS290" i="52"/>
  <c r="CF290" i="52"/>
  <c r="BK290" i="52"/>
  <c r="AU290" i="52"/>
  <c r="CV290" i="52"/>
  <c r="CD290" i="52"/>
  <c r="CB290" i="52"/>
  <c r="BD290" i="52"/>
  <c r="BC290" i="52"/>
  <c r="CN290" i="52"/>
  <c r="CI290" i="52"/>
  <c r="AQ290" i="52"/>
  <c r="BH290" i="52"/>
  <c r="BG290" i="52"/>
  <c r="AI290" i="52"/>
  <c r="AH290" i="52"/>
  <c r="BT290" i="52"/>
  <c r="AP290" i="52"/>
  <c r="AJ290" i="52"/>
  <c r="P290" i="52"/>
  <c r="K290" i="52"/>
  <c r="AX290" i="52"/>
  <c r="DC290" i="52"/>
  <c r="T290" i="52"/>
  <c r="R290" i="52"/>
  <c r="AE290" i="52"/>
  <c r="BP290" i="52"/>
  <c r="AV290" i="52"/>
  <c r="DP290" i="52"/>
  <c r="CU290" i="52"/>
  <c r="CT290" i="52"/>
  <c r="BW290" i="52"/>
  <c r="CQ290" i="52"/>
  <c r="J290" i="52"/>
  <c r="BV290" i="52"/>
  <c r="EB290" i="52"/>
  <c r="DH290" i="52"/>
  <c r="DG290" i="52"/>
  <c r="U290" i="52"/>
  <c r="CG290" i="52"/>
  <c r="AD290" i="52"/>
  <c r="CP290" i="52"/>
  <c r="AO290" i="52"/>
  <c r="DA290" i="52"/>
  <c r="BF290" i="52"/>
  <c r="AK290" i="52"/>
  <c r="CW290" i="52"/>
  <c r="AT290" i="52"/>
  <c r="DF290" i="52"/>
  <c r="BE290" i="52"/>
  <c r="DQ290" i="52"/>
  <c r="AF290" i="52"/>
  <c r="AS290" i="52"/>
  <c r="DE290" i="52"/>
  <c r="BB290" i="52"/>
  <c r="DN290" i="52"/>
  <c r="BM290" i="52"/>
  <c r="DY290" i="52"/>
  <c r="DR290" i="52"/>
  <c r="S290" i="52"/>
  <c r="DZ290" i="52"/>
  <c r="BA290" i="52"/>
  <c r="DM290" i="52"/>
  <c r="BJ290" i="52"/>
  <c r="DV290" i="52"/>
  <c r="BU290" i="52"/>
  <c r="DD290" i="52"/>
  <c r="CJ290" i="52"/>
  <c r="BQ290" i="52"/>
  <c r="N290" i="52"/>
  <c r="BZ290" i="52"/>
  <c r="Y290" i="52"/>
  <c r="CK290" i="52"/>
  <c r="CE290" i="52"/>
  <c r="M290" i="52"/>
  <c r="BR290" i="52"/>
  <c r="DI290" i="52"/>
  <c r="DL290" i="52"/>
  <c r="O290" i="52"/>
  <c r="DX290" i="52"/>
  <c r="Z290" i="52"/>
  <c r="AC290" i="52"/>
  <c r="CH290" i="52"/>
  <c r="CZ290" i="52"/>
  <c r="DK290" i="52"/>
  <c r="L290" i="52"/>
  <c r="BI290" i="52"/>
  <c r="CX290" i="52"/>
  <c r="CM290" i="52"/>
  <c r="CY290" i="52"/>
  <c r="BY290" i="52"/>
  <c r="Q290" i="52"/>
  <c r="CA290" i="52"/>
  <c r="CL290" i="52"/>
  <c r="CO290" i="52"/>
  <c r="AG290" i="52"/>
  <c r="BN290" i="52"/>
  <c r="BX290" i="52"/>
  <c r="DU290" i="52"/>
  <c r="AW290" i="52"/>
  <c r="CR290" i="52"/>
  <c r="AZ290" i="52"/>
  <c r="BL290" i="52"/>
  <c r="V290" i="52"/>
  <c r="CC290" i="52"/>
  <c r="BS290" i="52"/>
  <c r="AN290" i="52"/>
  <c r="AY290" i="52"/>
  <c r="AR290" i="52"/>
  <c r="AM290" i="52"/>
  <c r="AA290" i="52"/>
  <c r="AL290" i="52"/>
  <c r="CS290" i="52"/>
  <c r="EA130" i="53"/>
  <c r="M130" i="53"/>
  <c r="BA130" i="53"/>
  <c r="BY130" i="53"/>
  <c r="DM130" i="53"/>
  <c r="BI130" i="53"/>
  <c r="U130" i="53"/>
  <c r="AC130" i="53"/>
  <c r="AS130" i="53"/>
  <c r="DU130" i="53"/>
  <c r="CG130" i="53"/>
  <c r="CO130" i="53"/>
  <c r="DE130" i="53"/>
  <c r="AK130" i="53"/>
  <c r="CW130" i="53"/>
  <c r="BQ130" i="53"/>
  <c r="BH130" i="53"/>
  <c r="DT130" i="53"/>
  <c r="BR130" i="53"/>
  <c r="AE130" i="53"/>
  <c r="CQ130" i="53"/>
  <c r="AN130" i="53"/>
  <c r="CZ130" i="53"/>
  <c r="BM130" i="53"/>
  <c r="DY130" i="53"/>
  <c r="J130" i="53"/>
  <c r="BV130" i="53"/>
  <c r="AI130" i="53"/>
  <c r="CU130" i="53"/>
  <c r="T130" i="53"/>
  <c r="CF130" i="53"/>
  <c r="AD130" i="53"/>
  <c r="CP130" i="53"/>
  <c r="BC130" i="53"/>
  <c r="DO130" i="53"/>
  <c r="BL130" i="53"/>
  <c r="DX130" i="53"/>
  <c r="Y130" i="53"/>
  <c r="CK130" i="53"/>
  <c r="AH130" i="53"/>
  <c r="CT130" i="53"/>
  <c r="BG130" i="53"/>
  <c r="DS130" i="53"/>
  <c r="AB130" i="53"/>
  <c r="CN130" i="53"/>
  <c r="AL130" i="53"/>
  <c r="CX130" i="53"/>
  <c r="BK130" i="53"/>
  <c r="DW130" i="53"/>
  <c r="BT130" i="53"/>
  <c r="AG130" i="53"/>
  <c r="CS130" i="53"/>
  <c r="AJ130" i="53"/>
  <c r="CV130" i="53"/>
  <c r="AT130" i="53"/>
  <c r="DF130" i="53"/>
  <c r="BS130" i="53"/>
  <c r="P130" i="53"/>
  <c r="CB130" i="53"/>
  <c r="AO130" i="53"/>
  <c r="DA130" i="53"/>
  <c r="AX130" i="53"/>
  <c r="DJ130" i="53"/>
  <c r="K130" i="53"/>
  <c r="BW130" i="53"/>
  <c r="AR130" i="53"/>
  <c r="DD130" i="53"/>
  <c r="BB130" i="53"/>
  <c r="DN130" i="53"/>
  <c r="O130" i="53"/>
  <c r="CA130" i="53"/>
  <c r="X130" i="53"/>
  <c r="CJ130" i="53"/>
  <c r="AW130" i="53"/>
  <c r="DI130" i="53"/>
  <c r="BF130" i="53"/>
  <c r="DR130" i="53"/>
  <c r="S130" i="53"/>
  <c r="CE130" i="53"/>
  <c r="AZ130" i="53"/>
  <c r="N130" i="53"/>
  <c r="DH130" i="53"/>
  <c r="CC130" i="53"/>
  <c r="R130" i="53"/>
  <c r="AQ130" i="53"/>
  <c r="DL130" i="53"/>
  <c r="BZ130" i="53"/>
  <c r="AU130" i="53"/>
  <c r="BN130" i="53"/>
  <c r="CM130" i="53"/>
  <c r="EB130" i="53"/>
  <c r="CH130" i="53"/>
  <c r="CI130" i="53"/>
  <c r="AF130" i="53"/>
  <c r="CD130" i="53"/>
  <c r="DC130" i="53"/>
  <c r="DV130" i="53"/>
  <c r="CY130" i="53"/>
  <c r="AV130" i="53"/>
  <c r="Q130" i="53"/>
  <c r="CL130" i="53"/>
  <c r="DK130" i="53"/>
  <c r="DG130" i="53"/>
  <c r="BD130" i="53"/>
  <c r="BE130" i="53"/>
  <c r="DB130" i="53"/>
  <c r="AM130" i="53"/>
  <c r="CR130" i="53"/>
  <c r="L130" i="53"/>
  <c r="BJ130" i="53"/>
  <c r="BP130" i="53"/>
  <c r="BX130" i="53"/>
  <c r="Z130" i="53"/>
  <c r="AA130" i="53"/>
  <c r="W130" i="53"/>
  <c r="AP130" i="53"/>
  <c r="DZ130" i="53"/>
  <c r="AY130" i="53"/>
  <c r="DP130" i="53"/>
  <c r="BO130" i="53"/>
  <c r="V130" i="53"/>
  <c r="BU130" i="53"/>
  <c r="DQ130" i="53"/>
  <c r="CW122" i="52"/>
  <c r="CI122" i="52"/>
  <c r="AC122" i="52"/>
  <c r="DO122" i="52"/>
  <c r="M122" i="52"/>
  <c r="U122" i="52"/>
  <c r="AK122" i="52"/>
  <c r="BC122" i="52"/>
  <c r="DU122" i="52"/>
  <c r="O122" i="52"/>
  <c r="AF122" i="52"/>
  <c r="V122" i="52"/>
  <c r="AM122" i="52"/>
  <c r="AL122" i="52"/>
  <c r="CQ122" i="52"/>
  <c r="BI122" i="52"/>
  <c r="DW122" i="52"/>
  <c r="AE122" i="52"/>
  <c r="CX122" i="52"/>
  <c r="EB122" i="52"/>
  <c r="BP122" i="52"/>
  <c r="CU122" i="52"/>
  <c r="DZ122" i="52"/>
  <c r="BN122" i="52"/>
  <c r="CS122" i="52"/>
  <c r="DP122" i="52"/>
  <c r="BD122" i="52"/>
  <c r="Z122" i="52"/>
  <c r="L122" i="52"/>
  <c r="AN122" i="52"/>
  <c r="BZ122" i="52"/>
  <c r="DD122" i="52"/>
  <c r="AR122" i="52"/>
  <c r="BW122" i="52"/>
  <c r="DB122" i="52"/>
  <c r="AP122" i="52"/>
  <c r="BU122" i="52"/>
  <c r="CR122" i="52"/>
  <c r="Y122" i="52"/>
  <c r="BY122" i="52"/>
  <c r="AA122" i="52"/>
  <c r="AJ122" i="52"/>
  <c r="BQ122" i="52"/>
  <c r="BR122" i="52"/>
  <c r="CV122" i="52"/>
  <c r="EA122" i="52"/>
  <c r="BO122" i="52"/>
  <c r="CT122" i="52"/>
  <c r="DY122" i="52"/>
  <c r="BM122" i="52"/>
  <c r="CJ122" i="52"/>
  <c r="AG122" i="52"/>
  <c r="DE122" i="52"/>
  <c r="AI122" i="52"/>
  <c r="BA122" i="52"/>
  <c r="N122" i="52"/>
  <c r="DV122" i="52"/>
  <c r="BJ122" i="52"/>
  <c r="CN122" i="52"/>
  <c r="DS122" i="52"/>
  <c r="BG122" i="52"/>
  <c r="CL122" i="52"/>
  <c r="DQ122" i="52"/>
  <c r="BE122" i="52"/>
  <c r="CB122" i="52"/>
  <c r="AO122" i="52"/>
  <c r="AU122" i="52"/>
  <c r="CG122" i="52"/>
  <c r="AD122" i="52"/>
  <c r="DN122" i="52"/>
  <c r="BB122" i="52"/>
  <c r="CF122" i="52"/>
  <c r="DK122" i="52"/>
  <c r="AY122" i="52"/>
  <c r="CD122" i="52"/>
  <c r="DI122" i="52"/>
  <c r="AW122" i="52"/>
  <c r="BT122" i="52"/>
  <c r="BS122" i="52"/>
  <c r="J122" i="52"/>
  <c r="J123" i="52" s="1"/>
  <c r="J125" i="52" s="1"/>
  <c r="J152" i="52" s="1"/>
  <c r="CA122" i="52"/>
  <c r="DM122" i="52"/>
  <c r="CP122" i="52"/>
  <c r="DC122" i="52"/>
  <c r="AX122" i="52"/>
  <c r="AV122" i="52"/>
  <c r="R122" i="52"/>
  <c r="T122" i="52"/>
  <c r="BK122" i="52"/>
  <c r="AT122" i="52"/>
  <c r="CE122" i="52"/>
  <c r="CK122" i="52"/>
  <c r="CY122" i="52"/>
  <c r="AS122" i="52"/>
  <c r="DT122" i="52"/>
  <c r="AQ122" i="52"/>
  <c r="CC122" i="52"/>
  <c r="DL122" i="52"/>
  <c r="DR122" i="52"/>
  <c r="DX122" i="52"/>
  <c r="P122" i="52"/>
  <c r="BX122" i="52"/>
  <c r="DJ122" i="52"/>
  <c r="DH122" i="52"/>
  <c r="K122" i="52"/>
  <c r="BF122" i="52"/>
  <c r="AB122" i="52"/>
  <c r="W122" i="52"/>
  <c r="X122" i="52"/>
  <c r="DA122" i="52"/>
  <c r="DF122" i="52"/>
  <c r="CZ122" i="52"/>
  <c r="CH122" i="52"/>
  <c r="BL122" i="52"/>
  <c r="BH122" i="52"/>
  <c r="Q122" i="52"/>
  <c r="AZ122" i="52"/>
  <c r="CM122" i="52"/>
  <c r="AH122" i="52"/>
  <c r="S122" i="52"/>
  <c r="DG122" i="52"/>
  <c r="CO122" i="52"/>
  <c r="BV122" i="52"/>
  <c r="BP254" i="50"/>
  <c r="DR263" i="51"/>
  <c r="DJ324" i="51"/>
  <c r="DJ325" i="51" s="1"/>
  <c r="DJ327" i="51" s="1"/>
  <c r="DJ329" i="51" s="1"/>
  <c r="AX324" i="51"/>
  <c r="AX325" i="51" s="1"/>
  <c r="AX327" i="51" s="1"/>
  <c r="AX329" i="51" s="1"/>
  <c r="AP324" i="51"/>
  <c r="AP325" i="51" s="1"/>
  <c r="AP327" i="51" s="1"/>
  <c r="AP329" i="51" s="1"/>
  <c r="DN324" i="51"/>
  <c r="DN325" i="51" s="1"/>
  <c r="DN327" i="51" s="1"/>
  <c r="DN329" i="51" s="1"/>
  <c r="R324" i="51"/>
  <c r="R325" i="51" s="1"/>
  <c r="R327" i="51" s="1"/>
  <c r="R329" i="51" s="1"/>
  <c r="DB324" i="51"/>
  <c r="DB325" i="51" s="1"/>
  <c r="DB327" i="51" s="1"/>
  <c r="DB329" i="51" s="1"/>
  <c r="BB324" i="51"/>
  <c r="BB325" i="51" s="1"/>
  <c r="BB327" i="51" s="1"/>
  <c r="BB329" i="51" s="1"/>
  <c r="DY324" i="51"/>
  <c r="DY325" i="51" s="1"/>
  <c r="DY327" i="51" s="1"/>
  <c r="DY329" i="51" s="1"/>
  <c r="CD324" i="51"/>
  <c r="CD325" i="51" s="1"/>
  <c r="CD327" i="51" s="1"/>
  <c r="CD329" i="51" s="1"/>
  <c r="J324" i="51"/>
  <c r="CH324" i="51"/>
  <c r="CH325" i="51" s="1"/>
  <c r="CH327" i="51" s="1"/>
  <c r="CH329" i="51" s="1"/>
  <c r="BV324" i="51"/>
  <c r="BV325" i="51" s="1"/>
  <c r="BV327" i="51" s="1"/>
  <c r="BV329" i="51" s="1"/>
  <c r="N324" i="51"/>
  <c r="N325" i="51" s="1"/>
  <c r="N327" i="51" s="1"/>
  <c r="N329" i="51" s="1"/>
  <c r="AT324" i="51"/>
  <c r="AT325" i="51" s="1"/>
  <c r="AT327" i="51" s="1"/>
  <c r="AT329" i="51" s="1"/>
  <c r="V324" i="51"/>
  <c r="V325" i="51" s="1"/>
  <c r="V327" i="51" s="1"/>
  <c r="V329" i="51" s="1"/>
  <c r="BZ324" i="51"/>
  <c r="BZ325" i="51" s="1"/>
  <c r="BZ327" i="51" s="1"/>
  <c r="BZ329" i="51" s="1"/>
  <c r="Z324" i="51"/>
  <c r="Z325" i="51" s="1"/>
  <c r="Z327" i="51" s="1"/>
  <c r="Z329" i="51" s="1"/>
  <c r="AH324" i="51"/>
  <c r="AH325" i="51" s="1"/>
  <c r="AH327" i="51" s="1"/>
  <c r="AH329" i="51" s="1"/>
  <c r="DF324" i="51"/>
  <c r="DF325" i="51" s="1"/>
  <c r="DF327" i="51" s="1"/>
  <c r="DF329" i="51" s="1"/>
  <c r="BF324" i="51"/>
  <c r="BF325" i="51" s="1"/>
  <c r="BF327" i="51" s="1"/>
  <c r="BF329" i="51" s="1"/>
  <c r="AD324" i="51"/>
  <c r="AD325" i="51" s="1"/>
  <c r="AD327" i="51" s="1"/>
  <c r="AD329" i="51" s="1"/>
  <c r="CL324" i="51"/>
  <c r="CL325" i="51" s="1"/>
  <c r="CL327" i="51" s="1"/>
  <c r="CL329" i="51" s="1"/>
  <c r="BJ324" i="51"/>
  <c r="BJ325" i="51" s="1"/>
  <c r="BJ327" i="51" s="1"/>
  <c r="BJ329" i="51" s="1"/>
  <c r="CT324" i="51"/>
  <c r="CT325" i="51" s="1"/>
  <c r="CT327" i="51" s="1"/>
  <c r="CT329" i="51" s="1"/>
  <c r="DR324" i="51"/>
  <c r="DR325" i="51" s="1"/>
  <c r="DR327" i="51" s="1"/>
  <c r="DR329" i="51" s="1"/>
  <c r="CP324" i="51"/>
  <c r="CP325" i="51" s="1"/>
  <c r="CP327" i="51" s="1"/>
  <c r="CP329" i="51" s="1"/>
  <c r="DZ324" i="51"/>
  <c r="DZ325" i="51" s="1"/>
  <c r="DZ327" i="51" s="1"/>
  <c r="DZ329" i="51" s="1"/>
  <c r="DV324" i="51"/>
  <c r="DV325" i="51" s="1"/>
  <c r="DV327" i="51" s="1"/>
  <c r="DV329" i="51" s="1"/>
  <c r="BN324" i="51"/>
  <c r="BN325" i="51" s="1"/>
  <c r="BN327" i="51" s="1"/>
  <c r="BN329" i="51" s="1"/>
  <c r="AL324" i="51"/>
  <c r="AL325" i="51" s="1"/>
  <c r="AL327" i="51" s="1"/>
  <c r="AL329" i="51" s="1"/>
  <c r="BR324" i="51"/>
  <c r="BR325" i="51" s="1"/>
  <c r="BR327" i="51" s="1"/>
  <c r="BR329" i="51" s="1"/>
  <c r="CX324" i="51"/>
  <c r="CX325" i="51" s="1"/>
  <c r="CX327" i="51" s="1"/>
  <c r="CX329" i="51" s="1"/>
  <c r="AA324" i="51"/>
  <c r="AA325" i="51" s="1"/>
  <c r="AA327" i="51" s="1"/>
  <c r="AA329" i="51" s="1"/>
  <c r="CM324" i="51"/>
  <c r="CM325" i="51" s="1"/>
  <c r="CM327" i="51" s="1"/>
  <c r="CM329" i="51" s="1"/>
  <c r="AB324" i="51"/>
  <c r="AB325" i="51" s="1"/>
  <c r="AB327" i="51" s="1"/>
  <c r="AB329" i="51" s="1"/>
  <c r="CN324" i="51"/>
  <c r="CN325" i="51" s="1"/>
  <c r="CN327" i="51" s="1"/>
  <c r="CN329" i="51" s="1"/>
  <c r="AK324" i="51"/>
  <c r="AK325" i="51" s="1"/>
  <c r="AK327" i="51" s="1"/>
  <c r="AK329" i="51" s="1"/>
  <c r="CW324" i="51"/>
  <c r="CW325" i="51" s="1"/>
  <c r="CW327" i="51" s="1"/>
  <c r="CW329" i="51" s="1"/>
  <c r="BC324" i="51"/>
  <c r="BC325" i="51" s="1"/>
  <c r="BC327" i="51" s="1"/>
  <c r="BC329" i="51" s="1"/>
  <c r="DO324" i="51"/>
  <c r="DO325" i="51" s="1"/>
  <c r="DO327" i="51" s="1"/>
  <c r="DO329" i="51" s="1"/>
  <c r="BT324" i="51"/>
  <c r="BT325" i="51" s="1"/>
  <c r="BT327" i="51" s="1"/>
  <c r="BT329" i="51" s="1"/>
  <c r="AG324" i="51"/>
  <c r="AG325" i="51" s="1"/>
  <c r="AG327" i="51" s="1"/>
  <c r="AG329" i="51" s="1"/>
  <c r="CS324" i="51"/>
  <c r="CS325" i="51" s="1"/>
  <c r="CS327" i="51" s="1"/>
  <c r="CS329" i="51" s="1"/>
  <c r="AI324" i="51"/>
  <c r="AI325" i="51" s="1"/>
  <c r="AI327" i="51" s="1"/>
  <c r="AI329" i="51" s="1"/>
  <c r="CU324" i="51"/>
  <c r="CU325" i="51" s="1"/>
  <c r="CU327" i="51" s="1"/>
  <c r="CU329" i="51" s="1"/>
  <c r="AJ324" i="51"/>
  <c r="AJ325" i="51" s="1"/>
  <c r="AJ327" i="51" s="1"/>
  <c r="AJ329" i="51" s="1"/>
  <c r="CV324" i="51"/>
  <c r="CV325" i="51" s="1"/>
  <c r="CV327" i="51" s="1"/>
  <c r="CV329" i="51" s="1"/>
  <c r="AS324" i="51"/>
  <c r="AS325" i="51" s="1"/>
  <c r="AS327" i="51" s="1"/>
  <c r="AS329" i="51" s="1"/>
  <c r="DE324" i="51"/>
  <c r="DE325" i="51" s="1"/>
  <c r="DE327" i="51" s="1"/>
  <c r="DE329" i="51" s="1"/>
  <c r="BK324" i="51"/>
  <c r="BK325" i="51" s="1"/>
  <c r="BK327" i="51" s="1"/>
  <c r="BK329" i="51" s="1"/>
  <c r="DW324" i="51"/>
  <c r="DW325" i="51" s="1"/>
  <c r="DW327" i="51" s="1"/>
  <c r="DW329" i="51" s="1"/>
  <c r="P324" i="51"/>
  <c r="P325" i="51" s="1"/>
  <c r="P327" i="51" s="1"/>
  <c r="P329" i="51" s="1"/>
  <c r="CB324" i="51"/>
  <c r="CB325" i="51" s="1"/>
  <c r="CB327" i="51" s="1"/>
  <c r="CB329" i="51" s="1"/>
  <c r="AO324" i="51"/>
  <c r="AO325" i="51" s="1"/>
  <c r="AO327" i="51" s="1"/>
  <c r="AO329" i="51" s="1"/>
  <c r="DA324" i="51"/>
  <c r="DA325" i="51" s="1"/>
  <c r="DA327" i="51" s="1"/>
  <c r="DA329" i="51" s="1"/>
  <c r="AQ324" i="51"/>
  <c r="AQ325" i="51" s="1"/>
  <c r="AQ327" i="51" s="1"/>
  <c r="AQ329" i="51" s="1"/>
  <c r="DC324" i="51"/>
  <c r="DC325" i="51" s="1"/>
  <c r="DC327" i="51" s="1"/>
  <c r="DC329" i="51" s="1"/>
  <c r="AR324" i="51"/>
  <c r="AR325" i="51" s="1"/>
  <c r="AR327" i="51" s="1"/>
  <c r="AR329" i="51" s="1"/>
  <c r="DD324" i="51"/>
  <c r="DD325" i="51" s="1"/>
  <c r="DD327" i="51" s="1"/>
  <c r="DD329" i="51" s="1"/>
  <c r="BA324" i="51"/>
  <c r="BA325" i="51" s="1"/>
  <c r="BA327" i="51" s="1"/>
  <c r="BA329" i="51" s="1"/>
  <c r="DM324" i="51"/>
  <c r="DM325" i="51" s="1"/>
  <c r="DM327" i="51" s="1"/>
  <c r="DM329" i="51" s="1"/>
  <c r="BS324" i="51"/>
  <c r="BS325" i="51" s="1"/>
  <c r="BS327" i="51" s="1"/>
  <c r="BS329" i="51" s="1"/>
  <c r="X324" i="51"/>
  <c r="X325" i="51" s="1"/>
  <c r="X327" i="51" s="1"/>
  <c r="X329" i="51" s="1"/>
  <c r="CJ324" i="51"/>
  <c r="CJ325" i="51" s="1"/>
  <c r="CJ327" i="51" s="1"/>
  <c r="CJ329" i="51" s="1"/>
  <c r="AW324" i="51"/>
  <c r="AW325" i="51" s="1"/>
  <c r="AW327" i="51" s="1"/>
  <c r="AW329" i="51" s="1"/>
  <c r="DI324" i="51"/>
  <c r="DI325" i="51" s="1"/>
  <c r="DI327" i="51" s="1"/>
  <c r="DI329" i="51" s="1"/>
  <c r="AY324" i="51"/>
  <c r="AY325" i="51" s="1"/>
  <c r="AY327" i="51" s="1"/>
  <c r="AY329" i="51" s="1"/>
  <c r="DK324" i="51"/>
  <c r="DK325" i="51" s="1"/>
  <c r="DK327" i="51" s="1"/>
  <c r="DK329" i="51" s="1"/>
  <c r="AZ324" i="51"/>
  <c r="AZ325" i="51" s="1"/>
  <c r="AZ327" i="51" s="1"/>
  <c r="AZ329" i="51" s="1"/>
  <c r="DL324" i="51"/>
  <c r="DL325" i="51" s="1"/>
  <c r="DL327" i="51" s="1"/>
  <c r="DL329" i="51" s="1"/>
  <c r="BI324" i="51"/>
  <c r="BI325" i="51" s="1"/>
  <c r="BI327" i="51" s="1"/>
  <c r="BI329" i="51" s="1"/>
  <c r="DU324" i="51"/>
  <c r="DU325" i="51" s="1"/>
  <c r="DU327" i="51" s="1"/>
  <c r="DU329" i="51" s="1"/>
  <c r="O324" i="51"/>
  <c r="O325" i="51" s="1"/>
  <c r="O327" i="51" s="1"/>
  <c r="O329" i="51" s="1"/>
  <c r="CA324" i="51"/>
  <c r="CA325" i="51" s="1"/>
  <c r="CA327" i="51" s="1"/>
  <c r="CA329" i="51" s="1"/>
  <c r="AF324" i="51"/>
  <c r="AF325" i="51" s="1"/>
  <c r="AF327" i="51" s="1"/>
  <c r="AF329" i="51" s="1"/>
  <c r="CR324" i="51"/>
  <c r="CR325" i="51" s="1"/>
  <c r="CR327" i="51" s="1"/>
  <c r="CR329" i="51" s="1"/>
  <c r="BE324" i="51"/>
  <c r="BE325" i="51" s="1"/>
  <c r="BE327" i="51" s="1"/>
  <c r="BE329" i="51" s="1"/>
  <c r="DQ324" i="51"/>
  <c r="DQ325" i="51" s="1"/>
  <c r="DQ327" i="51" s="1"/>
  <c r="DQ329" i="51" s="1"/>
  <c r="BG324" i="51"/>
  <c r="BG325" i="51" s="1"/>
  <c r="BG327" i="51" s="1"/>
  <c r="BG329" i="51" s="1"/>
  <c r="DS324" i="51"/>
  <c r="DS325" i="51" s="1"/>
  <c r="DS327" i="51" s="1"/>
  <c r="DS329" i="51" s="1"/>
  <c r="BH324" i="51"/>
  <c r="BH325" i="51" s="1"/>
  <c r="BH327" i="51" s="1"/>
  <c r="BH329" i="51" s="1"/>
  <c r="DT324" i="51"/>
  <c r="DT325" i="51" s="1"/>
  <c r="DT327" i="51" s="1"/>
  <c r="DT329" i="51" s="1"/>
  <c r="BQ324" i="51"/>
  <c r="BQ325" i="51" s="1"/>
  <c r="BQ327" i="51" s="1"/>
  <c r="BQ329" i="51" s="1"/>
  <c r="W324" i="51"/>
  <c r="W325" i="51" s="1"/>
  <c r="W327" i="51" s="1"/>
  <c r="W329" i="51" s="1"/>
  <c r="CI324" i="51"/>
  <c r="CI325" i="51" s="1"/>
  <c r="CI327" i="51" s="1"/>
  <c r="CI329" i="51" s="1"/>
  <c r="AN324" i="51"/>
  <c r="AN325" i="51" s="1"/>
  <c r="AN327" i="51" s="1"/>
  <c r="AN329" i="51" s="1"/>
  <c r="CZ324" i="51"/>
  <c r="CZ325" i="51" s="1"/>
  <c r="CZ327" i="51" s="1"/>
  <c r="CZ329" i="51" s="1"/>
  <c r="BM324" i="51"/>
  <c r="BM325" i="51" s="1"/>
  <c r="BM327" i="51" s="1"/>
  <c r="BM329" i="51" s="1"/>
  <c r="BO324" i="51"/>
  <c r="BO325" i="51" s="1"/>
  <c r="BO327" i="51" s="1"/>
  <c r="BO329" i="51" s="1"/>
  <c r="EA324" i="51"/>
  <c r="EA325" i="51" s="1"/>
  <c r="EA327" i="51" s="1"/>
  <c r="EA329" i="51" s="1"/>
  <c r="BP324" i="51"/>
  <c r="BP325" i="51" s="1"/>
  <c r="BP327" i="51" s="1"/>
  <c r="BP329" i="51" s="1"/>
  <c r="EB324" i="51"/>
  <c r="EB325" i="51" s="1"/>
  <c r="EB327" i="51" s="1"/>
  <c r="EB329" i="51" s="1"/>
  <c r="M324" i="51"/>
  <c r="M325" i="51" s="1"/>
  <c r="M327" i="51" s="1"/>
  <c r="M329" i="51" s="1"/>
  <c r="BY324" i="51"/>
  <c r="BY325" i="51" s="1"/>
  <c r="BY327" i="51" s="1"/>
  <c r="BY329" i="51" s="1"/>
  <c r="AE324" i="51"/>
  <c r="AE325" i="51" s="1"/>
  <c r="AE327" i="51" s="1"/>
  <c r="AE329" i="51" s="1"/>
  <c r="CQ324" i="51"/>
  <c r="CQ325" i="51" s="1"/>
  <c r="CQ327" i="51" s="1"/>
  <c r="CQ329" i="51" s="1"/>
  <c r="AV324" i="51"/>
  <c r="AV325" i="51" s="1"/>
  <c r="AV327" i="51" s="1"/>
  <c r="AV329" i="51" s="1"/>
  <c r="DH324" i="51"/>
  <c r="DH325" i="51" s="1"/>
  <c r="DH327" i="51" s="1"/>
  <c r="DH329" i="51" s="1"/>
  <c r="BU324" i="51"/>
  <c r="BU325" i="51" s="1"/>
  <c r="BU327" i="51" s="1"/>
  <c r="BU329" i="51" s="1"/>
  <c r="K324" i="51"/>
  <c r="K325" i="51" s="1"/>
  <c r="K327" i="51" s="1"/>
  <c r="K329" i="51" s="1"/>
  <c r="BW324" i="51"/>
  <c r="BW325" i="51" s="1"/>
  <c r="BW327" i="51" s="1"/>
  <c r="BW329" i="51" s="1"/>
  <c r="L324" i="51"/>
  <c r="L325" i="51" s="1"/>
  <c r="L327" i="51" s="1"/>
  <c r="L329" i="51" s="1"/>
  <c r="BX324" i="51"/>
  <c r="BX325" i="51" s="1"/>
  <c r="BX327" i="51" s="1"/>
  <c r="BX329" i="51" s="1"/>
  <c r="U324" i="51"/>
  <c r="U325" i="51" s="1"/>
  <c r="U327" i="51" s="1"/>
  <c r="U329" i="51" s="1"/>
  <c r="CG324" i="51"/>
  <c r="CG325" i="51" s="1"/>
  <c r="CG327" i="51" s="1"/>
  <c r="CG329" i="51" s="1"/>
  <c r="AM324" i="51"/>
  <c r="AM325" i="51" s="1"/>
  <c r="AM327" i="51" s="1"/>
  <c r="AM329" i="51" s="1"/>
  <c r="CY324" i="51"/>
  <c r="CY325" i="51" s="1"/>
  <c r="CY327" i="51" s="1"/>
  <c r="CY329" i="51" s="1"/>
  <c r="BD324" i="51"/>
  <c r="BD325" i="51" s="1"/>
  <c r="BD327" i="51" s="1"/>
  <c r="BD329" i="51" s="1"/>
  <c r="DP324" i="51"/>
  <c r="DP325" i="51" s="1"/>
  <c r="DP327" i="51" s="1"/>
  <c r="DP329" i="51" s="1"/>
  <c r="Q324" i="51"/>
  <c r="Q325" i="51" s="1"/>
  <c r="Q327" i="51" s="1"/>
  <c r="Q329" i="51" s="1"/>
  <c r="CC324" i="51"/>
  <c r="CC325" i="51" s="1"/>
  <c r="CC327" i="51" s="1"/>
  <c r="CC329" i="51" s="1"/>
  <c r="Y324" i="51"/>
  <c r="Y325" i="51" s="1"/>
  <c r="Y327" i="51" s="1"/>
  <c r="Y329" i="51" s="1"/>
  <c r="T324" i="51"/>
  <c r="T325" i="51" s="1"/>
  <c r="T327" i="51" s="1"/>
  <c r="T329" i="51" s="1"/>
  <c r="AU324" i="51"/>
  <c r="AU325" i="51" s="1"/>
  <c r="AU327" i="51" s="1"/>
  <c r="AU329" i="51" s="1"/>
  <c r="CK324" i="51"/>
  <c r="CK325" i="51" s="1"/>
  <c r="CK327" i="51" s="1"/>
  <c r="CK329" i="51" s="1"/>
  <c r="CF324" i="51"/>
  <c r="CF325" i="51" s="1"/>
  <c r="CF327" i="51" s="1"/>
  <c r="CF329" i="51" s="1"/>
  <c r="DG324" i="51"/>
  <c r="DG325" i="51" s="1"/>
  <c r="DG327" i="51" s="1"/>
  <c r="DG329" i="51" s="1"/>
  <c r="S324" i="51"/>
  <c r="S325" i="51" s="1"/>
  <c r="S327" i="51" s="1"/>
  <c r="S329" i="51" s="1"/>
  <c r="AC324" i="51"/>
  <c r="AC325" i="51" s="1"/>
  <c r="AC327" i="51" s="1"/>
  <c r="AC329" i="51" s="1"/>
  <c r="BL324" i="51"/>
  <c r="BL325" i="51" s="1"/>
  <c r="BL327" i="51" s="1"/>
  <c r="BL329" i="51" s="1"/>
  <c r="CE324" i="51"/>
  <c r="CE325" i="51" s="1"/>
  <c r="CE327" i="51" s="1"/>
  <c r="CE329" i="51" s="1"/>
  <c r="CO324" i="51"/>
  <c r="CO325" i="51" s="1"/>
  <c r="CO327" i="51" s="1"/>
  <c r="CO329" i="51" s="1"/>
  <c r="DX324" i="51"/>
  <c r="DX325" i="51" s="1"/>
  <c r="DX327" i="51" s="1"/>
  <c r="DX329" i="51" s="1"/>
  <c r="DY253" i="51"/>
  <c r="DY254" i="51" s="1"/>
  <c r="DZ253" i="51"/>
  <c r="DZ254" i="51" s="1"/>
  <c r="CD253" i="51"/>
  <c r="CD254" i="51" s="1"/>
  <c r="R253" i="51"/>
  <c r="R254" i="51" s="1"/>
  <c r="J253" i="51"/>
  <c r="J254" i="51" s="1"/>
  <c r="BN253" i="51"/>
  <c r="BN254" i="51" s="1"/>
  <c r="BV253" i="51"/>
  <c r="BV254" i="51" s="1"/>
  <c r="AH253" i="51"/>
  <c r="AH254" i="51" s="1"/>
  <c r="CT253" i="51"/>
  <c r="CT254" i="51" s="1"/>
  <c r="Z253" i="51"/>
  <c r="Z254" i="51" s="1"/>
  <c r="AP253" i="51"/>
  <c r="AP254" i="51" s="1"/>
  <c r="AX253" i="51"/>
  <c r="AX254" i="51" s="1"/>
  <c r="CL253" i="51"/>
  <c r="CL254" i="51" s="1"/>
  <c r="DX253" i="51"/>
  <c r="DX254" i="51" s="1"/>
  <c r="BF253" i="51"/>
  <c r="BF254" i="51" s="1"/>
  <c r="DJ253" i="51"/>
  <c r="DJ254" i="51" s="1"/>
  <c r="DR253" i="51"/>
  <c r="DR254" i="51" s="1"/>
  <c r="BG253" i="51"/>
  <c r="BG254" i="51" s="1"/>
  <c r="DS253" i="51"/>
  <c r="DS254" i="51" s="1"/>
  <c r="BP253" i="51"/>
  <c r="BP254" i="51" s="1"/>
  <c r="EB253" i="51"/>
  <c r="EB254" i="51" s="1"/>
  <c r="BQ253" i="51"/>
  <c r="BQ254" i="51" s="1"/>
  <c r="V253" i="51"/>
  <c r="V254" i="51" s="1"/>
  <c r="CH253" i="51"/>
  <c r="CH254" i="51" s="1"/>
  <c r="AM253" i="51"/>
  <c r="AM254" i="51" s="1"/>
  <c r="CY253" i="51"/>
  <c r="CY254" i="51" s="1"/>
  <c r="BD253" i="51"/>
  <c r="BD254" i="51" s="1"/>
  <c r="DP253" i="51"/>
  <c r="DP254" i="51" s="1"/>
  <c r="BU253" i="51"/>
  <c r="BU254" i="51" s="1"/>
  <c r="BO253" i="51"/>
  <c r="BO254" i="51" s="1"/>
  <c r="EA253" i="51"/>
  <c r="EA254" i="51" s="1"/>
  <c r="L253" i="51"/>
  <c r="L254" i="51" s="1"/>
  <c r="BX253" i="51"/>
  <c r="BX254" i="51" s="1"/>
  <c r="M253" i="51"/>
  <c r="M254" i="51" s="1"/>
  <c r="BY253" i="51"/>
  <c r="BY254" i="51" s="1"/>
  <c r="AD253" i="51"/>
  <c r="AD254" i="51" s="1"/>
  <c r="CP253" i="51"/>
  <c r="CP254" i="51" s="1"/>
  <c r="AU253" i="51"/>
  <c r="AU254" i="51" s="1"/>
  <c r="DG253" i="51"/>
  <c r="DG254" i="51" s="1"/>
  <c r="BL253" i="51"/>
  <c r="BL254" i="51" s="1"/>
  <c r="Q253" i="51"/>
  <c r="Q254" i="51" s="1"/>
  <c r="CC253" i="51"/>
  <c r="CC254" i="51" s="1"/>
  <c r="DB253" i="51"/>
  <c r="DB254" i="51" s="1"/>
  <c r="K253" i="51"/>
  <c r="K254" i="51" s="1"/>
  <c r="BW253" i="51"/>
  <c r="BW254" i="51" s="1"/>
  <c r="T253" i="51"/>
  <c r="T254" i="51" s="1"/>
  <c r="CF253" i="51"/>
  <c r="CF254" i="51" s="1"/>
  <c r="U253" i="51"/>
  <c r="U254" i="51" s="1"/>
  <c r="CG253" i="51"/>
  <c r="CG254" i="51" s="1"/>
  <c r="AL253" i="51"/>
  <c r="AL254" i="51" s="1"/>
  <c r="CX253" i="51"/>
  <c r="CX254" i="51" s="1"/>
  <c r="BC253" i="51"/>
  <c r="BC254" i="51" s="1"/>
  <c r="DO253" i="51"/>
  <c r="DO254" i="51" s="1"/>
  <c r="BT253" i="51"/>
  <c r="BT254" i="51" s="1"/>
  <c r="Y253" i="51"/>
  <c r="Y254" i="51" s="1"/>
  <c r="CK253" i="51"/>
  <c r="CK254" i="51" s="1"/>
  <c r="S253" i="51"/>
  <c r="S254" i="51" s="1"/>
  <c r="CE253" i="51"/>
  <c r="CE254" i="51" s="1"/>
  <c r="AB253" i="51"/>
  <c r="AB254" i="51" s="1"/>
  <c r="CN253" i="51"/>
  <c r="CN254" i="51" s="1"/>
  <c r="AC253" i="51"/>
  <c r="AC254" i="51" s="1"/>
  <c r="CO253" i="51"/>
  <c r="CO254" i="51" s="1"/>
  <c r="AT253" i="51"/>
  <c r="AT254" i="51" s="1"/>
  <c r="DF253" i="51"/>
  <c r="DF254" i="51" s="1"/>
  <c r="BK253" i="51"/>
  <c r="BK254" i="51" s="1"/>
  <c r="DW253" i="51"/>
  <c r="DW254" i="51" s="1"/>
  <c r="P253" i="51"/>
  <c r="P254" i="51" s="1"/>
  <c r="CB253" i="51"/>
  <c r="CB254" i="51" s="1"/>
  <c r="AG253" i="51"/>
  <c r="AG254" i="51" s="1"/>
  <c r="CS253" i="51"/>
  <c r="CS254" i="51" s="1"/>
  <c r="AA253" i="51"/>
  <c r="AA254" i="51" s="1"/>
  <c r="CM253" i="51"/>
  <c r="CM254" i="51" s="1"/>
  <c r="AJ253" i="51"/>
  <c r="AJ254" i="51" s="1"/>
  <c r="CV253" i="51"/>
  <c r="CV254" i="51" s="1"/>
  <c r="AK253" i="51"/>
  <c r="AK254" i="51" s="1"/>
  <c r="CW253" i="51"/>
  <c r="CW254" i="51" s="1"/>
  <c r="BB253" i="51"/>
  <c r="BB254" i="51" s="1"/>
  <c r="DN253" i="51"/>
  <c r="DN254" i="51" s="1"/>
  <c r="BS253" i="51"/>
  <c r="BS254" i="51" s="1"/>
  <c r="X253" i="51"/>
  <c r="X254" i="51" s="1"/>
  <c r="CJ253" i="51"/>
  <c r="CJ254" i="51" s="1"/>
  <c r="AO253" i="51"/>
  <c r="AO254" i="51" s="1"/>
  <c r="DA253" i="51"/>
  <c r="DA254" i="51" s="1"/>
  <c r="AI253" i="51"/>
  <c r="AI254" i="51" s="1"/>
  <c r="CU253" i="51"/>
  <c r="CU254" i="51" s="1"/>
  <c r="AR253" i="51"/>
  <c r="AR254" i="51" s="1"/>
  <c r="DD253" i="51"/>
  <c r="DD254" i="51" s="1"/>
  <c r="AS253" i="51"/>
  <c r="AS254" i="51" s="1"/>
  <c r="DE253" i="51"/>
  <c r="DE254" i="51" s="1"/>
  <c r="BJ253" i="51"/>
  <c r="BJ254" i="51" s="1"/>
  <c r="DV253" i="51"/>
  <c r="DV254" i="51" s="1"/>
  <c r="O253" i="51"/>
  <c r="O254" i="51" s="1"/>
  <c r="CA253" i="51"/>
  <c r="CA254" i="51" s="1"/>
  <c r="AF253" i="51"/>
  <c r="AF254" i="51" s="1"/>
  <c r="CR253" i="51"/>
  <c r="CR254" i="51" s="1"/>
  <c r="AW253" i="51"/>
  <c r="AW254" i="51" s="1"/>
  <c r="DI253" i="51"/>
  <c r="DI254" i="51" s="1"/>
  <c r="AQ253" i="51"/>
  <c r="AQ254" i="51" s="1"/>
  <c r="DC253" i="51"/>
  <c r="DC254" i="51" s="1"/>
  <c r="AZ253" i="51"/>
  <c r="AZ254" i="51" s="1"/>
  <c r="DL253" i="51"/>
  <c r="DL254" i="51" s="1"/>
  <c r="BA253" i="51"/>
  <c r="BA254" i="51" s="1"/>
  <c r="DM253" i="51"/>
  <c r="DM254" i="51" s="1"/>
  <c r="BR253" i="51"/>
  <c r="BR254" i="51" s="1"/>
  <c r="W253" i="51"/>
  <c r="W254" i="51" s="1"/>
  <c r="CI253" i="51"/>
  <c r="CI254" i="51" s="1"/>
  <c r="AN253" i="51"/>
  <c r="AN254" i="51" s="1"/>
  <c r="CZ253" i="51"/>
  <c r="CZ254" i="51" s="1"/>
  <c r="BE253" i="51"/>
  <c r="BE254" i="51" s="1"/>
  <c r="DQ253" i="51"/>
  <c r="DQ254" i="51" s="1"/>
  <c r="DT253" i="51"/>
  <c r="DT254" i="51" s="1"/>
  <c r="AE253" i="51"/>
  <c r="AE254" i="51" s="1"/>
  <c r="BI253" i="51"/>
  <c r="BI254" i="51" s="1"/>
  <c r="CQ253" i="51"/>
  <c r="CQ254" i="51" s="1"/>
  <c r="DU253" i="51"/>
  <c r="DU254" i="51" s="1"/>
  <c r="AY253" i="51"/>
  <c r="AY254" i="51" s="1"/>
  <c r="BH253" i="51"/>
  <c r="BH254" i="51" s="1"/>
  <c r="DK253" i="51"/>
  <c r="DK254" i="51" s="1"/>
  <c r="N253" i="51"/>
  <c r="N254" i="51" s="1"/>
  <c r="AV253" i="51"/>
  <c r="AV254" i="51" s="1"/>
  <c r="BZ253" i="51"/>
  <c r="BZ254" i="51" s="1"/>
  <c r="DH253" i="51"/>
  <c r="DH254" i="51" s="1"/>
  <c r="BM253" i="51"/>
  <c r="BM254" i="51" s="1"/>
  <c r="K283" i="51"/>
  <c r="CD283" i="51"/>
  <c r="DR283" i="51"/>
  <c r="BF283" i="51"/>
  <c r="DJ283" i="51"/>
  <c r="DB283" i="51"/>
  <c r="CT283" i="51"/>
  <c r="AX283" i="51"/>
  <c r="AP283" i="51"/>
  <c r="AH283" i="51"/>
  <c r="Z283" i="51"/>
  <c r="DZ283" i="51"/>
  <c r="CL283" i="51"/>
  <c r="BV283" i="51"/>
  <c r="BN283" i="51"/>
  <c r="CC283" i="51"/>
  <c r="Q283" i="51"/>
  <c r="CJ283" i="51"/>
  <c r="X283" i="51"/>
  <c r="CY283" i="51"/>
  <c r="AM283" i="51"/>
  <c r="DF283" i="51"/>
  <c r="AT283" i="51"/>
  <c r="DE283" i="51"/>
  <c r="AS283" i="51"/>
  <c r="EB283" i="51"/>
  <c r="BP283" i="51"/>
  <c r="CE283" i="51"/>
  <c r="S283" i="51"/>
  <c r="BU283" i="51"/>
  <c r="CB283" i="51"/>
  <c r="P283" i="51"/>
  <c r="CQ283" i="51"/>
  <c r="AE283" i="51"/>
  <c r="CX283" i="51"/>
  <c r="AL283" i="51"/>
  <c r="CW283" i="51"/>
  <c r="AK283" i="51"/>
  <c r="DT283" i="51"/>
  <c r="BH283" i="51"/>
  <c r="DY283" i="51"/>
  <c r="BM283" i="51"/>
  <c r="BT283" i="51"/>
  <c r="CI283" i="51"/>
  <c r="W283" i="51"/>
  <c r="CP283" i="51"/>
  <c r="AD283" i="51"/>
  <c r="CO283" i="51"/>
  <c r="AC283" i="51"/>
  <c r="DL283" i="51"/>
  <c r="AZ283" i="51"/>
  <c r="R283" i="51"/>
  <c r="DQ283" i="51"/>
  <c r="BE283" i="51"/>
  <c r="DI283" i="51"/>
  <c r="AW283" i="51"/>
  <c r="DP283" i="51"/>
  <c r="BD283" i="51"/>
  <c r="BS283" i="51"/>
  <c r="BZ283" i="51"/>
  <c r="N283" i="51"/>
  <c r="BY283" i="51"/>
  <c r="M283" i="51"/>
  <c r="CV283" i="51"/>
  <c r="AJ283" i="51"/>
  <c r="DK283" i="51"/>
  <c r="AY283" i="51"/>
  <c r="DA283" i="51"/>
  <c r="AO283" i="51"/>
  <c r="DH283" i="51"/>
  <c r="AV283" i="51"/>
  <c r="DW283" i="51"/>
  <c r="BK283" i="51"/>
  <c r="BR283" i="51"/>
  <c r="BQ283" i="51"/>
  <c r="CN283" i="51"/>
  <c r="AB283" i="51"/>
  <c r="CS283" i="51"/>
  <c r="AG283" i="51"/>
  <c r="CZ283" i="51"/>
  <c r="AN283" i="51"/>
  <c r="DO283" i="51"/>
  <c r="BC283" i="51"/>
  <c r="DV283" i="51"/>
  <c r="BJ283" i="51"/>
  <c r="DU283" i="51"/>
  <c r="BI283" i="51"/>
  <c r="CF283" i="51"/>
  <c r="T283" i="51"/>
  <c r="CR283" i="51"/>
  <c r="AU283" i="51"/>
  <c r="DN283" i="51"/>
  <c r="BA283" i="51"/>
  <c r="BX283" i="51"/>
  <c r="DC283" i="51"/>
  <c r="AA283" i="51"/>
  <c r="CK283" i="51"/>
  <c r="BL283" i="51"/>
  <c r="O283" i="51"/>
  <c r="CH283" i="51"/>
  <c r="U283" i="51"/>
  <c r="AR283" i="51"/>
  <c r="J283" i="51"/>
  <c r="CU283" i="51"/>
  <c r="Y283" i="51"/>
  <c r="AF283" i="51"/>
  <c r="BB283" i="51"/>
  <c r="L283" i="51"/>
  <c r="CM283" i="51"/>
  <c r="V283" i="51"/>
  <c r="BW283" i="51"/>
  <c r="BO283" i="51"/>
  <c r="BG283" i="51"/>
  <c r="DG283" i="51"/>
  <c r="DM283" i="51"/>
  <c r="EA283" i="51"/>
  <c r="AQ283" i="51"/>
  <c r="CG283" i="51"/>
  <c r="DX283" i="51"/>
  <c r="CA283" i="51"/>
  <c r="DS283" i="51"/>
  <c r="DD283" i="51"/>
  <c r="AI283" i="51"/>
  <c r="BC224" i="50"/>
  <c r="CB224" i="50"/>
  <c r="DW224" i="50"/>
  <c r="DF224" i="50"/>
  <c r="AT224" i="50"/>
  <c r="CW224" i="50"/>
  <c r="AK224" i="50"/>
  <c r="CV224" i="50"/>
  <c r="AJ224" i="50"/>
  <c r="CT224" i="50"/>
  <c r="AH224" i="50"/>
  <c r="CS224" i="50"/>
  <c r="AG224" i="50"/>
  <c r="AE224" i="50"/>
  <c r="DC224" i="50"/>
  <c r="O224" i="50"/>
  <c r="CY224" i="50"/>
  <c r="X224" i="50"/>
  <c r="CX224" i="50"/>
  <c r="AL224" i="50"/>
  <c r="CO224" i="50"/>
  <c r="AC224" i="50"/>
  <c r="CN224" i="50"/>
  <c r="AB224" i="50"/>
  <c r="CL224" i="50"/>
  <c r="Z224" i="50"/>
  <c r="CK224" i="50"/>
  <c r="Y224" i="50"/>
  <c r="AY224" i="50"/>
  <c r="K224" i="50"/>
  <c r="BW224" i="50"/>
  <c r="DS224" i="50"/>
  <c r="AU224" i="50"/>
  <c r="CP224" i="50"/>
  <c r="AD224" i="50"/>
  <c r="CG224" i="50"/>
  <c r="U224" i="50"/>
  <c r="CF224" i="50"/>
  <c r="T224" i="50"/>
  <c r="CD224" i="50"/>
  <c r="R224" i="50"/>
  <c r="CC224" i="50"/>
  <c r="Q224" i="50"/>
  <c r="BT224" i="50"/>
  <c r="CU224" i="50"/>
  <c r="BL224" i="50"/>
  <c r="DX224" i="50"/>
  <c r="S224" i="50"/>
  <c r="BO224" i="50"/>
  <c r="CH224" i="50"/>
  <c r="V224" i="50"/>
  <c r="BY224" i="50"/>
  <c r="M224" i="50"/>
  <c r="BX224" i="50"/>
  <c r="L224" i="50"/>
  <c r="BV224" i="50"/>
  <c r="J224" i="50"/>
  <c r="BU224" i="50"/>
  <c r="AA224" i="50"/>
  <c r="CQ224" i="50"/>
  <c r="CR224" i="50"/>
  <c r="BD224" i="50"/>
  <c r="DP224" i="50"/>
  <c r="AN224" i="50"/>
  <c r="CJ224" i="50"/>
  <c r="BZ224" i="50"/>
  <c r="N224" i="50"/>
  <c r="BQ224" i="50"/>
  <c r="EB224" i="50"/>
  <c r="BP224" i="50"/>
  <c r="DZ224" i="50"/>
  <c r="BN224" i="50"/>
  <c r="DY224" i="50"/>
  <c r="BM224" i="50"/>
  <c r="AV224" i="50"/>
  <c r="DK224" i="50"/>
  <c r="CI224" i="50"/>
  <c r="AI224" i="50"/>
  <c r="DO224" i="50"/>
  <c r="W224" i="50"/>
  <c r="P224" i="50"/>
  <c r="BK224" i="50"/>
  <c r="DG224" i="50"/>
  <c r="BR224" i="50"/>
  <c r="DU224" i="50"/>
  <c r="BI224" i="50"/>
  <c r="DT224" i="50"/>
  <c r="BH224" i="50"/>
  <c r="DR224" i="50"/>
  <c r="BF224" i="50"/>
  <c r="DQ224" i="50"/>
  <c r="BE224" i="50"/>
  <c r="BS224" i="50"/>
  <c r="AQ224" i="50"/>
  <c r="CA224" i="50"/>
  <c r="AM224" i="50"/>
  <c r="CE224" i="50"/>
  <c r="DV224" i="50"/>
  <c r="BJ224" i="50"/>
  <c r="DM224" i="50"/>
  <c r="BA224" i="50"/>
  <c r="DL224" i="50"/>
  <c r="AZ224" i="50"/>
  <c r="DJ224" i="50"/>
  <c r="AX224" i="50"/>
  <c r="DI224" i="50"/>
  <c r="AW224" i="50"/>
  <c r="CM224" i="50"/>
  <c r="DE224" i="50"/>
  <c r="DH224" i="50"/>
  <c r="BG224" i="50"/>
  <c r="AS224" i="50"/>
  <c r="DD224" i="50"/>
  <c r="AO224" i="50"/>
  <c r="AR224" i="50"/>
  <c r="BB224" i="50"/>
  <c r="DB224" i="50"/>
  <c r="EA224" i="50"/>
  <c r="CZ224" i="50"/>
  <c r="AP224" i="50"/>
  <c r="AF224" i="50"/>
  <c r="DN224" i="50"/>
  <c r="DA224" i="50"/>
  <c r="CL262" i="50"/>
  <c r="CL263" i="50" s="1"/>
  <c r="BF262" i="50"/>
  <c r="BF263" i="50" s="1"/>
  <c r="Z262" i="50"/>
  <c r="Z263" i="50" s="1"/>
  <c r="CT262" i="50"/>
  <c r="CT263" i="50" s="1"/>
  <c r="DJ262" i="50"/>
  <c r="DJ263" i="50" s="1"/>
  <c r="DB262" i="50"/>
  <c r="DB263" i="50" s="1"/>
  <c r="CP262" i="50"/>
  <c r="CP263" i="50" s="1"/>
  <c r="DZ262" i="50"/>
  <c r="DZ263" i="50" s="1"/>
  <c r="CD262" i="50"/>
  <c r="CD263" i="50" s="1"/>
  <c r="BV262" i="50"/>
  <c r="BV263" i="50" s="1"/>
  <c r="BJ262" i="50"/>
  <c r="BJ263" i="50" s="1"/>
  <c r="AX262" i="50"/>
  <c r="AX263" i="50" s="1"/>
  <c r="AP262" i="50"/>
  <c r="AP263" i="50" s="1"/>
  <c r="AD262" i="50"/>
  <c r="AD263" i="50" s="1"/>
  <c r="DY262" i="50"/>
  <c r="DY263" i="50" s="1"/>
  <c r="R262" i="50"/>
  <c r="R263" i="50" s="1"/>
  <c r="J262" i="50"/>
  <c r="J263" i="50" s="1"/>
  <c r="DR262" i="50"/>
  <c r="DR263" i="50" s="1"/>
  <c r="AH262" i="50"/>
  <c r="AH263" i="50" s="1"/>
  <c r="DN262" i="50"/>
  <c r="DN263" i="50" s="1"/>
  <c r="DF262" i="50"/>
  <c r="DF263" i="50" s="1"/>
  <c r="CX262" i="50"/>
  <c r="CX263" i="50" s="1"/>
  <c r="CH262" i="50"/>
  <c r="CH263" i="50" s="1"/>
  <c r="BZ262" i="50"/>
  <c r="BZ263" i="50" s="1"/>
  <c r="BR262" i="50"/>
  <c r="BR263" i="50" s="1"/>
  <c r="BN262" i="50"/>
  <c r="BN263" i="50" s="1"/>
  <c r="BB262" i="50"/>
  <c r="BB263" i="50" s="1"/>
  <c r="AT262" i="50"/>
  <c r="AT263" i="50" s="1"/>
  <c r="AL262" i="50"/>
  <c r="AL263" i="50" s="1"/>
  <c r="N262" i="50"/>
  <c r="N263" i="50" s="1"/>
  <c r="DV262" i="50"/>
  <c r="DV263" i="50" s="1"/>
  <c r="AY262" i="50"/>
  <c r="AY263" i="50" s="1"/>
  <c r="DK262" i="50"/>
  <c r="DK263" i="50" s="1"/>
  <c r="BH262" i="50"/>
  <c r="BH263" i="50" s="1"/>
  <c r="DT262" i="50"/>
  <c r="DT263" i="50" s="1"/>
  <c r="BQ262" i="50"/>
  <c r="BQ263" i="50" s="1"/>
  <c r="W262" i="50"/>
  <c r="W263" i="50" s="1"/>
  <c r="CI262" i="50"/>
  <c r="CI263" i="50" s="1"/>
  <c r="AN262" i="50"/>
  <c r="AN263" i="50" s="1"/>
  <c r="CZ262" i="50"/>
  <c r="CZ263" i="50" s="1"/>
  <c r="BE262" i="50"/>
  <c r="BE263" i="50" s="1"/>
  <c r="DQ262" i="50"/>
  <c r="DQ263" i="50" s="1"/>
  <c r="BG262" i="50"/>
  <c r="BG263" i="50" s="1"/>
  <c r="DS262" i="50"/>
  <c r="DS263" i="50" s="1"/>
  <c r="BP262" i="50"/>
  <c r="BP263" i="50" s="1"/>
  <c r="EB262" i="50"/>
  <c r="EB263" i="50" s="1"/>
  <c r="M262" i="50"/>
  <c r="M263" i="50" s="1"/>
  <c r="BY262" i="50"/>
  <c r="BY263" i="50" s="1"/>
  <c r="AE262" i="50"/>
  <c r="AE263" i="50" s="1"/>
  <c r="CQ262" i="50"/>
  <c r="CQ263" i="50" s="1"/>
  <c r="AV262" i="50"/>
  <c r="AV263" i="50" s="1"/>
  <c r="DH262" i="50"/>
  <c r="DH263" i="50" s="1"/>
  <c r="BM262" i="50"/>
  <c r="BM263" i="50" s="1"/>
  <c r="BO262" i="50"/>
  <c r="BO263" i="50" s="1"/>
  <c r="EA262" i="50"/>
  <c r="EA263" i="50" s="1"/>
  <c r="L262" i="50"/>
  <c r="L263" i="50" s="1"/>
  <c r="BX262" i="50"/>
  <c r="BX263" i="50" s="1"/>
  <c r="U262" i="50"/>
  <c r="U263" i="50" s="1"/>
  <c r="CG262" i="50"/>
  <c r="CG263" i="50" s="1"/>
  <c r="AM262" i="50"/>
  <c r="AM263" i="50" s="1"/>
  <c r="CY262" i="50"/>
  <c r="CY263" i="50" s="1"/>
  <c r="BD262" i="50"/>
  <c r="BD263" i="50" s="1"/>
  <c r="DP262" i="50"/>
  <c r="DP263" i="50" s="1"/>
  <c r="BU262" i="50"/>
  <c r="BU263" i="50" s="1"/>
  <c r="V262" i="50"/>
  <c r="V263" i="50" s="1"/>
  <c r="S262" i="50"/>
  <c r="S263" i="50" s="1"/>
  <c r="CE262" i="50"/>
  <c r="CE263" i="50" s="1"/>
  <c r="AB262" i="50"/>
  <c r="AB263" i="50" s="1"/>
  <c r="CN262" i="50"/>
  <c r="CN263" i="50" s="1"/>
  <c r="AK262" i="50"/>
  <c r="AK263" i="50" s="1"/>
  <c r="CW262" i="50"/>
  <c r="CW263" i="50" s="1"/>
  <c r="BC262" i="50"/>
  <c r="BC263" i="50" s="1"/>
  <c r="DO262" i="50"/>
  <c r="DO263" i="50" s="1"/>
  <c r="BT262" i="50"/>
  <c r="BT263" i="50" s="1"/>
  <c r="Y262" i="50"/>
  <c r="Y263" i="50" s="1"/>
  <c r="CK262" i="50"/>
  <c r="CK263" i="50" s="1"/>
  <c r="AA262" i="50"/>
  <c r="AA263" i="50" s="1"/>
  <c r="CM262" i="50"/>
  <c r="CM263" i="50" s="1"/>
  <c r="AJ262" i="50"/>
  <c r="AJ263" i="50" s="1"/>
  <c r="CV262" i="50"/>
  <c r="CV263" i="50" s="1"/>
  <c r="AS262" i="50"/>
  <c r="AS263" i="50" s="1"/>
  <c r="DE262" i="50"/>
  <c r="DE263" i="50" s="1"/>
  <c r="BK262" i="50"/>
  <c r="BK263" i="50" s="1"/>
  <c r="DW262" i="50"/>
  <c r="DW263" i="50" s="1"/>
  <c r="P262" i="50"/>
  <c r="P263" i="50" s="1"/>
  <c r="CB262" i="50"/>
  <c r="CB263" i="50" s="1"/>
  <c r="AG262" i="50"/>
  <c r="AG263" i="50" s="1"/>
  <c r="CS262" i="50"/>
  <c r="CS263" i="50" s="1"/>
  <c r="AI262" i="50"/>
  <c r="AI263" i="50" s="1"/>
  <c r="CU262" i="50"/>
  <c r="CU263" i="50" s="1"/>
  <c r="AR262" i="50"/>
  <c r="AR263" i="50" s="1"/>
  <c r="DD262" i="50"/>
  <c r="DD263" i="50" s="1"/>
  <c r="BA262" i="50"/>
  <c r="BA263" i="50" s="1"/>
  <c r="DM262" i="50"/>
  <c r="DM263" i="50" s="1"/>
  <c r="BS262" i="50"/>
  <c r="BS263" i="50" s="1"/>
  <c r="X262" i="50"/>
  <c r="X263" i="50" s="1"/>
  <c r="CJ262" i="50"/>
  <c r="CJ263" i="50" s="1"/>
  <c r="AO262" i="50"/>
  <c r="AO263" i="50" s="1"/>
  <c r="DA262" i="50"/>
  <c r="DA263" i="50" s="1"/>
  <c r="Q262" i="50"/>
  <c r="Q263" i="50" s="1"/>
  <c r="O262" i="50"/>
  <c r="O263" i="50" s="1"/>
  <c r="AF262" i="50"/>
  <c r="AF263" i="50" s="1"/>
  <c r="AW262" i="50"/>
  <c r="AW263" i="50" s="1"/>
  <c r="K262" i="50"/>
  <c r="K263" i="50" s="1"/>
  <c r="T262" i="50"/>
  <c r="T263" i="50" s="1"/>
  <c r="AC262" i="50"/>
  <c r="AC263" i="50" s="1"/>
  <c r="AU262" i="50"/>
  <c r="AU263" i="50" s="1"/>
  <c r="BL262" i="50"/>
  <c r="BL263" i="50" s="1"/>
  <c r="CC262" i="50"/>
  <c r="CC263" i="50" s="1"/>
  <c r="AQ262" i="50"/>
  <c r="AQ263" i="50" s="1"/>
  <c r="AZ262" i="50"/>
  <c r="AZ263" i="50" s="1"/>
  <c r="BI262" i="50"/>
  <c r="BI263" i="50" s="1"/>
  <c r="CA262" i="50"/>
  <c r="CA263" i="50" s="1"/>
  <c r="CR262" i="50"/>
  <c r="CR263" i="50" s="1"/>
  <c r="DI262" i="50"/>
  <c r="DI263" i="50" s="1"/>
  <c r="BW262" i="50"/>
  <c r="BW263" i="50" s="1"/>
  <c r="CF262" i="50"/>
  <c r="CF263" i="50" s="1"/>
  <c r="CO262" i="50"/>
  <c r="CO263" i="50" s="1"/>
  <c r="DG262" i="50"/>
  <c r="DG263" i="50" s="1"/>
  <c r="DX262" i="50"/>
  <c r="DX263" i="50" s="1"/>
  <c r="DC262" i="50"/>
  <c r="DC263" i="50" s="1"/>
  <c r="DL262" i="50"/>
  <c r="DL263" i="50" s="1"/>
  <c r="DU262" i="50"/>
  <c r="DU263" i="50" s="1"/>
  <c r="DA69" i="53"/>
  <c r="DB69" i="53"/>
  <c r="BZ69" i="53"/>
  <c r="N69" i="53"/>
  <c r="BQ69" i="53"/>
  <c r="EB69" i="53"/>
  <c r="BP69" i="53"/>
  <c r="EA69" i="53"/>
  <c r="BO69" i="53"/>
  <c r="DX69" i="53"/>
  <c r="BL69" i="53"/>
  <c r="DO69" i="53"/>
  <c r="BC69" i="53"/>
  <c r="BF69" i="53"/>
  <c r="AX69" i="53"/>
  <c r="BN69" i="53"/>
  <c r="DN69" i="53"/>
  <c r="BB69" i="53"/>
  <c r="DE69" i="53"/>
  <c r="AS69" i="53"/>
  <c r="DD69" i="53"/>
  <c r="AR69" i="53"/>
  <c r="DC69" i="53"/>
  <c r="AQ69" i="53"/>
  <c r="CZ69" i="53"/>
  <c r="AN69" i="53"/>
  <c r="CQ69" i="53"/>
  <c r="AE69" i="53"/>
  <c r="CK69" i="53"/>
  <c r="CC69" i="53"/>
  <c r="CS69" i="53"/>
  <c r="BV69" i="53"/>
  <c r="DF69" i="53"/>
  <c r="AT69" i="53"/>
  <c r="CW69" i="53"/>
  <c r="AK69" i="53"/>
  <c r="CV69" i="53"/>
  <c r="AJ69" i="53"/>
  <c r="CU69" i="53"/>
  <c r="AI69" i="53"/>
  <c r="CR69" i="53"/>
  <c r="AF69" i="53"/>
  <c r="CI69" i="53"/>
  <c r="W69" i="53"/>
  <c r="BE69" i="53"/>
  <c r="AW69" i="53"/>
  <c r="BM69" i="53"/>
  <c r="CX69" i="53"/>
  <c r="AL69" i="53"/>
  <c r="CO69" i="53"/>
  <c r="AC69" i="53"/>
  <c r="CN69" i="53"/>
  <c r="AB69" i="53"/>
  <c r="CM69" i="53"/>
  <c r="AA69" i="53"/>
  <c r="CJ69" i="53"/>
  <c r="X69" i="53"/>
  <c r="CA69" i="53"/>
  <c r="O69" i="53"/>
  <c r="Y69" i="53"/>
  <c r="Q69" i="53"/>
  <c r="AG69" i="53"/>
  <c r="J69" i="53"/>
  <c r="J70" i="53" s="1"/>
  <c r="J72" i="53" s="1"/>
  <c r="J85" i="53" s="1"/>
  <c r="CP69" i="53"/>
  <c r="AD69" i="53"/>
  <c r="CG69" i="53"/>
  <c r="U69" i="53"/>
  <c r="CF69" i="53"/>
  <c r="T69" i="53"/>
  <c r="CE69" i="53"/>
  <c r="S69" i="53"/>
  <c r="CB69" i="53"/>
  <c r="P69" i="53"/>
  <c r="BS69" i="53"/>
  <c r="DR69" i="53"/>
  <c r="DJ69" i="53"/>
  <c r="DZ69" i="53"/>
  <c r="AO69" i="53"/>
  <c r="BY69" i="53"/>
  <c r="AZ69" i="53"/>
  <c r="DP69" i="53"/>
  <c r="BK69" i="53"/>
  <c r="DI69" i="53"/>
  <c r="DV69" i="53"/>
  <c r="BI69" i="53"/>
  <c r="L69" i="53"/>
  <c r="DH69" i="53"/>
  <c r="AU69" i="53"/>
  <c r="CT69" i="53"/>
  <c r="CH69" i="53"/>
  <c r="BA69" i="53"/>
  <c r="DS69" i="53"/>
  <c r="BT69" i="53"/>
  <c r="AM69" i="53"/>
  <c r="AH69" i="53"/>
  <c r="BR69" i="53"/>
  <c r="M69" i="53"/>
  <c r="DK69" i="53"/>
  <c r="BD69" i="53"/>
  <c r="CL69" i="53"/>
  <c r="DY69" i="53"/>
  <c r="BJ69" i="53"/>
  <c r="DT69" i="53"/>
  <c r="BW69" i="53"/>
  <c r="AV69" i="53"/>
  <c r="Z69" i="53"/>
  <c r="V69" i="53"/>
  <c r="DL69" i="53"/>
  <c r="BG69" i="53"/>
  <c r="DW69" i="53"/>
  <c r="DQ69" i="53"/>
  <c r="BU69" i="53"/>
  <c r="DU69" i="53"/>
  <c r="BX69" i="53"/>
  <c r="AY69" i="53"/>
  <c r="DG69" i="53"/>
  <c r="CD69" i="53"/>
  <c r="K69" i="53"/>
  <c r="CY69" i="53"/>
  <c r="R69" i="53"/>
  <c r="AP69" i="53"/>
  <c r="DM69" i="53"/>
  <c r="BH69" i="53"/>
  <c r="DE215" i="53"/>
  <c r="AS215" i="53"/>
  <c r="DD215" i="53"/>
  <c r="AR215" i="53"/>
  <c r="DC215" i="53"/>
  <c r="AQ215" i="53"/>
  <c r="DB215" i="53"/>
  <c r="AP215" i="53"/>
  <c r="DA215" i="53"/>
  <c r="AO215" i="53"/>
  <c r="CQ215" i="53"/>
  <c r="AE215" i="53"/>
  <c r="CH215" i="53"/>
  <c r="V215" i="53"/>
  <c r="CJ215" i="53"/>
  <c r="CW215" i="53"/>
  <c r="AK215" i="53"/>
  <c r="CV215" i="53"/>
  <c r="AJ215" i="53"/>
  <c r="CU215" i="53"/>
  <c r="AI215" i="53"/>
  <c r="CT215" i="53"/>
  <c r="AH215" i="53"/>
  <c r="CS215" i="53"/>
  <c r="AG215" i="53"/>
  <c r="CI215" i="53"/>
  <c r="W215" i="53"/>
  <c r="BZ215" i="53"/>
  <c r="N215" i="53"/>
  <c r="X215" i="53"/>
  <c r="CO215" i="53"/>
  <c r="AC215" i="53"/>
  <c r="CN215" i="53"/>
  <c r="AB215" i="53"/>
  <c r="CM215" i="53"/>
  <c r="AA215" i="53"/>
  <c r="CL215" i="53"/>
  <c r="Z215" i="53"/>
  <c r="CK215" i="53"/>
  <c r="Y215" i="53"/>
  <c r="CA215" i="53"/>
  <c r="O215" i="53"/>
  <c r="BR215" i="53"/>
  <c r="DH215" i="53"/>
  <c r="CB215" i="53"/>
  <c r="CG215" i="53"/>
  <c r="U215" i="53"/>
  <c r="CF215" i="53"/>
  <c r="T215" i="53"/>
  <c r="CE215" i="53"/>
  <c r="S215" i="53"/>
  <c r="CD215" i="53"/>
  <c r="R215" i="53"/>
  <c r="CC215" i="53"/>
  <c r="Q215" i="53"/>
  <c r="BS215" i="53"/>
  <c r="DV215" i="53"/>
  <c r="BJ215" i="53"/>
  <c r="AV215" i="53"/>
  <c r="P215" i="53"/>
  <c r="BY215" i="53"/>
  <c r="M215" i="53"/>
  <c r="BX215" i="53"/>
  <c r="L215" i="53"/>
  <c r="BW215" i="53"/>
  <c r="K215" i="53"/>
  <c r="BV215" i="53"/>
  <c r="J215" i="53"/>
  <c r="BU215" i="53"/>
  <c r="DW215" i="53"/>
  <c r="BK215" i="53"/>
  <c r="DN215" i="53"/>
  <c r="BB215" i="53"/>
  <c r="CZ215" i="53"/>
  <c r="DX215" i="53"/>
  <c r="BQ215" i="53"/>
  <c r="EB215" i="53"/>
  <c r="BP215" i="53"/>
  <c r="EA215" i="53"/>
  <c r="BO215" i="53"/>
  <c r="DZ215" i="53"/>
  <c r="BN215" i="53"/>
  <c r="DY215" i="53"/>
  <c r="BM215" i="53"/>
  <c r="DO215" i="53"/>
  <c r="BC215" i="53"/>
  <c r="DF215" i="53"/>
  <c r="AT215" i="53"/>
  <c r="AN215" i="53"/>
  <c r="BL215" i="53"/>
  <c r="DU215" i="53"/>
  <c r="BI215" i="53"/>
  <c r="DT215" i="53"/>
  <c r="BH215" i="53"/>
  <c r="DS215" i="53"/>
  <c r="BG215" i="53"/>
  <c r="DR215" i="53"/>
  <c r="BF215" i="53"/>
  <c r="DQ215" i="53"/>
  <c r="BE215" i="53"/>
  <c r="DG215" i="53"/>
  <c r="AU215" i="53"/>
  <c r="CX215" i="53"/>
  <c r="AL215" i="53"/>
  <c r="CR215" i="53"/>
  <c r="DP215" i="53"/>
  <c r="AZ215" i="53"/>
  <c r="AM215" i="53"/>
  <c r="BT215" i="53"/>
  <c r="DK215" i="53"/>
  <c r="CP215" i="53"/>
  <c r="BD215" i="53"/>
  <c r="AY215" i="53"/>
  <c r="AD215" i="53"/>
  <c r="DL215" i="53"/>
  <c r="DJ215" i="53"/>
  <c r="AF215" i="53"/>
  <c r="CY215" i="53"/>
  <c r="AX215" i="53"/>
  <c r="DM215" i="53"/>
  <c r="DI215" i="53"/>
  <c r="BA215" i="53"/>
  <c r="AW215" i="53"/>
  <c r="V269" i="49"/>
  <c r="EB130" i="52"/>
  <c r="AC130" i="52"/>
  <c r="BI130" i="52"/>
  <c r="CO130" i="52"/>
  <c r="K130" i="52"/>
  <c r="P130" i="52"/>
  <c r="U130" i="52"/>
  <c r="AA130" i="52"/>
  <c r="DU130" i="52"/>
  <c r="AI130" i="52"/>
  <c r="AQ130" i="52"/>
  <c r="BA130" i="52"/>
  <c r="BG130" i="52"/>
  <c r="BO130" i="52"/>
  <c r="M130" i="52"/>
  <c r="BW130" i="52"/>
  <c r="R130" i="52"/>
  <c r="S130" i="52"/>
  <c r="CG130" i="52"/>
  <c r="CM130" i="52"/>
  <c r="CU130" i="52"/>
  <c r="AK130" i="52"/>
  <c r="DC130" i="52"/>
  <c r="AS130" i="52"/>
  <c r="AY130" i="52"/>
  <c r="DM130" i="52"/>
  <c r="DS130" i="52"/>
  <c r="EA130" i="52"/>
  <c r="BQ130" i="52"/>
  <c r="BY130" i="52"/>
  <c r="CE130" i="52"/>
  <c r="CW130" i="52"/>
  <c r="DE130" i="52"/>
  <c r="J130" i="52"/>
  <c r="V130" i="52"/>
  <c r="CH130" i="52"/>
  <c r="AE130" i="52"/>
  <c r="CQ130" i="52"/>
  <c r="AV130" i="52"/>
  <c r="DH130" i="52"/>
  <c r="BE130" i="52"/>
  <c r="DQ130" i="52"/>
  <c r="BV130" i="52"/>
  <c r="L130" i="52"/>
  <c r="BX130" i="52"/>
  <c r="DK130" i="52"/>
  <c r="AT130" i="52"/>
  <c r="DF130" i="52"/>
  <c r="BC130" i="52"/>
  <c r="DO130" i="52"/>
  <c r="BT130" i="52"/>
  <c r="Q130" i="52"/>
  <c r="CC130" i="52"/>
  <c r="AH130" i="52"/>
  <c r="CT130" i="52"/>
  <c r="AJ130" i="52"/>
  <c r="CV130" i="52"/>
  <c r="BB130" i="52"/>
  <c r="DN130" i="52"/>
  <c r="BK130" i="52"/>
  <c r="DW130" i="52"/>
  <c r="CB130" i="52"/>
  <c r="Y130" i="52"/>
  <c r="CK130" i="52"/>
  <c r="AP130" i="52"/>
  <c r="DB130" i="52"/>
  <c r="AR130" i="52"/>
  <c r="DD130" i="52"/>
  <c r="BJ130" i="52"/>
  <c r="DV130" i="52"/>
  <c r="BS130" i="52"/>
  <c r="X130" i="52"/>
  <c r="CJ130" i="52"/>
  <c r="AG130" i="52"/>
  <c r="CS130" i="52"/>
  <c r="AX130" i="52"/>
  <c r="DJ130" i="52"/>
  <c r="AZ130" i="52"/>
  <c r="DL130" i="52"/>
  <c r="BR130" i="52"/>
  <c r="O130" i="52"/>
  <c r="CA130" i="52"/>
  <c r="AF130" i="52"/>
  <c r="CR130" i="52"/>
  <c r="AO130" i="52"/>
  <c r="DA130" i="52"/>
  <c r="BF130" i="52"/>
  <c r="DR130" i="52"/>
  <c r="BH130" i="52"/>
  <c r="DT130" i="52"/>
  <c r="W130" i="52"/>
  <c r="BL130" i="52"/>
  <c r="DY130" i="52"/>
  <c r="BP130" i="52"/>
  <c r="N130" i="52"/>
  <c r="AU130" i="52"/>
  <c r="DP130" i="52"/>
  <c r="BN130" i="52"/>
  <c r="CN130" i="52"/>
  <c r="AD130" i="52"/>
  <c r="CI130" i="52"/>
  <c r="DX130" i="52"/>
  <c r="CD130" i="52"/>
  <c r="AL130" i="52"/>
  <c r="CY130" i="52"/>
  <c r="AW130" i="52"/>
  <c r="CL130" i="52"/>
  <c r="BZ130" i="52"/>
  <c r="DG130" i="52"/>
  <c r="BM130" i="52"/>
  <c r="DZ130" i="52"/>
  <c r="DI130" i="52"/>
  <c r="CP130" i="52"/>
  <c r="Z130" i="52"/>
  <c r="CX130" i="52"/>
  <c r="T130" i="52"/>
  <c r="AM130" i="52"/>
  <c r="AB130" i="52"/>
  <c r="AN130" i="52"/>
  <c r="CF130" i="52"/>
  <c r="BD130" i="52"/>
  <c r="CZ130" i="52"/>
  <c r="BU130" i="52"/>
  <c r="DZ215" i="52"/>
  <c r="BN215" i="52"/>
  <c r="DY215" i="52"/>
  <c r="BM215" i="52"/>
  <c r="DP215" i="52"/>
  <c r="BD215" i="52"/>
  <c r="DG215" i="52"/>
  <c r="AU215" i="52"/>
  <c r="CX215" i="52"/>
  <c r="AL215" i="52"/>
  <c r="CV215" i="52"/>
  <c r="AJ215" i="52"/>
  <c r="CU215" i="52"/>
  <c r="AI215" i="52"/>
  <c r="CW215" i="52"/>
  <c r="BI215" i="52"/>
  <c r="DR215" i="52"/>
  <c r="BF215" i="52"/>
  <c r="DQ215" i="52"/>
  <c r="BE215" i="52"/>
  <c r="DH215" i="52"/>
  <c r="AV215" i="52"/>
  <c r="CY215" i="52"/>
  <c r="AM215" i="52"/>
  <c r="CP215" i="52"/>
  <c r="AD215" i="52"/>
  <c r="CN215" i="52"/>
  <c r="AB215" i="52"/>
  <c r="CM215" i="52"/>
  <c r="AA215" i="52"/>
  <c r="AK215" i="52"/>
  <c r="DJ215" i="52"/>
  <c r="AX215" i="52"/>
  <c r="DI215" i="52"/>
  <c r="AW215" i="52"/>
  <c r="CZ215" i="52"/>
  <c r="AN215" i="52"/>
  <c r="CQ215" i="52"/>
  <c r="AE215" i="52"/>
  <c r="CH215" i="52"/>
  <c r="V215" i="52"/>
  <c r="CF215" i="52"/>
  <c r="T215" i="52"/>
  <c r="CE215" i="52"/>
  <c r="S215" i="52"/>
  <c r="CO215" i="52"/>
  <c r="DB215" i="52"/>
  <c r="AP215" i="52"/>
  <c r="DA215" i="52"/>
  <c r="AO215" i="52"/>
  <c r="CR215" i="52"/>
  <c r="AF215" i="52"/>
  <c r="CI215" i="52"/>
  <c r="W215" i="52"/>
  <c r="BZ215" i="52"/>
  <c r="N215" i="52"/>
  <c r="BX215" i="52"/>
  <c r="L215" i="52"/>
  <c r="BW215" i="52"/>
  <c r="K215" i="52"/>
  <c r="AC215" i="52"/>
  <c r="CT215" i="52"/>
  <c r="AH215" i="52"/>
  <c r="CS215" i="52"/>
  <c r="AG215" i="52"/>
  <c r="CJ215" i="52"/>
  <c r="X215" i="52"/>
  <c r="CA215" i="52"/>
  <c r="O215" i="52"/>
  <c r="BR215" i="52"/>
  <c r="EB215" i="52"/>
  <c r="BP215" i="52"/>
  <c r="EA215" i="52"/>
  <c r="BO215" i="52"/>
  <c r="DM215" i="52"/>
  <c r="CG215" i="52"/>
  <c r="M215" i="52"/>
  <c r="CL215" i="52"/>
  <c r="Z215" i="52"/>
  <c r="CK215" i="52"/>
  <c r="Y215" i="52"/>
  <c r="CB215" i="52"/>
  <c r="P215" i="52"/>
  <c r="BS215" i="52"/>
  <c r="DV215" i="52"/>
  <c r="BJ215" i="52"/>
  <c r="DT215" i="52"/>
  <c r="BH215" i="52"/>
  <c r="DS215" i="52"/>
  <c r="BG215" i="52"/>
  <c r="BA215" i="52"/>
  <c r="U215" i="52"/>
  <c r="CD215" i="52"/>
  <c r="R215" i="52"/>
  <c r="CC215" i="52"/>
  <c r="Q215" i="52"/>
  <c r="BT215" i="52"/>
  <c r="DW215" i="52"/>
  <c r="BK215" i="52"/>
  <c r="DN215" i="52"/>
  <c r="BB215" i="52"/>
  <c r="DL215" i="52"/>
  <c r="AZ215" i="52"/>
  <c r="DK215" i="52"/>
  <c r="AY215" i="52"/>
  <c r="DE215" i="52"/>
  <c r="BQ215" i="52"/>
  <c r="BY215" i="52"/>
  <c r="BC215" i="52"/>
  <c r="DU215" i="52"/>
  <c r="DF215" i="52"/>
  <c r="AR215" i="52"/>
  <c r="DO215" i="52"/>
  <c r="BV215" i="52"/>
  <c r="AT215" i="52"/>
  <c r="J215" i="52"/>
  <c r="DD215" i="52"/>
  <c r="AS215" i="52"/>
  <c r="BU215" i="52"/>
  <c r="DX215" i="52"/>
  <c r="DC215" i="52"/>
  <c r="BL215" i="52"/>
  <c r="AQ215" i="52"/>
  <c r="CS254" i="50"/>
  <c r="CI254" i="50"/>
  <c r="BI254" i="50"/>
  <c r="BC254" i="50"/>
  <c r="AI254" i="50"/>
  <c r="F269" i="53"/>
  <c r="N269" i="53" s="1"/>
  <c r="J100" i="53"/>
  <c r="J101" i="53" s="1"/>
  <c r="K99" i="53" s="1"/>
  <c r="AT200" i="49"/>
  <c r="DN200" i="49"/>
  <c r="CS200" i="49"/>
  <c r="CB200" i="49"/>
  <c r="AX200" i="49"/>
  <c r="DQ200" i="49"/>
  <c r="BZ200" i="49"/>
  <c r="DE200" i="49"/>
  <c r="DA200" i="49"/>
  <c r="CZ200" i="49"/>
  <c r="DM200" i="49"/>
  <c r="DJ200" i="49"/>
  <c r="DZ200" i="49"/>
  <c r="CK200" i="49"/>
  <c r="CG200" i="49"/>
  <c r="CD200" i="49"/>
  <c r="CR200" i="49"/>
  <c r="CO200" i="49"/>
  <c r="DF200" i="49"/>
  <c r="BN200" i="49"/>
  <c r="BM200" i="49"/>
  <c r="BL200" i="49"/>
  <c r="BE200" i="49"/>
  <c r="BY200" i="49"/>
  <c r="BT200" i="49"/>
  <c r="CL200" i="49"/>
  <c r="AN200" i="49"/>
  <c r="AF200" i="49"/>
  <c r="P200" i="49"/>
  <c r="BA200" i="49"/>
  <c r="BR200" i="49"/>
  <c r="DY200" i="49"/>
  <c r="DX200" i="49"/>
  <c r="DR200" i="49"/>
  <c r="BF200" i="49"/>
  <c r="BB200" i="49"/>
  <c r="J200" i="49"/>
  <c r="AV200" i="49"/>
  <c r="AW200" i="49"/>
  <c r="AI200" i="49"/>
  <c r="CU200" i="49"/>
  <c r="AJ200" i="49"/>
  <c r="CV200" i="49"/>
  <c r="AK200" i="49"/>
  <c r="AE200" i="49"/>
  <c r="CQ200" i="49"/>
  <c r="DP200" i="49"/>
  <c r="CX200" i="49"/>
  <c r="DV200" i="49"/>
  <c r="DU200" i="49"/>
  <c r="Z200" i="49"/>
  <c r="AY200" i="49"/>
  <c r="DK200" i="49"/>
  <c r="AZ200" i="49"/>
  <c r="DL200" i="49"/>
  <c r="N200" i="49"/>
  <c r="AU200" i="49"/>
  <c r="DG200" i="49"/>
  <c r="CP200" i="49"/>
  <c r="DI200" i="49"/>
  <c r="DH200" i="49"/>
  <c r="AH200" i="49"/>
  <c r="BG200" i="49"/>
  <c r="DS200" i="49"/>
  <c r="BH200" i="49"/>
  <c r="DT200" i="49"/>
  <c r="V200" i="49"/>
  <c r="BC200" i="49"/>
  <c r="DO200" i="49"/>
  <c r="CC200" i="49"/>
  <c r="CW200" i="49"/>
  <c r="CT200" i="49"/>
  <c r="Q200" i="49"/>
  <c r="AP200" i="49"/>
  <c r="BO200" i="49"/>
  <c r="EA200" i="49"/>
  <c r="BP200" i="49"/>
  <c r="EB200" i="49"/>
  <c r="AD200" i="49"/>
  <c r="BK200" i="49"/>
  <c r="DW200" i="49"/>
  <c r="BQ200" i="49"/>
  <c r="CJ200" i="49"/>
  <c r="BV200" i="49"/>
  <c r="BU200" i="49"/>
  <c r="AG200" i="49"/>
  <c r="S200" i="49"/>
  <c r="CE200" i="49"/>
  <c r="T200" i="49"/>
  <c r="CF200" i="49"/>
  <c r="U200" i="49"/>
  <c r="O200" i="49"/>
  <c r="CA200" i="49"/>
  <c r="X200" i="49"/>
  <c r="R200" i="49"/>
  <c r="AB200" i="49"/>
  <c r="AL200" i="49"/>
  <c r="BD200" i="49"/>
  <c r="K200" i="49"/>
  <c r="AR200" i="49"/>
  <c r="W200" i="49"/>
  <c r="AA200" i="49"/>
  <c r="BX200" i="49"/>
  <c r="AM200" i="49"/>
  <c r="AQ200" i="49"/>
  <c r="CN200" i="49"/>
  <c r="BS200" i="49"/>
  <c r="BJ200" i="49"/>
  <c r="CH200" i="49"/>
  <c r="BW200" i="49"/>
  <c r="DD200" i="49"/>
  <c r="CI200" i="49"/>
  <c r="BI200" i="49"/>
  <c r="CM200" i="49"/>
  <c r="M200" i="49"/>
  <c r="CY200" i="49"/>
  <c r="Y200" i="49"/>
  <c r="DC200" i="49"/>
  <c r="AC200" i="49"/>
  <c r="AS200" i="49"/>
  <c r="DB200" i="49"/>
  <c r="AO200" i="49"/>
  <c r="L200" i="49"/>
  <c r="J100" i="52"/>
  <c r="J52" i="50"/>
  <c r="K52" i="50"/>
  <c r="K54" i="50" s="1"/>
  <c r="K56" i="50" s="1"/>
  <c r="K83" i="50" s="1"/>
  <c r="L52" i="50"/>
  <c r="M52" i="50"/>
  <c r="N52" i="50"/>
  <c r="O52" i="50"/>
  <c r="O54" i="50" s="1"/>
  <c r="O56" i="50" s="1"/>
  <c r="O83" i="50" s="1"/>
  <c r="P52" i="50"/>
  <c r="P54" i="50" s="1"/>
  <c r="P56" i="50" s="1"/>
  <c r="P83" i="50" s="1"/>
  <c r="Q52" i="50"/>
  <c r="R52" i="50"/>
  <c r="S52" i="50"/>
  <c r="T52" i="50"/>
  <c r="U52" i="50"/>
  <c r="U54" i="50" s="1"/>
  <c r="U56" i="50" s="1"/>
  <c r="U83" i="50" s="1"/>
  <c r="V52" i="50"/>
  <c r="W52" i="50"/>
  <c r="W54" i="50" s="1"/>
  <c r="W56" i="50" s="1"/>
  <c r="W83" i="50" s="1"/>
  <c r="X52" i="50"/>
  <c r="Y52" i="50"/>
  <c r="Z52" i="50"/>
  <c r="AA52" i="50"/>
  <c r="AB52" i="50"/>
  <c r="AC52" i="50"/>
  <c r="AD52" i="50"/>
  <c r="AE52" i="50"/>
  <c r="AF52" i="50"/>
  <c r="AG52" i="50"/>
  <c r="AH52" i="50"/>
  <c r="AI52" i="50"/>
  <c r="AJ52" i="50"/>
  <c r="AK52" i="50"/>
  <c r="AL52" i="50"/>
  <c r="AM52" i="50"/>
  <c r="AN52" i="50"/>
  <c r="AO52" i="50"/>
  <c r="AP52" i="50"/>
  <c r="AQ52" i="50"/>
  <c r="AR52" i="50"/>
  <c r="AS52" i="50"/>
  <c r="AT52" i="50"/>
  <c r="AT54" i="50" s="1"/>
  <c r="AT56" i="50" s="1"/>
  <c r="AT83" i="50" s="1"/>
  <c r="AU52" i="50"/>
  <c r="AV52" i="50"/>
  <c r="AW52" i="50"/>
  <c r="AW54" i="50" s="1"/>
  <c r="AW56" i="50" s="1"/>
  <c r="AW83" i="50" s="1"/>
  <c r="AX52" i="50"/>
  <c r="AY52" i="50"/>
  <c r="AY54" i="50" s="1"/>
  <c r="AY56" i="50" s="1"/>
  <c r="AY83" i="50" s="1"/>
  <c r="AZ52" i="50"/>
  <c r="BA52" i="50"/>
  <c r="BB52" i="50"/>
  <c r="BC52" i="50"/>
  <c r="BD52" i="50"/>
  <c r="BE52" i="50"/>
  <c r="BF52" i="50"/>
  <c r="BG52" i="50"/>
  <c r="BH52" i="50"/>
  <c r="BI52" i="50"/>
  <c r="BJ52" i="50"/>
  <c r="BK52" i="50"/>
  <c r="BL52" i="50"/>
  <c r="BM52" i="50"/>
  <c r="BM54" i="50" s="1"/>
  <c r="BM56" i="50" s="1"/>
  <c r="BM83" i="50" s="1"/>
  <c r="BN52" i="50"/>
  <c r="BO52" i="50"/>
  <c r="BP52" i="50"/>
  <c r="BQ52" i="50"/>
  <c r="BR52" i="50"/>
  <c r="BS52" i="50"/>
  <c r="BT52" i="50"/>
  <c r="BU52" i="50"/>
  <c r="BV52" i="50"/>
  <c r="BW52" i="50"/>
  <c r="BX52" i="50"/>
  <c r="BY52" i="50"/>
  <c r="BZ52" i="50"/>
  <c r="CA52" i="50"/>
  <c r="CB52" i="50"/>
  <c r="CB54" i="50" s="1"/>
  <c r="CB56" i="50" s="1"/>
  <c r="CB83" i="50" s="1"/>
  <c r="CC52" i="50"/>
  <c r="CD52" i="50"/>
  <c r="CE52" i="50"/>
  <c r="CF52" i="50"/>
  <c r="CG52" i="50"/>
  <c r="CH52" i="50"/>
  <c r="CI52" i="50"/>
  <c r="CJ52" i="50"/>
  <c r="CK52" i="50"/>
  <c r="CK54" i="50" s="1"/>
  <c r="CK56" i="50" s="1"/>
  <c r="CK83" i="50" s="1"/>
  <c r="CL52" i="50"/>
  <c r="CM52" i="50"/>
  <c r="CM54" i="50" s="1"/>
  <c r="CM56" i="50" s="1"/>
  <c r="CM83" i="50" s="1"/>
  <c r="CN52" i="50"/>
  <c r="CO52" i="50"/>
  <c r="CP52" i="50"/>
  <c r="CP54" i="50" s="1"/>
  <c r="CP56" i="50" s="1"/>
  <c r="CP83" i="50" s="1"/>
  <c r="CQ52" i="50"/>
  <c r="CR52" i="50"/>
  <c r="CS52" i="50"/>
  <c r="CT52" i="50"/>
  <c r="CU52" i="50"/>
  <c r="CV52" i="50"/>
  <c r="CW52" i="50"/>
  <c r="CX52" i="50"/>
  <c r="CY52" i="50"/>
  <c r="CZ52" i="50"/>
  <c r="DA52" i="50"/>
  <c r="DA54" i="50" s="1"/>
  <c r="DA56" i="50" s="1"/>
  <c r="DA83" i="50" s="1"/>
  <c r="DB52" i="50"/>
  <c r="DC52" i="50"/>
  <c r="DD52" i="50"/>
  <c r="DE52" i="50"/>
  <c r="DF52" i="50"/>
  <c r="DG52" i="50"/>
  <c r="DH52" i="50"/>
  <c r="DI52" i="50"/>
  <c r="DJ52" i="50"/>
  <c r="DK52" i="50"/>
  <c r="DL52" i="50"/>
  <c r="DM52" i="50"/>
  <c r="DN52" i="50"/>
  <c r="DO52" i="50"/>
  <c r="DO54" i="50" s="1"/>
  <c r="DO56" i="50" s="1"/>
  <c r="DO83" i="50" s="1"/>
  <c r="DP52" i="50"/>
  <c r="DQ52" i="50"/>
  <c r="DR52" i="50"/>
  <c r="DS52" i="50"/>
  <c r="DT52" i="50"/>
  <c r="DU52" i="50"/>
  <c r="DV52" i="50"/>
  <c r="DW52" i="50"/>
  <c r="DX52" i="50"/>
  <c r="DY52" i="50"/>
  <c r="DZ52" i="50"/>
  <c r="EA52" i="50"/>
  <c r="EB52" i="50"/>
  <c r="DZ270" i="49"/>
  <c r="AT270" i="49"/>
  <c r="EB270" i="49"/>
  <c r="CM270" i="49"/>
  <c r="AA270" i="49"/>
  <c r="BR270" i="49"/>
  <c r="BX270" i="49"/>
  <c r="DS270" i="49"/>
  <c r="T270" i="49"/>
  <c r="V270" i="49"/>
  <c r="CN270" i="49"/>
  <c r="CU270" i="49"/>
  <c r="S270" i="49"/>
  <c r="AQ270" i="49"/>
  <c r="AR270" i="49"/>
  <c r="DK270" i="49"/>
  <c r="DF270" i="49"/>
  <c r="K270" i="49"/>
  <c r="DN270" i="49"/>
  <c r="AL270" i="49"/>
  <c r="BJ270" i="49"/>
  <c r="BO270" i="49"/>
  <c r="AD270" i="49"/>
  <c r="N270" i="49"/>
  <c r="BH270" i="49"/>
  <c r="CF270" i="49"/>
  <c r="CH270" i="49"/>
  <c r="AZ270" i="49"/>
  <c r="AJ270" i="49"/>
  <c r="CE270" i="49"/>
  <c r="BP270" i="49"/>
  <c r="DC270" i="49"/>
  <c r="DD270" i="49"/>
  <c r="DU270" i="49"/>
  <c r="BW270" i="49"/>
  <c r="L270" i="49"/>
  <c r="BG270" i="49"/>
  <c r="CX270" i="49"/>
  <c r="DV270" i="49"/>
  <c r="EA270" i="49"/>
  <c r="AB270" i="49"/>
  <c r="CP270" i="49"/>
  <c r="AI270" i="49"/>
  <c r="BZ270" i="49"/>
  <c r="DT270" i="49"/>
  <c r="BK270" i="49"/>
  <c r="DW270" i="49"/>
  <c r="BD270" i="49"/>
  <c r="DP270" i="49"/>
  <c r="Y270" i="49"/>
  <c r="CK270" i="49"/>
  <c r="AX270" i="49"/>
  <c r="DJ270" i="49"/>
  <c r="BQ270" i="49"/>
  <c r="AY270" i="49"/>
  <c r="BB270" i="49"/>
  <c r="CV270" i="49"/>
  <c r="BS270" i="49"/>
  <c r="BL270" i="49"/>
  <c r="DX270" i="49"/>
  <c r="AG270" i="49"/>
  <c r="CS270" i="49"/>
  <c r="BF270" i="49"/>
  <c r="DR270" i="49"/>
  <c r="M270" i="49"/>
  <c r="BY270" i="49"/>
  <c r="DL270" i="49"/>
  <c r="O270" i="49"/>
  <c r="CA270" i="49"/>
  <c r="BT270" i="49"/>
  <c r="AO270" i="49"/>
  <c r="DA270" i="49"/>
  <c r="BN270" i="49"/>
  <c r="U270" i="49"/>
  <c r="CG270" i="49"/>
  <c r="W270" i="49"/>
  <c r="CI270" i="49"/>
  <c r="P270" i="49"/>
  <c r="CB270" i="49"/>
  <c r="AW270" i="49"/>
  <c r="DI270" i="49"/>
  <c r="J270" i="49"/>
  <c r="BV270" i="49"/>
  <c r="AC270" i="49"/>
  <c r="CO270" i="49"/>
  <c r="AE270" i="49"/>
  <c r="CQ270" i="49"/>
  <c r="X270" i="49"/>
  <c r="CJ270" i="49"/>
  <c r="BE270" i="49"/>
  <c r="DQ270" i="49"/>
  <c r="R270" i="49"/>
  <c r="CD270" i="49"/>
  <c r="AK270" i="49"/>
  <c r="CW270" i="49"/>
  <c r="AM270" i="49"/>
  <c r="CY270" i="49"/>
  <c r="AF270" i="49"/>
  <c r="CR270" i="49"/>
  <c r="BM270" i="49"/>
  <c r="DY270" i="49"/>
  <c r="Z270" i="49"/>
  <c r="CL270" i="49"/>
  <c r="AS270" i="49"/>
  <c r="DE270" i="49"/>
  <c r="AU270" i="49"/>
  <c r="DG270" i="49"/>
  <c r="AN270" i="49"/>
  <c r="CZ270" i="49"/>
  <c r="BU270" i="49"/>
  <c r="AH270" i="49"/>
  <c r="CT270" i="49"/>
  <c r="BA270" i="49"/>
  <c r="DM270" i="49"/>
  <c r="BC270" i="49"/>
  <c r="DO270" i="49"/>
  <c r="AV270" i="49"/>
  <c r="BI270" i="49"/>
  <c r="DH270" i="49"/>
  <c r="Q270" i="49"/>
  <c r="CC270" i="49"/>
  <c r="AP270" i="49"/>
  <c r="DB270" i="49"/>
  <c r="CE305" i="49"/>
  <c r="DK305" i="49"/>
  <c r="EA305" i="49"/>
  <c r="S305" i="49"/>
  <c r="AI305" i="49"/>
  <c r="BG305" i="49"/>
  <c r="CU305" i="49"/>
  <c r="AY305" i="49"/>
  <c r="DS305" i="49"/>
  <c r="AA305" i="49"/>
  <c r="AQ305" i="49"/>
  <c r="CM305" i="49"/>
  <c r="DC305" i="49"/>
  <c r="BO305" i="49"/>
  <c r="K305" i="49"/>
  <c r="BP305" i="49"/>
  <c r="EB305" i="49"/>
  <c r="BI305" i="49"/>
  <c r="DU305" i="49"/>
  <c r="AD305" i="49"/>
  <c r="CP305" i="49"/>
  <c r="BK305" i="49"/>
  <c r="DW305" i="49"/>
  <c r="BT305" i="49"/>
  <c r="Q305" i="49"/>
  <c r="CC305" i="49"/>
  <c r="R305" i="49"/>
  <c r="CD305" i="49"/>
  <c r="BW305" i="49"/>
  <c r="L305" i="49"/>
  <c r="BX305" i="49"/>
  <c r="BQ305" i="49"/>
  <c r="AL305" i="49"/>
  <c r="CX305" i="49"/>
  <c r="BS305" i="49"/>
  <c r="P305" i="49"/>
  <c r="CB305" i="49"/>
  <c r="Y305" i="49"/>
  <c r="CK305" i="49"/>
  <c r="Z305" i="49"/>
  <c r="CL305" i="49"/>
  <c r="T305" i="49"/>
  <c r="CF305" i="49"/>
  <c r="M305" i="49"/>
  <c r="BY305" i="49"/>
  <c r="AT305" i="49"/>
  <c r="DF305" i="49"/>
  <c r="O305" i="49"/>
  <c r="CA305" i="49"/>
  <c r="X305" i="49"/>
  <c r="CJ305" i="49"/>
  <c r="AG305" i="49"/>
  <c r="CS305" i="49"/>
  <c r="AH305" i="49"/>
  <c r="CT305" i="49"/>
  <c r="AB305" i="49"/>
  <c r="CN305" i="49"/>
  <c r="U305" i="49"/>
  <c r="CG305" i="49"/>
  <c r="BB305" i="49"/>
  <c r="DN305" i="49"/>
  <c r="W305" i="49"/>
  <c r="CI305" i="49"/>
  <c r="AF305" i="49"/>
  <c r="CR305" i="49"/>
  <c r="AO305" i="49"/>
  <c r="DA305" i="49"/>
  <c r="AP305" i="49"/>
  <c r="DB305" i="49"/>
  <c r="DZ305" i="49"/>
  <c r="AJ305" i="49"/>
  <c r="CV305" i="49"/>
  <c r="AC305" i="49"/>
  <c r="CO305" i="49"/>
  <c r="BJ305" i="49"/>
  <c r="DV305" i="49"/>
  <c r="AE305" i="49"/>
  <c r="CQ305" i="49"/>
  <c r="AN305" i="49"/>
  <c r="CZ305" i="49"/>
  <c r="AW305" i="49"/>
  <c r="DI305" i="49"/>
  <c r="AX305" i="49"/>
  <c r="DJ305" i="49"/>
  <c r="AR305" i="49"/>
  <c r="DD305" i="49"/>
  <c r="AK305" i="49"/>
  <c r="CW305" i="49"/>
  <c r="BR305" i="49"/>
  <c r="AM305" i="49"/>
  <c r="CY305" i="49"/>
  <c r="AV305" i="49"/>
  <c r="DH305" i="49"/>
  <c r="BE305" i="49"/>
  <c r="DQ305" i="49"/>
  <c r="BF305" i="49"/>
  <c r="DR305" i="49"/>
  <c r="AZ305" i="49"/>
  <c r="DL305" i="49"/>
  <c r="AS305" i="49"/>
  <c r="DE305" i="49"/>
  <c r="N305" i="49"/>
  <c r="BZ305" i="49"/>
  <c r="AU305" i="49"/>
  <c r="DG305" i="49"/>
  <c r="BD305" i="49"/>
  <c r="DP305" i="49"/>
  <c r="BM305" i="49"/>
  <c r="DY305" i="49"/>
  <c r="BN305" i="49"/>
  <c r="BC305" i="49"/>
  <c r="DO305" i="49"/>
  <c r="BH305" i="49"/>
  <c r="BL305" i="49"/>
  <c r="DT305" i="49"/>
  <c r="DX305" i="49"/>
  <c r="BU305" i="49"/>
  <c r="J305" i="49"/>
  <c r="BA305" i="49"/>
  <c r="BV305" i="49"/>
  <c r="DM305" i="49"/>
  <c r="V305" i="49"/>
  <c r="CH305" i="49"/>
  <c r="EB138" i="49"/>
  <c r="BA138" i="49"/>
  <c r="DM138" i="49"/>
  <c r="AT138" i="49"/>
  <c r="DF138" i="49"/>
  <c r="AM138" i="49"/>
  <c r="CY138" i="49"/>
  <c r="BT138" i="49"/>
  <c r="AO138" i="49"/>
  <c r="DA138" i="49"/>
  <c r="AH138" i="49"/>
  <c r="CT138" i="49"/>
  <c r="K138" i="49"/>
  <c r="BW138" i="49"/>
  <c r="AR138" i="49"/>
  <c r="DD138" i="49"/>
  <c r="BQ138" i="49"/>
  <c r="BJ138" i="49"/>
  <c r="DV138" i="49"/>
  <c r="BC138" i="49"/>
  <c r="DO138" i="49"/>
  <c r="X138" i="49"/>
  <c r="CJ138" i="49"/>
  <c r="BE138" i="49"/>
  <c r="DQ138" i="49"/>
  <c r="M138" i="49"/>
  <c r="BY138" i="49"/>
  <c r="BR138" i="49"/>
  <c r="BK138" i="49"/>
  <c r="DW138" i="49"/>
  <c r="AF138" i="49"/>
  <c r="CR138" i="49"/>
  <c r="BM138" i="49"/>
  <c r="DY138" i="49"/>
  <c r="BF138" i="49"/>
  <c r="DR138" i="49"/>
  <c r="AI138" i="49"/>
  <c r="CU138" i="49"/>
  <c r="BP138" i="49"/>
  <c r="CW138" i="49"/>
  <c r="AL138" i="49"/>
  <c r="CQ138" i="49"/>
  <c r="DH138" i="49"/>
  <c r="AG138" i="49"/>
  <c r="J138" i="49"/>
  <c r="J139" i="49" s="1"/>
  <c r="J141" i="49" s="1"/>
  <c r="J154" i="49" s="1"/>
  <c r="CL138" i="49"/>
  <c r="BO138" i="49"/>
  <c r="T138" i="49"/>
  <c r="CV138" i="49"/>
  <c r="AK138" i="49"/>
  <c r="CH138" i="49"/>
  <c r="AE138" i="49"/>
  <c r="AV138" i="49"/>
  <c r="CC138" i="49"/>
  <c r="AP138" i="49"/>
  <c r="DZ138" i="49"/>
  <c r="S138" i="49"/>
  <c r="DC138" i="49"/>
  <c r="AZ138" i="49"/>
  <c r="AS138" i="49"/>
  <c r="CP138" i="49"/>
  <c r="AU138" i="49"/>
  <c r="BD138" i="49"/>
  <c r="CK138" i="49"/>
  <c r="AX138" i="49"/>
  <c r="AA138" i="49"/>
  <c r="DK138" i="49"/>
  <c r="BH138" i="49"/>
  <c r="BI138" i="49"/>
  <c r="N138" i="49"/>
  <c r="CX138" i="49"/>
  <c r="BS138" i="49"/>
  <c r="BL138" i="49"/>
  <c r="CS138" i="49"/>
  <c r="BN138" i="49"/>
  <c r="AQ138" i="49"/>
  <c r="DS138" i="49"/>
  <c r="BX138" i="49"/>
  <c r="CG138" i="49"/>
  <c r="V138" i="49"/>
  <c r="DN138" i="49"/>
  <c r="CA138" i="49"/>
  <c r="CB138" i="49"/>
  <c r="Q138" i="49"/>
  <c r="DI138" i="49"/>
  <c r="BV138" i="49"/>
  <c r="AY138" i="49"/>
  <c r="EA138" i="49"/>
  <c r="CF138" i="49"/>
  <c r="U138" i="49"/>
  <c r="AD138" i="49"/>
  <c r="CI138" i="49"/>
  <c r="Y138" i="49"/>
  <c r="DJ138" i="49"/>
  <c r="CM138" i="49"/>
  <c r="DE138" i="49"/>
  <c r="P138" i="49"/>
  <c r="AB138" i="49"/>
  <c r="DU138" i="49"/>
  <c r="AN138" i="49"/>
  <c r="R138" i="49"/>
  <c r="AJ138" i="49"/>
  <c r="CZ138" i="49"/>
  <c r="Z138" i="49"/>
  <c r="CN138" i="49"/>
  <c r="O138" i="49"/>
  <c r="DP138" i="49"/>
  <c r="CD138" i="49"/>
  <c r="BG138" i="49"/>
  <c r="DL138" i="49"/>
  <c r="BZ138" i="49"/>
  <c r="L138" i="49"/>
  <c r="DX138" i="49"/>
  <c r="AW138" i="49"/>
  <c r="AC138" i="49"/>
  <c r="BU138" i="49"/>
  <c r="DB138" i="49"/>
  <c r="CO138" i="49"/>
  <c r="BB138" i="49"/>
  <c r="W138" i="49"/>
  <c r="CE138" i="49"/>
  <c r="DT138" i="49"/>
  <c r="DG138" i="49"/>
  <c r="W137" i="59"/>
  <c r="W139" i="59" s="1"/>
  <c r="AB121" i="59"/>
  <c r="AB123" i="59" s="1"/>
  <c r="Q121" i="50"/>
  <c r="T68" i="50"/>
  <c r="AH68" i="59"/>
  <c r="AH70" i="59" s="1"/>
  <c r="J30" i="53"/>
  <c r="J30" i="49"/>
  <c r="J30" i="51"/>
  <c r="J30" i="52"/>
  <c r="AK325" i="49"/>
  <c r="AK327" i="49" s="1"/>
  <c r="AK329" i="49" s="1"/>
  <c r="BW325" i="52"/>
  <c r="BW327" i="52" s="1"/>
  <c r="BW329" i="52" s="1"/>
  <c r="DB325" i="52"/>
  <c r="DB327" i="52" s="1"/>
  <c r="DB329" i="52" s="1"/>
  <c r="CN325" i="52"/>
  <c r="CN327" i="52" s="1"/>
  <c r="CN329" i="52" s="1"/>
  <c r="CC325" i="52"/>
  <c r="CC327" i="52" s="1"/>
  <c r="CC329" i="52" s="1"/>
  <c r="CO325" i="53"/>
  <c r="CO327" i="53" s="1"/>
  <c r="CO329" i="53" s="1"/>
  <c r="CF325" i="53"/>
  <c r="CF327" i="53" s="1"/>
  <c r="CF329" i="53" s="1"/>
  <c r="CE325" i="53"/>
  <c r="CE327" i="53" s="1"/>
  <c r="CE329" i="53" s="1"/>
  <c r="CZ325" i="53"/>
  <c r="CZ327" i="53" s="1"/>
  <c r="CZ329" i="53" s="1"/>
  <c r="CR325" i="53"/>
  <c r="CR327" i="53" s="1"/>
  <c r="CR329" i="53" s="1"/>
  <c r="BK325" i="53"/>
  <c r="BK327" i="53" s="1"/>
  <c r="BK329" i="53" s="1"/>
  <c r="EB233" i="50"/>
  <c r="DT233" i="50"/>
  <c r="DT235" i="50" s="1"/>
  <c r="DT237" i="50" s="1"/>
  <c r="DT239" i="50" s="1"/>
  <c r="DL233" i="50"/>
  <c r="DL235" i="50" s="1"/>
  <c r="DL237" i="50" s="1"/>
  <c r="DL239" i="50" s="1"/>
  <c r="DD233" i="50"/>
  <c r="CV233" i="50"/>
  <c r="CN233" i="50"/>
  <c r="CF233" i="50"/>
  <c r="BX233" i="50"/>
  <c r="BX235" i="50" s="1"/>
  <c r="BX237" i="50" s="1"/>
  <c r="BX239" i="50" s="1"/>
  <c r="BP233" i="50"/>
  <c r="BH233" i="50"/>
  <c r="AZ233" i="50"/>
  <c r="AR233" i="50"/>
  <c r="AJ233" i="50"/>
  <c r="AB233" i="50"/>
  <c r="T233" i="50"/>
  <c r="K233" i="50"/>
  <c r="EA233" i="50"/>
  <c r="DS233" i="50"/>
  <c r="DK233" i="50"/>
  <c r="DC233" i="50"/>
  <c r="DC235" i="50" s="1"/>
  <c r="DC237" i="50" s="1"/>
  <c r="DC239" i="50" s="1"/>
  <c r="CU233" i="50"/>
  <c r="CM233" i="50"/>
  <c r="CE233" i="50"/>
  <c r="BW233" i="50"/>
  <c r="BO233" i="50"/>
  <c r="BG233" i="50"/>
  <c r="AY233" i="50"/>
  <c r="AQ233" i="50"/>
  <c r="AI233" i="50"/>
  <c r="AA233" i="50"/>
  <c r="S233" i="50"/>
  <c r="J233" i="50"/>
  <c r="DZ233" i="50"/>
  <c r="DR233" i="50"/>
  <c r="DJ233" i="50"/>
  <c r="DB233" i="50"/>
  <c r="DB235" i="50" s="1"/>
  <c r="DB237" i="50" s="1"/>
  <c r="DB239" i="50" s="1"/>
  <c r="CT233" i="50"/>
  <c r="CT235" i="50" s="1"/>
  <c r="CT237" i="50" s="1"/>
  <c r="CT239" i="50" s="1"/>
  <c r="CL233" i="50"/>
  <c r="CD233" i="50"/>
  <c r="BV233" i="50"/>
  <c r="BN233" i="50"/>
  <c r="BF233" i="50"/>
  <c r="AX233" i="50"/>
  <c r="AP233" i="50"/>
  <c r="AH233" i="50"/>
  <c r="Z233" i="50"/>
  <c r="Q233" i="50"/>
  <c r="DY233" i="50"/>
  <c r="DQ233" i="50"/>
  <c r="DI233" i="50"/>
  <c r="DA233" i="50"/>
  <c r="CS233" i="50"/>
  <c r="CK233" i="50"/>
  <c r="CC233" i="50"/>
  <c r="BU233" i="50"/>
  <c r="BM233" i="50"/>
  <c r="BM235" i="50" s="1"/>
  <c r="BM237" i="50" s="1"/>
  <c r="BM239" i="50" s="1"/>
  <c r="BE233" i="50"/>
  <c r="BE235" i="50" s="1"/>
  <c r="BE237" i="50" s="1"/>
  <c r="BE239" i="50" s="1"/>
  <c r="AW233" i="50"/>
  <c r="AO233" i="50"/>
  <c r="AG233" i="50"/>
  <c r="Y233" i="50"/>
  <c r="Y235" i="50" s="1"/>
  <c r="Y237" i="50" s="1"/>
  <c r="Y239" i="50" s="1"/>
  <c r="P233" i="50"/>
  <c r="DX233" i="50"/>
  <c r="DP233" i="50"/>
  <c r="DH233" i="50"/>
  <c r="CZ233" i="50"/>
  <c r="CR233" i="50"/>
  <c r="CJ233" i="50"/>
  <c r="CB233" i="50"/>
  <c r="BT233" i="50"/>
  <c r="BL233" i="50"/>
  <c r="BD233" i="50"/>
  <c r="BD235" i="50" s="1"/>
  <c r="BD237" i="50" s="1"/>
  <c r="BD239" i="50" s="1"/>
  <c r="AV233" i="50"/>
  <c r="AV235" i="50" s="1"/>
  <c r="AV237" i="50" s="1"/>
  <c r="AV239" i="50" s="1"/>
  <c r="AN233" i="50"/>
  <c r="AF233" i="50"/>
  <c r="X233" i="50"/>
  <c r="O233" i="50"/>
  <c r="DW233" i="50"/>
  <c r="DO233" i="50"/>
  <c r="DG233" i="50"/>
  <c r="CY233" i="50"/>
  <c r="CQ233" i="50"/>
  <c r="CI233" i="50"/>
  <c r="CA233" i="50"/>
  <c r="BS233" i="50"/>
  <c r="BK233" i="50"/>
  <c r="BC233" i="50"/>
  <c r="AU233" i="50"/>
  <c r="AM233" i="50"/>
  <c r="AE233" i="50"/>
  <c r="W233" i="50"/>
  <c r="N233" i="50"/>
  <c r="DV233" i="50"/>
  <c r="DN233" i="50"/>
  <c r="DF233" i="50"/>
  <c r="CX233" i="50"/>
  <c r="CP233" i="50"/>
  <c r="CP235" i="50" s="1"/>
  <c r="CP237" i="50" s="1"/>
  <c r="CP239" i="50" s="1"/>
  <c r="CH233" i="50"/>
  <c r="BZ233" i="50"/>
  <c r="BR233" i="50"/>
  <c r="BJ233" i="50"/>
  <c r="BB233" i="50"/>
  <c r="AT233" i="50"/>
  <c r="AT235" i="50" s="1"/>
  <c r="AT237" i="50" s="1"/>
  <c r="AT239" i="50" s="1"/>
  <c r="AL233" i="50"/>
  <c r="AD233" i="50"/>
  <c r="V233" i="50"/>
  <c r="V235" i="50" s="1"/>
  <c r="V237" i="50" s="1"/>
  <c r="V239" i="50" s="1"/>
  <c r="M233" i="50"/>
  <c r="R233" i="50"/>
  <c r="CW233" i="50"/>
  <c r="AK233" i="50"/>
  <c r="EA178" i="50"/>
  <c r="DS178" i="50"/>
  <c r="DK178" i="50"/>
  <c r="DC178" i="50"/>
  <c r="CU178" i="50"/>
  <c r="CM178" i="50"/>
  <c r="CE178" i="50"/>
  <c r="BW178" i="50"/>
  <c r="BO178" i="50"/>
  <c r="BG178" i="50"/>
  <c r="AY178" i="50"/>
  <c r="AQ178" i="50"/>
  <c r="AI178" i="50"/>
  <c r="AA178" i="50"/>
  <c r="S178" i="50"/>
  <c r="J178" i="50"/>
  <c r="CO233" i="50"/>
  <c r="AC233" i="50"/>
  <c r="DZ178" i="50"/>
  <c r="DR178" i="50"/>
  <c r="DJ178" i="50"/>
  <c r="DB178" i="50"/>
  <c r="CT178" i="50"/>
  <c r="CL178" i="50"/>
  <c r="CD178" i="50"/>
  <c r="BV178" i="50"/>
  <c r="BN178" i="50"/>
  <c r="BF178" i="50"/>
  <c r="AX178" i="50"/>
  <c r="AP178" i="50"/>
  <c r="AH178" i="50"/>
  <c r="Z178" i="50"/>
  <c r="Q178" i="50"/>
  <c r="CG233" i="50"/>
  <c r="CG235" i="50" s="1"/>
  <c r="CG237" i="50" s="1"/>
  <c r="CG239" i="50" s="1"/>
  <c r="U233" i="50"/>
  <c r="DY178" i="50"/>
  <c r="DQ178" i="50"/>
  <c r="DI178" i="50"/>
  <c r="DA178" i="50"/>
  <c r="CS178" i="50"/>
  <c r="CK178" i="50"/>
  <c r="CC178" i="50"/>
  <c r="BU178" i="50"/>
  <c r="BM178" i="50"/>
  <c r="BE178" i="50"/>
  <c r="AW178" i="50"/>
  <c r="AO178" i="50"/>
  <c r="AG178" i="50"/>
  <c r="Y178" i="50"/>
  <c r="P178" i="50"/>
  <c r="BY233" i="50"/>
  <c r="L233" i="50"/>
  <c r="DX178" i="50"/>
  <c r="DP178" i="50"/>
  <c r="DH178" i="50"/>
  <c r="CZ178" i="50"/>
  <c r="CR178" i="50"/>
  <c r="CJ178" i="50"/>
  <c r="CB178" i="50"/>
  <c r="BT178" i="50"/>
  <c r="BL178" i="50"/>
  <c r="BD178" i="50"/>
  <c r="AV178" i="50"/>
  <c r="AN178" i="50"/>
  <c r="AF178" i="50"/>
  <c r="X178" i="50"/>
  <c r="O178" i="50"/>
  <c r="BQ233" i="50"/>
  <c r="DW178" i="50"/>
  <c r="DO178" i="50"/>
  <c r="DG178" i="50"/>
  <c r="CY178" i="50"/>
  <c r="CQ178" i="50"/>
  <c r="CI178" i="50"/>
  <c r="CA178" i="50"/>
  <c r="BS178" i="50"/>
  <c r="BK178" i="50"/>
  <c r="BC178" i="50"/>
  <c r="AU178" i="50"/>
  <c r="AM178" i="50"/>
  <c r="AE178" i="50"/>
  <c r="W178" i="50"/>
  <c r="N178" i="50"/>
  <c r="DU233" i="50"/>
  <c r="DU235" i="50" s="1"/>
  <c r="DU237" i="50" s="1"/>
  <c r="DU239" i="50" s="1"/>
  <c r="BI233" i="50"/>
  <c r="DV178" i="50"/>
  <c r="DN178" i="50"/>
  <c r="DF178" i="50"/>
  <c r="CX178" i="50"/>
  <c r="CP178" i="50"/>
  <c r="CH178" i="50"/>
  <c r="BZ178" i="50"/>
  <c r="BR178" i="50"/>
  <c r="BJ178" i="50"/>
  <c r="BB178" i="50"/>
  <c r="AT178" i="50"/>
  <c r="AL178" i="50"/>
  <c r="AD178" i="50"/>
  <c r="V178" i="50"/>
  <c r="M178" i="50"/>
  <c r="DM233" i="50"/>
  <c r="BA233" i="50"/>
  <c r="DU178" i="50"/>
  <c r="DM178" i="50"/>
  <c r="DE178" i="50"/>
  <c r="CW178" i="50"/>
  <c r="CO178" i="50"/>
  <c r="CG178" i="50"/>
  <c r="BY178" i="50"/>
  <c r="BQ178" i="50"/>
  <c r="BI178" i="50"/>
  <c r="BA178" i="50"/>
  <c r="AS178" i="50"/>
  <c r="AK178" i="50"/>
  <c r="AC178" i="50"/>
  <c r="U178" i="50"/>
  <c r="L178" i="50"/>
  <c r="AS233" i="50"/>
  <c r="BX178" i="50"/>
  <c r="K178" i="50"/>
  <c r="DY169" i="50"/>
  <c r="DY192" i="50" s="1"/>
  <c r="DQ169" i="50"/>
  <c r="DI169" i="50"/>
  <c r="DI192" i="50" s="1"/>
  <c r="DA169" i="50"/>
  <c r="DA192" i="50" s="1"/>
  <c r="CS169" i="50"/>
  <c r="CK169" i="50"/>
  <c r="CC169" i="50"/>
  <c r="BU169" i="50"/>
  <c r="BM169" i="50"/>
  <c r="BM192" i="50" s="1"/>
  <c r="BE169" i="50"/>
  <c r="AW169" i="50"/>
  <c r="AW192" i="50" s="1"/>
  <c r="AO169" i="50"/>
  <c r="AO192" i="50" s="1"/>
  <c r="AG169" i="50"/>
  <c r="Y169" i="50"/>
  <c r="P169" i="50"/>
  <c r="EB178" i="50"/>
  <c r="BP178" i="50"/>
  <c r="DX169" i="50"/>
  <c r="DP169" i="50"/>
  <c r="DP192" i="50" s="1"/>
  <c r="DH169" i="50"/>
  <c r="DH192" i="50" s="1"/>
  <c r="CZ169" i="50"/>
  <c r="CR169" i="50"/>
  <c r="CR192" i="50" s="1"/>
  <c r="CJ169" i="50"/>
  <c r="CB169" i="50"/>
  <c r="BT169" i="50"/>
  <c r="BT192" i="50" s="1"/>
  <c r="BL169" i="50"/>
  <c r="BD169" i="50"/>
  <c r="BD192" i="50" s="1"/>
  <c r="AV169" i="50"/>
  <c r="AV192" i="50" s="1"/>
  <c r="AN169" i="50"/>
  <c r="AF169" i="50"/>
  <c r="X169" i="50"/>
  <c r="O169" i="50"/>
  <c r="DT178" i="50"/>
  <c r="BH178" i="50"/>
  <c r="DW169" i="50"/>
  <c r="DW192" i="50" s="1"/>
  <c r="DO169" i="50"/>
  <c r="DO192" i="50" s="1"/>
  <c r="DG169" i="50"/>
  <c r="DG192" i="50" s="1"/>
  <c r="CY169" i="50"/>
  <c r="CQ169" i="50"/>
  <c r="CI169" i="50"/>
  <c r="CA169" i="50"/>
  <c r="CA192" i="50" s="1"/>
  <c r="BS169" i="50"/>
  <c r="BK169" i="50"/>
  <c r="BK192" i="50" s="1"/>
  <c r="BC169" i="50"/>
  <c r="BC192" i="50" s="1"/>
  <c r="AU169" i="50"/>
  <c r="AM169" i="50"/>
  <c r="AM192" i="50" s="1"/>
  <c r="AE169" i="50"/>
  <c r="W169" i="50"/>
  <c r="N169" i="50"/>
  <c r="N192" i="50" s="1"/>
  <c r="DL178" i="50"/>
  <c r="AZ178" i="50"/>
  <c r="DV169" i="50"/>
  <c r="DV192" i="50" s="1"/>
  <c r="DN169" i="50"/>
  <c r="DF169" i="50"/>
  <c r="CX169" i="50"/>
  <c r="CP169" i="50"/>
  <c r="CH169" i="50"/>
  <c r="CH192" i="50" s="1"/>
  <c r="BZ169" i="50"/>
  <c r="BR169" i="50"/>
  <c r="BR192" i="50" s="1"/>
  <c r="BJ169" i="50"/>
  <c r="BJ192" i="50" s="1"/>
  <c r="BB169" i="50"/>
  <c r="AT169" i="50"/>
  <c r="AL169" i="50"/>
  <c r="AD169" i="50"/>
  <c r="V169" i="50"/>
  <c r="V192" i="50" s="1"/>
  <c r="M169" i="50"/>
  <c r="DD178" i="50"/>
  <c r="AR178" i="50"/>
  <c r="DU169" i="50"/>
  <c r="DM169" i="50"/>
  <c r="DE169" i="50"/>
  <c r="CW169" i="50"/>
  <c r="CO169" i="50"/>
  <c r="CO192" i="50" s="1"/>
  <c r="CG169" i="50"/>
  <c r="BY169" i="50"/>
  <c r="BY192" i="50" s="1"/>
  <c r="BQ169" i="50"/>
  <c r="BQ192" i="50" s="1"/>
  <c r="BI169" i="50"/>
  <c r="BI192" i="50" s="1"/>
  <c r="BA169" i="50"/>
  <c r="AS169" i="50"/>
  <c r="AK169" i="50"/>
  <c r="AC169" i="50"/>
  <c r="AC192" i="50" s="1"/>
  <c r="U169" i="50"/>
  <c r="L169" i="50"/>
  <c r="L192" i="50" s="1"/>
  <c r="CV178" i="50"/>
  <c r="AJ178" i="50"/>
  <c r="EB169" i="50"/>
  <c r="EB192" i="50" s="1"/>
  <c r="DT169" i="50"/>
  <c r="DL169" i="50"/>
  <c r="DD169" i="50"/>
  <c r="DD192" i="50" s="1"/>
  <c r="CV169" i="50"/>
  <c r="CN169" i="50"/>
  <c r="CN192" i="50" s="1"/>
  <c r="CF169" i="50"/>
  <c r="CF192" i="50" s="1"/>
  <c r="BX169" i="50"/>
  <c r="BP169" i="50"/>
  <c r="BH169" i="50"/>
  <c r="AZ169" i="50"/>
  <c r="AR169" i="50"/>
  <c r="AR192" i="50" s="1"/>
  <c r="AJ169" i="50"/>
  <c r="AB169" i="50"/>
  <c r="AB192" i="50" s="1"/>
  <c r="T169" i="50"/>
  <c r="T192" i="50" s="1"/>
  <c r="K169" i="50"/>
  <c r="EA169" i="50"/>
  <c r="CU169" i="50"/>
  <c r="BO169" i="50"/>
  <c r="AI169" i="50"/>
  <c r="AI192" i="50" s="1"/>
  <c r="DV162" i="50"/>
  <c r="DN162" i="50"/>
  <c r="DF162" i="50"/>
  <c r="CX162" i="50"/>
  <c r="CP162" i="50"/>
  <c r="CH162" i="50"/>
  <c r="BZ162" i="50"/>
  <c r="BR162" i="50"/>
  <c r="BJ162" i="50"/>
  <c r="BB162" i="50"/>
  <c r="AT162" i="50"/>
  <c r="AL162" i="50"/>
  <c r="AD162" i="50"/>
  <c r="V162" i="50"/>
  <c r="M162" i="50"/>
  <c r="DE233" i="50"/>
  <c r="DZ169" i="50"/>
  <c r="CT169" i="50"/>
  <c r="CT192" i="50" s="1"/>
  <c r="BN169" i="50"/>
  <c r="BN192" i="50" s="1"/>
  <c r="AH169" i="50"/>
  <c r="DU162" i="50"/>
  <c r="DM162" i="50"/>
  <c r="DE162" i="50"/>
  <c r="CW162" i="50"/>
  <c r="CO162" i="50"/>
  <c r="CG162" i="50"/>
  <c r="BY162" i="50"/>
  <c r="BQ162" i="50"/>
  <c r="BI162" i="50"/>
  <c r="BA162" i="50"/>
  <c r="AS162" i="50"/>
  <c r="AK162" i="50"/>
  <c r="AC162" i="50"/>
  <c r="U162" i="50"/>
  <c r="L162" i="50"/>
  <c r="DS169" i="50"/>
  <c r="CM169" i="50"/>
  <c r="BG169" i="50"/>
  <c r="AA169" i="50"/>
  <c r="EB162" i="50"/>
  <c r="DT162" i="50"/>
  <c r="DL162" i="50"/>
  <c r="DD162" i="50"/>
  <c r="CV162" i="50"/>
  <c r="CN162" i="50"/>
  <c r="CF162" i="50"/>
  <c r="BX162" i="50"/>
  <c r="BP162" i="50"/>
  <c r="BH162" i="50"/>
  <c r="AZ162" i="50"/>
  <c r="AR162" i="50"/>
  <c r="AJ162" i="50"/>
  <c r="AB162" i="50"/>
  <c r="T162" i="50"/>
  <c r="K162" i="50"/>
  <c r="DR169" i="50"/>
  <c r="DR192" i="50" s="1"/>
  <c r="CL169" i="50"/>
  <c r="BF169" i="50"/>
  <c r="BF192" i="50" s="1"/>
  <c r="Z169" i="50"/>
  <c r="Z192" i="50" s="1"/>
  <c r="EA162" i="50"/>
  <c r="DS162" i="50"/>
  <c r="DK162" i="50"/>
  <c r="DC162" i="50"/>
  <c r="CU162" i="50"/>
  <c r="CM162" i="50"/>
  <c r="CE162" i="50"/>
  <c r="BW162" i="50"/>
  <c r="BO162" i="50"/>
  <c r="BG162" i="50"/>
  <c r="AY162" i="50"/>
  <c r="AQ162" i="50"/>
  <c r="AI162" i="50"/>
  <c r="AA162" i="50"/>
  <c r="S162" i="50"/>
  <c r="J162" i="50"/>
  <c r="CN178" i="50"/>
  <c r="DK169" i="50"/>
  <c r="CE169" i="50"/>
  <c r="AY169" i="50"/>
  <c r="S169" i="50"/>
  <c r="S192" i="50" s="1"/>
  <c r="R169" i="50"/>
  <c r="DZ162" i="50"/>
  <c r="DR162" i="50"/>
  <c r="DJ162" i="50"/>
  <c r="DB162" i="50"/>
  <c r="CT162" i="50"/>
  <c r="CL162" i="50"/>
  <c r="CD162" i="50"/>
  <c r="BV162" i="50"/>
  <c r="BN162" i="50"/>
  <c r="BF162" i="50"/>
  <c r="AX162" i="50"/>
  <c r="AP162" i="50"/>
  <c r="AH162" i="50"/>
  <c r="Z162" i="50"/>
  <c r="Q162" i="50"/>
  <c r="CF178" i="50"/>
  <c r="DJ169" i="50"/>
  <c r="DJ192" i="50" s="1"/>
  <c r="CD169" i="50"/>
  <c r="CD192" i="50" s="1"/>
  <c r="AX169" i="50"/>
  <c r="Q169" i="50"/>
  <c r="DY162" i="50"/>
  <c r="DQ162" i="50"/>
  <c r="DI162" i="50"/>
  <c r="DA162" i="50"/>
  <c r="CS162" i="50"/>
  <c r="CK162" i="50"/>
  <c r="CC162" i="50"/>
  <c r="BU162" i="50"/>
  <c r="BM162" i="50"/>
  <c r="BE162" i="50"/>
  <c r="AW162" i="50"/>
  <c r="AO162" i="50"/>
  <c r="AG162" i="50"/>
  <c r="Y162" i="50"/>
  <c r="P162" i="50"/>
  <c r="AB178" i="50"/>
  <c r="DC169" i="50"/>
  <c r="BW169" i="50"/>
  <c r="AQ169" i="50"/>
  <c r="AQ192" i="50" s="1"/>
  <c r="J169" i="50"/>
  <c r="DX162" i="50"/>
  <c r="DP162" i="50"/>
  <c r="DH162" i="50"/>
  <c r="CZ162" i="50"/>
  <c r="CR162" i="50"/>
  <c r="CJ162" i="50"/>
  <c r="CB162" i="50"/>
  <c r="BT162" i="50"/>
  <c r="BL162" i="50"/>
  <c r="BD162" i="50"/>
  <c r="AV162" i="50"/>
  <c r="AN162" i="50"/>
  <c r="AF162" i="50"/>
  <c r="X162" i="50"/>
  <c r="O162" i="50"/>
  <c r="DB169" i="50"/>
  <c r="DW162" i="50"/>
  <c r="BK162" i="50"/>
  <c r="CY162" i="50"/>
  <c r="BV169" i="50"/>
  <c r="DO162" i="50"/>
  <c r="BC162" i="50"/>
  <c r="AM162" i="50"/>
  <c r="AP169" i="50"/>
  <c r="DG162" i="50"/>
  <c r="AU162" i="50"/>
  <c r="CQ162" i="50"/>
  <c r="AE162" i="50"/>
  <c r="CA162" i="50"/>
  <c r="CI162" i="50"/>
  <c r="W162" i="50"/>
  <c r="N162" i="50"/>
  <c r="R178" i="50"/>
  <c r="BS162" i="50"/>
  <c r="T178" i="50"/>
  <c r="R162" i="50"/>
  <c r="DV233" i="52"/>
  <c r="DN233" i="52"/>
  <c r="DF233" i="52"/>
  <c r="CX233" i="52"/>
  <c r="CP233" i="52"/>
  <c r="CH233" i="52"/>
  <c r="BZ233" i="52"/>
  <c r="BR233" i="52"/>
  <c r="BJ233" i="52"/>
  <c r="BB233" i="52"/>
  <c r="AT233" i="52"/>
  <c r="AL233" i="52"/>
  <c r="AD233" i="52"/>
  <c r="V233" i="52"/>
  <c r="M233" i="52"/>
  <c r="DU233" i="52"/>
  <c r="DM233" i="52"/>
  <c r="DE233" i="52"/>
  <c r="CW233" i="52"/>
  <c r="CO233" i="52"/>
  <c r="CG233" i="52"/>
  <c r="BY233" i="52"/>
  <c r="BQ233" i="52"/>
  <c r="BI233" i="52"/>
  <c r="BA233" i="52"/>
  <c r="AS233" i="52"/>
  <c r="AK233" i="52"/>
  <c r="AC233" i="52"/>
  <c r="U233" i="52"/>
  <c r="L233" i="52"/>
  <c r="EB233" i="52"/>
  <c r="DT233" i="52"/>
  <c r="DL233" i="52"/>
  <c r="DD233" i="52"/>
  <c r="CV233" i="52"/>
  <c r="CN233" i="52"/>
  <c r="CF233" i="52"/>
  <c r="BX233" i="52"/>
  <c r="BP233" i="52"/>
  <c r="BH233" i="52"/>
  <c r="AZ233" i="52"/>
  <c r="AR233" i="52"/>
  <c r="AJ233" i="52"/>
  <c r="AB233" i="52"/>
  <c r="T233" i="52"/>
  <c r="K233" i="52"/>
  <c r="EA233" i="52"/>
  <c r="DS233" i="52"/>
  <c r="DK233" i="52"/>
  <c r="DC233" i="52"/>
  <c r="CU233" i="52"/>
  <c r="CM233" i="52"/>
  <c r="CE233" i="52"/>
  <c r="BW233" i="52"/>
  <c r="BO233" i="52"/>
  <c r="BG233" i="52"/>
  <c r="AY233" i="52"/>
  <c r="AQ233" i="52"/>
  <c r="AI233" i="52"/>
  <c r="AI235" i="52" s="1"/>
  <c r="AI237" i="52" s="1"/>
  <c r="AI239" i="52" s="1"/>
  <c r="AA233" i="52"/>
  <c r="S233" i="52"/>
  <c r="J233" i="52"/>
  <c r="R233" i="52"/>
  <c r="DZ233" i="52"/>
  <c r="DR233" i="52"/>
  <c r="DJ233" i="52"/>
  <c r="DB233" i="52"/>
  <c r="CT233" i="52"/>
  <c r="CL233" i="52"/>
  <c r="CD233" i="52"/>
  <c r="BV233" i="52"/>
  <c r="BN233" i="52"/>
  <c r="BF233" i="52"/>
  <c r="AX233" i="52"/>
  <c r="AP233" i="52"/>
  <c r="AH233" i="52"/>
  <c r="Z233" i="52"/>
  <c r="Q233" i="52"/>
  <c r="DY233" i="52"/>
  <c r="DQ233" i="52"/>
  <c r="DI233" i="52"/>
  <c r="DA233" i="52"/>
  <c r="CS233" i="52"/>
  <c r="CK233" i="52"/>
  <c r="CC233" i="52"/>
  <c r="BU233" i="52"/>
  <c r="BM233" i="52"/>
  <c r="BE233" i="52"/>
  <c r="AW233" i="52"/>
  <c r="AO233" i="52"/>
  <c r="AG233" i="52"/>
  <c r="Y233" i="52"/>
  <c r="P233" i="52"/>
  <c r="DX233" i="52"/>
  <c r="DP233" i="52"/>
  <c r="DH233" i="52"/>
  <c r="CZ233" i="52"/>
  <c r="CR233" i="52"/>
  <c r="CJ233" i="52"/>
  <c r="CB233" i="52"/>
  <c r="BT233" i="52"/>
  <c r="BL233" i="52"/>
  <c r="BD233" i="52"/>
  <c r="AV233" i="52"/>
  <c r="AN233" i="52"/>
  <c r="AF233" i="52"/>
  <c r="X233" i="52"/>
  <c r="O233" i="52"/>
  <c r="DO233" i="52"/>
  <c r="BC233" i="52"/>
  <c r="DW178" i="52"/>
  <c r="DO178" i="52"/>
  <c r="DG178" i="52"/>
  <c r="CY178" i="52"/>
  <c r="CQ178" i="52"/>
  <c r="CI178" i="52"/>
  <c r="CA178" i="52"/>
  <c r="BS178" i="52"/>
  <c r="BK178" i="52"/>
  <c r="BC178" i="52"/>
  <c r="AU178" i="52"/>
  <c r="AM178" i="52"/>
  <c r="AE178" i="52"/>
  <c r="W178" i="52"/>
  <c r="N178" i="52"/>
  <c r="DG233" i="52"/>
  <c r="AU233" i="52"/>
  <c r="DV178" i="52"/>
  <c r="DN178" i="52"/>
  <c r="DF178" i="52"/>
  <c r="CX178" i="52"/>
  <c r="CP178" i="52"/>
  <c r="CH178" i="52"/>
  <c r="BZ178" i="52"/>
  <c r="BR178" i="52"/>
  <c r="BJ178" i="52"/>
  <c r="BB178" i="52"/>
  <c r="AT178" i="52"/>
  <c r="AL178" i="52"/>
  <c r="AD178" i="52"/>
  <c r="V178" i="52"/>
  <c r="M178" i="52"/>
  <c r="CY233" i="52"/>
  <c r="AM233" i="52"/>
  <c r="DU178" i="52"/>
  <c r="DM178" i="52"/>
  <c r="DE178" i="52"/>
  <c r="CW178" i="52"/>
  <c r="CO178" i="52"/>
  <c r="CG178" i="52"/>
  <c r="BY178" i="52"/>
  <c r="BQ178" i="52"/>
  <c r="BI178" i="52"/>
  <c r="BA178" i="52"/>
  <c r="AS178" i="52"/>
  <c r="AK178" i="52"/>
  <c r="AC178" i="52"/>
  <c r="U178" i="52"/>
  <c r="L178" i="52"/>
  <c r="CQ233" i="52"/>
  <c r="AE233" i="52"/>
  <c r="EB178" i="52"/>
  <c r="DT178" i="52"/>
  <c r="DL178" i="52"/>
  <c r="DD178" i="52"/>
  <c r="CV178" i="52"/>
  <c r="CN178" i="52"/>
  <c r="CF178" i="52"/>
  <c r="BX178" i="52"/>
  <c r="BP178" i="52"/>
  <c r="BH178" i="52"/>
  <c r="AZ178" i="52"/>
  <c r="AR178" i="52"/>
  <c r="AJ178" i="52"/>
  <c r="AB178" i="52"/>
  <c r="T178" i="52"/>
  <c r="K178" i="52"/>
  <c r="CI233" i="52"/>
  <c r="W233" i="52"/>
  <c r="EA178" i="52"/>
  <c r="DS178" i="52"/>
  <c r="DK178" i="52"/>
  <c r="DC178" i="52"/>
  <c r="CU178" i="52"/>
  <c r="CM178" i="52"/>
  <c r="CE178" i="52"/>
  <c r="BW178" i="52"/>
  <c r="BO178" i="52"/>
  <c r="BG178" i="52"/>
  <c r="AY178" i="52"/>
  <c r="AQ178" i="52"/>
  <c r="AI178" i="52"/>
  <c r="AA178" i="52"/>
  <c r="S178" i="52"/>
  <c r="J178" i="52"/>
  <c r="CA233" i="52"/>
  <c r="N233" i="52"/>
  <c r="DZ178" i="52"/>
  <c r="DR178" i="52"/>
  <c r="DJ178" i="52"/>
  <c r="DB178" i="52"/>
  <c r="CT178" i="52"/>
  <c r="CL178" i="52"/>
  <c r="CD178" i="52"/>
  <c r="BV178" i="52"/>
  <c r="BN178" i="52"/>
  <c r="BF178" i="52"/>
  <c r="AX178" i="52"/>
  <c r="AP178" i="52"/>
  <c r="AH178" i="52"/>
  <c r="Z178" i="52"/>
  <c r="Q178" i="52"/>
  <c r="BS233" i="52"/>
  <c r="DY178" i="52"/>
  <c r="DQ178" i="52"/>
  <c r="DI178" i="52"/>
  <c r="DA178" i="52"/>
  <c r="CS178" i="52"/>
  <c r="CK178" i="52"/>
  <c r="CC178" i="52"/>
  <c r="BU178" i="52"/>
  <c r="BM178" i="52"/>
  <c r="BE178" i="52"/>
  <c r="AW178" i="52"/>
  <c r="AO178" i="52"/>
  <c r="AG178" i="52"/>
  <c r="Y178" i="52"/>
  <c r="P178" i="52"/>
  <c r="DX178" i="52"/>
  <c r="BL178" i="52"/>
  <c r="DU169" i="52"/>
  <c r="DM169" i="52"/>
  <c r="DE169" i="52"/>
  <c r="CW169" i="52"/>
  <c r="CO169" i="52"/>
  <c r="CO192" i="52" s="1"/>
  <c r="CG169" i="52"/>
  <c r="BY169" i="52"/>
  <c r="BY192" i="52" s="1"/>
  <c r="BQ169" i="52"/>
  <c r="BQ192" i="52" s="1"/>
  <c r="BI169" i="52"/>
  <c r="BA169" i="52"/>
  <c r="AS169" i="52"/>
  <c r="AK169" i="52"/>
  <c r="AC169" i="52"/>
  <c r="AC192" i="52" s="1"/>
  <c r="U169" i="52"/>
  <c r="L169" i="52"/>
  <c r="L192" i="52" s="1"/>
  <c r="DW233" i="52"/>
  <c r="DP178" i="52"/>
  <c r="BD178" i="52"/>
  <c r="R178" i="52"/>
  <c r="EB169" i="52"/>
  <c r="DT169" i="52"/>
  <c r="DT192" i="52" s="1"/>
  <c r="DL169" i="52"/>
  <c r="DD169" i="52"/>
  <c r="DD192" i="52" s="1"/>
  <c r="CV169" i="52"/>
  <c r="CV192" i="52" s="1"/>
  <c r="CN169" i="52"/>
  <c r="CF169" i="52"/>
  <c r="BX169" i="52"/>
  <c r="BP169" i="52"/>
  <c r="BH169" i="52"/>
  <c r="BH192" i="52" s="1"/>
  <c r="AZ169" i="52"/>
  <c r="AR169" i="52"/>
  <c r="AR192" i="52" s="1"/>
  <c r="AJ169" i="52"/>
  <c r="AJ192" i="52" s="1"/>
  <c r="AB169" i="52"/>
  <c r="T169" i="52"/>
  <c r="K169" i="52"/>
  <c r="BK233" i="52"/>
  <c r="DH178" i="52"/>
  <c r="AV178" i="52"/>
  <c r="EA169" i="52"/>
  <c r="EA192" i="52" s="1"/>
  <c r="DS169" i="52"/>
  <c r="DS192" i="52" s="1"/>
  <c r="DK169" i="52"/>
  <c r="DC169" i="52"/>
  <c r="CU169" i="52"/>
  <c r="CM169" i="52"/>
  <c r="CE169" i="52"/>
  <c r="CE192" i="52" s="1"/>
  <c r="BW169" i="52"/>
  <c r="BO169" i="52"/>
  <c r="BO192" i="52" s="1"/>
  <c r="BG169" i="52"/>
  <c r="BG192" i="52" s="1"/>
  <c r="AY169" i="52"/>
  <c r="AQ169" i="52"/>
  <c r="AI169" i="52"/>
  <c r="AA169" i="52"/>
  <c r="S169" i="52"/>
  <c r="S192" i="52" s="1"/>
  <c r="J169" i="52"/>
  <c r="CZ178" i="52"/>
  <c r="AN178" i="52"/>
  <c r="DZ169" i="52"/>
  <c r="DR169" i="52"/>
  <c r="DR192" i="52" s="1"/>
  <c r="DJ169" i="52"/>
  <c r="DB169" i="52"/>
  <c r="CT169" i="52"/>
  <c r="CT192" i="52" s="1"/>
  <c r="CL169" i="52"/>
  <c r="CD169" i="52"/>
  <c r="CD192" i="52" s="1"/>
  <c r="BV169" i="52"/>
  <c r="BV192" i="52" s="1"/>
  <c r="BN169" i="52"/>
  <c r="BF169" i="52"/>
  <c r="AX169" i="52"/>
  <c r="AP169" i="52"/>
  <c r="AH169" i="52"/>
  <c r="AH192" i="52" s="1"/>
  <c r="Z169" i="52"/>
  <c r="Q169" i="52"/>
  <c r="Q192" i="52" s="1"/>
  <c r="CR178" i="52"/>
  <c r="AF178" i="52"/>
  <c r="DY169" i="52"/>
  <c r="DQ169" i="52"/>
  <c r="DI169" i="52"/>
  <c r="DA169" i="52"/>
  <c r="DA192" i="52" s="1"/>
  <c r="CS169" i="52"/>
  <c r="CK169" i="52"/>
  <c r="CK192" i="52" s="1"/>
  <c r="CC169" i="52"/>
  <c r="CC192" i="52" s="1"/>
  <c r="BU169" i="52"/>
  <c r="BM169" i="52"/>
  <c r="BE169" i="52"/>
  <c r="AW169" i="52"/>
  <c r="AO169" i="52"/>
  <c r="AO192" i="52" s="1"/>
  <c r="AG169" i="52"/>
  <c r="Y169" i="52"/>
  <c r="Y192" i="52" s="1"/>
  <c r="P169" i="52"/>
  <c r="P192" i="52" s="1"/>
  <c r="CJ178" i="52"/>
  <c r="X178" i="52"/>
  <c r="DX169" i="52"/>
  <c r="DP169" i="52"/>
  <c r="DH169" i="52"/>
  <c r="DH192" i="52" s="1"/>
  <c r="CZ169" i="52"/>
  <c r="CR169" i="52"/>
  <c r="CR192" i="52" s="1"/>
  <c r="CJ169" i="52"/>
  <c r="CJ192" i="52" s="1"/>
  <c r="CB169" i="52"/>
  <c r="BT169" i="52"/>
  <c r="BT192" i="52" s="1"/>
  <c r="BL169" i="52"/>
  <c r="BD169" i="52"/>
  <c r="AV169" i="52"/>
  <c r="AV192" i="52" s="1"/>
  <c r="AN169" i="52"/>
  <c r="AF169" i="52"/>
  <c r="AF192" i="52" s="1"/>
  <c r="X169" i="52"/>
  <c r="X192" i="52" s="1"/>
  <c r="O169" i="52"/>
  <c r="DO169" i="52"/>
  <c r="CI169" i="52"/>
  <c r="BC169" i="52"/>
  <c r="W169" i="52"/>
  <c r="W192" i="52" s="1"/>
  <c r="DN169" i="52"/>
  <c r="CH169" i="52"/>
  <c r="CH192" i="52" s="1"/>
  <c r="BB169" i="52"/>
  <c r="BB192" i="52" s="1"/>
  <c r="V169" i="52"/>
  <c r="V192" i="52" s="1"/>
  <c r="DG169" i="52"/>
  <c r="CA169" i="52"/>
  <c r="AU169" i="52"/>
  <c r="N169" i="52"/>
  <c r="N192" i="52" s="1"/>
  <c r="DF169" i="52"/>
  <c r="BZ169" i="52"/>
  <c r="BZ192" i="52" s="1"/>
  <c r="AT169" i="52"/>
  <c r="AT192" i="52" s="1"/>
  <c r="M169" i="52"/>
  <c r="CB178" i="52"/>
  <c r="CY169" i="52"/>
  <c r="BS169" i="52"/>
  <c r="AM169" i="52"/>
  <c r="AM192" i="52" s="1"/>
  <c r="BT178" i="52"/>
  <c r="CX169" i="52"/>
  <c r="CX192" i="52" s="1"/>
  <c r="BR169" i="52"/>
  <c r="BR192" i="52" s="1"/>
  <c r="AL169" i="52"/>
  <c r="O178" i="52"/>
  <c r="DW169" i="52"/>
  <c r="CQ169" i="52"/>
  <c r="BK169" i="52"/>
  <c r="BK192" i="52" s="1"/>
  <c r="AE169" i="52"/>
  <c r="R169" i="52"/>
  <c r="R192" i="52" s="1"/>
  <c r="CP169" i="52"/>
  <c r="CP192" i="52" s="1"/>
  <c r="EA162" i="52"/>
  <c r="DS162" i="52"/>
  <c r="DK162" i="52"/>
  <c r="DC162" i="52"/>
  <c r="CU162" i="52"/>
  <c r="CM162" i="52"/>
  <c r="CE162" i="52"/>
  <c r="BW162" i="52"/>
  <c r="BO162" i="52"/>
  <c r="BG162" i="52"/>
  <c r="AY162" i="52"/>
  <c r="AQ162" i="52"/>
  <c r="AI162" i="52"/>
  <c r="AA162" i="52"/>
  <c r="S162" i="52"/>
  <c r="J162" i="52"/>
  <c r="BJ169" i="52"/>
  <c r="BJ192" i="52" s="1"/>
  <c r="DZ162" i="52"/>
  <c r="DR162" i="52"/>
  <c r="DJ162" i="52"/>
  <c r="DB162" i="52"/>
  <c r="CT162" i="52"/>
  <c r="CL162" i="52"/>
  <c r="CD162" i="52"/>
  <c r="BV162" i="52"/>
  <c r="BN162" i="52"/>
  <c r="BF162" i="52"/>
  <c r="AX162" i="52"/>
  <c r="AP162" i="52"/>
  <c r="AH162" i="52"/>
  <c r="Z162" i="52"/>
  <c r="Q162" i="52"/>
  <c r="R162" i="52"/>
  <c r="AD169" i="52"/>
  <c r="DY162" i="52"/>
  <c r="DQ162" i="52"/>
  <c r="DI162" i="52"/>
  <c r="DA162" i="52"/>
  <c r="CS162" i="52"/>
  <c r="CK162" i="52"/>
  <c r="CC162" i="52"/>
  <c r="BU162" i="52"/>
  <c r="BM162" i="52"/>
  <c r="BE162" i="52"/>
  <c r="AW162" i="52"/>
  <c r="AO162" i="52"/>
  <c r="AG162" i="52"/>
  <c r="Y162" i="52"/>
  <c r="P162" i="52"/>
  <c r="DW162" i="52"/>
  <c r="DO162" i="52"/>
  <c r="DG162" i="52"/>
  <c r="CY162" i="52"/>
  <c r="CQ162" i="52"/>
  <c r="CI162" i="52"/>
  <c r="CA162" i="52"/>
  <c r="BS162" i="52"/>
  <c r="BK162" i="52"/>
  <c r="BC162" i="52"/>
  <c r="AU162" i="52"/>
  <c r="AM162" i="52"/>
  <c r="AE162" i="52"/>
  <c r="W162" i="52"/>
  <c r="N162" i="52"/>
  <c r="DV162" i="52"/>
  <c r="DN162" i="52"/>
  <c r="DF162" i="52"/>
  <c r="CX162" i="52"/>
  <c r="CP162" i="52"/>
  <c r="CH162" i="52"/>
  <c r="BZ162" i="52"/>
  <c r="BR162" i="52"/>
  <c r="BJ162" i="52"/>
  <c r="BB162" i="52"/>
  <c r="AT162" i="52"/>
  <c r="AL162" i="52"/>
  <c r="AD162" i="52"/>
  <c r="V162" i="52"/>
  <c r="M162" i="52"/>
  <c r="DU162" i="52"/>
  <c r="CZ162" i="52"/>
  <c r="CF162" i="52"/>
  <c r="BI162" i="52"/>
  <c r="AN162" i="52"/>
  <c r="T162" i="52"/>
  <c r="BA162" i="52"/>
  <c r="DD162" i="52"/>
  <c r="U162" i="52"/>
  <c r="DV169" i="52"/>
  <c r="DT162" i="52"/>
  <c r="CW162" i="52"/>
  <c r="CB162" i="52"/>
  <c r="BH162" i="52"/>
  <c r="AK162" i="52"/>
  <c r="O162" i="52"/>
  <c r="DM162" i="52"/>
  <c r="CR162" i="52"/>
  <c r="BX162" i="52"/>
  <c r="AF162" i="52"/>
  <c r="K162" i="52"/>
  <c r="DX162" i="52"/>
  <c r="BL162" i="52"/>
  <c r="DP162" i="52"/>
  <c r="CV162" i="52"/>
  <c r="BY162" i="52"/>
  <c r="BD162" i="52"/>
  <c r="AJ162" i="52"/>
  <c r="L162" i="52"/>
  <c r="DL162" i="52"/>
  <c r="CO162" i="52"/>
  <c r="BT162" i="52"/>
  <c r="AZ162" i="52"/>
  <c r="AC162" i="52"/>
  <c r="CJ162" i="52"/>
  <c r="X162" i="52"/>
  <c r="CG162" i="52"/>
  <c r="DH162" i="52"/>
  <c r="CN162" i="52"/>
  <c r="BQ162" i="52"/>
  <c r="AV162" i="52"/>
  <c r="AB162" i="52"/>
  <c r="EB162" i="52"/>
  <c r="DE162" i="52"/>
  <c r="BP162" i="52"/>
  <c r="AS162" i="52"/>
  <c r="AR162" i="52"/>
  <c r="EA233" i="49"/>
  <c r="DS233" i="49"/>
  <c r="DK233" i="49"/>
  <c r="DC233" i="49"/>
  <c r="CU233" i="49"/>
  <c r="CM233" i="49"/>
  <c r="CE233" i="49"/>
  <c r="BW233" i="49"/>
  <c r="DZ233" i="49"/>
  <c r="DR233" i="49"/>
  <c r="DJ233" i="49"/>
  <c r="DB233" i="49"/>
  <c r="CT233" i="49"/>
  <c r="CL233" i="49"/>
  <c r="CD233" i="49"/>
  <c r="BV233" i="49"/>
  <c r="DY233" i="49"/>
  <c r="DQ233" i="49"/>
  <c r="DI233" i="49"/>
  <c r="DA233" i="49"/>
  <c r="CS233" i="49"/>
  <c r="CK233" i="49"/>
  <c r="CC233" i="49"/>
  <c r="BU233" i="49"/>
  <c r="DX233" i="49"/>
  <c r="DP233" i="49"/>
  <c r="DH233" i="49"/>
  <c r="CZ233" i="49"/>
  <c r="CR233" i="49"/>
  <c r="CJ233" i="49"/>
  <c r="CB233" i="49"/>
  <c r="BT233" i="49"/>
  <c r="DW233" i="49"/>
  <c r="DO233" i="49"/>
  <c r="DG233" i="49"/>
  <c r="CY233" i="49"/>
  <c r="CQ233" i="49"/>
  <c r="CI233" i="49"/>
  <c r="CA233" i="49"/>
  <c r="BS233" i="49"/>
  <c r="DV233" i="49"/>
  <c r="DN233" i="49"/>
  <c r="DF233" i="49"/>
  <c r="CX233" i="49"/>
  <c r="CP233" i="49"/>
  <c r="CH233" i="49"/>
  <c r="BZ233" i="49"/>
  <c r="BR233" i="49"/>
  <c r="DU233" i="49"/>
  <c r="DM233" i="49"/>
  <c r="DE233" i="49"/>
  <c r="CW233" i="49"/>
  <c r="CO233" i="49"/>
  <c r="CG233" i="49"/>
  <c r="BY233" i="49"/>
  <c r="BQ233" i="49"/>
  <c r="CV233" i="49"/>
  <c r="BL233" i="49"/>
  <c r="BD233" i="49"/>
  <c r="AV233" i="49"/>
  <c r="AN233" i="49"/>
  <c r="AF233" i="49"/>
  <c r="X233" i="49"/>
  <c r="O233" i="49"/>
  <c r="CN233" i="49"/>
  <c r="BK233" i="49"/>
  <c r="BC233" i="49"/>
  <c r="AU233" i="49"/>
  <c r="AM233" i="49"/>
  <c r="AE233" i="49"/>
  <c r="W233" i="49"/>
  <c r="N233" i="49"/>
  <c r="N235" i="49" s="1"/>
  <c r="N237" i="49" s="1"/>
  <c r="N239" i="49" s="1"/>
  <c r="CF233" i="49"/>
  <c r="BJ233" i="49"/>
  <c r="BB233" i="49"/>
  <c r="AT233" i="49"/>
  <c r="AL233" i="49"/>
  <c r="AD233" i="49"/>
  <c r="V233" i="49"/>
  <c r="M233" i="49"/>
  <c r="BX233" i="49"/>
  <c r="BI233" i="49"/>
  <c r="BA233" i="49"/>
  <c r="AS233" i="49"/>
  <c r="AK233" i="49"/>
  <c r="AC233" i="49"/>
  <c r="U233" i="49"/>
  <c r="L233" i="49"/>
  <c r="L235" i="49" s="1"/>
  <c r="L237" i="49" s="1"/>
  <c r="L239" i="49" s="1"/>
  <c r="EB233" i="49"/>
  <c r="BP233" i="49"/>
  <c r="BH233" i="49"/>
  <c r="AZ233" i="49"/>
  <c r="AR233" i="49"/>
  <c r="AJ233" i="49"/>
  <c r="AB233" i="49"/>
  <c r="AB235" i="49" s="1"/>
  <c r="AB237" i="49" s="1"/>
  <c r="AB239" i="49" s="1"/>
  <c r="T233" i="49"/>
  <c r="K233" i="49"/>
  <c r="DT233" i="49"/>
  <c r="BO233" i="49"/>
  <c r="BG233" i="49"/>
  <c r="AY233" i="49"/>
  <c r="AQ233" i="49"/>
  <c r="AI233" i="49"/>
  <c r="AA233" i="49"/>
  <c r="S233" i="49"/>
  <c r="J233" i="49"/>
  <c r="DL233" i="49"/>
  <c r="BN233" i="49"/>
  <c r="BF233" i="49"/>
  <c r="AX233" i="49"/>
  <c r="AP233" i="49"/>
  <c r="AH233" i="49"/>
  <c r="AH235" i="49" s="1"/>
  <c r="AH237" i="49" s="1"/>
  <c r="AH239" i="49" s="1"/>
  <c r="Z233" i="49"/>
  <c r="Q233" i="49"/>
  <c r="R233" i="49"/>
  <c r="P233" i="49"/>
  <c r="DY178" i="49"/>
  <c r="DQ178" i="49"/>
  <c r="DI178" i="49"/>
  <c r="DA178" i="49"/>
  <c r="CS178" i="49"/>
  <c r="CK178" i="49"/>
  <c r="CC178" i="49"/>
  <c r="BU178" i="49"/>
  <c r="BM178" i="49"/>
  <c r="BE178" i="49"/>
  <c r="AW178" i="49"/>
  <c r="AO178" i="49"/>
  <c r="AG178" i="49"/>
  <c r="Y178" i="49"/>
  <c r="P178" i="49"/>
  <c r="DD233" i="49"/>
  <c r="DX178" i="49"/>
  <c r="DP178" i="49"/>
  <c r="DH178" i="49"/>
  <c r="CZ178" i="49"/>
  <c r="CR178" i="49"/>
  <c r="CJ178" i="49"/>
  <c r="CB178" i="49"/>
  <c r="BT178" i="49"/>
  <c r="BL178" i="49"/>
  <c r="BD178" i="49"/>
  <c r="AV178" i="49"/>
  <c r="AN178" i="49"/>
  <c r="AF178" i="49"/>
  <c r="X178" i="49"/>
  <c r="O178" i="49"/>
  <c r="BM233" i="49"/>
  <c r="DW178" i="49"/>
  <c r="DO178" i="49"/>
  <c r="DG178" i="49"/>
  <c r="CY178" i="49"/>
  <c r="CQ178" i="49"/>
  <c r="CI178" i="49"/>
  <c r="CA178" i="49"/>
  <c r="BS178" i="49"/>
  <c r="BK178" i="49"/>
  <c r="BC178" i="49"/>
  <c r="AU178" i="49"/>
  <c r="AM178" i="49"/>
  <c r="AE178" i="49"/>
  <c r="W178" i="49"/>
  <c r="N178" i="49"/>
  <c r="BE233" i="49"/>
  <c r="DV178" i="49"/>
  <c r="DN178" i="49"/>
  <c r="DF178" i="49"/>
  <c r="CX178" i="49"/>
  <c r="CP178" i="49"/>
  <c r="CH178" i="49"/>
  <c r="BZ178" i="49"/>
  <c r="BR178" i="49"/>
  <c r="BJ178" i="49"/>
  <c r="BB178" i="49"/>
  <c r="AT178" i="49"/>
  <c r="AL178" i="49"/>
  <c r="AD178" i="49"/>
  <c r="V178" i="49"/>
  <c r="M178" i="49"/>
  <c r="AW233" i="49"/>
  <c r="DU178" i="49"/>
  <c r="DM178" i="49"/>
  <c r="DE178" i="49"/>
  <c r="CW178" i="49"/>
  <c r="CO178" i="49"/>
  <c r="CG178" i="49"/>
  <c r="BY178" i="49"/>
  <c r="BQ178" i="49"/>
  <c r="BI178" i="49"/>
  <c r="BA178" i="49"/>
  <c r="AS178" i="49"/>
  <c r="AK178" i="49"/>
  <c r="AC178" i="49"/>
  <c r="U178" i="49"/>
  <c r="L178" i="49"/>
  <c r="R178" i="49"/>
  <c r="AO233" i="49"/>
  <c r="EB178" i="49"/>
  <c r="DT178" i="49"/>
  <c r="DL178" i="49"/>
  <c r="DD178" i="49"/>
  <c r="CV178" i="49"/>
  <c r="CN178" i="49"/>
  <c r="CF178" i="49"/>
  <c r="BX178" i="49"/>
  <c r="BP178" i="49"/>
  <c r="BH178" i="49"/>
  <c r="AZ178" i="49"/>
  <c r="AR178" i="49"/>
  <c r="AJ178" i="49"/>
  <c r="AB178" i="49"/>
  <c r="T178" i="49"/>
  <c r="K178" i="49"/>
  <c r="EA178" i="49"/>
  <c r="CU178" i="49"/>
  <c r="BO178" i="49"/>
  <c r="AI178" i="49"/>
  <c r="DV169" i="49"/>
  <c r="DV192" i="49" s="1"/>
  <c r="DN169" i="49"/>
  <c r="DN192" i="49" s="1"/>
  <c r="DF169" i="49"/>
  <c r="CX169" i="49"/>
  <c r="CP169" i="49"/>
  <c r="CH169" i="49"/>
  <c r="CH192" i="49" s="1"/>
  <c r="BZ169" i="49"/>
  <c r="BR169" i="49"/>
  <c r="BR192" i="49" s="1"/>
  <c r="BJ169" i="49"/>
  <c r="BJ192" i="49" s="1"/>
  <c r="BB169" i="49"/>
  <c r="BB192" i="49" s="1"/>
  <c r="AT169" i="49"/>
  <c r="AL169" i="49"/>
  <c r="AD169" i="49"/>
  <c r="V169" i="49"/>
  <c r="V192" i="49" s="1"/>
  <c r="M169" i="49"/>
  <c r="DZ178" i="49"/>
  <c r="CT178" i="49"/>
  <c r="BN178" i="49"/>
  <c r="AH178" i="49"/>
  <c r="DU169" i="49"/>
  <c r="DM169" i="49"/>
  <c r="DE169" i="49"/>
  <c r="DE192" i="49" s="1"/>
  <c r="CW169" i="49"/>
  <c r="CO169" i="49"/>
  <c r="CO192" i="49" s="1"/>
  <c r="CG169" i="49"/>
  <c r="CG192" i="49" s="1"/>
  <c r="BY169" i="49"/>
  <c r="BQ169" i="49"/>
  <c r="BI169" i="49"/>
  <c r="BA169" i="49"/>
  <c r="AS169" i="49"/>
  <c r="AS192" i="49" s="1"/>
  <c r="AK169" i="49"/>
  <c r="AC169" i="49"/>
  <c r="AC192" i="49" s="1"/>
  <c r="U169" i="49"/>
  <c r="U192" i="49" s="1"/>
  <c r="L169" i="49"/>
  <c r="R169" i="49"/>
  <c r="AG233" i="49"/>
  <c r="DS178" i="49"/>
  <c r="CM178" i="49"/>
  <c r="BG178" i="49"/>
  <c r="AA178" i="49"/>
  <c r="EB169" i="49"/>
  <c r="EB192" i="49" s="1"/>
  <c r="DT169" i="49"/>
  <c r="DL169" i="49"/>
  <c r="DD169" i="49"/>
  <c r="CV169" i="49"/>
  <c r="CN169" i="49"/>
  <c r="CN192" i="49" s="1"/>
  <c r="CF169" i="49"/>
  <c r="BX169" i="49"/>
  <c r="BX192" i="49" s="1"/>
  <c r="BP169" i="49"/>
  <c r="BP192" i="49" s="1"/>
  <c r="BH169" i="49"/>
  <c r="AZ169" i="49"/>
  <c r="AR169" i="49"/>
  <c r="AJ169" i="49"/>
  <c r="AB169" i="49"/>
  <c r="AB192" i="49" s="1"/>
  <c r="T169" i="49"/>
  <c r="K169" i="49"/>
  <c r="K192" i="49" s="1"/>
  <c r="Y233" i="49"/>
  <c r="DR178" i="49"/>
  <c r="CL178" i="49"/>
  <c r="BF178" i="49"/>
  <c r="Z178" i="49"/>
  <c r="EA169" i="49"/>
  <c r="EA192" i="49" s="1"/>
  <c r="DS169" i="49"/>
  <c r="DK169" i="49"/>
  <c r="DK192" i="49" s="1"/>
  <c r="DC169" i="49"/>
  <c r="DC192" i="49" s="1"/>
  <c r="CU169" i="49"/>
  <c r="CU192" i="49" s="1"/>
  <c r="CM169" i="49"/>
  <c r="CE169" i="49"/>
  <c r="BW169" i="49"/>
  <c r="BO169" i="49"/>
  <c r="BO192" i="49" s="1"/>
  <c r="BG169" i="49"/>
  <c r="AY169" i="49"/>
  <c r="AY192" i="49" s="1"/>
  <c r="AQ169" i="49"/>
  <c r="AQ192" i="49" s="1"/>
  <c r="AI169" i="49"/>
  <c r="AA169" i="49"/>
  <c r="S169" i="49"/>
  <c r="J169" i="49"/>
  <c r="DK178" i="49"/>
  <c r="CE178" i="49"/>
  <c r="AY178" i="49"/>
  <c r="S178" i="49"/>
  <c r="DZ169" i="49"/>
  <c r="DR169" i="49"/>
  <c r="DJ169" i="49"/>
  <c r="DB169" i="49"/>
  <c r="CT169" i="49"/>
  <c r="CT192" i="49" s="1"/>
  <c r="CL169" i="49"/>
  <c r="CD169" i="49"/>
  <c r="CD192" i="49" s="1"/>
  <c r="BV169" i="49"/>
  <c r="BV192" i="49" s="1"/>
  <c r="BN169" i="49"/>
  <c r="BN192" i="49" s="1"/>
  <c r="BF169" i="49"/>
  <c r="AX169" i="49"/>
  <c r="AP169" i="49"/>
  <c r="AH169" i="49"/>
  <c r="AH192" i="49" s="1"/>
  <c r="Z169" i="49"/>
  <c r="Q169" i="49"/>
  <c r="Q192" i="49" s="1"/>
  <c r="DJ178" i="49"/>
  <c r="CD178" i="49"/>
  <c r="AX178" i="49"/>
  <c r="Q178" i="49"/>
  <c r="DY169" i="49"/>
  <c r="DQ169" i="49"/>
  <c r="DQ192" i="49" s="1"/>
  <c r="DI169" i="49"/>
  <c r="DA169" i="49"/>
  <c r="DA192" i="49" s="1"/>
  <c r="CS169" i="49"/>
  <c r="CS192" i="49" s="1"/>
  <c r="CK169" i="49"/>
  <c r="CC169" i="49"/>
  <c r="BU169" i="49"/>
  <c r="BM169" i="49"/>
  <c r="BE169" i="49"/>
  <c r="BE192" i="49" s="1"/>
  <c r="AW169" i="49"/>
  <c r="AO169" i="49"/>
  <c r="AO192" i="49" s="1"/>
  <c r="AG169" i="49"/>
  <c r="AG192" i="49" s="1"/>
  <c r="Y169" i="49"/>
  <c r="P169" i="49"/>
  <c r="DC178" i="49"/>
  <c r="BW178" i="49"/>
  <c r="AQ178" i="49"/>
  <c r="J178" i="49"/>
  <c r="DX169" i="49"/>
  <c r="DX192" i="49" s="1"/>
  <c r="DP169" i="49"/>
  <c r="DP192" i="49" s="1"/>
  <c r="DH169" i="49"/>
  <c r="CZ169" i="49"/>
  <c r="CR169" i="49"/>
  <c r="CJ169" i="49"/>
  <c r="CB169" i="49"/>
  <c r="CB192" i="49" s="1"/>
  <c r="BT169" i="49"/>
  <c r="BL169" i="49"/>
  <c r="BL192" i="49" s="1"/>
  <c r="BD169" i="49"/>
  <c r="BD192" i="49" s="1"/>
  <c r="AV169" i="49"/>
  <c r="AN169" i="49"/>
  <c r="AF169" i="49"/>
  <c r="X169" i="49"/>
  <c r="O169" i="49"/>
  <c r="O192" i="49" s="1"/>
  <c r="DW169" i="49"/>
  <c r="BK169" i="49"/>
  <c r="BK192" i="49" s="1"/>
  <c r="DY162" i="49"/>
  <c r="DQ162" i="49"/>
  <c r="DI162" i="49"/>
  <c r="DA162" i="49"/>
  <c r="CS162" i="49"/>
  <c r="CK162" i="49"/>
  <c r="CC162" i="49"/>
  <c r="BU162" i="49"/>
  <c r="BM162" i="49"/>
  <c r="BE162" i="49"/>
  <c r="AW162" i="49"/>
  <c r="AO162" i="49"/>
  <c r="AG162" i="49"/>
  <c r="Y162" i="49"/>
  <c r="P162" i="49"/>
  <c r="CY169" i="49"/>
  <c r="CY192" i="49" s="1"/>
  <c r="AM169" i="49"/>
  <c r="AM192" i="49" s="1"/>
  <c r="DO169" i="49"/>
  <c r="BC169" i="49"/>
  <c r="DX162" i="49"/>
  <c r="DP162" i="49"/>
  <c r="DH162" i="49"/>
  <c r="CZ162" i="49"/>
  <c r="CR162" i="49"/>
  <c r="CJ162" i="49"/>
  <c r="CB162" i="49"/>
  <c r="BT162" i="49"/>
  <c r="BL162" i="49"/>
  <c r="BD162" i="49"/>
  <c r="AV162" i="49"/>
  <c r="AN162" i="49"/>
  <c r="AF162" i="49"/>
  <c r="X162" i="49"/>
  <c r="O162" i="49"/>
  <c r="DG169" i="49"/>
  <c r="DG192" i="49" s="1"/>
  <c r="AU169" i="49"/>
  <c r="DW162" i="49"/>
  <c r="DO162" i="49"/>
  <c r="DG162" i="49"/>
  <c r="CY162" i="49"/>
  <c r="CQ162" i="49"/>
  <c r="CI162" i="49"/>
  <c r="CA162" i="49"/>
  <c r="BS162" i="49"/>
  <c r="BK162" i="49"/>
  <c r="BC162" i="49"/>
  <c r="AU162" i="49"/>
  <c r="AM162" i="49"/>
  <c r="AE162" i="49"/>
  <c r="W162" i="49"/>
  <c r="N162" i="49"/>
  <c r="DB178" i="49"/>
  <c r="CQ169" i="49"/>
  <c r="AE169" i="49"/>
  <c r="AE192" i="49" s="1"/>
  <c r="DU162" i="49"/>
  <c r="DM162" i="49"/>
  <c r="DE162" i="49"/>
  <c r="CW162" i="49"/>
  <c r="CO162" i="49"/>
  <c r="CG162" i="49"/>
  <c r="BY162" i="49"/>
  <c r="BQ162" i="49"/>
  <c r="BI162" i="49"/>
  <c r="BA162" i="49"/>
  <c r="AS162" i="49"/>
  <c r="AK162" i="49"/>
  <c r="AC162" i="49"/>
  <c r="U162" i="49"/>
  <c r="L162" i="49"/>
  <c r="R162" i="49"/>
  <c r="AP178" i="49"/>
  <c r="CA169" i="49"/>
  <c r="CA192" i="49" s="1"/>
  <c r="N169" i="49"/>
  <c r="N192" i="49" s="1"/>
  <c r="BV178" i="49"/>
  <c r="CI169" i="49"/>
  <c r="W169" i="49"/>
  <c r="EB162" i="49"/>
  <c r="DT162" i="49"/>
  <c r="DL162" i="49"/>
  <c r="DD162" i="49"/>
  <c r="CV162" i="49"/>
  <c r="CN162" i="49"/>
  <c r="CF162" i="49"/>
  <c r="BX162" i="49"/>
  <c r="BP162" i="49"/>
  <c r="BH162" i="49"/>
  <c r="AZ162" i="49"/>
  <c r="AR162" i="49"/>
  <c r="AJ162" i="49"/>
  <c r="AB162" i="49"/>
  <c r="T162" i="49"/>
  <c r="K162" i="49"/>
  <c r="DZ162" i="49"/>
  <c r="DC162" i="49"/>
  <c r="CH162" i="49"/>
  <c r="BN162" i="49"/>
  <c r="AQ162" i="49"/>
  <c r="V162" i="49"/>
  <c r="DR162" i="49"/>
  <c r="BF162" i="49"/>
  <c r="M162" i="49"/>
  <c r="BO162" i="49"/>
  <c r="DV162" i="49"/>
  <c r="DB162" i="49"/>
  <c r="CE162" i="49"/>
  <c r="BJ162" i="49"/>
  <c r="AP162" i="49"/>
  <c r="S162" i="49"/>
  <c r="BZ162" i="49"/>
  <c r="AI162" i="49"/>
  <c r="DF162" i="49"/>
  <c r="AT162" i="49"/>
  <c r="DS162" i="49"/>
  <c r="CX162" i="49"/>
  <c r="CD162" i="49"/>
  <c r="BG162" i="49"/>
  <c r="AL162" i="49"/>
  <c r="Q162" i="49"/>
  <c r="CU162" i="49"/>
  <c r="DN162" i="49"/>
  <c r="CT162" i="49"/>
  <c r="BW162" i="49"/>
  <c r="BB162" i="49"/>
  <c r="AH162" i="49"/>
  <c r="J162" i="49"/>
  <c r="AD162" i="49"/>
  <c r="BS169" i="49"/>
  <c r="DJ162" i="49"/>
  <c r="BR162" i="49"/>
  <c r="AA162" i="49"/>
  <c r="CL162" i="49"/>
  <c r="DK162" i="49"/>
  <c r="CP162" i="49"/>
  <c r="BV162" i="49"/>
  <c r="AY162" i="49"/>
  <c r="CM162" i="49"/>
  <c r="AX162" i="49"/>
  <c r="EA162" i="49"/>
  <c r="Z162" i="49"/>
  <c r="DX233" i="53"/>
  <c r="DP233" i="53"/>
  <c r="DH233" i="53"/>
  <c r="CZ233" i="53"/>
  <c r="CR233" i="53"/>
  <c r="CJ233" i="53"/>
  <c r="CB233" i="53"/>
  <c r="BT233" i="53"/>
  <c r="BL233" i="53"/>
  <c r="BD233" i="53"/>
  <c r="AV233" i="53"/>
  <c r="AN233" i="53"/>
  <c r="AF233" i="53"/>
  <c r="X233" i="53"/>
  <c r="X235" i="53" s="1"/>
  <c r="X237" i="53" s="1"/>
  <c r="X239" i="53" s="1"/>
  <c r="O233" i="53"/>
  <c r="DW233" i="53"/>
  <c r="DO233" i="53"/>
  <c r="DG233" i="53"/>
  <c r="CY233" i="53"/>
  <c r="CQ233" i="53"/>
  <c r="CI233" i="53"/>
  <c r="CA233" i="53"/>
  <c r="BS233" i="53"/>
  <c r="BK233" i="53"/>
  <c r="BC233" i="53"/>
  <c r="AU233" i="53"/>
  <c r="AM233" i="53"/>
  <c r="AE233" i="53"/>
  <c r="W233" i="53"/>
  <c r="N233" i="53"/>
  <c r="DV233" i="53"/>
  <c r="DN233" i="53"/>
  <c r="DF233" i="53"/>
  <c r="CX233" i="53"/>
  <c r="CP233" i="53"/>
  <c r="CH233" i="53"/>
  <c r="BZ233" i="53"/>
  <c r="BR233" i="53"/>
  <c r="BJ233" i="53"/>
  <c r="BB233" i="53"/>
  <c r="AT233" i="53"/>
  <c r="AL233" i="53"/>
  <c r="AD233" i="53"/>
  <c r="V233" i="53"/>
  <c r="M233" i="53"/>
  <c r="DU233" i="53"/>
  <c r="DM233" i="53"/>
  <c r="DE233" i="53"/>
  <c r="CW233" i="53"/>
  <c r="CO233" i="53"/>
  <c r="CG233" i="53"/>
  <c r="BY233" i="53"/>
  <c r="BQ233" i="53"/>
  <c r="BI233" i="53"/>
  <c r="BA233" i="53"/>
  <c r="AS233" i="53"/>
  <c r="AK233" i="53"/>
  <c r="AC233" i="53"/>
  <c r="U233" i="53"/>
  <c r="L233" i="53"/>
  <c r="EB233" i="53"/>
  <c r="DT233" i="53"/>
  <c r="DL233" i="53"/>
  <c r="DD233" i="53"/>
  <c r="CV233" i="53"/>
  <c r="CN233" i="53"/>
  <c r="CF233" i="53"/>
  <c r="BX233" i="53"/>
  <c r="BP233" i="53"/>
  <c r="BH233" i="53"/>
  <c r="AZ233" i="53"/>
  <c r="AR233" i="53"/>
  <c r="AJ233" i="53"/>
  <c r="AB233" i="53"/>
  <c r="T233" i="53"/>
  <c r="K233" i="53"/>
  <c r="R233" i="53"/>
  <c r="EA233" i="53"/>
  <c r="DS233" i="53"/>
  <c r="DK233" i="53"/>
  <c r="DC233" i="53"/>
  <c r="CU233" i="53"/>
  <c r="CM233" i="53"/>
  <c r="CE233" i="53"/>
  <c r="BW233" i="53"/>
  <c r="BO233" i="53"/>
  <c r="BG233" i="53"/>
  <c r="AY233" i="53"/>
  <c r="AQ233" i="53"/>
  <c r="AI233" i="53"/>
  <c r="AA233" i="53"/>
  <c r="S233" i="53"/>
  <c r="J233" i="53"/>
  <c r="DZ233" i="53"/>
  <c r="DR233" i="53"/>
  <c r="DJ233" i="53"/>
  <c r="DB233" i="53"/>
  <c r="CT233" i="53"/>
  <c r="CL233" i="53"/>
  <c r="CD233" i="53"/>
  <c r="BV233" i="53"/>
  <c r="BN233" i="53"/>
  <c r="BF233" i="53"/>
  <c r="AX233" i="53"/>
  <c r="AP233" i="53"/>
  <c r="AH233" i="53"/>
  <c r="Z233" i="53"/>
  <c r="Q233" i="53"/>
  <c r="DI233" i="53"/>
  <c r="AW233" i="53"/>
  <c r="DY178" i="53"/>
  <c r="DQ178" i="53"/>
  <c r="DI178" i="53"/>
  <c r="DA178" i="53"/>
  <c r="CS178" i="53"/>
  <c r="CK178" i="53"/>
  <c r="CC178" i="53"/>
  <c r="BU178" i="53"/>
  <c r="BM178" i="53"/>
  <c r="BE178" i="53"/>
  <c r="AW178" i="53"/>
  <c r="AO178" i="53"/>
  <c r="AG178" i="53"/>
  <c r="Y178" i="53"/>
  <c r="P178" i="53"/>
  <c r="DA233" i="53"/>
  <c r="AO233" i="53"/>
  <c r="DX178" i="53"/>
  <c r="DP178" i="53"/>
  <c r="DH178" i="53"/>
  <c r="CZ178" i="53"/>
  <c r="CR178" i="53"/>
  <c r="CJ178" i="53"/>
  <c r="CB178" i="53"/>
  <c r="BT178" i="53"/>
  <c r="BL178" i="53"/>
  <c r="BD178" i="53"/>
  <c r="AV178" i="53"/>
  <c r="AN178" i="53"/>
  <c r="AF178" i="53"/>
  <c r="X178" i="53"/>
  <c r="O178" i="53"/>
  <c r="CS233" i="53"/>
  <c r="AG233" i="53"/>
  <c r="DW178" i="53"/>
  <c r="DO178" i="53"/>
  <c r="DG178" i="53"/>
  <c r="CY178" i="53"/>
  <c r="CQ178" i="53"/>
  <c r="CI178" i="53"/>
  <c r="CA178" i="53"/>
  <c r="BS178" i="53"/>
  <c r="BK178" i="53"/>
  <c r="BC178" i="53"/>
  <c r="AU178" i="53"/>
  <c r="AM178" i="53"/>
  <c r="AE178" i="53"/>
  <c r="W178" i="53"/>
  <c r="N178" i="53"/>
  <c r="CK233" i="53"/>
  <c r="Y233" i="53"/>
  <c r="DV178" i="53"/>
  <c r="DN178" i="53"/>
  <c r="DF178" i="53"/>
  <c r="CX178" i="53"/>
  <c r="CP178" i="53"/>
  <c r="CH178" i="53"/>
  <c r="BZ178" i="53"/>
  <c r="BR178" i="53"/>
  <c r="BJ178" i="53"/>
  <c r="BB178" i="53"/>
  <c r="AT178" i="53"/>
  <c r="AL178" i="53"/>
  <c r="AD178" i="53"/>
  <c r="CC233" i="53"/>
  <c r="P233" i="53"/>
  <c r="DU178" i="53"/>
  <c r="DM178" i="53"/>
  <c r="DE178" i="53"/>
  <c r="CW178" i="53"/>
  <c r="CO178" i="53"/>
  <c r="CG178" i="53"/>
  <c r="BY178" i="53"/>
  <c r="BQ178" i="53"/>
  <c r="BI178" i="53"/>
  <c r="BA178" i="53"/>
  <c r="AS178" i="53"/>
  <c r="AK178" i="53"/>
  <c r="AC178" i="53"/>
  <c r="U178" i="53"/>
  <c r="L178" i="53"/>
  <c r="BU233" i="53"/>
  <c r="EB178" i="53"/>
  <c r="DT178" i="53"/>
  <c r="DL178" i="53"/>
  <c r="DD178" i="53"/>
  <c r="CV178" i="53"/>
  <c r="CN178" i="53"/>
  <c r="CF178" i="53"/>
  <c r="BX178" i="53"/>
  <c r="BP178" i="53"/>
  <c r="BH178" i="53"/>
  <c r="AZ178" i="53"/>
  <c r="AR178" i="53"/>
  <c r="AJ178" i="53"/>
  <c r="AB178" i="53"/>
  <c r="T178" i="53"/>
  <c r="K178" i="53"/>
  <c r="DY233" i="53"/>
  <c r="BM233" i="53"/>
  <c r="EA178" i="53"/>
  <c r="DS178" i="53"/>
  <c r="DK178" i="53"/>
  <c r="DC178" i="53"/>
  <c r="CU178" i="53"/>
  <c r="CM178" i="53"/>
  <c r="CE178" i="53"/>
  <c r="BW178" i="53"/>
  <c r="BO178" i="53"/>
  <c r="BG178" i="53"/>
  <c r="AY178" i="53"/>
  <c r="AQ178" i="53"/>
  <c r="AI178" i="53"/>
  <c r="AA178" i="53"/>
  <c r="S178" i="53"/>
  <c r="J178" i="53"/>
  <c r="DR178" i="53"/>
  <c r="BF178" i="53"/>
  <c r="DW169" i="53"/>
  <c r="DW192" i="53" s="1"/>
  <c r="DO169" i="53"/>
  <c r="DO192" i="53" s="1"/>
  <c r="DG169" i="53"/>
  <c r="DJ178" i="53"/>
  <c r="AX178" i="53"/>
  <c r="DV169" i="53"/>
  <c r="DN169" i="53"/>
  <c r="DN192" i="53" s="1"/>
  <c r="DF169" i="53"/>
  <c r="DB178" i="53"/>
  <c r="AP178" i="53"/>
  <c r="R178" i="53"/>
  <c r="DQ233" i="53"/>
  <c r="CT178" i="53"/>
  <c r="AH178" i="53"/>
  <c r="EB169" i="53"/>
  <c r="EB192" i="53" s="1"/>
  <c r="DT169" i="53"/>
  <c r="DL169" i="53"/>
  <c r="DL192" i="53" s="1"/>
  <c r="BE233" i="53"/>
  <c r="CL178" i="53"/>
  <c r="Z178" i="53"/>
  <c r="EA169" i="53"/>
  <c r="DS169" i="53"/>
  <c r="CD178" i="53"/>
  <c r="V178" i="53"/>
  <c r="DZ169" i="53"/>
  <c r="DZ192" i="53" s="1"/>
  <c r="DR169" i="53"/>
  <c r="DR192" i="53" s="1"/>
  <c r="DJ169" i="53"/>
  <c r="BV178" i="53"/>
  <c r="DP169" i="53"/>
  <c r="DB169" i="53"/>
  <c r="CT169" i="53"/>
  <c r="CT192" i="53" s="1"/>
  <c r="CL169" i="53"/>
  <c r="CD169" i="53"/>
  <c r="CD192" i="53" s="1"/>
  <c r="BV169" i="53"/>
  <c r="BV192" i="53" s="1"/>
  <c r="BN169" i="53"/>
  <c r="BF169" i="53"/>
  <c r="AX169" i="53"/>
  <c r="AP169" i="53"/>
  <c r="AH169" i="53"/>
  <c r="AH192" i="53" s="1"/>
  <c r="Z169" i="53"/>
  <c r="Q169" i="53"/>
  <c r="Q192" i="53" s="1"/>
  <c r="BN178" i="53"/>
  <c r="DM169" i="53"/>
  <c r="DA169" i="53"/>
  <c r="CS169" i="53"/>
  <c r="CK169" i="53"/>
  <c r="CC169" i="53"/>
  <c r="CC192" i="53" s="1"/>
  <c r="BU169" i="53"/>
  <c r="BM169" i="53"/>
  <c r="BM192" i="53" s="1"/>
  <c r="BE169" i="53"/>
  <c r="BE192" i="53" s="1"/>
  <c r="AW169" i="53"/>
  <c r="AO169" i="53"/>
  <c r="AG169" i="53"/>
  <c r="Y169" i="53"/>
  <c r="P169" i="53"/>
  <c r="P192" i="53" s="1"/>
  <c r="Q178" i="53"/>
  <c r="DK169" i="53"/>
  <c r="DK192" i="53" s="1"/>
  <c r="CZ169" i="53"/>
  <c r="CZ192" i="53" s="1"/>
  <c r="CR169" i="53"/>
  <c r="CJ169" i="53"/>
  <c r="CB169" i="53"/>
  <c r="BT169" i="53"/>
  <c r="BL169" i="53"/>
  <c r="BL192" i="53" s="1"/>
  <c r="BD169" i="53"/>
  <c r="AV169" i="53"/>
  <c r="AV192" i="53" s="1"/>
  <c r="AN169" i="53"/>
  <c r="AN192" i="53" s="1"/>
  <c r="AF169" i="53"/>
  <c r="X169" i="53"/>
  <c r="X192" i="53" s="1"/>
  <c r="O169" i="53"/>
  <c r="M178" i="53"/>
  <c r="DI169" i="53"/>
  <c r="DI192" i="53" s="1"/>
  <c r="CY169" i="53"/>
  <c r="CQ169" i="53"/>
  <c r="CQ192" i="53" s="1"/>
  <c r="CI169" i="53"/>
  <c r="CI192" i="53" s="1"/>
  <c r="CA169" i="53"/>
  <c r="BS169" i="53"/>
  <c r="BK169" i="53"/>
  <c r="BC169" i="53"/>
  <c r="AU169" i="53"/>
  <c r="AU192" i="53" s="1"/>
  <c r="AM169" i="53"/>
  <c r="AE169" i="53"/>
  <c r="AE192" i="53" s="1"/>
  <c r="W169" i="53"/>
  <c r="W192" i="53" s="1"/>
  <c r="N169" i="53"/>
  <c r="DY169" i="53"/>
  <c r="DH169" i="53"/>
  <c r="CX169" i="53"/>
  <c r="CP169" i="53"/>
  <c r="CP192" i="53" s="1"/>
  <c r="CH169" i="53"/>
  <c r="BZ169" i="53"/>
  <c r="BZ192" i="53" s="1"/>
  <c r="BR169" i="53"/>
  <c r="BR192" i="53" s="1"/>
  <c r="BJ169" i="53"/>
  <c r="BB169" i="53"/>
  <c r="AT169" i="53"/>
  <c r="AL169" i="53"/>
  <c r="AD169" i="53"/>
  <c r="AD192" i="53" s="1"/>
  <c r="V169" i="53"/>
  <c r="M169" i="53"/>
  <c r="M192" i="53" s="1"/>
  <c r="DX169" i="53"/>
  <c r="DX192" i="53" s="1"/>
  <c r="DE169" i="53"/>
  <c r="DE192" i="53" s="1"/>
  <c r="CW169" i="53"/>
  <c r="CO169" i="53"/>
  <c r="CG169" i="53"/>
  <c r="BY169" i="53"/>
  <c r="BY192" i="53" s="1"/>
  <c r="BQ169" i="53"/>
  <c r="BI169" i="53"/>
  <c r="BI192" i="53" s="1"/>
  <c r="BA169" i="53"/>
  <c r="BA192" i="53" s="1"/>
  <c r="AS169" i="53"/>
  <c r="AK169" i="53"/>
  <c r="AC169" i="53"/>
  <c r="U169" i="53"/>
  <c r="L169" i="53"/>
  <c r="L192" i="53" s="1"/>
  <c r="DU169" i="53"/>
  <c r="DD169" i="53"/>
  <c r="DD192" i="53" s="1"/>
  <c r="CV169" i="53"/>
  <c r="CV192" i="53" s="1"/>
  <c r="CN169" i="53"/>
  <c r="CF169" i="53"/>
  <c r="BX169" i="53"/>
  <c r="BP169" i="53"/>
  <c r="BH169" i="53"/>
  <c r="BH192" i="53" s="1"/>
  <c r="AZ169" i="53"/>
  <c r="AR169" i="53"/>
  <c r="AR192" i="53" s="1"/>
  <c r="AJ169" i="53"/>
  <c r="AJ192" i="53" s="1"/>
  <c r="AB169" i="53"/>
  <c r="T169" i="53"/>
  <c r="K169" i="53"/>
  <c r="DZ178" i="53"/>
  <c r="BW169" i="53"/>
  <c r="BW192" i="53" s="1"/>
  <c r="J169" i="53"/>
  <c r="DU162" i="53"/>
  <c r="DM162" i="53"/>
  <c r="DE162" i="53"/>
  <c r="CW162" i="53"/>
  <c r="CO162" i="53"/>
  <c r="CG162" i="53"/>
  <c r="BY162" i="53"/>
  <c r="BQ162" i="53"/>
  <c r="BI162" i="53"/>
  <c r="BA162" i="53"/>
  <c r="AS162" i="53"/>
  <c r="AK162" i="53"/>
  <c r="AC162" i="53"/>
  <c r="U162" i="53"/>
  <c r="L162" i="53"/>
  <c r="AY169" i="53"/>
  <c r="BO169" i="53"/>
  <c r="BO192" i="53" s="1"/>
  <c r="EB162" i="53"/>
  <c r="DT162" i="53"/>
  <c r="DL162" i="53"/>
  <c r="DD162" i="53"/>
  <c r="CV162" i="53"/>
  <c r="CN162" i="53"/>
  <c r="CF162" i="53"/>
  <c r="BX162" i="53"/>
  <c r="BP162" i="53"/>
  <c r="BH162" i="53"/>
  <c r="AZ162" i="53"/>
  <c r="AR162" i="53"/>
  <c r="AJ162" i="53"/>
  <c r="AB162" i="53"/>
  <c r="T162" i="53"/>
  <c r="K162" i="53"/>
  <c r="BG169" i="53"/>
  <c r="BG192" i="53" s="1"/>
  <c r="EA162" i="53"/>
  <c r="DS162" i="53"/>
  <c r="DK162" i="53"/>
  <c r="DC162" i="53"/>
  <c r="CU162" i="53"/>
  <c r="CM162" i="53"/>
  <c r="CE162" i="53"/>
  <c r="BW162" i="53"/>
  <c r="BO162" i="53"/>
  <c r="BG162" i="53"/>
  <c r="AY162" i="53"/>
  <c r="AQ162" i="53"/>
  <c r="AI162" i="53"/>
  <c r="AA162" i="53"/>
  <c r="S162" i="53"/>
  <c r="J162" i="53"/>
  <c r="R162" i="53"/>
  <c r="DQ169" i="53"/>
  <c r="DC169" i="53"/>
  <c r="AQ169" i="53"/>
  <c r="DY162" i="53"/>
  <c r="DQ162" i="53"/>
  <c r="DI162" i="53"/>
  <c r="DA162" i="53"/>
  <c r="CS162" i="53"/>
  <c r="CK162" i="53"/>
  <c r="CC162" i="53"/>
  <c r="BU162" i="53"/>
  <c r="BM162" i="53"/>
  <c r="BE162" i="53"/>
  <c r="AW162" i="53"/>
  <c r="AO162" i="53"/>
  <c r="AG162" i="53"/>
  <c r="Y162" i="53"/>
  <c r="P162" i="53"/>
  <c r="CM169" i="53"/>
  <c r="AA169" i="53"/>
  <c r="AA192" i="53" s="1"/>
  <c r="CU169" i="53"/>
  <c r="AI169" i="53"/>
  <c r="AI192" i="53" s="1"/>
  <c r="DX162" i="53"/>
  <c r="DP162" i="53"/>
  <c r="DH162" i="53"/>
  <c r="CZ162" i="53"/>
  <c r="CR162" i="53"/>
  <c r="CJ162" i="53"/>
  <c r="CB162" i="53"/>
  <c r="BT162" i="53"/>
  <c r="BL162" i="53"/>
  <c r="BD162" i="53"/>
  <c r="AV162" i="53"/>
  <c r="AN162" i="53"/>
  <c r="AF162" i="53"/>
  <c r="X162" i="53"/>
  <c r="O162" i="53"/>
  <c r="DO162" i="53"/>
  <c r="CT162" i="53"/>
  <c r="BZ162" i="53"/>
  <c r="BC162" i="53"/>
  <c r="AH162" i="53"/>
  <c r="M162" i="53"/>
  <c r="BR162" i="53"/>
  <c r="BF162" i="53"/>
  <c r="DN162" i="53"/>
  <c r="CQ162" i="53"/>
  <c r="BV162" i="53"/>
  <c r="BB162" i="53"/>
  <c r="AE162" i="53"/>
  <c r="CL162" i="53"/>
  <c r="AU162" i="53"/>
  <c r="Z162" i="53"/>
  <c r="DR162" i="53"/>
  <c r="AL162" i="53"/>
  <c r="CE169" i="53"/>
  <c r="DJ162" i="53"/>
  <c r="CP162" i="53"/>
  <c r="BS162" i="53"/>
  <c r="AX162" i="53"/>
  <c r="AD162" i="53"/>
  <c r="S169" i="53"/>
  <c r="S192" i="53" s="1"/>
  <c r="DG162" i="53"/>
  <c r="CA162" i="53"/>
  <c r="DZ162" i="53"/>
  <c r="DF162" i="53"/>
  <c r="CI162" i="53"/>
  <c r="BN162" i="53"/>
  <c r="AT162" i="53"/>
  <c r="W162" i="53"/>
  <c r="CY162" i="53"/>
  <c r="BJ162" i="53"/>
  <c r="Q162" i="53"/>
  <c r="R169" i="53"/>
  <c r="CX162" i="53"/>
  <c r="DW162" i="53"/>
  <c r="DB162" i="53"/>
  <c r="CH162" i="53"/>
  <c r="BK162" i="53"/>
  <c r="AP162" i="53"/>
  <c r="V162" i="53"/>
  <c r="DV162" i="53"/>
  <c r="CD162" i="53"/>
  <c r="AM162" i="53"/>
  <c r="N162" i="53"/>
  <c r="EB233" i="51"/>
  <c r="DT233" i="51"/>
  <c r="DL233" i="51"/>
  <c r="DD233" i="51"/>
  <c r="CV233" i="51"/>
  <c r="CN233" i="51"/>
  <c r="CF233" i="51"/>
  <c r="BX233" i="51"/>
  <c r="BP233" i="51"/>
  <c r="BH233" i="51"/>
  <c r="AZ233" i="51"/>
  <c r="AR233" i="51"/>
  <c r="AJ233" i="51"/>
  <c r="AB233" i="51"/>
  <c r="T233" i="51"/>
  <c r="K233" i="51"/>
  <c r="EA233" i="51"/>
  <c r="DS233" i="51"/>
  <c r="DK233" i="51"/>
  <c r="DC233" i="51"/>
  <c r="CU233" i="51"/>
  <c r="CM233" i="51"/>
  <c r="CE233" i="51"/>
  <c r="BW233" i="51"/>
  <c r="BO233" i="51"/>
  <c r="BG233" i="51"/>
  <c r="AY233" i="51"/>
  <c r="AQ233" i="51"/>
  <c r="AI233" i="51"/>
  <c r="AA233" i="51"/>
  <c r="S233" i="51"/>
  <c r="J233" i="51"/>
  <c r="DZ233" i="51"/>
  <c r="DR233" i="51"/>
  <c r="DJ233" i="51"/>
  <c r="DB233" i="51"/>
  <c r="CT233" i="51"/>
  <c r="CL233" i="51"/>
  <c r="CD233" i="51"/>
  <c r="BV233" i="51"/>
  <c r="BN233" i="51"/>
  <c r="BF233" i="51"/>
  <c r="AX233" i="51"/>
  <c r="AP233" i="51"/>
  <c r="AH233" i="51"/>
  <c r="Z233" i="51"/>
  <c r="Q233" i="51"/>
  <c r="R233" i="51"/>
  <c r="DY233" i="51"/>
  <c r="DQ233" i="51"/>
  <c r="DI233" i="51"/>
  <c r="DA233" i="51"/>
  <c r="CS233" i="51"/>
  <c r="CK233" i="51"/>
  <c r="CC233" i="51"/>
  <c r="BU233" i="51"/>
  <c r="BU235" i="51" s="1"/>
  <c r="BU237" i="51" s="1"/>
  <c r="BU239" i="51" s="1"/>
  <c r="BM233" i="51"/>
  <c r="BE233" i="51"/>
  <c r="AW233" i="51"/>
  <c r="AO233" i="51"/>
  <c r="AG233" i="51"/>
  <c r="Y233" i="51"/>
  <c r="P233" i="51"/>
  <c r="DX233" i="51"/>
  <c r="DX235" i="51" s="1"/>
  <c r="DX237" i="51" s="1"/>
  <c r="DX239" i="51" s="1"/>
  <c r="DP233" i="51"/>
  <c r="DH233" i="51"/>
  <c r="CZ233" i="51"/>
  <c r="CR233" i="51"/>
  <c r="CJ233" i="51"/>
  <c r="CB233" i="51"/>
  <c r="BT233" i="51"/>
  <c r="BL233" i="51"/>
  <c r="BD233" i="51"/>
  <c r="AV233" i="51"/>
  <c r="AN233" i="51"/>
  <c r="AF233" i="51"/>
  <c r="X233" i="51"/>
  <c r="O233" i="51"/>
  <c r="DW233" i="51"/>
  <c r="DO233" i="51"/>
  <c r="DG233" i="51"/>
  <c r="CY233" i="51"/>
  <c r="CQ233" i="51"/>
  <c r="CI233" i="51"/>
  <c r="CA233" i="51"/>
  <c r="BS233" i="51"/>
  <c r="BK233" i="51"/>
  <c r="BC233" i="51"/>
  <c r="AU233" i="51"/>
  <c r="AM233" i="51"/>
  <c r="AE233" i="51"/>
  <c r="W233" i="51"/>
  <c r="N233" i="51"/>
  <c r="DV233" i="51"/>
  <c r="DN233" i="51"/>
  <c r="DF233" i="51"/>
  <c r="CX233" i="51"/>
  <c r="CP233" i="51"/>
  <c r="CH233" i="51"/>
  <c r="BZ233" i="51"/>
  <c r="BR233" i="51"/>
  <c r="BJ233" i="51"/>
  <c r="BB233" i="51"/>
  <c r="AT233" i="51"/>
  <c r="AL233" i="51"/>
  <c r="AD233" i="51"/>
  <c r="V233" i="51"/>
  <c r="M233" i="51"/>
  <c r="DU233" i="51"/>
  <c r="BI233" i="51"/>
  <c r="DU178" i="51"/>
  <c r="DM178" i="51"/>
  <c r="DE178" i="51"/>
  <c r="CW178" i="51"/>
  <c r="CO178" i="51"/>
  <c r="CG178" i="51"/>
  <c r="BY178" i="51"/>
  <c r="BQ178" i="51"/>
  <c r="BI178" i="51"/>
  <c r="BA178" i="51"/>
  <c r="AS178" i="51"/>
  <c r="AK178" i="51"/>
  <c r="AC178" i="51"/>
  <c r="U178" i="51"/>
  <c r="L178" i="51"/>
  <c r="DM233" i="51"/>
  <c r="BA233" i="51"/>
  <c r="EB178" i="51"/>
  <c r="DT178" i="51"/>
  <c r="DL178" i="51"/>
  <c r="DD178" i="51"/>
  <c r="CV178" i="51"/>
  <c r="CN178" i="51"/>
  <c r="CF178" i="51"/>
  <c r="BX178" i="51"/>
  <c r="BP178" i="51"/>
  <c r="BH178" i="51"/>
  <c r="AZ178" i="51"/>
  <c r="AR178" i="51"/>
  <c r="AJ178" i="51"/>
  <c r="AB178" i="51"/>
  <c r="T178" i="51"/>
  <c r="K178" i="51"/>
  <c r="DE233" i="51"/>
  <c r="AS233" i="51"/>
  <c r="EA178" i="51"/>
  <c r="DS178" i="51"/>
  <c r="DK178" i="51"/>
  <c r="DC178" i="51"/>
  <c r="CU178" i="51"/>
  <c r="CM178" i="51"/>
  <c r="CE178" i="51"/>
  <c r="BW178" i="51"/>
  <c r="BO178" i="51"/>
  <c r="BG178" i="51"/>
  <c r="AY178" i="51"/>
  <c r="AQ178" i="51"/>
  <c r="AI178" i="51"/>
  <c r="AA178" i="51"/>
  <c r="S178" i="51"/>
  <c r="J178" i="51"/>
  <c r="CW233" i="51"/>
  <c r="AK233" i="51"/>
  <c r="DZ178" i="51"/>
  <c r="DR178" i="51"/>
  <c r="DJ178" i="51"/>
  <c r="DB178" i="51"/>
  <c r="CT178" i="51"/>
  <c r="CL178" i="51"/>
  <c r="CD178" i="51"/>
  <c r="BV178" i="51"/>
  <c r="BN178" i="51"/>
  <c r="BF178" i="51"/>
  <c r="AX178" i="51"/>
  <c r="AP178" i="51"/>
  <c r="AH178" i="51"/>
  <c r="Z178" i="51"/>
  <c r="Q178" i="51"/>
  <c r="CO233" i="51"/>
  <c r="AC233" i="51"/>
  <c r="DY178" i="51"/>
  <c r="DQ178" i="51"/>
  <c r="DI178" i="51"/>
  <c r="DA178" i="51"/>
  <c r="CS178" i="51"/>
  <c r="CK178" i="51"/>
  <c r="CC178" i="51"/>
  <c r="BU178" i="51"/>
  <c r="BM178" i="51"/>
  <c r="BE178" i="51"/>
  <c r="AW178" i="51"/>
  <c r="AO178" i="51"/>
  <c r="AG178" i="51"/>
  <c r="Y178" i="51"/>
  <c r="P178" i="51"/>
  <c r="CG233" i="51"/>
  <c r="U233" i="51"/>
  <c r="DX178" i="51"/>
  <c r="DP178" i="51"/>
  <c r="DH178" i="51"/>
  <c r="CZ178" i="51"/>
  <c r="CR178" i="51"/>
  <c r="CJ178" i="51"/>
  <c r="CB178" i="51"/>
  <c r="BT178" i="51"/>
  <c r="BL178" i="51"/>
  <c r="BD178" i="51"/>
  <c r="AV178" i="51"/>
  <c r="AN178" i="51"/>
  <c r="AF178" i="51"/>
  <c r="X178" i="51"/>
  <c r="O178" i="51"/>
  <c r="BY233" i="51"/>
  <c r="L233" i="51"/>
  <c r="DW178" i="51"/>
  <c r="DO178" i="51"/>
  <c r="DG178" i="51"/>
  <c r="CY178" i="51"/>
  <c r="CQ178" i="51"/>
  <c r="CI178" i="51"/>
  <c r="CA178" i="51"/>
  <c r="BS178" i="51"/>
  <c r="BK178" i="51"/>
  <c r="BC178" i="51"/>
  <c r="AU178" i="51"/>
  <c r="AM178" i="51"/>
  <c r="AE178" i="51"/>
  <c r="W178" i="51"/>
  <c r="N178" i="51"/>
  <c r="BQ233" i="51"/>
  <c r="BR178" i="51"/>
  <c r="R178" i="51"/>
  <c r="EA169" i="51"/>
  <c r="EA192" i="51" s="1"/>
  <c r="DS169" i="51"/>
  <c r="DS192" i="51" s="1"/>
  <c r="DK169" i="51"/>
  <c r="DC169" i="51"/>
  <c r="CU169" i="51"/>
  <c r="CM169" i="51"/>
  <c r="CE169" i="51"/>
  <c r="CE192" i="51" s="1"/>
  <c r="BW169" i="51"/>
  <c r="BO169" i="51"/>
  <c r="BO192" i="51" s="1"/>
  <c r="BG169" i="51"/>
  <c r="BG192" i="51" s="1"/>
  <c r="AY169" i="51"/>
  <c r="AQ169" i="51"/>
  <c r="AI169" i="51"/>
  <c r="AA169" i="51"/>
  <c r="S169" i="51"/>
  <c r="S192" i="51" s="1"/>
  <c r="J169" i="51"/>
  <c r="DV178" i="51"/>
  <c r="BJ178" i="51"/>
  <c r="DZ169" i="51"/>
  <c r="DR169" i="51"/>
  <c r="DJ169" i="51"/>
  <c r="DB169" i="51"/>
  <c r="CT169" i="51"/>
  <c r="CT192" i="51" s="1"/>
  <c r="CL169" i="51"/>
  <c r="CD169" i="51"/>
  <c r="CD192" i="51" s="1"/>
  <c r="BV169" i="51"/>
  <c r="BV192" i="51" s="1"/>
  <c r="BN169" i="51"/>
  <c r="BF169" i="51"/>
  <c r="BF192" i="51" s="1"/>
  <c r="AX169" i="51"/>
  <c r="AP169" i="51"/>
  <c r="AH169" i="51"/>
  <c r="AH192" i="51" s="1"/>
  <c r="Z169" i="51"/>
  <c r="Q169" i="51"/>
  <c r="Q192" i="51" s="1"/>
  <c r="DN178" i="51"/>
  <c r="BB178" i="51"/>
  <c r="DY169" i="51"/>
  <c r="DQ169" i="51"/>
  <c r="DI169" i="51"/>
  <c r="DA169" i="51"/>
  <c r="DA192" i="51" s="1"/>
  <c r="CS169" i="51"/>
  <c r="CK169" i="51"/>
  <c r="CK192" i="51" s="1"/>
  <c r="CC169" i="51"/>
  <c r="CC192" i="51" s="1"/>
  <c r="BU169" i="51"/>
  <c r="BM169" i="51"/>
  <c r="BE169" i="51"/>
  <c r="AW169" i="51"/>
  <c r="AO169" i="51"/>
  <c r="AO192" i="51" s="1"/>
  <c r="AG169" i="51"/>
  <c r="Y169" i="51"/>
  <c r="Y192" i="51" s="1"/>
  <c r="P169" i="51"/>
  <c r="P192" i="51" s="1"/>
  <c r="DF178" i="51"/>
  <c r="AT178" i="51"/>
  <c r="DX169" i="51"/>
  <c r="DP169" i="51"/>
  <c r="DH169" i="51"/>
  <c r="DH192" i="51" s="1"/>
  <c r="CZ169" i="51"/>
  <c r="CR169" i="51"/>
  <c r="CR192" i="51" s="1"/>
  <c r="CJ169" i="51"/>
  <c r="CJ192" i="51" s="1"/>
  <c r="CB169" i="51"/>
  <c r="CB192" i="51" s="1"/>
  <c r="BT169" i="51"/>
  <c r="BT192" i="51" s="1"/>
  <c r="BL169" i="51"/>
  <c r="BD169" i="51"/>
  <c r="AV169" i="51"/>
  <c r="AV192" i="51" s="1"/>
  <c r="AN169" i="51"/>
  <c r="AF169" i="51"/>
  <c r="AF192" i="51" s="1"/>
  <c r="X169" i="51"/>
  <c r="X192" i="51" s="1"/>
  <c r="O169" i="51"/>
  <c r="CX178" i="51"/>
  <c r="AL178" i="51"/>
  <c r="DW169" i="51"/>
  <c r="DO169" i="51"/>
  <c r="DO192" i="51" s="1"/>
  <c r="DG169" i="51"/>
  <c r="CY169" i="51"/>
  <c r="CY192" i="51" s="1"/>
  <c r="CQ169" i="51"/>
  <c r="CQ192" i="51" s="1"/>
  <c r="CI169" i="51"/>
  <c r="CA169" i="51"/>
  <c r="BS169" i="51"/>
  <c r="BK169" i="51"/>
  <c r="BC169" i="51"/>
  <c r="BC192" i="51" s="1"/>
  <c r="AU169" i="51"/>
  <c r="AM169" i="51"/>
  <c r="AM192" i="51" s="1"/>
  <c r="AE169" i="51"/>
  <c r="AE192" i="51" s="1"/>
  <c r="W169" i="51"/>
  <c r="N169" i="51"/>
  <c r="CP178" i="51"/>
  <c r="AD178" i="51"/>
  <c r="DV169" i="51"/>
  <c r="DV192" i="51" s="1"/>
  <c r="DN169" i="51"/>
  <c r="DF169" i="51"/>
  <c r="DF192" i="51" s="1"/>
  <c r="CX169" i="51"/>
  <c r="CX192" i="51" s="1"/>
  <c r="CP169" i="51"/>
  <c r="CH169" i="51"/>
  <c r="CH192" i="51" s="1"/>
  <c r="BZ169" i="51"/>
  <c r="BR169" i="51"/>
  <c r="BJ169" i="51"/>
  <c r="BJ192" i="51" s="1"/>
  <c r="BB169" i="51"/>
  <c r="AT169" i="51"/>
  <c r="AT192" i="51" s="1"/>
  <c r="AL169" i="51"/>
  <c r="AL192" i="51" s="1"/>
  <c r="AD169" i="51"/>
  <c r="V169" i="51"/>
  <c r="M169" i="51"/>
  <c r="CH178" i="51"/>
  <c r="DU169" i="51"/>
  <c r="DU192" i="51" s="1"/>
  <c r="CO169" i="51"/>
  <c r="BI169" i="51"/>
  <c r="BI192" i="51" s="1"/>
  <c r="AC169" i="51"/>
  <c r="AC192" i="51" s="1"/>
  <c r="DX162" i="51"/>
  <c r="DP162" i="51"/>
  <c r="DH162" i="51"/>
  <c r="CZ162" i="51"/>
  <c r="CR162" i="51"/>
  <c r="BZ178" i="51"/>
  <c r="DT169" i="51"/>
  <c r="DT192" i="51" s="1"/>
  <c r="CN169" i="51"/>
  <c r="CN192" i="51" s="1"/>
  <c r="BH169" i="51"/>
  <c r="AB169" i="51"/>
  <c r="AB192" i="51" s="1"/>
  <c r="DW162" i="51"/>
  <c r="DO162" i="51"/>
  <c r="DG162" i="51"/>
  <c r="CY162" i="51"/>
  <c r="CQ162" i="51"/>
  <c r="V178" i="51"/>
  <c r="DM169" i="51"/>
  <c r="CG169" i="51"/>
  <c r="BA169" i="51"/>
  <c r="U169" i="51"/>
  <c r="DV162" i="51"/>
  <c r="DN162" i="51"/>
  <c r="DF162" i="51"/>
  <c r="CX162" i="51"/>
  <c r="M178" i="51"/>
  <c r="DL169" i="51"/>
  <c r="CF169" i="51"/>
  <c r="AZ169" i="51"/>
  <c r="T169" i="51"/>
  <c r="T192" i="51" s="1"/>
  <c r="DU162" i="51"/>
  <c r="DM162" i="51"/>
  <c r="DE162" i="51"/>
  <c r="CW162" i="51"/>
  <c r="DE169" i="51"/>
  <c r="BY169" i="51"/>
  <c r="AS169" i="51"/>
  <c r="L169" i="51"/>
  <c r="L192" i="51" s="1"/>
  <c r="EB162" i="51"/>
  <c r="DT162" i="51"/>
  <c r="DL162" i="51"/>
  <c r="DD162" i="51"/>
  <c r="CV162" i="51"/>
  <c r="DD169" i="51"/>
  <c r="BX169" i="51"/>
  <c r="AR169" i="51"/>
  <c r="AR192" i="51" s="1"/>
  <c r="K169" i="51"/>
  <c r="R169" i="51"/>
  <c r="R192" i="51" s="1"/>
  <c r="EA162" i="51"/>
  <c r="DS162" i="51"/>
  <c r="DK162" i="51"/>
  <c r="DC162" i="51"/>
  <c r="CU162" i="51"/>
  <c r="CM162" i="51"/>
  <c r="CW169" i="51"/>
  <c r="BQ169" i="51"/>
  <c r="BQ192" i="51" s="1"/>
  <c r="AK169" i="51"/>
  <c r="AK192" i="51" s="1"/>
  <c r="DZ162" i="51"/>
  <c r="DR162" i="51"/>
  <c r="DJ162" i="51"/>
  <c r="DB162" i="51"/>
  <c r="CT162" i="51"/>
  <c r="DQ162" i="51"/>
  <c r="CK162" i="51"/>
  <c r="CC162" i="51"/>
  <c r="BU162" i="51"/>
  <c r="BM162" i="51"/>
  <c r="BE162" i="51"/>
  <c r="AW162" i="51"/>
  <c r="AO162" i="51"/>
  <c r="AG162" i="51"/>
  <c r="Y162" i="51"/>
  <c r="P162" i="51"/>
  <c r="R162" i="51"/>
  <c r="EB169" i="51"/>
  <c r="EB192" i="51" s="1"/>
  <c r="CS162" i="51"/>
  <c r="CH162" i="51"/>
  <c r="BR162" i="51"/>
  <c r="BB162" i="51"/>
  <c r="AT162" i="51"/>
  <c r="DI162" i="51"/>
  <c r="CJ162" i="51"/>
  <c r="CB162" i="51"/>
  <c r="BT162" i="51"/>
  <c r="BL162" i="51"/>
  <c r="BD162" i="51"/>
  <c r="AV162" i="51"/>
  <c r="AN162" i="51"/>
  <c r="AF162" i="51"/>
  <c r="X162" i="51"/>
  <c r="O162" i="51"/>
  <c r="BJ162" i="51"/>
  <c r="DA162" i="51"/>
  <c r="CI162" i="51"/>
  <c r="CA162" i="51"/>
  <c r="BS162" i="51"/>
  <c r="BK162" i="51"/>
  <c r="BC162" i="51"/>
  <c r="AU162" i="51"/>
  <c r="AM162" i="51"/>
  <c r="AE162" i="51"/>
  <c r="W162" i="51"/>
  <c r="N162" i="51"/>
  <c r="BZ162" i="51"/>
  <c r="CV169" i="51"/>
  <c r="CV192" i="51" s="1"/>
  <c r="CP162" i="51"/>
  <c r="CG162" i="51"/>
  <c r="BY162" i="51"/>
  <c r="BQ162" i="51"/>
  <c r="BI162" i="51"/>
  <c r="BA162" i="51"/>
  <c r="AS162" i="51"/>
  <c r="AK162" i="51"/>
  <c r="AC162" i="51"/>
  <c r="U162" i="51"/>
  <c r="L162" i="51"/>
  <c r="CN162" i="51"/>
  <c r="CE162" i="51"/>
  <c r="BO162" i="51"/>
  <c r="BG162" i="51"/>
  <c r="BP169" i="51"/>
  <c r="BP192" i="51" s="1"/>
  <c r="CO162" i="51"/>
  <c r="CF162" i="51"/>
  <c r="BX162" i="51"/>
  <c r="BP162" i="51"/>
  <c r="BH162" i="51"/>
  <c r="AZ162" i="51"/>
  <c r="AR162" i="51"/>
  <c r="AJ162" i="51"/>
  <c r="AB162" i="51"/>
  <c r="T162" i="51"/>
  <c r="K162" i="51"/>
  <c r="AJ169" i="51"/>
  <c r="BW162" i="51"/>
  <c r="AX162" i="51"/>
  <c r="Z162" i="51"/>
  <c r="AL162" i="51"/>
  <c r="DY162" i="51"/>
  <c r="AQ162" i="51"/>
  <c r="V162" i="51"/>
  <c r="CD162" i="51"/>
  <c r="Q162" i="51"/>
  <c r="CL162" i="51"/>
  <c r="AP162" i="51"/>
  <c r="S162" i="51"/>
  <c r="AA162" i="51"/>
  <c r="BV162" i="51"/>
  <c r="AI162" i="51"/>
  <c r="M162" i="51"/>
  <c r="BN162" i="51"/>
  <c r="AH162" i="51"/>
  <c r="J162" i="51"/>
  <c r="BF162" i="51"/>
  <c r="AD162" i="51"/>
  <c r="AY162" i="51"/>
  <c r="S163" i="51"/>
  <c r="CE163" i="51"/>
  <c r="AB163" i="51"/>
  <c r="BO163" i="51"/>
  <c r="K163" i="51"/>
  <c r="DD163" i="51"/>
  <c r="CC163" i="51"/>
  <c r="DK163" i="51"/>
  <c r="BG163" i="51"/>
  <c r="BH163" i="51"/>
  <c r="CM163" i="51"/>
  <c r="CN163" i="51"/>
  <c r="EA163" i="51"/>
  <c r="BW163" i="51"/>
  <c r="AY163" i="51"/>
  <c r="DS163" i="51"/>
  <c r="DT163" i="51"/>
  <c r="AG163" i="51"/>
  <c r="DC163" i="51"/>
  <c r="EB163" i="51"/>
  <c r="AA163" i="51"/>
  <c r="BM163" i="51"/>
  <c r="CS163" i="51"/>
  <c r="DY163" i="51"/>
  <c r="AI163" i="51"/>
  <c r="CU163" i="51"/>
  <c r="AQ163" i="51"/>
  <c r="BN163" i="51"/>
  <c r="T163" i="51"/>
  <c r="DO163" i="51"/>
  <c r="BC163" i="51"/>
  <c r="DF163" i="51"/>
  <c r="AT163" i="51"/>
  <c r="CW163" i="51"/>
  <c r="AK163" i="51"/>
  <c r="CK163" i="51"/>
  <c r="BV163" i="51"/>
  <c r="BL163" i="51"/>
  <c r="L163" i="51"/>
  <c r="CD163" i="51"/>
  <c r="AJ163" i="51"/>
  <c r="DG163" i="51"/>
  <c r="AU163" i="51"/>
  <c r="CX163" i="51"/>
  <c r="AL163" i="51"/>
  <c r="CO163" i="51"/>
  <c r="AC163" i="51"/>
  <c r="DA163" i="51"/>
  <c r="CL163" i="51"/>
  <c r="BT163" i="51"/>
  <c r="DI163" i="51"/>
  <c r="AR163" i="51"/>
  <c r="Q163" i="51"/>
  <c r="CT163" i="51"/>
  <c r="AZ163" i="51"/>
  <c r="CY163" i="51"/>
  <c r="AM163" i="51"/>
  <c r="CP163" i="51"/>
  <c r="AD163" i="51"/>
  <c r="CG163" i="51"/>
  <c r="U163" i="51"/>
  <c r="DQ163" i="51"/>
  <c r="DB163" i="51"/>
  <c r="P163" i="51"/>
  <c r="CB163" i="51"/>
  <c r="BX163" i="51"/>
  <c r="AW163" i="51"/>
  <c r="DJ163" i="51"/>
  <c r="BP163" i="51"/>
  <c r="CQ163" i="51"/>
  <c r="AE163" i="51"/>
  <c r="CH163" i="51"/>
  <c r="V163" i="51"/>
  <c r="BY163" i="51"/>
  <c r="M163" i="51"/>
  <c r="DR163" i="51"/>
  <c r="X163" i="51"/>
  <c r="CJ163" i="51"/>
  <c r="DZ163" i="51"/>
  <c r="CF163" i="51"/>
  <c r="CI163" i="51"/>
  <c r="W163" i="51"/>
  <c r="BZ163" i="51"/>
  <c r="N163" i="51"/>
  <c r="BQ163" i="51"/>
  <c r="Y163" i="51"/>
  <c r="J163" i="51"/>
  <c r="AF163" i="51"/>
  <c r="CR163" i="51"/>
  <c r="AX163" i="51"/>
  <c r="BR163" i="51"/>
  <c r="AS163" i="51"/>
  <c r="DW163" i="51"/>
  <c r="BJ163" i="51"/>
  <c r="AO163" i="51"/>
  <c r="Z163" i="51"/>
  <c r="DX163" i="51"/>
  <c r="CA163" i="51"/>
  <c r="BB163" i="51"/>
  <c r="BE163" i="51"/>
  <c r="AP163" i="51"/>
  <c r="AN163" i="51"/>
  <c r="CV163" i="51"/>
  <c r="BS163" i="51"/>
  <c r="DU163" i="51"/>
  <c r="BU163" i="51"/>
  <c r="BF163" i="51"/>
  <c r="AV163" i="51"/>
  <c r="DL163" i="51"/>
  <c r="BK163" i="51"/>
  <c r="DM163" i="51"/>
  <c r="BD163" i="51"/>
  <c r="O163" i="51"/>
  <c r="DE163" i="51"/>
  <c r="CZ163" i="51"/>
  <c r="R163" i="51"/>
  <c r="DV163" i="51"/>
  <c r="BI163" i="51"/>
  <c r="DH163" i="51"/>
  <c r="DP163" i="51"/>
  <c r="DN163" i="51"/>
  <c r="BA163" i="51"/>
  <c r="AH163" i="51"/>
  <c r="F179" i="53"/>
  <c r="Q179" i="53" s="1"/>
  <c r="DU163" i="53"/>
  <c r="DC163" i="53"/>
  <c r="BJ163" i="53"/>
  <c r="X163" i="53"/>
  <c r="CJ163" i="53"/>
  <c r="DK163" i="53"/>
  <c r="P163" i="53"/>
  <c r="BS163" i="53"/>
  <c r="Y163" i="53"/>
  <c r="AF163" i="53"/>
  <c r="N163" i="53"/>
  <c r="AQ163" i="53"/>
  <c r="W163" i="53"/>
  <c r="CS163" i="53"/>
  <c r="AZ163" i="53"/>
  <c r="BA163" i="53"/>
  <c r="AI163" i="53"/>
  <c r="BQ163" i="53"/>
  <c r="AR163" i="53"/>
  <c r="DT163" i="53"/>
  <c r="BZ163" i="53"/>
  <c r="DV163" i="53"/>
  <c r="CI163" i="53"/>
  <c r="DL163" i="53"/>
  <c r="CR163" i="53"/>
  <c r="AG163" i="53"/>
  <c r="DD163" i="53"/>
  <c r="DM163" i="53"/>
  <c r="DH163" i="53"/>
  <c r="BH163" i="53"/>
  <c r="AY163" i="53"/>
  <c r="DJ163" i="53"/>
  <c r="AX163" i="53"/>
  <c r="AJ163" i="53"/>
  <c r="DE163" i="53"/>
  <c r="K163" i="53"/>
  <c r="CF163" i="53"/>
  <c r="CN163" i="53"/>
  <c r="BO163" i="53"/>
  <c r="CW163" i="53"/>
  <c r="AE163" i="53"/>
  <c r="CZ163" i="53"/>
  <c r="CB163" i="53"/>
  <c r="CU163" i="53"/>
  <c r="DB163" i="53"/>
  <c r="AP163" i="53"/>
  <c r="AS163" i="53"/>
  <c r="DN163" i="53"/>
  <c r="T163" i="53"/>
  <c r="CO163" i="53"/>
  <c r="DO163" i="53"/>
  <c r="CG163" i="53"/>
  <c r="DF163" i="53"/>
  <c r="AN163" i="53"/>
  <c r="DI163" i="53"/>
  <c r="CT163" i="53"/>
  <c r="AH163" i="53"/>
  <c r="BB163" i="53"/>
  <c r="DW163" i="53"/>
  <c r="AC163" i="53"/>
  <c r="CX163" i="53"/>
  <c r="CP163" i="53"/>
  <c r="AW163" i="53"/>
  <c r="DS163" i="53"/>
  <c r="CL163" i="53"/>
  <c r="Z163" i="53"/>
  <c r="BK163" i="53"/>
  <c r="AL163" i="53"/>
  <c r="DG163" i="53"/>
  <c r="CY163" i="53"/>
  <c r="BG163" i="53"/>
  <c r="EB163" i="53"/>
  <c r="CA163" i="53"/>
  <c r="O163" i="53"/>
  <c r="CD163" i="53"/>
  <c r="R163" i="53"/>
  <c r="BT163" i="53"/>
  <c r="AB163" i="53"/>
  <c r="AU163" i="53"/>
  <c r="DP163" i="53"/>
  <c r="DQ163" i="53"/>
  <c r="L163" i="53"/>
  <c r="BP163" i="53"/>
  <c r="DZ163" i="53"/>
  <c r="CC163" i="53"/>
  <c r="BL163" i="53"/>
  <c r="AT163" i="53"/>
  <c r="DA163" i="53"/>
  <c r="DR163" i="53"/>
  <c r="CM163" i="53"/>
  <c r="U163" i="53"/>
  <c r="BU163" i="53"/>
  <c r="M163" i="53"/>
  <c r="BI163" i="53"/>
  <c r="BV163" i="53"/>
  <c r="CV163" i="53"/>
  <c r="BD163" i="53"/>
  <c r="AM163" i="53"/>
  <c r="V163" i="53"/>
  <c r="AO163" i="53"/>
  <c r="BN163" i="53"/>
  <c r="BM163" i="53"/>
  <c r="BE163" i="53"/>
  <c r="BY163" i="53"/>
  <c r="CK163" i="53"/>
  <c r="BF163" i="53"/>
  <c r="BC163" i="53"/>
  <c r="BW163" i="53"/>
  <c r="EA163" i="53"/>
  <c r="CH163" i="53"/>
  <c r="BR163" i="53"/>
  <c r="J163" i="53"/>
  <c r="CE163" i="53"/>
  <c r="DY163" i="53"/>
  <c r="AD163" i="53"/>
  <c r="CQ163" i="53"/>
  <c r="Q163" i="53"/>
  <c r="DX163" i="53"/>
  <c r="AV163" i="53"/>
  <c r="S163" i="53"/>
  <c r="AA163" i="53"/>
  <c r="AK163" i="53"/>
  <c r="BX163" i="53"/>
  <c r="F179" i="49"/>
  <c r="K179" i="49" s="1"/>
  <c r="DM172" i="52"/>
  <c r="V172" i="52"/>
  <c r="BS172" i="52"/>
  <c r="DC172" i="52"/>
  <c r="DU172" i="52"/>
  <c r="N172" i="52"/>
  <c r="AU172" i="52"/>
  <c r="CU172" i="52"/>
  <c r="AK172" i="52"/>
  <c r="AN172" i="52"/>
  <c r="CZ172" i="52"/>
  <c r="Q172" i="52"/>
  <c r="CC172" i="52"/>
  <c r="AH172" i="52"/>
  <c r="CT172" i="52"/>
  <c r="AL172" i="52"/>
  <c r="CI172" i="52"/>
  <c r="DS172" i="52"/>
  <c r="M172" i="52"/>
  <c r="AD172" i="52"/>
  <c r="BK172" i="52"/>
  <c r="DK172" i="52"/>
  <c r="BA172" i="52"/>
  <c r="BB172" i="52"/>
  <c r="CY172" i="52"/>
  <c r="K172" i="52"/>
  <c r="AC172" i="52"/>
  <c r="AT172" i="52"/>
  <c r="CA172" i="52"/>
  <c r="EA172" i="52"/>
  <c r="BQ172" i="52"/>
  <c r="BD172" i="52"/>
  <c r="DP172" i="52"/>
  <c r="AG172" i="52"/>
  <c r="CS172" i="52"/>
  <c r="BR172" i="52"/>
  <c r="DO172" i="52"/>
  <c r="AA172" i="52"/>
  <c r="AS172" i="52"/>
  <c r="BJ172" i="52"/>
  <c r="CQ172" i="52"/>
  <c r="S172" i="52"/>
  <c r="CG172" i="52"/>
  <c r="BL172" i="52"/>
  <c r="DX172" i="52"/>
  <c r="AO172" i="52"/>
  <c r="DA172" i="52"/>
  <c r="CH172" i="52"/>
  <c r="EB172" i="52"/>
  <c r="AQ172" i="52"/>
  <c r="BI172" i="52"/>
  <c r="BZ172" i="52"/>
  <c r="DG172" i="52"/>
  <c r="AI172" i="52"/>
  <c r="CW172" i="52"/>
  <c r="BT172" i="52"/>
  <c r="AW172" i="52"/>
  <c r="DI172" i="52"/>
  <c r="BN172" i="52"/>
  <c r="DZ172" i="52"/>
  <c r="BG172" i="52"/>
  <c r="CO172" i="52"/>
  <c r="DV172" i="52"/>
  <c r="CB172" i="52"/>
  <c r="DQ172" i="52"/>
  <c r="AX172" i="52"/>
  <c r="AB172" i="52"/>
  <c r="CN172" i="52"/>
  <c r="W172" i="52"/>
  <c r="BW172" i="52"/>
  <c r="DE172" i="52"/>
  <c r="AY172" i="52"/>
  <c r="CJ172" i="52"/>
  <c r="DY172" i="52"/>
  <c r="BF172" i="52"/>
  <c r="AJ172" i="52"/>
  <c r="CV172" i="52"/>
  <c r="AM172" i="52"/>
  <c r="CM172" i="52"/>
  <c r="BO172" i="52"/>
  <c r="CR172" i="52"/>
  <c r="BV172" i="52"/>
  <c r="AR172" i="52"/>
  <c r="DD172" i="52"/>
  <c r="BC172" i="52"/>
  <c r="O172" i="52"/>
  <c r="CE172" i="52"/>
  <c r="DH172" i="52"/>
  <c r="Y172" i="52"/>
  <c r="CD172" i="52"/>
  <c r="AZ172" i="52"/>
  <c r="DL172" i="52"/>
  <c r="AE172" i="52"/>
  <c r="P172" i="52"/>
  <c r="BE172" i="52"/>
  <c r="J172" i="52"/>
  <c r="CL172" i="52"/>
  <c r="BH172" i="52"/>
  <c r="DT172" i="52"/>
  <c r="CX172" i="52"/>
  <c r="DW172" i="52"/>
  <c r="X172" i="52"/>
  <c r="BM172" i="52"/>
  <c r="R172" i="52"/>
  <c r="DB172" i="52"/>
  <c r="BP172" i="52"/>
  <c r="DN172" i="52"/>
  <c r="CP172" i="52"/>
  <c r="AF172" i="52"/>
  <c r="BU172" i="52"/>
  <c r="Z172" i="52"/>
  <c r="DJ172" i="52"/>
  <c r="L172" i="52"/>
  <c r="BX172" i="52"/>
  <c r="DR172" i="52"/>
  <c r="U172" i="52"/>
  <c r="AV172" i="52"/>
  <c r="BY172" i="52"/>
  <c r="T172" i="52"/>
  <c r="DF172" i="52"/>
  <c r="CK172" i="52"/>
  <c r="CF172" i="52"/>
  <c r="AP172" i="52"/>
  <c r="EB172" i="53"/>
  <c r="DY172" i="53"/>
  <c r="K172" i="53"/>
  <c r="BV172" i="53"/>
  <c r="DC172" i="53"/>
  <c r="DT172" i="53"/>
  <c r="R172" i="53"/>
  <c r="AX172" i="53"/>
  <c r="CU172" i="53"/>
  <c r="V172" i="53"/>
  <c r="AC172" i="53"/>
  <c r="CO172" i="53"/>
  <c r="BR172" i="53"/>
  <c r="AE172" i="53"/>
  <c r="CQ172" i="53"/>
  <c r="AW172" i="53"/>
  <c r="DI172" i="53"/>
  <c r="X172" i="53"/>
  <c r="CL172" i="53"/>
  <c r="DS172" i="53"/>
  <c r="P172" i="53"/>
  <c r="AF172" i="53"/>
  <c r="BN172" i="53"/>
  <c r="DK172" i="53"/>
  <c r="AJ172" i="53"/>
  <c r="AN172" i="53"/>
  <c r="DB172" i="53"/>
  <c r="N172" i="53"/>
  <c r="AB172" i="53"/>
  <c r="AV172" i="53"/>
  <c r="CD172" i="53"/>
  <c r="EA172" i="53"/>
  <c r="AZ172" i="53"/>
  <c r="AS172" i="53"/>
  <c r="DE172" i="53"/>
  <c r="CH172" i="53"/>
  <c r="BD172" i="53"/>
  <c r="DR172" i="53"/>
  <c r="AA172" i="53"/>
  <c r="AR172" i="53"/>
  <c r="BL172" i="53"/>
  <c r="CT172" i="53"/>
  <c r="T172" i="53"/>
  <c r="BP172" i="53"/>
  <c r="BA172" i="53"/>
  <c r="DM172" i="53"/>
  <c r="AD172" i="53"/>
  <c r="CP172" i="53"/>
  <c r="BT172" i="53"/>
  <c r="L172" i="53"/>
  <c r="AQ172" i="53"/>
  <c r="BH172" i="53"/>
  <c r="CB172" i="53"/>
  <c r="DJ172" i="53"/>
  <c r="AI172" i="53"/>
  <c r="CF172" i="53"/>
  <c r="BI172" i="53"/>
  <c r="DU172" i="53"/>
  <c r="AL172" i="53"/>
  <c r="CX172" i="53"/>
  <c r="BK172" i="53"/>
  <c r="DW172" i="53"/>
  <c r="Q172" i="53"/>
  <c r="CC172" i="53"/>
  <c r="BF172" i="53"/>
  <c r="S172" i="53"/>
  <c r="CE172" i="53"/>
  <c r="BQ172" i="53"/>
  <c r="DF172" i="53"/>
  <c r="CI172" i="53"/>
  <c r="BM172" i="53"/>
  <c r="AH172" i="53"/>
  <c r="BY172" i="53"/>
  <c r="DN172" i="53"/>
  <c r="O172" i="53"/>
  <c r="CY172" i="53"/>
  <c r="BU172" i="53"/>
  <c r="CJ172" i="53"/>
  <c r="DZ172" i="53"/>
  <c r="CG172" i="53"/>
  <c r="DV172" i="53"/>
  <c r="W172" i="53"/>
  <c r="DG172" i="53"/>
  <c r="CK172" i="53"/>
  <c r="CZ172" i="53"/>
  <c r="CR172" i="53"/>
  <c r="CW172" i="53"/>
  <c r="AM172" i="53"/>
  <c r="DO172" i="53"/>
  <c r="CS172" i="53"/>
  <c r="DP172" i="53"/>
  <c r="BX172" i="53"/>
  <c r="DH172" i="53"/>
  <c r="J172" i="53"/>
  <c r="AT172" i="53"/>
  <c r="AU172" i="53"/>
  <c r="Y172" i="53"/>
  <c r="DA172" i="53"/>
  <c r="BG172" i="53"/>
  <c r="CN172" i="53"/>
  <c r="DX172" i="53"/>
  <c r="CV172" i="53"/>
  <c r="M172" i="53"/>
  <c r="BB172" i="53"/>
  <c r="BC172" i="53"/>
  <c r="AG172" i="53"/>
  <c r="DQ172" i="53"/>
  <c r="Z172" i="53"/>
  <c r="BW172" i="53"/>
  <c r="DD172" i="53"/>
  <c r="AY172" i="53"/>
  <c r="DL172" i="53"/>
  <c r="U172" i="53"/>
  <c r="BJ172" i="53"/>
  <c r="BS172" i="53"/>
  <c r="AO172" i="53"/>
  <c r="CM172" i="53"/>
  <c r="AK172" i="53"/>
  <c r="BE172" i="53"/>
  <c r="BZ172" i="53"/>
  <c r="AP172" i="53"/>
  <c r="CA172" i="53"/>
  <c r="BO172" i="53"/>
  <c r="BP180" i="52"/>
  <c r="P180" i="52"/>
  <c r="BC180" i="52"/>
  <c r="DO180" i="52"/>
  <c r="DA180" i="52"/>
  <c r="AD180" i="52"/>
  <c r="AO180" i="52"/>
  <c r="CC180" i="52"/>
  <c r="DF180" i="52"/>
  <c r="BY180" i="52"/>
  <c r="M180" i="52"/>
  <c r="BW180" i="52"/>
  <c r="K180" i="52"/>
  <c r="BV180" i="52"/>
  <c r="J180" i="52"/>
  <c r="DG180" i="52"/>
  <c r="CI180" i="52"/>
  <c r="AL180" i="52"/>
  <c r="AZ180" i="52"/>
  <c r="DQ180" i="52"/>
  <c r="CQ180" i="52"/>
  <c r="T180" i="52"/>
  <c r="BQ180" i="52"/>
  <c r="EA180" i="52"/>
  <c r="BO180" i="52"/>
  <c r="DZ180" i="52"/>
  <c r="BN180" i="52"/>
  <c r="V180" i="52"/>
  <c r="DT180" i="52"/>
  <c r="CV180" i="52"/>
  <c r="AW180" i="52"/>
  <c r="BL180" i="52"/>
  <c r="CP180" i="52"/>
  <c r="DD180" i="52"/>
  <c r="AF180" i="52"/>
  <c r="DU180" i="52"/>
  <c r="BI180" i="52"/>
  <c r="DS180" i="52"/>
  <c r="BG180" i="52"/>
  <c r="DR180" i="52"/>
  <c r="BF180" i="52"/>
  <c r="AG180" i="52"/>
  <c r="DH180" i="52"/>
  <c r="BK180" i="52"/>
  <c r="Q180" i="52"/>
  <c r="DP180" i="52"/>
  <c r="AT180" i="52"/>
  <c r="DM180" i="52"/>
  <c r="BA180" i="52"/>
  <c r="DK180" i="52"/>
  <c r="AY180" i="52"/>
  <c r="DJ180" i="52"/>
  <c r="AX180" i="52"/>
  <c r="AU180" i="52"/>
  <c r="W180" i="52"/>
  <c r="DV180" i="52"/>
  <c r="BX180" i="52"/>
  <c r="BE180" i="52"/>
  <c r="DE180" i="52"/>
  <c r="DC180" i="52"/>
  <c r="DB180" i="52"/>
  <c r="BH180" i="52"/>
  <c r="AJ180" i="52"/>
  <c r="CY180" i="52"/>
  <c r="O180" i="52"/>
  <c r="DN180" i="52"/>
  <c r="BS180" i="52"/>
  <c r="CW180" i="52"/>
  <c r="CU180" i="52"/>
  <c r="CT180" i="52"/>
  <c r="BT180" i="52"/>
  <c r="AV180" i="52"/>
  <c r="DL180" i="52"/>
  <c r="AB180" i="52"/>
  <c r="DY180" i="52"/>
  <c r="CB180" i="52"/>
  <c r="CF180" i="52"/>
  <c r="CO180" i="52"/>
  <c r="CM180" i="52"/>
  <c r="CL180" i="52"/>
  <c r="CH180" i="52"/>
  <c r="BJ180" i="52"/>
  <c r="L180" i="52"/>
  <c r="DX180" i="52"/>
  <c r="AN180" i="52"/>
  <c r="CR180" i="52"/>
  <c r="CG180" i="52"/>
  <c r="CE180" i="52"/>
  <c r="CD180" i="52"/>
  <c r="CS180" i="52"/>
  <c r="BU180" i="52"/>
  <c r="X180" i="52"/>
  <c r="N180" i="52"/>
  <c r="BB180" i="52"/>
  <c r="EB180" i="52"/>
  <c r="AE180" i="52"/>
  <c r="AS180" i="52"/>
  <c r="AQ180" i="52"/>
  <c r="AP180" i="52"/>
  <c r="CJ180" i="52"/>
  <c r="Y180" i="52"/>
  <c r="BM180" i="52"/>
  <c r="AC180" i="52"/>
  <c r="CK180" i="52"/>
  <c r="U180" i="52"/>
  <c r="AI180" i="52"/>
  <c r="CA180" i="52"/>
  <c r="AA180" i="52"/>
  <c r="CN180" i="52"/>
  <c r="S180" i="52"/>
  <c r="CZ180" i="52"/>
  <c r="AR180" i="52"/>
  <c r="AH180" i="52"/>
  <c r="CX180" i="52"/>
  <c r="BD180" i="52"/>
  <c r="Z180" i="52"/>
  <c r="DI180" i="52"/>
  <c r="AM180" i="52"/>
  <c r="BZ180" i="52"/>
  <c r="BR180" i="52"/>
  <c r="AK180" i="52"/>
  <c r="R180" i="52"/>
  <c r="DW180" i="52"/>
  <c r="AJ172" i="49"/>
  <c r="AZ172" i="49"/>
  <c r="Z172" i="49"/>
  <c r="BI172" i="49"/>
  <c r="AD172" i="49"/>
  <c r="EA172" i="49"/>
  <c r="AP172" i="49"/>
  <c r="V172" i="49"/>
  <c r="BF172" i="49"/>
  <c r="L172" i="49"/>
  <c r="BJ172" i="49"/>
  <c r="CX172" i="49"/>
  <c r="AL172" i="49"/>
  <c r="AB172" i="49"/>
  <c r="BB172" i="49"/>
  <c r="AR172" i="49"/>
  <c r="R172" i="49"/>
  <c r="AX172" i="49"/>
  <c r="BQ172" i="49"/>
  <c r="CT172" i="49"/>
  <c r="CO172" i="49"/>
  <c r="BN172" i="49"/>
  <c r="EB172" i="49"/>
  <c r="CD172" i="49"/>
  <c r="BY172" i="49"/>
  <c r="T172" i="49"/>
  <c r="DN172" i="49"/>
  <c r="DL172" i="49"/>
  <c r="DV172" i="49"/>
  <c r="DT172" i="49"/>
  <c r="U172" i="49"/>
  <c r="W172" i="49"/>
  <c r="CI172" i="49"/>
  <c r="AV172" i="49"/>
  <c r="DH172" i="49"/>
  <c r="Y172" i="49"/>
  <c r="CK172" i="49"/>
  <c r="AI172" i="49"/>
  <c r="CU172" i="49"/>
  <c r="M172" i="49"/>
  <c r="CH172" i="49"/>
  <c r="CV172" i="49"/>
  <c r="DF172" i="49"/>
  <c r="DD172" i="49"/>
  <c r="AK172" i="49"/>
  <c r="AC172" i="49"/>
  <c r="BR172" i="49"/>
  <c r="CF172" i="49"/>
  <c r="CP172" i="49"/>
  <c r="CN172" i="49"/>
  <c r="BA172" i="49"/>
  <c r="AM172" i="49"/>
  <c r="CY172" i="49"/>
  <c r="BL172" i="49"/>
  <c r="DX172" i="49"/>
  <c r="AO172" i="49"/>
  <c r="DA172" i="49"/>
  <c r="BH172" i="49"/>
  <c r="AS172" i="49"/>
  <c r="N172" i="49"/>
  <c r="DM172" i="49"/>
  <c r="BP172" i="49"/>
  <c r="BZ172" i="49"/>
  <c r="BX172" i="49"/>
  <c r="AU172" i="49"/>
  <c r="DG172" i="49"/>
  <c r="BT172" i="49"/>
  <c r="AW172" i="49"/>
  <c r="DI172" i="49"/>
  <c r="J172" i="49"/>
  <c r="AT172" i="49"/>
  <c r="CW172" i="49"/>
  <c r="DZ172" i="49"/>
  <c r="DU172" i="49"/>
  <c r="DR172" i="49"/>
  <c r="BC172" i="49"/>
  <c r="DO172" i="49"/>
  <c r="P172" i="49"/>
  <c r="CB172" i="49"/>
  <c r="BE172" i="49"/>
  <c r="DQ172" i="49"/>
  <c r="BO172" i="49"/>
  <c r="BK172" i="49"/>
  <c r="CJ172" i="49"/>
  <c r="DY172" i="49"/>
  <c r="K172" i="49"/>
  <c r="CM172" i="49"/>
  <c r="CG172" i="49"/>
  <c r="BS172" i="49"/>
  <c r="CR172" i="49"/>
  <c r="S172" i="49"/>
  <c r="DC172" i="49"/>
  <c r="DJ172" i="49"/>
  <c r="CA172" i="49"/>
  <c r="CZ172" i="49"/>
  <c r="Q172" i="49"/>
  <c r="AA172" i="49"/>
  <c r="DK172" i="49"/>
  <c r="DE172" i="49"/>
  <c r="CQ172" i="49"/>
  <c r="DP172" i="49"/>
  <c r="AG172" i="49"/>
  <c r="AQ172" i="49"/>
  <c r="DS172" i="49"/>
  <c r="DB172" i="49"/>
  <c r="DW172" i="49"/>
  <c r="X172" i="49"/>
  <c r="BM172" i="49"/>
  <c r="AY172" i="49"/>
  <c r="CL172" i="49"/>
  <c r="AF172" i="49"/>
  <c r="BU172" i="49"/>
  <c r="BG172" i="49"/>
  <c r="AH172" i="49"/>
  <c r="BV172" i="49"/>
  <c r="O172" i="49"/>
  <c r="AN172" i="49"/>
  <c r="CC172" i="49"/>
  <c r="BW172" i="49"/>
  <c r="CE172" i="49"/>
  <c r="BD172" i="49"/>
  <c r="CS172" i="49"/>
  <c r="AE172" i="49"/>
  <c r="AZ180" i="53"/>
  <c r="M180" i="53"/>
  <c r="BY180" i="53"/>
  <c r="CM180" i="53"/>
  <c r="DY180" i="53"/>
  <c r="DZ180" i="53"/>
  <c r="AL180" i="53"/>
  <c r="DA180" i="53"/>
  <c r="AC180" i="53"/>
  <c r="EB180" i="53"/>
  <c r="DD180" i="53"/>
  <c r="CS180" i="53"/>
  <c r="BH180" i="53"/>
  <c r="BW180" i="53"/>
  <c r="BX180" i="53"/>
  <c r="N180" i="53"/>
  <c r="DM180" i="53"/>
  <c r="AQ180" i="53"/>
  <c r="DQ180" i="53"/>
  <c r="DE180" i="53"/>
  <c r="BU180" i="53"/>
  <c r="CH180" i="53"/>
  <c r="CK180" i="53"/>
  <c r="AD180" i="53"/>
  <c r="AB180" i="53"/>
  <c r="EA180" i="53"/>
  <c r="BB180" i="53"/>
  <c r="T180" i="53"/>
  <c r="DS180" i="53"/>
  <c r="CG180" i="53"/>
  <c r="S180" i="53"/>
  <c r="CX180" i="53"/>
  <c r="BM180" i="53"/>
  <c r="AO180" i="53"/>
  <c r="BP180" i="53"/>
  <c r="AR180" i="53"/>
  <c r="AG180" i="53"/>
  <c r="CU180" i="53"/>
  <c r="DL180" i="53"/>
  <c r="BA180" i="53"/>
  <c r="DF180" i="53"/>
  <c r="CV180" i="53"/>
  <c r="AU180" i="53"/>
  <c r="DG180" i="53"/>
  <c r="BL180" i="53"/>
  <c r="DX180" i="53"/>
  <c r="AP180" i="53"/>
  <c r="DB180" i="53"/>
  <c r="BO180" i="53"/>
  <c r="DT180" i="53"/>
  <c r="DI180" i="53"/>
  <c r="L180" i="53"/>
  <c r="BC180" i="53"/>
  <c r="DO180" i="53"/>
  <c r="BT180" i="53"/>
  <c r="AX180" i="53"/>
  <c r="DJ180" i="53"/>
  <c r="BZ180" i="53"/>
  <c r="DU180" i="53"/>
  <c r="Y180" i="53"/>
  <c r="BK180" i="53"/>
  <c r="DW180" i="53"/>
  <c r="P180" i="53"/>
  <c r="CB180" i="53"/>
  <c r="BF180" i="53"/>
  <c r="DR180" i="53"/>
  <c r="CN180" i="53"/>
  <c r="Q180" i="53"/>
  <c r="K180" i="53"/>
  <c r="AK180" i="53"/>
  <c r="BS180" i="53"/>
  <c r="X180" i="53"/>
  <c r="CJ180" i="53"/>
  <c r="BN180" i="53"/>
  <c r="DV180" i="53"/>
  <c r="CC180" i="53"/>
  <c r="BE180" i="53"/>
  <c r="AS180" i="53"/>
  <c r="V180" i="53"/>
  <c r="AY180" i="53"/>
  <c r="O180" i="53"/>
  <c r="CA180" i="53"/>
  <c r="AF180" i="53"/>
  <c r="CR180" i="53"/>
  <c r="J180" i="53"/>
  <c r="BV180" i="53"/>
  <c r="CW180" i="53"/>
  <c r="W180" i="53"/>
  <c r="AV180" i="53"/>
  <c r="CT180" i="53"/>
  <c r="DK180" i="53"/>
  <c r="AE180" i="53"/>
  <c r="BD180" i="53"/>
  <c r="U180" i="53"/>
  <c r="AM180" i="53"/>
  <c r="CZ180" i="53"/>
  <c r="CO180" i="53"/>
  <c r="BG180" i="53"/>
  <c r="AI180" i="53"/>
  <c r="AJ180" i="53"/>
  <c r="CI180" i="53"/>
  <c r="DH180" i="53"/>
  <c r="R180" i="53"/>
  <c r="AA180" i="53"/>
  <c r="DC180" i="53"/>
  <c r="BQ180" i="53"/>
  <c r="BR180" i="53"/>
  <c r="AT180" i="53"/>
  <c r="AW180" i="53"/>
  <c r="CQ180" i="53"/>
  <c r="DP180" i="53"/>
  <c r="Z180" i="53"/>
  <c r="DN180" i="53"/>
  <c r="CE180" i="53"/>
  <c r="CF180" i="53"/>
  <c r="BI180" i="53"/>
  <c r="CY180" i="53"/>
  <c r="AH180" i="53"/>
  <c r="CP180" i="53"/>
  <c r="CD180" i="53"/>
  <c r="BJ180" i="53"/>
  <c r="AN180" i="53"/>
  <c r="CL180" i="53"/>
  <c r="DP163" i="52"/>
  <c r="AB163" i="52"/>
  <c r="AD163" i="52"/>
  <c r="BR163" i="52"/>
  <c r="DF163" i="52"/>
  <c r="V163" i="52"/>
  <c r="AG163" i="52"/>
  <c r="AJ163" i="52"/>
  <c r="AN163" i="52"/>
  <c r="BK163" i="52"/>
  <c r="CW163" i="52"/>
  <c r="AK163" i="52"/>
  <c r="CV163" i="52"/>
  <c r="CE163" i="52"/>
  <c r="DZ163" i="52"/>
  <c r="BN163" i="52"/>
  <c r="DQ163" i="52"/>
  <c r="CA163" i="52"/>
  <c r="AO163" i="52"/>
  <c r="CC163" i="52"/>
  <c r="BS163" i="52"/>
  <c r="AU163" i="52"/>
  <c r="BB163" i="52"/>
  <c r="AV163" i="52"/>
  <c r="CP163" i="52"/>
  <c r="BX163" i="52"/>
  <c r="CO163" i="52"/>
  <c r="AC163" i="52"/>
  <c r="CN163" i="52"/>
  <c r="BW163" i="52"/>
  <c r="DR163" i="52"/>
  <c r="BF163" i="52"/>
  <c r="DV163" i="52"/>
  <c r="BC163" i="52"/>
  <c r="CR163" i="52"/>
  <c r="DI163" i="52"/>
  <c r="BH163" i="52"/>
  <c r="AT163" i="52"/>
  <c r="BJ163" i="52"/>
  <c r="L163" i="52"/>
  <c r="CJ163" i="52"/>
  <c r="CG163" i="52"/>
  <c r="U163" i="52"/>
  <c r="EA163" i="52"/>
  <c r="BO163" i="52"/>
  <c r="DJ163" i="52"/>
  <c r="AX163" i="52"/>
  <c r="CK163" i="52"/>
  <c r="BP163" i="52"/>
  <c r="K163" i="52"/>
  <c r="DH163" i="52"/>
  <c r="BT163" i="52"/>
  <c r="CS163" i="52"/>
  <c r="BU163" i="52"/>
  <c r="AF163" i="52"/>
  <c r="CZ163" i="52"/>
  <c r="BY163" i="52"/>
  <c r="M163" i="52"/>
  <c r="DS163" i="52"/>
  <c r="BG163" i="52"/>
  <c r="DB163" i="52"/>
  <c r="AP163" i="52"/>
  <c r="CB163" i="52"/>
  <c r="T163" i="52"/>
  <c r="DX163" i="52"/>
  <c r="CH163" i="52"/>
  <c r="CI163" i="52"/>
  <c r="BE163" i="52"/>
  <c r="P163" i="52"/>
  <c r="BQ163" i="52"/>
  <c r="EB163" i="52"/>
  <c r="DK163" i="52"/>
  <c r="AY163" i="52"/>
  <c r="CT163" i="52"/>
  <c r="AH163" i="52"/>
  <c r="BM163" i="52"/>
  <c r="CX163" i="52"/>
  <c r="DO163" i="52"/>
  <c r="AW163" i="52"/>
  <c r="BA163" i="52"/>
  <c r="AQ163" i="52"/>
  <c r="DA163" i="52"/>
  <c r="BZ163" i="52"/>
  <c r="DN163" i="52"/>
  <c r="AS163" i="52"/>
  <c r="AI163" i="52"/>
  <c r="J163" i="52"/>
  <c r="CF163" i="52"/>
  <c r="DT163" i="52"/>
  <c r="AA163" i="52"/>
  <c r="S163" i="52"/>
  <c r="AE163" i="52"/>
  <c r="R163" i="52"/>
  <c r="DY163" i="52"/>
  <c r="DL163" i="52"/>
  <c r="CL163" i="52"/>
  <c r="CQ163" i="52"/>
  <c r="AR163" i="52"/>
  <c r="DU163" i="52"/>
  <c r="DD163" i="52"/>
  <c r="CD163" i="52"/>
  <c r="DG163" i="52"/>
  <c r="BD163" i="52"/>
  <c r="Z163" i="52"/>
  <c r="O163" i="52"/>
  <c r="BL163" i="52"/>
  <c r="DM163" i="52"/>
  <c r="DC163" i="52"/>
  <c r="BV163" i="52"/>
  <c r="Q163" i="52"/>
  <c r="DW163" i="52"/>
  <c r="N163" i="52"/>
  <c r="X163" i="52"/>
  <c r="Y163" i="52"/>
  <c r="DE163" i="52"/>
  <c r="CU163" i="52"/>
  <c r="AM163" i="52"/>
  <c r="CM163" i="52"/>
  <c r="CY163" i="52"/>
  <c r="AZ163" i="52"/>
  <c r="AL163" i="52"/>
  <c r="W163" i="52"/>
  <c r="BI163" i="52"/>
  <c r="CF180" i="49"/>
  <c r="CD180" i="49"/>
  <c r="CC180" i="49"/>
  <c r="BC180" i="49"/>
  <c r="CQ180" i="49"/>
  <c r="V180" i="49"/>
  <c r="BA180" i="49"/>
  <c r="CZ180" i="49"/>
  <c r="DU180" i="49"/>
  <c r="BX180" i="49"/>
  <c r="BV180" i="49"/>
  <c r="BU180" i="49"/>
  <c r="AU180" i="49"/>
  <c r="CE180" i="49"/>
  <c r="N180" i="49"/>
  <c r="AS180" i="49"/>
  <c r="AV180" i="49"/>
  <c r="EB180" i="49"/>
  <c r="DZ180" i="49"/>
  <c r="DY180" i="49"/>
  <c r="DS180" i="49"/>
  <c r="AM180" i="49"/>
  <c r="BR180" i="49"/>
  <c r="AN180" i="49"/>
  <c r="DT180" i="49"/>
  <c r="DR180" i="49"/>
  <c r="DQ180" i="49"/>
  <c r="DF180" i="49"/>
  <c r="AE180" i="49"/>
  <c r="BJ180" i="49"/>
  <c r="DC180" i="49"/>
  <c r="AC180" i="49"/>
  <c r="BP180" i="49"/>
  <c r="DL180" i="49"/>
  <c r="DI180" i="49"/>
  <c r="W180" i="49"/>
  <c r="DO180" i="49"/>
  <c r="EA180" i="49"/>
  <c r="AB180" i="49"/>
  <c r="BO180" i="49"/>
  <c r="DW180" i="49"/>
  <c r="AP180" i="49"/>
  <c r="CI180" i="49"/>
  <c r="Q180" i="49"/>
  <c r="DD180" i="49"/>
  <c r="DA180" i="49"/>
  <c r="O180" i="49"/>
  <c r="CP180" i="49"/>
  <c r="DN180" i="49"/>
  <c r="T180" i="49"/>
  <c r="BG180" i="49"/>
  <c r="DK180" i="49"/>
  <c r="AH180" i="49"/>
  <c r="BW180" i="49"/>
  <c r="BL180" i="49"/>
  <c r="BD180" i="49"/>
  <c r="CV180" i="49"/>
  <c r="CS180" i="49"/>
  <c r="DP180" i="49"/>
  <c r="CB180" i="49"/>
  <c r="CO180" i="49"/>
  <c r="L180" i="49"/>
  <c r="AY180" i="49"/>
  <c r="CX180" i="49"/>
  <c r="Z180" i="49"/>
  <c r="BM180" i="49"/>
  <c r="BT180" i="49"/>
  <c r="DG180" i="49"/>
  <c r="CN180" i="49"/>
  <c r="CK180" i="49"/>
  <c r="DE180" i="49"/>
  <c r="BQ180" i="49"/>
  <c r="CA180" i="49"/>
  <c r="DX180" i="49"/>
  <c r="AQ180" i="49"/>
  <c r="CJ180" i="49"/>
  <c r="R180" i="49"/>
  <c r="BE180" i="49"/>
  <c r="P180" i="49"/>
  <c r="DJ180" i="49"/>
  <c r="BB180" i="49"/>
  <c r="BH180" i="49"/>
  <c r="AI180" i="49"/>
  <c r="J180" i="49"/>
  <c r="CH180" i="49"/>
  <c r="DB180" i="49"/>
  <c r="AT180" i="49"/>
  <c r="AZ180" i="49"/>
  <c r="AA180" i="49"/>
  <c r="DV180" i="49"/>
  <c r="X180" i="49"/>
  <c r="AF180" i="49"/>
  <c r="CT180" i="49"/>
  <c r="AL180" i="49"/>
  <c r="AR180" i="49"/>
  <c r="S180" i="49"/>
  <c r="DH180" i="49"/>
  <c r="CU180" i="49"/>
  <c r="CL180" i="49"/>
  <c r="AD180" i="49"/>
  <c r="AJ180" i="49"/>
  <c r="K180" i="49"/>
  <c r="CW180" i="49"/>
  <c r="CR180" i="49"/>
  <c r="BI180" i="49"/>
  <c r="DM180" i="49"/>
  <c r="BY180" i="49"/>
  <c r="AW180" i="49"/>
  <c r="M180" i="49"/>
  <c r="AG180" i="49"/>
  <c r="CY180" i="49"/>
  <c r="Y180" i="49"/>
  <c r="CM180" i="49"/>
  <c r="CG180" i="49"/>
  <c r="BZ180" i="49"/>
  <c r="BS180" i="49"/>
  <c r="BN180" i="49"/>
  <c r="BK180" i="49"/>
  <c r="BF180" i="49"/>
  <c r="AK180" i="49"/>
  <c r="AX180" i="49"/>
  <c r="AO180" i="49"/>
  <c r="U180" i="49"/>
  <c r="F179" i="51"/>
  <c r="L179" i="51" s="1"/>
  <c r="CO163" i="50"/>
  <c r="L163" i="50"/>
  <c r="DG163" i="50"/>
  <c r="AD163" i="50"/>
  <c r="CQ163" i="50"/>
  <c r="BB163" i="50"/>
  <c r="BR163" i="50"/>
  <c r="DY163" i="50"/>
  <c r="O163" i="50"/>
  <c r="BJ163" i="50"/>
  <c r="Z163" i="50"/>
  <c r="BY163" i="50"/>
  <c r="DK163" i="50"/>
  <c r="BP163" i="50"/>
  <c r="AL163" i="50"/>
  <c r="AK163" i="50"/>
  <c r="AZ163" i="50"/>
  <c r="CF163" i="50"/>
  <c r="CY163" i="50"/>
  <c r="AH163" i="50"/>
  <c r="V163" i="50"/>
  <c r="BK163" i="50"/>
  <c r="DI163" i="50"/>
  <c r="CV163" i="50"/>
  <c r="BQ163" i="50"/>
  <c r="DW163" i="50"/>
  <c r="AT163" i="50"/>
  <c r="AJ163" i="50"/>
  <c r="W163" i="50"/>
  <c r="BZ163" i="50"/>
  <c r="AM163" i="50"/>
  <c r="DS163" i="50"/>
  <c r="CG163" i="50"/>
  <c r="T163" i="50"/>
  <c r="BH163" i="50"/>
  <c r="AU163" i="50"/>
  <c r="AX163" i="50"/>
  <c r="AB163" i="50"/>
  <c r="CI163" i="50"/>
  <c r="BX163" i="50"/>
  <c r="AC163" i="50"/>
  <c r="CZ163" i="50"/>
  <c r="CN163" i="50"/>
  <c r="N163" i="50"/>
  <c r="BA163" i="50"/>
  <c r="AP163" i="50"/>
  <c r="CX163" i="50"/>
  <c r="X163" i="50"/>
  <c r="CJ163" i="50"/>
  <c r="AO163" i="50"/>
  <c r="DB163" i="50"/>
  <c r="EB163" i="50"/>
  <c r="K163" i="50"/>
  <c r="BW163" i="50"/>
  <c r="BN163" i="50"/>
  <c r="CW163" i="50"/>
  <c r="AE163" i="50"/>
  <c r="DU163" i="50"/>
  <c r="AF163" i="50"/>
  <c r="CR163" i="50"/>
  <c r="AW163" i="50"/>
  <c r="DO163" i="50"/>
  <c r="S163" i="50"/>
  <c r="CE163" i="50"/>
  <c r="CP163" i="50"/>
  <c r="CA163" i="50"/>
  <c r="DT163" i="50"/>
  <c r="AS163" i="50"/>
  <c r="DM163" i="50"/>
  <c r="AN163" i="50"/>
  <c r="DA163" i="50"/>
  <c r="BE163" i="50"/>
  <c r="EA163" i="50"/>
  <c r="BV163" i="50"/>
  <c r="AA163" i="50"/>
  <c r="CM163" i="50"/>
  <c r="R163" i="50"/>
  <c r="M163" i="50"/>
  <c r="DJ163" i="50"/>
  <c r="BF163" i="50"/>
  <c r="DE163" i="50"/>
  <c r="AV163" i="50"/>
  <c r="DL163" i="50"/>
  <c r="BM163" i="50"/>
  <c r="CD163" i="50"/>
  <c r="AI163" i="50"/>
  <c r="CU163" i="50"/>
  <c r="AR163" i="50"/>
  <c r="CH163" i="50"/>
  <c r="U163" i="50"/>
  <c r="J163" i="50"/>
  <c r="DX163" i="50"/>
  <c r="BD163" i="50"/>
  <c r="DZ163" i="50"/>
  <c r="BU163" i="50"/>
  <c r="CL163" i="50"/>
  <c r="AQ163" i="50"/>
  <c r="DD163" i="50"/>
  <c r="BC163" i="50"/>
  <c r="BI163" i="50"/>
  <c r="BT163" i="50"/>
  <c r="DC163" i="50"/>
  <c r="AY163" i="50"/>
  <c r="DV163" i="50"/>
  <c r="CB163" i="50"/>
  <c r="DQ163" i="50"/>
  <c r="BG163" i="50"/>
  <c r="DN163" i="50"/>
  <c r="Q163" i="50"/>
  <c r="BO163" i="50"/>
  <c r="DF163" i="50"/>
  <c r="Y163" i="50"/>
  <c r="DR163" i="50"/>
  <c r="DP163" i="50"/>
  <c r="AG163" i="50"/>
  <c r="DH163" i="50"/>
  <c r="CC163" i="50"/>
  <c r="P163" i="50"/>
  <c r="CK163" i="50"/>
  <c r="CT163" i="50"/>
  <c r="BL163" i="50"/>
  <c r="BS163" i="50"/>
  <c r="CS163" i="50"/>
  <c r="AT163" i="49"/>
  <c r="L163" i="49"/>
  <c r="CL163" i="49"/>
  <c r="T163" i="49"/>
  <c r="V163" i="49"/>
  <c r="DV163" i="49"/>
  <c r="AH163" i="49"/>
  <c r="CN163" i="49"/>
  <c r="AP163" i="49"/>
  <c r="AR163" i="49"/>
  <c r="BP163" i="49"/>
  <c r="BB163" i="49"/>
  <c r="BF163" i="49"/>
  <c r="AZ163" i="49"/>
  <c r="CD163" i="49"/>
  <c r="BN163" i="49"/>
  <c r="J163" i="49"/>
  <c r="BV163" i="49"/>
  <c r="DN163" i="49"/>
  <c r="AL163" i="49"/>
  <c r="DJ163" i="49"/>
  <c r="EA163" i="49"/>
  <c r="AJ163" i="49"/>
  <c r="CX163" i="49"/>
  <c r="CF163" i="49"/>
  <c r="BR163" i="49"/>
  <c r="Z163" i="49"/>
  <c r="CH163" i="49"/>
  <c r="AD163" i="49"/>
  <c r="CP163" i="49"/>
  <c r="BH163" i="49"/>
  <c r="N163" i="49"/>
  <c r="BJ163" i="49"/>
  <c r="DT163" i="49"/>
  <c r="BX163" i="49"/>
  <c r="DB163" i="49"/>
  <c r="EB163" i="49"/>
  <c r="DF163" i="49"/>
  <c r="CV163" i="49"/>
  <c r="DZ163" i="49"/>
  <c r="CA163" i="49"/>
  <c r="AU163" i="49"/>
  <c r="BD163" i="49"/>
  <c r="DP163" i="49"/>
  <c r="AO163" i="49"/>
  <c r="DA163" i="49"/>
  <c r="S163" i="49"/>
  <c r="CE163" i="49"/>
  <c r="AS163" i="49"/>
  <c r="DE163" i="49"/>
  <c r="BS163" i="49"/>
  <c r="DR163" i="49"/>
  <c r="CI163" i="49"/>
  <c r="BC163" i="49"/>
  <c r="BL163" i="49"/>
  <c r="DX163" i="49"/>
  <c r="AW163" i="49"/>
  <c r="DI163" i="49"/>
  <c r="AA163" i="49"/>
  <c r="CM163" i="49"/>
  <c r="BA163" i="49"/>
  <c r="DM163" i="49"/>
  <c r="DU163" i="49"/>
  <c r="CQ163" i="49"/>
  <c r="BK163" i="49"/>
  <c r="BT163" i="49"/>
  <c r="BE163" i="49"/>
  <c r="DQ163" i="49"/>
  <c r="AI163" i="49"/>
  <c r="CU163" i="49"/>
  <c r="BI163" i="49"/>
  <c r="CY163" i="49"/>
  <c r="P163" i="49"/>
  <c r="CB163" i="49"/>
  <c r="BM163" i="49"/>
  <c r="DY163" i="49"/>
  <c r="AQ163" i="49"/>
  <c r="DC163" i="49"/>
  <c r="BQ163" i="49"/>
  <c r="DD163" i="49"/>
  <c r="R163" i="49"/>
  <c r="DG163" i="49"/>
  <c r="O163" i="49"/>
  <c r="X163" i="49"/>
  <c r="CJ163" i="49"/>
  <c r="BU163" i="49"/>
  <c r="AY163" i="49"/>
  <c r="DK163" i="49"/>
  <c r="M163" i="49"/>
  <c r="BY163" i="49"/>
  <c r="DO163" i="49"/>
  <c r="W163" i="49"/>
  <c r="AF163" i="49"/>
  <c r="CR163" i="49"/>
  <c r="Q163" i="49"/>
  <c r="CC163" i="49"/>
  <c r="BG163" i="49"/>
  <c r="DS163" i="49"/>
  <c r="U163" i="49"/>
  <c r="CG163" i="49"/>
  <c r="CT163" i="49"/>
  <c r="AX163" i="49"/>
  <c r="DW163" i="49"/>
  <c r="AE163" i="49"/>
  <c r="AN163" i="49"/>
  <c r="CZ163" i="49"/>
  <c r="Y163" i="49"/>
  <c r="CK163" i="49"/>
  <c r="BO163" i="49"/>
  <c r="AC163" i="49"/>
  <c r="CO163" i="49"/>
  <c r="AM163" i="49"/>
  <c r="AB163" i="49"/>
  <c r="AV163" i="49"/>
  <c r="AK163" i="49"/>
  <c r="DL163" i="49"/>
  <c r="DH163" i="49"/>
  <c r="CW163" i="49"/>
  <c r="K163" i="49"/>
  <c r="BW163" i="49"/>
  <c r="BZ163" i="49"/>
  <c r="AG163" i="49"/>
  <c r="CS163" i="49"/>
  <c r="F179" i="52"/>
  <c r="L179" i="52" s="1"/>
  <c r="DW172" i="50"/>
  <c r="P172" i="50"/>
  <c r="CB172" i="50"/>
  <c r="AG172" i="50"/>
  <c r="CS172" i="50"/>
  <c r="AP172" i="50"/>
  <c r="DB172" i="50"/>
  <c r="AY172" i="50"/>
  <c r="DK172" i="50"/>
  <c r="BH172" i="50"/>
  <c r="DT172" i="50"/>
  <c r="M172" i="50"/>
  <c r="BY172" i="50"/>
  <c r="AL172" i="50"/>
  <c r="CX172" i="50"/>
  <c r="AE172" i="50"/>
  <c r="CQ172" i="50"/>
  <c r="X172" i="50"/>
  <c r="CJ172" i="50"/>
  <c r="AO172" i="50"/>
  <c r="DA172" i="50"/>
  <c r="AX172" i="50"/>
  <c r="DJ172" i="50"/>
  <c r="BG172" i="50"/>
  <c r="DS172" i="50"/>
  <c r="BP172" i="50"/>
  <c r="EB172" i="50"/>
  <c r="U172" i="50"/>
  <c r="CG172" i="50"/>
  <c r="AT172" i="50"/>
  <c r="DF172" i="50"/>
  <c r="AM172" i="50"/>
  <c r="CY172" i="50"/>
  <c r="AF172" i="50"/>
  <c r="CR172" i="50"/>
  <c r="AW172" i="50"/>
  <c r="DI172" i="50"/>
  <c r="BF172" i="50"/>
  <c r="DR172" i="50"/>
  <c r="BO172" i="50"/>
  <c r="EA172" i="50"/>
  <c r="L172" i="50"/>
  <c r="BX172" i="50"/>
  <c r="AC172" i="50"/>
  <c r="CO172" i="50"/>
  <c r="BB172" i="50"/>
  <c r="DN172" i="50"/>
  <c r="AU172" i="50"/>
  <c r="DG172" i="50"/>
  <c r="AN172" i="50"/>
  <c r="CZ172" i="50"/>
  <c r="BE172" i="50"/>
  <c r="DQ172" i="50"/>
  <c r="BN172" i="50"/>
  <c r="DZ172" i="50"/>
  <c r="K172" i="50"/>
  <c r="BW172" i="50"/>
  <c r="T172" i="50"/>
  <c r="CF172" i="50"/>
  <c r="AK172" i="50"/>
  <c r="CW172" i="50"/>
  <c r="BJ172" i="50"/>
  <c r="DV172" i="50"/>
  <c r="BC172" i="50"/>
  <c r="DO172" i="50"/>
  <c r="AV172" i="50"/>
  <c r="DH172" i="50"/>
  <c r="BM172" i="50"/>
  <c r="DY172" i="50"/>
  <c r="J172" i="50"/>
  <c r="BV172" i="50"/>
  <c r="S172" i="50"/>
  <c r="CE172" i="50"/>
  <c r="AB172" i="50"/>
  <c r="CN172" i="50"/>
  <c r="AS172" i="50"/>
  <c r="DE172" i="50"/>
  <c r="BR172" i="50"/>
  <c r="BK172" i="50"/>
  <c r="BD172" i="50"/>
  <c r="CC172" i="50"/>
  <c r="CT172" i="50"/>
  <c r="BA172" i="50"/>
  <c r="CH172" i="50"/>
  <c r="BL172" i="50"/>
  <c r="CK172" i="50"/>
  <c r="AJ172" i="50"/>
  <c r="BI172" i="50"/>
  <c r="CP172" i="50"/>
  <c r="O172" i="50"/>
  <c r="BT172" i="50"/>
  <c r="AA172" i="50"/>
  <c r="AR172" i="50"/>
  <c r="BQ172" i="50"/>
  <c r="W172" i="50"/>
  <c r="DP172" i="50"/>
  <c r="R172" i="50"/>
  <c r="AI172" i="50"/>
  <c r="AZ172" i="50"/>
  <c r="DM172" i="50"/>
  <c r="BS172" i="50"/>
  <c r="DX172" i="50"/>
  <c r="Z172" i="50"/>
  <c r="AQ172" i="50"/>
  <c r="CV172" i="50"/>
  <c r="DU172" i="50"/>
  <c r="N172" i="50"/>
  <c r="CA172" i="50"/>
  <c r="Q172" i="50"/>
  <c r="AH172" i="50"/>
  <c r="CM172" i="50"/>
  <c r="DD172" i="50"/>
  <c r="V172" i="50"/>
  <c r="CI172" i="50"/>
  <c r="Y172" i="50"/>
  <c r="CD172" i="50"/>
  <c r="CU172" i="50"/>
  <c r="DL172" i="50"/>
  <c r="AD172" i="50"/>
  <c r="BZ172" i="50"/>
  <c r="CL172" i="50"/>
  <c r="DC172" i="50"/>
  <c r="BU172" i="50"/>
  <c r="AX172" i="51"/>
  <c r="DY172" i="51"/>
  <c r="AH172" i="51"/>
  <c r="CI172" i="51"/>
  <c r="W172" i="51"/>
  <c r="BY172" i="51"/>
  <c r="M172" i="51"/>
  <c r="BX172" i="51"/>
  <c r="L172" i="51"/>
  <c r="BW172" i="51"/>
  <c r="K172" i="51"/>
  <c r="N172" i="51"/>
  <c r="DX172" i="51"/>
  <c r="CC172" i="51"/>
  <c r="AG172" i="51"/>
  <c r="AW172" i="51"/>
  <c r="CT172" i="51"/>
  <c r="AF172" i="51"/>
  <c r="DI172" i="51"/>
  <c r="CA172" i="51"/>
  <c r="O172" i="51"/>
  <c r="BQ172" i="51"/>
  <c r="EB172" i="51"/>
  <c r="BP172" i="51"/>
  <c r="EA172" i="51"/>
  <c r="BO172" i="51"/>
  <c r="DV172" i="51"/>
  <c r="DN172" i="51"/>
  <c r="DA172" i="51"/>
  <c r="BF172" i="51"/>
  <c r="J172" i="51"/>
  <c r="CL172" i="51"/>
  <c r="CR172" i="51"/>
  <c r="Z172" i="51"/>
  <c r="DB172" i="51"/>
  <c r="BS172" i="51"/>
  <c r="DU172" i="51"/>
  <c r="BI172" i="51"/>
  <c r="DT172" i="51"/>
  <c r="BH172" i="51"/>
  <c r="DS172" i="51"/>
  <c r="BG172" i="51"/>
  <c r="DF172" i="51"/>
  <c r="CX172" i="51"/>
  <c r="CD172" i="51"/>
  <c r="AN172" i="51"/>
  <c r="DZ172" i="51"/>
  <c r="CJ172" i="51"/>
  <c r="BM172" i="51"/>
  <c r="DW172" i="51"/>
  <c r="BK172" i="51"/>
  <c r="DM172" i="51"/>
  <c r="BA172" i="51"/>
  <c r="DL172" i="51"/>
  <c r="AZ172" i="51"/>
  <c r="DK172" i="51"/>
  <c r="AY172" i="51"/>
  <c r="CP172" i="51"/>
  <c r="CH172" i="51"/>
  <c r="BL172" i="51"/>
  <c r="Q172" i="51"/>
  <c r="DH172" i="51"/>
  <c r="X172" i="51"/>
  <c r="DQ172" i="51"/>
  <c r="DO172" i="51"/>
  <c r="BC172" i="51"/>
  <c r="DE172" i="51"/>
  <c r="AS172" i="51"/>
  <c r="DD172" i="51"/>
  <c r="AR172" i="51"/>
  <c r="DC172" i="51"/>
  <c r="AQ172" i="51"/>
  <c r="BZ172" i="51"/>
  <c r="BR172" i="51"/>
  <c r="AO172" i="51"/>
  <c r="DP172" i="51"/>
  <c r="CK172" i="51"/>
  <c r="BT172" i="51"/>
  <c r="DG172" i="51"/>
  <c r="CG172" i="51"/>
  <c r="AB172" i="51"/>
  <c r="BJ172" i="51"/>
  <c r="CZ172" i="51"/>
  <c r="CY172" i="51"/>
  <c r="AK172" i="51"/>
  <c r="T172" i="51"/>
  <c r="AT172" i="51"/>
  <c r="CS172" i="51"/>
  <c r="CQ172" i="51"/>
  <c r="AC172" i="51"/>
  <c r="CU172" i="51"/>
  <c r="AD172" i="51"/>
  <c r="BV172" i="51"/>
  <c r="AU172" i="51"/>
  <c r="U172" i="51"/>
  <c r="CM172" i="51"/>
  <c r="BB172" i="51"/>
  <c r="BD172" i="51"/>
  <c r="CB172" i="51"/>
  <c r="AM172" i="51"/>
  <c r="CV172" i="51"/>
  <c r="CE172" i="51"/>
  <c r="AL172" i="51"/>
  <c r="BN172" i="51"/>
  <c r="P172" i="51"/>
  <c r="AE172" i="51"/>
  <c r="CN172" i="51"/>
  <c r="AI172" i="51"/>
  <c r="V172" i="51"/>
  <c r="AV172" i="51"/>
  <c r="BE172" i="51"/>
  <c r="AP172" i="51"/>
  <c r="CW172" i="51"/>
  <c r="CF172" i="51"/>
  <c r="AA172" i="51"/>
  <c r="R172" i="51"/>
  <c r="Y172" i="51"/>
  <c r="CO172" i="51"/>
  <c r="BU172" i="51"/>
  <c r="AJ172" i="51"/>
  <c r="DJ172" i="51"/>
  <c r="S172" i="51"/>
  <c r="DR172" i="51"/>
  <c r="F179" i="50"/>
  <c r="N179" i="50" s="1"/>
  <c r="EA180" i="50"/>
  <c r="DE180" i="50"/>
  <c r="BV180" i="50"/>
  <c r="AK180" i="50"/>
  <c r="BK180" i="50"/>
  <c r="CN180" i="50"/>
  <c r="O180" i="50"/>
  <c r="DN180" i="50"/>
  <c r="EB180" i="50"/>
  <c r="BC180" i="50"/>
  <c r="T180" i="50"/>
  <c r="DR180" i="50"/>
  <c r="CH180" i="50"/>
  <c r="AX180" i="50"/>
  <c r="BY180" i="50"/>
  <c r="CY180" i="50"/>
  <c r="AC180" i="50"/>
  <c r="CP180" i="50"/>
  <c r="DD180" i="50"/>
  <c r="AR180" i="50"/>
  <c r="AE180" i="50"/>
  <c r="CV180" i="50"/>
  <c r="BJ180" i="50"/>
  <c r="CL180" i="50"/>
  <c r="N180" i="50"/>
  <c r="DM180" i="50"/>
  <c r="AP180" i="50"/>
  <c r="AS180" i="50"/>
  <c r="AT180" i="50"/>
  <c r="J180" i="50"/>
  <c r="DG180" i="50"/>
  <c r="BX180" i="50"/>
  <c r="U180" i="50"/>
  <c r="CX180" i="50"/>
  <c r="AB180" i="50"/>
  <c r="DZ180" i="50"/>
  <c r="BB180" i="50"/>
  <c r="CG180" i="50"/>
  <c r="DU180" i="50"/>
  <c r="CI180" i="50"/>
  <c r="M180" i="50"/>
  <c r="AM180" i="50"/>
  <c r="BP180" i="50"/>
  <c r="DT180" i="50"/>
  <c r="AH180" i="50"/>
  <c r="CW180" i="50"/>
  <c r="Z180" i="50"/>
  <c r="BA180" i="50"/>
  <c r="CA180" i="50"/>
  <c r="BH180" i="50"/>
  <c r="DJ180" i="50"/>
  <c r="AL180" i="50"/>
  <c r="BN180" i="50"/>
  <c r="CO180" i="50"/>
  <c r="CT180" i="50"/>
  <c r="DV180" i="50"/>
  <c r="AZ180" i="50"/>
  <c r="BZ180" i="50"/>
  <c r="DB180" i="50"/>
  <c r="V180" i="50"/>
  <c r="BS180" i="50"/>
  <c r="BD180" i="50"/>
  <c r="DP180" i="50"/>
  <c r="AO180" i="50"/>
  <c r="DA180" i="50"/>
  <c r="BO180" i="50"/>
  <c r="AD180" i="50"/>
  <c r="AJ180" i="50"/>
  <c r="DF180" i="50"/>
  <c r="BL180" i="50"/>
  <c r="DX180" i="50"/>
  <c r="AW180" i="50"/>
  <c r="DI180" i="50"/>
  <c r="K180" i="50"/>
  <c r="BW180" i="50"/>
  <c r="BQ180" i="50"/>
  <c r="AU180" i="50"/>
  <c r="BT180" i="50"/>
  <c r="BE180" i="50"/>
  <c r="DQ180" i="50"/>
  <c r="S180" i="50"/>
  <c r="CE180" i="50"/>
  <c r="CD180" i="50"/>
  <c r="BI180" i="50"/>
  <c r="P180" i="50"/>
  <c r="CB180" i="50"/>
  <c r="BM180" i="50"/>
  <c r="DY180" i="50"/>
  <c r="AA180" i="50"/>
  <c r="CM180" i="50"/>
  <c r="BF180" i="50"/>
  <c r="DL180" i="50"/>
  <c r="X180" i="50"/>
  <c r="CJ180" i="50"/>
  <c r="BU180" i="50"/>
  <c r="AI180" i="50"/>
  <c r="CU180" i="50"/>
  <c r="CF180" i="50"/>
  <c r="CC180" i="50"/>
  <c r="AY180" i="50"/>
  <c r="CQ180" i="50"/>
  <c r="AF180" i="50"/>
  <c r="CK180" i="50"/>
  <c r="BG180" i="50"/>
  <c r="AN180" i="50"/>
  <c r="CS180" i="50"/>
  <c r="DC180" i="50"/>
  <c r="L180" i="50"/>
  <c r="AV180" i="50"/>
  <c r="DK180" i="50"/>
  <c r="W180" i="50"/>
  <c r="CR180" i="50"/>
  <c r="DS180" i="50"/>
  <c r="R180" i="50"/>
  <c r="DW180" i="50"/>
  <c r="CZ180" i="50"/>
  <c r="Q180" i="50"/>
  <c r="DO180" i="50"/>
  <c r="DH180" i="50"/>
  <c r="Y180" i="50"/>
  <c r="BR180" i="50"/>
  <c r="AG180" i="50"/>
  <c r="AQ180" i="50"/>
  <c r="CQ180" i="51"/>
  <c r="AE180" i="51"/>
  <c r="DR180" i="51"/>
  <c r="DC180" i="51"/>
  <c r="BP180" i="51"/>
  <c r="BF180" i="51"/>
  <c r="AL180" i="51"/>
  <c r="AC180" i="51"/>
  <c r="CF180" i="51"/>
  <c r="CI180" i="51"/>
  <c r="BK180" i="51"/>
  <c r="L180" i="51"/>
  <c r="DK180" i="51"/>
  <c r="AA180" i="51"/>
  <c r="DZ180" i="51"/>
  <c r="EB180" i="51"/>
  <c r="BS180" i="51"/>
  <c r="CP180" i="51"/>
  <c r="AD180" i="51"/>
  <c r="U180" i="51"/>
  <c r="CT180" i="51"/>
  <c r="CU180" i="51"/>
  <c r="BW180" i="51"/>
  <c r="Z180" i="51"/>
  <c r="DY180" i="51"/>
  <c r="AO180" i="51"/>
  <c r="CE180" i="51"/>
  <c r="CH180" i="51"/>
  <c r="V180" i="51"/>
  <c r="M180" i="51"/>
  <c r="DG180" i="51"/>
  <c r="J180" i="51"/>
  <c r="DI180" i="51"/>
  <c r="CK180" i="51"/>
  <c r="AM180" i="51"/>
  <c r="AQ180" i="51"/>
  <c r="CS180" i="51"/>
  <c r="BZ180" i="51"/>
  <c r="N180" i="51"/>
  <c r="T180" i="51"/>
  <c r="DS180" i="51"/>
  <c r="W180" i="51"/>
  <c r="DT180" i="51"/>
  <c r="CV180" i="51"/>
  <c r="AY180" i="51"/>
  <c r="DX180" i="51"/>
  <c r="BI180" i="51"/>
  <c r="DJ180" i="51"/>
  <c r="BM180" i="51"/>
  <c r="DA180" i="51"/>
  <c r="CN180" i="51"/>
  <c r="DE180" i="51"/>
  <c r="BD180" i="51"/>
  <c r="DP180" i="51"/>
  <c r="BE180" i="51"/>
  <c r="S180" i="51"/>
  <c r="BA180" i="51"/>
  <c r="DW180" i="51"/>
  <c r="BX180" i="51"/>
  <c r="DL180" i="51"/>
  <c r="DB180" i="51"/>
  <c r="DM180" i="51"/>
  <c r="CX180" i="51"/>
  <c r="BL180" i="51"/>
  <c r="R180" i="51"/>
  <c r="AG180" i="51"/>
  <c r="AS180" i="51"/>
  <c r="CL180" i="51"/>
  <c r="Q180" i="51"/>
  <c r="DO180" i="51"/>
  <c r="DU180" i="51"/>
  <c r="DF180" i="51"/>
  <c r="BT180" i="51"/>
  <c r="DQ180" i="51"/>
  <c r="AR180" i="51"/>
  <c r="AK180" i="51"/>
  <c r="CY180" i="51"/>
  <c r="O180" i="51"/>
  <c r="AB180" i="51"/>
  <c r="EA180" i="51"/>
  <c r="BQ180" i="51"/>
  <c r="DN180" i="51"/>
  <c r="P180" i="51"/>
  <c r="CB180" i="51"/>
  <c r="DD180" i="51"/>
  <c r="BR180" i="51"/>
  <c r="AH180" i="51"/>
  <c r="AI180" i="51"/>
  <c r="K180" i="51"/>
  <c r="AZ180" i="51"/>
  <c r="AP180" i="51"/>
  <c r="BY180" i="51"/>
  <c r="DV180" i="51"/>
  <c r="X180" i="51"/>
  <c r="CJ180" i="51"/>
  <c r="AT180" i="51"/>
  <c r="AW180" i="51"/>
  <c r="AX180" i="51"/>
  <c r="CW180" i="51"/>
  <c r="AU180" i="51"/>
  <c r="BH180" i="51"/>
  <c r="BN180" i="51"/>
  <c r="AF180" i="51"/>
  <c r="CD180" i="51"/>
  <c r="BG180" i="51"/>
  <c r="BV180" i="51"/>
  <c r="CA180" i="51"/>
  <c r="AN180" i="51"/>
  <c r="BU180" i="51"/>
  <c r="CM180" i="51"/>
  <c r="AV180" i="51"/>
  <c r="CR180" i="51"/>
  <c r="BC180" i="51"/>
  <c r="CZ180" i="51"/>
  <c r="BJ180" i="51"/>
  <c r="Y180" i="51"/>
  <c r="BO180" i="51"/>
  <c r="CG180" i="51"/>
  <c r="DH180" i="51"/>
  <c r="BB180" i="51"/>
  <c r="CC180" i="51"/>
  <c r="CO180" i="51"/>
  <c r="AJ180" i="51"/>
  <c r="F179" i="59"/>
  <c r="AG370" i="59"/>
  <c r="AF370" i="59"/>
  <c r="AA370" i="59"/>
  <c r="X370" i="59"/>
  <c r="AH370" i="59"/>
  <c r="U370" i="59"/>
  <c r="O370" i="59"/>
  <c r="E351" i="56"/>
  <c r="Z370" i="59"/>
  <c r="N370" i="59"/>
  <c r="M370" i="59"/>
  <c r="V370" i="59"/>
  <c r="L370" i="59"/>
  <c r="T370" i="59"/>
  <c r="F348" i="59"/>
  <c r="F362" i="59"/>
  <c r="F355" i="59"/>
  <c r="P370" i="59"/>
  <c r="F339" i="59"/>
  <c r="AE370" i="59"/>
  <c r="W370" i="59"/>
  <c r="D310" i="56"/>
  <c r="CJ355" i="50"/>
  <c r="CJ356" i="50" s="1"/>
  <c r="CJ358" i="50" s="1"/>
  <c r="DG355" i="50"/>
  <c r="DG356" i="50" s="1"/>
  <c r="DG358" i="50" s="1"/>
  <c r="AM355" i="50"/>
  <c r="AM356" i="50" s="1"/>
  <c r="AM358" i="50" s="1"/>
  <c r="CQ355" i="50"/>
  <c r="CQ356" i="50" s="1"/>
  <c r="CQ358" i="50" s="1"/>
  <c r="W355" i="50"/>
  <c r="W356" i="50" s="1"/>
  <c r="W358" i="50" s="1"/>
  <c r="DN355" i="50"/>
  <c r="DN356" i="50" s="1"/>
  <c r="DN358" i="50" s="1"/>
  <c r="BB355" i="50"/>
  <c r="BB356" i="50" s="1"/>
  <c r="BB358" i="50" s="1"/>
  <c r="DD355" i="50"/>
  <c r="DD356" i="50" s="1"/>
  <c r="DD358" i="50" s="1"/>
  <c r="AR355" i="50"/>
  <c r="AR356" i="50" s="1"/>
  <c r="AR358" i="50" s="1"/>
  <c r="CM355" i="50"/>
  <c r="CM356" i="50" s="1"/>
  <c r="CM358" i="50" s="1"/>
  <c r="U355" i="50"/>
  <c r="U356" i="50" s="1"/>
  <c r="U358" i="50" s="1"/>
  <c r="BV355" i="50"/>
  <c r="BV356" i="50" s="1"/>
  <c r="BV358" i="50" s="1"/>
  <c r="DQ355" i="50"/>
  <c r="DQ356" i="50" s="1"/>
  <c r="DQ358" i="50" s="1"/>
  <c r="BE355" i="50"/>
  <c r="BE356" i="50" s="1"/>
  <c r="BE358" i="50" s="1"/>
  <c r="L355" i="50"/>
  <c r="L356" i="50" s="1"/>
  <c r="L358" i="50" s="1"/>
  <c r="CG355" i="50"/>
  <c r="CG356" i="50" s="1"/>
  <c r="CG358" i="50" s="1"/>
  <c r="BD355" i="50"/>
  <c r="BD356" i="50" s="1"/>
  <c r="BD358" i="50" s="1"/>
  <c r="DO355" i="50"/>
  <c r="DO356" i="50" s="1"/>
  <c r="DO358" i="50" s="1"/>
  <c r="BT355" i="50"/>
  <c r="BT356" i="50" s="1"/>
  <c r="BT358" i="50" s="1"/>
  <c r="DX355" i="50"/>
  <c r="DX356" i="50" s="1"/>
  <c r="DX358" i="50" s="1"/>
  <c r="DF355" i="50"/>
  <c r="DF356" i="50" s="1"/>
  <c r="DF358" i="50" s="1"/>
  <c r="AT355" i="50"/>
  <c r="AT356" i="50" s="1"/>
  <c r="AT358" i="50" s="1"/>
  <c r="CV355" i="50"/>
  <c r="CV356" i="50" s="1"/>
  <c r="CV358" i="50" s="1"/>
  <c r="AI355" i="50"/>
  <c r="AI356" i="50" s="1"/>
  <c r="AI358" i="50" s="1"/>
  <c r="CE355" i="50"/>
  <c r="CE356" i="50" s="1"/>
  <c r="CE358" i="50" s="1"/>
  <c r="DZ355" i="50"/>
  <c r="DZ356" i="50" s="1"/>
  <c r="DZ358" i="50" s="1"/>
  <c r="BN355" i="50"/>
  <c r="BN356" i="50" s="1"/>
  <c r="BN358" i="50" s="1"/>
  <c r="DI355" i="50"/>
  <c r="DI356" i="50" s="1"/>
  <c r="DI358" i="50" s="1"/>
  <c r="AW355" i="50"/>
  <c r="AW356" i="50" s="1"/>
  <c r="AW358" i="50" s="1"/>
  <c r="AH355" i="50"/>
  <c r="AH356" i="50" s="1"/>
  <c r="AH358" i="50" s="1"/>
  <c r="T362" i="50"/>
  <c r="T363" i="50" s="1"/>
  <c r="T365" i="50" s="1"/>
  <c r="U362" i="50"/>
  <c r="U363" i="50" s="1"/>
  <c r="U365" i="50" s="1"/>
  <c r="V362" i="50"/>
  <c r="V363" i="50" s="1"/>
  <c r="V365" i="50" s="1"/>
  <c r="X362" i="50"/>
  <c r="X363" i="50" s="1"/>
  <c r="X365" i="50" s="1"/>
  <c r="AG362" i="50"/>
  <c r="AG363" i="50" s="1"/>
  <c r="AG365" i="50" s="1"/>
  <c r="AP362" i="50"/>
  <c r="AP363" i="50" s="1"/>
  <c r="AP365" i="50" s="1"/>
  <c r="CJ362" i="50"/>
  <c r="CJ363" i="50" s="1"/>
  <c r="CJ365" i="50" s="1"/>
  <c r="BU362" i="50"/>
  <c r="BU363" i="50" s="1"/>
  <c r="BU365" i="50" s="1"/>
  <c r="W362" i="50"/>
  <c r="W363" i="50" s="1"/>
  <c r="W365" i="50" s="1"/>
  <c r="DS362" i="50"/>
  <c r="DS363" i="50" s="1"/>
  <c r="DS365" i="50" s="1"/>
  <c r="BO362" i="50"/>
  <c r="BO363" i="50" s="1"/>
  <c r="BO365" i="50" s="1"/>
  <c r="CG362" i="50"/>
  <c r="CG363" i="50" s="1"/>
  <c r="CG365" i="50" s="1"/>
  <c r="DG362" i="50"/>
  <c r="DG363" i="50" s="1"/>
  <c r="DG365" i="50" s="1"/>
  <c r="CA362" i="50"/>
  <c r="CA363" i="50" s="1"/>
  <c r="CA365" i="50" s="1"/>
  <c r="DZ362" i="50"/>
  <c r="DZ363" i="50" s="1"/>
  <c r="DZ365" i="50" s="1"/>
  <c r="DJ362" i="50"/>
  <c r="DJ363" i="50" s="1"/>
  <c r="DJ365" i="50" s="1"/>
  <c r="AB362" i="50"/>
  <c r="AB363" i="50" s="1"/>
  <c r="AB365" i="50" s="1"/>
  <c r="AC362" i="50"/>
  <c r="AC363" i="50" s="1"/>
  <c r="AC365" i="50" s="1"/>
  <c r="AD362" i="50"/>
  <c r="AD363" i="50" s="1"/>
  <c r="AD365" i="50" s="1"/>
  <c r="AF362" i="50"/>
  <c r="AF363" i="50" s="1"/>
  <c r="AF365" i="50" s="1"/>
  <c r="AO362" i="50"/>
  <c r="AO363" i="50" s="1"/>
  <c r="AO365" i="50" s="1"/>
  <c r="AX362" i="50"/>
  <c r="AX363" i="50" s="1"/>
  <c r="AX365" i="50" s="1"/>
  <c r="CR362" i="50"/>
  <c r="CR363" i="50" s="1"/>
  <c r="CR365" i="50" s="1"/>
  <c r="CC362" i="50"/>
  <c r="CC363" i="50" s="1"/>
  <c r="CC365" i="50" s="1"/>
  <c r="BC362" i="50"/>
  <c r="BC363" i="50" s="1"/>
  <c r="BC365" i="50" s="1"/>
  <c r="EA362" i="50"/>
  <c r="EA363" i="50" s="1"/>
  <c r="EA365" i="50" s="1"/>
  <c r="CF362" i="50"/>
  <c r="CF363" i="50" s="1"/>
  <c r="CF365" i="50" s="1"/>
  <c r="CT362" i="50"/>
  <c r="CT363" i="50" s="1"/>
  <c r="CT365" i="50" s="1"/>
  <c r="DU362" i="50"/>
  <c r="DU363" i="50" s="1"/>
  <c r="DU365" i="50" s="1"/>
  <c r="DM362" i="50"/>
  <c r="DM363" i="50" s="1"/>
  <c r="DM365" i="50" s="1"/>
  <c r="AY362" i="50"/>
  <c r="AY363" i="50" s="1"/>
  <c r="AY365" i="50" s="1"/>
  <c r="BZ362" i="50"/>
  <c r="BZ363" i="50" s="1"/>
  <c r="BZ365" i="50" s="1"/>
  <c r="AJ362" i="50"/>
  <c r="AJ363" i="50" s="1"/>
  <c r="AJ365" i="50" s="1"/>
  <c r="AK362" i="50"/>
  <c r="AK363" i="50" s="1"/>
  <c r="AK365" i="50" s="1"/>
  <c r="AL362" i="50"/>
  <c r="AL363" i="50" s="1"/>
  <c r="AL365" i="50" s="1"/>
  <c r="AN362" i="50"/>
  <c r="AN363" i="50" s="1"/>
  <c r="AN365" i="50" s="1"/>
  <c r="AW362" i="50"/>
  <c r="AW363" i="50" s="1"/>
  <c r="AW365" i="50" s="1"/>
  <c r="BF362" i="50"/>
  <c r="BF363" i="50" s="1"/>
  <c r="BF365" i="50" s="1"/>
  <c r="CZ362" i="50"/>
  <c r="CZ363" i="50" s="1"/>
  <c r="CZ365" i="50" s="1"/>
  <c r="CK362" i="50"/>
  <c r="CK363" i="50" s="1"/>
  <c r="CK365" i="50" s="1"/>
  <c r="BW362" i="50"/>
  <c r="BW363" i="50" s="1"/>
  <c r="BW365" i="50" s="1"/>
  <c r="BK362" i="50"/>
  <c r="BK363" i="50" s="1"/>
  <c r="BK365" i="50" s="1"/>
  <c r="CQ362" i="50"/>
  <c r="CQ363" i="50" s="1"/>
  <c r="CQ365" i="50" s="1"/>
  <c r="DF362" i="50"/>
  <c r="DF363" i="50" s="1"/>
  <c r="DF365" i="50" s="1"/>
  <c r="AM362" i="50"/>
  <c r="AM363" i="50" s="1"/>
  <c r="AM365" i="50" s="1"/>
  <c r="CI362" i="50"/>
  <c r="CI363" i="50" s="1"/>
  <c r="CI365" i="50" s="1"/>
  <c r="CW362" i="50"/>
  <c r="CW363" i="50" s="1"/>
  <c r="CW365" i="50" s="1"/>
  <c r="AR362" i="50"/>
  <c r="AR363" i="50" s="1"/>
  <c r="AR365" i="50" s="1"/>
  <c r="AS362" i="50"/>
  <c r="AS363" i="50" s="1"/>
  <c r="AS365" i="50" s="1"/>
  <c r="AT362" i="50"/>
  <c r="AT363" i="50" s="1"/>
  <c r="AT365" i="50" s="1"/>
  <c r="AV362" i="50"/>
  <c r="AV363" i="50" s="1"/>
  <c r="AV365" i="50" s="1"/>
  <c r="BE362" i="50"/>
  <c r="BE363" i="50" s="1"/>
  <c r="BE365" i="50" s="1"/>
  <c r="BN362" i="50"/>
  <c r="BN363" i="50" s="1"/>
  <c r="BN365" i="50" s="1"/>
  <c r="DH362" i="50"/>
  <c r="DH363" i="50" s="1"/>
  <c r="DH365" i="50" s="1"/>
  <c r="CS362" i="50"/>
  <c r="CS363" i="50" s="1"/>
  <c r="CS365" i="50" s="1"/>
  <c r="CE362" i="50"/>
  <c r="CE363" i="50" s="1"/>
  <c r="CE365" i="50" s="1"/>
  <c r="CD362" i="50"/>
  <c r="CD363" i="50" s="1"/>
  <c r="CD365" i="50" s="1"/>
  <c r="DE362" i="50"/>
  <c r="DE363" i="50" s="1"/>
  <c r="DE365" i="50" s="1"/>
  <c r="DT362" i="50"/>
  <c r="DT363" i="50" s="1"/>
  <c r="DT365" i="50" s="1"/>
  <c r="BY362" i="50"/>
  <c r="BY363" i="50" s="1"/>
  <c r="BY365" i="50" s="1"/>
  <c r="DN362" i="50"/>
  <c r="DN363" i="50" s="1"/>
  <c r="DN365" i="50" s="1"/>
  <c r="EB362" i="50"/>
  <c r="EB363" i="50" s="1"/>
  <c r="EB365" i="50" s="1"/>
  <c r="AZ362" i="50"/>
  <c r="AZ363" i="50" s="1"/>
  <c r="AZ365" i="50" s="1"/>
  <c r="BA362" i="50"/>
  <c r="BA363" i="50" s="1"/>
  <c r="BA365" i="50" s="1"/>
  <c r="BB362" i="50"/>
  <c r="BB363" i="50" s="1"/>
  <c r="BB365" i="50" s="1"/>
  <c r="BD362" i="50"/>
  <c r="BD363" i="50" s="1"/>
  <c r="BD365" i="50" s="1"/>
  <c r="BM362" i="50"/>
  <c r="BM363" i="50" s="1"/>
  <c r="BM365" i="50" s="1"/>
  <c r="K362" i="50"/>
  <c r="K363" i="50" s="1"/>
  <c r="K365" i="50" s="1"/>
  <c r="DP362" i="50"/>
  <c r="DP363" i="50" s="1"/>
  <c r="DP365" i="50" s="1"/>
  <c r="DA362" i="50"/>
  <c r="DA363" i="50" s="1"/>
  <c r="DA365" i="50" s="1"/>
  <c r="CM362" i="50"/>
  <c r="CM363" i="50" s="1"/>
  <c r="CM365" i="50" s="1"/>
  <c r="CP362" i="50"/>
  <c r="CP363" i="50" s="1"/>
  <c r="CP365" i="50" s="1"/>
  <c r="DR362" i="50"/>
  <c r="DR363" i="50" s="1"/>
  <c r="DR365" i="50" s="1"/>
  <c r="AE362" i="50"/>
  <c r="AE363" i="50" s="1"/>
  <c r="AE365" i="50" s="1"/>
  <c r="CL362" i="50"/>
  <c r="CL363" i="50" s="1"/>
  <c r="CL365" i="50" s="1"/>
  <c r="CN362" i="50"/>
  <c r="CN363" i="50" s="1"/>
  <c r="CN365" i="50" s="1"/>
  <c r="BG362" i="50"/>
  <c r="BG363" i="50" s="1"/>
  <c r="BG365" i="50" s="1"/>
  <c r="BH362" i="50"/>
  <c r="BH363" i="50" s="1"/>
  <c r="BH365" i="50" s="1"/>
  <c r="BI362" i="50"/>
  <c r="BI363" i="50" s="1"/>
  <c r="BI365" i="50" s="1"/>
  <c r="BJ362" i="50"/>
  <c r="BJ363" i="50" s="1"/>
  <c r="BJ365" i="50" s="1"/>
  <c r="BL362" i="50"/>
  <c r="BL363" i="50" s="1"/>
  <c r="BL365" i="50" s="1"/>
  <c r="R362" i="50"/>
  <c r="R363" i="50" s="1"/>
  <c r="R365" i="50" s="1"/>
  <c r="AQ362" i="50"/>
  <c r="AQ363" i="50" s="1"/>
  <c r="AQ365" i="50" s="1"/>
  <c r="DX362" i="50"/>
  <c r="DX363" i="50" s="1"/>
  <c r="DX365" i="50" s="1"/>
  <c r="DI362" i="50"/>
  <c r="DI363" i="50" s="1"/>
  <c r="DI365" i="50" s="1"/>
  <c r="CU362" i="50"/>
  <c r="CU363" i="50" s="1"/>
  <c r="CU365" i="50" s="1"/>
  <c r="DD362" i="50"/>
  <c r="DD363" i="50" s="1"/>
  <c r="DD365" i="50" s="1"/>
  <c r="J362" i="50"/>
  <c r="J363" i="50" s="1"/>
  <c r="BV362" i="50"/>
  <c r="BV363" i="50" s="1"/>
  <c r="BV365" i="50" s="1"/>
  <c r="CX362" i="50"/>
  <c r="CX363" i="50" s="1"/>
  <c r="CX365" i="50" s="1"/>
  <c r="DV362" i="50"/>
  <c r="DV363" i="50" s="1"/>
  <c r="DV365" i="50" s="1"/>
  <c r="CY362" i="50"/>
  <c r="CY363" i="50" s="1"/>
  <c r="CY365" i="50" s="1"/>
  <c r="BP362" i="50"/>
  <c r="BP363" i="50" s="1"/>
  <c r="BP365" i="50" s="1"/>
  <c r="BQ362" i="50"/>
  <c r="BQ363" i="50" s="1"/>
  <c r="BQ365" i="50" s="1"/>
  <c r="BR362" i="50"/>
  <c r="BR363" i="50" s="1"/>
  <c r="BR365" i="50" s="1"/>
  <c r="Q362" i="50"/>
  <c r="Q363" i="50" s="1"/>
  <c r="Q365" i="50" s="1"/>
  <c r="Z362" i="50"/>
  <c r="Z363" i="50" s="1"/>
  <c r="Z365" i="50" s="1"/>
  <c r="BT362" i="50"/>
  <c r="BT363" i="50" s="1"/>
  <c r="BT365" i="50" s="1"/>
  <c r="O362" i="50"/>
  <c r="O363" i="50" s="1"/>
  <c r="O365" i="50" s="1"/>
  <c r="DQ362" i="50"/>
  <c r="DQ363" i="50" s="1"/>
  <c r="DQ365" i="50" s="1"/>
  <c r="DC362" i="50"/>
  <c r="DC363" i="50" s="1"/>
  <c r="DC365" i="50" s="1"/>
  <c r="DO362" i="50"/>
  <c r="DO363" i="50" s="1"/>
  <c r="DO365" i="50" s="1"/>
  <c r="AA362" i="50"/>
  <c r="AA363" i="50" s="1"/>
  <c r="AA365" i="50" s="1"/>
  <c r="CH362" i="50"/>
  <c r="CH363" i="50" s="1"/>
  <c r="CH365" i="50" s="1"/>
  <c r="DL362" i="50"/>
  <c r="DL363" i="50" s="1"/>
  <c r="DL365" i="50" s="1"/>
  <c r="AI362" i="50"/>
  <c r="AI363" i="50" s="1"/>
  <c r="AI365" i="50" s="1"/>
  <c r="BX362" i="50"/>
  <c r="BX363" i="50" s="1"/>
  <c r="BX365" i="50" s="1"/>
  <c r="L362" i="50"/>
  <c r="L363" i="50" s="1"/>
  <c r="L365" i="50" s="1"/>
  <c r="M362" i="50"/>
  <c r="M363" i="50" s="1"/>
  <c r="M365" i="50" s="1"/>
  <c r="N362" i="50"/>
  <c r="N363" i="50" s="1"/>
  <c r="N365" i="50" s="1"/>
  <c r="P362" i="50"/>
  <c r="P363" i="50" s="1"/>
  <c r="P365" i="50" s="1"/>
  <c r="Y362" i="50"/>
  <c r="Y363" i="50" s="1"/>
  <c r="Y365" i="50" s="1"/>
  <c r="AH362" i="50"/>
  <c r="AH363" i="50" s="1"/>
  <c r="AH365" i="50" s="1"/>
  <c r="CB362" i="50"/>
  <c r="CB363" i="50" s="1"/>
  <c r="CB365" i="50" s="1"/>
  <c r="AU362" i="50"/>
  <c r="AU363" i="50" s="1"/>
  <c r="AU365" i="50" s="1"/>
  <c r="DY362" i="50"/>
  <c r="DY363" i="50" s="1"/>
  <c r="DY365" i="50" s="1"/>
  <c r="DK362" i="50"/>
  <c r="DK363" i="50" s="1"/>
  <c r="DK365" i="50" s="1"/>
  <c r="S362" i="50"/>
  <c r="S363" i="50" s="1"/>
  <c r="S365" i="50" s="1"/>
  <c r="BS362" i="50"/>
  <c r="BS363" i="50" s="1"/>
  <c r="BS365" i="50" s="1"/>
  <c r="CV362" i="50"/>
  <c r="CV363" i="50" s="1"/>
  <c r="CV365" i="50" s="1"/>
  <c r="DW362" i="50"/>
  <c r="DW363" i="50" s="1"/>
  <c r="DW365" i="50" s="1"/>
  <c r="CO362" i="50"/>
  <c r="CO363" i="50" s="1"/>
  <c r="CO365" i="50" s="1"/>
  <c r="DB362" i="50"/>
  <c r="DB363" i="50" s="1"/>
  <c r="DB365" i="50" s="1"/>
  <c r="CA355" i="50"/>
  <c r="CA356" i="50" s="1"/>
  <c r="CA358" i="50" s="1"/>
  <c r="CZ355" i="50"/>
  <c r="CZ356" i="50" s="1"/>
  <c r="CZ358" i="50" s="1"/>
  <c r="CR355" i="50"/>
  <c r="CR356" i="50" s="1"/>
  <c r="CR358" i="50" s="1"/>
  <c r="BA355" i="50"/>
  <c r="BA356" i="50" s="1"/>
  <c r="BA358" i="50" s="1"/>
  <c r="DE355" i="50"/>
  <c r="DE356" i="50" s="1"/>
  <c r="DE358" i="50" s="1"/>
  <c r="CX355" i="50"/>
  <c r="CX356" i="50" s="1"/>
  <c r="CX358" i="50" s="1"/>
  <c r="AL355" i="50"/>
  <c r="AL356" i="50" s="1"/>
  <c r="AL358" i="50" s="1"/>
  <c r="CN355" i="50"/>
  <c r="CN356" i="50" s="1"/>
  <c r="CN358" i="50" s="1"/>
  <c r="V355" i="50"/>
  <c r="V356" i="50" s="1"/>
  <c r="V358" i="50" s="1"/>
  <c r="BW355" i="50"/>
  <c r="BW356" i="50" s="1"/>
  <c r="BW358" i="50" s="1"/>
  <c r="DR355" i="50"/>
  <c r="DR356" i="50" s="1"/>
  <c r="DR358" i="50" s="1"/>
  <c r="BF355" i="50"/>
  <c r="BF356" i="50" s="1"/>
  <c r="BF358" i="50" s="1"/>
  <c r="DA355" i="50"/>
  <c r="DA356" i="50" s="1"/>
  <c r="DA358" i="50" s="1"/>
  <c r="AO355" i="50"/>
  <c r="AO356" i="50" s="1"/>
  <c r="AO358" i="50" s="1"/>
  <c r="Z355" i="50"/>
  <c r="Z356" i="50" s="1"/>
  <c r="Z358" i="50" s="1"/>
  <c r="AK369" i="53"/>
  <c r="AK370" i="53" s="1"/>
  <c r="AK372" i="53" s="1"/>
  <c r="CW369" i="53"/>
  <c r="CW370" i="53" s="1"/>
  <c r="CW372" i="53" s="1"/>
  <c r="AT369" i="53"/>
  <c r="AT370" i="53" s="1"/>
  <c r="AT372" i="53" s="1"/>
  <c r="DF369" i="53"/>
  <c r="DF370" i="53" s="1"/>
  <c r="DF372" i="53" s="1"/>
  <c r="BC369" i="53"/>
  <c r="BC370" i="53" s="1"/>
  <c r="BC372" i="53" s="1"/>
  <c r="DO369" i="53"/>
  <c r="DO370" i="53" s="1"/>
  <c r="DO372" i="53" s="1"/>
  <c r="BL369" i="53"/>
  <c r="BL370" i="53" s="1"/>
  <c r="BL372" i="53" s="1"/>
  <c r="DX369" i="53"/>
  <c r="DX370" i="53" s="1"/>
  <c r="DX372" i="53" s="1"/>
  <c r="BU369" i="53"/>
  <c r="BU370" i="53" s="1"/>
  <c r="BU372" i="53" s="1"/>
  <c r="R369" i="53"/>
  <c r="R370" i="53" s="1"/>
  <c r="R372" i="53" s="1"/>
  <c r="CD369" i="53"/>
  <c r="CD370" i="53" s="1"/>
  <c r="CD372" i="53" s="1"/>
  <c r="K369" i="53"/>
  <c r="K370" i="53" s="1"/>
  <c r="K372" i="53" s="1"/>
  <c r="BW369" i="53"/>
  <c r="BW370" i="53" s="1"/>
  <c r="BW372" i="53" s="1"/>
  <c r="BH369" i="53"/>
  <c r="BH370" i="53" s="1"/>
  <c r="BH372" i="53" s="1"/>
  <c r="AB369" i="53"/>
  <c r="AB370" i="53" s="1"/>
  <c r="AB372" i="53" s="1"/>
  <c r="AS369" i="53"/>
  <c r="AS370" i="53" s="1"/>
  <c r="AS372" i="53" s="1"/>
  <c r="DE369" i="53"/>
  <c r="DE370" i="53" s="1"/>
  <c r="DE372" i="53" s="1"/>
  <c r="BB369" i="53"/>
  <c r="BB370" i="53" s="1"/>
  <c r="BB372" i="53" s="1"/>
  <c r="DN369" i="53"/>
  <c r="DN370" i="53" s="1"/>
  <c r="DN372" i="53" s="1"/>
  <c r="BK369" i="53"/>
  <c r="BK370" i="53" s="1"/>
  <c r="BK372" i="53" s="1"/>
  <c r="DW369" i="53"/>
  <c r="DW370" i="53" s="1"/>
  <c r="DW372" i="53" s="1"/>
  <c r="BT369" i="53"/>
  <c r="BT370" i="53" s="1"/>
  <c r="BT372" i="53" s="1"/>
  <c r="Q369" i="53"/>
  <c r="Q370" i="53" s="1"/>
  <c r="Q372" i="53" s="1"/>
  <c r="CC369" i="53"/>
  <c r="CC370" i="53" s="1"/>
  <c r="CC372" i="53" s="1"/>
  <c r="Z369" i="53"/>
  <c r="Z370" i="53" s="1"/>
  <c r="Z372" i="53" s="1"/>
  <c r="CL369" i="53"/>
  <c r="CL370" i="53" s="1"/>
  <c r="CL372" i="53" s="1"/>
  <c r="S369" i="53"/>
  <c r="S370" i="53" s="1"/>
  <c r="S372" i="53" s="1"/>
  <c r="CE369" i="53"/>
  <c r="CE370" i="53" s="1"/>
  <c r="CE372" i="53" s="1"/>
  <c r="DT369" i="53"/>
  <c r="DT370" i="53" s="1"/>
  <c r="DT372" i="53" s="1"/>
  <c r="DL369" i="53"/>
  <c r="DL370" i="53" s="1"/>
  <c r="DL372" i="53" s="1"/>
  <c r="BA369" i="53"/>
  <c r="BA370" i="53" s="1"/>
  <c r="BA372" i="53" s="1"/>
  <c r="DM369" i="53"/>
  <c r="DM370" i="53" s="1"/>
  <c r="DM372" i="53" s="1"/>
  <c r="BJ369" i="53"/>
  <c r="BJ370" i="53" s="1"/>
  <c r="BJ372" i="53" s="1"/>
  <c r="DV369" i="53"/>
  <c r="DV370" i="53" s="1"/>
  <c r="DV372" i="53" s="1"/>
  <c r="BS369" i="53"/>
  <c r="BS370" i="53" s="1"/>
  <c r="BS372" i="53" s="1"/>
  <c r="P369" i="53"/>
  <c r="P370" i="53" s="1"/>
  <c r="P372" i="53" s="1"/>
  <c r="CB369" i="53"/>
  <c r="CB370" i="53" s="1"/>
  <c r="CB372" i="53" s="1"/>
  <c r="Y369" i="53"/>
  <c r="Y370" i="53" s="1"/>
  <c r="Y372" i="53" s="1"/>
  <c r="CK369" i="53"/>
  <c r="CK370" i="53" s="1"/>
  <c r="CK372" i="53" s="1"/>
  <c r="AH369" i="53"/>
  <c r="AH370" i="53" s="1"/>
  <c r="AH372" i="53" s="1"/>
  <c r="CT369" i="53"/>
  <c r="CT370" i="53" s="1"/>
  <c r="CT372" i="53" s="1"/>
  <c r="AA369" i="53"/>
  <c r="AA370" i="53" s="1"/>
  <c r="AA372" i="53" s="1"/>
  <c r="CM369" i="53"/>
  <c r="CM370" i="53" s="1"/>
  <c r="CM372" i="53" s="1"/>
  <c r="BP369" i="53"/>
  <c r="BP370" i="53" s="1"/>
  <c r="BP372" i="53" s="1"/>
  <c r="AJ369" i="53"/>
  <c r="AJ370" i="53" s="1"/>
  <c r="AJ372" i="53" s="1"/>
  <c r="BI369" i="53"/>
  <c r="BI370" i="53" s="1"/>
  <c r="BI372" i="53" s="1"/>
  <c r="DU369" i="53"/>
  <c r="DU370" i="53" s="1"/>
  <c r="DU372" i="53" s="1"/>
  <c r="BR369" i="53"/>
  <c r="BR370" i="53" s="1"/>
  <c r="BR372" i="53" s="1"/>
  <c r="O369" i="53"/>
  <c r="O370" i="53" s="1"/>
  <c r="O372" i="53" s="1"/>
  <c r="CA369" i="53"/>
  <c r="CA370" i="53" s="1"/>
  <c r="CA372" i="53" s="1"/>
  <c r="X369" i="53"/>
  <c r="X370" i="53" s="1"/>
  <c r="X372" i="53" s="1"/>
  <c r="CJ369" i="53"/>
  <c r="CJ370" i="53" s="1"/>
  <c r="CJ372" i="53" s="1"/>
  <c r="AG369" i="53"/>
  <c r="AG370" i="53" s="1"/>
  <c r="AG372" i="53" s="1"/>
  <c r="CS369" i="53"/>
  <c r="CS370" i="53" s="1"/>
  <c r="CS372" i="53" s="1"/>
  <c r="AP369" i="53"/>
  <c r="AP370" i="53" s="1"/>
  <c r="AP372" i="53" s="1"/>
  <c r="DB369" i="53"/>
  <c r="DB370" i="53" s="1"/>
  <c r="DB372" i="53" s="1"/>
  <c r="AI369" i="53"/>
  <c r="AI370" i="53" s="1"/>
  <c r="AI372" i="53" s="1"/>
  <c r="CU369" i="53"/>
  <c r="CU370" i="53" s="1"/>
  <c r="CU372" i="53" s="1"/>
  <c r="EB369" i="53"/>
  <c r="EB370" i="53" s="1"/>
  <c r="EB372" i="53" s="1"/>
  <c r="AR369" i="53"/>
  <c r="AR370" i="53" s="1"/>
  <c r="AR372" i="53" s="1"/>
  <c r="BQ369" i="53"/>
  <c r="BQ370" i="53" s="1"/>
  <c r="BQ372" i="53" s="1"/>
  <c r="N369" i="53"/>
  <c r="N370" i="53" s="1"/>
  <c r="N372" i="53" s="1"/>
  <c r="BZ369" i="53"/>
  <c r="BZ370" i="53" s="1"/>
  <c r="BZ372" i="53" s="1"/>
  <c r="W369" i="53"/>
  <c r="W370" i="53" s="1"/>
  <c r="W372" i="53" s="1"/>
  <c r="CI369" i="53"/>
  <c r="CI370" i="53" s="1"/>
  <c r="CI372" i="53" s="1"/>
  <c r="AF369" i="53"/>
  <c r="AF370" i="53" s="1"/>
  <c r="AF372" i="53" s="1"/>
  <c r="CR369" i="53"/>
  <c r="CR370" i="53" s="1"/>
  <c r="CR372" i="53" s="1"/>
  <c r="AO369" i="53"/>
  <c r="AO370" i="53" s="1"/>
  <c r="AO372" i="53" s="1"/>
  <c r="DA369" i="53"/>
  <c r="DA370" i="53" s="1"/>
  <c r="DA372" i="53" s="1"/>
  <c r="AX369" i="53"/>
  <c r="AX370" i="53" s="1"/>
  <c r="AX372" i="53" s="1"/>
  <c r="DJ369" i="53"/>
  <c r="DJ370" i="53" s="1"/>
  <c r="DJ372" i="53" s="1"/>
  <c r="AQ369" i="53"/>
  <c r="AQ370" i="53" s="1"/>
  <c r="AQ372" i="53" s="1"/>
  <c r="DC369" i="53"/>
  <c r="DC370" i="53" s="1"/>
  <c r="DC372" i="53" s="1"/>
  <c r="T369" i="53"/>
  <c r="T370" i="53" s="1"/>
  <c r="T372" i="53" s="1"/>
  <c r="BX369" i="53"/>
  <c r="BX370" i="53" s="1"/>
  <c r="BX372" i="53" s="1"/>
  <c r="M369" i="53"/>
  <c r="M370" i="53" s="1"/>
  <c r="M372" i="53" s="1"/>
  <c r="BY369" i="53"/>
  <c r="BY370" i="53" s="1"/>
  <c r="BY372" i="53" s="1"/>
  <c r="V369" i="53"/>
  <c r="V370" i="53" s="1"/>
  <c r="V372" i="53" s="1"/>
  <c r="CH369" i="53"/>
  <c r="CH370" i="53" s="1"/>
  <c r="CH372" i="53" s="1"/>
  <c r="AE369" i="53"/>
  <c r="AE370" i="53" s="1"/>
  <c r="AE372" i="53" s="1"/>
  <c r="CQ369" i="53"/>
  <c r="CQ370" i="53" s="1"/>
  <c r="CQ372" i="53" s="1"/>
  <c r="AN369" i="53"/>
  <c r="AN370" i="53" s="1"/>
  <c r="AN372" i="53" s="1"/>
  <c r="CZ369" i="53"/>
  <c r="CZ370" i="53" s="1"/>
  <c r="CZ372" i="53" s="1"/>
  <c r="AW369" i="53"/>
  <c r="AW370" i="53" s="1"/>
  <c r="AW372" i="53" s="1"/>
  <c r="DI369" i="53"/>
  <c r="DI370" i="53" s="1"/>
  <c r="DI372" i="53" s="1"/>
  <c r="BF369" i="53"/>
  <c r="BF370" i="53" s="1"/>
  <c r="BF372" i="53" s="1"/>
  <c r="DR369" i="53"/>
  <c r="DR370" i="53" s="1"/>
  <c r="DR372" i="53" s="1"/>
  <c r="AY369" i="53"/>
  <c r="AY370" i="53" s="1"/>
  <c r="AY372" i="53" s="1"/>
  <c r="DK369" i="53"/>
  <c r="DK370" i="53" s="1"/>
  <c r="DK372" i="53" s="1"/>
  <c r="CF369" i="53"/>
  <c r="CF370" i="53" s="1"/>
  <c r="CF372" i="53" s="1"/>
  <c r="AZ369" i="53"/>
  <c r="AZ370" i="53" s="1"/>
  <c r="AZ372" i="53" s="1"/>
  <c r="U369" i="53"/>
  <c r="U370" i="53" s="1"/>
  <c r="U372" i="53" s="1"/>
  <c r="CG369" i="53"/>
  <c r="CG370" i="53" s="1"/>
  <c r="CG372" i="53" s="1"/>
  <c r="AD369" i="53"/>
  <c r="AD370" i="53" s="1"/>
  <c r="AD372" i="53" s="1"/>
  <c r="CP369" i="53"/>
  <c r="CP370" i="53" s="1"/>
  <c r="CP372" i="53" s="1"/>
  <c r="AM369" i="53"/>
  <c r="AM370" i="53" s="1"/>
  <c r="AM372" i="53" s="1"/>
  <c r="CY369" i="53"/>
  <c r="CY370" i="53" s="1"/>
  <c r="CY372" i="53" s="1"/>
  <c r="AV369" i="53"/>
  <c r="AV370" i="53" s="1"/>
  <c r="AV372" i="53" s="1"/>
  <c r="DH369" i="53"/>
  <c r="DH370" i="53" s="1"/>
  <c r="DH372" i="53" s="1"/>
  <c r="BE369" i="53"/>
  <c r="BE370" i="53" s="1"/>
  <c r="BE372" i="53" s="1"/>
  <c r="DQ369" i="53"/>
  <c r="DQ370" i="53" s="1"/>
  <c r="DQ372" i="53" s="1"/>
  <c r="BN369" i="53"/>
  <c r="BN370" i="53" s="1"/>
  <c r="BN372" i="53" s="1"/>
  <c r="DZ369" i="53"/>
  <c r="DZ370" i="53" s="1"/>
  <c r="DZ372" i="53" s="1"/>
  <c r="BG369" i="53"/>
  <c r="BG370" i="53" s="1"/>
  <c r="BG372" i="53" s="1"/>
  <c r="DS369" i="53"/>
  <c r="DS370" i="53" s="1"/>
  <c r="DS372" i="53" s="1"/>
  <c r="L369" i="53"/>
  <c r="L370" i="53" s="1"/>
  <c r="L372" i="53" s="1"/>
  <c r="CN369" i="53"/>
  <c r="CN370" i="53" s="1"/>
  <c r="CN372" i="53" s="1"/>
  <c r="AC369" i="53"/>
  <c r="AC370" i="53" s="1"/>
  <c r="AC372" i="53" s="1"/>
  <c r="CO369" i="53"/>
  <c r="CO370" i="53" s="1"/>
  <c r="CO372" i="53" s="1"/>
  <c r="AL369" i="53"/>
  <c r="AL370" i="53" s="1"/>
  <c r="AL372" i="53" s="1"/>
  <c r="CX369" i="53"/>
  <c r="CX370" i="53" s="1"/>
  <c r="CX372" i="53" s="1"/>
  <c r="AU369" i="53"/>
  <c r="AU370" i="53" s="1"/>
  <c r="AU372" i="53" s="1"/>
  <c r="DG369" i="53"/>
  <c r="DG370" i="53" s="1"/>
  <c r="DG372" i="53" s="1"/>
  <c r="BD369" i="53"/>
  <c r="BD370" i="53" s="1"/>
  <c r="BD372" i="53" s="1"/>
  <c r="DP369" i="53"/>
  <c r="DP370" i="53" s="1"/>
  <c r="DP372" i="53" s="1"/>
  <c r="BM369" i="53"/>
  <c r="BM370" i="53" s="1"/>
  <c r="BM372" i="53" s="1"/>
  <c r="DY369" i="53"/>
  <c r="DY370" i="53" s="1"/>
  <c r="DY372" i="53" s="1"/>
  <c r="BV369" i="53"/>
  <c r="BV370" i="53" s="1"/>
  <c r="BV372" i="53" s="1"/>
  <c r="J369" i="53"/>
  <c r="J370" i="53" s="1"/>
  <c r="BO369" i="53"/>
  <c r="BO370" i="53" s="1"/>
  <c r="BO372" i="53" s="1"/>
  <c r="EA369" i="53"/>
  <c r="EA370" i="53" s="1"/>
  <c r="EA372" i="53" s="1"/>
  <c r="DD369" i="53"/>
  <c r="DD370" i="53" s="1"/>
  <c r="DD372" i="53" s="1"/>
  <c r="CV369" i="53"/>
  <c r="CV370" i="53" s="1"/>
  <c r="CV372" i="53" s="1"/>
  <c r="BK355" i="50"/>
  <c r="BK356" i="50" s="1"/>
  <c r="BK358" i="50" s="1"/>
  <c r="AU355" i="50"/>
  <c r="AU356" i="50" s="1"/>
  <c r="AU358" i="50" s="1"/>
  <c r="BY355" i="50"/>
  <c r="BY356" i="50" s="1"/>
  <c r="BY358" i="50" s="1"/>
  <c r="AA355" i="50"/>
  <c r="AA356" i="50" s="1"/>
  <c r="AA358" i="50" s="1"/>
  <c r="CI355" i="50"/>
  <c r="CI356" i="50" s="1"/>
  <c r="CI358" i="50" s="1"/>
  <c r="CP355" i="50"/>
  <c r="CP356" i="50" s="1"/>
  <c r="CP358" i="50" s="1"/>
  <c r="X355" i="50"/>
  <c r="X356" i="50" s="1"/>
  <c r="X358" i="50" s="1"/>
  <c r="CF355" i="50"/>
  <c r="CF356" i="50" s="1"/>
  <c r="CF358" i="50" s="1"/>
  <c r="EA355" i="50"/>
  <c r="EA356" i="50" s="1"/>
  <c r="EA358" i="50" s="1"/>
  <c r="BO355" i="50"/>
  <c r="BO356" i="50" s="1"/>
  <c r="BO358" i="50" s="1"/>
  <c r="DJ355" i="50"/>
  <c r="DJ356" i="50" s="1"/>
  <c r="DJ358" i="50" s="1"/>
  <c r="AX355" i="50"/>
  <c r="AX356" i="50" s="1"/>
  <c r="AX358" i="50" s="1"/>
  <c r="CS355" i="50"/>
  <c r="CS356" i="50" s="1"/>
  <c r="CS358" i="50" s="1"/>
  <c r="AD355" i="50"/>
  <c r="AD356" i="50" s="1"/>
  <c r="AD358" i="50" s="1"/>
  <c r="R355" i="50"/>
  <c r="R356" i="50" s="1"/>
  <c r="R358" i="50" s="1"/>
  <c r="DP355" i="50"/>
  <c r="DP356" i="50" s="1"/>
  <c r="DP358" i="50" s="1"/>
  <c r="AN355" i="50"/>
  <c r="AN356" i="50" s="1"/>
  <c r="AN358" i="50" s="1"/>
  <c r="DU355" i="50"/>
  <c r="DU356" i="50" s="1"/>
  <c r="DU358" i="50" s="1"/>
  <c r="BC355" i="50"/>
  <c r="BC356" i="50" s="1"/>
  <c r="BC358" i="50" s="1"/>
  <c r="DH355" i="50"/>
  <c r="DH356" i="50" s="1"/>
  <c r="DH358" i="50" s="1"/>
  <c r="BL355" i="50"/>
  <c r="BL356" i="50" s="1"/>
  <c r="BL358" i="50" s="1"/>
  <c r="CH355" i="50"/>
  <c r="CH356" i="50" s="1"/>
  <c r="CH358" i="50" s="1"/>
  <c r="M355" i="50"/>
  <c r="M356" i="50" s="1"/>
  <c r="M358" i="50" s="1"/>
  <c r="BX355" i="50"/>
  <c r="BX356" i="50" s="1"/>
  <c r="BX358" i="50" s="1"/>
  <c r="DS355" i="50"/>
  <c r="DS356" i="50" s="1"/>
  <c r="DS358" i="50" s="1"/>
  <c r="BG355" i="50"/>
  <c r="BG356" i="50" s="1"/>
  <c r="BG358" i="50" s="1"/>
  <c r="DB355" i="50"/>
  <c r="DB356" i="50" s="1"/>
  <c r="DB358" i="50" s="1"/>
  <c r="AP355" i="50"/>
  <c r="AP356" i="50" s="1"/>
  <c r="AP358" i="50" s="1"/>
  <c r="CK355" i="50"/>
  <c r="CK356" i="50" s="1"/>
  <c r="CK358" i="50" s="1"/>
  <c r="P355" i="50"/>
  <c r="P356" i="50" s="1"/>
  <c r="P358" i="50" s="1"/>
  <c r="AG355" i="50"/>
  <c r="AG356" i="50" s="1"/>
  <c r="AG358" i="50" s="1"/>
  <c r="E311" i="56"/>
  <c r="BO369" i="49"/>
  <c r="EA369" i="49"/>
  <c r="BP369" i="49"/>
  <c r="EB369" i="49"/>
  <c r="BQ369" i="49"/>
  <c r="N369" i="49"/>
  <c r="BZ369" i="49"/>
  <c r="BS369" i="49"/>
  <c r="P369" i="49"/>
  <c r="CB369" i="49"/>
  <c r="Y369" i="49"/>
  <c r="CK369" i="49"/>
  <c r="DB369" i="49"/>
  <c r="R369" i="49"/>
  <c r="DZ369" i="49"/>
  <c r="K369" i="49"/>
  <c r="BW369" i="49"/>
  <c r="L369" i="49"/>
  <c r="BX369" i="49"/>
  <c r="M369" i="49"/>
  <c r="BY369" i="49"/>
  <c r="V369" i="49"/>
  <c r="O369" i="49"/>
  <c r="CA369" i="49"/>
  <c r="X369" i="49"/>
  <c r="CJ369" i="49"/>
  <c r="AG369" i="49"/>
  <c r="CS369" i="49"/>
  <c r="BV369" i="49"/>
  <c r="CT369" i="49"/>
  <c r="AP369" i="49"/>
  <c r="S369" i="49"/>
  <c r="CE369" i="49"/>
  <c r="T369" i="49"/>
  <c r="CF369" i="49"/>
  <c r="U369" i="49"/>
  <c r="CG369" i="49"/>
  <c r="AD369" i="49"/>
  <c r="W369" i="49"/>
  <c r="CI369" i="49"/>
  <c r="AF369" i="49"/>
  <c r="CR369" i="49"/>
  <c r="AO369" i="49"/>
  <c r="DA369" i="49"/>
  <c r="DF369" i="49"/>
  <c r="AH369" i="49"/>
  <c r="BF369" i="49"/>
  <c r="AA369" i="49"/>
  <c r="CM369" i="49"/>
  <c r="AB369" i="49"/>
  <c r="CN369" i="49"/>
  <c r="AC369" i="49"/>
  <c r="CO369" i="49"/>
  <c r="AL369" i="49"/>
  <c r="AE369" i="49"/>
  <c r="CQ369" i="49"/>
  <c r="AN369" i="49"/>
  <c r="CZ369" i="49"/>
  <c r="AW369" i="49"/>
  <c r="DI369" i="49"/>
  <c r="Z369" i="49"/>
  <c r="CX369" i="49"/>
  <c r="CD369" i="49"/>
  <c r="AI369" i="49"/>
  <c r="CU369" i="49"/>
  <c r="AJ369" i="49"/>
  <c r="CV369" i="49"/>
  <c r="AK369" i="49"/>
  <c r="CW369" i="49"/>
  <c r="AT369" i="49"/>
  <c r="AM369" i="49"/>
  <c r="CY369" i="49"/>
  <c r="AV369" i="49"/>
  <c r="DH369" i="49"/>
  <c r="BE369" i="49"/>
  <c r="DQ369" i="49"/>
  <c r="CH369" i="49"/>
  <c r="AX369" i="49"/>
  <c r="AQ369" i="49"/>
  <c r="DC369" i="49"/>
  <c r="AR369" i="49"/>
  <c r="DD369" i="49"/>
  <c r="AS369" i="49"/>
  <c r="DE369" i="49"/>
  <c r="BB369" i="49"/>
  <c r="AU369" i="49"/>
  <c r="DG369" i="49"/>
  <c r="BD369" i="49"/>
  <c r="DP369" i="49"/>
  <c r="BM369" i="49"/>
  <c r="DY369" i="49"/>
  <c r="DN369" i="49"/>
  <c r="DR369" i="49"/>
  <c r="AY369" i="49"/>
  <c r="DK369" i="49"/>
  <c r="AZ369" i="49"/>
  <c r="DL369" i="49"/>
  <c r="BA369" i="49"/>
  <c r="DM369" i="49"/>
  <c r="BJ369" i="49"/>
  <c r="BC369" i="49"/>
  <c r="DO369" i="49"/>
  <c r="BL369" i="49"/>
  <c r="DX369" i="49"/>
  <c r="BU369" i="49"/>
  <c r="J369" i="49"/>
  <c r="CL369" i="49"/>
  <c r="DJ369" i="49"/>
  <c r="BG369" i="49"/>
  <c r="DS369" i="49"/>
  <c r="BH369" i="49"/>
  <c r="DT369" i="49"/>
  <c r="BI369" i="49"/>
  <c r="DU369" i="49"/>
  <c r="BR369" i="49"/>
  <c r="BK369" i="49"/>
  <c r="DW369" i="49"/>
  <c r="BT369" i="49"/>
  <c r="Q369" i="49"/>
  <c r="CC369" i="49"/>
  <c r="BN369" i="49"/>
  <c r="CP369" i="49"/>
  <c r="DV369" i="49"/>
  <c r="O355" i="50"/>
  <c r="O356" i="50" s="1"/>
  <c r="O358" i="50" s="1"/>
  <c r="AK355" i="50"/>
  <c r="AK356" i="50" s="1"/>
  <c r="AK358" i="50" s="1"/>
  <c r="CY355" i="50"/>
  <c r="CY356" i="50" s="1"/>
  <c r="CY358" i="50" s="1"/>
  <c r="AC355" i="50"/>
  <c r="AC356" i="50" s="1"/>
  <c r="AC358" i="50" s="1"/>
  <c r="CO355" i="50"/>
  <c r="CO356" i="50" s="1"/>
  <c r="CO358" i="50" s="1"/>
  <c r="AS355" i="50"/>
  <c r="AS356" i="50" s="1"/>
  <c r="AS358" i="50" s="1"/>
  <c r="BZ355" i="50"/>
  <c r="BZ356" i="50" s="1"/>
  <c r="BZ358" i="50" s="1"/>
  <c r="EB355" i="50"/>
  <c r="EB356" i="50" s="1"/>
  <c r="EB358" i="50" s="1"/>
  <c r="BP355" i="50"/>
  <c r="BP356" i="50" s="1"/>
  <c r="BP358" i="50" s="1"/>
  <c r="DK355" i="50"/>
  <c r="DK356" i="50" s="1"/>
  <c r="DK358" i="50" s="1"/>
  <c r="AY355" i="50"/>
  <c r="AY356" i="50" s="1"/>
  <c r="AY358" i="50" s="1"/>
  <c r="CT355" i="50"/>
  <c r="CT356" i="50" s="1"/>
  <c r="CT358" i="50" s="1"/>
  <c r="AE355" i="50"/>
  <c r="AE356" i="50" s="1"/>
  <c r="AE358" i="50" s="1"/>
  <c r="CC355" i="50"/>
  <c r="CC356" i="50" s="1"/>
  <c r="CC358" i="50" s="1"/>
  <c r="AJ355" i="50"/>
  <c r="AJ356" i="50" s="1"/>
  <c r="AJ358" i="50" s="1"/>
  <c r="Y355" i="50"/>
  <c r="Y356" i="50" s="1"/>
  <c r="Y358" i="50" s="1"/>
  <c r="D309" i="56"/>
  <c r="CW355" i="50"/>
  <c r="CW356" i="50" s="1"/>
  <c r="CW358" i="50" s="1"/>
  <c r="DW355" i="50"/>
  <c r="DW356" i="50" s="1"/>
  <c r="DW358" i="50" s="1"/>
  <c r="CB355" i="50"/>
  <c r="CB356" i="50" s="1"/>
  <c r="CB358" i="50" s="1"/>
  <c r="J355" i="50"/>
  <c r="J356" i="50" s="1"/>
  <c r="BS355" i="50"/>
  <c r="BS356" i="50" s="1"/>
  <c r="BS358" i="50" s="1"/>
  <c r="N355" i="50"/>
  <c r="N356" i="50" s="1"/>
  <c r="N358" i="50" s="1"/>
  <c r="BR355" i="50"/>
  <c r="BR356" i="50" s="1"/>
  <c r="BR358" i="50" s="1"/>
  <c r="DT355" i="50"/>
  <c r="DT356" i="50" s="1"/>
  <c r="DT358" i="50" s="1"/>
  <c r="BH355" i="50"/>
  <c r="BH356" i="50" s="1"/>
  <c r="BH358" i="50" s="1"/>
  <c r="DC355" i="50"/>
  <c r="DC356" i="50" s="1"/>
  <c r="DC358" i="50" s="1"/>
  <c r="AQ355" i="50"/>
  <c r="AQ356" i="50" s="1"/>
  <c r="AQ358" i="50" s="1"/>
  <c r="CL355" i="50"/>
  <c r="CL356" i="50" s="1"/>
  <c r="CL358" i="50" s="1"/>
  <c r="S355" i="50"/>
  <c r="S356" i="50" s="1"/>
  <c r="S358" i="50" s="1"/>
  <c r="BU355" i="50"/>
  <c r="BU356" i="50" s="1"/>
  <c r="BU358" i="50" s="1"/>
  <c r="AB355" i="50"/>
  <c r="AB356" i="50" s="1"/>
  <c r="AB358" i="50" s="1"/>
  <c r="Q355" i="50"/>
  <c r="Q356" i="50" s="1"/>
  <c r="Q358" i="50" s="1"/>
  <c r="AM369" i="52"/>
  <c r="AM370" i="52" s="1"/>
  <c r="AM372" i="52" s="1"/>
  <c r="CY369" i="52"/>
  <c r="CY370" i="52" s="1"/>
  <c r="CY372" i="52" s="1"/>
  <c r="AV369" i="52"/>
  <c r="AV370" i="52" s="1"/>
  <c r="AV372" i="52" s="1"/>
  <c r="DH369" i="52"/>
  <c r="DH370" i="52" s="1"/>
  <c r="DH372" i="52" s="1"/>
  <c r="BE369" i="52"/>
  <c r="BE370" i="52" s="1"/>
  <c r="BE372" i="52" s="1"/>
  <c r="DQ369" i="52"/>
  <c r="DQ370" i="52" s="1"/>
  <c r="DQ372" i="52" s="1"/>
  <c r="BN369" i="52"/>
  <c r="BN370" i="52" s="1"/>
  <c r="BN372" i="52" s="1"/>
  <c r="DZ369" i="52"/>
  <c r="DZ370" i="52" s="1"/>
  <c r="DZ372" i="52" s="1"/>
  <c r="BO369" i="52"/>
  <c r="BO370" i="52" s="1"/>
  <c r="BO372" i="52" s="1"/>
  <c r="EA369" i="52"/>
  <c r="EA370" i="52" s="1"/>
  <c r="EA372" i="52" s="1"/>
  <c r="BH369" i="52"/>
  <c r="BH370" i="52" s="1"/>
  <c r="BH372" i="52" s="1"/>
  <c r="DT369" i="52"/>
  <c r="DT370" i="52" s="1"/>
  <c r="DT372" i="52" s="1"/>
  <c r="BI369" i="52"/>
  <c r="BI370" i="52" s="1"/>
  <c r="BI372" i="52" s="1"/>
  <c r="DU369" i="52"/>
  <c r="DU370" i="52" s="1"/>
  <c r="DU372" i="52" s="1"/>
  <c r="AL369" i="52"/>
  <c r="AL370" i="52" s="1"/>
  <c r="AL372" i="52" s="1"/>
  <c r="AU369" i="52"/>
  <c r="AU370" i="52" s="1"/>
  <c r="AU372" i="52" s="1"/>
  <c r="DG369" i="52"/>
  <c r="DG370" i="52" s="1"/>
  <c r="DG372" i="52" s="1"/>
  <c r="BD369" i="52"/>
  <c r="BD370" i="52" s="1"/>
  <c r="BD372" i="52" s="1"/>
  <c r="DP369" i="52"/>
  <c r="DP370" i="52" s="1"/>
  <c r="DP372" i="52" s="1"/>
  <c r="BM369" i="52"/>
  <c r="BM370" i="52" s="1"/>
  <c r="BM372" i="52" s="1"/>
  <c r="DY369" i="52"/>
  <c r="DY370" i="52" s="1"/>
  <c r="DY372" i="52" s="1"/>
  <c r="BV369" i="52"/>
  <c r="BV370" i="52" s="1"/>
  <c r="BV372" i="52" s="1"/>
  <c r="K369" i="52"/>
  <c r="K370" i="52" s="1"/>
  <c r="K372" i="52" s="1"/>
  <c r="BW369" i="52"/>
  <c r="BW370" i="52" s="1"/>
  <c r="BW372" i="52" s="1"/>
  <c r="J369" i="52"/>
  <c r="J370" i="52" s="1"/>
  <c r="BP369" i="52"/>
  <c r="BP370" i="52" s="1"/>
  <c r="BP372" i="52" s="1"/>
  <c r="EB369" i="52"/>
  <c r="EB370" i="52" s="1"/>
  <c r="EB372" i="52" s="1"/>
  <c r="BQ369" i="52"/>
  <c r="BQ370" i="52" s="1"/>
  <c r="BQ372" i="52" s="1"/>
  <c r="BB369" i="52"/>
  <c r="BB370" i="52" s="1"/>
  <c r="BB372" i="52" s="1"/>
  <c r="AT369" i="52"/>
  <c r="AT370" i="52" s="1"/>
  <c r="AT372" i="52" s="1"/>
  <c r="BC369" i="52"/>
  <c r="BC370" i="52" s="1"/>
  <c r="BC372" i="52" s="1"/>
  <c r="DO369" i="52"/>
  <c r="DO370" i="52" s="1"/>
  <c r="DO372" i="52" s="1"/>
  <c r="BL369" i="52"/>
  <c r="BL370" i="52" s="1"/>
  <c r="BL372" i="52" s="1"/>
  <c r="DX369" i="52"/>
  <c r="DX370" i="52" s="1"/>
  <c r="DX372" i="52" s="1"/>
  <c r="BU369" i="52"/>
  <c r="BU370" i="52" s="1"/>
  <c r="BU372" i="52" s="1"/>
  <c r="R369" i="52"/>
  <c r="R370" i="52" s="1"/>
  <c r="R372" i="52" s="1"/>
  <c r="CD369" i="52"/>
  <c r="CD370" i="52" s="1"/>
  <c r="CD372" i="52" s="1"/>
  <c r="S369" i="52"/>
  <c r="S370" i="52" s="1"/>
  <c r="S372" i="52" s="1"/>
  <c r="CE369" i="52"/>
  <c r="CE370" i="52" s="1"/>
  <c r="CE372" i="52" s="1"/>
  <c r="L369" i="52"/>
  <c r="L370" i="52" s="1"/>
  <c r="L372" i="52" s="1"/>
  <c r="BX369" i="52"/>
  <c r="BX370" i="52" s="1"/>
  <c r="BX372" i="52" s="1"/>
  <c r="M369" i="52"/>
  <c r="M370" i="52" s="1"/>
  <c r="M372" i="52" s="1"/>
  <c r="BY369" i="52"/>
  <c r="BY370" i="52" s="1"/>
  <c r="BY372" i="52" s="1"/>
  <c r="DN369" i="52"/>
  <c r="DN370" i="52" s="1"/>
  <c r="DN372" i="52" s="1"/>
  <c r="BR369" i="52"/>
  <c r="BR370" i="52" s="1"/>
  <c r="BR372" i="52" s="1"/>
  <c r="BK369" i="52"/>
  <c r="BK370" i="52" s="1"/>
  <c r="BK372" i="52" s="1"/>
  <c r="DW369" i="52"/>
  <c r="DW370" i="52" s="1"/>
  <c r="DW372" i="52" s="1"/>
  <c r="BT369" i="52"/>
  <c r="BT370" i="52" s="1"/>
  <c r="BT372" i="52" s="1"/>
  <c r="Q369" i="52"/>
  <c r="Q370" i="52" s="1"/>
  <c r="Q372" i="52" s="1"/>
  <c r="CC369" i="52"/>
  <c r="CC370" i="52" s="1"/>
  <c r="CC372" i="52" s="1"/>
  <c r="Z369" i="52"/>
  <c r="Z370" i="52" s="1"/>
  <c r="Z372" i="52" s="1"/>
  <c r="CL369" i="52"/>
  <c r="CL370" i="52" s="1"/>
  <c r="CL372" i="52" s="1"/>
  <c r="AA369" i="52"/>
  <c r="AA370" i="52" s="1"/>
  <c r="AA372" i="52" s="1"/>
  <c r="CM369" i="52"/>
  <c r="CM370" i="52" s="1"/>
  <c r="CM372" i="52" s="1"/>
  <c r="T369" i="52"/>
  <c r="T370" i="52" s="1"/>
  <c r="T372" i="52" s="1"/>
  <c r="CF369" i="52"/>
  <c r="CF370" i="52" s="1"/>
  <c r="CF372" i="52" s="1"/>
  <c r="U369" i="52"/>
  <c r="U370" i="52" s="1"/>
  <c r="U372" i="52" s="1"/>
  <c r="CG369" i="52"/>
  <c r="CG370" i="52" s="1"/>
  <c r="CG372" i="52" s="1"/>
  <c r="BJ369" i="52"/>
  <c r="BJ370" i="52" s="1"/>
  <c r="BJ372" i="52" s="1"/>
  <c r="CP369" i="52"/>
  <c r="CP370" i="52" s="1"/>
  <c r="CP372" i="52" s="1"/>
  <c r="BS369" i="52"/>
  <c r="BS370" i="52" s="1"/>
  <c r="BS372" i="52" s="1"/>
  <c r="P369" i="52"/>
  <c r="P370" i="52" s="1"/>
  <c r="P372" i="52" s="1"/>
  <c r="CB369" i="52"/>
  <c r="CB370" i="52" s="1"/>
  <c r="CB372" i="52" s="1"/>
  <c r="Y369" i="52"/>
  <c r="Y370" i="52" s="1"/>
  <c r="Y372" i="52" s="1"/>
  <c r="CK369" i="52"/>
  <c r="CK370" i="52" s="1"/>
  <c r="CK372" i="52" s="1"/>
  <c r="AH369" i="52"/>
  <c r="AH370" i="52" s="1"/>
  <c r="AH372" i="52" s="1"/>
  <c r="CT369" i="52"/>
  <c r="CT370" i="52" s="1"/>
  <c r="CT372" i="52" s="1"/>
  <c r="AI369" i="52"/>
  <c r="AI370" i="52" s="1"/>
  <c r="AI372" i="52" s="1"/>
  <c r="CU369" i="52"/>
  <c r="CU370" i="52" s="1"/>
  <c r="CU372" i="52" s="1"/>
  <c r="AB369" i="52"/>
  <c r="AB370" i="52" s="1"/>
  <c r="AB372" i="52" s="1"/>
  <c r="CN369" i="52"/>
  <c r="CN370" i="52" s="1"/>
  <c r="CN372" i="52" s="1"/>
  <c r="AC369" i="52"/>
  <c r="AC370" i="52" s="1"/>
  <c r="AC372" i="52" s="1"/>
  <c r="CO369" i="52"/>
  <c r="CO370" i="52" s="1"/>
  <c r="CO372" i="52" s="1"/>
  <c r="DV369" i="52"/>
  <c r="DV370" i="52" s="1"/>
  <c r="DV372" i="52" s="1"/>
  <c r="CX369" i="52"/>
  <c r="CX370" i="52" s="1"/>
  <c r="CX372" i="52" s="1"/>
  <c r="O369" i="52"/>
  <c r="O370" i="52" s="1"/>
  <c r="O372" i="52" s="1"/>
  <c r="CA369" i="52"/>
  <c r="CA370" i="52" s="1"/>
  <c r="CA372" i="52" s="1"/>
  <c r="X369" i="52"/>
  <c r="X370" i="52" s="1"/>
  <c r="X372" i="52" s="1"/>
  <c r="CJ369" i="52"/>
  <c r="CJ370" i="52" s="1"/>
  <c r="CJ372" i="52" s="1"/>
  <c r="AG369" i="52"/>
  <c r="AG370" i="52" s="1"/>
  <c r="AG372" i="52" s="1"/>
  <c r="CS369" i="52"/>
  <c r="CS370" i="52" s="1"/>
  <c r="CS372" i="52" s="1"/>
  <c r="AP369" i="52"/>
  <c r="AP370" i="52" s="1"/>
  <c r="AP372" i="52" s="1"/>
  <c r="DB369" i="52"/>
  <c r="DB370" i="52" s="1"/>
  <c r="DB372" i="52" s="1"/>
  <c r="AQ369" i="52"/>
  <c r="AQ370" i="52" s="1"/>
  <c r="AQ372" i="52" s="1"/>
  <c r="DC369" i="52"/>
  <c r="DC370" i="52" s="1"/>
  <c r="DC372" i="52" s="1"/>
  <c r="AJ369" i="52"/>
  <c r="AJ370" i="52" s="1"/>
  <c r="AJ372" i="52" s="1"/>
  <c r="CV369" i="52"/>
  <c r="CV370" i="52" s="1"/>
  <c r="CV372" i="52" s="1"/>
  <c r="AK369" i="52"/>
  <c r="AK370" i="52" s="1"/>
  <c r="AK372" i="52" s="1"/>
  <c r="CW369" i="52"/>
  <c r="CW370" i="52" s="1"/>
  <c r="CW372" i="52" s="1"/>
  <c r="N369" i="52"/>
  <c r="N370" i="52" s="1"/>
  <c r="N372" i="52" s="1"/>
  <c r="DF369" i="52"/>
  <c r="DF370" i="52" s="1"/>
  <c r="DF372" i="52" s="1"/>
  <c r="W369" i="52"/>
  <c r="W370" i="52" s="1"/>
  <c r="W372" i="52" s="1"/>
  <c r="CI369" i="52"/>
  <c r="CI370" i="52" s="1"/>
  <c r="CI372" i="52" s="1"/>
  <c r="AF369" i="52"/>
  <c r="AF370" i="52" s="1"/>
  <c r="AF372" i="52" s="1"/>
  <c r="CR369" i="52"/>
  <c r="CR370" i="52" s="1"/>
  <c r="CR372" i="52" s="1"/>
  <c r="AO369" i="52"/>
  <c r="AO370" i="52" s="1"/>
  <c r="AO372" i="52" s="1"/>
  <c r="DA369" i="52"/>
  <c r="DA370" i="52" s="1"/>
  <c r="DA372" i="52" s="1"/>
  <c r="AX369" i="52"/>
  <c r="AX370" i="52" s="1"/>
  <c r="AX372" i="52" s="1"/>
  <c r="DJ369" i="52"/>
  <c r="DJ370" i="52" s="1"/>
  <c r="DJ372" i="52" s="1"/>
  <c r="AY369" i="52"/>
  <c r="AY370" i="52" s="1"/>
  <c r="AY372" i="52" s="1"/>
  <c r="DK369" i="52"/>
  <c r="DK370" i="52" s="1"/>
  <c r="DK372" i="52" s="1"/>
  <c r="AR369" i="52"/>
  <c r="AR370" i="52" s="1"/>
  <c r="AR372" i="52" s="1"/>
  <c r="DD369" i="52"/>
  <c r="DD370" i="52" s="1"/>
  <c r="DD372" i="52" s="1"/>
  <c r="AS369" i="52"/>
  <c r="AS370" i="52" s="1"/>
  <c r="AS372" i="52" s="1"/>
  <c r="DE369" i="52"/>
  <c r="DE370" i="52" s="1"/>
  <c r="DE372" i="52" s="1"/>
  <c r="BZ369" i="52"/>
  <c r="BZ370" i="52" s="1"/>
  <c r="BZ372" i="52" s="1"/>
  <c r="V369" i="52"/>
  <c r="V370" i="52" s="1"/>
  <c r="V372" i="52" s="1"/>
  <c r="AE369" i="52"/>
  <c r="AE370" i="52" s="1"/>
  <c r="AE372" i="52" s="1"/>
  <c r="CQ369" i="52"/>
  <c r="CQ370" i="52" s="1"/>
  <c r="CQ372" i="52" s="1"/>
  <c r="AN369" i="52"/>
  <c r="AN370" i="52" s="1"/>
  <c r="AN372" i="52" s="1"/>
  <c r="CZ369" i="52"/>
  <c r="CZ370" i="52" s="1"/>
  <c r="CZ372" i="52" s="1"/>
  <c r="AW369" i="52"/>
  <c r="AW370" i="52" s="1"/>
  <c r="AW372" i="52" s="1"/>
  <c r="DI369" i="52"/>
  <c r="DI370" i="52" s="1"/>
  <c r="DI372" i="52" s="1"/>
  <c r="BF369" i="52"/>
  <c r="BF370" i="52" s="1"/>
  <c r="BF372" i="52" s="1"/>
  <c r="DR369" i="52"/>
  <c r="DR370" i="52" s="1"/>
  <c r="DR372" i="52" s="1"/>
  <c r="BG369" i="52"/>
  <c r="BG370" i="52" s="1"/>
  <c r="BG372" i="52" s="1"/>
  <c r="DS369" i="52"/>
  <c r="DS370" i="52" s="1"/>
  <c r="DS372" i="52" s="1"/>
  <c r="AZ369" i="52"/>
  <c r="AZ370" i="52" s="1"/>
  <c r="AZ372" i="52" s="1"/>
  <c r="DL369" i="52"/>
  <c r="DL370" i="52" s="1"/>
  <c r="DL372" i="52" s="1"/>
  <c r="BA369" i="52"/>
  <c r="BA370" i="52" s="1"/>
  <c r="BA372" i="52" s="1"/>
  <c r="DM369" i="52"/>
  <c r="DM370" i="52" s="1"/>
  <c r="DM372" i="52" s="1"/>
  <c r="AD369" i="52"/>
  <c r="AD370" i="52" s="1"/>
  <c r="AD372" i="52" s="1"/>
  <c r="CH369" i="52"/>
  <c r="CH370" i="52" s="1"/>
  <c r="CH372" i="52" s="1"/>
  <c r="K355" i="50"/>
  <c r="K356" i="50" s="1"/>
  <c r="K358" i="50" s="1"/>
  <c r="BQ355" i="50"/>
  <c r="BQ356" i="50" s="1"/>
  <c r="BQ358" i="50" s="1"/>
  <c r="BI355" i="50"/>
  <c r="BI356" i="50" s="1"/>
  <c r="BI358" i="50" s="1"/>
  <c r="DM355" i="50"/>
  <c r="DM356" i="50" s="1"/>
  <c r="DM358" i="50" s="1"/>
  <c r="AV355" i="50"/>
  <c r="AV356" i="50" s="1"/>
  <c r="AV358" i="50" s="1"/>
  <c r="DV355" i="50"/>
  <c r="DV356" i="50" s="1"/>
  <c r="DV358" i="50" s="1"/>
  <c r="BJ355" i="50"/>
  <c r="BJ356" i="50" s="1"/>
  <c r="BJ358" i="50" s="1"/>
  <c r="DL355" i="50"/>
  <c r="DL356" i="50" s="1"/>
  <c r="DL358" i="50" s="1"/>
  <c r="AZ355" i="50"/>
  <c r="AZ356" i="50" s="1"/>
  <c r="AZ358" i="50" s="1"/>
  <c r="CU355" i="50"/>
  <c r="CU356" i="50" s="1"/>
  <c r="CU358" i="50" s="1"/>
  <c r="AF355" i="50"/>
  <c r="AF356" i="50" s="1"/>
  <c r="AF358" i="50" s="1"/>
  <c r="CD355" i="50"/>
  <c r="CD356" i="50" s="1"/>
  <c r="CD358" i="50" s="1"/>
  <c r="DY355" i="50"/>
  <c r="DY356" i="50" s="1"/>
  <c r="DY358" i="50" s="1"/>
  <c r="BM355" i="50"/>
  <c r="BM356" i="50" s="1"/>
  <c r="BM358" i="50" s="1"/>
  <c r="DO348" i="50"/>
  <c r="BG348" i="50"/>
  <c r="AL348" i="50"/>
  <c r="BV348" i="50"/>
  <c r="CH348" i="50"/>
  <c r="CC348" i="50"/>
  <c r="Q348" i="50"/>
  <c r="DG348" i="50"/>
  <c r="AU348" i="50"/>
  <c r="CR348" i="50"/>
  <c r="DE348" i="50"/>
  <c r="AS348" i="50"/>
  <c r="CP348" i="50"/>
  <c r="CF348" i="50"/>
  <c r="T348" i="50"/>
  <c r="DK348" i="50"/>
  <c r="AY348" i="50"/>
  <c r="BC348" i="50"/>
  <c r="CN348" i="50"/>
  <c r="DZ348" i="50"/>
  <c r="BN348" i="50"/>
  <c r="BB348" i="50"/>
  <c r="BU348" i="50"/>
  <c r="DH348" i="50"/>
  <c r="CY348" i="50"/>
  <c r="AM348" i="50"/>
  <c r="AV348" i="50"/>
  <c r="CW348" i="50"/>
  <c r="AK348" i="50"/>
  <c r="AT348" i="50"/>
  <c r="BX348" i="50"/>
  <c r="L348" i="50"/>
  <c r="DC348" i="50"/>
  <c r="AQ348" i="50"/>
  <c r="BR348" i="50"/>
  <c r="AN348" i="50"/>
  <c r="DR348" i="50"/>
  <c r="BF348" i="50"/>
  <c r="DY348" i="50"/>
  <c r="BM348" i="50"/>
  <c r="BL348" i="50"/>
  <c r="CQ348" i="50"/>
  <c r="AE348" i="50"/>
  <c r="CX348" i="50"/>
  <c r="CO348" i="50"/>
  <c r="AC348" i="50"/>
  <c r="EB348" i="50"/>
  <c r="BP348" i="50"/>
  <c r="CZ348" i="50"/>
  <c r="CU348" i="50"/>
  <c r="AI348" i="50"/>
  <c r="CK348" i="50"/>
  <c r="DS348" i="50"/>
  <c r="CJ348" i="50"/>
  <c r="DJ348" i="50"/>
  <c r="AX348" i="50"/>
  <c r="DQ348" i="50"/>
  <c r="BE348" i="50"/>
  <c r="AF348" i="50"/>
  <c r="CI348" i="50"/>
  <c r="W348" i="50"/>
  <c r="BJ348" i="50"/>
  <c r="CG348" i="50"/>
  <c r="U348" i="50"/>
  <c r="DT348" i="50"/>
  <c r="BH348" i="50"/>
  <c r="BT348" i="50"/>
  <c r="CM348" i="50"/>
  <c r="AA348" i="50"/>
  <c r="Y348" i="50"/>
  <c r="AB348" i="50"/>
  <c r="BD348" i="50"/>
  <c r="DB348" i="50"/>
  <c r="AP348" i="50"/>
  <c r="DI348" i="50"/>
  <c r="AW348" i="50"/>
  <c r="X348" i="50"/>
  <c r="CA348" i="50"/>
  <c r="O348" i="50"/>
  <c r="V348" i="50"/>
  <c r="BY348" i="50"/>
  <c r="M348" i="50"/>
  <c r="DL348" i="50"/>
  <c r="AZ348" i="50"/>
  <c r="DF348" i="50"/>
  <c r="CE348" i="50"/>
  <c r="S348" i="50"/>
  <c r="CD348" i="50"/>
  <c r="DX348" i="50"/>
  <c r="BA348" i="50"/>
  <c r="DN348" i="50"/>
  <c r="CT348" i="50"/>
  <c r="AH348" i="50"/>
  <c r="DA348" i="50"/>
  <c r="AO348" i="50"/>
  <c r="P348" i="50"/>
  <c r="BS348" i="50"/>
  <c r="DV348" i="50"/>
  <c r="J348" i="50"/>
  <c r="BQ348" i="50"/>
  <c r="DP348" i="50"/>
  <c r="DD348" i="50"/>
  <c r="AR348" i="50"/>
  <c r="AD348" i="50"/>
  <c r="BW348" i="50"/>
  <c r="K348" i="50"/>
  <c r="R348" i="50"/>
  <c r="DM348" i="50"/>
  <c r="BZ348" i="50"/>
  <c r="CL348" i="50"/>
  <c r="Z348" i="50"/>
  <c r="CS348" i="50"/>
  <c r="AG348" i="50"/>
  <c r="DW348" i="50"/>
  <c r="BK348" i="50"/>
  <c r="N348" i="50"/>
  <c r="DU348" i="50"/>
  <c r="BI348" i="50"/>
  <c r="CB348" i="50"/>
  <c r="CV348" i="50"/>
  <c r="AJ348" i="50"/>
  <c r="EA348" i="50"/>
  <c r="D308" i="56"/>
  <c r="D307" i="56"/>
  <c r="R339" i="49"/>
  <c r="K95" i="32"/>
  <c r="K116" i="32"/>
  <c r="I90" i="32"/>
  <c r="M95" i="32"/>
  <c r="M114" i="32"/>
  <c r="J90" i="32"/>
  <c r="I95" i="32"/>
  <c r="L95" i="32"/>
  <c r="J95" i="32"/>
  <c r="M90" i="32"/>
  <c r="K90" i="32"/>
  <c r="L90" i="32"/>
  <c r="BI370" i="50"/>
  <c r="BI372" i="50" s="1"/>
  <c r="AE370" i="50"/>
  <c r="AE372" i="50" s="1"/>
  <c r="AH370" i="51"/>
  <c r="AH372" i="51" s="1"/>
  <c r="BR370" i="51"/>
  <c r="BR372" i="51" s="1"/>
  <c r="AZ370" i="50"/>
  <c r="AZ372" i="50" s="1"/>
  <c r="DQ370" i="50"/>
  <c r="DQ372" i="50" s="1"/>
  <c r="P370" i="51"/>
  <c r="P372" i="51" s="1"/>
  <c r="DX370" i="50"/>
  <c r="DX372" i="50" s="1"/>
  <c r="DB370" i="50"/>
  <c r="DB372" i="50" s="1"/>
  <c r="CF370" i="51"/>
  <c r="CF372" i="51" s="1"/>
  <c r="BK370" i="51"/>
  <c r="BK372" i="51" s="1"/>
  <c r="BD370" i="50"/>
  <c r="BD372" i="50" s="1"/>
  <c r="AH370" i="50"/>
  <c r="AH372" i="50" s="1"/>
  <c r="L370" i="51"/>
  <c r="L372" i="51" s="1"/>
  <c r="CG370" i="51"/>
  <c r="CG372" i="51" s="1"/>
  <c r="AV370" i="50"/>
  <c r="AV372" i="50" s="1"/>
  <c r="Z370" i="50"/>
  <c r="Z372" i="50" s="1"/>
  <c r="EA370" i="51"/>
  <c r="EA372" i="51" s="1"/>
  <c r="BJ370" i="51"/>
  <c r="BJ372" i="51" s="1"/>
  <c r="CH370" i="50"/>
  <c r="CH372" i="50" s="1"/>
  <c r="CE370" i="50"/>
  <c r="CE372" i="50" s="1"/>
  <c r="AY370" i="51"/>
  <c r="AY372" i="51" s="1"/>
  <c r="CW370" i="51"/>
  <c r="CW372" i="51" s="1"/>
  <c r="K370" i="50"/>
  <c r="K372" i="50" s="1"/>
  <c r="BU370" i="50"/>
  <c r="BU372" i="50" s="1"/>
  <c r="BO370" i="50"/>
  <c r="BO372" i="50" s="1"/>
  <c r="EB370" i="50"/>
  <c r="EB372" i="50" s="1"/>
  <c r="DZ370" i="50"/>
  <c r="DZ372" i="50" s="1"/>
  <c r="CH370" i="51"/>
  <c r="CH372" i="51" s="1"/>
  <c r="BZ370" i="51"/>
  <c r="BZ372" i="51" s="1"/>
  <c r="BY370" i="51"/>
  <c r="BY372" i="51" s="1"/>
  <c r="DT370" i="50"/>
  <c r="DT372" i="50" s="1"/>
  <c r="BE370" i="50"/>
  <c r="BE372" i="50" s="1"/>
  <c r="CJ370" i="51"/>
  <c r="CJ372" i="51" s="1"/>
  <c r="BM370" i="51"/>
  <c r="BM372" i="51" s="1"/>
  <c r="DJ370" i="50"/>
  <c r="DJ372" i="50" s="1"/>
  <c r="CN370" i="51"/>
  <c r="CN372" i="51" s="1"/>
  <c r="BS370" i="51"/>
  <c r="BS372" i="51" s="1"/>
  <c r="BL370" i="50"/>
  <c r="BL372" i="50" s="1"/>
  <c r="AP370" i="50"/>
  <c r="AP372" i="50" s="1"/>
  <c r="T370" i="51"/>
  <c r="T372" i="51" s="1"/>
  <c r="DA370" i="51"/>
  <c r="DA372" i="51" s="1"/>
  <c r="DF370" i="50"/>
  <c r="DF372" i="50" s="1"/>
  <c r="W370" i="50"/>
  <c r="W372" i="50" s="1"/>
  <c r="BW370" i="51"/>
  <c r="BW372" i="51" s="1"/>
  <c r="AL370" i="51"/>
  <c r="AL372" i="51" s="1"/>
  <c r="CX370" i="50"/>
  <c r="CX372" i="50" s="1"/>
  <c r="DW370" i="50"/>
  <c r="DW372" i="50" s="1"/>
  <c r="BO370" i="51"/>
  <c r="BO372" i="51" s="1"/>
  <c r="Q370" i="51"/>
  <c r="Q372" i="51" s="1"/>
  <c r="V370" i="50"/>
  <c r="V372" i="50" s="1"/>
  <c r="AM370" i="50"/>
  <c r="AM372" i="50" s="1"/>
  <c r="DJ370" i="51"/>
  <c r="DJ372" i="51" s="1"/>
  <c r="BB370" i="51"/>
  <c r="BB372" i="51" s="1"/>
  <c r="BH370" i="51"/>
  <c r="BH372" i="51" s="1"/>
  <c r="AR370" i="51"/>
  <c r="AR372" i="51" s="1"/>
  <c r="DS370" i="51"/>
  <c r="DS372" i="51" s="1"/>
  <c r="DC370" i="50"/>
  <c r="DC372" i="50" s="1"/>
  <c r="CP370" i="50"/>
  <c r="CP372" i="50" s="1"/>
  <c r="T370" i="50"/>
  <c r="T372" i="50" s="1"/>
  <c r="AD370" i="50"/>
  <c r="AD372" i="50" s="1"/>
  <c r="AG370" i="51"/>
  <c r="AG372" i="51" s="1"/>
  <c r="BH370" i="50"/>
  <c r="BH372" i="50" s="1"/>
  <c r="AU370" i="50"/>
  <c r="AU372" i="50" s="1"/>
  <c r="X370" i="51"/>
  <c r="X372" i="51" s="1"/>
  <c r="BT370" i="50"/>
  <c r="BT372" i="50" s="1"/>
  <c r="AX370" i="50"/>
  <c r="AX372" i="50" s="1"/>
  <c r="AB370" i="51"/>
  <c r="AB372" i="51" s="1"/>
  <c r="DV370" i="51"/>
  <c r="DV372" i="51" s="1"/>
  <c r="DN370" i="50"/>
  <c r="DN372" i="50" s="1"/>
  <c r="AQ370" i="50"/>
  <c r="AQ372" i="50" s="1"/>
  <c r="CE370" i="51"/>
  <c r="CE372" i="51" s="1"/>
  <c r="BI370" i="51"/>
  <c r="BI372" i="51" s="1"/>
  <c r="AT370" i="50"/>
  <c r="AT372" i="50" s="1"/>
  <c r="CY370" i="50"/>
  <c r="CY372" i="50" s="1"/>
  <c r="K370" i="51"/>
  <c r="K372" i="51" s="1"/>
  <c r="DN370" i="51"/>
  <c r="DN372" i="51" s="1"/>
  <c r="AL370" i="50"/>
  <c r="AL372" i="50" s="1"/>
  <c r="CC370" i="50"/>
  <c r="CC372" i="50" s="1"/>
  <c r="DZ370" i="51"/>
  <c r="DZ372" i="51" s="1"/>
  <c r="CS370" i="51"/>
  <c r="CS372" i="51" s="1"/>
  <c r="BY370" i="50"/>
  <c r="BY372" i="50" s="1"/>
  <c r="DK370" i="50"/>
  <c r="DK372" i="50" s="1"/>
  <c r="AX370" i="51"/>
  <c r="AX372" i="51" s="1"/>
  <c r="DI370" i="51"/>
  <c r="DI372" i="51" s="1"/>
  <c r="BF370" i="51"/>
  <c r="BF372" i="51" s="1"/>
  <c r="AP370" i="51"/>
  <c r="AP372" i="51" s="1"/>
  <c r="DH370" i="51"/>
  <c r="DH372" i="51" s="1"/>
  <c r="CU370" i="50"/>
  <c r="CU372" i="50" s="1"/>
  <c r="CF370" i="50"/>
  <c r="CF372" i="50" s="1"/>
  <c r="BZ370" i="50"/>
  <c r="BZ372" i="50" s="1"/>
  <c r="DT370" i="51"/>
  <c r="DT372" i="51" s="1"/>
  <c r="DR370" i="50"/>
  <c r="DR372" i="50" s="1"/>
  <c r="CV370" i="51"/>
  <c r="CV372" i="51" s="1"/>
  <c r="CA370" i="51"/>
  <c r="CA372" i="51" s="1"/>
  <c r="DV370" i="50"/>
  <c r="DV372" i="50" s="1"/>
  <c r="BM370" i="50"/>
  <c r="BM372" i="50" s="1"/>
  <c r="CM370" i="51"/>
  <c r="CM372" i="51" s="1"/>
  <c r="CC370" i="51"/>
  <c r="CC372" i="51" s="1"/>
  <c r="BB370" i="50"/>
  <c r="BB372" i="50" s="1"/>
  <c r="DS370" i="50"/>
  <c r="DS372" i="50" s="1"/>
  <c r="S370" i="51"/>
  <c r="S372" i="51" s="1"/>
  <c r="N370" i="51"/>
  <c r="N372" i="51" s="1"/>
  <c r="CW370" i="50"/>
  <c r="CW372" i="50" s="1"/>
  <c r="BC370" i="50"/>
  <c r="BC372" i="50" s="1"/>
  <c r="BV370" i="51"/>
  <c r="BV372" i="51" s="1"/>
  <c r="BU370" i="51"/>
  <c r="BU372" i="51" s="1"/>
  <c r="CO370" i="50"/>
  <c r="CO372" i="50" s="1"/>
  <c r="AG370" i="50"/>
  <c r="AG372" i="50" s="1"/>
  <c r="BN370" i="51"/>
  <c r="BN372" i="51" s="1"/>
  <c r="BA370" i="51"/>
  <c r="BA372" i="51" s="1"/>
  <c r="M370" i="50"/>
  <c r="M372" i="50" s="1"/>
  <c r="Y370" i="50"/>
  <c r="Y372" i="50" s="1"/>
  <c r="CZ370" i="51"/>
  <c r="CZ372" i="51" s="1"/>
  <c r="AT370" i="51"/>
  <c r="AT372" i="51" s="1"/>
  <c r="AM370" i="51"/>
  <c r="AM372" i="51" s="1"/>
  <c r="W370" i="51"/>
  <c r="W372" i="51" s="1"/>
  <c r="AO370" i="51"/>
  <c r="AO372" i="51" s="1"/>
  <c r="DC370" i="51"/>
  <c r="DC372" i="51" s="1"/>
  <c r="DA370" i="50"/>
  <c r="DA372" i="50" s="1"/>
  <c r="BP370" i="50"/>
  <c r="BP372" i="50" s="1"/>
  <c r="DD370" i="51"/>
  <c r="DD372" i="51" s="1"/>
  <c r="CB370" i="50"/>
  <c r="CB372" i="50" s="1"/>
  <c r="BF370" i="50"/>
  <c r="BF372" i="50" s="1"/>
  <c r="AJ370" i="51"/>
  <c r="AJ372" i="51" s="1"/>
  <c r="O370" i="51"/>
  <c r="O372" i="51" s="1"/>
  <c r="BJ370" i="50"/>
  <c r="BJ372" i="50" s="1"/>
  <c r="S370" i="50"/>
  <c r="S372" i="50" s="1"/>
  <c r="AA370" i="51"/>
  <c r="AA372" i="51" s="1"/>
  <c r="AK370" i="51"/>
  <c r="AK372" i="51" s="1"/>
  <c r="DE370" i="50"/>
  <c r="DE372" i="50" s="1"/>
  <c r="BW370" i="50"/>
  <c r="BW372" i="50" s="1"/>
  <c r="CD370" i="51"/>
  <c r="CD372" i="51" s="1"/>
  <c r="CP370" i="51"/>
  <c r="CP372" i="51" s="1"/>
  <c r="AK370" i="50"/>
  <c r="AK372" i="50" s="1"/>
  <c r="AA370" i="50"/>
  <c r="AA372" i="50" s="1"/>
  <c r="DX370" i="51"/>
  <c r="DX372" i="51" s="1"/>
  <c r="DF370" i="51"/>
  <c r="DF372" i="51" s="1"/>
  <c r="AC370" i="50"/>
  <c r="AC372" i="50" s="1"/>
  <c r="DG370" i="50"/>
  <c r="DG372" i="50" s="1"/>
  <c r="DP370" i="51"/>
  <c r="DP372" i="51" s="1"/>
  <c r="CK370" i="51"/>
  <c r="CK372" i="51" s="1"/>
  <c r="BX370" i="50"/>
  <c r="BX372" i="50" s="1"/>
  <c r="EA370" i="50"/>
  <c r="EA372" i="50" s="1"/>
  <c r="AN370" i="51"/>
  <c r="AN372" i="51" s="1"/>
  <c r="AD370" i="51"/>
  <c r="AD372" i="51" s="1"/>
  <c r="CO370" i="51"/>
  <c r="CO372" i="51" s="1"/>
  <c r="BQ370" i="51"/>
  <c r="BQ372" i="51" s="1"/>
  <c r="CR370" i="51"/>
  <c r="CR372" i="51" s="1"/>
  <c r="AW370" i="50"/>
  <c r="AW372" i="50" s="1"/>
  <c r="BK370" i="50"/>
  <c r="BK372" i="50" s="1"/>
  <c r="DR370" i="51"/>
  <c r="DR372" i="51" s="1"/>
  <c r="P370" i="50"/>
  <c r="P372" i="50" s="1"/>
  <c r="CI370" i="50"/>
  <c r="CI372" i="50" s="1"/>
  <c r="CU370" i="51"/>
  <c r="CU372" i="51" s="1"/>
  <c r="CX370" i="51"/>
  <c r="CX372" i="51" s="1"/>
  <c r="DM370" i="50"/>
  <c r="DM372" i="50" s="1"/>
  <c r="CS370" i="50"/>
  <c r="CS372" i="50" s="1"/>
  <c r="CL370" i="51"/>
  <c r="CL372" i="51" s="1"/>
  <c r="DM370" i="51"/>
  <c r="DM372" i="51" s="1"/>
  <c r="AS370" i="50"/>
  <c r="AS372" i="50" s="1"/>
  <c r="BS370" i="50"/>
  <c r="BS372" i="50" s="1"/>
  <c r="R370" i="51"/>
  <c r="R372" i="51" s="1"/>
  <c r="AC370" i="51"/>
  <c r="AC372" i="51" s="1"/>
  <c r="CV370" i="50"/>
  <c r="CV372" i="50" s="1"/>
  <c r="AY370" i="50"/>
  <c r="AY372" i="50" s="1"/>
  <c r="BL370" i="51"/>
  <c r="BL372" i="51" s="1"/>
  <c r="DY370" i="51"/>
  <c r="DY372" i="51" s="1"/>
  <c r="CN370" i="50"/>
  <c r="CN372" i="50" s="1"/>
  <c r="CM370" i="50"/>
  <c r="CM372" i="50" s="1"/>
  <c r="BD370" i="51"/>
  <c r="BD372" i="51" s="1"/>
  <c r="DE370" i="51"/>
  <c r="DE372" i="51" s="1"/>
  <c r="L370" i="50"/>
  <c r="L372" i="50" s="1"/>
  <c r="DL370" i="51"/>
  <c r="DL372" i="51" s="1"/>
  <c r="CQ370" i="51"/>
  <c r="CQ372" i="51" s="1"/>
  <c r="CZ370" i="50"/>
  <c r="CZ372" i="50" s="1"/>
  <c r="CJ370" i="50"/>
  <c r="CJ372" i="50" s="1"/>
  <c r="AN370" i="50"/>
  <c r="AN372" i="50" s="1"/>
  <c r="N370" i="50"/>
  <c r="N372" i="50" s="1"/>
  <c r="DU370" i="51"/>
  <c r="DU372" i="51" s="1"/>
  <c r="BG370" i="51"/>
  <c r="BG372" i="51" s="1"/>
  <c r="CK370" i="50"/>
  <c r="CK372" i="50" s="1"/>
  <c r="DB370" i="51"/>
  <c r="DB372" i="51" s="1"/>
  <c r="BR370" i="50"/>
  <c r="BR372" i="50" s="1"/>
  <c r="AO370" i="50"/>
  <c r="AO372" i="50" s="1"/>
  <c r="AI370" i="51"/>
  <c r="AI372" i="51" s="1"/>
  <c r="BE370" i="51"/>
  <c r="BE372" i="51" s="1"/>
  <c r="BA370" i="50"/>
  <c r="BA372" i="50" s="1"/>
  <c r="DI370" i="50"/>
  <c r="DI372" i="50" s="1"/>
  <c r="Z370" i="51"/>
  <c r="Z372" i="51" s="1"/>
  <c r="AW370" i="51"/>
  <c r="AW372" i="51" s="1"/>
  <c r="DD370" i="50"/>
  <c r="DD372" i="50" s="1"/>
  <c r="CQ370" i="50"/>
  <c r="CQ372" i="50" s="1"/>
  <c r="BT370" i="51"/>
  <c r="BT372" i="51" s="1"/>
  <c r="V370" i="51"/>
  <c r="V372" i="51" s="1"/>
  <c r="AJ370" i="50"/>
  <c r="AJ372" i="50" s="1"/>
  <c r="AI370" i="50"/>
  <c r="AI372" i="50" s="1"/>
  <c r="DO370" i="51"/>
  <c r="DO372" i="51" s="1"/>
  <c r="AB370" i="50"/>
  <c r="AB372" i="50" s="1"/>
  <c r="EB370" i="51"/>
  <c r="EB372" i="51" s="1"/>
  <c r="DG370" i="51"/>
  <c r="DG372" i="51" s="1"/>
  <c r="CR370" i="50"/>
  <c r="CR372" i="50" s="1"/>
  <c r="BV370" i="50"/>
  <c r="BV372" i="50" s="1"/>
  <c r="AZ370" i="51"/>
  <c r="AZ372" i="51" s="1"/>
  <c r="AE370" i="51"/>
  <c r="AE372" i="51" s="1"/>
  <c r="CG370" i="50"/>
  <c r="CG372" i="50" s="1"/>
  <c r="BQ370" i="50"/>
  <c r="BQ372" i="50" s="1"/>
  <c r="U370" i="50"/>
  <c r="U372" i="50" s="1"/>
  <c r="Q370" i="50"/>
  <c r="Q372" i="50" s="1"/>
  <c r="Y370" i="51"/>
  <c r="Y372" i="51" s="1"/>
  <c r="AV370" i="51"/>
  <c r="AV372" i="51" s="1"/>
  <c r="AQ370" i="51"/>
  <c r="AQ372" i="51" s="1"/>
  <c r="CY370" i="51"/>
  <c r="CY372" i="51" s="1"/>
  <c r="DU370" i="50"/>
  <c r="DU372" i="50" s="1"/>
  <c r="DO370" i="50"/>
  <c r="DO372" i="50" s="1"/>
  <c r="CT370" i="51"/>
  <c r="CT372" i="51" s="1"/>
  <c r="M370" i="51"/>
  <c r="M372" i="51" s="1"/>
  <c r="DL370" i="50"/>
  <c r="DL372" i="50" s="1"/>
  <c r="O370" i="50"/>
  <c r="O372" i="50" s="1"/>
  <c r="CB370" i="51"/>
  <c r="CB372" i="51" s="1"/>
  <c r="AS370" i="51"/>
  <c r="AS372" i="51" s="1"/>
  <c r="AR370" i="50"/>
  <c r="AR372" i="50" s="1"/>
  <c r="CA370" i="50"/>
  <c r="CA372" i="50" s="1"/>
  <c r="DW370" i="51"/>
  <c r="DW372" i="51" s="1"/>
  <c r="DP370" i="50"/>
  <c r="DP372" i="50" s="1"/>
  <c r="CT370" i="50"/>
  <c r="CT372" i="50" s="1"/>
  <c r="BX370" i="51"/>
  <c r="BX372" i="51" s="1"/>
  <c r="BC370" i="51"/>
  <c r="BC372" i="51" s="1"/>
  <c r="DH370" i="50"/>
  <c r="DH372" i="50" s="1"/>
  <c r="CL370" i="50"/>
  <c r="CL372" i="50" s="1"/>
  <c r="BP370" i="51"/>
  <c r="BP372" i="51" s="1"/>
  <c r="AU370" i="51"/>
  <c r="AU372" i="51" s="1"/>
  <c r="AF370" i="50"/>
  <c r="AF372" i="50" s="1"/>
  <c r="DY370" i="50"/>
  <c r="DY372" i="50" s="1"/>
  <c r="DK370" i="51"/>
  <c r="DK372" i="51" s="1"/>
  <c r="U370" i="51"/>
  <c r="U372" i="51" s="1"/>
  <c r="CD370" i="50"/>
  <c r="CD372" i="50" s="1"/>
  <c r="BN370" i="50"/>
  <c r="BN372" i="50" s="1"/>
  <c r="R370" i="50"/>
  <c r="R372" i="50" s="1"/>
  <c r="X370" i="50"/>
  <c r="X372" i="50" s="1"/>
  <c r="BG370" i="50"/>
  <c r="BG372" i="50" s="1"/>
  <c r="DQ370" i="51"/>
  <c r="DQ372" i="51" s="1"/>
  <c r="AF370" i="51"/>
  <c r="AF372" i="51" s="1"/>
  <c r="CI370" i="51"/>
  <c r="CI372" i="51" s="1"/>
  <c r="H369" i="51"/>
  <c r="H369" i="50"/>
  <c r="T356" i="50"/>
  <c r="T358" i="50" s="1"/>
  <c r="E343" i="56"/>
  <c r="E335" i="56"/>
  <c r="F348" i="52"/>
  <c r="E318" i="56"/>
  <c r="F348" i="51"/>
  <c r="F355" i="51"/>
  <c r="F362" i="49"/>
  <c r="P362" i="49" s="1"/>
  <c r="F348" i="53"/>
  <c r="E340" i="56" s="1"/>
  <c r="F355" i="53"/>
  <c r="E341" i="56" s="1"/>
  <c r="F362" i="51"/>
  <c r="E317" i="56"/>
  <c r="F355" i="49"/>
  <c r="E309" i="56" s="1"/>
  <c r="F362" i="53"/>
  <c r="E316" i="56"/>
  <c r="F348" i="49"/>
  <c r="BN348" i="49" s="1"/>
  <c r="F355" i="52"/>
  <c r="F362" i="52"/>
  <c r="F339" i="52"/>
  <c r="F339" i="51"/>
  <c r="F339" i="53"/>
  <c r="E339" i="56" s="1"/>
  <c r="F339" i="50"/>
  <c r="J370" i="50"/>
  <c r="J370" i="51"/>
  <c r="BO349" i="50"/>
  <c r="BO351" i="50" s="1"/>
  <c r="D349" i="51"/>
  <c r="D349" i="53"/>
  <c r="D349" i="52"/>
  <c r="G340" i="32"/>
  <c r="D370" i="49"/>
  <c r="J288" i="56"/>
  <c r="G185" i="32"/>
  <c r="I188" i="32"/>
  <c r="BM235" i="53" l="1"/>
  <c r="BM237" i="53" s="1"/>
  <c r="BM239" i="53" s="1"/>
  <c r="CX235" i="53"/>
  <c r="CX237" i="53" s="1"/>
  <c r="CX239" i="53" s="1"/>
  <c r="AS235" i="50"/>
  <c r="AS237" i="50" s="1"/>
  <c r="AS239" i="50" s="1"/>
  <c r="AR235" i="50"/>
  <c r="AR237" i="50" s="1"/>
  <c r="AR239" i="50" s="1"/>
  <c r="M70" i="50"/>
  <c r="M72" i="50" s="1"/>
  <c r="M85" i="50" s="1"/>
  <c r="BS235" i="50"/>
  <c r="BS237" i="50" s="1"/>
  <c r="BS239" i="50" s="1"/>
  <c r="AJ235" i="50"/>
  <c r="AJ237" i="50" s="1"/>
  <c r="AJ239" i="50" s="1"/>
  <c r="CI235" i="50"/>
  <c r="CI237" i="50" s="1"/>
  <c r="CI239" i="50" s="1"/>
  <c r="CG474" i="56" s="1"/>
  <c r="AO235" i="50"/>
  <c r="AO237" i="50" s="1"/>
  <c r="AO239" i="50" s="1"/>
  <c r="AW235" i="50"/>
  <c r="AW237" i="50" s="1"/>
  <c r="AW239" i="50" s="1"/>
  <c r="BO235" i="50"/>
  <c r="BO237" i="50" s="1"/>
  <c r="BO239" i="50" s="1"/>
  <c r="BP235" i="50"/>
  <c r="BP237" i="50" s="1"/>
  <c r="BP239" i="50" s="1"/>
  <c r="AL235" i="50"/>
  <c r="AL237" i="50" s="1"/>
  <c r="AL239" i="50" s="1"/>
  <c r="AJ474" i="56" s="1"/>
  <c r="AU235" i="50"/>
  <c r="AU237" i="50" s="1"/>
  <c r="AU239" i="50" s="1"/>
  <c r="J235" i="50"/>
  <c r="BW235" i="50"/>
  <c r="BW237" i="50" s="1"/>
  <c r="BW239" i="50" s="1"/>
  <c r="BU474" i="56" s="1"/>
  <c r="DO235" i="50"/>
  <c r="DO237" i="50" s="1"/>
  <c r="DO239" i="50" s="1"/>
  <c r="CD235" i="50"/>
  <c r="CD237" i="50" s="1"/>
  <c r="CD239" i="50" s="1"/>
  <c r="AL235" i="53"/>
  <c r="AL237" i="53" s="1"/>
  <c r="AL239" i="53" s="1"/>
  <c r="AC235" i="49"/>
  <c r="AC237" i="49" s="1"/>
  <c r="AC239" i="49" s="1"/>
  <c r="DA235" i="52"/>
  <c r="DA237" i="52" s="1"/>
  <c r="DA239" i="52" s="1"/>
  <c r="DC235" i="52"/>
  <c r="DC237" i="52" s="1"/>
  <c r="DC239" i="52" s="1"/>
  <c r="DN235" i="52"/>
  <c r="DN237" i="52" s="1"/>
  <c r="DN239" i="52" s="1"/>
  <c r="DL476" i="56" s="1"/>
  <c r="CY54" i="49"/>
  <c r="CY56" i="49" s="1"/>
  <c r="CY83" i="49" s="1"/>
  <c r="BC54" i="49"/>
  <c r="BC56" i="49" s="1"/>
  <c r="BC83" i="49" s="1"/>
  <c r="L70" i="50"/>
  <c r="L72" i="50" s="1"/>
  <c r="L85" i="50" s="1"/>
  <c r="AO235" i="49"/>
  <c r="AO237" i="49" s="1"/>
  <c r="AO239" i="49" s="1"/>
  <c r="AN235" i="49"/>
  <c r="AN237" i="49" s="1"/>
  <c r="AN239" i="49" s="1"/>
  <c r="AN235" i="52"/>
  <c r="AN237" i="52" s="1"/>
  <c r="AN239" i="52" s="1"/>
  <c r="AL476" i="56" s="1"/>
  <c r="BF235" i="52"/>
  <c r="BF237" i="52" s="1"/>
  <c r="BF239" i="52" s="1"/>
  <c r="BD476" i="56" s="1"/>
  <c r="AU235" i="49"/>
  <c r="AU237" i="49" s="1"/>
  <c r="AU239" i="49" s="1"/>
  <c r="AS473" i="56" s="1"/>
  <c r="BG235" i="52"/>
  <c r="BG237" i="52" s="1"/>
  <c r="BG239" i="52" s="1"/>
  <c r="BE476" i="56" s="1"/>
  <c r="AX235" i="51"/>
  <c r="AX237" i="51" s="1"/>
  <c r="AX239" i="51" s="1"/>
  <c r="AV475" i="56" s="1"/>
  <c r="DL235" i="51"/>
  <c r="DL237" i="51" s="1"/>
  <c r="DL239" i="51" s="1"/>
  <c r="DJ475" i="56" s="1"/>
  <c r="R235" i="49"/>
  <c r="R237" i="49" s="1"/>
  <c r="R239" i="49" s="1"/>
  <c r="BO235" i="49"/>
  <c r="BO237" i="49" s="1"/>
  <c r="BO239" i="49" s="1"/>
  <c r="M235" i="52"/>
  <c r="M237" i="52" s="1"/>
  <c r="M239" i="52" s="1"/>
  <c r="K476" i="56" s="1"/>
  <c r="Y235" i="49"/>
  <c r="Y237" i="49" s="1"/>
  <c r="Y239" i="49" s="1"/>
  <c r="W473" i="56" s="1"/>
  <c r="J235" i="49"/>
  <c r="BP235" i="49"/>
  <c r="BP237" i="49" s="1"/>
  <c r="BP239" i="49" s="1"/>
  <c r="BN473" i="56" s="1"/>
  <c r="DM235" i="49"/>
  <c r="DM237" i="49" s="1"/>
  <c r="DM239" i="49" s="1"/>
  <c r="DS235" i="49"/>
  <c r="DS237" i="49" s="1"/>
  <c r="DS239" i="49" s="1"/>
  <c r="DQ473" i="56" s="1"/>
  <c r="BU235" i="52"/>
  <c r="BU237" i="52" s="1"/>
  <c r="BU239" i="52" s="1"/>
  <c r="CD235" i="52"/>
  <c r="CD237" i="52" s="1"/>
  <c r="CD239" i="52" s="1"/>
  <c r="S235" i="49"/>
  <c r="S237" i="49" s="1"/>
  <c r="S239" i="49" s="1"/>
  <c r="Q473" i="56" s="1"/>
  <c r="BX235" i="49"/>
  <c r="BX237" i="49" s="1"/>
  <c r="BX239" i="49" s="1"/>
  <c r="BV473" i="56" s="1"/>
  <c r="S235" i="52"/>
  <c r="S237" i="52" s="1"/>
  <c r="S239" i="52" s="1"/>
  <c r="Q476" i="56" s="1"/>
  <c r="T235" i="52"/>
  <c r="T237" i="52" s="1"/>
  <c r="T239" i="52" s="1"/>
  <c r="BN235" i="52"/>
  <c r="BN237" i="52" s="1"/>
  <c r="BN239" i="52" s="1"/>
  <c r="BL476" i="56" s="1"/>
  <c r="BW235" i="49"/>
  <c r="BW237" i="49" s="1"/>
  <c r="BW239" i="49" s="1"/>
  <c r="BU473" i="56" s="1"/>
  <c r="CM235" i="52"/>
  <c r="CM237" i="52" s="1"/>
  <c r="CM239" i="52" s="1"/>
  <c r="BN235" i="49"/>
  <c r="BN237" i="49" s="1"/>
  <c r="BN239" i="49" s="1"/>
  <c r="BH235" i="52"/>
  <c r="BH237" i="52" s="1"/>
  <c r="BH239" i="52" s="1"/>
  <c r="BF476" i="56" s="1"/>
  <c r="CC235" i="49"/>
  <c r="CC237" i="49" s="1"/>
  <c r="CC239" i="49" s="1"/>
  <c r="CU235" i="52"/>
  <c r="CU237" i="52" s="1"/>
  <c r="CU239" i="52" s="1"/>
  <c r="CS476" i="56" s="1"/>
  <c r="CH235" i="50"/>
  <c r="CH237" i="50" s="1"/>
  <c r="CH239" i="50" s="1"/>
  <c r="CF474" i="56" s="1"/>
  <c r="T70" i="50"/>
  <c r="T72" i="50" s="1"/>
  <c r="T85" i="50" s="1"/>
  <c r="AN235" i="50"/>
  <c r="AN237" i="50" s="1"/>
  <c r="AN239" i="50" s="1"/>
  <c r="AL474" i="56" s="1"/>
  <c r="EB235" i="50"/>
  <c r="EB237" i="50" s="1"/>
  <c r="EB239" i="50" s="1"/>
  <c r="O70" i="50"/>
  <c r="O72" i="50" s="1"/>
  <c r="O85" i="50" s="1"/>
  <c r="CX235" i="50"/>
  <c r="CX237" i="50" s="1"/>
  <c r="CX239" i="50" s="1"/>
  <c r="CV474" i="56" s="1"/>
  <c r="DG235" i="50"/>
  <c r="DG237" i="50" s="1"/>
  <c r="DG239" i="50" s="1"/>
  <c r="DE474" i="56" s="1"/>
  <c r="DP235" i="50"/>
  <c r="DP237" i="50" s="1"/>
  <c r="DP239" i="50" s="1"/>
  <c r="DN474" i="56" s="1"/>
  <c r="CN235" i="50"/>
  <c r="CN237" i="50" s="1"/>
  <c r="CN239" i="50" s="1"/>
  <c r="CL474" i="56" s="1"/>
  <c r="AH235" i="50"/>
  <c r="AH237" i="50" s="1"/>
  <c r="AH239" i="50" s="1"/>
  <c r="AF474" i="56" s="1"/>
  <c r="CU235" i="50"/>
  <c r="CU237" i="50" s="1"/>
  <c r="CU239" i="50" s="1"/>
  <c r="CS474" i="56" s="1"/>
  <c r="CV235" i="50"/>
  <c r="CV237" i="50" s="1"/>
  <c r="CV239" i="50" s="1"/>
  <c r="BR235" i="50"/>
  <c r="BR237" i="50" s="1"/>
  <c r="BR239" i="50" s="1"/>
  <c r="BP474" i="56" s="1"/>
  <c r="N235" i="50"/>
  <c r="N237" i="50" s="1"/>
  <c r="N239" i="50" s="1"/>
  <c r="L474" i="56" s="1"/>
  <c r="X235" i="50"/>
  <c r="X237" i="50" s="1"/>
  <c r="X239" i="50" s="1"/>
  <c r="V474" i="56" s="1"/>
  <c r="DD235" i="50"/>
  <c r="DD237" i="50" s="1"/>
  <c r="DD239" i="50" s="1"/>
  <c r="DB474" i="56" s="1"/>
  <c r="BI235" i="50"/>
  <c r="BI237" i="50" s="1"/>
  <c r="BI239" i="50" s="1"/>
  <c r="BG474" i="56" s="1"/>
  <c r="DA235" i="50"/>
  <c r="DA237" i="50" s="1"/>
  <c r="DA239" i="50" s="1"/>
  <c r="CY474" i="56" s="1"/>
  <c r="DJ235" i="50"/>
  <c r="DJ237" i="50" s="1"/>
  <c r="DJ239" i="50" s="1"/>
  <c r="DH474" i="56" s="1"/>
  <c r="J355" i="59"/>
  <c r="AB355" i="59"/>
  <c r="AE355" i="59"/>
  <c r="O355" i="59"/>
  <c r="V355" i="59"/>
  <c r="AA355" i="59"/>
  <c r="Y355" i="59"/>
  <c r="Y356" i="59" s="1"/>
  <c r="T355" i="59"/>
  <c r="T356" i="59" s="1"/>
  <c r="N355" i="59"/>
  <c r="X355" i="59"/>
  <c r="Q355" i="59"/>
  <c r="AG355" i="59"/>
  <c r="P355" i="59"/>
  <c r="L355" i="59"/>
  <c r="AD355" i="59"/>
  <c r="AD356" i="59" s="1"/>
  <c r="U355" i="59"/>
  <c r="U356" i="59" s="1"/>
  <c r="K355" i="59"/>
  <c r="AF355" i="59"/>
  <c r="Z355" i="59"/>
  <c r="M355" i="59"/>
  <c r="AI355" i="59"/>
  <c r="AI356" i="59" s="1"/>
  <c r="AI358" i="59" s="1"/>
  <c r="R355" i="59"/>
  <c r="S355" i="59"/>
  <c r="S356" i="59" s="1"/>
  <c r="AH355" i="59"/>
  <c r="AH356" i="59" s="1"/>
  <c r="W355" i="59"/>
  <c r="AC355" i="59"/>
  <c r="AG339" i="59"/>
  <c r="AD339" i="59"/>
  <c r="AF339" i="59"/>
  <c r="AC339" i="59"/>
  <c r="AB339" i="59"/>
  <c r="AB340" i="59" s="1"/>
  <c r="AE339" i="59"/>
  <c r="AE340" i="59" s="1"/>
  <c r="V339" i="59"/>
  <c r="N339" i="59"/>
  <c r="AA339" i="59"/>
  <c r="S339" i="59"/>
  <c r="X339" i="59"/>
  <c r="P339" i="59"/>
  <c r="U339" i="59"/>
  <c r="U340" i="59" s="1"/>
  <c r="M339" i="59"/>
  <c r="M340" i="59" s="1"/>
  <c r="AH339" i="59"/>
  <c r="W339" i="59"/>
  <c r="O339" i="59"/>
  <c r="Z339" i="59"/>
  <c r="J339" i="59"/>
  <c r="R339" i="59"/>
  <c r="T339" i="59"/>
  <c r="T340" i="59" s="1"/>
  <c r="Q339" i="59"/>
  <c r="Q340" i="59" s="1"/>
  <c r="Y339" i="59"/>
  <c r="L339" i="59"/>
  <c r="K339" i="59"/>
  <c r="AI339" i="59"/>
  <c r="AI340" i="59" s="1"/>
  <c r="AI342" i="59" s="1"/>
  <c r="J362" i="59"/>
  <c r="AD362" i="59"/>
  <c r="AF362" i="59"/>
  <c r="AF363" i="59" s="1"/>
  <c r="W362" i="59"/>
  <c r="W363" i="59" s="1"/>
  <c r="Q362" i="59"/>
  <c r="AH362" i="59"/>
  <c r="O362" i="59"/>
  <c r="K362" i="59"/>
  <c r="AE362" i="59"/>
  <c r="AG362" i="59"/>
  <c r="X362" i="59"/>
  <c r="X363" i="59" s="1"/>
  <c r="AA362" i="59"/>
  <c r="AA363" i="59" s="1"/>
  <c r="AC362" i="59"/>
  <c r="U362" i="59"/>
  <c r="AB362" i="59"/>
  <c r="M362" i="59"/>
  <c r="T362" i="59"/>
  <c r="P362" i="59"/>
  <c r="Y362" i="59"/>
  <c r="Y363" i="59" s="1"/>
  <c r="Z362" i="59"/>
  <c r="Z363" i="59" s="1"/>
  <c r="V362" i="59"/>
  <c r="L362" i="59"/>
  <c r="AI362" i="59"/>
  <c r="AI363" i="59" s="1"/>
  <c r="AI365" i="59" s="1"/>
  <c r="R362" i="59"/>
  <c r="N362" i="59"/>
  <c r="S362" i="59"/>
  <c r="W348" i="59"/>
  <c r="W349" i="59" s="1"/>
  <c r="V348" i="59"/>
  <c r="V349" i="59" s="1"/>
  <c r="Y348" i="59"/>
  <c r="Z348" i="59"/>
  <c r="AF348" i="59"/>
  <c r="R348" i="59"/>
  <c r="AI348" i="59"/>
  <c r="AI349" i="59" s="1"/>
  <c r="AI351" i="59" s="1"/>
  <c r="AA348" i="59"/>
  <c r="AB348" i="59"/>
  <c r="AB349" i="59" s="1"/>
  <c r="L348" i="59"/>
  <c r="L349" i="59" s="1"/>
  <c r="AG348" i="59"/>
  <c r="S348" i="59"/>
  <c r="T348" i="59"/>
  <c r="AD348" i="59"/>
  <c r="X348" i="59"/>
  <c r="AC348" i="59"/>
  <c r="AC349" i="59" s="1"/>
  <c r="P348" i="59"/>
  <c r="P349" i="59" s="1"/>
  <c r="K348" i="59"/>
  <c r="K349" i="59" s="1"/>
  <c r="AH348" i="59"/>
  <c r="U348" i="59"/>
  <c r="Q348" i="59"/>
  <c r="N348" i="59"/>
  <c r="M348" i="59"/>
  <c r="J348" i="59"/>
  <c r="O348" i="59"/>
  <c r="O349" i="59" s="1"/>
  <c r="AE348" i="59"/>
  <c r="AE349" i="59" s="1"/>
  <c r="M356" i="59"/>
  <c r="Q356" i="59"/>
  <c r="R356" i="59"/>
  <c r="P363" i="59"/>
  <c r="AC363" i="59"/>
  <c r="S363" i="59"/>
  <c r="AF340" i="59"/>
  <c r="AD340" i="59"/>
  <c r="Y340" i="59"/>
  <c r="P340" i="59"/>
  <c r="Y349" i="59"/>
  <c r="AH349" i="59"/>
  <c r="R349" i="59"/>
  <c r="BJ235" i="53"/>
  <c r="BJ237" i="53" s="1"/>
  <c r="BJ239" i="53" s="1"/>
  <c r="BH477" i="56" s="1"/>
  <c r="CB235" i="53"/>
  <c r="CB237" i="53" s="1"/>
  <c r="CB239" i="53" s="1"/>
  <c r="BZ477" i="56" s="1"/>
  <c r="BO235" i="53"/>
  <c r="BO237" i="53" s="1"/>
  <c r="BO239" i="53" s="1"/>
  <c r="BM477" i="56" s="1"/>
  <c r="EA235" i="53"/>
  <c r="EA237" i="53" s="1"/>
  <c r="EA239" i="53" s="1"/>
  <c r="BA235" i="53"/>
  <c r="BA237" i="53" s="1"/>
  <c r="BA239" i="53" s="1"/>
  <c r="DV235" i="53"/>
  <c r="DV237" i="53" s="1"/>
  <c r="DV239" i="53" s="1"/>
  <c r="DT477" i="56" s="1"/>
  <c r="AB235" i="52"/>
  <c r="AB237" i="52" s="1"/>
  <c r="AB239" i="52" s="1"/>
  <c r="Z476" i="56" s="1"/>
  <c r="AC235" i="52"/>
  <c r="AC237" i="52" s="1"/>
  <c r="AC239" i="52" s="1"/>
  <c r="AA476" i="56" s="1"/>
  <c r="EA54" i="52"/>
  <c r="EA56" i="52" s="1"/>
  <c r="EA83" i="52" s="1"/>
  <c r="DM54" i="50"/>
  <c r="DM56" i="50" s="1"/>
  <c r="DM83" i="50" s="1"/>
  <c r="CG54" i="50"/>
  <c r="CG56" i="50" s="1"/>
  <c r="CG83" i="50" s="1"/>
  <c r="BA54" i="50"/>
  <c r="BA56" i="50" s="1"/>
  <c r="BA83" i="50" s="1"/>
  <c r="CW54" i="53"/>
  <c r="CW56" i="53" s="1"/>
  <c r="CW83" i="53" s="1"/>
  <c r="BA54" i="53"/>
  <c r="BA56" i="53" s="1"/>
  <c r="BA83" i="53" s="1"/>
  <c r="Q70" i="50"/>
  <c r="Q72" i="50" s="1"/>
  <c r="Q85" i="50" s="1"/>
  <c r="DF235" i="51"/>
  <c r="DF237" i="51" s="1"/>
  <c r="DF239" i="51" s="1"/>
  <c r="DD475" i="56" s="1"/>
  <c r="BC235" i="51"/>
  <c r="BC237" i="51" s="1"/>
  <c r="BC239" i="51" s="1"/>
  <c r="BA475" i="56" s="1"/>
  <c r="DO235" i="51"/>
  <c r="DO237" i="51" s="1"/>
  <c r="DO239" i="51" s="1"/>
  <c r="DM475" i="56" s="1"/>
  <c r="DP54" i="50"/>
  <c r="DP56" i="50" s="1"/>
  <c r="DP83" i="50" s="1"/>
  <c r="CR54" i="50"/>
  <c r="CR56" i="50" s="1"/>
  <c r="CR83" i="50" s="1"/>
  <c r="BT54" i="50"/>
  <c r="BT56" i="50" s="1"/>
  <c r="BT83" i="50" s="1"/>
  <c r="BP54" i="49"/>
  <c r="BP56" i="49" s="1"/>
  <c r="BP83" i="49" s="1"/>
  <c r="AR54" i="49"/>
  <c r="AR56" i="49" s="1"/>
  <c r="AR83" i="49" s="1"/>
  <c r="L54" i="49"/>
  <c r="L56" i="49" s="1"/>
  <c r="L83" i="49" s="1"/>
  <c r="BB235" i="51"/>
  <c r="BB237" i="51" s="1"/>
  <c r="BB239" i="51" s="1"/>
  <c r="S235" i="51"/>
  <c r="S237" i="51" s="1"/>
  <c r="S239" i="51" s="1"/>
  <c r="Q475" i="56" s="1"/>
  <c r="DM235" i="51"/>
  <c r="DM237" i="51" s="1"/>
  <c r="DM239" i="51" s="1"/>
  <c r="DK475" i="56" s="1"/>
  <c r="AA235" i="51"/>
  <c r="AA237" i="51" s="1"/>
  <c r="AA239" i="51" s="1"/>
  <c r="BR235" i="51"/>
  <c r="BR237" i="51" s="1"/>
  <c r="BR239" i="51" s="1"/>
  <c r="BP475" i="56" s="1"/>
  <c r="N235" i="51"/>
  <c r="N237" i="51" s="1"/>
  <c r="N239" i="51" s="1"/>
  <c r="L475" i="56" s="1"/>
  <c r="AO235" i="51"/>
  <c r="AO237" i="51" s="1"/>
  <c r="AO239" i="51" s="1"/>
  <c r="AM475" i="56" s="1"/>
  <c r="CH235" i="51"/>
  <c r="CH237" i="51" s="1"/>
  <c r="CH239" i="51" s="1"/>
  <c r="CF475" i="56" s="1"/>
  <c r="AW235" i="51"/>
  <c r="AW237" i="51" s="1"/>
  <c r="AW239" i="51" s="1"/>
  <c r="AU475" i="56" s="1"/>
  <c r="DJ235" i="51"/>
  <c r="DJ237" i="51" s="1"/>
  <c r="DJ239" i="51" s="1"/>
  <c r="DH475" i="56" s="1"/>
  <c r="BC235" i="49"/>
  <c r="BC237" i="49" s="1"/>
  <c r="BC239" i="49" s="1"/>
  <c r="BA473" i="56" s="1"/>
  <c r="AU235" i="52"/>
  <c r="AU237" i="52" s="1"/>
  <c r="AU239" i="52" s="1"/>
  <c r="R235" i="52"/>
  <c r="R237" i="52" s="1"/>
  <c r="R239" i="52" s="1"/>
  <c r="P476" i="56" s="1"/>
  <c r="BP235" i="52"/>
  <c r="BP237" i="52" s="1"/>
  <c r="BP239" i="52" s="1"/>
  <c r="BN476" i="56" s="1"/>
  <c r="DH235" i="51"/>
  <c r="DH237" i="51" s="1"/>
  <c r="DH239" i="51" s="1"/>
  <c r="DF475" i="56" s="1"/>
  <c r="EA235" i="51"/>
  <c r="EA237" i="51" s="1"/>
  <c r="EA239" i="51" s="1"/>
  <c r="DY475" i="56" s="1"/>
  <c r="BW54" i="50"/>
  <c r="BW56" i="50" s="1"/>
  <c r="BW83" i="50" s="1"/>
  <c r="BG54" i="50"/>
  <c r="BG56" i="50" s="1"/>
  <c r="BG83" i="50" s="1"/>
  <c r="AI54" i="50"/>
  <c r="AI56" i="50" s="1"/>
  <c r="AI83" i="50" s="1"/>
  <c r="CA54" i="52"/>
  <c r="CA56" i="52" s="1"/>
  <c r="CA83" i="52" s="1"/>
  <c r="BK54" i="52"/>
  <c r="BK56" i="52" s="1"/>
  <c r="BK83" i="52" s="1"/>
  <c r="BC54" i="52"/>
  <c r="BC56" i="52" s="1"/>
  <c r="BC83" i="52" s="1"/>
  <c r="AV235" i="51"/>
  <c r="AV237" i="51" s="1"/>
  <c r="AV239" i="51" s="1"/>
  <c r="AT475" i="56" s="1"/>
  <c r="BE235" i="51"/>
  <c r="BE237" i="51" s="1"/>
  <c r="BE239" i="51" s="1"/>
  <c r="BC475" i="56" s="1"/>
  <c r="DL54" i="50"/>
  <c r="DL56" i="50" s="1"/>
  <c r="DL83" i="50" s="1"/>
  <c r="CV54" i="50"/>
  <c r="CV56" i="50" s="1"/>
  <c r="CV83" i="50" s="1"/>
  <c r="CF54" i="50"/>
  <c r="CF56" i="50" s="1"/>
  <c r="CF83" i="50" s="1"/>
  <c r="AA54" i="50"/>
  <c r="AA56" i="50" s="1"/>
  <c r="AA83" i="50" s="1"/>
  <c r="K235" i="51"/>
  <c r="K237" i="51" s="1"/>
  <c r="K239" i="51" s="1"/>
  <c r="I475" i="56" s="1"/>
  <c r="AH54" i="50"/>
  <c r="AH56" i="50" s="1"/>
  <c r="AH83" i="50" s="1"/>
  <c r="CK54" i="52"/>
  <c r="CK56" i="52" s="1"/>
  <c r="CK83" i="52" s="1"/>
  <c r="BE54" i="52"/>
  <c r="BE56" i="52" s="1"/>
  <c r="BE83" i="52" s="1"/>
  <c r="AW54" i="52"/>
  <c r="AW56" i="52" s="1"/>
  <c r="AW83" i="52" s="1"/>
  <c r="DN235" i="51"/>
  <c r="DN237" i="51" s="1"/>
  <c r="DN239" i="51" s="1"/>
  <c r="DL475" i="56" s="1"/>
  <c r="Q235" i="51"/>
  <c r="Q237" i="51" s="1"/>
  <c r="Q239" i="51" s="1"/>
  <c r="O475" i="56" s="1"/>
  <c r="CE235" i="51"/>
  <c r="CE237" i="51" s="1"/>
  <c r="CE239" i="51" s="1"/>
  <c r="BJ235" i="51"/>
  <c r="BJ237" i="51" s="1"/>
  <c r="BJ239" i="51" s="1"/>
  <c r="BH475" i="56" s="1"/>
  <c r="CL235" i="51"/>
  <c r="CL237" i="51" s="1"/>
  <c r="CL239" i="51" s="1"/>
  <c r="CJ475" i="56" s="1"/>
  <c r="CM235" i="51"/>
  <c r="CM237" i="51" s="1"/>
  <c r="CM239" i="51" s="1"/>
  <c r="CK475" i="56" s="1"/>
  <c r="CZ54" i="50"/>
  <c r="CZ56" i="50" s="1"/>
  <c r="CZ83" i="50" s="1"/>
  <c r="CJ54" i="50"/>
  <c r="CJ56" i="50" s="1"/>
  <c r="CJ83" i="50" s="1"/>
  <c r="X54" i="50"/>
  <c r="X56" i="50" s="1"/>
  <c r="X83" i="50" s="1"/>
  <c r="AG235" i="51"/>
  <c r="AG237" i="51" s="1"/>
  <c r="AG239" i="51" s="1"/>
  <c r="AE475" i="56" s="1"/>
  <c r="AI235" i="51"/>
  <c r="AI237" i="51" s="1"/>
  <c r="AI239" i="51" s="1"/>
  <c r="AE54" i="50"/>
  <c r="AE56" i="50" s="1"/>
  <c r="AE83" i="50" s="1"/>
  <c r="BZ235" i="51"/>
  <c r="BZ237" i="51" s="1"/>
  <c r="BZ239" i="51" s="1"/>
  <c r="BX475" i="56" s="1"/>
  <c r="CR235" i="51"/>
  <c r="CR237" i="51" s="1"/>
  <c r="CR239" i="51" s="1"/>
  <c r="CP475" i="56" s="1"/>
  <c r="DA235" i="51"/>
  <c r="DA237" i="51" s="1"/>
  <c r="DA239" i="51" s="1"/>
  <c r="CY475" i="56" s="1"/>
  <c r="CX54" i="50"/>
  <c r="CX56" i="50" s="1"/>
  <c r="CX83" i="50" s="1"/>
  <c r="N54" i="50"/>
  <c r="N56" i="50" s="1"/>
  <c r="N83" i="50" s="1"/>
  <c r="DI235" i="51"/>
  <c r="DI237" i="51" s="1"/>
  <c r="DI239" i="51" s="1"/>
  <c r="DG475" i="56" s="1"/>
  <c r="CY235" i="52"/>
  <c r="CY237" i="52" s="1"/>
  <c r="CY239" i="52" s="1"/>
  <c r="DU54" i="50"/>
  <c r="DU56" i="50" s="1"/>
  <c r="DU83" i="50" s="1"/>
  <c r="BQ54" i="50"/>
  <c r="BQ56" i="50" s="1"/>
  <c r="BQ83" i="50" s="1"/>
  <c r="AS54" i="50"/>
  <c r="AS56" i="50" s="1"/>
  <c r="AS83" i="50" s="1"/>
  <c r="AK54" i="50"/>
  <c r="AK56" i="50" s="1"/>
  <c r="AK83" i="50" s="1"/>
  <c r="BV54" i="49"/>
  <c r="BV56" i="49" s="1"/>
  <c r="BV83" i="49" s="1"/>
  <c r="AP54" i="49"/>
  <c r="AP56" i="49" s="1"/>
  <c r="AP83" i="49" s="1"/>
  <c r="AL54" i="53"/>
  <c r="AL56" i="53" s="1"/>
  <c r="AL83" i="53" s="1"/>
  <c r="V54" i="53"/>
  <c r="V56" i="53" s="1"/>
  <c r="V83" i="53" s="1"/>
  <c r="N54" i="53"/>
  <c r="N56" i="53" s="1"/>
  <c r="N83" i="53" s="1"/>
  <c r="BF54" i="49"/>
  <c r="BF56" i="49" s="1"/>
  <c r="BF83" i="49" s="1"/>
  <c r="DE54" i="52"/>
  <c r="DE56" i="52" s="1"/>
  <c r="DE83" i="52" s="1"/>
  <c r="CO54" i="52"/>
  <c r="CO56" i="52" s="1"/>
  <c r="CO83" i="52" s="1"/>
  <c r="CV54" i="53"/>
  <c r="CV56" i="53" s="1"/>
  <c r="CV83" i="53" s="1"/>
  <c r="AU54" i="50"/>
  <c r="AU56" i="50" s="1"/>
  <c r="AU83" i="50" s="1"/>
  <c r="CF54" i="52"/>
  <c r="CF56" i="52" s="1"/>
  <c r="CF83" i="52" s="1"/>
  <c r="AB54" i="52"/>
  <c r="AB56" i="52" s="1"/>
  <c r="AB83" i="52" s="1"/>
  <c r="DY54" i="49"/>
  <c r="DY56" i="49" s="1"/>
  <c r="DY83" i="49" s="1"/>
  <c r="DQ54" i="49"/>
  <c r="DQ56" i="49" s="1"/>
  <c r="DQ83" i="49" s="1"/>
  <c r="CS54" i="49"/>
  <c r="CS56" i="49" s="1"/>
  <c r="CS83" i="49" s="1"/>
  <c r="AO54" i="49"/>
  <c r="AO56" i="49" s="1"/>
  <c r="AO83" i="49" s="1"/>
  <c r="DN54" i="50"/>
  <c r="DN56" i="50" s="1"/>
  <c r="DN83" i="50" s="1"/>
  <c r="V54" i="50"/>
  <c r="V56" i="50" s="1"/>
  <c r="V83" i="50" s="1"/>
  <c r="J54" i="51"/>
  <c r="J56" i="51" s="1"/>
  <c r="AY54" i="52"/>
  <c r="AY56" i="52" s="1"/>
  <c r="AY83" i="52" s="1"/>
  <c r="AI54" i="52"/>
  <c r="AI56" i="52" s="1"/>
  <c r="AI83" i="52" s="1"/>
  <c r="AA54" i="52"/>
  <c r="AA56" i="52" s="1"/>
  <c r="AA83" i="52" s="1"/>
  <c r="AF54" i="49"/>
  <c r="AF56" i="49" s="1"/>
  <c r="AF83" i="49" s="1"/>
  <c r="M54" i="50"/>
  <c r="M56" i="50" s="1"/>
  <c r="M83" i="50" s="1"/>
  <c r="BN54" i="52"/>
  <c r="BN56" i="52" s="1"/>
  <c r="BN83" i="52" s="1"/>
  <c r="CQ54" i="49"/>
  <c r="CQ56" i="49" s="1"/>
  <c r="CQ83" i="49" s="1"/>
  <c r="BK54" i="49"/>
  <c r="BK56" i="49" s="1"/>
  <c r="BK83" i="49" s="1"/>
  <c r="EB54" i="50"/>
  <c r="EB56" i="50" s="1"/>
  <c r="EB83" i="50" s="1"/>
  <c r="DT54" i="50"/>
  <c r="DT56" i="50" s="1"/>
  <c r="DT83" i="50" s="1"/>
  <c r="AB54" i="50"/>
  <c r="AB56" i="50" s="1"/>
  <c r="AB83" i="50" s="1"/>
  <c r="L54" i="50"/>
  <c r="L56" i="50" s="1"/>
  <c r="L83" i="50" s="1"/>
  <c r="AG54" i="52"/>
  <c r="AG56" i="52" s="1"/>
  <c r="AG83" i="52" s="1"/>
  <c r="DF54" i="49"/>
  <c r="DF56" i="49" s="1"/>
  <c r="DF83" i="49" s="1"/>
  <c r="AD54" i="49"/>
  <c r="AD56" i="49" s="1"/>
  <c r="AD83" i="49" s="1"/>
  <c r="V54" i="49"/>
  <c r="V56" i="49" s="1"/>
  <c r="V83" i="49" s="1"/>
  <c r="DA235" i="53"/>
  <c r="DA237" i="53" s="1"/>
  <c r="DA239" i="53" s="1"/>
  <c r="CY477" i="56" s="1"/>
  <c r="BH235" i="53"/>
  <c r="BH237" i="53" s="1"/>
  <c r="BH239" i="53" s="1"/>
  <c r="BF477" i="56" s="1"/>
  <c r="DC54" i="50"/>
  <c r="DC56" i="50" s="1"/>
  <c r="DC83" i="50" s="1"/>
  <c r="DX54" i="52"/>
  <c r="DX56" i="52" s="1"/>
  <c r="DX83" i="52" s="1"/>
  <c r="AV54" i="52"/>
  <c r="AV56" i="52" s="1"/>
  <c r="AV83" i="52" s="1"/>
  <c r="AN54" i="52"/>
  <c r="AN56" i="52" s="1"/>
  <c r="AN83" i="52" s="1"/>
  <c r="DB54" i="50"/>
  <c r="DB56" i="50" s="1"/>
  <c r="DB83" i="50" s="1"/>
  <c r="R54" i="50"/>
  <c r="R56" i="50" s="1"/>
  <c r="R83" i="50" s="1"/>
  <c r="AZ54" i="53"/>
  <c r="AZ56" i="53" s="1"/>
  <c r="AZ83" i="53" s="1"/>
  <c r="AJ54" i="53"/>
  <c r="AJ56" i="53" s="1"/>
  <c r="AJ83" i="53" s="1"/>
  <c r="T54" i="53"/>
  <c r="T56" i="53" s="1"/>
  <c r="T83" i="53" s="1"/>
  <c r="O54" i="52"/>
  <c r="O56" i="52" s="1"/>
  <c r="O83" i="52" s="1"/>
  <c r="EB54" i="49"/>
  <c r="EB56" i="49" s="1"/>
  <c r="EB83" i="49" s="1"/>
  <c r="DY54" i="50"/>
  <c r="DY56" i="50" s="1"/>
  <c r="DY83" i="50" s="1"/>
  <c r="DF54" i="52"/>
  <c r="DF56" i="52" s="1"/>
  <c r="DF83" i="52" s="1"/>
  <c r="AD54" i="52"/>
  <c r="AD56" i="52" s="1"/>
  <c r="AD83" i="52" s="1"/>
  <c r="DS54" i="49"/>
  <c r="DS56" i="49" s="1"/>
  <c r="DS83" i="49" s="1"/>
  <c r="DC54" i="49"/>
  <c r="DC56" i="49" s="1"/>
  <c r="DC83" i="49" s="1"/>
  <c r="CM54" i="49"/>
  <c r="CM56" i="49" s="1"/>
  <c r="CM83" i="49" s="1"/>
  <c r="EB54" i="53"/>
  <c r="EB56" i="53" s="1"/>
  <c r="EB83" i="53" s="1"/>
  <c r="DL54" i="53"/>
  <c r="DL56" i="53" s="1"/>
  <c r="DL83" i="53" s="1"/>
  <c r="N54" i="49"/>
  <c r="N56" i="49" s="1"/>
  <c r="N83" i="49" s="1"/>
  <c r="N70" i="50"/>
  <c r="N72" i="50" s="1"/>
  <c r="N85" i="50" s="1"/>
  <c r="CU54" i="53"/>
  <c r="CU56" i="53" s="1"/>
  <c r="CU83" i="53" s="1"/>
  <c r="BG54" i="53"/>
  <c r="BG56" i="53" s="1"/>
  <c r="BG83" i="53" s="1"/>
  <c r="K54" i="53"/>
  <c r="K56" i="53" s="1"/>
  <c r="K83" i="53" s="1"/>
  <c r="CL54" i="53"/>
  <c r="CL56" i="53" s="1"/>
  <c r="CL83" i="53" s="1"/>
  <c r="DI54" i="53"/>
  <c r="DI56" i="53" s="1"/>
  <c r="DI83" i="53" s="1"/>
  <c r="Q54" i="53"/>
  <c r="Q56" i="53" s="1"/>
  <c r="Q83" i="53" s="1"/>
  <c r="K70" i="50"/>
  <c r="K72" i="50" s="1"/>
  <c r="K85" i="50" s="1"/>
  <c r="CR54" i="53"/>
  <c r="CR56" i="53" s="1"/>
  <c r="CR83" i="53" s="1"/>
  <c r="BD54" i="53"/>
  <c r="BD56" i="53" s="1"/>
  <c r="BD83" i="53" s="1"/>
  <c r="BS54" i="53"/>
  <c r="BS56" i="53" s="1"/>
  <c r="BS83" i="53" s="1"/>
  <c r="AE54" i="53"/>
  <c r="AE56" i="53" s="1"/>
  <c r="AE83" i="53" s="1"/>
  <c r="CP54" i="53"/>
  <c r="CP56" i="53" s="1"/>
  <c r="CP83" i="53" s="1"/>
  <c r="P70" i="50"/>
  <c r="P72" i="50" s="1"/>
  <c r="P85" i="50" s="1"/>
  <c r="CP235" i="51"/>
  <c r="CP237" i="51" s="1"/>
  <c r="CP239" i="51" s="1"/>
  <c r="CN475" i="56" s="1"/>
  <c r="BW235" i="52"/>
  <c r="BW237" i="52" s="1"/>
  <c r="BW239" i="52" s="1"/>
  <c r="BU476" i="56" s="1"/>
  <c r="K235" i="52"/>
  <c r="K237" i="52" s="1"/>
  <c r="K239" i="52" s="1"/>
  <c r="I476" i="56" s="1"/>
  <c r="CE235" i="53"/>
  <c r="CE237" i="53" s="1"/>
  <c r="CE239" i="53" s="1"/>
  <c r="CC477" i="56" s="1"/>
  <c r="AJ54" i="50"/>
  <c r="AJ56" i="50" s="1"/>
  <c r="AJ83" i="50" s="1"/>
  <c r="DX54" i="53"/>
  <c r="DX56" i="53" s="1"/>
  <c r="DX83" i="53" s="1"/>
  <c r="CB54" i="53"/>
  <c r="CB56" i="53" s="1"/>
  <c r="CB83" i="53" s="1"/>
  <c r="T235" i="53"/>
  <c r="T237" i="53" s="1"/>
  <c r="T239" i="53" s="1"/>
  <c r="R477" i="56" s="1"/>
  <c r="AD235" i="53"/>
  <c r="AD237" i="53" s="1"/>
  <c r="AD239" i="53" s="1"/>
  <c r="AB477" i="56" s="1"/>
  <c r="DK54" i="50"/>
  <c r="DK56" i="50" s="1"/>
  <c r="DK83" i="50" s="1"/>
  <c r="CI54" i="53"/>
  <c r="CI56" i="53" s="1"/>
  <c r="CI83" i="53" s="1"/>
  <c r="CA54" i="53"/>
  <c r="CA56" i="53" s="1"/>
  <c r="CA83" i="53" s="1"/>
  <c r="AP235" i="53"/>
  <c r="AP237" i="53" s="1"/>
  <c r="AP239" i="53" s="1"/>
  <c r="AN477" i="56" s="1"/>
  <c r="DF235" i="53"/>
  <c r="DF237" i="53" s="1"/>
  <c r="DF239" i="53" s="1"/>
  <c r="DD477" i="56" s="1"/>
  <c r="DE54" i="53"/>
  <c r="DE56" i="53" s="1"/>
  <c r="DE83" i="53" s="1"/>
  <c r="BQ54" i="53"/>
  <c r="BQ56" i="53" s="1"/>
  <c r="BQ83" i="53" s="1"/>
  <c r="AC54" i="53"/>
  <c r="AC56" i="53" s="1"/>
  <c r="AC83" i="53" s="1"/>
  <c r="DT54" i="53"/>
  <c r="DT56" i="53" s="1"/>
  <c r="DT83" i="53" s="1"/>
  <c r="DD235" i="53"/>
  <c r="DD237" i="53" s="1"/>
  <c r="DD239" i="53" s="1"/>
  <c r="DB477" i="56" s="1"/>
  <c r="DM235" i="53"/>
  <c r="DM237" i="53" s="1"/>
  <c r="DM239" i="53" s="1"/>
  <c r="DK477" i="56" s="1"/>
  <c r="O235" i="53"/>
  <c r="O237" i="53" s="1"/>
  <c r="O239" i="53" s="1"/>
  <c r="M477" i="56" s="1"/>
  <c r="BZ235" i="50"/>
  <c r="BZ237" i="50" s="1"/>
  <c r="BZ239" i="50" s="1"/>
  <c r="BX474" i="56" s="1"/>
  <c r="AY235" i="50"/>
  <c r="AY237" i="50" s="1"/>
  <c r="AY239" i="50" s="1"/>
  <c r="AW474" i="56" s="1"/>
  <c r="DK54" i="53"/>
  <c r="DK56" i="53" s="1"/>
  <c r="DK83" i="53" s="1"/>
  <c r="S54" i="53"/>
  <c r="S56" i="53" s="1"/>
  <c r="S83" i="53" s="1"/>
  <c r="AW235" i="53"/>
  <c r="AW237" i="53" s="1"/>
  <c r="AW239" i="53" s="1"/>
  <c r="AU477" i="56" s="1"/>
  <c r="DZ235" i="53"/>
  <c r="DZ237" i="53" s="1"/>
  <c r="DZ239" i="53" s="1"/>
  <c r="DX477" i="56" s="1"/>
  <c r="DU235" i="53"/>
  <c r="DU237" i="53" s="1"/>
  <c r="DU239" i="53" s="1"/>
  <c r="DS477" i="56" s="1"/>
  <c r="BR235" i="53"/>
  <c r="BR237" i="53" s="1"/>
  <c r="BR239" i="53" s="1"/>
  <c r="BP477" i="56" s="1"/>
  <c r="BN54" i="53"/>
  <c r="BN56" i="53" s="1"/>
  <c r="BN83" i="53" s="1"/>
  <c r="DT54" i="52"/>
  <c r="DT56" i="52" s="1"/>
  <c r="DT83" i="52" s="1"/>
  <c r="CV54" i="52"/>
  <c r="CV56" i="52" s="1"/>
  <c r="CV83" i="52" s="1"/>
  <c r="BH54" i="52"/>
  <c r="BH56" i="52" s="1"/>
  <c r="BH83" i="52" s="1"/>
  <c r="AR235" i="53"/>
  <c r="AR237" i="53" s="1"/>
  <c r="AR239" i="53" s="1"/>
  <c r="AP477" i="56" s="1"/>
  <c r="W235" i="53"/>
  <c r="W237" i="53" s="1"/>
  <c r="W239" i="53" s="1"/>
  <c r="U477" i="56" s="1"/>
  <c r="CS54" i="53"/>
  <c r="CS56" i="53" s="1"/>
  <c r="CS83" i="53" s="1"/>
  <c r="BE54" i="53"/>
  <c r="BE56" i="53" s="1"/>
  <c r="BE83" i="53" s="1"/>
  <c r="DC54" i="52"/>
  <c r="DC56" i="52" s="1"/>
  <c r="DC83" i="52" s="1"/>
  <c r="CE54" i="52"/>
  <c r="CE56" i="52" s="1"/>
  <c r="CE83" i="52" s="1"/>
  <c r="AD235" i="49"/>
  <c r="AD237" i="49" s="1"/>
  <c r="AD239" i="49" s="1"/>
  <c r="AB473" i="56" s="1"/>
  <c r="CI235" i="49"/>
  <c r="CI237" i="49" s="1"/>
  <c r="CI239" i="49" s="1"/>
  <c r="CG473" i="56" s="1"/>
  <c r="DQ235" i="51"/>
  <c r="DQ237" i="51" s="1"/>
  <c r="DQ239" i="51" s="1"/>
  <c r="DO475" i="56" s="1"/>
  <c r="BG235" i="51"/>
  <c r="BG237" i="51" s="1"/>
  <c r="BG239" i="51" s="1"/>
  <c r="BE475" i="56" s="1"/>
  <c r="DK473" i="56"/>
  <c r="AV235" i="53"/>
  <c r="AV237" i="53" s="1"/>
  <c r="AV239" i="53" s="1"/>
  <c r="AT477" i="56" s="1"/>
  <c r="AI235" i="49"/>
  <c r="AI237" i="49" s="1"/>
  <c r="AI239" i="49" s="1"/>
  <c r="AG473" i="56" s="1"/>
  <c r="CA235" i="49"/>
  <c r="CA237" i="49" s="1"/>
  <c r="CA239" i="49" s="1"/>
  <c r="BY473" i="56" s="1"/>
  <c r="DB235" i="52"/>
  <c r="DB237" i="52" s="1"/>
  <c r="DB239" i="52" s="1"/>
  <c r="CZ476" i="56" s="1"/>
  <c r="DF235" i="52"/>
  <c r="DF237" i="52" s="1"/>
  <c r="DF239" i="52" s="1"/>
  <c r="DD476" i="56" s="1"/>
  <c r="CK235" i="49"/>
  <c r="CK237" i="49" s="1"/>
  <c r="CK239" i="49" s="1"/>
  <c r="CI473" i="56" s="1"/>
  <c r="BK235" i="52"/>
  <c r="BK237" i="52" s="1"/>
  <c r="BK239" i="52" s="1"/>
  <c r="BI476" i="56" s="1"/>
  <c r="CR235" i="52"/>
  <c r="CR237" i="52" s="1"/>
  <c r="CR239" i="52" s="1"/>
  <c r="CP476" i="56" s="1"/>
  <c r="AX235" i="52"/>
  <c r="AX237" i="52" s="1"/>
  <c r="AX239" i="52" s="1"/>
  <c r="AV476" i="56" s="1"/>
  <c r="AQ235" i="52"/>
  <c r="AQ237" i="52" s="1"/>
  <c r="AQ239" i="52" s="1"/>
  <c r="AO476" i="56" s="1"/>
  <c r="AV54" i="49"/>
  <c r="AV56" i="49" s="1"/>
  <c r="AV83" i="49" s="1"/>
  <c r="DG54" i="49"/>
  <c r="DG56" i="49" s="1"/>
  <c r="DG83" i="49" s="1"/>
  <c r="CA54" i="49"/>
  <c r="CA56" i="49" s="1"/>
  <c r="CA83" i="49" s="1"/>
  <c r="W54" i="49"/>
  <c r="W56" i="49" s="1"/>
  <c r="W83" i="49" s="1"/>
  <c r="DL235" i="49"/>
  <c r="DL237" i="49" s="1"/>
  <c r="DL239" i="49" s="1"/>
  <c r="DJ473" i="56" s="1"/>
  <c r="DE235" i="49"/>
  <c r="DE237" i="49" s="1"/>
  <c r="DE239" i="49" s="1"/>
  <c r="DC473" i="56" s="1"/>
  <c r="BM235" i="52"/>
  <c r="BM237" i="52" s="1"/>
  <c r="BM239" i="52" s="1"/>
  <c r="BK476" i="56" s="1"/>
  <c r="EA235" i="52"/>
  <c r="EA237" i="52" s="1"/>
  <c r="EA239" i="52" s="1"/>
  <c r="DY476" i="56" s="1"/>
  <c r="EB235" i="52"/>
  <c r="EB237" i="52" s="1"/>
  <c r="EB239" i="52" s="1"/>
  <c r="DZ476" i="56" s="1"/>
  <c r="BZ235" i="52"/>
  <c r="BZ237" i="52" s="1"/>
  <c r="BZ239" i="52" s="1"/>
  <c r="BX476" i="56" s="1"/>
  <c r="BJ235" i="49"/>
  <c r="BJ237" i="49" s="1"/>
  <c r="BJ239" i="49" s="1"/>
  <c r="BH473" i="56" s="1"/>
  <c r="DP235" i="49"/>
  <c r="DP237" i="49" s="1"/>
  <c r="DP239" i="49" s="1"/>
  <c r="DN473" i="56" s="1"/>
  <c r="DG235" i="52"/>
  <c r="DG237" i="52" s="1"/>
  <c r="DG239" i="52" s="1"/>
  <c r="DE476" i="56" s="1"/>
  <c r="AB235" i="53"/>
  <c r="AB237" i="53" s="1"/>
  <c r="AB239" i="53" s="1"/>
  <c r="Z477" i="56" s="1"/>
  <c r="BD235" i="53"/>
  <c r="BD237" i="53" s="1"/>
  <c r="BD239" i="53" s="1"/>
  <c r="BB477" i="56" s="1"/>
  <c r="AQ235" i="49"/>
  <c r="AQ237" i="49" s="1"/>
  <c r="AQ239" i="49" s="1"/>
  <c r="AO473" i="56" s="1"/>
  <c r="AJ235" i="49"/>
  <c r="AJ237" i="49" s="1"/>
  <c r="AJ239" i="49" s="1"/>
  <c r="AH473" i="56" s="1"/>
  <c r="AE235" i="49"/>
  <c r="AE237" i="49" s="1"/>
  <c r="AE239" i="49" s="1"/>
  <c r="AC473" i="56" s="1"/>
  <c r="AF235" i="49"/>
  <c r="AF237" i="49" s="1"/>
  <c r="AF239" i="49" s="1"/>
  <c r="AD473" i="56" s="1"/>
  <c r="CJ235" i="49"/>
  <c r="CJ237" i="49" s="1"/>
  <c r="CJ239" i="49" s="1"/>
  <c r="CH473" i="56" s="1"/>
  <c r="DD235" i="52"/>
  <c r="DD237" i="52" s="1"/>
  <c r="DD239" i="52" s="1"/>
  <c r="DB476" i="56" s="1"/>
  <c r="Y235" i="53"/>
  <c r="Y237" i="53" s="1"/>
  <c r="Y239" i="53" s="1"/>
  <c r="W477" i="56" s="1"/>
  <c r="DB235" i="53"/>
  <c r="DB237" i="53" s="1"/>
  <c r="DB239" i="53" s="1"/>
  <c r="CZ477" i="56" s="1"/>
  <c r="BC235" i="53"/>
  <c r="BC237" i="53" s="1"/>
  <c r="BC239" i="53" s="1"/>
  <c r="BA477" i="56" s="1"/>
  <c r="BF235" i="49"/>
  <c r="BF237" i="49" s="1"/>
  <c r="BF239" i="49" s="1"/>
  <c r="BD473" i="56" s="1"/>
  <c r="AY235" i="49"/>
  <c r="AY237" i="49" s="1"/>
  <c r="AY239" i="49" s="1"/>
  <c r="AW473" i="56" s="1"/>
  <c r="AL235" i="49"/>
  <c r="AL237" i="49" s="1"/>
  <c r="AL239" i="49" s="1"/>
  <c r="AJ473" i="56" s="1"/>
  <c r="AM235" i="49"/>
  <c r="AM237" i="49" s="1"/>
  <c r="AM239" i="49" s="1"/>
  <c r="AK473" i="56" s="1"/>
  <c r="CO235" i="49"/>
  <c r="CO237" i="49" s="1"/>
  <c r="CO239" i="49" s="1"/>
  <c r="CM473" i="56" s="1"/>
  <c r="CU235" i="49"/>
  <c r="CU237" i="49" s="1"/>
  <c r="CU239" i="49" s="1"/>
  <c r="CS473" i="56" s="1"/>
  <c r="DK235" i="52"/>
  <c r="DK237" i="52" s="1"/>
  <c r="DK239" i="52" s="1"/>
  <c r="DI476" i="56" s="1"/>
  <c r="DM235" i="52"/>
  <c r="DM237" i="52" s="1"/>
  <c r="DM239" i="52" s="1"/>
  <c r="DK476" i="56" s="1"/>
  <c r="CG54" i="49"/>
  <c r="CG56" i="49" s="1"/>
  <c r="CG83" i="49" s="1"/>
  <c r="BQ54" i="49"/>
  <c r="BQ56" i="49" s="1"/>
  <c r="BQ83" i="49" s="1"/>
  <c r="BA54" i="49"/>
  <c r="BA56" i="49" s="1"/>
  <c r="BA83" i="49" s="1"/>
  <c r="AK54" i="49"/>
  <c r="AK56" i="49" s="1"/>
  <c r="AK83" i="49" s="1"/>
  <c r="BK235" i="53"/>
  <c r="BK237" i="53" s="1"/>
  <c r="BK239" i="53" s="1"/>
  <c r="BI477" i="56" s="1"/>
  <c r="CQ235" i="52"/>
  <c r="CQ237" i="52" s="1"/>
  <c r="CQ239" i="52" s="1"/>
  <c r="CO476" i="56" s="1"/>
  <c r="BE235" i="52"/>
  <c r="BE237" i="52" s="1"/>
  <c r="BE239" i="52" s="1"/>
  <c r="BC476" i="56" s="1"/>
  <c r="DS235" i="52"/>
  <c r="DS237" i="52" s="1"/>
  <c r="DS239" i="52" s="1"/>
  <c r="DQ476" i="56" s="1"/>
  <c r="DT235" i="52"/>
  <c r="DT237" i="52" s="1"/>
  <c r="DT239" i="52" s="1"/>
  <c r="DR476" i="56" s="1"/>
  <c r="BR235" i="52"/>
  <c r="BR237" i="52" s="1"/>
  <c r="BR239" i="52" s="1"/>
  <c r="BP476" i="56" s="1"/>
  <c r="CF54" i="49"/>
  <c r="CF56" i="49" s="1"/>
  <c r="CF83" i="49" s="1"/>
  <c r="BH54" i="49"/>
  <c r="BH56" i="49" s="1"/>
  <c r="BH83" i="49" s="1"/>
  <c r="AO235" i="53"/>
  <c r="AO237" i="53" s="1"/>
  <c r="AO239" i="53" s="1"/>
  <c r="AM477" i="56" s="1"/>
  <c r="DF235" i="49"/>
  <c r="DF237" i="49" s="1"/>
  <c r="DF239" i="49" s="1"/>
  <c r="DD473" i="56" s="1"/>
  <c r="DK235" i="49"/>
  <c r="DK237" i="49" s="1"/>
  <c r="DK239" i="49" s="1"/>
  <c r="DI473" i="56" s="1"/>
  <c r="DY235" i="52"/>
  <c r="DY237" i="52" s="1"/>
  <c r="DY239" i="52" s="1"/>
  <c r="DW476" i="56" s="1"/>
  <c r="AY54" i="49"/>
  <c r="AY56" i="49" s="1"/>
  <c r="AY83" i="49" s="1"/>
  <c r="DT235" i="53"/>
  <c r="DT237" i="53" s="1"/>
  <c r="DT239" i="53" s="1"/>
  <c r="DR477" i="56" s="1"/>
  <c r="BK235" i="49"/>
  <c r="BK237" i="49" s="1"/>
  <c r="BK239" i="49" s="1"/>
  <c r="BI473" i="56" s="1"/>
  <c r="BL235" i="49"/>
  <c r="BL237" i="49" s="1"/>
  <c r="BL239" i="49" s="1"/>
  <c r="BJ473" i="56" s="1"/>
  <c r="DO235" i="49"/>
  <c r="DO237" i="49" s="1"/>
  <c r="DO239" i="49" s="1"/>
  <c r="DM473" i="56" s="1"/>
  <c r="V235" i="52"/>
  <c r="V237" i="52" s="1"/>
  <c r="V239" i="52" s="1"/>
  <c r="T476" i="56" s="1"/>
  <c r="T474" i="56"/>
  <c r="AX54" i="49"/>
  <c r="AX56" i="49" s="1"/>
  <c r="AX83" i="49" s="1"/>
  <c r="BE235" i="53"/>
  <c r="BE237" i="53" s="1"/>
  <c r="BE239" i="53" s="1"/>
  <c r="BC477" i="56" s="1"/>
  <c r="R235" i="53"/>
  <c r="R237" i="53" s="1"/>
  <c r="R239" i="53" s="1"/>
  <c r="P477" i="56" s="1"/>
  <c r="BZ235" i="53"/>
  <c r="BZ237" i="53" s="1"/>
  <c r="BZ239" i="53" s="1"/>
  <c r="BX477" i="56" s="1"/>
  <c r="Z235" i="49"/>
  <c r="Z237" i="49" s="1"/>
  <c r="Z239" i="49" s="1"/>
  <c r="X473" i="56" s="1"/>
  <c r="DV235" i="49"/>
  <c r="DV237" i="49" s="1"/>
  <c r="DV239" i="49" s="1"/>
  <c r="DT473" i="56" s="1"/>
  <c r="DX235" i="49"/>
  <c r="DX237" i="49" s="1"/>
  <c r="DX239" i="49" s="1"/>
  <c r="DV473" i="56" s="1"/>
  <c r="DY235" i="49"/>
  <c r="DY237" i="49" s="1"/>
  <c r="DY239" i="49" s="1"/>
  <c r="DW473" i="56" s="1"/>
  <c r="DZ235" i="49"/>
  <c r="DZ237" i="49" s="1"/>
  <c r="DZ239" i="49" s="1"/>
  <c r="DX473" i="56" s="1"/>
  <c r="BS235" i="52"/>
  <c r="BS237" i="52" s="1"/>
  <c r="BS239" i="52" s="1"/>
  <c r="BQ476" i="56" s="1"/>
  <c r="CC235" i="52"/>
  <c r="CC237" i="52" s="1"/>
  <c r="CC239" i="52" s="1"/>
  <c r="CA476" i="56" s="1"/>
  <c r="CE235" i="52"/>
  <c r="CE237" i="52" s="1"/>
  <c r="CE239" i="52" s="1"/>
  <c r="CC476" i="56" s="1"/>
  <c r="CG235" i="52"/>
  <c r="CG237" i="52" s="1"/>
  <c r="CG239" i="52" s="1"/>
  <c r="CE476" i="56" s="1"/>
  <c r="AD235" i="52"/>
  <c r="AD237" i="52" s="1"/>
  <c r="AD239" i="52" s="1"/>
  <c r="AB476" i="56" s="1"/>
  <c r="DZ474" i="56"/>
  <c r="DV54" i="53"/>
  <c r="DV56" i="53" s="1"/>
  <c r="DV83" i="53" s="1"/>
  <c r="BZ54" i="53"/>
  <c r="BZ56" i="53" s="1"/>
  <c r="BZ83" i="53" s="1"/>
  <c r="BR54" i="53"/>
  <c r="BR56" i="53" s="1"/>
  <c r="BR83" i="53" s="1"/>
  <c r="BJ54" i="53"/>
  <c r="BJ56" i="53" s="1"/>
  <c r="BJ83" i="53" s="1"/>
  <c r="Y54" i="49"/>
  <c r="Y56" i="49" s="1"/>
  <c r="Y83" i="49" s="1"/>
  <c r="CD235" i="53"/>
  <c r="CD237" i="53" s="1"/>
  <c r="CD239" i="53" s="1"/>
  <c r="CB477" i="56" s="1"/>
  <c r="BX235" i="53"/>
  <c r="BX237" i="53" s="1"/>
  <c r="BX239" i="53" s="1"/>
  <c r="BV477" i="56" s="1"/>
  <c r="CH235" i="53"/>
  <c r="CH237" i="53" s="1"/>
  <c r="CH239" i="53" s="1"/>
  <c r="CF477" i="56" s="1"/>
  <c r="AN235" i="53"/>
  <c r="AN237" i="53" s="1"/>
  <c r="AN239" i="53" s="1"/>
  <c r="AL477" i="56" s="1"/>
  <c r="T235" i="49"/>
  <c r="T237" i="49" s="1"/>
  <c r="T239" i="49" s="1"/>
  <c r="R473" i="56" s="1"/>
  <c r="BV235" i="49"/>
  <c r="BV237" i="49" s="1"/>
  <c r="BV239" i="49" s="1"/>
  <c r="BT473" i="56" s="1"/>
  <c r="CA235" i="52"/>
  <c r="CA237" i="52" s="1"/>
  <c r="CA239" i="52" s="1"/>
  <c r="BY476" i="56" s="1"/>
  <c r="O235" i="52"/>
  <c r="O237" i="52" s="1"/>
  <c r="O239" i="52" s="1"/>
  <c r="M476" i="56" s="1"/>
  <c r="AA235" i="52"/>
  <c r="AA237" i="52" s="1"/>
  <c r="AA239" i="52" s="1"/>
  <c r="Y476" i="56" s="1"/>
  <c r="CO235" i="52"/>
  <c r="CO237" i="52" s="1"/>
  <c r="CO239" i="52" s="1"/>
  <c r="CM476" i="56" s="1"/>
  <c r="AL235" i="52"/>
  <c r="AL237" i="52" s="1"/>
  <c r="AL239" i="52" s="1"/>
  <c r="AJ476" i="56" s="1"/>
  <c r="BI54" i="53"/>
  <c r="BI56" i="53" s="1"/>
  <c r="BI83" i="53" s="1"/>
  <c r="U54" i="53"/>
  <c r="U56" i="53" s="1"/>
  <c r="U83" i="53" s="1"/>
  <c r="DX54" i="49"/>
  <c r="DX56" i="49" s="1"/>
  <c r="DX83" i="49" s="1"/>
  <c r="DP54" i="49"/>
  <c r="DP56" i="49" s="1"/>
  <c r="DP83" i="49" s="1"/>
  <c r="CJ54" i="49"/>
  <c r="CJ56" i="49" s="1"/>
  <c r="CJ83" i="49" s="1"/>
  <c r="CB54" i="49"/>
  <c r="CB56" i="49" s="1"/>
  <c r="CB83" i="49" s="1"/>
  <c r="BL54" i="49"/>
  <c r="BL56" i="49" s="1"/>
  <c r="BL83" i="49" s="1"/>
  <c r="P54" i="49"/>
  <c r="P56" i="49" s="1"/>
  <c r="P83" i="49" s="1"/>
  <c r="DY235" i="53"/>
  <c r="DY237" i="53" s="1"/>
  <c r="DY239" i="53" s="1"/>
  <c r="DW477" i="56" s="1"/>
  <c r="CV235" i="53"/>
  <c r="CV237" i="53" s="1"/>
  <c r="CV239" i="53" s="1"/>
  <c r="CT477" i="56" s="1"/>
  <c r="BL235" i="53"/>
  <c r="BL237" i="53" s="1"/>
  <c r="BL239" i="53" s="1"/>
  <c r="BJ477" i="56" s="1"/>
  <c r="AM473" i="56"/>
  <c r="AK235" i="49"/>
  <c r="AK237" i="49" s="1"/>
  <c r="AK239" i="49" s="1"/>
  <c r="AI473" i="56" s="1"/>
  <c r="CS235" i="49"/>
  <c r="CS237" i="49" s="1"/>
  <c r="CS239" i="49" s="1"/>
  <c r="CQ473" i="56" s="1"/>
  <c r="DS54" i="53"/>
  <c r="DS56" i="53" s="1"/>
  <c r="DS83" i="53" s="1"/>
  <c r="BW54" i="53"/>
  <c r="BW56" i="53" s="1"/>
  <c r="BW83" i="53" s="1"/>
  <c r="AA54" i="53"/>
  <c r="AA56" i="53" s="1"/>
  <c r="AA83" i="53" s="1"/>
  <c r="BE235" i="49"/>
  <c r="BE237" i="49" s="1"/>
  <c r="BE239" i="49" s="1"/>
  <c r="BC473" i="56" s="1"/>
  <c r="CW235" i="49"/>
  <c r="CW237" i="49" s="1"/>
  <c r="CW239" i="49" s="1"/>
  <c r="CU473" i="56" s="1"/>
  <c r="AX54" i="53"/>
  <c r="AX56" i="53" s="1"/>
  <c r="AX83" i="53" s="1"/>
  <c r="DR235" i="53"/>
  <c r="DR237" i="53" s="1"/>
  <c r="DR239" i="53" s="1"/>
  <c r="DP477" i="56" s="1"/>
  <c r="BS235" i="53"/>
  <c r="BS237" i="53" s="1"/>
  <c r="BS239" i="53" s="1"/>
  <c r="BQ477" i="56" s="1"/>
  <c r="BA235" i="49"/>
  <c r="BA237" i="49" s="1"/>
  <c r="BA239" i="49" s="1"/>
  <c r="AY473" i="56" s="1"/>
  <c r="DJ235" i="49"/>
  <c r="DJ237" i="49" s="1"/>
  <c r="DJ239" i="49" s="1"/>
  <c r="DH473" i="56" s="1"/>
  <c r="AF235" i="50"/>
  <c r="AF237" i="50" s="1"/>
  <c r="AF239" i="50" s="1"/>
  <c r="AD474" i="56" s="1"/>
  <c r="AX235" i="50"/>
  <c r="AX237" i="50" s="1"/>
  <c r="AX239" i="50" s="1"/>
  <c r="AV474" i="56" s="1"/>
  <c r="CC54" i="53"/>
  <c r="CC56" i="53" s="1"/>
  <c r="CC83" i="53" s="1"/>
  <c r="AO54" i="53"/>
  <c r="AO56" i="53" s="1"/>
  <c r="AO83" i="53" s="1"/>
  <c r="N235" i="53"/>
  <c r="N237" i="53" s="1"/>
  <c r="N239" i="53" s="1"/>
  <c r="L477" i="56" s="1"/>
  <c r="CA235" i="53"/>
  <c r="CA237" i="53" s="1"/>
  <c r="CA239" i="53" s="1"/>
  <c r="BY477" i="56" s="1"/>
  <c r="DP54" i="53"/>
  <c r="DP56" i="53" s="1"/>
  <c r="DP83" i="53" s="1"/>
  <c r="X54" i="53"/>
  <c r="X56" i="53" s="1"/>
  <c r="X83" i="53" s="1"/>
  <c r="P54" i="53"/>
  <c r="P56" i="53" s="1"/>
  <c r="P83" i="53" s="1"/>
  <c r="BP235" i="53"/>
  <c r="BP237" i="53" s="1"/>
  <c r="BP239" i="53" s="1"/>
  <c r="BN477" i="56" s="1"/>
  <c r="CI235" i="53"/>
  <c r="CI237" i="53" s="1"/>
  <c r="CI239" i="53" s="1"/>
  <c r="CG477" i="56" s="1"/>
  <c r="DW235" i="49"/>
  <c r="DW237" i="49" s="1"/>
  <c r="DW239" i="49" s="1"/>
  <c r="DU473" i="56" s="1"/>
  <c r="EA235" i="49"/>
  <c r="EA237" i="49" s="1"/>
  <c r="EA239" i="49" s="1"/>
  <c r="DY473" i="56" s="1"/>
  <c r="CQ54" i="53"/>
  <c r="CQ56" i="53" s="1"/>
  <c r="CQ83" i="53" s="1"/>
  <c r="AU54" i="53"/>
  <c r="AU56" i="53" s="1"/>
  <c r="AU83" i="53" s="1"/>
  <c r="BQ54" i="52"/>
  <c r="BQ56" i="52" s="1"/>
  <c r="BQ83" i="52" s="1"/>
  <c r="AC54" i="52"/>
  <c r="AC56" i="52" s="1"/>
  <c r="AC83" i="52" s="1"/>
  <c r="U54" i="52"/>
  <c r="U56" i="52" s="1"/>
  <c r="U83" i="52" s="1"/>
  <c r="V235" i="53"/>
  <c r="V237" i="53" s="1"/>
  <c r="V239" i="53" s="1"/>
  <c r="CQ235" i="53"/>
  <c r="CQ237" i="53" s="1"/>
  <c r="CQ239" i="53" s="1"/>
  <c r="CO477" i="56" s="1"/>
  <c r="M235" i="49"/>
  <c r="M237" i="49" s="1"/>
  <c r="M239" i="49" s="1"/>
  <c r="K473" i="56" s="1"/>
  <c r="BQ235" i="49"/>
  <c r="BQ237" i="49" s="1"/>
  <c r="BQ239" i="49" s="1"/>
  <c r="BO473" i="56" s="1"/>
  <c r="BB54" i="53"/>
  <c r="BB56" i="53" s="1"/>
  <c r="BB83" i="53" s="1"/>
  <c r="Z235" i="53"/>
  <c r="Z237" i="53" s="1"/>
  <c r="Z239" i="53" s="1"/>
  <c r="X477" i="56" s="1"/>
  <c r="CF235" i="53"/>
  <c r="CF237" i="53" s="1"/>
  <c r="CF239" i="53" s="1"/>
  <c r="CD477" i="56" s="1"/>
  <c r="CP235" i="53"/>
  <c r="CP237" i="53" s="1"/>
  <c r="CP239" i="53" s="1"/>
  <c r="CN477" i="56" s="1"/>
  <c r="V235" i="49"/>
  <c r="V237" i="49" s="1"/>
  <c r="V239" i="49" s="1"/>
  <c r="T473" i="56" s="1"/>
  <c r="W235" i="49"/>
  <c r="W237" i="49" s="1"/>
  <c r="W239" i="49" s="1"/>
  <c r="U473" i="56" s="1"/>
  <c r="X235" i="49"/>
  <c r="X237" i="49" s="1"/>
  <c r="X239" i="49" s="1"/>
  <c r="V473" i="56" s="1"/>
  <c r="DM54" i="53"/>
  <c r="DM56" i="53" s="1"/>
  <c r="DM83" i="53" s="1"/>
  <c r="M54" i="53"/>
  <c r="M56" i="53" s="1"/>
  <c r="M83" i="53" s="1"/>
  <c r="V477" i="56"/>
  <c r="Q235" i="49"/>
  <c r="Q237" i="49" s="1"/>
  <c r="Q239" i="49" s="1"/>
  <c r="O473" i="56" s="1"/>
  <c r="DN235" i="49"/>
  <c r="DN237" i="49" s="1"/>
  <c r="DN239" i="49" s="1"/>
  <c r="DL473" i="56" s="1"/>
  <c r="DW235" i="52"/>
  <c r="DW237" i="52" s="1"/>
  <c r="DW239" i="52" s="1"/>
  <c r="DU476" i="56" s="1"/>
  <c r="J235" i="52"/>
  <c r="J237" i="52" s="1"/>
  <c r="BX235" i="52"/>
  <c r="BX237" i="52" s="1"/>
  <c r="BX239" i="52" s="1"/>
  <c r="BV476" i="56" s="1"/>
  <c r="DS474" i="56"/>
  <c r="L235" i="50"/>
  <c r="L237" i="50" s="1"/>
  <c r="L239" i="50" s="1"/>
  <c r="J474" i="56" s="1"/>
  <c r="AU474" i="56"/>
  <c r="BF235" i="50"/>
  <c r="BF237" i="50" s="1"/>
  <c r="BF239" i="50" s="1"/>
  <c r="BD474" i="56" s="1"/>
  <c r="DS235" i="50"/>
  <c r="DS237" i="50" s="1"/>
  <c r="DS239" i="50" s="1"/>
  <c r="DQ474" i="56" s="1"/>
  <c r="BH235" i="50"/>
  <c r="BH237" i="50" s="1"/>
  <c r="BH239" i="50" s="1"/>
  <c r="BF474" i="56" s="1"/>
  <c r="DU54" i="53"/>
  <c r="DU56" i="53" s="1"/>
  <c r="DU83" i="53" s="1"/>
  <c r="CG54" i="53"/>
  <c r="CG56" i="53" s="1"/>
  <c r="CG83" i="53" s="1"/>
  <c r="AK54" i="53"/>
  <c r="AK56" i="53" s="1"/>
  <c r="AK83" i="53" s="1"/>
  <c r="BO54" i="52"/>
  <c r="BO56" i="52" s="1"/>
  <c r="BO83" i="52" s="1"/>
  <c r="BG54" i="52"/>
  <c r="BG56" i="52" s="1"/>
  <c r="BG83" i="52" s="1"/>
  <c r="AS476" i="56"/>
  <c r="DI235" i="53"/>
  <c r="DI237" i="53" s="1"/>
  <c r="DI239" i="53" s="1"/>
  <c r="DG477" i="56" s="1"/>
  <c r="BW235" i="53"/>
  <c r="BW237" i="53" s="1"/>
  <c r="BW239" i="53" s="1"/>
  <c r="BU477" i="56" s="1"/>
  <c r="EB235" i="53"/>
  <c r="EB237" i="53" s="1"/>
  <c r="EB239" i="53" s="1"/>
  <c r="DZ477" i="56" s="1"/>
  <c r="BQ235" i="53"/>
  <c r="BQ237" i="53" s="1"/>
  <c r="BQ239" i="53" s="1"/>
  <c r="BO477" i="56" s="1"/>
  <c r="M235" i="53"/>
  <c r="M237" i="53" s="1"/>
  <c r="M239" i="53" s="1"/>
  <c r="K477" i="56" s="1"/>
  <c r="EB235" i="49"/>
  <c r="EB237" i="49" s="1"/>
  <c r="EB239" i="49" s="1"/>
  <c r="DZ473" i="56" s="1"/>
  <c r="CN235" i="49"/>
  <c r="CN237" i="49" s="1"/>
  <c r="CN239" i="49" s="1"/>
  <c r="CL473" i="56" s="1"/>
  <c r="CL235" i="52"/>
  <c r="CL237" i="52" s="1"/>
  <c r="CL239" i="52" s="1"/>
  <c r="CJ476" i="56" s="1"/>
  <c r="CF235" i="52"/>
  <c r="CF237" i="52" s="1"/>
  <c r="CF239" i="52" s="1"/>
  <c r="CD476" i="56" s="1"/>
  <c r="CY235" i="50"/>
  <c r="CY237" i="50" s="1"/>
  <c r="CY239" i="50" s="1"/>
  <c r="CW474" i="56" s="1"/>
  <c r="BN235" i="50"/>
  <c r="BN237" i="50" s="1"/>
  <c r="BN239" i="50" s="1"/>
  <c r="BL474" i="56" s="1"/>
  <c r="CD54" i="50"/>
  <c r="CD56" i="50" s="1"/>
  <c r="CD83" i="50" s="1"/>
  <c r="BN54" i="50"/>
  <c r="BN56" i="50" s="1"/>
  <c r="BN83" i="50" s="1"/>
  <c r="AX54" i="50"/>
  <c r="AX56" i="50" s="1"/>
  <c r="AX83" i="50" s="1"/>
  <c r="Z54" i="50"/>
  <c r="Z56" i="50" s="1"/>
  <c r="Z83" i="50" s="1"/>
  <c r="CF54" i="53"/>
  <c r="CF56" i="53" s="1"/>
  <c r="CF83" i="53" s="1"/>
  <c r="BP54" i="53"/>
  <c r="BP56" i="53" s="1"/>
  <c r="BP83" i="53" s="1"/>
  <c r="BH54" i="53"/>
  <c r="BH56" i="53" s="1"/>
  <c r="BH83" i="53" s="1"/>
  <c r="AB54" i="53"/>
  <c r="AB56" i="53" s="1"/>
  <c r="AB83" i="53" s="1"/>
  <c r="L54" i="53"/>
  <c r="L56" i="53" s="1"/>
  <c r="L83" i="53" s="1"/>
  <c r="DR54" i="52"/>
  <c r="DR56" i="52" s="1"/>
  <c r="DR83" i="52" s="1"/>
  <c r="DJ54" i="52"/>
  <c r="DJ56" i="52" s="1"/>
  <c r="DJ83" i="52" s="1"/>
  <c r="CP54" i="49"/>
  <c r="CP56" i="49" s="1"/>
  <c r="CP83" i="49" s="1"/>
  <c r="AT54" i="49"/>
  <c r="AT56" i="49" s="1"/>
  <c r="AT83" i="49" s="1"/>
  <c r="DR235" i="51"/>
  <c r="DR237" i="51" s="1"/>
  <c r="DR239" i="51" s="1"/>
  <c r="DP475" i="56" s="1"/>
  <c r="BI235" i="53"/>
  <c r="BI237" i="53" s="1"/>
  <c r="BI239" i="53" s="1"/>
  <c r="BG477" i="56" s="1"/>
  <c r="S235" i="53"/>
  <c r="S237" i="53" s="1"/>
  <c r="S239" i="53" s="1"/>
  <c r="Q477" i="56" s="1"/>
  <c r="K235" i="53"/>
  <c r="K237" i="53" s="1"/>
  <c r="K239" i="53" s="1"/>
  <c r="I477" i="56" s="1"/>
  <c r="BY235" i="53"/>
  <c r="BY237" i="53" s="1"/>
  <c r="BY239" i="53" s="1"/>
  <c r="BW477" i="56" s="1"/>
  <c r="O235" i="49"/>
  <c r="O237" i="49" s="1"/>
  <c r="O239" i="49" s="1"/>
  <c r="M473" i="56" s="1"/>
  <c r="BR235" i="49"/>
  <c r="BR237" i="49" s="1"/>
  <c r="BR239" i="49" s="1"/>
  <c r="BP473" i="56" s="1"/>
  <c r="BT235" i="49"/>
  <c r="BT237" i="49" s="1"/>
  <c r="BT239" i="49" s="1"/>
  <c r="BR473" i="56" s="1"/>
  <c r="CB235" i="52"/>
  <c r="CB237" i="52" s="1"/>
  <c r="CB239" i="52" s="1"/>
  <c r="BZ476" i="56" s="1"/>
  <c r="Y235" i="52"/>
  <c r="Y237" i="52" s="1"/>
  <c r="Y239" i="52" s="1"/>
  <c r="W476" i="56" s="1"/>
  <c r="BK474" i="56"/>
  <c r="DQ54" i="50"/>
  <c r="DQ56" i="50" s="1"/>
  <c r="DQ83" i="50" s="1"/>
  <c r="AG54" i="50"/>
  <c r="AG56" i="50" s="1"/>
  <c r="AG83" i="50" s="1"/>
  <c r="Q54" i="50"/>
  <c r="Q56" i="50" s="1"/>
  <c r="Q83" i="50" s="1"/>
  <c r="BO54" i="53"/>
  <c r="BO56" i="53" s="1"/>
  <c r="BO83" i="53" s="1"/>
  <c r="AI54" i="53"/>
  <c r="AI56" i="53" s="1"/>
  <c r="AI83" i="53" s="1"/>
  <c r="DA54" i="52"/>
  <c r="DA56" i="52" s="1"/>
  <c r="DA83" i="52" s="1"/>
  <c r="CC54" i="52"/>
  <c r="CC56" i="52" s="1"/>
  <c r="CC83" i="52" s="1"/>
  <c r="Y54" i="52"/>
  <c r="Y56" i="52" s="1"/>
  <c r="Y83" i="52" s="1"/>
  <c r="DE54" i="49"/>
  <c r="DE56" i="49" s="1"/>
  <c r="DE83" i="49" s="1"/>
  <c r="AY477" i="56"/>
  <c r="CL235" i="53"/>
  <c r="CL237" i="53" s="1"/>
  <c r="CL239" i="53" s="1"/>
  <c r="CJ477" i="56" s="1"/>
  <c r="AA235" i="53"/>
  <c r="AA237" i="53" s="1"/>
  <c r="AA239" i="53" s="1"/>
  <c r="Y477" i="56" s="1"/>
  <c r="CM235" i="53"/>
  <c r="CM237" i="53" s="1"/>
  <c r="CM239" i="53" s="1"/>
  <c r="CK477" i="56" s="1"/>
  <c r="CG235" i="53"/>
  <c r="CG237" i="53" s="1"/>
  <c r="CG239" i="53" s="1"/>
  <c r="CE477" i="56" s="1"/>
  <c r="U235" i="49"/>
  <c r="U237" i="49" s="1"/>
  <c r="U239" i="49" s="1"/>
  <c r="S473" i="56" s="1"/>
  <c r="AG235" i="52"/>
  <c r="AG237" i="52" s="1"/>
  <c r="AG239" i="52" s="1"/>
  <c r="AE476" i="56" s="1"/>
  <c r="DE235" i="50"/>
  <c r="DE237" i="50" s="1"/>
  <c r="DE239" i="50" s="1"/>
  <c r="DC474" i="56" s="1"/>
  <c r="BL235" i="50"/>
  <c r="BL237" i="50" s="1"/>
  <c r="BL239" i="50" s="1"/>
  <c r="BJ474" i="56" s="1"/>
  <c r="BU235" i="50"/>
  <c r="BU237" i="50" s="1"/>
  <c r="BU239" i="50" s="1"/>
  <c r="BS474" i="56" s="1"/>
  <c r="BD54" i="50"/>
  <c r="BD56" i="50" s="1"/>
  <c r="BD83" i="50" s="1"/>
  <c r="AF54" i="50"/>
  <c r="AF56" i="50" s="1"/>
  <c r="AF83" i="50" s="1"/>
  <c r="DR54" i="53"/>
  <c r="DR56" i="53" s="1"/>
  <c r="DR83" i="53" s="1"/>
  <c r="CT54" i="53"/>
  <c r="CT56" i="53" s="1"/>
  <c r="CT83" i="53" s="1"/>
  <c r="BV54" i="53"/>
  <c r="BV56" i="53" s="1"/>
  <c r="BV83" i="53" s="1"/>
  <c r="BF54" i="53"/>
  <c r="BF56" i="53" s="1"/>
  <c r="BF83" i="53" s="1"/>
  <c r="Z54" i="53"/>
  <c r="Z56" i="53" s="1"/>
  <c r="Z83" i="53" s="1"/>
  <c r="DP54" i="52"/>
  <c r="DP56" i="52" s="1"/>
  <c r="DP83" i="52" s="1"/>
  <c r="DT54" i="49"/>
  <c r="DT56" i="49" s="1"/>
  <c r="DT83" i="49" s="1"/>
  <c r="DL54" i="49"/>
  <c r="DL56" i="49" s="1"/>
  <c r="DL83" i="49" s="1"/>
  <c r="CN54" i="49"/>
  <c r="CN56" i="49" s="1"/>
  <c r="CN83" i="49" s="1"/>
  <c r="BX54" i="49"/>
  <c r="BX56" i="49" s="1"/>
  <c r="BX83" i="49" s="1"/>
  <c r="BH235" i="51"/>
  <c r="BH237" i="51" s="1"/>
  <c r="BH239" i="51" s="1"/>
  <c r="BF475" i="56" s="1"/>
  <c r="BI235" i="49"/>
  <c r="BI237" i="49" s="1"/>
  <c r="BI239" i="49" s="1"/>
  <c r="BG473" i="56" s="1"/>
  <c r="AH235" i="53"/>
  <c r="AH237" i="53" s="1"/>
  <c r="AH239" i="53" s="1"/>
  <c r="AF477" i="56" s="1"/>
  <c r="AI235" i="53"/>
  <c r="AI237" i="53" s="1"/>
  <c r="AI239" i="53" s="1"/>
  <c r="AG477" i="56" s="1"/>
  <c r="CU235" i="53"/>
  <c r="CU237" i="53" s="1"/>
  <c r="CU239" i="53" s="1"/>
  <c r="CS477" i="56" s="1"/>
  <c r="CN235" i="53"/>
  <c r="CN237" i="53" s="1"/>
  <c r="CN239" i="53" s="1"/>
  <c r="CL477" i="56" s="1"/>
  <c r="AK235" i="50"/>
  <c r="AK237" i="50" s="1"/>
  <c r="AK239" i="50" s="1"/>
  <c r="AI474" i="56" s="1"/>
  <c r="CC235" i="50"/>
  <c r="CC237" i="50" s="1"/>
  <c r="CC239" i="50" s="1"/>
  <c r="CA474" i="56" s="1"/>
  <c r="Z235" i="50"/>
  <c r="Z237" i="50" s="1"/>
  <c r="Z239" i="50" s="1"/>
  <c r="X474" i="56" s="1"/>
  <c r="AB235" i="50"/>
  <c r="AB237" i="50" s="1"/>
  <c r="AB239" i="50" s="1"/>
  <c r="Z474" i="56" s="1"/>
  <c r="CA54" i="50"/>
  <c r="CA56" i="50" s="1"/>
  <c r="CA83" i="50" s="1"/>
  <c r="DJ269" i="53"/>
  <c r="CK54" i="53"/>
  <c r="CK56" i="53" s="1"/>
  <c r="CK83" i="53" s="1"/>
  <c r="AW54" i="53"/>
  <c r="AW56" i="53" s="1"/>
  <c r="AW83" i="53" s="1"/>
  <c r="BS54" i="52"/>
  <c r="BS56" i="52" s="1"/>
  <c r="BS83" i="52" s="1"/>
  <c r="AU54" i="52"/>
  <c r="AU56" i="52" s="1"/>
  <c r="AU83" i="52" s="1"/>
  <c r="DW269" i="50"/>
  <c r="AH235" i="51"/>
  <c r="AH237" i="51" s="1"/>
  <c r="AH239" i="51" s="1"/>
  <c r="AF475" i="56" s="1"/>
  <c r="AT235" i="53"/>
  <c r="AT237" i="53" s="1"/>
  <c r="AT239" i="53" s="1"/>
  <c r="AR477" i="56" s="1"/>
  <c r="CQ235" i="49"/>
  <c r="CQ237" i="49" s="1"/>
  <c r="CQ239" i="49" s="1"/>
  <c r="CO473" i="56" s="1"/>
  <c r="AW235" i="52"/>
  <c r="AW237" i="52" s="1"/>
  <c r="AW239" i="52" s="1"/>
  <c r="AU476" i="56" s="1"/>
  <c r="BA235" i="52"/>
  <c r="BA237" i="52" s="1"/>
  <c r="BA239" i="52" s="1"/>
  <c r="AY476" i="56" s="1"/>
  <c r="BJ235" i="52"/>
  <c r="BJ237" i="52" s="1"/>
  <c r="BJ239" i="52" s="1"/>
  <c r="BH476" i="56" s="1"/>
  <c r="O235" i="50"/>
  <c r="O237" i="50" s="1"/>
  <c r="O239" i="50" s="1"/>
  <c r="M474" i="56" s="1"/>
  <c r="AI235" i="50"/>
  <c r="AI237" i="50" s="1"/>
  <c r="AI239" i="50" s="1"/>
  <c r="AG474" i="56" s="1"/>
  <c r="CH54" i="50"/>
  <c r="CH56" i="50" s="1"/>
  <c r="CH83" i="50" s="1"/>
  <c r="BR54" i="50"/>
  <c r="BR56" i="50" s="1"/>
  <c r="BR83" i="50" s="1"/>
  <c r="AL54" i="50"/>
  <c r="AL56" i="50" s="1"/>
  <c r="AL83" i="50" s="1"/>
  <c r="CZ54" i="53"/>
  <c r="CZ56" i="53" s="1"/>
  <c r="CZ83" i="53" s="1"/>
  <c r="BT54" i="53"/>
  <c r="BT56" i="53" s="1"/>
  <c r="BT83" i="53" s="1"/>
  <c r="AF54" i="53"/>
  <c r="AF56" i="53" s="1"/>
  <c r="AF83" i="53" s="1"/>
  <c r="CH54" i="52"/>
  <c r="CH56" i="52" s="1"/>
  <c r="CH83" i="52" s="1"/>
  <c r="BZ54" i="52"/>
  <c r="BZ56" i="52" s="1"/>
  <c r="BZ83" i="52" s="1"/>
  <c r="BB54" i="52"/>
  <c r="BB56" i="52" s="1"/>
  <c r="BB83" i="52" s="1"/>
  <c r="DB54" i="49"/>
  <c r="DB56" i="49" s="1"/>
  <c r="DB83" i="49" s="1"/>
  <c r="CL54" i="49"/>
  <c r="CL56" i="49" s="1"/>
  <c r="CL83" i="49" s="1"/>
  <c r="R54" i="49"/>
  <c r="R56" i="49" s="1"/>
  <c r="R83" i="49" s="1"/>
  <c r="BN235" i="53"/>
  <c r="BN237" i="53" s="1"/>
  <c r="BN239" i="53" s="1"/>
  <c r="BL477" i="56" s="1"/>
  <c r="CK235" i="53"/>
  <c r="CK237" i="53" s="1"/>
  <c r="CK239" i="53" s="1"/>
  <c r="CI477" i="56" s="1"/>
  <c r="AX235" i="53"/>
  <c r="AX237" i="53" s="1"/>
  <c r="AX239" i="53" s="1"/>
  <c r="AV477" i="56" s="1"/>
  <c r="AS235" i="53"/>
  <c r="AS237" i="53" s="1"/>
  <c r="AS239" i="53" s="1"/>
  <c r="AQ477" i="56" s="1"/>
  <c r="BB235" i="53"/>
  <c r="BB237" i="53" s="1"/>
  <c r="BB239" i="53" s="1"/>
  <c r="AZ477" i="56" s="1"/>
  <c r="DN235" i="53"/>
  <c r="DN237" i="53" s="1"/>
  <c r="DN239" i="53" s="1"/>
  <c r="DL477" i="56" s="1"/>
  <c r="AW235" i="49"/>
  <c r="AW237" i="49" s="1"/>
  <c r="AW239" i="49" s="1"/>
  <c r="AU473" i="56" s="1"/>
  <c r="AZ235" i="49"/>
  <c r="AZ237" i="49" s="1"/>
  <c r="AZ239" i="49" s="1"/>
  <c r="AX473" i="56" s="1"/>
  <c r="CZ235" i="49"/>
  <c r="CZ237" i="49" s="1"/>
  <c r="CZ239" i="49" s="1"/>
  <c r="CX473" i="56" s="1"/>
  <c r="DC235" i="49"/>
  <c r="DC237" i="49" s="1"/>
  <c r="DC239" i="49" s="1"/>
  <c r="DA473" i="56" s="1"/>
  <c r="AV235" i="52"/>
  <c r="AV237" i="52" s="1"/>
  <c r="AV239" i="52" s="1"/>
  <c r="AT476" i="56" s="1"/>
  <c r="CS235" i="50"/>
  <c r="CS237" i="50" s="1"/>
  <c r="CS239" i="50" s="1"/>
  <c r="CQ474" i="56" s="1"/>
  <c r="AP235" i="50"/>
  <c r="AP237" i="50" s="1"/>
  <c r="AP239" i="50" s="1"/>
  <c r="AN474" i="56" s="1"/>
  <c r="DE54" i="50"/>
  <c r="DE56" i="50" s="1"/>
  <c r="DE83" i="50" s="1"/>
  <c r="CO54" i="50"/>
  <c r="CO56" i="50" s="1"/>
  <c r="CO83" i="50" s="1"/>
  <c r="DO54" i="53"/>
  <c r="DO56" i="53" s="1"/>
  <c r="DO83" i="53" s="1"/>
  <c r="CY54" i="53"/>
  <c r="CY56" i="53" s="1"/>
  <c r="CY83" i="53" s="1"/>
  <c r="AM54" i="53"/>
  <c r="AM56" i="53" s="1"/>
  <c r="AM83" i="53" s="1"/>
  <c r="Q54" i="49"/>
  <c r="Q56" i="49" s="1"/>
  <c r="Q83" i="49" s="1"/>
  <c r="CW235" i="51"/>
  <c r="CW237" i="51" s="1"/>
  <c r="CW239" i="51" s="1"/>
  <c r="CU475" i="56" s="1"/>
  <c r="AD235" i="51"/>
  <c r="AD237" i="51" s="1"/>
  <c r="AD239" i="51" s="1"/>
  <c r="AB475" i="56" s="1"/>
  <c r="BF235" i="51"/>
  <c r="BF237" i="51" s="1"/>
  <c r="BF239" i="51" s="1"/>
  <c r="BD475" i="56" s="1"/>
  <c r="DX235" i="52"/>
  <c r="DX237" i="52" s="1"/>
  <c r="DX239" i="52" s="1"/>
  <c r="DV476" i="56" s="1"/>
  <c r="L235" i="52"/>
  <c r="L237" i="52" s="1"/>
  <c r="L239" i="52" s="1"/>
  <c r="J476" i="56" s="1"/>
  <c r="BQ235" i="50"/>
  <c r="BQ237" i="50" s="1"/>
  <c r="BQ239" i="50" s="1"/>
  <c r="BO474" i="56" s="1"/>
  <c r="AE235" i="50"/>
  <c r="AE237" i="50" s="1"/>
  <c r="AE239" i="50" s="1"/>
  <c r="AC474" i="56" s="1"/>
  <c r="CZ235" i="50"/>
  <c r="CZ237" i="50" s="1"/>
  <c r="CZ239" i="50" s="1"/>
  <c r="CX474" i="56" s="1"/>
  <c r="DD54" i="50"/>
  <c r="DD56" i="50" s="1"/>
  <c r="DD83" i="50" s="1"/>
  <c r="BH54" i="50"/>
  <c r="BH56" i="50" s="1"/>
  <c r="BH83" i="50" s="1"/>
  <c r="CL54" i="52"/>
  <c r="CL56" i="52" s="1"/>
  <c r="CL83" i="52" s="1"/>
  <c r="AP54" i="52"/>
  <c r="AP56" i="52" s="1"/>
  <c r="AP83" i="52" s="1"/>
  <c r="R54" i="52"/>
  <c r="R56" i="52" s="1"/>
  <c r="R83" i="52" s="1"/>
  <c r="DI54" i="49"/>
  <c r="DI56" i="49" s="1"/>
  <c r="DI83" i="49" s="1"/>
  <c r="DF269" i="50"/>
  <c r="AS235" i="51"/>
  <c r="AS237" i="51" s="1"/>
  <c r="AS239" i="51" s="1"/>
  <c r="AQ475" i="56" s="1"/>
  <c r="AL235" i="51"/>
  <c r="AL237" i="51" s="1"/>
  <c r="AL239" i="51" s="1"/>
  <c r="AJ475" i="56" s="1"/>
  <c r="DP235" i="51"/>
  <c r="DP237" i="51" s="1"/>
  <c r="DP239" i="51" s="1"/>
  <c r="DN475" i="56" s="1"/>
  <c r="BO235" i="51"/>
  <c r="BO237" i="51" s="1"/>
  <c r="BO239" i="51" s="1"/>
  <c r="BM475" i="56" s="1"/>
  <c r="DO235" i="52"/>
  <c r="DO237" i="52" s="1"/>
  <c r="DO239" i="52" s="1"/>
  <c r="DM476" i="56" s="1"/>
  <c r="BT235" i="52"/>
  <c r="BT237" i="52" s="1"/>
  <c r="BT239" i="52" s="1"/>
  <c r="BR476" i="56" s="1"/>
  <c r="P235" i="52"/>
  <c r="P237" i="52" s="1"/>
  <c r="P239" i="52" s="1"/>
  <c r="N476" i="56" s="1"/>
  <c r="Z235" i="52"/>
  <c r="Z237" i="52" s="1"/>
  <c r="Z239" i="52" s="1"/>
  <c r="X476" i="56" s="1"/>
  <c r="BC474" i="56"/>
  <c r="S54" i="50"/>
  <c r="S56" i="50" s="1"/>
  <c r="S83" i="50" s="1"/>
  <c r="DD54" i="53"/>
  <c r="DD56" i="53" s="1"/>
  <c r="DD83" i="53" s="1"/>
  <c r="CN54" i="53"/>
  <c r="CN56" i="53" s="1"/>
  <c r="CN83" i="53" s="1"/>
  <c r="BX54" i="53"/>
  <c r="BX56" i="53" s="1"/>
  <c r="BX83" i="53" s="1"/>
  <c r="AR54" i="53"/>
  <c r="AR56" i="53" s="1"/>
  <c r="AR83" i="53" s="1"/>
  <c r="BM54" i="52"/>
  <c r="BM56" i="52" s="1"/>
  <c r="BM83" i="52" s="1"/>
  <c r="CZ54" i="49"/>
  <c r="CZ56" i="49" s="1"/>
  <c r="CZ83" i="49" s="1"/>
  <c r="CJ269" i="50"/>
  <c r="R235" i="51"/>
  <c r="R237" i="51" s="1"/>
  <c r="R239" i="51" s="1"/>
  <c r="P475" i="56" s="1"/>
  <c r="BV235" i="51"/>
  <c r="BV237" i="51" s="1"/>
  <c r="BV239" i="51" s="1"/>
  <c r="BT475" i="56" s="1"/>
  <c r="CT235" i="52"/>
  <c r="CT237" i="52" s="1"/>
  <c r="CT239" i="52" s="1"/>
  <c r="CR476" i="56" s="1"/>
  <c r="AC235" i="50"/>
  <c r="AC237" i="50" s="1"/>
  <c r="AC239" i="50" s="1"/>
  <c r="AA474" i="56" s="1"/>
  <c r="DR54" i="50"/>
  <c r="DR56" i="50" s="1"/>
  <c r="DR83" i="50" s="1"/>
  <c r="DJ54" i="50"/>
  <c r="DJ56" i="50" s="1"/>
  <c r="DJ83" i="50" s="1"/>
  <c r="CL54" i="50"/>
  <c r="CL56" i="50" s="1"/>
  <c r="CL83" i="50" s="1"/>
  <c r="BV54" i="50"/>
  <c r="BV56" i="50" s="1"/>
  <c r="BV83" i="50" s="1"/>
  <c r="X54" i="52"/>
  <c r="X56" i="52" s="1"/>
  <c r="X83" i="52" s="1"/>
  <c r="BS54" i="49"/>
  <c r="BS56" i="49" s="1"/>
  <c r="BS83" i="49" s="1"/>
  <c r="AU54" i="49"/>
  <c r="AU56" i="49" s="1"/>
  <c r="AU83" i="49" s="1"/>
  <c r="AM54" i="49"/>
  <c r="AM56" i="49" s="1"/>
  <c r="AM83" i="49" s="1"/>
  <c r="O54" i="49"/>
  <c r="O56" i="49" s="1"/>
  <c r="O83" i="49" s="1"/>
  <c r="BK235" i="51"/>
  <c r="BK237" i="51" s="1"/>
  <c r="BK239" i="51" s="1"/>
  <c r="CD235" i="51"/>
  <c r="CD237" i="51" s="1"/>
  <c r="CD239" i="51" s="1"/>
  <c r="CB475" i="56" s="1"/>
  <c r="CJ235" i="52"/>
  <c r="CJ237" i="52" s="1"/>
  <c r="CJ239" i="52" s="1"/>
  <c r="CH476" i="56" s="1"/>
  <c r="AJ235" i="52"/>
  <c r="AJ237" i="52" s="1"/>
  <c r="AJ239" i="52" s="1"/>
  <c r="AH476" i="56" s="1"/>
  <c r="CV235" i="52"/>
  <c r="CV237" i="52" s="1"/>
  <c r="CV239" i="52" s="1"/>
  <c r="CT476" i="56" s="1"/>
  <c r="CO235" i="50"/>
  <c r="CO237" i="50" s="1"/>
  <c r="CO239" i="50" s="1"/>
  <c r="CM474" i="56" s="1"/>
  <c r="T235" i="50"/>
  <c r="T237" i="50" s="1"/>
  <c r="T239" i="50" s="1"/>
  <c r="R474" i="56" s="1"/>
  <c r="CC54" i="50"/>
  <c r="CC56" i="50" s="1"/>
  <c r="CC83" i="50" s="1"/>
  <c r="DG54" i="52"/>
  <c r="DG56" i="52" s="1"/>
  <c r="DG83" i="52" s="1"/>
  <c r="AE54" i="52"/>
  <c r="AE56" i="52" s="1"/>
  <c r="AE83" i="52" s="1"/>
  <c r="W54" i="52"/>
  <c r="W56" i="52" s="1"/>
  <c r="W83" i="52" s="1"/>
  <c r="DV54" i="49"/>
  <c r="DV56" i="49" s="1"/>
  <c r="DV83" i="49" s="1"/>
  <c r="BI235" i="51"/>
  <c r="BI237" i="51" s="1"/>
  <c r="BI239" i="51" s="1"/>
  <c r="BG475" i="56" s="1"/>
  <c r="O235" i="51"/>
  <c r="O237" i="51" s="1"/>
  <c r="O239" i="51" s="1"/>
  <c r="M475" i="56" s="1"/>
  <c r="BB235" i="50"/>
  <c r="BB237" i="50" s="1"/>
  <c r="BB239" i="50" s="1"/>
  <c r="AZ474" i="56" s="1"/>
  <c r="BK235" i="50"/>
  <c r="BK237" i="50" s="1"/>
  <c r="BK239" i="50" s="1"/>
  <c r="BI474" i="56" s="1"/>
  <c r="P235" i="50"/>
  <c r="P237" i="50" s="1"/>
  <c r="P239" i="50" s="1"/>
  <c r="N474" i="56" s="1"/>
  <c r="AA235" i="50"/>
  <c r="AA237" i="50" s="1"/>
  <c r="AA239" i="50" s="1"/>
  <c r="Y474" i="56" s="1"/>
  <c r="DH54" i="50"/>
  <c r="DH56" i="50" s="1"/>
  <c r="DH83" i="50" s="1"/>
  <c r="AV54" i="50"/>
  <c r="AV56" i="50" s="1"/>
  <c r="AV83" i="50" s="1"/>
  <c r="BI54" i="49"/>
  <c r="BI56" i="49" s="1"/>
  <c r="BI83" i="49" s="1"/>
  <c r="BY235" i="51"/>
  <c r="BY237" i="51" s="1"/>
  <c r="BY239" i="51" s="1"/>
  <c r="BW475" i="56" s="1"/>
  <c r="AE235" i="52"/>
  <c r="AE237" i="52" s="1"/>
  <c r="AE239" i="52" s="1"/>
  <c r="AC476" i="56" s="1"/>
  <c r="AZ235" i="52"/>
  <c r="AZ237" i="52" s="1"/>
  <c r="AZ239" i="52" s="1"/>
  <c r="AX476" i="56" s="1"/>
  <c r="CW235" i="50"/>
  <c r="CW237" i="50" s="1"/>
  <c r="CW239" i="50" s="1"/>
  <c r="CU474" i="56" s="1"/>
  <c r="CY54" i="50"/>
  <c r="CY56" i="50" s="1"/>
  <c r="CY83" i="50" s="1"/>
  <c r="BC54" i="50"/>
  <c r="BC56" i="50" s="1"/>
  <c r="BC83" i="50" s="1"/>
  <c r="AM54" i="50"/>
  <c r="AM56" i="50" s="1"/>
  <c r="AM83" i="50" s="1"/>
  <c r="AN54" i="53"/>
  <c r="AN56" i="53" s="1"/>
  <c r="AN83" i="53" s="1"/>
  <c r="AS54" i="52"/>
  <c r="AS56" i="52" s="1"/>
  <c r="AS83" i="52" s="1"/>
  <c r="M54" i="52"/>
  <c r="M56" i="52" s="1"/>
  <c r="M83" i="52" s="1"/>
  <c r="DD54" i="49"/>
  <c r="DD56" i="49" s="1"/>
  <c r="DD83" i="49" s="1"/>
  <c r="AM235" i="52"/>
  <c r="AM237" i="52" s="1"/>
  <c r="AM239" i="52" s="1"/>
  <c r="AK476" i="56" s="1"/>
  <c r="BI235" i="52"/>
  <c r="BI237" i="52" s="1"/>
  <c r="BI239" i="52" s="1"/>
  <c r="BG476" i="56" s="1"/>
  <c r="BA235" i="50"/>
  <c r="BA237" i="50" s="1"/>
  <c r="BA239" i="50" s="1"/>
  <c r="AY474" i="56" s="1"/>
  <c r="R235" i="50"/>
  <c r="R237" i="50" s="1"/>
  <c r="R239" i="50" s="1"/>
  <c r="P474" i="56" s="1"/>
  <c r="CJ235" i="50"/>
  <c r="CJ237" i="50" s="1"/>
  <c r="CJ239" i="50" s="1"/>
  <c r="CH474" i="56" s="1"/>
  <c r="CN54" i="52"/>
  <c r="CN56" i="52" s="1"/>
  <c r="CN83" i="52" s="1"/>
  <c r="T54" i="52"/>
  <c r="T56" i="52" s="1"/>
  <c r="T83" i="52" s="1"/>
  <c r="L54" i="52"/>
  <c r="L56" i="52" s="1"/>
  <c r="L83" i="52" s="1"/>
  <c r="EA54" i="49"/>
  <c r="EA56" i="49" s="1"/>
  <c r="EA83" i="49" s="1"/>
  <c r="CE54" i="49"/>
  <c r="CE56" i="49" s="1"/>
  <c r="CE83" i="49" s="1"/>
  <c r="BW54" i="49"/>
  <c r="BW56" i="49" s="1"/>
  <c r="BW83" i="49" s="1"/>
  <c r="S54" i="49"/>
  <c r="S56" i="49" s="1"/>
  <c r="S83" i="49" s="1"/>
  <c r="AU235" i="51"/>
  <c r="AU237" i="51" s="1"/>
  <c r="AU239" i="51" s="1"/>
  <c r="AS475" i="56" s="1"/>
  <c r="J235" i="53"/>
  <c r="J237" i="53" s="1"/>
  <c r="CF235" i="49"/>
  <c r="CF237" i="49" s="1"/>
  <c r="CF239" i="49" s="1"/>
  <c r="CD473" i="56" s="1"/>
  <c r="N235" i="52"/>
  <c r="N237" i="52" s="1"/>
  <c r="N239" i="52" s="1"/>
  <c r="L476" i="56" s="1"/>
  <c r="R476" i="56"/>
  <c r="U235" i="52"/>
  <c r="U237" i="52" s="1"/>
  <c r="U239" i="52" s="1"/>
  <c r="S476" i="56" s="1"/>
  <c r="U235" i="50"/>
  <c r="U237" i="50" s="1"/>
  <c r="U239" i="50" s="1"/>
  <c r="S474" i="56" s="1"/>
  <c r="DH235" i="50"/>
  <c r="DH237" i="50" s="1"/>
  <c r="DH239" i="50" s="1"/>
  <c r="DF474" i="56" s="1"/>
  <c r="DQ235" i="50"/>
  <c r="DQ237" i="50" s="1"/>
  <c r="DQ239" i="50" s="1"/>
  <c r="DO474" i="56" s="1"/>
  <c r="EA235" i="50"/>
  <c r="EA237" i="50" s="1"/>
  <c r="EA239" i="50" s="1"/>
  <c r="DY474" i="56" s="1"/>
  <c r="EA54" i="50"/>
  <c r="EA56" i="50" s="1"/>
  <c r="EA83" i="50" s="1"/>
  <c r="DS54" i="50"/>
  <c r="DS56" i="50" s="1"/>
  <c r="DS83" i="50" s="1"/>
  <c r="CU54" i="50"/>
  <c r="CU56" i="50" s="1"/>
  <c r="CU83" i="50" s="1"/>
  <c r="CE54" i="50"/>
  <c r="CE56" i="50" s="1"/>
  <c r="CE83" i="50" s="1"/>
  <c r="BO54" i="50"/>
  <c r="BO56" i="50" s="1"/>
  <c r="BO83" i="50" s="1"/>
  <c r="AQ54" i="50"/>
  <c r="AQ56" i="50" s="1"/>
  <c r="AQ83" i="50" s="1"/>
  <c r="CW269" i="53"/>
  <c r="AR54" i="52"/>
  <c r="AR56" i="52" s="1"/>
  <c r="AR83" i="52" s="1"/>
  <c r="CV54" i="49"/>
  <c r="CV56" i="49" s="1"/>
  <c r="CV83" i="49" s="1"/>
  <c r="DV269" i="50"/>
  <c r="DN269" i="50"/>
  <c r="DD269" i="50"/>
  <c r="CS269" i="50"/>
  <c r="CI269" i="50"/>
  <c r="BX269" i="50"/>
  <c r="BM269" i="50"/>
  <c r="BX235" i="51"/>
  <c r="BX237" i="51" s="1"/>
  <c r="BX239" i="51" s="1"/>
  <c r="BV475" i="56" s="1"/>
  <c r="CZ235" i="53"/>
  <c r="CZ237" i="53" s="1"/>
  <c r="CZ239" i="53" s="1"/>
  <c r="CX477" i="56" s="1"/>
  <c r="AF473" i="56"/>
  <c r="BS235" i="49"/>
  <c r="BS237" i="49" s="1"/>
  <c r="BS239" i="49" s="1"/>
  <c r="BQ473" i="56" s="1"/>
  <c r="CK235" i="52"/>
  <c r="CK237" i="52" s="1"/>
  <c r="CK239" i="52" s="1"/>
  <c r="CI476" i="56" s="1"/>
  <c r="DY235" i="50"/>
  <c r="DY237" i="50" s="1"/>
  <c r="DY239" i="50" s="1"/>
  <c r="DW474" i="56" s="1"/>
  <c r="BV235" i="50"/>
  <c r="BV237" i="50" s="1"/>
  <c r="BV239" i="50" s="1"/>
  <c r="BT474" i="56" s="1"/>
  <c r="K235" i="50"/>
  <c r="K237" i="50" s="1"/>
  <c r="K239" i="50" s="1"/>
  <c r="I474" i="56" s="1"/>
  <c r="AP54" i="50"/>
  <c r="AP56" i="50" s="1"/>
  <c r="AP83" i="50" s="1"/>
  <c r="DS54" i="52"/>
  <c r="DS56" i="52" s="1"/>
  <c r="DS83" i="52" s="1"/>
  <c r="DU269" i="50"/>
  <c r="DM269" i="50"/>
  <c r="DC269" i="50"/>
  <c r="CR269" i="50"/>
  <c r="CH269" i="50"/>
  <c r="BW269" i="50"/>
  <c r="BL269" i="50"/>
  <c r="DW235" i="51"/>
  <c r="DW237" i="51" s="1"/>
  <c r="DW239" i="51" s="1"/>
  <c r="DU475" i="56" s="1"/>
  <c r="AM235" i="53"/>
  <c r="AM237" i="53" s="1"/>
  <c r="AM239" i="53" s="1"/>
  <c r="AK477" i="56" s="1"/>
  <c r="DH235" i="53"/>
  <c r="DH237" i="53" s="1"/>
  <c r="DH239" i="53" s="1"/>
  <c r="DF477" i="56" s="1"/>
  <c r="AP235" i="49"/>
  <c r="AP237" i="49" s="1"/>
  <c r="AP239" i="49" s="1"/>
  <c r="AN473" i="56" s="1"/>
  <c r="BY235" i="49"/>
  <c r="BY237" i="49" s="1"/>
  <c r="BY239" i="49" s="1"/>
  <c r="BW473" i="56" s="1"/>
  <c r="BZ235" i="49"/>
  <c r="BZ237" i="49" s="1"/>
  <c r="BZ239" i="49" s="1"/>
  <c r="BX473" i="56" s="1"/>
  <c r="CE235" i="49"/>
  <c r="CE237" i="49" s="1"/>
  <c r="CE239" i="49" s="1"/>
  <c r="CC473" i="56" s="1"/>
  <c r="CS235" i="52"/>
  <c r="CS237" i="52" s="1"/>
  <c r="CS239" i="52" s="1"/>
  <c r="CQ476" i="56" s="1"/>
  <c r="AK235" i="52"/>
  <c r="AK237" i="52" s="1"/>
  <c r="AK239" i="52" s="1"/>
  <c r="AI476" i="56" s="1"/>
  <c r="DF235" i="50"/>
  <c r="DF237" i="50" s="1"/>
  <c r="DF239" i="50" s="1"/>
  <c r="DD474" i="56" s="1"/>
  <c r="BC235" i="50"/>
  <c r="BC237" i="50" s="1"/>
  <c r="BC239" i="50" s="1"/>
  <c r="BA474" i="56" s="1"/>
  <c r="CE235" i="50"/>
  <c r="CE237" i="50" s="1"/>
  <c r="CE239" i="50" s="1"/>
  <c r="CC474" i="56" s="1"/>
  <c r="BE54" i="50"/>
  <c r="BE56" i="50" s="1"/>
  <c r="BE83" i="50" s="1"/>
  <c r="DB54" i="52"/>
  <c r="DB56" i="52" s="1"/>
  <c r="DB83" i="52" s="1"/>
  <c r="CD54" i="52"/>
  <c r="CD56" i="52" s="1"/>
  <c r="CD83" i="52" s="1"/>
  <c r="EB269" i="50"/>
  <c r="DT269" i="50"/>
  <c r="DL269" i="50"/>
  <c r="DA269" i="50"/>
  <c r="CQ269" i="50"/>
  <c r="CF269" i="50"/>
  <c r="BU269" i="50"/>
  <c r="BG269" i="50"/>
  <c r="CU269" i="50"/>
  <c r="CT235" i="53"/>
  <c r="CT237" i="53" s="1"/>
  <c r="CT239" i="53" s="1"/>
  <c r="CR477" i="56" s="1"/>
  <c r="AJ477" i="56"/>
  <c r="AU235" i="53"/>
  <c r="AU237" i="53" s="1"/>
  <c r="AU239" i="53" s="1"/>
  <c r="AS477" i="56" s="1"/>
  <c r="DP235" i="53"/>
  <c r="DP237" i="53" s="1"/>
  <c r="DP239" i="53" s="1"/>
  <c r="DN477" i="56" s="1"/>
  <c r="CM235" i="49"/>
  <c r="CM237" i="49" s="1"/>
  <c r="CM239" i="49" s="1"/>
  <c r="CK473" i="56" s="1"/>
  <c r="AO235" i="52"/>
  <c r="AO237" i="52" s="1"/>
  <c r="AO239" i="52" s="1"/>
  <c r="AM476" i="56" s="1"/>
  <c r="AS235" i="52"/>
  <c r="AS237" i="52" s="1"/>
  <c r="AS239" i="52" s="1"/>
  <c r="AQ476" i="56" s="1"/>
  <c r="BB235" i="52"/>
  <c r="BB237" i="52" s="1"/>
  <c r="BB239" i="52" s="1"/>
  <c r="AZ476" i="56" s="1"/>
  <c r="CM235" i="50"/>
  <c r="CM237" i="50" s="1"/>
  <c r="CM239" i="50" s="1"/>
  <c r="CK474" i="56" s="1"/>
  <c r="DX54" i="50"/>
  <c r="DX56" i="50" s="1"/>
  <c r="DX83" i="50" s="1"/>
  <c r="AN54" i="50"/>
  <c r="AN56" i="50" s="1"/>
  <c r="AN83" i="50" s="1"/>
  <c r="DY54" i="52"/>
  <c r="DY56" i="52" s="1"/>
  <c r="DY83" i="52" s="1"/>
  <c r="EA269" i="50"/>
  <c r="DS269" i="50"/>
  <c r="DK269" i="50"/>
  <c r="CZ269" i="50"/>
  <c r="CP269" i="50"/>
  <c r="CE269" i="50"/>
  <c r="BT269" i="50"/>
  <c r="BD269" i="50"/>
  <c r="U235" i="51"/>
  <c r="U237" i="51" s="1"/>
  <c r="U239" i="51" s="1"/>
  <c r="S475" i="56" s="1"/>
  <c r="CA235" i="51"/>
  <c r="CA237" i="51" s="1"/>
  <c r="CA239" i="51" s="1"/>
  <c r="BY475" i="56" s="1"/>
  <c r="X235" i="51"/>
  <c r="X237" i="51" s="1"/>
  <c r="X239" i="51" s="1"/>
  <c r="V475" i="56" s="1"/>
  <c r="CV235" i="51"/>
  <c r="CV237" i="51" s="1"/>
  <c r="CV239" i="51" s="1"/>
  <c r="CT475" i="56" s="1"/>
  <c r="AJ235" i="53"/>
  <c r="AJ237" i="53" s="1"/>
  <c r="AJ239" i="53" s="1"/>
  <c r="AH477" i="56" s="1"/>
  <c r="DO235" i="53"/>
  <c r="DO237" i="53" s="1"/>
  <c r="DO239" i="53" s="1"/>
  <c r="DM477" i="56" s="1"/>
  <c r="DX235" i="53"/>
  <c r="DX237" i="53" s="1"/>
  <c r="DX239" i="53" s="1"/>
  <c r="DV477" i="56" s="1"/>
  <c r="AR235" i="49"/>
  <c r="AR237" i="49" s="1"/>
  <c r="AR239" i="49" s="1"/>
  <c r="AP473" i="56" s="1"/>
  <c r="CP235" i="49"/>
  <c r="CP237" i="49" s="1"/>
  <c r="CP239" i="49" s="1"/>
  <c r="CN473" i="56" s="1"/>
  <c r="DI235" i="52"/>
  <c r="DI237" i="52" s="1"/>
  <c r="DI239" i="52" s="1"/>
  <c r="DG476" i="56" s="1"/>
  <c r="DL235" i="52"/>
  <c r="DL237" i="52" s="1"/>
  <c r="DL239" i="52" s="1"/>
  <c r="BJ235" i="50"/>
  <c r="BJ237" i="50" s="1"/>
  <c r="BJ239" i="50" s="1"/>
  <c r="BH474" i="56" s="1"/>
  <c r="CK235" i="50"/>
  <c r="CK237" i="50" s="1"/>
  <c r="CK239" i="50" s="1"/>
  <c r="CI474" i="56" s="1"/>
  <c r="DW54" i="50"/>
  <c r="DW56" i="50" s="1"/>
  <c r="DW83" i="50" s="1"/>
  <c r="CQ54" i="50"/>
  <c r="CQ56" i="50" s="1"/>
  <c r="CQ83" i="50" s="1"/>
  <c r="BK54" i="50"/>
  <c r="BK56" i="50" s="1"/>
  <c r="BK83" i="50" s="1"/>
  <c r="CJ54" i="52"/>
  <c r="CJ56" i="52" s="1"/>
  <c r="CJ83" i="52" s="1"/>
  <c r="BL54" i="52"/>
  <c r="BL56" i="52" s="1"/>
  <c r="BL83" i="52" s="1"/>
  <c r="DZ269" i="50"/>
  <c r="DR269" i="50"/>
  <c r="DI269" i="50"/>
  <c r="CY269" i="50"/>
  <c r="CN269" i="50"/>
  <c r="CC269" i="50"/>
  <c r="BS269" i="50"/>
  <c r="BB269" i="50"/>
  <c r="DO269" i="50"/>
  <c r="BZ269" i="50"/>
  <c r="AC235" i="51"/>
  <c r="AC237" i="51" s="1"/>
  <c r="AC239" i="51" s="1"/>
  <c r="AA475" i="56" s="1"/>
  <c r="CI235" i="51"/>
  <c r="CI237" i="51" s="1"/>
  <c r="CI239" i="51" s="1"/>
  <c r="CG475" i="56" s="1"/>
  <c r="AR235" i="51"/>
  <c r="AR237" i="51" s="1"/>
  <c r="AR239" i="51" s="1"/>
  <c r="AP475" i="56" s="1"/>
  <c r="DQ235" i="53"/>
  <c r="DQ237" i="53" s="1"/>
  <c r="DQ239" i="53" s="1"/>
  <c r="DO477" i="56" s="1"/>
  <c r="AG235" i="53"/>
  <c r="AG237" i="53" s="1"/>
  <c r="AG239" i="53" s="1"/>
  <c r="AE477" i="56" s="1"/>
  <c r="DE235" i="53"/>
  <c r="DE237" i="53" s="1"/>
  <c r="DE239" i="53" s="1"/>
  <c r="DC477" i="56" s="1"/>
  <c r="DW235" i="53"/>
  <c r="DW237" i="53" s="1"/>
  <c r="DW239" i="53" s="1"/>
  <c r="DU477" i="56" s="1"/>
  <c r="AT235" i="49"/>
  <c r="AT237" i="49" s="1"/>
  <c r="AT239" i="49" s="1"/>
  <c r="AR473" i="56" s="1"/>
  <c r="AV235" i="49"/>
  <c r="AV237" i="49" s="1"/>
  <c r="AV239" i="49" s="1"/>
  <c r="AT473" i="56" s="1"/>
  <c r="CY235" i="49"/>
  <c r="CY237" i="49" s="1"/>
  <c r="CY239" i="49" s="1"/>
  <c r="CW473" i="56" s="1"/>
  <c r="DB235" i="49"/>
  <c r="DB237" i="49" s="1"/>
  <c r="DB239" i="49" s="1"/>
  <c r="CZ473" i="56" s="1"/>
  <c r="DH235" i="52"/>
  <c r="DH237" i="52" s="1"/>
  <c r="DH239" i="52" s="1"/>
  <c r="DF476" i="56" s="1"/>
  <c r="DU235" i="52"/>
  <c r="DU237" i="52" s="1"/>
  <c r="DU239" i="52" s="1"/>
  <c r="DS476" i="56" s="1"/>
  <c r="AQ235" i="50"/>
  <c r="AQ237" i="50" s="1"/>
  <c r="AQ239" i="50" s="1"/>
  <c r="AO474" i="56" s="1"/>
  <c r="K271" i="49"/>
  <c r="DF54" i="50"/>
  <c r="DF56" i="50" s="1"/>
  <c r="DF83" i="50" s="1"/>
  <c r="BB54" i="50"/>
  <c r="BB56" i="50" s="1"/>
  <c r="BB83" i="50" s="1"/>
  <c r="CQ54" i="52"/>
  <c r="CQ56" i="52" s="1"/>
  <c r="CQ83" i="52" s="1"/>
  <c r="CI54" i="52"/>
  <c r="CI56" i="52" s="1"/>
  <c r="CI83" i="52" s="1"/>
  <c r="DY269" i="50"/>
  <c r="DQ269" i="50"/>
  <c r="DH269" i="50"/>
  <c r="CX269" i="50"/>
  <c r="CM269" i="50"/>
  <c r="CB269" i="50"/>
  <c r="BR269" i="50"/>
  <c r="AV269" i="50"/>
  <c r="BO269" i="50"/>
  <c r="CQ235" i="51"/>
  <c r="CQ237" i="51" s="1"/>
  <c r="CQ239" i="51" s="1"/>
  <c r="CO475" i="56" s="1"/>
  <c r="AN235" i="51"/>
  <c r="AN237" i="51" s="1"/>
  <c r="AN239" i="51" s="1"/>
  <c r="AL475" i="56" s="1"/>
  <c r="DK235" i="51"/>
  <c r="DK237" i="51" s="1"/>
  <c r="DK239" i="51" s="1"/>
  <c r="DI475" i="56" s="1"/>
  <c r="DG235" i="49"/>
  <c r="DG237" i="49" s="1"/>
  <c r="DG239" i="49" s="1"/>
  <c r="DE473" i="56" s="1"/>
  <c r="DH235" i="49"/>
  <c r="DH237" i="49" s="1"/>
  <c r="DH239" i="49" s="1"/>
  <c r="DF473" i="56" s="1"/>
  <c r="BD235" i="52"/>
  <c r="BD237" i="52" s="1"/>
  <c r="BD239" i="52" s="1"/>
  <c r="BB476" i="56" s="1"/>
  <c r="BI54" i="50"/>
  <c r="BI56" i="50" s="1"/>
  <c r="BI83" i="50" s="1"/>
  <c r="DW269" i="53"/>
  <c r="DN54" i="52"/>
  <c r="DN56" i="52" s="1"/>
  <c r="DN83" i="52" s="1"/>
  <c r="BR54" i="52"/>
  <c r="BR56" i="52" s="1"/>
  <c r="BR83" i="52" s="1"/>
  <c r="AT54" i="52"/>
  <c r="AT56" i="52" s="1"/>
  <c r="AT83" i="52" s="1"/>
  <c r="DX269" i="50"/>
  <c r="DP269" i="50"/>
  <c r="DG269" i="50"/>
  <c r="CV269" i="50"/>
  <c r="CK269" i="50"/>
  <c r="CA269" i="50"/>
  <c r="BP269" i="50"/>
  <c r="AT269" i="50"/>
  <c r="CF235" i="51"/>
  <c r="CF237" i="51" s="1"/>
  <c r="CF239" i="51" s="1"/>
  <c r="CD475" i="56" s="1"/>
  <c r="CB235" i="49"/>
  <c r="CB237" i="49" s="1"/>
  <c r="CB239" i="49" s="1"/>
  <c r="BZ473" i="56" s="1"/>
  <c r="CD235" i="49"/>
  <c r="CD237" i="49" s="1"/>
  <c r="CD239" i="49" s="1"/>
  <c r="CB473" i="56" s="1"/>
  <c r="AP235" i="52"/>
  <c r="AP237" i="52" s="1"/>
  <c r="AP239" i="52" s="1"/>
  <c r="AN476" i="56" s="1"/>
  <c r="CW235" i="52"/>
  <c r="CW237" i="52" s="1"/>
  <c r="CW239" i="52" s="1"/>
  <c r="CU476" i="56" s="1"/>
  <c r="AT235" i="52"/>
  <c r="AT237" i="52" s="1"/>
  <c r="AT239" i="52" s="1"/>
  <c r="AR476" i="56" s="1"/>
  <c r="Q235" i="50"/>
  <c r="Q237" i="50" s="1"/>
  <c r="Q239" i="50" s="1"/>
  <c r="O474" i="56" s="1"/>
  <c r="CF235" i="50"/>
  <c r="CF237" i="50" s="1"/>
  <c r="CF239" i="50" s="1"/>
  <c r="CD474" i="56" s="1"/>
  <c r="DZ54" i="50"/>
  <c r="DZ56" i="50" s="1"/>
  <c r="DZ83" i="50" s="1"/>
  <c r="BF54" i="50"/>
  <c r="BF56" i="50" s="1"/>
  <c r="BF83" i="50" s="1"/>
  <c r="EA54" i="53"/>
  <c r="EA56" i="53" s="1"/>
  <c r="EA83" i="53" s="1"/>
  <c r="AY54" i="53"/>
  <c r="AY56" i="53" s="1"/>
  <c r="AY83" i="53" s="1"/>
  <c r="AQ54" i="53"/>
  <c r="AQ56" i="53" s="1"/>
  <c r="AQ83" i="53" s="1"/>
  <c r="CP54" i="52"/>
  <c r="CP56" i="52" s="1"/>
  <c r="CP83" i="52" s="1"/>
  <c r="DK54" i="49"/>
  <c r="DK56" i="49" s="1"/>
  <c r="DK83" i="49" s="1"/>
  <c r="BG54" i="49"/>
  <c r="BG56" i="49" s="1"/>
  <c r="BG83" i="49" s="1"/>
  <c r="DM269" i="52"/>
  <c r="CG269" i="52"/>
  <c r="DM269" i="51"/>
  <c r="CG269" i="51"/>
  <c r="BE269" i="50"/>
  <c r="AU269" i="50"/>
  <c r="L235" i="51"/>
  <c r="L237" i="51" s="1"/>
  <c r="L239" i="51" s="1"/>
  <c r="J475" i="56" s="1"/>
  <c r="Y235" i="51"/>
  <c r="Y237" i="51" s="1"/>
  <c r="Y239" i="51" s="1"/>
  <c r="W475" i="56" s="1"/>
  <c r="CN235" i="51"/>
  <c r="CN237" i="51" s="1"/>
  <c r="CN239" i="51" s="1"/>
  <c r="CL475" i="56" s="1"/>
  <c r="CG235" i="49"/>
  <c r="CG237" i="49" s="1"/>
  <c r="CG239" i="49" s="1"/>
  <c r="CE473" i="56" s="1"/>
  <c r="CH235" i="49"/>
  <c r="CH237" i="49" s="1"/>
  <c r="CH239" i="49" s="1"/>
  <c r="CF473" i="56" s="1"/>
  <c r="CL235" i="49"/>
  <c r="CL237" i="49" s="1"/>
  <c r="CL239" i="49" s="1"/>
  <c r="CJ473" i="56" s="1"/>
  <c r="CI235" i="52"/>
  <c r="CI237" i="52" s="1"/>
  <c r="CI239" i="52" s="1"/>
  <c r="CG476" i="56" s="1"/>
  <c r="AF235" i="52"/>
  <c r="AF237" i="52" s="1"/>
  <c r="AF239" i="52" s="1"/>
  <c r="AD476" i="56" s="1"/>
  <c r="AR235" i="52"/>
  <c r="AR237" i="52" s="1"/>
  <c r="AR239" i="52" s="1"/>
  <c r="AP476" i="56" s="1"/>
  <c r="DE235" i="52"/>
  <c r="DE237" i="52" s="1"/>
  <c r="DE239" i="52" s="1"/>
  <c r="DC476" i="56" s="1"/>
  <c r="DN235" i="50"/>
  <c r="DN237" i="50" s="1"/>
  <c r="DN239" i="50" s="1"/>
  <c r="DL474" i="56" s="1"/>
  <c r="DW235" i="50"/>
  <c r="DW237" i="50" s="1"/>
  <c r="DW239" i="50" s="1"/>
  <c r="DU474" i="56" s="1"/>
  <c r="Q123" i="50"/>
  <c r="Q125" i="50" s="1"/>
  <c r="Q152" i="50" s="1"/>
  <c r="DI54" i="50"/>
  <c r="DI56" i="50" s="1"/>
  <c r="DI83" i="50" s="1"/>
  <c r="BU54" i="50"/>
  <c r="BU56" i="50" s="1"/>
  <c r="BU83" i="50" s="1"/>
  <c r="CD54" i="53"/>
  <c r="CD56" i="53" s="1"/>
  <c r="CD83" i="53" s="1"/>
  <c r="AP54" i="53"/>
  <c r="AP56" i="53" s="1"/>
  <c r="AP83" i="53" s="1"/>
  <c r="CG54" i="52"/>
  <c r="CG56" i="52" s="1"/>
  <c r="CG83" i="52" s="1"/>
  <c r="CT54" i="49"/>
  <c r="CT56" i="49" s="1"/>
  <c r="CT83" i="49" s="1"/>
  <c r="Z54" i="49"/>
  <c r="Z56" i="49" s="1"/>
  <c r="Z83" i="49" s="1"/>
  <c r="DI269" i="52"/>
  <c r="CC269" i="52"/>
  <c r="DI269" i="51"/>
  <c r="CC269" i="51"/>
  <c r="CK269" i="52"/>
  <c r="AG475" i="56"/>
  <c r="AJ235" i="51"/>
  <c r="AJ237" i="51" s="1"/>
  <c r="AJ239" i="51" s="1"/>
  <c r="AH475" i="56" s="1"/>
  <c r="AG235" i="49"/>
  <c r="AG237" i="49" s="1"/>
  <c r="AG239" i="49" s="1"/>
  <c r="AE473" i="56" s="1"/>
  <c r="AL473" i="56"/>
  <c r="CT235" i="49"/>
  <c r="CT237" i="49" s="1"/>
  <c r="CT239" i="49" s="1"/>
  <c r="CR473" i="56" s="1"/>
  <c r="CZ235" i="52"/>
  <c r="CZ237" i="52" s="1"/>
  <c r="CZ239" i="52" s="1"/>
  <c r="CX476" i="56" s="1"/>
  <c r="DR235" i="52"/>
  <c r="DR237" i="52" s="1"/>
  <c r="DR239" i="52" s="1"/>
  <c r="DP476" i="56" s="1"/>
  <c r="DV235" i="52"/>
  <c r="DV237" i="52" s="1"/>
  <c r="DV239" i="52" s="1"/>
  <c r="DT476" i="56" s="1"/>
  <c r="DV235" i="50"/>
  <c r="DV237" i="50" s="1"/>
  <c r="DV239" i="50" s="1"/>
  <c r="DT474" i="56" s="1"/>
  <c r="CB235" i="50"/>
  <c r="CB237" i="50" s="1"/>
  <c r="CB239" i="50" s="1"/>
  <c r="BZ474" i="56" s="1"/>
  <c r="AH474" i="56"/>
  <c r="BL54" i="50"/>
  <c r="BL56" i="50" s="1"/>
  <c r="BL83" i="50" s="1"/>
  <c r="BE269" i="53"/>
  <c r="DY54" i="53"/>
  <c r="DY56" i="53" s="1"/>
  <c r="DY83" i="53" s="1"/>
  <c r="AG54" i="53"/>
  <c r="AG56" i="53" s="1"/>
  <c r="AG83" i="53" s="1"/>
  <c r="J139" i="50"/>
  <c r="J141" i="50" s="1"/>
  <c r="J154" i="50" s="1"/>
  <c r="EB54" i="52"/>
  <c r="EB56" i="52" s="1"/>
  <c r="EB83" i="52" s="1"/>
  <c r="BP54" i="52"/>
  <c r="BP56" i="52" s="1"/>
  <c r="BP83" i="52" s="1"/>
  <c r="AJ54" i="52"/>
  <c r="AJ56" i="52" s="1"/>
  <c r="AJ83" i="52" s="1"/>
  <c r="BU54" i="49"/>
  <c r="BU56" i="49" s="1"/>
  <c r="BU83" i="49" s="1"/>
  <c r="AW54" i="49"/>
  <c r="AW56" i="49" s="1"/>
  <c r="AW83" i="49" s="1"/>
  <c r="DE269" i="52"/>
  <c r="BY269" i="52"/>
  <c r="DE269" i="51"/>
  <c r="BY269" i="51"/>
  <c r="BC269" i="50"/>
  <c r="AQ269" i="50"/>
  <c r="DQ269" i="51"/>
  <c r="W235" i="51"/>
  <c r="W237" i="51" s="1"/>
  <c r="W239" i="51" s="1"/>
  <c r="U475" i="56" s="1"/>
  <c r="DB235" i="51"/>
  <c r="DB237" i="51" s="1"/>
  <c r="DB239" i="51" s="1"/>
  <c r="CZ475" i="56" s="1"/>
  <c r="DC235" i="51"/>
  <c r="DC237" i="51" s="1"/>
  <c r="DC239" i="51" s="1"/>
  <c r="DA475" i="56" s="1"/>
  <c r="BM235" i="49"/>
  <c r="BM237" i="49" s="1"/>
  <c r="BM239" i="49" s="1"/>
  <c r="BK473" i="56" s="1"/>
  <c r="CX235" i="49"/>
  <c r="CX237" i="49" s="1"/>
  <c r="CX239" i="49" s="1"/>
  <c r="CV473" i="56" s="1"/>
  <c r="DZ235" i="52"/>
  <c r="DZ237" i="52" s="1"/>
  <c r="DZ239" i="52" s="1"/>
  <c r="DX476" i="56" s="1"/>
  <c r="AG235" i="50"/>
  <c r="AG237" i="50" s="1"/>
  <c r="AG239" i="50" s="1"/>
  <c r="AE474" i="56" s="1"/>
  <c r="Y269" i="53"/>
  <c r="DH54" i="53"/>
  <c r="DH56" i="53" s="1"/>
  <c r="DH83" i="53" s="1"/>
  <c r="BL54" i="53"/>
  <c r="BL56" i="53" s="1"/>
  <c r="BL83" i="53" s="1"/>
  <c r="DK54" i="52"/>
  <c r="DK56" i="52" s="1"/>
  <c r="DK83" i="52" s="1"/>
  <c r="CM54" i="52"/>
  <c r="CM56" i="52" s="1"/>
  <c r="CM83" i="52" s="1"/>
  <c r="CR54" i="49"/>
  <c r="CR56" i="49" s="1"/>
  <c r="CR83" i="49" s="1"/>
  <c r="BT54" i="49"/>
  <c r="BT56" i="49" s="1"/>
  <c r="BT83" i="49" s="1"/>
  <c r="AN54" i="49"/>
  <c r="AN56" i="49" s="1"/>
  <c r="AN83" i="49" s="1"/>
  <c r="DA269" i="52"/>
  <c r="BU269" i="52"/>
  <c r="DA269" i="51"/>
  <c r="BU269" i="51"/>
  <c r="AY235" i="51"/>
  <c r="AY237" i="51" s="1"/>
  <c r="AY239" i="51" s="1"/>
  <c r="AW475" i="56" s="1"/>
  <c r="BH235" i="49"/>
  <c r="BH237" i="49" s="1"/>
  <c r="BH239" i="49" s="1"/>
  <c r="BF473" i="56" s="1"/>
  <c r="BV235" i="52"/>
  <c r="BV237" i="52" s="1"/>
  <c r="BV239" i="52" s="1"/>
  <c r="BT476" i="56" s="1"/>
  <c r="DM235" i="50"/>
  <c r="DM237" i="50" s="1"/>
  <c r="DM239" i="50" s="1"/>
  <c r="DK474" i="56" s="1"/>
  <c r="DK235" i="50"/>
  <c r="DK237" i="50" s="1"/>
  <c r="DK239" i="50" s="1"/>
  <c r="DI474" i="56" s="1"/>
  <c r="DJ474" i="56"/>
  <c r="BJ54" i="50"/>
  <c r="BJ56" i="50" s="1"/>
  <c r="BJ83" i="50" s="1"/>
  <c r="DW54" i="53"/>
  <c r="DW56" i="53" s="1"/>
  <c r="DW83" i="53" s="1"/>
  <c r="W54" i="53"/>
  <c r="W56" i="53" s="1"/>
  <c r="W83" i="53" s="1"/>
  <c r="DZ54" i="52"/>
  <c r="DZ56" i="52" s="1"/>
  <c r="DZ83" i="52" s="1"/>
  <c r="CW269" i="52"/>
  <c r="BQ269" i="52"/>
  <c r="CW269" i="51"/>
  <c r="BQ269" i="51"/>
  <c r="BK269" i="50"/>
  <c r="AZ269" i="50"/>
  <c r="AM235" i="51"/>
  <c r="AM237" i="51" s="1"/>
  <c r="AM239" i="51" s="1"/>
  <c r="AK475" i="56" s="1"/>
  <c r="DS235" i="51"/>
  <c r="DS237" i="51" s="1"/>
  <c r="DS239" i="51" s="1"/>
  <c r="DQ475" i="56" s="1"/>
  <c r="CJ235" i="53"/>
  <c r="CJ237" i="53" s="1"/>
  <c r="CJ239" i="53" s="1"/>
  <c r="CH477" i="56" s="1"/>
  <c r="DQ235" i="49"/>
  <c r="DQ237" i="49" s="1"/>
  <c r="DQ239" i="49" s="1"/>
  <c r="DO473" i="56" s="1"/>
  <c r="BC235" i="52"/>
  <c r="BC237" i="52" s="1"/>
  <c r="BC239" i="52" s="1"/>
  <c r="BA476" i="56" s="1"/>
  <c r="Q235" i="52"/>
  <c r="Q237" i="52" s="1"/>
  <c r="Q239" i="52" s="1"/>
  <c r="O476" i="56" s="1"/>
  <c r="CB476" i="56"/>
  <c r="CQ235" i="50"/>
  <c r="CQ237" i="50" s="1"/>
  <c r="CQ239" i="50" s="1"/>
  <c r="CO474" i="56" s="1"/>
  <c r="DI235" i="50"/>
  <c r="DI237" i="50" s="1"/>
  <c r="DI239" i="50" s="1"/>
  <c r="DG474" i="56" s="1"/>
  <c r="DR235" i="50"/>
  <c r="DR237" i="50" s="1"/>
  <c r="DR239" i="50" s="1"/>
  <c r="DP474" i="56" s="1"/>
  <c r="BG235" i="50"/>
  <c r="BG237" i="50" s="1"/>
  <c r="BG239" i="50" s="1"/>
  <c r="BE474" i="56" s="1"/>
  <c r="T271" i="49"/>
  <c r="CW54" i="50"/>
  <c r="CW56" i="50" s="1"/>
  <c r="CW83" i="50" s="1"/>
  <c r="BY54" i="50"/>
  <c r="BY56" i="50" s="1"/>
  <c r="BY83" i="50" s="1"/>
  <c r="AC54" i="50"/>
  <c r="AC56" i="50" s="1"/>
  <c r="AC83" i="50" s="1"/>
  <c r="DN54" i="53"/>
  <c r="DN56" i="53" s="1"/>
  <c r="DN83" i="53" s="1"/>
  <c r="DF54" i="53"/>
  <c r="DF56" i="53" s="1"/>
  <c r="DF83" i="53" s="1"/>
  <c r="CH54" i="53"/>
  <c r="CH56" i="53" s="1"/>
  <c r="CH83" i="53" s="1"/>
  <c r="AD54" i="53"/>
  <c r="AD56" i="53" s="1"/>
  <c r="AD83" i="53" s="1"/>
  <c r="CS54" i="52"/>
  <c r="CS56" i="52" s="1"/>
  <c r="CS83" i="52" s="1"/>
  <c r="BU54" i="52"/>
  <c r="BU56" i="52" s="1"/>
  <c r="BU83" i="52" s="1"/>
  <c r="BR54" i="49"/>
  <c r="BR56" i="49" s="1"/>
  <c r="BR83" i="49" s="1"/>
  <c r="BJ54" i="49"/>
  <c r="BJ56" i="49" s="1"/>
  <c r="BJ83" i="49" s="1"/>
  <c r="BB54" i="49"/>
  <c r="BB56" i="49" s="1"/>
  <c r="BB83" i="49" s="1"/>
  <c r="DY269" i="52"/>
  <c r="CS269" i="52"/>
  <c r="AK269" i="52"/>
  <c r="DY269" i="51"/>
  <c r="CS269" i="51"/>
  <c r="AK269" i="51"/>
  <c r="BJ269" i="50"/>
  <c r="AY269" i="50"/>
  <c r="DQ269" i="52"/>
  <c r="CK269" i="51"/>
  <c r="DY235" i="51"/>
  <c r="DY237" i="51" s="1"/>
  <c r="DY239" i="51" s="1"/>
  <c r="DW475" i="56" s="1"/>
  <c r="BN235" i="51"/>
  <c r="BN237" i="51" s="1"/>
  <c r="BN239" i="51" s="1"/>
  <c r="BL475" i="56" s="1"/>
  <c r="CV235" i="49"/>
  <c r="CV237" i="49" s="1"/>
  <c r="CV239" i="49" s="1"/>
  <c r="CT473" i="56" s="1"/>
  <c r="DU235" i="49"/>
  <c r="DU237" i="49" s="1"/>
  <c r="DU239" i="49" s="1"/>
  <c r="DS473" i="56" s="1"/>
  <c r="BY235" i="50"/>
  <c r="BY237" i="50" s="1"/>
  <c r="BY239" i="50" s="1"/>
  <c r="BW474" i="56" s="1"/>
  <c r="AM235" i="50"/>
  <c r="AM237" i="50" s="1"/>
  <c r="AM239" i="50" s="1"/>
  <c r="AK474" i="56" s="1"/>
  <c r="BM474" i="56"/>
  <c r="CN54" i="50"/>
  <c r="CN56" i="50" s="1"/>
  <c r="CN83" i="50" s="1"/>
  <c r="BX54" i="50"/>
  <c r="BX56" i="50" s="1"/>
  <c r="BX83" i="50" s="1"/>
  <c r="AZ54" i="50"/>
  <c r="AZ56" i="50" s="1"/>
  <c r="AZ83" i="50" s="1"/>
  <c r="T54" i="50"/>
  <c r="T56" i="50" s="1"/>
  <c r="T83" i="50" s="1"/>
  <c r="AS54" i="53"/>
  <c r="AS56" i="53" s="1"/>
  <c r="AS83" i="53" s="1"/>
  <c r="DH54" i="52"/>
  <c r="DH56" i="52" s="1"/>
  <c r="DH83" i="52" s="1"/>
  <c r="CZ54" i="52"/>
  <c r="CZ56" i="52" s="1"/>
  <c r="CZ83" i="52" s="1"/>
  <c r="AS54" i="49"/>
  <c r="AS56" i="49" s="1"/>
  <c r="AS83" i="49" s="1"/>
  <c r="AC54" i="49"/>
  <c r="AC56" i="49" s="1"/>
  <c r="AC83" i="49" s="1"/>
  <c r="M54" i="49"/>
  <c r="M56" i="49" s="1"/>
  <c r="M83" i="49" s="1"/>
  <c r="DU269" i="52"/>
  <c r="CO269" i="52"/>
  <c r="Y269" i="52"/>
  <c r="DU269" i="51"/>
  <c r="CO269" i="51"/>
  <c r="AC269" i="51"/>
  <c r="BH269" i="50"/>
  <c r="AW269" i="50"/>
  <c r="DG235" i="51"/>
  <c r="DG237" i="51" s="1"/>
  <c r="DG239" i="51" s="1"/>
  <c r="DE475" i="56" s="1"/>
  <c r="BM235" i="51"/>
  <c r="BM237" i="51" s="1"/>
  <c r="BM239" i="51" s="1"/>
  <c r="BK475" i="56" s="1"/>
  <c r="BV235" i="53"/>
  <c r="BV237" i="53" s="1"/>
  <c r="BV239" i="53" s="1"/>
  <c r="BT477" i="56" s="1"/>
  <c r="AF235" i="53"/>
  <c r="AF237" i="53" s="1"/>
  <c r="AF239" i="53" s="1"/>
  <c r="AD477" i="56" s="1"/>
  <c r="AD235" i="50"/>
  <c r="AD237" i="50" s="1"/>
  <c r="AD239" i="50" s="1"/>
  <c r="AB474" i="56" s="1"/>
  <c r="AT474" i="56"/>
  <c r="DZ235" i="50"/>
  <c r="DZ237" i="50" s="1"/>
  <c r="DZ239" i="50" s="1"/>
  <c r="DX474" i="56" s="1"/>
  <c r="N271" i="49"/>
  <c r="BP54" i="50"/>
  <c r="BP56" i="50" s="1"/>
  <c r="BP83" i="50" s="1"/>
  <c r="AR54" i="50"/>
  <c r="AR56" i="50" s="1"/>
  <c r="AR83" i="50" s="1"/>
  <c r="CK269" i="53"/>
  <c r="CM54" i="53"/>
  <c r="CM56" i="53" s="1"/>
  <c r="CM83" i="53" s="1"/>
  <c r="CT54" i="52"/>
  <c r="CT56" i="52" s="1"/>
  <c r="CT83" i="52" s="1"/>
  <c r="BV54" i="52"/>
  <c r="BV56" i="52" s="1"/>
  <c r="BV83" i="52" s="1"/>
  <c r="Z54" i="52"/>
  <c r="Z56" i="52" s="1"/>
  <c r="Z83" i="52" s="1"/>
  <c r="DO54" i="49"/>
  <c r="DO56" i="49" s="1"/>
  <c r="DO83" i="49" s="1"/>
  <c r="AE54" i="49"/>
  <c r="AE56" i="49" s="1"/>
  <c r="AE83" i="49" s="1"/>
  <c r="U269" i="52"/>
  <c r="Y269" i="51"/>
  <c r="AO269" i="50"/>
  <c r="BW235" i="51"/>
  <c r="BW237" i="51" s="1"/>
  <c r="BW239" i="51" s="1"/>
  <c r="Q235" i="53"/>
  <c r="Q237" i="53" s="1"/>
  <c r="Q239" i="53" s="1"/>
  <c r="O477" i="56" s="1"/>
  <c r="BV474" i="56"/>
  <c r="BU269" i="53"/>
  <c r="DJ54" i="53"/>
  <c r="DJ56" i="53" s="1"/>
  <c r="DJ83" i="53" s="1"/>
  <c r="R54" i="53"/>
  <c r="R56" i="53" s="1"/>
  <c r="R83" i="53" s="1"/>
  <c r="DQ54" i="52"/>
  <c r="DQ56" i="52" s="1"/>
  <c r="DQ83" i="52" s="1"/>
  <c r="DI54" i="52"/>
  <c r="DI56" i="52" s="1"/>
  <c r="DI83" i="52" s="1"/>
  <c r="DN54" i="49"/>
  <c r="DN56" i="49" s="1"/>
  <c r="DN83" i="49" s="1"/>
  <c r="CX54" i="49"/>
  <c r="CX56" i="49" s="1"/>
  <c r="CX83" i="49" s="1"/>
  <c r="CH54" i="49"/>
  <c r="CH56" i="49" s="1"/>
  <c r="CH83" i="49" s="1"/>
  <c r="AM269" i="50"/>
  <c r="BI475" i="56"/>
  <c r="CC235" i="51"/>
  <c r="CC237" i="51" s="1"/>
  <c r="CC239" i="51" s="1"/>
  <c r="CA475" i="56" s="1"/>
  <c r="T235" i="51"/>
  <c r="T237" i="51" s="1"/>
  <c r="T239" i="51" s="1"/>
  <c r="R475" i="56" s="1"/>
  <c r="CY235" i="53"/>
  <c r="CY237" i="53" s="1"/>
  <c r="CY239" i="53" s="1"/>
  <c r="CW477" i="56" s="1"/>
  <c r="DX235" i="50"/>
  <c r="DX237" i="50" s="1"/>
  <c r="DX239" i="50" s="1"/>
  <c r="DV474" i="56" s="1"/>
  <c r="S235" i="50"/>
  <c r="S237" i="50" s="1"/>
  <c r="S239" i="50" s="1"/>
  <c r="Q474" i="56" s="1"/>
  <c r="CT54" i="50"/>
  <c r="CT56" i="50" s="1"/>
  <c r="CT83" i="50" s="1"/>
  <c r="DA54" i="53"/>
  <c r="DA56" i="53" s="1"/>
  <c r="DA83" i="53" s="1"/>
  <c r="BM54" i="53"/>
  <c r="BM56" i="53" s="1"/>
  <c r="BM83" i="53" s="1"/>
  <c r="CR54" i="52"/>
  <c r="CR56" i="52" s="1"/>
  <c r="CR83" i="52" s="1"/>
  <c r="BT54" i="52"/>
  <c r="BT56" i="52" s="1"/>
  <c r="BT83" i="52" s="1"/>
  <c r="CW54" i="49"/>
  <c r="CW56" i="49" s="1"/>
  <c r="CW83" i="49" s="1"/>
  <c r="CO54" i="49"/>
  <c r="CO56" i="49" s="1"/>
  <c r="CO83" i="49" s="1"/>
  <c r="BM269" i="52"/>
  <c r="BM269" i="51"/>
  <c r="AL269" i="50"/>
  <c r="DV235" i="51"/>
  <c r="DV237" i="51" s="1"/>
  <c r="DV239" i="51" s="1"/>
  <c r="DT475" i="56" s="1"/>
  <c r="BS235" i="51"/>
  <c r="BS237" i="51" s="1"/>
  <c r="BS239" i="51" s="1"/>
  <c r="BQ475" i="56" s="1"/>
  <c r="Z235" i="51"/>
  <c r="Z237" i="51" s="1"/>
  <c r="Z239" i="51" s="1"/>
  <c r="X475" i="56" s="1"/>
  <c r="AB235" i="51"/>
  <c r="AB237" i="51" s="1"/>
  <c r="AB239" i="51" s="1"/>
  <c r="Z475" i="56" s="1"/>
  <c r="AC235" i="53"/>
  <c r="AC237" i="53" s="1"/>
  <c r="AC239" i="53" s="1"/>
  <c r="AA477" i="56" s="1"/>
  <c r="CV477" i="56"/>
  <c r="DG235" i="53"/>
  <c r="DG237" i="53" s="1"/>
  <c r="DG239" i="53" s="1"/>
  <c r="DE477" i="56" s="1"/>
  <c r="BT235" i="50"/>
  <c r="BT237" i="50" s="1"/>
  <c r="BT239" i="50" s="1"/>
  <c r="BR474" i="56" s="1"/>
  <c r="CL235" i="50"/>
  <c r="CL237" i="50" s="1"/>
  <c r="CL239" i="50" s="1"/>
  <c r="CJ474" i="56" s="1"/>
  <c r="CS54" i="50"/>
  <c r="CS56" i="50" s="1"/>
  <c r="CS83" i="50" s="1"/>
  <c r="AO54" i="50"/>
  <c r="AO56" i="50" s="1"/>
  <c r="AO83" i="50" s="1"/>
  <c r="Y54" i="50"/>
  <c r="Y56" i="50" s="1"/>
  <c r="Y83" i="50" s="1"/>
  <c r="AO269" i="53"/>
  <c r="DH271" i="49"/>
  <c r="CJ54" i="53"/>
  <c r="CJ56" i="53" s="1"/>
  <c r="CJ83" i="53" s="1"/>
  <c r="AV54" i="53"/>
  <c r="AV56" i="53" s="1"/>
  <c r="AV83" i="53" s="1"/>
  <c r="DW54" i="52"/>
  <c r="DW56" i="52" s="1"/>
  <c r="DW83" i="52" s="1"/>
  <c r="CY54" i="52"/>
  <c r="CY56" i="52" s="1"/>
  <c r="CY83" i="52" s="1"/>
  <c r="AB54" i="49"/>
  <c r="AB56" i="49" s="1"/>
  <c r="AB83" i="49" s="1"/>
  <c r="BE269" i="52"/>
  <c r="BI269" i="51"/>
  <c r="DM271" i="49"/>
  <c r="AJ269" i="50"/>
  <c r="BS476" i="56"/>
  <c r="CJ235" i="51"/>
  <c r="CJ237" i="51" s="1"/>
  <c r="CJ239" i="51" s="1"/>
  <c r="CH475" i="56" s="1"/>
  <c r="CS235" i="51"/>
  <c r="CS237" i="51" s="1"/>
  <c r="CS239" i="51" s="1"/>
  <c r="CQ475" i="56" s="1"/>
  <c r="CU235" i="51"/>
  <c r="CU237" i="51" s="1"/>
  <c r="CU239" i="51" s="1"/>
  <c r="CS475" i="56" s="1"/>
  <c r="AQ235" i="53"/>
  <c r="AQ237" i="53" s="1"/>
  <c r="AQ239" i="53" s="1"/>
  <c r="AO477" i="56" s="1"/>
  <c r="AK235" i="53"/>
  <c r="AK237" i="53" s="1"/>
  <c r="AK239" i="53" s="1"/>
  <c r="AI477" i="56" s="1"/>
  <c r="CR235" i="49"/>
  <c r="CR237" i="49" s="1"/>
  <c r="CR239" i="49" s="1"/>
  <c r="CP473" i="56" s="1"/>
  <c r="AY235" i="52"/>
  <c r="AY237" i="52" s="1"/>
  <c r="AY239" i="52" s="1"/>
  <c r="AW476" i="56" s="1"/>
  <c r="R271" i="49"/>
  <c r="DG54" i="53"/>
  <c r="DG56" i="53" s="1"/>
  <c r="DG83" i="53" s="1"/>
  <c r="BK54" i="53"/>
  <c r="BK56" i="53" s="1"/>
  <c r="BK83" i="53" s="1"/>
  <c r="O54" i="53"/>
  <c r="O56" i="53" s="1"/>
  <c r="O83" i="53" s="1"/>
  <c r="BJ54" i="52"/>
  <c r="BJ56" i="52" s="1"/>
  <c r="BJ83" i="52" s="1"/>
  <c r="AL54" i="52"/>
  <c r="AL56" i="52" s="1"/>
  <c r="AL83" i="52" s="1"/>
  <c r="AQ54" i="49"/>
  <c r="AQ56" i="49" s="1"/>
  <c r="AQ83" i="49" s="1"/>
  <c r="BA269" i="52"/>
  <c r="BE269" i="51"/>
  <c r="AD269" i="50"/>
  <c r="AQ235" i="51"/>
  <c r="AQ237" i="51" s="1"/>
  <c r="AQ239" i="51" s="1"/>
  <c r="AO475" i="56" s="1"/>
  <c r="AY235" i="53"/>
  <c r="AY237" i="53" s="1"/>
  <c r="AY239" i="53" s="1"/>
  <c r="AW477" i="56" s="1"/>
  <c r="AQ474" i="56"/>
  <c r="CA235" i="50"/>
  <c r="CA237" i="50" s="1"/>
  <c r="CA239" i="50" s="1"/>
  <c r="BY474" i="56" s="1"/>
  <c r="CZ474" i="56"/>
  <c r="DA474" i="56"/>
  <c r="AP474" i="56"/>
  <c r="DG54" i="50"/>
  <c r="DG56" i="50" s="1"/>
  <c r="DG83" i="50" s="1"/>
  <c r="CI54" i="50"/>
  <c r="CI56" i="50" s="1"/>
  <c r="CI83" i="50" s="1"/>
  <c r="BS54" i="50"/>
  <c r="BS56" i="50" s="1"/>
  <c r="BS83" i="50" s="1"/>
  <c r="CX54" i="53"/>
  <c r="CX56" i="53" s="1"/>
  <c r="CX83" i="53" s="1"/>
  <c r="CW54" i="52"/>
  <c r="CW56" i="52" s="1"/>
  <c r="CW83" i="52" s="1"/>
  <c r="DJ54" i="49"/>
  <c r="DJ56" i="49" s="1"/>
  <c r="DJ83" i="49" s="1"/>
  <c r="AO269" i="52"/>
  <c r="AO269" i="51"/>
  <c r="CC235" i="53"/>
  <c r="CC237" i="53" s="1"/>
  <c r="CC239" i="53" s="1"/>
  <c r="CA477" i="56" s="1"/>
  <c r="BF235" i="53"/>
  <c r="BF237" i="53" s="1"/>
  <c r="BF239" i="53" s="1"/>
  <c r="BD477" i="56" s="1"/>
  <c r="BG235" i="53"/>
  <c r="BG237" i="53" s="1"/>
  <c r="BG239" i="53" s="1"/>
  <c r="BE477" i="56" s="1"/>
  <c r="AZ235" i="53"/>
  <c r="AZ237" i="53" s="1"/>
  <c r="AZ239" i="53" s="1"/>
  <c r="AX477" i="56" s="1"/>
  <c r="DL235" i="53"/>
  <c r="DL237" i="53" s="1"/>
  <c r="DL239" i="53" s="1"/>
  <c r="DJ477" i="56" s="1"/>
  <c r="CW476" i="56"/>
  <c r="M235" i="50"/>
  <c r="M237" i="50" s="1"/>
  <c r="M239" i="50" s="1"/>
  <c r="K474" i="56" s="1"/>
  <c r="W235" i="50"/>
  <c r="W237" i="50" s="1"/>
  <c r="W239" i="50" s="1"/>
  <c r="U474" i="56" s="1"/>
  <c r="CR235" i="50"/>
  <c r="CR237" i="50" s="1"/>
  <c r="CR239" i="50" s="1"/>
  <c r="CP474" i="56" s="1"/>
  <c r="AZ235" i="50"/>
  <c r="AZ237" i="50" s="1"/>
  <c r="AZ239" i="50" s="1"/>
  <c r="AX474" i="56" s="1"/>
  <c r="DV54" i="50"/>
  <c r="DV56" i="50" s="1"/>
  <c r="DV83" i="50" s="1"/>
  <c r="BZ54" i="50"/>
  <c r="BZ56" i="50" s="1"/>
  <c r="BZ83" i="50" s="1"/>
  <c r="AD54" i="50"/>
  <c r="AD56" i="50" s="1"/>
  <c r="AD83" i="50" s="1"/>
  <c r="BY54" i="53"/>
  <c r="BY56" i="53" s="1"/>
  <c r="BY83" i="53" s="1"/>
  <c r="DD54" i="52"/>
  <c r="DD56" i="52" s="1"/>
  <c r="DD83" i="52" s="1"/>
  <c r="BX54" i="52"/>
  <c r="BX56" i="52" s="1"/>
  <c r="BX83" i="52" s="1"/>
  <c r="AZ54" i="52"/>
  <c r="AZ56" i="52" s="1"/>
  <c r="AZ83" i="52" s="1"/>
  <c r="CK54" i="49"/>
  <c r="CK56" i="49" s="1"/>
  <c r="CK83" i="49" s="1"/>
  <c r="BM54" i="49"/>
  <c r="BM56" i="49" s="1"/>
  <c r="BM83" i="49" s="1"/>
  <c r="BE54" i="49"/>
  <c r="BE56" i="49" s="1"/>
  <c r="BE83" i="49" s="1"/>
  <c r="AG54" i="49"/>
  <c r="AG56" i="49" s="1"/>
  <c r="AG83" i="49" s="1"/>
  <c r="AR269" i="50"/>
  <c r="CG235" i="51"/>
  <c r="CG237" i="51" s="1"/>
  <c r="CG239" i="51" s="1"/>
  <c r="CE475" i="56" s="1"/>
  <c r="M235" i="51"/>
  <c r="M237" i="51" s="1"/>
  <c r="M239" i="51" s="1"/>
  <c r="K475" i="56" s="1"/>
  <c r="AP235" i="51"/>
  <c r="AP237" i="51" s="1"/>
  <c r="AP239" i="51" s="1"/>
  <c r="AN475" i="56" s="1"/>
  <c r="DD235" i="51"/>
  <c r="DD237" i="51" s="1"/>
  <c r="DD239" i="51" s="1"/>
  <c r="DB475" i="56" s="1"/>
  <c r="DD235" i="49"/>
  <c r="DD237" i="49" s="1"/>
  <c r="DD239" i="49" s="1"/>
  <c r="DB473" i="56" s="1"/>
  <c r="P235" i="49"/>
  <c r="P237" i="49" s="1"/>
  <c r="P239" i="49" s="1"/>
  <c r="N473" i="56" s="1"/>
  <c r="BL473" i="56"/>
  <c r="BG235" i="49"/>
  <c r="BG237" i="49" s="1"/>
  <c r="BG239" i="49" s="1"/>
  <c r="BE473" i="56" s="1"/>
  <c r="AS235" i="49"/>
  <c r="AS237" i="49" s="1"/>
  <c r="AS239" i="49" s="1"/>
  <c r="AQ473" i="56" s="1"/>
  <c r="DA235" i="49"/>
  <c r="DA237" i="49" s="1"/>
  <c r="DA239" i="49" s="1"/>
  <c r="CY473" i="56" s="1"/>
  <c r="DQ235" i="52"/>
  <c r="DQ237" i="52" s="1"/>
  <c r="DQ239" i="52" s="1"/>
  <c r="DO476" i="56" s="1"/>
  <c r="AI271" i="49"/>
  <c r="DU269" i="53"/>
  <c r="DI269" i="53"/>
  <c r="CU269" i="53"/>
  <c r="CI269" i="53"/>
  <c r="BS269" i="53"/>
  <c r="BC269" i="53"/>
  <c r="AM269" i="53"/>
  <c r="W269" i="53"/>
  <c r="AZ271" i="49"/>
  <c r="X269" i="50"/>
  <c r="CO235" i="51"/>
  <c r="CO237" i="51" s="1"/>
  <c r="CO239" i="51" s="1"/>
  <c r="CM475" i="56" s="1"/>
  <c r="AK235" i="51"/>
  <c r="AK237" i="51" s="1"/>
  <c r="AK239" i="51" s="1"/>
  <c r="AI475" i="56" s="1"/>
  <c r="AE235" i="51"/>
  <c r="AE237" i="51" s="1"/>
  <c r="AE239" i="51" s="1"/>
  <c r="AC475" i="56" s="1"/>
  <c r="CZ235" i="51"/>
  <c r="CZ237" i="51" s="1"/>
  <c r="CZ239" i="51" s="1"/>
  <c r="CX475" i="56" s="1"/>
  <c r="AZ235" i="51"/>
  <c r="AZ237" i="51" s="1"/>
  <c r="AZ239" i="51" s="1"/>
  <c r="AX475" i="56" s="1"/>
  <c r="BM473" i="56"/>
  <c r="BB235" i="49"/>
  <c r="BB237" i="49" s="1"/>
  <c r="BB239" i="49" s="1"/>
  <c r="AZ473" i="56" s="1"/>
  <c r="BD235" i="49"/>
  <c r="BD237" i="49" s="1"/>
  <c r="BD239" i="49" s="1"/>
  <c r="BB473" i="56" s="1"/>
  <c r="DI235" i="49"/>
  <c r="DI237" i="49" s="1"/>
  <c r="DI239" i="49" s="1"/>
  <c r="DG473" i="56" s="1"/>
  <c r="DP235" i="52"/>
  <c r="DP237" i="52" s="1"/>
  <c r="DP239" i="52" s="1"/>
  <c r="DN476" i="56" s="1"/>
  <c r="BO235" i="52"/>
  <c r="BO237" i="52" s="1"/>
  <c r="BO239" i="52" s="1"/>
  <c r="BM476" i="56" s="1"/>
  <c r="BQ235" i="52"/>
  <c r="BQ237" i="52" s="1"/>
  <c r="BQ239" i="52" s="1"/>
  <c r="BO476" i="56" s="1"/>
  <c r="DS269" i="53"/>
  <c r="DG269" i="53"/>
  <c r="CT269" i="53"/>
  <c r="CG269" i="53"/>
  <c r="BQ269" i="53"/>
  <c r="BA269" i="53"/>
  <c r="AK269" i="53"/>
  <c r="U269" i="53"/>
  <c r="N123" i="50"/>
  <c r="N125" i="50" s="1"/>
  <c r="N152" i="50" s="1"/>
  <c r="T269" i="50"/>
  <c r="CY235" i="51"/>
  <c r="CY237" i="51" s="1"/>
  <c r="CY239" i="51" s="1"/>
  <c r="CW475" i="56" s="1"/>
  <c r="DT235" i="51"/>
  <c r="DT237" i="51" s="1"/>
  <c r="DT239" i="51" s="1"/>
  <c r="DR475" i="56" s="1"/>
  <c r="DT235" i="49"/>
  <c r="DT237" i="49" s="1"/>
  <c r="DT239" i="49" s="1"/>
  <c r="DR473" i="56" s="1"/>
  <c r="DR235" i="49"/>
  <c r="DR237" i="49" s="1"/>
  <c r="DR239" i="49" s="1"/>
  <c r="DP473" i="56" s="1"/>
  <c r="BL235" i="52"/>
  <c r="BL237" i="52" s="1"/>
  <c r="BL239" i="52" s="1"/>
  <c r="BJ476" i="56" s="1"/>
  <c r="BY235" i="52"/>
  <c r="BY237" i="52" s="1"/>
  <c r="BY239" i="52" s="1"/>
  <c r="BW476" i="56" s="1"/>
  <c r="CH235" i="52"/>
  <c r="CH237" i="52" s="1"/>
  <c r="CH239" i="52" s="1"/>
  <c r="CF476" i="56" s="1"/>
  <c r="DR474" i="56"/>
  <c r="DR269" i="53"/>
  <c r="DE269" i="53"/>
  <c r="CS269" i="53"/>
  <c r="CE269" i="53"/>
  <c r="BO269" i="53"/>
  <c r="AY269" i="53"/>
  <c r="AI269" i="53"/>
  <c r="S269" i="53"/>
  <c r="AW269" i="52"/>
  <c r="Q269" i="52"/>
  <c r="BA269" i="51"/>
  <c r="U269" i="51"/>
  <c r="J54" i="52"/>
  <c r="J56" i="52" s="1"/>
  <c r="AG269" i="50"/>
  <c r="Q269" i="50"/>
  <c r="DZ235" i="51"/>
  <c r="DZ237" i="51" s="1"/>
  <c r="DZ239" i="51" s="1"/>
  <c r="DX475" i="56" s="1"/>
  <c r="BP235" i="51"/>
  <c r="BP237" i="51" s="1"/>
  <c r="BP239" i="51" s="1"/>
  <c r="BN475" i="56" s="1"/>
  <c r="EB235" i="51"/>
  <c r="EB237" i="51" s="1"/>
  <c r="EB239" i="51" s="1"/>
  <c r="DZ475" i="56" s="1"/>
  <c r="K235" i="49"/>
  <c r="K237" i="49" s="1"/>
  <c r="K239" i="49" s="1"/>
  <c r="I473" i="56" s="1"/>
  <c r="CP235" i="52"/>
  <c r="CP237" i="52" s="1"/>
  <c r="CP239" i="52" s="1"/>
  <c r="CN476" i="56" s="1"/>
  <c r="CN474" i="56"/>
  <c r="AW271" i="49"/>
  <c r="DQ269" i="53"/>
  <c r="DC269" i="53"/>
  <c r="CQ269" i="53"/>
  <c r="CC269" i="53"/>
  <c r="BM269" i="53"/>
  <c r="AW269" i="53"/>
  <c r="AG269" i="53"/>
  <c r="Q269" i="53"/>
  <c r="AS269" i="52"/>
  <c r="M269" i="52"/>
  <c r="AW269" i="51"/>
  <c r="Q269" i="51"/>
  <c r="AF269" i="50"/>
  <c r="P269" i="50"/>
  <c r="BL235" i="51"/>
  <c r="BL237" i="51" s="1"/>
  <c r="BL239" i="51" s="1"/>
  <c r="BJ475" i="56" s="1"/>
  <c r="AA235" i="49"/>
  <c r="AA237" i="49" s="1"/>
  <c r="AA239" i="49" s="1"/>
  <c r="Y473" i="56" s="1"/>
  <c r="L473" i="56"/>
  <c r="BU235" i="49"/>
  <c r="BU237" i="49" s="1"/>
  <c r="BU239" i="49" s="1"/>
  <c r="BS473" i="56" s="1"/>
  <c r="AH235" i="52"/>
  <c r="AH237" i="52" s="1"/>
  <c r="AH239" i="52" s="1"/>
  <c r="AF476" i="56" s="1"/>
  <c r="CN235" i="52"/>
  <c r="CN237" i="52" s="1"/>
  <c r="CN239" i="52" s="1"/>
  <c r="CL476" i="56" s="1"/>
  <c r="CX235" i="52"/>
  <c r="CX237" i="52" s="1"/>
  <c r="CX239" i="52" s="1"/>
  <c r="CV476" i="56" s="1"/>
  <c r="CE474" i="56"/>
  <c r="AD271" i="49"/>
  <c r="EA269" i="53"/>
  <c r="DO269" i="53"/>
  <c r="DB269" i="53"/>
  <c r="CO269" i="53"/>
  <c r="CA269" i="53"/>
  <c r="BK269" i="53"/>
  <c r="AU269" i="53"/>
  <c r="AE269" i="53"/>
  <c r="O269" i="53"/>
  <c r="AS269" i="51"/>
  <c r="M269" i="51"/>
  <c r="AE269" i="50"/>
  <c r="L269" i="50"/>
  <c r="AZ475" i="56"/>
  <c r="W235" i="52"/>
  <c r="W237" i="52" s="1"/>
  <c r="W239" i="52" s="1"/>
  <c r="U476" i="56" s="1"/>
  <c r="X235" i="52"/>
  <c r="X237" i="52" s="1"/>
  <c r="X239" i="52" s="1"/>
  <c r="V476" i="56" s="1"/>
  <c r="CB474" i="56"/>
  <c r="DZ269" i="53"/>
  <c r="DM269" i="53"/>
  <c r="DA269" i="53"/>
  <c r="CM269" i="53"/>
  <c r="BY269" i="53"/>
  <c r="BI269" i="53"/>
  <c r="AS269" i="53"/>
  <c r="AC269" i="53"/>
  <c r="M269" i="53"/>
  <c r="Y475" i="56"/>
  <c r="AX235" i="49"/>
  <c r="AX237" i="49" s="1"/>
  <c r="AX239" i="49" s="1"/>
  <c r="AV473" i="56" s="1"/>
  <c r="DJ235" i="52"/>
  <c r="DJ237" i="52" s="1"/>
  <c r="DJ239" i="52" s="1"/>
  <c r="DH476" i="56" s="1"/>
  <c r="DA476" i="56"/>
  <c r="AJ271" i="49"/>
  <c r="AA271" i="49"/>
  <c r="DY269" i="53"/>
  <c r="DK269" i="53"/>
  <c r="CY269" i="53"/>
  <c r="CL269" i="53"/>
  <c r="BW269" i="53"/>
  <c r="BG269" i="53"/>
  <c r="AQ269" i="53"/>
  <c r="AA269" i="53"/>
  <c r="K269" i="53"/>
  <c r="AG269" i="52"/>
  <c r="DX54" i="51"/>
  <c r="DX56" i="51" s="1"/>
  <c r="DX83" i="51" s="1"/>
  <c r="DP54" i="51"/>
  <c r="DP56" i="51" s="1"/>
  <c r="DP83" i="51" s="1"/>
  <c r="DH54" i="51"/>
  <c r="DH56" i="51" s="1"/>
  <c r="DH83" i="51" s="1"/>
  <c r="CR54" i="51"/>
  <c r="CR56" i="51" s="1"/>
  <c r="CR83" i="51" s="1"/>
  <c r="CJ54" i="51"/>
  <c r="CJ56" i="51" s="1"/>
  <c r="CJ83" i="51" s="1"/>
  <c r="BT54" i="51"/>
  <c r="BT56" i="51" s="1"/>
  <c r="BT83" i="51" s="1"/>
  <c r="BL54" i="51"/>
  <c r="BL56" i="51" s="1"/>
  <c r="BL83" i="51" s="1"/>
  <c r="BD54" i="51"/>
  <c r="BD56" i="51" s="1"/>
  <c r="BD83" i="51" s="1"/>
  <c r="AV54" i="51"/>
  <c r="AV56" i="51" s="1"/>
  <c r="AV83" i="51" s="1"/>
  <c r="AN54" i="51"/>
  <c r="AN56" i="51" s="1"/>
  <c r="AN83" i="51" s="1"/>
  <c r="AF54" i="51"/>
  <c r="AF56" i="51" s="1"/>
  <c r="AF83" i="51" s="1"/>
  <c r="P54" i="51"/>
  <c r="P56" i="51" s="1"/>
  <c r="P83" i="51" s="1"/>
  <c r="AN269" i="50"/>
  <c r="AB269" i="50"/>
  <c r="J70" i="50"/>
  <c r="J72" i="50" s="1"/>
  <c r="J85" i="50" s="1"/>
  <c r="BI269" i="52"/>
  <c r="AC269" i="52"/>
  <c r="AG269" i="51"/>
  <c r="Y269" i="50"/>
  <c r="CX235" i="51"/>
  <c r="CX237" i="51" s="1"/>
  <c r="CX239" i="51" s="1"/>
  <c r="CV475" i="56" s="1"/>
  <c r="BD235" i="51"/>
  <c r="BD237" i="51" s="1"/>
  <c r="BD239" i="51" s="1"/>
  <c r="BB475" i="56" s="1"/>
  <c r="CR235" i="53"/>
  <c r="CR237" i="53" s="1"/>
  <c r="CR239" i="53" s="1"/>
  <c r="CP477" i="56" s="1"/>
  <c r="BN474" i="56"/>
  <c r="J103" i="53"/>
  <c r="EB269" i="53"/>
  <c r="DT269" i="53"/>
  <c r="DL269" i="53"/>
  <c r="DD269" i="53"/>
  <c r="CV269" i="53"/>
  <c r="CN269" i="53"/>
  <c r="CF269" i="53"/>
  <c r="BX269" i="53"/>
  <c r="BP269" i="53"/>
  <c r="BH269" i="53"/>
  <c r="AZ269" i="53"/>
  <c r="AR269" i="53"/>
  <c r="AJ269" i="53"/>
  <c r="AB269" i="53"/>
  <c r="T269" i="53"/>
  <c r="L269" i="53"/>
  <c r="BZ271" i="49"/>
  <c r="DE271" i="49"/>
  <c r="J271" i="50"/>
  <c r="DE235" i="51"/>
  <c r="DE237" i="51" s="1"/>
  <c r="DE239" i="51" s="1"/>
  <c r="DC475" i="56" s="1"/>
  <c r="AT235" i="51"/>
  <c r="AT237" i="51" s="1"/>
  <c r="AT239" i="51" s="1"/>
  <c r="AR475" i="56" s="1"/>
  <c r="J235" i="51"/>
  <c r="J237" i="51" s="1"/>
  <c r="L235" i="53"/>
  <c r="L237" i="53" s="1"/>
  <c r="L239" i="53" s="1"/>
  <c r="J477" i="56" s="1"/>
  <c r="T477" i="56"/>
  <c r="AE235" i="53"/>
  <c r="AE237" i="53" s="1"/>
  <c r="AE239" i="53" s="1"/>
  <c r="AC477" i="56" s="1"/>
  <c r="K100" i="50"/>
  <c r="K101" i="50" s="1"/>
  <c r="L99" i="50" s="1"/>
  <c r="DR271" i="49"/>
  <c r="K100" i="53"/>
  <c r="BA235" i="51"/>
  <c r="BA237" i="51" s="1"/>
  <c r="BA239" i="51" s="1"/>
  <c r="AY475" i="56" s="1"/>
  <c r="BT235" i="51"/>
  <c r="BT237" i="51" s="1"/>
  <c r="BT239" i="51" s="1"/>
  <c r="BR475" i="56" s="1"/>
  <c r="P235" i="51"/>
  <c r="P237" i="51" s="1"/>
  <c r="P239" i="51" s="1"/>
  <c r="N475" i="56" s="1"/>
  <c r="CC475" i="56"/>
  <c r="U235" i="53"/>
  <c r="U237" i="53" s="1"/>
  <c r="U239" i="53" s="1"/>
  <c r="S477" i="56" s="1"/>
  <c r="AG476" i="56"/>
  <c r="J101" i="52"/>
  <c r="K99" i="52" s="1"/>
  <c r="CD269" i="53"/>
  <c r="BV269" i="53"/>
  <c r="BN269" i="53"/>
  <c r="BF269" i="53"/>
  <c r="AX269" i="53"/>
  <c r="AP269" i="53"/>
  <c r="AH269" i="53"/>
  <c r="Z269" i="53"/>
  <c r="R269" i="53"/>
  <c r="J269" i="53"/>
  <c r="AU271" i="49"/>
  <c r="K100" i="51"/>
  <c r="K101" i="51" s="1"/>
  <c r="L99" i="51" s="1"/>
  <c r="BQ235" i="51"/>
  <c r="BQ237" i="51" s="1"/>
  <c r="BQ239" i="51" s="1"/>
  <c r="BO475" i="56" s="1"/>
  <c r="CB235" i="51"/>
  <c r="CB237" i="51" s="1"/>
  <c r="CB239" i="51" s="1"/>
  <c r="BZ475" i="56" s="1"/>
  <c r="CK235" i="51"/>
  <c r="CK237" i="51" s="1"/>
  <c r="CK239" i="51" s="1"/>
  <c r="CI475" i="56" s="1"/>
  <c r="BK477" i="56"/>
  <c r="CO235" i="53"/>
  <c r="CO237" i="53" s="1"/>
  <c r="CO239" i="53" s="1"/>
  <c r="CM477" i="56" s="1"/>
  <c r="J103" i="52"/>
  <c r="BV271" i="49"/>
  <c r="DU235" i="51"/>
  <c r="DU237" i="51" s="1"/>
  <c r="DU239" i="51" s="1"/>
  <c r="DS475" i="56" s="1"/>
  <c r="CT235" i="51"/>
  <c r="CT237" i="51" s="1"/>
  <c r="CT239" i="51" s="1"/>
  <c r="CR475" i="56" s="1"/>
  <c r="DC235" i="53"/>
  <c r="DC237" i="53" s="1"/>
  <c r="DC239" i="53" s="1"/>
  <c r="DA477" i="56" s="1"/>
  <c r="CW235" i="53"/>
  <c r="CW237" i="53" s="1"/>
  <c r="CW239" i="53" s="1"/>
  <c r="CU477" i="56" s="1"/>
  <c r="DJ476" i="56"/>
  <c r="BQ474" i="56"/>
  <c r="CT474" i="56"/>
  <c r="DX269" i="53"/>
  <c r="DP269" i="53"/>
  <c r="DH269" i="53"/>
  <c r="CZ269" i="53"/>
  <c r="CR269" i="53"/>
  <c r="CJ269" i="53"/>
  <c r="CB269" i="53"/>
  <c r="BT269" i="53"/>
  <c r="BL269" i="53"/>
  <c r="BD269" i="53"/>
  <c r="AV269" i="53"/>
  <c r="AN269" i="53"/>
  <c r="AF269" i="53"/>
  <c r="X269" i="53"/>
  <c r="P269" i="53"/>
  <c r="DH54" i="49"/>
  <c r="DH56" i="49" s="1"/>
  <c r="DH83" i="49" s="1"/>
  <c r="BD54" i="49"/>
  <c r="BD56" i="49" s="1"/>
  <c r="BD83" i="49" s="1"/>
  <c r="X54" i="49"/>
  <c r="X56" i="49" s="1"/>
  <c r="X83" i="49" s="1"/>
  <c r="CV271" i="49"/>
  <c r="J34" i="50"/>
  <c r="J32" i="50"/>
  <c r="K30" i="50" s="1"/>
  <c r="AF235" i="51"/>
  <c r="AF237" i="51" s="1"/>
  <c r="AF239" i="51" s="1"/>
  <c r="AD475" i="56" s="1"/>
  <c r="BU235" i="53"/>
  <c r="BU237" i="53" s="1"/>
  <c r="BU239" i="53" s="1"/>
  <c r="BS477" i="56" s="1"/>
  <c r="P235" i="53"/>
  <c r="P237" i="53" s="1"/>
  <c r="P239" i="53" s="1"/>
  <c r="N477" i="56" s="1"/>
  <c r="DJ235" i="53"/>
  <c r="DJ237" i="53" s="1"/>
  <c r="DJ239" i="53" s="1"/>
  <c r="DH477" i="56" s="1"/>
  <c r="DK235" i="53"/>
  <c r="DK237" i="53" s="1"/>
  <c r="DK239" i="53" s="1"/>
  <c r="DI477" i="56" s="1"/>
  <c r="BT235" i="53"/>
  <c r="BT237" i="53" s="1"/>
  <c r="BT239" i="53" s="1"/>
  <c r="BR477" i="56" s="1"/>
  <c r="BJ271" i="49"/>
  <c r="CJ271" i="49"/>
  <c r="BU271" i="49"/>
  <c r="CZ54" i="51"/>
  <c r="CZ56" i="51" s="1"/>
  <c r="CZ83" i="51" s="1"/>
  <c r="CB54" i="51"/>
  <c r="CB56" i="51" s="1"/>
  <c r="CB83" i="51" s="1"/>
  <c r="X54" i="51"/>
  <c r="X56" i="51" s="1"/>
  <c r="X83" i="51" s="1"/>
  <c r="BQ271" i="49"/>
  <c r="DX271" i="49"/>
  <c r="V235" i="51"/>
  <c r="V237" i="51" s="1"/>
  <c r="V239" i="51" s="1"/>
  <c r="T475" i="56" s="1"/>
  <c r="CS235" i="53"/>
  <c r="CS237" i="53" s="1"/>
  <c r="CS239" i="53" s="1"/>
  <c r="CQ477" i="56" s="1"/>
  <c r="DS235" i="53"/>
  <c r="DS237" i="53" s="1"/>
  <c r="DS239" i="53" s="1"/>
  <c r="DQ477" i="56" s="1"/>
  <c r="P473" i="56"/>
  <c r="AM474" i="56"/>
  <c r="DV269" i="53"/>
  <c r="DN269" i="53"/>
  <c r="DF269" i="53"/>
  <c r="CX269" i="53"/>
  <c r="CP269" i="53"/>
  <c r="CH269" i="53"/>
  <c r="BZ269" i="53"/>
  <c r="BR269" i="53"/>
  <c r="BJ269" i="53"/>
  <c r="BB269" i="53"/>
  <c r="AT269" i="53"/>
  <c r="AL269" i="53"/>
  <c r="AD269" i="53"/>
  <c r="V269" i="53"/>
  <c r="CN271" i="49"/>
  <c r="CI271" i="49"/>
  <c r="BF271" i="49"/>
  <c r="X271" i="49"/>
  <c r="BC54" i="53"/>
  <c r="BC56" i="53" s="1"/>
  <c r="BC83" i="53" s="1"/>
  <c r="AF271" i="49"/>
  <c r="BT271" i="49"/>
  <c r="CP271" i="49"/>
  <c r="M123" i="50"/>
  <c r="M125" i="50" s="1"/>
  <c r="M152" i="50" s="1"/>
  <c r="AF54" i="52"/>
  <c r="AF56" i="52" s="1"/>
  <c r="AF83" i="52" s="1"/>
  <c r="P54" i="52"/>
  <c r="P56" i="52" s="1"/>
  <c r="P83" i="52" s="1"/>
  <c r="DW54" i="49"/>
  <c r="DW56" i="49" s="1"/>
  <c r="DW83" i="49" s="1"/>
  <c r="CI54" i="49"/>
  <c r="CI56" i="49" s="1"/>
  <c r="CI83" i="49" s="1"/>
  <c r="J103" i="51"/>
  <c r="AG271" i="49"/>
  <c r="CM271" i="49"/>
  <c r="EB269" i="52"/>
  <c r="DT269" i="52"/>
  <c r="DL269" i="52"/>
  <c r="DD269" i="52"/>
  <c r="CV269" i="52"/>
  <c r="CN269" i="52"/>
  <c r="CF269" i="52"/>
  <c r="BX269" i="52"/>
  <c r="BP269" i="52"/>
  <c r="BH269" i="52"/>
  <c r="AZ269" i="52"/>
  <c r="AR269" i="52"/>
  <c r="AJ269" i="52"/>
  <c r="AB269" i="52"/>
  <c r="T269" i="52"/>
  <c r="L269" i="52"/>
  <c r="EB269" i="51"/>
  <c r="DT269" i="51"/>
  <c r="DL269" i="51"/>
  <c r="DD269" i="51"/>
  <c r="CV269" i="51"/>
  <c r="CN269" i="51"/>
  <c r="CF269" i="51"/>
  <c r="BX269" i="51"/>
  <c r="BP269" i="51"/>
  <c r="BH269" i="51"/>
  <c r="AZ269" i="51"/>
  <c r="AR269" i="51"/>
  <c r="AJ269" i="51"/>
  <c r="AB269" i="51"/>
  <c r="T269" i="51"/>
  <c r="L269" i="51"/>
  <c r="CK271" i="49"/>
  <c r="BL271" i="49"/>
  <c r="L139" i="50"/>
  <c r="L141" i="50" s="1"/>
  <c r="L154" i="50" s="1"/>
  <c r="BW271" i="49"/>
  <c r="AR271" i="49"/>
  <c r="DW54" i="51"/>
  <c r="DW56" i="51" s="1"/>
  <c r="DW83" i="51" s="1"/>
  <c r="DO54" i="51"/>
  <c r="DO56" i="51" s="1"/>
  <c r="DO83" i="51" s="1"/>
  <c r="DG54" i="51"/>
  <c r="DG56" i="51" s="1"/>
  <c r="DG83" i="51" s="1"/>
  <c r="CY54" i="51"/>
  <c r="CY56" i="51" s="1"/>
  <c r="CY83" i="51" s="1"/>
  <c r="CQ54" i="51"/>
  <c r="CQ56" i="51" s="1"/>
  <c r="CQ83" i="51" s="1"/>
  <c r="CI54" i="51"/>
  <c r="CI56" i="51" s="1"/>
  <c r="CI83" i="51" s="1"/>
  <c r="CA54" i="51"/>
  <c r="CA56" i="51" s="1"/>
  <c r="CA83" i="51" s="1"/>
  <c r="BS54" i="51"/>
  <c r="BS56" i="51" s="1"/>
  <c r="BS83" i="51" s="1"/>
  <c r="BK54" i="51"/>
  <c r="BK56" i="51" s="1"/>
  <c r="BK83" i="51" s="1"/>
  <c r="BC54" i="51"/>
  <c r="BC56" i="51" s="1"/>
  <c r="BC83" i="51" s="1"/>
  <c r="AU54" i="51"/>
  <c r="AU56" i="51" s="1"/>
  <c r="AU83" i="51" s="1"/>
  <c r="AM54" i="51"/>
  <c r="AM56" i="51" s="1"/>
  <c r="AM83" i="51" s="1"/>
  <c r="AE54" i="51"/>
  <c r="AE56" i="51" s="1"/>
  <c r="AE83" i="51" s="1"/>
  <c r="W54" i="51"/>
  <c r="W56" i="51" s="1"/>
  <c r="W83" i="51" s="1"/>
  <c r="O54" i="51"/>
  <c r="O56" i="51" s="1"/>
  <c r="O83" i="51" s="1"/>
  <c r="W269" i="50"/>
  <c r="O269" i="50"/>
  <c r="AC271" i="49"/>
  <c r="DA271" i="49"/>
  <c r="AN271" i="49"/>
  <c r="BD271" i="49"/>
  <c r="CF271" i="49"/>
  <c r="AT54" i="53"/>
  <c r="AT56" i="53" s="1"/>
  <c r="AT83" i="53" s="1"/>
  <c r="J123" i="50"/>
  <c r="J125" i="50" s="1"/>
  <c r="J152" i="50" s="1"/>
  <c r="CR271" i="49"/>
  <c r="L123" i="50"/>
  <c r="L125" i="50" s="1"/>
  <c r="L152" i="50" s="1"/>
  <c r="DO54" i="52"/>
  <c r="DO56" i="52" s="1"/>
  <c r="DO83" i="52" s="1"/>
  <c r="AM54" i="52"/>
  <c r="AM56" i="52" s="1"/>
  <c r="AM83" i="52" s="1"/>
  <c r="BZ54" i="49"/>
  <c r="BZ56" i="49" s="1"/>
  <c r="BZ83" i="49" s="1"/>
  <c r="AL54" i="49"/>
  <c r="AL56" i="49" s="1"/>
  <c r="AL83" i="49" s="1"/>
  <c r="DI271" i="49"/>
  <c r="DZ271" i="49"/>
  <c r="EA269" i="52"/>
  <c r="DS269" i="52"/>
  <c r="DK269" i="52"/>
  <c r="DC269" i="52"/>
  <c r="CU269" i="52"/>
  <c r="CM269" i="52"/>
  <c r="CE269" i="52"/>
  <c r="BW269" i="52"/>
  <c r="BO269" i="52"/>
  <c r="BG269" i="52"/>
  <c r="AY269" i="52"/>
  <c r="AQ269" i="52"/>
  <c r="AI269" i="52"/>
  <c r="AA269" i="52"/>
  <c r="S269" i="52"/>
  <c r="K269" i="52"/>
  <c r="EA269" i="51"/>
  <c r="DS269" i="51"/>
  <c r="DK269" i="51"/>
  <c r="DC269" i="51"/>
  <c r="CU269" i="51"/>
  <c r="CM269" i="51"/>
  <c r="CE269" i="51"/>
  <c r="BW269" i="51"/>
  <c r="BO269" i="51"/>
  <c r="BG269" i="51"/>
  <c r="AY269" i="51"/>
  <c r="AQ269" i="51"/>
  <c r="AI269" i="51"/>
  <c r="AA269" i="51"/>
  <c r="S269" i="51"/>
  <c r="K269" i="51"/>
  <c r="AM271" i="49"/>
  <c r="CB271" i="49"/>
  <c r="K139" i="50"/>
  <c r="K141" i="50" s="1"/>
  <c r="K154" i="50" s="1"/>
  <c r="J54" i="50"/>
  <c r="BC271" i="49"/>
  <c r="CU271" i="49"/>
  <c r="BP271" i="49"/>
  <c r="DV54" i="51"/>
  <c r="DV56" i="51" s="1"/>
  <c r="DV83" i="51" s="1"/>
  <c r="DN54" i="51"/>
  <c r="DN56" i="51" s="1"/>
  <c r="DN83" i="51" s="1"/>
  <c r="DF54" i="51"/>
  <c r="DF56" i="51" s="1"/>
  <c r="DF83" i="51" s="1"/>
  <c r="CX54" i="51"/>
  <c r="CX56" i="51" s="1"/>
  <c r="CX83" i="51" s="1"/>
  <c r="CP54" i="51"/>
  <c r="CP56" i="51" s="1"/>
  <c r="CP83" i="51" s="1"/>
  <c r="CH54" i="51"/>
  <c r="CH56" i="51" s="1"/>
  <c r="CH83" i="51" s="1"/>
  <c r="BZ54" i="51"/>
  <c r="BZ56" i="51" s="1"/>
  <c r="BZ83" i="51" s="1"/>
  <c r="BR54" i="51"/>
  <c r="BR56" i="51" s="1"/>
  <c r="BR83" i="51" s="1"/>
  <c r="BJ54" i="51"/>
  <c r="BJ56" i="51" s="1"/>
  <c r="BJ83" i="51" s="1"/>
  <c r="BB54" i="51"/>
  <c r="BB56" i="51" s="1"/>
  <c r="BB83" i="51" s="1"/>
  <c r="AT54" i="51"/>
  <c r="AT56" i="51" s="1"/>
  <c r="AT83" i="51" s="1"/>
  <c r="AL54" i="51"/>
  <c r="AL56" i="51" s="1"/>
  <c r="AL83" i="51" s="1"/>
  <c r="AD54" i="51"/>
  <c r="AD56" i="51" s="1"/>
  <c r="AD83" i="51" s="1"/>
  <c r="V54" i="51"/>
  <c r="V56" i="51" s="1"/>
  <c r="V83" i="51" s="1"/>
  <c r="N54" i="51"/>
  <c r="N56" i="51" s="1"/>
  <c r="N83" i="51" s="1"/>
  <c r="V269" i="50"/>
  <c r="N269" i="50"/>
  <c r="BA271" i="49"/>
  <c r="DY271" i="49"/>
  <c r="AP271" i="49"/>
  <c r="DF271" i="49"/>
  <c r="CO54" i="53"/>
  <c r="CO56" i="53" s="1"/>
  <c r="CO83" i="53" s="1"/>
  <c r="P271" i="49"/>
  <c r="BH271" i="49"/>
  <c r="CL271" i="49"/>
  <c r="K123" i="50"/>
  <c r="K125" i="50" s="1"/>
  <c r="K152" i="50" s="1"/>
  <c r="DU54" i="49"/>
  <c r="DU56" i="49" s="1"/>
  <c r="DU83" i="49" s="1"/>
  <c r="DM54" i="49"/>
  <c r="DM56" i="49" s="1"/>
  <c r="DM83" i="49" s="1"/>
  <c r="BY54" i="49"/>
  <c r="BY56" i="49" s="1"/>
  <c r="BY83" i="49" s="1"/>
  <c r="U54" i="49"/>
  <c r="U56" i="49" s="1"/>
  <c r="U83" i="49" s="1"/>
  <c r="V271" i="49"/>
  <c r="J54" i="49"/>
  <c r="DZ269" i="52"/>
  <c r="DR269" i="52"/>
  <c r="DJ269" i="52"/>
  <c r="DB269" i="52"/>
  <c r="CT269" i="52"/>
  <c r="CL269" i="52"/>
  <c r="CD269" i="52"/>
  <c r="BV269" i="52"/>
  <c r="BN269" i="52"/>
  <c r="BF269" i="52"/>
  <c r="AX269" i="52"/>
  <c r="AP269" i="52"/>
  <c r="AH269" i="52"/>
  <c r="Z269" i="52"/>
  <c r="R269" i="52"/>
  <c r="J269" i="52"/>
  <c r="DZ269" i="51"/>
  <c r="DR269" i="51"/>
  <c r="DJ269" i="51"/>
  <c r="DB269" i="51"/>
  <c r="CT269" i="51"/>
  <c r="CL269" i="51"/>
  <c r="CD269" i="51"/>
  <c r="BV269" i="51"/>
  <c r="BN269" i="51"/>
  <c r="BF269" i="51"/>
  <c r="AX269" i="51"/>
  <c r="AP269" i="51"/>
  <c r="AH269" i="51"/>
  <c r="Z269" i="51"/>
  <c r="R269" i="51"/>
  <c r="J269" i="51"/>
  <c r="Y271" i="49"/>
  <c r="AQ271" i="49"/>
  <c r="DS271" i="49"/>
  <c r="O271" i="49"/>
  <c r="CW271" i="49"/>
  <c r="DU271" i="49"/>
  <c r="CD271" i="49"/>
  <c r="DU54" i="51"/>
  <c r="DU56" i="51" s="1"/>
  <c r="DU83" i="51" s="1"/>
  <c r="DM54" i="51"/>
  <c r="DM56" i="51" s="1"/>
  <c r="DM83" i="51" s="1"/>
  <c r="DE54" i="51"/>
  <c r="DE56" i="51" s="1"/>
  <c r="DE83" i="51" s="1"/>
  <c r="CW54" i="51"/>
  <c r="CW56" i="51" s="1"/>
  <c r="CW83" i="51" s="1"/>
  <c r="CO54" i="51"/>
  <c r="CO56" i="51" s="1"/>
  <c r="CO83" i="51" s="1"/>
  <c r="CG54" i="51"/>
  <c r="CG56" i="51" s="1"/>
  <c r="CG83" i="51" s="1"/>
  <c r="BY54" i="51"/>
  <c r="BY56" i="51" s="1"/>
  <c r="BY83" i="51" s="1"/>
  <c r="BQ54" i="51"/>
  <c r="BQ56" i="51" s="1"/>
  <c r="BQ83" i="51" s="1"/>
  <c r="BI54" i="51"/>
  <c r="BI56" i="51" s="1"/>
  <c r="BI83" i="51" s="1"/>
  <c r="BA54" i="51"/>
  <c r="BA56" i="51" s="1"/>
  <c r="BA83" i="51" s="1"/>
  <c r="AS54" i="51"/>
  <c r="AS56" i="51" s="1"/>
  <c r="AS83" i="51" s="1"/>
  <c r="AK54" i="51"/>
  <c r="AK56" i="51" s="1"/>
  <c r="AK83" i="51" s="1"/>
  <c r="AC54" i="51"/>
  <c r="AC56" i="51" s="1"/>
  <c r="AC83" i="51" s="1"/>
  <c r="U54" i="51"/>
  <c r="U56" i="51" s="1"/>
  <c r="U83" i="51" s="1"/>
  <c r="M54" i="51"/>
  <c r="M56" i="51" s="1"/>
  <c r="M83" i="51" s="1"/>
  <c r="DE269" i="50"/>
  <c r="CW269" i="50"/>
  <c r="CO269" i="50"/>
  <c r="CG269" i="50"/>
  <c r="BY269" i="50"/>
  <c r="BQ269" i="50"/>
  <c r="BI269" i="50"/>
  <c r="BA269" i="50"/>
  <c r="AS269" i="50"/>
  <c r="AK269" i="50"/>
  <c r="AC269" i="50"/>
  <c r="U269" i="50"/>
  <c r="M269" i="50"/>
  <c r="M271" i="49"/>
  <c r="H269" i="49"/>
  <c r="J271" i="49"/>
  <c r="Z271" i="49"/>
  <c r="BN271" i="49"/>
  <c r="DD271" i="49"/>
  <c r="CZ271" i="49"/>
  <c r="BY54" i="52"/>
  <c r="BY56" i="52" s="1"/>
  <c r="BY83" i="52" s="1"/>
  <c r="BI54" i="52"/>
  <c r="BI56" i="52" s="1"/>
  <c r="BI83" i="52" s="1"/>
  <c r="AK54" i="52"/>
  <c r="AK56" i="52" s="1"/>
  <c r="AK83" i="52" s="1"/>
  <c r="AZ54" i="49"/>
  <c r="AZ56" i="49" s="1"/>
  <c r="AZ83" i="49" s="1"/>
  <c r="AJ54" i="49"/>
  <c r="AJ56" i="49" s="1"/>
  <c r="AJ83" i="49" s="1"/>
  <c r="T54" i="49"/>
  <c r="T56" i="49" s="1"/>
  <c r="T83" i="49" s="1"/>
  <c r="BY271" i="49"/>
  <c r="CS271" i="49"/>
  <c r="BS271" i="49"/>
  <c r="DT271" i="49"/>
  <c r="Q271" i="49"/>
  <c r="AO271" i="49"/>
  <c r="BG271" i="49"/>
  <c r="CY271" i="49"/>
  <c r="DB271" i="49"/>
  <c r="EB54" i="51"/>
  <c r="EB56" i="51" s="1"/>
  <c r="EB83" i="51" s="1"/>
  <c r="DT54" i="51"/>
  <c r="DT56" i="51" s="1"/>
  <c r="DT83" i="51" s="1"/>
  <c r="DL54" i="51"/>
  <c r="DL56" i="51" s="1"/>
  <c r="DL83" i="51" s="1"/>
  <c r="DD54" i="51"/>
  <c r="DD56" i="51" s="1"/>
  <c r="DD83" i="51" s="1"/>
  <c r="CV54" i="51"/>
  <c r="CV56" i="51" s="1"/>
  <c r="CV83" i="51" s="1"/>
  <c r="CN54" i="51"/>
  <c r="CN56" i="51" s="1"/>
  <c r="CN83" i="51" s="1"/>
  <c r="CF54" i="51"/>
  <c r="CF56" i="51" s="1"/>
  <c r="CF83" i="51" s="1"/>
  <c r="BX54" i="51"/>
  <c r="BX56" i="51" s="1"/>
  <c r="BX83" i="51" s="1"/>
  <c r="BP54" i="51"/>
  <c r="BP56" i="51" s="1"/>
  <c r="BP83" i="51" s="1"/>
  <c r="BH54" i="51"/>
  <c r="BH56" i="51" s="1"/>
  <c r="BH83" i="51" s="1"/>
  <c r="AZ54" i="51"/>
  <c r="AZ56" i="51" s="1"/>
  <c r="AZ83" i="51" s="1"/>
  <c r="AR54" i="51"/>
  <c r="AR56" i="51" s="1"/>
  <c r="AR83" i="51" s="1"/>
  <c r="AJ54" i="51"/>
  <c r="AJ56" i="51" s="1"/>
  <c r="AJ83" i="51" s="1"/>
  <c r="AB54" i="51"/>
  <c r="AB56" i="51" s="1"/>
  <c r="AB83" i="51" s="1"/>
  <c r="T54" i="51"/>
  <c r="T56" i="51" s="1"/>
  <c r="T83" i="51" s="1"/>
  <c r="L54" i="51"/>
  <c r="L56" i="51" s="1"/>
  <c r="L83" i="51" s="1"/>
  <c r="AK271" i="49"/>
  <c r="BE271" i="49"/>
  <c r="L271" i="49"/>
  <c r="AB271" i="49"/>
  <c r="AV271" i="49"/>
  <c r="BR271" i="49"/>
  <c r="DJ271" i="49"/>
  <c r="EB271" i="49"/>
  <c r="DC54" i="53"/>
  <c r="DC56" i="53" s="1"/>
  <c r="DC83" i="53" s="1"/>
  <c r="CE54" i="53"/>
  <c r="CE56" i="53" s="1"/>
  <c r="CE83" i="53" s="1"/>
  <c r="AT271" i="49"/>
  <c r="CH271" i="49"/>
  <c r="CX271" i="49"/>
  <c r="DV271" i="49"/>
  <c r="DN271" i="49"/>
  <c r="CU54" i="49"/>
  <c r="CU56" i="49" s="1"/>
  <c r="CU83" i="49" s="1"/>
  <c r="BO54" i="49"/>
  <c r="BO56" i="49" s="1"/>
  <c r="BO83" i="49" s="1"/>
  <c r="AI54" i="49"/>
  <c r="AI56" i="49" s="1"/>
  <c r="AI83" i="49" s="1"/>
  <c r="AA54" i="49"/>
  <c r="AA56" i="49" s="1"/>
  <c r="AA83" i="49" s="1"/>
  <c r="K54" i="49"/>
  <c r="K56" i="49" s="1"/>
  <c r="K83" i="49" s="1"/>
  <c r="BI271" i="49"/>
  <c r="DO271" i="49"/>
  <c r="DX269" i="52"/>
  <c r="DP269" i="52"/>
  <c r="DH269" i="52"/>
  <c r="CZ269" i="52"/>
  <c r="CR269" i="52"/>
  <c r="CJ269" i="52"/>
  <c r="CB269" i="52"/>
  <c r="BT269" i="52"/>
  <c r="BL269" i="52"/>
  <c r="BD269" i="52"/>
  <c r="AV269" i="52"/>
  <c r="AN269" i="52"/>
  <c r="AF269" i="52"/>
  <c r="X269" i="52"/>
  <c r="P269" i="52"/>
  <c r="DX269" i="51"/>
  <c r="DP269" i="51"/>
  <c r="DH269" i="51"/>
  <c r="CZ269" i="51"/>
  <c r="CR269" i="51"/>
  <c r="CJ269" i="51"/>
  <c r="CB269" i="51"/>
  <c r="BT269" i="51"/>
  <c r="BL269" i="51"/>
  <c r="BD269" i="51"/>
  <c r="AV269" i="51"/>
  <c r="AN269" i="51"/>
  <c r="AF269" i="51"/>
  <c r="X269" i="51"/>
  <c r="P269" i="51"/>
  <c r="AY271" i="49"/>
  <c r="CA271" i="49"/>
  <c r="DW271" i="49"/>
  <c r="DP271" i="49"/>
  <c r="EA54" i="51"/>
  <c r="EA56" i="51" s="1"/>
  <c r="EA83" i="51" s="1"/>
  <c r="DS54" i="51"/>
  <c r="DS56" i="51" s="1"/>
  <c r="DS83" i="51" s="1"/>
  <c r="DK54" i="51"/>
  <c r="DK56" i="51" s="1"/>
  <c r="DK83" i="51" s="1"/>
  <c r="DC54" i="51"/>
  <c r="DC56" i="51" s="1"/>
  <c r="DC83" i="51" s="1"/>
  <c r="CU54" i="51"/>
  <c r="CU56" i="51" s="1"/>
  <c r="CU83" i="51" s="1"/>
  <c r="CM54" i="51"/>
  <c r="CM56" i="51" s="1"/>
  <c r="CM83" i="51" s="1"/>
  <c r="CE54" i="51"/>
  <c r="CE56" i="51" s="1"/>
  <c r="CE83" i="51" s="1"/>
  <c r="BW54" i="51"/>
  <c r="BW56" i="51" s="1"/>
  <c r="BW83" i="51" s="1"/>
  <c r="BO54" i="51"/>
  <c r="BO56" i="51" s="1"/>
  <c r="BO83" i="51" s="1"/>
  <c r="BG54" i="51"/>
  <c r="BG56" i="51" s="1"/>
  <c r="BG83" i="51" s="1"/>
  <c r="AY54" i="51"/>
  <c r="AY56" i="51" s="1"/>
  <c r="AY83" i="51" s="1"/>
  <c r="AQ54" i="51"/>
  <c r="AQ56" i="51" s="1"/>
  <c r="AQ83" i="51" s="1"/>
  <c r="AI54" i="51"/>
  <c r="AI56" i="51" s="1"/>
  <c r="AI83" i="51" s="1"/>
  <c r="AA54" i="51"/>
  <c r="AA56" i="51" s="1"/>
  <c r="AA83" i="51" s="1"/>
  <c r="S54" i="51"/>
  <c r="S56" i="51" s="1"/>
  <c r="S83" i="51" s="1"/>
  <c r="K54" i="51"/>
  <c r="K56" i="51" s="1"/>
  <c r="K83" i="51" s="1"/>
  <c r="AI269" i="50"/>
  <c r="AA269" i="50"/>
  <c r="S269" i="50"/>
  <c r="K269" i="50"/>
  <c r="U271" i="49"/>
  <c r="CQ271" i="49"/>
  <c r="AX271" i="49"/>
  <c r="DZ54" i="53"/>
  <c r="DZ56" i="53" s="1"/>
  <c r="DZ83" i="53" s="1"/>
  <c r="DB54" i="53"/>
  <c r="DB56" i="53" s="1"/>
  <c r="DB83" i="53" s="1"/>
  <c r="AH54" i="53"/>
  <c r="AH56" i="53" s="1"/>
  <c r="AH83" i="53" s="1"/>
  <c r="CU54" i="52"/>
  <c r="CU56" i="52" s="1"/>
  <c r="CU83" i="52" s="1"/>
  <c r="BW54" i="52"/>
  <c r="BW56" i="52" s="1"/>
  <c r="BW83" i="52" s="1"/>
  <c r="K54" i="52"/>
  <c r="K56" i="52" s="1"/>
  <c r="K83" i="52" s="1"/>
  <c r="DZ54" i="49"/>
  <c r="DZ56" i="49" s="1"/>
  <c r="DZ83" i="49" s="1"/>
  <c r="DR54" i="49"/>
  <c r="DR56" i="49" s="1"/>
  <c r="DR83" i="49" s="1"/>
  <c r="CD54" i="49"/>
  <c r="CD56" i="49" s="1"/>
  <c r="CD83" i="49" s="1"/>
  <c r="BN54" i="49"/>
  <c r="BN56" i="49" s="1"/>
  <c r="BN83" i="49" s="1"/>
  <c r="AH54" i="49"/>
  <c r="AH56" i="49" s="1"/>
  <c r="AH83" i="49" s="1"/>
  <c r="S271" i="49"/>
  <c r="AS271" i="49"/>
  <c r="BK271" i="49"/>
  <c r="DW269" i="52"/>
  <c r="DO269" i="52"/>
  <c r="DG269" i="52"/>
  <c r="CY269" i="52"/>
  <c r="CQ269" i="52"/>
  <c r="CI269" i="52"/>
  <c r="CA269" i="52"/>
  <c r="BS269" i="52"/>
  <c r="BK269" i="52"/>
  <c r="BC269" i="52"/>
  <c r="AU269" i="52"/>
  <c r="AM269" i="52"/>
  <c r="AE269" i="52"/>
  <c r="W269" i="52"/>
  <c r="O269" i="52"/>
  <c r="DW269" i="51"/>
  <c r="DO269" i="51"/>
  <c r="DG269" i="51"/>
  <c r="CY269" i="51"/>
  <c r="CQ269" i="51"/>
  <c r="CI269" i="51"/>
  <c r="CA269" i="51"/>
  <c r="BS269" i="51"/>
  <c r="BK269" i="51"/>
  <c r="BC269" i="51"/>
  <c r="AU269" i="51"/>
  <c r="AM269" i="51"/>
  <c r="AE269" i="51"/>
  <c r="W269" i="51"/>
  <c r="O269" i="51"/>
  <c r="J101" i="49"/>
  <c r="K99" i="49" s="1"/>
  <c r="AE271" i="49"/>
  <c r="CC271" i="49"/>
  <c r="DG271" i="49"/>
  <c r="BO271" i="49"/>
  <c r="DC271" i="49"/>
  <c r="EA271" i="49"/>
  <c r="DZ54" i="51"/>
  <c r="DZ56" i="51" s="1"/>
  <c r="DZ83" i="51" s="1"/>
  <c r="DR54" i="51"/>
  <c r="DR56" i="51" s="1"/>
  <c r="DR83" i="51" s="1"/>
  <c r="DJ54" i="51"/>
  <c r="DJ56" i="51" s="1"/>
  <c r="DJ83" i="51" s="1"/>
  <c r="DB54" i="51"/>
  <c r="DB56" i="51" s="1"/>
  <c r="DB83" i="51" s="1"/>
  <c r="CT54" i="51"/>
  <c r="CT56" i="51" s="1"/>
  <c r="CT83" i="51" s="1"/>
  <c r="CL54" i="51"/>
  <c r="CL56" i="51" s="1"/>
  <c r="CL83" i="51" s="1"/>
  <c r="CD54" i="51"/>
  <c r="CD56" i="51" s="1"/>
  <c r="CD83" i="51" s="1"/>
  <c r="BV54" i="51"/>
  <c r="BV56" i="51" s="1"/>
  <c r="BV83" i="51" s="1"/>
  <c r="BN54" i="51"/>
  <c r="BN56" i="51" s="1"/>
  <c r="BN83" i="51" s="1"/>
  <c r="BF54" i="51"/>
  <c r="BF56" i="51" s="1"/>
  <c r="BF83" i="51" s="1"/>
  <c r="AX54" i="51"/>
  <c r="AX56" i="51" s="1"/>
  <c r="AX83" i="51" s="1"/>
  <c r="AP54" i="51"/>
  <c r="AP56" i="51" s="1"/>
  <c r="AP83" i="51" s="1"/>
  <c r="AH54" i="51"/>
  <c r="AH56" i="51" s="1"/>
  <c r="AH83" i="51" s="1"/>
  <c r="Z54" i="51"/>
  <c r="Z56" i="51" s="1"/>
  <c r="Z83" i="51" s="1"/>
  <c r="R54" i="51"/>
  <c r="R56" i="51" s="1"/>
  <c r="R83" i="51" s="1"/>
  <c r="DJ269" i="50"/>
  <c r="DB269" i="50"/>
  <c r="CT269" i="50"/>
  <c r="CL269" i="50"/>
  <c r="CD269" i="50"/>
  <c r="BV269" i="50"/>
  <c r="BN269" i="50"/>
  <c r="BF269" i="50"/>
  <c r="AX269" i="50"/>
  <c r="AP269" i="50"/>
  <c r="AH269" i="50"/>
  <c r="Z269" i="50"/>
  <c r="R269" i="50"/>
  <c r="DK271" i="49"/>
  <c r="BB271" i="49"/>
  <c r="BX271" i="49"/>
  <c r="CT271" i="49"/>
  <c r="DL271" i="49"/>
  <c r="DQ54" i="53"/>
  <c r="DQ56" i="53" s="1"/>
  <c r="DQ83" i="53" s="1"/>
  <c r="BU54" i="53"/>
  <c r="BU56" i="53" s="1"/>
  <c r="BU83" i="53" s="1"/>
  <c r="Y54" i="53"/>
  <c r="Y56" i="53" s="1"/>
  <c r="Y83" i="53" s="1"/>
  <c r="O123" i="50"/>
  <c r="O125" i="50" s="1"/>
  <c r="O152" i="50" s="1"/>
  <c r="AH54" i="52"/>
  <c r="AH56" i="52" s="1"/>
  <c r="AH83" i="52" s="1"/>
  <c r="DA54" i="49"/>
  <c r="DA56" i="49" s="1"/>
  <c r="DA83" i="49" s="1"/>
  <c r="CC54" i="49"/>
  <c r="CC56" i="49" s="1"/>
  <c r="CC83" i="49" s="1"/>
  <c r="J54" i="53"/>
  <c r="BM271" i="49"/>
  <c r="CE271" i="49"/>
  <c r="DV269" i="52"/>
  <c r="DN269" i="52"/>
  <c r="DF269" i="52"/>
  <c r="CX269" i="52"/>
  <c r="CP269" i="52"/>
  <c r="CH269" i="52"/>
  <c r="BZ269" i="52"/>
  <c r="BR269" i="52"/>
  <c r="BJ269" i="52"/>
  <c r="BB269" i="52"/>
  <c r="AT269" i="52"/>
  <c r="AL269" i="52"/>
  <c r="AD269" i="52"/>
  <c r="V269" i="52"/>
  <c r="DV269" i="51"/>
  <c r="DN269" i="51"/>
  <c r="DF269" i="51"/>
  <c r="CX269" i="51"/>
  <c r="CP269" i="51"/>
  <c r="CH269" i="51"/>
  <c r="BZ269" i="51"/>
  <c r="BR269" i="51"/>
  <c r="BJ269" i="51"/>
  <c r="BB269" i="51"/>
  <c r="AT269" i="51"/>
  <c r="AL269" i="51"/>
  <c r="AD269" i="51"/>
  <c r="V269" i="51"/>
  <c r="J103" i="49"/>
  <c r="CG271" i="49"/>
  <c r="AL271" i="49"/>
  <c r="W271" i="49"/>
  <c r="CO271" i="49"/>
  <c r="R70" i="50"/>
  <c r="R72" i="50" s="1"/>
  <c r="R85" i="50" s="1"/>
  <c r="J103" i="50"/>
  <c r="DY54" i="51"/>
  <c r="DY56" i="51" s="1"/>
  <c r="DY83" i="51" s="1"/>
  <c r="DQ54" i="51"/>
  <c r="DQ56" i="51" s="1"/>
  <c r="DQ83" i="51" s="1"/>
  <c r="DI54" i="51"/>
  <c r="DI56" i="51" s="1"/>
  <c r="DI83" i="51" s="1"/>
  <c r="DA54" i="51"/>
  <c r="DA56" i="51" s="1"/>
  <c r="DA83" i="51" s="1"/>
  <c r="CS54" i="51"/>
  <c r="CS56" i="51" s="1"/>
  <c r="CS83" i="51" s="1"/>
  <c r="CK54" i="51"/>
  <c r="CK56" i="51" s="1"/>
  <c r="CK83" i="51" s="1"/>
  <c r="CC54" i="51"/>
  <c r="CC56" i="51" s="1"/>
  <c r="CC83" i="51" s="1"/>
  <c r="BU54" i="51"/>
  <c r="BU56" i="51" s="1"/>
  <c r="BU83" i="51" s="1"/>
  <c r="BM54" i="51"/>
  <c r="BM56" i="51" s="1"/>
  <c r="BM83" i="51" s="1"/>
  <c r="BE54" i="51"/>
  <c r="BE56" i="51" s="1"/>
  <c r="BE83" i="51" s="1"/>
  <c r="AW54" i="51"/>
  <c r="AW56" i="51" s="1"/>
  <c r="AW83" i="51" s="1"/>
  <c r="AO54" i="51"/>
  <c r="AO56" i="51" s="1"/>
  <c r="AO83" i="51" s="1"/>
  <c r="AG54" i="51"/>
  <c r="AG56" i="51" s="1"/>
  <c r="AG83" i="51" s="1"/>
  <c r="Y54" i="51"/>
  <c r="Y56" i="51" s="1"/>
  <c r="Y83" i="51" s="1"/>
  <c r="Q54" i="51"/>
  <c r="Q56" i="51" s="1"/>
  <c r="Q83" i="51" s="1"/>
  <c r="DQ271" i="49"/>
  <c r="AH271" i="49"/>
  <c r="DY477" i="56"/>
  <c r="CK476" i="56"/>
  <c r="CY476" i="56"/>
  <c r="DV475" i="56"/>
  <c r="BS475" i="56"/>
  <c r="BU475" i="56"/>
  <c r="AS474" i="56"/>
  <c r="BB474" i="56"/>
  <c r="AR474" i="56"/>
  <c r="DM474" i="56"/>
  <c r="W474" i="56"/>
  <c r="CR474" i="56"/>
  <c r="Z473" i="56"/>
  <c r="CA473" i="56"/>
  <c r="AA473" i="56"/>
  <c r="J473" i="56"/>
  <c r="AC121" i="59"/>
  <c r="AC123" i="59" s="1"/>
  <c r="X137" i="59"/>
  <c r="X139" i="59" s="1"/>
  <c r="M137" i="50"/>
  <c r="R121" i="50"/>
  <c r="U68" i="50"/>
  <c r="U70" i="50" s="1"/>
  <c r="U72" i="50" s="1"/>
  <c r="U85" i="50" s="1"/>
  <c r="J31" i="52"/>
  <c r="J31" i="51"/>
  <c r="J31" i="49"/>
  <c r="J31" i="53"/>
  <c r="AI164" i="51"/>
  <c r="AI166" i="51" s="1"/>
  <c r="L164" i="51"/>
  <c r="L166" i="51" s="1"/>
  <c r="CS164" i="51"/>
  <c r="CS166" i="51" s="1"/>
  <c r="V164" i="51"/>
  <c r="V166" i="51" s="1"/>
  <c r="AM164" i="51"/>
  <c r="AM166" i="51" s="1"/>
  <c r="BY164" i="51"/>
  <c r="BY166" i="51" s="1"/>
  <c r="BT164" i="51"/>
  <c r="BT166" i="51" s="1"/>
  <c r="BX164" i="51"/>
  <c r="BX166" i="51" s="1"/>
  <c r="BJ164" i="51"/>
  <c r="BJ166" i="51" s="1"/>
  <c r="DC164" i="51"/>
  <c r="DC166" i="51" s="1"/>
  <c r="BY173" i="51"/>
  <c r="DH164" i="51"/>
  <c r="DH166" i="51" s="1"/>
  <c r="DV164" i="53"/>
  <c r="DV166" i="53" s="1"/>
  <c r="DF164" i="53"/>
  <c r="DF166" i="53" s="1"/>
  <c r="CP164" i="53"/>
  <c r="CP166" i="53" s="1"/>
  <c r="AN164" i="53"/>
  <c r="AN166" i="53" s="1"/>
  <c r="CZ164" i="53"/>
  <c r="CZ166" i="53" s="1"/>
  <c r="P164" i="53"/>
  <c r="P166" i="53" s="1"/>
  <c r="CC164" i="53"/>
  <c r="CC166" i="53" s="1"/>
  <c r="AY164" i="53"/>
  <c r="AY166" i="53" s="1"/>
  <c r="DK164" i="53"/>
  <c r="DK166" i="53" s="1"/>
  <c r="AR164" i="53"/>
  <c r="AR166" i="53" s="1"/>
  <c r="DD164" i="53"/>
  <c r="DD166" i="53" s="1"/>
  <c r="AC164" i="53"/>
  <c r="AC166" i="53" s="1"/>
  <c r="CO164" i="53"/>
  <c r="CO166" i="53" s="1"/>
  <c r="K173" i="53"/>
  <c r="DK164" i="49"/>
  <c r="DK166" i="49" s="1"/>
  <c r="AH164" i="49"/>
  <c r="AH166" i="49" s="1"/>
  <c r="AH242" i="49" s="1"/>
  <c r="BG164" i="49"/>
  <c r="BG166" i="49" s="1"/>
  <c r="S164" i="49"/>
  <c r="S166" i="49" s="1"/>
  <c r="BF164" i="49"/>
  <c r="BF166" i="49" s="1"/>
  <c r="K164" i="49"/>
  <c r="K166" i="49" s="1"/>
  <c r="BL164" i="49"/>
  <c r="BL166" i="49" s="1"/>
  <c r="DX164" i="49"/>
  <c r="DX166" i="49" s="1"/>
  <c r="AO164" i="49"/>
  <c r="AO166" i="49" s="1"/>
  <c r="AO242" i="49" s="1"/>
  <c r="DA164" i="49"/>
  <c r="DA166" i="49" s="1"/>
  <c r="DE164" i="52"/>
  <c r="DE166" i="52" s="1"/>
  <c r="X164" i="52"/>
  <c r="X166" i="52" s="1"/>
  <c r="AJ164" i="52"/>
  <c r="AJ166" i="52" s="1"/>
  <c r="AF164" i="52"/>
  <c r="AF166" i="52" s="1"/>
  <c r="CW164" i="52"/>
  <c r="CW166" i="52" s="1"/>
  <c r="BI164" i="52"/>
  <c r="BI166" i="52" s="1"/>
  <c r="BC164" i="52"/>
  <c r="BC166" i="52" s="1"/>
  <c r="BM164" i="52"/>
  <c r="BM166" i="52" s="1"/>
  <c r="BF164" i="52"/>
  <c r="BF166" i="52" s="1"/>
  <c r="DR164" i="52"/>
  <c r="DR166" i="52" s="1"/>
  <c r="AY164" i="52"/>
  <c r="AY166" i="52" s="1"/>
  <c r="DK164" i="52"/>
  <c r="DK166" i="52" s="1"/>
  <c r="CA164" i="50"/>
  <c r="CA166" i="50" s="1"/>
  <c r="AF164" i="50"/>
  <c r="AF166" i="50" s="1"/>
  <c r="CR164" i="50"/>
  <c r="CR166" i="50" s="1"/>
  <c r="BM164" i="50"/>
  <c r="BM166" i="50" s="1"/>
  <c r="BM242" i="50" s="1"/>
  <c r="DY164" i="50"/>
  <c r="DY166" i="50" s="1"/>
  <c r="AH164" i="50"/>
  <c r="AH166" i="50" s="1"/>
  <c r="CT164" i="50"/>
  <c r="CT166" i="50" s="1"/>
  <c r="CT242" i="50" s="1"/>
  <c r="DK164" i="50"/>
  <c r="DK166" i="50" s="1"/>
  <c r="T164" i="50"/>
  <c r="T166" i="50" s="1"/>
  <c r="CF164" i="50"/>
  <c r="CF166" i="50" s="1"/>
  <c r="BA164" i="50"/>
  <c r="BA166" i="50" s="1"/>
  <c r="DM164" i="50"/>
  <c r="DM166" i="50" s="1"/>
  <c r="V164" i="50"/>
  <c r="V166" i="50" s="1"/>
  <c r="V242" i="50" s="1"/>
  <c r="CH164" i="50"/>
  <c r="CH166" i="50" s="1"/>
  <c r="AY164" i="50"/>
  <c r="AY166" i="50" s="1"/>
  <c r="DW164" i="51"/>
  <c r="DW166" i="51" s="1"/>
  <c r="DO164" i="52"/>
  <c r="DO166" i="52" s="1"/>
  <c r="AH164" i="53"/>
  <c r="AH166" i="53" s="1"/>
  <c r="DY164" i="52"/>
  <c r="DY166" i="52" s="1"/>
  <c r="K164" i="51"/>
  <c r="K166" i="51" s="1"/>
  <c r="AT164" i="52"/>
  <c r="AT166" i="52" s="1"/>
  <c r="AE164" i="53"/>
  <c r="AE166" i="53" s="1"/>
  <c r="BI173" i="49"/>
  <c r="BI175" i="49" s="1"/>
  <c r="CG164" i="49"/>
  <c r="CG166" i="49" s="1"/>
  <c r="CF192" i="51"/>
  <c r="CF194" i="51" s="1"/>
  <c r="CF173" i="51"/>
  <c r="BS192" i="51"/>
  <c r="BS194" i="51" s="1"/>
  <c r="BS173" i="51"/>
  <c r="BS175" i="51" s="1"/>
  <c r="DJ192" i="51"/>
  <c r="DJ194" i="51" s="1"/>
  <c r="DJ173" i="51"/>
  <c r="DH192" i="53"/>
  <c r="DH212" i="53" s="1"/>
  <c r="DH173" i="53"/>
  <c r="DP192" i="53"/>
  <c r="DP194" i="53" s="1"/>
  <c r="DP173" i="53"/>
  <c r="DT192" i="50"/>
  <c r="DT194" i="50" s="1"/>
  <c r="DT173" i="50"/>
  <c r="DT175" i="50" s="1"/>
  <c r="P192" i="50"/>
  <c r="P194" i="50" s="1"/>
  <c r="P173" i="50"/>
  <c r="AY164" i="51"/>
  <c r="AY166" i="51" s="1"/>
  <c r="BV164" i="51"/>
  <c r="BV166" i="51" s="1"/>
  <c r="AQ164" i="51"/>
  <c r="AQ166" i="51" s="1"/>
  <c r="T164" i="51"/>
  <c r="T166" i="51" s="1"/>
  <c r="CF164" i="51"/>
  <c r="CF166" i="51" s="1"/>
  <c r="U164" i="51"/>
  <c r="U166" i="51" s="1"/>
  <c r="CG164" i="51"/>
  <c r="CG166" i="51" s="1"/>
  <c r="AU164" i="51"/>
  <c r="AU166" i="51" s="1"/>
  <c r="O164" i="51"/>
  <c r="O166" i="51" s="1"/>
  <c r="CB164" i="51"/>
  <c r="CB166" i="51" s="1"/>
  <c r="EB173" i="51"/>
  <c r="EB175" i="51" s="1"/>
  <c r="BM164" i="51"/>
  <c r="BM166" i="51" s="1"/>
  <c r="DR164" i="51"/>
  <c r="DR166" i="51" s="1"/>
  <c r="DK164" i="51"/>
  <c r="DK166" i="51" s="1"/>
  <c r="CV164" i="51"/>
  <c r="CV166" i="51" s="1"/>
  <c r="DE192" i="51"/>
  <c r="DE212" i="51" s="1"/>
  <c r="DE173" i="51"/>
  <c r="DL192" i="51"/>
  <c r="DL212" i="51" s="1"/>
  <c r="DL173" i="51"/>
  <c r="CG192" i="51"/>
  <c r="CG212" i="51" s="1"/>
  <c r="CG173" i="51"/>
  <c r="CG175" i="51" s="1"/>
  <c r="AB173" i="51"/>
  <c r="AB175" i="51" s="1"/>
  <c r="DP164" i="51"/>
  <c r="DP166" i="51" s="1"/>
  <c r="V192" i="51"/>
  <c r="V194" i="51" s="1"/>
  <c r="V173" i="51"/>
  <c r="CH173" i="51"/>
  <c r="N192" i="51"/>
  <c r="N212" i="51" s="1"/>
  <c r="N173" i="51"/>
  <c r="CA192" i="51"/>
  <c r="CA194" i="51" s="1"/>
  <c r="CA173" i="51"/>
  <c r="BT173" i="51"/>
  <c r="BM192" i="51"/>
  <c r="BM212" i="51" s="1"/>
  <c r="BM173" i="51"/>
  <c r="DY192" i="51"/>
  <c r="DY194" i="51" s="1"/>
  <c r="DY173" i="51"/>
  <c r="BF173" i="51"/>
  <c r="DR192" i="51"/>
  <c r="DR194" i="51" s="1"/>
  <c r="DR173" i="51"/>
  <c r="AQ192" i="51"/>
  <c r="AQ194" i="51" s="1"/>
  <c r="AQ173" i="51"/>
  <c r="DC192" i="51"/>
  <c r="DC212" i="51" s="1"/>
  <c r="DC173" i="51"/>
  <c r="V164" i="53"/>
  <c r="V166" i="53" s="1"/>
  <c r="Q164" i="53"/>
  <c r="Q166" i="53" s="1"/>
  <c r="DZ164" i="53"/>
  <c r="DZ166" i="53" s="1"/>
  <c r="DJ164" i="53"/>
  <c r="DJ166" i="53" s="1"/>
  <c r="BB164" i="53"/>
  <c r="BB166" i="53" s="1"/>
  <c r="BC164" i="53"/>
  <c r="BC166" i="53" s="1"/>
  <c r="AV164" i="53"/>
  <c r="AV166" i="53" s="1"/>
  <c r="DH164" i="53"/>
  <c r="DH166" i="53" s="1"/>
  <c r="Y164" i="53"/>
  <c r="Y166" i="53" s="1"/>
  <c r="CK164" i="53"/>
  <c r="CK166" i="53" s="1"/>
  <c r="DQ192" i="53"/>
  <c r="DQ194" i="53" s="1"/>
  <c r="DQ173" i="53"/>
  <c r="DQ175" i="53" s="1"/>
  <c r="BG164" i="53"/>
  <c r="BG166" i="53" s="1"/>
  <c r="DS164" i="53"/>
  <c r="DS166" i="53" s="1"/>
  <c r="AZ164" i="53"/>
  <c r="AZ166" i="53" s="1"/>
  <c r="DL164" i="53"/>
  <c r="DL166" i="53" s="1"/>
  <c r="AK164" i="53"/>
  <c r="AK166" i="53" s="1"/>
  <c r="CW164" i="53"/>
  <c r="CW166" i="53" s="1"/>
  <c r="T192" i="53"/>
  <c r="T194" i="53" s="1"/>
  <c r="T173" i="53"/>
  <c r="CF192" i="53"/>
  <c r="CF194" i="53" s="1"/>
  <c r="CF173" i="53"/>
  <c r="AK192" i="53"/>
  <c r="AK194" i="53" s="1"/>
  <c r="AK173" i="53"/>
  <c r="AK175" i="53" s="1"/>
  <c r="CW192" i="53"/>
  <c r="CW194" i="53" s="1"/>
  <c r="CW173" i="53"/>
  <c r="BB192" i="53"/>
  <c r="BB194" i="53" s="1"/>
  <c r="BB173" i="53"/>
  <c r="BB175" i="53" s="1"/>
  <c r="DY192" i="53"/>
  <c r="DY194" i="53" s="1"/>
  <c r="DY173" i="53"/>
  <c r="DY175" i="53" s="1"/>
  <c r="BS192" i="53"/>
  <c r="BS194" i="53" s="1"/>
  <c r="BS173" i="53"/>
  <c r="X173" i="53"/>
  <c r="X175" i="53" s="1"/>
  <c r="CJ192" i="53"/>
  <c r="CJ212" i="53" s="1"/>
  <c r="CJ173" i="53"/>
  <c r="AO192" i="53"/>
  <c r="AO194" i="53" s="1"/>
  <c r="AO173" i="53"/>
  <c r="DA192" i="53"/>
  <c r="DA212" i="53" s="1"/>
  <c r="DA173" i="53"/>
  <c r="BF192" i="53"/>
  <c r="BF212" i="53" s="1"/>
  <c r="BF173" i="53"/>
  <c r="Z164" i="49"/>
  <c r="Z166" i="49" s="1"/>
  <c r="CL164" i="49"/>
  <c r="CL166" i="49" s="1"/>
  <c r="BB164" i="49"/>
  <c r="BB166" i="49" s="1"/>
  <c r="CD164" i="49"/>
  <c r="CD166" i="49" s="1"/>
  <c r="AP164" i="49"/>
  <c r="AP166" i="49" s="1"/>
  <c r="DR164" i="49"/>
  <c r="DR166" i="49" s="1"/>
  <c r="T164" i="49"/>
  <c r="T166" i="49" s="1"/>
  <c r="CF164" i="49"/>
  <c r="CF166" i="49" s="1"/>
  <c r="CI192" i="49"/>
  <c r="CI194" i="49" s="1"/>
  <c r="CI173" i="49"/>
  <c r="AC164" i="49"/>
  <c r="AC166" i="49" s="1"/>
  <c r="AC242" i="49" s="1"/>
  <c r="CO164" i="49"/>
  <c r="CO166" i="49" s="1"/>
  <c r="N164" i="49"/>
  <c r="N166" i="49" s="1"/>
  <c r="N242" i="49" s="1"/>
  <c r="CA164" i="49"/>
  <c r="CA166" i="49" s="1"/>
  <c r="DG173" i="49"/>
  <c r="DG175" i="49" s="1"/>
  <c r="BT164" i="49"/>
  <c r="BT166" i="49" s="1"/>
  <c r="BC192" i="49"/>
  <c r="BC194" i="49" s="1"/>
  <c r="BC173" i="49"/>
  <c r="AW164" i="49"/>
  <c r="AW166" i="49" s="1"/>
  <c r="DI164" i="49"/>
  <c r="DI166" i="49" s="1"/>
  <c r="AN192" i="49"/>
  <c r="AN194" i="49" s="1"/>
  <c r="AN173" i="49"/>
  <c r="CZ192" i="49"/>
  <c r="CZ212" i="49" s="1"/>
  <c r="CZ173" i="49"/>
  <c r="P192" i="49"/>
  <c r="P194" i="49" s="1"/>
  <c r="P173" i="49"/>
  <c r="CC192" i="49"/>
  <c r="CC212" i="49" s="1"/>
  <c r="CC173" i="49"/>
  <c r="BF192" i="49"/>
  <c r="BF212" i="49" s="1"/>
  <c r="BF173" i="49"/>
  <c r="BF175" i="49" s="1"/>
  <c r="DR192" i="49"/>
  <c r="DR194" i="49" s="1"/>
  <c r="DR173" i="49"/>
  <c r="AA192" i="49"/>
  <c r="AA194" i="49" s="1"/>
  <c r="AA173" i="49"/>
  <c r="CM192" i="49"/>
  <c r="CM212" i="49" s="1"/>
  <c r="CM173" i="49"/>
  <c r="CM175" i="49" s="1"/>
  <c r="AZ192" i="49"/>
  <c r="AZ194" i="49" s="1"/>
  <c r="AZ173" i="49"/>
  <c r="AZ175" i="49" s="1"/>
  <c r="DL192" i="49"/>
  <c r="DL194" i="49" s="1"/>
  <c r="DL173" i="49"/>
  <c r="R192" i="49"/>
  <c r="R194" i="49" s="1"/>
  <c r="R173" i="49"/>
  <c r="BQ192" i="49"/>
  <c r="BQ212" i="49" s="1"/>
  <c r="BQ173" i="49"/>
  <c r="BQ175" i="49" s="1"/>
  <c r="AT192" i="49"/>
  <c r="AT194" i="49" s="1"/>
  <c r="AT173" i="49"/>
  <c r="DF192" i="49"/>
  <c r="DF212" i="49" s="1"/>
  <c r="DF173" i="49"/>
  <c r="EB164" i="52"/>
  <c r="EB166" i="52" s="1"/>
  <c r="CJ164" i="52"/>
  <c r="CJ166" i="52" s="1"/>
  <c r="BD164" i="52"/>
  <c r="BD166" i="52" s="1"/>
  <c r="BX164" i="52"/>
  <c r="BX166" i="52" s="1"/>
  <c r="DT164" i="52"/>
  <c r="DT166" i="52" s="1"/>
  <c r="CF164" i="52"/>
  <c r="CF166" i="52" s="1"/>
  <c r="BB164" i="52"/>
  <c r="BB166" i="52" s="1"/>
  <c r="DN164" i="52"/>
  <c r="DN166" i="52" s="1"/>
  <c r="DN242" i="52" s="1"/>
  <c r="BK164" i="52"/>
  <c r="BK166" i="52" s="1"/>
  <c r="DW164" i="52"/>
  <c r="DW166" i="52" s="1"/>
  <c r="BU164" i="52"/>
  <c r="BU166" i="52" s="1"/>
  <c r="BU242" i="52" s="1"/>
  <c r="AD192" i="52"/>
  <c r="AD194" i="52" s="1"/>
  <c r="AD173" i="52"/>
  <c r="BN164" i="52"/>
  <c r="BN166" i="52" s="1"/>
  <c r="DZ164" i="52"/>
  <c r="DZ166" i="52" s="1"/>
  <c r="BG164" i="52"/>
  <c r="BG166" i="52" s="1"/>
  <c r="BG242" i="52" s="1"/>
  <c r="DS164" i="52"/>
  <c r="DS166" i="52" s="1"/>
  <c r="DG192" i="52"/>
  <c r="DG194" i="52" s="1"/>
  <c r="DG173" i="52"/>
  <c r="DO192" i="52"/>
  <c r="DO194" i="52" s="1"/>
  <c r="DO173" i="52"/>
  <c r="DO175" i="52" s="1"/>
  <c r="BT173" i="52"/>
  <c r="BM192" i="52"/>
  <c r="BM194" i="52" s="1"/>
  <c r="BM173" i="52"/>
  <c r="DY192" i="52"/>
  <c r="DY194" i="52" s="1"/>
  <c r="DY173" i="52"/>
  <c r="BF192" i="52"/>
  <c r="BF212" i="52" s="1"/>
  <c r="BF173" i="52"/>
  <c r="BF175" i="52" s="1"/>
  <c r="DR173" i="52"/>
  <c r="AQ192" i="52"/>
  <c r="AQ194" i="52" s="1"/>
  <c r="AQ173" i="52"/>
  <c r="DC192" i="52"/>
  <c r="DC212" i="52" s="1"/>
  <c r="DC173" i="52"/>
  <c r="DC175" i="52" s="1"/>
  <c r="T192" i="52"/>
  <c r="T212" i="52" s="1"/>
  <c r="T173" i="52"/>
  <c r="CF192" i="52"/>
  <c r="CF194" i="52" s="1"/>
  <c r="CF173" i="52"/>
  <c r="BA192" i="52"/>
  <c r="BA212" i="52" s="1"/>
  <c r="BA173" i="52"/>
  <c r="DM192" i="52"/>
  <c r="DM194" i="52" s="1"/>
  <c r="DM173" i="52"/>
  <c r="R164" i="50"/>
  <c r="R166" i="50" s="1"/>
  <c r="AE164" i="50"/>
  <c r="AE166" i="50" s="1"/>
  <c r="BV192" i="50"/>
  <c r="BV194" i="50" s="1"/>
  <c r="BV173" i="50"/>
  <c r="AN164" i="50"/>
  <c r="AN166" i="50" s="1"/>
  <c r="CZ164" i="50"/>
  <c r="CZ166" i="50" s="1"/>
  <c r="BU164" i="50"/>
  <c r="BU166" i="50" s="1"/>
  <c r="Q192" i="50"/>
  <c r="Q194" i="50" s="1"/>
  <c r="Q173" i="50"/>
  <c r="AP164" i="50"/>
  <c r="AP166" i="50" s="1"/>
  <c r="DB164" i="50"/>
  <c r="DB166" i="50" s="1"/>
  <c r="DB242" i="50" s="1"/>
  <c r="DK192" i="50"/>
  <c r="DK194" i="50" s="1"/>
  <c r="DK173" i="50"/>
  <c r="BG164" i="50"/>
  <c r="BG166" i="50" s="1"/>
  <c r="DS164" i="50"/>
  <c r="DS166" i="50" s="1"/>
  <c r="AB164" i="50"/>
  <c r="AB166" i="50" s="1"/>
  <c r="CN164" i="50"/>
  <c r="CN166" i="50" s="1"/>
  <c r="CM192" i="50"/>
  <c r="CM212" i="50" s="1"/>
  <c r="CM173" i="50"/>
  <c r="BI164" i="50"/>
  <c r="BI166" i="50" s="1"/>
  <c r="DU164" i="50"/>
  <c r="DU166" i="50" s="1"/>
  <c r="DU242" i="50" s="1"/>
  <c r="AD164" i="50"/>
  <c r="AD166" i="50" s="1"/>
  <c r="CP164" i="50"/>
  <c r="CP166" i="50" s="1"/>
  <c r="CP242" i="50" s="1"/>
  <c r="EA192" i="50"/>
  <c r="EA212" i="50" s="1"/>
  <c r="EA173" i="50"/>
  <c r="EA175" i="50" s="1"/>
  <c r="BP192" i="50"/>
  <c r="BP212" i="50" s="1"/>
  <c r="BP173" i="50"/>
  <c r="EB173" i="50"/>
  <c r="BA192" i="50"/>
  <c r="BA194" i="50" s="1"/>
  <c r="BA173" i="50"/>
  <c r="DM192" i="50"/>
  <c r="DM194" i="50" s="1"/>
  <c r="DM173" i="50"/>
  <c r="AT192" i="50"/>
  <c r="AT194" i="50" s="1"/>
  <c r="AT173" i="50"/>
  <c r="AT175" i="50" s="1"/>
  <c r="DF192" i="50"/>
  <c r="DF194" i="50" s="1"/>
  <c r="DF173" i="50"/>
  <c r="AM173" i="50"/>
  <c r="CY192" i="50"/>
  <c r="CY194" i="50" s="1"/>
  <c r="CY173" i="50"/>
  <c r="CY175" i="50" s="1"/>
  <c r="AF192" i="50"/>
  <c r="AF194" i="50" s="1"/>
  <c r="AF173" i="50"/>
  <c r="CR173" i="50"/>
  <c r="Y192" i="50"/>
  <c r="Y194" i="50" s="1"/>
  <c r="Y173" i="50"/>
  <c r="Y175" i="50" s="1"/>
  <c r="CK192" i="50"/>
  <c r="CK194" i="50" s="1"/>
  <c r="CK173" i="50"/>
  <c r="DJ164" i="51"/>
  <c r="DJ166" i="51" s="1"/>
  <c r="DX192" i="51"/>
  <c r="DX194" i="51" s="1"/>
  <c r="DX173" i="51"/>
  <c r="CO192" i="53"/>
  <c r="CO194" i="53" s="1"/>
  <c r="CO173" i="53"/>
  <c r="CS192" i="53"/>
  <c r="CS194" i="53" s="1"/>
  <c r="CS173" i="53"/>
  <c r="W192" i="49"/>
  <c r="W212" i="49" s="1"/>
  <c r="W173" i="49"/>
  <c r="W175" i="49" s="1"/>
  <c r="CE192" i="49"/>
  <c r="CE212" i="49" s="1"/>
  <c r="CE173" i="49"/>
  <c r="DU192" i="49"/>
  <c r="DU194" i="49" s="1"/>
  <c r="DU173" i="49"/>
  <c r="DF164" i="52"/>
  <c r="DF166" i="52" s="1"/>
  <c r="CI192" i="52"/>
  <c r="CI212" i="52" s="1"/>
  <c r="CI173" i="52"/>
  <c r="CI175" i="52" s="1"/>
  <c r="CU192" i="52"/>
  <c r="CU194" i="52" s="1"/>
  <c r="CU173" i="52"/>
  <c r="CU175" i="52" s="1"/>
  <c r="CX173" i="50"/>
  <c r="AD164" i="51"/>
  <c r="AD166" i="51" s="1"/>
  <c r="AA164" i="51"/>
  <c r="AA166" i="51" s="1"/>
  <c r="AA242" i="51" s="1"/>
  <c r="DY164" i="51"/>
  <c r="DY166" i="51" s="1"/>
  <c r="AB164" i="51"/>
  <c r="AB166" i="51" s="1"/>
  <c r="CO164" i="51"/>
  <c r="CO166" i="51" s="1"/>
  <c r="AC164" i="51"/>
  <c r="AC166" i="51" s="1"/>
  <c r="CP164" i="51"/>
  <c r="CP166" i="51" s="1"/>
  <c r="BC164" i="51"/>
  <c r="BC166" i="51" s="1"/>
  <c r="X164" i="51"/>
  <c r="X166" i="51" s="1"/>
  <c r="CJ164" i="51"/>
  <c r="CJ166" i="51" s="1"/>
  <c r="R164" i="51"/>
  <c r="R166" i="51" s="1"/>
  <c r="BU164" i="51"/>
  <c r="BU166" i="51" s="1"/>
  <c r="BU242" i="51" s="1"/>
  <c r="DZ164" i="51"/>
  <c r="DZ166" i="51" s="1"/>
  <c r="DS164" i="51"/>
  <c r="DS166" i="51" s="1"/>
  <c r="DD164" i="51"/>
  <c r="DD166" i="51" s="1"/>
  <c r="CW164" i="51"/>
  <c r="CW166" i="51" s="1"/>
  <c r="DM192" i="51"/>
  <c r="DM194" i="51" s="1"/>
  <c r="DM173" i="51"/>
  <c r="DM175" i="51" s="1"/>
  <c r="BH192" i="51"/>
  <c r="BH212" i="51" s="1"/>
  <c r="BH173" i="51"/>
  <c r="DX164" i="51"/>
  <c r="DX166" i="51" s="1"/>
  <c r="DX242" i="51" s="1"/>
  <c r="AD192" i="51"/>
  <c r="AD194" i="51" s="1"/>
  <c r="AD173" i="51"/>
  <c r="AD175" i="51" s="1"/>
  <c r="CP192" i="51"/>
  <c r="CP194" i="51" s="1"/>
  <c r="CP173" i="51"/>
  <c r="W192" i="51"/>
  <c r="W212" i="51" s="1"/>
  <c r="W173" i="51"/>
  <c r="CI192" i="51"/>
  <c r="CI194" i="51" s="1"/>
  <c r="CI173" i="51"/>
  <c r="O192" i="51"/>
  <c r="O212" i="51" s="1"/>
  <c r="O173" i="51"/>
  <c r="O175" i="51" s="1"/>
  <c r="CB173" i="51"/>
  <c r="BU192" i="51"/>
  <c r="BU194" i="51" s="1"/>
  <c r="BU173" i="51"/>
  <c r="BN192" i="51"/>
  <c r="BN194" i="51" s="1"/>
  <c r="BN173" i="51"/>
  <c r="DZ192" i="51"/>
  <c r="DZ212" i="51" s="1"/>
  <c r="DZ173" i="51"/>
  <c r="DZ175" i="51" s="1"/>
  <c r="AY192" i="51"/>
  <c r="AY212" i="51" s="1"/>
  <c r="AY173" i="51"/>
  <c r="AY175" i="51" s="1"/>
  <c r="DK192" i="51"/>
  <c r="DK212" i="51" s="1"/>
  <c r="DK173" i="51"/>
  <c r="AP164" i="53"/>
  <c r="AP166" i="53" s="1"/>
  <c r="BJ164" i="53"/>
  <c r="BJ166" i="53" s="1"/>
  <c r="CA164" i="53"/>
  <c r="CA166" i="53" s="1"/>
  <c r="CE192" i="53"/>
  <c r="CE212" i="53" s="1"/>
  <c r="CE173" i="53"/>
  <c r="BV164" i="53"/>
  <c r="BV166" i="53" s="1"/>
  <c r="BZ164" i="53"/>
  <c r="BZ166" i="53" s="1"/>
  <c r="BD164" i="53"/>
  <c r="BD166" i="53" s="1"/>
  <c r="DP164" i="53"/>
  <c r="DP166" i="53" s="1"/>
  <c r="AG164" i="53"/>
  <c r="AG166" i="53" s="1"/>
  <c r="CS164" i="53"/>
  <c r="CS166" i="53" s="1"/>
  <c r="R164" i="53"/>
  <c r="R166" i="53" s="1"/>
  <c r="BO164" i="53"/>
  <c r="BO166" i="53" s="1"/>
  <c r="EA164" i="53"/>
  <c r="EA166" i="53" s="1"/>
  <c r="EA242" i="53" s="1"/>
  <c r="BH164" i="53"/>
  <c r="BH166" i="53" s="1"/>
  <c r="DT164" i="53"/>
  <c r="DT166" i="53" s="1"/>
  <c r="AS164" i="53"/>
  <c r="AS166" i="53" s="1"/>
  <c r="DE164" i="53"/>
  <c r="DE166" i="53" s="1"/>
  <c r="AB192" i="53"/>
  <c r="AB194" i="53" s="1"/>
  <c r="AB173" i="53"/>
  <c r="CN192" i="53"/>
  <c r="CN194" i="53" s="1"/>
  <c r="CN173" i="53"/>
  <c r="AS192" i="53"/>
  <c r="AS194" i="53" s="1"/>
  <c r="AS173" i="53"/>
  <c r="AS175" i="53" s="1"/>
  <c r="DE173" i="53"/>
  <c r="BJ192" i="53"/>
  <c r="BJ194" i="53" s="1"/>
  <c r="BJ173" i="53"/>
  <c r="N192" i="53"/>
  <c r="N194" i="53" s="1"/>
  <c r="N173" i="53"/>
  <c r="CA192" i="53"/>
  <c r="CA194" i="53" s="1"/>
  <c r="CA173" i="53"/>
  <c r="AF192" i="53"/>
  <c r="AF194" i="53" s="1"/>
  <c r="AF173" i="53"/>
  <c r="CR192" i="53"/>
  <c r="CR194" i="53" s="1"/>
  <c r="CR173" i="53"/>
  <c r="AW192" i="53"/>
  <c r="AW194" i="53" s="1"/>
  <c r="AW173" i="53"/>
  <c r="DM192" i="53"/>
  <c r="DM194" i="53" s="1"/>
  <c r="DM173" i="53"/>
  <c r="BN192" i="53"/>
  <c r="BN194" i="53" s="1"/>
  <c r="BN173" i="53"/>
  <c r="DJ192" i="53"/>
  <c r="DJ194" i="53" s="1"/>
  <c r="DJ173" i="53"/>
  <c r="DG192" i="53"/>
  <c r="DG194" i="53" s="1"/>
  <c r="DG173" i="53"/>
  <c r="DG175" i="53" s="1"/>
  <c r="EA164" i="49"/>
  <c r="EA166" i="49" s="1"/>
  <c r="AA164" i="49"/>
  <c r="AA166" i="49" s="1"/>
  <c r="BW164" i="49"/>
  <c r="BW166" i="49" s="1"/>
  <c r="CX164" i="49"/>
  <c r="CX166" i="49" s="1"/>
  <c r="BJ164" i="49"/>
  <c r="BJ166" i="49" s="1"/>
  <c r="V164" i="49"/>
  <c r="V166" i="49" s="1"/>
  <c r="V242" i="49" s="1"/>
  <c r="AB164" i="49"/>
  <c r="AB166" i="49" s="1"/>
  <c r="AB242" i="49" s="1"/>
  <c r="CN164" i="49"/>
  <c r="CN166" i="49" s="1"/>
  <c r="AK164" i="49"/>
  <c r="AK166" i="49" s="1"/>
  <c r="CW164" i="49"/>
  <c r="CW166" i="49" s="1"/>
  <c r="W164" i="49"/>
  <c r="W166" i="49" s="1"/>
  <c r="CI164" i="49"/>
  <c r="CI166" i="49" s="1"/>
  <c r="O164" i="49"/>
  <c r="O166" i="49" s="1"/>
  <c r="CB164" i="49"/>
  <c r="CB166" i="49" s="1"/>
  <c r="DO192" i="49"/>
  <c r="DO194" i="49" s="1"/>
  <c r="DO173" i="49"/>
  <c r="DO175" i="49" s="1"/>
  <c r="BE164" i="49"/>
  <c r="BE166" i="49" s="1"/>
  <c r="DQ164" i="49"/>
  <c r="DQ166" i="49" s="1"/>
  <c r="DQ242" i="49" s="1"/>
  <c r="AV192" i="49"/>
  <c r="AV194" i="49" s="1"/>
  <c r="AV173" i="49"/>
  <c r="AV175" i="49" s="1"/>
  <c r="DH192" i="49"/>
  <c r="DH194" i="49" s="1"/>
  <c r="DH173" i="49"/>
  <c r="DH175" i="49" s="1"/>
  <c r="Y192" i="49"/>
  <c r="Y212" i="49" s="1"/>
  <c r="Y173" i="49"/>
  <c r="Y175" i="49" s="1"/>
  <c r="CK192" i="49"/>
  <c r="CK194" i="49" s="1"/>
  <c r="CK173" i="49"/>
  <c r="BN173" i="49"/>
  <c r="DZ192" i="49"/>
  <c r="DZ194" i="49" s="1"/>
  <c r="DZ173" i="49"/>
  <c r="AI192" i="49"/>
  <c r="AI212" i="49" s="1"/>
  <c r="AI173" i="49"/>
  <c r="CU173" i="49"/>
  <c r="CU175" i="49" s="1"/>
  <c r="BH192" i="49"/>
  <c r="BH212" i="49" s="1"/>
  <c r="BH173" i="49"/>
  <c r="BH175" i="49" s="1"/>
  <c r="DT192" i="49"/>
  <c r="DT194" i="49" s="1"/>
  <c r="DT173" i="49"/>
  <c r="L192" i="49"/>
  <c r="L212" i="49" s="1"/>
  <c r="L173" i="49"/>
  <c r="BY192" i="49"/>
  <c r="BY194" i="49" s="1"/>
  <c r="BY173" i="49"/>
  <c r="BB173" i="49"/>
  <c r="DN173" i="49"/>
  <c r="AB164" i="52"/>
  <c r="AB166" i="52" s="1"/>
  <c r="AC164" i="52"/>
  <c r="AC166" i="52" s="1"/>
  <c r="BY164" i="52"/>
  <c r="BY166" i="52" s="1"/>
  <c r="CR164" i="52"/>
  <c r="CR166" i="52" s="1"/>
  <c r="DV192" i="52"/>
  <c r="DV194" i="52" s="1"/>
  <c r="DV173" i="52"/>
  <c r="CZ164" i="52"/>
  <c r="CZ166" i="52" s="1"/>
  <c r="BJ164" i="52"/>
  <c r="BJ166" i="52" s="1"/>
  <c r="DV164" i="52"/>
  <c r="DV166" i="52" s="1"/>
  <c r="BS164" i="52"/>
  <c r="BS166" i="52" s="1"/>
  <c r="P164" i="52"/>
  <c r="P166" i="52" s="1"/>
  <c r="P242" i="52" s="1"/>
  <c r="CC164" i="52"/>
  <c r="CC166" i="52" s="1"/>
  <c r="R164" i="52"/>
  <c r="R166" i="52" s="1"/>
  <c r="BV164" i="52"/>
  <c r="BV166" i="52" s="1"/>
  <c r="BJ173" i="52"/>
  <c r="BO164" i="52"/>
  <c r="BO166" i="52" s="1"/>
  <c r="EA164" i="52"/>
  <c r="EA166" i="52" s="1"/>
  <c r="AL192" i="52"/>
  <c r="AL194" i="52" s="1"/>
  <c r="AL173" i="52"/>
  <c r="M192" i="52"/>
  <c r="M194" i="52" s="1"/>
  <c r="M173" i="52"/>
  <c r="M175" i="52" s="1"/>
  <c r="V173" i="52"/>
  <c r="O192" i="52"/>
  <c r="O194" i="52" s="1"/>
  <c r="O173" i="52"/>
  <c r="CB192" i="52"/>
  <c r="CB194" i="52" s="1"/>
  <c r="CB173" i="52"/>
  <c r="BU192" i="52"/>
  <c r="BU194" i="52" s="1"/>
  <c r="BU173" i="52"/>
  <c r="BN192" i="52"/>
  <c r="BN194" i="52" s="1"/>
  <c r="BN173" i="52"/>
  <c r="DZ192" i="52"/>
  <c r="DZ212" i="52" s="1"/>
  <c r="DZ173" i="52"/>
  <c r="AY192" i="52"/>
  <c r="AY212" i="52" s="1"/>
  <c r="AY173" i="52"/>
  <c r="DK192" i="52"/>
  <c r="DK194" i="52" s="1"/>
  <c r="DK173" i="52"/>
  <c r="AB192" i="52"/>
  <c r="AB212" i="52" s="1"/>
  <c r="AB173" i="52"/>
  <c r="CN192" i="52"/>
  <c r="CN212" i="52" s="1"/>
  <c r="CN173" i="52"/>
  <c r="BI192" i="52"/>
  <c r="BI194" i="52" s="1"/>
  <c r="BI173" i="52"/>
  <c r="BI175" i="52" s="1"/>
  <c r="DU192" i="52"/>
  <c r="DU212" i="52" s="1"/>
  <c r="DU173" i="52"/>
  <c r="CQ164" i="50"/>
  <c r="CQ166" i="50" s="1"/>
  <c r="CY164" i="50"/>
  <c r="CY166" i="50" s="1"/>
  <c r="AV164" i="50"/>
  <c r="AV166" i="50" s="1"/>
  <c r="AV242" i="50" s="1"/>
  <c r="DH164" i="50"/>
  <c r="DH166" i="50" s="1"/>
  <c r="P164" i="50"/>
  <c r="P166" i="50" s="1"/>
  <c r="P242" i="50" s="1"/>
  <c r="CC164" i="50"/>
  <c r="CC166" i="50" s="1"/>
  <c r="AX192" i="50"/>
  <c r="AX212" i="50" s="1"/>
  <c r="AX173" i="50"/>
  <c r="AX164" i="50"/>
  <c r="AX166" i="50" s="1"/>
  <c r="DJ164" i="50"/>
  <c r="DJ166" i="50" s="1"/>
  <c r="BO164" i="50"/>
  <c r="BO166" i="50" s="1"/>
  <c r="BO242" i="50" s="1"/>
  <c r="EA164" i="50"/>
  <c r="EA166" i="50" s="1"/>
  <c r="AJ164" i="50"/>
  <c r="AJ166" i="50" s="1"/>
  <c r="AJ242" i="50" s="1"/>
  <c r="CV164" i="50"/>
  <c r="CV166" i="50" s="1"/>
  <c r="CV242" i="50" s="1"/>
  <c r="DS192" i="50"/>
  <c r="DS194" i="50" s="1"/>
  <c r="DS173" i="50"/>
  <c r="BQ164" i="50"/>
  <c r="BQ166" i="50" s="1"/>
  <c r="AH192" i="50"/>
  <c r="AH194" i="50" s="1"/>
  <c r="AH173" i="50"/>
  <c r="AL164" i="50"/>
  <c r="AL166" i="50" s="1"/>
  <c r="CX164" i="50"/>
  <c r="CX166" i="50" s="1"/>
  <c r="K192" i="50"/>
  <c r="K194" i="50" s="1"/>
  <c r="K173" i="50"/>
  <c r="K175" i="50" s="1"/>
  <c r="BX192" i="50"/>
  <c r="BX194" i="50" s="1"/>
  <c r="BX173" i="50"/>
  <c r="BX175" i="50" s="1"/>
  <c r="BI173" i="50"/>
  <c r="BI175" i="50" s="1"/>
  <c r="DU192" i="50"/>
  <c r="DU194" i="50" s="1"/>
  <c r="DU173" i="50"/>
  <c r="BB192" i="50"/>
  <c r="BB194" i="50" s="1"/>
  <c r="BB173" i="50"/>
  <c r="DN192" i="50"/>
  <c r="DN194" i="50" s="1"/>
  <c r="DN173" i="50"/>
  <c r="AU192" i="50"/>
  <c r="AU194" i="50" s="1"/>
  <c r="AU173" i="50"/>
  <c r="DG173" i="50"/>
  <c r="AN192" i="50"/>
  <c r="AN194" i="50" s="1"/>
  <c r="AN173" i="50"/>
  <c r="CZ192" i="50"/>
  <c r="CZ194" i="50" s="1"/>
  <c r="CZ173" i="50"/>
  <c r="AG192" i="50"/>
  <c r="AG212" i="50" s="1"/>
  <c r="AG173" i="50"/>
  <c r="CS192" i="50"/>
  <c r="CS194" i="50" s="1"/>
  <c r="CS173" i="50"/>
  <c r="AX192" i="51"/>
  <c r="AX194" i="51" s="1"/>
  <c r="AX173" i="51"/>
  <c r="DC192" i="53"/>
  <c r="DC194" i="53" s="1"/>
  <c r="DC173" i="53"/>
  <c r="O192" i="53"/>
  <c r="O194" i="53" s="1"/>
  <c r="O173" i="53"/>
  <c r="O175" i="53" s="1"/>
  <c r="DD192" i="49"/>
  <c r="DD212" i="49" s="1"/>
  <c r="DD173" i="49"/>
  <c r="DX192" i="52"/>
  <c r="DX194" i="52" s="1"/>
  <c r="DX173" i="52"/>
  <c r="DJ192" i="52"/>
  <c r="DJ194" i="52" s="1"/>
  <c r="DJ173" i="52"/>
  <c r="AS192" i="52"/>
  <c r="AS212" i="52" s="1"/>
  <c r="AS173" i="52"/>
  <c r="CE192" i="50"/>
  <c r="CE212" i="50" s="1"/>
  <c r="CE173" i="50"/>
  <c r="BG192" i="50"/>
  <c r="BG212" i="50" s="1"/>
  <c r="BG173" i="50"/>
  <c r="BH192" i="50"/>
  <c r="BH194" i="50" s="1"/>
  <c r="BH173" i="50"/>
  <c r="BH175" i="50" s="1"/>
  <c r="CQ192" i="50"/>
  <c r="CQ212" i="50" s="1"/>
  <c r="CQ173" i="50"/>
  <c r="K192" i="53"/>
  <c r="K194" i="53" s="1"/>
  <c r="BF164" i="51"/>
  <c r="BF166" i="51" s="1"/>
  <c r="S164" i="51"/>
  <c r="S166" i="51" s="1"/>
  <c r="AL164" i="51"/>
  <c r="AL166" i="51" s="1"/>
  <c r="AJ164" i="51"/>
  <c r="AJ166" i="51" s="1"/>
  <c r="BP173" i="51"/>
  <c r="AK164" i="51"/>
  <c r="AK166" i="51" s="1"/>
  <c r="CV173" i="51"/>
  <c r="CV175" i="51" s="1"/>
  <c r="BK164" i="51"/>
  <c r="BK166" i="51" s="1"/>
  <c r="BK242" i="51" s="1"/>
  <c r="AF164" i="51"/>
  <c r="AF166" i="51" s="1"/>
  <c r="DI164" i="51"/>
  <c r="DI166" i="51" s="1"/>
  <c r="P164" i="51"/>
  <c r="P166" i="51" s="1"/>
  <c r="CC164" i="51"/>
  <c r="CC166" i="51" s="1"/>
  <c r="AK173" i="51"/>
  <c r="EA164" i="51"/>
  <c r="EA166" i="51" s="1"/>
  <c r="DL164" i="51"/>
  <c r="DL166" i="51" s="1"/>
  <c r="DE164" i="51"/>
  <c r="DE166" i="51" s="1"/>
  <c r="CX164" i="51"/>
  <c r="CX166" i="51" s="1"/>
  <c r="CN173" i="51"/>
  <c r="AC173" i="51"/>
  <c r="AL173" i="51"/>
  <c r="CX173" i="51"/>
  <c r="AE173" i="51"/>
  <c r="CQ173" i="51"/>
  <c r="X173" i="51"/>
  <c r="X175" i="51" s="1"/>
  <c r="CJ173" i="51"/>
  <c r="P173" i="51"/>
  <c r="CC173" i="51"/>
  <c r="CC175" i="51" s="1"/>
  <c r="BV173" i="51"/>
  <c r="BG173" i="51"/>
  <c r="DS173" i="51"/>
  <c r="DS175" i="51" s="1"/>
  <c r="BK164" i="53"/>
  <c r="BK166" i="53" s="1"/>
  <c r="CY164" i="53"/>
  <c r="CY166" i="53" s="1"/>
  <c r="DG164" i="53"/>
  <c r="DG166" i="53" s="1"/>
  <c r="AL164" i="53"/>
  <c r="AL166" i="53" s="1"/>
  <c r="AL242" i="53" s="1"/>
  <c r="CQ164" i="53"/>
  <c r="CQ166" i="53" s="1"/>
  <c r="CT164" i="53"/>
  <c r="CT166" i="53" s="1"/>
  <c r="BL164" i="53"/>
  <c r="BL166" i="53" s="1"/>
  <c r="DX164" i="53"/>
  <c r="DX166" i="53" s="1"/>
  <c r="AO164" i="53"/>
  <c r="AO166" i="53" s="1"/>
  <c r="DA164" i="53"/>
  <c r="DA166" i="53" s="1"/>
  <c r="DA242" i="53" s="1"/>
  <c r="J164" i="53"/>
  <c r="J166" i="53" s="1"/>
  <c r="BW164" i="53"/>
  <c r="BW166" i="53" s="1"/>
  <c r="BG173" i="53"/>
  <c r="BP164" i="53"/>
  <c r="BP166" i="53" s="1"/>
  <c r="EB164" i="53"/>
  <c r="EB166" i="53" s="1"/>
  <c r="BA164" i="53"/>
  <c r="BA166" i="53" s="1"/>
  <c r="BA242" i="53" s="1"/>
  <c r="DM164" i="53"/>
  <c r="DM166" i="53" s="1"/>
  <c r="AJ173" i="53"/>
  <c r="CV173" i="53"/>
  <c r="BA173" i="53"/>
  <c r="BA175" i="53" s="1"/>
  <c r="DX173" i="53"/>
  <c r="BR173" i="53"/>
  <c r="W173" i="53"/>
  <c r="W175" i="53" s="1"/>
  <c r="CI173" i="53"/>
  <c r="AN173" i="53"/>
  <c r="AN175" i="53" s="1"/>
  <c r="CZ173" i="53"/>
  <c r="BE173" i="53"/>
  <c r="BE175" i="53" s="1"/>
  <c r="BV173" i="53"/>
  <c r="DR173" i="53"/>
  <c r="DO173" i="53"/>
  <c r="AX164" i="49"/>
  <c r="AX166" i="49" s="1"/>
  <c r="BR164" i="49"/>
  <c r="BR166" i="49" s="1"/>
  <c r="CT164" i="49"/>
  <c r="CT166" i="49" s="1"/>
  <c r="DS164" i="49"/>
  <c r="DS166" i="49" s="1"/>
  <c r="CE164" i="49"/>
  <c r="CE166" i="49" s="1"/>
  <c r="AQ164" i="49"/>
  <c r="AQ166" i="49" s="1"/>
  <c r="AJ164" i="49"/>
  <c r="AJ166" i="49" s="1"/>
  <c r="CV164" i="49"/>
  <c r="CV166" i="49" s="1"/>
  <c r="N173" i="49"/>
  <c r="AS164" i="49"/>
  <c r="AS166" i="49" s="1"/>
  <c r="DE164" i="49"/>
  <c r="DE166" i="49" s="1"/>
  <c r="AE164" i="49"/>
  <c r="AE166" i="49" s="1"/>
  <c r="CQ164" i="49"/>
  <c r="CQ166" i="49" s="1"/>
  <c r="X164" i="49"/>
  <c r="X166" i="49" s="1"/>
  <c r="CJ164" i="49"/>
  <c r="CJ166" i="49" s="1"/>
  <c r="AM173" i="49"/>
  <c r="BM164" i="49"/>
  <c r="BM166" i="49" s="1"/>
  <c r="DY164" i="49"/>
  <c r="DY166" i="49" s="1"/>
  <c r="BD173" i="49"/>
  <c r="DP173" i="49"/>
  <c r="DP175" i="49" s="1"/>
  <c r="AG173" i="49"/>
  <c r="CS173" i="49"/>
  <c r="CS175" i="49" s="1"/>
  <c r="BV173" i="49"/>
  <c r="AQ173" i="49"/>
  <c r="DC173" i="49"/>
  <c r="BP173" i="49"/>
  <c r="EB173" i="49"/>
  <c r="U173" i="49"/>
  <c r="U175" i="49" s="1"/>
  <c r="CG173" i="49"/>
  <c r="BJ173" i="49"/>
  <c r="DV173" i="49"/>
  <c r="AV164" i="52"/>
  <c r="AV166" i="52" s="1"/>
  <c r="AZ164" i="52"/>
  <c r="AZ166" i="52" s="1"/>
  <c r="CV164" i="52"/>
  <c r="CV166" i="52" s="1"/>
  <c r="DM164" i="52"/>
  <c r="DM166" i="52" s="1"/>
  <c r="U164" i="52"/>
  <c r="U166" i="52" s="1"/>
  <c r="DU164" i="52"/>
  <c r="DU166" i="52" s="1"/>
  <c r="BR164" i="52"/>
  <c r="BR166" i="52" s="1"/>
  <c r="N164" i="52"/>
  <c r="N166" i="52" s="1"/>
  <c r="CA164" i="52"/>
  <c r="CA166" i="52" s="1"/>
  <c r="Y164" i="52"/>
  <c r="Y166" i="52" s="1"/>
  <c r="CK164" i="52"/>
  <c r="CK166" i="52" s="1"/>
  <c r="Q164" i="52"/>
  <c r="Q166" i="52" s="1"/>
  <c r="CD164" i="52"/>
  <c r="CD166" i="52" s="1"/>
  <c r="CD242" i="52" s="1"/>
  <c r="J164" i="52"/>
  <c r="J166" i="52" s="1"/>
  <c r="BW164" i="52"/>
  <c r="BW166" i="52" s="1"/>
  <c r="CP173" i="52"/>
  <c r="BR173" i="52"/>
  <c r="BR175" i="52" s="1"/>
  <c r="AT173" i="52"/>
  <c r="BB173" i="52"/>
  <c r="X173" i="52"/>
  <c r="CJ173" i="52"/>
  <c r="CJ175" i="52" s="1"/>
  <c r="P173" i="52"/>
  <c r="CC173" i="52"/>
  <c r="BV173" i="52"/>
  <c r="BG173" i="52"/>
  <c r="DS173" i="52"/>
  <c r="DS175" i="52" s="1"/>
  <c r="AJ173" i="52"/>
  <c r="CV173" i="52"/>
  <c r="CV175" i="52" s="1"/>
  <c r="BQ173" i="52"/>
  <c r="BS164" i="50"/>
  <c r="BS166" i="50" s="1"/>
  <c r="BS242" i="50" s="1"/>
  <c r="AU164" i="50"/>
  <c r="AU166" i="50" s="1"/>
  <c r="AU242" i="50" s="1"/>
  <c r="BK164" i="50"/>
  <c r="BK166" i="50" s="1"/>
  <c r="BD164" i="50"/>
  <c r="BD166" i="50" s="1"/>
  <c r="BD242" i="50" s="1"/>
  <c r="DP164" i="50"/>
  <c r="DP166" i="50" s="1"/>
  <c r="DP242" i="50" s="1"/>
  <c r="Y164" i="50"/>
  <c r="Y166" i="50" s="1"/>
  <c r="Y242" i="50" s="1"/>
  <c r="CK164" i="50"/>
  <c r="CK166" i="50" s="1"/>
  <c r="CD173" i="50"/>
  <c r="CD175" i="50" s="1"/>
  <c r="BF164" i="50"/>
  <c r="BF166" i="50" s="1"/>
  <c r="DR164" i="50"/>
  <c r="DR166" i="50" s="1"/>
  <c r="DR242" i="50" s="1"/>
  <c r="J164" i="50"/>
  <c r="J166" i="50" s="1"/>
  <c r="BW164" i="50"/>
  <c r="BW166" i="50" s="1"/>
  <c r="Z173" i="50"/>
  <c r="AR164" i="50"/>
  <c r="AR166" i="50" s="1"/>
  <c r="AR242" i="50" s="1"/>
  <c r="DD164" i="50"/>
  <c r="DD166" i="50" s="1"/>
  <c r="DD242" i="50" s="1"/>
  <c r="L164" i="50"/>
  <c r="L166" i="50" s="1"/>
  <c r="BY164" i="50"/>
  <c r="BY166" i="50" s="1"/>
  <c r="BN173" i="50"/>
  <c r="AT164" i="50"/>
  <c r="AT166" i="50" s="1"/>
  <c r="AT242" i="50" s="1"/>
  <c r="DF164" i="50"/>
  <c r="DF166" i="50" s="1"/>
  <c r="T173" i="50"/>
  <c r="CF173" i="50"/>
  <c r="CF175" i="50" s="1"/>
  <c r="BQ173" i="50"/>
  <c r="BQ175" i="50" s="1"/>
  <c r="BJ173" i="50"/>
  <c r="DV173" i="50"/>
  <c r="BC173" i="50"/>
  <c r="DO173" i="50"/>
  <c r="AV173" i="50"/>
  <c r="DH173" i="50"/>
  <c r="AO173" i="50"/>
  <c r="AO175" i="50" s="1"/>
  <c r="DA173" i="50"/>
  <c r="DA175" i="50" s="1"/>
  <c r="BE164" i="51"/>
  <c r="BE166" i="51" s="1"/>
  <c r="BL192" i="51"/>
  <c r="BL194" i="51" s="1"/>
  <c r="BL173" i="51"/>
  <c r="AI192" i="51"/>
  <c r="AI194" i="51" s="1"/>
  <c r="AI173" i="51"/>
  <c r="AI175" i="51" s="1"/>
  <c r="AC192" i="53"/>
  <c r="AC194" i="53" s="1"/>
  <c r="AC173" i="53"/>
  <c r="CB192" i="53"/>
  <c r="CB194" i="53" s="1"/>
  <c r="CB173" i="53"/>
  <c r="BS164" i="49"/>
  <c r="BS166" i="49" s="1"/>
  <c r="AF192" i="49"/>
  <c r="AF194" i="49" s="1"/>
  <c r="AF173" i="49"/>
  <c r="DJ192" i="49"/>
  <c r="DJ212" i="49" s="1"/>
  <c r="DJ173" i="49"/>
  <c r="AR192" i="49"/>
  <c r="AR194" i="49" s="1"/>
  <c r="AR173" i="49"/>
  <c r="CX192" i="49"/>
  <c r="CX194" i="49" s="1"/>
  <c r="CX173" i="49"/>
  <c r="DW192" i="52"/>
  <c r="DW212" i="52" s="1"/>
  <c r="DW173" i="52"/>
  <c r="DW175" i="52" s="1"/>
  <c r="BE192" i="52"/>
  <c r="BE194" i="52" s="1"/>
  <c r="BE173" i="52"/>
  <c r="K192" i="52"/>
  <c r="K212" i="52" s="1"/>
  <c r="K173" i="52"/>
  <c r="AS192" i="50"/>
  <c r="AS212" i="50" s="1"/>
  <c r="AS173" i="50"/>
  <c r="CJ192" i="50"/>
  <c r="CJ212" i="50" s="1"/>
  <c r="CJ173" i="50"/>
  <c r="CJ175" i="50" s="1"/>
  <c r="J164" i="51"/>
  <c r="J166" i="51" s="1"/>
  <c r="AP164" i="51"/>
  <c r="AP166" i="51" s="1"/>
  <c r="Z164" i="51"/>
  <c r="Z166" i="51" s="1"/>
  <c r="AR164" i="51"/>
  <c r="AR166" i="51" s="1"/>
  <c r="BG164" i="51"/>
  <c r="BG166" i="51" s="1"/>
  <c r="AS164" i="51"/>
  <c r="AS166" i="51" s="1"/>
  <c r="BZ164" i="51"/>
  <c r="BZ166" i="51" s="1"/>
  <c r="BS164" i="51"/>
  <c r="BS166" i="51" s="1"/>
  <c r="AN164" i="51"/>
  <c r="AN166" i="51" s="1"/>
  <c r="AT164" i="51"/>
  <c r="AT166" i="51" s="1"/>
  <c r="Y164" i="51"/>
  <c r="Y166" i="51" s="1"/>
  <c r="CK164" i="51"/>
  <c r="CK166" i="51" s="1"/>
  <c r="BQ173" i="51"/>
  <c r="R173" i="51"/>
  <c r="R175" i="51" s="1"/>
  <c r="DT164" i="51"/>
  <c r="DT166" i="51" s="1"/>
  <c r="DM164" i="51"/>
  <c r="DM166" i="51" s="1"/>
  <c r="DF164" i="51"/>
  <c r="DF166" i="51" s="1"/>
  <c r="CQ164" i="51"/>
  <c r="CQ166" i="51" s="1"/>
  <c r="DT173" i="51"/>
  <c r="DT175" i="51" s="1"/>
  <c r="BI173" i="51"/>
  <c r="AT173" i="51"/>
  <c r="DF173" i="51"/>
  <c r="AM173" i="51"/>
  <c r="CY173" i="51"/>
  <c r="AF173" i="51"/>
  <c r="CR173" i="51"/>
  <c r="Y173" i="51"/>
  <c r="CK173" i="51"/>
  <c r="CK175" i="51" s="1"/>
  <c r="Q173" i="51"/>
  <c r="Q175" i="51" s="1"/>
  <c r="CD173" i="51"/>
  <c r="BO173" i="51"/>
  <c r="EA173" i="51"/>
  <c r="CH164" i="53"/>
  <c r="CH166" i="53" s="1"/>
  <c r="W164" i="53"/>
  <c r="W166" i="53" s="1"/>
  <c r="S173" i="53"/>
  <c r="S175" i="53" s="1"/>
  <c r="DR164" i="53"/>
  <c r="DR166" i="53" s="1"/>
  <c r="DN164" i="53"/>
  <c r="DN166" i="53" s="1"/>
  <c r="DO164" i="53"/>
  <c r="DO166" i="53" s="1"/>
  <c r="BT164" i="53"/>
  <c r="BT166" i="53" s="1"/>
  <c r="AI173" i="53"/>
  <c r="AW164" i="53"/>
  <c r="AW166" i="53" s="1"/>
  <c r="DI164" i="53"/>
  <c r="DI166" i="53" s="1"/>
  <c r="S164" i="53"/>
  <c r="S166" i="53" s="1"/>
  <c r="CE164" i="53"/>
  <c r="CE166" i="53" s="1"/>
  <c r="K164" i="53"/>
  <c r="K166" i="53" s="1"/>
  <c r="BX164" i="53"/>
  <c r="BX166" i="53" s="1"/>
  <c r="BO173" i="53"/>
  <c r="BO175" i="53" s="1"/>
  <c r="BI164" i="53"/>
  <c r="BI166" i="53" s="1"/>
  <c r="DU164" i="53"/>
  <c r="DU166" i="53" s="1"/>
  <c r="AR173" i="53"/>
  <c r="DD173" i="53"/>
  <c r="BI173" i="53"/>
  <c r="M173" i="53"/>
  <c r="BZ173" i="53"/>
  <c r="BZ175" i="53" s="1"/>
  <c r="AE173" i="53"/>
  <c r="CQ173" i="53"/>
  <c r="CQ175" i="53" s="1"/>
  <c r="AV173" i="53"/>
  <c r="DK173" i="53"/>
  <c r="BM173" i="53"/>
  <c r="Q173" i="53"/>
  <c r="CD173" i="53"/>
  <c r="DZ173" i="53"/>
  <c r="DZ175" i="53" s="1"/>
  <c r="DL173" i="53"/>
  <c r="DW173" i="53"/>
  <c r="CM164" i="49"/>
  <c r="CM166" i="49" s="1"/>
  <c r="DJ164" i="49"/>
  <c r="DJ166" i="49" s="1"/>
  <c r="DN164" i="49"/>
  <c r="DN166" i="49" s="1"/>
  <c r="AT164" i="49"/>
  <c r="AT166" i="49" s="1"/>
  <c r="DB164" i="49"/>
  <c r="DB166" i="49" s="1"/>
  <c r="BN164" i="49"/>
  <c r="BN166" i="49" s="1"/>
  <c r="BN242" i="49" s="1"/>
  <c r="AR164" i="49"/>
  <c r="AR166" i="49" s="1"/>
  <c r="DD164" i="49"/>
  <c r="DD166" i="49" s="1"/>
  <c r="CA173" i="49"/>
  <c r="BA164" i="49"/>
  <c r="BA166" i="49" s="1"/>
  <c r="DM164" i="49"/>
  <c r="DM166" i="49" s="1"/>
  <c r="AM164" i="49"/>
  <c r="AM166" i="49" s="1"/>
  <c r="CY164" i="49"/>
  <c r="CY166" i="49" s="1"/>
  <c r="AF164" i="49"/>
  <c r="AF166" i="49" s="1"/>
  <c r="CR164" i="49"/>
  <c r="CR166" i="49" s="1"/>
  <c r="CY173" i="49"/>
  <c r="BU164" i="49"/>
  <c r="BU166" i="49" s="1"/>
  <c r="BK173" i="49"/>
  <c r="BK175" i="49" s="1"/>
  <c r="BL173" i="49"/>
  <c r="DX173" i="49"/>
  <c r="AO173" i="49"/>
  <c r="AO175" i="49" s="1"/>
  <c r="DA173" i="49"/>
  <c r="Q173" i="49"/>
  <c r="CD173" i="49"/>
  <c r="AY173" i="49"/>
  <c r="AY175" i="49" s="1"/>
  <c r="DK173" i="49"/>
  <c r="K173" i="49"/>
  <c r="K175" i="49" s="1"/>
  <c r="BX173" i="49"/>
  <c r="AC173" i="49"/>
  <c r="AC175" i="49" s="1"/>
  <c r="CO173" i="49"/>
  <c r="BR173" i="49"/>
  <c r="BR175" i="49" s="1"/>
  <c r="BQ164" i="52"/>
  <c r="BQ166" i="52" s="1"/>
  <c r="BQ242" i="52" s="1"/>
  <c r="BT164" i="52"/>
  <c r="BT166" i="52" s="1"/>
  <c r="DP164" i="52"/>
  <c r="DP166" i="52" s="1"/>
  <c r="O164" i="52"/>
  <c r="O166" i="52" s="1"/>
  <c r="DD164" i="52"/>
  <c r="DD166" i="52" s="1"/>
  <c r="M164" i="52"/>
  <c r="M166" i="52" s="1"/>
  <c r="BZ164" i="52"/>
  <c r="BZ166" i="52" s="1"/>
  <c r="W164" i="52"/>
  <c r="W166" i="52" s="1"/>
  <c r="CI164" i="52"/>
  <c r="CI166" i="52" s="1"/>
  <c r="AG164" i="52"/>
  <c r="AG166" i="52" s="1"/>
  <c r="CS164" i="52"/>
  <c r="CS166" i="52" s="1"/>
  <c r="Z164" i="52"/>
  <c r="Z166" i="52" s="1"/>
  <c r="CL164" i="52"/>
  <c r="CL166" i="52" s="1"/>
  <c r="S164" i="52"/>
  <c r="S166" i="52" s="1"/>
  <c r="S242" i="52" s="1"/>
  <c r="CE164" i="52"/>
  <c r="CE166" i="52" s="1"/>
  <c r="R173" i="52"/>
  <c r="CX173" i="52"/>
  <c r="BZ173" i="52"/>
  <c r="BZ175" i="52" s="1"/>
  <c r="CH173" i="52"/>
  <c r="AF173" i="52"/>
  <c r="CR173" i="52"/>
  <c r="CR175" i="52" s="1"/>
  <c r="Y173" i="52"/>
  <c r="CK173" i="52"/>
  <c r="Q173" i="52"/>
  <c r="Q175" i="52" s="1"/>
  <c r="CD173" i="52"/>
  <c r="BO173" i="52"/>
  <c r="EA173" i="52"/>
  <c r="AR173" i="52"/>
  <c r="DD173" i="52"/>
  <c r="DD175" i="52" s="1"/>
  <c r="L173" i="52"/>
  <c r="BY173" i="52"/>
  <c r="BY175" i="52" s="1"/>
  <c r="DG164" i="50"/>
  <c r="DG166" i="50" s="1"/>
  <c r="DW164" i="50"/>
  <c r="DW166" i="50" s="1"/>
  <c r="BL164" i="50"/>
  <c r="BL166" i="50" s="1"/>
  <c r="DX164" i="50"/>
  <c r="DX166" i="50" s="1"/>
  <c r="AG164" i="50"/>
  <c r="AG166" i="50" s="1"/>
  <c r="CS164" i="50"/>
  <c r="CS166" i="50" s="1"/>
  <c r="DJ173" i="50"/>
  <c r="BN164" i="50"/>
  <c r="BN166" i="50" s="1"/>
  <c r="DZ164" i="50"/>
  <c r="DZ166" i="50" s="1"/>
  <c r="S164" i="50"/>
  <c r="S166" i="50" s="1"/>
  <c r="CE164" i="50"/>
  <c r="CE166" i="50" s="1"/>
  <c r="BF173" i="50"/>
  <c r="AZ164" i="50"/>
  <c r="AZ166" i="50" s="1"/>
  <c r="DL164" i="50"/>
  <c r="DL166" i="50" s="1"/>
  <c r="DL242" i="50" s="1"/>
  <c r="U164" i="50"/>
  <c r="U166" i="50" s="1"/>
  <c r="CG164" i="50"/>
  <c r="CG166" i="50" s="1"/>
  <c r="CG242" i="50" s="1"/>
  <c r="CT173" i="50"/>
  <c r="BB164" i="50"/>
  <c r="BB166" i="50" s="1"/>
  <c r="DN164" i="50"/>
  <c r="DN166" i="50" s="1"/>
  <c r="AB173" i="50"/>
  <c r="CN173" i="50"/>
  <c r="L173" i="50"/>
  <c r="BY173" i="50"/>
  <c r="BY175" i="50" s="1"/>
  <c r="BR173" i="50"/>
  <c r="BR175" i="50" s="1"/>
  <c r="BK173" i="50"/>
  <c r="BK175" i="50" s="1"/>
  <c r="DW173" i="50"/>
  <c r="BD173" i="50"/>
  <c r="DP173" i="50"/>
  <c r="AW173" i="50"/>
  <c r="AW175" i="50" s="1"/>
  <c r="DI173" i="50"/>
  <c r="DI175" i="50" s="1"/>
  <c r="BA192" i="51"/>
  <c r="BA194" i="51" s="1"/>
  <c r="BA173" i="51"/>
  <c r="CU192" i="51"/>
  <c r="CU194" i="51" s="1"/>
  <c r="CU173" i="51"/>
  <c r="R192" i="53"/>
  <c r="R212" i="53" s="1"/>
  <c r="R173" i="53"/>
  <c r="AG192" i="53"/>
  <c r="AG194" i="53" s="1"/>
  <c r="AG173" i="53"/>
  <c r="BU192" i="49"/>
  <c r="BU194" i="49" s="1"/>
  <c r="BU173" i="49"/>
  <c r="CY192" i="52"/>
  <c r="CY194" i="52" s="1"/>
  <c r="CY173" i="52"/>
  <c r="DQ192" i="52"/>
  <c r="DQ194" i="52" s="1"/>
  <c r="DQ173" i="52"/>
  <c r="DE192" i="50"/>
  <c r="DE194" i="50" s="1"/>
  <c r="DE173" i="50"/>
  <c r="X192" i="50"/>
  <c r="X194" i="50" s="1"/>
  <c r="X173" i="50"/>
  <c r="AH164" i="51"/>
  <c r="AH166" i="51" s="1"/>
  <c r="CL164" i="51"/>
  <c r="CL166" i="51" s="1"/>
  <c r="AX164" i="51"/>
  <c r="AX166" i="51" s="1"/>
  <c r="AZ164" i="51"/>
  <c r="AZ166" i="51" s="1"/>
  <c r="BO164" i="51"/>
  <c r="BO166" i="51" s="1"/>
  <c r="BA164" i="51"/>
  <c r="BA166" i="51" s="1"/>
  <c r="N164" i="51"/>
  <c r="N166" i="51" s="1"/>
  <c r="CA164" i="51"/>
  <c r="CA166" i="51" s="1"/>
  <c r="AV164" i="51"/>
  <c r="AV166" i="51" s="1"/>
  <c r="BB164" i="51"/>
  <c r="BB166" i="51" s="1"/>
  <c r="AG164" i="51"/>
  <c r="AG166" i="51" s="1"/>
  <c r="DQ164" i="51"/>
  <c r="DQ166" i="51" s="1"/>
  <c r="CW192" i="51"/>
  <c r="CW194" i="51" s="1"/>
  <c r="CW173" i="51"/>
  <c r="CW175" i="51" s="1"/>
  <c r="K192" i="51"/>
  <c r="K194" i="51" s="1"/>
  <c r="K173" i="51"/>
  <c r="EB164" i="51"/>
  <c r="EB166" i="51" s="1"/>
  <c r="DU164" i="51"/>
  <c r="DU166" i="51" s="1"/>
  <c r="DN164" i="51"/>
  <c r="DN166" i="51" s="1"/>
  <c r="CY164" i="51"/>
  <c r="CY166" i="51" s="1"/>
  <c r="CO192" i="51"/>
  <c r="CO212" i="51" s="1"/>
  <c r="CO173" i="51"/>
  <c r="BB192" i="51"/>
  <c r="BB194" i="51" s="1"/>
  <c r="BB173" i="51"/>
  <c r="BB175" i="51" s="1"/>
  <c r="DN192" i="51"/>
  <c r="DN194" i="51" s="1"/>
  <c r="DN173" i="51"/>
  <c r="AU192" i="51"/>
  <c r="AU212" i="51" s="1"/>
  <c r="AU173" i="51"/>
  <c r="DG192" i="51"/>
  <c r="DG194" i="51" s="1"/>
  <c r="DG173" i="51"/>
  <c r="DG175" i="51" s="1"/>
  <c r="AN192" i="51"/>
  <c r="AN212" i="51" s="1"/>
  <c r="AN173" i="51"/>
  <c r="CZ192" i="51"/>
  <c r="CZ194" i="51" s="1"/>
  <c r="CZ173" i="51"/>
  <c r="AG192" i="51"/>
  <c r="AG194" i="51" s="1"/>
  <c r="AG173" i="51"/>
  <c r="CS192" i="51"/>
  <c r="CS194" i="51" s="1"/>
  <c r="CS173" i="51"/>
  <c r="Z192" i="51"/>
  <c r="Z194" i="51" s="1"/>
  <c r="Z173" i="51"/>
  <c r="CL192" i="51"/>
  <c r="CL212" i="51" s="1"/>
  <c r="CL173" i="51"/>
  <c r="CL175" i="51" s="1"/>
  <c r="J192" i="51"/>
  <c r="J194" i="51" s="1"/>
  <c r="J173" i="51"/>
  <c r="BW192" i="51"/>
  <c r="BW194" i="51" s="1"/>
  <c r="BW173" i="51"/>
  <c r="N164" i="53"/>
  <c r="N166" i="53" s="1"/>
  <c r="DB164" i="53"/>
  <c r="DB166" i="53" s="1"/>
  <c r="AT164" i="53"/>
  <c r="AT166" i="53" s="1"/>
  <c r="AD164" i="53"/>
  <c r="AD166" i="53" s="1"/>
  <c r="Z164" i="53"/>
  <c r="Z166" i="53" s="1"/>
  <c r="BF164" i="53"/>
  <c r="BF166" i="53" s="1"/>
  <c r="O164" i="53"/>
  <c r="O166" i="53" s="1"/>
  <c r="CB164" i="53"/>
  <c r="CB166" i="53" s="1"/>
  <c r="CU192" i="53"/>
  <c r="CU194" i="53" s="1"/>
  <c r="CU173" i="53"/>
  <c r="BE164" i="53"/>
  <c r="BE166" i="53" s="1"/>
  <c r="DQ164" i="53"/>
  <c r="DQ166" i="53" s="1"/>
  <c r="AA164" i="53"/>
  <c r="AA166" i="53" s="1"/>
  <c r="CM164" i="53"/>
  <c r="CM166" i="53" s="1"/>
  <c r="T164" i="53"/>
  <c r="T166" i="53" s="1"/>
  <c r="CF164" i="53"/>
  <c r="CF166" i="53" s="1"/>
  <c r="AY192" i="53"/>
  <c r="AY212" i="53" s="1"/>
  <c r="AY173" i="53"/>
  <c r="BQ164" i="53"/>
  <c r="BQ166" i="53" s="1"/>
  <c r="J192" i="53"/>
  <c r="J194" i="53" s="1"/>
  <c r="J173" i="53"/>
  <c r="AZ192" i="53"/>
  <c r="AZ194" i="53" s="1"/>
  <c r="AZ173" i="53"/>
  <c r="DU192" i="53"/>
  <c r="DU194" i="53" s="1"/>
  <c r="DU173" i="53"/>
  <c r="DU175" i="53" s="1"/>
  <c r="BQ192" i="53"/>
  <c r="BQ194" i="53" s="1"/>
  <c r="BQ173" i="53"/>
  <c r="V192" i="53"/>
  <c r="V194" i="53" s="1"/>
  <c r="V173" i="53"/>
  <c r="CH192" i="53"/>
  <c r="CH194" i="53" s="1"/>
  <c r="CH173" i="53"/>
  <c r="AM192" i="53"/>
  <c r="AM194" i="53" s="1"/>
  <c r="AM173" i="53"/>
  <c r="CY192" i="53"/>
  <c r="CY212" i="53" s="1"/>
  <c r="CY173" i="53"/>
  <c r="BD192" i="53"/>
  <c r="BD194" i="53" s="1"/>
  <c r="BD173" i="53"/>
  <c r="BU192" i="53"/>
  <c r="BU194" i="53" s="1"/>
  <c r="BU173" i="53"/>
  <c r="BU175" i="53" s="1"/>
  <c r="Z192" i="53"/>
  <c r="Z194" i="53" s="1"/>
  <c r="Z173" i="53"/>
  <c r="CL192" i="53"/>
  <c r="CL212" i="53" s="1"/>
  <c r="CL173" i="53"/>
  <c r="DT192" i="53"/>
  <c r="DT194" i="53" s="1"/>
  <c r="DT173" i="53"/>
  <c r="DF192" i="53"/>
  <c r="DF194" i="53" s="1"/>
  <c r="DF173" i="53"/>
  <c r="AY164" i="49"/>
  <c r="AY166" i="49" s="1"/>
  <c r="AY242" i="49" s="1"/>
  <c r="BS192" i="49"/>
  <c r="BS194" i="49" s="1"/>
  <c r="BS173" i="49"/>
  <c r="CU164" i="49"/>
  <c r="CU166" i="49" s="1"/>
  <c r="DF164" i="49"/>
  <c r="DF166" i="49" s="1"/>
  <c r="DV164" i="49"/>
  <c r="DV166" i="49" s="1"/>
  <c r="CH164" i="49"/>
  <c r="CH166" i="49" s="1"/>
  <c r="AZ164" i="49"/>
  <c r="AZ166" i="49" s="1"/>
  <c r="DL164" i="49"/>
  <c r="DL166" i="49" s="1"/>
  <c r="BI164" i="49"/>
  <c r="BI166" i="49" s="1"/>
  <c r="DU164" i="49"/>
  <c r="DU166" i="49" s="1"/>
  <c r="AU164" i="49"/>
  <c r="AU166" i="49" s="1"/>
  <c r="DG164" i="49"/>
  <c r="DG166" i="49" s="1"/>
  <c r="AN164" i="49"/>
  <c r="AN166" i="49" s="1"/>
  <c r="AN242" i="49" s="1"/>
  <c r="CZ164" i="49"/>
  <c r="CZ166" i="49" s="1"/>
  <c r="P164" i="49"/>
  <c r="P166" i="49" s="1"/>
  <c r="CC164" i="49"/>
  <c r="CC166" i="49" s="1"/>
  <c r="CC242" i="49" s="1"/>
  <c r="DW192" i="49"/>
  <c r="DW194" i="49" s="1"/>
  <c r="DW173" i="49"/>
  <c r="BT192" i="49"/>
  <c r="BT194" i="49" s="1"/>
  <c r="BT173" i="49"/>
  <c r="AW192" i="49"/>
  <c r="AW212" i="49" s="1"/>
  <c r="AW173" i="49"/>
  <c r="DI192" i="49"/>
  <c r="DI194" i="49" s="1"/>
  <c r="DI173" i="49"/>
  <c r="Z192" i="49"/>
  <c r="Z212" i="49" s="1"/>
  <c r="Z173" i="49"/>
  <c r="CL192" i="49"/>
  <c r="CL194" i="49" s="1"/>
  <c r="CL173" i="49"/>
  <c r="BG192" i="49"/>
  <c r="BG194" i="49" s="1"/>
  <c r="BG173" i="49"/>
  <c r="DS192" i="49"/>
  <c r="DS212" i="49" s="1"/>
  <c r="DS173" i="49"/>
  <c r="DS175" i="49" s="1"/>
  <c r="T192" i="49"/>
  <c r="T194" i="49" s="1"/>
  <c r="T173" i="49"/>
  <c r="CF192" i="49"/>
  <c r="CF194" i="49" s="1"/>
  <c r="CF173" i="49"/>
  <c r="AK192" i="49"/>
  <c r="AK194" i="49" s="1"/>
  <c r="AK173" i="49"/>
  <c r="AK175" i="49" s="1"/>
  <c r="CW192" i="49"/>
  <c r="CW194" i="49" s="1"/>
  <c r="CW173" i="49"/>
  <c r="M192" i="49"/>
  <c r="M194" i="49" s="1"/>
  <c r="M173" i="49"/>
  <c r="M175" i="49" s="1"/>
  <c r="BZ192" i="49"/>
  <c r="BZ212" i="49" s="1"/>
  <c r="BZ173" i="49"/>
  <c r="AR164" i="52"/>
  <c r="AR166" i="52" s="1"/>
  <c r="CN164" i="52"/>
  <c r="CN166" i="52" s="1"/>
  <c r="CO164" i="52"/>
  <c r="CO166" i="52" s="1"/>
  <c r="BL164" i="52"/>
  <c r="BL166" i="52" s="1"/>
  <c r="AK164" i="52"/>
  <c r="AK166" i="52" s="1"/>
  <c r="BA164" i="52"/>
  <c r="BA166" i="52" s="1"/>
  <c r="V164" i="52"/>
  <c r="V166" i="52" s="1"/>
  <c r="CH164" i="52"/>
  <c r="CH166" i="52" s="1"/>
  <c r="AE164" i="52"/>
  <c r="AE166" i="52" s="1"/>
  <c r="CQ164" i="52"/>
  <c r="CQ166" i="52" s="1"/>
  <c r="AO164" i="52"/>
  <c r="AO166" i="52" s="1"/>
  <c r="DA164" i="52"/>
  <c r="DA166" i="52" s="1"/>
  <c r="AH164" i="52"/>
  <c r="AH166" i="52" s="1"/>
  <c r="CT164" i="52"/>
  <c r="CT166" i="52" s="1"/>
  <c r="AA164" i="52"/>
  <c r="AA166" i="52" s="1"/>
  <c r="CM164" i="52"/>
  <c r="CM166" i="52" s="1"/>
  <c r="CM242" i="52" s="1"/>
  <c r="AE192" i="52"/>
  <c r="AE212" i="52" s="1"/>
  <c r="AE173" i="52"/>
  <c r="AE175" i="52" s="1"/>
  <c r="DF192" i="52"/>
  <c r="DF194" i="52" s="1"/>
  <c r="DF173" i="52"/>
  <c r="DN192" i="52"/>
  <c r="DN194" i="52" s="1"/>
  <c r="DN173" i="52"/>
  <c r="AN192" i="52"/>
  <c r="AN194" i="52" s="1"/>
  <c r="AN173" i="52"/>
  <c r="AN175" i="52" s="1"/>
  <c r="CZ192" i="52"/>
  <c r="CZ194" i="52" s="1"/>
  <c r="CZ173" i="52"/>
  <c r="AG192" i="52"/>
  <c r="AG194" i="52" s="1"/>
  <c r="AG173" i="52"/>
  <c r="CS192" i="52"/>
  <c r="CS212" i="52" s="1"/>
  <c r="CS173" i="52"/>
  <c r="CS175" i="52" s="1"/>
  <c r="Z192" i="52"/>
  <c r="Z194" i="52" s="1"/>
  <c r="Z173" i="52"/>
  <c r="CL192" i="52"/>
  <c r="CL212" i="52" s="1"/>
  <c r="CL173" i="52"/>
  <c r="J192" i="52"/>
  <c r="J194" i="52" s="1"/>
  <c r="J173" i="52"/>
  <c r="BW192" i="52"/>
  <c r="BW212" i="52" s="1"/>
  <c r="BW173" i="52"/>
  <c r="AZ192" i="52"/>
  <c r="AZ194" i="52" s="1"/>
  <c r="AZ173" i="52"/>
  <c r="AZ175" i="52" s="1"/>
  <c r="DL192" i="52"/>
  <c r="DL194" i="52" s="1"/>
  <c r="DL173" i="52"/>
  <c r="U192" i="52"/>
  <c r="U212" i="52" s="1"/>
  <c r="U173" i="52"/>
  <c r="CG192" i="52"/>
  <c r="CG194" i="52" s="1"/>
  <c r="CG173" i="52"/>
  <c r="N164" i="50"/>
  <c r="N166" i="50" s="1"/>
  <c r="AP192" i="50"/>
  <c r="AP194" i="50" s="1"/>
  <c r="AP173" i="50"/>
  <c r="DB192" i="50"/>
  <c r="DB194" i="50" s="1"/>
  <c r="DB173" i="50"/>
  <c r="DB175" i="50" s="1"/>
  <c r="BT164" i="50"/>
  <c r="BT166" i="50" s="1"/>
  <c r="J192" i="50"/>
  <c r="J212" i="50" s="1"/>
  <c r="J173" i="50"/>
  <c r="AO164" i="50"/>
  <c r="AO166" i="50" s="1"/>
  <c r="AO242" i="50" s="1"/>
  <c r="DA164" i="50"/>
  <c r="DA166" i="50" s="1"/>
  <c r="BV164" i="50"/>
  <c r="BV166" i="50" s="1"/>
  <c r="R192" i="50"/>
  <c r="R194" i="50" s="1"/>
  <c r="R173" i="50"/>
  <c r="R175" i="50" s="1"/>
  <c r="AA164" i="50"/>
  <c r="AA166" i="50" s="1"/>
  <c r="CM164" i="50"/>
  <c r="CM166" i="50" s="1"/>
  <c r="CL192" i="50"/>
  <c r="CL194" i="50" s="1"/>
  <c r="CL173" i="50"/>
  <c r="CL175" i="50" s="1"/>
  <c r="BH164" i="50"/>
  <c r="BH166" i="50" s="1"/>
  <c r="DT164" i="50"/>
  <c r="DT166" i="50" s="1"/>
  <c r="DT242" i="50" s="1"/>
  <c r="AC164" i="50"/>
  <c r="AC166" i="50" s="1"/>
  <c r="CO164" i="50"/>
  <c r="CO166" i="50" s="1"/>
  <c r="DZ192" i="50"/>
  <c r="DZ194" i="50" s="1"/>
  <c r="DZ173" i="50"/>
  <c r="BJ164" i="50"/>
  <c r="BJ166" i="50" s="1"/>
  <c r="DV164" i="50"/>
  <c r="DV166" i="50" s="1"/>
  <c r="AJ192" i="50"/>
  <c r="AJ194" i="50" s="1"/>
  <c r="AJ173" i="50"/>
  <c r="CV192" i="50"/>
  <c r="CV212" i="50" s="1"/>
  <c r="CV173" i="50"/>
  <c r="U192" i="50"/>
  <c r="U194" i="50" s="1"/>
  <c r="U173" i="50"/>
  <c r="CG192" i="50"/>
  <c r="CG194" i="50" s="1"/>
  <c r="CG173" i="50"/>
  <c r="CG175" i="50" s="1"/>
  <c r="M192" i="50"/>
  <c r="M194" i="50" s="1"/>
  <c r="M173" i="50"/>
  <c r="BZ192" i="50"/>
  <c r="BZ212" i="50" s="1"/>
  <c r="BZ173" i="50"/>
  <c r="BS192" i="50"/>
  <c r="BS212" i="50" s="1"/>
  <c r="BS173" i="50"/>
  <c r="BL192" i="50"/>
  <c r="BL194" i="50" s="1"/>
  <c r="BL173" i="50"/>
  <c r="BL175" i="50" s="1"/>
  <c r="DX192" i="50"/>
  <c r="DX194" i="50" s="1"/>
  <c r="DX173" i="50"/>
  <c r="BE192" i="50"/>
  <c r="BE194" i="50" s="1"/>
  <c r="BE173" i="50"/>
  <c r="DQ192" i="50"/>
  <c r="DQ194" i="50" s="1"/>
  <c r="DQ173" i="50"/>
  <c r="M192" i="51"/>
  <c r="M194" i="51" s="1"/>
  <c r="M173" i="51"/>
  <c r="BE192" i="51"/>
  <c r="BE194" i="51" s="1"/>
  <c r="BE173" i="51"/>
  <c r="BX192" i="53"/>
  <c r="BX212" i="53" s="1"/>
  <c r="BX173" i="53"/>
  <c r="BX175" i="53" s="1"/>
  <c r="BK192" i="53"/>
  <c r="BK194" i="53" s="1"/>
  <c r="BK173" i="53"/>
  <c r="EA192" i="53"/>
  <c r="EA194" i="53" s="1"/>
  <c r="EA173" i="53"/>
  <c r="BX164" i="49"/>
  <c r="BX166" i="49" s="1"/>
  <c r="AU192" i="49"/>
  <c r="AU194" i="49" s="1"/>
  <c r="AU173" i="49"/>
  <c r="CR192" i="49"/>
  <c r="CR212" i="49" s="1"/>
  <c r="CR173" i="49"/>
  <c r="S192" i="49"/>
  <c r="S194" i="49" s="1"/>
  <c r="S173" i="49"/>
  <c r="CA192" i="52"/>
  <c r="CA194" i="52" s="1"/>
  <c r="CA173" i="52"/>
  <c r="CA175" i="52" s="1"/>
  <c r="AX192" i="52"/>
  <c r="AX194" i="52" s="1"/>
  <c r="AX173" i="52"/>
  <c r="BX192" i="52"/>
  <c r="BX212" i="52" s="1"/>
  <c r="BX173" i="52"/>
  <c r="BX175" i="52" s="1"/>
  <c r="DO164" i="50"/>
  <c r="DO166" i="50" s="1"/>
  <c r="DO242" i="50" s="1"/>
  <c r="CU192" i="50"/>
  <c r="CU194" i="50" s="1"/>
  <c r="CU173" i="50"/>
  <c r="AE192" i="50"/>
  <c r="AE194" i="50" s="1"/>
  <c r="AE173" i="50"/>
  <c r="BY192" i="51"/>
  <c r="BY194" i="51" s="1"/>
  <c r="BN164" i="51"/>
  <c r="BN166" i="51" s="1"/>
  <c r="Q164" i="51"/>
  <c r="Q166" i="51" s="1"/>
  <c r="BW164" i="51"/>
  <c r="BW166" i="51" s="1"/>
  <c r="BW242" i="51" s="1"/>
  <c r="BH164" i="51"/>
  <c r="BH166" i="51" s="1"/>
  <c r="CE164" i="51"/>
  <c r="CE166" i="51" s="1"/>
  <c r="BI164" i="51"/>
  <c r="BI166" i="51" s="1"/>
  <c r="W164" i="51"/>
  <c r="W166" i="51" s="1"/>
  <c r="CI164" i="51"/>
  <c r="CI166" i="51" s="1"/>
  <c r="BD164" i="51"/>
  <c r="BD166" i="51" s="1"/>
  <c r="BR164" i="51"/>
  <c r="BR166" i="51" s="1"/>
  <c r="AO164" i="51"/>
  <c r="AO166" i="51" s="1"/>
  <c r="CT164" i="51"/>
  <c r="CT166" i="51" s="1"/>
  <c r="CM164" i="51"/>
  <c r="CM166" i="51" s="1"/>
  <c r="AR173" i="51"/>
  <c r="L173" i="51"/>
  <c r="T173" i="51"/>
  <c r="DV164" i="51"/>
  <c r="DV166" i="51" s="1"/>
  <c r="DG164" i="51"/>
  <c r="DG166" i="51" s="1"/>
  <c r="CR164" i="51"/>
  <c r="CR166" i="51" s="1"/>
  <c r="DU173" i="51"/>
  <c r="DU175" i="51" s="1"/>
  <c r="BJ173" i="51"/>
  <c r="DV173" i="51"/>
  <c r="BC173" i="51"/>
  <c r="BC175" i="51" s="1"/>
  <c r="DO173" i="51"/>
  <c r="AV173" i="51"/>
  <c r="AV175" i="51" s="1"/>
  <c r="DH173" i="51"/>
  <c r="AO173" i="51"/>
  <c r="AO175" i="51" s="1"/>
  <c r="DA173" i="51"/>
  <c r="DA175" i="51" s="1"/>
  <c r="AH173" i="51"/>
  <c r="CT173" i="51"/>
  <c r="S173" i="51"/>
  <c r="CE173" i="51"/>
  <c r="AM164" i="53"/>
  <c r="AM166" i="53" s="1"/>
  <c r="DW164" i="53"/>
  <c r="DW166" i="53" s="1"/>
  <c r="BN164" i="53"/>
  <c r="BN166" i="53" s="1"/>
  <c r="AX164" i="53"/>
  <c r="AX166" i="53" s="1"/>
  <c r="AU164" i="53"/>
  <c r="AU166" i="53" s="1"/>
  <c r="BR164" i="53"/>
  <c r="BR166" i="53" s="1"/>
  <c r="X164" i="53"/>
  <c r="X166" i="53" s="1"/>
  <c r="X242" i="53" s="1"/>
  <c r="CJ164" i="53"/>
  <c r="CJ166" i="53" s="1"/>
  <c r="AA173" i="53"/>
  <c r="BM164" i="53"/>
  <c r="BM166" i="53" s="1"/>
  <c r="BM242" i="53" s="1"/>
  <c r="DY164" i="53"/>
  <c r="DY166" i="53" s="1"/>
  <c r="AI164" i="53"/>
  <c r="AI166" i="53" s="1"/>
  <c r="CU164" i="53"/>
  <c r="CU166" i="53" s="1"/>
  <c r="AB164" i="53"/>
  <c r="AB166" i="53" s="1"/>
  <c r="CN164" i="53"/>
  <c r="CN166" i="53" s="1"/>
  <c r="L164" i="53"/>
  <c r="L166" i="53" s="1"/>
  <c r="BY164" i="53"/>
  <c r="BY166" i="53" s="1"/>
  <c r="BW173" i="53"/>
  <c r="BW175" i="53" s="1"/>
  <c r="BH173" i="53"/>
  <c r="L173" i="53"/>
  <c r="L175" i="53" s="1"/>
  <c r="BY173" i="53"/>
  <c r="BY175" i="53" s="1"/>
  <c r="AD173" i="53"/>
  <c r="CP173" i="53"/>
  <c r="CP175" i="53" s="1"/>
  <c r="AU173" i="53"/>
  <c r="DI173" i="53"/>
  <c r="BL173" i="53"/>
  <c r="BL175" i="53" s="1"/>
  <c r="P173" i="53"/>
  <c r="CC173" i="53"/>
  <c r="AH173" i="53"/>
  <c r="CT173" i="53"/>
  <c r="EB173" i="53"/>
  <c r="DN173" i="53"/>
  <c r="BV164" i="49"/>
  <c r="BV166" i="49" s="1"/>
  <c r="AD164" i="49"/>
  <c r="AD166" i="49" s="1"/>
  <c r="Q164" i="49"/>
  <c r="Q166" i="49" s="1"/>
  <c r="AI164" i="49"/>
  <c r="AI166" i="49" s="1"/>
  <c r="BO164" i="49"/>
  <c r="BO166" i="49" s="1"/>
  <c r="BO242" i="49" s="1"/>
  <c r="DC164" i="49"/>
  <c r="DC166" i="49" s="1"/>
  <c r="BH164" i="49"/>
  <c r="BH166" i="49" s="1"/>
  <c r="DT164" i="49"/>
  <c r="DT166" i="49" s="1"/>
  <c r="R164" i="49"/>
  <c r="R166" i="49" s="1"/>
  <c r="R242" i="49" s="1"/>
  <c r="BQ164" i="49"/>
  <c r="BQ166" i="49" s="1"/>
  <c r="AE173" i="49"/>
  <c r="BC164" i="49"/>
  <c r="BC166" i="49" s="1"/>
  <c r="DO164" i="49"/>
  <c r="DO166" i="49" s="1"/>
  <c r="AV164" i="49"/>
  <c r="AV166" i="49" s="1"/>
  <c r="DH164" i="49"/>
  <c r="DH166" i="49" s="1"/>
  <c r="Y164" i="49"/>
  <c r="Y166" i="49" s="1"/>
  <c r="CK164" i="49"/>
  <c r="CK166" i="49" s="1"/>
  <c r="O173" i="49"/>
  <c r="CB173" i="49"/>
  <c r="BE173" i="49"/>
  <c r="BE175" i="49" s="1"/>
  <c r="DQ173" i="49"/>
  <c r="AH173" i="49"/>
  <c r="CT173" i="49"/>
  <c r="BO173" i="49"/>
  <c r="BO175" i="49" s="1"/>
  <c r="EA173" i="49"/>
  <c r="AB173" i="49"/>
  <c r="CN173" i="49"/>
  <c r="AS173" i="49"/>
  <c r="AS175" i="49" s="1"/>
  <c r="DE173" i="49"/>
  <c r="V173" i="49"/>
  <c r="V175" i="49" s="1"/>
  <c r="CH173" i="49"/>
  <c r="AS164" i="52"/>
  <c r="AS166" i="52" s="1"/>
  <c r="DH164" i="52"/>
  <c r="DH166" i="52" s="1"/>
  <c r="DL164" i="52"/>
  <c r="DL166" i="52" s="1"/>
  <c r="DX164" i="52"/>
  <c r="DX166" i="52" s="1"/>
  <c r="BH164" i="52"/>
  <c r="BH166" i="52" s="1"/>
  <c r="T164" i="52"/>
  <c r="T166" i="52" s="1"/>
  <c r="AD164" i="52"/>
  <c r="AD166" i="52" s="1"/>
  <c r="CP164" i="52"/>
  <c r="CP166" i="52" s="1"/>
  <c r="AM164" i="52"/>
  <c r="AM166" i="52" s="1"/>
  <c r="CY164" i="52"/>
  <c r="CY166" i="52" s="1"/>
  <c r="AW164" i="52"/>
  <c r="AW166" i="52" s="1"/>
  <c r="DI164" i="52"/>
  <c r="DI166" i="52" s="1"/>
  <c r="AP164" i="52"/>
  <c r="AP166" i="52" s="1"/>
  <c r="DB164" i="52"/>
  <c r="DB166" i="52" s="1"/>
  <c r="AI164" i="52"/>
  <c r="AI166" i="52" s="1"/>
  <c r="AI242" i="52" s="1"/>
  <c r="CU164" i="52"/>
  <c r="CU166" i="52" s="1"/>
  <c r="BK173" i="52"/>
  <c r="BK175" i="52" s="1"/>
  <c r="AM173" i="52"/>
  <c r="N173" i="52"/>
  <c r="W173" i="52"/>
  <c r="AV173" i="52"/>
  <c r="DH173" i="52"/>
  <c r="DH175" i="52" s="1"/>
  <c r="AO173" i="52"/>
  <c r="DA173" i="52"/>
  <c r="AH173" i="52"/>
  <c r="CT173" i="52"/>
  <c r="S173" i="52"/>
  <c r="CE173" i="52"/>
  <c r="BH173" i="52"/>
  <c r="BH175" i="52" s="1"/>
  <c r="DT173" i="52"/>
  <c r="AC173" i="52"/>
  <c r="CO173" i="52"/>
  <c r="W164" i="50"/>
  <c r="W166" i="50" s="1"/>
  <c r="AM164" i="50"/>
  <c r="AM166" i="50" s="1"/>
  <c r="O164" i="50"/>
  <c r="O166" i="50" s="1"/>
  <c r="CB164" i="50"/>
  <c r="CB166" i="50" s="1"/>
  <c r="AQ173" i="50"/>
  <c r="AQ175" i="50" s="1"/>
  <c r="AW164" i="50"/>
  <c r="AW166" i="50" s="1"/>
  <c r="AW242" i="50" s="1"/>
  <c r="DI164" i="50"/>
  <c r="DI166" i="50" s="1"/>
  <c r="Q164" i="50"/>
  <c r="Q166" i="50" s="1"/>
  <c r="CD164" i="50"/>
  <c r="CD166" i="50" s="1"/>
  <c r="CD242" i="50" s="1"/>
  <c r="S173" i="50"/>
  <c r="AI164" i="50"/>
  <c r="AI166" i="50" s="1"/>
  <c r="CU164" i="50"/>
  <c r="CU166" i="50" s="1"/>
  <c r="DR173" i="50"/>
  <c r="BP164" i="50"/>
  <c r="BP166" i="50" s="1"/>
  <c r="BP242" i="50" s="1"/>
  <c r="EB164" i="50"/>
  <c r="EB166" i="50" s="1"/>
  <c r="EB242" i="50" s="1"/>
  <c r="AK164" i="50"/>
  <c r="AK166" i="50" s="1"/>
  <c r="CW164" i="50"/>
  <c r="CW166" i="50" s="1"/>
  <c r="BR164" i="50"/>
  <c r="BR166" i="50" s="1"/>
  <c r="BR242" i="50" s="1"/>
  <c r="AI173" i="50"/>
  <c r="AI175" i="50" s="1"/>
  <c r="AR173" i="50"/>
  <c r="DD173" i="50"/>
  <c r="AC173" i="50"/>
  <c r="AC175" i="50" s="1"/>
  <c r="CO173" i="50"/>
  <c r="V173" i="50"/>
  <c r="CH173" i="50"/>
  <c r="N173" i="50"/>
  <c r="CA173" i="50"/>
  <c r="CA175" i="50" s="1"/>
  <c r="BT173" i="50"/>
  <c r="BT175" i="50" s="1"/>
  <c r="BM173" i="50"/>
  <c r="BM175" i="50" s="1"/>
  <c r="DY173" i="50"/>
  <c r="DY175" i="50" s="1"/>
  <c r="DD192" i="51"/>
  <c r="DD194" i="51" s="1"/>
  <c r="DD173" i="51"/>
  <c r="BZ192" i="51"/>
  <c r="BZ194" i="51" s="1"/>
  <c r="BZ173" i="51"/>
  <c r="DQ192" i="51"/>
  <c r="DQ194" i="51" s="1"/>
  <c r="DQ173" i="51"/>
  <c r="AT192" i="53"/>
  <c r="AT212" i="53" s="1"/>
  <c r="AT173" i="53"/>
  <c r="AX192" i="53"/>
  <c r="AX194" i="53" s="1"/>
  <c r="AX173" i="53"/>
  <c r="U164" i="49"/>
  <c r="U166" i="49" s="1"/>
  <c r="AX192" i="49"/>
  <c r="AX212" i="49" s="1"/>
  <c r="AX173" i="49"/>
  <c r="AL192" i="49"/>
  <c r="AL194" i="49" s="1"/>
  <c r="AL173" i="49"/>
  <c r="BL192" i="52"/>
  <c r="BL194" i="52" s="1"/>
  <c r="BL173" i="52"/>
  <c r="AI192" i="52"/>
  <c r="AI194" i="52" s="1"/>
  <c r="AI173" i="52"/>
  <c r="DE192" i="52"/>
  <c r="DE194" i="52" s="1"/>
  <c r="DE173" i="52"/>
  <c r="DE175" i="52" s="1"/>
  <c r="DC192" i="50"/>
  <c r="DC194" i="50" s="1"/>
  <c r="DC173" i="50"/>
  <c r="AL192" i="50"/>
  <c r="AL194" i="50" s="1"/>
  <c r="AL173" i="50"/>
  <c r="CC192" i="50"/>
  <c r="CC212" i="50" s="1"/>
  <c r="CC173" i="50"/>
  <c r="CC175" i="50" s="1"/>
  <c r="CX192" i="50"/>
  <c r="CX194" i="50" s="1"/>
  <c r="BI192" i="49"/>
  <c r="BI194" i="49" s="1"/>
  <c r="M164" i="51"/>
  <c r="M166" i="51" s="1"/>
  <c r="CD164" i="51"/>
  <c r="CD166" i="51" s="1"/>
  <c r="AJ192" i="51"/>
  <c r="AJ194" i="51" s="1"/>
  <c r="AJ173" i="51"/>
  <c r="BP164" i="51"/>
  <c r="BP166" i="51" s="1"/>
  <c r="CN164" i="51"/>
  <c r="CN166" i="51" s="1"/>
  <c r="BQ164" i="51"/>
  <c r="BQ166" i="51" s="1"/>
  <c r="AE164" i="51"/>
  <c r="AE166" i="51" s="1"/>
  <c r="DA164" i="51"/>
  <c r="DA166" i="51" s="1"/>
  <c r="BL164" i="51"/>
  <c r="BL166" i="51" s="1"/>
  <c r="CH164" i="51"/>
  <c r="CH166" i="51" s="1"/>
  <c r="AW164" i="51"/>
  <c r="AW166" i="51" s="1"/>
  <c r="DB164" i="51"/>
  <c r="DB166" i="51" s="1"/>
  <c r="CU164" i="51"/>
  <c r="CU166" i="51" s="1"/>
  <c r="BX192" i="51"/>
  <c r="BX212" i="51" s="1"/>
  <c r="BX173" i="51"/>
  <c r="AS192" i="51"/>
  <c r="AS194" i="51" s="1"/>
  <c r="AS173" i="51"/>
  <c r="AZ192" i="51"/>
  <c r="AZ194" i="51" s="1"/>
  <c r="AZ173" i="51"/>
  <c r="U192" i="51"/>
  <c r="U194" i="51" s="1"/>
  <c r="U173" i="51"/>
  <c r="U175" i="51" s="1"/>
  <c r="DO164" i="51"/>
  <c r="DO166" i="51" s="1"/>
  <c r="CZ164" i="51"/>
  <c r="CZ166" i="51" s="1"/>
  <c r="BR192" i="51"/>
  <c r="BR212" i="51" s="1"/>
  <c r="BR173" i="51"/>
  <c r="BK192" i="51"/>
  <c r="BK194" i="51" s="1"/>
  <c r="BK173" i="51"/>
  <c r="BK175" i="51" s="1"/>
  <c r="DW192" i="51"/>
  <c r="DW194" i="51" s="1"/>
  <c r="DW173" i="51"/>
  <c r="BD192" i="51"/>
  <c r="BD194" i="51" s="1"/>
  <c r="BD173" i="51"/>
  <c r="DP192" i="51"/>
  <c r="DP194" i="51" s="1"/>
  <c r="DP173" i="51"/>
  <c r="AW192" i="51"/>
  <c r="AW194" i="51" s="1"/>
  <c r="AW173" i="51"/>
  <c r="DI192" i="51"/>
  <c r="DI194" i="51" s="1"/>
  <c r="DI173" i="51"/>
  <c r="DI175" i="51" s="1"/>
  <c r="AP192" i="51"/>
  <c r="AP194" i="51" s="1"/>
  <c r="AP173" i="51"/>
  <c r="AP175" i="51" s="1"/>
  <c r="DB192" i="51"/>
  <c r="DB194" i="51" s="1"/>
  <c r="DB173" i="51"/>
  <c r="AA192" i="51"/>
  <c r="AA194" i="51" s="1"/>
  <c r="AA173" i="51"/>
  <c r="AA175" i="51" s="1"/>
  <c r="CM192" i="51"/>
  <c r="CM194" i="51" s="1"/>
  <c r="CM173" i="51"/>
  <c r="CD164" i="53"/>
  <c r="CD166" i="53" s="1"/>
  <c r="CX164" i="53"/>
  <c r="CX166" i="53" s="1"/>
  <c r="CX242" i="53" s="1"/>
  <c r="CI164" i="53"/>
  <c r="CI166" i="53" s="1"/>
  <c r="BS164" i="53"/>
  <c r="BS166" i="53" s="1"/>
  <c r="CL164" i="53"/>
  <c r="CL166" i="53" s="1"/>
  <c r="M164" i="53"/>
  <c r="M166" i="53" s="1"/>
  <c r="AF164" i="53"/>
  <c r="AF166" i="53" s="1"/>
  <c r="CR164" i="53"/>
  <c r="CR166" i="53" s="1"/>
  <c r="CM192" i="53"/>
  <c r="CM212" i="53" s="1"/>
  <c r="CM173" i="53"/>
  <c r="CM175" i="53" s="1"/>
  <c r="BU164" i="53"/>
  <c r="BU166" i="53" s="1"/>
  <c r="AQ192" i="53"/>
  <c r="AQ194" i="53" s="1"/>
  <c r="AQ173" i="53"/>
  <c r="AQ164" i="53"/>
  <c r="AQ166" i="53" s="1"/>
  <c r="DC164" i="53"/>
  <c r="DC166" i="53" s="1"/>
  <c r="AJ164" i="53"/>
  <c r="AJ166" i="53" s="1"/>
  <c r="CV164" i="53"/>
  <c r="CV166" i="53" s="1"/>
  <c r="U164" i="53"/>
  <c r="U166" i="53" s="1"/>
  <c r="CG164" i="53"/>
  <c r="CG166" i="53" s="1"/>
  <c r="BP192" i="53"/>
  <c r="BP194" i="53" s="1"/>
  <c r="BP173" i="53"/>
  <c r="U192" i="53"/>
  <c r="U194" i="53" s="1"/>
  <c r="U173" i="53"/>
  <c r="U175" i="53" s="1"/>
  <c r="CG192" i="53"/>
  <c r="CG194" i="53" s="1"/>
  <c r="CG173" i="53"/>
  <c r="CG175" i="53" s="1"/>
  <c r="AL192" i="53"/>
  <c r="AL194" i="53" s="1"/>
  <c r="AL173" i="53"/>
  <c r="CX192" i="53"/>
  <c r="CX194" i="53" s="1"/>
  <c r="CX173" i="53"/>
  <c r="CX175" i="53" s="1"/>
  <c r="BC192" i="53"/>
  <c r="BC194" i="53" s="1"/>
  <c r="BC173" i="53"/>
  <c r="BC175" i="53" s="1"/>
  <c r="BT192" i="53"/>
  <c r="BT194" i="53" s="1"/>
  <c r="BT173" i="53"/>
  <c r="Y192" i="53"/>
  <c r="Y194" i="53" s="1"/>
  <c r="Y173" i="53"/>
  <c r="CK192" i="53"/>
  <c r="CK194" i="53" s="1"/>
  <c r="CK173" i="53"/>
  <c r="CK175" i="53" s="1"/>
  <c r="AP192" i="53"/>
  <c r="AP212" i="53" s="1"/>
  <c r="AP173" i="53"/>
  <c r="AP175" i="53" s="1"/>
  <c r="DB192" i="53"/>
  <c r="DB194" i="53" s="1"/>
  <c r="DB173" i="53"/>
  <c r="DS192" i="53"/>
  <c r="DS212" i="53" s="1"/>
  <c r="DS173" i="53"/>
  <c r="DS175" i="53" s="1"/>
  <c r="DV192" i="53"/>
  <c r="DV212" i="53" s="1"/>
  <c r="DV173" i="53"/>
  <c r="DV175" i="53" s="1"/>
  <c r="CP164" i="49"/>
  <c r="CP166" i="49" s="1"/>
  <c r="J164" i="49"/>
  <c r="J166" i="49" s="1"/>
  <c r="AL164" i="49"/>
  <c r="AL166" i="49" s="1"/>
  <c r="BZ164" i="49"/>
  <c r="BZ166" i="49" s="1"/>
  <c r="M164" i="49"/>
  <c r="M166" i="49" s="1"/>
  <c r="DZ164" i="49"/>
  <c r="DZ166" i="49" s="1"/>
  <c r="BP164" i="49"/>
  <c r="BP166" i="49" s="1"/>
  <c r="EB164" i="49"/>
  <c r="EB166" i="49" s="1"/>
  <c r="L164" i="49"/>
  <c r="L166" i="49" s="1"/>
  <c r="L242" i="49" s="1"/>
  <c r="BY164" i="49"/>
  <c r="BY166" i="49" s="1"/>
  <c r="CQ192" i="49"/>
  <c r="CQ194" i="49" s="1"/>
  <c r="CQ173" i="49"/>
  <c r="BK164" i="49"/>
  <c r="BK166" i="49" s="1"/>
  <c r="DW164" i="49"/>
  <c r="DW166" i="49" s="1"/>
  <c r="BD164" i="49"/>
  <c r="BD166" i="49" s="1"/>
  <c r="DP164" i="49"/>
  <c r="DP166" i="49" s="1"/>
  <c r="AG164" i="49"/>
  <c r="AG166" i="49" s="1"/>
  <c r="CS164" i="49"/>
  <c r="CS166" i="49" s="1"/>
  <c r="X192" i="49"/>
  <c r="X194" i="49" s="1"/>
  <c r="X173" i="49"/>
  <c r="X175" i="49" s="1"/>
  <c r="CJ192" i="49"/>
  <c r="CJ194" i="49" s="1"/>
  <c r="CJ173" i="49"/>
  <c r="BM192" i="49"/>
  <c r="BM194" i="49" s="1"/>
  <c r="BM173" i="49"/>
  <c r="DY192" i="49"/>
  <c r="DY194" i="49" s="1"/>
  <c r="DY173" i="49"/>
  <c r="AP192" i="49"/>
  <c r="AP194" i="49" s="1"/>
  <c r="AP173" i="49"/>
  <c r="AP175" i="49" s="1"/>
  <c r="DB192" i="49"/>
  <c r="DB194" i="49" s="1"/>
  <c r="DB173" i="49"/>
  <c r="J192" i="49"/>
  <c r="J212" i="49" s="1"/>
  <c r="J173" i="49"/>
  <c r="BW192" i="49"/>
  <c r="BW212" i="49" s="1"/>
  <c r="BW173" i="49"/>
  <c r="AJ192" i="49"/>
  <c r="AJ212" i="49" s="1"/>
  <c r="AJ173" i="49"/>
  <c r="CV192" i="49"/>
  <c r="CV212" i="49" s="1"/>
  <c r="CV173" i="49"/>
  <c r="BA192" i="49"/>
  <c r="BA194" i="49" s="1"/>
  <c r="BA173" i="49"/>
  <c r="BA175" i="49" s="1"/>
  <c r="DM192" i="49"/>
  <c r="DM194" i="49" s="1"/>
  <c r="DM173" i="49"/>
  <c r="AD192" i="49"/>
  <c r="AD194" i="49" s="1"/>
  <c r="AD173" i="49"/>
  <c r="CP192" i="49"/>
  <c r="CP194" i="49" s="1"/>
  <c r="CP173" i="49"/>
  <c r="CP175" i="49" s="1"/>
  <c r="BP164" i="52"/>
  <c r="BP166" i="52" s="1"/>
  <c r="CG164" i="52"/>
  <c r="CG166" i="52" s="1"/>
  <c r="L164" i="52"/>
  <c r="L166" i="52" s="1"/>
  <c r="K164" i="52"/>
  <c r="K166" i="52" s="1"/>
  <c r="CB164" i="52"/>
  <c r="CB166" i="52" s="1"/>
  <c r="AN164" i="52"/>
  <c r="AN166" i="52" s="1"/>
  <c r="AN242" i="52" s="1"/>
  <c r="AL164" i="52"/>
  <c r="AL166" i="52" s="1"/>
  <c r="CX164" i="52"/>
  <c r="CX166" i="52" s="1"/>
  <c r="AU164" i="52"/>
  <c r="AU166" i="52" s="1"/>
  <c r="AU242" i="52" s="1"/>
  <c r="DG164" i="52"/>
  <c r="DG166" i="52" s="1"/>
  <c r="BE164" i="52"/>
  <c r="BE166" i="52" s="1"/>
  <c r="DQ164" i="52"/>
  <c r="DQ166" i="52" s="1"/>
  <c r="AX164" i="52"/>
  <c r="AX166" i="52" s="1"/>
  <c r="DJ164" i="52"/>
  <c r="DJ166" i="52" s="1"/>
  <c r="AQ164" i="52"/>
  <c r="AQ166" i="52" s="1"/>
  <c r="DC164" i="52"/>
  <c r="DC166" i="52" s="1"/>
  <c r="DC242" i="52" s="1"/>
  <c r="CQ192" i="52"/>
  <c r="CQ194" i="52" s="1"/>
  <c r="CQ173" i="52"/>
  <c r="CQ175" i="52" s="1"/>
  <c r="BS192" i="52"/>
  <c r="BS194" i="52" s="1"/>
  <c r="BS173" i="52"/>
  <c r="BS175" i="52" s="1"/>
  <c r="AU192" i="52"/>
  <c r="AU212" i="52" s="1"/>
  <c r="AU173" i="52"/>
  <c r="BC192" i="52"/>
  <c r="BC194" i="52" s="1"/>
  <c r="BC173" i="52"/>
  <c r="BD192" i="52"/>
  <c r="BD212" i="52" s="1"/>
  <c r="BD173" i="52"/>
  <c r="DP192" i="52"/>
  <c r="DP194" i="52" s="1"/>
  <c r="DP173" i="52"/>
  <c r="DP175" i="52" s="1"/>
  <c r="AW192" i="52"/>
  <c r="AW212" i="52" s="1"/>
  <c r="AW173" i="52"/>
  <c r="AW175" i="52" s="1"/>
  <c r="DI192" i="52"/>
  <c r="DI212" i="52" s="1"/>
  <c r="DI173" i="52"/>
  <c r="AP192" i="52"/>
  <c r="AP194" i="52" s="1"/>
  <c r="AP173" i="52"/>
  <c r="DB192" i="52"/>
  <c r="DB194" i="52" s="1"/>
  <c r="DB173" i="52"/>
  <c r="AA192" i="52"/>
  <c r="AA194" i="52" s="1"/>
  <c r="AA173" i="52"/>
  <c r="CM192" i="52"/>
  <c r="CM194" i="52" s="1"/>
  <c r="CM173" i="52"/>
  <c r="BP192" i="52"/>
  <c r="BP194" i="52" s="1"/>
  <c r="BP173" i="52"/>
  <c r="EB192" i="52"/>
  <c r="EB194" i="52" s="1"/>
  <c r="EB173" i="52"/>
  <c r="AK192" i="52"/>
  <c r="AK194" i="52" s="1"/>
  <c r="AK173" i="52"/>
  <c r="CW192" i="52"/>
  <c r="CW194" i="52" s="1"/>
  <c r="CW173" i="52"/>
  <c r="CW175" i="52" s="1"/>
  <c r="CI164" i="50"/>
  <c r="CI166" i="50" s="1"/>
  <c r="BC164" i="50"/>
  <c r="BC166" i="50" s="1"/>
  <c r="X164" i="50"/>
  <c r="X166" i="50" s="1"/>
  <c r="CJ164" i="50"/>
  <c r="CJ166" i="50" s="1"/>
  <c r="BW192" i="50"/>
  <c r="BW194" i="50" s="1"/>
  <c r="BW173" i="50"/>
  <c r="BE164" i="50"/>
  <c r="BE166" i="50" s="1"/>
  <c r="BE242" i="50" s="1"/>
  <c r="DQ164" i="50"/>
  <c r="DQ166" i="50" s="1"/>
  <c r="Z164" i="50"/>
  <c r="Z166" i="50" s="1"/>
  <c r="CL164" i="50"/>
  <c r="CL166" i="50" s="1"/>
  <c r="AY192" i="50"/>
  <c r="AY194" i="50" s="1"/>
  <c r="AY173" i="50"/>
  <c r="AQ164" i="50"/>
  <c r="AQ166" i="50" s="1"/>
  <c r="DC164" i="50"/>
  <c r="DC166" i="50" s="1"/>
  <c r="DC242" i="50" s="1"/>
  <c r="K164" i="50"/>
  <c r="K166" i="50" s="1"/>
  <c r="BX164" i="50"/>
  <c r="BX166" i="50" s="1"/>
  <c r="BX242" i="50" s="1"/>
  <c r="AA192" i="50"/>
  <c r="AA212" i="50" s="1"/>
  <c r="AA173" i="50"/>
  <c r="AS164" i="50"/>
  <c r="AS166" i="50" s="1"/>
  <c r="AS242" i="50" s="1"/>
  <c r="DE164" i="50"/>
  <c r="DE166" i="50" s="1"/>
  <c r="M164" i="50"/>
  <c r="M166" i="50" s="1"/>
  <c r="BZ164" i="50"/>
  <c r="BZ166" i="50" s="1"/>
  <c r="BO192" i="50"/>
  <c r="BO212" i="50" s="1"/>
  <c r="BO173" i="50"/>
  <c r="AZ192" i="50"/>
  <c r="AZ212" i="50" s="1"/>
  <c r="AZ173" i="50"/>
  <c r="DL192" i="50"/>
  <c r="DL194" i="50" s="1"/>
  <c r="DL173" i="50"/>
  <c r="AK192" i="50"/>
  <c r="AK194" i="50" s="1"/>
  <c r="AK173" i="50"/>
  <c r="CW192" i="50"/>
  <c r="CW194" i="50" s="1"/>
  <c r="CW173" i="50"/>
  <c r="AD192" i="50"/>
  <c r="AD212" i="50" s="1"/>
  <c r="AD173" i="50"/>
  <c r="CP192" i="50"/>
  <c r="CP194" i="50" s="1"/>
  <c r="CP173" i="50"/>
  <c r="CP175" i="50" s="1"/>
  <c r="W192" i="50"/>
  <c r="W194" i="50" s="1"/>
  <c r="W173" i="50"/>
  <c r="CI192" i="50"/>
  <c r="CI194" i="50" s="1"/>
  <c r="CI173" i="50"/>
  <c r="O192" i="50"/>
  <c r="O194" i="50" s="1"/>
  <c r="O173" i="50"/>
  <c r="CB192" i="50"/>
  <c r="CB194" i="50" s="1"/>
  <c r="CB173" i="50"/>
  <c r="BU192" i="50"/>
  <c r="BU194" i="50" s="1"/>
  <c r="BU173" i="50"/>
  <c r="BC256" i="51"/>
  <c r="BC332" i="51" s="1"/>
  <c r="CI256" i="51"/>
  <c r="CI332" i="51" s="1"/>
  <c r="AN256" i="51"/>
  <c r="AN332" i="51" s="1"/>
  <c r="CZ256" i="51"/>
  <c r="CZ332" i="51" s="1"/>
  <c r="AW256" i="51"/>
  <c r="AW332" i="51" s="1"/>
  <c r="DI256" i="51"/>
  <c r="DI332" i="51" s="1"/>
  <c r="DJ256" i="51"/>
  <c r="DJ332" i="51" s="1"/>
  <c r="AY256" i="51"/>
  <c r="AY332" i="51" s="1"/>
  <c r="DK256" i="51"/>
  <c r="DK332" i="51" s="1"/>
  <c r="AZ256" i="51"/>
  <c r="AZ332" i="51" s="1"/>
  <c r="DL256" i="51"/>
  <c r="DL332" i="51" s="1"/>
  <c r="DM256" i="51"/>
  <c r="DM332" i="51" s="1"/>
  <c r="BJ256" i="51"/>
  <c r="BJ332" i="51" s="1"/>
  <c r="DV256" i="51"/>
  <c r="DV332" i="51" s="1"/>
  <c r="BF256" i="53"/>
  <c r="BF332" i="53" s="1"/>
  <c r="DR256" i="53"/>
  <c r="DR332" i="53" s="1"/>
  <c r="K256" i="53"/>
  <c r="K332" i="53" s="1"/>
  <c r="BW256" i="53"/>
  <c r="BW332" i="53" s="1"/>
  <c r="T256" i="53"/>
  <c r="T332" i="53" s="1"/>
  <c r="CF256" i="53"/>
  <c r="CF332" i="53" s="1"/>
  <c r="AC256" i="53"/>
  <c r="AC332" i="53" s="1"/>
  <c r="CO256" i="53"/>
  <c r="CO332" i="53" s="1"/>
  <c r="AT256" i="53"/>
  <c r="AT332" i="53" s="1"/>
  <c r="DF256" i="53"/>
  <c r="DF332" i="53" s="1"/>
  <c r="BS256" i="53"/>
  <c r="BS332" i="53" s="1"/>
  <c r="X256" i="53"/>
  <c r="X332" i="53" s="1"/>
  <c r="CJ256" i="53"/>
  <c r="CJ332" i="53" s="1"/>
  <c r="AO256" i="53"/>
  <c r="AO332" i="53" s="1"/>
  <c r="DA256" i="53"/>
  <c r="DA332" i="53" s="1"/>
  <c r="AC256" i="52"/>
  <c r="AC332" i="52" s="1"/>
  <c r="CO256" i="52"/>
  <c r="CO332" i="52" s="1"/>
  <c r="BR256" i="52"/>
  <c r="BR332" i="52" s="1"/>
  <c r="AU256" i="52"/>
  <c r="AU332" i="52" s="1"/>
  <c r="DG256" i="52"/>
  <c r="DG332" i="52" s="1"/>
  <c r="X256" i="52"/>
  <c r="X332" i="52" s="1"/>
  <c r="CJ256" i="52"/>
  <c r="CJ332" i="52" s="1"/>
  <c r="BM256" i="52"/>
  <c r="BM332" i="52" s="1"/>
  <c r="DY256" i="52"/>
  <c r="DY332" i="52" s="1"/>
  <c r="AH256" i="52"/>
  <c r="AH332" i="52" s="1"/>
  <c r="CT256" i="52"/>
  <c r="CT332" i="52" s="1"/>
  <c r="EA256" i="52"/>
  <c r="EA332" i="52" s="1"/>
  <c r="AR256" i="52"/>
  <c r="AR332" i="52" s="1"/>
  <c r="DD256" i="52"/>
  <c r="DD332" i="52" s="1"/>
  <c r="BL256" i="50"/>
  <c r="BL332" i="50" s="1"/>
  <c r="DX256" i="50"/>
  <c r="DX332" i="50" s="1"/>
  <c r="CK256" i="50"/>
  <c r="CK332" i="50" s="1"/>
  <c r="AP256" i="50"/>
  <c r="AP332" i="50" s="1"/>
  <c r="DB256" i="50"/>
  <c r="DB332" i="50" s="1"/>
  <c r="BO256" i="50"/>
  <c r="BO332" i="50" s="1"/>
  <c r="EA256" i="50"/>
  <c r="EA332" i="50" s="1"/>
  <c r="T256" i="50"/>
  <c r="T332" i="50" s="1"/>
  <c r="CF256" i="50"/>
  <c r="CF332" i="50" s="1"/>
  <c r="BR256" i="50"/>
  <c r="BR332" i="50" s="1"/>
  <c r="AM256" i="50"/>
  <c r="AM332" i="50" s="1"/>
  <c r="CY256" i="50"/>
  <c r="CY332" i="50" s="1"/>
  <c r="AY256" i="49"/>
  <c r="AY332" i="49" s="1"/>
  <c r="CE256" i="49"/>
  <c r="CE332" i="49" s="1"/>
  <c r="AJ256" i="49"/>
  <c r="AJ332" i="49" s="1"/>
  <c r="CV256" i="49"/>
  <c r="CV332" i="49" s="1"/>
  <c r="AS256" i="49"/>
  <c r="AS332" i="49" s="1"/>
  <c r="DE256" i="49"/>
  <c r="DE332" i="49" s="1"/>
  <c r="BJ256" i="49"/>
  <c r="BJ332" i="49" s="1"/>
  <c r="DV256" i="49"/>
  <c r="DV332" i="49" s="1"/>
  <c r="W256" i="49"/>
  <c r="W332" i="49" s="1"/>
  <c r="AN256" i="49"/>
  <c r="AN332" i="49" s="1"/>
  <c r="CZ256" i="49"/>
  <c r="CZ332" i="49" s="1"/>
  <c r="CS256" i="49"/>
  <c r="CS332" i="49" s="1"/>
  <c r="Y256" i="49"/>
  <c r="Y332" i="49" s="1"/>
  <c r="BN256" i="49"/>
  <c r="BN332" i="49" s="1"/>
  <c r="DZ256" i="49"/>
  <c r="DZ332" i="49" s="1"/>
  <c r="DO256" i="51"/>
  <c r="DO332" i="51" s="1"/>
  <c r="AE256" i="51"/>
  <c r="AE332" i="51" s="1"/>
  <c r="AV256" i="51"/>
  <c r="AV332" i="51" s="1"/>
  <c r="DH256" i="51"/>
  <c r="DH332" i="51" s="1"/>
  <c r="BE256" i="51"/>
  <c r="BE332" i="51" s="1"/>
  <c r="DQ256" i="51"/>
  <c r="DQ332" i="51" s="1"/>
  <c r="BF256" i="51"/>
  <c r="BF332" i="51" s="1"/>
  <c r="DR256" i="51"/>
  <c r="DR332" i="51" s="1"/>
  <c r="DS256" i="51"/>
  <c r="DS332" i="51" s="1"/>
  <c r="BI256" i="51"/>
  <c r="BI332" i="51" s="1"/>
  <c r="BR256" i="51"/>
  <c r="BR332" i="51" s="1"/>
  <c r="DZ256" i="53"/>
  <c r="DZ332" i="53" s="1"/>
  <c r="S256" i="53"/>
  <c r="S332" i="53" s="1"/>
  <c r="CE256" i="53"/>
  <c r="CE332" i="53" s="1"/>
  <c r="AK256" i="53"/>
  <c r="AK332" i="53" s="1"/>
  <c r="CW256" i="53"/>
  <c r="CW332" i="53" s="1"/>
  <c r="BB256" i="53"/>
  <c r="BB332" i="53" s="1"/>
  <c r="DN256" i="53"/>
  <c r="DN332" i="53" s="1"/>
  <c r="O256" i="53"/>
  <c r="O332" i="53" s="1"/>
  <c r="CA256" i="53"/>
  <c r="CA332" i="53" s="1"/>
  <c r="AF256" i="53"/>
  <c r="AF332" i="53" s="1"/>
  <c r="CR256" i="53"/>
  <c r="CR332" i="53" s="1"/>
  <c r="AW256" i="53"/>
  <c r="AW332" i="53" s="1"/>
  <c r="DI256" i="53"/>
  <c r="DI332" i="53" s="1"/>
  <c r="CW256" i="52"/>
  <c r="CW332" i="52" s="1"/>
  <c r="N256" i="52"/>
  <c r="N332" i="52" s="1"/>
  <c r="BZ256" i="52"/>
  <c r="BZ332" i="52" s="1"/>
  <c r="BC256" i="52"/>
  <c r="BC332" i="52" s="1"/>
  <c r="DO256" i="52"/>
  <c r="DO332" i="52" s="1"/>
  <c r="AF256" i="52"/>
  <c r="AF332" i="52" s="1"/>
  <c r="CR256" i="52"/>
  <c r="CR332" i="52" s="1"/>
  <c r="BU256" i="52"/>
  <c r="BU332" i="52" s="1"/>
  <c r="AP256" i="52"/>
  <c r="AP332" i="52" s="1"/>
  <c r="K256" i="52"/>
  <c r="K332" i="52" s="1"/>
  <c r="BW256" i="52"/>
  <c r="BW332" i="52" s="1"/>
  <c r="AZ256" i="52"/>
  <c r="AZ332" i="52" s="1"/>
  <c r="DL256" i="52"/>
  <c r="DL332" i="52" s="1"/>
  <c r="BT256" i="50"/>
  <c r="BT332" i="50" s="1"/>
  <c r="AG256" i="50"/>
  <c r="AG332" i="50" s="1"/>
  <c r="CS256" i="50"/>
  <c r="CS332" i="50" s="1"/>
  <c r="AX256" i="50"/>
  <c r="AX332" i="50" s="1"/>
  <c r="K256" i="50"/>
  <c r="K332" i="50" s="1"/>
  <c r="BW256" i="50"/>
  <c r="BW332" i="50" s="1"/>
  <c r="AB256" i="50"/>
  <c r="AB332" i="50" s="1"/>
  <c r="CN256" i="50"/>
  <c r="CN332" i="50" s="1"/>
  <c r="AS256" i="50"/>
  <c r="AS332" i="50" s="1"/>
  <c r="DE256" i="50"/>
  <c r="DE332" i="50" s="1"/>
  <c r="N256" i="50"/>
  <c r="N332" i="50" s="1"/>
  <c r="BZ256" i="50"/>
  <c r="BZ332" i="50" s="1"/>
  <c r="AU256" i="50"/>
  <c r="AU332" i="50" s="1"/>
  <c r="DG256" i="50"/>
  <c r="DG332" i="50" s="1"/>
  <c r="DK256" i="49"/>
  <c r="DK332" i="49" s="1"/>
  <c r="EA256" i="49"/>
  <c r="EA332" i="49" s="1"/>
  <c r="AR256" i="49"/>
  <c r="AR332" i="49" s="1"/>
  <c r="DD256" i="49"/>
  <c r="DD332" i="49" s="1"/>
  <c r="DM256" i="49"/>
  <c r="DM332" i="49" s="1"/>
  <c r="BR256" i="49"/>
  <c r="BR332" i="49" s="1"/>
  <c r="AE256" i="49"/>
  <c r="AE332" i="49" s="1"/>
  <c r="CQ256" i="49"/>
  <c r="CQ332" i="49" s="1"/>
  <c r="AV256" i="49"/>
  <c r="AV332" i="49" s="1"/>
  <c r="DI256" i="49"/>
  <c r="DI332" i="49" s="1"/>
  <c r="BV256" i="49"/>
  <c r="BV332" i="49" s="1"/>
  <c r="BQ282" i="51"/>
  <c r="BQ265" i="51"/>
  <c r="R282" i="51"/>
  <c r="R265" i="51"/>
  <c r="AN282" i="53"/>
  <c r="AN265" i="53"/>
  <c r="BE282" i="53"/>
  <c r="BE265" i="53"/>
  <c r="AR282" i="53"/>
  <c r="AR265" i="53"/>
  <c r="AG282" i="52"/>
  <c r="AG265" i="52"/>
  <c r="AU282" i="50"/>
  <c r="AU265" i="50"/>
  <c r="W282" i="50"/>
  <c r="W265" i="50"/>
  <c r="CC282" i="50"/>
  <c r="CC265" i="50"/>
  <c r="AJ282" i="50"/>
  <c r="AJ265" i="50"/>
  <c r="BR282" i="50"/>
  <c r="BR265" i="50"/>
  <c r="BG256" i="51"/>
  <c r="BG332" i="51" s="1"/>
  <c r="BH256" i="51"/>
  <c r="BH332" i="51" s="1"/>
  <c r="DT256" i="51"/>
  <c r="DT332" i="51" s="1"/>
  <c r="DU256" i="51"/>
  <c r="DU332" i="51" s="1"/>
  <c r="M282" i="51"/>
  <c r="M265" i="51"/>
  <c r="BY282" i="51"/>
  <c r="BY265" i="51"/>
  <c r="V282" i="51"/>
  <c r="V265" i="51"/>
  <c r="CH282" i="51"/>
  <c r="CH265" i="51"/>
  <c r="AE265" i="51"/>
  <c r="AE282" i="51"/>
  <c r="CQ265" i="51"/>
  <c r="CQ282" i="51"/>
  <c r="AF282" i="51"/>
  <c r="AF265" i="51"/>
  <c r="CS282" i="51"/>
  <c r="CS265" i="51"/>
  <c r="AG282" i="51"/>
  <c r="AG265" i="51"/>
  <c r="CT282" i="51"/>
  <c r="CT265" i="51"/>
  <c r="Z282" i="51"/>
  <c r="Z265" i="51"/>
  <c r="CL282" i="51"/>
  <c r="CL265" i="51"/>
  <c r="S282" i="51"/>
  <c r="S265" i="51"/>
  <c r="CE282" i="51"/>
  <c r="CE265" i="51"/>
  <c r="T282" i="51"/>
  <c r="T265" i="51"/>
  <c r="CF282" i="51"/>
  <c r="CF265" i="51"/>
  <c r="DK282" i="51"/>
  <c r="DK265" i="51"/>
  <c r="BN256" i="53"/>
  <c r="BN332" i="53" s="1"/>
  <c r="BQ282" i="53"/>
  <c r="BQ265" i="53"/>
  <c r="V282" i="53"/>
  <c r="V265" i="53"/>
  <c r="CH282" i="53"/>
  <c r="CH265" i="53"/>
  <c r="AB256" i="53"/>
  <c r="AB332" i="53" s="1"/>
  <c r="CN256" i="53"/>
  <c r="CN332" i="53" s="1"/>
  <c r="CQ282" i="53"/>
  <c r="CQ265" i="53"/>
  <c r="AV282" i="53"/>
  <c r="AV265" i="53"/>
  <c r="DH282" i="53"/>
  <c r="DH265" i="53"/>
  <c r="BM282" i="53"/>
  <c r="BM265" i="53"/>
  <c r="DY282" i="53"/>
  <c r="DY265" i="53"/>
  <c r="R282" i="53"/>
  <c r="R265" i="53"/>
  <c r="CD282" i="53"/>
  <c r="CD265" i="53"/>
  <c r="AI282" i="53"/>
  <c r="AI265" i="53"/>
  <c r="CU282" i="53"/>
  <c r="CU265" i="53"/>
  <c r="AZ282" i="53"/>
  <c r="AZ265" i="53"/>
  <c r="DL282" i="53"/>
  <c r="DL265" i="53"/>
  <c r="AK256" i="52"/>
  <c r="AK332" i="52" s="1"/>
  <c r="AU282" i="52"/>
  <c r="AU265" i="52"/>
  <c r="DO282" i="52"/>
  <c r="DO265" i="52"/>
  <c r="AD282" i="52"/>
  <c r="AD265" i="52"/>
  <c r="DB256" i="52"/>
  <c r="DB332" i="52" s="1"/>
  <c r="AL282" i="52"/>
  <c r="AL265" i="52"/>
  <c r="AF282" i="52"/>
  <c r="AF265" i="52"/>
  <c r="CR282" i="52"/>
  <c r="CR265" i="52"/>
  <c r="AO282" i="52"/>
  <c r="AO265" i="52"/>
  <c r="DA282" i="52"/>
  <c r="DA265" i="52"/>
  <c r="AX282" i="52"/>
  <c r="AX265" i="52"/>
  <c r="DJ282" i="52"/>
  <c r="DJ265" i="52"/>
  <c r="BG282" i="52"/>
  <c r="BG265" i="52"/>
  <c r="DS282" i="52"/>
  <c r="DS265" i="52"/>
  <c r="BP265" i="52"/>
  <c r="BP282" i="52"/>
  <c r="EB265" i="52"/>
  <c r="EB282" i="52"/>
  <c r="M282" i="52"/>
  <c r="M265" i="52"/>
  <c r="BY265" i="52"/>
  <c r="BY282" i="52"/>
  <c r="AE282" i="50"/>
  <c r="AE265" i="50"/>
  <c r="EA282" i="50"/>
  <c r="EA265" i="50"/>
  <c r="DJ256" i="50"/>
  <c r="DJ332" i="50" s="1"/>
  <c r="K282" i="50"/>
  <c r="K265" i="50"/>
  <c r="CA282" i="50"/>
  <c r="CA265" i="50"/>
  <c r="BC282" i="50"/>
  <c r="BC265" i="50"/>
  <c r="BT282" i="50"/>
  <c r="BT265" i="50"/>
  <c r="Y265" i="50"/>
  <c r="Y282" i="50"/>
  <c r="CK265" i="50"/>
  <c r="CK282" i="50"/>
  <c r="AH282" i="50"/>
  <c r="AH265" i="50"/>
  <c r="CT282" i="50"/>
  <c r="CT265" i="50"/>
  <c r="AR282" i="50"/>
  <c r="AR265" i="50"/>
  <c r="DD282" i="50"/>
  <c r="DD265" i="50"/>
  <c r="BA282" i="50"/>
  <c r="BA265" i="50"/>
  <c r="DM282" i="50"/>
  <c r="DM265" i="50"/>
  <c r="N282" i="50"/>
  <c r="N265" i="50"/>
  <c r="BZ282" i="50"/>
  <c r="BZ265" i="50"/>
  <c r="J325" i="50"/>
  <c r="H323" i="50"/>
  <c r="CH282" i="49"/>
  <c r="CH265" i="49"/>
  <c r="DN282" i="49"/>
  <c r="DN265" i="49"/>
  <c r="N282" i="49"/>
  <c r="N265" i="49"/>
  <c r="AU282" i="49"/>
  <c r="AU265" i="49"/>
  <c r="DG282" i="49"/>
  <c r="DG265" i="49"/>
  <c r="BA256" i="49"/>
  <c r="BA332" i="49" s="1"/>
  <c r="BL282" i="49"/>
  <c r="BL265" i="49"/>
  <c r="DX282" i="49"/>
  <c r="DX265" i="49"/>
  <c r="Q282" i="49"/>
  <c r="Q265" i="49"/>
  <c r="CC282" i="49"/>
  <c r="CC265" i="49"/>
  <c r="AH265" i="49"/>
  <c r="AH282" i="49"/>
  <c r="CT265" i="49"/>
  <c r="CT282" i="49"/>
  <c r="DH256" i="49"/>
  <c r="DH332" i="49" s="1"/>
  <c r="AY265" i="49"/>
  <c r="AY282" i="49"/>
  <c r="DK265" i="49"/>
  <c r="DK282" i="49"/>
  <c r="BP265" i="49"/>
  <c r="BP282" i="49"/>
  <c r="AO256" i="49"/>
  <c r="AO332" i="49" s="1"/>
  <c r="H252" i="49"/>
  <c r="M282" i="49"/>
  <c r="M265" i="49"/>
  <c r="BY282" i="49"/>
  <c r="BY265" i="49"/>
  <c r="CI265" i="51"/>
  <c r="CI282" i="51"/>
  <c r="BX282" i="51"/>
  <c r="BX265" i="51"/>
  <c r="DQ282" i="53"/>
  <c r="DQ265" i="53"/>
  <c r="BV282" i="53"/>
  <c r="BV265" i="53"/>
  <c r="AA282" i="53"/>
  <c r="AA265" i="53"/>
  <c r="DD282" i="53"/>
  <c r="DD265" i="53"/>
  <c r="BO256" i="52"/>
  <c r="BO332" i="52" s="1"/>
  <c r="DT265" i="52"/>
  <c r="DT282" i="52"/>
  <c r="DX282" i="50"/>
  <c r="DX265" i="50"/>
  <c r="DP282" i="49"/>
  <c r="DP265" i="49"/>
  <c r="CL265" i="49"/>
  <c r="CL282" i="49"/>
  <c r="DC265" i="49"/>
  <c r="DC282" i="49"/>
  <c r="BH265" i="49"/>
  <c r="BH282" i="49"/>
  <c r="BK256" i="51"/>
  <c r="BK332" i="51" s="1"/>
  <c r="CQ256" i="51"/>
  <c r="CQ332" i="51" s="1"/>
  <c r="BD256" i="51"/>
  <c r="BD332" i="51" s="1"/>
  <c r="DP256" i="51"/>
  <c r="DP332" i="51" s="1"/>
  <c r="BM256" i="51"/>
  <c r="BM332" i="51" s="1"/>
  <c r="DY256" i="51"/>
  <c r="DY332" i="51" s="1"/>
  <c r="BN256" i="51"/>
  <c r="BN332" i="51" s="1"/>
  <c r="DZ256" i="51"/>
  <c r="DZ332" i="51" s="1"/>
  <c r="BO256" i="51"/>
  <c r="BO332" i="51" s="1"/>
  <c r="EA256" i="51"/>
  <c r="EA332" i="51" s="1"/>
  <c r="BP256" i="51"/>
  <c r="BP332" i="51" s="1"/>
  <c r="EB256" i="51"/>
  <c r="EB332" i="51" s="1"/>
  <c r="BQ256" i="51"/>
  <c r="BQ332" i="51" s="1"/>
  <c r="N256" i="51"/>
  <c r="N332" i="51" s="1"/>
  <c r="BZ256" i="51"/>
  <c r="BZ332" i="51" s="1"/>
  <c r="U282" i="51"/>
  <c r="U265" i="51"/>
  <c r="CG282" i="51"/>
  <c r="CG265" i="51"/>
  <c r="AD282" i="51"/>
  <c r="AD265" i="51"/>
  <c r="CP282" i="51"/>
  <c r="CP265" i="51"/>
  <c r="AM265" i="51"/>
  <c r="AM282" i="51"/>
  <c r="DB282" i="51"/>
  <c r="DB265" i="51"/>
  <c r="AN282" i="51"/>
  <c r="AN265" i="51"/>
  <c r="DD282" i="51"/>
  <c r="DD265" i="51"/>
  <c r="AO282" i="51"/>
  <c r="AO265" i="51"/>
  <c r="DE282" i="51"/>
  <c r="DE265" i="51"/>
  <c r="AH282" i="51"/>
  <c r="AH265" i="51"/>
  <c r="CV282" i="51"/>
  <c r="CV265" i="51"/>
  <c r="AA282" i="51"/>
  <c r="AA265" i="51"/>
  <c r="CM282" i="51"/>
  <c r="CM265" i="51"/>
  <c r="AB282" i="51"/>
  <c r="AB265" i="51"/>
  <c r="CN282" i="51"/>
  <c r="CN265" i="51"/>
  <c r="DS282" i="51"/>
  <c r="DS265" i="51"/>
  <c r="CR282" i="51"/>
  <c r="CR265" i="51"/>
  <c r="H252" i="53"/>
  <c r="BV256" i="53"/>
  <c r="BV332" i="53" s="1"/>
  <c r="M282" i="53"/>
  <c r="M265" i="53"/>
  <c r="BY282" i="53"/>
  <c r="BY265" i="53"/>
  <c r="AA256" i="53"/>
  <c r="AA332" i="53" s="1"/>
  <c r="CM256" i="53"/>
  <c r="CM332" i="53" s="1"/>
  <c r="AD265" i="53"/>
  <c r="AD282" i="53"/>
  <c r="CP265" i="53"/>
  <c r="CP282" i="53"/>
  <c r="AJ256" i="53"/>
  <c r="AJ332" i="53" s="1"/>
  <c r="CV256" i="53"/>
  <c r="CV332" i="53" s="1"/>
  <c r="AM282" i="53"/>
  <c r="AM265" i="53"/>
  <c r="CY282" i="53"/>
  <c r="CY265" i="53"/>
  <c r="AS256" i="53"/>
  <c r="AS332" i="53" s="1"/>
  <c r="DE256" i="53"/>
  <c r="DE332" i="53" s="1"/>
  <c r="BD282" i="53"/>
  <c r="BD265" i="53"/>
  <c r="DP282" i="53"/>
  <c r="DP265" i="53"/>
  <c r="BJ256" i="53"/>
  <c r="BJ332" i="53" s="1"/>
  <c r="DV256" i="53"/>
  <c r="DV332" i="53" s="1"/>
  <c r="BU282" i="53"/>
  <c r="BU265" i="53"/>
  <c r="W256" i="53"/>
  <c r="W332" i="53" s="1"/>
  <c r="CI256" i="53"/>
  <c r="CI332" i="53" s="1"/>
  <c r="Z282" i="53"/>
  <c r="Z265" i="53"/>
  <c r="CL282" i="53"/>
  <c r="CL265" i="53"/>
  <c r="AN256" i="53"/>
  <c r="AN332" i="53" s="1"/>
  <c r="CZ256" i="53"/>
  <c r="CZ332" i="53" s="1"/>
  <c r="AQ282" i="53"/>
  <c r="AQ265" i="53"/>
  <c r="DC282" i="53"/>
  <c r="DC265" i="53"/>
  <c r="BE256" i="53"/>
  <c r="BE332" i="53" s="1"/>
  <c r="DQ256" i="53"/>
  <c r="DQ332" i="53" s="1"/>
  <c r="BH282" i="53"/>
  <c r="BH265" i="53"/>
  <c r="DT282" i="53"/>
  <c r="DT265" i="53"/>
  <c r="AS256" i="52"/>
  <c r="AS332" i="52" s="1"/>
  <c r="DE256" i="52"/>
  <c r="DE332" i="52" s="1"/>
  <c r="V256" i="52"/>
  <c r="V332" i="52" s="1"/>
  <c r="CH256" i="52"/>
  <c r="CH332" i="52" s="1"/>
  <c r="CA282" i="52"/>
  <c r="CA265" i="52"/>
  <c r="BK256" i="52"/>
  <c r="BK332" i="52" s="1"/>
  <c r="DW256" i="52"/>
  <c r="DW332" i="52" s="1"/>
  <c r="AN256" i="52"/>
  <c r="AN332" i="52" s="1"/>
  <c r="CZ256" i="52"/>
  <c r="CZ332" i="52" s="1"/>
  <c r="Q256" i="52"/>
  <c r="Q332" i="52" s="1"/>
  <c r="CC256" i="52"/>
  <c r="CC332" i="52" s="1"/>
  <c r="BJ282" i="52"/>
  <c r="BJ265" i="52"/>
  <c r="AX256" i="52"/>
  <c r="AX332" i="52" s="1"/>
  <c r="DJ256" i="52"/>
  <c r="DJ332" i="52" s="1"/>
  <c r="S256" i="52"/>
  <c r="S332" i="52" s="1"/>
  <c r="CE256" i="52"/>
  <c r="CE332" i="52" s="1"/>
  <c r="BR265" i="52"/>
  <c r="BR282" i="52"/>
  <c r="BH256" i="52"/>
  <c r="BH332" i="52" s="1"/>
  <c r="DT256" i="52"/>
  <c r="DT332" i="52" s="1"/>
  <c r="AN282" i="52"/>
  <c r="AN265" i="52"/>
  <c r="CZ282" i="52"/>
  <c r="CZ265" i="52"/>
  <c r="AW282" i="52"/>
  <c r="AW265" i="52"/>
  <c r="DI282" i="52"/>
  <c r="DI265" i="52"/>
  <c r="BF282" i="52"/>
  <c r="BF265" i="52"/>
  <c r="DR282" i="52"/>
  <c r="DR265" i="52"/>
  <c r="BO282" i="52"/>
  <c r="BO265" i="52"/>
  <c r="EA282" i="52"/>
  <c r="EA265" i="52"/>
  <c r="L265" i="52"/>
  <c r="L282" i="52"/>
  <c r="BX265" i="52"/>
  <c r="BX282" i="52"/>
  <c r="U282" i="52"/>
  <c r="U265" i="52"/>
  <c r="CG265" i="52"/>
  <c r="CG282" i="52"/>
  <c r="P256" i="50"/>
  <c r="P332" i="50" s="1"/>
  <c r="CB256" i="50"/>
  <c r="CB332" i="50" s="1"/>
  <c r="BK282" i="50"/>
  <c r="BK265" i="50"/>
  <c r="AO256" i="50"/>
  <c r="AO332" i="50" s="1"/>
  <c r="DA256" i="50"/>
  <c r="DA332" i="50" s="1"/>
  <c r="BF256" i="50"/>
  <c r="BF332" i="50" s="1"/>
  <c r="DR256" i="50"/>
  <c r="DR332" i="50" s="1"/>
  <c r="S256" i="50"/>
  <c r="S332" i="50" s="1"/>
  <c r="CE256" i="50"/>
  <c r="CE332" i="50" s="1"/>
  <c r="AQ282" i="50"/>
  <c r="AQ265" i="50"/>
  <c r="AJ256" i="50"/>
  <c r="AJ332" i="50" s="1"/>
  <c r="CV256" i="50"/>
  <c r="CV332" i="50" s="1"/>
  <c r="DG282" i="50"/>
  <c r="DG265" i="50"/>
  <c r="BA256" i="50"/>
  <c r="BA332" i="50" s="1"/>
  <c r="DM256" i="50"/>
  <c r="DM332" i="50" s="1"/>
  <c r="V256" i="50"/>
  <c r="V332" i="50" s="1"/>
  <c r="CH256" i="50"/>
  <c r="CH332" i="50" s="1"/>
  <c r="CI282" i="50"/>
  <c r="CI265" i="50"/>
  <c r="BC256" i="50"/>
  <c r="BC332" i="50" s="1"/>
  <c r="DO256" i="50"/>
  <c r="DO332" i="50" s="1"/>
  <c r="P282" i="50"/>
  <c r="P265" i="50"/>
  <c r="CB282" i="50"/>
  <c r="CB265" i="50"/>
  <c r="AG265" i="50"/>
  <c r="AG282" i="50"/>
  <c r="CS265" i="50"/>
  <c r="CS282" i="50"/>
  <c r="AP282" i="50"/>
  <c r="AP265" i="50"/>
  <c r="DB282" i="50"/>
  <c r="DB265" i="50"/>
  <c r="AZ282" i="50"/>
  <c r="AZ265" i="50"/>
  <c r="DL282" i="50"/>
  <c r="DL265" i="50"/>
  <c r="BI265" i="50"/>
  <c r="BI282" i="50"/>
  <c r="DU265" i="50"/>
  <c r="DU282" i="50"/>
  <c r="V282" i="50"/>
  <c r="V265" i="50"/>
  <c r="CH282" i="50"/>
  <c r="CH265" i="50"/>
  <c r="AQ256" i="49"/>
  <c r="AQ332" i="49" s="1"/>
  <c r="AT282" i="49"/>
  <c r="AT265" i="49"/>
  <c r="H268" i="49"/>
  <c r="K256" i="49"/>
  <c r="K332" i="49" s="1"/>
  <c r="BZ282" i="49"/>
  <c r="BZ265" i="49"/>
  <c r="AZ256" i="49"/>
  <c r="AZ332" i="49" s="1"/>
  <c r="DL256" i="49"/>
  <c r="DL332" i="49" s="1"/>
  <c r="BC282" i="49"/>
  <c r="BC265" i="49"/>
  <c r="DO282" i="49"/>
  <c r="DO265" i="49"/>
  <c r="BI256" i="49"/>
  <c r="BI332" i="49" s="1"/>
  <c r="DU256" i="49"/>
  <c r="DU332" i="49" s="1"/>
  <c r="BT282" i="49"/>
  <c r="BT265" i="49"/>
  <c r="N256" i="49"/>
  <c r="N332" i="49" s="1"/>
  <c r="BZ256" i="49"/>
  <c r="BZ332" i="49" s="1"/>
  <c r="Y282" i="49"/>
  <c r="Y265" i="49"/>
  <c r="CK282" i="49"/>
  <c r="CK265" i="49"/>
  <c r="AM256" i="49"/>
  <c r="AM332" i="49" s="1"/>
  <c r="CY256" i="49"/>
  <c r="CY332" i="49" s="1"/>
  <c r="AP265" i="49"/>
  <c r="AP282" i="49"/>
  <c r="DB265" i="49"/>
  <c r="DB282" i="49"/>
  <c r="BD256" i="49"/>
  <c r="BD332" i="49" s="1"/>
  <c r="DP256" i="49"/>
  <c r="DP332" i="49" s="1"/>
  <c r="BG265" i="49"/>
  <c r="BG282" i="49"/>
  <c r="DS265" i="49"/>
  <c r="DS282" i="49"/>
  <c r="L265" i="49"/>
  <c r="L282" i="49"/>
  <c r="BX265" i="49"/>
  <c r="BX282" i="49"/>
  <c r="BE256" i="49"/>
  <c r="BE332" i="49" s="1"/>
  <c r="R256" i="49"/>
  <c r="R332" i="49" s="1"/>
  <c r="CD256" i="49"/>
  <c r="CD332" i="49" s="1"/>
  <c r="U282" i="49"/>
  <c r="U265" i="49"/>
  <c r="CG282" i="49"/>
  <c r="CG265" i="49"/>
  <c r="W265" i="51"/>
  <c r="W282" i="51"/>
  <c r="CK282" i="51"/>
  <c r="CK265" i="51"/>
  <c r="L282" i="51"/>
  <c r="L265" i="51"/>
  <c r="J325" i="53"/>
  <c r="H323" i="53"/>
  <c r="CI282" i="52"/>
  <c r="CI265" i="52"/>
  <c r="DK282" i="52"/>
  <c r="DK265" i="52"/>
  <c r="BQ265" i="52"/>
  <c r="BQ282" i="52"/>
  <c r="AS265" i="50"/>
  <c r="AS282" i="50"/>
  <c r="CY282" i="49"/>
  <c r="CY265" i="49"/>
  <c r="BD282" i="49"/>
  <c r="BD265" i="49"/>
  <c r="BU282" i="49"/>
  <c r="BU265" i="49"/>
  <c r="AE282" i="53"/>
  <c r="AE265" i="53"/>
  <c r="DW256" i="51"/>
  <c r="DW332" i="51" s="1"/>
  <c r="AM256" i="51"/>
  <c r="AM332" i="51" s="1"/>
  <c r="BL256" i="51"/>
  <c r="BL332" i="51" s="1"/>
  <c r="DX256" i="51"/>
  <c r="DX332" i="51" s="1"/>
  <c r="BU256" i="51"/>
  <c r="BU332" i="51" s="1"/>
  <c r="H252" i="51"/>
  <c r="BV256" i="51"/>
  <c r="BV332" i="51" s="1"/>
  <c r="K256" i="51"/>
  <c r="K332" i="51" s="1"/>
  <c r="BW256" i="51"/>
  <c r="BW332" i="51" s="1"/>
  <c r="L256" i="51"/>
  <c r="L332" i="51" s="1"/>
  <c r="BX256" i="51"/>
  <c r="BX332" i="51" s="1"/>
  <c r="M256" i="51"/>
  <c r="M332" i="51" s="1"/>
  <c r="BY256" i="51"/>
  <c r="BY332" i="51" s="1"/>
  <c r="V256" i="51"/>
  <c r="V332" i="51" s="1"/>
  <c r="CH256" i="51"/>
  <c r="CH332" i="51" s="1"/>
  <c r="AC282" i="51"/>
  <c r="AC265" i="51"/>
  <c r="CO282" i="51"/>
  <c r="CO265" i="51"/>
  <c r="AL282" i="51"/>
  <c r="AL265" i="51"/>
  <c r="DA282" i="51"/>
  <c r="DA265" i="51"/>
  <c r="AU265" i="51"/>
  <c r="AU282" i="51"/>
  <c r="DM282" i="51"/>
  <c r="DM265" i="51"/>
  <c r="AV282" i="51"/>
  <c r="AV265" i="51"/>
  <c r="DN282" i="51"/>
  <c r="DN265" i="51"/>
  <c r="AW265" i="51"/>
  <c r="AW282" i="51"/>
  <c r="DO265" i="51"/>
  <c r="DO282" i="51"/>
  <c r="AP282" i="51"/>
  <c r="AP265" i="51"/>
  <c r="DF282" i="51"/>
  <c r="DF265" i="51"/>
  <c r="AI282" i="51"/>
  <c r="AI265" i="51"/>
  <c r="CW282" i="51"/>
  <c r="CW265" i="51"/>
  <c r="AJ282" i="51"/>
  <c r="AJ265" i="51"/>
  <c r="CX282" i="51"/>
  <c r="CX265" i="51"/>
  <c r="EA282" i="51"/>
  <c r="EA265" i="51"/>
  <c r="CZ282" i="51"/>
  <c r="CZ265" i="51"/>
  <c r="R256" i="53"/>
  <c r="R332" i="53" s="1"/>
  <c r="CD256" i="53"/>
  <c r="CD332" i="53" s="1"/>
  <c r="U282" i="53"/>
  <c r="U265" i="53"/>
  <c r="CG282" i="53"/>
  <c r="CG265" i="53"/>
  <c r="AI256" i="53"/>
  <c r="AI332" i="53" s="1"/>
  <c r="CU256" i="53"/>
  <c r="CU332" i="53" s="1"/>
  <c r="AL282" i="53"/>
  <c r="AL265" i="53"/>
  <c r="CX282" i="53"/>
  <c r="CX265" i="53"/>
  <c r="AR256" i="53"/>
  <c r="AR332" i="53" s="1"/>
  <c r="DD256" i="53"/>
  <c r="DD332" i="53" s="1"/>
  <c r="AU282" i="53"/>
  <c r="AU265" i="53"/>
  <c r="DG282" i="53"/>
  <c r="DG265" i="53"/>
  <c r="BA256" i="53"/>
  <c r="BA332" i="53" s="1"/>
  <c r="DM256" i="53"/>
  <c r="DM332" i="53" s="1"/>
  <c r="BL282" i="53"/>
  <c r="BL265" i="53"/>
  <c r="DX282" i="53"/>
  <c r="DX265" i="53"/>
  <c r="BR256" i="53"/>
  <c r="BR332" i="53" s="1"/>
  <c r="Q282" i="53"/>
  <c r="Q265" i="53"/>
  <c r="CC282" i="53"/>
  <c r="CC265" i="53"/>
  <c r="AE256" i="53"/>
  <c r="AE332" i="53" s="1"/>
  <c r="CQ256" i="53"/>
  <c r="CQ332" i="53" s="1"/>
  <c r="AH282" i="53"/>
  <c r="AH265" i="53"/>
  <c r="CT282" i="53"/>
  <c r="CT265" i="53"/>
  <c r="AV256" i="53"/>
  <c r="AV332" i="53" s="1"/>
  <c r="DH256" i="53"/>
  <c r="DH332" i="53" s="1"/>
  <c r="AY282" i="53"/>
  <c r="AY265" i="53"/>
  <c r="DK282" i="53"/>
  <c r="DK265" i="53"/>
  <c r="BM256" i="53"/>
  <c r="BM332" i="53" s="1"/>
  <c r="DY256" i="53"/>
  <c r="DY332" i="53" s="1"/>
  <c r="BP282" i="53"/>
  <c r="BP265" i="53"/>
  <c r="EB282" i="53"/>
  <c r="EB265" i="53"/>
  <c r="BA256" i="52"/>
  <c r="BA332" i="52" s="1"/>
  <c r="DM256" i="52"/>
  <c r="DM332" i="52" s="1"/>
  <c r="AD256" i="52"/>
  <c r="AD332" i="52" s="1"/>
  <c r="CP256" i="52"/>
  <c r="CP332" i="52" s="1"/>
  <c r="DG282" i="52"/>
  <c r="DG265" i="52"/>
  <c r="BS256" i="52"/>
  <c r="BS332" i="52" s="1"/>
  <c r="V282" i="52"/>
  <c r="V265" i="52"/>
  <c r="AV256" i="52"/>
  <c r="AV332" i="52" s="1"/>
  <c r="DH256" i="52"/>
  <c r="DH332" i="52" s="1"/>
  <c r="Y256" i="52"/>
  <c r="Y332" i="52" s="1"/>
  <c r="CK256" i="52"/>
  <c r="CK332" i="52" s="1"/>
  <c r="CP265" i="52"/>
  <c r="CP282" i="52"/>
  <c r="BF256" i="52"/>
  <c r="BF332" i="52" s="1"/>
  <c r="DR256" i="52"/>
  <c r="DR332" i="52" s="1"/>
  <c r="AA256" i="52"/>
  <c r="AA332" i="52" s="1"/>
  <c r="CM256" i="52"/>
  <c r="CM332" i="52" s="1"/>
  <c r="CX265" i="52"/>
  <c r="CX282" i="52"/>
  <c r="BP256" i="52"/>
  <c r="BP332" i="52" s="1"/>
  <c r="EB256" i="52"/>
  <c r="EB332" i="52" s="1"/>
  <c r="AV282" i="52"/>
  <c r="AV265" i="52"/>
  <c r="DH282" i="52"/>
  <c r="DH265" i="52"/>
  <c r="BE282" i="52"/>
  <c r="BE265" i="52"/>
  <c r="DQ282" i="52"/>
  <c r="DQ265" i="52"/>
  <c r="BN282" i="52"/>
  <c r="BN265" i="52"/>
  <c r="DZ282" i="52"/>
  <c r="DZ265" i="52"/>
  <c r="K282" i="52"/>
  <c r="K265" i="52"/>
  <c r="BW282" i="52"/>
  <c r="BW265" i="52"/>
  <c r="T265" i="52"/>
  <c r="T282" i="52"/>
  <c r="CF265" i="52"/>
  <c r="CF282" i="52"/>
  <c r="AC282" i="52"/>
  <c r="AC265" i="52"/>
  <c r="CO265" i="52"/>
  <c r="CO282" i="52"/>
  <c r="X256" i="50"/>
  <c r="X332" i="50" s="1"/>
  <c r="CJ256" i="50"/>
  <c r="CJ332" i="50" s="1"/>
  <c r="CQ282" i="50"/>
  <c r="CQ265" i="50"/>
  <c r="AW256" i="50"/>
  <c r="AW332" i="50" s="1"/>
  <c r="DI256" i="50"/>
  <c r="DI332" i="50" s="1"/>
  <c r="BN256" i="50"/>
  <c r="BN332" i="50" s="1"/>
  <c r="DZ256" i="50"/>
  <c r="DZ332" i="50" s="1"/>
  <c r="AA256" i="50"/>
  <c r="AA332" i="50" s="1"/>
  <c r="CM256" i="50"/>
  <c r="CM332" i="50" s="1"/>
  <c r="BW282" i="50"/>
  <c r="BW265" i="50"/>
  <c r="AR256" i="50"/>
  <c r="AR332" i="50" s="1"/>
  <c r="DD256" i="50"/>
  <c r="DD332" i="50" s="1"/>
  <c r="BI256" i="50"/>
  <c r="BI332" i="50" s="1"/>
  <c r="DU256" i="50"/>
  <c r="DU332" i="50" s="1"/>
  <c r="AD256" i="50"/>
  <c r="AD332" i="50" s="1"/>
  <c r="CP256" i="50"/>
  <c r="CP332" i="50" s="1"/>
  <c r="DO282" i="50"/>
  <c r="DO265" i="50"/>
  <c r="BK256" i="50"/>
  <c r="BK332" i="50" s="1"/>
  <c r="DW256" i="50"/>
  <c r="DW332" i="50" s="1"/>
  <c r="X282" i="50"/>
  <c r="X265" i="50"/>
  <c r="CJ282" i="50"/>
  <c r="CJ265" i="50"/>
  <c r="AO265" i="50"/>
  <c r="AO282" i="50"/>
  <c r="DA265" i="50"/>
  <c r="DA282" i="50"/>
  <c r="AX282" i="50"/>
  <c r="AX265" i="50"/>
  <c r="DJ282" i="50"/>
  <c r="DJ265" i="50"/>
  <c r="BH282" i="50"/>
  <c r="BH265" i="50"/>
  <c r="DT282" i="50"/>
  <c r="DT265" i="50"/>
  <c r="BQ265" i="50"/>
  <c r="BQ282" i="50"/>
  <c r="AD282" i="50"/>
  <c r="AD265" i="50"/>
  <c r="CP282" i="50"/>
  <c r="CP265" i="50"/>
  <c r="DC256" i="49"/>
  <c r="DC332" i="49" s="1"/>
  <c r="DF282" i="49"/>
  <c r="DF265" i="49"/>
  <c r="BW256" i="49"/>
  <c r="BW332" i="49" s="1"/>
  <c r="BH256" i="49"/>
  <c r="BH332" i="49" s="1"/>
  <c r="DT256" i="49"/>
  <c r="DT332" i="49" s="1"/>
  <c r="BK282" i="49"/>
  <c r="BK265" i="49"/>
  <c r="DW282" i="49"/>
  <c r="DW265" i="49"/>
  <c r="BQ256" i="49"/>
  <c r="BQ332" i="49" s="1"/>
  <c r="P282" i="49"/>
  <c r="P265" i="49"/>
  <c r="CB282" i="49"/>
  <c r="CB265" i="49"/>
  <c r="V256" i="49"/>
  <c r="V332" i="49" s="1"/>
  <c r="CH256" i="49"/>
  <c r="CH332" i="49" s="1"/>
  <c r="AG282" i="49"/>
  <c r="AG265" i="49"/>
  <c r="CS282" i="49"/>
  <c r="CS265" i="49"/>
  <c r="AU256" i="49"/>
  <c r="AU332" i="49" s="1"/>
  <c r="DG256" i="49"/>
  <c r="DG332" i="49" s="1"/>
  <c r="AX265" i="49"/>
  <c r="AX282" i="49"/>
  <c r="DJ265" i="49"/>
  <c r="DJ282" i="49"/>
  <c r="BL256" i="49"/>
  <c r="BL332" i="49" s="1"/>
  <c r="DX256" i="49"/>
  <c r="DX332" i="49" s="1"/>
  <c r="BO265" i="49"/>
  <c r="BO282" i="49"/>
  <c r="EA265" i="49"/>
  <c r="EA282" i="49"/>
  <c r="Q256" i="49"/>
  <c r="Q332" i="49" s="1"/>
  <c r="T265" i="49"/>
  <c r="T282" i="49"/>
  <c r="CF265" i="49"/>
  <c r="CF282" i="49"/>
  <c r="BU256" i="49"/>
  <c r="BU332" i="49" s="1"/>
  <c r="Z256" i="49"/>
  <c r="Z332" i="49" s="1"/>
  <c r="CL256" i="49"/>
  <c r="CL332" i="49" s="1"/>
  <c r="AC282" i="49"/>
  <c r="AC265" i="49"/>
  <c r="CO282" i="49"/>
  <c r="CO265" i="49"/>
  <c r="BA256" i="51"/>
  <c r="BA332" i="51" s="1"/>
  <c r="BZ282" i="51"/>
  <c r="BZ265" i="51"/>
  <c r="Y282" i="51"/>
  <c r="Y265" i="51"/>
  <c r="BW282" i="51"/>
  <c r="BW265" i="51"/>
  <c r="N282" i="53"/>
  <c r="N265" i="53"/>
  <c r="W282" i="53"/>
  <c r="W265" i="53"/>
  <c r="J282" i="53"/>
  <c r="H259" i="53"/>
  <c r="DF265" i="52"/>
  <c r="DF282" i="52"/>
  <c r="DW282" i="52"/>
  <c r="DW265" i="52"/>
  <c r="CJ282" i="52"/>
  <c r="CJ265" i="52"/>
  <c r="AP282" i="52"/>
  <c r="AP265" i="52"/>
  <c r="CU282" i="50"/>
  <c r="CU265" i="50"/>
  <c r="Q282" i="50"/>
  <c r="Q265" i="50"/>
  <c r="CV282" i="50"/>
  <c r="CV265" i="50"/>
  <c r="CI256" i="49"/>
  <c r="CI332" i="49" s="1"/>
  <c r="DT265" i="49"/>
  <c r="DT282" i="49"/>
  <c r="BS256" i="51"/>
  <c r="BS332" i="51" s="1"/>
  <c r="CY256" i="51"/>
  <c r="CY332" i="51" s="1"/>
  <c r="BT256" i="51"/>
  <c r="BT332" i="51" s="1"/>
  <c r="Q256" i="51"/>
  <c r="Q332" i="51" s="1"/>
  <c r="CC256" i="51"/>
  <c r="CC332" i="51" s="1"/>
  <c r="R256" i="51"/>
  <c r="R332" i="51" s="1"/>
  <c r="CD256" i="51"/>
  <c r="CD332" i="51" s="1"/>
  <c r="S256" i="51"/>
  <c r="S332" i="51" s="1"/>
  <c r="CE256" i="51"/>
  <c r="CE332" i="51" s="1"/>
  <c r="T256" i="51"/>
  <c r="T332" i="51" s="1"/>
  <c r="CF256" i="51"/>
  <c r="CF332" i="51" s="1"/>
  <c r="U256" i="51"/>
  <c r="U332" i="51" s="1"/>
  <c r="CG256" i="51"/>
  <c r="CG332" i="51" s="1"/>
  <c r="AD256" i="51"/>
  <c r="AD332" i="51" s="1"/>
  <c r="CP256" i="51"/>
  <c r="CP332" i="51" s="1"/>
  <c r="AK282" i="51"/>
  <c r="AK265" i="51"/>
  <c r="CY265" i="51"/>
  <c r="CY282" i="51"/>
  <c r="AT282" i="51"/>
  <c r="AT265" i="51"/>
  <c r="DL282" i="51"/>
  <c r="DL265" i="51"/>
  <c r="BC265" i="51"/>
  <c r="BC282" i="51"/>
  <c r="DW265" i="51"/>
  <c r="DW282" i="51"/>
  <c r="BD282" i="51"/>
  <c r="BD265" i="51"/>
  <c r="DY265" i="51"/>
  <c r="DY282" i="51"/>
  <c r="BE282" i="51"/>
  <c r="BE265" i="51"/>
  <c r="DZ282" i="51"/>
  <c r="DZ265" i="51"/>
  <c r="AX282" i="51"/>
  <c r="AX265" i="51"/>
  <c r="DQ282" i="51"/>
  <c r="DQ265" i="51"/>
  <c r="AQ282" i="51"/>
  <c r="AQ265" i="51"/>
  <c r="DG265" i="51"/>
  <c r="DG282" i="51"/>
  <c r="AR282" i="51"/>
  <c r="AR265" i="51"/>
  <c r="DI265" i="51"/>
  <c r="DI282" i="51"/>
  <c r="DH282" i="51"/>
  <c r="DH265" i="51"/>
  <c r="J325" i="51"/>
  <c r="H323" i="51"/>
  <c r="Z256" i="53"/>
  <c r="Z332" i="53" s="1"/>
  <c r="CL256" i="53"/>
  <c r="CL332" i="53" s="1"/>
  <c r="AC265" i="53"/>
  <c r="AC282" i="53"/>
  <c r="CO265" i="53"/>
  <c r="CO282" i="53"/>
  <c r="AQ256" i="53"/>
  <c r="AQ332" i="53" s="1"/>
  <c r="DC256" i="53"/>
  <c r="DC332" i="53" s="1"/>
  <c r="AT282" i="53"/>
  <c r="AT265" i="53"/>
  <c r="DF282" i="53"/>
  <c r="DF265" i="53"/>
  <c r="AZ256" i="53"/>
  <c r="AZ332" i="53" s="1"/>
  <c r="DL256" i="53"/>
  <c r="DL332" i="53" s="1"/>
  <c r="BC282" i="53"/>
  <c r="BC265" i="53"/>
  <c r="DO282" i="53"/>
  <c r="DO265" i="53"/>
  <c r="BI256" i="53"/>
  <c r="BI332" i="53" s="1"/>
  <c r="DU256" i="53"/>
  <c r="DU332" i="53" s="1"/>
  <c r="BT282" i="53"/>
  <c r="BT265" i="53"/>
  <c r="N256" i="53"/>
  <c r="N332" i="53" s="1"/>
  <c r="BZ256" i="53"/>
  <c r="BZ332" i="53" s="1"/>
  <c r="Y282" i="53"/>
  <c r="Y265" i="53"/>
  <c r="CK282" i="53"/>
  <c r="CK265" i="53"/>
  <c r="AM256" i="53"/>
  <c r="AM332" i="53" s="1"/>
  <c r="CY256" i="53"/>
  <c r="CY332" i="53" s="1"/>
  <c r="AP282" i="53"/>
  <c r="AP265" i="53"/>
  <c r="DB282" i="53"/>
  <c r="DB265" i="53"/>
  <c r="BD256" i="53"/>
  <c r="BD332" i="53" s="1"/>
  <c r="DP256" i="53"/>
  <c r="DP332" i="53" s="1"/>
  <c r="BG282" i="53"/>
  <c r="BG265" i="53"/>
  <c r="DS282" i="53"/>
  <c r="DS265" i="53"/>
  <c r="BU256" i="53"/>
  <c r="BU332" i="53" s="1"/>
  <c r="L282" i="53"/>
  <c r="L265" i="53"/>
  <c r="BX282" i="53"/>
  <c r="BX265" i="53"/>
  <c r="BI256" i="52"/>
  <c r="BI332" i="52" s="1"/>
  <c r="DU256" i="52"/>
  <c r="DU332" i="52" s="1"/>
  <c r="AL256" i="52"/>
  <c r="AL332" i="52" s="1"/>
  <c r="CX256" i="52"/>
  <c r="CX332" i="52" s="1"/>
  <c r="O256" i="52"/>
  <c r="O332" i="52" s="1"/>
  <c r="CA256" i="52"/>
  <c r="CA332" i="52" s="1"/>
  <c r="BB282" i="52"/>
  <c r="BB265" i="52"/>
  <c r="BD256" i="52"/>
  <c r="BD332" i="52" s="1"/>
  <c r="DP256" i="52"/>
  <c r="DP332" i="52" s="1"/>
  <c r="AG256" i="52"/>
  <c r="AG332" i="52" s="1"/>
  <c r="CS256" i="52"/>
  <c r="CS332" i="52" s="1"/>
  <c r="DV265" i="52"/>
  <c r="DV282" i="52"/>
  <c r="BN256" i="52"/>
  <c r="BN332" i="52" s="1"/>
  <c r="DZ256" i="52"/>
  <c r="DZ332" i="52" s="1"/>
  <c r="AI256" i="52"/>
  <c r="AI332" i="52" s="1"/>
  <c r="CU256" i="52"/>
  <c r="CU332" i="52" s="1"/>
  <c r="L256" i="52"/>
  <c r="L332" i="52" s="1"/>
  <c r="BX256" i="52"/>
  <c r="BX332" i="52" s="1"/>
  <c r="AM282" i="52"/>
  <c r="AM265" i="52"/>
  <c r="BD282" i="52"/>
  <c r="BD265" i="52"/>
  <c r="DP282" i="52"/>
  <c r="DP265" i="52"/>
  <c r="BM282" i="52"/>
  <c r="BM265" i="52"/>
  <c r="DY282" i="52"/>
  <c r="DY265" i="52"/>
  <c r="J282" i="52"/>
  <c r="H259" i="52"/>
  <c r="BV282" i="52"/>
  <c r="BV265" i="52"/>
  <c r="S282" i="52"/>
  <c r="S265" i="52"/>
  <c r="CE282" i="52"/>
  <c r="CE265" i="52"/>
  <c r="AB265" i="52"/>
  <c r="AB282" i="52"/>
  <c r="CN265" i="52"/>
  <c r="CN282" i="52"/>
  <c r="AK282" i="52"/>
  <c r="AK265" i="52"/>
  <c r="CW265" i="52"/>
  <c r="CW282" i="52"/>
  <c r="AF256" i="50"/>
  <c r="AF332" i="50" s="1"/>
  <c r="CR256" i="50"/>
  <c r="CR332" i="50" s="1"/>
  <c r="DW282" i="50"/>
  <c r="DW265" i="50"/>
  <c r="BE256" i="50"/>
  <c r="BE332" i="50" s="1"/>
  <c r="DQ256" i="50"/>
  <c r="DQ332" i="50" s="1"/>
  <c r="H252" i="50"/>
  <c r="BV256" i="50"/>
  <c r="BV332" i="50" s="1"/>
  <c r="AM282" i="50"/>
  <c r="AM265" i="50"/>
  <c r="AI256" i="50"/>
  <c r="AI332" i="50" s="1"/>
  <c r="CU256" i="50"/>
  <c r="CU332" i="50" s="1"/>
  <c r="DC282" i="50"/>
  <c r="DC265" i="50"/>
  <c r="AZ256" i="50"/>
  <c r="AZ332" i="50" s="1"/>
  <c r="DL256" i="50"/>
  <c r="DL332" i="50" s="1"/>
  <c r="BQ256" i="50"/>
  <c r="BQ332" i="50" s="1"/>
  <c r="S282" i="50"/>
  <c r="S265" i="50"/>
  <c r="AL256" i="50"/>
  <c r="AL332" i="50" s="1"/>
  <c r="CX256" i="50"/>
  <c r="CX332" i="50" s="1"/>
  <c r="BS256" i="50"/>
  <c r="BS332" i="50" s="1"/>
  <c r="AA282" i="50"/>
  <c r="AA265" i="50"/>
  <c r="AF282" i="50"/>
  <c r="AF265" i="50"/>
  <c r="CR282" i="50"/>
  <c r="CR265" i="50"/>
  <c r="AW282" i="50"/>
  <c r="AW265" i="50"/>
  <c r="DI282" i="50"/>
  <c r="DI265" i="50"/>
  <c r="BF282" i="50"/>
  <c r="BF265" i="50"/>
  <c r="DR282" i="50"/>
  <c r="DR265" i="50"/>
  <c r="BP282" i="50"/>
  <c r="BP265" i="50"/>
  <c r="EB282" i="50"/>
  <c r="EB265" i="50"/>
  <c r="M265" i="50"/>
  <c r="M282" i="50"/>
  <c r="BY265" i="50"/>
  <c r="BY282" i="50"/>
  <c r="AL282" i="50"/>
  <c r="AL265" i="50"/>
  <c r="CX282" i="50"/>
  <c r="CX265" i="50"/>
  <c r="AI256" i="49"/>
  <c r="AI332" i="49" s="1"/>
  <c r="AL282" i="49"/>
  <c r="AL265" i="49"/>
  <c r="BO256" i="49"/>
  <c r="BO332" i="49" s="1"/>
  <c r="BR282" i="49"/>
  <c r="BR265" i="49"/>
  <c r="BP256" i="49"/>
  <c r="BP332" i="49" s="1"/>
  <c r="EB256" i="49"/>
  <c r="EB332" i="49" s="1"/>
  <c r="BS282" i="49"/>
  <c r="BS265" i="49"/>
  <c r="M256" i="49"/>
  <c r="M332" i="49" s="1"/>
  <c r="BY256" i="49"/>
  <c r="BY332" i="49" s="1"/>
  <c r="X282" i="49"/>
  <c r="X265" i="49"/>
  <c r="CJ282" i="49"/>
  <c r="CJ265" i="49"/>
  <c r="AD256" i="49"/>
  <c r="AD332" i="49" s="1"/>
  <c r="CP256" i="49"/>
  <c r="CP332" i="49" s="1"/>
  <c r="AO282" i="49"/>
  <c r="AO265" i="49"/>
  <c r="DA282" i="49"/>
  <c r="DA265" i="49"/>
  <c r="BC256" i="49"/>
  <c r="BC332" i="49" s="1"/>
  <c r="DO256" i="49"/>
  <c r="DO332" i="49" s="1"/>
  <c r="BF265" i="49"/>
  <c r="BF282" i="49"/>
  <c r="DR265" i="49"/>
  <c r="DR282" i="49"/>
  <c r="BT256" i="49"/>
  <c r="BT332" i="49" s="1"/>
  <c r="K265" i="49"/>
  <c r="K282" i="49"/>
  <c r="BW265" i="49"/>
  <c r="BW282" i="49"/>
  <c r="AG256" i="49"/>
  <c r="AG332" i="49" s="1"/>
  <c r="AB265" i="49"/>
  <c r="AB282" i="49"/>
  <c r="CN265" i="49"/>
  <c r="CN282" i="49"/>
  <c r="CK256" i="49"/>
  <c r="CK332" i="49" s="1"/>
  <c r="AH256" i="49"/>
  <c r="AH332" i="49" s="1"/>
  <c r="CT256" i="49"/>
  <c r="CT332" i="49" s="1"/>
  <c r="AK282" i="49"/>
  <c r="AK265" i="49"/>
  <c r="CW282" i="49"/>
  <c r="CW265" i="49"/>
  <c r="N282" i="51"/>
  <c r="N265" i="51"/>
  <c r="CJ282" i="51"/>
  <c r="CJ265" i="51"/>
  <c r="DU282" i="53"/>
  <c r="DU265" i="53"/>
  <c r="BZ282" i="53"/>
  <c r="BZ265" i="53"/>
  <c r="CM282" i="53"/>
  <c r="CM265" i="53"/>
  <c r="CS282" i="52"/>
  <c r="CS265" i="52"/>
  <c r="AY282" i="52"/>
  <c r="AY265" i="52"/>
  <c r="Y256" i="50"/>
  <c r="Y332" i="50" s="1"/>
  <c r="Z282" i="50"/>
  <c r="Z265" i="50"/>
  <c r="DE265" i="50"/>
  <c r="DE282" i="50"/>
  <c r="BB282" i="49"/>
  <c r="BB265" i="49"/>
  <c r="EB265" i="49"/>
  <c r="EB282" i="49"/>
  <c r="O256" i="51"/>
  <c r="O332" i="51" s="1"/>
  <c r="P256" i="51"/>
  <c r="P332" i="51" s="1"/>
  <c r="CB256" i="51"/>
  <c r="CB332" i="51" s="1"/>
  <c r="Y256" i="51"/>
  <c r="Y332" i="51" s="1"/>
  <c r="CK256" i="51"/>
  <c r="CK332" i="51" s="1"/>
  <c r="Z256" i="51"/>
  <c r="Z332" i="51" s="1"/>
  <c r="CL256" i="51"/>
  <c r="CL332" i="51" s="1"/>
  <c r="AA256" i="51"/>
  <c r="AA332" i="51" s="1"/>
  <c r="CM256" i="51"/>
  <c r="CM332" i="51" s="1"/>
  <c r="AB256" i="51"/>
  <c r="AB332" i="51" s="1"/>
  <c r="CN256" i="51"/>
  <c r="CN332" i="51" s="1"/>
  <c r="AC256" i="51"/>
  <c r="AC332" i="51" s="1"/>
  <c r="CO256" i="51"/>
  <c r="CO332" i="51" s="1"/>
  <c r="AL256" i="51"/>
  <c r="AL332" i="51" s="1"/>
  <c r="CX256" i="51"/>
  <c r="CX332" i="51" s="1"/>
  <c r="AS282" i="51"/>
  <c r="AS265" i="51"/>
  <c r="DJ282" i="51"/>
  <c r="DJ265" i="51"/>
  <c r="BB282" i="51"/>
  <c r="BB265" i="51"/>
  <c r="DV282" i="51"/>
  <c r="DV265" i="51"/>
  <c r="BK265" i="51"/>
  <c r="BK282" i="51"/>
  <c r="H268" i="51"/>
  <c r="BL282" i="51"/>
  <c r="BL265" i="51"/>
  <c r="BM265" i="51"/>
  <c r="BM282" i="51"/>
  <c r="BF282" i="51"/>
  <c r="BF265" i="51"/>
  <c r="EB282" i="51"/>
  <c r="EB265" i="51"/>
  <c r="AY282" i="51"/>
  <c r="AY265" i="51"/>
  <c r="DR282" i="51"/>
  <c r="DR265" i="51"/>
  <c r="AZ282" i="51"/>
  <c r="AZ265" i="51"/>
  <c r="DT282" i="51"/>
  <c r="DT265" i="51"/>
  <c r="DP282" i="51"/>
  <c r="DP265" i="51"/>
  <c r="AH256" i="53"/>
  <c r="AH332" i="53" s="1"/>
  <c r="CT256" i="53"/>
  <c r="CT332" i="53" s="1"/>
  <c r="AK282" i="53"/>
  <c r="AK265" i="53"/>
  <c r="CW282" i="53"/>
  <c r="CW265" i="53"/>
  <c r="AY256" i="53"/>
  <c r="AY332" i="53" s="1"/>
  <c r="DK256" i="53"/>
  <c r="DK332" i="53" s="1"/>
  <c r="BB282" i="53"/>
  <c r="BB265" i="53"/>
  <c r="DN282" i="53"/>
  <c r="DN265" i="53"/>
  <c r="BH256" i="53"/>
  <c r="BH332" i="53" s="1"/>
  <c r="DT256" i="53"/>
  <c r="DT332" i="53" s="1"/>
  <c r="BK282" i="53"/>
  <c r="BK265" i="53"/>
  <c r="DW282" i="53"/>
  <c r="DW265" i="53"/>
  <c r="BQ256" i="53"/>
  <c r="BQ332" i="53" s="1"/>
  <c r="P282" i="53"/>
  <c r="P265" i="53"/>
  <c r="CB282" i="53"/>
  <c r="CB265" i="53"/>
  <c r="V256" i="53"/>
  <c r="V332" i="53" s="1"/>
  <c r="CH256" i="53"/>
  <c r="CH332" i="53" s="1"/>
  <c r="AG282" i="53"/>
  <c r="AG265" i="53"/>
  <c r="CS282" i="53"/>
  <c r="CS265" i="53"/>
  <c r="AU256" i="53"/>
  <c r="AU332" i="53" s="1"/>
  <c r="DG256" i="53"/>
  <c r="DG332" i="53" s="1"/>
  <c r="AX282" i="53"/>
  <c r="AX265" i="53"/>
  <c r="DJ282" i="53"/>
  <c r="DJ265" i="53"/>
  <c r="BL256" i="53"/>
  <c r="BL332" i="53" s="1"/>
  <c r="DX256" i="53"/>
  <c r="DX332" i="53" s="1"/>
  <c r="BO282" i="53"/>
  <c r="BO265" i="53"/>
  <c r="EA282" i="53"/>
  <c r="EA265" i="53"/>
  <c r="Q256" i="53"/>
  <c r="Q332" i="53" s="1"/>
  <c r="CC256" i="53"/>
  <c r="CC332" i="53" s="1"/>
  <c r="T282" i="53"/>
  <c r="T265" i="53"/>
  <c r="CF282" i="53"/>
  <c r="CF265" i="53"/>
  <c r="BQ256" i="52"/>
  <c r="BQ332" i="52" s="1"/>
  <c r="N282" i="52"/>
  <c r="N265" i="52"/>
  <c r="AT256" i="52"/>
  <c r="AT332" i="52" s="1"/>
  <c r="DF256" i="52"/>
  <c r="DF332" i="52" s="1"/>
  <c r="W256" i="52"/>
  <c r="W332" i="52" s="1"/>
  <c r="CI256" i="52"/>
  <c r="CI332" i="52" s="1"/>
  <c r="CH265" i="52"/>
  <c r="CH282" i="52"/>
  <c r="BL256" i="52"/>
  <c r="BL332" i="52" s="1"/>
  <c r="DX256" i="52"/>
  <c r="DX332" i="52" s="1"/>
  <c r="AO256" i="52"/>
  <c r="AO332" i="52" s="1"/>
  <c r="DA256" i="52"/>
  <c r="DA332" i="52" s="1"/>
  <c r="H252" i="52"/>
  <c r="BV256" i="52"/>
  <c r="BV332" i="52" s="1"/>
  <c r="AE282" i="52"/>
  <c r="AE265" i="52"/>
  <c r="AQ256" i="52"/>
  <c r="AQ332" i="52" s="1"/>
  <c r="DC256" i="52"/>
  <c r="DC332" i="52" s="1"/>
  <c r="T256" i="52"/>
  <c r="T332" i="52" s="1"/>
  <c r="CF256" i="52"/>
  <c r="CF332" i="52" s="1"/>
  <c r="BS282" i="52"/>
  <c r="BS265" i="52"/>
  <c r="BL282" i="52"/>
  <c r="BL265" i="52"/>
  <c r="DX282" i="52"/>
  <c r="DX265" i="52"/>
  <c r="BU282" i="52"/>
  <c r="BU265" i="52"/>
  <c r="R282" i="52"/>
  <c r="R265" i="52"/>
  <c r="CD282" i="52"/>
  <c r="CD265" i="52"/>
  <c r="AA282" i="52"/>
  <c r="AA265" i="52"/>
  <c r="CM282" i="52"/>
  <c r="CM265" i="52"/>
  <c r="AJ265" i="52"/>
  <c r="AJ282" i="52"/>
  <c r="CV265" i="52"/>
  <c r="CV282" i="52"/>
  <c r="AS282" i="52"/>
  <c r="AS265" i="52"/>
  <c r="DE265" i="52"/>
  <c r="DE282" i="52"/>
  <c r="AN256" i="50"/>
  <c r="AN332" i="50" s="1"/>
  <c r="CZ256" i="50"/>
  <c r="CZ332" i="50" s="1"/>
  <c r="BM256" i="50"/>
  <c r="BM332" i="50" s="1"/>
  <c r="DY256" i="50"/>
  <c r="DY332" i="50" s="1"/>
  <c r="R256" i="50"/>
  <c r="R332" i="50" s="1"/>
  <c r="CD256" i="50"/>
  <c r="CD332" i="50" s="1"/>
  <c r="BS282" i="50"/>
  <c r="BS265" i="50"/>
  <c r="AQ256" i="50"/>
  <c r="AQ332" i="50" s="1"/>
  <c r="DC256" i="50"/>
  <c r="DC332" i="50" s="1"/>
  <c r="BH256" i="50"/>
  <c r="BH332" i="50" s="1"/>
  <c r="DT256" i="50"/>
  <c r="DT332" i="50" s="1"/>
  <c r="M256" i="50"/>
  <c r="M332" i="50" s="1"/>
  <c r="BY256" i="50"/>
  <c r="BY332" i="50" s="1"/>
  <c r="AY282" i="50"/>
  <c r="AY265" i="50"/>
  <c r="AT256" i="50"/>
  <c r="AT332" i="50" s="1"/>
  <c r="DF256" i="50"/>
  <c r="DF332" i="50" s="1"/>
  <c r="O256" i="50"/>
  <c r="O332" i="50" s="1"/>
  <c r="CA256" i="50"/>
  <c r="CA332" i="50" s="1"/>
  <c r="BG282" i="50"/>
  <c r="BG265" i="50"/>
  <c r="AN282" i="50"/>
  <c r="AN265" i="50"/>
  <c r="CZ282" i="50"/>
  <c r="CZ265" i="50"/>
  <c r="BE265" i="50"/>
  <c r="BE282" i="50"/>
  <c r="DQ265" i="50"/>
  <c r="DQ282" i="50"/>
  <c r="BN282" i="50"/>
  <c r="BN265" i="50"/>
  <c r="DZ282" i="50"/>
  <c r="DZ265" i="50"/>
  <c r="L282" i="50"/>
  <c r="L265" i="50"/>
  <c r="BX282" i="50"/>
  <c r="BX265" i="50"/>
  <c r="U282" i="50"/>
  <c r="U265" i="50"/>
  <c r="CG282" i="50"/>
  <c r="CG265" i="50"/>
  <c r="AT282" i="50"/>
  <c r="AT265" i="50"/>
  <c r="DF282" i="50"/>
  <c r="DF265" i="50"/>
  <c r="CU256" i="49"/>
  <c r="CU332" i="49" s="1"/>
  <c r="CX282" i="49"/>
  <c r="CX265" i="49"/>
  <c r="BJ282" i="49"/>
  <c r="BJ265" i="49"/>
  <c r="L256" i="49"/>
  <c r="L332" i="49" s="1"/>
  <c r="BX256" i="49"/>
  <c r="BX332" i="49" s="1"/>
  <c r="O282" i="49"/>
  <c r="O265" i="49"/>
  <c r="CA282" i="49"/>
  <c r="CA265" i="49"/>
  <c r="U256" i="49"/>
  <c r="U332" i="49" s="1"/>
  <c r="CG256" i="49"/>
  <c r="CG332" i="49" s="1"/>
  <c r="AF282" i="49"/>
  <c r="AF265" i="49"/>
  <c r="CR282" i="49"/>
  <c r="CR265" i="49"/>
  <c r="AL256" i="49"/>
  <c r="AL332" i="49" s="1"/>
  <c r="CX256" i="49"/>
  <c r="CX332" i="49" s="1"/>
  <c r="AW282" i="49"/>
  <c r="AW265" i="49"/>
  <c r="DI282" i="49"/>
  <c r="DI265" i="49"/>
  <c r="BK256" i="49"/>
  <c r="BK332" i="49" s="1"/>
  <c r="DW256" i="49"/>
  <c r="DW332" i="49" s="1"/>
  <c r="BN265" i="49"/>
  <c r="BN282" i="49"/>
  <c r="DZ265" i="49"/>
  <c r="DZ282" i="49"/>
  <c r="P256" i="49"/>
  <c r="P332" i="49" s="1"/>
  <c r="CB256" i="49"/>
  <c r="CB332" i="49" s="1"/>
  <c r="S265" i="49"/>
  <c r="S282" i="49"/>
  <c r="CE265" i="49"/>
  <c r="CE282" i="49"/>
  <c r="AW256" i="49"/>
  <c r="AW332" i="49" s="1"/>
  <c r="AJ265" i="49"/>
  <c r="AJ282" i="49"/>
  <c r="CV265" i="49"/>
  <c r="CV282" i="49"/>
  <c r="DA256" i="49"/>
  <c r="DA332" i="49" s="1"/>
  <c r="AP256" i="49"/>
  <c r="AP332" i="49" s="1"/>
  <c r="DB256" i="49"/>
  <c r="DB332" i="49" s="1"/>
  <c r="AS282" i="49"/>
  <c r="AS265" i="49"/>
  <c r="DE282" i="49"/>
  <c r="DE265" i="49"/>
  <c r="J325" i="49"/>
  <c r="H323" i="49"/>
  <c r="X282" i="51"/>
  <c r="X265" i="51"/>
  <c r="CD282" i="51"/>
  <c r="CD265" i="51"/>
  <c r="CI282" i="53"/>
  <c r="CI265" i="53"/>
  <c r="CZ282" i="53"/>
  <c r="CZ265" i="53"/>
  <c r="O282" i="52"/>
  <c r="O265" i="52"/>
  <c r="X282" i="52"/>
  <c r="X265" i="52"/>
  <c r="AK256" i="50"/>
  <c r="AK332" i="50" s="1"/>
  <c r="V282" i="49"/>
  <c r="V265" i="49"/>
  <c r="BQ282" i="49"/>
  <c r="BQ265" i="49"/>
  <c r="AU256" i="51"/>
  <c r="AU332" i="51" s="1"/>
  <c r="CA256" i="51"/>
  <c r="CA332" i="51" s="1"/>
  <c r="X256" i="51"/>
  <c r="X332" i="51" s="1"/>
  <c r="CJ256" i="51"/>
  <c r="CJ332" i="51" s="1"/>
  <c r="AG256" i="51"/>
  <c r="AG332" i="51" s="1"/>
  <c r="CS256" i="51"/>
  <c r="CS332" i="51" s="1"/>
  <c r="AH256" i="51"/>
  <c r="AH332" i="51" s="1"/>
  <c r="CT256" i="51"/>
  <c r="CT332" i="51" s="1"/>
  <c r="AI256" i="51"/>
  <c r="AI332" i="51" s="1"/>
  <c r="CU256" i="51"/>
  <c r="CU332" i="51" s="1"/>
  <c r="AJ256" i="51"/>
  <c r="AJ332" i="51" s="1"/>
  <c r="CV256" i="51"/>
  <c r="CV332" i="51" s="1"/>
  <c r="AK256" i="51"/>
  <c r="AK332" i="51" s="1"/>
  <c r="CW256" i="51"/>
  <c r="CW332" i="51" s="1"/>
  <c r="AT256" i="51"/>
  <c r="AT332" i="51" s="1"/>
  <c r="DF256" i="51"/>
  <c r="DF332" i="51" s="1"/>
  <c r="BA282" i="51"/>
  <c r="BA265" i="51"/>
  <c r="DU282" i="51"/>
  <c r="DU265" i="51"/>
  <c r="BJ282" i="51"/>
  <c r="BJ265" i="51"/>
  <c r="BS265" i="51"/>
  <c r="BS282" i="51"/>
  <c r="BT282" i="51"/>
  <c r="BT265" i="51"/>
  <c r="BU282" i="51"/>
  <c r="BU265" i="51"/>
  <c r="BN282" i="51"/>
  <c r="BN265" i="51"/>
  <c r="BG282" i="51"/>
  <c r="BG265" i="51"/>
  <c r="BH282" i="51"/>
  <c r="BH265" i="51"/>
  <c r="DX282" i="51"/>
  <c r="DX265" i="51"/>
  <c r="AP256" i="53"/>
  <c r="AP332" i="53" s="1"/>
  <c r="DB256" i="53"/>
  <c r="DB332" i="53" s="1"/>
  <c r="AS282" i="53"/>
  <c r="AS265" i="53"/>
  <c r="DE282" i="53"/>
  <c r="DE265" i="53"/>
  <c r="BG256" i="53"/>
  <c r="BG332" i="53" s="1"/>
  <c r="DS256" i="53"/>
  <c r="DS332" i="53" s="1"/>
  <c r="BJ282" i="53"/>
  <c r="BJ265" i="53"/>
  <c r="DV282" i="53"/>
  <c r="DV265" i="53"/>
  <c r="BP256" i="53"/>
  <c r="BP332" i="53" s="1"/>
  <c r="EB256" i="53"/>
  <c r="EB332" i="53" s="1"/>
  <c r="BS282" i="53"/>
  <c r="BS265" i="53"/>
  <c r="M256" i="53"/>
  <c r="M332" i="53" s="1"/>
  <c r="BY256" i="53"/>
  <c r="BY332" i="53" s="1"/>
  <c r="X282" i="53"/>
  <c r="X265" i="53"/>
  <c r="CJ282" i="53"/>
  <c r="CJ265" i="53"/>
  <c r="AD256" i="53"/>
  <c r="AD332" i="53" s="1"/>
  <c r="CP256" i="53"/>
  <c r="CP332" i="53" s="1"/>
  <c r="AO282" i="53"/>
  <c r="AO265" i="53"/>
  <c r="DA282" i="53"/>
  <c r="DA265" i="53"/>
  <c r="BC256" i="53"/>
  <c r="BC332" i="53" s="1"/>
  <c r="DO256" i="53"/>
  <c r="DO332" i="53" s="1"/>
  <c r="BF282" i="53"/>
  <c r="BF265" i="53"/>
  <c r="DR282" i="53"/>
  <c r="DR265" i="53"/>
  <c r="BT256" i="53"/>
  <c r="BT332" i="53" s="1"/>
  <c r="K282" i="53"/>
  <c r="K265" i="53"/>
  <c r="BW282" i="53"/>
  <c r="BW265" i="53"/>
  <c r="Y256" i="53"/>
  <c r="Y332" i="53" s="1"/>
  <c r="CK256" i="53"/>
  <c r="CK332" i="53" s="1"/>
  <c r="AB282" i="53"/>
  <c r="AB265" i="53"/>
  <c r="CN282" i="53"/>
  <c r="CN265" i="53"/>
  <c r="M256" i="52"/>
  <c r="M332" i="52" s="1"/>
  <c r="BY256" i="52"/>
  <c r="BY332" i="52" s="1"/>
  <c r="AT282" i="52"/>
  <c r="AT265" i="52"/>
  <c r="BB256" i="52"/>
  <c r="BB332" i="52" s="1"/>
  <c r="DN256" i="52"/>
  <c r="DN332" i="52" s="1"/>
  <c r="AE256" i="52"/>
  <c r="AE332" i="52" s="1"/>
  <c r="CQ256" i="52"/>
  <c r="CQ332" i="52" s="1"/>
  <c r="DN265" i="52"/>
  <c r="DN282" i="52"/>
  <c r="BT256" i="52"/>
  <c r="BT332" i="52" s="1"/>
  <c r="W282" i="52"/>
  <c r="W265" i="52"/>
  <c r="AW256" i="52"/>
  <c r="AW332" i="52" s="1"/>
  <c r="DI256" i="52"/>
  <c r="DI332" i="52" s="1"/>
  <c r="R256" i="52"/>
  <c r="R332" i="52" s="1"/>
  <c r="CD256" i="52"/>
  <c r="CD332" i="52" s="1"/>
  <c r="BK282" i="52"/>
  <c r="BK265" i="52"/>
  <c r="AY256" i="52"/>
  <c r="AY332" i="52" s="1"/>
  <c r="DK256" i="52"/>
  <c r="DK332" i="52" s="1"/>
  <c r="AB256" i="52"/>
  <c r="AB332" i="52" s="1"/>
  <c r="CN256" i="52"/>
  <c r="CN332" i="52" s="1"/>
  <c r="CY282" i="52"/>
  <c r="CY265" i="52"/>
  <c r="BT282" i="52"/>
  <c r="BT265" i="52"/>
  <c r="Q282" i="52"/>
  <c r="Q265" i="52"/>
  <c r="CC282" i="52"/>
  <c r="CC265" i="52"/>
  <c r="Z282" i="52"/>
  <c r="Z265" i="52"/>
  <c r="CL282" i="52"/>
  <c r="CL265" i="52"/>
  <c r="AI282" i="52"/>
  <c r="AI265" i="52"/>
  <c r="CU282" i="52"/>
  <c r="CU265" i="52"/>
  <c r="AR265" i="52"/>
  <c r="AR282" i="52"/>
  <c r="DD265" i="52"/>
  <c r="DD282" i="52"/>
  <c r="BA282" i="52"/>
  <c r="BA265" i="52"/>
  <c r="DM265" i="52"/>
  <c r="DM282" i="52"/>
  <c r="AV256" i="50"/>
  <c r="AV332" i="50" s="1"/>
  <c r="DH256" i="50"/>
  <c r="DH332" i="50" s="1"/>
  <c r="BU256" i="50"/>
  <c r="BU332" i="50" s="1"/>
  <c r="AI282" i="50"/>
  <c r="AI265" i="50"/>
  <c r="Z256" i="50"/>
  <c r="Z332" i="50" s="1"/>
  <c r="CL256" i="50"/>
  <c r="CL332" i="50" s="1"/>
  <c r="CY282" i="50"/>
  <c r="CY265" i="50"/>
  <c r="AY256" i="50"/>
  <c r="AY332" i="50" s="1"/>
  <c r="DK256" i="50"/>
  <c r="DK332" i="50" s="1"/>
  <c r="BP256" i="50"/>
  <c r="BP332" i="50" s="1"/>
  <c r="EB256" i="50"/>
  <c r="EB332" i="50" s="1"/>
  <c r="U256" i="50"/>
  <c r="U332" i="50" s="1"/>
  <c r="CG256" i="50"/>
  <c r="CG332" i="50" s="1"/>
  <c r="CE282" i="50"/>
  <c r="CE265" i="50"/>
  <c r="BB256" i="50"/>
  <c r="BB332" i="50" s="1"/>
  <c r="DN256" i="50"/>
  <c r="DN332" i="50" s="1"/>
  <c r="W256" i="50"/>
  <c r="W332" i="50" s="1"/>
  <c r="CI256" i="50"/>
  <c r="CI332" i="50" s="1"/>
  <c r="CM282" i="50"/>
  <c r="CM265" i="50"/>
  <c r="AV282" i="50"/>
  <c r="AV265" i="50"/>
  <c r="DH282" i="50"/>
  <c r="DH265" i="50"/>
  <c r="BM265" i="50"/>
  <c r="BM282" i="50"/>
  <c r="DY265" i="50"/>
  <c r="DY282" i="50"/>
  <c r="J282" i="50"/>
  <c r="H259" i="50"/>
  <c r="BV282" i="50"/>
  <c r="BV265" i="50"/>
  <c r="T282" i="50"/>
  <c r="T265" i="50"/>
  <c r="CF282" i="50"/>
  <c r="CF265" i="50"/>
  <c r="AC265" i="50"/>
  <c r="AC282" i="50"/>
  <c r="CO265" i="50"/>
  <c r="CO282" i="50"/>
  <c r="BB282" i="50"/>
  <c r="BB265" i="50"/>
  <c r="DN282" i="50"/>
  <c r="DN265" i="50"/>
  <c r="AA256" i="49"/>
  <c r="AA332" i="49" s="1"/>
  <c r="AD282" i="49"/>
  <c r="AD265" i="49"/>
  <c r="BG256" i="49"/>
  <c r="BG332" i="49" s="1"/>
  <c r="DV282" i="49"/>
  <c r="DV265" i="49"/>
  <c r="T256" i="49"/>
  <c r="T332" i="49" s="1"/>
  <c r="CF256" i="49"/>
  <c r="CF332" i="49" s="1"/>
  <c r="W282" i="49"/>
  <c r="W265" i="49"/>
  <c r="CI282" i="49"/>
  <c r="CI265" i="49"/>
  <c r="AC256" i="49"/>
  <c r="AC332" i="49" s="1"/>
  <c r="CO256" i="49"/>
  <c r="CO332" i="49" s="1"/>
  <c r="AN282" i="49"/>
  <c r="AN265" i="49"/>
  <c r="CZ282" i="49"/>
  <c r="CZ265" i="49"/>
  <c r="AT256" i="49"/>
  <c r="AT332" i="49" s="1"/>
  <c r="DF256" i="49"/>
  <c r="DF332" i="49" s="1"/>
  <c r="BE282" i="49"/>
  <c r="BE265" i="49"/>
  <c r="DQ282" i="49"/>
  <c r="DQ265" i="49"/>
  <c r="BS256" i="49"/>
  <c r="BS332" i="49" s="1"/>
  <c r="H259" i="49"/>
  <c r="J282" i="49"/>
  <c r="BV265" i="49"/>
  <c r="BV282" i="49"/>
  <c r="X256" i="49"/>
  <c r="X332" i="49" s="1"/>
  <c r="CJ256" i="49"/>
  <c r="CJ332" i="49" s="1"/>
  <c r="AA265" i="49"/>
  <c r="AA282" i="49"/>
  <c r="CM265" i="49"/>
  <c r="CM282" i="49"/>
  <c r="BM256" i="49"/>
  <c r="BM332" i="49" s="1"/>
  <c r="AR265" i="49"/>
  <c r="AR282" i="49"/>
  <c r="DD265" i="49"/>
  <c r="DD282" i="49"/>
  <c r="DQ256" i="49"/>
  <c r="DQ332" i="49" s="1"/>
  <c r="AX256" i="49"/>
  <c r="AX332" i="49" s="1"/>
  <c r="DJ256" i="49"/>
  <c r="DJ332" i="49" s="1"/>
  <c r="BA282" i="49"/>
  <c r="BA265" i="49"/>
  <c r="DM282" i="49"/>
  <c r="DM265" i="49"/>
  <c r="AX256" i="51"/>
  <c r="AX332" i="51" s="1"/>
  <c r="K282" i="51"/>
  <c r="K265" i="51"/>
  <c r="DC282" i="51"/>
  <c r="DC265" i="51"/>
  <c r="BI282" i="53"/>
  <c r="BI265" i="53"/>
  <c r="DB282" i="52"/>
  <c r="DB265" i="52"/>
  <c r="BH265" i="52"/>
  <c r="BH282" i="52"/>
  <c r="CW256" i="50"/>
  <c r="CW332" i="50" s="1"/>
  <c r="BL282" i="50"/>
  <c r="BL265" i="50"/>
  <c r="CL282" i="50"/>
  <c r="CL265" i="50"/>
  <c r="H268" i="50"/>
  <c r="AM282" i="49"/>
  <c r="AM265" i="49"/>
  <c r="Z265" i="49"/>
  <c r="Z282" i="49"/>
  <c r="AQ265" i="49"/>
  <c r="AQ282" i="49"/>
  <c r="DG256" i="51"/>
  <c r="DG332" i="51" s="1"/>
  <c r="W256" i="51"/>
  <c r="W332" i="51" s="1"/>
  <c r="AF256" i="51"/>
  <c r="AF332" i="51" s="1"/>
  <c r="CR256" i="51"/>
  <c r="CR332" i="51" s="1"/>
  <c r="AO256" i="51"/>
  <c r="AO332" i="51" s="1"/>
  <c r="DA256" i="51"/>
  <c r="DA332" i="51" s="1"/>
  <c r="AP256" i="51"/>
  <c r="AP332" i="51" s="1"/>
  <c r="DB256" i="51"/>
  <c r="DB332" i="51" s="1"/>
  <c r="AQ256" i="51"/>
  <c r="AQ332" i="51" s="1"/>
  <c r="DC256" i="51"/>
  <c r="DC332" i="51" s="1"/>
  <c r="AR256" i="51"/>
  <c r="AR332" i="51" s="1"/>
  <c r="DD256" i="51"/>
  <c r="DD332" i="51" s="1"/>
  <c r="AS256" i="51"/>
  <c r="AS332" i="51" s="1"/>
  <c r="DE256" i="51"/>
  <c r="DE332" i="51" s="1"/>
  <c r="BB256" i="51"/>
  <c r="BB332" i="51" s="1"/>
  <c r="DN256" i="51"/>
  <c r="DN332" i="51" s="1"/>
  <c r="BI282" i="51"/>
  <c r="BI265" i="51"/>
  <c r="BR282" i="51"/>
  <c r="BR265" i="51"/>
  <c r="O265" i="51"/>
  <c r="O282" i="51"/>
  <c r="CA265" i="51"/>
  <c r="CA282" i="51"/>
  <c r="P282" i="51"/>
  <c r="P265" i="51"/>
  <c r="CB282" i="51"/>
  <c r="CB265" i="51"/>
  <c r="Q265" i="51"/>
  <c r="Q282" i="51"/>
  <c r="CC265" i="51"/>
  <c r="CC282" i="51"/>
  <c r="J282" i="51"/>
  <c r="H259" i="51"/>
  <c r="BV282" i="51"/>
  <c r="BV265" i="51"/>
  <c r="BO282" i="51"/>
  <c r="BO265" i="51"/>
  <c r="BP282" i="51"/>
  <c r="BP265" i="51"/>
  <c r="CU282" i="51"/>
  <c r="CU265" i="51"/>
  <c r="AX256" i="53"/>
  <c r="AX332" i="53" s="1"/>
  <c r="DJ256" i="53"/>
  <c r="DJ332" i="53" s="1"/>
  <c r="BA282" i="53"/>
  <c r="BA265" i="53"/>
  <c r="DM282" i="53"/>
  <c r="DM265" i="53"/>
  <c r="BO256" i="53"/>
  <c r="BO332" i="53" s="1"/>
  <c r="EA256" i="53"/>
  <c r="EA332" i="53" s="1"/>
  <c r="BR265" i="53"/>
  <c r="BR282" i="53"/>
  <c r="H268" i="53"/>
  <c r="L256" i="53"/>
  <c r="L332" i="53" s="1"/>
  <c r="BX256" i="53"/>
  <c r="BX332" i="53" s="1"/>
  <c r="O282" i="53"/>
  <c r="O265" i="53"/>
  <c r="CA282" i="53"/>
  <c r="CA265" i="53"/>
  <c r="U256" i="53"/>
  <c r="U332" i="53" s="1"/>
  <c r="CG256" i="53"/>
  <c r="CG332" i="53" s="1"/>
  <c r="AF282" i="53"/>
  <c r="AF265" i="53"/>
  <c r="CR282" i="53"/>
  <c r="CR265" i="53"/>
  <c r="AL256" i="53"/>
  <c r="AL332" i="53" s="1"/>
  <c r="CX256" i="53"/>
  <c r="CX332" i="53" s="1"/>
  <c r="AW282" i="53"/>
  <c r="AW265" i="53"/>
  <c r="DI282" i="53"/>
  <c r="DI265" i="53"/>
  <c r="BK256" i="53"/>
  <c r="BK332" i="53" s="1"/>
  <c r="DW256" i="53"/>
  <c r="DW332" i="53" s="1"/>
  <c r="BN282" i="53"/>
  <c r="BN265" i="53"/>
  <c r="DZ282" i="53"/>
  <c r="DZ265" i="53"/>
  <c r="P256" i="53"/>
  <c r="P332" i="53" s="1"/>
  <c r="CB256" i="53"/>
  <c r="CB332" i="53" s="1"/>
  <c r="S282" i="53"/>
  <c r="S265" i="53"/>
  <c r="CE282" i="53"/>
  <c r="CE265" i="53"/>
  <c r="AG256" i="53"/>
  <c r="AG332" i="53" s="1"/>
  <c r="CS256" i="53"/>
  <c r="CS332" i="53" s="1"/>
  <c r="AJ282" i="53"/>
  <c r="AJ265" i="53"/>
  <c r="CV282" i="53"/>
  <c r="CV265" i="53"/>
  <c r="U256" i="52"/>
  <c r="U332" i="52" s="1"/>
  <c r="CG256" i="52"/>
  <c r="CG332" i="52" s="1"/>
  <c r="BZ265" i="52"/>
  <c r="BZ282" i="52"/>
  <c r="BJ256" i="52"/>
  <c r="BJ332" i="52" s="1"/>
  <c r="DV256" i="52"/>
  <c r="DV332" i="52" s="1"/>
  <c r="AM256" i="52"/>
  <c r="AM332" i="52" s="1"/>
  <c r="CY256" i="52"/>
  <c r="CY332" i="52" s="1"/>
  <c r="P256" i="52"/>
  <c r="P332" i="52" s="1"/>
  <c r="CB256" i="52"/>
  <c r="CB332" i="52" s="1"/>
  <c r="BC282" i="52"/>
  <c r="BC265" i="52"/>
  <c r="BE256" i="52"/>
  <c r="BE332" i="52" s="1"/>
  <c r="DQ256" i="52"/>
  <c r="DQ332" i="52" s="1"/>
  <c r="Z256" i="52"/>
  <c r="Z332" i="52" s="1"/>
  <c r="CL256" i="52"/>
  <c r="CL332" i="52" s="1"/>
  <c r="CQ282" i="52"/>
  <c r="CQ265" i="52"/>
  <c r="BG256" i="52"/>
  <c r="BG332" i="52" s="1"/>
  <c r="DS256" i="52"/>
  <c r="DS332" i="52" s="1"/>
  <c r="AJ256" i="52"/>
  <c r="AJ332" i="52" s="1"/>
  <c r="CV256" i="52"/>
  <c r="CV332" i="52" s="1"/>
  <c r="P282" i="52"/>
  <c r="P265" i="52"/>
  <c r="CB282" i="52"/>
  <c r="CB265" i="52"/>
  <c r="Y282" i="52"/>
  <c r="Y265" i="52"/>
  <c r="CK282" i="52"/>
  <c r="CK265" i="52"/>
  <c r="AH282" i="52"/>
  <c r="AH265" i="52"/>
  <c r="CT282" i="52"/>
  <c r="CT265" i="52"/>
  <c r="AQ282" i="52"/>
  <c r="AQ265" i="52"/>
  <c r="DC282" i="52"/>
  <c r="DC265" i="52"/>
  <c r="AZ265" i="52"/>
  <c r="AZ282" i="52"/>
  <c r="DL265" i="52"/>
  <c r="DL282" i="52"/>
  <c r="BI282" i="52"/>
  <c r="BI265" i="52"/>
  <c r="DU265" i="52"/>
  <c r="DU282" i="52"/>
  <c r="H268" i="52"/>
  <c r="J325" i="52"/>
  <c r="H323" i="52"/>
  <c r="BD256" i="50"/>
  <c r="BD332" i="50" s="1"/>
  <c r="DP256" i="50"/>
  <c r="DP332" i="50" s="1"/>
  <c r="Q256" i="50"/>
  <c r="Q332" i="50" s="1"/>
  <c r="CC256" i="50"/>
  <c r="CC332" i="50" s="1"/>
  <c r="BO282" i="50"/>
  <c r="BO265" i="50"/>
  <c r="AH256" i="50"/>
  <c r="AH332" i="50" s="1"/>
  <c r="CT256" i="50"/>
  <c r="CT332" i="50" s="1"/>
  <c r="BG256" i="50"/>
  <c r="BG332" i="50" s="1"/>
  <c r="DS256" i="50"/>
  <c r="DS332" i="50" s="1"/>
  <c r="L256" i="50"/>
  <c r="L332" i="50" s="1"/>
  <c r="BX256" i="50"/>
  <c r="BX332" i="50" s="1"/>
  <c r="O282" i="50"/>
  <c r="O265" i="50"/>
  <c r="AC256" i="50"/>
  <c r="AC332" i="50" s="1"/>
  <c r="CO256" i="50"/>
  <c r="CO332" i="50" s="1"/>
  <c r="DK282" i="50"/>
  <c r="DK265" i="50"/>
  <c r="BJ256" i="50"/>
  <c r="BJ332" i="50" s="1"/>
  <c r="DV256" i="50"/>
  <c r="DV332" i="50" s="1"/>
  <c r="AE256" i="50"/>
  <c r="AE332" i="50" s="1"/>
  <c r="CQ256" i="50"/>
  <c r="CQ332" i="50" s="1"/>
  <c r="DS282" i="50"/>
  <c r="DS265" i="50"/>
  <c r="BD282" i="50"/>
  <c r="BD265" i="50"/>
  <c r="DP282" i="50"/>
  <c r="DP265" i="50"/>
  <c r="BU265" i="50"/>
  <c r="BU282" i="50"/>
  <c r="R282" i="50"/>
  <c r="R265" i="50"/>
  <c r="CD282" i="50"/>
  <c r="CD265" i="50"/>
  <c r="AB282" i="50"/>
  <c r="AB265" i="50"/>
  <c r="CN282" i="50"/>
  <c r="CN265" i="50"/>
  <c r="AK265" i="50"/>
  <c r="AK282" i="50"/>
  <c r="CW265" i="50"/>
  <c r="CW282" i="50"/>
  <c r="BJ282" i="50"/>
  <c r="BJ265" i="50"/>
  <c r="DV282" i="50"/>
  <c r="DV265" i="50"/>
  <c r="CM256" i="49"/>
  <c r="CM332" i="49" s="1"/>
  <c r="CP282" i="49"/>
  <c r="CP265" i="49"/>
  <c r="DS256" i="49"/>
  <c r="DS332" i="49" s="1"/>
  <c r="S256" i="49"/>
  <c r="S332" i="49" s="1"/>
  <c r="AB256" i="49"/>
  <c r="AB332" i="49" s="1"/>
  <c r="CN256" i="49"/>
  <c r="CN332" i="49" s="1"/>
  <c r="AE282" i="49"/>
  <c r="AE265" i="49"/>
  <c r="CQ282" i="49"/>
  <c r="CQ265" i="49"/>
  <c r="AK256" i="49"/>
  <c r="AK332" i="49" s="1"/>
  <c r="CW256" i="49"/>
  <c r="CW332" i="49" s="1"/>
  <c r="AV282" i="49"/>
  <c r="AV265" i="49"/>
  <c r="DH282" i="49"/>
  <c r="DH265" i="49"/>
  <c r="BB256" i="49"/>
  <c r="BB332" i="49" s="1"/>
  <c r="DN256" i="49"/>
  <c r="DN332" i="49" s="1"/>
  <c r="BM282" i="49"/>
  <c r="BM265" i="49"/>
  <c r="DY282" i="49"/>
  <c r="DY265" i="49"/>
  <c r="O256" i="49"/>
  <c r="O332" i="49" s="1"/>
  <c r="CA256" i="49"/>
  <c r="CA332" i="49" s="1"/>
  <c r="R265" i="49"/>
  <c r="R282" i="49"/>
  <c r="CD265" i="49"/>
  <c r="CD282" i="49"/>
  <c r="AF256" i="49"/>
  <c r="AF332" i="49" s="1"/>
  <c r="CR256" i="49"/>
  <c r="CR332" i="49" s="1"/>
  <c r="AI265" i="49"/>
  <c r="AI282" i="49"/>
  <c r="CU265" i="49"/>
  <c r="CU282" i="49"/>
  <c r="CC256" i="49"/>
  <c r="CC332" i="49" s="1"/>
  <c r="AZ265" i="49"/>
  <c r="AZ282" i="49"/>
  <c r="DL265" i="49"/>
  <c r="DL282" i="49"/>
  <c r="DY256" i="49"/>
  <c r="DY332" i="49" s="1"/>
  <c r="BF256" i="49"/>
  <c r="BF332" i="49" s="1"/>
  <c r="DR256" i="49"/>
  <c r="DR332" i="49" s="1"/>
  <c r="BI282" i="49"/>
  <c r="BI265" i="49"/>
  <c r="DU282" i="49"/>
  <c r="DU265" i="49"/>
  <c r="J237" i="50"/>
  <c r="J237" i="49"/>
  <c r="H233" i="50"/>
  <c r="H233" i="52"/>
  <c r="H233" i="53"/>
  <c r="H233" i="49"/>
  <c r="H233" i="51"/>
  <c r="DC179" i="49"/>
  <c r="DT179" i="51"/>
  <c r="CV179" i="51"/>
  <c r="CK179" i="49"/>
  <c r="CN179" i="51"/>
  <c r="EB179" i="51"/>
  <c r="DY179" i="49"/>
  <c r="DO179" i="51"/>
  <c r="CI179" i="51"/>
  <c r="CB179" i="49"/>
  <c r="DL179" i="51"/>
  <c r="CF179" i="51"/>
  <c r="DG179" i="51"/>
  <c r="BZ179" i="51"/>
  <c r="DS179" i="49"/>
  <c r="DD179" i="51"/>
  <c r="BS179" i="51"/>
  <c r="DQ179" i="49"/>
  <c r="CY179" i="51"/>
  <c r="BH179" i="51"/>
  <c r="DI179" i="49"/>
  <c r="DW179" i="51"/>
  <c r="CQ179" i="51"/>
  <c r="CW179" i="49"/>
  <c r="DV179" i="51"/>
  <c r="DN179" i="51"/>
  <c r="DF179" i="51"/>
  <c r="CX179" i="51"/>
  <c r="CP179" i="51"/>
  <c r="CH179" i="51"/>
  <c r="BY179" i="51"/>
  <c r="BA179" i="51"/>
  <c r="DU179" i="49"/>
  <c r="DA179" i="49"/>
  <c r="BI179" i="49"/>
  <c r="DU179" i="51"/>
  <c r="DM179" i="51"/>
  <c r="DE179" i="51"/>
  <c r="CW179" i="51"/>
  <c r="CO179" i="51"/>
  <c r="CG179" i="51"/>
  <c r="BX179" i="51"/>
  <c r="AV179" i="51"/>
  <c r="CU179" i="49"/>
  <c r="EA179" i="51"/>
  <c r="DS179" i="51"/>
  <c r="DK179" i="51"/>
  <c r="DC179" i="51"/>
  <c r="CU179" i="51"/>
  <c r="CM179" i="51"/>
  <c r="CE179" i="51"/>
  <c r="BQ179" i="51"/>
  <c r="DM179" i="49"/>
  <c r="CS179" i="49"/>
  <c r="DZ179" i="51"/>
  <c r="DR179" i="51"/>
  <c r="DJ179" i="51"/>
  <c r="DB179" i="51"/>
  <c r="CT179" i="51"/>
  <c r="CL179" i="51"/>
  <c r="CD179" i="51"/>
  <c r="BP179" i="51"/>
  <c r="DK179" i="49"/>
  <c r="CM179" i="49"/>
  <c r="DY179" i="51"/>
  <c r="DQ179" i="51"/>
  <c r="DI179" i="51"/>
  <c r="DA179" i="51"/>
  <c r="CS179" i="51"/>
  <c r="CK179" i="51"/>
  <c r="CC179" i="51"/>
  <c r="BK179" i="51"/>
  <c r="DX179" i="51"/>
  <c r="DP179" i="51"/>
  <c r="DH179" i="51"/>
  <c r="CZ179" i="51"/>
  <c r="CR179" i="51"/>
  <c r="CJ179" i="51"/>
  <c r="CA179" i="51"/>
  <c r="BI179" i="51"/>
  <c r="EA179" i="49"/>
  <c r="DE179" i="49"/>
  <c r="CD179" i="49"/>
  <c r="BR179" i="51"/>
  <c r="BJ179" i="51"/>
  <c r="AW179" i="51"/>
  <c r="DZ179" i="49"/>
  <c r="DR179" i="49"/>
  <c r="DJ179" i="49"/>
  <c r="DB179" i="49"/>
  <c r="CT179" i="49"/>
  <c r="CL179" i="49"/>
  <c r="CC179" i="49"/>
  <c r="BC179" i="49"/>
  <c r="DX179" i="49"/>
  <c r="DP179" i="49"/>
  <c r="DH179" i="49"/>
  <c r="CZ179" i="49"/>
  <c r="CR179" i="49"/>
  <c r="CJ179" i="49"/>
  <c r="CA179" i="49"/>
  <c r="BW179" i="51"/>
  <c r="BO179" i="51"/>
  <c r="BG179" i="51"/>
  <c r="DW179" i="49"/>
  <c r="DO179" i="49"/>
  <c r="DG179" i="49"/>
  <c r="CY179" i="49"/>
  <c r="CQ179" i="49"/>
  <c r="CI179" i="49"/>
  <c r="BY179" i="49"/>
  <c r="BV179" i="51"/>
  <c r="BN179" i="51"/>
  <c r="BF179" i="51"/>
  <c r="DV179" i="49"/>
  <c r="DN179" i="49"/>
  <c r="DF179" i="49"/>
  <c r="CX179" i="49"/>
  <c r="CP179" i="49"/>
  <c r="CH179" i="49"/>
  <c r="BU179" i="49"/>
  <c r="BU179" i="51"/>
  <c r="BM179" i="51"/>
  <c r="BE179" i="51"/>
  <c r="CO179" i="49"/>
  <c r="CG179" i="49"/>
  <c r="BQ179" i="49"/>
  <c r="CB179" i="51"/>
  <c r="BT179" i="51"/>
  <c r="BL179" i="51"/>
  <c r="BD179" i="51"/>
  <c r="EB179" i="49"/>
  <c r="DT179" i="49"/>
  <c r="DL179" i="49"/>
  <c r="DD179" i="49"/>
  <c r="CV179" i="49"/>
  <c r="CN179" i="49"/>
  <c r="CF179" i="49"/>
  <c r="BM179" i="49"/>
  <c r="DV179" i="52"/>
  <c r="BB179" i="51"/>
  <c r="AT179" i="51"/>
  <c r="BZ179" i="49"/>
  <c r="BR179" i="49"/>
  <c r="BJ179" i="49"/>
  <c r="AG179" i="49"/>
  <c r="DN179" i="52"/>
  <c r="AS179" i="51"/>
  <c r="DF179" i="52"/>
  <c r="AZ179" i="51"/>
  <c r="AQ179" i="51"/>
  <c r="BX179" i="49"/>
  <c r="BP179" i="49"/>
  <c r="BF179" i="49"/>
  <c r="CX179" i="52"/>
  <c r="AY179" i="51"/>
  <c r="AP179" i="51"/>
  <c r="CE179" i="49"/>
  <c r="BW179" i="49"/>
  <c r="BO179" i="49"/>
  <c r="BE179" i="49"/>
  <c r="BZ179" i="52"/>
  <c r="AX179" i="51"/>
  <c r="AO179" i="51"/>
  <c r="BV179" i="49"/>
  <c r="BN179" i="49"/>
  <c r="BD179" i="49"/>
  <c r="R179" i="51"/>
  <c r="BT179" i="49"/>
  <c r="BL179" i="49"/>
  <c r="BA179" i="49"/>
  <c r="BC179" i="51"/>
  <c r="AU179" i="51"/>
  <c r="BS179" i="49"/>
  <c r="BK179" i="49"/>
  <c r="AW179" i="49"/>
  <c r="BR179" i="52"/>
  <c r="DU179" i="52"/>
  <c r="DM179" i="52"/>
  <c r="DE179" i="52"/>
  <c r="CW179" i="52"/>
  <c r="CO179" i="52"/>
  <c r="CG179" i="52"/>
  <c r="BY179" i="52"/>
  <c r="BQ179" i="52"/>
  <c r="BI179" i="52"/>
  <c r="BA179" i="52"/>
  <c r="AS179" i="52"/>
  <c r="AG179" i="52"/>
  <c r="AN179" i="51"/>
  <c r="BB179" i="49"/>
  <c r="AC179" i="49"/>
  <c r="CP179" i="52"/>
  <c r="AT179" i="52"/>
  <c r="EB179" i="52"/>
  <c r="DT179" i="52"/>
  <c r="DL179" i="52"/>
  <c r="DD179" i="52"/>
  <c r="CV179" i="52"/>
  <c r="CN179" i="52"/>
  <c r="CF179" i="52"/>
  <c r="BX179" i="52"/>
  <c r="BP179" i="52"/>
  <c r="BH179" i="52"/>
  <c r="AZ179" i="52"/>
  <c r="AR179" i="52"/>
  <c r="AE179" i="52"/>
  <c r="AM179" i="51"/>
  <c r="BJ179" i="52"/>
  <c r="EA179" i="52"/>
  <c r="DS179" i="52"/>
  <c r="DK179" i="52"/>
  <c r="DC179" i="52"/>
  <c r="CU179" i="52"/>
  <c r="CM179" i="52"/>
  <c r="CE179" i="52"/>
  <c r="BW179" i="52"/>
  <c r="BO179" i="52"/>
  <c r="BG179" i="52"/>
  <c r="AY179" i="52"/>
  <c r="AQ179" i="52"/>
  <c r="AC179" i="52"/>
  <c r="AL179" i="51"/>
  <c r="BH179" i="49"/>
  <c r="AZ179" i="49"/>
  <c r="CH179" i="52"/>
  <c r="AH179" i="52"/>
  <c r="DZ179" i="52"/>
  <c r="DR179" i="52"/>
  <c r="DJ179" i="52"/>
  <c r="DB179" i="52"/>
  <c r="CT179" i="52"/>
  <c r="CL179" i="52"/>
  <c r="CD179" i="52"/>
  <c r="BV179" i="52"/>
  <c r="BN179" i="52"/>
  <c r="BF179" i="52"/>
  <c r="AX179" i="52"/>
  <c r="AP179" i="52"/>
  <c r="Z179" i="52"/>
  <c r="AK179" i="51"/>
  <c r="BG179" i="49"/>
  <c r="AY179" i="49"/>
  <c r="BB179" i="52"/>
  <c r="DY179" i="52"/>
  <c r="DQ179" i="52"/>
  <c r="DI179" i="52"/>
  <c r="DA179" i="52"/>
  <c r="CS179" i="52"/>
  <c r="CK179" i="52"/>
  <c r="CC179" i="52"/>
  <c r="BU179" i="52"/>
  <c r="BM179" i="52"/>
  <c r="BE179" i="52"/>
  <c r="AW179" i="52"/>
  <c r="AO179" i="52"/>
  <c r="Y179" i="52"/>
  <c r="AR179" i="51"/>
  <c r="AC179" i="51"/>
  <c r="AX179" i="49"/>
  <c r="DX179" i="52"/>
  <c r="DP179" i="52"/>
  <c r="DH179" i="52"/>
  <c r="CZ179" i="52"/>
  <c r="CR179" i="52"/>
  <c r="CJ179" i="52"/>
  <c r="CB179" i="52"/>
  <c r="BT179" i="52"/>
  <c r="BL179" i="52"/>
  <c r="BD179" i="52"/>
  <c r="AV179" i="52"/>
  <c r="AM179" i="52"/>
  <c r="W179" i="52"/>
  <c r="DW179" i="52"/>
  <c r="DO179" i="52"/>
  <c r="DG179" i="52"/>
  <c r="CY179" i="52"/>
  <c r="CQ179" i="52"/>
  <c r="CI179" i="52"/>
  <c r="CA179" i="52"/>
  <c r="BS179" i="52"/>
  <c r="BK179" i="52"/>
  <c r="BC179" i="52"/>
  <c r="AU179" i="52"/>
  <c r="AK179" i="52"/>
  <c r="Q179" i="52"/>
  <c r="AO179" i="49"/>
  <c r="U179" i="52"/>
  <c r="J179" i="51"/>
  <c r="J199" i="51" s="1"/>
  <c r="R179" i="52"/>
  <c r="AV179" i="49"/>
  <c r="AJ179" i="51"/>
  <c r="AU179" i="49"/>
  <c r="O179" i="52"/>
  <c r="AG179" i="51"/>
  <c r="AQ179" i="49"/>
  <c r="M179" i="52"/>
  <c r="AF179" i="51"/>
  <c r="AD179" i="51"/>
  <c r="AM179" i="49"/>
  <c r="AL179" i="52"/>
  <c r="AD179" i="52"/>
  <c r="V179" i="52"/>
  <c r="N179" i="52"/>
  <c r="AN179" i="49"/>
  <c r="J179" i="49"/>
  <c r="AA179" i="51"/>
  <c r="AJ179" i="52"/>
  <c r="AB179" i="52"/>
  <c r="T179" i="52"/>
  <c r="K179" i="52"/>
  <c r="AI179" i="51"/>
  <c r="W179" i="51"/>
  <c r="AT179" i="49"/>
  <c r="AL179" i="49"/>
  <c r="AI179" i="52"/>
  <c r="AA179" i="52"/>
  <c r="S179" i="52"/>
  <c r="J179" i="52"/>
  <c r="AH179" i="51"/>
  <c r="U179" i="51"/>
  <c r="AS179" i="49"/>
  <c r="AK179" i="49"/>
  <c r="S179" i="51"/>
  <c r="AR179" i="49"/>
  <c r="AH179" i="49"/>
  <c r="CR179" i="50"/>
  <c r="AN179" i="52"/>
  <c r="AF179" i="52"/>
  <c r="X179" i="52"/>
  <c r="P179" i="52"/>
  <c r="AE179" i="51"/>
  <c r="K179" i="51"/>
  <c r="AP179" i="49"/>
  <c r="AD179" i="49"/>
  <c r="DH179" i="50"/>
  <c r="AC179" i="50"/>
  <c r="DE179" i="50"/>
  <c r="AB179" i="50"/>
  <c r="EB179" i="50"/>
  <c r="DQ179" i="50"/>
  <c r="DD179" i="50"/>
  <c r="CN179" i="50"/>
  <c r="BX179" i="50"/>
  <c r="BH179" i="50"/>
  <c r="AR179" i="50"/>
  <c r="Y179" i="50"/>
  <c r="Z179" i="49"/>
  <c r="DT179" i="50"/>
  <c r="BL179" i="50"/>
  <c r="DR179" i="50"/>
  <c r="AS179" i="50"/>
  <c r="DZ179" i="50"/>
  <c r="DP179" i="50"/>
  <c r="DA179" i="50"/>
  <c r="CK179" i="50"/>
  <c r="BU179" i="50"/>
  <c r="BE179" i="50"/>
  <c r="AO179" i="50"/>
  <c r="U179" i="50"/>
  <c r="Z179" i="51"/>
  <c r="Q179" i="51"/>
  <c r="Y179" i="49"/>
  <c r="DA179" i="53"/>
  <c r="AV179" i="50"/>
  <c r="BI179" i="50"/>
  <c r="DY179" i="50"/>
  <c r="DO179" i="50"/>
  <c r="CZ179" i="50"/>
  <c r="CJ179" i="50"/>
  <c r="BT179" i="50"/>
  <c r="BD179" i="50"/>
  <c r="AN179" i="50"/>
  <c r="T179" i="50"/>
  <c r="Y179" i="51"/>
  <c r="P179" i="51"/>
  <c r="R179" i="49"/>
  <c r="BU179" i="53"/>
  <c r="CB179" i="50"/>
  <c r="BY179" i="50"/>
  <c r="DX179" i="50"/>
  <c r="DM179" i="50"/>
  <c r="CW179" i="50"/>
  <c r="CG179" i="50"/>
  <c r="BQ179" i="50"/>
  <c r="BA179" i="50"/>
  <c r="AK179" i="50"/>
  <c r="Q179" i="50"/>
  <c r="X179" i="51"/>
  <c r="O179" i="51"/>
  <c r="Q179" i="49"/>
  <c r="AO179" i="53"/>
  <c r="CO179" i="50"/>
  <c r="DW179" i="50"/>
  <c r="DL179" i="50"/>
  <c r="CV179" i="50"/>
  <c r="CF179" i="50"/>
  <c r="BP179" i="50"/>
  <c r="AZ179" i="50"/>
  <c r="AJ179" i="50"/>
  <c r="M179" i="50"/>
  <c r="N179" i="51"/>
  <c r="DU179" i="50"/>
  <c r="DI179" i="50"/>
  <c r="CS179" i="50"/>
  <c r="CC179" i="50"/>
  <c r="BM179" i="50"/>
  <c r="AW179" i="50"/>
  <c r="AG179" i="50"/>
  <c r="L179" i="50"/>
  <c r="V179" i="51"/>
  <c r="M179" i="51"/>
  <c r="DQ179" i="53"/>
  <c r="BE179" i="53"/>
  <c r="DI179" i="53"/>
  <c r="AW179" i="53"/>
  <c r="CS179" i="53"/>
  <c r="AG179" i="53"/>
  <c r="CK179" i="53"/>
  <c r="Y179" i="53"/>
  <c r="CC179" i="53"/>
  <c r="P179" i="53"/>
  <c r="X179" i="53"/>
  <c r="AF179" i="53"/>
  <c r="AN179" i="53"/>
  <c r="AV179" i="53"/>
  <c r="BD179" i="53"/>
  <c r="BL179" i="53"/>
  <c r="BT179" i="53"/>
  <c r="CB179" i="53"/>
  <c r="CJ179" i="53"/>
  <c r="CR179" i="53"/>
  <c r="CZ179" i="53"/>
  <c r="DH179" i="53"/>
  <c r="DP179" i="53"/>
  <c r="DX179" i="53"/>
  <c r="J179" i="53"/>
  <c r="J181" i="53" s="1"/>
  <c r="R179" i="53"/>
  <c r="Z179" i="53"/>
  <c r="AH179" i="53"/>
  <c r="AP179" i="53"/>
  <c r="AX179" i="53"/>
  <c r="BF179" i="53"/>
  <c r="BN179" i="53"/>
  <c r="BV179" i="53"/>
  <c r="CD179" i="53"/>
  <c r="CL179" i="53"/>
  <c r="CT179" i="53"/>
  <c r="DB179" i="53"/>
  <c r="DJ179" i="53"/>
  <c r="DR179" i="53"/>
  <c r="DZ179" i="53"/>
  <c r="K179" i="53"/>
  <c r="S179" i="53"/>
  <c r="AA179" i="53"/>
  <c r="AI179" i="53"/>
  <c r="AQ179" i="53"/>
  <c r="AY179" i="53"/>
  <c r="BG179" i="53"/>
  <c r="BO179" i="53"/>
  <c r="BW179" i="53"/>
  <c r="CE179" i="53"/>
  <c r="CM179" i="53"/>
  <c r="CU179" i="53"/>
  <c r="DC179" i="53"/>
  <c r="DK179" i="53"/>
  <c r="DS179" i="53"/>
  <c r="EA179" i="53"/>
  <c r="L179" i="53"/>
  <c r="T179" i="53"/>
  <c r="AB179" i="53"/>
  <c r="AJ179" i="53"/>
  <c r="AR179" i="53"/>
  <c r="AZ179" i="53"/>
  <c r="BH179" i="53"/>
  <c r="BP179" i="53"/>
  <c r="BX179" i="53"/>
  <c r="CF179" i="53"/>
  <c r="CN179" i="53"/>
  <c r="CV179" i="53"/>
  <c r="DD179" i="53"/>
  <c r="DL179" i="53"/>
  <c r="DT179" i="53"/>
  <c r="EB179" i="53"/>
  <c r="M179" i="53"/>
  <c r="U179" i="53"/>
  <c r="AC179" i="53"/>
  <c r="AK179" i="53"/>
  <c r="AS179" i="53"/>
  <c r="BA179" i="53"/>
  <c r="BI179" i="53"/>
  <c r="BQ179" i="53"/>
  <c r="BY179" i="53"/>
  <c r="CG179" i="53"/>
  <c r="CO179" i="53"/>
  <c r="CW179" i="53"/>
  <c r="DE179" i="53"/>
  <c r="DM179" i="53"/>
  <c r="DU179" i="53"/>
  <c r="N179" i="53"/>
  <c r="V179" i="53"/>
  <c r="AD179" i="53"/>
  <c r="AL179" i="53"/>
  <c r="AT179" i="53"/>
  <c r="BB179" i="53"/>
  <c r="BJ179" i="53"/>
  <c r="BR179" i="53"/>
  <c r="BZ179" i="53"/>
  <c r="CH179" i="53"/>
  <c r="CP179" i="53"/>
  <c r="CX179" i="53"/>
  <c r="DF179" i="53"/>
  <c r="DN179" i="53"/>
  <c r="DV179" i="53"/>
  <c r="O179" i="53"/>
  <c r="W179" i="53"/>
  <c r="AE179" i="53"/>
  <c r="AM179" i="53"/>
  <c r="AU179" i="53"/>
  <c r="BC179" i="53"/>
  <c r="BK179" i="53"/>
  <c r="BS179" i="53"/>
  <c r="CA179" i="53"/>
  <c r="CI179" i="53"/>
  <c r="CQ179" i="53"/>
  <c r="CY179" i="53"/>
  <c r="DG179" i="53"/>
  <c r="DO179" i="53"/>
  <c r="DW179" i="53"/>
  <c r="DY179" i="53"/>
  <c r="BM179" i="53"/>
  <c r="EA179" i="50"/>
  <c r="DS179" i="50"/>
  <c r="DK179" i="50"/>
  <c r="DC179" i="50"/>
  <c r="CU179" i="50"/>
  <c r="CM179" i="50"/>
  <c r="CE179" i="50"/>
  <c r="BW179" i="50"/>
  <c r="BO179" i="50"/>
  <c r="BG179" i="50"/>
  <c r="AY179" i="50"/>
  <c r="AQ179" i="50"/>
  <c r="AI179" i="50"/>
  <c r="AA179" i="50"/>
  <c r="S179" i="50"/>
  <c r="K179" i="50"/>
  <c r="AF179" i="49"/>
  <c r="X179" i="49"/>
  <c r="P179" i="49"/>
  <c r="DJ179" i="50"/>
  <c r="DB179" i="50"/>
  <c r="CT179" i="50"/>
  <c r="CL179" i="50"/>
  <c r="CD179" i="50"/>
  <c r="BV179" i="50"/>
  <c r="BN179" i="50"/>
  <c r="BF179" i="50"/>
  <c r="AX179" i="50"/>
  <c r="AP179" i="50"/>
  <c r="AH179" i="50"/>
  <c r="Z179" i="50"/>
  <c r="R179" i="50"/>
  <c r="J179" i="50"/>
  <c r="AE179" i="49"/>
  <c r="W179" i="49"/>
  <c r="O179" i="49"/>
  <c r="V179" i="49"/>
  <c r="N179" i="49"/>
  <c r="AF179" i="50"/>
  <c r="X179" i="50"/>
  <c r="P179" i="50"/>
  <c r="U179" i="49"/>
  <c r="M179" i="49"/>
  <c r="DG179" i="50"/>
  <c r="CY179" i="50"/>
  <c r="CQ179" i="50"/>
  <c r="CI179" i="50"/>
  <c r="CA179" i="50"/>
  <c r="BS179" i="50"/>
  <c r="BK179" i="50"/>
  <c r="BC179" i="50"/>
  <c r="AU179" i="50"/>
  <c r="AM179" i="50"/>
  <c r="AE179" i="50"/>
  <c r="W179" i="50"/>
  <c r="O179" i="50"/>
  <c r="AJ179" i="49"/>
  <c r="AB179" i="49"/>
  <c r="T179" i="49"/>
  <c r="L179" i="49"/>
  <c r="DV179" i="50"/>
  <c r="DN179" i="50"/>
  <c r="DF179" i="50"/>
  <c r="CX179" i="50"/>
  <c r="CP179" i="50"/>
  <c r="CH179" i="50"/>
  <c r="BZ179" i="50"/>
  <c r="BR179" i="50"/>
  <c r="BJ179" i="50"/>
  <c r="BB179" i="50"/>
  <c r="AT179" i="50"/>
  <c r="AL179" i="50"/>
  <c r="AD179" i="50"/>
  <c r="V179" i="50"/>
  <c r="AB179" i="51"/>
  <c r="T179" i="51"/>
  <c r="AI179" i="49"/>
  <c r="AA179" i="49"/>
  <c r="S179" i="49"/>
  <c r="CP194" i="52"/>
  <c r="CP212" i="52"/>
  <c r="CD194" i="52"/>
  <c r="CD212" i="52"/>
  <c r="BR194" i="53"/>
  <c r="BR212" i="53"/>
  <c r="BD194" i="50"/>
  <c r="BD212" i="50"/>
  <c r="DG194" i="50"/>
  <c r="DG212" i="50"/>
  <c r="AV194" i="50"/>
  <c r="AV212" i="50"/>
  <c r="BY194" i="50"/>
  <c r="BY212" i="50"/>
  <c r="CD194" i="50"/>
  <c r="CD212" i="50"/>
  <c r="CK194" i="51"/>
  <c r="CK212" i="51"/>
  <c r="CY194" i="51"/>
  <c r="CY212" i="51"/>
  <c r="Q194" i="51"/>
  <c r="Q212" i="51"/>
  <c r="CN194" i="51"/>
  <c r="CN212" i="51"/>
  <c r="AB194" i="51"/>
  <c r="AB212" i="51"/>
  <c r="DS194" i="51"/>
  <c r="DS212" i="51"/>
  <c r="BG194" i="51"/>
  <c r="BG212" i="51"/>
  <c r="DH194" i="51"/>
  <c r="DH212" i="51"/>
  <c r="AV194" i="51"/>
  <c r="AV212" i="51"/>
  <c r="CR194" i="52"/>
  <c r="CR212" i="52"/>
  <c r="CH194" i="52"/>
  <c r="CH212" i="52"/>
  <c r="BY194" i="52"/>
  <c r="BY212" i="52"/>
  <c r="BV194" i="52"/>
  <c r="BV212" i="52"/>
  <c r="V194" i="52"/>
  <c r="V212" i="52"/>
  <c r="BZ194" i="53"/>
  <c r="BZ212" i="53"/>
  <c r="DO194" i="53"/>
  <c r="DO212" i="53"/>
  <c r="Q194" i="53"/>
  <c r="Q212" i="53"/>
  <c r="EB194" i="53"/>
  <c r="EB212" i="53"/>
  <c r="AA194" i="53"/>
  <c r="AA212" i="53"/>
  <c r="DR194" i="53"/>
  <c r="DR212" i="53"/>
  <c r="P194" i="53"/>
  <c r="P212" i="53"/>
  <c r="DA194" i="51"/>
  <c r="DA212" i="51"/>
  <c r="BO194" i="51"/>
  <c r="BO212" i="51"/>
  <c r="L194" i="53"/>
  <c r="L212" i="53"/>
  <c r="X194" i="53"/>
  <c r="X212" i="53"/>
  <c r="BK194" i="50"/>
  <c r="BK212" i="50"/>
  <c r="CA194" i="50"/>
  <c r="CA212" i="50"/>
  <c r="DY194" i="50"/>
  <c r="DY212" i="50"/>
  <c r="BQ194" i="50"/>
  <c r="BQ212" i="50"/>
  <c r="DD194" i="50"/>
  <c r="DD212" i="50"/>
  <c r="AR194" i="50"/>
  <c r="AR212" i="50"/>
  <c r="DU194" i="51"/>
  <c r="DU212" i="51"/>
  <c r="CX194" i="51"/>
  <c r="CX212" i="51"/>
  <c r="T194" i="51"/>
  <c r="T212" i="51"/>
  <c r="CD194" i="51"/>
  <c r="CD212" i="51"/>
  <c r="R194" i="51"/>
  <c r="R212" i="51"/>
  <c r="S194" i="52"/>
  <c r="S212" i="52"/>
  <c r="BZ194" i="52"/>
  <c r="BZ212" i="52"/>
  <c r="BQ194" i="52"/>
  <c r="BQ212" i="52"/>
  <c r="Y194" i="52"/>
  <c r="Y212" i="52"/>
  <c r="AV194" i="52"/>
  <c r="AV212" i="52"/>
  <c r="N194" i="52"/>
  <c r="N212" i="52"/>
  <c r="DE194" i="53"/>
  <c r="DE212" i="53"/>
  <c r="BE194" i="53"/>
  <c r="BE212" i="53"/>
  <c r="AD194" i="53"/>
  <c r="AD212" i="53"/>
  <c r="BH194" i="53"/>
  <c r="BH212" i="53"/>
  <c r="S194" i="53"/>
  <c r="S212" i="53"/>
  <c r="CV194" i="51"/>
  <c r="CV212" i="51"/>
  <c r="AO194" i="52"/>
  <c r="AO212" i="52"/>
  <c r="M194" i="53"/>
  <c r="M212" i="53"/>
  <c r="AO194" i="50"/>
  <c r="AO212" i="50"/>
  <c r="DI194" i="50"/>
  <c r="DI212" i="50"/>
  <c r="AQ194" i="50"/>
  <c r="AQ212" i="50"/>
  <c r="BI194" i="50"/>
  <c r="BI212" i="50"/>
  <c r="BN194" i="50"/>
  <c r="BN212" i="50"/>
  <c r="BQ194" i="51"/>
  <c r="BQ212" i="51"/>
  <c r="CH194" i="51"/>
  <c r="CH212" i="51"/>
  <c r="L194" i="51"/>
  <c r="L212" i="51"/>
  <c r="BV194" i="51"/>
  <c r="BV212" i="51"/>
  <c r="CR194" i="51"/>
  <c r="CR212" i="51"/>
  <c r="AF194" i="51"/>
  <c r="AF212" i="51"/>
  <c r="EA194" i="52"/>
  <c r="EA212" i="52"/>
  <c r="BT194" i="52"/>
  <c r="BT212" i="52"/>
  <c r="BK194" i="52"/>
  <c r="BK212" i="52"/>
  <c r="BJ194" i="52"/>
  <c r="BJ212" i="52"/>
  <c r="BR194" i="52"/>
  <c r="BR212" i="52"/>
  <c r="BH194" i="52"/>
  <c r="BH212" i="52"/>
  <c r="DT194" i="52"/>
  <c r="DT212" i="52"/>
  <c r="BG194" i="52"/>
  <c r="BG212" i="52"/>
  <c r="DR194" i="52"/>
  <c r="DR212" i="52"/>
  <c r="Q194" i="52"/>
  <c r="Q212" i="52"/>
  <c r="CQ194" i="53"/>
  <c r="CQ212" i="53"/>
  <c r="BY194" i="53"/>
  <c r="BY212" i="53"/>
  <c r="CI194" i="53"/>
  <c r="CI212" i="53"/>
  <c r="DI194" i="53"/>
  <c r="DI212" i="53"/>
  <c r="DL194" i="53"/>
  <c r="DL212" i="53"/>
  <c r="BW194" i="53"/>
  <c r="BW212" i="53"/>
  <c r="DX194" i="53"/>
  <c r="DX212" i="53"/>
  <c r="BL194" i="53"/>
  <c r="BL212" i="53"/>
  <c r="DW194" i="50"/>
  <c r="DW212" i="50"/>
  <c r="Z194" i="50"/>
  <c r="Z212" i="50"/>
  <c r="BT194" i="50"/>
  <c r="BT212" i="50"/>
  <c r="DO194" i="50"/>
  <c r="DO212" i="50"/>
  <c r="CN194" i="50"/>
  <c r="CN212" i="50"/>
  <c r="AB194" i="50"/>
  <c r="AB212" i="50"/>
  <c r="DR194" i="50"/>
  <c r="DR212" i="50"/>
  <c r="BF194" i="50"/>
  <c r="BF212" i="50"/>
  <c r="AK194" i="51"/>
  <c r="AK212" i="51"/>
  <c r="CQ194" i="51"/>
  <c r="CQ212" i="51"/>
  <c r="DV194" i="51"/>
  <c r="DV212" i="51"/>
  <c r="BI194" i="51"/>
  <c r="BI212" i="51"/>
  <c r="AO194" i="51"/>
  <c r="AO212" i="51"/>
  <c r="BC194" i="51"/>
  <c r="BC212" i="51"/>
  <c r="EB194" i="51"/>
  <c r="EB212" i="51"/>
  <c r="BP194" i="51"/>
  <c r="BP212" i="51"/>
  <c r="CJ194" i="51"/>
  <c r="CJ212" i="51"/>
  <c r="X194" i="51"/>
  <c r="X212" i="51"/>
  <c r="AJ194" i="52"/>
  <c r="AJ212" i="52"/>
  <c r="AR194" i="52"/>
  <c r="AR212" i="52"/>
  <c r="AM194" i="52"/>
  <c r="AM212" i="52"/>
  <c r="AH194" i="52"/>
  <c r="AH212" i="52"/>
  <c r="AF194" i="52"/>
  <c r="AF212" i="52"/>
  <c r="BA194" i="53"/>
  <c r="BA212" i="53"/>
  <c r="DD194" i="53"/>
  <c r="DD212" i="53"/>
  <c r="AR194" i="53"/>
  <c r="AR212" i="53"/>
  <c r="BO194" i="53"/>
  <c r="BO212" i="53"/>
  <c r="CT194" i="53"/>
  <c r="CT212" i="53"/>
  <c r="AH194" i="53"/>
  <c r="AH212" i="53"/>
  <c r="BJ194" i="50"/>
  <c r="BJ212" i="50"/>
  <c r="CT194" i="51"/>
  <c r="CT212" i="51"/>
  <c r="DZ194" i="53"/>
  <c r="DZ212" i="53"/>
  <c r="DH194" i="50"/>
  <c r="DH212" i="50"/>
  <c r="CH194" i="50"/>
  <c r="CH212" i="50"/>
  <c r="V194" i="50"/>
  <c r="V212" i="50"/>
  <c r="CF194" i="50"/>
  <c r="CF212" i="50"/>
  <c r="T194" i="50"/>
  <c r="T212" i="50"/>
  <c r="DJ194" i="50"/>
  <c r="DJ212" i="50"/>
  <c r="AC194" i="51"/>
  <c r="AC212" i="51"/>
  <c r="Y194" i="51"/>
  <c r="Y212" i="51"/>
  <c r="AM194" i="51"/>
  <c r="AM212" i="51"/>
  <c r="CC194" i="51"/>
  <c r="CC212" i="51"/>
  <c r="DT194" i="51"/>
  <c r="DT212" i="51"/>
  <c r="BF194" i="51"/>
  <c r="BF212" i="51"/>
  <c r="CB194" i="51"/>
  <c r="CB212" i="51"/>
  <c r="P194" i="51"/>
  <c r="P212" i="51"/>
  <c r="AC194" i="52"/>
  <c r="AC212" i="52"/>
  <c r="DD194" i="52"/>
  <c r="DD212" i="52"/>
  <c r="W194" i="52"/>
  <c r="W212" i="52"/>
  <c r="X194" i="52"/>
  <c r="X212" i="52"/>
  <c r="BB194" i="52"/>
  <c r="BB212" i="52"/>
  <c r="DN194" i="53"/>
  <c r="DN212" i="53"/>
  <c r="CC194" i="53"/>
  <c r="CC212" i="53"/>
  <c r="AU194" i="53"/>
  <c r="AU212" i="53"/>
  <c r="CV194" i="53"/>
  <c r="CV212" i="53"/>
  <c r="AJ194" i="53"/>
  <c r="AJ212" i="53"/>
  <c r="BG194" i="53"/>
  <c r="BG212" i="53"/>
  <c r="AV194" i="53"/>
  <c r="AV212" i="53"/>
  <c r="AH194" i="51"/>
  <c r="AH212" i="51"/>
  <c r="AI194" i="53"/>
  <c r="AI212" i="53"/>
  <c r="BC194" i="50"/>
  <c r="BC212" i="50"/>
  <c r="DA194" i="50"/>
  <c r="DA212" i="50"/>
  <c r="AI194" i="50"/>
  <c r="AI212" i="50"/>
  <c r="BM194" i="50"/>
  <c r="BM212" i="50"/>
  <c r="CR194" i="50"/>
  <c r="CR212" i="50"/>
  <c r="N194" i="50"/>
  <c r="N212" i="50"/>
  <c r="L194" i="50"/>
  <c r="L212" i="50"/>
  <c r="AE194" i="51"/>
  <c r="AE212" i="51"/>
  <c r="BJ194" i="51"/>
  <c r="BJ212" i="51"/>
  <c r="AL194" i="51"/>
  <c r="AL212" i="51"/>
  <c r="CE194" i="51"/>
  <c r="CE212" i="51"/>
  <c r="S194" i="51"/>
  <c r="S212" i="51"/>
  <c r="BT194" i="51"/>
  <c r="BT212" i="51"/>
  <c r="CE194" i="52"/>
  <c r="CE212" i="52"/>
  <c r="CJ194" i="52"/>
  <c r="CJ212" i="52"/>
  <c r="DA194" i="52"/>
  <c r="DA212" i="52"/>
  <c r="DS194" i="52"/>
  <c r="DS212" i="52"/>
  <c r="CK194" i="52"/>
  <c r="CK212" i="52"/>
  <c r="CV194" i="52"/>
  <c r="CV212" i="52"/>
  <c r="L194" i="52"/>
  <c r="L212" i="52"/>
  <c r="CT194" i="52"/>
  <c r="CT212" i="52"/>
  <c r="R194" i="52"/>
  <c r="R212" i="52"/>
  <c r="P194" i="52"/>
  <c r="P212" i="52"/>
  <c r="AT194" i="52"/>
  <c r="AT212" i="52"/>
  <c r="CP194" i="53"/>
  <c r="CP212" i="53"/>
  <c r="DW194" i="53"/>
  <c r="DW212" i="53"/>
  <c r="BM194" i="53"/>
  <c r="BM212" i="53"/>
  <c r="AE194" i="53"/>
  <c r="AE212" i="53"/>
  <c r="DK194" i="53"/>
  <c r="DK212" i="53"/>
  <c r="CD194" i="53"/>
  <c r="CD212" i="53"/>
  <c r="CZ194" i="53"/>
  <c r="CZ212" i="53"/>
  <c r="AN194" i="53"/>
  <c r="AN212" i="53"/>
  <c r="DV194" i="50"/>
  <c r="DV212" i="50"/>
  <c r="DO194" i="51"/>
  <c r="DO212" i="51"/>
  <c r="EA194" i="51"/>
  <c r="EA212" i="51"/>
  <c r="DH194" i="52"/>
  <c r="DH212" i="52"/>
  <c r="AM194" i="50"/>
  <c r="AM212" i="50"/>
  <c r="DP194" i="50"/>
  <c r="DP212" i="50"/>
  <c r="S194" i="50"/>
  <c r="S212" i="50"/>
  <c r="AW194" i="50"/>
  <c r="AW212" i="50"/>
  <c r="BR194" i="50"/>
  <c r="BR212" i="50"/>
  <c r="CO194" i="50"/>
  <c r="CO212" i="50"/>
  <c r="AC194" i="50"/>
  <c r="AC212" i="50"/>
  <c r="EB194" i="50"/>
  <c r="EB212" i="50"/>
  <c r="CT194" i="50"/>
  <c r="CT212" i="50"/>
  <c r="DF194" i="51"/>
  <c r="DF212" i="51"/>
  <c r="AT194" i="51"/>
  <c r="AT212" i="51"/>
  <c r="AR194" i="51"/>
  <c r="AR212" i="51"/>
  <c r="BO194" i="52"/>
  <c r="BO212" i="52"/>
  <c r="CC194" i="52"/>
  <c r="CC212" i="52"/>
  <c r="CX194" i="52"/>
  <c r="CX212" i="52"/>
  <c r="CO194" i="52"/>
  <c r="CO212" i="52"/>
  <c r="BI194" i="53"/>
  <c r="BI212" i="53"/>
  <c r="W194" i="53"/>
  <c r="W212" i="53"/>
  <c r="BV194" i="53"/>
  <c r="BV212" i="53"/>
  <c r="AB194" i="49"/>
  <c r="AB212" i="49"/>
  <c r="EB194" i="49"/>
  <c r="EB212" i="49"/>
  <c r="BP194" i="49"/>
  <c r="BP212" i="49"/>
  <c r="DK194" i="49"/>
  <c r="DK212" i="49"/>
  <c r="AY194" i="49"/>
  <c r="AY212" i="49"/>
  <c r="DN194" i="49"/>
  <c r="DN212" i="49"/>
  <c r="CA194" i="49"/>
  <c r="CA212" i="49"/>
  <c r="DQ194" i="49"/>
  <c r="DQ212" i="49"/>
  <c r="BE194" i="49"/>
  <c r="BE212" i="49"/>
  <c r="DP194" i="49"/>
  <c r="DP212" i="49"/>
  <c r="BD194" i="49"/>
  <c r="BD212" i="49"/>
  <c r="CY194" i="49"/>
  <c r="CY212" i="49"/>
  <c r="N194" i="49"/>
  <c r="N212" i="49"/>
  <c r="BB194" i="49"/>
  <c r="BB212" i="49"/>
  <c r="AE194" i="49"/>
  <c r="AE212" i="49"/>
  <c r="CO194" i="49"/>
  <c r="CO212" i="49"/>
  <c r="DC194" i="49"/>
  <c r="DC212" i="49"/>
  <c r="AQ194" i="49"/>
  <c r="AQ212" i="49"/>
  <c r="CH194" i="49"/>
  <c r="CH212" i="49"/>
  <c r="AO194" i="49"/>
  <c r="AO212" i="49"/>
  <c r="O194" i="49"/>
  <c r="O212" i="49"/>
  <c r="BK194" i="49"/>
  <c r="BK212" i="49"/>
  <c r="CU194" i="49"/>
  <c r="CU212" i="49"/>
  <c r="AG194" i="49"/>
  <c r="AG212" i="49"/>
  <c r="CT194" i="49"/>
  <c r="CT212" i="49"/>
  <c r="DG194" i="49"/>
  <c r="DG212" i="49"/>
  <c r="DA194" i="49"/>
  <c r="DA212" i="49"/>
  <c r="AC194" i="49"/>
  <c r="AC212" i="49"/>
  <c r="CG194" i="49"/>
  <c r="CG212" i="49"/>
  <c r="DE194" i="49"/>
  <c r="DE212" i="49"/>
  <c r="K194" i="49"/>
  <c r="K212" i="49"/>
  <c r="CS194" i="49"/>
  <c r="CS212" i="49"/>
  <c r="Q194" i="49"/>
  <c r="Q212" i="49"/>
  <c r="DX194" i="49"/>
  <c r="DX212" i="49"/>
  <c r="DV194" i="49"/>
  <c r="DV212" i="49"/>
  <c r="AH194" i="49"/>
  <c r="AH212" i="49"/>
  <c r="CD194" i="49"/>
  <c r="CD212" i="49"/>
  <c r="BX194" i="49"/>
  <c r="BX212" i="49"/>
  <c r="AS194" i="49"/>
  <c r="AS212" i="49"/>
  <c r="CN194" i="49"/>
  <c r="CN212" i="49"/>
  <c r="U194" i="49"/>
  <c r="U212" i="49"/>
  <c r="BV194" i="49"/>
  <c r="BV212" i="49"/>
  <c r="BJ194" i="49"/>
  <c r="BJ212" i="49"/>
  <c r="CB194" i="49"/>
  <c r="CB212" i="49"/>
  <c r="BL194" i="49"/>
  <c r="BL212" i="49"/>
  <c r="BR194" i="49"/>
  <c r="BR212" i="49"/>
  <c r="V194" i="49"/>
  <c r="V212" i="49"/>
  <c r="EA194" i="49"/>
  <c r="EA212" i="49"/>
  <c r="BO194" i="49"/>
  <c r="BO212" i="49"/>
  <c r="BN194" i="49"/>
  <c r="BN212" i="49"/>
  <c r="AM194" i="49"/>
  <c r="AM212" i="49"/>
  <c r="H162" i="50"/>
  <c r="H162" i="53"/>
  <c r="H162" i="51"/>
  <c r="H162" i="52"/>
  <c r="H162" i="49"/>
  <c r="H178" i="50"/>
  <c r="H178" i="51"/>
  <c r="H178" i="53"/>
  <c r="H178" i="49"/>
  <c r="H178" i="52"/>
  <c r="H169" i="51"/>
  <c r="H169" i="50"/>
  <c r="H169" i="52"/>
  <c r="H169" i="49"/>
  <c r="H169" i="53"/>
  <c r="DM318" i="56"/>
  <c r="DZ318" i="56"/>
  <c r="BY318" i="56"/>
  <c r="DU327" i="56"/>
  <c r="DT319" i="56"/>
  <c r="DV319" i="56"/>
  <c r="DZ343" i="56"/>
  <c r="DI318" i="56"/>
  <c r="K318" i="56"/>
  <c r="DA318" i="56"/>
  <c r="BN318" i="56"/>
  <c r="DG318" i="56"/>
  <c r="BE318" i="56"/>
  <c r="DN318" i="56"/>
  <c r="DL318" i="56"/>
  <c r="BL318" i="56"/>
  <c r="AK318" i="56"/>
  <c r="AU318" i="56"/>
  <c r="DS318" i="56"/>
  <c r="AM318" i="56"/>
  <c r="DE318" i="56"/>
  <c r="AE318" i="56"/>
  <c r="DW335" i="56"/>
  <c r="CS318" i="56"/>
  <c r="BD318" i="56"/>
  <c r="DV327" i="56"/>
  <c r="DT327" i="56"/>
  <c r="DZ335" i="56"/>
  <c r="DT343" i="56"/>
  <c r="DW318" i="56"/>
  <c r="J318" i="56"/>
  <c r="DO318" i="56"/>
  <c r="CL318" i="56"/>
  <c r="I318" i="56"/>
  <c r="BW318" i="56"/>
  <c r="BC318" i="56"/>
  <c r="DD318" i="56"/>
  <c r="AL318" i="56"/>
  <c r="CR318" i="56"/>
  <c r="AD318" i="56"/>
  <c r="CE318" i="56"/>
  <c r="V318" i="56"/>
  <c r="BO318" i="56"/>
  <c r="DF318" i="56"/>
  <c r="AN318" i="56"/>
  <c r="DY319" i="56"/>
  <c r="DT335" i="56"/>
  <c r="DV335" i="56"/>
  <c r="DY335" i="56"/>
  <c r="DY343" i="56"/>
  <c r="CZ318" i="56"/>
  <c r="AS318" i="56"/>
  <c r="BV318" i="56"/>
  <c r="M318" i="56"/>
  <c r="DT318" i="56"/>
  <c r="AO318" i="56"/>
  <c r="CJ318" i="56"/>
  <c r="BK318" i="56"/>
  <c r="DR318" i="56"/>
  <c r="AT318" i="56"/>
  <c r="CO318" i="56"/>
  <c r="AJ318" i="56"/>
  <c r="CD318" i="56"/>
  <c r="AB318" i="56"/>
  <c r="BM318" i="56"/>
  <c r="T318" i="56"/>
  <c r="DV318" i="56"/>
  <c r="L318" i="56"/>
  <c r="BF318" i="56"/>
  <c r="DK318" i="56"/>
  <c r="DU319" i="56"/>
  <c r="DV343" i="56"/>
  <c r="CM318" i="56"/>
  <c r="BZ318" i="56"/>
  <c r="AG318" i="56"/>
  <c r="BR318" i="56"/>
  <c r="CV318" i="56"/>
  <c r="P318" i="56"/>
  <c r="AC318" i="56"/>
  <c r="BB318" i="56"/>
  <c r="DC318" i="56"/>
  <c r="AR318" i="56"/>
  <c r="BI318" i="56"/>
  <c r="AI318" i="56"/>
  <c r="DY318" i="56"/>
  <c r="AA318" i="56"/>
  <c r="DQ318" i="56"/>
  <c r="S318" i="56"/>
  <c r="CG318" i="56"/>
  <c r="DW327" i="56"/>
  <c r="DX319" i="56"/>
  <c r="DX335" i="56"/>
  <c r="DX343" i="56"/>
  <c r="DU318" i="56"/>
  <c r="AF318" i="56"/>
  <c r="DJ318" i="56"/>
  <c r="X318" i="56"/>
  <c r="BT318" i="56"/>
  <c r="BJ318" i="56"/>
  <c r="DP318" i="56"/>
  <c r="AZ318" i="56"/>
  <c r="CB318" i="56"/>
  <c r="AQ318" i="56"/>
  <c r="BU318" i="56"/>
  <c r="AH318" i="56"/>
  <c r="BA318" i="56"/>
  <c r="Z318" i="56"/>
  <c r="U318" i="56"/>
  <c r="R318" i="56"/>
  <c r="Q318" i="56"/>
  <c r="CY318" i="56"/>
  <c r="AV318" i="56"/>
  <c r="DZ319" i="56"/>
  <c r="DU335" i="56"/>
  <c r="CT318" i="56"/>
  <c r="W318" i="56"/>
  <c r="CF318" i="56"/>
  <c r="O318" i="56"/>
  <c r="BH318" i="56"/>
  <c r="CN318" i="56"/>
  <c r="AY318" i="56"/>
  <c r="CC318" i="56"/>
  <c r="AP318" i="56"/>
  <c r="CI318" i="56"/>
  <c r="BX318" i="56"/>
  <c r="CA318" i="56"/>
  <c r="DH318" i="56"/>
  <c r="BS318" i="56"/>
  <c r="CW318" i="56"/>
  <c r="DW319" i="56"/>
  <c r="DZ327" i="56"/>
  <c r="DX327" i="56"/>
  <c r="DY327" i="56"/>
  <c r="DW343" i="56"/>
  <c r="DU343" i="56"/>
  <c r="BQ318" i="56"/>
  <c r="N318" i="56"/>
  <c r="Y318" i="56"/>
  <c r="BP318" i="56"/>
  <c r="DB318" i="56"/>
  <c r="BG318" i="56"/>
  <c r="CK318" i="56"/>
  <c r="AX318" i="56"/>
  <c r="CQ318" i="56"/>
  <c r="CU318" i="56"/>
  <c r="CX318" i="56"/>
  <c r="AW318" i="56"/>
  <c r="CP318" i="56"/>
  <c r="DX318" i="56"/>
  <c r="CH318" i="56"/>
  <c r="AC356" i="59"/>
  <c r="Q349" i="59"/>
  <c r="P356" i="59"/>
  <c r="Z349" i="59"/>
  <c r="AB356" i="59"/>
  <c r="AG349" i="59"/>
  <c r="X349" i="59"/>
  <c r="AA356" i="59"/>
  <c r="AF349" i="59"/>
  <c r="Z356" i="59"/>
  <c r="U349" i="59"/>
  <c r="AD349" i="59"/>
  <c r="T349" i="59"/>
  <c r="N356" i="59"/>
  <c r="E349" i="56"/>
  <c r="L363" i="59"/>
  <c r="E350" i="56"/>
  <c r="X356" i="59"/>
  <c r="L356" i="59"/>
  <c r="J349" i="59"/>
  <c r="E348" i="56"/>
  <c r="AG356" i="59"/>
  <c r="K356" i="59"/>
  <c r="AF356" i="59"/>
  <c r="J356" i="59"/>
  <c r="AG340" i="59"/>
  <c r="E347" i="56"/>
  <c r="AH363" i="59"/>
  <c r="AG363" i="59"/>
  <c r="R363" i="59"/>
  <c r="AE363" i="59"/>
  <c r="Q363" i="59"/>
  <c r="O363" i="59"/>
  <c r="AE356" i="59"/>
  <c r="W356" i="59"/>
  <c r="O356" i="59"/>
  <c r="K363" i="59"/>
  <c r="N349" i="59"/>
  <c r="V356" i="59"/>
  <c r="J363" i="59"/>
  <c r="M349" i="59"/>
  <c r="W340" i="59"/>
  <c r="O340" i="59"/>
  <c r="V340" i="59"/>
  <c r="N340" i="59"/>
  <c r="AC340" i="59"/>
  <c r="L340" i="59"/>
  <c r="AD363" i="59"/>
  <c r="V363" i="59"/>
  <c r="N363" i="59"/>
  <c r="AA349" i="59"/>
  <c r="S349" i="59"/>
  <c r="X340" i="59"/>
  <c r="AA340" i="59"/>
  <c r="S340" i="59"/>
  <c r="K340" i="59"/>
  <c r="J370" i="59"/>
  <c r="U363" i="59"/>
  <c r="M363" i="59"/>
  <c r="AH340" i="59"/>
  <c r="Z340" i="59"/>
  <c r="R340" i="59"/>
  <c r="AB363" i="59"/>
  <c r="T363" i="59"/>
  <c r="AM355" i="51"/>
  <c r="AM356" i="51" s="1"/>
  <c r="AM358" i="51" s="1"/>
  <c r="P355" i="51"/>
  <c r="P356" i="51" s="1"/>
  <c r="P358" i="51" s="1"/>
  <c r="CB355" i="51"/>
  <c r="CB356" i="51" s="1"/>
  <c r="CB358" i="51" s="1"/>
  <c r="BM355" i="51"/>
  <c r="BM356" i="51" s="1"/>
  <c r="BM358" i="51" s="1"/>
  <c r="BV355" i="51"/>
  <c r="BV356" i="51" s="1"/>
  <c r="BV358" i="51" s="1"/>
  <c r="L355" i="51"/>
  <c r="L356" i="51" s="1"/>
  <c r="L358" i="51" s="1"/>
  <c r="BX355" i="51"/>
  <c r="BX356" i="51" s="1"/>
  <c r="BX358" i="51" s="1"/>
  <c r="AC355" i="51"/>
  <c r="AC356" i="51" s="1"/>
  <c r="AC358" i="51" s="1"/>
  <c r="AI355" i="51"/>
  <c r="AI356" i="51" s="1"/>
  <c r="AI358" i="51" s="1"/>
  <c r="AK355" i="51"/>
  <c r="AK356" i="51" s="1"/>
  <c r="AK358" i="51" s="1"/>
  <c r="AL355" i="51"/>
  <c r="AL356" i="51" s="1"/>
  <c r="AL358" i="51" s="1"/>
  <c r="V355" i="51"/>
  <c r="V356" i="51" s="1"/>
  <c r="V358" i="51" s="1"/>
  <c r="AQ355" i="51"/>
  <c r="AQ356" i="51" s="1"/>
  <c r="AQ358" i="51" s="1"/>
  <c r="EA355" i="51"/>
  <c r="EA356" i="51" s="1"/>
  <c r="EA358" i="51" s="1"/>
  <c r="DF355" i="51"/>
  <c r="DF356" i="51" s="1"/>
  <c r="DF358" i="51" s="1"/>
  <c r="AU355" i="51"/>
  <c r="AU356" i="51" s="1"/>
  <c r="AU358" i="51" s="1"/>
  <c r="X355" i="51"/>
  <c r="X356" i="51" s="1"/>
  <c r="X358" i="51" s="1"/>
  <c r="CJ355" i="51"/>
  <c r="CJ356" i="51" s="1"/>
  <c r="CJ358" i="51" s="1"/>
  <c r="R355" i="51"/>
  <c r="R356" i="51" s="1"/>
  <c r="R358" i="51" s="1"/>
  <c r="CD355" i="51"/>
  <c r="CD356" i="51" s="1"/>
  <c r="CD358" i="51" s="1"/>
  <c r="T355" i="51"/>
  <c r="T356" i="51" s="1"/>
  <c r="T358" i="51" s="1"/>
  <c r="CF355" i="51"/>
  <c r="CF356" i="51" s="1"/>
  <c r="CF358" i="51" s="1"/>
  <c r="AY355" i="51"/>
  <c r="AY356" i="51" s="1"/>
  <c r="AY358" i="51" s="1"/>
  <c r="BB355" i="51"/>
  <c r="BB356" i="51" s="1"/>
  <c r="BB358" i="51" s="1"/>
  <c r="BG355" i="51"/>
  <c r="BG356" i="51" s="1"/>
  <c r="BG358" i="51" s="1"/>
  <c r="BI355" i="51"/>
  <c r="BI356" i="51" s="1"/>
  <c r="BI358" i="51" s="1"/>
  <c r="AS355" i="51"/>
  <c r="AS356" i="51" s="1"/>
  <c r="AS358" i="51" s="1"/>
  <c r="CK355" i="51"/>
  <c r="CK356" i="51" s="1"/>
  <c r="CK358" i="51" s="1"/>
  <c r="K355" i="51"/>
  <c r="K356" i="51" s="1"/>
  <c r="K358" i="51" s="1"/>
  <c r="BA355" i="51"/>
  <c r="BA356" i="51" s="1"/>
  <c r="BA358" i="51" s="1"/>
  <c r="BC355" i="51"/>
  <c r="BC356" i="51" s="1"/>
  <c r="BC358" i="51" s="1"/>
  <c r="AF355" i="51"/>
  <c r="AF356" i="51" s="1"/>
  <c r="AF358" i="51" s="1"/>
  <c r="Q355" i="51"/>
  <c r="Q356" i="51" s="1"/>
  <c r="Q358" i="51" s="1"/>
  <c r="Z355" i="51"/>
  <c r="Z356" i="51" s="1"/>
  <c r="Z358" i="51" s="1"/>
  <c r="CL355" i="51"/>
  <c r="CL356" i="51" s="1"/>
  <c r="CL358" i="51" s="1"/>
  <c r="AB355" i="51"/>
  <c r="AB356" i="51" s="1"/>
  <c r="AB358" i="51" s="1"/>
  <c r="CN355" i="51"/>
  <c r="CN356" i="51" s="1"/>
  <c r="CN358" i="51" s="1"/>
  <c r="BR355" i="51"/>
  <c r="BR356" i="51" s="1"/>
  <c r="BR358" i="51" s="1"/>
  <c r="BW355" i="51"/>
  <c r="BW356" i="51" s="1"/>
  <c r="BW358" i="51" s="1"/>
  <c r="BY355" i="51"/>
  <c r="BY356" i="51" s="1"/>
  <c r="BY358" i="51" s="1"/>
  <c r="BZ355" i="51"/>
  <c r="BZ356" i="51" s="1"/>
  <c r="BZ358" i="51" s="1"/>
  <c r="BO355" i="51"/>
  <c r="BO356" i="51" s="1"/>
  <c r="BO358" i="51" s="1"/>
  <c r="DP355" i="51"/>
  <c r="DP356" i="51" s="1"/>
  <c r="DP358" i="51" s="1"/>
  <c r="CG355" i="51"/>
  <c r="CG356" i="51" s="1"/>
  <c r="CG358" i="51" s="1"/>
  <c r="DH355" i="51"/>
  <c r="DH356" i="51" s="1"/>
  <c r="DH358" i="51" s="1"/>
  <c r="BK355" i="51"/>
  <c r="BK356" i="51" s="1"/>
  <c r="BK358" i="51" s="1"/>
  <c r="AN355" i="51"/>
  <c r="AN356" i="51" s="1"/>
  <c r="AN358" i="51" s="1"/>
  <c r="Y355" i="51"/>
  <c r="Y356" i="51" s="1"/>
  <c r="Y358" i="51" s="1"/>
  <c r="AH355" i="51"/>
  <c r="AH356" i="51" s="1"/>
  <c r="AH358" i="51" s="1"/>
  <c r="CT355" i="51"/>
  <c r="CT356" i="51" s="1"/>
  <c r="CT358" i="51" s="1"/>
  <c r="AJ355" i="51"/>
  <c r="AJ356" i="51" s="1"/>
  <c r="AJ358" i="51" s="1"/>
  <c r="CV355" i="51"/>
  <c r="CV356" i="51" s="1"/>
  <c r="CV358" i="51" s="1"/>
  <c r="CH355" i="51"/>
  <c r="CH356" i="51" s="1"/>
  <c r="CH358" i="51" s="1"/>
  <c r="CM355" i="51"/>
  <c r="CM356" i="51" s="1"/>
  <c r="CM358" i="51" s="1"/>
  <c r="CO355" i="51"/>
  <c r="CO356" i="51" s="1"/>
  <c r="CO358" i="51" s="1"/>
  <c r="CP355" i="51"/>
  <c r="CP356" i="51" s="1"/>
  <c r="CP358" i="51" s="1"/>
  <c r="CE355" i="51"/>
  <c r="CE356" i="51" s="1"/>
  <c r="CE358" i="51" s="1"/>
  <c r="AT355" i="51"/>
  <c r="AT356" i="51" s="1"/>
  <c r="AT358" i="51" s="1"/>
  <c r="U355" i="51"/>
  <c r="U356" i="51" s="1"/>
  <c r="U358" i="51" s="1"/>
  <c r="BQ355" i="51"/>
  <c r="BQ356" i="51" s="1"/>
  <c r="BQ358" i="51" s="1"/>
  <c r="BS355" i="51"/>
  <c r="BS356" i="51" s="1"/>
  <c r="BS358" i="51" s="1"/>
  <c r="AV355" i="51"/>
  <c r="AV356" i="51" s="1"/>
  <c r="AV358" i="51" s="1"/>
  <c r="AG355" i="51"/>
  <c r="AG356" i="51" s="1"/>
  <c r="AG358" i="51" s="1"/>
  <c r="AP355" i="51"/>
  <c r="AP356" i="51" s="1"/>
  <c r="AP358" i="51" s="1"/>
  <c r="DB355" i="51"/>
  <c r="DB356" i="51" s="1"/>
  <c r="DB358" i="51" s="1"/>
  <c r="AR355" i="51"/>
  <c r="AR356" i="51" s="1"/>
  <c r="AR358" i="51" s="1"/>
  <c r="DD355" i="51"/>
  <c r="DD356" i="51" s="1"/>
  <c r="DD358" i="51" s="1"/>
  <c r="CW355" i="51"/>
  <c r="CW356" i="51" s="1"/>
  <c r="CW358" i="51" s="1"/>
  <c r="CY355" i="51"/>
  <c r="CY356" i="51" s="1"/>
  <c r="CY358" i="51" s="1"/>
  <c r="CZ355" i="51"/>
  <c r="CZ356" i="51" s="1"/>
  <c r="CZ358" i="51" s="1"/>
  <c r="DA355" i="51"/>
  <c r="DA356" i="51" s="1"/>
  <c r="DA358" i="51" s="1"/>
  <c r="CS355" i="51"/>
  <c r="CS356" i="51" s="1"/>
  <c r="CS358" i="51" s="1"/>
  <c r="CR355" i="51"/>
  <c r="CR356" i="51" s="1"/>
  <c r="CR358" i="51" s="1"/>
  <c r="CU355" i="51"/>
  <c r="CU356" i="51" s="1"/>
  <c r="CU358" i="51" s="1"/>
  <c r="DN355" i="51"/>
  <c r="DN356" i="51" s="1"/>
  <c r="DN358" i="51" s="1"/>
  <c r="O355" i="51"/>
  <c r="O356" i="51" s="1"/>
  <c r="O358" i="51" s="1"/>
  <c r="CA355" i="51"/>
  <c r="CA356" i="51" s="1"/>
  <c r="CA358" i="51" s="1"/>
  <c r="BD355" i="51"/>
  <c r="BD356" i="51" s="1"/>
  <c r="BD358" i="51" s="1"/>
  <c r="AO355" i="51"/>
  <c r="AO356" i="51" s="1"/>
  <c r="AO358" i="51" s="1"/>
  <c r="AX355" i="51"/>
  <c r="AX356" i="51" s="1"/>
  <c r="AX358" i="51" s="1"/>
  <c r="DJ355" i="51"/>
  <c r="DJ356" i="51" s="1"/>
  <c r="DJ358" i="51" s="1"/>
  <c r="AZ355" i="51"/>
  <c r="AZ356" i="51" s="1"/>
  <c r="AZ358" i="51" s="1"/>
  <c r="DL355" i="51"/>
  <c r="DL356" i="51" s="1"/>
  <c r="DL358" i="51" s="1"/>
  <c r="DG355" i="51"/>
  <c r="DG356" i="51" s="1"/>
  <c r="DG358" i="51" s="1"/>
  <c r="DI355" i="51"/>
  <c r="DI356" i="51" s="1"/>
  <c r="DI358" i="51" s="1"/>
  <c r="DK355" i="51"/>
  <c r="DK356" i="51" s="1"/>
  <c r="DK358" i="51" s="1"/>
  <c r="DM355" i="51"/>
  <c r="DM356" i="51" s="1"/>
  <c r="DM358" i="51" s="1"/>
  <c r="DE355" i="51"/>
  <c r="DE356" i="51" s="1"/>
  <c r="DE358" i="51" s="1"/>
  <c r="DS355" i="51"/>
  <c r="DS356" i="51" s="1"/>
  <c r="DS358" i="51" s="1"/>
  <c r="AA355" i="51"/>
  <c r="AA356" i="51" s="1"/>
  <c r="AA358" i="51" s="1"/>
  <c r="BU355" i="51"/>
  <c r="BU356" i="51" s="1"/>
  <c r="BU358" i="51" s="1"/>
  <c r="W355" i="51"/>
  <c r="W356" i="51" s="1"/>
  <c r="W358" i="51" s="1"/>
  <c r="CI355" i="51"/>
  <c r="CI356" i="51" s="1"/>
  <c r="CI358" i="51" s="1"/>
  <c r="BL355" i="51"/>
  <c r="BL356" i="51" s="1"/>
  <c r="BL358" i="51" s="1"/>
  <c r="AW355" i="51"/>
  <c r="AW356" i="51" s="1"/>
  <c r="AW358" i="51" s="1"/>
  <c r="BF355" i="51"/>
  <c r="BF356" i="51" s="1"/>
  <c r="BF358" i="51" s="1"/>
  <c r="DR355" i="51"/>
  <c r="DR356" i="51" s="1"/>
  <c r="DR358" i="51" s="1"/>
  <c r="BH355" i="51"/>
  <c r="BH356" i="51" s="1"/>
  <c r="BH358" i="51" s="1"/>
  <c r="DT355" i="51"/>
  <c r="DT356" i="51" s="1"/>
  <c r="DT358" i="51" s="1"/>
  <c r="DQ355" i="51"/>
  <c r="DQ356" i="51" s="1"/>
  <c r="DQ358" i="51" s="1"/>
  <c r="DU355" i="51"/>
  <c r="DU356" i="51" s="1"/>
  <c r="DU358" i="51" s="1"/>
  <c r="DV355" i="51"/>
  <c r="DV356" i="51" s="1"/>
  <c r="DV358" i="51" s="1"/>
  <c r="DW355" i="51"/>
  <c r="DW356" i="51" s="1"/>
  <c r="DW358" i="51" s="1"/>
  <c r="DO355" i="51"/>
  <c r="DO356" i="51" s="1"/>
  <c r="DO358" i="51" s="1"/>
  <c r="BJ355" i="51"/>
  <c r="BJ356" i="51" s="1"/>
  <c r="BJ358" i="51" s="1"/>
  <c r="DC355" i="51"/>
  <c r="DC356" i="51" s="1"/>
  <c r="DC358" i="51" s="1"/>
  <c r="DX355" i="51"/>
  <c r="DX356" i="51" s="1"/>
  <c r="DX358" i="51" s="1"/>
  <c r="AE355" i="51"/>
  <c r="AE356" i="51" s="1"/>
  <c r="AE358" i="51" s="1"/>
  <c r="CQ355" i="51"/>
  <c r="CQ356" i="51" s="1"/>
  <c r="CQ358" i="51" s="1"/>
  <c r="BT355" i="51"/>
  <c r="BT356" i="51" s="1"/>
  <c r="BT358" i="51" s="1"/>
  <c r="BE355" i="51"/>
  <c r="BE356" i="51" s="1"/>
  <c r="BE358" i="51" s="1"/>
  <c r="BN355" i="51"/>
  <c r="BN356" i="51" s="1"/>
  <c r="BN358" i="51" s="1"/>
  <c r="DZ355" i="51"/>
  <c r="DZ356" i="51" s="1"/>
  <c r="DZ358" i="51" s="1"/>
  <c r="BP355" i="51"/>
  <c r="BP356" i="51" s="1"/>
  <c r="BP358" i="51" s="1"/>
  <c r="EB355" i="51"/>
  <c r="EB356" i="51" s="1"/>
  <c r="EB358" i="51" s="1"/>
  <c r="M355" i="51"/>
  <c r="M356" i="51" s="1"/>
  <c r="M358" i="51" s="1"/>
  <c r="N355" i="51"/>
  <c r="N356" i="51" s="1"/>
  <c r="N358" i="51" s="1"/>
  <c r="S355" i="51"/>
  <c r="S356" i="51" s="1"/>
  <c r="S358" i="51" s="1"/>
  <c r="J355" i="51"/>
  <c r="J356" i="51" s="1"/>
  <c r="J358" i="51" s="1"/>
  <c r="DY355" i="51"/>
  <c r="DY356" i="51" s="1"/>
  <c r="DY358" i="51" s="1"/>
  <c r="CX355" i="51"/>
  <c r="CX356" i="51" s="1"/>
  <c r="CX358" i="51" s="1"/>
  <c r="AD355" i="51"/>
  <c r="AD356" i="51" s="1"/>
  <c r="AD358" i="51" s="1"/>
  <c r="CC355" i="51"/>
  <c r="CC356" i="51" s="1"/>
  <c r="CC358" i="51" s="1"/>
  <c r="CE355" i="49"/>
  <c r="CE356" i="49" s="1"/>
  <c r="CE358" i="49" s="1"/>
  <c r="CA355" i="49"/>
  <c r="CA356" i="49" s="1"/>
  <c r="CA358" i="49" s="1"/>
  <c r="AI355" i="49"/>
  <c r="AI356" i="49" s="1"/>
  <c r="AI358" i="49" s="1"/>
  <c r="W355" i="49"/>
  <c r="W356" i="49" s="1"/>
  <c r="W358" i="49" s="1"/>
  <c r="BC355" i="49"/>
  <c r="BC356" i="49" s="1"/>
  <c r="BC358" i="49" s="1"/>
  <c r="EA355" i="49"/>
  <c r="EA356" i="49" s="1"/>
  <c r="EA358" i="49" s="1"/>
  <c r="DH355" i="49"/>
  <c r="DH356" i="49" s="1"/>
  <c r="DH358" i="49" s="1"/>
  <c r="AV355" i="49"/>
  <c r="AV356" i="49" s="1"/>
  <c r="AV358" i="49" s="1"/>
  <c r="CX355" i="49"/>
  <c r="CX356" i="49" s="1"/>
  <c r="CX358" i="49" s="1"/>
  <c r="AL355" i="49"/>
  <c r="AL356" i="49" s="1"/>
  <c r="AL358" i="49" s="1"/>
  <c r="CO355" i="49"/>
  <c r="CO356" i="49" s="1"/>
  <c r="CO358" i="49" s="1"/>
  <c r="AC355" i="49"/>
  <c r="AC356" i="49" s="1"/>
  <c r="AC358" i="49" s="1"/>
  <c r="CN355" i="49"/>
  <c r="CN356" i="49" s="1"/>
  <c r="CN358" i="49" s="1"/>
  <c r="AB355" i="49"/>
  <c r="AB356" i="49" s="1"/>
  <c r="AB358" i="49" s="1"/>
  <c r="CL355" i="49"/>
  <c r="CL356" i="49" s="1"/>
  <c r="CL358" i="49" s="1"/>
  <c r="Z355" i="49"/>
  <c r="Z356" i="49" s="1"/>
  <c r="Z358" i="49" s="1"/>
  <c r="BD339" i="49"/>
  <c r="BD340" i="49" s="1"/>
  <c r="BD342" i="49" s="1"/>
  <c r="DI339" i="49"/>
  <c r="DI340" i="49" s="1"/>
  <c r="DI342" i="49" s="1"/>
  <c r="DH339" i="49"/>
  <c r="DH340" i="49" s="1"/>
  <c r="DH342" i="49" s="1"/>
  <c r="DG339" i="49"/>
  <c r="DG340" i="49" s="1"/>
  <c r="DG342" i="49" s="1"/>
  <c r="BL339" i="49"/>
  <c r="BL340" i="49" s="1"/>
  <c r="BL342" i="49" s="1"/>
  <c r="Q339" i="49"/>
  <c r="Q340" i="49" s="1"/>
  <c r="Q342" i="49" s="1"/>
  <c r="CO339" i="49"/>
  <c r="CO340" i="49" s="1"/>
  <c r="CO342" i="49" s="1"/>
  <c r="AC339" i="49"/>
  <c r="AC340" i="49" s="1"/>
  <c r="AC342" i="49" s="1"/>
  <c r="CN339" i="49"/>
  <c r="CN340" i="49" s="1"/>
  <c r="CN342" i="49" s="1"/>
  <c r="CV339" i="49"/>
  <c r="CV340" i="49" s="1"/>
  <c r="CV342" i="49" s="1"/>
  <c r="DC339" i="49"/>
  <c r="DC340" i="49" s="1"/>
  <c r="DC342" i="49" s="1"/>
  <c r="AQ339" i="49"/>
  <c r="AQ340" i="49" s="1"/>
  <c r="AQ342" i="49" s="1"/>
  <c r="N339" i="49"/>
  <c r="N340" i="49" s="1"/>
  <c r="N342" i="49" s="1"/>
  <c r="DR339" i="49"/>
  <c r="DR340" i="49" s="1"/>
  <c r="DR342" i="49" s="1"/>
  <c r="BF339" i="49"/>
  <c r="BF340" i="49" s="1"/>
  <c r="BF342" i="49" s="1"/>
  <c r="AJ362" i="49"/>
  <c r="AJ363" i="49" s="1"/>
  <c r="AJ365" i="49" s="1"/>
  <c r="Z362" i="49"/>
  <c r="Z363" i="49" s="1"/>
  <c r="Z365" i="49" s="1"/>
  <c r="N362" i="49"/>
  <c r="N363" i="49" s="1"/>
  <c r="N365" i="49" s="1"/>
  <c r="AL362" i="49"/>
  <c r="AL363" i="49" s="1"/>
  <c r="AL365" i="49" s="1"/>
  <c r="AK362" i="49"/>
  <c r="AK363" i="49" s="1"/>
  <c r="AK365" i="49" s="1"/>
  <c r="BH362" i="49"/>
  <c r="BH363" i="49" s="1"/>
  <c r="BH365" i="49" s="1"/>
  <c r="BR362" i="49"/>
  <c r="BR363" i="49" s="1"/>
  <c r="BR365" i="49" s="1"/>
  <c r="CD362" i="49"/>
  <c r="CD363" i="49" s="1"/>
  <c r="CD365" i="49" s="1"/>
  <c r="DB362" i="49"/>
  <c r="DB363" i="49" s="1"/>
  <c r="DB365" i="49" s="1"/>
  <c r="EA362" i="49"/>
  <c r="EA363" i="49" s="1"/>
  <c r="EA365" i="49" s="1"/>
  <c r="BO362" i="49"/>
  <c r="BO363" i="49" s="1"/>
  <c r="BO365" i="49" s="1"/>
  <c r="J362" i="49"/>
  <c r="BU362" i="49"/>
  <c r="BU363" i="49" s="1"/>
  <c r="BU365" i="49" s="1"/>
  <c r="DX362" i="49"/>
  <c r="DX363" i="49" s="1"/>
  <c r="DX365" i="49" s="1"/>
  <c r="BL362" i="49"/>
  <c r="BL363" i="49" s="1"/>
  <c r="BL365" i="49" s="1"/>
  <c r="BS339" i="50"/>
  <c r="BS340" i="50" s="1"/>
  <c r="BS342" i="50" s="1"/>
  <c r="P339" i="50"/>
  <c r="P340" i="50" s="1"/>
  <c r="P342" i="50" s="1"/>
  <c r="CB339" i="50"/>
  <c r="CB340" i="50" s="1"/>
  <c r="CB342" i="50" s="1"/>
  <c r="Z339" i="50"/>
  <c r="Z340" i="50" s="1"/>
  <c r="Z342" i="50" s="1"/>
  <c r="CL339" i="50"/>
  <c r="CL340" i="50" s="1"/>
  <c r="CL342" i="50" s="1"/>
  <c r="V339" i="50"/>
  <c r="V340" i="50" s="1"/>
  <c r="V342" i="50" s="1"/>
  <c r="Y339" i="50"/>
  <c r="Y340" i="50" s="1"/>
  <c r="Y342" i="50" s="1"/>
  <c r="AA339" i="50"/>
  <c r="AA340" i="50" s="1"/>
  <c r="AA342" i="50" s="1"/>
  <c r="DY339" i="50"/>
  <c r="DY340" i="50" s="1"/>
  <c r="DY342" i="50" s="1"/>
  <c r="BO339" i="50"/>
  <c r="BO340" i="50" s="1"/>
  <c r="BO342" i="50" s="1"/>
  <c r="BB339" i="50"/>
  <c r="BB340" i="50" s="1"/>
  <c r="BB342" i="50" s="1"/>
  <c r="BE339" i="50"/>
  <c r="BE340" i="50" s="1"/>
  <c r="BE342" i="50" s="1"/>
  <c r="AG339" i="50"/>
  <c r="AG340" i="50" s="1"/>
  <c r="AG342" i="50" s="1"/>
  <c r="AI339" i="50"/>
  <c r="AI340" i="50" s="1"/>
  <c r="AI342" i="50" s="1"/>
  <c r="CG339" i="50"/>
  <c r="CG340" i="50" s="1"/>
  <c r="CG342" i="50" s="1"/>
  <c r="O339" i="50"/>
  <c r="O340" i="50" s="1"/>
  <c r="O342" i="50" s="1"/>
  <c r="CA339" i="50"/>
  <c r="CA340" i="50" s="1"/>
  <c r="CA342" i="50" s="1"/>
  <c r="X339" i="50"/>
  <c r="X340" i="50" s="1"/>
  <c r="X342" i="50" s="1"/>
  <c r="CJ339" i="50"/>
  <c r="CJ340" i="50" s="1"/>
  <c r="CJ342" i="50" s="1"/>
  <c r="AH339" i="50"/>
  <c r="AH340" i="50" s="1"/>
  <c r="AH342" i="50" s="1"/>
  <c r="CT339" i="50"/>
  <c r="CT340" i="50" s="1"/>
  <c r="CT342" i="50" s="1"/>
  <c r="AJ339" i="50"/>
  <c r="AJ340" i="50" s="1"/>
  <c r="AJ342" i="50" s="1"/>
  <c r="AK339" i="50"/>
  <c r="AK340" i="50" s="1"/>
  <c r="AK342" i="50" s="1"/>
  <c r="AL339" i="50"/>
  <c r="AL340" i="50" s="1"/>
  <c r="AL342" i="50" s="1"/>
  <c r="AC339" i="50"/>
  <c r="AC340" i="50" s="1"/>
  <c r="AC342" i="50" s="1"/>
  <c r="BZ339" i="50"/>
  <c r="BZ340" i="50" s="1"/>
  <c r="BZ342" i="50" s="1"/>
  <c r="CC339" i="50"/>
  <c r="CC340" i="50" s="1"/>
  <c r="CC342" i="50" s="1"/>
  <c r="BQ339" i="50"/>
  <c r="BQ340" i="50" s="1"/>
  <c r="BQ342" i="50" s="1"/>
  <c r="AS339" i="50"/>
  <c r="AS340" i="50" s="1"/>
  <c r="AS342" i="50" s="1"/>
  <c r="DK339" i="50"/>
  <c r="DK340" i="50" s="1"/>
  <c r="DK342" i="50" s="1"/>
  <c r="CU339" i="50"/>
  <c r="CU340" i="50" s="1"/>
  <c r="CU342" i="50" s="1"/>
  <c r="W339" i="50"/>
  <c r="W340" i="50" s="1"/>
  <c r="W342" i="50" s="1"/>
  <c r="CI339" i="50"/>
  <c r="CI340" i="50" s="1"/>
  <c r="CI342" i="50" s="1"/>
  <c r="AF339" i="50"/>
  <c r="AF340" i="50" s="1"/>
  <c r="AF342" i="50" s="1"/>
  <c r="CR339" i="50"/>
  <c r="CR340" i="50" s="1"/>
  <c r="CR342" i="50" s="1"/>
  <c r="AP339" i="50"/>
  <c r="AP340" i="50" s="1"/>
  <c r="AP342" i="50" s="1"/>
  <c r="DB339" i="50"/>
  <c r="DB340" i="50" s="1"/>
  <c r="DB342" i="50" s="1"/>
  <c r="AW339" i="50"/>
  <c r="AW340" i="50" s="1"/>
  <c r="AW342" i="50" s="1"/>
  <c r="AY339" i="50"/>
  <c r="AY340" i="50" s="1"/>
  <c r="AY342" i="50" s="1"/>
  <c r="AZ339" i="50"/>
  <c r="AZ340" i="50" s="1"/>
  <c r="AZ342" i="50" s="1"/>
  <c r="BP339" i="50"/>
  <c r="BP340" i="50" s="1"/>
  <c r="BP342" i="50" s="1"/>
  <c r="CN339" i="50"/>
  <c r="CN340" i="50" s="1"/>
  <c r="CN342" i="50" s="1"/>
  <c r="DC339" i="50"/>
  <c r="DC340" i="50" s="1"/>
  <c r="DC342" i="50" s="1"/>
  <c r="CE339" i="50"/>
  <c r="CE340" i="50" s="1"/>
  <c r="CE342" i="50" s="1"/>
  <c r="BG339" i="50"/>
  <c r="BG340" i="50" s="1"/>
  <c r="BG342" i="50" s="1"/>
  <c r="AT339" i="50"/>
  <c r="AT340" i="50" s="1"/>
  <c r="AT342" i="50" s="1"/>
  <c r="DF339" i="50"/>
  <c r="DF340" i="50" s="1"/>
  <c r="DF342" i="50" s="1"/>
  <c r="AE339" i="50"/>
  <c r="AE340" i="50" s="1"/>
  <c r="AE342" i="50" s="1"/>
  <c r="CQ339" i="50"/>
  <c r="CQ340" i="50" s="1"/>
  <c r="CQ342" i="50" s="1"/>
  <c r="AN339" i="50"/>
  <c r="AN340" i="50" s="1"/>
  <c r="AN342" i="50" s="1"/>
  <c r="CZ339" i="50"/>
  <c r="CZ340" i="50" s="1"/>
  <c r="CZ342" i="50" s="1"/>
  <c r="AX339" i="50"/>
  <c r="AX340" i="50" s="1"/>
  <c r="AX342" i="50" s="1"/>
  <c r="DJ339" i="50"/>
  <c r="DJ340" i="50" s="1"/>
  <c r="DJ342" i="50" s="1"/>
  <c r="BI339" i="50"/>
  <c r="BI340" i="50" s="1"/>
  <c r="BI342" i="50" s="1"/>
  <c r="BJ339" i="50"/>
  <c r="BJ340" i="50" s="1"/>
  <c r="BJ342" i="50" s="1"/>
  <c r="BM339" i="50"/>
  <c r="BM340" i="50" s="1"/>
  <c r="BM342" i="50" s="1"/>
  <c r="DN339" i="50"/>
  <c r="DN340" i="50" s="1"/>
  <c r="DN342" i="50" s="1"/>
  <c r="DA339" i="50"/>
  <c r="DA340" i="50" s="1"/>
  <c r="DA342" i="50" s="1"/>
  <c r="EB339" i="50"/>
  <c r="EB340" i="50" s="1"/>
  <c r="EB342" i="50" s="1"/>
  <c r="CP339" i="50"/>
  <c r="CP340" i="50" s="1"/>
  <c r="CP342" i="50" s="1"/>
  <c r="BR339" i="50"/>
  <c r="BR340" i="50" s="1"/>
  <c r="BR342" i="50" s="1"/>
  <c r="DT339" i="50"/>
  <c r="DT340" i="50" s="1"/>
  <c r="DT342" i="50" s="1"/>
  <c r="DI339" i="50"/>
  <c r="DI340" i="50" s="1"/>
  <c r="DI342" i="50" s="1"/>
  <c r="AM339" i="50"/>
  <c r="AM340" i="50" s="1"/>
  <c r="AM342" i="50" s="1"/>
  <c r="CY339" i="50"/>
  <c r="CY340" i="50" s="1"/>
  <c r="CY342" i="50" s="1"/>
  <c r="AV339" i="50"/>
  <c r="AV340" i="50" s="1"/>
  <c r="AV342" i="50" s="1"/>
  <c r="DH339" i="50"/>
  <c r="DH340" i="50" s="1"/>
  <c r="DH342" i="50" s="1"/>
  <c r="BF339" i="50"/>
  <c r="BF340" i="50" s="1"/>
  <c r="BF342" i="50" s="1"/>
  <c r="DR339" i="50"/>
  <c r="DR340" i="50" s="1"/>
  <c r="DR342" i="50" s="1"/>
  <c r="BW339" i="50"/>
  <c r="BW340" i="50" s="1"/>
  <c r="BW342" i="50" s="1"/>
  <c r="BX339" i="50"/>
  <c r="BX340" i="50" s="1"/>
  <c r="BX342" i="50" s="1"/>
  <c r="BY339" i="50"/>
  <c r="BY340" i="50" s="1"/>
  <c r="BY342" i="50" s="1"/>
  <c r="N339" i="50"/>
  <c r="N340" i="50" s="1"/>
  <c r="N342" i="50" s="1"/>
  <c r="DM339" i="50"/>
  <c r="DM340" i="50" s="1"/>
  <c r="DM342" i="50" s="1"/>
  <c r="CO339" i="50"/>
  <c r="CO340" i="50" s="1"/>
  <c r="CO342" i="50" s="1"/>
  <c r="DD339" i="50"/>
  <c r="DD340" i="50" s="1"/>
  <c r="DD342" i="50" s="1"/>
  <c r="CF339" i="50"/>
  <c r="CF340" i="50" s="1"/>
  <c r="CF342" i="50" s="1"/>
  <c r="BH339" i="50"/>
  <c r="BH340" i="50" s="1"/>
  <c r="BH342" i="50" s="1"/>
  <c r="AU339" i="50"/>
  <c r="AU340" i="50" s="1"/>
  <c r="AU342" i="50" s="1"/>
  <c r="DG339" i="50"/>
  <c r="DG340" i="50" s="1"/>
  <c r="DG342" i="50" s="1"/>
  <c r="BD339" i="50"/>
  <c r="BD340" i="50" s="1"/>
  <c r="BD342" i="50" s="1"/>
  <c r="DP339" i="50"/>
  <c r="DP340" i="50" s="1"/>
  <c r="DP342" i="50" s="1"/>
  <c r="BN339" i="50"/>
  <c r="BN340" i="50" s="1"/>
  <c r="BN342" i="50" s="1"/>
  <c r="DZ339" i="50"/>
  <c r="DZ340" i="50" s="1"/>
  <c r="DZ342" i="50" s="1"/>
  <c r="CH339" i="50"/>
  <c r="CH340" i="50" s="1"/>
  <c r="CH342" i="50" s="1"/>
  <c r="CK339" i="50"/>
  <c r="CK340" i="50" s="1"/>
  <c r="CK342" i="50" s="1"/>
  <c r="CM339" i="50"/>
  <c r="CM340" i="50" s="1"/>
  <c r="CM342" i="50" s="1"/>
  <c r="AB339" i="50"/>
  <c r="AB340" i="50" s="1"/>
  <c r="AB342" i="50" s="1"/>
  <c r="EA339" i="50"/>
  <c r="EA340" i="50" s="1"/>
  <c r="EA342" i="50" s="1"/>
  <c r="S339" i="50"/>
  <c r="S340" i="50" s="1"/>
  <c r="S342" i="50" s="1"/>
  <c r="DQ339" i="50"/>
  <c r="DQ340" i="50" s="1"/>
  <c r="DQ342" i="50" s="1"/>
  <c r="CS339" i="50"/>
  <c r="CS340" i="50" s="1"/>
  <c r="CS342" i="50" s="1"/>
  <c r="DU339" i="50"/>
  <c r="DU340" i="50" s="1"/>
  <c r="DU342" i="50" s="1"/>
  <c r="BC339" i="50"/>
  <c r="BC340" i="50" s="1"/>
  <c r="BC342" i="50" s="1"/>
  <c r="DO339" i="50"/>
  <c r="DO340" i="50" s="1"/>
  <c r="DO342" i="50" s="1"/>
  <c r="BL339" i="50"/>
  <c r="BL340" i="50" s="1"/>
  <c r="BL342" i="50" s="1"/>
  <c r="DX339" i="50"/>
  <c r="DX340" i="50" s="1"/>
  <c r="DX342" i="50" s="1"/>
  <c r="BV339" i="50"/>
  <c r="BV340" i="50" s="1"/>
  <c r="BV342" i="50" s="1"/>
  <c r="U339" i="50"/>
  <c r="U340" i="50" s="1"/>
  <c r="U342" i="50" s="1"/>
  <c r="CV339" i="50"/>
  <c r="CV340" i="50" s="1"/>
  <c r="CV342" i="50" s="1"/>
  <c r="CW339" i="50"/>
  <c r="CW340" i="50" s="1"/>
  <c r="CW342" i="50" s="1"/>
  <c r="CX339" i="50"/>
  <c r="CX340" i="50" s="1"/>
  <c r="CX342" i="50" s="1"/>
  <c r="AO339" i="50"/>
  <c r="AO340" i="50" s="1"/>
  <c r="AO342" i="50" s="1"/>
  <c r="Q339" i="50"/>
  <c r="Q340" i="50" s="1"/>
  <c r="Q342" i="50" s="1"/>
  <c r="AD339" i="50"/>
  <c r="AD340" i="50" s="1"/>
  <c r="AD342" i="50" s="1"/>
  <c r="J339" i="50"/>
  <c r="DE339" i="50"/>
  <c r="DE340" i="50" s="1"/>
  <c r="DE342" i="50" s="1"/>
  <c r="BU339" i="50"/>
  <c r="BU340" i="50" s="1"/>
  <c r="BU342" i="50" s="1"/>
  <c r="BK339" i="50"/>
  <c r="BK340" i="50" s="1"/>
  <c r="BK342" i="50" s="1"/>
  <c r="DW339" i="50"/>
  <c r="DW340" i="50" s="1"/>
  <c r="DW342" i="50" s="1"/>
  <c r="BT339" i="50"/>
  <c r="BT340" i="50" s="1"/>
  <c r="BT342" i="50" s="1"/>
  <c r="R339" i="50"/>
  <c r="R340" i="50" s="1"/>
  <c r="R342" i="50" s="1"/>
  <c r="CD339" i="50"/>
  <c r="CD340" i="50" s="1"/>
  <c r="CD342" i="50" s="1"/>
  <c r="K339" i="50"/>
  <c r="K340" i="50" s="1"/>
  <c r="K342" i="50" s="1"/>
  <c r="L339" i="50"/>
  <c r="L340" i="50" s="1"/>
  <c r="L342" i="50" s="1"/>
  <c r="M339" i="50"/>
  <c r="M340" i="50" s="1"/>
  <c r="M342" i="50" s="1"/>
  <c r="DL339" i="50"/>
  <c r="DL340" i="50" s="1"/>
  <c r="DL342" i="50" s="1"/>
  <c r="BA339" i="50"/>
  <c r="BA340" i="50" s="1"/>
  <c r="BA342" i="50" s="1"/>
  <c r="AQ339" i="50"/>
  <c r="AQ340" i="50" s="1"/>
  <c r="AQ342" i="50" s="1"/>
  <c r="AR339" i="50"/>
  <c r="AR340" i="50" s="1"/>
  <c r="AR342" i="50" s="1"/>
  <c r="T339" i="50"/>
  <c r="T340" i="50" s="1"/>
  <c r="T342" i="50" s="1"/>
  <c r="DS339" i="50"/>
  <c r="DS340" i="50" s="1"/>
  <c r="DS342" i="50" s="1"/>
  <c r="DV339" i="50"/>
  <c r="DV340" i="50" s="1"/>
  <c r="DV342" i="50" s="1"/>
  <c r="BF362" i="53"/>
  <c r="BF363" i="53" s="1"/>
  <c r="BF365" i="53" s="1"/>
  <c r="DR362" i="53"/>
  <c r="DR363" i="53" s="1"/>
  <c r="DR365" i="53" s="1"/>
  <c r="AY362" i="53"/>
  <c r="AY363" i="53" s="1"/>
  <c r="AY365" i="53" s="1"/>
  <c r="DK362" i="53"/>
  <c r="DK363" i="53" s="1"/>
  <c r="DK365" i="53" s="1"/>
  <c r="BA362" i="53"/>
  <c r="BA363" i="53" s="1"/>
  <c r="BA365" i="53" s="1"/>
  <c r="DM362" i="53"/>
  <c r="DM363" i="53" s="1"/>
  <c r="DM365" i="53" s="1"/>
  <c r="CV362" i="53"/>
  <c r="CV363" i="53" s="1"/>
  <c r="CV365" i="53" s="1"/>
  <c r="BX362" i="53"/>
  <c r="BX363" i="53" s="1"/>
  <c r="BX365" i="53" s="1"/>
  <c r="AZ362" i="53"/>
  <c r="AZ363" i="53" s="1"/>
  <c r="AZ365" i="53" s="1"/>
  <c r="AB362" i="53"/>
  <c r="AB363" i="53" s="1"/>
  <c r="AB365" i="53" s="1"/>
  <c r="DY362" i="53"/>
  <c r="DY363" i="53" s="1"/>
  <c r="DY365" i="53" s="1"/>
  <c r="DD362" i="53"/>
  <c r="DD363" i="53" s="1"/>
  <c r="DD365" i="53" s="1"/>
  <c r="CR362" i="53"/>
  <c r="CR363" i="53" s="1"/>
  <c r="CR365" i="53" s="1"/>
  <c r="AO362" i="53"/>
  <c r="AO363" i="53" s="1"/>
  <c r="AO365" i="53" s="1"/>
  <c r="CF362" i="53"/>
  <c r="CF363" i="53" s="1"/>
  <c r="CF365" i="53" s="1"/>
  <c r="BN362" i="53"/>
  <c r="BN363" i="53" s="1"/>
  <c r="BN365" i="53" s="1"/>
  <c r="DZ362" i="53"/>
  <c r="DZ363" i="53" s="1"/>
  <c r="DZ365" i="53" s="1"/>
  <c r="BG362" i="53"/>
  <c r="BG363" i="53" s="1"/>
  <c r="BG365" i="53" s="1"/>
  <c r="DS362" i="53"/>
  <c r="DS363" i="53" s="1"/>
  <c r="DS365" i="53" s="1"/>
  <c r="BI362" i="53"/>
  <c r="BI363" i="53" s="1"/>
  <c r="BI365" i="53" s="1"/>
  <c r="DU362" i="53"/>
  <c r="DU363" i="53" s="1"/>
  <c r="DU365" i="53" s="1"/>
  <c r="DH362" i="53"/>
  <c r="DH363" i="53" s="1"/>
  <c r="DH365" i="53" s="1"/>
  <c r="CJ362" i="53"/>
  <c r="CJ363" i="53" s="1"/>
  <c r="CJ365" i="53" s="1"/>
  <c r="BL362" i="53"/>
  <c r="BL363" i="53" s="1"/>
  <c r="BL365" i="53" s="1"/>
  <c r="AN362" i="53"/>
  <c r="AN363" i="53" s="1"/>
  <c r="AN365" i="53" s="1"/>
  <c r="Q362" i="53"/>
  <c r="Q363" i="53" s="1"/>
  <c r="Q365" i="53" s="1"/>
  <c r="DP362" i="53"/>
  <c r="DP363" i="53" s="1"/>
  <c r="DP365" i="53" s="1"/>
  <c r="EB362" i="53"/>
  <c r="EB363" i="53" s="1"/>
  <c r="EB365" i="53" s="1"/>
  <c r="BT362" i="53"/>
  <c r="BT363" i="53" s="1"/>
  <c r="BT365" i="53" s="1"/>
  <c r="DO362" i="53"/>
  <c r="DO363" i="53" s="1"/>
  <c r="DO365" i="53" s="1"/>
  <c r="BV362" i="53"/>
  <c r="BV363" i="53" s="1"/>
  <c r="BV365" i="53" s="1"/>
  <c r="J362" i="53"/>
  <c r="J363" i="53" s="1"/>
  <c r="J365" i="53" s="1"/>
  <c r="BO362" i="53"/>
  <c r="BO363" i="53" s="1"/>
  <c r="BO365" i="53" s="1"/>
  <c r="EA362" i="53"/>
  <c r="EA363" i="53" s="1"/>
  <c r="EA365" i="53" s="1"/>
  <c r="BQ362" i="53"/>
  <c r="BQ363" i="53" s="1"/>
  <c r="BQ365" i="53" s="1"/>
  <c r="W362" i="53"/>
  <c r="W363" i="53" s="1"/>
  <c r="W365" i="53" s="1"/>
  <c r="DV362" i="53"/>
  <c r="DV363" i="53" s="1"/>
  <c r="DV365" i="53" s="1"/>
  <c r="CX362" i="53"/>
  <c r="CX363" i="53" s="1"/>
  <c r="CX365" i="53" s="1"/>
  <c r="BZ362" i="53"/>
  <c r="BZ363" i="53" s="1"/>
  <c r="BZ365" i="53" s="1"/>
  <c r="BB362" i="53"/>
  <c r="BB363" i="53" s="1"/>
  <c r="BB365" i="53" s="1"/>
  <c r="AE362" i="53"/>
  <c r="AE363" i="53" s="1"/>
  <c r="AE365" i="53" s="1"/>
  <c r="V362" i="53"/>
  <c r="V363" i="53" s="1"/>
  <c r="V365" i="53" s="1"/>
  <c r="AF362" i="53"/>
  <c r="AF363" i="53" s="1"/>
  <c r="AF365" i="53" s="1"/>
  <c r="DF362" i="53"/>
  <c r="DF363" i="53" s="1"/>
  <c r="DF365" i="53" s="1"/>
  <c r="T362" i="53"/>
  <c r="T363" i="53" s="1"/>
  <c r="T365" i="53" s="1"/>
  <c r="R362" i="53"/>
  <c r="R363" i="53" s="1"/>
  <c r="R365" i="53" s="1"/>
  <c r="CD362" i="53"/>
  <c r="CD363" i="53" s="1"/>
  <c r="CD365" i="53" s="1"/>
  <c r="K362" i="53"/>
  <c r="K363" i="53" s="1"/>
  <c r="K365" i="53" s="1"/>
  <c r="BW362" i="53"/>
  <c r="BW363" i="53" s="1"/>
  <c r="BW365" i="53" s="1"/>
  <c r="M362" i="53"/>
  <c r="M363" i="53" s="1"/>
  <c r="M365" i="53" s="1"/>
  <c r="BY362" i="53"/>
  <c r="BY363" i="53" s="1"/>
  <c r="BY365" i="53" s="1"/>
  <c r="AJ362" i="53"/>
  <c r="AJ363" i="53" s="1"/>
  <c r="AJ365" i="53" s="1"/>
  <c r="L362" i="53"/>
  <c r="L363" i="53" s="1"/>
  <c r="L365" i="53" s="1"/>
  <c r="DI362" i="53"/>
  <c r="DI363" i="53" s="1"/>
  <c r="DI365" i="53" s="1"/>
  <c r="CK362" i="53"/>
  <c r="CK363" i="53" s="1"/>
  <c r="CK365" i="53" s="1"/>
  <c r="BM362" i="53"/>
  <c r="BM363" i="53" s="1"/>
  <c r="BM365" i="53" s="1"/>
  <c r="AR362" i="53"/>
  <c r="AR363" i="53" s="1"/>
  <c r="AR365" i="53" s="1"/>
  <c r="BE362" i="53"/>
  <c r="BE363" i="53" s="1"/>
  <c r="BE365" i="53" s="1"/>
  <c r="BP362" i="53"/>
  <c r="BP363" i="53" s="1"/>
  <c r="BP365" i="53" s="1"/>
  <c r="AT362" i="53"/>
  <c r="AT363" i="53" s="1"/>
  <c r="AT365" i="53" s="1"/>
  <c r="BC362" i="53"/>
  <c r="BC363" i="53" s="1"/>
  <c r="BC365" i="53" s="1"/>
  <c r="Z362" i="53"/>
  <c r="Z363" i="53" s="1"/>
  <c r="Z365" i="53" s="1"/>
  <c r="CL362" i="53"/>
  <c r="CL363" i="53" s="1"/>
  <c r="CL365" i="53" s="1"/>
  <c r="S362" i="53"/>
  <c r="S363" i="53" s="1"/>
  <c r="S365" i="53" s="1"/>
  <c r="CE362" i="53"/>
  <c r="CE363" i="53" s="1"/>
  <c r="CE365" i="53" s="1"/>
  <c r="U362" i="53"/>
  <c r="U363" i="53" s="1"/>
  <c r="U365" i="53" s="1"/>
  <c r="CG362" i="53"/>
  <c r="CG363" i="53" s="1"/>
  <c r="CG365" i="53" s="1"/>
  <c r="AV362" i="53"/>
  <c r="AV363" i="53" s="1"/>
  <c r="AV365" i="53" s="1"/>
  <c r="X362" i="53"/>
  <c r="X363" i="53" s="1"/>
  <c r="X365" i="53" s="1"/>
  <c r="DW362" i="53"/>
  <c r="DW363" i="53" s="1"/>
  <c r="DW365" i="53" s="1"/>
  <c r="CY362" i="53"/>
  <c r="CY363" i="53" s="1"/>
  <c r="CY365" i="53" s="1"/>
  <c r="CA362" i="53"/>
  <c r="CA363" i="53" s="1"/>
  <c r="CA365" i="53" s="1"/>
  <c r="BD362" i="53"/>
  <c r="BD363" i="53" s="1"/>
  <c r="BD365" i="53" s="1"/>
  <c r="CP362" i="53"/>
  <c r="CP363" i="53" s="1"/>
  <c r="CP365" i="53" s="1"/>
  <c r="CS362" i="53"/>
  <c r="CS363" i="53" s="1"/>
  <c r="CS365" i="53" s="1"/>
  <c r="CB362" i="53"/>
  <c r="CB363" i="53" s="1"/>
  <c r="CB365" i="53" s="1"/>
  <c r="DQ362" i="53"/>
  <c r="DQ363" i="53" s="1"/>
  <c r="DQ365" i="53" s="1"/>
  <c r="AH362" i="53"/>
  <c r="AH363" i="53" s="1"/>
  <c r="AH365" i="53" s="1"/>
  <c r="CT362" i="53"/>
  <c r="CT363" i="53" s="1"/>
  <c r="CT365" i="53" s="1"/>
  <c r="AA362" i="53"/>
  <c r="AA363" i="53" s="1"/>
  <c r="AA365" i="53" s="1"/>
  <c r="CM362" i="53"/>
  <c r="CM363" i="53" s="1"/>
  <c r="CM365" i="53" s="1"/>
  <c r="AC362" i="53"/>
  <c r="AC363" i="53" s="1"/>
  <c r="AC365" i="53" s="1"/>
  <c r="CO362" i="53"/>
  <c r="CO363" i="53" s="1"/>
  <c r="CO365" i="53" s="1"/>
  <c r="BJ362" i="53"/>
  <c r="BJ363" i="53" s="1"/>
  <c r="BJ365" i="53" s="1"/>
  <c r="AL362" i="53"/>
  <c r="AL363" i="53" s="1"/>
  <c r="AL365" i="53" s="1"/>
  <c r="N362" i="53"/>
  <c r="N363" i="53" s="1"/>
  <c r="N365" i="53" s="1"/>
  <c r="DL362" i="53"/>
  <c r="DL363" i="53" s="1"/>
  <c r="DL365" i="53" s="1"/>
  <c r="CN362" i="53"/>
  <c r="CN363" i="53" s="1"/>
  <c r="CN365" i="53" s="1"/>
  <c r="BR362" i="53"/>
  <c r="BR363" i="53" s="1"/>
  <c r="BR365" i="53" s="1"/>
  <c r="DT362" i="53"/>
  <c r="DT363" i="53" s="1"/>
  <c r="DT365" i="53" s="1"/>
  <c r="AG362" i="53"/>
  <c r="AG363" i="53" s="1"/>
  <c r="AG365" i="53" s="1"/>
  <c r="DG362" i="53"/>
  <c r="DG363" i="53" s="1"/>
  <c r="DG365" i="53" s="1"/>
  <c r="CH362" i="53"/>
  <c r="CH363" i="53" s="1"/>
  <c r="CH365" i="53" s="1"/>
  <c r="AP362" i="53"/>
  <c r="AP363" i="53" s="1"/>
  <c r="AP365" i="53" s="1"/>
  <c r="DB362" i="53"/>
  <c r="DB363" i="53" s="1"/>
  <c r="DB365" i="53" s="1"/>
  <c r="AI362" i="53"/>
  <c r="AI363" i="53" s="1"/>
  <c r="AI365" i="53" s="1"/>
  <c r="CU362" i="53"/>
  <c r="CU363" i="53" s="1"/>
  <c r="CU365" i="53" s="1"/>
  <c r="AK362" i="53"/>
  <c r="AK363" i="53" s="1"/>
  <c r="AK365" i="53" s="1"/>
  <c r="CW362" i="53"/>
  <c r="CW363" i="53" s="1"/>
  <c r="CW365" i="53" s="1"/>
  <c r="BU362" i="53"/>
  <c r="BU363" i="53" s="1"/>
  <c r="BU365" i="53" s="1"/>
  <c r="AW362" i="53"/>
  <c r="AW363" i="53" s="1"/>
  <c r="AW365" i="53" s="1"/>
  <c r="Y362" i="53"/>
  <c r="Y363" i="53" s="1"/>
  <c r="Y365" i="53" s="1"/>
  <c r="DX362" i="53"/>
  <c r="DX363" i="53" s="1"/>
  <c r="DX365" i="53" s="1"/>
  <c r="CZ362" i="53"/>
  <c r="CZ363" i="53" s="1"/>
  <c r="CZ365" i="53" s="1"/>
  <c r="CC362" i="53"/>
  <c r="CC363" i="53" s="1"/>
  <c r="CC365" i="53" s="1"/>
  <c r="AD362" i="53"/>
  <c r="AD363" i="53" s="1"/>
  <c r="AD365" i="53" s="1"/>
  <c r="BS362" i="53"/>
  <c r="BS363" i="53" s="1"/>
  <c r="BS365" i="53" s="1"/>
  <c r="P362" i="53"/>
  <c r="P363" i="53" s="1"/>
  <c r="P365" i="53" s="1"/>
  <c r="AX362" i="53"/>
  <c r="AX363" i="53" s="1"/>
  <c r="AX365" i="53" s="1"/>
  <c r="DJ362" i="53"/>
  <c r="DJ363" i="53" s="1"/>
  <c r="DJ365" i="53" s="1"/>
  <c r="AQ362" i="53"/>
  <c r="AQ363" i="53" s="1"/>
  <c r="AQ365" i="53" s="1"/>
  <c r="DC362" i="53"/>
  <c r="DC363" i="53" s="1"/>
  <c r="DC365" i="53" s="1"/>
  <c r="AS362" i="53"/>
  <c r="AS363" i="53" s="1"/>
  <c r="AS365" i="53" s="1"/>
  <c r="DE362" i="53"/>
  <c r="DE363" i="53" s="1"/>
  <c r="DE365" i="53" s="1"/>
  <c r="CI362" i="53"/>
  <c r="CI363" i="53" s="1"/>
  <c r="CI365" i="53" s="1"/>
  <c r="BK362" i="53"/>
  <c r="BK363" i="53" s="1"/>
  <c r="BK365" i="53" s="1"/>
  <c r="AM362" i="53"/>
  <c r="AM363" i="53" s="1"/>
  <c r="AM365" i="53" s="1"/>
  <c r="O362" i="53"/>
  <c r="O363" i="53" s="1"/>
  <c r="O365" i="53" s="1"/>
  <c r="DN362" i="53"/>
  <c r="DN363" i="53" s="1"/>
  <c r="DN365" i="53" s="1"/>
  <c r="CQ362" i="53"/>
  <c r="CQ363" i="53" s="1"/>
  <c r="CQ365" i="53" s="1"/>
  <c r="BH362" i="53"/>
  <c r="BH363" i="53" s="1"/>
  <c r="BH365" i="53" s="1"/>
  <c r="DA362" i="53"/>
  <c r="DA363" i="53" s="1"/>
  <c r="DA365" i="53" s="1"/>
  <c r="AU362" i="53"/>
  <c r="AU363" i="53" s="1"/>
  <c r="AU365" i="53" s="1"/>
  <c r="AJ348" i="51"/>
  <c r="AJ349" i="51" s="1"/>
  <c r="AJ351" i="51" s="1"/>
  <c r="CV348" i="51"/>
  <c r="CV349" i="51" s="1"/>
  <c r="CV351" i="51" s="1"/>
  <c r="AK348" i="51"/>
  <c r="AK349" i="51" s="1"/>
  <c r="AK351" i="51" s="1"/>
  <c r="CW348" i="51"/>
  <c r="CW349" i="51" s="1"/>
  <c r="CW351" i="51" s="1"/>
  <c r="AU348" i="51"/>
  <c r="AU349" i="51" s="1"/>
  <c r="AU351" i="51" s="1"/>
  <c r="DG348" i="51"/>
  <c r="DG349" i="51" s="1"/>
  <c r="DG351" i="51" s="1"/>
  <c r="J348" i="51"/>
  <c r="DF348" i="51"/>
  <c r="DF349" i="51" s="1"/>
  <c r="DF351" i="51" s="1"/>
  <c r="CT348" i="51"/>
  <c r="CT349" i="51" s="1"/>
  <c r="CT351" i="51" s="1"/>
  <c r="CJ348" i="51"/>
  <c r="CJ349" i="51" s="1"/>
  <c r="CJ351" i="51" s="1"/>
  <c r="AL348" i="51"/>
  <c r="AL349" i="51" s="1"/>
  <c r="AL351" i="51" s="1"/>
  <c r="N348" i="51"/>
  <c r="N349" i="51" s="1"/>
  <c r="N351" i="51" s="1"/>
  <c r="DY348" i="51"/>
  <c r="DY349" i="51" s="1"/>
  <c r="DY351" i="51" s="1"/>
  <c r="CB348" i="51"/>
  <c r="CB349" i="51" s="1"/>
  <c r="CB351" i="51" s="1"/>
  <c r="BD348" i="51"/>
  <c r="BD349" i="51" s="1"/>
  <c r="BD351" i="51" s="1"/>
  <c r="AR348" i="51"/>
  <c r="AR349" i="51" s="1"/>
  <c r="AR351" i="51" s="1"/>
  <c r="DD348" i="51"/>
  <c r="DD349" i="51" s="1"/>
  <c r="DD351" i="51" s="1"/>
  <c r="AS348" i="51"/>
  <c r="AS349" i="51" s="1"/>
  <c r="AS351" i="51" s="1"/>
  <c r="DE348" i="51"/>
  <c r="DE349" i="51" s="1"/>
  <c r="DE351" i="51" s="1"/>
  <c r="BC348" i="51"/>
  <c r="BC349" i="51" s="1"/>
  <c r="BC351" i="51" s="1"/>
  <c r="DO348" i="51"/>
  <c r="DO349" i="51" s="1"/>
  <c r="DO351" i="51" s="1"/>
  <c r="S348" i="51"/>
  <c r="S349" i="51" s="1"/>
  <c r="S351" i="51" s="1"/>
  <c r="DR348" i="51"/>
  <c r="DR349" i="51" s="1"/>
  <c r="DR351" i="51" s="1"/>
  <c r="DH348" i="51"/>
  <c r="DH349" i="51" s="1"/>
  <c r="DH351" i="51" s="1"/>
  <c r="CU348" i="51"/>
  <c r="CU349" i="51" s="1"/>
  <c r="CU351" i="51" s="1"/>
  <c r="AX348" i="51"/>
  <c r="AX349" i="51" s="1"/>
  <c r="AX351" i="51" s="1"/>
  <c r="Z348" i="51"/>
  <c r="Z349" i="51" s="1"/>
  <c r="Z351" i="51" s="1"/>
  <c r="CD348" i="51"/>
  <c r="CD349" i="51" s="1"/>
  <c r="CD351" i="51" s="1"/>
  <c r="CM348" i="51"/>
  <c r="CM349" i="51" s="1"/>
  <c r="CM351" i="51" s="1"/>
  <c r="BO348" i="51"/>
  <c r="BO349" i="51" s="1"/>
  <c r="BO351" i="51" s="1"/>
  <c r="AZ348" i="51"/>
  <c r="AZ349" i="51" s="1"/>
  <c r="AZ351" i="51" s="1"/>
  <c r="DL348" i="51"/>
  <c r="DL349" i="51" s="1"/>
  <c r="DL351" i="51" s="1"/>
  <c r="BA348" i="51"/>
  <c r="BA349" i="51" s="1"/>
  <c r="BA351" i="51" s="1"/>
  <c r="DM348" i="51"/>
  <c r="DM349" i="51" s="1"/>
  <c r="DM351" i="51" s="1"/>
  <c r="BK348" i="51"/>
  <c r="BK349" i="51" s="1"/>
  <c r="BK351" i="51" s="1"/>
  <c r="DW348" i="51"/>
  <c r="DW349" i="51" s="1"/>
  <c r="DW351" i="51" s="1"/>
  <c r="AG348" i="51"/>
  <c r="AG349" i="51" s="1"/>
  <c r="AG351" i="51" s="1"/>
  <c r="V348" i="51"/>
  <c r="V349" i="51" s="1"/>
  <c r="V351" i="51" s="1"/>
  <c r="DS348" i="51"/>
  <c r="DS349" i="51" s="1"/>
  <c r="DS351" i="51" s="1"/>
  <c r="DI348" i="51"/>
  <c r="DI349" i="51" s="1"/>
  <c r="DI351" i="51" s="1"/>
  <c r="BL348" i="51"/>
  <c r="BL349" i="51" s="1"/>
  <c r="BL351" i="51" s="1"/>
  <c r="AN348" i="51"/>
  <c r="AN349" i="51" s="1"/>
  <c r="AN351" i="51" s="1"/>
  <c r="CR348" i="51"/>
  <c r="CR349" i="51" s="1"/>
  <c r="CR351" i="51" s="1"/>
  <c r="DA348" i="51"/>
  <c r="DA349" i="51" s="1"/>
  <c r="DA351" i="51" s="1"/>
  <c r="CC348" i="51"/>
  <c r="CC349" i="51" s="1"/>
  <c r="CC351" i="51" s="1"/>
  <c r="BH348" i="51"/>
  <c r="BH349" i="51" s="1"/>
  <c r="BH351" i="51" s="1"/>
  <c r="DT348" i="51"/>
  <c r="DT349" i="51" s="1"/>
  <c r="DT351" i="51" s="1"/>
  <c r="BI348" i="51"/>
  <c r="BI349" i="51" s="1"/>
  <c r="BI351" i="51" s="1"/>
  <c r="DU348" i="51"/>
  <c r="DU349" i="51" s="1"/>
  <c r="DU351" i="51" s="1"/>
  <c r="BS348" i="51"/>
  <c r="BS349" i="51" s="1"/>
  <c r="BS351" i="51" s="1"/>
  <c r="R348" i="51"/>
  <c r="R349" i="51" s="1"/>
  <c r="R351" i="51" s="1"/>
  <c r="AT348" i="51"/>
  <c r="AT349" i="51" s="1"/>
  <c r="AT351" i="51" s="1"/>
  <c r="AH348" i="51"/>
  <c r="AH349" i="51" s="1"/>
  <c r="AH351" i="51" s="1"/>
  <c r="X348" i="51"/>
  <c r="X349" i="51" s="1"/>
  <c r="X351" i="51" s="1"/>
  <c r="DV348" i="51"/>
  <c r="DV349" i="51" s="1"/>
  <c r="DV351" i="51" s="1"/>
  <c r="BW348" i="51"/>
  <c r="BW349" i="51" s="1"/>
  <c r="BW351" i="51" s="1"/>
  <c r="AY348" i="51"/>
  <c r="AY349" i="51" s="1"/>
  <c r="AY351" i="51" s="1"/>
  <c r="P348" i="51"/>
  <c r="P349" i="51" s="1"/>
  <c r="P351" i="51" s="1"/>
  <c r="DN348" i="51"/>
  <c r="DN349" i="51" s="1"/>
  <c r="DN351" i="51" s="1"/>
  <c r="CP348" i="51"/>
  <c r="CP349" i="51" s="1"/>
  <c r="CP351" i="51" s="1"/>
  <c r="BP348" i="51"/>
  <c r="BP349" i="51" s="1"/>
  <c r="BP351" i="51" s="1"/>
  <c r="EB348" i="51"/>
  <c r="EB349" i="51" s="1"/>
  <c r="EB351" i="51" s="1"/>
  <c r="BQ348" i="51"/>
  <c r="BQ349" i="51" s="1"/>
  <c r="BQ351" i="51" s="1"/>
  <c r="O348" i="51"/>
  <c r="O349" i="51" s="1"/>
  <c r="O351" i="51" s="1"/>
  <c r="CA348" i="51"/>
  <c r="CA349" i="51" s="1"/>
  <c r="CA351" i="51" s="1"/>
  <c r="AF348" i="51"/>
  <c r="AF349" i="51" s="1"/>
  <c r="AF351" i="51" s="1"/>
  <c r="BF348" i="51"/>
  <c r="BF349" i="51" s="1"/>
  <c r="BF351" i="51" s="1"/>
  <c r="AV348" i="51"/>
  <c r="AV349" i="51" s="1"/>
  <c r="AV351" i="51" s="1"/>
  <c r="AI348" i="51"/>
  <c r="AI349" i="51" s="1"/>
  <c r="AI351" i="51" s="1"/>
  <c r="CL348" i="51"/>
  <c r="CL349" i="51" s="1"/>
  <c r="CL351" i="51" s="1"/>
  <c r="CK348" i="51"/>
  <c r="CK349" i="51" s="1"/>
  <c r="CK351" i="51" s="1"/>
  <c r="BM348" i="51"/>
  <c r="BM349" i="51" s="1"/>
  <c r="BM351" i="51" s="1"/>
  <c r="AA348" i="51"/>
  <c r="AA349" i="51" s="1"/>
  <c r="AA351" i="51" s="1"/>
  <c r="DZ348" i="51"/>
  <c r="DZ349" i="51" s="1"/>
  <c r="DZ351" i="51" s="1"/>
  <c r="DB348" i="51"/>
  <c r="DB349" i="51" s="1"/>
  <c r="DB351" i="51" s="1"/>
  <c r="L348" i="51"/>
  <c r="L349" i="51" s="1"/>
  <c r="L351" i="51" s="1"/>
  <c r="BX348" i="51"/>
  <c r="BX349" i="51" s="1"/>
  <c r="BX351" i="51" s="1"/>
  <c r="M348" i="51"/>
  <c r="M349" i="51" s="1"/>
  <c r="M351" i="51" s="1"/>
  <c r="BY348" i="51"/>
  <c r="BY349" i="51" s="1"/>
  <c r="BY351" i="51" s="1"/>
  <c r="W348" i="51"/>
  <c r="W349" i="51" s="1"/>
  <c r="W351" i="51" s="1"/>
  <c r="CI348" i="51"/>
  <c r="CI349" i="51" s="1"/>
  <c r="CI351" i="51" s="1"/>
  <c r="AQ348" i="51"/>
  <c r="AQ349" i="51" s="1"/>
  <c r="AQ351" i="51" s="1"/>
  <c r="BT348" i="51"/>
  <c r="BT349" i="51" s="1"/>
  <c r="BT351" i="51" s="1"/>
  <c r="BG348" i="51"/>
  <c r="BG349" i="51" s="1"/>
  <c r="BG351" i="51" s="1"/>
  <c r="AW348" i="51"/>
  <c r="AW349" i="51" s="1"/>
  <c r="AW351" i="51" s="1"/>
  <c r="BE348" i="51"/>
  <c r="BE349" i="51" s="1"/>
  <c r="BE351" i="51" s="1"/>
  <c r="CX348" i="51"/>
  <c r="CX349" i="51" s="1"/>
  <c r="CX351" i="51" s="1"/>
  <c r="BZ348" i="51"/>
  <c r="BZ349" i="51" s="1"/>
  <c r="BZ351" i="51" s="1"/>
  <c r="AO348" i="51"/>
  <c r="AO349" i="51" s="1"/>
  <c r="AO351" i="51" s="1"/>
  <c r="Q348" i="51"/>
  <c r="Q349" i="51" s="1"/>
  <c r="Q351" i="51" s="1"/>
  <c r="DP348" i="51"/>
  <c r="DP349" i="51" s="1"/>
  <c r="DP351" i="51" s="1"/>
  <c r="T348" i="51"/>
  <c r="T349" i="51" s="1"/>
  <c r="T351" i="51" s="1"/>
  <c r="CF348" i="51"/>
  <c r="CF349" i="51" s="1"/>
  <c r="CF351" i="51" s="1"/>
  <c r="U348" i="51"/>
  <c r="U349" i="51" s="1"/>
  <c r="U351" i="51" s="1"/>
  <c r="CG348" i="51"/>
  <c r="CG349" i="51" s="1"/>
  <c r="CG351" i="51" s="1"/>
  <c r="AE348" i="51"/>
  <c r="AE349" i="51" s="1"/>
  <c r="AE351" i="51" s="1"/>
  <c r="CQ348" i="51"/>
  <c r="CQ349" i="51" s="1"/>
  <c r="CQ351" i="51" s="1"/>
  <c r="BR348" i="51"/>
  <c r="BR349" i="51" s="1"/>
  <c r="BR351" i="51" s="1"/>
  <c r="CE348" i="51"/>
  <c r="CE349" i="51" s="1"/>
  <c r="CE351" i="51" s="1"/>
  <c r="BU348" i="51"/>
  <c r="BU349" i="51" s="1"/>
  <c r="BU351" i="51" s="1"/>
  <c r="BJ348" i="51"/>
  <c r="BJ349" i="51" s="1"/>
  <c r="BJ351" i="51" s="1"/>
  <c r="K348" i="51"/>
  <c r="K349" i="51" s="1"/>
  <c r="K351" i="51" s="1"/>
  <c r="DJ348" i="51"/>
  <c r="DJ349" i="51" s="1"/>
  <c r="DJ351" i="51" s="1"/>
  <c r="CZ348" i="51"/>
  <c r="CZ349" i="51" s="1"/>
  <c r="CZ351" i="51" s="1"/>
  <c r="BB348" i="51"/>
  <c r="BB349" i="51" s="1"/>
  <c r="BB351" i="51" s="1"/>
  <c r="AD348" i="51"/>
  <c r="AD349" i="51" s="1"/>
  <c r="AD351" i="51" s="1"/>
  <c r="EA348" i="51"/>
  <c r="EA349" i="51" s="1"/>
  <c r="EA351" i="51" s="1"/>
  <c r="AB348" i="51"/>
  <c r="AB349" i="51" s="1"/>
  <c r="AB351" i="51" s="1"/>
  <c r="CN348" i="51"/>
  <c r="CN349" i="51" s="1"/>
  <c r="CN351" i="51" s="1"/>
  <c r="AC348" i="51"/>
  <c r="AC349" i="51" s="1"/>
  <c r="AC351" i="51" s="1"/>
  <c r="CO348" i="51"/>
  <c r="CO349" i="51" s="1"/>
  <c r="CO351" i="51" s="1"/>
  <c r="AM348" i="51"/>
  <c r="AM349" i="51" s="1"/>
  <c r="AM351" i="51" s="1"/>
  <c r="CY348" i="51"/>
  <c r="CY349" i="51" s="1"/>
  <c r="CY351" i="51" s="1"/>
  <c r="DQ348" i="51"/>
  <c r="DQ349" i="51" s="1"/>
  <c r="DQ351" i="51" s="1"/>
  <c r="CS348" i="51"/>
  <c r="CS349" i="51" s="1"/>
  <c r="CS351" i="51" s="1"/>
  <c r="CH348" i="51"/>
  <c r="CH349" i="51" s="1"/>
  <c r="CH351" i="51" s="1"/>
  <c r="BV348" i="51"/>
  <c r="BV349" i="51" s="1"/>
  <c r="BV351" i="51" s="1"/>
  <c r="Y348" i="51"/>
  <c r="Y349" i="51" s="1"/>
  <c r="Y351" i="51" s="1"/>
  <c r="DX348" i="51"/>
  <c r="DX349" i="51" s="1"/>
  <c r="DX351" i="51" s="1"/>
  <c r="DK348" i="51"/>
  <c r="DK349" i="51" s="1"/>
  <c r="DK351" i="51" s="1"/>
  <c r="BN348" i="51"/>
  <c r="BN349" i="51" s="1"/>
  <c r="BN351" i="51" s="1"/>
  <c r="AP348" i="51"/>
  <c r="AP349" i="51" s="1"/>
  <c r="AP351" i="51" s="1"/>
  <c r="DC348" i="51"/>
  <c r="DC349" i="51" s="1"/>
  <c r="DC351" i="51" s="1"/>
  <c r="AY355" i="49"/>
  <c r="AY356" i="49" s="1"/>
  <c r="AY358" i="49" s="1"/>
  <c r="AO355" i="49"/>
  <c r="AO356" i="49" s="1"/>
  <c r="AO358" i="49" s="1"/>
  <c r="DY355" i="49"/>
  <c r="DY356" i="49" s="1"/>
  <c r="DY358" i="49" s="1"/>
  <c r="DS355" i="49"/>
  <c r="DS356" i="49" s="1"/>
  <c r="DS358" i="49" s="1"/>
  <c r="AG355" i="49"/>
  <c r="AG356" i="49" s="1"/>
  <c r="AG358" i="49" s="1"/>
  <c r="DG355" i="49"/>
  <c r="DG356" i="49" s="1"/>
  <c r="DG358" i="49" s="1"/>
  <c r="CZ355" i="49"/>
  <c r="CZ356" i="49" s="1"/>
  <c r="CZ358" i="49" s="1"/>
  <c r="AN355" i="49"/>
  <c r="AN356" i="49" s="1"/>
  <c r="AN358" i="49" s="1"/>
  <c r="CP355" i="49"/>
  <c r="CP356" i="49" s="1"/>
  <c r="CP358" i="49" s="1"/>
  <c r="AD355" i="49"/>
  <c r="AD356" i="49" s="1"/>
  <c r="AD358" i="49" s="1"/>
  <c r="CG355" i="49"/>
  <c r="CG356" i="49" s="1"/>
  <c r="CG358" i="49" s="1"/>
  <c r="U355" i="49"/>
  <c r="U356" i="49" s="1"/>
  <c r="U358" i="49" s="1"/>
  <c r="CF355" i="49"/>
  <c r="CF356" i="49" s="1"/>
  <c r="CF358" i="49" s="1"/>
  <c r="T355" i="49"/>
  <c r="T356" i="49" s="1"/>
  <c r="T358" i="49" s="1"/>
  <c r="CD355" i="49"/>
  <c r="CD356" i="49" s="1"/>
  <c r="CD358" i="49" s="1"/>
  <c r="R355" i="49"/>
  <c r="R356" i="49" s="1"/>
  <c r="R358" i="49" s="1"/>
  <c r="AG339" i="49"/>
  <c r="AG340" i="49" s="1"/>
  <c r="AG342" i="49" s="1"/>
  <c r="CQ339" i="49"/>
  <c r="CQ340" i="49" s="1"/>
  <c r="CQ342" i="49" s="1"/>
  <c r="CK339" i="49"/>
  <c r="CK340" i="49" s="1"/>
  <c r="CK342" i="49" s="1"/>
  <c r="CJ339" i="49"/>
  <c r="CJ340" i="49" s="1"/>
  <c r="CJ342" i="49" s="1"/>
  <c r="AO339" i="49"/>
  <c r="AO340" i="49" s="1"/>
  <c r="AO342" i="49" s="1"/>
  <c r="CX339" i="49"/>
  <c r="CX340" i="49" s="1"/>
  <c r="CX342" i="49" s="1"/>
  <c r="CG339" i="49"/>
  <c r="CG340" i="49" s="1"/>
  <c r="CG342" i="49" s="1"/>
  <c r="U340" i="49"/>
  <c r="U342" i="49" s="1"/>
  <c r="BH339" i="49"/>
  <c r="BH340" i="49" s="1"/>
  <c r="BH342" i="49" s="1"/>
  <c r="CF339" i="49"/>
  <c r="CF340" i="49" s="1"/>
  <c r="CF342" i="49" s="1"/>
  <c r="CU339" i="49"/>
  <c r="CU340" i="49" s="1"/>
  <c r="CU342" i="49" s="1"/>
  <c r="AI339" i="49"/>
  <c r="AI340" i="49" s="1"/>
  <c r="AI342" i="49" s="1"/>
  <c r="EB339" i="49"/>
  <c r="EB340" i="49" s="1"/>
  <c r="EB342" i="49" s="1"/>
  <c r="DJ339" i="49"/>
  <c r="DJ340" i="49" s="1"/>
  <c r="DJ342" i="49" s="1"/>
  <c r="AX339" i="49"/>
  <c r="AX340" i="49" s="1"/>
  <c r="AX342" i="49" s="1"/>
  <c r="DW362" i="49"/>
  <c r="DW363" i="49" s="1"/>
  <c r="DW365" i="49" s="1"/>
  <c r="DU362" i="49"/>
  <c r="DU363" i="49" s="1"/>
  <c r="DU365" i="49" s="1"/>
  <c r="DL362" i="49"/>
  <c r="DL363" i="49" s="1"/>
  <c r="DL365" i="49" s="1"/>
  <c r="DV362" i="49"/>
  <c r="DV363" i="49" s="1"/>
  <c r="DV365" i="49" s="1"/>
  <c r="W362" i="49"/>
  <c r="W363" i="49" s="1"/>
  <c r="W365" i="49" s="1"/>
  <c r="AT362" i="49"/>
  <c r="AT363" i="49" s="1"/>
  <c r="AT365" i="49" s="1"/>
  <c r="BF362" i="49"/>
  <c r="BF363" i="49" s="1"/>
  <c r="BF365" i="49" s="1"/>
  <c r="BQ362" i="49"/>
  <c r="BQ363" i="49" s="1"/>
  <c r="BQ365" i="49" s="1"/>
  <c r="CO362" i="49"/>
  <c r="CO363" i="49" s="1"/>
  <c r="CO365" i="49" s="1"/>
  <c r="DS362" i="49"/>
  <c r="DS363" i="49" s="1"/>
  <c r="DS365" i="49" s="1"/>
  <c r="BG362" i="49"/>
  <c r="BG363" i="49" s="1"/>
  <c r="BG365" i="49" s="1"/>
  <c r="DY362" i="49"/>
  <c r="DY363" i="49" s="1"/>
  <c r="DY365" i="49" s="1"/>
  <c r="BM362" i="49"/>
  <c r="BM363" i="49" s="1"/>
  <c r="BM365" i="49" s="1"/>
  <c r="DP362" i="49"/>
  <c r="DP363" i="49" s="1"/>
  <c r="DP365" i="49" s="1"/>
  <c r="BD362" i="49"/>
  <c r="BD363" i="49" s="1"/>
  <c r="BD365" i="49" s="1"/>
  <c r="AJ339" i="53"/>
  <c r="AJ340" i="53" s="1"/>
  <c r="AJ342" i="53" s="1"/>
  <c r="CV339" i="53"/>
  <c r="CV340" i="53" s="1"/>
  <c r="CV342" i="53" s="1"/>
  <c r="BR339" i="53"/>
  <c r="BR340" i="53" s="1"/>
  <c r="BR342" i="53" s="1"/>
  <c r="AK339" i="53"/>
  <c r="AK340" i="53" s="1"/>
  <c r="AK342" i="53" s="1"/>
  <c r="CW339" i="53"/>
  <c r="CW340" i="53" s="1"/>
  <c r="CW342" i="53" s="1"/>
  <c r="CH339" i="53"/>
  <c r="CH340" i="53" s="1"/>
  <c r="CH342" i="53" s="1"/>
  <c r="BT339" i="53"/>
  <c r="BT340" i="53" s="1"/>
  <c r="BT342" i="53" s="1"/>
  <c r="BK339" i="53"/>
  <c r="BK340" i="53" s="1"/>
  <c r="BK342" i="53" s="1"/>
  <c r="DW339" i="53"/>
  <c r="DW340" i="53" s="1"/>
  <c r="DW342" i="53" s="1"/>
  <c r="DP339" i="53"/>
  <c r="DP340" i="53" s="1"/>
  <c r="DP342" i="53" s="1"/>
  <c r="AI339" i="53"/>
  <c r="AI340" i="53" s="1"/>
  <c r="AI342" i="53" s="1"/>
  <c r="CD339" i="53"/>
  <c r="CD340" i="53" s="1"/>
  <c r="CD342" i="53" s="1"/>
  <c r="CE339" i="53"/>
  <c r="CE340" i="53" s="1"/>
  <c r="CE342" i="53" s="1"/>
  <c r="AQ339" i="53"/>
  <c r="AQ340" i="53" s="1"/>
  <c r="AQ342" i="53" s="1"/>
  <c r="DK339" i="53"/>
  <c r="DK340" i="53" s="1"/>
  <c r="DK342" i="53" s="1"/>
  <c r="AR339" i="53"/>
  <c r="AR340" i="53" s="1"/>
  <c r="AR342" i="53" s="1"/>
  <c r="DD339" i="53"/>
  <c r="DD340" i="53" s="1"/>
  <c r="DD342" i="53" s="1"/>
  <c r="CP339" i="53"/>
  <c r="CP340" i="53" s="1"/>
  <c r="CP342" i="53" s="1"/>
  <c r="AS339" i="53"/>
  <c r="AS340" i="53" s="1"/>
  <c r="AS342" i="53" s="1"/>
  <c r="DE339" i="53"/>
  <c r="DE340" i="53" s="1"/>
  <c r="DE342" i="53" s="1"/>
  <c r="DF339" i="53"/>
  <c r="DF340" i="53" s="1"/>
  <c r="DF342" i="53" s="1"/>
  <c r="DH339" i="53"/>
  <c r="DH340" i="53" s="1"/>
  <c r="DH342" i="53" s="1"/>
  <c r="BS339" i="53"/>
  <c r="BS340" i="53" s="1"/>
  <c r="BS342" i="53" s="1"/>
  <c r="P339" i="53"/>
  <c r="P340" i="53" s="1"/>
  <c r="P342" i="53" s="1"/>
  <c r="K339" i="53"/>
  <c r="K340" i="53" s="1"/>
  <c r="K342" i="53" s="1"/>
  <c r="BF339" i="53"/>
  <c r="BF340" i="53" s="1"/>
  <c r="BF342" i="53" s="1"/>
  <c r="DA339" i="53"/>
  <c r="DA340" i="53" s="1"/>
  <c r="DA342" i="53" s="1"/>
  <c r="DB339" i="53"/>
  <c r="DB340" i="53" s="1"/>
  <c r="DB342" i="53" s="1"/>
  <c r="BN339" i="53"/>
  <c r="BN340" i="53" s="1"/>
  <c r="BN342" i="53" s="1"/>
  <c r="AA339" i="53"/>
  <c r="AA340" i="53" s="1"/>
  <c r="AA342" i="53" s="1"/>
  <c r="AZ339" i="53"/>
  <c r="AZ340" i="53" s="1"/>
  <c r="AZ342" i="53" s="1"/>
  <c r="DL339" i="53"/>
  <c r="DL340" i="53" s="1"/>
  <c r="DL342" i="53" s="1"/>
  <c r="DN339" i="53"/>
  <c r="DN340" i="53" s="1"/>
  <c r="DN342" i="53" s="1"/>
  <c r="BA339" i="53"/>
  <c r="BA340" i="53" s="1"/>
  <c r="BA342" i="53" s="1"/>
  <c r="DM339" i="53"/>
  <c r="DM340" i="53" s="1"/>
  <c r="DM342" i="53" s="1"/>
  <c r="DV339" i="53"/>
  <c r="DV340" i="53" s="1"/>
  <c r="DV342" i="53" s="1"/>
  <c r="O339" i="53"/>
  <c r="O340" i="53" s="1"/>
  <c r="O342" i="53" s="1"/>
  <c r="CA339" i="53"/>
  <c r="CA340" i="53" s="1"/>
  <c r="CA342" i="53" s="1"/>
  <c r="X339" i="53"/>
  <c r="X340" i="53" s="1"/>
  <c r="X342" i="53" s="1"/>
  <c r="AH339" i="53"/>
  <c r="AH340" i="53" s="1"/>
  <c r="AH342" i="53" s="1"/>
  <c r="CC339" i="53"/>
  <c r="CC340" i="53" s="1"/>
  <c r="CC342" i="53" s="1"/>
  <c r="DS339" i="53"/>
  <c r="DS340" i="53" s="1"/>
  <c r="DS342" i="53" s="1"/>
  <c r="DY339" i="53"/>
  <c r="DY340" i="53" s="1"/>
  <c r="DY342" i="53" s="1"/>
  <c r="CK339" i="53"/>
  <c r="CK340" i="53" s="1"/>
  <c r="CK342" i="53" s="1"/>
  <c r="AX339" i="53"/>
  <c r="AX340" i="53" s="1"/>
  <c r="AX342" i="53" s="1"/>
  <c r="BH339" i="53"/>
  <c r="BH340" i="53" s="1"/>
  <c r="BH342" i="53" s="1"/>
  <c r="DT339" i="53"/>
  <c r="DT340" i="53" s="1"/>
  <c r="DT342" i="53" s="1"/>
  <c r="BD339" i="53"/>
  <c r="BD340" i="53" s="1"/>
  <c r="BD342" i="53" s="1"/>
  <c r="BI339" i="53"/>
  <c r="BI340" i="53" s="1"/>
  <c r="BI342" i="53" s="1"/>
  <c r="DU339" i="53"/>
  <c r="DU340" i="53" s="1"/>
  <c r="DU342" i="53" s="1"/>
  <c r="AV339" i="53"/>
  <c r="AV340" i="53" s="1"/>
  <c r="AV342" i="53" s="1"/>
  <c r="W339" i="53"/>
  <c r="W340" i="53" s="1"/>
  <c r="W342" i="53" s="1"/>
  <c r="CI339" i="53"/>
  <c r="CI340" i="53" s="1"/>
  <c r="CI342" i="53" s="1"/>
  <c r="AF339" i="53"/>
  <c r="AF340" i="53" s="1"/>
  <c r="AF342" i="53" s="1"/>
  <c r="BE339" i="53"/>
  <c r="BE340" i="53" s="1"/>
  <c r="BE342" i="53" s="1"/>
  <c r="CU339" i="53"/>
  <c r="CU340" i="53" s="1"/>
  <c r="CU342" i="53" s="1"/>
  <c r="BO339" i="53"/>
  <c r="BO340" i="53" s="1"/>
  <c r="BO342" i="53" s="1"/>
  <c r="J339" i="53"/>
  <c r="J340" i="53" s="1"/>
  <c r="DC339" i="53"/>
  <c r="DC340" i="53" s="1"/>
  <c r="DC342" i="53" s="1"/>
  <c r="BU339" i="53"/>
  <c r="BU340" i="53" s="1"/>
  <c r="BU342" i="53" s="1"/>
  <c r="BP339" i="53"/>
  <c r="BP340" i="53" s="1"/>
  <c r="BP342" i="53" s="1"/>
  <c r="EB339" i="53"/>
  <c r="EB340" i="53" s="1"/>
  <c r="EB342" i="53" s="1"/>
  <c r="CJ339" i="53"/>
  <c r="CJ340" i="53" s="1"/>
  <c r="CJ342" i="53" s="1"/>
  <c r="BQ339" i="53"/>
  <c r="BQ340" i="53" s="1"/>
  <c r="BQ342" i="53" s="1"/>
  <c r="AD339" i="53"/>
  <c r="AD340" i="53" s="1"/>
  <c r="AD342" i="53" s="1"/>
  <c r="CR339" i="53"/>
  <c r="CR340" i="53" s="1"/>
  <c r="CR342" i="53" s="1"/>
  <c r="AE339" i="53"/>
  <c r="AE340" i="53" s="1"/>
  <c r="AE342" i="53" s="1"/>
  <c r="CQ339" i="53"/>
  <c r="CQ340" i="53" s="1"/>
  <c r="CQ342" i="53" s="1"/>
  <c r="AN339" i="53"/>
  <c r="AN340" i="53" s="1"/>
  <c r="AN342" i="53" s="1"/>
  <c r="BW339" i="53"/>
  <c r="BW340" i="53" s="1"/>
  <c r="BW342" i="53" s="1"/>
  <c r="DR339" i="53"/>
  <c r="DR340" i="53" s="1"/>
  <c r="DR342" i="53" s="1"/>
  <c r="DI339" i="53"/>
  <c r="DI340" i="53" s="1"/>
  <c r="DI342" i="53" s="1"/>
  <c r="Z339" i="53"/>
  <c r="Z340" i="53" s="1"/>
  <c r="Z342" i="53" s="1"/>
  <c r="DZ339" i="53"/>
  <c r="DZ340" i="53" s="1"/>
  <c r="DZ342" i="53" s="1"/>
  <c r="CM339" i="53"/>
  <c r="CM340" i="53" s="1"/>
  <c r="CM342" i="53" s="1"/>
  <c r="L339" i="53"/>
  <c r="L340" i="53" s="1"/>
  <c r="L342" i="53" s="1"/>
  <c r="BX339" i="53"/>
  <c r="BX340" i="53" s="1"/>
  <c r="BX342" i="53" s="1"/>
  <c r="N339" i="53"/>
  <c r="N340" i="53" s="1"/>
  <c r="N342" i="53" s="1"/>
  <c r="M339" i="53"/>
  <c r="M340" i="53" s="1"/>
  <c r="M342" i="53" s="1"/>
  <c r="BY339" i="53"/>
  <c r="BY340" i="53" s="1"/>
  <c r="BY342" i="53" s="1"/>
  <c r="AT339" i="53"/>
  <c r="AT340" i="53" s="1"/>
  <c r="AT342" i="53" s="1"/>
  <c r="DX339" i="53"/>
  <c r="DX340" i="53" s="1"/>
  <c r="DX342" i="53" s="1"/>
  <c r="AM339" i="53"/>
  <c r="AM340" i="53" s="1"/>
  <c r="AM342" i="53" s="1"/>
  <c r="CY339" i="53"/>
  <c r="CY340" i="53" s="1"/>
  <c r="CY342" i="53" s="1"/>
  <c r="BL339" i="53"/>
  <c r="BL340" i="53" s="1"/>
  <c r="BL342" i="53" s="1"/>
  <c r="CT339" i="53"/>
  <c r="CT340" i="53" s="1"/>
  <c r="CT342" i="53" s="1"/>
  <c r="R339" i="53"/>
  <c r="R340" i="53" s="1"/>
  <c r="R342" i="53" s="1"/>
  <c r="S339" i="53"/>
  <c r="S340" i="53" s="1"/>
  <c r="S342" i="53" s="1"/>
  <c r="EA339" i="53"/>
  <c r="EA340" i="53" s="1"/>
  <c r="EA342" i="53" s="1"/>
  <c r="AW339" i="53"/>
  <c r="AW340" i="53" s="1"/>
  <c r="AW342" i="53" s="1"/>
  <c r="DJ339" i="53"/>
  <c r="DJ340" i="53" s="1"/>
  <c r="DJ342" i="53" s="1"/>
  <c r="T339" i="53"/>
  <c r="T340" i="53" s="1"/>
  <c r="T342" i="53" s="1"/>
  <c r="CF339" i="53"/>
  <c r="CF340" i="53" s="1"/>
  <c r="CF342" i="53" s="1"/>
  <c r="AL339" i="53"/>
  <c r="AL340" i="53" s="1"/>
  <c r="AL342" i="53" s="1"/>
  <c r="U339" i="53"/>
  <c r="U340" i="53" s="1"/>
  <c r="U342" i="53" s="1"/>
  <c r="CG339" i="53"/>
  <c r="CG340" i="53" s="1"/>
  <c r="CG342" i="53" s="1"/>
  <c r="BJ339" i="53"/>
  <c r="BJ340" i="53" s="1"/>
  <c r="BJ342" i="53" s="1"/>
  <c r="V339" i="53"/>
  <c r="V340" i="53" s="1"/>
  <c r="V342" i="53" s="1"/>
  <c r="AU339" i="53"/>
  <c r="AU340" i="53" s="1"/>
  <c r="AU342" i="53" s="1"/>
  <c r="DG339" i="53"/>
  <c r="DG340" i="53" s="1"/>
  <c r="DG342" i="53" s="1"/>
  <c r="CB339" i="53"/>
  <c r="CB340" i="53" s="1"/>
  <c r="CB342" i="53" s="1"/>
  <c r="DQ339" i="53"/>
  <c r="DQ340" i="53" s="1"/>
  <c r="DQ342" i="53" s="1"/>
  <c r="AO339" i="53"/>
  <c r="AO340" i="53" s="1"/>
  <c r="AO342" i="53" s="1"/>
  <c r="AP339" i="53"/>
  <c r="AP340" i="53" s="1"/>
  <c r="AP342" i="53" s="1"/>
  <c r="BV339" i="53"/>
  <c r="BV340" i="53" s="1"/>
  <c r="BV342" i="53" s="1"/>
  <c r="CL339" i="53"/>
  <c r="CL340" i="53" s="1"/>
  <c r="CL342" i="53" s="1"/>
  <c r="AG339" i="53"/>
  <c r="AG340" i="53" s="1"/>
  <c r="AG342" i="53" s="1"/>
  <c r="AB339" i="53"/>
  <c r="AB340" i="53" s="1"/>
  <c r="AB342" i="53" s="1"/>
  <c r="CN339" i="53"/>
  <c r="CN340" i="53" s="1"/>
  <c r="CN342" i="53" s="1"/>
  <c r="BB339" i="53"/>
  <c r="BB340" i="53" s="1"/>
  <c r="BB342" i="53" s="1"/>
  <c r="AC339" i="53"/>
  <c r="AC340" i="53" s="1"/>
  <c r="AC342" i="53" s="1"/>
  <c r="CO339" i="53"/>
  <c r="CO340" i="53" s="1"/>
  <c r="CO342" i="53" s="1"/>
  <c r="BZ339" i="53"/>
  <c r="BZ340" i="53" s="1"/>
  <c r="BZ342" i="53" s="1"/>
  <c r="CX339" i="53"/>
  <c r="CX340" i="53" s="1"/>
  <c r="CX342" i="53" s="1"/>
  <c r="BC339" i="53"/>
  <c r="BC340" i="53" s="1"/>
  <c r="BC342" i="53" s="1"/>
  <c r="DO339" i="53"/>
  <c r="DO340" i="53" s="1"/>
  <c r="DO342" i="53" s="1"/>
  <c r="CZ339" i="53"/>
  <c r="CZ340" i="53" s="1"/>
  <c r="CZ342" i="53" s="1"/>
  <c r="Q339" i="53"/>
  <c r="Q340" i="53" s="1"/>
  <c r="Q342" i="53" s="1"/>
  <c r="BG339" i="53"/>
  <c r="BG340" i="53" s="1"/>
  <c r="BG342" i="53" s="1"/>
  <c r="BM339" i="53"/>
  <c r="BM340" i="53" s="1"/>
  <c r="BM342" i="53" s="1"/>
  <c r="Y339" i="53"/>
  <c r="Y340" i="53" s="1"/>
  <c r="Y342" i="53" s="1"/>
  <c r="AY339" i="53"/>
  <c r="AY340" i="53" s="1"/>
  <c r="AY342" i="53" s="1"/>
  <c r="CS339" i="53"/>
  <c r="CS340" i="53" s="1"/>
  <c r="CS342" i="53" s="1"/>
  <c r="Q355" i="49"/>
  <c r="Q356" i="49" s="1"/>
  <c r="Q358" i="49" s="1"/>
  <c r="DA355" i="49"/>
  <c r="DA356" i="49" s="1"/>
  <c r="DA358" i="49" s="1"/>
  <c r="CU355" i="49"/>
  <c r="CU356" i="49" s="1"/>
  <c r="CU358" i="49" s="1"/>
  <c r="CI355" i="49"/>
  <c r="CI356" i="49" s="1"/>
  <c r="CI358" i="49" s="1"/>
  <c r="K355" i="49"/>
  <c r="K356" i="49" s="1"/>
  <c r="K358" i="49" s="1"/>
  <c r="CK355" i="49"/>
  <c r="CK356" i="49" s="1"/>
  <c r="CK358" i="49" s="1"/>
  <c r="CR355" i="49"/>
  <c r="CR356" i="49" s="1"/>
  <c r="CR358" i="49" s="1"/>
  <c r="AF355" i="49"/>
  <c r="AF356" i="49" s="1"/>
  <c r="AF358" i="49" s="1"/>
  <c r="CH355" i="49"/>
  <c r="CH356" i="49" s="1"/>
  <c r="CH358" i="49" s="1"/>
  <c r="V355" i="49"/>
  <c r="V356" i="49" s="1"/>
  <c r="V358" i="49" s="1"/>
  <c r="BY355" i="49"/>
  <c r="BY356" i="49" s="1"/>
  <c r="BY358" i="49" s="1"/>
  <c r="M355" i="49"/>
  <c r="M356" i="49" s="1"/>
  <c r="M358" i="49" s="1"/>
  <c r="BX355" i="49"/>
  <c r="BX356" i="49" s="1"/>
  <c r="BX358" i="49" s="1"/>
  <c r="L355" i="49"/>
  <c r="L356" i="49" s="1"/>
  <c r="L358" i="49" s="1"/>
  <c r="BV355" i="49"/>
  <c r="BV356" i="49" s="1"/>
  <c r="BV358" i="49" s="1"/>
  <c r="O339" i="49"/>
  <c r="O340" i="49" s="1"/>
  <c r="O342" i="49" s="1"/>
  <c r="BT339" i="49"/>
  <c r="BT340" i="49" s="1"/>
  <c r="BT342" i="49" s="1"/>
  <c r="BS339" i="49"/>
  <c r="BS340" i="49" s="1"/>
  <c r="BS342" i="49" s="1"/>
  <c r="BM339" i="49"/>
  <c r="BM340" i="49" s="1"/>
  <c r="BM342" i="49" s="1"/>
  <c r="W339" i="49"/>
  <c r="W340" i="49" s="1"/>
  <c r="W342" i="49" s="1"/>
  <c r="BJ339" i="49"/>
  <c r="BJ340" i="49" s="1"/>
  <c r="BJ342" i="49" s="1"/>
  <c r="BY339" i="49"/>
  <c r="BY340" i="49" s="1"/>
  <c r="BY342" i="49" s="1"/>
  <c r="M339" i="49"/>
  <c r="M340" i="49" s="1"/>
  <c r="M342" i="49" s="1"/>
  <c r="AB339" i="49"/>
  <c r="AB340" i="49" s="1"/>
  <c r="AB342" i="49" s="1"/>
  <c r="BP339" i="49"/>
  <c r="BP340" i="49" s="1"/>
  <c r="BP342" i="49" s="1"/>
  <c r="CM339" i="49"/>
  <c r="CM340" i="49" s="1"/>
  <c r="CM342" i="49" s="1"/>
  <c r="AA339" i="49"/>
  <c r="AA340" i="49" s="1"/>
  <c r="AA342" i="49" s="1"/>
  <c r="DD339" i="49"/>
  <c r="DD340" i="49" s="1"/>
  <c r="DD342" i="49" s="1"/>
  <c r="DB339" i="49"/>
  <c r="DB340" i="49" s="1"/>
  <c r="DB342" i="49" s="1"/>
  <c r="AP339" i="49"/>
  <c r="AP340" i="49" s="1"/>
  <c r="AP342" i="49" s="1"/>
  <c r="CX362" i="49"/>
  <c r="CX363" i="49" s="1"/>
  <c r="CX365" i="49" s="1"/>
  <c r="CL362" i="49"/>
  <c r="CL363" i="49" s="1"/>
  <c r="CL365" i="49" s="1"/>
  <c r="BZ362" i="49"/>
  <c r="BZ363" i="49" s="1"/>
  <c r="BZ365" i="49" s="1"/>
  <c r="DJ362" i="49"/>
  <c r="DJ363" i="49" s="1"/>
  <c r="DJ365" i="49" s="1"/>
  <c r="L362" i="49"/>
  <c r="L363" i="49" s="1"/>
  <c r="L365" i="49" s="1"/>
  <c r="AH362" i="49"/>
  <c r="AH363" i="49" s="1"/>
  <c r="AH365" i="49" s="1"/>
  <c r="AS362" i="49"/>
  <c r="AS363" i="49" s="1"/>
  <c r="AS365" i="49" s="1"/>
  <c r="BC362" i="49"/>
  <c r="BC363" i="49" s="1"/>
  <c r="BC365" i="49" s="1"/>
  <c r="CA362" i="49"/>
  <c r="CA363" i="49" s="1"/>
  <c r="CA365" i="49" s="1"/>
  <c r="DK362" i="49"/>
  <c r="DK363" i="49" s="1"/>
  <c r="DK365" i="49" s="1"/>
  <c r="AY362" i="49"/>
  <c r="AY363" i="49" s="1"/>
  <c r="AY365" i="49" s="1"/>
  <c r="DQ362" i="49"/>
  <c r="DQ363" i="49" s="1"/>
  <c r="DQ365" i="49" s="1"/>
  <c r="BE362" i="49"/>
  <c r="BE363" i="49" s="1"/>
  <c r="BE365" i="49" s="1"/>
  <c r="DH362" i="49"/>
  <c r="DH363" i="49" s="1"/>
  <c r="DH365" i="49" s="1"/>
  <c r="AV362" i="49"/>
  <c r="AV363" i="49" s="1"/>
  <c r="AV365" i="49" s="1"/>
  <c r="AK339" i="51"/>
  <c r="AK340" i="51" s="1"/>
  <c r="AK342" i="51" s="1"/>
  <c r="CW339" i="51"/>
  <c r="CW340" i="51" s="1"/>
  <c r="CW342" i="51" s="1"/>
  <c r="AT339" i="51"/>
  <c r="AT340" i="51" s="1"/>
  <c r="AT342" i="51" s="1"/>
  <c r="DF339" i="51"/>
  <c r="DF340" i="51" s="1"/>
  <c r="DF342" i="51" s="1"/>
  <c r="AV339" i="51"/>
  <c r="AV340" i="51" s="1"/>
  <c r="AV342" i="51" s="1"/>
  <c r="DH339" i="51"/>
  <c r="DH340" i="51" s="1"/>
  <c r="DH342" i="51" s="1"/>
  <c r="CE339" i="51"/>
  <c r="CE340" i="51" s="1"/>
  <c r="CE342" i="51" s="1"/>
  <c r="T339" i="51"/>
  <c r="T340" i="51" s="1"/>
  <c r="T342" i="51" s="1"/>
  <c r="DS339" i="51"/>
  <c r="DS340" i="51" s="1"/>
  <c r="DS342" i="51" s="1"/>
  <c r="AJ339" i="51"/>
  <c r="AJ340" i="51" s="1"/>
  <c r="AJ342" i="51" s="1"/>
  <c r="L339" i="51"/>
  <c r="L340" i="51" s="1"/>
  <c r="L342" i="51" s="1"/>
  <c r="DK339" i="51"/>
  <c r="DK340" i="51" s="1"/>
  <c r="DK342" i="51" s="1"/>
  <c r="DA339" i="51"/>
  <c r="DA340" i="51" s="1"/>
  <c r="DA342" i="51" s="1"/>
  <c r="DC339" i="51"/>
  <c r="DC340" i="51" s="1"/>
  <c r="DC342" i="51" s="1"/>
  <c r="R339" i="51"/>
  <c r="R340" i="51" s="1"/>
  <c r="R342" i="51" s="1"/>
  <c r="AS339" i="51"/>
  <c r="AS340" i="51" s="1"/>
  <c r="AS342" i="51" s="1"/>
  <c r="DE339" i="51"/>
  <c r="DE340" i="51" s="1"/>
  <c r="DE342" i="51" s="1"/>
  <c r="BB339" i="51"/>
  <c r="BB340" i="51" s="1"/>
  <c r="BB342" i="51" s="1"/>
  <c r="DN339" i="51"/>
  <c r="DN340" i="51" s="1"/>
  <c r="DN342" i="51" s="1"/>
  <c r="BD339" i="51"/>
  <c r="BD340" i="51" s="1"/>
  <c r="BD342" i="51" s="1"/>
  <c r="DP339" i="51"/>
  <c r="DP340" i="51" s="1"/>
  <c r="DP342" i="51" s="1"/>
  <c r="CS339" i="51"/>
  <c r="CS340" i="51" s="1"/>
  <c r="CS342" i="51" s="1"/>
  <c r="AH339" i="51"/>
  <c r="AH340" i="51" s="1"/>
  <c r="AH342" i="51" s="1"/>
  <c r="AI339" i="51"/>
  <c r="AI340" i="51" s="1"/>
  <c r="AI342" i="51" s="1"/>
  <c r="AX339" i="51"/>
  <c r="AX340" i="51" s="1"/>
  <c r="AX342" i="51" s="1"/>
  <c r="Z339" i="51"/>
  <c r="Z340" i="51" s="1"/>
  <c r="Z342" i="51" s="1"/>
  <c r="DY339" i="51"/>
  <c r="DY340" i="51" s="1"/>
  <c r="DY342" i="51" s="1"/>
  <c r="EB339" i="51"/>
  <c r="EB340" i="51" s="1"/>
  <c r="EB342" i="51" s="1"/>
  <c r="CD339" i="51"/>
  <c r="CD340" i="51" s="1"/>
  <c r="CD342" i="51" s="1"/>
  <c r="BC339" i="51"/>
  <c r="BC340" i="51" s="1"/>
  <c r="BC342" i="51" s="1"/>
  <c r="BA339" i="51"/>
  <c r="BA340" i="51" s="1"/>
  <c r="BA342" i="51" s="1"/>
  <c r="DM339" i="51"/>
  <c r="DM340" i="51" s="1"/>
  <c r="DM342" i="51" s="1"/>
  <c r="BJ339" i="51"/>
  <c r="BJ340" i="51" s="1"/>
  <c r="BJ342" i="51" s="1"/>
  <c r="DV339" i="51"/>
  <c r="DV340" i="51" s="1"/>
  <c r="DV342" i="51" s="1"/>
  <c r="BL339" i="51"/>
  <c r="BL340" i="51" s="1"/>
  <c r="BL342" i="51" s="1"/>
  <c r="DX339" i="51"/>
  <c r="DX340" i="51" s="1"/>
  <c r="DX342" i="51" s="1"/>
  <c r="DD339" i="51"/>
  <c r="DD340" i="51" s="1"/>
  <c r="DD342" i="51" s="1"/>
  <c r="AU339" i="51"/>
  <c r="AU340" i="51" s="1"/>
  <c r="AU342" i="51" s="1"/>
  <c r="BH339" i="51"/>
  <c r="BH340" i="51" s="1"/>
  <c r="BH342" i="51" s="1"/>
  <c r="BK339" i="51"/>
  <c r="BK340" i="51" s="1"/>
  <c r="BK342" i="51" s="1"/>
  <c r="AM339" i="51"/>
  <c r="AM340" i="51" s="1"/>
  <c r="AM342" i="51" s="1"/>
  <c r="AB339" i="51"/>
  <c r="AB340" i="51" s="1"/>
  <c r="AB342" i="51" s="1"/>
  <c r="AO339" i="51"/>
  <c r="AO340" i="51" s="1"/>
  <c r="AO342" i="51" s="1"/>
  <c r="O339" i="51"/>
  <c r="O340" i="51" s="1"/>
  <c r="O342" i="51" s="1"/>
  <c r="CM339" i="51"/>
  <c r="CM340" i="51" s="1"/>
  <c r="CM342" i="51" s="1"/>
  <c r="BI339" i="51"/>
  <c r="BI340" i="51" s="1"/>
  <c r="BI342" i="51" s="1"/>
  <c r="DU339" i="51"/>
  <c r="DU340" i="51" s="1"/>
  <c r="DU342" i="51" s="1"/>
  <c r="BR339" i="51"/>
  <c r="BR340" i="51" s="1"/>
  <c r="BR342" i="51" s="1"/>
  <c r="J339" i="51"/>
  <c r="BT339" i="51"/>
  <c r="BT340" i="51" s="1"/>
  <c r="BT342" i="51" s="1"/>
  <c r="S339" i="51"/>
  <c r="S340" i="51" s="1"/>
  <c r="S342" i="51" s="1"/>
  <c r="DR339" i="51"/>
  <c r="DR340" i="51" s="1"/>
  <c r="DR342" i="51" s="1"/>
  <c r="BG339" i="51"/>
  <c r="BG340" i="51" s="1"/>
  <c r="BG342" i="51" s="1"/>
  <c r="CI339" i="51"/>
  <c r="CI340" i="51" s="1"/>
  <c r="CI342" i="51" s="1"/>
  <c r="BW339" i="51"/>
  <c r="BW340" i="51" s="1"/>
  <c r="BW342" i="51" s="1"/>
  <c r="AY339" i="51"/>
  <c r="AY340" i="51" s="1"/>
  <c r="AY342" i="51" s="1"/>
  <c r="BN339" i="51"/>
  <c r="BN340" i="51" s="1"/>
  <c r="BN342" i="51" s="1"/>
  <c r="BP339" i="51"/>
  <c r="BP340" i="51" s="1"/>
  <c r="BP342" i="51" s="1"/>
  <c r="AQ339" i="51"/>
  <c r="AQ340" i="51" s="1"/>
  <c r="AQ342" i="51" s="1"/>
  <c r="DQ339" i="51"/>
  <c r="DQ340" i="51" s="1"/>
  <c r="DQ342" i="51" s="1"/>
  <c r="BQ339" i="51"/>
  <c r="BQ340" i="51" s="1"/>
  <c r="BQ342" i="51" s="1"/>
  <c r="N339" i="51"/>
  <c r="N340" i="51" s="1"/>
  <c r="N342" i="51" s="1"/>
  <c r="BZ339" i="51"/>
  <c r="BZ340" i="51" s="1"/>
  <c r="BZ342" i="51" s="1"/>
  <c r="P339" i="51"/>
  <c r="P340" i="51" s="1"/>
  <c r="P342" i="51" s="1"/>
  <c r="CB339" i="51"/>
  <c r="CB340" i="51" s="1"/>
  <c r="CB342" i="51" s="1"/>
  <c r="AG339" i="51"/>
  <c r="AG340" i="51" s="1"/>
  <c r="AG342" i="51" s="1"/>
  <c r="W339" i="51"/>
  <c r="W340" i="51" s="1"/>
  <c r="W342" i="51" s="1"/>
  <c r="BU339" i="51"/>
  <c r="BU340" i="51" s="1"/>
  <c r="BU342" i="51" s="1"/>
  <c r="DI339" i="51"/>
  <c r="DI340" i="51" s="1"/>
  <c r="DI342" i="51" s="1"/>
  <c r="CK339" i="51"/>
  <c r="CK340" i="51" s="1"/>
  <c r="CK342" i="51" s="1"/>
  <c r="BM339" i="51"/>
  <c r="BM340" i="51" s="1"/>
  <c r="BM342" i="51" s="1"/>
  <c r="CQ339" i="51"/>
  <c r="CQ340" i="51" s="1"/>
  <c r="CQ342" i="51" s="1"/>
  <c r="DB339" i="51"/>
  <c r="DB340" i="51" s="1"/>
  <c r="DB342" i="51" s="1"/>
  <c r="CC339" i="51"/>
  <c r="CC340" i="51" s="1"/>
  <c r="CC342" i="51" s="1"/>
  <c r="AA339" i="51"/>
  <c r="AA340" i="51" s="1"/>
  <c r="AA342" i="51" s="1"/>
  <c r="M339" i="51"/>
  <c r="M340" i="51" s="1"/>
  <c r="M342" i="51" s="1"/>
  <c r="BY339" i="51"/>
  <c r="BY340" i="51" s="1"/>
  <c r="BY342" i="51" s="1"/>
  <c r="V339" i="51"/>
  <c r="V340" i="51" s="1"/>
  <c r="V342" i="51" s="1"/>
  <c r="CH339" i="51"/>
  <c r="CH340" i="51" s="1"/>
  <c r="CH342" i="51" s="1"/>
  <c r="X339" i="51"/>
  <c r="X340" i="51" s="1"/>
  <c r="X342" i="51" s="1"/>
  <c r="CJ339" i="51"/>
  <c r="CJ340" i="51" s="1"/>
  <c r="CJ342" i="51" s="1"/>
  <c r="AR339" i="51"/>
  <c r="AR340" i="51" s="1"/>
  <c r="AR342" i="51" s="1"/>
  <c r="AW339" i="51"/>
  <c r="AW340" i="51" s="1"/>
  <c r="AW342" i="51" s="1"/>
  <c r="CF339" i="51"/>
  <c r="CF340" i="51" s="1"/>
  <c r="CF342" i="51" s="1"/>
  <c r="DT339" i="51"/>
  <c r="DT340" i="51" s="1"/>
  <c r="DT342" i="51" s="1"/>
  <c r="CV339" i="51"/>
  <c r="CV340" i="51" s="1"/>
  <c r="CV342" i="51" s="1"/>
  <c r="BX339" i="51"/>
  <c r="BX340" i="51" s="1"/>
  <c r="BX342" i="51" s="1"/>
  <c r="EA339" i="51"/>
  <c r="EA340" i="51" s="1"/>
  <c r="EA342" i="51" s="1"/>
  <c r="DO339" i="51"/>
  <c r="DO340" i="51" s="1"/>
  <c r="DO342" i="51" s="1"/>
  <c r="DL339" i="51"/>
  <c r="DL340" i="51" s="1"/>
  <c r="DL342" i="51" s="1"/>
  <c r="BE339" i="51"/>
  <c r="BE340" i="51" s="1"/>
  <c r="BE342" i="51" s="1"/>
  <c r="U339" i="51"/>
  <c r="U340" i="51" s="1"/>
  <c r="U342" i="51" s="1"/>
  <c r="CG339" i="51"/>
  <c r="CG340" i="51" s="1"/>
  <c r="CG342" i="51" s="1"/>
  <c r="AD339" i="51"/>
  <c r="AD340" i="51" s="1"/>
  <c r="AD342" i="51" s="1"/>
  <c r="CP339" i="51"/>
  <c r="CP340" i="51" s="1"/>
  <c r="CP342" i="51" s="1"/>
  <c r="AF339" i="51"/>
  <c r="AF340" i="51" s="1"/>
  <c r="AF342" i="51" s="1"/>
  <c r="CR339" i="51"/>
  <c r="CR340" i="51" s="1"/>
  <c r="CR342" i="51" s="1"/>
  <c r="BF339" i="51"/>
  <c r="BF340" i="51" s="1"/>
  <c r="BF342" i="51" s="1"/>
  <c r="BV339" i="51"/>
  <c r="BV340" i="51" s="1"/>
  <c r="BV342" i="51" s="1"/>
  <c r="CT339" i="51"/>
  <c r="CT340" i="51" s="1"/>
  <c r="CT342" i="51" s="1"/>
  <c r="K339" i="51"/>
  <c r="K340" i="51" s="1"/>
  <c r="K342" i="51" s="1"/>
  <c r="DJ339" i="51"/>
  <c r="DJ340" i="51" s="1"/>
  <c r="DJ342" i="51" s="1"/>
  <c r="CL339" i="51"/>
  <c r="CL340" i="51" s="1"/>
  <c r="CL342" i="51" s="1"/>
  <c r="AE339" i="51"/>
  <c r="AE340" i="51" s="1"/>
  <c r="AE342" i="51" s="1"/>
  <c r="AP339" i="51"/>
  <c r="AP340" i="51" s="1"/>
  <c r="AP342" i="51" s="1"/>
  <c r="Q339" i="51"/>
  <c r="Q340" i="51" s="1"/>
  <c r="Q342" i="51" s="1"/>
  <c r="CN339" i="51"/>
  <c r="CN340" i="51" s="1"/>
  <c r="CN342" i="51" s="1"/>
  <c r="AC339" i="51"/>
  <c r="AC340" i="51" s="1"/>
  <c r="AC342" i="51" s="1"/>
  <c r="CO339" i="51"/>
  <c r="CO340" i="51" s="1"/>
  <c r="CO342" i="51" s="1"/>
  <c r="AL339" i="51"/>
  <c r="AL340" i="51" s="1"/>
  <c r="AL342" i="51" s="1"/>
  <c r="CX339" i="51"/>
  <c r="CX340" i="51" s="1"/>
  <c r="CX342" i="51" s="1"/>
  <c r="AN339" i="51"/>
  <c r="AN340" i="51" s="1"/>
  <c r="AN342" i="51" s="1"/>
  <c r="CZ339" i="51"/>
  <c r="CZ340" i="51" s="1"/>
  <c r="CZ342" i="51" s="1"/>
  <c r="BS339" i="51"/>
  <c r="BS340" i="51" s="1"/>
  <c r="BS342" i="51" s="1"/>
  <c r="CU339" i="51"/>
  <c r="CU340" i="51" s="1"/>
  <c r="CU342" i="51" s="1"/>
  <c r="DG339" i="51"/>
  <c r="DG340" i="51" s="1"/>
  <c r="DG342" i="51" s="1"/>
  <c r="Y339" i="51"/>
  <c r="Y340" i="51" s="1"/>
  <c r="Y342" i="51" s="1"/>
  <c r="DW339" i="51"/>
  <c r="DW340" i="51" s="1"/>
  <c r="DW342" i="51" s="1"/>
  <c r="CY339" i="51"/>
  <c r="CY340" i="51" s="1"/>
  <c r="CY342" i="51" s="1"/>
  <c r="BO339" i="51"/>
  <c r="BO340" i="51" s="1"/>
  <c r="BO342" i="51" s="1"/>
  <c r="CA339" i="51"/>
  <c r="CA340" i="51" s="1"/>
  <c r="CA342" i="51" s="1"/>
  <c r="AZ339" i="51"/>
  <c r="AZ340" i="51" s="1"/>
  <c r="AZ342" i="51" s="1"/>
  <c r="DZ339" i="51"/>
  <c r="DZ340" i="51" s="1"/>
  <c r="DZ342" i="51" s="1"/>
  <c r="DK355" i="49"/>
  <c r="DK356" i="49" s="1"/>
  <c r="DK358" i="49" s="1"/>
  <c r="BU355" i="49"/>
  <c r="BU356" i="49" s="1"/>
  <c r="BU358" i="49" s="1"/>
  <c r="BK355" i="49"/>
  <c r="BK356" i="49" s="1"/>
  <c r="BK358" i="49" s="1"/>
  <c r="BE355" i="49"/>
  <c r="BE356" i="49" s="1"/>
  <c r="BE358" i="49" s="1"/>
  <c r="DI355" i="49"/>
  <c r="DI356" i="49" s="1"/>
  <c r="DI358" i="49" s="1"/>
  <c r="BO355" i="49"/>
  <c r="BO356" i="49" s="1"/>
  <c r="BO358" i="49" s="1"/>
  <c r="CJ355" i="49"/>
  <c r="CJ356" i="49" s="1"/>
  <c r="CJ358" i="49" s="1"/>
  <c r="X355" i="49"/>
  <c r="X356" i="49" s="1"/>
  <c r="X358" i="49" s="1"/>
  <c r="BZ355" i="49"/>
  <c r="BZ356" i="49" s="1"/>
  <c r="BZ358" i="49" s="1"/>
  <c r="N355" i="49"/>
  <c r="N356" i="49" s="1"/>
  <c r="N358" i="49" s="1"/>
  <c r="BQ355" i="49"/>
  <c r="BQ356" i="49" s="1"/>
  <c r="BQ358" i="49" s="1"/>
  <c r="EB355" i="49"/>
  <c r="EB356" i="49" s="1"/>
  <c r="EB358" i="49" s="1"/>
  <c r="BP355" i="49"/>
  <c r="BP356" i="49" s="1"/>
  <c r="BP358" i="49" s="1"/>
  <c r="DZ355" i="49"/>
  <c r="DZ356" i="49" s="1"/>
  <c r="DZ358" i="49" s="1"/>
  <c r="BN355" i="49"/>
  <c r="BN356" i="49" s="1"/>
  <c r="BN358" i="49" s="1"/>
  <c r="CB339" i="49"/>
  <c r="CB340" i="49" s="1"/>
  <c r="CB342" i="49" s="1"/>
  <c r="CY339" i="49"/>
  <c r="CY340" i="49" s="1"/>
  <c r="CY342" i="49" s="1"/>
  <c r="AW339" i="49"/>
  <c r="AW340" i="49" s="1"/>
  <c r="AW342" i="49" s="1"/>
  <c r="AV339" i="49"/>
  <c r="AV340" i="49" s="1"/>
  <c r="AV342" i="49" s="1"/>
  <c r="AU339" i="49"/>
  <c r="AU340" i="49" s="1"/>
  <c r="AU342" i="49" s="1"/>
  <c r="DW339" i="49"/>
  <c r="DW340" i="49" s="1"/>
  <c r="DW342" i="49" s="1"/>
  <c r="AL339" i="49"/>
  <c r="AL340" i="49" s="1"/>
  <c r="AL342" i="49" s="1"/>
  <c r="BQ339" i="49"/>
  <c r="BQ340" i="49" s="1"/>
  <c r="BQ342" i="49" s="1"/>
  <c r="DF339" i="49"/>
  <c r="DF340" i="49" s="1"/>
  <c r="DF342" i="49" s="1"/>
  <c r="DV339" i="49"/>
  <c r="DV340" i="49" s="1"/>
  <c r="DV342" i="49" s="1"/>
  <c r="AR339" i="49"/>
  <c r="AR340" i="49" s="1"/>
  <c r="AR342" i="49" s="1"/>
  <c r="CE339" i="49"/>
  <c r="CE340" i="49" s="1"/>
  <c r="CE342" i="49" s="1"/>
  <c r="S339" i="49"/>
  <c r="S340" i="49" s="1"/>
  <c r="S342" i="49" s="1"/>
  <c r="BX339" i="49"/>
  <c r="BX340" i="49" s="1"/>
  <c r="BX342" i="49" s="1"/>
  <c r="CT339" i="49"/>
  <c r="CT340" i="49" s="1"/>
  <c r="CT342" i="49" s="1"/>
  <c r="AH339" i="49"/>
  <c r="AH340" i="49" s="1"/>
  <c r="AH342" i="49" s="1"/>
  <c r="CN362" i="49"/>
  <c r="CN363" i="49" s="1"/>
  <c r="CN365" i="49" s="1"/>
  <c r="BA362" i="49"/>
  <c r="BA363" i="49" s="1"/>
  <c r="BA365" i="49" s="1"/>
  <c r="AU362" i="49"/>
  <c r="AU363" i="49" s="1"/>
  <c r="AU365" i="49" s="1"/>
  <c r="CW362" i="49"/>
  <c r="CW363" i="49" s="1"/>
  <c r="CW365" i="49" s="1"/>
  <c r="DT362" i="49"/>
  <c r="DT363" i="49" s="1"/>
  <c r="DT365" i="49" s="1"/>
  <c r="U362" i="49"/>
  <c r="U363" i="49" s="1"/>
  <c r="U365" i="49" s="1"/>
  <c r="AE362" i="49"/>
  <c r="AE363" i="49" s="1"/>
  <c r="AE365" i="49" s="1"/>
  <c r="AR362" i="49"/>
  <c r="AR363" i="49" s="1"/>
  <c r="AR365" i="49" s="1"/>
  <c r="BP362" i="49"/>
  <c r="BP363" i="49" s="1"/>
  <c r="BP365" i="49" s="1"/>
  <c r="DC362" i="49"/>
  <c r="DC363" i="49" s="1"/>
  <c r="DC365" i="49" s="1"/>
  <c r="AQ362" i="49"/>
  <c r="AQ363" i="49" s="1"/>
  <c r="AQ365" i="49" s="1"/>
  <c r="DI362" i="49"/>
  <c r="DI363" i="49" s="1"/>
  <c r="DI365" i="49" s="1"/>
  <c r="AW362" i="49"/>
  <c r="AW363" i="49" s="1"/>
  <c r="AW365" i="49" s="1"/>
  <c r="CZ362" i="49"/>
  <c r="CZ363" i="49" s="1"/>
  <c r="CZ365" i="49" s="1"/>
  <c r="AN362" i="49"/>
  <c r="AN363" i="49" s="1"/>
  <c r="AN365" i="49" s="1"/>
  <c r="AB339" i="52"/>
  <c r="AB340" i="52" s="1"/>
  <c r="AB342" i="52" s="1"/>
  <c r="AL339" i="52"/>
  <c r="AL340" i="52" s="1"/>
  <c r="AL342" i="52" s="1"/>
  <c r="BI339" i="52"/>
  <c r="BI340" i="52" s="1"/>
  <c r="BI342" i="52" s="1"/>
  <c r="DV339" i="52"/>
  <c r="DV340" i="52" s="1"/>
  <c r="DV342" i="52" s="1"/>
  <c r="O339" i="52"/>
  <c r="O340" i="52" s="1"/>
  <c r="O342" i="52" s="1"/>
  <c r="CQ339" i="52"/>
  <c r="CQ340" i="52" s="1"/>
  <c r="CQ342" i="52" s="1"/>
  <c r="CR339" i="52"/>
  <c r="CR340" i="52" s="1"/>
  <c r="CR342" i="52" s="1"/>
  <c r="BU339" i="52"/>
  <c r="BU340" i="52" s="1"/>
  <c r="BU342" i="52" s="1"/>
  <c r="R339" i="52"/>
  <c r="R340" i="52" s="1"/>
  <c r="R342" i="52" s="1"/>
  <c r="K339" i="52"/>
  <c r="AJ339" i="52"/>
  <c r="AJ340" i="52" s="1"/>
  <c r="AJ342" i="52" s="1"/>
  <c r="AT339" i="52"/>
  <c r="AT340" i="52" s="1"/>
  <c r="AT342" i="52" s="1"/>
  <c r="BR339" i="52"/>
  <c r="BR340" i="52" s="1"/>
  <c r="BR342" i="52" s="1"/>
  <c r="P339" i="52"/>
  <c r="P340" i="52" s="1"/>
  <c r="P342" i="52" s="1"/>
  <c r="Z339" i="52"/>
  <c r="Z340" i="52" s="1"/>
  <c r="Z342" i="52" s="1"/>
  <c r="CY339" i="52"/>
  <c r="CY340" i="52" s="1"/>
  <c r="CY342" i="52" s="1"/>
  <c r="DH339" i="52"/>
  <c r="DH340" i="52" s="1"/>
  <c r="DH342" i="52" s="1"/>
  <c r="CC339" i="52"/>
  <c r="CC340" i="52" s="1"/>
  <c r="CC342" i="52" s="1"/>
  <c r="AF339" i="52"/>
  <c r="AF340" i="52" s="1"/>
  <c r="AF342" i="52" s="1"/>
  <c r="DB339" i="52"/>
  <c r="DB340" i="52" s="1"/>
  <c r="DB342" i="52" s="1"/>
  <c r="DK339" i="52"/>
  <c r="DK340" i="52" s="1"/>
  <c r="DK342" i="52" s="1"/>
  <c r="S339" i="52"/>
  <c r="S340" i="52" s="1"/>
  <c r="S342" i="52" s="1"/>
  <c r="AR339" i="52"/>
  <c r="AR340" i="52" s="1"/>
  <c r="AR342" i="52" s="1"/>
  <c r="BB339" i="52"/>
  <c r="BB340" i="52" s="1"/>
  <c r="BB342" i="52" s="1"/>
  <c r="BZ339" i="52"/>
  <c r="BZ340" i="52" s="1"/>
  <c r="BZ342" i="52" s="1"/>
  <c r="AO339" i="52"/>
  <c r="AO340" i="52" s="1"/>
  <c r="AO342" i="52" s="1"/>
  <c r="AN339" i="52"/>
  <c r="AN340" i="52" s="1"/>
  <c r="AN342" i="52" s="1"/>
  <c r="DG339" i="52"/>
  <c r="DG340" i="52" s="1"/>
  <c r="DG342" i="52" s="1"/>
  <c r="DX339" i="52"/>
  <c r="DX340" i="52" s="1"/>
  <c r="DX342" i="52" s="1"/>
  <c r="CK339" i="52"/>
  <c r="CK340" i="52" s="1"/>
  <c r="CK342" i="52" s="1"/>
  <c r="AS339" i="52"/>
  <c r="AS340" i="52" s="1"/>
  <c r="AS342" i="52" s="1"/>
  <c r="DJ339" i="52"/>
  <c r="DJ340" i="52" s="1"/>
  <c r="DJ342" i="52" s="1"/>
  <c r="AV339" i="52"/>
  <c r="AV340" i="52" s="1"/>
  <c r="AV342" i="52" s="1"/>
  <c r="DM339" i="52"/>
  <c r="DM340" i="52" s="1"/>
  <c r="DM342" i="52" s="1"/>
  <c r="AA339" i="52"/>
  <c r="AA340" i="52" s="1"/>
  <c r="AA342" i="52" s="1"/>
  <c r="AZ339" i="52"/>
  <c r="AZ340" i="52" s="1"/>
  <c r="AZ342" i="52" s="1"/>
  <c r="BJ339" i="52"/>
  <c r="BJ340" i="52" s="1"/>
  <c r="BJ342" i="52" s="1"/>
  <c r="CH339" i="52"/>
  <c r="CH340" i="52" s="1"/>
  <c r="CH342" i="52" s="1"/>
  <c r="BL339" i="52"/>
  <c r="BL340" i="52" s="1"/>
  <c r="BL342" i="52" s="1"/>
  <c r="AY339" i="52"/>
  <c r="AY340" i="52" s="1"/>
  <c r="AY342" i="52" s="1"/>
  <c r="DO339" i="52"/>
  <c r="DO340" i="52" s="1"/>
  <c r="DO342" i="52" s="1"/>
  <c r="Q339" i="52"/>
  <c r="Q340" i="52" s="1"/>
  <c r="Q342" i="52" s="1"/>
  <c r="CS339" i="52"/>
  <c r="CS340" i="52" s="1"/>
  <c r="CS342" i="52" s="1"/>
  <c r="BD339" i="52"/>
  <c r="BD340" i="52" s="1"/>
  <c r="BD342" i="52" s="1"/>
  <c r="DR339" i="52"/>
  <c r="DR340" i="52" s="1"/>
  <c r="DR342" i="52" s="1"/>
  <c r="AI339" i="52"/>
  <c r="AI340" i="52" s="1"/>
  <c r="AI342" i="52" s="1"/>
  <c r="BH339" i="52"/>
  <c r="BH340" i="52" s="1"/>
  <c r="BH342" i="52" s="1"/>
  <c r="M339" i="52"/>
  <c r="M340" i="52" s="1"/>
  <c r="M342" i="52" s="1"/>
  <c r="CP339" i="52"/>
  <c r="CP340" i="52" s="1"/>
  <c r="CP342" i="52" s="1"/>
  <c r="CB339" i="52"/>
  <c r="CB340" i="52" s="1"/>
  <c r="CB342" i="52" s="1"/>
  <c r="BK339" i="52"/>
  <c r="BK340" i="52" s="1"/>
  <c r="BK342" i="52" s="1"/>
  <c r="DW339" i="52"/>
  <c r="DW340" i="52" s="1"/>
  <c r="DW342" i="52" s="1"/>
  <c r="AE339" i="52"/>
  <c r="AE340" i="52" s="1"/>
  <c r="AE342" i="52" s="1"/>
  <c r="DA339" i="52"/>
  <c r="DA340" i="52" s="1"/>
  <c r="DA342" i="52" s="1"/>
  <c r="BN339" i="52"/>
  <c r="BN340" i="52" s="1"/>
  <c r="BN342" i="52" s="1"/>
  <c r="AQ339" i="52"/>
  <c r="AQ340" i="52" s="1"/>
  <c r="AQ342" i="52" s="1"/>
  <c r="N339" i="52"/>
  <c r="N340" i="52" s="1"/>
  <c r="N342" i="52" s="1"/>
  <c r="Y339" i="52"/>
  <c r="Y340" i="52" s="1"/>
  <c r="Y342" i="52" s="1"/>
  <c r="CX339" i="52"/>
  <c r="CX340" i="52" s="1"/>
  <c r="CX342" i="52" s="1"/>
  <c r="CJ339" i="52"/>
  <c r="CJ340" i="52" s="1"/>
  <c r="CJ342" i="52" s="1"/>
  <c r="BS339" i="52"/>
  <c r="BS340" i="52" s="1"/>
  <c r="BS342" i="52" s="1"/>
  <c r="AC339" i="52"/>
  <c r="AC340" i="52" s="1"/>
  <c r="AC342" i="52" s="1"/>
  <c r="AP339" i="52"/>
  <c r="AP340" i="52" s="1"/>
  <c r="AP342" i="52" s="1"/>
  <c r="DI339" i="52"/>
  <c r="DI340" i="52" s="1"/>
  <c r="DI342" i="52" s="1"/>
  <c r="L339" i="52"/>
  <c r="V339" i="52"/>
  <c r="V340" i="52" s="1"/>
  <c r="V342" i="52" s="1"/>
  <c r="AM339" i="52"/>
  <c r="AM340" i="52" s="1"/>
  <c r="AM342" i="52" s="1"/>
  <c r="DF339" i="52"/>
  <c r="DF340" i="52" s="1"/>
  <c r="DF342" i="52" s="1"/>
  <c r="CZ339" i="52"/>
  <c r="CZ340" i="52" s="1"/>
  <c r="CZ342" i="52" s="1"/>
  <c r="CA339" i="52"/>
  <c r="CA340" i="52" s="1"/>
  <c r="CA342" i="52" s="1"/>
  <c r="BA339" i="52"/>
  <c r="BA340" i="52" s="1"/>
  <c r="BA342" i="52" s="1"/>
  <c r="BC339" i="52"/>
  <c r="BC340" i="52" s="1"/>
  <c r="BC342" i="52" s="1"/>
  <c r="DQ339" i="52"/>
  <c r="DQ340" i="52" s="1"/>
  <c r="DQ342" i="52" s="1"/>
  <c r="CD339" i="52"/>
  <c r="CD340" i="52" s="1"/>
  <c r="CD342" i="52" s="1"/>
  <c r="AU339" i="52"/>
  <c r="AU340" i="52" s="1"/>
  <c r="AU342" i="52" s="1"/>
  <c r="T339" i="52"/>
  <c r="T340" i="52" s="1"/>
  <c r="T342" i="52" s="1"/>
  <c r="AD339" i="52"/>
  <c r="AD340" i="52" s="1"/>
  <c r="AD342" i="52" s="1"/>
  <c r="AX339" i="52"/>
  <c r="AX340" i="52" s="1"/>
  <c r="AX342" i="52" s="1"/>
  <c r="DN339" i="52"/>
  <c r="DN340" i="52" s="1"/>
  <c r="DN342" i="52" s="1"/>
  <c r="DP339" i="52"/>
  <c r="DP340" i="52" s="1"/>
  <c r="DP342" i="52" s="1"/>
  <c r="CI339" i="52"/>
  <c r="CI340" i="52" s="1"/>
  <c r="CI342" i="52" s="1"/>
  <c r="BT339" i="52"/>
  <c r="BT340" i="52" s="1"/>
  <c r="BT342" i="52" s="1"/>
  <c r="BM339" i="52"/>
  <c r="BM340" i="52" s="1"/>
  <c r="BM342" i="52" s="1"/>
  <c r="DY339" i="52"/>
  <c r="DY340" i="52" s="1"/>
  <c r="DY342" i="52" s="1"/>
  <c r="CL339" i="52"/>
  <c r="CL340" i="52" s="1"/>
  <c r="CL342" i="52" s="1"/>
  <c r="BQ339" i="52"/>
  <c r="BQ340" i="52" s="1"/>
  <c r="BQ342" i="52" s="1"/>
  <c r="BW339" i="52"/>
  <c r="BW340" i="52" s="1"/>
  <c r="BW342" i="52" s="1"/>
  <c r="W339" i="52"/>
  <c r="W340" i="52" s="1"/>
  <c r="W342" i="52" s="1"/>
  <c r="CE339" i="52"/>
  <c r="CE340" i="52" s="1"/>
  <c r="CE342" i="52" s="1"/>
  <c r="AH339" i="52"/>
  <c r="AH340" i="52" s="1"/>
  <c r="AH342" i="52" s="1"/>
  <c r="CO339" i="52"/>
  <c r="CO340" i="52" s="1"/>
  <c r="CO342" i="52" s="1"/>
  <c r="BE339" i="52"/>
  <c r="BE340" i="52" s="1"/>
  <c r="BE342" i="52" s="1"/>
  <c r="CW339" i="52"/>
  <c r="CW340" i="52" s="1"/>
  <c r="CW342" i="52" s="1"/>
  <c r="BO339" i="52"/>
  <c r="BO340" i="52" s="1"/>
  <c r="BO342" i="52" s="1"/>
  <c r="DL339" i="52"/>
  <c r="DL340" i="52" s="1"/>
  <c r="DL342" i="52" s="1"/>
  <c r="BY339" i="52"/>
  <c r="BY340" i="52" s="1"/>
  <c r="BY342" i="52" s="1"/>
  <c r="DT339" i="52"/>
  <c r="DT340" i="52" s="1"/>
  <c r="DT342" i="52" s="1"/>
  <c r="CG339" i="52"/>
  <c r="CG340" i="52" s="1"/>
  <c r="CG342" i="52" s="1"/>
  <c r="BV339" i="52"/>
  <c r="BV340" i="52" s="1"/>
  <c r="BV342" i="52" s="1"/>
  <c r="U339" i="52"/>
  <c r="U340" i="52" s="1"/>
  <c r="U342" i="52" s="1"/>
  <c r="CV339" i="52"/>
  <c r="CV340" i="52" s="1"/>
  <c r="CV342" i="52" s="1"/>
  <c r="AG339" i="52"/>
  <c r="AG340" i="52" s="1"/>
  <c r="AG342" i="52" s="1"/>
  <c r="DD339" i="52"/>
  <c r="DD340" i="52" s="1"/>
  <c r="DD342" i="52" s="1"/>
  <c r="CT339" i="52"/>
  <c r="CT340" i="52" s="1"/>
  <c r="CT342" i="52" s="1"/>
  <c r="AW339" i="52"/>
  <c r="AW340" i="52" s="1"/>
  <c r="AW342" i="52" s="1"/>
  <c r="DS339" i="52"/>
  <c r="DS340" i="52" s="1"/>
  <c r="DS342" i="52" s="1"/>
  <c r="BG339" i="52"/>
  <c r="BG340" i="52" s="1"/>
  <c r="BG342" i="52" s="1"/>
  <c r="EA339" i="52"/>
  <c r="EA340" i="52" s="1"/>
  <c r="EA342" i="52" s="1"/>
  <c r="DZ339" i="52"/>
  <c r="DZ340" i="52" s="1"/>
  <c r="DZ342" i="52" s="1"/>
  <c r="BX339" i="52"/>
  <c r="BX340" i="52" s="1"/>
  <c r="BX342" i="52" s="1"/>
  <c r="CM339" i="52"/>
  <c r="CM340" i="52" s="1"/>
  <c r="CM342" i="52" s="1"/>
  <c r="CF339" i="52"/>
  <c r="CF340" i="52" s="1"/>
  <c r="CF342" i="52" s="1"/>
  <c r="AK339" i="52"/>
  <c r="AK340" i="52" s="1"/>
  <c r="AK342" i="52" s="1"/>
  <c r="J339" i="52"/>
  <c r="CU339" i="52"/>
  <c r="CU340" i="52" s="1"/>
  <c r="CU342" i="52" s="1"/>
  <c r="X339" i="52"/>
  <c r="X340" i="52" s="1"/>
  <c r="X342" i="52" s="1"/>
  <c r="DU339" i="52"/>
  <c r="DU340" i="52" s="1"/>
  <c r="DU342" i="52" s="1"/>
  <c r="BP339" i="52"/>
  <c r="BP340" i="52" s="1"/>
  <c r="BP342" i="52" s="1"/>
  <c r="CN339" i="52"/>
  <c r="CN340" i="52" s="1"/>
  <c r="CN342" i="52" s="1"/>
  <c r="DC339" i="52"/>
  <c r="DC340" i="52" s="1"/>
  <c r="DC342" i="52" s="1"/>
  <c r="BF339" i="52"/>
  <c r="BF340" i="52" s="1"/>
  <c r="BF342" i="52" s="1"/>
  <c r="DE339" i="52"/>
  <c r="DE340" i="52" s="1"/>
  <c r="DE342" i="52" s="1"/>
  <c r="EB339" i="52"/>
  <c r="EB340" i="52" s="1"/>
  <c r="EB342" i="52" s="1"/>
  <c r="AL362" i="51"/>
  <c r="AL363" i="51" s="1"/>
  <c r="AL365" i="51" s="1"/>
  <c r="CX362" i="51"/>
  <c r="CX363" i="51" s="1"/>
  <c r="CX365" i="51" s="1"/>
  <c r="AU362" i="51"/>
  <c r="AU363" i="51" s="1"/>
  <c r="AU365" i="51" s="1"/>
  <c r="DG362" i="51"/>
  <c r="DG363" i="51" s="1"/>
  <c r="DG365" i="51" s="1"/>
  <c r="BE362" i="51"/>
  <c r="BE363" i="51" s="1"/>
  <c r="BE365" i="51" s="1"/>
  <c r="DQ362" i="51"/>
  <c r="DQ363" i="51" s="1"/>
  <c r="DQ365" i="51" s="1"/>
  <c r="CJ362" i="51"/>
  <c r="CJ363" i="51" s="1"/>
  <c r="CJ365" i="51" s="1"/>
  <c r="BL362" i="51"/>
  <c r="BL363" i="51" s="1"/>
  <c r="BL365" i="51" s="1"/>
  <c r="AN362" i="51"/>
  <c r="AN363" i="51" s="1"/>
  <c r="AN365" i="51" s="1"/>
  <c r="J362" i="51"/>
  <c r="DB362" i="51"/>
  <c r="DB363" i="51" s="1"/>
  <c r="DB365" i="51" s="1"/>
  <c r="CE362" i="51"/>
  <c r="CE363" i="51" s="1"/>
  <c r="CE365" i="51" s="1"/>
  <c r="AH362" i="51"/>
  <c r="AH363" i="51" s="1"/>
  <c r="AH365" i="51" s="1"/>
  <c r="DE362" i="51"/>
  <c r="DE363" i="51" s="1"/>
  <c r="DE365" i="51" s="1"/>
  <c r="T362" i="51"/>
  <c r="T363" i="51" s="1"/>
  <c r="T365" i="51" s="1"/>
  <c r="AT362" i="51"/>
  <c r="AT363" i="51" s="1"/>
  <c r="AT365" i="51" s="1"/>
  <c r="DF362" i="51"/>
  <c r="DF363" i="51" s="1"/>
  <c r="DF365" i="51" s="1"/>
  <c r="BC362" i="51"/>
  <c r="BC363" i="51" s="1"/>
  <c r="BC365" i="51" s="1"/>
  <c r="DO362" i="51"/>
  <c r="DO363" i="51" s="1"/>
  <c r="DO365" i="51" s="1"/>
  <c r="BM362" i="51"/>
  <c r="BM363" i="51" s="1"/>
  <c r="BM365" i="51" s="1"/>
  <c r="DY362" i="51"/>
  <c r="DY363" i="51" s="1"/>
  <c r="DY365" i="51" s="1"/>
  <c r="CV362" i="51"/>
  <c r="CV363" i="51" s="1"/>
  <c r="CV365" i="51" s="1"/>
  <c r="BX362" i="51"/>
  <c r="BX363" i="51" s="1"/>
  <c r="BX365" i="51" s="1"/>
  <c r="AZ362" i="51"/>
  <c r="AZ363" i="51" s="1"/>
  <c r="AZ365" i="51" s="1"/>
  <c r="P362" i="51"/>
  <c r="P363" i="51" s="1"/>
  <c r="P365" i="51" s="1"/>
  <c r="DM362" i="51"/>
  <c r="DM363" i="51" s="1"/>
  <c r="DM365" i="51" s="1"/>
  <c r="CR362" i="51"/>
  <c r="CR363" i="51" s="1"/>
  <c r="CR365" i="51" s="1"/>
  <c r="BP362" i="51"/>
  <c r="BP363" i="51" s="1"/>
  <c r="BP365" i="51" s="1"/>
  <c r="AS362" i="51"/>
  <c r="AS363" i="51" s="1"/>
  <c r="AS365" i="51" s="1"/>
  <c r="BD362" i="51"/>
  <c r="BD363" i="51" s="1"/>
  <c r="BD365" i="51" s="1"/>
  <c r="BB362" i="51"/>
  <c r="BB363" i="51" s="1"/>
  <c r="BB365" i="51" s="1"/>
  <c r="DN362" i="51"/>
  <c r="DN363" i="51" s="1"/>
  <c r="DN365" i="51" s="1"/>
  <c r="BK362" i="51"/>
  <c r="BK363" i="51" s="1"/>
  <c r="BK365" i="51" s="1"/>
  <c r="DW362" i="51"/>
  <c r="DW363" i="51" s="1"/>
  <c r="DW365" i="51" s="1"/>
  <c r="BU362" i="51"/>
  <c r="BU363" i="51" s="1"/>
  <c r="BU365" i="51" s="1"/>
  <c r="K362" i="51"/>
  <c r="K363" i="51" s="1"/>
  <c r="K365" i="51" s="1"/>
  <c r="DJ362" i="51"/>
  <c r="DJ363" i="51" s="1"/>
  <c r="DJ365" i="51" s="1"/>
  <c r="CL362" i="51"/>
  <c r="CL363" i="51" s="1"/>
  <c r="CL365" i="51" s="1"/>
  <c r="BN362" i="51"/>
  <c r="BN363" i="51" s="1"/>
  <c r="BN365" i="51" s="1"/>
  <c r="AB362" i="51"/>
  <c r="AB363" i="51" s="1"/>
  <c r="AB365" i="51" s="1"/>
  <c r="EA362" i="51"/>
  <c r="EA363" i="51" s="1"/>
  <c r="EA365" i="51" s="1"/>
  <c r="DD362" i="51"/>
  <c r="DD363" i="51" s="1"/>
  <c r="DD365" i="51" s="1"/>
  <c r="CU362" i="51"/>
  <c r="CU363" i="51" s="1"/>
  <c r="CU365" i="51" s="1"/>
  <c r="CD362" i="51"/>
  <c r="CD363" i="51" s="1"/>
  <c r="CD365" i="51" s="1"/>
  <c r="CG362" i="51"/>
  <c r="CG363" i="51" s="1"/>
  <c r="CG365" i="51" s="1"/>
  <c r="BJ362" i="51"/>
  <c r="BJ363" i="51" s="1"/>
  <c r="BJ365" i="51" s="1"/>
  <c r="DV362" i="51"/>
  <c r="DV363" i="51" s="1"/>
  <c r="DV365" i="51" s="1"/>
  <c r="BS362" i="51"/>
  <c r="BS363" i="51" s="1"/>
  <c r="BS365" i="51" s="1"/>
  <c r="Q362" i="51"/>
  <c r="Q363" i="51" s="1"/>
  <c r="Q365" i="51" s="1"/>
  <c r="CC362" i="51"/>
  <c r="CC363" i="51" s="1"/>
  <c r="CC365" i="51" s="1"/>
  <c r="X362" i="51"/>
  <c r="X363" i="51" s="1"/>
  <c r="X365" i="51" s="1"/>
  <c r="DU362" i="51"/>
  <c r="DU363" i="51" s="1"/>
  <c r="DU365" i="51" s="1"/>
  <c r="CW362" i="51"/>
  <c r="CW363" i="51" s="1"/>
  <c r="CW365" i="51" s="1"/>
  <c r="BY362" i="51"/>
  <c r="BY363" i="51" s="1"/>
  <c r="BY365" i="51" s="1"/>
  <c r="AP362" i="51"/>
  <c r="AP363" i="51" s="1"/>
  <c r="AP365" i="51" s="1"/>
  <c r="S362" i="51"/>
  <c r="S363" i="51" s="1"/>
  <c r="S365" i="51" s="1"/>
  <c r="DR362" i="51"/>
  <c r="DR363" i="51" s="1"/>
  <c r="DR365" i="51" s="1"/>
  <c r="AI362" i="51"/>
  <c r="AI363" i="51" s="1"/>
  <c r="AI365" i="51" s="1"/>
  <c r="DH362" i="51"/>
  <c r="DH363" i="51" s="1"/>
  <c r="DH365" i="51" s="1"/>
  <c r="DS362" i="51"/>
  <c r="DS363" i="51" s="1"/>
  <c r="DS365" i="51" s="1"/>
  <c r="BR362" i="51"/>
  <c r="BR363" i="51" s="1"/>
  <c r="BR365" i="51" s="1"/>
  <c r="O362" i="51"/>
  <c r="O363" i="51" s="1"/>
  <c r="O365" i="51" s="1"/>
  <c r="CA362" i="51"/>
  <c r="CA363" i="51" s="1"/>
  <c r="CA365" i="51" s="1"/>
  <c r="Y362" i="51"/>
  <c r="Y363" i="51" s="1"/>
  <c r="Y365" i="51" s="1"/>
  <c r="CK362" i="51"/>
  <c r="CK363" i="51" s="1"/>
  <c r="CK365" i="51" s="1"/>
  <c r="AJ362" i="51"/>
  <c r="AJ363" i="51" s="1"/>
  <c r="AJ365" i="51" s="1"/>
  <c r="L362" i="51"/>
  <c r="L363" i="51" s="1"/>
  <c r="L365" i="51" s="1"/>
  <c r="DK362" i="51"/>
  <c r="DK363" i="51" s="1"/>
  <c r="DK365" i="51" s="1"/>
  <c r="CM362" i="51"/>
  <c r="CM363" i="51" s="1"/>
  <c r="CM365" i="51" s="1"/>
  <c r="BA362" i="51"/>
  <c r="BA363" i="51" s="1"/>
  <c r="BA365" i="51" s="1"/>
  <c r="AF362" i="51"/>
  <c r="AF363" i="51" s="1"/>
  <c r="AF365" i="51" s="1"/>
  <c r="AC362" i="51"/>
  <c r="AC363" i="51" s="1"/>
  <c r="AC365" i="51" s="1"/>
  <c r="BT362" i="51"/>
  <c r="BT363" i="51" s="1"/>
  <c r="BT365" i="51" s="1"/>
  <c r="R362" i="51"/>
  <c r="R363" i="51" s="1"/>
  <c r="R365" i="51" s="1"/>
  <c r="U362" i="51"/>
  <c r="U363" i="51" s="1"/>
  <c r="U365" i="51" s="1"/>
  <c r="N362" i="51"/>
  <c r="N363" i="51" s="1"/>
  <c r="N365" i="51" s="1"/>
  <c r="BZ362" i="51"/>
  <c r="BZ363" i="51" s="1"/>
  <c r="BZ365" i="51" s="1"/>
  <c r="W362" i="51"/>
  <c r="W363" i="51" s="1"/>
  <c r="W365" i="51" s="1"/>
  <c r="CI362" i="51"/>
  <c r="CI363" i="51" s="1"/>
  <c r="CI365" i="51" s="1"/>
  <c r="AG362" i="51"/>
  <c r="AG363" i="51" s="1"/>
  <c r="AG365" i="51" s="1"/>
  <c r="CS362" i="51"/>
  <c r="CS363" i="51" s="1"/>
  <c r="CS365" i="51" s="1"/>
  <c r="AX362" i="51"/>
  <c r="AX363" i="51" s="1"/>
  <c r="AX365" i="51" s="1"/>
  <c r="Z362" i="51"/>
  <c r="Z363" i="51" s="1"/>
  <c r="Z365" i="51" s="1"/>
  <c r="DX362" i="51"/>
  <c r="DX363" i="51" s="1"/>
  <c r="DX365" i="51" s="1"/>
  <c r="CZ362" i="51"/>
  <c r="CZ363" i="51" s="1"/>
  <c r="CZ365" i="51" s="1"/>
  <c r="BO362" i="51"/>
  <c r="BO363" i="51" s="1"/>
  <c r="BO365" i="51" s="1"/>
  <c r="AR362" i="51"/>
  <c r="AR363" i="51" s="1"/>
  <c r="AR365" i="51" s="1"/>
  <c r="BH362" i="51"/>
  <c r="BH363" i="51" s="1"/>
  <c r="BH365" i="51" s="1"/>
  <c r="DC362" i="51"/>
  <c r="DC363" i="51" s="1"/>
  <c r="DC365" i="51" s="1"/>
  <c r="AV362" i="51"/>
  <c r="AV363" i="51" s="1"/>
  <c r="AV365" i="51" s="1"/>
  <c r="CO362" i="51"/>
  <c r="CO363" i="51" s="1"/>
  <c r="CO365" i="51" s="1"/>
  <c r="V362" i="51"/>
  <c r="V363" i="51" s="1"/>
  <c r="V365" i="51" s="1"/>
  <c r="CH362" i="51"/>
  <c r="CH363" i="51" s="1"/>
  <c r="CH365" i="51" s="1"/>
  <c r="AE362" i="51"/>
  <c r="AE363" i="51" s="1"/>
  <c r="AE365" i="51" s="1"/>
  <c r="CQ362" i="51"/>
  <c r="CQ363" i="51" s="1"/>
  <c r="CQ365" i="51" s="1"/>
  <c r="AO362" i="51"/>
  <c r="AO363" i="51" s="1"/>
  <c r="AO365" i="51" s="1"/>
  <c r="DA362" i="51"/>
  <c r="DA363" i="51" s="1"/>
  <c r="DA365" i="51" s="1"/>
  <c r="BI362" i="51"/>
  <c r="BI363" i="51" s="1"/>
  <c r="BI365" i="51" s="1"/>
  <c r="AK362" i="51"/>
  <c r="AK363" i="51" s="1"/>
  <c r="AK365" i="51" s="1"/>
  <c r="M362" i="51"/>
  <c r="M363" i="51" s="1"/>
  <c r="M365" i="51" s="1"/>
  <c r="DL362" i="51"/>
  <c r="DL363" i="51" s="1"/>
  <c r="DL365" i="51" s="1"/>
  <c r="CB362" i="51"/>
  <c r="CB363" i="51" s="1"/>
  <c r="CB365" i="51" s="1"/>
  <c r="BF362" i="51"/>
  <c r="BF363" i="51" s="1"/>
  <c r="BF365" i="51" s="1"/>
  <c r="CT362" i="51"/>
  <c r="CT363" i="51" s="1"/>
  <c r="CT365" i="51" s="1"/>
  <c r="AQ362" i="51"/>
  <c r="AQ363" i="51" s="1"/>
  <c r="AQ365" i="51" s="1"/>
  <c r="CF362" i="51"/>
  <c r="CF363" i="51" s="1"/>
  <c r="CF365" i="51" s="1"/>
  <c r="BG362" i="51"/>
  <c r="BG363" i="51" s="1"/>
  <c r="BG365" i="51" s="1"/>
  <c r="AD362" i="51"/>
  <c r="AD363" i="51" s="1"/>
  <c r="AD365" i="51" s="1"/>
  <c r="CP362" i="51"/>
  <c r="CP363" i="51" s="1"/>
  <c r="CP365" i="51" s="1"/>
  <c r="AM362" i="51"/>
  <c r="AM363" i="51" s="1"/>
  <c r="AM365" i="51" s="1"/>
  <c r="CY362" i="51"/>
  <c r="CY363" i="51" s="1"/>
  <c r="CY365" i="51" s="1"/>
  <c r="AW362" i="51"/>
  <c r="AW363" i="51" s="1"/>
  <c r="AW365" i="51" s="1"/>
  <c r="DI362" i="51"/>
  <c r="DI363" i="51" s="1"/>
  <c r="DI365" i="51" s="1"/>
  <c r="BW362" i="51"/>
  <c r="BW363" i="51" s="1"/>
  <c r="BW365" i="51" s="1"/>
  <c r="AY362" i="51"/>
  <c r="AY363" i="51" s="1"/>
  <c r="AY365" i="51" s="1"/>
  <c r="AA362" i="51"/>
  <c r="AA363" i="51" s="1"/>
  <c r="AA365" i="51" s="1"/>
  <c r="DZ362" i="51"/>
  <c r="DZ363" i="51" s="1"/>
  <c r="DZ365" i="51" s="1"/>
  <c r="CN362" i="51"/>
  <c r="CN363" i="51" s="1"/>
  <c r="CN365" i="51" s="1"/>
  <c r="BQ362" i="51"/>
  <c r="BQ363" i="51" s="1"/>
  <c r="BQ365" i="51" s="1"/>
  <c r="EB362" i="51"/>
  <c r="EB363" i="51" s="1"/>
  <c r="EB365" i="51" s="1"/>
  <c r="BV362" i="51"/>
  <c r="BV363" i="51" s="1"/>
  <c r="BV365" i="51" s="1"/>
  <c r="DP362" i="51"/>
  <c r="DP363" i="51" s="1"/>
  <c r="DP365" i="51" s="1"/>
  <c r="DT362" i="51"/>
  <c r="DT363" i="51" s="1"/>
  <c r="DT365" i="51" s="1"/>
  <c r="CC355" i="49"/>
  <c r="CC356" i="49" s="1"/>
  <c r="CC358" i="49" s="1"/>
  <c r="AM355" i="49"/>
  <c r="AM356" i="49" s="1"/>
  <c r="AM358" i="49" s="1"/>
  <c r="AE355" i="49"/>
  <c r="AE356" i="49" s="1"/>
  <c r="AE358" i="49" s="1"/>
  <c r="S355" i="49"/>
  <c r="S356" i="49" s="1"/>
  <c r="S358" i="49" s="1"/>
  <c r="CM355" i="49"/>
  <c r="CM356" i="49" s="1"/>
  <c r="CM358" i="49" s="1"/>
  <c r="AU355" i="49"/>
  <c r="AU356" i="49" s="1"/>
  <c r="AU358" i="49" s="1"/>
  <c r="CB355" i="49"/>
  <c r="CB356" i="49" s="1"/>
  <c r="CB358" i="49" s="1"/>
  <c r="P355" i="49"/>
  <c r="P356" i="49" s="1"/>
  <c r="P358" i="49" s="1"/>
  <c r="BR355" i="49"/>
  <c r="BR356" i="49" s="1"/>
  <c r="BR358" i="49" s="1"/>
  <c r="DU355" i="49"/>
  <c r="DU356" i="49" s="1"/>
  <c r="DU358" i="49" s="1"/>
  <c r="BI355" i="49"/>
  <c r="BI356" i="49" s="1"/>
  <c r="BI358" i="49" s="1"/>
  <c r="DT355" i="49"/>
  <c r="DT356" i="49" s="1"/>
  <c r="DT358" i="49" s="1"/>
  <c r="BH355" i="49"/>
  <c r="BH356" i="49" s="1"/>
  <c r="BH358" i="49" s="1"/>
  <c r="DR355" i="49"/>
  <c r="DR356" i="49" s="1"/>
  <c r="DR358" i="49" s="1"/>
  <c r="BF355" i="49"/>
  <c r="BF356" i="49" s="1"/>
  <c r="BF358" i="49" s="1"/>
  <c r="AM339" i="49"/>
  <c r="AM340" i="49" s="1"/>
  <c r="AM342" i="49" s="1"/>
  <c r="BE339" i="49"/>
  <c r="BE340" i="49" s="1"/>
  <c r="BE342" i="49" s="1"/>
  <c r="AE339" i="49"/>
  <c r="AE340" i="49" s="1"/>
  <c r="AE342" i="49" s="1"/>
  <c r="Y339" i="49"/>
  <c r="Y340" i="49" s="1"/>
  <c r="Y342" i="49" s="1"/>
  <c r="X339" i="49"/>
  <c r="X340" i="49" s="1"/>
  <c r="X342" i="49" s="1"/>
  <c r="CZ339" i="49"/>
  <c r="CZ340" i="49" s="1"/>
  <c r="CZ342" i="49" s="1"/>
  <c r="DU339" i="49"/>
  <c r="DU340" i="49" s="1"/>
  <c r="DU342" i="49" s="1"/>
  <c r="BI339" i="49"/>
  <c r="BI340" i="49" s="1"/>
  <c r="BI342" i="49" s="1"/>
  <c r="BZ339" i="49"/>
  <c r="BZ340" i="49" s="1"/>
  <c r="BZ342" i="49" s="1"/>
  <c r="CP339" i="49"/>
  <c r="CP340" i="49" s="1"/>
  <c r="CP342" i="49" s="1"/>
  <c r="T339" i="49"/>
  <c r="T340" i="49" s="1"/>
  <c r="T342" i="49" s="1"/>
  <c r="BW339" i="49"/>
  <c r="BW340" i="49" s="1"/>
  <c r="BW342" i="49" s="1"/>
  <c r="K339" i="49"/>
  <c r="K340" i="49" s="1"/>
  <c r="K342" i="49" s="1"/>
  <c r="AZ339" i="49"/>
  <c r="AZ340" i="49" s="1"/>
  <c r="AZ342" i="49" s="1"/>
  <c r="CL339" i="49"/>
  <c r="CL340" i="49" s="1"/>
  <c r="CL342" i="49" s="1"/>
  <c r="Z339" i="49"/>
  <c r="Z340" i="49" s="1"/>
  <c r="Z342" i="49" s="1"/>
  <c r="DG362" i="49"/>
  <c r="DG363" i="49" s="1"/>
  <c r="DG365" i="49" s="1"/>
  <c r="DZ362" i="49"/>
  <c r="DZ363" i="49" s="1"/>
  <c r="DZ365" i="49" s="1"/>
  <c r="V362" i="49"/>
  <c r="V363" i="49" s="1"/>
  <c r="V365" i="49" s="1"/>
  <c r="M362" i="49"/>
  <c r="M363" i="49" s="1"/>
  <c r="M365" i="49" s="1"/>
  <c r="CI362" i="49"/>
  <c r="CI363" i="49" s="1"/>
  <c r="CI365" i="49" s="1"/>
  <c r="DF362" i="49"/>
  <c r="DF363" i="49" s="1"/>
  <c r="DF365" i="49" s="1"/>
  <c r="DR362" i="49"/>
  <c r="DR363" i="49" s="1"/>
  <c r="DR365" i="49" s="1"/>
  <c r="T362" i="49"/>
  <c r="T363" i="49" s="1"/>
  <c r="T365" i="49" s="1"/>
  <c r="AD362" i="49"/>
  <c r="AD363" i="49" s="1"/>
  <c r="AD365" i="49" s="1"/>
  <c r="BB362" i="49"/>
  <c r="BB363" i="49" s="1"/>
  <c r="BB365" i="49" s="1"/>
  <c r="CU362" i="49"/>
  <c r="CU363" i="49" s="1"/>
  <c r="CU365" i="49" s="1"/>
  <c r="AI362" i="49"/>
  <c r="AI363" i="49" s="1"/>
  <c r="AI365" i="49" s="1"/>
  <c r="DA362" i="49"/>
  <c r="DA363" i="49" s="1"/>
  <c r="DA365" i="49" s="1"/>
  <c r="AO362" i="49"/>
  <c r="AO363" i="49" s="1"/>
  <c r="AO365" i="49" s="1"/>
  <c r="CR362" i="49"/>
  <c r="CR363" i="49" s="1"/>
  <c r="CR365" i="49" s="1"/>
  <c r="AF362" i="49"/>
  <c r="AF363" i="49" s="1"/>
  <c r="AF365" i="49" s="1"/>
  <c r="BP362" i="52"/>
  <c r="BP363" i="52" s="1"/>
  <c r="BP365" i="52" s="1"/>
  <c r="EB362" i="52"/>
  <c r="EB363" i="52" s="1"/>
  <c r="EB365" i="52" s="1"/>
  <c r="BQ362" i="52"/>
  <c r="BQ363" i="52" s="1"/>
  <c r="BQ365" i="52" s="1"/>
  <c r="O362" i="52"/>
  <c r="O363" i="52" s="1"/>
  <c r="O365" i="52" s="1"/>
  <c r="CA362" i="52"/>
  <c r="CA363" i="52" s="1"/>
  <c r="CA365" i="52" s="1"/>
  <c r="AD362" i="52"/>
  <c r="AD363" i="52" s="1"/>
  <c r="AD365" i="52" s="1"/>
  <c r="EA362" i="52"/>
  <c r="EA363" i="52" s="1"/>
  <c r="EA365" i="52" s="1"/>
  <c r="DC362" i="52"/>
  <c r="DC363" i="52" s="1"/>
  <c r="DC365" i="52" s="1"/>
  <c r="CS362" i="52"/>
  <c r="CS363" i="52" s="1"/>
  <c r="CS365" i="52" s="1"/>
  <c r="CH362" i="52"/>
  <c r="CH363" i="52" s="1"/>
  <c r="CH365" i="52" s="1"/>
  <c r="AX362" i="52"/>
  <c r="AX363" i="52" s="1"/>
  <c r="AX365" i="52" s="1"/>
  <c r="BZ362" i="52"/>
  <c r="BZ363" i="52" s="1"/>
  <c r="BZ365" i="52" s="1"/>
  <c r="CJ362" i="52"/>
  <c r="CJ363" i="52" s="1"/>
  <c r="CJ365" i="52" s="1"/>
  <c r="CM362" i="52"/>
  <c r="CM363" i="52" s="1"/>
  <c r="CM365" i="52" s="1"/>
  <c r="CZ362" i="52"/>
  <c r="CZ363" i="52" s="1"/>
  <c r="CZ365" i="52" s="1"/>
  <c r="L362" i="52"/>
  <c r="L363" i="52" s="1"/>
  <c r="L365" i="52" s="1"/>
  <c r="BX362" i="52"/>
  <c r="BX363" i="52" s="1"/>
  <c r="BX365" i="52" s="1"/>
  <c r="M362" i="52"/>
  <c r="M363" i="52" s="1"/>
  <c r="M365" i="52" s="1"/>
  <c r="BY362" i="52"/>
  <c r="BY363" i="52" s="1"/>
  <c r="BY365" i="52" s="1"/>
  <c r="W362" i="52"/>
  <c r="W363" i="52" s="1"/>
  <c r="W365" i="52" s="1"/>
  <c r="CI362" i="52"/>
  <c r="CI363" i="52" s="1"/>
  <c r="CI365" i="52" s="1"/>
  <c r="AP362" i="52"/>
  <c r="AP363" i="52" s="1"/>
  <c r="AP365" i="52" s="1"/>
  <c r="R362" i="52"/>
  <c r="R363" i="52" s="1"/>
  <c r="R365" i="52" s="1"/>
  <c r="DQ362" i="52"/>
  <c r="DQ363" i="52" s="1"/>
  <c r="DQ365" i="52" s="1"/>
  <c r="DF362" i="52"/>
  <c r="DF363" i="52" s="1"/>
  <c r="DF365" i="52" s="1"/>
  <c r="CT362" i="52"/>
  <c r="CT363" i="52" s="1"/>
  <c r="CT365" i="52" s="1"/>
  <c r="BL362" i="52"/>
  <c r="BL363" i="52" s="1"/>
  <c r="BL365" i="52" s="1"/>
  <c r="DI362" i="52"/>
  <c r="DI363" i="52" s="1"/>
  <c r="DI365" i="52" s="1"/>
  <c r="DN362" i="52"/>
  <c r="DN363" i="52" s="1"/>
  <c r="DN365" i="52" s="1"/>
  <c r="DY362" i="52"/>
  <c r="DY363" i="52" s="1"/>
  <c r="DY365" i="52" s="1"/>
  <c r="AN362" i="52"/>
  <c r="AN363" i="52" s="1"/>
  <c r="AN365" i="52" s="1"/>
  <c r="T362" i="52"/>
  <c r="T363" i="52" s="1"/>
  <c r="T365" i="52" s="1"/>
  <c r="CF362" i="52"/>
  <c r="CF363" i="52" s="1"/>
  <c r="CF365" i="52" s="1"/>
  <c r="U362" i="52"/>
  <c r="U363" i="52" s="1"/>
  <c r="U365" i="52" s="1"/>
  <c r="CG362" i="52"/>
  <c r="CG363" i="52" s="1"/>
  <c r="CG365" i="52" s="1"/>
  <c r="AE362" i="52"/>
  <c r="AE363" i="52" s="1"/>
  <c r="AE365" i="52" s="1"/>
  <c r="CQ362" i="52"/>
  <c r="CQ363" i="52" s="1"/>
  <c r="CQ365" i="52" s="1"/>
  <c r="BD362" i="52"/>
  <c r="BD363" i="52" s="1"/>
  <c r="BD365" i="52" s="1"/>
  <c r="AF362" i="52"/>
  <c r="AF363" i="52" s="1"/>
  <c r="AF365" i="52" s="1"/>
  <c r="S362" i="52"/>
  <c r="S363" i="52" s="1"/>
  <c r="S365" i="52" s="1"/>
  <c r="DR362" i="52"/>
  <c r="DR363" i="52" s="1"/>
  <c r="DR365" i="52" s="1"/>
  <c r="DH362" i="52"/>
  <c r="DH363" i="52" s="1"/>
  <c r="DH365" i="52" s="1"/>
  <c r="BW362" i="52"/>
  <c r="BW363" i="52" s="1"/>
  <c r="BW365" i="52" s="1"/>
  <c r="N362" i="52"/>
  <c r="N363" i="52" s="1"/>
  <c r="N365" i="52" s="1"/>
  <c r="X362" i="52"/>
  <c r="X363" i="52" s="1"/>
  <c r="X365" i="52" s="1"/>
  <c r="AA362" i="52"/>
  <c r="AA363" i="52" s="1"/>
  <c r="AA365" i="52" s="1"/>
  <c r="BV362" i="52"/>
  <c r="BV363" i="52" s="1"/>
  <c r="BV365" i="52" s="1"/>
  <c r="AB362" i="52"/>
  <c r="AB363" i="52" s="1"/>
  <c r="AB365" i="52" s="1"/>
  <c r="CN362" i="52"/>
  <c r="CN363" i="52" s="1"/>
  <c r="CN365" i="52" s="1"/>
  <c r="AC362" i="52"/>
  <c r="AC363" i="52" s="1"/>
  <c r="AC365" i="52" s="1"/>
  <c r="CO362" i="52"/>
  <c r="CO363" i="52" s="1"/>
  <c r="CO365" i="52" s="1"/>
  <c r="AM362" i="52"/>
  <c r="AM363" i="52" s="1"/>
  <c r="AM365" i="52" s="1"/>
  <c r="CY362" i="52"/>
  <c r="CY363" i="52" s="1"/>
  <c r="CY365" i="52" s="1"/>
  <c r="BO362" i="52"/>
  <c r="BO363" i="52" s="1"/>
  <c r="BO365" i="52" s="1"/>
  <c r="AQ362" i="52"/>
  <c r="AQ363" i="52" s="1"/>
  <c r="AQ365" i="52" s="1"/>
  <c r="AG362" i="52"/>
  <c r="AG363" i="52" s="1"/>
  <c r="AG365" i="52" s="1"/>
  <c r="V362" i="52"/>
  <c r="V363" i="52" s="1"/>
  <c r="V365" i="52" s="1"/>
  <c r="DS362" i="52"/>
  <c r="DS363" i="52" s="1"/>
  <c r="DS365" i="52" s="1"/>
  <c r="CK362" i="52"/>
  <c r="CK363" i="52" s="1"/>
  <c r="CK365" i="52" s="1"/>
  <c r="AW362" i="52"/>
  <c r="AW363" i="52" s="1"/>
  <c r="AW365" i="52" s="1"/>
  <c r="BB362" i="52"/>
  <c r="BB363" i="52" s="1"/>
  <c r="BB365" i="52" s="1"/>
  <c r="BM362" i="52"/>
  <c r="BM363" i="52" s="1"/>
  <c r="BM365" i="52" s="1"/>
  <c r="DA362" i="52"/>
  <c r="DA363" i="52" s="1"/>
  <c r="DA365" i="52" s="1"/>
  <c r="AJ362" i="52"/>
  <c r="AJ363" i="52" s="1"/>
  <c r="AJ365" i="52" s="1"/>
  <c r="CV362" i="52"/>
  <c r="CV363" i="52" s="1"/>
  <c r="CV365" i="52" s="1"/>
  <c r="AK362" i="52"/>
  <c r="AK363" i="52" s="1"/>
  <c r="AK365" i="52" s="1"/>
  <c r="CW362" i="52"/>
  <c r="CW363" i="52" s="1"/>
  <c r="CW365" i="52" s="1"/>
  <c r="AU362" i="52"/>
  <c r="AU363" i="52" s="1"/>
  <c r="AU365" i="52" s="1"/>
  <c r="DG362" i="52"/>
  <c r="DG363" i="52" s="1"/>
  <c r="DG365" i="52" s="1"/>
  <c r="CC362" i="52"/>
  <c r="CC363" i="52" s="1"/>
  <c r="CC365" i="52" s="1"/>
  <c r="BE362" i="52"/>
  <c r="BE363" i="52" s="1"/>
  <c r="BE365" i="52" s="1"/>
  <c r="AT362" i="52"/>
  <c r="AT363" i="52" s="1"/>
  <c r="AT365" i="52" s="1"/>
  <c r="AH362" i="52"/>
  <c r="AH363" i="52" s="1"/>
  <c r="AH365" i="52" s="1"/>
  <c r="J362" i="52"/>
  <c r="J363" i="52" s="1"/>
  <c r="J365" i="52" s="1"/>
  <c r="CX362" i="52"/>
  <c r="CX363" i="52" s="1"/>
  <c r="CX365" i="52" s="1"/>
  <c r="CB362" i="52"/>
  <c r="CB363" i="52" s="1"/>
  <c r="CB365" i="52" s="1"/>
  <c r="CL362" i="52"/>
  <c r="CL363" i="52" s="1"/>
  <c r="CL365" i="52" s="1"/>
  <c r="CU362" i="52"/>
  <c r="CU363" i="52" s="1"/>
  <c r="CU365" i="52" s="1"/>
  <c r="AR362" i="52"/>
  <c r="AR363" i="52" s="1"/>
  <c r="AR365" i="52" s="1"/>
  <c r="DD362" i="52"/>
  <c r="DD363" i="52" s="1"/>
  <c r="DD365" i="52" s="1"/>
  <c r="AS362" i="52"/>
  <c r="AS363" i="52" s="1"/>
  <c r="AS365" i="52" s="1"/>
  <c r="DE362" i="52"/>
  <c r="DE363" i="52" s="1"/>
  <c r="DE365" i="52" s="1"/>
  <c r="BC362" i="52"/>
  <c r="BC363" i="52" s="1"/>
  <c r="BC365" i="52" s="1"/>
  <c r="DO362" i="52"/>
  <c r="DO363" i="52" s="1"/>
  <c r="DO365" i="52" s="1"/>
  <c r="CP362" i="52"/>
  <c r="CP363" i="52" s="1"/>
  <c r="CP365" i="52" s="1"/>
  <c r="BR362" i="52"/>
  <c r="BR363" i="52" s="1"/>
  <c r="BR365" i="52" s="1"/>
  <c r="BF362" i="52"/>
  <c r="BF363" i="52" s="1"/>
  <c r="BF365" i="52" s="1"/>
  <c r="AV362" i="52"/>
  <c r="AV363" i="52" s="1"/>
  <c r="AV365" i="52" s="1"/>
  <c r="K362" i="52"/>
  <c r="K363" i="52" s="1"/>
  <c r="K365" i="52" s="1"/>
  <c r="DJ362" i="52"/>
  <c r="DJ363" i="52" s="1"/>
  <c r="DJ365" i="52" s="1"/>
  <c r="DK362" i="52"/>
  <c r="DK363" i="52" s="1"/>
  <c r="DK365" i="52" s="1"/>
  <c r="DV362" i="52"/>
  <c r="DV363" i="52" s="1"/>
  <c r="DV365" i="52" s="1"/>
  <c r="DZ362" i="52"/>
  <c r="DZ363" i="52" s="1"/>
  <c r="DZ365" i="52" s="1"/>
  <c r="AZ362" i="52"/>
  <c r="AZ363" i="52" s="1"/>
  <c r="AZ365" i="52" s="1"/>
  <c r="DL362" i="52"/>
  <c r="DL363" i="52" s="1"/>
  <c r="DL365" i="52" s="1"/>
  <c r="BA362" i="52"/>
  <c r="BA363" i="52" s="1"/>
  <c r="BA365" i="52" s="1"/>
  <c r="DM362" i="52"/>
  <c r="DM363" i="52" s="1"/>
  <c r="DM365" i="52" s="1"/>
  <c r="BK362" i="52"/>
  <c r="BK363" i="52" s="1"/>
  <c r="BK365" i="52" s="1"/>
  <c r="DW362" i="52"/>
  <c r="DW363" i="52" s="1"/>
  <c r="DW365" i="52" s="1"/>
  <c r="DB362" i="52"/>
  <c r="DB363" i="52" s="1"/>
  <c r="DB365" i="52" s="1"/>
  <c r="CD362" i="52"/>
  <c r="CD363" i="52" s="1"/>
  <c r="CD365" i="52" s="1"/>
  <c r="BT362" i="52"/>
  <c r="BT363" i="52" s="1"/>
  <c r="BT365" i="52" s="1"/>
  <c r="BG362" i="52"/>
  <c r="BG363" i="52" s="1"/>
  <c r="BG365" i="52" s="1"/>
  <c r="Y362" i="52"/>
  <c r="Y363" i="52" s="1"/>
  <c r="Y365" i="52" s="1"/>
  <c r="DX362" i="52"/>
  <c r="DX363" i="52" s="1"/>
  <c r="DX365" i="52" s="1"/>
  <c r="P362" i="52"/>
  <c r="P363" i="52" s="1"/>
  <c r="P365" i="52" s="1"/>
  <c r="Z362" i="52"/>
  <c r="Z363" i="52" s="1"/>
  <c r="Z365" i="52" s="1"/>
  <c r="AI362" i="52"/>
  <c r="AI363" i="52" s="1"/>
  <c r="AI365" i="52" s="1"/>
  <c r="BH362" i="52"/>
  <c r="BH363" i="52" s="1"/>
  <c r="BH365" i="52" s="1"/>
  <c r="DT362" i="52"/>
  <c r="DT363" i="52" s="1"/>
  <c r="DT365" i="52" s="1"/>
  <c r="BI362" i="52"/>
  <c r="BI363" i="52" s="1"/>
  <c r="BI365" i="52" s="1"/>
  <c r="DU362" i="52"/>
  <c r="DU363" i="52" s="1"/>
  <c r="DU365" i="52" s="1"/>
  <c r="BS362" i="52"/>
  <c r="BS363" i="52" s="1"/>
  <c r="BS365" i="52" s="1"/>
  <c r="Q362" i="52"/>
  <c r="Q363" i="52" s="1"/>
  <c r="Q365" i="52" s="1"/>
  <c r="DP362" i="52"/>
  <c r="DP363" i="52" s="1"/>
  <c r="DP365" i="52" s="1"/>
  <c r="CR362" i="52"/>
  <c r="CR363" i="52" s="1"/>
  <c r="CR365" i="52" s="1"/>
  <c r="CE362" i="52"/>
  <c r="CE363" i="52" s="1"/>
  <c r="CE365" i="52" s="1"/>
  <c r="BU362" i="52"/>
  <c r="BU363" i="52" s="1"/>
  <c r="BU365" i="52" s="1"/>
  <c r="AL362" i="52"/>
  <c r="AL363" i="52" s="1"/>
  <c r="AL365" i="52" s="1"/>
  <c r="AO362" i="52"/>
  <c r="AO363" i="52" s="1"/>
  <c r="AO365" i="52" s="1"/>
  <c r="AY362" i="52"/>
  <c r="AY363" i="52" s="1"/>
  <c r="AY365" i="52" s="1"/>
  <c r="BJ362" i="52"/>
  <c r="BJ363" i="52" s="1"/>
  <c r="BJ365" i="52" s="1"/>
  <c r="BN362" i="52"/>
  <c r="BN363" i="52" s="1"/>
  <c r="BN365" i="52" s="1"/>
  <c r="BP355" i="53"/>
  <c r="BP356" i="53" s="1"/>
  <c r="BP358" i="53" s="1"/>
  <c r="EB355" i="53"/>
  <c r="EB356" i="53" s="1"/>
  <c r="EB358" i="53" s="1"/>
  <c r="BR355" i="53"/>
  <c r="BR356" i="53" s="1"/>
  <c r="BR358" i="53" s="1"/>
  <c r="O355" i="53"/>
  <c r="O356" i="53" s="1"/>
  <c r="O358" i="53" s="1"/>
  <c r="CA355" i="53"/>
  <c r="CA356" i="53" s="1"/>
  <c r="CA358" i="53" s="1"/>
  <c r="X355" i="53"/>
  <c r="X356" i="53" s="1"/>
  <c r="X358" i="53" s="1"/>
  <c r="CJ355" i="53"/>
  <c r="CJ356" i="53" s="1"/>
  <c r="CJ358" i="53" s="1"/>
  <c r="AH355" i="53"/>
  <c r="AH356" i="53" s="1"/>
  <c r="AH358" i="53" s="1"/>
  <c r="CT355" i="53"/>
  <c r="CT356" i="53" s="1"/>
  <c r="CT358" i="53" s="1"/>
  <c r="BI355" i="53"/>
  <c r="BI356" i="53" s="1"/>
  <c r="BI358" i="53" s="1"/>
  <c r="DC355" i="53"/>
  <c r="DC356" i="53" s="1"/>
  <c r="DC358" i="53" s="1"/>
  <c r="BW355" i="53"/>
  <c r="BW356" i="53" s="1"/>
  <c r="BW358" i="53" s="1"/>
  <c r="CC355" i="53"/>
  <c r="CC356" i="53" s="1"/>
  <c r="CC358" i="53" s="1"/>
  <c r="BE355" i="53"/>
  <c r="BE356" i="53" s="1"/>
  <c r="BE358" i="53" s="1"/>
  <c r="CU355" i="53"/>
  <c r="CU356" i="53" s="1"/>
  <c r="CU358" i="53" s="1"/>
  <c r="L355" i="53"/>
  <c r="L356" i="53" s="1"/>
  <c r="L358" i="53" s="1"/>
  <c r="BX355" i="53"/>
  <c r="BX356" i="53" s="1"/>
  <c r="BX358" i="53" s="1"/>
  <c r="N355" i="53"/>
  <c r="N356" i="53" s="1"/>
  <c r="N358" i="53" s="1"/>
  <c r="BZ355" i="53"/>
  <c r="BZ356" i="53" s="1"/>
  <c r="BZ358" i="53" s="1"/>
  <c r="W355" i="53"/>
  <c r="W356" i="53" s="1"/>
  <c r="W358" i="53" s="1"/>
  <c r="CI355" i="53"/>
  <c r="CI356" i="53" s="1"/>
  <c r="CI358" i="53" s="1"/>
  <c r="AF355" i="53"/>
  <c r="AF356" i="53" s="1"/>
  <c r="AF358" i="53" s="1"/>
  <c r="CR355" i="53"/>
  <c r="CR356" i="53" s="1"/>
  <c r="CR358" i="53" s="1"/>
  <c r="AP355" i="53"/>
  <c r="AP356" i="53" s="1"/>
  <c r="AP358" i="53" s="1"/>
  <c r="DB355" i="53"/>
  <c r="DB356" i="53" s="1"/>
  <c r="DB358" i="53" s="1"/>
  <c r="CE355" i="53"/>
  <c r="CE356" i="53" s="1"/>
  <c r="CE358" i="53" s="1"/>
  <c r="DY355" i="53"/>
  <c r="DY356" i="53" s="1"/>
  <c r="DY358" i="53" s="1"/>
  <c r="DE355" i="53"/>
  <c r="DE356" i="53" s="1"/>
  <c r="DE358" i="53" s="1"/>
  <c r="DM355" i="53"/>
  <c r="DM356" i="53" s="1"/>
  <c r="DM358" i="53" s="1"/>
  <c r="CO355" i="53"/>
  <c r="CO356" i="53" s="1"/>
  <c r="CO358" i="53" s="1"/>
  <c r="AI355" i="53"/>
  <c r="AI356" i="53" s="1"/>
  <c r="AI358" i="53" s="1"/>
  <c r="T355" i="53"/>
  <c r="T356" i="53" s="1"/>
  <c r="T358" i="53" s="1"/>
  <c r="CF355" i="53"/>
  <c r="CF356" i="53" s="1"/>
  <c r="CF358" i="53" s="1"/>
  <c r="V355" i="53"/>
  <c r="V356" i="53" s="1"/>
  <c r="V358" i="53" s="1"/>
  <c r="CH355" i="53"/>
  <c r="CH356" i="53" s="1"/>
  <c r="CH358" i="53" s="1"/>
  <c r="AE355" i="53"/>
  <c r="AE356" i="53" s="1"/>
  <c r="AE358" i="53" s="1"/>
  <c r="CQ355" i="53"/>
  <c r="CQ356" i="53" s="1"/>
  <c r="CQ358" i="53" s="1"/>
  <c r="AN355" i="53"/>
  <c r="AN356" i="53" s="1"/>
  <c r="AN358" i="53" s="1"/>
  <c r="CZ355" i="53"/>
  <c r="CZ356" i="53" s="1"/>
  <c r="CZ358" i="53" s="1"/>
  <c r="AX355" i="53"/>
  <c r="AX356" i="53" s="1"/>
  <c r="AX358" i="53" s="1"/>
  <c r="DJ355" i="53"/>
  <c r="DJ356" i="53" s="1"/>
  <c r="DJ358" i="53" s="1"/>
  <c r="DA355" i="53"/>
  <c r="DA356" i="53" s="1"/>
  <c r="DA358" i="53" s="1"/>
  <c r="AA355" i="53"/>
  <c r="AA356" i="53" s="1"/>
  <c r="AA358" i="53" s="1"/>
  <c r="K355" i="53"/>
  <c r="K356" i="53" s="1"/>
  <c r="K358" i="53" s="1"/>
  <c r="Q355" i="53"/>
  <c r="Q356" i="53" s="1"/>
  <c r="Q358" i="53" s="1"/>
  <c r="DS355" i="53"/>
  <c r="DS356" i="53" s="1"/>
  <c r="DS358" i="53" s="1"/>
  <c r="BU355" i="53"/>
  <c r="BU356" i="53" s="1"/>
  <c r="BU358" i="53" s="1"/>
  <c r="AB355" i="53"/>
  <c r="AB356" i="53" s="1"/>
  <c r="AB358" i="53" s="1"/>
  <c r="CN355" i="53"/>
  <c r="CN356" i="53" s="1"/>
  <c r="CN358" i="53" s="1"/>
  <c r="AD355" i="53"/>
  <c r="AD356" i="53" s="1"/>
  <c r="AD358" i="53" s="1"/>
  <c r="CP355" i="53"/>
  <c r="CP356" i="53" s="1"/>
  <c r="CP358" i="53" s="1"/>
  <c r="AM355" i="53"/>
  <c r="AM356" i="53" s="1"/>
  <c r="AM358" i="53" s="1"/>
  <c r="CY355" i="53"/>
  <c r="CY356" i="53" s="1"/>
  <c r="CY358" i="53" s="1"/>
  <c r="AV355" i="53"/>
  <c r="AV356" i="53" s="1"/>
  <c r="AV358" i="53" s="1"/>
  <c r="DH355" i="53"/>
  <c r="DH356" i="53" s="1"/>
  <c r="DH358" i="53" s="1"/>
  <c r="BF355" i="53"/>
  <c r="BF356" i="53" s="1"/>
  <c r="BF358" i="53" s="1"/>
  <c r="DR355" i="53"/>
  <c r="DR356" i="53" s="1"/>
  <c r="DR358" i="53" s="1"/>
  <c r="DU355" i="53"/>
  <c r="DU356" i="53" s="1"/>
  <c r="DU358" i="53" s="1"/>
  <c r="AW355" i="53"/>
  <c r="AW356" i="53" s="1"/>
  <c r="AW358" i="53" s="1"/>
  <c r="AS355" i="53"/>
  <c r="AS356" i="53" s="1"/>
  <c r="AS358" i="53" s="1"/>
  <c r="BA355" i="53"/>
  <c r="BA356" i="53" s="1"/>
  <c r="BA358" i="53" s="1"/>
  <c r="BG355" i="53"/>
  <c r="BG356" i="53" s="1"/>
  <c r="BG358" i="53" s="1"/>
  <c r="CW355" i="53"/>
  <c r="CW356" i="53" s="1"/>
  <c r="CW358" i="53" s="1"/>
  <c r="AJ355" i="53"/>
  <c r="AJ356" i="53" s="1"/>
  <c r="AJ358" i="53" s="1"/>
  <c r="CV355" i="53"/>
  <c r="CV356" i="53" s="1"/>
  <c r="CV358" i="53" s="1"/>
  <c r="AL355" i="53"/>
  <c r="AL356" i="53" s="1"/>
  <c r="AL358" i="53" s="1"/>
  <c r="CX355" i="53"/>
  <c r="CX356" i="53" s="1"/>
  <c r="CX358" i="53" s="1"/>
  <c r="AU355" i="53"/>
  <c r="AU356" i="53" s="1"/>
  <c r="AU358" i="53" s="1"/>
  <c r="DG355" i="53"/>
  <c r="DG356" i="53" s="1"/>
  <c r="DG358" i="53" s="1"/>
  <c r="BD355" i="53"/>
  <c r="BD356" i="53" s="1"/>
  <c r="BD358" i="53" s="1"/>
  <c r="DP355" i="53"/>
  <c r="DP356" i="53" s="1"/>
  <c r="DP358" i="53" s="1"/>
  <c r="BN355" i="53"/>
  <c r="BN356" i="53" s="1"/>
  <c r="BN358" i="53" s="1"/>
  <c r="DZ355" i="53"/>
  <c r="DZ356" i="53" s="1"/>
  <c r="DZ358" i="53" s="1"/>
  <c r="U355" i="53"/>
  <c r="U356" i="53" s="1"/>
  <c r="U358" i="53" s="1"/>
  <c r="BQ355" i="53"/>
  <c r="BQ356" i="53" s="1"/>
  <c r="BQ358" i="53" s="1"/>
  <c r="BY355" i="53"/>
  <c r="BY356" i="53" s="1"/>
  <c r="BY358" i="53" s="1"/>
  <c r="CK355" i="53"/>
  <c r="CK356" i="53" s="1"/>
  <c r="CK358" i="53" s="1"/>
  <c r="CS355" i="53"/>
  <c r="CS356" i="53" s="1"/>
  <c r="CS358" i="53" s="1"/>
  <c r="AR355" i="53"/>
  <c r="AR356" i="53" s="1"/>
  <c r="AR358" i="53" s="1"/>
  <c r="DD355" i="53"/>
  <c r="DD356" i="53" s="1"/>
  <c r="DD358" i="53" s="1"/>
  <c r="AT355" i="53"/>
  <c r="AT356" i="53" s="1"/>
  <c r="AT358" i="53" s="1"/>
  <c r="DF355" i="53"/>
  <c r="DF356" i="53" s="1"/>
  <c r="DF358" i="53" s="1"/>
  <c r="BC355" i="53"/>
  <c r="BC356" i="53" s="1"/>
  <c r="BC358" i="53" s="1"/>
  <c r="DO355" i="53"/>
  <c r="DO356" i="53" s="1"/>
  <c r="DO358" i="53" s="1"/>
  <c r="BL355" i="53"/>
  <c r="BL356" i="53" s="1"/>
  <c r="BL358" i="53" s="1"/>
  <c r="DX355" i="53"/>
  <c r="DX356" i="53" s="1"/>
  <c r="DX358" i="53" s="1"/>
  <c r="BV355" i="53"/>
  <c r="BV356" i="53" s="1"/>
  <c r="BV358" i="53" s="1"/>
  <c r="J355" i="53"/>
  <c r="AQ355" i="53"/>
  <c r="AQ356" i="53" s="1"/>
  <c r="AQ358" i="53" s="1"/>
  <c r="CM355" i="53"/>
  <c r="CM356" i="53" s="1"/>
  <c r="CM358" i="53" s="1"/>
  <c r="DK355" i="53"/>
  <c r="DK356" i="53" s="1"/>
  <c r="DK358" i="53" s="1"/>
  <c r="DQ355" i="53"/>
  <c r="DQ356" i="53" s="1"/>
  <c r="DQ358" i="53" s="1"/>
  <c r="EA355" i="53"/>
  <c r="EA356" i="53" s="1"/>
  <c r="EA358" i="53" s="1"/>
  <c r="AZ355" i="53"/>
  <c r="AZ356" i="53" s="1"/>
  <c r="AZ358" i="53" s="1"/>
  <c r="DL355" i="53"/>
  <c r="DL356" i="53" s="1"/>
  <c r="DL358" i="53" s="1"/>
  <c r="BB355" i="53"/>
  <c r="BB356" i="53" s="1"/>
  <c r="BB358" i="53" s="1"/>
  <c r="DN355" i="53"/>
  <c r="DN356" i="53" s="1"/>
  <c r="DN358" i="53" s="1"/>
  <c r="BK355" i="53"/>
  <c r="BK356" i="53" s="1"/>
  <c r="BK358" i="53" s="1"/>
  <c r="DW355" i="53"/>
  <c r="DW356" i="53" s="1"/>
  <c r="DW358" i="53" s="1"/>
  <c r="BT355" i="53"/>
  <c r="BT356" i="53" s="1"/>
  <c r="BT358" i="53" s="1"/>
  <c r="R355" i="53"/>
  <c r="R356" i="53" s="1"/>
  <c r="R358" i="53" s="1"/>
  <c r="CD355" i="53"/>
  <c r="CD356" i="53" s="1"/>
  <c r="CD358" i="53" s="1"/>
  <c r="S355" i="53"/>
  <c r="S356" i="53" s="1"/>
  <c r="S358" i="53" s="1"/>
  <c r="BM355" i="53"/>
  <c r="BM356" i="53" s="1"/>
  <c r="BM358" i="53" s="1"/>
  <c r="DI355" i="53"/>
  <c r="DI356" i="53" s="1"/>
  <c r="DI358" i="53" s="1"/>
  <c r="M355" i="53"/>
  <c r="M356" i="53" s="1"/>
  <c r="M358" i="53" s="1"/>
  <c r="AC355" i="53"/>
  <c r="AC356" i="53" s="1"/>
  <c r="AC358" i="53" s="1"/>
  <c r="AG355" i="53"/>
  <c r="AG356" i="53" s="1"/>
  <c r="AG358" i="53" s="1"/>
  <c r="BH355" i="53"/>
  <c r="BH356" i="53" s="1"/>
  <c r="BH358" i="53" s="1"/>
  <c r="DT355" i="53"/>
  <c r="DT356" i="53" s="1"/>
  <c r="DT358" i="53" s="1"/>
  <c r="BJ355" i="53"/>
  <c r="BJ356" i="53" s="1"/>
  <c r="BJ358" i="53" s="1"/>
  <c r="DV355" i="53"/>
  <c r="DV356" i="53" s="1"/>
  <c r="DV358" i="53" s="1"/>
  <c r="BS355" i="53"/>
  <c r="BS356" i="53" s="1"/>
  <c r="BS358" i="53" s="1"/>
  <c r="P355" i="53"/>
  <c r="P356" i="53" s="1"/>
  <c r="P358" i="53" s="1"/>
  <c r="CB355" i="53"/>
  <c r="CB356" i="53" s="1"/>
  <c r="CB358" i="53" s="1"/>
  <c r="Z355" i="53"/>
  <c r="Z356" i="53" s="1"/>
  <c r="Z358" i="53" s="1"/>
  <c r="CL355" i="53"/>
  <c r="CL356" i="53" s="1"/>
  <c r="CL358" i="53" s="1"/>
  <c r="AO355" i="53"/>
  <c r="AO356" i="53" s="1"/>
  <c r="AO358" i="53" s="1"/>
  <c r="CG355" i="53"/>
  <c r="CG356" i="53" s="1"/>
  <c r="CG358" i="53" s="1"/>
  <c r="AK355" i="53"/>
  <c r="AK356" i="53" s="1"/>
  <c r="AK358" i="53" s="1"/>
  <c r="AY355" i="53"/>
  <c r="AY356" i="53" s="1"/>
  <c r="AY358" i="53" s="1"/>
  <c r="Y355" i="53"/>
  <c r="Y356" i="53" s="1"/>
  <c r="Y358" i="53" s="1"/>
  <c r="BO355" i="53"/>
  <c r="BO356" i="53" s="1"/>
  <c r="BO358" i="53" s="1"/>
  <c r="AQ355" i="49"/>
  <c r="AQ356" i="49" s="1"/>
  <c r="AQ358" i="49" s="1"/>
  <c r="J355" i="49"/>
  <c r="J356" i="49" s="1"/>
  <c r="J358" i="49" s="1"/>
  <c r="DW355" i="49"/>
  <c r="DW356" i="49" s="1"/>
  <c r="DW358" i="49" s="1"/>
  <c r="DO355" i="49"/>
  <c r="DO356" i="49" s="1"/>
  <c r="DO358" i="49" s="1"/>
  <c r="BS355" i="49"/>
  <c r="BS356" i="49" s="1"/>
  <c r="BS358" i="49" s="1"/>
  <c r="Y355" i="49"/>
  <c r="Y356" i="49" s="1"/>
  <c r="Y358" i="49" s="1"/>
  <c r="BT355" i="49"/>
  <c r="BT356" i="49" s="1"/>
  <c r="BT358" i="49" s="1"/>
  <c r="DV355" i="49"/>
  <c r="DV356" i="49" s="1"/>
  <c r="DV358" i="49" s="1"/>
  <c r="BJ355" i="49"/>
  <c r="BJ356" i="49" s="1"/>
  <c r="BJ358" i="49" s="1"/>
  <c r="DM355" i="49"/>
  <c r="DM356" i="49" s="1"/>
  <c r="DM358" i="49" s="1"/>
  <c r="BA355" i="49"/>
  <c r="BA356" i="49" s="1"/>
  <c r="BA358" i="49" s="1"/>
  <c r="DL355" i="49"/>
  <c r="DL356" i="49" s="1"/>
  <c r="DL358" i="49" s="1"/>
  <c r="AZ355" i="49"/>
  <c r="AZ356" i="49" s="1"/>
  <c r="AZ358" i="49" s="1"/>
  <c r="DJ355" i="49"/>
  <c r="DJ356" i="49" s="1"/>
  <c r="DJ358" i="49" s="1"/>
  <c r="AX355" i="49"/>
  <c r="AX356" i="49" s="1"/>
  <c r="AX358" i="49" s="1"/>
  <c r="DP339" i="49"/>
  <c r="DP340" i="49" s="1"/>
  <c r="DP342" i="49" s="1"/>
  <c r="DO339" i="49"/>
  <c r="DO340" i="49" s="1"/>
  <c r="DO342" i="49" s="1"/>
  <c r="DQ339" i="49"/>
  <c r="DQ340" i="49" s="1"/>
  <c r="DQ342" i="49" s="1"/>
  <c r="CR339" i="49"/>
  <c r="CR340" i="49" s="1"/>
  <c r="CR342" i="49" s="1"/>
  <c r="DX339" i="49"/>
  <c r="DX340" i="49" s="1"/>
  <c r="DX342" i="49" s="1"/>
  <c r="CC339" i="49"/>
  <c r="CC340" i="49" s="1"/>
  <c r="CC342" i="49" s="1"/>
  <c r="DM339" i="49"/>
  <c r="DM340" i="49" s="1"/>
  <c r="DM342" i="49" s="1"/>
  <c r="BA339" i="49"/>
  <c r="BA340" i="49" s="1"/>
  <c r="BA342" i="49" s="1"/>
  <c r="BB339" i="49"/>
  <c r="BB340" i="49" s="1"/>
  <c r="BB342" i="49" s="1"/>
  <c r="BR339" i="49"/>
  <c r="BR340" i="49" s="1"/>
  <c r="BR342" i="49" s="1"/>
  <c r="EA339" i="49"/>
  <c r="EA340" i="49" s="1"/>
  <c r="EA342" i="49" s="1"/>
  <c r="BO339" i="49"/>
  <c r="BO340" i="49" s="1"/>
  <c r="BO342" i="49" s="1"/>
  <c r="DN339" i="49"/>
  <c r="DN340" i="49" s="1"/>
  <c r="DN342" i="49" s="1"/>
  <c r="AJ339" i="49"/>
  <c r="AJ340" i="49" s="1"/>
  <c r="AJ342" i="49" s="1"/>
  <c r="CD339" i="49"/>
  <c r="CD340" i="49" s="1"/>
  <c r="CD342" i="49" s="1"/>
  <c r="BY362" i="49"/>
  <c r="BY363" i="49" s="1"/>
  <c r="BY365" i="49" s="1"/>
  <c r="CV362" i="49"/>
  <c r="CV363" i="49" s="1"/>
  <c r="CV365" i="49" s="1"/>
  <c r="DM362" i="49"/>
  <c r="DM363" i="49" s="1"/>
  <c r="DM365" i="49" s="1"/>
  <c r="AM362" i="49"/>
  <c r="AM363" i="49" s="1"/>
  <c r="AM365" i="49" s="1"/>
  <c r="BX362" i="49"/>
  <c r="BX363" i="49" s="1"/>
  <c r="BX365" i="49" s="1"/>
  <c r="CT362" i="49"/>
  <c r="CT363" i="49" s="1"/>
  <c r="CT365" i="49" s="1"/>
  <c r="DE362" i="49"/>
  <c r="DE363" i="49" s="1"/>
  <c r="DE365" i="49" s="1"/>
  <c r="DO362" i="49"/>
  <c r="DO363" i="49" s="1"/>
  <c r="DO365" i="49" s="1"/>
  <c r="R362" i="49"/>
  <c r="R363" i="49" s="1"/>
  <c r="R365" i="49" s="1"/>
  <c r="AP362" i="49"/>
  <c r="AP363" i="49" s="1"/>
  <c r="AP365" i="49" s="1"/>
  <c r="CM362" i="49"/>
  <c r="CM363" i="49" s="1"/>
  <c r="CM365" i="49" s="1"/>
  <c r="AA362" i="49"/>
  <c r="AA363" i="49" s="1"/>
  <c r="AA365" i="49" s="1"/>
  <c r="CS362" i="49"/>
  <c r="CS363" i="49" s="1"/>
  <c r="CS365" i="49" s="1"/>
  <c r="AG362" i="49"/>
  <c r="AG363" i="49" s="1"/>
  <c r="AG365" i="49" s="1"/>
  <c r="CJ362" i="49"/>
  <c r="CJ363" i="49" s="1"/>
  <c r="CJ365" i="49" s="1"/>
  <c r="X362" i="49"/>
  <c r="X363" i="49" s="1"/>
  <c r="X365" i="49" s="1"/>
  <c r="BD355" i="52"/>
  <c r="BD356" i="52" s="1"/>
  <c r="BD358" i="52" s="1"/>
  <c r="AE355" i="52"/>
  <c r="AE356" i="52" s="1"/>
  <c r="AE358" i="52" s="1"/>
  <c r="CX355" i="52"/>
  <c r="CX356" i="52" s="1"/>
  <c r="CX358" i="52" s="1"/>
  <c r="BC355" i="52"/>
  <c r="BC356" i="52" s="1"/>
  <c r="BC358" i="52" s="1"/>
  <c r="DP355" i="52"/>
  <c r="DP356" i="52" s="1"/>
  <c r="DP358" i="52" s="1"/>
  <c r="BU355" i="52"/>
  <c r="BU356" i="52" s="1"/>
  <c r="BU358" i="52" s="1"/>
  <c r="O355" i="52"/>
  <c r="O356" i="52" s="1"/>
  <c r="O358" i="52" s="1"/>
  <c r="CL355" i="52"/>
  <c r="CL356" i="52" s="1"/>
  <c r="CL358" i="52" s="1"/>
  <c r="AM355" i="52"/>
  <c r="AM356" i="52" s="1"/>
  <c r="AM358" i="52" s="1"/>
  <c r="DD355" i="52"/>
  <c r="DD356" i="52" s="1"/>
  <c r="DD358" i="52" s="1"/>
  <c r="DO355" i="52"/>
  <c r="DO356" i="52" s="1"/>
  <c r="DO358" i="52" s="1"/>
  <c r="BK355" i="52"/>
  <c r="BK356" i="52" s="1"/>
  <c r="BK358" i="52" s="1"/>
  <c r="T355" i="52"/>
  <c r="T356" i="52" s="1"/>
  <c r="T358" i="52" s="1"/>
  <c r="DE355" i="52"/>
  <c r="DE356" i="52" s="1"/>
  <c r="DE358" i="52" s="1"/>
  <c r="CI355" i="52"/>
  <c r="CI356" i="52" s="1"/>
  <c r="CI358" i="52" s="1"/>
  <c r="R355" i="52"/>
  <c r="R356" i="52" s="1"/>
  <c r="R358" i="52" s="1"/>
  <c r="AQ355" i="52"/>
  <c r="AQ356" i="52" s="1"/>
  <c r="AQ358" i="52" s="1"/>
  <c r="DF355" i="52"/>
  <c r="DF356" i="52" s="1"/>
  <c r="DF358" i="52" s="1"/>
  <c r="BL355" i="52"/>
  <c r="BL356" i="52" s="1"/>
  <c r="BL358" i="52" s="1"/>
  <c r="DX355" i="52"/>
  <c r="DX356" i="52" s="1"/>
  <c r="DX358" i="52" s="1"/>
  <c r="CC355" i="52"/>
  <c r="CC356" i="52" s="1"/>
  <c r="CC358" i="52" s="1"/>
  <c r="AA355" i="52"/>
  <c r="AA356" i="52" s="1"/>
  <c r="AA358" i="52" s="1"/>
  <c r="CT355" i="52"/>
  <c r="CT356" i="52" s="1"/>
  <c r="CT358" i="52" s="1"/>
  <c r="AY355" i="52"/>
  <c r="AY356" i="52" s="1"/>
  <c r="AY358" i="52" s="1"/>
  <c r="DL355" i="52"/>
  <c r="DL356" i="52" s="1"/>
  <c r="DL358" i="52" s="1"/>
  <c r="AD355" i="52"/>
  <c r="AD356" i="52" s="1"/>
  <c r="AD358" i="52" s="1"/>
  <c r="CG355" i="52"/>
  <c r="CG356" i="52" s="1"/>
  <c r="CG358" i="52" s="1"/>
  <c r="BO355" i="52"/>
  <c r="BO356" i="52" s="1"/>
  <c r="BO358" i="52" s="1"/>
  <c r="AO355" i="52"/>
  <c r="AO356" i="52" s="1"/>
  <c r="AO358" i="52" s="1"/>
  <c r="DM355" i="52"/>
  <c r="DM356" i="52" s="1"/>
  <c r="DM358" i="52" s="1"/>
  <c r="Z355" i="52"/>
  <c r="Z356" i="52" s="1"/>
  <c r="Z358" i="52" s="1"/>
  <c r="BA355" i="52"/>
  <c r="BA356" i="52" s="1"/>
  <c r="BA358" i="52" s="1"/>
  <c r="DN355" i="52"/>
  <c r="DN356" i="52" s="1"/>
  <c r="DN358" i="52" s="1"/>
  <c r="BT355" i="52"/>
  <c r="BT356" i="52" s="1"/>
  <c r="BT358" i="52" s="1"/>
  <c r="N355" i="52"/>
  <c r="N356" i="52" s="1"/>
  <c r="N358" i="52" s="1"/>
  <c r="CK355" i="52"/>
  <c r="CK356" i="52" s="1"/>
  <c r="CK358" i="52" s="1"/>
  <c r="AK355" i="52"/>
  <c r="AK356" i="52" s="1"/>
  <c r="AK358" i="52" s="1"/>
  <c r="DB355" i="52"/>
  <c r="DB356" i="52" s="1"/>
  <c r="DB358" i="52" s="1"/>
  <c r="BH355" i="52"/>
  <c r="BH356" i="52" s="1"/>
  <c r="BH358" i="52" s="1"/>
  <c r="DT355" i="52"/>
  <c r="DT356" i="52" s="1"/>
  <c r="DT358" i="52" s="1"/>
  <c r="BG355" i="52"/>
  <c r="BG356" i="52" s="1"/>
  <c r="BG358" i="52" s="1"/>
  <c r="DC355" i="52"/>
  <c r="DC356" i="52" s="1"/>
  <c r="DC358" i="52" s="1"/>
  <c r="CQ355" i="52"/>
  <c r="CQ356" i="52" s="1"/>
  <c r="CQ358" i="52" s="1"/>
  <c r="BW355" i="52"/>
  <c r="BW356" i="52" s="1"/>
  <c r="BW358" i="52" s="1"/>
  <c r="L355" i="52"/>
  <c r="L356" i="52" s="1"/>
  <c r="L358" i="52" s="1"/>
  <c r="P355" i="52"/>
  <c r="P356" i="52" s="1"/>
  <c r="P358" i="52" s="1"/>
  <c r="AH355" i="52"/>
  <c r="AH356" i="52" s="1"/>
  <c r="AH358" i="52" s="1"/>
  <c r="BJ355" i="52"/>
  <c r="BJ356" i="52" s="1"/>
  <c r="BJ358" i="52" s="1"/>
  <c r="DV355" i="52"/>
  <c r="DV356" i="52" s="1"/>
  <c r="DV358" i="52" s="1"/>
  <c r="CB355" i="52"/>
  <c r="CB356" i="52" s="1"/>
  <c r="CB358" i="52" s="1"/>
  <c r="Y355" i="52"/>
  <c r="Y356" i="52" s="1"/>
  <c r="Y358" i="52" s="1"/>
  <c r="CS355" i="52"/>
  <c r="CS356" i="52" s="1"/>
  <c r="CS358" i="52" s="1"/>
  <c r="AU355" i="52"/>
  <c r="AU356" i="52" s="1"/>
  <c r="AU358" i="52" s="1"/>
  <c r="DJ355" i="52"/>
  <c r="DJ356" i="52" s="1"/>
  <c r="DJ358" i="52" s="1"/>
  <c r="BP355" i="52"/>
  <c r="BP356" i="52" s="1"/>
  <c r="BP358" i="52" s="1"/>
  <c r="EB355" i="52"/>
  <c r="EB356" i="52" s="1"/>
  <c r="EB358" i="52" s="1"/>
  <c r="CA355" i="52"/>
  <c r="CA356" i="52" s="1"/>
  <c r="CA358" i="52" s="1"/>
  <c r="DW355" i="52"/>
  <c r="DW356" i="52" s="1"/>
  <c r="DW358" i="52" s="1"/>
  <c r="V355" i="52"/>
  <c r="V356" i="52" s="1"/>
  <c r="V358" i="52" s="1"/>
  <c r="DG355" i="52"/>
  <c r="DG356" i="52" s="1"/>
  <c r="DG358" i="52" s="1"/>
  <c r="AZ355" i="52"/>
  <c r="AZ356" i="52" s="1"/>
  <c r="AZ358" i="52" s="1"/>
  <c r="X355" i="52"/>
  <c r="X356" i="52" s="1"/>
  <c r="X358" i="52" s="1"/>
  <c r="AP355" i="52"/>
  <c r="AP356" i="52" s="1"/>
  <c r="AP358" i="52" s="1"/>
  <c r="BR355" i="52"/>
  <c r="BR356" i="52" s="1"/>
  <c r="BR358" i="52" s="1"/>
  <c r="M355" i="52"/>
  <c r="M356" i="52" s="1"/>
  <c r="M358" i="52" s="1"/>
  <c r="CJ355" i="52"/>
  <c r="CJ356" i="52" s="1"/>
  <c r="CJ358" i="52" s="1"/>
  <c r="AJ355" i="52"/>
  <c r="AJ356" i="52" s="1"/>
  <c r="AJ358" i="52" s="1"/>
  <c r="DA355" i="52"/>
  <c r="DA356" i="52" s="1"/>
  <c r="DA358" i="52" s="1"/>
  <c r="BF355" i="52"/>
  <c r="BF356" i="52" s="1"/>
  <c r="BF358" i="52" s="1"/>
  <c r="DR355" i="52"/>
  <c r="DR356" i="52" s="1"/>
  <c r="DR358" i="52" s="1"/>
  <c r="BX355" i="52"/>
  <c r="BX356" i="52" s="1"/>
  <c r="BX358" i="52" s="1"/>
  <c r="AB355" i="52"/>
  <c r="AB356" i="52" s="1"/>
  <c r="AB358" i="52" s="1"/>
  <c r="CW355" i="52"/>
  <c r="CW356" i="52" s="1"/>
  <c r="CW358" i="52" s="1"/>
  <c r="Q355" i="52"/>
  <c r="Q356" i="52" s="1"/>
  <c r="Q358" i="52" s="1"/>
  <c r="BQ355" i="52"/>
  <c r="BQ356" i="52" s="1"/>
  <c r="BQ358" i="52" s="1"/>
  <c r="AR355" i="52"/>
  <c r="AR356" i="52" s="1"/>
  <c r="AR358" i="52" s="1"/>
  <c r="CM355" i="52"/>
  <c r="CM356" i="52" s="1"/>
  <c r="CM358" i="52" s="1"/>
  <c r="AF355" i="52"/>
  <c r="AF356" i="52" s="1"/>
  <c r="AF358" i="52" s="1"/>
  <c r="AX355" i="52"/>
  <c r="AX356" i="52" s="1"/>
  <c r="AX358" i="52" s="1"/>
  <c r="BZ355" i="52"/>
  <c r="BZ356" i="52" s="1"/>
  <c r="BZ358" i="52" s="1"/>
  <c r="W355" i="52"/>
  <c r="W356" i="52" s="1"/>
  <c r="W358" i="52" s="1"/>
  <c r="CR355" i="52"/>
  <c r="CR356" i="52" s="1"/>
  <c r="CR358" i="52" s="1"/>
  <c r="AT355" i="52"/>
  <c r="AT356" i="52" s="1"/>
  <c r="AT358" i="52" s="1"/>
  <c r="DI355" i="52"/>
  <c r="DI356" i="52" s="1"/>
  <c r="DI358" i="52" s="1"/>
  <c r="BN355" i="52"/>
  <c r="BN356" i="52" s="1"/>
  <c r="BN358" i="52" s="1"/>
  <c r="DZ355" i="52"/>
  <c r="DZ356" i="52" s="1"/>
  <c r="DZ358" i="52" s="1"/>
  <c r="CF355" i="52"/>
  <c r="CF356" i="52" s="1"/>
  <c r="CF358" i="52" s="1"/>
  <c r="BB355" i="52"/>
  <c r="BB356" i="52" s="1"/>
  <c r="BB358" i="52" s="1"/>
  <c r="DS355" i="52"/>
  <c r="DS356" i="52" s="1"/>
  <c r="DS358" i="52" s="1"/>
  <c r="BI355" i="52"/>
  <c r="BI356" i="52" s="1"/>
  <c r="BI358" i="52" s="1"/>
  <c r="CY355" i="52"/>
  <c r="CY356" i="52" s="1"/>
  <c r="CY358" i="52" s="1"/>
  <c r="CE355" i="52"/>
  <c r="CE356" i="52" s="1"/>
  <c r="CE358" i="52" s="1"/>
  <c r="DU355" i="52"/>
  <c r="DU356" i="52" s="1"/>
  <c r="DU358" i="52" s="1"/>
  <c r="AN355" i="52"/>
  <c r="AN356" i="52" s="1"/>
  <c r="AN358" i="52" s="1"/>
  <c r="K355" i="52"/>
  <c r="K356" i="52" s="1"/>
  <c r="K358" i="52" s="1"/>
  <c r="CH355" i="52"/>
  <c r="CH356" i="52" s="1"/>
  <c r="CH358" i="52" s="1"/>
  <c r="AI355" i="52"/>
  <c r="AI356" i="52" s="1"/>
  <c r="AI358" i="52" s="1"/>
  <c r="CZ355" i="52"/>
  <c r="CZ356" i="52" s="1"/>
  <c r="CZ358" i="52" s="1"/>
  <c r="BE355" i="52"/>
  <c r="BE356" i="52" s="1"/>
  <c r="BE358" i="52" s="1"/>
  <c r="DQ355" i="52"/>
  <c r="DQ356" i="52" s="1"/>
  <c r="DQ358" i="52" s="1"/>
  <c r="BV355" i="52"/>
  <c r="BV356" i="52" s="1"/>
  <c r="BV358" i="52" s="1"/>
  <c r="S355" i="52"/>
  <c r="S356" i="52" s="1"/>
  <c r="S358" i="52" s="1"/>
  <c r="CN355" i="52"/>
  <c r="CN356" i="52" s="1"/>
  <c r="CN358" i="52" s="1"/>
  <c r="BY355" i="52"/>
  <c r="BY356" i="52" s="1"/>
  <c r="BY358" i="52" s="1"/>
  <c r="J355" i="52"/>
  <c r="CO355" i="52"/>
  <c r="CO356" i="52" s="1"/>
  <c r="CO358" i="52" s="1"/>
  <c r="AG355" i="52"/>
  <c r="AG356" i="52" s="1"/>
  <c r="AG358" i="52" s="1"/>
  <c r="DK355" i="52"/>
  <c r="DK356" i="52" s="1"/>
  <c r="DK358" i="52" s="1"/>
  <c r="AV355" i="52"/>
  <c r="AV356" i="52" s="1"/>
  <c r="AV358" i="52" s="1"/>
  <c r="U355" i="52"/>
  <c r="U356" i="52" s="1"/>
  <c r="U358" i="52" s="1"/>
  <c r="CP355" i="52"/>
  <c r="CP356" i="52" s="1"/>
  <c r="CP358" i="52" s="1"/>
  <c r="AS355" i="52"/>
  <c r="AS356" i="52" s="1"/>
  <c r="AS358" i="52" s="1"/>
  <c r="DH355" i="52"/>
  <c r="DH356" i="52" s="1"/>
  <c r="DH358" i="52" s="1"/>
  <c r="BM355" i="52"/>
  <c r="BM356" i="52" s="1"/>
  <c r="BM358" i="52" s="1"/>
  <c r="DY355" i="52"/>
  <c r="DY356" i="52" s="1"/>
  <c r="DY358" i="52" s="1"/>
  <c r="CD355" i="52"/>
  <c r="CD356" i="52" s="1"/>
  <c r="CD358" i="52" s="1"/>
  <c r="AC355" i="52"/>
  <c r="AC356" i="52" s="1"/>
  <c r="AC358" i="52" s="1"/>
  <c r="CV355" i="52"/>
  <c r="CV356" i="52" s="1"/>
  <c r="CV358" i="52" s="1"/>
  <c r="CU355" i="52"/>
  <c r="CU356" i="52" s="1"/>
  <c r="CU358" i="52" s="1"/>
  <c r="AL355" i="52"/>
  <c r="AL356" i="52" s="1"/>
  <c r="AL358" i="52" s="1"/>
  <c r="EA355" i="52"/>
  <c r="EA356" i="52" s="1"/>
  <c r="EA358" i="52" s="1"/>
  <c r="BS355" i="52"/>
  <c r="BS356" i="52" s="1"/>
  <c r="BS358" i="52" s="1"/>
  <c r="AW355" i="52"/>
  <c r="AW356" i="52" s="1"/>
  <c r="AW358" i="52" s="1"/>
  <c r="S348" i="53"/>
  <c r="S349" i="53" s="1"/>
  <c r="S351" i="53" s="1"/>
  <c r="CE348" i="53"/>
  <c r="CE349" i="53" s="1"/>
  <c r="CE351" i="53" s="1"/>
  <c r="BI348" i="53"/>
  <c r="BI349" i="53" s="1"/>
  <c r="BI351" i="53" s="1"/>
  <c r="BJ348" i="53"/>
  <c r="BJ349" i="53" s="1"/>
  <c r="BJ351" i="53" s="1"/>
  <c r="BK348" i="53"/>
  <c r="BK349" i="53" s="1"/>
  <c r="BK351" i="53" s="1"/>
  <c r="AA348" i="53"/>
  <c r="AA349" i="53" s="1"/>
  <c r="AA351" i="53" s="1"/>
  <c r="CM348" i="53"/>
  <c r="CM349" i="53" s="1"/>
  <c r="CM351" i="53" s="1"/>
  <c r="BQ348" i="53"/>
  <c r="BQ349" i="53" s="1"/>
  <c r="BQ351" i="53" s="1"/>
  <c r="AI348" i="53"/>
  <c r="AI349" i="53" s="1"/>
  <c r="AI351" i="53" s="1"/>
  <c r="M348" i="53"/>
  <c r="M349" i="53" s="1"/>
  <c r="M351" i="53" s="1"/>
  <c r="N348" i="53"/>
  <c r="N349" i="53" s="1"/>
  <c r="N351" i="53" s="1"/>
  <c r="O348" i="53"/>
  <c r="O349" i="53" s="1"/>
  <c r="O351" i="53" s="1"/>
  <c r="AQ348" i="53"/>
  <c r="AQ349" i="53" s="1"/>
  <c r="AQ351" i="53" s="1"/>
  <c r="U348" i="53"/>
  <c r="U349" i="53" s="1"/>
  <c r="U351" i="53" s="1"/>
  <c r="V348" i="53"/>
  <c r="V349" i="53" s="1"/>
  <c r="V351" i="53" s="1"/>
  <c r="W348" i="53"/>
  <c r="W349" i="53" s="1"/>
  <c r="W351" i="53" s="1"/>
  <c r="CI348" i="53"/>
  <c r="CI349" i="53" s="1"/>
  <c r="CI351" i="53" s="1"/>
  <c r="AY348" i="53"/>
  <c r="AY349" i="53" s="1"/>
  <c r="AY351" i="53" s="1"/>
  <c r="AC348" i="53"/>
  <c r="AC349" i="53" s="1"/>
  <c r="AC351" i="53" s="1"/>
  <c r="AD348" i="53"/>
  <c r="AD349" i="53" s="1"/>
  <c r="AD351" i="53" s="1"/>
  <c r="AE348" i="53"/>
  <c r="AE349" i="53" s="1"/>
  <c r="AE351" i="53" s="1"/>
  <c r="CQ348" i="53"/>
  <c r="CQ349" i="53" s="1"/>
  <c r="CQ351" i="53" s="1"/>
  <c r="BG348" i="53"/>
  <c r="BG349" i="53" s="1"/>
  <c r="BG351" i="53" s="1"/>
  <c r="AK348" i="53"/>
  <c r="AK349" i="53" s="1"/>
  <c r="AK351" i="53" s="1"/>
  <c r="AL348" i="53"/>
  <c r="AL349" i="53" s="1"/>
  <c r="AL351" i="53" s="1"/>
  <c r="BO348" i="53"/>
  <c r="BO349" i="53" s="1"/>
  <c r="BO351" i="53" s="1"/>
  <c r="AS348" i="53"/>
  <c r="AS349" i="53" s="1"/>
  <c r="AS351" i="53" s="1"/>
  <c r="AT348" i="53"/>
  <c r="AT349" i="53" s="1"/>
  <c r="AT351" i="53" s="1"/>
  <c r="AU348" i="53"/>
  <c r="AU349" i="53" s="1"/>
  <c r="AU351" i="53" s="1"/>
  <c r="Q348" i="53"/>
  <c r="Q349" i="53" s="1"/>
  <c r="Q351" i="53" s="1"/>
  <c r="AV348" i="53"/>
  <c r="AV349" i="53" s="1"/>
  <c r="AV351" i="53" s="1"/>
  <c r="AB348" i="53"/>
  <c r="AB349" i="53" s="1"/>
  <c r="AB351" i="53" s="1"/>
  <c r="DW348" i="53"/>
  <c r="DW349" i="53" s="1"/>
  <c r="DW351" i="53" s="1"/>
  <c r="K348" i="53"/>
  <c r="K349" i="53" s="1"/>
  <c r="K351" i="53" s="1"/>
  <c r="BW348" i="53"/>
  <c r="BW349" i="53" s="1"/>
  <c r="BW351" i="53" s="1"/>
  <c r="BA348" i="53"/>
  <c r="BA349" i="53" s="1"/>
  <c r="BA351" i="53" s="1"/>
  <c r="BB348" i="53"/>
  <c r="BB349" i="53" s="1"/>
  <c r="BB351" i="53" s="1"/>
  <c r="BC348" i="53"/>
  <c r="BC349" i="53" s="1"/>
  <c r="BC351" i="53" s="1"/>
  <c r="Y348" i="53"/>
  <c r="Y349" i="53" s="1"/>
  <c r="Y351" i="53" s="1"/>
  <c r="BP348" i="53"/>
  <c r="BP349" i="53" s="1"/>
  <c r="BP351" i="53" s="1"/>
  <c r="AX348" i="53"/>
  <c r="AX349" i="53" s="1"/>
  <c r="AX351" i="53" s="1"/>
  <c r="BR348" i="53"/>
  <c r="BR349" i="53" s="1"/>
  <c r="BR351" i="53" s="1"/>
  <c r="BE348" i="53"/>
  <c r="BE349" i="53" s="1"/>
  <c r="BE351" i="53" s="1"/>
  <c r="DV348" i="53"/>
  <c r="DV349" i="53" s="1"/>
  <c r="DV351" i="53" s="1"/>
  <c r="L348" i="53"/>
  <c r="L349" i="53" s="1"/>
  <c r="L351" i="53" s="1"/>
  <c r="DQ348" i="53"/>
  <c r="DQ349" i="53" s="1"/>
  <c r="DQ351" i="53" s="1"/>
  <c r="AJ348" i="53"/>
  <c r="AJ349" i="53" s="1"/>
  <c r="AJ351" i="53" s="1"/>
  <c r="CK348" i="53"/>
  <c r="CK349" i="53" s="1"/>
  <c r="CK351" i="53" s="1"/>
  <c r="DP348" i="53"/>
  <c r="DP349" i="53" s="1"/>
  <c r="DP351" i="53" s="1"/>
  <c r="R348" i="53"/>
  <c r="R349" i="53" s="1"/>
  <c r="R351" i="53" s="1"/>
  <c r="CB348" i="53"/>
  <c r="CB349" i="53" s="1"/>
  <c r="CB351" i="53" s="1"/>
  <c r="DJ348" i="53"/>
  <c r="DJ349" i="53" s="1"/>
  <c r="DJ351" i="53" s="1"/>
  <c r="AM348" i="53"/>
  <c r="AM349" i="53" s="1"/>
  <c r="AM351" i="53" s="1"/>
  <c r="BM348" i="53"/>
  <c r="BM349" i="53" s="1"/>
  <c r="BM351" i="53" s="1"/>
  <c r="BT348" i="53"/>
  <c r="BT349" i="53" s="1"/>
  <c r="BT351" i="53" s="1"/>
  <c r="AH348" i="53"/>
  <c r="AH349" i="53" s="1"/>
  <c r="AH351" i="53" s="1"/>
  <c r="DY348" i="53"/>
  <c r="DY349" i="53" s="1"/>
  <c r="DY351" i="53" s="1"/>
  <c r="BN348" i="53"/>
  <c r="BN349" i="53" s="1"/>
  <c r="BN351" i="53" s="1"/>
  <c r="DB348" i="53"/>
  <c r="DB349" i="53" s="1"/>
  <c r="DB351" i="53" s="1"/>
  <c r="EB348" i="53"/>
  <c r="EB349" i="53" s="1"/>
  <c r="EB351" i="53" s="1"/>
  <c r="AZ348" i="53"/>
  <c r="AZ349" i="53" s="1"/>
  <c r="AZ351" i="53" s="1"/>
  <c r="CT348" i="53"/>
  <c r="CT349" i="53" s="1"/>
  <c r="CT351" i="53" s="1"/>
  <c r="DU348" i="53"/>
  <c r="DU349" i="53" s="1"/>
  <c r="DU351" i="53" s="1"/>
  <c r="BS348" i="53"/>
  <c r="BS349" i="53" s="1"/>
  <c r="BS351" i="53" s="1"/>
  <c r="Z348" i="53"/>
  <c r="Z349" i="53" s="1"/>
  <c r="Z351" i="53" s="1"/>
  <c r="CD348" i="53"/>
  <c r="CD349" i="53" s="1"/>
  <c r="CD351" i="53" s="1"/>
  <c r="BD348" i="53"/>
  <c r="BD349" i="53" s="1"/>
  <c r="BD351" i="53" s="1"/>
  <c r="AF348" i="53"/>
  <c r="AF349" i="53" s="1"/>
  <c r="AF351" i="53" s="1"/>
  <c r="CJ348" i="53"/>
  <c r="CJ349" i="53" s="1"/>
  <c r="CJ351" i="53" s="1"/>
  <c r="DM348" i="53"/>
  <c r="DM349" i="53" s="1"/>
  <c r="DM351" i="53" s="1"/>
  <c r="P348" i="53"/>
  <c r="P349" i="53" s="1"/>
  <c r="P351" i="53" s="1"/>
  <c r="BZ348" i="53"/>
  <c r="BZ349" i="53" s="1"/>
  <c r="BZ351" i="53" s="1"/>
  <c r="DH348" i="53"/>
  <c r="DH349" i="53" s="1"/>
  <c r="DH351" i="53" s="1"/>
  <c r="CA348" i="53"/>
  <c r="CA349" i="53" s="1"/>
  <c r="CA351" i="53" s="1"/>
  <c r="CC348" i="53"/>
  <c r="CC349" i="53" s="1"/>
  <c r="CC351" i="53" s="1"/>
  <c r="CO348" i="53"/>
  <c r="CO349" i="53" s="1"/>
  <c r="CO351" i="53" s="1"/>
  <c r="BV348" i="53"/>
  <c r="BV349" i="53" s="1"/>
  <c r="BV351" i="53" s="1"/>
  <c r="BL348" i="53"/>
  <c r="BL349" i="53" s="1"/>
  <c r="BL351" i="53" s="1"/>
  <c r="CZ348" i="53"/>
  <c r="CZ349" i="53" s="1"/>
  <c r="CZ351" i="53" s="1"/>
  <c r="EA348" i="53"/>
  <c r="EA349" i="53" s="1"/>
  <c r="EA351" i="53" s="1"/>
  <c r="AR348" i="53"/>
  <c r="AR349" i="53" s="1"/>
  <c r="AR351" i="53" s="1"/>
  <c r="CS348" i="53"/>
  <c r="CS349" i="53" s="1"/>
  <c r="CS351" i="53" s="1"/>
  <c r="DT348" i="53"/>
  <c r="DT349" i="53" s="1"/>
  <c r="DT351" i="53" s="1"/>
  <c r="CY348" i="53"/>
  <c r="CY349" i="53" s="1"/>
  <c r="CY351" i="53" s="1"/>
  <c r="CN348" i="53"/>
  <c r="CN349" i="53" s="1"/>
  <c r="CN351" i="53" s="1"/>
  <c r="CX348" i="53"/>
  <c r="CX349" i="53" s="1"/>
  <c r="CX351" i="53" s="1"/>
  <c r="CG348" i="53"/>
  <c r="CG349" i="53" s="1"/>
  <c r="CG351" i="53" s="1"/>
  <c r="CH348" i="53"/>
  <c r="CH349" i="53" s="1"/>
  <c r="CH351" i="53" s="1"/>
  <c r="DL348" i="53"/>
  <c r="DL349" i="53" s="1"/>
  <c r="DL351" i="53" s="1"/>
  <c r="AP348" i="53"/>
  <c r="AP349" i="53" s="1"/>
  <c r="AP351" i="53" s="1"/>
  <c r="BY348" i="53"/>
  <c r="BY349" i="53" s="1"/>
  <c r="BY351" i="53" s="1"/>
  <c r="DE348" i="53"/>
  <c r="DE349" i="53" s="1"/>
  <c r="DE351" i="53" s="1"/>
  <c r="X348" i="53"/>
  <c r="X349" i="53" s="1"/>
  <c r="X351" i="53" s="1"/>
  <c r="AG348" i="53"/>
  <c r="AG349" i="53" s="1"/>
  <c r="AG351" i="53" s="1"/>
  <c r="CW348" i="53"/>
  <c r="CW349" i="53" s="1"/>
  <c r="CW351" i="53" s="1"/>
  <c r="DG348" i="53"/>
  <c r="DG349" i="53" s="1"/>
  <c r="DG351" i="53" s="1"/>
  <c r="CR348" i="53"/>
  <c r="CR349" i="53" s="1"/>
  <c r="CR351" i="53" s="1"/>
  <c r="CV348" i="53"/>
  <c r="CV349" i="53" s="1"/>
  <c r="CV351" i="53" s="1"/>
  <c r="DZ348" i="53"/>
  <c r="DZ349" i="53" s="1"/>
  <c r="DZ351" i="53" s="1"/>
  <c r="BX348" i="53"/>
  <c r="BX349" i="53" s="1"/>
  <c r="BX351" i="53" s="1"/>
  <c r="CP348" i="53"/>
  <c r="CP349" i="53" s="1"/>
  <c r="CP351" i="53" s="1"/>
  <c r="DS348" i="53"/>
  <c r="DS349" i="53" s="1"/>
  <c r="DS351" i="53" s="1"/>
  <c r="BH348" i="53"/>
  <c r="BH349" i="53" s="1"/>
  <c r="BH351" i="53" s="1"/>
  <c r="AO348" i="53"/>
  <c r="AO349" i="53" s="1"/>
  <c r="AO351" i="53" s="1"/>
  <c r="DF348" i="53"/>
  <c r="DF349" i="53" s="1"/>
  <c r="DF351" i="53" s="1"/>
  <c r="DO348" i="53"/>
  <c r="DO349" i="53" s="1"/>
  <c r="DO351" i="53" s="1"/>
  <c r="DA348" i="53"/>
  <c r="DA349" i="53" s="1"/>
  <c r="DA351" i="53" s="1"/>
  <c r="DK348" i="53"/>
  <c r="DK349" i="53" s="1"/>
  <c r="DK351" i="53" s="1"/>
  <c r="AN348" i="53"/>
  <c r="AN349" i="53" s="1"/>
  <c r="AN351" i="53" s="1"/>
  <c r="CL348" i="53"/>
  <c r="CL349" i="53" s="1"/>
  <c r="CL351" i="53" s="1"/>
  <c r="DD348" i="53"/>
  <c r="DD349" i="53" s="1"/>
  <c r="DD351" i="53" s="1"/>
  <c r="T348" i="53"/>
  <c r="T349" i="53" s="1"/>
  <c r="T351" i="53" s="1"/>
  <c r="CF348" i="53"/>
  <c r="CF349" i="53" s="1"/>
  <c r="CF351" i="53" s="1"/>
  <c r="AW348" i="53"/>
  <c r="AW349" i="53" s="1"/>
  <c r="AW351" i="53" s="1"/>
  <c r="DN348" i="53"/>
  <c r="DN349" i="53" s="1"/>
  <c r="DN351" i="53" s="1"/>
  <c r="J348" i="53"/>
  <c r="DI348" i="53"/>
  <c r="DI349" i="53" s="1"/>
  <c r="DI351" i="53" s="1"/>
  <c r="DX348" i="53"/>
  <c r="DX349" i="53" s="1"/>
  <c r="DX351" i="53" s="1"/>
  <c r="BU348" i="53"/>
  <c r="BU349" i="53" s="1"/>
  <c r="BU351" i="53" s="1"/>
  <c r="DC348" i="53"/>
  <c r="DC349" i="53" s="1"/>
  <c r="DC351" i="53" s="1"/>
  <c r="DR348" i="53"/>
  <c r="DR349" i="53" s="1"/>
  <c r="DR351" i="53" s="1"/>
  <c r="BF348" i="53"/>
  <c r="BF349" i="53" s="1"/>
  <c r="BF351" i="53" s="1"/>
  <c r="CU348" i="53"/>
  <c r="CU349" i="53" s="1"/>
  <c r="CU351" i="53" s="1"/>
  <c r="O355" i="49"/>
  <c r="O356" i="49" s="1"/>
  <c r="O358" i="49" s="1"/>
  <c r="CY355" i="49"/>
  <c r="CY356" i="49" s="1"/>
  <c r="CY358" i="49" s="1"/>
  <c r="CQ355" i="49"/>
  <c r="CQ356" i="49" s="1"/>
  <c r="CQ358" i="49" s="1"/>
  <c r="CS355" i="49"/>
  <c r="CS356" i="49" s="1"/>
  <c r="CS358" i="49" s="1"/>
  <c r="AW355" i="49"/>
  <c r="AW356" i="49" s="1"/>
  <c r="AW358" i="49" s="1"/>
  <c r="DX355" i="49"/>
  <c r="DX356" i="49" s="1"/>
  <c r="DX358" i="49" s="1"/>
  <c r="BL355" i="49"/>
  <c r="BL356" i="49" s="1"/>
  <c r="BL358" i="49" s="1"/>
  <c r="DN355" i="49"/>
  <c r="DN356" i="49" s="1"/>
  <c r="DN358" i="49" s="1"/>
  <c r="BB355" i="49"/>
  <c r="BB356" i="49" s="1"/>
  <c r="BB358" i="49" s="1"/>
  <c r="DE355" i="49"/>
  <c r="DE356" i="49" s="1"/>
  <c r="DE358" i="49" s="1"/>
  <c r="AS355" i="49"/>
  <c r="AS356" i="49" s="1"/>
  <c r="AS358" i="49" s="1"/>
  <c r="DD355" i="49"/>
  <c r="DD356" i="49" s="1"/>
  <c r="DD358" i="49" s="1"/>
  <c r="AR355" i="49"/>
  <c r="AR356" i="49" s="1"/>
  <c r="AR358" i="49" s="1"/>
  <c r="DB355" i="49"/>
  <c r="DB356" i="49" s="1"/>
  <c r="DB358" i="49" s="1"/>
  <c r="AP355" i="49"/>
  <c r="AP356" i="49" s="1"/>
  <c r="AP358" i="49" s="1"/>
  <c r="CS339" i="49"/>
  <c r="CS340" i="49" s="1"/>
  <c r="CS342" i="49" s="1"/>
  <c r="AF339" i="49"/>
  <c r="AF340" i="49" s="1"/>
  <c r="AF342" i="49" s="1"/>
  <c r="P339" i="49"/>
  <c r="P340" i="49" s="1"/>
  <c r="P342" i="49" s="1"/>
  <c r="BC339" i="49"/>
  <c r="BC340" i="49" s="1"/>
  <c r="BC342" i="49" s="1"/>
  <c r="DA339" i="49"/>
  <c r="DA340" i="49" s="1"/>
  <c r="DA342" i="49" s="1"/>
  <c r="BK339" i="49"/>
  <c r="BK340" i="49" s="1"/>
  <c r="BK342" i="49" s="1"/>
  <c r="DE339" i="49"/>
  <c r="DE340" i="49" s="1"/>
  <c r="DE342" i="49" s="1"/>
  <c r="AS339" i="49"/>
  <c r="AS340" i="49" s="1"/>
  <c r="AS342" i="49" s="1"/>
  <c r="V339" i="49"/>
  <c r="V340" i="49" s="1"/>
  <c r="V342" i="49" s="1"/>
  <c r="AD339" i="49"/>
  <c r="AD340" i="49" s="1"/>
  <c r="AD342" i="49" s="1"/>
  <c r="DS339" i="49"/>
  <c r="DS340" i="49" s="1"/>
  <c r="DS342" i="49" s="1"/>
  <c r="BG339" i="49"/>
  <c r="BG340" i="49" s="1"/>
  <c r="BG342" i="49" s="1"/>
  <c r="CH339" i="49"/>
  <c r="CH340" i="49" s="1"/>
  <c r="CH342" i="49" s="1"/>
  <c r="L339" i="49"/>
  <c r="L340" i="49" s="1"/>
  <c r="L342" i="49" s="1"/>
  <c r="BV339" i="49"/>
  <c r="BV340" i="49" s="1"/>
  <c r="BV342" i="49" s="1"/>
  <c r="BN362" i="49"/>
  <c r="BN363" i="49" s="1"/>
  <c r="BN365" i="49" s="1"/>
  <c r="BK362" i="49"/>
  <c r="BK363" i="49" s="1"/>
  <c r="BK365" i="49" s="1"/>
  <c r="CH362" i="49"/>
  <c r="CH363" i="49" s="1"/>
  <c r="CH365" i="49" s="1"/>
  <c r="CY362" i="49"/>
  <c r="CY363" i="49" s="1"/>
  <c r="CY365" i="49" s="1"/>
  <c r="BJ362" i="49"/>
  <c r="BJ363" i="49" s="1"/>
  <c r="BJ365" i="49" s="1"/>
  <c r="CG362" i="49"/>
  <c r="CG363" i="49" s="1"/>
  <c r="CG365" i="49" s="1"/>
  <c r="CQ362" i="49"/>
  <c r="CQ363" i="49" s="1"/>
  <c r="CQ365" i="49" s="1"/>
  <c r="DD362" i="49"/>
  <c r="DD363" i="49" s="1"/>
  <c r="DD365" i="49" s="1"/>
  <c r="EB362" i="49"/>
  <c r="EB363" i="49" s="1"/>
  <c r="EB365" i="49" s="1"/>
  <c r="AC362" i="49"/>
  <c r="AC363" i="49" s="1"/>
  <c r="AC365" i="49" s="1"/>
  <c r="CE362" i="49"/>
  <c r="CE363" i="49" s="1"/>
  <c r="CE365" i="49" s="1"/>
  <c r="S362" i="49"/>
  <c r="S363" i="49" s="1"/>
  <c r="S365" i="49" s="1"/>
  <c r="CK362" i="49"/>
  <c r="CK363" i="49" s="1"/>
  <c r="CK365" i="49" s="1"/>
  <c r="Y362" i="49"/>
  <c r="Y363" i="49" s="1"/>
  <c r="Y365" i="49" s="1"/>
  <c r="CB362" i="49"/>
  <c r="CB363" i="49" s="1"/>
  <c r="CB365" i="49" s="1"/>
  <c r="DQ355" i="49"/>
  <c r="DQ356" i="49" s="1"/>
  <c r="DQ358" i="49" s="1"/>
  <c r="DC355" i="49"/>
  <c r="DC356" i="49" s="1"/>
  <c r="DC358" i="49" s="1"/>
  <c r="BM355" i="49"/>
  <c r="BM356" i="49" s="1"/>
  <c r="BM358" i="49" s="1"/>
  <c r="BG355" i="49"/>
  <c r="BG356" i="49" s="1"/>
  <c r="BG358" i="49" s="1"/>
  <c r="BW355" i="49"/>
  <c r="BW356" i="49" s="1"/>
  <c r="BW358" i="49" s="1"/>
  <c r="AA355" i="49"/>
  <c r="AA356" i="49" s="1"/>
  <c r="AA358" i="49" s="1"/>
  <c r="DP355" i="49"/>
  <c r="DP356" i="49" s="1"/>
  <c r="DP358" i="49" s="1"/>
  <c r="BD355" i="49"/>
  <c r="BD356" i="49" s="1"/>
  <c r="BD358" i="49" s="1"/>
  <c r="DF355" i="49"/>
  <c r="DF356" i="49" s="1"/>
  <c r="DF358" i="49" s="1"/>
  <c r="AT355" i="49"/>
  <c r="AT356" i="49" s="1"/>
  <c r="AT358" i="49" s="1"/>
  <c r="CW355" i="49"/>
  <c r="CW356" i="49" s="1"/>
  <c r="CW358" i="49" s="1"/>
  <c r="AK355" i="49"/>
  <c r="AK356" i="49" s="1"/>
  <c r="AK358" i="49" s="1"/>
  <c r="CV355" i="49"/>
  <c r="CV356" i="49" s="1"/>
  <c r="CV358" i="49" s="1"/>
  <c r="AJ355" i="49"/>
  <c r="AJ356" i="49" s="1"/>
  <c r="AJ358" i="49" s="1"/>
  <c r="CT355" i="49"/>
  <c r="CT356" i="49" s="1"/>
  <c r="CT358" i="49" s="1"/>
  <c r="AH355" i="49"/>
  <c r="AH356" i="49" s="1"/>
  <c r="AH358" i="49" s="1"/>
  <c r="CA339" i="49"/>
  <c r="CA340" i="49" s="1"/>
  <c r="CA342" i="49" s="1"/>
  <c r="J339" i="49"/>
  <c r="BU339" i="49"/>
  <c r="BU340" i="49" s="1"/>
  <c r="BU342" i="49" s="1"/>
  <c r="DY339" i="49"/>
  <c r="DY340" i="49" s="1"/>
  <c r="DY342" i="49" s="1"/>
  <c r="CI339" i="49"/>
  <c r="CI340" i="49" s="1"/>
  <c r="CI342" i="49" s="1"/>
  <c r="AN339" i="49"/>
  <c r="AN340" i="49" s="1"/>
  <c r="AN342" i="49" s="1"/>
  <c r="CW339" i="49"/>
  <c r="CW340" i="49" s="1"/>
  <c r="CW342" i="49" s="1"/>
  <c r="AK339" i="49"/>
  <c r="AK340" i="49" s="1"/>
  <c r="AK342" i="49" s="1"/>
  <c r="DL339" i="49"/>
  <c r="DL340" i="49" s="1"/>
  <c r="DL342" i="49" s="1"/>
  <c r="DT339" i="49"/>
  <c r="DT340" i="49" s="1"/>
  <c r="DT342" i="49" s="1"/>
  <c r="DK339" i="49"/>
  <c r="DK340" i="49" s="1"/>
  <c r="DK342" i="49" s="1"/>
  <c r="AY339" i="49"/>
  <c r="AY340" i="49" s="1"/>
  <c r="AY342" i="49" s="1"/>
  <c r="AT339" i="49"/>
  <c r="AT340" i="49" s="1"/>
  <c r="AT342" i="49" s="1"/>
  <c r="DZ339" i="49"/>
  <c r="DZ340" i="49" s="1"/>
  <c r="DZ342" i="49" s="1"/>
  <c r="BN339" i="49"/>
  <c r="BN340" i="49" s="1"/>
  <c r="BN342" i="49" s="1"/>
  <c r="BI362" i="49"/>
  <c r="BI363" i="49" s="1"/>
  <c r="BI365" i="49" s="1"/>
  <c r="AB362" i="49"/>
  <c r="AB363" i="49" s="1"/>
  <c r="AB365" i="49" s="1"/>
  <c r="AZ362" i="49"/>
  <c r="AZ363" i="49" s="1"/>
  <c r="AZ365" i="49" s="1"/>
  <c r="BV362" i="49"/>
  <c r="BV363" i="49" s="1"/>
  <c r="BV365" i="49" s="1"/>
  <c r="AX362" i="49"/>
  <c r="AX363" i="49" s="1"/>
  <c r="AX365" i="49" s="1"/>
  <c r="BS362" i="49"/>
  <c r="BS363" i="49" s="1"/>
  <c r="BS365" i="49" s="1"/>
  <c r="CF362" i="49"/>
  <c r="CF363" i="49" s="1"/>
  <c r="CF365" i="49" s="1"/>
  <c r="CP362" i="49"/>
  <c r="CP363" i="49" s="1"/>
  <c r="CP365" i="49" s="1"/>
  <c r="DN362" i="49"/>
  <c r="DN363" i="49" s="1"/>
  <c r="DN365" i="49" s="1"/>
  <c r="O362" i="49"/>
  <c r="O363" i="49" s="1"/>
  <c r="O365" i="49" s="1"/>
  <c r="BW362" i="49"/>
  <c r="BW363" i="49" s="1"/>
  <c r="BW365" i="49" s="1"/>
  <c r="K362" i="49"/>
  <c r="K363" i="49" s="1"/>
  <c r="K365" i="49" s="1"/>
  <c r="CC362" i="49"/>
  <c r="CC363" i="49" s="1"/>
  <c r="CC365" i="49" s="1"/>
  <c r="Q362" i="49"/>
  <c r="Q363" i="49" s="1"/>
  <c r="Q365" i="49" s="1"/>
  <c r="BT362" i="49"/>
  <c r="BT363" i="49" s="1"/>
  <c r="BT365" i="49" s="1"/>
  <c r="K348" i="52"/>
  <c r="K349" i="52" s="1"/>
  <c r="K351" i="52" s="1"/>
  <c r="S348" i="52"/>
  <c r="S349" i="52" s="1"/>
  <c r="S351" i="52" s="1"/>
  <c r="AA348" i="52"/>
  <c r="AA349" i="52" s="1"/>
  <c r="AA351" i="52" s="1"/>
  <c r="AI348" i="52"/>
  <c r="AI349" i="52" s="1"/>
  <c r="AI351" i="52" s="1"/>
  <c r="AQ348" i="52"/>
  <c r="AQ349" i="52" s="1"/>
  <c r="AQ351" i="52" s="1"/>
  <c r="AY348" i="52"/>
  <c r="AY349" i="52" s="1"/>
  <c r="AY351" i="52" s="1"/>
  <c r="BG348" i="52"/>
  <c r="BG349" i="52" s="1"/>
  <c r="BG351" i="52" s="1"/>
  <c r="BO348" i="52"/>
  <c r="BO349" i="52" s="1"/>
  <c r="BO351" i="52" s="1"/>
  <c r="BW348" i="52"/>
  <c r="BW349" i="52" s="1"/>
  <c r="BW351" i="52" s="1"/>
  <c r="CE348" i="52"/>
  <c r="CE349" i="52" s="1"/>
  <c r="CE351" i="52" s="1"/>
  <c r="CM348" i="52"/>
  <c r="CM349" i="52" s="1"/>
  <c r="CM351" i="52" s="1"/>
  <c r="CU348" i="52"/>
  <c r="CU349" i="52" s="1"/>
  <c r="CU351" i="52" s="1"/>
  <c r="DC348" i="52"/>
  <c r="DC349" i="52" s="1"/>
  <c r="DC351" i="52" s="1"/>
  <c r="DK348" i="52"/>
  <c r="DK349" i="52" s="1"/>
  <c r="DK351" i="52" s="1"/>
  <c r="DS348" i="52"/>
  <c r="DS349" i="52" s="1"/>
  <c r="DS351" i="52" s="1"/>
  <c r="EA348" i="52"/>
  <c r="EA349" i="52" s="1"/>
  <c r="EA351" i="52" s="1"/>
  <c r="L348" i="52"/>
  <c r="L349" i="52" s="1"/>
  <c r="L351" i="52" s="1"/>
  <c r="T348" i="52"/>
  <c r="T349" i="52" s="1"/>
  <c r="T351" i="52" s="1"/>
  <c r="AB348" i="52"/>
  <c r="AB349" i="52" s="1"/>
  <c r="AB351" i="52" s="1"/>
  <c r="AJ348" i="52"/>
  <c r="AJ349" i="52" s="1"/>
  <c r="AJ351" i="52" s="1"/>
  <c r="AR348" i="52"/>
  <c r="AR349" i="52" s="1"/>
  <c r="AR351" i="52" s="1"/>
  <c r="AZ348" i="52"/>
  <c r="AZ349" i="52" s="1"/>
  <c r="AZ351" i="52" s="1"/>
  <c r="BH348" i="52"/>
  <c r="BH349" i="52" s="1"/>
  <c r="BH351" i="52" s="1"/>
  <c r="BP348" i="52"/>
  <c r="BP349" i="52" s="1"/>
  <c r="BP351" i="52" s="1"/>
  <c r="BX348" i="52"/>
  <c r="BX349" i="52" s="1"/>
  <c r="BX351" i="52" s="1"/>
  <c r="CF348" i="52"/>
  <c r="CF349" i="52" s="1"/>
  <c r="CF351" i="52" s="1"/>
  <c r="CN348" i="52"/>
  <c r="CN349" i="52" s="1"/>
  <c r="CN351" i="52" s="1"/>
  <c r="CV348" i="52"/>
  <c r="CV349" i="52" s="1"/>
  <c r="CV351" i="52" s="1"/>
  <c r="DD348" i="52"/>
  <c r="DD349" i="52" s="1"/>
  <c r="DD351" i="52" s="1"/>
  <c r="DL348" i="52"/>
  <c r="DL349" i="52" s="1"/>
  <c r="DL351" i="52" s="1"/>
  <c r="DT348" i="52"/>
  <c r="DT349" i="52" s="1"/>
  <c r="DT351" i="52" s="1"/>
  <c r="EB348" i="52"/>
  <c r="EB349" i="52" s="1"/>
  <c r="EB351" i="52" s="1"/>
  <c r="M348" i="52"/>
  <c r="M349" i="52" s="1"/>
  <c r="M351" i="52" s="1"/>
  <c r="U348" i="52"/>
  <c r="U349" i="52" s="1"/>
  <c r="U351" i="52" s="1"/>
  <c r="AC348" i="52"/>
  <c r="AC349" i="52" s="1"/>
  <c r="AC351" i="52" s="1"/>
  <c r="AK348" i="52"/>
  <c r="AK349" i="52" s="1"/>
  <c r="AK351" i="52" s="1"/>
  <c r="AS348" i="52"/>
  <c r="AS349" i="52" s="1"/>
  <c r="AS351" i="52" s="1"/>
  <c r="BA348" i="52"/>
  <c r="BA349" i="52" s="1"/>
  <c r="BA351" i="52" s="1"/>
  <c r="BI348" i="52"/>
  <c r="BI349" i="52" s="1"/>
  <c r="BI351" i="52" s="1"/>
  <c r="BQ348" i="52"/>
  <c r="BQ349" i="52" s="1"/>
  <c r="BQ351" i="52" s="1"/>
  <c r="BY348" i="52"/>
  <c r="BY349" i="52" s="1"/>
  <c r="BY351" i="52" s="1"/>
  <c r="CG348" i="52"/>
  <c r="CG349" i="52" s="1"/>
  <c r="CG351" i="52" s="1"/>
  <c r="CO348" i="52"/>
  <c r="CO349" i="52" s="1"/>
  <c r="CO351" i="52" s="1"/>
  <c r="CW348" i="52"/>
  <c r="CW349" i="52" s="1"/>
  <c r="CW351" i="52" s="1"/>
  <c r="DE348" i="52"/>
  <c r="DE349" i="52" s="1"/>
  <c r="DE351" i="52" s="1"/>
  <c r="DM348" i="52"/>
  <c r="DM349" i="52" s="1"/>
  <c r="DM351" i="52" s="1"/>
  <c r="DU348" i="52"/>
  <c r="DU349" i="52" s="1"/>
  <c r="DU351" i="52" s="1"/>
  <c r="N348" i="52"/>
  <c r="N349" i="52" s="1"/>
  <c r="N351" i="52" s="1"/>
  <c r="V348" i="52"/>
  <c r="V349" i="52" s="1"/>
  <c r="V351" i="52" s="1"/>
  <c r="AD348" i="52"/>
  <c r="AD349" i="52" s="1"/>
  <c r="AD351" i="52" s="1"/>
  <c r="AL348" i="52"/>
  <c r="AL349" i="52" s="1"/>
  <c r="AL351" i="52" s="1"/>
  <c r="AT348" i="52"/>
  <c r="AT349" i="52" s="1"/>
  <c r="AT351" i="52" s="1"/>
  <c r="BB348" i="52"/>
  <c r="BB349" i="52" s="1"/>
  <c r="BB351" i="52" s="1"/>
  <c r="BJ348" i="52"/>
  <c r="BJ349" i="52" s="1"/>
  <c r="BJ351" i="52" s="1"/>
  <c r="BR348" i="52"/>
  <c r="BR349" i="52" s="1"/>
  <c r="BR351" i="52" s="1"/>
  <c r="BZ348" i="52"/>
  <c r="BZ349" i="52" s="1"/>
  <c r="BZ351" i="52" s="1"/>
  <c r="CH348" i="52"/>
  <c r="CH349" i="52" s="1"/>
  <c r="CH351" i="52" s="1"/>
  <c r="CP348" i="52"/>
  <c r="CP349" i="52" s="1"/>
  <c r="CP351" i="52" s="1"/>
  <c r="CX348" i="52"/>
  <c r="CX349" i="52" s="1"/>
  <c r="CX351" i="52" s="1"/>
  <c r="DF348" i="52"/>
  <c r="DF349" i="52" s="1"/>
  <c r="DF351" i="52" s="1"/>
  <c r="DN348" i="52"/>
  <c r="DN349" i="52" s="1"/>
  <c r="DN351" i="52" s="1"/>
  <c r="DV348" i="52"/>
  <c r="DV349" i="52" s="1"/>
  <c r="DV351" i="52" s="1"/>
  <c r="O348" i="52"/>
  <c r="O349" i="52" s="1"/>
  <c r="O351" i="52" s="1"/>
  <c r="W348" i="52"/>
  <c r="W349" i="52" s="1"/>
  <c r="W351" i="52" s="1"/>
  <c r="AE348" i="52"/>
  <c r="AE349" i="52" s="1"/>
  <c r="AE351" i="52" s="1"/>
  <c r="AM348" i="52"/>
  <c r="AM349" i="52" s="1"/>
  <c r="AM351" i="52" s="1"/>
  <c r="AU348" i="52"/>
  <c r="AU349" i="52" s="1"/>
  <c r="AU351" i="52" s="1"/>
  <c r="BC348" i="52"/>
  <c r="BC349" i="52" s="1"/>
  <c r="BC351" i="52" s="1"/>
  <c r="BK348" i="52"/>
  <c r="BK349" i="52" s="1"/>
  <c r="BK351" i="52" s="1"/>
  <c r="BS348" i="52"/>
  <c r="BS349" i="52" s="1"/>
  <c r="BS351" i="52" s="1"/>
  <c r="CA348" i="52"/>
  <c r="CA349" i="52" s="1"/>
  <c r="CA351" i="52" s="1"/>
  <c r="CI348" i="52"/>
  <c r="CI349" i="52" s="1"/>
  <c r="CI351" i="52" s="1"/>
  <c r="CQ348" i="52"/>
  <c r="CQ349" i="52" s="1"/>
  <c r="CQ351" i="52" s="1"/>
  <c r="CY348" i="52"/>
  <c r="CY349" i="52" s="1"/>
  <c r="CY351" i="52" s="1"/>
  <c r="DG348" i="52"/>
  <c r="DG349" i="52" s="1"/>
  <c r="DG351" i="52" s="1"/>
  <c r="DO348" i="52"/>
  <c r="DO349" i="52" s="1"/>
  <c r="DO351" i="52" s="1"/>
  <c r="DW348" i="52"/>
  <c r="DW349" i="52" s="1"/>
  <c r="DW351" i="52" s="1"/>
  <c r="P348" i="52"/>
  <c r="P349" i="52" s="1"/>
  <c r="P351" i="52" s="1"/>
  <c r="X348" i="52"/>
  <c r="X349" i="52" s="1"/>
  <c r="X351" i="52" s="1"/>
  <c r="AF348" i="52"/>
  <c r="AF349" i="52" s="1"/>
  <c r="AF351" i="52" s="1"/>
  <c r="AN348" i="52"/>
  <c r="AN349" i="52" s="1"/>
  <c r="AN351" i="52" s="1"/>
  <c r="AV348" i="52"/>
  <c r="AV349" i="52" s="1"/>
  <c r="AV351" i="52" s="1"/>
  <c r="BD348" i="52"/>
  <c r="BD349" i="52" s="1"/>
  <c r="BD351" i="52" s="1"/>
  <c r="BL348" i="52"/>
  <c r="BL349" i="52" s="1"/>
  <c r="BL351" i="52" s="1"/>
  <c r="BT348" i="52"/>
  <c r="BT349" i="52" s="1"/>
  <c r="BT351" i="52" s="1"/>
  <c r="CB348" i="52"/>
  <c r="CB349" i="52" s="1"/>
  <c r="CB351" i="52" s="1"/>
  <c r="CJ348" i="52"/>
  <c r="CJ349" i="52" s="1"/>
  <c r="CJ351" i="52" s="1"/>
  <c r="CR348" i="52"/>
  <c r="CR349" i="52" s="1"/>
  <c r="CR351" i="52" s="1"/>
  <c r="CZ348" i="52"/>
  <c r="CZ349" i="52" s="1"/>
  <c r="CZ351" i="52" s="1"/>
  <c r="DH348" i="52"/>
  <c r="DH349" i="52" s="1"/>
  <c r="DH351" i="52" s="1"/>
  <c r="DP348" i="52"/>
  <c r="DP349" i="52" s="1"/>
  <c r="DP351" i="52" s="1"/>
  <c r="DX348" i="52"/>
  <c r="DX349" i="52" s="1"/>
  <c r="DX351" i="52" s="1"/>
  <c r="Z348" i="52"/>
  <c r="Z349" i="52" s="1"/>
  <c r="Z351" i="52" s="1"/>
  <c r="AP348" i="52"/>
  <c r="AP349" i="52" s="1"/>
  <c r="AP351" i="52" s="1"/>
  <c r="AX348" i="52"/>
  <c r="AX349" i="52" s="1"/>
  <c r="AX351" i="52" s="1"/>
  <c r="BV348" i="52"/>
  <c r="BV349" i="52" s="1"/>
  <c r="BV351" i="52" s="1"/>
  <c r="CL348" i="52"/>
  <c r="CL349" i="52" s="1"/>
  <c r="CL351" i="52" s="1"/>
  <c r="DB348" i="52"/>
  <c r="DB349" i="52" s="1"/>
  <c r="DB351" i="52" s="1"/>
  <c r="DR348" i="52"/>
  <c r="DR349" i="52" s="1"/>
  <c r="DR351" i="52" s="1"/>
  <c r="Q348" i="52"/>
  <c r="Q349" i="52" s="1"/>
  <c r="Q351" i="52" s="1"/>
  <c r="Y348" i="52"/>
  <c r="Y349" i="52" s="1"/>
  <c r="Y351" i="52" s="1"/>
  <c r="AG348" i="52"/>
  <c r="AG349" i="52" s="1"/>
  <c r="AG351" i="52" s="1"/>
  <c r="AO348" i="52"/>
  <c r="AO349" i="52" s="1"/>
  <c r="AO351" i="52" s="1"/>
  <c r="AW348" i="52"/>
  <c r="AW349" i="52" s="1"/>
  <c r="AW351" i="52" s="1"/>
  <c r="BE348" i="52"/>
  <c r="BE349" i="52" s="1"/>
  <c r="BE351" i="52" s="1"/>
  <c r="BM348" i="52"/>
  <c r="BM349" i="52" s="1"/>
  <c r="BM351" i="52" s="1"/>
  <c r="BU348" i="52"/>
  <c r="BU349" i="52" s="1"/>
  <c r="BU351" i="52" s="1"/>
  <c r="CC348" i="52"/>
  <c r="CC349" i="52" s="1"/>
  <c r="CC351" i="52" s="1"/>
  <c r="CK348" i="52"/>
  <c r="CK349" i="52" s="1"/>
  <c r="CK351" i="52" s="1"/>
  <c r="CS348" i="52"/>
  <c r="CS349" i="52" s="1"/>
  <c r="CS351" i="52" s="1"/>
  <c r="DA348" i="52"/>
  <c r="DA349" i="52" s="1"/>
  <c r="DA351" i="52" s="1"/>
  <c r="DI348" i="52"/>
  <c r="DI349" i="52" s="1"/>
  <c r="DI351" i="52" s="1"/>
  <c r="DQ348" i="52"/>
  <c r="DQ349" i="52" s="1"/>
  <c r="DQ351" i="52" s="1"/>
  <c r="DY348" i="52"/>
  <c r="DY349" i="52" s="1"/>
  <c r="DY351" i="52" s="1"/>
  <c r="J348" i="52"/>
  <c r="R348" i="52"/>
  <c r="R349" i="52" s="1"/>
  <c r="R351" i="52" s="1"/>
  <c r="AH348" i="52"/>
  <c r="AH349" i="52" s="1"/>
  <c r="AH351" i="52" s="1"/>
  <c r="BF348" i="52"/>
  <c r="BF349" i="52" s="1"/>
  <c r="BF351" i="52" s="1"/>
  <c r="BN348" i="52"/>
  <c r="BN349" i="52" s="1"/>
  <c r="BN351" i="52" s="1"/>
  <c r="CD348" i="52"/>
  <c r="CD349" i="52" s="1"/>
  <c r="CD351" i="52" s="1"/>
  <c r="CT348" i="52"/>
  <c r="CT349" i="52" s="1"/>
  <c r="CT351" i="52" s="1"/>
  <c r="DJ348" i="52"/>
  <c r="DJ349" i="52" s="1"/>
  <c r="DJ351" i="52" s="1"/>
  <c r="DZ348" i="52"/>
  <c r="DZ349" i="52" s="1"/>
  <c r="DZ351" i="52" s="1"/>
  <c r="EA348" i="49"/>
  <c r="CI348" i="49"/>
  <c r="W348" i="49"/>
  <c r="CH348" i="49"/>
  <c r="J348" i="49"/>
  <c r="CC348" i="49"/>
  <c r="V348" i="49"/>
  <c r="CB348" i="49"/>
  <c r="S348" i="49"/>
  <c r="BY348" i="49"/>
  <c r="EB348" i="49"/>
  <c r="BP348" i="49"/>
  <c r="DS348" i="49"/>
  <c r="BG348" i="49"/>
  <c r="DJ348" i="49"/>
  <c r="AX348" i="49"/>
  <c r="CQ348" i="49"/>
  <c r="AE348" i="49"/>
  <c r="CP348" i="49"/>
  <c r="AD348" i="49"/>
  <c r="CK348" i="49"/>
  <c r="Y348" i="49"/>
  <c r="CJ348" i="49"/>
  <c r="X348" i="49"/>
  <c r="BF348" i="49"/>
  <c r="U348" i="49"/>
  <c r="CA348" i="49"/>
  <c r="T348" i="49"/>
  <c r="BZ348" i="49"/>
  <c r="O348" i="49"/>
  <c r="BU348" i="49"/>
  <c r="N348" i="49"/>
  <c r="BT348" i="49"/>
  <c r="K348" i="49"/>
  <c r="BQ348" i="49"/>
  <c r="DT348" i="49"/>
  <c r="BH348" i="49"/>
  <c r="DK348" i="49"/>
  <c r="AY348" i="49"/>
  <c r="DB348" i="49"/>
  <c r="AP348" i="49"/>
  <c r="DR348" i="49"/>
  <c r="M348" i="49"/>
  <c r="BS348" i="49"/>
  <c r="L348" i="49"/>
  <c r="BR348" i="49"/>
  <c r="DY348" i="49"/>
  <c r="BM348" i="49"/>
  <c r="DX348" i="49"/>
  <c r="BL348" i="49"/>
  <c r="DU348" i="49"/>
  <c r="BI348" i="49"/>
  <c r="DL348" i="49"/>
  <c r="AZ348" i="49"/>
  <c r="DC348" i="49"/>
  <c r="AQ348" i="49"/>
  <c r="CT348" i="49"/>
  <c r="AH348" i="49"/>
  <c r="BO348" i="49"/>
  <c r="DW348" i="49"/>
  <c r="BK348" i="49"/>
  <c r="DV348" i="49"/>
  <c r="BJ348" i="49"/>
  <c r="DQ348" i="49"/>
  <c r="BE348" i="49"/>
  <c r="DP348" i="49"/>
  <c r="BD348" i="49"/>
  <c r="DM348" i="49"/>
  <c r="BA348" i="49"/>
  <c r="DD348" i="49"/>
  <c r="AR348" i="49"/>
  <c r="CU348" i="49"/>
  <c r="AI348" i="49"/>
  <c r="CL348" i="49"/>
  <c r="Z348" i="49"/>
  <c r="R348" i="49"/>
  <c r="DO348" i="49"/>
  <c r="BC348" i="49"/>
  <c r="DN348" i="49"/>
  <c r="BB348" i="49"/>
  <c r="DI348" i="49"/>
  <c r="AW348" i="49"/>
  <c r="DH348" i="49"/>
  <c r="AV348" i="49"/>
  <c r="DE348" i="49"/>
  <c r="AS348" i="49"/>
  <c r="CV348" i="49"/>
  <c r="AJ348" i="49"/>
  <c r="CM348" i="49"/>
  <c r="AA348" i="49"/>
  <c r="CD348" i="49"/>
  <c r="BX348" i="49"/>
  <c r="DG348" i="49"/>
  <c r="AU348" i="49"/>
  <c r="DF348" i="49"/>
  <c r="AT348" i="49"/>
  <c r="DA348" i="49"/>
  <c r="AO348" i="49"/>
  <c r="CZ348" i="49"/>
  <c r="AN348" i="49"/>
  <c r="CW348" i="49"/>
  <c r="AK348" i="49"/>
  <c r="CN348" i="49"/>
  <c r="AB348" i="49"/>
  <c r="CE348" i="49"/>
  <c r="P348" i="49"/>
  <c r="BV348" i="49"/>
  <c r="CG348" i="49"/>
  <c r="CY348" i="49"/>
  <c r="AM348" i="49"/>
  <c r="CX348" i="49"/>
  <c r="AL348" i="49"/>
  <c r="CS348" i="49"/>
  <c r="AG348" i="49"/>
  <c r="CR348" i="49"/>
  <c r="AF348" i="49"/>
  <c r="CO348" i="49"/>
  <c r="AC348" i="49"/>
  <c r="CF348" i="49"/>
  <c r="Q348" i="49"/>
  <c r="BW348" i="49"/>
  <c r="DZ348" i="49"/>
  <c r="DQ317" i="56"/>
  <c r="AP317" i="56"/>
  <c r="CV317" i="56"/>
  <c r="AB317" i="56"/>
  <c r="I317" i="56"/>
  <c r="BQ317" i="56"/>
  <c r="DR317" i="56"/>
  <c r="BF317" i="56"/>
  <c r="BX317" i="56"/>
  <c r="BG317" i="56"/>
  <c r="AM317" i="56"/>
  <c r="BU317" i="56"/>
  <c r="AU317" i="56"/>
  <c r="CG317" i="56"/>
  <c r="BC317" i="56"/>
  <c r="CT317" i="56"/>
  <c r="BK317" i="56"/>
  <c r="CH317" i="56"/>
  <c r="P317" i="56"/>
  <c r="AY317" i="56"/>
  <c r="CF317" i="56"/>
  <c r="BE317" i="56"/>
  <c r="AO317" i="56"/>
  <c r="S317" i="56"/>
  <c r="CE317" i="56"/>
  <c r="DL317" i="56"/>
  <c r="AH317" i="56"/>
  <c r="W317" i="56"/>
  <c r="AI317" i="56"/>
  <c r="CY317" i="56"/>
  <c r="AW317" i="56"/>
  <c r="DG317" i="56"/>
  <c r="BI317" i="56"/>
  <c r="DO317" i="56"/>
  <c r="BV317" i="56"/>
  <c r="DW317" i="56"/>
  <c r="BJ317" i="56"/>
  <c r="CB317" i="56"/>
  <c r="AE317" i="56"/>
  <c r="U317" i="56"/>
  <c r="CW317" i="56"/>
  <c r="CJ317" i="56"/>
  <c r="DN317" i="56"/>
  <c r="AR317" i="56"/>
  <c r="CU317" i="56"/>
  <c r="CS317" i="56"/>
  <c r="BS317" i="56"/>
  <c r="CD317" i="56"/>
  <c r="J317" i="56"/>
  <c r="CI317" i="56"/>
  <c r="K317" i="56"/>
  <c r="AV317" i="56"/>
  <c r="Y317" i="56"/>
  <c r="BD317" i="56"/>
  <c r="AK317" i="56"/>
  <c r="BL317" i="56"/>
  <c r="AX317" i="56"/>
  <c r="BT317" i="56"/>
  <c r="AL317" i="56"/>
  <c r="BY317" i="56"/>
  <c r="BR317" i="56"/>
  <c r="BP317" i="56"/>
  <c r="T317" i="56"/>
  <c r="DZ317" i="56"/>
  <c r="DC317" i="56"/>
  <c r="DT317" i="56"/>
  <c r="DD317" i="56"/>
  <c r="DI317" i="56"/>
  <c r="AF317" i="56"/>
  <c r="DJ317" i="56"/>
  <c r="DH317" i="56"/>
  <c r="DV317" i="56"/>
  <c r="DP317" i="56"/>
  <c r="M317" i="56"/>
  <c r="DX317" i="56"/>
  <c r="Z317" i="56"/>
  <c r="DB317" i="56"/>
  <c r="N317" i="56"/>
  <c r="AT317" i="56"/>
  <c r="BW317" i="56"/>
  <c r="X317" i="56"/>
  <c r="CA317" i="56"/>
  <c r="AJ317" i="56"/>
  <c r="Q317" i="56"/>
  <c r="L317" i="56"/>
  <c r="DE317" i="56"/>
  <c r="O317" i="56"/>
  <c r="CQ317" i="56"/>
  <c r="CK317" i="56"/>
  <c r="CR317" i="56"/>
  <c r="CL317" i="56"/>
  <c r="AC317" i="56"/>
  <c r="CX317" i="56"/>
  <c r="CC317" i="56"/>
  <c r="DK317" i="56"/>
  <c r="CO317" i="56"/>
  <c r="DY317" i="56"/>
  <c r="AQ317" i="56"/>
  <c r="DM317" i="56"/>
  <c r="AA317" i="56"/>
  <c r="AS317" i="56"/>
  <c r="AN317" i="56"/>
  <c r="V317" i="56"/>
  <c r="CP317" i="56"/>
  <c r="AZ317" i="56"/>
  <c r="CN317" i="56"/>
  <c r="DF317" i="56"/>
  <c r="CZ317" i="56"/>
  <c r="DU317" i="56"/>
  <c r="BA317" i="56"/>
  <c r="BM317" i="56"/>
  <c r="BB317" i="56"/>
  <c r="BN317" i="56"/>
  <c r="BO317" i="56"/>
  <c r="BZ317" i="56"/>
  <c r="R317" i="56"/>
  <c r="CM317" i="56"/>
  <c r="AD317" i="56"/>
  <c r="DA317" i="56"/>
  <c r="AG317" i="56"/>
  <c r="BH317" i="56"/>
  <c r="DS317" i="56"/>
  <c r="G116" i="32"/>
  <c r="G110" i="32"/>
  <c r="R370" i="49"/>
  <c r="R372" i="49" s="1"/>
  <c r="CZ349" i="50"/>
  <c r="CZ351" i="50" s="1"/>
  <c r="BP370" i="49"/>
  <c r="BP372" i="49" s="1"/>
  <c r="CR370" i="49"/>
  <c r="CR372" i="49" s="1"/>
  <c r="AU349" i="50"/>
  <c r="AU351" i="50" s="1"/>
  <c r="DT370" i="49"/>
  <c r="DT372" i="49" s="1"/>
  <c r="DP370" i="49"/>
  <c r="DP372" i="49" s="1"/>
  <c r="BD349" i="50"/>
  <c r="BD351" i="50" s="1"/>
  <c r="DR370" i="49"/>
  <c r="DR372" i="49" s="1"/>
  <c r="DH370" i="49"/>
  <c r="DH372" i="49" s="1"/>
  <c r="DA349" i="50"/>
  <c r="DA351" i="50" s="1"/>
  <c r="BB370" i="49"/>
  <c r="BB372" i="49" s="1"/>
  <c r="AO370" i="49"/>
  <c r="AO372" i="49" s="1"/>
  <c r="DL349" i="50"/>
  <c r="DL351" i="50" s="1"/>
  <c r="AW349" i="50"/>
  <c r="AW351" i="50" s="1"/>
  <c r="AF349" i="50"/>
  <c r="AF351" i="50" s="1"/>
  <c r="BM349" i="50"/>
  <c r="BM351" i="50" s="1"/>
  <c r="BA349" i="50"/>
  <c r="BA351" i="50" s="1"/>
  <c r="BU349" i="50"/>
  <c r="BU351" i="50" s="1"/>
  <c r="BX349" i="50"/>
  <c r="BX351" i="50" s="1"/>
  <c r="CC349" i="50"/>
  <c r="CC351" i="50" s="1"/>
  <c r="T349" i="50"/>
  <c r="T351" i="50" s="1"/>
  <c r="AH349" i="50"/>
  <c r="AH351" i="50" s="1"/>
  <c r="DD349" i="50"/>
  <c r="DD351" i="50" s="1"/>
  <c r="DB349" i="50"/>
  <c r="DB351" i="50" s="1"/>
  <c r="L349" i="50"/>
  <c r="L351" i="50" s="1"/>
  <c r="BH349" i="50"/>
  <c r="BH351" i="50" s="1"/>
  <c r="AV370" i="49"/>
  <c r="AV372" i="49" s="1"/>
  <c r="AL370" i="49"/>
  <c r="AL372" i="49" s="1"/>
  <c r="CC370" i="49"/>
  <c r="CC372" i="49" s="1"/>
  <c r="DW370" i="49"/>
  <c r="DW372" i="49" s="1"/>
  <c r="CQ370" i="49"/>
  <c r="CQ372" i="49" s="1"/>
  <c r="CH370" i="49"/>
  <c r="CH372" i="49" s="1"/>
  <c r="BU370" i="49"/>
  <c r="BU372" i="49" s="1"/>
  <c r="EA370" i="49"/>
  <c r="EA372" i="49" s="1"/>
  <c r="AY370" i="49"/>
  <c r="AY372" i="49" s="1"/>
  <c r="BI349" i="50"/>
  <c r="BI351" i="50" s="1"/>
  <c r="BH370" i="49"/>
  <c r="BH372" i="49" s="1"/>
  <c r="BW370" i="49"/>
  <c r="BW372" i="49" s="1"/>
  <c r="BF370" i="49"/>
  <c r="BF372" i="49" s="1"/>
  <c r="BO370" i="49"/>
  <c r="BO372" i="49" s="1"/>
  <c r="CX349" i="50"/>
  <c r="CX351" i="50" s="1"/>
  <c r="DE370" i="49"/>
  <c r="DE372" i="49" s="1"/>
  <c r="AQ370" i="49"/>
  <c r="AQ372" i="49" s="1"/>
  <c r="AJ349" i="50"/>
  <c r="AJ351" i="50" s="1"/>
  <c r="DI349" i="50"/>
  <c r="DI351" i="50" s="1"/>
  <c r="BY349" i="50"/>
  <c r="BY351" i="50" s="1"/>
  <c r="DY349" i="50"/>
  <c r="DY351" i="50" s="1"/>
  <c r="CV349" i="50"/>
  <c r="CV351" i="50" s="1"/>
  <c r="R349" i="50"/>
  <c r="R351" i="50" s="1"/>
  <c r="DU349" i="50"/>
  <c r="DU351" i="50" s="1"/>
  <c r="Z349" i="50"/>
  <c r="Z351" i="50" s="1"/>
  <c r="CG349" i="50"/>
  <c r="CG351" i="50" s="1"/>
  <c r="CT349" i="50"/>
  <c r="CT351" i="50" s="1"/>
  <c r="AD349" i="50"/>
  <c r="AD351" i="50" s="1"/>
  <c r="AQ349" i="50"/>
  <c r="AQ351" i="50" s="1"/>
  <c r="AL349" i="50"/>
  <c r="AL351" i="50" s="1"/>
  <c r="AK349" i="50"/>
  <c r="AK351" i="50" s="1"/>
  <c r="Y370" i="49"/>
  <c r="Y372" i="49" s="1"/>
  <c r="O370" i="49"/>
  <c r="O372" i="49" s="1"/>
  <c r="AO349" i="50"/>
  <c r="AO351" i="50" s="1"/>
  <c r="CO370" i="49"/>
  <c r="CO372" i="49" s="1"/>
  <c r="DJ349" i="50"/>
  <c r="DJ351" i="50" s="1"/>
  <c r="V370" i="49"/>
  <c r="V372" i="49" s="1"/>
  <c r="DX370" i="49"/>
  <c r="DX372" i="49" s="1"/>
  <c r="BV370" i="49"/>
  <c r="BV372" i="49" s="1"/>
  <c r="CJ370" i="49"/>
  <c r="CJ372" i="49" s="1"/>
  <c r="DZ370" i="49"/>
  <c r="DZ372" i="49" s="1"/>
  <c r="AE370" i="49"/>
  <c r="AE372" i="49" s="1"/>
  <c r="DV370" i="49"/>
  <c r="DV372" i="49" s="1"/>
  <c r="DI370" i="49"/>
  <c r="DI372" i="49" s="1"/>
  <c r="M349" i="50"/>
  <c r="M351" i="50" s="1"/>
  <c r="AS370" i="49"/>
  <c r="AS372" i="49" s="1"/>
  <c r="DS370" i="49"/>
  <c r="DS372" i="49" s="1"/>
  <c r="CF349" i="50"/>
  <c r="CF351" i="50" s="1"/>
  <c r="BF349" i="50"/>
  <c r="BF351" i="50" s="1"/>
  <c r="U349" i="50"/>
  <c r="U351" i="50" s="1"/>
  <c r="BV349" i="50"/>
  <c r="BV351" i="50" s="1"/>
  <c r="AR349" i="50"/>
  <c r="AR351" i="50" s="1"/>
  <c r="CD349" i="50"/>
  <c r="CD351" i="50" s="1"/>
  <c r="BL349" i="50"/>
  <c r="BL351" i="50" s="1"/>
  <c r="CL349" i="50"/>
  <c r="CL351" i="50" s="1"/>
  <c r="V349" i="50"/>
  <c r="V351" i="50" s="1"/>
  <c r="AI349" i="50"/>
  <c r="AI351" i="50" s="1"/>
  <c r="CP349" i="50"/>
  <c r="CP351" i="50" s="1"/>
  <c r="DC349" i="50"/>
  <c r="DC351" i="50" s="1"/>
  <c r="BP349" i="50"/>
  <c r="BP351" i="50" s="1"/>
  <c r="AY349" i="50"/>
  <c r="AY351" i="50" s="1"/>
  <c r="AB370" i="49"/>
  <c r="AB372" i="49" s="1"/>
  <c r="DW349" i="50"/>
  <c r="DW351" i="50" s="1"/>
  <c r="DG349" i="50"/>
  <c r="DG351" i="50" s="1"/>
  <c r="BY370" i="49"/>
  <c r="BY372" i="49" s="1"/>
  <c r="CE370" i="49"/>
  <c r="CE372" i="49" s="1"/>
  <c r="CV370" i="49"/>
  <c r="CV372" i="49" s="1"/>
  <c r="DY370" i="49"/>
  <c r="DY372" i="49" s="1"/>
  <c r="AT370" i="49"/>
  <c r="AT372" i="49" s="1"/>
  <c r="BN370" i="49"/>
  <c r="BN372" i="49" s="1"/>
  <c r="AU370" i="49"/>
  <c r="AU372" i="49" s="1"/>
  <c r="BJ370" i="49"/>
  <c r="BJ372" i="49" s="1"/>
  <c r="AW370" i="49"/>
  <c r="AW372" i="49" s="1"/>
  <c r="DD370" i="49"/>
  <c r="DD372" i="49" s="1"/>
  <c r="CA370" i="49"/>
  <c r="CA372" i="49" s="1"/>
  <c r="AS349" i="50"/>
  <c r="AS351" i="50" s="1"/>
  <c r="DR349" i="50"/>
  <c r="DR351" i="50" s="1"/>
  <c r="CJ349" i="50"/>
  <c r="CJ351" i="50" s="1"/>
  <c r="K349" i="50"/>
  <c r="K351" i="50" s="1"/>
  <c r="DE349" i="50"/>
  <c r="DE351" i="50" s="1"/>
  <c r="S349" i="50"/>
  <c r="S351" i="50" s="1"/>
  <c r="N349" i="50"/>
  <c r="N351" i="50" s="1"/>
  <c r="AA349" i="50"/>
  <c r="AA351" i="50" s="1"/>
  <c r="CH349" i="50"/>
  <c r="CH351" i="50" s="1"/>
  <c r="CU349" i="50"/>
  <c r="CU351" i="50" s="1"/>
  <c r="AM349" i="50"/>
  <c r="AM351" i="50" s="1"/>
  <c r="DF370" i="49"/>
  <c r="DF372" i="49" s="1"/>
  <c r="U370" i="49"/>
  <c r="U372" i="49" s="1"/>
  <c r="DK370" i="49"/>
  <c r="DK372" i="49" s="1"/>
  <c r="X349" i="50"/>
  <c r="X351" i="50" s="1"/>
  <c r="M370" i="49"/>
  <c r="M372" i="49" s="1"/>
  <c r="AM370" i="49"/>
  <c r="AM372" i="49" s="1"/>
  <c r="W370" i="49"/>
  <c r="W372" i="49" s="1"/>
  <c r="BZ370" i="49"/>
  <c r="BZ372" i="49" s="1"/>
  <c r="BM370" i="49"/>
  <c r="BM372" i="49" s="1"/>
  <c r="DB370" i="49"/>
  <c r="DB372" i="49" s="1"/>
  <c r="DQ370" i="49"/>
  <c r="DQ372" i="49" s="1"/>
  <c r="AP370" i="49"/>
  <c r="AP372" i="49" s="1"/>
  <c r="DM370" i="49"/>
  <c r="DM372" i="49" s="1"/>
  <c r="BL370" i="49"/>
  <c r="BL372" i="49" s="1"/>
  <c r="AK370" i="49"/>
  <c r="AK372" i="49" s="1"/>
  <c r="AR370" i="49"/>
  <c r="AR372" i="49" s="1"/>
  <c r="AF370" i="49"/>
  <c r="AF372" i="49" s="1"/>
  <c r="AT349" i="50"/>
  <c r="AT351" i="50" s="1"/>
  <c r="BG349" i="50"/>
  <c r="BG351" i="50" s="1"/>
  <c r="BJ349" i="50"/>
  <c r="BJ351" i="50" s="1"/>
  <c r="BW349" i="50"/>
  <c r="BW351" i="50" s="1"/>
  <c r="BR349" i="50"/>
  <c r="BR351" i="50" s="1"/>
  <c r="CE349" i="50"/>
  <c r="CE351" i="50" s="1"/>
  <c r="BZ349" i="50"/>
  <c r="BZ351" i="50" s="1"/>
  <c r="CM349" i="50"/>
  <c r="CM351" i="50" s="1"/>
  <c r="AE349" i="50"/>
  <c r="AE351" i="50" s="1"/>
  <c r="CB349" i="50"/>
  <c r="CB351" i="50" s="1"/>
  <c r="CY349" i="50"/>
  <c r="CY351" i="50" s="1"/>
  <c r="AJ370" i="49"/>
  <c r="AJ372" i="49" s="1"/>
  <c r="CG370" i="49"/>
  <c r="CG372" i="49" s="1"/>
  <c r="Z370" i="49"/>
  <c r="Z372" i="49" s="1"/>
  <c r="CX370" i="49"/>
  <c r="CX372" i="49" s="1"/>
  <c r="DZ349" i="50"/>
  <c r="DZ351" i="50" s="1"/>
  <c r="AC349" i="50"/>
  <c r="AC351" i="50" s="1"/>
  <c r="BX370" i="49"/>
  <c r="BX372" i="49" s="1"/>
  <c r="DO370" i="49"/>
  <c r="DO372" i="49" s="1"/>
  <c r="N370" i="49"/>
  <c r="N372" i="49" s="1"/>
  <c r="DC370" i="49"/>
  <c r="DC372" i="49" s="1"/>
  <c r="BD370" i="49"/>
  <c r="BD372" i="49" s="1"/>
  <c r="BR370" i="49"/>
  <c r="BR372" i="49" s="1"/>
  <c r="BE370" i="49"/>
  <c r="BE372" i="49" s="1"/>
  <c r="EA349" i="50"/>
  <c r="EA351" i="50" s="1"/>
  <c r="BA370" i="49"/>
  <c r="BA372" i="49" s="1"/>
  <c r="S370" i="49"/>
  <c r="S372" i="49" s="1"/>
  <c r="AG370" i="49"/>
  <c r="AG372" i="49" s="1"/>
  <c r="DJ370" i="49"/>
  <c r="DJ372" i="49" s="1"/>
  <c r="CM370" i="49"/>
  <c r="CM372" i="49" s="1"/>
  <c r="DF349" i="50"/>
  <c r="DF351" i="50" s="1"/>
  <c r="DS349" i="50"/>
  <c r="DS351" i="50" s="1"/>
  <c r="DV349" i="50"/>
  <c r="DV351" i="50" s="1"/>
  <c r="DT349" i="50"/>
  <c r="DT351" i="50" s="1"/>
  <c r="O349" i="50"/>
  <c r="O351" i="50" s="1"/>
  <c r="EB349" i="50"/>
  <c r="EB351" i="50" s="1"/>
  <c r="W349" i="50"/>
  <c r="W351" i="50" s="1"/>
  <c r="AB349" i="50"/>
  <c r="AB351" i="50" s="1"/>
  <c r="CQ349" i="50"/>
  <c r="CQ351" i="50" s="1"/>
  <c r="DH349" i="50"/>
  <c r="DH351" i="50" s="1"/>
  <c r="AG349" i="50"/>
  <c r="AG351" i="50" s="1"/>
  <c r="CY370" i="49"/>
  <c r="CY372" i="49" s="1"/>
  <c r="CW370" i="49"/>
  <c r="CW372" i="49" s="1"/>
  <c r="CL370" i="49"/>
  <c r="CL372" i="49" s="1"/>
  <c r="AC370" i="49"/>
  <c r="AC372" i="49" s="1"/>
  <c r="BG370" i="49"/>
  <c r="BG372" i="49" s="1"/>
  <c r="CN370" i="49"/>
  <c r="CN372" i="49" s="1"/>
  <c r="AD370" i="49"/>
  <c r="AD372" i="49" s="1"/>
  <c r="L370" i="49"/>
  <c r="L372" i="49" s="1"/>
  <c r="BT370" i="49"/>
  <c r="BT372" i="49" s="1"/>
  <c r="BN349" i="50"/>
  <c r="BN351" i="50" s="1"/>
  <c r="BQ370" i="49"/>
  <c r="BQ372" i="49" s="1"/>
  <c r="BK370" i="49"/>
  <c r="BK372" i="49" s="1"/>
  <c r="DU370" i="49"/>
  <c r="DU372" i="49" s="1"/>
  <c r="CI370" i="49"/>
  <c r="CI372" i="49" s="1"/>
  <c r="DQ349" i="50"/>
  <c r="DQ351" i="50" s="1"/>
  <c r="DL370" i="49"/>
  <c r="DL372" i="49" s="1"/>
  <c r="CU370" i="49"/>
  <c r="CU372" i="49" s="1"/>
  <c r="BS370" i="49"/>
  <c r="BS372" i="49" s="1"/>
  <c r="AX370" i="49"/>
  <c r="AX372" i="49" s="1"/>
  <c r="X370" i="49"/>
  <c r="X372" i="49" s="1"/>
  <c r="BC349" i="50"/>
  <c r="BC351" i="50" s="1"/>
  <c r="BQ349" i="50"/>
  <c r="BQ351" i="50" s="1"/>
  <c r="BS349" i="50"/>
  <c r="BS351" i="50" s="1"/>
  <c r="P349" i="50"/>
  <c r="P351" i="50" s="1"/>
  <c r="CA349" i="50"/>
  <c r="CA351" i="50" s="1"/>
  <c r="BT349" i="50"/>
  <c r="BT351" i="50" s="1"/>
  <c r="CI349" i="50"/>
  <c r="CI351" i="50" s="1"/>
  <c r="AZ349" i="50"/>
  <c r="AZ351" i="50" s="1"/>
  <c r="Y349" i="50"/>
  <c r="Y351" i="50" s="1"/>
  <c r="DM349" i="50"/>
  <c r="DM351" i="50" s="1"/>
  <c r="CS349" i="50"/>
  <c r="CS351" i="50" s="1"/>
  <c r="BE349" i="50"/>
  <c r="BE351" i="50" s="1"/>
  <c r="CS370" i="49"/>
  <c r="CS372" i="49" s="1"/>
  <c r="CZ370" i="49"/>
  <c r="CZ372" i="49" s="1"/>
  <c r="AH370" i="49"/>
  <c r="AH372" i="49" s="1"/>
  <c r="CK370" i="49"/>
  <c r="CK372" i="49" s="1"/>
  <c r="CP370" i="49"/>
  <c r="CP372" i="49" s="1"/>
  <c r="T370" i="49"/>
  <c r="T372" i="49" s="1"/>
  <c r="CD370" i="49"/>
  <c r="CD372" i="49" s="1"/>
  <c r="DG370" i="49"/>
  <c r="DG372" i="49" s="1"/>
  <c r="BK349" i="50"/>
  <c r="BK351" i="50" s="1"/>
  <c r="EB370" i="49"/>
  <c r="EB372" i="49" s="1"/>
  <c r="P370" i="49"/>
  <c r="P372" i="49" s="1"/>
  <c r="AX349" i="50"/>
  <c r="AX351" i="50" s="1"/>
  <c r="BI370" i="49"/>
  <c r="BI372" i="49" s="1"/>
  <c r="AN370" i="49"/>
  <c r="AN372" i="49" s="1"/>
  <c r="DN349" i="50"/>
  <c r="DN351" i="50" s="1"/>
  <c r="AZ370" i="49"/>
  <c r="AZ372" i="49" s="1"/>
  <c r="BC370" i="49"/>
  <c r="BC372" i="49" s="1"/>
  <c r="DK349" i="50"/>
  <c r="DK351" i="50" s="1"/>
  <c r="DN370" i="49"/>
  <c r="DN372" i="49" s="1"/>
  <c r="DA370" i="49"/>
  <c r="DA372" i="49" s="1"/>
  <c r="CN349" i="50"/>
  <c r="CN351" i="50" s="1"/>
  <c r="DO349" i="50"/>
  <c r="DO351" i="50" s="1"/>
  <c r="CO349" i="50"/>
  <c r="CO351" i="50" s="1"/>
  <c r="DP349" i="50"/>
  <c r="DP351" i="50" s="1"/>
  <c r="AV349" i="50"/>
  <c r="AV351" i="50" s="1"/>
  <c r="DX349" i="50"/>
  <c r="DX351" i="50" s="1"/>
  <c r="CW349" i="50"/>
  <c r="CW351" i="50" s="1"/>
  <c r="Q349" i="50"/>
  <c r="Q351" i="50" s="1"/>
  <c r="CR349" i="50"/>
  <c r="CR351" i="50" s="1"/>
  <c r="CK349" i="50"/>
  <c r="CK351" i="50" s="1"/>
  <c r="AN349" i="50"/>
  <c r="AN351" i="50" s="1"/>
  <c r="AP349" i="50"/>
  <c r="AP351" i="50" s="1"/>
  <c r="BB349" i="50"/>
  <c r="BB351" i="50" s="1"/>
  <c r="K370" i="49"/>
  <c r="K372" i="49" s="1"/>
  <c r="AA370" i="49"/>
  <c r="AA372" i="49" s="1"/>
  <c r="CB370" i="49"/>
  <c r="CB372" i="49" s="1"/>
  <c r="CT370" i="49"/>
  <c r="CT372" i="49" s="1"/>
  <c r="AI370" i="49"/>
  <c r="AI372" i="49" s="1"/>
  <c r="CF370" i="49"/>
  <c r="CF372" i="49" s="1"/>
  <c r="Q370" i="49"/>
  <c r="Q372" i="49" s="1"/>
  <c r="H369" i="53"/>
  <c r="H355" i="50"/>
  <c r="E325" i="56"/>
  <c r="P363" i="49"/>
  <c r="P365" i="49" s="1"/>
  <c r="H348" i="50"/>
  <c r="R340" i="49"/>
  <c r="R342" i="49" s="1"/>
  <c r="E333" i="56"/>
  <c r="E308" i="56"/>
  <c r="H369" i="49"/>
  <c r="E334" i="56"/>
  <c r="H369" i="52"/>
  <c r="E342" i="56"/>
  <c r="H362" i="50"/>
  <c r="E326" i="56"/>
  <c r="E310" i="56"/>
  <c r="E324" i="56"/>
  <c r="E332" i="56"/>
  <c r="E307" i="56"/>
  <c r="E323" i="56"/>
  <c r="E315" i="56"/>
  <c r="E331" i="56"/>
  <c r="G115" i="32"/>
  <c r="G114" i="32"/>
  <c r="G113" i="32"/>
  <c r="J370" i="49"/>
  <c r="DM319" i="56"/>
  <c r="DE319" i="56"/>
  <c r="CW319" i="56"/>
  <c r="CO319" i="56"/>
  <c r="CG319" i="56"/>
  <c r="BY319" i="56"/>
  <c r="BQ319" i="56"/>
  <c r="BI319" i="56"/>
  <c r="BA319" i="56"/>
  <c r="AS319" i="56"/>
  <c r="AK319" i="56"/>
  <c r="AC319" i="56"/>
  <c r="U319" i="56"/>
  <c r="M319" i="56"/>
  <c r="DL319" i="56"/>
  <c r="DD319" i="56"/>
  <c r="CV319" i="56"/>
  <c r="CN319" i="56"/>
  <c r="CF319" i="56"/>
  <c r="BX319" i="56"/>
  <c r="BP319" i="56"/>
  <c r="BH319" i="56"/>
  <c r="AZ319" i="56"/>
  <c r="AR319" i="56"/>
  <c r="AJ319" i="56"/>
  <c r="AB319" i="56"/>
  <c r="T319" i="56"/>
  <c r="DS319" i="56"/>
  <c r="DK319" i="56"/>
  <c r="DC319" i="56"/>
  <c r="CU319" i="56"/>
  <c r="CM319" i="56"/>
  <c r="CE319" i="56"/>
  <c r="BW319" i="56"/>
  <c r="BO319" i="56"/>
  <c r="BG319" i="56"/>
  <c r="AY319" i="56"/>
  <c r="AQ319" i="56"/>
  <c r="AI319" i="56"/>
  <c r="DR319" i="56"/>
  <c r="DJ319" i="56"/>
  <c r="DB319" i="56"/>
  <c r="CT319" i="56"/>
  <c r="CL319" i="56"/>
  <c r="CD319" i="56"/>
  <c r="BV319" i="56"/>
  <c r="BN319" i="56"/>
  <c r="BF319" i="56"/>
  <c r="AX319" i="56"/>
  <c r="AP319" i="56"/>
  <c r="AH319" i="56"/>
  <c r="Z319" i="56"/>
  <c r="R319" i="56"/>
  <c r="J319" i="56"/>
  <c r="DN319" i="56"/>
  <c r="DF319" i="56"/>
  <c r="CX319" i="56"/>
  <c r="CP319" i="56"/>
  <c r="CH319" i="56"/>
  <c r="BZ319" i="56"/>
  <c r="BR319" i="56"/>
  <c r="BJ319" i="56"/>
  <c r="BB319" i="56"/>
  <c r="AT319" i="56"/>
  <c r="AL319" i="56"/>
  <c r="AD319" i="56"/>
  <c r="V319" i="56"/>
  <c r="N319" i="56"/>
  <c r="DO319" i="56"/>
  <c r="CR319" i="56"/>
  <c r="BU319" i="56"/>
  <c r="BC319" i="56"/>
  <c r="AF319" i="56"/>
  <c r="P319" i="56"/>
  <c r="DI319" i="56"/>
  <c r="CQ319" i="56"/>
  <c r="BT319" i="56"/>
  <c r="AW319" i="56"/>
  <c r="AE319" i="56"/>
  <c r="O319" i="56"/>
  <c r="DH319" i="56"/>
  <c r="CK319" i="56"/>
  <c r="BS319" i="56"/>
  <c r="AV319" i="56"/>
  <c r="AA319" i="56"/>
  <c r="L319" i="56"/>
  <c r="DG319" i="56"/>
  <c r="CJ319" i="56"/>
  <c r="BM319" i="56"/>
  <c r="AU319" i="56"/>
  <c r="Y319" i="56"/>
  <c r="K319" i="56"/>
  <c r="DA319" i="56"/>
  <c r="CI319" i="56"/>
  <c r="BL319" i="56"/>
  <c r="AO319" i="56"/>
  <c r="X319" i="56"/>
  <c r="I319" i="56"/>
  <c r="DQ319" i="56"/>
  <c r="CY319" i="56"/>
  <c r="CB319" i="56"/>
  <c r="BE319" i="56"/>
  <c r="AM319" i="56"/>
  <c r="S319" i="56"/>
  <c r="CC319" i="56"/>
  <c r="CA319" i="56"/>
  <c r="BK319" i="56"/>
  <c r="BD319" i="56"/>
  <c r="AN319" i="56"/>
  <c r="CZ319" i="56"/>
  <c r="W319" i="56"/>
  <c r="CS319" i="56"/>
  <c r="AG319" i="56"/>
  <c r="Q319" i="56"/>
  <c r="DP319" i="56"/>
  <c r="J365" i="50"/>
  <c r="H363" i="50"/>
  <c r="A360" i="50" s="1"/>
  <c r="DN327" i="56"/>
  <c r="DF327" i="56"/>
  <c r="CX327" i="56"/>
  <c r="CP327" i="56"/>
  <c r="CH327" i="56"/>
  <c r="BZ327" i="56"/>
  <c r="BR327" i="56"/>
  <c r="BJ327" i="56"/>
  <c r="BB327" i="56"/>
  <c r="AT327" i="56"/>
  <c r="AL327" i="56"/>
  <c r="AD327" i="56"/>
  <c r="V327" i="56"/>
  <c r="N327" i="56"/>
  <c r="DM327" i="56"/>
  <c r="DE327" i="56"/>
  <c r="CW327" i="56"/>
  <c r="CO327" i="56"/>
  <c r="CG327" i="56"/>
  <c r="BY327" i="56"/>
  <c r="BQ327" i="56"/>
  <c r="BI327" i="56"/>
  <c r="BA327" i="56"/>
  <c r="AS327" i="56"/>
  <c r="AK327" i="56"/>
  <c r="AC327" i="56"/>
  <c r="U327" i="56"/>
  <c r="M327" i="56"/>
  <c r="DL327" i="56"/>
  <c r="DD327" i="56"/>
  <c r="CV327" i="56"/>
  <c r="CN327" i="56"/>
  <c r="CF327" i="56"/>
  <c r="BX327" i="56"/>
  <c r="BP327" i="56"/>
  <c r="BH327" i="56"/>
  <c r="AZ327" i="56"/>
  <c r="AR327" i="56"/>
  <c r="AJ327" i="56"/>
  <c r="AB327" i="56"/>
  <c r="T327" i="56"/>
  <c r="L327" i="56"/>
  <c r="DS327" i="56"/>
  <c r="DK327" i="56"/>
  <c r="DC327" i="56"/>
  <c r="CU327" i="56"/>
  <c r="CM327" i="56"/>
  <c r="CE327" i="56"/>
  <c r="BW327" i="56"/>
  <c r="BO327" i="56"/>
  <c r="BG327" i="56"/>
  <c r="AY327" i="56"/>
  <c r="AQ327" i="56"/>
  <c r="AI327" i="56"/>
  <c r="AA327" i="56"/>
  <c r="S327" i="56"/>
  <c r="K327" i="56"/>
  <c r="DP327" i="56"/>
  <c r="DH327" i="56"/>
  <c r="CZ327" i="56"/>
  <c r="CR327" i="56"/>
  <c r="CJ327" i="56"/>
  <c r="CB327" i="56"/>
  <c r="BT327" i="56"/>
  <c r="BL327" i="56"/>
  <c r="BD327" i="56"/>
  <c r="AV327" i="56"/>
  <c r="AN327" i="56"/>
  <c r="AF327" i="56"/>
  <c r="X327" i="56"/>
  <c r="P327" i="56"/>
  <c r="DO327" i="56"/>
  <c r="DG327" i="56"/>
  <c r="CY327" i="56"/>
  <c r="CQ327" i="56"/>
  <c r="CI327" i="56"/>
  <c r="CA327" i="56"/>
  <c r="BS327" i="56"/>
  <c r="BK327" i="56"/>
  <c r="BC327" i="56"/>
  <c r="AU327" i="56"/>
  <c r="AM327" i="56"/>
  <c r="AE327" i="56"/>
  <c r="W327" i="56"/>
  <c r="O327" i="56"/>
  <c r="DI327" i="56"/>
  <c r="CC327" i="56"/>
  <c r="AW327" i="56"/>
  <c r="Q327" i="56"/>
  <c r="DB327" i="56"/>
  <c r="BV327" i="56"/>
  <c r="AP327" i="56"/>
  <c r="J327" i="56"/>
  <c r="DA327" i="56"/>
  <c r="BU327" i="56"/>
  <c r="AO327" i="56"/>
  <c r="I327" i="56"/>
  <c r="CT327" i="56"/>
  <c r="BN327" i="56"/>
  <c r="AH327" i="56"/>
  <c r="DQ327" i="56"/>
  <c r="CK327" i="56"/>
  <c r="BE327" i="56"/>
  <c r="Y327" i="56"/>
  <c r="DJ327" i="56"/>
  <c r="CD327" i="56"/>
  <c r="AX327" i="56"/>
  <c r="R327" i="56"/>
  <c r="AG327" i="56"/>
  <c r="Z327" i="56"/>
  <c r="DR327" i="56"/>
  <c r="CS327" i="56"/>
  <c r="BM327" i="56"/>
  <c r="BF327" i="56"/>
  <c r="CL327" i="56"/>
  <c r="DM335" i="56"/>
  <c r="DE335" i="56"/>
  <c r="CW335" i="56"/>
  <c r="CO335" i="56"/>
  <c r="CG335" i="56"/>
  <c r="BY335" i="56"/>
  <c r="BQ335" i="56"/>
  <c r="BI335" i="56"/>
  <c r="BA335" i="56"/>
  <c r="AS335" i="56"/>
  <c r="AK335" i="56"/>
  <c r="AC335" i="56"/>
  <c r="U335" i="56"/>
  <c r="M335" i="56"/>
  <c r="DL335" i="56"/>
  <c r="DD335" i="56"/>
  <c r="CV335" i="56"/>
  <c r="CN335" i="56"/>
  <c r="CF335" i="56"/>
  <c r="BX335" i="56"/>
  <c r="BP335" i="56"/>
  <c r="BH335" i="56"/>
  <c r="AZ335" i="56"/>
  <c r="AR335" i="56"/>
  <c r="AJ335" i="56"/>
  <c r="AB335" i="56"/>
  <c r="T335" i="56"/>
  <c r="L335" i="56"/>
  <c r="DR335" i="56"/>
  <c r="DJ335" i="56"/>
  <c r="DB335" i="56"/>
  <c r="CT335" i="56"/>
  <c r="CL335" i="56"/>
  <c r="CD335" i="56"/>
  <c r="BV335" i="56"/>
  <c r="BN335" i="56"/>
  <c r="BF335" i="56"/>
  <c r="AX335" i="56"/>
  <c r="AP335" i="56"/>
  <c r="AH335" i="56"/>
  <c r="Z335" i="56"/>
  <c r="R335" i="56"/>
  <c r="J335" i="56"/>
  <c r="DQ335" i="56"/>
  <c r="DI335" i="56"/>
  <c r="DA335" i="56"/>
  <c r="CS335" i="56"/>
  <c r="CK335" i="56"/>
  <c r="CC335" i="56"/>
  <c r="BU335" i="56"/>
  <c r="BM335" i="56"/>
  <c r="BE335" i="56"/>
  <c r="AW335" i="56"/>
  <c r="AO335" i="56"/>
  <c r="AG335" i="56"/>
  <c r="Y335" i="56"/>
  <c r="Q335" i="56"/>
  <c r="I335" i="56"/>
  <c r="DO335" i="56"/>
  <c r="CY335" i="56"/>
  <c r="CI335" i="56"/>
  <c r="BS335" i="56"/>
  <c r="BC335" i="56"/>
  <c r="AM335" i="56"/>
  <c r="W335" i="56"/>
  <c r="DN335" i="56"/>
  <c r="CX335" i="56"/>
  <c r="CH335" i="56"/>
  <c r="BR335" i="56"/>
  <c r="BB335" i="56"/>
  <c r="AL335" i="56"/>
  <c r="V335" i="56"/>
  <c r="DK335" i="56"/>
  <c r="CU335" i="56"/>
  <c r="CE335" i="56"/>
  <c r="BO335" i="56"/>
  <c r="AY335" i="56"/>
  <c r="AI335" i="56"/>
  <c r="S335" i="56"/>
  <c r="DH335" i="56"/>
  <c r="CR335" i="56"/>
  <c r="CB335" i="56"/>
  <c r="BL335" i="56"/>
  <c r="AV335" i="56"/>
  <c r="AF335" i="56"/>
  <c r="P335" i="56"/>
  <c r="DG335" i="56"/>
  <c r="CQ335" i="56"/>
  <c r="CA335" i="56"/>
  <c r="BK335" i="56"/>
  <c r="AU335" i="56"/>
  <c r="AE335" i="56"/>
  <c r="O335" i="56"/>
  <c r="DS335" i="56"/>
  <c r="DC335" i="56"/>
  <c r="CM335" i="56"/>
  <c r="BW335" i="56"/>
  <c r="BG335" i="56"/>
  <c r="AQ335" i="56"/>
  <c r="AA335" i="56"/>
  <c r="K335" i="56"/>
  <c r="BJ335" i="56"/>
  <c r="DP335" i="56"/>
  <c r="BD335" i="56"/>
  <c r="DF335" i="56"/>
  <c r="AT335" i="56"/>
  <c r="CZ335" i="56"/>
  <c r="AN335" i="56"/>
  <c r="CP335" i="56"/>
  <c r="AD335" i="56"/>
  <c r="BZ335" i="56"/>
  <c r="N335" i="56"/>
  <c r="BT335" i="56"/>
  <c r="CJ335" i="56"/>
  <c r="X335" i="56"/>
  <c r="DN343" i="56"/>
  <c r="DF343" i="56"/>
  <c r="CX343" i="56"/>
  <c r="CP343" i="56"/>
  <c r="CH343" i="56"/>
  <c r="BZ343" i="56"/>
  <c r="BR343" i="56"/>
  <c r="BJ343" i="56"/>
  <c r="BB343" i="56"/>
  <c r="AT343" i="56"/>
  <c r="AL343" i="56"/>
  <c r="AD343" i="56"/>
  <c r="V343" i="56"/>
  <c r="N343" i="56"/>
  <c r="DM343" i="56"/>
  <c r="DE343" i="56"/>
  <c r="CW343" i="56"/>
  <c r="CO343" i="56"/>
  <c r="CG343" i="56"/>
  <c r="BY343" i="56"/>
  <c r="BQ343" i="56"/>
  <c r="BI343" i="56"/>
  <c r="BA343" i="56"/>
  <c r="AS343" i="56"/>
  <c r="AK343" i="56"/>
  <c r="AC343" i="56"/>
  <c r="U343" i="56"/>
  <c r="M343" i="56"/>
  <c r="DL343" i="56"/>
  <c r="DD343" i="56"/>
  <c r="CV343" i="56"/>
  <c r="CN343" i="56"/>
  <c r="CF343" i="56"/>
  <c r="BX343" i="56"/>
  <c r="BP343" i="56"/>
  <c r="BH343" i="56"/>
  <c r="AZ343" i="56"/>
  <c r="AR343" i="56"/>
  <c r="AJ343" i="56"/>
  <c r="AB343" i="56"/>
  <c r="T343" i="56"/>
  <c r="L343" i="56"/>
  <c r="DS343" i="56"/>
  <c r="DK343" i="56"/>
  <c r="DC343" i="56"/>
  <c r="CU343" i="56"/>
  <c r="CM343" i="56"/>
  <c r="CE343" i="56"/>
  <c r="BW343" i="56"/>
  <c r="BO343" i="56"/>
  <c r="BG343" i="56"/>
  <c r="AY343" i="56"/>
  <c r="AQ343" i="56"/>
  <c r="AI343" i="56"/>
  <c r="AA343" i="56"/>
  <c r="S343" i="56"/>
  <c r="K343" i="56"/>
  <c r="DR343" i="56"/>
  <c r="DJ343" i="56"/>
  <c r="DB343" i="56"/>
  <c r="CT343" i="56"/>
  <c r="CL343" i="56"/>
  <c r="CD343" i="56"/>
  <c r="BV343" i="56"/>
  <c r="BN343" i="56"/>
  <c r="BF343" i="56"/>
  <c r="AX343" i="56"/>
  <c r="AP343" i="56"/>
  <c r="AH343" i="56"/>
  <c r="Z343" i="56"/>
  <c r="R343" i="56"/>
  <c r="J343" i="56"/>
  <c r="DP343" i="56"/>
  <c r="DH343" i="56"/>
  <c r="CZ343" i="56"/>
  <c r="CR343" i="56"/>
  <c r="CJ343" i="56"/>
  <c r="CB343" i="56"/>
  <c r="BT343" i="56"/>
  <c r="BL343" i="56"/>
  <c r="BD343" i="56"/>
  <c r="AV343" i="56"/>
  <c r="AN343" i="56"/>
  <c r="AF343" i="56"/>
  <c r="X343" i="56"/>
  <c r="P343" i="56"/>
  <c r="CY343" i="56"/>
  <c r="BS343" i="56"/>
  <c r="AM343" i="56"/>
  <c r="CS343" i="56"/>
  <c r="BM343" i="56"/>
  <c r="AG343" i="56"/>
  <c r="DQ343" i="56"/>
  <c r="CK343" i="56"/>
  <c r="BE343" i="56"/>
  <c r="Y343" i="56"/>
  <c r="DO343" i="56"/>
  <c r="CI343" i="56"/>
  <c r="BC343" i="56"/>
  <c r="W343" i="56"/>
  <c r="CQ343" i="56"/>
  <c r="AE343" i="56"/>
  <c r="CA343" i="56"/>
  <c r="O343" i="56"/>
  <c r="BU343" i="56"/>
  <c r="I343" i="56"/>
  <c r="DI343" i="56"/>
  <c r="AW343" i="56"/>
  <c r="CC343" i="56"/>
  <c r="AU343" i="56"/>
  <c r="AO343" i="56"/>
  <c r="BK343" i="56"/>
  <c r="DG343" i="56"/>
  <c r="DA343" i="56"/>
  <c r="Q343" i="56"/>
  <c r="J358" i="50"/>
  <c r="H356" i="50"/>
  <c r="A353" i="50" s="1"/>
  <c r="D349" i="49"/>
  <c r="G188" i="32"/>
  <c r="BJ242" i="53" l="1"/>
  <c r="AW242" i="53"/>
  <c r="BW242" i="50"/>
  <c r="CH242" i="50"/>
  <c r="AR242" i="53"/>
  <c r="AW242" i="51"/>
  <c r="BB242" i="51"/>
  <c r="T242" i="52"/>
  <c r="BW242" i="52"/>
  <c r="BZ242" i="53"/>
  <c r="CI242" i="50"/>
  <c r="BC242" i="51"/>
  <c r="S242" i="49"/>
  <c r="DV242" i="53"/>
  <c r="AL242" i="50"/>
  <c r="BH242" i="52"/>
  <c r="M242" i="52"/>
  <c r="DA242" i="52"/>
  <c r="AX242" i="50"/>
  <c r="BG242" i="51"/>
  <c r="CB242" i="53"/>
  <c r="DJ242" i="51"/>
  <c r="R242" i="51"/>
  <c r="DO242" i="51"/>
  <c r="DM242" i="49"/>
  <c r="BN242" i="52"/>
  <c r="CU242" i="52"/>
  <c r="DN242" i="51"/>
  <c r="AX242" i="51"/>
  <c r="CA242" i="52"/>
  <c r="AH242" i="50"/>
  <c r="DC242" i="49"/>
  <c r="DA242" i="50"/>
  <c r="DM242" i="51"/>
  <c r="BW242" i="49"/>
  <c r="AU242" i="49"/>
  <c r="S242" i="51"/>
  <c r="AX242" i="53"/>
  <c r="DI242" i="51"/>
  <c r="CU242" i="50"/>
  <c r="DS242" i="49"/>
  <c r="DJ242" i="50"/>
  <c r="BO242" i="53"/>
  <c r="Q242" i="51"/>
  <c r="CE242" i="53"/>
  <c r="DM242" i="53"/>
  <c r="DL242" i="51"/>
  <c r="AN242" i="50"/>
  <c r="AG242" i="51"/>
  <c r="DU242" i="53"/>
  <c r="AF242" i="50"/>
  <c r="Y242" i="49"/>
  <c r="BS242" i="52"/>
  <c r="X242" i="50"/>
  <c r="BX242" i="49"/>
  <c r="BF242" i="52"/>
  <c r="DG242" i="50"/>
  <c r="BP242" i="49"/>
  <c r="CK242" i="49"/>
  <c r="AE242" i="52"/>
  <c r="DY242" i="50"/>
  <c r="BB242" i="49"/>
  <c r="O242" i="50"/>
  <c r="CX242" i="50"/>
  <c r="N242" i="50"/>
  <c r="AM242" i="53"/>
  <c r="AC242" i="52"/>
  <c r="BI242" i="50"/>
  <c r="CV242" i="51"/>
  <c r="CN242" i="50"/>
  <c r="DY242" i="52"/>
  <c r="DL242" i="52"/>
  <c r="CV242" i="53"/>
  <c r="BY242" i="53"/>
  <c r="AB242" i="52"/>
  <c r="M242" i="49"/>
  <c r="Z242" i="50"/>
  <c r="CM242" i="50"/>
  <c r="AK242" i="52"/>
  <c r="EB242" i="52"/>
  <c r="V242" i="53"/>
  <c r="T242" i="49"/>
  <c r="CU242" i="51"/>
  <c r="BA242" i="49"/>
  <c r="CF242" i="52"/>
  <c r="BF242" i="49"/>
  <c r="CE242" i="50"/>
  <c r="DF242" i="51"/>
  <c r="DP242" i="53"/>
  <c r="DT242" i="52"/>
  <c r="AP242" i="49"/>
  <c r="BY242" i="51"/>
  <c r="BK242" i="50"/>
  <c r="AJ242" i="49"/>
  <c r="BG242" i="53"/>
  <c r="DB242" i="52"/>
  <c r="EA242" i="50"/>
  <c r="BJ242" i="52"/>
  <c r="AL242" i="49"/>
  <c r="BJ242" i="49"/>
  <c r="AF242" i="49"/>
  <c r="CW242" i="49"/>
  <c r="DA242" i="49"/>
  <c r="CE242" i="52"/>
  <c r="DM242" i="50"/>
  <c r="CK242" i="50"/>
  <c r="BN242" i="51"/>
  <c r="CI242" i="51"/>
  <c r="BT242" i="51"/>
  <c r="DC242" i="53"/>
  <c r="AV242" i="49"/>
  <c r="BC242" i="50"/>
  <c r="DH242" i="50"/>
  <c r="BM242" i="52"/>
  <c r="CT242" i="52"/>
  <c r="DO242" i="53"/>
  <c r="DX242" i="52"/>
  <c r="DG242" i="52"/>
  <c r="CL242" i="53"/>
  <c r="DO242" i="49"/>
  <c r="CM242" i="51"/>
  <c r="CE242" i="51"/>
  <c r="AT242" i="53"/>
  <c r="AV242" i="51"/>
  <c r="BH242" i="53"/>
  <c r="AP242" i="50"/>
  <c r="AE242" i="50"/>
  <c r="K242" i="51"/>
  <c r="DH242" i="51"/>
  <c r="AI242" i="51"/>
  <c r="CY242" i="52"/>
  <c r="O242" i="53"/>
  <c r="CA242" i="53"/>
  <c r="DZ242" i="51"/>
  <c r="AD242" i="50"/>
  <c r="AN242" i="53"/>
  <c r="CY242" i="51"/>
  <c r="DX242" i="50"/>
  <c r="CQ242" i="51"/>
  <c r="BM242" i="49"/>
  <c r="CT242" i="53"/>
  <c r="CH242" i="49"/>
  <c r="BC242" i="49"/>
  <c r="DW242" i="49"/>
  <c r="BK242" i="49"/>
  <c r="CF242" i="49"/>
  <c r="CW242" i="51"/>
  <c r="DN242" i="49"/>
  <c r="DL242" i="53"/>
  <c r="AF242" i="53"/>
  <c r="BP242" i="51"/>
  <c r="BL242" i="50"/>
  <c r="AS242" i="53"/>
  <c r="AT242" i="52"/>
  <c r="BF242" i="50"/>
  <c r="CI242" i="53"/>
  <c r="Q242" i="49"/>
  <c r="CN242" i="49"/>
  <c r="AH242" i="53"/>
  <c r="BR242" i="51"/>
  <c r="R242" i="52"/>
  <c r="BJ242" i="51"/>
  <c r="CP242" i="53"/>
  <c r="AI242" i="49"/>
  <c r="DB242" i="53"/>
  <c r="BX242" i="53"/>
  <c r="BC242" i="52"/>
  <c r="CR242" i="51"/>
  <c r="AO242" i="51"/>
  <c r="CK242" i="53"/>
  <c r="CF242" i="50"/>
  <c r="AQ242" i="52"/>
  <c r="U242" i="53"/>
  <c r="AD242" i="49"/>
  <c r="T242" i="53"/>
  <c r="BO242" i="51"/>
  <c r="CV242" i="52"/>
  <c r="BV242" i="51"/>
  <c r="DK242" i="52"/>
  <c r="CZ242" i="49"/>
  <c r="DE242" i="53"/>
  <c r="AY242" i="52"/>
  <c r="DV242" i="49"/>
  <c r="BP242" i="53"/>
  <c r="CC242" i="50"/>
  <c r="AD242" i="52"/>
  <c r="BI242" i="51"/>
  <c r="BD242" i="53"/>
  <c r="DV242" i="50"/>
  <c r="DU242" i="52"/>
  <c r="AI242" i="50"/>
  <c r="BA242" i="51"/>
  <c r="BU242" i="50"/>
  <c r="BD242" i="51"/>
  <c r="CB242" i="49"/>
  <c r="AZ242" i="51"/>
  <c r="DR242" i="49"/>
  <c r="CJ242" i="50"/>
  <c r="DF242" i="50"/>
  <c r="AU242" i="51"/>
  <c r="BG242" i="50"/>
  <c r="AF242" i="52"/>
  <c r="AG242" i="53"/>
  <c r="AJ242" i="52"/>
  <c r="CP242" i="49"/>
  <c r="DG242" i="49"/>
  <c r="DP242" i="51"/>
  <c r="EB242" i="49"/>
  <c r="DT242" i="51"/>
  <c r="AA242" i="49"/>
  <c r="BH242" i="51"/>
  <c r="BA242" i="52"/>
  <c r="CA242" i="51"/>
  <c r="K242" i="53"/>
  <c r="BI242" i="52"/>
  <c r="AE242" i="51"/>
  <c r="CF242" i="53"/>
  <c r="CT242" i="49"/>
  <c r="AG242" i="50"/>
  <c r="CO242" i="51"/>
  <c r="M242" i="50"/>
  <c r="U242" i="49"/>
  <c r="Y242" i="52"/>
  <c r="CG242" i="51"/>
  <c r="AE242" i="53"/>
  <c r="AK242" i="53"/>
  <c r="Z242" i="52"/>
  <c r="CZ242" i="50"/>
  <c r="DQ242" i="52"/>
  <c r="BQ242" i="53"/>
  <c r="AD242" i="51"/>
  <c r="BP242" i="52"/>
  <c r="AS242" i="51"/>
  <c r="N242" i="51"/>
  <c r="DN242" i="53"/>
  <c r="DD242" i="51"/>
  <c r="CH242" i="51"/>
  <c r="DK242" i="51"/>
  <c r="CJ242" i="52"/>
  <c r="CL242" i="49"/>
  <c r="BM242" i="51"/>
  <c r="K242" i="50"/>
  <c r="AR242" i="51"/>
  <c r="CW242" i="52"/>
  <c r="CZ242" i="53"/>
  <c r="BZ242" i="49"/>
  <c r="AO242" i="52"/>
  <c r="AS242" i="49"/>
  <c r="EA242" i="51"/>
  <c r="CW242" i="50"/>
  <c r="AM242" i="52"/>
  <c r="BF242" i="53"/>
  <c r="BU242" i="49"/>
  <c r="BE242" i="52"/>
  <c r="AG242" i="49"/>
  <c r="DF242" i="49"/>
  <c r="V242" i="52"/>
  <c r="AQ242" i="49"/>
  <c r="AW242" i="49"/>
  <c r="U242" i="51"/>
  <c r="DA242" i="51"/>
  <c r="BE242" i="51"/>
  <c r="CP242" i="51"/>
  <c r="DX242" i="49"/>
  <c r="DR242" i="53"/>
  <c r="Z242" i="51"/>
  <c r="DX242" i="53"/>
  <c r="BX242" i="51"/>
  <c r="AB242" i="53"/>
  <c r="CL242" i="51"/>
  <c r="BX242" i="52"/>
  <c r="CG242" i="52"/>
  <c r="CU242" i="53"/>
  <c r="AA242" i="52"/>
  <c r="CU242" i="49"/>
  <c r="W242" i="52"/>
  <c r="BZ242" i="51"/>
  <c r="BD242" i="52"/>
  <c r="AK242" i="49"/>
  <c r="BV242" i="53"/>
  <c r="DC242" i="51"/>
  <c r="BQ242" i="49"/>
  <c r="DW242" i="53"/>
  <c r="DE242" i="49"/>
  <c r="AO242" i="53"/>
  <c r="BK242" i="53"/>
  <c r="BT242" i="49"/>
  <c r="Y242" i="53"/>
  <c r="BL242" i="49"/>
  <c r="CD242" i="53"/>
  <c r="Y242" i="51"/>
  <c r="CK242" i="52"/>
  <c r="DH242" i="53"/>
  <c r="AX242" i="52"/>
  <c r="CR242" i="53"/>
  <c r="CM242" i="53"/>
  <c r="EB242" i="53"/>
  <c r="AV242" i="53"/>
  <c r="AY242" i="50"/>
  <c r="BY242" i="50"/>
  <c r="CX242" i="52"/>
  <c r="BV242" i="52"/>
  <c r="BQ242" i="51"/>
  <c r="K242" i="49"/>
  <c r="AZ242" i="52"/>
  <c r="AQ242" i="53"/>
  <c r="DI242" i="50"/>
  <c r="N242" i="52"/>
  <c r="CO242" i="52"/>
  <c r="DY242" i="49"/>
  <c r="BR242" i="49"/>
  <c r="DT242" i="49"/>
  <c r="DQ242" i="51"/>
  <c r="W242" i="53"/>
  <c r="DD242" i="53"/>
  <c r="K242" i="52"/>
  <c r="CS242" i="49"/>
  <c r="AA242" i="53"/>
  <c r="CH242" i="53"/>
  <c r="DF242" i="52"/>
  <c r="BS242" i="51"/>
  <c r="EB242" i="51"/>
  <c r="AH242" i="51"/>
  <c r="X242" i="49"/>
  <c r="BW242" i="53"/>
  <c r="BO242" i="52"/>
  <c r="X242" i="51"/>
  <c r="AI242" i="53"/>
  <c r="BZ242" i="52"/>
  <c r="AF242" i="51"/>
  <c r="DZ242" i="53"/>
  <c r="DK242" i="49"/>
  <c r="AE242" i="49"/>
  <c r="CY242" i="53"/>
  <c r="DS242" i="52"/>
  <c r="BS242" i="53"/>
  <c r="BN242" i="50"/>
  <c r="CZ242" i="52"/>
  <c r="CR242" i="50"/>
  <c r="DI242" i="52"/>
  <c r="DY242" i="53"/>
  <c r="CY242" i="49"/>
  <c r="L242" i="50"/>
  <c r="DL242" i="49"/>
  <c r="DD242" i="52"/>
  <c r="Q242" i="52"/>
  <c r="R242" i="53"/>
  <c r="DS242" i="51"/>
  <c r="DO242" i="52"/>
  <c r="BZ242" i="50"/>
  <c r="BV242" i="49"/>
  <c r="CO242" i="50"/>
  <c r="CC242" i="52"/>
  <c r="CR242" i="52"/>
  <c r="DZ242" i="52"/>
  <c r="BB242" i="52"/>
  <c r="DW242" i="51"/>
  <c r="DK242" i="50"/>
  <c r="AC242" i="53"/>
  <c r="CS242" i="52"/>
  <c r="AT242" i="51"/>
  <c r="BY242" i="52"/>
  <c r="O242" i="51"/>
  <c r="CN242" i="53"/>
  <c r="AV242" i="52"/>
  <c r="CC242" i="51"/>
  <c r="DF242" i="53"/>
  <c r="L242" i="52"/>
  <c r="M242" i="53"/>
  <c r="DQ242" i="53"/>
  <c r="BI242" i="53"/>
  <c r="DT242" i="53"/>
  <c r="CO242" i="49"/>
  <c r="DE242" i="52"/>
  <c r="DZ242" i="49"/>
  <c r="BU242" i="53"/>
  <c r="BK242" i="52"/>
  <c r="CW242" i="53"/>
  <c r="P242" i="53"/>
  <c r="L242" i="51"/>
  <c r="AL242" i="52"/>
  <c r="CZ242" i="51"/>
  <c r="CL242" i="52"/>
  <c r="AM242" i="49"/>
  <c r="AT242" i="49"/>
  <c r="AS242" i="52"/>
  <c r="CJ242" i="53"/>
  <c r="DI242" i="53"/>
  <c r="Q242" i="50"/>
  <c r="CP242" i="52"/>
  <c r="DH242" i="49"/>
  <c r="BH242" i="49"/>
  <c r="DN242" i="50"/>
  <c r="AG242" i="52"/>
  <c r="AP242" i="53"/>
  <c r="DY242" i="51"/>
  <c r="BR242" i="53"/>
  <c r="BH242" i="50"/>
  <c r="DD242" i="49"/>
  <c r="CJ242" i="49"/>
  <c r="CJ242" i="51"/>
  <c r="CL242" i="50"/>
  <c r="DP242" i="49"/>
  <c r="BE242" i="53"/>
  <c r="AR242" i="49"/>
  <c r="BR242" i="52"/>
  <c r="DJ242" i="53"/>
  <c r="V242" i="51"/>
  <c r="BS242" i="49"/>
  <c r="CQ242" i="49"/>
  <c r="R242" i="50"/>
  <c r="DW242" i="52"/>
  <c r="CF242" i="51"/>
  <c r="DE242" i="50"/>
  <c r="AK242" i="50"/>
  <c r="AR242" i="52"/>
  <c r="Z242" i="53"/>
  <c r="BT242" i="52"/>
  <c r="CI242" i="49"/>
  <c r="BC242" i="53"/>
  <c r="AD242" i="53"/>
  <c r="BB242" i="50"/>
  <c r="EA242" i="52"/>
  <c r="BB242" i="53"/>
  <c r="BD242" i="49"/>
  <c r="AP242" i="52"/>
  <c r="DU242" i="49"/>
  <c r="CX242" i="51"/>
  <c r="BE242" i="49"/>
  <c r="DR242" i="51"/>
  <c r="BA242" i="50"/>
  <c r="CC242" i="53"/>
  <c r="CB242" i="50"/>
  <c r="AH242" i="52"/>
  <c r="BI242" i="49"/>
  <c r="N242" i="53"/>
  <c r="U242" i="52"/>
  <c r="CY242" i="50"/>
  <c r="Z242" i="49"/>
  <c r="T242" i="51"/>
  <c r="AW242" i="52"/>
  <c r="DG242" i="51"/>
  <c r="BT242" i="50"/>
  <c r="BL242" i="52"/>
  <c r="CS242" i="50"/>
  <c r="DM242" i="52"/>
  <c r="BQ242" i="50"/>
  <c r="AQ242" i="51"/>
  <c r="T242" i="50"/>
  <c r="AZ242" i="50"/>
  <c r="O242" i="52"/>
  <c r="AK242" i="51"/>
  <c r="CG242" i="49"/>
  <c r="AC242" i="50"/>
  <c r="CQ242" i="52"/>
  <c r="DJ242" i="49"/>
  <c r="AP242" i="51"/>
  <c r="BL242" i="53"/>
  <c r="O242" i="49"/>
  <c r="CA242" i="49"/>
  <c r="AX242" i="49"/>
  <c r="P242" i="51"/>
  <c r="DI242" i="49"/>
  <c r="BT242" i="53"/>
  <c r="BL242" i="51"/>
  <c r="CD242" i="51"/>
  <c r="CT242" i="51"/>
  <c r="CE242" i="49"/>
  <c r="BF242" i="51"/>
  <c r="EA242" i="49"/>
  <c r="DQ242" i="50"/>
  <c r="CG242" i="53"/>
  <c r="BN242" i="53"/>
  <c r="AB242" i="50"/>
  <c r="AA242" i="50"/>
  <c r="CQ242" i="50"/>
  <c r="AC242" i="51"/>
  <c r="DS242" i="50"/>
  <c r="CA242" i="50"/>
  <c r="DH242" i="52"/>
  <c r="P242" i="49"/>
  <c r="AZ242" i="49"/>
  <c r="S242" i="53"/>
  <c r="CB242" i="52"/>
  <c r="CN242" i="51"/>
  <c r="CN242" i="52"/>
  <c r="AB242" i="51"/>
  <c r="AZ242" i="53"/>
  <c r="AY242" i="51"/>
  <c r="DB242" i="51"/>
  <c r="CM242" i="49"/>
  <c r="CV242" i="49"/>
  <c r="X242" i="52"/>
  <c r="S242" i="50"/>
  <c r="CQ242" i="53"/>
  <c r="AL242" i="51"/>
  <c r="DV242" i="52"/>
  <c r="W242" i="49"/>
  <c r="CD242" i="49"/>
  <c r="AM242" i="51"/>
  <c r="H235" i="50"/>
  <c r="DJ242" i="52"/>
  <c r="AM242" i="50"/>
  <c r="DV242" i="51"/>
  <c r="CS242" i="53"/>
  <c r="CB242" i="51"/>
  <c r="AQ242" i="50"/>
  <c r="AJ242" i="53"/>
  <c r="W242" i="50"/>
  <c r="DP242" i="52"/>
  <c r="H235" i="52"/>
  <c r="BY242" i="49"/>
  <c r="W242" i="51"/>
  <c r="BV242" i="50"/>
  <c r="AN242" i="51"/>
  <c r="AJ242" i="51"/>
  <c r="CX242" i="49"/>
  <c r="DR242" i="52"/>
  <c r="CH242" i="52"/>
  <c r="DW242" i="50"/>
  <c r="CI242" i="52"/>
  <c r="BG242" i="49"/>
  <c r="DK242" i="53"/>
  <c r="AU242" i="53"/>
  <c r="DZ242" i="50"/>
  <c r="CR242" i="49"/>
  <c r="AY242" i="53"/>
  <c r="H235" i="49"/>
  <c r="BJ242" i="50"/>
  <c r="DG242" i="53"/>
  <c r="CS242" i="51"/>
  <c r="M242" i="51"/>
  <c r="U242" i="50"/>
  <c r="DB242" i="49"/>
  <c r="DE242" i="51"/>
  <c r="Q242" i="53"/>
  <c r="DA271" i="50"/>
  <c r="DA273" i="50" s="1"/>
  <c r="CM271" i="50"/>
  <c r="CM273" i="50" s="1"/>
  <c r="AK271" i="50"/>
  <c r="AK273" i="50" s="1"/>
  <c r="BF271" i="50"/>
  <c r="BF273" i="50" s="1"/>
  <c r="BJ271" i="50"/>
  <c r="BJ273" i="50" s="1"/>
  <c r="BN271" i="50"/>
  <c r="BN273" i="50" s="1"/>
  <c r="H235" i="53"/>
  <c r="H269" i="50"/>
  <c r="J83" i="51"/>
  <c r="H83" i="51" s="1"/>
  <c r="H56" i="51"/>
  <c r="K103" i="51"/>
  <c r="K105" i="51" s="1"/>
  <c r="K110" i="51" s="1"/>
  <c r="BI271" i="50"/>
  <c r="BI273" i="50" s="1"/>
  <c r="CA271" i="50"/>
  <c r="CA273" i="50" s="1"/>
  <c r="DN271" i="50"/>
  <c r="DN273" i="50" s="1"/>
  <c r="BC271" i="50"/>
  <c r="BC273" i="50" s="1"/>
  <c r="CZ271" i="50"/>
  <c r="CZ273" i="50" s="1"/>
  <c r="AD271" i="50"/>
  <c r="AD273" i="50" s="1"/>
  <c r="AM271" i="50"/>
  <c r="AM273" i="50" s="1"/>
  <c r="CH271" i="50"/>
  <c r="CH273" i="50" s="1"/>
  <c r="BQ271" i="50"/>
  <c r="BQ273" i="50" s="1"/>
  <c r="CJ271" i="50"/>
  <c r="CJ273" i="50" s="1"/>
  <c r="K271" i="50"/>
  <c r="K273" i="50" s="1"/>
  <c r="AJ271" i="50"/>
  <c r="AJ273" i="50" s="1"/>
  <c r="DF271" i="50"/>
  <c r="DF273" i="50" s="1"/>
  <c r="CK242" i="51"/>
  <c r="CO242" i="53"/>
  <c r="J56" i="53"/>
  <c r="H54" i="53"/>
  <c r="J105" i="51"/>
  <c r="K31" i="50"/>
  <c r="K32" i="50" s="1"/>
  <c r="L30" i="50" s="1"/>
  <c r="L100" i="50"/>
  <c r="L101" i="50" s="1"/>
  <c r="M99" i="50" s="1"/>
  <c r="DE271" i="50"/>
  <c r="DE273" i="50" s="1"/>
  <c r="DO271" i="50"/>
  <c r="DO273" i="50" s="1"/>
  <c r="V271" i="50"/>
  <c r="V273" i="50" s="1"/>
  <c r="DQ271" i="50"/>
  <c r="DQ273" i="50" s="1"/>
  <c r="Z271" i="50"/>
  <c r="Z273" i="50" s="1"/>
  <c r="AU271" i="50"/>
  <c r="AU273" i="50" s="1"/>
  <c r="CG271" i="50"/>
  <c r="CG273" i="50" s="1"/>
  <c r="DT271" i="50"/>
  <c r="DT273" i="50" s="1"/>
  <c r="CI271" i="50"/>
  <c r="CI273" i="50" s="1"/>
  <c r="DP271" i="50"/>
  <c r="DP273" i="50" s="1"/>
  <c r="M271" i="50"/>
  <c r="M273" i="50" s="1"/>
  <c r="BD271" i="50"/>
  <c r="BD273" i="50" s="1"/>
  <c r="T271" i="50"/>
  <c r="T273" i="50" s="1"/>
  <c r="AL271" i="50"/>
  <c r="AL273" i="50" s="1"/>
  <c r="CF271" i="50"/>
  <c r="CF273" i="50" s="1"/>
  <c r="CR271" i="50"/>
  <c r="CR273" i="50" s="1"/>
  <c r="DV271" i="51"/>
  <c r="DV273" i="51" s="1"/>
  <c r="AJ271" i="51"/>
  <c r="AJ273" i="51" s="1"/>
  <c r="DT271" i="51"/>
  <c r="DT273" i="51" s="1"/>
  <c r="AB271" i="51"/>
  <c r="AB273" i="51" s="1"/>
  <c r="CU271" i="51"/>
  <c r="CU273" i="51" s="1"/>
  <c r="DW271" i="51"/>
  <c r="DW273" i="51" s="1"/>
  <c r="CK271" i="51"/>
  <c r="CK273" i="51" s="1"/>
  <c r="AM271" i="51"/>
  <c r="AM273" i="51" s="1"/>
  <c r="U271" i="51"/>
  <c r="U273" i="51" s="1"/>
  <c r="AR271" i="51"/>
  <c r="AR273" i="51" s="1"/>
  <c r="DY271" i="51"/>
  <c r="DY273" i="51" s="1"/>
  <c r="BO271" i="51"/>
  <c r="BO273" i="51" s="1"/>
  <c r="AY271" i="51"/>
  <c r="AY273" i="51" s="1"/>
  <c r="AC271" i="51"/>
  <c r="AC273" i="51" s="1"/>
  <c r="BF271" i="51"/>
  <c r="BF273" i="51" s="1"/>
  <c r="DM271" i="51"/>
  <c r="DM273" i="51" s="1"/>
  <c r="AX271" i="51"/>
  <c r="AX273" i="51" s="1"/>
  <c r="DB271" i="51"/>
  <c r="DB273" i="51" s="1"/>
  <c r="CD271" i="51"/>
  <c r="CD273" i="51" s="1"/>
  <c r="BL271" i="51"/>
  <c r="BL273" i="51" s="1"/>
  <c r="N271" i="51"/>
  <c r="N273" i="51" s="1"/>
  <c r="CL271" i="51"/>
  <c r="CL273" i="51" s="1"/>
  <c r="DR271" i="51"/>
  <c r="DR273" i="51" s="1"/>
  <c r="CH271" i="51"/>
  <c r="CH273" i="51" s="1"/>
  <c r="CS271" i="51"/>
  <c r="CS273" i="51" s="1"/>
  <c r="BG271" i="51"/>
  <c r="BG273" i="51" s="1"/>
  <c r="Q271" i="51"/>
  <c r="Q273" i="51" s="1"/>
  <c r="DP271" i="51"/>
  <c r="DP273" i="51" s="1"/>
  <c r="DU271" i="51"/>
  <c r="DU273" i="51" s="1"/>
  <c r="CY271" i="51"/>
  <c r="CY273" i="51" s="1"/>
  <c r="AP271" i="51"/>
  <c r="AP273" i="51" s="1"/>
  <c r="AO271" i="51"/>
  <c r="AO273" i="51" s="1"/>
  <c r="BJ271" i="51"/>
  <c r="BJ273" i="51" s="1"/>
  <c r="CB271" i="51"/>
  <c r="CB273" i="51" s="1"/>
  <c r="AF271" i="51"/>
  <c r="AF273" i="51" s="1"/>
  <c r="BX271" i="51"/>
  <c r="BX273" i="51" s="1"/>
  <c r="DK271" i="51"/>
  <c r="DK273" i="51" s="1"/>
  <c r="CQ271" i="51"/>
  <c r="CQ273" i="51" s="1"/>
  <c r="AK271" i="51"/>
  <c r="AK273" i="51" s="1"/>
  <c r="M271" i="51"/>
  <c r="P271" i="51"/>
  <c r="P273" i="51" s="1"/>
  <c r="DA271" i="51"/>
  <c r="DA273" i="51" s="1"/>
  <c r="CE271" i="51"/>
  <c r="CE273" i="51" s="1"/>
  <c r="CI271" i="51"/>
  <c r="CI273" i="51" s="1"/>
  <c r="BM271" i="51"/>
  <c r="BM273" i="51" s="1"/>
  <c r="Z271" i="51"/>
  <c r="Z273" i="51" s="1"/>
  <c r="BZ271" i="51"/>
  <c r="BZ273" i="51" s="1"/>
  <c r="T271" i="51"/>
  <c r="T273" i="51" s="1"/>
  <c r="BH271" i="51"/>
  <c r="BH273" i="51" s="1"/>
  <c r="K271" i="51"/>
  <c r="K273" i="51" s="1"/>
  <c r="DS271" i="51"/>
  <c r="DS273" i="51" s="1"/>
  <c r="CC271" i="51"/>
  <c r="CC273" i="51" s="1"/>
  <c r="BI271" i="51"/>
  <c r="BI273" i="51" s="1"/>
  <c r="DN271" i="51"/>
  <c r="DN273" i="51" s="1"/>
  <c r="X271" i="51"/>
  <c r="X273" i="51" s="1"/>
  <c r="EB271" i="51"/>
  <c r="EB273" i="51" s="1"/>
  <c r="BD271" i="51"/>
  <c r="BD273" i="51" s="1"/>
  <c r="EA271" i="51"/>
  <c r="EA273" i="51" s="1"/>
  <c r="BU271" i="51"/>
  <c r="BU273" i="51" s="1"/>
  <c r="AW271" i="51"/>
  <c r="AW273" i="51" s="1"/>
  <c r="DO271" i="51"/>
  <c r="DO273" i="51" s="1"/>
  <c r="DQ271" i="51"/>
  <c r="DQ273" i="51" s="1"/>
  <c r="BW271" i="51"/>
  <c r="BW273" i="51" s="1"/>
  <c r="S271" i="51"/>
  <c r="S273" i="51" s="1"/>
  <c r="DC271" i="51"/>
  <c r="DC273" i="51" s="1"/>
  <c r="DJ271" i="51"/>
  <c r="DJ273" i="51" s="1"/>
  <c r="CP271" i="51"/>
  <c r="CP273" i="51" s="1"/>
  <c r="V271" i="51"/>
  <c r="V273" i="51" s="1"/>
  <c r="CR271" i="51"/>
  <c r="CR273" i="51" s="1"/>
  <c r="BV271" i="51"/>
  <c r="BV273" i="51" s="1"/>
  <c r="AN271" i="51"/>
  <c r="AN273" i="51" s="1"/>
  <c r="AU271" i="51"/>
  <c r="AU273" i="51" s="1"/>
  <c r="BS271" i="51"/>
  <c r="BS273" i="51" s="1"/>
  <c r="AA271" i="51"/>
  <c r="AA273" i="51" s="1"/>
  <c r="CZ271" i="51"/>
  <c r="CZ273" i="51" s="1"/>
  <c r="CV271" i="51"/>
  <c r="CV273" i="51" s="1"/>
  <c r="CA271" i="51"/>
  <c r="CA273" i="51" s="1"/>
  <c r="BE271" i="51"/>
  <c r="BE273" i="51" s="1"/>
  <c r="AG271" i="51"/>
  <c r="AG273" i="51" s="1"/>
  <c r="DZ271" i="51"/>
  <c r="DZ273" i="51" s="1"/>
  <c r="W271" i="51"/>
  <c r="W273" i="51" s="1"/>
  <c r="AH271" i="51"/>
  <c r="AH273" i="51" s="1"/>
  <c r="DI271" i="51"/>
  <c r="DI273" i="51" s="1"/>
  <c r="CO271" i="51"/>
  <c r="CO273" i="51" s="1"/>
  <c r="AS271" i="51"/>
  <c r="AS273" i="51" s="1"/>
  <c r="Y271" i="51"/>
  <c r="Y273" i="51" s="1"/>
  <c r="BC271" i="51"/>
  <c r="BC273" i="51" s="1"/>
  <c r="AI271" i="51"/>
  <c r="AI273" i="51" s="1"/>
  <c r="BY271" i="51"/>
  <c r="BY273" i="51" s="1"/>
  <c r="AE271" i="51"/>
  <c r="AE273" i="51" s="1"/>
  <c r="BP271" i="51"/>
  <c r="BP273" i="51" s="1"/>
  <c r="CN271" i="51"/>
  <c r="CN273" i="51" s="1"/>
  <c r="BT271" i="51"/>
  <c r="BT273" i="51" s="1"/>
  <c r="AZ271" i="51"/>
  <c r="AZ273" i="51" s="1"/>
  <c r="DG271" i="51"/>
  <c r="DG273" i="51" s="1"/>
  <c r="CG271" i="51"/>
  <c r="CG273" i="51" s="1"/>
  <c r="BR271" i="51"/>
  <c r="BR273" i="51" s="1"/>
  <c r="AV271" i="51"/>
  <c r="AV273" i="51" s="1"/>
  <c r="BB271" i="51"/>
  <c r="BB273" i="51" s="1"/>
  <c r="R271" i="51"/>
  <c r="R273" i="51" s="1"/>
  <c r="DL271" i="51"/>
  <c r="DL273" i="51" s="1"/>
  <c r="CJ271" i="51"/>
  <c r="CJ273" i="51" s="1"/>
  <c r="BN271" i="51"/>
  <c r="BN273" i="51" s="1"/>
  <c r="AT271" i="51"/>
  <c r="AT273" i="51" s="1"/>
  <c r="AD271" i="51"/>
  <c r="AD273" i="51" s="1"/>
  <c r="BQ271" i="51"/>
  <c r="BQ273" i="51" s="1"/>
  <c r="DH271" i="51"/>
  <c r="DH273" i="51" s="1"/>
  <c r="AL271" i="51"/>
  <c r="AL273" i="51" s="1"/>
  <c r="CW271" i="51"/>
  <c r="CW273" i="51" s="1"/>
  <c r="AQ271" i="51"/>
  <c r="AQ273" i="51" s="1"/>
  <c r="BK271" i="51"/>
  <c r="BK273" i="51" s="1"/>
  <c r="O271" i="51"/>
  <c r="O273" i="51" s="1"/>
  <c r="L271" i="51"/>
  <c r="L273" i="51" s="1"/>
  <c r="DD271" i="51"/>
  <c r="DD273" i="51" s="1"/>
  <c r="DX271" i="51"/>
  <c r="DX273" i="51" s="1"/>
  <c r="CM271" i="51"/>
  <c r="CM273" i="51" s="1"/>
  <c r="CX271" i="51"/>
  <c r="CX273" i="51" s="1"/>
  <c r="J271" i="51"/>
  <c r="DF271" i="51"/>
  <c r="DF273" i="51" s="1"/>
  <c r="BA271" i="51"/>
  <c r="BA273" i="51" s="1"/>
  <c r="DE271" i="51"/>
  <c r="DE273" i="51" s="1"/>
  <c r="CF271" i="51"/>
  <c r="CF273" i="51" s="1"/>
  <c r="CT271" i="51"/>
  <c r="CT273" i="51" s="1"/>
  <c r="DV271" i="52"/>
  <c r="DV273" i="52" s="1"/>
  <c r="CH271" i="52"/>
  <c r="CH273" i="52" s="1"/>
  <c r="BP271" i="52"/>
  <c r="BP273" i="52" s="1"/>
  <c r="L271" i="52"/>
  <c r="L273" i="52" s="1"/>
  <c r="DK271" i="52"/>
  <c r="DK273" i="52" s="1"/>
  <c r="CK271" i="52"/>
  <c r="CK273" i="52" s="1"/>
  <c r="W271" i="52"/>
  <c r="W273" i="52" s="1"/>
  <c r="DG271" i="52"/>
  <c r="DG273" i="52" s="1"/>
  <c r="CO271" i="52"/>
  <c r="CO273" i="52" s="1"/>
  <c r="AO271" i="52"/>
  <c r="AO273" i="52" s="1"/>
  <c r="EB271" i="52"/>
  <c r="EB273" i="52" s="1"/>
  <c r="DC271" i="52"/>
  <c r="DC273" i="52" s="1"/>
  <c r="AU271" i="52"/>
  <c r="AU273" i="52" s="1"/>
  <c r="CX271" i="52"/>
  <c r="CX273" i="52" s="1"/>
  <c r="CF271" i="52"/>
  <c r="CF273" i="52" s="1"/>
  <c r="AX271" i="52"/>
  <c r="AX273" i="52" s="1"/>
  <c r="Z271" i="52"/>
  <c r="Z273" i="52" s="1"/>
  <c r="J271" i="52"/>
  <c r="AP271" i="52"/>
  <c r="AP273" i="52" s="1"/>
  <c r="DI271" i="52"/>
  <c r="DI273" i="52" s="1"/>
  <c r="BE271" i="52"/>
  <c r="BE273" i="52" s="1"/>
  <c r="DM271" i="52"/>
  <c r="DM273" i="52" s="1"/>
  <c r="CM271" i="52"/>
  <c r="CM273" i="52" s="1"/>
  <c r="BQ271" i="52"/>
  <c r="BQ273" i="52" s="1"/>
  <c r="AC271" i="52"/>
  <c r="AC273" i="52" s="1"/>
  <c r="DE271" i="52"/>
  <c r="DE273" i="52" s="1"/>
  <c r="AA271" i="52"/>
  <c r="AA273" i="52" s="1"/>
  <c r="CZ271" i="52"/>
  <c r="CZ273" i="52" s="1"/>
  <c r="AN271" i="52"/>
  <c r="AN273" i="52" s="1"/>
  <c r="BC271" i="52"/>
  <c r="BC273" i="52" s="1"/>
  <c r="BO271" i="52"/>
  <c r="BO273" i="52" s="1"/>
  <c r="Y271" i="52"/>
  <c r="Y273" i="52" s="1"/>
  <c r="CB271" i="52"/>
  <c r="CB273" i="52" s="1"/>
  <c r="DU271" i="52"/>
  <c r="DU273" i="52" s="1"/>
  <c r="AK271" i="52"/>
  <c r="AK273" i="52" s="1"/>
  <c r="DR271" i="52"/>
  <c r="DR273" i="52" s="1"/>
  <c r="AT271" i="52"/>
  <c r="AT273" i="52" s="1"/>
  <c r="V271" i="52"/>
  <c r="V273" i="52" s="1"/>
  <c r="AL271" i="52"/>
  <c r="AL273" i="52" s="1"/>
  <c r="X271" i="52"/>
  <c r="X273" i="52" s="1"/>
  <c r="M271" i="52"/>
  <c r="M273" i="52" s="1"/>
  <c r="EA271" i="52"/>
  <c r="EA273" i="52" s="1"/>
  <c r="DA271" i="52"/>
  <c r="DA273" i="52" s="1"/>
  <c r="CI271" i="52"/>
  <c r="CI273" i="52" s="1"/>
  <c r="DQ271" i="52"/>
  <c r="DQ273" i="52" s="1"/>
  <c r="BY271" i="52"/>
  <c r="BY273" i="52" s="1"/>
  <c r="BG271" i="52"/>
  <c r="BG273" i="52" s="1"/>
  <c r="AI271" i="52"/>
  <c r="AI273" i="52" s="1"/>
  <c r="O271" i="52"/>
  <c r="O273" i="52" s="1"/>
  <c r="DN271" i="52"/>
  <c r="DN273" i="52" s="1"/>
  <c r="BD271" i="52"/>
  <c r="BD273" i="52" s="1"/>
  <c r="AJ271" i="52"/>
  <c r="AJ273" i="52" s="1"/>
  <c r="CW271" i="52"/>
  <c r="CW273" i="52" s="1"/>
  <c r="DY271" i="52"/>
  <c r="DY273" i="52" s="1"/>
  <c r="CY271" i="52"/>
  <c r="CY273" i="52" s="1"/>
  <c r="CG271" i="52"/>
  <c r="CG273" i="52" s="1"/>
  <c r="BK271" i="52"/>
  <c r="BK273" i="52" s="1"/>
  <c r="AM271" i="52"/>
  <c r="AM273" i="52" s="1"/>
  <c r="DO271" i="52"/>
  <c r="DO273" i="52" s="1"/>
  <c r="CE271" i="52"/>
  <c r="CE273" i="52" s="1"/>
  <c r="BM271" i="52"/>
  <c r="BM273" i="52" s="1"/>
  <c r="AW271" i="52"/>
  <c r="AW273" i="52" s="1"/>
  <c r="U271" i="52"/>
  <c r="U273" i="52" s="1"/>
  <c r="BW271" i="52"/>
  <c r="BW273" i="52" s="1"/>
  <c r="CP271" i="52"/>
  <c r="CP273" i="52" s="1"/>
  <c r="AH271" i="52"/>
  <c r="AH273" i="52" s="1"/>
  <c r="R271" i="52"/>
  <c r="R273" i="52" s="1"/>
  <c r="CD271" i="52"/>
  <c r="CD273" i="52" s="1"/>
  <c r="DZ271" i="52"/>
  <c r="DZ273" i="52" s="1"/>
  <c r="DJ271" i="52"/>
  <c r="DJ273" i="52" s="1"/>
  <c r="CT271" i="52"/>
  <c r="CT273" i="52" s="1"/>
  <c r="AV271" i="52"/>
  <c r="AV273" i="52" s="1"/>
  <c r="CR271" i="52"/>
  <c r="CR273" i="52" s="1"/>
  <c r="DS271" i="52"/>
  <c r="DS273" i="52" s="1"/>
  <c r="CU271" i="52"/>
  <c r="CU273" i="52" s="1"/>
  <c r="AS271" i="52"/>
  <c r="AS273" i="52" s="1"/>
  <c r="DW271" i="52"/>
  <c r="DW273" i="52" s="1"/>
  <c r="CC271" i="52"/>
  <c r="CC273" i="52" s="1"/>
  <c r="BI271" i="52"/>
  <c r="BI273" i="52" s="1"/>
  <c r="Q271" i="52"/>
  <c r="Q273" i="52" s="1"/>
  <c r="S271" i="52"/>
  <c r="S273" i="52" s="1"/>
  <c r="BU271" i="52"/>
  <c r="BU273" i="52" s="1"/>
  <c r="BA271" i="52"/>
  <c r="BA273" i="52" s="1"/>
  <c r="AE271" i="52"/>
  <c r="AE273" i="52" s="1"/>
  <c r="K271" i="52"/>
  <c r="K273" i="52" s="1"/>
  <c r="BJ271" i="52"/>
  <c r="BJ273" i="52" s="1"/>
  <c r="DH271" i="52"/>
  <c r="DH273" i="52" s="1"/>
  <c r="BV271" i="52"/>
  <c r="BV273" i="52" s="1"/>
  <c r="AZ271" i="52"/>
  <c r="AZ273" i="52" s="1"/>
  <c r="AF271" i="52"/>
  <c r="AF273" i="52" s="1"/>
  <c r="P271" i="52"/>
  <c r="P273" i="52" s="1"/>
  <c r="DB271" i="52"/>
  <c r="DB273" i="52" s="1"/>
  <c r="CQ271" i="52"/>
  <c r="CQ273" i="52" s="1"/>
  <c r="AQ271" i="52"/>
  <c r="AQ273" i="52" s="1"/>
  <c r="CA271" i="52"/>
  <c r="CA273" i="52" s="1"/>
  <c r="BS271" i="52"/>
  <c r="BS273" i="52" s="1"/>
  <c r="AY271" i="52"/>
  <c r="AY273" i="52" s="1"/>
  <c r="DD271" i="52"/>
  <c r="DD273" i="52" s="1"/>
  <c r="CJ271" i="52"/>
  <c r="CJ273" i="52" s="1"/>
  <c r="AD271" i="52"/>
  <c r="AD273" i="52" s="1"/>
  <c r="AB271" i="52"/>
  <c r="AB273" i="52" s="1"/>
  <c r="N271" i="52"/>
  <c r="N273" i="52" s="1"/>
  <c r="BN271" i="52"/>
  <c r="BN273" i="52" s="1"/>
  <c r="DL271" i="52"/>
  <c r="DL273" i="52" s="1"/>
  <c r="BB271" i="52"/>
  <c r="BB273" i="52" s="1"/>
  <c r="DX271" i="52"/>
  <c r="DX273" i="52" s="1"/>
  <c r="CN271" i="52"/>
  <c r="CN273" i="52" s="1"/>
  <c r="CS271" i="52"/>
  <c r="CS273" i="52" s="1"/>
  <c r="BT271" i="52"/>
  <c r="BT273" i="52" s="1"/>
  <c r="DF271" i="52"/>
  <c r="DF273" i="52" s="1"/>
  <c r="CL271" i="52"/>
  <c r="CL273" i="52" s="1"/>
  <c r="BL271" i="52"/>
  <c r="BL273" i="52" s="1"/>
  <c r="T271" i="52"/>
  <c r="T273" i="52" s="1"/>
  <c r="CV271" i="52"/>
  <c r="CV273" i="52" s="1"/>
  <c r="BR271" i="52"/>
  <c r="BR273" i="52" s="1"/>
  <c r="AG271" i="52"/>
  <c r="AG273" i="52" s="1"/>
  <c r="DT271" i="52"/>
  <c r="DT273" i="52" s="1"/>
  <c r="BZ271" i="52"/>
  <c r="BZ273" i="52" s="1"/>
  <c r="AR271" i="52"/>
  <c r="AR273" i="52" s="1"/>
  <c r="BF271" i="52"/>
  <c r="BF273" i="52" s="1"/>
  <c r="DP271" i="52"/>
  <c r="DP273" i="52" s="1"/>
  <c r="BX271" i="52"/>
  <c r="BX273" i="52" s="1"/>
  <c r="BH271" i="52"/>
  <c r="BH273" i="52" s="1"/>
  <c r="J56" i="49"/>
  <c r="H54" i="49"/>
  <c r="K103" i="50"/>
  <c r="K105" i="50" s="1"/>
  <c r="X271" i="50"/>
  <c r="X273" i="50" s="1"/>
  <c r="BX271" i="50"/>
  <c r="BX273" i="50" s="1"/>
  <c r="BE271" i="50"/>
  <c r="BE273" i="50" s="1"/>
  <c r="CD271" i="50"/>
  <c r="CD273" i="50" s="1"/>
  <c r="DZ271" i="50"/>
  <c r="DZ273" i="50" s="1"/>
  <c r="AT271" i="50"/>
  <c r="AT273" i="50" s="1"/>
  <c r="CQ271" i="50"/>
  <c r="CQ273" i="50" s="1"/>
  <c r="R271" i="50"/>
  <c r="R273" i="50" s="1"/>
  <c r="EB271" i="50"/>
  <c r="EB273" i="50" s="1"/>
  <c r="DC271" i="50"/>
  <c r="DC273" i="50" s="1"/>
  <c r="AZ271" i="50"/>
  <c r="AZ273" i="50" s="1"/>
  <c r="AG271" i="50"/>
  <c r="AG273" i="50" s="1"/>
  <c r="DJ271" i="50"/>
  <c r="DJ273" i="50" s="1"/>
  <c r="BA271" i="50"/>
  <c r="BA273" i="50" s="1"/>
  <c r="L242" i="53"/>
  <c r="J105" i="49"/>
  <c r="J36" i="50"/>
  <c r="H54" i="52"/>
  <c r="Y271" i="50"/>
  <c r="Y273" i="50" s="1"/>
  <c r="N271" i="50"/>
  <c r="N273" i="50" s="1"/>
  <c r="BY271" i="50"/>
  <c r="BY273" i="50" s="1"/>
  <c r="AR271" i="50"/>
  <c r="AR273" i="50" s="1"/>
  <c r="CS271" i="50"/>
  <c r="CS273" i="50" s="1"/>
  <c r="DB271" i="50"/>
  <c r="DB273" i="50" s="1"/>
  <c r="DR271" i="50"/>
  <c r="DR273" i="50" s="1"/>
  <c r="AQ271" i="50"/>
  <c r="AQ273" i="50" s="1"/>
  <c r="BL271" i="50"/>
  <c r="BL273" i="50" s="1"/>
  <c r="BW271" i="50"/>
  <c r="BW273" i="50" s="1"/>
  <c r="CN271" i="50"/>
  <c r="CN273" i="50" s="1"/>
  <c r="K100" i="52"/>
  <c r="K101" i="52" s="1"/>
  <c r="L99" i="52" s="1"/>
  <c r="H235" i="51"/>
  <c r="DS242" i="53"/>
  <c r="J105" i="50"/>
  <c r="Q271" i="50"/>
  <c r="Q273" i="50" s="1"/>
  <c r="DG271" i="50"/>
  <c r="DG273" i="50" s="1"/>
  <c r="CE271" i="50"/>
  <c r="CE273" i="50" s="1"/>
  <c r="U271" i="50"/>
  <c r="U273" i="50" s="1"/>
  <c r="CC271" i="50"/>
  <c r="CC273" i="50" s="1"/>
  <c r="DY271" i="50"/>
  <c r="DY273" i="50" s="1"/>
  <c r="BM271" i="50"/>
  <c r="BM273" i="50" s="1"/>
  <c r="BZ271" i="50"/>
  <c r="BZ273" i="50" s="1"/>
  <c r="DW271" i="50"/>
  <c r="DW273" i="50" s="1"/>
  <c r="CY271" i="50"/>
  <c r="CY273" i="50" s="1"/>
  <c r="AS271" i="50"/>
  <c r="AS273" i="50" s="1"/>
  <c r="DI271" i="50"/>
  <c r="DI273" i="50" s="1"/>
  <c r="AY271" i="50"/>
  <c r="AY273" i="50" s="1"/>
  <c r="DS271" i="50"/>
  <c r="DS273" i="50" s="1"/>
  <c r="CX271" i="50"/>
  <c r="CX273" i="50" s="1"/>
  <c r="AE271" i="50"/>
  <c r="AE273" i="50" s="1"/>
  <c r="CK271" i="50"/>
  <c r="CK273" i="50" s="1"/>
  <c r="BG271" i="50"/>
  <c r="BG273" i="50" s="1"/>
  <c r="O271" i="50"/>
  <c r="O273" i="50" s="1"/>
  <c r="CP271" i="50"/>
  <c r="CP273" i="50" s="1"/>
  <c r="DM271" i="50"/>
  <c r="DM273" i="50" s="1"/>
  <c r="BU271" i="50"/>
  <c r="BU273" i="50" s="1"/>
  <c r="CT271" i="50"/>
  <c r="CT273" i="50" s="1"/>
  <c r="BV271" i="50"/>
  <c r="BV273" i="50" s="1"/>
  <c r="CW271" i="50"/>
  <c r="CW273" i="50" s="1"/>
  <c r="K101" i="53"/>
  <c r="L99" i="53" s="1"/>
  <c r="J83" i="52"/>
  <c r="H83" i="52" s="1"/>
  <c r="H56" i="52"/>
  <c r="AW271" i="50"/>
  <c r="AW273" i="50" s="1"/>
  <c r="CV271" i="50"/>
  <c r="CV273" i="50" s="1"/>
  <c r="DK271" i="50"/>
  <c r="DK273" i="50" s="1"/>
  <c r="CB271" i="50"/>
  <c r="CB273" i="50" s="1"/>
  <c r="BO271" i="50"/>
  <c r="BO273" i="50" s="1"/>
  <c r="DX271" i="50"/>
  <c r="DX273" i="50" s="1"/>
  <c r="BH271" i="50"/>
  <c r="BH273" i="50" s="1"/>
  <c r="BK271" i="50"/>
  <c r="BK273" i="50" s="1"/>
  <c r="AF271" i="50"/>
  <c r="AF273" i="50" s="1"/>
  <c r="AH271" i="50"/>
  <c r="AH273" i="50" s="1"/>
  <c r="DL271" i="50"/>
  <c r="DL273" i="50" s="1"/>
  <c r="DU271" i="50"/>
  <c r="DU273" i="50" s="1"/>
  <c r="L100" i="51"/>
  <c r="H269" i="53"/>
  <c r="DU242" i="51"/>
  <c r="J56" i="50"/>
  <c r="H54" i="50"/>
  <c r="H269" i="51"/>
  <c r="H269" i="52"/>
  <c r="BD271" i="53"/>
  <c r="BD273" i="53" s="1"/>
  <c r="AJ271" i="53"/>
  <c r="AJ273" i="53" s="1"/>
  <c r="J271" i="53"/>
  <c r="CV271" i="53"/>
  <c r="CV273" i="53" s="1"/>
  <c r="BH271" i="53"/>
  <c r="BH273" i="53" s="1"/>
  <c r="V271" i="53"/>
  <c r="V273" i="53" s="1"/>
  <c r="L271" i="53"/>
  <c r="L273" i="53" s="1"/>
  <c r="BW271" i="53"/>
  <c r="BW273" i="53" s="1"/>
  <c r="O271" i="53"/>
  <c r="O273" i="53" s="1"/>
  <c r="BI271" i="53"/>
  <c r="BI273" i="53" s="1"/>
  <c r="AV271" i="53"/>
  <c r="AV273" i="53" s="1"/>
  <c r="DS271" i="53"/>
  <c r="DS273" i="53" s="1"/>
  <c r="AG271" i="53"/>
  <c r="AG273" i="53" s="1"/>
  <c r="BB271" i="53"/>
  <c r="BB273" i="53" s="1"/>
  <c r="AH271" i="53"/>
  <c r="AH273" i="53" s="1"/>
  <c r="P271" i="53"/>
  <c r="P273" i="53" s="1"/>
  <c r="DZ271" i="53"/>
  <c r="DZ273" i="53" s="1"/>
  <c r="DL271" i="53"/>
  <c r="DL273" i="53" s="1"/>
  <c r="CT271" i="53"/>
  <c r="CT273" i="53" s="1"/>
  <c r="AY271" i="53"/>
  <c r="AY273" i="53" s="1"/>
  <c r="AC271" i="53"/>
  <c r="AC273" i="53" s="1"/>
  <c r="CU271" i="53"/>
  <c r="CU273" i="53" s="1"/>
  <c r="CS271" i="53"/>
  <c r="CS273" i="53" s="1"/>
  <c r="AE271" i="53"/>
  <c r="AE273" i="53" s="1"/>
  <c r="CN271" i="53"/>
  <c r="CN273" i="53" s="1"/>
  <c r="BN271" i="53"/>
  <c r="BN273" i="53" s="1"/>
  <c r="EB271" i="53"/>
  <c r="EB273" i="53" s="1"/>
  <c r="AZ271" i="53"/>
  <c r="AZ273" i="53" s="1"/>
  <c r="AF271" i="53"/>
  <c r="AF273" i="53" s="1"/>
  <c r="DD271" i="53"/>
  <c r="DD273" i="53" s="1"/>
  <c r="BX271" i="53"/>
  <c r="BX273" i="53" s="1"/>
  <c r="DJ271" i="53"/>
  <c r="DJ273" i="53" s="1"/>
  <c r="CB271" i="53"/>
  <c r="CB273" i="53" s="1"/>
  <c r="N271" i="53"/>
  <c r="N273" i="53" s="1"/>
  <c r="DY271" i="53"/>
  <c r="DY273" i="53" s="1"/>
  <c r="DC271" i="53"/>
  <c r="DC273" i="53" s="1"/>
  <c r="K271" i="53"/>
  <c r="K273" i="53" s="1"/>
  <c r="DK271" i="53"/>
  <c r="DK273" i="53" s="1"/>
  <c r="CQ271" i="53"/>
  <c r="CQ273" i="53" s="1"/>
  <c r="BP271" i="53"/>
  <c r="BP273" i="53" s="1"/>
  <c r="DF271" i="53"/>
  <c r="DF273" i="53" s="1"/>
  <c r="AD271" i="53"/>
  <c r="AD273" i="53" s="1"/>
  <c r="CL271" i="53"/>
  <c r="CL273" i="53" s="1"/>
  <c r="DX271" i="53"/>
  <c r="DX273" i="53" s="1"/>
  <c r="BV271" i="53"/>
  <c r="BV273" i="53" s="1"/>
  <c r="BT271" i="53"/>
  <c r="BT273" i="53" s="1"/>
  <c r="DH271" i="53"/>
  <c r="DH273" i="53" s="1"/>
  <c r="BZ271" i="53"/>
  <c r="BZ273" i="53" s="1"/>
  <c r="CG271" i="53"/>
  <c r="CG273" i="53" s="1"/>
  <c r="AU271" i="53"/>
  <c r="AU273" i="53" s="1"/>
  <c r="CO271" i="53"/>
  <c r="CO273" i="53" s="1"/>
  <c r="AR271" i="53"/>
  <c r="AR273" i="53" s="1"/>
  <c r="Z271" i="53"/>
  <c r="Z273" i="53" s="1"/>
  <c r="CZ271" i="53"/>
  <c r="CZ273" i="53" s="1"/>
  <c r="T271" i="53"/>
  <c r="T273" i="53" s="1"/>
  <c r="DV271" i="53"/>
  <c r="DV273" i="53" s="1"/>
  <c r="CR271" i="53"/>
  <c r="CR273" i="53" s="1"/>
  <c r="W271" i="53"/>
  <c r="W273" i="53" s="1"/>
  <c r="DI271" i="53"/>
  <c r="DI273" i="53" s="1"/>
  <c r="EA271" i="53"/>
  <c r="EA273" i="53" s="1"/>
  <c r="DG271" i="53"/>
  <c r="DG273" i="53" s="1"/>
  <c r="CK271" i="53"/>
  <c r="CK273" i="53" s="1"/>
  <c r="BO271" i="53"/>
  <c r="DT271" i="53"/>
  <c r="DT273" i="53" s="1"/>
  <c r="CH271" i="53"/>
  <c r="CH273" i="53" s="1"/>
  <c r="AP271" i="53"/>
  <c r="AP273" i="53" s="1"/>
  <c r="CX271" i="53"/>
  <c r="CX273" i="53" s="1"/>
  <c r="R271" i="53"/>
  <c r="R273" i="53" s="1"/>
  <c r="BR271" i="53"/>
  <c r="BR273" i="53" s="1"/>
  <c r="AX271" i="53"/>
  <c r="AX273" i="53" s="1"/>
  <c r="CC271" i="53"/>
  <c r="CC273" i="53" s="1"/>
  <c r="BG271" i="53"/>
  <c r="BG273" i="53" s="1"/>
  <c r="DP271" i="53"/>
  <c r="DP273" i="53" s="1"/>
  <c r="AO271" i="53"/>
  <c r="AO273" i="53" s="1"/>
  <c r="CP271" i="53"/>
  <c r="CP273" i="53" s="1"/>
  <c r="DE271" i="53"/>
  <c r="DE273" i="53" s="1"/>
  <c r="CI271" i="53"/>
  <c r="CI273" i="53" s="1"/>
  <c r="U271" i="53"/>
  <c r="U273" i="53" s="1"/>
  <c r="CF271" i="53"/>
  <c r="CF273" i="53" s="1"/>
  <c r="DR271" i="53"/>
  <c r="DR273" i="53" s="1"/>
  <c r="DB271" i="53"/>
  <c r="DB273" i="53" s="1"/>
  <c r="DO271" i="53"/>
  <c r="DO273" i="53" s="1"/>
  <c r="BE271" i="53"/>
  <c r="BE273" i="53" s="1"/>
  <c r="S271" i="53"/>
  <c r="S273" i="53" s="1"/>
  <c r="DA271" i="53"/>
  <c r="DA273" i="53" s="1"/>
  <c r="AK271" i="53"/>
  <c r="AK273" i="53" s="1"/>
  <c r="DU271" i="53"/>
  <c r="DU273" i="53" s="1"/>
  <c r="BY271" i="53"/>
  <c r="BY273" i="53" s="1"/>
  <c r="DW271" i="53"/>
  <c r="DW273" i="53" s="1"/>
  <c r="CD271" i="53"/>
  <c r="CD273" i="53" s="1"/>
  <c r="AN271" i="53"/>
  <c r="AN273" i="53" s="1"/>
  <c r="DQ271" i="53"/>
  <c r="DQ273" i="53" s="1"/>
  <c r="BU271" i="53"/>
  <c r="BU273" i="53" s="1"/>
  <c r="AM271" i="53"/>
  <c r="AM273" i="53" s="1"/>
  <c r="DN271" i="53"/>
  <c r="DN273" i="53" s="1"/>
  <c r="BF271" i="53"/>
  <c r="BF273" i="53" s="1"/>
  <c r="DM271" i="53"/>
  <c r="DM273" i="53" s="1"/>
  <c r="CJ271" i="53"/>
  <c r="CJ273" i="53" s="1"/>
  <c r="BC271" i="53"/>
  <c r="BC273" i="53" s="1"/>
  <c r="BS271" i="53"/>
  <c r="BS273" i="53" s="1"/>
  <c r="BA271" i="53"/>
  <c r="BA273" i="53" s="1"/>
  <c r="M271" i="53"/>
  <c r="M273" i="53" s="1"/>
  <c r="CA271" i="53"/>
  <c r="CA273" i="53" s="1"/>
  <c r="AL271" i="53"/>
  <c r="AL273" i="53" s="1"/>
  <c r="BL271" i="53"/>
  <c r="BL273" i="53" s="1"/>
  <c r="AB271" i="53"/>
  <c r="AB273" i="53" s="1"/>
  <c r="CE271" i="53"/>
  <c r="CE273" i="53" s="1"/>
  <c r="Y271" i="53"/>
  <c r="Y273" i="53" s="1"/>
  <c r="BQ271" i="53"/>
  <c r="BQ273" i="53" s="1"/>
  <c r="AT271" i="53"/>
  <c r="AT273" i="53" s="1"/>
  <c r="CM271" i="53"/>
  <c r="CM273" i="53" s="1"/>
  <c r="AW271" i="53"/>
  <c r="AW273" i="53" s="1"/>
  <c r="Q271" i="53"/>
  <c r="Q273" i="53" s="1"/>
  <c r="CW271" i="53"/>
  <c r="CW273" i="53" s="1"/>
  <c r="AQ271" i="53"/>
  <c r="AQ273" i="53" s="1"/>
  <c r="X271" i="53"/>
  <c r="X273" i="53" s="1"/>
  <c r="BJ271" i="53"/>
  <c r="BJ273" i="53" s="1"/>
  <c r="BM271" i="53"/>
  <c r="BM273" i="53" s="1"/>
  <c r="AI271" i="53"/>
  <c r="AI273" i="53" s="1"/>
  <c r="CY271" i="53"/>
  <c r="CY273" i="53" s="1"/>
  <c r="AS271" i="53"/>
  <c r="AS273" i="53" s="1"/>
  <c r="BK271" i="53"/>
  <c r="BK273" i="53" s="1"/>
  <c r="AA271" i="53"/>
  <c r="AA273" i="53" s="1"/>
  <c r="K103" i="53"/>
  <c r="K105" i="53" s="1"/>
  <c r="K110" i="53" s="1"/>
  <c r="AI271" i="50"/>
  <c r="AI273" i="50" s="1"/>
  <c r="BT271" i="50"/>
  <c r="BT273" i="50" s="1"/>
  <c r="EA271" i="50"/>
  <c r="EA273" i="50" s="1"/>
  <c r="DV271" i="50"/>
  <c r="DV273" i="50" s="1"/>
  <c r="CO271" i="50"/>
  <c r="CO273" i="50" s="1"/>
  <c r="W271" i="50"/>
  <c r="W273" i="50" s="1"/>
  <c r="BP271" i="50"/>
  <c r="BP273" i="50" s="1"/>
  <c r="AP271" i="50"/>
  <c r="AP273" i="50" s="1"/>
  <c r="BR271" i="50"/>
  <c r="BR273" i="50" s="1"/>
  <c r="AB271" i="50"/>
  <c r="AB273" i="50" s="1"/>
  <c r="DH271" i="50"/>
  <c r="DH273" i="50" s="1"/>
  <c r="J105" i="53"/>
  <c r="H54" i="51"/>
  <c r="AC271" i="50"/>
  <c r="AC273" i="50" s="1"/>
  <c r="CU271" i="50"/>
  <c r="CU273" i="50" s="1"/>
  <c r="K100" i="49"/>
  <c r="K101" i="49" s="1"/>
  <c r="L99" i="49" s="1"/>
  <c r="J105" i="52"/>
  <c r="BS271" i="50"/>
  <c r="BS273" i="50" s="1"/>
  <c r="AA271" i="50"/>
  <c r="AA273" i="50" s="1"/>
  <c r="P271" i="50"/>
  <c r="P273" i="50" s="1"/>
  <c r="BB271" i="50"/>
  <c r="BB273" i="50" s="1"/>
  <c r="AN271" i="50"/>
  <c r="AN273" i="50" s="1"/>
  <c r="AO271" i="50"/>
  <c r="AO273" i="50" s="1"/>
  <c r="DD271" i="50"/>
  <c r="DD273" i="50" s="1"/>
  <c r="L271" i="50"/>
  <c r="L273" i="50" s="1"/>
  <c r="CL271" i="50"/>
  <c r="CL273" i="50" s="1"/>
  <c r="AV271" i="50"/>
  <c r="AV273" i="50" s="1"/>
  <c r="S271" i="50"/>
  <c r="S273" i="50" s="1"/>
  <c r="AX271" i="50"/>
  <c r="AX273" i="50" s="1"/>
  <c r="DU194" i="52"/>
  <c r="DU196" i="52" s="1"/>
  <c r="DH194" i="53"/>
  <c r="DH196" i="53" s="1"/>
  <c r="AQ212" i="52"/>
  <c r="J34" i="53"/>
  <c r="J34" i="49"/>
  <c r="J34" i="51"/>
  <c r="J34" i="52"/>
  <c r="N137" i="50"/>
  <c r="N139" i="50" s="1"/>
  <c r="N141" i="50" s="1"/>
  <c r="N154" i="50" s="1"/>
  <c r="AD121" i="59"/>
  <c r="AD123" i="59" s="1"/>
  <c r="S121" i="50"/>
  <c r="S123" i="50" s="1"/>
  <c r="S125" i="50" s="1"/>
  <c r="S152" i="50" s="1"/>
  <c r="M139" i="50"/>
  <c r="R123" i="50"/>
  <c r="Y137" i="59"/>
  <c r="Y139" i="59" s="1"/>
  <c r="V68" i="50"/>
  <c r="V70" i="50" s="1"/>
  <c r="V72" i="50" s="1"/>
  <c r="V85" i="50" s="1"/>
  <c r="J32" i="53"/>
  <c r="K30" i="53" s="1"/>
  <c r="EA194" i="50"/>
  <c r="EA196" i="50" s="1"/>
  <c r="DK194" i="51"/>
  <c r="DK196" i="51" s="1"/>
  <c r="J32" i="49"/>
  <c r="K30" i="49" s="1"/>
  <c r="K31" i="49" s="1"/>
  <c r="K34" i="49" s="1"/>
  <c r="J32" i="52"/>
  <c r="BA212" i="49"/>
  <c r="CP212" i="51"/>
  <c r="DZ194" i="52"/>
  <c r="DZ196" i="52" s="1"/>
  <c r="BM212" i="49"/>
  <c r="CY194" i="53"/>
  <c r="CY196" i="53" s="1"/>
  <c r="T212" i="53"/>
  <c r="DV194" i="53"/>
  <c r="DV196" i="53" s="1"/>
  <c r="AA194" i="50"/>
  <c r="AA196" i="50" s="1"/>
  <c r="BD194" i="52"/>
  <c r="BD196" i="52" s="1"/>
  <c r="J32" i="51"/>
  <c r="DW194" i="52"/>
  <c r="DW196" i="52" s="1"/>
  <c r="AN212" i="50"/>
  <c r="CL194" i="51"/>
  <c r="CL196" i="51" s="1"/>
  <c r="CM194" i="50"/>
  <c r="CM196" i="50" s="1"/>
  <c r="CC194" i="49"/>
  <c r="CC196" i="49" s="1"/>
  <c r="CM194" i="49"/>
  <c r="CM196" i="49" s="1"/>
  <c r="BK212" i="51"/>
  <c r="CJ194" i="50"/>
  <c r="CJ196" i="50" s="1"/>
  <c r="CZ212" i="51"/>
  <c r="AO212" i="53"/>
  <c r="BF194" i="52"/>
  <c r="BF196" i="52" s="1"/>
  <c r="BQ194" i="49"/>
  <c r="BQ196" i="49" s="1"/>
  <c r="CO212" i="53"/>
  <c r="BG194" i="50"/>
  <c r="BG196" i="50" s="1"/>
  <c r="BP194" i="50"/>
  <c r="BP196" i="50" s="1"/>
  <c r="AZ212" i="52"/>
  <c r="BZ194" i="49"/>
  <c r="BZ196" i="49" s="1"/>
  <c r="DX212" i="51"/>
  <c r="DP212" i="51"/>
  <c r="CL212" i="49"/>
  <c r="DX212" i="52"/>
  <c r="AA212" i="51"/>
  <c r="CA212" i="52"/>
  <c r="BL212" i="52"/>
  <c r="CY212" i="52"/>
  <c r="BA212" i="51"/>
  <c r="AW212" i="51"/>
  <c r="AH212" i="50"/>
  <c r="AZ212" i="51"/>
  <c r="BR194" i="51"/>
  <c r="BR196" i="51" s="1"/>
  <c r="AS212" i="53"/>
  <c r="BT212" i="49"/>
  <c r="CF212" i="49"/>
  <c r="AF212" i="49"/>
  <c r="DU212" i="49"/>
  <c r="Z212" i="52"/>
  <c r="AL212" i="50"/>
  <c r="BU212" i="51"/>
  <c r="DN212" i="51"/>
  <c r="AJ212" i="51"/>
  <c r="DM212" i="51"/>
  <c r="AX212" i="51"/>
  <c r="CU212" i="51"/>
  <c r="AN212" i="52"/>
  <c r="AY194" i="51"/>
  <c r="AY196" i="51" s="1"/>
  <c r="P212" i="49"/>
  <c r="AY194" i="53"/>
  <c r="AY196" i="53" s="1"/>
  <c r="AN194" i="51"/>
  <c r="AN196" i="51" s="1"/>
  <c r="X212" i="49"/>
  <c r="BX194" i="53"/>
  <c r="BX196" i="53" s="1"/>
  <c r="DN212" i="50"/>
  <c r="DS212" i="50"/>
  <c r="CQ212" i="49"/>
  <c r="CI194" i="52"/>
  <c r="CI196" i="52" s="1"/>
  <c r="BY212" i="51"/>
  <c r="L194" i="49"/>
  <c r="L196" i="49" s="1"/>
  <c r="AK212" i="50"/>
  <c r="DC194" i="51"/>
  <c r="DC196" i="51" s="1"/>
  <c r="BA194" i="52"/>
  <c r="BA196" i="52" s="1"/>
  <c r="AJ194" i="49"/>
  <c r="AJ196" i="49" s="1"/>
  <c r="AU194" i="52"/>
  <c r="AU196" i="52" s="1"/>
  <c r="CV194" i="50"/>
  <c r="CV196" i="50" s="1"/>
  <c r="X212" i="50"/>
  <c r="CX212" i="49"/>
  <c r="DD194" i="49"/>
  <c r="DD196" i="49" s="1"/>
  <c r="CI212" i="49"/>
  <c r="DW212" i="49"/>
  <c r="DC212" i="50"/>
  <c r="DN212" i="52"/>
  <c r="AS194" i="50"/>
  <c r="AS196" i="50" s="1"/>
  <c r="J194" i="50"/>
  <c r="J196" i="50" s="1"/>
  <c r="CS212" i="50"/>
  <c r="CE194" i="50"/>
  <c r="CE196" i="50" s="1"/>
  <c r="CG194" i="51"/>
  <c r="CG196" i="51" s="1"/>
  <c r="CG212" i="52"/>
  <c r="S212" i="49"/>
  <c r="CE194" i="49"/>
  <c r="CE196" i="49" s="1"/>
  <c r="Z194" i="49"/>
  <c r="Z196" i="49" s="1"/>
  <c r="BS212" i="49"/>
  <c r="DB212" i="51"/>
  <c r="CS194" i="52"/>
  <c r="CS196" i="52" s="1"/>
  <c r="CJ194" i="53"/>
  <c r="CJ196" i="53" s="1"/>
  <c r="BW194" i="52"/>
  <c r="BW196" i="52" s="1"/>
  <c r="AS212" i="51"/>
  <c r="CU212" i="53"/>
  <c r="AA212" i="49"/>
  <c r="R212" i="49"/>
  <c r="AL212" i="49"/>
  <c r="BC212" i="49"/>
  <c r="CN212" i="53"/>
  <c r="DY212" i="52"/>
  <c r="AF212" i="50"/>
  <c r="BU212" i="49"/>
  <c r="M212" i="49"/>
  <c r="T212" i="49"/>
  <c r="K212" i="51"/>
  <c r="BB212" i="51"/>
  <c r="K212" i="53"/>
  <c r="Z212" i="51"/>
  <c r="Q212" i="50"/>
  <c r="DA194" i="53"/>
  <c r="DA196" i="53" s="1"/>
  <c r="CC194" i="50"/>
  <c r="CC196" i="50" s="1"/>
  <c r="BX212" i="50"/>
  <c r="BN212" i="52"/>
  <c r="DB212" i="49"/>
  <c r="DC194" i="52"/>
  <c r="DC196" i="52" s="1"/>
  <c r="AU212" i="50"/>
  <c r="Y194" i="49"/>
  <c r="Y196" i="49" s="1"/>
  <c r="CV194" i="49"/>
  <c r="CV196" i="49" s="1"/>
  <c r="CM212" i="52"/>
  <c r="BK212" i="53"/>
  <c r="BS194" i="50"/>
  <c r="BS196" i="50" s="1"/>
  <c r="BO194" i="50"/>
  <c r="BO196" i="50" s="1"/>
  <c r="AD212" i="51"/>
  <c r="DI194" i="52"/>
  <c r="DI196" i="52" s="1"/>
  <c r="N194" i="51"/>
  <c r="N196" i="51" s="1"/>
  <c r="AS194" i="52"/>
  <c r="AS196" i="52" s="1"/>
  <c r="BM212" i="52"/>
  <c r="W194" i="49"/>
  <c r="W196" i="49" s="1"/>
  <c r="CM194" i="53"/>
  <c r="CM196" i="53" s="1"/>
  <c r="CR194" i="49"/>
  <c r="CR196" i="49" s="1"/>
  <c r="DL212" i="49"/>
  <c r="DS194" i="49"/>
  <c r="DS196" i="49" s="1"/>
  <c r="DL194" i="51"/>
  <c r="DL196" i="51" s="1"/>
  <c r="CZ194" i="49"/>
  <c r="CZ196" i="49" s="1"/>
  <c r="CW212" i="52"/>
  <c r="N212" i="53"/>
  <c r="DS194" i="53"/>
  <c r="DS196" i="53" s="1"/>
  <c r="AB194" i="52"/>
  <c r="AB196" i="52" s="1"/>
  <c r="O194" i="51"/>
  <c r="O196" i="51" s="1"/>
  <c r="DP212" i="53"/>
  <c r="Y212" i="53"/>
  <c r="CO194" i="51"/>
  <c r="CO196" i="51" s="1"/>
  <c r="CE194" i="53"/>
  <c r="CE196" i="53" s="1"/>
  <c r="CW212" i="53"/>
  <c r="K194" i="52"/>
  <c r="K196" i="52" s="1"/>
  <c r="DR212" i="49"/>
  <c r="BW212" i="51"/>
  <c r="AG194" i="50"/>
  <c r="AG196" i="50" s="1"/>
  <c r="J212" i="52"/>
  <c r="U194" i="52"/>
  <c r="U196" i="52" s="1"/>
  <c r="Z212" i="53"/>
  <c r="DU212" i="53"/>
  <c r="CU212" i="52"/>
  <c r="DM212" i="52"/>
  <c r="U212" i="50"/>
  <c r="AL212" i="53"/>
  <c r="CJ212" i="49"/>
  <c r="BI212" i="49"/>
  <c r="DO212" i="49"/>
  <c r="AW212" i="53"/>
  <c r="DG212" i="53"/>
  <c r="DM212" i="50"/>
  <c r="CF212" i="51"/>
  <c r="CB212" i="53"/>
  <c r="BX194" i="52"/>
  <c r="BX196" i="52" s="1"/>
  <c r="DQ212" i="50"/>
  <c r="AI194" i="49"/>
  <c r="AI196" i="49" s="1"/>
  <c r="AM212" i="53"/>
  <c r="CW212" i="50"/>
  <c r="DE212" i="52"/>
  <c r="DV212" i="52"/>
  <c r="BX194" i="51"/>
  <c r="BX196" i="51" s="1"/>
  <c r="DZ212" i="50"/>
  <c r="CP212" i="49"/>
  <c r="DF194" i="49"/>
  <c r="DF196" i="49" s="1"/>
  <c r="BY212" i="49"/>
  <c r="DQ212" i="51"/>
  <c r="DE212" i="50"/>
  <c r="CI212" i="50"/>
  <c r="BC212" i="52"/>
  <c r="BF194" i="53"/>
  <c r="BF196" i="53" s="1"/>
  <c r="CQ194" i="50"/>
  <c r="CQ196" i="50" s="1"/>
  <c r="AX194" i="49"/>
  <c r="AX196" i="49" s="1"/>
  <c r="M212" i="52"/>
  <c r="DZ194" i="51"/>
  <c r="DZ196" i="51" s="1"/>
  <c r="DT212" i="53"/>
  <c r="DD212" i="51"/>
  <c r="AY194" i="52"/>
  <c r="AY196" i="52" s="1"/>
  <c r="AI212" i="51"/>
  <c r="DX212" i="50"/>
  <c r="AX212" i="53"/>
  <c r="BS212" i="52"/>
  <c r="W194" i="51"/>
  <c r="W196" i="51" s="1"/>
  <c r="AP194" i="53"/>
  <c r="AP196" i="53" s="1"/>
  <c r="AV212" i="49"/>
  <c r="BW194" i="49"/>
  <c r="BW196" i="49" s="1"/>
  <c r="BD212" i="53"/>
  <c r="J194" i="49"/>
  <c r="J196" i="49" s="1"/>
  <c r="J205" i="49" s="1"/>
  <c r="BH194" i="49"/>
  <c r="BH196" i="49" s="1"/>
  <c r="AQ212" i="53"/>
  <c r="CN194" i="52"/>
  <c r="CN196" i="52" s="1"/>
  <c r="T194" i="52"/>
  <c r="T196" i="52" s="1"/>
  <c r="CX212" i="53"/>
  <c r="CL194" i="53"/>
  <c r="CL196" i="53" s="1"/>
  <c r="DR212" i="51"/>
  <c r="AD194" i="50"/>
  <c r="AD196" i="50" s="1"/>
  <c r="O212" i="50"/>
  <c r="DG212" i="52"/>
  <c r="BS212" i="51"/>
  <c r="AT194" i="53"/>
  <c r="AT196" i="53" s="1"/>
  <c r="CG212" i="50"/>
  <c r="CQ212" i="52"/>
  <c r="AZ194" i="50"/>
  <c r="AZ196" i="50" s="1"/>
  <c r="O212" i="52"/>
  <c r="BL212" i="51"/>
  <c r="EA212" i="53"/>
  <c r="CA212" i="51"/>
  <c r="M212" i="51"/>
  <c r="BL212" i="50"/>
  <c r="BP212" i="52"/>
  <c r="CK212" i="49"/>
  <c r="DM212" i="53"/>
  <c r="BQ212" i="53"/>
  <c r="AP212" i="52"/>
  <c r="AT212" i="50"/>
  <c r="CU212" i="50"/>
  <c r="BP212" i="53"/>
  <c r="BB212" i="53"/>
  <c r="CL212" i="50"/>
  <c r="CA212" i="53"/>
  <c r="DQ212" i="53"/>
  <c r="DT212" i="50"/>
  <c r="CK212" i="53"/>
  <c r="DU212" i="50"/>
  <c r="DT212" i="49"/>
  <c r="DY212" i="49"/>
  <c r="CF212" i="52"/>
  <c r="BI212" i="52"/>
  <c r="AQ212" i="51"/>
  <c r="P212" i="50"/>
  <c r="AE212" i="50"/>
  <c r="BB212" i="50"/>
  <c r="DP212" i="52"/>
  <c r="AY212" i="50"/>
  <c r="Y212" i="50"/>
  <c r="AD212" i="52"/>
  <c r="DY212" i="53"/>
  <c r="BV212" i="50"/>
  <c r="J212" i="53"/>
  <c r="V212" i="53"/>
  <c r="BE212" i="51"/>
  <c r="DL212" i="50"/>
  <c r="AF212" i="53"/>
  <c r="CF212" i="53"/>
  <c r="DJ212" i="51"/>
  <c r="DB212" i="52"/>
  <c r="CP212" i="50"/>
  <c r="DO212" i="52"/>
  <c r="EB212" i="52"/>
  <c r="DF212" i="50"/>
  <c r="U212" i="53"/>
  <c r="AP212" i="50"/>
  <c r="BC212" i="53"/>
  <c r="M212" i="50"/>
  <c r="DM212" i="49"/>
  <c r="CB212" i="50"/>
  <c r="BN212" i="53"/>
  <c r="AJ212" i="50"/>
  <c r="CB212" i="52"/>
  <c r="DJ194" i="49"/>
  <c r="DJ196" i="49" s="1"/>
  <c r="J242" i="50"/>
  <c r="AR212" i="49"/>
  <c r="CL194" i="52"/>
  <c r="CL196" i="52" s="1"/>
  <c r="BM194" i="51"/>
  <c r="BM196" i="51" s="1"/>
  <c r="CS212" i="51"/>
  <c r="DY212" i="51"/>
  <c r="CW212" i="51"/>
  <c r="AG212" i="52"/>
  <c r="CW212" i="49"/>
  <c r="AP212" i="51"/>
  <c r="AE194" i="52"/>
  <c r="AE196" i="52" s="1"/>
  <c r="CY212" i="50"/>
  <c r="CX212" i="50"/>
  <c r="BD212" i="51"/>
  <c r="AW194" i="49"/>
  <c r="AW196" i="49" s="1"/>
  <c r="DF212" i="52"/>
  <c r="BH194" i="51"/>
  <c r="BH196" i="51" s="1"/>
  <c r="O212" i="53"/>
  <c r="AG212" i="53"/>
  <c r="DG212" i="51"/>
  <c r="BF194" i="49"/>
  <c r="BF196" i="49" s="1"/>
  <c r="DI212" i="49"/>
  <c r="AB212" i="53"/>
  <c r="DE194" i="51"/>
  <c r="DE196" i="51" s="1"/>
  <c r="AU194" i="51"/>
  <c r="AU196" i="51" s="1"/>
  <c r="R194" i="53"/>
  <c r="R196" i="53" s="1"/>
  <c r="AW194" i="52"/>
  <c r="AW196" i="52" s="1"/>
  <c r="BZ194" i="50"/>
  <c r="BZ196" i="50" s="1"/>
  <c r="AX194" i="50"/>
  <c r="AX196" i="50" s="1"/>
  <c r="J242" i="49"/>
  <c r="BU212" i="52"/>
  <c r="W212" i="50"/>
  <c r="DF212" i="53"/>
  <c r="AK212" i="53"/>
  <c r="AC212" i="53"/>
  <c r="DJ212" i="53"/>
  <c r="BU212" i="53"/>
  <c r="AK212" i="52"/>
  <c r="J242" i="51"/>
  <c r="DB212" i="50"/>
  <c r="R212" i="50"/>
  <c r="BW212" i="50"/>
  <c r="AD212" i="49"/>
  <c r="CH212" i="53"/>
  <c r="DK212" i="52"/>
  <c r="AZ212" i="53"/>
  <c r="AA212" i="52"/>
  <c r="BE212" i="50"/>
  <c r="CI212" i="51"/>
  <c r="CK212" i="50"/>
  <c r="AP212" i="49"/>
  <c r="BJ212" i="53"/>
  <c r="BZ212" i="51"/>
  <c r="DH212" i="49"/>
  <c r="CR212" i="53"/>
  <c r="BU212" i="50"/>
  <c r="BS212" i="53"/>
  <c r="BA212" i="50"/>
  <c r="DB212" i="53"/>
  <c r="BT212" i="53"/>
  <c r="CG212" i="53"/>
  <c r="AT212" i="49"/>
  <c r="BG212" i="49"/>
  <c r="AK212" i="49"/>
  <c r="AU212" i="49"/>
  <c r="V212" i="51"/>
  <c r="BE212" i="52"/>
  <c r="J212" i="51"/>
  <c r="CZ212" i="50"/>
  <c r="CZ212" i="52"/>
  <c r="DL212" i="52"/>
  <c r="DI212" i="51"/>
  <c r="AX212" i="52"/>
  <c r="U212" i="51"/>
  <c r="DZ212" i="49"/>
  <c r="AN212" i="49"/>
  <c r="AL212" i="52"/>
  <c r="K212" i="50"/>
  <c r="CS212" i="53"/>
  <c r="AI212" i="52"/>
  <c r="DQ212" i="52"/>
  <c r="BN212" i="51"/>
  <c r="AZ212" i="49"/>
  <c r="DC212" i="53"/>
  <c r="BH212" i="50"/>
  <c r="AG212" i="51"/>
  <c r="CM212" i="51"/>
  <c r="DJ212" i="52"/>
  <c r="DW212" i="51"/>
  <c r="DK212" i="50"/>
  <c r="R289" i="52"/>
  <c r="R311" i="52" s="1"/>
  <c r="BY289" i="49"/>
  <c r="BY291" i="49" s="1"/>
  <c r="BY293" i="49" s="1"/>
  <c r="BU289" i="50"/>
  <c r="BU291" i="50" s="1"/>
  <c r="BU293" i="50" s="1"/>
  <c r="BI302" i="49"/>
  <c r="BI284" i="49"/>
  <c r="BI286" i="49" s="1"/>
  <c r="BI295" i="49" s="1"/>
  <c r="DL302" i="49"/>
  <c r="DL284" i="49"/>
  <c r="DL286" i="49" s="1"/>
  <c r="DL295" i="49" s="1"/>
  <c r="AM289" i="49"/>
  <c r="CH289" i="49"/>
  <c r="AV302" i="49"/>
  <c r="AV284" i="49"/>
  <c r="AV286" i="49" s="1"/>
  <c r="AV295" i="49" s="1"/>
  <c r="CQ302" i="49"/>
  <c r="CQ284" i="49"/>
  <c r="CQ286" i="49" s="1"/>
  <c r="CQ295" i="49" s="1"/>
  <c r="DV275" i="50"/>
  <c r="AK302" i="50"/>
  <c r="AK284" i="50"/>
  <c r="AK286" i="50" s="1"/>
  <c r="AK295" i="50" s="1"/>
  <c r="BU302" i="50"/>
  <c r="BU284" i="50"/>
  <c r="BU286" i="50" s="1"/>
  <c r="BU295" i="50" s="1"/>
  <c r="DS275" i="50"/>
  <c r="DU275" i="52"/>
  <c r="DL275" i="52"/>
  <c r="DC302" i="52"/>
  <c r="DC284" i="52"/>
  <c r="DC286" i="52" s="1"/>
  <c r="DC295" i="52" s="1"/>
  <c r="CT302" i="52"/>
  <c r="CT284" i="52"/>
  <c r="CT286" i="52" s="1"/>
  <c r="CT295" i="52" s="1"/>
  <c r="CK302" i="52"/>
  <c r="CK284" i="52"/>
  <c r="CK286" i="52" s="1"/>
  <c r="CK295" i="52" s="1"/>
  <c r="CB302" i="52"/>
  <c r="CB284" i="52"/>
  <c r="CB286" i="52" s="1"/>
  <c r="CB295" i="52" s="1"/>
  <c r="CQ302" i="52"/>
  <c r="CQ284" i="52"/>
  <c r="CQ286" i="52" s="1"/>
  <c r="CQ295" i="52" s="1"/>
  <c r="AJ302" i="53"/>
  <c r="AJ284" i="53"/>
  <c r="AJ286" i="53" s="1"/>
  <c r="AJ295" i="53" s="1"/>
  <c r="CE284" i="53"/>
  <c r="CE286" i="53" s="1"/>
  <c r="CE295" i="53" s="1"/>
  <c r="CE302" i="53"/>
  <c r="DZ302" i="53"/>
  <c r="DZ284" i="53"/>
  <c r="DZ286" i="53" s="1"/>
  <c r="DZ295" i="53" s="1"/>
  <c r="BA289" i="53"/>
  <c r="CV289" i="53"/>
  <c r="O302" i="53"/>
  <c r="O284" i="53"/>
  <c r="O286" i="53" s="1"/>
  <c r="O295" i="53" s="1"/>
  <c r="BR302" i="53"/>
  <c r="BR284" i="53"/>
  <c r="BR286" i="53" s="1"/>
  <c r="BR295" i="53" s="1"/>
  <c r="DM275" i="53"/>
  <c r="AL289" i="51"/>
  <c r="CB302" i="51"/>
  <c r="CB284" i="51"/>
  <c r="CB286" i="51" s="1"/>
  <c r="CB295" i="51" s="1"/>
  <c r="O275" i="51"/>
  <c r="S289" i="51"/>
  <c r="AM302" i="49"/>
  <c r="AM284" i="49"/>
  <c r="AM286" i="49" s="1"/>
  <c r="AM295" i="49" s="1"/>
  <c r="CL275" i="50"/>
  <c r="DB302" i="52"/>
  <c r="DB284" i="52"/>
  <c r="DB286" i="52" s="1"/>
  <c r="DB295" i="52" s="1"/>
  <c r="BI302" i="53"/>
  <c r="BI284" i="53"/>
  <c r="BI286" i="53" s="1"/>
  <c r="BI295" i="53" s="1"/>
  <c r="AX289" i="51"/>
  <c r="DM275" i="49"/>
  <c r="DP289" i="49"/>
  <c r="CQ273" i="49"/>
  <c r="J284" i="49"/>
  <c r="H282" i="49"/>
  <c r="J302" i="49"/>
  <c r="DQ275" i="49"/>
  <c r="AR273" i="49"/>
  <c r="CM273" i="49"/>
  <c r="BF289" i="49"/>
  <c r="BB275" i="50"/>
  <c r="BV275" i="50"/>
  <c r="BM275" i="50"/>
  <c r="CM302" i="50"/>
  <c r="CM284" i="50"/>
  <c r="CM286" i="50" s="1"/>
  <c r="CM295" i="50" s="1"/>
  <c r="CY302" i="50"/>
  <c r="CY284" i="50"/>
  <c r="CY286" i="50" s="1"/>
  <c r="CY295" i="50" s="1"/>
  <c r="BA275" i="52"/>
  <c r="AR302" i="52"/>
  <c r="AR284" i="52"/>
  <c r="AR286" i="52" s="1"/>
  <c r="AR295" i="52" s="1"/>
  <c r="AI275" i="52"/>
  <c r="Z275" i="52"/>
  <c r="Q275" i="52"/>
  <c r="CY275" i="52"/>
  <c r="DN275" i="52"/>
  <c r="AB302" i="53"/>
  <c r="AB284" i="53"/>
  <c r="AB286" i="53" s="1"/>
  <c r="AB295" i="53" s="1"/>
  <c r="BW284" i="53"/>
  <c r="BW286" i="53" s="1"/>
  <c r="BW295" i="53" s="1"/>
  <c r="BW302" i="53"/>
  <c r="DR275" i="53"/>
  <c r="BJ275" i="53"/>
  <c r="DE275" i="53"/>
  <c r="BH275" i="51"/>
  <c r="BT275" i="51"/>
  <c r="DU275" i="51"/>
  <c r="BH273" i="49"/>
  <c r="CC289" i="52"/>
  <c r="O302" i="52"/>
  <c r="O284" i="52"/>
  <c r="O286" i="52" s="1"/>
  <c r="O295" i="52" s="1"/>
  <c r="R289" i="53"/>
  <c r="X302" i="51"/>
  <c r="X284" i="51"/>
  <c r="X286" i="51" s="1"/>
  <c r="X295" i="51" s="1"/>
  <c r="BE273" i="49"/>
  <c r="DH289" i="49"/>
  <c r="S275" i="49"/>
  <c r="BN275" i="49"/>
  <c r="DI284" i="49"/>
  <c r="DI286" i="49" s="1"/>
  <c r="DI295" i="49" s="1"/>
  <c r="DI302" i="49"/>
  <c r="AJ289" i="49"/>
  <c r="CE289" i="49"/>
  <c r="CX302" i="49"/>
  <c r="CX284" i="49"/>
  <c r="CX286" i="49" s="1"/>
  <c r="CX295" i="49" s="1"/>
  <c r="BX275" i="50"/>
  <c r="CZ275" i="50"/>
  <c r="V289" i="52"/>
  <c r="DX275" i="52"/>
  <c r="CF275" i="53"/>
  <c r="EA275" i="53"/>
  <c r="P275" i="53"/>
  <c r="DW284" i="53"/>
  <c r="DW286" i="53" s="1"/>
  <c r="DW295" i="53" s="1"/>
  <c r="DW302" i="53"/>
  <c r="DI289" i="53"/>
  <c r="CR289" i="51"/>
  <c r="DC289" i="51"/>
  <c r="DR302" i="51"/>
  <c r="DR284" i="51"/>
  <c r="DR286" i="51" s="1"/>
  <c r="DR295" i="51" s="1"/>
  <c r="BF302" i="51"/>
  <c r="BF284" i="51"/>
  <c r="BF286" i="51" s="1"/>
  <c r="BF295" i="51" s="1"/>
  <c r="DJ289" i="51"/>
  <c r="BB275" i="51"/>
  <c r="AU273" i="49"/>
  <c r="DE302" i="50"/>
  <c r="DE284" i="50"/>
  <c r="DE286" i="50" s="1"/>
  <c r="DE295" i="50" s="1"/>
  <c r="CE289" i="52"/>
  <c r="AV289" i="53"/>
  <c r="AR289" i="53"/>
  <c r="AO289" i="51"/>
  <c r="AW273" i="49"/>
  <c r="CZ289" i="49"/>
  <c r="K275" i="49"/>
  <c r="BF284" i="49"/>
  <c r="BF286" i="49" s="1"/>
  <c r="BF295" i="49" s="1"/>
  <c r="BF302" i="49"/>
  <c r="DA275" i="49"/>
  <c r="AB273" i="49"/>
  <c r="BW273" i="49"/>
  <c r="CT273" i="49"/>
  <c r="AL302" i="49"/>
  <c r="AL284" i="49"/>
  <c r="AL286" i="49" s="1"/>
  <c r="AL295" i="49" s="1"/>
  <c r="BP275" i="50"/>
  <c r="CR275" i="50"/>
  <c r="BK289" i="50"/>
  <c r="AX289" i="52"/>
  <c r="AK302" i="52"/>
  <c r="AK284" i="52"/>
  <c r="AK286" i="52" s="1"/>
  <c r="AK295" i="52" s="1"/>
  <c r="AB275" i="52"/>
  <c r="S302" i="52"/>
  <c r="S284" i="52"/>
  <c r="S286" i="52" s="1"/>
  <c r="S295" i="52" s="1"/>
  <c r="J265" i="52"/>
  <c r="H263" i="52"/>
  <c r="AM275" i="52"/>
  <c r="DV302" i="52"/>
  <c r="DV284" i="52"/>
  <c r="DV286" i="52" s="1"/>
  <c r="DV295" i="52" s="1"/>
  <c r="DW289" i="53"/>
  <c r="AP302" i="53"/>
  <c r="AP284" i="53"/>
  <c r="AP286" i="53" s="1"/>
  <c r="AP295" i="53" s="1"/>
  <c r="CK302" i="53"/>
  <c r="CK284" i="53"/>
  <c r="CK286" i="53" s="1"/>
  <c r="CK295" i="53" s="1"/>
  <c r="L289" i="53"/>
  <c r="BG289" i="53"/>
  <c r="AC275" i="53"/>
  <c r="AZ289" i="51"/>
  <c r="CA289" i="51"/>
  <c r="AR302" i="51"/>
  <c r="AR284" i="51"/>
  <c r="AR286" i="51" s="1"/>
  <c r="AR295" i="51" s="1"/>
  <c r="CM289" i="51"/>
  <c r="DZ302" i="51"/>
  <c r="DZ284" i="51"/>
  <c r="DZ286" i="51" s="1"/>
  <c r="DZ295" i="51" s="1"/>
  <c r="BD284" i="51"/>
  <c r="BD286" i="51" s="1"/>
  <c r="BD295" i="51" s="1"/>
  <c r="BD302" i="51"/>
  <c r="CT289" i="51"/>
  <c r="CY275" i="51"/>
  <c r="Q302" i="50"/>
  <c r="Q284" i="50"/>
  <c r="Q286" i="50" s="1"/>
  <c r="Q295" i="50" s="1"/>
  <c r="Q289" i="52"/>
  <c r="DW302" i="52"/>
  <c r="DW284" i="52"/>
  <c r="DW286" i="52" s="1"/>
  <c r="DW295" i="52" s="1"/>
  <c r="N275" i="53"/>
  <c r="BZ275" i="51"/>
  <c r="CO302" i="49"/>
  <c r="CO284" i="49"/>
  <c r="CO286" i="49" s="1"/>
  <c r="CO295" i="49" s="1"/>
  <c r="AF289" i="49"/>
  <c r="BS289" i="49"/>
  <c r="DN289" i="49"/>
  <c r="AG284" i="49"/>
  <c r="AG286" i="49" s="1"/>
  <c r="AG295" i="49" s="1"/>
  <c r="AG302" i="49"/>
  <c r="CB302" i="49"/>
  <c r="CB284" i="49"/>
  <c r="CB286" i="49" s="1"/>
  <c r="CB295" i="49" s="1"/>
  <c r="DW275" i="49"/>
  <c r="BQ302" i="50"/>
  <c r="BQ284" i="50"/>
  <c r="BQ286" i="50" s="1"/>
  <c r="BQ295" i="50" s="1"/>
  <c r="DA302" i="50"/>
  <c r="DA284" i="50"/>
  <c r="DA286" i="50" s="1"/>
  <c r="DA295" i="50" s="1"/>
  <c r="X275" i="50"/>
  <c r="CQ275" i="50"/>
  <c r="CO302" i="52"/>
  <c r="CO284" i="52"/>
  <c r="CO286" i="52" s="1"/>
  <c r="CO295" i="52" s="1"/>
  <c r="CF302" i="52"/>
  <c r="CF284" i="52"/>
  <c r="CF286" i="52" s="1"/>
  <c r="CF295" i="52" s="1"/>
  <c r="BW275" i="52"/>
  <c r="BN275" i="52"/>
  <c r="BE275" i="52"/>
  <c r="AV275" i="52"/>
  <c r="V275" i="52"/>
  <c r="AY284" i="53"/>
  <c r="AY286" i="53" s="1"/>
  <c r="AY295" i="53" s="1"/>
  <c r="AY302" i="53"/>
  <c r="CT302" i="53"/>
  <c r="CT284" i="53"/>
  <c r="CT286" i="53" s="1"/>
  <c r="CT295" i="53" s="1"/>
  <c r="U289" i="53"/>
  <c r="AL275" i="53"/>
  <c r="CG275" i="53"/>
  <c r="AJ275" i="51"/>
  <c r="DO302" i="51"/>
  <c r="DO284" i="51"/>
  <c r="DO286" i="51" s="1"/>
  <c r="DO295" i="51" s="1"/>
  <c r="AV275" i="51"/>
  <c r="CO275" i="51"/>
  <c r="AE275" i="53"/>
  <c r="CI275" i="52"/>
  <c r="CK275" i="51"/>
  <c r="CG275" i="49"/>
  <c r="CJ289" i="49"/>
  <c r="DW289" i="49"/>
  <c r="AP275" i="49"/>
  <c r="CK284" i="49"/>
  <c r="CK286" i="49" s="1"/>
  <c r="CK295" i="49" s="1"/>
  <c r="CK302" i="49"/>
  <c r="L289" i="49"/>
  <c r="BG289" i="49"/>
  <c r="BZ302" i="49"/>
  <c r="BZ284" i="49"/>
  <c r="BZ286" i="49" s="1"/>
  <c r="BZ295" i="49" s="1"/>
  <c r="AP273" i="49"/>
  <c r="V275" i="50"/>
  <c r="DL275" i="50"/>
  <c r="AP275" i="50"/>
  <c r="CI275" i="50"/>
  <c r="BR302" i="52"/>
  <c r="BR284" i="52"/>
  <c r="BR286" i="52" s="1"/>
  <c r="BR295" i="52" s="1"/>
  <c r="DT275" i="53"/>
  <c r="BD275" i="53"/>
  <c r="CY275" i="53"/>
  <c r="CR302" i="51"/>
  <c r="CR284" i="51"/>
  <c r="CR286" i="51" s="1"/>
  <c r="CR295" i="51" s="1"/>
  <c r="DS302" i="51"/>
  <c r="DS284" i="51"/>
  <c r="DS286" i="51" s="1"/>
  <c r="DS295" i="51" s="1"/>
  <c r="BO289" i="51"/>
  <c r="CV284" i="51"/>
  <c r="CV286" i="51" s="1"/>
  <c r="CV295" i="51" s="1"/>
  <c r="CV302" i="51"/>
  <c r="AO302" i="51"/>
  <c r="AO284" i="51"/>
  <c r="AO286" i="51" s="1"/>
  <c r="AO295" i="51" s="1"/>
  <c r="BV289" i="51"/>
  <c r="CP302" i="51"/>
  <c r="CP284" i="51"/>
  <c r="CP286" i="51" s="1"/>
  <c r="CP295" i="51" s="1"/>
  <c r="U302" i="51"/>
  <c r="U284" i="51"/>
  <c r="U286" i="51" s="1"/>
  <c r="U295" i="51" s="1"/>
  <c r="M273" i="49"/>
  <c r="AA284" i="53"/>
  <c r="AA286" i="53" s="1"/>
  <c r="AA295" i="53" s="1"/>
  <c r="AA302" i="53"/>
  <c r="T289" i="51"/>
  <c r="CK273" i="49"/>
  <c r="DO273" i="49"/>
  <c r="AH275" i="49"/>
  <c r="Q302" i="49"/>
  <c r="Q284" i="49"/>
  <c r="Q286" i="49" s="1"/>
  <c r="Q295" i="49" s="1"/>
  <c r="BL302" i="49"/>
  <c r="BL284" i="49"/>
  <c r="BL286" i="49" s="1"/>
  <c r="BL295" i="49" s="1"/>
  <c r="AU275" i="49"/>
  <c r="CH275" i="49"/>
  <c r="BZ275" i="50"/>
  <c r="CT275" i="50"/>
  <c r="Y302" i="50"/>
  <c r="Y284" i="50"/>
  <c r="Y286" i="50" s="1"/>
  <c r="Y295" i="50" s="1"/>
  <c r="BC275" i="50"/>
  <c r="K284" i="50"/>
  <c r="K286" i="50" s="1"/>
  <c r="K295" i="50" s="1"/>
  <c r="K302" i="50"/>
  <c r="EB302" i="52"/>
  <c r="EB284" i="52"/>
  <c r="EB286" i="52" s="1"/>
  <c r="EB295" i="52" s="1"/>
  <c r="DS275" i="52"/>
  <c r="DJ275" i="52"/>
  <c r="DA275" i="52"/>
  <c r="CR275" i="52"/>
  <c r="AD302" i="52"/>
  <c r="AD284" i="52"/>
  <c r="AD286" i="52" s="1"/>
  <c r="AD295" i="52" s="1"/>
  <c r="DP289" i="53"/>
  <c r="CY289" i="53"/>
  <c r="CH289" i="53"/>
  <c r="BQ289" i="53"/>
  <c r="AZ289" i="53"/>
  <c r="V302" i="53"/>
  <c r="V284" i="53"/>
  <c r="V286" i="53" s="1"/>
  <c r="V295" i="53" s="1"/>
  <c r="CF275" i="51"/>
  <c r="S275" i="51"/>
  <c r="CS275" i="51"/>
  <c r="AE302" i="51"/>
  <c r="AE284" i="51"/>
  <c r="AE286" i="51" s="1"/>
  <c r="AE295" i="51" s="1"/>
  <c r="DT273" i="49"/>
  <c r="CC275" i="50"/>
  <c r="BE275" i="53"/>
  <c r="DL275" i="49"/>
  <c r="CU302" i="49"/>
  <c r="CU284" i="49"/>
  <c r="CU286" i="49" s="1"/>
  <c r="CU295" i="49" s="1"/>
  <c r="V273" i="49"/>
  <c r="BQ273" i="49"/>
  <c r="DL273" i="49"/>
  <c r="AE275" i="49"/>
  <c r="DR273" i="49"/>
  <c r="AN289" i="50"/>
  <c r="CU289" i="50"/>
  <c r="DV302" i="50"/>
  <c r="DV284" i="50"/>
  <c r="DV286" i="50" s="1"/>
  <c r="DV295" i="50" s="1"/>
  <c r="AK275" i="50"/>
  <c r="W289" i="50"/>
  <c r="BU275" i="50"/>
  <c r="DS302" i="50"/>
  <c r="DS284" i="50"/>
  <c r="DS286" i="50" s="1"/>
  <c r="DS295" i="50" s="1"/>
  <c r="X289" i="50"/>
  <c r="BV289" i="52"/>
  <c r="BI275" i="52"/>
  <c r="AZ302" i="52"/>
  <c r="AZ284" i="52"/>
  <c r="AZ286" i="52" s="1"/>
  <c r="AZ295" i="52" s="1"/>
  <c r="AQ275" i="52"/>
  <c r="AH275" i="52"/>
  <c r="Y275" i="52"/>
  <c r="P275" i="52"/>
  <c r="S275" i="53"/>
  <c r="BN275" i="53"/>
  <c r="DI275" i="53"/>
  <c r="BR275" i="53"/>
  <c r="DM302" i="53"/>
  <c r="DM284" i="53"/>
  <c r="DM286" i="53" s="1"/>
  <c r="DM295" i="53" s="1"/>
  <c r="L289" i="51"/>
  <c r="AM289" i="51"/>
  <c r="EA289" i="51"/>
  <c r="AA289" i="51"/>
  <c r="CC302" i="51"/>
  <c r="CC284" i="51"/>
  <c r="CC286" i="51" s="1"/>
  <c r="CC295" i="51" s="1"/>
  <c r="P275" i="51"/>
  <c r="BI275" i="51"/>
  <c r="AX273" i="49"/>
  <c r="CL302" i="50"/>
  <c r="CL284" i="50"/>
  <c r="CL286" i="50" s="1"/>
  <c r="CL295" i="50" s="1"/>
  <c r="DM302" i="49"/>
  <c r="DM284" i="49"/>
  <c r="DM286" i="49" s="1"/>
  <c r="DM295" i="49" s="1"/>
  <c r="BD289" i="49"/>
  <c r="CQ289" i="49"/>
  <c r="DQ284" i="49"/>
  <c r="DQ286" i="49" s="1"/>
  <c r="DQ295" i="49" s="1"/>
  <c r="DQ302" i="49"/>
  <c r="AR289" i="49"/>
  <c r="CM289" i="49"/>
  <c r="AD275" i="49"/>
  <c r="BR289" i="50"/>
  <c r="AA289" i="50"/>
  <c r="BB302" i="50"/>
  <c r="BB284" i="50"/>
  <c r="BB286" i="50" s="1"/>
  <c r="BB295" i="50" s="1"/>
  <c r="Y289" i="50"/>
  <c r="BV302" i="50"/>
  <c r="BV284" i="50"/>
  <c r="BV286" i="50" s="1"/>
  <c r="BV295" i="50" s="1"/>
  <c r="BN289" i="52"/>
  <c r="BA302" i="52"/>
  <c r="BA284" i="52"/>
  <c r="BA286" i="52" s="1"/>
  <c r="BA295" i="52" s="1"/>
  <c r="AR275" i="52"/>
  <c r="AI302" i="52"/>
  <c r="AI284" i="52"/>
  <c r="AI286" i="52" s="1"/>
  <c r="AI295" i="52" s="1"/>
  <c r="Z302" i="52"/>
  <c r="Z284" i="52"/>
  <c r="Z286" i="52" s="1"/>
  <c r="Z295" i="52" s="1"/>
  <c r="Q302" i="52"/>
  <c r="Q284" i="52"/>
  <c r="Q286" i="52" s="1"/>
  <c r="Q295" i="52" s="1"/>
  <c r="CY302" i="52"/>
  <c r="CY284" i="52"/>
  <c r="CY286" i="52" s="1"/>
  <c r="CY295" i="52" s="1"/>
  <c r="K275" i="53"/>
  <c r="DR302" i="53"/>
  <c r="DR284" i="53"/>
  <c r="DR286" i="53" s="1"/>
  <c r="DR295" i="53" s="1"/>
  <c r="AS289" i="53"/>
  <c r="CN289" i="53"/>
  <c r="BJ302" i="53"/>
  <c r="BJ284" i="53"/>
  <c r="BJ286" i="53" s="1"/>
  <c r="BJ295" i="53" s="1"/>
  <c r="DE302" i="53"/>
  <c r="DE284" i="53"/>
  <c r="DE286" i="53" s="1"/>
  <c r="DE295" i="53" s="1"/>
  <c r="BP289" i="51"/>
  <c r="CQ289" i="51"/>
  <c r="BH284" i="51"/>
  <c r="BH286" i="51" s="1"/>
  <c r="BH295" i="51" s="1"/>
  <c r="BH302" i="51"/>
  <c r="DM289" i="51"/>
  <c r="Z289" i="51"/>
  <c r="BT302" i="51"/>
  <c r="BT284" i="51"/>
  <c r="BT286" i="51" s="1"/>
  <c r="BT295" i="51" s="1"/>
  <c r="DS289" i="51"/>
  <c r="DU302" i="51"/>
  <c r="DU284" i="51"/>
  <c r="DU286" i="51" s="1"/>
  <c r="DU295" i="51" s="1"/>
  <c r="BH289" i="49"/>
  <c r="DC289" i="50"/>
  <c r="DO289" i="52"/>
  <c r="DE275" i="49"/>
  <c r="DH273" i="49"/>
  <c r="CI273" i="49"/>
  <c r="AW275" i="49"/>
  <c r="CR275" i="49"/>
  <c r="S273" i="49"/>
  <c r="Z273" i="49"/>
  <c r="CV289" i="50"/>
  <c r="BN289" i="50"/>
  <c r="AU289" i="50"/>
  <c r="BX302" i="50"/>
  <c r="BX284" i="50"/>
  <c r="BX286" i="50" s="1"/>
  <c r="BX295" i="50" s="1"/>
  <c r="DQ289" i="50"/>
  <c r="CZ302" i="50"/>
  <c r="CZ284" i="50"/>
  <c r="CZ286" i="50" s="1"/>
  <c r="CZ295" i="50" s="1"/>
  <c r="AE289" i="50"/>
  <c r="BG289" i="52"/>
  <c r="BE289" i="52"/>
  <c r="AN289" i="52"/>
  <c r="AE289" i="52"/>
  <c r="M289" i="52"/>
  <c r="DX302" i="52"/>
  <c r="DX284" i="52"/>
  <c r="DX286" i="52" s="1"/>
  <c r="DX295" i="52" s="1"/>
  <c r="N275" i="52"/>
  <c r="CF302" i="53"/>
  <c r="CF284" i="53"/>
  <c r="CF286" i="53" s="1"/>
  <c r="CF295" i="53" s="1"/>
  <c r="EA284" i="53"/>
  <c r="EA286" i="53" s="1"/>
  <c r="EA295" i="53" s="1"/>
  <c r="EA302" i="53"/>
  <c r="BB289" i="53"/>
  <c r="CW289" i="53"/>
  <c r="P284" i="53"/>
  <c r="P286" i="53" s="1"/>
  <c r="P295" i="53" s="1"/>
  <c r="P302" i="53"/>
  <c r="BK275" i="53"/>
  <c r="DN275" i="53"/>
  <c r="DT275" i="51"/>
  <c r="AY275" i="51"/>
  <c r="J289" i="51"/>
  <c r="BB302" i="51"/>
  <c r="BB284" i="51"/>
  <c r="BB286" i="51" s="1"/>
  <c r="BB295" i="51" s="1"/>
  <c r="AU289" i="49"/>
  <c r="DE275" i="50"/>
  <c r="CM275" i="53"/>
  <c r="BZ275" i="53"/>
  <c r="CJ275" i="51"/>
  <c r="CW275" i="49"/>
  <c r="CZ273" i="49"/>
  <c r="CA273" i="49"/>
  <c r="BF275" i="49"/>
  <c r="DA302" i="49"/>
  <c r="DA284" i="49"/>
  <c r="DA286" i="49" s="1"/>
  <c r="DA295" i="49" s="1"/>
  <c r="AB289" i="49"/>
  <c r="BW289" i="49"/>
  <c r="CT289" i="49"/>
  <c r="CN289" i="50"/>
  <c r="BF289" i="50"/>
  <c r="AC289" i="50"/>
  <c r="BP302" i="50"/>
  <c r="BP284" i="50"/>
  <c r="BP286" i="50" s="1"/>
  <c r="BP295" i="50" s="1"/>
  <c r="CW289" i="50"/>
  <c r="CR302" i="50"/>
  <c r="CR284" i="50"/>
  <c r="CR286" i="50" s="1"/>
  <c r="CR295" i="50" s="1"/>
  <c r="CI289" i="52"/>
  <c r="J302" i="52"/>
  <c r="J284" i="52"/>
  <c r="H282" i="52"/>
  <c r="DT289" i="52"/>
  <c r="AM302" i="52"/>
  <c r="AM284" i="52"/>
  <c r="AM286" i="52" s="1"/>
  <c r="AM295" i="52" s="1"/>
  <c r="DV275" i="52"/>
  <c r="P289" i="53"/>
  <c r="Y275" i="53"/>
  <c r="BT275" i="53"/>
  <c r="DO275" i="53"/>
  <c r="DH275" i="51"/>
  <c r="DQ275" i="51"/>
  <c r="BE275" i="51"/>
  <c r="DL275" i="51"/>
  <c r="AK275" i="51"/>
  <c r="BC289" i="52"/>
  <c r="DF302" i="52"/>
  <c r="DF284" i="52"/>
  <c r="DF286" i="52" s="1"/>
  <c r="DF295" i="52" s="1"/>
  <c r="N302" i="53"/>
  <c r="N284" i="53"/>
  <c r="N286" i="53" s="1"/>
  <c r="N295" i="53" s="1"/>
  <c r="BZ302" i="51"/>
  <c r="BZ284" i="51"/>
  <c r="BZ286" i="51" s="1"/>
  <c r="BZ295" i="51" s="1"/>
  <c r="AC275" i="49"/>
  <c r="AF273" i="49"/>
  <c r="EA302" i="49"/>
  <c r="EA284" i="49"/>
  <c r="EA286" i="49" s="1"/>
  <c r="EA295" i="49" s="1"/>
  <c r="BB273" i="49"/>
  <c r="CW273" i="49"/>
  <c r="P275" i="49"/>
  <c r="DW302" i="49"/>
  <c r="DW284" i="49"/>
  <c r="DW286" i="49" s="1"/>
  <c r="DW295" i="49" s="1"/>
  <c r="BV273" i="49"/>
  <c r="BT289" i="50"/>
  <c r="EA289" i="50"/>
  <c r="AW289" i="50"/>
  <c r="BQ275" i="50"/>
  <c r="CY289" i="50"/>
  <c r="DA275" i="50"/>
  <c r="X302" i="50"/>
  <c r="X284" i="50"/>
  <c r="X286" i="50" s="1"/>
  <c r="X295" i="50" s="1"/>
  <c r="CQ302" i="50"/>
  <c r="CQ284" i="50"/>
  <c r="CQ286" i="50" s="1"/>
  <c r="CQ295" i="50" s="1"/>
  <c r="DB289" i="52"/>
  <c r="CO275" i="52"/>
  <c r="CF275" i="52"/>
  <c r="BW302" i="52"/>
  <c r="BW284" i="52"/>
  <c r="BW286" i="52" s="1"/>
  <c r="BW295" i="52" s="1"/>
  <c r="BN302" i="52"/>
  <c r="BN284" i="52"/>
  <c r="BN286" i="52" s="1"/>
  <c r="BN295" i="52" s="1"/>
  <c r="BE302" i="52"/>
  <c r="BE284" i="52"/>
  <c r="BE286" i="52" s="1"/>
  <c r="BE295" i="52" s="1"/>
  <c r="AV302" i="52"/>
  <c r="AV284" i="52"/>
  <c r="AV286" i="52" s="1"/>
  <c r="AV295" i="52" s="1"/>
  <c r="V302" i="52"/>
  <c r="V284" i="52"/>
  <c r="V286" i="52" s="1"/>
  <c r="V295" i="52" s="1"/>
  <c r="AH275" i="53"/>
  <c r="CC275" i="53"/>
  <c r="BP289" i="53"/>
  <c r="DK289" i="53"/>
  <c r="AL302" i="53"/>
  <c r="AL284" i="53"/>
  <c r="AL286" i="53" s="1"/>
  <c r="AL295" i="53" s="1"/>
  <c r="CG302" i="53"/>
  <c r="CG284" i="53"/>
  <c r="CG286" i="53" s="1"/>
  <c r="CG295" i="53" s="1"/>
  <c r="AR289" i="51"/>
  <c r="BS289" i="51"/>
  <c r="AJ284" i="51"/>
  <c r="AJ286" i="51" s="1"/>
  <c r="AJ295" i="51" s="1"/>
  <c r="AJ302" i="51"/>
  <c r="BZ289" i="51"/>
  <c r="DO275" i="51"/>
  <c r="AV302" i="51"/>
  <c r="AV284" i="51"/>
  <c r="AV286" i="51" s="1"/>
  <c r="AV295" i="51" s="1"/>
  <c r="CG289" i="51"/>
  <c r="CO302" i="51"/>
  <c r="CO284" i="51"/>
  <c r="CO286" i="51" s="1"/>
  <c r="CO295" i="51" s="1"/>
  <c r="AE302" i="53"/>
  <c r="AE284" i="53"/>
  <c r="AE286" i="53" s="1"/>
  <c r="AE295" i="53" s="1"/>
  <c r="CH289" i="50"/>
  <c r="CD289" i="52"/>
  <c r="CI302" i="52"/>
  <c r="CI284" i="52"/>
  <c r="CI286" i="52" s="1"/>
  <c r="CI295" i="52" s="1"/>
  <c r="CM289" i="53"/>
  <c r="CK302" i="51"/>
  <c r="CK284" i="51"/>
  <c r="CK286" i="51" s="1"/>
  <c r="CK295" i="51" s="1"/>
  <c r="CG302" i="49"/>
  <c r="CG284" i="49"/>
  <c r="CG286" i="49" s="1"/>
  <c r="CG295" i="49" s="1"/>
  <c r="X289" i="49"/>
  <c r="BK273" i="49"/>
  <c r="DF273" i="49"/>
  <c r="Y275" i="49"/>
  <c r="BT275" i="49"/>
  <c r="DO275" i="49"/>
  <c r="AP289" i="49"/>
  <c r="AL289" i="50"/>
  <c r="DB289" i="50"/>
  <c r="V302" i="50"/>
  <c r="V284" i="50"/>
  <c r="V286" i="50" s="1"/>
  <c r="V295" i="50" s="1"/>
  <c r="DL302" i="50"/>
  <c r="DL284" i="50"/>
  <c r="DL286" i="50" s="1"/>
  <c r="DL295" i="50" s="1"/>
  <c r="AP302" i="50"/>
  <c r="AP284" i="50"/>
  <c r="AP286" i="50" s="1"/>
  <c r="AP295" i="50" s="1"/>
  <c r="U289" i="50"/>
  <c r="CI302" i="50"/>
  <c r="CI284" i="50"/>
  <c r="CI286" i="50" s="1"/>
  <c r="CI295" i="50" s="1"/>
  <c r="T289" i="50"/>
  <c r="CU289" i="52"/>
  <c r="CS289" i="52"/>
  <c r="CB289" i="52"/>
  <c r="BS289" i="52"/>
  <c r="BJ289" i="52"/>
  <c r="BA289" i="52"/>
  <c r="AR289" i="52"/>
  <c r="BR275" i="52"/>
  <c r="DT302" i="53"/>
  <c r="DT284" i="53"/>
  <c r="DT286" i="53" s="1"/>
  <c r="DT295" i="53" s="1"/>
  <c r="AU289" i="53"/>
  <c r="CP289" i="53"/>
  <c r="BD284" i="53"/>
  <c r="BD286" i="53" s="1"/>
  <c r="BD295" i="53" s="1"/>
  <c r="BD302" i="53"/>
  <c r="CY284" i="53"/>
  <c r="CY286" i="53" s="1"/>
  <c r="CY295" i="53" s="1"/>
  <c r="CY302" i="53"/>
  <c r="AH289" i="53"/>
  <c r="CK289" i="53"/>
  <c r="J256" i="53"/>
  <c r="H254" i="53"/>
  <c r="CM275" i="51"/>
  <c r="AH275" i="51"/>
  <c r="DB275" i="51"/>
  <c r="AD275" i="51"/>
  <c r="AI289" i="53"/>
  <c r="M289" i="49"/>
  <c r="DG289" i="50"/>
  <c r="AT289" i="52"/>
  <c r="BV275" i="53"/>
  <c r="BX275" i="51"/>
  <c r="Y289" i="49"/>
  <c r="DO289" i="49"/>
  <c r="CX273" i="49"/>
  <c r="CG273" i="49"/>
  <c r="EB273" i="49"/>
  <c r="AU302" i="49"/>
  <c r="AU284" i="49"/>
  <c r="AU286" i="49" s="1"/>
  <c r="AU295" i="49" s="1"/>
  <c r="CH302" i="49"/>
  <c r="CH284" i="49"/>
  <c r="CH286" i="49" s="1"/>
  <c r="CH295" i="49" s="1"/>
  <c r="CP289" i="50"/>
  <c r="AY289" i="50"/>
  <c r="BZ302" i="50"/>
  <c r="BZ284" i="50"/>
  <c r="BZ286" i="50" s="1"/>
  <c r="BZ295" i="50" s="1"/>
  <c r="CI289" i="50"/>
  <c r="CT302" i="50"/>
  <c r="CT284" i="50"/>
  <c r="CT286" i="50" s="1"/>
  <c r="CT295" i="50" s="1"/>
  <c r="Y275" i="50"/>
  <c r="BC302" i="50"/>
  <c r="BC284" i="50"/>
  <c r="BC286" i="50" s="1"/>
  <c r="BC295" i="50" s="1"/>
  <c r="AA289" i="52"/>
  <c r="Y289" i="52"/>
  <c r="EB275" i="52"/>
  <c r="DS302" i="52"/>
  <c r="DS284" i="52"/>
  <c r="DS286" i="52" s="1"/>
  <c r="DS295" i="52" s="1"/>
  <c r="DJ302" i="52"/>
  <c r="DJ284" i="52"/>
  <c r="DJ286" i="52" s="1"/>
  <c r="DJ295" i="52" s="1"/>
  <c r="DA302" i="52"/>
  <c r="DA284" i="52"/>
  <c r="DA286" i="52" s="1"/>
  <c r="DA295" i="52" s="1"/>
  <c r="CR302" i="52"/>
  <c r="CR284" i="52"/>
  <c r="CR286" i="52" s="1"/>
  <c r="CR295" i="52" s="1"/>
  <c r="DO275" i="52"/>
  <c r="DY275" i="53"/>
  <c r="DH275" i="53"/>
  <c r="CN289" i="51"/>
  <c r="DO289" i="51"/>
  <c r="CF284" i="51"/>
  <c r="CF286" i="51" s="1"/>
  <c r="CF295" i="51" s="1"/>
  <c r="CF302" i="51"/>
  <c r="S302" i="51"/>
  <c r="S284" i="51"/>
  <c r="S286" i="51" s="1"/>
  <c r="S295" i="51" s="1"/>
  <c r="BM289" i="51"/>
  <c r="CS302" i="51"/>
  <c r="CS284" i="51"/>
  <c r="CS286" i="51" s="1"/>
  <c r="CS295" i="51" s="1"/>
  <c r="AE275" i="51"/>
  <c r="AS289" i="51"/>
  <c r="DT289" i="49"/>
  <c r="CC302" i="50"/>
  <c r="CC284" i="50"/>
  <c r="CC286" i="50" s="1"/>
  <c r="CC295" i="50" s="1"/>
  <c r="BL289" i="52"/>
  <c r="BE302" i="53"/>
  <c r="BE284" i="53"/>
  <c r="BE286" i="53" s="1"/>
  <c r="BE295" i="53" s="1"/>
  <c r="AP289" i="51"/>
  <c r="AZ302" i="49"/>
  <c r="AZ284" i="49"/>
  <c r="AZ286" i="49" s="1"/>
  <c r="AZ295" i="49" s="1"/>
  <c r="CU275" i="49"/>
  <c r="V289" i="49"/>
  <c r="BQ289" i="49"/>
  <c r="DL289" i="49"/>
  <c r="AE302" i="49"/>
  <c r="AE284" i="49"/>
  <c r="AE286" i="49" s="1"/>
  <c r="AE295" i="49" s="1"/>
  <c r="DR289" i="49"/>
  <c r="BJ275" i="50"/>
  <c r="CD275" i="50"/>
  <c r="O275" i="50"/>
  <c r="BI302" i="52"/>
  <c r="BI284" i="52"/>
  <c r="BI286" i="52" s="1"/>
  <c r="BI295" i="52" s="1"/>
  <c r="AZ275" i="52"/>
  <c r="AQ302" i="52"/>
  <c r="AQ284" i="52"/>
  <c r="AQ286" i="52" s="1"/>
  <c r="AQ295" i="52" s="1"/>
  <c r="AH302" i="52"/>
  <c r="AH284" i="52"/>
  <c r="AH286" i="52" s="1"/>
  <c r="AH295" i="52" s="1"/>
  <c r="Y302" i="52"/>
  <c r="Y284" i="52"/>
  <c r="Y286" i="52" s="1"/>
  <c r="Y295" i="52" s="1"/>
  <c r="P302" i="52"/>
  <c r="P284" i="52"/>
  <c r="P286" i="52" s="1"/>
  <c r="P295" i="52" s="1"/>
  <c r="CZ289" i="53"/>
  <c r="S284" i="53"/>
  <c r="S286" i="53" s="1"/>
  <c r="S295" i="53" s="1"/>
  <c r="S302" i="53"/>
  <c r="BN302" i="53"/>
  <c r="BN284" i="53"/>
  <c r="BN286" i="53" s="1"/>
  <c r="BN295" i="53" s="1"/>
  <c r="DI302" i="53"/>
  <c r="DI284" i="53"/>
  <c r="DI286" i="53" s="1"/>
  <c r="DI295" i="53" s="1"/>
  <c r="AJ289" i="53"/>
  <c r="CE289" i="53"/>
  <c r="BA275" i="53"/>
  <c r="CU275" i="51"/>
  <c r="BV275" i="51"/>
  <c r="CC275" i="51"/>
  <c r="P302" i="51"/>
  <c r="P284" i="51"/>
  <c r="P286" i="51" s="1"/>
  <c r="P295" i="51" s="1"/>
  <c r="AH289" i="51"/>
  <c r="BI302" i="51"/>
  <c r="BI284" i="51"/>
  <c r="BI286" i="51" s="1"/>
  <c r="BI295" i="51" s="1"/>
  <c r="AX289" i="49"/>
  <c r="BL275" i="50"/>
  <c r="AB289" i="52"/>
  <c r="CF289" i="51"/>
  <c r="AT289" i="51"/>
  <c r="BA275" i="49"/>
  <c r="BD273" i="49"/>
  <c r="AE273" i="49"/>
  <c r="BZ273" i="49"/>
  <c r="J265" i="49"/>
  <c r="H263" i="49"/>
  <c r="BE275" i="49"/>
  <c r="CZ275" i="49"/>
  <c r="AA273" i="49"/>
  <c r="CL273" i="49"/>
  <c r="AD302" i="49"/>
  <c r="AD284" i="49"/>
  <c r="AD286" i="49" s="1"/>
  <c r="AD295" i="49" s="1"/>
  <c r="CF275" i="50"/>
  <c r="J265" i="50"/>
  <c r="H263" i="50"/>
  <c r="CS289" i="50"/>
  <c r="CR289" i="53"/>
  <c r="K284" i="53"/>
  <c r="K286" i="53" s="1"/>
  <c r="K295" i="53" s="1"/>
  <c r="K302" i="53"/>
  <c r="BF275" i="53"/>
  <c r="DA275" i="53"/>
  <c r="DZ289" i="53"/>
  <c r="AS275" i="53"/>
  <c r="DX275" i="51"/>
  <c r="DN289" i="51"/>
  <c r="BU275" i="51"/>
  <c r="BA275" i="51"/>
  <c r="BQ275" i="49"/>
  <c r="AQ273" i="49"/>
  <c r="DU289" i="53"/>
  <c r="BU289" i="53"/>
  <c r="AG289" i="51"/>
  <c r="DE302" i="49"/>
  <c r="DE284" i="49"/>
  <c r="DE286" i="49" s="1"/>
  <c r="DE295" i="49" s="1"/>
  <c r="AV289" i="49"/>
  <c r="CI289" i="49"/>
  <c r="AW284" i="49"/>
  <c r="AW286" i="49" s="1"/>
  <c r="AW295" i="49" s="1"/>
  <c r="AW302" i="49"/>
  <c r="CR302" i="49"/>
  <c r="CR284" i="49"/>
  <c r="CR286" i="49" s="1"/>
  <c r="CR295" i="49" s="1"/>
  <c r="S289" i="49"/>
  <c r="Z289" i="49"/>
  <c r="CG275" i="50"/>
  <c r="L275" i="50"/>
  <c r="DQ302" i="50"/>
  <c r="DQ284" i="50"/>
  <c r="DQ286" i="50" s="1"/>
  <c r="DQ295" i="50" s="1"/>
  <c r="AN275" i="50"/>
  <c r="AY275" i="50"/>
  <c r="DE302" i="52"/>
  <c r="DE284" i="52"/>
  <c r="DE286" i="52" s="1"/>
  <c r="DE295" i="52" s="1"/>
  <c r="CV302" i="52"/>
  <c r="CV284" i="52"/>
  <c r="CV286" i="52" s="1"/>
  <c r="CV295" i="52" s="1"/>
  <c r="CM275" i="52"/>
  <c r="CD275" i="52"/>
  <c r="BU275" i="52"/>
  <c r="BL275" i="52"/>
  <c r="AE275" i="52"/>
  <c r="N302" i="52"/>
  <c r="N284" i="52"/>
  <c r="N286" i="52" s="1"/>
  <c r="N295" i="52" s="1"/>
  <c r="T275" i="53"/>
  <c r="BO275" i="53"/>
  <c r="DJ275" i="53"/>
  <c r="BK302" i="53"/>
  <c r="BK284" i="53"/>
  <c r="BK286" i="53" s="1"/>
  <c r="BK295" i="53" s="1"/>
  <c r="DN302" i="53"/>
  <c r="DN284" i="53"/>
  <c r="DN286" i="53" s="1"/>
  <c r="DN295" i="53" s="1"/>
  <c r="AW289" i="53"/>
  <c r="DT289" i="51"/>
  <c r="AF289" i="51"/>
  <c r="DT284" i="51"/>
  <c r="DT286" i="51" s="1"/>
  <c r="DT295" i="51" s="1"/>
  <c r="DT302" i="51"/>
  <c r="AY302" i="51"/>
  <c r="AY284" i="51"/>
  <c r="AY286" i="51" s="1"/>
  <c r="AY295" i="51" s="1"/>
  <c r="DK289" i="51"/>
  <c r="K289" i="51"/>
  <c r="BK302" i="51"/>
  <c r="BK284" i="51"/>
  <c r="BK286" i="51" s="1"/>
  <c r="BK295" i="51" s="1"/>
  <c r="CP273" i="49"/>
  <c r="Z275" i="50"/>
  <c r="DX289" i="52"/>
  <c r="CM284" i="53"/>
  <c r="CM286" i="53" s="1"/>
  <c r="CM295" i="53" s="1"/>
  <c r="CM302" i="53"/>
  <c r="BZ302" i="53"/>
  <c r="BZ284" i="53"/>
  <c r="BZ286" i="53" s="1"/>
  <c r="BZ295" i="53" s="1"/>
  <c r="CJ284" i="51"/>
  <c r="CJ286" i="51" s="1"/>
  <c r="CJ295" i="51" s="1"/>
  <c r="CJ302" i="51"/>
  <c r="CW302" i="49"/>
  <c r="CW284" i="49"/>
  <c r="CW286" i="49" s="1"/>
  <c r="CW295" i="49" s="1"/>
  <c r="AN273" i="49"/>
  <c r="CA289" i="49"/>
  <c r="DV273" i="49"/>
  <c r="AO275" i="49"/>
  <c r="CJ275" i="49"/>
  <c r="K273" i="49"/>
  <c r="BR275" i="49"/>
  <c r="BY302" i="50"/>
  <c r="BY284" i="50"/>
  <c r="BY286" i="50" s="1"/>
  <c r="BY295" i="50" s="1"/>
  <c r="DI275" i="50"/>
  <c r="AF275" i="50"/>
  <c r="DC275" i="50"/>
  <c r="J256" i="50"/>
  <c r="H254" i="50"/>
  <c r="DK289" i="52"/>
  <c r="DI289" i="52"/>
  <c r="CR289" i="52"/>
  <c r="BZ289" i="52"/>
  <c r="BX275" i="53"/>
  <c r="BK289" i="53"/>
  <c r="DF289" i="53"/>
  <c r="Y302" i="53"/>
  <c r="Y284" i="53"/>
  <c r="Y286" i="53" s="1"/>
  <c r="Y295" i="53" s="1"/>
  <c r="BT284" i="53"/>
  <c r="BT286" i="53" s="1"/>
  <c r="BT295" i="53" s="1"/>
  <c r="BT302" i="53"/>
  <c r="DO284" i="53"/>
  <c r="DO286" i="53" s="1"/>
  <c r="DO295" i="53" s="1"/>
  <c r="DO302" i="53"/>
  <c r="AX289" i="53"/>
  <c r="DA289" i="53"/>
  <c r="DH302" i="51"/>
  <c r="DH284" i="51"/>
  <c r="DH286" i="51" s="1"/>
  <c r="DH295" i="51" s="1"/>
  <c r="O289" i="51"/>
  <c r="CO289" i="51"/>
  <c r="DQ302" i="51"/>
  <c r="DQ284" i="51"/>
  <c r="DQ286" i="51" s="1"/>
  <c r="DQ295" i="51" s="1"/>
  <c r="BE302" i="51"/>
  <c r="BE284" i="51"/>
  <c r="BE286" i="51" s="1"/>
  <c r="BE295" i="51" s="1"/>
  <c r="CU289" i="51"/>
  <c r="DL284" i="51"/>
  <c r="DL286" i="51" s="1"/>
  <c r="DL295" i="51" s="1"/>
  <c r="DL302" i="51"/>
  <c r="AK302" i="51"/>
  <c r="AK284" i="51"/>
  <c r="AK286" i="51" s="1"/>
  <c r="AK295" i="51" s="1"/>
  <c r="DH289" i="50"/>
  <c r="BA289" i="50"/>
  <c r="DF275" i="52"/>
  <c r="AC302" i="49"/>
  <c r="AC284" i="49"/>
  <c r="AC286" i="49" s="1"/>
  <c r="AC295" i="49" s="1"/>
  <c r="CF302" i="49"/>
  <c r="CF284" i="49"/>
  <c r="CF286" i="49" s="1"/>
  <c r="CF295" i="49" s="1"/>
  <c r="EA275" i="49"/>
  <c r="BB289" i="49"/>
  <c r="CW289" i="49"/>
  <c r="P302" i="49"/>
  <c r="P284" i="49"/>
  <c r="P286" i="49" s="1"/>
  <c r="P295" i="49" s="1"/>
  <c r="BK275" i="49"/>
  <c r="BV289" i="49"/>
  <c r="CP275" i="50"/>
  <c r="DJ275" i="50"/>
  <c r="AO302" i="50"/>
  <c r="AO284" i="50"/>
  <c r="AO286" i="50" s="1"/>
  <c r="AO295" i="50" s="1"/>
  <c r="AC275" i="52"/>
  <c r="T302" i="52"/>
  <c r="T284" i="52"/>
  <c r="T286" i="52" s="1"/>
  <c r="T295" i="52" s="1"/>
  <c r="K275" i="52"/>
  <c r="CP302" i="52"/>
  <c r="CP284" i="52"/>
  <c r="CP286" i="52" s="1"/>
  <c r="CP295" i="52" s="1"/>
  <c r="BT289" i="53"/>
  <c r="DO289" i="53"/>
  <c r="AH302" i="53"/>
  <c r="AH284" i="53"/>
  <c r="AH286" i="53" s="1"/>
  <c r="AH295" i="53" s="1"/>
  <c r="CC302" i="53"/>
  <c r="CC284" i="53"/>
  <c r="CC286" i="53" s="1"/>
  <c r="CC295" i="53" s="1"/>
  <c r="DX275" i="53"/>
  <c r="DB289" i="53"/>
  <c r="U275" i="53"/>
  <c r="CZ275" i="51"/>
  <c r="EA275" i="51"/>
  <c r="DF275" i="51"/>
  <c r="AW302" i="51"/>
  <c r="AW284" i="51"/>
  <c r="AW286" i="51" s="1"/>
  <c r="AW295" i="51" s="1"/>
  <c r="CH289" i="51"/>
  <c r="DA275" i="51"/>
  <c r="AC275" i="51"/>
  <c r="BU275" i="49"/>
  <c r="BQ302" i="52"/>
  <c r="BQ284" i="52"/>
  <c r="BQ286" i="52" s="1"/>
  <c r="BQ295" i="52" s="1"/>
  <c r="W302" i="51"/>
  <c r="W284" i="51"/>
  <c r="W286" i="51" s="1"/>
  <c r="W295" i="51" s="1"/>
  <c r="U275" i="49"/>
  <c r="X273" i="49"/>
  <c r="BK289" i="49"/>
  <c r="DF289" i="49"/>
  <c r="Y284" i="49"/>
  <c r="Y286" i="49" s="1"/>
  <c r="Y295" i="49" s="1"/>
  <c r="Y302" i="49"/>
  <c r="BT302" i="49"/>
  <c r="BT284" i="49"/>
  <c r="BT286" i="49" s="1"/>
  <c r="BT295" i="49" s="1"/>
  <c r="DO302" i="49"/>
  <c r="DO284" i="49"/>
  <c r="DO286" i="49" s="1"/>
  <c r="DO295" i="49" s="1"/>
  <c r="DU302" i="50"/>
  <c r="DU284" i="50"/>
  <c r="DU286" i="50" s="1"/>
  <c r="DU295" i="50" s="1"/>
  <c r="AZ275" i="50"/>
  <c r="CB275" i="50"/>
  <c r="AQ275" i="50"/>
  <c r="EA275" i="52"/>
  <c r="DR275" i="52"/>
  <c r="DI275" i="52"/>
  <c r="CZ275" i="52"/>
  <c r="BH275" i="53"/>
  <c r="DC275" i="53"/>
  <c r="AM275" i="53"/>
  <c r="CP302" i="53"/>
  <c r="CP284" i="53"/>
  <c r="CP286" i="53" s="1"/>
  <c r="CP295" i="53" s="1"/>
  <c r="BT289" i="51"/>
  <c r="BQ289" i="51"/>
  <c r="CM302" i="51"/>
  <c r="CM284" i="51"/>
  <c r="CM286" i="51" s="1"/>
  <c r="CM295" i="51" s="1"/>
  <c r="AH302" i="51"/>
  <c r="AH284" i="51"/>
  <c r="AH286" i="51" s="1"/>
  <c r="AH295" i="51" s="1"/>
  <c r="BW289" i="51"/>
  <c r="DB302" i="51"/>
  <c r="DB284" i="51"/>
  <c r="DB286" i="51" s="1"/>
  <c r="DB295" i="51" s="1"/>
  <c r="AD302" i="51"/>
  <c r="AD284" i="51"/>
  <c r="AD286" i="51" s="1"/>
  <c r="AD295" i="51" s="1"/>
  <c r="BH302" i="49"/>
  <c r="BH284" i="49"/>
  <c r="BH286" i="49" s="1"/>
  <c r="BH295" i="49" s="1"/>
  <c r="DP275" i="49"/>
  <c r="BV302" i="53"/>
  <c r="BV284" i="53"/>
  <c r="BV286" i="53" s="1"/>
  <c r="BV295" i="53" s="1"/>
  <c r="BX302" i="51"/>
  <c r="BX284" i="51"/>
  <c r="BX286" i="51" s="1"/>
  <c r="BX295" i="51" s="1"/>
  <c r="Y273" i="49"/>
  <c r="CB289" i="49"/>
  <c r="BC273" i="49"/>
  <c r="CX289" i="49"/>
  <c r="CG289" i="49"/>
  <c r="EB289" i="49"/>
  <c r="DK273" i="49"/>
  <c r="N275" i="49"/>
  <c r="N275" i="50"/>
  <c r="DD275" i="50"/>
  <c r="AH275" i="50"/>
  <c r="EA275" i="50"/>
  <c r="BY302" i="52"/>
  <c r="BY284" i="52"/>
  <c r="BY286" i="52" s="1"/>
  <c r="BY295" i="52" s="1"/>
  <c r="BP302" i="52"/>
  <c r="BP284" i="52"/>
  <c r="BP286" i="52" s="1"/>
  <c r="BP295" i="52" s="1"/>
  <c r="BG275" i="52"/>
  <c r="AX275" i="52"/>
  <c r="AO275" i="52"/>
  <c r="AF275" i="52"/>
  <c r="DO302" i="52"/>
  <c r="DO284" i="52"/>
  <c r="DO286" i="52" s="1"/>
  <c r="DO295" i="52" s="1"/>
  <c r="BD289" i="53"/>
  <c r="AM289" i="53"/>
  <c r="V289" i="53"/>
  <c r="DY302" i="53"/>
  <c r="DY284" i="53"/>
  <c r="DY286" i="53" s="1"/>
  <c r="DY295" i="53" s="1"/>
  <c r="DH284" i="53"/>
  <c r="DH286" i="53" s="1"/>
  <c r="DH295" i="53" s="1"/>
  <c r="DH302" i="53"/>
  <c r="CL289" i="53"/>
  <c r="CC289" i="53"/>
  <c r="T275" i="51"/>
  <c r="CT275" i="51"/>
  <c r="AF275" i="51"/>
  <c r="BY275" i="51"/>
  <c r="CC289" i="49"/>
  <c r="W275" i="50"/>
  <c r="AN275" i="53"/>
  <c r="R275" i="51"/>
  <c r="M289" i="59"/>
  <c r="L289" i="59"/>
  <c r="J289" i="59"/>
  <c r="K289" i="59"/>
  <c r="N289" i="59"/>
  <c r="O289" i="59"/>
  <c r="P289" i="59"/>
  <c r="Q289" i="59"/>
  <c r="R289" i="59"/>
  <c r="S289" i="59"/>
  <c r="T289" i="59"/>
  <c r="U289" i="59"/>
  <c r="V289" i="59"/>
  <c r="W289" i="59"/>
  <c r="X289" i="59"/>
  <c r="Y289" i="59"/>
  <c r="Z289" i="59"/>
  <c r="AA289" i="59"/>
  <c r="AB289" i="59"/>
  <c r="AC289" i="59"/>
  <c r="AD289" i="59"/>
  <c r="AE289" i="59"/>
  <c r="AF289" i="59"/>
  <c r="AG289" i="59"/>
  <c r="AH289" i="59"/>
  <c r="BU289" i="49"/>
  <c r="AZ275" i="49"/>
  <c r="AI302" i="49"/>
  <c r="AI284" i="49"/>
  <c r="AI286" i="49" s="1"/>
  <c r="AI295" i="49" s="1"/>
  <c r="CD284" i="49"/>
  <c r="CD286" i="49" s="1"/>
  <c r="CD295" i="49" s="1"/>
  <c r="CD302" i="49"/>
  <c r="DY275" i="49"/>
  <c r="AZ273" i="49"/>
  <c r="CU273" i="49"/>
  <c r="CP275" i="49"/>
  <c r="BZ289" i="50"/>
  <c r="AI289" i="50"/>
  <c r="BJ302" i="50"/>
  <c r="BJ284" i="50"/>
  <c r="BJ286" i="50" s="1"/>
  <c r="BJ295" i="50" s="1"/>
  <c r="AS289" i="50"/>
  <c r="CD302" i="50"/>
  <c r="CD284" i="50"/>
  <c r="CD286" i="50" s="1"/>
  <c r="CD295" i="50" s="1"/>
  <c r="DO289" i="50"/>
  <c r="O302" i="50"/>
  <c r="O284" i="50"/>
  <c r="O286" i="50" s="1"/>
  <c r="O295" i="50" s="1"/>
  <c r="J327" i="52"/>
  <c r="J329" i="52" s="1"/>
  <c r="H329" i="52" s="1"/>
  <c r="H325" i="52"/>
  <c r="DG289" i="52"/>
  <c r="AW275" i="53"/>
  <c r="CR275" i="53"/>
  <c r="BA302" i="53"/>
  <c r="BA284" i="53"/>
  <c r="BA286" i="53" s="1"/>
  <c r="BA295" i="53" s="1"/>
  <c r="DH289" i="51"/>
  <c r="CU302" i="51"/>
  <c r="CU284" i="51"/>
  <c r="CU286" i="51" s="1"/>
  <c r="CU295" i="51" s="1"/>
  <c r="AC289" i="51"/>
  <c r="BV302" i="51"/>
  <c r="BV284" i="51"/>
  <c r="BV286" i="51" s="1"/>
  <c r="BV295" i="51" s="1"/>
  <c r="Q302" i="51"/>
  <c r="Q284" i="51"/>
  <c r="Q286" i="51" s="1"/>
  <c r="Q295" i="51" s="1"/>
  <c r="BR275" i="51"/>
  <c r="AQ302" i="49"/>
  <c r="AQ284" i="49"/>
  <c r="AQ286" i="49" s="1"/>
  <c r="AQ295" i="49" s="1"/>
  <c r="BL302" i="50"/>
  <c r="BL284" i="50"/>
  <c r="BL286" i="50" s="1"/>
  <c r="BL295" i="50" s="1"/>
  <c r="DC275" i="51"/>
  <c r="BA302" i="49"/>
  <c r="BA284" i="49"/>
  <c r="BA286" i="49" s="1"/>
  <c r="BA295" i="49" s="1"/>
  <c r="DD302" i="49"/>
  <c r="DD284" i="49"/>
  <c r="DD286" i="49" s="1"/>
  <c r="DD295" i="49" s="1"/>
  <c r="AE289" i="49"/>
  <c r="BZ289" i="49"/>
  <c r="BE284" i="49"/>
  <c r="BE286" i="49" s="1"/>
  <c r="BE295" i="49" s="1"/>
  <c r="BE302" i="49"/>
  <c r="CZ302" i="49"/>
  <c r="CZ284" i="49"/>
  <c r="CZ286" i="49" s="1"/>
  <c r="CZ295" i="49" s="1"/>
  <c r="AA289" i="49"/>
  <c r="CL289" i="49"/>
  <c r="DD289" i="50"/>
  <c r="BV289" i="50"/>
  <c r="BQ289" i="50"/>
  <c r="CF302" i="50"/>
  <c r="CF284" i="50"/>
  <c r="CF286" i="50" s="1"/>
  <c r="CF295" i="50" s="1"/>
  <c r="DH275" i="50"/>
  <c r="AI275" i="50"/>
  <c r="EA289" i="52"/>
  <c r="DY289" i="52"/>
  <c r="DH289" i="52"/>
  <c r="CY289" i="52"/>
  <c r="CP289" i="52"/>
  <c r="CG289" i="52"/>
  <c r="BX289" i="52"/>
  <c r="BF302" i="53"/>
  <c r="BF284" i="53"/>
  <c r="BF286" i="53" s="1"/>
  <c r="BF295" i="53" s="1"/>
  <c r="DA302" i="53"/>
  <c r="DA284" i="53"/>
  <c r="DA286" i="53" s="1"/>
  <c r="DA295" i="53" s="1"/>
  <c r="AB289" i="53"/>
  <c r="BW289" i="53"/>
  <c r="AS302" i="53"/>
  <c r="AS284" i="53"/>
  <c r="AS286" i="53" s="1"/>
  <c r="AS295" i="53" s="1"/>
  <c r="DX302" i="51"/>
  <c r="DX284" i="51"/>
  <c r="DX286" i="51" s="1"/>
  <c r="DX295" i="51" s="1"/>
  <c r="AE289" i="51"/>
  <c r="N289" i="51"/>
  <c r="BU302" i="51"/>
  <c r="BU284" i="51"/>
  <c r="BU286" i="51" s="1"/>
  <c r="BU295" i="51" s="1"/>
  <c r="DU289" i="51"/>
  <c r="U289" i="51"/>
  <c r="BA302" i="51"/>
  <c r="BA284" i="51"/>
  <c r="BA286" i="51" s="1"/>
  <c r="BA295" i="51" s="1"/>
  <c r="BQ302" i="49"/>
  <c r="BQ284" i="49"/>
  <c r="BQ286" i="49" s="1"/>
  <c r="BQ295" i="49" s="1"/>
  <c r="AQ289" i="49"/>
  <c r="BM289" i="50"/>
  <c r="CZ275" i="53"/>
  <c r="AS275" i="49"/>
  <c r="AV273" i="49"/>
  <c r="W273" i="49"/>
  <c r="BR273" i="49"/>
  <c r="DM273" i="49"/>
  <c r="AF275" i="49"/>
  <c r="CA275" i="49"/>
  <c r="BJ275" i="49"/>
  <c r="CJ289" i="50"/>
  <c r="AJ289" i="50"/>
  <c r="CO289" i="50"/>
  <c r="CG302" i="50"/>
  <c r="CG284" i="50"/>
  <c r="CG286" i="50" s="1"/>
  <c r="CG295" i="50" s="1"/>
  <c r="L302" i="50"/>
  <c r="L284" i="50"/>
  <c r="L286" i="50" s="1"/>
  <c r="L295" i="50" s="1"/>
  <c r="DQ275" i="50"/>
  <c r="AN302" i="50"/>
  <c r="AN284" i="50"/>
  <c r="AN286" i="50" s="1"/>
  <c r="AN295" i="50" s="1"/>
  <c r="AY284" i="50"/>
  <c r="AY286" i="50" s="1"/>
  <c r="AY295" i="50" s="1"/>
  <c r="AY302" i="50"/>
  <c r="O289" i="50"/>
  <c r="DR289" i="52"/>
  <c r="DE275" i="52"/>
  <c r="CV275" i="52"/>
  <c r="CM302" i="52"/>
  <c r="CM284" i="52"/>
  <c r="CM286" i="52" s="1"/>
  <c r="CM295" i="52" s="1"/>
  <c r="CD302" i="52"/>
  <c r="CD284" i="52"/>
  <c r="CD286" i="52" s="1"/>
  <c r="CD295" i="52" s="1"/>
  <c r="BU302" i="52"/>
  <c r="BU284" i="52"/>
  <c r="BU286" i="52" s="1"/>
  <c r="BU295" i="52" s="1"/>
  <c r="BL302" i="52"/>
  <c r="BL284" i="52"/>
  <c r="BL286" i="52" s="1"/>
  <c r="BL295" i="52" s="1"/>
  <c r="AE302" i="52"/>
  <c r="AE284" i="52"/>
  <c r="AE286" i="52" s="1"/>
  <c r="AE295" i="52" s="1"/>
  <c r="CH302" i="52"/>
  <c r="CH284" i="52"/>
  <c r="CH286" i="52" s="1"/>
  <c r="CH295" i="52" s="1"/>
  <c r="T302" i="53"/>
  <c r="T284" i="53"/>
  <c r="T286" i="53" s="1"/>
  <c r="T295" i="53" s="1"/>
  <c r="BO284" i="53"/>
  <c r="BO286" i="53" s="1"/>
  <c r="BO295" i="53" s="1"/>
  <c r="BO302" i="53"/>
  <c r="DJ302" i="53"/>
  <c r="DJ284" i="53"/>
  <c r="DJ286" i="53" s="1"/>
  <c r="DJ295" i="53" s="1"/>
  <c r="AK289" i="53"/>
  <c r="CF289" i="53"/>
  <c r="BB275" i="53"/>
  <c r="CW275" i="53"/>
  <c r="AZ275" i="51"/>
  <c r="M273" i="51"/>
  <c r="BL275" i="51"/>
  <c r="BK275" i="51"/>
  <c r="CS289" i="51"/>
  <c r="CP289" i="49"/>
  <c r="Z302" i="50"/>
  <c r="Z284" i="50"/>
  <c r="Z286" i="50" s="1"/>
  <c r="Z295" i="50" s="1"/>
  <c r="AY275" i="52"/>
  <c r="DU275" i="53"/>
  <c r="N275" i="51"/>
  <c r="AK275" i="49"/>
  <c r="AN289" i="49"/>
  <c r="O273" i="49"/>
  <c r="DV289" i="49"/>
  <c r="AO302" i="49"/>
  <c r="AO284" i="49"/>
  <c r="AO286" i="49" s="1"/>
  <c r="AO295" i="49" s="1"/>
  <c r="CJ302" i="49"/>
  <c r="CJ284" i="49"/>
  <c r="CJ286" i="49" s="1"/>
  <c r="CJ295" i="49" s="1"/>
  <c r="K289" i="49"/>
  <c r="BR302" i="49"/>
  <c r="BR284" i="49"/>
  <c r="BR286" i="49" s="1"/>
  <c r="BR295" i="49" s="1"/>
  <c r="CB289" i="50"/>
  <c r="AB289" i="50"/>
  <c r="BS289" i="50"/>
  <c r="BY275" i="50"/>
  <c r="DU289" i="50"/>
  <c r="DI302" i="50"/>
  <c r="DI284" i="50"/>
  <c r="DI286" i="50" s="1"/>
  <c r="DI295" i="50" s="1"/>
  <c r="AF302" i="50"/>
  <c r="AF284" i="50"/>
  <c r="AF286" i="50" s="1"/>
  <c r="AF295" i="50" s="1"/>
  <c r="S275" i="50"/>
  <c r="DC302" i="50"/>
  <c r="DC284" i="50"/>
  <c r="DC286" i="50" s="1"/>
  <c r="DC295" i="50" s="1"/>
  <c r="W289" i="52"/>
  <c r="BQ289" i="52"/>
  <c r="BH289" i="52"/>
  <c r="BX302" i="53"/>
  <c r="BX284" i="53"/>
  <c r="BX286" i="53" s="1"/>
  <c r="BX295" i="53" s="1"/>
  <c r="DS275" i="53"/>
  <c r="BC275" i="53"/>
  <c r="DF275" i="53"/>
  <c r="CP289" i="51"/>
  <c r="DG302" i="51"/>
  <c r="DG284" i="51"/>
  <c r="DG286" i="51" s="1"/>
  <c r="DG295" i="51" s="1"/>
  <c r="AX275" i="51"/>
  <c r="DW302" i="51"/>
  <c r="DW284" i="51"/>
  <c r="DW286" i="51" s="1"/>
  <c r="DW295" i="51" s="1"/>
  <c r="AT275" i="51"/>
  <c r="CU289" i="53"/>
  <c r="CU275" i="50"/>
  <c r="AP275" i="52"/>
  <c r="AU289" i="51"/>
  <c r="DA289" i="49"/>
  <c r="CF275" i="49"/>
  <c r="BO302" i="49"/>
  <c r="BO284" i="49"/>
  <c r="BO286" i="49" s="1"/>
  <c r="BO295" i="49" s="1"/>
  <c r="DJ284" i="49"/>
  <c r="DJ286" i="49" s="1"/>
  <c r="DJ295" i="49" s="1"/>
  <c r="DJ302" i="49"/>
  <c r="AK273" i="49"/>
  <c r="CF273" i="49"/>
  <c r="BK302" i="49"/>
  <c r="BK284" i="49"/>
  <c r="BK286" i="49" s="1"/>
  <c r="BK295" i="49" s="1"/>
  <c r="DF275" i="49"/>
  <c r="DF289" i="50"/>
  <c r="BO289" i="50"/>
  <c r="CP302" i="50"/>
  <c r="CP284" i="50"/>
  <c r="CP286" i="50" s="1"/>
  <c r="CP295" i="50" s="1"/>
  <c r="DY289" i="50"/>
  <c r="DJ302" i="50"/>
  <c r="DJ284" i="50"/>
  <c r="DJ286" i="50" s="1"/>
  <c r="DJ295" i="50" s="1"/>
  <c r="AO275" i="50"/>
  <c r="AO289" i="50"/>
  <c r="AP289" i="52"/>
  <c r="AC302" i="52"/>
  <c r="AC284" i="52"/>
  <c r="AC286" i="52" s="1"/>
  <c r="AC295" i="52" s="1"/>
  <c r="T275" i="52"/>
  <c r="K302" i="52"/>
  <c r="K284" i="52"/>
  <c r="K286" i="52" s="1"/>
  <c r="K295" i="52" s="1"/>
  <c r="DU289" i="52"/>
  <c r="DL289" i="52"/>
  <c r="CP275" i="52"/>
  <c r="DG275" i="52"/>
  <c r="EB275" i="53"/>
  <c r="Q275" i="53"/>
  <c r="DX284" i="53"/>
  <c r="DX286" i="53" s="1"/>
  <c r="DX295" i="53" s="1"/>
  <c r="DX302" i="53"/>
  <c r="AY289" i="53"/>
  <c r="U302" i="53"/>
  <c r="U284" i="53"/>
  <c r="U286" i="53" s="1"/>
  <c r="U295" i="53" s="1"/>
  <c r="CZ302" i="51"/>
  <c r="CZ284" i="51"/>
  <c r="CZ286" i="51" s="1"/>
  <c r="CZ295" i="51" s="1"/>
  <c r="EA302" i="51"/>
  <c r="EA284" i="51"/>
  <c r="EA286" i="51" s="1"/>
  <c r="EA295" i="51" s="1"/>
  <c r="CC289" i="51"/>
  <c r="DF302" i="51"/>
  <c r="DF284" i="51"/>
  <c r="DF286" i="51" s="1"/>
  <c r="DF295" i="51" s="1"/>
  <c r="AW275" i="51"/>
  <c r="DA302" i="51"/>
  <c r="DA284" i="51"/>
  <c r="DA286" i="51" s="1"/>
  <c r="DA295" i="51" s="1"/>
  <c r="AC302" i="51"/>
  <c r="AC284" i="51"/>
  <c r="AC286" i="51" s="1"/>
  <c r="AC295" i="51" s="1"/>
  <c r="BU302" i="49"/>
  <c r="BU284" i="49"/>
  <c r="BU286" i="49" s="1"/>
  <c r="BU295" i="49" s="1"/>
  <c r="CL289" i="50"/>
  <c r="BQ275" i="52"/>
  <c r="J327" i="53"/>
  <c r="J329" i="53" s="1"/>
  <c r="H329" i="53" s="1"/>
  <c r="H325" i="53"/>
  <c r="CD289" i="53"/>
  <c r="W275" i="51"/>
  <c r="U302" i="49"/>
  <c r="U284" i="49"/>
  <c r="U286" i="49" s="1"/>
  <c r="U295" i="49" s="1"/>
  <c r="BX302" i="49"/>
  <c r="BX284" i="49"/>
  <c r="BX286" i="49" s="1"/>
  <c r="BX295" i="49" s="1"/>
  <c r="DS302" i="49"/>
  <c r="DS284" i="49"/>
  <c r="DS286" i="49" s="1"/>
  <c r="DS295" i="49" s="1"/>
  <c r="AT273" i="49"/>
  <c r="CO273" i="49"/>
  <c r="BC275" i="49"/>
  <c r="J289" i="49"/>
  <c r="DX289" i="50"/>
  <c r="BX289" i="50"/>
  <c r="AP289" i="50"/>
  <c r="DU275" i="50"/>
  <c r="AZ302" i="50"/>
  <c r="AZ284" i="50"/>
  <c r="AZ286" i="50" s="1"/>
  <c r="AZ295" i="50" s="1"/>
  <c r="BE289" i="50"/>
  <c r="CB302" i="50"/>
  <c r="CB284" i="50"/>
  <c r="CB286" i="50" s="1"/>
  <c r="CB295" i="50" s="1"/>
  <c r="AQ284" i="50"/>
  <c r="AQ286" i="50" s="1"/>
  <c r="AQ295" i="50" s="1"/>
  <c r="AQ302" i="50"/>
  <c r="AI289" i="52"/>
  <c r="AG289" i="52"/>
  <c r="P289" i="52"/>
  <c r="EA302" i="52"/>
  <c r="EA284" i="52"/>
  <c r="EA286" i="52" s="1"/>
  <c r="EA295" i="52" s="1"/>
  <c r="DR302" i="52"/>
  <c r="DR284" i="52"/>
  <c r="DR286" i="52" s="1"/>
  <c r="DR295" i="52" s="1"/>
  <c r="DI302" i="52"/>
  <c r="DI284" i="52"/>
  <c r="DI286" i="52" s="1"/>
  <c r="DI295" i="52" s="1"/>
  <c r="CZ302" i="52"/>
  <c r="CZ284" i="52"/>
  <c r="CZ286" i="52" s="1"/>
  <c r="CZ295" i="52" s="1"/>
  <c r="BH302" i="53"/>
  <c r="BH284" i="53"/>
  <c r="BH286" i="53" s="1"/>
  <c r="BH295" i="53" s="1"/>
  <c r="DC284" i="53"/>
  <c r="DC286" i="53" s="1"/>
  <c r="DC295" i="53" s="1"/>
  <c r="DC302" i="53"/>
  <c r="AD289" i="53"/>
  <c r="BY289" i="53"/>
  <c r="DT289" i="53"/>
  <c r="AM302" i="53"/>
  <c r="AM284" i="53"/>
  <c r="AM286" i="53" s="1"/>
  <c r="AM295" i="53" s="1"/>
  <c r="CP275" i="53"/>
  <c r="Y289" i="53"/>
  <c r="CN275" i="51"/>
  <c r="AA275" i="51"/>
  <c r="DD275" i="51"/>
  <c r="AM302" i="51"/>
  <c r="AM284" i="51"/>
  <c r="AM286" i="51" s="1"/>
  <c r="AM295" i="51" s="1"/>
  <c r="BH275" i="49"/>
  <c r="DP302" i="49"/>
  <c r="DP284" i="49"/>
  <c r="DP286" i="49" s="1"/>
  <c r="DP295" i="49" s="1"/>
  <c r="AM289" i="50"/>
  <c r="CN289" i="52"/>
  <c r="DQ275" i="53"/>
  <c r="BY275" i="49"/>
  <c r="CB273" i="49"/>
  <c r="BC289" i="49"/>
  <c r="AL273" i="49"/>
  <c r="U273" i="49"/>
  <c r="BP273" i="49"/>
  <c r="DK289" i="49"/>
  <c r="N302" i="49"/>
  <c r="N284" i="49"/>
  <c r="N286" i="49" s="1"/>
  <c r="N295" i="49" s="1"/>
  <c r="J327" i="50"/>
  <c r="J329" i="50" s="1"/>
  <c r="H329" i="50" s="1"/>
  <c r="H325" i="50"/>
  <c r="EB289" i="50"/>
  <c r="CT289" i="50"/>
  <c r="N302" i="50"/>
  <c r="N284" i="50"/>
  <c r="N286" i="50" s="1"/>
  <c r="N295" i="50" s="1"/>
  <c r="DD302" i="50"/>
  <c r="DD284" i="50"/>
  <c r="DD286" i="50" s="1"/>
  <c r="DD295" i="50" s="1"/>
  <c r="AH302" i="50"/>
  <c r="AH284" i="50"/>
  <c r="AH286" i="50" s="1"/>
  <c r="AH295" i="50" s="1"/>
  <c r="L289" i="50"/>
  <c r="EA302" i="50"/>
  <c r="EA284" i="50"/>
  <c r="EA286" i="50" s="1"/>
  <c r="EA295" i="50" s="1"/>
  <c r="CL289" i="52"/>
  <c r="BY275" i="52"/>
  <c r="BP275" i="52"/>
  <c r="BG302" i="52"/>
  <c r="BG284" i="52"/>
  <c r="BG286" i="52" s="1"/>
  <c r="BG295" i="52" s="1"/>
  <c r="AX302" i="52"/>
  <c r="AX284" i="52"/>
  <c r="AX286" i="52" s="1"/>
  <c r="AX295" i="52" s="1"/>
  <c r="AO302" i="52"/>
  <c r="AO284" i="52"/>
  <c r="AO286" i="52" s="1"/>
  <c r="AO295" i="52" s="1"/>
  <c r="AF302" i="52"/>
  <c r="AF284" i="52"/>
  <c r="AF286" i="52" s="1"/>
  <c r="AF295" i="52" s="1"/>
  <c r="DL275" i="53"/>
  <c r="CU275" i="53"/>
  <c r="CD275" i="53"/>
  <c r="BM275" i="53"/>
  <c r="AV275" i="53"/>
  <c r="AB289" i="51"/>
  <c r="BC289" i="51"/>
  <c r="T284" i="51"/>
  <c r="T286" i="51" s="1"/>
  <c r="T295" i="51" s="1"/>
  <c r="T302" i="51"/>
  <c r="BA289" i="51"/>
  <c r="CT302" i="51"/>
  <c r="CT284" i="51"/>
  <c r="CT286" i="51" s="1"/>
  <c r="CT295" i="51" s="1"/>
  <c r="AF302" i="51"/>
  <c r="AF284" i="51"/>
  <c r="AF286" i="51" s="1"/>
  <c r="AF295" i="51" s="1"/>
  <c r="BG289" i="51"/>
  <c r="BY302" i="51"/>
  <c r="BY284" i="51"/>
  <c r="BY286" i="51" s="1"/>
  <c r="BY295" i="51" s="1"/>
  <c r="CC273" i="49"/>
  <c r="DT289" i="50"/>
  <c r="W302" i="50"/>
  <c r="W284" i="50"/>
  <c r="W286" i="50" s="1"/>
  <c r="W295" i="50" s="1"/>
  <c r="DF289" i="52"/>
  <c r="AN284" i="53"/>
  <c r="AN286" i="53" s="1"/>
  <c r="AN295" i="53" s="1"/>
  <c r="AN302" i="53"/>
  <c r="R302" i="51"/>
  <c r="R284" i="51"/>
  <c r="R286" i="51" s="1"/>
  <c r="R295" i="51" s="1"/>
  <c r="BU273" i="49"/>
  <c r="DX289" i="49"/>
  <c r="AI275" i="49"/>
  <c r="CD275" i="49"/>
  <c r="DY302" i="49"/>
  <c r="DY284" i="49"/>
  <c r="DY286" i="49" s="1"/>
  <c r="DY295" i="49" s="1"/>
  <c r="AZ289" i="49"/>
  <c r="CU289" i="49"/>
  <c r="CP302" i="49"/>
  <c r="CP284" i="49"/>
  <c r="CP286" i="49" s="1"/>
  <c r="CP295" i="49" s="1"/>
  <c r="CN275" i="50"/>
  <c r="R275" i="50"/>
  <c r="DP275" i="50"/>
  <c r="BO275" i="50"/>
  <c r="J289" i="52"/>
  <c r="DP289" i="52"/>
  <c r="CX289" i="52"/>
  <c r="CO289" i="52"/>
  <c r="CF289" i="52"/>
  <c r="AN289" i="53"/>
  <c r="CI289" i="53"/>
  <c r="AW302" i="53"/>
  <c r="AW284" i="53"/>
  <c r="AW286" i="53" s="1"/>
  <c r="AW295" i="53" s="1"/>
  <c r="CR284" i="53"/>
  <c r="CR286" i="53" s="1"/>
  <c r="CR295" i="53" s="1"/>
  <c r="CR302" i="53"/>
  <c r="S289" i="53"/>
  <c r="BV289" i="53"/>
  <c r="BO275" i="51"/>
  <c r="Q275" i="51"/>
  <c r="AI289" i="51"/>
  <c r="BR302" i="51"/>
  <c r="BR284" i="51"/>
  <c r="BR286" i="51" s="1"/>
  <c r="BR295" i="51" s="1"/>
  <c r="AQ275" i="49"/>
  <c r="AV289" i="50"/>
  <c r="DH289" i="53"/>
  <c r="DC302" i="51"/>
  <c r="DC284" i="51"/>
  <c r="DC286" i="51" s="1"/>
  <c r="DC295" i="51" s="1"/>
  <c r="DY289" i="49"/>
  <c r="DD275" i="49"/>
  <c r="CM302" i="49"/>
  <c r="CM284" i="49"/>
  <c r="CM286" i="49" s="1"/>
  <c r="CM295" i="49" s="1"/>
  <c r="N273" i="49"/>
  <c r="DU273" i="49"/>
  <c r="AN275" i="49"/>
  <c r="CI275" i="49"/>
  <c r="DV275" i="49"/>
  <c r="CO302" i="50"/>
  <c r="CO284" i="50"/>
  <c r="CO286" i="50" s="1"/>
  <c r="CO295" i="50" s="1"/>
  <c r="T275" i="50"/>
  <c r="J302" i="50"/>
  <c r="J284" i="50"/>
  <c r="H282" i="50"/>
  <c r="DH302" i="50"/>
  <c r="DH284" i="50"/>
  <c r="DH286" i="50" s="1"/>
  <c r="DH295" i="50" s="1"/>
  <c r="DM289" i="50"/>
  <c r="AI284" i="50"/>
  <c r="AI286" i="50" s="1"/>
  <c r="AI295" i="50" s="1"/>
  <c r="AI302" i="50"/>
  <c r="W275" i="52"/>
  <c r="AF289" i="53"/>
  <c r="CA289" i="53"/>
  <c r="AO275" i="53"/>
  <c r="CJ275" i="53"/>
  <c r="BN275" i="51"/>
  <c r="DV289" i="51"/>
  <c r="BJ275" i="51"/>
  <c r="BT273" i="49"/>
  <c r="CD273" i="49"/>
  <c r="CW289" i="52"/>
  <c r="CZ284" i="53"/>
  <c r="CZ286" i="53" s="1"/>
  <c r="CZ295" i="53" s="1"/>
  <c r="CZ302" i="53"/>
  <c r="DG289" i="51"/>
  <c r="J327" i="49"/>
  <c r="J329" i="49" s="1"/>
  <c r="H329" i="49" s="1"/>
  <c r="H325" i="49"/>
  <c r="AS302" i="49"/>
  <c r="AS284" i="49"/>
  <c r="AS286" i="49" s="1"/>
  <c r="AS295" i="49" s="1"/>
  <c r="CV302" i="49"/>
  <c r="CV284" i="49"/>
  <c r="CV286" i="49" s="1"/>
  <c r="CV295" i="49" s="1"/>
  <c r="W289" i="49"/>
  <c r="BR289" i="49"/>
  <c r="DM289" i="49"/>
  <c r="AF302" i="49"/>
  <c r="AF284" i="49"/>
  <c r="AF286" i="49" s="1"/>
  <c r="AF295" i="49" s="1"/>
  <c r="CA302" i="49"/>
  <c r="CA284" i="49"/>
  <c r="CA286" i="49" s="1"/>
  <c r="CA295" i="49" s="1"/>
  <c r="BJ302" i="49"/>
  <c r="BJ284" i="49"/>
  <c r="BJ286" i="49" s="1"/>
  <c r="BJ295" i="49" s="1"/>
  <c r="DF275" i="50"/>
  <c r="U275" i="50"/>
  <c r="DZ275" i="50"/>
  <c r="BE302" i="50"/>
  <c r="BE284" i="50"/>
  <c r="BE286" i="50" s="1"/>
  <c r="BE295" i="50" s="1"/>
  <c r="BG275" i="50"/>
  <c r="BS275" i="50"/>
  <c r="AS275" i="52"/>
  <c r="AJ302" i="52"/>
  <c r="AJ284" i="52"/>
  <c r="AJ286" i="52" s="1"/>
  <c r="AJ295" i="52" s="1"/>
  <c r="AA275" i="52"/>
  <c r="R275" i="52"/>
  <c r="BS275" i="52"/>
  <c r="CH275" i="52"/>
  <c r="AX275" i="53"/>
  <c r="CS275" i="53"/>
  <c r="EA289" i="53"/>
  <c r="BB302" i="53"/>
  <c r="BB284" i="53"/>
  <c r="BB286" i="53" s="1"/>
  <c r="BB295" i="53" s="1"/>
  <c r="CW302" i="53"/>
  <c r="CW284" i="53"/>
  <c r="CW286" i="53" s="1"/>
  <c r="CW295" i="53" s="1"/>
  <c r="BH289" i="51"/>
  <c r="CI289" i="51"/>
  <c r="AZ284" i="51"/>
  <c r="AZ286" i="51" s="1"/>
  <c r="AZ295" i="51" s="1"/>
  <c r="AZ302" i="51"/>
  <c r="DA289" i="51"/>
  <c r="M289" i="51"/>
  <c r="BL302" i="51"/>
  <c r="BL284" i="51"/>
  <c r="BL286" i="51" s="1"/>
  <c r="BL295" i="51" s="1"/>
  <c r="DJ275" i="51"/>
  <c r="BB275" i="49"/>
  <c r="AY302" i="52"/>
  <c r="AY284" i="52"/>
  <c r="AY286" i="52" s="1"/>
  <c r="AY295" i="52" s="1"/>
  <c r="N289" i="53"/>
  <c r="DU302" i="53"/>
  <c r="DU284" i="53"/>
  <c r="DU286" i="53" s="1"/>
  <c r="DU295" i="53" s="1"/>
  <c r="N302" i="51"/>
  <c r="N284" i="51"/>
  <c r="N286" i="51" s="1"/>
  <c r="N295" i="51" s="1"/>
  <c r="AK302" i="49"/>
  <c r="AK284" i="49"/>
  <c r="AK286" i="49" s="1"/>
  <c r="AK295" i="49" s="1"/>
  <c r="CN302" i="49"/>
  <c r="CN284" i="49"/>
  <c r="CN286" i="49" s="1"/>
  <c r="CN295" i="49" s="1"/>
  <c r="O289" i="49"/>
  <c r="BJ273" i="49"/>
  <c r="DE273" i="49"/>
  <c r="X275" i="49"/>
  <c r="BS275" i="49"/>
  <c r="CX275" i="50"/>
  <c r="M302" i="50"/>
  <c r="M284" i="50"/>
  <c r="M286" i="50" s="1"/>
  <c r="M295" i="50" s="1"/>
  <c r="DR275" i="50"/>
  <c r="AW275" i="50"/>
  <c r="AA275" i="50"/>
  <c r="S284" i="50"/>
  <c r="S286" i="50" s="1"/>
  <c r="S295" i="50" s="1"/>
  <c r="S302" i="50"/>
  <c r="AY289" i="52"/>
  <c r="AW289" i="52"/>
  <c r="AF289" i="52"/>
  <c r="N289" i="52"/>
  <c r="DY275" i="52"/>
  <c r="DP275" i="52"/>
  <c r="L275" i="53"/>
  <c r="DS284" i="53"/>
  <c r="DS286" i="53" s="1"/>
  <c r="DS295" i="53" s="1"/>
  <c r="DS302" i="53"/>
  <c r="AT289" i="53"/>
  <c r="CO289" i="53"/>
  <c r="BC302" i="53"/>
  <c r="BC284" i="53"/>
  <c r="BC286" i="53" s="1"/>
  <c r="BC295" i="53" s="1"/>
  <c r="DF302" i="53"/>
  <c r="DF284" i="53"/>
  <c r="DF286" i="53" s="1"/>
  <c r="DF295" i="53" s="1"/>
  <c r="AO289" i="53"/>
  <c r="J327" i="51"/>
  <c r="J329" i="51" s="1"/>
  <c r="H329" i="51" s="1"/>
  <c r="H325" i="51"/>
  <c r="CJ289" i="51"/>
  <c r="DG275" i="51"/>
  <c r="AX302" i="51"/>
  <c r="AX284" i="51"/>
  <c r="AX286" i="51" s="1"/>
  <c r="AX295" i="51" s="1"/>
  <c r="CW289" i="51"/>
  <c r="DW275" i="51"/>
  <c r="AT302" i="51"/>
  <c r="AT284" i="51"/>
  <c r="AT286" i="51" s="1"/>
  <c r="AT295" i="51" s="1"/>
  <c r="Q289" i="49"/>
  <c r="Z289" i="50"/>
  <c r="CU302" i="50"/>
  <c r="CU284" i="50"/>
  <c r="CU286" i="50" s="1"/>
  <c r="CU295" i="50" s="1"/>
  <c r="AP302" i="52"/>
  <c r="AP284" i="52"/>
  <c r="AP286" i="52" s="1"/>
  <c r="AP295" i="52" s="1"/>
  <c r="J265" i="53"/>
  <c r="H263" i="53"/>
  <c r="BW275" i="51"/>
  <c r="DA273" i="49"/>
  <c r="T302" i="49"/>
  <c r="T284" i="49"/>
  <c r="T286" i="49" s="1"/>
  <c r="T295" i="49" s="1"/>
  <c r="BO275" i="49"/>
  <c r="DJ275" i="49"/>
  <c r="AK289" i="49"/>
  <c r="CF289" i="49"/>
  <c r="EA273" i="49"/>
  <c r="DF302" i="49"/>
  <c r="DF284" i="49"/>
  <c r="DF286" i="49" s="1"/>
  <c r="DF295" i="49" s="1"/>
  <c r="AD275" i="50"/>
  <c r="DT275" i="50"/>
  <c r="AX275" i="50"/>
  <c r="DO275" i="50"/>
  <c r="CA289" i="52"/>
  <c r="CX302" i="52"/>
  <c r="CX284" i="52"/>
  <c r="CX286" i="52" s="1"/>
  <c r="CX295" i="52" s="1"/>
  <c r="DG302" i="52"/>
  <c r="DG284" i="52"/>
  <c r="DG286" i="52" s="1"/>
  <c r="DG295" i="52" s="1"/>
  <c r="EB302" i="53"/>
  <c r="EB284" i="53"/>
  <c r="EB286" i="53" s="1"/>
  <c r="EB295" i="53" s="1"/>
  <c r="BC289" i="53"/>
  <c r="CX289" i="53"/>
  <c r="Q302" i="53"/>
  <c r="Q284" i="53"/>
  <c r="Q286" i="53" s="1"/>
  <c r="Q295" i="53" s="1"/>
  <c r="BL275" i="53"/>
  <c r="DG275" i="53"/>
  <c r="CW275" i="51"/>
  <c r="AP275" i="51"/>
  <c r="DM275" i="51"/>
  <c r="AL275" i="51"/>
  <c r="BD275" i="49"/>
  <c r="AS302" i="50"/>
  <c r="AS284" i="50"/>
  <c r="AS286" i="50" s="1"/>
  <c r="AS295" i="50" s="1"/>
  <c r="DK275" i="52"/>
  <c r="CS289" i="49"/>
  <c r="BX275" i="49"/>
  <c r="DS275" i="49"/>
  <c r="AT289" i="49"/>
  <c r="CO289" i="49"/>
  <c r="BC302" i="49"/>
  <c r="BC284" i="49"/>
  <c r="BC286" i="49" s="1"/>
  <c r="BC295" i="49" s="1"/>
  <c r="BI302" i="50"/>
  <c r="BI284" i="50"/>
  <c r="BI286" i="50" s="1"/>
  <c r="BI295" i="50" s="1"/>
  <c r="CS302" i="50"/>
  <c r="CS284" i="50"/>
  <c r="CS286" i="50" s="1"/>
  <c r="CS295" i="50" s="1"/>
  <c r="P275" i="50"/>
  <c r="BK275" i="50"/>
  <c r="CG302" i="52"/>
  <c r="CG284" i="52"/>
  <c r="CG286" i="52" s="1"/>
  <c r="CG295" i="52" s="1"/>
  <c r="BX302" i="52"/>
  <c r="BX284" i="52"/>
  <c r="BX286" i="52" s="1"/>
  <c r="BX295" i="52" s="1"/>
  <c r="BO275" i="52"/>
  <c r="BF275" i="52"/>
  <c r="AW275" i="52"/>
  <c r="AN275" i="52"/>
  <c r="AQ275" i="53"/>
  <c r="CL275" i="53"/>
  <c r="AD302" i="53"/>
  <c r="AD284" i="53"/>
  <c r="AD286" i="53" s="1"/>
  <c r="AD295" i="53" s="1"/>
  <c r="BY275" i="53"/>
  <c r="CV289" i="51"/>
  <c r="DW289" i="51"/>
  <c r="CN284" i="51"/>
  <c r="CN286" i="51" s="1"/>
  <c r="CN295" i="51" s="1"/>
  <c r="CN302" i="51"/>
  <c r="AA302" i="51"/>
  <c r="AA284" i="51"/>
  <c r="AA286" i="51" s="1"/>
  <c r="AA295" i="51" s="1"/>
  <c r="BY289" i="51"/>
  <c r="DD302" i="51"/>
  <c r="DD284" i="51"/>
  <c r="DD286" i="51" s="1"/>
  <c r="DD295" i="51" s="1"/>
  <c r="AM275" i="51"/>
  <c r="BF289" i="51"/>
  <c r="DC302" i="49"/>
  <c r="DC284" i="49"/>
  <c r="DC286" i="49" s="1"/>
  <c r="DC295" i="49" s="1"/>
  <c r="DC273" i="49"/>
  <c r="DX275" i="50"/>
  <c r="DQ302" i="53"/>
  <c r="DQ284" i="53"/>
  <c r="DQ286" i="53" s="1"/>
  <c r="DQ295" i="53" s="1"/>
  <c r="AY289" i="51"/>
  <c r="BY302" i="49"/>
  <c r="BY284" i="49"/>
  <c r="BY286" i="49" s="1"/>
  <c r="BY295" i="49" s="1"/>
  <c r="P273" i="49"/>
  <c r="DK302" i="49"/>
  <c r="DK284" i="49"/>
  <c r="DK286" i="49" s="1"/>
  <c r="DK295" i="49" s="1"/>
  <c r="AL289" i="49"/>
  <c r="U289" i="49"/>
  <c r="BP289" i="49"/>
  <c r="AY273" i="49"/>
  <c r="DN275" i="49"/>
  <c r="DM275" i="50"/>
  <c r="AR275" i="50"/>
  <c r="BT275" i="50"/>
  <c r="CA275" i="50"/>
  <c r="AE275" i="50"/>
  <c r="M275" i="52"/>
  <c r="DN289" i="52"/>
  <c r="AL275" i="52"/>
  <c r="AU275" i="52"/>
  <c r="DL302" i="53"/>
  <c r="DL284" i="53"/>
  <c r="DL286" i="53" s="1"/>
  <c r="DL295" i="53" s="1"/>
  <c r="CU284" i="53"/>
  <c r="CU286" i="53" s="1"/>
  <c r="CU295" i="53" s="1"/>
  <c r="CU302" i="53"/>
  <c r="CD302" i="53"/>
  <c r="CD284" i="53"/>
  <c r="CD286" i="53" s="1"/>
  <c r="CD295" i="53" s="1"/>
  <c r="BM302" i="53"/>
  <c r="BM284" i="53"/>
  <c r="BM286" i="53" s="1"/>
  <c r="BM295" i="53" s="1"/>
  <c r="AV284" i="53"/>
  <c r="AV286" i="53" s="1"/>
  <c r="AV295" i="53" s="1"/>
  <c r="AV302" i="53"/>
  <c r="Z289" i="53"/>
  <c r="Q289" i="53"/>
  <c r="DK275" i="51"/>
  <c r="CL275" i="51"/>
  <c r="AG275" i="51"/>
  <c r="CH275" i="51"/>
  <c r="M275" i="51"/>
  <c r="AD273" i="49"/>
  <c r="BR275" i="50"/>
  <c r="AU275" i="50"/>
  <c r="AG275" i="52"/>
  <c r="DU275" i="49"/>
  <c r="DX273" i="49"/>
  <c r="CY273" i="49"/>
  <c r="R284" i="49"/>
  <c r="R286" i="49" s="1"/>
  <c r="R295" i="49" s="1"/>
  <c r="R302" i="49"/>
  <c r="BM275" i="49"/>
  <c r="DH275" i="49"/>
  <c r="AI273" i="49"/>
  <c r="DL289" i="50"/>
  <c r="CD289" i="50"/>
  <c r="CK289" i="50"/>
  <c r="CN302" i="50"/>
  <c r="CN284" i="50"/>
  <c r="CN286" i="50" s="1"/>
  <c r="CN295" i="50" s="1"/>
  <c r="R302" i="50"/>
  <c r="R284" i="50"/>
  <c r="R286" i="50" s="1"/>
  <c r="R295" i="50" s="1"/>
  <c r="DP302" i="50"/>
  <c r="DP284" i="50"/>
  <c r="DP286" i="50" s="1"/>
  <c r="DP295" i="50" s="1"/>
  <c r="BO284" i="50"/>
  <c r="BO286" i="50" s="1"/>
  <c r="BO295" i="50" s="1"/>
  <c r="BO302" i="50"/>
  <c r="BW289" i="52"/>
  <c r="AU289" i="52"/>
  <c r="BC275" i="52"/>
  <c r="BZ302" i="52"/>
  <c r="BZ284" i="52"/>
  <c r="BZ286" i="52" s="1"/>
  <c r="BZ295" i="52" s="1"/>
  <c r="CV275" i="53"/>
  <c r="AF275" i="53"/>
  <c r="CA275" i="53"/>
  <c r="DY289" i="53"/>
  <c r="AV289" i="51"/>
  <c r="AD289" i="51"/>
  <c r="BO302" i="51"/>
  <c r="BO284" i="51"/>
  <c r="BO286" i="51" s="1"/>
  <c r="BO295" i="51" s="1"/>
  <c r="J265" i="51"/>
  <c r="H263" i="51"/>
  <c r="CA302" i="51"/>
  <c r="CA284" i="51"/>
  <c r="CA286" i="51" s="1"/>
  <c r="CA295" i="51" s="1"/>
  <c r="DR289" i="51"/>
  <c r="Z284" i="49"/>
  <c r="Z286" i="49" s="1"/>
  <c r="Z295" i="49" s="1"/>
  <c r="Z302" i="49"/>
  <c r="BH302" i="52"/>
  <c r="BH284" i="52"/>
  <c r="BH286" i="52" s="1"/>
  <c r="BH295" i="52" s="1"/>
  <c r="K275" i="51"/>
  <c r="DY273" i="49"/>
  <c r="AR302" i="49"/>
  <c r="AR284" i="49"/>
  <c r="AR286" i="49" s="1"/>
  <c r="AR295" i="49" s="1"/>
  <c r="CM275" i="49"/>
  <c r="N289" i="49"/>
  <c r="DU289" i="49"/>
  <c r="AN302" i="49"/>
  <c r="AN284" i="49"/>
  <c r="AN286" i="49" s="1"/>
  <c r="AN295" i="49" s="1"/>
  <c r="CI302" i="49"/>
  <c r="CI284" i="49"/>
  <c r="CI286" i="49" s="1"/>
  <c r="CI295" i="49" s="1"/>
  <c r="DV302" i="49"/>
  <c r="DV284" i="49"/>
  <c r="DV286" i="49" s="1"/>
  <c r="DV295" i="49" s="1"/>
  <c r="CR289" i="50"/>
  <c r="AR289" i="50"/>
  <c r="DI289" i="50"/>
  <c r="CO275" i="50"/>
  <c r="T302" i="50"/>
  <c r="T284" i="50"/>
  <c r="T286" i="50" s="1"/>
  <c r="T295" i="50" s="1"/>
  <c r="DY302" i="50"/>
  <c r="DY284" i="50"/>
  <c r="DY286" i="50" s="1"/>
  <c r="DY295" i="50" s="1"/>
  <c r="AV275" i="50"/>
  <c r="CE275" i="50"/>
  <c r="BO289" i="52"/>
  <c r="BM289" i="52"/>
  <c r="AV289" i="52"/>
  <c r="AM289" i="52"/>
  <c r="AD289" i="52"/>
  <c r="U289" i="52"/>
  <c r="L289" i="52"/>
  <c r="W302" i="52"/>
  <c r="W284" i="52"/>
  <c r="W286" i="52" s="1"/>
  <c r="W295" i="52" s="1"/>
  <c r="AT275" i="52"/>
  <c r="CN275" i="53"/>
  <c r="DV289" i="53"/>
  <c r="AO302" i="53"/>
  <c r="AO284" i="53"/>
  <c r="AO286" i="53" s="1"/>
  <c r="AO295" i="53" s="1"/>
  <c r="CJ284" i="53"/>
  <c r="CJ286" i="53" s="1"/>
  <c r="CJ295" i="53" s="1"/>
  <c r="CJ302" i="53"/>
  <c r="K289" i="53"/>
  <c r="BN289" i="53"/>
  <c r="DQ289" i="53"/>
  <c r="CZ289" i="51"/>
  <c r="DQ289" i="51"/>
  <c r="Q289" i="51"/>
  <c r="BN302" i="51"/>
  <c r="BN284" i="51"/>
  <c r="BN286" i="51" s="1"/>
  <c r="BN295" i="51" s="1"/>
  <c r="V289" i="51"/>
  <c r="BJ302" i="51"/>
  <c r="BJ284" i="51"/>
  <c r="BJ286" i="51" s="1"/>
  <c r="BJ295" i="51" s="1"/>
  <c r="BT289" i="49"/>
  <c r="CD289" i="49"/>
  <c r="K289" i="50"/>
  <c r="X275" i="52"/>
  <c r="CI275" i="53"/>
  <c r="CD275" i="51"/>
  <c r="DQ289" i="49"/>
  <c r="CV275" i="49"/>
  <c r="CE302" i="49"/>
  <c r="CE284" i="49"/>
  <c r="CE286" i="49" s="1"/>
  <c r="CE295" i="49" s="1"/>
  <c r="DZ284" i="49"/>
  <c r="DZ286" i="49" s="1"/>
  <c r="DZ295" i="49" s="1"/>
  <c r="DZ302" i="49"/>
  <c r="BA273" i="49"/>
  <c r="CV273" i="49"/>
  <c r="O275" i="49"/>
  <c r="DZ273" i="49"/>
  <c r="DV289" i="50"/>
  <c r="CE289" i="50"/>
  <c r="DF302" i="50"/>
  <c r="DF284" i="50"/>
  <c r="DF286" i="50" s="1"/>
  <c r="DF295" i="50" s="1"/>
  <c r="U302" i="50"/>
  <c r="U284" i="50"/>
  <c r="U286" i="50" s="1"/>
  <c r="U295" i="50" s="1"/>
  <c r="DZ302" i="50"/>
  <c r="DZ284" i="50"/>
  <c r="DZ286" i="50" s="1"/>
  <c r="DZ295" i="50" s="1"/>
  <c r="BE275" i="50"/>
  <c r="BG284" i="50"/>
  <c r="BG286" i="50" s="1"/>
  <c r="BG295" i="50" s="1"/>
  <c r="BG302" i="50"/>
  <c r="BS302" i="50"/>
  <c r="BS284" i="50"/>
  <c r="BS286" i="50" s="1"/>
  <c r="BS295" i="50" s="1"/>
  <c r="BF289" i="52"/>
  <c r="AS302" i="52"/>
  <c r="AS284" i="52"/>
  <c r="AS286" i="52" s="1"/>
  <c r="AS295" i="52" s="1"/>
  <c r="AJ275" i="52"/>
  <c r="AA302" i="52"/>
  <c r="AA284" i="52"/>
  <c r="AA286" i="52" s="1"/>
  <c r="AA295" i="52" s="1"/>
  <c r="R302" i="52"/>
  <c r="R284" i="52"/>
  <c r="R286" i="52" s="1"/>
  <c r="R295" i="52" s="1"/>
  <c r="EB289" i="52"/>
  <c r="BS302" i="52"/>
  <c r="BS284" i="52"/>
  <c r="BS286" i="52" s="1"/>
  <c r="BS295" i="52" s="1"/>
  <c r="J256" i="52"/>
  <c r="H254" i="52"/>
  <c r="CJ289" i="53"/>
  <c r="AX302" i="53"/>
  <c r="AX284" i="53"/>
  <c r="AX286" i="53" s="1"/>
  <c r="AX295" i="53" s="1"/>
  <c r="CS302" i="53"/>
  <c r="CS284" i="53"/>
  <c r="CS286" i="53" s="1"/>
  <c r="CS295" i="53" s="1"/>
  <c r="T289" i="53"/>
  <c r="BO273" i="53"/>
  <c r="DR289" i="53"/>
  <c r="AK275" i="53"/>
  <c r="DP275" i="51"/>
  <c r="EB275" i="51"/>
  <c r="BM302" i="51"/>
  <c r="BM284" i="51"/>
  <c r="BM286" i="51" s="1"/>
  <c r="BM295" i="51" s="1"/>
  <c r="DF289" i="51"/>
  <c r="DJ302" i="51"/>
  <c r="DJ284" i="51"/>
  <c r="DJ286" i="51" s="1"/>
  <c r="DJ295" i="51" s="1"/>
  <c r="BB302" i="49"/>
  <c r="BB284" i="49"/>
  <c r="BB286" i="49" s="1"/>
  <c r="BB295" i="49" s="1"/>
  <c r="DA289" i="50"/>
  <c r="CS275" i="52"/>
  <c r="DI289" i="49"/>
  <c r="CN275" i="49"/>
  <c r="BW302" i="49"/>
  <c r="BW284" i="49"/>
  <c r="BW286" i="49" s="1"/>
  <c r="BW295" i="49" s="1"/>
  <c r="BJ289" i="49"/>
  <c r="DE289" i="49"/>
  <c r="X302" i="49"/>
  <c r="X284" i="49"/>
  <c r="X286" i="49" s="1"/>
  <c r="X295" i="49" s="1"/>
  <c r="BS302" i="49"/>
  <c r="BS284" i="49"/>
  <c r="BS286" i="49" s="1"/>
  <c r="BS295" i="49" s="1"/>
  <c r="BN273" i="49"/>
  <c r="DN289" i="50"/>
  <c r="BW289" i="50"/>
  <c r="CX302" i="50"/>
  <c r="CX284" i="50"/>
  <c r="CX286" i="50" s="1"/>
  <c r="CX295" i="50" s="1"/>
  <c r="M275" i="50"/>
  <c r="DR302" i="50"/>
  <c r="DR284" i="50"/>
  <c r="DR286" i="50" s="1"/>
  <c r="DR295" i="50" s="1"/>
  <c r="AW302" i="50"/>
  <c r="AW284" i="50"/>
  <c r="AW286" i="50" s="1"/>
  <c r="AW295" i="50" s="1"/>
  <c r="AA284" i="50"/>
  <c r="AA286" i="50" s="1"/>
  <c r="AA295" i="50" s="1"/>
  <c r="AA302" i="50"/>
  <c r="DW275" i="50"/>
  <c r="CW302" i="52"/>
  <c r="CW284" i="52"/>
  <c r="CW286" i="52" s="1"/>
  <c r="CW295" i="52" s="1"/>
  <c r="CN302" i="52"/>
  <c r="CN284" i="52"/>
  <c r="CN286" i="52" s="1"/>
  <c r="CN295" i="52" s="1"/>
  <c r="CE275" i="52"/>
  <c r="BV275" i="52"/>
  <c r="DY302" i="52"/>
  <c r="DY284" i="52"/>
  <c r="DY286" i="52" s="1"/>
  <c r="DY295" i="52" s="1"/>
  <c r="DP302" i="52"/>
  <c r="DP284" i="52"/>
  <c r="DP286" i="52" s="1"/>
  <c r="DP295" i="52" s="1"/>
  <c r="L302" i="53"/>
  <c r="L284" i="53"/>
  <c r="L286" i="53" s="1"/>
  <c r="L295" i="53" s="1"/>
  <c r="BG275" i="53"/>
  <c r="DB275" i="53"/>
  <c r="AT275" i="53"/>
  <c r="CO302" i="53"/>
  <c r="CO284" i="53"/>
  <c r="CO286" i="53" s="1"/>
  <c r="CO295" i="53" s="1"/>
  <c r="DI302" i="51"/>
  <c r="DI284" i="51"/>
  <c r="DI286" i="51" s="1"/>
  <c r="DI295" i="51" s="1"/>
  <c r="AQ275" i="51"/>
  <c r="CX289" i="51"/>
  <c r="DY302" i="51"/>
  <c r="DY284" i="51"/>
  <c r="DY286" i="51" s="1"/>
  <c r="DY295" i="51" s="1"/>
  <c r="BC302" i="51"/>
  <c r="BC284" i="51"/>
  <c r="BC286" i="51" s="1"/>
  <c r="BC295" i="51" s="1"/>
  <c r="Q273" i="49"/>
  <c r="CV275" i="50"/>
  <c r="CJ275" i="52"/>
  <c r="J302" i="53"/>
  <c r="J284" i="53"/>
  <c r="H282" i="53"/>
  <c r="BW302" i="51"/>
  <c r="BW284" i="51"/>
  <c r="BW286" i="51" s="1"/>
  <c r="BW295" i="51" s="1"/>
  <c r="AO289" i="49"/>
  <c r="T275" i="49"/>
  <c r="AX284" i="49"/>
  <c r="AX286" i="49" s="1"/>
  <c r="AX295" i="49" s="1"/>
  <c r="AX302" i="49"/>
  <c r="CS275" i="49"/>
  <c r="T273" i="49"/>
  <c r="EA289" i="49"/>
  <c r="AT289" i="50"/>
  <c r="DJ289" i="50"/>
  <c r="AD302" i="50"/>
  <c r="AD284" i="50"/>
  <c r="AD286" i="50" s="1"/>
  <c r="AD295" i="50" s="1"/>
  <c r="DT302" i="50"/>
  <c r="DT284" i="50"/>
  <c r="DT286" i="50" s="1"/>
  <c r="DT295" i="50" s="1"/>
  <c r="AX302" i="50"/>
  <c r="AX284" i="50"/>
  <c r="AX286" i="50" s="1"/>
  <c r="AX295" i="50" s="1"/>
  <c r="AG289" i="50"/>
  <c r="DO302" i="50"/>
  <c r="DO284" i="50"/>
  <c r="DO286" i="50" s="1"/>
  <c r="DO295" i="50" s="1"/>
  <c r="CQ289" i="50"/>
  <c r="DC289" i="52"/>
  <c r="DA289" i="52"/>
  <c r="CJ289" i="52"/>
  <c r="BR289" i="52"/>
  <c r="BI289" i="52"/>
  <c r="AZ289" i="52"/>
  <c r="CX275" i="52"/>
  <c r="BP275" i="53"/>
  <c r="DK275" i="53"/>
  <c r="BL284" i="53"/>
  <c r="BL286" i="53" s="1"/>
  <c r="BL295" i="53" s="1"/>
  <c r="BL302" i="53"/>
  <c r="DG284" i="53"/>
  <c r="DG286" i="53" s="1"/>
  <c r="DG295" i="53" s="1"/>
  <c r="DG302" i="53"/>
  <c r="AP289" i="53"/>
  <c r="CS289" i="53"/>
  <c r="CB289" i="51"/>
  <c r="CD289" i="51"/>
  <c r="CW302" i="51"/>
  <c r="CW284" i="51"/>
  <c r="CW286" i="51" s="1"/>
  <c r="CW295" i="51" s="1"/>
  <c r="AP302" i="51"/>
  <c r="AP284" i="51"/>
  <c r="AP286" i="51" s="1"/>
  <c r="AP295" i="51" s="1"/>
  <c r="CK289" i="51"/>
  <c r="DM302" i="51"/>
  <c r="DM284" i="51"/>
  <c r="DM286" i="51" s="1"/>
  <c r="DM295" i="51" s="1"/>
  <c r="AL302" i="51"/>
  <c r="AL284" i="51"/>
  <c r="AL286" i="51" s="1"/>
  <c r="AL295" i="51" s="1"/>
  <c r="BD302" i="49"/>
  <c r="BD284" i="49"/>
  <c r="BD286" i="49" s="1"/>
  <c r="BD295" i="49" s="1"/>
  <c r="AS275" i="50"/>
  <c r="DK302" i="52"/>
  <c r="DK284" i="52"/>
  <c r="DK286" i="52" s="1"/>
  <c r="DK295" i="52" s="1"/>
  <c r="CQ289" i="53"/>
  <c r="DP289" i="51"/>
  <c r="CS273" i="49"/>
  <c r="L302" i="49"/>
  <c r="L284" i="49"/>
  <c r="L286" i="49" s="1"/>
  <c r="L295" i="49" s="1"/>
  <c r="BG302" i="49"/>
  <c r="BG284" i="49"/>
  <c r="BG286" i="49" s="1"/>
  <c r="BG295" i="49" s="1"/>
  <c r="DB284" i="49"/>
  <c r="DB286" i="49" s="1"/>
  <c r="DB295" i="49" s="1"/>
  <c r="DB302" i="49"/>
  <c r="AC273" i="49"/>
  <c r="BX273" i="49"/>
  <c r="DS273" i="49"/>
  <c r="AT275" i="49"/>
  <c r="BL289" i="50"/>
  <c r="DS289" i="50"/>
  <c r="AD289" i="50"/>
  <c r="BI275" i="50"/>
  <c r="CC289" i="50"/>
  <c r="CS275" i="50"/>
  <c r="P302" i="50"/>
  <c r="P284" i="50"/>
  <c r="P286" i="50" s="1"/>
  <c r="P295" i="50" s="1"/>
  <c r="BK302" i="50"/>
  <c r="BK284" i="50"/>
  <c r="BK286" i="50" s="1"/>
  <c r="BK295" i="50" s="1"/>
  <c r="CT289" i="52"/>
  <c r="CG275" i="52"/>
  <c r="BX275" i="52"/>
  <c r="BO302" i="52"/>
  <c r="BO284" i="52"/>
  <c r="BO286" i="52" s="1"/>
  <c r="BO295" i="52" s="1"/>
  <c r="BF302" i="52"/>
  <c r="BF284" i="52"/>
  <c r="BF286" i="52" s="1"/>
  <c r="BF295" i="52" s="1"/>
  <c r="AW302" i="52"/>
  <c r="AW284" i="52"/>
  <c r="AW286" i="52" s="1"/>
  <c r="AW295" i="52" s="1"/>
  <c r="AN302" i="52"/>
  <c r="AN284" i="52"/>
  <c r="AN286" i="52" s="1"/>
  <c r="AN295" i="52" s="1"/>
  <c r="DX289" i="53"/>
  <c r="AQ284" i="53"/>
  <c r="AQ286" i="53" s="1"/>
  <c r="AQ295" i="53" s="1"/>
  <c r="AQ302" i="53"/>
  <c r="CL302" i="53"/>
  <c r="CL284" i="53"/>
  <c r="CL286" i="53" s="1"/>
  <c r="CL295" i="53" s="1"/>
  <c r="M289" i="53"/>
  <c r="BH289" i="53"/>
  <c r="DC289" i="53"/>
  <c r="AD275" i="53"/>
  <c r="BY302" i="53"/>
  <c r="BY284" i="53"/>
  <c r="BY286" i="53" s="1"/>
  <c r="BY295" i="53" s="1"/>
  <c r="AB275" i="51"/>
  <c r="DE275" i="51"/>
  <c r="AN275" i="51"/>
  <c r="CG275" i="51"/>
  <c r="DC275" i="49"/>
  <c r="DC289" i="49"/>
  <c r="DX302" i="50"/>
  <c r="DX284" i="50"/>
  <c r="DX286" i="50" s="1"/>
  <c r="DX295" i="50" s="1"/>
  <c r="DD275" i="53"/>
  <c r="CI302" i="51"/>
  <c r="CI284" i="51"/>
  <c r="CI286" i="51" s="1"/>
  <c r="CI295" i="51" s="1"/>
  <c r="M275" i="49"/>
  <c r="P289" i="49"/>
  <c r="DK275" i="49"/>
  <c r="CT284" i="49"/>
  <c r="CT286" i="49" s="1"/>
  <c r="CT295" i="49" s="1"/>
  <c r="CT302" i="49"/>
  <c r="CC275" i="49"/>
  <c r="DX275" i="49"/>
  <c r="AY289" i="49"/>
  <c r="DN302" i="49"/>
  <c r="DN284" i="49"/>
  <c r="DN286" i="49" s="1"/>
  <c r="DN295" i="49" s="1"/>
  <c r="DP289" i="50"/>
  <c r="BP289" i="50"/>
  <c r="AH289" i="50"/>
  <c r="DM302" i="50"/>
  <c r="DM284" i="50"/>
  <c r="DM286" i="50" s="1"/>
  <c r="DM295" i="50" s="1"/>
  <c r="AR302" i="50"/>
  <c r="AR284" i="50"/>
  <c r="AR286" i="50" s="1"/>
  <c r="AR295" i="50" s="1"/>
  <c r="AK289" i="50"/>
  <c r="BT302" i="50"/>
  <c r="BT284" i="50"/>
  <c r="BT286" i="50" s="1"/>
  <c r="BT295" i="50" s="1"/>
  <c r="CA302" i="50"/>
  <c r="CA284" i="50"/>
  <c r="CA286" i="50" s="1"/>
  <c r="CA295" i="50" s="1"/>
  <c r="AE302" i="50"/>
  <c r="AE284" i="50"/>
  <c r="AE286" i="50" s="1"/>
  <c r="AE295" i="50" s="1"/>
  <c r="Z289" i="52"/>
  <c r="M302" i="52"/>
  <c r="M284" i="52"/>
  <c r="M286" i="52" s="1"/>
  <c r="M295" i="52" s="1"/>
  <c r="DW289" i="52"/>
  <c r="DE289" i="52"/>
  <c r="CV289" i="52"/>
  <c r="AL302" i="52"/>
  <c r="AL284" i="52"/>
  <c r="AL286" i="52" s="1"/>
  <c r="AL295" i="52" s="1"/>
  <c r="AU302" i="52"/>
  <c r="AU284" i="52"/>
  <c r="AU286" i="52" s="1"/>
  <c r="AU295" i="52" s="1"/>
  <c r="AZ275" i="53"/>
  <c r="AI275" i="53"/>
  <c r="R275" i="53"/>
  <c r="CQ275" i="53"/>
  <c r="CH275" i="53"/>
  <c r="BQ275" i="53"/>
  <c r="DX289" i="51"/>
  <c r="DK302" i="51"/>
  <c r="DK284" i="51"/>
  <c r="DK286" i="51" s="1"/>
  <c r="DK295" i="51" s="1"/>
  <c r="BB289" i="51"/>
  <c r="CL302" i="51"/>
  <c r="CL284" i="51"/>
  <c r="CL286" i="51" s="1"/>
  <c r="CL295" i="51" s="1"/>
  <c r="AG302" i="51"/>
  <c r="AG284" i="51"/>
  <c r="AG286" i="51" s="1"/>
  <c r="AG295" i="51" s="1"/>
  <c r="BI289" i="51"/>
  <c r="CH302" i="51"/>
  <c r="CH284" i="51"/>
  <c r="CH286" i="51" s="1"/>
  <c r="CH295" i="51" s="1"/>
  <c r="M302" i="51"/>
  <c r="M284" i="51"/>
  <c r="M286" i="51" s="1"/>
  <c r="M295" i="51" s="1"/>
  <c r="AD289" i="49"/>
  <c r="BR302" i="50"/>
  <c r="BR284" i="50"/>
  <c r="BR286" i="50" s="1"/>
  <c r="BR295" i="50" s="1"/>
  <c r="AU302" i="50"/>
  <c r="AU284" i="50"/>
  <c r="AU286" i="50" s="1"/>
  <c r="AU295" i="50" s="1"/>
  <c r="AG302" i="52"/>
  <c r="AG284" i="52"/>
  <c r="AG286" i="52" s="1"/>
  <c r="AG295" i="52" s="1"/>
  <c r="AA289" i="53"/>
  <c r="AW289" i="51"/>
  <c r="DU302" i="49"/>
  <c r="DU284" i="49"/>
  <c r="DU286" i="49" s="1"/>
  <c r="DU295" i="49" s="1"/>
  <c r="BL289" i="49"/>
  <c r="CY289" i="49"/>
  <c r="R275" i="49"/>
  <c r="BM284" i="49"/>
  <c r="BM286" i="49" s="1"/>
  <c r="BM295" i="49" s="1"/>
  <c r="BM302" i="49"/>
  <c r="DH302" i="49"/>
  <c r="DH284" i="49"/>
  <c r="DH286" i="49" s="1"/>
  <c r="DH295" i="49" s="1"/>
  <c r="AI289" i="49"/>
  <c r="R273" i="49"/>
  <c r="CW302" i="50"/>
  <c r="CW284" i="50"/>
  <c r="CW286" i="50" s="1"/>
  <c r="CW295" i="50" s="1"/>
  <c r="AB275" i="50"/>
  <c r="BD275" i="50"/>
  <c r="DK275" i="50"/>
  <c r="BU289" i="52"/>
  <c r="BD289" i="52"/>
  <c r="AL289" i="52"/>
  <c r="AC289" i="52"/>
  <c r="T289" i="52"/>
  <c r="BC302" i="52"/>
  <c r="BC284" i="52"/>
  <c r="BC286" i="52" s="1"/>
  <c r="BC295" i="52" s="1"/>
  <c r="BZ275" i="52"/>
  <c r="CV302" i="53"/>
  <c r="CV284" i="53"/>
  <c r="CV286" i="53" s="1"/>
  <c r="CV295" i="53" s="1"/>
  <c r="W289" i="53"/>
  <c r="BR289" i="53"/>
  <c r="DM289" i="53"/>
  <c r="AF284" i="53"/>
  <c r="AF286" i="53" s="1"/>
  <c r="AF295" i="53" s="1"/>
  <c r="AF302" i="53"/>
  <c r="CA302" i="53"/>
  <c r="CA284" i="53"/>
  <c r="CA286" i="53" s="1"/>
  <c r="CA295" i="53" s="1"/>
  <c r="BP275" i="51"/>
  <c r="J302" i="51"/>
  <c r="J284" i="51"/>
  <c r="H282" i="51"/>
  <c r="AK289" i="51"/>
  <c r="CA275" i="51"/>
  <c r="Z275" i="49"/>
  <c r="BH275" i="52"/>
  <c r="AE289" i="53"/>
  <c r="K302" i="51"/>
  <c r="K284" i="51"/>
  <c r="K286" i="51" s="1"/>
  <c r="K295" i="51" s="1"/>
  <c r="BM289" i="49"/>
  <c r="AR275" i="49"/>
  <c r="AA302" i="49"/>
  <c r="AA284" i="49"/>
  <c r="AA286" i="49" s="1"/>
  <c r="AA295" i="49" s="1"/>
  <c r="BV284" i="49"/>
  <c r="BV286" i="49" s="1"/>
  <c r="BV295" i="49" s="1"/>
  <c r="BV302" i="49"/>
  <c r="BI273" i="49"/>
  <c r="DD273" i="49"/>
  <c r="W275" i="49"/>
  <c r="DN275" i="50"/>
  <c r="AC302" i="50"/>
  <c r="AC284" i="50"/>
  <c r="AC286" i="50" s="1"/>
  <c r="AC295" i="50" s="1"/>
  <c r="DY275" i="50"/>
  <c r="AV302" i="50"/>
  <c r="AV284" i="50"/>
  <c r="AV286" i="50" s="1"/>
  <c r="AV295" i="50" s="1"/>
  <c r="CE302" i="50"/>
  <c r="CE284" i="50"/>
  <c r="CE286" i="50" s="1"/>
  <c r="CE295" i="50" s="1"/>
  <c r="DM302" i="52"/>
  <c r="DM284" i="52"/>
  <c r="DM286" i="52" s="1"/>
  <c r="DM295" i="52" s="1"/>
  <c r="DD302" i="52"/>
  <c r="DD284" i="52"/>
  <c r="DD286" i="52" s="1"/>
  <c r="DD295" i="52" s="1"/>
  <c r="CU275" i="52"/>
  <c r="CL275" i="52"/>
  <c r="CC275" i="52"/>
  <c r="BT275" i="52"/>
  <c r="BK275" i="52"/>
  <c r="AT302" i="52"/>
  <c r="AT284" i="52"/>
  <c r="AT286" i="52" s="1"/>
  <c r="AT295" i="52" s="1"/>
  <c r="CN302" i="53"/>
  <c r="CN284" i="53"/>
  <c r="CN286" i="53" s="1"/>
  <c r="CN295" i="53" s="1"/>
  <c r="O289" i="53"/>
  <c r="X275" i="53"/>
  <c r="BS275" i="53"/>
  <c r="DV275" i="53"/>
  <c r="BG275" i="51"/>
  <c r="BS302" i="51"/>
  <c r="BS284" i="51"/>
  <c r="BS286" i="51" s="1"/>
  <c r="BS295" i="51" s="1"/>
  <c r="DG273" i="49"/>
  <c r="V275" i="49"/>
  <c r="X302" i="52"/>
  <c r="X284" i="52"/>
  <c r="X286" i="52" s="1"/>
  <c r="X295" i="52" s="1"/>
  <c r="CI302" i="53"/>
  <c r="CI284" i="53"/>
  <c r="CI286" i="53" s="1"/>
  <c r="CI295" i="53" s="1"/>
  <c r="CD302" i="51"/>
  <c r="CD284" i="51"/>
  <c r="CD286" i="51" s="1"/>
  <c r="CD295" i="51" s="1"/>
  <c r="DQ273" i="49"/>
  <c r="AJ302" i="49"/>
  <c r="AJ284" i="49"/>
  <c r="AJ286" i="49" s="1"/>
  <c r="AJ295" i="49" s="1"/>
  <c r="CE275" i="49"/>
  <c r="DZ275" i="49"/>
  <c r="BA289" i="49"/>
  <c r="CV289" i="49"/>
  <c r="O302" i="49"/>
  <c r="O284" i="49"/>
  <c r="O286" i="49" s="1"/>
  <c r="O295" i="49" s="1"/>
  <c r="DZ289" i="49"/>
  <c r="AT275" i="50"/>
  <c r="BN275" i="50"/>
  <c r="CH289" i="52"/>
  <c r="AG275" i="53"/>
  <c r="CB275" i="53"/>
  <c r="BO289" i="53"/>
  <c r="AK302" i="53"/>
  <c r="AK284" i="53"/>
  <c r="AK286" i="53" s="1"/>
  <c r="AK295" i="53" s="1"/>
  <c r="DP284" i="51"/>
  <c r="DP286" i="51" s="1"/>
  <c r="DP295" i="51" s="1"/>
  <c r="DP302" i="51"/>
  <c r="W289" i="51"/>
  <c r="DB289" i="51"/>
  <c r="EB284" i="51"/>
  <c r="EB286" i="51" s="1"/>
  <c r="EB295" i="51" s="1"/>
  <c r="EB302" i="51"/>
  <c r="BM275" i="51"/>
  <c r="DI289" i="51"/>
  <c r="DV275" i="51"/>
  <c r="AS275" i="51"/>
  <c r="EB302" i="49"/>
  <c r="EB284" i="49"/>
  <c r="EB286" i="49" s="1"/>
  <c r="EB295" i="49" s="1"/>
  <c r="CS302" i="52"/>
  <c r="CS284" i="52"/>
  <c r="CS286" i="52" s="1"/>
  <c r="CS295" i="52" s="1"/>
  <c r="BI289" i="53"/>
  <c r="AQ289" i="51"/>
  <c r="DI273" i="49"/>
  <c r="AB302" i="49"/>
  <c r="AB284" i="49"/>
  <c r="AB286" i="49" s="1"/>
  <c r="AB295" i="49" s="1"/>
  <c r="BW275" i="49"/>
  <c r="DR284" i="49"/>
  <c r="DR286" i="49" s="1"/>
  <c r="DR295" i="49" s="1"/>
  <c r="DR302" i="49"/>
  <c r="AS273" i="49"/>
  <c r="CN273" i="49"/>
  <c r="BN289" i="49"/>
  <c r="AL275" i="50"/>
  <c r="EB275" i="50"/>
  <c r="BF275" i="50"/>
  <c r="AM275" i="50"/>
  <c r="DW302" i="50"/>
  <c r="DW284" i="50"/>
  <c r="DW286" i="50" s="1"/>
  <c r="DW295" i="50" s="1"/>
  <c r="DJ289" i="52"/>
  <c r="CW275" i="52"/>
  <c r="CN275" i="52"/>
  <c r="CE302" i="52"/>
  <c r="CE284" i="52"/>
  <c r="CE286" i="52" s="1"/>
  <c r="CE295" i="52" s="1"/>
  <c r="BV302" i="52"/>
  <c r="BV284" i="52"/>
  <c r="BV286" i="52" s="1"/>
  <c r="BV295" i="52" s="1"/>
  <c r="BM275" i="52"/>
  <c r="BD275" i="52"/>
  <c r="BB275" i="52"/>
  <c r="BG284" i="53"/>
  <c r="BG286" i="53" s="1"/>
  <c r="BG295" i="53" s="1"/>
  <c r="BG302" i="53"/>
  <c r="DB302" i="53"/>
  <c r="DB284" i="53"/>
  <c r="DB286" i="53" s="1"/>
  <c r="DB295" i="53" s="1"/>
  <c r="AC289" i="53"/>
  <c r="BX289" i="53"/>
  <c r="DS289" i="53"/>
  <c r="AT302" i="53"/>
  <c r="AT284" i="53"/>
  <c r="AT286" i="53" s="1"/>
  <c r="AT295" i="53" s="1"/>
  <c r="CO275" i="53"/>
  <c r="DL289" i="51"/>
  <c r="X289" i="51"/>
  <c r="DI275" i="51"/>
  <c r="AQ302" i="51"/>
  <c r="AQ284" i="51"/>
  <c r="AQ286" i="51" s="1"/>
  <c r="AQ295" i="51" s="1"/>
  <c r="DY275" i="51"/>
  <c r="BC275" i="51"/>
  <c r="CE289" i="51"/>
  <c r="DT302" i="49"/>
  <c r="DT284" i="49"/>
  <c r="DT286" i="49" s="1"/>
  <c r="DT295" i="49" s="1"/>
  <c r="CV302" i="50"/>
  <c r="CV284" i="50"/>
  <c r="CV286" i="50" s="1"/>
  <c r="CV295" i="50" s="1"/>
  <c r="S289" i="52"/>
  <c r="CJ302" i="52"/>
  <c r="CJ284" i="52"/>
  <c r="CJ286" i="52" s="1"/>
  <c r="CJ295" i="52" s="1"/>
  <c r="W275" i="53"/>
  <c r="Y275" i="51"/>
  <c r="AO273" i="49"/>
  <c r="CR289" i="49"/>
  <c r="AX275" i="49"/>
  <c r="CS284" i="49"/>
  <c r="CS286" i="49" s="1"/>
  <c r="CS295" i="49" s="1"/>
  <c r="CS302" i="49"/>
  <c r="T289" i="49"/>
  <c r="BO273" i="49"/>
  <c r="AH273" i="49"/>
  <c r="DB273" i="49"/>
  <c r="BH275" i="50"/>
  <c r="CJ275" i="50"/>
  <c r="BW275" i="50"/>
  <c r="O289" i="52"/>
  <c r="DZ275" i="52"/>
  <c r="DQ275" i="52"/>
  <c r="DH275" i="52"/>
  <c r="BP302" i="53"/>
  <c r="BP284" i="53"/>
  <c r="BP286" i="53" s="1"/>
  <c r="BP295" i="53" s="1"/>
  <c r="DK284" i="53"/>
  <c r="DK286" i="53" s="1"/>
  <c r="DK295" i="53" s="1"/>
  <c r="DK302" i="53"/>
  <c r="AL289" i="53"/>
  <c r="CG289" i="53"/>
  <c r="AU275" i="53"/>
  <c r="CX275" i="53"/>
  <c r="CX275" i="51"/>
  <c r="AI275" i="51"/>
  <c r="CL289" i="51"/>
  <c r="DN275" i="51"/>
  <c r="AU302" i="51"/>
  <c r="AU284" i="51"/>
  <c r="AU286" i="51" s="1"/>
  <c r="AU295" i="51" s="1"/>
  <c r="J256" i="51"/>
  <c r="H254" i="51"/>
  <c r="CY275" i="49"/>
  <c r="L275" i="51"/>
  <c r="AG289" i="49"/>
  <c r="L275" i="49"/>
  <c r="BG275" i="49"/>
  <c r="DB275" i="49"/>
  <c r="AC289" i="49"/>
  <c r="BX289" i="49"/>
  <c r="DS289" i="49"/>
  <c r="AT302" i="49"/>
  <c r="AT284" i="49"/>
  <c r="AT286" i="49" s="1"/>
  <c r="AT295" i="49" s="1"/>
  <c r="CH275" i="50"/>
  <c r="DB275" i="50"/>
  <c r="AG302" i="50"/>
  <c r="AG284" i="50"/>
  <c r="AG286" i="50" s="1"/>
  <c r="AG295" i="50" s="1"/>
  <c r="DG275" i="50"/>
  <c r="U275" i="52"/>
  <c r="L302" i="52"/>
  <c r="L284" i="52"/>
  <c r="L286" i="52" s="1"/>
  <c r="L295" i="52" s="1"/>
  <c r="BJ275" i="52"/>
  <c r="CA275" i="52"/>
  <c r="Z275" i="53"/>
  <c r="BU275" i="53"/>
  <c r="DP275" i="53"/>
  <c r="M275" i="53"/>
  <c r="AJ289" i="51"/>
  <c r="BK289" i="51"/>
  <c r="AB284" i="51"/>
  <c r="AB286" i="51" s="1"/>
  <c r="AB295" i="51" s="1"/>
  <c r="AB302" i="51"/>
  <c r="BN289" i="51"/>
  <c r="DE302" i="51"/>
  <c r="DE284" i="51"/>
  <c r="DE286" i="51" s="1"/>
  <c r="DE295" i="51" s="1"/>
  <c r="AN302" i="51"/>
  <c r="AN284" i="51"/>
  <c r="AN286" i="51" s="1"/>
  <c r="AN295" i="51" s="1"/>
  <c r="BU289" i="51"/>
  <c r="CG302" i="51"/>
  <c r="CG284" i="51"/>
  <c r="CG286" i="51" s="1"/>
  <c r="CG295" i="51" s="1"/>
  <c r="CL284" i="49"/>
  <c r="CL286" i="49" s="1"/>
  <c r="CL295" i="49" s="1"/>
  <c r="CL302" i="49"/>
  <c r="DT302" i="52"/>
  <c r="DT284" i="52"/>
  <c r="DT286" i="52" s="1"/>
  <c r="DT295" i="52" s="1"/>
  <c r="DD302" i="53"/>
  <c r="DD284" i="53"/>
  <c r="DD286" i="53" s="1"/>
  <c r="DD295" i="53" s="1"/>
  <c r="DD289" i="53"/>
  <c r="CI275" i="51"/>
  <c r="M302" i="49"/>
  <c r="M284" i="49"/>
  <c r="M286" i="49" s="1"/>
  <c r="M295" i="49" s="1"/>
  <c r="BP302" i="49"/>
  <c r="BP284" i="49"/>
  <c r="BP286" i="49" s="1"/>
  <c r="BP295" i="49" s="1"/>
  <c r="AY302" i="49"/>
  <c r="AY284" i="49"/>
  <c r="AY286" i="49" s="1"/>
  <c r="AY295" i="49" s="1"/>
  <c r="CT275" i="49"/>
  <c r="CC284" i="49"/>
  <c r="CC286" i="49" s="1"/>
  <c r="CC295" i="49" s="1"/>
  <c r="CC302" i="49"/>
  <c r="DX302" i="49"/>
  <c r="DX284" i="49"/>
  <c r="DX286" i="49" s="1"/>
  <c r="DX295" i="49" s="1"/>
  <c r="DG275" i="49"/>
  <c r="DJ273" i="49"/>
  <c r="BA275" i="50"/>
  <c r="CK284" i="50"/>
  <c r="CK286" i="50" s="1"/>
  <c r="CK295" i="50" s="1"/>
  <c r="CK302" i="50"/>
  <c r="BB289" i="52"/>
  <c r="AZ302" i="53"/>
  <c r="AZ284" i="53"/>
  <c r="AZ286" i="53" s="1"/>
  <c r="AZ295" i="53" s="1"/>
  <c r="AI284" i="53"/>
  <c r="AI286" i="53" s="1"/>
  <c r="AI295" i="53" s="1"/>
  <c r="AI302" i="53"/>
  <c r="R302" i="53"/>
  <c r="R284" i="53"/>
  <c r="R286" i="53" s="1"/>
  <c r="R295" i="53" s="1"/>
  <c r="DL289" i="53"/>
  <c r="CQ302" i="53"/>
  <c r="CQ284" i="53"/>
  <c r="CQ286" i="53" s="1"/>
  <c r="CQ295" i="53" s="1"/>
  <c r="CH302" i="53"/>
  <c r="CH284" i="53"/>
  <c r="CH286" i="53" s="1"/>
  <c r="CH295" i="53" s="1"/>
  <c r="BQ302" i="53"/>
  <c r="BQ284" i="53"/>
  <c r="BQ286" i="53" s="1"/>
  <c r="BQ295" i="53" s="1"/>
  <c r="CE275" i="51"/>
  <c r="Z275" i="51"/>
  <c r="CQ302" i="51"/>
  <c r="CQ284" i="51"/>
  <c r="CQ286" i="51" s="1"/>
  <c r="CQ295" i="51" s="1"/>
  <c r="V275" i="51"/>
  <c r="BY273" i="49"/>
  <c r="AJ275" i="50"/>
  <c r="AR275" i="53"/>
  <c r="BQ275" i="51"/>
  <c r="BI275" i="49"/>
  <c r="BL273" i="49"/>
  <c r="AM273" i="49"/>
  <c r="CH273" i="49"/>
  <c r="AV275" i="49"/>
  <c r="CQ275" i="49"/>
  <c r="R289" i="49"/>
  <c r="CZ289" i="50"/>
  <c r="AZ289" i="50"/>
  <c r="R289" i="50"/>
  <c r="CW275" i="50"/>
  <c r="AB302" i="50"/>
  <c r="AB284" i="50"/>
  <c r="AB286" i="50" s="1"/>
  <c r="AB295" i="50" s="1"/>
  <c r="M289" i="50"/>
  <c r="BD302" i="50"/>
  <c r="BD284" i="50"/>
  <c r="BD286" i="50" s="1"/>
  <c r="BD295" i="50" s="1"/>
  <c r="DK302" i="50"/>
  <c r="DK284" i="50"/>
  <c r="DK286" i="50" s="1"/>
  <c r="DK295" i="50" s="1"/>
  <c r="K289" i="52"/>
  <c r="DU302" i="52"/>
  <c r="DU284" i="52"/>
  <c r="DU286" i="52" s="1"/>
  <c r="DU295" i="52" s="1"/>
  <c r="DL302" i="52"/>
  <c r="DL284" i="52"/>
  <c r="DL286" i="52" s="1"/>
  <c r="DL295" i="52" s="1"/>
  <c r="DC275" i="52"/>
  <c r="CT275" i="52"/>
  <c r="CK275" i="52"/>
  <c r="CB275" i="52"/>
  <c r="CQ275" i="52"/>
  <c r="AJ275" i="53"/>
  <c r="CE275" i="53"/>
  <c r="DZ275" i="53"/>
  <c r="O275" i="53"/>
  <c r="J289" i="53"/>
  <c r="BM289" i="53"/>
  <c r="BX289" i="51"/>
  <c r="CY289" i="51"/>
  <c r="BP284" i="51"/>
  <c r="BP286" i="51" s="1"/>
  <c r="BP295" i="51" s="1"/>
  <c r="BP302" i="51"/>
  <c r="DZ289" i="51"/>
  <c r="CB275" i="51"/>
  <c r="O302" i="51"/>
  <c r="O284" i="51"/>
  <c r="O286" i="51" s="1"/>
  <c r="O295" i="51" s="1"/>
  <c r="AM275" i="49"/>
  <c r="J289" i="50"/>
  <c r="DB275" i="52"/>
  <c r="BI275" i="53"/>
  <c r="BM273" i="49"/>
  <c r="DP273" i="49"/>
  <c r="AA275" i="49"/>
  <c r="BV275" i="49"/>
  <c r="BI289" i="49"/>
  <c r="DD289" i="49"/>
  <c r="W302" i="49"/>
  <c r="W284" i="49"/>
  <c r="W286" i="49" s="1"/>
  <c r="W295" i="49" s="1"/>
  <c r="BF273" i="49"/>
  <c r="AF289" i="50"/>
  <c r="CM289" i="50"/>
  <c r="DN302" i="50"/>
  <c r="DN284" i="50"/>
  <c r="DN286" i="50" s="1"/>
  <c r="DN295" i="50" s="1"/>
  <c r="AC275" i="50"/>
  <c r="N289" i="50"/>
  <c r="BM302" i="50"/>
  <c r="BM284" i="50"/>
  <c r="BM286" i="50" s="1"/>
  <c r="BM295" i="50" s="1"/>
  <c r="CM275" i="50"/>
  <c r="CY275" i="50"/>
  <c r="CG289" i="50"/>
  <c r="DZ289" i="52"/>
  <c r="DM275" i="52"/>
  <c r="DD275" i="52"/>
  <c r="CU302" i="52"/>
  <c r="CU284" i="52"/>
  <c r="CU286" i="52" s="1"/>
  <c r="CU295" i="52" s="1"/>
  <c r="CL302" i="52"/>
  <c r="CL284" i="52"/>
  <c r="CL286" i="52" s="1"/>
  <c r="CL295" i="52" s="1"/>
  <c r="CC302" i="52"/>
  <c r="CC284" i="52"/>
  <c r="CC286" i="52" s="1"/>
  <c r="CC295" i="52" s="1"/>
  <c r="BT302" i="52"/>
  <c r="BT284" i="52"/>
  <c r="BT286" i="52" s="1"/>
  <c r="BT295" i="52" s="1"/>
  <c r="BK302" i="52"/>
  <c r="BK284" i="52"/>
  <c r="BK286" i="52" s="1"/>
  <c r="BK295" i="52" s="1"/>
  <c r="DN302" i="52"/>
  <c r="DN284" i="52"/>
  <c r="DN286" i="52" s="1"/>
  <c r="DN295" i="52" s="1"/>
  <c r="AB275" i="53"/>
  <c r="BW275" i="53"/>
  <c r="BJ289" i="53"/>
  <c r="DE289" i="53"/>
  <c r="X284" i="53"/>
  <c r="X286" i="53" s="1"/>
  <c r="X295" i="53" s="1"/>
  <c r="X302" i="53"/>
  <c r="BS302" i="53"/>
  <c r="BS284" i="53"/>
  <c r="BS286" i="53" s="1"/>
  <c r="BS295" i="53" s="1"/>
  <c r="DV302" i="53"/>
  <c r="DV284" i="53"/>
  <c r="DV286" i="53" s="1"/>
  <c r="DV295" i="53" s="1"/>
  <c r="BE289" i="53"/>
  <c r="EB289" i="51"/>
  <c r="AN289" i="51"/>
  <c r="R289" i="51"/>
  <c r="BG302" i="51"/>
  <c r="BG284" i="51"/>
  <c r="BG286" i="51" s="1"/>
  <c r="BG295" i="51" s="1"/>
  <c r="DY289" i="51"/>
  <c r="Y289" i="51"/>
  <c r="BS275" i="51"/>
  <c r="DE289" i="51"/>
  <c r="DG289" i="49"/>
  <c r="V302" i="49"/>
  <c r="V284" i="49"/>
  <c r="V286" i="49" s="1"/>
  <c r="V295" i="49" s="1"/>
  <c r="O275" i="52"/>
  <c r="X275" i="51"/>
  <c r="BE289" i="49"/>
  <c r="AJ275" i="49"/>
  <c r="S302" i="49"/>
  <c r="S284" i="49"/>
  <c r="S286" i="49" s="1"/>
  <c r="S295" i="49" s="1"/>
  <c r="BN284" i="49"/>
  <c r="BN286" i="49" s="1"/>
  <c r="BN295" i="49" s="1"/>
  <c r="BN302" i="49"/>
  <c r="DI275" i="49"/>
  <c r="AJ273" i="49"/>
  <c r="CE273" i="49"/>
  <c r="CX275" i="49"/>
  <c r="BJ289" i="50"/>
  <c r="DZ289" i="50"/>
  <c r="AT302" i="50"/>
  <c r="AT284" i="50"/>
  <c r="AT286" i="50" s="1"/>
  <c r="AT295" i="50" s="1"/>
  <c r="P289" i="50"/>
  <c r="BN302" i="50"/>
  <c r="BN284" i="50"/>
  <c r="BN286" i="50" s="1"/>
  <c r="BN295" i="50" s="1"/>
  <c r="BY289" i="50"/>
  <c r="DS289" i="52"/>
  <c r="DQ289" i="52"/>
  <c r="CZ289" i="52"/>
  <c r="CQ289" i="52"/>
  <c r="BY289" i="52"/>
  <c r="BP289" i="52"/>
  <c r="X289" i="53"/>
  <c r="BS289" i="53"/>
  <c r="DN289" i="53"/>
  <c r="AG302" i="53"/>
  <c r="AG284" i="53"/>
  <c r="AG286" i="53" s="1"/>
  <c r="AG295" i="53" s="1"/>
  <c r="CB284" i="53"/>
  <c r="CB286" i="53" s="1"/>
  <c r="CB295" i="53" s="1"/>
  <c r="CB302" i="53"/>
  <c r="DW275" i="53"/>
  <c r="BF289" i="53"/>
  <c r="DR275" i="51"/>
  <c r="BF275" i="51"/>
  <c r="DV302" i="51"/>
  <c r="DV284" i="51"/>
  <c r="DV286" i="51" s="1"/>
  <c r="DV295" i="51" s="1"/>
  <c r="AS302" i="51"/>
  <c r="AS284" i="51"/>
  <c r="AS286" i="51" s="1"/>
  <c r="AS295" i="51" s="1"/>
  <c r="EB275" i="49"/>
  <c r="AQ289" i="50"/>
  <c r="AW289" i="49"/>
  <c r="AB275" i="49"/>
  <c r="K302" i="49"/>
  <c r="K284" i="49"/>
  <c r="K286" i="49" s="1"/>
  <c r="K295" i="49" s="1"/>
  <c r="DR275" i="49"/>
  <c r="AS289" i="49"/>
  <c r="CN289" i="49"/>
  <c r="AL275" i="49"/>
  <c r="BB289" i="50"/>
  <c r="DR289" i="50"/>
  <c r="AL302" i="50"/>
  <c r="AL284" i="50"/>
  <c r="AL286" i="50" s="1"/>
  <c r="AL295" i="50" s="1"/>
  <c r="EB302" i="50"/>
  <c r="EB284" i="50"/>
  <c r="EB286" i="50" s="1"/>
  <c r="EB295" i="50" s="1"/>
  <c r="BF302" i="50"/>
  <c r="BF284" i="50"/>
  <c r="BF286" i="50" s="1"/>
  <c r="BF295" i="50" s="1"/>
  <c r="BC289" i="50"/>
  <c r="DW289" i="50"/>
  <c r="AM302" i="50"/>
  <c r="AM284" i="50"/>
  <c r="AM286" i="50" s="1"/>
  <c r="AM295" i="50" s="1"/>
  <c r="AK275" i="52"/>
  <c r="AB302" i="52"/>
  <c r="AB284" i="52"/>
  <c r="AB286" i="52" s="1"/>
  <c r="AB295" i="52" s="1"/>
  <c r="S275" i="52"/>
  <c r="BM302" i="52"/>
  <c r="BM284" i="52"/>
  <c r="BM286" i="52" s="1"/>
  <c r="BM295" i="52" s="1"/>
  <c r="BD302" i="52"/>
  <c r="BD284" i="52"/>
  <c r="BD286" i="52" s="1"/>
  <c r="BD295" i="52" s="1"/>
  <c r="BB302" i="52"/>
  <c r="BB284" i="52"/>
  <c r="BB286" i="52" s="1"/>
  <c r="BB295" i="52" s="1"/>
  <c r="CB289" i="53"/>
  <c r="AP275" i="53"/>
  <c r="CK275" i="53"/>
  <c r="DJ289" i="53"/>
  <c r="AC302" i="53"/>
  <c r="AC284" i="53"/>
  <c r="AC286" i="53" s="1"/>
  <c r="AC295" i="53" s="1"/>
  <c r="AR275" i="51"/>
  <c r="DZ275" i="51"/>
  <c r="BD275" i="51"/>
  <c r="CY302" i="51"/>
  <c r="CY284" i="51"/>
  <c r="CY286" i="51" s="1"/>
  <c r="CY295" i="51" s="1"/>
  <c r="DT275" i="49"/>
  <c r="Q275" i="50"/>
  <c r="DW275" i="52"/>
  <c r="W302" i="53"/>
  <c r="W284" i="53"/>
  <c r="W286" i="53" s="1"/>
  <c r="W295" i="53" s="1"/>
  <c r="Y302" i="51"/>
  <c r="Y284" i="51"/>
  <c r="Y286" i="51" s="1"/>
  <c r="Y295" i="51" s="1"/>
  <c r="CO275" i="49"/>
  <c r="CR273" i="49"/>
  <c r="BS273" i="49"/>
  <c r="DN273" i="49"/>
  <c r="AG275" i="49"/>
  <c r="CB275" i="49"/>
  <c r="BO289" i="49"/>
  <c r="AH289" i="49"/>
  <c r="DB289" i="49"/>
  <c r="CF289" i="50"/>
  <c r="AX289" i="50"/>
  <c r="Q289" i="50"/>
  <c r="BH302" i="50"/>
  <c r="BH284" i="50"/>
  <c r="BH286" i="50" s="1"/>
  <c r="BH295" i="50" s="1"/>
  <c r="CA289" i="50"/>
  <c r="CJ302" i="50"/>
  <c r="CJ284" i="50"/>
  <c r="CJ286" i="50" s="1"/>
  <c r="CJ295" i="50" s="1"/>
  <c r="BW284" i="50"/>
  <c r="BW286" i="50" s="1"/>
  <c r="BW295" i="50" s="1"/>
  <c r="BW302" i="50"/>
  <c r="AQ289" i="52"/>
  <c r="AO289" i="52"/>
  <c r="X289" i="52"/>
  <c r="DZ302" i="52"/>
  <c r="DZ284" i="52"/>
  <c r="DZ286" i="52" s="1"/>
  <c r="DZ295" i="52" s="1"/>
  <c r="DQ302" i="52"/>
  <c r="DQ284" i="52"/>
  <c r="DQ286" i="52" s="1"/>
  <c r="DQ295" i="52" s="1"/>
  <c r="DH302" i="52"/>
  <c r="DH284" i="52"/>
  <c r="DH286" i="52" s="1"/>
  <c r="DH295" i="52" s="1"/>
  <c r="AY275" i="53"/>
  <c r="CT275" i="53"/>
  <c r="EB289" i="53"/>
  <c r="AU302" i="53"/>
  <c r="AU284" i="53"/>
  <c r="AU286" i="53" s="1"/>
  <c r="AU295" i="53" s="1"/>
  <c r="CX302" i="53"/>
  <c r="CX284" i="53"/>
  <c r="CX286" i="53" s="1"/>
  <c r="CX295" i="53" s="1"/>
  <c r="AG289" i="53"/>
  <c r="DD289" i="51"/>
  <c r="P289" i="51"/>
  <c r="CX302" i="51"/>
  <c r="CX284" i="51"/>
  <c r="CX286" i="51" s="1"/>
  <c r="CX295" i="51" s="1"/>
  <c r="AI302" i="51"/>
  <c r="AI284" i="51"/>
  <c r="AI286" i="51" s="1"/>
  <c r="AI295" i="51" s="1"/>
  <c r="DN302" i="51"/>
  <c r="DN284" i="51"/>
  <c r="DN286" i="51" s="1"/>
  <c r="DN295" i="51" s="1"/>
  <c r="AU275" i="51"/>
  <c r="BR289" i="51"/>
  <c r="CY302" i="49"/>
  <c r="CY284" i="49"/>
  <c r="CY286" i="49" s="1"/>
  <c r="CY295" i="49" s="1"/>
  <c r="V289" i="50"/>
  <c r="AK289" i="52"/>
  <c r="BZ289" i="53"/>
  <c r="L284" i="51"/>
  <c r="L286" i="51" s="1"/>
  <c r="L295" i="51" s="1"/>
  <c r="L302" i="51"/>
  <c r="AG273" i="49"/>
  <c r="CJ273" i="49"/>
  <c r="DW273" i="49"/>
  <c r="AP284" i="49"/>
  <c r="AP286" i="49" s="1"/>
  <c r="AP295" i="49" s="1"/>
  <c r="AP302" i="49"/>
  <c r="CK275" i="49"/>
  <c r="L273" i="49"/>
  <c r="BG273" i="49"/>
  <c r="BZ275" i="49"/>
  <c r="CX289" i="50"/>
  <c r="BG289" i="50"/>
  <c r="CH302" i="50"/>
  <c r="CH284" i="50"/>
  <c r="CH286" i="50" s="1"/>
  <c r="CH295" i="50" s="1"/>
  <c r="DE289" i="50"/>
  <c r="DB302" i="50"/>
  <c r="DB284" i="50"/>
  <c r="DB286" i="50" s="1"/>
  <c r="DB295" i="50" s="1"/>
  <c r="AG275" i="50"/>
  <c r="DG302" i="50"/>
  <c r="DG284" i="50"/>
  <c r="DG286" i="50" s="1"/>
  <c r="DG295" i="50" s="1"/>
  <c r="AH289" i="52"/>
  <c r="U302" i="52"/>
  <c r="U284" i="52"/>
  <c r="U286" i="52" s="1"/>
  <c r="U295" i="52" s="1"/>
  <c r="L275" i="52"/>
  <c r="DV289" i="52"/>
  <c r="DM289" i="52"/>
  <c r="DD289" i="52"/>
  <c r="BJ302" i="52"/>
  <c r="BJ284" i="52"/>
  <c r="BJ286" i="52" s="1"/>
  <c r="BJ295" i="52" s="1"/>
  <c r="CA302" i="52"/>
  <c r="CA284" i="52"/>
  <c r="CA286" i="52" s="1"/>
  <c r="CA295" i="52" s="1"/>
  <c r="BL289" i="53"/>
  <c r="DG289" i="53"/>
  <c r="Z302" i="53"/>
  <c r="Z284" i="53"/>
  <c r="Z286" i="53" s="1"/>
  <c r="Z295" i="53" s="1"/>
  <c r="BU302" i="53"/>
  <c r="BU284" i="53"/>
  <c r="BU286" i="53" s="1"/>
  <c r="BU295" i="53" s="1"/>
  <c r="DP284" i="53"/>
  <c r="DP286" i="53" s="1"/>
  <c r="DP295" i="53" s="1"/>
  <c r="DP302" i="53"/>
  <c r="AQ289" i="53"/>
  <c r="CT289" i="53"/>
  <c r="M302" i="53"/>
  <c r="M284" i="53"/>
  <c r="M286" i="53" s="1"/>
  <c r="M295" i="53" s="1"/>
  <c r="CR275" i="51"/>
  <c r="DS275" i="51"/>
  <c r="CV275" i="51"/>
  <c r="AO275" i="51"/>
  <c r="CP275" i="51"/>
  <c r="U275" i="51"/>
  <c r="CL275" i="49"/>
  <c r="BH289" i="50"/>
  <c r="DT275" i="52"/>
  <c r="AA275" i="53"/>
  <c r="CK289" i="49"/>
  <c r="J256" i="49"/>
  <c r="H254" i="49"/>
  <c r="BP275" i="49"/>
  <c r="AY275" i="49"/>
  <c r="AH284" i="49"/>
  <c r="AH286" i="49" s="1"/>
  <c r="AH295" i="49" s="1"/>
  <c r="AH302" i="49"/>
  <c r="Q275" i="49"/>
  <c r="BL275" i="49"/>
  <c r="DG302" i="49"/>
  <c r="DG284" i="49"/>
  <c r="DG286" i="49" s="1"/>
  <c r="DG295" i="49" s="1"/>
  <c r="DJ289" i="49"/>
  <c r="BD289" i="50"/>
  <c r="DK289" i="50"/>
  <c r="S289" i="50"/>
  <c r="BA302" i="50"/>
  <c r="BA284" i="50"/>
  <c r="BA286" i="50" s="1"/>
  <c r="BA295" i="50" s="1"/>
  <c r="BI289" i="50"/>
  <c r="CK275" i="50"/>
  <c r="K275" i="50"/>
  <c r="CM289" i="52"/>
  <c r="CK289" i="52"/>
  <c r="BT289" i="52"/>
  <c r="BK289" i="52"/>
  <c r="AS289" i="52"/>
  <c r="AJ289" i="52"/>
  <c r="AD275" i="52"/>
  <c r="V275" i="53"/>
  <c r="BL289" i="51"/>
  <c r="BE289" i="51"/>
  <c r="CE302" i="51"/>
  <c r="CE284" i="51"/>
  <c r="CE286" i="51" s="1"/>
  <c r="CE295" i="51" s="1"/>
  <c r="Z302" i="51"/>
  <c r="Z284" i="51"/>
  <c r="Z286" i="51" s="1"/>
  <c r="Z295" i="51" s="1"/>
  <c r="BJ289" i="51"/>
  <c r="CQ275" i="51"/>
  <c r="V302" i="51"/>
  <c r="V284" i="51"/>
  <c r="V286" i="51" s="1"/>
  <c r="V295" i="51" s="1"/>
  <c r="AJ302" i="50"/>
  <c r="AJ284" i="50"/>
  <c r="AJ286" i="50" s="1"/>
  <c r="AJ295" i="50" s="1"/>
  <c r="AR302" i="53"/>
  <c r="AR284" i="53"/>
  <c r="AR286" i="53" s="1"/>
  <c r="AR295" i="53" s="1"/>
  <c r="BD289" i="51"/>
  <c r="BQ302" i="51"/>
  <c r="BQ284" i="51"/>
  <c r="BQ286" i="51" s="1"/>
  <c r="BQ295" i="51" s="1"/>
  <c r="J242" i="53"/>
  <c r="J242" i="52"/>
  <c r="K199" i="51"/>
  <c r="K221" i="51" s="1"/>
  <c r="H237" i="49"/>
  <c r="J239" i="49"/>
  <c r="H237" i="53"/>
  <c r="J239" i="53"/>
  <c r="H237" i="50"/>
  <c r="J239" i="50"/>
  <c r="H237" i="51"/>
  <c r="J239" i="51"/>
  <c r="H237" i="52"/>
  <c r="J239" i="52"/>
  <c r="K199" i="53"/>
  <c r="K221" i="53" s="1"/>
  <c r="K181" i="52"/>
  <c r="K183" i="52" s="1"/>
  <c r="Y181" i="50"/>
  <c r="Y183" i="50" s="1"/>
  <c r="AH181" i="49"/>
  <c r="AH183" i="49" s="1"/>
  <c r="S181" i="53"/>
  <c r="S183" i="53" s="1"/>
  <c r="M199" i="53"/>
  <c r="M201" i="53" s="1"/>
  <c r="M203" i="53" s="1"/>
  <c r="J199" i="53"/>
  <c r="J201" i="53" s="1"/>
  <c r="J203" i="53" s="1"/>
  <c r="AG181" i="51"/>
  <c r="AG183" i="51" s="1"/>
  <c r="J201" i="51"/>
  <c r="J203" i="51" s="1"/>
  <c r="J221" i="51"/>
  <c r="U181" i="50"/>
  <c r="U183" i="50" s="1"/>
  <c r="J181" i="52"/>
  <c r="J183" i="52" s="1"/>
  <c r="L181" i="51"/>
  <c r="L183" i="51" s="1"/>
  <c r="AG181" i="49"/>
  <c r="AG183" i="49" s="1"/>
  <c r="Z181" i="52"/>
  <c r="Z183" i="52" s="1"/>
  <c r="AH181" i="53"/>
  <c r="AH183" i="53" s="1"/>
  <c r="Y181" i="51"/>
  <c r="Y183" i="51" s="1"/>
  <c r="J199" i="59"/>
  <c r="J221" i="59" s="1"/>
  <c r="L181" i="59"/>
  <c r="K181" i="59"/>
  <c r="J181" i="59"/>
  <c r="N181" i="59"/>
  <c r="M181" i="59"/>
  <c r="O181" i="59"/>
  <c r="P181" i="59"/>
  <c r="Q181" i="59"/>
  <c r="R181" i="59"/>
  <c r="S181" i="59"/>
  <c r="T181" i="59"/>
  <c r="U181" i="59"/>
  <c r="V181" i="59"/>
  <c r="W181" i="59"/>
  <c r="X181" i="59"/>
  <c r="Y181" i="59"/>
  <c r="Z181" i="59"/>
  <c r="AA181" i="59"/>
  <c r="AB181" i="59"/>
  <c r="AC181" i="59"/>
  <c r="AD181" i="59"/>
  <c r="AE181" i="59"/>
  <c r="AF181" i="59"/>
  <c r="AG181" i="59"/>
  <c r="AH181" i="59"/>
  <c r="AJ181" i="53"/>
  <c r="AJ183" i="53" s="1"/>
  <c r="V181" i="50"/>
  <c r="V183" i="50" s="1"/>
  <c r="AA181" i="49"/>
  <c r="AA183" i="49" s="1"/>
  <c r="S181" i="50"/>
  <c r="S183" i="50" s="1"/>
  <c r="M181" i="51"/>
  <c r="M183" i="51" s="1"/>
  <c r="AD181" i="52"/>
  <c r="AD183" i="52" s="1"/>
  <c r="N181" i="51"/>
  <c r="N183" i="51" s="1"/>
  <c r="V181" i="49"/>
  <c r="V183" i="49" s="1"/>
  <c r="AG181" i="52"/>
  <c r="AG183" i="52" s="1"/>
  <c r="P181" i="49"/>
  <c r="P183" i="49" s="1"/>
  <c r="Y181" i="52"/>
  <c r="Y183" i="52" s="1"/>
  <c r="R181" i="53"/>
  <c r="R183" i="53" s="1"/>
  <c r="AA181" i="53"/>
  <c r="AA183" i="53" s="1"/>
  <c r="T181" i="50"/>
  <c r="T183" i="50" s="1"/>
  <c r="O181" i="52"/>
  <c r="O183" i="52" s="1"/>
  <c r="T181" i="49"/>
  <c r="T183" i="49" s="1"/>
  <c r="N199" i="53"/>
  <c r="AI181" i="53"/>
  <c r="AI183" i="53" s="1"/>
  <c r="M181" i="50"/>
  <c r="M183" i="50" s="1"/>
  <c r="AC181" i="49"/>
  <c r="AC183" i="49" s="1"/>
  <c r="R181" i="50"/>
  <c r="R183" i="50" s="1"/>
  <c r="J181" i="51"/>
  <c r="J183" i="51" s="1"/>
  <c r="U181" i="52"/>
  <c r="U183" i="52" s="1"/>
  <c r="K181" i="49"/>
  <c r="K183" i="49" s="1"/>
  <c r="V181" i="52"/>
  <c r="V183" i="52" s="1"/>
  <c r="O181" i="49"/>
  <c r="O183" i="49" s="1"/>
  <c r="N181" i="52"/>
  <c r="N183" i="52" s="1"/>
  <c r="AD181" i="50"/>
  <c r="AD183" i="50" s="1"/>
  <c r="S181" i="52"/>
  <c r="S183" i="52" s="1"/>
  <c r="AI181" i="51"/>
  <c r="AI183" i="51" s="1"/>
  <c r="P181" i="52"/>
  <c r="P183" i="52" s="1"/>
  <c r="R181" i="49"/>
  <c r="R183" i="49" s="1"/>
  <c r="AK181" i="50"/>
  <c r="AK183" i="50" s="1"/>
  <c r="AK181" i="52"/>
  <c r="AK183" i="52" s="1"/>
  <c r="AB181" i="50"/>
  <c r="AB183" i="50" s="1"/>
  <c r="U181" i="53"/>
  <c r="U183" i="53" s="1"/>
  <c r="W181" i="53"/>
  <c r="W183" i="53" s="1"/>
  <c r="Q181" i="50"/>
  <c r="Q183" i="50" s="1"/>
  <c r="AB181" i="51"/>
  <c r="AB183" i="51" s="1"/>
  <c r="AH181" i="50"/>
  <c r="AH183" i="50" s="1"/>
  <c r="K181" i="50"/>
  <c r="K183" i="50" s="1"/>
  <c r="AD181" i="49"/>
  <c r="AD183" i="49" s="1"/>
  <c r="M181" i="52"/>
  <c r="M183" i="52" s="1"/>
  <c r="Q181" i="53"/>
  <c r="Q183" i="53" s="1"/>
  <c r="T181" i="52"/>
  <c r="T183" i="52" s="1"/>
  <c r="Z181" i="51"/>
  <c r="Z183" i="51" s="1"/>
  <c r="R181" i="52"/>
  <c r="R183" i="52" s="1"/>
  <c r="T181" i="51"/>
  <c r="T183" i="51" s="1"/>
  <c r="AC181" i="50"/>
  <c r="AC183" i="50" s="1"/>
  <c r="Y181" i="49"/>
  <c r="Y183" i="49" s="1"/>
  <c r="AE181" i="52"/>
  <c r="AE183" i="52" s="1"/>
  <c r="AD181" i="51"/>
  <c r="AD183" i="51" s="1"/>
  <c r="AC181" i="51"/>
  <c r="AC183" i="51" s="1"/>
  <c r="N181" i="53"/>
  <c r="N183" i="53" s="1"/>
  <c r="N181" i="50"/>
  <c r="N183" i="50" s="1"/>
  <c r="AA181" i="51"/>
  <c r="AA183" i="51" s="1"/>
  <c r="J181" i="49"/>
  <c r="J183" i="49" s="1"/>
  <c r="J181" i="50"/>
  <c r="J183" i="50" s="1"/>
  <c r="X181" i="49"/>
  <c r="X183" i="49" s="1"/>
  <c r="X181" i="53"/>
  <c r="X183" i="53" s="1"/>
  <c r="X181" i="52"/>
  <c r="X183" i="52" s="1"/>
  <c r="L181" i="52"/>
  <c r="L183" i="52" s="1"/>
  <c r="O181" i="50"/>
  <c r="O183" i="50" s="1"/>
  <c r="S181" i="51"/>
  <c r="S183" i="51" s="1"/>
  <c r="Q181" i="52"/>
  <c r="Q183" i="52" s="1"/>
  <c r="AB181" i="49"/>
  <c r="AB183" i="49" s="1"/>
  <c r="AC181" i="53"/>
  <c r="AC183" i="53" s="1"/>
  <c r="P181" i="50"/>
  <c r="P183" i="50" s="1"/>
  <c r="N181" i="49"/>
  <c r="N183" i="49" s="1"/>
  <c r="AJ181" i="51"/>
  <c r="AJ183" i="51" s="1"/>
  <c r="AG181" i="53"/>
  <c r="AG183" i="53" s="1"/>
  <c r="AE181" i="53"/>
  <c r="AE183" i="53" s="1"/>
  <c r="AF181" i="52"/>
  <c r="AF183" i="52" s="1"/>
  <c r="U181" i="51"/>
  <c r="U183" i="51" s="1"/>
  <c r="T181" i="53"/>
  <c r="T183" i="53" s="1"/>
  <c r="AF181" i="50"/>
  <c r="AF183" i="50" s="1"/>
  <c r="S181" i="49"/>
  <c r="S183" i="49" s="1"/>
  <c r="L181" i="50"/>
  <c r="L183" i="50" s="1"/>
  <c r="W181" i="49"/>
  <c r="W183" i="49" s="1"/>
  <c r="K181" i="53"/>
  <c r="K183" i="53" s="1"/>
  <c r="AJ181" i="50"/>
  <c r="AJ183" i="50" s="1"/>
  <c r="P181" i="51"/>
  <c r="P183" i="51" s="1"/>
  <c r="K181" i="51"/>
  <c r="K183" i="51" s="1"/>
  <c r="AI181" i="49"/>
  <c r="AI183" i="49" s="1"/>
  <c r="AB181" i="52"/>
  <c r="AB183" i="52" s="1"/>
  <c r="Z181" i="49"/>
  <c r="Z183" i="49" s="1"/>
  <c r="Z181" i="53"/>
  <c r="Z183" i="53" s="1"/>
  <c r="AK181" i="51"/>
  <c r="AK183" i="51" s="1"/>
  <c r="AD181" i="53"/>
  <c r="AD183" i="53" s="1"/>
  <c r="AC181" i="52"/>
  <c r="AC183" i="52" s="1"/>
  <c r="W181" i="51"/>
  <c r="W183" i="51" s="1"/>
  <c r="AH181" i="52"/>
  <c r="AH183" i="52" s="1"/>
  <c r="Q181" i="49"/>
  <c r="Q183" i="49" s="1"/>
  <c r="J199" i="52"/>
  <c r="V181" i="53"/>
  <c r="V183" i="53" s="1"/>
  <c r="AA181" i="50"/>
  <c r="AA183" i="50" s="1"/>
  <c r="R181" i="51"/>
  <c r="R183" i="51" s="1"/>
  <c r="P181" i="53"/>
  <c r="P183" i="53" s="1"/>
  <c r="AE181" i="50"/>
  <c r="AE183" i="50" s="1"/>
  <c r="AF181" i="49"/>
  <c r="AF183" i="49" s="1"/>
  <c r="W181" i="50"/>
  <c r="W183" i="50" s="1"/>
  <c r="U181" i="49"/>
  <c r="U183" i="49" s="1"/>
  <c r="AF181" i="53"/>
  <c r="AF183" i="53" s="1"/>
  <c r="O181" i="51"/>
  <c r="O183" i="51" s="1"/>
  <c r="L181" i="49"/>
  <c r="L183" i="49" s="1"/>
  <c r="AB181" i="53"/>
  <c r="AB183" i="53" s="1"/>
  <c r="AJ181" i="49"/>
  <c r="AJ183" i="49" s="1"/>
  <c r="AK181" i="53"/>
  <c r="AK183" i="53" s="1"/>
  <c r="AJ181" i="52"/>
  <c r="AJ183" i="52" s="1"/>
  <c r="M181" i="49"/>
  <c r="M183" i="49" s="1"/>
  <c r="Y181" i="53"/>
  <c r="Y183" i="53" s="1"/>
  <c r="AH181" i="51"/>
  <c r="AH183" i="51" s="1"/>
  <c r="AI181" i="50"/>
  <c r="AI183" i="50" s="1"/>
  <c r="X181" i="51"/>
  <c r="X183" i="51" s="1"/>
  <c r="V181" i="51"/>
  <c r="V183" i="51" s="1"/>
  <c r="M181" i="53"/>
  <c r="M183" i="53" s="1"/>
  <c r="Z181" i="50"/>
  <c r="Z183" i="50" s="1"/>
  <c r="Q181" i="51"/>
  <c r="Q183" i="51" s="1"/>
  <c r="L181" i="53"/>
  <c r="L183" i="53" s="1"/>
  <c r="AE181" i="51"/>
  <c r="AE183" i="51" s="1"/>
  <c r="AE181" i="49"/>
  <c r="AE183" i="49" s="1"/>
  <c r="O181" i="53"/>
  <c r="O183" i="53" s="1"/>
  <c r="X181" i="50"/>
  <c r="X183" i="50" s="1"/>
  <c r="AG181" i="50"/>
  <c r="AG183" i="50" s="1"/>
  <c r="AI181" i="52"/>
  <c r="AI183" i="52" s="1"/>
  <c r="AF181" i="51"/>
  <c r="AF183" i="51" s="1"/>
  <c r="AA181" i="52"/>
  <c r="AA183" i="52" s="1"/>
  <c r="AK181" i="49"/>
  <c r="AK183" i="49" s="1"/>
  <c r="W181" i="52"/>
  <c r="W183" i="52" s="1"/>
  <c r="CU181" i="52"/>
  <c r="CU183" i="52" s="1"/>
  <c r="O199" i="53"/>
  <c r="L199" i="51"/>
  <c r="BA199" i="52"/>
  <c r="BH181" i="52"/>
  <c r="BH183" i="52" s="1"/>
  <c r="AY181" i="52"/>
  <c r="AY183" i="52" s="1"/>
  <c r="EB199" i="52"/>
  <c r="J199" i="49"/>
  <c r="M199" i="59"/>
  <c r="U199" i="52"/>
  <c r="CC199" i="52"/>
  <c r="DQ181" i="52"/>
  <c r="DQ183" i="52" s="1"/>
  <c r="BY181" i="52"/>
  <c r="BY183" i="52" s="1"/>
  <c r="L199" i="59"/>
  <c r="DD181" i="49"/>
  <c r="DD183" i="49" s="1"/>
  <c r="DZ181" i="52"/>
  <c r="DZ183" i="52" s="1"/>
  <c r="DX181" i="52"/>
  <c r="DX183" i="52" s="1"/>
  <c r="DA181" i="52"/>
  <c r="DA183" i="52" s="1"/>
  <c r="U199" i="53"/>
  <c r="DS199" i="52"/>
  <c r="CV199" i="52"/>
  <c r="CV181" i="52"/>
  <c r="CV183" i="52" s="1"/>
  <c r="AZ181" i="52"/>
  <c r="AZ183" i="52" s="1"/>
  <c r="CI181" i="52"/>
  <c r="CI183" i="52" s="1"/>
  <c r="AI199" i="52"/>
  <c r="BM199" i="52"/>
  <c r="CW199" i="52"/>
  <c r="BK199" i="53"/>
  <c r="K199" i="59"/>
  <c r="M199" i="52"/>
  <c r="DW199" i="52"/>
  <c r="AM199" i="52"/>
  <c r="BU181" i="52"/>
  <c r="BU183" i="52" s="1"/>
  <c r="CM199" i="52"/>
  <c r="R199" i="51"/>
  <c r="DK199" i="52"/>
  <c r="BZ181" i="52"/>
  <c r="BZ183" i="52" s="1"/>
  <c r="BD181" i="52"/>
  <c r="BD183" i="52" s="1"/>
  <c r="BQ199" i="52"/>
  <c r="K199" i="49"/>
  <c r="CO199" i="52"/>
  <c r="AQ199" i="52"/>
  <c r="BR181" i="52"/>
  <c r="BR183" i="52" s="1"/>
  <c r="AM181" i="52"/>
  <c r="AM183" i="52" s="1"/>
  <c r="DV181" i="52"/>
  <c r="DV183" i="52" s="1"/>
  <c r="BN181" i="52"/>
  <c r="BN183" i="52" s="1"/>
  <c r="DG181" i="52"/>
  <c r="DG183" i="52" s="1"/>
  <c r="BE181" i="52"/>
  <c r="BE183" i="52" s="1"/>
  <c r="CZ181" i="52"/>
  <c r="CZ183" i="52" s="1"/>
  <c r="DJ181" i="52"/>
  <c r="DJ183" i="52" s="1"/>
  <c r="DH181" i="52"/>
  <c r="DH183" i="52" s="1"/>
  <c r="AO181" i="52"/>
  <c r="AO183" i="52" s="1"/>
  <c r="BK181" i="52"/>
  <c r="BK183" i="52" s="1"/>
  <c r="CT199" i="52"/>
  <c r="BS199" i="52"/>
  <c r="AA199" i="52"/>
  <c r="DL199" i="52"/>
  <c r="Q199" i="52"/>
  <c r="BW199" i="52"/>
  <c r="DN199" i="52"/>
  <c r="CR199" i="52"/>
  <c r="BG199" i="52"/>
  <c r="AK199" i="52"/>
  <c r="BX199" i="52"/>
  <c r="AY199" i="52"/>
  <c r="AC199" i="52"/>
  <c r="DB199" i="52"/>
  <c r="CN199" i="52"/>
  <c r="CM181" i="52"/>
  <c r="CM183" i="52" s="1"/>
  <c r="BQ181" i="52"/>
  <c r="BQ183" i="52" s="1"/>
  <c r="DU181" i="52"/>
  <c r="DU183" i="52" s="1"/>
  <c r="BJ181" i="52"/>
  <c r="BJ183" i="52" s="1"/>
  <c r="DY181" i="52"/>
  <c r="DY183" i="52" s="1"/>
  <c r="DF181" i="52"/>
  <c r="DF183" i="52" s="1"/>
  <c r="AX181" i="52"/>
  <c r="AX183" i="52" s="1"/>
  <c r="BP181" i="52"/>
  <c r="BP183" i="52" s="1"/>
  <c r="CP181" i="52"/>
  <c r="CP183" i="52" s="1"/>
  <c r="CY181" i="52"/>
  <c r="CY183" i="52" s="1"/>
  <c r="CT181" i="52"/>
  <c r="CT183" i="52" s="1"/>
  <c r="BS181" i="52"/>
  <c r="BS183" i="52" s="1"/>
  <c r="AE199" i="59"/>
  <c r="AH199" i="52"/>
  <c r="X199" i="52"/>
  <c r="CL199" i="52"/>
  <c r="AV199" i="52"/>
  <c r="BR199" i="52"/>
  <c r="K199" i="52"/>
  <c r="BB199" i="52"/>
  <c r="CA199" i="52"/>
  <c r="DR199" i="52"/>
  <c r="AE199" i="52"/>
  <c r="BD199" i="52"/>
  <c r="DJ199" i="52"/>
  <c r="DH199" i="52"/>
  <c r="AP199" i="52"/>
  <c r="AU199" i="52"/>
  <c r="DL181" i="52"/>
  <c r="DL183" i="52" s="1"/>
  <c r="CE181" i="52"/>
  <c r="CE183" i="52" s="1"/>
  <c r="BI181" i="52"/>
  <c r="BI183" i="52" s="1"/>
  <c r="DG181" i="53"/>
  <c r="DG183" i="53" s="1"/>
  <c r="DM181" i="52"/>
  <c r="DM183" i="52" s="1"/>
  <c r="BM181" i="52"/>
  <c r="BM183" i="52" s="1"/>
  <c r="DW181" i="52"/>
  <c r="DW183" i="52" s="1"/>
  <c r="AT181" i="52"/>
  <c r="AT183" i="52" s="1"/>
  <c r="DO181" i="52"/>
  <c r="DO183" i="52" s="1"/>
  <c r="DI181" i="52"/>
  <c r="DI183" i="52" s="1"/>
  <c r="DD181" i="52"/>
  <c r="DD183" i="52" s="1"/>
  <c r="BI181" i="53"/>
  <c r="BI183" i="53" s="1"/>
  <c r="AA199" i="59"/>
  <c r="CS199" i="52"/>
  <c r="BL199" i="52"/>
  <c r="Z199" i="52"/>
  <c r="DP199" i="52"/>
  <c r="DU199" i="52"/>
  <c r="BV199" i="52"/>
  <c r="EA199" i="52"/>
  <c r="DE199" i="52"/>
  <c r="BF199" i="52"/>
  <c r="CJ199" i="52"/>
  <c r="W199" i="51"/>
  <c r="S199" i="53"/>
  <c r="O199" i="52"/>
  <c r="AX199" i="52"/>
  <c r="BP199" i="52"/>
  <c r="DA199" i="52"/>
  <c r="CI199" i="52"/>
  <c r="CA181" i="50"/>
  <c r="CA183" i="50" s="1"/>
  <c r="CL181" i="52"/>
  <c r="CL183" i="52" s="1"/>
  <c r="AV181" i="52"/>
  <c r="AV183" i="52" s="1"/>
  <c r="CQ181" i="52"/>
  <c r="CQ183" i="52" s="1"/>
  <c r="BW181" i="52"/>
  <c r="BW183" i="52" s="1"/>
  <c r="BA181" i="52"/>
  <c r="BA183" i="52" s="1"/>
  <c r="DN181" i="52"/>
  <c r="DN183" i="52" s="1"/>
  <c r="CR181" i="52"/>
  <c r="CR183" i="52" s="1"/>
  <c r="DS181" i="52"/>
  <c r="DS183" i="52" s="1"/>
  <c r="CW181" i="52"/>
  <c r="CW183" i="52" s="1"/>
  <c r="AW181" i="52"/>
  <c r="AW183" i="52" s="1"/>
  <c r="CF181" i="52"/>
  <c r="CF183" i="52" s="1"/>
  <c r="DC181" i="52"/>
  <c r="DC183" i="52" s="1"/>
  <c r="CG181" i="52"/>
  <c r="CG183" i="52" s="1"/>
  <c r="CS181" i="52"/>
  <c r="CS183" i="52" s="1"/>
  <c r="BL181" i="52"/>
  <c r="BL183" i="52" s="1"/>
  <c r="W199" i="59"/>
  <c r="AG199" i="52"/>
  <c r="AN199" i="52"/>
  <c r="CK199" i="52"/>
  <c r="AR199" i="52"/>
  <c r="CE199" i="52"/>
  <c r="BI199" i="52"/>
  <c r="BU199" i="52"/>
  <c r="BO199" i="52"/>
  <c r="AS199" i="52"/>
  <c r="DQ199" i="52"/>
  <c r="DX199" i="52"/>
  <c r="P199" i="52"/>
  <c r="DI199" i="52"/>
  <c r="DD199" i="52"/>
  <c r="AO199" i="52"/>
  <c r="BK199" i="52"/>
  <c r="DP181" i="52"/>
  <c r="DP183" i="52" s="1"/>
  <c r="CD181" i="52"/>
  <c r="CD183" i="52" s="1"/>
  <c r="BT181" i="52"/>
  <c r="BT183" i="52" s="1"/>
  <c r="BB181" i="52"/>
  <c r="BB183" i="52" s="1"/>
  <c r="CA181" i="52"/>
  <c r="CA183" i="52" s="1"/>
  <c r="BG181" i="52"/>
  <c r="BG183" i="52" s="1"/>
  <c r="CX181" i="52"/>
  <c r="CX183" i="52" s="1"/>
  <c r="DT181" i="52"/>
  <c r="DT183" i="52" s="1"/>
  <c r="AQ181" i="52"/>
  <c r="AQ183" i="52" s="1"/>
  <c r="BN181" i="51"/>
  <c r="BN183" i="51" s="1"/>
  <c r="AN181" i="52"/>
  <c r="AN183" i="52" s="1"/>
  <c r="S199" i="59"/>
  <c r="N199" i="59"/>
  <c r="CH199" i="52"/>
  <c r="CB199" i="52"/>
  <c r="Y199" i="52"/>
  <c r="T199" i="52"/>
  <c r="S199" i="52"/>
  <c r="CQ199" i="52"/>
  <c r="DV199" i="52"/>
  <c r="DZ199" i="52"/>
  <c r="AZ199" i="52"/>
  <c r="BE199" i="52"/>
  <c r="CZ199" i="52"/>
  <c r="AW199" i="52"/>
  <c r="CF199" i="52"/>
  <c r="CP199" i="52"/>
  <c r="CY199" i="52"/>
  <c r="W199" i="52"/>
  <c r="CK181" i="52"/>
  <c r="CK183" i="52" s="1"/>
  <c r="AR181" i="52"/>
  <c r="AR183" i="52" s="1"/>
  <c r="BV181" i="52"/>
  <c r="BV183" i="52" s="1"/>
  <c r="EB181" i="52"/>
  <c r="EB183" i="52" s="1"/>
  <c r="EA181" i="52"/>
  <c r="EA183" i="52" s="1"/>
  <c r="DE181" i="52"/>
  <c r="DE183" i="52" s="1"/>
  <c r="DR181" i="52"/>
  <c r="DR183" i="52" s="1"/>
  <c r="AL181" i="52"/>
  <c r="AL183" i="52" s="1"/>
  <c r="BC181" i="52"/>
  <c r="BC183" i="52" s="1"/>
  <c r="DB181" i="52"/>
  <c r="DB183" i="52" s="1"/>
  <c r="CN181" i="52"/>
  <c r="CN183" i="52" s="1"/>
  <c r="CH181" i="52"/>
  <c r="CH183" i="52" s="1"/>
  <c r="CB181" i="52"/>
  <c r="CB183" i="52" s="1"/>
  <c r="O199" i="59"/>
  <c r="H179" i="52"/>
  <c r="V199" i="52"/>
  <c r="BZ199" i="52"/>
  <c r="BH199" i="52"/>
  <c r="CD199" i="52"/>
  <c r="AB199" i="52"/>
  <c r="BJ199" i="52"/>
  <c r="BN199" i="52"/>
  <c r="DG199" i="52"/>
  <c r="DF199" i="52"/>
  <c r="AF199" i="52"/>
  <c r="S199" i="51"/>
  <c r="CX199" i="52"/>
  <c r="DT199" i="52"/>
  <c r="AD199" i="52"/>
  <c r="AJ199" i="52"/>
  <c r="CC181" i="52"/>
  <c r="CC183" i="52" s="1"/>
  <c r="BX181" i="52"/>
  <c r="BX183" i="52" s="1"/>
  <c r="BO181" i="52"/>
  <c r="BO183" i="52" s="1"/>
  <c r="AS181" i="52"/>
  <c r="AS183" i="52" s="1"/>
  <c r="BF181" i="52"/>
  <c r="BF183" i="52" s="1"/>
  <c r="CJ181" i="52"/>
  <c r="CJ183" i="52" s="1"/>
  <c r="DK181" i="52"/>
  <c r="DK183" i="52" s="1"/>
  <c r="CO181" i="52"/>
  <c r="CO183" i="52" s="1"/>
  <c r="AP181" i="52"/>
  <c r="AP183" i="52" s="1"/>
  <c r="AU181" i="52"/>
  <c r="AU183" i="52" s="1"/>
  <c r="BX181" i="51"/>
  <c r="BX183" i="51" s="1"/>
  <c r="CU199" i="52"/>
  <c r="BY199" i="52"/>
  <c r="AU181" i="49"/>
  <c r="AU183" i="49" s="1"/>
  <c r="N199" i="52"/>
  <c r="R199" i="52"/>
  <c r="DM199" i="52"/>
  <c r="DY199" i="52"/>
  <c r="L199" i="52"/>
  <c r="AT199" i="52"/>
  <c r="DO199" i="52"/>
  <c r="BT199" i="52"/>
  <c r="AL199" i="52"/>
  <c r="BC199" i="52"/>
  <c r="DC199" i="52"/>
  <c r="CG199" i="52"/>
  <c r="DN181" i="53"/>
  <c r="DN183" i="53" s="1"/>
  <c r="CK181" i="53"/>
  <c r="CK183" i="53" s="1"/>
  <c r="AQ181" i="50"/>
  <c r="AQ183" i="50" s="1"/>
  <c r="DH181" i="53"/>
  <c r="DH183" i="53" s="1"/>
  <c r="CF181" i="51"/>
  <c r="CF183" i="51" s="1"/>
  <c r="CG181" i="49"/>
  <c r="CG183" i="49" s="1"/>
  <c r="V199" i="59"/>
  <c r="AA199" i="51"/>
  <c r="BJ199" i="50"/>
  <c r="AO199" i="53"/>
  <c r="R199" i="53"/>
  <c r="AJ199" i="53"/>
  <c r="BM199" i="53"/>
  <c r="N199" i="51"/>
  <c r="AV181" i="53"/>
  <c r="AV183" i="53" s="1"/>
  <c r="BF181" i="50"/>
  <c r="BF183" i="50" s="1"/>
  <c r="CV181" i="53"/>
  <c r="CV183" i="53" s="1"/>
  <c r="DF181" i="50"/>
  <c r="DF183" i="50" s="1"/>
  <c r="AR181" i="51"/>
  <c r="AR183" i="51" s="1"/>
  <c r="BV181" i="53"/>
  <c r="BV183" i="53" s="1"/>
  <c r="CC181" i="51"/>
  <c r="CC183" i="51" s="1"/>
  <c r="AW181" i="49"/>
  <c r="AW183" i="49" s="1"/>
  <c r="AH199" i="59"/>
  <c r="AD199" i="59"/>
  <c r="Z199" i="59"/>
  <c r="R199" i="59"/>
  <c r="BE181" i="51"/>
  <c r="BE183" i="51" s="1"/>
  <c r="DT199" i="50"/>
  <c r="Q199" i="53"/>
  <c r="DQ199" i="53"/>
  <c r="M199" i="51"/>
  <c r="DF181" i="51"/>
  <c r="DF183" i="51" s="1"/>
  <c r="DX181" i="50"/>
  <c r="DX183" i="50" s="1"/>
  <c r="Y199" i="59"/>
  <c r="Q199" i="59"/>
  <c r="W199" i="53"/>
  <c r="AS199" i="50"/>
  <c r="DM181" i="50"/>
  <c r="DM183" i="50" s="1"/>
  <c r="P199" i="51"/>
  <c r="DM181" i="51"/>
  <c r="DM183" i="51" s="1"/>
  <c r="AP181" i="51"/>
  <c r="AP183" i="51" s="1"/>
  <c r="BL181" i="53"/>
  <c r="BL183" i="53" s="1"/>
  <c r="DI181" i="53"/>
  <c r="DI183" i="53" s="1"/>
  <c r="AG199" i="59"/>
  <c r="AC199" i="59"/>
  <c r="U199" i="59"/>
  <c r="DJ199" i="53"/>
  <c r="CA199" i="53"/>
  <c r="V199" i="51"/>
  <c r="DR181" i="49"/>
  <c r="DR183" i="49" s="1"/>
  <c r="CS181" i="50"/>
  <c r="CS183" i="50" s="1"/>
  <c r="DN181" i="49"/>
  <c r="DN183" i="49" s="1"/>
  <c r="CD181" i="50"/>
  <c r="CD183" i="50" s="1"/>
  <c r="CS181" i="49"/>
  <c r="CS183" i="49" s="1"/>
  <c r="BO181" i="50"/>
  <c r="BO183" i="50" s="1"/>
  <c r="BQ199" i="53"/>
  <c r="DG199" i="53"/>
  <c r="Q199" i="51"/>
  <c r="EB181" i="51"/>
  <c r="EB183" i="51" s="1"/>
  <c r="DP181" i="49"/>
  <c r="DP183" i="49" s="1"/>
  <c r="BT181" i="50"/>
  <c r="BT183" i="50" s="1"/>
  <c r="CJ181" i="49"/>
  <c r="CJ183" i="49" s="1"/>
  <c r="BA181" i="50"/>
  <c r="BA183" i="50" s="1"/>
  <c r="AF199" i="59"/>
  <c r="AB199" i="59"/>
  <c r="X199" i="59"/>
  <c r="T199" i="59"/>
  <c r="P199" i="59"/>
  <c r="CN199" i="53"/>
  <c r="O199" i="51"/>
  <c r="AK199" i="53"/>
  <c r="CK199" i="53"/>
  <c r="V199" i="53"/>
  <c r="BE199" i="53"/>
  <c r="BU181" i="49"/>
  <c r="BU183" i="49" s="1"/>
  <c r="CY181" i="51"/>
  <c r="CY183" i="51" s="1"/>
  <c r="V199" i="49"/>
  <c r="CV199" i="53"/>
  <c r="BQ181" i="49"/>
  <c r="BQ183" i="49" s="1"/>
  <c r="BH199" i="53"/>
  <c r="CU199" i="50"/>
  <c r="BP199" i="50"/>
  <c r="AZ199" i="51"/>
  <c r="AF199" i="51"/>
  <c r="CV199" i="51"/>
  <c r="DH199" i="51"/>
  <c r="BC199" i="51"/>
  <c r="CD199" i="51"/>
  <c r="AE199" i="49"/>
  <c r="BB181" i="53"/>
  <c r="BB183" i="53" s="1"/>
  <c r="DX181" i="53"/>
  <c r="DX183" i="53" s="1"/>
  <c r="DQ181" i="50"/>
  <c r="DQ183" i="50" s="1"/>
  <c r="CF181" i="50"/>
  <c r="CF183" i="50" s="1"/>
  <c r="BA181" i="51"/>
  <c r="BA183" i="51" s="1"/>
  <c r="DD181" i="51"/>
  <c r="DD183" i="51" s="1"/>
  <c r="BS181" i="49"/>
  <c r="BS183" i="49" s="1"/>
  <c r="CT181" i="53"/>
  <c r="CT183" i="53" s="1"/>
  <c r="CU181" i="53"/>
  <c r="CU183" i="53" s="1"/>
  <c r="AT181" i="50"/>
  <c r="AT183" i="50" s="1"/>
  <c r="DW181" i="51"/>
  <c r="DW183" i="51" s="1"/>
  <c r="DA181" i="51"/>
  <c r="DA183" i="51" s="1"/>
  <c r="CI181" i="49"/>
  <c r="CI183" i="49" s="1"/>
  <c r="AU181" i="53"/>
  <c r="AU183" i="53" s="1"/>
  <c r="DB181" i="50"/>
  <c r="DB183" i="50" s="1"/>
  <c r="AT181" i="51"/>
  <c r="AT183" i="51" s="1"/>
  <c r="CN181" i="51"/>
  <c r="CN183" i="51" s="1"/>
  <c r="DQ181" i="49"/>
  <c r="DQ183" i="49" s="1"/>
  <c r="BD181" i="49"/>
  <c r="BD183" i="49" s="1"/>
  <c r="CG181" i="53"/>
  <c r="CG183" i="53" s="1"/>
  <c r="CE181" i="53"/>
  <c r="CE183" i="53" s="1"/>
  <c r="AV181" i="50"/>
  <c r="AV183" i="50" s="1"/>
  <c r="CL181" i="51"/>
  <c r="CL183" i="51" s="1"/>
  <c r="CM181" i="50"/>
  <c r="CM183" i="50" s="1"/>
  <c r="BY181" i="50"/>
  <c r="BY183" i="50" s="1"/>
  <c r="AM181" i="51"/>
  <c r="AM183" i="51" s="1"/>
  <c r="DE181" i="49"/>
  <c r="DE183" i="49" s="1"/>
  <c r="BW181" i="49"/>
  <c r="BW183" i="49" s="1"/>
  <c r="BZ181" i="53"/>
  <c r="BZ183" i="53" s="1"/>
  <c r="BO181" i="53"/>
  <c r="BO183" i="53" s="1"/>
  <c r="BY181" i="51"/>
  <c r="BY183" i="51" s="1"/>
  <c r="BH181" i="49"/>
  <c r="BH183" i="49" s="1"/>
  <c r="EB181" i="49"/>
  <c r="EB183" i="49" s="1"/>
  <c r="DR181" i="53"/>
  <c r="DR183" i="53" s="1"/>
  <c r="BW181" i="53"/>
  <c r="BW183" i="53" s="1"/>
  <c r="BR181" i="50"/>
  <c r="BR183" i="50" s="1"/>
  <c r="DY181" i="51"/>
  <c r="DY183" i="51" s="1"/>
  <c r="DG181" i="49"/>
  <c r="DG183" i="49" s="1"/>
  <c r="AX181" i="49"/>
  <c r="AX183" i="49" s="1"/>
  <c r="BS181" i="53"/>
  <c r="BS183" i="53" s="1"/>
  <c r="AW181" i="53"/>
  <c r="AW183" i="53" s="1"/>
  <c r="DZ181" i="50"/>
  <c r="DZ183" i="50" s="1"/>
  <c r="CB181" i="50"/>
  <c r="CB183" i="50" s="1"/>
  <c r="BR181" i="51"/>
  <c r="BR183" i="51" s="1"/>
  <c r="CD181" i="49"/>
  <c r="CD183" i="49" s="1"/>
  <c r="CN181" i="49"/>
  <c r="CN183" i="49" s="1"/>
  <c r="DZ199" i="53"/>
  <c r="H179" i="51"/>
  <c r="AX199" i="53"/>
  <c r="AF199" i="53"/>
  <c r="EA199" i="50"/>
  <c r="DM199" i="50"/>
  <c r="CA199" i="51"/>
  <c r="H179" i="49"/>
  <c r="DN199" i="53"/>
  <c r="AV199" i="53"/>
  <c r="BF199" i="50"/>
  <c r="O199" i="50"/>
  <c r="CT199" i="53"/>
  <c r="CU199" i="53"/>
  <c r="AU199" i="53"/>
  <c r="Y199" i="53"/>
  <c r="CY199" i="53"/>
  <c r="CC199" i="53"/>
  <c r="AI199" i="50"/>
  <c r="U199" i="50"/>
  <c r="BV199" i="53"/>
  <c r="AI199" i="53"/>
  <c r="V199" i="50"/>
  <c r="CY199" i="51"/>
  <c r="CM199" i="53"/>
  <c r="K199" i="50"/>
  <c r="CY199" i="50"/>
  <c r="BZ199" i="51"/>
  <c r="CZ199" i="51"/>
  <c r="CK199" i="49"/>
  <c r="X199" i="49"/>
  <c r="Z199" i="51"/>
  <c r="AJ199" i="51"/>
  <c r="CC199" i="49"/>
  <c r="P199" i="49"/>
  <c r="AI199" i="49"/>
  <c r="DJ199" i="51"/>
  <c r="AQ199" i="51"/>
  <c r="AK199" i="49"/>
  <c r="DI199" i="50"/>
  <c r="DL199" i="50"/>
  <c r="AS199" i="51"/>
  <c r="CJ199" i="51"/>
  <c r="AB199" i="49"/>
  <c r="BK199" i="49"/>
  <c r="AQ199" i="50"/>
  <c r="AC199" i="50"/>
  <c r="DF199" i="51"/>
  <c r="CN199" i="51"/>
  <c r="DQ199" i="49"/>
  <c r="BD199" i="49"/>
  <c r="Y199" i="51"/>
  <c r="DW199" i="49"/>
  <c r="BN199" i="49"/>
  <c r="BO199" i="53"/>
  <c r="R199" i="50"/>
  <c r="AF199" i="50"/>
  <c r="BY199" i="51"/>
  <c r="DC199" i="51"/>
  <c r="S199" i="49"/>
  <c r="BA199" i="49"/>
  <c r="BH199" i="50"/>
  <c r="AU199" i="51"/>
  <c r="CE199" i="49"/>
  <c r="AX199" i="50"/>
  <c r="AL199" i="49"/>
  <c r="AG199" i="51"/>
  <c r="DX199" i="51"/>
  <c r="CV199" i="49"/>
  <c r="DE181" i="53"/>
  <c r="DE183" i="53" s="1"/>
  <c r="BE181" i="50"/>
  <c r="BE183" i="50" s="1"/>
  <c r="DH181" i="50"/>
  <c r="DH183" i="50" s="1"/>
  <c r="DJ181" i="51"/>
  <c r="DJ183" i="51" s="1"/>
  <c r="CV181" i="51"/>
  <c r="CV183" i="51" s="1"/>
  <c r="BG181" i="49"/>
  <c r="BG183" i="49" s="1"/>
  <c r="EA181" i="49"/>
  <c r="EA183" i="49" s="1"/>
  <c r="BT181" i="53"/>
  <c r="BT183" i="53" s="1"/>
  <c r="DK181" i="50"/>
  <c r="DK183" i="50" s="1"/>
  <c r="CW181" i="50"/>
  <c r="CW183" i="50" s="1"/>
  <c r="BK181" i="51"/>
  <c r="BK183" i="51" s="1"/>
  <c r="AO181" i="51"/>
  <c r="AO183" i="51" s="1"/>
  <c r="BZ181" i="49"/>
  <c r="BZ183" i="49" s="1"/>
  <c r="CX181" i="53"/>
  <c r="CX183" i="53" s="1"/>
  <c r="EA181" i="53"/>
  <c r="EA183" i="53" s="1"/>
  <c r="AP181" i="50"/>
  <c r="AP183" i="50" s="1"/>
  <c r="CR181" i="50"/>
  <c r="CR183" i="50" s="1"/>
  <c r="CW181" i="51"/>
  <c r="CW183" i="51" s="1"/>
  <c r="CM181" i="51"/>
  <c r="CM183" i="51" s="1"/>
  <c r="CZ181" i="49"/>
  <c r="CZ183" i="49" s="1"/>
  <c r="BG181" i="53"/>
  <c r="BG183" i="53" s="1"/>
  <c r="CP181" i="50"/>
  <c r="CP183" i="50" s="1"/>
  <c r="CJ181" i="50"/>
  <c r="CJ183" i="50" s="1"/>
  <c r="BX181" i="49"/>
  <c r="BX183" i="49" s="1"/>
  <c r="CQ181" i="53"/>
  <c r="CQ183" i="53" s="1"/>
  <c r="BU181" i="53"/>
  <c r="BU183" i="53" s="1"/>
  <c r="CP181" i="51"/>
  <c r="CP183" i="51" s="1"/>
  <c r="CR181" i="51"/>
  <c r="CR183" i="51" s="1"/>
  <c r="DB181" i="49"/>
  <c r="DB183" i="49" s="1"/>
  <c r="BJ181" i="49"/>
  <c r="BJ183" i="49" s="1"/>
  <c r="CC181" i="50"/>
  <c r="CC183" i="50" s="1"/>
  <c r="CE181" i="51"/>
  <c r="CE183" i="51" s="1"/>
  <c r="CV181" i="49"/>
  <c r="CV183" i="49" s="1"/>
  <c r="BF181" i="53"/>
  <c r="BF183" i="53" s="1"/>
  <c r="DL181" i="53"/>
  <c r="DL183" i="53" s="1"/>
  <c r="EB181" i="50"/>
  <c r="EB183" i="50" s="1"/>
  <c r="DU181" i="50"/>
  <c r="DU183" i="50" s="1"/>
  <c r="CI181" i="51"/>
  <c r="CI183" i="51" s="1"/>
  <c r="BM181" i="51"/>
  <c r="BM183" i="51" s="1"/>
  <c r="CX181" i="49"/>
  <c r="CX183" i="49" s="1"/>
  <c r="DV181" i="53"/>
  <c r="DV183" i="53" s="1"/>
  <c r="BP181" i="53"/>
  <c r="BP183" i="53" s="1"/>
  <c r="BN181" i="50"/>
  <c r="BN183" i="50" s="1"/>
  <c r="DU181" i="51"/>
  <c r="DU183" i="51" s="1"/>
  <c r="CC181" i="49"/>
  <c r="CC183" i="49" s="1"/>
  <c r="BN199" i="53"/>
  <c r="DI199" i="53"/>
  <c r="BO199" i="50"/>
  <c r="BA199" i="50"/>
  <c r="BB199" i="53"/>
  <c r="DX199" i="53"/>
  <c r="DQ199" i="50"/>
  <c r="CF199" i="50"/>
  <c r="AH199" i="53"/>
  <c r="BT199" i="53"/>
  <c r="CX199" i="53"/>
  <c r="EA199" i="53"/>
  <c r="AM199" i="53"/>
  <c r="CT199" i="50"/>
  <c r="DP199" i="50"/>
  <c r="CM199" i="50"/>
  <c r="BY199" i="50"/>
  <c r="AM199" i="51"/>
  <c r="BR199" i="53"/>
  <c r="AR199" i="53"/>
  <c r="BV199" i="50"/>
  <c r="BD199" i="50"/>
  <c r="BQ199" i="51"/>
  <c r="BH199" i="51"/>
  <c r="AZ199" i="49"/>
  <c r="DH199" i="49"/>
  <c r="DL199" i="51"/>
  <c r="BI199" i="51"/>
  <c r="EA199" i="51"/>
  <c r="AR199" i="49"/>
  <c r="CM199" i="49"/>
  <c r="AV199" i="49"/>
  <c r="AX199" i="51"/>
  <c r="CQ199" i="49"/>
  <c r="AH199" i="49"/>
  <c r="AW199" i="50"/>
  <c r="CN199" i="50"/>
  <c r="DB199" i="51"/>
  <c r="CB199" i="51"/>
  <c r="AY199" i="49"/>
  <c r="BR199" i="49"/>
  <c r="DB199" i="50"/>
  <c r="P199" i="50"/>
  <c r="AT199" i="51"/>
  <c r="CM199" i="51"/>
  <c r="CZ199" i="49"/>
  <c r="N199" i="49"/>
  <c r="DV199" i="49"/>
  <c r="CC199" i="51"/>
  <c r="DN199" i="49"/>
  <c r="CJ199" i="49"/>
  <c r="CX199" i="51"/>
  <c r="T199" i="53"/>
  <c r="CC199" i="50"/>
  <c r="AE199" i="50"/>
  <c r="BV199" i="51"/>
  <c r="DO199" i="49"/>
  <c r="BF199" i="49"/>
  <c r="DD199" i="50"/>
  <c r="CH199" i="50"/>
  <c r="BW199" i="50"/>
  <c r="DK199" i="49"/>
  <c r="BA199" i="51"/>
  <c r="EA199" i="49"/>
  <c r="DT199" i="49"/>
  <c r="CO199" i="50"/>
  <c r="AC199" i="51"/>
  <c r="CE199" i="51"/>
  <c r="AS181" i="53"/>
  <c r="AS183" i="53" s="1"/>
  <c r="DS181" i="53"/>
  <c r="DS183" i="53" s="1"/>
  <c r="DN181" i="50"/>
  <c r="DN183" i="50" s="1"/>
  <c r="BK181" i="50"/>
  <c r="BK183" i="50" s="1"/>
  <c r="AX181" i="51"/>
  <c r="AX183" i="51" s="1"/>
  <c r="AQ181" i="51"/>
  <c r="AQ183" i="51" s="1"/>
  <c r="DO181" i="53"/>
  <c r="DO183" i="53" s="1"/>
  <c r="CS181" i="53"/>
  <c r="CS183" i="53" s="1"/>
  <c r="AY181" i="50"/>
  <c r="AY183" i="50" s="1"/>
  <c r="DN181" i="51"/>
  <c r="DN183" i="51" s="1"/>
  <c r="DZ181" i="49"/>
  <c r="DZ183" i="49" s="1"/>
  <c r="AL181" i="53"/>
  <c r="AL183" i="53" s="1"/>
  <c r="CF181" i="53"/>
  <c r="CF183" i="53" s="1"/>
  <c r="DA181" i="50"/>
  <c r="DA183" i="50" s="1"/>
  <c r="CQ181" i="50"/>
  <c r="CQ183" i="50" s="1"/>
  <c r="BO181" i="51"/>
  <c r="BO183" i="51" s="1"/>
  <c r="BC181" i="49"/>
  <c r="BC183" i="49" s="1"/>
  <c r="CD181" i="53"/>
  <c r="CD183" i="53" s="1"/>
  <c r="BD181" i="53"/>
  <c r="BD183" i="53" s="1"/>
  <c r="DG181" i="51"/>
  <c r="DG183" i="51" s="1"/>
  <c r="CK181" i="51"/>
  <c r="CK183" i="51" s="1"/>
  <c r="DV181" i="49"/>
  <c r="DV183" i="49" s="1"/>
  <c r="EB181" i="53"/>
  <c r="EB183" i="53" s="1"/>
  <c r="CL181" i="50"/>
  <c r="CL183" i="50" s="1"/>
  <c r="CV181" i="50"/>
  <c r="CV183" i="50" s="1"/>
  <c r="AY181" i="51"/>
  <c r="AY183" i="51" s="1"/>
  <c r="DA181" i="49"/>
  <c r="DA183" i="49" s="1"/>
  <c r="AN181" i="49"/>
  <c r="AN183" i="49" s="1"/>
  <c r="BQ181" i="53"/>
  <c r="BQ183" i="53" s="1"/>
  <c r="AN181" i="53"/>
  <c r="AN183" i="53" s="1"/>
  <c r="AR181" i="50"/>
  <c r="AR183" i="50" s="1"/>
  <c r="BV181" i="51"/>
  <c r="BV183" i="51" s="1"/>
  <c r="DC181" i="51"/>
  <c r="DC183" i="51" s="1"/>
  <c r="BA181" i="49"/>
  <c r="BA183" i="49" s="1"/>
  <c r="DQ181" i="53"/>
  <c r="DQ183" i="53" s="1"/>
  <c r="BW181" i="50"/>
  <c r="BW183" i="50" s="1"/>
  <c r="BI181" i="50"/>
  <c r="BI183" i="50" s="1"/>
  <c r="CU181" i="51"/>
  <c r="CU183" i="51" s="1"/>
  <c r="CO181" i="49"/>
  <c r="CO183" i="49" s="1"/>
  <c r="BE181" i="49"/>
  <c r="BE183" i="49" s="1"/>
  <c r="BJ181" i="53"/>
  <c r="BJ183" i="53" s="1"/>
  <c r="DY181" i="50"/>
  <c r="DY183" i="50" s="1"/>
  <c r="CI181" i="50"/>
  <c r="CI183" i="50" s="1"/>
  <c r="BI181" i="51"/>
  <c r="BI183" i="51" s="1"/>
  <c r="EA181" i="51"/>
  <c r="EA183" i="51" s="1"/>
  <c r="AR181" i="49"/>
  <c r="AR183" i="49" s="1"/>
  <c r="CM181" i="49"/>
  <c r="CM183" i="49" s="1"/>
  <c r="DY199" i="53"/>
  <c r="BS199" i="53"/>
  <c r="AW199" i="53"/>
  <c r="DZ199" i="50"/>
  <c r="CB199" i="50"/>
  <c r="BR199" i="51"/>
  <c r="DE199" i="53"/>
  <c r="AB199" i="53"/>
  <c r="BE199" i="50"/>
  <c r="DH199" i="50"/>
  <c r="DO199" i="53"/>
  <c r="CS199" i="53"/>
  <c r="AL199" i="53"/>
  <c r="CF199" i="53"/>
  <c r="CP199" i="53"/>
  <c r="DD199" i="53"/>
  <c r="AH199" i="50"/>
  <c r="BX199" i="50"/>
  <c r="CQ199" i="53"/>
  <c r="BU199" i="53"/>
  <c r="AA199" i="50"/>
  <c r="M199" i="50"/>
  <c r="CP199" i="51"/>
  <c r="DU199" i="53"/>
  <c r="CR199" i="53"/>
  <c r="J199" i="50"/>
  <c r="L199" i="50"/>
  <c r="DZ199" i="51"/>
  <c r="AN199" i="51"/>
  <c r="CB199" i="49"/>
  <c r="W199" i="49"/>
  <c r="DM199" i="49"/>
  <c r="H179" i="53"/>
  <c r="DR199" i="51"/>
  <c r="DS199" i="51"/>
  <c r="BO199" i="49"/>
  <c r="O199" i="49"/>
  <c r="DI199" i="51"/>
  <c r="CH199" i="49"/>
  <c r="AS199" i="49"/>
  <c r="DF199" i="50"/>
  <c r="T199" i="50"/>
  <c r="AP199" i="51"/>
  <c r="T199" i="51"/>
  <c r="DP199" i="49"/>
  <c r="AP199" i="50"/>
  <c r="CR199" i="50"/>
  <c r="CW199" i="51"/>
  <c r="BO199" i="51"/>
  <c r="T199" i="49"/>
  <c r="BC199" i="49"/>
  <c r="L199" i="49"/>
  <c r="DE199" i="49"/>
  <c r="BW199" i="49"/>
  <c r="BP199" i="51"/>
  <c r="AN199" i="53"/>
  <c r="Q199" i="50"/>
  <c r="AR199" i="50"/>
  <c r="BU199" i="51"/>
  <c r="DF199" i="49"/>
  <c r="AT199" i="49"/>
  <c r="CO199" i="51"/>
  <c r="CN199" i="49"/>
  <c r="DO199" i="50"/>
  <c r="DB181" i="53"/>
  <c r="DB183" i="53" s="1"/>
  <c r="DP181" i="53"/>
  <c r="DP183" i="53" s="1"/>
  <c r="BB181" i="50"/>
  <c r="BB183" i="50" s="1"/>
  <c r="DW181" i="50"/>
  <c r="DW183" i="50" s="1"/>
  <c r="DI181" i="51"/>
  <c r="DI183" i="51" s="1"/>
  <c r="CQ181" i="49"/>
  <c r="CQ183" i="49" s="1"/>
  <c r="BC181" i="53"/>
  <c r="BC183" i="53" s="1"/>
  <c r="DJ181" i="50"/>
  <c r="DJ183" i="50" s="1"/>
  <c r="AM181" i="50"/>
  <c r="AM183" i="50" s="1"/>
  <c r="BB181" i="51"/>
  <c r="BB183" i="51" s="1"/>
  <c r="DK181" i="51"/>
  <c r="DK183" i="51" s="1"/>
  <c r="DY181" i="49"/>
  <c r="DY183" i="49" s="1"/>
  <c r="BL181" i="49"/>
  <c r="BL183" i="49" s="1"/>
  <c r="CO181" i="53"/>
  <c r="CO183" i="53" s="1"/>
  <c r="CZ181" i="53"/>
  <c r="CZ183" i="53" s="1"/>
  <c r="AO181" i="50"/>
  <c r="AO183" i="50" s="1"/>
  <c r="BS181" i="50"/>
  <c r="BS183" i="50" s="1"/>
  <c r="CT181" i="51"/>
  <c r="CT183" i="51" s="1"/>
  <c r="BG181" i="51"/>
  <c r="BG183" i="51" s="1"/>
  <c r="AQ181" i="49"/>
  <c r="AQ183" i="49" s="1"/>
  <c r="BB181" i="49"/>
  <c r="BB183" i="49" s="1"/>
  <c r="CU181" i="50"/>
  <c r="CU183" i="50" s="1"/>
  <c r="CG181" i="50"/>
  <c r="CG183" i="50" s="1"/>
  <c r="AU181" i="51"/>
  <c r="AU183" i="51" s="1"/>
  <c r="DM181" i="49"/>
  <c r="DM183" i="49" s="1"/>
  <c r="CR181" i="49"/>
  <c r="CR183" i="49" s="1"/>
  <c r="CH181" i="53"/>
  <c r="CH183" i="53" s="1"/>
  <c r="CJ181" i="53"/>
  <c r="CJ183" i="53" s="1"/>
  <c r="BC181" i="50"/>
  <c r="BC183" i="50" s="1"/>
  <c r="CG181" i="51"/>
  <c r="CG183" i="51" s="1"/>
  <c r="AV181" i="51"/>
  <c r="AV183" i="51" s="1"/>
  <c r="BP181" i="49"/>
  <c r="BP183" i="49" s="1"/>
  <c r="DZ181" i="53"/>
  <c r="DZ183" i="53" s="1"/>
  <c r="BZ181" i="50"/>
  <c r="BZ183" i="50" s="1"/>
  <c r="AU181" i="50"/>
  <c r="AU183" i="50" s="1"/>
  <c r="DO181" i="49"/>
  <c r="DO183" i="49" s="1"/>
  <c r="BF181" i="49"/>
  <c r="BF183" i="49" s="1"/>
  <c r="CA181" i="53"/>
  <c r="CA183" i="53" s="1"/>
  <c r="BE181" i="53"/>
  <c r="BE183" i="53" s="1"/>
  <c r="CY181" i="50"/>
  <c r="CY183" i="50" s="1"/>
  <c r="BZ181" i="51"/>
  <c r="BZ183" i="51" s="1"/>
  <c r="AZ181" i="51"/>
  <c r="AZ183" i="51" s="1"/>
  <c r="CL181" i="49"/>
  <c r="CL183" i="49" s="1"/>
  <c r="DK181" i="49"/>
  <c r="DK183" i="49" s="1"/>
  <c r="DM181" i="53"/>
  <c r="DM183" i="53" s="1"/>
  <c r="BM181" i="50"/>
  <c r="BM183" i="50" s="1"/>
  <c r="AN181" i="50"/>
  <c r="AN183" i="50" s="1"/>
  <c r="DR181" i="51"/>
  <c r="DR183" i="51" s="1"/>
  <c r="DS181" i="51"/>
  <c r="DS183" i="51" s="1"/>
  <c r="BO181" i="49"/>
  <c r="BO183" i="49" s="1"/>
  <c r="CI199" i="53"/>
  <c r="DV199" i="53"/>
  <c r="BP199" i="53"/>
  <c r="BN199" i="50"/>
  <c r="AJ199" i="50"/>
  <c r="DU199" i="51"/>
  <c r="AS199" i="53"/>
  <c r="DS199" i="53"/>
  <c r="DN199" i="50"/>
  <c r="BK199" i="50"/>
  <c r="BC199" i="53"/>
  <c r="AG199" i="53"/>
  <c r="CO199" i="53"/>
  <c r="CZ199" i="53"/>
  <c r="AD199" i="53"/>
  <c r="BL199" i="53"/>
  <c r="CS199" i="50"/>
  <c r="BT199" i="50"/>
  <c r="AE199" i="53"/>
  <c r="EB199" i="53"/>
  <c r="CL199" i="50"/>
  <c r="CV199" i="50"/>
  <c r="AD199" i="51"/>
  <c r="BI199" i="53"/>
  <c r="BU199" i="50"/>
  <c r="BL199" i="50"/>
  <c r="BN199" i="51"/>
  <c r="CF199" i="51"/>
  <c r="U199" i="49"/>
  <c r="BX199" i="49"/>
  <c r="BF199" i="51"/>
  <c r="BL199" i="51"/>
  <c r="CF199" i="49"/>
  <c r="BS199" i="51"/>
  <c r="AW199" i="51"/>
  <c r="BY199" i="49"/>
  <c r="AO199" i="49"/>
  <c r="AT199" i="50"/>
  <c r="DW199" i="51"/>
  <c r="DA199" i="51"/>
  <c r="CI199" i="49"/>
  <c r="Z199" i="49"/>
  <c r="DA199" i="50"/>
  <c r="CQ199" i="50"/>
  <c r="AK199" i="51"/>
  <c r="BG199" i="51"/>
  <c r="AQ199" i="49"/>
  <c r="BB199" i="49"/>
  <c r="Q199" i="49"/>
  <c r="CR199" i="51"/>
  <c r="DB199" i="49"/>
  <c r="BJ199" i="49"/>
  <c r="DJ199" i="49"/>
  <c r="P199" i="53"/>
  <c r="BZ199" i="50"/>
  <c r="AU199" i="50"/>
  <c r="DP199" i="51"/>
  <c r="CW199" i="49"/>
  <c r="BM199" i="49"/>
  <c r="BT199" i="51"/>
  <c r="DH199" i="53"/>
  <c r="AP181" i="53"/>
  <c r="AP183" i="53" s="1"/>
  <c r="DK181" i="53"/>
  <c r="DK183" i="53" s="1"/>
  <c r="DS181" i="50"/>
  <c r="DS183" i="50" s="1"/>
  <c r="DE181" i="50"/>
  <c r="DE183" i="50" s="1"/>
  <c r="BS181" i="51"/>
  <c r="BS183" i="51" s="1"/>
  <c r="AW181" i="51"/>
  <c r="AW183" i="51" s="1"/>
  <c r="CH181" i="49"/>
  <c r="CH183" i="49" s="1"/>
  <c r="AS181" i="49"/>
  <c r="AS183" i="49" s="1"/>
  <c r="DF181" i="53"/>
  <c r="DF183" i="53" s="1"/>
  <c r="AX181" i="50"/>
  <c r="AX183" i="50" s="1"/>
  <c r="DO181" i="50"/>
  <c r="DO183" i="50" s="1"/>
  <c r="DE181" i="51"/>
  <c r="DE183" i="51" s="1"/>
  <c r="DH181" i="51"/>
  <c r="DH183" i="51" s="1"/>
  <c r="DT181" i="49"/>
  <c r="DT183" i="49" s="1"/>
  <c r="AL181" i="49"/>
  <c r="AL183" i="49" s="1"/>
  <c r="CB181" i="53"/>
  <c r="CB183" i="53" s="1"/>
  <c r="CX181" i="50"/>
  <c r="CX183" i="50" s="1"/>
  <c r="DG181" i="50"/>
  <c r="DG183" i="50" s="1"/>
  <c r="DT181" i="51"/>
  <c r="DT183" i="51" s="1"/>
  <c r="CU181" i="49"/>
  <c r="CU183" i="49" s="1"/>
  <c r="CY181" i="53"/>
  <c r="CY183" i="53" s="1"/>
  <c r="CC181" i="53"/>
  <c r="CC183" i="53" s="1"/>
  <c r="CX181" i="51"/>
  <c r="CX183" i="51" s="1"/>
  <c r="DL181" i="51"/>
  <c r="DL183" i="51" s="1"/>
  <c r="DJ181" i="49"/>
  <c r="DJ183" i="49" s="1"/>
  <c r="AQ181" i="53"/>
  <c r="AQ183" i="53" s="1"/>
  <c r="CK181" i="50"/>
  <c r="CK183" i="50" s="1"/>
  <c r="AZ181" i="50"/>
  <c r="AZ183" i="50" s="1"/>
  <c r="DS181" i="49"/>
  <c r="DS183" i="49" s="1"/>
  <c r="AM181" i="49"/>
  <c r="AM183" i="49" s="1"/>
  <c r="BN181" i="53"/>
  <c r="BN183" i="53" s="1"/>
  <c r="CQ181" i="51"/>
  <c r="CQ183" i="51" s="1"/>
  <c r="BU181" i="51"/>
  <c r="BU183" i="51" s="1"/>
  <c r="DF181" i="49"/>
  <c r="DF183" i="49" s="1"/>
  <c r="AT181" i="49"/>
  <c r="AT183" i="49" s="1"/>
  <c r="CM181" i="53"/>
  <c r="CM183" i="53" s="1"/>
  <c r="BV181" i="50"/>
  <c r="BV183" i="50" s="1"/>
  <c r="BD181" i="50"/>
  <c r="BD183" i="50" s="1"/>
  <c r="CZ181" i="51"/>
  <c r="CZ183" i="51" s="1"/>
  <c r="CK181" i="49"/>
  <c r="CK183" i="49" s="1"/>
  <c r="BA181" i="53"/>
  <c r="BA183" i="53" s="1"/>
  <c r="AZ181" i="53"/>
  <c r="AZ183" i="53" s="1"/>
  <c r="DV181" i="50"/>
  <c r="DV183" i="50" s="1"/>
  <c r="CZ181" i="50"/>
  <c r="CZ183" i="50" s="1"/>
  <c r="BF181" i="51"/>
  <c r="BF183" i="51" s="1"/>
  <c r="BL181" i="51"/>
  <c r="BL183" i="51" s="1"/>
  <c r="CF181" i="49"/>
  <c r="CF183" i="49" s="1"/>
  <c r="H179" i="50"/>
  <c r="BJ199" i="53"/>
  <c r="X199" i="53"/>
  <c r="DY199" i="50"/>
  <c r="CI199" i="50"/>
  <c r="DB199" i="53"/>
  <c r="DP199" i="53"/>
  <c r="BB199" i="50"/>
  <c r="DW199" i="50"/>
  <c r="DF199" i="53"/>
  <c r="AA199" i="53"/>
  <c r="AC199" i="53"/>
  <c r="CB199" i="53"/>
  <c r="CG199" i="53"/>
  <c r="CE199" i="53"/>
  <c r="AG199" i="50"/>
  <c r="AV199" i="50"/>
  <c r="CH199" i="53"/>
  <c r="CJ199" i="53"/>
  <c r="Z199" i="50"/>
  <c r="BC199" i="50"/>
  <c r="CG199" i="51"/>
  <c r="DR199" i="53"/>
  <c r="BW199" i="53"/>
  <c r="DX199" i="50"/>
  <c r="W199" i="50"/>
  <c r="DY199" i="51"/>
  <c r="DG199" i="49"/>
  <c r="AX199" i="49"/>
  <c r="AU199" i="49"/>
  <c r="DQ199" i="51"/>
  <c r="CY199" i="49"/>
  <c r="AP199" i="49"/>
  <c r="AL199" i="51"/>
  <c r="DV199" i="51"/>
  <c r="BD199" i="51"/>
  <c r="BV199" i="49"/>
  <c r="BT199" i="49"/>
  <c r="DK199" i="50"/>
  <c r="CW199" i="50"/>
  <c r="BK199" i="51"/>
  <c r="AO199" i="51"/>
  <c r="BZ199" i="49"/>
  <c r="M199" i="49"/>
  <c r="AO199" i="50"/>
  <c r="BS199" i="50"/>
  <c r="CT199" i="51"/>
  <c r="DT199" i="51"/>
  <c r="CU199" i="49"/>
  <c r="AY199" i="51"/>
  <c r="DA199" i="49"/>
  <c r="AN199" i="49"/>
  <c r="L199" i="53"/>
  <c r="N199" i="50"/>
  <c r="CQ199" i="51"/>
  <c r="BW199" i="51"/>
  <c r="CT199" i="49"/>
  <c r="BI199" i="49"/>
  <c r="DI199" i="49"/>
  <c r="Y199" i="49"/>
  <c r="DC199" i="49"/>
  <c r="CA199" i="50"/>
  <c r="DW181" i="53"/>
  <c r="DW183" i="53" s="1"/>
  <c r="DA181" i="53"/>
  <c r="DA183" i="53" s="1"/>
  <c r="BG181" i="50"/>
  <c r="BG183" i="50" s="1"/>
  <c r="AS181" i="50"/>
  <c r="AS183" i="50" s="1"/>
  <c r="DV181" i="51"/>
  <c r="DV183" i="51" s="1"/>
  <c r="BD181" i="51"/>
  <c r="BD183" i="51" s="1"/>
  <c r="BY181" i="49"/>
  <c r="BY183" i="49" s="1"/>
  <c r="AO181" i="49"/>
  <c r="AO183" i="49" s="1"/>
  <c r="AT181" i="53"/>
  <c r="AT183" i="53" s="1"/>
  <c r="DC181" i="53"/>
  <c r="DC183" i="53" s="1"/>
  <c r="DI181" i="50"/>
  <c r="DI183" i="50" s="1"/>
  <c r="DL181" i="50"/>
  <c r="DL183" i="50" s="1"/>
  <c r="AS181" i="51"/>
  <c r="AS183" i="51" s="1"/>
  <c r="CJ181" i="51"/>
  <c r="CJ183" i="51" s="1"/>
  <c r="BK181" i="49"/>
  <c r="BK183" i="49" s="1"/>
  <c r="CL181" i="53"/>
  <c r="CL183" i="53" s="1"/>
  <c r="BX181" i="53"/>
  <c r="BX183" i="53" s="1"/>
  <c r="AL181" i="50"/>
  <c r="AL183" i="50" s="1"/>
  <c r="DO181" i="51"/>
  <c r="DO183" i="51" s="1"/>
  <c r="CS181" i="51"/>
  <c r="CS183" i="51" s="1"/>
  <c r="CA181" i="49"/>
  <c r="CA183" i="49" s="1"/>
  <c r="AM181" i="53"/>
  <c r="AM183" i="53" s="1"/>
  <c r="CT181" i="50"/>
  <c r="CT183" i="50" s="1"/>
  <c r="DP181" i="50"/>
  <c r="DP183" i="50" s="1"/>
  <c r="AL181" i="51"/>
  <c r="AL183" i="51" s="1"/>
  <c r="BT181" i="51"/>
  <c r="BT183" i="51" s="1"/>
  <c r="DI181" i="49"/>
  <c r="DI183" i="49" s="1"/>
  <c r="AV181" i="49"/>
  <c r="AV183" i="49" s="1"/>
  <c r="BY181" i="53"/>
  <c r="BY183" i="53" s="1"/>
  <c r="BH181" i="53"/>
  <c r="BH183" i="53" s="1"/>
  <c r="CD181" i="51"/>
  <c r="CD183" i="51" s="1"/>
  <c r="DX181" i="51"/>
  <c r="DX183" i="51" s="1"/>
  <c r="DC181" i="49"/>
  <c r="DC183" i="49" s="1"/>
  <c r="DY181" i="53"/>
  <c r="DY183" i="53" s="1"/>
  <c r="CE181" i="50"/>
  <c r="CE183" i="50" s="1"/>
  <c r="BQ181" i="50"/>
  <c r="BQ183" i="50" s="1"/>
  <c r="DP181" i="51"/>
  <c r="DP183" i="51" s="1"/>
  <c r="CW181" i="49"/>
  <c r="CW183" i="49" s="1"/>
  <c r="BM181" i="49"/>
  <c r="BM183" i="49" s="1"/>
  <c r="BR181" i="53"/>
  <c r="BR183" i="53" s="1"/>
  <c r="AR181" i="53"/>
  <c r="AR183" i="53" s="1"/>
  <c r="BQ181" i="51"/>
  <c r="BQ183" i="51" s="1"/>
  <c r="BH181" i="51"/>
  <c r="BH183" i="51" s="1"/>
  <c r="AZ181" i="49"/>
  <c r="AZ183" i="49" s="1"/>
  <c r="DH181" i="49"/>
  <c r="DH183" i="49" s="1"/>
  <c r="DJ181" i="53"/>
  <c r="DJ183" i="53" s="1"/>
  <c r="CN181" i="53"/>
  <c r="CN183" i="53" s="1"/>
  <c r="BJ181" i="50"/>
  <c r="BJ183" i="50" s="1"/>
  <c r="DD181" i="50"/>
  <c r="DD183" i="50" s="1"/>
  <c r="DQ181" i="51"/>
  <c r="DQ183" i="51" s="1"/>
  <c r="CY181" i="49"/>
  <c r="CY183" i="49" s="1"/>
  <c r="AP181" i="49"/>
  <c r="AP183" i="49" s="1"/>
  <c r="BZ199" i="53"/>
  <c r="DM199" i="53"/>
  <c r="BM199" i="50"/>
  <c r="AN199" i="50"/>
  <c r="AP199" i="53"/>
  <c r="DK199" i="53"/>
  <c r="DS199" i="50"/>
  <c r="DE199" i="50"/>
  <c r="AT199" i="53"/>
  <c r="DC199" i="53"/>
  <c r="CL199" i="53"/>
  <c r="BX199" i="53"/>
  <c r="BG199" i="53"/>
  <c r="CP199" i="50"/>
  <c r="CJ199" i="50"/>
  <c r="AQ199" i="53"/>
  <c r="CK199" i="50"/>
  <c r="AZ199" i="50"/>
  <c r="BF199" i="53"/>
  <c r="DL199" i="53"/>
  <c r="BR199" i="50"/>
  <c r="X199" i="50"/>
  <c r="BM199" i="51"/>
  <c r="CX199" i="49"/>
  <c r="AD199" i="49"/>
  <c r="BE199" i="51"/>
  <c r="CP199" i="49"/>
  <c r="BQ199" i="49"/>
  <c r="CK199" i="51"/>
  <c r="BJ199" i="51"/>
  <c r="EB199" i="51"/>
  <c r="BU199" i="49"/>
  <c r="DD199" i="49"/>
  <c r="AY199" i="50"/>
  <c r="AK199" i="50"/>
  <c r="DN199" i="51"/>
  <c r="AI199" i="51"/>
  <c r="DZ199" i="49"/>
  <c r="AG199" i="49"/>
  <c r="CL199" i="51"/>
  <c r="CX199" i="50"/>
  <c r="DG199" i="50"/>
  <c r="AH199" i="51"/>
  <c r="CA199" i="49"/>
  <c r="R199" i="49"/>
  <c r="AV199" i="51"/>
  <c r="BP199" i="49"/>
  <c r="AC199" i="49"/>
  <c r="CE199" i="50"/>
  <c r="BQ199" i="50"/>
  <c r="AE199" i="51"/>
  <c r="AB199" i="51"/>
  <c r="CS199" i="49"/>
  <c r="AF199" i="49"/>
  <c r="CR199" i="49"/>
  <c r="DR199" i="50"/>
  <c r="CG199" i="50"/>
  <c r="BI199" i="50"/>
  <c r="CL199" i="49"/>
  <c r="CD199" i="49"/>
  <c r="BG199" i="49"/>
  <c r="DE199" i="51"/>
  <c r="DC199" i="50"/>
  <c r="DR199" i="49"/>
  <c r="AA199" i="49"/>
  <c r="CD199" i="50"/>
  <c r="BK181" i="53"/>
  <c r="BK183" i="53" s="1"/>
  <c r="AO181" i="53"/>
  <c r="AO183" i="53" s="1"/>
  <c r="DR181" i="50"/>
  <c r="DR183" i="50" s="1"/>
  <c r="BH181" i="50"/>
  <c r="BH183" i="50" s="1"/>
  <c r="BJ181" i="51"/>
  <c r="BJ183" i="51" s="1"/>
  <c r="BV181" i="49"/>
  <c r="BV183" i="49" s="1"/>
  <c r="BT181" i="49"/>
  <c r="BT183" i="49" s="1"/>
  <c r="CW181" i="53"/>
  <c r="CW183" i="53" s="1"/>
  <c r="DT181" i="53"/>
  <c r="DT183" i="53" s="1"/>
  <c r="AW181" i="50"/>
  <c r="AW183" i="50" s="1"/>
  <c r="CN181" i="50"/>
  <c r="CN183" i="50" s="1"/>
  <c r="DB181" i="51"/>
  <c r="DB183" i="51" s="1"/>
  <c r="CB181" i="51"/>
  <c r="CB183" i="51" s="1"/>
  <c r="AY181" i="49"/>
  <c r="AY183" i="49" s="1"/>
  <c r="BR181" i="49"/>
  <c r="BR183" i="49" s="1"/>
  <c r="AY181" i="53"/>
  <c r="AY183" i="53" s="1"/>
  <c r="DC181" i="50"/>
  <c r="DC183" i="50" s="1"/>
  <c r="CO181" i="50"/>
  <c r="CO183" i="50" s="1"/>
  <c r="BC181" i="51"/>
  <c r="BC183" i="51" s="1"/>
  <c r="DU181" i="49"/>
  <c r="DU183" i="49" s="1"/>
  <c r="DL181" i="49"/>
  <c r="DL183" i="49" s="1"/>
  <c r="CP181" i="53"/>
  <c r="CP183" i="53" s="1"/>
  <c r="DD181" i="53"/>
  <c r="DD183" i="53" s="1"/>
  <c r="BX181" i="50"/>
  <c r="BX183" i="50" s="1"/>
  <c r="CO181" i="51"/>
  <c r="CO183" i="51" s="1"/>
  <c r="BP181" i="51"/>
  <c r="BP183" i="51" s="1"/>
  <c r="CE181" i="49"/>
  <c r="CE183" i="49" s="1"/>
  <c r="DX181" i="49"/>
  <c r="DX183" i="49" s="1"/>
  <c r="CH181" i="50"/>
  <c r="CH183" i="50" s="1"/>
  <c r="BP181" i="50"/>
  <c r="BP183" i="50" s="1"/>
  <c r="DW181" i="49"/>
  <c r="DW183" i="49" s="1"/>
  <c r="BN181" i="49"/>
  <c r="BN183" i="49" s="1"/>
  <c r="CI181" i="53"/>
  <c r="CI183" i="53" s="1"/>
  <c r="BM181" i="53"/>
  <c r="BM183" i="53" s="1"/>
  <c r="DT181" i="50"/>
  <c r="DT183" i="50" s="1"/>
  <c r="CH181" i="51"/>
  <c r="CH183" i="51" s="1"/>
  <c r="BW181" i="51"/>
  <c r="BW183" i="51" s="1"/>
  <c r="CT181" i="49"/>
  <c r="CT183" i="49" s="1"/>
  <c r="BI181" i="49"/>
  <c r="BI183" i="49" s="1"/>
  <c r="DU181" i="53"/>
  <c r="DU183" i="53" s="1"/>
  <c r="CR181" i="53"/>
  <c r="CR183" i="53" s="1"/>
  <c r="BU181" i="50"/>
  <c r="BU183" i="50" s="1"/>
  <c r="BL181" i="50"/>
  <c r="BL183" i="50" s="1"/>
  <c r="DZ181" i="51"/>
  <c r="DZ183" i="51" s="1"/>
  <c r="AN181" i="51"/>
  <c r="AN183" i="51" s="1"/>
  <c r="CB181" i="49"/>
  <c r="CB183" i="49" s="1"/>
  <c r="AX181" i="53"/>
  <c r="AX183" i="53" s="1"/>
  <c r="EA181" i="50"/>
  <c r="EA183" i="50" s="1"/>
  <c r="CA181" i="51"/>
  <c r="CA183" i="51" s="1"/>
  <c r="CP181" i="49"/>
  <c r="CP183" i="49" s="1"/>
  <c r="BA199" i="53"/>
  <c r="AZ199" i="53"/>
  <c r="DV199" i="50"/>
  <c r="CZ199" i="50"/>
  <c r="DW199" i="53"/>
  <c r="DA199" i="53"/>
  <c r="BG199" i="50"/>
  <c r="CW199" i="53"/>
  <c r="DT199" i="53"/>
  <c r="Z199" i="53"/>
  <c r="AY199" i="53"/>
  <c r="CD199" i="53"/>
  <c r="BD199" i="53"/>
  <c r="AD199" i="50"/>
  <c r="DG199" i="51"/>
  <c r="BY199" i="53"/>
  <c r="Y199" i="50"/>
  <c r="AB199" i="50"/>
  <c r="EB199" i="50"/>
  <c r="DU199" i="50"/>
  <c r="CI199" i="51"/>
  <c r="CU199" i="51"/>
  <c r="CO199" i="49"/>
  <c r="BE199" i="49"/>
  <c r="BX199" i="51"/>
  <c r="CG199" i="49"/>
  <c r="AW199" i="49"/>
  <c r="AR199" i="51"/>
  <c r="DM199" i="51"/>
  <c r="DD199" i="51"/>
  <c r="AJ199" i="49"/>
  <c r="BS199" i="49"/>
  <c r="DJ199" i="50"/>
  <c r="AM199" i="50"/>
  <c r="BB199" i="51"/>
  <c r="DK199" i="51"/>
  <c r="DY199" i="49"/>
  <c r="BL199" i="49"/>
  <c r="DX199" i="49"/>
  <c r="AL199" i="50"/>
  <c r="DO199" i="51"/>
  <c r="CS199" i="51"/>
  <c r="DU199" i="49"/>
  <c r="DL199" i="49"/>
  <c r="U199" i="51"/>
  <c r="X199" i="51"/>
  <c r="DS199" i="49"/>
  <c r="AM199" i="49"/>
  <c r="S199" i="50"/>
  <c r="CH199" i="51"/>
  <c r="BH199" i="49"/>
  <c r="EB199" i="49"/>
  <c r="BU196" i="49"/>
  <c r="BO196" i="49"/>
  <c r="V196" i="49"/>
  <c r="AF196" i="49"/>
  <c r="BV196" i="49"/>
  <c r="U196" i="49"/>
  <c r="P196" i="49"/>
  <c r="M196" i="49"/>
  <c r="CD196" i="49"/>
  <c r="DV196" i="49"/>
  <c r="R196" i="49"/>
  <c r="AL196" i="49"/>
  <c r="DG196" i="49"/>
  <c r="AG196" i="49"/>
  <c r="AZ196" i="49"/>
  <c r="DH196" i="49"/>
  <c r="AP196" i="49"/>
  <c r="DC196" i="49"/>
  <c r="DT196" i="49"/>
  <c r="DY196" i="49"/>
  <c r="N196" i="49"/>
  <c r="DP196" i="49"/>
  <c r="DK196" i="49"/>
  <c r="DW196" i="49"/>
  <c r="AF196" i="53"/>
  <c r="DC196" i="53"/>
  <c r="CA196" i="53"/>
  <c r="BK196" i="53"/>
  <c r="O196" i="52"/>
  <c r="BO196" i="52"/>
  <c r="DB196" i="51"/>
  <c r="DD196" i="51"/>
  <c r="DM196" i="51"/>
  <c r="AH196" i="50"/>
  <c r="AC196" i="50"/>
  <c r="CB196" i="50"/>
  <c r="DP196" i="50"/>
  <c r="CF196" i="52"/>
  <c r="BH196" i="50"/>
  <c r="CZ196" i="53"/>
  <c r="DK196" i="53"/>
  <c r="BM196" i="53"/>
  <c r="AM196" i="53"/>
  <c r="AT196" i="52"/>
  <c r="CT196" i="52"/>
  <c r="CW196" i="52"/>
  <c r="DS196" i="52"/>
  <c r="CE196" i="52"/>
  <c r="DJ196" i="51"/>
  <c r="BJ196" i="51"/>
  <c r="DB196" i="50"/>
  <c r="CW196" i="50"/>
  <c r="CR196" i="50"/>
  <c r="BC196" i="50"/>
  <c r="AI196" i="53"/>
  <c r="AG196" i="51"/>
  <c r="AV196" i="53"/>
  <c r="BG196" i="53"/>
  <c r="AU196" i="53"/>
  <c r="BC196" i="53"/>
  <c r="X196" i="52"/>
  <c r="DB196" i="52"/>
  <c r="DE196" i="52"/>
  <c r="DP196" i="52"/>
  <c r="CB196" i="51"/>
  <c r="CM196" i="51"/>
  <c r="BB196" i="51"/>
  <c r="AC196" i="51"/>
  <c r="DJ196" i="50"/>
  <c r="DE196" i="50"/>
  <c r="DH196" i="50"/>
  <c r="BU196" i="50"/>
  <c r="CT196" i="51"/>
  <c r="AH196" i="53"/>
  <c r="AR196" i="53"/>
  <c r="BA196" i="53"/>
  <c r="O196" i="53"/>
  <c r="DJ196" i="52"/>
  <c r="DM196" i="52"/>
  <c r="AJ196" i="52"/>
  <c r="DK196" i="52"/>
  <c r="EB196" i="51"/>
  <c r="AO196" i="51"/>
  <c r="CQ196" i="51"/>
  <c r="AB196" i="50"/>
  <c r="CS196" i="50"/>
  <c r="Y196" i="50"/>
  <c r="CK196" i="53"/>
  <c r="Z196" i="50"/>
  <c r="DX196" i="53"/>
  <c r="BW196" i="53"/>
  <c r="BQ196" i="53"/>
  <c r="AO196" i="53"/>
  <c r="Q196" i="52"/>
  <c r="BG196" i="52"/>
  <c r="BR196" i="52"/>
  <c r="BT196" i="52"/>
  <c r="CR196" i="51"/>
  <c r="L196" i="51"/>
  <c r="BS196" i="51"/>
  <c r="DW196" i="51"/>
  <c r="AJ196" i="50"/>
  <c r="AL196" i="50"/>
  <c r="DI196" i="50"/>
  <c r="AE196" i="50"/>
  <c r="AO196" i="52"/>
  <c r="CV196" i="51"/>
  <c r="BT196" i="53"/>
  <c r="CG196" i="53"/>
  <c r="AD196" i="53"/>
  <c r="AV196" i="52"/>
  <c r="BZ196" i="52"/>
  <c r="BS196" i="52"/>
  <c r="R196" i="51"/>
  <c r="T196" i="51"/>
  <c r="CI196" i="51"/>
  <c r="CW196" i="51"/>
  <c r="BQ196" i="50"/>
  <c r="AF196" i="50"/>
  <c r="X196" i="50"/>
  <c r="L196" i="53"/>
  <c r="DA196" i="51"/>
  <c r="BP196" i="53"/>
  <c r="CW196" i="53"/>
  <c r="BU196" i="53"/>
  <c r="BV196" i="52"/>
  <c r="AK196" i="52"/>
  <c r="AV196" i="51"/>
  <c r="BG196" i="51"/>
  <c r="Q196" i="51"/>
  <c r="BA196" i="51"/>
  <c r="BY196" i="51"/>
  <c r="DL196" i="50"/>
  <c r="DN196" i="50"/>
  <c r="DK196" i="50"/>
  <c r="CP196" i="52"/>
  <c r="AM196" i="49"/>
  <c r="EA196" i="49"/>
  <c r="BR196" i="49"/>
  <c r="CB196" i="49"/>
  <c r="CN196" i="49"/>
  <c r="CJ196" i="49"/>
  <c r="BA196" i="49"/>
  <c r="AH196" i="49"/>
  <c r="DX196" i="49"/>
  <c r="Q196" i="49"/>
  <c r="CL196" i="49"/>
  <c r="BI196" i="49"/>
  <c r="CG196" i="49"/>
  <c r="AD196" i="49"/>
  <c r="CU196" i="49"/>
  <c r="DL196" i="49"/>
  <c r="O196" i="49"/>
  <c r="DB196" i="49"/>
  <c r="CO196" i="49"/>
  <c r="DU196" i="49"/>
  <c r="BE196" i="49"/>
  <c r="DM196" i="49"/>
  <c r="AB196" i="49"/>
  <c r="CR196" i="53"/>
  <c r="T196" i="53"/>
  <c r="CH196" i="53"/>
  <c r="CX196" i="52"/>
  <c r="DX196" i="52"/>
  <c r="BL196" i="51"/>
  <c r="K196" i="51"/>
  <c r="K205" i="51" s="1"/>
  <c r="AW196" i="51"/>
  <c r="AD196" i="51"/>
  <c r="CT196" i="50"/>
  <c r="CO196" i="50"/>
  <c r="AW196" i="50"/>
  <c r="AM196" i="50"/>
  <c r="DH196" i="52"/>
  <c r="DV196" i="50"/>
  <c r="AB196" i="53"/>
  <c r="U196" i="53"/>
  <c r="CO196" i="53"/>
  <c r="P196" i="52"/>
  <c r="L196" i="52"/>
  <c r="DA196" i="52"/>
  <c r="AZ196" i="52"/>
  <c r="S196" i="51"/>
  <c r="AE196" i="51"/>
  <c r="L196" i="50"/>
  <c r="N196" i="50"/>
  <c r="BM196" i="50"/>
  <c r="AN196" i="50"/>
  <c r="N196" i="53"/>
  <c r="N205" i="53" s="1"/>
  <c r="CC196" i="53"/>
  <c r="DU196" i="53"/>
  <c r="BM196" i="52"/>
  <c r="CU196" i="52"/>
  <c r="BF196" i="51"/>
  <c r="AM196" i="51"/>
  <c r="CP196" i="51"/>
  <c r="T196" i="50"/>
  <c r="V196" i="50"/>
  <c r="BJ196" i="50"/>
  <c r="CT196" i="53"/>
  <c r="DD196" i="53"/>
  <c r="BS196" i="53"/>
  <c r="AF196" i="52"/>
  <c r="AR196" i="52"/>
  <c r="BI196" i="52"/>
  <c r="X196" i="51"/>
  <c r="AI196" i="51"/>
  <c r="CS196" i="51"/>
  <c r="CA196" i="51"/>
  <c r="AK196" i="51"/>
  <c r="CN196" i="50"/>
  <c r="CP196" i="50"/>
  <c r="BT196" i="50"/>
  <c r="AD196" i="52"/>
  <c r="AZ196" i="53"/>
  <c r="V196" i="53"/>
  <c r="BY196" i="53"/>
  <c r="AP196" i="52"/>
  <c r="DT196" i="52"/>
  <c r="AA196" i="52"/>
  <c r="J196" i="52"/>
  <c r="J205" i="52" s="1"/>
  <c r="BV196" i="51"/>
  <c r="BE196" i="51"/>
  <c r="BQ196" i="51"/>
  <c r="CX196" i="50"/>
  <c r="AO196" i="50"/>
  <c r="AX196" i="53"/>
  <c r="BH196" i="53"/>
  <c r="AL196" i="53"/>
  <c r="BE196" i="53"/>
  <c r="Y196" i="52"/>
  <c r="BP196" i="52"/>
  <c r="S196" i="52"/>
  <c r="CD196" i="51"/>
  <c r="CF196" i="51"/>
  <c r="BU196" i="51"/>
  <c r="BV196" i="50"/>
  <c r="AT196" i="50"/>
  <c r="DY196" i="50"/>
  <c r="CK196" i="50"/>
  <c r="CG196" i="52"/>
  <c r="CG196" i="50"/>
  <c r="DR196" i="53"/>
  <c r="EB196" i="53"/>
  <c r="BB196" i="53"/>
  <c r="V196" i="52"/>
  <c r="CY196" i="52"/>
  <c r="DH196" i="51"/>
  <c r="DS196" i="51"/>
  <c r="DN196" i="51"/>
  <c r="R196" i="50"/>
  <c r="M196" i="50"/>
  <c r="BW196" i="50"/>
  <c r="DG196" i="50"/>
  <c r="CU196" i="53"/>
  <c r="AQ196" i="52"/>
  <c r="CL196" i="50"/>
  <c r="X196" i="49"/>
  <c r="BN196" i="49"/>
  <c r="AT196" i="49"/>
  <c r="BL196" i="49"/>
  <c r="AS196" i="49"/>
  <c r="BX196" i="49"/>
  <c r="CK196" i="49"/>
  <c r="BG196" i="49"/>
  <c r="CS196" i="49"/>
  <c r="DE196" i="49"/>
  <c r="AK196" i="49"/>
  <c r="AC196" i="49"/>
  <c r="CT196" i="49"/>
  <c r="BY196" i="49"/>
  <c r="CW196" i="49"/>
  <c r="AU196" i="49"/>
  <c r="DI196" i="49"/>
  <c r="CH196" i="49"/>
  <c r="CQ196" i="49"/>
  <c r="CI196" i="49"/>
  <c r="BB196" i="49"/>
  <c r="CY196" i="49"/>
  <c r="DQ196" i="49"/>
  <c r="DN196" i="49"/>
  <c r="BP196" i="49"/>
  <c r="BM196" i="49"/>
  <c r="BV196" i="53"/>
  <c r="CF196" i="53"/>
  <c r="W196" i="53"/>
  <c r="BJ196" i="53"/>
  <c r="BU196" i="52"/>
  <c r="CC196" i="52"/>
  <c r="DX196" i="51"/>
  <c r="BW196" i="51"/>
  <c r="V196" i="51"/>
  <c r="AT196" i="51"/>
  <c r="BR196" i="50"/>
  <c r="S196" i="50"/>
  <c r="EA196" i="51"/>
  <c r="CD196" i="53"/>
  <c r="CN196" i="53"/>
  <c r="DW196" i="53"/>
  <c r="DQ196" i="53"/>
  <c r="BE196" i="52"/>
  <c r="CV196" i="52"/>
  <c r="DF196" i="52"/>
  <c r="BT196" i="51"/>
  <c r="CE196" i="51"/>
  <c r="AL196" i="51"/>
  <c r="J196" i="51"/>
  <c r="J205" i="51" s="1"/>
  <c r="BX196" i="50"/>
  <c r="AI196" i="50"/>
  <c r="CZ196" i="50"/>
  <c r="CM196" i="52"/>
  <c r="DT196" i="50"/>
  <c r="Z196" i="53"/>
  <c r="AJ196" i="53"/>
  <c r="AK196" i="53"/>
  <c r="Z196" i="52"/>
  <c r="DD196" i="52"/>
  <c r="DN196" i="52"/>
  <c r="CZ196" i="52"/>
  <c r="DR196" i="51"/>
  <c r="DT196" i="51"/>
  <c r="Y196" i="51"/>
  <c r="BK196" i="51"/>
  <c r="CF196" i="50"/>
  <c r="CH196" i="50"/>
  <c r="AY196" i="50"/>
  <c r="DZ196" i="53"/>
  <c r="BD196" i="53"/>
  <c r="BO196" i="53"/>
  <c r="DG196" i="53"/>
  <c r="Y196" i="53"/>
  <c r="AH196" i="52"/>
  <c r="DL196" i="52"/>
  <c r="DV196" i="52"/>
  <c r="DY196" i="52"/>
  <c r="CJ196" i="51"/>
  <c r="CU196" i="51"/>
  <c r="BI196" i="51"/>
  <c r="BF196" i="50"/>
  <c r="BA196" i="50"/>
  <c r="O196" i="50"/>
  <c r="BN196" i="53"/>
  <c r="DG196" i="52"/>
  <c r="DW196" i="50"/>
  <c r="DB196" i="53"/>
  <c r="DL196" i="53"/>
  <c r="AS196" i="53"/>
  <c r="CQ196" i="53"/>
  <c r="BC196" i="52"/>
  <c r="BH196" i="52"/>
  <c r="BJ196" i="52"/>
  <c r="EA196" i="52"/>
  <c r="AQ196" i="51"/>
  <c r="DI196" i="51"/>
  <c r="BN196" i="50"/>
  <c r="BI196" i="50"/>
  <c r="AQ196" i="50"/>
  <c r="AU196" i="50"/>
  <c r="DO196" i="52"/>
  <c r="U196" i="50"/>
  <c r="DJ196" i="53"/>
  <c r="DT196" i="53"/>
  <c r="DE196" i="53"/>
  <c r="AX196" i="52"/>
  <c r="EB196" i="52"/>
  <c r="CA196" i="52"/>
  <c r="DY196" i="51"/>
  <c r="U196" i="51"/>
  <c r="AR196" i="50"/>
  <c r="DF196" i="50"/>
  <c r="CU196" i="50"/>
  <c r="BK196" i="50"/>
  <c r="BL196" i="52"/>
  <c r="P196" i="53"/>
  <c r="AA196" i="53"/>
  <c r="Q196" i="53"/>
  <c r="DO196" i="53"/>
  <c r="AG196" i="52"/>
  <c r="BY196" i="52"/>
  <c r="CQ196" i="52"/>
  <c r="Z196" i="51"/>
  <c r="AB196" i="51"/>
  <c r="CY196" i="51"/>
  <c r="BZ196" i="51"/>
  <c r="CD196" i="50"/>
  <c r="BY196" i="50"/>
  <c r="AV196" i="50"/>
  <c r="BD196" i="50"/>
  <c r="BR196" i="53"/>
  <c r="BD196" i="51"/>
  <c r="BT196" i="49"/>
  <c r="DZ196" i="49"/>
  <c r="CF196" i="49"/>
  <c r="DR196" i="49"/>
  <c r="BJ196" i="49"/>
  <c r="CX196" i="49"/>
  <c r="AN196" i="49"/>
  <c r="CP196" i="49"/>
  <c r="AA196" i="49"/>
  <c r="K196" i="49"/>
  <c r="S196" i="49"/>
  <c r="AR196" i="49"/>
  <c r="DO196" i="49"/>
  <c r="DA196" i="49"/>
  <c r="BS196" i="49"/>
  <c r="BK196" i="49"/>
  <c r="AV196" i="49"/>
  <c r="AO196" i="49"/>
  <c r="AQ196" i="49"/>
  <c r="AE196" i="49"/>
  <c r="T196" i="49"/>
  <c r="BD196" i="49"/>
  <c r="CA196" i="49"/>
  <c r="AY196" i="49"/>
  <c r="EB196" i="49"/>
  <c r="BC196" i="49"/>
  <c r="AQ196" i="53"/>
  <c r="AW196" i="53"/>
  <c r="BI196" i="53"/>
  <c r="AL196" i="52"/>
  <c r="CO196" i="52"/>
  <c r="AP196" i="51"/>
  <c r="AR196" i="51"/>
  <c r="DQ196" i="51"/>
  <c r="DF196" i="51"/>
  <c r="EB196" i="50"/>
  <c r="DC196" i="50"/>
  <c r="W196" i="50"/>
  <c r="DF196" i="53"/>
  <c r="DO196" i="51"/>
  <c r="AN196" i="53"/>
  <c r="AE196" i="53"/>
  <c r="CX196" i="53"/>
  <c r="CP196" i="53"/>
  <c r="R196" i="52"/>
  <c r="M196" i="52"/>
  <c r="CK196" i="52"/>
  <c r="CJ196" i="52"/>
  <c r="AX196" i="51"/>
  <c r="AZ196" i="51"/>
  <c r="AP196" i="50"/>
  <c r="AK196" i="50"/>
  <c r="DS196" i="50"/>
  <c r="DA196" i="50"/>
  <c r="CY196" i="50"/>
  <c r="AH196" i="51"/>
  <c r="CV196" i="53"/>
  <c r="DN196" i="53"/>
  <c r="BB196" i="52"/>
  <c r="W196" i="52"/>
  <c r="AC196" i="52"/>
  <c r="P196" i="51"/>
  <c r="AA196" i="51"/>
  <c r="CC196" i="51"/>
  <c r="K196" i="50"/>
  <c r="CI196" i="50"/>
  <c r="DM196" i="53"/>
  <c r="DP196" i="53"/>
  <c r="EA196" i="53"/>
  <c r="CS196" i="53"/>
  <c r="AC196" i="53"/>
  <c r="AM196" i="52"/>
  <c r="AI196" i="52"/>
  <c r="DQ196" i="52"/>
  <c r="BN196" i="51"/>
  <c r="BP196" i="51"/>
  <c r="BC196" i="51"/>
  <c r="DV196" i="51"/>
  <c r="DR196" i="50"/>
  <c r="DM196" i="50"/>
  <c r="DX196" i="50"/>
  <c r="DO196" i="50"/>
  <c r="AG196" i="53"/>
  <c r="DG196" i="51"/>
  <c r="BL196" i="53"/>
  <c r="K196" i="53"/>
  <c r="K205" i="53" s="1"/>
  <c r="DI196" i="53"/>
  <c r="CI196" i="53"/>
  <c r="AN196" i="52"/>
  <c r="DR196" i="52"/>
  <c r="BK196" i="52"/>
  <c r="AF196" i="51"/>
  <c r="CH196" i="51"/>
  <c r="M196" i="51"/>
  <c r="DZ196" i="50"/>
  <c r="DU196" i="50"/>
  <c r="P196" i="50"/>
  <c r="BE196" i="50"/>
  <c r="M196" i="53"/>
  <c r="M205" i="53" s="1"/>
  <c r="DP196" i="51"/>
  <c r="BL196" i="50"/>
  <c r="S196" i="53"/>
  <c r="DY196" i="53"/>
  <c r="N196" i="52"/>
  <c r="BN196" i="52"/>
  <c r="BQ196" i="52"/>
  <c r="CB196" i="52"/>
  <c r="CZ196" i="51"/>
  <c r="CX196" i="51"/>
  <c r="DU196" i="51"/>
  <c r="DD196" i="50"/>
  <c r="CA196" i="50"/>
  <c r="X196" i="53"/>
  <c r="BO196" i="51"/>
  <c r="CB196" i="53"/>
  <c r="J196" i="53"/>
  <c r="J205" i="53" s="1"/>
  <c r="BZ196" i="53"/>
  <c r="CH196" i="52"/>
  <c r="CR196" i="52"/>
  <c r="CN196" i="51"/>
  <c r="CK196" i="51"/>
  <c r="AS196" i="51"/>
  <c r="BB196" i="50"/>
  <c r="Q196" i="50"/>
  <c r="DQ196" i="50"/>
  <c r="CD196" i="52"/>
  <c r="AJ196" i="51"/>
  <c r="J183" i="53"/>
  <c r="DN175" i="50"/>
  <c r="DY175" i="51"/>
  <c r="BR175" i="53"/>
  <c r="CM175" i="50"/>
  <c r="BN175" i="53"/>
  <c r="CQ175" i="50"/>
  <c r="R175" i="52"/>
  <c r="W175" i="50"/>
  <c r="DI175" i="49"/>
  <c r="AU175" i="50"/>
  <c r="AQ175" i="49"/>
  <c r="P175" i="53"/>
  <c r="AQ175" i="51"/>
  <c r="AG175" i="52"/>
  <c r="BU175" i="50"/>
  <c r="DD175" i="51"/>
  <c r="BN175" i="52"/>
  <c r="BO175" i="52"/>
  <c r="CO175" i="51"/>
  <c r="DN175" i="52"/>
  <c r="DK175" i="52"/>
  <c r="V175" i="51"/>
  <c r="AE175" i="50"/>
  <c r="CP175" i="52"/>
  <c r="AH175" i="52"/>
  <c r="BA175" i="51"/>
  <c r="BG175" i="52"/>
  <c r="CM175" i="51"/>
  <c r="BG175" i="50"/>
  <c r="S175" i="51"/>
  <c r="CF175" i="53"/>
  <c r="AE175" i="49"/>
  <c r="AG175" i="50"/>
  <c r="AA175" i="50"/>
  <c r="BR175" i="51"/>
  <c r="AV175" i="50"/>
  <c r="DV175" i="52"/>
  <c r="EB175" i="52"/>
  <c r="CI175" i="51"/>
  <c r="L175" i="51"/>
  <c r="CC175" i="53"/>
  <c r="R175" i="49"/>
  <c r="CD175" i="52"/>
  <c r="S175" i="52"/>
  <c r="BB175" i="49"/>
  <c r="CE175" i="53"/>
  <c r="DQ175" i="50"/>
  <c r="AS175" i="50"/>
  <c r="CX175" i="51"/>
  <c r="BF175" i="51"/>
  <c r="AW175" i="49"/>
  <c r="AM175" i="51"/>
  <c r="EA175" i="51"/>
  <c r="CE175" i="50"/>
  <c r="BE175" i="52"/>
  <c r="L175" i="49"/>
  <c r="DM175" i="50"/>
  <c r="AS175" i="52"/>
  <c r="DW175" i="53"/>
  <c r="AA175" i="52"/>
  <c r="H192" i="51"/>
  <c r="H192" i="49"/>
  <c r="H192" i="50"/>
  <c r="AZ175" i="50"/>
  <c r="DP175" i="51"/>
  <c r="H192" i="52"/>
  <c r="CA175" i="49"/>
  <c r="DY175" i="49"/>
  <c r="H192" i="53"/>
  <c r="EB175" i="49"/>
  <c r="Q175" i="50"/>
  <c r="CS175" i="50"/>
  <c r="DQ175" i="51"/>
  <c r="AB175" i="52"/>
  <c r="W175" i="51"/>
  <c r="DU175" i="49"/>
  <c r="DH175" i="50"/>
  <c r="BX175" i="51"/>
  <c r="AH175" i="50"/>
  <c r="K175" i="51"/>
  <c r="AD175" i="49"/>
  <c r="BT175" i="51"/>
  <c r="AK175" i="50"/>
  <c r="DZ175" i="50"/>
  <c r="H166" i="50"/>
  <c r="H166" i="52"/>
  <c r="AB175" i="50"/>
  <c r="H166" i="51"/>
  <c r="AQ175" i="53"/>
  <c r="CD175" i="49"/>
  <c r="EA175" i="53"/>
  <c r="AS175" i="51"/>
  <c r="BN175" i="49"/>
  <c r="CK175" i="52"/>
  <c r="DT175" i="53"/>
  <c r="BE175" i="51"/>
  <c r="AM175" i="52"/>
  <c r="CW175" i="50"/>
  <c r="AD175" i="52"/>
  <c r="BS175" i="49"/>
  <c r="BZ175" i="49"/>
  <c r="DI175" i="53"/>
  <c r="Q175" i="49"/>
  <c r="H164" i="50"/>
  <c r="AB175" i="53"/>
  <c r="BC175" i="50"/>
  <c r="AJ175" i="53"/>
  <c r="AG175" i="51"/>
  <c r="CM175" i="52"/>
  <c r="CK175" i="49"/>
  <c r="AE175" i="51"/>
  <c r="CI175" i="49"/>
  <c r="H164" i="52"/>
  <c r="DB175" i="52"/>
  <c r="H164" i="51"/>
  <c r="AC175" i="52"/>
  <c r="AZ175" i="53"/>
  <c r="DX175" i="49"/>
  <c r="DX175" i="51"/>
  <c r="AL175" i="49"/>
  <c r="Z175" i="52"/>
  <c r="AL175" i="52"/>
  <c r="CB175" i="51"/>
  <c r="DR175" i="50"/>
  <c r="T175" i="50"/>
  <c r="CH175" i="53"/>
  <c r="AX175" i="52"/>
  <c r="BP175" i="52"/>
  <c r="BV175" i="49"/>
  <c r="CB175" i="49"/>
  <c r="N175" i="49"/>
  <c r="CH175" i="49"/>
  <c r="AL175" i="50"/>
  <c r="AJ175" i="50"/>
  <c r="BD175" i="51"/>
  <c r="AU175" i="52"/>
  <c r="BJ175" i="50"/>
  <c r="BP175" i="53"/>
  <c r="BB175" i="50"/>
  <c r="AJ175" i="52"/>
  <c r="DJ175" i="53"/>
  <c r="BW175" i="50"/>
  <c r="BQ175" i="52"/>
  <c r="AA175" i="53"/>
  <c r="U175" i="52"/>
  <c r="AG175" i="49"/>
  <c r="AO175" i="53"/>
  <c r="AT175" i="53"/>
  <c r="AV175" i="52"/>
  <c r="BW175" i="52"/>
  <c r="AX175" i="49"/>
  <c r="CZ175" i="51"/>
  <c r="DX175" i="52"/>
  <c r="CO175" i="50"/>
  <c r="BU175" i="51"/>
  <c r="AU175" i="51"/>
  <c r="Z175" i="49"/>
  <c r="EB175" i="53"/>
  <c r="CY175" i="53"/>
  <c r="DV175" i="50"/>
  <c r="DP175" i="53"/>
  <c r="DM175" i="52"/>
  <c r="AN175" i="51"/>
  <c r="Y175" i="53"/>
  <c r="AZ175" i="51"/>
  <c r="AG175" i="53"/>
  <c r="EB175" i="50"/>
  <c r="BK175" i="53"/>
  <c r="DA175" i="52"/>
  <c r="CL175" i="53"/>
  <c r="BG175" i="49"/>
  <c r="AA175" i="49"/>
  <c r="CO175" i="53"/>
  <c r="BF175" i="53"/>
  <c r="M175" i="51"/>
  <c r="CV175" i="49"/>
  <c r="BH175" i="53"/>
  <c r="BO175" i="51"/>
  <c r="DV175" i="49"/>
  <c r="BT175" i="53"/>
  <c r="P175" i="50"/>
  <c r="P175" i="52"/>
  <c r="AU175" i="49"/>
  <c r="DH175" i="53"/>
  <c r="DJ175" i="49"/>
  <c r="DM175" i="53"/>
  <c r="AI175" i="53"/>
  <c r="DE175" i="49"/>
  <c r="DF175" i="53"/>
  <c r="AX175" i="50"/>
  <c r="DJ175" i="52"/>
  <c r="AN175" i="49"/>
  <c r="DK175" i="50"/>
  <c r="H166" i="53"/>
  <c r="H166" i="49"/>
  <c r="AT175" i="51"/>
  <c r="CG175" i="52"/>
  <c r="AV175" i="53"/>
  <c r="AJ175" i="49"/>
  <c r="BM175" i="53"/>
  <c r="DD175" i="49"/>
  <c r="CR175" i="50"/>
  <c r="CQ175" i="51"/>
  <c r="DB175" i="53"/>
  <c r="AM175" i="50"/>
  <c r="Z175" i="51"/>
  <c r="BQ175" i="53"/>
  <c r="BU175" i="49"/>
  <c r="CV175" i="53"/>
  <c r="CL175" i="49"/>
  <c r="CL175" i="52"/>
  <c r="AY175" i="50"/>
  <c r="AW175" i="51"/>
  <c r="K175" i="53"/>
  <c r="DA175" i="49"/>
  <c r="AO175" i="52"/>
  <c r="BF175" i="50"/>
  <c r="DH175" i="51"/>
  <c r="EA175" i="52"/>
  <c r="BY175" i="49"/>
  <c r="J175" i="49"/>
  <c r="AH175" i="51"/>
  <c r="DX175" i="50"/>
  <c r="DW175" i="51"/>
  <c r="Z175" i="50"/>
  <c r="CX175" i="52"/>
  <c r="BS175" i="50"/>
  <c r="CJ175" i="49"/>
  <c r="X175" i="52"/>
  <c r="DM175" i="49"/>
  <c r="BA175" i="52"/>
  <c r="V175" i="50"/>
  <c r="CF175" i="51"/>
  <c r="CY175" i="52"/>
  <c r="DP175" i="50"/>
  <c r="BM175" i="52"/>
  <c r="CU175" i="51"/>
  <c r="DO175" i="51"/>
  <c r="S175" i="49"/>
  <c r="AM175" i="49"/>
  <c r="AB175" i="49"/>
  <c r="CW175" i="49"/>
  <c r="DG175" i="52"/>
  <c r="CV175" i="50"/>
  <c r="DC175" i="51"/>
  <c r="DS175" i="50"/>
  <c r="BN175" i="51"/>
  <c r="DN175" i="53"/>
  <c r="BW175" i="51"/>
  <c r="CB175" i="53"/>
  <c r="S175" i="50"/>
  <c r="CI175" i="53"/>
  <c r="DK175" i="53"/>
  <c r="DY175" i="52"/>
  <c r="V175" i="52"/>
  <c r="AJ175" i="51"/>
  <c r="BL175" i="51"/>
  <c r="CE175" i="49"/>
  <c r="CY175" i="49"/>
  <c r="DF175" i="50"/>
  <c r="M175" i="53"/>
  <c r="AW175" i="53"/>
  <c r="BC175" i="52"/>
  <c r="CE175" i="52"/>
  <c r="CS175" i="51"/>
  <c r="DE175" i="51"/>
  <c r="BT175" i="49"/>
  <c r="CN175" i="49"/>
  <c r="DC175" i="50"/>
  <c r="DW175" i="50"/>
  <c r="AD175" i="53"/>
  <c r="BG175" i="53"/>
  <c r="BT175" i="52"/>
  <c r="CN175" i="52"/>
  <c r="DJ175" i="51"/>
  <c r="DV175" i="51"/>
  <c r="AH175" i="49"/>
  <c r="AT175" i="49"/>
  <c r="BA175" i="50"/>
  <c r="CK175" i="50"/>
  <c r="AU175" i="53"/>
  <c r="Y175" i="52"/>
  <c r="AK175" i="52"/>
  <c r="BG175" i="51"/>
  <c r="CA175" i="51"/>
  <c r="DB175" i="49"/>
  <c r="DN175" i="49"/>
  <c r="DU175" i="50"/>
  <c r="AP175" i="50"/>
  <c r="DO175" i="53"/>
  <c r="AH175" i="53"/>
  <c r="AP175" i="52"/>
  <c r="BB175" i="52"/>
  <c r="CR175" i="51"/>
  <c r="DK175" i="49"/>
  <c r="J175" i="50"/>
  <c r="BZ175" i="50"/>
  <c r="DJ175" i="50"/>
  <c r="Q175" i="53"/>
  <c r="W175" i="52"/>
  <c r="AY175" i="52"/>
  <c r="BM175" i="51"/>
  <c r="BY175" i="51"/>
  <c r="CZ175" i="49"/>
  <c r="DT175" i="49"/>
  <c r="L175" i="50"/>
  <c r="AN175" i="50"/>
  <c r="DT175" i="52"/>
  <c r="CD175" i="51"/>
  <c r="CP175" i="51"/>
  <c r="DQ175" i="49"/>
  <c r="U175" i="50"/>
  <c r="BE175" i="50"/>
  <c r="CA175" i="53"/>
  <c r="CD175" i="53"/>
  <c r="DQ175" i="52"/>
  <c r="BW175" i="49"/>
  <c r="CQ175" i="49"/>
  <c r="CX175" i="50"/>
  <c r="L175" i="52"/>
  <c r="AE175" i="53"/>
  <c r="CX175" i="49"/>
  <c r="P175" i="49"/>
  <c r="AI175" i="52"/>
  <c r="X175" i="50"/>
  <c r="BP175" i="50"/>
  <c r="J175" i="51"/>
  <c r="BI175" i="53"/>
  <c r="CN175" i="50"/>
  <c r="DA175" i="53"/>
  <c r="CG175" i="49"/>
  <c r="BU175" i="52"/>
  <c r="DE175" i="50"/>
  <c r="AC175" i="53"/>
  <c r="BI175" i="51"/>
  <c r="CW175" i="53"/>
  <c r="BZ175" i="51"/>
  <c r="O175" i="49"/>
  <c r="EA175" i="49"/>
  <c r="CS175" i="53"/>
  <c r="BM175" i="49"/>
  <c r="J175" i="53"/>
  <c r="CR175" i="53"/>
  <c r="DC175" i="53"/>
  <c r="K175" i="52"/>
  <c r="Y175" i="51"/>
  <c r="AK175" i="51"/>
  <c r="BL175" i="49"/>
  <c r="CF175" i="49"/>
  <c r="CU175" i="50"/>
  <c r="DO175" i="50"/>
  <c r="V175" i="53"/>
  <c r="AY175" i="53"/>
  <c r="BL175" i="52"/>
  <c r="CF175" i="52"/>
  <c r="DB175" i="51"/>
  <c r="DN175" i="51"/>
  <c r="CC175" i="49"/>
  <c r="CO175" i="49"/>
  <c r="DD175" i="50"/>
  <c r="AM175" i="53"/>
  <c r="DD175" i="53"/>
  <c r="CC175" i="52"/>
  <c r="CO175" i="52"/>
  <c r="DK175" i="51"/>
  <c r="P175" i="51"/>
  <c r="AI175" i="49"/>
  <c r="BC175" i="49"/>
  <c r="BD175" i="53"/>
  <c r="CU175" i="53"/>
  <c r="AT175" i="52"/>
  <c r="BH175" i="51"/>
  <c r="CJ175" i="51"/>
  <c r="DC175" i="49"/>
  <c r="DW175" i="49"/>
  <c r="O175" i="50"/>
  <c r="DX175" i="53"/>
  <c r="O175" i="52"/>
  <c r="AQ175" i="52"/>
  <c r="BQ175" i="51"/>
  <c r="CR175" i="49"/>
  <c r="BO175" i="50"/>
  <c r="CI175" i="50"/>
  <c r="DE175" i="53"/>
  <c r="AF175" i="52"/>
  <c r="CH175" i="51"/>
  <c r="M175" i="50"/>
  <c r="BS175" i="53"/>
  <c r="R175" i="53"/>
  <c r="DI175" i="52"/>
  <c r="DU175" i="52"/>
  <c r="CE175" i="51"/>
  <c r="CY175" i="51"/>
  <c r="DZ175" i="49"/>
  <c r="AD175" i="50"/>
  <c r="BN175" i="50"/>
  <c r="CJ175" i="53"/>
  <c r="DZ175" i="52"/>
  <c r="AC175" i="51"/>
  <c r="BD175" i="49"/>
  <c r="BX175" i="49"/>
  <c r="DG175" i="50"/>
  <c r="J175" i="52"/>
  <c r="H164" i="53"/>
  <c r="H164" i="49"/>
  <c r="J340" i="50"/>
  <c r="H340" i="50" s="1"/>
  <c r="J340" i="51"/>
  <c r="J342" i="51" s="1"/>
  <c r="J340" i="59"/>
  <c r="CP342" i="56"/>
  <c r="CD310" i="56"/>
  <c r="CB334" i="56"/>
  <c r="V334" i="56"/>
  <c r="CG310" i="56"/>
  <c r="BD326" i="56"/>
  <c r="BL326" i="56"/>
  <c r="DL342" i="56"/>
  <c r="CW342" i="56"/>
  <c r="CH342" i="56"/>
  <c r="X342" i="56"/>
  <c r="DF342" i="56"/>
  <c r="DG342" i="56"/>
  <c r="CI334" i="56"/>
  <c r="X310" i="56"/>
  <c r="BZ311" i="56"/>
  <c r="CY311" i="56"/>
  <c r="R311" i="56"/>
  <c r="CG311" i="56"/>
  <c r="AB311" i="56"/>
  <c r="BC311" i="56"/>
  <c r="CZ311" i="56"/>
  <c r="BY311" i="56"/>
  <c r="CT311" i="56"/>
  <c r="Z311" i="56"/>
  <c r="AQ311" i="56"/>
  <c r="DV311" i="56"/>
  <c r="W311" i="56"/>
  <c r="DC311" i="56"/>
  <c r="DY311" i="56"/>
  <c r="AJ311" i="56"/>
  <c r="AM311" i="56"/>
  <c r="O310" i="56"/>
  <c r="BQ310" i="56"/>
  <c r="Q310" i="56"/>
  <c r="CW310" i="56"/>
  <c r="V310" i="56"/>
  <c r="DM310" i="56"/>
  <c r="AG334" i="56"/>
  <c r="CZ334" i="56"/>
  <c r="DT334" i="56"/>
  <c r="DM334" i="56"/>
  <c r="BZ334" i="56"/>
  <c r="AS334" i="56"/>
  <c r="AU334" i="56"/>
  <c r="AK334" i="56"/>
  <c r="L334" i="56"/>
  <c r="AC334" i="56"/>
  <c r="DG334" i="56"/>
  <c r="U334" i="56"/>
  <c r="BX334" i="56"/>
  <c r="M334" i="56"/>
  <c r="AG310" i="56"/>
  <c r="K310" i="56"/>
  <c r="CL326" i="56"/>
  <c r="BZ326" i="56"/>
  <c r="AC326" i="56"/>
  <c r="BM326" i="56"/>
  <c r="U326" i="56"/>
  <c r="AY326" i="56"/>
  <c r="M326" i="56"/>
  <c r="BH326" i="56"/>
  <c r="CJ326" i="56"/>
  <c r="BB326" i="56"/>
  <c r="CT326" i="56"/>
  <c r="DC326" i="56"/>
  <c r="DO326" i="56"/>
  <c r="AP310" i="56"/>
  <c r="BY310" i="56"/>
  <c r="CV310" i="56"/>
  <c r="CM310" i="56"/>
  <c r="DU310" i="56"/>
  <c r="DY324" i="56"/>
  <c r="M342" i="56"/>
  <c r="DH342" i="56"/>
  <c r="AN342" i="56"/>
  <c r="L342" i="56"/>
  <c r="AF342" i="56"/>
  <c r="DU342" i="56"/>
  <c r="CB310" i="56"/>
  <c r="DQ311" i="56"/>
  <c r="DY332" i="56"/>
  <c r="CN334" i="56"/>
  <c r="CG334" i="56"/>
  <c r="AP326" i="56"/>
  <c r="AZ326" i="56"/>
  <c r="CZ342" i="56"/>
  <c r="CB342" i="56"/>
  <c r="CZ310" i="56"/>
  <c r="AJ342" i="56"/>
  <c r="BJ342" i="56"/>
  <c r="AY342" i="56"/>
  <c r="CP334" i="56"/>
  <c r="DX324" i="56"/>
  <c r="BJ310" i="56"/>
  <c r="BO310" i="56"/>
  <c r="Y311" i="56"/>
  <c r="DL311" i="56"/>
  <c r="N311" i="56"/>
  <c r="CN311" i="56"/>
  <c r="DS311" i="56"/>
  <c r="CL311" i="56"/>
  <c r="BP311" i="56"/>
  <c r="DX316" i="56"/>
  <c r="AD311" i="56"/>
  <c r="BK311" i="56"/>
  <c r="DB311" i="56"/>
  <c r="CC311" i="56"/>
  <c r="T311" i="56"/>
  <c r="BS311" i="56"/>
  <c r="AT311" i="56"/>
  <c r="AZ311" i="56"/>
  <c r="CP311" i="56"/>
  <c r="DT332" i="56"/>
  <c r="CA310" i="56"/>
  <c r="AV310" i="56"/>
  <c r="CC310" i="56"/>
  <c r="CF310" i="56"/>
  <c r="DZ340" i="56"/>
  <c r="DT340" i="56"/>
  <c r="CH310" i="56"/>
  <c r="DC310" i="56"/>
  <c r="BL334" i="56"/>
  <c r="DN334" i="56"/>
  <c r="X334" i="56"/>
  <c r="DI334" i="56"/>
  <c r="BA334" i="56"/>
  <c r="CV334" i="56"/>
  <c r="CU334" i="56"/>
  <c r="CM334" i="56"/>
  <c r="BU334" i="56"/>
  <c r="CE334" i="56"/>
  <c r="BJ334" i="56"/>
  <c r="BW334" i="56"/>
  <c r="AV334" i="56"/>
  <c r="BO334" i="56"/>
  <c r="CS310" i="56"/>
  <c r="T310" i="56"/>
  <c r="DX326" i="56"/>
  <c r="DJ326" i="56"/>
  <c r="CF326" i="56"/>
  <c r="CX326" i="56"/>
  <c r="BX326" i="56"/>
  <c r="CK326" i="56"/>
  <c r="BP326" i="56"/>
  <c r="CU326" i="56"/>
  <c r="CE326" i="56"/>
  <c r="DH326" i="56"/>
  <c r="AQ326" i="56"/>
  <c r="DW326" i="56"/>
  <c r="AF326" i="56"/>
  <c r="BC326" i="56"/>
  <c r="AL310" i="56"/>
  <c r="AC310" i="56"/>
  <c r="BA310" i="56"/>
  <c r="H318" i="56"/>
  <c r="F318" i="56" s="1"/>
  <c r="F49" i="56" s="1"/>
  <c r="DT316" i="56"/>
  <c r="BT311" i="56"/>
  <c r="CA311" i="56"/>
  <c r="DV340" i="56"/>
  <c r="DX334" i="56"/>
  <c r="DL334" i="56"/>
  <c r="CG326" i="56"/>
  <c r="R326" i="56"/>
  <c r="CL310" i="56"/>
  <c r="DV342" i="56"/>
  <c r="CI342" i="56"/>
  <c r="CT342" i="56"/>
  <c r="AH310" i="56"/>
  <c r="BR342" i="56"/>
  <c r="DT342" i="56"/>
  <c r="DK342" i="56"/>
  <c r="DU334" i="56"/>
  <c r="N310" i="56"/>
  <c r="I311" i="56"/>
  <c r="DV316" i="56"/>
  <c r="DZ311" i="56"/>
  <c r="CI311" i="56"/>
  <c r="V311" i="56"/>
  <c r="BI311" i="56"/>
  <c r="BE311" i="56"/>
  <c r="CK311" i="56"/>
  <c r="BB311" i="56"/>
  <c r="CV311" i="56"/>
  <c r="AP311" i="56"/>
  <c r="BX311" i="56"/>
  <c r="DI311" i="56"/>
  <c r="AU311" i="56"/>
  <c r="BW311" i="56"/>
  <c r="DG311" i="56"/>
  <c r="BM311" i="56"/>
  <c r="CF311" i="56"/>
  <c r="BN311" i="56"/>
  <c r="DU332" i="56"/>
  <c r="I310" i="56"/>
  <c r="BT310" i="56"/>
  <c r="AA310" i="56"/>
  <c r="BI310" i="56"/>
  <c r="DX340" i="56"/>
  <c r="AD333" i="56"/>
  <c r="AE310" i="56"/>
  <c r="CR310" i="56"/>
  <c r="BH334" i="56"/>
  <c r="O334" i="56"/>
  <c r="N334" i="56"/>
  <c r="BI334" i="56"/>
  <c r="DH334" i="56"/>
  <c r="DC334" i="56"/>
  <c r="H334" i="56"/>
  <c r="AI334" i="56"/>
  <c r="DQ334" i="56"/>
  <c r="AA334" i="56"/>
  <c r="DF334" i="56"/>
  <c r="S334" i="56"/>
  <c r="CR334" i="56"/>
  <c r="K334" i="56"/>
  <c r="CF334" i="56"/>
  <c r="DZ334" i="56"/>
  <c r="AZ310" i="56"/>
  <c r="DX310" i="56"/>
  <c r="Y326" i="56"/>
  <c r="AB326" i="56"/>
  <c r="K326" i="56"/>
  <c r="T326" i="56"/>
  <c r="DV326" i="56"/>
  <c r="L326" i="56"/>
  <c r="DI326" i="56"/>
  <c r="DQ326" i="56"/>
  <c r="DS326" i="56"/>
  <c r="CB326" i="56"/>
  <c r="I326" i="56"/>
  <c r="BN326" i="56"/>
  <c r="BK326" i="56"/>
  <c r="CC326" i="56"/>
  <c r="DE326" i="56"/>
  <c r="CX310" i="56"/>
  <c r="S310" i="56"/>
  <c r="AT310" i="56"/>
  <c r="AQ310" i="56"/>
  <c r="BB310" i="56"/>
  <c r="BD310" i="56"/>
  <c r="BI342" i="56"/>
  <c r="N342" i="56"/>
  <c r="BS342" i="56"/>
  <c r="DE342" i="56"/>
  <c r="BH342" i="56"/>
  <c r="BZ342" i="56"/>
  <c r="AT342" i="56"/>
  <c r="AR342" i="56"/>
  <c r="AH342" i="56"/>
  <c r="U342" i="56"/>
  <c r="DZ342" i="56"/>
  <c r="BG342" i="56"/>
  <c r="DI342" i="56"/>
  <c r="DV310" i="56"/>
  <c r="BF310" i="56"/>
  <c r="BG311" i="56"/>
  <c r="DU316" i="56"/>
  <c r="M311" i="56"/>
  <c r="DR311" i="56"/>
  <c r="BH310" i="56"/>
  <c r="DE334" i="56"/>
  <c r="CO334" i="56"/>
  <c r="CO326" i="56"/>
  <c r="DT326" i="56"/>
  <c r="DQ310" i="56"/>
  <c r="CR342" i="56"/>
  <c r="BT342" i="56"/>
  <c r="BA342" i="56"/>
  <c r="CF342" i="56"/>
  <c r="CV342" i="56"/>
  <c r="P342" i="56"/>
  <c r="BP310" i="56"/>
  <c r="BA311" i="56"/>
  <c r="AF311" i="56"/>
  <c r="AV311" i="56"/>
  <c r="BO311" i="56"/>
  <c r="AA311" i="56"/>
  <c r="DH311" i="56"/>
  <c r="DA311" i="56"/>
  <c r="X311" i="56"/>
  <c r="AI311" i="56"/>
  <c r="U311" i="56"/>
  <c r="S311" i="56"/>
  <c r="BH311" i="56"/>
  <c r="DT311" i="56"/>
  <c r="DW316" i="56"/>
  <c r="BD311" i="56"/>
  <c r="DF311" i="56"/>
  <c r="DV332" i="56"/>
  <c r="BU310" i="56"/>
  <c r="AX310" i="56"/>
  <c r="DZ310" i="56"/>
  <c r="BL310" i="56"/>
  <c r="CQ310" i="56"/>
  <c r="BV310" i="56"/>
  <c r="AW334" i="56"/>
  <c r="BQ334" i="56"/>
  <c r="DV334" i="56"/>
  <c r="DK334" i="56"/>
  <c r="I334" i="56"/>
  <c r="AQ334" i="56"/>
  <c r="AF334" i="56"/>
  <c r="CT334" i="56"/>
  <c r="T334" i="56"/>
  <c r="CL334" i="56"/>
  <c r="DP334" i="56"/>
  <c r="CD334" i="56"/>
  <c r="DD334" i="56"/>
  <c r="BV334" i="56"/>
  <c r="CQ334" i="56"/>
  <c r="BN334" i="56"/>
  <c r="AB310" i="56"/>
  <c r="DE310" i="56"/>
  <c r="DR326" i="56"/>
  <c r="AW326" i="56"/>
  <c r="BE326" i="56"/>
  <c r="AI326" i="56"/>
  <c r="CM326" i="56"/>
  <c r="X326" i="56"/>
  <c r="S326" i="56"/>
  <c r="J326" i="56"/>
  <c r="DF326" i="56"/>
  <c r="V326" i="56"/>
  <c r="CS326" i="56"/>
  <c r="BS326" i="56"/>
  <c r="CP326" i="56"/>
  <c r="DM326" i="56"/>
  <c r="CZ326" i="56"/>
  <c r="AS326" i="56"/>
  <c r="AU310" i="56"/>
  <c r="DR310" i="56"/>
  <c r="DF310" i="56"/>
  <c r="AF310" i="56"/>
  <c r="DN310" i="56"/>
  <c r="AR310" i="56"/>
  <c r="AS342" i="56"/>
  <c r="CG342" i="56"/>
  <c r="BQ342" i="56"/>
  <c r="CU342" i="56"/>
  <c r="AE342" i="56"/>
  <c r="CM342" i="56"/>
  <c r="CQ342" i="56"/>
  <c r="CE342" i="56"/>
  <c r="BN342" i="56"/>
  <c r="BW342" i="56"/>
  <c r="AD342" i="56"/>
  <c r="BO342" i="56"/>
  <c r="DN342" i="56"/>
  <c r="DQ342" i="56"/>
  <c r="DW342" i="56"/>
  <c r="AW342" i="56"/>
  <c r="BS310" i="56"/>
  <c r="AI310" i="56"/>
  <c r="W342" i="56"/>
  <c r="AW311" i="56"/>
  <c r="BR310" i="56"/>
  <c r="CI310" i="56"/>
  <c r="CJ334" i="56"/>
  <c r="CH334" i="56"/>
  <c r="AD326" i="56"/>
  <c r="BN310" i="56"/>
  <c r="DS310" i="56"/>
  <c r="DJ342" i="56"/>
  <c r="BX342" i="56"/>
  <c r="AV342" i="56"/>
  <c r="DD342" i="56"/>
  <c r="AM342" i="56"/>
  <c r="V342" i="56"/>
  <c r="W326" i="56"/>
  <c r="O311" i="56"/>
  <c r="AX311" i="56"/>
  <c r="DE311" i="56"/>
  <c r="CX311" i="56"/>
  <c r="BQ311" i="56"/>
  <c r="CJ311" i="56"/>
  <c r="DZ316" i="56"/>
  <c r="AE311" i="56"/>
  <c r="L311" i="56"/>
  <c r="CE311" i="56"/>
  <c r="BJ311" i="56"/>
  <c r="AK311" i="56"/>
  <c r="DD311" i="56"/>
  <c r="AS311" i="56"/>
  <c r="AC311" i="56"/>
  <c r="BU311" i="56"/>
  <c r="DP311" i="56"/>
  <c r="P311" i="56"/>
  <c r="DX332" i="56"/>
  <c r="M310" i="56"/>
  <c r="Z310" i="56"/>
  <c r="DB310" i="56"/>
  <c r="DW340" i="56"/>
  <c r="DU340" i="56"/>
  <c r="DI333" i="56"/>
  <c r="Y310" i="56"/>
  <c r="AK310" i="56"/>
  <c r="AM334" i="56"/>
  <c r="DS334" i="56"/>
  <c r="W334" i="56"/>
  <c r="AY334" i="56"/>
  <c r="AT334" i="56"/>
  <c r="DB334" i="56"/>
  <c r="AR334" i="56"/>
  <c r="AH334" i="56"/>
  <c r="AE334" i="56"/>
  <c r="Z334" i="56"/>
  <c r="Q334" i="56"/>
  <c r="R334" i="56"/>
  <c r="DO334" i="56"/>
  <c r="J334" i="56"/>
  <c r="DA334" i="56"/>
  <c r="AD310" i="56"/>
  <c r="R310" i="56"/>
  <c r="DN326" i="56"/>
  <c r="BU326" i="56"/>
  <c r="CD326" i="56"/>
  <c r="BG326" i="56"/>
  <c r="AT326" i="56"/>
  <c r="AV326" i="56"/>
  <c r="P326" i="56"/>
  <c r="AH326" i="56"/>
  <c r="AG326" i="56"/>
  <c r="CA326" i="56"/>
  <c r="DB326" i="56"/>
  <c r="DU326" i="56"/>
  <c r="DK326" i="56"/>
  <c r="BA326" i="56"/>
  <c r="CV326" i="56"/>
  <c r="DG310" i="56"/>
  <c r="CU310" i="56"/>
  <c r="BC310" i="56"/>
  <c r="J310" i="56"/>
  <c r="BK310" i="56"/>
  <c r="U310" i="56"/>
  <c r="DV324" i="56"/>
  <c r="DT324" i="56"/>
  <c r="CY342" i="56"/>
  <c r="DC342" i="56"/>
  <c r="AB342" i="56"/>
  <c r="AI342" i="56"/>
  <c r="DR342" i="56"/>
  <c r="AA342" i="56"/>
  <c r="CN342" i="56"/>
  <c r="S342" i="56"/>
  <c r="BC342" i="56"/>
  <c r="K342" i="56"/>
  <c r="T342" i="56"/>
  <c r="DY342" i="56"/>
  <c r="O342" i="56"/>
  <c r="BE342" i="56"/>
  <c r="Z342" i="56"/>
  <c r="DP342" i="56"/>
  <c r="AJ310" i="56"/>
  <c r="CR311" i="56"/>
  <c r="DW311" i="56"/>
  <c r="AO311" i="56"/>
  <c r="P310" i="56"/>
  <c r="CC334" i="56"/>
  <c r="CW334" i="56"/>
  <c r="CY310" i="56"/>
  <c r="CW326" i="56"/>
  <c r="AN326" i="56"/>
  <c r="CH326" i="56"/>
  <c r="DI310" i="56"/>
  <c r="DU324" i="56"/>
  <c r="AO342" i="56"/>
  <c r="CJ342" i="56"/>
  <c r="CD342" i="56"/>
  <c r="J342" i="56"/>
  <c r="AK342" i="56"/>
  <c r="DB342" i="56"/>
  <c r="DO342" i="56"/>
  <c r="BW326" i="56"/>
  <c r="CD311" i="56"/>
  <c r="CB311" i="56"/>
  <c r="CQ311" i="56"/>
  <c r="CS311" i="56"/>
  <c r="BR311" i="56"/>
  <c r="CU311" i="56"/>
  <c r="Q311" i="56"/>
  <c r="DM311" i="56"/>
  <c r="AH311" i="56"/>
  <c r="DK311" i="56"/>
  <c r="K311" i="56"/>
  <c r="BL311" i="56"/>
  <c r="DX311" i="56"/>
  <c r="CM311" i="56"/>
  <c r="BF311" i="56"/>
  <c r="CO311" i="56"/>
  <c r="DW332" i="56"/>
  <c r="DL310" i="56"/>
  <c r="BG310" i="56"/>
  <c r="BZ310" i="56"/>
  <c r="CO310" i="56"/>
  <c r="DY340" i="56"/>
  <c r="BC333" i="56"/>
  <c r="CK310" i="56"/>
  <c r="DK310" i="56"/>
  <c r="AJ334" i="56"/>
  <c r="BG334" i="56"/>
  <c r="BE334" i="56"/>
  <c r="DJ334" i="56"/>
  <c r="BD334" i="56"/>
  <c r="AP334" i="56"/>
  <c r="BC334" i="56"/>
  <c r="CY334" i="56"/>
  <c r="AO334" i="56"/>
  <c r="BT334" i="56"/>
  <c r="AD334" i="56"/>
  <c r="AL334" i="56"/>
  <c r="P334" i="56"/>
  <c r="CX334" i="56"/>
  <c r="DY334" i="56"/>
  <c r="CP310" i="56"/>
  <c r="DP310" i="56"/>
  <c r="BT326" i="56"/>
  <c r="DG326" i="56"/>
  <c r="AO326" i="56"/>
  <c r="CY326" i="56"/>
  <c r="DA326" i="56"/>
  <c r="CQ326" i="56"/>
  <c r="BR326" i="56"/>
  <c r="CI326" i="56"/>
  <c r="DP326" i="56"/>
  <c r="O326" i="56"/>
  <c r="DY326" i="56"/>
  <c r="BI326" i="56"/>
  <c r="N326" i="56"/>
  <c r="DD326" i="56"/>
  <c r="AL326" i="56"/>
  <c r="AJ326" i="56"/>
  <c r="AO310" i="56"/>
  <c r="AS310" i="56"/>
  <c r="DO310" i="56"/>
  <c r="DH310" i="56"/>
  <c r="DW310" i="56"/>
  <c r="DT310" i="56"/>
  <c r="DZ324" i="56"/>
  <c r="BF342" i="56"/>
  <c r="AQ342" i="56"/>
  <c r="CA342" i="56"/>
  <c r="CS342" i="56"/>
  <c r="BP342" i="56"/>
  <c r="CK342" i="56"/>
  <c r="BB342" i="56"/>
  <c r="CC342" i="56"/>
  <c r="AP342" i="56"/>
  <c r="BU342" i="56"/>
  <c r="AC342" i="56"/>
  <c r="BM342" i="56"/>
  <c r="AL342" i="56"/>
  <c r="DX342" i="56"/>
  <c r="AX342" i="56"/>
  <c r="BD342" i="56"/>
  <c r="BM310" i="56"/>
  <c r="L310" i="56"/>
  <c r="AU342" i="56"/>
  <c r="CN326" i="56"/>
  <c r="DY316" i="56"/>
  <c r="DO311" i="56"/>
  <c r="DZ332" i="56"/>
  <c r="BW310" i="56"/>
  <c r="BF334" i="56"/>
  <c r="AZ334" i="56"/>
  <c r="BY334" i="56"/>
  <c r="BO326" i="56"/>
  <c r="BY326" i="56"/>
  <c r="BV326" i="56"/>
  <c r="CJ310" i="56"/>
  <c r="Y342" i="56"/>
  <c r="R342" i="56"/>
  <c r="DM342" i="56"/>
  <c r="DS342" i="56"/>
  <c r="AK326" i="56"/>
  <c r="AG311" i="56"/>
  <c r="AL311" i="56"/>
  <c r="DJ311" i="56"/>
  <c r="J311" i="56"/>
  <c r="CW311" i="56"/>
  <c r="AY311" i="56"/>
  <c r="BV311" i="56"/>
  <c r="AN311" i="56"/>
  <c r="AR311" i="56"/>
  <c r="CH311" i="56"/>
  <c r="DU311" i="56"/>
  <c r="DN311" i="56"/>
  <c r="CN310" i="56"/>
  <c r="W310" i="56"/>
  <c r="CE310" i="56"/>
  <c r="AN310" i="56"/>
  <c r="CT310" i="56"/>
  <c r="BS334" i="56"/>
  <c r="DR334" i="56"/>
  <c r="BR334" i="56"/>
  <c r="AX334" i="56"/>
  <c r="BP334" i="56"/>
  <c r="CS334" i="56"/>
  <c r="CA334" i="56"/>
  <c r="BK334" i="56"/>
  <c r="BM334" i="56"/>
  <c r="Y334" i="56"/>
  <c r="BB334" i="56"/>
  <c r="DW334" i="56"/>
  <c r="AN334" i="56"/>
  <c r="CK334" i="56"/>
  <c r="AB334" i="56"/>
  <c r="AM310" i="56"/>
  <c r="DD310" i="56"/>
  <c r="DZ326" i="56"/>
  <c r="AU326" i="56"/>
  <c r="CR326" i="56"/>
  <c r="AM326" i="56"/>
  <c r="BF326" i="56"/>
  <c r="AE326" i="56"/>
  <c r="AA326" i="56"/>
  <c r="Q326" i="56"/>
  <c r="BQ326" i="56"/>
  <c r="Z326" i="56"/>
  <c r="DL326" i="56"/>
  <c r="AX326" i="56"/>
  <c r="AR326" i="56"/>
  <c r="BJ326" i="56"/>
  <c r="DA310" i="56"/>
  <c r="AY310" i="56"/>
  <c r="AW310" i="56"/>
  <c r="BX310" i="56"/>
  <c r="BE310" i="56"/>
  <c r="DJ310" i="56"/>
  <c r="DW324" i="56"/>
  <c r="CO342" i="56"/>
  <c r="DA342" i="56"/>
  <c r="CX342" i="56"/>
  <c r="AG342" i="56"/>
  <c r="CL342" i="56"/>
  <c r="BY342" i="56"/>
  <c r="Q342" i="56"/>
  <c r="BK342" i="56"/>
  <c r="I342" i="56"/>
  <c r="AZ342" i="56"/>
  <c r="H342" i="56"/>
  <c r="BL342" i="56"/>
  <c r="BV342" i="56"/>
  <c r="DY310" i="56"/>
  <c r="J349" i="49"/>
  <c r="J351" i="49" s="1"/>
  <c r="J340" i="52"/>
  <c r="J342" i="52" s="1"/>
  <c r="L340" i="52"/>
  <c r="L342" i="52" s="1"/>
  <c r="DT349" i="49"/>
  <c r="DT351" i="49" s="1"/>
  <c r="O341" i="56"/>
  <c r="AQ341" i="56"/>
  <c r="BZ309" i="56"/>
  <c r="CS309" i="56"/>
  <c r="X309" i="56"/>
  <c r="CT309" i="56"/>
  <c r="BB309" i="56"/>
  <c r="AQ325" i="56"/>
  <c r="X325" i="56"/>
  <c r="AA325" i="56"/>
  <c r="CZ325" i="56"/>
  <c r="AX325" i="56"/>
  <c r="DH325" i="56"/>
  <c r="BQ325" i="56"/>
  <c r="DP325" i="56"/>
  <c r="CM325" i="56"/>
  <c r="DX325" i="56"/>
  <c r="AH325" i="56"/>
  <c r="BU325" i="56"/>
  <c r="BD309" i="56"/>
  <c r="S309" i="56"/>
  <c r="DH309" i="56"/>
  <c r="BW309" i="56"/>
  <c r="BX309" i="56"/>
  <c r="CQ309" i="56"/>
  <c r="CD341" i="56"/>
  <c r="CG309" i="56"/>
  <c r="DV309" i="56"/>
  <c r="AG309" i="56"/>
  <c r="BU333" i="56"/>
  <c r="DV333" i="56"/>
  <c r="N333" i="56"/>
  <c r="CJ333" i="56"/>
  <c r="BI333" i="56"/>
  <c r="CD333" i="56"/>
  <c r="V333" i="56"/>
  <c r="DD333" i="56"/>
  <c r="CP333" i="56"/>
  <c r="AZ333" i="56"/>
  <c r="AV333" i="56"/>
  <c r="BW333" i="56"/>
  <c r="BD333" i="56"/>
  <c r="CQ333" i="56"/>
  <c r="BL333" i="56"/>
  <c r="DX309" i="56"/>
  <c r="CM309" i="56"/>
  <c r="AG325" i="56"/>
  <c r="S325" i="56"/>
  <c r="P325" i="56"/>
  <c r="BN341" i="56"/>
  <c r="I341" i="56"/>
  <c r="BV341" i="56"/>
  <c r="DY341" i="56"/>
  <c r="DL341" i="56"/>
  <c r="S341" i="56"/>
  <c r="CA341" i="56"/>
  <c r="CM341" i="56"/>
  <c r="CI341" i="56"/>
  <c r="CU341" i="56"/>
  <c r="CQ341" i="56"/>
  <c r="DC341" i="56"/>
  <c r="AV341" i="56"/>
  <c r="BX341" i="56"/>
  <c r="DP341" i="56"/>
  <c r="BH341" i="56"/>
  <c r="N309" i="56"/>
  <c r="AX309" i="56"/>
  <c r="CA309" i="56"/>
  <c r="AO309" i="56"/>
  <c r="BJ309" i="56"/>
  <c r="BA309" i="56"/>
  <c r="DD309" i="56"/>
  <c r="DI309" i="56"/>
  <c r="CM333" i="56"/>
  <c r="J333" i="56"/>
  <c r="DL333" i="56"/>
  <c r="CL333" i="56"/>
  <c r="DU333" i="56"/>
  <c r="DG333" i="56"/>
  <c r="CH333" i="56"/>
  <c r="AE333" i="56"/>
  <c r="AN333" i="56"/>
  <c r="CU333" i="56"/>
  <c r="DH333" i="56"/>
  <c r="DO333" i="56"/>
  <c r="DP333" i="56"/>
  <c r="O333" i="56"/>
  <c r="DX333" i="56"/>
  <c r="BL309" i="56"/>
  <c r="AA309" i="56"/>
  <c r="CF325" i="56"/>
  <c r="CR325" i="56"/>
  <c r="CT325" i="56"/>
  <c r="T325" i="56"/>
  <c r="CL325" i="56"/>
  <c r="CJ325" i="56"/>
  <c r="BV325" i="56"/>
  <c r="AO325" i="56"/>
  <c r="CO325" i="56"/>
  <c r="AW325" i="56"/>
  <c r="DK325" i="56"/>
  <c r="BE325" i="56"/>
  <c r="K325" i="56"/>
  <c r="BM325" i="56"/>
  <c r="BY325" i="56"/>
  <c r="L325" i="56"/>
  <c r="DG309" i="56"/>
  <c r="DU309" i="56"/>
  <c r="AV309" i="56"/>
  <c r="K309" i="56"/>
  <c r="Z309" i="56"/>
  <c r="AN309" i="56"/>
  <c r="CD309" i="56"/>
  <c r="H325" i="56"/>
  <c r="AB341" i="56"/>
  <c r="AI341" i="56"/>
  <c r="BD341" i="56"/>
  <c r="CP341" i="56"/>
  <c r="BS341" i="56"/>
  <c r="AK341" i="56"/>
  <c r="DN341" i="56"/>
  <c r="O309" i="56"/>
  <c r="DZ309" i="56"/>
  <c r="CA333" i="56"/>
  <c r="K333" i="56"/>
  <c r="AM333" i="56"/>
  <c r="U309" i="56"/>
  <c r="CI325" i="56"/>
  <c r="DM325" i="56"/>
  <c r="AI325" i="56"/>
  <c r="DY325" i="56"/>
  <c r="CY309" i="56"/>
  <c r="H309" i="56"/>
  <c r="BR341" i="56"/>
  <c r="T341" i="56"/>
  <c r="BK341" i="56"/>
  <c r="DW341" i="56"/>
  <c r="P341" i="56"/>
  <c r="N341" i="56"/>
  <c r="CJ341" i="56"/>
  <c r="L341" i="56"/>
  <c r="CR341" i="56"/>
  <c r="AD341" i="56"/>
  <c r="CZ341" i="56"/>
  <c r="CV341" i="56"/>
  <c r="AW341" i="56"/>
  <c r="AR341" i="56"/>
  <c r="DQ341" i="56"/>
  <c r="DS309" i="56"/>
  <c r="BR309" i="56"/>
  <c r="BV309" i="56"/>
  <c r="AZ309" i="56"/>
  <c r="Y309" i="56"/>
  <c r="CU309" i="56"/>
  <c r="BZ333" i="56"/>
  <c r="BO333" i="56"/>
  <c r="BT333" i="56"/>
  <c r="DK333" i="56"/>
  <c r="P333" i="56"/>
  <c r="CR333" i="56"/>
  <c r="DS333" i="56"/>
  <c r="AO333" i="56"/>
  <c r="T333" i="56"/>
  <c r="AQ333" i="56"/>
  <c r="DQ333" i="56"/>
  <c r="BK333" i="56"/>
  <c r="DY333" i="56"/>
  <c r="BC309" i="56"/>
  <c r="CW309" i="56"/>
  <c r="J325" i="56"/>
  <c r="BA325" i="56"/>
  <c r="CS325" i="56"/>
  <c r="BN325" i="56"/>
  <c r="BW325" i="56"/>
  <c r="CK325" i="56"/>
  <c r="V325" i="56"/>
  <c r="AR325" i="56"/>
  <c r="AD325" i="56"/>
  <c r="AZ325" i="56"/>
  <c r="AL325" i="56"/>
  <c r="BH325" i="56"/>
  <c r="AT325" i="56"/>
  <c r="BP325" i="56"/>
  <c r="DN325" i="56"/>
  <c r="CX309" i="56"/>
  <c r="AH309" i="56"/>
  <c r="AM309" i="56"/>
  <c r="BF309" i="56"/>
  <c r="V309" i="56"/>
  <c r="CZ309" i="56"/>
  <c r="CO341" i="56"/>
  <c r="W341" i="56"/>
  <c r="DK341" i="56"/>
  <c r="CG341" i="56"/>
  <c r="AF341" i="56"/>
  <c r="BE341" i="56"/>
  <c r="I309" i="56"/>
  <c r="BA333" i="56"/>
  <c r="AF333" i="56"/>
  <c r="AW333" i="56"/>
  <c r="DO309" i="56"/>
  <c r="CB325" i="56"/>
  <c r="DA325" i="56"/>
  <c r="DQ325" i="56"/>
  <c r="BX325" i="56"/>
  <c r="AU309" i="56"/>
  <c r="DA309" i="56"/>
  <c r="DY309" i="56"/>
  <c r="DX341" i="56"/>
  <c r="BC341" i="56"/>
  <c r="BU341" i="56"/>
  <c r="J341" i="56"/>
  <c r="CB341" i="56"/>
  <c r="AJ341" i="56"/>
  <c r="Y341" i="56"/>
  <c r="BB341" i="56"/>
  <c r="AG341" i="56"/>
  <c r="BY341" i="56"/>
  <c r="AO341" i="56"/>
  <c r="U341" i="56"/>
  <c r="DI341" i="56"/>
  <c r="CH341" i="56"/>
  <c r="BF341" i="56"/>
  <c r="CR309" i="56"/>
  <c r="BG309" i="56"/>
  <c r="DT309" i="56"/>
  <c r="AC309" i="56"/>
  <c r="DC309" i="56"/>
  <c r="BT309" i="56"/>
  <c r="AI309" i="56"/>
  <c r="I333" i="56"/>
  <c r="CK333" i="56"/>
  <c r="DW333" i="56"/>
  <c r="BV333" i="56"/>
  <c r="L333" i="56"/>
  <c r="CB333" i="56"/>
  <c r="CV333" i="56"/>
  <c r="AG333" i="56"/>
  <c r="CI333" i="56"/>
  <c r="DA333" i="56"/>
  <c r="AC333" i="56"/>
  <c r="AX333" i="56"/>
  <c r="AK333" i="56"/>
  <c r="BF333" i="56"/>
  <c r="AS333" i="56"/>
  <c r="BN333" i="56"/>
  <c r="DF309" i="56"/>
  <c r="BE309" i="56"/>
  <c r="DV325" i="56"/>
  <c r="BS325" i="56"/>
  <c r="BO325" i="56"/>
  <c r="N325" i="56"/>
  <c r="DR325" i="56"/>
  <c r="AB325" i="56"/>
  <c r="CH325" i="56"/>
  <c r="DD325" i="56"/>
  <c r="CP325" i="56"/>
  <c r="DL325" i="56"/>
  <c r="CX325" i="56"/>
  <c r="DT325" i="56"/>
  <c r="DF325" i="56"/>
  <c r="DS325" i="56"/>
  <c r="BK325" i="56"/>
  <c r="AL309" i="56"/>
  <c r="DJ309" i="56"/>
  <c r="CP309" i="56"/>
  <c r="M309" i="56"/>
  <c r="BU309" i="56"/>
  <c r="BO309" i="56"/>
  <c r="DO341" i="56"/>
  <c r="AE341" i="56"/>
  <c r="BZ341" i="56"/>
  <c r="AL341" i="56"/>
  <c r="X341" i="56"/>
  <c r="AN341" i="56"/>
  <c r="CK309" i="56"/>
  <c r="DL309" i="56"/>
  <c r="AR309" i="56"/>
  <c r="DT333" i="56"/>
  <c r="BR333" i="56"/>
  <c r="BX333" i="56"/>
  <c r="S333" i="56"/>
  <c r="BH333" i="56"/>
  <c r="BJ325" i="56"/>
  <c r="Y325" i="56"/>
  <c r="DI325" i="56"/>
  <c r="BB325" i="56"/>
  <c r="DZ341" i="56"/>
  <c r="BM341" i="56"/>
  <c r="BW341" i="56"/>
  <c r="M341" i="56"/>
  <c r="Q341" i="56"/>
  <c r="CF341" i="56"/>
  <c r="CK341" i="56"/>
  <c r="CX341" i="56"/>
  <c r="CS341" i="56"/>
  <c r="DU341" i="56"/>
  <c r="DA341" i="56"/>
  <c r="BP341" i="56"/>
  <c r="AX341" i="56"/>
  <c r="AZ341" i="56"/>
  <c r="DR341" i="56"/>
  <c r="AF309" i="56"/>
  <c r="DB309" i="56"/>
  <c r="BH309" i="56"/>
  <c r="AS309" i="56"/>
  <c r="CB309" i="56"/>
  <c r="AQ309" i="56"/>
  <c r="DW309" i="56"/>
  <c r="AP309" i="56"/>
  <c r="AU333" i="56"/>
  <c r="Y333" i="56"/>
  <c r="X333" i="56"/>
  <c r="AJ333" i="56"/>
  <c r="BG333" i="56"/>
  <c r="Q333" i="56"/>
  <c r="W333" i="56"/>
  <c r="CS333" i="56"/>
  <c r="U333" i="56"/>
  <c r="AP333" i="56"/>
  <c r="CO333" i="56"/>
  <c r="DJ333" i="56"/>
  <c r="CW333" i="56"/>
  <c r="DR333" i="56"/>
  <c r="DE333" i="56"/>
  <c r="DZ333" i="56"/>
  <c r="AT309" i="56"/>
  <c r="J309" i="56"/>
  <c r="Q325" i="56"/>
  <c r="CC325" i="56"/>
  <c r="DE325" i="56"/>
  <c r="AF325" i="56"/>
  <c r="BR325" i="56"/>
  <c r="CN325" i="56"/>
  <c r="AE325" i="56"/>
  <c r="BG325" i="56"/>
  <c r="AM325" i="56"/>
  <c r="CD325" i="56"/>
  <c r="AU325" i="56"/>
  <c r="CW325" i="56"/>
  <c r="BC325" i="56"/>
  <c r="DU325" i="56"/>
  <c r="DW325" i="56"/>
  <c r="CN309" i="56"/>
  <c r="BQ309" i="56"/>
  <c r="AD309" i="56"/>
  <c r="CO309" i="56"/>
  <c r="CH309" i="56"/>
  <c r="AT341" i="56"/>
  <c r="K341" i="56"/>
  <c r="CE341" i="56"/>
  <c r="CW341" i="56"/>
  <c r="DH341" i="56"/>
  <c r="BP309" i="56"/>
  <c r="DQ309" i="56"/>
  <c r="BO341" i="56"/>
  <c r="DE341" i="56"/>
  <c r="BI341" i="56"/>
  <c r="CC341" i="56"/>
  <c r="DV341" i="56"/>
  <c r="Z341" i="56"/>
  <c r="V341" i="56"/>
  <c r="AH341" i="56"/>
  <c r="AS341" i="56"/>
  <c r="AP341" i="56"/>
  <c r="AC341" i="56"/>
  <c r="DJ341" i="56"/>
  <c r="AU341" i="56"/>
  <c r="BG341" i="56"/>
  <c r="CI309" i="56"/>
  <c r="BI309" i="56"/>
  <c r="DK309" i="56"/>
  <c r="P309" i="56"/>
  <c r="BM309" i="56"/>
  <c r="BK309" i="56"/>
  <c r="DR309" i="56"/>
  <c r="CE333" i="56"/>
  <c r="CN333" i="56"/>
  <c r="Z333" i="56"/>
  <c r="AI333" i="56"/>
  <c r="CY333" i="56"/>
  <c r="CC333" i="56"/>
  <c r="M333" i="56"/>
  <c r="AH333" i="56"/>
  <c r="CG333" i="56"/>
  <c r="DB333" i="56"/>
  <c r="AL333" i="56"/>
  <c r="AR333" i="56"/>
  <c r="AT333" i="56"/>
  <c r="AA333" i="56"/>
  <c r="BB333" i="56"/>
  <c r="CV309" i="56"/>
  <c r="CL309" i="56"/>
  <c r="AY325" i="56"/>
  <c r="BZ325" i="56"/>
  <c r="U325" i="56"/>
  <c r="AJ325" i="56"/>
  <c r="O325" i="56"/>
  <c r="AP325" i="56"/>
  <c r="CQ325" i="56"/>
  <c r="BI325" i="56"/>
  <c r="CY325" i="56"/>
  <c r="CE325" i="56"/>
  <c r="DG325" i="56"/>
  <c r="DB325" i="56"/>
  <c r="DO325" i="56"/>
  <c r="AS325" i="56"/>
  <c r="BT325" i="56"/>
  <c r="AB309" i="56"/>
  <c r="BN309" i="56"/>
  <c r="CF309" i="56"/>
  <c r="AW309" i="56"/>
  <c r="AE309" i="56"/>
  <c r="DM309" i="56"/>
  <c r="L309" i="56"/>
  <c r="BL341" i="56"/>
  <c r="AA341" i="56"/>
  <c r="CY341" i="56"/>
  <c r="BA341" i="56"/>
  <c r="BP333" i="56"/>
  <c r="CZ333" i="56"/>
  <c r="BE333" i="56"/>
  <c r="BM333" i="56"/>
  <c r="R325" i="56"/>
  <c r="AC325" i="56"/>
  <c r="M325" i="56"/>
  <c r="BF325" i="56"/>
  <c r="CC309" i="56"/>
  <c r="BT341" i="56"/>
  <c r="H317" i="56"/>
  <c r="F317" i="56" s="1"/>
  <c r="DM341" i="56"/>
  <c r="DT341" i="56"/>
  <c r="BJ341" i="56"/>
  <c r="DD341" i="56"/>
  <c r="R341" i="56"/>
  <c r="BQ341" i="56"/>
  <c r="CL341" i="56"/>
  <c r="CN341" i="56"/>
  <c r="CT341" i="56"/>
  <c r="DF341" i="56"/>
  <c r="DB341" i="56"/>
  <c r="AM341" i="56"/>
  <c r="AY341" i="56"/>
  <c r="DG341" i="56"/>
  <c r="DS341" i="56"/>
  <c r="W309" i="56"/>
  <c r="Q309" i="56"/>
  <c r="CJ309" i="56"/>
  <c r="AY309" i="56"/>
  <c r="BS309" i="56"/>
  <c r="R309" i="56"/>
  <c r="DN309" i="56"/>
  <c r="BY309" i="56"/>
  <c r="BJ333" i="56"/>
  <c r="CF333" i="56"/>
  <c r="DM333" i="56"/>
  <c r="BQ333" i="56"/>
  <c r="DC333" i="56"/>
  <c r="R333" i="56"/>
  <c r="BY333" i="56"/>
  <c r="CT333" i="56"/>
  <c r="AB333" i="56"/>
  <c r="CX333" i="56"/>
  <c r="AY333" i="56"/>
  <c r="DF333" i="56"/>
  <c r="BS333" i="56"/>
  <c r="DN333" i="56"/>
  <c r="AJ309" i="56"/>
  <c r="DE309" i="56"/>
  <c r="W325" i="56"/>
  <c r="CV325" i="56"/>
  <c r="CU325" i="56"/>
  <c r="AK325" i="56"/>
  <c r="CA325" i="56"/>
  <c r="CG325" i="56"/>
  <c r="AN325" i="56"/>
  <c r="DC325" i="56"/>
  <c r="AV325" i="56"/>
  <c r="DZ325" i="56"/>
  <c r="BD325" i="56"/>
  <c r="Z325" i="56"/>
  <c r="BL325" i="56"/>
  <c r="DJ325" i="56"/>
  <c r="I325" i="56"/>
  <c r="DP309" i="56"/>
  <c r="CE309" i="56"/>
  <c r="T309" i="56"/>
  <c r="AK309" i="56"/>
  <c r="J340" i="49"/>
  <c r="J342" i="49" s="1"/>
  <c r="H342" i="49" s="1"/>
  <c r="CD349" i="49"/>
  <c r="CD351" i="49" s="1"/>
  <c r="DD349" i="49"/>
  <c r="DD351" i="49" s="1"/>
  <c r="X349" i="49"/>
  <c r="X351" i="49" s="1"/>
  <c r="CE349" i="49"/>
  <c r="CE351" i="49" s="1"/>
  <c r="AL349" i="49"/>
  <c r="AL351" i="49" s="1"/>
  <c r="BF349" i="49"/>
  <c r="BF351" i="49" s="1"/>
  <c r="DK349" i="49"/>
  <c r="DK351" i="49" s="1"/>
  <c r="CK349" i="49"/>
  <c r="CK351" i="49" s="1"/>
  <c r="CO349" i="49"/>
  <c r="CO351" i="49" s="1"/>
  <c r="Q349" i="49"/>
  <c r="Q351" i="49" s="1"/>
  <c r="U349" i="49"/>
  <c r="U351" i="49" s="1"/>
  <c r="AV349" i="49"/>
  <c r="AV351" i="49" s="1"/>
  <c r="R349" i="49"/>
  <c r="R351" i="49" s="1"/>
  <c r="AR349" i="49"/>
  <c r="AR351" i="49" s="1"/>
  <c r="BS349" i="49"/>
  <c r="BS351" i="49" s="1"/>
  <c r="S349" i="49"/>
  <c r="S351" i="49" s="1"/>
  <c r="AD349" i="49"/>
  <c r="AD351" i="49" s="1"/>
  <c r="DS349" i="49"/>
  <c r="DS351" i="49" s="1"/>
  <c r="CS349" i="49"/>
  <c r="CS351" i="49" s="1"/>
  <c r="CW349" i="49"/>
  <c r="CW351" i="49" s="1"/>
  <c r="Y349" i="49"/>
  <c r="Y351" i="49" s="1"/>
  <c r="AC349" i="49"/>
  <c r="AC351" i="49" s="1"/>
  <c r="BD349" i="49"/>
  <c r="BD351" i="49" s="1"/>
  <c r="BP349" i="49"/>
  <c r="BP351" i="49" s="1"/>
  <c r="CQ349" i="49"/>
  <c r="CQ351" i="49" s="1"/>
  <c r="DX349" i="49"/>
  <c r="DX351" i="49" s="1"/>
  <c r="BE349" i="49"/>
  <c r="BE351" i="49" s="1"/>
  <c r="CM349" i="49"/>
  <c r="CM351" i="49" s="1"/>
  <c r="CX349" i="49"/>
  <c r="CX351" i="49" s="1"/>
  <c r="BN349" i="49"/>
  <c r="BN351" i="49" s="1"/>
  <c r="DE349" i="49"/>
  <c r="DE351" i="49" s="1"/>
  <c r="AG349" i="49"/>
  <c r="AG351" i="49" s="1"/>
  <c r="AK349" i="49"/>
  <c r="AK351" i="49" s="1"/>
  <c r="BL349" i="49"/>
  <c r="BL351" i="49" s="1"/>
  <c r="BX349" i="49"/>
  <c r="BX351" i="49" s="1"/>
  <c r="CY349" i="49"/>
  <c r="CY351" i="49" s="1"/>
  <c r="DO349" i="49"/>
  <c r="DO351" i="49" s="1"/>
  <c r="AE349" i="49"/>
  <c r="AE351" i="49" s="1"/>
  <c r="DI349" i="49"/>
  <c r="DI351" i="49" s="1"/>
  <c r="BY349" i="49"/>
  <c r="BY351" i="49" s="1"/>
  <c r="M349" i="49"/>
  <c r="M351" i="49" s="1"/>
  <c r="BQ349" i="49"/>
  <c r="BQ351" i="49" s="1"/>
  <c r="CR349" i="49"/>
  <c r="CR351" i="49" s="1"/>
  <c r="AA349" i="49"/>
  <c r="AA351" i="49" s="1"/>
  <c r="BB349" i="49"/>
  <c r="BB351" i="49" s="1"/>
  <c r="EA349" i="49"/>
  <c r="EA351" i="49" s="1"/>
  <c r="DA349" i="49"/>
  <c r="DA351" i="49" s="1"/>
  <c r="AS349" i="49"/>
  <c r="AS351" i="49" s="1"/>
  <c r="BT349" i="49"/>
  <c r="BT351" i="49" s="1"/>
  <c r="CF349" i="49"/>
  <c r="CF351" i="49" s="1"/>
  <c r="DG349" i="49"/>
  <c r="DG351" i="49" s="1"/>
  <c r="L349" i="49"/>
  <c r="L351" i="49" s="1"/>
  <c r="AM349" i="49"/>
  <c r="AM351" i="49" s="1"/>
  <c r="AY349" i="49"/>
  <c r="AY351" i="49" s="1"/>
  <c r="N349" i="49"/>
  <c r="N351" i="49" s="1"/>
  <c r="BM349" i="49"/>
  <c r="BM351" i="49" s="1"/>
  <c r="CZ349" i="49"/>
  <c r="CZ351" i="49" s="1"/>
  <c r="AN349" i="49"/>
  <c r="AN351" i="49" s="1"/>
  <c r="DR349" i="49"/>
  <c r="DR351" i="49" s="1"/>
  <c r="AF349" i="49"/>
  <c r="AF351" i="49" s="1"/>
  <c r="BV349" i="49"/>
  <c r="BV351" i="49" s="1"/>
  <c r="DV349" i="49"/>
  <c r="DV351" i="49" s="1"/>
  <c r="AO349" i="49"/>
  <c r="AO351" i="49" s="1"/>
  <c r="CN349" i="49"/>
  <c r="CN351" i="49" s="1"/>
  <c r="DZ349" i="49"/>
  <c r="DZ351" i="49" s="1"/>
  <c r="T349" i="49"/>
  <c r="T351" i="49" s="1"/>
  <c r="AU349" i="49"/>
  <c r="AU351" i="49" s="1"/>
  <c r="BG349" i="49"/>
  <c r="BG351" i="49" s="1"/>
  <c r="BZ349" i="49"/>
  <c r="BZ351" i="49" s="1"/>
  <c r="CT349" i="49"/>
  <c r="CT351" i="49" s="1"/>
  <c r="AT349" i="49"/>
  <c r="AT351" i="49" s="1"/>
  <c r="DC349" i="49"/>
  <c r="DC351" i="49" s="1"/>
  <c r="EB349" i="49"/>
  <c r="EB351" i="49" s="1"/>
  <c r="BH349" i="49"/>
  <c r="BH351" i="49" s="1"/>
  <c r="AZ349" i="49"/>
  <c r="AZ351" i="49" s="1"/>
  <c r="CA349" i="49"/>
  <c r="CA351" i="49" s="1"/>
  <c r="DL349" i="49"/>
  <c r="DL351" i="49" s="1"/>
  <c r="DJ349" i="49"/>
  <c r="DJ351" i="49" s="1"/>
  <c r="BA349" i="49"/>
  <c r="BA351" i="49" s="1"/>
  <c r="CB349" i="49"/>
  <c r="CB351" i="49" s="1"/>
  <c r="AB349" i="49"/>
  <c r="AB351" i="49" s="1"/>
  <c r="BC349" i="49"/>
  <c r="BC351" i="49" s="1"/>
  <c r="BO349" i="49"/>
  <c r="BO351" i="49" s="1"/>
  <c r="V349" i="49"/>
  <c r="V351" i="49" s="1"/>
  <c r="DB349" i="49"/>
  <c r="DB351" i="49" s="1"/>
  <c r="BJ349" i="49"/>
  <c r="BJ351" i="49" s="1"/>
  <c r="DM349" i="49"/>
  <c r="DM351" i="49" s="1"/>
  <c r="AH349" i="49"/>
  <c r="AH351" i="49" s="1"/>
  <c r="W349" i="49"/>
  <c r="W351" i="49" s="1"/>
  <c r="AQ349" i="49"/>
  <c r="AQ351" i="49" s="1"/>
  <c r="CL349" i="49"/>
  <c r="CL351" i="49" s="1"/>
  <c r="Z349" i="49"/>
  <c r="Z351" i="49" s="1"/>
  <c r="CI349" i="49"/>
  <c r="CI351" i="49" s="1"/>
  <c r="CU349" i="49"/>
  <c r="CU351" i="49" s="1"/>
  <c r="O349" i="49"/>
  <c r="O351" i="49" s="1"/>
  <c r="DP349" i="49"/>
  <c r="DP351" i="49" s="1"/>
  <c r="AW349" i="49"/>
  <c r="AW351" i="49" s="1"/>
  <c r="CV349" i="49"/>
  <c r="CV351" i="49" s="1"/>
  <c r="P349" i="49"/>
  <c r="P351" i="49" s="1"/>
  <c r="BW349" i="49"/>
  <c r="BW351" i="49" s="1"/>
  <c r="CH349" i="49"/>
  <c r="CH351" i="49" s="1"/>
  <c r="DN349" i="49"/>
  <c r="DN351" i="49" s="1"/>
  <c r="CP349" i="49"/>
  <c r="CP351" i="49" s="1"/>
  <c r="DU349" i="49"/>
  <c r="DU351" i="49" s="1"/>
  <c r="AP349" i="49"/>
  <c r="AP351" i="49" s="1"/>
  <c r="DQ349" i="49"/>
  <c r="DQ351" i="49" s="1"/>
  <c r="BU349" i="49"/>
  <c r="BU351" i="49" s="1"/>
  <c r="BR349" i="49"/>
  <c r="BR351" i="49" s="1"/>
  <c r="AI349" i="49"/>
  <c r="AI351" i="49" s="1"/>
  <c r="DW349" i="49"/>
  <c r="DW351" i="49" s="1"/>
  <c r="BI349" i="49"/>
  <c r="BI351" i="49" s="1"/>
  <c r="CJ349" i="49"/>
  <c r="CJ351" i="49" s="1"/>
  <c r="AJ349" i="49"/>
  <c r="AJ351" i="49" s="1"/>
  <c r="BK349" i="49"/>
  <c r="BK351" i="49" s="1"/>
  <c r="K349" i="49"/>
  <c r="K351" i="49" s="1"/>
  <c r="DF349" i="49"/>
  <c r="DF351" i="49" s="1"/>
  <c r="AX349" i="49"/>
  <c r="AX351" i="49" s="1"/>
  <c r="DY349" i="49"/>
  <c r="DY351" i="49" s="1"/>
  <c r="CC349" i="49"/>
  <c r="CC351" i="49" s="1"/>
  <c r="CG349" i="49"/>
  <c r="CG351" i="49" s="1"/>
  <c r="DH349" i="49"/>
  <c r="DH351" i="49" s="1"/>
  <c r="H355" i="51"/>
  <c r="H358" i="49"/>
  <c r="H356" i="51"/>
  <c r="A353" i="51" s="1"/>
  <c r="H339" i="52"/>
  <c r="H355" i="49"/>
  <c r="H363" i="52"/>
  <c r="A360" i="52" s="1"/>
  <c r="H362" i="52"/>
  <c r="H356" i="49"/>
  <c r="A353" i="49" s="1"/>
  <c r="K340" i="52"/>
  <c r="K342" i="52" s="1"/>
  <c r="H348" i="53"/>
  <c r="H348" i="52"/>
  <c r="H355" i="52"/>
  <c r="J356" i="52"/>
  <c r="H348" i="51"/>
  <c r="H348" i="49"/>
  <c r="H339" i="53"/>
  <c r="H363" i="53"/>
  <c r="A360" i="53" s="1"/>
  <c r="H355" i="53"/>
  <c r="J356" i="53"/>
  <c r="H362" i="49"/>
  <c r="J363" i="49"/>
  <c r="H362" i="53"/>
  <c r="H362" i="51"/>
  <c r="J363" i="51"/>
  <c r="H339" i="49"/>
  <c r="H339" i="51"/>
  <c r="H339" i="50"/>
  <c r="H340" i="53"/>
  <c r="J342" i="53"/>
  <c r="H342" i="53" s="1"/>
  <c r="H358" i="51"/>
  <c r="H365" i="53"/>
  <c r="H365" i="52"/>
  <c r="H358" i="50"/>
  <c r="H365" i="50"/>
  <c r="DM324" i="56"/>
  <c r="DE324" i="56"/>
  <c r="CW324" i="56"/>
  <c r="CO324" i="56"/>
  <c r="CG324" i="56"/>
  <c r="BY324" i="56"/>
  <c r="BQ324" i="56"/>
  <c r="BI324" i="56"/>
  <c r="BA324" i="56"/>
  <c r="AS324" i="56"/>
  <c r="AK324" i="56"/>
  <c r="AC324" i="56"/>
  <c r="U324" i="56"/>
  <c r="M324" i="56"/>
  <c r="DL324" i="56"/>
  <c r="DD324" i="56"/>
  <c r="CV324" i="56"/>
  <c r="CN324" i="56"/>
  <c r="CF324" i="56"/>
  <c r="BX324" i="56"/>
  <c r="BP324" i="56"/>
  <c r="BH324" i="56"/>
  <c r="AZ324" i="56"/>
  <c r="AR324" i="56"/>
  <c r="AJ324" i="56"/>
  <c r="AB324" i="56"/>
  <c r="T324" i="56"/>
  <c r="L324" i="56"/>
  <c r="DS324" i="56"/>
  <c r="DK324" i="56"/>
  <c r="DC324" i="56"/>
  <c r="CU324" i="56"/>
  <c r="CM324" i="56"/>
  <c r="CE324" i="56"/>
  <c r="BW324" i="56"/>
  <c r="BO324" i="56"/>
  <c r="BG324" i="56"/>
  <c r="AY324" i="56"/>
  <c r="AQ324" i="56"/>
  <c r="AI324" i="56"/>
  <c r="AA324" i="56"/>
  <c r="S324" i="56"/>
  <c r="K324" i="56"/>
  <c r="DR324" i="56"/>
  <c r="DJ324" i="56"/>
  <c r="DB324" i="56"/>
  <c r="CT324" i="56"/>
  <c r="CL324" i="56"/>
  <c r="CD324" i="56"/>
  <c r="BV324" i="56"/>
  <c r="BN324" i="56"/>
  <c r="BF324" i="56"/>
  <c r="AX324" i="56"/>
  <c r="AP324" i="56"/>
  <c r="AH324" i="56"/>
  <c r="Z324" i="56"/>
  <c r="R324" i="56"/>
  <c r="J324" i="56"/>
  <c r="DO324" i="56"/>
  <c r="DG324" i="56"/>
  <c r="CY324" i="56"/>
  <c r="CQ324" i="56"/>
  <c r="CI324" i="56"/>
  <c r="CA324" i="56"/>
  <c r="BS324" i="56"/>
  <c r="BK324" i="56"/>
  <c r="BC324" i="56"/>
  <c r="AU324" i="56"/>
  <c r="AM324" i="56"/>
  <c r="AE324" i="56"/>
  <c r="W324" i="56"/>
  <c r="O324" i="56"/>
  <c r="DN324" i="56"/>
  <c r="DF324" i="56"/>
  <c r="CX324" i="56"/>
  <c r="CP324" i="56"/>
  <c r="CH324" i="56"/>
  <c r="BZ324" i="56"/>
  <c r="BR324" i="56"/>
  <c r="BJ324" i="56"/>
  <c r="BB324" i="56"/>
  <c r="AT324" i="56"/>
  <c r="AL324" i="56"/>
  <c r="AD324" i="56"/>
  <c r="V324" i="56"/>
  <c r="N324" i="56"/>
  <c r="DI324" i="56"/>
  <c r="CC324" i="56"/>
  <c r="AW324" i="56"/>
  <c r="Q324" i="56"/>
  <c r="DH324" i="56"/>
  <c r="CB324" i="56"/>
  <c r="AV324" i="56"/>
  <c r="P324" i="56"/>
  <c r="DA324" i="56"/>
  <c r="BU324" i="56"/>
  <c r="AO324" i="56"/>
  <c r="I324" i="56"/>
  <c r="CZ324" i="56"/>
  <c r="BT324" i="56"/>
  <c r="AN324" i="56"/>
  <c r="J349" i="51"/>
  <c r="CS324" i="56"/>
  <c r="BM324" i="56"/>
  <c r="AG324" i="56"/>
  <c r="DQ324" i="56"/>
  <c r="CK324" i="56"/>
  <c r="BE324" i="56"/>
  <c r="Y324" i="56"/>
  <c r="DP324" i="56"/>
  <c r="CJ324" i="56"/>
  <c r="BD324" i="56"/>
  <c r="X324" i="56"/>
  <c r="CR324" i="56"/>
  <c r="BL324" i="56"/>
  <c r="AF324" i="56"/>
  <c r="J372" i="53"/>
  <c r="H370" i="53"/>
  <c r="A367" i="53" s="1"/>
  <c r="DL332" i="56"/>
  <c r="DD332" i="56"/>
  <c r="CV332" i="56"/>
  <c r="DK332" i="56"/>
  <c r="DB332" i="56"/>
  <c r="CS332" i="56"/>
  <c r="CK332" i="56"/>
  <c r="CC332" i="56"/>
  <c r="BU332" i="56"/>
  <c r="BM332" i="56"/>
  <c r="BE332" i="56"/>
  <c r="AW332" i="56"/>
  <c r="AO332" i="56"/>
  <c r="AG332" i="56"/>
  <c r="Y332" i="56"/>
  <c r="Q332" i="56"/>
  <c r="I332" i="56"/>
  <c r="DS332" i="56"/>
  <c r="DR332" i="56"/>
  <c r="DI332" i="56"/>
  <c r="CZ332" i="56"/>
  <c r="CQ332" i="56"/>
  <c r="CI332" i="56"/>
  <c r="CA332" i="56"/>
  <c r="BS332" i="56"/>
  <c r="BK332" i="56"/>
  <c r="BC332" i="56"/>
  <c r="AU332" i="56"/>
  <c r="AM332" i="56"/>
  <c r="AE332" i="56"/>
  <c r="W332" i="56"/>
  <c r="O332" i="56"/>
  <c r="DQ332" i="56"/>
  <c r="DH332" i="56"/>
  <c r="CY332" i="56"/>
  <c r="CP332" i="56"/>
  <c r="CH332" i="56"/>
  <c r="BZ332" i="56"/>
  <c r="BR332" i="56"/>
  <c r="BJ332" i="56"/>
  <c r="BB332" i="56"/>
  <c r="AT332" i="56"/>
  <c r="AL332" i="56"/>
  <c r="AD332" i="56"/>
  <c r="V332" i="56"/>
  <c r="N332" i="56"/>
  <c r="DP332" i="56"/>
  <c r="DG332" i="56"/>
  <c r="CX332" i="56"/>
  <c r="CO332" i="56"/>
  <c r="CG332" i="56"/>
  <c r="BY332" i="56"/>
  <c r="BQ332" i="56"/>
  <c r="BI332" i="56"/>
  <c r="BA332" i="56"/>
  <c r="AS332" i="56"/>
  <c r="AK332" i="56"/>
  <c r="AC332" i="56"/>
  <c r="U332" i="56"/>
  <c r="M332" i="56"/>
  <c r="DN332" i="56"/>
  <c r="DE332" i="56"/>
  <c r="CU332" i="56"/>
  <c r="CM332" i="56"/>
  <c r="CE332" i="56"/>
  <c r="BW332" i="56"/>
  <c r="BO332" i="56"/>
  <c r="BG332" i="56"/>
  <c r="AY332" i="56"/>
  <c r="AQ332" i="56"/>
  <c r="AI332" i="56"/>
  <c r="AA332" i="56"/>
  <c r="S332" i="56"/>
  <c r="K332" i="56"/>
  <c r="DM332" i="56"/>
  <c r="DC332" i="56"/>
  <c r="CT332" i="56"/>
  <c r="CL332" i="56"/>
  <c r="CD332" i="56"/>
  <c r="BV332" i="56"/>
  <c r="BN332" i="56"/>
  <c r="BF332" i="56"/>
  <c r="AX332" i="56"/>
  <c r="AP332" i="56"/>
  <c r="AH332" i="56"/>
  <c r="Z332" i="56"/>
  <c r="R332" i="56"/>
  <c r="J332" i="56"/>
  <c r="CN332" i="56"/>
  <c r="BH332" i="56"/>
  <c r="AB332" i="56"/>
  <c r="CJ332" i="56"/>
  <c r="BD332" i="56"/>
  <c r="X332" i="56"/>
  <c r="DO332" i="56"/>
  <c r="CF332" i="56"/>
  <c r="AZ332" i="56"/>
  <c r="T332" i="56"/>
  <c r="DJ332" i="56"/>
  <c r="CB332" i="56"/>
  <c r="AV332" i="56"/>
  <c r="P332" i="56"/>
  <c r="CW332" i="56"/>
  <c r="BP332" i="56"/>
  <c r="AJ332" i="56"/>
  <c r="CR332" i="56"/>
  <c r="BL332" i="56"/>
  <c r="AF332" i="56"/>
  <c r="L332" i="56"/>
  <c r="J349" i="52"/>
  <c r="DF332" i="56"/>
  <c r="DA332" i="56"/>
  <c r="AR332" i="56"/>
  <c r="AN332" i="56"/>
  <c r="BT332" i="56"/>
  <c r="BX332" i="56"/>
  <c r="J372" i="51"/>
  <c r="H370" i="51"/>
  <c r="A367" i="51" s="1"/>
  <c r="J372" i="49"/>
  <c r="H370" i="49"/>
  <c r="A367" i="49" s="1"/>
  <c r="DM340" i="56"/>
  <c r="DE340" i="56"/>
  <c r="CW340" i="56"/>
  <c r="CO340" i="56"/>
  <c r="CG340" i="56"/>
  <c r="BY340" i="56"/>
  <c r="BQ340" i="56"/>
  <c r="BI340" i="56"/>
  <c r="BA340" i="56"/>
  <c r="AS340" i="56"/>
  <c r="AK340" i="56"/>
  <c r="AC340" i="56"/>
  <c r="U340" i="56"/>
  <c r="M340" i="56"/>
  <c r="DL340" i="56"/>
  <c r="DD340" i="56"/>
  <c r="CV340" i="56"/>
  <c r="CN340" i="56"/>
  <c r="CF340" i="56"/>
  <c r="BX340" i="56"/>
  <c r="BP340" i="56"/>
  <c r="BH340" i="56"/>
  <c r="AZ340" i="56"/>
  <c r="AR340" i="56"/>
  <c r="AJ340" i="56"/>
  <c r="AB340" i="56"/>
  <c r="T340" i="56"/>
  <c r="DR340" i="56"/>
  <c r="DJ340" i="56"/>
  <c r="DB340" i="56"/>
  <c r="DP340" i="56"/>
  <c r="DC340" i="56"/>
  <c r="CR340" i="56"/>
  <c r="CH340" i="56"/>
  <c r="BV340" i="56"/>
  <c r="BL340" i="56"/>
  <c r="BB340" i="56"/>
  <c r="AP340" i="56"/>
  <c r="AF340" i="56"/>
  <c r="V340" i="56"/>
  <c r="K340" i="56"/>
  <c r="DN340" i="56"/>
  <c r="CZ340" i="56"/>
  <c r="CP340" i="56"/>
  <c r="CD340" i="56"/>
  <c r="BT340" i="56"/>
  <c r="BJ340" i="56"/>
  <c r="AX340" i="56"/>
  <c r="AN340" i="56"/>
  <c r="AD340" i="56"/>
  <c r="R340" i="56"/>
  <c r="I340" i="56"/>
  <c r="DK340" i="56"/>
  <c r="CY340" i="56"/>
  <c r="CM340" i="56"/>
  <c r="CC340" i="56"/>
  <c r="BS340" i="56"/>
  <c r="BG340" i="56"/>
  <c r="AW340" i="56"/>
  <c r="AM340" i="56"/>
  <c r="AA340" i="56"/>
  <c r="Q340" i="56"/>
  <c r="J349" i="53"/>
  <c r="DH340" i="56"/>
  <c r="CU340" i="56"/>
  <c r="CK340" i="56"/>
  <c r="CA340" i="56"/>
  <c r="BO340" i="56"/>
  <c r="BE340" i="56"/>
  <c r="AU340" i="56"/>
  <c r="AI340" i="56"/>
  <c r="Y340" i="56"/>
  <c r="O340" i="56"/>
  <c r="DF340" i="56"/>
  <c r="CI340" i="56"/>
  <c r="BM340" i="56"/>
  <c r="AQ340" i="56"/>
  <c r="W340" i="56"/>
  <c r="DA340" i="56"/>
  <c r="CE340" i="56"/>
  <c r="BK340" i="56"/>
  <c r="AO340" i="56"/>
  <c r="S340" i="56"/>
  <c r="CX340" i="56"/>
  <c r="CB340" i="56"/>
  <c r="BF340" i="56"/>
  <c r="AL340" i="56"/>
  <c r="P340" i="56"/>
  <c r="DS340" i="56"/>
  <c r="CT340" i="56"/>
  <c r="BZ340" i="56"/>
  <c r="BD340" i="56"/>
  <c r="AH340" i="56"/>
  <c r="N340" i="56"/>
  <c r="DQ340" i="56"/>
  <c r="CS340" i="56"/>
  <c r="BW340" i="56"/>
  <c r="BC340" i="56"/>
  <c r="AG340" i="56"/>
  <c r="L340" i="56"/>
  <c r="DI340" i="56"/>
  <c r="CL340" i="56"/>
  <c r="BR340" i="56"/>
  <c r="AV340" i="56"/>
  <c r="Z340" i="56"/>
  <c r="AY340" i="56"/>
  <c r="AT340" i="56"/>
  <c r="DO340" i="56"/>
  <c r="AE340" i="56"/>
  <c r="DG340" i="56"/>
  <c r="X340" i="56"/>
  <c r="CQ340" i="56"/>
  <c r="J340" i="56"/>
  <c r="BU340" i="56"/>
  <c r="CJ340" i="56"/>
  <c r="BN340" i="56"/>
  <c r="H370" i="52"/>
  <c r="A367" i="52" s="1"/>
  <c r="J372" i="52"/>
  <c r="H370" i="50"/>
  <c r="A367" i="50" s="1"/>
  <c r="J372" i="50"/>
  <c r="DO316" i="56"/>
  <c r="DG316" i="56"/>
  <c r="CY316" i="56"/>
  <c r="CQ316" i="56"/>
  <c r="CI316" i="56"/>
  <c r="CA316" i="56"/>
  <c r="BS316" i="56"/>
  <c r="BK316" i="56"/>
  <c r="BC316" i="56"/>
  <c r="AU316" i="56"/>
  <c r="AM316" i="56"/>
  <c r="AE316" i="56"/>
  <c r="W316" i="56"/>
  <c r="O316" i="56"/>
  <c r="DN316" i="56"/>
  <c r="DF316" i="56"/>
  <c r="CX316" i="56"/>
  <c r="CP316" i="56"/>
  <c r="CH316" i="56"/>
  <c r="BZ316" i="56"/>
  <c r="BR316" i="56"/>
  <c r="BJ316" i="56"/>
  <c r="BB316" i="56"/>
  <c r="AT316" i="56"/>
  <c r="AL316" i="56"/>
  <c r="AD316" i="56"/>
  <c r="V316" i="56"/>
  <c r="N316" i="56"/>
  <c r="DM316" i="56"/>
  <c r="DE316" i="56"/>
  <c r="CW316" i="56"/>
  <c r="CO316" i="56"/>
  <c r="CG316" i="56"/>
  <c r="BY316" i="56"/>
  <c r="BQ316" i="56"/>
  <c r="BI316" i="56"/>
  <c r="BA316" i="56"/>
  <c r="AS316" i="56"/>
  <c r="AK316" i="56"/>
  <c r="AC316" i="56"/>
  <c r="U316" i="56"/>
  <c r="M316" i="56"/>
  <c r="DS316" i="56"/>
  <c r="DK316" i="56"/>
  <c r="DC316" i="56"/>
  <c r="CU316" i="56"/>
  <c r="CM316" i="56"/>
  <c r="CE316" i="56"/>
  <c r="BW316" i="56"/>
  <c r="BO316" i="56"/>
  <c r="BG316" i="56"/>
  <c r="AY316" i="56"/>
  <c r="AQ316" i="56"/>
  <c r="AI316" i="56"/>
  <c r="AA316" i="56"/>
  <c r="S316" i="56"/>
  <c r="K316" i="56"/>
  <c r="DQ316" i="56"/>
  <c r="DI316" i="56"/>
  <c r="DA316" i="56"/>
  <c r="CS316" i="56"/>
  <c r="CK316" i="56"/>
  <c r="CC316" i="56"/>
  <c r="BU316" i="56"/>
  <c r="BM316" i="56"/>
  <c r="BE316" i="56"/>
  <c r="AW316" i="56"/>
  <c r="AO316" i="56"/>
  <c r="AG316" i="56"/>
  <c r="Y316" i="56"/>
  <c r="Q316" i="56"/>
  <c r="I316" i="56"/>
  <c r="DJ316" i="56"/>
  <c r="CN316" i="56"/>
  <c r="BT316" i="56"/>
  <c r="AX316" i="56"/>
  <c r="AB316" i="56"/>
  <c r="J349" i="50"/>
  <c r="DH316" i="56"/>
  <c r="CL316" i="56"/>
  <c r="BP316" i="56"/>
  <c r="AV316" i="56"/>
  <c r="Z316" i="56"/>
  <c r="DD316" i="56"/>
  <c r="CJ316" i="56"/>
  <c r="BN316" i="56"/>
  <c r="AR316" i="56"/>
  <c r="X316" i="56"/>
  <c r="DB316" i="56"/>
  <c r="CF316" i="56"/>
  <c r="BL316" i="56"/>
  <c r="AP316" i="56"/>
  <c r="T316" i="56"/>
  <c r="CZ316" i="56"/>
  <c r="CD316" i="56"/>
  <c r="BH316" i="56"/>
  <c r="AN316" i="56"/>
  <c r="R316" i="56"/>
  <c r="DP316" i="56"/>
  <c r="CT316" i="56"/>
  <c r="BX316" i="56"/>
  <c r="BD316" i="56"/>
  <c r="AH316" i="56"/>
  <c r="L316" i="56"/>
  <c r="CB316" i="56"/>
  <c r="BV316" i="56"/>
  <c r="BF316" i="56"/>
  <c r="DR316" i="56"/>
  <c r="AZ316" i="56"/>
  <c r="AJ316" i="56"/>
  <c r="CV316" i="56"/>
  <c r="P316" i="56"/>
  <c r="DL316" i="56"/>
  <c r="CR316" i="56"/>
  <c r="J316" i="56"/>
  <c r="AF316" i="56"/>
  <c r="K288" i="56"/>
  <c r="H242" i="49" l="1"/>
  <c r="A242" i="49" s="1"/>
  <c r="H474" i="56"/>
  <c r="J332" i="52"/>
  <c r="H476" i="56"/>
  <c r="J332" i="51"/>
  <c r="H332" i="51" s="1"/>
  <c r="I468" i="56"/>
  <c r="J332" i="49"/>
  <c r="H332" i="49" s="1"/>
  <c r="K468" i="56"/>
  <c r="H242" i="52"/>
  <c r="A242" i="52" s="1"/>
  <c r="H242" i="50"/>
  <c r="A242" i="50" s="1"/>
  <c r="H242" i="51"/>
  <c r="A242" i="51" s="1"/>
  <c r="H242" i="53"/>
  <c r="A242" i="53" s="1"/>
  <c r="I466" i="56"/>
  <c r="A83" i="51"/>
  <c r="L100" i="52"/>
  <c r="L103" i="52" s="1"/>
  <c r="L105" i="52" s="1"/>
  <c r="L110" i="52" s="1"/>
  <c r="L100" i="49"/>
  <c r="L103" i="49" s="1"/>
  <c r="L105" i="49" s="1"/>
  <c r="L110" i="49" s="1"/>
  <c r="J332" i="53"/>
  <c r="H332" i="53" s="1"/>
  <c r="J110" i="49"/>
  <c r="M100" i="50"/>
  <c r="M101" i="50" s="1"/>
  <c r="N99" i="50" s="1"/>
  <c r="N100" i="50" s="1"/>
  <c r="J110" i="53"/>
  <c r="A83" i="52"/>
  <c r="K110" i="50"/>
  <c r="L103" i="50"/>
  <c r="J110" i="52"/>
  <c r="K103" i="52"/>
  <c r="L31" i="50"/>
  <c r="L34" i="50" s="1"/>
  <c r="L36" i="50" s="1"/>
  <c r="J83" i="50"/>
  <c r="H83" i="50" s="1"/>
  <c r="H56" i="50"/>
  <c r="L100" i="53"/>
  <c r="L101" i="53" s="1"/>
  <c r="M99" i="53" s="1"/>
  <c r="M100" i="53" s="1"/>
  <c r="J83" i="49"/>
  <c r="H83" i="49" s="1"/>
  <c r="H56" i="49"/>
  <c r="K34" i="50"/>
  <c r="K103" i="49"/>
  <c r="J110" i="51"/>
  <c r="L101" i="51"/>
  <c r="M99" i="51" s="1"/>
  <c r="J110" i="50"/>
  <c r="J41" i="50"/>
  <c r="L468" i="56"/>
  <c r="L103" i="51"/>
  <c r="J83" i="53"/>
  <c r="H83" i="53" s="1"/>
  <c r="H56" i="53"/>
  <c r="H239" i="53"/>
  <c r="H477" i="56"/>
  <c r="H239" i="51"/>
  <c r="H475" i="56"/>
  <c r="F475" i="56" s="1"/>
  <c r="C23" i="56" s="1"/>
  <c r="J332" i="50"/>
  <c r="H332" i="50" s="1"/>
  <c r="H239" i="49"/>
  <c r="H473" i="56"/>
  <c r="F473" i="56" s="1"/>
  <c r="C21" i="56" s="1"/>
  <c r="Z137" i="59"/>
  <c r="Z139" i="59" s="1"/>
  <c r="T121" i="50"/>
  <c r="T123" i="50" s="1"/>
  <c r="T125" i="50" s="1"/>
  <c r="T152" i="50" s="1"/>
  <c r="AE121" i="59"/>
  <c r="AE123" i="59" s="1"/>
  <c r="M141" i="50"/>
  <c r="R125" i="50"/>
  <c r="O137" i="50"/>
  <c r="O139" i="50" s="1"/>
  <c r="O141" i="50" s="1"/>
  <c r="O154" i="50" s="1"/>
  <c r="J36" i="53"/>
  <c r="W68" i="50"/>
  <c r="W70" i="50" s="1"/>
  <c r="W72" i="50" s="1"/>
  <c r="W85" i="50" s="1"/>
  <c r="K30" i="52"/>
  <c r="K31" i="52" s="1"/>
  <c r="J36" i="49"/>
  <c r="K32" i="49"/>
  <c r="K31" i="53"/>
  <c r="K30" i="51"/>
  <c r="J36" i="52"/>
  <c r="J214" i="49"/>
  <c r="J216" i="49" s="1"/>
  <c r="J218" i="49" s="1"/>
  <c r="H212" i="53"/>
  <c r="J214" i="51"/>
  <c r="J216" i="51" s="1"/>
  <c r="J218" i="51" s="1"/>
  <c r="H212" i="49"/>
  <c r="J214" i="50"/>
  <c r="J216" i="50" s="1"/>
  <c r="J218" i="50" s="1"/>
  <c r="J214" i="53"/>
  <c r="J216" i="53" s="1"/>
  <c r="J218" i="53" s="1"/>
  <c r="H212" i="51"/>
  <c r="J214" i="52"/>
  <c r="J216" i="52" s="1"/>
  <c r="J218" i="52" s="1"/>
  <c r="H212" i="52"/>
  <c r="H212" i="50"/>
  <c r="R291" i="52"/>
  <c r="R293" i="52" s="1"/>
  <c r="L304" i="52"/>
  <c r="K304" i="52"/>
  <c r="J304" i="52"/>
  <c r="J306" i="52" s="1"/>
  <c r="M304" i="52"/>
  <c r="N304" i="52"/>
  <c r="P304" i="52"/>
  <c r="O304" i="52"/>
  <c r="Q304" i="52"/>
  <c r="R304" i="52"/>
  <c r="S304" i="52"/>
  <c r="U304" i="52"/>
  <c r="T304" i="52"/>
  <c r="V304" i="52"/>
  <c r="W304" i="52"/>
  <c r="Y304" i="52"/>
  <c r="X304" i="52"/>
  <c r="Z304" i="52"/>
  <c r="AA304" i="52"/>
  <c r="AB304" i="52"/>
  <c r="AC304" i="52"/>
  <c r="AD304" i="52"/>
  <c r="AE304" i="52"/>
  <c r="AF304" i="52"/>
  <c r="AG304" i="52"/>
  <c r="AH304" i="52"/>
  <c r="AI304" i="52"/>
  <c r="AJ304" i="52"/>
  <c r="AK304" i="52"/>
  <c r="AL304" i="52"/>
  <c r="AM304" i="52"/>
  <c r="AN304" i="52"/>
  <c r="AO304" i="52"/>
  <c r="AP304" i="52"/>
  <c r="AQ304" i="52"/>
  <c r="AR304" i="52"/>
  <c r="AS304" i="52"/>
  <c r="AT304" i="52"/>
  <c r="AU304" i="52"/>
  <c r="AV304" i="52"/>
  <c r="AW304" i="52"/>
  <c r="AX304" i="52"/>
  <c r="AY304" i="52"/>
  <c r="AZ304" i="52"/>
  <c r="BA304" i="52"/>
  <c r="BB304" i="52"/>
  <c r="BC304" i="52"/>
  <c r="BD304" i="52"/>
  <c r="BE304" i="52"/>
  <c r="BF304" i="52"/>
  <c r="BG304" i="52"/>
  <c r="BH304" i="52"/>
  <c r="BI304" i="52"/>
  <c r="BJ304" i="52"/>
  <c r="BK304" i="52"/>
  <c r="BL304" i="52"/>
  <c r="BM304" i="52"/>
  <c r="BN304" i="52"/>
  <c r="BO304" i="52"/>
  <c r="BP304" i="52"/>
  <c r="BQ304" i="52"/>
  <c r="BR304" i="52"/>
  <c r="BS304" i="52"/>
  <c r="BT304" i="52"/>
  <c r="BU304" i="52"/>
  <c r="BV304" i="52"/>
  <c r="BW304" i="52"/>
  <c r="BX304" i="52"/>
  <c r="BY304" i="52"/>
  <c r="BZ304" i="52"/>
  <c r="CA304" i="52"/>
  <c r="CB304" i="52"/>
  <c r="CC304" i="52"/>
  <c r="CD304" i="52"/>
  <c r="CE304" i="52"/>
  <c r="CF304" i="52"/>
  <c r="CG304" i="52"/>
  <c r="CH304" i="52"/>
  <c r="CI304" i="52"/>
  <c r="CJ304" i="52"/>
  <c r="CK304" i="52"/>
  <c r="CL304" i="52"/>
  <c r="CM304" i="52"/>
  <c r="CN304" i="52"/>
  <c r="CO304" i="52"/>
  <c r="CP304" i="52"/>
  <c r="CQ304" i="52"/>
  <c r="CR304" i="52"/>
  <c r="CS304" i="52"/>
  <c r="CT304" i="52"/>
  <c r="CU304" i="52"/>
  <c r="CV304" i="52"/>
  <c r="CW304" i="52"/>
  <c r="CX304" i="52"/>
  <c r="CY304" i="52"/>
  <c r="CZ304" i="52"/>
  <c r="DA304" i="52"/>
  <c r="DB304" i="52"/>
  <c r="DC304" i="52"/>
  <c r="DD304" i="52"/>
  <c r="DE304" i="52"/>
  <c r="DF304" i="52"/>
  <c r="DG304" i="52"/>
  <c r="DH304" i="52"/>
  <c r="DI304" i="52"/>
  <c r="DJ304" i="52"/>
  <c r="DK304" i="52"/>
  <c r="DL304" i="52"/>
  <c r="DM304" i="52"/>
  <c r="DN304" i="52"/>
  <c r="DO304" i="52"/>
  <c r="DP304" i="52"/>
  <c r="DQ304" i="52"/>
  <c r="DR304" i="52"/>
  <c r="DS304" i="52"/>
  <c r="DT304" i="52"/>
  <c r="DU304" i="52"/>
  <c r="DV304" i="52"/>
  <c r="DW304" i="52"/>
  <c r="DX304" i="52"/>
  <c r="DY304" i="52"/>
  <c r="DZ304" i="52"/>
  <c r="EB304" i="52"/>
  <c r="EA304" i="52"/>
  <c r="J304" i="51"/>
  <c r="J306" i="51" s="1"/>
  <c r="L304" i="51"/>
  <c r="K304" i="51"/>
  <c r="M304" i="51"/>
  <c r="O304" i="51"/>
  <c r="N304" i="51"/>
  <c r="P304" i="51"/>
  <c r="Q304" i="51"/>
  <c r="R304" i="51"/>
  <c r="S304" i="51"/>
  <c r="T304" i="51"/>
  <c r="W304" i="51"/>
  <c r="U304" i="51"/>
  <c r="V304" i="51"/>
  <c r="X304" i="51"/>
  <c r="Y304" i="51"/>
  <c r="Z304" i="51"/>
  <c r="AA304" i="51"/>
  <c r="AB304" i="51"/>
  <c r="AC304" i="51"/>
  <c r="AD304" i="51"/>
  <c r="AE304" i="51"/>
  <c r="AF304" i="51"/>
  <c r="AG304" i="51"/>
  <c r="AH304" i="51"/>
  <c r="AI304" i="51"/>
  <c r="AJ304" i="51"/>
  <c r="AK304" i="51"/>
  <c r="AL304" i="51"/>
  <c r="AM304" i="51"/>
  <c r="AN304" i="51"/>
  <c r="AO304" i="51"/>
  <c r="AP304" i="51"/>
  <c r="AQ304" i="51"/>
  <c r="AR304" i="51"/>
  <c r="AS304" i="51"/>
  <c r="AT304" i="51"/>
  <c r="AU304" i="51"/>
  <c r="AV304" i="51"/>
  <c r="AW304" i="51"/>
  <c r="AX304" i="51"/>
  <c r="AY304" i="51"/>
  <c r="AZ304" i="51"/>
  <c r="BA304" i="51"/>
  <c r="BB304" i="51"/>
  <c r="BC304" i="51"/>
  <c r="BD304" i="51"/>
  <c r="BE304" i="51"/>
  <c r="BF304" i="51"/>
  <c r="BG304" i="51"/>
  <c r="BH304" i="51"/>
  <c r="BI304" i="51"/>
  <c r="BJ304" i="51"/>
  <c r="BK304" i="51"/>
  <c r="BL304" i="51"/>
  <c r="BM304" i="51"/>
  <c r="BN304" i="51"/>
  <c r="BO304" i="51"/>
  <c r="BP304" i="51"/>
  <c r="BQ304" i="51"/>
  <c r="BR304" i="51"/>
  <c r="BS304" i="51"/>
  <c r="BT304" i="51"/>
  <c r="BU304" i="51"/>
  <c r="BV304" i="51"/>
  <c r="BW304" i="51"/>
  <c r="BX304" i="51"/>
  <c r="BY304" i="51"/>
  <c r="BZ304" i="51"/>
  <c r="CA304" i="51"/>
  <c r="CB304" i="51"/>
  <c r="CC304" i="51"/>
  <c r="CD304" i="51"/>
  <c r="CE304" i="51"/>
  <c r="CF304" i="51"/>
  <c r="CG304" i="51"/>
  <c r="CH304" i="51"/>
  <c r="CI304" i="51"/>
  <c r="CJ304" i="51"/>
  <c r="CK304" i="51"/>
  <c r="CL304" i="51"/>
  <c r="CM304" i="51"/>
  <c r="CN304" i="51"/>
  <c r="CO304" i="51"/>
  <c r="CP304" i="51"/>
  <c r="CQ304" i="51"/>
  <c r="CR304" i="51"/>
  <c r="CS304" i="51"/>
  <c r="CT304" i="51"/>
  <c r="CU304" i="51"/>
  <c r="CV304" i="51"/>
  <c r="CW304" i="51"/>
  <c r="CX304" i="51"/>
  <c r="CY304" i="51"/>
  <c r="CZ304" i="51"/>
  <c r="DA304" i="51"/>
  <c r="DB304" i="51"/>
  <c r="DC304" i="51"/>
  <c r="DD304" i="51"/>
  <c r="DE304" i="51"/>
  <c r="DF304" i="51"/>
  <c r="DG304" i="51"/>
  <c r="DH304" i="51"/>
  <c r="DI304" i="51"/>
  <c r="DJ304" i="51"/>
  <c r="DK304" i="51"/>
  <c r="DL304" i="51"/>
  <c r="DM304" i="51"/>
  <c r="DN304" i="51"/>
  <c r="DO304" i="51"/>
  <c r="DP304" i="51"/>
  <c r="DQ304" i="51"/>
  <c r="DR304" i="51"/>
  <c r="DS304" i="51"/>
  <c r="DT304" i="51"/>
  <c r="DU304" i="51"/>
  <c r="DV304" i="51"/>
  <c r="DW304" i="51"/>
  <c r="DX304" i="51"/>
  <c r="DY304" i="51"/>
  <c r="DZ304" i="51"/>
  <c r="EB304" i="51"/>
  <c r="EA304" i="51"/>
  <c r="J304" i="50"/>
  <c r="J306" i="50" s="1"/>
  <c r="K304" i="50"/>
  <c r="M304" i="50"/>
  <c r="L304" i="50"/>
  <c r="N304" i="50"/>
  <c r="O304" i="50"/>
  <c r="P304" i="50"/>
  <c r="Q304" i="50"/>
  <c r="R304" i="50"/>
  <c r="S304" i="50"/>
  <c r="T304" i="50"/>
  <c r="U304" i="50"/>
  <c r="V304" i="50"/>
  <c r="W304" i="50"/>
  <c r="X304" i="50"/>
  <c r="Y304" i="50"/>
  <c r="Z304" i="50"/>
  <c r="AA304" i="50"/>
  <c r="AB304" i="50"/>
  <c r="AC304" i="50"/>
  <c r="AD304" i="50"/>
  <c r="AE304" i="50"/>
  <c r="AF304" i="50"/>
  <c r="AG304" i="50"/>
  <c r="AH304" i="50"/>
  <c r="AI304" i="50"/>
  <c r="AJ304" i="50"/>
  <c r="AK304" i="50"/>
  <c r="AL304" i="50"/>
  <c r="AM304" i="50"/>
  <c r="AN304" i="50"/>
  <c r="AO304" i="50"/>
  <c r="AP304" i="50"/>
  <c r="AQ304" i="50"/>
  <c r="AR304" i="50"/>
  <c r="AS304" i="50"/>
  <c r="AT304" i="50"/>
  <c r="AU304" i="50"/>
  <c r="AV304" i="50"/>
  <c r="AW304" i="50"/>
  <c r="AX304" i="50"/>
  <c r="AY304" i="50"/>
  <c r="AZ304" i="50"/>
  <c r="BA304" i="50"/>
  <c r="BB304" i="50"/>
  <c r="BC304" i="50"/>
  <c r="BD304" i="50"/>
  <c r="BE304" i="50"/>
  <c r="BF304" i="50"/>
  <c r="BG304" i="50"/>
  <c r="BH304" i="50"/>
  <c r="BI304" i="50"/>
  <c r="BJ304" i="50"/>
  <c r="BK304" i="50"/>
  <c r="BL304" i="50"/>
  <c r="BM304" i="50"/>
  <c r="BN304" i="50"/>
  <c r="BO304" i="50"/>
  <c r="BP304" i="50"/>
  <c r="BQ304" i="50"/>
  <c r="BR304" i="50"/>
  <c r="BS304" i="50"/>
  <c r="BT304" i="50"/>
  <c r="BU304" i="50"/>
  <c r="BV304" i="50"/>
  <c r="BW304" i="50"/>
  <c r="BX304" i="50"/>
  <c r="BY304" i="50"/>
  <c r="BZ304" i="50"/>
  <c r="CA304" i="50"/>
  <c r="CB304" i="50"/>
  <c r="CC304" i="50"/>
  <c r="CD304" i="50"/>
  <c r="CE304" i="50"/>
  <c r="CF304" i="50"/>
  <c r="CG304" i="50"/>
  <c r="CH304" i="50"/>
  <c r="CI304" i="50"/>
  <c r="CJ304" i="50"/>
  <c r="CK304" i="50"/>
  <c r="CL304" i="50"/>
  <c r="CM304" i="50"/>
  <c r="CN304" i="50"/>
  <c r="CO304" i="50"/>
  <c r="CP304" i="50"/>
  <c r="CQ304" i="50"/>
  <c r="CR304" i="50"/>
  <c r="CS304" i="50"/>
  <c r="CT304" i="50"/>
  <c r="CU304" i="50"/>
  <c r="CV304" i="50"/>
  <c r="CW304" i="50"/>
  <c r="CX304" i="50"/>
  <c r="CY304" i="50"/>
  <c r="CZ304" i="50"/>
  <c r="DA304" i="50"/>
  <c r="DB304" i="50"/>
  <c r="DC304" i="50"/>
  <c r="DD304" i="50"/>
  <c r="DE304" i="50"/>
  <c r="DF304" i="50"/>
  <c r="DG304" i="50"/>
  <c r="DH304" i="50"/>
  <c r="DI304" i="50"/>
  <c r="DJ304" i="50"/>
  <c r="DK304" i="50"/>
  <c r="DL304" i="50"/>
  <c r="DM304" i="50"/>
  <c r="DN304" i="50"/>
  <c r="DO304" i="50"/>
  <c r="DP304" i="50"/>
  <c r="DQ304" i="50"/>
  <c r="DR304" i="50"/>
  <c r="DS304" i="50"/>
  <c r="DT304" i="50"/>
  <c r="DU304" i="50"/>
  <c r="DV304" i="50"/>
  <c r="DW304" i="50"/>
  <c r="DX304" i="50"/>
  <c r="DY304" i="50"/>
  <c r="DZ304" i="50"/>
  <c r="EB304" i="50"/>
  <c r="EA304" i="50"/>
  <c r="K304" i="53"/>
  <c r="L304" i="53"/>
  <c r="J304" i="53"/>
  <c r="J306" i="53" s="1"/>
  <c r="M304" i="53"/>
  <c r="N304" i="53"/>
  <c r="O304" i="53"/>
  <c r="P304" i="53"/>
  <c r="Q304" i="53"/>
  <c r="R304" i="53"/>
  <c r="S304" i="53"/>
  <c r="T304" i="53"/>
  <c r="U304" i="53"/>
  <c r="W304" i="53"/>
  <c r="V304" i="53"/>
  <c r="X304" i="53"/>
  <c r="Y304" i="53"/>
  <c r="Z304" i="53"/>
  <c r="AA304" i="53"/>
  <c r="AB304" i="53"/>
  <c r="AC304" i="53"/>
  <c r="AD304" i="53"/>
  <c r="AE304" i="53"/>
  <c r="AF304" i="53"/>
  <c r="AG304" i="53"/>
  <c r="AH304" i="53"/>
  <c r="AI304" i="53"/>
  <c r="AJ304" i="53"/>
  <c r="AK304" i="53"/>
  <c r="AL304" i="53"/>
  <c r="AM304" i="53"/>
  <c r="AN304" i="53"/>
  <c r="AO304" i="53"/>
  <c r="AP304" i="53"/>
  <c r="AQ304" i="53"/>
  <c r="AR304" i="53"/>
  <c r="AS304" i="53"/>
  <c r="AT304" i="53"/>
  <c r="AU304" i="53"/>
  <c r="AV304" i="53"/>
  <c r="AW304" i="53"/>
  <c r="AX304" i="53"/>
  <c r="AY304" i="53"/>
  <c r="AZ304" i="53"/>
  <c r="BA304" i="53"/>
  <c r="BB304" i="53"/>
  <c r="BC304" i="53"/>
  <c r="BD304" i="53"/>
  <c r="BE304" i="53"/>
  <c r="BF304" i="53"/>
  <c r="BG304" i="53"/>
  <c r="BH304" i="53"/>
  <c r="BI304" i="53"/>
  <c r="BJ304" i="53"/>
  <c r="BK304" i="53"/>
  <c r="BL304" i="53"/>
  <c r="BM304" i="53"/>
  <c r="BN304" i="53"/>
  <c r="BO304" i="53"/>
  <c r="BP304" i="53"/>
  <c r="BQ304" i="53"/>
  <c r="BR304" i="53"/>
  <c r="BS304" i="53"/>
  <c r="BT304" i="53"/>
  <c r="BU304" i="53"/>
  <c r="BV304" i="53"/>
  <c r="BW304" i="53"/>
  <c r="BX304" i="53"/>
  <c r="BY304" i="53"/>
  <c r="BZ304" i="53"/>
  <c r="CA304" i="53"/>
  <c r="CB304" i="53"/>
  <c r="CC304" i="53"/>
  <c r="CD304" i="53"/>
  <c r="CE304" i="53"/>
  <c r="CF304" i="53"/>
  <c r="CG304" i="53"/>
  <c r="CH304" i="53"/>
  <c r="CI304" i="53"/>
  <c r="CJ304" i="53"/>
  <c r="CK304" i="53"/>
  <c r="CL304" i="53"/>
  <c r="CM304" i="53"/>
  <c r="CN304" i="53"/>
  <c r="CO304" i="53"/>
  <c r="CP304" i="53"/>
  <c r="CQ304" i="53"/>
  <c r="CR304" i="53"/>
  <c r="CS304" i="53"/>
  <c r="CT304" i="53"/>
  <c r="CU304" i="53"/>
  <c r="CV304" i="53"/>
  <c r="CW304" i="53"/>
  <c r="CX304" i="53"/>
  <c r="CY304" i="53"/>
  <c r="CZ304" i="53"/>
  <c r="DA304" i="53"/>
  <c r="DB304" i="53"/>
  <c r="DC304" i="53"/>
  <c r="DD304" i="53"/>
  <c r="DE304" i="53"/>
  <c r="DF304" i="53"/>
  <c r="DG304" i="53"/>
  <c r="DH304" i="53"/>
  <c r="DI304" i="53"/>
  <c r="DJ304" i="53"/>
  <c r="DK304" i="53"/>
  <c r="DL304" i="53"/>
  <c r="DM304" i="53"/>
  <c r="DN304" i="53"/>
  <c r="DO304" i="53"/>
  <c r="DP304" i="53"/>
  <c r="DQ304" i="53"/>
  <c r="DR304" i="53"/>
  <c r="DS304" i="53"/>
  <c r="DT304" i="53"/>
  <c r="DU304" i="53"/>
  <c r="DV304" i="53"/>
  <c r="DW304" i="53"/>
  <c r="DX304" i="53"/>
  <c r="DY304" i="53"/>
  <c r="DZ304" i="53"/>
  <c r="EA304" i="53"/>
  <c r="EB304" i="53"/>
  <c r="L304" i="49"/>
  <c r="J304" i="49"/>
  <c r="J306" i="49" s="1"/>
  <c r="K304" i="49"/>
  <c r="M304" i="49"/>
  <c r="N304" i="49"/>
  <c r="O304" i="49"/>
  <c r="P304" i="49"/>
  <c r="Q304" i="49"/>
  <c r="S304" i="49"/>
  <c r="T304" i="49"/>
  <c r="R304" i="49"/>
  <c r="U304" i="49"/>
  <c r="V304" i="49"/>
  <c r="W304" i="49"/>
  <c r="Y304" i="49"/>
  <c r="X304" i="49"/>
  <c r="Z304" i="49"/>
  <c r="AA304" i="49"/>
  <c r="AB304" i="49"/>
  <c r="AC304" i="49"/>
  <c r="AD304" i="49"/>
  <c r="AE304" i="49"/>
  <c r="AF304" i="49"/>
  <c r="AG304" i="49"/>
  <c r="AH304" i="49"/>
  <c r="AI304" i="49"/>
  <c r="AJ304" i="49"/>
  <c r="AK304" i="49"/>
  <c r="AL304" i="49"/>
  <c r="AM304" i="49"/>
  <c r="AN304" i="49"/>
  <c r="AO304" i="49"/>
  <c r="AP304" i="49"/>
  <c r="AQ304" i="49"/>
  <c r="AR304" i="49"/>
  <c r="AS304" i="49"/>
  <c r="AT304" i="49"/>
  <c r="AU304" i="49"/>
  <c r="AV304" i="49"/>
  <c r="AW304" i="49"/>
  <c r="AX304" i="49"/>
  <c r="AY304" i="49"/>
  <c r="AZ304" i="49"/>
  <c r="BA304" i="49"/>
  <c r="BB304" i="49"/>
  <c r="BC304" i="49"/>
  <c r="BD304" i="49"/>
  <c r="BE304" i="49"/>
  <c r="BF304" i="49"/>
  <c r="BG304" i="49"/>
  <c r="BH304" i="49"/>
  <c r="BI304" i="49"/>
  <c r="BJ304" i="49"/>
  <c r="BK304" i="49"/>
  <c r="BL304" i="49"/>
  <c r="BM304" i="49"/>
  <c r="BN304" i="49"/>
  <c r="BO304" i="49"/>
  <c r="BP304" i="49"/>
  <c r="BQ304" i="49"/>
  <c r="BR304" i="49"/>
  <c r="BS304" i="49"/>
  <c r="BT304" i="49"/>
  <c r="BU304" i="49"/>
  <c r="BV304" i="49"/>
  <c r="BW304" i="49"/>
  <c r="BX304" i="49"/>
  <c r="BY304" i="49"/>
  <c r="BZ304" i="49"/>
  <c r="CA304" i="49"/>
  <c r="CB304" i="49"/>
  <c r="CC304" i="49"/>
  <c r="CD304" i="49"/>
  <c r="CE304" i="49"/>
  <c r="CF304" i="49"/>
  <c r="CG304" i="49"/>
  <c r="CH304" i="49"/>
  <c r="CI304" i="49"/>
  <c r="CJ304" i="49"/>
  <c r="CK304" i="49"/>
  <c r="CL304" i="49"/>
  <c r="CM304" i="49"/>
  <c r="CN304" i="49"/>
  <c r="CO304" i="49"/>
  <c r="CP304" i="49"/>
  <c r="CQ304" i="49"/>
  <c r="CR304" i="49"/>
  <c r="CS304" i="49"/>
  <c r="CT304" i="49"/>
  <c r="CU304" i="49"/>
  <c r="CV304" i="49"/>
  <c r="CW304" i="49"/>
  <c r="CX304" i="49"/>
  <c r="CY304" i="49"/>
  <c r="CZ304" i="49"/>
  <c r="DA304" i="49"/>
  <c r="DB304" i="49"/>
  <c r="DC304" i="49"/>
  <c r="DD304" i="49"/>
  <c r="DE304" i="49"/>
  <c r="DF304" i="49"/>
  <c r="DG304" i="49"/>
  <c r="DH304" i="49"/>
  <c r="DI304" i="49"/>
  <c r="DJ304" i="49"/>
  <c r="DK304" i="49"/>
  <c r="DL304" i="49"/>
  <c r="DM304" i="49"/>
  <c r="DN304" i="49"/>
  <c r="DO304" i="49"/>
  <c r="DP304" i="49"/>
  <c r="DQ304" i="49"/>
  <c r="DR304" i="49"/>
  <c r="DS304" i="49"/>
  <c r="DT304" i="49"/>
  <c r="DU304" i="49"/>
  <c r="DV304" i="49"/>
  <c r="DW304" i="49"/>
  <c r="DX304" i="49"/>
  <c r="DY304" i="49"/>
  <c r="DZ304" i="49"/>
  <c r="EA304" i="49"/>
  <c r="EB304" i="49"/>
  <c r="BU311" i="50"/>
  <c r="BY311" i="49"/>
  <c r="K201" i="51"/>
  <c r="K203" i="51" s="1"/>
  <c r="BJ311" i="51"/>
  <c r="BJ291" i="51"/>
  <c r="BJ293" i="51" s="1"/>
  <c r="DM291" i="52"/>
  <c r="DM293" i="52" s="1"/>
  <c r="DM311" i="52"/>
  <c r="AG311" i="53"/>
  <c r="AG291" i="53"/>
  <c r="AG293" i="53" s="1"/>
  <c r="AH311" i="49"/>
  <c r="AH291" i="49"/>
  <c r="AH293" i="49" s="1"/>
  <c r="AN311" i="53"/>
  <c r="AN291" i="53"/>
  <c r="AN293" i="53" s="1"/>
  <c r="DU311" i="51"/>
  <c r="DU291" i="51"/>
  <c r="DU293" i="51" s="1"/>
  <c r="CL311" i="53"/>
  <c r="CL291" i="53"/>
  <c r="CL293" i="53" s="1"/>
  <c r="BK311" i="53"/>
  <c r="BK291" i="53"/>
  <c r="BK293" i="53" s="1"/>
  <c r="T311" i="50"/>
  <c r="T291" i="50"/>
  <c r="T293" i="50" s="1"/>
  <c r="AB291" i="49"/>
  <c r="AB293" i="49" s="1"/>
  <c r="AB311" i="49"/>
  <c r="BL311" i="51"/>
  <c r="BL291" i="51"/>
  <c r="BL293" i="51" s="1"/>
  <c r="CM311" i="52"/>
  <c r="CM291" i="52"/>
  <c r="CM293" i="52" s="1"/>
  <c r="S311" i="50"/>
  <c r="S291" i="50"/>
  <c r="S293" i="50" s="1"/>
  <c r="BH311" i="50"/>
  <c r="BH291" i="50"/>
  <c r="BH293" i="50" s="1"/>
  <c r="AH311" i="52"/>
  <c r="AH291" i="52"/>
  <c r="AH293" i="52" s="1"/>
  <c r="P311" i="51"/>
  <c r="P291" i="51"/>
  <c r="P293" i="51" s="1"/>
  <c r="CF311" i="50"/>
  <c r="CF291" i="50"/>
  <c r="CF293" i="50" s="1"/>
  <c r="BC311" i="50"/>
  <c r="BC291" i="50"/>
  <c r="BC293" i="50" s="1"/>
  <c r="BB311" i="50"/>
  <c r="BB291" i="50"/>
  <c r="BB293" i="50" s="1"/>
  <c r="AQ311" i="50"/>
  <c r="AQ291" i="50"/>
  <c r="AQ293" i="50" s="1"/>
  <c r="X311" i="53"/>
  <c r="X291" i="53"/>
  <c r="X293" i="53" s="1"/>
  <c r="BY311" i="50"/>
  <c r="BY291" i="50"/>
  <c r="BY293" i="50" s="1"/>
  <c r="BE311" i="53"/>
  <c r="BE291" i="53"/>
  <c r="BE293" i="53" s="1"/>
  <c r="BJ291" i="53"/>
  <c r="BJ293" i="53" s="1"/>
  <c r="BJ311" i="53"/>
  <c r="BI291" i="49"/>
  <c r="BI293" i="49" s="1"/>
  <c r="BI311" i="49"/>
  <c r="CY311" i="51"/>
  <c r="CY291" i="51"/>
  <c r="CY293" i="51" s="1"/>
  <c r="CZ311" i="50"/>
  <c r="CZ291" i="50"/>
  <c r="CZ293" i="50" s="1"/>
  <c r="AJ311" i="51"/>
  <c r="AJ291" i="51"/>
  <c r="AJ293" i="51" s="1"/>
  <c r="AC291" i="49"/>
  <c r="AC293" i="49" s="1"/>
  <c r="AC311" i="49"/>
  <c r="H256" i="51"/>
  <c r="T311" i="49"/>
  <c r="T291" i="49"/>
  <c r="T293" i="49" s="1"/>
  <c r="DJ311" i="52"/>
  <c r="DJ291" i="52"/>
  <c r="DJ293" i="52" s="1"/>
  <c r="BO311" i="53"/>
  <c r="BO291" i="53"/>
  <c r="BO293" i="53" s="1"/>
  <c r="W311" i="53"/>
  <c r="W291" i="53"/>
  <c r="W293" i="53" s="1"/>
  <c r="AC291" i="52"/>
  <c r="AC293" i="52" s="1"/>
  <c r="AC311" i="52"/>
  <c r="AA311" i="53"/>
  <c r="AA291" i="53"/>
  <c r="AA293" i="53" s="1"/>
  <c r="AH311" i="50"/>
  <c r="AH291" i="50"/>
  <c r="AH293" i="50" s="1"/>
  <c r="DC311" i="49"/>
  <c r="DC291" i="49"/>
  <c r="DC293" i="49" s="1"/>
  <c r="DP311" i="51"/>
  <c r="DP291" i="51"/>
  <c r="DP293" i="51" s="1"/>
  <c r="CQ311" i="50"/>
  <c r="CQ291" i="50"/>
  <c r="CQ293" i="50" s="1"/>
  <c r="J286" i="53"/>
  <c r="J295" i="53" s="1"/>
  <c r="H295" i="53" s="1"/>
  <c r="H284" i="53"/>
  <c r="DV311" i="50"/>
  <c r="DV291" i="50"/>
  <c r="DV293" i="50" s="1"/>
  <c r="V311" i="51"/>
  <c r="V291" i="51"/>
  <c r="V293" i="51" s="1"/>
  <c r="BN311" i="53"/>
  <c r="BN291" i="53"/>
  <c r="BN293" i="53" s="1"/>
  <c r="AD291" i="52"/>
  <c r="AD293" i="52" s="1"/>
  <c r="AD311" i="52"/>
  <c r="AR311" i="50"/>
  <c r="AR291" i="50"/>
  <c r="AR293" i="50" s="1"/>
  <c r="DU291" i="49"/>
  <c r="DU293" i="49" s="1"/>
  <c r="DU311" i="49"/>
  <c r="DY311" i="53"/>
  <c r="DY291" i="53"/>
  <c r="DY293" i="53" s="1"/>
  <c r="H265" i="53"/>
  <c r="J275" i="53"/>
  <c r="H275" i="53" s="1"/>
  <c r="M311" i="51"/>
  <c r="M291" i="51"/>
  <c r="M293" i="51" s="1"/>
  <c r="J311" i="52"/>
  <c r="J291" i="52"/>
  <c r="H289" i="52"/>
  <c r="AZ311" i="49"/>
  <c r="AZ291" i="49"/>
  <c r="AZ293" i="49" s="1"/>
  <c r="DF291" i="52"/>
  <c r="DF293" i="52" s="1"/>
  <c r="DF311" i="52"/>
  <c r="AB311" i="51"/>
  <c r="AB291" i="51"/>
  <c r="AB293" i="51" s="1"/>
  <c r="DX311" i="50"/>
  <c r="DX291" i="50"/>
  <c r="DX293" i="50" s="1"/>
  <c r="H327" i="53"/>
  <c r="DU311" i="50"/>
  <c r="DU291" i="50"/>
  <c r="DU293" i="50" s="1"/>
  <c r="K311" i="49"/>
  <c r="K291" i="49"/>
  <c r="K293" i="49" s="1"/>
  <c r="CO311" i="50"/>
  <c r="CO291" i="50"/>
  <c r="CO293" i="50" s="1"/>
  <c r="CY311" i="52"/>
  <c r="CY291" i="52"/>
  <c r="CY293" i="52" s="1"/>
  <c r="BZ311" i="50"/>
  <c r="BZ291" i="50"/>
  <c r="BZ293" i="50" s="1"/>
  <c r="AE311" i="59"/>
  <c r="AE291" i="59"/>
  <c r="L311" i="59"/>
  <c r="L291" i="59"/>
  <c r="AM311" i="53"/>
  <c r="AM291" i="53"/>
  <c r="AM293" i="53" s="1"/>
  <c r="CG291" i="49"/>
  <c r="CG293" i="49" s="1"/>
  <c r="CG311" i="49"/>
  <c r="BQ311" i="51"/>
  <c r="BQ291" i="51"/>
  <c r="BQ293" i="51" s="1"/>
  <c r="BV311" i="49"/>
  <c r="BV291" i="49"/>
  <c r="BV293" i="49" s="1"/>
  <c r="CU291" i="51"/>
  <c r="CU293" i="51" s="1"/>
  <c r="CU311" i="51"/>
  <c r="S311" i="49"/>
  <c r="S291" i="49"/>
  <c r="S293" i="49" s="1"/>
  <c r="DN311" i="51"/>
  <c r="DN291" i="51"/>
  <c r="DN293" i="51" s="1"/>
  <c r="J275" i="49"/>
  <c r="H275" i="49" s="1"/>
  <c r="H265" i="49"/>
  <c r="AB291" i="52"/>
  <c r="AB293" i="52" s="1"/>
  <c r="AB311" i="52"/>
  <c r="BM311" i="51"/>
  <c r="BM291" i="51"/>
  <c r="BM293" i="51" s="1"/>
  <c r="CP311" i="50"/>
  <c r="CP291" i="50"/>
  <c r="CP293" i="50" s="1"/>
  <c r="DO291" i="49"/>
  <c r="DO293" i="49" s="1"/>
  <c r="DO311" i="49"/>
  <c r="M291" i="49"/>
  <c r="M293" i="49" s="1"/>
  <c r="M311" i="49"/>
  <c r="AH311" i="53"/>
  <c r="AH291" i="53"/>
  <c r="AH293" i="53" s="1"/>
  <c r="CS311" i="52"/>
  <c r="CS291" i="52"/>
  <c r="CS293" i="52" s="1"/>
  <c r="CH311" i="50"/>
  <c r="CH291" i="50"/>
  <c r="CH293" i="50" s="1"/>
  <c r="CY311" i="50"/>
  <c r="CY291" i="50"/>
  <c r="CY293" i="50" s="1"/>
  <c r="BC311" i="52"/>
  <c r="BC291" i="52"/>
  <c r="BC293" i="52" s="1"/>
  <c r="CT311" i="49"/>
  <c r="CT291" i="49"/>
  <c r="CT293" i="49" s="1"/>
  <c r="BB291" i="53"/>
  <c r="BB293" i="53" s="1"/>
  <c r="BB311" i="53"/>
  <c r="AS311" i="53"/>
  <c r="AS291" i="53"/>
  <c r="AS293" i="53" s="1"/>
  <c r="X311" i="50"/>
  <c r="X291" i="50"/>
  <c r="X293" i="50" s="1"/>
  <c r="CZ291" i="49"/>
  <c r="CZ293" i="49" s="1"/>
  <c r="CZ311" i="49"/>
  <c r="DP291" i="49"/>
  <c r="DP293" i="49" s="1"/>
  <c r="DP311" i="49"/>
  <c r="BD311" i="50"/>
  <c r="BD291" i="50"/>
  <c r="BD293" i="50" s="1"/>
  <c r="BG311" i="50"/>
  <c r="BG291" i="50"/>
  <c r="BG293" i="50" s="1"/>
  <c r="CV311" i="49"/>
  <c r="CV291" i="49"/>
  <c r="CV293" i="49" s="1"/>
  <c r="CY291" i="49"/>
  <c r="CY293" i="49" s="1"/>
  <c r="CY311" i="49"/>
  <c r="DP311" i="50"/>
  <c r="DP291" i="50"/>
  <c r="DP293" i="50" s="1"/>
  <c r="DS311" i="50"/>
  <c r="DS291" i="50"/>
  <c r="DS293" i="50" s="1"/>
  <c r="DJ311" i="50"/>
  <c r="DJ291" i="50"/>
  <c r="DJ293" i="50" s="1"/>
  <c r="BJ291" i="49"/>
  <c r="BJ293" i="49" s="1"/>
  <c r="BJ311" i="49"/>
  <c r="AT291" i="53"/>
  <c r="AT293" i="53" s="1"/>
  <c r="AT311" i="53"/>
  <c r="EA311" i="53"/>
  <c r="EA291" i="53"/>
  <c r="EA293" i="53" s="1"/>
  <c r="DG311" i="52"/>
  <c r="DG291" i="52"/>
  <c r="DG293" i="52" s="1"/>
  <c r="CA291" i="49"/>
  <c r="CA293" i="49" s="1"/>
  <c r="CA311" i="49"/>
  <c r="H302" i="52"/>
  <c r="AA311" i="51"/>
  <c r="AA291" i="51"/>
  <c r="AA293" i="51" s="1"/>
  <c r="BS291" i="49"/>
  <c r="BS293" i="49" s="1"/>
  <c r="BS311" i="49"/>
  <c r="BD311" i="51"/>
  <c r="BD291" i="51"/>
  <c r="BD293" i="51" s="1"/>
  <c r="DK311" i="50"/>
  <c r="DK291" i="50"/>
  <c r="DK293" i="50" s="1"/>
  <c r="H256" i="49"/>
  <c r="DD291" i="52"/>
  <c r="DD293" i="52" s="1"/>
  <c r="DD311" i="52"/>
  <c r="BZ291" i="53"/>
  <c r="BZ293" i="53" s="1"/>
  <c r="BZ311" i="53"/>
  <c r="DD311" i="51"/>
  <c r="DD291" i="51"/>
  <c r="DD293" i="51" s="1"/>
  <c r="DB311" i="49"/>
  <c r="DB291" i="49"/>
  <c r="DB293" i="49" s="1"/>
  <c r="BP291" i="52"/>
  <c r="BP293" i="52" s="1"/>
  <c r="BP311" i="52"/>
  <c r="Y311" i="51"/>
  <c r="Y291" i="51"/>
  <c r="Y293" i="51" s="1"/>
  <c r="BX311" i="51"/>
  <c r="BX291" i="51"/>
  <c r="BX293" i="51" s="1"/>
  <c r="M311" i="50"/>
  <c r="M291" i="50"/>
  <c r="M293" i="50" s="1"/>
  <c r="R311" i="49"/>
  <c r="R291" i="49"/>
  <c r="R293" i="49" s="1"/>
  <c r="AQ311" i="51"/>
  <c r="AQ291" i="51"/>
  <c r="AQ293" i="51" s="1"/>
  <c r="DB311" i="51"/>
  <c r="DB291" i="51"/>
  <c r="DB293" i="51" s="1"/>
  <c r="H271" i="50"/>
  <c r="J273" i="50"/>
  <c r="J286" i="51"/>
  <c r="J295" i="51" s="1"/>
  <c r="H295" i="51" s="1"/>
  <c r="H284" i="51"/>
  <c r="J273" i="53"/>
  <c r="H271" i="53"/>
  <c r="AL291" i="52"/>
  <c r="AL293" i="52" s="1"/>
  <c r="AL311" i="52"/>
  <c r="BB311" i="51"/>
  <c r="BB291" i="51"/>
  <c r="BB293" i="51" s="1"/>
  <c r="DW311" i="52"/>
  <c r="DW291" i="52"/>
  <c r="DW293" i="52" s="1"/>
  <c r="BP311" i="50"/>
  <c r="BP291" i="50"/>
  <c r="BP293" i="50" s="1"/>
  <c r="AD311" i="50"/>
  <c r="AD291" i="50"/>
  <c r="AD293" i="50" s="1"/>
  <c r="CQ311" i="53"/>
  <c r="CQ291" i="53"/>
  <c r="CQ293" i="53" s="1"/>
  <c r="CD311" i="51"/>
  <c r="CD291" i="51"/>
  <c r="CD293" i="51" s="1"/>
  <c r="AZ291" i="52"/>
  <c r="AZ293" i="52" s="1"/>
  <c r="AZ311" i="52"/>
  <c r="H302" i="53"/>
  <c r="DE291" i="49"/>
  <c r="DE293" i="49" s="1"/>
  <c r="DE311" i="49"/>
  <c r="DF311" i="51"/>
  <c r="DF291" i="51"/>
  <c r="DF293" i="51" s="1"/>
  <c r="EB291" i="52"/>
  <c r="EB293" i="52" s="1"/>
  <c r="EB311" i="52"/>
  <c r="K311" i="53"/>
  <c r="K291" i="53"/>
  <c r="K293" i="53" s="1"/>
  <c r="AM311" i="52"/>
  <c r="AM291" i="52"/>
  <c r="AM293" i="52" s="1"/>
  <c r="CR311" i="50"/>
  <c r="CR291" i="50"/>
  <c r="CR293" i="50" s="1"/>
  <c r="N291" i="49"/>
  <c r="N293" i="49" s="1"/>
  <c r="N311" i="49"/>
  <c r="AU311" i="52"/>
  <c r="AU291" i="52"/>
  <c r="AU293" i="52" s="1"/>
  <c r="Q311" i="53"/>
  <c r="Q291" i="53"/>
  <c r="Q293" i="53" s="1"/>
  <c r="BP291" i="49"/>
  <c r="BP293" i="49" s="1"/>
  <c r="BP311" i="49"/>
  <c r="AY311" i="51"/>
  <c r="AY291" i="51"/>
  <c r="AY293" i="51" s="1"/>
  <c r="BF311" i="51"/>
  <c r="BF291" i="51"/>
  <c r="BF293" i="51" s="1"/>
  <c r="CA311" i="52"/>
  <c r="CA291" i="52"/>
  <c r="CA293" i="52" s="1"/>
  <c r="CJ311" i="51"/>
  <c r="CJ291" i="51"/>
  <c r="CJ293" i="51" s="1"/>
  <c r="CO311" i="53"/>
  <c r="CO291" i="53"/>
  <c r="CO293" i="53" s="1"/>
  <c r="DA311" i="51"/>
  <c r="DA291" i="51"/>
  <c r="DA293" i="51" s="1"/>
  <c r="DM311" i="50"/>
  <c r="DM291" i="50"/>
  <c r="DM293" i="50" s="1"/>
  <c r="CI311" i="53"/>
  <c r="CI291" i="53"/>
  <c r="CI293" i="53" s="1"/>
  <c r="CL311" i="52"/>
  <c r="CL291" i="52"/>
  <c r="CL293" i="52" s="1"/>
  <c r="DK311" i="49"/>
  <c r="DK291" i="49"/>
  <c r="DK293" i="49" s="1"/>
  <c r="BE311" i="50"/>
  <c r="BE291" i="50"/>
  <c r="BE293" i="50" s="1"/>
  <c r="J311" i="49"/>
  <c r="J291" i="49"/>
  <c r="H289" i="49"/>
  <c r="BH291" i="52"/>
  <c r="BH293" i="52" s="1"/>
  <c r="BH311" i="52"/>
  <c r="AJ311" i="50"/>
  <c r="AJ291" i="50"/>
  <c r="AJ293" i="50" s="1"/>
  <c r="U311" i="51"/>
  <c r="U291" i="51"/>
  <c r="U293" i="51" s="1"/>
  <c r="DH311" i="52"/>
  <c r="DH291" i="52"/>
  <c r="DH293" i="52" s="1"/>
  <c r="AC311" i="51"/>
  <c r="AC291" i="51"/>
  <c r="AC293" i="51" s="1"/>
  <c r="DO311" i="50"/>
  <c r="DO291" i="50"/>
  <c r="DO293" i="50" s="1"/>
  <c r="AA311" i="59"/>
  <c r="AA291" i="59"/>
  <c r="W311" i="59"/>
  <c r="W291" i="59"/>
  <c r="S311" i="59"/>
  <c r="S291" i="59"/>
  <c r="O311" i="59"/>
  <c r="O291" i="59"/>
  <c r="CC311" i="53"/>
  <c r="CC291" i="53"/>
  <c r="CC293" i="53" s="1"/>
  <c r="BD311" i="53"/>
  <c r="BD291" i="53"/>
  <c r="BD293" i="53" s="1"/>
  <c r="CX291" i="49"/>
  <c r="CX293" i="49" s="1"/>
  <c r="CX311" i="49"/>
  <c r="BT311" i="51"/>
  <c r="BT291" i="51"/>
  <c r="BT293" i="51" s="1"/>
  <c r="DB311" i="53"/>
  <c r="DB291" i="53"/>
  <c r="DB293" i="53" s="1"/>
  <c r="DO311" i="53"/>
  <c r="DO291" i="53"/>
  <c r="DO293" i="53" s="1"/>
  <c r="BA311" i="50"/>
  <c r="BA291" i="50"/>
  <c r="BA293" i="50" s="1"/>
  <c r="DA311" i="53"/>
  <c r="DA291" i="53"/>
  <c r="DA293" i="53" s="1"/>
  <c r="DF291" i="53"/>
  <c r="DF293" i="53" s="1"/>
  <c r="DF311" i="53"/>
  <c r="CR311" i="52"/>
  <c r="CR291" i="52"/>
  <c r="CR293" i="52" s="1"/>
  <c r="AF311" i="51"/>
  <c r="AF291" i="51"/>
  <c r="AF293" i="51" s="1"/>
  <c r="AG311" i="51"/>
  <c r="AG291" i="51"/>
  <c r="AG293" i="51" s="1"/>
  <c r="H265" i="50"/>
  <c r="J275" i="50"/>
  <c r="H275" i="50" s="1"/>
  <c r="Y291" i="49"/>
  <c r="Y293" i="49" s="1"/>
  <c r="Y311" i="49"/>
  <c r="AI311" i="53"/>
  <c r="AI291" i="53"/>
  <c r="AI293" i="53" s="1"/>
  <c r="CU311" i="52"/>
  <c r="CU291" i="52"/>
  <c r="CU293" i="52" s="1"/>
  <c r="DB311" i="52"/>
  <c r="DB291" i="52"/>
  <c r="DB293" i="52" s="1"/>
  <c r="J286" i="52"/>
  <c r="J295" i="52" s="1"/>
  <c r="H295" i="52" s="1"/>
  <c r="H284" i="52"/>
  <c r="BW311" i="49"/>
  <c r="BW291" i="49"/>
  <c r="BW293" i="49" s="1"/>
  <c r="M291" i="52"/>
  <c r="M293" i="52" s="1"/>
  <c r="M311" i="52"/>
  <c r="CQ291" i="51"/>
  <c r="CQ293" i="51" s="1"/>
  <c r="CQ311" i="51"/>
  <c r="AA311" i="50"/>
  <c r="AA291" i="50"/>
  <c r="AA293" i="50" s="1"/>
  <c r="CQ291" i="49"/>
  <c r="CQ293" i="49" s="1"/>
  <c r="CQ311" i="49"/>
  <c r="DN291" i="49"/>
  <c r="DN293" i="49" s="1"/>
  <c r="DN311" i="49"/>
  <c r="CT311" i="51"/>
  <c r="CT291" i="51"/>
  <c r="CT293" i="51" s="1"/>
  <c r="CA311" i="51"/>
  <c r="CA291" i="51"/>
  <c r="CA293" i="51" s="1"/>
  <c r="DC291" i="51"/>
  <c r="DC293" i="51" s="1"/>
  <c r="DC311" i="51"/>
  <c r="CC311" i="52"/>
  <c r="CC291" i="52"/>
  <c r="CC293" i="52" s="1"/>
  <c r="AL311" i="51"/>
  <c r="AL291" i="51"/>
  <c r="AL293" i="51" s="1"/>
  <c r="DS311" i="53"/>
  <c r="DS291" i="53"/>
  <c r="DS293" i="53" s="1"/>
  <c r="CH291" i="52"/>
  <c r="CH293" i="52" s="1"/>
  <c r="CH311" i="52"/>
  <c r="DS311" i="51"/>
  <c r="DS291" i="51"/>
  <c r="DS293" i="51" s="1"/>
  <c r="BR311" i="50"/>
  <c r="BR291" i="50"/>
  <c r="BR293" i="50" s="1"/>
  <c r="BV311" i="51"/>
  <c r="BV291" i="51"/>
  <c r="BV293" i="51" s="1"/>
  <c r="AZ311" i="51"/>
  <c r="AZ291" i="51"/>
  <c r="AZ293" i="51" s="1"/>
  <c r="AO311" i="51"/>
  <c r="AO291" i="51"/>
  <c r="AO293" i="51" s="1"/>
  <c r="DH291" i="49"/>
  <c r="DH293" i="49" s="1"/>
  <c r="DH311" i="49"/>
  <c r="AS291" i="52"/>
  <c r="AS293" i="52" s="1"/>
  <c r="AS311" i="52"/>
  <c r="DJ311" i="49"/>
  <c r="DJ291" i="49"/>
  <c r="DJ293" i="49" s="1"/>
  <c r="CT311" i="53"/>
  <c r="CT291" i="53"/>
  <c r="CT293" i="53" s="1"/>
  <c r="DG311" i="53"/>
  <c r="DG291" i="53"/>
  <c r="DG293" i="53" s="1"/>
  <c r="DV291" i="52"/>
  <c r="DV293" i="52" s="1"/>
  <c r="DV311" i="52"/>
  <c r="CX311" i="50"/>
  <c r="CX291" i="50"/>
  <c r="CX293" i="50" s="1"/>
  <c r="V311" i="50"/>
  <c r="V291" i="50"/>
  <c r="V293" i="50" s="1"/>
  <c r="CA311" i="50"/>
  <c r="CA291" i="50"/>
  <c r="CA293" i="50" s="1"/>
  <c r="BO311" i="49"/>
  <c r="BO291" i="49"/>
  <c r="BO293" i="49" s="1"/>
  <c r="CN291" i="49"/>
  <c r="CN293" i="49" s="1"/>
  <c r="CN311" i="49"/>
  <c r="AW311" i="49"/>
  <c r="AW291" i="49"/>
  <c r="AW293" i="49" s="1"/>
  <c r="P311" i="50"/>
  <c r="P291" i="50"/>
  <c r="P293" i="50" s="1"/>
  <c r="AF311" i="50"/>
  <c r="AF291" i="50"/>
  <c r="AF293" i="50" s="1"/>
  <c r="J311" i="53"/>
  <c r="J291" i="53"/>
  <c r="H289" i="53"/>
  <c r="CG311" i="53"/>
  <c r="CG291" i="53"/>
  <c r="CG293" i="53" s="1"/>
  <c r="BX311" i="53"/>
  <c r="BX291" i="53"/>
  <c r="BX293" i="53" s="1"/>
  <c r="BA291" i="49"/>
  <c r="BA293" i="49" s="1"/>
  <c r="BA311" i="49"/>
  <c r="BM291" i="49"/>
  <c r="BM293" i="49" s="1"/>
  <c r="BM311" i="49"/>
  <c r="BD311" i="52"/>
  <c r="BD291" i="52"/>
  <c r="BD293" i="52" s="1"/>
  <c r="AI311" i="49"/>
  <c r="AI291" i="49"/>
  <c r="AI293" i="49" s="1"/>
  <c r="BL291" i="49"/>
  <c r="BL293" i="49" s="1"/>
  <c r="BL311" i="49"/>
  <c r="AK311" i="50"/>
  <c r="AK291" i="50"/>
  <c r="AK293" i="50" s="1"/>
  <c r="DC311" i="53"/>
  <c r="DC291" i="53"/>
  <c r="DC293" i="53" s="1"/>
  <c r="BL311" i="50"/>
  <c r="BL291" i="50"/>
  <c r="BL293" i="50" s="1"/>
  <c r="CS311" i="53"/>
  <c r="CS291" i="53"/>
  <c r="CS293" i="53" s="1"/>
  <c r="BR291" i="52"/>
  <c r="BR293" i="52" s="1"/>
  <c r="BR311" i="52"/>
  <c r="AG311" i="50"/>
  <c r="AG291" i="50"/>
  <c r="AG293" i="50" s="1"/>
  <c r="AT311" i="50"/>
  <c r="AT291" i="50"/>
  <c r="AT293" i="50" s="1"/>
  <c r="DN311" i="50"/>
  <c r="DN291" i="50"/>
  <c r="DN293" i="50" s="1"/>
  <c r="K311" i="50"/>
  <c r="K291" i="50"/>
  <c r="K293" i="50" s="1"/>
  <c r="BM311" i="52"/>
  <c r="BM291" i="52"/>
  <c r="BM293" i="52" s="1"/>
  <c r="J275" i="51"/>
  <c r="H275" i="51" s="1"/>
  <c r="H265" i="51"/>
  <c r="DN291" i="52"/>
  <c r="DN293" i="52" s="1"/>
  <c r="DN311" i="52"/>
  <c r="AL291" i="49"/>
  <c r="AL293" i="49" s="1"/>
  <c r="AL311" i="49"/>
  <c r="DW311" i="51"/>
  <c r="DW291" i="51"/>
  <c r="DW293" i="51" s="1"/>
  <c r="CW311" i="51"/>
  <c r="CW291" i="51"/>
  <c r="CW293" i="51" s="1"/>
  <c r="H327" i="51"/>
  <c r="N291" i="52"/>
  <c r="N293" i="52" s="1"/>
  <c r="N311" i="52"/>
  <c r="DM291" i="49"/>
  <c r="DM293" i="49" s="1"/>
  <c r="DM311" i="49"/>
  <c r="H327" i="49"/>
  <c r="AI311" i="51"/>
  <c r="AI291" i="51"/>
  <c r="AI293" i="51" s="1"/>
  <c r="BV311" i="53"/>
  <c r="BV291" i="53"/>
  <c r="BV293" i="53" s="1"/>
  <c r="CF291" i="52"/>
  <c r="CF293" i="52" s="1"/>
  <c r="CF311" i="52"/>
  <c r="DT311" i="50"/>
  <c r="DT291" i="50"/>
  <c r="DT293" i="50" s="1"/>
  <c r="CT311" i="50"/>
  <c r="CT291" i="50"/>
  <c r="CT293" i="50" s="1"/>
  <c r="DT311" i="53"/>
  <c r="DT291" i="53"/>
  <c r="DT293" i="53" s="1"/>
  <c r="AG311" i="52"/>
  <c r="AG291" i="52"/>
  <c r="AG293" i="52" s="1"/>
  <c r="CL311" i="50"/>
  <c r="CL291" i="50"/>
  <c r="CL293" i="50" s="1"/>
  <c r="DA311" i="49"/>
  <c r="DA291" i="49"/>
  <c r="DA293" i="49" s="1"/>
  <c r="BS311" i="50"/>
  <c r="BS291" i="50"/>
  <c r="BS293" i="50" s="1"/>
  <c r="CP291" i="49"/>
  <c r="CP293" i="49" s="1"/>
  <c r="CP311" i="49"/>
  <c r="BM311" i="50"/>
  <c r="BM291" i="50"/>
  <c r="BM293" i="50" s="1"/>
  <c r="EA311" i="52"/>
  <c r="EA291" i="52"/>
  <c r="EA293" i="52" s="1"/>
  <c r="BQ311" i="50"/>
  <c r="BQ291" i="50"/>
  <c r="BQ293" i="50" s="1"/>
  <c r="AH311" i="59"/>
  <c r="AH291" i="59"/>
  <c r="AD311" i="59"/>
  <c r="AD291" i="59"/>
  <c r="Z311" i="59"/>
  <c r="Z291" i="59"/>
  <c r="V311" i="59"/>
  <c r="V291" i="59"/>
  <c r="R311" i="59"/>
  <c r="R291" i="59"/>
  <c r="K311" i="59"/>
  <c r="K291" i="59"/>
  <c r="M311" i="59"/>
  <c r="M291" i="59"/>
  <c r="CB291" i="49"/>
  <c r="CB293" i="49" s="1"/>
  <c r="CB311" i="49"/>
  <c r="BW291" i="51"/>
  <c r="BW293" i="51" s="1"/>
  <c r="BW311" i="51"/>
  <c r="DK311" i="52"/>
  <c r="DK291" i="52"/>
  <c r="DK293" i="52" s="1"/>
  <c r="K311" i="51"/>
  <c r="K291" i="51"/>
  <c r="K293" i="51" s="1"/>
  <c r="AW311" i="53"/>
  <c r="AW291" i="53"/>
  <c r="AW293" i="53" s="1"/>
  <c r="DU311" i="53"/>
  <c r="DU291" i="53"/>
  <c r="DU293" i="53" s="1"/>
  <c r="AX311" i="49"/>
  <c r="AX291" i="49"/>
  <c r="AX293" i="49" s="1"/>
  <c r="CE311" i="53"/>
  <c r="CE291" i="53"/>
  <c r="CE293" i="53" s="1"/>
  <c r="CZ311" i="53"/>
  <c r="CZ291" i="53"/>
  <c r="CZ293" i="53" s="1"/>
  <c r="AS311" i="51"/>
  <c r="AS291" i="51"/>
  <c r="AS293" i="51" s="1"/>
  <c r="AR291" i="52"/>
  <c r="AR293" i="52" s="1"/>
  <c r="AR311" i="52"/>
  <c r="DK311" i="53"/>
  <c r="DK291" i="53"/>
  <c r="DK293" i="53" s="1"/>
  <c r="AW311" i="50"/>
  <c r="AW291" i="50"/>
  <c r="AW293" i="50" s="1"/>
  <c r="AE311" i="52"/>
  <c r="AE291" i="52"/>
  <c r="AE293" i="52" s="1"/>
  <c r="EA311" i="51"/>
  <c r="EA291" i="51"/>
  <c r="EA293" i="51" s="1"/>
  <c r="AN311" i="50"/>
  <c r="AN291" i="50"/>
  <c r="AN293" i="50" s="1"/>
  <c r="AZ311" i="53"/>
  <c r="AZ291" i="53"/>
  <c r="AZ293" i="53" s="1"/>
  <c r="U311" i="53"/>
  <c r="U291" i="53"/>
  <c r="U293" i="53" s="1"/>
  <c r="AF291" i="49"/>
  <c r="AF293" i="49" s="1"/>
  <c r="AF311" i="49"/>
  <c r="AX311" i="52"/>
  <c r="AX291" i="52"/>
  <c r="AX293" i="52" s="1"/>
  <c r="AR311" i="53"/>
  <c r="AR291" i="53"/>
  <c r="AR293" i="53" s="1"/>
  <c r="H271" i="51"/>
  <c r="J273" i="51"/>
  <c r="DI311" i="53"/>
  <c r="DI291" i="53"/>
  <c r="DI293" i="53" s="1"/>
  <c r="AJ291" i="49"/>
  <c r="AJ293" i="49" s="1"/>
  <c r="AJ311" i="49"/>
  <c r="AX311" i="51"/>
  <c r="AX291" i="51"/>
  <c r="AX293" i="51" s="1"/>
  <c r="CH291" i="49"/>
  <c r="CH293" i="49" s="1"/>
  <c r="CH311" i="49"/>
  <c r="AJ291" i="52"/>
  <c r="AJ293" i="52" s="1"/>
  <c r="AJ311" i="52"/>
  <c r="AK291" i="52"/>
  <c r="AK293" i="52" s="1"/>
  <c r="AK311" i="52"/>
  <c r="BY291" i="52"/>
  <c r="BY293" i="52" s="1"/>
  <c r="BY311" i="52"/>
  <c r="CM311" i="50"/>
  <c r="CM291" i="50"/>
  <c r="CM293" i="50" s="1"/>
  <c r="W311" i="51"/>
  <c r="W291" i="51"/>
  <c r="W293" i="51" s="1"/>
  <c r="H302" i="51"/>
  <c r="DX311" i="53"/>
  <c r="DX291" i="53"/>
  <c r="DX293" i="53" s="1"/>
  <c r="BW311" i="50"/>
  <c r="BW291" i="50"/>
  <c r="BW293" i="50" s="1"/>
  <c r="BF311" i="52"/>
  <c r="BF291" i="52"/>
  <c r="BF293" i="52" s="1"/>
  <c r="DY311" i="49"/>
  <c r="DY291" i="49"/>
  <c r="DY293" i="49" s="1"/>
  <c r="P311" i="52"/>
  <c r="P291" i="52"/>
  <c r="P293" i="52" s="1"/>
  <c r="DY311" i="50"/>
  <c r="DY291" i="50"/>
  <c r="DY293" i="50" s="1"/>
  <c r="BT311" i="53"/>
  <c r="BT291" i="53"/>
  <c r="BT293" i="53" s="1"/>
  <c r="DI311" i="52"/>
  <c r="DI291" i="52"/>
  <c r="DI293" i="52" s="1"/>
  <c r="DT291" i="49"/>
  <c r="DT293" i="49" s="1"/>
  <c r="DT311" i="49"/>
  <c r="P311" i="53"/>
  <c r="P291" i="53"/>
  <c r="P293" i="53" s="1"/>
  <c r="BP311" i="51"/>
  <c r="BP291" i="51"/>
  <c r="BP293" i="51" s="1"/>
  <c r="BD291" i="49"/>
  <c r="BD293" i="49" s="1"/>
  <c r="BD311" i="49"/>
  <c r="CE311" i="49"/>
  <c r="CE291" i="49"/>
  <c r="CE293" i="49" s="1"/>
  <c r="AQ311" i="53"/>
  <c r="AQ291" i="53"/>
  <c r="AQ293" i="53" s="1"/>
  <c r="BL311" i="53"/>
  <c r="BL291" i="53"/>
  <c r="BL293" i="53" s="1"/>
  <c r="X311" i="52"/>
  <c r="X291" i="52"/>
  <c r="X293" i="52" s="1"/>
  <c r="AS291" i="49"/>
  <c r="AS293" i="49" s="1"/>
  <c r="AS311" i="49"/>
  <c r="CQ311" i="52"/>
  <c r="CQ291" i="52"/>
  <c r="CQ293" i="52" s="1"/>
  <c r="BE311" i="49"/>
  <c r="BE291" i="49"/>
  <c r="BE293" i="49" s="1"/>
  <c r="J311" i="50"/>
  <c r="H289" i="50"/>
  <c r="J291" i="50"/>
  <c r="K311" i="52"/>
  <c r="K291" i="52"/>
  <c r="K293" i="52" s="1"/>
  <c r="BN311" i="51"/>
  <c r="BN291" i="51"/>
  <c r="BN293" i="51" s="1"/>
  <c r="AL291" i="53"/>
  <c r="AL293" i="53" s="1"/>
  <c r="AL311" i="53"/>
  <c r="X311" i="51"/>
  <c r="X291" i="51"/>
  <c r="X293" i="51" s="1"/>
  <c r="AC311" i="53"/>
  <c r="AC291" i="53"/>
  <c r="AC293" i="53" s="1"/>
  <c r="DI311" i="51"/>
  <c r="DI291" i="51"/>
  <c r="DI293" i="51" s="1"/>
  <c r="BU311" i="52"/>
  <c r="BU291" i="52"/>
  <c r="BU293" i="52" s="1"/>
  <c r="BI311" i="51"/>
  <c r="BI291" i="51"/>
  <c r="BI293" i="51" s="1"/>
  <c r="DX311" i="51"/>
  <c r="DX291" i="51"/>
  <c r="DX293" i="51" s="1"/>
  <c r="Z311" i="52"/>
  <c r="Z291" i="52"/>
  <c r="Z293" i="52" s="1"/>
  <c r="BH311" i="53"/>
  <c r="BH291" i="53"/>
  <c r="BH293" i="53" s="1"/>
  <c r="CK311" i="51"/>
  <c r="CK291" i="51"/>
  <c r="CK293" i="51" s="1"/>
  <c r="AP311" i="53"/>
  <c r="AP291" i="53"/>
  <c r="AP293" i="53" s="1"/>
  <c r="EA311" i="49"/>
  <c r="EA291" i="49"/>
  <c r="EA293" i="49" s="1"/>
  <c r="AO311" i="49"/>
  <c r="AO291" i="49"/>
  <c r="AO293" i="49" s="1"/>
  <c r="DA311" i="50"/>
  <c r="DA291" i="50"/>
  <c r="DA293" i="50" s="1"/>
  <c r="CJ311" i="53"/>
  <c r="CJ291" i="53"/>
  <c r="CJ293" i="53" s="1"/>
  <c r="DQ311" i="49"/>
  <c r="DQ291" i="49"/>
  <c r="DQ293" i="49" s="1"/>
  <c r="CD311" i="49"/>
  <c r="CD291" i="49"/>
  <c r="CD293" i="49" s="1"/>
  <c r="Q311" i="51"/>
  <c r="Q291" i="51"/>
  <c r="Q293" i="51" s="1"/>
  <c r="BO311" i="52"/>
  <c r="BO291" i="52"/>
  <c r="BO293" i="52" s="1"/>
  <c r="BW311" i="52"/>
  <c r="BW291" i="52"/>
  <c r="BW293" i="52" s="1"/>
  <c r="CV311" i="51"/>
  <c r="CV291" i="51"/>
  <c r="CV293" i="51" s="1"/>
  <c r="CO291" i="49"/>
  <c r="CO293" i="49" s="1"/>
  <c r="CO311" i="49"/>
  <c r="CF291" i="49"/>
  <c r="CF293" i="49" s="1"/>
  <c r="CF311" i="49"/>
  <c r="AO311" i="53"/>
  <c r="AO291" i="53"/>
  <c r="AO293" i="53" s="1"/>
  <c r="O291" i="49"/>
  <c r="O293" i="49" s="1"/>
  <c r="O311" i="49"/>
  <c r="CI311" i="51"/>
  <c r="CI291" i="51"/>
  <c r="CI293" i="51" s="1"/>
  <c r="BR291" i="49"/>
  <c r="BR293" i="49" s="1"/>
  <c r="BR311" i="49"/>
  <c r="DG311" i="51"/>
  <c r="DG291" i="51"/>
  <c r="DG293" i="51" s="1"/>
  <c r="CA311" i="53"/>
  <c r="CA291" i="53"/>
  <c r="CA293" i="53" s="1"/>
  <c r="S311" i="53"/>
  <c r="S291" i="53"/>
  <c r="S293" i="53" s="1"/>
  <c r="CO291" i="52"/>
  <c r="CO293" i="52" s="1"/>
  <c r="CO311" i="52"/>
  <c r="BA311" i="51"/>
  <c r="BA291" i="51"/>
  <c r="BA293" i="51" s="1"/>
  <c r="L311" i="50"/>
  <c r="L291" i="50"/>
  <c r="L293" i="50" s="1"/>
  <c r="EB311" i="50"/>
  <c r="EB291" i="50"/>
  <c r="EB293" i="50" s="1"/>
  <c r="CN291" i="52"/>
  <c r="CN293" i="52" s="1"/>
  <c r="CN311" i="52"/>
  <c r="BY311" i="53"/>
  <c r="BY291" i="53"/>
  <c r="BY293" i="53" s="1"/>
  <c r="AI311" i="52"/>
  <c r="AI291" i="52"/>
  <c r="AI293" i="52" s="1"/>
  <c r="DL291" i="52"/>
  <c r="DL293" i="52" s="1"/>
  <c r="DL311" i="52"/>
  <c r="AP311" i="52"/>
  <c r="AP291" i="52"/>
  <c r="AP293" i="52" s="1"/>
  <c r="AU311" i="51"/>
  <c r="AU291" i="51"/>
  <c r="AU293" i="51" s="1"/>
  <c r="CP311" i="51"/>
  <c r="CP291" i="51"/>
  <c r="CP293" i="51" s="1"/>
  <c r="W311" i="52"/>
  <c r="W291" i="52"/>
  <c r="W293" i="52" s="1"/>
  <c r="AB311" i="50"/>
  <c r="AB291" i="50"/>
  <c r="AB293" i="50" s="1"/>
  <c r="CS311" i="51"/>
  <c r="CS291" i="51"/>
  <c r="CS293" i="51" s="1"/>
  <c r="CF311" i="53"/>
  <c r="CF291" i="53"/>
  <c r="CF293" i="53" s="1"/>
  <c r="DR311" i="52"/>
  <c r="DR291" i="52"/>
  <c r="DR293" i="52" s="1"/>
  <c r="AQ311" i="49"/>
  <c r="AQ291" i="49"/>
  <c r="AQ293" i="49" s="1"/>
  <c r="BV311" i="50"/>
  <c r="BV291" i="50"/>
  <c r="BV293" i="50" s="1"/>
  <c r="BZ291" i="49"/>
  <c r="BZ293" i="49" s="1"/>
  <c r="BZ311" i="49"/>
  <c r="DH311" i="51"/>
  <c r="DH291" i="51"/>
  <c r="DH293" i="51" s="1"/>
  <c r="J273" i="52"/>
  <c r="H271" i="52"/>
  <c r="AS311" i="50"/>
  <c r="AS291" i="50"/>
  <c r="AS293" i="50" s="1"/>
  <c r="U311" i="59"/>
  <c r="U291" i="59"/>
  <c r="Q311" i="59"/>
  <c r="Q291" i="59"/>
  <c r="CC291" i="49"/>
  <c r="CC293" i="49" s="1"/>
  <c r="CC311" i="49"/>
  <c r="DF291" i="49"/>
  <c r="DF293" i="49" s="1"/>
  <c r="DF311" i="49"/>
  <c r="DX311" i="52"/>
  <c r="DX291" i="52"/>
  <c r="DX293" i="52" s="1"/>
  <c r="DK311" i="51"/>
  <c r="DK291" i="51"/>
  <c r="DK293" i="51" s="1"/>
  <c r="AJ311" i="53"/>
  <c r="AJ291" i="53"/>
  <c r="AJ293" i="53" s="1"/>
  <c r="AP311" i="51"/>
  <c r="AP291" i="51"/>
  <c r="AP293" i="51" s="1"/>
  <c r="Y311" i="52"/>
  <c r="Y291" i="52"/>
  <c r="Y293" i="52" s="1"/>
  <c r="CI311" i="50"/>
  <c r="CI291" i="50"/>
  <c r="CI293" i="50" s="1"/>
  <c r="BA291" i="52"/>
  <c r="BA293" i="52" s="1"/>
  <c r="BA311" i="52"/>
  <c r="DB311" i="50"/>
  <c r="DB291" i="50"/>
  <c r="DB293" i="50" s="1"/>
  <c r="CM311" i="53"/>
  <c r="CM291" i="53"/>
  <c r="CM293" i="53" s="1"/>
  <c r="BP311" i="53"/>
  <c r="BP291" i="53"/>
  <c r="BP293" i="53" s="1"/>
  <c r="EA311" i="50"/>
  <c r="EA291" i="50"/>
  <c r="EA293" i="50" s="1"/>
  <c r="CI311" i="52"/>
  <c r="CI291" i="52"/>
  <c r="CI293" i="52" s="1"/>
  <c r="AU291" i="49"/>
  <c r="AU293" i="49" s="1"/>
  <c r="AU311" i="49"/>
  <c r="AN311" i="52"/>
  <c r="AN291" i="52"/>
  <c r="AN293" i="52" s="1"/>
  <c r="AM311" i="51"/>
  <c r="AM291" i="51"/>
  <c r="AM293" i="51" s="1"/>
  <c r="BQ311" i="53"/>
  <c r="BQ291" i="53"/>
  <c r="BQ293" i="53" s="1"/>
  <c r="DW291" i="49"/>
  <c r="DW293" i="49" s="1"/>
  <c r="DW311" i="49"/>
  <c r="Q311" i="52"/>
  <c r="Q291" i="52"/>
  <c r="Q293" i="52" s="1"/>
  <c r="DW311" i="53"/>
  <c r="DW291" i="53"/>
  <c r="DW293" i="53" s="1"/>
  <c r="J275" i="52"/>
  <c r="H275" i="52" s="1"/>
  <c r="H265" i="52"/>
  <c r="BK311" i="50"/>
  <c r="BK291" i="50"/>
  <c r="BK293" i="50" s="1"/>
  <c r="AV311" i="53"/>
  <c r="AV291" i="53"/>
  <c r="AV293" i="53" s="1"/>
  <c r="DJ311" i="51"/>
  <c r="DJ291" i="51"/>
  <c r="DJ293" i="51" s="1"/>
  <c r="H302" i="49"/>
  <c r="S311" i="51"/>
  <c r="S291" i="51"/>
  <c r="S293" i="51" s="1"/>
  <c r="CV311" i="53"/>
  <c r="CV291" i="53"/>
  <c r="CV293" i="53" s="1"/>
  <c r="AM291" i="49"/>
  <c r="AM293" i="49" s="1"/>
  <c r="AM311" i="49"/>
  <c r="DY311" i="51"/>
  <c r="DY291" i="51"/>
  <c r="DY293" i="51" s="1"/>
  <c r="CE291" i="51"/>
  <c r="CE293" i="51" s="1"/>
  <c r="CE311" i="51"/>
  <c r="BI311" i="53"/>
  <c r="BI291" i="53"/>
  <c r="BI293" i="53" s="1"/>
  <c r="BI291" i="52"/>
  <c r="BI293" i="52" s="1"/>
  <c r="BI311" i="52"/>
  <c r="CJ311" i="50"/>
  <c r="CJ291" i="50"/>
  <c r="CJ293" i="50" s="1"/>
  <c r="N311" i="59"/>
  <c r="N291" i="59"/>
  <c r="DH311" i="50"/>
  <c r="DH291" i="50"/>
  <c r="DH293" i="50" s="1"/>
  <c r="BZ311" i="51"/>
  <c r="BZ291" i="51"/>
  <c r="BZ293" i="51" s="1"/>
  <c r="CW311" i="50"/>
  <c r="CW291" i="50"/>
  <c r="CW293" i="50" s="1"/>
  <c r="BN311" i="52"/>
  <c r="BN291" i="52"/>
  <c r="BN293" i="52" s="1"/>
  <c r="CU311" i="50"/>
  <c r="CU291" i="50"/>
  <c r="CU293" i="50" s="1"/>
  <c r="BK311" i="52"/>
  <c r="BK291" i="52"/>
  <c r="BK293" i="52" s="1"/>
  <c r="BI311" i="50"/>
  <c r="BI291" i="50"/>
  <c r="BI293" i="50" s="1"/>
  <c r="AO311" i="52"/>
  <c r="AO291" i="52"/>
  <c r="AO293" i="52" s="1"/>
  <c r="CZ311" i="52"/>
  <c r="CZ291" i="52"/>
  <c r="CZ293" i="52" s="1"/>
  <c r="DG291" i="49"/>
  <c r="DG293" i="49" s="1"/>
  <c r="DG311" i="49"/>
  <c r="R311" i="51"/>
  <c r="R291" i="51"/>
  <c r="R293" i="51" s="1"/>
  <c r="DZ311" i="52"/>
  <c r="DZ291" i="52"/>
  <c r="DZ293" i="52" s="1"/>
  <c r="N311" i="50"/>
  <c r="N291" i="50"/>
  <c r="N293" i="50" s="1"/>
  <c r="DZ311" i="51"/>
  <c r="DZ291" i="51"/>
  <c r="DZ293" i="51" s="1"/>
  <c r="DL311" i="53"/>
  <c r="DL291" i="53"/>
  <c r="DL293" i="53" s="1"/>
  <c r="DD311" i="53"/>
  <c r="DD291" i="53"/>
  <c r="DD293" i="53" s="1"/>
  <c r="CR291" i="49"/>
  <c r="CR293" i="49" s="1"/>
  <c r="CR311" i="49"/>
  <c r="S311" i="52"/>
  <c r="S291" i="52"/>
  <c r="S293" i="52" s="1"/>
  <c r="DL311" i="51"/>
  <c r="DL291" i="51"/>
  <c r="DL293" i="51" s="1"/>
  <c r="AY311" i="49"/>
  <c r="AY291" i="49"/>
  <c r="AY293" i="49" s="1"/>
  <c r="M311" i="53"/>
  <c r="M291" i="53"/>
  <c r="M293" i="53" s="1"/>
  <c r="CJ311" i="52"/>
  <c r="CJ291" i="52"/>
  <c r="CJ293" i="52" s="1"/>
  <c r="CX311" i="51"/>
  <c r="CX291" i="51"/>
  <c r="CX293" i="51" s="1"/>
  <c r="DR311" i="53"/>
  <c r="DR291" i="53"/>
  <c r="DR293" i="53" s="1"/>
  <c r="BT291" i="49"/>
  <c r="BT293" i="49" s="1"/>
  <c r="BT311" i="49"/>
  <c r="DQ311" i="51"/>
  <c r="DQ291" i="51"/>
  <c r="DQ293" i="51" s="1"/>
  <c r="CK311" i="50"/>
  <c r="CK291" i="50"/>
  <c r="CK293" i="50" s="1"/>
  <c r="AT291" i="49"/>
  <c r="AT293" i="49" s="1"/>
  <c r="AT311" i="49"/>
  <c r="AK291" i="49"/>
  <c r="AK293" i="49" s="1"/>
  <c r="AK311" i="49"/>
  <c r="Z311" i="50"/>
  <c r="Z291" i="50"/>
  <c r="Z293" i="50" s="1"/>
  <c r="AF311" i="52"/>
  <c r="AF291" i="52"/>
  <c r="AF293" i="52" s="1"/>
  <c r="N291" i="53"/>
  <c r="N293" i="53" s="1"/>
  <c r="N311" i="53"/>
  <c r="BH311" i="51"/>
  <c r="BH291" i="51"/>
  <c r="BH293" i="51" s="1"/>
  <c r="W291" i="49"/>
  <c r="W293" i="49" s="1"/>
  <c r="W311" i="49"/>
  <c r="AF311" i="53"/>
  <c r="AF291" i="53"/>
  <c r="AF293" i="53" s="1"/>
  <c r="J286" i="50"/>
  <c r="J295" i="50" s="1"/>
  <c r="H295" i="50" s="1"/>
  <c r="H284" i="50"/>
  <c r="DH311" i="53"/>
  <c r="DH291" i="53"/>
  <c r="DH293" i="53" s="1"/>
  <c r="CX291" i="52"/>
  <c r="CX293" i="52" s="1"/>
  <c r="CX311" i="52"/>
  <c r="BC291" i="49"/>
  <c r="BC293" i="49" s="1"/>
  <c r="BC311" i="49"/>
  <c r="AM311" i="50"/>
  <c r="AM291" i="50"/>
  <c r="AM293" i="50" s="1"/>
  <c r="AD291" i="53"/>
  <c r="AD293" i="53" s="1"/>
  <c r="AD311" i="53"/>
  <c r="DU291" i="52"/>
  <c r="DU293" i="52" s="1"/>
  <c r="DU311" i="52"/>
  <c r="AO311" i="50"/>
  <c r="AO291" i="50"/>
  <c r="AO293" i="50" s="1"/>
  <c r="BO311" i="50"/>
  <c r="BO291" i="50"/>
  <c r="BO293" i="50" s="1"/>
  <c r="CB311" i="50"/>
  <c r="CB291" i="50"/>
  <c r="CB293" i="50" s="1"/>
  <c r="DV291" i="49"/>
  <c r="DV293" i="49" s="1"/>
  <c r="DV311" i="49"/>
  <c r="AK311" i="53"/>
  <c r="AK291" i="53"/>
  <c r="AK293" i="53" s="1"/>
  <c r="O311" i="50"/>
  <c r="O291" i="50"/>
  <c r="O293" i="50" s="1"/>
  <c r="N311" i="51"/>
  <c r="N291" i="51"/>
  <c r="N293" i="51" s="1"/>
  <c r="BW311" i="53"/>
  <c r="BW291" i="53"/>
  <c r="BW293" i="53" s="1"/>
  <c r="BX291" i="52"/>
  <c r="BX293" i="52" s="1"/>
  <c r="BX311" i="52"/>
  <c r="DD311" i="50"/>
  <c r="DD291" i="50"/>
  <c r="DD293" i="50" s="1"/>
  <c r="AE291" i="49"/>
  <c r="AE293" i="49" s="1"/>
  <c r="AE311" i="49"/>
  <c r="BU311" i="49"/>
  <c r="BU291" i="49"/>
  <c r="BU293" i="49" s="1"/>
  <c r="AG311" i="59"/>
  <c r="AG291" i="59"/>
  <c r="AC311" i="59"/>
  <c r="AC291" i="59"/>
  <c r="Y311" i="59"/>
  <c r="Y291" i="59"/>
  <c r="J273" i="49"/>
  <c r="H271" i="49"/>
  <c r="BK291" i="49"/>
  <c r="BK293" i="49" s="1"/>
  <c r="BK311" i="49"/>
  <c r="CH311" i="51"/>
  <c r="CH291" i="51"/>
  <c r="CH293" i="51" s="1"/>
  <c r="CW291" i="49"/>
  <c r="CW293" i="49" s="1"/>
  <c r="CW311" i="49"/>
  <c r="CO311" i="51"/>
  <c r="CO291" i="51"/>
  <c r="CO293" i="51" s="1"/>
  <c r="H256" i="50"/>
  <c r="CI291" i="49"/>
  <c r="CI293" i="49" s="1"/>
  <c r="CI311" i="49"/>
  <c r="DL311" i="49"/>
  <c r="DL291" i="49"/>
  <c r="DL293" i="49" s="1"/>
  <c r="DO311" i="51"/>
  <c r="DO291" i="51"/>
  <c r="DO293" i="51" s="1"/>
  <c r="AA311" i="52"/>
  <c r="AA291" i="52"/>
  <c r="AA293" i="52" s="1"/>
  <c r="CP291" i="53"/>
  <c r="CP293" i="53" s="1"/>
  <c r="CP311" i="53"/>
  <c r="BJ291" i="52"/>
  <c r="BJ293" i="52" s="1"/>
  <c r="BJ311" i="52"/>
  <c r="U311" i="50"/>
  <c r="U291" i="50"/>
  <c r="U293" i="50" s="1"/>
  <c r="AL311" i="50"/>
  <c r="AL291" i="50"/>
  <c r="AL293" i="50" s="1"/>
  <c r="CG311" i="51"/>
  <c r="CG291" i="51"/>
  <c r="CG293" i="51" s="1"/>
  <c r="BS291" i="51"/>
  <c r="BS293" i="51" s="1"/>
  <c r="BS311" i="51"/>
  <c r="BT311" i="50"/>
  <c r="BT291" i="50"/>
  <c r="BT293" i="50" s="1"/>
  <c r="AC311" i="50"/>
  <c r="AC291" i="50"/>
  <c r="AC293" i="50" s="1"/>
  <c r="BE311" i="52"/>
  <c r="BE291" i="52"/>
  <c r="BE293" i="52" s="1"/>
  <c r="AU311" i="50"/>
  <c r="AU291" i="50"/>
  <c r="AU293" i="50" s="1"/>
  <c r="DO311" i="52"/>
  <c r="DO291" i="52"/>
  <c r="DO293" i="52" s="1"/>
  <c r="Z311" i="51"/>
  <c r="Z291" i="51"/>
  <c r="Z293" i="51" s="1"/>
  <c r="CM311" i="49"/>
  <c r="CM291" i="49"/>
  <c r="CM293" i="49" s="1"/>
  <c r="L311" i="51"/>
  <c r="L291" i="51"/>
  <c r="L293" i="51" s="1"/>
  <c r="W311" i="50"/>
  <c r="W291" i="50"/>
  <c r="W293" i="50" s="1"/>
  <c r="CH291" i="53"/>
  <c r="CH293" i="53" s="1"/>
  <c r="CH311" i="53"/>
  <c r="CJ291" i="49"/>
  <c r="CJ293" i="49" s="1"/>
  <c r="CJ311" i="49"/>
  <c r="CE311" i="52"/>
  <c r="CE291" i="52"/>
  <c r="CE293" i="52" s="1"/>
  <c r="BA311" i="53"/>
  <c r="BA291" i="53"/>
  <c r="BA293" i="53" s="1"/>
  <c r="CB311" i="51"/>
  <c r="CB291" i="51"/>
  <c r="CB293" i="51" s="1"/>
  <c r="AV311" i="52"/>
  <c r="AV291" i="52"/>
  <c r="AV293" i="52" s="1"/>
  <c r="CU311" i="53"/>
  <c r="CU291" i="53"/>
  <c r="CU293" i="53" s="1"/>
  <c r="DY311" i="52"/>
  <c r="DY291" i="52"/>
  <c r="DY293" i="52" s="1"/>
  <c r="AX311" i="53"/>
  <c r="AX291" i="53"/>
  <c r="AX293" i="53" s="1"/>
  <c r="CR311" i="51"/>
  <c r="CR291" i="51"/>
  <c r="CR293" i="51" s="1"/>
  <c r="V291" i="52"/>
  <c r="V293" i="52" s="1"/>
  <c r="V311" i="52"/>
  <c r="BT311" i="52"/>
  <c r="BT291" i="52"/>
  <c r="BT293" i="52" s="1"/>
  <c r="BR311" i="51"/>
  <c r="BR291" i="51"/>
  <c r="BR293" i="51" s="1"/>
  <c r="AQ311" i="52"/>
  <c r="AQ291" i="52"/>
  <c r="AQ293" i="52" s="1"/>
  <c r="Q311" i="50"/>
  <c r="Q291" i="50"/>
  <c r="Q293" i="50" s="1"/>
  <c r="DJ311" i="53"/>
  <c r="DJ291" i="53"/>
  <c r="DJ293" i="53" s="1"/>
  <c r="CB311" i="53"/>
  <c r="CB291" i="53"/>
  <c r="CB293" i="53" s="1"/>
  <c r="DW311" i="50"/>
  <c r="DW291" i="50"/>
  <c r="DW293" i="50" s="1"/>
  <c r="DN291" i="53"/>
  <c r="DN293" i="53" s="1"/>
  <c r="DN311" i="53"/>
  <c r="DQ311" i="52"/>
  <c r="DQ291" i="52"/>
  <c r="DQ293" i="52" s="1"/>
  <c r="DZ311" i="50"/>
  <c r="DZ291" i="50"/>
  <c r="DZ293" i="50" s="1"/>
  <c r="DE311" i="51"/>
  <c r="DE291" i="51"/>
  <c r="DE293" i="51" s="1"/>
  <c r="AN311" i="51"/>
  <c r="AN291" i="51"/>
  <c r="AN293" i="51" s="1"/>
  <c r="CG311" i="50"/>
  <c r="CG291" i="50"/>
  <c r="CG293" i="50" s="1"/>
  <c r="R311" i="50"/>
  <c r="R291" i="50"/>
  <c r="R293" i="50" s="1"/>
  <c r="BB291" i="52"/>
  <c r="BB293" i="52" s="1"/>
  <c r="BB311" i="52"/>
  <c r="DS311" i="49"/>
  <c r="DS291" i="49"/>
  <c r="DS293" i="49" s="1"/>
  <c r="CL311" i="51"/>
  <c r="CL291" i="51"/>
  <c r="CL293" i="51" s="1"/>
  <c r="AE311" i="53"/>
  <c r="AE291" i="53"/>
  <c r="AE293" i="53" s="1"/>
  <c r="DM311" i="53"/>
  <c r="DM291" i="53"/>
  <c r="DM293" i="53" s="1"/>
  <c r="CV291" i="52"/>
  <c r="CV293" i="52" s="1"/>
  <c r="CV311" i="52"/>
  <c r="P291" i="49"/>
  <c r="P293" i="49" s="1"/>
  <c r="P311" i="49"/>
  <c r="CC311" i="50"/>
  <c r="CC291" i="50"/>
  <c r="CC293" i="50" s="1"/>
  <c r="DA311" i="52"/>
  <c r="DA291" i="52"/>
  <c r="DA293" i="52" s="1"/>
  <c r="H332" i="52"/>
  <c r="H256" i="52"/>
  <c r="CZ311" i="51"/>
  <c r="CZ291" i="51"/>
  <c r="CZ293" i="51" s="1"/>
  <c r="DV291" i="53"/>
  <c r="DV293" i="53" s="1"/>
  <c r="DV311" i="53"/>
  <c r="L291" i="52"/>
  <c r="L293" i="52" s="1"/>
  <c r="L311" i="52"/>
  <c r="DR311" i="51"/>
  <c r="DR291" i="51"/>
  <c r="DR293" i="51" s="1"/>
  <c r="AD311" i="51"/>
  <c r="AD291" i="51"/>
  <c r="AD293" i="51" s="1"/>
  <c r="CD311" i="50"/>
  <c r="CD291" i="50"/>
  <c r="CD293" i="50" s="1"/>
  <c r="BY311" i="51"/>
  <c r="BY291" i="51"/>
  <c r="BY293" i="51" s="1"/>
  <c r="CX291" i="53"/>
  <c r="CX293" i="53" s="1"/>
  <c r="CX311" i="53"/>
  <c r="Q311" i="49"/>
  <c r="Q291" i="49"/>
  <c r="Q293" i="49" s="1"/>
  <c r="AW311" i="52"/>
  <c r="AW291" i="52"/>
  <c r="AW293" i="52" s="1"/>
  <c r="DV311" i="51"/>
  <c r="DV291" i="51"/>
  <c r="DV293" i="51" s="1"/>
  <c r="H302" i="50"/>
  <c r="AV311" i="50"/>
  <c r="AV291" i="50"/>
  <c r="AV293" i="50" s="1"/>
  <c r="H327" i="50"/>
  <c r="Y311" i="53"/>
  <c r="Y291" i="53"/>
  <c r="Y293" i="53" s="1"/>
  <c r="AP311" i="50"/>
  <c r="AP291" i="50"/>
  <c r="AP293" i="50" s="1"/>
  <c r="CD311" i="53"/>
  <c r="CD291" i="53"/>
  <c r="CD293" i="53" s="1"/>
  <c r="DF311" i="50"/>
  <c r="DF291" i="50"/>
  <c r="DF293" i="50" s="1"/>
  <c r="AB311" i="53"/>
  <c r="AB291" i="53"/>
  <c r="AB293" i="53" s="1"/>
  <c r="CG291" i="52"/>
  <c r="CG293" i="52" s="1"/>
  <c r="CG311" i="52"/>
  <c r="CL311" i="49"/>
  <c r="CL291" i="49"/>
  <c r="CL293" i="49" s="1"/>
  <c r="H327" i="52"/>
  <c r="AB311" i="59"/>
  <c r="AB291" i="59"/>
  <c r="T311" i="59"/>
  <c r="T291" i="59"/>
  <c r="J311" i="59"/>
  <c r="J291" i="59"/>
  <c r="BB291" i="49"/>
  <c r="BB293" i="49" s="1"/>
  <c r="BB311" i="49"/>
  <c r="O311" i="51"/>
  <c r="O291" i="51"/>
  <c r="O293" i="51" s="1"/>
  <c r="AV291" i="49"/>
  <c r="AV293" i="49" s="1"/>
  <c r="AV311" i="49"/>
  <c r="DZ311" i="53"/>
  <c r="DZ291" i="53"/>
  <c r="DZ293" i="53" s="1"/>
  <c r="AT311" i="51"/>
  <c r="AT291" i="51"/>
  <c r="AT293" i="51" s="1"/>
  <c r="AH311" i="51"/>
  <c r="AH291" i="51"/>
  <c r="AH293" i="51" s="1"/>
  <c r="BQ291" i="49"/>
  <c r="BQ293" i="49" s="1"/>
  <c r="BQ311" i="49"/>
  <c r="CN311" i="51"/>
  <c r="CN291" i="51"/>
  <c r="CN293" i="51" s="1"/>
  <c r="AT291" i="52"/>
  <c r="AT293" i="52" s="1"/>
  <c r="AT311" i="52"/>
  <c r="H256" i="53"/>
  <c r="AU311" i="53"/>
  <c r="AU291" i="53"/>
  <c r="AU293" i="53" s="1"/>
  <c r="BS311" i="52"/>
  <c r="BS291" i="52"/>
  <c r="BS293" i="52" s="1"/>
  <c r="AP311" i="49"/>
  <c r="AP291" i="49"/>
  <c r="AP293" i="49" s="1"/>
  <c r="AR311" i="51"/>
  <c r="AR291" i="51"/>
  <c r="AR293" i="51" s="1"/>
  <c r="BF311" i="50"/>
  <c r="BF291" i="50"/>
  <c r="BF293" i="50" s="1"/>
  <c r="BG311" i="52"/>
  <c r="BG291" i="52"/>
  <c r="BG293" i="52" s="1"/>
  <c r="BN311" i="50"/>
  <c r="BN291" i="50"/>
  <c r="BN293" i="50" s="1"/>
  <c r="DC311" i="50"/>
  <c r="DC291" i="50"/>
  <c r="DC293" i="50" s="1"/>
  <c r="DM311" i="51"/>
  <c r="DM291" i="51"/>
  <c r="DM293" i="51" s="1"/>
  <c r="Y311" i="50"/>
  <c r="Y291" i="50"/>
  <c r="Y293" i="50" s="1"/>
  <c r="AR311" i="49"/>
  <c r="AR291" i="49"/>
  <c r="AR293" i="49" s="1"/>
  <c r="CY311" i="53"/>
  <c r="CY291" i="53"/>
  <c r="CY293" i="53" s="1"/>
  <c r="BG311" i="49"/>
  <c r="BG291" i="49"/>
  <c r="BG293" i="49" s="1"/>
  <c r="CM311" i="51"/>
  <c r="CM291" i="51"/>
  <c r="CM293" i="51" s="1"/>
  <c r="BG311" i="53"/>
  <c r="BG291" i="53"/>
  <c r="BG293" i="53" s="1"/>
  <c r="R311" i="53"/>
  <c r="R291" i="53"/>
  <c r="R293" i="53" s="1"/>
  <c r="J286" i="49"/>
  <c r="J295" i="49" s="1"/>
  <c r="H295" i="49" s="1"/>
  <c r="H284" i="49"/>
  <c r="CK311" i="49"/>
  <c r="CK291" i="49"/>
  <c r="CK293" i="49" s="1"/>
  <c r="BM311" i="53"/>
  <c r="BM291" i="53"/>
  <c r="BM293" i="53" s="1"/>
  <c r="Z311" i="53"/>
  <c r="Z291" i="53"/>
  <c r="Z293" i="53" s="1"/>
  <c r="U291" i="49"/>
  <c r="U293" i="49" s="1"/>
  <c r="U311" i="49"/>
  <c r="CS311" i="49"/>
  <c r="CS291" i="49"/>
  <c r="CS293" i="49" s="1"/>
  <c r="BQ291" i="52"/>
  <c r="BQ293" i="52" s="1"/>
  <c r="BQ311" i="52"/>
  <c r="DT311" i="51"/>
  <c r="DT291" i="51"/>
  <c r="DT293" i="51" s="1"/>
  <c r="BU311" i="53"/>
  <c r="BU291" i="53"/>
  <c r="BU293" i="53" s="1"/>
  <c r="DR311" i="49"/>
  <c r="DR291" i="49"/>
  <c r="DR293" i="49" s="1"/>
  <c r="DQ311" i="50"/>
  <c r="DQ291" i="50"/>
  <c r="DQ293" i="50" s="1"/>
  <c r="BE311" i="51"/>
  <c r="BE291" i="51"/>
  <c r="BE293" i="51" s="1"/>
  <c r="CK311" i="52"/>
  <c r="CK291" i="52"/>
  <c r="CK293" i="52" s="1"/>
  <c r="DE311" i="50"/>
  <c r="DE291" i="50"/>
  <c r="DE293" i="50" s="1"/>
  <c r="EB311" i="53"/>
  <c r="EB291" i="53"/>
  <c r="EB293" i="53" s="1"/>
  <c r="AX311" i="50"/>
  <c r="AX291" i="50"/>
  <c r="AX293" i="50" s="1"/>
  <c r="DR311" i="50"/>
  <c r="DR291" i="50"/>
  <c r="DR293" i="50" s="1"/>
  <c r="BF311" i="53"/>
  <c r="BF291" i="53"/>
  <c r="BF293" i="53" s="1"/>
  <c r="BS311" i="53"/>
  <c r="BS291" i="53"/>
  <c r="BS293" i="53" s="1"/>
  <c r="DS311" i="52"/>
  <c r="DS291" i="52"/>
  <c r="DS293" i="52" s="1"/>
  <c r="BJ311" i="50"/>
  <c r="BJ291" i="50"/>
  <c r="BJ293" i="50" s="1"/>
  <c r="EB311" i="51"/>
  <c r="EB291" i="51"/>
  <c r="EB293" i="51" s="1"/>
  <c r="DE311" i="53"/>
  <c r="DE291" i="53"/>
  <c r="DE293" i="53" s="1"/>
  <c r="DD291" i="49"/>
  <c r="DD293" i="49" s="1"/>
  <c r="DD311" i="49"/>
  <c r="AZ311" i="50"/>
  <c r="AZ291" i="50"/>
  <c r="AZ293" i="50" s="1"/>
  <c r="BU311" i="51"/>
  <c r="BU291" i="51"/>
  <c r="BU293" i="51" s="1"/>
  <c r="BK291" i="51"/>
  <c r="BK293" i="51" s="1"/>
  <c r="BK311" i="51"/>
  <c r="BX311" i="49"/>
  <c r="BX291" i="49"/>
  <c r="BX293" i="49" s="1"/>
  <c r="AG311" i="49"/>
  <c r="AG291" i="49"/>
  <c r="AG293" i="49" s="1"/>
  <c r="O311" i="52"/>
  <c r="O291" i="52"/>
  <c r="O293" i="52" s="1"/>
  <c r="BN311" i="49"/>
  <c r="BN291" i="49"/>
  <c r="BN293" i="49" s="1"/>
  <c r="DZ311" i="49"/>
  <c r="DZ291" i="49"/>
  <c r="DZ293" i="49" s="1"/>
  <c r="O311" i="53"/>
  <c r="O291" i="53"/>
  <c r="O293" i="53" s="1"/>
  <c r="AK311" i="51"/>
  <c r="AK291" i="51"/>
  <c r="AK293" i="51" s="1"/>
  <c r="BR291" i="53"/>
  <c r="BR293" i="53" s="1"/>
  <c r="BR311" i="53"/>
  <c r="T291" i="52"/>
  <c r="T293" i="52" s="1"/>
  <c r="T311" i="52"/>
  <c r="AW311" i="51"/>
  <c r="AW291" i="51"/>
  <c r="AW293" i="51" s="1"/>
  <c r="AD291" i="49"/>
  <c r="AD293" i="49" s="1"/>
  <c r="AD311" i="49"/>
  <c r="DE291" i="52"/>
  <c r="DE293" i="52" s="1"/>
  <c r="DE311" i="52"/>
  <c r="CT311" i="52"/>
  <c r="CT291" i="52"/>
  <c r="CT293" i="52" s="1"/>
  <c r="DC311" i="52"/>
  <c r="DC291" i="52"/>
  <c r="DC293" i="52" s="1"/>
  <c r="DI291" i="49"/>
  <c r="DI293" i="49" s="1"/>
  <c r="DI311" i="49"/>
  <c r="T311" i="53"/>
  <c r="T291" i="53"/>
  <c r="T293" i="53" s="1"/>
  <c r="CE311" i="50"/>
  <c r="CE291" i="50"/>
  <c r="CE293" i="50" s="1"/>
  <c r="DQ311" i="53"/>
  <c r="DQ291" i="53"/>
  <c r="DQ293" i="53" s="1"/>
  <c r="U291" i="52"/>
  <c r="U293" i="52" s="1"/>
  <c r="U311" i="52"/>
  <c r="DI311" i="50"/>
  <c r="DI291" i="50"/>
  <c r="DI293" i="50" s="1"/>
  <c r="AV311" i="51"/>
  <c r="AV291" i="51"/>
  <c r="AV293" i="51" s="1"/>
  <c r="DL311" i="50"/>
  <c r="DL291" i="50"/>
  <c r="DL293" i="50" s="1"/>
  <c r="BC311" i="53"/>
  <c r="BC291" i="53"/>
  <c r="BC293" i="53" s="1"/>
  <c r="AY311" i="52"/>
  <c r="AY291" i="52"/>
  <c r="AY293" i="52" s="1"/>
  <c r="CW291" i="52"/>
  <c r="CW293" i="52" s="1"/>
  <c r="CW311" i="52"/>
  <c r="DP311" i="52"/>
  <c r="DP291" i="52"/>
  <c r="DP293" i="52" s="1"/>
  <c r="CU311" i="49"/>
  <c r="CU291" i="49"/>
  <c r="CU293" i="49" s="1"/>
  <c r="DX291" i="49"/>
  <c r="DX293" i="49" s="1"/>
  <c r="DX311" i="49"/>
  <c r="BG311" i="51"/>
  <c r="BG291" i="51"/>
  <c r="BG293" i="51" s="1"/>
  <c r="BC311" i="51"/>
  <c r="BC291" i="51"/>
  <c r="BC293" i="51" s="1"/>
  <c r="BX311" i="50"/>
  <c r="BX291" i="50"/>
  <c r="BX293" i="50" s="1"/>
  <c r="CC311" i="51"/>
  <c r="CC291" i="51"/>
  <c r="CC293" i="51" s="1"/>
  <c r="AY311" i="53"/>
  <c r="AY291" i="53"/>
  <c r="AY293" i="53" s="1"/>
  <c r="AN291" i="49"/>
  <c r="AN293" i="49" s="1"/>
  <c r="AN311" i="49"/>
  <c r="AE311" i="51"/>
  <c r="AE291" i="51"/>
  <c r="AE293" i="51" s="1"/>
  <c r="CP291" i="52"/>
  <c r="CP293" i="52" s="1"/>
  <c r="CP311" i="52"/>
  <c r="AA311" i="49"/>
  <c r="AA291" i="49"/>
  <c r="AA293" i="49" s="1"/>
  <c r="AI311" i="50"/>
  <c r="AI291" i="50"/>
  <c r="AI293" i="50" s="1"/>
  <c r="AF311" i="59"/>
  <c r="AF291" i="59"/>
  <c r="X311" i="59"/>
  <c r="X291" i="59"/>
  <c r="P311" i="59"/>
  <c r="P291" i="59"/>
  <c r="V291" i="53"/>
  <c r="V293" i="53" s="1"/>
  <c r="V311" i="53"/>
  <c r="EB291" i="49"/>
  <c r="EB293" i="49" s="1"/>
  <c r="EB311" i="49"/>
  <c r="BZ291" i="52"/>
  <c r="BZ293" i="52" s="1"/>
  <c r="BZ311" i="52"/>
  <c r="Z311" i="49"/>
  <c r="Z291" i="49"/>
  <c r="Z293" i="49" s="1"/>
  <c r="CR311" i="53"/>
  <c r="CR291" i="53"/>
  <c r="CR293" i="53" s="1"/>
  <c r="CS311" i="50"/>
  <c r="CS291" i="50"/>
  <c r="CS293" i="50" s="1"/>
  <c r="CF311" i="51"/>
  <c r="CF291" i="51"/>
  <c r="CF293" i="51" s="1"/>
  <c r="V291" i="49"/>
  <c r="V293" i="49" s="1"/>
  <c r="V311" i="49"/>
  <c r="BL311" i="52"/>
  <c r="BL291" i="52"/>
  <c r="BL293" i="52" s="1"/>
  <c r="AY311" i="50"/>
  <c r="AY291" i="50"/>
  <c r="AY293" i="50" s="1"/>
  <c r="DG311" i="50"/>
  <c r="DG291" i="50"/>
  <c r="DG293" i="50" s="1"/>
  <c r="CK311" i="53"/>
  <c r="CK291" i="53"/>
  <c r="CK293" i="53" s="1"/>
  <c r="CB311" i="52"/>
  <c r="CB291" i="52"/>
  <c r="CB293" i="52" s="1"/>
  <c r="X291" i="49"/>
  <c r="X293" i="49" s="1"/>
  <c r="X311" i="49"/>
  <c r="CD311" i="52"/>
  <c r="CD291" i="52"/>
  <c r="CD293" i="52" s="1"/>
  <c r="DT291" i="52"/>
  <c r="DT293" i="52" s="1"/>
  <c r="DT311" i="52"/>
  <c r="CN311" i="50"/>
  <c r="CN291" i="50"/>
  <c r="CN293" i="50" s="1"/>
  <c r="J311" i="51"/>
  <c r="J291" i="51"/>
  <c r="H289" i="51"/>
  <c r="CW311" i="53"/>
  <c r="CW291" i="53"/>
  <c r="CW293" i="53" s="1"/>
  <c r="AE311" i="50"/>
  <c r="AE291" i="50"/>
  <c r="AE293" i="50" s="1"/>
  <c r="CV311" i="50"/>
  <c r="CV291" i="50"/>
  <c r="CV293" i="50" s="1"/>
  <c r="BH291" i="49"/>
  <c r="BH293" i="49" s="1"/>
  <c r="BH311" i="49"/>
  <c r="CN311" i="53"/>
  <c r="CN291" i="53"/>
  <c r="CN293" i="53" s="1"/>
  <c r="BV311" i="52"/>
  <c r="BV291" i="52"/>
  <c r="BV293" i="52" s="1"/>
  <c r="DP311" i="53"/>
  <c r="DP291" i="53"/>
  <c r="DP293" i="53" s="1"/>
  <c r="T311" i="51"/>
  <c r="T291" i="51"/>
  <c r="T293" i="51" s="1"/>
  <c r="BO291" i="51"/>
  <c r="BO293" i="51" s="1"/>
  <c r="BO311" i="51"/>
  <c r="L291" i="49"/>
  <c r="L293" i="49" s="1"/>
  <c r="L311" i="49"/>
  <c r="L311" i="53"/>
  <c r="L291" i="53"/>
  <c r="L293" i="53" s="1"/>
  <c r="BF311" i="49"/>
  <c r="BF291" i="49"/>
  <c r="BF293" i="49" s="1"/>
  <c r="J221" i="53"/>
  <c r="K201" i="53"/>
  <c r="K203" i="53" s="1"/>
  <c r="AY185" i="49"/>
  <c r="BB185" i="51"/>
  <c r="CP185" i="53"/>
  <c r="DH185" i="49"/>
  <c r="BY185" i="53"/>
  <c r="DS185" i="51"/>
  <c r="DZ185" i="53"/>
  <c r="DY185" i="50"/>
  <c r="BA185" i="49"/>
  <c r="AY185" i="51"/>
  <c r="DS185" i="53"/>
  <c r="BK185" i="51"/>
  <c r="DP185" i="49"/>
  <c r="CS185" i="49"/>
  <c r="CK185" i="53"/>
  <c r="DP185" i="52"/>
  <c r="DC185" i="52"/>
  <c r="BK185" i="52"/>
  <c r="BZ185" i="52"/>
  <c r="CI185" i="52"/>
  <c r="AK185" i="49"/>
  <c r="O185" i="51"/>
  <c r="AA185" i="51"/>
  <c r="K185" i="49"/>
  <c r="V185" i="49"/>
  <c r="DI185" i="50"/>
  <c r="S185" i="53"/>
  <c r="DQ185" i="53"/>
  <c r="L185" i="53"/>
  <c r="AP185" i="49"/>
  <c r="AZ185" i="49"/>
  <c r="BQ185" i="50"/>
  <c r="AV185" i="49"/>
  <c r="BA185" i="53"/>
  <c r="CY185" i="50"/>
  <c r="AS185" i="53"/>
  <c r="BU185" i="53"/>
  <c r="CW185" i="51"/>
  <c r="DG185" i="49"/>
  <c r="BO185" i="53"/>
  <c r="CL185" i="51"/>
  <c r="DB185" i="50"/>
  <c r="EB185" i="51"/>
  <c r="CD185" i="50"/>
  <c r="CJ185" i="52"/>
  <c r="CQ185" i="52"/>
  <c r="BS185" i="52"/>
  <c r="AZ185" i="52"/>
  <c r="W185" i="49"/>
  <c r="AB185" i="51"/>
  <c r="AV185" i="51"/>
  <c r="AW185" i="52"/>
  <c r="DZ185" i="51"/>
  <c r="BH185" i="50"/>
  <c r="AS185" i="49"/>
  <c r="BE185" i="53"/>
  <c r="BE185" i="49"/>
  <c r="CL185" i="50"/>
  <c r="DV185" i="53"/>
  <c r="CQ185" i="53"/>
  <c r="BZ185" i="53"/>
  <c r="BQ185" i="49"/>
  <c r="BF185" i="52"/>
  <c r="DE185" i="52"/>
  <c r="DG185" i="53"/>
  <c r="DH185" i="52"/>
  <c r="BR185" i="52"/>
  <c r="M185" i="49"/>
  <c r="CV185" i="52"/>
  <c r="BH185" i="52"/>
  <c r="Q185" i="51"/>
  <c r="AI185" i="51"/>
  <c r="BL185" i="50"/>
  <c r="DT185" i="50"/>
  <c r="BC185" i="51"/>
  <c r="DY185" i="53"/>
  <c r="BM185" i="50"/>
  <c r="CG185" i="51"/>
  <c r="CG185" i="50"/>
  <c r="BC185" i="53"/>
  <c r="CM185" i="49"/>
  <c r="BR185" i="50"/>
  <c r="CW185" i="52"/>
  <c r="DD185" i="52"/>
  <c r="BI185" i="52"/>
  <c r="W185" i="53"/>
  <c r="R185" i="50"/>
  <c r="Y185" i="50"/>
  <c r="CP185" i="49"/>
  <c r="AW185" i="50"/>
  <c r="BX185" i="53"/>
  <c r="BF185" i="49"/>
  <c r="AN185" i="53"/>
  <c r="DA185" i="50"/>
  <c r="CC185" i="50"/>
  <c r="CJ185" i="50"/>
  <c r="BW185" i="53"/>
  <c r="CG185" i="53"/>
  <c r="DA185" i="51"/>
  <c r="CF185" i="50"/>
  <c r="BL185" i="53"/>
  <c r="CC185" i="51"/>
  <c r="DS185" i="52"/>
  <c r="CA185" i="50"/>
  <c r="AK185" i="53"/>
  <c r="X185" i="53"/>
  <c r="AD185" i="51"/>
  <c r="U185" i="53"/>
  <c r="AC185" i="49"/>
  <c r="BY185" i="52"/>
  <c r="CA185" i="52"/>
  <c r="DU185" i="51"/>
  <c r="AP185" i="53"/>
  <c r="AO185" i="49"/>
  <c r="DS185" i="49"/>
  <c r="BS185" i="51"/>
  <c r="DO185" i="49"/>
  <c r="DI185" i="51"/>
  <c r="BI185" i="50"/>
  <c r="CK185" i="51"/>
  <c r="CP185" i="50"/>
  <c r="CX185" i="53"/>
  <c r="AP185" i="51"/>
  <c r="U185" i="49"/>
  <c r="BX185" i="52"/>
  <c r="AN185" i="52"/>
  <c r="CR185" i="52"/>
  <c r="DO185" i="52"/>
  <c r="X185" i="49"/>
  <c r="AE185" i="52"/>
  <c r="M185" i="52"/>
  <c r="EA185" i="50"/>
  <c r="DU185" i="53"/>
  <c r="BX185" i="50"/>
  <c r="BK185" i="49"/>
  <c r="CM185" i="53"/>
  <c r="CU185" i="49"/>
  <c r="DG185" i="51"/>
  <c r="BK185" i="50"/>
  <c r="CV185" i="51"/>
  <c r="BY185" i="50"/>
  <c r="AT185" i="50"/>
  <c r="DM185" i="51"/>
  <c r="CS185" i="52"/>
  <c r="CU185" i="52"/>
  <c r="O185" i="53"/>
  <c r="X185" i="51"/>
  <c r="U185" i="51"/>
  <c r="Y185" i="49"/>
  <c r="AO185" i="50"/>
  <c r="AO185" i="51"/>
  <c r="BI185" i="49"/>
  <c r="BR185" i="49"/>
  <c r="DT185" i="51"/>
  <c r="BO185" i="49"/>
  <c r="BH185" i="49"/>
  <c r="BB185" i="53"/>
  <c r="BT185" i="50"/>
  <c r="AQ185" i="50"/>
  <c r="DW185" i="52"/>
  <c r="AI185" i="50"/>
  <c r="R185" i="51"/>
  <c r="Q185" i="52"/>
  <c r="AC185" i="50"/>
  <c r="K185" i="50"/>
  <c r="H239" i="50"/>
  <c r="F474" i="56"/>
  <c r="C22" i="56" s="1"/>
  <c r="H239" i="52"/>
  <c r="M221" i="53"/>
  <c r="J201" i="59"/>
  <c r="DV185" i="49"/>
  <c r="V185" i="51"/>
  <c r="DK201" i="51"/>
  <c r="DK203" i="51" s="1"/>
  <c r="DK221" i="51"/>
  <c r="DK201" i="53"/>
  <c r="DK203" i="53" s="1"/>
  <c r="DK221" i="53"/>
  <c r="CG201" i="51"/>
  <c r="CG203" i="51" s="1"/>
  <c r="CG221" i="51"/>
  <c r="BI201" i="53"/>
  <c r="BI203" i="53" s="1"/>
  <c r="BI221" i="53"/>
  <c r="AT201" i="49"/>
  <c r="AT203" i="49" s="1"/>
  <c r="AT221" i="49"/>
  <c r="BI201" i="51"/>
  <c r="BI203" i="51" s="1"/>
  <c r="BI221" i="51"/>
  <c r="Y201" i="51"/>
  <c r="Y203" i="51" s="1"/>
  <c r="Y221" i="51"/>
  <c r="V201" i="53"/>
  <c r="V203" i="53" s="1"/>
  <c r="V221" i="53"/>
  <c r="DY201" i="52"/>
  <c r="DY203" i="52" s="1"/>
  <c r="DY221" i="52"/>
  <c r="CY201" i="52"/>
  <c r="CY203" i="52" s="1"/>
  <c r="CY221" i="52"/>
  <c r="AA201" i="59"/>
  <c r="AA221" i="59"/>
  <c r="AE201" i="59"/>
  <c r="AE221" i="59"/>
  <c r="CO201" i="52"/>
  <c r="CO203" i="52" s="1"/>
  <c r="CO221" i="52"/>
  <c r="U201" i="52"/>
  <c r="U203" i="52" s="1"/>
  <c r="U221" i="52"/>
  <c r="X201" i="51"/>
  <c r="X203" i="51" s="1"/>
  <c r="X205" i="51" s="1"/>
  <c r="V466" i="56" s="1"/>
  <c r="X221" i="51"/>
  <c r="BL201" i="49"/>
  <c r="BL203" i="49" s="1"/>
  <c r="BL221" i="49"/>
  <c r="DD201" i="51"/>
  <c r="DD203" i="51" s="1"/>
  <c r="DD205" i="51" s="1"/>
  <c r="DB466" i="56" s="1"/>
  <c r="DD221" i="51"/>
  <c r="CU201" i="51"/>
  <c r="CU203" i="51" s="1"/>
  <c r="CU221" i="51"/>
  <c r="AD201" i="50"/>
  <c r="AD203" i="50" s="1"/>
  <c r="AD205" i="50" s="1"/>
  <c r="AB465" i="56" s="1"/>
  <c r="AD221" i="50"/>
  <c r="DA201" i="53"/>
  <c r="DA203" i="53" s="1"/>
  <c r="DA205" i="53" s="1"/>
  <c r="CY468" i="56" s="1"/>
  <c r="DA221" i="53"/>
  <c r="DR201" i="49"/>
  <c r="DR203" i="49" s="1"/>
  <c r="DR221" i="49"/>
  <c r="DR201" i="50"/>
  <c r="DR203" i="50" s="1"/>
  <c r="DR221" i="50"/>
  <c r="AC201" i="49"/>
  <c r="AC203" i="49" s="1"/>
  <c r="AC221" i="49"/>
  <c r="CL201" i="51"/>
  <c r="CL203" i="51" s="1"/>
  <c r="CL221" i="51"/>
  <c r="BU201" i="49"/>
  <c r="BU203" i="49" s="1"/>
  <c r="BU221" i="49"/>
  <c r="CX201" i="49"/>
  <c r="CX203" i="49" s="1"/>
  <c r="CX221" i="49"/>
  <c r="AQ201" i="53"/>
  <c r="AQ203" i="53" s="1"/>
  <c r="AQ221" i="53"/>
  <c r="DE201" i="50"/>
  <c r="DE203" i="50" s="1"/>
  <c r="DE221" i="50"/>
  <c r="BW201" i="51"/>
  <c r="BW203" i="51" s="1"/>
  <c r="BW221" i="51"/>
  <c r="DT201" i="51"/>
  <c r="DT203" i="51" s="1"/>
  <c r="DT221" i="51"/>
  <c r="CW201" i="50"/>
  <c r="CW203" i="50" s="1"/>
  <c r="CW221" i="50"/>
  <c r="CY201" i="49"/>
  <c r="CY203" i="49" s="1"/>
  <c r="CY221" i="49"/>
  <c r="BW201" i="53"/>
  <c r="BW203" i="53" s="1"/>
  <c r="BW221" i="53"/>
  <c r="AG201" i="50"/>
  <c r="AG203" i="50" s="1"/>
  <c r="AG221" i="50"/>
  <c r="BB201" i="50"/>
  <c r="BB203" i="50" s="1"/>
  <c r="BB221" i="50"/>
  <c r="CW201" i="49"/>
  <c r="CW203" i="49" s="1"/>
  <c r="CW221" i="49"/>
  <c r="CR201" i="51"/>
  <c r="CR203" i="51" s="1"/>
  <c r="CR221" i="51"/>
  <c r="Z201" i="49"/>
  <c r="Z203" i="49" s="1"/>
  <c r="Z221" i="49"/>
  <c r="BS201" i="51"/>
  <c r="BS203" i="51" s="1"/>
  <c r="BS221" i="51"/>
  <c r="BL201" i="50"/>
  <c r="BL203" i="50" s="1"/>
  <c r="BL221" i="50"/>
  <c r="BT201" i="50"/>
  <c r="BT203" i="50" s="1"/>
  <c r="BT221" i="50"/>
  <c r="BK201" i="50"/>
  <c r="BK203" i="50" s="1"/>
  <c r="BK221" i="50"/>
  <c r="DV201" i="53"/>
  <c r="DV203" i="53" s="1"/>
  <c r="DV221" i="53"/>
  <c r="CN201" i="49"/>
  <c r="CN203" i="49" s="1"/>
  <c r="CN221" i="49"/>
  <c r="BP201" i="51"/>
  <c r="BP203" i="51" s="1"/>
  <c r="BP221" i="51"/>
  <c r="CR201" i="50"/>
  <c r="CR203" i="50" s="1"/>
  <c r="CR221" i="50"/>
  <c r="CH201" i="49"/>
  <c r="CH203" i="49" s="1"/>
  <c r="CH221" i="49"/>
  <c r="W201" i="49"/>
  <c r="W203" i="49" s="1"/>
  <c r="W221" i="49"/>
  <c r="CP201" i="51"/>
  <c r="CP203" i="51" s="1"/>
  <c r="CP221" i="51"/>
  <c r="CP201" i="53"/>
  <c r="CP203" i="53" s="1"/>
  <c r="CP221" i="53"/>
  <c r="DE201" i="53"/>
  <c r="DE203" i="53" s="1"/>
  <c r="DE221" i="53"/>
  <c r="DK201" i="49"/>
  <c r="DK203" i="49" s="1"/>
  <c r="DK221" i="49"/>
  <c r="CC201" i="50"/>
  <c r="CC203" i="50" s="1"/>
  <c r="CC221" i="50"/>
  <c r="CZ201" i="49"/>
  <c r="CZ203" i="49" s="1"/>
  <c r="CZ221" i="49"/>
  <c r="DB201" i="51"/>
  <c r="DB203" i="51" s="1"/>
  <c r="DB221" i="51"/>
  <c r="AR201" i="49"/>
  <c r="AR203" i="49" s="1"/>
  <c r="AR221" i="49"/>
  <c r="BD201" i="50"/>
  <c r="BD203" i="50" s="1"/>
  <c r="BD221" i="50"/>
  <c r="CT201" i="50"/>
  <c r="CT203" i="50" s="1"/>
  <c r="CT221" i="50"/>
  <c r="DX201" i="53"/>
  <c r="DX203" i="53" s="1"/>
  <c r="DX221" i="53"/>
  <c r="BH201" i="50"/>
  <c r="BH203" i="50" s="1"/>
  <c r="BH221" i="50"/>
  <c r="BN201" i="49"/>
  <c r="BN203" i="49" s="1"/>
  <c r="BN221" i="49"/>
  <c r="AQ201" i="50"/>
  <c r="AQ203" i="50" s="1"/>
  <c r="AQ221" i="50"/>
  <c r="AQ201" i="51"/>
  <c r="AQ203" i="51" s="1"/>
  <c r="AQ221" i="51"/>
  <c r="CK201" i="49"/>
  <c r="CK203" i="49" s="1"/>
  <c r="CK221" i="49"/>
  <c r="AI201" i="53"/>
  <c r="AI203" i="53" s="1"/>
  <c r="AI221" i="53"/>
  <c r="CU201" i="53"/>
  <c r="CU203" i="53" s="1"/>
  <c r="CU221" i="53"/>
  <c r="DM201" i="50"/>
  <c r="DM203" i="50" s="1"/>
  <c r="DM221" i="50"/>
  <c r="AZ201" i="51"/>
  <c r="AZ203" i="51" s="1"/>
  <c r="AZ221" i="51"/>
  <c r="T201" i="59"/>
  <c r="T221" i="59"/>
  <c r="R201" i="53"/>
  <c r="R203" i="53" s="1"/>
  <c r="R221" i="53"/>
  <c r="AT201" i="52"/>
  <c r="AT203" i="52" s="1"/>
  <c r="AT221" i="52"/>
  <c r="CU201" i="52"/>
  <c r="CU203" i="52" s="1"/>
  <c r="CU221" i="52"/>
  <c r="AJ201" i="52"/>
  <c r="AJ203" i="52" s="1"/>
  <c r="AJ221" i="52"/>
  <c r="BN201" i="52"/>
  <c r="BN203" i="52" s="1"/>
  <c r="BN221" i="52"/>
  <c r="O201" i="59"/>
  <c r="O221" i="59"/>
  <c r="AZ201" i="52"/>
  <c r="AZ203" i="52" s="1"/>
  <c r="AZ221" i="52"/>
  <c r="CH201" i="52"/>
  <c r="CH203" i="52" s="1"/>
  <c r="CH221" i="52"/>
  <c r="DI201" i="52"/>
  <c r="DI203" i="52" s="1"/>
  <c r="DI221" i="52"/>
  <c r="CE201" i="52"/>
  <c r="CE203" i="52" s="1"/>
  <c r="CE221" i="52"/>
  <c r="CJ201" i="52"/>
  <c r="CJ203" i="52" s="1"/>
  <c r="CJ221" i="52"/>
  <c r="BL201" i="52"/>
  <c r="BL203" i="52" s="1"/>
  <c r="BL221" i="52"/>
  <c r="AE201" i="52"/>
  <c r="AE203" i="52" s="1"/>
  <c r="AE221" i="52"/>
  <c r="X201" i="52"/>
  <c r="X203" i="52" s="1"/>
  <c r="X221" i="52"/>
  <c r="AK201" i="52"/>
  <c r="AK203" i="52" s="1"/>
  <c r="AK221" i="52"/>
  <c r="BS201" i="52"/>
  <c r="BS203" i="52" s="1"/>
  <c r="BS221" i="52"/>
  <c r="R201" i="51"/>
  <c r="R203" i="51" s="1"/>
  <c r="R221" i="51"/>
  <c r="K201" i="59"/>
  <c r="K221" i="59"/>
  <c r="CC201" i="52"/>
  <c r="CC203" i="52" s="1"/>
  <c r="CC221" i="52"/>
  <c r="EB201" i="52"/>
  <c r="EB203" i="52" s="1"/>
  <c r="EB221" i="52"/>
  <c r="CZ201" i="50"/>
  <c r="CZ203" i="50" s="1"/>
  <c r="CZ221" i="50"/>
  <c r="DE201" i="51"/>
  <c r="DE203" i="51" s="1"/>
  <c r="DE221" i="51"/>
  <c r="CA201" i="50"/>
  <c r="CA203" i="50" s="1"/>
  <c r="CA221" i="50"/>
  <c r="AU201" i="49"/>
  <c r="AU203" i="49" s="1"/>
  <c r="AU221" i="49"/>
  <c r="BL201" i="51"/>
  <c r="BL203" i="51" s="1"/>
  <c r="BL221" i="51"/>
  <c r="CH201" i="50"/>
  <c r="CH203" i="50" s="1"/>
  <c r="CH221" i="50"/>
  <c r="AR201" i="53"/>
  <c r="AR203" i="53" s="1"/>
  <c r="AR221" i="53"/>
  <c r="DX201" i="51"/>
  <c r="DX203" i="51" s="1"/>
  <c r="DX221" i="51"/>
  <c r="CU201" i="50"/>
  <c r="CU203" i="50" s="1"/>
  <c r="CU221" i="50"/>
  <c r="CA201" i="52"/>
  <c r="CA203" i="52" s="1"/>
  <c r="CA221" i="52"/>
  <c r="P185" i="53"/>
  <c r="BC185" i="50"/>
  <c r="AK185" i="52"/>
  <c r="U201" i="51"/>
  <c r="U203" i="51" s="1"/>
  <c r="U221" i="51"/>
  <c r="DY201" i="49"/>
  <c r="DY203" i="49" s="1"/>
  <c r="DY221" i="49"/>
  <c r="DM201" i="51"/>
  <c r="DM203" i="51" s="1"/>
  <c r="DM221" i="51"/>
  <c r="CI201" i="51"/>
  <c r="CI203" i="51" s="1"/>
  <c r="CI221" i="51"/>
  <c r="BD201" i="53"/>
  <c r="BD203" i="53" s="1"/>
  <c r="BD221" i="53"/>
  <c r="DW201" i="53"/>
  <c r="DW203" i="53" s="1"/>
  <c r="DW221" i="53"/>
  <c r="DC201" i="50"/>
  <c r="DC203" i="50" s="1"/>
  <c r="DC221" i="50"/>
  <c r="CR201" i="49"/>
  <c r="CR203" i="49" s="1"/>
  <c r="CR221" i="49"/>
  <c r="BP201" i="49"/>
  <c r="BP203" i="49" s="1"/>
  <c r="BP221" i="49"/>
  <c r="AG201" i="49"/>
  <c r="AG203" i="49" s="1"/>
  <c r="AG221" i="49"/>
  <c r="EB201" i="51"/>
  <c r="EB203" i="51" s="1"/>
  <c r="EB221" i="51"/>
  <c r="BM201" i="51"/>
  <c r="BM203" i="51" s="1"/>
  <c r="BM221" i="51"/>
  <c r="CJ201" i="50"/>
  <c r="CJ203" i="50" s="1"/>
  <c r="CJ221" i="50"/>
  <c r="DS201" i="50"/>
  <c r="DS203" i="50" s="1"/>
  <c r="DS221" i="50"/>
  <c r="CQ201" i="51"/>
  <c r="CQ203" i="51" s="1"/>
  <c r="CQ221" i="51"/>
  <c r="CT201" i="51"/>
  <c r="CT203" i="51" s="1"/>
  <c r="CT221" i="51"/>
  <c r="DK201" i="50"/>
  <c r="DK203" i="50" s="1"/>
  <c r="DK221" i="50"/>
  <c r="DQ201" i="51"/>
  <c r="DQ203" i="51" s="1"/>
  <c r="DQ221" i="51"/>
  <c r="DR201" i="53"/>
  <c r="DR203" i="53" s="1"/>
  <c r="DR221" i="53"/>
  <c r="CE201" i="53"/>
  <c r="CE203" i="53" s="1"/>
  <c r="CE221" i="53"/>
  <c r="DP201" i="53"/>
  <c r="DP203" i="53" s="1"/>
  <c r="DP221" i="53"/>
  <c r="DP201" i="51"/>
  <c r="DP203" i="51" s="1"/>
  <c r="DP221" i="51"/>
  <c r="Q201" i="49"/>
  <c r="Q203" i="49" s="1"/>
  <c r="Q221" i="49"/>
  <c r="CI201" i="49"/>
  <c r="CI203" i="49" s="1"/>
  <c r="CI221" i="49"/>
  <c r="CF201" i="49"/>
  <c r="CF203" i="49" s="1"/>
  <c r="CF221" i="49"/>
  <c r="BU201" i="50"/>
  <c r="BU203" i="50" s="1"/>
  <c r="BU221" i="50"/>
  <c r="CS201" i="50"/>
  <c r="CS203" i="50" s="1"/>
  <c r="CS221" i="50"/>
  <c r="DN201" i="50"/>
  <c r="DN203" i="50" s="1"/>
  <c r="DN221" i="50"/>
  <c r="CI201" i="53"/>
  <c r="CI203" i="53" s="1"/>
  <c r="CI221" i="53"/>
  <c r="CO201" i="51"/>
  <c r="CO203" i="51" s="1"/>
  <c r="CO221" i="51"/>
  <c r="BW201" i="49"/>
  <c r="BW203" i="49" s="1"/>
  <c r="BW221" i="49"/>
  <c r="AP201" i="50"/>
  <c r="AP203" i="50" s="1"/>
  <c r="AP221" i="50"/>
  <c r="DI201" i="51"/>
  <c r="DI203" i="51" s="1"/>
  <c r="DI221" i="51"/>
  <c r="CB201" i="49"/>
  <c r="CB203" i="49" s="1"/>
  <c r="CB221" i="49"/>
  <c r="M201" i="50"/>
  <c r="M203" i="50" s="1"/>
  <c r="M221" i="50"/>
  <c r="CF201" i="53"/>
  <c r="CF203" i="53" s="1"/>
  <c r="CF221" i="53"/>
  <c r="BR201" i="51"/>
  <c r="BR203" i="51" s="1"/>
  <c r="BR221" i="51"/>
  <c r="BW201" i="50"/>
  <c r="BW203" i="50" s="1"/>
  <c r="BW221" i="50"/>
  <c r="T201" i="53"/>
  <c r="T203" i="53" s="1"/>
  <c r="T221" i="53"/>
  <c r="CM201" i="51"/>
  <c r="CM203" i="51" s="1"/>
  <c r="CM221" i="51"/>
  <c r="CN201" i="50"/>
  <c r="CN203" i="50" s="1"/>
  <c r="CN221" i="50"/>
  <c r="EA201" i="51"/>
  <c r="EA203" i="51" s="1"/>
  <c r="EA221" i="51"/>
  <c r="BV201" i="50"/>
  <c r="BV203" i="50" s="1"/>
  <c r="BV221" i="50"/>
  <c r="AM201" i="53"/>
  <c r="AM203" i="53" s="1"/>
  <c r="AM221" i="53"/>
  <c r="BB201" i="53"/>
  <c r="BB203" i="53" s="1"/>
  <c r="BB221" i="53"/>
  <c r="CV201" i="49"/>
  <c r="CV203" i="49" s="1"/>
  <c r="CV221" i="49"/>
  <c r="BA201" i="49"/>
  <c r="BA203" i="49" s="1"/>
  <c r="BA221" i="49"/>
  <c r="DW201" i="49"/>
  <c r="DW203" i="49" s="1"/>
  <c r="DW221" i="49"/>
  <c r="BK201" i="49"/>
  <c r="BK203" i="49" s="1"/>
  <c r="BK221" i="49"/>
  <c r="DJ201" i="51"/>
  <c r="DJ203" i="51" s="1"/>
  <c r="DJ221" i="51"/>
  <c r="CZ201" i="51"/>
  <c r="CZ203" i="51" s="1"/>
  <c r="CZ221" i="51"/>
  <c r="BV201" i="53"/>
  <c r="BV203" i="53" s="1"/>
  <c r="BV221" i="53"/>
  <c r="CT201" i="53"/>
  <c r="CT203" i="53" s="1"/>
  <c r="CT221" i="53"/>
  <c r="EA201" i="50"/>
  <c r="EA203" i="50" s="1"/>
  <c r="EA221" i="50"/>
  <c r="BP201" i="50"/>
  <c r="BP203" i="50" s="1"/>
  <c r="BP221" i="50"/>
  <c r="BE201" i="53"/>
  <c r="BE203" i="53" s="1"/>
  <c r="BE221" i="53"/>
  <c r="X201" i="59"/>
  <c r="X221" i="59"/>
  <c r="AC201" i="59"/>
  <c r="AC221" i="59"/>
  <c r="Y201" i="59"/>
  <c r="Y221" i="59"/>
  <c r="Z201" i="59"/>
  <c r="Z221" i="59"/>
  <c r="AO201" i="53"/>
  <c r="AO203" i="53" s="1"/>
  <c r="AO221" i="53"/>
  <c r="L201" i="52"/>
  <c r="L203" i="52" s="1"/>
  <c r="L221" i="52"/>
  <c r="AD201" i="52"/>
  <c r="AD203" i="52" s="1"/>
  <c r="AD221" i="52"/>
  <c r="BJ201" i="52"/>
  <c r="BJ203" i="52" s="1"/>
  <c r="BJ221" i="52"/>
  <c r="W201" i="52"/>
  <c r="W203" i="52" s="1"/>
  <c r="W221" i="52"/>
  <c r="DZ201" i="52"/>
  <c r="DZ203" i="52" s="1"/>
  <c r="DZ221" i="52"/>
  <c r="N201" i="59"/>
  <c r="N221" i="59"/>
  <c r="P201" i="52"/>
  <c r="P203" i="52" s="1"/>
  <c r="P221" i="52"/>
  <c r="AR201" i="52"/>
  <c r="AR203" i="52" s="1"/>
  <c r="AR221" i="52"/>
  <c r="CI201" i="52"/>
  <c r="CI203" i="52" s="1"/>
  <c r="CI221" i="52"/>
  <c r="BF201" i="52"/>
  <c r="BF203" i="52" s="1"/>
  <c r="BF221" i="52"/>
  <c r="CS201" i="52"/>
  <c r="CS203" i="52" s="1"/>
  <c r="CS221" i="52"/>
  <c r="DR201" i="52"/>
  <c r="DR203" i="52" s="1"/>
  <c r="DR221" i="52"/>
  <c r="AH201" i="52"/>
  <c r="AH203" i="52" s="1"/>
  <c r="AH221" i="52"/>
  <c r="BG201" i="52"/>
  <c r="BG203" i="52" s="1"/>
  <c r="BG221" i="52"/>
  <c r="CT201" i="52"/>
  <c r="CT203" i="52" s="1"/>
  <c r="CT221" i="52"/>
  <c r="AQ201" i="52"/>
  <c r="AQ203" i="52" s="1"/>
  <c r="AQ221" i="52"/>
  <c r="EB201" i="49"/>
  <c r="EB203" i="49" s="1"/>
  <c r="EB221" i="49"/>
  <c r="CP201" i="50"/>
  <c r="CP203" i="50" s="1"/>
  <c r="CP221" i="50"/>
  <c r="BT201" i="49"/>
  <c r="BT203" i="49" s="1"/>
  <c r="BT221" i="49"/>
  <c r="AU201" i="50"/>
  <c r="AU203" i="50" s="1"/>
  <c r="AU221" i="50"/>
  <c r="DE201" i="49"/>
  <c r="DE203" i="49" s="1"/>
  <c r="DE221" i="49"/>
  <c r="CX201" i="51"/>
  <c r="CX203" i="51" s="1"/>
  <c r="CX221" i="51"/>
  <c r="BA201" i="50"/>
  <c r="BA203" i="50" s="1"/>
  <c r="BA221" i="50"/>
  <c r="AI201" i="49"/>
  <c r="AI203" i="49" s="1"/>
  <c r="AI221" i="49"/>
  <c r="AF201" i="53"/>
  <c r="AF203" i="53" s="1"/>
  <c r="AF221" i="53"/>
  <c r="AG201" i="59"/>
  <c r="AG221" i="59"/>
  <c r="S201" i="59"/>
  <c r="S221" i="59"/>
  <c r="DA201" i="52"/>
  <c r="DA203" i="52" s="1"/>
  <c r="DA221" i="52"/>
  <c r="AV185" i="53"/>
  <c r="BH201" i="49"/>
  <c r="BH203" i="49" s="1"/>
  <c r="BH205" i="49" s="1"/>
  <c r="BF464" i="56" s="1"/>
  <c r="BH221" i="49"/>
  <c r="DU201" i="49"/>
  <c r="DU203" i="49" s="1"/>
  <c r="DU221" i="49"/>
  <c r="BB201" i="51"/>
  <c r="BB203" i="51" s="1"/>
  <c r="BB221" i="51"/>
  <c r="AW201" i="49"/>
  <c r="AW203" i="49" s="1"/>
  <c r="AW221" i="49"/>
  <c r="EB201" i="50"/>
  <c r="EB203" i="50" s="1"/>
  <c r="EB221" i="50"/>
  <c r="AY201" i="53"/>
  <c r="AY203" i="53" s="1"/>
  <c r="AY221" i="53"/>
  <c r="DV201" i="50"/>
  <c r="DV203" i="50" s="1"/>
  <c r="DV205" i="50" s="1"/>
  <c r="DT465" i="56" s="1"/>
  <c r="DV221" i="50"/>
  <c r="BG201" i="49"/>
  <c r="BG203" i="49" s="1"/>
  <c r="BG221" i="49"/>
  <c r="CS201" i="49"/>
  <c r="CS203" i="49" s="1"/>
  <c r="CS221" i="49"/>
  <c r="R201" i="49"/>
  <c r="R203" i="49" s="1"/>
  <c r="R221" i="49"/>
  <c r="AI201" i="51"/>
  <c r="AI203" i="51" s="1"/>
  <c r="AI221" i="51"/>
  <c r="CK201" i="51"/>
  <c r="CK203" i="51" s="1"/>
  <c r="CK221" i="51"/>
  <c r="BR201" i="50"/>
  <c r="BR203" i="50" s="1"/>
  <c r="BR221" i="50"/>
  <c r="BG201" i="53"/>
  <c r="BG203" i="53" s="1"/>
  <c r="BG221" i="53"/>
  <c r="AP201" i="53"/>
  <c r="AP203" i="53" s="1"/>
  <c r="AP221" i="53"/>
  <c r="DC201" i="49"/>
  <c r="DC203" i="49" s="1"/>
  <c r="DC221" i="49"/>
  <c r="L201" i="53"/>
  <c r="L203" i="53" s="1"/>
  <c r="L221" i="53"/>
  <c r="AO201" i="50"/>
  <c r="AO203" i="50" s="1"/>
  <c r="AO221" i="50"/>
  <c r="BV201" i="49"/>
  <c r="BV203" i="49" s="1"/>
  <c r="BV221" i="49"/>
  <c r="AX201" i="49"/>
  <c r="AX203" i="49" s="1"/>
  <c r="AX221" i="49"/>
  <c r="BC201" i="50"/>
  <c r="BC203" i="50" s="1"/>
  <c r="BC221" i="50"/>
  <c r="CB201" i="53"/>
  <c r="CB203" i="53" s="1"/>
  <c r="CB221" i="53"/>
  <c r="CI201" i="50"/>
  <c r="CI203" i="50" s="1"/>
  <c r="CI221" i="50"/>
  <c r="BZ201" i="50"/>
  <c r="BZ203" i="50" s="1"/>
  <c r="BZ221" i="50"/>
  <c r="AQ201" i="49"/>
  <c r="AQ203" i="49" s="1"/>
  <c r="AQ221" i="49"/>
  <c r="DW201" i="51"/>
  <c r="DW203" i="51" s="1"/>
  <c r="DW221" i="51"/>
  <c r="BF201" i="51"/>
  <c r="BF203" i="51" s="1"/>
  <c r="BF221" i="51"/>
  <c r="AD201" i="51"/>
  <c r="AD203" i="51" s="1"/>
  <c r="AD221" i="51"/>
  <c r="AD201" i="53"/>
  <c r="AD203" i="53" s="1"/>
  <c r="AD221" i="53"/>
  <c r="AS201" i="53"/>
  <c r="AS203" i="53" s="1"/>
  <c r="AS221" i="53"/>
  <c r="DF201" i="49"/>
  <c r="DF203" i="49" s="1"/>
  <c r="DF221" i="49"/>
  <c r="L201" i="49"/>
  <c r="L203" i="49" s="1"/>
  <c r="L221" i="49"/>
  <c r="T201" i="51"/>
  <c r="T203" i="51" s="1"/>
  <c r="T221" i="51"/>
  <c r="BO201" i="49"/>
  <c r="BO203" i="49" s="1"/>
  <c r="BO221" i="49"/>
  <c r="DZ201" i="51"/>
  <c r="DZ203" i="51" s="1"/>
  <c r="DZ221" i="51"/>
  <c r="BU201" i="53"/>
  <c r="BU203" i="53" s="1"/>
  <c r="BU221" i="53"/>
  <c r="CS201" i="53"/>
  <c r="CS203" i="53" s="1"/>
  <c r="CS221" i="53"/>
  <c r="DZ201" i="50"/>
  <c r="DZ203" i="50" s="1"/>
  <c r="DZ221" i="50"/>
  <c r="AC201" i="51"/>
  <c r="AC203" i="51" s="1"/>
  <c r="AC221" i="51"/>
  <c r="DD201" i="50"/>
  <c r="DD203" i="50" s="1"/>
  <c r="DD221" i="50"/>
  <c r="CJ201" i="49"/>
  <c r="CJ203" i="49" s="1"/>
  <c r="CJ221" i="49"/>
  <c r="P201" i="50"/>
  <c r="P203" i="50" s="1"/>
  <c r="P221" i="50"/>
  <c r="AH201" i="49"/>
  <c r="AH203" i="49" s="1"/>
  <c r="AH221" i="49"/>
  <c r="DL201" i="51"/>
  <c r="DL203" i="51" s="1"/>
  <c r="DL221" i="51"/>
  <c r="BR201" i="53"/>
  <c r="BR203" i="53" s="1"/>
  <c r="BR221" i="53"/>
  <c r="CX201" i="53"/>
  <c r="CX203" i="53" s="1"/>
  <c r="CX221" i="53"/>
  <c r="BO201" i="50"/>
  <c r="BO203" i="50" s="1"/>
  <c r="BO221" i="50"/>
  <c r="AG201" i="51"/>
  <c r="AG203" i="51" s="1"/>
  <c r="AG221" i="51"/>
  <c r="DC201" i="51"/>
  <c r="DC203" i="51" s="1"/>
  <c r="DC221" i="51"/>
  <c r="BD201" i="49"/>
  <c r="BD203" i="49" s="1"/>
  <c r="BD221" i="49"/>
  <c r="CJ201" i="51"/>
  <c r="CJ203" i="51" s="1"/>
  <c r="CJ221" i="51"/>
  <c r="P201" i="49"/>
  <c r="P203" i="49" s="1"/>
  <c r="P221" i="49"/>
  <c r="CY201" i="50"/>
  <c r="CY203" i="50" s="1"/>
  <c r="CY221" i="50"/>
  <c r="AI201" i="50"/>
  <c r="AI203" i="50" s="1"/>
  <c r="AI221" i="50"/>
  <c r="BF201" i="50"/>
  <c r="BF203" i="50" s="1"/>
  <c r="BF221" i="50"/>
  <c r="AX201" i="53"/>
  <c r="AX203" i="53" s="1"/>
  <c r="AX221" i="53"/>
  <c r="CD201" i="51"/>
  <c r="CD203" i="51" s="1"/>
  <c r="CD221" i="51"/>
  <c r="BH201" i="53"/>
  <c r="BH203" i="53" s="1"/>
  <c r="BH221" i="53"/>
  <c r="CK201" i="53"/>
  <c r="CK203" i="53" s="1"/>
  <c r="CK221" i="53"/>
  <c r="AF201" i="59"/>
  <c r="AF221" i="59"/>
  <c r="V201" i="51"/>
  <c r="V203" i="51" s="1"/>
  <c r="V221" i="51"/>
  <c r="DQ201" i="53"/>
  <c r="DQ203" i="53" s="1"/>
  <c r="DQ221" i="53"/>
  <c r="AH201" i="59"/>
  <c r="AH221" i="59"/>
  <c r="AA201" i="51"/>
  <c r="AA203" i="51" s="1"/>
  <c r="AA221" i="51"/>
  <c r="DC201" i="52"/>
  <c r="DC203" i="52" s="1"/>
  <c r="DC221" i="52"/>
  <c r="DM201" i="52"/>
  <c r="DM203" i="52" s="1"/>
  <c r="DM221" i="52"/>
  <c r="CX201" i="52"/>
  <c r="CX203" i="52" s="1"/>
  <c r="CX221" i="52"/>
  <c r="CD201" i="52"/>
  <c r="CD203" i="52" s="1"/>
  <c r="CD221" i="52"/>
  <c r="CP201" i="52"/>
  <c r="CP203" i="52" s="1"/>
  <c r="CP221" i="52"/>
  <c r="CQ201" i="52"/>
  <c r="CQ203" i="52" s="1"/>
  <c r="CQ221" i="52"/>
  <c r="DQ201" i="52"/>
  <c r="DQ203" i="52" s="1"/>
  <c r="DQ221" i="52"/>
  <c r="AN201" i="52"/>
  <c r="AN203" i="52" s="1"/>
  <c r="AN221" i="52"/>
  <c r="BP201" i="52"/>
  <c r="BP203" i="52" s="1"/>
  <c r="BP221" i="52"/>
  <c r="EA201" i="52"/>
  <c r="EA203" i="52" s="1"/>
  <c r="EA221" i="52"/>
  <c r="AU201" i="52"/>
  <c r="AU203" i="52" s="1"/>
  <c r="AU221" i="52"/>
  <c r="BB201" i="52"/>
  <c r="BB203" i="52" s="1"/>
  <c r="BB221" i="52"/>
  <c r="CN201" i="52"/>
  <c r="CN203" i="52" s="1"/>
  <c r="CN221" i="52"/>
  <c r="DN201" i="52"/>
  <c r="DN203" i="52" s="1"/>
  <c r="DN221" i="52"/>
  <c r="K201" i="49"/>
  <c r="K203" i="49" s="1"/>
  <c r="K221" i="49"/>
  <c r="BK201" i="53"/>
  <c r="BK203" i="53" s="1"/>
  <c r="BK221" i="53"/>
  <c r="CV201" i="52"/>
  <c r="CV203" i="52" s="1"/>
  <c r="CV221" i="52"/>
  <c r="CD201" i="53"/>
  <c r="CD203" i="53" s="1"/>
  <c r="CD221" i="53"/>
  <c r="BJ201" i="51"/>
  <c r="BJ203" i="51" s="1"/>
  <c r="BJ221" i="51"/>
  <c r="N201" i="50"/>
  <c r="N203" i="50" s="1"/>
  <c r="N221" i="50"/>
  <c r="BB201" i="49"/>
  <c r="BB203" i="49" s="1"/>
  <c r="BB221" i="49"/>
  <c r="AN201" i="51"/>
  <c r="AN203" i="51" s="1"/>
  <c r="AN221" i="51"/>
  <c r="AT201" i="51"/>
  <c r="AT203" i="51" s="1"/>
  <c r="AT221" i="51"/>
  <c r="U201" i="50"/>
  <c r="U203" i="50" s="1"/>
  <c r="U221" i="50"/>
  <c r="P201" i="51"/>
  <c r="P203" i="51" s="1"/>
  <c r="P221" i="51"/>
  <c r="M201" i="51"/>
  <c r="M203" i="51" s="1"/>
  <c r="M221" i="51"/>
  <c r="BJ201" i="50"/>
  <c r="BJ203" i="50" s="1"/>
  <c r="BJ221" i="50"/>
  <c r="DT201" i="52"/>
  <c r="DT203" i="52" s="1"/>
  <c r="DT221" i="52"/>
  <c r="DX201" i="52"/>
  <c r="DX203" i="52" s="1"/>
  <c r="DX221" i="52"/>
  <c r="DF185" i="50"/>
  <c r="DD185" i="49"/>
  <c r="CH201" i="51"/>
  <c r="CH203" i="51" s="1"/>
  <c r="CH221" i="51"/>
  <c r="CS201" i="51"/>
  <c r="CS203" i="51" s="1"/>
  <c r="CS221" i="51"/>
  <c r="AM201" i="50"/>
  <c r="AM203" i="50" s="1"/>
  <c r="AM221" i="50"/>
  <c r="CG201" i="49"/>
  <c r="CG203" i="49" s="1"/>
  <c r="CG221" i="49"/>
  <c r="AB201" i="50"/>
  <c r="AB203" i="50" s="1"/>
  <c r="AB221" i="50"/>
  <c r="Z201" i="53"/>
  <c r="Z203" i="53" s="1"/>
  <c r="Z221" i="53"/>
  <c r="AZ201" i="53"/>
  <c r="AZ203" i="53" s="1"/>
  <c r="AZ221" i="53"/>
  <c r="CD201" i="49"/>
  <c r="CD203" i="49" s="1"/>
  <c r="CD221" i="49"/>
  <c r="AB201" i="51"/>
  <c r="AB203" i="51" s="1"/>
  <c r="AB221" i="51"/>
  <c r="CA201" i="49"/>
  <c r="CA203" i="49" s="1"/>
  <c r="CA221" i="49"/>
  <c r="DN201" i="51"/>
  <c r="DN203" i="51" s="1"/>
  <c r="DN221" i="51"/>
  <c r="BQ201" i="49"/>
  <c r="BQ203" i="49" s="1"/>
  <c r="BQ221" i="49"/>
  <c r="DL201" i="53"/>
  <c r="DL203" i="53" s="1"/>
  <c r="DL221" i="53"/>
  <c r="BX201" i="53"/>
  <c r="BX203" i="53" s="1"/>
  <c r="BX221" i="53"/>
  <c r="AN201" i="50"/>
  <c r="AN203" i="50" s="1"/>
  <c r="AN221" i="50"/>
  <c r="Y201" i="49"/>
  <c r="Y203" i="49" s="1"/>
  <c r="Y221" i="49"/>
  <c r="AN201" i="49"/>
  <c r="AN203" i="49" s="1"/>
  <c r="AN221" i="49"/>
  <c r="M201" i="49"/>
  <c r="M203" i="49" s="1"/>
  <c r="M221" i="49"/>
  <c r="BD201" i="51"/>
  <c r="BD203" i="51" s="1"/>
  <c r="BD221" i="51"/>
  <c r="DG201" i="49"/>
  <c r="DG203" i="49" s="1"/>
  <c r="DG221" i="49"/>
  <c r="Z201" i="50"/>
  <c r="Z203" i="50" s="1"/>
  <c r="Z221" i="50"/>
  <c r="AC201" i="53"/>
  <c r="AC203" i="53" s="1"/>
  <c r="AC221" i="53"/>
  <c r="DY201" i="50"/>
  <c r="DY203" i="50" s="1"/>
  <c r="DY221" i="50"/>
  <c r="P201" i="53"/>
  <c r="P203" i="53" s="1"/>
  <c r="P221" i="53"/>
  <c r="BG201" i="51"/>
  <c r="BG203" i="51" s="1"/>
  <c r="BG221" i="51"/>
  <c r="AT201" i="50"/>
  <c r="AT203" i="50" s="1"/>
  <c r="AT221" i="50"/>
  <c r="BX201" i="49"/>
  <c r="BX203" i="49" s="1"/>
  <c r="BX221" i="49"/>
  <c r="CV201" i="50"/>
  <c r="CV203" i="50" s="1"/>
  <c r="CV221" i="50"/>
  <c r="CZ201" i="53"/>
  <c r="CZ203" i="53" s="1"/>
  <c r="CZ221" i="53"/>
  <c r="DU201" i="51"/>
  <c r="DU203" i="51" s="1"/>
  <c r="DU221" i="51"/>
  <c r="BU201" i="51"/>
  <c r="BU203" i="51" s="1"/>
  <c r="BU221" i="51"/>
  <c r="BC201" i="49"/>
  <c r="BC203" i="49" s="1"/>
  <c r="BC221" i="49"/>
  <c r="AP201" i="51"/>
  <c r="AP203" i="51" s="1"/>
  <c r="AP221" i="51"/>
  <c r="DS201" i="51"/>
  <c r="DS203" i="51" s="1"/>
  <c r="DS221" i="51"/>
  <c r="L201" i="50"/>
  <c r="L203" i="50" s="1"/>
  <c r="L221" i="50"/>
  <c r="CQ201" i="53"/>
  <c r="CQ203" i="53" s="1"/>
  <c r="CQ221" i="53"/>
  <c r="DO201" i="53"/>
  <c r="DO203" i="53" s="1"/>
  <c r="DO221" i="53"/>
  <c r="AW201" i="53"/>
  <c r="AW203" i="53" s="1"/>
  <c r="AW221" i="53"/>
  <c r="CO201" i="50"/>
  <c r="CO203" i="50" s="1"/>
  <c r="CO221" i="50"/>
  <c r="BF201" i="49"/>
  <c r="BF203" i="49" s="1"/>
  <c r="BF221" i="49"/>
  <c r="DN201" i="49"/>
  <c r="DN203" i="49" s="1"/>
  <c r="DN221" i="49"/>
  <c r="DB201" i="50"/>
  <c r="DB203" i="50" s="1"/>
  <c r="DB221" i="50"/>
  <c r="CQ201" i="49"/>
  <c r="CQ203" i="49" s="1"/>
  <c r="CQ221" i="49"/>
  <c r="DH201" i="49"/>
  <c r="DH203" i="49" s="1"/>
  <c r="DH221" i="49"/>
  <c r="AM201" i="51"/>
  <c r="AM203" i="51" s="1"/>
  <c r="AM221" i="51"/>
  <c r="BT201" i="53"/>
  <c r="BT203" i="53" s="1"/>
  <c r="BT221" i="53"/>
  <c r="DI201" i="53"/>
  <c r="DI203" i="53" s="1"/>
  <c r="DI221" i="53"/>
  <c r="AL201" i="49"/>
  <c r="AL203" i="49" s="1"/>
  <c r="AL221" i="49"/>
  <c r="BY201" i="51"/>
  <c r="BY203" i="51" s="1"/>
  <c r="BY221" i="51"/>
  <c r="DQ201" i="49"/>
  <c r="DQ203" i="49" s="1"/>
  <c r="DQ221" i="49"/>
  <c r="AS201" i="51"/>
  <c r="AS203" i="51" s="1"/>
  <c r="AS221" i="51"/>
  <c r="CC201" i="49"/>
  <c r="CC203" i="49" s="1"/>
  <c r="CC221" i="49"/>
  <c r="K201" i="50"/>
  <c r="K203" i="50" s="1"/>
  <c r="K221" i="50"/>
  <c r="CC201" i="53"/>
  <c r="CC203" i="53" s="1"/>
  <c r="CC221" i="53"/>
  <c r="AV201" i="53"/>
  <c r="AV203" i="53" s="1"/>
  <c r="AV221" i="53"/>
  <c r="BC201" i="51"/>
  <c r="BC203" i="51" s="1"/>
  <c r="BC221" i="51"/>
  <c r="AK201" i="53"/>
  <c r="AK203" i="53" s="1"/>
  <c r="AK221" i="53"/>
  <c r="Q201" i="51"/>
  <c r="Q203" i="51" s="1"/>
  <c r="Q221" i="51"/>
  <c r="CA201" i="53"/>
  <c r="CA203" i="53" s="1"/>
  <c r="CA221" i="53"/>
  <c r="AS201" i="50"/>
  <c r="AS203" i="50" s="1"/>
  <c r="AS221" i="50"/>
  <c r="Q201" i="53"/>
  <c r="Q203" i="53" s="1"/>
  <c r="Q221" i="53"/>
  <c r="BC201" i="52"/>
  <c r="BC203" i="52" s="1"/>
  <c r="BC221" i="52"/>
  <c r="R201" i="52"/>
  <c r="R203" i="52" s="1"/>
  <c r="R221" i="52"/>
  <c r="S201" i="51"/>
  <c r="S203" i="51" s="1"/>
  <c r="S221" i="51"/>
  <c r="BH201" i="52"/>
  <c r="BH203" i="52" s="1"/>
  <c r="BH221" i="52"/>
  <c r="CF201" i="52"/>
  <c r="CF203" i="52" s="1"/>
  <c r="CF221" i="52"/>
  <c r="S201" i="52"/>
  <c r="S203" i="52" s="1"/>
  <c r="S221" i="52"/>
  <c r="AS201" i="52"/>
  <c r="AS203" i="52" s="1"/>
  <c r="AS221" i="52"/>
  <c r="AG201" i="52"/>
  <c r="AG203" i="52" s="1"/>
  <c r="AG221" i="52"/>
  <c r="AX201" i="52"/>
  <c r="AX203" i="52" s="1"/>
  <c r="AX221" i="52"/>
  <c r="BV201" i="52"/>
  <c r="BV203" i="52" s="1"/>
  <c r="BV221" i="52"/>
  <c r="AP201" i="52"/>
  <c r="AP203" i="52" s="1"/>
  <c r="AP221" i="52"/>
  <c r="K201" i="52"/>
  <c r="K203" i="52" s="1"/>
  <c r="K221" i="52"/>
  <c r="DB201" i="52"/>
  <c r="DB203" i="52" s="1"/>
  <c r="DB221" i="52"/>
  <c r="BW201" i="52"/>
  <c r="BW203" i="52" s="1"/>
  <c r="BW221" i="52"/>
  <c r="BQ201" i="52"/>
  <c r="BQ203" i="52" s="1"/>
  <c r="BQ221" i="52"/>
  <c r="CW201" i="52"/>
  <c r="CW203" i="52" s="1"/>
  <c r="CW221" i="52"/>
  <c r="DS201" i="52"/>
  <c r="DS203" i="52" s="1"/>
  <c r="DS221" i="52"/>
  <c r="L201" i="59"/>
  <c r="L221" i="59"/>
  <c r="BA201" i="52"/>
  <c r="BA203" i="52" s="1"/>
  <c r="BA221" i="52"/>
  <c r="AR201" i="51"/>
  <c r="AR203" i="51" s="1"/>
  <c r="AR221" i="51"/>
  <c r="AF201" i="49"/>
  <c r="AF203" i="49" s="1"/>
  <c r="AF221" i="49"/>
  <c r="X201" i="50"/>
  <c r="X203" i="50" s="1"/>
  <c r="X221" i="50"/>
  <c r="DB201" i="53"/>
  <c r="DB203" i="53" s="1"/>
  <c r="DB221" i="53"/>
  <c r="DS201" i="53"/>
  <c r="DS203" i="53" s="1"/>
  <c r="DS221" i="53"/>
  <c r="O201" i="49"/>
  <c r="O203" i="49" s="1"/>
  <c r="O221" i="49"/>
  <c r="CB201" i="50"/>
  <c r="CB203" i="50" s="1"/>
  <c r="CB221" i="50"/>
  <c r="CE201" i="51"/>
  <c r="CE203" i="51" s="1"/>
  <c r="CE221" i="51"/>
  <c r="AB201" i="49"/>
  <c r="AB203" i="49" s="1"/>
  <c r="AB221" i="49"/>
  <c r="AE201" i="49"/>
  <c r="AE203" i="49" s="1"/>
  <c r="AE221" i="49"/>
  <c r="DE201" i="52"/>
  <c r="DE203" i="52" s="1"/>
  <c r="DE221" i="52"/>
  <c r="CR201" i="52"/>
  <c r="CR203" i="52" s="1"/>
  <c r="CR221" i="52"/>
  <c r="CM201" i="52"/>
  <c r="CM203" i="52" s="1"/>
  <c r="CM221" i="52"/>
  <c r="DT185" i="53"/>
  <c r="S201" i="50"/>
  <c r="S203" i="50" s="1"/>
  <c r="S221" i="50"/>
  <c r="DO201" i="51"/>
  <c r="DO203" i="51" s="1"/>
  <c r="DO221" i="51"/>
  <c r="DJ201" i="50"/>
  <c r="DJ203" i="50" s="1"/>
  <c r="DJ221" i="50"/>
  <c r="BX201" i="51"/>
  <c r="BX203" i="51" s="1"/>
  <c r="BX221" i="51"/>
  <c r="Y201" i="50"/>
  <c r="Y203" i="50" s="1"/>
  <c r="Y221" i="50"/>
  <c r="DT201" i="53"/>
  <c r="DT203" i="53" s="1"/>
  <c r="DT221" i="53"/>
  <c r="BA201" i="53"/>
  <c r="BA203" i="53" s="1"/>
  <c r="BA221" i="53"/>
  <c r="CL201" i="49"/>
  <c r="CL203" i="49" s="1"/>
  <c r="CL221" i="49"/>
  <c r="AE201" i="51"/>
  <c r="AE203" i="51" s="1"/>
  <c r="AE221" i="51"/>
  <c r="AH201" i="51"/>
  <c r="AH203" i="51" s="1"/>
  <c r="AH221" i="51"/>
  <c r="AK201" i="50"/>
  <c r="AK203" i="50" s="1"/>
  <c r="AK221" i="50"/>
  <c r="CP201" i="49"/>
  <c r="CP203" i="49" s="1"/>
  <c r="CP221" i="49"/>
  <c r="BF201" i="53"/>
  <c r="BF203" i="53" s="1"/>
  <c r="BF221" i="53"/>
  <c r="CL201" i="53"/>
  <c r="CL203" i="53" s="1"/>
  <c r="CL221" i="53"/>
  <c r="BM201" i="50"/>
  <c r="BM203" i="50" s="1"/>
  <c r="BM221" i="50"/>
  <c r="DI201" i="49"/>
  <c r="DI203" i="49" s="1"/>
  <c r="DI221" i="49"/>
  <c r="DA201" i="49"/>
  <c r="DA203" i="49" s="1"/>
  <c r="DA221" i="49"/>
  <c r="BZ201" i="49"/>
  <c r="BZ203" i="49" s="1"/>
  <c r="BZ221" i="49"/>
  <c r="DV201" i="51"/>
  <c r="DV203" i="51" s="1"/>
  <c r="DV221" i="51"/>
  <c r="DY201" i="51"/>
  <c r="DY203" i="51" s="1"/>
  <c r="DY221" i="51"/>
  <c r="CJ201" i="53"/>
  <c r="CJ203" i="53" s="1"/>
  <c r="CJ221" i="53"/>
  <c r="AA201" i="53"/>
  <c r="AA203" i="53" s="1"/>
  <c r="AA221" i="53"/>
  <c r="X201" i="53"/>
  <c r="X203" i="53" s="1"/>
  <c r="X221" i="53"/>
  <c r="DH201" i="53"/>
  <c r="DH203" i="53" s="1"/>
  <c r="DH221" i="53"/>
  <c r="DJ201" i="49"/>
  <c r="DJ203" i="49" s="1"/>
  <c r="DJ221" i="49"/>
  <c r="AK201" i="51"/>
  <c r="AK203" i="51" s="1"/>
  <c r="AK221" i="51"/>
  <c r="AO201" i="49"/>
  <c r="AO203" i="49" s="1"/>
  <c r="AO221" i="49"/>
  <c r="U201" i="49"/>
  <c r="U203" i="49" s="1"/>
  <c r="U221" i="49"/>
  <c r="CL201" i="50"/>
  <c r="CL203" i="50" s="1"/>
  <c r="CL221" i="50"/>
  <c r="CO201" i="53"/>
  <c r="CO203" i="53" s="1"/>
  <c r="CO221" i="53"/>
  <c r="AJ201" i="50"/>
  <c r="AJ203" i="50" s="1"/>
  <c r="AJ221" i="50"/>
  <c r="AR201" i="50"/>
  <c r="AR203" i="50" s="1"/>
  <c r="AR221" i="50"/>
  <c r="T201" i="49"/>
  <c r="T203" i="49" s="1"/>
  <c r="T221" i="49"/>
  <c r="T201" i="50"/>
  <c r="T203" i="50" s="1"/>
  <c r="T221" i="50"/>
  <c r="DR201" i="51"/>
  <c r="DR203" i="51" s="1"/>
  <c r="DR221" i="51"/>
  <c r="J201" i="50"/>
  <c r="J203" i="50" s="1"/>
  <c r="J221" i="50"/>
  <c r="BX201" i="50"/>
  <c r="BX203" i="50" s="1"/>
  <c r="BX221" i="50"/>
  <c r="DH201" i="50"/>
  <c r="DH203" i="50" s="1"/>
  <c r="DH221" i="50"/>
  <c r="BS201" i="53"/>
  <c r="BS203" i="53" s="1"/>
  <c r="BS221" i="53"/>
  <c r="DT201" i="49"/>
  <c r="DT203" i="49" s="1"/>
  <c r="DT221" i="49"/>
  <c r="DO201" i="49"/>
  <c r="DO203" i="49" s="1"/>
  <c r="DO221" i="49"/>
  <c r="CC201" i="51"/>
  <c r="CC203" i="51" s="1"/>
  <c r="CC221" i="51"/>
  <c r="BR201" i="49"/>
  <c r="BR203" i="49" s="1"/>
  <c r="BR221" i="49"/>
  <c r="AX201" i="51"/>
  <c r="AX203" i="51" s="1"/>
  <c r="AX221" i="51"/>
  <c r="AZ201" i="49"/>
  <c r="AZ203" i="49" s="1"/>
  <c r="AZ221" i="49"/>
  <c r="BY201" i="50"/>
  <c r="BY203" i="50" s="1"/>
  <c r="BY221" i="50"/>
  <c r="AH201" i="53"/>
  <c r="AH203" i="53" s="1"/>
  <c r="AH221" i="53"/>
  <c r="BN201" i="53"/>
  <c r="BN203" i="53" s="1"/>
  <c r="BN221" i="53"/>
  <c r="AX201" i="50"/>
  <c r="AX203" i="50" s="1"/>
  <c r="AX221" i="50"/>
  <c r="AF201" i="50"/>
  <c r="AF203" i="50" s="1"/>
  <c r="AF221" i="50"/>
  <c r="CN201" i="51"/>
  <c r="CN203" i="51" s="1"/>
  <c r="CN221" i="51"/>
  <c r="DL201" i="50"/>
  <c r="DL203" i="50" s="1"/>
  <c r="DL221" i="50"/>
  <c r="AJ201" i="51"/>
  <c r="AJ203" i="51" s="1"/>
  <c r="AJ221" i="51"/>
  <c r="CM201" i="53"/>
  <c r="CM203" i="53" s="1"/>
  <c r="CM221" i="53"/>
  <c r="CY201" i="53"/>
  <c r="CY203" i="53" s="1"/>
  <c r="CY221" i="53"/>
  <c r="DN201" i="53"/>
  <c r="DN203" i="53" s="1"/>
  <c r="DN221" i="53"/>
  <c r="DZ201" i="53"/>
  <c r="DZ203" i="53" s="1"/>
  <c r="DZ221" i="53"/>
  <c r="DH201" i="51"/>
  <c r="DH203" i="51" s="1"/>
  <c r="DH221" i="51"/>
  <c r="CV201" i="53"/>
  <c r="CV203" i="53" s="1"/>
  <c r="CV221" i="53"/>
  <c r="O201" i="51"/>
  <c r="O203" i="51" s="1"/>
  <c r="O221" i="51"/>
  <c r="DG201" i="53"/>
  <c r="DG203" i="53" s="1"/>
  <c r="DG221" i="53"/>
  <c r="DJ201" i="53"/>
  <c r="DJ203" i="53" s="1"/>
  <c r="DJ221" i="53"/>
  <c r="DT201" i="50"/>
  <c r="DT203" i="50" s="1"/>
  <c r="DT221" i="50"/>
  <c r="N201" i="51"/>
  <c r="N203" i="51" s="1"/>
  <c r="N221" i="51"/>
  <c r="AL201" i="52"/>
  <c r="AL203" i="52" s="1"/>
  <c r="AL221" i="52"/>
  <c r="N201" i="52"/>
  <c r="N203" i="52" s="1"/>
  <c r="N221" i="52"/>
  <c r="AF201" i="52"/>
  <c r="AF203" i="52" s="1"/>
  <c r="AF221" i="52"/>
  <c r="BZ201" i="52"/>
  <c r="BZ203" i="52" s="1"/>
  <c r="BZ221" i="52"/>
  <c r="AW201" i="52"/>
  <c r="AW203" i="52" s="1"/>
  <c r="AW221" i="52"/>
  <c r="T201" i="52"/>
  <c r="T203" i="52" s="1"/>
  <c r="T221" i="52"/>
  <c r="BK201" i="52"/>
  <c r="BK203" i="52" s="1"/>
  <c r="BK221" i="52"/>
  <c r="BO201" i="52"/>
  <c r="BO203" i="52" s="1"/>
  <c r="BO221" i="52"/>
  <c r="W201" i="59"/>
  <c r="W221" i="59"/>
  <c r="O201" i="52"/>
  <c r="O203" i="52" s="1"/>
  <c r="O221" i="52"/>
  <c r="DU201" i="52"/>
  <c r="DU203" i="52" s="1"/>
  <c r="DU221" i="52"/>
  <c r="DH201" i="52"/>
  <c r="DH203" i="52" s="1"/>
  <c r="DH221" i="52"/>
  <c r="BR201" i="52"/>
  <c r="BR203" i="52" s="1"/>
  <c r="BR221" i="52"/>
  <c r="AC201" i="52"/>
  <c r="AC203" i="52" s="1"/>
  <c r="AC221" i="52"/>
  <c r="Q201" i="52"/>
  <c r="Q203" i="52" s="1"/>
  <c r="Q221" i="52"/>
  <c r="AM201" i="52"/>
  <c r="AM203" i="52" s="1"/>
  <c r="AM221" i="52"/>
  <c r="BM201" i="52"/>
  <c r="BM203" i="52" s="1"/>
  <c r="BM221" i="52"/>
  <c r="U201" i="53"/>
  <c r="U203" i="53" s="1"/>
  <c r="U221" i="53"/>
  <c r="M201" i="59"/>
  <c r="M221" i="59"/>
  <c r="L201" i="51"/>
  <c r="L203" i="51" s="1"/>
  <c r="L221" i="51"/>
  <c r="DL201" i="49"/>
  <c r="DL203" i="49" s="1"/>
  <c r="DL221" i="49"/>
  <c r="DZ201" i="49"/>
  <c r="DZ203" i="49" s="1"/>
  <c r="DZ221" i="49"/>
  <c r="BS201" i="50"/>
  <c r="BS203" i="50" s="1"/>
  <c r="BS221" i="50"/>
  <c r="DA201" i="51"/>
  <c r="DA203" i="51" s="1"/>
  <c r="DA221" i="51"/>
  <c r="AA201" i="50"/>
  <c r="AA203" i="50" s="1"/>
  <c r="AA221" i="50"/>
  <c r="EA201" i="53"/>
  <c r="EA203" i="53" s="1"/>
  <c r="EA221" i="53"/>
  <c r="BZ201" i="51"/>
  <c r="BZ203" i="51" s="1"/>
  <c r="BZ221" i="51"/>
  <c r="O201" i="50"/>
  <c r="O203" i="50" s="1"/>
  <c r="O221" i="50"/>
  <c r="AB201" i="59"/>
  <c r="AB221" i="59"/>
  <c r="AD201" i="59"/>
  <c r="AD221" i="59"/>
  <c r="CG201" i="52"/>
  <c r="CG203" i="52" s="1"/>
  <c r="CG221" i="52"/>
  <c r="DV201" i="52"/>
  <c r="DV203" i="52" s="1"/>
  <c r="DV221" i="52"/>
  <c r="CK201" i="52"/>
  <c r="CK203" i="52" s="1"/>
  <c r="CK221" i="52"/>
  <c r="AM201" i="49"/>
  <c r="AM203" i="49" s="1"/>
  <c r="AM221" i="49"/>
  <c r="AL201" i="50"/>
  <c r="AL203" i="50" s="1"/>
  <c r="AL221" i="50"/>
  <c r="BS201" i="49"/>
  <c r="BS203" i="49" s="1"/>
  <c r="BS221" i="49"/>
  <c r="BE201" i="49"/>
  <c r="BE203" i="49" s="1"/>
  <c r="BE221" i="49"/>
  <c r="BY201" i="53"/>
  <c r="BY203" i="53" s="1"/>
  <c r="BY221" i="53"/>
  <c r="CW201" i="53"/>
  <c r="CW203" i="53" s="1"/>
  <c r="CW221" i="53"/>
  <c r="CD201" i="50"/>
  <c r="CD203" i="50" s="1"/>
  <c r="CD221" i="50"/>
  <c r="BI201" i="50"/>
  <c r="BI203" i="50" s="1"/>
  <c r="BI221" i="50"/>
  <c r="BQ201" i="50"/>
  <c r="BQ203" i="50" s="1"/>
  <c r="BQ221" i="50"/>
  <c r="DG201" i="50"/>
  <c r="DG203" i="50" s="1"/>
  <c r="DG221" i="50"/>
  <c r="AY201" i="50"/>
  <c r="AY203" i="50" s="1"/>
  <c r="AY221" i="50"/>
  <c r="BE201" i="51"/>
  <c r="BE203" i="51" s="1"/>
  <c r="BE221" i="51"/>
  <c r="AZ201" i="50"/>
  <c r="AZ203" i="50" s="1"/>
  <c r="AZ221" i="50"/>
  <c r="DC201" i="53"/>
  <c r="DC203" i="53" s="1"/>
  <c r="DC221" i="53"/>
  <c r="DM201" i="53"/>
  <c r="DM203" i="53" s="1"/>
  <c r="DM221" i="53"/>
  <c r="BI201" i="49"/>
  <c r="BI203" i="49" s="1"/>
  <c r="BI205" i="49" s="1"/>
  <c r="BG464" i="56" s="1"/>
  <c r="BI221" i="49"/>
  <c r="AY201" i="51"/>
  <c r="AY203" i="51" s="1"/>
  <c r="AY221" i="51"/>
  <c r="AO201" i="51"/>
  <c r="AO203" i="51" s="1"/>
  <c r="AO205" i="51" s="1"/>
  <c r="AM466" i="56" s="1"/>
  <c r="AO221" i="51"/>
  <c r="AL201" i="51"/>
  <c r="AL203" i="51" s="1"/>
  <c r="AL205" i="51" s="1"/>
  <c r="AJ466" i="56" s="1"/>
  <c r="AL221" i="51"/>
  <c r="W201" i="50"/>
  <c r="W203" i="50" s="1"/>
  <c r="W221" i="50"/>
  <c r="CH201" i="53"/>
  <c r="CH203" i="53" s="1"/>
  <c r="CH221" i="53"/>
  <c r="DF201" i="53"/>
  <c r="DF203" i="53" s="1"/>
  <c r="DF221" i="53"/>
  <c r="BJ201" i="53"/>
  <c r="BJ203" i="53" s="1"/>
  <c r="BJ221" i="53"/>
  <c r="BT201" i="51"/>
  <c r="BT203" i="51" s="1"/>
  <c r="BT221" i="51"/>
  <c r="BJ201" i="49"/>
  <c r="BJ203" i="49" s="1"/>
  <c r="BJ221" i="49"/>
  <c r="CQ201" i="50"/>
  <c r="CQ203" i="50" s="1"/>
  <c r="CQ221" i="50"/>
  <c r="BY201" i="49"/>
  <c r="BY203" i="49" s="1"/>
  <c r="BY221" i="49"/>
  <c r="CF201" i="51"/>
  <c r="CF203" i="51" s="1"/>
  <c r="CF221" i="51"/>
  <c r="EB201" i="53"/>
  <c r="EB203" i="53" s="1"/>
  <c r="EB221" i="53"/>
  <c r="AG201" i="53"/>
  <c r="AG203" i="53" s="1"/>
  <c r="AG221" i="53"/>
  <c r="BN201" i="50"/>
  <c r="BN203" i="50" s="1"/>
  <c r="BN221" i="50"/>
  <c r="Q201" i="50"/>
  <c r="Q203" i="50" s="1"/>
  <c r="Q221" i="50"/>
  <c r="BO201" i="51"/>
  <c r="BO203" i="51" s="1"/>
  <c r="BO221" i="51"/>
  <c r="DF201" i="50"/>
  <c r="DF203" i="50" s="1"/>
  <c r="DF221" i="50"/>
  <c r="CR201" i="53"/>
  <c r="CR203" i="53" s="1"/>
  <c r="CR221" i="53"/>
  <c r="AH201" i="50"/>
  <c r="AH203" i="50" s="1"/>
  <c r="AH221" i="50"/>
  <c r="BE201" i="50"/>
  <c r="BE203" i="50" s="1"/>
  <c r="BE221" i="50"/>
  <c r="DY201" i="53"/>
  <c r="DY203" i="53" s="1"/>
  <c r="DY221" i="53"/>
  <c r="EA201" i="49"/>
  <c r="EA203" i="49" s="1"/>
  <c r="EA221" i="49"/>
  <c r="BV201" i="51"/>
  <c r="BV203" i="51" s="1"/>
  <c r="BV221" i="51"/>
  <c r="DV201" i="49"/>
  <c r="DV203" i="49" s="1"/>
  <c r="DV221" i="49"/>
  <c r="AY201" i="49"/>
  <c r="AY203" i="49" s="1"/>
  <c r="AY221" i="49"/>
  <c r="AV201" i="49"/>
  <c r="AV203" i="49" s="1"/>
  <c r="AV221" i="49"/>
  <c r="BH201" i="51"/>
  <c r="BH203" i="51" s="1"/>
  <c r="BH221" i="51"/>
  <c r="CM201" i="50"/>
  <c r="CM203" i="50" s="1"/>
  <c r="CM221" i="50"/>
  <c r="CF201" i="50"/>
  <c r="CF203" i="50" s="1"/>
  <c r="CF221" i="50"/>
  <c r="CE201" i="49"/>
  <c r="CE203" i="49" s="1"/>
  <c r="CE221" i="49"/>
  <c r="R201" i="50"/>
  <c r="R203" i="50" s="1"/>
  <c r="R221" i="50"/>
  <c r="DF201" i="51"/>
  <c r="DF203" i="51" s="1"/>
  <c r="DF221" i="51"/>
  <c r="DI201" i="50"/>
  <c r="DI203" i="50" s="1"/>
  <c r="DI221" i="50"/>
  <c r="Z201" i="51"/>
  <c r="Z203" i="51" s="1"/>
  <c r="Z221" i="51"/>
  <c r="CY201" i="51"/>
  <c r="CY203" i="51" s="1"/>
  <c r="CY221" i="51"/>
  <c r="Y201" i="53"/>
  <c r="Y203" i="53" s="1"/>
  <c r="Y221" i="53"/>
  <c r="CV201" i="51"/>
  <c r="CV203" i="51" s="1"/>
  <c r="CV221" i="51"/>
  <c r="V201" i="49"/>
  <c r="V203" i="49" s="1"/>
  <c r="V221" i="49"/>
  <c r="CN201" i="53"/>
  <c r="CN203" i="53" s="1"/>
  <c r="CN221" i="53"/>
  <c r="BQ201" i="53"/>
  <c r="BQ203" i="53" s="1"/>
  <c r="BQ221" i="53"/>
  <c r="W201" i="53"/>
  <c r="W203" i="53" s="1"/>
  <c r="W221" i="53"/>
  <c r="BM201" i="53"/>
  <c r="BM203" i="53" s="1"/>
  <c r="BM221" i="53"/>
  <c r="V201" i="59"/>
  <c r="V221" i="59"/>
  <c r="BT201" i="52"/>
  <c r="BT203" i="52" s="1"/>
  <c r="BT221" i="52"/>
  <c r="DF201" i="52"/>
  <c r="DF203" i="52" s="1"/>
  <c r="DF221" i="52"/>
  <c r="V201" i="52"/>
  <c r="V203" i="52" s="1"/>
  <c r="V221" i="52"/>
  <c r="CZ201" i="52"/>
  <c r="CZ203" i="52" s="1"/>
  <c r="CZ221" i="52"/>
  <c r="Y201" i="52"/>
  <c r="Y203" i="52" s="1"/>
  <c r="Y221" i="52"/>
  <c r="AO201" i="52"/>
  <c r="AO203" i="52" s="1"/>
  <c r="AO221" i="52"/>
  <c r="BU201" i="52"/>
  <c r="BU203" i="52" s="1"/>
  <c r="BU221" i="52"/>
  <c r="S201" i="53"/>
  <c r="S203" i="53" s="1"/>
  <c r="S221" i="53"/>
  <c r="DP201" i="52"/>
  <c r="DP203" i="52" s="1"/>
  <c r="DP221" i="52"/>
  <c r="DJ201" i="52"/>
  <c r="DJ203" i="52" s="1"/>
  <c r="DJ221" i="52"/>
  <c r="AV201" i="52"/>
  <c r="AV203" i="52" s="1"/>
  <c r="AV221" i="52"/>
  <c r="AY201" i="52"/>
  <c r="AY203" i="52" s="1"/>
  <c r="AY221" i="52"/>
  <c r="DL201" i="52"/>
  <c r="DL203" i="52" s="1"/>
  <c r="DL221" i="52"/>
  <c r="DW201" i="52"/>
  <c r="DW203" i="52" s="1"/>
  <c r="DW221" i="52"/>
  <c r="AI201" i="52"/>
  <c r="AI203" i="52" s="1"/>
  <c r="AI221" i="52"/>
  <c r="O201" i="53"/>
  <c r="O203" i="53" s="1"/>
  <c r="O221" i="53"/>
  <c r="DU201" i="50"/>
  <c r="DU203" i="50" s="1"/>
  <c r="DU221" i="50"/>
  <c r="AV201" i="51"/>
  <c r="AV203" i="51" s="1"/>
  <c r="AV221" i="51"/>
  <c r="AM185" i="53"/>
  <c r="CG201" i="53"/>
  <c r="CG203" i="53" s="1"/>
  <c r="CG221" i="53"/>
  <c r="BL201" i="53"/>
  <c r="BL203" i="53" s="1"/>
  <c r="BL221" i="53"/>
  <c r="DP201" i="49"/>
  <c r="DP203" i="49" s="1"/>
  <c r="DP221" i="49"/>
  <c r="AL201" i="53"/>
  <c r="AL203" i="53" s="1"/>
  <c r="AL221" i="53"/>
  <c r="AW201" i="50"/>
  <c r="AW203" i="50" s="1"/>
  <c r="AW221" i="50"/>
  <c r="S201" i="49"/>
  <c r="S203" i="49" s="1"/>
  <c r="S221" i="49"/>
  <c r="AB201" i="52"/>
  <c r="AB203" i="52" s="1"/>
  <c r="AB221" i="52"/>
  <c r="AG469" i="56"/>
  <c r="DZ185" i="49"/>
  <c r="DS201" i="49"/>
  <c r="DS203" i="49" s="1"/>
  <c r="DS221" i="49"/>
  <c r="DX201" i="49"/>
  <c r="DX203" i="49" s="1"/>
  <c r="DX221" i="49"/>
  <c r="AJ201" i="49"/>
  <c r="AJ203" i="49" s="1"/>
  <c r="AJ221" i="49"/>
  <c r="CO201" i="49"/>
  <c r="CO203" i="49" s="1"/>
  <c r="CO221" i="49"/>
  <c r="DG201" i="51"/>
  <c r="DG203" i="51" s="1"/>
  <c r="DG221" i="51"/>
  <c r="BG201" i="50"/>
  <c r="BG203" i="50" s="1"/>
  <c r="BG221" i="50"/>
  <c r="AA201" i="49"/>
  <c r="AA203" i="49" s="1"/>
  <c r="AA205" i="49" s="1"/>
  <c r="Y464" i="56" s="1"/>
  <c r="AA221" i="49"/>
  <c r="CG201" i="50"/>
  <c r="CG203" i="50" s="1"/>
  <c r="CG221" i="50"/>
  <c r="CE201" i="50"/>
  <c r="CE203" i="50" s="1"/>
  <c r="CE221" i="50"/>
  <c r="CX201" i="50"/>
  <c r="CX203" i="50" s="1"/>
  <c r="CX221" i="50"/>
  <c r="DD201" i="49"/>
  <c r="DD203" i="49" s="1"/>
  <c r="DD221" i="49"/>
  <c r="AD201" i="49"/>
  <c r="AD203" i="49" s="1"/>
  <c r="AD221" i="49"/>
  <c r="CK201" i="50"/>
  <c r="CK203" i="50" s="1"/>
  <c r="CK221" i="50"/>
  <c r="AT201" i="53"/>
  <c r="AT203" i="53" s="1"/>
  <c r="AT205" i="53" s="1"/>
  <c r="AR468" i="56" s="1"/>
  <c r="AT221" i="53"/>
  <c r="BZ201" i="53"/>
  <c r="BZ203" i="53" s="1"/>
  <c r="BZ205" i="53" s="1"/>
  <c r="BX468" i="56" s="1"/>
  <c r="BZ221" i="53"/>
  <c r="CT201" i="49"/>
  <c r="CT203" i="49" s="1"/>
  <c r="CT221" i="49"/>
  <c r="CU201" i="49"/>
  <c r="CU203" i="49" s="1"/>
  <c r="CU221" i="49"/>
  <c r="BK201" i="51"/>
  <c r="BK203" i="51" s="1"/>
  <c r="BK221" i="51"/>
  <c r="AP201" i="49"/>
  <c r="AP203" i="49" s="1"/>
  <c r="AP221" i="49"/>
  <c r="DX201" i="50"/>
  <c r="DX203" i="50" s="1"/>
  <c r="DX221" i="50"/>
  <c r="AV201" i="50"/>
  <c r="AV203" i="50" s="1"/>
  <c r="AV221" i="50"/>
  <c r="DW201" i="50"/>
  <c r="DW203" i="50" s="1"/>
  <c r="DW221" i="50"/>
  <c r="BM201" i="49"/>
  <c r="BM203" i="49" s="1"/>
  <c r="BM221" i="49"/>
  <c r="DB201" i="49"/>
  <c r="DB203" i="49" s="1"/>
  <c r="DB221" i="49"/>
  <c r="DA201" i="50"/>
  <c r="DA203" i="50" s="1"/>
  <c r="DA221" i="50"/>
  <c r="AW201" i="51"/>
  <c r="AW203" i="51" s="1"/>
  <c r="AW221" i="51"/>
  <c r="BN201" i="51"/>
  <c r="BN203" i="51" s="1"/>
  <c r="BN221" i="51"/>
  <c r="AE201" i="53"/>
  <c r="AE203" i="53" s="1"/>
  <c r="AE221" i="53"/>
  <c r="BC201" i="53"/>
  <c r="BC203" i="53" s="1"/>
  <c r="BC221" i="53"/>
  <c r="BP201" i="53"/>
  <c r="BP203" i="53" s="1"/>
  <c r="BP221" i="53"/>
  <c r="DO201" i="50"/>
  <c r="DO203" i="50" s="1"/>
  <c r="DO221" i="50"/>
  <c r="AN201" i="53"/>
  <c r="AN203" i="53" s="1"/>
  <c r="AN221" i="53"/>
  <c r="CW201" i="51"/>
  <c r="CW203" i="51" s="1"/>
  <c r="CW221" i="51"/>
  <c r="AS201" i="49"/>
  <c r="AS203" i="49" s="1"/>
  <c r="AS221" i="49"/>
  <c r="DM201" i="49"/>
  <c r="DM203" i="49" s="1"/>
  <c r="DM221" i="49"/>
  <c r="DU201" i="53"/>
  <c r="DU203" i="53" s="1"/>
  <c r="DU221" i="53"/>
  <c r="DD201" i="53"/>
  <c r="DD203" i="53" s="1"/>
  <c r="DD221" i="53"/>
  <c r="AB201" i="53"/>
  <c r="AB203" i="53" s="1"/>
  <c r="AB221" i="53"/>
  <c r="BA201" i="51"/>
  <c r="BA203" i="51" s="1"/>
  <c r="BA221" i="51"/>
  <c r="AE201" i="50"/>
  <c r="AE203" i="50" s="1"/>
  <c r="AE221" i="50"/>
  <c r="N201" i="49"/>
  <c r="N203" i="49" s="1"/>
  <c r="N221" i="49"/>
  <c r="CB201" i="51"/>
  <c r="CB203" i="51" s="1"/>
  <c r="CB221" i="51"/>
  <c r="CM201" i="49"/>
  <c r="CM203" i="49" s="1"/>
  <c r="CM221" i="49"/>
  <c r="BQ201" i="51"/>
  <c r="BQ203" i="51" s="1"/>
  <c r="BQ221" i="51"/>
  <c r="DP201" i="50"/>
  <c r="DP203" i="50" s="1"/>
  <c r="DP221" i="50"/>
  <c r="DQ201" i="50"/>
  <c r="DQ203" i="50" s="1"/>
  <c r="DQ221" i="50"/>
  <c r="AU201" i="51"/>
  <c r="AU203" i="51" s="1"/>
  <c r="AU221" i="51"/>
  <c r="BO201" i="53"/>
  <c r="BO203" i="53" s="1"/>
  <c r="BO221" i="53"/>
  <c r="AC201" i="50"/>
  <c r="AC203" i="50" s="1"/>
  <c r="AC221" i="50"/>
  <c r="AK201" i="49"/>
  <c r="AK203" i="49" s="1"/>
  <c r="AK221" i="49"/>
  <c r="X201" i="49"/>
  <c r="X203" i="49" s="1"/>
  <c r="X221" i="49"/>
  <c r="V201" i="50"/>
  <c r="V203" i="50" s="1"/>
  <c r="V221" i="50"/>
  <c r="AU201" i="53"/>
  <c r="AU203" i="53" s="1"/>
  <c r="AU221" i="53"/>
  <c r="CA201" i="51"/>
  <c r="CA203" i="51" s="1"/>
  <c r="CA221" i="51"/>
  <c r="AF201" i="51"/>
  <c r="AF203" i="51" s="1"/>
  <c r="AF221" i="51"/>
  <c r="P201" i="59"/>
  <c r="P221" i="59"/>
  <c r="U201" i="59"/>
  <c r="U221" i="59"/>
  <c r="Q201" i="59"/>
  <c r="Q221" i="59"/>
  <c r="R201" i="59"/>
  <c r="R221" i="59"/>
  <c r="AJ201" i="53"/>
  <c r="AJ203" i="53" s="1"/>
  <c r="AJ221" i="53"/>
  <c r="DO201" i="52"/>
  <c r="DO203" i="52" s="1"/>
  <c r="DO221" i="52"/>
  <c r="BY201" i="52"/>
  <c r="BY203" i="52" s="1"/>
  <c r="BY221" i="52"/>
  <c r="DG201" i="52"/>
  <c r="DG203" i="52" s="1"/>
  <c r="DG221" i="52"/>
  <c r="BE201" i="52"/>
  <c r="BE203" i="52" s="1"/>
  <c r="BE221" i="52"/>
  <c r="CB201" i="52"/>
  <c r="CB203" i="52" s="1"/>
  <c r="CB221" i="52"/>
  <c r="DD201" i="52"/>
  <c r="DD203" i="52" s="1"/>
  <c r="DD221" i="52"/>
  <c r="BI201" i="52"/>
  <c r="BI203" i="52" s="1"/>
  <c r="BI221" i="52"/>
  <c r="W201" i="51"/>
  <c r="W203" i="51" s="1"/>
  <c r="W221" i="51"/>
  <c r="Z201" i="52"/>
  <c r="Z203" i="52" s="1"/>
  <c r="Z221" i="52"/>
  <c r="BD201" i="52"/>
  <c r="BD203" i="52" s="1"/>
  <c r="BD221" i="52"/>
  <c r="CL201" i="52"/>
  <c r="CL203" i="52" s="1"/>
  <c r="CL221" i="52"/>
  <c r="BX201" i="52"/>
  <c r="BX203" i="52" s="1"/>
  <c r="BX221" i="52"/>
  <c r="AA201" i="52"/>
  <c r="AA203" i="52" s="1"/>
  <c r="AA221" i="52"/>
  <c r="DK201" i="52"/>
  <c r="DK203" i="52" s="1"/>
  <c r="DK221" i="52"/>
  <c r="M201" i="52"/>
  <c r="M203" i="52" s="1"/>
  <c r="M221" i="52"/>
  <c r="J201" i="49"/>
  <c r="J203" i="49" s="1"/>
  <c r="J221" i="49"/>
  <c r="J201" i="52"/>
  <c r="J203" i="52" s="1"/>
  <c r="J221" i="52"/>
  <c r="N201" i="53"/>
  <c r="N203" i="53" s="1"/>
  <c r="N221" i="53"/>
  <c r="CO185" i="50"/>
  <c r="BN185" i="52"/>
  <c r="BI185" i="53"/>
  <c r="BS185" i="50"/>
  <c r="AY185" i="52"/>
  <c r="AJ185" i="52"/>
  <c r="DH185" i="50"/>
  <c r="BL185" i="51"/>
  <c r="CN185" i="52"/>
  <c r="BW185" i="49"/>
  <c r="DJ185" i="49"/>
  <c r="CC185" i="53"/>
  <c r="DE185" i="51"/>
  <c r="BS185" i="49"/>
  <c r="BT185" i="51"/>
  <c r="DO185" i="51"/>
  <c r="CL185" i="53"/>
  <c r="BT185" i="49"/>
  <c r="CW185" i="49"/>
  <c r="DX185" i="51"/>
  <c r="BU185" i="50"/>
  <c r="S185" i="50"/>
  <c r="DX185" i="49"/>
  <c r="U185" i="52"/>
  <c r="AU185" i="51"/>
  <c r="DB185" i="53"/>
  <c r="DQ185" i="51"/>
  <c r="DJ185" i="53"/>
  <c r="AD185" i="53"/>
  <c r="BW185" i="52"/>
  <c r="DJ185" i="50"/>
  <c r="BU185" i="49"/>
  <c r="BM185" i="53"/>
  <c r="DD185" i="53"/>
  <c r="DO185" i="53"/>
  <c r="DR185" i="50"/>
  <c r="AU185" i="52"/>
  <c r="AE185" i="50"/>
  <c r="DC185" i="49"/>
  <c r="BG185" i="52"/>
  <c r="DU185" i="52"/>
  <c r="BE185" i="50"/>
  <c r="BS185" i="53"/>
  <c r="CP185" i="52"/>
  <c r="CQ185" i="51"/>
  <c r="DE185" i="49"/>
  <c r="P185" i="51"/>
  <c r="O185" i="52"/>
  <c r="DO185" i="50"/>
  <c r="DX185" i="53"/>
  <c r="CS205" i="51"/>
  <c r="CQ466" i="56" s="1"/>
  <c r="AM205" i="50"/>
  <c r="AK465" i="56" s="1"/>
  <c r="CG205" i="49"/>
  <c r="CE464" i="56" s="1"/>
  <c r="AB205" i="50"/>
  <c r="Z465" i="56" s="1"/>
  <c r="Z205" i="53"/>
  <c r="X468" i="56" s="1"/>
  <c r="AZ205" i="53"/>
  <c r="AX468" i="56" s="1"/>
  <c r="CR185" i="53"/>
  <c r="DU185" i="49"/>
  <c r="BV185" i="49"/>
  <c r="DR205" i="49"/>
  <c r="DP464" i="56" s="1"/>
  <c r="DR205" i="50"/>
  <c r="DP465" i="56" s="1"/>
  <c r="AC205" i="49"/>
  <c r="AA464" i="56" s="1"/>
  <c r="CL205" i="51"/>
  <c r="CJ466" i="56" s="1"/>
  <c r="BU205" i="49"/>
  <c r="BS464" i="56" s="1"/>
  <c r="CX205" i="49"/>
  <c r="CV464" i="56" s="1"/>
  <c r="AQ205" i="53"/>
  <c r="AO468" i="56" s="1"/>
  <c r="DE205" i="50"/>
  <c r="DC465" i="56" s="1"/>
  <c r="CT205" i="49"/>
  <c r="CR464" i="56" s="1"/>
  <c r="CU205" i="49"/>
  <c r="CS464" i="56" s="1"/>
  <c r="BK205" i="51"/>
  <c r="BI466" i="56" s="1"/>
  <c r="AP205" i="49"/>
  <c r="AN464" i="56" s="1"/>
  <c r="DX205" i="50"/>
  <c r="DV465" i="56" s="1"/>
  <c r="AV205" i="50"/>
  <c r="AT465" i="56" s="1"/>
  <c r="DW205" i="50"/>
  <c r="DU465" i="56" s="1"/>
  <c r="BU185" i="51"/>
  <c r="Q185" i="49"/>
  <c r="DT185" i="49"/>
  <c r="CH185" i="49"/>
  <c r="BT205" i="51"/>
  <c r="BR466" i="56" s="1"/>
  <c r="BJ205" i="49"/>
  <c r="BH464" i="56" s="1"/>
  <c r="CQ205" i="50"/>
  <c r="CO465" i="56" s="1"/>
  <c r="BY205" i="49"/>
  <c r="BW464" i="56" s="1"/>
  <c r="CF205" i="51"/>
  <c r="CD466" i="56" s="1"/>
  <c r="EB205" i="53"/>
  <c r="DZ468" i="56" s="1"/>
  <c r="AG205" i="53"/>
  <c r="AE468" i="56" s="1"/>
  <c r="BN205" i="50"/>
  <c r="BL465" i="56" s="1"/>
  <c r="AN185" i="50"/>
  <c r="DK185" i="49"/>
  <c r="S185" i="49"/>
  <c r="M185" i="51"/>
  <c r="CF185" i="51"/>
  <c r="AO185" i="52"/>
  <c r="AT185" i="52"/>
  <c r="DN185" i="53"/>
  <c r="CH185" i="51"/>
  <c r="BQ185" i="53"/>
  <c r="CO185" i="51"/>
  <c r="CD185" i="53"/>
  <c r="DM185" i="52"/>
  <c r="DB185" i="51"/>
  <c r="BJ185" i="50"/>
  <c r="BH185" i="51"/>
  <c r="AD185" i="52"/>
  <c r="BH185" i="53"/>
  <c r="CR185" i="50"/>
  <c r="R185" i="52"/>
  <c r="BG185" i="50"/>
  <c r="BF185" i="51"/>
  <c r="CK185" i="49"/>
  <c r="CY185" i="53"/>
  <c r="BT185" i="52"/>
  <c r="AJ185" i="49"/>
  <c r="S205" i="50"/>
  <c r="Q465" i="56" s="1"/>
  <c r="DO205" i="51"/>
  <c r="DM466" i="56" s="1"/>
  <c r="DJ205" i="50"/>
  <c r="DH465" i="56" s="1"/>
  <c r="BX205" i="51"/>
  <c r="BV466" i="56" s="1"/>
  <c r="Y205" i="50"/>
  <c r="W465" i="56" s="1"/>
  <c r="DT205" i="53"/>
  <c r="DR468" i="56" s="1"/>
  <c r="BA205" i="53"/>
  <c r="AY468" i="56" s="1"/>
  <c r="CI185" i="53"/>
  <c r="AG185" i="51"/>
  <c r="CB185" i="51"/>
  <c r="DC205" i="50"/>
  <c r="DA465" i="56" s="1"/>
  <c r="CR205" i="49"/>
  <c r="CP464" i="56" s="1"/>
  <c r="BP205" i="49"/>
  <c r="BN464" i="56" s="1"/>
  <c r="AG205" i="49"/>
  <c r="AE464" i="56" s="1"/>
  <c r="EB205" i="51"/>
  <c r="DZ466" i="56" s="1"/>
  <c r="BM205" i="51"/>
  <c r="BK466" i="56" s="1"/>
  <c r="CJ205" i="50"/>
  <c r="CH465" i="56" s="1"/>
  <c r="DS205" i="50"/>
  <c r="DQ465" i="56" s="1"/>
  <c r="AE185" i="51"/>
  <c r="AB185" i="50"/>
  <c r="DP185" i="50"/>
  <c r="DC185" i="53"/>
  <c r="DA185" i="53"/>
  <c r="BW205" i="51"/>
  <c r="BU466" i="56" s="1"/>
  <c r="DT205" i="51"/>
  <c r="DR466" i="56" s="1"/>
  <c r="CW205" i="50"/>
  <c r="CU465" i="56" s="1"/>
  <c r="CY205" i="49"/>
  <c r="CW464" i="56" s="1"/>
  <c r="BW205" i="53"/>
  <c r="BU468" i="56" s="1"/>
  <c r="AG205" i="50"/>
  <c r="AE465" i="56" s="1"/>
  <c r="BN185" i="51"/>
  <c r="AQ185" i="52"/>
  <c r="CJ185" i="49"/>
  <c r="CJ185" i="53"/>
  <c r="CS185" i="50"/>
  <c r="L185" i="51"/>
  <c r="CO185" i="53"/>
  <c r="CG185" i="52"/>
  <c r="Q185" i="50"/>
  <c r="AN185" i="49"/>
  <c r="M185" i="53"/>
  <c r="DN185" i="51"/>
  <c r="BN185" i="50"/>
  <c r="BM185" i="51"/>
  <c r="CE185" i="50"/>
  <c r="DB185" i="49"/>
  <c r="AL185" i="50"/>
  <c r="AH185" i="53"/>
  <c r="CK185" i="52"/>
  <c r="BP185" i="52"/>
  <c r="CX185" i="51"/>
  <c r="BD185" i="49"/>
  <c r="AU185" i="53"/>
  <c r="AM185" i="52"/>
  <c r="AW185" i="51"/>
  <c r="AM205" i="49"/>
  <c r="AK464" i="56" s="1"/>
  <c r="AL205" i="50"/>
  <c r="AJ465" i="56" s="1"/>
  <c r="BS205" i="49"/>
  <c r="BQ464" i="56" s="1"/>
  <c r="BE205" i="49"/>
  <c r="BC464" i="56" s="1"/>
  <c r="BY205" i="53"/>
  <c r="BW468" i="56" s="1"/>
  <c r="CW205" i="53"/>
  <c r="CU468" i="56" s="1"/>
  <c r="DE205" i="51"/>
  <c r="DC466" i="56" s="1"/>
  <c r="AF205" i="49"/>
  <c r="AD464" i="56" s="1"/>
  <c r="AV205" i="51"/>
  <c r="AT466" i="56" s="1"/>
  <c r="DZ205" i="49"/>
  <c r="DX464" i="56" s="1"/>
  <c r="BJ205" i="51"/>
  <c r="BH466" i="56" s="1"/>
  <c r="X205" i="50"/>
  <c r="V465" i="56" s="1"/>
  <c r="CP205" i="50"/>
  <c r="CN465" i="56" s="1"/>
  <c r="DK205" i="53"/>
  <c r="DI468" i="56" s="1"/>
  <c r="CQ205" i="51"/>
  <c r="CO466" i="56" s="1"/>
  <c r="CT205" i="51"/>
  <c r="CR466" i="56" s="1"/>
  <c r="DK205" i="50"/>
  <c r="DI465" i="56" s="1"/>
  <c r="DQ205" i="51"/>
  <c r="DO466" i="56" s="1"/>
  <c r="BZ185" i="51"/>
  <c r="AU185" i="49"/>
  <c r="CU185" i="50"/>
  <c r="S185" i="52"/>
  <c r="DW185" i="50"/>
  <c r="BE185" i="51"/>
  <c r="DA185" i="52"/>
  <c r="BN185" i="49"/>
  <c r="AE185" i="53"/>
  <c r="AH185" i="50"/>
  <c r="AY185" i="53"/>
  <c r="CN185" i="50"/>
  <c r="AQ185" i="51"/>
  <c r="AA185" i="52"/>
  <c r="BQ185" i="51"/>
  <c r="AE185" i="49"/>
  <c r="CO185" i="52"/>
  <c r="CD185" i="51"/>
  <c r="P185" i="52"/>
  <c r="AT185" i="53"/>
  <c r="DE185" i="53"/>
  <c r="CZ185" i="51"/>
  <c r="EB185" i="49"/>
  <c r="AL185" i="52"/>
  <c r="CM185" i="50"/>
  <c r="AV185" i="50"/>
  <c r="AL185" i="49"/>
  <c r="DS205" i="49"/>
  <c r="DQ464" i="56" s="1"/>
  <c r="DX205" i="49"/>
  <c r="DV464" i="56" s="1"/>
  <c r="AJ205" i="49"/>
  <c r="AH464" i="56" s="1"/>
  <c r="CO205" i="49"/>
  <c r="CM464" i="56" s="1"/>
  <c r="DG205" i="51"/>
  <c r="DE466" i="56" s="1"/>
  <c r="BG205" i="50"/>
  <c r="BE465" i="56" s="1"/>
  <c r="BG205" i="49"/>
  <c r="BE464" i="56" s="1"/>
  <c r="CS205" i="49"/>
  <c r="CQ464" i="56" s="1"/>
  <c r="R205" i="49"/>
  <c r="P464" i="56" s="1"/>
  <c r="AI205" i="51"/>
  <c r="AG466" i="56" s="1"/>
  <c r="CK205" i="51"/>
  <c r="CI466" i="56" s="1"/>
  <c r="BR205" i="50"/>
  <c r="BP465" i="56" s="1"/>
  <c r="BG205" i="53"/>
  <c r="BE468" i="56" s="1"/>
  <c r="AP205" i="53"/>
  <c r="AN468" i="56" s="1"/>
  <c r="CA205" i="50"/>
  <c r="BY465" i="56" s="1"/>
  <c r="N205" i="50"/>
  <c r="L465" i="56" s="1"/>
  <c r="BS205" i="50"/>
  <c r="BQ465" i="56" s="1"/>
  <c r="BT205" i="49"/>
  <c r="BR464" i="56" s="1"/>
  <c r="AU205" i="49"/>
  <c r="AS464" i="56" s="1"/>
  <c r="CG205" i="51"/>
  <c r="CE466" i="56" s="1"/>
  <c r="CG205" i="53"/>
  <c r="CE468" i="56" s="1"/>
  <c r="DB205" i="53"/>
  <c r="CZ468" i="56" s="1"/>
  <c r="V185" i="52"/>
  <c r="EB185" i="50"/>
  <c r="K185" i="53"/>
  <c r="W185" i="50"/>
  <c r="CR185" i="49"/>
  <c r="L185" i="52"/>
  <c r="DK185" i="51"/>
  <c r="AG185" i="53"/>
  <c r="BF185" i="50"/>
  <c r="BI185" i="51"/>
  <c r="CB185" i="49"/>
  <c r="CF185" i="52"/>
  <c r="DA185" i="49"/>
  <c r="BO185" i="51"/>
  <c r="W185" i="52"/>
  <c r="K185" i="51"/>
  <c r="BK185" i="53"/>
  <c r="CI185" i="51"/>
  <c r="DI185" i="52"/>
  <c r="M185" i="50"/>
  <c r="S185" i="51"/>
  <c r="DN185" i="52"/>
  <c r="EB185" i="52"/>
  <c r="CW185" i="50"/>
  <c r="EA185" i="49"/>
  <c r="DW185" i="53"/>
  <c r="AI185" i="52"/>
  <c r="DY185" i="51"/>
  <c r="AT185" i="49"/>
  <c r="DQ185" i="52"/>
  <c r="AG185" i="50"/>
  <c r="AH185" i="51"/>
  <c r="Z185" i="49"/>
  <c r="CD185" i="52"/>
  <c r="DE185" i="50"/>
  <c r="BL205" i="49"/>
  <c r="BJ464" i="56" s="1"/>
  <c r="CU205" i="51"/>
  <c r="CS466" i="56" s="1"/>
  <c r="AN185" i="51"/>
  <c r="BW185" i="51"/>
  <c r="BP185" i="50"/>
  <c r="DC185" i="50"/>
  <c r="AO185" i="53"/>
  <c r="CD205" i="49"/>
  <c r="CB464" i="56" s="1"/>
  <c r="AB205" i="51"/>
  <c r="Z466" i="56" s="1"/>
  <c r="CA205" i="49"/>
  <c r="BY464" i="56" s="1"/>
  <c r="DN205" i="51"/>
  <c r="DL466" i="56" s="1"/>
  <c r="BQ205" i="49"/>
  <c r="BO464" i="56" s="1"/>
  <c r="DL205" i="53"/>
  <c r="DJ468" i="56" s="1"/>
  <c r="BX205" i="53"/>
  <c r="BV468" i="56" s="1"/>
  <c r="AN205" i="50"/>
  <c r="AL465" i="56" s="1"/>
  <c r="DD185" i="50"/>
  <c r="R185" i="49"/>
  <c r="AB185" i="49"/>
  <c r="BY185" i="49"/>
  <c r="DC205" i="49"/>
  <c r="DA464" i="56" s="1"/>
  <c r="AO205" i="50"/>
  <c r="AM465" i="56" s="1"/>
  <c r="BV205" i="49"/>
  <c r="BT464" i="56" s="1"/>
  <c r="AX205" i="49"/>
  <c r="AV464" i="56" s="1"/>
  <c r="BC205" i="50"/>
  <c r="BA465" i="56" s="1"/>
  <c r="CB205" i="53"/>
  <c r="BZ468" i="56" s="1"/>
  <c r="CI205" i="50"/>
  <c r="CG465" i="56" s="1"/>
  <c r="U185" i="50"/>
  <c r="CX185" i="50"/>
  <c r="AX185" i="50"/>
  <c r="DS185" i="50"/>
  <c r="AU205" i="50"/>
  <c r="AS465" i="56" s="1"/>
  <c r="BB205" i="49"/>
  <c r="AZ464" i="56" s="1"/>
  <c r="DA205" i="51"/>
  <c r="CY466" i="56" s="1"/>
  <c r="BL205" i="51"/>
  <c r="BJ466" i="56" s="1"/>
  <c r="BI205" i="53"/>
  <c r="BG468" i="56" s="1"/>
  <c r="BL205" i="53"/>
  <c r="BJ468" i="56" s="1"/>
  <c r="DS205" i="53"/>
  <c r="DQ468" i="56" s="1"/>
  <c r="O185" i="49"/>
  <c r="CK205" i="50"/>
  <c r="CI465" i="56" s="1"/>
  <c r="AS185" i="50"/>
  <c r="DI185" i="53"/>
  <c r="CA185" i="53"/>
  <c r="L185" i="49"/>
  <c r="AC185" i="52"/>
  <c r="DW185" i="49"/>
  <c r="DG185" i="52"/>
  <c r="AK185" i="51"/>
  <c r="CC185" i="52"/>
  <c r="CY185" i="49"/>
  <c r="L185" i="50"/>
  <c r="CE185" i="51"/>
  <c r="DK185" i="52"/>
  <c r="Q185" i="53"/>
  <c r="CF185" i="49"/>
  <c r="AZ185" i="53"/>
  <c r="BN185" i="53"/>
  <c r="AQ185" i="53"/>
  <c r="AS185" i="52"/>
  <c r="DG185" i="50"/>
  <c r="DH185" i="51"/>
  <c r="CU185" i="53"/>
  <c r="DQ185" i="50"/>
  <c r="U205" i="51"/>
  <c r="S466" i="56" s="1"/>
  <c r="DY205" i="49"/>
  <c r="DW464" i="56" s="1"/>
  <c r="DM205" i="51"/>
  <c r="DK466" i="56" s="1"/>
  <c r="CI205" i="51"/>
  <c r="CG466" i="56" s="1"/>
  <c r="BD205" i="53"/>
  <c r="BB468" i="56" s="1"/>
  <c r="DW205" i="53"/>
  <c r="DU468" i="56" s="1"/>
  <c r="CL205" i="49"/>
  <c r="CJ464" i="56" s="1"/>
  <c r="AE205" i="51"/>
  <c r="AC466" i="56" s="1"/>
  <c r="AH205" i="51"/>
  <c r="AF466" i="56" s="1"/>
  <c r="AK205" i="50"/>
  <c r="AI465" i="56" s="1"/>
  <c r="CP205" i="49"/>
  <c r="CN464" i="56" s="1"/>
  <c r="BF205" i="53"/>
  <c r="BD468" i="56" s="1"/>
  <c r="CL205" i="53"/>
  <c r="CJ468" i="56" s="1"/>
  <c r="BM205" i="50"/>
  <c r="BK465" i="56" s="1"/>
  <c r="BR185" i="53"/>
  <c r="CA185" i="49"/>
  <c r="CJ185" i="51"/>
  <c r="BD185" i="51"/>
  <c r="Y205" i="49"/>
  <c r="W464" i="56" s="1"/>
  <c r="AN205" i="49"/>
  <c r="AL464" i="56" s="1"/>
  <c r="M205" i="49"/>
  <c r="K464" i="56" s="1"/>
  <c r="BD205" i="51"/>
  <c r="BB466" i="56" s="1"/>
  <c r="DG205" i="49"/>
  <c r="DE464" i="56" s="1"/>
  <c r="Z205" i="50"/>
  <c r="X465" i="56" s="1"/>
  <c r="AC205" i="53"/>
  <c r="AA468" i="56" s="1"/>
  <c r="DY205" i="50"/>
  <c r="DW465" i="56" s="1"/>
  <c r="DV185" i="50"/>
  <c r="AZ185" i="50"/>
  <c r="CB185" i="53"/>
  <c r="AA185" i="53"/>
  <c r="DK185" i="53"/>
  <c r="BZ205" i="50"/>
  <c r="BX465" i="56" s="1"/>
  <c r="AQ205" i="49"/>
  <c r="AO464" i="56" s="1"/>
  <c r="DW205" i="51"/>
  <c r="DU466" i="56" s="1"/>
  <c r="BF205" i="51"/>
  <c r="BD466" i="56" s="1"/>
  <c r="AD205" i="51"/>
  <c r="AB466" i="56" s="1"/>
  <c r="AD205" i="53"/>
  <c r="AB468" i="56" s="1"/>
  <c r="AS205" i="53"/>
  <c r="AQ468" i="56" s="1"/>
  <c r="AC185" i="51"/>
  <c r="BY185" i="51"/>
  <c r="AW205" i="49"/>
  <c r="AU464" i="56" s="1"/>
  <c r="DD205" i="49"/>
  <c r="DB464" i="56" s="1"/>
  <c r="DM185" i="53"/>
  <c r="DJ185" i="52"/>
  <c r="CY185" i="51"/>
  <c r="EA185" i="52"/>
  <c r="DP185" i="53"/>
  <c r="W185" i="51"/>
  <c r="CE185" i="49"/>
  <c r="BB185" i="52"/>
  <c r="CE185" i="52"/>
  <c r="AJ185" i="51"/>
  <c r="BP185" i="53"/>
  <c r="DP185" i="51"/>
  <c r="Z185" i="51"/>
  <c r="EA185" i="53"/>
  <c r="DK185" i="50"/>
  <c r="DV185" i="51"/>
  <c r="CD185" i="49"/>
  <c r="AW185" i="53"/>
  <c r="CY185" i="52"/>
  <c r="AM185" i="49"/>
  <c r="BO185" i="52"/>
  <c r="P185" i="50"/>
  <c r="DF185" i="53"/>
  <c r="EB205" i="49"/>
  <c r="DZ464" i="56" s="1"/>
  <c r="DL205" i="49"/>
  <c r="DJ464" i="56" s="1"/>
  <c r="DK205" i="51"/>
  <c r="DI466" i="56" s="1"/>
  <c r="AR205" i="51"/>
  <c r="AP466" i="56" s="1"/>
  <c r="DU205" i="50"/>
  <c r="DS465" i="56" s="1"/>
  <c r="CD205" i="53"/>
  <c r="CB468" i="56" s="1"/>
  <c r="CZ205" i="50"/>
  <c r="CX465" i="56" s="1"/>
  <c r="CA185" i="51"/>
  <c r="AJ185" i="53"/>
  <c r="CW185" i="53"/>
  <c r="CD205" i="50"/>
  <c r="CB465" i="56" s="1"/>
  <c r="BI205" i="50"/>
  <c r="BG465" i="56" s="1"/>
  <c r="BQ205" i="50"/>
  <c r="BO465" i="56" s="1"/>
  <c r="DG205" i="50"/>
  <c r="DE465" i="56" s="1"/>
  <c r="AY205" i="50"/>
  <c r="AW465" i="56" s="1"/>
  <c r="BE205" i="51"/>
  <c r="BC466" i="56" s="1"/>
  <c r="AZ205" i="50"/>
  <c r="AX465" i="56" s="1"/>
  <c r="DC205" i="53"/>
  <c r="DA468" i="56" s="1"/>
  <c r="DM205" i="53"/>
  <c r="DK468" i="56" s="1"/>
  <c r="BM185" i="49"/>
  <c r="AA185" i="49"/>
  <c r="DI185" i="49"/>
  <c r="CS185" i="51"/>
  <c r="AS185" i="51"/>
  <c r="DI205" i="49"/>
  <c r="DG464" i="56" s="1"/>
  <c r="DA205" i="49"/>
  <c r="CY464" i="56" s="1"/>
  <c r="BZ205" i="49"/>
  <c r="BX464" i="56" s="1"/>
  <c r="DV205" i="51"/>
  <c r="DT466" i="56" s="1"/>
  <c r="DY205" i="51"/>
  <c r="DW466" i="56" s="1"/>
  <c r="CJ205" i="53"/>
  <c r="CH468" i="56" s="1"/>
  <c r="AA205" i="53"/>
  <c r="Y468" i="56" s="1"/>
  <c r="X205" i="53"/>
  <c r="V468" i="56" s="1"/>
  <c r="CK185" i="50"/>
  <c r="AC185" i="53"/>
  <c r="P205" i="53"/>
  <c r="N468" i="56" s="1"/>
  <c r="BG205" i="51"/>
  <c r="BE466" i="56" s="1"/>
  <c r="AT205" i="50"/>
  <c r="AR465" i="56" s="1"/>
  <c r="BX205" i="49"/>
  <c r="BV464" i="56" s="1"/>
  <c r="CV205" i="50"/>
  <c r="CT465" i="56" s="1"/>
  <c r="CZ205" i="53"/>
  <c r="CX468" i="56" s="1"/>
  <c r="DU205" i="51"/>
  <c r="DS466" i="56" s="1"/>
  <c r="CH185" i="53"/>
  <c r="BG185" i="51"/>
  <c r="AT205" i="49"/>
  <c r="AR464" i="56" s="1"/>
  <c r="DE205" i="49"/>
  <c r="DC464" i="56" s="1"/>
  <c r="DP205" i="49"/>
  <c r="DN464" i="56" s="1"/>
  <c r="O205" i="49"/>
  <c r="M464" i="56" s="1"/>
  <c r="AN205" i="51"/>
  <c r="AL466" i="56" s="1"/>
  <c r="AA205" i="50"/>
  <c r="Y465" i="56" s="1"/>
  <c r="AL205" i="53"/>
  <c r="AJ468" i="56" s="1"/>
  <c r="CB205" i="50"/>
  <c r="BZ465" i="56" s="1"/>
  <c r="EA185" i="51"/>
  <c r="CU185" i="51"/>
  <c r="CV185" i="50"/>
  <c r="BD185" i="53"/>
  <c r="CF185" i="53"/>
  <c r="CS185" i="53"/>
  <c r="BW205" i="50"/>
  <c r="BU465" i="56" s="1"/>
  <c r="T205" i="53"/>
  <c r="R468" i="56" s="1"/>
  <c r="CM205" i="51"/>
  <c r="CK466" i="56" s="1"/>
  <c r="CN205" i="50"/>
  <c r="CL465" i="56" s="1"/>
  <c r="EA205" i="51"/>
  <c r="DY466" i="56" s="1"/>
  <c r="BV205" i="50"/>
  <c r="BT465" i="56" s="1"/>
  <c r="AM205" i="53"/>
  <c r="AK468" i="56" s="1"/>
  <c r="BB205" i="53"/>
  <c r="AZ468" i="56" s="1"/>
  <c r="AX205" i="50"/>
  <c r="AV465" i="56" s="1"/>
  <c r="AF205" i="50"/>
  <c r="AD465" i="56" s="1"/>
  <c r="CN205" i="51"/>
  <c r="CL466" i="56" s="1"/>
  <c r="DL205" i="50"/>
  <c r="DJ465" i="56" s="1"/>
  <c r="AJ205" i="51"/>
  <c r="AH466" i="56" s="1"/>
  <c r="CM205" i="53"/>
  <c r="CK468" i="56" s="1"/>
  <c r="CY205" i="53"/>
  <c r="CW468" i="56" s="1"/>
  <c r="DN205" i="53"/>
  <c r="DL468" i="56" s="1"/>
  <c r="DZ205" i="53"/>
  <c r="DX468" i="56" s="1"/>
  <c r="AF205" i="51"/>
  <c r="AD466" i="56" s="1"/>
  <c r="CN205" i="53"/>
  <c r="CL468" i="56" s="1"/>
  <c r="W205" i="53"/>
  <c r="U468" i="56" s="1"/>
  <c r="M205" i="51"/>
  <c r="K466" i="56" s="1"/>
  <c r="R205" i="53"/>
  <c r="P468" i="56" s="1"/>
  <c r="AL205" i="52"/>
  <c r="AJ467" i="56" s="1"/>
  <c r="N205" i="52"/>
  <c r="L467" i="56" s="1"/>
  <c r="AD205" i="52"/>
  <c r="AB467" i="56" s="1"/>
  <c r="BJ205" i="52"/>
  <c r="BH467" i="56" s="1"/>
  <c r="AW205" i="52"/>
  <c r="AU467" i="56" s="1"/>
  <c r="T205" i="52"/>
  <c r="R467" i="56" s="1"/>
  <c r="DX205" i="52"/>
  <c r="DV467" i="56" s="1"/>
  <c r="CK205" i="52"/>
  <c r="CI467" i="56" s="1"/>
  <c r="CJ205" i="52"/>
  <c r="CH467" i="56" s="1"/>
  <c r="BL205" i="52"/>
  <c r="BJ467" i="56" s="1"/>
  <c r="DH205" i="52"/>
  <c r="DF467" i="56" s="1"/>
  <c r="BR205" i="52"/>
  <c r="BP467" i="56" s="1"/>
  <c r="CN205" i="52"/>
  <c r="CL467" i="56" s="1"/>
  <c r="DN205" i="52"/>
  <c r="DL467" i="56" s="1"/>
  <c r="DK205" i="52"/>
  <c r="DI467" i="56" s="1"/>
  <c r="AM205" i="52"/>
  <c r="AK467" i="56" s="1"/>
  <c r="CW205" i="52"/>
  <c r="CU467" i="56" s="1"/>
  <c r="CV205" i="52"/>
  <c r="CT467" i="56" s="1"/>
  <c r="W205" i="50"/>
  <c r="U465" i="56" s="1"/>
  <c r="CH205" i="53"/>
  <c r="CF468" i="56" s="1"/>
  <c r="DF205" i="53"/>
  <c r="DD468" i="56" s="1"/>
  <c r="BJ205" i="53"/>
  <c r="BH468" i="56" s="1"/>
  <c r="DH205" i="53"/>
  <c r="DF468" i="56" s="1"/>
  <c r="DJ205" i="49"/>
  <c r="DH464" i="56" s="1"/>
  <c r="AK205" i="51"/>
  <c r="AI466" i="56" s="1"/>
  <c r="AO205" i="49"/>
  <c r="AM464" i="56" s="1"/>
  <c r="U205" i="49"/>
  <c r="S464" i="56" s="1"/>
  <c r="CL205" i="50"/>
  <c r="CJ465" i="56" s="1"/>
  <c r="CO205" i="53"/>
  <c r="CM468" i="56" s="1"/>
  <c r="AJ205" i="50"/>
  <c r="AH465" i="56" s="1"/>
  <c r="DF205" i="49"/>
  <c r="DD464" i="56" s="1"/>
  <c r="BO205" i="49"/>
  <c r="BM464" i="56" s="1"/>
  <c r="DZ205" i="51"/>
  <c r="DX466" i="56" s="1"/>
  <c r="BU205" i="53"/>
  <c r="BS468" i="56" s="1"/>
  <c r="CS205" i="53"/>
  <c r="CQ468" i="56" s="1"/>
  <c r="DZ205" i="50"/>
  <c r="DX465" i="56" s="1"/>
  <c r="CE205" i="51"/>
  <c r="CC466" i="56" s="1"/>
  <c r="CH205" i="50"/>
  <c r="CF465" i="56" s="1"/>
  <c r="CX205" i="51"/>
  <c r="CV466" i="56" s="1"/>
  <c r="AT205" i="51"/>
  <c r="AR466" i="56" s="1"/>
  <c r="AW205" i="50"/>
  <c r="AU465" i="56" s="1"/>
  <c r="BI205" i="51"/>
  <c r="BG466" i="56" s="1"/>
  <c r="AR205" i="53"/>
  <c r="AP468" i="56" s="1"/>
  <c r="EA205" i="53"/>
  <c r="DY468" i="56" s="1"/>
  <c r="BA205" i="50"/>
  <c r="AY465" i="56" s="1"/>
  <c r="CE205" i="49"/>
  <c r="CC464" i="56" s="1"/>
  <c r="R205" i="50"/>
  <c r="P465" i="56" s="1"/>
  <c r="DF205" i="51"/>
  <c r="DD466" i="56" s="1"/>
  <c r="DI205" i="50"/>
  <c r="DG465" i="56" s="1"/>
  <c r="Z205" i="51"/>
  <c r="X466" i="56" s="1"/>
  <c r="CY205" i="51"/>
  <c r="CW466" i="56" s="1"/>
  <c r="Y205" i="53"/>
  <c r="W468" i="56" s="1"/>
  <c r="AZ205" i="51"/>
  <c r="AX466" i="56" s="1"/>
  <c r="Q205" i="51"/>
  <c r="O466" i="56" s="1"/>
  <c r="DQ205" i="53"/>
  <c r="DO468" i="56" s="1"/>
  <c r="AO205" i="53"/>
  <c r="AM468" i="56" s="1"/>
  <c r="BT205" i="52"/>
  <c r="BR467" i="56" s="1"/>
  <c r="DT205" i="52"/>
  <c r="DR467" i="56" s="1"/>
  <c r="AB205" i="52"/>
  <c r="Z467" i="56" s="1"/>
  <c r="CZ205" i="52"/>
  <c r="CX467" i="56" s="1"/>
  <c r="Y205" i="52"/>
  <c r="W467" i="56" s="1"/>
  <c r="DQ205" i="52"/>
  <c r="DO467" i="56" s="1"/>
  <c r="AN205" i="52"/>
  <c r="AL467" i="56" s="1"/>
  <c r="CI205" i="52"/>
  <c r="CG467" i="56" s="1"/>
  <c r="BF205" i="52"/>
  <c r="BD467" i="56" s="1"/>
  <c r="CS205" i="52"/>
  <c r="CQ467" i="56" s="1"/>
  <c r="DJ205" i="52"/>
  <c r="DH467" i="56" s="1"/>
  <c r="AV205" i="52"/>
  <c r="AT467" i="56" s="1"/>
  <c r="DB205" i="52"/>
  <c r="CZ467" i="56" s="1"/>
  <c r="BW205" i="52"/>
  <c r="BU467" i="56" s="1"/>
  <c r="R205" i="51"/>
  <c r="P466" i="56" s="1"/>
  <c r="DW205" i="52"/>
  <c r="DU467" i="56" s="1"/>
  <c r="BM205" i="52"/>
  <c r="BK467" i="56" s="1"/>
  <c r="DS205" i="52"/>
  <c r="DQ467" i="56" s="1"/>
  <c r="BA205" i="52"/>
  <c r="AY467" i="56" s="1"/>
  <c r="DM185" i="49"/>
  <c r="AM185" i="50"/>
  <c r="BB185" i="50"/>
  <c r="BU205" i="51"/>
  <c r="BS466" i="56" s="1"/>
  <c r="BC205" i="49"/>
  <c r="BA464" i="56" s="1"/>
  <c r="AP205" i="51"/>
  <c r="AN466" i="56" s="1"/>
  <c r="DS205" i="51"/>
  <c r="DQ466" i="56" s="1"/>
  <c r="L205" i="50"/>
  <c r="J465" i="56" s="1"/>
  <c r="CQ205" i="53"/>
  <c r="CO468" i="56" s="1"/>
  <c r="DO205" i="53"/>
  <c r="DM468" i="56" s="1"/>
  <c r="AW205" i="53"/>
  <c r="AU468" i="56" s="1"/>
  <c r="CI185" i="50"/>
  <c r="BW185" i="50"/>
  <c r="EB185" i="53"/>
  <c r="BC185" i="49"/>
  <c r="AG185" i="49"/>
  <c r="AC205" i="51"/>
  <c r="AA466" i="56" s="1"/>
  <c r="DD205" i="50"/>
  <c r="DB465" i="56" s="1"/>
  <c r="CJ205" i="49"/>
  <c r="CH464" i="56" s="1"/>
  <c r="P205" i="50"/>
  <c r="N465" i="56" s="1"/>
  <c r="AH205" i="49"/>
  <c r="AF464" i="56" s="1"/>
  <c r="DL205" i="51"/>
  <c r="DJ466" i="56" s="1"/>
  <c r="BR205" i="53"/>
  <c r="BP468" i="56" s="1"/>
  <c r="CX205" i="53"/>
  <c r="CV468" i="56" s="1"/>
  <c r="BO205" i="50"/>
  <c r="BM465" i="56" s="1"/>
  <c r="AJ185" i="50"/>
  <c r="DU185" i="50"/>
  <c r="BX185" i="49"/>
  <c r="AP185" i="50"/>
  <c r="BT185" i="53"/>
  <c r="AB185" i="53"/>
  <c r="AU205" i="51"/>
  <c r="AS466" i="56" s="1"/>
  <c r="BO205" i="53"/>
  <c r="BM468" i="56" s="1"/>
  <c r="AC205" i="50"/>
  <c r="AA465" i="56" s="1"/>
  <c r="AK205" i="49"/>
  <c r="AI464" i="56" s="1"/>
  <c r="X205" i="49"/>
  <c r="V464" i="56" s="1"/>
  <c r="V205" i="50"/>
  <c r="T465" i="56" s="1"/>
  <c r="AU205" i="53"/>
  <c r="AS468" i="56" s="1"/>
  <c r="CA205" i="51"/>
  <c r="BY466" i="56" s="1"/>
  <c r="CN185" i="49"/>
  <c r="AX185" i="49"/>
  <c r="AM185" i="51"/>
  <c r="CE185" i="53"/>
  <c r="Y185" i="53"/>
  <c r="BP205" i="50"/>
  <c r="BN465" i="56" s="1"/>
  <c r="DG205" i="53"/>
  <c r="DE468" i="56" s="1"/>
  <c r="BO185" i="50"/>
  <c r="Q205" i="53"/>
  <c r="O468" i="56" s="1"/>
  <c r="AW185" i="49"/>
  <c r="CV185" i="53"/>
  <c r="BJ205" i="50"/>
  <c r="BH465" i="56" s="1"/>
  <c r="CG185" i="49"/>
  <c r="DO205" i="52"/>
  <c r="DM467" i="56" s="1"/>
  <c r="BY205" i="52"/>
  <c r="BW467" i="56" s="1"/>
  <c r="AP185" i="52"/>
  <c r="CX205" i="52"/>
  <c r="CV467" i="56" s="1"/>
  <c r="CD205" i="52"/>
  <c r="CB467" i="56" s="1"/>
  <c r="BE205" i="52"/>
  <c r="BC467" i="56" s="1"/>
  <c r="CB205" i="52"/>
  <c r="BZ467" i="56" s="1"/>
  <c r="AG185" i="52"/>
  <c r="Z185" i="52"/>
  <c r="AS205" i="52"/>
  <c r="AQ467" i="56" s="1"/>
  <c r="AG205" i="52"/>
  <c r="AE467" i="56" s="1"/>
  <c r="BA185" i="52"/>
  <c r="DA205" i="52"/>
  <c r="CY467" i="56" s="1"/>
  <c r="DE205" i="52"/>
  <c r="DC467" i="56" s="1"/>
  <c r="BD205" i="52"/>
  <c r="BB467" i="56" s="1"/>
  <c r="CL205" i="52"/>
  <c r="CJ467" i="56" s="1"/>
  <c r="DY185" i="52"/>
  <c r="AC205" i="52"/>
  <c r="AA467" i="56" s="1"/>
  <c r="Q205" i="52"/>
  <c r="O467" i="56" s="1"/>
  <c r="BE185" i="52"/>
  <c r="AQ205" i="52"/>
  <c r="AO467" i="56" s="1"/>
  <c r="M205" i="52"/>
  <c r="K467" i="56" s="1"/>
  <c r="AI205" i="52"/>
  <c r="AG467" i="56" s="1"/>
  <c r="U205" i="53"/>
  <c r="S468" i="56" s="1"/>
  <c r="BB205" i="50"/>
  <c r="AZ465" i="56" s="1"/>
  <c r="BM205" i="49"/>
  <c r="BK464" i="56" s="1"/>
  <c r="DB205" i="49"/>
  <c r="CZ464" i="56" s="1"/>
  <c r="DA205" i="50"/>
  <c r="CY465" i="56" s="1"/>
  <c r="AW205" i="51"/>
  <c r="AU466" i="56" s="1"/>
  <c r="BN205" i="51"/>
  <c r="BL466" i="56" s="1"/>
  <c r="AE205" i="53"/>
  <c r="AC468" i="56" s="1"/>
  <c r="BC205" i="53"/>
  <c r="BA468" i="56" s="1"/>
  <c r="BP205" i="53"/>
  <c r="BN468" i="56" s="1"/>
  <c r="AR205" i="50"/>
  <c r="AP465" i="56" s="1"/>
  <c r="T205" i="49"/>
  <c r="R464" i="56" s="1"/>
  <c r="T205" i="50"/>
  <c r="R465" i="56" s="1"/>
  <c r="DR205" i="51"/>
  <c r="DP466" i="56" s="1"/>
  <c r="BX205" i="50"/>
  <c r="BV465" i="56" s="1"/>
  <c r="DH205" i="50"/>
  <c r="DF465" i="56" s="1"/>
  <c r="BS205" i="53"/>
  <c r="BQ468" i="56" s="1"/>
  <c r="CO205" i="50"/>
  <c r="CM465" i="56" s="1"/>
  <c r="BF205" i="49"/>
  <c r="BD464" i="56" s="1"/>
  <c r="DN205" i="49"/>
  <c r="DL464" i="56" s="1"/>
  <c r="DB205" i="50"/>
  <c r="CZ465" i="56" s="1"/>
  <c r="CQ205" i="49"/>
  <c r="CO464" i="56" s="1"/>
  <c r="DH205" i="49"/>
  <c r="DF464" i="56" s="1"/>
  <c r="AM205" i="51"/>
  <c r="AK466" i="56" s="1"/>
  <c r="BT205" i="53"/>
  <c r="BR468" i="56" s="1"/>
  <c r="DI205" i="53"/>
  <c r="DG468" i="56" s="1"/>
  <c r="BH205" i="50"/>
  <c r="BF465" i="56" s="1"/>
  <c r="BN205" i="49"/>
  <c r="BL464" i="56" s="1"/>
  <c r="AQ205" i="50"/>
  <c r="AO465" i="56" s="1"/>
  <c r="AQ205" i="51"/>
  <c r="AO466" i="56" s="1"/>
  <c r="CK205" i="49"/>
  <c r="CI464" i="56" s="1"/>
  <c r="AI205" i="53"/>
  <c r="AG468" i="56" s="1"/>
  <c r="CU205" i="53"/>
  <c r="CS468" i="56" s="1"/>
  <c r="DM205" i="50"/>
  <c r="DK465" i="56" s="1"/>
  <c r="AE205" i="49"/>
  <c r="AC464" i="56" s="1"/>
  <c r="CU205" i="50"/>
  <c r="CS465" i="56" s="1"/>
  <c r="BE205" i="53"/>
  <c r="BC468" i="56" s="1"/>
  <c r="BQ205" i="53"/>
  <c r="BO468" i="56" s="1"/>
  <c r="V205" i="51"/>
  <c r="T466" i="56" s="1"/>
  <c r="DT205" i="50"/>
  <c r="DR465" i="56" s="1"/>
  <c r="AA205" i="51"/>
  <c r="Y466" i="56" s="1"/>
  <c r="AT205" i="52"/>
  <c r="AR467" i="56" s="1"/>
  <c r="CU205" i="52"/>
  <c r="CS467" i="56" s="1"/>
  <c r="S205" i="51"/>
  <c r="Q466" i="56" s="1"/>
  <c r="BH205" i="52"/>
  <c r="BF467" i="56" s="1"/>
  <c r="AZ205" i="52"/>
  <c r="AX467" i="56" s="1"/>
  <c r="CH205" i="52"/>
  <c r="CF467" i="56" s="1"/>
  <c r="BK205" i="52"/>
  <c r="BI467" i="56" s="1"/>
  <c r="BO205" i="52"/>
  <c r="BM467" i="56" s="1"/>
  <c r="BP205" i="52"/>
  <c r="BN467" i="56" s="1"/>
  <c r="EA205" i="52"/>
  <c r="DY467" i="56" s="1"/>
  <c r="AE205" i="52"/>
  <c r="AC467" i="56" s="1"/>
  <c r="X205" i="52"/>
  <c r="V467" i="56" s="1"/>
  <c r="AY205" i="52"/>
  <c r="AW467" i="56" s="1"/>
  <c r="DL205" i="52"/>
  <c r="DJ467" i="56" s="1"/>
  <c r="CO205" i="52"/>
  <c r="CM467" i="56" s="1"/>
  <c r="CM205" i="52"/>
  <c r="CK467" i="56" s="1"/>
  <c r="CC205" i="52"/>
  <c r="CA467" i="56" s="1"/>
  <c r="DR205" i="53"/>
  <c r="DP468" i="56" s="1"/>
  <c r="CE205" i="53"/>
  <c r="CC468" i="56" s="1"/>
  <c r="DP205" i="53"/>
  <c r="DN468" i="56" s="1"/>
  <c r="CW205" i="49"/>
  <c r="CU464" i="56" s="1"/>
  <c r="CR205" i="51"/>
  <c r="CP466" i="56" s="1"/>
  <c r="Z205" i="49"/>
  <c r="X464" i="56" s="1"/>
  <c r="BS205" i="51"/>
  <c r="BQ466" i="56" s="1"/>
  <c r="BL205" i="50"/>
  <c r="BJ465" i="56" s="1"/>
  <c r="BT205" i="50"/>
  <c r="BR465" i="56" s="1"/>
  <c r="BK205" i="50"/>
  <c r="BI465" i="56" s="1"/>
  <c r="DV205" i="53"/>
  <c r="DT468" i="56" s="1"/>
  <c r="Q205" i="50"/>
  <c r="O465" i="56" s="1"/>
  <c r="BO205" i="51"/>
  <c r="BM466" i="56" s="1"/>
  <c r="DF205" i="50"/>
  <c r="DD465" i="56" s="1"/>
  <c r="CR205" i="53"/>
  <c r="CP468" i="56" s="1"/>
  <c r="AH205" i="50"/>
  <c r="AF465" i="56" s="1"/>
  <c r="BE205" i="50"/>
  <c r="BC465" i="56" s="1"/>
  <c r="DY205" i="53"/>
  <c r="DW468" i="56" s="1"/>
  <c r="DT205" i="49"/>
  <c r="DR464" i="56" s="1"/>
  <c r="DO205" i="49"/>
  <c r="DM464" i="56" s="1"/>
  <c r="CC205" i="51"/>
  <c r="CA466" i="56" s="1"/>
  <c r="BR205" i="49"/>
  <c r="BP464" i="56" s="1"/>
  <c r="AX205" i="51"/>
  <c r="AV466" i="56" s="1"/>
  <c r="AZ205" i="49"/>
  <c r="AX464" i="56" s="1"/>
  <c r="BY205" i="50"/>
  <c r="BW465" i="56" s="1"/>
  <c r="AH205" i="53"/>
  <c r="AF468" i="56" s="1"/>
  <c r="BN205" i="53"/>
  <c r="BL468" i="56" s="1"/>
  <c r="CV205" i="49"/>
  <c r="CT464" i="56" s="1"/>
  <c r="BA205" i="49"/>
  <c r="AY464" i="56" s="1"/>
  <c r="DW205" i="49"/>
  <c r="DU464" i="56" s="1"/>
  <c r="BK205" i="49"/>
  <c r="BI464" i="56" s="1"/>
  <c r="DJ205" i="51"/>
  <c r="DH466" i="56" s="1"/>
  <c r="CZ205" i="51"/>
  <c r="CX466" i="56" s="1"/>
  <c r="BV205" i="53"/>
  <c r="BT468" i="56" s="1"/>
  <c r="CT205" i="53"/>
  <c r="CR468" i="56" s="1"/>
  <c r="EA205" i="50"/>
  <c r="DY465" i="56" s="1"/>
  <c r="CD205" i="51"/>
  <c r="CB466" i="56" s="1"/>
  <c r="BH205" i="53"/>
  <c r="BF468" i="56" s="1"/>
  <c r="V205" i="53"/>
  <c r="T468" i="56" s="1"/>
  <c r="CA205" i="53"/>
  <c r="BY468" i="56" s="1"/>
  <c r="P205" i="51"/>
  <c r="N466" i="56" s="1"/>
  <c r="L205" i="52"/>
  <c r="J467" i="56" s="1"/>
  <c r="AF205" i="52"/>
  <c r="AD467" i="56" s="1"/>
  <c r="BZ205" i="52"/>
  <c r="BX467" i="56" s="1"/>
  <c r="W205" i="52"/>
  <c r="U467" i="56" s="1"/>
  <c r="DZ205" i="52"/>
  <c r="DX467" i="56" s="1"/>
  <c r="AO205" i="52"/>
  <c r="AM467" i="56" s="1"/>
  <c r="BU205" i="52"/>
  <c r="BS467" i="56" s="1"/>
  <c r="AX205" i="52"/>
  <c r="AV467" i="56" s="1"/>
  <c r="BV205" i="52"/>
  <c r="BT467" i="56" s="1"/>
  <c r="DR205" i="52"/>
  <c r="DP467" i="56" s="1"/>
  <c r="AH205" i="52"/>
  <c r="AF467" i="56" s="1"/>
  <c r="BX205" i="52"/>
  <c r="BV467" i="56" s="1"/>
  <c r="AA205" i="52"/>
  <c r="Y467" i="56" s="1"/>
  <c r="K205" i="49"/>
  <c r="I464" i="56" s="1"/>
  <c r="EB205" i="52"/>
  <c r="DZ467" i="56" s="1"/>
  <c r="L205" i="51"/>
  <c r="J466" i="56" s="1"/>
  <c r="DP205" i="51"/>
  <c r="DN466" i="56" s="1"/>
  <c r="Q205" i="49"/>
  <c r="O464" i="56" s="1"/>
  <c r="CI205" i="49"/>
  <c r="CG464" i="56" s="1"/>
  <c r="CF205" i="49"/>
  <c r="CD464" i="56" s="1"/>
  <c r="BU205" i="50"/>
  <c r="BS465" i="56" s="1"/>
  <c r="CS205" i="50"/>
  <c r="CQ465" i="56" s="1"/>
  <c r="DN205" i="50"/>
  <c r="DL465" i="56" s="1"/>
  <c r="CI205" i="53"/>
  <c r="CG468" i="56" s="1"/>
  <c r="DO205" i="50"/>
  <c r="DM465" i="56" s="1"/>
  <c r="AN205" i="53"/>
  <c r="AL468" i="56" s="1"/>
  <c r="CW205" i="51"/>
  <c r="CU466" i="56" s="1"/>
  <c r="AS205" i="49"/>
  <c r="AQ464" i="56" s="1"/>
  <c r="DM205" i="49"/>
  <c r="DK464" i="56" s="1"/>
  <c r="DU205" i="53"/>
  <c r="DS468" i="56" s="1"/>
  <c r="DD205" i="53"/>
  <c r="DB468" i="56" s="1"/>
  <c r="AB205" i="53"/>
  <c r="Z468" i="56" s="1"/>
  <c r="EA205" i="49"/>
  <c r="DY464" i="56" s="1"/>
  <c r="BV205" i="51"/>
  <c r="BT466" i="56" s="1"/>
  <c r="DV205" i="49"/>
  <c r="DT464" i="56" s="1"/>
  <c r="AY205" i="49"/>
  <c r="AW464" i="56" s="1"/>
  <c r="AV205" i="49"/>
  <c r="AT464" i="56" s="1"/>
  <c r="BH205" i="51"/>
  <c r="BF466" i="56" s="1"/>
  <c r="CM205" i="50"/>
  <c r="CK465" i="56" s="1"/>
  <c r="CF205" i="50"/>
  <c r="CD465" i="56" s="1"/>
  <c r="BF185" i="53"/>
  <c r="CR185" i="51"/>
  <c r="BG185" i="53"/>
  <c r="BZ185" i="49"/>
  <c r="BG185" i="49"/>
  <c r="DX205" i="51"/>
  <c r="DV466" i="56" s="1"/>
  <c r="S205" i="49"/>
  <c r="Q464" i="56" s="1"/>
  <c r="Y205" i="51"/>
  <c r="W466" i="56" s="1"/>
  <c r="AB205" i="49"/>
  <c r="Z464" i="56" s="1"/>
  <c r="AI205" i="49"/>
  <c r="AG464" i="56" s="1"/>
  <c r="BZ205" i="51"/>
  <c r="BX466" i="56" s="1"/>
  <c r="U205" i="50"/>
  <c r="S465" i="56" s="1"/>
  <c r="O205" i="50"/>
  <c r="M465" i="56" s="1"/>
  <c r="AF205" i="53"/>
  <c r="AD468" i="56" s="1"/>
  <c r="BR185" i="51"/>
  <c r="X185" i="50"/>
  <c r="DQ185" i="49"/>
  <c r="CI185" i="49"/>
  <c r="DD185" i="51"/>
  <c r="BC205" i="51"/>
  <c r="BA466" i="56" s="1"/>
  <c r="CK205" i="53"/>
  <c r="CI468" i="56" s="1"/>
  <c r="DJ205" i="53"/>
  <c r="DH468" i="56" s="1"/>
  <c r="DM185" i="50"/>
  <c r="N205" i="51"/>
  <c r="L466" i="56" s="1"/>
  <c r="DH185" i="53"/>
  <c r="CG205" i="52"/>
  <c r="CE467" i="56" s="1"/>
  <c r="DY205" i="52"/>
  <c r="DW467" i="56" s="1"/>
  <c r="DF205" i="52"/>
  <c r="DD467" i="56" s="1"/>
  <c r="V205" i="52"/>
  <c r="T467" i="56" s="1"/>
  <c r="CY205" i="52"/>
  <c r="CW467" i="56" s="1"/>
  <c r="DV205" i="52"/>
  <c r="DT467" i="56" s="1"/>
  <c r="DD205" i="52"/>
  <c r="DB467" i="56" s="1"/>
  <c r="BI205" i="52"/>
  <c r="BG467" i="56" s="1"/>
  <c r="O205" i="52"/>
  <c r="M467" i="56" s="1"/>
  <c r="DU205" i="52"/>
  <c r="DS467" i="56" s="1"/>
  <c r="CA205" i="52"/>
  <c r="BY467" i="56" s="1"/>
  <c r="AK205" i="52"/>
  <c r="AI467" i="56" s="1"/>
  <c r="BS205" i="52"/>
  <c r="BQ467" i="56" s="1"/>
  <c r="BQ205" i="52"/>
  <c r="BO467" i="56" s="1"/>
  <c r="U205" i="52"/>
  <c r="S467" i="56" s="1"/>
  <c r="O205" i="53"/>
  <c r="M468" i="56" s="1"/>
  <c r="CL185" i="49"/>
  <c r="AU185" i="50"/>
  <c r="Z185" i="50"/>
  <c r="BB185" i="49"/>
  <c r="BL185" i="49"/>
  <c r="AH185" i="49"/>
  <c r="CN205" i="49"/>
  <c r="CL464" i="56" s="1"/>
  <c r="BP205" i="51"/>
  <c r="BN466" i="56" s="1"/>
  <c r="CR205" i="50"/>
  <c r="CP465" i="56" s="1"/>
  <c r="CH205" i="49"/>
  <c r="CF464" i="56" s="1"/>
  <c r="W205" i="49"/>
  <c r="U464" i="56" s="1"/>
  <c r="CP205" i="51"/>
  <c r="CN466" i="56" s="1"/>
  <c r="CP205" i="53"/>
  <c r="CN468" i="56" s="1"/>
  <c r="DE205" i="53"/>
  <c r="DC468" i="56" s="1"/>
  <c r="DC185" i="51"/>
  <c r="CQ185" i="50"/>
  <c r="AK185" i="50"/>
  <c r="DN185" i="50"/>
  <c r="BA205" i="51"/>
  <c r="AY466" i="56" s="1"/>
  <c r="AE205" i="50"/>
  <c r="AC465" i="56" s="1"/>
  <c r="N205" i="49"/>
  <c r="L464" i="56" s="1"/>
  <c r="CB205" i="51"/>
  <c r="BZ466" i="56" s="1"/>
  <c r="CM205" i="49"/>
  <c r="CK464" i="56" s="1"/>
  <c r="BQ205" i="51"/>
  <c r="BO466" i="56" s="1"/>
  <c r="DP205" i="50"/>
  <c r="DN465" i="56" s="1"/>
  <c r="DQ205" i="50"/>
  <c r="DO465" i="56" s="1"/>
  <c r="P185" i="49"/>
  <c r="AD185" i="49"/>
  <c r="CP185" i="51"/>
  <c r="CZ185" i="49"/>
  <c r="AG205" i="51"/>
  <c r="AE466" i="56" s="1"/>
  <c r="DC205" i="51"/>
  <c r="DA466" i="56" s="1"/>
  <c r="BD205" i="49"/>
  <c r="BB464" i="56" s="1"/>
  <c r="CJ205" i="51"/>
  <c r="CH466" i="56" s="1"/>
  <c r="P205" i="49"/>
  <c r="N464" i="56" s="1"/>
  <c r="CY205" i="50"/>
  <c r="CW465" i="56" s="1"/>
  <c r="AI205" i="50"/>
  <c r="AG465" i="56" s="1"/>
  <c r="BF205" i="50"/>
  <c r="BD465" i="56" s="1"/>
  <c r="AX205" i="53"/>
  <c r="AV468" i="56" s="1"/>
  <c r="AI185" i="49"/>
  <c r="BA185" i="51"/>
  <c r="DH205" i="51"/>
  <c r="DF466" i="56" s="1"/>
  <c r="CV205" i="53"/>
  <c r="CT468" i="56" s="1"/>
  <c r="AK205" i="53"/>
  <c r="AI468" i="56" s="1"/>
  <c r="DN185" i="49"/>
  <c r="AS205" i="50"/>
  <c r="AQ465" i="56" s="1"/>
  <c r="T185" i="50"/>
  <c r="BM205" i="53"/>
  <c r="BK468" i="56" s="1"/>
  <c r="DC205" i="52"/>
  <c r="DA467" i="56" s="1"/>
  <c r="DM205" i="52"/>
  <c r="DK467" i="56" s="1"/>
  <c r="Y185" i="52"/>
  <c r="DG205" i="52"/>
  <c r="DE467" i="56" s="1"/>
  <c r="DB185" i="52"/>
  <c r="CP205" i="52"/>
  <c r="CN467" i="56" s="1"/>
  <c r="CQ205" i="52"/>
  <c r="CO467" i="56" s="1"/>
  <c r="DT185" i="52"/>
  <c r="K185" i="52"/>
  <c r="DI205" i="52"/>
  <c r="DG467" i="56" s="1"/>
  <c r="CE205" i="52"/>
  <c r="CC467" i="56" s="1"/>
  <c r="AV185" i="52"/>
  <c r="S205" i="53"/>
  <c r="Q468" i="56" s="1"/>
  <c r="DP205" i="52"/>
  <c r="DN467" i="56" s="1"/>
  <c r="X185" i="52"/>
  <c r="AU205" i="52"/>
  <c r="AS467" i="56" s="1"/>
  <c r="BB205" i="52"/>
  <c r="AZ467" i="56" s="1"/>
  <c r="AX185" i="52"/>
  <c r="BQ185" i="52"/>
  <c r="BG205" i="52"/>
  <c r="BE467" i="56" s="1"/>
  <c r="CT205" i="52"/>
  <c r="CR467" i="56" s="1"/>
  <c r="DV185" i="52"/>
  <c r="V185" i="53"/>
  <c r="DX185" i="52"/>
  <c r="N185" i="49"/>
  <c r="AZ185" i="51"/>
  <c r="BZ185" i="50"/>
  <c r="AQ185" i="49"/>
  <c r="DY185" i="49"/>
  <c r="CQ185" i="49"/>
  <c r="CO205" i="51"/>
  <c r="CM466" i="56" s="1"/>
  <c r="BW205" i="49"/>
  <c r="BU464" i="56" s="1"/>
  <c r="AP205" i="50"/>
  <c r="AN465" i="56" s="1"/>
  <c r="DI205" i="51"/>
  <c r="DG466" i="56" s="1"/>
  <c r="CB205" i="49"/>
  <c r="BZ464" i="56" s="1"/>
  <c r="M205" i="50"/>
  <c r="K465" i="56" s="1"/>
  <c r="CF205" i="53"/>
  <c r="CD468" i="56" s="1"/>
  <c r="BR205" i="51"/>
  <c r="BP466" i="56" s="1"/>
  <c r="CO185" i="49"/>
  <c r="AD185" i="50"/>
  <c r="AY185" i="50"/>
  <c r="DK205" i="49"/>
  <c r="DI464" i="56" s="1"/>
  <c r="CC205" i="50"/>
  <c r="CA465" i="56" s="1"/>
  <c r="CZ205" i="49"/>
  <c r="CX464" i="56" s="1"/>
  <c r="DB205" i="51"/>
  <c r="CZ466" i="56" s="1"/>
  <c r="AR205" i="49"/>
  <c r="AP464" i="56" s="1"/>
  <c r="BD205" i="50"/>
  <c r="BB465" i="56" s="1"/>
  <c r="CT205" i="50"/>
  <c r="CR465" i="56" s="1"/>
  <c r="DX205" i="53"/>
  <c r="DV468" i="56" s="1"/>
  <c r="CC185" i="49"/>
  <c r="CX185" i="49"/>
  <c r="CV185" i="49"/>
  <c r="AA185" i="50"/>
  <c r="CM185" i="51"/>
  <c r="DJ185" i="51"/>
  <c r="AL205" i="49"/>
  <c r="AJ464" i="56" s="1"/>
  <c r="BY205" i="51"/>
  <c r="BW466" i="56" s="1"/>
  <c r="DQ205" i="49"/>
  <c r="DO464" i="56" s="1"/>
  <c r="AS205" i="51"/>
  <c r="AQ466" i="56" s="1"/>
  <c r="CC205" i="49"/>
  <c r="CA464" i="56" s="1"/>
  <c r="K205" i="50"/>
  <c r="I465" i="56" s="1"/>
  <c r="CC205" i="53"/>
  <c r="CA468" i="56" s="1"/>
  <c r="AV205" i="53"/>
  <c r="AT468" i="56" s="1"/>
  <c r="DZ185" i="50"/>
  <c r="AT185" i="51"/>
  <c r="DW185" i="51"/>
  <c r="CV205" i="51"/>
  <c r="CT466" i="56" s="1"/>
  <c r="V205" i="49"/>
  <c r="T464" i="56" s="1"/>
  <c r="O205" i="51"/>
  <c r="M466" i="56" s="1"/>
  <c r="BA185" i="50"/>
  <c r="V185" i="50"/>
  <c r="AI185" i="53"/>
  <c r="DX185" i="50"/>
  <c r="O185" i="50"/>
  <c r="R185" i="53"/>
  <c r="AJ205" i="53"/>
  <c r="AH468" i="56" s="1"/>
  <c r="Y185" i="51"/>
  <c r="BC205" i="52"/>
  <c r="BA467" i="56" s="1"/>
  <c r="R205" i="52"/>
  <c r="P467" i="56" s="1"/>
  <c r="BX185" i="51"/>
  <c r="AJ205" i="52"/>
  <c r="AH467" i="56" s="1"/>
  <c r="BN205" i="52"/>
  <c r="BL467" i="56" s="1"/>
  <c r="BC185" i="52"/>
  <c r="CF205" i="52"/>
  <c r="CD467" i="56" s="1"/>
  <c r="S205" i="52"/>
  <c r="Q467" i="56" s="1"/>
  <c r="CX185" i="52"/>
  <c r="AB185" i="52"/>
  <c r="P205" i="52"/>
  <c r="N467" i="56" s="1"/>
  <c r="AR205" i="52"/>
  <c r="AP467" i="56" s="1"/>
  <c r="BL185" i="52"/>
  <c r="CL185" i="52"/>
  <c r="W205" i="51"/>
  <c r="U466" i="56" s="1"/>
  <c r="Z205" i="52"/>
  <c r="X467" i="56" s="1"/>
  <c r="AH185" i="52"/>
  <c r="BM185" i="52"/>
  <c r="AP205" i="52"/>
  <c r="AN467" i="56" s="1"/>
  <c r="K205" i="52"/>
  <c r="I467" i="56" s="1"/>
  <c r="AF185" i="52"/>
  <c r="CM185" i="52"/>
  <c r="CR205" i="52"/>
  <c r="CP467" i="56" s="1"/>
  <c r="BU185" i="52"/>
  <c r="BK205" i="53"/>
  <c r="BI468" i="56" s="1"/>
  <c r="DZ185" i="52"/>
  <c r="H199" i="52"/>
  <c r="H199" i="53"/>
  <c r="H199" i="51"/>
  <c r="H199" i="50"/>
  <c r="H199" i="49"/>
  <c r="H196" i="53"/>
  <c r="H196" i="51"/>
  <c r="H196" i="50"/>
  <c r="H196" i="49"/>
  <c r="H196" i="52"/>
  <c r="J185" i="50"/>
  <c r="H183" i="50"/>
  <c r="J185" i="53"/>
  <c r="H183" i="53"/>
  <c r="J185" i="51"/>
  <c r="H183" i="51"/>
  <c r="J185" i="49"/>
  <c r="H183" i="49"/>
  <c r="J185" i="52"/>
  <c r="H183" i="52"/>
  <c r="H173" i="52"/>
  <c r="AX175" i="53"/>
  <c r="BP175" i="51"/>
  <c r="AL175" i="51"/>
  <c r="H173" i="53"/>
  <c r="BJ175" i="53"/>
  <c r="DL175" i="53"/>
  <c r="H173" i="49"/>
  <c r="H173" i="51"/>
  <c r="AR175" i="52"/>
  <c r="BV175" i="51"/>
  <c r="N175" i="50"/>
  <c r="CH175" i="50"/>
  <c r="H173" i="50"/>
  <c r="DR175" i="52"/>
  <c r="BD175" i="50"/>
  <c r="CT175" i="49"/>
  <c r="AF175" i="49"/>
  <c r="CZ175" i="50"/>
  <c r="AR175" i="51"/>
  <c r="DL175" i="51"/>
  <c r="AR175" i="53"/>
  <c r="Z175" i="53"/>
  <c r="CT175" i="50"/>
  <c r="DR175" i="49"/>
  <c r="N175" i="52"/>
  <c r="T175" i="52"/>
  <c r="AR175" i="50"/>
  <c r="DL175" i="50"/>
  <c r="DF175" i="51"/>
  <c r="BV175" i="50"/>
  <c r="N175" i="51"/>
  <c r="T175" i="49"/>
  <c r="DL175" i="52"/>
  <c r="BJ175" i="51"/>
  <c r="AF175" i="51"/>
  <c r="CT175" i="51"/>
  <c r="AR175" i="49"/>
  <c r="CH175" i="52"/>
  <c r="AF175" i="50"/>
  <c r="T175" i="51"/>
  <c r="BV175" i="53"/>
  <c r="AX175" i="51"/>
  <c r="DR175" i="51"/>
  <c r="BD175" i="52"/>
  <c r="BJ175" i="52"/>
  <c r="BP175" i="49"/>
  <c r="DF175" i="52"/>
  <c r="BV175" i="52"/>
  <c r="DL175" i="49"/>
  <c r="CZ175" i="53"/>
  <c r="CB175" i="52"/>
  <c r="N175" i="53"/>
  <c r="CZ175" i="52"/>
  <c r="CT175" i="52"/>
  <c r="CT175" i="53"/>
  <c r="DR175" i="53"/>
  <c r="CN175" i="53"/>
  <c r="CN175" i="51"/>
  <c r="AL175" i="53"/>
  <c r="BJ175" i="49"/>
  <c r="AF175" i="53"/>
  <c r="DF175" i="49"/>
  <c r="T175" i="53"/>
  <c r="CB175" i="50"/>
  <c r="H181" i="53"/>
  <c r="H181" i="52"/>
  <c r="H181" i="49"/>
  <c r="H181" i="50"/>
  <c r="H181" i="51"/>
  <c r="J342" i="50"/>
  <c r="H342" i="50" s="1"/>
  <c r="C49" i="56" s="1"/>
  <c r="F334" i="56"/>
  <c r="F51" i="56" s="1"/>
  <c r="DU308" i="56"/>
  <c r="AW308" i="56"/>
  <c r="AA308" i="56"/>
  <c r="H335" i="56"/>
  <c r="F335" i="56" s="1"/>
  <c r="G51" i="56" s="1"/>
  <c r="AV308" i="56"/>
  <c r="AG308" i="56"/>
  <c r="CF308" i="56"/>
  <c r="CG308" i="56"/>
  <c r="CZ308" i="56"/>
  <c r="DJ308" i="56"/>
  <c r="BX308" i="56"/>
  <c r="BT308" i="56"/>
  <c r="AK308" i="56"/>
  <c r="AZ308" i="56"/>
  <c r="DM308" i="56"/>
  <c r="CV308" i="56"/>
  <c r="W308" i="56"/>
  <c r="P308" i="56"/>
  <c r="AJ308" i="56"/>
  <c r="CS308" i="56"/>
  <c r="BL308" i="56"/>
  <c r="DD308" i="56"/>
  <c r="BP308" i="56"/>
  <c r="BU308" i="56"/>
  <c r="X308" i="56"/>
  <c r="T308" i="56"/>
  <c r="BY308" i="56"/>
  <c r="BE308" i="56"/>
  <c r="AD308" i="56"/>
  <c r="J308" i="56"/>
  <c r="Y308" i="56"/>
  <c r="CW308" i="56"/>
  <c r="CK308" i="56"/>
  <c r="CU308" i="56"/>
  <c r="AT308" i="56"/>
  <c r="CC308" i="56"/>
  <c r="H308" i="56"/>
  <c r="CR308" i="56"/>
  <c r="F342" i="56"/>
  <c r="F52" i="56" s="1"/>
  <c r="I308" i="56"/>
  <c r="BS308" i="56"/>
  <c r="N308" i="56"/>
  <c r="CJ308" i="56"/>
  <c r="BM308" i="56"/>
  <c r="AX308" i="56"/>
  <c r="AS308" i="56"/>
  <c r="DP308" i="56"/>
  <c r="DE308" i="56"/>
  <c r="CP308" i="56"/>
  <c r="BV308" i="56"/>
  <c r="BC308" i="56"/>
  <c r="CQ308" i="56"/>
  <c r="S308" i="56"/>
  <c r="V308" i="56"/>
  <c r="C52" i="56"/>
  <c r="DL308" i="56"/>
  <c r="DT308" i="56"/>
  <c r="AC308" i="56"/>
  <c r="BI308" i="56"/>
  <c r="DO308" i="56"/>
  <c r="CT308" i="56"/>
  <c r="AO308" i="56"/>
  <c r="BA308" i="56"/>
  <c r="BF308" i="56"/>
  <c r="R308" i="56"/>
  <c r="AL308" i="56"/>
  <c r="CD308" i="56"/>
  <c r="BO308" i="56"/>
  <c r="BJ308" i="56"/>
  <c r="DV308" i="56"/>
  <c r="DQ308" i="56"/>
  <c r="O308" i="56"/>
  <c r="DB308" i="56"/>
  <c r="H343" i="56"/>
  <c r="F343" i="56" s="1"/>
  <c r="G52" i="56" s="1"/>
  <c r="C48" i="56"/>
  <c r="DF308" i="56"/>
  <c r="AH308" i="56"/>
  <c r="AN308" i="56"/>
  <c r="AU308" i="56"/>
  <c r="U308" i="56"/>
  <c r="Z308" i="56"/>
  <c r="DZ308" i="56"/>
  <c r="DX308" i="56"/>
  <c r="CX308" i="56"/>
  <c r="BR308" i="56"/>
  <c r="K308" i="56"/>
  <c r="AI308" i="56"/>
  <c r="CO308" i="56"/>
  <c r="AB308" i="56"/>
  <c r="CM308" i="56"/>
  <c r="CB308" i="56"/>
  <c r="H311" i="56"/>
  <c r="F311" i="56" s="1"/>
  <c r="G48" i="56" s="1"/>
  <c r="BH308" i="56"/>
  <c r="AP308" i="56"/>
  <c r="CE308" i="56"/>
  <c r="CH308" i="56"/>
  <c r="DS308" i="56"/>
  <c r="DN308" i="56"/>
  <c r="AF308" i="56"/>
  <c r="BZ308" i="56"/>
  <c r="DA308" i="56"/>
  <c r="CL308" i="56"/>
  <c r="BK308" i="56"/>
  <c r="AQ308" i="56"/>
  <c r="BW308" i="56"/>
  <c r="AE308" i="56"/>
  <c r="BN308" i="56"/>
  <c r="Q308" i="56"/>
  <c r="CI308" i="56"/>
  <c r="DW308" i="56"/>
  <c r="DH308" i="56"/>
  <c r="DY308" i="56"/>
  <c r="BD308" i="56"/>
  <c r="H327" i="56"/>
  <c r="F327" i="56" s="1"/>
  <c r="G50" i="56" s="1"/>
  <c r="H319" i="56"/>
  <c r="F319" i="56" s="1"/>
  <c r="G49" i="56" s="1"/>
  <c r="CA308" i="56"/>
  <c r="BG308" i="56"/>
  <c r="CN308" i="56"/>
  <c r="M308" i="56"/>
  <c r="DK308" i="56"/>
  <c r="AY308" i="56"/>
  <c r="AR308" i="56"/>
  <c r="AM308" i="56"/>
  <c r="L308" i="56"/>
  <c r="CY308" i="56"/>
  <c r="DG308" i="56"/>
  <c r="DC308" i="56"/>
  <c r="BB308" i="56"/>
  <c r="BQ308" i="56"/>
  <c r="DI308" i="56"/>
  <c r="DR308" i="56"/>
  <c r="F325" i="56"/>
  <c r="E50" i="56" s="1"/>
  <c r="F309" i="56"/>
  <c r="E48" i="56" s="1"/>
  <c r="E49" i="56"/>
  <c r="H340" i="49"/>
  <c r="H356" i="52"/>
  <c r="A353" i="52" s="1"/>
  <c r="J358" i="52"/>
  <c r="H356" i="53"/>
  <c r="A353" i="53" s="1"/>
  <c r="J358" i="53"/>
  <c r="H340" i="51"/>
  <c r="J365" i="51"/>
  <c r="H363" i="51"/>
  <c r="A360" i="51" s="1"/>
  <c r="H342" i="51"/>
  <c r="J365" i="49"/>
  <c r="H363" i="49"/>
  <c r="A360" i="49" s="1"/>
  <c r="H342" i="52"/>
  <c r="H340" i="52"/>
  <c r="H372" i="51"/>
  <c r="H372" i="50"/>
  <c r="H372" i="53"/>
  <c r="H372" i="52"/>
  <c r="H372" i="49"/>
  <c r="H349" i="50"/>
  <c r="A346" i="50" s="1"/>
  <c r="J351" i="50"/>
  <c r="H349" i="52"/>
  <c r="A346" i="52" s="1"/>
  <c r="J351" i="52"/>
  <c r="H349" i="53"/>
  <c r="A346" i="53" s="1"/>
  <c r="J351" i="53"/>
  <c r="H349" i="51"/>
  <c r="A346" i="51" s="1"/>
  <c r="J351" i="51"/>
  <c r="H349" i="49"/>
  <c r="A346" i="49" s="1"/>
  <c r="H351" i="49"/>
  <c r="A332" i="52" l="1"/>
  <c r="A332" i="49"/>
  <c r="A332" i="51"/>
  <c r="A332" i="50"/>
  <c r="A332" i="53"/>
  <c r="A83" i="49"/>
  <c r="L32" i="50"/>
  <c r="M30" i="50" s="1"/>
  <c r="M31" i="50" s="1"/>
  <c r="M34" i="50" s="1"/>
  <c r="M36" i="50" s="1"/>
  <c r="M101" i="53"/>
  <c r="N99" i="53" s="1"/>
  <c r="M103" i="53"/>
  <c r="M105" i="53" s="1"/>
  <c r="M110" i="53" s="1"/>
  <c r="N101" i="50"/>
  <c r="O99" i="50" s="1"/>
  <c r="O100" i="50" s="1"/>
  <c r="N103" i="50"/>
  <c r="N105" i="50" s="1"/>
  <c r="A83" i="50"/>
  <c r="K105" i="52"/>
  <c r="L105" i="51"/>
  <c r="M100" i="51"/>
  <c r="M101" i="51" s="1"/>
  <c r="N99" i="51" s="1"/>
  <c r="N100" i="51" s="1"/>
  <c r="A83" i="53"/>
  <c r="K36" i="50"/>
  <c r="L41" i="50"/>
  <c r="K105" i="49"/>
  <c r="L101" i="49"/>
  <c r="M99" i="49" s="1"/>
  <c r="L105" i="50"/>
  <c r="L101" i="52"/>
  <c r="M99" i="52" s="1"/>
  <c r="L103" i="53"/>
  <c r="M103" i="50"/>
  <c r="M105" i="50" s="1"/>
  <c r="H466" i="56"/>
  <c r="H464" i="56"/>
  <c r="H467" i="56"/>
  <c r="H468" i="56"/>
  <c r="AF121" i="59"/>
  <c r="AF123" i="59" s="1"/>
  <c r="K34" i="53"/>
  <c r="K34" i="52"/>
  <c r="U121" i="50"/>
  <c r="U123" i="50" s="1"/>
  <c r="U125" i="50" s="1"/>
  <c r="U152" i="50" s="1"/>
  <c r="R152" i="50"/>
  <c r="AA137" i="59"/>
  <c r="AA139" i="59" s="1"/>
  <c r="P137" i="50"/>
  <c r="P139" i="50" s="1"/>
  <c r="P141" i="50" s="1"/>
  <c r="P154" i="50" s="1"/>
  <c r="M154" i="50"/>
  <c r="J41" i="49"/>
  <c r="J41" i="52"/>
  <c r="J41" i="53"/>
  <c r="X68" i="50"/>
  <c r="H52" i="50"/>
  <c r="H52" i="53"/>
  <c r="H52" i="52"/>
  <c r="H52" i="51"/>
  <c r="H52" i="49"/>
  <c r="L30" i="49"/>
  <c r="L31" i="49" s="1"/>
  <c r="K32" i="52"/>
  <c r="K32" i="53"/>
  <c r="K31" i="51"/>
  <c r="J36" i="51"/>
  <c r="K36" i="49"/>
  <c r="Q313" i="49"/>
  <c r="Y313" i="49"/>
  <c r="AG313" i="49"/>
  <c r="AO313" i="49"/>
  <c r="AW313" i="49"/>
  <c r="BE313" i="49"/>
  <c r="BM313" i="49"/>
  <c r="BU313" i="49"/>
  <c r="CC313" i="49"/>
  <c r="CK313" i="49"/>
  <c r="CS313" i="49"/>
  <c r="DA313" i="49"/>
  <c r="DI313" i="49"/>
  <c r="DQ313" i="49"/>
  <c r="DY313" i="49"/>
  <c r="K313" i="49"/>
  <c r="S313" i="49"/>
  <c r="AA313" i="49"/>
  <c r="AI313" i="49"/>
  <c r="AQ313" i="49"/>
  <c r="AY313" i="49"/>
  <c r="BG313" i="49"/>
  <c r="BO313" i="49"/>
  <c r="BW313" i="49"/>
  <c r="CE313" i="49"/>
  <c r="CM313" i="49"/>
  <c r="CU313" i="49"/>
  <c r="DC313" i="49"/>
  <c r="DK313" i="49"/>
  <c r="DS313" i="49"/>
  <c r="EA313" i="49"/>
  <c r="L313" i="49"/>
  <c r="T313" i="49"/>
  <c r="AB313" i="49"/>
  <c r="AJ313" i="49"/>
  <c r="AR313" i="49"/>
  <c r="AZ313" i="49"/>
  <c r="BH313" i="49"/>
  <c r="BP313" i="49"/>
  <c r="BX313" i="49"/>
  <c r="CF313" i="49"/>
  <c r="CN313" i="49"/>
  <c r="CV313" i="49"/>
  <c r="DD313" i="49"/>
  <c r="DL313" i="49"/>
  <c r="DT313" i="49"/>
  <c r="EB313" i="49"/>
  <c r="M313" i="49"/>
  <c r="U313" i="49"/>
  <c r="AC313" i="49"/>
  <c r="AK313" i="49"/>
  <c r="AS313" i="49"/>
  <c r="BA313" i="49"/>
  <c r="BI313" i="49"/>
  <c r="BQ313" i="49"/>
  <c r="BY313" i="49"/>
  <c r="CG313" i="49"/>
  <c r="CO313" i="49"/>
  <c r="CW313" i="49"/>
  <c r="DE313" i="49"/>
  <c r="DM313" i="49"/>
  <c r="DU313" i="49"/>
  <c r="O313" i="49"/>
  <c r="W313" i="49"/>
  <c r="AE313" i="49"/>
  <c r="AM313" i="49"/>
  <c r="AU313" i="49"/>
  <c r="BC313" i="49"/>
  <c r="BK313" i="49"/>
  <c r="BS313" i="49"/>
  <c r="CA313" i="49"/>
  <c r="CI313" i="49"/>
  <c r="CQ313" i="49"/>
  <c r="CY313" i="49"/>
  <c r="DG313" i="49"/>
  <c r="DO313" i="49"/>
  <c r="DW313" i="49"/>
  <c r="N313" i="49"/>
  <c r="AH313" i="49"/>
  <c r="BD313" i="49"/>
  <c r="BZ313" i="49"/>
  <c r="CT313" i="49"/>
  <c r="DP313" i="49"/>
  <c r="P313" i="49"/>
  <c r="AL313" i="49"/>
  <c r="BF313" i="49"/>
  <c r="CB313" i="49"/>
  <c r="CX313" i="49"/>
  <c r="DR313" i="49"/>
  <c r="V313" i="49"/>
  <c r="AP313" i="49"/>
  <c r="BL313" i="49"/>
  <c r="CH313" i="49"/>
  <c r="DB313" i="49"/>
  <c r="DX313" i="49"/>
  <c r="AV313" i="49"/>
  <c r="CD313" i="49"/>
  <c r="DJ313" i="49"/>
  <c r="R313" i="49"/>
  <c r="AX313" i="49"/>
  <c r="CJ313" i="49"/>
  <c r="DN313" i="49"/>
  <c r="X313" i="49"/>
  <c r="BB313" i="49"/>
  <c r="CL313" i="49"/>
  <c r="DV313" i="49"/>
  <c r="J313" i="49"/>
  <c r="Z313" i="49"/>
  <c r="BJ313" i="49"/>
  <c r="CP313" i="49"/>
  <c r="DZ313" i="49"/>
  <c r="AD313" i="49"/>
  <c r="BN313" i="49"/>
  <c r="CR313" i="49"/>
  <c r="AF313" i="49"/>
  <c r="BR313" i="49"/>
  <c r="CZ313" i="49"/>
  <c r="AN313" i="49"/>
  <c r="BT313" i="49"/>
  <c r="DF313" i="49"/>
  <c r="AT313" i="49"/>
  <c r="BV313" i="49"/>
  <c r="DH313" i="49"/>
  <c r="M313" i="52"/>
  <c r="U313" i="52"/>
  <c r="AC313" i="52"/>
  <c r="AK313" i="52"/>
  <c r="AS313" i="52"/>
  <c r="BA313" i="52"/>
  <c r="BI313" i="52"/>
  <c r="BQ313" i="52"/>
  <c r="BY313" i="52"/>
  <c r="CG313" i="52"/>
  <c r="CO313" i="52"/>
  <c r="CW313" i="52"/>
  <c r="DE313" i="52"/>
  <c r="DM313" i="52"/>
  <c r="DU313" i="52"/>
  <c r="O313" i="52"/>
  <c r="W313" i="52"/>
  <c r="AE313" i="52"/>
  <c r="AM313" i="52"/>
  <c r="AU313" i="52"/>
  <c r="BC313" i="52"/>
  <c r="BK313" i="52"/>
  <c r="BS313" i="52"/>
  <c r="CA313" i="52"/>
  <c r="CI313" i="52"/>
  <c r="CQ313" i="52"/>
  <c r="CY313" i="52"/>
  <c r="DG313" i="52"/>
  <c r="DO313" i="52"/>
  <c r="DW313" i="52"/>
  <c r="P313" i="52"/>
  <c r="X313" i="52"/>
  <c r="AF313" i="52"/>
  <c r="AN313" i="52"/>
  <c r="AV313" i="52"/>
  <c r="BD313" i="52"/>
  <c r="BL313" i="52"/>
  <c r="BT313" i="52"/>
  <c r="CB313" i="52"/>
  <c r="CJ313" i="52"/>
  <c r="CR313" i="52"/>
  <c r="CZ313" i="52"/>
  <c r="DH313" i="52"/>
  <c r="DP313" i="52"/>
  <c r="DX313" i="52"/>
  <c r="Q313" i="52"/>
  <c r="Y313" i="52"/>
  <c r="AG313" i="52"/>
  <c r="AO313" i="52"/>
  <c r="AW313" i="52"/>
  <c r="BE313" i="52"/>
  <c r="BM313" i="52"/>
  <c r="BU313" i="52"/>
  <c r="CC313" i="52"/>
  <c r="CK313" i="52"/>
  <c r="CS313" i="52"/>
  <c r="DA313" i="52"/>
  <c r="DI313" i="52"/>
  <c r="DQ313" i="52"/>
  <c r="DY313" i="52"/>
  <c r="K313" i="52"/>
  <c r="S313" i="52"/>
  <c r="AA313" i="52"/>
  <c r="AI313" i="52"/>
  <c r="AQ313" i="52"/>
  <c r="AY313" i="52"/>
  <c r="BG313" i="52"/>
  <c r="BO313" i="52"/>
  <c r="BW313" i="52"/>
  <c r="CE313" i="52"/>
  <c r="CM313" i="52"/>
  <c r="CU313" i="52"/>
  <c r="DC313" i="52"/>
  <c r="DK313" i="52"/>
  <c r="DS313" i="52"/>
  <c r="EA313" i="52"/>
  <c r="Z313" i="52"/>
  <c r="AT313" i="52"/>
  <c r="BP313" i="52"/>
  <c r="CL313" i="52"/>
  <c r="DF313" i="52"/>
  <c r="EB313" i="52"/>
  <c r="AB313" i="52"/>
  <c r="AX313" i="52"/>
  <c r="BR313" i="52"/>
  <c r="CN313" i="52"/>
  <c r="DJ313" i="52"/>
  <c r="L313" i="52"/>
  <c r="AH313" i="52"/>
  <c r="BB313" i="52"/>
  <c r="BX313" i="52"/>
  <c r="CT313" i="52"/>
  <c r="DN313" i="52"/>
  <c r="R313" i="52"/>
  <c r="AZ313" i="52"/>
  <c r="CF313" i="52"/>
  <c r="DR313" i="52"/>
  <c r="T313" i="52"/>
  <c r="BF313" i="52"/>
  <c r="CH313" i="52"/>
  <c r="DT313" i="52"/>
  <c r="AJ313" i="52"/>
  <c r="BN313" i="52"/>
  <c r="CX313" i="52"/>
  <c r="BH313" i="52"/>
  <c r="DD313" i="52"/>
  <c r="BJ313" i="52"/>
  <c r="DL313" i="52"/>
  <c r="N313" i="52"/>
  <c r="BV313" i="52"/>
  <c r="DV313" i="52"/>
  <c r="V313" i="52"/>
  <c r="BZ313" i="52"/>
  <c r="DZ313" i="52"/>
  <c r="AD313" i="52"/>
  <c r="CD313" i="52"/>
  <c r="AL313" i="52"/>
  <c r="CP313" i="52"/>
  <c r="AP313" i="52"/>
  <c r="CV313" i="52"/>
  <c r="AR313" i="52"/>
  <c r="DB313" i="52"/>
  <c r="J313" i="52"/>
  <c r="K313" i="53"/>
  <c r="S313" i="53"/>
  <c r="AA313" i="53"/>
  <c r="AI313" i="53"/>
  <c r="AQ313" i="53"/>
  <c r="AY313" i="53"/>
  <c r="BG313" i="53"/>
  <c r="BO313" i="53"/>
  <c r="BW313" i="53"/>
  <c r="CE313" i="53"/>
  <c r="CM313" i="53"/>
  <c r="M313" i="53"/>
  <c r="U313" i="53"/>
  <c r="AC313" i="53"/>
  <c r="AK313" i="53"/>
  <c r="AS313" i="53"/>
  <c r="BA313" i="53"/>
  <c r="BI313" i="53"/>
  <c r="BQ313" i="53"/>
  <c r="BY313" i="53"/>
  <c r="CG313" i="53"/>
  <c r="N313" i="53"/>
  <c r="V313" i="53"/>
  <c r="AD313" i="53"/>
  <c r="AL313" i="53"/>
  <c r="AT313" i="53"/>
  <c r="BB313" i="53"/>
  <c r="BJ313" i="53"/>
  <c r="BR313" i="53"/>
  <c r="BZ313" i="53"/>
  <c r="CH313" i="53"/>
  <c r="O313" i="53"/>
  <c r="W313" i="53"/>
  <c r="AE313" i="53"/>
  <c r="AM313" i="53"/>
  <c r="AU313" i="53"/>
  <c r="BC313" i="53"/>
  <c r="BK313" i="53"/>
  <c r="BS313" i="53"/>
  <c r="CA313" i="53"/>
  <c r="CI313" i="53"/>
  <c r="Q313" i="53"/>
  <c r="Y313" i="53"/>
  <c r="AG313" i="53"/>
  <c r="AO313" i="53"/>
  <c r="AW313" i="53"/>
  <c r="BE313" i="53"/>
  <c r="BM313" i="53"/>
  <c r="BU313" i="53"/>
  <c r="CC313" i="53"/>
  <c r="CK313" i="53"/>
  <c r="AF313" i="53"/>
  <c r="AZ313" i="53"/>
  <c r="BV313" i="53"/>
  <c r="CO313" i="53"/>
  <c r="CW313" i="53"/>
  <c r="DE313" i="53"/>
  <c r="DM313" i="53"/>
  <c r="DU313" i="53"/>
  <c r="L313" i="53"/>
  <c r="AH313" i="53"/>
  <c r="BD313" i="53"/>
  <c r="BX313" i="53"/>
  <c r="CP313" i="53"/>
  <c r="CX313" i="53"/>
  <c r="DF313" i="53"/>
  <c r="DN313" i="53"/>
  <c r="DV313" i="53"/>
  <c r="R313" i="53"/>
  <c r="AN313" i="53"/>
  <c r="BH313" i="53"/>
  <c r="CD313" i="53"/>
  <c r="CR313" i="53"/>
  <c r="CZ313" i="53"/>
  <c r="DH313" i="53"/>
  <c r="DP313" i="53"/>
  <c r="DX313" i="53"/>
  <c r="AB313" i="53"/>
  <c r="BN313" i="53"/>
  <c r="CQ313" i="53"/>
  <c r="DC313" i="53"/>
  <c r="DQ313" i="53"/>
  <c r="EB313" i="53"/>
  <c r="AJ313" i="53"/>
  <c r="BP313" i="53"/>
  <c r="CS313" i="53"/>
  <c r="DD313" i="53"/>
  <c r="DR313" i="53"/>
  <c r="P313" i="53"/>
  <c r="AV313" i="53"/>
  <c r="CF313" i="53"/>
  <c r="CV313" i="53"/>
  <c r="DJ313" i="53"/>
  <c r="DW313" i="53"/>
  <c r="AR313" i="53"/>
  <c r="CN313" i="53"/>
  <c r="DK313" i="53"/>
  <c r="J313" i="53"/>
  <c r="AX313" i="53"/>
  <c r="CT313" i="53"/>
  <c r="DL313" i="53"/>
  <c r="BF313" i="53"/>
  <c r="CU313" i="53"/>
  <c r="DO313" i="53"/>
  <c r="BL313" i="53"/>
  <c r="CY313" i="53"/>
  <c r="DS313" i="53"/>
  <c r="T313" i="53"/>
  <c r="BT313" i="53"/>
  <c r="DA313" i="53"/>
  <c r="DT313" i="53"/>
  <c r="X313" i="53"/>
  <c r="CB313" i="53"/>
  <c r="DB313" i="53"/>
  <c r="DY313" i="53"/>
  <c r="Z313" i="53"/>
  <c r="CJ313" i="53"/>
  <c r="DG313" i="53"/>
  <c r="DZ313" i="53"/>
  <c r="AP313" i="53"/>
  <c r="CL313" i="53"/>
  <c r="DI313" i="53"/>
  <c r="EA313" i="53"/>
  <c r="O313" i="51"/>
  <c r="W313" i="51"/>
  <c r="AE313" i="51"/>
  <c r="AM313" i="51"/>
  <c r="AU313" i="51"/>
  <c r="BC313" i="51"/>
  <c r="BK313" i="51"/>
  <c r="BS313" i="51"/>
  <c r="CA313" i="51"/>
  <c r="CI313" i="51"/>
  <c r="CQ313" i="51"/>
  <c r="CY313" i="51"/>
  <c r="DG313" i="51"/>
  <c r="DO313" i="51"/>
  <c r="DW313" i="51"/>
  <c r="Q313" i="51"/>
  <c r="Y313" i="51"/>
  <c r="AG313" i="51"/>
  <c r="AO313" i="51"/>
  <c r="AW313" i="51"/>
  <c r="BE313" i="51"/>
  <c r="BM313" i="51"/>
  <c r="BU313" i="51"/>
  <c r="CC313" i="51"/>
  <c r="CK313" i="51"/>
  <c r="CS313" i="51"/>
  <c r="DA313" i="51"/>
  <c r="DI313" i="51"/>
  <c r="DQ313" i="51"/>
  <c r="DY313" i="51"/>
  <c r="R313" i="51"/>
  <c r="Z313" i="51"/>
  <c r="AH313" i="51"/>
  <c r="AP313" i="51"/>
  <c r="AX313" i="51"/>
  <c r="BF313" i="51"/>
  <c r="BN313" i="51"/>
  <c r="BV313" i="51"/>
  <c r="CD313" i="51"/>
  <c r="CL313" i="51"/>
  <c r="CT313" i="51"/>
  <c r="DB313" i="51"/>
  <c r="DJ313" i="51"/>
  <c r="DR313" i="51"/>
  <c r="DZ313" i="51"/>
  <c r="K313" i="51"/>
  <c r="S313" i="51"/>
  <c r="AA313" i="51"/>
  <c r="AI313" i="51"/>
  <c r="AQ313" i="51"/>
  <c r="AY313" i="51"/>
  <c r="BG313" i="51"/>
  <c r="BO313" i="51"/>
  <c r="BW313" i="51"/>
  <c r="CE313" i="51"/>
  <c r="CM313" i="51"/>
  <c r="CU313" i="51"/>
  <c r="DC313" i="51"/>
  <c r="DK313" i="51"/>
  <c r="DS313" i="51"/>
  <c r="EA313" i="51"/>
  <c r="M313" i="51"/>
  <c r="U313" i="51"/>
  <c r="AC313" i="51"/>
  <c r="AK313" i="51"/>
  <c r="AS313" i="51"/>
  <c r="BA313" i="51"/>
  <c r="BI313" i="51"/>
  <c r="BQ313" i="51"/>
  <c r="BY313" i="51"/>
  <c r="CG313" i="51"/>
  <c r="CO313" i="51"/>
  <c r="CW313" i="51"/>
  <c r="DE313" i="51"/>
  <c r="DM313" i="51"/>
  <c r="DU313" i="51"/>
  <c r="T313" i="51"/>
  <c r="AN313" i="51"/>
  <c r="BJ313" i="51"/>
  <c r="CF313" i="51"/>
  <c r="CZ313" i="51"/>
  <c r="DV313" i="51"/>
  <c r="V313" i="51"/>
  <c r="AR313" i="51"/>
  <c r="BL313" i="51"/>
  <c r="CH313" i="51"/>
  <c r="DD313" i="51"/>
  <c r="DX313" i="51"/>
  <c r="AB313" i="51"/>
  <c r="AV313" i="51"/>
  <c r="BR313" i="51"/>
  <c r="CN313" i="51"/>
  <c r="DH313" i="51"/>
  <c r="AD313" i="51"/>
  <c r="BH313" i="51"/>
  <c r="AF313" i="51"/>
  <c r="AJ313" i="51"/>
  <c r="BT313" i="51"/>
  <c r="CX313" i="51"/>
  <c r="AL313" i="51"/>
  <c r="BX313" i="51"/>
  <c r="DF313" i="51"/>
  <c r="J313" i="51"/>
  <c r="J315" i="51" s="1"/>
  <c r="L313" i="51"/>
  <c r="AT313" i="51"/>
  <c r="N313" i="51"/>
  <c r="P313" i="51"/>
  <c r="BB313" i="51"/>
  <c r="CJ313" i="51"/>
  <c r="DP313" i="51"/>
  <c r="BP313" i="51"/>
  <c r="DT313" i="51"/>
  <c r="BZ313" i="51"/>
  <c r="EB313" i="51"/>
  <c r="CB313" i="51"/>
  <c r="CP313" i="51"/>
  <c r="CR313" i="51"/>
  <c r="X313" i="51"/>
  <c r="CV313" i="51"/>
  <c r="AZ313" i="51"/>
  <c r="DL313" i="51"/>
  <c r="BD313" i="51"/>
  <c r="DN313" i="51"/>
  <c r="Q313" i="50"/>
  <c r="Y313" i="50"/>
  <c r="AG313" i="50"/>
  <c r="AO313" i="50"/>
  <c r="AW313" i="50"/>
  <c r="BE313" i="50"/>
  <c r="BM313" i="50"/>
  <c r="BU313" i="50"/>
  <c r="CC313" i="50"/>
  <c r="CK313" i="50"/>
  <c r="CS313" i="50"/>
  <c r="DA313" i="50"/>
  <c r="DI313" i="50"/>
  <c r="DQ313" i="50"/>
  <c r="DY313" i="50"/>
  <c r="R313" i="50"/>
  <c r="Z313" i="50"/>
  <c r="AH313" i="50"/>
  <c r="AP313" i="50"/>
  <c r="AX313" i="50"/>
  <c r="BF313" i="50"/>
  <c r="BN313" i="50"/>
  <c r="BV313" i="50"/>
  <c r="CD313" i="50"/>
  <c r="CL313" i="50"/>
  <c r="CT313" i="50"/>
  <c r="DB313" i="50"/>
  <c r="DJ313" i="50"/>
  <c r="DR313" i="50"/>
  <c r="DZ313" i="50"/>
  <c r="J313" i="50"/>
  <c r="L313" i="50"/>
  <c r="T313" i="50"/>
  <c r="AB313" i="50"/>
  <c r="AJ313" i="50"/>
  <c r="AR313" i="50"/>
  <c r="AZ313" i="50"/>
  <c r="BH313" i="50"/>
  <c r="BP313" i="50"/>
  <c r="BX313" i="50"/>
  <c r="CF313" i="50"/>
  <c r="CN313" i="50"/>
  <c r="CV313" i="50"/>
  <c r="DD313" i="50"/>
  <c r="DL313" i="50"/>
  <c r="DT313" i="50"/>
  <c r="EB313" i="50"/>
  <c r="P313" i="50"/>
  <c r="AD313" i="50"/>
  <c r="AQ313" i="50"/>
  <c r="BC313" i="50"/>
  <c r="BQ313" i="50"/>
  <c r="CB313" i="50"/>
  <c r="CP313" i="50"/>
  <c r="DC313" i="50"/>
  <c r="DO313" i="50"/>
  <c r="S313" i="50"/>
  <c r="AE313" i="50"/>
  <c r="AS313" i="50"/>
  <c r="BD313" i="50"/>
  <c r="BR313" i="50"/>
  <c r="CE313" i="50"/>
  <c r="CQ313" i="50"/>
  <c r="DE313" i="50"/>
  <c r="DP313" i="50"/>
  <c r="K313" i="50"/>
  <c r="W313" i="50"/>
  <c r="AK313" i="50"/>
  <c r="AV313" i="50"/>
  <c r="BJ313" i="50"/>
  <c r="BW313" i="50"/>
  <c r="CI313" i="50"/>
  <c r="CW313" i="50"/>
  <c r="DH313" i="50"/>
  <c r="DV313" i="50"/>
  <c r="N313" i="50"/>
  <c r="AI313" i="50"/>
  <c r="BB313" i="50"/>
  <c r="BY313" i="50"/>
  <c r="CR313" i="50"/>
  <c r="DM313" i="50"/>
  <c r="O313" i="50"/>
  <c r="AL313" i="50"/>
  <c r="BG313" i="50"/>
  <c r="BZ313" i="50"/>
  <c r="CU313" i="50"/>
  <c r="DN313" i="50"/>
  <c r="U313" i="50"/>
  <c r="AM313" i="50"/>
  <c r="BI313" i="50"/>
  <c r="CA313" i="50"/>
  <c r="CX313" i="50"/>
  <c r="DS313" i="50"/>
  <c r="V313" i="50"/>
  <c r="AN313" i="50"/>
  <c r="BK313" i="50"/>
  <c r="CG313" i="50"/>
  <c r="CY313" i="50"/>
  <c r="DU313" i="50"/>
  <c r="X313" i="50"/>
  <c r="AT313" i="50"/>
  <c r="BL313" i="50"/>
  <c r="CH313" i="50"/>
  <c r="CZ313" i="50"/>
  <c r="DW313" i="50"/>
  <c r="AA313" i="50"/>
  <c r="AU313" i="50"/>
  <c r="BO313" i="50"/>
  <c r="CJ313" i="50"/>
  <c r="DF313" i="50"/>
  <c r="DX313" i="50"/>
  <c r="AC313" i="50"/>
  <c r="AY313" i="50"/>
  <c r="BS313" i="50"/>
  <c r="CM313" i="50"/>
  <c r="DG313" i="50"/>
  <c r="EA313" i="50"/>
  <c r="BT313" i="50"/>
  <c r="CO313" i="50"/>
  <c r="DK313" i="50"/>
  <c r="M313" i="50"/>
  <c r="AF313" i="50"/>
  <c r="BA313" i="50"/>
  <c r="H311" i="50"/>
  <c r="J308" i="49"/>
  <c r="H311" i="53"/>
  <c r="H311" i="49"/>
  <c r="H273" i="53"/>
  <c r="H286" i="50"/>
  <c r="H273" i="52"/>
  <c r="H286" i="52"/>
  <c r="H273" i="49"/>
  <c r="H286" i="51"/>
  <c r="J308" i="52"/>
  <c r="H273" i="50"/>
  <c r="J293" i="51"/>
  <c r="H293" i="51" s="1"/>
  <c r="H291" i="51"/>
  <c r="H311" i="51"/>
  <c r="J308" i="51"/>
  <c r="J293" i="50"/>
  <c r="H293" i="50" s="1"/>
  <c r="H291" i="50"/>
  <c r="J308" i="53"/>
  <c r="J293" i="52"/>
  <c r="H293" i="52" s="1"/>
  <c r="H291" i="52"/>
  <c r="H286" i="49"/>
  <c r="H273" i="51"/>
  <c r="J293" i="53"/>
  <c r="H293" i="53" s="1"/>
  <c r="H291" i="53"/>
  <c r="H291" i="49"/>
  <c r="J293" i="49"/>
  <c r="J308" i="50"/>
  <c r="H311" i="52"/>
  <c r="H286" i="53"/>
  <c r="AD205" i="49"/>
  <c r="AB464" i="56" s="1"/>
  <c r="CG205" i="50"/>
  <c r="CE465" i="56" s="1"/>
  <c r="AY205" i="53"/>
  <c r="AW468" i="56" s="1"/>
  <c r="DU205" i="49"/>
  <c r="DS464" i="56" s="1"/>
  <c r="T185" i="51"/>
  <c r="BV185" i="51"/>
  <c r="CB185" i="50"/>
  <c r="DR185" i="53"/>
  <c r="DL185" i="49"/>
  <c r="AX185" i="51"/>
  <c r="BJ185" i="51"/>
  <c r="T185" i="52"/>
  <c r="CZ185" i="50"/>
  <c r="CH185" i="50"/>
  <c r="BP185" i="51"/>
  <c r="CE205" i="50"/>
  <c r="CC465" i="56" s="1"/>
  <c r="J229" i="52"/>
  <c r="J243" i="52"/>
  <c r="J246" i="52" s="1"/>
  <c r="BB205" i="51"/>
  <c r="AZ466" i="56" s="1"/>
  <c r="T185" i="53"/>
  <c r="CT185" i="53"/>
  <c r="BV185" i="52"/>
  <c r="BV185" i="53"/>
  <c r="DL185" i="52"/>
  <c r="N185" i="52"/>
  <c r="AF185" i="49"/>
  <c r="N185" i="50"/>
  <c r="AX185" i="53"/>
  <c r="CT185" i="52"/>
  <c r="AF185" i="53"/>
  <c r="CZ185" i="52"/>
  <c r="BP185" i="49"/>
  <c r="AF185" i="50"/>
  <c r="N185" i="51"/>
  <c r="CT185" i="50"/>
  <c r="BD185" i="50"/>
  <c r="AR185" i="52"/>
  <c r="BJ185" i="53"/>
  <c r="J229" i="50"/>
  <c r="J243" i="50"/>
  <c r="J246" i="50" s="1"/>
  <c r="DF185" i="49"/>
  <c r="T185" i="49"/>
  <c r="CT185" i="49"/>
  <c r="BJ185" i="49"/>
  <c r="N185" i="53"/>
  <c r="CH185" i="52"/>
  <c r="BV185" i="50"/>
  <c r="Z185" i="53"/>
  <c r="J229" i="51"/>
  <c r="J243" i="51"/>
  <c r="DF185" i="52"/>
  <c r="AY205" i="51"/>
  <c r="AW466" i="56" s="1"/>
  <c r="AL185" i="53"/>
  <c r="CB185" i="52"/>
  <c r="BJ185" i="52"/>
  <c r="AR185" i="49"/>
  <c r="DF185" i="51"/>
  <c r="AR185" i="53"/>
  <c r="DR185" i="52"/>
  <c r="EB205" i="50"/>
  <c r="DZ465" i="56" s="1"/>
  <c r="J229" i="53"/>
  <c r="J243" i="53"/>
  <c r="CH205" i="51"/>
  <c r="CF466" i="56" s="1"/>
  <c r="DR185" i="49"/>
  <c r="DL185" i="53"/>
  <c r="CN185" i="51"/>
  <c r="CZ185" i="53"/>
  <c r="BD185" i="52"/>
  <c r="CT185" i="51"/>
  <c r="DL185" i="50"/>
  <c r="DL185" i="51"/>
  <c r="J229" i="49"/>
  <c r="J243" i="49"/>
  <c r="J246" i="49" s="1"/>
  <c r="CX205" i="50"/>
  <c r="CV465" i="56" s="1"/>
  <c r="CN185" i="53"/>
  <c r="DR185" i="51"/>
  <c r="AF185" i="51"/>
  <c r="AR185" i="50"/>
  <c r="AR185" i="51"/>
  <c r="AL185" i="51"/>
  <c r="H201" i="51"/>
  <c r="DY223" i="53"/>
  <c r="DY225" i="53" s="1"/>
  <c r="DY227" i="53" s="1"/>
  <c r="DY244" i="53" s="1"/>
  <c r="DM223" i="51"/>
  <c r="DM225" i="51" s="1"/>
  <c r="DM227" i="51" s="1"/>
  <c r="DM244" i="51" s="1"/>
  <c r="BS223" i="53"/>
  <c r="BS225" i="53" s="1"/>
  <c r="BS227" i="53" s="1"/>
  <c r="BS244" i="53" s="1"/>
  <c r="BP223" i="51"/>
  <c r="BP225" i="51" s="1"/>
  <c r="BP227" i="51" s="1"/>
  <c r="BP244" i="51" s="1"/>
  <c r="S223" i="53"/>
  <c r="S225" i="53" s="1"/>
  <c r="S227" i="53" s="1"/>
  <c r="S244" i="53" s="1"/>
  <c r="CP223" i="53"/>
  <c r="CP225" i="53" s="1"/>
  <c r="CP227" i="53" s="1"/>
  <c r="CP244" i="53" s="1"/>
  <c r="DH223" i="53"/>
  <c r="DH225" i="53" s="1"/>
  <c r="DH227" i="53" s="1"/>
  <c r="DH244" i="53" s="1"/>
  <c r="BB223" i="51"/>
  <c r="BB225" i="51" s="1"/>
  <c r="BB227" i="51" s="1"/>
  <c r="BB244" i="51" s="1"/>
  <c r="CY223" i="51"/>
  <c r="CY225" i="51" s="1"/>
  <c r="CY227" i="51" s="1"/>
  <c r="CY244" i="51" s="1"/>
  <c r="BE223" i="51"/>
  <c r="BE225" i="51" s="1"/>
  <c r="BE227" i="51" s="1"/>
  <c r="BE244" i="51" s="1"/>
  <c r="R223" i="51"/>
  <c r="R225" i="51" s="1"/>
  <c r="R227" i="51" s="1"/>
  <c r="R244" i="51" s="1"/>
  <c r="BQ223" i="51"/>
  <c r="BQ225" i="51" s="1"/>
  <c r="BQ227" i="51" s="1"/>
  <c r="BQ244" i="51" s="1"/>
  <c r="EA223" i="50"/>
  <c r="EA225" i="50" s="1"/>
  <c r="EA227" i="50" s="1"/>
  <c r="EA244" i="50" s="1"/>
  <c r="DS223" i="50"/>
  <c r="DS225" i="50" s="1"/>
  <c r="DS227" i="50" s="1"/>
  <c r="DS244" i="50" s="1"/>
  <c r="DK223" i="50"/>
  <c r="DK225" i="50" s="1"/>
  <c r="DK227" i="50" s="1"/>
  <c r="DK244" i="50" s="1"/>
  <c r="DC223" i="50"/>
  <c r="DC225" i="50" s="1"/>
  <c r="DC227" i="50" s="1"/>
  <c r="DC244" i="50" s="1"/>
  <c r="CU223" i="50"/>
  <c r="CU225" i="50" s="1"/>
  <c r="CU227" i="50" s="1"/>
  <c r="CU244" i="50" s="1"/>
  <c r="CM223" i="50"/>
  <c r="CM225" i="50" s="1"/>
  <c r="CM227" i="50" s="1"/>
  <c r="CM244" i="50" s="1"/>
  <c r="CE223" i="50"/>
  <c r="CE225" i="50" s="1"/>
  <c r="CE227" i="50" s="1"/>
  <c r="CE244" i="50" s="1"/>
  <c r="BW223" i="50"/>
  <c r="BW225" i="50" s="1"/>
  <c r="BW227" i="50" s="1"/>
  <c r="BW244" i="50" s="1"/>
  <c r="BO223" i="50"/>
  <c r="BO225" i="50" s="1"/>
  <c r="BO227" i="50" s="1"/>
  <c r="BO244" i="50" s="1"/>
  <c r="BG223" i="50"/>
  <c r="BG225" i="50" s="1"/>
  <c r="BG227" i="50" s="1"/>
  <c r="BG244" i="50" s="1"/>
  <c r="AY223" i="50"/>
  <c r="AY225" i="50" s="1"/>
  <c r="AY227" i="50" s="1"/>
  <c r="AY244" i="50" s="1"/>
  <c r="AQ223" i="50"/>
  <c r="AQ225" i="50" s="1"/>
  <c r="AQ227" i="50" s="1"/>
  <c r="AQ244" i="50" s="1"/>
  <c r="AI223" i="50"/>
  <c r="AI225" i="50" s="1"/>
  <c r="AI227" i="50" s="1"/>
  <c r="AI244" i="50" s="1"/>
  <c r="AA223" i="50"/>
  <c r="AA225" i="50" s="1"/>
  <c r="AA227" i="50" s="1"/>
  <c r="AA244" i="50" s="1"/>
  <c r="S223" i="50"/>
  <c r="S225" i="50" s="1"/>
  <c r="S227" i="50" s="1"/>
  <c r="S244" i="50" s="1"/>
  <c r="J223" i="50"/>
  <c r="DZ223" i="50"/>
  <c r="DZ225" i="50" s="1"/>
  <c r="DZ227" i="50" s="1"/>
  <c r="DZ244" i="50" s="1"/>
  <c r="DR223" i="50"/>
  <c r="DR225" i="50" s="1"/>
  <c r="DR227" i="50" s="1"/>
  <c r="DR244" i="50" s="1"/>
  <c r="DJ223" i="50"/>
  <c r="DJ225" i="50" s="1"/>
  <c r="DJ227" i="50" s="1"/>
  <c r="DJ244" i="50" s="1"/>
  <c r="DB223" i="50"/>
  <c r="DB225" i="50" s="1"/>
  <c r="DB227" i="50" s="1"/>
  <c r="DB244" i="50" s="1"/>
  <c r="CT223" i="50"/>
  <c r="CT225" i="50" s="1"/>
  <c r="CT227" i="50" s="1"/>
  <c r="CT244" i="50" s="1"/>
  <c r="CL223" i="50"/>
  <c r="CL225" i="50" s="1"/>
  <c r="CL227" i="50" s="1"/>
  <c r="CL244" i="50" s="1"/>
  <c r="CD223" i="50"/>
  <c r="CD225" i="50" s="1"/>
  <c r="CD227" i="50" s="1"/>
  <c r="CD244" i="50" s="1"/>
  <c r="BV223" i="50"/>
  <c r="BV225" i="50" s="1"/>
  <c r="BV227" i="50" s="1"/>
  <c r="BV244" i="50" s="1"/>
  <c r="BN223" i="50"/>
  <c r="BN225" i="50" s="1"/>
  <c r="BN227" i="50" s="1"/>
  <c r="BN244" i="50" s="1"/>
  <c r="BF223" i="50"/>
  <c r="BF225" i="50" s="1"/>
  <c r="BF227" i="50" s="1"/>
  <c r="BF244" i="50" s="1"/>
  <c r="AX223" i="50"/>
  <c r="AX225" i="50" s="1"/>
  <c r="AX227" i="50" s="1"/>
  <c r="AX244" i="50" s="1"/>
  <c r="AP223" i="50"/>
  <c r="AP225" i="50" s="1"/>
  <c r="AP227" i="50" s="1"/>
  <c r="AP244" i="50" s="1"/>
  <c r="AH223" i="50"/>
  <c r="AH225" i="50" s="1"/>
  <c r="AH227" i="50" s="1"/>
  <c r="AH244" i="50" s="1"/>
  <c r="Z223" i="50"/>
  <c r="Z225" i="50" s="1"/>
  <c r="Z227" i="50" s="1"/>
  <c r="Z244" i="50" s="1"/>
  <c r="R223" i="50"/>
  <c r="R225" i="50" s="1"/>
  <c r="R227" i="50" s="1"/>
  <c r="R244" i="50" s="1"/>
  <c r="DV223" i="50"/>
  <c r="DV225" i="50" s="1"/>
  <c r="DV227" i="50" s="1"/>
  <c r="DV244" i="50" s="1"/>
  <c r="BZ223" i="50"/>
  <c r="BZ225" i="50" s="1"/>
  <c r="BZ227" i="50" s="1"/>
  <c r="BZ244" i="50" s="1"/>
  <c r="AL223" i="50"/>
  <c r="AL225" i="50" s="1"/>
  <c r="AL227" i="50" s="1"/>
  <c r="AL244" i="50" s="1"/>
  <c r="DT223" i="50"/>
  <c r="DT225" i="50" s="1"/>
  <c r="DT227" i="50" s="1"/>
  <c r="DT244" i="50" s="1"/>
  <c r="DY223" i="50"/>
  <c r="DY225" i="50" s="1"/>
  <c r="DY227" i="50" s="1"/>
  <c r="DY244" i="50" s="1"/>
  <c r="DQ223" i="50"/>
  <c r="DQ225" i="50" s="1"/>
  <c r="DQ227" i="50" s="1"/>
  <c r="DQ244" i="50" s="1"/>
  <c r="DI223" i="50"/>
  <c r="DI225" i="50" s="1"/>
  <c r="DI227" i="50" s="1"/>
  <c r="DI244" i="50" s="1"/>
  <c r="DA223" i="50"/>
  <c r="DA225" i="50" s="1"/>
  <c r="DA227" i="50" s="1"/>
  <c r="DA244" i="50" s="1"/>
  <c r="CS223" i="50"/>
  <c r="CS225" i="50" s="1"/>
  <c r="CS227" i="50" s="1"/>
  <c r="CS244" i="50" s="1"/>
  <c r="CK223" i="50"/>
  <c r="CK225" i="50" s="1"/>
  <c r="CK227" i="50" s="1"/>
  <c r="CK244" i="50" s="1"/>
  <c r="CC223" i="50"/>
  <c r="CC225" i="50" s="1"/>
  <c r="CC227" i="50" s="1"/>
  <c r="CC244" i="50" s="1"/>
  <c r="BU223" i="50"/>
  <c r="BU225" i="50" s="1"/>
  <c r="BU227" i="50" s="1"/>
  <c r="BU244" i="50" s="1"/>
  <c r="BM223" i="50"/>
  <c r="BM225" i="50" s="1"/>
  <c r="BM227" i="50" s="1"/>
  <c r="BM244" i="50" s="1"/>
  <c r="BE223" i="50"/>
  <c r="BE225" i="50" s="1"/>
  <c r="BE227" i="50" s="1"/>
  <c r="BE244" i="50" s="1"/>
  <c r="AW223" i="50"/>
  <c r="AW225" i="50" s="1"/>
  <c r="AW227" i="50" s="1"/>
  <c r="AW244" i="50" s="1"/>
  <c r="AO223" i="50"/>
  <c r="AO225" i="50" s="1"/>
  <c r="AO227" i="50" s="1"/>
  <c r="AO244" i="50" s="1"/>
  <c r="AG223" i="50"/>
  <c r="AG225" i="50" s="1"/>
  <c r="AG227" i="50" s="1"/>
  <c r="AG244" i="50" s="1"/>
  <c r="Y223" i="50"/>
  <c r="Y225" i="50" s="1"/>
  <c r="Y227" i="50" s="1"/>
  <c r="Y244" i="50" s="1"/>
  <c r="P223" i="50"/>
  <c r="P225" i="50" s="1"/>
  <c r="P227" i="50" s="1"/>
  <c r="P244" i="50" s="1"/>
  <c r="CH223" i="50"/>
  <c r="CH225" i="50" s="1"/>
  <c r="CH227" i="50" s="1"/>
  <c r="CH244" i="50" s="1"/>
  <c r="AD223" i="50"/>
  <c r="AD225" i="50" s="1"/>
  <c r="AD227" i="50" s="1"/>
  <c r="AD244" i="50" s="1"/>
  <c r="EB223" i="50"/>
  <c r="EB225" i="50" s="1"/>
  <c r="EB227" i="50" s="1"/>
  <c r="EB244" i="50" s="1"/>
  <c r="DX223" i="50"/>
  <c r="DX225" i="50" s="1"/>
  <c r="DX227" i="50" s="1"/>
  <c r="DX244" i="50" s="1"/>
  <c r="DP223" i="50"/>
  <c r="DP225" i="50" s="1"/>
  <c r="DP227" i="50" s="1"/>
  <c r="DP244" i="50" s="1"/>
  <c r="DH223" i="50"/>
  <c r="DH225" i="50" s="1"/>
  <c r="DH227" i="50" s="1"/>
  <c r="DH244" i="50" s="1"/>
  <c r="CZ223" i="50"/>
  <c r="CZ225" i="50" s="1"/>
  <c r="CZ227" i="50" s="1"/>
  <c r="CZ244" i="50" s="1"/>
  <c r="CR223" i="50"/>
  <c r="CR225" i="50" s="1"/>
  <c r="CR227" i="50" s="1"/>
  <c r="CR244" i="50" s="1"/>
  <c r="CJ223" i="50"/>
  <c r="CJ225" i="50" s="1"/>
  <c r="CJ227" i="50" s="1"/>
  <c r="CJ244" i="50" s="1"/>
  <c r="CB223" i="50"/>
  <c r="CB225" i="50" s="1"/>
  <c r="CB227" i="50" s="1"/>
  <c r="CB244" i="50" s="1"/>
  <c r="BT223" i="50"/>
  <c r="BT225" i="50" s="1"/>
  <c r="BT227" i="50" s="1"/>
  <c r="BT244" i="50" s="1"/>
  <c r="BL223" i="50"/>
  <c r="BL225" i="50" s="1"/>
  <c r="BL227" i="50" s="1"/>
  <c r="BL244" i="50" s="1"/>
  <c r="BD223" i="50"/>
  <c r="BD225" i="50" s="1"/>
  <c r="BD227" i="50" s="1"/>
  <c r="BD244" i="50" s="1"/>
  <c r="AV223" i="50"/>
  <c r="AV225" i="50" s="1"/>
  <c r="AV227" i="50" s="1"/>
  <c r="AV244" i="50" s="1"/>
  <c r="AN223" i="50"/>
  <c r="AN225" i="50" s="1"/>
  <c r="AN227" i="50" s="1"/>
  <c r="AN244" i="50" s="1"/>
  <c r="AF223" i="50"/>
  <c r="AF225" i="50" s="1"/>
  <c r="AF227" i="50" s="1"/>
  <c r="AF244" i="50" s="1"/>
  <c r="X223" i="50"/>
  <c r="X225" i="50" s="1"/>
  <c r="X227" i="50" s="1"/>
  <c r="X244" i="50" s="1"/>
  <c r="O223" i="50"/>
  <c r="O225" i="50" s="1"/>
  <c r="O227" i="50" s="1"/>
  <c r="O244" i="50" s="1"/>
  <c r="DF223" i="50"/>
  <c r="DF225" i="50" s="1"/>
  <c r="DF227" i="50" s="1"/>
  <c r="DF244" i="50" s="1"/>
  <c r="CP223" i="50"/>
  <c r="CP225" i="50" s="1"/>
  <c r="CP227" i="50" s="1"/>
  <c r="CP244" i="50" s="1"/>
  <c r="BR223" i="50"/>
  <c r="BR225" i="50" s="1"/>
  <c r="BR227" i="50" s="1"/>
  <c r="BR244" i="50" s="1"/>
  <c r="AT223" i="50"/>
  <c r="AT225" i="50" s="1"/>
  <c r="AT227" i="50" s="1"/>
  <c r="AT244" i="50" s="1"/>
  <c r="V223" i="50"/>
  <c r="V225" i="50" s="1"/>
  <c r="V227" i="50" s="1"/>
  <c r="V244" i="50" s="1"/>
  <c r="CF223" i="50"/>
  <c r="CF225" i="50" s="1"/>
  <c r="CF227" i="50" s="1"/>
  <c r="CF244" i="50" s="1"/>
  <c r="DW223" i="50"/>
  <c r="DW225" i="50" s="1"/>
  <c r="DW227" i="50" s="1"/>
  <c r="DW244" i="50" s="1"/>
  <c r="DO223" i="50"/>
  <c r="DO225" i="50" s="1"/>
  <c r="DO227" i="50" s="1"/>
  <c r="DO244" i="50" s="1"/>
  <c r="DG223" i="50"/>
  <c r="DG225" i="50" s="1"/>
  <c r="DG227" i="50" s="1"/>
  <c r="DG244" i="50" s="1"/>
  <c r="CY223" i="50"/>
  <c r="CY225" i="50" s="1"/>
  <c r="CY227" i="50" s="1"/>
  <c r="CY244" i="50" s="1"/>
  <c r="CQ223" i="50"/>
  <c r="CQ225" i="50" s="1"/>
  <c r="CQ227" i="50" s="1"/>
  <c r="CQ244" i="50" s="1"/>
  <c r="CI223" i="50"/>
  <c r="CI225" i="50" s="1"/>
  <c r="CI227" i="50" s="1"/>
  <c r="CI244" i="50" s="1"/>
  <c r="CA223" i="50"/>
  <c r="CA225" i="50" s="1"/>
  <c r="CA227" i="50" s="1"/>
  <c r="CA244" i="50" s="1"/>
  <c r="BS223" i="50"/>
  <c r="BS225" i="50" s="1"/>
  <c r="BS227" i="50" s="1"/>
  <c r="BS244" i="50" s="1"/>
  <c r="BK223" i="50"/>
  <c r="BK225" i="50" s="1"/>
  <c r="BK227" i="50" s="1"/>
  <c r="BK244" i="50" s="1"/>
  <c r="BC223" i="50"/>
  <c r="BC225" i="50" s="1"/>
  <c r="BC227" i="50" s="1"/>
  <c r="BC244" i="50" s="1"/>
  <c r="AU223" i="50"/>
  <c r="AU225" i="50" s="1"/>
  <c r="AU227" i="50" s="1"/>
  <c r="AU244" i="50" s="1"/>
  <c r="AM223" i="50"/>
  <c r="AM225" i="50" s="1"/>
  <c r="AM227" i="50" s="1"/>
  <c r="AM244" i="50" s="1"/>
  <c r="AE223" i="50"/>
  <c r="AE225" i="50" s="1"/>
  <c r="AE227" i="50" s="1"/>
  <c r="AE244" i="50" s="1"/>
  <c r="W223" i="50"/>
  <c r="W225" i="50" s="1"/>
  <c r="W227" i="50" s="1"/>
  <c r="W244" i="50" s="1"/>
  <c r="N223" i="50"/>
  <c r="N225" i="50" s="1"/>
  <c r="N227" i="50" s="1"/>
  <c r="N244" i="50" s="1"/>
  <c r="DN223" i="50"/>
  <c r="DN225" i="50" s="1"/>
  <c r="DN227" i="50" s="1"/>
  <c r="DN244" i="50" s="1"/>
  <c r="BJ223" i="50"/>
  <c r="BJ225" i="50" s="1"/>
  <c r="BJ227" i="50" s="1"/>
  <c r="BJ244" i="50" s="1"/>
  <c r="M223" i="50"/>
  <c r="M225" i="50" s="1"/>
  <c r="M227" i="50" s="1"/>
  <c r="M244" i="50" s="1"/>
  <c r="DL223" i="50"/>
  <c r="DL225" i="50" s="1"/>
  <c r="DL227" i="50" s="1"/>
  <c r="DL244" i="50" s="1"/>
  <c r="CX223" i="50"/>
  <c r="CX225" i="50" s="1"/>
  <c r="CX227" i="50" s="1"/>
  <c r="CX244" i="50" s="1"/>
  <c r="BB223" i="50"/>
  <c r="BB225" i="50" s="1"/>
  <c r="BB227" i="50" s="1"/>
  <c r="BB244" i="50" s="1"/>
  <c r="BX223" i="50"/>
  <c r="BX225" i="50" s="1"/>
  <c r="BX227" i="50" s="1"/>
  <c r="BX244" i="50" s="1"/>
  <c r="DU223" i="50"/>
  <c r="DU225" i="50" s="1"/>
  <c r="DU227" i="50" s="1"/>
  <c r="DU244" i="50" s="1"/>
  <c r="DM223" i="50"/>
  <c r="DM225" i="50" s="1"/>
  <c r="DM227" i="50" s="1"/>
  <c r="DM244" i="50" s="1"/>
  <c r="DE223" i="50"/>
  <c r="DE225" i="50" s="1"/>
  <c r="DE227" i="50" s="1"/>
  <c r="DE244" i="50" s="1"/>
  <c r="CW223" i="50"/>
  <c r="CW225" i="50" s="1"/>
  <c r="CW227" i="50" s="1"/>
  <c r="CW244" i="50" s="1"/>
  <c r="CO223" i="50"/>
  <c r="CO225" i="50" s="1"/>
  <c r="CO227" i="50" s="1"/>
  <c r="CO244" i="50" s="1"/>
  <c r="CG223" i="50"/>
  <c r="CG225" i="50" s="1"/>
  <c r="CG227" i="50" s="1"/>
  <c r="CG244" i="50" s="1"/>
  <c r="BY223" i="50"/>
  <c r="BY225" i="50" s="1"/>
  <c r="BY227" i="50" s="1"/>
  <c r="BY244" i="50" s="1"/>
  <c r="BQ223" i="50"/>
  <c r="BQ225" i="50" s="1"/>
  <c r="BQ227" i="50" s="1"/>
  <c r="BQ244" i="50" s="1"/>
  <c r="BI223" i="50"/>
  <c r="BI225" i="50" s="1"/>
  <c r="BI227" i="50" s="1"/>
  <c r="BI244" i="50" s="1"/>
  <c r="BA223" i="50"/>
  <c r="BA225" i="50" s="1"/>
  <c r="BA227" i="50" s="1"/>
  <c r="BA244" i="50" s="1"/>
  <c r="AS223" i="50"/>
  <c r="AS225" i="50" s="1"/>
  <c r="AS227" i="50" s="1"/>
  <c r="AS244" i="50" s="1"/>
  <c r="AK223" i="50"/>
  <c r="AK225" i="50" s="1"/>
  <c r="AK227" i="50" s="1"/>
  <c r="AK244" i="50" s="1"/>
  <c r="AC223" i="50"/>
  <c r="AC225" i="50" s="1"/>
  <c r="AC227" i="50" s="1"/>
  <c r="AC244" i="50" s="1"/>
  <c r="U223" i="50"/>
  <c r="U225" i="50" s="1"/>
  <c r="U227" i="50" s="1"/>
  <c r="U244" i="50" s="1"/>
  <c r="L223" i="50"/>
  <c r="L225" i="50" s="1"/>
  <c r="L227" i="50" s="1"/>
  <c r="L244" i="50" s="1"/>
  <c r="DD223" i="50"/>
  <c r="DD225" i="50" s="1"/>
  <c r="DD227" i="50" s="1"/>
  <c r="DD244" i="50" s="1"/>
  <c r="CV223" i="50"/>
  <c r="CV225" i="50" s="1"/>
  <c r="CV227" i="50" s="1"/>
  <c r="CV244" i="50" s="1"/>
  <c r="CN223" i="50"/>
  <c r="CN225" i="50" s="1"/>
  <c r="CN227" i="50" s="1"/>
  <c r="CN244" i="50" s="1"/>
  <c r="BP223" i="50"/>
  <c r="BP225" i="50" s="1"/>
  <c r="BP227" i="50" s="1"/>
  <c r="BP244" i="50" s="1"/>
  <c r="BH223" i="50"/>
  <c r="BH225" i="50" s="1"/>
  <c r="BH227" i="50" s="1"/>
  <c r="BH244" i="50" s="1"/>
  <c r="AZ223" i="50"/>
  <c r="AZ225" i="50" s="1"/>
  <c r="AZ227" i="50" s="1"/>
  <c r="AZ244" i="50" s="1"/>
  <c r="AR223" i="50"/>
  <c r="AR225" i="50" s="1"/>
  <c r="AR227" i="50" s="1"/>
  <c r="AR244" i="50" s="1"/>
  <c r="AJ223" i="50"/>
  <c r="AJ225" i="50" s="1"/>
  <c r="AJ227" i="50" s="1"/>
  <c r="AJ244" i="50" s="1"/>
  <c r="AB223" i="50"/>
  <c r="AB225" i="50" s="1"/>
  <c r="AB227" i="50" s="1"/>
  <c r="AB244" i="50" s="1"/>
  <c r="T223" i="50"/>
  <c r="T225" i="50" s="1"/>
  <c r="T227" i="50" s="1"/>
  <c r="T244" i="50" s="1"/>
  <c r="K223" i="50"/>
  <c r="K225" i="50" s="1"/>
  <c r="K227" i="50" s="1"/>
  <c r="K244" i="50" s="1"/>
  <c r="DJ223" i="53"/>
  <c r="DJ225" i="53" s="1"/>
  <c r="DJ227" i="53" s="1"/>
  <c r="DJ244" i="53" s="1"/>
  <c r="CL223" i="53"/>
  <c r="CL225" i="53" s="1"/>
  <c r="CL227" i="53" s="1"/>
  <c r="CL244" i="53" s="1"/>
  <c r="AA223" i="53"/>
  <c r="AA225" i="53" s="1"/>
  <c r="AA227" i="53" s="1"/>
  <c r="AA244" i="53" s="1"/>
  <c r="CM223" i="53"/>
  <c r="CM225" i="53" s="1"/>
  <c r="CM227" i="53" s="1"/>
  <c r="CM244" i="53" s="1"/>
  <c r="AB223" i="53"/>
  <c r="AB225" i="53" s="1"/>
  <c r="AB227" i="53" s="1"/>
  <c r="AB244" i="53" s="1"/>
  <c r="BA223" i="53"/>
  <c r="BA225" i="53" s="1"/>
  <c r="BA227" i="53" s="1"/>
  <c r="BA244" i="53" s="1"/>
  <c r="DM223" i="53"/>
  <c r="DM225" i="53" s="1"/>
  <c r="DM227" i="53" s="1"/>
  <c r="DM244" i="53" s="1"/>
  <c r="AL223" i="53"/>
  <c r="AL225" i="53" s="1"/>
  <c r="AL227" i="53" s="1"/>
  <c r="AL244" i="53" s="1"/>
  <c r="CX223" i="53"/>
  <c r="CX225" i="53" s="1"/>
  <c r="CX227" i="53" s="1"/>
  <c r="CX244" i="53" s="1"/>
  <c r="N223" i="53"/>
  <c r="N225" i="53" s="1"/>
  <c r="N227" i="53" s="1"/>
  <c r="N244" i="53" s="1"/>
  <c r="CA223" i="53"/>
  <c r="CA225" i="53" s="1"/>
  <c r="CA227" i="53" s="1"/>
  <c r="CA244" i="53" s="1"/>
  <c r="BX223" i="53"/>
  <c r="BX225" i="53" s="1"/>
  <c r="BX227" i="53" s="1"/>
  <c r="BX244" i="53" s="1"/>
  <c r="BD223" i="53"/>
  <c r="BD225" i="53" s="1"/>
  <c r="BD227" i="53" s="1"/>
  <c r="BD244" i="53" s="1"/>
  <c r="DP223" i="53"/>
  <c r="DP225" i="53" s="1"/>
  <c r="DP227" i="53" s="1"/>
  <c r="DP244" i="53" s="1"/>
  <c r="CS223" i="53"/>
  <c r="CS225" i="53" s="1"/>
  <c r="CS227" i="53" s="1"/>
  <c r="CS244" i="53" s="1"/>
  <c r="CP223" i="51"/>
  <c r="CP225" i="51" s="1"/>
  <c r="CP227" i="51" s="1"/>
  <c r="CP244" i="51" s="1"/>
  <c r="AU223" i="51"/>
  <c r="AU225" i="51" s="1"/>
  <c r="AU227" i="51" s="1"/>
  <c r="AU244" i="51" s="1"/>
  <c r="DG223" i="51"/>
  <c r="DG225" i="51" s="1"/>
  <c r="DG227" i="51" s="1"/>
  <c r="DG244" i="51" s="1"/>
  <c r="BD223" i="51"/>
  <c r="BD225" i="51" s="1"/>
  <c r="BD227" i="51" s="1"/>
  <c r="BD244" i="51" s="1"/>
  <c r="BM223" i="51"/>
  <c r="BM225" i="51" s="1"/>
  <c r="BM227" i="51" s="1"/>
  <c r="BM244" i="51" s="1"/>
  <c r="DY223" i="51"/>
  <c r="DY225" i="51" s="1"/>
  <c r="DY227" i="51" s="1"/>
  <c r="DY244" i="51" s="1"/>
  <c r="Z223" i="51"/>
  <c r="Z225" i="51" s="1"/>
  <c r="Z227" i="51" s="1"/>
  <c r="Z244" i="51" s="1"/>
  <c r="CL223" i="51"/>
  <c r="CL225" i="51" s="1"/>
  <c r="CL227" i="51" s="1"/>
  <c r="CL244" i="51" s="1"/>
  <c r="AN223" i="51"/>
  <c r="AN225" i="51" s="1"/>
  <c r="AN227" i="51" s="1"/>
  <c r="AN244" i="51" s="1"/>
  <c r="AY223" i="51"/>
  <c r="AY225" i="51" s="1"/>
  <c r="AY227" i="51" s="1"/>
  <c r="AY244" i="51" s="1"/>
  <c r="DK223" i="51"/>
  <c r="DK225" i="51" s="1"/>
  <c r="DK227" i="51" s="1"/>
  <c r="DK244" i="51" s="1"/>
  <c r="K223" i="51"/>
  <c r="K225" i="51" s="1"/>
  <c r="K227" i="51" s="1"/>
  <c r="K244" i="51" s="1"/>
  <c r="BX223" i="51"/>
  <c r="BX225" i="51" s="1"/>
  <c r="BX227" i="51" s="1"/>
  <c r="BX244" i="51" s="1"/>
  <c r="L223" i="51"/>
  <c r="L225" i="51" s="1"/>
  <c r="L227" i="51" s="1"/>
  <c r="L244" i="51" s="1"/>
  <c r="BY223" i="51"/>
  <c r="BY225" i="51" s="1"/>
  <c r="BY227" i="51" s="1"/>
  <c r="BY244" i="51" s="1"/>
  <c r="CE223" i="53"/>
  <c r="CE225" i="53" s="1"/>
  <c r="CE227" i="53" s="1"/>
  <c r="CE244" i="53" s="1"/>
  <c r="AV223" i="53"/>
  <c r="AV225" i="53" s="1"/>
  <c r="AV227" i="53" s="1"/>
  <c r="AV244" i="53" s="1"/>
  <c r="EB223" i="51"/>
  <c r="EB225" i="51" s="1"/>
  <c r="EB227" i="51" s="1"/>
  <c r="EB244" i="51" s="1"/>
  <c r="R223" i="53"/>
  <c r="R225" i="53" s="1"/>
  <c r="R227" i="53" s="1"/>
  <c r="R244" i="53" s="1"/>
  <c r="Z223" i="53"/>
  <c r="Z225" i="53" s="1"/>
  <c r="Z227" i="53" s="1"/>
  <c r="Z244" i="53" s="1"/>
  <c r="AI223" i="53"/>
  <c r="AI225" i="53" s="1"/>
  <c r="AI227" i="53" s="1"/>
  <c r="AI244" i="53" s="1"/>
  <c r="CU223" i="53"/>
  <c r="CU225" i="53" s="1"/>
  <c r="CU227" i="53" s="1"/>
  <c r="CU244" i="53" s="1"/>
  <c r="BP223" i="53"/>
  <c r="BP225" i="53" s="1"/>
  <c r="BP227" i="53" s="1"/>
  <c r="BP244" i="53" s="1"/>
  <c r="BI223" i="53"/>
  <c r="BI225" i="53" s="1"/>
  <c r="BI227" i="53" s="1"/>
  <c r="BI244" i="53" s="1"/>
  <c r="DU223" i="53"/>
  <c r="DU225" i="53" s="1"/>
  <c r="DU227" i="53" s="1"/>
  <c r="DU244" i="53" s="1"/>
  <c r="AT223" i="53"/>
  <c r="AT225" i="53" s="1"/>
  <c r="AT227" i="53" s="1"/>
  <c r="AT244" i="53" s="1"/>
  <c r="DF223" i="53"/>
  <c r="DF225" i="53" s="1"/>
  <c r="DF227" i="53" s="1"/>
  <c r="DF244" i="53" s="1"/>
  <c r="W223" i="53"/>
  <c r="W225" i="53" s="1"/>
  <c r="W227" i="53" s="1"/>
  <c r="W244" i="53" s="1"/>
  <c r="CI223" i="53"/>
  <c r="CI225" i="53" s="1"/>
  <c r="CI227" i="53" s="1"/>
  <c r="CI244" i="53" s="1"/>
  <c r="CN223" i="53"/>
  <c r="CN225" i="53" s="1"/>
  <c r="CN227" i="53" s="1"/>
  <c r="CN244" i="53" s="1"/>
  <c r="BL223" i="53"/>
  <c r="BL225" i="53" s="1"/>
  <c r="BL227" i="53" s="1"/>
  <c r="BL244" i="53" s="1"/>
  <c r="DX223" i="53"/>
  <c r="DX225" i="53" s="1"/>
  <c r="DX227" i="53" s="1"/>
  <c r="DX244" i="53" s="1"/>
  <c r="DA223" i="53"/>
  <c r="DA225" i="53" s="1"/>
  <c r="DA227" i="53" s="1"/>
  <c r="DA244" i="53" s="1"/>
  <c r="DF223" i="51"/>
  <c r="DF225" i="51" s="1"/>
  <c r="DF227" i="51" s="1"/>
  <c r="DF244" i="51" s="1"/>
  <c r="BC223" i="51"/>
  <c r="BC225" i="51" s="1"/>
  <c r="BC227" i="51" s="1"/>
  <c r="BC244" i="51" s="1"/>
  <c r="DO223" i="51"/>
  <c r="DO225" i="51" s="1"/>
  <c r="DO227" i="51" s="1"/>
  <c r="DO244" i="51" s="1"/>
  <c r="CR223" i="51"/>
  <c r="CR225" i="51" s="1"/>
  <c r="CR227" i="51" s="1"/>
  <c r="CR244" i="51" s="1"/>
  <c r="BU223" i="51"/>
  <c r="BU225" i="51" s="1"/>
  <c r="BU227" i="51" s="1"/>
  <c r="BU244" i="51" s="1"/>
  <c r="M223" i="51"/>
  <c r="M225" i="51" s="1"/>
  <c r="M227" i="51" s="1"/>
  <c r="M244" i="51" s="1"/>
  <c r="AH223" i="51"/>
  <c r="AH225" i="51" s="1"/>
  <c r="AH227" i="51" s="1"/>
  <c r="AH244" i="51" s="1"/>
  <c r="CT223" i="51"/>
  <c r="CT225" i="51" s="1"/>
  <c r="CT227" i="51" s="1"/>
  <c r="CT244" i="51" s="1"/>
  <c r="CB223" i="51"/>
  <c r="CB225" i="51" s="1"/>
  <c r="CB227" i="51" s="1"/>
  <c r="CB244" i="51" s="1"/>
  <c r="BG223" i="51"/>
  <c r="BG225" i="51" s="1"/>
  <c r="BG227" i="51" s="1"/>
  <c r="BG244" i="51" s="1"/>
  <c r="DS223" i="51"/>
  <c r="DS225" i="51" s="1"/>
  <c r="DS227" i="51" s="1"/>
  <c r="DS244" i="51" s="1"/>
  <c r="T223" i="51"/>
  <c r="T225" i="51" s="1"/>
  <c r="T227" i="51" s="1"/>
  <c r="T244" i="51" s="1"/>
  <c r="CF223" i="51"/>
  <c r="CF225" i="51" s="1"/>
  <c r="CF227" i="51" s="1"/>
  <c r="CF244" i="51" s="1"/>
  <c r="U223" i="51"/>
  <c r="U225" i="51" s="1"/>
  <c r="U227" i="51" s="1"/>
  <c r="U244" i="51" s="1"/>
  <c r="CG223" i="51"/>
  <c r="CG225" i="51" s="1"/>
  <c r="CG227" i="51" s="1"/>
  <c r="CG244" i="51" s="1"/>
  <c r="O223" i="51"/>
  <c r="O225" i="51" s="1"/>
  <c r="O227" i="51" s="1"/>
  <c r="O244" i="51" s="1"/>
  <c r="DW223" i="52"/>
  <c r="DW225" i="52" s="1"/>
  <c r="DW227" i="52" s="1"/>
  <c r="DW244" i="52" s="1"/>
  <c r="DO223" i="52"/>
  <c r="DO225" i="52" s="1"/>
  <c r="DO227" i="52" s="1"/>
  <c r="DO244" i="52" s="1"/>
  <c r="DG223" i="52"/>
  <c r="DG225" i="52" s="1"/>
  <c r="DG227" i="52" s="1"/>
  <c r="DG244" i="52" s="1"/>
  <c r="CY223" i="52"/>
  <c r="CY225" i="52" s="1"/>
  <c r="CY227" i="52" s="1"/>
  <c r="CY244" i="52" s="1"/>
  <c r="CQ223" i="52"/>
  <c r="CQ225" i="52" s="1"/>
  <c r="CQ227" i="52" s="1"/>
  <c r="CQ244" i="52" s="1"/>
  <c r="CI223" i="52"/>
  <c r="CI225" i="52" s="1"/>
  <c r="CI227" i="52" s="1"/>
  <c r="CI244" i="52" s="1"/>
  <c r="CA223" i="52"/>
  <c r="CA225" i="52" s="1"/>
  <c r="CA227" i="52" s="1"/>
  <c r="CA244" i="52" s="1"/>
  <c r="BS223" i="52"/>
  <c r="BS225" i="52" s="1"/>
  <c r="BS227" i="52" s="1"/>
  <c r="BS244" i="52" s="1"/>
  <c r="BK223" i="52"/>
  <c r="BK225" i="52" s="1"/>
  <c r="BK227" i="52" s="1"/>
  <c r="BK244" i="52" s="1"/>
  <c r="BC223" i="52"/>
  <c r="BC225" i="52" s="1"/>
  <c r="BC227" i="52" s="1"/>
  <c r="BC244" i="52" s="1"/>
  <c r="AU223" i="52"/>
  <c r="AU225" i="52" s="1"/>
  <c r="AU227" i="52" s="1"/>
  <c r="AU244" i="52" s="1"/>
  <c r="AM223" i="52"/>
  <c r="AM225" i="52" s="1"/>
  <c r="AM227" i="52" s="1"/>
  <c r="AM244" i="52" s="1"/>
  <c r="AE223" i="52"/>
  <c r="AE225" i="52" s="1"/>
  <c r="AE227" i="52" s="1"/>
  <c r="AE244" i="52" s="1"/>
  <c r="W223" i="52"/>
  <c r="W225" i="52" s="1"/>
  <c r="W227" i="52" s="1"/>
  <c r="W244" i="52" s="1"/>
  <c r="N223" i="52"/>
  <c r="N225" i="52" s="1"/>
  <c r="N227" i="52" s="1"/>
  <c r="N244" i="52" s="1"/>
  <c r="DV223" i="52"/>
  <c r="DV225" i="52" s="1"/>
  <c r="DV227" i="52" s="1"/>
  <c r="DV244" i="52" s="1"/>
  <c r="DN223" i="52"/>
  <c r="DN225" i="52" s="1"/>
  <c r="DN227" i="52" s="1"/>
  <c r="DN244" i="52" s="1"/>
  <c r="DF223" i="52"/>
  <c r="DF225" i="52" s="1"/>
  <c r="DF227" i="52" s="1"/>
  <c r="DF244" i="52" s="1"/>
  <c r="CX223" i="52"/>
  <c r="CX225" i="52" s="1"/>
  <c r="CX227" i="52" s="1"/>
  <c r="CX244" i="52" s="1"/>
  <c r="CP223" i="52"/>
  <c r="CP225" i="52" s="1"/>
  <c r="CP227" i="52" s="1"/>
  <c r="CP244" i="52" s="1"/>
  <c r="CH223" i="52"/>
  <c r="CH225" i="52" s="1"/>
  <c r="CH227" i="52" s="1"/>
  <c r="CH244" i="52" s="1"/>
  <c r="BZ223" i="52"/>
  <c r="BZ225" i="52" s="1"/>
  <c r="BZ227" i="52" s="1"/>
  <c r="BZ244" i="52" s="1"/>
  <c r="BR223" i="52"/>
  <c r="BR225" i="52" s="1"/>
  <c r="BR227" i="52" s="1"/>
  <c r="BR244" i="52" s="1"/>
  <c r="BJ223" i="52"/>
  <c r="BJ225" i="52" s="1"/>
  <c r="BJ227" i="52" s="1"/>
  <c r="BJ244" i="52" s="1"/>
  <c r="BB223" i="52"/>
  <c r="BB225" i="52" s="1"/>
  <c r="BB227" i="52" s="1"/>
  <c r="BB244" i="52" s="1"/>
  <c r="AT223" i="52"/>
  <c r="AT225" i="52" s="1"/>
  <c r="AT227" i="52" s="1"/>
  <c r="AT244" i="52" s="1"/>
  <c r="AL223" i="52"/>
  <c r="AL225" i="52" s="1"/>
  <c r="AL227" i="52" s="1"/>
  <c r="AL244" i="52" s="1"/>
  <c r="AD223" i="52"/>
  <c r="AD225" i="52" s="1"/>
  <c r="AD227" i="52" s="1"/>
  <c r="AD244" i="52" s="1"/>
  <c r="V223" i="52"/>
  <c r="V225" i="52" s="1"/>
  <c r="V227" i="52" s="1"/>
  <c r="V244" i="52" s="1"/>
  <c r="M223" i="52"/>
  <c r="M225" i="52" s="1"/>
  <c r="M227" i="52" s="1"/>
  <c r="M244" i="52" s="1"/>
  <c r="DB223" i="52"/>
  <c r="DB225" i="52" s="1"/>
  <c r="DB227" i="52" s="1"/>
  <c r="DB244" i="52" s="1"/>
  <c r="BN223" i="52"/>
  <c r="BN225" i="52" s="1"/>
  <c r="BN227" i="52" s="1"/>
  <c r="BN244" i="52" s="1"/>
  <c r="Z223" i="52"/>
  <c r="Z225" i="52" s="1"/>
  <c r="Z227" i="52" s="1"/>
  <c r="Z244" i="52" s="1"/>
  <c r="DX223" i="52"/>
  <c r="DX225" i="52" s="1"/>
  <c r="DX227" i="52" s="1"/>
  <c r="DX244" i="52" s="1"/>
  <c r="CB223" i="52"/>
  <c r="CB225" i="52" s="1"/>
  <c r="CB227" i="52" s="1"/>
  <c r="CB244" i="52" s="1"/>
  <c r="DU223" i="52"/>
  <c r="DU225" i="52" s="1"/>
  <c r="DU227" i="52" s="1"/>
  <c r="DU244" i="52" s="1"/>
  <c r="DM223" i="52"/>
  <c r="DM225" i="52" s="1"/>
  <c r="DM227" i="52" s="1"/>
  <c r="DM244" i="52" s="1"/>
  <c r="DE223" i="52"/>
  <c r="DE225" i="52" s="1"/>
  <c r="DE227" i="52" s="1"/>
  <c r="DE244" i="52" s="1"/>
  <c r="CW223" i="52"/>
  <c r="CW225" i="52" s="1"/>
  <c r="CW227" i="52" s="1"/>
  <c r="CW244" i="52" s="1"/>
  <c r="CO223" i="52"/>
  <c r="CO225" i="52" s="1"/>
  <c r="CO227" i="52" s="1"/>
  <c r="CO244" i="52" s="1"/>
  <c r="CG223" i="52"/>
  <c r="CG225" i="52" s="1"/>
  <c r="CG227" i="52" s="1"/>
  <c r="CG244" i="52" s="1"/>
  <c r="BY223" i="52"/>
  <c r="BY225" i="52" s="1"/>
  <c r="BY227" i="52" s="1"/>
  <c r="BY244" i="52" s="1"/>
  <c r="BQ223" i="52"/>
  <c r="BQ225" i="52" s="1"/>
  <c r="BQ227" i="52" s="1"/>
  <c r="BQ244" i="52" s="1"/>
  <c r="BI223" i="52"/>
  <c r="BI225" i="52" s="1"/>
  <c r="BI227" i="52" s="1"/>
  <c r="BI244" i="52" s="1"/>
  <c r="BA223" i="52"/>
  <c r="BA225" i="52" s="1"/>
  <c r="BA227" i="52" s="1"/>
  <c r="BA244" i="52" s="1"/>
  <c r="AS223" i="52"/>
  <c r="AS225" i="52" s="1"/>
  <c r="AS227" i="52" s="1"/>
  <c r="AS244" i="52" s="1"/>
  <c r="AK223" i="52"/>
  <c r="AK225" i="52" s="1"/>
  <c r="AK227" i="52" s="1"/>
  <c r="AK244" i="52" s="1"/>
  <c r="AC223" i="52"/>
  <c r="AC225" i="52" s="1"/>
  <c r="AC227" i="52" s="1"/>
  <c r="AC244" i="52" s="1"/>
  <c r="U223" i="52"/>
  <c r="U225" i="52" s="1"/>
  <c r="U227" i="52" s="1"/>
  <c r="U244" i="52" s="1"/>
  <c r="L223" i="52"/>
  <c r="L225" i="52" s="1"/>
  <c r="L227" i="52" s="1"/>
  <c r="L244" i="52" s="1"/>
  <c r="CT223" i="52"/>
  <c r="CT225" i="52" s="1"/>
  <c r="CT227" i="52" s="1"/>
  <c r="CT244" i="52" s="1"/>
  <c r="BV223" i="52"/>
  <c r="BV225" i="52" s="1"/>
  <c r="BV227" i="52" s="1"/>
  <c r="BV244" i="52" s="1"/>
  <c r="AP223" i="52"/>
  <c r="AP225" i="52" s="1"/>
  <c r="AP227" i="52" s="1"/>
  <c r="AP244" i="52" s="1"/>
  <c r="DP223" i="52"/>
  <c r="DP225" i="52" s="1"/>
  <c r="DP227" i="52" s="1"/>
  <c r="DP244" i="52" s="1"/>
  <c r="BT223" i="52"/>
  <c r="BT225" i="52" s="1"/>
  <c r="BT227" i="52" s="1"/>
  <c r="BT244" i="52" s="1"/>
  <c r="EB223" i="52"/>
  <c r="EB225" i="52" s="1"/>
  <c r="EB227" i="52" s="1"/>
  <c r="EB244" i="52" s="1"/>
  <c r="DT223" i="52"/>
  <c r="DT225" i="52" s="1"/>
  <c r="DT227" i="52" s="1"/>
  <c r="DT244" i="52" s="1"/>
  <c r="DL223" i="52"/>
  <c r="DL225" i="52" s="1"/>
  <c r="DL227" i="52" s="1"/>
  <c r="DL244" i="52" s="1"/>
  <c r="DD223" i="52"/>
  <c r="DD225" i="52" s="1"/>
  <c r="DD227" i="52" s="1"/>
  <c r="DD244" i="52" s="1"/>
  <c r="CV223" i="52"/>
  <c r="CV225" i="52" s="1"/>
  <c r="CV227" i="52" s="1"/>
  <c r="CV244" i="52" s="1"/>
  <c r="CN223" i="52"/>
  <c r="CN225" i="52" s="1"/>
  <c r="CN227" i="52" s="1"/>
  <c r="CN244" i="52" s="1"/>
  <c r="CF223" i="52"/>
  <c r="CF225" i="52" s="1"/>
  <c r="CF227" i="52" s="1"/>
  <c r="CF244" i="52" s="1"/>
  <c r="BX223" i="52"/>
  <c r="BX225" i="52" s="1"/>
  <c r="BX227" i="52" s="1"/>
  <c r="BX244" i="52" s="1"/>
  <c r="BP223" i="52"/>
  <c r="BP225" i="52" s="1"/>
  <c r="BP227" i="52" s="1"/>
  <c r="BP244" i="52" s="1"/>
  <c r="BH223" i="52"/>
  <c r="BH225" i="52" s="1"/>
  <c r="BH227" i="52" s="1"/>
  <c r="BH244" i="52" s="1"/>
  <c r="AZ223" i="52"/>
  <c r="AZ225" i="52" s="1"/>
  <c r="AZ227" i="52" s="1"/>
  <c r="AZ244" i="52" s="1"/>
  <c r="AR223" i="52"/>
  <c r="AR225" i="52" s="1"/>
  <c r="AR227" i="52" s="1"/>
  <c r="AR244" i="52" s="1"/>
  <c r="AJ223" i="52"/>
  <c r="AJ225" i="52" s="1"/>
  <c r="AJ227" i="52" s="1"/>
  <c r="AJ244" i="52" s="1"/>
  <c r="AB223" i="52"/>
  <c r="AB225" i="52" s="1"/>
  <c r="AB227" i="52" s="1"/>
  <c r="AB244" i="52" s="1"/>
  <c r="T223" i="52"/>
  <c r="T225" i="52" s="1"/>
  <c r="T227" i="52" s="1"/>
  <c r="T244" i="52" s="1"/>
  <c r="K223" i="52"/>
  <c r="K225" i="52" s="1"/>
  <c r="K227" i="52" s="1"/>
  <c r="K244" i="52" s="1"/>
  <c r="DJ223" i="52"/>
  <c r="DJ225" i="52" s="1"/>
  <c r="DJ227" i="52" s="1"/>
  <c r="DJ244" i="52" s="1"/>
  <c r="CD223" i="52"/>
  <c r="CD225" i="52" s="1"/>
  <c r="CD227" i="52" s="1"/>
  <c r="CD244" i="52" s="1"/>
  <c r="BF223" i="52"/>
  <c r="BF225" i="52" s="1"/>
  <c r="BF227" i="52" s="1"/>
  <c r="BF244" i="52" s="1"/>
  <c r="R223" i="52"/>
  <c r="R225" i="52" s="1"/>
  <c r="R227" i="52" s="1"/>
  <c r="R244" i="52" s="1"/>
  <c r="CJ223" i="52"/>
  <c r="CJ225" i="52" s="1"/>
  <c r="CJ227" i="52" s="1"/>
  <c r="CJ244" i="52" s="1"/>
  <c r="EA223" i="52"/>
  <c r="EA225" i="52" s="1"/>
  <c r="EA227" i="52" s="1"/>
  <c r="EA244" i="52" s="1"/>
  <c r="DS223" i="52"/>
  <c r="DS225" i="52" s="1"/>
  <c r="DS227" i="52" s="1"/>
  <c r="DS244" i="52" s="1"/>
  <c r="DK223" i="52"/>
  <c r="DK225" i="52" s="1"/>
  <c r="DK227" i="52" s="1"/>
  <c r="DK244" i="52" s="1"/>
  <c r="DC223" i="52"/>
  <c r="DC225" i="52" s="1"/>
  <c r="DC227" i="52" s="1"/>
  <c r="DC244" i="52" s="1"/>
  <c r="CU223" i="52"/>
  <c r="CU225" i="52" s="1"/>
  <c r="CU227" i="52" s="1"/>
  <c r="CU244" i="52" s="1"/>
  <c r="CM223" i="52"/>
  <c r="CM225" i="52" s="1"/>
  <c r="CM227" i="52" s="1"/>
  <c r="CM244" i="52" s="1"/>
  <c r="CE223" i="52"/>
  <c r="CE225" i="52" s="1"/>
  <c r="CE227" i="52" s="1"/>
  <c r="CE244" i="52" s="1"/>
  <c r="BW223" i="52"/>
  <c r="BW225" i="52" s="1"/>
  <c r="BW227" i="52" s="1"/>
  <c r="BW244" i="52" s="1"/>
  <c r="BO223" i="52"/>
  <c r="BO225" i="52" s="1"/>
  <c r="BO227" i="52" s="1"/>
  <c r="BO244" i="52" s="1"/>
  <c r="BG223" i="52"/>
  <c r="BG225" i="52" s="1"/>
  <c r="BG227" i="52" s="1"/>
  <c r="BG244" i="52" s="1"/>
  <c r="AY223" i="52"/>
  <c r="AY225" i="52" s="1"/>
  <c r="AY227" i="52" s="1"/>
  <c r="AY244" i="52" s="1"/>
  <c r="AQ223" i="52"/>
  <c r="AQ225" i="52" s="1"/>
  <c r="AQ227" i="52" s="1"/>
  <c r="AQ244" i="52" s="1"/>
  <c r="AI223" i="52"/>
  <c r="AI225" i="52" s="1"/>
  <c r="AI227" i="52" s="1"/>
  <c r="AI244" i="52" s="1"/>
  <c r="AA223" i="52"/>
  <c r="AA225" i="52" s="1"/>
  <c r="AA227" i="52" s="1"/>
  <c r="AA244" i="52" s="1"/>
  <c r="S223" i="52"/>
  <c r="S225" i="52" s="1"/>
  <c r="S227" i="52" s="1"/>
  <c r="S244" i="52" s="1"/>
  <c r="J223" i="52"/>
  <c r="DZ223" i="52"/>
  <c r="DZ225" i="52" s="1"/>
  <c r="DZ227" i="52" s="1"/>
  <c r="DZ244" i="52" s="1"/>
  <c r="CL223" i="52"/>
  <c r="CL225" i="52" s="1"/>
  <c r="CL227" i="52" s="1"/>
  <c r="CL244" i="52" s="1"/>
  <c r="AH223" i="52"/>
  <c r="AH225" i="52" s="1"/>
  <c r="AH227" i="52" s="1"/>
  <c r="AH244" i="52" s="1"/>
  <c r="DH223" i="52"/>
  <c r="DH225" i="52" s="1"/>
  <c r="DH227" i="52" s="1"/>
  <c r="DH244" i="52" s="1"/>
  <c r="DR223" i="52"/>
  <c r="DR225" i="52" s="1"/>
  <c r="DR227" i="52" s="1"/>
  <c r="DR244" i="52" s="1"/>
  <c r="AX223" i="52"/>
  <c r="AX225" i="52" s="1"/>
  <c r="AX227" i="52" s="1"/>
  <c r="AX244" i="52" s="1"/>
  <c r="CZ223" i="52"/>
  <c r="CZ225" i="52" s="1"/>
  <c r="CZ227" i="52" s="1"/>
  <c r="CZ244" i="52" s="1"/>
  <c r="DY223" i="52"/>
  <c r="DY225" i="52" s="1"/>
  <c r="DY227" i="52" s="1"/>
  <c r="DY244" i="52" s="1"/>
  <c r="DQ223" i="52"/>
  <c r="DQ225" i="52" s="1"/>
  <c r="DQ227" i="52" s="1"/>
  <c r="DQ244" i="52" s="1"/>
  <c r="DI223" i="52"/>
  <c r="DI225" i="52" s="1"/>
  <c r="DI227" i="52" s="1"/>
  <c r="DI244" i="52" s="1"/>
  <c r="DA223" i="52"/>
  <c r="DA225" i="52" s="1"/>
  <c r="DA227" i="52" s="1"/>
  <c r="DA244" i="52" s="1"/>
  <c r="CS223" i="52"/>
  <c r="CS225" i="52" s="1"/>
  <c r="CS227" i="52" s="1"/>
  <c r="CS244" i="52" s="1"/>
  <c r="CK223" i="52"/>
  <c r="CK225" i="52" s="1"/>
  <c r="CK227" i="52" s="1"/>
  <c r="CK244" i="52" s="1"/>
  <c r="CC223" i="52"/>
  <c r="CC225" i="52" s="1"/>
  <c r="CC227" i="52" s="1"/>
  <c r="CC244" i="52" s="1"/>
  <c r="BU223" i="52"/>
  <c r="BU225" i="52" s="1"/>
  <c r="BU227" i="52" s="1"/>
  <c r="BU244" i="52" s="1"/>
  <c r="BM223" i="52"/>
  <c r="BM225" i="52" s="1"/>
  <c r="BM227" i="52" s="1"/>
  <c r="BM244" i="52" s="1"/>
  <c r="BE223" i="52"/>
  <c r="BE225" i="52" s="1"/>
  <c r="BE227" i="52" s="1"/>
  <c r="BE244" i="52" s="1"/>
  <c r="AW223" i="52"/>
  <c r="AW225" i="52" s="1"/>
  <c r="AW227" i="52" s="1"/>
  <c r="AW244" i="52" s="1"/>
  <c r="AO223" i="52"/>
  <c r="AO225" i="52" s="1"/>
  <c r="AO227" i="52" s="1"/>
  <c r="AO244" i="52" s="1"/>
  <c r="AG223" i="52"/>
  <c r="AG225" i="52" s="1"/>
  <c r="AG227" i="52" s="1"/>
  <c r="AG244" i="52" s="1"/>
  <c r="Y223" i="52"/>
  <c r="Y225" i="52" s="1"/>
  <c r="Y227" i="52" s="1"/>
  <c r="Y244" i="52" s="1"/>
  <c r="P223" i="52"/>
  <c r="P225" i="52" s="1"/>
  <c r="P227" i="52" s="1"/>
  <c r="P244" i="52" s="1"/>
  <c r="CR223" i="52"/>
  <c r="CR225" i="52" s="1"/>
  <c r="CR227" i="52" s="1"/>
  <c r="CR244" i="52" s="1"/>
  <c r="X223" i="52"/>
  <c r="X225" i="52" s="1"/>
  <c r="X227" i="52" s="1"/>
  <c r="X244" i="52" s="1"/>
  <c r="O223" i="52"/>
  <c r="O225" i="52" s="1"/>
  <c r="O227" i="52" s="1"/>
  <c r="O244" i="52" s="1"/>
  <c r="BD223" i="52"/>
  <c r="BD225" i="52" s="1"/>
  <c r="BD227" i="52" s="1"/>
  <c r="BD244" i="52" s="1"/>
  <c r="AF223" i="52"/>
  <c r="AF225" i="52" s="1"/>
  <c r="AF227" i="52" s="1"/>
  <c r="AF244" i="52" s="1"/>
  <c r="BL223" i="52"/>
  <c r="BL225" i="52" s="1"/>
  <c r="BL227" i="52" s="1"/>
  <c r="BL244" i="52" s="1"/>
  <c r="AV223" i="52"/>
  <c r="AV225" i="52" s="1"/>
  <c r="AV227" i="52" s="1"/>
  <c r="AV244" i="52" s="1"/>
  <c r="AN223" i="52"/>
  <c r="AN225" i="52" s="1"/>
  <c r="AN227" i="52" s="1"/>
  <c r="AN244" i="52" s="1"/>
  <c r="BF223" i="53"/>
  <c r="BF225" i="53" s="1"/>
  <c r="BF227" i="53" s="1"/>
  <c r="BF244" i="53" s="1"/>
  <c r="BV223" i="53"/>
  <c r="BV225" i="53" s="1"/>
  <c r="BV227" i="53" s="1"/>
  <c r="BV244" i="53" s="1"/>
  <c r="AQ223" i="53"/>
  <c r="AQ225" i="53" s="1"/>
  <c r="AQ227" i="53" s="1"/>
  <c r="AQ244" i="53" s="1"/>
  <c r="DC223" i="53"/>
  <c r="DC225" i="53" s="1"/>
  <c r="DC227" i="53" s="1"/>
  <c r="DC244" i="53" s="1"/>
  <c r="DL223" i="53"/>
  <c r="DL225" i="53" s="1"/>
  <c r="DL227" i="53" s="1"/>
  <c r="DL244" i="53" s="1"/>
  <c r="BQ223" i="53"/>
  <c r="BQ225" i="53" s="1"/>
  <c r="BQ227" i="53" s="1"/>
  <c r="BQ244" i="53" s="1"/>
  <c r="T223" i="53"/>
  <c r="T225" i="53" s="1"/>
  <c r="T227" i="53" s="1"/>
  <c r="T244" i="53" s="1"/>
  <c r="BB223" i="53"/>
  <c r="BB225" i="53" s="1"/>
  <c r="BB227" i="53" s="1"/>
  <c r="BB244" i="53" s="1"/>
  <c r="DN223" i="53"/>
  <c r="DN225" i="53" s="1"/>
  <c r="DN227" i="53" s="1"/>
  <c r="DN244" i="53" s="1"/>
  <c r="AE223" i="53"/>
  <c r="AE225" i="53" s="1"/>
  <c r="AE227" i="53" s="1"/>
  <c r="AE244" i="53" s="1"/>
  <c r="CQ223" i="53"/>
  <c r="CQ225" i="53" s="1"/>
  <c r="CQ227" i="53" s="1"/>
  <c r="CQ244" i="53" s="1"/>
  <c r="DT223" i="53"/>
  <c r="DT225" i="53" s="1"/>
  <c r="DT227" i="53" s="1"/>
  <c r="DT244" i="53" s="1"/>
  <c r="BT223" i="53"/>
  <c r="BT225" i="53" s="1"/>
  <c r="BT227" i="53" s="1"/>
  <c r="BT244" i="53" s="1"/>
  <c r="AW223" i="53"/>
  <c r="AW225" i="53" s="1"/>
  <c r="AW227" i="53" s="1"/>
  <c r="AW244" i="53" s="1"/>
  <c r="DI223" i="53"/>
  <c r="DI225" i="53" s="1"/>
  <c r="DI227" i="53" s="1"/>
  <c r="DI244" i="53" s="1"/>
  <c r="DN223" i="51"/>
  <c r="DN225" i="51" s="1"/>
  <c r="DN227" i="51" s="1"/>
  <c r="DN244" i="51" s="1"/>
  <c r="BK223" i="51"/>
  <c r="BK225" i="51" s="1"/>
  <c r="BK227" i="51" s="1"/>
  <c r="BK244" i="51" s="1"/>
  <c r="DW223" i="51"/>
  <c r="DW225" i="51" s="1"/>
  <c r="DW227" i="51" s="1"/>
  <c r="DW244" i="51" s="1"/>
  <c r="P223" i="51"/>
  <c r="P225" i="51" s="1"/>
  <c r="P227" i="51" s="1"/>
  <c r="P244" i="51" s="1"/>
  <c r="CC223" i="51"/>
  <c r="CC225" i="51" s="1"/>
  <c r="CC227" i="51" s="1"/>
  <c r="CC244" i="51" s="1"/>
  <c r="AL223" i="51"/>
  <c r="AL225" i="51" s="1"/>
  <c r="AL227" i="51" s="1"/>
  <c r="AL244" i="51" s="1"/>
  <c r="AP223" i="51"/>
  <c r="AP225" i="51" s="1"/>
  <c r="AP227" i="51" s="1"/>
  <c r="AP244" i="51" s="1"/>
  <c r="DB223" i="51"/>
  <c r="DB225" i="51" s="1"/>
  <c r="DB227" i="51" s="1"/>
  <c r="DB244" i="51" s="1"/>
  <c r="DH223" i="51"/>
  <c r="DH225" i="51" s="1"/>
  <c r="DH227" i="51" s="1"/>
  <c r="DH244" i="51" s="1"/>
  <c r="BO223" i="51"/>
  <c r="BO225" i="51" s="1"/>
  <c r="BO227" i="51" s="1"/>
  <c r="BO244" i="51" s="1"/>
  <c r="EA223" i="51"/>
  <c r="EA225" i="51" s="1"/>
  <c r="EA227" i="51" s="1"/>
  <c r="EA244" i="51" s="1"/>
  <c r="AB223" i="51"/>
  <c r="AB225" i="51" s="1"/>
  <c r="AB227" i="51" s="1"/>
  <c r="AB244" i="51" s="1"/>
  <c r="CN223" i="51"/>
  <c r="CN225" i="51" s="1"/>
  <c r="CN227" i="51" s="1"/>
  <c r="CN244" i="51" s="1"/>
  <c r="AC223" i="51"/>
  <c r="AC225" i="51" s="1"/>
  <c r="AC227" i="51" s="1"/>
  <c r="AC244" i="51" s="1"/>
  <c r="CO223" i="51"/>
  <c r="CO225" i="51" s="1"/>
  <c r="CO227" i="51" s="1"/>
  <c r="CO244" i="51" s="1"/>
  <c r="DZ223" i="53"/>
  <c r="DZ225" i="53" s="1"/>
  <c r="DZ227" i="53" s="1"/>
  <c r="DZ244" i="53" s="1"/>
  <c r="AD223" i="53"/>
  <c r="AD225" i="53" s="1"/>
  <c r="AD227" i="53" s="1"/>
  <c r="AD244" i="53" s="1"/>
  <c r="CK223" i="53"/>
  <c r="CK225" i="53" s="1"/>
  <c r="CK227" i="53" s="1"/>
  <c r="CK244" i="53" s="1"/>
  <c r="AM223" i="51"/>
  <c r="AM225" i="51" s="1"/>
  <c r="AM227" i="51" s="1"/>
  <c r="AM244" i="51" s="1"/>
  <c r="BJ223" i="51"/>
  <c r="BJ225" i="51" s="1"/>
  <c r="BJ227" i="51" s="1"/>
  <c r="BJ244" i="51" s="1"/>
  <c r="DQ223" i="51"/>
  <c r="DQ225" i="51" s="1"/>
  <c r="DQ227" i="51" s="1"/>
  <c r="DQ244" i="51" s="1"/>
  <c r="CD223" i="51"/>
  <c r="CD225" i="51" s="1"/>
  <c r="CD227" i="51" s="1"/>
  <c r="CD244" i="51" s="1"/>
  <c r="DC223" i="51"/>
  <c r="DC225" i="51" s="1"/>
  <c r="DC227" i="51" s="1"/>
  <c r="DC244" i="51" s="1"/>
  <c r="AH223" i="53"/>
  <c r="AH225" i="53" s="1"/>
  <c r="AH227" i="53" s="1"/>
  <c r="AH244" i="53" s="1"/>
  <c r="DR223" i="53"/>
  <c r="DR225" i="53" s="1"/>
  <c r="DR227" i="53" s="1"/>
  <c r="DR244" i="53" s="1"/>
  <c r="P223" i="53"/>
  <c r="P225" i="53" s="1"/>
  <c r="P227" i="53" s="1"/>
  <c r="P244" i="53" s="1"/>
  <c r="AY223" i="53"/>
  <c r="AY225" i="53" s="1"/>
  <c r="AY227" i="53" s="1"/>
  <c r="AY244" i="53" s="1"/>
  <c r="DK223" i="53"/>
  <c r="DK225" i="53" s="1"/>
  <c r="DK227" i="53" s="1"/>
  <c r="DK244" i="53" s="1"/>
  <c r="L223" i="53"/>
  <c r="L225" i="53" s="1"/>
  <c r="L227" i="53" s="1"/>
  <c r="L244" i="53" s="1"/>
  <c r="BY223" i="53"/>
  <c r="BY225" i="53" s="1"/>
  <c r="BY227" i="53" s="1"/>
  <c r="BY244" i="53" s="1"/>
  <c r="BH223" i="53"/>
  <c r="BH225" i="53" s="1"/>
  <c r="BH227" i="53" s="1"/>
  <c r="BH244" i="53" s="1"/>
  <c r="BJ223" i="53"/>
  <c r="BJ225" i="53" s="1"/>
  <c r="BJ227" i="53" s="1"/>
  <c r="BJ244" i="53" s="1"/>
  <c r="DV223" i="53"/>
  <c r="DV225" i="53" s="1"/>
  <c r="DV227" i="53" s="1"/>
  <c r="DV244" i="53" s="1"/>
  <c r="AM223" i="53"/>
  <c r="AM225" i="53" s="1"/>
  <c r="AM227" i="53" s="1"/>
  <c r="AM244" i="53" s="1"/>
  <c r="CY223" i="53"/>
  <c r="CY225" i="53" s="1"/>
  <c r="CY227" i="53" s="1"/>
  <c r="CY244" i="53" s="1"/>
  <c r="O223" i="53"/>
  <c r="O225" i="53" s="1"/>
  <c r="O227" i="53" s="1"/>
  <c r="O244" i="53" s="1"/>
  <c r="CB223" i="53"/>
  <c r="CB225" i="53" s="1"/>
  <c r="CB227" i="53" s="1"/>
  <c r="CB244" i="53" s="1"/>
  <c r="BE223" i="53"/>
  <c r="BE225" i="53" s="1"/>
  <c r="BE227" i="53" s="1"/>
  <c r="BE244" i="53" s="1"/>
  <c r="DQ223" i="53"/>
  <c r="DQ225" i="53" s="1"/>
  <c r="DQ227" i="53" s="1"/>
  <c r="DQ244" i="53" s="1"/>
  <c r="DV223" i="51"/>
  <c r="DV225" i="51" s="1"/>
  <c r="DV227" i="51" s="1"/>
  <c r="DV244" i="51" s="1"/>
  <c r="BS223" i="51"/>
  <c r="BS225" i="51" s="1"/>
  <c r="BS227" i="51" s="1"/>
  <c r="BS244" i="51" s="1"/>
  <c r="AT223" i="51"/>
  <c r="AT225" i="51" s="1"/>
  <c r="AT227" i="51" s="1"/>
  <c r="AT244" i="51" s="1"/>
  <c r="Y223" i="51"/>
  <c r="Y225" i="51" s="1"/>
  <c r="Y227" i="51" s="1"/>
  <c r="Y244" i="51" s="1"/>
  <c r="CK223" i="51"/>
  <c r="CK225" i="51" s="1"/>
  <c r="CK227" i="51" s="1"/>
  <c r="CK244" i="51" s="1"/>
  <c r="CH223" i="51"/>
  <c r="CH225" i="51" s="1"/>
  <c r="CH227" i="51" s="1"/>
  <c r="CH244" i="51" s="1"/>
  <c r="AX223" i="51"/>
  <c r="AX225" i="51" s="1"/>
  <c r="AX227" i="51" s="1"/>
  <c r="AX244" i="51" s="1"/>
  <c r="DJ223" i="51"/>
  <c r="DJ225" i="51" s="1"/>
  <c r="DJ227" i="51" s="1"/>
  <c r="DJ244" i="51" s="1"/>
  <c r="J223" i="51"/>
  <c r="BW223" i="51"/>
  <c r="BW225" i="51" s="1"/>
  <c r="BW227" i="51" s="1"/>
  <c r="BW244" i="51" s="1"/>
  <c r="BZ223" i="51"/>
  <c r="BZ225" i="51" s="1"/>
  <c r="BZ227" i="51" s="1"/>
  <c r="BZ244" i="51" s="1"/>
  <c r="AJ223" i="51"/>
  <c r="AJ225" i="51" s="1"/>
  <c r="AJ227" i="51" s="1"/>
  <c r="AJ244" i="51" s="1"/>
  <c r="CV223" i="51"/>
  <c r="CV225" i="51" s="1"/>
  <c r="CV227" i="51" s="1"/>
  <c r="CV244" i="51" s="1"/>
  <c r="AK223" i="51"/>
  <c r="AK225" i="51" s="1"/>
  <c r="AK227" i="51" s="1"/>
  <c r="AK244" i="51" s="1"/>
  <c r="CW223" i="51"/>
  <c r="CW225" i="51" s="1"/>
  <c r="CW227" i="51" s="1"/>
  <c r="CW244" i="51" s="1"/>
  <c r="DB223" i="53"/>
  <c r="DB225" i="53" s="1"/>
  <c r="DB227" i="53" s="1"/>
  <c r="DB244" i="53" s="1"/>
  <c r="DE223" i="53"/>
  <c r="DE225" i="53" s="1"/>
  <c r="DE227" i="53" s="1"/>
  <c r="DE244" i="53" s="1"/>
  <c r="AJ223" i="53"/>
  <c r="AJ225" i="53" s="1"/>
  <c r="AJ227" i="53" s="1"/>
  <c r="AJ244" i="53" s="1"/>
  <c r="AQ223" i="51"/>
  <c r="AQ225" i="51" s="1"/>
  <c r="AQ227" i="51" s="1"/>
  <c r="AQ244" i="51" s="1"/>
  <c r="H221" i="53"/>
  <c r="EB223" i="49"/>
  <c r="EB225" i="49" s="1"/>
  <c r="EB227" i="49" s="1"/>
  <c r="EB244" i="49" s="1"/>
  <c r="DT223" i="49"/>
  <c r="DT225" i="49" s="1"/>
  <c r="DT227" i="49" s="1"/>
  <c r="DT244" i="49" s="1"/>
  <c r="DL223" i="49"/>
  <c r="DL225" i="49" s="1"/>
  <c r="DL227" i="49" s="1"/>
  <c r="DL244" i="49" s="1"/>
  <c r="DD223" i="49"/>
  <c r="DD225" i="49" s="1"/>
  <c r="DD227" i="49" s="1"/>
  <c r="DD244" i="49" s="1"/>
  <c r="CV223" i="49"/>
  <c r="CV225" i="49" s="1"/>
  <c r="CV227" i="49" s="1"/>
  <c r="CV244" i="49" s="1"/>
  <c r="CN223" i="49"/>
  <c r="CN225" i="49" s="1"/>
  <c r="CN227" i="49" s="1"/>
  <c r="CN244" i="49" s="1"/>
  <c r="CF223" i="49"/>
  <c r="CF225" i="49" s="1"/>
  <c r="CF227" i="49" s="1"/>
  <c r="CF244" i="49" s="1"/>
  <c r="BX223" i="49"/>
  <c r="BX225" i="49" s="1"/>
  <c r="BX227" i="49" s="1"/>
  <c r="BX244" i="49" s="1"/>
  <c r="BP223" i="49"/>
  <c r="BP225" i="49" s="1"/>
  <c r="BP227" i="49" s="1"/>
  <c r="BP244" i="49" s="1"/>
  <c r="BH223" i="49"/>
  <c r="BH225" i="49" s="1"/>
  <c r="BH227" i="49" s="1"/>
  <c r="BH244" i="49" s="1"/>
  <c r="AZ223" i="49"/>
  <c r="AZ225" i="49" s="1"/>
  <c r="AZ227" i="49" s="1"/>
  <c r="AZ244" i="49" s="1"/>
  <c r="AR223" i="49"/>
  <c r="AR225" i="49" s="1"/>
  <c r="AR227" i="49" s="1"/>
  <c r="AR244" i="49" s="1"/>
  <c r="AJ223" i="49"/>
  <c r="AJ225" i="49" s="1"/>
  <c r="AJ227" i="49" s="1"/>
  <c r="AJ244" i="49" s="1"/>
  <c r="AB223" i="49"/>
  <c r="AB225" i="49" s="1"/>
  <c r="AB227" i="49" s="1"/>
  <c r="AB244" i="49" s="1"/>
  <c r="T223" i="49"/>
  <c r="T225" i="49" s="1"/>
  <c r="T227" i="49" s="1"/>
  <c r="T244" i="49" s="1"/>
  <c r="K223" i="49"/>
  <c r="K225" i="49" s="1"/>
  <c r="K227" i="49" s="1"/>
  <c r="K244" i="49" s="1"/>
  <c r="DX223" i="49"/>
  <c r="DX225" i="49" s="1"/>
  <c r="DX227" i="49" s="1"/>
  <c r="DX244" i="49" s="1"/>
  <c r="CJ223" i="49"/>
  <c r="CJ225" i="49" s="1"/>
  <c r="CJ227" i="49" s="1"/>
  <c r="CJ244" i="49" s="1"/>
  <c r="CB223" i="49"/>
  <c r="CB225" i="49" s="1"/>
  <c r="CB227" i="49" s="1"/>
  <c r="CB244" i="49" s="1"/>
  <c r="AN223" i="49"/>
  <c r="AN225" i="49" s="1"/>
  <c r="AN227" i="49" s="1"/>
  <c r="AN244" i="49" s="1"/>
  <c r="EA223" i="49"/>
  <c r="EA225" i="49" s="1"/>
  <c r="EA227" i="49" s="1"/>
  <c r="EA244" i="49" s="1"/>
  <c r="DS223" i="49"/>
  <c r="DS225" i="49" s="1"/>
  <c r="DS227" i="49" s="1"/>
  <c r="DS244" i="49" s="1"/>
  <c r="DK223" i="49"/>
  <c r="DK225" i="49" s="1"/>
  <c r="DK227" i="49" s="1"/>
  <c r="DK244" i="49" s="1"/>
  <c r="DC223" i="49"/>
  <c r="DC225" i="49" s="1"/>
  <c r="DC227" i="49" s="1"/>
  <c r="DC244" i="49" s="1"/>
  <c r="CU223" i="49"/>
  <c r="CU225" i="49" s="1"/>
  <c r="CU227" i="49" s="1"/>
  <c r="CU244" i="49" s="1"/>
  <c r="CM223" i="49"/>
  <c r="CM225" i="49" s="1"/>
  <c r="CM227" i="49" s="1"/>
  <c r="CM244" i="49" s="1"/>
  <c r="CE223" i="49"/>
  <c r="CE225" i="49" s="1"/>
  <c r="CE227" i="49" s="1"/>
  <c r="CE244" i="49" s="1"/>
  <c r="BW223" i="49"/>
  <c r="BW225" i="49" s="1"/>
  <c r="BW227" i="49" s="1"/>
  <c r="BW244" i="49" s="1"/>
  <c r="BO223" i="49"/>
  <c r="BO225" i="49" s="1"/>
  <c r="BO227" i="49" s="1"/>
  <c r="BO244" i="49" s="1"/>
  <c r="BG223" i="49"/>
  <c r="BG225" i="49" s="1"/>
  <c r="BG227" i="49" s="1"/>
  <c r="BG244" i="49" s="1"/>
  <c r="AY223" i="49"/>
  <c r="AY225" i="49" s="1"/>
  <c r="AY227" i="49" s="1"/>
  <c r="AY244" i="49" s="1"/>
  <c r="AQ223" i="49"/>
  <c r="AQ225" i="49" s="1"/>
  <c r="AQ227" i="49" s="1"/>
  <c r="AQ244" i="49" s="1"/>
  <c r="AI223" i="49"/>
  <c r="AI225" i="49" s="1"/>
  <c r="AI227" i="49" s="1"/>
  <c r="AI244" i="49" s="1"/>
  <c r="AA223" i="49"/>
  <c r="AA225" i="49" s="1"/>
  <c r="AA227" i="49" s="1"/>
  <c r="AA244" i="49" s="1"/>
  <c r="S223" i="49"/>
  <c r="S225" i="49" s="1"/>
  <c r="S227" i="49" s="1"/>
  <c r="S244" i="49" s="1"/>
  <c r="J223" i="49"/>
  <c r="CR223" i="49"/>
  <c r="CR225" i="49" s="1"/>
  <c r="CR227" i="49" s="1"/>
  <c r="CR244" i="49" s="1"/>
  <c r="BL223" i="49"/>
  <c r="BL225" i="49" s="1"/>
  <c r="BL227" i="49" s="1"/>
  <c r="BL244" i="49" s="1"/>
  <c r="AF223" i="49"/>
  <c r="AF225" i="49" s="1"/>
  <c r="AF227" i="49" s="1"/>
  <c r="AF244" i="49" s="1"/>
  <c r="DZ223" i="49"/>
  <c r="DZ225" i="49" s="1"/>
  <c r="DZ227" i="49" s="1"/>
  <c r="DZ244" i="49" s="1"/>
  <c r="DR223" i="49"/>
  <c r="DR225" i="49" s="1"/>
  <c r="DR227" i="49" s="1"/>
  <c r="DR244" i="49" s="1"/>
  <c r="DJ223" i="49"/>
  <c r="DJ225" i="49" s="1"/>
  <c r="DJ227" i="49" s="1"/>
  <c r="DJ244" i="49" s="1"/>
  <c r="DB223" i="49"/>
  <c r="DB225" i="49" s="1"/>
  <c r="DB227" i="49" s="1"/>
  <c r="DB244" i="49" s="1"/>
  <c r="CT223" i="49"/>
  <c r="CT225" i="49" s="1"/>
  <c r="CT227" i="49" s="1"/>
  <c r="CT244" i="49" s="1"/>
  <c r="CL223" i="49"/>
  <c r="CL225" i="49" s="1"/>
  <c r="CL227" i="49" s="1"/>
  <c r="CL244" i="49" s="1"/>
  <c r="CD223" i="49"/>
  <c r="CD225" i="49" s="1"/>
  <c r="CD227" i="49" s="1"/>
  <c r="CD244" i="49" s="1"/>
  <c r="BV223" i="49"/>
  <c r="BV225" i="49" s="1"/>
  <c r="BV227" i="49" s="1"/>
  <c r="BV244" i="49" s="1"/>
  <c r="BN223" i="49"/>
  <c r="BN225" i="49" s="1"/>
  <c r="BN227" i="49" s="1"/>
  <c r="BN244" i="49" s="1"/>
  <c r="BF223" i="49"/>
  <c r="BF225" i="49" s="1"/>
  <c r="BF227" i="49" s="1"/>
  <c r="BF244" i="49" s="1"/>
  <c r="AX223" i="49"/>
  <c r="AX225" i="49" s="1"/>
  <c r="AX227" i="49" s="1"/>
  <c r="AX244" i="49" s="1"/>
  <c r="AP223" i="49"/>
  <c r="AP225" i="49" s="1"/>
  <c r="AP227" i="49" s="1"/>
  <c r="AP244" i="49" s="1"/>
  <c r="AH223" i="49"/>
  <c r="AH225" i="49" s="1"/>
  <c r="AH227" i="49" s="1"/>
  <c r="AH244" i="49" s="1"/>
  <c r="Z223" i="49"/>
  <c r="Z225" i="49" s="1"/>
  <c r="Z227" i="49" s="1"/>
  <c r="Z244" i="49" s="1"/>
  <c r="R223" i="49"/>
  <c r="R225" i="49" s="1"/>
  <c r="R227" i="49" s="1"/>
  <c r="R244" i="49" s="1"/>
  <c r="CZ223" i="49"/>
  <c r="CZ225" i="49" s="1"/>
  <c r="CZ227" i="49" s="1"/>
  <c r="CZ244" i="49" s="1"/>
  <c r="BT223" i="49"/>
  <c r="BT225" i="49" s="1"/>
  <c r="BT227" i="49" s="1"/>
  <c r="BT244" i="49" s="1"/>
  <c r="X223" i="49"/>
  <c r="X225" i="49" s="1"/>
  <c r="X227" i="49" s="1"/>
  <c r="X244" i="49" s="1"/>
  <c r="DY223" i="49"/>
  <c r="DY225" i="49" s="1"/>
  <c r="DY227" i="49" s="1"/>
  <c r="DY244" i="49" s="1"/>
  <c r="DQ223" i="49"/>
  <c r="DQ225" i="49" s="1"/>
  <c r="DQ227" i="49" s="1"/>
  <c r="DQ244" i="49" s="1"/>
  <c r="DI223" i="49"/>
  <c r="DI225" i="49" s="1"/>
  <c r="DI227" i="49" s="1"/>
  <c r="DI244" i="49" s="1"/>
  <c r="DA223" i="49"/>
  <c r="DA225" i="49" s="1"/>
  <c r="DA227" i="49" s="1"/>
  <c r="DA244" i="49" s="1"/>
  <c r="CS223" i="49"/>
  <c r="CS225" i="49" s="1"/>
  <c r="CS227" i="49" s="1"/>
  <c r="CS244" i="49" s="1"/>
  <c r="CK223" i="49"/>
  <c r="CK225" i="49" s="1"/>
  <c r="CK227" i="49" s="1"/>
  <c r="CK244" i="49" s="1"/>
  <c r="CC223" i="49"/>
  <c r="CC225" i="49" s="1"/>
  <c r="CC227" i="49" s="1"/>
  <c r="CC244" i="49" s="1"/>
  <c r="BU223" i="49"/>
  <c r="BU225" i="49" s="1"/>
  <c r="BU227" i="49" s="1"/>
  <c r="BU244" i="49" s="1"/>
  <c r="BM223" i="49"/>
  <c r="BM225" i="49" s="1"/>
  <c r="BM227" i="49" s="1"/>
  <c r="BM244" i="49" s="1"/>
  <c r="BE223" i="49"/>
  <c r="BE225" i="49" s="1"/>
  <c r="BE227" i="49" s="1"/>
  <c r="BE244" i="49" s="1"/>
  <c r="AW223" i="49"/>
  <c r="AW225" i="49" s="1"/>
  <c r="AW227" i="49" s="1"/>
  <c r="AW244" i="49" s="1"/>
  <c r="AO223" i="49"/>
  <c r="AO225" i="49" s="1"/>
  <c r="AO227" i="49" s="1"/>
  <c r="AO244" i="49" s="1"/>
  <c r="AG223" i="49"/>
  <c r="AG225" i="49" s="1"/>
  <c r="AG227" i="49" s="1"/>
  <c r="AG244" i="49" s="1"/>
  <c r="Y223" i="49"/>
  <c r="Y225" i="49" s="1"/>
  <c r="Y227" i="49" s="1"/>
  <c r="Y244" i="49" s="1"/>
  <c r="P223" i="49"/>
  <c r="P225" i="49" s="1"/>
  <c r="P227" i="49" s="1"/>
  <c r="P244" i="49" s="1"/>
  <c r="DH223" i="49"/>
  <c r="DH225" i="49" s="1"/>
  <c r="DH227" i="49" s="1"/>
  <c r="DH244" i="49" s="1"/>
  <c r="BD223" i="49"/>
  <c r="BD225" i="49" s="1"/>
  <c r="BD227" i="49" s="1"/>
  <c r="BD244" i="49" s="1"/>
  <c r="O223" i="49"/>
  <c r="O225" i="49" s="1"/>
  <c r="O227" i="49" s="1"/>
  <c r="O244" i="49" s="1"/>
  <c r="DP223" i="49"/>
  <c r="DP225" i="49" s="1"/>
  <c r="DP227" i="49" s="1"/>
  <c r="DP244" i="49" s="1"/>
  <c r="AV223" i="49"/>
  <c r="AV225" i="49" s="1"/>
  <c r="AV227" i="49" s="1"/>
  <c r="AV244" i="49" s="1"/>
  <c r="DW223" i="49"/>
  <c r="DW225" i="49" s="1"/>
  <c r="DW227" i="49" s="1"/>
  <c r="DW244" i="49" s="1"/>
  <c r="DO223" i="49"/>
  <c r="DO225" i="49" s="1"/>
  <c r="DO227" i="49" s="1"/>
  <c r="DO244" i="49" s="1"/>
  <c r="DG223" i="49"/>
  <c r="DG225" i="49" s="1"/>
  <c r="DG227" i="49" s="1"/>
  <c r="DG244" i="49" s="1"/>
  <c r="CY223" i="49"/>
  <c r="CY225" i="49" s="1"/>
  <c r="CY227" i="49" s="1"/>
  <c r="CY244" i="49" s="1"/>
  <c r="CQ223" i="49"/>
  <c r="CQ225" i="49" s="1"/>
  <c r="CQ227" i="49" s="1"/>
  <c r="CQ244" i="49" s="1"/>
  <c r="CI223" i="49"/>
  <c r="CI225" i="49" s="1"/>
  <c r="CI227" i="49" s="1"/>
  <c r="CI244" i="49" s="1"/>
  <c r="CA223" i="49"/>
  <c r="CA225" i="49" s="1"/>
  <c r="CA227" i="49" s="1"/>
  <c r="CA244" i="49" s="1"/>
  <c r="BS223" i="49"/>
  <c r="BS225" i="49" s="1"/>
  <c r="BS227" i="49" s="1"/>
  <c r="BS244" i="49" s="1"/>
  <c r="BK223" i="49"/>
  <c r="BK225" i="49" s="1"/>
  <c r="BK227" i="49" s="1"/>
  <c r="BK244" i="49" s="1"/>
  <c r="BC223" i="49"/>
  <c r="BC225" i="49" s="1"/>
  <c r="BC227" i="49" s="1"/>
  <c r="BC244" i="49" s="1"/>
  <c r="AU223" i="49"/>
  <c r="AU225" i="49" s="1"/>
  <c r="AU227" i="49" s="1"/>
  <c r="AU244" i="49" s="1"/>
  <c r="AM223" i="49"/>
  <c r="AM225" i="49" s="1"/>
  <c r="AM227" i="49" s="1"/>
  <c r="AM244" i="49" s="1"/>
  <c r="AE223" i="49"/>
  <c r="AE225" i="49" s="1"/>
  <c r="AE227" i="49" s="1"/>
  <c r="AE244" i="49" s="1"/>
  <c r="W223" i="49"/>
  <c r="W225" i="49" s="1"/>
  <c r="W227" i="49" s="1"/>
  <c r="W244" i="49" s="1"/>
  <c r="N223" i="49"/>
  <c r="N225" i="49" s="1"/>
  <c r="N227" i="49" s="1"/>
  <c r="N244" i="49" s="1"/>
  <c r="DM223" i="49"/>
  <c r="DM225" i="49" s="1"/>
  <c r="DM227" i="49" s="1"/>
  <c r="DM244" i="49" s="1"/>
  <c r="CG223" i="49"/>
  <c r="CG225" i="49" s="1"/>
  <c r="CG227" i="49" s="1"/>
  <c r="CG244" i="49" s="1"/>
  <c r="BA223" i="49"/>
  <c r="BA225" i="49" s="1"/>
  <c r="BA227" i="49" s="1"/>
  <c r="BA244" i="49" s="1"/>
  <c r="U223" i="49"/>
  <c r="U225" i="49" s="1"/>
  <c r="U227" i="49" s="1"/>
  <c r="U244" i="49" s="1"/>
  <c r="AK223" i="49"/>
  <c r="AK225" i="49" s="1"/>
  <c r="AK227" i="49" s="1"/>
  <c r="AK244" i="49" s="1"/>
  <c r="DU223" i="49"/>
  <c r="DU225" i="49" s="1"/>
  <c r="DU227" i="49" s="1"/>
  <c r="DU244" i="49" s="1"/>
  <c r="CH223" i="49"/>
  <c r="CH225" i="49" s="1"/>
  <c r="CH227" i="49" s="1"/>
  <c r="CH244" i="49" s="1"/>
  <c r="DF223" i="49"/>
  <c r="DF225" i="49" s="1"/>
  <c r="DF227" i="49" s="1"/>
  <c r="DF244" i="49" s="1"/>
  <c r="BZ223" i="49"/>
  <c r="BZ225" i="49" s="1"/>
  <c r="BZ227" i="49" s="1"/>
  <c r="BZ244" i="49" s="1"/>
  <c r="AT223" i="49"/>
  <c r="AT225" i="49" s="1"/>
  <c r="AT227" i="49" s="1"/>
  <c r="AT244" i="49" s="1"/>
  <c r="M223" i="49"/>
  <c r="M225" i="49" s="1"/>
  <c r="M227" i="49" s="1"/>
  <c r="M244" i="49" s="1"/>
  <c r="CW223" i="49"/>
  <c r="CW225" i="49" s="1"/>
  <c r="CW227" i="49" s="1"/>
  <c r="CW244" i="49" s="1"/>
  <c r="BI223" i="49"/>
  <c r="BI225" i="49" s="1"/>
  <c r="BI227" i="49" s="1"/>
  <c r="BI244" i="49" s="1"/>
  <c r="DE223" i="49"/>
  <c r="DE225" i="49" s="1"/>
  <c r="DE227" i="49" s="1"/>
  <c r="DE244" i="49" s="1"/>
  <c r="BY223" i="49"/>
  <c r="BY225" i="49" s="1"/>
  <c r="BY227" i="49" s="1"/>
  <c r="BY244" i="49" s="1"/>
  <c r="AS223" i="49"/>
  <c r="AS225" i="49" s="1"/>
  <c r="AS227" i="49" s="1"/>
  <c r="AS244" i="49" s="1"/>
  <c r="L223" i="49"/>
  <c r="L225" i="49" s="1"/>
  <c r="L227" i="49" s="1"/>
  <c r="L244" i="49" s="1"/>
  <c r="CX223" i="49"/>
  <c r="CX225" i="49" s="1"/>
  <c r="CX227" i="49" s="1"/>
  <c r="CX244" i="49" s="1"/>
  <c r="AL223" i="49"/>
  <c r="AL225" i="49" s="1"/>
  <c r="AL227" i="49" s="1"/>
  <c r="AL244" i="49" s="1"/>
  <c r="BQ223" i="49"/>
  <c r="BQ225" i="49" s="1"/>
  <c r="BQ227" i="49" s="1"/>
  <c r="BQ244" i="49" s="1"/>
  <c r="CO223" i="49"/>
  <c r="CO225" i="49" s="1"/>
  <c r="CO227" i="49" s="1"/>
  <c r="CO244" i="49" s="1"/>
  <c r="DN223" i="49"/>
  <c r="DN225" i="49" s="1"/>
  <c r="DN227" i="49" s="1"/>
  <c r="DN244" i="49" s="1"/>
  <c r="BR223" i="49"/>
  <c r="BR225" i="49" s="1"/>
  <c r="BR227" i="49" s="1"/>
  <c r="BR244" i="49" s="1"/>
  <c r="AC223" i="49"/>
  <c r="AC225" i="49" s="1"/>
  <c r="AC227" i="49" s="1"/>
  <c r="AC244" i="49" s="1"/>
  <c r="BB223" i="49"/>
  <c r="BB225" i="49" s="1"/>
  <c r="BB227" i="49" s="1"/>
  <c r="BB244" i="49" s="1"/>
  <c r="DV223" i="49"/>
  <c r="DV225" i="49" s="1"/>
  <c r="DV227" i="49" s="1"/>
  <c r="DV244" i="49" s="1"/>
  <c r="CP223" i="49"/>
  <c r="CP225" i="49" s="1"/>
  <c r="CP227" i="49" s="1"/>
  <c r="CP244" i="49" s="1"/>
  <c r="BJ223" i="49"/>
  <c r="BJ225" i="49" s="1"/>
  <c r="BJ227" i="49" s="1"/>
  <c r="BJ244" i="49" s="1"/>
  <c r="AD223" i="49"/>
  <c r="AD225" i="49" s="1"/>
  <c r="AD227" i="49" s="1"/>
  <c r="AD244" i="49" s="1"/>
  <c r="V223" i="49"/>
  <c r="V225" i="49" s="1"/>
  <c r="V227" i="49" s="1"/>
  <c r="V244" i="49" s="1"/>
  <c r="AO223" i="53"/>
  <c r="AO225" i="53" s="1"/>
  <c r="AO227" i="53" s="1"/>
  <c r="AO244" i="53" s="1"/>
  <c r="AX223" i="53"/>
  <c r="AX225" i="53" s="1"/>
  <c r="AX227" i="53" s="1"/>
  <c r="AX244" i="53" s="1"/>
  <c r="AG223" i="53"/>
  <c r="AG225" i="53" s="1"/>
  <c r="AG227" i="53" s="1"/>
  <c r="AG244" i="53" s="1"/>
  <c r="BG223" i="53"/>
  <c r="BG225" i="53" s="1"/>
  <c r="BG227" i="53" s="1"/>
  <c r="BG244" i="53" s="1"/>
  <c r="DS223" i="53"/>
  <c r="DS225" i="53" s="1"/>
  <c r="DS227" i="53" s="1"/>
  <c r="DS244" i="53" s="1"/>
  <c r="U223" i="53"/>
  <c r="U225" i="53" s="1"/>
  <c r="U227" i="53" s="1"/>
  <c r="U244" i="53" s="1"/>
  <c r="CG223" i="53"/>
  <c r="CG225" i="53" s="1"/>
  <c r="CG227" i="53" s="1"/>
  <c r="CG244" i="53" s="1"/>
  <c r="CV223" i="53"/>
  <c r="CV225" i="53" s="1"/>
  <c r="CV227" i="53" s="1"/>
  <c r="CV244" i="53" s="1"/>
  <c r="BR223" i="53"/>
  <c r="BR225" i="53" s="1"/>
  <c r="BR227" i="53" s="1"/>
  <c r="BR244" i="53" s="1"/>
  <c r="K223" i="53"/>
  <c r="K225" i="53" s="1"/>
  <c r="K227" i="53" s="1"/>
  <c r="K244" i="53" s="1"/>
  <c r="AU223" i="53"/>
  <c r="AU225" i="53" s="1"/>
  <c r="AU227" i="53" s="1"/>
  <c r="AU244" i="53" s="1"/>
  <c r="DG223" i="53"/>
  <c r="DG225" i="53" s="1"/>
  <c r="DG227" i="53" s="1"/>
  <c r="DG244" i="53" s="1"/>
  <c r="X223" i="53"/>
  <c r="X225" i="53" s="1"/>
  <c r="X227" i="53" s="1"/>
  <c r="X244" i="53" s="1"/>
  <c r="CJ223" i="53"/>
  <c r="CJ225" i="53" s="1"/>
  <c r="CJ227" i="53" s="1"/>
  <c r="CJ244" i="53" s="1"/>
  <c r="BM223" i="53"/>
  <c r="BM225" i="53" s="1"/>
  <c r="BM227" i="53" s="1"/>
  <c r="BM244" i="53" s="1"/>
  <c r="N223" i="51"/>
  <c r="N225" i="51" s="1"/>
  <c r="N227" i="51" s="1"/>
  <c r="N244" i="51" s="1"/>
  <c r="CA223" i="51"/>
  <c r="CA225" i="51" s="1"/>
  <c r="CA227" i="51" s="1"/>
  <c r="CA244" i="51" s="1"/>
  <c r="CX223" i="51"/>
  <c r="CX225" i="51" s="1"/>
  <c r="CX227" i="51" s="1"/>
  <c r="CX244" i="51" s="1"/>
  <c r="AG223" i="51"/>
  <c r="AG225" i="51" s="1"/>
  <c r="AG227" i="51" s="1"/>
  <c r="AG244" i="51" s="1"/>
  <c r="CS223" i="51"/>
  <c r="CS225" i="51" s="1"/>
  <c r="CS227" i="51" s="1"/>
  <c r="CS244" i="51" s="1"/>
  <c r="AF223" i="51"/>
  <c r="AF225" i="51" s="1"/>
  <c r="AF227" i="51" s="1"/>
  <c r="AF244" i="51" s="1"/>
  <c r="BF223" i="51"/>
  <c r="BF225" i="51" s="1"/>
  <c r="BF227" i="51" s="1"/>
  <c r="BF244" i="51" s="1"/>
  <c r="DR223" i="51"/>
  <c r="DR225" i="51" s="1"/>
  <c r="DR227" i="51" s="1"/>
  <c r="DR244" i="51" s="1"/>
  <c r="S223" i="51"/>
  <c r="S225" i="51" s="1"/>
  <c r="S227" i="51" s="1"/>
  <c r="S244" i="51" s="1"/>
  <c r="CE223" i="51"/>
  <c r="CE225" i="51" s="1"/>
  <c r="CE227" i="51" s="1"/>
  <c r="CE244" i="51" s="1"/>
  <c r="X223" i="51"/>
  <c r="X225" i="51" s="1"/>
  <c r="X227" i="51" s="1"/>
  <c r="X244" i="51" s="1"/>
  <c r="AR223" i="51"/>
  <c r="AR225" i="51" s="1"/>
  <c r="AR227" i="51" s="1"/>
  <c r="AR244" i="51" s="1"/>
  <c r="DD223" i="51"/>
  <c r="DD225" i="51" s="1"/>
  <c r="DD227" i="51" s="1"/>
  <c r="DD244" i="51" s="1"/>
  <c r="AS223" i="51"/>
  <c r="AS225" i="51" s="1"/>
  <c r="AS227" i="51" s="1"/>
  <c r="AS244" i="51" s="1"/>
  <c r="DE223" i="51"/>
  <c r="DE225" i="51" s="1"/>
  <c r="DE227" i="51" s="1"/>
  <c r="DE244" i="51" s="1"/>
  <c r="AS223" i="53"/>
  <c r="AS225" i="53" s="1"/>
  <c r="AS227" i="53" s="1"/>
  <c r="AS244" i="53" s="1"/>
  <c r="EB223" i="53"/>
  <c r="EB225" i="53" s="1"/>
  <c r="EB227" i="53" s="1"/>
  <c r="EB244" i="53" s="1"/>
  <c r="DX223" i="51"/>
  <c r="DX225" i="51" s="1"/>
  <c r="DX227" i="51" s="1"/>
  <c r="DX244" i="51" s="1"/>
  <c r="Q223" i="53"/>
  <c r="CT223" i="53"/>
  <c r="CT225" i="53" s="1"/>
  <c r="CT227" i="53" s="1"/>
  <c r="CT244" i="53" s="1"/>
  <c r="Y223" i="53"/>
  <c r="Y225" i="53" s="1"/>
  <c r="Y227" i="53" s="1"/>
  <c r="Y244" i="53" s="1"/>
  <c r="CD223" i="53"/>
  <c r="CD225" i="53" s="1"/>
  <c r="CD227" i="53" s="1"/>
  <c r="CD244" i="53" s="1"/>
  <c r="BO223" i="53"/>
  <c r="BO225" i="53" s="1"/>
  <c r="BO227" i="53" s="1"/>
  <c r="BO244" i="53" s="1"/>
  <c r="EA223" i="53"/>
  <c r="EA225" i="53" s="1"/>
  <c r="EA227" i="53" s="1"/>
  <c r="EA244" i="53" s="1"/>
  <c r="AC223" i="53"/>
  <c r="AC225" i="53" s="1"/>
  <c r="AC227" i="53" s="1"/>
  <c r="AC244" i="53" s="1"/>
  <c r="CO223" i="53"/>
  <c r="CO225" i="53" s="1"/>
  <c r="CO227" i="53" s="1"/>
  <c r="CO244" i="53" s="1"/>
  <c r="M223" i="53"/>
  <c r="M225" i="53" s="1"/>
  <c r="M227" i="53" s="1"/>
  <c r="M244" i="53" s="1"/>
  <c r="BZ223" i="53"/>
  <c r="BZ225" i="53" s="1"/>
  <c r="BZ227" i="53" s="1"/>
  <c r="BZ244" i="53" s="1"/>
  <c r="AZ223" i="53"/>
  <c r="AZ225" i="53" s="1"/>
  <c r="AZ227" i="53" s="1"/>
  <c r="AZ244" i="53" s="1"/>
  <c r="BC223" i="53"/>
  <c r="BC225" i="53" s="1"/>
  <c r="BC227" i="53" s="1"/>
  <c r="BC244" i="53" s="1"/>
  <c r="DO223" i="53"/>
  <c r="DO225" i="53" s="1"/>
  <c r="DO227" i="53" s="1"/>
  <c r="DO244" i="53" s="1"/>
  <c r="AF223" i="53"/>
  <c r="AF225" i="53" s="1"/>
  <c r="AF227" i="53" s="1"/>
  <c r="AF244" i="53" s="1"/>
  <c r="CR223" i="53"/>
  <c r="CR225" i="53" s="1"/>
  <c r="CR227" i="53" s="1"/>
  <c r="CR244" i="53" s="1"/>
  <c r="BU223" i="53"/>
  <c r="BU225" i="53" s="1"/>
  <c r="BU227" i="53" s="1"/>
  <c r="BU244" i="53" s="1"/>
  <c r="V223" i="51"/>
  <c r="V225" i="51" s="1"/>
  <c r="V227" i="51" s="1"/>
  <c r="V244" i="51" s="1"/>
  <c r="W223" i="51"/>
  <c r="W225" i="51" s="1"/>
  <c r="W227" i="51" s="1"/>
  <c r="W244" i="51" s="1"/>
  <c r="CI223" i="51"/>
  <c r="CI225" i="51" s="1"/>
  <c r="CI227" i="51" s="1"/>
  <c r="CI244" i="51" s="1"/>
  <c r="BL223" i="51"/>
  <c r="BL225" i="51" s="1"/>
  <c r="BL227" i="51" s="1"/>
  <c r="BL244" i="51" s="1"/>
  <c r="AO223" i="51"/>
  <c r="AO225" i="51" s="1"/>
  <c r="AO227" i="51" s="1"/>
  <c r="AO244" i="51" s="1"/>
  <c r="DA223" i="51"/>
  <c r="DA225" i="51" s="1"/>
  <c r="DA227" i="51" s="1"/>
  <c r="DA244" i="51" s="1"/>
  <c r="BT223" i="51"/>
  <c r="BT225" i="51" s="1"/>
  <c r="BT227" i="51" s="1"/>
  <c r="BT244" i="51" s="1"/>
  <c r="BN223" i="51"/>
  <c r="BN225" i="51" s="1"/>
  <c r="BN227" i="51" s="1"/>
  <c r="BN244" i="51" s="1"/>
  <c r="DZ223" i="51"/>
  <c r="DZ225" i="51" s="1"/>
  <c r="DZ227" i="51" s="1"/>
  <c r="DZ244" i="51" s="1"/>
  <c r="AA223" i="51"/>
  <c r="AA225" i="51" s="1"/>
  <c r="AA227" i="51" s="1"/>
  <c r="AA244" i="51" s="1"/>
  <c r="CM223" i="51"/>
  <c r="CM225" i="51" s="1"/>
  <c r="CM227" i="51" s="1"/>
  <c r="CM244" i="51" s="1"/>
  <c r="AV223" i="51"/>
  <c r="AV225" i="51" s="1"/>
  <c r="AV227" i="51" s="1"/>
  <c r="AV244" i="51" s="1"/>
  <c r="AZ223" i="51"/>
  <c r="AZ225" i="51" s="1"/>
  <c r="AZ227" i="51" s="1"/>
  <c r="AZ244" i="51" s="1"/>
  <c r="DL223" i="51"/>
  <c r="DL225" i="51" s="1"/>
  <c r="DL227" i="51" s="1"/>
  <c r="DL244" i="51" s="1"/>
  <c r="BA223" i="51"/>
  <c r="BA225" i="51" s="1"/>
  <c r="BA227" i="51" s="1"/>
  <c r="BA244" i="51" s="1"/>
  <c r="DD223" i="53"/>
  <c r="DD225" i="53" s="1"/>
  <c r="DD227" i="53" s="1"/>
  <c r="DD244" i="53" s="1"/>
  <c r="Q223" i="51"/>
  <c r="AP223" i="53"/>
  <c r="AP225" i="53" s="1"/>
  <c r="AP227" i="53" s="1"/>
  <c r="AP244" i="53" s="1"/>
  <c r="BN223" i="53"/>
  <c r="BN225" i="53" s="1"/>
  <c r="BN227" i="53" s="1"/>
  <c r="BN244" i="53" s="1"/>
  <c r="J223" i="53"/>
  <c r="BW223" i="53"/>
  <c r="BW225" i="53" s="1"/>
  <c r="BW227" i="53" s="1"/>
  <c r="BW244" i="53" s="1"/>
  <c r="AR223" i="53"/>
  <c r="AR225" i="53" s="1"/>
  <c r="AR227" i="53" s="1"/>
  <c r="AR244" i="53" s="1"/>
  <c r="AK223" i="53"/>
  <c r="AK225" i="53" s="1"/>
  <c r="AK227" i="53" s="1"/>
  <c r="AK244" i="53" s="1"/>
  <c r="CW223" i="53"/>
  <c r="CW225" i="53" s="1"/>
  <c r="CW227" i="53" s="1"/>
  <c r="CW244" i="53" s="1"/>
  <c r="V223" i="53"/>
  <c r="V225" i="53" s="1"/>
  <c r="V227" i="53" s="1"/>
  <c r="V244" i="53" s="1"/>
  <c r="CH223" i="53"/>
  <c r="CH225" i="53" s="1"/>
  <c r="CH227" i="53" s="1"/>
  <c r="CH244" i="53" s="1"/>
  <c r="CF223" i="53"/>
  <c r="CF225" i="53" s="1"/>
  <c r="CF227" i="53" s="1"/>
  <c r="CF244" i="53" s="1"/>
  <c r="BK223" i="53"/>
  <c r="BK225" i="53" s="1"/>
  <c r="BK227" i="53" s="1"/>
  <c r="BK244" i="53" s="1"/>
  <c r="DW223" i="53"/>
  <c r="DW225" i="53" s="1"/>
  <c r="DW227" i="53" s="1"/>
  <c r="DW244" i="53" s="1"/>
  <c r="AN223" i="53"/>
  <c r="AN225" i="53" s="1"/>
  <c r="AN227" i="53" s="1"/>
  <c r="AN244" i="53" s="1"/>
  <c r="CZ223" i="53"/>
  <c r="CZ225" i="53" s="1"/>
  <c r="CZ227" i="53" s="1"/>
  <c r="CZ244" i="53" s="1"/>
  <c r="CC223" i="53"/>
  <c r="CC225" i="53" s="1"/>
  <c r="CC227" i="53" s="1"/>
  <c r="CC244" i="53" s="1"/>
  <c r="AD223" i="51"/>
  <c r="AD225" i="51" s="1"/>
  <c r="AD227" i="51" s="1"/>
  <c r="AD244" i="51" s="1"/>
  <c r="AE223" i="51"/>
  <c r="AE225" i="51" s="1"/>
  <c r="AE227" i="51" s="1"/>
  <c r="AE244" i="51" s="1"/>
  <c r="CQ223" i="51"/>
  <c r="CQ225" i="51" s="1"/>
  <c r="CQ227" i="51" s="1"/>
  <c r="CQ244" i="51" s="1"/>
  <c r="DP223" i="51"/>
  <c r="DP225" i="51" s="1"/>
  <c r="DP227" i="51" s="1"/>
  <c r="DP244" i="51" s="1"/>
  <c r="AW223" i="51"/>
  <c r="AW225" i="51" s="1"/>
  <c r="AW227" i="51" s="1"/>
  <c r="AW244" i="51" s="1"/>
  <c r="DI223" i="51"/>
  <c r="DI225" i="51" s="1"/>
  <c r="DI227" i="51" s="1"/>
  <c r="DI244" i="51" s="1"/>
  <c r="CZ223" i="51"/>
  <c r="CZ225" i="51" s="1"/>
  <c r="CZ227" i="51" s="1"/>
  <c r="CZ244" i="51" s="1"/>
  <c r="BV223" i="51"/>
  <c r="BV225" i="51" s="1"/>
  <c r="BV227" i="51" s="1"/>
  <c r="BV244" i="51" s="1"/>
  <c r="BR223" i="51"/>
  <c r="BR225" i="51" s="1"/>
  <c r="BR227" i="51" s="1"/>
  <c r="BR244" i="51" s="1"/>
  <c r="AI223" i="51"/>
  <c r="AI225" i="51" s="1"/>
  <c r="AI227" i="51" s="1"/>
  <c r="AI244" i="51" s="1"/>
  <c r="CU223" i="51"/>
  <c r="CU225" i="51" s="1"/>
  <c r="CU227" i="51" s="1"/>
  <c r="CU244" i="51" s="1"/>
  <c r="CJ223" i="51"/>
  <c r="CJ225" i="51" s="1"/>
  <c r="CJ227" i="51" s="1"/>
  <c r="CJ244" i="51" s="1"/>
  <c r="BH223" i="51"/>
  <c r="BH225" i="51" s="1"/>
  <c r="BH227" i="51" s="1"/>
  <c r="BH244" i="51" s="1"/>
  <c r="DT223" i="51"/>
  <c r="DT225" i="51" s="1"/>
  <c r="DT227" i="51" s="1"/>
  <c r="DT244" i="51" s="1"/>
  <c r="BI223" i="51"/>
  <c r="BI225" i="51" s="1"/>
  <c r="BI227" i="51" s="1"/>
  <c r="BI244" i="51" s="1"/>
  <c r="DU223" i="51"/>
  <c r="DU225" i="51" s="1"/>
  <c r="DU227" i="51" s="1"/>
  <c r="DU244" i="51" s="1"/>
  <c r="Q223" i="50"/>
  <c r="Q223" i="52"/>
  <c r="Q223" i="49"/>
  <c r="H201" i="52"/>
  <c r="H221" i="50"/>
  <c r="H221" i="51"/>
  <c r="H201" i="50"/>
  <c r="H201" i="53"/>
  <c r="H201" i="49"/>
  <c r="H203" i="52"/>
  <c r="H205" i="52"/>
  <c r="H221" i="52"/>
  <c r="H221" i="49"/>
  <c r="L205" i="49"/>
  <c r="J464" i="56" s="1"/>
  <c r="H203" i="49"/>
  <c r="H203" i="50"/>
  <c r="J205" i="50"/>
  <c r="H465" i="56" s="1"/>
  <c r="T205" i="51"/>
  <c r="R466" i="56" s="1"/>
  <c r="H203" i="51"/>
  <c r="L205" i="53"/>
  <c r="J468" i="56" s="1"/>
  <c r="H203" i="53"/>
  <c r="H194" i="50"/>
  <c r="H175" i="49"/>
  <c r="H175" i="53"/>
  <c r="H175" i="52"/>
  <c r="H175" i="51"/>
  <c r="H175" i="50"/>
  <c r="H194" i="49"/>
  <c r="H194" i="52"/>
  <c r="H194" i="53"/>
  <c r="H194" i="51"/>
  <c r="H316" i="56"/>
  <c r="F316" i="56" s="1"/>
  <c r="H332" i="56"/>
  <c r="F332" i="56" s="1"/>
  <c r="F476" i="56"/>
  <c r="C24" i="56" s="1"/>
  <c r="C51" i="56"/>
  <c r="C47" i="56" s="1"/>
  <c r="C50" i="56"/>
  <c r="H324" i="56"/>
  <c r="F324" i="56" s="1"/>
  <c r="H340" i="56"/>
  <c r="F340" i="56" s="1"/>
  <c r="D52" i="56" s="1"/>
  <c r="F477" i="56"/>
  <c r="C25" i="56" s="1"/>
  <c r="H310" i="56"/>
  <c r="H365" i="49"/>
  <c r="H333" i="56"/>
  <c r="H358" i="52"/>
  <c r="H326" i="56"/>
  <c r="H365" i="51"/>
  <c r="H341" i="56"/>
  <c r="H358" i="53"/>
  <c r="F308" i="56"/>
  <c r="H351" i="53"/>
  <c r="H351" i="52"/>
  <c r="H351" i="50"/>
  <c r="H351" i="51"/>
  <c r="L288" i="56"/>
  <c r="M32" i="50" l="1"/>
  <c r="N30" i="50" s="1"/>
  <c r="N31" i="50" s="1"/>
  <c r="N32" i="50" s="1"/>
  <c r="O30" i="50" s="1"/>
  <c r="N101" i="51"/>
  <c r="O99" i="51" s="1"/>
  <c r="O100" i="51" s="1"/>
  <c r="N103" i="51"/>
  <c r="N105" i="51" s="1"/>
  <c r="N110" i="51" s="1"/>
  <c r="M110" i="50"/>
  <c r="L110" i="50"/>
  <c r="L110" i="51"/>
  <c r="K110" i="52"/>
  <c r="K110" i="49"/>
  <c r="M41" i="50"/>
  <c r="N110" i="50"/>
  <c r="M100" i="49"/>
  <c r="M101" i="49" s="1"/>
  <c r="N99" i="49" s="1"/>
  <c r="O101" i="50"/>
  <c r="P99" i="50" s="1"/>
  <c r="P100" i="50" s="1"/>
  <c r="O103" i="50"/>
  <c r="O105" i="50" s="1"/>
  <c r="L105" i="53"/>
  <c r="M100" i="52"/>
  <c r="M101" i="52" s="1"/>
  <c r="N99" i="52" s="1"/>
  <c r="M103" i="51"/>
  <c r="K41" i="50"/>
  <c r="N100" i="53"/>
  <c r="N101" i="53" s="1"/>
  <c r="O99" i="53" s="1"/>
  <c r="O100" i="53" s="1"/>
  <c r="H293" i="49"/>
  <c r="K36" i="53"/>
  <c r="K41" i="53" s="1"/>
  <c r="K34" i="51"/>
  <c r="AB137" i="59"/>
  <c r="AB139" i="59" s="1"/>
  <c r="K36" i="52"/>
  <c r="K41" i="52" s="1"/>
  <c r="L34" i="49"/>
  <c r="V121" i="50"/>
  <c r="V123" i="50" s="1"/>
  <c r="V125" i="50" s="1"/>
  <c r="V152" i="50" s="1"/>
  <c r="Q137" i="50"/>
  <c r="Q139" i="50" s="1"/>
  <c r="Q141" i="50" s="1"/>
  <c r="Q154" i="50" s="1"/>
  <c r="AG121" i="59"/>
  <c r="AG123" i="59" s="1"/>
  <c r="K41" i="49"/>
  <c r="J41" i="51"/>
  <c r="Y68" i="50"/>
  <c r="Y70" i="50" s="1"/>
  <c r="Y72" i="50" s="1"/>
  <c r="Y85" i="50" s="1"/>
  <c r="X70" i="50"/>
  <c r="X72" i="50" s="1"/>
  <c r="X85" i="50" s="1"/>
  <c r="L30" i="52"/>
  <c r="L31" i="52" s="1"/>
  <c r="L30" i="53"/>
  <c r="L31" i="53" s="1"/>
  <c r="K32" i="51"/>
  <c r="L30" i="51" s="1"/>
  <c r="L31" i="51" s="1"/>
  <c r="L34" i="51" s="1"/>
  <c r="L32" i="49"/>
  <c r="J333" i="51"/>
  <c r="J336" i="51" s="1"/>
  <c r="J319" i="51"/>
  <c r="H493" i="56" s="1"/>
  <c r="J333" i="49"/>
  <c r="J336" i="49" s="1"/>
  <c r="J319" i="49"/>
  <c r="H491" i="56" s="1"/>
  <c r="J333" i="50"/>
  <c r="J319" i="50"/>
  <c r="J333" i="53"/>
  <c r="J336" i="53" s="1"/>
  <c r="J319" i="53"/>
  <c r="H495" i="56" s="1"/>
  <c r="J333" i="52"/>
  <c r="J336" i="52" s="1"/>
  <c r="J319" i="52"/>
  <c r="H494" i="56" s="1"/>
  <c r="H205" i="49"/>
  <c r="H205" i="50"/>
  <c r="H205" i="53"/>
  <c r="J225" i="50"/>
  <c r="J227" i="50" s="1"/>
  <c r="J244" i="50" s="1"/>
  <c r="J225" i="51"/>
  <c r="J227" i="51" s="1"/>
  <c r="J244" i="51" s="1"/>
  <c r="J225" i="52"/>
  <c r="J227" i="52" s="1"/>
  <c r="J244" i="52" s="1"/>
  <c r="H205" i="51"/>
  <c r="J225" i="49"/>
  <c r="J227" i="49" s="1"/>
  <c r="J244" i="49" s="1"/>
  <c r="H185" i="49"/>
  <c r="J317" i="51"/>
  <c r="J334" i="51" s="1"/>
  <c r="J225" i="53"/>
  <c r="J227" i="53" s="1"/>
  <c r="J244" i="53" s="1"/>
  <c r="J315" i="49"/>
  <c r="J315" i="53"/>
  <c r="J315" i="50"/>
  <c r="J315" i="52"/>
  <c r="H185" i="53"/>
  <c r="H185" i="50"/>
  <c r="H185" i="52"/>
  <c r="H185" i="51"/>
  <c r="J246" i="53"/>
  <c r="J246" i="51"/>
  <c r="H223" i="49"/>
  <c r="Q225" i="49"/>
  <c r="Q227" i="49" s="1"/>
  <c r="Q244" i="49" s="1"/>
  <c r="H223" i="52"/>
  <c r="Q225" i="52"/>
  <c r="Q227" i="52" s="1"/>
  <c r="Q244" i="52" s="1"/>
  <c r="H223" i="51"/>
  <c r="Q225" i="51"/>
  <c r="Q227" i="51" s="1"/>
  <c r="Q244" i="51" s="1"/>
  <c r="H223" i="53"/>
  <c r="Q225" i="53"/>
  <c r="Q227" i="53" s="1"/>
  <c r="Q244" i="53" s="1"/>
  <c r="H223" i="50"/>
  <c r="Q225" i="50"/>
  <c r="Q227" i="50" s="1"/>
  <c r="Q244" i="50" s="1"/>
  <c r="F466" i="56"/>
  <c r="C26" i="56"/>
  <c r="AG470" i="56"/>
  <c r="D48" i="56"/>
  <c r="D50" i="56"/>
  <c r="D49" i="56"/>
  <c r="D51" i="56"/>
  <c r="F341" i="56"/>
  <c r="E52" i="56" s="1"/>
  <c r="F326" i="56"/>
  <c r="F50" i="56" s="1"/>
  <c r="F333" i="56"/>
  <c r="F310" i="56"/>
  <c r="F48" i="56" s="1"/>
  <c r="N34" i="50" l="1"/>
  <c r="N36" i="50" s="1"/>
  <c r="N41" i="50" s="1"/>
  <c r="N100" i="49"/>
  <c r="N103" i="49" s="1"/>
  <c r="N105" i="49" s="1"/>
  <c r="N110" i="49" s="1"/>
  <c r="O101" i="53"/>
  <c r="P99" i="53" s="1"/>
  <c r="P100" i="53" s="1"/>
  <c r="O103" i="53"/>
  <c r="O105" i="53" s="1"/>
  <c r="O110" i="53" s="1"/>
  <c r="M105" i="51"/>
  <c r="N103" i="53"/>
  <c r="L110" i="53"/>
  <c r="O110" i="50"/>
  <c r="O31" i="50"/>
  <c r="O32" i="50" s="1"/>
  <c r="P30" i="50" s="1"/>
  <c r="N100" i="52"/>
  <c r="N103" i="52" s="1"/>
  <c r="N105" i="52" s="1"/>
  <c r="N110" i="52" s="1"/>
  <c r="P101" i="50"/>
  <c r="Q99" i="50" s="1"/>
  <c r="Q100" i="50" s="1"/>
  <c r="P103" i="50"/>
  <c r="M103" i="52"/>
  <c r="M103" i="49"/>
  <c r="O101" i="51"/>
  <c r="P99" i="51" s="1"/>
  <c r="P100" i="51" s="1"/>
  <c r="O103" i="51"/>
  <c r="O105" i="51" s="1"/>
  <c r="O110" i="51" s="1"/>
  <c r="J336" i="50"/>
  <c r="H492" i="56"/>
  <c r="AC137" i="59"/>
  <c r="AC139" i="59" s="1"/>
  <c r="R137" i="50"/>
  <c r="R139" i="50" s="1"/>
  <c r="R141" i="50" s="1"/>
  <c r="R154" i="50" s="1"/>
  <c r="L34" i="53"/>
  <c r="W121" i="50"/>
  <c r="W123" i="50" s="1"/>
  <c r="W125" i="50" s="1"/>
  <c r="W152" i="50" s="1"/>
  <c r="L34" i="52"/>
  <c r="AH121" i="59"/>
  <c r="AH123" i="59" s="1"/>
  <c r="Z68" i="50"/>
  <c r="Z70" i="50" s="1"/>
  <c r="Z72" i="50" s="1"/>
  <c r="Z85" i="50" s="1"/>
  <c r="L32" i="52"/>
  <c r="K36" i="51"/>
  <c r="L32" i="53"/>
  <c r="L32" i="51"/>
  <c r="L36" i="51" s="1"/>
  <c r="M30" i="49"/>
  <c r="H244" i="51"/>
  <c r="H244" i="49"/>
  <c r="J317" i="49"/>
  <c r="J334" i="49" s="1"/>
  <c r="J317" i="50"/>
  <c r="J334" i="50" s="1"/>
  <c r="J317" i="52"/>
  <c r="J334" i="52" s="1"/>
  <c r="J317" i="53"/>
  <c r="J334" i="53" s="1"/>
  <c r="H244" i="52"/>
  <c r="H244" i="53"/>
  <c r="H244" i="50"/>
  <c r="H225" i="51"/>
  <c r="H227" i="52"/>
  <c r="H225" i="49"/>
  <c r="H227" i="51"/>
  <c r="H225" i="52"/>
  <c r="H227" i="49"/>
  <c r="H225" i="53"/>
  <c r="H225" i="50"/>
  <c r="H227" i="53"/>
  <c r="H227" i="50"/>
  <c r="E51" i="56"/>
  <c r="M288" i="56"/>
  <c r="A244" i="53" l="1"/>
  <c r="A244" i="52"/>
  <c r="A244" i="50"/>
  <c r="A244" i="49"/>
  <c r="A244" i="51"/>
  <c r="N101" i="49"/>
  <c r="O99" i="49" s="1"/>
  <c r="O100" i="49" s="1"/>
  <c r="O101" i="49" s="1"/>
  <c r="P99" i="49" s="1"/>
  <c r="P100" i="49" s="1"/>
  <c r="P31" i="50"/>
  <c r="P34" i="50" s="1"/>
  <c r="P36" i="50" s="1"/>
  <c r="P101" i="51"/>
  <c r="Q99" i="51" s="1"/>
  <c r="Q100" i="51" s="1"/>
  <c r="P103" i="51"/>
  <c r="P105" i="51" s="1"/>
  <c r="P110" i="51" s="1"/>
  <c r="Q101" i="50"/>
  <c r="R99" i="50" s="1"/>
  <c r="R100" i="50" s="1"/>
  <c r="Q103" i="50"/>
  <c r="Q105" i="50" s="1"/>
  <c r="N105" i="53"/>
  <c r="N101" i="52"/>
  <c r="O99" i="52" s="1"/>
  <c r="M110" i="51"/>
  <c r="P105" i="50"/>
  <c r="M105" i="52"/>
  <c r="O34" i="50"/>
  <c r="P101" i="53"/>
  <c r="Q99" i="53" s="1"/>
  <c r="Q100" i="53" s="1"/>
  <c r="P103" i="53"/>
  <c r="P105" i="53" s="1"/>
  <c r="P110" i="53" s="1"/>
  <c r="M105" i="49"/>
  <c r="L36" i="53"/>
  <c r="L41" i="53" s="1"/>
  <c r="L36" i="52"/>
  <c r="L41" i="52" s="1"/>
  <c r="X121" i="50"/>
  <c r="X123" i="50" s="1"/>
  <c r="X125" i="50" s="1"/>
  <c r="X152" i="50" s="1"/>
  <c r="S137" i="50"/>
  <c r="S139" i="50" s="1"/>
  <c r="S141" i="50" s="1"/>
  <c r="S154" i="50" s="1"/>
  <c r="AD137" i="59"/>
  <c r="AD139" i="59" s="1"/>
  <c r="K41" i="51"/>
  <c r="L41" i="51"/>
  <c r="M30" i="51"/>
  <c r="M31" i="51" s="1"/>
  <c r="M30" i="52"/>
  <c r="M31" i="52" s="1"/>
  <c r="AA68" i="50"/>
  <c r="AA70" i="50" s="1"/>
  <c r="AA72" i="50" s="1"/>
  <c r="AA85" i="50" s="1"/>
  <c r="M30" i="53"/>
  <c r="M31" i="53" s="1"/>
  <c r="M31" i="49"/>
  <c r="L36" i="49"/>
  <c r="K306" i="52"/>
  <c r="N288" i="56"/>
  <c r="O103" i="49" l="1"/>
  <c r="O105" i="49" s="1"/>
  <c r="O110" i="49" s="1"/>
  <c r="P101" i="49"/>
  <c r="Q99" i="49" s="1"/>
  <c r="Q100" i="49" s="1"/>
  <c r="P103" i="49"/>
  <c r="O100" i="52"/>
  <c r="O101" i="52" s="1"/>
  <c r="P99" i="52" s="1"/>
  <c r="R101" i="50"/>
  <c r="S99" i="50" s="1"/>
  <c r="S100" i="50" s="1"/>
  <c r="R103" i="50"/>
  <c r="M110" i="52"/>
  <c r="P110" i="50"/>
  <c r="M110" i="49"/>
  <c r="O36" i="50"/>
  <c r="Q101" i="51"/>
  <c r="R99" i="51" s="1"/>
  <c r="R100" i="51" s="1"/>
  <c r="Q103" i="51"/>
  <c r="Q101" i="53"/>
  <c r="R99" i="53" s="1"/>
  <c r="R100" i="53" s="1"/>
  <c r="Q103" i="53"/>
  <c r="Q105" i="53" s="1"/>
  <c r="Q110" i="53" s="1"/>
  <c r="N110" i="53"/>
  <c r="P41" i="50"/>
  <c r="Q110" i="50"/>
  <c r="P32" i="50"/>
  <c r="Q30" i="50" s="1"/>
  <c r="Q31" i="50" s="1"/>
  <c r="M32" i="51"/>
  <c r="N30" i="51" s="1"/>
  <c r="N31" i="51" s="1"/>
  <c r="N34" i="51" s="1"/>
  <c r="T137" i="50"/>
  <c r="T139" i="50" s="1"/>
  <c r="T141" i="50" s="1"/>
  <c r="T154" i="50" s="1"/>
  <c r="M34" i="49"/>
  <c r="M34" i="52"/>
  <c r="M34" i="53"/>
  <c r="AE137" i="59"/>
  <c r="AE139" i="59" s="1"/>
  <c r="Y121" i="50"/>
  <c r="Y123" i="50" s="1"/>
  <c r="Y125" i="50" s="1"/>
  <c r="Y152" i="50" s="1"/>
  <c r="M34" i="51"/>
  <c r="M36" i="51" s="1"/>
  <c r="L41" i="49"/>
  <c r="M32" i="52"/>
  <c r="AB68" i="50"/>
  <c r="AB70" i="50" s="1"/>
  <c r="AB72" i="50" s="1"/>
  <c r="AB85" i="50" s="1"/>
  <c r="M32" i="53"/>
  <c r="M32" i="49"/>
  <c r="K315" i="53"/>
  <c r="K306" i="51"/>
  <c r="K315" i="52"/>
  <c r="K306" i="50"/>
  <c r="K306" i="49"/>
  <c r="K315" i="49"/>
  <c r="K315" i="51"/>
  <c r="K315" i="50"/>
  <c r="K308" i="52"/>
  <c r="K319" i="52" s="1"/>
  <c r="K306" i="53"/>
  <c r="O288" i="56"/>
  <c r="Q32" i="50" l="1"/>
  <c r="R30" i="50" s="1"/>
  <c r="Q34" i="50"/>
  <c r="O41" i="50"/>
  <c r="O103" i="52"/>
  <c r="P100" i="52"/>
  <c r="P103" i="52" s="1"/>
  <c r="P105" i="52" s="1"/>
  <c r="P110" i="52" s="1"/>
  <c r="R101" i="53"/>
  <c r="S99" i="53" s="1"/>
  <c r="S100" i="53" s="1"/>
  <c r="R103" i="53"/>
  <c r="R105" i="53" s="1"/>
  <c r="Q105" i="51"/>
  <c r="P105" i="49"/>
  <c r="R101" i="51"/>
  <c r="S99" i="51" s="1"/>
  <c r="S100" i="51" s="1"/>
  <c r="R103" i="51"/>
  <c r="R105" i="51" s="1"/>
  <c r="R110" i="51" s="1"/>
  <c r="R105" i="50"/>
  <c r="Q101" i="49"/>
  <c r="R99" i="49" s="1"/>
  <c r="R100" i="49" s="1"/>
  <c r="Q103" i="49"/>
  <c r="Q105" i="49" s="1"/>
  <c r="Q110" i="49" s="1"/>
  <c r="S101" i="50"/>
  <c r="T99" i="50" s="1"/>
  <c r="T100" i="50" s="1"/>
  <c r="S103" i="50"/>
  <c r="S105" i="50" s="1"/>
  <c r="M36" i="53"/>
  <c r="M41" i="53" s="1"/>
  <c r="M36" i="52"/>
  <c r="M41" i="52" s="1"/>
  <c r="M36" i="49"/>
  <c r="M41" i="49" s="1"/>
  <c r="AF137" i="59"/>
  <c r="AF139" i="59" s="1"/>
  <c r="Z121" i="50"/>
  <c r="Z123" i="50" s="1"/>
  <c r="Z125" i="50" s="1"/>
  <c r="Z152" i="50" s="1"/>
  <c r="U137" i="50"/>
  <c r="U139" i="50" s="1"/>
  <c r="U141" i="50" s="1"/>
  <c r="U154" i="50" s="1"/>
  <c r="N30" i="52"/>
  <c r="N31" i="52" s="1"/>
  <c r="N34" i="52" s="1"/>
  <c r="M41" i="51"/>
  <c r="N32" i="51"/>
  <c r="N36" i="51" s="1"/>
  <c r="AC68" i="50"/>
  <c r="AC70" i="50" s="1"/>
  <c r="AC72" i="50" s="1"/>
  <c r="AC85" i="50" s="1"/>
  <c r="N30" i="49"/>
  <c r="N31" i="49" s="1"/>
  <c r="N34" i="49" s="1"/>
  <c r="N30" i="53"/>
  <c r="N31" i="53" s="1"/>
  <c r="N34" i="53" s="1"/>
  <c r="K308" i="50"/>
  <c r="K319" i="50" s="1"/>
  <c r="K308" i="53"/>
  <c r="K319" i="53" s="1"/>
  <c r="K317" i="52"/>
  <c r="K308" i="51"/>
  <c r="K319" i="51" s="1"/>
  <c r="K333" i="52"/>
  <c r="K317" i="49"/>
  <c r="K317" i="50"/>
  <c r="K317" i="51"/>
  <c r="K308" i="49"/>
  <c r="K319" i="49" s="1"/>
  <c r="K317" i="53"/>
  <c r="P288" i="56"/>
  <c r="P101" i="52" l="1"/>
  <c r="Q99" i="52" s="1"/>
  <c r="Q100" i="52" s="1"/>
  <c r="Q101" i="52" s="1"/>
  <c r="R99" i="52" s="1"/>
  <c r="O105" i="52"/>
  <c r="S110" i="50"/>
  <c r="S101" i="53"/>
  <c r="T99" i="53" s="1"/>
  <c r="T100" i="53" s="1"/>
  <c r="S103" i="53"/>
  <c r="S105" i="53" s="1"/>
  <c r="S110" i="53" s="1"/>
  <c r="T101" i="50"/>
  <c r="U99" i="50" s="1"/>
  <c r="U100" i="50" s="1"/>
  <c r="T103" i="50"/>
  <c r="T105" i="50" s="1"/>
  <c r="S101" i="51"/>
  <c r="T99" i="51" s="1"/>
  <c r="T100" i="51" s="1"/>
  <c r="S103" i="51"/>
  <c r="S105" i="51" s="1"/>
  <c r="S110" i="51" s="1"/>
  <c r="P110" i="49"/>
  <c r="R101" i="49"/>
  <c r="S99" i="49" s="1"/>
  <c r="S100" i="49" s="1"/>
  <c r="R103" i="49"/>
  <c r="Q36" i="50"/>
  <c r="Q110" i="51"/>
  <c r="R31" i="50"/>
  <c r="R34" i="50" s="1"/>
  <c r="R36" i="50" s="1"/>
  <c r="R110" i="50"/>
  <c r="R110" i="53"/>
  <c r="N32" i="52"/>
  <c r="N36" i="52" s="1"/>
  <c r="N41" i="52" s="1"/>
  <c r="V137" i="50"/>
  <c r="V139" i="50" s="1"/>
  <c r="V141" i="50" s="1"/>
  <c r="V154" i="50" s="1"/>
  <c r="AG137" i="59"/>
  <c r="AG139" i="59" s="1"/>
  <c r="O30" i="51"/>
  <c r="O31" i="51" s="1"/>
  <c r="O34" i="51" s="1"/>
  <c r="AA121" i="50"/>
  <c r="AA123" i="50" s="1"/>
  <c r="AA125" i="50" s="1"/>
  <c r="AA152" i="50" s="1"/>
  <c r="N41" i="51"/>
  <c r="AD68" i="50"/>
  <c r="AD70" i="50" s="1"/>
  <c r="AD72" i="50" s="1"/>
  <c r="AD85" i="50" s="1"/>
  <c r="N32" i="49"/>
  <c r="O30" i="49" s="1"/>
  <c r="O31" i="49" s="1"/>
  <c r="O34" i="49" s="1"/>
  <c r="N32" i="53"/>
  <c r="N36" i="53" s="1"/>
  <c r="N36" i="49"/>
  <c r="K334" i="53"/>
  <c r="K334" i="52"/>
  <c r="K334" i="49"/>
  <c r="K333" i="49"/>
  <c r="K336" i="52"/>
  <c r="K333" i="51"/>
  <c r="K333" i="53"/>
  <c r="K334" i="51"/>
  <c r="K334" i="50"/>
  <c r="K333" i="50"/>
  <c r="Q288" i="56"/>
  <c r="O30" i="52" l="1"/>
  <c r="O31" i="52" s="1"/>
  <c r="O34" i="52" s="1"/>
  <c r="R32" i="50"/>
  <c r="S30" i="50" s="1"/>
  <c r="S31" i="50" s="1"/>
  <c r="S34" i="50" s="1"/>
  <c r="S36" i="50" s="1"/>
  <c r="T101" i="53"/>
  <c r="U99" i="53" s="1"/>
  <c r="U100" i="53" s="1"/>
  <c r="T103" i="53"/>
  <c r="T105" i="53" s="1"/>
  <c r="R100" i="52"/>
  <c r="R103" i="52" s="1"/>
  <c r="R105" i="52" s="1"/>
  <c r="R110" i="52" s="1"/>
  <c r="R105" i="49"/>
  <c r="Q103" i="52"/>
  <c r="Q41" i="50"/>
  <c r="S101" i="49"/>
  <c r="T99" i="49" s="1"/>
  <c r="T100" i="49" s="1"/>
  <c r="S103" i="49"/>
  <c r="S105" i="49" s="1"/>
  <c r="S110" i="49" s="1"/>
  <c r="T101" i="51"/>
  <c r="U99" i="51" s="1"/>
  <c r="U100" i="51" s="1"/>
  <c r="T103" i="51"/>
  <c r="T105" i="51" s="1"/>
  <c r="R41" i="50"/>
  <c r="T110" i="50"/>
  <c r="U101" i="50"/>
  <c r="V99" i="50" s="1"/>
  <c r="V100" i="50" s="1"/>
  <c r="U103" i="50"/>
  <c r="U105" i="50" s="1"/>
  <c r="O110" i="52"/>
  <c r="O32" i="51"/>
  <c r="O36" i="51" s="1"/>
  <c r="O41" i="51" s="1"/>
  <c r="AB121" i="50"/>
  <c r="AB123" i="50" s="1"/>
  <c r="AB125" i="50" s="1"/>
  <c r="AB152" i="50" s="1"/>
  <c r="AH137" i="59"/>
  <c r="AH139" i="59" s="1"/>
  <c r="W137" i="50"/>
  <c r="W139" i="50" s="1"/>
  <c r="W141" i="50" s="1"/>
  <c r="W154" i="50" s="1"/>
  <c r="N41" i="49"/>
  <c r="N41" i="53"/>
  <c r="AE68" i="50"/>
  <c r="AE70" i="50" s="1"/>
  <c r="AE72" i="50" s="1"/>
  <c r="AE85" i="50" s="1"/>
  <c r="P30" i="51"/>
  <c r="O30" i="53"/>
  <c r="O31" i="53" s="1"/>
  <c r="O34" i="53" s="1"/>
  <c r="O32" i="49"/>
  <c r="K336" i="51"/>
  <c r="K336" i="50"/>
  <c r="K336" i="53"/>
  <c r="K336" i="49"/>
  <c r="R288" i="56"/>
  <c r="O32" i="52" l="1"/>
  <c r="O36" i="52" s="1"/>
  <c r="O41" i="52" s="1"/>
  <c r="R101" i="52"/>
  <c r="S99" i="52" s="1"/>
  <c r="S100" i="52" s="1"/>
  <c r="S103" i="52" s="1"/>
  <c r="S105" i="52" s="1"/>
  <c r="S110" i="52" s="1"/>
  <c r="U110" i="50"/>
  <c r="S32" i="50"/>
  <c r="T30" i="50" s="1"/>
  <c r="Q105" i="52"/>
  <c r="V101" i="50"/>
  <c r="W99" i="50" s="1"/>
  <c r="W100" i="50" s="1"/>
  <c r="V103" i="50"/>
  <c r="V105" i="50" s="1"/>
  <c r="S41" i="50"/>
  <c r="U101" i="51"/>
  <c r="V99" i="51" s="1"/>
  <c r="V100" i="51" s="1"/>
  <c r="U103" i="51"/>
  <c r="U105" i="51" s="1"/>
  <c r="U110" i="51" s="1"/>
  <c r="R110" i="49"/>
  <c r="T101" i="49"/>
  <c r="U99" i="49" s="1"/>
  <c r="U100" i="49" s="1"/>
  <c r="T103" i="49"/>
  <c r="T105" i="49" s="1"/>
  <c r="T110" i="49" s="1"/>
  <c r="T110" i="53"/>
  <c r="T110" i="51"/>
  <c r="U101" i="53"/>
  <c r="V99" i="53" s="1"/>
  <c r="V100" i="53" s="1"/>
  <c r="U103" i="53"/>
  <c r="U105" i="53" s="1"/>
  <c r="U110" i="53" s="1"/>
  <c r="X137" i="50"/>
  <c r="X139" i="50" s="1"/>
  <c r="X141" i="50" s="1"/>
  <c r="X154" i="50" s="1"/>
  <c r="AC121" i="50"/>
  <c r="AC123" i="50" s="1"/>
  <c r="AC125" i="50" s="1"/>
  <c r="AC152" i="50" s="1"/>
  <c r="AF68" i="50"/>
  <c r="AF70" i="50" s="1"/>
  <c r="AF72" i="50" s="1"/>
  <c r="AF85" i="50" s="1"/>
  <c r="P31" i="51"/>
  <c r="O32" i="53"/>
  <c r="O36" i="53" s="1"/>
  <c r="P30" i="49"/>
  <c r="O36" i="49"/>
  <c r="S288" i="56"/>
  <c r="P30" i="52" l="1"/>
  <c r="P31" i="52" s="1"/>
  <c r="P34" i="52" s="1"/>
  <c r="V101" i="53"/>
  <c r="W99" i="53" s="1"/>
  <c r="W100" i="53" s="1"/>
  <c r="V103" i="53"/>
  <c r="V105" i="53" s="1"/>
  <c r="V110" i="53" s="1"/>
  <c r="V110" i="50"/>
  <c r="U101" i="49"/>
  <c r="V99" i="49" s="1"/>
  <c r="V100" i="49" s="1"/>
  <c r="U103" i="49"/>
  <c r="U105" i="49" s="1"/>
  <c r="U110" i="49" s="1"/>
  <c r="W101" i="50"/>
  <c r="X99" i="50" s="1"/>
  <c r="X100" i="50" s="1"/>
  <c r="W103" i="50"/>
  <c r="W105" i="50" s="1"/>
  <c r="Q110" i="52"/>
  <c r="T31" i="50"/>
  <c r="T34" i="50" s="1"/>
  <c r="V101" i="51"/>
  <c r="W99" i="51" s="1"/>
  <c r="W100" i="51" s="1"/>
  <c r="V103" i="51"/>
  <c r="V105" i="51" s="1"/>
  <c r="V110" i="51" s="1"/>
  <c r="S101" i="52"/>
  <c r="T99" i="52" s="1"/>
  <c r="T100" i="52" s="1"/>
  <c r="P30" i="53"/>
  <c r="P31" i="53" s="1"/>
  <c r="P34" i="53" s="1"/>
  <c r="AD121" i="50"/>
  <c r="AD123" i="50" s="1"/>
  <c r="AD125" i="50" s="1"/>
  <c r="AD152" i="50" s="1"/>
  <c r="P32" i="51"/>
  <c r="Q30" i="51" s="1"/>
  <c r="P34" i="51"/>
  <c r="P36" i="51" s="1"/>
  <c r="Y137" i="50"/>
  <c r="Y139" i="50" s="1"/>
  <c r="Y141" i="50" s="1"/>
  <c r="Y154" i="50" s="1"/>
  <c r="O41" i="49"/>
  <c r="O41" i="53"/>
  <c r="AG68" i="50"/>
  <c r="AG70" i="50" s="1"/>
  <c r="AG72" i="50" s="1"/>
  <c r="AG85" i="50" s="1"/>
  <c r="P31" i="49"/>
  <c r="P34" i="49" s="1"/>
  <c r="T288" i="56"/>
  <c r="P32" i="52" l="1"/>
  <c r="P36" i="52" s="1"/>
  <c r="P41" i="52" s="1"/>
  <c r="T101" i="52"/>
  <c r="U99" i="52" s="1"/>
  <c r="U100" i="52" s="1"/>
  <c r="T103" i="52"/>
  <c r="T105" i="52" s="1"/>
  <c r="T110" i="52" s="1"/>
  <c r="X101" i="50"/>
  <c r="Y99" i="50" s="1"/>
  <c r="Y100" i="50" s="1"/>
  <c r="X103" i="50"/>
  <c r="X105" i="50" s="1"/>
  <c r="W110" i="50"/>
  <c r="W101" i="51"/>
  <c r="X99" i="51" s="1"/>
  <c r="X100" i="51" s="1"/>
  <c r="W103" i="51"/>
  <c r="W105" i="51" s="1"/>
  <c r="W110" i="51" s="1"/>
  <c r="V101" i="49"/>
  <c r="W99" i="49" s="1"/>
  <c r="W100" i="49" s="1"/>
  <c r="V103" i="49"/>
  <c r="V105" i="49" s="1"/>
  <c r="V110" i="49" s="1"/>
  <c r="Q30" i="52"/>
  <c r="Q31" i="52" s="1"/>
  <c r="Q34" i="52" s="1"/>
  <c r="T32" i="50"/>
  <c r="W101" i="53"/>
  <c r="X99" i="53" s="1"/>
  <c r="X100" i="53" s="1"/>
  <c r="W103" i="53"/>
  <c r="W105" i="53" s="1"/>
  <c r="W110" i="53" s="1"/>
  <c r="P32" i="53"/>
  <c r="Q30" i="53" s="1"/>
  <c r="Q31" i="53" s="1"/>
  <c r="Q34" i="53" s="1"/>
  <c r="AE121" i="50"/>
  <c r="AE123" i="50" s="1"/>
  <c r="AE125" i="50" s="1"/>
  <c r="AE152" i="50" s="1"/>
  <c r="Z137" i="50"/>
  <c r="Z139" i="50" s="1"/>
  <c r="Z141" i="50" s="1"/>
  <c r="Z154" i="50" s="1"/>
  <c r="P41" i="51"/>
  <c r="AH68" i="50"/>
  <c r="AH70" i="50" s="1"/>
  <c r="AH72" i="50" s="1"/>
  <c r="AH85" i="50" s="1"/>
  <c r="Q31" i="51"/>
  <c r="P32" i="49"/>
  <c r="Q30" i="49" s="1"/>
  <c r="P36" i="53"/>
  <c r="U288" i="56"/>
  <c r="Q32" i="52" l="1"/>
  <c r="Q36" i="52" s="1"/>
  <c r="Q41" i="52" s="1"/>
  <c r="X101" i="51"/>
  <c r="Y99" i="51" s="1"/>
  <c r="Y100" i="51" s="1"/>
  <c r="X103" i="51"/>
  <c r="X105" i="51" s="1"/>
  <c r="X110" i="51" s="1"/>
  <c r="X101" i="53"/>
  <c r="Y99" i="53" s="1"/>
  <c r="Y100" i="53" s="1"/>
  <c r="X103" i="53"/>
  <c r="X105" i="53" s="1"/>
  <c r="X110" i="53" s="1"/>
  <c r="T36" i="50"/>
  <c r="U30" i="50"/>
  <c r="X110" i="50"/>
  <c r="Y101" i="50"/>
  <c r="Z99" i="50" s="1"/>
  <c r="Z100" i="50" s="1"/>
  <c r="Y103" i="50"/>
  <c r="Y105" i="50" s="1"/>
  <c r="W101" i="49"/>
  <c r="X99" i="49" s="1"/>
  <c r="X100" i="49" s="1"/>
  <c r="W103" i="49"/>
  <c r="W105" i="49" s="1"/>
  <c r="W110" i="49" s="1"/>
  <c r="U101" i="52"/>
  <c r="V99" i="52" s="1"/>
  <c r="V100" i="52" s="1"/>
  <c r="U103" i="52"/>
  <c r="U105" i="52" s="1"/>
  <c r="U110" i="52" s="1"/>
  <c r="AA137" i="50"/>
  <c r="AA139" i="50" s="1"/>
  <c r="AA141" i="50" s="1"/>
  <c r="AA154" i="50" s="1"/>
  <c r="Q32" i="51"/>
  <c r="R30" i="51" s="1"/>
  <c r="Q34" i="51"/>
  <c r="Q36" i="51" s="1"/>
  <c r="AF121" i="50"/>
  <c r="AF123" i="50" s="1"/>
  <c r="AF125" i="50" s="1"/>
  <c r="AF152" i="50" s="1"/>
  <c r="R30" i="52"/>
  <c r="R31" i="52" s="1"/>
  <c r="R34" i="52" s="1"/>
  <c r="P41" i="53"/>
  <c r="AI68" i="50"/>
  <c r="AI70" i="50" s="1"/>
  <c r="AI72" i="50" s="1"/>
  <c r="AI85" i="50" s="1"/>
  <c r="P36" i="49"/>
  <c r="Q32" i="53"/>
  <c r="Q31" i="49"/>
  <c r="Q34" i="49" s="1"/>
  <c r="V288" i="56"/>
  <c r="U31" i="50" l="1"/>
  <c r="U34" i="50" s="1"/>
  <c r="V101" i="52"/>
  <c r="W99" i="52" s="1"/>
  <c r="W100" i="52" s="1"/>
  <c r="V103" i="52"/>
  <c r="V105" i="52" s="1"/>
  <c r="V110" i="52" s="1"/>
  <c r="T41" i="50"/>
  <c r="X101" i="49"/>
  <c r="Y99" i="49" s="1"/>
  <c r="Y100" i="49" s="1"/>
  <c r="X103" i="49"/>
  <c r="X105" i="49" s="1"/>
  <c r="X110" i="49" s="1"/>
  <c r="Y101" i="53"/>
  <c r="Z99" i="53" s="1"/>
  <c r="Z100" i="53" s="1"/>
  <c r="Y103" i="53"/>
  <c r="Y105" i="53" s="1"/>
  <c r="Y110" i="53" s="1"/>
  <c r="Y110" i="50"/>
  <c r="Z101" i="50"/>
  <c r="AA99" i="50" s="1"/>
  <c r="AA100" i="50" s="1"/>
  <c r="Z103" i="50"/>
  <c r="Z105" i="50" s="1"/>
  <c r="Y101" i="51"/>
  <c r="Z99" i="51" s="1"/>
  <c r="Z100" i="51" s="1"/>
  <c r="Y103" i="51"/>
  <c r="Y105" i="51" s="1"/>
  <c r="Y110" i="51" s="1"/>
  <c r="AG121" i="50"/>
  <c r="AG123" i="50" s="1"/>
  <c r="AG125" i="50" s="1"/>
  <c r="AG152" i="50" s="1"/>
  <c r="AB137" i="50"/>
  <c r="AB139" i="50" s="1"/>
  <c r="AB141" i="50" s="1"/>
  <c r="AB154" i="50" s="1"/>
  <c r="P41" i="49"/>
  <c r="Q41" i="51"/>
  <c r="AJ68" i="50"/>
  <c r="AJ70" i="50" s="1"/>
  <c r="AJ72" i="50" s="1"/>
  <c r="AJ85" i="50" s="1"/>
  <c r="R31" i="51"/>
  <c r="R34" i="51" s="1"/>
  <c r="R32" i="52"/>
  <c r="R36" i="52" s="1"/>
  <c r="Q36" i="53"/>
  <c r="R30" i="53"/>
  <c r="Q32" i="49"/>
  <c r="Q36" i="49" s="1"/>
  <c r="W288" i="56"/>
  <c r="U32" i="50" l="1"/>
  <c r="Z101" i="51"/>
  <c r="AA99" i="51" s="1"/>
  <c r="AA100" i="51" s="1"/>
  <c r="Z103" i="51"/>
  <c r="Z105" i="51" s="1"/>
  <c r="Z110" i="51" s="1"/>
  <c r="Y101" i="49"/>
  <c r="Z99" i="49" s="1"/>
  <c r="Z100" i="49" s="1"/>
  <c r="Y103" i="49"/>
  <c r="Y105" i="49" s="1"/>
  <c r="Y110" i="49" s="1"/>
  <c r="Z110" i="50"/>
  <c r="AA101" i="50"/>
  <c r="AB99" i="50" s="1"/>
  <c r="AB100" i="50" s="1"/>
  <c r="AA103" i="50"/>
  <c r="AA105" i="50" s="1"/>
  <c r="W101" i="52"/>
  <c r="X99" i="52" s="1"/>
  <c r="X100" i="52" s="1"/>
  <c r="W103" i="52"/>
  <c r="W105" i="52" s="1"/>
  <c r="W110" i="52" s="1"/>
  <c r="U36" i="50"/>
  <c r="V30" i="50"/>
  <c r="Z101" i="53"/>
  <c r="AA99" i="53" s="1"/>
  <c r="AA100" i="53" s="1"/>
  <c r="Z103" i="53"/>
  <c r="Z105" i="53" s="1"/>
  <c r="Z110" i="53" s="1"/>
  <c r="AC137" i="50"/>
  <c r="AC139" i="50" s="1"/>
  <c r="AC141" i="50" s="1"/>
  <c r="AC154" i="50" s="1"/>
  <c r="AH121" i="50"/>
  <c r="AH123" i="50" s="1"/>
  <c r="AH125" i="50" s="1"/>
  <c r="AH152" i="50" s="1"/>
  <c r="R32" i="51"/>
  <c r="S30" i="51" s="1"/>
  <c r="Q41" i="49"/>
  <c r="Q41" i="53"/>
  <c r="R41" i="52"/>
  <c r="R30" i="49"/>
  <c r="R31" i="49" s="1"/>
  <c r="R34" i="49" s="1"/>
  <c r="AK68" i="50"/>
  <c r="AK70" i="50" s="1"/>
  <c r="AK72" i="50" s="1"/>
  <c r="AK85" i="50" s="1"/>
  <c r="R36" i="51"/>
  <c r="S30" i="52"/>
  <c r="S31" i="52" s="1"/>
  <c r="S34" i="52" s="1"/>
  <c r="R31" i="53"/>
  <c r="R34" i="53" s="1"/>
  <c r="X288" i="56"/>
  <c r="AA110" i="50" l="1"/>
  <c r="AB101" i="50"/>
  <c r="AC99" i="50" s="1"/>
  <c r="AC100" i="50" s="1"/>
  <c r="AB103" i="50"/>
  <c r="AB105" i="50" s="1"/>
  <c r="AA101" i="53"/>
  <c r="AB99" i="53" s="1"/>
  <c r="AB100" i="53" s="1"/>
  <c r="AA103" i="53"/>
  <c r="AA105" i="53" s="1"/>
  <c r="AA110" i="53" s="1"/>
  <c r="V31" i="50"/>
  <c r="V34" i="50" s="1"/>
  <c r="V36" i="50" s="1"/>
  <c r="U41" i="50"/>
  <c r="Z101" i="49"/>
  <c r="AA99" i="49" s="1"/>
  <c r="AA100" i="49" s="1"/>
  <c r="Z103" i="49"/>
  <c r="Z105" i="49" s="1"/>
  <c r="Z110" i="49" s="1"/>
  <c r="X101" i="52"/>
  <c r="Y99" i="52" s="1"/>
  <c r="Y100" i="52" s="1"/>
  <c r="X103" i="52"/>
  <c r="X105" i="52" s="1"/>
  <c r="X110" i="52" s="1"/>
  <c r="AA101" i="51"/>
  <c r="AB99" i="51" s="1"/>
  <c r="AB100" i="51" s="1"/>
  <c r="AA103" i="51"/>
  <c r="AA105" i="51" s="1"/>
  <c r="AA110" i="51" s="1"/>
  <c r="AI121" i="50"/>
  <c r="AI123" i="50" s="1"/>
  <c r="AI125" i="50" s="1"/>
  <c r="AI152" i="50" s="1"/>
  <c r="AD137" i="50"/>
  <c r="AD139" i="50" s="1"/>
  <c r="AD141" i="50" s="1"/>
  <c r="AD154" i="50" s="1"/>
  <c r="R41" i="51"/>
  <c r="AL68" i="50"/>
  <c r="AL70" i="50" s="1"/>
  <c r="AL72" i="50" s="1"/>
  <c r="AL85" i="50" s="1"/>
  <c r="S31" i="51"/>
  <c r="R32" i="49"/>
  <c r="R36" i="49" s="1"/>
  <c r="S32" i="52"/>
  <c r="S36" i="52" s="1"/>
  <c r="R32" i="53"/>
  <c r="Y288" i="56"/>
  <c r="V41" i="50" l="1"/>
  <c r="AB101" i="51"/>
  <c r="AC99" i="51" s="1"/>
  <c r="AC100" i="51" s="1"/>
  <c r="AB103" i="51"/>
  <c r="AB105" i="51" s="1"/>
  <c r="AB110" i="51" s="1"/>
  <c r="V32" i="50"/>
  <c r="W30" i="50" s="1"/>
  <c r="Y101" i="52"/>
  <c r="Z99" i="52" s="1"/>
  <c r="Z100" i="52" s="1"/>
  <c r="Y103" i="52"/>
  <c r="Y105" i="52" s="1"/>
  <c r="Y110" i="52" s="1"/>
  <c r="AB101" i="53"/>
  <c r="AC99" i="53" s="1"/>
  <c r="AC100" i="53" s="1"/>
  <c r="AB103" i="53"/>
  <c r="AB105" i="53" s="1"/>
  <c r="AB110" i="53" s="1"/>
  <c r="AB110" i="50"/>
  <c r="AA101" i="49"/>
  <c r="AB99" i="49" s="1"/>
  <c r="AB100" i="49" s="1"/>
  <c r="AA103" i="49"/>
  <c r="AA105" i="49" s="1"/>
  <c r="AA110" i="49" s="1"/>
  <c r="AC101" i="50"/>
  <c r="AD99" i="50" s="1"/>
  <c r="AD100" i="50" s="1"/>
  <c r="AC103" i="50"/>
  <c r="AC105" i="50" s="1"/>
  <c r="AE137" i="50"/>
  <c r="AE139" i="50" s="1"/>
  <c r="AE141" i="50" s="1"/>
  <c r="AE154" i="50" s="1"/>
  <c r="AJ121" i="50"/>
  <c r="AJ123" i="50" s="1"/>
  <c r="AJ125" i="50" s="1"/>
  <c r="AJ152" i="50" s="1"/>
  <c r="S32" i="51"/>
  <c r="T30" i="51" s="1"/>
  <c r="S34" i="51"/>
  <c r="S36" i="51" s="1"/>
  <c r="S30" i="49"/>
  <c r="S31" i="49" s="1"/>
  <c r="S34" i="49" s="1"/>
  <c r="R41" i="49"/>
  <c r="S41" i="52"/>
  <c r="AM68" i="50"/>
  <c r="AM70" i="50" s="1"/>
  <c r="AM72" i="50" s="1"/>
  <c r="AM85" i="50" s="1"/>
  <c r="T30" i="52"/>
  <c r="T31" i="52" s="1"/>
  <c r="T34" i="52" s="1"/>
  <c r="R36" i="53"/>
  <c r="S30" i="53"/>
  <c r="S31" i="53" s="1"/>
  <c r="S34" i="53" s="1"/>
  <c r="Z288" i="56"/>
  <c r="AC110" i="50" l="1"/>
  <c r="AD101" i="50"/>
  <c r="AE99" i="50" s="1"/>
  <c r="AE100" i="50" s="1"/>
  <c r="AD103" i="50"/>
  <c r="AD105" i="50" s="1"/>
  <c r="Z101" i="52"/>
  <c r="AA99" i="52" s="1"/>
  <c r="AA100" i="52" s="1"/>
  <c r="Z103" i="52"/>
  <c r="Z105" i="52" s="1"/>
  <c r="Z110" i="52" s="1"/>
  <c r="W31" i="50"/>
  <c r="W34" i="50" s="1"/>
  <c r="W36" i="50" s="1"/>
  <c r="AC101" i="53"/>
  <c r="AD99" i="53" s="1"/>
  <c r="AD100" i="53" s="1"/>
  <c r="AC103" i="53"/>
  <c r="AC105" i="53" s="1"/>
  <c r="AC110" i="53" s="1"/>
  <c r="AB101" i="49"/>
  <c r="AC99" i="49" s="1"/>
  <c r="AC100" i="49" s="1"/>
  <c r="AB103" i="49"/>
  <c r="AB105" i="49" s="1"/>
  <c r="AB110" i="49" s="1"/>
  <c r="AC101" i="51"/>
  <c r="AD99" i="51" s="1"/>
  <c r="AD100" i="51" s="1"/>
  <c r="AC103" i="51"/>
  <c r="AC105" i="51" s="1"/>
  <c r="AC110" i="51" s="1"/>
  <c r="AK121" i="50"/>
  <c r="AK123" i="50" s="1"/>
  <c r="AK125" i="50" s="1"/>
  <c r="AK152" i="50" s="1"/>
  <c r="AF137" i="50"/>
  <c r="AF139" i="50" s="1"/>
  <c r="AF141" i="50" s="1"/>
  <c r="AF154" i="50" s="1"/>
  <c r="S41" i="51"/>
  <c r="R41" i="53"/>
  <c r="AN68" i="50"/>
  <c r="AN70" i="50" s="1"/>
  <c r="AN72" i="50" s="1"/>
  <c r="AN85" i="50" s="1"/>
  <c r="T31" i="51"/>
  <c r="S32" i="53"/>
  <c r="T32" i="52"/>
  <c r="T36" i="52" s="1"/>
  <c r="S32" i="49"/>
  <c r="S36" i="49" s="1"/>
  <c r="AA288" i="56"/>
  <c r="W32" i="50" l="1"/>
  <c r="X30" i="50" s="1"/>
  <c r="X31" i="50" s="1"/>
  <c r="X34" i="50" s="1"/>
  <c r="X36" i="50" s="1"/>
  <c r="W41" i="50"/>
  <c r="AD101" i="51"/>
  <c r="AE99" i="51" s="1"/>
  <c r="AE100" i="51" s="1"/>
  <c r="AD103" i="51"/>
  <c r="AD105" i="51" s="1"/>
  <c r="AD110" i="51" s="1"/>
  <c r="AA101" i="52"/>
  <c r="AB99" i="52" s="1"/>
  <c r="AB100" i="52" s="1"/>
  <c r="AA103" i="52"/>
  <c r="AA105" i="52" s="1"/>
  <c r="AA110" i="52" s="1"/>
  <c r="AD110" i="50"/>
  <c r="AC101" i="49"/>
  <c r="AD99" i="49" s="1"/>
  <c r="AD100" i="49" s="1"/>
  <c r="AC103" i="49"/>
  <c r="AC105" i="49" s="1"/>
  <c r="AC110" i="49" s="1"/>
  <c r="AE101" i="50"/>
  <c r="AF99" i="50" s="1"/>
  <c r="AF100" i="50" s="1"/>
  <c r="AE103" i="50"/>
  <c r="AE105" i="50" s="1"/>
  <c r="AD101" i="53"/>
  <c r="AE99" i="53" s="1"/>
  <c r="AE100" i="53" s="1"/>
  <c r="AD103" i="53"/>
  <c r="AD105" i="53" s="1"/>
  <c r="AD110" i="53" s="1"/>
  <c r="AG137" i="50"/>
  <c r="AG139" i="50" s="1"/>
  <c r="AG141" i="50" s="1"/>
  <c r="AG154" i="50" s="1"/>
  <c r="T30" i="49"/>
  <c r="T31" i="49" s="1"/>
  <c r="T34" i="49" s="1"/>
  <c r="AL121" i="50"/>
  <c r="AL123" i="50" s="1"/>
  <c r="AL125" i="50" s="1"/>
  <c r="AL152" i="50" s="1"/>
  <c r="T32" i="51"/>
  <c r="U30" i="51" s="1"/>
  <c r="T34" i="51"/>
  <c r="T36" i="51" s="1"/>
  <c r="S41" i="49"/>
  <c r="T41" i="52"/>
  <c r="AO68" i="50"/>
  <c r="AO70" i="50" s="1"/>
  <c r="AO72" i="50" s="1"/>
  <c r="AO85" i="50" s="1"/>
  <c r="U30" i="52"/>
  <c r="U31" i="52" s="1"/>
  <c r="U34" i="52" s="1"/>
  <c r="T30" i="53"/>
  <c r="S36" i="53"/>
  <c r="AB288" i="56"/>
  <c r="X32" i="50" l="1"/>
  <c r="Y30" i="50" s="1"/>
  <c r="Y31" i="50" s="1"/>
  <c r="Y34" i="50" s="1"/>
  <c r="AE101" i="53"/>
  <c r="AF99" i="53" s="1"/>
  <c r="AF100" i="53" s="1"/>
  <c r="AE103" i="53"/>
  <c r="AE105" i="53" s="1"/>
  <c r="AE110" i="53" s="1"/>
  <c r="X41" i="50"/>
  <c r="AE110" i="50"/>
  <c r="AF101" i="50"/>
  <c r="AG99" i="50" s="1"/>
  <c r="AG100" i="50" s="1"/>
  <c r="AF103" i="50"/>
  <c r="AF105" i="50" s="1"/>
  <c r="AB101" i="52"/>
  <c r="AC99" i="52" s="1"/>
  <c r="AC100" i="52" s="1"/>
  <c r="AB103" i="52"/>
  <c r="AB105" i="52" s="1"/>
  <c r="AB110" i="52" s="1"/>
  <c r="AD101" i="49"/>
  <c r="AE99" i="49" s="1"/>
  <c r="AE100" i="49" s="1"/>
  <c r="AD103" i="49"/>
  <c r="AD105" i="49" s="1"/>
  <c r="AD110" i="49" s="1"/>
  <c r="AE101" i="51"/>
  <c r="AF99" i="51" s="1"/>
  <c r="AF100" i="51" s="1"/>
  <c r="AE103" i="51"/>
  <c r="AE105" i="51" s="1"/>
  <c r="AE110" i="51" s="1"/>
  <c r="AM121" i="50"/>
  <c r="AM123" i="50" s="1"/>
  <c r="AM125" i="50" s="1"/>
  <c r="AM152" i="50" s="1"/>
  <c r="AH137" i="50"/>
  <c r="AH139" i="50" s="1"/>
  <c r="AH141" i="50" s="1"/>
  <c r="AH154" i="50" s="1"/>
  <c r="T41" i="51"/>
  <c r="S41" i="53"/>
  <c r="AP68" i="50"/>
  <c r="AP70" i="50" s="1"/>
  <c r="AP72" i="50" s="1"/>
  <c r="AP85" i="50" s="1"/>
  <c r="U31" i="51"/>
  <c r="U32" i="52"/>
  <c r="U36" i="52" s="1"/>
  <c r="T32" i="49"/>
  <c r="T36" i="49" s="1"/>
  <c r="T31" i="53"/>
  <c r="T34" i="53" s="1"/>
  <c r="AC288" i="56"/>
  <c r="Y32" i="50" l="1"/>
  <c r="Z30" i="50" s="1"/>
  <c r="AF101" i="51"/>
  <c r="AG99" i="51" s="1"/>
  <c r="AG100" i="51" s="1"/>
  <c r="AF103" i="51"/>
  <c r="AF105" i="51" s="1"/>
  <c r="AF110" i="51" s="1"/>
  <c r="AG101" i="50"/>
  <c r="AH99" i="50" s="1"/>
  <c r="AH100" i="50" s="1"/>
  <c r="AG103" i="50"/>
  <c r="AG105" i="50" s="1"/>
  <c r="AF110" i="50"/>
  <c r="AE101" i="49"/>
  <c r="AF99" i="49" s="1"/>
  <c r="AF100" i="49" s="1"/>
  <c r="AE103" i="49"/>
  <c r="AE105" i="49" s="1"/>
  <c r="AE110" i="49" s="1"/>
  <c r="Y36" i="50"/>
  <c r="AC101" i="52"/>
  <c r="AD99" i="52" s="1"/>
  <c r="AD100" i="52" s="1"/>
  <c r="AC103" i="52"/>
  <c r="AC105" i="52" s="1"/>
  <c r="AC110" i="52" s="1"/>
  <c r="AF101" i="53"/>
  <c r="AG99" i="53" s="1"/>
  <c r="AG100" i="53" s="1"/>
  <c r="AF103" i="53"/>
  <c r="AF105" i="53" s="1"/>
  <c r="AF110" i="53" s="1"/>
  <c r="U30" i="49"/>
  <c r="U31" i="49" s="1"/>
  <c r="U34" i="49" s="1"/>
  <c r="AI137" i="50"/>
  <c r="AI139" i="50" s="1"/>
  <c r="AI141" i="50" s="1"/>
  <c r="AI154" i="50" s="1"/>
  <c r="U32" i="51"/>
  <c r="V30" i="51" s="1"/>
  <c r="U34" i="51"/>
  <c r="U36" i="51" s="1"/>
  <c r="AN121" i="50"/>
  <c r="AN123" i="50" s="1"/>
  <c r="AN125" i="50" s="1"/>
  <c r="AN152" i="50" s="1"/>
  <c r="U41" i="52"/>
  <c r="T41" i="49"/>
  <c r="AQ68" i="50"/>
  <c r="AQ70" i="50" s="1"/>
  <c r="AQ72" i="50" s="1"/>
  <c r="AQ85" i="50" s="1"/>
  <c r="V30" i="52"/>
  <c r="V31" i="52" s="1"/>
  <c r="V34" i="52" s="1"/>
  <c r="T32" i="53"/>
  <c r="AD288" i="56"/>
  <c r="AF101" i="49" l="1"/>
  <c r="AG99" i="49" s="1"/>
  <c r="AG100" i="49" s="1"/>
  <c r="AF103" i="49"/>
  <c r="AF105" i="49" s="1"/>
  <c r="AF110" i="49" s="1"/>
  <c r="AG101" i="53"/>
  <c r="AH99" i="53" s="1"/>
  <c r="AH100" i="53" s="1"/>
  <c r="AG103" i="53"/>
  <c r="AG105" i="53" s="1"/>
  <c r="AG110" i="53" s="1"/>
  <c r="AG110" i="50"/>
  <c r="AD101" i="52"/>
  <c r="AE99" i="52" s="1"/>
  <c r="AE100" i="52" s="1"/>
  <c r="AD103" i="52"/>
  <c r="AD105" i="52" s="1"/>
  <c r="AD110" i="52" s="1"/>
  <c r="AH101" i="50"/>
  <c r="AI99" i="50" s="1"/>
  <c r="AI100" i="50" s="1"/>
  <c r="AH103" i="50"/>
  <c r="AH105" i="50" s="1"/>
  <c r="Z31" i="50"/>
  <c r="Z34" i="50" s="1"/>
  <c r="Z36" i="50" s="1"/>
  <c r="Y41" i="50"/>
  <c r="AG101" i="51"/>
  <c r="AH99" i="51" s="1"/>
  <c r="AH100" i="51" s="1"/>
  <c r="AG103" i="51"/>
  <c r="AG105" i="51" s="1"/>
  <c r="AG110" i="51" s="1"/>
  <c r="U32" i="49"/>
  <c r="U36" i="49" s="1"/>
  <c r="U41" i="49" s="1"/>
  <c r="AO121" i="50"/>
  <c r="AO123" i="50" s="1"/>
  <c r="AO125" i="50" s="1"/>
  <c r="AO152" i="50" s="1"/>
  <c r="AJ137" i="50"/>
  <c r="AJ139" i="50" s="1"/>
  <c r="AJ141" i="50" s="1"/>
  <c r="AJ154" i="50" s="1"/>
  <c r="U41" i="51"/>
  <c r="AR68" i="50"/>
  <c r="AR70" i="50" s="1"/>
  <c r="AR72" i="50" s="1"/>
  <c r="AR85" i="50" s="1"/>
  <c r="V31" i="51"/>
  <c r="V32" i="52"/>
  <c r="V36" i="52" s="1"/>
  <c r="T36" i="53"/>
  <c r="U30" i="53"/>
  <c r="U31" i="53" s="1"/>
  <c r="U34" i="53" s="1"/>
  <c r="AE288" i="56"/>
  <c r="W30" i="52" l="1"/>
  <c r="W31" i="52" s="1"/>
  <c r="W34" i="52" s="1"/>
  <c r="V30" i="49"/>
  <c r="V31" i="49" s="1"/>
  <c r="V32" i="49" s="1"/>
  <c r="W30" i="49" s="1"/>
  <c r="W31" i="49" s="1"/>
  <c r="W34" i="49" s="1"/>
  <c r="AH101" i="51"/>
  <c r="AI99" i="51" s="1"/>
  <c r="AI100" i="51" s="1"/>
  <c r="AH103" i="51"/>
  <c r="AH105" i="51" s="1"/>
  <c r="AH110" i="51" s="1"/>
  <c r="AE101" i="52"/>
  <c r="AF99" i="52" s="1"/>
  <c r="AF100" i="52" s="1"/>
  <c r="AE103" i="52"/>
  <c r="AE105" i="52" s="1"/>
  <c r="AE110" i="52" s="1"/>
  <c r="Z32" i="50"/>
  <c r="AA30" i="50" s="1"/>
  <c r="Z41" i="50"/>
  <c r="AH101" i="53"/>
  <c r="AI99" i="53" s="1"/>
  <c r="AI100" i="53" s="1"/>
  <c r="AH103" i="53"/>
  <c r="AH105" i="53" s="1"/>
  <c r="AH110" i="53" s="1"/>
  <c r="AH110" i="50"/>
  <c r="AI101" i="50"/>
  <c r="AJ99" i="50" s="1"/>
  <c r="AJ100" i="50" s="1"/>
  <c r="AI103" i="50"/>
  <c r="AI105" i="50" s="1"/>
  <c r="AG101" i="49"/>
  <c r="AH99" i="49" s="1"/>
  <c r="AH100" i="49" s="1"/>
  <c r="AG103" i="49"/>
  <c r="AG105" i="49" s="1"/>
  <c r="AG110" i="49" s="1"/>
  <c r="V32" i="51"/>
  <c r="V34" i="51"/>
  <c r="V36" i="51" s="1"/>
  <c r="AK137" i="50"/>
  <c r="AK139" i="50" s="1"/>
  <c r="AK141" i="50" s="1"/>
  <c r="AK154" i="50" s="1"/>
  <c r="AP121" i="50"/>
  <c r="AP123" i="50" s="1"/>
  <c r="AP125" i="50" s="1"/>
  <c r="AP152" i="50" s="1"/>
  <c r="T41" i="53"/>
  <c r="V41" i="52"/>
  <c r="AS68" i="50"/>
  <c r="AS70" i="50" s="1"/>
  <c r="AS72" i="50" s="1"/>
  <c r="AS85" i="50" s="1"/>
  <c r="W30" i="51"/>
  <c r="U32" i="53"/>
  <c r="AF288" i="56"/>
  <c r="V34" i="49" l="1"/>
  <c r="V36" i="49" s="1"/>
  <c r="AI101" i="53"/>
  <c r="AJ99" i="53" s="1"/>
  <c r="AJ100" i="53" s="1"/>
  <c r="AI103" i="53"/>
  <c r="AI105" i="53" s="1"/>
  <c r="AI110" i="53" s="1"/>
  <c r="AH101" i="49"/>
  <c r="AI99" i="49" s="1"/>
  <c r="AI100" i="49" s="1"/>
  <c r="AH103" i="49"/>
  <c r="AH105" i="49" s="1"/>
  <c r="AH110" i="49" s="1"/>
  <c r="AI110" i="50"/>
  <c r="AA31" i="50"/>
  <c r="AA34" i="50" s="1"/>
  <c r="AA36" i="50" s="1"/>
  <c r="AJ101" i="50"/>
  <c r="AK99" i="50" s="1"/>
  <c r="AK100" i="50" s="1"/>
  <c r="AJ103" i="50"/>
  <c r="AJ105" i="50" s="1"/>
  <c r="AF101" i="52"/>
  <c r="AG99" i="52" s="1"/>
  <c r="AG100" i="52" s="1"/>
  <c r="AF103" i="52"/>
  <c r="AF105" i="52" s="1"/>
  <c r="AF110" i="52" s="1"/>
  <c r="AI101" i="51"/>
  <c r="AJ99" i="51" s="1"/>
  <c r="AJ100" i="51" s="1"/>
  <c r="AI103" i="51"/>
  <c r="AI105" i="51" s="1"/>
  <c r="AI110" i="51" s="1"/>
  <c r="AL137" i="50"/>
  <c r="AL139" i="50" s="1"/>
  <c r="AL141" i="50" s="1"/>
  <c r="AL154" i="50" s="1"/>
  <c r="AQ121" i="50"/>
  <c r="AQ123" i="50" s="1"/>
  <c r="AQ125" i="50" s="1"/>
  <c r="AQ152" i="50" s="1"/>
  <c r="V41" i="51"/>
  <c r="AT68" i="50"/>
  <c r="AT70" i="50" s="1"/>
  <c r="AT72" i="50" s="1"/>
  <c r="AT85" i="50" s="1"/>
  <c r="W31" i="51"/>
  <c r="W32" i="49"/>
  <c r="X30" i="49" s="1"/>
  <c r="X31" i="49" s="1"/>
  <c r="X34" i="49" s="1"/>
  <c r="U36" i="53"/>
  <c r="V30" i="53"/>
  <c r="V31" i="53" s="1"/>
  <c r="V34" i="53" s="1"/>
  <c r="W32" i="52"/>
  <c r="W36" i="52" s="1"/>
  <c r="AG288" i="56"/>
  <c r="AA32" i="50" l="1"/>
  <c r="AB30" i="50" s="1"/>
  <c r="AB31" i="50" s="1"/>
  <c r="AB34" i="50" s="1"/>
  <c r="AA41" i="50"/>
  <c r="AJ101" i="51"/>
  <c r="AK99" i="51" s="1"/>
  <c r="AK100" i="51" s="1"/>
  <c r="AJ103" i="51"/>
  <c r="AJ105" i="51" s="1"/>
  <c r="AJ110" i="51" s="1"/>
  <c r="AG101" i="52"/>
  <c r="AH99" i="52" s="1"/>
  <c r="AH100" i="52" s="1"/>
  <c r="AG103" i="52"/>
  <c r="AG105" i="52" s="1"/>
  <c r="AG110" i="52" s="1"/>
  <c r="AI101" i="49"/>
  <c r="AJ99" i="49" s="1"/>
  <c r="AJ100" i="49" s="1"/>
  <c r="AI103" i="49"/>
  <c r="AI105" i="49" s="1"/>
  <c r="AI110" i="49" s="1"/>
  <c r="AJ110" i="50"/>
  <c r="AK101" i="50"/>
  <c r="AL99" i="50" s="1"/>
  <c r="AL100" i="50" s="1"/>
  <c r="AK103" i="50"/>
  <c r="AK105" i="50" s="1"/>
  <c r="AJ101" i="53"/>
  <c r="AK99" i="53" s="1"/>
  <c r="AK100" i="53" s="1"/>
  <c r="AJ103" i="53"/>
  <c r="AJ105" i="53" s="1"/>
  <c r="AJ110" i="53" s="1"/>
  <c r="AR121" i="50"/>
  <c r="AR123" i="50" s="1"/>
  <c r="AR125" i="50" s="1"/>
  <c r="AR152" i="50" s="1"/>
  <c r="AM137" i="50"/>
  <c r="AM139" i="50" s="1"/>
  <c r="AM141" i="50" s="1"/>
  <c r="AM154" i="50" s="1"/>
  <c r="W32" i="51"/>
  <c r="X30" i="51" s="1"/>
  <c r="W34" i="51"/>
  <c r="W36" i="51" s="1"/>
  <c r="V41" i="49"/>
  <c r="U41" i="53"/>
  <c r="W41" i="52"/>
  <c r="AU68" i="50"/>
  <c r="AU70" i="50" s="1"/>
  <c r="AU72" i="50" s="1"/>
  <c r="AU85" i="50" s="1"/>
  <c r="X30" i="52"/>
  <c r="X31" i="52" s="1"/>
  <c r="X34" i="52" s="1"/>
  <c r="X32" i="49"/>
  <c r="X36" i="49" s="1"/>
  <c r="V32" i="53"/>
  <c r="W36" i="49"/>
  <c r="AH288" i="56"/>
  <c r="AK101" i="53" l="1"/>
  <c r="AL99" i="53" s="1"/>
  <c r="AL100" i="53" s="1"/>
  <c r="AK103" i="53"/>
  <c r="AK105" i="53" s="1"/>
  <c r="AK110" i="53" s="1"/>
  <c r="AH101" i="52"/>
  <c r="AI99" i="52" s="1"/>
  <c r="AI100" i="52" s="1"/>
  <c r="AH103" i="52"/>
  <c r="AH105" i="52" s="1"/>
  <c r="AH110" i="52" s="1"/>
  <c r="AK110" i="50"/>
  <c r="AL101" i="50"/>
  <c r="AM99" i="50" s="1"/>
  <c r="AM100" i="50" s="1"/>
  <c r="AL103" i="50"/>
  <c r="AL105" i="50" s="1"/>
  <c r="AK101" i="51"/>
  <c r="AL99" i="51" s="1"/>
  <c r="AL100" i="51" s="1"/>
  <c r="AK103" i="51"/>
  <c r="AK105" i="51" s="1"/>
  <c r="AK110" i="51" s="1"/>
  <c r="AB32" i="50"/>
  <c r="AJ101" i="49"/>
  <c r="AK99" i="49" s="1"/>
  <c r="AK100" i="49" s="1"/>
  <c r="AJ103" i="49"/>
  <c r="AJ105" i="49" s="1"/>
  <c r="AJ110" i="49" s="1"/>
  <c r="AN137" i="50"/>
  <c r="AN139" i="50" s="1"/>
  <c r="AN141" i="50" s="1"/>
  <c r="AN154" i="50" s="1"/>
  <c r="AS121" i="50"/>
  <c r="AS123" i="50" s="1"/>
  <c r="AS125" i="50" s="1"/>
  <c r="AS152" i="50" s="1"/>
  <c r="W41" i="51"/>
  <c r="W41" i="49"/>
  <c r="X41" i="49"/>
  <c r="Y30" i="49"/>
  <c r="Y31" i="49" s="1"/>
  <c r="Y34" i="49" s="1"/>
  <c r="AV68" i="50"/>
  <c r="AV70" i="50" s="1"/>
  <c r="AV72" i="50" s="1"/>
  <c r="AV85" i="50" s="1"/>
  <c r="X31" i="51"/>
  <c r="X32" i="52"/>
  <c r="X36" i="52" s="1"/>
  <c r="V36" i="53"/>
  <c r="W30" i="53"/>
  <c r="AI288" i="56"/>
  <c r="AL110" i="50" l="1"/>
  <c r="AM101" i="50"/>
  <c r="AN99" i="50" s="1"/>
  <c r="AN100" i="50" s="1"/>
  <c r="AM103" i="50"/>
  <c r="AM105" i="50" s="1"/>
  <c r="AK101" i="49"/>
  <c r="AL99" i="49" s="1"/>
  <c r="AL100" i="49" s="1"/>
  <c r="AK103" i="49"/>
  <c r="AK105" i="49" s="1"/>
  <c r="AK110" i="49" s="1"/>
  <c r="AB36" i="50"/>
  <c r="AC30" i="50"/>
  <c r="AI101" i="52"/>
  <c r="AJ99" i="52" s="1"/>
  <c r="AJ100" i="52" s="1"/>
  <c r="AI103" i="52"/>
  <c r="AI105" i="52" s="1"/>
  <c r="AI110" i="52" s="1"/>
  <c r="AL101" i="51"/>
  <c r="AM99" i="51" s="1"/>
  <c r="AM100" i="51" s="1"/>
  <c r="AL103" i="51"/>
  <c r="AL105" i="51" s="1"/>
  <c r="AL110" i="51" s="1"/>
  <c r="AL101" i="53"/>
  <c r="AM99" i="53" s="1"/>
  <c r="AM100" i="53" s="1"/>
  <c r="AL103" i="53"/>
  <c r="AL105" i="53" s="1"/>
  <c r="AL110" i="53" s="1"/>
  <c r="Y30" i="52"/>
  <c r="Y31" i="52" s="1"/>
  <c r="Y34" i="52" s="1"/>
  <c r="AT121" i="50"/>
  <c r="AT123" i="50" s="1"/>
  <c r="AT125" i="50" s="1"/>
  <c r="AT152" i="50" s="1"/>
  <c r="Y32" i="49"/>
  <c r="Y36" i="49" s="1"/>
  <c r="Y41" i="49" s="1"/>
  <c r="AO137" i="50"/>
  <c r="AO139" i="50" s="1"/>
  <c r="AO141" i="50" s="1"/>
  <c r="AO154" i="50" s="1"/>
  <c r="X32" i="51"/>
  <c r="Y30" i="51" s="1"/>
  <c r="X34" i="51"/>
  <c r="X36" i="51" s="1"/>
  <c r="V41" i="53"/>
  <c r="X41" i="52"/>
  <c r="AW68" i="50"/>
  <c r="AW70" i="50" s="1"/>
  <c r="AW72" i="50" s="1"/>
  <c r="AW85" i="50" s="1"/>
  <c r="W31" i="53"/>
  <c r="W34" i="53" s="1"/>
  <c r="AJ288" i="56"/>
  <c r="Z30" i="49" l="1"/>
  <c r="Z31" i="49" s="1"/>
  <c r="Z34" i="49" s="1"/>
  <c r="AC31" i="50"/>
  <c r="AC34" i="50" s="1"/>
  <c r="AC36" i="50" s="1"/>
  <c r="AB41" i="50"/>
  <c r="AM101" i="53"/>
  <c r="AN99" i="53" s="1"/>
  <c r="AN100" i="53" s="1"/>
  <c r="AM103" i="53"/>
  <c r="AM105" i="53" s="1"/>
  <c r="AM110" i="53" s="1"/>
  <c r="AL101" i="49"/>
  <c r="AM99" i="49" s="1"/>
  <c r="AM100" i="49" s="1"/>
  <c r="AL103" i="49"/>
  <c r="AL105" i="49" s="1"/>
  <c r="AL110" i="49" s="1"/>
  <c r="AM110" i="50"/>
  <c r="AM101" i="51"/>
  <c r="AN99" i="51" s="1"/>
  <c r="AN100" i="51" s="1"/>
  <c r="AM103" i="51"/>
  <c r="AM105" i="51" s="1"/>
  <c r="AM110" i="51" s="1"/>
  <c r="AN101" i="50"/>
  <c r="AO99" i="50" s="1"/>
  <c r="AO100" i="50" s="1"/>
  <c r="AN103" i="50"/>
  <c r="AN105" i="50" s="1"/>
  <c r="AJ101" i="52"/>
  <c r="AK99" i="52" s="1"/>
  <c r="AK100" i="52" s="1"/>
  <c r="AJ103" i="52"/>
  <c r="AJ105" i="52" s="1"/>
  <c r="AJ110" i="52" s="1"/>
  <c r="Y32" i="52"/>
  <c r="Z30" i="52" s="1"/>
  <c r="Z31" i="52" s="1"/>
  <c r="Z34" i="52" s="1"/>
  <c r="AP137" i="50"/>
  <c r="AP139" i="50" s="1"/>
  <c r="AP141" i="50" s="1"/>
  <c r="AP154" i="50" s="1"/>
  <c r="AU121" i="50"/>
  <c r="AU123" i="50" s="1"/>
  <c r="AU125" i="50" s="1"/>
  <c r="AU152" i="50" s="1"/>
  <c r="X41" i="51"/>
  <c r="AX68" i="50"/>
  <c r="AX70" i="50" s="1"/>
  <c r="AX72" i="50" s="1"/>
  <c r="AX85" i="50" s="1"/>
  <c r="Y31" i="51"/>
  <c r="Y36" i="52"/>
  <c r="W32" i="53"/>
  <c r="W36" i="53" s="1"/>
  <c r="AK288" i="56"/>
  <c r="Z32" i="49" l="1"/>
  <c r="AA30" i="49" s="1"/>
  <c r="AA31" i="49" s="1"/>
  <c r="AA34" i="49" s="1"/>
  <c r="AK101" i="52"/>
  <c r="AL99" i="52" s="1"/>
  <c r="AL100" i="52" s="1"/>
  <c r="AK103" i="52"/>
  <c r="AK105" i="52" s="1"/>
  <c r="AK110" i="52" s="1"/>
  <c r="AM101" i="49"/>
  <c r="AN99" i="49" s="1"/>
  <c r="AN100" i="49" s="1"/>
  <c r="AM103" i="49"/>
  <c r="AM105" i="49" s="1"/>
  <c r="AM110" i="49" s="1"/>
  <c r="AN110" i="50"/>
  <c r="AO101" i="50"/>
  <c r="AP99" i="50" s="1"/>
  <c r="AP100" i="50" s="1"/>
  <c r="AO103" i="50"/>
  <c r="AO105" i="50" s="1"/>
  <c r="AN101" i="53"/>
  <c r="AO99" i="53" s="1"/>
  <c r="AO100" i="53" s="1"/>
  <c r="AN103" i="53"/>
  <c r="AN105" i="53" s="1"/>
  <c r="AN110" i="53" s="1"/>
  <c r="AN101" i="51"/>
  <c r="AO99" i="51" s="1"/>
  <c r="AO100" i="51" s="1"/>
  <c r="AN103" i="51"/>
  <c r="AN105" i="51" s="1"/>
  <c r="AN110" i="51" s="1"/>
  <c r="AC41" i="50"/>
  <c r="AC32" i="50"/>
  <c r="AD30" i="50" s="1"/>
  <c r="Y32" i="51"/>
  <c r="Z30" i="51" s="1"/>
  <c r="Y34" i="51"/>
  <c r="Y36" i="51" s="1"/>
  <c r="AQ137" i="50"/>
  <c r="AQ139" i="50" s="1"/>
  <c r="AQ141" i="50" s="1"/>
  <c r="AQ154" i="50" s="1"/>
  <c r="AV121" i="50"/>
  <c r="AV123" i="50" s="1"/>
  <c r="AV125" i="50" s="1"/>
  <c r="AV152" i="50" s="1"/>
  <c r="Y41" i="52"/>
  <c r="W41" i="53"/>
  <c r="Z36" i="49"/>
  <c r="AY68" i="50"/>
  <c r="AY70" i="50" s="1"/>
  <c r="AY72" i="50" s="1"/>
  <c r="AY85" i="50" s="1"/>
  <c r="Z32" i="52"/>
  <c r="X30" i="53"/>
  <c r="X31" i="53" s="1"/>
  <c r="X34" i="53" s="1"/>
  <c r="AL288" i="56"/>
  <c r="AA32" i="49" l="1"/>
  <c r="AA36" i="49" s="1"/>
  <c r="AP101" i="50"/>
  <c r="AQ99" i="50" s="1"/>
  <c r="AQ100" i="50" s="1"/>
  <c r="AP103" i="50"/>
  <c r="AP105" i="50" s="1"/>
  <c r="AO110" i="50"/>
  <c r="AD31" i="50"/>
  <c r="AD34" i="50" s="1"/>
  <c r="AD36" i="50" s="1"/>
  <c r="AO101" i="51"/>
  <c r="AP99" i="51" s="1"/>
  <c r="AP100" i="51" s="1"/>
  <c r="AO103" i="51"/>
  <c r="AO105" i="51" s="1"/>
  <c r="AO110" i="51" s="1"/>
  <c r="AN101" i="49"/>
  <c r="AO99" i="49" s="1"/>
  <c r="AO100" i="49" s="1"/>
  <c r="AN103" i="49"/>
  <c r="AN105" i="49" s="1"/>
  <c r="AN110" i="49" s="1"/>
  <c r="AO101" i="53"/>
  <c r="AP99" i="53" s="1"/>
  <c r="AP100" i="53" s="1"/>
  <c r="AO103" i="53"/>
  <c r="AO105" i="53" s="1"/>
  <c r="AO110" i="53" s="1"/>
  <c r="AL101" i="52"/>
  <c r="AM99" i="52" s="1"/>
  <c r="AM100" i="52" s="1"/>
  <c r="AL103" i="52"/>
  <c r="AL105" i="52" s="1"/>
  <c r="AL110" i="52" s="1"/>
  <c r="AB30" i="49"/>
  <c r="AB31" i="49" s="1"/>
  <c r="AB34" i="49" s="1"/>
  <c r="AR137" i="50"/>
  <c r="AR139" i="50" s="1"/>
  <c r="AR141" i="50" s="1"/>
  <c r="AR154" i="50" s="1"/>
  <c r="AW121" i="50"/>
  <c r="AW123" i="50" s="1"/>
  <c r="AW125" i="50" s="1"/>
  <c r="AW152" i="50" s="1"/>
  <c r="AA41" i="49"/>
  <c r="Z41" i="49"/>
  <c r="Y41" i="51"/>
  <c r="AZ68" i="50"/>
  <c r="AZ70" i="50" s="1"/>
  <c r="AZ72" i="50" s="1"/>
  <c r="AZ85" i="50" s="1"/>
  <c r="Z31" i="51"/>
  <c r="Z34" i="51" s="1"/>
  <c r="AA30" i="52"/>
  <c r="Z36" i="52"/>
  <c r="X32" i="53"/>
  <c r="Y30" i="53" s="1"/>
  <c r="Y31" i="53" s="1"/>
  <c r="Y34" i="53" s="1"/>
  <c r="AM288" i="56"/>
  <c r="AD32" i="50" l="1"/>
  <c r="AE30" i="50" s="1"/>
  <c r="AE31" i="50" s="1"/>
  <c r="AE34" i="50" s="1"/>
  <c r="AP101" i="51"/>
  <c r="AQ99" i="51" s="1"/>
  <c r="AQ100" i="51" s="1"/>
  <c r="AP103" i="51"/>
  <c r="AP105" i="51" s="1"/>
  <c r="AP110" i="51" s="1"/>
  <c r="AM101" i="52"/>
  <c r="AN99" i="52" s="1"/>
  <c r="AN100" i="52" s="1"/>
  <c r="AM103" i="52"/>
  <c r="AM105" i="52" s="1"/>
  <c r="AM110" i="52" s="1"/>
  <c r="AD41" i="50"/>
  <c r="AP101" i="53"/>
  <c r="AQ99" i="53" s="1"/>
  <c r="AQ100" i="53" s="1"/>
  <c r="AP103" i="53"/>
  <c r="AP105" i="53" s="1"/>
  <c r="AP110" i="53" s="1"/>
  <c r="AP110" i="50"/>
  <c r="AO101" i="49"/>
  <c r="AP99" i="49" s="1"/>
  <c r="AP100" i="49" s="1"/>
  <c r="AO103" i="49"/>
  <c r="AO105" i="49" s="1"/>
  <c r="AO110" i="49" s="1"/>
  <c r="AQ101" i="50"/>
  <c r="AR99" i="50" s="1"/>
  <c r="AR100" i="50" s="1"/>
  <c r="AQ103" i="50"/>
  <c r="AQ105" i="50" s="1"/>
  <c r="AB32" i="49"/>
  <c r="AC30" i="49" s="1"/>
  <c r="Z32" i="51"/>
  <c r="AA30" i="51" s="1"/>
  <c r="AX121" i="50"/>
  <c r="AX123" i="50" s="1"/>
  <c r="AX125" i="50" s="1"/>
  <c r="AX152" i="50" s="1"/>
  <c r="AS137" i="50"/>
  <c r="AS139" i="50" s="1"/>
  <c r="AS141" i="50" s="1"/>
  <c r="AS154" i="50" s="1"/>
  <c r="Z41" i="52"/>
  <c r="BA68" i="50"/>
  <c r="BA70" i="50" s="1"/>
  <c r="BA72" i="50" s="1"/>
  <c r="BA85" i="50" s="1"/>
  <c r="X36" i="53"/>
  <c r="AB36" i="49"/>
  <c r="Z36" i="51"/>
  <c r="AA31" i="52"/>
  <c r="AA34" i="52" s="1"/>
  <c r="Y32" i="53"/>
  <c r="AN288" i="56"/>
  <c r="AE32" i="50" l="1"/>
  <c r="AF30" i="50" s="1"/>
  <c r="AR101" i="50"/>
  <c r="AS99" i="50" s="1"/>
  <c r="AS100" i="50" s="1"/>
  <c r="AR103" i="50"/>
  <c r="AR105" i="50" s="1"/>
  <c r="AQ110" i="50"/>
  <c r="AP101" i="49"/>
  <c r="AQ99" i="49" s="1"/>
  <c r="AQ100" i="49" s="1"/>
  <c r="AP103" i="49"/>
  <c r="AP105" i="49" s="1"/>
  <c r="AP110" i="49" s="1"/>
  <c r="AN101" i="52"/>
  <c r="AO99" i="52" s="1"/>
  <c r="AO100" i="52" s="1"/>
  <c r="AN103" i="52"/>
  <c r="AN105" i="52" s="1"/>
  <c r="AN110" i="52" s="1"/>
  <c r="AE36" i="50"/>
  <c r="AQ101" i="53"/>
  <c r="AR99" i="53" s="1"/>
  <c r="AR100" i="53" s="1"/>
  <c r="AQ103" i="53"/>
  <c r="AQ105" i="53" s="1"/>
  <c r="AQ110" i="53" s="1"/>
  <c r="AQ101" i="51"/>
  <c r="AR99" i="51" s="1"/>
  <c r="AR100" i="51" s="1"/>
  <c r="AQ103" i="51"/>
  <c r="AQ105" i="51" s="1"/>
  <c r="AQ110" i="51" s="1"/>
  <c r="AY121" i="50"/>
  <c r="AY123" i="50" s="1"/>
  <c r="AY125" i="50" s="1"/>
  <c r="AY152" i="50" s="1"/>
  <c r="AT137" i="50"/>
  <c r="AT139" i="50" s="1"/>
  <c r="AT141" i="50" s="1"/>
  <c r="AT154" i="50" s="1"/>
  <c r="AB41" i="49"/>
  <c r="X41" i="53"/>
  <c r="Z41" i="51"/>
  <c r="BB68" i="50"/>
  <c r="BB70" i="50" s="1"/>
  <c r="BB72" i="50" s="1"/>
  <c r="BB85" i="50" s="1"/>
  <c r="AA31" i="51"/>
  <c r="AC31" i="49"/>
  <c r="AA32" i="52"/>
  <c r="Z30" i="53"/>
  <c r="Z31" i="53" s="1"/>
  <c r="Z34" i="53" s="1"/>
  <c r="Y36" i="53"/>
  <c r="AO288" i="56"/>
  <c r="AO101" i="52" l="1"/>
  <c r="AP99" i="52" s="1"/>
  <c r="AP100" i="52" s="1"/>
  <c r="AO103" i="52"/>
  <c r="AO105" i="52" s="1"/>
  <c r="AO110" i="52" s="1"/>
  <c r="AR101" i="51"/>
  <c r="AS99" i="51" s="1"/>
  <c r="AS100" i="51" s="1"/>
  <c r="AR103" i="51"/>
  <c r="AR105" i="51" s="1"/>
  <c r="AR110" i="51" s="1"/>
  <c r="AQ101" i="49"/>
  <c r="AR99" i="49" s="1"/>
  <c r="AR100" i="49" s="1"/>
  <c r="AQ103" i="49"/>
  <c r="AQ105" i="49" s="1"/>
  <c r="AQ110" i="49" s="1"/>
  <c r="AR101" i="53"/>
  <c r="AS99" i="53" s="1"/>
  <c r="AS100" i="53" s="1"/>
  <c r="AR103" i="53"/>
  <c r="AR105" i="53" s="1"/>
  <c r="AR110" i="53" s="1"/>
  <c r="AF31" i="50"/>
  <c r="AF34" i="50" s="1"/>
  <c r="AF36" i="50" s="1"/>
  <c r="AR110" i="50"/>
  <c r="AE41" i="50"/>
  <c r="AS101" i="50"/>
  <c r="AT99" i="50" s="1"/>
  <c r="AT100" i="50" s="1"/>
  <c r="AS103" i="50"/>
  <c r="AS105" i="50" s="1"/>
  <c r="AZ121" i="50"/>
  <c r="AZ123" i="50" s="1"/>
  <c r="AZ125" i="50" s="1"/>
  <c r="AZ152" i="50" s="1"/>
  <c r="AC32" i="49"/>
  <c r="AD30" i="49" s="1"/>
  <c r="AC34" i="49"/>
  <c r="AC36" i="49" s="1"/>
  <c r="AU137" i="50"/>
  <c r="AU139" i="50" s="1"/>
  <c r="AU141" i="50" s="1"/>
  <c r="AU154" i="50" s="1"/>
  <c r="AA32" i="51"/>
  <c r="AB30" i="51" s="1"/>
  <c r="AA34" i="51"/>
  <c r="AA36" i="51" s="1"/>
  <c r="Y41" i="53"/>
  <c r="BC68" i="50"/>
  <c r="BC70" i="50" s="1"/>
  <c r="BC72" i="50" s="1"/>
  <c r="BC85" i="50" s="1"/>
  <c r="AA36" i="52"/>
  <c r="AB30" i="52"/>
  <c r="Z32" i="53"/>
  <c r="AP288" i="56"/>
  <c r="AT101" i="50" l="1"/>
  <c r="AU99" i="50" s="1"/>
  <c r="AU100" i="50" s="1"/>
  <c r="AT103" i="50"/>
  <c r="AT105" i="50" s="1"/>
  <c r="AS101" i="53"/>
  <c r="AT99" i="53" s="1"/>
  <c r="AT100" i="53" s="1"/>
  <c r="AS103" i="53"/>
  <c r="AS105" i="53" s="1"/>
  <c r="AS110" i="53" s="1"/>
  <c r="AS110" i="50"/>
  <c r="AR101" i="49"/>
  <c r="AS99" i="49" s="1"/>
  <c r="AS100" i="49" s="1"/>
  <c r="AR103" i="49"/>
  <c r="AR105" i="49" s="1"/>
  <c r="AR110" i="49" s="1"/>
  <c r="AS101" i="51"/>
  <c r="AT99" i="51" s="1"/>
  <c r="AT100" i="51" s="1"/>
  <c r="AS103" i="51"/>
  <c r="AS105" i="51" s="1"/>
  <c r="AS110" i="51" s="1"/>
  <c r="AF32" i="50"/>
  <c r="AG30" i="50" s="1"/>
  <c r="AF41" i="50"/>
  <c r="AP101" i="52"/>
  <c r="AQ99" i="52" s="1"/>
  <c r="AQ100" i="52" s="1"/>
  <c r="AP103" i="52"/>
  <c r="AP105" i="52" s="1"/>
  <c r="AP110" i="52" s="1"/>
  <c r="AV137" i="50"/>
  <c r="AV139" i="50" s="1"/>
  <c r="AV141" i="50" s="1"/>
  <c r="AV154" i="50" s="1"/>
  <c r="BA121" i="50"/>
  <c r="BA123" i="50" s="1"/>
  <c r="BA125" i="50" s="1"/>
  <c r="BA152" i="50" s="1"/>
  <c r="AC41" i="49"/>
  <c r="AA41" i="51"/>
  <c r="AA41" i="52"/>
  <c r="BD68" i="50"/>
  <c r="BD70" i="50" s="1"/>
  <c r="BD72" i="50" s="1"/>
  <c r="BD85" i="50" s="1"/>
  <c r="AB31" i="51"/>
  <c r="AD31" i="49"/>
  <c r="AB31" i="52"/>
  <c r="AB34" i="52" s="1"/>
  <c r="Z36" i="53"/>
  <c r="AA30" i="53"/>
  <c r="AA31" i="53" s="1"/>
  <c r="AA34" i="53" s="1"/>
  <c r="AQ288" i="56"/>
  <c r="AS101" i="49" l="1"/>
  <c r="AT99" i="49" s="1"/>
  <c r="AT100" i="49" s="1"/>
  <c r="AS103" i="49"/>
  <c r="AS105" i="49" s="1"/>
  <c r="AS110" i="49" s="1"/>
  <c r="AQ101" i="52"/>
  <c r="AR99" i="52" s="1"/>
  <c r="AR100" i="52" s="1"/>
  <c r="AQ103" i="52"/>
  <c r="AQ105" i="52" s="1"/>
  <c r="AQ110" i="52" s="1"/>
  <c r="AG31" i="50"/>
  <c r="AG34" i="50" s="1"/>
  <c r="AT101" i="53"/>
  <c r="AU99" i="53" s="1"/>
  <c r="AU100" i="53" s="1"/>
  <c r="AT103" i="53"/>
  <c r="AT105" i="53" s="1"/>
  <c r="AT110" i="53" s="1"/>
  <c r="AT110" i="50"/>
  <c r="AT101" i="51"/>
  <c r="AU99" i="51" s="1"/>
  <c r="AU100" i="51" s="1"/>
  <c r="AT103" i="51"/>
  <c r="AT105" i="51" s="1"/>
  <c r="AT110" i="51" s="1"/>
  <c r="AU101" i="50"/>
  <c r="AV99" i="50" s="1"/>
  <c r="AV100" i="50" s="1"/>
  <c r="AU103" i="50"/>
  <c r="AU105" i="50" s="1"/>
  <c r="AD32" i="49"/>
  <c r="AE30" i="49" s="1"/>
  <c r="AD34" i="49"/>
  <c r="AD36" i="49" s="1"/>
  <c r="AW137" i="50"/>
  <c r="AW139" i="50" s="1"/>
  <c r="AW141" i="50" s="1"/>
  <c r="AW154" i="50" s="1"/>
  <c r="BB121" i="50"/>
  <c r="BB123" i="50" s="1"/>
  <c r="BB125" i="50" s="1"/>
  <c r="BB152" i="50" s="1"/>
  <c r="AB32" i="51"/>
  <c r="AC30" i="51" s="1"/>
  <c r="AB34" i="51"/>
  <c r="AB36" i="51" s="1"/>
  <c r="Z41" i="53"/>
  <c r="BE68" i="50"/>
  <c r="BE70" i="50" s="1"/>
  <c r="BE72" i="50" s="1"/>
  <c r="BE85" i="50" s="1"/>
  <c r="AB32" i="52"/>
  <c r="AB36" i="52" s="1"/>
  <c r="AA32" i="53"/>
  <c r="AR288" i="56"/>
  <c r="AC30" i="52" l="1"/>
  <c r="AG32" i="50"/>
  <c r="AU101" i="53"/>
  <c r="AV99" i="53" s="1"/>
  <c r="AV100" i="53" s="1"/>
  <c r="AU103" i="53"/>
  <c r="AU105" i="53" s="1"/>
  <c r="AU110" i="53" s="1"/>
  <c r="AU110" i="50"/>
  <c r="AG36" i="50"/>
  <c r="AH30" i="50"/>
  <c r="AV101" i="50"/>
  <c r="AW99" i="50" s="1"/>
  <c r="AW100" i="50" s="1"/>
  <c r="AV103" i="50"/>
  <c r="AV105" i="50" s="1"/>
  <c r="AU101" i="51"/>
  <c r="AV99" i="51" s="1"/>
  <c r="AV100" i="51" s="1"/>
  <c r="AU103" i="51"/>
  <c r="AU105" i="51" s="1"/>
  <c r="AU110" i="51" s="1"/>
  <c r="AR101" i="52"/>
  <c r="AS99" i="52" s="1"/>
  <c r="AS100" i="52" s="1"/>
  <c r="AR103" i="52"/>
  <c r="AR105" i="52" s="1"/>
  <c r="AR110" i="52" s="1"/>
  <c r="AT101" i="49"/>
  <c r="AU99" i="49" s="1"/>
  <c r="AU100" i="49" s="1"/>
  <c r="AT103" i="49"/>
  <c r="AT105" i="49" s="1"/>
  <c r="AT110" i="49" s="1"/>
  <c r="BC121" i="50"/>
  <c r="BC123" i="50" s="1"/>
  <c r="BC125" i="50" s="1"/>
  <c r="BC152" i="50" s="1"/>
  <c r="AX137" i="50"/>
  <c r="AX139" i="50" s="1"/>
  <c r="AX141" i="50" s="1"/>
  <c r="AX154" i="50" s="1"/>
  <c r="AB41" i="51"/>
  <c r="AD41" i="49"/>
  <c r="AB41" i="52"/>
  <c r="BF68" i="50"/>
  <c r="BF70" i="50" s="1"/>
  <c r="BF72" i="50" s="1"/>
  <c r="BF85" i="50" s="1"/>
  <c r="AC31" i="51"/>
  <c r="AE31" i="49"/>
  <c r="AC31" i="52"/>
  <c r="AC34" i="52" s="1"/>
  <c r="AA36" i="53"/>
  <c r="AB30" i="53"/>
  <c r="AB31" i="53" s="1"/>
  <c r="AB34" i="53" s="1"/>
  <c r="AS288" i="56"/>
  <c r="AW101" i="50" l="1"/>
  <c r="AX99" i="50" s="1"/>
  <c r="AX100" i="50" s="1"/>
  <c r="AW103" i="50"/>
  <c r="AW105" i="50" s="1"/>
  <c r="AH31" i="50"/>
  <c r="AH34" i="50" s="1"/>
  <c r="AV110" i="50"/>
  <c r="AU101" i="49"/>
  <c r="AV99" i="49" s="1"/>
  <c r="AV100" i="49" s="1"/>
  <c r="AU103" i="49"/>
  <c r="AU105" i="49" s="1"/>
  <c r="AU110" i="49" s="1"/>
  <c r="AG41" i="50"/>
  <c r="AS101" i="52"/>
  <c r="AT99" i="52" s="1"/>
  <c r="AT100" i="52" s="1"/>
  <c r="AS103" i="52"/>
  <c r="AS105" i="52" s="1"/>
  <c r="AS110" i="52" s="1"/>
  <c r="AV101" i="51"/>
  <c r="AW99" i="51" s="1"/>
  <c r="AW100" i="51" s="1"/>
  <c r="AV103" i="51"/>
  <c r="AV105" i="51" s="1"/>
  <c r="AV110" i="51" s="1"/>
  <c r="AV101" i="53"/>
  <c r="AW99" i="53" s="1"/>
  <c r="AW100" i="53" s="1"/>
  <c r="AV103" i="53"/>
  <c r="AV105" i="53" s="1"/>
  <c r="AV110" i="53" s="1"/>
  <c r="BD121" i="50"/>
  <c r="BD123" i="50" s="1"/>
  <c r="BD125" i="50" s="1"/>
  <c r="BD152" i="50" s="1"/>
  <c r="AE32" i="49"/>
  <c r="AF30" i="49" s="1"/>
  <c r="AE34" i="49"/>
  <c r="AE36" i="49" s="1"/>
  <c r="AY137" i="50"/>
  <c r="AY139" i="50" s="1"/>
  <c r="AY141" i="50" s="1"/>
  <c r="AY154" i="50" s="1"/>
  <c r="AC32" i="51"/>
  <c r="AD30" i="51" s="1"/>
  <c r="AC34" i="51"/>
  <c r="AC36" i="51" s="1"/>
  <c r="AA41" i="53"/>
  <c r="BG68" i="50"/>
  <c r="BG70" i="50" s="1"/>
  <c r="BG72" i="50" s="1"/>
  <c r="BG85" i="50" s="1"/>
  <c r="AC32" i="52"/>
  <c r="AC36" i="52" s="1"/>
  <c r="AB32" i="53"/>
  <c r="AT288" i="56"/>
  <c r="AH32" i="50" l="1"/>
  <c r="AW101" i="53"/>
  <c r="AX99" i="53" s="1"/>
  <c r="AX100" i="53" s="1"/>
  <c r="AW103" i="53"/>
  <c r="AW105" i="53" s="1"/>
  <c r="AW110" i="53" s="1"/>
  <c r="AV101" i="49"/>
  <c r="AW99" i="49" s="1"/>
  <c r="AW100" i="49" s="1"/>
  <c r="AV103" i="49"/>
  <c r="AV105" i="49" s="1"/>
  <c r="AV110" i="49" s="1"/>
  <c r="AW101" i="51"/>
  <c r="AX99" i="51" s="1"/>
  <c r="AX100" i="51" s="1"/>
  <c r="AW103" i="51"/>
  <c r="AW105" i="51" s="1"/>
  <c r="AW110" i="51" s="1"/>
  <c r="AH36" i="50"/>
  <c r="AI30" i="50"/>
  <c r="AT101" i="52"/>
  <c r="AU99" i="52" s="1"/>
  <c r="AU100" i="52" s="1"/>
  <c r="AT103" i="52"/>
  <c r="AT105" i="52" s="1"/>
  <c r="AT110" i="52" s="1"/>
  <c r="AW110" i="50"/>
  <c r="AX101" i="50"/>
  <c r="AY99" i="50" s="1"/>
  <c r="AY100" i="50" s="1"/>
  <c r="AX103" i="50"/>
  <c r="AX105" i="50" s="1"/>
  <c r="AD30" i="52"/>
  <c r="AD31" i="52" s="1"/>
  <c r="AZ137" i="50"/>
  <c r="AZ139" i="50" s="1"/>
  <c r="AZ141" i="50" s="1"/>
  <c r="AZ154" i="50" s="1"/>
  <c r="BE121" i="50"/>
  <c r="BE123" i="50" s="1"/>
  <c r="BE125" i="50" s="1"/>
  <c r="BE152" i="50" s="1"/>
  <c r="AC41" i="51"/>
  <c r="AE41" i="49"/>
  <c r="AC41" i="52"/>
  <c r="BH68" i="50"/>
  <c r="BH70" i="50" s="1"/>
  <c r="BH72" i="50" s="1"/>
  <c r="BH85" i="50" s="1"/>
  <c r="AD31" i="51"/>
  <c r="AF31" i="49"/>
  <c r="AB36" i="53"/>
  <c r="AC30" i="53"/>
  <c r="AC31" i="53" s="1"/>
  <c r="AC34" i="53" s="1"/>
  <c r="AU288" i="56"/>
  <c r="AH41" i="50" l="1"/>
  <c r="AI31" i="50"/>
  <c r="AI34" i="50" s="1"/>
  <c r="AX110" i="50"/>
  <c r="AY101" i="50"/>
  <c r="AZ99" i="50" s="1"/>
  <c r="AZ100" i="50" s="1"/>
  <c r="AY103" i="50"/>
  <c r="AY105" i="50" s="1"/>
  <c r="AX101" i="51"/>
  <c r="AY99" i="51" s="1"/>
  <c r="AY100" i="51" s="1"/>
  <c r="AX103" i="51"/>
  <c r="AX105" i="51" s="1"/>
  <c r="AX110" i="51" s="1"/>
  <c r="AW101" i="49"/>
  <c r="AX99" i="49" s="1"/>
  <c r="AX100" i="49" s="1"/>
  <c r="AW103" i="49"/>
  <c r="AW105" i="49" s="1"/>
  <c r="AW110" i="49" s="1"/>
  <c r="AU101" i="52"/>
  <c r="AV99" i="52" s="1"/>
  <c r="AV100" i="52" s="1"/>
  <c r="AU103" i="52"/>
  <c r="AU105" i="52" s="1"/>
  <c r="AU110" i="52" s="1"/>
  <c r="AX101" i="53"/>
  <c r="AY99" i="53" s="1"/>
  <c r="AY100" i="53" s="1"/>
  <c r="AX103" i="53"/>
  <c r="AX105" i="53" s="1"/>
  <c r="AX110" i="53" s="1"/>
  <c r="BF121" i="50"/>
  <c r="BF123" i="50" s="1"/>
  <c r="BF125" i="50" s="1"/>
  <c r="BF152" i="50" s="1"/>
  <c r="BA137" i="50"/>
  <c r="BA139" i="50" s="1"/>
  <c r="BA141" i="50" s="1"/>
  <c r="BA154" i="50" s="1"/>
  <c r="AD32" i="52"/>
  <c r="AE30" i="52" s="1"/>
  <c r="AD34" i="52"/>
  <c r="AD36" i="52" s="1"/>
  <c r="AF32" i="49"/>
  <c r="AG30" i="49" s="1"/>
  <c r="AF34" i="49"/>
  <c r="AF36" i="49" s="1"/>
  <c r="AD32" i="51"/>
  <c r="AE30" i="51" s="1"/>
  <c r="AD34" i="51"/>
  <c r="AD36" i="51" s="1"/>
  <c r="AB41" i="53"/>
  <c r="BI68" i="50"/>
  <c r="BI70" i="50" s="1"/>
  <c r="BI72" i="50" s="1"/>
  <c r="BI85" i="50" s="1"/>
  <c r="AC32" i="53"/>
  <c r="AV288" i="56"/>
  <c r="AI32" i="50" l="1"/>
  <c r="AY101" i="53"/>
  <c r="AZ99" i="53" s="1"/>
  <c r="AZ100" i="53" s="1"/>
  <c r="AY103" i="53"/>
  <c r="AY105" i="53" s="1"/>
  <c r="AY110" i="53" s="1"/>
  <c r="AZ101" i="50"/>
  <c r="BA99" i="50" s="1"/>
  <c r="BA100" i="50" s="1"/>
  <c r="AZ103" i="50"/>
  <c r="AZ105" i="50" s="1"/>
  <c r="AY110" i="50"/>
  <c r="AV101" i="52"/>
  <c r="AW99" i="52" s="1"/>
  <c r="AW100" i="52" s="1"/>
  <c r="AV103" i="52"/>
  <c r="AV105" i="52" s="1"/>
  <c r="AV110" i="52" s="1"/>
  <c r="AI36" i="50"/>
  <c r="AJ30" i="50"/>
  <c r="AX101" i="49"/>
  <c r="AY99" i="49" s="1"/>
  <c r="AY100" i="49" s="1"/>
  <c r="AX103" i="49"/>
  <c r="AX105" i="49" s="1"/>
  <c r="AX110" i="49" s="1"/>
  <c r="AY101" i="51"/>
  <c r="AZ99" i="51" s="1"/>
  <c r="AZ100" i="51" s="1"/>
  <c r="AY103" i="51"/>
  <c r="AY105" i="51" s="1"/>
  <c r="AY110" i="51" s="1"/>
  <c r="BB137" i="50"/>
  <c r="BB139" i="50" s="1"/>
  <c r="BB141" i="50" s="1"/>
  <c r="BB154" i="50" s="1"/>
  <c r="BG121" i="50"/>
  <c r="BG123" i="50" s="1"/>
  <c r="BG125" i="50" s="1"/>
  <c r="BG152" i="50" s="1"/>
  <c r="AF41" i="49"/>
  <c r="AD41" i="51"/>
  <c r="AD41" i="52"/>
  <c r="BJ68" i="50"/>
  <c r="BJ70" i="50" s="1"/>
  <c r="BJ72" i="50" s="1"/>
  <c r="BJ85" i="50" s="1"/>
  <c r="AG31" i="49"/>
  <c r="AE31" i="51"/>
  <c r="AE31" i="52"/>
  <c r="AC36" i="53"/>
  <c r="AD30" i="53"/>
  <c r="AD31" i="53" s="1"/>
  <c r="AD34" i="53" s="1"/>
  <c r="AW288" i="56"/>
  <c r="AW101" i="52" l="1"/>
  <c r="AX99" i="52" s="1"/>
  <c r="AX100" i="52" s="1"/>
  <c r="AW103" i="52"/>
  <c r="AW105" i="52" s="1"/>
  <c r="AW110" i="52" s="1"/>
  <c r="AZ101" i="51"/>
  <c r="BA99" i="51" s="1"/>
  <c r="BA100" i="51" s="1"/>
  <c r="AZ103" i="51"/>
  <c r="AZ105" i="51" s="1"/>
  <c r="AZ110" i="51" s="1"/>
  <c r="AZ110" i="50"/>
  <c r="AY101" i="49"/>
  <c r="AZ99" i="49" s="1"/>
  <c r="AZ100" i="49" s="1"/>
  <c r="AY103" i="49"/>
  <c r="AY105" i="49" s="1"/>
  <c r="AY110" i="49" s="1"/>
  <c r="BA101" i="50"/>
  <c r="BB99" i="50" s="1"/>
  <c r="BB100" i="50" s="1"/>
  <c r="BA103" i="50"/>
  <c r="BA105" i="50" s="1"/>
  <c r="AJ31" i="50"/>
  <c r="AJ34" i="50" s="1"/>
  <c r="AJ36" i="50" s="1"/>
  <c r="AI41" i="50"/>
  <c r="AZ101" i="53"/>
  <c r="BA99" i="53" s="1"/>
  <c r="BA100" i="53" s="1"/>
  <c r="AZ103" i="53"/>
  <c r="AZ105" i="53" s="1"/>
  <c r="AZ110" i="53" s="1"/>
  <c r="BC137" i="50"/>
  <c r="BC139" i="50" s="1"/>
  <c r="BC141" i="50" s="1"/>
  <c r="BC154" i="50" s="1"/>
  <c r="BH121" i="50"/>
  <c r="BH123" i="50" s="1"/>
  <c r="BH125" i="50" s="1"/>
  <c r="BH152" i="50" s="1"/>
  <c r="AE32" i="52"/>
  <c r="AF30" i="52" s="1"/>
  <c r="AE34" i="52"/>
  <c r="AE32" i="51"/>
  <c r="AE34" i="51"/>
  <c r="AE36" i="51" s="1"/>
  <c r="AG32" i="49"/>
  <c r="AH30" i="49" s="1"/>
  <c r="AG34" i="49"/>
  <c r="AG36" i="49" s="1"/>
  <c r="AC41" i="53"/>
  <c r="BK68" i="50"/>
  <c r="BK70" i="50" s="1"/>
  <c r="BK72" i="50" s="1"/>
  <c r="BK85" i="50" s="1"/>
  <c r="AF30" i="51"/>
  <c r="AE36" i="52"/>
  <c r="AD32" i="53"/>
  <c r="AX288" i="56"/>
  <c r="AJ32" i="50" l="1"/>
  <c r="AK30" i="50" s="1"/>
  <c r="AK31" i="50" s="1"/>
  <c r="AK34" i="50" s="1"/>
  <c r="BA101" i="53"/>
  <c r="BB99" i="53" s="1"/>
  <c r="BB100" i="53" s="1"/>
  <c r="BA103" i="53"/>
  <c r="BA105" i="53" s="1"/>
  <c r="BA110" i="53" s="1"/>
  <c r="AZ101" i="49"/>
  <c r="BA99" i="49" s="1"/>
  <c r="BA100" i="49" s="1"/>
  <c r="AZ103" i="49"/>
  <c r="AZ105" i="49" s="1"/>
  <c r="AZ110" i="49" s="1"/>
  <c r="AJ41" i="50"/>
  <c r="BA101" i="51"/>
  <c r="BB99" i="51" s="1"/>
  <c r="BB100" i="51" s="1"/>
  <c r="BA103" i="51"/>
  <c r="BA105" i="51" s="1"/>
  <c r="BA110" i="51" s="1"/>
  <c r="BA110" i="50"/>
  <c r="BB101" i="50"/>
  <c r="BC99" i="50" s="1"/>
  <c r="BC100" i="50" s="1"/>
  <c r="BB103" i="50"/>
  <c r="BB105" i="50" s="1"/>
  <c r="AX101" i="52"/>
  <c r="AY99" i="52" s="1"/>
  <c r="AY100" i="52" s="1"/>
  <c r="AX103" i="52"/>
  <c r="AX105" i="52" s="1"/>
  <c r="AX110" i="52" s="1"/>
  <c r="BD137" i="50"/>
  <c r="BD139" i="50" s="1"/>
  <c r="BD141" i="50" s="1"/>
  <c r="BD154" i="50" s="1"/>
  <c r="BI121" i="50"/>
  <c r="BI123" i="50" s="1"/>
  <c r="BI125" i="50" s="1"/>
  <c r="BI152" i="50" s="1"/>
  <c r="AE41" i="51"/>
  <c r="AG41" i="49"/>
  <c r="AE41" i="52"/>
  <c r="BL68" i="50"/>
  <c r="BL70" i="50" s="1"/>
  <c r="BL72" i="50" s="1"/>
  <c r="BL85" i="50" s="1"/>
  <c r="AH31" i="49"/>
  <c r="AF31" i="51"/>
  <c r="AF31" i="52"/>
  <c r="AE30" i="53"/>
  <c r="AE31" i="53" s="1"/>
  <c r="AE34" i="53" s="1"/>
  <c r="AD36" i="53"/>
  <c r="AY288" i="56"/>
  <c r="AK32" i="50" l="1"/>
  <c r="AY101" i="52"/>
  <c r="AZ99" i="52" s="1"/>
  <c r="AZ100" i="52" s="1"/>
  <c r="AY103" i="52"/>
  <c r="AY105" i="52" s="1"/>
  <c r="AY110" i="52" s="1"/>
  <c r="AK36" i="50"/>
  <c r="AL30" i="50"/>
  <c r="BB110" i="50"/>
  <c r="BC101" i="50"/>
  <c r="BD99" i="50" s="1"/>
  <c r="BD100" i="50" s="1"/>
  <c r="BC103" i="50"/>
  <c r="BC105" i="50" s="1"/>
  <c r="BA101" i="49"/>
  <c r="BB99" i="49" s="1"/>
  <c r="BB100" i="49" s="1"/>
  <c r="BA103" i="49"/>
  <c r="BA105" i="49" s="1"/>
  <c r="BA110" i="49" s="1"/>
  <c r="BB101" i="51"/>
  <c r="BC99" i="51" s="1"/>
  <c r="BC100" i="51" s="1"/>
  <c r="BB103" i="51"/>
  <c r="BB105" i="51" s="1"/>
  <c r="BB110" i="51" s="1"/>
  <c r="BB101" i="53"/>
  <c r="BC99" i="53" s="1"/>
  <c r="BC100" i="53" s="1"/>
  <c r="BB103" i="53"/>
  <c r="BB105" i="53" s="1"/>
  <c r="BB110" i="53" s="1"/>
  <c r="BE137" i="50"/>
  <c r="BE139" i="50" s="1"/>
  <c r="BE141" i="50" s="1"/>
  <c r="BE154" i="50" s="1"/>
  <c r="BJ121" i="50"/>
  <c r="BJ123" i="50" s="1"/>
  <c r="BJ125" i="50" s="1"/>
  <c r="BJ152" i="50" s="1"/>
  <c r="AF32" i="51"/>
  <c r="AF34" i="51"/>
  <c r="AF36" i="51" s="1"/>
  <c r="AF32" i="52"/>
  <c r="AG30" i="52" s="1"/>
  <c r="AF34" i="52"/>
  <c r="AF36" i="52" s="1"/>
  <c r="AH32" i="49"/>
  <c r="AI30" i="49" s="1"/>
  <c r="AH34" i="49"/>
  <c r="AH36" i="49" s="1"/>
  <c r="AD41" i="53"/>
  <c r="BM68" i="50"/>
  <c r="BM70" i="50" s="1"/>
  <c r="BM72" i="50" s="1"/>
  <c r="BM85" i="50" s="1"/>
  <c r="AG30" i="51"/>
  <c r="AE32" i="53"/>
  <c r="AZ288" i="56"/>
  <c r="BD101" i="50" l="1"/>
  <c r="BE99" i="50" s="1"/>
  <c r="BE100" i="50" s="1"/>
  <c r="BD103" i="50"/>
  <c r="BD105" i="50" s="1"/>
  <c r="BC110" i="50"/>
  <c r="BC101" i="53"/>
  <c r="BD99" i="53" s="1"/>
  <c r="BD100" i="53" s="1"/>
  <c r="BC103" i="53"/>
  <c r="BC105" i="53" s="1"/>
  <c r="BC110" i="53" s="1"/>
  <c r="AL31" i="50"/>
  <c r="AL34" i="50" s="1"/>
  <c r="AL36" i="50" s="1"/>
  <c r="BC101" i="51"/>
  <c r="BD99" i="51" s="1"/>
  <c r="BD100" i="51" s="1"/>
  <c r="BC103" i="51"/>
  <c r="BC105" i="51" s="1"/>
  <c r="BC110" i="51" s="1"/>
  <c r="AK41" i="50"/>
  <c r="BB101" i="49"/>
  <c r="BC99" i="49" s="1"/>
  <c r="BC100" i="49" s="1"/>
  <c r="BB103" i="49"/>
  <c r="BB105" i="49" s="1"/>
  <c r="BB110" i="49" s="1"/>
  <c r="AZ101" i="52"/>
  <c r="BA99" i="52" s="1"/>
  <c r="BA100" i="52" s="1"/>
  <c r="AZ103" i="52"/>
  <c r="AZ105" i="52" s="1"/>
  <c r="AZ110" i="52" s="1"/>
  <c r="BK121" i="50"/>
  <c r="BK123" i="50" s="1"/>
  <c r="BK125" i="50" s="1"/>
  <c r="BK152" i="50" s="1"/>
  <c r="BF137" i="50"/>
  <c r="BF139" i="50" s="1"/>
  <c r="BF141" i="50" s="1"/>
  <c r="BF154" i="50" s="1"/>
  <c r="AH41" i="49"/>
  <c r="AF41" i="51"/>
  <c r="AF41" i="52"/>
  <c r="BN68" i="50"/>
  <c r="BN70" i="50" s="1"/>
  <c r="BN72" i="50" s="1"/>
  <c r="BN85" i="50" s="1"/>
  <c r="AI31" i="49"/>
  <c r="AG31" i="51"/>
  <c r="AG31" i="52"/>
  <c r="AG34" i="52" s="1"/>
  <c r="AF30" i="53"/>
  <c r="AF31" i="53" s="1"/>
  <c r="AF34" i="53" s="1"/>
  <c r="AE36" i="53"/>
  <c r="BA288" i="56"/>
  <c r="AL32" i="50" l="1"/>
  <c r="AM30" i="50" s="1"/>
  <c r="AM31" i="50" s="1"/>
  <c r="AM34" i="50" s="1"/>
  <c r="AM36" i="50" s="1"/>
  <c r="BA101" i="52"/>
  <c r="BB99" i="52" s="1"/>
  <c r="BB100" i="52" s="1"/>
  <c r="BA103" i="52"/>
  <c r="BA105" i="52" s="1"/>
  <c r="BA110" i="52" s="1"/>
  <c r="AL41" i="50"/>
  <c r="BC101" i="49"/>
  <c r="BD99" i="49" s="1"/>
  <c r="BD100" i="49" s="1"/>
  <c r="BC103" i="49"/>
  <c r="BC105" i="49" s="1"/>
  <c r="BC110" i="49" s="1"/>
  <c r="BD101" i="53"/>
  <c r="BE99" i="53" s="1"/>
  <c r="BE100" i="53" s="1"/>
  <c r="BD103" i="53"/>
  <c r="BD105" i="53" s="1"/>
  <c r="BD110" i="53" s="1"/>
  <c r="BD110" i="50"/>
  <c r="BD101" i="51"/>
  <c r="BE99" i="51" s="1"/>
  <c r="BE100" i="51" s="1"/>
  <c r="BD103" i="51"/>
  <c r="BD105" i="51" s="1"/>
  <c r="BD110" i="51" s="1"/>
  <c r="BE101" i="50"/>
  <c r="BF99" i="50" s="1"/>
  <c r="BF100" i="50" s="1"/>
  <c r="BE103" i="50"/>
  <c r="BE105" i="50" s="1"/>
  <c r="BL121" i="50"/>
  <c r="BL123" i="50" s="1"/>
  <c r="BL125" i="50" s="1"/>
  <c r="BL152" i="50" s="1"/>
  <c r="AG32" i="51"/>
  <c r="AH30" i="51" s="1"/>
  <c r="AG34" i="51"/>
  <c r="AG36" i="51" s="1"/>
  <c r="BG137" i="50"/>
  <c r="BG139" i="50" s="1"/>
  <c r="BG141" i="50" s="1"/>
  <c r="BG154" i="50" s="1"/>
  <c r="AI32" i="49"/>
  <c r="AJ30" i="49" s="1"/>
  <c r="AI34" i="49"/>
  <c r="AI36" i="49" s="1"/>
  <c r="AE41" i="53"/>
  <c r="BO68" i="50"/>
  <c r="BO70" i="50" s="1"/>
  <c r="BO72" i="50" s="1"/>
  <c r="BO85" i="50" s="1"/>
  <c r="AG32" i="52"/>
  <c r="AG36" i="52" s="1"/>
  <c r="AF32" i="53"/>
  <c r="BB288" i="56"/>
  <c r="BF101" i="50" l="1"/>
  <c r="BG99" i="50" s="1"/>
  <c r="BG100" i="50" s="1"/>
  <c r="BF103" i="50"/>
  <c r="BF105" i="50" s="1"/>
  <c r="BD101" i="49"/>
  <c r="BE99" i="49" s="1"/>
  <c r="BE100" i="49" s="1"/>
  <c r="BD103" i="49"/>
  <c r="BD105" i="49" s="1"/>
  <c r="BD110" i="49" s="1"/>
  <c r="AM41" i="50"/>
  <c r="BE101" i="51"/>
  <c r="BF99" i="51" s="1"/>
  <c r="BF100" i="51" s="1"/>
  <c r="BE103" i="51"/>
  <c r="BE105" i="51" s="1"/>
  <c r="BE110" i="51" s="1"/>
  <c r="AM32" i="50"/>
  <c r="AN30" i="50" s="1"/>
  <c r="BE110" i="50"/>
  <c r="BE101" i="53"/>
  <c r="BF99" i="53" s="1"/>
  <c r="BF100" i="53" s="1"/>
  <c r="BE103" i="53"/>
  <c r="BE105" i="53" s="1"/>
  <c r="BE110" i="53" s="1"/>
  <c r="BB101" i="52"/>
  <c r="BC99" i="52" s="1"/>
  <c r="BC100" i="52" s="1"/>
  <c r="BB103" i="52"/>
  <c r="BB105" i="52" s="1"/>
  <c r="BB110" i="52" s="1"/>
  <c r="AH30" i="52"/>
  <c r="AH31" i="52" s="1"/>
  <c r="AH34" i="52" s="1"/>
  <c r="BH137" i="50"/>
  <c r="BH139" i="50" s="1"/>
  <c r="BH141" i="50" s="1"/>
  <c r="BH154" i="50" s="1"/>
  <c r="BM121" i="50"/>
  <c r="BM123" i="50" s="1"/>
  <c r="BM125" i="50" s="1"/>
  <c r="BM152" i="50" s="1"/>
  <c r="AI41" i="49"/>
  <c r="AG41" i="51"/>
  <c r="AG41" i="52"/>
  <c r="BP68" i="50"/>
  <c r="BP70" i="50" s="1"/>
  <c r="BP72" i="50" s="1"/>
  <c r="BP85" i="50" s="1"/>
  <c r="AJ31" i="49"/>
  <c r="AH31" i="51"/>
  <c r="AG30" i="53"/>
  <c r="AG31" i="53" s="1"/>
  <c r="AG34" i="53" s="1"/>
  <c r="AF36" i="53"/>
  <c r="BC288" i="56"/>
  <c r="BF101" i="51" l="1"/>
  <c r="BG99" i="51" s="1"/>
  <c r="BG100" i="51" s="1"/>
  <c r="BF103" i="51"/>
  <c r="BF105" i="51" s="1"/>
  <c r="BF110" i="51" s="1"/>
  <c r="BC101" i="52"/>
  <c r="BD99" i="52" s="1"/>
  <c r="BD100" i="52" s="1"/>
  <c r="BC103" i="52"/>
  <c r="BC105" i="52" s="1"/>
  <c r="BC110" i="52" s="1"/>
  <c r="BF101" i="53"/>
  <c r="BG99" i="53" s="1"/>
  <c r="BG100" i="53" s="1"/>
  <c r="BF103" i="53"/>
  <c r="BF105" i="53" s="1"/>
  <c r="BF110" i="53" s="1"/>
  <c r="BE101" i="49"/>
  <c r="BF99" i="49" s="1"/>
  <c r="BF100" i="49" s="1"/>
  <c r="BE103" i="49"/>
  <c r="BE105" i="49" s="1"/>
  <c r="BE110" i="49" s="1"/>
  <c r="BF110" i="50"/>
  <c r="AN31" i="50"/>
  <c r="AN34" i="50" s="1"/>
  <c r="AN36" i="50" s="1"/>
  <c r="BG101" i="50"/>
  <c r="BH99" i="50" s="1"/>
  <c r="BH100" i="50" s="1"/>
  <c r="BG103" i="50"/>
  <c r="BG105" i="50" s="1"/>
  <c r="AH32" i="51"/>
  <c r="AI30" i="51" s="1"/>
  <c r="AH34" i="51"/>
  <c r="AH36" i="51" s="1"/>
  <c r="BN121" i="50"/>
  <c r="BN123" i="50" s="1"/>
  <c r="BN125" i="50" s="1"/>
  <c r="BN152" i="50" s="1"/>
  <c r="BI137" i="50"/>
  <c r="BI139" i="50" s="1"/>
  <c r="BI141" i="50" s="1"/>
  <c r="BI154" i="50" s="1"/>
  <c r="AJ32" i="49"/>
  <c r="AK30" i="49" s="1"/>
  <c r="AJ34" i="49"/>
  <c r="AJ36" i="49" s="1"/>
  <c r="AF41" i="53"/>
  <c r="BQ68" i="50"/>
  <c r="BQ70" i="50" s="1"/>
  <c r="BQ72" i="50" s="1"/>
  <c r="BQ85" i="50" s="1"/>
  <c r="AH32" i="52"/>
  <c r="AH36" i="52" s="1"/>
  <c r="AG32" i="53"/>
  <c r="BD288" i="56"/>
  <c r="BF101" i="49" l="1"/>
  <c r="BG99" i="49" s="1"/>
  <c r="BG100" i="49" s="1"/>
  <c r="BF103" i="49"/>
  <c r="BF105" i="49" s="1"/>
  <c r="BF110" i="49" s="1"/>
  <c r="BG110" i="50"/>
  <c r="BH101" i="50"/>
  <c r="BI99" i="50" s="1"/>
  <c r="BI100" i="50" s="1"/>
  <c r="BH103" i="50"/>
  <c r="BH105" i="50" s="1"/>
  <c r="BG101" i="53"/>
  <c r="BH99" i="53" s="1"/>
  <c r="BH100" i="53" s="1"/>
  <c r="BG103" i="53"/>
  <c r="BG105" i="53" s="1"/>
  <c r="BG110" i="53" s="1"/>
  <c r="AN32" i="50"/>
  <c r="AO30" i="50" s="1"/>
  <c r="AN41" i="50"/>
  <c r="BD101" i="52"/>
  <c r="BE99" i="52" s="1"/>
  <c r="BE100" i="52" s="1"/>
  <c r="BD103" i="52"/>
  <c r="BD105" i="52" s="1"/>
  <c r="BD110" i="52" s="1"/>
  <c r="AI30" i="52"/>
  <c r="AI31" i="52" s="1"/>
  <c r="AI34" i="52" s="1"/>
  <c r="BG101" i="51"/>
  <c r="BH99" i="51" s="1"/>
  <c r="BH100" i="51" s="1"/>
  <c r="BG103" i="51"/>
  <c r="BG105" i="51" s="1"/>
  <c r="BG110" i="51" s="1"/>
  <c r="BJ137" i="50"/>
  <c r="BJ139" i="50" s="1"/>
  <c r="BJ141" i="50" s="1"/>
  <c r="BJ154" i="50" s="1"/>
  <c r="BO121" i="50"/>
  <c r="BO123" i="50" s="1"/>
  <c r="BO125" i="50" s="1"/>
  <c r="BO152" i="50" s="1"/>
  <c r="AH41" i="51"/>
  <c r="AJ41" i="49"/>
  <c r="AH41" i="52"/>
  <c r="BR68" i="50"/>
  <c r="BR70" i="50" s="1"/>
  <c r="BR72" i="50" s="1"/>
  <c r="BR85" i="50" s="1"/>
  <c r="AK31" i="49"/>
  <c r="AI31" i="51"/>
  <c r="AG36" i="53"/>
  <c r="AH30" i="53"/>
  <c r="AH31" i="53" s="1"/>
  <c r="AH34" i="53" s="1"/>
  <c r="BE288" i="56"/>
  <c r="BH101" i="51" l="1"/>
  <c r="BI99" i="51" s="1"/>
  <c r="BI100" i="51" s="1"/>
  <c r="BH103" i="51"/>
  <c r="BH105" i="51" s="1"/>
  <c r="BH110" i="51" s="1"/>
  <c r="BH101" i="53"/>
  <c r="BI99" i="53" s="1"/>
  <c r="BI100" i="53" s="1"/>
  <c r="BH103" i="53"/>
  <c r="BH105" i="53" s="1"/>
  <c r="BH110" i="53" s="1"/>
  <c r="BH110" i="50"/>
  <c r="BI101" i="50"/>
  <c r="BJ99" i="50" s="1"/>
  <c r="BJ100" i="50" s="1"/>
  <c r="BI103" i="50"/>
  <c r="BI105" i="50" s="1"/>
  <c r="BE101" i="52"/>
  <c r="BF99" i="52" s="1"/>
  <c r="BF100" i="52" s="1"/>
  <c r="BE103" i="52"/>
  <c r="BE105" i="52" s="1"/>
  <c r="BE110" i="52" s="1"/>
  <c r="AO31" i="50"/>
  <c r="AO34" i="50" s="1"/>
  <c r="AO36" i="50" s="1"/>
  <c r="BG101" i="49"/>
  <c r="BH99" i="49" s="1"/>
  <c r="BH100" i="49" s="1"/>
  <c r="BG103" i="49"/>
  <c r="BG105" i="49" s="1"/>
  <c r="BG110" i="49" s="1"/>
  <c r="AI32" i="51"/>
  <c r="AJ30" i="51" s="1"/>
  <c r="AI34" i="51"/>
  <c r="AI36" i="51" s="1"/>
  <c r="BP121" i="50"/>
  <c r="BP123" i="50" s="1"/>
  <c r="BP125" i="50" s="1"/>
  <c r="BP152" i="50" s="1"/>
  <c r="BK137" i="50"/>
  <c r="BK139" i="50" s="1"/>
  <c r="BK141" i="50" s="1"/>
  <c r="BK154" i="50" s="1"/>
  <c r="AK32" i="49"/>
  <c r="AL30" i="49" s="1"/>
  <c r="AK34" i="49"/>
  <c r="AK36" i="49" s="1"/>
  <c r="AG41" i="53"/>
  <c r="BS68" i="50"/>
  <c r="BS70" i="50" s="1"/>
  <c r="BS72" i="50" s="1"/>
  <c r="BS85" i="50" s="1"/>
  <c r="AI32" i="52"/>
  <c r="AJ30" i="52" s="1"/>
  <c r="AH32" i="53"/>
  <c r="BF288" i="56"/>
  <c r="BJ101" i="50" l="1"/>
  <c r="BK99" i="50" s="1"/>
  <c r="BK100" i="50" s="1"/>
  <c r="BJ103" i="50"/>
  <c r="BJ105" i="50" s="1"/>
  <c r="BH101" i="49"/>
  <c r="BI99" i="49" s="1"/>
  <c r="BI100" i="49" s="1"/>
  <c r="BH103" i="49"/>
  <c r="BH105" i="49" s="1"/>
  <c r="BH110" i="49" s="1"/>
  <c r="AO32" i="50"/>
  <c r="AP30" i="50" s="1"/>
  <c r="BI110" i="50"/>
  <c r="AO41" i="50"/>
  <c r="BI101" i="53"/>
  <c r="BJ99" i="53" s="1"/>
  <c r="BJ100" i="53" s="1"/>
  <c r="BI103" i="53"/>
  <c r="BI105" i="53" s="1"/>
  <c r="BI110" i="53" s="1"/>
  <c r="BF101" i="52"/>
  <c r="BG99" i="52" s="1"/>
  <c r="BG100" i="52" s="1"/>
  <c r="BF103" i="52"/>
  <c r="BF105" i="52" s="1"/>
  <c r="BF110" i="52" s="1"/>
  <c r="BI101" i="51"/>
  <c r="BJ99" i="51" s="1"/>
  <c r="BJ100" i="51" s="1"/>
  <c r="BI103" i="51"/>
  <c r="BI105" i="51" s="1"/>
  <c r="BI110" i="51" s="1"/>
  <c r="BQ121" i="50"/>
  <c r="BQ123" i="50" s="1"/>
  <c r="BQ125" i="50" s="1"/>
  <c r="BQ152" i="50" s="1"/>
  <c r="BL137" i="50"/>
  <c r="BL139" i="50" s="1"/>
  <c r="BL141" i="50" s="1"/>
  <c r="BL154" i="50" s="1"/>
  <c r="AI41" i="51"/>
  <c r="AK41" i="49"/>
  <c r="AI36" i="52"/>
  <c r="BT68" i="50"/>
  <c r="BT70" i="50" s="1"/>
  <c r="BT72" i="50" s="1"/>
  <c r="BT85" i="50" s="1"/>
  <c r="AJ31" i="51"/>
  <c r="AJ34" i="51" s="1"/>
  <c r="AL31" i="49"/>
  <c r="AJ31" i="52"/>
  <c r="AI30" i="53"/>
  <c r="AI31" i="53" s="1"/>
  <c r="AI34" i="53" s="1"/>
  <c r="AH36" i="53"/>
  <c r="BG288" i="56"/>
  <c r="BJ101" i="51" l="1"/>
  <c r="BK99" i="51" s="1"/>
  <c r="BK100" i="51" s="1"/>
  <c r="BJ103" i="51"/>
  <c r="BJ105" i="51" s="1"/>
  <c r="BJ110" i="51" s="1"/>
  <c r="AP31" i="50"/>
  <c r="AP34" i="50" s="1"/>
  <c r="AP36" i="50" s="1"/>
  <c r="BG101" i="52"/>
  <c r="BH99" i="52" s="1"/>
  <c r="BH100" i="52" s="1"/>
  <c r="BG103" i="52"/>
  <c r="BG105" i="52" s="1"/>
  <c r="BG110" i="52" s="1"/>
  <c r="BI101" i="49"/>
  <c r="BJ99" i="49" s="1"/>
  <c r="BJ100" i="49" s="1"/>
  <c r="BI103" i="49"/>
  <c r="BI105" i="49" s="1"/>
  <c r="BI110" i="49" s="1"/>
  <c r="BJ101" i="53"/>
  <c r="BK99" i="53" s="1"/>
  <c r="BK100" i="53" s="1"/>
  <c r="BJ103" i="53"/>
  <c r="BJ105" i="53" s="1"/>
  <c r="BJ110" i="53" s="1"/>
  <c r="BJ110" i="50"/>
  <c r="BK101" i="50"/>
  <c r="BL99" i="50" s="1"/>
  <c r="BL100" i="50" s="1"/>
  <c r="BK103" i="50"/>
  <c r="BK105" i="50" s="1"/>
  <c r="BM137" i="50"/>
  <c r="BM139" i="50" s="1"/>
  <c r="BM141" i="50" s="1"/>
  <c r="BM154" i="50" s="1"/>
  <c r="AL32" i="49"/>
  <c r="AM30" i="49" s="1"/>
  <c r="AL34" i="49"/>
  <c r="AL36" i="49" s="1"/>
  <c r="AJ32" i="52"/>
  <c r="AJ34" i="52"/>
  <c r="AJ36" i="52" s="1"/>
  <c r="BR121" i="50"/>
  <c r="BR123" i="50" s="1"/>
  <c r="BR125" i="50" s="1"/>
  <c r="BR152" i="50" s="1"/>
  <c r="AJ32" i="51"/>
  <c r="AK30" i="51" s="1"/>
  <c r="AH41" i="53"/>
  <c r="AI41" i="52"/>
  <c r="BU68" i="50"/>
  <c r="BU70" i="50" s="1"/>
  <c r="BU72" i="50" s="1"/>
  <c r="BU85" i="50" s="1"/>
  <c r="AJ36" i="51"/>
  <c r="AK30" i="52"/>
  <c r="AI32" i="53"/>
  <c r="BH288" i="56"/>
  <c r="BJ101" i="49" l="1"/>
  <c r="BK99" i="49" s="1"/>
  <c r="BK100" i="49" s="1"/>
  <c r="BJ103" i="49"/>
  <c r="BJ105" i="49" s="1"/>
  <c r="BJ110" i="49" s="1"/>
  <c r="BK110" i="50"/>
  <c r="BL101" i="50"/>
  <c r="BM99" i="50" s="1"/>
  <c r="BM100" i="50" s="1"/>
  <c r="BL103" i="50"/>
  <c r="BL105" i="50" s="1"/>
  <c r="BH101" i="52"/>
  <c r="BI99" i="52" s="1"/>
  <c r="BI100" i="52" s="1"/>
  <c r="BH103" i="52"/>
  <c r="BH105" i="52" s="1"/>
  <c r="BH110" i="52" s="1"/>
  <c r="AP32" i="50"/>
  <c r="AQ30" i="50" s="1"/>
  <c r="AP41" i="50"/>
  <c r="BK101" i="53"/>
  <c r="BL99" i="53" s="1"/>
  <c r="BL100" i="53" s="1"/>
  <c r="BK103" i="53"/>
  <c r="BK105" i="53" s="1"/>
  <c r="BK110" i="53" s="1"/>
  <c r="BK101" i="51"/>
  <c r="BL99" i="51" s="1"/>
  <c r="BL100" i="51" s="1"/>
  <c r="BK103" i="51"/>
  <c r="BK105" i="51" s="1"/>
  <c r="BK110" i="51" s="1"/>
  <c r="BN137" i="50"/>
  <c r="BN139" i="50" s="1"/>
  <c r="BN141" i="50" s="1"/>
  <c r="BN154" i="50" s="1"/>
  <c r="BS121" i="50"/>
  <c r="BS123" i="50" s="1"/>
  <c r="BS125" i="50" s="1"/>
  <c r="BS152" i="50" s="1"/>
  <c r="AJ41" i="52"/>
  <c r="AL41" i="49"/>
  <c r="AJ41" i="51"/>
  <c r="BV68" i="50"/>
  <c r="BV70" i="50" s="1"/>
  <c r="BV72" i="50" s="1"/>
  <c r="BV85" i="50" s="1"/>
  <c r="AK31" i="51"/>
  <c r="AM31" i="49"/>
  <c r="AK31" i="52"/>
  <c r="AI36" i="53"/>
  <c r="AJ30" i="53"/>
  <c r="AJ31" i="53" s="1"/>
  <c r="AJ34" i="53" s="1"/>
  <c r="BI288" i="56"/>
  <c r="BI101" i="52" l="1"/>
  <c r="BJ99" i="52" s="1"/>
  <c r="BJ100" i="52" s="1"/>
  <c r="BI103" i="52"/>
  <c r="BI105" i="52" s="1"/>
  <c r="BI110" i="52" s="1"/>
  <c r="BL101" i="51"/>
  <c r="BM99" i="51" s="1"/>
  <c r="BM100" i="51" s="1"/>
  <c r="BL103" i="51"/>
  <c r="BL105" i="51" s="1"/>
  <c r="BL110" i="51" s="1"/>
  <c r="BL110" i="50"/>
  <c r="BM101" i="50"/>
  <c r="BN99" i="50" s="1"/>
  <c r="BN100" i="50" s="1"/>
  <c r="BM103" i="50"/>
  <c r="BM105" i="50" s="1"/>
  <c r="BL101" i="53"/>
  <c r="BM99" i="53" s="1"/>
  <c r="BM100" i="53" s="1"/>
  <c r="BL103" i="53"/>
  <c r="BL105" i="53" s="1"/>
  <c r="BL110" i="53" s="1"/>
  <c r="AQ31" i="50"/>
  <c r="AQ34" i="50" s="1"/>
  <c r="AQ36" i="50" s="1"/>
  <c r="BK101" i="49"/>
  <c r="BL99" i="49" s="1"/>
  <c r="BL100" i="49" s="1"/>
  <c r="BK103" i="49"/>
  <c r="BK105" i="49" s="1"/>
  <c r="BK110" i="49" s="1"/>
  <c r="BT121" i="50"/>
  <c r="BT123" i="50" s="1"/>
  <c r="BT125" i="50" s="1"/>
  <c r="BT152" i="50" s="1"/>
  <c r="AM32" i="49"/>
  <c r="AN30" i="49" s="1"/>
  <c r="AM34" i="49"/>
  <c r="AM36" i="49" s="1"/>
  <c r="AK32" i="52"/>
  <c r="AL30" i="52" s="1"/>
  <c r="AK34" i="52"/>
  <c r="AK36" i="52" s="1"/>
  <c r="BO137" i="50"/>
  <c r="BO139" i="50" s="1"/>
  <c r="BO141" i="50" s="1"/>
  <c r="BO154" i="50" s="1"/>
  <c r="AK32" i="51"/>
  <c r="AL30" i="51" s="1"/>
  <c r="AK34" i="51"/>
  <c r="AK36" i="51" s="1"/>
  <c r="AI41" i="53"/>
  <c r="BW68" i="50"/>
  <c r="BW70" i="50" s="1"/>
  <c r="BW72" i="50" s="1"/>
  <c r="BW85" i="50" s="1"/>
  <c r="AJ32" i="53"/>
  <c r="BJ288" i="56"/>
  <c r="AQ32" i="50" l="1"/>
  <c r="AR30" i="50" s="1"/>
  <c r="AR31" i="50" s="1"/>
  <c r="AR34" i="50" s="1"/>
  <c r="AR36" i="50" s="1"/>
  <c r="BM110" i="50"/>
  <c r="BN101" i="50"/>
  <c r="BO99" i="50" s="1"/>
  <c r="BO100" i="50" s="1"/>
  <c r="BN103" i="50"/>
  <c r="BN105" i="50" s="1"/>
  <c r="BL101" i="49"/>
  <c r="BM99" i="49" s="1"/>
  <c r="BM100" i="49" s="1"/>
  <c r="BL103" i="49"/>
  <c r="BL105" i="49" s="1"/>
  <c r="BL110" i="49" s="1"/>
  <c r="AQ41" i="50"/>
  <c r="BM101" i="51"/>
  <c r="BN99" i="51" s="1"/>
  <c r="BN100" i="51" s="1"/>
  <c r="BM103" i="51"/>
  <c r="BM105" i="51" s="1"/>
  <c r="BM110" i="51" s="1"/>
  <c r="BM101" i="53"/>
  <c r="BN99" i="53" s="1"/>
  <c r="BN100" i="53" s="1"/>
  <c r="BM103" i="53"/>
  <c r="BM105" i="53" s="1"/>
  <c r="BM110" i="53" s="1"/>
  <c r="BJ101" i="52"/>
  <c r="BK99" i="52" s="1"/>
  <c r="BK100" i="52" s="1"/>
  <c r="BJ103" i="52"/>
  <c r="BJ105" i="52" s="1"/>
  <c r="BJ110" i="52" s="1"/>
  <c r="BP137" i="50"/>
  <c r="BP139" i="50" s="1"/>
  <c r="BP141" i="50" s="1"/>
  <c r="BP154" i="50" s="1"/>
  <c r="BU121" i="50"/>
  <c r="BU123" i="50" s="1"/>
  <c r="BU125" i="50" s="1"/>
  <c r="BU152" i="50" s="1"/>
  <c r="AK41" i="51"/>
  <c r="AM41" i="49"/>
  <c r="AK41" i="52"/>
  <c r="BX68" i="50"/>
  <c r="BX70" i="50" s="1"/>
  <c r="BX72" i="50" s="1"/>
  <c r="BX85" i="50" s="1"/>
  <c r="AL31" i="51"/>
  <c r="AN31" i="49"/>
  <c r="AL31" i="52"/>
  <c r="AJ36" i="53"/>
  <c r="AK30" i="53"/>
  <c r="AK31" i="53" s="1"/>
  <c r="AK34" i="53" s="1"/>
  <c r="BK288" i="56"/>
  <c r="AR32" i="50" l="1"/>
  <c r="AS30" i="50" s="1"/>
  <c r="AS31" i="50" s="1"/>
  <c r="BK101" i="52"/>
  <c r="BL99" i="52" s="1"/>
  <c r="BL100" i="52" s="1"/>
  <c r="BK103" i="52"/>
  <c r="BK105" i="52" s="1"/>
  <c r="BK110" i="52" s="1"/>
  <c r="BN101" i="53"/>
  <c r="BO99" i="53" s="1"/>
  <c r="BO100" i="53" s="1"/>
  <c r="BN103" i="53"/>
  <c r="BN105" i="53" s="1"/>
  <c r="BN110" i="53" s="1"/>
  <c r="BM101" i="49"/>
  <c r="BN99" i="49" s="1"/>
  <c r="BN100" i="49" s="1"/>
  <c r="BM103" i="49"/>
  <c r="BM105" i="49" s="1"/>
  <c r="BM110" i="49" s="1"/>
  <c r="BN110" i="50"/>
  <c r="BN101" i="51"/>
  <c r="BO99" i="51" s="1"/>
  <c r="BO100" i="51" s="1"/>
  <c r="BN103" i="51"/>
  <c r="BN105" i="51" s="1"/>
  <c r="BN110" i="51" s="1"/>
  <c r="BO101" i="50"/>
  <c r="BP99" i="50" s="1"/>
  <c r="BP100" i="50" s="1"/>
  <c r="BO103" i="50"/>
  <c r="BO105" i="50" s="1"/>
  <c r="AR41" i="50"/>
  <c r="BV121" i="50"/>
  <c r="BV123" i="50" s="1"/>
  <c r="BV125" i="50" s="1"/>
  <c r="BV152" i="50" s="1"/>
  <c r="AN32" i="49"/>
  <c r="AO30" i="49" s="1"/>
  <c r="AN34" i="49"/>
  <c r="AN36" i="49" s="1"/>
  <c r="BQ137" i="50"/>
  <c r="BQ139" i="50" s="1"/>
  <c r="BQ141" i="50" s="1"/>
  <c r="BQ154" i="50" s="1"/>
  <c r="AL32" i="52"/>
  <c r="AL34" i="52"/>
  <c r="AL36" i="52" s="1"/>
  <c r="AL32" i="51"/>
  <c r="AM30" i="51" s="1"/>
  <c r="AL34" i="51"/>
  <c r="AL36" i="51" s="1"/>
  <c r="AJ41" i="53"/>
  <c r="BY68" i="50"/>
  <c r="BY70" i="50" s="1"/>
  <c r="BY72" i="50" s="1"/>
  <c r="BY85" i="50" s="1"/>
  <c r="AM30" i="52"/>
  <c r="AK32" i="53"/>
  <c r="BL288" i="56"/>
  <c r="AS34" i="50" l="1"/>
  <c r="AS36" i="50" s="1"/>
  <c r="AS32" i="50"/>
  <c r="AT30" i="50" s="1"/>
  <c r="BN101" i="49"/>
  <c r="BO99" i="49" s="1"/>
  <c r="BO100" i="49" s="1"/>
  <c r="BN103" i="49"/>
  <c r="BN105" i="49" s="1"/>
  <c r="BN110" i="49" s="1"/>
  <c r="BO110" i="50"/>
  <c r="BP101" i="50"/>
  <c r="BQ99" i="50" s="1"/>
  <c r="BQ100" i="50" s="1"/>
  <c r="BP103" i="50"/>
  <c r="BP105" i="50" s="1"/>
  <c r="BO101" i="53"/>
  <c r="BP99" i="53" s="1"/>
  <c r="BP100" i="53" s="1"/>
  <c r="BO103" i="53"/>
  <c r="BO105" i="53" s="1"/>
  <c r="BO110" i="53" s="1"/>
  <c r="BO101" i="51"/>
  <c r="BP99" i="51" s="1"/>
  <c r="BP100" i="51" s="1"/>
  <c r="BO103" i="51"/>
  <c r="BO105" i="51" s="1"/>
  <c r="BO110" i="51" s="1"/>
  <c r="BL101" i="52"/>
  <c r="BM99" i="52" s="1"/>
  <c r="BM100" i="52" s="1"/>
  <c r="BL103" i="52"/>
  <c r="BL105" i="52" s="1"/>
  <c r="BL110" i="52" s="1"/>
  <c r="BW121" i="50"/>
  <c r="BW123" i="50" s="1"/>
  <c r="BW125" i="50" s="1"/>
  <c r="BW152" i="50" s="1"/>
  <c r="BR137" i="50"/>
  <c r="BR139" i="50" s="1"/>
  <c r="BR141" i="50" s="1"/>
  <c r="BR154" i="50" s="1"/>
  <c r="AL41" i="51"/>
  <c r="AN41" i="49"/>
  <c r="AL41" i="52"/>
  <c r="BZ68" i="50"/>
  <c r="BZ70" i="50" s="1"/>
  <c r="BZ72" i="50" s="1"/>
  <c r="BZ85" i="50" s="1"/>
  <c r="AM31" i="51"/>
  <c r="AO31" i="49"/>
  <c r="AM31" i="52"/>
  <c r="AK36" i="53"/>
  <c r="AL30" i="53"/>
  <c r="AL31" i="53" s="1"/>
  <c r="AL34" i="53" s="1"/>
  <c r="BM288" i="56"/>
  <c r="BQ101" i="50" l="1"/>
  <c r="BR99" i="50" s="1"/>
  <c r="BR100" i="50" s="1"/>
  <c r="BQ103" i="50"/>
  <c r="BQ105" i="50" s="1"/>
  <c r="BP110" i="50"/>
  <c r="BM101" i="52"/>
  <c r="BN99" i="52" s="1"/>
  <c r="BN100" i="52" s="1"/>
  <c r="BM103" i="52"/>
  <c r="BM105" i="52" s="1"/>
  <c r="BM110" i="52" s="1"/>
  <c r="BP101" i="51"/>
  <c r="BQ99" i="51" s="1"/>
  <c r="BQ100" i="51" s="1"/>
  <c r="BP103" i="51"/>
  <c r="BP105" i="51" s="1"/>
  <c r="BP110" i="51" s="1"/>
  <c r="BO101" i="49"/>
  <c r="BP99" i="49" s="1"/>
  <c r="BP100" i="49" s="1"/>
  <c r="BO103" i="49"/>
  <c r="BO105" i="49" s="1"/>
  <c r="BO110" i="49" s="1"/>
  <c r="AT31" i="50"/>
  <c r="AT34" i="50" s="1"/>
  <c r="AT36" i="50" s="1"/>
  <c r="BP101" i="53"/>
  <c r="BQ99" i="53" s="1"/>
  <c r="BQ100" i="53" s="1"/>
  <c r="BP103" i="53"/>
  <c r="BP105" i="53" s="1"/>
  <c r="BP110" i="53" s="1"/>
  <c r="AS41" i="50"/>
  <c r="BS137" i="50"/>
  <c r="BS139" i="50" s="1"/>
  <c r="BS141" i="50" s="1"/>
  <c r="BS154" i="50" s="1"/>
  <c r="AO32" i="49"/>
  <c r="AP30" i="49" s="1"/>
  <c r="AO34" i="49"/>
  <c r="AO36" i="49" s="1"/>
  <c r="AM32" i="52"/>
  <c r="AN30" i="52" s="1"/>
  <c r="AM34" i="52"/>
  <c r="AM36" i="52" s="1"/>
  <c r="BX121" i="50"/>
  <c r="BX123" i="50" s="1"/>
  <c r="BX125" i="50" s="1"/>
  <c r="BX152" i="50" s="1"/>
  <c r="AM32" i="51"/>
  <c r="AN30" i="51" s="1"/>
  <c r="AM34" i="51"/>
  <c r="AM36" i="51" s="1"/>
  <c r="AK41" i="53"/>
  <c r="CA68" i="50"/>
  <c r="CA70" i="50" s="1"/>
  <c r="CA72" i="50" s="1"/>
  <c r="CA85" i="50" s="1"/>
  <c r="AL32" i="53"/>
  <c r="BN288" i="56"/>
  <c r="BQ101" i="51" l="1"/>
  <c r="BR99" i="51" s="1"/>
  <c r="BR100" i="51" s="1"/>
  <c r="BQ103" i="51"/>
  <c r="BQ105" i="51" s="1"/>
  <c r="BQ110" i="51" s="1"/>
  <c r="BQ101" i="53"/>
  <c r="BR99" i="53" s="1"/>
  <c r="BR100" i="53" s="1"/>
  <c r="BQ103" i="53"/>
  <c r="BQ105" i="53" s="1"/>
  <c r="BQ110" i="53" s="1"/>
  <c r="BN101" i="52"/>
  <c r="BO99" i="52" s="1"/>
  <c r="BO100" i="52" s="1"/>
  <c r="BN103" i="52"/>
  <c r="BN105" i="52" s="1"/>
  <c r="BN110" i="52" s="1"/>
  <c r="AT32" i="50"/>
  <c r="AU30" i="50" s="1"/>
  <c r="AT41" i="50"/>
  <c r="BQ110" i="50"/>
  <c r="BP101" i="49"/>
  <c r="BQ99" i="49" s="1"/>
  <c r="BQ100" i="49" s="1"/>
  <c r="BP103" i="49"/>
  <c r="BP105" i="49" s="1"/>
  <c r="BP110" i="49" s="1"/>
  <c r="BR101" i="50"/>
  <c r="BS99" i="50" s="1"/>
  <c r="BS100" i="50" s="1"/>
  <c r="BR103" i="50"/>
  <c r="BR105" i="50" s="1"/>
  <c r="BY121" i="50"/>
  <c r="BY123" i="50" s="1"/>
  <c r="BY125" i="50" s="1"/>
  <c r="BY152" i="50" s="1"/>
  <c r="BT137" i="50"/>
  <c r="BT139" i="50" s="1"/>
  <c r="BT141" i="50" s="1"/>
  <c r="BT154" i="50" s="1"/>
  <c r="AM41" i="51"/>
  <c r="AO41" i="49"/>
  <c r="AM41" i="52"/>
  <c r="CB68" i="50"/>
  <c r="CB70" i="50" s="1"/>
  <c r="CB72" i="50" s="1"/>
  <c r="CB85" i="50" s="1"/>
  <c r="AN31" i="51"/>
  <c r="AP31" i="49"/>
  <c r="AN31" i="52"/>
  <c r="AN34" i="52" s="1"/>
  <c r="AL36" i="53"/>
  <c r="AM30" i="53"/>
  <c r="AM31" i="53" s="1"/>
  <c r="AM34" i="53" s="1"/>
  <c r="BO288" i="56"/>
  <c r="BR110" i="50" l="1"/>
  <c r="AU31" i="50"/>
  <c r="AU34" i="50" s="1"/>
  <c r="BS101" i="50"/>
  <c r="BT99" i="50" s="1"/>
  <c r="BT100" i="50" s="1"/>
  <c r="BS103" i="50"/>
  <c r="BS105" i="50" s="1"/>
  <c r="BO101" i="52"/>
  <c r="BP99" i="52" s="1"/>
  <c r="BP100" i="52" s="1"/>
  <c r="BO103" i="52"/>
  <c r="BO105" i="52" s="1"/>
  <c r="BO110" i="52" s="1"/>
  <c r="BQ101" i="49"/>
  <c r="BR99" i="49" s="1"/>
  <c r="BR100" i="49" s="1"/>
  <c r="BQ103" i="49"/>
  <c r="BQ105" i="49" s="1"/>
  <c r="BQ110" i="49" s="1"/>
  <c r="BR101" i="53"/>
  <c r="BS99" i="53" s="1"/>
  <c r="BS100" i="53" s="1"/>
  <c r="BR103" i="53"/>
  <c r="BR105" i="53" s="1"/>
  <c r="BR110" i="53" s="1"/>
  <c r="BR101" i="51"/>
  <c r="BS99" i="51" s="1"/>
  <c r="BS100" i="51" s="1"/>
  <c r="BR103" i="51"/>
  <c r="BR105" i="51" s="1"/>
  <c r="BR110" i="51" s="1"/>
  <c r="BZ121" i="50"/>
  <c r="BZ123" i="50" s="1"/>
  <c r="BZ125" i="50" s="1"/>
  <c r="BZ152" i="50" s="1"/>
  <c r="AP32" i="49"/>
  <c r="AQ30" i="49" s="1"/>
  <c r="AP34" i="49"/>
  <c r="AP36" i="49" s="1"/>
  <c r="BU137" i="50"/>
  <c r="BU139" i="50" s="1"/>
  <c r="BU141" i="50" s="1"/>
  <c r="BU154" i="50" s="1"/>
  <c r="AN32" i="51"/>
  <c r="AO30" i="51" s="1"/>
  <c r="AN34" i="51"/>
  <c r="AN36" i="51" s="1"/>
  <c r="AL41" i="53"/>
  <c r="CC68" i="50"/>
  <c r="CC70" i="50" s="1"/>
  <c r="CC72" i="50" s="1"/>
  <c r="CC85" i="50" s="1"/>
  <c r="AN32" i="52"/>
  <c r="AN36" i="52" s="1"/>
  <c r="AM32" i="53"/>
  <c r="BP288" i="56"/>
  <c r="AU32" i="50" l="1"/>
  <c r="AV30" i="50" s="1"/>
  <c r="BP101" i="52"/>
  <c r="BQ99" i="52" s="1"/>
  <c r="BQ100" i="52" s="1"/>
  <c r="BP103" i="52"/>
  <c r="BP105" i="52" s="1"/>
  <c r="BP110" i="52" s="1"/>
  <c r="BS110" i="50"/>
  <c r="BS101" i="51"/>
  <c r="BT99" i="51" s="1"/>
  <c r="BT100" i="51" s="1"/>
  <c r="BS103" i="51"/>
  <c r="BS105" i="51" s="1"/>
  <c r="BS110" i="51" s="1"/>
  <c r="BT101" i="50"/>
  <c r="BU99" i="50" s="1"/>
  <c r="BU100" i="50" s="1"/>
  <c r="BT103" i="50"/>
  <c r="BT105" i="50" s="1"/>
  <c r="AU36" i="50"/>
  <c r="BS101" i="53"/>
  <c r="BT99" i="53" s="1"/>
  <c r="BT100" i="53" s="1"/>
  <c r="BS103" i="53"/>
  <c r="BS105" i="53" s="1"/>
  <c r="BS110" i="53" s="1"/>
  <c r="BR101" i="49"/>
  <c r="BS99" i="49" s="1"/>
  <c r="BS100" i="49" s="1"/>
  <c r="BR103" i="49"/>
  <c r="BR105" i="49" s="1"/>
  <c r="BR110" i="49" s="1"/>
  <c r="AO30" i="52"/>
  <c r="AO31" i="52" s="1"/>
  <c r="CA121" i="50"/>
  <c r="CA123" i="50" s="1"/>
  <c r="CA125" i="50" s="1"/>
  <c r="CA152" i="50" s="1"/>
  <c r="BV137" i="50"/>
  <c r="BV139" i="50" s="1"/>
  <c r="BV141" i="50" s="1"/>
  <c r="BV154" i="50" s="1"/>
  <c r="AP41" i="49"/>
  <c r="AN41" i="51"/>
  <c r="AN41" i="52"/>
  <c r="CD68" i="50"/>
  <c r="CD70" i="50" s="1"/>
  <c r="CD72" i="50" s="1"/>
  <c r="CD85" i="50" s="1"/>
  <c r="AO31" i="51"/>
  <c r="AQ31" i="49"/>
  <c r="AM36" i="53"/>
  <c r="AN30" i="53"/>
  <c r="AN31" i="53" s="1"/>
  <c r="AN34" i="53" s="1"/>
  <c r="BQ288" i="56"/>
  <c r="BU101" i="50" l="1"/>
  <c r="BV99" i="50" s="1"/>
  <c r="BV100" i="50" s="1"/>
  <c r="BU103" i="50"/>
  <c r="BU105" i="50" s="1"/>
  <c r="BS101" i="49"/>
  <c r="BT99" i="49" s="1"/>
  <c r="BT100" i="49" s="1"/>
  <c r="BS103" i="49"/>
  <c r="BS105" i="49" s="1"/>
  <c r="BS110" i="49" s="1"/>
  <c r="BT101" i="51"/>
  <c r="BU99" i="51" s="1"/>
  <c r="BU100" i="51" s="1"/>
  <c r="BT103" i="51"/>
  <c r="BT105" i="51" s="1"/>
  <c r="BT110" i="51" s="1"/>
  <c r="BT101" i="53"/>
  <c r="BU99" i="53" s="1"/>
  <c r="BU100" i="53" s="1"/>
  <c r="BT103" i="53"/>
  <c r="BT105" i="53" s="1"/>
  <c r="BT110" i="53" s="1"/>
  <c r="AV31" i="50"/>
  <c r="AV34" i="50" s="1"/>
  <c r="AV36" i="50" s="1"/>
  <c r="BT110" i="50"/>
  <c r="AU41" i="50"/>
  <c r="BQ101" i="52"/>
  <c r="BR99" i="52" s="1"/>
  <c r="BR100" i="52" s="1"/>
  <c r="BQ103" i="52"/>
  <c r="BQ105" i="52" s="1"/>
  <c r="BQ110" i="52" s="1"/>
  <c r="AQ32" i="49"/>
  <c r="AR30" i="49" s="1"/>
  <c r="AQ34" i="49"/>
  <c r="AQ36" i="49" s="1"/>
  <c r="BW137" i="50"/>
  <c r="BW139" i="50" s="1"/>
  <c r="BW141" i="50" s="1"/>
  <c r="BW154" i="50" s="1"/>
  <c r="CB121" i="50"/>
  <c r="CB123" i="50" s="1"/>
  <c r="CB125" i="50" s="1"/>
  <c r="CB152" i="50" s="1"/>
  <c r="AO32" i="52"/>
  <c r="AP30" i="52" s="1"/>
  <c r="AO34" i="52"/>
  <c r="AO36" i="52" s="1"/>
  <c r="AO32" i="51"/>
  <c r="AP30" i="51" s="1"/>
  <c r="AO34" i="51"/>
  <c r="AO36" i="51" s="1"/>
  <c r="AM41" i="53"/>
  <c r="CE68" i="50"/>
  <c r="CE70" i="50" s="1"/>
  <c r="CE72" i="50" s="1"/>
  <c r="CE85" i="50" s="1"/>
  <c r="AN32" i="53"/>
  <c r="BR288" i="56"/>
  <c r="AV32" i="50" l="1"/>
  <c r="AW30" i="50" s="1"/>
  <c r="AW31" i="50" s="1"/>
  <c r="AW34" i="50" s="1"/>
  <c r="AW36" i="50" s="1"/>
  <c r="BR101" i="52"/>
  <c r="BS99" i="52" s="1"/>
  <c r="BS100" i="52" s="1"/>
  <c r="BR103" i="52"/>
  <c r="BR105" i="52" s="1"/>
  <c r="BR110" i="52" s="1"/>
  <c r="BU101" i="53"/>
  <c r="BV99" i="53" s="1"/>
  <c r="BV100" i="53" s="1"/>
  <c r="BU103" i="53"/>
  <c r="BU105" i="53" s="1"/>
  <c r="BU110" i="53" s="1"/>
  <c r="BU101" i="51"/>
  <c r="BV99" i="51" s="1"/>
  <c r="BV100" i="51" s="1"/>
  <c r="BU103" i="51"/>
  <c r="BU105" i="51" s="1"/>
  <c r="BU110" i="51" s="1"/>
  <c r="BT101" i="49"/>
  <c r="BU99" i="49" s="1"/>
  <c r="BU100" i="49" s="1"/>
  <c r="BT103" i="49"/>
  <c r="BT105" i="49" s="1"/>
  <c r="BT110" i="49" s="1"/>
  <c r="AV41" i="50"/>
  <c r="BU110" i="50"/>
  <c r="BV101" i="50"/>
  <c r="BW99" i="50" s="1"/>
  <c r="BW100" i="50" s="1"/>
  <c r="BV103" i="50"/>
  <c r="BV105" i="50" s="1"/>
  <c r="BX137" i="50"/>
  <c r="BX139" i="50" s="1"/>
  <c r="BX141" i="50" s="1"/>
  <c r="BX154" i="50" s="1"/>
  <c r="CC121" i="50"/>
  <c r="CC123" i="50" s="1"/>
  <c r="CC125" i="50" s="1"/>
  <c r="CC152" i="50" s="1"/>
  <c r="AO41" i="51"/>
  <c r="AQ41" i="49"/>
  <c r="AO41" i="52"/>
  <c r="CF68" i="50"/>
  <c r="CF70" i="50" s="1"/>
  <c r="CF72" i="50" s="1"/>
  <c r="CF85" i="50" s="1"/>
  <c r="AP31" i="51"/>
  <c r="AR31" i="49"/>
  <c r="AP31" i="52"/>
  <c r="AN36" i="53"/>
  <c r="AO30" i="53"/>
  <c r="AO31" i="53" s="1"/>
  <c r="AO34" i="53" s="1"/>
  <c r="BS288" i="56"/>
  <c r="BW101" i="50" l="1"/>
  <c r="BX99" i="50" s="1"/>
  <c r="BX100" i="50" s="1"/>
  <c r="BW103" i="50"/>
  <c r="BW105" i="50" s="1"/>
  <c r="BU101" i="49"/>
  <c r="BV99" i="49" s="1"/>
  <c r="BV100" i="49" s="1"/>
  <c r="BU103" i="49"/>
  <c r="BU105" i="49" s="1"/>
  <c r="BU110" i="49" s="1"/>
  <c r="AW32" i="50"/>
  <c r="AX30" i="50" s="1"/>
  <c r="AW41" i="50"/>
  <c r="BV101" i="51"/>
  <c r="BW99" i="51" s="1"/>
  <c r="BW100" i="51" s="1"/>
  <c r="BV103" i="51"/>
  <c r="BV105" i="51" s="1"/>
  <c r="BV110" i="51" s="1"/>
  <c r="BV101" i="53"/>
  <c r="BW99" i="53" s="1"/>
  <c r="BW100" i="53" s="1"/>
  <c r="BV103" i="53"/>
  <c r="BV105" i="53" s="1"/>
  <c r="BV110" i="53" s="1"/>
  <c r="BV110" i="50"/>
  <c r="BS101" i="52"/>
  <c r="BT99" i="52" s="1"/>
  <c r="BT100" i="52" s="1"/>
  <c r="BS103" i="52"/>
  <c r="BS105" i="52" s="1"/>
  <c r="BS110" i="52" s="1"/>
  <c r="AR32" i="49"/>
  <c r="AS30" i="49" s="1"/>
  <c r="AR34" i="49"/>
  <c r="AR36" i="49" s="1"/>
  <c r="CD121" i="50"/>
  <c r="CD123" i="50" s="1"/>
  <c r="CD125" i="50" s="1"/>
  <c r="CD152" i="50" s="1"/>
  <c r="BY137" i="50"/>
  <c r="BY139" i="50" s="1"/>
  <c r="BY141" i="50" s="1"/>
  <c r="BY154" i="50" s="1"/>
  <c r="AP32" i="52"/>
  <c r="AQ30" i="52" s="1"/>
  <c r="AP34" i="52"/>
  <c r="AP36" i="52" s="1"/>
  <c r="AP32" i="51"/>
  <c r="AQ30" i="51" s="1"/>
  <c r="AP34" i="51"/>
  <c r="AP36" i="51" s="1"/>
  <c r="AN41" i="53"/>
  <c r="CG68" i="50"/>
  <c r="CG70" i="50" s="1"/>
  <c r="CG72" i="50" s="1"/>
  <c r="CG85" i="50" s="1"/>
  <c r="AO32" i="53"/>
  <c r="BT288" i="56"/>
  <c r="BW101" i="51" l="1"/>
  <c r="BX99" i="51" s="1"/>
  <c r="BX100" i="51" s="1"/>
  <c r="BW103" i="51"/>
  <c r="BW105" i="51" s="1"/>
  <c r="BW110" i="51" s="1"/>
  <c r="BT101" i="52"/>
  <c r="BU99" i="52" s="1"/>
  <c r="BU100" i="52" s="1"/>
  <c r="BT103" i="52"/>
  <c r="BT105" i="52" s="1"/>
  <c r="BT110" i="52" s="1"/>
  <c r="AX31" i="50"/>
  <c r="AX34" i="50" s="1"/>
  <c r="BV101" i="49"/>
  <c r="BW99" i="49" s="1"/>
  <c r="BW100" i="49" s="1"/>
  <c r="BV103" i="49"/>
  <c r="BV105" i="49" s="1"/>
  <c r="BV110" i="49" s="1"/>
  <c r="BW101" i="53"/>
  <c r="BX99" i="53" s="1"/>
  <c r="BX100" i="53" s="1"/>
  <c r="BW103" i="53"/>
  <c r="BW105" i="53" s="1"/>
  <c r="BW110" i="53" s="1"/>
  <c r="BW110" i="50"/>
  <c r="BX101" i="50"/>
  <c r="BY99" i="50" s="1"/>
  <c r="BY100" i="50" s="1"/>
  <c r="BX103" i="50"/>
  <c r="BX105" i="50" s="1"/>
  <c r="BZ137" i="50"/>
  <c r="BZ139" i="50" s="1"/>
  <c r="BZ141" i="50" s="1"/>
  <c r="BZ154" i="50" s="1"/>
  <c r="CE121" i="50"/>
  <c r="CE123" i="50" s="1"/>
  <c r="CE125" i="50" s="1"/>
  <c r="CE152" i="50" s="1"/>
  <c r="AP41" i="51"/>
  <c r="AR41" i="49"/>
  <c r="AP41" i="52"/>
  <c r="CH68" i="50"/>
  <c r="CH70" i="50" s="1"/>
  <c r="CH72" i="50" s="1"/>
  <c r="CH85" i="50" s="1"/>
  <c r="AQ31" i="51"/>
  <c r="AS31" i="49"/>
  <c r="AQ31" i="52"/>
  <c r="AO36" i="53"/>
  <c r="AP30" i="53"/>
  <c r="AP31" i="53" s="1"/>
  <c r="AP34" i="53" s="1"/>
  <c r="BU288" i="56"/>
  <c r="BW101" i="49" l="1"/>
  <c r="BX99" i="49" s="1"/>
  <c r="BX100" i="49" s="1"/>
  <c r="BW103" i="49"/>
  <c r="BW105" i="49" s="1"/>
  <c r="BW110" i="49" s="1"/>
  <c r="BX110" i="50"/>
  <c r="AX32" i="50"/>
  <c r="BY101" i="50"/>
  <c r="BZ99" i="50" s="1"/>
  <c r="BZ100" i="50" s="1"/>
  <c r="BY103" i="50"/>
  <c r="BY105" i="50" s="1"/>
  <c r="BU101" i="52"/>
  <c r="BV99" i="52" s="1"/>
  <c r="BV100" i="52" s="1"/>
  <c r="BU103" i="52"/>
  <c r="BU105" i="52" s="1"/>
  <c r="BU110" i="52" s="1"/>
  <c r="BX101" i="53"/>
  <c r="BY99" i="53" s="1"/>
  <c r="BY100" i="53" s="1"/>
  <c r="BX103" i="53"/>
  <c r="BX105" i="53" s="1"/>
  <c r="BX110" i="53" s="1"/>
  <c r="BX101" i="51"/>
  <c r="BY99" i="51" s="1"/>
  <c r="BY100" i="51" s="1"/>
  <c r="BX103" i="51"/>
  <c r="BX105" i="51" s="1"/>
  <c r="BX110" i="51" s="1"/>
  <c r="AS32" i="49"/>
  <c r="AT30" i="49" s="1"/>
  <c r="AS34" i="49"/>
  <c r="AS36" i="49" s="1"/>
  <c r="CA137" i="50"/>
  <c r="CA139" i="50" s="1"/>
  <c r="CA141" i="50" s="1"/>
  <c r="CA154" i="50" s="1"/>
  <c r="AQ32" i="52"/>
  <c r="AR30" i="52" s="1"/>
  <c r="AQ34" i="52"/>
  <c r="AQ36" i="52" s="1"/>
  <c r="CF121" i="50"/>
  <c r="CF123" i="50" s="1"/>
  <c r="CF125" i="50" s="1"/>
  <c r="CF152" i="50" s="1"/>
  <c r="AQ32" i="51"/>
  <c r="AR30" i="51" s="1"/>
  <c r="AQ34" i="51"/>
  <c r="AQ36" i="51" s="1"/>
  <c r="AO41" i="53"/>
  <c r="CI68" i="50"/>
  <c r="CI70" i="50" s="1"/>
  <c r="CI72" i="50" s="1"/>
  <c r="CI85" i="50" s="1"/>
  <c r="AP32" i="53"/>
  <c r="BV288" i="56"/>
  <c r="BY110" i="50" l="1"/>
  <c r="BZ101" i="50"/>
  <c r="CA99" i="50" s="1"/>
  <c r="CA100" i="50" s="1"/>
  <c r="BZ103" i="50"/>
  <c r="BZ105" i="50" s="1"/>
  <c r="BV101" i="52"/>
  <c r="BW99" i="52" s="1"/>
  <c r="BW100" i="52" s="1"/>
  <c r="BV103" i="52"/>
  <c r="BV105" i="52" s="1"/>
  <c r="BV110" i="52" s="1"/>
  <c r="AX36" i="50"/>
  <c r="AY30" i="50"/>
  <c r="BY101" i="51"/>
  <c r="BZ99" i="51" s="1"/>
  <c r="BZ100" i="51" s="1"/>
  <c r="BY103" i="51"/>
  <c r="BY105" i="51" s="1"/>
  <c r="BY110" i="51" s="1"/>
  <c r="BY101" i="53"/>
  <c r="BZ99" i="53" s="1"/>
  <c r="BZ100" i="53" s="1"/>
  <c r="BY103" i="53"/>
  <c r="BY105" i="53" s="1"/>
  <c r="BY110" i="53" s="1"/>
  <c r="BX101" i="49"/>
  <c r="BY99" i="49" s="1"/>
  <c r="BY100" i="49" s="1"/>
  <c r="BX103" i="49"/>
  <c r="BX105" i="49" s="1"/>
  <c r="BX110" i="49" s="1"/>
  <c r="CB137" i="50"/>
  <c r="CB139" i="50" s="1"/>
  <c r="CB141" i="50" s="1"/>
  <c r="CB154" i="50" s="1"/>
  <c r="CG121" i="50"/>
  <c r="CG123" i="50" s="1"/>
  <c r="CG125" i="50" s="1"/>
  <c r="CG152" i="50" s="1"/>
  <c r="AS41" i="49"/>
  <c r="AQ41" i="51"/>
  <c r="AQ41" i="52"/>
  <c r="CJ68" i="50"/>
  <c r="CJ70" i="50" s="1"/>
  <c r="CJ72" i="50" s="1"/>
  <c r="CJ85" i="50" s="1"/>
  <c r="AR31" i="51"/>
  <c r="AT31" i="49"/>
  <c r="AR31" i="52"/>
  <c r="AQ30" i="53"/>
  <c r="AQ31" i="53" s="1"/>
  <c r="AQ34" i="53" s="1"/>
  <c r="AP36" i="53"/>
  <c r="BW288" i="56"/>
  <c r="AY31" i="50" l="1"/>
  <c r="AY34" i="50" s="1"/>
  <c r="AX41" i="50"/>
  <c r="BY101" i="49"/>
  <c r="BZ99" i="49" s="1"/>
  <c r="BZ100" i="49" s="1"/>
  <c r="BY103" i="49"/>
  <c r="BY105" i="49" s="1"/>
  <c r="BY110" i="49" s="1"/>
  <c r="BW101" i="52"/>
  <c r="BX99" i="52" s="1"/>
  <c r="BX100" i="52" s="1"/>
  <c r="BW103" i="52"/>
  <c r="BW105" i="52" s="1"/>
  <c r="BW110" i="52" s="1"/>
  <c r="BZ110" i="50"/>
  <c r="BZ101" i="53"/>
  <c r="CA99" i="53" s="1"/>
  <c r="CA100" i="53" s="1"/>
  <c r="BZ103" i="53"/>
  <c r="BZ105" i="53" s="1"/>
  <c r="BZ110" i="53" s="1"/>
  <c r="CA101" i="50"/>
  <c r="CB99" i="50" s="1"/>
  <c r="CB100" i="50" s="1"/>
  <c r="CA103" i="50"/>
  <c r="CA105" i="50" s="1"/>
  <c r="BZ101" i="51"/>
  <c r="CA99" i="51" s="1"/>
  <c r="CA100" i="51" s="1"/>
  <c r="BZ103" i="51"/>
  <c r="BZ105" i="51" s="1"/>
  <c r="BZ110" i="51" s="1"/>
  <c r="CC137" i="50"/>
  <c r="CC139" i="50" s="1"/>
  <c r="CC141" i="50" s="1"/>
  <c r="CC154" i="50" s="1"/>
  <c r="CH121" i="50"/>
  <c r="CH123" i="50" s="1"/>
  <c r="CH125" i="50" s="1"/>
  <c r="CH152" i="50" s="1"/>
  <c r="AR32" i="52"/>
  <c r="AS30" i="52" s="1"/>
  <c r="AR34" i="52"/>
  <c r="AR36" i="52" s="1"/>
  <c r="AT32" i="49"/>
  <c r="AT34" i="49"/>
  <c r="AT36" i="49" s="1"/>
  <c r="AR32" i="51"/>
  <c r="AS30" i="51" s="1"/>
  <c r="AR34" i="51"/>
  <c r="AR36" i="51" s="1"/>
  <c r="AP41" i="53"/>
  <c r="CK68" i="50"/>
  <c r="CK70" i="50" s="1"/>
  <c r="CK72" i="50" s="1"/>
  <c r="CK85" i="50" s="1"/>
  <c r="AU30" i="49"/>
  <c r="AU31" i="49" s="1"/>
  <c r="AU34" i="49" s="1"/>
  <c r="AQ32" i="53"/>
  <c r="BX288" i="56"/>
  <c r="AY32" i="50" l="1"/>
  <c r="CA101" i="51"/>
  <c r="CB99" i="51" s="1"/>
  <c r="CB100" i="51" s="1"/>
  <c r="CA103" i="51"/>
  <c r="CA105" i="51" s="1"/>
  <c r="CA110" i="51" s="1"/>
  <c r="BX101" i="52"/>
  <c r="BY99" i="52" s="1"/>
  <c r="BY100" i="52" s="1"/>
  <c r="BX103" i="52"/>
  <c r="BX105" i="52" s="1"/>
  <c r="BX110" i="52" s="1"/>
  <c r="CA110" i="50"/>
  <c r="CB101" i="50"/>
  <c r="CC99" i="50" s="1"/>
  <c r="CC100" i="50" s="1"/>
  <c r="CB103" i="50"/>
  <c r="CB105" i="50" s="1"/>
  <c r="BZ101" i="49"/>
  <c r="CA99" i="49" s="1"/>
  <c r="CA100" i="49" s="1"/>
  <c r="BZ103" i="49"/>
  <c r="BZ105" i="49" s="1"/>
  <c r="BZ110" i="49" s="1"/>
  <c r="CA101" i="53"/>
  <c r="CB99" i="53" s="1"/>
  <c r="CB100" i="53" s="1"/>
  <c r="CA103" i="53"/>
  <c r="CA105" i="53" s="1"/>
  <c r="CA110" i="53" s="1"/>
  <c r="AY36" i="50"/>
  <c r="AZ30" i="50"/>
  <c r="AZ31" i="50" s="1"/>
  <c r="CI121" i="50"/>
  <c r="CI123" i="50" s="1"/>
  <c r="CI125" i="50" s="1"/>
  <c r="CI152" i="50" s="1"/>
  <c r="CD137" i="50"/>
  <c r="CD139" i="50" s="1"/>
  <c r="CD141" i="50" s="1"/>
  <c r="CD154" i="50" s="1"/>
  <c r="AT41" i="49"/>
  <c r="AR41" i="51"/>
  <c r="AR41" i="52"/>
  <c r="CL68" i="50"/>
  <c r="CL70" i="50" s="1"/>
  <c r="CL72" i="50" s="1"/>
  <c r="CL85" i="50" s="1"/>
  <c r="AU32" i="49"/>
  <c r="AV30" i="49" s="1"/>
  <c r="AS31" i="51"/>
  <c r="AS31" i="52"/>
  <c r="AU36" i="49"/>
  <c r="AR30" i="53"/>
  <c r="AR31" i="53" s="1"/>
  <c r="AR34" i="53" s="1"/>
  <c r="AQ36" i="53"/>
  <c r="BY288" i="56"/>
  <c r="CB110" i="50" l="1"/>
  <c r="CC101" i="50"/>
  <c r="CD99" i="50" s="1"/>
  <c r="CD100" i="50" s="1"/>
  <c r="CC103" i="50"/>
  <c r="CC105" i="50" s="1"/>
  <c r="AZ32" i="50"/>
  <c r="BA30" i="50" s="1"/>
  <c r="BA31" i="50" s="1"/>
  <c r="AZ34" i="50"/>
  <c r="AZ36" i="50" s="1"/>
  <c r="AY41" i="50"/>
  <c r="CB101" i="53"/>
  <c r="CC99" i="53" s="1"/>
  <c r="CC100" i="53" s="1"/>
  <c r="CB103" i="53"/>
  <c r="CB105" i="53" s="1"/>
  <c r="CB110" i="53" s="1"/>
  <c r="BY101" i="52"/>
  <c r="BZ99" i="52" s="1"/>
  <c r="BZ100" i="52" s="1"/>
  <c r="BY103" i="52"/>
  <c r="BY105" i="52" s="1"/>
  <c r="BY110" i="52" s="1"/>
  <c r="CA101" i="49"/>
  <c r="CB99" i="49" s="1"/>
  <c r="CB100" i="49" s="1"/>
  <c r="CA103" i="49"/>
  <c r="CA105" i="49" s="1"/>
  <c r="CA110" i="49" s="1"/>
  <c r="CB101" i="51"/>
  <c r="CC99" i="51" s="1"/>
  <c r="CC100" i="51" s="1"/>
  <c r="CB103" i="51"/>
  <c r="CB105" i="51" s="1"/>
  <c r="CB110" i="51" s="1"/>
  <c r="AS32" i="51"/>
  <c r="AT30" i="51" s="1"/>
  <c r="AS34" i="51"/>
  <c r="AS36" i="51" s="1"/>
  <c r="CE137" i="50"/>
  <c r="CE139" i="50" s="1"/>
  <c r="CE141" i="50" s="1"/>
  <c r="CE154" i="50" s="1"/>
  <c r="AS32" i="52"/>
  <c r="AT30" i="52" s="1"/>
  <c r="AS34" i="52"/>
  <c r="AS36" i="52" s="1"/>
  <c r="CJ121" i="50"/>
  <c r="CJ123" i="50" s="1"/>
  <c r="CJ125" i="50" s="1"/>
  <c r="CJ152" i="50" s="1"/>
  <c r="AQ41" i="53"/>
  <c r="AU41" i="49"/>
  <c r="CM68" i="50"/>
  <c r="CM70" i="50" s="1"/>
  <c r="CM72" i="50" s="1"/>
  <c r="CM85" i="50" s="1"/>
  <c r="AV31" i="49"/>
  <c r="AV34" i="49" s="1"/>
  <c r="AR32" i="53"/>
  <c r="BZ288" i="56"/>
  <c r="CC101" i="51" l="1"/>
  <c r="CD99" i="51" s="1"/>
  <c r="CD100" i="51" s="1"/>
  <c r="CC103" i="51"/>
  <c r="CC105" i="51" s="1"/>
  <c r="CC110" i="51" s="1"/>
  <c r="AZ41" i="50"/>
  <c r="CB101" i="49"/>
  <c r="CC99" i="49" s="1"/>
  <c r="CC100" i="49" s="1"/>
  <c r="CB103" i="49"/>
  <c r="CB105" i="49" s="1"/>
  <c r="CB110" i="49" s="1"/>
  <c r="BA32" i="50"/>
  <c r="BB30" i="50" s="1"/>
  <c r="BA34" i="50"/>
  <c r="BA36" i="50" s="1"/>
  <c r="CC110" i="50"/>
  <c r="BZ101" i="52"/>
  <c r="CA99" i="52" s="1"/>
  <c r="CA100" i="52" s="1"/>
  <c r="BZ103" i="52"/>
  <c r="BZ105" i="52" s="1"/>
  <c r="BZ110" i="52" s="1"/>
  <c r="CD101" i="50"/>
  <c r="CE99" i="50" s="1"/>
  <c r="CE100" i="50" s="1"/>
  <c r="CD103" i="50"/>
  <c r="CD105" i="50" s="1"/>
  <c r="CC101" i="53"/>
  <c r="CD99" i="53" s="1"/>
  <c r="CD100" i="53" s="1"/>
  <c r="CC103" i="53"/>
  <c r="CC105" i="53" s="1"/>
  <c r="CC110" i="53" s="1"/>
  <c r="CK121" i="50"/>
  <c r="CK123" i="50" s="1"/>
  <c r="CK125" i="50" s="1"/>
  <c r="CK152" i="50" s="1"/>
  <c r="CF137" i="50"/>
  <c r="CF139" i="50" s="1"/>
  <c r="CF141" i="50" s="1"/>
  <c r="CF154" i="50" s="1"/>
  <c r="AS41" i="51"/>
  <c r="AS41" i="52"/>
  <c r="CN68" i="50"/>
  <c r="CN70" i="50" s="1"/>
  <c r="CN72" i="50" s="1"/>
  <c r="CN85" i="50" s="1"/>
  <c r="AT31" i="51"/>
  <c r="AV32" i="49"/>
  <c r="AW30" i="49" s="1"/>
  <c r="AT31" i="52"/>
  <c r="AR36" i="53"/>
  <c r="AS30" i="53"/>
  <c r="AS31" i="53" s="1"/>
  <c r="AS34" i="53" s="1"/>
  <c r="CA288" i="56"/>
  <c r="CD101" i="53" l="1"/>
  <c r="CE99" i="53" s="1"/>
  <c r="CE100" i="53" s="1"/>
  <c r="CD103" i="53"/>
  <c r="CD105" i="53" s="1"/>
  <c r="CD110" i="53" s="1"/>
  <c r="BB31" i="50"/>
  <c r="BB34" i="50" s="1"/>
  <c r="BB36" i="50" s="1"/>
  <c r="CD110" i="50"/>
  <c r="CE101" i="50"/>
  <c r="CF99" i="50" s="1"/>
  <c r="CF100" i="50" s="1"/>
  <c r="CE103" i="50"/>
  <c r="CE105" i="50" s="1"/>
  <c r="CC101" i="49"/>
  <c r="CD99" i="49" s="1"/>
  <c r="CD100" i="49" s="1"/>
  <c r="CC103" i="49"/>
  <c r="CC105" i="49" s="1"/>
  <c r="CC110" i="49" s="1"/>
  <c r="CA101" i="52"/>
  <c r="CB99" i="52" s="1"/>
  <c r="CB100" i="52" s="1"/>
  <c r="CA103" i="52"/>
  <c r="CA105" i="52" s="1"/>
  <c r="CA110" i="52" s="1"/>
  <c r="BA41" i="50"/>
  <c r="CD101" i="51"/>
  <c r="CE99" i="51" s="1"/>
  <c r="CE100" i="51" s="1"/>
  <c r="CD103" i="51"/>
  <c r="CD105" i="51" s="1"/>
  <c r="CD110" i="51" s="1"/>
  <c r="CG137" i="50"/>
  <c r="CG139" i="50" s="1"/>
  <c r="CG141" i="50" s="1"/>
  <c r="CG154" i="50" s="1"/>
  <c r="AT32" i="51"/>
  <c r="AU30" i="51" s="1"/>
  <c r="AT34" i="51"/>
  <c r="AT36" i="51" s="1"/>
  <c r="CL121" i="50"/>
  <c r="CL123" i="50" s="1"/>
  <c r="CL125" i="50" s="1"/>
  <c r="CL152" i="50" s="1"/>
  <c r="AT32" i="52"/>
  <c r="AU30" i="52" s="1"/>
  <c r="AT34" i="52"/>
  <c r="AT36" i="52" s="1"/>
  <c r="AR41" i="53"/>
  <c r="AV36" i="49"/>
  <c r="CO68" i="50"/>
  <c r="CO70" i="50" s="1"/>
  <c r="CO72" i="50" s="1"/>
  <c r="CO85" i="50" s="1"/>
  <c r="AW31" i="49"/>
  <c r="AW34" i="49" s="1"/>
  <c r="AS32" i="53"/>
  <c r="CB288" i="56"/>
  <c r="BB32" i="50" l="1"/>
  <c r="BC30" i="50" s="1"/>
  <c r="BC31" i="50" s="1"/>
  <c r="CE101" i="51"/>
  <c r="CF99" i="51" s="1"/>
  <c r="CF100" i="51" s="1"/>
  <c r="CE103" i="51"/>
  <c r="CE105" i="51" s="1"/>
  <c r="CE110" i="51" s="1"/>
  <c r="CF101" i="50"/>
  <c r="CG99" i="50" s="1"/>
  <c r="CG100" i="50" s="1"/>
  <c r="CF103" i="50"/>
  <c r="CF105" i="50" s="1"/>
  <c r="CB101" i="52"/>
  <c r="CC99" i="52" s="1"/>
  <c r="CC100" i="52" s="1"/>
  <c r="CB103" i="52"/>
  <c r="CB105" i="52" s="1"/>
  <c r="CB110" i="52" s="1"/>
  <c r="BB41" i="50"/>
  <c r="CE110" i="50"/>
  <c r="CD101" i="49"/>
  <c r="CE99" i="49" s="1"/>
  <c r="CE100" i="49" s="1"/>
  <c r="CD103" i="49"/>
  <c r="CD105" i="49" s="1"/>
  <c r="CD110" i="49" s="1"/>
  <c r="CE101" i="53"/>
  <c r="CF99" i="53" s="1"/>
  <c r="CF100" i="53" s="1"/>
  <c r="CE103" i="53"/>
  <c r="CE105" i="53" s="1"/>
  <c r="CE110" i="53" s="1"/>
  <c r="CM121" i="50"/>
  <c r="CM123" i="50" s="1"/>
  <c r="CM125" i="50" s="1"/>
  <c r="CM152" i="50" s="1"/>
  <c r="CH137" i="50"/>
  <c r="CH139" i="50" s="1"/>
  <c r="CH141" i="50" s="1"/>
  <c r="CH154" i="50" s="1"/>
  <c r="AT41" i="52"/>
  <c r="AV41" i="49"/>
  <c r="AT41" i="51"/>
  <c r="CP68" i="50"/>
  <c r="CP70" i="50" s="1"/>
  <c r="CP72" i="50" s="1"/>
  <c r="CP85" i="50" s="1"/>
  <c r="AU31" i="51"/>
  <c r="AW32" i="49"/>
  <c r="AU31" i="52"/>
  <c r="AS36" i="53"/>
  <c r="AT30" i="53"/>
  <c r="AT31" i="53" s="1"/>
  <c r="AT34" i="53" s="1"/>
  <c r="CC288" i="56"/>
  <c r="BC34" i="50" l="1"/>
  <c r="BC36" i="50" s="1"/>
  <c r="BC41" i="50" s="1"/>
  <c r="BC32" i="50"/>
  <c r="BD30" i="50" s="1"/>
  <c r="BD31" i="50" s="1"/>
  <c r="BD34" i="50" s="1"/>
  <c r="BD36" i="50" s="1"/>
  <c r="CF101" i="53"/>
  <c r="CG99" i="53" s="1"/>
  <c r="CG100" i="53" s="1"/>
  <c r="CF103" i="53"/>
  <c r="CF105" i="53" s="1"/>
  <c r="CF110" i="53" s="1"/>
  <c r="CC101" i="52"/>
  <c r="CD99" i="52" s="1"/>
  <c r="CD100" i="52" s="1"/>
  <c r="CC103" i="52"/>
  <c r="CC105" i="52" s="1"/>
  <c r="CC110" i="52" s="1"/>
  <c r="CE101" i="49"/>
  <c r="CF99" i="49" s="1"/>
  <c r="CF100" i="49" s="1"/>
  <c r="CE103" i="49"/>
  <c r="CE105" i="49" s="1"/>
  <c r="CE110" i="49" s="1"/>
  <c r="CF110" i="50"/>
  <c r="CG101" i="50"/>
  <c r="CH99" i="50" s="1"/>
  <c r="CH100" i="50" s="1"/>
  <c r="CG103" i="50"/>
  <c r="CG105" i="50" s="1"/>
  <c r="CF101" i="51"/>
  <c r="CG99" i="51" s="1"/>
  <c r="CG100" i="51" s="1"/>
  <c r="CF103" i="51"/>
  <c r="CF105" i="51" s="1"/>
  <c r="CF110" i="51" s="1"/>
  <c r="CI137" i="50"/>
  <c r="CI139" i="50" s="1"/>
  <c r="CI141" i="50" s="1"/>
  <c r="CI154" i="50" s="1"/>
  <c r="AU32" i="52"/>
  <c r="AV30" i="52" s="1"/>
  <c r="AU34" i="52"/>
  <c r="AU36" i="52" s="1"/>
  <c r="CN121" i="50"/>
  <c r="CN123" i="50" s="1"/>
  <c r="CN125" i="50" s="1"/>
  <c r="CN152" i="50" s="1"/>
  <c r="AU32" i="51"/>
  <c r="AV30" i="51" s="1"/>
  <c r="AU34" i="51"/>
  <c r="AU36" i="51" s="1"/>
  <c r="AS41" i="53"/>
  <c r="CQ68" i="50"/>
  <c r="CQ70" i="50" s="1"/>
  <c r="CQ72" i="50" s="1"/>
  <c r="CQ85" i="50" s="1"/>
  <c r="AX30" i="49"/>
  <c r="AW36" i="49"/>
  <c r="AT32" i="53"/>
  <c r="CD288" i="56"/>
  <c r="BD32" i="50" l="1"/>
  <c r="BE30" i="50" s="1"/>
  <c r="BE31" i="50" s="1"/>
  <c r="BE34" i="50" s="1"/>
  <c r="BE36" i="50" s="1"/>
  <c r="CG101" i="51"/>
  <c r="CH99" i="51" s="1"/>
  <c r="CH100" i="51" s="1"/>
  <c r="CG103" i="51"/>
  <c r="CG105" i="51" s="1"/>
  <c r="CG110" i="51" s="1"/>
  <c r="CF101" i="49"/>
  <c r="CG99" i="49" s="1"/>
  <c r="CG100" i="49" s="1"/>
  <c r="CF103" i="49"/>
  <c r="CF105" i="49" s="1"/>
  <c r="CF110" i="49" s="1"/>
  <c r="CG110" i="50"/>
  <c r="CH101" i="50"/>
  <c r="CI99" i="50" s="1"/>
  <c r="CI100" i="50" s="1"/>
  <c r="CH103" i="50"/>
  <c r="CH105" i="50" s="1"/>
  <c r="BD41" i="50"/>
  <c r="CD101" i="52"/>
  <c r="CE99" i="52" s="1"/>
  <c r="CE100" i="52" s="1"/>
  <c r="CD103" i="52"/>
  <c r="CD105" i="52" s="1"/>
  <c r="CD110" i="52" s="1"/>
  <c r="CG101" i="53"/>
  <c r="CH99" i="53" s="1"/>
  <c r="CH100" i="53" s="1"/>
  <c r="CG103" i="53"/>
  <c r="CG105" i="53" s="1"/>
  <c r="CG110" i="53" s="1"/>
  <c r="CJ137" i="50"/>
  <c r="CJ139" i="50" s="1"/>
  <c r="CJ141" i="50" s="1"/>
  <c r="CJ154" i="50" s="1"/>
  <c r="CO121" i="50"/>
  <c r="CO123" i="50" s="1"/>
  <c r="CO125" i="50" s="1"/>
  <c r="CO152" i="50" s="1"/>
  <c r="AU41" i="52"/>
  <c r="AU41" i="51"/>
  <c r="AW41" i="49"/>
  <c r="CR68" i="50"/>
  <c r="CR70" i="50" s="1"/>
  <c r="CR72" i="50" s="1"/>
  <c r="CR85" i="50" s="1"/>
  <c r="AV31" i="51"/>
  <c r="AX31" i="49"/>
  <c r="AV31" i="52"/>
  <c r="AV34" i="52" s="1"/>
  <c r="AT36" i="53"/>
  <c r="AU30" i="53"/>
  <c r="AU31" i="53" s="1"/>
  <c r="AU34" i="53" s="1"/>
  <c r="CE288" i="56"/>
  <c r="BE32" i="50" l="1"/>
  <c r="BF30" i="50" s="1"/>
  <c r="BF31" i="50" s="1"/>
  <c r="BF34" i="50" s="1"/>
  <c r="CH101" i="53"/>
  <c r="CI99" i="53" s="1"/>
  <c r="CI100" i="53" s="1"/>
  <c r="CH103" i="53"/>
  <c r="CH105" i="53" s="1"/>
  <c r="CH110" i="53" s="1"/>
  <c r="BE41" i="50"/>
  <c r="CE101" i="52"/>
  <c r="CF99" i="52" s="1"/>
  <c r="CF100" i="52" s="1"/>
  <c r="CE103" i="52"/>
  <c r="CE105" i="52" s="1"/>
  <c r="CE110" i="52" s="1"/>
  <c r="CG101" i="49"/>
  <c r="CH99" i="49" s="1"/>
  <c r="CH100" i="49" s="1"/>
  <c r="CG103" i="49"/>
  <c r="CG105" i="49" s="1"/>
  <c r="CG110" i="49" s="1"/>
  <c r="CH110" i="50"/>
  <c r="CI101" i="50"/>
  <c r="CJ99" i="50" s="1"/>
  <c r="CJ100" i="50" s="1"/>
  <c r="CI103" i="50"/>
  <c r="CI105" i="50" s="1"/>
  <c r="CH101" i="51"/>
  <c r="CI99" i="51" s="1"/>
  <c r="CI100" i="51" s="1"/>
  <c r="CH103" i="51"/>
  <c r="CH105" i="51" s="1"/>
  <c r="CH110" i="51" s="1"/>
  <c r="AX32" i="49"/>
  <c r="AY30" i="49" s="1"/>
  <c r="AY31" i="49" s="1"/>
  <c r="AY34" i="49" s="1"/>
  <c r="AX34" i="49"/>
  <c r="AX36" i="49" s="1"/>
  <c r="CP121" i="50"/>
  <c r="CP123" i="50" s="1"/>
  <c r="CP125" i="50" s="1"/>
  <c r="CP152" i="50" s="1"/>
  <c r="CK137" i="50"/>
  <c r="CK139" i="50" s="1"/>
  <c r="CK141" i="50" s="1"/>
  <c r="CK154" i="50" s="1"/>
  <c r="AV32" i="51"/>
  <c r="AW30" i="51" s="1"/>
  <c r="AV34" i="51"/>
  <c r="AV36" i="51" s="1"/>
  <c r="AT41" i="53"/>
  <c r="CS68" i="50"/>
  <c r="CS70" i="50" s="1"/>
  <c r="CS72" i="50" s="1"/>
  <c r="CS85" i="50" s="1"/>
  <c r="AV32" i="52"/>
  <c r="AW30" i="52" s="1"/>
  <c r="AU32" i="53"/>
  <c r="CF288" i="56"/>
  <c r="BF32" i="50" l="1"/>
  <c r="BG30" i="50" s="1"/>
  <c r="CI101" i="51"/>
  <c r="CJ99" i="51" s="1"/>
  <c r="CJ100" i="51" s="1"/>
  <c r="CI103" i="51"/>
  <c r="CI105" i="51" s="1"/>
  <c r="CI110" i="51" s="1"/>
  <c r="CH101" i="49"/>
  <c r="CI99" i="49" s="1"/>
  <c r="CI100" i="49" s="1"/>
  <c r="CH103" i="49"/>
  <c r="CH105" i="49" s="1"/>
  <c r="CH110" i="49" s="1"/>
  <c r="CI110" i="50"/>
  <c r="CJ101" i="50"/>
  <c r="CK99" i="50" s="1"/>
  <c r="CK100" i="50" s="1"/>
  <c r="CJ103" i="50"/>
  <c r="CJ105" i="50" s="1"/>
  <c r="CF101" i="52"/>
  <c r="CG99" i="52" s="1"/>
  <c r="CG100" i="52" s="1"/>
  <c r="CF103" i="52"/>
  <c r="CF105" i="52" s="1"/>
  <c r="CF110" i="52" s="1"/>
  <c r="BF36" i="50"/>
  <c r="CI101" i="53"/>
  <c r="CJ99" i="53" s="1"/>
  <c r="CJ100" i="53" s="1"/>
  <c r="CI103" i="53"/>
  <c r="CI105" i="53" s="1"/>
  <c r="CI110" i="53" s="1"/>
  <c r="CQ121" i="50"/>
  <c r="CQ123" i="50" s="1"/>
  <c r="CQ125" i="50" s="1"/>
  <c r="CQ152" i="50" s="1"/>
  <c r="CL137" i="50"/>
  <c r="CL139" i="50" s="1"/>
  <c r="CL141" i="50" s="1"/>
  <c r="CL154" i="50" s="1"/>
  <c r="AX41" i="49"/>
  <c r="AV41" i="51"/>
  <c r="AV36" i="52"/>
  <c r="CT68" i="50"/>
  <c r="CT70" i="50" s="1"/>
  <c r="CT72" i="50" s="1"/>
  <c r="CT85" i="50" s="1"/>
  <c r="AW31" i="51"/>
  <c r="AY32" i="49"/>
  <c r="AW31" i="52"/>
  <c r="AU36" i="53"/>
  <c r="AV30" i="53"/>
  <c r="AV31" i="53" s="1"/>
  <c r="AV34" i="53" s="1"/>
  <c r="CG288" i="56"/>
  <c r="CK101" i="50" l="1"/>
  <c r="CL99" i="50" s="1"/>
  <c r="CL100" i="50" s="1"/>
  <c r="CK103" i="50"/>
  <c r="CK105" i="50" s="1"/>
  <c r="CJ101" i="53"/>
  <c r="CK99" i="53" s="1"/>
  <c r="CK100" i="53" s="1"/>
  <c r="CJ103" i="53"/>
  <c r="CJ105" i="53" s="1"/>
  <c r="CJ110" i="53" s="1"/>
  <c r="BG31" i="50"/>
  <c r="BG34" i="50" s="1"/>
  <c r="BF41" i="50"/>
  <c r="CI101" i="49"/>
  <c r="CJ99" i="49" s="1"/>
  <c r="CJ100" i="49" s="1"/>
  <c r="CI103" i="49"/>
  <c r="CI105" i="49" s="1"/>
  <c r="CI110" i="49" s="1"/>
  <c r="CJ110" i="50"/>
  <c r="CG101" i="52"/>
  <c r="CH99" i="52" s="1"/>
  <c r="CH100" i="52" s="1"/>
  <c r="CG103" i="52"/>
  <c r="CG105" i="52" s="1"/>
  <c r="CG110" i="52" s="1"/>
  <c r="CJ101" i="51"/>
  <c r="CK99" i="51" s="1"/>
  <c r="CK100" i="51" s="1"/>
  <c r="CJ103" i="51"/>
  <c r="CJ105" i="51" s="1"/>
  <c r="CJ110" i="51" s="1"/>
  <c r="CM137" i="50"/>
  <c r="CM139" i="50" s="1"/>
  <c r="CM141" i="50" s="1"/>
  <c r="CM154" i="50" s="1"/>
  <c r="AW32" i="51"/>
  <c r="AX30" i="51" s="1"/>
  <c r="AW34" i="51"/>
  <c r="AW36" i="51" s="1"/>
  <c r="CR121" i="50"/>
  <c r="CR123" i="50" s="1"/>
  <c r="CR125" i="50" s="1"/>
  <c r="CR152" i="50" s="1"/>
  <c r="AW32" i="52"/>
  <c r="AX30" i="52" s="1"/>
  <c r="AW34" i="52"/>
  <c r="AW36" i="52" s="1"/>
  <c r="AV41" i="52"/>
  <c r="AU41" i="53"/>
  <c r="CU68" i="50"/>
  <c r="CU70" i="50" s="1"/>
  <c r="CU72" i="50" s="1"/>
  <c r="CU85" i="50" s="1"/>
  <c r="AZ30" i="49"/>
  <c r="AY36" i="49"/>
  <c r="AV32" i="53"/>
  <c r="CH288" i="56"/>
  <c r="BG32" i="50" l="1"/>
  <c r="CK101" i="51"/>
  <c r="CL99" i="51" s="1"/>
  <c r="CL100" i="51" s="1"/>
  <c r="CK103" i="51"/>
  <c r="CK105" i="51" s="1"/>
  <c r="CK110" i="51" s="1"/>
  <c r="BG36" i="50"/>
  <c r="BH30" i="50"/>
  <c r="CH101" i="52"/>
  <c r="CI99" i="52" s="1"/>
  <c r="CI100" i="52" s="1"/>
  <c r="CH103" i="52"/>
  <c r="CH105" i="52" s="1"/>
  <c r="CH110" i="52" s="1"/>
  <c r="CK101" i="53"/>
  <c r="CL99" i="53" s="1"/>
  <c r="CL100" i="53" s="1"/>
  <c r="CK103" i="53"/>
  <c r="CK105" i="53" s="1"/>
  <c r="CK110" i="53" s="1"/>
  <c r="CK110" i="50"/>
  <c r="CJ101" i="49"/>
  <c r="CK99" i="49" s="1"/>
  <c r="CK100" i="49" s="1"/>
  <c r="CJ103" i="49"/>
  <c r="CJ105" i="49" s="1"/>
  <c r="CJ110" i="49" s="1"/>
  <c r="CL101" i="50"/>
  <c r="CM99" i="50" s="1"/>
  <c r="CM100" i="50" s="1"/>
  <c r="CL103" i="50"/>
  <c r="CL105" i="50" s="1"/>
  <c r="CS121" i="50"/>
  <c r="CS123" i="50" s="1"/>
  <c r="CS125" i="50" s="1"/>
  <c r="CS152" i="50" s="1"/>
  <c r="CN137" i="50"/>
  <c r="CN139" i="50" s="1"/>
  <c r="CN141" i="50" s="1"/>
  <c r="CN154" i="50" s="1"/>
  <c r="AW41" i="51"/>
  <c r="AY41" i="49"/>
  <c r="AW41" i="52"/>
  <c r="CV68" i="50"/>
  <c r="CV70" i="50" s="1"/>
  <c r="CV72" i="50" s="1"/>
  <c r="CV85" i="50" s="1"/>
  <c r="AX31" i="51"/>
  <c r="AZ31" i="49"/>
  <c r="AZ34" i="49" s="1"/>
  <c r="AX31" i="52"/>
  <c r="AV36" i="53"/>
  <c r="AW30" i="53"/>
  <c r="AW31" i="53" s="1"/>
  <c r="AW34" i="53" s="1"/>
  <c r="CI288" i="56"/>
  <c r="CL101" i="53" l="1"/>
  <c r="CM99" i="53" s="1"/>
  <c r="CM100" i="53" s="1"/>
  <c r="CL103" i="53"/>
  <c r="CL105" i="53" s="1"/>
  <c r="CL110" i="53" s="1"/>
  <c r="CL110" i="50"/>
  <c r="CM101" i="50"/>
  <c r="CN99" i="50" s="1"/>
  <c r="CN100" i="50" s="1"/>
  <c r="CM103" i="50"/>
  <c r="CM105" i="50" s="1"/>
  <c r="CI101" i="52"/>
  <c r="CJ99" i="52" s="1"/>
  <c r="CJ100" i="52" s="1"/>
  <c r="CI103" i="52"/>
  <c r="CI105" i="52" s="1"/>
  <c r="CI110" i="52" s="1"/>
  <c r="BH31" i="50"/>
  <c r="BH34" i="50" s="1"/>
  <c r="BH36" i="50" s="1"/>
  <c r="CK101" i="49"/>
  <c r="CL99" i="49" s="1"/>
  <c r="CL100" i="49" s="1"/>
  <c r="CK103" i="49"/>
  <c r="CK105" i="49" s="1"/>
  <c r="CK110" i="49" s="1"/>
  <c r="BG41" i="50"/>
  <c r="CL101" i="51"/>
  <c r="CM99" i="51" s="1"/>
  <c r="CM100" i="51" s="1"/>
  <c r="CL103" i="51"/>
  <c r="CL105" i="51" s="1"/>
  <c r="CL110" i="51" s="1"/>
  <c r="CO137" i="50"/>
  <c r="CO139" i="50" s="1"/>
  <c r="CO141" i="50" s="1"/>
  <c r="CO154" i="50" s="1"/>
  <c r="CT121" i="50"/>
  <c r="CT123" i="50" s="1"/>
  <c r="CT125" i="50" s="1"/>
  <c r="CT152" i="50" s="1"/>
  <c r="AX32" i="52"/>
  <c r="AY30" i="52" s="1"/>
  <c r="AX34" i="52"/>
  <c r="AX36" i="52" s="1"/>
  <c r="AX32" i="51"/>
  <c r="AY30" i="51" s="1"/>
  <c r="AX34" i="51"/>
  <c r="AX36" i="51" s="1"/>
  <c r="AV41" i="53"/>
  <c r="CW68" i="50"/>
  <c r="CW70" i="50" s="1"/>
  <c r="CW72" i="50" s="1"/>
  <c r="CW85" i="50" s="1"/>
  <c r="AZ32" i="49"/>
  <c r="AW32" i="53"/>
  <c r="CJ288" i="56"/>
  <c r="CM101" i="51" l="1"/>
  <c r="CN99" i="51" s="1"/>
  <c r="CN100" i="51" s="1"/>
  <c r="CM103" i="51"/>
  <c r="CM105" i="51" s="1"/>
  <c r="CM110" i="51" s="1"/>
  <c r="CJ101" i="52"/>
  <c r="CK99" i="52" s="1"/>
  <c r="CK100" i="52" s="1"/>
  <c r="CJ103" i="52"/>
  <c r="CJ105" i="52" s="1"/>
  <c r="CJ110" i="52" s="1"/>
  <c r="CM110" i="50"/>
  <c r="CN101" i="50"/>
  <c r="CO99" i="50" s="1"/>
  <c r="CO100" i="50" s="1"/>
  <c r="CN103" i="50"/>
  <c r="CN105" i="50" s="1"/>
  <c r="CL101" i="49"/>
  <c r="CM99" i="49" s="1"/>
  <c r="CM100" i="49" s="1"/>
  <c r="CL103" i="49"/>
  <c r="CL105" i="49" s="1"/>
  <c r="CL110" i="49" s="1"/>
  <c r="BH32" i="50"/>
  <c r="BI30" i="50" s="1"/>
  <c r="BH41" i="50"/>
  <c r="CM101" i="53"/>
  <c r="CN99" i="53" s="1"/>
  <c r="CN100" i="53" s="1"/>
  <c r="CM103" i="53"/>
  <c r="CM105" i="53" s="1"/>
  <c r="CM110" i="53" s="1"/>
  <c r="CU121" i="50"/>
  <c r="CU123" i="50" s="1"/>
  <c r="CU125" i="50" s="1"/>
  <c r="CU152" i="50" s="1"/>
  <c r="CP137" i="50"/>
  <c r="CP139" i="50" s="1"/>
  <c r="CP141" i="50" s="1"/>
  <c r="CP154" i="50" s="1"/>
  <c r="AX41" i="51"/>
  <c r="AX41" i="52"/>
  <c r="CX68" i="50"/>
  <c r="CX70" i="50" s="1"/>
  <c r="CX72" i="50" s="1"/>
  <c r="CX85" i="50" s="1"/>
  <c r="AY31" i="51"/>
  <c r="AZ36" i="49"/>
  <c r="BA30" i="49"/>
  <c r="AY31" i="52"/>
  <c r="AX30" i="53"/>
  <c r="AX31" i="53" s="1"/>
  <c r="AX34" i="53" s="1"/>
  <c r="AW36" i="53"/>
  <c r="CK288" i="56"/>
  <c r="CO101" i="50" l="1"/>
  <c r="CP99" i="50" s="1"/>
  <c r="CP100" i="50" s="1"/>
  <c r="CO103" i="50"/>
  <c r="CO105" i="50" s="1"/>
  <c r="CN101" i="53"/>
  <c r="CO99" i="53" s="1"/>
  <c r="CO100" i="53" s="1"/>
  <c r="CN103" i="53"/>
  <c r="CN105" i="53" s="1"/>
  <c r="CN110" i="53" s="1"/>
  <c r="BI31" i="50"/>
  <c r="BI34" i="50" s="1"/>
  <c r="BI36" i="50" s="1"/>
  <c r="CK101" i="52"/>
  <c r="CL99" i="52" s="1"/>
  <c r="CL100" i="52" s="1"/>
  <c r="CK103" i="52"/>
  <c r="CK105" i="52" s="1"/>
  <c r="CK110" i="52" s="1"/>
  <c r="CN110" i="50"/>
  <c r="CM101" i="49"/>
  <c r="CN99" i="49" s="1"/>
  <c r="CN100" i="49" s="1"/>
  <c r="CM103" i="49"/>
  <c r="CM105" i="49" s="1"/>
  <c r="CM110" i="49" s="1"/>
  <c r="CN101" i="51"/>
  <c r="CO99" i="51" s="1"/>
  <c r="CO100" i="51" s="1"/>
  <c r="CN103" i="51"/>
  <c r="CN105" i="51" s="1"/>
  <c r="CN110" i="51" s="1"/>
  <c r="CV121" i="50"/>
  <c r="CV123" i="50" s="1"/>
  <c r="CV125" i="50" s="1"/>
  <c r="CV152" i="50" s="1"/>
  <c r="AY32" i="51"/>
  <c r="AZ30" i="51" s="1"/>
  <c r="AY34" i="51"/>
  <c r="AY36" i="51" s="1"/>
  <c r="AY32" i="52"/>
  <c r="AZ30" i="52" s="1"/>
  <c r="AY34" i="52"/>
  <c r="AY36" i="52" s="1"/>
  <c r="CQ137" i="50"/>
  <c r="CQ139" i="50" s="1"/>
  <c r="CQ141" i="50" s="1"/>
  <c r="CQ154" i="50" s="1"/>
  <c r="AZ41" i="49"/>
  <c r="AW41" i="53"/>
  <c r="CY68" i="50"/>
  <c r="CY70" i="50" s="1"/>
  <c r="CY72" i="50" s="1"/>
  <c r="CY85" i="50" s="1"/>
  <c r="BA31" i="49"/>
  <c r="BA34" i="49" s="1"/>
  <c r="AX32" i="53"/>
  <c r="CL288" i="56"/>
  <c r="CL101" i="52" l="1"/>
  <c r="CM99" i="52" s="1"/>
  <c r="CM100" i="52" s="1"/>
  <c r="CL103" i="52"/>
  <c r="CL105" i="52" s="1"/>
  <c r="CL110" i="52" s="1"/>
  <c r="BI41" i="50"/>
  <c r="CO101" i="51"/>
  <c r="CP99" i="51" s="1"/>
  <c r="CP100" i="51" s="1"/>
  <c r="CO103" i="51"/>
  <c r="CO105" i="51" s="1"/>
  <c r="CO110" i="51" s="1"/>
  <c r="BI32" i="50"/>
  <c r="BJ30" i="50" s="1"/>
  <c r="CN101" i="49"/>
  <c r="CO99" i="49" s="1"/>
  <c r="CO100" i="49" s="1"/>
  <c r="CN103" i="49"/>
  <c r="CN105" i="49" s="1"/>
  <c r="CN110" i="49" s="1"/>
  <c r="CO101" i="53"/>
  <c r="CP99" i="53" s="1"/>
  <c r="CP100" i="53" s="1"/>
  <c r="CO103" i="53"/>
  <c r="CO105" i="53" s="1"/>
  <c r="CO110" i="53" s="1"/>
  <c r="CO110" i="50"/>
  <c r="CP101" i="50"/>
  <c r="CQ99" i="50" s="1"/>
  <c r="CQ100" i="50" s="1"/>
  <c r="CP103" i="50"/>
  <c r="CP105" i="50" s="1"/>
  <c r="CR137" i="50"/>
  <c r="CR139" i="50" s="1"/>
  <c r="CR141" i="50" s="1"/>
  <c r="CR154" i="50" s="1"/>
  <c r="CW121" i="50"/>
  <c r="CW123" i="50" s="1"/>
  <c r="CW125" i="50" s="1"/>
  <c r="CW152" i="50" s="1"/>
  <c r="AY41" i="51"/>
  <c r="AY41" i="52"/>
  <c r="CZ68" i="50"/>
  <c r="CZ70" i="50" s="1"/>
  <c r="CZ72" i="50" s="1"/>
  <c r="CZ85" i="50" s="1"/>
  <c r="AZ31" i="51"/>
  <c r="BA32" i="49"/>
  <c r="AZ31" i="52"/>
  <c r="AZ34" i="52" s="1"/>
  <c r="AY30" i="53"/>
  <c r="AY31" i="53" s="1"/>
  <c r="AY34" i="53" s="1"/>
  <c r="AX36" i="53"/>
  <c r="CM288" i="56"/>
  <c r="CP110" i="50" l="1"/>
  <c r="BJ31" i="50"/>
  <c r="BJ34" i="50" s="1"/>
  <c r="CQ101" i="50"/>
  <c r="CR99" i="50" s="1"/>
  <c r="CR100" i="50" s="1"/>
  <c r="CQ103" i="50"/>
  <c r="CQ105" i="50" s="1"/>
  <c r="CP101" i="51"/>
  <c r="CQ99" i="51" s="1"/>
  <c r="CQ100" i="51" s="1"/>
  <c r="CP103" i="51"/>
  <c r="CP105" i="51" s="1"/>
  <c r="CP110" i="51" s="1"/>
  <c r="CO101" i="49"/>
  <c r="CP99" i="49" s="1"/>
  <c r="CP100" i="49" s="1"/>
  <c r="CO103" i="49"/>
  <c r="CO105" i="49" s="1"/>
  <c r="CO110" i="49" s="1"/>
  <c r="CP101" i="53"/>
  <c r="CQ99" i="53" s="1"/>
  <c r="CQ100" i="53" s="1"/>
  <c r="CP103" i="53"/>
  <c r="CP105" i="53" s="1"/>
  <c r="CP110" i="53" s="1"/>
  <c r="CM101" i="52"/>
  <c r="CN99" i="52" s="1"/>
  <c r="CN100" i="52" s="1"/>
  <c r="CM103" i="52"/>
  <c r="CM105" i="52" s="1"/>
  <c r="CM110" i="52" s="1"/>
  <c r="AZ32" i="51"/>
  <c r="BA30" i="51" s="1"/>
  <c r="AZ34" i="51"/>
  <c r="AZ36" i="51" s="1"/>
  <c r="CX121" i="50"/>
  <c r="CX123" i="50" s="1"/>
  <c r="CX125" i="50" s="1"/>
  <c r="CX152" i="50" s="1"/>
  <c r="CS137" i="50"/>
  <c r="CS139" i="50" s="1"/>
  <c r="CS141" i="50" s="1"/>
  <c r="CS154" i="50" s="1"/>
  <c r="AX41" i="53"/>
  <c r="DA68" i="50"/>
  <c r="DA70" i="50" s="1"/>
  <c r="DA72" i="50" s="1"/>
  <c r="DA85" i="50" s="1"/>
  <c r="AZ32" i="52"/>
  <c r="BA36" i="49"/>
  <c r="BB30" i="49"/>
  <c r="BB31" i="49" s="1"/>
  <c r="BB34" i="49" s="1"/>
  <c r="AY32" i="53"/>
  <c r="CN288" i="56"/>
  <c r="CQ101" i="51" l="1"/>
  <c r="CR99" i="51" s="1"/>
  <c r="CR100" i="51" s="1"/>
  <c r="CQ103" i="51"/>
  <c r="CQ105" i="51" s="1"/>
  <c r="CQ110" i="51" s="1"/>
  <c r="CQ110" i="50"/>
  <c r="CN101" i="52"/>
  <c r="CO99" i="52" s="1"/>
  <c r="CO100" i="52" s="1"/>
  <c r="CN103" i="52"/>
  <c r="CN105" i="52" s="1"/>
  <c r="CN110" i="52" s="1"/>
  <c r="CR101" i="50"/>
  <c r="CS99" i="50" s="1"/>
  <c r="CS100" i="50" s="1"/>
  <c r="CR103" i="50"/>
  <c r="CR105" i="50" s="1"/>
  <c r="BJ32" i="50"/>
  <c r="CQ101" i="53"/>
  <c r="CR99" i="53" s="1"/>
  <c r="CR100" i="53" s="1"/>
  <c r="CQ103" i="53"/>
  <c r="CQ105" i="53" s="1"/>
  <c r="CQ110" i="53" s="1"/>
  <c r="CP101" i="49"/>
  <c r="CQ99" i="49" s="1"/>
  <c r="CQ100" i="49" s="1"/>
  <c r="CP103" i="49"/>
  <c r="CP105" i="49" s="1"/>
  <c r="CP110" i="49" s="1"/>
  <c r="CY121" i="50"/>
  <c r="CY123" i="50" s="1"/>
  <c r="CY125" i="50" s="1"/>
  <c r="CY152" i="50" s="1"/>
  <c r="CT137" i="50"/>
  <c r="CT139" i="50" s="1"/>
  <c r="CT141" i="50" s="1"/>
  <c r="CT154" i="50" s="1"/>
  <c r="AZ41" i="51"/>
  <c r="BA41" i="49"/>
  <c r="DB68" i="50"/>
  <c r="DB70" i="50" s="1"/>
  <c r="DB72" i="50" s="1"/>
  <c r="DB85" i="50" s="1"/>
  <c r="BA31" i="51"/>
  <c r="BA30" i="52"/>
  <c r="AZ36" i="52"/>
  <c r="BB32" i="49"/>
  <c r="AY36" i="53"/>
  <c r="AZ30" i="53"/>
  <c r="AZ31" i="53" s="1"/>
  <c r="AZ34" i="53" s="1"/>
  <c r="CO288" i="56"/>
  <c r="CS101" i="50" l="1"/>
  <c r="CT99" i="50" s="1"/>
  <c r="CT100" i="50" s="1"/>
  <c r="CS103" i="50"/>
  <c r="CS105" i="50" s="1"/>
  <c r="CO101" i="52"/>
  <c r="CP99" i="52" s="1"/>
  <c r="CP100" i="52" s="1"/>
  <c r="CO103" i="52"/>
  <c r="CO105" i="52" s="1"/>
  <c r="CO110" i="52" s="1"/>
  <c r="CQ101" i="49"/>
  <c r="CR99" i="49" s="1"/>
  <c r="CR100" i="49" s="1"/>
  <c r="CQ103" i="49"/>
  <c r="CQ105" i="49" s="1"/>
  <c r="CQ110" i="49" s="1"/>
  <c r="CR110" i="50"/>
  <c r="CR101" i="53"/>
  <c r="CS99" i="53" s="1"/>
  <c r="CS100" i="53" s="1"/>
  <c r="CR103" i="53"/>
  <c r="CR105" i="53" s="1"/>
  <c r="CR110" i="53" s="1"/>
  <c r="BJ36" i="50"/>
  <c r="BK30" i="50"/>
  <c r="CR101" i="51"/>
  <c r="CS99" i="51" s="1"/>
  <c r="CS100" i="51" s="1"/>
  <c r="CR103" i="51"/>
  <c r="CR105" i="51" s="1"/>
  <c r="CR110" i="51" s="1"/>
  <c r="CU137" i="50"/>
  <c r="CU139" i="50" s="1"/>
  <c r="CU141" i="50" s="1"/>
  <c r="CU154" i="50" s="1"/>
  <c r="BA32" i="51"/>
  <c r="BB30" i="51" s="1"/>
  <c r="BA34" i="51"/>
  <c r="BA36" i="51" s="1"/>
  <c r="CZ121" i="50"/>
  <c r="CZ123" i="50" s="1"/>
  <c r="CZ125" i="50" s="1"/>
  <c r="CZ152" i="50" s="1"/>
  <c r="AY41" i="53"/>
  <c r="AZ41" i="52"/>
  <c r="DC68" i="50"/>
  <c r="DC70" i="50" s="1"/>
  <c r="DC72" i="50" s="1"/>
  <c r="DC85" i="50" s="1"/>
  <c r="BC30" i="49"/>
  <c r="BB36" i="49"/>
  <c r="BA31" i="52"/>
  <c r="BA34" i="52" s="1"/>
  <c r="AZ32" i="53"/>
  <c r="CP288" i="56"/>
  <c r="CS101" i="51" l="1"/>
  <c r="CT99" i="51" s="1"/>
  <c r="CT100" i="51" s="1"/>
  <c r="CS103" i="51"/>
  <c r="CS105" i="51" s="1"/>
  <c r="CS110" i="51" s="1"/>
  <c r="CR101" i="49"/>
  <c r="CS99" i="49" s="1"/>
  <c r="CS100" i="49" s="1"/>
  <c r="CR103" i="49"/>
  <c r="CR105" i="49" s="1"/>
  <c r="CR110" i="49" s="1"/>
  <c r="BK31" i="50"/>
  <c r="BK34" i="50" s="1"/>
  <c r="BJ41" i="50"/>
  <c r="CP101" i="52"/>
  <c r="CQ99" i="52" s="1"/>
  <c r="CQ100" i="52" s="1"/>
  <c r="CP103" i="52"/>
  <c r="CP105" i="52" s="1"/>
  <c r="CP110" i="52" s="1"/>
  <c r="CS110" i="50"/>
  <c r="CS101" i="53"/>
  <c r="CT99" i="53" s="1"/>
  <c r="CT100" i="53" s="1"/>
  <c r="CS103" i="53"/>
  <c r="CS105" i="53" s="1"/>
  <c r="CS110" i="53" s="1"/>
  <c r="CT101" i="50"/>
  <c r="CU99" i="50" s="1"/>
  <c r="CU100" i="50" s="1"/>
  <c r="CT103" i="50"/>
  <c r="CT105" i="50" s="1"/>
  <c r="DA121" i="50"/>
  <c r="DA123" i="50" s="1"/>
  <c r="DA125" i="50" s="1"/>
  <c r="DA152" i="50" s="1"/>
  <c r="CV137" i="50"/>
  <c r="CV139" i="50" s="1"/>
  <c r="CV141" i="50" s="1"/>
  <c r="CV154" i="50" s="1"/>
  <c r="BA41" i="51"/>
  <c r="BB41" i="49"/>
  <c r="DD68" i="50"/>
  <c r="DD70" i="50" s="1"/>
  <c r="DD72" i="50" s="1"/>
  <c r="DD85" i="50" s="1"/>
  <c r="BB31" i="51"/>
  <c r="BA32" i="52"/>
  <c r="BC31" i="49"/>
  <c r="BC34" i="49" s="1"/>
  <c r="BA30" i="53"/>
  <c r="BA31" i="53" s="1"/>
  <c r="BA34" i="53" s="1"/>
  <c r="AZ36" i="53"/>
  <c r="CQ288" i="56"/>
  <c r="BK32" i="50" l="1"/>
  <c r="BL30" i="50" s="1"/>
  <c r="CU101" i="50"/>
  <c r="CV99" i="50" s="1"/>
  <c r="CV100" i="50" s="1"/>
  <c r="CU103" i="50"/>
  <c r="CU105" i="50" s="1"/>
  <c r="BK36" i="50"/>
  <c r="CT101" i="53"/>
  <c r="CU99" i="53" s="1"/>
  <c r="CU100" i="53" s="1"/>
  <c r="CT103" i="53"/>
  <c r="CT105" i="53" s="1"/>
  <c r="CT110" i="53" s="1"/>
  <c r="CT110" i="50"/>
  <c r="CS101" i="49"/>
  <c r="CT99" i="49" s="1"/>
  <c r="CT100" i="49" s="1"/>
  <c r="CS103" i="49"/>
  <c r="CS105" i="49" s="1"/>
  <c r="CS110" i="49" s="1"/>
  <c r="CQ101" i="52"/>
  <c r="CR99" i="52" s="1"/>
  <c r="CR100" i="52" s="1"/>
  <c r="CQ103" i="52"/>
  <c r="CQ105" i="52" s="1"/>
  <c r="CQ110" i="52" s="1"/>
  <c r="CT101" i="51"/>
  <c r="CU99" i="51" s="1"/>
  <c r="CU100" i="51" s="1"/>
  <c r="CT103" i="51"/>
  <c r="CT105" i="51" s="1"/>
  <c r="CT110" i="51" s="1"/>
  <c r="BB32" i="51"/>
  <c r="BC30" i="51" s="1"/>
  <c r="BB34" i="51"/>
  <c r="BB36" i="51" s="1"/>
  <c r="DB121" i="50"/>
  <c r="DB123" i="50" s="1"/>
  <c r="DB125" i="50" s="1"/>
  <c r="DB152" i="50" s="1"/>
  <c r="CW137" i="50"/>
  <c r="CW139" i="50" s="1"/>
  <c r="CW141" i="50" s="1"/>
  <c r="CW154" i="50" s="1"/>
  <c r="AZ41" i="53"/>
  <c r="DE68" i="50"/>
  <c r="DE70" i="50" s="1"/>
  <c r="DE72" i="50" s="1"/>
  <c r="DE85" i="50" s="1"/>
  <c r="BC32" i="49"/>
  <c r="BB30" i="52"/>
  <c r="BA36" i="52"/>
  <c r="BA32" i="53"/>
  <c r="CR288" i="56"/>
  <c r="CU101" i="51" l="1"/>
  <c r="CV99" i="51" s="1"/>
  <c r="CV100" i="51" s="1"/>
  <c r="CU103" i="51"/>
  <c r="CU105" i="51" s="1"/>
  <c r="CU110" i="51" s="1"/>
  <c r="CU101" i="53"/>
  <c r="CV99" i="53" s="1"/>
  <c r="CV100" i="53" s="1"/>
  <c r="CU103" i="53"/>
  <c r="CU105" i="53" s="1"/>
  <c r="CU110" i="53" s="1"/>
  <c r="BL31" i="50"/>
  <c r="BL34" i="50" s="1"/>
  <c r="BL36" i="50" s="1"/>
  <c r="CR101" i="52"/>
  <c r="CS99" i="52" s="1"/>
  <c r="CS100" i="52" s="1"/>
  <c r="CR103" i="52"/>
  <c r="CR105" i="52" s="1"/>
  <c r="CR110" i="52" s="1"/>
  <c r="BK41" i="50"/>
  <c r="CU110" i="50"/>
  <c r="CT101" i="49"/>
  <c r="CU99" i="49" s="1"/>
  <c r="CU100" i="49" s="1"/>
  <c r="CT103" i="49"/>
  <c r="CT105" i="49" s="1"/>
  <c r="CT110" i="49" s="1"/>
  <c r="CV101" i="50"/>
  <c r="CW99" i="50" s="1"/>
  <c r="CW100" i="50" s="1"/>
  <c r="CV103" i="50"/>
  <c r="CV105" i="50" s="1"/>
  <c r="DC121" i="50"/>
  <c r="DC123" i="50" s="1"/>
  <c r="DC125" i="50" s="1"/>
  <c r="DC152" i="50" s="1"/>
  <c r="CX137" i="50"/>
  <c r="CX139" i="50" s="1"/>
  <c r="CX141" i="50" s="1"/>
  <c r="CX154" i="50" s="1"/>
  <c r="BB41" i="51"/>
  <c r="BA41" i="52"/>
  <c r="DF68" i="50"/>
  <c r="DF70" i="50" s="1"/>
  <c r="DF72" i="50" s="1"/>
  <c r="DF85" i="50" s="1"/>
  <c r="BC31" i="51"/>
  <c r="BB31" i="52"/>
  <c r="BD30" i="49"/>
  <c r="BD31" i="49" s="1"/>
  <c r="BD34" i="49" s="1"/>
  <c r="BC36" i="49"/>
  <c r="BB30" i="53"/>
  <c r="BB31" i="53" s="1"/>
  <c r="BB34" i="53" s="1"/>
  <c r="BA36" i="53"/>
  <c r="CS288" i="56"/>
  <c r="CW101" i="50" l="1"/>
  <c r="CX99" i="50" s="1"/>
  <c r="CX100" i="50" s="1"/>
  <c r="CW103" i="50"/>
  <c r="CW105" i="50" s="1"/>
  <c r="CS101" i="52"/>
  <c r="CT99" i="52" s="1"/>
  <c r="CT100" i="52" s="1"/>
  <c r="CS103" i="52"/>
  <c r="CS105" i="52" s="1"/>
  <c r="CS110" i="52" s="1"/>
  <c r="CV110" i="50"/>
  <c r="BL32" i="50"/>
  <c r="BM30" i="50" s="1"/>
  <c r="BM31" i="50" s="1"/>
  <c r="CU101" i="49"/>
  <c r="CV99" i="49" s="1"/>
  <c r="CV100" i="49" s="1"/>
  <c r="CU103" i="49"/>
  <c r="CU105" i="49" s="1"/>
  <c r="CU110" i="49" s="1"/>
  <c r="BL41" i="50"/>
  <c r="CV101" i="53"/>
  <c r="CW99" i="53" s="1"/>
  <c r="CW100" i="53" s="1"/>
  <c r="CV103" i="53"/>
  <c r="CV105" i="53" s="1"/>
  <c r="CV110" i="53" s="1"/>
  <c r="CV101" i="51"/>
  <c r="CW99" i="51" s="1"/>
  <c r="CW100" i="51" s="1"/>
  <c r="CV103" i="51"/>
  <c r="CV105" i="51" s="1"/>
  <c r="CV110" i="51" s="1"/>
  <c r="BB32" i="52"/>
  <c r="BC30" i="52" s="1"/>
  <c r="BB34" i="52"/>
  <c r="BB36" i="52" s="1"/>
  <c r="BC32" i="51"/>
  <c r="BD30" i="51" s="1"/>
  <c r="BC34" i="51"/>
  <c r="BC36" i="51" s="1"/>
  <c r="CY137" i="50"/>
  <c r="CY139" i="50" s="1"/>
  <c r="CY141" i="50" s="1"/>
  <c r="CY154" i="50" s="1"/>
  <c r="DD121" i="50"/>
  <c r="DD123" i="50" s="1"/>
  <c r="DD125" i="50" s="1"/>
  <c r="DD152" i="50" s="1"/>
  <c r="BA41" i="53"/>
  <c r="BC41" i="49"/>
  <c r="DG68" i="50"/>
  <c r="DG70" i="50" s="1"/>
  <c r="DG72" i="50" s="1"/>
  <c r="DG85" i="50" s="1"/>
  <c r="BD32" i="49"/>
  <c r="BB32" i="53"/>
  <c r="CT288" i="56"/>
  <c r="BM32" i="50" l="1"/>
  <c r="BN30" i="50" s="1"/>
  <c r="BM34" i="50"/>
  <c r="BM36" i="50" s="1"/>
  <c r="CW101" i="51"/>
  <c r="CX99" i="51" s="1"/>
  <c r="CX100" i="51" s="1"/>
  <c r="CW103" i="51"/>
  <c r="CW105" i="51" s="1"/>
  <c r="CW110" i="51" s="1"/>
  <c r="CW101" i="53"/>
  <c r="CX99" i="53" s="1"/>
  <c r="CX100" i="53" s="1"/>
  <c r="CW103" i="53"/>
  <c r="CW105" i="53" s="1"/>
  <c r="CW110" i="53" s="1"/>
  <c r="CV101" i="49"/>
  <c r="CW99" i="49" s="1"/>
  <c r="CW100" i="49" s="1"/>
  <c r="CV103" i="49"/>
  <c r="CV105" i="49" s="1"/>
  <c r="CV110" i="49" s="1"/>
  <c r="CT101" i="52"/>
  <c r="CU99" i="52" s="1"/>
  <c r="CU100" i="52" s="1"/>
  <c r="CT103" i="52"/>
  <c r="CT105" i="52" s="1"/>
  <c r="CT110" i="52" s="1"/>
  <c r="CW110" i="50"/>
  <c r="CX101" i="50"/>
  <c r="CY99" i="50" s="1"/>
  <c r="CY100" i="50" s="1"/>
  <c r="CX103" i="50"/>
  <c r="CX105" i="50" s="1"/>
  <c r="DE121" i="50"/>
  <c r="DE123" i="50" s="1"/>
  <c r="DE125" i="50" s="1"/>
  <c r="DE152" i="50" s="1"/>
  <c r="CZ137" i="50"/>
  <c r="CZ139" i="50" s="1"/>
  <c r="CZ141" i="50" s="1"/>
  <c r="CZ154" i="50" s="1"/>
  <c r="BC41" i="51"/>
  <c r="BB41" i="52"/>
  <c r="DH68" i="50"/>
  <c r="DH70" i="50" s="1"/>
  <c r="DH72" i="50" s="1"/>
  <c r="DH85" i="50" s="1"/>
  <c r="BD31" i="51"/>
  <c r="BC31" i="52"/>
  <c r="BE30" i="49"/>
  <c r="BE31" i="49" s="1"/>
  <c r="BE34" i="49" s="1"/>
  <c r="BD36" i="49"/>
  <c r="BC30" i="53"/>
  <c r="BC31" i="53" s="1"/>
  <c r="BC34" i="53" s="1"/>
  <c r="BB36" i="53"/>
  <c r="CU288" i="56"/>
  <c r="CW101" i="49" l="1"/>
  <c r="CX99" i="49" s="1"/>
  <c r="CX100" i="49" s="1"/>
  <c r="CW103" i="49"/>
  <c r="CW105" i="49" s="1"/>
  <c r="CW110" i="49" s="1"/>
  <c r="CX110" i="50"/>
  <c r="CY101" i="50"/>
  <c r="CZ99" i="50" s="1"/>
  <c r="CZ100" i="50" s="1"/>
  <c r="CY103" i="50"/>
  <c r="CY105" i="50" s="1"/>
  <c r="CX101" i="53"/>
  <c r="CY99" i="53" s="1"/>
  <c r="CY100" i="53" s="1"/>
  <c r="CX103" i="53"/>
  <c r="CX105" i="53" s="1"/>
  <c r="CX110" i="53" s="1"/>
  <c r="CX101" i="51"/>
  <c r="CY99" i="51" s="1"/>
  <c r="CY100" i="51" s="1"/>
  <c r="CX103" i="51"/>
  <c r="CX105" i="51" s="1"/>
  <c r="CX110" i="51" s="1"/>
  <c r="BM41" i="50"/>
  <c r="CU101" i="52"/>
  <c r="CV99" i="52" s="1"/>
  <c r="CV100" i="52" s="1"/>
  <c r="CU103" i="52"/>
  <c r="CU105" i="52" s="1"/>
  <c r="CU110" i="52" s="1"/>
  <c r="BN31" i="50"/>
  <c r="BN34" i="50" s="1"/>
  <c r="BN36" i="50" s="1"/>
  <c r="DA137" i="50"/>
  <c r="DA139" i="50" s="1"/>
  <c r="DA141" i="50" s="1"/>
  <c r="DA154" i="50" s="1"/>
  <c r="BD32" i="51"/>
  <c r="BE30" i="51" s="1"/>
  <c r="BD34" i="51"/>
  <c r="BD36" i="51" s="1"/>
  <c r="DF121" i="50"/>
  <c r="DF123" i="50" s="1"/>
  <c r="DF125" i="50" s="1"/>
  <c r="DF152" i="50" s="1"/>
  <c r="BC32" i="52"/>
  <c r="BD30" i="52" s="1"/>
  <c r="BC34" i="52"/>
  <c r="BC36" i="52" s="1"/>
  <c r="BB41" i="53"/>
  <c r="BD41" i="49"/>
  <c r="DI68" i="50"/>
  <c r="DI70" i="50" s="1"/>
  <c r="DI72" i="50" s="1"/>
  <c r="DI85" i="50" s="1"/>
  <c r="BE32" i="49"/>
  <c r="BC32" i="53"/>
  <c r="CV288" i="56"/>
  <c r="BN32" i="50" l="1"/>
  <c r="BO30" i="50" s="1"/>
  <c r="BO31" i="50" s="1"/>
  <c r="BO34" i="50" s="1"/>
  <c r="BO36" i="50" s="1"/>
  <c r="BN41" i="50"/>
  <c r="CY101" i="53"/>
  <c r="CZ99" i="53" s="1"/>
  <c r="CZ100" i="53" s="1"/>
  <c r="CY103" i="53"/>
  <c r="CY105" i="53" s="1"/>
  <c r="CY110" i="53" s="1"/>
  <c r="CY110" i="50"/>
  <c r="CV101" i="52"/>
  <c r="CW99" i="52" s="1"/>
  <c r="CW100" i="52" s="1"/>
  <c r="CV103" i="52"/>
  <c r="CV105" i="52" s="1"/>
  <c r="CV110" i="52" s="1"/>
  <c r="CZ101" i="50"/>
  <c r="DA99" i="50" s="1"/>
  <c r="DA100" i="50" s="1"/>
  <c r="CZ103" i="50"/>
  <c r="CZ105" i="50" s="1"/>
  <c r="CY101" i="51"/>
  <c r="CZ99" i="51" s="1"/>
  <c r="CZ100" i="51" s="1"/>
  <c r="CY103" i="51"/>
  <c r="CY105" i="51" s="1"/>
  <c r="CY110" i="51" s="1"/>
  <c r="CX101" i="49"/>
  <c r="CY99" i="49" s="1"/>
  <c r="CY100" i="49" s="1"/>
  <c r="CX103" i="49"/>
  <c r="CX105" i="49" s="1"/>
  <c r="CX110" i="49" s="1"/>
  <c r="DG121" i="50"/>
  <c r="DG123" i="50" s="1"/>
  <c r="DG125" i="50" s="1"/>
  <c r="DG152" i="50" s="1"/>
  <c r="DB137" i="50"/>
  <c r="DB139" i="50" s="1"/>
  <c r="DB141" i="50" s="1"/>
  <c r="DB154" i="50" s="1"/>
  <c r="BD41" i="51"/>
  <c r="BC41" i="52"/>
  <c r="DJ68" i="50"/>
  <c r="DJ70" i="50" s="1"/>
  <c r="DJ72" i="50" s="1"/>
  <c r="DJ85" i="50" s="1"/>
  <c r="BE31" i="51"/>
  <c r="BD31" i="52"/>
  <c r="BF30" i="49"/>
  <c r="BF31" i="49" s="1"/>
  <c r="BF34" i="49" s="1"/>
  <c r="BE36" i="49"/>
  <c r="BC36" i="53"/>
  <c r="BD30" i="53"/>
  <c r="BD31" i="53" s="1"/>
  <c r="BD34" i="53" s="1"/>
  <c r="CW288" i="56"/>
  <c r="CY101" i="49" l="1"/>
  <c r="CZ99" i="49" s="1"/>
  <c r="CZ100" i="49" s="1"/>
  <c r="CY103" i="49"/>
  <c r="CY105" i="49" s="1"/>
  <c r="CY110" i="49" s="1"/>
  <c r="CW101" i="52"/>
  <c r="CX99" i="52" s="1"/>
  <c r="CX100" i="52" s="1"/>
  <c r="CW103" i="52"/>
  <c r="CW105" i="52" s="1"/>
  <c r="CW110" i="52" s="1"/>
  <c r="CZ101" i="51"/>
  <c r="DA99" i="51" s="1"/>
  <c r="DA100" i="51" s="1"/>
  <c r="CZ103" i="51"/>
  <c r="CZ105" i="51" s="1"/>
  <c r="CZ110" i="51" s="1"/>
  <c r="BO32" i="50"/>
  <c r="BP30" i="50" s="1"/>
  <c r="BO41" i="50"/>
  <c r="CZ101" i="53"/>
  <c r="DA99" i="53" s="1"/>
  <c r="DA100" i="53" s="1"/>
  <c r="CZ103" i="53"/>
  <c r="CZ105" i="53" s="1"/>
  <c r="CZ110" i="53" s="1"/>
  <c r="CZ110" i="50"/>
  <c r="DA101" i="50"/>
  <c r="DB99" i="50" s="1"/>
  <c r="DB100" i="50" s="1"/>
  <c r="DA103" i="50"/>
  <c r="DA105" i="50" s="1"/>
  <c r="BD32" i="52"/>
  <c r="BD34" i="52"/>
  <c r="BD36" i="52" s="1"/>
  <c r="BE32" i="51"/>
  <c r="BF30" i="51" s="1"/>
  <c r="BE34" i="51"/>
  <c r="BE36" i="51" s="1"/>
  <c r="DC137" i="50"/>
  <c r="DC139" i="50" s="1"/>
  <c r="DC141" i="50" s="1"/>
  <c r="DC154" i="50" s="1"/>
  <c r="DH121" i="50"/>
  <c r="DH123" i="50" s="1"/>
  <c r="DH125" i="50" s="1"/>
  <c r="DH152" i="50" s="1"/>
  <c r="BC41" i="53"/>
  <c r="BE41" i="49"/>
  <c r="DK68" i="50"/>
  <c r="DK70" i="50" s="1"/>
  <c r="DK72" i="50" s="1"/>
  <c r="DK85" i="50" s="1"/>
  <c r="BF32" i="49"/>
  <c r="BE30" i="52"/>
  <c r="BD32" i="53"/>
  <c r="CX288" i="56"/>
  <c r="DA110" i="50" l="1"/>
  <c r="BP31" i="50"/>
  <c r="BP34" i="50" s="1"/>
  <c r="BP36" i="50" s="1"/>
  <c r="DB101" i="50"/>
  <c r="DC99" i="50" s="1"/>
  <c r="DC100" i="50" s="1"/>
  <c r="DB103" i="50"/>
  <c r="DB105" i="50" s="1"/>
  <c r="DA101" i="51"/>
  <c r="DB99" i="51" s="1"/>
  <c r="DB100" i="51" s="1"/>
  <c r="DA103" i="51"/>
  <c r="DA105" i="51" s="1"/>
  <c r="DA110" i="51" s="1"/>
  <c r="CX101" i="52"/>
  <c r="CY99" i="52" s="1"/>
  <c r="CY100" i="52" s="1"/>
  <c r="CX103" i="52"/>
  <c r="CX105" i="52" s="1"/>
  <c r="CX110" i="52" s="1"/>
  <c r="DA101" i="53"/>
  <c r="DB99" i="53" s="1"/>
  <c r="DB100" i="53" s="1"/>
  <c r="DA103" i="53"/>
  <c r="DA105" i="53" s="1"/>
  <c r="DA110" i="53" s="1"/>
  <c r="CZ101" i="49"/>
  <c r="DA99" i="49" s="1"/>
  <c r="DA100" i="49" s="1"/>
  <c r="CZ103" i="49"/>
  <c r="CZ105" i="49" s="1"/>
  <c r="CZ110" i="49" s="1"/>
  <c r="DD137" i="50"/>
  <c r="DD139" i="50" s="1"/>
  <c r="DD141" i="50" s="1"/>
  <c r="DD154" i="50" s="1"/>
  <c r="DI121" i="50"/>
  <c r="DI123" i="50" s="1"/>
  <c r="DI125" i="50" s="1"/>
  <c r="DI152" i="50" s="1"/>
  <c r="BE41" i="51"/>
  <c r="BD41" i="52"/>
  <c r="DL68" i="50"/>
  <c r="DL70" i="50" s="1"/>
  <c r="DL72" i="50" s="1"/>
  <c r="DL85" i="50" s="1"/>
  <c r="BF31" i="51"/>
  <c r="BE31" i="52"/>
  <c r="BE34" i="52" s="1"/>
  <c r="BG30" i="49"/>
  <c r="BF36" i="49"/>
  <c r="BE30" i="53"/>
  <c r="BE31" i="53" s="1"/>
  <c r="BE34" i="53" s="1"/>
  <c r="BD36" i="53"/>
  <c r="CY288" i="56"/>
  <c r="DB101" i="51" l="1"/>
  <c r="DC99" i="51" s="1"/>
  <c r="DC100" i="51" s="1"/>
  <c r="DB103" i="51"/>
  <c r="DB105" i="51" s="1"/>
  <c r="DB110" i="51" s="1"/>
  <c r="DB110" i="50"/>
  <c r="DA101" i="49"/>
  <c r="DB99" i="49" s="1"/>
  <c r="DB100" i="49" s="1"/>
  <c r="DA103" i="49"/>
  <c r="DA105" i="49" s="1"/>
  <c r="DA110" i="49" s="1"/>
  <c r="DC101" i="50"/>
  <c r="DD99" i="50" s="1"/>
  <c r="DD100" i="50" s="1"/>
  <c r="DC103" i="50"/>
  <c r="DC105" i="50" s="1"/>
  <c r="BP41" i="50"/>
  <c r="DB101" i="53"/>
  <c r="DC99" i="53" s="1"/>
  <c r="DC100" i="53" s="1"/>
  <c r="DB103" i="53"/>
  <c r="DB105" i="53" s="1"/>
  <c r="DB110" i="53" s="1"/>
  <c r="BP32" i="50"/>
  <c r="BQ30" i="50" s="1"/>
  <c r="CY101" i="52"/>
  <c r="CZ99" i="52" s="1"/>
  <c r="CZ100" i="52" s="1"/>
  <c r="CY103" i="52"/>
  <c r="CY105" i="52" s="1"/>
  <c r="CY110" i="52" s="1"/>
  <c r="DE137" i="50"/>
  <c r="DE139" i="50" s="1"/>
  <c r="DE141" i="50" s="1"/>
  <c r="DE154" i="50" s="1"/>
  <c r="BF32" i="51"/>
  <c r="BG30" i="51" s="1"/>
  <c r="BF34" i="51"/>
  <c r="BF36" i="51" s="1"/>
  <c r="DJ121" i="50"/>
  <c r="DJ123" i="50" s="1"/>
  <c r="DJ125" i="50" s="1"/>
  <c r="DJ152" i="50" s="1"/>
  <c r="BD41" i="53"/>
  <c r="BF41" i="49"/>
  <c r="DM68" i="50"/>
  <c r="DM70" i="50" s="1"/>
  <c r="DM72" i="50" s="1"/>
  <c r="DM85" i="50" s="1"/>
  <c r="BG31" i="49"/>
  <c r="BE32" i="52"/>
  <c r="BE32" i="53"/>
  <c r="CZ288" i="56"/>
  <c r="DD101" i="50" l="1"/>
  <c r="DE99" i="50" s="1"/>
  <c r="DE100" i="50" s="1"/>
  <c r="DD103" i="50"/>
  <c r="DD105" i="50" s="1"/>
  <c r="CZ101" i="52"/>
  <c r="DA99" i="52" s="1"/>
  <c r="DA100" i="52" s="1"/>
  <c r="CZ103" i="52"/>
  <c r="CZ105" i="52" s="1"/>
  <c r="CZ110" i="52" s="1"/>
  <c r="BQ31" i="50"/>
  <c r="BQ34" i="50" s="1"/>
  <c r="BQ36" i="50" s="1"/>
  <c r="DB101" i="49"/>
  <c r="DC99" i="49" s="1"/>
  <c r="DC100" i="49" s="1"/>
  <c r="DB103" i="49"/>
  <c r="DB105" i="49" s="1"/>
  <c r="DB110" i="49" s="1"/>
  <c r="DC101" i="53"/>
  <c r="DD99" i="53" s="1"/>
  <c r="DD100" i="53" s="1"/>
  <c r="DC103" i="53"/>
  <c r="DC105" i="53" s="1"/>
  <c r="DC110" i="53" s="1"/>
  <c r="DC110" i="50"/>
  <c r="DC101" i="51"/>
  <c r="DD99" i="51" s="1"/>
  <c r="DD100" i="51" s="1"/>
  <c r="DC103" i="51"/>
  <c r="DC105" i="51" s="1"/>
  <c r="DC110" i="51" s="1"/>
  <c r="DK121" i="50"/>
  <c r="DK123" i="50" s="1"/>
  <c r="DK125" i="50" s="1"/>
  <c r="DK152" i="50" s="1"/>
  <c r="BG32" i="49"/>
  <c r="BH30" i="49" s="1"/>
  <c r="BG34" i="49"/>
  <c r="BG36" i="49" s="1"/>
  <c r="DF137" i="50"/>
  <c r="DF139" i="50" s="1"/>
  <c r="DF141" i="50" s="1"/>
  <c r="DF154" i="50" s="1"/>
  <c r="BF41" i="51"/>
  <c r="DN68" i="50"/>
  <c r="DN70" i="50" s="1"/>
  <c r="DN72" i="50" s="1"/>
  <c r="DN85" i="50" s="1"/>
  <c r="BG31" i="51"/>
  <c r="BE36" i="52"/>
  <c r="BF30" i="52"/>
  <c r="BF30" i="53"/>
  <c r="BF31" i="53" s="1"/>
  <c r="BF34" i="53" s="1"/>
  <c r="BE36" i="53"/>
  <c r="DA288" i="56"/>
  <c r="BQ32" i="50" l="1"/>
  <c r="BR30" i="50" s="1"/>
  <c r="BR31" i="50" s="1"/>
  <c r="BR34" i="50" s="1"/>
  <c r="DC101" i="49"/>
  <c r="DD99" i="49" s="1"/>
  <c r="DD100" i="49" s="1"/>
  <c r="DC103" i="49"/>
  <c r="DC105" i="49" s="1"/>
  <c r="DC110" i="49" s="1"/>
  <c r="DD101" i="51"/>
  <c r="DE99" i="51" s="1"/>
  <c r="DE100" i="51" s="1"/>
  <c r="DD103" i="51"/>
  <c r="DD105" i="51" s="1"/>
  <c r="DD110" i="51" s="1"/>
  <c r="BQ41" i="50"/>
  <c r="DA101" i="52"/>
  <c r="DB99" i="52" s="1"/>
  <c r="DB100" i="52" s="1"/>
  <c r="DA103" i="52"/>
  <c r="DA105" i="52" s="1"/>
  <c r="DA110" i="52" s="1"/>
  <c r="DD110" i="50"/>
  <c r="DD101" i="53"/>
  <c r="DE99" i="53" s="1"/>
  <c r="DE100" i="53" s="1"/>
  <c r="DD103" i="53"/>
  <c r="DD105" i="53" s="1"/>
  <c r="DD110" i="53" s="1"/>
  <c r="DE101" i="50"/>
  <c r="DF99" i="50" s="1"/>
  <c r="DF100" i="50" s="1"/>
  <c r="DE103" i="50"/>
  <c r="DE105" i="50" s="1"/>
  <c r="DG137" i="50"/>
  <c r="DG139" i="50" s="1"/>
  <c r="DG141" i="50" s="1"/>
  <c r="DG154" i="50" s="1"/>
  <c r="BG32" i="51"/>
  <c r="BH30" i="51" s="1"/>
  <c r="BG34" i="51"/>
  <c r="BG36" i="51" s="1"/>
  <c r="DL121" i="50"/>
  <c r="DL123" i="50" s="1"/>
  <c r="DL125" i="50" s="1"/>
  <c r="DL152" i="50" s="1"/>
  <c r="BE41" i="52"/>
  <c r="BE41" i="53"/>
  <c r="BG41" i="49"/>
  <c r="DO68" i="50"/>
  <c r="DO70" i="50" s="1"/>
  <c r="DO72" i="50" s="1"/>
  <c r="DO85" i="50" s="1"/>
  <c r="BH31" i="49"/>
  <c r="BH34" i="49" s="1"/>
  <c r="BF31" i="52"/>
  <c r="BF32" i="53"/>
  <c r="DB288" i="56"/>
  <c r="DF101" i="50" l="1"/>
  <c r="DG99" i="50" s="1"/>
  <c r="DG100" i="50" s="1"/>
  <c r="DF103" i="50"/>
  <c r="DF105" i="50" s="1"/>
  <c r="DE101" i="53"/>
  <c r="DF99" i="53" s="1"/>
  <c r="DF100" i="53" s="1"/>
  <c r="DE103" i="53"/>
  <c r="DE105" i="53" s="1"/>
  <c r="DE110" i="53" s="1"/>
  <c r="DE101" i="51"/>
  <c r="DF99" i="51" s="1"/>
  <c r="DF100" i="51" s="1"/>
  <c r="DE103" i="51"/>
  <c r="DE105" i="51" s="1"/>
  <c r="DE110" i="51" s="1"/>
  <c r="DE110" i="50"/>
  <c r="BR32" i="50"/>
  <c r="DB101" i="52"/>
  <c r="DC99" i="52" s="1"/>
  <c r="DC100" i="52" s="1"/>
  <c r="DB103" i="52"/>
  <c r="DB105" i="52" s="1"/>
  <c r="DB110" i="52" s="1"/>
  <c r="DD101" i="49"/>
  <c r="DE99" i="49" s="1"/>
  <c r="DE100" i="49" s="1"/>
  <c r="DD103" i="49"/>
  <c r="DD105" i="49" s="1"/>
  <c r="DD110" i="49" s="1"/>
  <c r="BF32" i="52"/>
  <c r="BG30" i="52" s="1"/>
  <c r="BF34" i="52"/>
  <c r="BF36" i="52" s="1"/>
  <c r="DH137" i="50"/>
  <c r="DH139" i="50" s="1"/>
  <c r="DH141" i="50" s="1"/>
  <c r="DH154" i="50" s="1"/>
  <c r="DM121" i="50"/>
  <c r="DM123" i="50" s="1"/>
  <c r="DM125" i="50" s="1"/>
  <c r="DM152" i="50" s="1"/>
  <c r="BG41" i="51"/>
  <c r="DP68" i="50"/>
  <c r="DP70" i="50" s="1"/>
  <c r="DP72" i="50" s="1"/>
  <c r="DP85" i="50" s="1"/>
  <c r="BH31" i="51"/>
  <c r="BH32" i="49"/>
  <c r="BH36" i="49" s="1"/>
  <c r="BF36" i="53"/>
  <c r="BG30" i="53"/>
  <c r="BG31" i="53" s="1"/>
  <c r="BG34" i="53" s="1"/>
  <c r="DC288" i="56"/>
  <c r="DF101" i="51" l="1"/>
  <c r="DG99" i="51" s="1"/>
  <c r="DG100" i="51" s="1"/>
  <c r="DF103" i="51"/>
  <c r="DF105" i="51" s="1"/>
  <c r="DF110" i="51" s="1"/>
  <c r="DE101" i="49"/>
  <c r="DF99" i="49" s="1"/>
  <c r="DF100" i="49" s="1"/>
  <c r="DE103" i="49"/>
  <c r="DE105" i="49" s="1"/>
  <c r="DE110" i="49" s="1"/>
  <c r="DF101" i="53"/>
  <c r="DG99" i="53" s="1"/>
  <c r="DG100" i="53" s="1"/>
  <c r="DF103" i="53"/>
  <c r="DF105" i="53" s="1"/>
  <c r="DF110" i="53" s="1"/>
  <c r="DC101" i="52"/>
  <c r="DD99" i="52" s="1"/>
  <c r="DD100" i="52" s="1"/>
  <c r="DC103" i="52"/>
  <c r="DC105" i="52" s="1"/>
  <c r="DC110" i="52" s="1"/>
  <c r="DF110" i="50"/>
  <c r="BR36" i="50"/>
  <c r="BS30" i="50"/>
  <c r="DG101" i="50"/>
  <c r="DH99" i="50" s="1"/>
  <c r="DH100" i="50" s="1"/>
  <c r="DG103" i="50"/>
  <c r="DG105" i="50" s="1"/>
  <c r="BI30" i="49"/>
  <c r="BI31" i="49" s="1"/>
  <c r="BI34" i="49" s="1"/>
  <c r="BH32" i="51"/>
  <c r="BI30" i="51" s="1"/>
  <c r="BH34" i="51"/>
  <c r="BH36" i="51" s="1"/>
  <c r="DI137" i="50"/>
  <c r="DI139" i="50" s="1"/>
  <c r="DI141" i="50" s="1"/>
  <c r="DI154" i="50" s="1"/>
  <c r="DN121" i="50"/>
  <c r="DN123" i="50" s="1"/>
  <c r="DN125" i="50" s="1"/>
  <c r="DN152" i="50" s="1"/>
  <c r="BH41" i="49"/>
  <c r="BF41" i="53"/>
  <c r="BF41" i="52"/>
  <c r="DQ68" i="50"/>
  <c r="DQ70" i="50" s="1"/>
  <c r="DQ72" i="50" s="1"/>
  <c r="DQ85" i="50" s="1"/>
  <c r="BG31" i="52"/>
  <c r="BG32" i="53"/>
  <c r="DD288" i="56"/>
  <c r="DD101" i="52" l="1"/>
  <c r="DE99" i="52" s="1"/>
  <c r="DE100" i="52" s="1"/>
  <c r="DD103" i="52"/>
  <c r="DD105" i="52" s="1"/>
  <c r="DD110" i="52" s="1"/>
  <c r="DG110" i="50"/>
  <c r="DH101" i="50"/>
  <c r="DI99" i="50" s="1"/>
  <c r="DI100" i="50" s="1"/>
  <c r="DH103" i="50"/>
  <c r="DH105" i="50" s="1"/>
  <c r="DG101" i="53"/>
  <c r="DH99" i="53" s="1"/>
  <c r="DH100" i="53" s="1"/>
  <c r="DG103" i="53"/>
  <c r="DG105" i="53" s="1"/>
  <c r="DG110" i="53" s="1"/>
  <c r="BS31" i="50"/>
  <c r="BS34" i="50" s="1"/>
  <c r="BR41" i="50"/>
  <c r="DF101" i="49"/>
  <c r="DG99" i="49" s="1"/>
  <c r="DG100" i="49" s="1"/>
  <c r="DF103" i="49"/>
  <c r="DF105" i="49" s="1"/>
  <c r="DF110" i="49" s="1"/>
  <c r="DG101" i="51"/>
  <c r="DH99" i="51" s="1"/>
  <c r="DH100" i="51" s="1"/>
  <c r="DG103" i="51"/>
  <c r="DG105" i="51" s="1"/>
  <c r="DG110" i="51" s="1"/>
  <c r="DO121" i="50"/>
  <c r="DO123" i="50" s="1"/>
  <c r="DO125" i="50" s="1"/>
  <c r="DO152" i="50" s="1"/>
  <c r="BG32" i="52"/>
  <c r="BH30" i="52" s="1"/>
  <c r="BG34" i="52"/>
  <c r="BG36" i="52" s="1"/>
  <c r="DJ137" i="50"/>
  <c r="DJ139" i="50" s="1"/>
  <c r="DJ141" i="50" s="1"/>
  <c r="DJ154" i="50" s="1"/>
  <c r="BH41" i="51"/>
  <c r="DR68" i="50"/>
  <c r="DR70" i="50" s="1"/>
  <c r="DR72" i="50" s="1"/>
  <c r="DR85" i="50" s="1"/>
  <c r="BI31" i="51"/>
  <c r="BI32" i="49"/>
  <c r="BG36" i="53"/>
  <c r="BH30" i="53"/>
  <c r="BH31" i="53" s="1"/>
  <c r="BH34" i="53" s="1"/>
  <c r="DE288" i="56"/>
  <c r="DH101" i="51" l="1"/>
  <c r="DI99" i="51" s="1"/>
  <c r="DI100" i="51" s="1"/>
  <c r="DH103" i="51"/>
  <c r="DH105" i="51" s="1"/>
  <c r="DH110" i="51" s="1"/>
  <c r="DH101" i="53"/>
  <c r="DI99" i="53" s="1"/>
  <c r="DI100" i="53" s="1"/>
  <c r="DH103" i="53"/>
  <c r="DH105" i="53" s="1"/>
  <c r="DH110" i="53" s="1"/>
  <c r="DH110" i="50"/>
  <c r="DG101" i="49"/>
  <c r="DH99" i="49" s="1"/>
  <c r="DH100" i="49" s="1"/>
  <c r="DG103" i="49"/>
  <c r="DG105" i="49" s="1"/>
  <c r="DG110" i="49" s="1"/>
  <c r="DI101" i="50"/>
  <c r="DJ99" i="50" s="1"/>
  <c r="DJ100" i="50" s="1"/>
  <c r="DI103" i="50"/>
  <c r="DI105" i="50" s="1"/>
  <c r="BS32" i="50"/>
  <c r="DE101" i="52"/>
  <c r="DF99" i="52" s="1"/>
  <c r="DF100" i="52" s="1"/>
  <c r="DE103" i="52"/>
  <c r="DE105" i="52" s="1"/>
  <c r="DE110" i="52" s="1"/>
  <c r="BI32" i="51"/>
  <c r="BJ30" i="51" s="1"/>
  <c r="BI34" i="51"/>
  <c r="BI36" i="51" s="1"/>
  <c r="DP121" i="50"/>
  <c r="DP123" i="50" s="1"/>
  <c r="DP125" i="50" s="1"/>
  <c r="DP152" i="50" s="1"/>
  <c r="DK137" i="50"/>
  <c r="DK139" i="50" s="1"/>
  <c r="DK141" i="50" s="1"/>
  <c r="DK154" i="50" s="1"/>
  <c r="BG41" i="53"/>
  <c r="BG41" i="52"/>
  <c r="DS68" i="50"/>
  <c r="DS70" i="50" s="1"/>
  <c r="DS72" i="50" s="1"/>
  <c r="DS85" i="50" s="1"/>
  <c r="BH31" i="52"/>
  <c r="BI36" i="49"/>
  <c r="BJ30" i="49"/>
  <c r="BH32" i="53"/>
  <c r="DF288" i="56"/>
  <c r="DH101" i="49" l="1"/>
  <c r="DI99" i="49" s="1"/>
  <c r="DI100" i="49" s="1"/>
  <c r="DH103" i="49"/>
  <c r="DH105" i="49" s="1"/>
  <c r="DH110" i="49" s="1"/>
  <c r="DF101" i="52"/>
  <c r="DG99" i="52" s="1"/>
  <c r="DG100" i="52" s="1"/>
  <c r="DF103" i="52"/>
  <c r="DF105" i="52" s="1"/>
  <c r="DF110" i="52" s="1"/>
  <c r="BS36" i="50"/>
  <c r="BT30" i="50"/>
  <c r="DI101" i="53"/>
  <c r="DJ99" i="53" s="1"/>
  <c r="DJ100" i="53" s="1"/>
  <c r="DI103" i="53"/>
  <c r="DI105" i="53" s="1"/>
  <c r="DI110" i="53" s="1"/>
  <c r="DI110" i="50"/>
  <c r="DJ101" i="50"/>
  <c r="DK99" i="50" s="1"/>
  <c r="DK100" i="50" s="1"/>
  <c r="DJ103" i="50"/>
  <c r="DJ105" i="50" s="1"/>
  <c r="DI101" i="51"/>
  <c r="DJ99" i="51" s="1"/>
  <c r="DJ100" i="51" s="1"/>
  <c r="DI103" i="51"/>
  <c r="DI105" i="51" s="1"/>
  <c r="DI110" i="51" s="1"/>
  <c r="DL137" i="50"/>
  <c r="DL139" i="50" s="1"/>
  <c r="DL141" i="50" s="1"/>
  <c r="DL154" i="50" s="1"/>
  <c r="DQ121" i="50"/>
  <c r="DQ123" i="50" s="1"/>
  <c r="DQ125" i="50" s="1"/>
  <c r="DQ152" i="50" s="1"/>
  <c r="BH32" i="52"/>
  <c r="BI30" i="52" s="1"/>
  <c r="BH34" i="52"/>
  <c r="BH36" i="52" s="1"/>
  <c r="BI41" i="51"/>
  <c r="BI41" i="49"/>
  <c r="DT68" i="50"/>
  <c r="DT70" i="50" s="1"/>
  <c r="DT72" i="50" s="1"/>
  <c r="DT85" i="50" s="1"/>
  <c r="BJ31" i="51"/>
  <c r="BJ31" i="49"/>
  <c r="BI30" i="53"/>
  <c r="BI31" i="53" s="1"/>
  <c r="BI34" i="53" s="1"/>
  <c r="BH36" i="53"/>
  <c r="DG288" i="56"/>
  <c r="DJ101" i="53" l="1"/>
  <c r="DK99" i="53" s="1"/>
  <c r="DK100" i="53" s="1"/>
  <c r="DJ103" i="53"/>
  <c r="DJ105" i="53" s="1"/>
  <c r="DJ110" i="53" s="1"/>
  <c r="BT31" i="50"/>
  <c r="BT34" i="50" s="1"/>
  <c r="BT36" i="50" s="1"/>
  <c r="DJ101" i="51"/>
  <c r="DK99" i="51" s="1"/>
  <c r="DK100" i="51" s="1"/>
  <c r="DJ103" i="51"/>
  <c r="DJ105" i="51" s="1"/>
  <c r="DJ110" i="51" s="1"/>
  <c r="BS41" i="50"/>
  <c r="DJ110" i="50"/>
  <c r="DK101" i="50"/>
  <c r="DL99" i="50" s="1"/>
  <c r="DL100" i="50" s="1"/>
  <c r="DK103" i="50"/>
  <c r="DK105" i="50" s="1"/>
  <c r="DG101" i="52"/>
  <c r="DH99" i="52" s="1"/>
  <c r="DH100" i="52" s="1"/>
  <c r="DG103" i="52"/>
  <c r="DG105" i="52" s="1"/>
  <c r="DG110" i="52" s="1"/>
  <c r="DI101" i="49"/>
  <c r="DJ99" i="49" s="1"/>
  <c r="DJ100" i="49" s="1"/>
  <c r="DI103" i="49"/>
  <c r="DI105" i="49" s="1"/>
  <c r="DI110" i="49" s="1"/>
  <c r="DR121" i="50"/>
  <c r="DR123" i="50" s="1"/>
  <c r="DR125" i="50" s="1"/>
  <c r="DR152" i="50" s="1"/>
  <c r="DM137" i="50"/>
  <c r="DM139" i="50" s="1"/>
  <c r="DM141" i="50" s="1"/>
  <c r="DM154" i="50" s="1"/>
  <c r="BJ32" i="51"/>
  <c r="BK30" i="51" s="1"/>
  <c r="BJ34" i="51"/>
  <c r="BJ36" i="51" s="1"/>
  <c r="BJ32" i="49"/>
  <c r="BK30" i="49" s="1"/>
  <c r="BJ34" i="49"/>
  <c r="BJ36" i="49" s="1"/>
  <c r="BH41" i="53"/>
  <c r="BH41" i="52"/>
  <c r="DU68" i="50"/>
  <c r="DU70" i="50" s="1"/>
  <c r="DU72" i="50" s="1"/>
  <c r="DU85" i="50" s="1"/>
  <c r="BI31" i="52"/>
  <c r="BI34" i="52" s="1"/>
  <c r="BI32" i="53"/>
  <c r="DH288" i="56"/>
  <c r="DJ101" i="49" l="1"/>
  <c r="DK99" i="49" s="1"/>
  <c r="DK100" i="49" s="1"/>
  <c r="DJ103" i="49"/>
  <c r="DJ105" i="49" s="1"/>
  <c r="DJ110" i="49" s="1"/>
  <c r="DH101" i="52"/>
  <c r="DI99" i="52" s="1"/>
  <c r="DI100" i="52" s="1"/>
  <c r="DH103" i="52"/>
  <c r="DH105" i="52" s="1"/>
  <c r="DH110" i="52" s="1"/>
  <c r="DK101" i="51"/>
  <c r="DL99" i="51" s="1"/>
  <c r="DL100" i="51" s="1"/>
  <c r="DK103" i="51"/>
  <c r="DK105" i="51" s="1"/>
  <c r="DK110" i="51" s="1"/>
  <c r="DK110" i="50"/>
  <c r="BT41" i="50"/>
  <c r="DL101" i="50"/>
  <c r="DM99" i="50" s="1"/>
  <c r="DM100" i="50" s="1"/>
  <c r="DL103" i="50"/>
  <c r="DL105" i="50" s="1"/>
  <c r="BT32" i="50"/>
  <c r="BU30" i="50" s="1"/>
  <c r="DK101" i="53"/>
  <c r="DL99" i="53" s="1"/>
  <c r="DL100" i="53" s="1"/>
  <c r="DK103" i="53"/>
  <c r="DK105" i="53" s="1"/>
  <c r="DK110" i="53" s="1"/>
  <c r="DN137" i="50"/>
  <c r="DN139" i="50" s="1"/>
  <c r="DN141" i="50" s="1"/>
  <c r="DN154" i="50" s="1"/>
  <c r="DS121" i="50"/>
  <c r="DS123" i="50" s="1"/>
  <c r="DS125" i="50" s="1"/>
  <c r="DS152" i="50" s="1"/>
  <c r="BJ41" i="51"/>
  <c r="BJ41" i="49"/>
  <c r="DV68" i="50"/>
  <c r="DV70" i="50" s="1"/>
  <c r="DV72" i="50" s="1"/>
  <c r="DV85" i="50" s="1"/>
  <c r="BK31" i="51"/>
  <c r="BI32" i="52"/>
  <c r="BI36" i="52" s="1"/>
  <c r="BK31" i="49"/>
  <c r="BK34" i="49" s="1"/>
  <c r="BI36" i="53"/>
  <c r="BJ30" i="53"/>
  <c r="BJ31" i="53" s="1"/>
  <c r="BJ34" i="53" s="1"/>
  <c r="DI288" i="56"/>
  <c r="DL101" i="53" l="1"/>
  <c r="DM99" i="53" s="1"/>
  <c r="DM100" i="53" s="1"/>
  <c r="DL103" i="53"/>
  <c r="DL105" i="53" s="1"/>
  <c r="DL110" i="53" s="1"/>
  <c r="BU31" i="50"/>
  <c r="BU34" i="50" s="1"/>
  <c r="BU36" i="50" s="1"/>
  <c r="DL101" i="51"/>
  <c r="DM99" i="51" s="1"/>
  <c r="DM100" i="51" s="1"/>
  <c r="DL103" i="51"/>
  <c r="DL105" i="51" s="1"/>
  <c r="DL110" i="51" s="1"/>
  <c r="DL110" i="50"/>
  <c r="DM101" i="50"/>
  <c r="DN99" i="50" s="1"/>
  <c r="DN100" i="50" s="1"/>
  <c r="DM103" i="50"/>
  <c r="DM105" i="50" s="1"/>
  <c r="DI101" i="52"/>
  <c r="DJ99" i="52" s="1"/>
  <c r="DJ100" i="52" s="1"/>
  <c r="DI103" i="52"/>
  <c r="DI105" i="52" s="1"/>
  <c r="DI110" i="52" s="1"/>
  <c r="DK101" i="49"/>
  <c r="DL99" i="49" s="1"/>
  <c r="DL100" i="49" s="1"/>
  <c r="DK103" i="49"/>
  <c r="DK105" i="49" s="1"/>
  <c r="DK110" i="49" s="1"/>
  <c r="BJ30" i="52"/>
  <c r="BJ31" i="52" s="1"/>
  <c r="BJ34" i="52" s="1"/>
  <c r="DT121" i="50"/>
  <c r="DT123" i="50" s="1"/>
  <c r="DT125" i="50" s="1"/>
  <c r="DT152" i="50" s="1"/>
  <c r="BK32" i="51"/>
  <c r="BL30" i="51" s="1"/>
  <c r="BK34" i="51"/>
  <c r="BK36" i="51" s="1"/>
  <c r="DO137" i="50"/>
  <c r="DO139" i="50" s="1"/>
  <c r="DO141" i="50" s="1"/>
  <c r="DO154" i="50" s="1"/>
  <c r="BI41" i="52"/>
  <c r="BI41" i="53"/>
  <c r="DW68" i="50"/>
  <c r="DW70" i="50" s="1"/>
  <c r="DW72" i="50" s="1"/>
  <c r="DW85" i="50" s="1"/>
  <c r="BK32" i="49"/>
  <c r="BJ32" i="53"/>
  <c r="DJ288" i="56"/>
  <c r="BU32" i="50" l="1"/>
  <c r="BV30" i="50" s="1"/>
  <c r="BV31" i="50" s="1"/>
  <c r="BV34" i="50" s="1"/>
  <c r="BV36" i="50" s="1"/>
  <c r="DL101" i="49"/>
  <c r="DM99" i="49" s="1"/>
  <c r="DM100" i="49" s="1"/>
  <c r="DL103" i="49"/>
  <c r="DL105" i="49" s="1"/>
  <c r="DL110" i="49" s="1"/>
  <c r="DM101" i="51"/>
  <c r="DN99" i="51" s="1"/>
  <c r="DN100" i="51" s="1"/>
  <c r="DM103" i="51"/>
  <c r="DM105" i="51" s="1"/>
  <c r="DM110" i="51" s="1"/>
  <c r="DJ101" i="52"/>
  <c r="DK99" i="52" s="1"/>
  <c r="DK100" i="52" s="1"/>
  <c r="DJ103" i="52"/>
  <c r="DJ105" i="52" s="1"/>
  <c r="DJ110" i="52" s="1"/>
  <c r="BU41" i="50"/>
  <c r="DM110" i="50"/>
  <c r="DN101" i="50"/>
  <c r="DO99" i="50" s="1"/>
  <c r="DO100" i="50" s="1"/>
  <c r="DN103" i="50"/>
  <c r="DN105" i="50" s="1"/>
  <c r="DM101" i="53"/>
  <c r="DN99" i="53" s="1"/>
  <c r="DN100" i="53" s="1"/>
  <c r="DM103" i="53"/>
  <c r="DM105" i="53" s="1"/>
  <c r="DM110" i="53" s="1"/>
  <c r="DP137" i="50"/>
  <c r="DP139" i="50" s="1"/>
  <c r="DP141" i="50" s="1"/>
  <c r="DP154" i="50" s="1"/>
  <c r="DU121" i="50"/>
  <c r="DU123" i="50" s="1"/>
  <c r="DU125" i="50" s="1"/>
  <c r="DU152" i="50" s="1"/>
  <c r="BK41" i="51"/>
  <c r="DX68" i="50"/>
  <c r="DX70" i="50" s="1"/>
  <c r="DX72" i="50" s="1"/>
  <c r="DX85" i="50" s="1"/>
  <c r="BL31" i="51"/>
  <c r="BK36" i="49"/>
  <c r="BL30" i="49"/>
  <c r="BJ32" i="52"/>
  <c r="BK30" i="53"/>
  <c r="BK31" i="53" s="1"/>
  <c r="BK34" i="53" s="1"/>
  <c r="BJ36" i="53"/>
  <c r="DK288" i="56"/>
  <c r="DN101" i="53" l="1"/>
  <c r="DO99" i="53" s="1"/>
  <c r="DO100" i="53" s="1"/>
  <c r="DN103" i="53"/>
  <c r="DN105" i="53" s="1"/>
  <c r="DN110" i="53" s="1"/>
  <c r="DK101" i="52"/>
  <c r="DL99" i="52" s="1"/>
  <c r="DL100" i="52" s="1"/>
  <c r="DK103" i="52"/>
  <c r="DK105" i="52" s="1"/>
  <c r="DK110" i="52" s="1"/>
  <c r="DN110" i="50"/>
  <c r="BV41" i="50"/>
  <c r="DO101" i="50"/>
  <c r="DP99" i="50" s="1"/>
  <c r="DP100" i="50" s="1"/>
  <c r="DO103" i="50"/>
  <c r="DO105" i="50" s="1"/>
  <c r="BV32" i="50"/>
  <c r="BW30" i="50" s="1"/>
  <c r="DN101" i="51"/>
  <c r="DO99" i="51" s="1"/>
  <c r="DO100" i="51" s="1"/>
  <c r="DN103" i="51"/>
  <c r="DN105" i="51" s="1"/>
  <c r="DN110" i="51" s="1"/>
  <c r="DM101" i="49"/>
  <c r="DN99" i="49" s="1"/>
  <c r="DN100" i="49" s="1"/>
  <c r="DM103" i="49"/>
  <c r="DM105" i="49" s="1"/>
  <c r="DM110" i="49" s="1"/>
  <c r="DV121" i="50"/>
  <c r="DV123" i="50" s="1"/>
  <c r="DV125" i="50" s="1"/>
  <c r="DV152" i="50" s="1"/>
  <c r="DQ137" i="50"/>
  <c r="DQ139" i="50" s="1"/>
  <c r="DQ141" i="50" s="1"/>
  <c r="DQ154" i="50" s="1"/>
  <c r="BL32" i="51"/>
  <c r="BM30" i="51" s="1"/>
  <c r="BL34" i="51"/>
  <c r="BL36" i="51" s="1"/>
  <c r="BK41" i="49"/>
  <c r="BJ41" i="53"/>
  <c r="DY68" i="50"/>
  <c r="DY70" i="50" s="1"/>
  <c r="DY72" i="50" s="1"/>
  <c r="DY85" i="50" s="1"/>
  <c r="BK30" i="52"/>
  <c r="BJ36" i="52"/>
  <c r="BL31" i="49"/>
  <c r="BL34" i="49" s="1"/>
  <c r="BK32" i="53"/>
  <c r="DL288" i="56"/>
  <c r="DN101" i="49" l="1"/>
  <c r="DO99" i="49" s="1"/>
  <c r="DO100" i="49" s="1"/>
  <c r="DN103" i="49"/>
  <c r="DN105" i="49" s="1"/>
  <c r="DN110" i="49" s="1"/>
  <c r="DO101" i="51"/>
  <c r="DP99" i="51" s="1"/>
  <c r="DP100" i="51" s="1"/>
  <c r="DO103" i="51"/>
  <c r="DO105" i="51" s="1"/>
  <c r="DO110" i="51" s="1"/>
  <c r="BW31" i="50"/>
  <c r="BW34" i="50" s="1"/>
  <c r="BW36" i="50" s="1"/>
  <c r="DL101" i="52"/>
  <c r="DM99" i="52" s="1"/>
  <c r="DM100" i="52" s="1"/>
  <c r="DL103" i="52"/>
  <c r="DL105" i="52" s="1"/>
  <c r="DL110" i="52" s="1"/>
  <c r="DO110" i="50"/>
  <c r="DP101" i="50"/>
  <c r="DQ99" i="50" s="1"/>
  <c r="DQ100" i="50" s="1"/>
  <c r="DP103" i="50"/>
  <c r="DP105" i="50" s="1"/>
  <c r="DO101" i="53"/>
  <c r="DP99" i="53" s="1"/>
  <c r="DP100" i="53" s="1"/>
  <c r="DO103" i="53"/>
  <c r="DO105" i="53" s="1"/>
  <c r="DO110" i="53" s="1"/>
  <c r="DW121" i="50"/>
  <c r="DW123" i="50" s="1"/>
  <c r="DW125" i="50" s="1"/>
  <c r="DW152" i="50" s="1"/>
  <c r="DR137" i="50"/>
  <c r="DR139" i="50" s="1"/>
  <c r="DR141" i="50" s="1"/>
  <c r="DR154" i="50" s="1"/>
  <c r="BL41" i="51"/>
  <c r="BJ41" i="52"/>
  <c r="DZ68" i="50"/>
  <c r="DZ70" i="50" s="1"/>
  <c r="DZ72" i="50" s="1"/>
  <c r="DZ85" i="50" s="1"/>
  <c r="BM31" i="51"/>
  <c r="BL32" i="49"/>
  <c r="BK31" i="52"/>
  <c r="BK34" i="52" s="1"/>
  <c r="BK36" i="53"/>
  <c r="BL30" i="53"/>
  <c r="BL31" i="53" s="1"/>
  <c r="BL34" i="53" s="1"/>
  <c r="DM288" i="56"/>
  <c r="DM101" i="52" l="1"/>
  <c r="DN99" i="52" s="1"/>
  <c r="DN100" i="52" s="1"/>
  <c r="DM103" i="52"/>
  <c r="DM105" i="52" s="1"/>
  <c r="DM110" i="52" s="1"/>
  <c r="BW32" i="50"/>
  <c r="BX30" i="50" s="1"/>
  <c r="DP101" i="53"/>
  <c r="DQ99" i="53" s="1"/>
  <c r="DQ100" i="53" s="1"/>
  <c r="DP103" i="53"/>
  <c r="DP105" i="53" s="1"/>
  <c r="DP110" i="53" s="1"/>
  <c r="BW41" i="50"/>
  <c r="DP110" i="50"/>
  <c r="DQ101" i="50"/>
  <c r="DR99" i="50" s="1"/>
  <c r="DR100" i="50" s="1"/>
  <c r="DQ103" i="50"/>
  <c r="DQ105" i="50" s="1"/>
  <c r="DP101" i="51"/>
  <c r="DQ99" i="51" s="1"/>
  <c r="DQ100" i="51" s="1"/>
  <c r="DP103" i="51"/>
  <c r="DP105" i="51" s="1"/>
  <c r="DP110" i="51" s="1"/>
  <c r="DO101" i="49"/>
  <c r="DP99" i="49" s="1"/>
  <c r="DP100" i="49" s="1"/>
  <c r="DO103" i="49"/>
  <c r="DO105" i="49" s="1"/>
  <c r="DO110" i="49" s="1"/>
  <c r="DS137" i="50"/>
  <c r="DS139" i="50" s="1"/>
  <c r="DS141" i="50" s="1"/>
  <c r="DS154" i="50" s="1"/>
  <c r="DX121" i="50"/>
  <c r="DX123" i="50" s="1"/>
  <c r="DX125" i="50" s="1"/>
  <c r="DX152" i="50" s="1"/>
  <c r="BM32" i="51"/>
  <c r="BN30" i="51" s="1"/>
  <c r="BM34" i="51"/>
  <c r="BM36" i="51" s="1"/>
  <c r="BK41" i="53"/>
  <c r="EA68" i="50"/>
  <c r="EA70" i="50" s="1"/>
  <c r="EA72" i="50" s="1"/>
  <c r="EA85" i="50" s="1"/>
  <c r="BK32" i="52"/>
  <c r="BL36" i="49"/>
  <c r="BM30" i="49"/>
  <c r="BL32" i="53"/>
  <c r="DN288" i="56"/>
  <c r="DP101" i="49" l="1"/>
  <c r="DQ99" i="49" s="1"/>
  <c r="DQ100" i="49" s="1"/>
  <c r="DP103" i="49"/>
  <c r="DP105" i="49" s="1"/>
  <c r="DP110" i="49" s="1"/>
  <c r="DQ101" i="51"/>
  <c r="DR99" i="51" s="1"/>
  <c r="DR100" i="51" s="1"/>
  <c r="DQ103" i="51"/>
  <c r="DQ105" i="51" s="1"/>
  <c r="DQ110" i="51" s="1"/>
  <c r="DQ101" i="53"/>
  <c r="DR99" i="53" s="1"/>
  <c r="DR100" i="53" s="1"/>
  <c r="DQ103" i="53"/>
  <c r="DQ105" i="53" s="1"/>
  <c r="DQ110" i="53" s="1"/>
  <c r="DQ110" i="50"/>
  <c r="BX31" i="50"/>
  <c r="BX34" i="50" s="1"/>
  <c r="BX36" i="50" s="1"/>
  <c r="DR101" i="50"/>
  <c r="DS99" i="50" s="1"/>
  <c r="DS100" i="50" s="1"/>
  <c r="DR103" i="50"/>
  <c r="DR105" i="50" s="1"/>
  <c r="DN101" i="52"/>
  <c r="DO99" i="52" s="1"/>
  <c r="DO100" i="52" s="1"/>
  <c r="DN103" i="52"/>
  <c r="DN105" i="52" s="1"/>
  <c r="DN110" i="52" s="1"/>
  <c r="DT137" i="50"/>
  <c r="DT139" i="50" s="1"/>
  <c r="DT141" i="50" s="1"/>
  <c r="DT154" i="50" s="1"/>
  <c r="DY121" i="50"/>
  <c r="DY123" i="50" s="1"/>
  <c r="DY125" i="50" s="1"/>
  <c r="DY152" i="50" s="1"/>
  <c r="BM41" i="51"/>
  <c r="BL41" i="49"/>
  <c r="EB68" i="50"/>
  <c r="H67" i="50"/>
  <c r="BN31" i="51"/>
  <c r="BM31" i="49"/>
  <c r="BK36" i="52"/>
  <c r="BL30" i="52"/>
  <c r="BM30" i="53"/>
  <c r="BM31" i="53" s="1"/>
  <c r="BM34" i="53" s="1"/>
  <c r="BL36" i="53"/>
  <c r="DO288" i="56"/>
  <c r="BX32" i="50" l="1"/>
  <c r="BY30" i="50" s="1"/>
  <c r="BY31" i="50" s="1"/>
  <c r="BY34" i="50" s="1"/>
  <c r="DO101" i="52"/>
  <c r="DP99" i="52" s="1"/>
  <c r="DP100" i="52" s="1"/>
  <c r="DO103" i="52"/>
  <c r="DO105" i="52" s="1"/>
  <c r="DO110" i="52" s="1"/>
  <c r="DR101" i="53"/>
  <c r="DS99" i="53" s="1"/>
  <c r="DS100" i="53" s="1"/>
  <c r="DR103" i="53"/>
  <c r="DR105" i="53" s="1"/>
  <c r="DR110" i="53" s="1"/>
  <c r="DR110" i="50"/>
  <c r="DS101" i="50"/>
  <c r="DT99" i="50" s="1"/>
  <c r="DT100" i="50" s="1"/>
  <c r="DS103" i="50"/>
  <c r="DS105" i="50" s="1"/>
  <c r="DR101" i="51"/>
  <c r="DS99" i="51" s="1"/>
  <c r="DS100" i="51" s="1"/>
  <c r="DR103" i="51"/>
  <c r="DR105" i="51" s="1"/>
  <c r="DR110" i="51" s="1"/>
  <c r="BX41" i="50"/>
  <c r="DQ101" i="49"/>
  <c r="DR99" i="49" s="1"/>
  <c r="DR100" i="49" s="1"/>
  <c r="DQ103" i="49"/>
  <c r="DQ105" i="49" s="1"/>
  <c r="DQ110" i="49" s="1"/>
  <c r="DZ121" i="50"/>
  <c r="DZ123" i="50" s="1"/>
  <c r="DZ125" i="50" s="1"/>
  <c r="DZ152" i="50" s="1"/>
  <c r="BM32" i="49"/>
  <c r="BN30" i="49" s="1"/>
  <c r="BM34" i="49"/>
  <c r="BM36" i="49" s="1"/>
  <c r="DU137" i="50"/>
  <c r="DU139" i="50" s="1"/>
  <c r="DU141" i="50" s="1"/>
  <c r="DU154" i="50" s="1"/>
  <c r="BN32" i="51"/>
  <c r="BN34" i="51"/>
  <c r="BN36" i="51" s="1"/>
  <c r="BL41" i="53"/>
  <c r="BK41" i="52"/>
  <c r="EB70" i="50"/>
  <c r="H68" i="50"/>
  <c r="BO30" i="51"/>
  <c r="BL31" i="52"/>
  <c r="BM32" i="53"/>
  <c r="DP288" i="56"/>
  <c r="DR101" i="49" l="1"/>
  <c r="DS99" i="49" s="1"/>
  <c r="DS100" i="49" s="1"/>
  <c r="DR103" i="49"/>
  <c r="DR105" i="49" s="1"/>
  <c r="DR110" i="49" s="1"/>
  <c r="DT101" i="50"/>
  <c r="DU99" i="50" s="1"/>
  <c r="DU100" i="50" s="1"/>
  <c r="DT103" i="50"/>
  <c r="DT105" i="50" s="1"/>
  <c r="BY32" i="50"/>
  <c r="DS110" i="50"/>
  <c r="DS101" i="53"/>
  <c r="DT99" i="53" s="1"/>
  <c r="DT100" i="53" s="1"/>
  <c r="DS103" i="53"/>
  <c r="DS105" i="53" s="1"/>
  <c r="DS110" i="53" s="1"/>
  <c r="DS101" i="51"/>
  <c r="DT99" i="51" s="1"/>
  <c r="DT100" i="51" s="1"/>
  <c r="DS103" i="51"/>
  <c r="DS105" i="51" s="1"/>
  <c r="DS110" i="51" s="1"/>
  <c r="DP101" i="52"/>
  <c r="DQ99" i="52" s="1"/>
  <c r="DQ100" i="52" s="1"/>
  <c r="DP103" i="52"/>
  <c r="DP105" i="52" s="1"/>
  <c r="DP110" i="52" s="1"/>
  <c r="BL32" i="52"/>
  <c r="BL34" i="52"/>
  <c r="BL36" i="52" s="1"/>
  <c r="EA121" i="50"/>
  <c r="EA123" i="50" s="1"/>
  <c r="EA125" i="50" s="1"/>
  <c r="EA152" i="50" s="1"/>
  <c r="DV137" i="50"/>
  <c r="DV139" i="50" s="1"/>
  <c r="DV141" i="50" s="1"/>
  <c r="DV154" i="50" s="1"/>
  <c r="BN41" i="51"/>
  <c r="BM41" i="49"/>
  <c r="EB72" i="50"/>
  <c r="H70" i="50"/>
  <c r="BO31" i="51"/>
  <c r="BN31" i="49"/>
  <c r="BM30" i="52"/>
  <c r="BM36" i="53"/>
  <c r="BN30" i="53"/>
  <c r="BN31" i="53" s="1"/>
  <c r="BN34" i="53" s="1"/>
  <c r="DQ288" i="56"/>
  <c r="DT101" i="53" l="1"/>
  <c r="DU99" i="53" s="1"/>
  <c r="DU100" i="53" s="1"/>
  <c r="DT103" i="53"/>
  <c r="DT105" i="53" s="1"/>
  <c r="DT110" i="53" s="1"/>
  <c r="BY36" i="50"/>
  <c r="BZ30" i="50"/>
  <c r="DQ101" i="52"/>
  <c r="DR99" i="52" s="1"/>
  <c r="DR100" i="52" s="1"/>
  <c r="DQ103" i="52"/>
  <c r="DQ105" i="52" s="1"/>
  <c r="DQ110" i="52" s="1"/>
  <c r="DT110" i="50"/>
  <c r="DU101" i="50"/>
  <c r="DV99" i="50" s="1"/>
  <c r="DV100" i="50" s="1"/>
  <c r="DU103" i="50"/>
  <c r="DU105" i="50" s="1"/>
  <c r="DT101" i="51"/>
  <c r="DU99" i="51" s="1"/>
  <c r="DU100" i="51" s="1"/>
  <c r="DT103" i="51"/>
  <c r="DT105" i="51" s="1"/>
  <c r="DT110" i="51" s="1"/>
  <c r="DS101" i="49"/>
  <c r="DT99" i="49" s="1"/>
  <c r="DT100" i="49" s="1"/>
  <c r="DS103" i="49"/>
  <c r="DS105" i="49" s="1"/>
  <c r="DS110" i="49" s="1"/>
  <c r="EB121" i="50"/>
  <c r="H120" i="50"/>
  <c r="BN32" i="49"/>
  <c r="BO30" i="49" s="1"/>
  <c r="BN34" i="49"/>
  <c r="BN36" i="49" s="1"/>
  <c r="H72" i="50"/>
  <c r="EB85" i="50"/>
  <c r="DW137" i="50"/>
  <c r="DW139" i="50" s="1"/>
  <c r="DW141" i="50" s="1"/>
  <c r="DW154" i="50" s="1"/>
  <c r="BO32" i="51"/>
  <c r="BP30" i="51" s="1"/>
  <c r="BO34" i="51"/>
  <c r="BO36" i="51" s="1"/>
  <c r="BM41" i="53"/>
  <c r="BL41" i="52"/>
  <c r="BM31" i="52"/>
  <c r="BN32" i="53"/>
  <c r="DR288" i="56"/>
  <c r="DT101" i="49" l="1"/>
  <c r="DU99" i="49" s="1"/>
  <c r="DU100" i="49" s="1"/>
  <c r="DT103" i="49"/>
  <c r="DT105" i="49" s="1"/>
  <c r="DT110" i="49" s="1"/>
  <c r="DR101" i="52"/>
  <c r="DS99" i="52" s="1"/>
  <c r="DS100" i="52" s="1"/>
  <c r="DR103" i="52"/>
  <c r="DR105" i="52" s="1"/>
  <c r="DR110" i="52" s="1"/>
  <c r="BZ31" i="50"/>
  <c r="BZ34" i="50" s="1"/>
  <c r="BZ36" i="50" s="1"/>
  <c r="DU101" i="51"/>
  <c r="DV99" i="51" s="1"/>
  <c r="DV100" i="51" s="1"/>
  <c r="DU103" i="51"/>
  <c r="DU105" i="51" s="1"/>
  <c r="DU110" i="51" s="1"/>
  <c r="BY41" i="50"/>
  <c r="DU110" i="50"/>
  <c r="DV101" i="50"/>
  <c r="DW99" i="50" s="1"/>
  <c r="DW100" i="50" s="1"/>
  <c r="DV103" i="50"/>
  <c r="DV105" i="50" s="1"/>
  <c r="DU101" i="53"/>
  <c r="DV99" i="53" s="1"/>
  <c r="DV100" i="53" s="1"/>
  <c r="DU103" i="53"/>
  <c r="DU105" i="53" s="1"/>
  <c r="DU110" i="53" s="1"/>
  <c r="DX137" i="50"/>
  <c r="DX139" i="50" s="1"/>
  <c r="DX141" i="50" s="1"/>
  <c r="DX154" i="50" s="1"/>
  <c r="BM32" i="52"/>
  <c r="BN30" i="52" s="1"/>
  <c r="BM34" i="52"/>
  <c r="BM36" i="52" s="1"/>
  <c r="EB123" i="50"/>
  <c r="H121" i="50"/>
  <c r="BO41" i="51"/>
  <c r="BN41" i="49"/>
  <c r="BP31" i="51"/>
  <c r="BO31" i="49"/>
  <c r="BO34" i="49" s="1"/>
  <c r="BO30" i="53"/>
  <c r="BO31" i="53" s="1"/>
  <c r="BO34" i="53" s="1"/>
  <c r="BN36" i="53"/>
  <c r="DS288" i="56"/>
  <c r="BZ32" i="50" l="1"/>
  <c r="CA30" i="50" s="1"/>
  <c r="CA31" i="50" s="1"/>
  <c r="DV101" i="53"/>
  <c r="DW99" i="53" s="1"/>
  <c r="DW100" i="53" s="1"/>
  <c r="DV103" i="53"/>
  <c r="DV105" i="53" s="1"/>
  <c r="DV110" i="53" s="1"/>
  <c r="DV101" i="51"/>
  <c r="DW99" i="51" s="1"/>
  <c r="DW100" i="51" s="1"/>
  <c r="DV103" i="51"/>
  <c r="DV105" i="51" s="1"/>
  <c r="DV110" i="51" s="1"/>
  <c r="DV110" i="50"/>
  <c r="DW101" i="50"/>
  <c r="DX99" i="50" s="1"/>
  <c r="DX100" i="50" s="1"/>
  <c r="DW103" i="50"/>
  <c r="DW105" i="50" s="1"/>
  <c r="BZ41" i="50"/>
  <c r="DS101" i="52"/>
  <c r="DT99" i="52" s="1"/>
  <c r="DT100" i="52" s="1"/>
  <c r="DS103" i="52"/>
  <c r="DS105" i="52" s="1"/>
  <c r="DS110" i="52" s="1"/>
  <c r="DU101" i="49"/>
  <c r="DV99" i="49" s="1"/>
  <c r="DV100" i="49" s="1"/>
  <c r="DU103" i="49"/>
  <c r="DU105" i="49" s="1"/>
  <c r="DU110" i="49" s="1"/>
  <c r="DY137" i="50"/>
  <c r="DY139" i="50" s="1"/>
  <c r="DY141" i="50" s="1"/>
  <c r="DY154" i="50" s="1"/>
  <c r="H128" i="50"/>
  <c r="BP32" i="51"/>
  <c r="BQ30" i="51" s="1"/>
  <c r="BP34" i="51"/>
  <c r="BP36" i="51" s="1"/>
  <c r="EB125" i="50"/>
  <c r="H123" i="50"/>
  <c r="BM41" i="52"/>
  <c r="BN41" i="53"/>
  <c r="BO32" i="49"/>
  <c r="BN31" i="52"/>
  <c r="BO32" i="53"/>
  <c r="C121" i="56"/>
  <c r="L121" i="56"/>
  <c r="K121" i="56"/>
  <c r="J121" i="56"/>
  <c r="I121" i="56"/>
  <c r="H121" i="56"/>
  <c r="F121" i="56"/>
  <c r="E121" i="56"/>
  <c r="G121" i="56"/>
  <c r="D121" i="56"/>
  <c r="C110" i="56"/>
  <c r="L110" i="56"/>
  <c r="K110" i="56"/>
  <c r="J110" i="56"/>
  <c r="I110" i="56"/>
  <c r="F110" i="56"/>
  <c r="H110" i="56"/>
  <c r="E110" i="56"/>
  <c r="G110" i="56"/>
  <c r="D110" i="56"/>
  <c r="C99" i="56"/>
  <c r="L99" i="56"/>
  <c r="K99" i="56"/>
  <c r="J99" i="56"/>
  <c r="I99" i="56"/>
  <c r="G99" i="56"/>
  <c r="H99" i="56"/>
  <c r="E99" i="56"/>
  <c r="F99" i="56"/>
  <c r="D99" i="56"/>
  <c r="C209" i="56"/>
  <c r="K209" i="56"/>
  <c r="L209" i="56"/>
  <c r="D209" i="56"/>
  <c r="H209" i="56"/>
  <c r="F209" i="56"/>
  <c r="E209" i="56"/>
  <c r="G209" i="56"/>
  <c r="J209" i="56"/>
  <c r="I209" i="56"/>
  <c r="C179" i="56"/>
  <c r="C180" i="56"/>
  <c r="F180" i="56"/>
  <c r="K179" i="56"/>
  <c r="E180" i="56"/>
  <c r="J179" i="56"/>
  <c r="D180" i="56"/>
  <c r="H179" i="56"/>
  <c r="L179" i="56"/>
  <c r="E179" i="56"/>
  <c r="G179" i="56"/>
  <c r="F179" i="56"/>
  <c r="I180" i="56"/>
  <c r="J180" i="56"/>
  <c r="I179" i="56"/>
  <c r="H180" i="56"/>
  <c r="G180" i="56"/>
  <c r="K180" i="56"/>
  <c r="D179" i="56"/>
  <c r="L180" i="56"/>
  <c r="C109" i="56"/>
  <c r="C111" i="56"/>
  <c r="C114" i="56"/>
  <c r="F114" i="56"/>
  <c r="K114" i="56"/>
  <c r="I109" i="56"/>
  <c r="J109" i="56"/>
  <c r="F107" i="56"/>
  <c r="K112" i="56"/>
  <c r="K113" i="56"/>
  <c r="H111" i="56"/>
  <c r="F112" i="56"/>
  <c r="H107" i="56"/>
  <c r="E114" i="56"/>
  <c r="L111" i="56"/>
  <c r="L113" i="56"/>
  <c r="L112" i="56"/>
  <c r="I113" i="56"/>
  <c r="E109" i="56"/>
  <c r="I107" i="56"/>
  <c r="K108" i="56"/>
  <c r="F111" i="56"/>
  <c r="J114" i="56"/>
  <c r="H109" i="56"/>
  <c r="L114" i="56"/>
  <c r="G108" i="56"/>
  <c r="H114" i="56"/>
  <c r="G114" i="56"/>
  <c r="I114" i="56"/>
  <c r="L107" i="56"/>
  <c r="G113" i="56"/>
  <c r="L109" i="56"/>
  <c r="E111" i="56"/>
  <c r="E112" i="56"/>
  <c r="K111" i="56"/>
  <c r="G111" i="56"/>
  <c r="H108" i="56"/>
  <c r="J112" i="56"/>
  <c r="D109" i="56"/>
  <c r="G112" i="56"/>
  <c r="D113" i="56"/>
  <c r="F109" i="56"/>
  <c r="I112" i="56"/>
  <c r="G109" i="56"/>
  <c r="K107" i="56"/>
  <c r="D114" i="56"/>
  <c r="H112" i="56"/>
  <c r="J113" i="56"/>
  <c r="K109" i="56"/>
  <c r="L108" i="56"/>
  <c r="H113" i="56"/>
  <c r="J111" i="56"/>
  <c r="J107" i="56"/>
  <c r="F113" i="56"/>
  <c r="G107" i="56"/>
  <c r="D112" i="56"/>
  <c r="I111" i="56"/>
  <c r="E113" i="56"/>
  <c r="J108" i="56"/>
  <c r="D111" i="56"/>
  <c r="I108" i="56"/>
  <c r="C149" i="56"/>
  <c r="C151" i="56"/>
  <c r="C153" i="56"/>
  <c r="C148" i="56"/>
  <c r="C152" i="56"/>
  <c r="C150" i="56"/>
  <c r="I152" i="56"/>
  <c r="J148" i="56"/>
  <c r="I150" i="56"/>
  <c r="E152" i="56"/>
  <c r="G149" i="56"/>
  <c r="F152" i="56"/>
  <c r="I148" i="56"/>
  <c r="H151" i="56"/>
  <c r="E151" i="56"/>
  <c r="E149" i="56"/>
  <c r="F148" i="56"/>
  <c r="J152" i="56"/>
  <c r="G151" i="56"/>
  <c r="K152" i="56"/>
  <c r="L149" i="56"/>
  <c r="I149" i="56"/>
  <c r="G148" i="56"/>
  <c r="D150" i="56"/>
  <c r="J150" i="56"/>
  <c r="D153" i="56"/>
  <c r="K151" i="56"/>
  <c r="F151" i="56"/>
  <c r="D152" i="56"/>
  <c r="H150" i="56"/>
  <c r="H148" i="56"/>
  <c r="E153" i="56"/>
  <c r="K153" i="56"/>
  <c r="I153" i="56"/>
  <c r="J153" i="56"/>
  <c r="E148" i="56"/>
  <c r="L152" i="56"/>
  <c r="J149" i="56"/>
  <c r="D148" i="56"/>
  <c r="G150" i="56"/>
  <c r="G153" i="56"/>
  <c r="D149" i="56"/>
  <c r="I151" i="56"/>
  <c r="K149" i="56"/>
  <c r="L151" i="56"/>
  <c r="G152" i="56"/>
  <c r="K150" i="56"/>
  <c r="E150" i="56"/>
  <c r="J151" i="56"/>
  <c r="L148" i="56"/>
  <c r="D151" i="56"/>
  <c r="H153" i="56"/>
  <c r="L150" i="56"/>
  <c r="F153" i="56"/>
  <c r="K148" i="56"/>
  <c r="H152" i="56"/>
  <c r="F149" i="56"/>
  <c r="F150" i="56"/>
  <c r="H149" i="56"/>
  <c r="L153" i="56"/>
  <c r="C277" i="56"/>
  <c r="L184" i="56"/>
  <c r="C185" i="56"/>
  <c r="F184" i="56"/>
  <c r="I184" i="56"/>
  <c r="H184" i="56"/>
  <c r="G185" i="56"/>
  <c r="C184" i="56"/>
  <c r="I185" i="56"/>
  <c r="J185" i="56"/>
  <c r="K185" i="56"/>
  <c r="H185" i="56"/>
  <c r="J184" i="56"/>
  <c r="G184" i="56"/>
  <c r="D185" i="56"/>
  <c r="L185" i="56"/>
  <c r="E184" i="56"/>
  <c r="E185" i="56"/>
  <c r="F185" i="56"/>
  <c r="K184" i="56"/>
  <c r="D184" i="56"/>
  <c r="L122" i="56"/>
  <c r="H122" i="56"/>
  <c r="G125" i="56"/>
  <c r="C125" i="56"/>
  <c r="L125" i="56"/>
  <c r="I125" i="56"/>
  <c r="D122" i="56"/>
  <c r="G122" i="56"/>
  <c r="J122" i="56"/>
  <c r="C122" i="56"/>
  <c r="F125" i="56"/>
  <c r="H125" i="56"/>
  <c r="E125" i="56"/>
  <c r="J125" i="56"/>
  <c r="K122" i="56"/>
  <c r="E122" i="56"/>
  <c r="K125" i="56"/>
  <c r="D125" i="56"/>
  <c r="I122" i="56"/>
  <c r="F122" i="56"/>
  <c r="D168" i="56"/>
  <c r="F168" i="56"/>
  <c r="C167" i="56"/>
  <c r="J170" i="56"/>
  <c r="H165" i="56"/>
  <c r="C166" i="56"/>
  <c r="I168" i="56"/>
  <c r="H170" i="56"/>
  <c r="C169" i="56"/>
  <c r="J165" i="56"/>
  <c r="D166" i="56"/>
  <c r="E169" i="56"/>
  <c r="L166" i="56"/>
  <c r="I165" i="56"/>
  <c r="D165" i="56"/>
  <c r="E166" i="56"/>
  <c r="I169" i="56"/>
  <c r="G167" i="56"/>
  <c r="G166" i="56"/>
  <c r="F166" i="56"/>
  <c r="H168" i="56"/>
  <c r="K166" i="56"/>
  <c r="G165" i="56"/>
  <c r="H169" i="56"/>
  <c r="E167" i="56"/>
  <c r="L165" i="56"/>
  <c r="L168" i="56"/>
  <c r="C165" i="56"/>
  <c r="I167" i="56"/>
  <c r="L170" i="56"/>
  <c r="E168" i="56"/>
  <c r="C168" i="56"/>
  <c r="G170" i="56"/>
  <c r="L167" i="56"/>
  <c r="J169" i="56"/>
  <c r="F170" i="56"/>
  <c r="D170" i="56"/>
  <c r="E165" i="56"/>
  <c r="D167" i="56"/>
  <c r="C170" i="56"/>
  <c r="K169" i="56"/>
  <c r="F167" i="56"/>
  <c r="J168" i="56"/>
  <c r="K170" i="56"/>
  <c r="I166" i="56"/>
  <c r="E170" i="56"/>
  <c r="F169" i="56"/>
  <c r="G169" i="56"/>
  <c r="H166" i="56"/>
  <c r="G168" i="56"/>
  <c r="J166" i="56"/>
  <c r="D169" i="56"/>
  <c r="K165" i="56"/>
  <c r="H167" i="56"/>
  <c r="L169" i="56"/>
  <c r="I170" i="56"/>
  <c r="K168" i="56"/>
  <c r="J167" i="56"/>
  <c r="K167" i="56"/>
  <c r="F165" i="56"/>
  <c r="C280" i="56"/>
  <c r="I278" i="56"/>
  <c r="L281" i="56"/>
  <c r="I281" i="56"/>
  <c r="J280" i="56"/>
  <c r="G278" i="56"/>
  <c r="G281" i="56"/>
  <c r="J281" i="56"/>
  <c r="E278" i="56"/>
  <c r="F278" i="56"/>
  <c r="K281" i="56"/>
  <c r="D280" i="56"/>
  <c r="I277" i="56"/>
  <c r="I280" i="56"/>
  <c r="K278" i="56"/>
  <c r="J279" i="56"/>
  <c r="F280" i="56"/>
  <c r="F281" i="56"/>
  <c r="D278" i="56"/>
  <c r="H277" i="56"/>
  <c r="D281" i="56"/>
  <c r="E277" i="56"/>
  <c r="I279" i="56"/>
  <c r="G279" i="56"/>
  <c r="C279" i="56"/>
  <c r="C278" i="56"/>
  <c r="L280" i="56"/>
  <c r="D279" i="56"/>
  <c r="J277" i="56"/>
  <c r="K277" i="56"/>
  <c r="H278" i="56"/>
  <c r="L279" i="56"/>
  <c r="H281" i="56"/>
  <c r="K280" i="56"/>
  <c r="F277" i="56"/>
  <c r="H279" i="56"/>
  <c r="D277" i="56"/>
  <c r="K279" i="56"/>
  <c r="L278" i="56"/>
  <c r="E279" i="56"/>
  <c r="G280" i="56"/>
  <c r="E281" i="56"/>
  <c r="H280" i="56"/>
  <c r="G277" i="56"/>
  <c r="L277" i="56"/>
  <c r="F279" i="56"/>
  <c r="J278" i="56"/>
  <c r="E280" i="56"/>
  <c r="C281" i="56"/>
  <c r="D174" i="56"/>
  <c r="I143" i="56"/>
  <c r="J142" i="56"/>
  <c r="G140" i="56"/>
  <c r="J144" i="56"/>
  <c r="F100" i="56"/>
  <c r="F103" i="56"/>
  <c r="J143" i="56"/>
  <c r="H139" i="56"/>
  <c r="F141" i="56"/>
  <c r="D142" i="56"/>
  <c r="G103" i="56"/>
  <c r="I100" i="56"/>
  <c r="I175" i="56"/>
  <c r="G139" i="56"/>
  <c r="H100" i="56"/>
  <c r="F139" i="56"/>
  <c r="I141" i="56"/>
  <c r="F174" i="56"/>
  <c r="I144" i="56"/>
  <c r="K175" i="56"/>
  <c r="J175" i="56"/>
  <c r="D175" i="56"/>
  <c r="E175" i="56"/>
  <c r="G143" i="56"/>
  <c r="J139" i="56"/>
  <c r="F144" i="56"/>
  <c r="I142" i="56"/>
  <c r="G144" i="56"/>
  <c r="G100" i="56"/>
  <c r="E142" i="56"/>
  <c r="E100" i="56"/>
  <c r="H140" i="56"/>
  <c r="D139" i="56"/>
  <c r="F140" i="56"/>
  <c r="L100" i="56"/>
  <c r="G174" i="56"/>
  <c r="H175" i="56"/>
  <c r="H144" i="56"/>
  <c r="L144" i="56"/>
  <c r="H143" i="56"/>
  <c r="D143" i="56"/>
  <c r="G142" i="56"/>
  <c r="K140" i="56"/>
  <c r="K100" i="56"/>
  <c r="E103" i="56"/>
  <c r="L175" i="56"/>
  <c r="L174" i="56"/>
  <c r="F143" i="56"/>
  <c r="E139" i="56"/>
  <c r="H142" i="56"/>
  <c r="G175" i="56"/>
  <c r="K174" i="56"/>
  <c r="D141" i="56"/>
  <c r="D144" i="56"/>
  <c r="K143" i="56"/>
  <c r="H174" i="56"/>
  <c r="L140" i="56"/>
  <c r="K144" i="56"/>
  <c r="J141" i="56"/>
  <c r="D100" i="56"/>
  <c r="I140" i="56"/>
  <c r="K142" i="56"/>
  <c r="K141" i="56"/>
  <c r="E174" i="56"/>
  <c r="D103" i="56"/>
  <c r="G141" i="56"/>
  <c r="L139" i="56"/>
  <c r="E140" i="56"/>
  <c r="H141" i="56"/>
  <c r="J140" i="56"/>
  <c r="I139" i="56"/>
  <c r="L141" i="56"/>
  <c r="J100" i="56"/>
  <c r="I174" i="56"/>
  <c r="J174" i="56"/>
  <c r="H103" i="56"/>
  <c r="L143" i="56"/>
  <c r="E143" i="56"/>
  <c r="I103" i="56"/>
  <c r="E144" i="56"/>
  <c r="D140" i="56"/>
  <c r="E141" i="56"/>
  <c r="K103" i="56"/>
  <c r="F142" i="56"/>
  <c r="L103" i="56"/>
  <c r="J103" i="56"/>
  <c r="L142" i="56"/>
  <c r="K139" i="56"/>
  <c r="F175" i="56"/>
  <c r="C174" i="56"/>
  <c r="C141" i="56"/>
  <c r="C142" i="56"/>
  <c r="C175" i="56"/>
  <c r="C139" i="56"/>
  <c r="C103" i="56"/>
  <c r="C100" i="56"/>
  <c r="C143" i="56"/>
  <c r="C140" i="56"/>
  <c r="C144" i="56"/>
  <c r="CA34" i="50" l="1"/>
  <c r="CA36" i="50" s="1"/>
  <c r="CA41" i="50" s="1"/>
  <c r="CA32" i="50"/>
  <c r="CB30" i="50" s="1"/>
  <c r="CB31" i="50" s="1"/>
  <c r="CB34" i="50" s="1"/>
  <c r="CB36" i="50" s="1"/>
  <c r="DV101" i="49"/>
  <c r="DW99" i="49" s="1"/>
  <c r="DW100" i="49" s="1"/>
  <c r="DV103" i="49"/>
  <c r="DV105" i="49" s="1"/>
  <c r="DV110" i="49" s="1"/>
  <c r="DT101" i="52"/>
  <c r="DU99" i="52" s="1"/>
  <c r="DU100" i="52" s="1"/>
  <c r="DT103" i="52"/>
  <c r="DT105" i="52" s="1"/>
  <c r="DT110" i="52" s="1"/>
  <c r="DW101" i="51"/>
  <c r="DX99" i="51" s="1"/>
  <c r="DX100" i="51" s="1"/>
  <c r="DW103" i="51"/>
  <c r="DW105" i="51" s="1"/>
  <c r="DW110" i="51" s="1"/>
  <c r="DW110" i="50"/>
  <c r="DX101" i="50"/>
  <c r="DY99" i="50" s="1"/>
  <c r="DY100" i="50" s="1"/>
  <c r="DX103" i="50"/>
  <c r="DX105" i="50" s="1"/>
  <c r="DW101" i="53"/>
  <c r="DX99" i="53" s="1"/>
  <c r="DX100" i="53" s="1"/>
  <c r="DW103" i="53"/>
  <c r="DW105" i="53" s="1"/>
  <c r="DW110" i="53" s="1"/>
  <c r="BN32" i="52"/>
  <c r="BO30" i="52" s="1"/>
  <c r="BN34" i="52"/>
  <c r="BN36" i="52" s="1"/>
  <c r="DZ137" i="50"/>
  <c r="DZ139" i="50" s="1"/>
  <c r="DZ141" i="50" s="1"/>
  <c r="DZ154" i="50" s="1"/>
  <c r="EB152" i="50"/>
  <c r="H152" i="50" s="1"/>
  <c r="H125" i="50"/>
  <c r="BP41" i="51"/>
  <c r="BQ31" i="51"/>
  <c r="BP30" i="49"/>
  <c r="BP31" i="49" s="1"/>
  <c r="BP34" i="49" s="1"/>
  <c r="BO36" i="49"/>
  <c r="BP30" i="53"/>
  <c r="BP31" i="53" s="1"/>
  <c r="BP34" i="53" s="1"/>
  <c r="BO36" i="53"/>
  <c r="L132" i="56"/>
  <c r="D132" i="56"/>
  <c r="C132" i="56"/>
  <c r="J132" i="56"/>
  <c r="G132" i="56"/>
  <c r="I132" i="56"/>
  <c r="H132" i="56"/>
  <c r="F132" i="56"/>
  <c r="E132" i="56"/>
  <c r="K132" i="56"/>
  <c r="L136" i="56"/>
  <c r="D136" i="56"/>
  <c r="K136" i="56"/>
  <c r="C136" i="56"/>
  <c r="F136" i="56"/>
  <c r="J136" i="56"/>
  <c r="I136" i="56"/>
  <c r="H136" i="56"/>
  <c r="G136" i="56"/>
  <c r="E136" i="56"/>
  <c r="F189" i="56"/>
  <c r="E189" i="56"/>
  <c r="L189" i="56"/>
  <c r="D189" i="56"/>
  <c r="K189" i="56"/>
  <c r="C189" i="56"/>
  <c r="J189" i="56"/>
  <c r="I189" i="56"/>
  <c r="G189" i="56"/>
  <c r="H189" i="56"/>
  <c r="L190" i="56"/>
  <c r="D190" i="56"/>
  <c r="K190" i="56"/>
  <c r="C190" i="56"/>
  <c r="J190" i="56"/>
  <c r="I190" i="56"/>
  <c r="H190" i="56"/>
  <c r="G190" i="56"/>
  <c r="F190" i="56"/>
  <c r="E190" i="56"/>
  <c r="L158" i="56"/>
  <c r="D158" i="56"/>
  <c r="C158" i="56"/>
  <c r="J158" i="56"/>
  <c r="F158" i="56"/>
  <c r="I158" i="56"/>
  <c r="H158" i="56"/>
  <c r="E158" i="56"/>
  <c r="K158" i="56"/>
  <c r="G158" i="56"/>
  <c r="F157" i="56"/>
  <c r="L157" i="56"/>
  <c r="D157" i="56"/>
  <c r="K157" i="56"/>
  <c r="J157" i="56"/>
  <c r="I157" i="56"/>
  <c r="G157" i="56"/>
  <c r="E157" i="56"/>
  <c r="H157" i="56"/>
  <c r="F161" i="56"/>
  <c r="E161" i="56"/>
  <c r="H161" i="56"/>
  <c r="L161" i="56"/>
  <c r="D161" i="56"/>
  <c r="K161" i="56"/>
  <c r="C161" i="56"/>
  <c r="J161" i="56"/>
  <c r="I161" i="56"/>
  <c r="G161" i="56"/>
  <c r="H160" i="56"/>
  <c r="G160" i="56"/>
  <c r="F160" i="56"/>
  <c r="C160" i="56"/>
  <c r="J160" i="56"/>
  <c r="E160" i="56"/>
  <c r="K160" i="56"/>
  <c r="L160" i="56"/>
  <c r="D160" i="56"/>
  <c r="I160" i="56"/>
  <c r="L162" i="56"/>
  <c r="D162" i="56"/>
  <c r="K162" i="56"/>
  <c r="J162" i="56"/>
  <c r="G162" i="56"/>
  <c r="I162" i="56"/>
  <c r="H162" i="56"/>
  <c r="E162" i="56"/>
  <c r="C162" i="56"/>
  <c r="F162" i="56"/>
  <c r="J159" i="56"/>
  <c r="I159" i="56"/>
  <c r="H159" i="56"/>
  <c r="E159" i="56"/>
  <c r="G159" i="56"/>
  <c r="L159" i="56"/>
  <c r="F159" i="56"/>
  <c r="D159" i="56"/>
  <c r="K159" i="56"/>
  <c r="C159" i="56"/>
  <c r="C157" i="56"/>
  <c r="J133" i="56"/>
  <c r="I133" i="56"/>
  <c r="H133" i="56"/>
  <c r="G133" i="56"/>
  <c r="E133" i="56"/>
  <c r="L133" i="56"/>
  <c r="D133" i="56"/>
  <c r="F133" i="56"/>
  <c r="K133" i="56"/>
  <c r="C133" i="56"/>
  <c r="L131" i="56"/>
  <c r="D131" i="56"/>
  <c r="J131" i="56"/>
  <c r="H131" i="56"/>
  <c r="K131" i="56"/>
  <c r="C131" i="56"/>
  <c r="G131" i="56"/>
  <c r="F131" i="56"/>
  <c r="E131" i="56"/>
  <c r="I131" i="56"/>
  <c r="E217" i="56"/>
  <c r="L217" i="56"/>
  <c r="D217" i="56"/>
  <c r="J217" i="56"/>
  <c r="K217" i="56"/>
  <c r="C217" i="56"/>
  <c r="F217" i="56"/>
  <c r="I217" i="56"/>
  <c r="H217" i="56"/>
  <c r="G217" i="56"/>
  <c r="D181" i="56"/>
  <c r="E181" i="56"/>
  <c r="F181" i="56"/>
  <c r="K186" i="56"/>
  <c r="C181" i="56"/>
  <c r="I181" i="56"/>
  <c r="J181" i="56"/>
  <c r="K154" i="56"/>
  <c r="H181" i="56"/>
  <c r="K181" i="56"/>
  <c r="G115" i="56"/>
  <c r="G181" i="56"/>
  <c r="L115" i="56"/>
  <c r="K115" i="56"/>
  <c r="L181" i="56"/>
  <c r="I115" i="56"/>
  <c r="H115" i="56"/>
  <c r="E186" i="56"/>
  <c r="J154" i="56"/>
  <c r="J115" i="56"/>
  <c r="D154" i="56"/>
  <c r="H154" i="56"/>
  <c r="G154" i="56"/>
  <c r="I154" i="56"/>
  <c r="E154" i="56"/>
  <c r="C154" i="56"/>
  <c r="J186" i="56"/>
  <c r="L154" i="56"/>
  <c r="F154" i="56"/>
  <c r="G186" i="56"/>
  <c r="I186" i="56"/>
  <c r="D186" i="56"/>
  <c r="L186" i="56"/>
  <c r="H186" i="56"/>
  <c r="F186" i="56"/>
  <c r="C186" i="56"/>
  <c r="C33" i="56"/>
  <c r="U16" i="19" s="1"/>
  <c r="J171" i="56"/>
  <c r="C31" i="56"/>
  <c r="U14" i="19" s="1"/>
  <c r="I171" i="56"/>
  <c r="F171" i="56"/>
  <c r="D171" i="56"/>
  <c r="C29" i="56"/>
  <c r="U12" i="19" s="1"/>
  <c r="C171" i="56"/>
  <c r="H171" i="56"/>
  <c r="E171" i="56"/>
  <c r="L171" i="56"/>
  <c r="C30" i="56"/>
  <c r="U13" i="19" s="1"/>
  <c r="K171" i="56"/>
  <c r="G171" i="56"/>
  <c r="C32" i="56"/>
  <c r="U15" i="19" s="1"/>
  <c r="K145" i="56"/>
  <c r="K200" i="56" s="1"/>
  <c r="J145" i="56"/>
  <c r="J200" i="56" s="1"/>
  <c r="G145" i="56"/>
  <c r="G200" i="56" s="1"/>
  <c r="E145" i="56"/>
  <c r="E200" i="56" s="1"/>
  <c r="L145" i="56"/>
  <c r="L200" i="56" s="1"/>
  <c r="D145" i="56"/>
  <c r="D200" i="56" s="1"/>
  <c r="H145" i="56"/>
  <c r="H200" i="56" s="1"/>
  <c r="F145" i="56"/>
  <c r="I145" i="56"/>
  <c r="I200" i="56" s="1"/>
  <c r="C145" i="56"/>
  <c r="DX101" i="53" l="1"/>
  <c r="DY99" i="53" s="1"/>
  <c r="DY100" i="53" s="1"/>
  <c r="DX103" i="53"/>
  <c r="DX105" i="53" s="1"/>
  <c r="DX110" i="53" s="1"/>
  <c r="DU101" i="52"/>
  <c r="DV99" i="52" s="1"/>
  <c r="DV100" i="52" s="1"/>
  <c r="DU103" i="52"/>
  <c r="DU105" i="52" s="1"/>
  <c r="DU110" i="52" s="1"/>
  <c r="DX110" i="50"/>
  <c r="CB32" i="50"/>
  <c r="CC30" i="50" s="1"/>
  <c r="DY101" i="50"/>
  <c r="DZ99" i="50" s="1"/>
  <c r="DZ100" i="50" s="1"/>
  <c r="DY103" i="50"/>
  <c r="DY105" i="50" s="1"/>
  <c r="CB41" i="50"/>
  <c r="DX101" i="51"/>
  <c r="DY99" i="51" s="1"/>
  <c r="DY100" i="51" s="1"/>
  <c r="DX103" i="51"/>
  <c r="DX105" i="51" s="1"/>
  <c r="DX110" i="51" s="1"/>
  <c r="DW101" i="49"/>
  <c r="DX99" i="49" s="1"/>
  <c r="DX100" i="49" s="1"/>
  <c r="DW103" i="49"/>
  <c r="DW105" i="49" s="1"/>
  <c r="DW110" i="49" s="1"/>
  <c r="A152" i="50"/>
  <c r="EA137" i="50"/>
  <c r="EA139" i="50" s="1"/>
  <c r="EA141" i="50" s="1"/>
  <c r="EA154" i="50" s="1"/>
  <c r="BQ32" i="51"/>
  <c r="BR30" i="51" s="1"/>
  <c r="BQ34" i="51"/>
  <c r="BQ36" i="51" s="1"/>
  <c r="BO41" i="49"/>
  <c r="BN41" i="52"/>
  <c r="BO41" i="53"/>
  <c r="BP32" i="49"/>
  <c r="BO31" i="52"/>
  <c r="BO34" i="52" s="1"/>
  <c r="BP32" i="53"/>
  <c r="K36" i="19"/>
  <c r="AG44" i="19"/>
  <c r="AG47" i="19"/>
  <c r="AG53" i="19"/>
  <c r="AG41" i="19"/>
  <c r="AG50" i="19"/>
  <c r="G29" i="56"/>
  <c r="Y12" i="19" s="1"/>
  <c r="E29" i="56"/>
  <c r="C34" i="56"/>
  <c r="F200" i="56"/>
  <c r="C200" i="56"/>
  <c r="C228" i="56" s="1"/>
  <c r="J39" i="54"/>
  <c r="K39" i="54"/>
  <c r="L39" i="54"/>
  <c r="M39" i="54"/>
  <c r="N39" i="54"/>
  <c r="O39" i="54"/>
  <c r="P39" i="54"/>
  <c r="Q39" i="54"/>
  <c r="R39" i="54"/>
  <c r="S39" i="54"/>
  <c r="T39" i="54"/>
  <c r="U39" i="54"/>
  <c r="V39" i="54"/>
  <c r="W39" i="54"/>
  <c r="X39" i="54"/>
  <c r="Y39" i="54"/>
  <c r="Z39" i="54"/>
  <c r="AA39" i="54"/>
  <c r="AB39" i="54"/>
  <c r="AC39" i="54"/>
  <c r="AD39" i="54"/>
  <c r="AE39" i="54"/>
  <c r="AF39" i="54"/>
  <c r="AG39" i="54"/>
  <c r="AH39" i="54"/>
  <c r="AI39" i="54"/>
  <c r="AJ39" i="54"/>
  <c r="AK39" i="54"/>
  <c r="AL39" i="54"/>
  <c r="AM39" i="54"/>
  <c r="AN39" i="54"/>
  <c r="AO39" i="54"/>
  <c r="AP39" i="54"/>
  <c r="AQ39" i="54"/>
  <c r="AR39" i="54"/>
  <c r="AS39" i="54"/>
  <c r="AT39" i="54"/>
  <c r="AU39" i="54"/>
  <c r="AV39" i="54"/>
  <c r="AW39" i="54"/>
  <c r="AX39" i="54"/>
  <c r="AY39" i="54"/>
  <c r="AZ39" i="54"/>
  <c r="BA39" i="54"/>
  <c r="BB39" i="54"/>
  <c r="BC39" i="54"/>
  <c r="BD39" i="54"/>
  <c r="BE39" i="54"/>
  <c r="BF39" i="54"/>
  <c r="BG39" i="54"/>
  <c r="BH39" i="54"/>
  <c r="BI39" i="54"/>
  <c r="BJ39" i="54"/>
  <c r="BK39" i="54"/>
  <c r="BL39" i="54"/>
  <c r="BM39" i="54"/>
  <c r="BN39" i="54"/>
  <c r="BO39" i="54"/>
  <c r="BP39" i="54"/>
  <c r="BQ39" i="54"/>
  <c r="BR39" i="54"/>
  <c r="BS39" i="54"/>
  <c r="BT39" i="54"/>
  <c r="BU39" i="54"/>
  <c r="BV39" i="54"/>
  <c r="BW39" i="54"/>
  <c r="BX39" i="54"/>
  <c r="BY39" i="54"/>
  <c r="BZ39" i="54"/>
  <c r="CA39" i="54"/>
  <c r="CB39" i="54"/>
  <c r="CC39" i="54"/>
  <c r="CD39" i="54"/>
  <c r="CE39" i="54"/>
  <c r="CF39" i="54"/>
  <c r="CG39" i="54"/>
  <c r="CH39" i="54"/>
  <c r="CI39" i="54"/>
  <c r="CJ39" i="54"/>
  <c r="CK39" i="54"/>
  <c r="CL39" i="54"/>
  <c r="CM39" i="54"/>
  <c r="CN39" i="54"/>
  <c r="CO39" i="54"/>
  <c r="CP39" i="54"/>
  <c r="CQ39" i="54"/>
  <c r="CR39" i="54"/>
  <c r="CS39" i="54"/>
  <c r="CT39" i="54"/>
  <c r="CU39" i="54"/>
  <c r="CV39" i="54"/>
  <c r="CW39" i="54"/>
  <c r="CX39" i="54"/>
  <c r="CY39" i="54"/>
  <c r="CZ39" i="54"/>
  <c r="DA39" i="54"/>
  <c r="DB39" i="54"/>
  <c r="DC39" i="54"/>
  <c r="DD39" i="54"/>
  <c r="DE39" i="54"/>
  <c r="DF39" i="54"/>
  <c r="DG39" i="54"/>
  <c r="DH39" i="54"/>
  <c r="DI39" i="54"/>
  <c r="DJ39" i="54"/>
  <c r="DK39" i="54"/>
  <c r="DL39" i="54"/>
  <c r="DM39" i="54"/>
  <c r="DN39" i="54"/>
  <c r="DO39" i="54"/>
  <c r="DP39" i="54"/>
  <c r="DQ39" i="54"/>
  <c r="DR39" i="54"/>
  <c r="DS39" i="54"/>
  <c r="DT39" i="54"/>
  <c r="DU39" i="54"/>
  <c r="DV39" i="54"/>
  <c r="DW39" i="54"/>
  <c r="J36" i="54"/>
  <c r="K36" i="54"/>
  <c r="L36" i="54"/>
  <c r="M36" i="54"/>
  <c r="N36" i="54"/>
  <c r="O36" i="54"/>
  <c r="P36" i="54"/>
  <c r="Q36" i="54"/>
  <c r="R36" i="54"/>
  <c r="S36" i="54"/>
  <c r="T36" i="54"/>
  <c r="U36" i="54"/>
  <c r="V36" i="54"/>
  <c r="W36" i="54"/>
  <c r="X36" i="54"/>
  <c r="Y36" i="54"/>
  <c r="Z36" i="54"/>
  <c r="AA36" i="54"/>
  <c r="AB36" i="54"/>
  <c r="AC36" i="54"/>
  <c r="AD36" i="54"/>
  <c r="AE36" i="54"/>
  <c r="AF36" i="54"/>
  <c r="AG36" i="54"/>
  <c r="AH36" i="54"/>
  <c r="AI36" i="54"/>
  <c r="AJ36" i="54"/>
  <c r="AK36" i="54"/>
  <c r="AL36" i="54"/>
  <c r="AM36" i="54"/>
  <c r="AN36" i="54"/>
  <c r="AO36" i="54"/>
  <c r="AP36" i="54"/>
  <c r="AQ36" i="54"/>
  <c r="AR36" i="54"/>
  <c r="AS36" i="54"/>
  <c r="AT36" i="54"/>
  <c r="AU36" i="54"/>
  <c r="AV36" i="54"/>
  <c r="AW36" i="54"/>
  <c r="AX36" i="54"/>
  <c r="AY36" i="54"/>
  <c r="AZ36" i="54"/>
  <c r="BA36" i="54"/>
  <c r="BB36" i="54"/>
  <c r="BC36" i="54"/>
  <c r="BD36" i="54"/>
  <c r="BE36" i="54"/>
  <c r="BF36" i="54"/>
  <c r="BG36" i="54"/>
  <c r="BH36" i="54"/>
  <c r="BI36" i="54"/>
  <c r="BJ36" i="54"/>
  <c r="BK36" i="54"/>
  <c r="BL36" i="54"/>
  <c r="BM36" i="54"/>
  <c r="BN36" i="54"/>
  <c r="BO36" i="54"/>
  <c r="BP36" i="54"/>
  <c r="BQ36" i="54"/>
  <c r="BR36" i="54"/>
  <c r="BS36" i="54"/>
  <c r="BT36" i="54"/>
  <c r="BU36" i="54"/>
  <c r="BV36" i="54"/>
  <c r="BW36" i="54"/>
  <c r="BX36" i="54"/>
  <c r="BY36" i="54"/>
  <c r="BZ36" i="54"/>
  <c r="CA36" i="54"/>
  <c r="CB36" i="54"/>
  <c r="CC36" i="54"/>
  <c r="CD36" i="54"/>
  <c r="CE36" i="54"/>
  <c r="CF36" i="54"/>
  <c r="CG36" i="54"/>
  <c r="CH36" i="54"/>
  <c r="CI36" i="54"/>
  <c r="CJ36" i="54"/>
  <c r="CK36" i="54"/>
  <c r="CL36" i="54"/>
  <c r="CM36" i="54"/>
  <c r="CN36" i="54"/>
  <c r="CO36" i="54"/>
  <c r="CP36" i="54"/>
  <c r="CQ36" i="54"/>
  <c r="CR36" i="54"/>
  <c r="CS36" i="54"/>
  <c r="CT36" i="54"/>
  <c r="CU36" i="54"/>
  <c r="CV36" i="54"/>
  <c r="CW36" i="54"/>
  <c r="CX36" i="54"/>
  <c r="CY36" i="54"/>
  <c r="CZ36" i="54"/>
  <c r="DA36" i="54"/>
  <c r="DB36" i="54"/>
  <c r="DC36" i="54"/>
  <c r="DD36" i="54"/>
  <c r="DE36" i="54"/>
  <c r="DF36" i="54"/>
  <c r="DG36" i="54"/>
  <c r="DH36" i="54"/>
  <c r="DI36" i="54"/>
  <c r="DJ36" i="54"/>
  <c r="DK36" i="54"/>
  <c r="DL36" i="54"/>
  <c r="DM36" i="54"/>
  <c r="DN36" i="54"/>
  <c r="DO36" i="54"/>
  <c r="DP36" i="54"/>
  <c r="DQ36" i="54"/>
  <c r="DR36" i="54"/>
  <c r="DS36" i="54"/>
  <c r="DT36" i="54"/>
  <c r="DU36" i="54"/>
  <c r="DV36" i="54"/>
  <c r="DW36" i="54"/>
  <c r="J27" i="54"/>
  <c r="K27" i="54"/>
  <c r="L27" i="54"/>
  <c r="M27" i="54"/>
  <c r="N27" i="54"/>
  <c r="O27" i="54"/>
  <c r="P27" i="54"/>
  <c r="Q27" i="54"/>
  <c r="R27" i="54"/>
  <c r="S27" i="54"/>
  <c r="T27" i="54"/>
  <c r="U27" i="54"/>
  <c r="V27" i="54"/>
  <c r="W27" i="54"/>
  <c r="X27" i="54"/>
  <c r="Y27" i="54"/>
  <c r="Z27" i="54"/>
  <c r="AA27" i="54"/>
  <c r="AB27" i="54"/>
  <c r="AC27" i="54"/>
  <c r="AD27" i="54"/>
  <c r="AE27" i="54"/>
  <c r="AF27" i="54"/>
  <c r="AG27" i="54"/>
  <c r="AH27" i="54"/>
  <c r="AI27" i="54"/>
  <c r="AJ27" i="54"/>
  <c r="AK27" i="54"/>
  <c r="AL27" i="54"/>
  <c r="AM27" i="54"/>
  <c r="AN27" i="54"/>
  <c r="AO27" i="54"/>
  <c r="AP27" i="54"/>
  <c r="AQ27" i="54"/>
  <c r="AR27" i="54"/>
  <c r="AS27" i="54"/>
  <c r="AT27" i="54"/>
  <c r="AU27" i="54"/>
  <c r="AV27" i="54"/>
  <c r="AW27" i="54"/>
  <c r="AX27" i="54"/>
  <c r="AY27" i="54"/>
  <c r="AZ27" i="54"/>
  <c r="BA27" i="54"/>
  <c r="BB27" i="54"/>
  <c r="BC27" i="54"/>
  <c r="BD27" i="54"/>
  <c r="BE27" i="54"/>
  <c r="BF27" i="54"/>
  <c r="BG27" i="54"/>
  <c r="BH27" i="54"/>
  <c r="BI27" i="54"/>
  <c r="BJ27" i="54"/>
  <c r="BK27" i="54"/>
  <c r="BL27" i="54"/>
  <c r="BM27" i="54"/>
  <c r="BN27" i="54"/>
  <c r="BO27" i="54"/>
  <c r="BP27" i="54"/>
  <c r="BQ27" i="54"/>
  <c r="BR27" i="54"/>
  <c r="BS27" i="54"/>
  <c r="BT27" i="54"/>
  <c r="BU27" i="54"/>
  <c r="BV27" i="54"/>
  <c r="BW27" i="54"/>
  <c r="BX27" i="54"/>
  <c r="BY27" i="54"/>
  <c r="BZ27" i="54"/>
  <c r="CA27" i="54"/>
  <c r="CB27" i="54"/>
  <c r="CC27" i="54"/>
  <c r="CD27" i="54"/>
  <c r="CE27" i="54"/>
  <c r="CF27" i="54"/>
  <c r="CG27" i="54"/>
  <c r="CH27" i="54"/>
  <c r="CI27" i="54"/>
  <c r="CJ27" i="54"/>
  <c r="CK27" i="54"/>
  <c r="CL27" i="54"/>
  <c r="CM27" i="54"/>
  <c r="CN27" i="54"/>
  <c r="CO27" i="54"/>
  <c r="CP27" i="54"/>
  <c r="CQ27" i="54"/>
  <c r="CR27" i="54"/>
  <c r="CS27" i="54"/>
  <c r="CT27" i="54"/>
  <c r="CU27" i="54"/>
  <c r="CV27" i="54"/>
  <c r="CW27" i="54"/>
  <c r="CX27" i="54"/>
  <c r="CY27" i="54"/>
  <c r="CZ27" i="54"/>
  <c r="DA27" i="54"/>
  <c r="DB27" i="54"/>
  <c r="DC27" i="54"/>
  <c r="DD27" i="54"/>
  <c r="DE27" i="54"/>
  <c r="DF27" i="54"/>
  <c r="DG27" i="54"/>
  <c r="DH27" i="54"/>
  <c r="DI27" i="54"/>
  <c r="DJ27" i="54"/>
  <c r="DK27" i="54"/>
  <c r="DL27" i="54"/>
  <c r="DM27" i="54"/>
  <c r="DN27" i="54"/>
  <c r="DO27" i="54"/>
  <c r="DP27" i="54"/>
  <c r="DQ27" i="54"/>
  <c r="DR27" i="54"/>
  <c r="DS27" i="54"/>
  <c r="DT27" i="54"/>
  <c r="DU27" i="54"/>
  <c r="DV27" i="54"/>
  <c r="DW27" i="54"/>
  <c r="J24" i="54"/>
  <c r="K24" i="54"/>
  <c r="L24" i="54"/>
  <c r="M24" i="54"/>
  <c r="N24" i="54"/>
  <c r="O24" i="54"/>
  <c r="P24" i="54"/>
  <c r="Q24" i="54"/>
  <c r="R24" i="54"/>
  <c r="S24" i="54"/>
  <c r="T24" i="54"/>
  <c r="U24" i="54"/>
  <c r="V24" i="54"/>
  <c r="W24" i="54"/>
  <c r="X24" i="54"/>
  <c r="Y24" i="54"/>
  <c r="Z24" i="54"/>
  <c r="AA24" i="54"/>
  <c r="AB24" i="54"/>
  <c r="AC24" i="54"/>
  <c r="AD24" i="54"/>
  <c r="AE24" i="54"/>
  <c r="AF24" i="54"/>
  <c r="AG24" i="54"/>
  <c r="AH24" i="54"/>
  <c r="AI24" i="54"/>
  <c r="AJ24" i="54"/>
  <c r="AK24" i="54"/>
  <c r="AL24" i="54"/>
  <c r="AM24" i="54"/>
  <c r="AN24" i="54"/>
  <c r="AO24" i="54"/>
  <c r="AP24" i="54"/>
  <c r="AQ24" i="54"/>
  <c r="AR24" i="54"/>
  <c r="AS24" i="54"/>
  <c r="AT24" i="54"/>
  <c r="AU24" i="54"/>
  <c r="AV24" i="54"/>
  <c r="AW24" i="54"/>
  <c r="AX24" i="54"/>
  <c r="AY24" i="54"/>
  <c r="AZ24" i="54"/>
  <c r="BA24" i="54"/>
  <c r="BB24" i="54"/>
  <c r="BC24" i="54"/>
  <c r="BD24" i="54"/>
  <c r="BE24" i="54"/>
  <c r="BF24" i="54"/>
  <c r="BG24" i="54"/>
  <c r="BH24" i="54"/>
  <c r="BI24" i="54"/>
  <c r="BJ24" i="54"/>
  <c r="BK24" i="54"/>
  <c r="BL24" i="54"/>
  <c r="BM24" i="54"/>
  <c r="BN24" i="54"/>
  <c r="BO24" i="54"/>
  <c r="BP24" i="54"/>
  <c r="BQ24" i="54"/>
  <c r="BR24" i="54"/>
  <c r="BS24" i="54"/>
  <c r="BT24" i="54"/>
  <c r="BU24" i="54"/>
  <c r="BV24" i="54"/>
  <c r="BW24" i="54"/>
  <c r="BX24" i="54"/>
  <c r="BY24" i="54"/>
  <c r="BZ24" i="54"/>
  <c r="CA24" i="54"/>
  <c r="CB24" i="54"/>
  <c r="CC24" i="54"/>
  <c r="CD24" i="54"/>
  <c r="CE24" i="54"/>
  <c r="CF24" i="54"/>
  <c r="CG24" i="54"/>
  <c r="CH24" i="54"/>
  <c r="CI24" i="54"/>
  <c r="CJ24" i="54"/>
  <c r="CK24" i="54"/>
  <c r="CL24" i="54"/>
  <c r="CM24" i="54"/>
  <c r="CN24" i="54"/>
  <c r="CO24" i="54"/>
  <c r="CP24" i="54"/>
  <c r="CQ24" i="54"/>
  <c r="CR24" i="54"/>
  <c r="CS24" i="54"/>
  <c r="CT24" i="54"/>
  <c r="CU24" i="54"/>
  <c r="CV24" i="54"/>
  <c r="CW24" i="54"/>
  <c r="CX24" i="54"/>
  <c r="CY24" i="54"/>
  <c r="CZ24" i="54"/>
  <c r="DA24" i="54"/>
  <c r="DB24" i="54"/>
  <c r="DC24" i="54"/>
  <c r="DD24" i="54"/>
  <c r="DE24" i="54"/>
  <c r="DF24" i="54"/>
  <c r="DG24" i="54"/>
  <c r="DH24" i="54"/>
  <c r="DI24" i="54"/>
  <c r="DJ24" i="54"/>
  <c r="DK24" i="54"/>
  <c r="DL24" i="54"/>
  <c r="DM24" i="54"/>
  <c r="DN24" i="54"/>
  <c r="DO24" i="54"/>
  <c r="DP24" i="54"/>
  <c r="DQ24" i="54"/>
  <c r="DR24" i="54"/>
  <c r="DS24" i="54"/>
  <c r="DT24" i="54"/>
  <c r="DU24" i="54"/>
  <c r="DV24" i="54"/>
  <c r="DW24" i="54"/>
  <c r="L20" i="54"/>
  <c r="M20" i="54"/>
  <c r="N20" i="54"/>
  <c r="O20" i="54"/>
  <c r="P20" i="54"/>
  <c r="Q20" i="54"/>
  <c r="R20" i="54"/>
  <c r="S20" i="54"/>
  <c r="T20" i="54"/>
  <c r="U20" i="54"/>
  <c r="V20" i="54"/>
  <c r="W20" i="54"/>
  <c r="X20" i="54"/>
  <c r="Y20" i="54"/>
  <c r="Z20" i="54"/>
  <c r="AA20" i="54"/>
  <c r="AB20" i="54"/>
  <c r="AC20" i="54"/>
  <c r="AD20" i="54"/>
  <c r="AE20" i="54"/>
  <c r="AF20" i="54"/>
  <c r="AG20" i="54"/>
  <c r="AH20" i="54"/>
  <c r="AI20" i="54"/>
  <c r="AJ20" i="54"/>
  <c r="AK20" i="54"/>
  <c r="AL20" i="54"/>
  <c r="AM20" i="54"/>
  <c r="AN20" i="54"/>
  <c r="AO20" i="54"/>
  <c r="AP20" i="54"/>
  <c r="AQ20" i="54"/>
  <c r="AR20" i="54"/>
  <c r="AS20" i="54"/>
  <c r="AT20" i="54"/>
  <c r="AU20" i="54"/>
  <c r="AV20" i="54"/>
  <c r="AW20" i="54"/>
  <c r="AX20" i="54"/>
  <c r="AY20" i="54"/>
  <c r="AZ20" i="54"/>
  <c r="BA20" i="54"/>
  <c r="BB20" i="54"/>
  <c r="BC20" i="54"/>
  <c r="BD20" i="54"/>
  <c r="BE20" i="54"/>
  <c r="BF20" i="54"/>
  <c r="BG20" i="54"/>
  <c r="BH20" i="54"/>
  <c r="BI20" i="54"/>
  <c r="BJ20" i="54"/>
  <c r="BK20" i="54"/>
  <c r="BL20" i="54"/>
  <c r="BM20" i="54"/>
  <c r="BN20" i="54"/>
  <c r="BO20" i="54"/>
  <c r="BP20" i="54"/>
  <c r="BQ20" i="54"/>
  <c r="BR20" i="54"/>
  <c r="BS20" i="54"/>
  <c r="BT20" i="54"/>
  <c r="BU20" i="54"/>
  <c r="BV20" i="54"/>
  <c r="BW20" i="54"/>
  <c r="BX20" i="54"/>
  <c r="BY20" i="54"/>
  <c r="BZ20" i="54"/>
  <c r="CA20" i="54"/>
  <c r="CB20" i="54"/>
  <c r="CC20" i="54"/>
  <c r="CD20" i="54"/>
  <c r="CE20" i="54"/>
  <c r="CF20" i="54"/>
  <c r="CG20" i="54"/>
  <c r="CH20" i="54"/>
  <c r="CI20" i="54"/>
  <c r="CJ20" i="54"/>
  <c r="CK20" i="54"/>
  <c r="CL20" i="54"/>
  <c r="CM20" i="54"/>
  <c r="CN20" i="54"/>
  <c r="CO20" i="54"/>
  <c r="CP20" i="54"/>
  <c r="CQ20" i="54"/>
  <c r="CR20" i="54"/>
  <c r="CS20" i="54"/>
  <c r="CT20" i="54"/>
  <c r="CU20" i="54"/>
  <c r="CV20" i="54"/>
  <c r="CW20" i="54"/>
  <c r="CX20" i="54"/>
  <c r="CY20" i="54"/>
  <c r="CZ20" i="54"/>
  <c r="DA20" i="54"/>
  <c r="DB20" i="54"/>
  <c r="DC20" i="54"/>
  <c r="DD20" i="54"/>
  <c r="DE20" i="54"/>
  <c r="DF20" i="54"/>
  <c r="DG20" i="54"/>
  <c r="DH20" i="54"/>
  <c r="DI20" i="54"/>
  <c r="DJ20" i="54"/>
  <c r="DK20" i="54"/>
  <c r="DL20" i="54"/>
  <c r="DM20" i="54"/>
  <c r="DN20" i="54"/>
  <c r="DO20" i="54"/>
  <c r="DP20" i="54"/>
  <c r="DQ20" i="54"/>
  <c r="DR20" i="54"/>
  <c r="DS20" i="54"/>
  <c r="DT20" i="54"/>
  <c r="DU20" i="54"/>
  <c r="DV20" i="54"/>
  <c r="DW20" i="54"/>
  <c r="CC31" i="50" l="1"/>
  <c r="CC34" i="50" s="1"/>
  <c r="CC36" i="50" s="1"/>
  <c r="DZ101" i="50"/>
  <c r="EA99" i="50" s="1"/>
  <c r="EA100" i="50" s="1"/>
  <c r="DZ103" i="50"/>
  <c r="DZ105" i="50" s="1"/>
  <c r="DX101" i="49"/>
  <c r="DY99" i="49" s="1"/>
  <c r="DY100" i="49" s="1"/>
  <c r="DX103" i="49"/>
  <c r="DX105" i="49" s="1"/>
  <c r="DX110" i="49" s="1"/>
  <c r="DY101" i="51"/>
  <c r="DZ99" i="51" s="1"/>
  <c r="DY103" i="51"/>
  <c r="DY105" i="51" s="1"/>
  <c r="DY110" i="51" s="1"/>
  <c r="DV101" i="52"/>
  <c r="DW99" i="52" s="1"/>
  <c r="DW100" i="52" s="1"/>
  <c r="DV103" i="52"/>
  <c r="DV105" i="52" s="1"/>
  <c r="DV110" i="52" s="1"/>
  <c r="DY110" i="50"/>
  <c r="DY101" i="53"/>
  <c r="DZ99" i="53" s="1"/>
  <c r="DZ100" i="53" s="1"/>
  <c r="DY103" i="53"/>
  <c r="DY105" i="53" s="1"/>
  <c r="DY110" i="53" s="1"/>
  <c r="EB137" i="50"/>
  <c r="H136" i="50"/>
  <c r="BQ41" i="51"/>
  <c r="BR31" i="51"/>
  <c r="BO32" i="52"/>
  <c r="BP36" i="49"/>
  <c r="BQ30" i="49"/>
  <c r="BQ31" i="49" s="1"/>
  <c r="BQ34" i="49" s="1"/>
  <c r="BQ30" i="53"/>
  <c r="BQ31" i="53" s="1"/>
  <c r="BQ34" i="53" s="1"/>
  <c r="BP36" i="53"/>
  <c r="DP356" i="56"/>
  <c r="DP378" i="56" s="1"/>
  <c r="DH356" i="56"/>
  <c r="DH378" i="56" s="1"/>
  <c r="CZ356" i="56"/>
  <c r="CZ378" i="56" s="1"/>
  <c r="CR356" i="56"/>
  <c r="CR378" i="56" s="1"/>
  <c r="CJ356" i="56"/>
  <c r="CJ378" i="56" s="1"/>
  <c r="CB356" i="56"/>
  <c r="CB378" i="56" s="1"/>
  <c r="BT356" i="56"/>
  <c r="BT378" i="56" s="1"/>
  <c r="BL356" i="56"/>
  <c r="BL378" i="56" s="1"/>
  <c r="BD356" i="56"/>
  <c r="BD378" i="56" s="1"/>
  <c r="AV356" i="56"/>
  <c r="AV367" i="56" s="1"/>
  <c r="AV374" i="56" s="1"/>
  <c r="AN356" i="56"/>
  <c r="AN367" i="56" s="1"/>
  <c r="AN378" i="56" s="1"/>
  <c r="AF356" i="56"/>
  <c r="X356" i="56"/>
  <c r="P356" i="56"/>
  <c r="P367" i="56" s="1"/>
  <c r="P378" i="56" s="1"/>
  <c r="H356" i="56"/>
  <c r="DN357" i="56"/>
  <c r="DN379" i="56" s="1"/>
  <c r="DF357" i="56"/>
  <c r="DF379" i="56" s="1"/>
  <c r="CX357" i="56"/>
  <c r="CX379" i="56" s="1"/>
  <c r="CP357" i="56"/>
  <c r="CP379" i="56" s="1"/>
  <c r="CH357" i="56"/>
  <c r="CH379" i="56" s="1"/>
  <c r="BZ357" i="56"/>
  <c r="BZ379" i="56" s="1"/>
  <c r="BR357" i="56"/>
  <c r="BR379" i="56" s="1"/>
  <c r="BJ357" i="56"/>
  <c r="BJ379" i="56" s="1"/>
  <c r="BB357" i="56"/>
  <c r="BB379" i="56" s="1"/>
  <c r="AT357" i="56"/>
  <c r="AT379" i="56" s="1"/>
  <c r="AL357" i="56"/>
  <c r="AL379" i="56" s="1"/>
  <c r="AD357" i="56"/>
  <c r="AD379" i="56" s="1"/>
  <c r="V357" i="56"/>
  <c r="V379" i="56" s="1"/>
  <c r="N357" i="56"/>
  <c r="N379" i="56" s="1"/>
  <c r="DT360" i="56"/>
  <c r="DT382" i="56" s="1"/>
  <c r="DL360" i="56"/>
  <c r="DL382" i="56" s="1"/>
  <c r="DD360" i="56"/>
  <c r="DD382" i="56" s="1"/>
  <c r="CV360" i="56"/>
  <c r="CV382" i="56" s="1"/>
  <c r="CN360" i="56"/>
  <c r="CN382" i="56" s="1"/>
  <c r="CF360" i="56"/>
  <c r="CF382" i="56" s="1"/>
  <c r="BX360" i="56"/>
  <c r="BX382" i="56" s="1"/>
  <c r="BP360" i="56"/>
  <c r="BP382" i="56" s="1"/>
  <c r="BH360" i="56"/>
  <c r="BH382" i="56" s="1"/>
  <c r="AZ360" i="56"/>
  <c r="AZ382" i="56" s="1"/>
  <c r="AR360" i="56"/>
  <c r="AR382" i="56" s="1"/>
  <c r="AJ360" i="56"/>
  <c r="AJ382" i="56" s="1"/>
  <c r="AB360" i="56"/>
  <c r="AB382" i="56" s="1"/>
  <c r="T360" i="56"/>
  <c r="T382" i="56" s="1"/>
  <c r="L360" i="56"/>
  <c r="L382" i="56" s="1"/>
  <c r="DR361" i="56"/>
  <c r="DR383" i="56" s="1"/>
  <c r="DJ361" i="56"/>
  <c r="DJ383" i="56" s="1"/>
  <c r="DB361" i="56"/>
  <c r="DB383" i="56" s="1"/>
  <c r="CT361" i="56"/>
  <c r="CT383" i="56" s="1"/>
  <c r="CL361" i="56"/>
  <c r="CL383" i="56" s="1"/>
  <c r="CD361" i="56"/>
  <c r="CD383" i="56" s="1"/>
  <c r="BV361" i="56"/>
  <c r="BV383" i="56" s="1"/>
  <c r="BN361" i="56"/>
  <c r="BN383" i="56" s="1"/>
  <c r="BF361" i="56"/>
  <c r="BF383" i="56" s="1"/>
  <c r="AX361" i="56"/>
  <c r="AX383" i="56" s="1"/>
  <c r="AP361" i="56"/>
  <c r="AP383" i="56" s="1"/>
  <c r="AH361" i="56"/>
  <c r="AH383" i="56" s="1"/>
  <c r="Z361" i="56"/>
  <c r="Z383" i="56" s="1"/>
  <c r="R361" i="56"/>
  <c r="R383" i="56" s="1"/>
  <c r="J361" i="56"/>
  <c r="J383" i="56" s="1"/>
  <c r="DO356" i="56"/>
  <c r="DO378" i="56" s="1"/>
  <c r="DG356" i="56"/>
  <c r="DG378" i="56" s="1"/>
  <c r="CY356" i="56"/>
  <c r="CY378" i="56" s="1"/>
  <c r="CQ356" i="56"/>
  <c r="CQ378" i="56" s="1"/>
  <c r="CI356" i="56"/>
  <c r="CI378" i="56" s="1"/>
  <c r="CA356" i="56"/>
  <c r="CA378" i="56" s="1"/>
  <c r="BS356" i="56"/>
  <c r="BS378" i="56" s="1"/>
  <c r="BK356" i="56"/>
  <c r="BK378" i="56" s="1"/>
  <c r="BC356" i="56"/>
  <c r="AU356" i="56"/>
  <c r="AM356" i="56"/>
  <c r="AM367" i="56" s="1"/>
  <c r="AM378" i="56" s="1"/>
  <c r="AE356" i="56"/>
  <c r="W356" i="56"/>
  <c r="W367" i="56" s="1"/>
  <c r="W378" i="56" s="1"/>
  <c r="O356" i="56"/>
  <c r="O367" i="56" s="1"/>
  <c r="O378" i="56" s="1"/>
  <c r="DU357" i="56"/>
  <c r="DU379" i="56" s="1"/>
  <c r="DM357" i="56"/>
  <c r="DM379" i="56" s="1"/>
  <c r="DE357" i="56"/>
  <c r="DE379" i="56" s="1"/>
  <c r="CW357" i="56"/>
  <c r="CW379" i="56" s="1"/>
  <c r="CO357" i="56"/>
  <c r="CO379" i="56" s="1"/>
  <c r="CG357" i="56"/>
  <c r="CG379" i="56" s="1"/>
  <c r="BY357" i="56"/>
  <c r="BY379" i="56" s="1"/>
  <c r="BQ357" i="56"/>
  <c r="BQ379" i="56" s="1"/>
  <c r="BI357" i="56"/>
  <c r="BI379" i="56" s="1"/>
  <c r="BA357" i="56"/>
  <c r="BA379" i="56" s="1"/>
  <c r="AS357" i="56"/>
  <c r="AS379" i="56" s="1"/>
  <c r="AK357" i="56"/>
  <c r="AK379" i="56" s="1"/>
  <c r="AC357" i="56"/>
  <c r="AC379" i="56" s="1"/>
  <c r="U357" i="56"/>
  <c r="U379" i="56" s="1"/>
  <c r="M357" i="56"/>
  <c r="M379" i="56" s="1"/>
  <c r="DS360" i="56"/>
  <c r="DS382" i="56" s="1"/>
  <c r="DK360" i="56"/>
  <c r="DK382" i="56" s="1"/>
  <c r="DC360" i="56"/>
  <c r="DC382" i="56" s="1"/>
  <c r="CU360" i="56"/>
  <c r="CU382" i="56" s="1"/>
  <c r="CM360" i="56"/>
  <c r="CM382" i="56" s="1"/>
  <c r="CE360" i="56"/>
  <c r="CE382" i="56" s="1"/>
  <c r="BW360" i="56"/>
  <c r="BW382" i="56" s="1"/>
  <c r="BO360" i="56"/>
  <c r="BO382" i="56" s="1"/>
  <c r="BG360" i="56"/>
  <c r="BG382" i="56" s="1"/>
  <c r="AY360" i="56"/>
  <c r="AY382" i="56" s="1"/>
  <c r="AQ360" i="56"/>
  <c r="AQ382" i="56" s="1"/>
  <c r="AI360" i="56"/>
  <c r="AI382" i="56" s="1"/>
  <c r="AA360" i="56"/>
  <c r="AA382" i="56" s="1"/>
  <c r="S360" i="56"/>
  <c r="S382" i="56" s="1"/>
  <c r="K360" i="56"/>
  <c r="K382" i="56" s="1"/>
  <c r="DQ361" i="56"/>
  <c r="DQ383" i="56" s="1"/>
  <c r="DI361" i="56"/>
  <c r="DI383" i="56" s="1"/>
  <c r="DA361" i="56"/>
  <c r="DA383" i="56" s="1"/>
  <c r="CS361" i="56"/>
  <c r="CS383" i="56" s="1"/>
  <c r="CK361" i="56"/>
  <c r="CK383" i="56" s="1"/>
  <c r="CC361" i="56"/>
  <c r="CC383" i="56" s="1"/>
  <c r="BU361" i="56"/>
  <c r="BU383" i="56" s="1"/>
  <c r="BM361" i="56"/>
  <c r="BM383" i="56" s="1"/>
  <c r="BE361" i="56"/>
  <c r="BE383" i="56" s="1"/>
  <c r="AW361" i="56"/>
  <c r="AW383" i="56" s="1"/>
  <c r="AO361" i="56"/>
  <c r="AO383" i="56" s="1"/>
  <c r="AG361" i="56"/>
  <c r="AG383" i="56" s="1"/>
  <c r="Y361" i="56"/>
  <c r="Y383" i="56" s="1"/>
  <c r="Q361" i="56"/>
  <c r="Q383" i="56" s="1"/>
  <c r="I361" i="56"/>
  <c r="I372" i="56" s="1"/>
  <c r="I383" i="56" s="1"/>
  <c r="DN356" i="56"/>
  <c r="DN378" i="56" s="1"/>
  <c r="DF356" i="56"/>
  <c r="DF378" i="56" s="1"/>
  <c r="CX356" i="56"/>
  <c r="CX378" i="56" s="1"/>
  <c r="CP356" i="56"/>
  <c r="CP378" i="56" s="1"/>
  <c r="CH356" i="56"/>
  <c r="CH378" i="56" s="1"/>
  <c r="BZ356" i="56"/>
  <c r="BZ378" i="56" s="1"/>
  <c r="BR356" i="56"/>
  <c r="BR378" i="56" s="1"/>
  <c r="BJ356" i="56"/>
  <c r="BJ378" i="56" s="1"/>
  <c r="BB356" i="56"/>
  <c r="AT356" i="56"/>
  <c r="AT367" i="56" s="1"/>
  <c r="AT374" i="56" s="1"/>
  <c r="AL356" i="56"/>
  <c r="AL367" i="56" s="1"/>
  <c r="AL378" i="56" s="1"/>
  <c r="AD356" i="56"/>
  <c r="AD367" i="56" s="1"/>
  <c r="AD378" i="56" s="1"/>
  <c r="V356" i="56"/>
  <c r="V367" i="56" s="1"/>
  <c r="V378" i="56" s="1"/>
  <c r="N356" i="56"/>
  <c r="DT357" i="56"/>
  <c r="DT379" i="56" s="1"/>
  <c r="DL357" i="56"/>
  <c r="DL379" i="56" s="1"/>
  <c r="DD357" i="56"/>
  <c r="DD379" i="56" s="1"/>
  <c r="CV357" i="56"/>
  <c r="CV379" i="56" s="1"/>
  <c r="CN357" i="56"/>
  <c r="CN379" i="56" s="1"/>
  <c r="CF357" i="56"/>
  <c r="CF379" i="56" s="1"/>
  <c r="BX357" i="56"/>
  <c r="BX379" i="56" s="1"/>
  <c r="BP357" i="56"/>
  <c r="BP379" i="56" s="1"/>
  <c r="BH357" i="56"/>
  <c r="BH379" i="56" s="1"/>
  <c r="AZ357" i="56"/>
  <c r="AZ379" i="56" s="1"/>
  <c r="AR357" i="56"/>
  <c r="AR379" i="56" s="1"/>
  <c r="AJ357" i="56"/>
  <c r="AJ379" i="56" s="1"/>
  <c r="AB357" i="56"/>
  <c r="AB379" i="56" s="1"/>
  <c r="T357" i="56"/>
  <c r="T379" i="56" s="1"/>
  <c r="L357" i="56"/>
  <c r="L379" i="56" s="1"/>
  <c r="DR360" i="56"/>
  <c r="DR382" i="56" s="1"/>
  <c r="DJ360" i="56"/>
  <c r="DJ382" i="56" s="1"/>
  <c r="DB360" i="56"/>
  <c r="DB382" i="56" s="1"/>
  <c r="CT360" i="56"/>
  <c r="CT382" i="56" s="1"/>
  <c r="CL360" i="56"/>
  <c r="CL382" i="56" s="1"/>
  <c r="CD360" i="56"/>
  <c r="CD382" i="56" s="1"/>
  <c r="BV360" i="56"/>
  <c r="BV382" i="56" s="1"/>
  <c r="BN360" i="56"/>
  <c r="BN382" i="56" s="1"/>
  <c r="BF360" i="56"/>
  <c r="BF382" i="56" s="1"/>
  <c r="AX360" i="56"/>
  <c r="AX382" i="56" s="1"/>
  <c r="AP360" i="56"/>
  <c r="AP382" i="56" s="1"/>
  <c r="AH360" i="56"/>
  <c r="AH382" i="56" s="1"/>
  <c r="Z360" i="56"/>
  <c r="Z382" i="56" s="1"/>
  <c r="R360" i="56"/>
  <c r="R382" i="56" s="1"/>
  <c r="J360" i="56"/>
  <c r="J371" i="56" s="1"/>
  <c r="J382" i="56" s="1"/>
  <c r="DP361" i="56"/>
  <c r="DP383" i="56" s="1"/>
  <c r="DH361" i="56"/>
  <c r="DH383" i="56" s="1"/>
  <c r="CZ361" i="56"/>
  <c r="CZ383" i="56" s="1"/>
  <c r="CR361" i="56"/>
  <c r="CR383" i="56" s="1"/>
  <c r="CJ361" i="56"/>
  <c r="CJ383" i="56" s="1"/>
  <c r="CB361" i="56"/>
  <c r="CB383" i="56" s="1"/>
  <c r="BT361" i="56"/>
  <c r="BT383" i="56" s="1"/>
  <c r="BL361" i="56"/>
  <c r="BL383" i="56" s="1"/>
  <c r="BD361" i="56"/>
  <c r="BD383" i="56" s="1"/>
  <c r="AV361" i="56"/>
  <c r="AV383" i="56" s="1"/>
  <c r="AN361" i="56"/>
  <c r="AN383" i="56" s="1"/>
  <c r="AF361" i="56"/>
  <c r="AF383" i="56" s="1"/>
  <c r="X361" i="56"/>
  <c r="X383" i="56" s="1"/>
  <c r="P361" i="56"/>
  <c r="P383" i="56" s="1"/>
  <c r="H361" i="56"/>
  <c r="H372" i="56" s="1"/>
  <c r="DU356" i="56"/>
  <c r="DU378" i="56" s="1"/>
  <c r="DM356" i="56"/>
  <c r="DM378" i="56" s="1"/>
  <c r="DE356" i="56"/>
  <c r="DE378" i="56" s="1"/>
  <c r="CW356" i="56"/>
  <c r="CW378" i="56" s="1"/>
  <c r="CO356" i="56"/>
  <c r="CO378" i="56" s="1"/>
  <c r="CG356" i="56"/>
  <c r="CG378" i="56" s="1"/>
  <c r="BY356" i="56"/>
  <c r="BY378" i="56" s="1"/>
  <c r="BQ356" i="56"/>
  <c r="BQ378" i="56" s="1"/>
  <c r="BI356" i="56"/>
  <c r="BI378" i="56" s="1"/>
  <c r="BA356" i="56"/>
  <c r="BA367" i="56" s="1"/>
  <c r="BA374" i="56" s="1"/>
  <c r="AS356" i="56"/>
  <c r="AK356" i="56"/>
  <c r="AC356" i="56"/>
  <c r="AC367" i="56" s="1"/>
  <c r="AC378" i="56" s="1"/>
  <c r="U356" i="56"/>
  <c r="M356" i="56"/>
  <c r="M367" i="56" s="1"/>
  <c r="M378" i="56" s="1"/>
  <c r="DS357" i="56"/>
  <c r="DS379" i="56" s="1"/>
  <c r="DK357" i="56"/>
  <c r="DK379" i="56" s="1"/>
  <c r="DC357" i="56"/>
  <c r="DC379" i="56" s="1"/>
  <c r="CU357" i="56"/>
  <c r="CU379" i="56" s="1"/>
  <c r="CM357" i="56"/>
  <c r="CM379" i="56" s="1"/>
  <c r="CE357" i="56"/>
  <c r="CE379" i="56" s="1"/>
  <c r="BW357" i="56"/>
  <c r="BW379" i="56" s="1"/>
  <c r="BO357" i="56"/>
  <c r="BO379" i="56" s="1"/>
  <c r="BG357" i="56"/>
  <c r="BG379" i="56" s="1"/>
  <c r="AY357" i="56"/>
  <c r="AY379" i="56" s="1"/>
  <c r="AQ357" i="56"/>
  <c r="AQ379" i="56" s="1"/>
  <c r="AI357" i="56"/>
  <c r="AI379" i="56" s="1"/>
  <c r="AA357" i="56"/>
  <c r="AA379" i="56" s="1"/>
  <c r="S357" i="56"/>
  <c r="S379" i="56" s="1"/>
  <c r="K357" i="56"/>
  <c r="K379" i="56" s="1"/>
  <c r="DQ360" i="56"/>
  <c r="DQ382" i="56" s="1"/>
  <c r="DI360" i="56"/>
  <c r="DI382" i="56" s="1"/>
  <c r="DA360" i="56"/>
  <c r="DA382" i="56" s="1"/>
  <c r="CS360" i="56"/>
  <c r="CS382" i="56" s="1"/>
  <c r="CK360" i="56"/>
  <c r="CK382" i="56" s="1"/>
  <c r="CC360" i="56"/>
  <c r="CC382" i="56" s="1"/>
  <c r="BU360" i="56"/>
  <c r="BU382" i="56" s="1"/>
  <c r="BM360" i="56"/>
  <c r="BM382" i="56" s="1"/>
  <c r="BE360" i="56"/>
  <c r="BE382" i="56" s="1"/>
  <c r="AW360" i="56"/>
  <c r="AW382" i="56" s="1"/>
  <c r="AO360" i="56"/>
  <c r="AO382" i="56" s="1"/>
  <c r="AG360" i="56"/>
  <c r="AG382" i="56" s="1"/>
  <c r="Y360" i="56"/>
  <c r="Y382" i="56" s="1"/>
  <c r="Q360" i="56"/>
  <c r="Q382" i="56" s="1"/>
  <c r="I360" i="56"/>
  <c r="I371" i="56" s="1"/>
  <c r="I382" i="56" s="1"/>
  <c r="DO361" i="56"/>
  <c r="DO383" i="56" s="1"/>
  <c r="DG361" i="56"/>
  <c r="DG383" i="56" s="1"/>
  <c r="CY361" i="56"/>
  <c r="CY383" i="56" s="1"/>
  <c r="CQ361" i="56"/>
  <c r="CQ383" i="56" s="1"/>
  <c r="CI361" i="56"/>
  <c r="CI383" i="56" s="1"/>
  <c r="CA361" i="56"/>
  <c r="CA383" i="56" s="1"/>
  <c r="BS361" i="56"/>
  <c r="BS383" i="56" s="1"/>
  <c r="BK361" i="56"/>
  <c r="BK383" i="56" s="1"/>
  <c r="BC361" i="56"/>
  <c r="BC383" i="56" s="1"/>
  <c r="AU361" i="56"/>
  <c r="AU383" i="56" s="1"/>
  <c r="AM361" i="56"/>
  <c r="AM383" i="56" s="1"/>
  <c r="AE361" i="56"/>
  <c r="AE383" i="56" s="1"/>
  <c r="W361" i="56"/>
  <c r="W383" i="56" s="1"/>
  <c r="O361" i="56"/>
  <c r="O383" i="56" s="1"/>
  <c r="DT356" i="56"/>
  <c r="DT378" i="56" s="1"/>
  <c r="DL356" i="56"/>
  <c r="DL378" i="56" s="1"/>
  <c r="DD356" i="56"/>
  <c r="DD378" i="56" s="1"/>
  <c r="CV356" i="56"/>
  <c r="CV378" i="56" s="1"/>
  <c r="CN356" i="56"/>
  <c r="CN378" i="56" s="1"/>
  <c r="CF356" i="56"/>
  <c r="CF378" i="56" s="1"/>
  <c r="BX356" i="56"/>
  <c r="BX378" i="56" s="1"/>
  <c r="BP356" i="56"/>
  <c r="BP378" i="56" s="1"/>
  <c r="BH356" i="56"/>
  <c r="BH378" i="56" s="1"/>
  <c r="AZ356" i="56"/>
  <c r="AZ367" i="56" s="1"/>
  <c r="AZ374" i="56" s="1"/>
  <c r="AR356" i="56"/>
  <c r="AR367" i="56" s="1"/>
  <c r="AJ356" i="56"/>
  <c r="AJ367" i="56" s="1"/>
  <c r="AJ378" i="56" s="1"/>
  <c r="AB356" i="56"/>
  <c r="AB367" i="56" s="1"/>
  <c r="AB378" i="56" s="1"/>
  <c r="T356" i="56"/>
  <c r="T367" i="56" s="1"/>
  <c r="L356" i="56"/>
  <c r="L367" i="56" s="1"/>
  <c r="L378" i="56" s="1"/>
  <c r="DR357" i="56"/>
  <c r="DR379" i="56" s="1"/>
  <c r="DJ357" i="56"/>
  <c r="DJ379" i="56" s="1"/>
  <c r="DB357" i="56"/>
  <c r="DB379" i="56" s="1"/>
  <c r="CT357" i="56"/>
  <c r="CT379" i="56" s="1"/>
  <c r="CL357" i="56"/>
  <c r="CL379" i="56" s="1"/>
  <c r="CD357" i="56"/>
  <c r="CD379" i="56" s="1"/>
  <c r="BV357" i="56"/>
  <c r="BV379" i="56" s="1"/>
  <c r="BN357" i="56"/>
  <c r="BN379" i="56" s="1"/>
  <c r="BF357" i="56"/>
  <c r="BF379" i="56" s="1"/>
  <c r="AX357" i="56"/>
  <c r="AX379" i="56" s="1"/>
  <c r="AP357" i="56"/>
  <c r="AP379" i="56" s="1"/>
  <c r="AH357" i="56"/>
  <c r="AH379" i="56" s="1"/>
  <c r="Z357" i="56"/>
  <c r="Z379" i="56" s="1"/>
  <c r="R357" i="56"/>
  <c r="R379" i="56" s="1"/>
  <c r="J357" i="56"/>
  <c r="J379" i="56" s="1"/>
  <c r="DP360" i="56"/>
  <c r="DP382" i="56" s="1"/>
  <c r="DH360" i="56"/>
  <c r="DH382" i="56" s="1"/>
  <c r="CZ360" i="56"/>
  <c r="CZ382" i="56" s="1"/>
  <c r="CR360" i="56"/>
  <c r="CR382" i="56" s="1"/>
  <c r="CJ360" i="56"/>
  <c r="CJ382" i="56" s="1"/>
  <c r="CB360" i="56"/>
  <c r="CB382" i="56" s="1"/>
  <c r="BT360" i="56"/>
  <c r="BT382" i="56" s="1"/>
  <c r="BL360" i="56"/>
  <c r="BL382" i="56" s="1"/>
  <c r="BD360" i="56"/>
  <c r="BD382" i="56" s="1"/>
  <c r="AV360" i="56"/>
  <c r="AV382" i="56" s="1"/>
  <c r="AN360" i="56"/>
  <c r="AN382" i="56" s="1"/>
  <c r="AF360" i="56"/>
  <c r="AF382" i="56" s="1"/>
  <c r="X360" i="56"/>
  <c r="X382" i="56" s="1"/>
  <c r="P360" i="56"/>
  <c r="P382" i="56" s="1"/>
  <c r="H360" i="56"/>
  <c r="H371" i="56" s="1"/>
  <c r="DN361" i="56"/>
  <c r="DN383" i="56" s="1"/>
  <c r="DF361" i="56"/>
  <c r="DF383" i="56" s="1"/>
  <c r="CX361" i="56"/>
  <c r="CX383" i="56" s="1"/>
  <c r="CP361" i="56"/>
  <c r="CP383" i="56" s="1"/>
  <c r="CH361" i="56"/>
  <c r="CH383" i="56" s="1"/>
  <c r="BZ361" i="56"/>
  <c r="BZ383" i="56" s="1"/>
  <c r="BR361" i="56"/>
  <c r="BR383" i="56" s="1"/>
  <c r="BJ361" i="56"/>
  <c r="BJ383" i="56" s="1"/>
  <c r="BB361" i="56"/>
  <c r="BB383" i="56" s="1"/>
  <c r="AT361" i="56"/>
  <c r="AT383" i="56" s="1"/>
  <c r="AL361" i="56"/>
  <c r="AL383" i="56" s="1"/>
  <c r="AD361" i="56"/>
  <c r="AD383" i="56" s="1"/>
  <c r="V361" i="56"/>
  <c r="V383" i="56" s="1"/>
  <c r="N361" i="56"/>
  <c r="N383" i="56" s="1"/>
  <c r="DS356" i="56"/>
  <c r="DS378" i="56" s="1"/>
  <c r="DK356" i="56"/>
  <c r="DK378" i="56" s="1"/>
  <c r="DC356" i="56"/>
  <c r="DC378" i="56" s="1"/>
  <c r="CU356" i="56"/>
  <c r="CU378" i="56" s="1"/>
  <c r="CM356" i="56"/>
  <c r="CM378" i="56" s="1"/>
  <c r="CE356" i="56"/>
  <c r="CE378" i="56" s="1"/>
  <c r="BW356" i="56"/>
  <c r="BW378" i="56" s="1"/>
  <c r="BO356" i="56"/>
  <c r="BO378" i="56" s="1"/>
  <c r="BG356" i="56"/>
  <c r="BG378" i="56" s="1"/>
  <c r="AY356" i="56"/>
  <c r="AY367" i="56" s="1"/>
  <c r="AY374" i="56" s="1"/>
  <c r="AQ356" i="56"/>
  <c r="AQ367" i="56" s="1"/>
  <c r="AQ378" i="56" s="1"/>
  <c r="AI356" i="56"/>
  <c r="AI367" i="56" s="1"/>
  <c r="AI378" i="56" s="1"/>
  <c r="AA356" i="56"/>
  <c r="AA367" i="56" s="1"/>
  <c r="AA378" i="56" s="1"/>
  <c r="S356" i="56"/>
  <c r="S367" i="56" s="1"/>
  <c r="S378" i="56" s="1"/>
  <c r="K356" i="56"/>
  <c r="K367" i="56" s="1"/>
  <c r="K378" i="56" s="1"/>
  <c r="DQ357" i="56"/>
  <c r="DQ379" i="56" s="1"/>
  <c r="DI357" i="56"/>
  <c r="DI379" i="56" s="1"/>
  <c r="DA357" i="56"/>
  <c r="DA379" i="56" s="1"/>
  <c r="CS357" i="56"/>
  <c r="CS379" i="56" s="1"/>
  <c r="CK357" i="56"/>
  <c r="CK379" i="56" s="1"/>
  <c r="CC357" i="56"/>
  <c r="CC379" i="56" s="1"/>
  <c r="BU357" i="56"/>
  <c r="BU379" i="56" s="1"/>
  <c r="BM357" i="56"/>
  <c r="BM379" i="56" s="1"/>
  <c r="BE357" i="56"/>
  <c r="BE379" i="56" s="1"/>
  <c r="AW357" i="56"/>
  <c r="AW379" i="56" s="1"/>
  <c r="AO357" i="56"/>
  <c r="AO379" i="56" s="1"/>
  <c r="AG357" i="56"/>
  <c r="AG379" i="56" s="1"/>
  <c r="Y357" i="56"/>
  <c r="Y379" i="56" s="1"/>
  <c r="Q357" i="56"/>
  <c r="Q379" i="56" s="1"/>
  <c r="I357" i="56"/>
  <c r="I379" i="56" s="1"/>
  <c r="DO360" i="56"/>
  <c r="DO382" i="56" s="1"/>
  <c r="DG360" i="56"/>
  <c r="DG382" i="56" s="1"/>
  <c r="CY360" i="56"/>
  <c r="CY382" i="56" s="1"/>
  <c r="CQ360" i="56"/>
  <c r="CQ382" i="56" s="1"/>
  <c r="CI360" i="56"/>
  <c r="CI382" i="56" s="1"/>
  <c r="CA360" i="56"/>
  <c r="CA382" i="56" s="1"/>
  <c r="BS360" i="56"/>
  <c r="BS382" i="56" s="1"/>
  <c r="BK360" i="56"/>
  <c r="BK382" i="56" s="1"/>
  <c r="BC360" i="56"/>
  <c r="BC382" i="56" s="1"/>
  <c r="AU360" i="56"/>
  <c r="AU382" i="56" s="1"/>
  <c r="AM360" i="56"/>
  <c r="AM382" i="56" s="1"/>
  <c r="AE360" i="56"/>
  <c r="AE382" i="56" s="1"/>
  <c r="W360" i="56"/>
  <c r="W382" i="56" s="1"/>
  <c r="O360" i="56"/>
  <c r="O382" i="56" s="1"/>
  <c r="DU361" i="56"/>
  <c r="DU383" i="56" s="1"/>
  <c r="DM361" i="56"/>
  <c r="DM383" i="56" s="1"/>
  <c r="DE361" i="56"/>
  <c r="DE383" i="56" s="1"/>
  <c r="CW361" i="56"/>
  <c r="CW383" i="56" s="1"/>
  <c r="CO361" i="56"/>
  <c r="CO383" i="56" s="1"/>
  <c r="CG361" i="56"/>
  <c r="CG383" i="56" s="1"/>
  <c r="BY361" i="56"/>
  <c r="BY383" i="56" s="1"/>
  <c r="BQ361" i="56"/>
  <c r="BQ383" i="56" s="1"/>
  <c r="BI361" i="56"/>
  <c r="BI383" i="56" s="1"/>
  <c r="BA361" i="56"/>
  <c r="BA383" i="56" s="1"/>
  <c r="AS361" i="56"/>
  <c r="AS383" i="56" s="1"/>
  <c r="AK361" i="56"/>
  <c r="AK383" i="56" s="1"/>
  <c r="AC361" i="56"/>
  <c r="AC383" i="56" s="1"/>
  <c r="U361" i="56"/>
  <c r="U383" i="56" s="1"/>
  <c r="M361" i="56"/>
  <c r="M383" i="56" s="1"/>
  <c r="DR356" i="56"/>
  <c r="DR378" i="56" s="1"/>
  <c r="DJ356" i="56"/>
  <c r="DJ378" i="56" s="1"/>
  <c r="DB356" i="56"/>
  <c r="DB378" i="56" s="1"/>
  <c r="CT356" i="56"/>
  <c r="CT378" i="56" s="1"/>
  <c r="CL356" i="56"/>
  <c r="CL378" i="56" s="1"/>
  <c r="CD356" i="56"/>
  <c r="CD378" i="56" s="1"/>
  <c r="BV356" i="56"/>
  <c r="BV378" i="56" s="1"/>
  <c r="BN356" i="56"/>
  <c r="BN378" i="56" s="1"/>
  <c r="BF356" i="56"/>
  <c r="BF378" i="56" s="1"/>
  <c r="AX356" i="56"/>
  <c r="AX367" i="56" s="1"/>
  <c r="AX374" i="56" s="1"/>
  <c r="AP356" i="56"/>
  <c r="AP367" i="56" s="1"/>
  <c r="AP378" i="56" s="1"/>
  <c r="AH356" i="56"/>
  <c r="AH367" i="56" s="1"/>
  <c r="AH378" i="56" s="1"/>
  <c r="Z356" i="56"/>
  <c r="Z367" i="56" s="1"/>
  <c r="Z378" i="56" s="1"/>
  <c r="R356" i="56"/>
  <c r="R367" i="56" s="1"/>
  <c r="R378" i="56" s="1"/>
  <c r="J356" i="56"/>
  <c r="J367" i="56" s="1"/>
  <c r="J378" i="56" s="1"/>
  <c r="DP357" i="56"/>
  <c r="DP379" i="56" s="1"/>
  <c r="DH357" i="56"/>
  <c r="DH379" i="56" s="1"/>
  <c r="CZ357" i="56"/>
  <c r="CZ379" i="56" s="1"/>
  <c r="CR357" i="56"/>
  <c r="CR379" i="56" s="1"/>
  <c r="CJ357" i="56"/>
  <c r="CJ379" i="56" s="1"/>
  <c r="CB357" i="56"/>
  <c r="CB379" i="56" s="1"/>
  <c r="BT357" i="56"/>
  <c r="BT379" i="56" s="1"/>
  <c r="BL357" i="56"/>
  <c r="BL379" i="56" s="1"/>
  <c r="BD357" i="56"/>
  <c r="BD379" i="56" s="1"/>
  <c r="AV357" i="56"/>
  <c r="AV379" i="56" s="1"/>
  <c r="AN357" i="56"/>
  <c r="AN379" i="56" s="1"/>
  <c r="AF357" i="56"/>
  <c r="AF379" i="56" s="1"/>
  <c r="X357" i="56"/>
  <c r="X379" i="56" s="1"/>
  <c r="P357" i="56"/>
  <c r="P379" i="56" s="1"/>
  <c r="H357" i="56"/>
  <c r="H379" i="56" s="1"/>
  <c r="DN360" i="56"/>
  <c r="DN382" i="56" s="1"/>
  <c r="DF360" i="56"/>
  <c r="DF382" i="56" s="1"/>
  <c r="CX360" i="56"/>
  <c r="CX382" i="56" s="1"/>
  <c r="CP360" i="56"/>
  <c r="CP382" i="56" s="1"/>
  <c r="CH360" i="56"/>
  <c r="CH382" i="56" s="1"/>
  <c r="BZ360" i="56"/>
  <c r="BZ382" i="56" s="1"/>
  <c r="BR360" i="56"/>
  <c r="BR382" i="56" s="1"/>
  <c r="BJ360" i="56"/>
  <c r="BJ382" i="56" s="1"/>
  <c r="BB360" i="56"/>
  <c r="BB382" i="56" s="1"/>
  <c r="AT360" i="56"/>
  <c r="AT382" i="56" s="1"/>
  <c r="AL360" i="56"/>
  <c r="AL382" i="56" s="1"/>
  <c r="AD360" i="56"/>
  <c r="AD382" i="56" s="1"/>
  <c r="V360" i="56"/>
  <c r="V382" i="56" s="1"/>
  <c r="N360" i="56"/>
  <c r="N382" i="56" s="1"/>
  <c r="DT361" i="56"/>
  <c r="DT383" i="56" s="1"/>
  <c r="DL361" i="56"/>
  <c r="DL383" i="56" s="1"/>
  <c r="DD361" i="56"/>
  <c r="DD383" i="56" s="1"/>
  <c r="CV361" i="56"/>
  <c r="CV383" i="56" s="1"/>
  <c r="CN361" i="56"/>
  <c r="CN383" i="56" s="1"/>
  <c r="CF361" i="56"/>
  <c r="CF383" i="56" s="1"/>
  <c r="BX361" i="56"/>
  <c r="BX383" i="56" s="1"/>
  <c r="BP361" i="56"/>
  <c r="BP383" i="56" s="1"/>
  <c r="BH361" i="56"/>
  <c r="BH383" i="56" s="1"/>
  <c r="AZ361" i="56"/>
  <c r="AZ383" i="56" s="1"/>
  <c r="AR361" i="56"/>
  <c r="AR383" i="56" s="1"/>
  <c r="AJ361" i="56"/>
  <c r="AJ383" i="56" s="1"/>
  <c r="AB361" i="56"/>
  <c r="AB383" i="56" s="1"/>
  <c r="T361" i="56"/>
  <c r="T383" i="56" s="1"/>
  <c r="L361" i="56"/>
  <c r="L383" i="56" s="1"/>
  <c r="DU355" i="56"/>
  <c r="DU377" i="56" s="1"/>
  <c r="DQ356" i="56"/>
  <c r="DQ378" i="56" s="1"/>
  <c r="DI356" i="56"/>
  <c r="DI378" i="56" s="1"/>
  <c r="DA356" i="56"/>
  <c r="DA378" i="56" s="1"/>
  <c r="CS356" i="56"/>
  <c r="CS378" i="56" s="1"/>
  <c r="CK356" i="56"/>
  <c r="CK378" i="56" s="1"/>
  <c r="CC356" i="56"/>
  <c r="CC378" i="56" s="1"/>
  <c r="BU356" i="56"/>
  <c r="BU378" i="56" s="1"/>
  <c r="BM356" i="56"/>
  <c r="BM378" i="56" s="1"/>
  <c r="BE356" i="56"/>
  <c r="BE378" i="56" s="1"/>
  <c r="AW356" i="56"/>
  <c r="AW367" i="56" s="1"/>
  <c r="AW374" i="56" s="1"/>
  <c r="AO356" i="56"/>
  <c r="AO367" i="56" s="1"/>
  <c r="AO378" i="56" s="1"/>
  <c r="AG356" i="56"/>
  <c r="AG367" i="56" s="1"/>
  <c r="AG378" i="56" s="1"/>
  <c r="Y356" i="56"/>
  <c r="Y367" i="56" s="1"/>
  <c r="Y378" i="56" s="1"/>
  <c r="Q356" i="56"/>
  <c r="I356" i="56"/>
  <c r="I367" i="56" s="1"/>
  <c r="I378" i="56" s="1"/>
  <c r="DO357" i="56"/>
  <c r="DO379" i="56" s="1"/>
  <c r="DG357" i="56"/>
  <c r="DG379" i="56" s="1"/>
  <c r="CY357" i="56"/>
  <c r="CY379" i="56" s="1"/>
  <c r="CQ357" i="56"/>
  <c r="CQ379" i="56" s="1"/>
  <c r="CI357" i="56"/>
  <c r="CI379" i="56" s="1"/>
  <c r="CA357" i="56"/>
  <c r="CA379" i="56" s="1"/>
  <c r="BS357" i="56"/>
  <c r="BS379" i="56" s="1"/>
  <c r="BK357" i="56"/>
  <c r="BK379" i="56" s="1"/>
  <c r="BC357" i="56"/>
  <c r="BC379" i="56" s="1"/>
  <c r="AU357" i="56"/>
  <c r="AU379" i="56" s="1"/>
  <c r="AM357" i="56"/>
  <c r="AM379" i="56" s="1"/>
  <c r="AE357" i="56"/>
  <c r="AE379" i="56" s="1"/>
  <c r="W357" i="56"/>
  <c r="W379" i="56" s="1"/>
  <c r="O357" i="56"/>
  <c r="O379" i="56" s="1"/>
  <c r="DU360" i="56"/>
  <c r="DU382" i="56" s="1"/>
  <c r="DM360" i="56"/>
  <c r="DM382" i="56" s="1"/>
  <c r="DE360" i="56"/>
  <c r="DE382" i="56" s="1"/>
  <c r="CW360" i="56"/>
  <c r="CW382" i="56" s="1"/>
  <c r="CO360" i="56"/>
  <c r="CO382" i="56" s="1"/>
  <c r="CG360" i="56"/>
  <c r="CG382" i="56" s="1"/>
  <c r="BY360" i="56"/>
  <c r="BY382" i="56" s="1"/>
  <c r="BQ360" i="56"/>
  <c r="BQ382" i="56" s="1"/>
  <c r="BI360" i="56"/>
  <c r="BI382" i="56" s="1"/>
  <c r="BA360" i="56"/>
  <c r="BA382" i="56" s="1"/>
  <c r="AS360" i="56"/>
  <c r="AS382" i="56" s="1"/>
  <c r="AK360" i="56"/>
  <c r="AK382" i="56" s="1"/>
  <c r="AC360" i="56"/>
  <c r="AC382" i="56" s="1"/>
  <c r="U360" i="56"/>
  <c r="U382" i="56" s="1"/>
  <c r="M360" i="56"/>
  <c r="M382" i="56" s="1"/>
  <c r="DS361" i="56"/>
  <c r="DS383" i="56" s="1"/>
  <c r="DK361" i="56"/>
  <c r="DK383" i="56" s="1"/>
  <c r="DC361" i="56"/>
  <c r="DC383" i="56" s="1"/>
  <c r="CU361" i="56"/>
  <c r="CU383" i="56" s="1"/>
  <c r="CM361" i="56"/>
  <c r="CM383" i="56" s="1"/>
  <c r="CE361" i="56"/>
  <c r="CE383" i="56" s="1"/>
  <c r="BW361" i="56"/>
  <c r="BW383" i="56" s="1"/>
  <c r="BO361" i="56"/>
  <c r="BO383" i="56" s="1"/>
  <c r="BG361" i="56"/>
  <c r="BG383" i="56" s="1"/>
  <c r="AY361" i="56"/>
  <c r="AY383" i="56" s="1"/>
  <c r="AQ361" i="56"/>
  <c r="AQ383" i="56" s="1"/>
  <c r="AI361" i="56"/>
  <c r="AI383" i="56" s="1"/>
  <c r="AA361" i="56"/>
  <c r="AA383" i="56" s="1"/>
  <c r="S361" i="56"/>
  <c r="S383" i="56" s="1"/>
  <c r="K361" i="56"/>
  <c r="K383" i="56" s="1"/>
  <c r="E228" i="56"/>
  <c r="L228" i="56"/>
  <c r="D228" i="56"/>
  <c r="K228" i="56"/>
  <c r="J228" i="56"/>
  <c r="I228" i="56"/>
  <c r="G228" i="56"/>
  <c r="H228" i="56"/>
  <c r="F228" i="56"/>
  <c r="AG62" i="19"/>
  <c r="K89" i="19"/>
  <c r="E34" i="56"/>
  <c r="W12" i="19"/>
  <c r="K53" i="19" s="1"/>
  <c r="AS367" i="56"/>
  <c r="AS374" i="56" s="1"/>
  <c r="BC367" i="56"/>
  <c r="BC374" i="56" s="1"/>
  <c r="AU367" i="56"/>
  <c r="AU374" i="56" s="1"/>
  <c r="BB367" i="56"/>
  <c r="BB374" i="56" s="1"/>
  <c r="AE367" i="56"/>
  <c r="AE378" i="56" s="1"/>
  <c r="N367" i="56"/>
  <c r="N378" i="56" s="1"/>
  <c r="AK367" i="56"/>
  <c r="AK378" i="56" s="1"/>
  <c r="U367" i="56"/>
  <c r="U378" i="56" s="1"/>
  <c r="Q367" i="56"/>
  <c r="Q378" i="56" s="1"/>
  <c r="AF367" i="56"/>
  <c r="X367" i="56"/>
  <c r="X378" i="56" s="1"/>
  <c r="H367" i="56"/>
  <c r="DQ45" i="54"/>
  <c r="DA45" i="54"/>
  <c r="CK45" i="54"/>
  <c r="BU45" i="54"/>
  <c r="BE45" i="54"/>
  <c r="AO45" i="54"/>
  <c r="Q45" i="54"/>
  <c r="DI45" i="54"/>
  <c r="CS45" i="54"/>
  <c r="CC45" i="54"/>
  <c r="BM45" i="54"/>
  <c r="AW45" i="54"/>
  <c r="AG45" i="54"/>
  <c r="Y45" i="54"/>
  <c r="CJ45" i="54"/>
  <c r="CB45" i="54"/>
  <c r="BT45" i="54"/>
  <c r="BL45" i="54"/>
  <c r="BD45" i="54"/>
  <c r="AN45" i="54"/>
  <c r="AF45" i="54"/>
  <c r="X45" i="54"/>
  <c r="P45" i="54"/>
  <c r="CZ45" i="54"/>
  <c r="DP45" i="54"/>
  <c r="DH45" i="54"/>
  <c r="CR45" i="54"/>
  <c r="CP45" i="54"/>
  <c r="BR45" i="54"/>
  <c r="BB45" i="54"/>
  <c r="AT45" i="54"/>
  <c r="AL45" i="54"/>
  <c r="AD45" i="54"/>
  <c r="V45" i="54"/>
  <c r="N45" i="54"/>
  <c r="DN45" i="54"/>
  <c r="CH45" i="54"/>
  <c r="DF45" i="54"/>
  <c r="BZ45" i="54"/>
  <c r="CX45" i="54"/>
  <c r="BJ45" i="54"/>
  <c r="DR45" i="54"/>
  <c r="DB45" i="54"/>
  <c r="CT45" i="54"/>
  <c r="CL45" i="54"/>
  <c r="CD45" i="54"/>
  <c r="BV45" i="54"/>
  <c r="BN45" i="54"/>
  <c r="BF45" i="54"/>
  <c r="AX45" i="54"/>
  <c r="AP45" i="54"/>
  <c r="AH45" i="54"/>
  <c r="Z45" i="54"/>
  <c r="R45" i="54"/>
  <c r="J45" i="54"/>
  <c r="DG45" i="54"/>
  <c r="CY45" i="54"/>
  <c r="CQ45" i="54"/>
  <c r="CI45" i="54"/>
  <c r="CA45" i="54"/>
  <c r="BS45" i="54"/>
  <c r="BK45" i="54"/>
  <c r="BC45" i="54"/>
  <c r="AU45" i="54"/>
  <c r="AM45" i="54"/>
  <c r="AE45" i="54"/>
  <c r="W45" i="54"/>
  <c r="O45" i="54"/>
  <c r="DO45" i="54"/>
  <c r="DV45" i="54"/>
  <c r="DT355" i="56"/>
  <c r="DS45" i="54"/>
  <c r="DK45" i="54"/>
  <c r="CU45" i="54"/>
  <c r="CM45" i="54"/>
  <c r="CE45" i="54"/>
  <c r="BW45" i="54"/>
  <c r="BO45" i="54"/>
  <c r="BG45" i="54"/>
  <c r="AY45" i="54"/>
  <c r="AQ45" i="54"/>
  <c r="AI45" i="54"/>
  <c r="AA45" i="54"/>
  <c r="S45" i="54"/>
  <c r="K45" i="54"/>
  <c r="DU45" i="54"/>
  <c r="DM45" i="54"/>
  <c r="DE45" i="54"/>
  <c r="CW45" i="54"/>
  <c r="CO45" i="54"/>
  <c r="CG45" i="54"/>
  <c r="BY45" i="54"/>
  <c r="BQ45" i="54"/>
  <c r="BI45" i="54"/>
  <c r="BA45" i="54"/>
  <c r="AS45" i="54"/>
  <c r="AK45" i="54"/>
  <c r="AC45" i="54"/>
  <c r="U45" i="54"/>
  <c r="M45" i="54"/>
  <c r="DT45" i="54"/>
  <c r="DL45" i="54"/>
  <c r="DD45" i="54"/>
  <c r="CV45" i="54"/>
  <c r="CN45" i="54"/>
  <c r="CF45" i="54"/>
  <c r="BX45" i="54"/>
  <c r="BP45" i="54"/>
  <c r="BH45" i="54"/>
  <c r="AZ45" i="54"/>
  <c r="AR45" i="54"/>
  <c r="T45" i="54"/>
  <c r="L45" i="54"/>
  <c r="DW45" i="54"/>
  <c r="AV45" i="54"/>
  <c r="DJ45" i="54"/>
  <c r="AJ45" i="54"/>
  <c r="AB45" i="54"/>
  <c r="DC45" i="54"/>
  <c r="BH355" i="56"/>
  <c r="BH377" i="56" s="1"/>
  <c r="H20" i="54"/>
  <c r="CG355" i="56"/>
  <c r="CG377" i="56" s="1"/>
  <c r="U355" i="56"/>
  <c r="DO355" i="56"/>
  <c r="DO377" i="56" s="1"/>
  <c r="DG355" i="56"/>
  <c r="DG377" i="56" s="1"/>
  <c r="CY355" i="56"/>
  <c r="CY377" i="56" s="1"/>
  <c r="CQ355" i="56"/>
  <c r="CQ377" i="56" s="1"/>
  <c r="CI355" i="56"/>
  <c r="CI377" i="56" s="1"/>
  <c r="CA355" i="56"/>
  <c r="CA377" i="56" s="1"/>
  <c r="BS355" i="56"/>
  <c r="BS377" i="56" s="1"/>
  <c r="BK355" i="56"/>
  <c r="BK377" i="56" s="1"/>
  <c r="BC355" i="56"/>
  <c r="BC377" i="56" s="1"/>
  <c r="AU355" i="56"/>
  <c r="AU377" i="56" s="1"/>
  <c r="AM355" i="56"/>
  <c r="AE355" i="56"/>
  <c r="W355" i="56"/>
  <c r="O355" i="56"/>
  <c r="CW355" i="56"/>
  <c r="CW377" i="56" s="1"/>
  <c r="AK355" i="56"/>
  <c r="DN355" i="56"/>
  <c r="DN377" i="56" s="1"/>
  <c r="DF355" i="56"/>
  <c r="DF377" i="56" s="1"/>
  <c r="CX355" i="56"/>
  <c r="CX377" i="56" s="1"/>
  <c r="CP355" i="56"/>
  <c r="CP377" i="56" s="1"/>
  <c r="CH355" i="56"/>
  <c r="CH377" i="56" s="1"/>
  <c r="BZ355" i="56"/>
  <c r="BZ377" i="56" s="1"/>
  <c r="BR355" i="56"/>
  <c r="BR377" i="56" s="1"/>
  <c r="BJ355" i="56"/>
  <c r="BJ377" i="56" s="1"/>
  <c r="BB355" i="56"/>
  <c r="BB377" i="56" s="1"/>
  <c r="AT355" i="56"/>
  <c r="AT377" i="56" s="1"/>
  <c r="AL355" i="56"/>
  <c r="AD355" i="56"/>
  <c r="V355" i="56"/>
  <c r="N355" i="56"/>
  <c r="BQ355" i="56"/>
  <c r="BQ377" i="56" s="1"/>
  <c r="M355" i="56"/>
  <c r="BY355" i="56"/>
  <c r="BY377" i="56" s="1"/>
  <c r="DL355" i="56"/>
  <c r="DL377" i="56" s="1"/>
  <c r="DD355" i="56"/>
  <c r="DD377" i="56" s="1"/>
  <c r="CV355" i="56"/>
  <c r="CV377" i="56" s="1"/>
  <c r="CN355" i="56"/>
  <c r="CN377" i="56" s="1"/>
  <c r="CF355" i="56"/>
  <c r="CF377" i="56" s="1"/>
  <c r="BX355" i="56"/>
  <c r="BX377" i="56" s="1"/>
  <c r="BP355" i="56"/>
  <c r="BP377" i="56" s="1"/>
  <c r="AZ355" i="56"/>
  <c r="AZ377" i="56" s="1"/>
  <c r="AR355" i="56"/>
  <c r="AR377" i="56" s="1"/>
  <c r="AJ355" i="56"/>
  <c r="AB355" i="56"/>
  <c r="T355" i="56"/>
  <c r="L355" i="56"/>
  <c r="CO355" i="56"/>
  <c r="CO377" i="56" s="1"/>
  <c r="AC355" i="56"/>
  <c r="DS355" i="56"/>
  <c r="DS377" i="56" s="1"/>
  <c r="DK355" i="56"/>
  <c r="DK377" i="56" s="1"/>
  <c r="DC355" i="56"/>
  <c r="DC377" i="56" s="1"/>
  <c r="CU355" i="56"/>
  <c r="CU377" i="56" s="1"/>
  <c r="CM355" i="56"/>
  <c r="CM377" i="56" s="1"/>
  <c r="CE355" i="56"/>
  <c r="CE377" i="56" s="1"/>
  <c r="BW355" i="56"/>
  <c r="BW377" i="56" s="1"/>
  <c r="BO355" i="56"/>
  <c r="BO377" i="56" s="1"/>
  <c r="BG355" i="56"/>
  <c r="BG377" i="56" s="1"/>
  <c r="AY355" i="56"/>
  <c r="AY377" i="56" s="1"/>
  <c r="AQ355" i="56"/>
  <c r="AI355" i="56"/>
  <c r="AA355" i="56"/>
  <c r="S355" i="56"/>
  <c r="K355" i="56"/>
  <c r="DE355" i="56"/>
  <c r="DE377" i="56" s="1"/>
  <c r="AS355" i="56"/>
  <c r="AS377" i="56" s="1"/>
  <c r="DR355" i="56"/>
  <c r="DR377" i="56" s="1"/>
  <c r="DJ355" i="56"/>
  <c r="DJ377" i="56" s="1"/>
  <c r="DB355" i="56"/>
  <c r="DB377" i="56" s="1"/>
  <c r="CT355" i="56"/>
  <c r="CT377" i="56" s="1"/>
  <c r="CL355" i="56"/>
  <c r="CL377" i="56" s="1"/>
  <c r="CD355" i="56"/>
  <c r="CD377" i="56" s="1"/>
  <c r="BV355" i="56"/>
  <c r="BV377" i="56" s="1"/>
  <c r="BN355" i="56"/>
  <c r="BN377" i="56" s="1"/>
  <c r="BF355" i="56"/>
  <c r="BF377" i="56" s="1"/>
  <c r="AX355" i="56"/>
  <c r="AX377" i="56" s="1"/>
  <c r="AP355" i="56"/>
  <c r="AH355" i="56"/>
  <c r="Z355" i="56"/>
  <c r="R355" i="56"/>
  <c r="J355" i="56"/>
  <c r="DM355" i="56"/>
  <c r="DM377" i="56" s="1"/>
  <c r="BI355" i="56"/>
  <c r="BI377" i="56" s="1"/>
  <c r="DQ355" i="56"/>
  <c r="DQ377" i="56" s="1"/>
  <c r="DI355" i="56"/>
  <c r="DI377" i="56" s="1"/>
  <c r="DA355" i="56"/>
  <c r="DA377" i="56" s="1"/>
  <c r="CS355" i="56"/>
  <c r="CS377" i="56" s="1"/>
  <c r="CK355" i="56"/>
  <c r="CK377" i="56" s="1"/>
  <c r="CC355" i="56"/>
  <c r="CC377" i="56" s="1"/>
  <c r="CC385" i="56" s="1"/>
  <c r="BU355" i="56"/>
  <c r="BU377" i="56" s="1"/>
  <c r="BM355" i="56"/>
  <c r="BM377" i="56" s="1"/>
  <c r="BE355" i="56"/>
  <c r="BE377" i="56" s="1"/>
  <c r="AW355" i="56"/>
  <c r="AW377" i="56" s="1"/>
  <c r="AO355" i="56"/>
  <c r="AG355" i="56"/>
  <c r="Y355" i="56"/>
  <c r="Q355" i="56"/>
  <c r="I355" i="56"/>
  <c r="BA355" i="56"/>
  <c r="BA377" i="56" s="1"/>
  <c r="DP355" i="56"/>
  <c r="DP377" i="56" s="1"/>
  <c r="DH355" i="56"/>
  <c r="DH377" i="56" s="1"/>
  <c r="CZ355" i="56"/>
  <c r="CZ377" i="56" s="1"/>
  <c r="CR355" i="56"/>
  <c r="CR377" i="56" s="1"/>
  <c r="CJ355" i="56"/>
  <c r="CJ377" i="56" s="1"/>
  <c r="CB355" i="56"/>
  <c r="CB377" i="56" s="1"/>
  <c r="BT355" i="56"/>
  <c r="BT377" i="56" s="1"/>
  <c r="BL355" i="56"/>
  <c r="BL377" i="56" s="1"/>
  <c r="BD355" i="56"/>
  <c r="BD377" i="56" s="1"/>
  <c r="AV355" i="56"/>
  <c r="AV377" i="56" s="1"/>
  <c r="AN355" i="56"/>
  <c r="AF355" i="56"/>
  <c r="X355" i="56"/>
  <c r="P355" i="56"/>
  <c r="H355" i="56"/>
  <c r="H36" i="54"/>
  <c r="H39" i="54"/>
  <c r="H24" i="54"/>
  <c r="H27" i="54"/>
  <c r="DC394" i="56"/>
  <c r="DC293" i="56" s="1"/>
  <c r="BG394" i="56"/>
  <c r="BG293" i="56" s="1"/>
  <c r="AI394" i="56"/>
  <c r="AI293" i="56" s="1"/>
  <c r="DH394" i="56"/>
  <c r="DH293" i="56" s="1"/>
  <c r="DO394" i="56"/>
  <c r="DO293" i="56" s="1"/>
  <c r="BC394" i="56"/>
  <c r="BC293" i="56" s="1"/>
  <c r="DK394" i="56"/>
  <c r="DK293" i="56" s="1"/>
  <c r="AS394" i="56"/>
  <c r="AS293" i="56" s="1"/>
  <c r="M394" i="56"/>
  <c r="M293" i="56" s="1"/>
  <c r="CF394" i="56"/>
  <c r="CF293" i="56" s="1"/>
  <c r="CR385" i="56" l="1"/>
  <c r="BZ385" i="56"/>
  <c r="DB385" i="56"/>
  <c r="CG385" i="56"/>
  <c r="DM385" i="56"/>
  <c r="CK385" i="56"/>
  <c r="BX385" i="56"/>
  <c r="BQ385" i="56"/>
  <c r="CA385" i="56"/>
  <c r="CU385" i="56"/>
  <c r="BF385" i="56"/>
  <c r="DR385" i="56"/>
  <c r="CC32" i="50"/>
  <c r="CD30" i="50" s="1"/>
  <c r="CD31" i="50" s="1"/>
  <c r="CD32" i="50" s="1"/>
  <c r="CE30" i="50" s="1"/>
  <c r="BS385" i="56"/>
  <c r="I124" i="56"/>
  <c r="J123" i="56"/>
  <c r="BN385" i="56"/>
  <c r="BV385" i="56"/>
  <c r="H120" i="56"/>
  <c r="I119" i="56"/>
  <c r="D124" i="56"/>
  <c r="J124" i="56"/>
  <c r="K120" i="56"/>
  <c r="K119" i="56"/>
  <c r="CF385" i="56"/>
  <c r="E120" i="56"/>
  <c r="C120" i="56"/>
  <c r="DA385" i="56"/>
  <c r="H101" i="56"/>
  <c r="DU385" i="56"/>
  <c r="L124" i="56"/>
  <c r="DH385" i="56"/>
  <c r="CP385" i="56"/>
  <c r="CQ385" i="56"/>
  <c r="CS385" i="56"/>
  <c r="DP385" i="56"/>
  <c r="DC385" i="56"/>
  <c r="CX385" i="56"/>
  <c r="F124" i="56"/>
  <c r="BI385" i="56"/>
  <c r="DK385" i="56"/>
  <c r="DJ385" i="56"/>
  <c r="DZ100" i="51"/>
  <c r="DZ103" i="51" s="1"/>
  <c r="DZ105" i="51" s="1"/>
  <c r="DZ110" i="51" s="1"/>
  <c r="BM385" i="56"/>
  <c r="DU363" i="56"/>
  <c r="DU294" i="56" s="1"/>
  <c r="BU385" i="56"/>
  <c r="DO385" i="56"/>
  <c r="DZ101" i="53"/>
  <c r="EA99" i="53" s="1"/>
  <c r="EA100" i="53" s="1"/>
  <c r="DZ103" i="53"/>
  <c r="DZ105" i="53" s="1"/>
  <c r="DZ110" i="53" s="1"/>
  <c r="DY101" i="49"/>
  <c r="DZ99" i="49" s="1"/>
  <c r="DY103" i="49"/>
  <c r="DY105" i="49" s="1"/>
  <c r="DY110" i="49" s="1"/>
  <c r="DE385" i="56"/>
  <c r="BK385" i="56"/>
  <c r="DZ110" i="50"/>
  <c r="CJ385" i="56"/>
  <c r="BW385" i="56"/>
  <c r="EA101" i="50"/>
  <c r="EB99" i="50" s="1"/>
  <c r="EA103" i="50"/>
  <c r="EA105" i="50" s="1"/>
  <c r="E123" i="56"/>
  <c r="G119" i="56"/>
  <c r="L119" i="56"/>
  <c r="I120" i="56"/>
  <c r="J119" i="56"/>
  <c r="K124" i="56"/>
  <c r="CH385" i="56"/>
  <c r="H123" i="56"/>
  <c r="DW101" i="52"/>
  <c r="DX99" i="52" s="1"/>
  <c r="DX100" i="52" s="1"/>
  <c r="DW103" i="52"/>
  <c r="DW105" i="52" s="1"/>
  <c r="DW110" i="52" s="1"/>
  <c r="CC41" i="50"/>
  <c r="BR32" i="51"/>
  <c r="BS30" i="51" s="1"/>
  <c r="BR34" i="51"/>
  <c r="BR36" i="51" s="1"/>
  <c r="EB139" i="50"/>
  <c r="H137" i="50"/>
  <c r="BP41" i="53"/>
  <c r="BP41" i="49"/>
  <c r="BQ32" i="49"/>
  <c r="BO36" i="52"/>
  <c r="BP30" i="52"/>
  <c r="BQ32" i="53"/>
  <c r="BL385" i="56"/>
  <c r="CW385" i="56"/>
  <c r="CT385" i="56"/>
  <c r="CM385" i="56"/>
  <c r="CI385" i="56"/>
  <c r="BH385" i="56"/>
  <c r="DD385" i="56"/>
  <c r="K101" i="56"/>
  <c r="L123" i="56"/>
  <c r="G120" i="56"/>
  <c r="D123" i="56"/>
  <c r="G124" i="56"/>
  <c r="F123" i="56"/>
  <c r="K123" i="56"/>
  <c r="L120" i="56"/>
  <c r="F361" i="56"/>
  <c r="D98" i="56"/>
  <c r="L101" i="56"/>
  <c r="I98" i="56"/>
  <c r="F360" i="56"/>
  <c r="DI385" i="56"/>
  <c r="CV385" i="56"/>
  <c r="D97" i="56"/>
  <c r="F98" i="56"/>
  <c r="E97" i="56"/>
  <c r="H97" i="56"/>
  <c r="F357" i="56"/>
  <c r="DQ385" i="56"/>
  <c r="CY385" i="56"/>
  <c r="C101" i="56"/>
  <c r="F97" i="56"/>
  <c r="H98" i="56"/>
  <c r="K98" i="56"/>
  <c r="L97" i="56"/>
  <c r="DF385" i="56"/>
  <c r="C97" i="56"/>
  <c r="J98" i="56"/>
  <c r="L98" i="56"/>
  <c r="D102" i="56"/>
  <c r="J97" i="56"/>
  <c r="E124" i="56"/>
  <c r="BE385" i="56"/>
  <c r="F356" i="56"/>
  <c r="DG385" i="56"/>
  <c r="BT385" i="56"/>
  <c r="BG385" i="56"/>
  <c r="DS385" i="56"/>
  <c r="BY385" i="56"/>
  <c r="DN385" i="56"/>
  <c r="C98" i="56"/>
  <c r="I97" i="56"/>
  <c r="K97" i="56"/>
  <c r="H102" i="56"/>
  <c r="BO385" i="56"/>
  <c r="BJ385" i="56"/>
  <c r="E101" i="56"/>
  <c r="E102" i="56"/>
  <c r="G97" i="56"/>
  <c r="J102" i="56"/>
  <c r="CD385" i="56"/>
  <c r="CO385" i="56"/>
  <c r="BR385" i="56"/>
  <c r="G101" i="56"/>
  <c r="G102" i="56"/>
  <c r="F101" i="56"/>
  <c r="L102" i="56"/>
  <c r="CL385" i="56"/>
  <c r="CE385" i="56"/>
  <c r="I101" i="56"/>
  <c r="K102" i="56"/>
  <c r="G98" i="56"/>
  <c r="G123" i="56"/>
  <c r="C102" i="56"/>
  <c r="J101" i="56"/>
  <c r="E98" i="56"/>
  <c r="F379" i="56"/>
  <c r="I102" i="56"/>
  <c r="D101" i="56"/>
  <c r="F102" i="56"/>
  <c r="F120" i="56"/>
  <c r="H119" i="56"/>
  <c r="H124" i="56"/>
  <c r="I123" i="56"/>
  <c r="D120" i="56"/>
  <c r="J120" i="56"/>
  <c r="F295" i="56"/>
  <c r="AG56" i="19"/>
  <c r="C113" i="56"/>
  <c r="C112" i="56"/>
  <c r="D108" i="56"/>
  <c r="AR374" i="56"/>
  <c r="F108" i="56"/>
  <c r="F115" i="56" s="1"/>
  <c r="C108" i="56"/>
  <c r="E108" i="56"/>
  <c r="AT378" i="56"/>
  <c r="AT385" i="56" s="1"/>
  <c r="AY378" i="56"/>
  <c r="AY385" i="56" s="1"/>
  <c r="BC378" i="56"/>
  <c r="BC385" i="56" s="1"/>
  <c r="BB378" i="56"/>
  <c r="BB385" i="56" s="1"/>
  <c r="AV378" i="56"/>
  <c r="AV385" i="56" s="1"/>
  <c r="AZ378" i="56"/>
  <c r="AZ385" i="56" s="1"/>
  <c r="AR378" i="56"/>
  <c r="AW378" i="56"/>
  <c r="AW385" i="56" s="1"/>
  <c r="AS378" i="56"/>
  <c r="AS385" i="56" s="1"/>
  <c r="AU378" i="56"/>
  <c r="AU385" i="56" s="1"/>
  <c r="AX378" i="56"/>
  <c r="AX385" i="56" s="1"/>
  <c r="BA378" i="56"/>
  <c r="BA385" i="56" s="1"/>
  <c r="CB385" i="56"/>
  <c r="I118" i="56"/>
  <c r="BP385" i="56"/>
  <c r="H118" i="56"/>
  <c r="CZ385" i="56"/>
  <c r="K118" i="56"/>
  <c r="CN385" i="56"/>
  <c r="J118" i="56"/>
  <c r="F118" i="56"/>
  <c r="DL385" i="56"/>
  <c r="BD385" i="56"/>
  <c r="G118" i="56"/>
  <c r="AF378" i="56"/>
  <c r="E119" i="56" s="1"/>
  <c r="H382" i="56"/>
  <c r="C123" i="56" s="1"/>
  <c r="T378" i="56"/>
  <c r="D119" i="56" s="1"/>
  <c r="H383" i="56"/>
  <c r="H378" i="56"/>
  <c r="C119" i="56" s="1"/>
  <c r="F371" i="56"/>
  <c r="F367" i="56"/>
  <c r="F372" i="56"/>
  <c r="AP366" i="56"/>
  <c r="AP374" i="56" s="1"/>
  <c r="AI366" i="56"/>
  <c r="AI374" i="56" s="1"/>
  <c r="AB366" i="56"/>
  <c r="AB374" i="56" s="1"/>
  <c r="AD366" i="56"/>
  <c r="AD374" i="56" s="1"/>
  <c r="AE366" i="56"/>
  <c r="AE374" i="56" s="1"/>
  <c r="AQ366" i="56"/>
  <c r="AQ374" i="56" s="1"/>
  <c r="AJ366" i="56"/>
  <c r="AJ374" i="56" s="1"/>
  <c r="AL366" i="56"/>
  <c r="AL374" i="56" s="1"/>
  <c r="AM366" i="56"/>
  <c r="AM374" i="56" s="1"/>
  <c r="DT363" i="56"/>
  <c r="DT294" i="56" s="1"/>
  <c r="DT377" i="56"/>
  <c r="DT385" i="56" s="1"/>
  <c r="I366" i="56"/>
  <c r="I374" i="56" s="1"/>
  <c r="P366" i="56"/>
  <c r="P374" i="56" s="1"/>
  <c r="Q366" i="56"/>
  <c r="Q374" i="56" s="1"/>
  <c r="J366" i="56"/>
  <c r="J374" i="56" s="1"/>
  <c r="AC366" i="56"/>
  <c r="AC374" i="56" s="1"/>
  <c r="M366" i="56"/>
  <c r="M374" i="56" s="1"/>
  <c r="AK366" i="56"/>
  <c r="AK374" i="56" s="1"/>
  <c r="U366" i="56"/>
  <c r="U374" i="56" s="1"/>
  <c r="X366" i="56"/>
  <c r="X374" i="56" s="1"/>
  <c r="Y366" i="56"/>
  <c r="Y374" i="56" s="1"/>
  <c r="R366" i="56"/>
  <c r="R374" i="56" s="1"/>
  <c r="K366" i="56"/>
  <c r="K374" i="56" s="1"/>
  <c r="AF366" i="56"/>
  <c r="AG366" i="56"/>
  <c r="AG374" i="56" s="1"/>
  <c r="Z366" i="56"/>
  <c r="Z374" i="56" s="1"/>
  <c r="S366" i="56"/>
  <c r="S374" i="56" s="1"/>
  <c r="L366" i="56"/>
  <c r="L374" i="56" s="1"/>
  <c r="N366" i="56"/>
  <c r="N374" i="56" s="1"/>
  <c r="O366" i="56"/>
  <c r="O374" i="56" s="1"/>
  <c r="AN366" i="56"/>
  <c r="AN374" i="56" s="1"/>
  <c r="AO366" i="56"/>
  <c r="AO374" i="56" s="1"/>
  <c r="AH366" i="56"/>
  <c r="AH374" i="56" s="1"/>
  <c r="AA366" i="56"/>
  <c r="AA374" i="56" s="1"/>
  <c r="T366" i="56"/>
  <c r="V366" i="56"/>
  <c r="V374" i="56" s="1"/>
  <c r="W366" i="56"/>
  <c r="W374" i="56" s="1"/>
  <c r="H363" i="56"/>
  <c r="H294" i="56" s="1"/>
  <c r="H366" i="56"/>
  <c r="L96" i="56"/>
  <c r="G96" i="56"/>
  <c r="C96" i="56"/>
  <c r="H96" i="56"/>
  <c r="I96" i="56"/>
  <c r="D96" i="56"/>
  <c r="E96" i="56"/>
  <c r="J96" i="56"/>
  <c r="K96" i="56"/>
  <c r="F96" i="56"/>
  <c r="F355" i="56"/>
  <c r="BO394" i="56"/>
  <c r="BO293" i="56" s="1"/>
  <c r="U394" i="56"/>
  <c r="U293" i="56" s="1"/>
  <c r="CE394" i="56"/>
  <c r="CE293" i="56" s="1"/>
  <c r="DG394" i="56"/>
  <c r="DG293" i="56" s="1"/>
  <c r="AD394" i="56"/>
  <c r="AD293" i="56" s="1"/>
  <c r="I394" i="56"/>
  <c r="I293" i="56" s="1"/>
  <c r="BY394" i="56"/>
  <c r="BY293" i="56" s="1"/>
  <c r="DL394" i="56"/>
  <c r="DL293" i="56" s="1"/>
  <c r="AZ394" i="56"/>
  <c r="AZ293" i="56" s="1"/>
  <c r="BH394" i="56"/>
  <c r="BH293" i="56" s="1"/>
  <c r="AQ394" i="56"/>
  <c r="AQ293" i="56" s="1"/>
  <c r="T394" i="56"/>
  <c r="T293" i="56" s="1"/>
  <c r="AM363" i="56"/>
  <c r="AM294" i="56" s="1"/>
  <c r="CJ363" i="56"/>
  <c r="CJ294" i="56" s="1"/>
  <c r="AT363" i="56"/>
  <c r="AT294" i="56" s="1"/>
  <c r="BT363" i="56"/>
  <c r="BT294" i="56" s="1"/>
  <c r="DF363" i="56"/>
  <c r="DF294" i="56" s="1"/>
  <c r="BZ363" i="56"/>
  <c r="BZ294" i="56" s="1"/>
  <c r="CQ363" i="56"/>
  <c r="CQ294" i="56" s="1"/>
  <c r="N363" i="56"/>
  <c r="N294" i="56" s="1"/>
  <c r="AE363" i="56"/>
  <c r="AE294" i="56" s="1"/>
  <c r="BK363" i="56"/>
  <c r="BK294" i="56" s="1"/>
  <c r="U363" i="56"/>
  <c r="U294" i="56" s="1"/>
  <c r="CG363" i="56"/>
  <c r="CG294" i="56" s="1"/>
  <c r="BR363" i="56"/>
  <c r="BR294" i="56" s="1"/>
  <c r="BA363" i="56"/>
  <c r="BA294" i="56" s="1"/>
  <c r="DM363" i="56"/>
  <c r="DM294" i="56" s="1"/>
  <c r="BS363" i="56"/>
  <c r="BS294" i="56" s="1"/>
  <c r="CY363" i="56"/>
  <c r="CY294" i="56" s="1"/>
  <c r="P363" i="56"/>
  <c r="P294" i="56" s="1"/>
  <c r="BB363" i="56"/>
  <c r="BB294" i="56" s="1"/>
  <c r="CZ394" i="56"/>
  <c r="CZ293" i="56" s="1"/>
  <c r="W363" i="56"/>
  <c r="W294" i="56" s="1"/>
  <c r="AG363" i="56"/>
  <c r="AG294" i="56" s="1"/>
  <c r="CS363" i="56"/>
  <c r="CS294" i="56" s="1"/>
  <c r="S394" i="56"/>
  <c r="S293" i="56" s="1"/>
  <c r="CU394" i="56"/>
  <c r="CU293" i="56" s="1"/>
  <c r="DK363" i="56"/>
  <c r="DK294" i="56" s="1"/>
  <c r="DI394" i="56"/>
  <c r="DI293" i="56" s="1"/>
  <c r="CI363" i="56"/>
  <c r="CI294" i="56" s="1"/>
  <c r="S363" i="56"/>
  <c r="S294" i="56" s="1"/>
  <c r="CC394" i="56"/>
  <c r="CC293" i="56" s="1"/>
  <c r="CX363" i="56"/>
  <c r="CX294" i="56" s="1"/>
  <c r="BE363" i="56"/>
  <c r="BE294" i="56" s="1"/>
  <c r="DQ363" i="56"/>
  <c r="DQ294" i="56" s="1"/>
  <c r="CE363" i="56"/>
  <c r="CE294" i="56" s="1"/>
  <c r="CP363" i="56"/>
  <c r="CP294" i="56" s="1"/>
  <c r="BN363" i="56"/>
  <c r="BN294" i="56" s="1"/>
  <c r="AW394" i="56"/>
  <c r="AW293" i="56" s="1"/>
  <c r="AL363" i="56"/>
  <c r="AL294" i="56" s="1"/>
  <c r="CG394" i="56"/>
  <c r="CG293" i="56" s="1"/>
  <c r="AD363" i="56"/>
  <c r="AD294" i="56" s="1"/>
  <c r="AY394" i="56"/>
  <c r="AY293" i="56" s="1"/>
  <c r="AY363" i="56"/>
  <c r="AY294" i="56" s="1"/>
  <c r="BA394" i="56"/>
  <c r="BA293" i="56" s="1"/>
  <c r="Q394" i="56"/>
  <c r="Q293" i="56" s="1"/>
  <c r="CW394" i="56"/>
  <c r="CW293" i="56" s="1"/>
  <c r="X363" i="56"/>
  <c r="X294" i="56" s="1"/>
  <c r="CM394" i="56"/>
  <c r="CM293" i="56" s="1"/>
  <c r="DS394" i="56"/>
  <c r="DS293" i="56" s="1"/>
  <c r="AK394" i="56"/>
  <c r="AK293" i="56" s="1"/>
  <c r="BQ394" i="56"/>
  <c r="BQ293" i="56" s="1"/>
  <c r="BF363" i="56"/>
  <c r="BF294" i="56" s="1"/>
  <c r="DR363" i="56"/>
  <c r="DR294" i="56" s="1"/>
  <c r="BM363" i="56"/>
  <c r="BM294" i="56" s="1"/>
  <c r="AC394" i="56"/>
  <c r="AC293" i="56" s="1"/>
  <c r="BI394" i="56"/>
  <c r="BI293" i="56" s="1"/>
  <c r="CO394" i="56"/>
  <c r="CO293" i="56" s="1"/>
  <c r="BJ363" i="56"/>
  <c r="BJ294" i="56" s="1"/>
  <c r="DN363" i="56"/>
  <c r="DN294" i="56" s="1"/>
  <c r="CI394" i="56"/>
  <c r="CI293" i="56" s="1"/>
  <c r="BC363" i="56"/>
  <c r="BC294" i="56" s="1"/>
  <c r="DO363" i="56"/>
  <c r="DO294" i="56" s="1"/>
  <c r="CB363" i="56"/>
  <c r="CB294" i="56" s="1"/>
  <c r="AK363" i="56"/>
  <c r="AK294" i="56" s="1"/>
  <c r="BQ363" i="56"/>
  <c r="BQ294" i="56" s="1"/>
  <c r="CW363" i="56"/>
  <c r="CW294" i="56" s="1"/>
  <c r="AL394" i="56"/>
  <c r="AL293" i="56" s="1"/>
  <c r="I363" i="56"/>
  <c r="I294" i="56" s="1"/>
  <c r="CY394" i="56"/>
  <c r="CY293" i="56" s="1"/>
  <c r="R363" i="56"/>
  <c r="R294" i="56" s="1"/>
  <c r="AX363" i="56"/>
  <c r="AX294" i="56" s="1"/>
  <c r="CD363" i="56"/>
  <c r="CD294" i="56" s="1"/>
  <c r="AI363" i="56"/>
  <c r="AI294" i="56" s="1"/>
  <c r="BO363" i="56"/>
  <c r="BO294" i="56" s="1"/>
  <c r="CU363" i="56"/>
  <c r="CU294" i="56" s="1"/>
  <c r="Y394" i="56"/>
  <c r="Y293" i="56" s="1"/>
  <c r="BE394" i="56"/>
  <c r="BE293" i="56" s="1"/>
  <c r="CK394" i="56"/>
  <c r="CK293" i="56" s="1"/>
  <c r="DQ394" i="56"/>
  <c r="DQ293" i="56" s="1"/>
  <c r="AB363" i="56"/>
  <c r="AB294" i="56" s="1"/>
  <c r="BH363" i="56"/>
  <c r="BH294" i="56" s="1"/>
  <c r="CN363" i="56"/>
  <c r="CN294" i="56" s="1"/>
  <c r="Z394" i="56"/>
  <c r="Z293" i="56" s="1"/>
  <c r="BV394" i="56"/>
  <c r="BV293" i="56" s="1"/>
  <c r="DR394" i="56"/>
  <c r="DR293" i="56" s="1"/>
  <c r="AS363" i="56"/>
  <c r="AS294" i="56" s="1"/>
  <c r="BY363" i="56"/>
  <c r="BY294" i="56" s="1"/>
  <c r="DE363" i="56"/>
  <c r="DE294" i="56" s="1"/>
  <c r="BJ394" i="56"/>
  <c r="BJ293" i="56" s="1"/>
  <c r="Y363" i="56"/>
  <c r="Y294" i="56" s="1"/>
  <c r="CK363" i="56"/>
  <c r="CK294" i="56" s="1"/>
  <c r="V363" i="56"/>
  <c r="V294" i="56" s="1"/>
  <c r="Z363" i="56"/>
  <c r="Z294" i="56" s="1"/>
  <c r="DM394" i="56"/>
  <c r="DM293" i="56" s="1"/>
  <c r="O363" i="56"/>
  <c r="O294" i="56" s="1"/>
  <c r="CA363" i="56"/>
  <c r="CA294" i="56" s="1"/>
  <c r="AF394" i="56"/>
  <c r="AF293" i="56" s="1"/>
  <c r="CR394" i="56"/>
  <c r="CR293" i="56" s="1"/>
  <c r="K363" i="56"/>
  <c r="K294" i="56" s="1"/>
  <c r="AQ363" i="56"/>
  <c r="AQ294" i="56" s="1"/>
  <c r="BW363" i="56"/>
  <c r="BW294" i="56" s="1"/>
  <c r="DC363" i="56"/>
  <c r="DC294" i="56" s="1"/>
  <c r="AG394" i="56"/>
  <c r="AG293" i="56" s="1"/>
  <c r="BM394" i="56"/>
  <c r="BM293" i="56" s="1"/>
  <c r="CS394" i="56"/>
  <c r="CS293" i="56" s="1"/>
  <c r="AJ363" i="56"/>
  <c r="AJ294" i="56" s="1"/>
  <c r="BP363" i="56"/>
  <c r="BP294" i="56" s="1"/>
  <c r="CV363" i="56"/>
  <c r="CV294" i="56" s="1"/>
  <c r="AP394" i="56"/>
  <c r="AP293" i="56" s="1"/>
  <c r="CL394" i="56"/>
  <c r="CL293" i="56" s="1"/>
  <c r="BP394" i="56"/>
  <c r="BP293" i="56" s="1"/>
  <c r="M363" i="56"/>
  <c r="M294" i="56" s="1"/>
  <c r="BZ394" i="56"/>
  <c r="BZ293" i="56" s="1"/>
  <c r="DE394" i="56"/>
  <c r="DE293" i="56" s="1"/>
  <c r="CH363" i="56"/>
  <c r="CH294" i="56" s="1"/>
  <c r="AM394" i="56"/>
  <c r="AM293" i="56" s="1"/>
  <c r="AN394" i="56"/>
  <c r="AN293" i="56" s="1"/>
  <c r="AH363" i="56"/>
  <c r="AH294" i="56" s="1"/>
  <c r="AO394" i="56"/>
  <c r="AO293" i="56" s="1"/>
  <c r="BU394" i="56"/>
  <c r="BU293" i="56" s="1"/>
  <c r="DA394" i="56"/>
  <c r="DA293" i="56" s="1"/>
  <c r="L363" i="56"/>
  <c r="L294" i="56" s="1"/>
  <c r="AR363" i="56"/>
  <c r="AR294" i="56" s="1"/>
  <c r="BX363" i="56"/>
  <c r="BX294" i="56" s="1"/>
  <c r="DD363" i="56"/>
  <c r="DD294" i="56" s="1"/>
  <c r="AX394" i="56"/>
  <c r="AX293" i="56" s="1"/>
  <c r="CT394" i="56"/>
  <c r="CT293" i="56" s="1"/>
  <c r="CT363" i="56"/>
  <c r="CT294" i="56" s="1"/>
  <c r="AV394" i="56"/>
  <c r="AV293" i="56" s="1"/>
  <c r="AU394" i="56"/>
  <c r="AU293" i="56" s="1"/>
  <c r="K394" i="56"/>
  <c r="K293" i="56" s="1"/>
  <c r="BW394" i="56"/>
  <c r="BW293" i="56" s="1"/>
  <c r="BK394" i="56"/>
  <c r="BK293" i="56" s="1"/>
  <c r="BL363" i="56"/>
  <c r="BL294" i="56" s="1"/>
  <c r="AC363" i="56"/>
  <c r="AC294" i="56" s="1"/>
  <c r="BI363" i="56"/>
  <c r="BI294" i="56" s="1"/>
  <c r="CO363" i="56"/>
  <c r="CO294" i="56" s="1"/>
  <c r="N394" i="56"/>
  <c r="N293" i="56" s="1"/>
  <c r="DF394" i="56"/>
  <c r="DF293" i="56" s="1"/>
  <c r="AU363" i="56"/>
  <c r="AU294" i="56" s="1"/>
  <c r="DG363" i="56"/>
  <c r="DG294" i="56" s="1"/>
  <c r="BL394" i="56"/>
  <c r="BL293" i="56" s="1"/>
  <c r="AA363" i="56"/>
  <c r="AA294" i="56" s="1"/>
  <c r="BG363" i="56"/>
  <c r="BG294" i="56" s="1"/>
  <c r="CM363" i="56"/>
  <c r="CM294" i="56" s="1"/>
  <c r="T363" i="56"/>
  <c r="T294" i="56" s="1"/>
  <c r="AZ363" i="56"/>
  <c r="AZ294" i="56" s="1"/>
  <c r="CF363" i="56"/>
  <c r="CF294" i="56" s="1"/>
  <c r="DL363" i="56"/>
  <c r="DL294" i="56" s="1"/>
  <c r="R394" i="56"/>
  <c r="R293" i="56" s="1"/>
  <c r="BN394" i="56"/>
  <c r="BN293" i="56" s="1"/>
  <c r="DJ394" i="56"/>
  <c r="DJ293" i="56" s="1"/>
  <c r="AB394" i="56"/>
  <c r="AB293" i="56" s="1"/>
  <c r="CN394" i="56"/>
  <c r="CN293" i="56" s="1"/>
  <c r="BB394" i="56"/>
  <c r="BB293" i="56" s="1"/>
  <c r="AF363" i="56"/>
  <c r="AF294" i="56" s="1"/>
  <c r="CR363" i="56"/>
  <c r="CR294" i="56" s="1"/>
  <c r="BS394" i="56"/>
  <c r="BS293" i="56" s="1"/>
  <c r="AO363" i="56"/>
  <c r="AO294" i="56" s="1"/>
  <c r="DA363" i="56"/>
  <c r="DA294" i="56" s="1"/>
  <c r="BT394" i="56"/>
  <c r="BT293" i="56" s="1"/>
  <c r="CL363" i="56"/>
  <c r="CL294" i="56" s="1"/>
  <c r="AT394" i="56"/>
  <c r="AT293" i="56" s="1"/>
  <c r="AH394" i="56"/>
  <c r="AH293" i="56" s="1"/>
  <c r="BR394" i="56"/>
  <c r="BR293" i="56" s="1"/>
  <c r="BF394" i="56"/>
  <c r="BF293" i="56" s="1"/>
  <c r="AA394" i="56"/>
  <c r="AA293" i="56" s="1"/>
  <c r="AJ394" i="56"/>
  <c r="AJ293" i="56" s="1"/>
  <c r="CV394" i="56"/>
  <c r="CV293" i="56" s="1"/>
  <c r="AN363" i="56"/>
  <c r="AN294" i="56" s="1"/>
  <c r="CZ363" i="56"/>
  <c r="CZ294" i="56" s="1"/>
  <c r="O394" i="56"/>
  <c r="O293" i="56" s="1"/>
  <c r="CA394" i="56"/>
  <c r="CA293" i="56" s="1"/>
  <c r="AW363" i="56"/>
  <c r="AW294" i="56" s="1"/>
  <c r="DI363" i="56"/>
  <c r="DI294" i="56" s="1"/>
  <c r="P394" i="56"/>
  <c r="P293" i="56" s="1"/>
  <c r="CB394" i="56"/>
  <c r="CB293" i="56" s="1"/>
  <c r="AP363" i="56"/>
  <c r="AP294" i="56" s="1"/>
  <c r="CP394" i="56"/>
  <c r="CP293" i="56" s="1"/>
  <c r="AR394" i="56"/>
  <c r="AR293" i="56" s="1"/>
  <c r="DD394" i="56"/>
  <c r="DD293" i="56" s="1"/>
  <c r="AV363" i="56"/>
  <c r="AV294" i="56" s="1"/>
  <c r="DH363" i="56"/>
  <c r="DH294" i="56" s="1"/>
  <c r="W394" i="56"/>
  <c r="W293" i="56" s="1"/>
  <c r="X394" i="56"/>
  <c r="X293" i="56" s="1"/>
  <c r="CJ394" i="56"/>
  <c r="CJ293" i="56" s="1"/>
  <c r="DB363" i="56"/>
  <c r="DB294" i="56" s="1"/>
  <c r="CD394" i="56"/>
  <c r="CD293" i="56" s="1"/>
  <c r="DN394" i="56"/>
  <c r="DN293" i="56" s="1"/>
  <c r="DB394" i="56"/>
  <c r="DB293" i="56" s="1"/>
  <c r="BD363" i="56"/>
  <c r="BD294" i="56" s="1"/>
  <c r="DP363" i="56"/>
  <c r="DP294" i="56" s="1"/>
  <c r="AE394" i="56"/>
  <c r="AE293" i="56" s="1"/>
  <c r="CQ394" i="56"/>
  <c r="CQ293" i="56" s="1"/>
  <c r="CH394" i="56"/>
  <c r="CH293" i="56" s="1"/>
  <c r="BU363" i="56"/>
  <c r="BU294" i="56" s="1"/>
  <c r="J363" i="56"/>
  <c r="J294" i="56" s="1"/>
  <c r="DJ363" i="56"/>
  <c r="DJ294" i="56" s="1"/>
  <c r="Q363" i="56"/>
  <c r="Q294" i="56" s="1"/>
  <c r="CC363" i="56"/>
  <c r="CC294" i="56" s="1"/>
  <c r="DS363" i="56"/>
  <c r="DS294" i="56" s="1"/>
  <c r="L394" i="56"/>
  <c r="L293" i="56" s="1"/>
  <c r="BX394" i="56"/>
  <c r="BX293" i="56" s="1"/>
  <c r="CX394" i="56"/>
  <c r="CX293" i="56" s="1"/>
  <c r="BD394" i="56"/>
  <c r="BD293" i="56" s="1"/>
  <c r="DP394" i="56"/>
  <c r="DP293" i="56" s="1"/>
  <c r="BV363" i="56"/>
  <c r="BV294" i="56" s="1"/>
  <c r="V394" i="56"/>
  <c r="V293" i="56" s="1"/>
  <c r="H45" i="54"/>
  <c r="CD34" i="50" l="1"/>
  <c r="CD36" i="50" s="1"/>
  <c r="EA101" i="53"/>
  <c r="EB99" i="53" s="1"/>
  <c r="EA103" i="53"/>
  <c r="EA105" i="53" s="1"/>
  <c r="EA110" i="53" s="1"/>
  <c r="DX101" i="52"/>
  <c r="DY99" i="52" s="1"/>
  <c r="DY100" i="52" s="1"/>
  <c r="DX103" i="52"/>
  <c r="DX105" i="52" s="1"/>
  <c r="DX110" i="52" s="1"/>
  <c r="L104" i="56"/>
  <c r="L199" i="56" s="1"/>
  <c r="CD41" i="50"/>
  <c r="EA110" i="50"/>
  <c r="DZ101" i="51"/>
  <c r="EA99" i="51" s="1"/>
  <c r="EA100" i="51" s="1"/>
  <c r="CE31" i="50"/>
  <c r="CE34" i="50" s="1"/>
  <c r="CE36" i="50" s="1"/>
  <c r="EB100" i="50"/>
  <c r="EB101" i="50" s="1"/>
  <c r="DZ100" i="49"/>
  <c r="DZ103" i="49" s="1"/>
  <c r="DZ105" i="49" s="1"/>
  <c r="DZ110" i="49" s="1"/>
  <c r="EB141" i="50"/>
  <c r="H139" i="50"/>
  <c r="BO41" i="52"/>
  <c r="BR41" i="51"/>
  <c r="BS31" i="51"/>
  <c r="BP31" i="52"/>
  <c r="BR30" i="49"/>
  <c r="BQ36" i="49"/>
  <c r="BR30" i="53"/>
  <c r="BR31" i="53" s="1"/>
  <c r="BR34" i="53" s="1"/>
  <c r="BQ36" i="53"/>
  <c r="K104" i="56"/>
  <c r="K199" i="56" s="1"/>
  <c r="G126" i="56"/>
  <c r="H104" i="56"/>
  <c r="H199" i="56" s="1"/>
  <c r="F104" i="56"/>
  <c r="G104" i="56"/>
  <c r="G199" i="56" s="1"/>
  <c r="J104" i="56"/>
  <c r="J199" i="56" s="1"/>
  <c r="E104" i="56"/>
  <c r="I104" i="56"/>
  <c r="I199" i="56" s="1"/>
  <c r="I301" i="56"/>
  <c r="N302" i="56"/>
  <c r="V302" i="56"/>
  <c r="AD302" i="56"/>
  <c r="AL302" i="56"/>
  <c r="AT302" i="56"/>
  <c r="BB302" i="56"/>
  <c r="BJ302" i="56"/>
  <c r="BR302" i="56"/>
  <c r="BZ302" i="56"/>
  <c r="CH302" i="56"/>
  <c r="CP302" i="56"/>
  <c r="CX302" i="56"/>
  <c r="DF302" i="56"/>
  <c r="DN302" i="56"/>
  <c r="DV302" i="56"/>
  <c r="O302" i="56"/>
  <c r="W302" i="56"/>
  <c r="AE302" i="56"/>
  <c r="AM302" i="56"/>
  <c r="AU302" i="56"/>
  <c r="BC302" i="56"/>
  <c r="BK302" i="56"/>
  <c r="BS302" i="56"/>
  <c r="CA302" i="56"/>
  <c r="CI302" i="56"/>
  <c r="CQ302" i="56"/>
  <c r="CY302" i="56"/>
  <c r="DG302" i="56"/>
  <c r="DO302" i="56"/>
  <c r="DW302" i="56"/>
  <c r="J302" i="56"/>
  <c r="R302" i="56"/>
  <c r="Z302" i="56"/>
  <c r="AH302" i="56"/>
  <c r="AP302" i="56"/>
  <c r="AX302" i="56"/>
  <c r="BF302" i="56"/>
  <c r="BN302" i="56"/>
  <c r="BV302" i="56"/>
  <c r="CD302" i="56"/>
  <c r="CL302" i="56"/>
  <c r="CT302" i="56"/>
  <c r="DB302" i="56"/>
  <c r="DJ302" i="56"/>
  <c r="DR302" i="56"/>
  <c r="L302" i="56"/>
  <c r="T302" i="56"/>
  <c r="AB302" i="56"/>
  <c r="AJ302" i="56"/>
  <c r="AR302" i="56"/>
  <c r="AZ302" i="56"/>
  <c r="BH302" i="56"/>
  <c r="BP302" i="56"/>
  <c r="BX302" i="56"/>
  <c r="CF302" i="56"/>
  <c r="CN302" i="56"/>
  <c r="CV302" i="56"/>
  <c r="DD302" i="56"/>
  <c r="DL302" i="56"/>
  <c r="DT302" i="56"/>
  <c r="P302" i="56"/>
  <c r="AF302" i="56"/>
  <c r="AV302" i="56"/>
  <c r="BL302" i="56"/>
  <c r="CB302" i="56"/>
  <c r="CR302" i="56"/>
  <c r="DH302" i="56"/>
  <c r="AI302" i="56"/>
  <c r="BO302" i="56"/>
  <c r="CU302" i="56"/>
  <c r="Q302" i="56"/>
  <c r="AG302" i="56"/>
  <c r="AW302" i="56"/>
  <c r="BM302" i="56"/>
  <c r="CC302" i="56"/>
  <c r="CS302" i="56"/>
  <c r="DI302" i="56"/>
  <c r="S302" i="56"/>
  <c r="AY302" i="56"/>
  <c r="CE302" i="56"/>
  <c r="DK302" i="56"/>
  <c r="DC302" i="56"/>
  <c r="U302" i="56"/>
  <c r="AK302" i="56"/>
  <c r="BA302" i="56"/>
  <c r="BQ302" i="56"/>
  <c r="CG302" i="56"/>
  <c r="CW302" i="56"/>
  <c r="DM302" i="56"/>
  <c r="H302" i="56"/>
  <c r="I302" i="56"/>
  <c r="AO302" i="56"/>
  <c r="BU302" i="56"/>
  <c r="DA302" i="56"/>
  <c r="AA302" i="56"/>
  <c r="BG302" i="56"/>
  <c r="CM302" i="56"/>
  <c r="X302" i="56"/>
  <c r="AN302" i="56"/>
  <c r="BD302" i="56"/>
  <c r="BT302" i="56"/>
  <c r="CJ302" i="56"/>
  <c r="CZ302" i="56"/>
  <c r="DP302" i="56"/>
  <c r="Y302" i="56"/>
  <c r="BE302" i="56"/>
  <c r="CK302" i="56"/>
  <c r="DQ302" i="56"/>
  <c r="AQ302" i="56"/>
  <c r="BW302" i="56"/>
  <c r="DS302" i="56"/>
  <c r="K302" i="56"/>
  <c r="DU302" i="56"/>
  <c r="M302" i="56"/>
  <c r="AC302" i="56"/>
  <c r="DE302" i="56"/>
  <c r="AS302" i="56"/>
  <c r="BI302" i="56"/>
  <c r="BY302" i="56"/>
  <c r="CO302" i="56"/>
  <c r="F130" i="56"/>
  <c r="K130" i="56"/>
  <c r="E130" i="56"/>
  <c r="D130" i="56"/>
  <c r="C130" i="56"/>
  <c r="J130" i="56"/>
  <c r="I130" i="56"/>
  <c r="H130" i="56"/>
  <c r="G130" i="56"/>
  <c r="L130" i="56"/>
  <c r="H134" i="56"/>
  <c r="F134" i="56"/>
  <c r="E134" i="56"/>
  <c r="G134" i="56"/>
  <c r="L134" i="56"/>
  <c r="K134" i="56"/>
  <c r="C134" i="56"/>
  <c r="J134" i="56"/>
  <c r="I134" i="56"/>
  <c r="D134" i="56"/>
  <c r="F135" i="56"/>
  <c r="K135" i="56"/>
  <c r="E135" i="56"/>
  <c r="L135" i="56"/>
  <c r="I135" i="56"/>
  <c r="H135" i="56"/>
  <c r="C135" i="56"/>
  <c r="J135" i="56"/>
  <c r="G135" i="56"/>
  <c r="D135" i="56"/>
  <c r="I208" i="56"/>
  <c r="G208" i="56"/>
  <c r="H207" i="56"/>
  <c r="F207" i="56"/>
  <c r="L208" i="56"/>
  <c r="G207" i="56"/>
  <c r="K207" i="56"/>
  <c r="L207" i="56"/>
  <c r="E208" i="56"/>
  <c r="F208" i="56"/>
  <c r="H208" i="56"/>
  <c r="K208" i="56"/>
  <c r="D208" i="56"/>
  <c r="J208" i="56"/>
  <c r="I207" i="56"/>
  <c r="E207" i="56"/>
  <c r="D207" i="56"/>
  <c r="J207" i="56"/>
  <c r="C208" i="56"/>
  <c r="J126" i="56"/>
  <c r="K126" i="56"/>
  <c r="H126" i="56"/>
  <c r="I126" i="56"/>
  <c r="E107" i="56"/>
  <c r="E115" i="56" s="1"/>
  <c r="C107" i="56"/>
  <c r="D107" i="56"/>
  <c r="D115" i="56" s="1"/>
  <c r="F382" i="56"/>
  <c r="F119" i="56"/>
  <c r="F126" i="56" s="1"/>
  <c r="F378" i="56"/>
  <c r="AR385" i="56"/>
  <c r="L118" i="56"/>
  <c r="F383" i="56"/>
  <c r="C124" i="56"/>
  <c r="H377" i="56"/>
  <c r="H385" i="56" s="1"/>
  <c r="AC377" i="56"/>
  <c r="AC385" i="56" s="1"/>
  <c r="T374" i="56"/>
  <c r="AF374" i="56"/>
  <c r="AB377" i="56"/>
  <c r="AB385" i="56" s="1"/>
  <c r="AN377" i="56"/>
  <c r="AN385" i="56" s="1"/>
  <c r="X377" i="56"/>
  <c r="X385" i="56" s="1"/>
  <c r="AJ377" i="56"/>
  <c r="AJ385" i="56" s="1"/>
  <c r="AP377" i="56"/>
  <c r="AP385" i="56" s="1"/>
  <c r="T377" i="56"/>
  <c r="K377" i="56"/>
  <c r="K385" i="56" s="1"/>
  <c r="I377" i="56"/>
  <c r="I385" i="56" s="1"/>
  <c r="S377" i="56"/>
  <c r="S385" i="56" s="1"/>
  <c r="R377" i="56"/>
  <c r="R385" i="56" s="1"/>
  <c r="V377" i="56"/>
  <c r="V385" i="56" s="1"/>
  <c r="AO377" i="56"/>
  <c r="AO385" i="56" s="1"/>
  <c r="L377" i="56"/>
  <c r="L385" i="56" s="1"/>
  <c r="AF377" i="56"/>
  <c r="M377" i="56"/>
  <c r="M385" i="56" s="1"/>
  <c r="P377" i="56"/>
  <c r="P385" i="56" s="1"/>
  <c r="AL377" i="56"/>
  <c r="AL385" i="56" s="1"/>
  <c r="AD377" i="56"/>
  <c r="AD385" i="56" s="1"/>
  <c r="AA377" i="56"/>
  <c r="AA385" i="56" s="1"/>
  <c r="O377" i="56"/>
  <c r="O385" i="56" s="1"/>
  <c r="Z377" i="56"/>
  <c r="Z385" i="56" s="1"/>
  <c r="U377" i="56"/>
  <c r="U385" i="56" s="1"/>
  <c r="J377" i="56"/>
  <c r="J385" i="56" s="1"/>
  <c r="AQ377" i="56"/>
  <c r="AQ385" i="56" s="1"/>
  <c r="AI377" i="56"/>
  <c r="AI385" i="56" s="1"/>
  <c r="W377" i="56"/>
  <c r="W385" i="56" s="1"/>
  <c r="AH377" i="56"/>
  <c r="AH385" i="56" s="1"/>
  <c r="N377" i="56"/>
  <c r="N385" i="56" s="1"/>
  <c r="AG377" i="56"/>
  <c r="AG385" i="56" s="1"/>
  <c r="AK377" i="56"/>
  <c r="AK385" i="56" s="1"/>
  <c r="Q377" i="56"/>
  <c r="Q385" i="56" s="1"/>
  <c r="AM377" i="56"/>
  <c r="AM385" i="56" s="1"/>
  <c r="AE377" i="56"/>
  <c r="AE385" i="56" s="1"/>
  <c r="Y377" i="56"/>
  <c r="Y385" i="56" s="1"/>
  <c r="H374" i="56"/>
  <c r="F366" i="56"/>
  <c r="F199" i="56"/>
  <c r="E199" i="56"/>
  <c r="D104" i="56"/>
  <c r="D199" i="56" s="1"/>
  <c r="C104" i="56"/>
  <c r="F363" i="56"/>
  <c r="A45" i="54"/>
  <c r="A10" i="54" s="1"/>
  <c r="J394" i="56"/>
  <c r="J293" i="56" s="1"/>
  <c r="K301" i="56" s="1"/>
  <c r="DZ101" i="49" l="1"/>
  <c r="EA99" i="49" s="1"/>
  <c r="EA100" i="49" s="1"/>
  <c r="EA103" i="49" s="1"/>
  <c r="EA105" i="49" s="1"/>
  <c r="EA110" i="49" s="1"/>
  <c r="EB103" i="50"/>
  <c r="H100" i="50"/>
  <c r="AU129" i="50"/>
  <c r="AU131" i="50" s="1"/>
  <c r="AU133" i="50" s="1"/>
  <c r="DR129" i="50"/>
  <c r="DR131" i="50" s="1"/>
  <c r="DR133" i="50" s="1"/>
  <c r="DK129" i="50"/>
  <c r="DK131" i="50" s="1"/>
  <c r="DK133" i="50" s="1"/>
  <c r="M129" i="50"/>
  <c r="M131" i="50" s="1"/>
  <c r="M133" i="50" s="1"/>
  <c r="DU129" i="50"/>
  <c r="DU131" i="50" s="1"/>
  <c r="DU133" i="50" s="1"/>
  <c r="BF129" i="50"/>
  <c r="BF131" i="50" s="1"/>
  <c r="BF133" i="50" s="1"/>
  <c r="DV129" i="50"/>
  <c r="DV131" i="50" s="1"/>
  <c r="DV133" i="50" s="1"/>
  <c r="AG129" i="50"/>
  <c r="AG131" i="50" s="1"/>
  <c r="AG133" i="50" s="1"/>
  <c r="W129" i="50"/>
  <c r="W131" i="50" s="1"/>
  <c r="W133" i="50" s="1"/>
  <c r="CK129" i="50"/>
  <c r="CK131" i="50" s="1"/>
  <c r="CK133" i="50" s="1"/>
  <c r="AE129" i="50"/>
  <c r="AE131" i="50" s="1"/>
  <c r="AE133" i="50" s="1"/>
  <c r="DZ129" i="50"/>
  <c r="DZ131" i="50" s="1"/>
  <c r="DZ133" i="50" s="1"/>
  <c r="BN129" i="50"/>
  <c r="BN131" i="50" s="1"/>
  <c r="BN133" i="50" s="1"/>
  <c r="AM129" i="50"/>
  <c r="AM131" i="50" s="1"/>
  <c r="AM133" i="50" s="1"/>
  <c r="Z129" i="50"/>
  <c r="Z131" i="50" s="1"/>
  <c r="Z133" i="50" s="1"/>
  <c r="BL129" i="50"/>
  <c r="BL131" i="50" s="1"/>
  <c r="BL133" i="50" s="1"/>
  <c r="S129" i="50"/>
  <c r="S131" i="50" s="1"/>
  <c r="S133" i="50" s="1"/>
  <c r="CA129" i="50"/>
  <c r="CA131" i="50" s="1"/>
  <c r="CA133" i="50" s="1"/>
  <c r="CG129" i="50"/>
  <c r="CG131" i="50" s="1"/>
  <c r="CG133" i="50" s="1"/>
  <c r="DL129" i="50"/>
  <c r="DL131" i="50" s="1"/>
  <c r="DL133" i="50" s="1"/>
  <c r="DB129" i="50"/>
  <c r="DB131" i="50" s="1"/>
  <c r="DB133" i="50" s="1"/>
  <c r="BP129" i="50"/>
  <c r="BP131" i="50" s="1"/>
  <c r="BP133" i="50" s="1"/>
  <c r="AR129" i="50"/>
  <c r="AR131" i="50" s="1"/>
  <c r="AR133" i="50" s="1"/>
  <c r="DI129" i="50"/>
  <c r="DI131" i="50" s="1"/>
  <c r="DI133" i="50" s="1"/>
  <c r="AP129" i="50"/>
  <c r="AP131" i="50" s="1"/>
  <c r="AP133" i="50" s="1"/>
  <c r="V129" i="50"/>
  <c r="V131" i="50" s="1"/>
  <c r="V133" i="50" s="1"/>
  <c r="CE129" i="50"/>
  <c r="CE131" i="50" s="1"/>
  <c r="CE133" i="50" s="1"/>
  <c r="BJ129" i="50"/>
  <c r="BJ131" i="50" s="1"/>
  <c r="BJ133" i="50" s="1"/>
  <c r="BO129" i="50"/>
  <c r="BO131" i="50" s="1"/>
  <c r="BO133" i="50" s="1"/>
  <c r="BH129" i="50"/>
  <c r="BH131" i="50" s="1"/>
  <c r="BH133" i="50" s="1"/>
  <c r="BS129" i="50"/>
  <c r="BS131" i="50" s="1"/>
  <c r="BS133" i="50" s="1"/>
  <c r="DN129" i="50"/>
  <c r="DN131" i="50" s="1"/>
  <c r="DN133" i="50" s="1"/>
  <c r="Y129" i="50"/>
  <c r="Y131" i="50" s="1"/>
  <c r="Y133" i="50" s="1"/>
  <c r="AH129" i="50"/>
  <c r="AH131" i="50" s="1"/>
  <c r="AH133" i="50" s="1"/>
  <c r="DS129" i="50"/>
  <c r="DS131" i="50" s="1"/>
  <c r="DS133" i="50" s="1"/>
  <c r="AN129" i="50"/>
  <c r="AN131" i="50" s="1"/>
  <c r="AN133" i="50" s="1"/>
  <c r="CL129" i="50"/>
  <c r="CL131" i="50" s="1"/>
  <c r="CL133" i="50" s="1"/>
  <c r="DO129" i="50"/>
  <c r="DO131" i="50" s="1"/>
  <c r="DO133" i="50" s="1"/>
  <c r="EB129" i="50"/>
  <c r="EB131" i="50" s="1"/>
  <c r="EB133" i="50" s="1"/>
  <c r="EB143" i="50" s="1"/>
  <c r="DH129" i="50"/>
  <c r="DH131" i="50" s="1"/>
  <c r="DH133" i="50" s="1"/>
  <c r="DG129" i="50"/>
  <c r="DG131" i="50" s="1"/>
  <c r="DG133" i="50" s="1"/>
  <c r="BM129" i="50"/>
  <c r="BM131" i="50" s="1"/>
  <c r="BM133" i="50" s="1"/>
  <c r="Q129" i="50"/>
  <c r="Q131" i="50" s="1"/>
  <c r="Q133" i="50" s="1"/>
  <c r="AS129" i="50"/>
  <c r="AS131" i="50" s="1"/>
  <c r="AS133" i="50" s="1"/>
  <c r="CT129" i="50"/>
  <c r="CT131" i="50" s="1"/>
  <c r="CT133" i="50" s="1"/>
  <c r="X129" i="50"/>
  <c r="X131" i="50" s="1"/>
  <c r="X133" i="50" s="1"/>
  <c r="BY129" i="50"/>
  <c r="BY131" i="50" s="1"/>
  <c r="BY133" i="50" s="1"/>
  <c r="BI129" i="50"/>
  <c r="BI131" i="50" s="1"/>
  <c r="BI133" i="50" s="1"/>
  <c r="BK129" i="50"/>
  <c r="BK131" i="50" s="1"/>
  <c r="BK133" i="50" s="1"/>
  <c r="DD129" i="50"/>
  <c r="DD131" i="50" s="1"/>
  <c r="DD133" i="50" s="1"/>
  <c r="CU129" i="50"/>
  <c r="CU131" i="50" s="1"/>
  <c r="CU133" i="50" s="1"/>
  <c r="R129" i="50"/>
  <c r="R131" i="50" s="1"/>
  <c r="R133" i="50" s="1"/>
  <c r="AT129" i="50"/>
  <c r="AT131" i="50" s="1"/>
  <c r="AT133" i="50" s="1"/>
  <c r="P129" i="50"/>
  <c r="P131" i="50" s="1"/>
  <c r="P133" i="50" s="1"/>
  <c r="CH129" i="50"/>
  <c r="CH131" i="50" s="1"/>
  <c r="CH133" i="50" s="1"/>
  <c r="AL129" i="50"/>
  <c r="AL131" i="50" s="1"/>
  <c r="AL133" i="50" s="1"/>
  <c r="L129" i="50"/>
  <c r="L131" i="50" s="1"/>
  <c r="L133" i="50" s="1"/>
  <c r="DW129" i="50"/>
  <c r="DW131" i="50" s="1"/>
  <c r="DW133" i="50" s="1"/>
  <c r="DJ129" i="50"/>
  <c r="DJ131" i="50" s="1"/>
  <c r="DJ133" i="50" s="1"/>
  <c r="BV129" i="50"/>
  <c r="BV131" i="50" s="1"/>
  <c r="BV133" i="50" s="1"/>
  <c r="AX129" i="50"/>
  <c r="AX131" i="50" s="1"/>
  <c r="AX133" i="50" s="1"/>
  <c r="CD129" i="50"/>
  <c r="CD131" i="50" s="1"/>
  <c r="CD133" i="50" s="1"/>
  <c r="DP129" i="50"/>
  <c r="DP131" i="50" s="1"/>
  <c r="DP133" i="50" s="1"/>
  <c r="K129" i="50"/>
  <c r="K131" i="50" s="1"/>
  <c r="K133" i="50" s="1"/>
  <c r="BG129" i="50"/>
  <c r="BG131" i="50" s="1"/>
  <c r="BG133" i="50" s="1"/>
  <c r="BA129" i="50"/>
  <c r="BA131" i="50" s="1"/>
  <c r="BA133" i="50" s="1"/>
  <c r="DA129" i="50"/>
  <c r="DA131" i="50" s="1"/>
  <c r="DA133" i="50" s="1"/>
  <c r="DM129" i="50"/>
  <c r="DM131" i="50" s="1"/>
  <c r="DM133" i="50" s="1"/>
  <c r="CS129" i="50"/>
  <c r="CS131" i="50" s="1"/>
  <c r="CS133" i="50" s="1"/>
  <c r="BB129" i="50"/>
  <c r="BB131" i="50" s="1"/>
  <c r="BB133" i="50" s="1"/>
  <c r="J129" i="50"/>
  <c r="CB129" i="50"/>
  <c r="CB131" i="50" s="1"/>
  <c r="CB133" i="50" s="1"/>
  <c r="BQ129" i="50"/>
  <c r="BQ131" i="50" s="1"/>
  <c r="BQ133" i="50" s="1"/>
  <c r="CY129" i="50"/>
  <c r="CY131" i="50" s="1"/>
  <c r="CY133" i="50" s="1"/>
  <c r="AZ129" i="50"/>
  <c r="AZ131" i="50" s="1"/>
  <c r="AZ133" i="50" s="1"/>
  <c r="CN129" i="50"/>
  <c r="CN131" i="50" s="1"/>
  <c r="CN133" i="50" s="1"/>
  <c r="BR129" i="50"/>
  <c r="BR131" i="50" s="1"/>
  <c r="BR133" i="50" s="1"/>
  <c r="DX129" i="50"/>
  <c r="DX131" i="50" s="1"/>
  <c r="DX133" i="50" s="1"/>
  <c r="BE129" i="50"/>
  <c r="BE131" i="50" s="1"/>
  <c r="BE133" i="50" s="1"/>
  <c r="AY129" i="50"/>
  <c r="AY131" i="50" s="1"/>
  <c r="AY133" i="50" s="1"/>
  <c r="CR129" i="50"/>
  <c r="CR131" i="50" s="1"/>
  <c r="CR133" i="50" s="1"/>
  <c r="AJ129" i="50"/>
  <c r="AJ131" i="50" s="1"/>
  <c r="AJ133" i="50" s="1"/>
  <c r="CF129" i="50"/>
  <c r="CF131" i="50" s="1"/>
  <c r="CF133" i="50" s="1"/>
  <c r="AQ129" i="50"/>
  <c r="AQ131" i="50" s="1"/>
  <c r="AQ133" i="50" s="1"/>
  <c r="CJ129" i="50"/>
  <c r="CJ131" i="50" s="1"/>
  <c r="CJ133" i="50" s="1"/>
  <c r="AB129" i="50"/>
  <c r="AB131" i="50" s="1"/>
  <c r="AB133" i="50" s="1"/>
  <c r="CO129" i="50"/>
  <c r="CO131" i="50" s="1"/>
  <c r="CO133" i="50" s="1"/>
  <c r="DC129" i="50"/>
  <c r="DC131" i="50" s="1"/>
  <c r="DC133" i="50" s="1"/>
  <c r="CI129" i="50"/>
  <c r="CI131" i="50" s="1"/>
  <c r="CI133" i="50" s="1"/>
  <c r="AK129" i="50"/>
  <c r="AK131" i="50" s="1"/>
  <c r="AK133" i="50" s="1"/>
  <c r="BT129" i="50"/>
  <c r="BT131" i="50" s="1"/>
  <c r="BT133" i="50" s="1"/>
  <c r="CV129" i="50"/>
  <c r="CV131" i="50" s="1"/>
  <c r="CV133" i="50" s="1"/>
  <c r="CZ129" i="50"/>
  <c r="CZ131" i="50" s="1"/>
  <c r="CZ133" i="50" s="1"/>
  <c r="AI129" i="50"/>
  <c r="AI131" i="50" s="1"/>
  <c r="AI133" i="50" s="1"/>
  <c r="AW129" i="50"/>
  <c r="AW131" i="50" s="1"/>
  <c r="AW133" i="50" s="1"/>
  <c r="DQ129" i="50"/>
  <c r="DQ131" i="50" s="1"/>
  <c r="DQ133" i="50" s="1"/>
  <c r="AV129" i="50"/>
  <c r="AV131" i="50" s="1"/>
  <c r="AV133" i="50" s="1"/>
  <c r="BU129" i="50"/>
  <c r="BU131" i="50" s="1"/>
  <c r="BU133" i="50" s="1"/>
  <c r="N129" i="50"/>
  <c r="N131" i="50" s="1"/>
  <c r="N133" i="50" s="1"/>
  <c r="CQ129" i="50"/>
  <c r="CQ131" i="50" s="1"/>
  <c r="CQ133" i="50" s="1"/>
  <c r="DT129" i="50"/>
  <c r="DT131" i="50" s="1"/>
  <c r="DT133" i="50" s="1"/>
  <c r="T129" i="50"/>
  <c r="T131" i="50" s="1"/>
  <c r="T133" i="50" s="1"/>
  <c r="AD129" i="50"/>
  <c r="AD131" i="50" s="1"/>
  <c r="AD133" i="50" s="1"/>
  <c r="AO129" i="50"/>
  <c r="AO131" i="50" s="1"/>
  <c r="AO133" i="50" s="1"/>
  <c r="DE129" i="50"/>
  <c r="DE131" i="50" s="1"/>
  <c r="DE133" i="50" s="1"/>
  <c r="BC129" i="50"/>
  <c r="BC131" i="50" s="1"/>
  <c r="BC133" i="50" s="1"/>
  <c r="U129" i="50"/>
  <c r="U131" i="50" s="1"/>
  <c r="U133" i="50" s="1"/>
  <c r="DY129" i="50"/>
  <c r="DY131" i="50" s="1"/>
  <c r="DY133" i="50" s="1"/>
  <c r="AC129" i="50"/>
  <c r="AC131" i="50" s="1"/>
  <c r="AC133" i="50" s="1"/>
  <c r="AF129" i="50"/>
  <c r="AF131" i="50" s="1"/>
  <c r="AF133" i="50" s="1"/>
  <c r="CC129" i="50"/>
  <c r="CC131" i="50" s="1"/>
  <c r="CC133" i="50" s="1"/>
  <c r="AA129" i="50"/>
  <c r="AA131" i="50" s="1"/>
  <c r="AA133" i="50" s="1"/>
  <c r="BD129" i="50"/>
  <c r="BD131" i="50" s="1"/>
  <c r="BD133" i="50" s="1"/>
  <c r="CP129" i="50"/>
  <c r="CP131" i="50" s="1"/>
  <c r="CP133" i="50" s="1"/>
  <c r="BX129" i="50"/>
  <c r="BX131" i="50" s="1"/>
  <c r="BX133" i="50" s="1"/>
  <c r="BW129" i="50"/>
  <c r="BW131" i="50" s="1"/>
  <c r="BW133" i="50" s="1"/>
  <c r="EA129" i="50"/>
  <c r="EA131" i="50" s="1"/>
  <c r="EA133" i="50" s="1"/>
  <c r="CM129" i="50"/>
  <c r="CM131" i="50" s="1"/>
  <c r="CM133" i="50" s="1"/>
  <c r="O129" i="50"/>
  <c r="O131" i="50" s="1"/>
  <c r="O133" i="50" s="1"/>
  <c r="DF129" i="50"/>
  <c r="DF131" i="50" s="1"/>
  <c r="DF133" i="50" s="1"/>
  <c r="CX129" i="50"/>
  <c r="CX131" i="50" s="1"/>
  <c r="CX133" i="50" s="1"/>
  <c r="BZ129" i="50"/>
  <c r="BZ131" i="50" s="1"/>
  <c r="BZ133" i="50" s="1"/>
  <c r="CW129" i="50"/>
  <c r="CW131" i="50" s="1"/>
  <c r="CW133" i="50" s="1"/>
  <c r="CE32" i="50"/>
  <c r="CF30" i="50" s="1"/>
  <c r="CE41" i="50"/>
  <c r="DY101" i="52"/>
  <c r="DZ99" i="52" s="1"/>
  <c r="DZ100" i="52" s="1"/>
  <c r="DY103" i="52"/>
  <c r="DY105" i="52" s="1"/>
  <c r="DY110" i="52" s="1"/>
  <c r="EA101" i="51"/>
  <c r="EB99" i="51" s="1"/>
  <c r="EA103" i="51"/>
  <c r="EA105" i="51" s="1"/>
  <c r="EA110" i="51" s="1"/>
  <c r="EB100" i="53"/>
  <c r="EB101" i="53" s="1"/>
  <c r="BS32" i="51"/>
  <c r="BS34" i="51"/>
  <c r="BS36" i="51" s="1"/>
  <c r="BP32" i="52"/>
  <c r="BP34" i="52"/>
  <c r="BP36" i="52" s="1"/>
  <c r="EB154" i="50"/>
  <c r="H154" i="50" s="1"/>
  <c r="H141" i="50"/>
  <c r="BQ41" i="49"/>
  <c r="BQ41" i="53"/>
  <c r="BT30" i="51"/>
  <c r="BR31" i="49"/>
  <c r="BQ30" i="52"/>
  <c r="BR32" i="53"/>
  <c r="AX301" i="56"/>
  <c r="DV301" i="56"/>
  <c r="BI301" i="56"/>
  <c r="BK301" i="56"/>
  <c r="J301" i="56"/>
  <c r="DD301" i="56"/>
  <c r="AN301" i="56"/>
  <c r="AJ301" i="56"/>
  <c r="BA301" i="56"/>
  <c r="CM301" i="56"/>
  <c r="CD301" i="56"/>
  <c r="S301" i="56"/>
  <c r="CK301" i="56"/>
  <c r="AF301" i="56"/>
  <c r="CC301" i="56"/>
  <c r="BY301" i="56"/>
  <c r="BS301" i="56"/>
  <c r="Z301" i="56"/>
  <c r="DL301" i="56"/>
  <c r="BD301" i="56"/>
  <c r="AR301" i="56"/>
  <c r="BQ301" i="56"/>
  <c r="CU301" i="56"/>
  <c r="CT301" i="56"/>
  <c r="AA301" i="56"/>
  <c r="CS301" i="56"/>
  <c r="CR301" i="56"/>
  <c r="Y301" i="56"/>
  <c r="CP301" i="56"/>
  <c r="Q301" i="56"/>
  <c r="AP301" i="56"/>
  <c r="DT301" i="56"/>
  <c r="BT301" i="56"/>
  <c r="AZ301" i="56"/>
  <c r="CG301" i="56"/>
  <c r="DC301" i="56"/>
  <c r="DJ301" i="56"/>
  <c r="AI301" i="56"/>
  <c r="DA301" i="56"/>
  <c r="BL301" i="56"/>
  <c r="AG301" i="56"/>
  <c r="DE301" i="56"/>
  <c r="CI301" i="56"/>
  <c r="CO301" i="56"/>
  <c r="CA301" i="56"/>
  <c r="CJ301" i="56"/>
  <c r="BH301" i="56"/>
  <c r="CW301" i="56"/>
  <c r="DK301" i="56"/>
  <c r="V301" i="56"/>
  <c r="AQ301" i="56"/>
  <c r="DI301" i="56"/>
  <c r="N301" i="56"/>
  <c r="AO301" i="56"/>
  <c r="AT301" i="56"/>
  <c r="CQ301" i="56"/>
  <c r="BV301" i="56"/>
  <c r="W301" i="56"/>
  <c r="BF301" i="56"/>
  <c r="O301" i="56"/>
  <c r="DM301" i="56"/>
  <c r="DS301" i="56"/>
  <c r="BB301" i="56"/>
  <c r="AY301" i="56"/>
  <c r="DQ301" i="56"/>
  <c r="BZ301" i="56"/>
  <c r="AW301" i="56"/>
  <c r="DF301" i="56"/>
  <c r="CY301" i="56"/>
  <c r="CL301" i="56"/>
  <c r="AE301" i="56"/>
  <c r="DP301" i="56"/>
  <c r="BX301" i="56"/>
  <c r="CZ301" i="56"/>
  <c r="BP301" i="56"/>
  <c r="CH301" i="56"/>
  <c r="BG301" i="56"/>
  <c r="R301" i="56"/>
  <c r="P301" i="56"/>
  <c r="BE301" i="56"/>
  <c r="AV301" i="56"/>
  <c r="DG301" i="56"/>
  <c r="DB301" i="56"/>
  <c r="AM301" i="56"/>
  <c r="M301" i="56"/>
  <c r="CF301" i="56"/>
  <c r="BR301" i="56"/>
  <c r="L301" i="56"/>
  <c r="AL301" i="56"/>
  <c r="BO301" i="56"/>
  <c r="AH301" i="56"/>
  <c r="CB301" i="56"/>
  <c r="BM301" i="56"/>
  <c r="DH301" i="56"/>
  <c r="DO301" i="56"/>
  <c r="DR301" i="56"/>
  <c r="AU301" i="56"/>
  <c r="AS301" i="56"/>
  <c r="CN301" i="56"/>
  <c r="CX301" i="56"/>
  <c r="T301" i="56"/>
  <c r="U301" i="56"/>
  <c r="BW301" i="56"/>
  <c r="DN301" i="56"/>
  <c r="AD301" i="56"/>
  <c r="BU301" i="56"/>
  <c r="BJ301" i="56"/>
  <c r="DW301" i="56"/>
  <c r="AC301" i="56"/>
  <c r="BC301" i="56"/>
  <c r="DU301" i="56"/>
  <c r="CV301" i="56"/>
  <c r="X301" i="56"/>
  <c r="AB301" i="56"/>
  <c r="AK301" i="56"/>
  <c r="CE301" i="56"/>
  <c r="BN301" i="56"/>
  <c r="C115" i="56"/>
  <c r="H129" i="56"/>
  <c r="F129" i="56"/>
  <c r="G129" i="56"/>
  <c r="K129" i="56"/>
  <c r="D129" i="56"/>
  <c r="J129" i="56"/>
  <c r="E129" i="56"/>
  <c r="C129" i="56"/>
  <c r="I129" i="56"/>
  <c r="L129" i="56"/>
  <c r="G216" i="56"/>
  <c r="F216" i="56"/>
  <c r="L216" i="56"/>
  <c r="E216" i="56"/>
  <c r="D216" i="56"/>
  <c r="K216" i="56"/>
  <c r="C216" i="56"/>
  <c r="H216" i="56"/>
  <c r="J216" i="56"/>
  <c r="I216" i="56"/>
  <c r="C207" i="56"/>
  <c r="L126" i="56"/>
  <c r="F293" i="56" s="1"/>
  <c r="F294" i="56"/>
  <c r="T385" i="56"/>
  <c r="D118" i="56"/>
  <c r="D126" i="56" s="1"/>
  <c r="F374" i="56"/>
  <c r="F13" i="56" s="1"/>
  <c r="AF385" i="56"/>
  <c r="E118" i="56"/>
  <c r="E126" i="56" s="1"/>
  <c r="C118" i="56"/>
  <c r="C126" i="56" s="1"/>
  <c r="F377" i="56"/>
  <c r="A354" i="56"/>
  <c r="C199" i="56"/>
  <c r="C227" i="56" s="1"/>
  <c r="F394" i="56"/>
  <c r="EA101" i="49" l="1"/>
  <c r="EB99" i="49" s="1"/>
  <c r="DY143" i="50"/>
  <c r="DY153" i="50"/>
  <c r="DY156" i="50" s="1"/>
  <c r="EB103" i="53"/>
  <c r="BK129" i="53"/>
  <c r="CS129" i="53"/>
  <c r="DI129" i="53"/>
  <c r="BG129" i="53"/>
  <c r="H100" i="53"/>
  <c r="CD129" i="53"/>
  <c r="BI129" i="53"/>
  <c r="CJ129" i="53"/>
  <c r="AW129" i="53"/>
  <c r="S129" i="53"/>
  <c r="DJ129" i="53"/>
  <c r="DR129" i="53"/>
  <c r="CY129" i="53"/>
  <c r="BQ129" i="53"/>
  <c r="CA129" i="53"/>
  <c r="AU129" i="53"/>
  <c r="AA129" i="53"/>
  <c r="AI129" i="53"/>
  <c r="AK129" i="53"/>
  <c r="BE129" i="53"/>
  <c r="CW129" i="53"/>
  <c r="T129" i="53"/>
  <c r="AC129" i="53"/>
  <c r="CZ129" i="53"/>
  <c r="CC129" i="53"/>
  <c r="DT129" i="53"/>
  <c r="DS129" i="53"/>
  <c r="AJ129" i="53"/>
  <c r="R129" i="53"/>
  <c r="Z129" i="53"/>
  <c r="J129" i="53"/>
  <c r="AV129" i="53"/>
  <c r="U129" i="53"/>
  <c r="X129" i="53"/>
  <c r="DU129" i="53"/>
  <c r="AY129" i="53"/>
  <c r="BR129" i="53"/>
  <c r="CM129" i="53"/>
  <c r="BS129" i="53"/>
  <c r="DL129" i="53"/>
  <c r="BJ129" i="53"/>
  <c r="BB129" i="53"/>
  <c r="AH129" i="53"/>
  <c r="L129" i="53"/>
  <c r="DK129" i="53"/>
  <c r="CL129" i="53"/>
  <c r="W129" i="53"/>
  <c r="BX129" i="53"/>
  <c r="AX129" i="53"/>
  <c r="CV129" i="53"/>
  <c r="CI129" i="53"/>
  <c r="AE129" i="53"/>
  <c r="BF129" i="53"/>
  <c r="AL129" i="53"/>
  <c r="CP129" i="53"/>
  <c r="DP129" i="53"/>
  <c r="BZ129" i="53"/>
  <c r="DG129" i="53"/>
  <c r="DF129" i="53"/>
  <c r="AQ129" i="53"/>
  <c r="BW129" i="53"/>
  <c r="AM129" i="53"/>
  <c r="AG129" i="53"/>
  <c r="BD129" i="53"/>
  <c r="CT129" i="53"/>
  <c r="BV129" i="53"/>
  <c r="AS129" i="53"/>
  <c r="DE129" i="53"/>
  <c r="BP129" i="53"/>
  <c r="DZ129" i="53"/>
  <c r="V129" i="53"/>
  <c r="CH129" i="53"/>
  <c r="EB129" i="53"/>
  <c r="P129" i="53"/>
  <c r="N129" i="53"/>
  <c r="CO129" i="53"/>
  <c r="O129" i="53"/>
  <c r="BO129" i="53"/>
  <c r="CB129" i="53"/>
  <c r="CR129" i="53"/>
  <c r="M129" i="53"/>
  <c r="CU129" i="53"/>
  <c r="DB129" i="53"/>
  <c r="Q129" i="53"/>
  <c r="CE129" i="53"/>
  <c r="BN129" i="53"/>
  <c r="CN129" i="53"/>
  <c r="BU129" i="53"/>
  <c r="AZ129" i="53"/>
  <c r="DA129" i="53"/>
  <c r="EA129" i="53"/>
  <c r="AD129" i="53"/>
  <c r="DD129" i="53"/>
  <c r="BY129" i="53"/>
  <c r="BH129" i="53"/>
  <c r="CX129" i="53"/>
  <c r="AP129" i="53"/>
  <c r="AN129" i="53"/>
  <c r="Y129" i="53"/>
  <c r="K129" i="53"/>
  <c r="CK129" i="53"/>
  <c r="AO129" i="53"/>
  <c r="CQ129" i="53"/>
  <c r="BA129" i="53"/>
  <c r="CG129" i="53"/>
  <c r="DO129" i="53"/>
  <c r="AB129" i="53"/>
  <c r="BC129" i="53"/>
  <c r="AT129" i="53"/>
  <c r="DX129" i="53"/>
  <c r="DH129" i="53"/>
  <c r="AF129" i="53"/>
  <c r="DW129" i="53"/>
  <c r="DV129" i="53"/>
  <c r="DQ129" i="53"/>
  <c r="AR129" i="53"/>
  <c r="DN129" i="53"/>
  <c r="DY129" i="53"/>
  <c r="BT129" i="53"/>
  <c r="CF129" i="53"/>
  <c r="DC129" i="53"/>
  <c r="BL129" i="53"/>
  <c r="BM129" i="53"/>
  <c r="DM129" i="53"/>
  <c r="CW143" i="50"/>
  <c r="CW153" i="50"/>
  <c r="CW156" i="50" s="1"/>
  <c r="BX143" i="50"/>
  <c r="BX153" i="50"/>
  <c r="BX156" i="50" s="1"/>
  <c r="U143" i="50"/>
  <c r="U153" i="50"/>
  <c r="U156" i="50" s="1"/>
  <c r="N143" i="50"/>
  <c r="N153" i="50"/>
  <c r="N156" i="50" s="1"/>
  <c r="BT143" i="50"/>
  <c r="BT153" i="50"/>
  <c r="BT156" i="50" s="1"/>
  <c r="CF143" i="50"/>
  <c r="CF153" i="50"/>
  <c r="CF156" i="50" s="1"/>
  <c r="AZ143" i="50"/>
  <c r="AZ153" i="50"/>
  <c r="AZ156" i="50" s="1"/>
  <c r="DA143" i="50"/>
  <c r="DA153" i="50"/>
  <c r="DA156" i="50" s="1"/>
  <c r="DJ143" i="50"/>
  <c r="DJ153" i="50"/>
  <c r="DJ156" i="50" s="1"/>
  <c r="CU143" i="50"/>
  <c r="CU153" i="50"/>
  <c r="CU156" i="50" s="1"/>
  <c r="Q143" i="50"/>
  <c r="Q153" i="50"/>
  <c r="Q156" i="50" s="1"/>
  <c r="DS143" i="50"/>
  <c r="DS153" i="50"/>
  <c r="DS156" i="50" s="1"/>
  <c r="CE143" i="50"/>
  <c r="CE153" i="50"/>
  <c r="CE156" i="50" s="1"/>
  <c r="CG143" i="50"/>
  <c r="CG153" i="50"/>
  <c r="CG156" i="50" s="1"/>
  <c r="AE143" i="50"/>
  <c r="AE153" i="50"/>
  <c r="AE156" i="50" s="1"/>
  <c r="DK143" i="50"/>
  <c r="DK153" i="50"/>
  <c r="DK156" i="50" s="1"/>
  <c r="BZ143" i="50"/>
  <c r="BZ153" i="50"/>
  <c r="BZ156" i="50" s="1"/>
  <c r="CP143" i="50"/>
  <c r="CP153" i="50"/>
  <c r="CP156" i="50" s="1"/>
  <c r="BC143" i="50"/>
  <c r="BC153" i="50"/>
  <c r="BC156" i="50" s="1"/>
  <c r="BU143" i="50"/>
  <c r="BU153" i="50"/>
  <c r="BU156" i="50" s="1"/>
  <c r="AK143" i="50"/>
  <c r="AK153" i="50"/>
  <c r="AK156" i="50" s="1"/>
  <c r="AJ143" i="50"/>
  <c r="AJ153" i="50"/>
  <c r="AJ156" i="50" s="1"/>
  <c r="CY143" i="50"/>
  <c r="CY153" i="50"/>
  <c r="CY156" i="50" s="1"/>
  <c r="BA143" i="50"/>
  <c r="BA153" i="50"/>
  <c r="BA156" i="50" s="1"/>
  <c r="DW143" i="50"/>
  <c r="DW153" i="50"/>
  <c r="DW156" i="50" s="1"/>
  <c r="DD143" i="50"/>
  <c r="DD153" i="50"/>
  <c r="DD156" i="50" s="1"/>
  <c r="BM143" i="50"/>
  <c r="BM153" i="50"/>
  <c r="BM156" i="50" s="1"/>
  <c r="AH143" i="50"/>
  <c r="AH153" i="50"/>
  <c r="AH156" i="50" s="1"/>
  <c r="V143" i="50"/>
  <c r="V153" i="50"/>
  <c r="V156" i="50" s="1"/>
  <c r="CA143" i="50"/>
  <c r="CA153" i="50"/>
  <c r="CA156" i="50" s="1"/>
  <c r="CK143" i="50"/>
  <c r="CK153" i="50"/>
  <c r="CK156" i="50" s="1"/>
  <c r="DR143" i="50"/>
  <c r="DR153" i="50"/>
  <c r="DR156" i="50" s="1"/>
  <c r="BW143" i="50"/>
  <c r="BW153" i="50"/>
  <c r="BW156" i="50" s="1"/>
  <c r="AQ143" i="50"/>
  <c r="AQ153" i="50"/>
  <c r="AQ156" i="50" s="1"/>
  <c r="R143" i="50"/>
  <c r="R153" i="50"/>
  <c r="R156" i="50" s="1"/>
  <c r="BJ143" i="50"/>
  <c r="BJ153" i="50"/>
  <c r="BJ156" i="50" s="1"/>
  <c r="DZ143" i="50"/>
  <c r="DZ153" i="50"/>
  <c r="DZ156" i="50" s="1"/>
  <c r="EB100" i="51"/>
  <c r="EB101" i="51" s="1"/>
  <c r="CX143" i="50"/>
  <c r="CX153" i="50"/>
  <c r="CX156" i="50" s="1"/>
  <c r="BD143" i="50"/>
  <c r="BD153" i="50"/>
  <c r="BD156" i="50" s="1"/>
  <c r="DE143" i="50"/>
  <c r="DE153" i="50"/>
  <c r="DE156" i="50" s="1"/>
  <c r="AV143" i="50"/>
  <c r="AV153" i="50"/>
  <c r="AV156" i="50" s="1"/>
  <c r="CI143" i="50"/>
  <c r="CI153" i="50"/>
  <c r="CI156" i="50" s="1"/>
  <c r="CR143" i="50"/>
  <c r="CR153" i="50"/>
  <c r="CR156" i="50" s="1"/>
  <c r="BQ143" i="50"/>
  <c r="BQ153" i="50"/>
  <c r="BQ156" i="50" s="1"/>
  <c r="BG143" i="50"/>
  <c r="BG153" i="50"/>
  <c r="BG156" i="50" s="1"/>
  <c r="L143" i="50"/>
  <c r="L153" i="50"/>
  <c r="L156" i="50" s="1"/>
  <c r="BK143" i="50"/>
  <c r="BK153" i="50"/>
  <c r="BK156" i="50" s="1"/>
  <c r="DG143" i="50"/>
  <c r="DG153" i="50"/>
  <c r="DG156" i="50" s="1"/>
  <c r="Y143" i="50"/>
  <c r="Y153" i="50"/>
  <c r="Y156" i="50" s="1"/>
  <c r="AP143" i="50"/>
  <c r="AP153" i="50"/>
  <c r="AP156" i="50" s="1"/>
  <c r="S143" i="50"/>
  <c r="S153" i="50"/>
  <c r="S156" i="50" s="1"/>
  <c r="W143" i="50"/>
  <c r="W153" i="50"/>
  <c r="W156" i="50" s="1"/>
  <c r="AU143" i="50"/>
  <c r="AU153" i="50"/>
  <c r="AU156" i="50" s="1"/>
  <c r="CQ143" i="50"/>
  <c r="CQ153" i="50"/>
  <c r="CQ156" i="50" s="1"/>
  <c r="DM143" i="50"/>
  <c r="DM153" i="50"/>
  <c r="DM156" i="50" s="1"/>
  <c r="AS143" i="50"/>
  <c r="AS153" i="50"/>
  <c r="AS156" i="50" s="1"/>
  <c r="DL143" i="50"/>
  <c r="DL153" i="50"/>
  <c r="DL156" i="50" s="1"/>
  <c r="DF143" i="50"/>
  <c r="DF153" i="50"/>
  <c r="DF156" i="50" s="1"/>
  <c r="AA143" i="50"/>
  <c r="AA153" i="50"/>
  <c r="AA156" i="50" s="1"/>
  <c r="AO143" i="50"/>
  <c r="AO153" i="50"/>
  <c r="AO156" i="50" s="1"/>
  <c r="DQ143" i="50"/>
  <c r="DQ153" i="50"/>
  <c r="DQ156" i="50" s="1"/>
  <c r="DC143" i="50"/>
  <c r="DC153" i="50"/>
  <c r="DC156" i="50" s="1"/>
  <c r="AY143" i="50"/>
  <c r="AY153" i="50"/>
  <c r="AY156" i="50" s="1"/>
  <c r="CB143" i="50"/>
  <c r="CB153" i="50"/>
  <c r="CB156" i="50" s="1"/>
  <c r="K143" i="50"/>
  <c r="K153" i="50"/>
  <c r="K156" i="50" s="1"/>
  <c r="AL143" i="50"/>
  <c r="AL153" i="50"/>
  <c r="AL156" i="50" s="1"/>
  <c r="BI143" i="50"/>
  <c r="BI153" i="50"/>
  <c r="BI156" i="50" s="1"/>
  <c r="DH143" i="50"/>
  <c r="DH153" i="50"/>
  <c r="DH156" i="50" s="1"/>
  <c r="DN143" i="50"/>
  <c r="DN153" i="50"/>
  <c r="DN156" i="50" s="1"/>
  <c r="DI143" i="50"/>
  <c r="DI153" i="50"/>
  <c r="DI156" i="50" s="1"/>
  <c r="BL143" i="50"/>
  <c r="BL153" i="50"/>
  <c r="BL156" i="50" s="1"/>
  <c r="AG143" i="50"/>
  <c r="AG153" i="50"/>
  <c r="AG156" i="50" s="1"/>
  <c r="CN143" i="50"/>
  <c r="CN153" i="50"/>
  <c r="CN156" i="50" s="1"/>
  <c r="DZ101" i="52"/>
  <c r="EA99" i="52" s="1"/>
  <c r="EA100" i="52" s="1"/>
  <c r="DZ103" i="52"/>
  <c r="DZ105" i="52" s="1"/>
  <c r="DZ110" i="52" s="1"/>
  <c r="O143" i="50"/>
  <c r="O153" i="50"/>
  <c r="O156" i="50" s="1"/>
  <c r="CC143" i="50"/>
  <c r="CC153" i="50"/>
  <c r="CC156" i="50" s="1"/>
  <c r="AD143" i="50"/>
  <c r="AD153" i="50"/>
  <c r="AD156" i="50" s="1"/>
  <c r="AW143" i="50"/>
  <c r="AW153" i="50"/>
  <c r="AW156" i="50" s="1"/>
  <c r="CO143" i="50"/>
  <c r="CO153" i="50"/>
  <c r="CO156" i="50" s="1"/>
  <c r="BE143" i="50"/>
  <c r="BE153" i="50"/>
  <c r="BE156" i="50" s="1"/>
  <c r="J131" i="50"/>
  <c r="H129" i="50"/>
  <c r="DP143" i="50"/>
  <c r="DP153" i="50"/>
  <c r="DP156" i="50" s="1"/>
  <c r="CH143" i="50"/>
  <c r="CH153" i="50"/>
  <c r="CH156" i="50" s="1"/>
  <c r="BY143" i="50"/>
  <c r="BY153" i="50"/>
  <c r="BY156" i="50" s="1"/>
  <c r="BS143" i="50"/>
  <c r="BS153" i="50"/>
  <c r="BS156" i="50" s="1"/>
  <c r="AR143" i="50"/>
  <c r="AR153" i="50"/>
  <c r="AR156" i="50" s="1"/>
  <c r="Z143" i="50"/>
  <c r="Z153" i="50"/>
  <c r="Z156" i="50" s="1"/>
  <c r="DV143" i="50"/>
  <c r="DV153" i="50"/>
  <c r="DV156" i="50" s="1"/>
  <c r="EB105" i="50"/>
  <c r="H103" i="50"/>
  <c r="CF31" i="50"/>
  <c r="CF34" i="50" s="1"/>
  <c r="CF36" i="50" s="1"/>
  <c r="CV143" i="50"/>
  <c r="CV153" i="50"/>
  <c r="CV156" i="50" s="1"/>
  <c r="BV143" i="50"/>
  <c r="BV153" i="50"/>
  <c r="BV156" i="50" s="1"/>
  <c r="AN143" i="50"/>
  <c r="AN153" i="50"/>
  <c r="AN156" i="50" s="1"/>
  <c r="M143" i="50"/>
  <c r="M153" i="50"/>
  <c r="M156" i="50" s="1"/>
  <c r="CM143" i="50"/>
  <c r="CM153" i="50"/>
  <c r="CM156" i="50" s="1"/>
  <c r="AF143" i="50"/>
  <c r="AF153" i="50"/>
  <c r="AF156" i="50" s="1"/>
  <c r="T143" i="50"/>
  <c r="T153" i="50"/>
  <c r="T156" i="50" s="1"/>
  <c r="AI143" i="50"/>
  <c r="AI153" i="50"/>
  <c r="AI156" i="50" s="1"/>
  <c r="AB143" i="50"/>
  <c r="AB153" i="50"/>
  <c r="AB156" i="50" s="1"/>
  <c r="DX143" i="50"/>
  <c r="DX153" i="50"/>
  <c r="DX156" i="50" s="1"/>
  <c r="BB143" i="50"/>
  <c r="BB153" i="50"/>
  <c r="BB156" i="50" s="1"/>
  <c r="CD143" i="50"/>
  <c r="CD153" i="50"/>
  <c r="CD156" i="50" s="1"/>
  <c r="P143" i="50"/>
  <c r="P153" i="50"/>
  <c r="P156" i="50" s="1"/>
  <c r="X143" i="50"/>
  <c r="X153" i="50"/>
  <c r="X156" i="50" s="1"/>
  <c r="DO143" i="50"/>
  <c r="DO153" i="50"/>
  <c r="DO156" i="50" s="1"/>
  <c r="BH143" i="50"/>
  <c r="BH153" i="50"/>
  <c r="BH156" i="50" s="1"/>
  <c r="BP143" i="50"/>
  <c r="BP153" i="50"/>
  <c r="BP156" i="50" s="1"/>
  <c r="AM143" i="50"/>
  <c r="AM153" i="50"/>
  <c r="AM156" i="50" s="1"/>
  <c r="BF143" i="50"/>
  <c r="BF153" i="50"/>
  <c r="BF156" i="50" s="1"/>
  <c r="EB100" i="49"/>
  <c r="EB101" i="49" s="1"/>
  <c r="EA143" i="50"/>
  <c r="EA153" i="50"/>
  <c r="EA156" i="50" s="1"/>
  <c r="AC143" i="50"/>
  <c r="AC153" i="50"/>
  <c r="AC156" i="50" s="1"/>
  <c r="DT143" i="50"/>
  <c r="DT153" i="50"/>
  <c r="DT156" i="50" s="1"/>
  <c r="CZ143" i="50"/>
  <c r="CZ153" i="50"/>
  <c r="CZ156" i="50" s="1"/>
  <c r="CJ143" i="50"/>
  <c r="CJ153" i="50"/>
  <c r="CJ156" i="50" s="1"/>
  <c r="BR143" i="50"/>
  <c r="BR153" i="50"/>
  <c r="BR156" i="50" s="1"/>
  <c r="CS143" i="50"/>
  <c r="CS153" i="50"/>
  <c r="CS156" i="50" s="1"/>
  <c r="AX143" i="50"/>
  <c r="AX153" i="50"/>
  <c r="AX156" i="50" s="1"/>
  <c r="AT143" i="50"/>
  <c r="AT153" i="50"/>
  <c r="AT156" i="50" s="1"/>
  <c r="CT143" i="50"/>
  <c r="CT153" i="50"/>
  <c r="CT156" i="50" s="1"/>
  <c r="CL143" i="50"/>
  <c r="CL153" i="50"/>
  <c r="CL156" i="50" s="1"/>
  <c r="BO143" i="50"/>
  <c r="BO153" i="50"/>
  <c r="BO156" i="50" s="1"/>
  <c r="DB143" i="50"/>
  <c r="DB153" i="50"/>
  <c r="DB156" i="50" s="1"/>
  <c r="BN143" i="50"/>
  <c r="BN153" i="50"/>
  <c r="BN156" i="50" s="1"/>
  <c r="DU143" i="50"/>
  <c r="DU153" i="50"/>
  <c r="DU156" i="50" s="1"/>
  <c r="A154" i="50"/>
  <c r="BR32" i="49"/>
  <c r="BS30" i="49" s="1"/>
  <c r="BS31" i="49" s="1"/>
  <c r="BS34" i="49" s="1"/>
  <c r="BR34" i="49"/>
  <c r="BR36" i="49" s="1"/>
  <c r="BP41" i="52"/>
  <c r="BS41" i="51"/>
  <c r="BT31" i="51"/>
  <c r="BQ31" i="52"/>
  <c r="BS30" i="53"/>
  <c r="BS31" i="53" s="1"/>
  <c r="BS34" i="53" s="1"/>
  <c r="BR36" i="53"/>
  <c r="I215" i="56"/>
  <c r="H215" i="56"/>
  <c r="F215" i="56"/>
  <c r="G215" i="56"/>
  <c r="E215" i="56"/>
  <c r="K215" i="56"/>
  <c r="L215" i="56"/>
  <c r="D215" i="56"/>
  <c r="C215" i="56"/>
  <c r="J215" i="56"/>
  <c r="F227" i="56"/>
  <c r="E227" i="56"/>
  <c r="L227" i="56"/>
  <c r="D227" i="56"/>
  <c r="G227" i="56"/>
  <c r="K227" i="56"/>
  <c r="H227" i="56"/>
  <c r="J227" i="56"/>
  <c r="I227" i="56"/>
  <c r="R12" i="19"/>
  <c r="K66" i="19" s="1"/>
  <c r="F29" i="56"/>
  <c r="F385" i="56"/>
  <c r="F21" i="56"/>
  <c r="A387" i="56"/>
  <c r="E21" i="56"/>
  <c r="CF41" i="50" l="1"/>
  <c r="EB103" i="49"/>
  <c r="DU129" i="49"/>
  <c r="K129" i="49"/>
  <c r="CJ129" i="49"/>
  <c r="AJ129" i="49"/>
  <c r="Y129" i="49"/>
  <c r="M129" i="49"/>
  <c r="AD129" i="49"/>
  <c r="BR129" i="49"/>
  <c r="V129" i="49"/>
  <c r="BQ129" i="49"/>
  <c r="BN129" i="49"/>
  <c r="CU129" i="49"/>
  <c r="BD129" i="49"/>
  <c r="BI129" i="49"/>
  <c r="CL129" i="49"/>
  <c r="EB129" i="49"/>
  <c r="BV129" i="49"/>
  <c r="DR129" i="49"/>
  <c r="BW129" i="49"/>
  <c r="AN129" i="49"/>
  <c r="CS129" i="49"/>
  <c r="BA129" i="49"/>
  <c r="L129" i="49"/>
  <c r="AB129" i="49"/>
  <c r="BY129" i="49"/>
  <c r="CN129" i="49"/>
  <c r="CM129" i="49"/>
  <c r="CW129" i="49"/>
  <c r="BB129" i="49"/>
  <c r="DM129" i="49"/>
  <c r="AP129" i="49"/>
  <c r="CP129" i="49"/>
  <c r="AH129" i="49"/>
  <c r="CC129" i="49"/>
  <c r="Z129" i="49"/>
  <c r="AZ129" i="49"/>
  <c r="DC129" i="49"/>
  <c r="BH129" i="49"/>
  <c r="DG129" i="49"/>
  <c r="CE129" i="49"/>
  <c r="DH129" i="49"/>
  <c r="CA129" i="49"/>
  <c r="DP129" i="49"/>
  <c r="AL129" i="49"/>
  <c r="DL129" i="49"/>
  <c r="AG129" i="49"/>
  <c r="AF129" i="49"/>
  <c r="AY129" i="49"/>
  <c r="AT129" i="49"/>
  <c r="DB129" i="49"/>
  <c r="CG129" i="49"/>
  <c r="N129" i="49"/>
  <c r="CZ129" i="49"/>
  <c r="CV129" i="49"/>
  <c r="AK129" i="49"/>
  <c r="BF129" i="49"/>
  <c r="DF129" i="49"/>
  <c r="DQ129" i="49"/>
  <c r="CH129" i="49"/>
  <c r="DE129" i="49"/>
  <c r="DZ129" i="49"/>
  <c r="AI129" i="49"/>
  <c r="CD129" i="49"/>
  <c r="W129" i="49"/>
  <c r="CY129" i="49"/>
  <c r="CB129" i="49"/>
  <c r="CR129" i="49"/>
  <c r="BJ129" i="49"/>
  <c r="AA129" i="49"/>
  <c r="AR129" i="49"/>
  <c r="EA129" i="49"/>
  <c r="DI129" i="49"/>
  <c r="X129" i="49"/>
  <c r="R129" i="49"/>
  <c r="DX129" i="49"/>
  <c r="BZ129" i="49"/>
  <c r="CK129" i="49"/>
  <c r="CX129" i="49"/>
  <c r="DW129" i="49"/>
  <c r="BK129" i="49"/>
  <c r="P129" i="49"/>
  <c r="U129" i="49"/>
  <c r="AO129" i="49"/>
  <c r="T129" i="49"/>
  <c r="Q129" i="49"/>
  <c r="AC129" i="49"/>
  <c r="AV129" i="49"/>
  <c r="DS129" i="49"/>
  <c r="AQ129" i="49"/>
  <c r="CI129" i="49"/>
  <c r="BG129" i="49"/>
  <c r="DK129" i="49"/>
  <c r="BE129" i="49"/>
  <c r="AM129" i="49"/>
  <c r="BU129" i="49"/>
  <c r="DV129" i="49"/>
  <c r="BC129" i="49"/>
  <c r="DT129" i="49"/>
  <c r="AS129" i="49"/>
  <c r="AU129" i="49"/>
  <c r="J129" i="49"/>
  <c r="BP129" i="49"/>
  <c r="DY129" i="49"/>
  <c r="BO129" i="49"/>
  <c r="BL129" i="49"/>
  <c r="BS129" i="49"/>
  <c r="DJ129" i="49"/>
  <c r="DN129" i="49"/>
  <c r="AW129" i="49"/>
  <c r="H100" i="49"/>
  <c r="CO129" i="49"/>
  <c r="AX129" i="49"/>
  <c r="AE129" i="49"/>
  <c r="DO129" i="49"/>
  <c r="CT129" i="49"/>
  <c r="CF129" i="49"/>
  <c r="DA129" i="49"/>
  <c r="O129" i="49"/>
  <c r="BM129" i="49"/>
  <c r="CQ129" i="49"/>
  <c r="BX129" i="49"/>
  <c r="DD129" i="49"/>
  <c r="BT129" i="49"/>
  <c r="S129" i="49"/>
  <c r="CF32" i="50"/>
  <c r="CG30" i="50" s="1"/>
  <c r="EA101" i="52"/>
  <c r="EB99" i="52" s="1"/>
  <c r="EA103" i="52"/>
  <c r="EA105" i="52" s="1"/>
  <c r="EA110" i="52" s="1"/>
  <c r="EB105" i="53"/>
  <c r="H103" i="53"/>
  <c r="EB110" i="50"/>
  <c r="H110" i="50" s="1"/>
  <c r="H105" i="50"/>
  <c r="EB153" i="50"/>
  <c r="EB156" i="50" s="1"/>
  <c r="J133" i="50"/>
  <c r="H131" i="50"/>
  <c r="EB103" i="51"/>
  <c r="AA129" i="51"/>
  <c r="BJ129" i="51"/>
  <c r="R129" i="51"/>
  <c r="AE129" i="51"/>
  <c r="BV129" i="51"/>
  <c r="AT129" i="51"/>
  <c r="V129" i="51"/>
  <c r="AU129" i="51"/>
  <c r="DX129" i="51"/>
  <c r="CX129" i="51"/>
  <c r="L129" i="51"/>
  <c r="DH129" i="51"/>
  <c r="AF129" i="51"/>
  <c r="DC129" i="51"/>
  <c r="DY129" i="51"/>
  <c r="DQ129" i="51"/>
  <c r="BY129" i="51"/>
  <c r="BO129" i="51"/>
  <c r="Z129" i="51"/>
  <c r="AJ129" i="51"/>
  <c r="AV129" i="51"/>
  <c r="BM129" i="51"/>
  <c r="EB129" i="51"/>
  <c r="CW129" i="51"/>
  <c r="AX129" i="51"/>
  <c r="DW129" i="51"/>
  <c r="DK129" i="51"/>
  <c r="BL129" i="51"/>
  <c r="DF129" i="51"/>
  <c r="CK129" i="51"/>
  <c r="BI129" i="51"/>
  <c r="CD129" i="51"/>
  <c r="BD129" i="51"/>
  <c r="BP129" i="51"/>
  <c r="DA129" i="51"/>
  <c r="CF129" i="51"/>
  <c r="AR129" i="51"/>
  <c r="BF129" i="51"/>
  <c r="AI129" i="51"/>
  <c r="AS129" i="51"/>
  <c r="BH129" i="51"/>
  <c r="DP129" i="51"/>
  <c r="DJ129" i="51"/>
  <c r="AO129" i="51"/>
  <c r="EA129" i="51"/>
  <c r="BC129" i="51"/>
  <c r="BQ129" i="51"/>
  <c r="CZ129" i="51"/>
  <c r="CG129" i="51"/>
  <c r="AC129" i="51"/>
  <c r="AW129" i="51"/>
  <c r="CR129" i="51"/>
  <c r="CP129" i="51"/>
  <c r="BW129" i="51"/>
  <c r="AN129" i="51"/>
  <c r="BX129" i="51"/>
  <c r="BB129" i="51"/>
  <c r="T129" i="51"/>
  <c r="BG129" i="51"/>
  <c r="BZ129" i="51"/>
  <c r="AH129" i="51"/>
  <c r="AK129" i="51"/>
  <c r="DV129" i="51"/>
  <c r="AB129" i="51"/>
  <c r="CU129" i="51"/>
  <c r="CC129" i="51"/>
  <c r="CO129" i="51"/>
  <c r="BR129" i="51"/>
  <c r="CA129" i="51"/>
  <c r="DD129" i="51"/>
  <c r="AM129" i="51"/>
  <c r="DO129" i="51"/>
  <c r="BA129" i="51"/>
  <c r="AZ129" i="51"/>
  <c r="DT129" i="51"/>
  <c r="U129" i="51"/>
  <c r="Q129" i="51"/>
  <c r="K129" i="51"/>
  <c r="DB129" i="51"/>
  <c r="AG129" i="51"/>
  <c r="BS129" i="51"/>
  <c r="CJ129" i="51"/>
  <c r="CT129" i="51"/>
  <c r="BU129" i="51"/>
  <c r="M129" i="51"/>
  <c r="DG129" i="51"/>
  <c r="CS129" i="51"/>
  <c r="DU129" i="51"/>
  <c r="J129" i="51"/>
  <c r="DM129" i="51"/>
  <c r="CN129" i="51"/>
  <c r="O129" i="51"/>
  <c r="AL129" i="51"/>
  <c r="CB129" i="51"/>
  <c r="CE129" i="51"/>
  <c r="BT129" i="51"/>
  <c r="DL129" i="51"/>
  <c r="CH129" i="51"/>
  <c r="DE129" i="51"/>
  <c r="X129" i="51"/>
  <c r="S129" i="51"/>
  <c r="CL129" i="51"/>
  <c r="AY129" i="51"/>
  <c r="CI129" i="51"/>
  <c r="BK129" i="51"/>
  <c r="CY129" i="51"/>
  <c r="DR129" i="51"/>
  <c r="Y129" i="51"/>
  <c r="AP129" i="51"/>
  <c r="DI129" i="51"/>
  <c r="CQ129" i="51"/>
  <c r="P129" i="51"/>
  <c r="BN129" i="51"/>
  <c r="AD129" i="51"/>
  <c r="CM129" i="51"/>
  <c r="AQ129" i="51"/>
  <c r="DZ129" i="51"/>
  <c r="CV129" i="51"/>
  <c r="N129" i="51"/>
  <c r="BE129" i="51"/>
  <c r="DS129" i="51"/>
  <c r="DN129" i="51"/>
  <c r="W129" i="51"/>
  <c r="H100" i="51"/>
  <c r="BT32" i="51"/>
  <c r="BU30" i="51" s="1"/>
  <c r="BT34" i="51"/>
  <c r="BT36" i="51" s="1"/>
  <c r="BQ32" i="52"/>
  <c r="BR30" i="52" s="1"/>
  <c r="BQ34" i="52"/>
  <c r="BQ36" i="52" s="1"/>
  <c r="BR41" i="49"/>
  <c r="BR41" i="53"/>
  <c r="BS32" i="49"/>
  <c r="BS32" i="53"/>
  <c r="AG29" i="19"/>
  <c r="F34" i="56"/>
  <c r="X12" i="19"/>
  <c r="E26" i="56"/>
  <c r="E37" i="56"/>
  <c r="Q19" i="19" s="1"/>
  <c r="F26" i="56"/>
  <c r="F37" i="56"/>
  <c r="R19" i="19" s="1"/>
  <c r="K77" i="19" s="1"/>
  <c r="EB105" i="49" l="1"/>
  <c r="H103" i="49"/>
  <c r="EB100" i="52"/>
  <c r="EB101" i="52" s="1"/>
  <c r="EB110" i="53"/>
  <c r="H110" i="53" s="1"/>
  <c r="H105" i="53"/>
  <c r="CG31" i="50"/>
  <c r="CG34" i="50" s="1"/>
  <c r="CG36" i="50" s="1"/>
  <c r="J143" i="50"/>
  <c r="J153" i="50"/>
  <c r="H133" i="50"/>
  <c r="EB105" i="51"/>
  <c r="H103" i="51"/>
  <c r="BT41" i="51"/>
  <c r="BQ41" i="52"/>
  <c r="BU31" i="51"/>
  <c r="BR31" i="52"/>
  <c r="BT30" i="49"/>
  <c r="BS36" i="49"/>
  <c r="BS36" i="53"/>
  <c r="BT30" i="53"/>
  <c r="BT31" i="53" s="1"/>
  <c r="BT34" i="53" s="1"/>
  <c r="AG88" i="19"/>
  <c r="K59" i="19"/>
  <c r="K14" i="19"/>
  <c r="K71" i="19"/>
  <c r="AG91" i="19"/>
  <c r="AG59" i="19"/>
  <c r="AG65" i="19" s="1"/>
  <c r="F42" i="56"/>
  <c r="E42" i="56"/>
  <c r="EB110" i="51" l="1"/>
  <c r="H110" i="51" s="1"/>
  <c r="H105" i="51"/>
  <c r="EB103" i="52"/>
  <c r="AZ129" i="52"/>
  <c r="AM129" i="52"/>
  <c r="BG129" i="52"/>
  <c r="DU129" i="52"/>
  <c r="AS129" i="52"/>
  <c r="AX129" i="52"/>
  <c r="BT129" i="52"/>
  <c r="CK129" i="52"/>
  <c r="BW129" i="52"/>
  <c r="AD129" i="52"/>
  <c r="AK129" i="52"/>
  <c r="DI129" i="52"/>
  <c r="DN129" i="52"/>
  <c r="DY129" i="52"/>
  <c r="BA129" i="52"/>
  <c r="U129" i="52"/>
  <c r="AJ129" i="52"/>
  <c r="AA129" i="52"/>
  <c r="CV129" i="52"/>
  <c r="DQ129" i="52"/>
  <c r="DX129" i="52"/>
  <c r="CS129" i="52"/>
  <c r="BF129" i="52"/>
  <c r="BE129" i="52"/>
  <c r="AB129" i="52"/>
  <c r="AW129" i="52"/>
  <c r="BN129" i="52"/>
  <c r="AI129" i="52"/>
  <c r="BX129" i="52"/>
  <c r="Z129" i="52"/>
  <c r="BS129" i="52"/>
  <c r="BM129" i="52"/>
  <c r="Q129" i="52"/>
  <c r="AR129" i="52"/>
  <c r="CH129" i="52"/>
  <c r="DB129" i="52"/>
  <c r="BI129" i="52"/>
  <c r="CG129" i="52"/>
  <c r="AV129" i="52"/>
  <c r="BY129" i="52"/>
  <c r="CE129" i="52"/>
  <c r="DK129" i="52"/>
  <c r="DS129" i="52"/>
  <c r="W129" i="52"/>
  <c r="AG129" i="52"/>
  <c r="CZ129" i="52"/>
  <c r="AL129" i="52"/>
  <c r="EB129" i="52"/>
  <c r="DE129" i="52"/>
  <c r="BO129" i="52"/>
  <c r="T129" i="52"/>
  <c r="R129" i="52"/>
  <c r="DW129" i="52"/>
  <c r="CO129" i="52"/>
  <c r="O129" i="52"/>
  <c r="AQ129" i="52"/>
  <c r="AC129" i="52"/>
  <c r="BD129" i="52"/>
  <c r="DT129" i="52"/>
  <c r="AF129" i="52"/>
  <c r="M129" i="52"/>
  <c r="CB129" i="52"/>
  <c r="BR129" i="52"/>
  <c r="AE129" i="52"/>
  <c r="EA129" i="52"/>
  <c r="CT129" i="52"/>
  <c r="AN129" i="52"/>
  <c r="CC129" i="52"/>
  <c r="CW129" i="52"/>
  <c r="S129" i="52"/>
  <c r="BP129" i="52"/>
  <c r="CF129" i="52"/>
  <c r="CX129" i="52"/>
  <c r="DM129" i="52"/>
  <c r="BU129" i="52"/>
  <c r="AP129" i="52"/>
  <c r="BB129" i="52"/>
  <c r="BK129" i="52"/>
  <c r="DL129" i="52"/>
  <c r="Y129" i="52"/>
  <c r="CR129" i="52"/>
  <c r="DH129" i="52"/>
  <c r="AY129" i="52"/>
  <c r="BH129" i="52"/>
  <c r="CP129" i="52"/>
  <c r="DG129" i="52"/>
  <c r="DR129" i="52"/>
  <c r="AH129" i="52"/>
  <c r="DO129" i="52"/>
  <c r="DC129" i="52"/>
  <c r="CJ129" i="52"/>
  <c r="BJ129" i="52"/>
  <c r="V129" i="52"/>
  <c r="AT129" i="52"/>
  <c r="CU129" i="52"/>
  <c r="CI129" i="52"/>
  <c r="CD129" i="52"/>
  <c r="BZ129" i="52"/>
  <c r="BQ129" i="52"/>
  <c r="DA129" i="52"/>
  <c r="BL129" i="52"/>
  <c r="DP129" i="52"/>
  <c r="DD129" i="52"/>
  <c r="J129" i="52"/>
  <c r="AO129" i="52"/>
  <c r="CQ129" i="52"/>
  <c r="L129" i="52"/>
  <c r="CY129" i="52"/>
  <c r="BV129" i="52"/>
  <c r="K129" i="52"/>
  <c r="N129" i="52"/>
  <c r="CM129" i="52"/>
  <c r="CA129" i="52"/>
  <c r="DV129" i="52"/>
  <c r="BC129" i="52"/>
  <c r="DJ129" i="52"/>
  <c r="H100" i="52"/>
  <c r="P129" i="52"/>
  <c r="AU129" i="52"/>
  <c r="CL129" i="52"/>
  <c r="DZ129" i="52"/>
  <c r="X129" i="52"/>
  <c r="DF129" i="52"/>
  <c r="CN129" i="52"/>
  <c r="J156" i="50"/>
  <c r="H153" i="50"/>
  <c r="A153" i="50" s="1"/>
  <c r="EB110" i="49"/>
  <c r="H110" i="49" s="1"/>
  <c r="H105" i="49"/>
  <c r="CG41" i="50"/>
  <c r="CG32" i="50"/>
  <c r="CH30" i="50" s="1"/>
  <c r="BR32" i="52"/>
  <c r="BS30" i="52" s="1"/>
  <c r="BR34" i="52"/>
  <c r="BR36" i="52" s="1"/>
  <c r="BU32" i="51"/>
  <c r="BV30" i="51" s="1"/>
  <c r="BU34" i="51"/>
  <c r="BU36" i="51" s="1"/>
  <c r="BS41" i="49"/>
  <c r="BS41" i="53"/>
  <c r="BT31" i="49"/>
  <c r="BT34" i="49" s="1"/>
  <c r="BT32" i="53"/>
  <c r="F465" i="56"/>
  <c r="F464" i="56"/>
  <c r="F468" i="56"/>
  <c r="F467" i="56"/>
  <c r="CH31" i="50" l="1"/>
  <c r="CH34" i="50" s="1"/>
  <c r="CH36" i="50" s="1"/>
  <c r="EB105" i="52"/>
  <c r="H103" i="52"/>
  <c r="BR41" i="52"/>
  <c r="BU41" i="51"/>
  <c r="BV31" i="51"/>
  <c r="BS31" i="52"/>
  <c r="BT32" i="49"/>
  <c r="BU30" i="53"/>
  <c r="BU31" i="53" s="1"/>
  <c r="BU34" i="53" s="1"/>
  <c r="BT36" i="53"/>
  <c r="J176" i="56"/>
  <c r="J201" i="56" s="1"/>
  <c r="I176" i="56"/>
  <c r="I201" i="56" s="1"/>
  <c r="EB110" i="52" l="1"/>
  <c r="H110" i="52" s="1"/>
  <c r="H105" i="52"/>
  <c r="CH32" i="50"/>
  <c r="CI30" i="50" s="1"/>
  <c r="CH41" i="50"/>
  <c r="BV32" i="51"/>
  <c r="BW30" i="51" s="1"/>
  <c r="BV34" i="51"/>
  <c r="BV36" i="51" s="1"/>
  <c r="BS32" i="52"/>
  <c r="BT30" i="52" s="1"/>
  <c r="BS34" i="52"/>
  <c r="BS36" i="52" s="1"/>
  <c r="BT41" i="53"/>
  <c r="BU30" i="49"/>
  <c r="BU31" i="49" s="1"/>
  <c r="BU34" i="49" s="1"/>
  <c r="BT36" i="49"/>
  <c r="BU32" i="53"/>
  <c r="DY296" i="56"/>
  <c r="DX296" i="56"/>
  <c r="DZ296" i="56"/>
  <c r="CI31" i="50" l="1"/>
  <c r="CI34" i="50" s="1"/>
  <c r="BS41" i="52"/>
  <c r="BV41" i="51"/>
  <c r="BT41" i="49"/>
  <c r="BW31" i="51"/>
  <c r="BT31" i="52"/>
  <c r="BU32" i="49"/>
  <c r="BU36" i="53"/>
  <c r="BV30" i="53"/>
  <c r="BV31" i="53" s="1"/>
  <c r="BV34" i="53" s="1"/>
  <c r="K176" i="56"/>
  <c r="K201" i="56" s="1"/>
  <c r="H176" i="56"/>
  <c r="H201" i="56" s="1"/>
  <c r="L176" i="56"/>
  <c r="L201" i="56" s="1"/>
  <c r="F176" i="56"/>
  <c r="CI32" i="50" l="1"/>
  <c r="CI36" i="50"/>
  <c r="CJ30" i="50"/>
  <c r="BT32" i="52"/>
  <c r="BU30" i="52" s="1"/>
  <c r="BT34" i="52"/>
  <c r="BT36" i="52" s="1"/>
  <c r="BW32" i="51"/>
  <c r="BX30" i="51" s="1"/>
  <c r="BW34" i="51"/>
  <c r="BW36" i="51" s="1"/>
  <c r="BU41" i="53"/>
  <c r="BU36" i="49"/>
  <c r="BV30" i="49"/>
  <c r="BV31" i="49" s="1"/>
  <c r="BV34" i="49" s="1"/>
  <c r="BV32" i="53"/>
  <c r="DX304" i="56"/>
  <c r="DZ304" i="56"/>
  <c r="DY304" i="56"/>
  <c r="G18" i="56"/>
  <c r="F201" i="56"/>
  <c r="CJ31" i="50" l="1"/>
  <c r="CJ34" i="50" s="1"/>
  <c r="CJ36" i="50" s="1"/>
  <c r="CI41" i="50"/>
  <c r="BU41" i="49"/>
  <c r="BW41" i="51"/>
  <c r="BT41" i="52"/>
  <c r="BX31" i="51"/>
  <c r="BU31" i="52"/>
  <c r="BV32" i="49"/>
  <c r="BW30" i="53"/>
  <c r="BW31" i="53" s="1"/>
  <c r="BW34" i="53" s="1"/>
  <c r="BV36" i="53"/>
  <c r="G34" i="56"/>
  <c r="E18" i="56"/>
  <c r="CJ32" i="50" l="1"/>
  <c r="CK30" i="50" s="1"/>
  <c r="CK31" i="50" s="1"/>
  <c r="CK34" i="50" s="1"/>
  <c r="CK36" i="50" s="1"/>
  <c r="CJ41" i="50"/>
  <c r="BU32" i="52"/>
  <c r="BV30" i="52" s="1"/>
  <c r="BU34" i="52"/>
  <c r="BU36" i="52" s="1"/>
  <c r="BX32" i="51"/>
  <c r="BY30" i="51" s="1"/>
  <c r="BX34" i="51"/>
  <c r="BX36" i="51" s="1"/>
  <c r="BV41" i="53"/>
  <c r="BV36" i="49"/>
  <c r="BW30" i="49"/>
  <c r="BW31" i="49" s="1"/>
  <c r="BW34" i="49" s="1"/>
  <c r="BW32" i="53"/>
  <c r="F18" i="56"/>
  <c r="G26" i="56"/>
  <c r="G176" i="56"/>
  <c r="G201" i="56" s="1"/>
  <c r="D26" i="56"/>
  <c r="E176" i="56"/>
  <c r="D176" i="56"/>
  <c r="D201" i="56" s="1"/>
  <c r="C176" i="56"/>
  <c r="CK32" i="50" l="1"/>
  <c r="CL30" i="50" s="1"/>
  <c r="CL31" i="50" s="1"/>
  <c r="CL34" i="50" s="1"/>
  <c r="CL36" i="50" s="1"/>
  <c r="CK41" i="50"/>
  <c r="BU41" i="52"/>
  <c r="BX41" i="51"/>
  <c r="BV41" i="49"/>
  <c r="BY31" i="51"/>
  <c r="BV31" i="52"/>
  <c r="BW32" i="49"/>
  <c r="BX30" i="53"/>
  <c r="BX31" i="53" s="1"/>
  <c r="BX34" i="53" s="1"/>
  <c r="E201" i="56"/>
  <c r="H9" i="56"/>
  <c r="H8" i="56"/>
  <c r="C201" i="56"/>
  <c r="H10" i="56"/>
  <c r="CL32" i="50" l="1"/>
  <c r="CM30" i="50" s="1"/>
  <c r="CM31" i="50" s="1"/>
  <c r="CM34" i="50" s="1"/>
  <c r="CL41" i="50"/>
  <c r="BV32" i="52"/>
  <c r="BV34" i="52"/>
  <c r="BV36" i="52" s="1"/>
  <c r="BY32" i="51"/>
  <c r="BZ30" i="51" s="1"/>
  <c r="BY34" i="51"/>
  <c r="BY36" i="51" s="1"/>
  <c r="BW36" i="49"/>
  <c r="BX30" i="49"/>
  <c r="BX31" i="49" s="1"/>
  <c r="BX34" i="49" s="1"/>
  <c r="BW30" i="52"/>
  <c r="BX32" i="53"/>
  <c r="BW36" i="53"/>
  <c r="C229" i="56"/>
  <c r="D229" i="56"/>
  <c r="E229" i="56"/>
  <c r="L229" i="56"/>
  <c r="F229" i="56"/>
  <c r="I229" i="56"/>
  <c r="H229" i="56"/>
  <c r="G229" i="56"/>
  <c r="K229" i="56"/>
  <c r="J229" i="56"/>
  <c r="CM32" i="50" l="1"/>
  <c r="CN30" i="50" s="1"/>
  <c r="CM36" i="50"/>
  <c r="BV41" i="52"/>
  <c r="BY41" i="51"/>
  <c r="BW41" i="53"/>
  <c r="BW41" i="49"/>
  <c r="BZ31" i="51"/>
  <c r="BW31" i="52"/>
  <c r="BX32" i="49"/>
  <c r="BY30" i="53"/>
  <c r="BY31" i="53" s="1"/>
  <c r="BY34" i="53" s="1"/>
  <c r="CN31" i="50" l="1"/>
  <c r="CN34" i="50" s="1"/>
  <c r="CN36" i="50" s="1"/>
  <c r="CM41" i="50"/>
  <c r="BW32" i="52"/>
  <c r="BX30" i="52" s="1"/>
  <c r="BW34" i="52"/>
  <c r="BW36" i="52" s="1"/>
  <c r="BZ32" i="51"/>
  <c r="CA30" i="51" s="1"/>
  <c r="BZ34" i="51"/>
  <c r="BZ36" i="51" s="1"/>
  <c r="BY30" i="49"/>
  <c r="BY31" i="49" s="1"/>
  <c r="BY34" i="49" s="1"/>
  <c r="BX36" i="49"/>
  <c r="BX36" i="53"/>
  <c r="BY32" i="53"/>
  <c r="CN32" i="50" l="1"/>
  <c r="CO30" i="50" s="1"/>
  <c r="CN41" i="50"/>
  <c r="BX41" i="53"/>
  <c r="BX41" i="49"/>
  <c r="BW41" i="52"/>
  <c r="BZ41" i="51"/>
  <c r="CA31" i="51"/>
  <c r="BX31" i="52"/>
  <c r="BY32" i="49"/>
  <c r="BZ30" i="53"/>
  <c r="BZ31" i="53" s="1"/>
  <c r="BZ34" i="53" s="1"/>
  <c r="CO31" i="50" l="1"/>
  <c r="CO34" i="50" s="1"/>
  <c r="CO36" i="50" s="1"/>
  <c r="BX32" i="52"/>
  <c r="BX34" i="52"/>
  <c r="BX36" i="52" s="1"/>
  <c r="CA32" i="51"/>
  <c r="CA34" i="51"/>
  <c r="CA36" i="51" s="1"/>
  <c r="CB30" i="51"/>
  <c r="BZ30" i="49"/>
  <c r="BZ31" i="49" s="1"/>
  <c r="BZ34" i="49" s="1"/>
  <c r="BY36" i="49"/>
  <c r="BY30" i="52"/>
  <c r="BZ32" i="53"/>
  <c r="BY36" i="53"/>
  <c r="CO41" i="50" l="1"/>
  <c r="CO32" i="50"/>
  <c r="CP30" i="50" s="1"/>
  <c r="BX41" i="52"/>
  <c r="BY41" i="53"/>
  <c r="CA41" i="51"/>
  <c r="BY41" i="49"/>
  <c r="CB31" i="51"/>
  <c r="BY31" i="52"/>
  <c r="BY34" i="52" s="1"/>
  <c r="BZ32" i="49"/>
  <c r="CA30" i="53"/>
  <c r="CA31" i="53" s="1"/>
  <c r="CA34" i="53" s="1"/>
  <c r="CP31" i="50" l="1"/>
  <c r="CP34" i="50" s="1"/>
  <c r="BY32" i="52"/>
  <c r="BZ30" i="52" s="1"/>
  <c r="CB32" i="51"/>
  <c r="CB34" i="51"/>
  <c r="CB36" i="51" s="1"/>
  <c r="CC30" i="51"/>
  <c r="CA30" i="49"/>
  <c r="CA31" i="49" s="1"/>
  <c r="CA34" i="49" s="1"/>
  <c r="BZ36" i="49"/>
  <c r="BY36" i="52"/>
  <c r="BZ36" i="53"/>
  <c r="CA32" i="53"/>
  <c r="CP32" i="50" l="1"/>
  <c r="CQ30" i="50" s="1"/>
  <c r="CP36" i="50"/>
  <c r="BY41" i="52"/>
  <c r="BZ41" i="49"/>
  <c r="BZ41" i="53"/>
  <c r="CB41" i="51"/>
  <c r="CC31" i="51"/>
  <c r="BZ31" i="52"/>
  <c r="CA32" i="49"/>
  <c r="CB30" i="53"/>
  <c r="CB31" i="53" s="1"/>
  <c r="CB34" i="53" s="1"/>
  <c r="CQ31" i="50" l="1"/>
  <c r="CQ34" i="50" s="1"/>
  <c r="CQ36" i="50" s="1"/>
  <c r="CP41" i="50"/>
  <c r="BZ32" i="52"/>
  <c r="CA30" i="52" s="1"/>
  <c r="BZ34" i="52"/>
  <c r="BZ36" i="52" s="1"/>
  <c r="CC32" i="51"/>
  <c r="CD30" i="51" s="1"/>
  <c r="CC34" i="51"/>
  <c r="CC36" i="51" s="1"/>
  <c r="CA36" i="49"/>
  <c r="CB30" i="49"/>
  <c r="CB31" i="49" s="1"/>
  <c r="CB34" i="49" s="1"/>
  <c r="CB32" i="53"/>
  <c r="CA36" i="53"/>
  <c r="CQ32" i="50" l="1"/>
  <c r="CR30" i="50" s="1"/>
  <c r="CR31" i="50" s="1"/>
  <c r="CR34" i="50" s="1"/>
  <c r="CQ41" i="50"/>
  <c r="BZ41" i="52"/>
  <c r="CC41" i="51"/>
  <c r="CA41" i="53"/>
  <c r="CA41" i="49"/>
  <c r="CD31" i="51"/>
  <c r="CA31" i="52"/>
  <c r="CB32" i="49"/>
  <c r="CC30" i="53"/>
  <c r="CC31" i="53" s="1"/>
  <c r="CC34" i="53" s="1"/>
  <c r="CB36" i="53"/>
  <c r="CR32" i="50" l="1"/>
  <c r="CR36" i="50"/>
  <c r="CS30" i="50"/>
  <c r="CA32" i="52"/>
  <c r="CB30" i="52" s="1"/>
  <c r="CA34" i="52"/>
  <c r="CA36" i="52" s="1"/>
  <c r="CD32" i="51"/>
  <c r="CE30" i="51" s="1"/>
  <c r="CD34" i="51"/>
  <c r="CD36" i="51" s="1"/>
  <c r="CB41" i="53"/>
  <c r="CC30" i="49"/>
  <c r="CC31" i="49" s="1"/>
  <c r="CC34" i="49" s="1"/>
  <c r="CB36" i="49"/>
  <c r="CC32" i="53"/>
  <c r="K213" i="49"/>
  <c r="K213" i="53"/>
  <c r="K213" i="51"/>
  <c r="K213" i="52"/>
  <c r="K213" i="50"/>
  <c r="CS31" i="50" l="1"/>
  <c r="CS34" i="50" s="1"/>
  <c r="CS36" i="50" s="1"/>
  <c r="CR41" i="50"/>
  <c r="CA41" i="52"/>
  <c r="CD41" i="51"/>
  <c r="CB41" i="49"/>
  <c r="CE31" i="51"/>
  <c r="CB31" i="52"/>
  <c r="CB34" i="52" s="1"/>
  <c r="CC32" i="49"/>
  <c r="CC36" i="53"/>
  <c r="CD30" i="53"/>
  <c r="CD31" i="53" s="1"/>
  <c r="CD34" i="53" s="1"/>
  <c r="L213" i="52"/>
  <c r="M213" i="52" s="1"/>
  <c r="K214" i="52"/>
  <c r="K214" i="51"/>
  <c r="K214" i="49"/>
  <c r="L213" i="53"/>
  <c r="K214" i="53"/>
  <c r="L213" i="50"/>
  <c r="K214" i="50"/>
  <c r="K216" i="50" s="1"/>
  <c r="L213" i="51"/>
  <c r="L213" i="49"/>
  <c r="CS32" i="50" l="1"/>
  <c r="CT30" i="50" s="1"/>
  <c r="CT31" i="50" s="1"/>
  <c r="CT34" i="50" s="1"/>
  <c r="CS41" i="50"/>
  <c r="CE32" i="51"/>
  <c r="CF30" i="51" s="1"/>
  <c r="CE34" i="51"/>
  <c r="CE36" i="51" s="1"/>
  <c r="CC41" i="53"/>
  <c r="CC36" i="49"/>
  <c r="CD30" i="49"/>
  <c r="CD31" i="49" s="1"/>
  <c r="CD34" i="49" s="1"/>
  <c r="CB32" i="52"/>
  <c r="CD32" i="53"/>
  <c r="K216" i="53"/>
  <c r="K218" i="53" s="1"/>
  <c r="K216" i="52"/>
  <c r="K218" i="52" s="1"/>
  <c r="M213" i="50"/>
  <c r="N213" i="50" s="1"/>
  <c r="M213" i="53"/>
  <c r="M214" i="53" s="1"/>
  <c r="M216" i="53" s="1"/>
  <c r="M218" i="53" s="1"/>
  <c r="K216" i="49"/>
  <c r="K218" i="49" s="1"/>
  <c r="K216" i="51"/>
  <c r="K218" i="51" s="1"/>
  <c r="L214" i="49"/>
  <c r="L216" i="49" s="1"/>
  <c r="L218" i="49" s="1"/>
  <c r="K218" i="50"/>
  <c r="L214" i="50"/>
  <c r="L214" i="51"/>
  <c r="L216" i="51" s="1"/>
  <c r="L218" i="51" s="1"/>
  <c r="M213" i="49"/>
  <c r="L214" i="53"/>
  <c r="L216" i="53" s="1"/>
  <c r="L218" i="53" s="1"/>
  <c r="M214" i="52"/>
  <c r="M216" i="52" s="1"/>
  <c r="M218" i="52" s="1"/>
  <c r="L214" i="52"/>
  <c r="L216" i="52" s="1"/>
  <c r="L218" i="52" s="1"/>
  <c r="M213" i="51"/>
  <c r="N213" i="52"/>
  <c r="CT32" i="50" l="1"/>
  <c r="CT36" i="50"/>
  <c r="CU30" i="50"/>
  <c r="CC41" i="49"/>
  <c r="CE41" i="51"/>
  <c r="CF31" i="51"/>
  <c r="CB36" i="52"/>
  <c r="CC30" i="52"/>
  <c r="CD32" i="49"/>
  <c r="M214" i="50"/>
  <c r="M216" i="50" s="1"/>
  <c r="M218" i="50" s="1"/>
  <c r="M229" i="50" s="1"/>
  <c r="CE30" i="53"/>
  <c r="CE31" i="53" s="1"/>
  <c r="CE34" i="53" s="1"/>
  <c r="CD36" i="53"/>
  <c r="N213" i="53"/>
  <c r="N214" i="53" s="1"/>
  <c r="N216" i="53" s="1"/>
  <c r="L229" i="49"/>
  <c r="L243" i="49"/>
  <c r="L246" i="49" s="1"/>
  <c r="K229" i="51"/>
  <c r="I493" i="56" s="1"/>
  <c r="K243" i="51"/>
  <c r="L229" i="52"/>
  <c r="L243" i="52"/>
  <c r="L246" i="52" s="1"/>
  <c r="K229" i="49"/>
  <c r="I491" i="56" s="1"/>
  <c r="K243" i="49"/>
  <c r="K246" i="49" s="1"/>
  <c r="K229" i="50"/>
  <c r="K243" i="50"/>
  <c r="K246" i="50" s="1"/>
  <c r="M229" i="52"/>
  <c r="M243" i="52"/>
  <c r="M246" i="52" s="1"/>
  <c r="K229" i="53"/>
  <c r="I495" i="56" s="1"/>
  <c r="K243" i="53"/>
  <c r="L229" i="53"/>
  <c r="L243" i="53"/>
  <c r="L246" i="53" s="1"/>
  <c r="M229" i="53"/>
  <c r="M243" i="53"/>
  <c r="M246" i="53" s="1"/>
  <c r="L229" i="51"/>
  <c r="L243" i="51"/>
  <c r="L246" i="51" s="1"/>
  <c r="K229" i="52"/>
  <c r="I494" i="56" s="1"/>
  <c r="K243" i="52"/>
  <c r="K246" i="52" s="1"/>
  <c r="L216" i="50"/>
  <c r="L218" i="50" s="1"/>
  <c r="N213" i="49"/>
  <c r="N214" i="52"/>
  <c r="N216" i="52" s="1"/>
  <c r="N218" i="52" s="1"/>
  <c r="M214" i="51"/>
  <c r="M216" i="51" s="1"/>
  <c r="M214" i="49"/>
  <c r="M216" i="49" s="1"/>
  <c r="N214" i="50"/>
  <c r="N216" i="50" s="1"/>
  <c r="N218" i="50" s="1"/>
  <c r="O213" i="50"/>
  <c r="N213" i="51"/>
  <c r="O213" i="52"/>
  <c r="CU31" i="50" l="1"/>
  <c r="CU34" i="50" s="1"/>
  <c r="CU36" i="50" s="1"/>
  <c r="CT41" i="50"/>
  <c r="I492" i="56"/>
  <c r="M243" i="50"/>
  <c r="M246" i="50" s="1"/>
  <c r="CF32" i="51"/>
  <c r="CG30" i="51" s="1"/>
  <c r="CF34" i="51"/>
  <c r="CF36" i="51" s="1"/>
  <c r="CB41" i="52"/>
  <c r="CD41" i="53"/>
  <c r="CD36" i="49"/>
  <c r="CE30" i="49"/>
  <c r="CE31" i="49" s="1"/>
  <c r="CE34" i="49" s="1"/>
  <c r="CC31" i="52"/>
  <c r="O213" i="53"/>
  <c r="O214" i="53" s="1"/>
  <c r="O216" i="53" s="1"/>
  <c r="O218" i="53" s="1"/>
  <c r="CE32" i="53"/>
  <c r="M306" i="52"/>
  <c r="M308" i="52" s="1"/>
  <c r="M319" i="52" s="1"/>
  <c r="K494" i="56" s="1"/>
  <c r="O213" i="51"/>
  <c r="P213" i="51" s="1"/>
  <c r="Q213" i="51" s="1"/>
  <c r="O213" i="49"/>
  <c r="P213" i="49" s="1"/>
  <c r="P214" i="49" s="1"/>
  <c r="P216" i="49" s="1"/>
  <c r="P218" i="49" s="1"/>
  <c r="K246" i="51"/>
  <c r="K246" i="53"/>
  <c r="N229" i="50"/>
  <c r="N243" i="50"/>
  <c r="N246" i="50" s="1"/>
  <c r="N229" i="52"/>
  <c r="N243" i="52"/>
  <c r="N246" i="52" s="1"/>
  <c r="L229" i="50"/>
  <c r="L243" i="50"/>
  <c r="L246" i="50" s="1"/>
  <c r="N214" i="49"/>
  <c r="N216" i="49" s="1"/>
  <c r="N218" i="49" s="1"/>
  <c r="M218" i="49"/>
  <c r="P213" i="50"/>
  <c r="O214" i="50"/>
  <c r="O216" i="50" s="1"/>
  <c r="O218" i="50" s="1"/>
  <c r="M218" i="51"/>
  <c r="O214" i="52"/>
  <c r="O216" i="52" s="1"/>
  <c r="N218" i="53"/>
  <c r="N214" i="51"/>
  <c r="N216" i="51" s="1"/>
  <c r="N218" i="51" s="1"/>
  <c r="P213" i="52"/>
  <c r="CU32" i="50" l="1"/>
  <c r="CV30" i="50" s="1"/>
  <c r="CU41" i="50"/>
  <c r="P213" i="53"/>
  <c r="P214" i="53" s="1"/>
  <c r="P216" i="53" s="1"/>
  <c r="CC32" i="52"/>
  <c r="CD30" i="52" s="1"/>
  <c r="CC34" i="52"/>
  <c r="CC36" i="52" s="1"/>
  <c r="CD41" i="49"/>
  <c r="CF41" i="51"/>
  <c r="CG31" i="51"/>
  <c r="CG34" i="51" s="1"/>
  <c r="CE32" i="49"/>
  <c r="Q213" i="49"/>
  <c r="R213" i="49" s="1"/>
  <c r="O214" i="49"/>
  <c r="O216" i="49" s="1"/>
  <c r="O218" i="49" s="1"/>
  <c r="O243" i="49" s="1"/>
  <c r="O246" i="49" s="1"/>
  <c r="CF30" i="53"/>
  <c r="CF31" i="53" s="1"/>
  <c r="CF34" i="53" s="1"/>
  <c r="CE36" i="53"/>
  <c r="O214" i="51"/>
  <c r="O216" i="51" s="1"/>
  <c r="O218" i="51" s="1"/>
  <c r="O229" i="51" s="1"/>
  <c r="N306" i="52"/>
  <c r="N308" i="52" s="1"/>
  <c r="N319" i="52" s="1"/>
  <c r="L494" i="56" s="1"/>
  <c r="M306" i="50"/>
  <c r="M308" i="50" s="1"/>
  <c r="M319" i="50" s="1"/>
  <c r="M333" i="52"/>
  <c r="M336" i="52" s="1"/>
  <c r="M306" i="49"/>
  <c r="M308" i="49" s="1"/>
  <c r="M319" i="49" s="1"/>
  <c r="L306" i="49"/>
  <c r="L306" i="52"/>
  <c r="L306" i="50"/>
  <c r="N229" i="53"/>
  <c r="N243" i="53"/>
  <c r="M229" i="51"/>
  <c r="M243" i="51"/>
  <c r="N229" i="49"/>
  <c r="N243" i="49"/>
  <c r="P229" i="49"/>
  <c r="P243" i="49"/>
  <c r="P246" i="49" s="1"/>
  <c r="M229" i="49"/>
  <c r="M243" i="49"/>
  <c r="M246" i="49" s="1"/>
  <c r="N229" i="51"/>
  <c r="N243" i="51"/>
  <c r="N246" i="51" s="1"/>
  <c r="O229" i="50"/>
  <c r="O243" i="50"/>
  <c r="O246" i="50" s="1"/>
  <c r="O229" i="53"/>
  <c r="O243" i="53"/>
  <c r="O246" i="53" s="1"/>
  <c r="Q214" i="51"/>
  <c r="Q216" i="51" s="1"/>
  <c r="Q218" i="51" s="1"/>
  <c r="O218" i="52"/>
  <c r="Q213" i="50"/>
  <c r="R213" i="50" s="1"/>
  <c r="P214" i="50"/>
  <c r="P216" i="50" s="1"/>
  <c r="Q213" i="52"/>
  <c r="P214" i="52"/>
  <c r="P216" i="52" s="1"/>
  <c r="P218" i="52" s="1"/>
  <c r="P214" i="51"/>
  <c r="P216" i="51" s="1"/>
  <c r="Q213" i="53"/>
  <c r="R213" i="51"/>
  <c r="CV31" i="50" l="1"/>
  <c r="CV34" i="50" s="1"/>
  <c r="K492" i="56"/>
  <c r="K491" i="56"/>
  <c r="O229" i="49"/>
  <c r="CG32" i="51"/>
  <c r="CH30" i="51" s="1"/>
  <c r="CE41" i="53"/>
  <c r="CC41" i="52"/>
  <c r="Q214" i="49"/>
  <c r="Q216" i="49" s="1"/>
  <c r="Q218" i="49" s="1"/>
  <c r="Q229" i="49" s="1"/>
  <c r="CG36" i="51"/>
  <c r="CE36" i="49"/>
  <c r="CF30" i="49"/>
  <c r="CF31" i="49" s="1"/>
  <c r="CF34" i="49" s="1"/>
  <c r="CD31" i="52"/>
  <c r="O243" i="51"/>
  <c r="O246" i="51" s="1"/>
  <c r="CF32" i="53"/>
  <c r="L308" i="50"/>
  <c r="L319" i="50" s="1"/>
  <c r="L306" i="53"/>
  <c r="L308" i="52"/>
  <c r="L319" i="52" s="1"/>
  <c r="J494" i="56" s="1"/>
  <c r="M333" i="49"/>
  <c r="M336" i="49" s="1"/>
  <c r="L315" i="52"/>
  <c r="L315" i="50"/>
  <c r="M306" i="51"/>
  <c r="M308" i="51" s="1"/>
  <c r="M319" i="51" s="1"/>
  <c r="K493" i="56" s="1"/>
  <c r="L308" i="49"/>
  <c r="L319" i="49" s="1"/>
  <c r="J491" i="56" s="1"/>
  <c r="L315" i="49"/>
  <c r="L306" i="51"/>
  <c r="M333" i="50"/>
  <c r="M336" i="50" s="1"/>
  <c r="M306" i="53"/>
  <c r="M308" i="53" s="1"/>
  <c r="M319" i="53" s="1"/>
  <c r="K495" i="56" s="1"/>
  <c r="L315" i="53"/>
  <c r="N333" i="52"/>
  <c r="N336" i="52" s="1"/>
  <c r="N246" i="49"/>
  <c r="Q229" i="51"/>
  <c r="Q243" i="51"/>
  <c r="Q246" i="51" s="1"/>
  <c r="M246" i="51"/>
  <c r="O229" i="52"/>
  <c r="O243" i="52"/>
  <c r="O246" i="52" s="1"/>
  <c r="P229" i="52"/>
  <c r="P243" i="52"/>
  <c r="P246" i="52" s="1"/>
  <c r="N246" i="53"/>
  <c r="S213" i="50"/>
  <c r="T213" i="50" s="1"/>
  <c r="U213" i="50" s="1"/>
  <c r="R214" i="50"/>
  <c r="R216" i="50" s="1"/>
  <c r="R218" i="50" s="1"/>
  <c r="Q214" i="52"/>
  <c r="Q216" i="52" s="1"/>
  <c r="Q218" i="52" s="1"/>
  <c r="R214" i="51"/>
  <c r="R216" i="51" s="1"/>
  <c r="R218" i="51" s="1"/>
  <c r="P218" i="51"/>
  <c r="P218" i="53"/>
  <c r="R213" i="52"/>
  <c r="S213" i="52" s="1"/>
  <c r="Q214" i="53"/>
  <c r="Q216" i="53" s="1"/>
  <c r="Q218" i="53" s="1"/>
  <c r="P218" i="50"/>
  <c r="R214" i="49"/>
  <c r="R216" i="49" s="1"/>
  <c r="Q214" i="50"/>
  <c r="Q216" i="50" s="1"/>
  <c r="Q218" i="50" s="1"/>
  <c r="S213" i="49"/>
  <c r="R213" i="53"/>
  <c r="S213" i="51"/>
  <c r="CV32" i="50" l="1"/>
  <c r="CW30" i="50" s="1"/>
  <c r="CV36" i="50"/>
  <c r="J492" i="56"/>
  <c r="Q243" i="49"/>
  <c r="Q246" i="49" s="1"/>
  <c r="CD32" i="52"/>
  <c r="CE30" i="52" s="1"/>
  <c r="CD34" i="52"/>
  <c r="CD36" i="52" s="1"/>
  <c r="CE41" i="49"/>
  <c r="CG41" i="51"/>
  <c r="CH31" i="51"/>
  <c r="CF32" i="49"/>
  <c r="CF36" i="53"/>
  <c r="CG30" i="53"/>
  <c r="CG31" i="53" s="1"/>
  <c r="CG34" i="53" s="1"/>
  <c r="P306" i="52"/>
  <c r="P308" i="52" s="1"/>
  <c r="P319" i="52" s="1"/>
  <c r="N494" i="56" s="1"/>
  <c r="O306" i="52"/>
  <c r="L317" i="50"/>
  <c r="L308" i="53"/>
  <c r="L319" i="53" s="1"/>
  <c r="J495" i="56" s="1"/>
  <c r="L317" i="53"/>
  <c r="L317" i="52"/>
  <c r="M333" i="53"/>
  <c r="M336" i="53" s="1"/>
  <c r="L333" i="52"/>
  <c r="L333" i="49"/>
  <c r="L333" i="50"/>
  <c r="L317" i="49"/>
  <c r="O306" i="50"/>
  <c r="O308" i="50" s="1"/>
  <c r="O319" i="50" s="1"/>
  <c r="L308" i="51"/>
  <c r="L319" i="51" s="1"/>
  <c r="J493" i="56" s="1"/>
  <c r="N306" i="50"/>
  <c r="M333" i="51"/>
  <c r="M336" i="51" s="1"/>
  <c r="L315" i="51"/>
  <c r="P229" i="51"/>
  <c r="P243" i="51"/>
  <c r="Q229" i="52"/>
  <c r="Q243" i="52"/>
  <c r="Q246" i="52" s="1"/>
  <c r="P229" i="53"/>
  <c r="P243" i="53"/>
  <c r="Q229" i="50"/>
  <c r="Q243" i="50"/>
  <c r="Q246" i="50" s="1"/>
  <c r="R229" i="50"/>
  <c r="R243" i="50"/>
  <c r="R229" i="51"/>
  <c r="R243" i="51"/>
  <c r="R246" i="51" s="1"/>
  <c r="P229" i="50"/>
  <c r="P243" i="50"/>
  <c r="P246" i="50" s="1"/>
  <c r="Q229" i="53"/>
  <c r="Q243" i="53"/>
  <c r="Q246" i="53" s="1"/>
  <c r="U214" i="50"/>
  <c r="U216" i="50" s="1"/>
  <c r="U218" i="50" s="1"/>
  <c r="V213" i="50"/>
  <c r="W213" i="50" s="1"/>
  <c r="T213" i="49"/>
  <c r="U213" i="49" s="1"/>
  <c r="S214" i="49"/>
  <c r="S216" i="49" s="1"/>
  <c r="S218" i="49" s="1"/>
  <c r="R214" i="53"/>
  <c r="R216" i="53" s="1"/>
  <c r="R218" i="53" s="1"/>
  <c r="R214" i="52"/>
  <c r="R216" i="52" s="1"/>
  <c r="R218" i="52" s="1"/>
  <c r="S214" i="52"/>
  <c r="S216" i="52" s="1"/>
  <c r="S218" i="52" s="1"/>
  <c r="R218" i="49"/>
  <c r="T214" i="50"/>
  <c r="T216" i="50" s="1"/>
  <c r="T218" i="50" s="1"/>
  <c r="T213" i="52"/>
  <c r="S214" i="51"/>
  <c r="S216" i="51" s="1"/>
  <c r="S218" i="51" s="1"/>
  <c r="S214" i="50"/>
  <c r="S216" i="50" s="1"/>
  <c r="S218" i="50" s="1"/>
  <c r="T213" i="51"/>
  <c r="S213" i="53"/>
  <c r="CW31" i="50" l="1"/>
  <c r="CW34" i="50" s="1"/>
  <c r="CW36" i="50" s="1"/>
  <c r="CV41" i="50"/>
  <c r="M492" i="56"/>
  <c r="CH32" i="51"/>
  <c r="CI30" i="51" s="1"/>
  <c r="CH34" i="51"/>
  <c r="CH36" i="51" s="1"/>
  <c r="CD41" i="52"/>
  <c r="CF41" i="53"/>
  <c r="CF36" i="49"/>
  <c r="CG30" i="49"/>
  <c r="CG31" i="49" s="1"/>
  <c r="CG34" i="49" s="1"/>
  <c r="CE31" i="52"/>
  <c r="CE34" i="52" s="1"/>
  <c r="CG32" i="53"/>
  <c r="L336" i="50"/>
  <c r="O308" i="52"/>
  <c r="O319" i="52" s="1"/>
  <c r="M494" i="56" s="1"/>
  <c r="L333" i="51"/>
  <c r="L334" i="52"/>
  <c r="L334" i="53"/>
  <c r="O306" i="49"/>
  <c r="O308" i="49" s="1"/>
  <c r="O319" i="49" s="1"/>
  <c r="M491" i="56" s="1"/>
  <c r="P333" i="52"/>
  <c r="P336" i="52" s="1"/>
  <c r="L336" i="49"/>
  <c r="O333" i="50"/>
  <c r="O336" i="50" s="1"/>
  <c r="L334" i="49"/>
  <c r="N306" i="49"/>
  <c r="L333" i="53"/>
  <c r="L336" i="52"/>
  <c r="L317" i="51"/>
  <c r="O306" i="51"/>
  <c r="O308" i="51" s="1"/>
  <c r="O319" i="51" s="1"/>
  <c r="M493" i="56" s="1"/>
  <c r="O306" i="53"/>
  <c r="O308" i="53" s="1"/>
  <c r="O319" i="53" s="1"/>
  <c r="M495" i="56" s="1"/>
  <c r="N315" i="50"/>
  <c r="N317" i="50" s="1"/>
  <c r="N334" i="50" s="1"/>
  <c r="L334" i="50"/>
  <c r="N306" i="51"/>
  <c r="N308" i="50"/>
  <c r="N319" i="50" s="1"/>
  <c r="N306" i="53"/>
  <c r="M315" i="50"/>
  <c r="S229" i="51"/>
  <c r="S243" i="51"/>
  <c r="S246" i="51" s="1"/>
  <c r="T229" i="50"/>
  <c r="T243" i="50"/>
  <c r="T246" i="50" s="1"/>
  <c r="U229" i="50"/>
  <c r="U243" i="50"/>
  <c r="U246" i="50" s="1"/>
  <c r="R229" i="49"/>
  <c r="R243" i="49"/>
  <c r="R246" i="50"/>
  <c r="P246" i="53"/>
  <c r="S229" i="52"/>
  <c r="S243" i="52"/>
  <c r="S246" i="52" s="1"/>
  <c r="S229" i="49"/>
  <c r="S243" i="49"/>
  <c r="S246" i="49" s="1"/>
  <c r="S229" i="50"/>
  <c r="S243" i="50"/>
  <c r="S246" i="50" s="1"/>
  <c r="P246" i="51"/>
  <c r="R229" i="52"/>
  <c r="R243" i="52"/>
  <c r="R229" i="53"/>
  <c r="R243" i="53"/>
  <c r="R246" i="53" s="1"/>
  <c r="U214" i="49"/>
  <c r="U216" i="49" s="1"/>
  <c r="U218" i="49" s="1"/>
  <c r="S214" i="53"/>
  <c r="S216" i="53" s="1"/>
  <c r="S218" i="53" s="1"/>
  <c r="U213" i="52"/>
  <c r="T214" i="52"/>
  <c r="T216" i="52" s="1"/>
  <c r="T218" i="52" s="1"/>
  <c r="T214" i="51"/>
  <c r="T216" i="51" s="1"/>
  <c r="T218" i="51" s="1"/>
  <c r="T214" i="49"/>
  <c r="T216" i="49" s="1"/>
  <c r="T218" i="49" s="1"/>
  <c r="W214" i="50"/>
  <c r="W216" i="50" s="1"/>
  <c r="W218" i="50" s="1"/>
  <c r="V214" i="50"/>
  <c r="V216" i="50" s="1"/>
  <c r="V218" i="50" s="1"/>
  <c r="X213" i="50"/>
  <c r="U213" i="51"/>
  <c r="V213" i="49"/>
  <c r="T213" i="53"/>
  <c r="CW41" i="50" l="1"/>
  <c r="CW32" i="50"/>
  <c r="CX30" i="50" s="1"/>
  <c r="L492" i="56"/>
  <c r="CH41" i="51"/>
  <c r="CF41" i="49"/>
  <c r="CI31" i="51"/>
  <c r="CI34" i="51" s="1"/>
  <c r="CE32" i="52"/>
  <c r="CG32" i="49"/>
  <c r="CG36" i="53"/>
  <c r="CH30" i="53"/>
  <c r="CH31" i="53" s="1"/>
  <c r="CH34" i="53" s="1"/>
  <c r="R306" i="52"/>
  <c r="R308" i="52" s="1"/>
  <c r="R319" i="52" s="1"/>
  <c r="P494" i="56" s="1"/>
  <c r="N315" i="49"/>
  <c r="N317" i="49" s="1"/>
  <c r="N334" i="49" s="1"/>
  <c r="Q306" i="52"/>
  <c r="M315" i="49"/>
  <c r="P306" i="51"/>
  <c r="P308" i="51" s="1"/>
  <c r="P319" i="51" s="1"/>
  <c r="N493" i="56" s="1"/>
  <c r="O333" i="49"/>
  <c r="O336" i="49" s="1"/>
  <c r="O333" i="51"/>
  <c r="O336" i="51" s="1"/>
  <c r="L336" i="53"/>
  <c r="Q306" i="50"/>
  <c r="Q308" i="50" s="1"/>
  <c r="Q319" i="50" s="1"/>
  <c r="O333" i="52"/>
  <c r="N308" i="51"/>
  <c r="N319" i="51" s="1"/>
  <c r="L493" i="56" s="1"/>
  <c r="M317" i="50"/>
  <c r="N333" i="50"/>
  <c r="P306" i="50"/>
  <c r="L336" i="51"/>
  <c r="N315" i="52"/>
  <c r="N317" i="52" s="1"/>
  <c r="N334" i="52" s="1"/>
  <c r="N315" i="53"/>
  <c r="N317" i="53" s="1"/>
  <c r="N334" i="53" s="1"/>
  <c r="M315" i="53"/>
  <c r="O333" i="53"/>
  <c r="O336" i="53" s="1"/>
  <c r="N308" i="49"/>
  <c r="N319" i="49" s="1"/>
  <c r="L491" i="56" s="1"/>
  <c r="M315" i="52"/>
  <c r="N308" i="53"/>
  <c r="N319" i="53" s="1"/>
  <c r="L495" i="56" s="1"/>
  <c r="L334" i="51"/>
  <c r="P306" i="49"/>
  <c r="P308" i="49" s="1"/>
  <c r="P319" i="49" s="1"/>
  <c r="N491" i="56" s="1"/>
  <c r="V229" i="50"/>
  <c r="V243" i="50"/>
  <c r="V246" i="50" s="1"/>
  <c r="S229" i="53"/>
  <c r="S243" i="53"/>
  <c r="S246" i="53" s="1"/>
  <c r="W229" i="50"/>
  <c r="W243" i="50"/>
  <c r="W246" i="50" s="1"/>
  <c r="T229" i="49"/>
  <c r="T243" i="49"/>
  <c r="T246" i="49" s="1"/>
  <c r="R246" i="49"/>
  <c r="U229" i="49"/>
  <c r="U243" i="49"/>
  <c r="U246" i="49" s="1"/>
  <c r="T229" i="51"/>
  <c r="T243" i="51"/>
  <c r="T229" i="52"/>
  <c r="T243" i="52"/>
  <c r="T246" i="52" s="1"/>
  <c r="R246" i="52"/>
  <c r="V213" i="52"/>
  <c r="U214" i="52"/>
  <c r="U216" i="52" s="1"/>
  <c r="U218" i="52" s="1"/>
  <c r="T214" i="53"/>
  <c r="T216" i="53" s="1"/>
  <c r="T218" i="53" s="1"/>
  <c r="V214" i="49"/>
  <c r="V216" i="49" s="1"/>
  <c r="V218" i="49" s="1"/>
  <c r="U214" i="51"/>
  <c r="U216" i="51" s="1"/>
  <c r="U218" i="51" s="1"/>
  <c r="X214" i="50"/>
  <c r="X216" i="50" s="1"/>
  <c r="X218" i="50" s="1"/>
  <c r="Y213" i="50"/>
  <c r="V213" i="51"/>
  <c r="W213" i="49"/>
  <c r="U213" i="53"/>
  <c r="CX31" i="50" l="1"/>
  <c r="CX34" i="50" s="1"/>
  <c r="O492" i="56"/>
  <c r="CI32" i="51"/>
  <c r="CG41" i="53"/>
  <c r="CI36" i="51"/>
  <c r="CJ30" i="51"/>
  <c r="CH30" i="49"/>
  <c r="CH31" i="49" s="1"/>
  <c r="CH34" i="49" s="1"/>
  <c r="CG36" i="49"/>
  <c r="CE36" i="52"/>
  <c r="CF30" i="52"/>
  <c r="CH32" i="53"/>
  <c r="S306" i="52"/>
  <c r="S308" i="52" s="1"/>
  <c r="S319" i="52" s="1"/>
  <c r="Q494" i="56" s="1"/>
  <c r="O315" i="53"/>
  <c r="O317" i="53" s="1"/>
  <c r="O334" i="53" s="1"/>
  <c r="N333" i="51"/>
  <c r="R306" i="50"/>
  <c r="R308" i="50" s="1"/>
  <c r="R319" i="50" s="1"/>
  <c r="R333" i="52"/>
  <c r="R336" i="52" s="1"/>
  <c r="M317" i="52"/>
  <c r="N336" i="50"/>
  <c r="Q333" i="50"/>
  <c r="Q336" i="50" s="1"/>
  <c r="Q306" i="49"/>
  <c r="N333" i="53"/>
  <c r="N333" i="49"/>
  <c r="P306" i="53"/>
  <c r="M315" i="51"/>
  <c r="P333" i="49"/>
  <c r="P336" i="49" s="1"/>
  <c r="M334" i="50"/>
  <c r="Q306" i="51"/>
  <c r="Q308" i="52"/>
  <c r="Q319" i="52" s="1"/>
  <c r="O494" i="56" s="1"/>
  <c r="N315" i="51"/>
  <c r="N317" i="51" s="1"/>
  <c r="N334" i="51" s="1"/>
  <c r="O315" i="52"/>
  <c r="O317" i="52" s="1"/>
  <c r="O334" i="52" s="1"/>
  <c r="P308" i="50"/>
  <c r="P319" i="50" s="1"/>
  <c r="O336" i="52"/>
  <c r="P333" i="51"/>
  <c r="P336" i="51" s="1"/>
  <c r="Q306" i="53"/>
  <c r="Q308" i="53" s="1"/>
  <c r="Q319" i="53" s="1"/>
  <c r="O495" i="56" s="1"/>
  <c r="P315" i="50"/>
  <c r="P317" i="50" s="1"/>
  <c r="P334" i="50" s="1"/>
  <c r="M317" i="49"/>
  <c r="M317" i="53"/>
  <c r="O315" i="50"/>
  <c r="T229" i="53"/>
  <c r="T243" i="53"/>
  <c r="T246" i="53" s="1"/>
  <c r="U229" i="52"/>
  <c r="U243" i="52"/>
  <c r="V229" i="49"/>
  <c r="V243" i="49"/>
  <c r="U229" i="51"/>
  <c r="U243" i="51"/>
  <c r="U246" i="51" s="1"/>
  <c r="T246" i="51"/>
  <c r="X229" i="50"/>
  <c r="X243" i="50"/>
  <c r="Z213" i="50"/>
  <c r="Y214" i="50"/>
  <c r="Y216" i="50" s="1"/>
  <c r="Y218" i="50" s="1"/>
  <c r="U214" i="53"/>
  <c r="U216" i="53" s="1"/>
  <c r="U218" i="53" s="1"/>
  <c r="X213" i="49"/>
  <c r="W214" i="49"/>
  <c r="W216" i="49" s="1"/>
  <c r="W218" i="49" s="1"/>
  <c r="W213" i="51"/>
  <c r="X213" i="51" s="1"/>
  <c r="V214" i="51"/>
  <c r="V216" i="51" s="1"/>
  <c r="V218" i="51" s="1"/>
  <c r="W213" i="52"/>
  <c r="V214" i="52"/>
  <c r="V216" i="52" s="1"/>
  <c r="V218" i="52" s="1"/>
  <c r="V213" i="53"/>
  <c r="CX32" i="50" l="1"/>
  <c r="P492" i="56"/>
  <c r="N492" i="56"/>
  <c r="CG41" i="49"/>
  <c r="CE41" i="52"/>
  <c r="CI41" i="51"/>
  <c r="CJ31" i="51"/>
  <c r="CF31" i="52"/>
  <c r="CH32" i="49"/>
  <c r="CH36" i="53"/>
  <c r="CI30" i="53"/>
  <c r="CI31" i="53" s="1"/>
  <c r="CI34" i="53" s="1"/>
  <c r="O317" i="50"/>
  <c r="Q333" i="52"/>
  <c r="N336" i="49"/>
  <c r="R306" i="51"/>
  <c r="R308" i="51" s="1"/>
  <c r="R319" i="51" s="1"/>
  <c r="P493" i="56" s="1"/>
  <c r="P315" i="53"/>
  <c r="P333" i="50"/>
  <c r="S306" i="50"/>
  <c r="S308" i="50" s="1"/>
  <c r="S319" i="50" s="1"/>
  <c r="T306" i="52"/>
  <c r="T308" i="52" s="1"/>
  <c r="T319" i="52" s="1"/>
  <c r="R494" i="56" s="1"/>
  <c r="Q308" i="51"/>
  <c r="Q319" i="51" s="1"/>
  <c r="O493" i="56" s="1"/>
  <c r="N336" i="53"/>
  <c r="R333" i="50"/>
  <c r="R336" i="50" s="1"/>
  <c r="S333" i="52"/>
  <c r="S336" i="52" s="1"/>
  <c r="R306" i="53"/>
  <c r="R308" i="53" s="1"/>
  <c r="R319" i="53" s="1"/>
  <c r="P495" i="56" s="1"/>
  <c r="M317" i="51"/>
  <c r="R306" i="49"/>
  <c r="R308" i="49" s="1"/>
  <c r="R319" i="49" s="1"/>
  <c r="P491" i="56" s="1"/>
  <c r="P315" i="52"/>
  <c r="P317" i="52" s="1"/>
  <c r="P334" i="52" s="1"/>
  <c r="M334" i="49"/>
  <c r="P308" i="53"/>
  <c r="P319" i="53" s="1"/>
  <c r="N495" i="56" s="1"/>
  <c r="Q308" i="49"/>
  <c r="Q319" i="49" s="1"/>
  <c r="O491" i="56" s="1"/>
  <c r="M334" i="52"/>
  <c r="N336" i="51"/>
  <c r="M334" i="53"/>
  <c r="Q333" i="53"/>
  <c r="Q336" i="53" s="1"/>
  <c r="Y229" i="50"/>
  <c r="Y243" i="50"/>
  <c r="Y246" i="50" s="1"/>
  <c r="X246" i="50"/>
  <c r="V246" i="49"/>
  <c r="U229" i="53"/>
  <c r="U243" i="53"/>
  <c r="U246" i="53" s="1"/>
  <c r="U246" i="52"/>
  <c r="V229" i="52"/>
  <c r="V243" i="52"/>
  <c r="V246" i="52" s="1"/>
  <c r="V229" i="51"/>
  <c r="V243" i="51"/>
  <c r="W229" i="49"/>
  <c r="W243" i="49"/>
  <c r="W246" i="49" s="1"/>
  <c r="W214" i="51"/>
  <c r="W216" i="51" s="1"/>
  <c r="W218" i="51" s="1"/>
  <c r="AA213" i="50"/>
  <c r="Z214" i="50"/>
  <c r="Z216" i="50" s="1"/>
  <c r="Z218" i="50" s="1"/>
  <c r="Y213" i="51"/>
  <c r="X214" i="51"/>
  <c r="X216" i="51" s="1"/>
  <c r="X218" i="51" s="1"/>
  <c r="W213" i="53"/>
  <c r="V214" i="53"/>
  <c r="V216" i="53" s="1"/>
  <c r="V218" i="53" s="1"/>
  <c r="X213" i="52"/>
  <c r="W214" i="52"/>
  <c r="W216" i="52" s="1"/>
  <c r="W218" i="52" s="1"/>
  <c r="Y213" i="49"/>
  <c r="X214" i="49"/>
  <c r="X216" i="49" s="1"/>
  <c r="X218" i="49" s="1"/>
  <c r="CX36" i="50" l="1"/>
  <c r="CY30" i="50"/>
  <c r="Q492" i="56"/>
  <c r="CJ32" i="51"/>
  <c r="CK30" i="51" s="1"/>
  <c r="CJ34" i="51"/>
  <c r="CJ36" i="51" s="1"/>
  <c r="CF32" i="52"/>
  <c r="CG30" i="52" s="1"/>
  <c r="CF34" i="52"/>
  <c r="CF36" i="52" s="1"/>
  <c r="CH41" i="53"/>
  <c r="CI30" i="49"/>
  <c r="CI31" i="49" s="1"/>
  <c r="CI34" i="49" s="1"/>
  <c r="CH36" i="49"/>
  <c r="CI32" i="53"/>
  <c r="Q315" i="50"/>
  <c r="Q317" i="50" s="1"/>
  <c r="Q334" i="50" s="1"/>
  <c r="U306" i="52"/>
  <c r="U308" i="52" s="1"/>
  <c r="U319" i="52" s="1"/>
  <c r="S494" i="56" s="1"/>
  <c r="P317" i="53"/>
  <c r="Q333" i="51"/>
  <c r="S306" i="49"/>
  <c r="S308" i="49" s="1"/>
  <c r="S319" i="49" s="1"/>
  <c r="Q491" i="56" s="1"/>
  <c r="R333" i="49"/>
  <c r="R336" i="49" s="1"/>
  <c r="T333" i="52"/>
  <c r="T336" i="52" s="1"/>
  <c r="P315" i="51"/>
  <c r="P317" i="51" s="1"/>
  <c r="P334" i="51" s="1"/>
  <c r="T306" i="50"/>
  <c r="T308" i="50" s="1"/>
  <c r="T319" i="50" s="1"/>
  <c r="Q315" i="52"/>
  <c r="Q317" i="52" s="1"/>
  <c r="M334" i="51"/>
  <c r="O315" i="51"/>
  <c r="S333" i="50"/>
  <c r="S336" i="50" s="1"/>
  <c r="Q336" i="52"/>
  <c r="O315" i="49"/>
  <c r="Q333" i="49"/>
  <c r="S306" i="53"/>
  <c r="S308" i="53" s="1"/>
  <c r="S319" i="53" s="1"/>
  <c r="Q495" i="56" s="1"/>
  <c r="S306" i="51"/>
  <c r="S308" i="51" s="1"/>
  <c r="S319" i="51" s="1"/>
  <c r="Q493" i="56" s="1"/>
  <c r="P333" i="53"/>
  <c r="R333" i="53"/>
  <c r="R336" i="53" s="1"/>
  <c r="P336" i="50"/>
  <c r="R333" i="51"/>
  <c r="R336" i="51" s="1"/>
  <c r="Q315" i="53"/>
  <c r="Q317" i="53" s="1"/>
  <c r="Q334" i="53" s="1"/>
  <c r="P315" i="49"/>
  <c r="P317" i="49" s="1"/>
  <c r="P334" i="49" s="1"/>
  <c r="O334" i="50"/>
  <c r="W229" i="52"/>
  <c r="W243" i="52"/>
  <c r="W246" i="52" s="1"/>
  <c r="V229" i="53"/>
  <c r="V243" i="53"/>
  <c r="V246" i="53" s="1"/>
  <c r="W229" i="51"/>
  <c r="W243" i="51"/>
  <c r="W246" i="51" s="1"/>
  <c r="X229" i="51"/>
  <c r="X243" i="51"/>
  <c r="X246" i="51" s="1"/>
  <c r="X229" i="49"/>
  <c r="X243" i="49"/>
  <c r="Z229" i="50"/>
  <c r="Z243" i="50"/>
  <c r="Z246" i="50" s="1"/>
  <c r="V246" i="51"/>
  <c r="Y213" i="52"/>
  <c r="Z213" i="52" s="1"/>
  <c r="X214" i="52"/>
  <c r="X216" i="52" s="1"/>
  <c r="X218" i="52" s="1"/>
  <c r="Z213" i="51"/>
  <c r="Y214" i="51"/>
  <c r="Y216" i="51" s="1"/>
  <c r="Y218" i="51" s="1"/>
  <c r="AB213" i="50"/>
  <c r="AA214" i="50"/>
  <c r="AA216" i="50" s="1"/>
  <c r="AA218" i="50" s="1"/>
  <c r="Z213" i="49"/>
  <c r="Y214" i="49"/>
  <c r="Y216" i="49" s="1"/>
  <c r="Y218" i="49" s="1"/>
  <c r="X213" i="53"/>
  <c r="W214" i="53"/>
  <c r="W216" i="53" s="1"/>
  <c r="W218" i="53" s="1"/>
  <c r="CY31" i="50" l="1"/>
  <c r="CY34" i="50" s="1"/>
  <c r="CY36" i="50" s="1"/>
  <c r="CX41" i="50"/>
  <c r="R492" i="56"/>
  <c r="CF41" i="52"/>
  <c r="CH41" i="49"/>
  <c r="CJ41" i="51"/>
  <c r="CK31" i="51"/>
  <c r="CG31" i="52"/>
  <c r="CI32" i="49"/>
  <c r="CJ30" i="53"/>
  <c r="CJ31" i="53" s="1"/>
  <c r="CJ34" i="53" s="1"/>
  <c r="CI36" i="53"/>
  <c r="Q315" i="49"/>
  <c r="Q317" i="49" s="1"/>
  <c r="Q334" i="49" s="1"/>
  <c r="T306" i="51"/>
  <c r="T308" i="51" s="1"/>
  <c r="T319" i="51" s="1"/>
  <c r="R493" i="56" s="1"/>
  <c r="O317" i="49"/>
  <c r="Q336" i="51"/>
  <c r="S333" i="51"/>
  <c r="S336" i="51" s="1"/>
  <c r="R315" i="52"/>
  <c r="R317" i="52" s="1"/>
  <c r="R334" i="52" s="1"/>
  <c r="T306" i="53"/>
  <c r="T308" i="53" s="1"/>
  <c r="T319" i="53" s="1"/>
  <c r="R495" i="56" s="1"/>
  <c r="Q334" i="52"/>
  <c r="R315" i="53"/>
  <c r="R317" i="53" s="1"/>
  <c r="R334" i="53" s="1"/>
  <c r="S333" i="53"/>
  <c r="S336" i="53" s="1"/>
  <c r="P334" i="53"/>
  <c r="V306" i="52"/>
  <c r="V308" i="52" s="1"/>
  <c r="V319" i="52" s="1"/>
  <c r="T494" i="56" s="1"/>
  <c r="U306" i="50"/>
  <c r="U308" i="50" s="1"/>
  <c r="U319" i="50" s="1"/>
  <c r="T306" i="49"/>
  <c r="T308" i="49" s="1"/>
  <c r="T319" i="49" s="1"/>
  <c r="R491" i="56" s="1"/>
  <c r="U333" i="52"/>
  <c r="U336" i="52" s="1"/>
  <c r="P336" i="53"/>
  <c r="O317" i="51"/>
  <c r="T333" i="50"/>
  <c r="T336" i="50" s="1"/>
  <c r="S333" i="49"/>
  <c r="S336" i="49" s="1"/>
  <c r="R315" i="50"/>
  <c r="R317" i="50" s="1"/>
  <c r="R334" i="50" s="1"/>
  <c r="Q336" i="49"/>
  <c r="Q315" i="51"/>
  <c r="Q317" i="51" s="1"/>
  <c r="Q334" i="51" s="1"/>
  <c r="Y229" i="51"/>
  <c r="Y243" i="51"/>
  <c r="Y246" i="51" s="1"/>
  <c r="W229" i="53"/>
  <c r="W243" i="53"/>
  <c r="W246" i="53" s="1"/>
  <c r="Y229" i="49"/>
  <c r="Y243" i="49"/>
  <c r="Y246" i="49" s="1"/>
  <c r="X229" i="52"/>
  <c r="X243" i="52"/>
  <c r="X246" i="52" s="1"/>
  <c r="AA229" i="50"/>
  <c r="AA243" i="50"/>
  <c r="AA246" i="50" s="1"/>
  <c r="X246" i="49"/>
  <c r="Y213" i="53"/>
  <c r="X214" i="53"/>
  <c r="X216" i="53" s="1"/>
  <c r="X218" i="53" s="1"/>
  <c r="AC213" i="50"/>
  <c r="AB214" i="50"/>
  <c r="AB216" i="50" s="1"/>
  <c r="AB218" i="50" s="1"/>
  <c r="AA213" i="51"/>
  <c r="Z214" i="51"/>
  <c r="Z216" i="51" s="1"/>
  <c r="Z218" i="51" s="1"/>
  <c r="AA213" i="52"/>
  <c r="Z214" i="52"/>
  <c r="Z216" i="52" s="1"/>
  <c r="Z218" i="52" s="1"/>
  <c r="AA213" i="49"/>
  <c r="Z214" i="49"/>
  <c r="Z216" i="49" s="1"/>
  <c r="Z218" i="49" s="1"/>
  <c r="Y214" i="52"/>
  <c r="Y216" i="52" s="1"/>
  <c r="Y218" i="52" s="1"/>
  <c r="CY32" i="50" l="1"/>
  <c r="CZ30" i="50" s="1"/>
  <c r="CZ31" i="50" s="1"/>
  <c r="CY41" i="50"/>
  <c r="S492" i="56"/>
  <c r="CG32" i="52"/>
  <c r="CH30" i="52" s="1"/>
  <c r="CG34" i="52"/>
  <c r="CG36" i="52" s="1"/>
  <c r="CK32" i="51"/>
  <c r="CL30" i="51" s="1"/>
  <c r="CK34" i="51"/>
  <c r="CK36" i="51" s="1"/>
  <c r="CI41" i="53"/>
  <c r="CI36" i="49"/>
  <c r="CJ30" i="49"/>
  <c r="CJ31" i="49" s="1"/>
  <c r="CJ34" i="49" s="1"/>
  <c r="CJ32" i="53"/>
  <c r="S315" i="50"/>
  <c r="S317" i="50" s="1"/>
  <c r="S334" i="50" s="1"/>
  <c r="U306" i="53"/>
  <c r="U308" i="53" s="1"/>
  <c r="U319" i="53" s="1"/>
  <c r="S495" i="56" s="1"/>
  <c r="V306" i="50"/>
  <c r="V308" i="50" s="1"/>
  <c r="V319" i="50" s="1"/>
  <c r="O334" i="51"/>
  <c r="U333" i="50"/>
  <c r="U336" i="50" s="1"/>
  <c r="T333" i="53"/>
  <c r="T336" i="53" s="1"/>
  <c r="W306" i="52"/>
  <c r="W308" i="52" s="1"/>
  <c r="W319" i="52" s="1"/>
  <c r="U494" i="56" s="1"/>
  <c r="V333" i="52"/>
  <c r="V336" i="52" s="1"/>
  <c r="O334" i="49"/>
  <c r="S315" i="52"/>
  <c r="S317" i="52" s="1"/>
  <c r="S334" i="52" s="1"/>
  <c r="U306" i="51"/>
  <c r="U308" i="51" s="1"/>
  <c r="U319" i="51" s="1"/>
  <c r="S493" i="56" s="1"/>
  <c r="S315" i="53"/>
  <c r="S317" i="53" s="1"/>
  <c r="S334" i="53" s="1"/>
  <c r="T333" i="51"/>
  <c r="T336" i="51" s="1"/>
  <c r="R315" i="51"/>
  <c r="R317" i="51" s="1"/>
  <c r="R334" i="51" s="1"/>
  <c r="R315" i="49"/>
  <c r="R317" i="49" s="1"/>
  <c r="R334" i="49" s="1"/>
  <c r="U306" i="49"/>
  <c r="U308" i="49" s="1"/>
  <c r="U319" i="49" s="1"/>
  <c r="S491" i="56" s="1"/>
  <c r="T333" i="49"/>
  <c r="T336" i="49" s="1"/>
  <c r="Y229" i="52"/>
  <c r="Y243" i="52"/>
  <c r="AB229" i="50"/>
  <c r="AB243" i="50"/>
  <c r="AB246" i="50" s="1"/>
  <c r="Z229" i="49"/>
  <c r="Z243" i="49"/>
  <c r="X229" i="53"/>
  <c r="X243" i="53"/>
  <c r="X246" i="53" s="1"/>
  <c r="Z229" i="52"/>
  <c r="Z243" i="52"/>
  <c r="Z246" i="52" s="1"/>
  <c r="Z229" i="51"/>
  <c r="Z243" i="51"/>
  <c r="Z246" i="51" s="1"/>
  <c r="AB213" i="49"/>
  <c r="AA214" i="49"/>
  <c r="AA216" i="49" s="1"/>
  <c r="AA218" i="49" s="1"/>
  <c r="AD213" i="50"/>
  <c r="AC214" i="50"/>
  <c r="AC216" i="50" s="1"/>
  <c r="AC218" i="50" s="1"/>
  <c r="AA214" i="52"/>
  <c r="AA216" i="52" s="1"/>
  <c r="AA218" i="52" s="1"/>
  <c r="AB213" i="51"/>
  <c r="AA214" i="51"/>
  <c r="AA216" i="51" s="1"/>
  <c r="AA218" i="51" s="1"/>
  <c r="Z213" i="53"/>
  <c r="Y214" i="53"/>
  <c r="Y216" i="53" s="1"/>
  <c r="Y218" i="53" s="1"/>
  <c r="AB213" i="52"/>
  <c r="CZ32" i="50" l="1"/>
  <c r="DA30" i="50" s="1"/>
  <c r="CZ34" i="50"/>
  <c r="CZ36" i="50" s="1"/>
  <c r="T492" i="56"/>
  <c r="CG41" i="52"/>
  <c r="CI41" i="49"/>
  <c r="CK41" i="51"/>
  <c r="CL31" i="51"/>
  <c r="CH31" i="52"/>
  <c r="CJ32" i="49"/>
  <c r="CK30" i="53"/>
  <c r="CK31" i="53" s="1"/>
  <c r="CK34" i="53" s="1"/>
  <c r="CJ36" i="53"/>
  <c r="C259" i="56"/>
  <c r="S315" i="51"/>
  <c r="S317" i="51" s="1"/>
  <c r="S334" i="51" s="1"/>
  <c r="X306" i="52"/>
  <c r="X308" i="52" s="1"/>
  <c r="X319" i="52" s="1"/>
  <c r="V494" i="56" s="1"/>
  <c r="T315" i="52"/>
  <c r="T317" i="52" s="1"/>
  <c r="T334" i="52" s="1"/>
  <c r="W333" i="52"/>
  <c r="W336" i="52" s="1"/>
  <c r="V306" i="49"/>
  <c r="V308" i="49" s="1"/>
  <c r="V319" i="49" s="1"/>
  <c r="T491" i="56" s="1"/>
  <c r="W306" i="50"/>
  <c r="W308" i="50" s="1"/>
  <c r="W319" i="50" s="1"/>
  <c r="U333" i="49"/>
  <c r="U336" i="49" s="1"/>
  <c r="V333" i="50"/>
  <c r="V336" i="50" s="1"/>
  <c r="T315" i="53"/>
  <c r="T317" i="53" s="1"/>
  <c r="T334" i="53" s="1"/>
  <c r="V306" i="53"/>
  <c r="V308" i="53" s="1"/>
  <c r="V319" i="53" s="1"/>
  <c r="T495" i="56" s="1"/>
  <c r="S315" i="49"/>
  <c r="S317" i="49" s="1"/>
  <c r="S334" i="49" s="1"/>
  <c r="U333" i="53"/>
  <c r="U336" i="53" s="1"/>
  <c r="T315" i="50"/>
  <c r="T317" i="50" s="1"/>
  <c r="T334" i="50" s="1"/>
  <c r="V306" i="51"/>
  <c r="V308" i="51" s="1"/>
  <c r="V319" i="51" s="1"/>
  <c r="T493" i="56" s="1"/>
  <c r="U333" i="51"/>
  <c r="U336" i="51" s="1"/>
  <c r="AA229" i="52"/>
  <c r="AA243" i="52"/>
  <c r="AA246" i="52" s="1"/>
  <c r="Y246" i="52"/>
  <c r="AC229" i="50"/>
  <c r="AC243" i="50"/>
  <c r="AC246" i="50" s="1"/>
  <c r="Y229" i="53"/>
  <c r="Y243" i="53"/>
  <c r="Y246" i="53" s="1"/>
  <c r="AA229" i="51"/>
  <c r="AA243" i="51"/>
  <c r="AA246" i="51" s="1"/>
  <c r="Z246" i="49"/>
  <c r="AA229" i="49"/>
  <c r="AA243" i="49"/>
  <c r="AA246" i="49" s="1"/>
  <c r="AC213" i="51"/>
  <c r="AB214" i="51"/>
  <c r="AB216" i="51" s="1"/>
  <c r="AB218" i="51" s="1"/>
  <c r="AC213" i="49"/>
  <c r="AB214" i="49"/>
  <c r="AB216" i="49" s="1"/>
  <c r="AB218" i="49" s="1"/>
  <c r="AA213" i="53"/>
  <c r="Z214" i="53"/>
  <c r="Z216" i="53" s="1"/>
  <c r="Z218" i="53" s="1"/>
  <c r="AE213" i="50"/>
  <c r="AD214" i="50"/>
  <c r="AD216" i="50" s="1"/>
  <c r="AD218" i="50" s="1"/>
  <c r="AC213" i="52"/>
  <c r="AB214" i="52"/>
  <c r="AB216" i="52" s="1"/>
  <c r="AB218" i="52" s="1"/>
  <c r="CZ41" i="50" l="1"/>
  <c r="DA31" i="50"/>
  <c r="DA34" i="50" s="1"/>
  <c r="DA36" i="50" s="1"/>
  <c r="U492" i="56"/>
  <c r="CL32" i="51"/>
  <c r="CM30" i="51" s="1"/>
  <c r="CL34" i="51"/>
  <c r="CL36" i="51" s="1"/>
  <c r="CH32" i="52"/>
  <c r="CI30" i="52" s="1"/>
  <c r="CH34" i="52"/>
  <c r="CH36" i="52" s="1"/>
  <c r="CJ41" i="53"/>
  <c r="CJ36" i="49"/>
  <c r="CK30" i="49"/>
  <c r="CK31" i="49" s="1"/>
  <c r="CK34" i="49" s="1"/>
  <c r="CK32" i="53"/>
  <c r="V333" i="53"/>
  <c r="V336" i="53" s="1"/>
  <c r="W306" i="53"/>
  <c r="W308" i="53" s="1"/>
  <c r="W319" i="53" s="1"/>
  <c r="U495" i="56" s="1"/>
  <c r="U315" i="53"/>
  <c r="U317" i="53" s="1"/>
  <c r="U334" i="53" s="1"/>
  <c r="U315" i="52"/>
  <c r="U317" i="52" s="1"/>
  <c r="U334" i="52" s="1"/>
  <c r="X306" i="50"/>
  <c r="X308" i="50" s="1"/>
  <c r="X319" i="50" s="1"/>
  <c r="Y306" i="52"/>
  <c r="Y308" i="52" s="1"/>
  <c r="Y319" i="52" s="1"/>
  <c r="W494" i="56" s="1"/>
  <c r="W306" i="51"/>
  <c r="W308" i="51" s="1"/>
  <c r="W319" i="51" s="1"/>
  <c r="U493" i="56" s="1"/>
  <c r="W333" i="50"/>
  <c r="W336" i="50" s="1"/>
  <c r="X333" i="52"/>
  <c r="X336" i="52" s="1"/>
  <c r="V333" i="51"/>
  <c r="V336" i="51" s="1"/>
  <c r="W306" i="49"/>
  <c r="W308" i="49" s="1"/>
  <c r="W319" i="49" s="1"/>
  <c r="U491" i="56" s="1"/>
  <c r="T315" i="51"/>
  <c r="T317" i="51" s="1"/>
  <c r="T334" i="51" s="1"/>
  <c r="T315" i="49"/>
  <c r="T317" i="49" s="1"/>
  <c r="T334" i="49" s="1"/>
  <c r="U315" i="50"/>
  <c r="U317" i="50" s="1"/>
  <c r="U334" i="50" s="1"/>
  <c r="V333" i="49"/>
  <c r="V336" i="49" s="1"/>
  <c r="AB229" i="51"/>
  <c r="AB243" i="51"/>
  <c r="AB246" i="51" s="1"/>
  <c r="AB229" i="52"/>
  <c r="AB243" i="52"/>
  <c r="AD229" i="50"/>
  <c r="AD243" i="50"/>
  <c r="AD246" i="50" s="1"/>
  <c r="Z229" i="53"/>
  <c r="Z243" i="53"/>
  <c r="Z246" i="53" s="1"/>
  <c r="AB229" i="49"/>
  <c r="AB243" i="49"/>
  <c r="AB246" i="49" s="1"/>
  <c r="AD213" i="49"/>
  <c r="AC214" i="49"/>
  <c r="AC216" i="49" s="1"/>
  <c r="AC218" i="49" s="1"/>
  <c r="AB213" i="53"/>
  <c r="AA214" i="53"/>
  <c r="AA216" i="53" s="1"/>
  <c r="AA218" i="53" s="1"/>
  <c r="AF213" i="50"/>
  <c r="AE214" i="50"/>
  <c r="AE216" i="50" s="1"/>
  <c r="AE218" i="50" s="1"/>
  <c r="AD213" i="51"/>
  <c r="AC214" i="51"/>
  <c r="AC216" i="51" s="1"/>
  <c r="AC218" i="51" s="1"/>
  <c r="AD213" i="52"/>
  <c r="AC214" i="52"/>
  <c r="AC216" i="52" s="1"/>
  <c r="AC218" i="52" s="1"/>
  <c r="DA32" i="50" l="1"/>
  <c r="DB30" i="50" s="1"/>
  <c r="DB31" i="50" s="1"/>
  <c r="DB34" i="50" s="1"/>
  <c r="DA41" i="50"/>
  <c r="V492" i="56"/>
  <c r="CH41" i="52"/>
  <c r="CJ41" i="49"/>
  <c r="CL41" i="51"/>
  <c r="CM31" i="51"/>
  <c r="CI31" i="52"/>
  <c r="CK32" i="49"/>
  <c r="CK36" i="53"/>
  <c r="CL30" i="53"/>
  <c r="CL31" i="53" s="1"/>
  <c r="CL34" i="53" s="1"/>
  <c r="U315" i="49"/>
  <c r="U317" i="49" s="1"/>
  <c r="U334" i="49" s="1"/>
  <c r="V315" i="53"/>
  <c r="V317" i="53" s="1"/>
  <c r="V334" i="53" s="1"/>
  <c r="Y306" i="50"/>
  <c r="Y308" i="50" s="1"/>
  <c r="Y319" i="50" s="1"/>
  <c r="X333" i="50"/>
  <c r="X336" i="50" s="1"/>
  <c r="U315" i="51"/>
  <c r="U317" i="51" s="1"/>
  <c r="U334" i="51" s="1"/>
  <c r="X306" i="53"/>
  <c r="X308" i="53" s="1"/>
  <c r="X319" i="53" s="1"/>
  <c r="V495" i="56" s="1"/>
  <c r="W333" i="53"/>
  <c r="W336" i="53" s="1"/>
  <c r="X306" i="49"/>
  <c r="X308" i="49" s="1"/>
  <c r="X319" i="49" s="1"/>
  <c r="V491" i="56" s="1"/>
  <c r="X306" i="51"/>
  <c r="X308" i="51" s="1"/>
  <c r="X319" i="51" s="1"/>
  <c r="V493" i="56" s="1"/>
  <c r="W333" i="49"/>
  <c r="W336" i="49" s="1"/>
  <c r="W333" i="51"/>
  <c r="W336" i="51" s="1"/>
  <c r="Z306" i="52"/>
  <c r="Z308" i="52" s="1"/>
  <c r="Z319" i="52" s="1"/>
  <c r="X494" i="56" s="1"/>
  <c r="V315" i="50"/>
  <c r="V317" i="50" s="1"/>
  <c r="V334" i="50" s="1"/>
  <c r="V315" i="52"/>
  <c r="V317" i="52" s="1"/>
  <c r="V334" i="52" s="1"/>
  <c r="Y333" i="52"/>
  <c r="Y336" i="52" s="1"/>
  <c r="AA229" i="53"/>
  <c r="AA243" i="53"/>
  <c r="AA246" i="53" s="1"/>
  <c r="AC229" i="51"/>
  <c r="AC243" i="51"/>
  <c r="AC246" i="51" s="1"/>
  <c r="AC229" i="52"/>
  <c r="AC243" i="52"/>
  <c r="AC246" i="52" s="1"/>
  <c r="AC229" i="49"/>
  <c r="AC243" i="49"/>
  <c r="AC246" i="49" s="1"/>
  <c r="AE229" i="50"/>
  <c r="AE243" i="50"/>
  <c r="AE246" i="50" s="1"/>
  <c r="AB246" i="52"/>
  <c r="AE213" i="52"/>
  <c r="AD214" i="52"/>
  <c r="AD216" i="52" s="1"/>
  <c r="AD218" i="52" s="1"/>
  <c r="AG213" i="50"/>
  <c r="AF214" i="50"/>
  <c r="AF216" i="50" s="1"/>
  <c r="AF218" i="50" s="1"/>
  <c r="AE213" i="49"/>
  <c r="AD214" i="49"/>
  <c r="AD216" i="49" s="1"/>
  <c r="AD218" i="49" s="1"/>
  <c r="AE213" i="51"/>
  <c r="AD214" i="51"/>
  <c r="AD216" i="51" s="1"/>
  <c r="AD218" i="51" s="1"/>
  <c r="AC213" i="53"/>
  <c r="AB214" i="53"/>
  <c r="AB216" i="53" s="1"/>
  <c r="AB218" i="53" s="1"/>
  <c r="DB32" i="50" l="1"/>
  <c r="W492" i="56"/>
  <c r="CM32" i="51"/>
  <c r="CN30" i="51" s="1"/>
  <c r="CM34" i="51"/>
  <c r="CM36" i="51" s="1"/>
  <c r="CI32" i="52"/>
  <c r="CJ30" i="52" s="1"/>
  <c r="CI34" i="52"/>
  <c r="CI36" i="52" s="1"/>
  <c r="CK41" i="53"/>
  <c r="CK36" i="49"/>
  <c r="CL30" i="49"/>
  <c r="CL31" i="49" s="1"/>
  <c r="CL34" i="49" s="1"/>
  <c r="CL32" i="53"/>
  <c r="Y306" i="49"/>
  <c r="Y308" i="49" s="1"/>
  <c r="Y319" i="49" s="1"/>
  <c r="W491" i="56" s="1"/>
  <c r="W315" i="50"/>
  <c r="W317" i="50" s="1"/>
  <c r="W334" i="50" s="1"/>
  <c r="X333" i="49"/>
  <c r="X336" i="49" s="1"/>
  <c r="Z306" i="50"/>
  <c r="Z308" i="50" s="1"/>
  <c r="Z319" i="50" s="1"/>
  <c r="Y333" i="50"/>
  <c r="Y336" i="50" s="1"/>
  <c r="Y306" i="51"/>
  <c r="Y308" i="51" s="1"/>
  <c r="Y319" i="51" s="1"/>
  <c r="W493" i="56" s="1"/>
  <c r="W315" i="53"/>
  <c r="W317" i="53" s="1"/>
  <c r="W334" i="53" s="1"/>
  <c r="AA306" i="52"/>
  <c r="AA308" i="52" s="1"/>
  <c r="AA319" i="52" s="1"/>
  <c r="Y494" i="56" s="1"/>
  <c r="Y306" i="53"/>
  <c r="Y308" i="53" s="1"/>
  <c r="Y319" i="53" s="1"/>
  <c r="W495" i="56" s="1"/>
  <c r="Z333" i="52"/>
  <c r="Z336" i="52" s="1"/>
  <c r="X333" i="51"/>
  <c r="X336" i="51" s="1"/>
  <c r="X333" i="53"/>
  <c r="X336" i="53" s="1"/>
  <c r="V315" i="49"/>
  <c r="V317" i="49" s="1"/>
  <c r="V334" i="49" s="1"/>
  <c r="W315" i="52"/>
  <c r="W317" i="52" s="1"/>
  <c r="W334" i="52" s="1"/>
  <c r="V315" i="51"/>
  <c r="V317" i="51" s="1"/>
  <c r="V334" i="51" s="1"/>
  <c r="AB229" i="53"/>
  <c r="AB243" i="53"/>
  <c r="AB246" i="53" s="1"/>
  <c r="AD229" i="52"/>
  <c r="AD243" i="52"/>
  <c r="AD246" i="52" s="1"/>
  <c r="AD229" i="51"/>
  <c r="AD243" i="51"/>
  <c r="AD246" i="51" s="1"/>
  <c r="AD229" i="49"/>
  <c r="AD243" i="49"/>
  <c r="AD246" i="49" s="1"/>
  <c r="AF229" i="50"/>
  <c r="AF243" i="50"/>
  <c r="AF246" i="50" s="1"/>
  <c r="AF213" i="52"/>
  <c r="AE214" i="52"/>
  <c r="AE216" i="52" s="1"/>
  <c r="AE218" i="52" s="1"/>
  <c r="AE214" i="49"/>
  <c r="AE216" i="49" s="1"/>
  <c r="AE218" i="49" s="1"/>
  <c r="AF213" i="49"/>
  <c r="AH213" i="50"/>
  <c r="AG214" i="50"/>
  <c r="AG216" i="50" s="1"/>
  <c r="AG218" i="50" s="1"/>
  <c r="AD213" i="53"/>
  <c r="AC214" i="53"/>
  <c r="AC216" i="53" s="1"/>
  <c r="AC218" i="53" s="1"/>
  <c r="AF213" i="51"/>
  <c r="AE214" i="51"/>
  <c r="AE216" i="51" s="1"/>
  <c r="AE218" i="51" s="1"/>
  <c r="DB36" i="50" l="1"/>
  <c r="DC30" i="50"/>
  <c r="X492" i="56"/>
  <c r="CI41" i="52"/>
  <c r="CK41" i="49"/>
  <c r="CM41" i="51"/>
  <c r="CN31" i="51"/>
  <c r="CJ31" i="52"/>
  <c r="CL32" i="49"/>
  <c r="CM30" i="53"/>
  <c r="CM31" i="53" s="1"/>
  <c r="CM34" i="53" s="1"/>
  <c r="CL36" i="53"/>
  <c r="X315" i="53"/>
  <c r="X317" i="53" s="1"/>
  <c r="X334" i="53" s="1"/>
  <c r="Z306" i="51"/>
  <c r="Z308" i="51" s="1"/>
  <c r="Z319" i="51" s="1"/>
  <c r="X493" i="56" s="1"/>
  <c r="X315" i="52"/>
  <c r="X317" i="52" s="1"/>
  <c r="X334" i="52" s="1"/>
  <c r="W315" i="49"/>
  <c r="W317" i="49" s="1"/>
  <c r="W334" i="49" s="1"/>
  <c r="Y333" i="51"/>
  <c r="Y336" i="51" s="1"/>
  <c r="X315" i="50"/>
  <c r="X317" i="50" s="1"/>
  <c r="X334" i="50" s="1"/>
  <c r="Z306" i="53"/>
  <c r="Z308" i="53" s="1"/>
  <c r="Z319" i="53" s="1"/>
  <c r="X495" i="56" s="1"/>
  <c r="Y333" i="53"/>
  <c r="Y336" i="53" s="1"/>
  <c r="AB306" i="52"/>
  <c r="AB308" i="52" s="1"/>
  <c r="AB319" i="52" s="1"/>
  <c r="Z494" i="56" s="1"/>
  <c r="Z306" i="49"/>
  <c r="Z308" i="49" s="1"/>
  <c r="Z319" i="49" s="1"/>
  <c r="X491" i="56" s="1"/>
  <c r="W315" i="51"/>
  <c r="W317" i="51" s="1"/>
  <c r="W334" i="51" s="1"/>
  <c r="AA306" i="50"/>
  <c r="AA308" i="50" s="1"/>
  <c r="AA319" i="50" s="1"/>
  <c r="AA333" i="52"/>
  <c r="AA336" i="52" s="1"/>
  <c r="Z333" i="50"/>
  <c r="Z336" i="50" s="1"/>
  <c r="Y333" i="49"/>
  <c r="Y336" i="49" s="1"/>
  <c r="AG229" i="50"/>
  <c r="AG243" i="50"/>
  <c r="AG246" i="50" s="1"/>
  <c r="AE229" i="51"/>
  <c r="AE243" i="51"/>
  <c r="AE246" i="51" s="1"/>
  <c r="AE229" i="49"/>
  <c r="AE243" i="49"/>
  <c r="AE246" i="49" s="1"/>
  <c r="AC229" i="53"/>
  <c r="AC243" i="53"/>
  <c r="AC246" i="53" s="1"/>
  <c r="AE229" i="52"/>
  <c r="AE243" i="52"/>
  <c r="AE246" i="52" s="1"/>
  <c r="AI213" i="50"/>
  <c r="AH214" i="50"/>
  <c r="AH216" i="50" s="1"/>
  <c r="AH218" i="50" s="1"/>
  <c r="AE213" i="53"/>
  <c r="AD214" i="53"/>
  <c r="AD216" i="53" s="1"/>
  <c r="AD218" i="53" s="1"/>
  <c r="AG213" i="52"/>
  <c r="AF214" i="52"/>
  <c r="AF216" i="52" s="1"/>
  <c r="AF218" i="52" s="1"/>
  <c r="AG213" i="51"/>
  <c r="AF214" i="51"/>
  <c r="AF216" i="51" s="1"/>
  <c r="AF218" i="51" s="1"/>
  <c r="AG213" i="49"/>
  <c r="AF214" i="49"/>
  <c r="AF216" i="49" s="1"/>
  <c r="AF218" i="49" s="1"/>
  <c r="DC31" i="50" l="1"/>
  <c r="DC34" i="50" s="1"/>
  <c r="DC36" i="50" s="1"/>
  <c r="DB41" i="50"/>
  <c r="Y492" i="56"/>
  <c r="CN32" i="51"/>
  <c r="CO30" i="51" s="1"/>
  <c r="CN34" i="51"/>
  <c r="CN36" i="51" s="1"/>
  <c r="CJ32" i="52"/>
  <c r="CK30" i="52" s="1"/>
  <c r="CJ34" i="52"/>
  <c r="CJ36" i="52" s="1"/>
  <c r="CL41" i="53"/>
  <c r="CL36" i="49"/>
  <c r="CM30" i="49"/>
  <c r="CM31" i="49" s="1"/>
  <c r="CM34" i="49" s="1"/>
  <c r="AJ213" i="50"/>
  <c r="AJ214" i="50" s="1"/>
  <c r="AJ216" i="50" s="1"/>
  <c r="AJ218" i="50" s="1"/>
  <c r="CM32" i="53"/>
  <c r="AC306" i="52"/>
  <c r="AC308" i="52" s="1"/>
  <c r="AC319" i="52" s="1"/>
  <c r="AA494" i="56" s="1"/>
  <c r="Y315" i="52"/>
  <c r="Y317" i="52" s="1"/>
  <c r="Y334" i="52" s="1"/>
  <c r="Y315" i="50"/>
  <c r="Y317" i="50" s="1"/>
  <c r="Y334" i="50" s="1"/>
  <c r="AB333" i="52"/>
  <c r="AB336" i="52" s="1"/>
  <c r="AB306" i="50"/>
  <c r="AB308" i="50" s="1"/>
  <c r="AB319" i="50" s="1"/>
  <c r="AA306" i="51"/>
  <c r="AA308" i="51" s="1"/>
  <c r="AA319" i="51" s="1"/>
  <c r="Y493" i="56" s="1"/>
  <c r="AA333" i="50"/>
  <c r="AA336" i="50" s="1"/>
  <c r="Z333" i="51"/>
  <c r="Z336" i="51" s="1"/>
  <c r="Y315" i="53"/>
  <c r="Y317" i="53" s="1"/>
  <c r="Y334" i="53" s="1"/>
  <c r="X315" i="51"/>
  <c r="X317" i="51" s="1"/>
  <c r="X334" i="51" s="1"/>
  <c r="AA306" i="53"/>
  <c r="AA308" i="53" s="1"/>
  <c r="AA319" i="53" s="1"/>
  <c r="Y495" i="56" s="1"/>
  <c r="AA306" i="49"/>
  <c r="AA308" i="49" s="1"/>
  <c r="AA319" i="49" s="1"/>
  <c r="Y491" i="56" s="1"/>
  <c r="X315" i="49"/>
  <c r="X317" i="49" s="1"/>
  <c r="X334" i="49" s="1"/>
  <c r="Z333" i="49"/>
  <c r="Z336" i="49" s="1"/>
  <c r="Z333" i="53"/>
  <c r="Z336" i="53" s="1"/>
  <c r="AH229" i="50"/>
  <c r="AH243" i="50"/>
  <c r="AH246" i="50" s="1"/>
  <c r="AD229" i="53"/>
  <c r="AD243" i="53"/>
  <c r="AD246" i="53" s="1"/>
  <c r="AF229" i="49"/>
  <c r="AF243" i="49"/>
  <c r="AF246" i="49" s="1"/>
  <c r="AF229" i="52"/>
  <c r="AF243" i="52"/>
  <c r="AF246" i="52" s="1"/>
  <c r="AF229" i="51"/>
  <c r="AF243" i="51"/>
  <c r="AF246" i="51" s="1"/>
  <c r="AH213" i="49"/>
  <c r="AG214" i="49"/>
  <c r="AG216" i="49" s="1"/>
  <c r="AG218" i="49" s="1"/>
  <c r="AH213" i="51"/>
  <c r="AG214" i="51"/>
  <c r="AG216" i="51" s="1"/>
  <c r="AG218" i="51" s="1"/>
  <c r="AI214" i="50"/>
  <c r="AI216" i="50" s="1"/>
  <c r="AI218" i="50" s="1"/>
  <c r="AF213" i="53"/>
  <c r="AE214" i="53"/>
  <c r="AE216" i="53" s="1"/>
  <c r="AE218" i="53" s="1"/>
  <c r="AH213" i="52"/>
  <c r="AG214" i="52"/>
  <c r="AG216" i="52" s="1"/>
  <c r="AG218" i="52" s="1"/>
  <c r="DC32" i="50" l="1"/>
  <c r="DD30" i="50" s="1"/>
  <c r="DC41" i="50"/>
  <c r="Z492" i="56"/>
  <c r="CJ41" i="52"/>
  <c r="CL41" i="49"/>
  <c r="CN41" i="51"/>
  <c r="AK213" i="50"/>
  <c r="AL213" i="50" s="1"/>
  <c r="CO31" i="51"/>
  <c r="CO34" i="51" s="1"/>
  <c r="CK31" i="52"/>
  <c r="CM32" i="49"/>
  <c r="CN30" i="53"/>
  <c r="CN31" i="53" s="1"/>
  <c r="CN34" i="53" s="1"/>
  <c r="CM36" i="53"/>
  <c r="Y315" i="51"/>
  <c r="Y317" i="51" s="1"/>
  <c r="Y334" i="51" s="1"/>
  <c r="AB306" i="49"/>
  <c r="AB308" i="49" s="1"/>
  <c r="AB319" i="49" s="1"/>
  <c r="Z491" i="56" s="1"/>
  <c r="Y315" i="49"/>
  <c r="Y317" i="49" s="1"/>
  <c r="Y334" i="49" s="1"/>
  <c r="Z315" i="53"/>
  <c r="Z317" i="53" s="1"/>
  <c r="Z334" i="53" s="1"/>
  <c r="Z315" i="50"/>
  <c r="Z317" i="50" s="1"/>
  <c r="Z334" i="50" s="1"/>
  <c r="AA333" i="49"/>
  <c r="AA336" i="49" s="1"/>
  <c r="Z315" i="52"/>
  <c r="Z317" i="52" s="1"/>
  <c r="Z334" i="52" s="1"/>
  <c r="AB306" i="51"/>
  <c r="AB308" i="51" s="1"/>
  <c r="AB319" i="51" s="1"/>
  <c r="Z493" i="56" s="1"/>
  <c r="AA333" i="51"/>
  <c r="AA336" i="51" s="1"/>
  <c r="AB306" i="53"/>
  <c r="AB308" i="53" s="1"/>
  <c r="AB319" i="53" s="1"/>
  <c r="Z495" i="56" s="1"/>
  <c r="AD306" i="52"/>
  <c r="AD308" i="52" s="1"/>
  <c r="AD319" i="52" s="1"/>
  <c r="AB494" i="56" s="1"/>
  <c r="AC306" i="50"/>
  <c r="AC308" i="50" s="1"/>
  <c r="AC319" i="50" s="1"/>
  <c r="AA333" i="53"/>
  <c r="AA336" i="53" s="1"/>
  <c r="AB333" i="50"/>
  <c r="AB336" i="50" s="1"/>
  <c r="AC333" i="52"/>
  <c r="AC336" i="52" s="1"/>
  <c r="AG229" i="49"/>
  <c r="AG243" i="49"/>
  <c r="AG246" i="49" s="1"/>
  <c r="AG229" i="52"/>
  <c r="AG243" i="52"/>
  <c r="AG246" i="52" s="1"/>
  <c r="AJ229" i="50"/>
  <c r="AJ243" i="50"/>
  <c r="AJ246" i="50" s="1"/>
  <c r="AI229" i="50"/>
  <c r="AI243" i="50"/>
  <c r="AI246" i="50" s="1"/>
  <c r="AG229" i="51"/>
  <c r="AG243" i="51"/>
  <c r="AG246" i="51" s="1"/>
  <c r="AE229" i="53"/>
  <c r="AE243" i="53"/>
  <c r="AE246" i="53" s="1"/>
  <c r="AH214" i="49"/>
  <c r="AH216" i="49" s="1"/>
  <c r="AH218" i="49" s="1"/>
  <c r="AI213" i="49"/>
  <c r="AH214" i="52"/>
  <c r="AH216" i="52" s="1"/>
  <c r="AH218" i="52" s="1"/>
  <c r="AI213" i="52"/>
  <c r="AG213" i="53"/>
  <c r="AF214" i="53"/>
  <c r="AF216" i="53" s="1"/>
  <c r="AF218" i="53" s="1"/>
  <c r="AH214" i="51"/>
  <c r="AH216" i="51" s="1"/>
  <c r="AH218" i="51" s="1"/>
  <c r="AI213" i="51"/>
  <c r="DD31" i="50" l="1"/>
  <c r="DD34" i="50" s="1"/>
  <c r="DD36" i="50" s="1"/>
  <c r="AK214" i="50"/>
  <c r="AK216" i="50" s="1"/>
  <c r="AK218" i="50" s="1"/>
  <c r="AK229" i="50" s="1"/>
  <c r="AA492" i="56"/>
  <c r="CK32" i="52"/>
  <c r="CL30" i="52" s="1"/>
  <c r="CK34" i="52"/>
  <c r="CK36" i="52" s="1"/>
  <c r="CO32" i="51"/>
  <c r="CP30" i="51" s="1"/>
  <c r="CM41" i="53"/>
  <c r="CO36" i="51"/>
  <c r="CM36" i="49"/>
  <c r="CN30" i="49"/>
  <c r="CN31" i="49" s="1"/>
  <c r="CN34" i="49" s="1"/>
  <c r="CN32" i="53"/>
  <c r="AC306" i="53"/>
  <c r="AC308" i="53" s="1"/>
  <c r="AC319" i="53" s="1"/>
  <c r="AA495" i="56" s="1"/>
  <c r="AD306" i="50"/>
  <c r="AD308" i="50" s="1"/>
  <c r="AD319" i="50" s="1"/>
  <c r="Z315" i="49"/>
  <c r="Z317" i="49" s="1"/>
  <c r="Z334" i="49" s="1"/>
  <c r="AC306" i="51"/>
  <c r="AC308" i="51" s="1"/>
  <c r="AC319" i="51" s="1"/>
  <c r="AA493" i="56" s="1"/>
  <c r="AC333" i="50"/>
  <c r="AC336" i="50" s="1"/>
  <c r="AB333" i="51"/>
  <c r="AB336" i="51" s="1"/>
  <c r="AA315" i="50"/>
  <c r="AA317" i="50" s="1"/>
  <c r="AA334" i="50" s="1"/>
  <c r="AC306" i="49"/>
  <c r="AC308" i="49" s="1"/>
  <c r="AC319" i="49" s="1"/>
  <c r="AA491" i="56" s="1"/>
  <c r="AA315" i="52"/>
  <c r="AA317" i="52" s="1"/>
  <c r="AA334" i="52" s="1"/>
  <c r="AD333" i="52"/>
  <c r="AD336" i="52" s="1"/>
  <c r="AB333" i="49"/>
  <c r="AB336" i="49" s="1"/>
  <c r="Z315" i="51"/>
  <c r="Z317" i="51" s="1"/>
  <c r="Z334" i="51" s="1"/>
  <c r="AE306" i="52"/>
  <c r="AE308" i="52" s="1"/>
  <c r="AE319" i="52" s="1"/>
  <c r="AC494" i="56" s="1"/>
  <c r="AA315" i="53"/>
  <c r="AA317" i="53" s="1"/>
  <c r="AA334" i="53" s="1"/>
  <c r="AB333" i="53"/>
  <c r="AB336" i="53" s="1"/>
  <c r="AH229" i="52"/>
  <c r="AH243" i="52"/>
  <c r="AH246" i="52" s="1"/>
  <c r="AH229" i="49"/>
  <c r="AH243" i="49"/>
  <c r="AH246" i="49" s="1"/>
  <c r="AH229" i="51"/>
  <c r="AH243" i="51"/>
  <c r="AH246" i="51" s="1"/>
  <c r="AF229" i="53"/>
  <c r="AF243" i="53"/>
  <c r="AF246" i="53" s="1"/>
  <c r="AH213" i="53"/>
  <c r="AG214" i="53"/>
  <c r="AG216" i="53" s="1"/>
  <c r="AG218" i="53" s="1"/>
  <c r="AI214" i="49"/>
  <c r="AI216" i="49" s="1"/>
  <c r="AI218" i="49" s="1"/>
  <c r="AJ213" i="49"/>
  <c r="AI214" i="51"/>
  <c r="AI216" i="51" s="1"/>
  <c r="AI218" i="51" s="1"/>
  <c r="AJ213" i="51"/>
  <c r="AJ213" i="52"/>
  <c r="AI214" i="52"/>
  <c r="AI216" i="52" s="1"/>
  <c r="AI218" i="52" s="1"/>
  <c r="AL214" i="50"/>
  <c r="AL216" i="50" s="1"/>
  <c r="AL218" i="50" s="1"/>
  <c r="AM213" i="50"/>
  <c r="AK243" i="50" l="1"/>
  <c r="AK246" i="50" s="1"/>
  <c r="DD32" i="50"/>
  <c r="DE30" i="50" s="1"/>
  <c r="DE31" i="50" s="1"/>
  <c r="DE34" i="50" s="1"/>
  <c r="DD41" i="50"/>
  <c r="AB492" i="56"/>
  <c r="CK41" i="52"/>
  <c r="CM41" i="49"/>
  <c r="CO41" i="51"/>
  <c r="CP31" i="51"/>
  <c r="CL31" i="52"/>
  <c r="CL34" i="52" s="1"/>
  <c r="CN32" i="49"/>
  <c r="AN213" i="50"/>
  <c r="AN214" i="50" s="1"/>
  <c r="AN216" i="50" s="1"/>
  <c r="AN218" i="50" s="1"/>
  <c r="CO30" i="53"/>
  <c r="CO31" i="53" s="1"/>
  <c r="CO34" i="53" s="1"/>
  <c r="CN36" i="53"/>
  <c r="AB315" i="53"/>
  <c r="AB317" i="53" s="1"/>
  <c r="AB334" i="53" s="1"/>
  <c r="AE306" i="50"/>
  <c r="AE308" i="50" s="1"/>
  <c r="AE319" i="50" s="1"/>
  <c r="AA315" i="51"/>
  <c r="AA317" i="51" s="1"/>
  <c r="AA334" i="51" s="1"/>
  <c r="AF306" i="52"/>
  <c r="AF308" i="52" s="1"/>
  <c r="AF319" i="52" s="1"/>
  <c r="AD494" i="56" s="1"/>
  <c r="AE333" i="52"/>
  <c r="AE336" i="52" s="1"/>
  <c r="AD333" i="50"/>
  <c r="AD336" i="50" s="1"/>
  <c r="AB315" i="52"/>
  <c r="AB317" i="52" s="1"/>
  <c r="AB334" i="52" s="1"/>
  <c r="AD306" i="49"/>
  <c r="AD308" i="49" s="1"/>
  <c r="AD319" i="49" s="1"/>
  <c r="AB491" i="56" s="1"/>
  <c r="AD306" i="51"/>
  <c r="AD308" i="51" s="1"/>
  <c r="AD319" i="51" s="1"/>
  <c r="AB493" i="56" s="1"/>
  <c r="AC333" i="49"/>
  <c r="AC336" i="49" s="1"/>
  <c r="AC333" i="51"/>
  <c r="AC336" i="51" s="1"/>
  <c r="AA315" i="49"/>
  <c r="AA317" i="49" s="1"/>
  <c r="AA334" i="49" s="1"/>
  <c r="AD306" i="53"/>
  <c r="AD308" i="53" s="1"/>
  <c r="AD319" i="53" s="1"/>
  <c r="AB495" i="56" s="1"/>
  <c r="AB315" i="50"/>
  <c r="AB317" i="50" s="1"/>
  <c r="AB334" i="50" s="1"/>
  <c r="AC333" i="53"/>
  <c r="AC336" i="53" s="1"/>
  <c r="AG229" i="53"/>
  <c r="AG243" i="53"/>
  <c r="AG246" i="53" s="1"/>
  <c r="AI229" i="52"/>
  <c r="AI243" i="52"/>
  <c r="AI246" i="52" s="1"/>
  <c r="AI229" i="51"/>
  <c r="AI243" i="51"/>
  <c r="AI246" i="51" s="1"/>
  <c r="AL229" i="50"/>
  <c r="AL243" i="50"/>
  <c r="AL246" i="50" s="1"/>
  <c r="AI229" i="49"/>
  <c r="AI243" i="49"/>
  <c r="AI246" i="49" s="1"/>
  <c r="AJ214" i="52"/>
  <c r="AJ216" i="52" s="1"/>
  <c r="AJ218" i="52" s="1"/>
  <c r="AK213" i="52"/>
  <c r="AH214" i="53"/>
  <c r="AH216" i="53" s="1"/>
  <c r="AH218" i="53" s="1"/>
  <c r="AI213" i="53"/>
  <c r="AJ214" i="49"/>
  <c r="AJ216" i="49" s="1"/>
  <c r="AJ218" i="49" s="1"/>
  <c r="AK213" i="49"/>
  <c r="AM214" i="50"/>
  <c r="AM216" i="50" s="1"/>
  <c r="AM218" i="50" s="1"/>
  <c r="AJ214" i="51"/>
  <c r="AJ216" i="51" s="1"/>
  <c r="AJ218" i="51" s="1"/>
  <c r="AK213" i="51"/>
  <c r="DE32" i="50" l="1"/>
  <c r="AC492" i="56"/>
  <c r="AO213" i="50"/>
  <c r="AP213" i="50" s="1"/>
  <c r="CP32" i="51"/>
  <c r="CQ30" i="51" s="1"/>
  <c r="CP34" i="51"/>
  <c r="CP36" i="51" s="1"/>
  <c r="CN41" i="53"/>
  <c r="CL32" i="52"/>
  <c r="CL36" i="52" s="1"/>
  <c r="CN36" i="49"/>
  <c r="CO30" i="49"/>
  <c r="CO31" i="49" s="1"/>
  <c r="CO34" i="49" s="1"/>
  <c r="CO32" i="53"/>
  <c r="AE306" i="53"/>
  <c r="AE308" i="53" s="1"/>
  <c r="AE319" i="53" s="1"/>
  <c r="AC495" i="56" s="1"/>
  <c r="AG306" i="52"/>
  <c r="AG308" i="52" s="1"/>
  <c r="AG319" i="52" s="1"/>
  <c r="AE494" i="56" s="1"/>
  <c r="AE306" i="49"/>
  <c r="AE308" i="49" s="1"/>
  <c r="AE319" i="49" s="1"/>
  <c r="AC491" i="56" s="1"/>
  <c r="AD333" i="53"/>
  <c r="AD336" i="53" s="1"/>
  <c r="AD333" i="49"/>
  <c r="AD336" i="49" s="1"/>
  <c r="AF333" i="52"/>
  <c r="AF336" i="52" s="1"/>
  <c r="AE306" i="51"/>
  <c r="AE308" i="51" s="1"/>
  <c r="AE319" i="51" s="1"/>
  <c r="AC493" i="56" s="1"/>
  <c r="AB315" i="51"/>
  <c r="AB317" i="51" s="1"/>
  <c r="AB334" i="51" s="1"/>
  <c r="AB315" i="49"/>
  <c r="AB317" i="49" s="1"/>
  <c r="AB334" i="49" s="1"/>
  <c r="AC315" i="52"/>
  <c r="AC317" i="52" s="1"/>
  <c r="AC334" i="52" s="1"/>
  <c r="AD333" i="51"/>
  <c r="AD336" i="51" s="1"/>
  <c r="AF306" i="50"/>
  <c r="AF308" i="50" s="1"/>
  <c r="AF319" i="50" s="1"/>
  <c r="AE333" i="50"/>
  <c r="AE336" i="50" s="1"/>
  <c r="AC315" i="50"/>
  <c r="AC317" i="50" s="1"/>
  <c r="AC334" i="50" s="1"/>
  <c r="AC315" i="53"/>
  <c r="AC317" i="53" s="1"/>
  <c r="AC334" i="53" s="1"/>
  <c r="AJ229" i="52"/>
  <c r="AJ243" i="52"/>
  <c r="AJ246" i="52" s="1"/>
  <c r="AN229" i="50"/>
  <c r="AN243" i="50"/>
  <c r="AN246" i="50" s="1"/>
  <c r="AH229" i="53"/>
  <c r="AH243" i="53"/>
  <c r="AH246" i="53" s="1"/>
  <c r="AJ229" i="51"/>
  <c r="AJ243" i="51"/>
  <c r="AJ246" i="51" s="1"/>
  <c r="AM229" i="50"/>
  <c r="AM243" i="50"/>
  <c r="AM246" i="50" s="1"/>
  <c r="AJ229" i="49"/>
  <c r="AJ243" i="49"/>
  <c r="AJ246" i="49" s="1"/>
  <c r="AI214" i="53"/>
  <c r="AI216" i="53" s="1"/>
  <c r="AI218" i="53" s="1"/>
  <c r="AJ213" i="53"/>
  <c r="AK214" i="52"/>
  <c r="AK216" i="52" s="1"/>
  <c r="AK218" i="52" s="1"/>
  <c r="AL213" i="52"/>
  <c r="AK214" i="49"/>
  <c r="AK216" i="49" s="1"/>
  <c r="AK218" i="49" s="1"/>
  <c r="AL213" i="49"/>
  <c r="AK214" i="51"/>
  <c r="AK216" i="51" s="1"/>
  <c r="AK218" i="51" s="1"/>
  <c r="AL213" i="51"/>
  <c r="DE36" i="50" l="1"/>
  <c r="DF30" i="50"/>
  <c r="AD492" i="56"/>
  <c r="AO214" i="50"/>
  <c r="AO216" i="50" s="1"/>
  <c r="AO218" i="50" s="1"/>
  <c r="AO229" i="50" s="1"/>
  <c r="CN41" i="49"/>
  <c r="CL41" i="52"/>
  <c r="CP41" i="51"/>
  <c r="CM30" i="52"/>
  <c r="CM31" i="52" s="1"/>
  <c r="CQ31" i="51"/>
  <c r="CQ34" i="51" s="1"/>
  <c r="AQ213" i="50"/>
  <c r="AQ214" i="50" s="1"/>
  <c r="AQ216" i="50" s="1"/>
  <c r="AQ218" i="50" s="1"/>
  <c r="AP214" i="50"/>
  <c r="AP216" i="50" s="1"/>
  <c r="AP218" i="50" s="1"/>
  <c r="AP229" i="50" s="1"/>
  <c r="CO32" i="49"/>
  <c r="AM213" i="49"/>
  <c r="CO36" i="53"/>
  <c r="CP30" i="53"/>
  <c r="CP31" i="53" s="1"/>
  <c r="CP34" i="53" s="1"/>
  <c r="AC315" i="51"/>
  <c r="AC317" i="51" s="1"/>
  <c r="AC334" i="51" s="1"/>
  <c r="AF333" i="50"/>
  <c r="AF336" i="50" s="1"/>
  <c r="AD315" i="50"/>
  <c r="AD317" i="50" s="1"/>
  <c r="AD334" i="50" s="1"/>
  <c r="AF306" i="49"/>
  <c r="AF308" i="49" s="1"/>
  <c r="AF319" i="49" s="1"/>
  <c r="AD491" i="56" s="1"/>
  <c r="AF306" i="51"/>
  <c r="AF308" i="51" s="1"/>
  <c r="AF319" i="51" s="1"/>
  <c r="AD493" i="56" s="1"/>
  <c r="AE333" i="51"/>
  <c r="AE336" i="51" s="1"/>
  <c r="AE333" i="49"/>
  <c r="AE336" i="49" s="1"/>
  <c r="AG306" i="50"/>
  <c r="AG308" i="50" s="1"/>
  <c r="AG319" i="50" s="1"/>
  <c r="AH306" i="52"/>
  <c r="AH308" i="52" s="1"/>
  <c r="AH319" i="52" s="1"/>
  <c r="AF494" i="56" s="1"/>
  <c r="AD315" i="53"/>
  <c r="AD317" i="53" s="1"/>
  <c r="AD334" i="53" s="1"/>
  <c r="AD315" i="52"/>
  <c r="AD317" i="52" s="1"/>
  <c r="AD334" i="52" s="1"/>
  <c r="AG333" i="52"/>
  <c r="AG336" i="52" s="1"/>
  <c r="AF306" i="53"/>
  <c r="AF308" i="53" s="1"/>
  <c r="AF319" i="53" s="1"/>
  <c r="AD495" i="56" s="1"/>
  <c r="AC315" i="49"/>
  <c r="AC317" i="49" s="1"/>
  <c r="AC334" i="49" s="1"/>
  <c r="AE333" i="53"/>
  <c r="AE336" i="53" s="1"/>
  <c r="AK229" i="52"/>
  <c r="AK243" i="52"/>
  <c r="AK246" i="52" s="1"/>
  <c r="AI229" i="53"/>
  <c r="AI243" i="53"/>
  <c r="AI246" i="53" s="1"/>
  <c r="AK229" i="51"/>
  <c r="AK243" i="51"/>
  <c r="AK246" i="51" s="1"/>
  <c r="AK229" i="49"/>
  <c r="AK243" i="49"/>
  <c r="AK246" i="49" s="1"/>
  <c r="AL214" i="51"/>
  <c r="AL216" i="51" s="1"/>
  <c r="AL218" i="51" s="1"/>
  <c r="AM213" i="51"/>
  <c r="AL214" i="49"/>
  <c r="AL216" i="49" s="1"/>
  <c r="AL218" i="49" s="1"/>
  <c r="AL214" i="52"/>
  <c r="AL216" i="52" s="1"/>
  <c r="AL218" i="52" s="1"/>
  <c r="AM213" i="52"/>
  <c r="AJ214" i="53"/>
  <c r="AJ216" i="53" s="1"/>
  <c r="AJ218" i="53" s="1"/>
  <c r="AK213" i="53"/>
  <c r="AO243" i="50" l="1"/>
  <c r="AO246" i="50" s="1"/>
  <c r="DF31" i="50"/>
  <c r="DF34" i="50" s="1"/>
  <c r="DF36" i="50" s="1"/>
  <c r="DE41" i="50"/>
  <c r="AE492" i="56"/>
  <c r="CM32" i="52"/>
  <c r="CN30" i="52" s="1"/>
  <c r="CM34" i="52"/>
  <c r="CM36" i="52" s="1"/>
  <c r="CQ32" i="51"/>
  <c r="CR30" i="51" s="1"/>
  <c r="CO41" i="53"/>
  <c r="AP243" i="50"/>
  <c r="AP246" i="50" s="1"/>
  <c r="AM214" i="49"/>
  <c r="AM216" i="49" s="1"/>
  <c r="AM218" i="49" s="1"/>
  <c r="AM229" i="49" s="1"/>
  <c r="AN213" i="49"/>
  <c r="AR213" i="50"/>
  <c r="CQ36" i="51"/>
  <c r="CP30" i="49"/>
  <c r="CP31" i="49" s="1"/>
  <c r="CP34" i="49" s="1"/>
  <c r="CO36" i="49"/>
  <c r="CP32" i="53"/>
  <c r="AG306" i="49"/>
  <c r="AG308" i="49" s="1"/>
  <c r="AG319" i="49" s="1"/>
  <c r="AE491" i="56" s="1"/>
  <c r="AG333" i="50"/>
  <c r="AG336" i="50" s="1"/>
  <c r="AF333" i="49"/>
  <c r="AF336" i="49" s="1"/>
  <c r="AD315" i="49"/>
  <c r="AD317" i="49" s="1"/>
  <c r="AD334" i="49" s="1"/>
  <c r="AE315" i="52"/>
  <c r="AE317" i="52" s="1"/>
  <c r="AE334" i="52" s="1"/>
  <c r="AE315" i="50"/>
  <c r="AE317" i="50" s="1"/>
  <c r="AE334" i="50" s="1"/>
  <c r="AE315" i="53"/>
  <c r="AE317" i="53" s="1"/>
  <c r="AE334" i="53" s="1"/>
  <c r="AH306" i="50"/>
  <c r="AH308" i="50" s="1"/>
  <c r="AH319" i="50" s="1"/>
  <c r="AG306" i="53"/>
  <c r="AG308" i="53" s="1"/>
  <c r="AG319" i="53" s="1"/>
  <c r="AE495" i="56" s="1"/>
  <c r="AF333" i="53"/>
  <c r="AF336" i="53" s="1"/>
  <c r="AG306" i="51"/>
  <c r="AG308" i="51" s="1"/>
  <c r="AG319" i="51" s="1"/>
  <c r="AE493" i="56" s="1"/>
  <c r="AD315" i="51"/>
  <c r="AD317" i="51" s="1"/>
  <c r="AD334" i="51" s="1"/>
  <c r="AI306" i="52"/>
  <c r="AI308" i="52" s="1"/>
  <c r="AI319" i="52" s="1"/>
  <c r="AG494" i="56" s="1"/>
  <c r="AH333" i="52"/>
  <c r="AH336" i="52" s="1"/>
  <c r="AF333" i="51"/>
  <c r="AF336" i="51" s="1"/>
  <c r="AL229" i="49"/>
  <c r="AL243" i="49"/>
  <c r="AL246" i="49" s="1"/>
  <c r="AJ229" i="53"/>
  <c r="AJ243" i="53"/>
  <c r="AJ246" i="53" s="1"/>
  <c r="AL229" i="51"/>
  <c r="AL243" i="51"/>
  <c r="AL246" i="51" s="1"/>
  <c r="AL229" i="52"/>
  <c r="AL243" i="52"/>
  <c r="AL246" i="52" s="1"/>
  <c r="AQ229" i="50"/>
  <c r="AQ243" i="50"/>
  <c r="AQ246" i="50" s="1"/>
  <c r="AK214" i="53"/>
  <c r="AK216" i="53" s="1"/>
  <c r="AK218" i="53" s="1"/>
  <c r="AL213" i="53"/>
  <c r="AM214" i="51"/>
  <c r="AM216" i="51" s="1"/>
  <c r="AM218" i="51" s="1"/>
  <c r="AN213" i="51"/>
  <c r="AM214" i="52"/>
  <c r="AM216" i="52" s="1"/>
  <c r="AM218" i="52" s="1"/>
  <c r="AN213" i="52"/>
  <c r="DF32" i="50" l="1"/>
  <c r="DG30" i="50" s="1"/>
  <c r="DF41" i="50"/>
  <c r="AF492" i="56"/>
  <c r="AO213" i="49"/>
  <c r="AP213" i="49" s="1"/>
  <c r="AN214" i="49"/>
  <c r="AN216" i="49" s="1"/>
  <c r="AN218" i="49" s="1"/>
  <c r="AN243" i="49" s="1"/>
  <c r="AN246" i="49" s="1"/>
  <c r="AM243" i="49"/>
  <c r="AM246" i="49" s="1"/>
  <c r="CM41" i="52"/>
  <c r="CO41" i="49"/>
  <c r="CQ41" i="51"/>
  <c r="AS213" i="50"/>
  <c r="AR214" i="50"/>
  <c r="AR216" i="50" s="1"/>
  <c r="AR218" i="50" s="1"/>
  <c r="AR229" i="50" s="1"/>
  <c r="CR31" i="51"/>
  <c r="CR34" i="51" s="1"/>
  <c r="CN31" i="52"/>
  <c r="CP32" i="49"/>
  <c r="CP36" i="53"/>
  <c r="CQ30" i="53"/>
  <c r="CQ31" i="53" s="1"/>
  <c r="CQ34" i="53" s="1"/>
  <c r="AE315" i="49"/>
  <c r="AE317" i="49" s="1"/>
  <c r="AE334" i="49" s="1"/>
  <c r="AJ306" i="52"/>
  <c r="AJ308" i="52" s="1"/>
  <c r="AJ319" i="52" s="1"/>
  <c r="AH494" i="56" s="1"/>
  <c r="AI333" i="52"/>
  <c r="AI336" i="52" s="1"/>
  <c r="AE315" i="51"/>
  <c r="AE317" i="51" s="1"/>
  <c r="AE334" i="51" s="1"/>
  <c r="AH306" i="53"/>
  <c r="AH308" i="53" s="1"/>
  <c r="AH319" i="53" s="1"/>
  <c r="AF495" i="56" s="1"/>
  <c r="AG333" i="53"/>
  <c r="AG336" i="53" s="1"/>
  <c r="AH306" i="51"/>
  <c r="AH308" i="51" s="1"/>
  <c r="AH319" i="51" s="1"/>
  <c r="AF493" i="56" s="1"/>
  <c r="AF315" i="50"/>
  <c r="AF317" i="50" s="1"/>
  <c r="AF334" i="50" s="1"/>
  <c r="AI306" i="50"/>
  <c r="AI308" i="50" s="1"/>
  <c r="AI319" i="50" s="1"/>
  <c r="AG333" i="51"/>
  <c r="AG336" i="51" s="1"/>
  <c r="AH333" i="50"/>
  <c r="AH336" i="50" s="1"/>
  <c r="AF315" i="53"/>
  <c r="AF317" i="53" s="1"/>
  <c r="AF334" i="53" s="1"/>
  <c r="AH306" i="49"/>
  <c r="AH308" i="49" s="1"/>
  <c r="AH319" i="49" s="1"/>
  <c r="AF491" i="56" s="1"/>
  <c r="AF315" i="52"/>
  <c r="AF317" i="52" s="1"/>
  <c r="AF334" i="52" s="1"/>
  <c r="AG333" i="49"/>
  <c r="AG336" i="49" s="1"/>
  <c r="AK229" i="53"/>
  <c r="AK243" i="53"/>
  <c r="AK246" i="53" s="1"/>
  <c r="AM229" i="52"/>
  <c r="AM243" i="52"/>
  <c r="AM246" i="52" s="1"/>
  <c r="AM229" i="51"/>
  <c r="AM243" i="51"/>
  <c r="AM246" i="51" s="1"/>
  <c r="AN214" i="52"/>
  <c r="AN216" i="52" s="1"/>
  <c r="AN218" i="52" s="1"/>
  <c r="AO213" i="52"/>
  <c r="AL214" i="53"/>
  <c r="AL216" i="53" s="1"/>
  <c r="AL218" i="53" s="1"/>
  <c r="AM213" i="53"/>
  <c r="AN214" i="51"/>
  <c r="AN216" i="51" s="1"/>
  <c r="AN218" i="51" s="1"/>
  <c r="AO213" i="51"/>
  <c r="AN229" i="49" l="1"/>
  <c r="AO214" i="49"/>
  <c r="AO216" i="49" s="1"/>
  <c r="AO218" i="49" s="1"/>
  <c r="AO229" i="49" s="1"/>
  <c r="DG31" i="50"/>
  <c r="DG34" i="50" s="1"/>
  <c r="DG36" i="50" s="1"/>
  <c r="AG492" i="56"/>
  <c r="CN32" i="52"/>
  <c r="CO30" i="52" s="1"/>
  <c r="CN34" i="52"/>
  <c r="CN36" i="52" s="1"/>
  <c r="CR32" i="51"/>
  <c r="CS30" i="51" s="1"/>
  <c r="CP41" i="53"/>
  <c r="AT213" i="50"/>
  <c r="AS214" i="50"/>
  <c r="AS216" i="50" s="1"/>
  <c r="AS218" i="50" s="1"/>
  <c r="AR243" i="50"/>
  <c r="AR246" i="50" s="1"/>
  <c r="AQ213" i="49"/>
  <c r="AR213" i="49" s="1"/>
  <c r="AP214" i="49"/>
  <c r="AP216" i="49" s="1"/>
  <c r="AP218" i="49" s="1"/>
  <c r="AP229" i="49" s="1"/>
  <c r="CR36" i="51"/>
  <c r="CP36" i="49"/>
  <c r="CQ30" i="49"/>
  <c r="CQ31" i="49" s="1"/>
  <c r="CQ34" i="49" s="1"/>
  <c r="CQ32" i="53"/>
  <c r="AF315" i="51"/>
  <c r="AF317" i="51" s="1"/>
  <c r="AF334" i="51" s="1"/>
  <c r="AJ306" i="50"/>
  <c r="AJ308" i="50" s="1"/>
  <c r="AJ319" i="50" s="1"/>
  <c r="AI306" i="49"/>
  <c r="AI308" i="49" s="1"/>
  <c r="AI319" i="49" s="1"/>
  <c r="AG491" i="56" s="1"/>
  <c r="AH333" i="49"/>
  <c r="AH336" i="49" s="1"/>
  <c r="AI333" i="50"/>
  <c r="AI336" i="50" s="1"/>
  <c r="AG315" i="50"/>
  <c r="AG317" i="50" s="1"/>
  <c r="AG334" i="50" s="1"/>
  <c r="AK306" i="52"/>
  <c r="AK308" i="52" s="1"/>
  <c r="AK319" i="52" s="1"/>
  <c r="AI494" i="56" s="1"/>
  <c r="AG315" i="53"/>
  <c r="AG317" i="53" s="1"/>
  <c r="AG334" i="53" s="1"/>
  <c r="AI306" i="53"/>
  <c r="AI308" i="53" s="1"/>
  <c r="AI319" i="53" s="1"/>
  <c r="AG495" i="56" s="1"/>
  <c r="AH333" i="53"/>
  <c r="AH336" i="53" s="1"/>
  <c r="AJ333" i="52"/>
  <c r="AJ336" i="52" s="1"/>
  <c r="AG315" i="52"/>
  <c r="AG317" i="52" s="1"/>
  <c r="AG334" i="52" s="1"/>
  <c r="AF315" i="49"/>
  <c r="AF317" i="49" s="1"/>
  <c r="AF334" i="49" s="1"/>
  <c r="AI306" i="51"/>
  <c r="AI308" i="51" s="1"/>
  <c r="AI319" i="51" s="1"/>
  <c r="AG493" i="56" s="1"/>
  <c r="AH333" i="51"/>
  <c r="AH336" i="51" s="1"/>
  <c r="AN229" i="51"/>
  <c r="AN243" i="51"/>
  <c r="AN246" i="51" s="1"/>
  <c r="AO243" i="49"/>
  <c r="AO246" i="49" s="1"/>
  <c r="AL229" i="53"/>
  <c r="AL243" i="53"/>
  <c r="AL246" i="53" s="1"/>
  <c r="AN229" i="52"/>
  <c r="AN243" i="52"/>
  <c r="AN246" i="52" s="1"/>
  <c r="AM214" i="53"/>
  <c r="AM216" i="53" s="1"/>
  <c r="AM218" i="53" s="1"/>
  <c r="AN213" i="53"/>
  <c r="AO214" i="51"/>
  <c r="AO216" i="51" s="1"/>
  <c r="AO218" i="51" s="1"/>
  <c r="AP213" i="51"/>
  <c r="AO214" i="52"/>
  <c r="AO216" i="52" s="1"/>
  <c r="AO218" i="52" s="1"/>
  <c r="AP213" i="52"/>
  <c r="DG41" i="50" l="1"/>
  <c r="DG32" i="50"/>
  <c r="DH30" i="50" s="1"/>
  <c r="AH492" i="56"/>
  <c r="AP243" i="49"/>
  <c r="AP246" i="49" s="1"/>
  <c r="AQ214" i="49"/>
  <c r="AQ216" i="49" s="1"/>
  <c r="AQ218" i="49" s="1"/>
  <c r="AQ229" i="49" s="1"/>
  <c r="AR214" i="49"/>
  <c r="AR216" i="49" s="1"/>
  <c r="AR218" i="49" s="1"/>
  <c r="AR229" i="49" s="1"/>
  <c r="AS213" i="49"/>
  <c r="AT213" i="49" s="1"/>
  <c r="CN41" i="52"/>
  <c r="CP41" i="49"/>
  <c r="CR41" i="51"/>
  <c r="AS229" i="50"/>
  <c r="AS243" i="50"/>
  <c r="AS246" i="50" s="1"/>
  <c r="AT214" i="50"/>
  <c r="AT216" i="50" s="1"/>
  <c r="AT218" i="50" s="1"/>
  <c r="AU213" i="50"/>
  <c r="CS31" i="51"/>
  <c r="CO31" i="52"/>
  <c r="CQ32" i="49"/>
  <c r="CR30" i="53"/>
  <c r="CR31" i="53" s="1"/>
  <c r="CR34" i="53" s="1"/>
  <c r="CQ36" i="53"/>
  <c r="AL306" i="52"/>
  <c r="AL308" i="52" s="1"/>
  <c r="AL319" i="52" s="1"/>
  <c r="AJ494" i="56" s="1"/>
  <c r="AI333" i="51"/>
  <c r="AI336" i="51" s="1"/>
  <c r="AK333" i="52"/>
  <c r="AK336" i="52" s="1"/>
  <c r="AI333" i="49"/>
  <c r="AI336" i="49" s="1"/>
  <c r="AG315" i="49"/>
  <c r="AG317" i="49" s="1"/>
  <c r="AG334" i="49" s="1"/>
  <c r="AK306" i="50"/>
  <c r="AK308" i="50" s="1"/>
  <c r="AK319" i="50" s="1"/>
  <c r="AH315" i="50"/>
  <c r="AH317" i="50" s="1"/>
  <c r="AH334" i="50" s="1"/>
  <c r="AJ333" i="50"/>
  <c r="AJ336" i="50" s="1"/>
  <c r="AJ306" i="53"/>
  <c r="AJ308" i="53" s="1"/>
  <c r="AJ319" i="53" s="1"/>
  <c r="AH495" i="56" s="1"/>
  <c r="AI333" i="53"/>
  <c r="AI336" i="53" s="1"/>
  <c r="AG315" i="51"/>
  <c r="AG317" i="51" s="1"/>
  <c r="AG334" i="51" s="1"/>
  <c r="AH315" i="52"/>
  <c r="AH317" i="52" s="1"/>
  <c r="AH334" i="52" s="1"/>
  <c r="AH315" i="53"/>
  <c r="AH317" i="53" s="1"/>
  <c r="AH334" i="53" s="1"/>
  <c r="AJ306" i="51"/>
  <c r="AJ308" i="51" s="1"/>
  <c r="AJ319" i="51" s="1"/>
  <c r="AH493" i="56" s="1"/>
  <c r="AJ306" i="49"/>
  <c r="AJ308" i="49" s="1"/>
  <c r="AJ319" i="49" s="1"/>
  <c r="AH491" i="56" s="1"/>
  <c r="AO229" i="51"/>
  <c r="AO243" i="51"/>
  <c r="AO246" i="51" s="1"/>
  <c r="AM229" i="53"/>
  <c r="AM243" i="53"/>
  <c r="AM246" i="53" s="1"/>
  <c r="AO229" i="52"/>
  <c r="AO243" i="52"/>
  <c r="AO246" i="52" s="1"/>
  <c r="AP214" i="51"/>
  <c r="AP216" i="51" s="1"/>
  <c r="AP218" i="51" s="1"/>
  <c r="AQ213" i="51"/>
  <c r="AN214" i="53"/>
  <c r="AN216" i="53" s="1"/>
  <c r="AN218" i="53" s="1"/>
  <c r="AO213" i="53"/>
  <c r="AP214" i="52"/>
  <c r="AP216" i="52" s="1"/>
  <c r="AP218" i="52" s="1"/>
  <c r="AQ213" i="52"/>
  <c r="AQ243" i="49" l="1"/>
  <c r="AQ246" i="49" s="1"/>
  <c r="AR243" i="49"/>
  <c r="AR246" i="49" s="1"/>
  <c r="DH31" i="50"/>
  <c r="DH34" i="50" s="1"/>
  <c r="DH36" i="50" s="1"/>
  <c r="AS214" i="49"/>
  <c r="AS216" i="49" s="1"/>
  <c r="AS218" i="49" s="1"/>
  <c r="AS229" i="49" s="1"/>
  <c r="AI492" i="56"/>
  <c r="CS32" i="51"/>
  <c r="CT30" i="51" s="1"/>
  <c r="CS34" i="51"/>
  <c r="CS36" i="51" s="1"/>
  <c r="CO32" i="52"/>
  <c r="CP30" i="52" s="1"/>
  <c r="CO34" i="52"/>
  <c r="CO36" i="52" s="1"/>
  <c r="CQ41" i="53"/>
  <c r="AV213" i="50"/>
  <c r="AU214" i="50"/>
  <c r="AU216" i="50" s="1"/>
  <c r="AU218" i="50" s="1"/>
  <c r="AT229" i="50"/>
  <c r="AT243" i="50"/>
  <c r="AT246" i="50" s="1"/>
  <c r="CR30" i="49"/>
  <c r="CR31" i="49" s="1"/>
  <c r="CR34" i="49" s="1"/>
  <c r="CQ36" i="49"/>
  <c r="CR32" i="53"/>
  <c r="AH315" i="51"/>
  <c r="AH317" i="51" s="1"/>
  <c r="AH334" i="51" s="1"/>
  <c r="AK306" i="51"/>
  <c r="AK308" i="51" s="1"/>
  <c r="AK319" i="51" s="1"/>
  <c r="AI493" i="56" s="1"/>
  <c r="AI315" i="50"/>
  <c r="AI317" i="50" s="1"/>
  <c r="AI334" i="50" s="1"/>
  <c r="AI315" i="53"/>
  <c r="AI317" i="53" s="1"/>
  <c r="AI334" i="53" s="1"/>
  <c r="AI315" i="52"/>
  <c r="AI317" i="52" s="1"/>
  <c r="AI334" i="52" s="1"/>
  <c r="AL306" i="50"/>
  <c r="AL308" i="50" s="1"/>
  <c r="AL319" i="50" s="1"/>
  <c r="AK306" i="49"/>
  <c r="AK308" i="49" s="1"/>
  <c r="AK319" i="49" s="1"/>
  <c r="AI491" i="56" s="1"/>
  <c r="AK306" i="53"/>
  <c r="AK308" i="53" s="1"/>
  <c r="AK319" i="53" s="1"/>
  <c r="AI495" i="56" s="1"/>
  <c r="AJ333" i="49"/>
  <c r="AJ336" i="49" s="1"/>
  <c r="AJ333" i="53"/>
  <c r="AJ336" i="53" s="1"/>
  <c r="AK333" i="50"/>
  <c r="AK336" i="50" s="1"/>
  <c r="AM306" i="52"/>
  <c r="AM308" i="52" s="1"/>
  <c r="AM319" i="52" s="1"/>
  <c r="AK494" i="56" s="1"/>
  <c r="AH315" i="49"/>
  <c r="AH317" i="49" s="1"/>
  <c r="AH334" i="49" s="1"/>
  <c r="AJ333" i="51"/>
  <c r="AJ336" i="51" s="1"/>
  <c r="AL333" i="52"/>
  <c r="AL336" i="52" s="1"/>
  <c r="AP229" i="52"/>
  <c r="AP243" i="52"/>
  <c r="AP246" i="52" s="1"/>
  <c r="AN229" i="53"/>
  <c r="AN243" i="53"/>
  <c r="AN246" i="53" s="1"/>
  <c r="AP229" i="51"/>
  <c r="AP243" i="51"/>
  <c r="AP246" i="51" s="1"/>
  <c r="AQ214" i="51"/>
  <c r="AQ216" i="51" s="1"/>
  <c r="AQ218" i="51" s="1"/>
  <c r="AR213" i="51"/>
  <c r="AO214" i="53"/>
  <c r="AO216" i="53" s="1"/>
  <c r="AO218" i="53" s="1"/>
  <c r="AP213" i="53"/>
  <c r="AQ214" i="52"/>
  <c r="AQ216" i="52" s="1"/>
  <c r="AQ218" i="52" s="1"/>
  <c r="AR213" i="52"/>
  <c r="AT214" i="49"/>
  <c r="AT216" i="49" s="1"/>
  <c r="AT218" i="49" s="1"/>
  <c r="AU213" i="49"/>
  <c r="AS243" i="49" l="1"/>
  <c r="AS246" i="49" s="1"/>
  <c r="DH32" i="50"/>
  <c r="DI30" i="50" s="1"/>
  <c r="DH41" i="50"/>
  <c r="AJ492" i="56"/>
  <c r="CO41" i="52"/>
  <c r="CQ41" i="49"/>
  <c r="CS41" i="51"/>
  <c r="AU229" i="50"/>
  <c r="AU243" i="50"/>
  <c r="AU246" i="50" s="1"/>
  <c r="AV214" i="50"/>
  <c r="AV216" i="50" s="1"/>
  <c r="AV218" i="50" s="1"/>
  <c r="AW213" i="50"/>
  <c r="CT31" i="51"/>
  <c r="CP31" i="52"/>
  <c r="CR32" i="49"/>
  <c r="CS30" i="53"/>
  <c r="CS31" i="53" s="1"/>
  <c r="CS34" i="53" s="1"/>
  <c r="CR36" i="53"/>
  <c r="AL306" i="49"/>
  <c r="AL308" i="49" s="1"/>
  <c r="AL319" i="49" s="1"/>
  <c r="AJ491" i="56" s="1"/>
  <c r="AJ315" i="50"/>
  <c r="AJ317" i="50" s="1"/>
  <c r="AJ334" i="50" s="1"/>
  <c r="AK333" i="49"/>
  <c r="AK336" i="49" s="1"/>
  <c r="AI315" i="49"/>
  <c r="AI317" i="49" s="1"/>
  <c r="AI334" i="49" s="1"/>
  <c r="AL306" i="51"/>
  <c r="AL308" i="51" s="1"/>
  <c r="AL319" i="51" s="1"/>
  <c r="AJ493" i="56" s="1"/>
  <c r="AM306" i="50"/>
  <c r="AM308" i="50" s="1"/>
  <c r="AM319" i="50" s="1"/>
  <c r="AL333" i="50"/>
  <c r="AL336" i="50" s="1"/>
  <c r="AK333" i="51"/>
  <c r="AK336" i="51" s="1"/>
  <c r="AN306" i="52"/>
  <c r="AN308" i="52" s="1"/>
  <c r="AN319" i="52" s="1"/>
  <c r="AL494" i="56" s="1"/>
  <c r="AJ315" i="52"/>
  <c r="AJ317" i="52" s="1"/>
  <c r="AJ334" i="52" s="1"/>
  <c r="AM333" i="52"/>
  <c r="AM336" i="52" s="1"/>
  <c r="AL306" i="53"/>
  <c r="AL308" i="53" s="1"/>
  <c r="AL319" i="53" s="1"/>
  <c r="AJ495" i="56" s="1"/>
  <c r="AJ315" i="53"/>
  <c r="AJ317" i="53" s="1"/>
  <c r="AJ334" i="53" s="1"/>
  <c r="AI315" i="51"/>
  <c r="AI317" i="51" s="1"/>
  <c r="AI334" i="51" s="1"/>
  <c r="AK333" i="53"/>
  <c r="AK336" i="53" s="1"/>
  <c r="AO229" i="53"/>
  <c r="AO243" i="53"/>
  <c r="AO246" i="53" s="1"/>
  <c r="AT229" i="49"/>
  <c r="AT243" i="49"/>
  <c r="AT246" i="49" s="1"/>
  <c r="AQ229" i="51"/>
  <c r="AQ243" i="51"/>
  <c r="AQ246" i="51" s="1"/>
  <c r="AQ229" i="52"/>
  <c r="AQ243" i="52"/>
  <c r="AQ246" i="52" s="1"/>
  <c r="AR214" i="51"/>
  <c r="AR216" i="51" s="1"/>
  <c r="AR218" i="51" s="1"/>
  <c r="AS213" i="51"/>
  <c r="AU214" i="49"/>
  <c r="AU216" i="49" s="1"/>
  <c r="AU218" i="49" s="1"/>
  <c r="AV213" i="49"/>
  <c r="AP214" i="53"/>
  <c r="AP216" i="53" s="1"/>
  <c r="AP218" i="53" s="1"/>
  <c r="AQ213" i="53"/>
  <c r="AR214" i="52"/>
  <c r="AR216" i="52" s="1"/>
  <c r="AR218" i="52" s="1"/>
  <c r="AS213" i="52"/>
  <c r="DI31" i="50" l="1"/>
  <c r="DI34" i="50" s="1"/>
  <c r="AK492" i="56"/>
  <c r="CP32" i="52"/>
  <c r="CQ30" i="52" s="1"/>
  <c r="CP34" i="52"/>
  <c r="CP36" i="52" s="1"/>
  <c r="CT32" i="51"/>
  <c r="CU30" i="51" s="1"/>
  <c r="CT34" i="51"/>
  <c r="CT36" i="51" s="1"/>
  <c r="CR41" i="53"/>
  <c r="AX213" i="50"/>
  <c r="AW214" i="50"/>
  <c r="AW216" i="50" s="1"/>
  <c r="AW218" i="50" s="1"/>
  <c r="AV229" i="50"/>
  <c r="AV243" i="50"/>
  <c r="AV246" i="50" s="1"/>
  <c r="CR36" i="49"/>
  <c r="CS30" i="49"/>
  <c r="CS31" i="49" s="1"/>
  <c r="CS34" i="49" s="1"/>
  <c r="CS32" i="53"/>
  <c r="AK315" i="53"/>
  <c r="AK317" i="53" s="1"/>
  <c r="AK334" i="53" s="1"/>
  <c r="AO306" i="52"/>
  <c r="AO308" i="52" s="1"/>
  <c r="AO319" i="52" s="1"/>
  <c r="AM494" i="56" s="1"/>
  <c r="AN306" i="50"/>
  <c r="AN308" i="50" s="1"/>
  <c r="AN319" i="50" s="1"/>
  <c r="AM306" i="53"/>
  <c r="AM308" i="53" s="1"/>
  <c r="AM319" i="53" s="1"/>
  <c r="AK495" i="56" s="1"/>
  <c r="AL333" i="53"/>
  <c r="AL336" i="53" s="1"/>
  <c r="AN333" i="52"/>
  <c r="AN336" i="52" s="1"/>
  <c r="AM333" i="50"/>
  <c r="AM336" i="50" s="1"/>
  <c r="AK315" i="50"/>
  <c r="AK317" i="50" s="1"/>
  <c r="AK334" i="50" s="1"/>
  <c r="AM306" i="51"/>
  <c r="AM308" i="51" s="1"/>
  <c r="AM319" i="51" s="1"/>
  <c r="AK493" i="56" s="1"/>
  <c r="AL333" i="51"/>
  <c r="AL336" i="51" s="1"/>
  <c r="AM306" i="49"/>
  <c r="AM308" i="49" s="1"/>
  <c r="AM319" i="49" s="1"/>
  <c r="AK491" i="56" s="1"/>
  <c r="AJ315" i="51"/>
  <c r="AJ317" i="51" s="1"/>
  <c r="AJ334" i="51" s="1"/>
  <c r="AK315" i="52"/>
  <c r="AK317" i="52" s="1"/>
  <c r="AK334" i="52" s="1"/>
  <c r="AJ315" i="49"/>
  <c r="AJ317" i="49" s="1"/>
  <c r="AJ334" i="49" s="1"/>
  <c r="AL333" i="49"/>
  <c r="AL336" i="49" s="1"/>
  <c r="AP229" i="53"/>
  <c r="AP243" i="53"/>
  <c r="AP246" i="53" s="1"/>
  <c r="AR229" i="52"/>
  <c r="AR243" i="52"/>
  <c r="AR246" i="52" s="1"/>
  <c r="AU229" i="49"/>
  <c r="AU243" i="49"/>
  <c r="AU246" i="49" s="1"/>
  <c r="AR229" i="51"/>
  <c r="AR243" i="51"/>
  <c r="AR246" i="51" s="1"/>
  <c r="AQ214" i="53"/>
  <c r="AQ216" i="53" s="1"/>
  <c r="AQ218" i="53" s="1"/>
  <c r="AR213" i="53"/>
  <c r="AS214" i="51"/>
  <c r="AS216" i="51" s="1"/>
  <c r="AS218" i="51" s="1"/>
  <c r="AT213" i="51"/>
  <c r="AV214" i="49"/>
  <c r="AV216" i="49" s="1"/>
  <c r="AV218" i="49" s="1"/>
  <c r="AW213" i="49"/>
  <c r="AS214" i="52"/>
  <c r="AS216" i="52" s="1"/>
  <c r="AS218" i="52" s="1"/>
  <c r="AT213" i="52"/>
  <c r="DI32" i="50" l="1"/>
  <c r="DJ30" i="50" s="1"/>
  <c r="DI36" i="50"/>
  <c r="AL492" i="56"/>
  <c r="CP41" i="52"/>
  <c r="CR41" i="49"/>
  <c r="CT41" i="51"/>
  <c r="AW229" i="50"/>
  <c r="AW243" i="50"/>
  <c r="AW246" i="50" s="1"/>
  <c r="AX214" i="50"/>
  <c r="AX216" i="50" s="1"/>
  <c r="AX218" i="50" s="1"/>
  <c r="AY213" i="50"/>
  <c r="CU31" i="51"/>
  <c r="CQ31" i="52"/>
  <c r="CQ34" i="52" s="1"/>
  <c r="CS32" i="49"/>
  <c r="AX213" i="49"/>
  <c r="AX214" i="49" s="1"/>
  <c r="AX216" i="49" s="1"/>
  <c r="AX218" i="49" s="1"/>
  <c r="CT30" i="53"/>
  <c r="CT31" i="53" s="1"/>
  <c r="CT34" i="53" s="1"/>
  <c r="CS36" i="53"/>
  <c r="AM333" i="51"/>
  <c r="AM336" i="51" s="1"/>
  <c r="AP306" i="52"/>
  <c r="AP308" i="52" s="1"/>
  <c r="AP319" i="52" s="1"/>
  <c r="AN494" i="56" s="1"/>
  <c r="AN306" i="49"/>
  <c r="AN308" i="49" s="1"/>
  <c r="AN319" i="49" s="1"/>
  <c r="AL491" i="56" s="1"/>
  <c r="AO333" i="52"/>
  <c r="AO336" i="52" s="1"/>
  <c r="AK315" i="49"/>
  <c r="AK317" i="49" s="1"/>
  <c r="AK334" i="49" s="1"/>
  <c r="AL315" i="50"/>
  <c r="AL317" i="50" s="1"/>
  <c r="AL334" i="50" s="1"/>
  <c r="AN306" i="53"/>
  <c r="AN308" i="53" s="1"/>
  <c r="AN319" i="53" s="1"/>
  <c r="AL495" i="56" s="1"/>
  <c r="AM333" i="49"/>
  <c r="AM336" i="49" s="1"/>
  <c r="AL315" i="52"/>
  <c r="AL317" i="52" s="1"/>
  <c r="AL334" i="52" s="1"/>
  <c r="AM333" i="53"/>
  <c r="AM336" i="53" s="1"/>
  <c r="AL315" i="53"/>
  <c r="AL317" i="53" s="1"/>
  <c r="AL334" i="53" s="1"/>
  <c r="AO306" i="50"/>
  <c r="AO308" i="50" s="1"/>
  <c r="AO319" i="50" s="1"/>
  <c r="AK315" i="51"/>
  <c r="AK317" i="51" s="1"/>
  <c r="AK334" i="51" s="1"/>
  <c r="AN306" i="51"/>
  <c r="AN308" i="51" s="1"/>
  <c r="AN319" i="51" s="1"/>
  <c r="AL493" i="56" s="1"/>
  <c r="AN333" i="50"/>
  <c r="AN336" i="50" s="1"/>
  <c r="AV229" i="49"/>
  <c r="AV243" i="49"/>
  <c r="AV246" i="49" s="1"/>
  <c r="AS229" i="51"/>
  <c r="AS243" i="51"/>
  <c r="AS246" i="51" s="1"/>
  <c r="AQ229" i="53"/>
  <c r="AQ243" i="53"/>
  <c r="AQ246" i="53" s="1"/>
  <c r="AS229" i="52"/>
  <c r="AS243" i="52"/>
  <c r="AS246" i="52" s="1"/>
  <c r="AR214" i="53"/>
  <c r="AR216" i="53" s="1"/>
  <c r="AR218" i="53" s="1"/>
  <c r="AS213" i="53"/>
  <c r="AW214" i="49"/>
  <c r="AW216" i="49" s="1"/>
  <c r="AW218" i="49" s="1"/>
  <c r="AT214" i="51"/>
  <c r="AT216" i="51" s="1"/>
  <c r="AT218" i="51" s="1"/>
  <c r="AU213" i="51"/>
  <c r="AT214" i="52"/>
  <c r="AT216" i="52" s="1"/>
  <c r="AT218" i="52" s="1"/>
  <c r="AU213" i="52"/>
  <c r="DJ31" i="50" l="1"/>
  <c r="DJ34" i="50" s="1"/>
  <c r="DJ36" i="50" s="1"/>
  <c r="DI41" i="50"/>
  <c r="AM492" i="56"/>
  <c r="AY213" i="49"/>
  <c r="AY214" i="49" s="1"/>
  <c r="AY216" i="49" s="1"/>
  <c r="AY218" i="49" s="1"/>
  <c r="CQ32" i="52"/>
  <c r="CR30" i="52" s="1"/>
  <c r="CU32" i="51"/>
  <c r="CV30" i="51" s="1"/>
  <c r="CU34" i="51"/>
  <c r="CU36" i="51" s="1"/>
  <c r="CS41" i="53"/>
  <c r="AY214" i="50"/>
  <c r="AY216" i="50" s="1"/>
  <c r="AY218" i="50" s="1"/>
  <c r="AZ213" i="50"/>
  <c r="AX243" i="50"/>
  <c r="AX246" i="50" s="1"/>
  <c r="AX229" i="50"/>
  <c r="CT30" i="49"/>
  <c r="CT31" i="49" s="1"/>
  <c r="CT34" i="49" s="1"/>
  <c r="CS36" i="49"/>
  <c r="CQ36" i="52"/>
  <c r="CT32" i="53"/>
  <c r="AL315" i="51"/>
  <c r="AL317" i="51" s="1"/>
  <c r="AL334" i="51" s="1"/>
  <c r="AM315" i="50"/>
  <c r="AM317" i="50" s="1"/>
  <c r="AM334" i="50" s="1"/>
  <c r="AO306" i="49"/>
  <c r="AO308" i="49" s="1"/>
  <c r="AO319" i="49" s="1"/>
  <c r="AM491" i="56" s="1"/>
  <c r="AO333" i="50"/>
  <c r="AO336" i="50" s="1"/>
  <c r="AN333" i="49"/>
  <c r="AN336" i="49" s="1"/>
  <c r="AM315" i="52"/>
  <c r="AM317" i="52" s="1"/>
  <c r="AM334" i="52" s="1"/>
  <c r="AQ306" i="52"/>
  <c r="AQ308" i="52" s="1"/>
  <c r="AQ319" i="52" s="1"/>
  <c r="AO494" i="56" s="1"/>
  <c r="AP306" i="50"/>
  <c r="AP308" i="50" s="1"/>
  <c r="AP319" i="50" s="1"/>
  <c r="AL315" i="49"/>
  <c r="AL317" i="49" s="1"/>
  <c r="AL334" i="49" s="1"/>
  <c r="AP333" i="52"/>
  <c r="AP336" i="52" s="1"/>
  <c r="AO306" i="51"/>
  <c r="AO308" i="51" s="1"/>
  <c r="AO319" i="51" s="1"/>
  <c r="AM493" i="56" s="1"/>
  <c r="AO306" i="53"/>
  <c r="AO308" i="53" s="1"/>
  <c r="AO319" i="53" s="1"/>
  <c r="AM495" i="56" s="1"/>
  <c r="AM315" i="53"/>
  <c r="AM317" i="53" s="1"/>
  <c r="AM334" i="53" s="1"/>
  <c r="AN333" i="51"/>
  <c r="AN336" i="51" s="1"/>
  <c r="AN333" i="53"/>
  <c r="AN336" i="53" s="1"/>
  <c r="AR229" i="53"/>
  <c r="AR243" i="53"/>
  <c r="AR246" i="53" s="1"/>
  <c r="AT229" i="51"/>
  <c r="AT243" i="51"/>
  <c r="AT246" i="51" s="1"/>
  <c r="AX229" i="49"/>
  <c r="AX243" i="49"/>
  <c r="AX246" i="49" s="1"/>
  <c r="AT229" i="52"/>
  <c r="AT243" i="52"/>
  <c r="AT246" i="52" s="1"/>
  <c r="AW229" i="49"/>
  <c r="AW243" i="49"/>
  <c r="AW246" i="49" s="1"/>
  <c r="AU214" i="51"/>
  <c r="AU216" i="51" s="1"/>
  <c r="AU218" i="51" s="1"/>
  <c r="AV213" i="51"/>
  <c r="AU214" i="52"/>
  <c r="AU216" i="52" s="1"/>
  <c r="AU218" i="52" s="1"/>
  <c r="AV213" i="52"/>
  <c r="AS214" i="53"/>
  <c r="AS216" i="53" s="1"/>
  <c r="AS218" i="53" s="1"/>
  <c r="AT213" i="53"/>
  <c r="AZ213" i="49" l="1"/>
  <c r="AZ214" i="49" s="1"/>
  <c r="AZ216" i="49" s="1"/>
  <c r="AZ218" i="49" s="1"/>
  <c r="DJ32" i="50"/>
  <c r="DK30" i="50" s="1"/>
  <c r="DJ41" i="50"/>
  <c r="AN492" i="56"/>
  <c r="CQ41" i="52"/>
  <c r="CS41" i="49"/>
  <c r="CU41" i="51"/>
  <c r="AZ214" i="50"/>
  <c r="AZ216" i="50" s="1"/>
  <c r="AZ218" i="50" s="1"/>
  <c r="BA213" i="50"/>
  <c r="BB213" i="50" s="1"/>
  <c r="AY229" i="50"/>
  <c r="AY243" i="50"/>
  <c r="AY246" i="50" s="1"/>
  <c r="CV31" i="51"/>
  <c r="CV34" i="51" s="1"/>
  <c r="CR31" i="52"/>
  <c r="CT32" i="49"/>
  <c r="BA213" i="49"/>
  <c r="BA214" i="49" s="1"/>
  <c r="BA216" i="49" s="1"/>
  <c r="BA218" i="49" s="1"/>
  <c r="CT36" i="53"/>
  <c r="CU30" i="53"/>
  <c r="CU31" i="53" s="1"/>
  <c r="CU34" i="53" s="1"/>
  <c r="AM315" i="49"/>
  <c r="AM317" i="49" s="1"/>
  <c r="AM334" i="49" s="1"/>
  <c r="AP306" i="53"/>
  <c r="AP308" i="53" s="1"/>
  <c r="AP319" i="53" s="1"/>
  <c r="AN495" i="56" s="1"/>
  <c r="AN315" i="53"/>
  <c r="AN317" i="53" s="1"/>
  <c r="AN334" i="53" s="1"/>
  <c r="AQ306" i="50"/>
  <c r="AQ308" i="50" s="1"/>
  <c r="AQ319" i="50" s="1"/>
  <c r="AO333" i="53"/>
  <c r="AO336" i="53" s="1"/>
  <c r="AP333" i="50"/>
  <c r="AP336" i="50" s="1"/>
  <c r="AR306" i="52"/>
  <c r="AR308" i="52" s="1"/>
  <c r="AR319" i="52" s="1"/>
  <c r="AP494" i="56" s="1"/>
  <c r="AP306" i="49"/>
  <c r="AP308" i="49" s="1"/>
  <c r="AP319" i="49" s="1"/>
  <c r="AN491" i="56" s="1"/>
  <c r="AO333" i="51"/>
  <c r="AO336" i="51" s="1"/>
  <c r="AQ333" i="52"/>
  <c r="AQ336" i="52" s="1"/>
  <c r="AO333" i="49"/>
  <c r="AO336" i="49" s="1"/>
  <c r="AP306" i="51"/>
  <c r="AP308" i="51" s="1"/>
  <c r="AP319" i="51" s="1"/>
  <c r="AN493" i="56" s="1"/>
  <c r="AN315" i="50"/>
  <c r="AN317" i="50" s="1"/>
  <c r="AN334" i="50" s="1"/>
  <c r="AM315" i="51"/>
  <c r="AM317" i="51" s="1"/>
  <c r="AM334" i="51" s="1"/>
  <c r="AN315" i="52"/>
  <c r="AN317" i="52" s="1"/>
  <c r="AN334" i="52" s="1"/>
  <c r="AU229" i="51"/>
  <c r="AU243" i="51"/>
  <c r="AU246" i="51" s="1"/>
  <c r="AS229" i="53"/>
  <c r="AS243" i="53"/>
  <c r="AS246" i="53" s="1"/>
  <c r="AU229" i="52"/>
  <c r="AU243" i="52"/>
  <c r="AU246" i="52" s="1"/>
  <c r="AY229" i="49"/>
  <c r="AY243" i="49"/>
  <c r="AY246" i="49" s="1"/>
  <c r="AV214" i="51"/>
  <c r="AV216" i="51" s="1"/>
  <c r="AV218" i="51" s="1"/>
  <c r="AW213" i="51"/>
  <c r="AT214" i="53"/>
  <c r="AT216" i="53" s="1"/>
  <c r="AT218" i="53" s="1"/>
  <c r="AU213" i="53"/>
  <c r="AV214" i="52"/>
  <c r="AV216" i="52" s="1"/>
  <c r="AV218" i="52" s="1"/>
  <c r="AW213" i="52"/>
  <c r="DK31" i="50" l="1"/>
  <c r="DK34" i="50" s="1"/>
  <c r="AO492" i="56"/>
  <c r="CV32" i="51"/>
  <c r="CW30" i="51" s="1"/>
  <c r="CR32" i="52"/>
  <c r="CS30" i="52" s="1"/>
  <c r="CR34" i="52"/>
  <c r="CR36" i="52" s="1"/>
  <c r="CT41" i="53"/>
  <c r="BB214" i="50"/>
  <c r="BB216" i="50" s="1"/>
  <c r="BB218" i="50" s="1"/>
  <c r="BA214" i="50"/>
  <c r="BA216" i="50" s="1"/>
  <c r="BA218" i="50" s="1"/>
  <c r="BC213" i="50"/>
  <c r="BB213" i="49"/>
  <c r="BB214" i="49" s="1"/>
  <c r="BB216" i="49" s="1"/>
  <c r="BB218" i="49" s="1"/>
  <c r="AZ229" i="50"/>
  <c r="AZ243" i="50"/>
  <c r="AZ246" i="50" s="1"/>
  <c r="CV36" i="51"/>
  <c r="CT36" i="49"/>
  <c r="CU30" i="49"/>
  <c r="CU31" i="49" s="1"/>
  <c r="CU34" i="49" s="1"/>
  <c r="CU32" i="53"/>
  <c r="AR306" i="50"/>
  <c r="AR308" i="50" s="1"/>
  <c r="AR319" i="50" s="1"/>
  <c r="AS306" i="52"/>
  <c r="AS308" i="52" s="1"/>
  <c r="AS319" i="52" s="1"/>
  <c r="AQ494" i="56" s="1"/>
  <c r="AR333" i="52"/>
  <c r="AR336" i="52" s="1"/>
  <c r="AQ333" i="50"/>
  <c r="AQ336" i="50" s="1"/>
  <c r="AQ306" i="51"/>
  <c r="AQ308" i="51" s="1"/>
  <c r="AQ319" i="51" s="1"/>
  <c r="AO493" i="56" s="1"/>
  <c r="AO315" i="53"/>
  <c r="AO317" i="53" s="1"/>
  <c r="AO334" i="53" s="1"/>
  <c r="AO315" i="50"/>
  <c r="AO317" i="50" s="1"/>
  <c r="AO334" i="50" s="1"/>
  <c r="AP333" i="51"/>
  <c r="AP336" i="51" s="1"/>
  <c r="AO315" i="52"/>
  <c r="AO317" i="52" s="1"/>
  <c r="AO334" i="52" s="1"/>
  <c r="AQ306" i="53"/>
  <c r="AQ308" i="53" s="1"/>
  <c r="AQ319" i="53" s="1"/>
  <c r="AO495" i="56" s="1"/>
  <c r="AQ306" i="49"/>
  <c r="AQ308" i="49" s="1"/>
  <c r="AQ319" i="49" s="1"/>
  <c r="AO491" i="56" s="1"/>
  <c r="AP333" i="49"/>
  <c r="AP336" i="49" s="1"/>
  <c r="AP333" i="53"/>
  <c r="AP336" i="53" s="1"/>
  <c r="AN315" i="51"/>
  <c r="AN317" i="51" s="1"/>
  <c r="AN334" i="51" s="1"/>
  <c r="AN315" i="49"/>
  <c r="AN317" i="49" s="1"/>
  <c r="AN334" i="49" s="1"/>
  <c r="BA229" i="49"/>
  <c r="BA243" i="49"/>
  <c r="BA246" i="49" s="1"/>
  <c r="AV229" i="52"/>
  <c r="AV243" i="52"/>
  <c r="AV246" i="52" s="1"/>
  <c r="AZ229" i="49"/>
  <c r="AZ243" i="49"/>
  <c r="AZ246" i="49" s="1"/>
  <c r="AT229" i="53"/>
  <c r="AT243" i="53"/>
  <c r="AT246" i="53" s="1"/>
  <c r="AV229" i="51"/>
  <c r="AV243" i="51"/>
  <c r="AV246" i="51" s="1"/>
  <c r="AW214" i="52"/>
  <c r="AW216" i="52" s="1"/>
  <c r="AW218" i="52" s="1"/>
  <c r="AX213" i="52"/>
  <c r="AU214" i="53"/>
  <c r="AU216" i="53" s="1"/>
  <c r="AU218" i="53" s="1"/>
  <c r="AV213" i="53"/>
  <c r="AW214" i="51"/>
  <c r="AW216" i="51" s="1"/>
  <c r="AW218" i="51" s="1"/>
  <c r="AX213" i="51"/>
  <c r="DK32" i="50" l="1"/>
  <c r="AP492" i="56"/>
  <c r="BC213" i="49"/>
  <c r="BD213" i="49" s="1"/>
  <c r="CT41" i="49"/>
  <c r="CV41" i="51"/>
  <c r="CR41" i="52"/>
  <c r="BC214" i="50"/>
  <c r="BC216" i="50" s="1"/>
  <c r="BC218" i="50" s="1"/>
  <c r="BD213" i="50"/>
  <c r="BA243" i="50"/>
  <c r="BA246" i="50" s="1"/>
  <c r="BA229" i="50"/>
  <c r="BB229" i="50"/>
  <c r="BB243" i="50"/>
  <c r="BB246" i="50" s="1"/>
  <c r="CW31" i="51"/>
  <c r="CS31" i="52"/>
  <c r="CU32" i="49"/>
  <c r="CV30" i="53"/>
  <c r="CV31" i="53" s="1"/>
  <c r="CV34" i="53" s="1"/>
  <c r="CU36" i="53"/>
  <c r="AO315" i="49"/>
  <c r="AO317" i="49" s="1"/>
  <c r="AO334" i="49" s="1"/>
  <c r="AP315" i="52"/>
  <c r="AP317" i="52" s="1"/>
  <c r="AP334" i="52" s="1"/>
  <c r="AR306" i="49"/>
  <c r="AR308" i="49" s="1"/>
  <c r="AR319" i="49" s="1"/>
  <c r="AP491" i="56" s="1"/>
  <c r="AP315" i="50"/>
  <c r="AP317" i="50" s="1"/>
  <c r="AP334" i="50" s="1"/>
  <c r="AQ333" i="49"/>
  <c r="AQ336" i="49" s="1"/>
  <c r="AR306" i="53"/>
  <c r="AR308" i="53" s="1"/>
  <c r="AR319" i="53" s="1"/>
  <c r="AP495" i="56" s="1"/>
  <c r="AT306" i="52"/>
  <c r="AT308" i="52" s="1"/>
  <c r="AT319" i="52" s="1"/>
  <c r="AR494" i="56" s="1"/>
  <c r="AO315" i="51"/>
  <c r="AO317" i="51" s="1"/>
  <c r="AO334" i="51" s="1"/>
  <c r="AP315" i="53"/>
  <c r="AP317" i="53" s="1"/>
  <c r="AP334" i="53" s="1"/>
  <c r="AQ333" i="53"/>
  <c r="AQ336" i="53" s="1"/>
  <c r="AS333" i="52"/>
  <c r="AS336" i="52" s="1"/>
  <c r="AS306" i="50"/>
  <c r="AS308" i="50" s="1"/>
  <c r="AS319" i="50" s="1"/>
  <c r="AR306" i="51"/>
  <c r="AR308" i="51" s="1"/>
  <c r="AR319" i="51" s="1"/>
  <c r="AP493" i="56" s="1"/>
  <c r="AQ333" i="51"/>
  <c r="AQ336" i="51" s="1"/>
  <c r="AR333" i="50"/>
  <c r="AR336" i="50" s="1"/>
  <c r="AU229" i="53"/>
  <c r="AU243" i="53"/>
  <c r="AU246" i="53" s="1"/>
  <c r="AW229" i="52"/>
  <c r="AW243" i="52"/>
  <c r="AW246" i="52" s="1"/>
  <c r="AW229" i="51"/>
  <c r="AW243" i="51"/>
  <c r="AW246" i="51" s="1"/>
  <c r="BB229" i="49"/>
  <c r="BB243" i="49"/>
  <c r="BB246" i="49" s="1"/>
  <c r="AX214" i="52"/>
  <c r="AX216" i="52" s="1"/>
  <c r="AX218" i="52" s="1"/>
  <c r="AY213" i="52"/>
  <c r="AX214" i="51"/>
  <c r="AX216" i="51" s="1"/>
  <c r="AX218" i="51" s="1"/>
  <c r="AY213" i="51"/>
  <c r="AV214" i="53"/>
  <c r="AV216" i="53" s="1"/>
  <c r="AV218" i="53" s="1"/>
  <c r="AW213" i="53"/>
  <c r="BC214" i="49" l="1"/>
  <c r="BC216" i="49" s="1"/>
  <c r="BC218" i="49" s="1"/>
  <c r="DK36" i="50"/>
  <c r="DL30" i="50"/>
  <c r="AQ492" i="56"/>
  <c r="CW32" i="51"/>
  <c r="CX30" i="51" s="1"/>
  <c r="CW34" i="51"/>
  <c r="CW36" i="51" s="1"/>
  <c r="CS32" i="52"/>
  <c r="CT30" i="52" s="1"/>
  <c r="CS34" i="52"/>
  <c r="CS36" i="52" s="1"/>
  <c r="CU41" i="53"/>
  <c r="BD214" i="50"/>
  <c r="BD216" i="50" s="1"/>
  <c r="BD218" i="50" s="1"/>
  <c r="BE213" i="50"/>
  <c r="BC243" i="50"/>
  <c r="BC246" i="50" s="1"/>
  <c r="BC229" i="50"/>
  <c r="CV30" i="49"/>
  <c r="CV31" i="49" s="1"/>
  <c r="CV34" i="49" s="1"/>
  <c r="CU36" i="49"/>
  <c r="CV32" i="53"/>
  <c r="AS306" i="49"/>
  <c r="AS308" i="49" s="1"/>
  <c r="AS319" i="49" s="1"/>
  <c r="AQ491" i="56" s="1"/>
  <c r="AR333" i="51"/>
  <c r="AR336" i="51" s="1"/>
  <c r="AR333" i="53"/>
  <c r="AR336" i="53" s="1"/>
  <c r="AR333" i="49"/>
  <c r="AR336" i="49" s="1"/>
  <c r="AS306" i="51"/>
  <c r="AS308" i="51" s="1"/>
  <c r="AS319" i="51" s="1"/>
  <c r="AQ493" i="56" s="1"/>
  <c r="AQ315" i="53"/>
  <c r="AQ317" i="53" s="1"/>
  <c r="AQ334" i="53" s="1"/>
  <c r="AQ315" i="52"/>
  <c r="AQ317" i="52" s="1"/>
  <c r="AQ334" i="52" s="1"/>
  <c r="AS306" i="53"/>
  <c r="AS308" i="53" s="1"/>
  <c r="AS319" i="53" s="1"/>
  <c r="AQ495" i="56" s="1"/>
  <c r="AT306" i="50"/>
  <c r="AT308" i="50" s="1"/>
  <c r="AT319" i="50" s="1"/>
  <c r="AS333" i="50"/>
  <c r="AS336" i="50" s="1"/>
  <c r="AP315" i="49"/>
  <c r="AP317" i="49" s="1"/>
  <c r="AP334" i="49" s="1"/>
  <c r="AP315" i="51"/>
  <c r="AP317" i="51" s="1"/>
  <c r="AP334" i="51" s="1"/>
  <c r="AQ315" i="50"/>
  <c r="AQ317" i="50" s="1"/>
  <c r="AQ334" i="50" s="1"/>
  <c r="AU306" i="52"/>
  <c r="AU308" i="52" s="1"/>
  <c r="AU319" i="52" s="1"/>
  <c r="AS494" i="56" s="1"/>
  <c r="AT333" i="52"/>
  <c r="AT336" i="52" s="1"/>
  <c r="AX229" i="51"/>
  <c r="AX243" i="51"/>
  <c r="AX246" i="51" s="1"/>
  <c r="AV229" i="53"/>
  <c r="AV243" i="53"/>
  <c r="AV246" i="53" s="1"/>
  <c r="AX229" i="52"/>
  <c r="AX243" i="52"/>
  <c r="AX246" i="52" s="1"/>
  <c r="BC229" i="49"/>
  <c r="BC243" i="49"/>
  <c r="BC246" i="49" s="1"/>
  <c r="BE213" i="49"/>
  <c r="AW214" i="53"/>
  <c r="AW216" i="53" s="1"/>
  <c r="AW218" i="53" s="1"/>
  <c r="AX213" i="53"/>
  <c r="AY214" i="51"/>
  <c r="AY216" i="51" s="1"/>
  <c r="AY218" i="51" s="1"/>
  <c r="AZ213" i="51"/>
  <c r="BD214" i="49"/>
  <c r="BD216" i="49" s="1"/>
  <c r="BD218" i="49" s="1"/>
  <c r="AY214" i="52"/>
  <c r="AY216" i="52" s="1"/>
  <c r="AY218" i="52" s="1"/>
  <c r="AZ213" i="52"/>
  <c r="DL31" i="50" l="1"/>
  <c r="DL34" i="50" s="1"/>
  <c r="DL36" i="50" s="1"/>
  <c r="DK41" i="50"/>
  <c r="AR492" i="56"/>
  <c r="CS41" i="52"/>
  <c r="CU41" i="49"/>
  <c r="CW41" i="51"/>
  <c r="BF213" i="50"/>
  <c r="BE214" i="50"/>
  <c r="BE216" i="50" s="1"/>
  <c r="BE218" i="50" s="1"/>
  <c r="BD229" i="50"/>
  <c r="BD243" i="50"/>
  <c r="BD246" i="50" s="1"/>
  <c r="CX31" i="51"/>
  <c r="CT31" i="52"/>
  <c r="CV32" i="49"/>
  <c r="BF213" i="49"/>
  <c r="BF214" i="49" s="1"/>
  <c r="BF216" i="49" s="1"/>
  <c r="BF218" i="49" s="1"/>
  <c r="CV36" i="53"/>
  <c r="CW30" i="53"/>
  <c r="CW31" i="53" s="1"/>
  <c r="CW34" i="53" s="1"/>
  <c r="AQ315" i="49"/>
  <c r="AQ317" i="49" s="1"/>
  <c r="AQ334" i="49" s="1"/>
  <c r="AT306" i="53"/>
  <c r="AT308" i="53" s="1"/>
  <c r="AT319" i="53" s="1"/>
  <c r="AR495" i="56" s="1"/>
  <c r="AU333" i="52"/>
  <c r="AU336" i="52" s="1"/>
  <c r="AS333" i="53"/>
  <c r="AS336" i="53" s="1"/>
  <c r="AQ315" i="51"/>
  <c r="AQ317" i="51" s="1"/>
  <c r="AQ334" i="51" s="1"/>
  <c r="AR315" i="52"/>
  <c r="AR317" i="52" s="1"/>
  <c r="AR334" i="52" s="1"/>
  <c r="AR315" i="50"/>
  <c r="AR317" i="50" s="1"/>
  <c r="AR334" i="50" s="1"/>
  <c r="AU306" i="50"/>
  <c r="AU308" i="50" s="1"/>
  <c r="AU319" i="50" s="1"/>
  <c r="AR315" i="53"/>
  <c r="AR317" i="53" s="1"/>
  <c r="AR334" i="53" s="1"/>
  <c r="AT306" i="51"/>
  <c r="AT308" i="51" s="1"/>
  <c r="AT319" i="51" s="1"/>
  <c r="AR493" i="56" s="1"/>
  <c r="AT306" i="49"/>
  <c r="AT308" i="49" s="1"/>
  <c r="AT319" i="49" s="1"/>
  <c r="AR491" i="56" s="1"/>
  <c r="AV306" i="52"/>
  <c r="AV308" i="52" s="1"/>
  <c r="AV319" i="52" s="1"/>
  <c r="AT494" i="56" s="1"/>
  <c r="AT333" i="50"/>
  <c r="AT336" i="50" s="1"/>
  <c r="AS333" i="51"/>
  <c r="AS336" i="51" s="1"/>
  <c r="AS333" i="49"/>
  <c r="AS336" i="49" s="1"/>
  <c r="AY229" i="51"/>
  <c r="AY243" i="51"/>
  <c r="AY246" i="51" s="1"/>
  <c r="AY229" i="52"/>
  <c r="AY243" i="52"/>
  <c r="AY246" i="52" s="1"/>
  <c r="AW229" i="53"/>
  <c r="AW243" i="53"/>
  <c r="AW246" i="53" s="1"/>
  <c r="BD229" i="49"/>
  <c r="BD243" i="49"/>
  <c r="BD246" i="49" s="1"/>
  <c r="AZ214" i="52"/>
  <c r="AZ216" i="52" s="1"/>
  <c r="AZ218" i="52" s="1"/>
  <c r="BA213" i="52"/>
  <c r="AX214" i="53"/>
  <c r="AX216" i="53" s="1"/>
  <c r="AX218" i="53" s="1"/>
  <c r="AY213" i="53"/>
  <c r="BE214" i="49"/>
  <c r="BE216" i="49" s="1"/>
  <c r="BE218" i="49" s="1"/>
  <c r="AZ214" i="51"/>
  <c r="AZ216" i="51" s="1"/>
  <c r="AZ218" i="51" s="1"/>
  <c r="BA213" i="51"/>
  <c r="DL32" i="50" l="1"/>
  <c r="DM30" i="50" s="1"/>
  <c r="DL41" i="50"/>
  <c r="AS492" i="56"/>
  <c r="CT32" i="52"/>
  <c r="CU30" i="52" s="1"/>
  <c r="CT34" i="52"/>
  <c r="CT36" i="52" s="1"/>
  <c r="CX32" i="51"/>
  <c r="CY30" i="51" s="1"/>
  <c r="CX34" i="51"/>
  <c r="CX36" i="51" s="1"/>
  <c r="CV41" i="53"/>
  <c r="BE229" i="50"/>
  <c r="BE243" i="50"/>
  <c r="BE246" i="50" s="1"/>
  <c r="BF214" i="50"/>
  <c r="BF216" i="50" s="1"/>
  <c r="BF218" i="50" s="1"/>
  <c r="BG213" i="50"/>
  <c r="CV36" i="49"/>
  <c r="CW30" i="49"/>
  <c r="CW31" i="49" s="1"/>
  <c r="CW34" i="49" s="1"/>
  <c r="BG213" i="49"/>
  <c r="CW32" i="53"/>
  <c r="AT333" i="49"/>
  <c r="AT336" i="49" s="1"/>
  <c r="AU306" i="51"/>
  <c r="AU308" i="51" s="1"/>
  <c r="AU319" i="51" s="1"/>
  <c r="AS493" i="56" s="1"/>
  <c r="AT333" i="51"/>
  <c r="AT336" i="51" s="1"/>
  <c r="AS315" i="52"/>
  <c r="AS317" i="52" s="1"/>
  <c r="AS334" i="52" s="1"/>
  <c r="AR315" i="51"/>
  <c r="AR317" i="51" s="1"/>
  <c r="AR334" i="51" s="1"/>
  <c r="AU306" i="53"/>
  <c r="AU308" i="53" s="1"/>
  <c r="AU319" i="53" s="1"/>
  <c r="AS495" i="56" s="1"/>
  <c r="AW306" i="52"/>
  <c r="AW308" i="52" s="1"/>
  <c r="AW319" i="52" s="1"/>
  <c r="AU494" i="56" s="1"/>
  <c r="AV306" i="50"/>
  <c r="AV308" i="50" s="1"/>
  <c r="AV319" i="50" s="1"/>
  <c r="AT333" i="53"/>
  <c r="AT336" i="53" s="1"/>
  <c r="AV333" i="52"/>
  <c r="AV336" i="52" s="1"/>
  <c r="AU333" i="50"/>
  <c r="AU336" i="50" s="1"/>
  <c r="AR315" i="49"/>
  <c r="AR317" i="49" s="1"/>
  <c r="AR334" i="49" s="1"/>
  <c r="AU306" i="49"/>
  <c r="AU308" i="49" s="1"/>
  <c r="AU319" i="49" s="1"/>
  <c r="AS491" i="56" s="1"/>
  <c r="AS315" i="53"/>
  <c r="AS317" i="53" s="1"/>
  <c r="AS334" i="53" s="1"/>
  <c r="AS315" i="50"/>
  <c r="AS317" i="50" s="1"/>
  <c r="AS334" i="50" s="1"/>
  <c r="BE229" i="49"/>
  <c r="BE243" i="49"/>
  <c r="BE246" i="49" s="1"/>
  <c r="BF229" i="49"/>
  <c r="BF243" i="49"/>
  <c r="BF246" i="49" s="1"/>
  <c r="AZ229" i="51"/>
  <c r="AZ243" i="51"/>
  <c r="AZ246" i="51" s="1"/>
  <c r="AZ229" i="52"/>
  <c r="AZ243" i="52"/>
  <c r="AZ246" i="52" s="1"/>
  <c r="AX229" i="53"/>
  <c r="AX243" i="53"/>
  <c r="AX246" i="53" s="1"/>
  <c r="BA214" i="52"/>
  <c r="BA216" i="52" s="1"/>
  <c r="BA218" i="52" s="1"/>
  <c r="BB213" i="52"/>
  <c r="BA214" i="51"/>
  <c r="BA216" i="51" s="1"/>
  <c r="BA218" i="51" s="1"/>
  <c r="BB213" i="51"/>
  <c r="AY214" i="53"/>
  <c r="AY216" i="53" s="1"/>
  <c r="AY218" i="53" s="1"/>
  <c r="AZ213" i="53"/>
  <c r="DM31" i="50" l="1"/>
  <c r="DM34" i="50" s="1"/>
  <c r="DM36" i="50" s="1"/>
  <c r="AT492" i="56"/>
  <c r="CT41" i="52"/>
  <c r="CV41" i="49"/>
  <c r="CX41" i="51"/>
  <c r="BG214" i="50"/>
  <c r="BG216" i="50" s="1"/>
  <c r="BG218" i="50" s="1"/>
  <c r="BF229" i="50"/>
  <c r="BF243" i="50"/>
  <c r="BF246" i="50" s="1"/>
  <c r="BH213" i="50"/>
  <c r="BG214" i="49"/>
  <c r="BG216" i="49" s="1"/>
  <c r="BG218" i="49" s="1"/>
  <c r="BG229" i="49" s="1"/>
  <c r="BH213" i="49"/>
  <c r="BH214" i="49" s="1"/>
  <c r="BH216" i="49" s="1"/>
  <c r="BH218" i="49" s="1"/>
  <c r="CY31" i="51"/>
  <c r="CU31" i="52"/>
  <c r="CU34" i="52" s="1"/>
  <c r="CW32" i="49"/>
  <c r="CX30" i="53"/>
  <c r="CX31" i="53" s="1"/>
  <c r="CX34" i="53" s="1"/>
  <c r="CW36" i="53"/>
  <c r="AS315" i="51"/>
  <c r="AS317" i="51" s="1"/>
  <c r="AS334" i="51" s="1"/>
  <c r="AV306" i="49"/>
  <c r="AV308" i="49" s="1"/>
  <c r="AV319" i="49" s="1"/>
  <c r="AT491" i="56" s="1"/>
  <c r="AU333" i="49"/>
  <c r="AU336" i="49" s="1"/>
  <c r="AS315" i="49"/>
  <c r="AS317" i="49" s="1"/>
  <c r="AS334" i="49" s="1"/>
  <c r="AV306" i="51"/>
  <c r="AV308" i="51" s="1"/>
  <c r="AV319" i="51" s="1"/>
  <c r="AT493" i="56" s="1"/>
  <c r="AW306" i="50"/>
  <c r="AW308" i="50" s="1"/>
  <c r="AW319" i="50" s="1"/>
  <c r="AV333" i="50"/>
  <c r="AV336" i="50" s="1"/>
  <c r="AU333" i="51"/>
  <c r="AU336" i="51" s="1"/>
  <c r="AX306" i="52"/>
  <c r="AX308" i="52" s="1"/>
  <c r="AX319" i="52" s="1"/>
  <c r="AV494" i="56" s="1"/>
  <c r="AT315" i="52"/>
  <c r="AT317" i="52" s="1"/>
  <c r="AT334" i="52" s="1"/>
  <c r="AW333" i="52"/>
  <c r="AW336" i="52" s="1"/>
  <c r="AT315" i="50"/>
  <c r="AT317" i="50" s="1"/>
  <c r="AT334" i="50" s="1"/>
  <c r="AV306" i="53"/>
  <c r="AV308" i="53" s="1"/>
  <c r="AV319" i="53" s="1"/>
  <c r="AT495" i="56" s="1"/>
  <c r="AT315" i="53"/>
  <c r="AT317" i="53" s="1"/>
  <c r="AT334" i="53" s="1"/>
  <c r="AU333" i="53"/>
  <c r="AU336" i="53" s="1"/>
  <c r="BA229" i="51"/>
  <c r="BA243" i="51"/>
  <c r="BA246" i="51" s="1"/>
  <c r="BA229" i="52"/>
  <c r="BA243" i="52"/>
  <c r="BA246" i="52" s="1"/>
  <c r="AY229" i="53"/>
  <c r="AY243" i="53"/>
  <c r="AY246" i="53" s="1"/>
  <c r="BB214" i="52"/>
  <c r="BB216" i="52" s="1"/>
  <c r="BB218" i="52" s="1"/>
  <c r="BC213" i="52"/>
  <c r="AZ214" i="53"/>
  <c r="AZ216" i="53" s="1"/>
  <c r="AZ218" i="53" s="1"/>
  <c r="BA213" i="53"/>
  <c r="BB214" i="51"/>
  <c r="BB216" i="51" s="1"/>
  <c r="BB218" i="51" s="1"/>
  <c r="BC213" i="51"/>
  <c r="DM32" i="50" l="1"/>
  <c r="DN30" i="50" s="1"/>
  <c r="DM41" i="50"/>
  <c r="AU492" i="56"/>
  <c r="BI213" i="49"/>
  <c r="BI214" i="49" s="1"/>
  <c r="BI216" i="49" s="1"/>
  <c r="BI218" i="49" s="1"/>
  <c r="BG243" i="49"/>
  <c r="BG246" i="49" s="1"/>
  <c r="CY32" i="51"/>
  <c r="CZ30" i="51" s="1"/>
  <c r="CY34" i="51"/>
  <c r="CY36" i="51" s="1"/>
  <c r="CW41" i="53"/>
  <c r="BG243" i="50"/>
  <c r="BG246" i="50" s="1"/>
  <c r="BG229" i="50"/>
  <c r="BH214" i="50"/>
  <c r="BH216" i="50" s="1"/>
  <c r="BH218" i="50" s="1"/>
  <c r="BI213" i="50"/>
  <c r="CW36" i="49"/>
  <c r="CX30" i="49"/>
  <c r="CX31" i="49" s="1"/>
  <c r="CX34" i="49" s="1"/>
  <c r="CU32" i="52"/>
  <c r="CX32" i="53"/>
  <c r="AT315" i="49"/>
  <c r="AT317" i="49" s="1"/>
  <c r="AT334" i="49" s="1"/>
  <c r="AW306" i="53"/>
  <c r="AW308" i="53" s="1"/>
  <c r="AW319" i="53" s="1"/>
  <c r="AU495" i="56" s="1"/>
  <c r="AU315" i="52"/>
  <c r="AU317" i="52" s="1"/>
  <c r="AU334" i="52" s="1"/>
  <c r="AV333" i="53"/>
  <c r="AV336" i="53" s="1"/>
  <c r="AU315" i="50"/>
  <c r="AU317" i="50" s="1"/>
  <c r="AU334" i="50" s="1"/>
  <c r="AY306" i="52"/>
  <c r="AY308" i="52" s="1"/>
  <c r="AY319" i="52" s="1"/>
  <c r="AW494" i="56" s="1"/>
  <c r="AW306" i="49"/>
  <c r="AW308" i="49" s="1"/>
  <c r="AW319" i="49" s="1"/>
  <c r="AU491" i="56" s="1"/>
  <c r="AX306" i="50"/>
  <c r="AX308" i="50" s="1"/>
  <c r="AX319" i="50" s="1"/>
  <c r="AX333" i="52"/>
  <c r="AX336" i="52" s="1"/>
  <c r="AW333" i="50"/>
  <c r="AW336" i="50" s="1"/>
  <c r="AV333" i="49"/>
  <c r="AV336" i="49" s="1"/>
  <c r="AU315" i="53"/>
  <c r="AU317" i="53" s="1"/>
  <c r="AU334" i="53" s="1"/>
  <c r="AT315" i="51"/>
  <c r="AT317" i="51" s="1"/>
  <c r="AT334" i="51" s="1"/>
  <c r="AW306" i="51"/>
  <c r="AW308" i="51" s="1"/>
  <c r="AW319" i="51" s="1"/>
  <c r="AU493" i="56" s="1"/>
  <c r="AV333" i="51"/>
  <c r="AV336" i="51" s="1"/>
  <c r="BH229" i="49"/>
  <c r="BH243" i="49"/>
  <c r="BH246" i="49" s="1"/>
  <c r="AZ229" i="53"/>
  <c r="AZ243" i="53"/>
  <c r="AZ246" i="53" s="1"/>
  <c r="BB229" i="52"/>
  <c r="BB243" i="52"/>
  <c r="BB246" i="52" s="1"/>
  <c r="BB229" i="51"/>
  <c r="BB243" i="51"/>
  <c r="BB246" i="51" s="1"/>
  <c r="BA214" i="53"/>
  <c r="BA216" i="53" s="1"/>
  <c r="BA218" i="53" s="1"/>
  <c r="BB213" i="53"/>
  <c r="BC214" i="52"/>
  <c r="BC216" i="52" s="1"/>
  <c r="BC218" i="52" s="1"/>
  <c r="BD213" i="52"/>
  <c r="BC214" i="51"/>
  <c r="BC216" i="51" s="1"/>
  <c r="BC218" i="51" s="1"/>
  <c r="BD213" i="51"/>
  <c r="BJ213" i="49" l="1"/>
  <c r="BJ214" i="49" s="1"/>
  <c r="BJ216" i="49" s="1"/>
  <c r="BJ218" i="49" s="1"/>
  <c r="DN31" i="50"/>
  <c r="DN34" i="50" s="1"/>
  <c r="DN36" i="50" s="1"/>
  <c r="AV492" i="56"/>
  <c r="CW41" i="49"/>
  <c r="CY41" i="51"/>
  <c r="BI214" i="50"/>
  <c r="BI216" i="50" s="1"/>
  <c r="BI218" i="50" s="1"/>
  <c r="BH229" i="50"/>
  <c r="BH243" i="50"/>
  <c r="BH246" i="50" s="1"/>
  <c r="BJ213" i="50"/>
  <c r="BK213" i="50" s="1"/>
  <c r="CZ31" i="51"/>
  <c r="CZ34" i="51" s="1"/>
  <c r="CU36" i="52"/>
  <c r="CV30" i="52"/>
  <c r="CX32" i="49"/>
  <c r="CY30" i="53"/>
  <c r="CY31" i="53" s="1"/>
  <c r="CY34" i="53" s="1"/>
  <c r="CX36" i="53"/>
  <c r="AX306" i="51"/>
  <c r="AX308" i="51" s="1"/>
  <c r="AX319" i="51" s="1"/>
  <c r="AV493" i="56" s="1"/>
  <c r="AU315" i="51"/>
  <c r="AU317" i="51" s="1"/>
  <c r="AU334" i="51" s="1"/>
  <c r="AY306" i="50"/>
  <c r="AY308" i="50" s="1"/>
  <c r="AY319" i="50" s="1"/>
  <c r="AV315" i="52"/>
  <c r="AV317" i="52" s="1"/>
  <c r="AV334" i="52" s="1"/>
  <c r="AV315" i="53"/>
  <c r="AV317" i="53" s="1"/>
  <c r="AV334" i="53" s="1"/>
  <c r="AV315" i="50"/>
  <c r="AV317" i="50" s="1"/>
  <c r="AV334" i="50" s="1"/>
  <c r="AX333" i="50"/>
  <c r="AX336" i="50" s="1"/>
  <c r="AX306" i="49"/>
  <c r="AX308" i="49" s="1"/>
  <c r="AX319" i="49" s="1"/>
  <c r="AV491" i="56" s="1"/>
  <c r="AX306" i="53"/>
  <c r="AX308" i="53" s="1"/>
  <c r="AX319" i="53" s="1"/>
  <c r="AV495" i="56" s="1"/>
  <c r="AW333" i="49"/>
  <c r="AW336" i="49" s="1"/>
  <c r="AW333" i="53"/>
  <c r="AW336" i="53" s="1"/>
  <c r="AZ306" i="52"/>
  <c r="AZ308" i="52" s="1"/>
  <c r="AZ319" i="52" s="1"/>
  <c r="AX494" i="56" s="1"/>
  <c r="AU315" i="49"/>
  <c r="AU317" i="49" s="1"/>
  <c r="AU334" i="49" s="1"/>
  <c r="AW333" i="51"/>
  <c r="AW336" i="51" s="1"/>
  <c r="AY333" i="52"/>
  <c r="AY336" i="52" s="1"/>
  <c r="BI229" i="49"/>
  <c r="BI243" i="49"/>
  <c r="BI246" i="49" s="1"/>
  <c r="BA229" i="53"/>
  <c r="BA243" i="53"/>
  <c r="BA246" i="53" s="1"/>
  <c r="BC229" i="51"/>
  <c r="BC243" i="51"/>
  <c r="BC246" i="51" s="1"/>
  <c r="BC229" i="52"/>
  <c r="BC243" i="52"/>
  <c r="BC246" i="52" s="1"/>
  <c r="BD214" i="51"/>
  <c r="BD216" i="51" s="1"/>
  <c r="BD218" i="51" s="1"/>
  <c r="BE213" i="51"/>
  <c r="BD214" i="52"/>
  <c r="BD216" i="52" s="1"/>
  <c r="BD218" i="52" s="1"/>
  <c r="BE213" i="52"/>
  <c r="BB214" i="53"/>
  <c r="BB216" i="53" s="1"/>
  <c r="BB218" i="53" s="1"/>
  <c r="BC213" i="53"/>
  <c r="BK213" i="49" l="1"/>
  <c r="BL213" i="49" s="1"/>
  <c r="DN32" i="50"/>
  <c r="DO30" i="50" s="1"/>
  <c r="DN41" i="50"/>
  <c r="AW492" i="56"/>
  <c r="CZ32" i="51"/>
  <c r="CU41" i="52"/>
  <c r="CX41" i="53"/>
  <c r="BK214" i="50"/>
  <c r="BK216" i="50" s="1"/>
  <c r="BK218" i="50" s="1"/>
  <c r="BI229" i="50"/>
  <c r="BI243" i="50"/>
  <c r="BI246" i="50" s="1"/>
  <c r="BL213" i="50"/>
  <c r="BJ214" i="50"/>
  <c r="BJ216" i="50" s="1"/>
  <c r="BJ218" i="50" s="1"/>
  <c r="DA30" i="51"/>
  <c r="CZ36" i="51"/>
  <c r="CX36" i="49"/>
  <c r="CY30" i="49"/>
  <c r="CY31" i="49" s="1"/>
  <c r="CY34" i="49" s="1"/>
  <c r="CV31" i="52"/>
  <c r="CV34" i="52" s="1"/>
  <c r="CY32" i="53"/>
  <c r="BA306" i="52"/>
  <c r="BA308" i="52" s="1"/>
  <c r="BA319" i="52" s="1"/>
  <c r="AY494" i="56" s="1"/>
  <c r="AW315" i="52"/>
  <c r="AW317" i="52" s="1"/>
  <c r="AW334" i="52" s="1"/>
  <c r="AY306" i="49"/>
  <c r="AY308" i="49" s="1"/>
  <c r="AY319" i="49" s="1"/>
  <c r="AW491" i="56" s="1"/>
  <c r="AX333" i="49"/>
  <c r="AX336" i="49" s="1"/>
  <c r="AZ306" i="50"/>
  <c r="AZ308" i="50" s="1"/>
  <c r="AZ319" i="50" s="1"/>
  <c r="AY333" i="50"/>
  <c r="AY336" i="50" s="1"/>
  <c r="AV315" i="51"/>
  <c r="AV317" i="51" s="1"/>
  <c r="AV334" i="51" s="1"/>
  <c r="AV315" i="49"/>
  <c r="AV317" i="49" s="1"/>
  <c r="AV334" i="49" s="1"/>
  <c r="AW315" i="50"/>
  <c r="AW317" i="50" s="1"/>
  <c r="AW334" i="50" s="1"/>
  <c r="AY306" i="53"/>
  <c r="AY308" i="53" s="1"/>
  <c r="AY319" i="53" s="1"/>
  <c r="AW495" i="56" s="1"/>
  <c r="AY306" i="51"/>
  <c r="AY308" i="51" s="1"/>
  <c r="AY319" i="51" s="1"/>
  <c r="AW493" i="56" s="1"/>
  <c r="AW315" i="53"/>
  <c r="AW317" i="53" s="1"/>
  <c r="AW334" i="53" s="1"/>
  <c r="AZ333" i="52"/>
  <c r="AZ336" i="52" s="1"/>
  <c r="AX333" i="53"/>
  <c r="AX336" i="53" s="1"/>
  <c r="AX333" i="51"/>
  <c r="AX336" i="51" s="1"/>
  <c r="BD229" i="51"/>
  <c r="BD243" i="51"/>
  <c r="BD246" i="51" s="1"/>
  <c r="BJ229" i="49"/>
  <c r="BJ243" i="49"/>
  <c r="BJ246" i="49" s="1"/>
  <c r="BD229" i="52"/>
  <c r="BD243" i="52"/>
  <c r="BD246" i="52" s="1"/>
  <c r="BB229" i="53"/>
  <c r="BB243" i="53"/>
  <c r="BB246" i="53" s="1"/>
  <c r="BE214" i="52"/>
  <c r="BE216" i="52" s="1"/>
  <c r="BE218" i="52" s="1"/>
  <c r="BF213" i="52"/>
  <c r="BE214" i="51"/>
  <c r="BE216" i="51" s="1"/>
  <c r="BE218" i="51" s="1"/>
  <c r="BF213" i="51"/>
  <c r="BC214" i="53"/>
  <c r="BC216" i="53" s="1"/>
  <c r="BC218" i="53" s="1"/>
  <c r="BD213" i="53"/>
  <c r="BK214" i="49" l="1"/>
  <c r="BK216" i="49" s="1"/>
  <c r="BK218" i="49" s="1"/>
  <c r="BK229" i="49" s="1"/>
  <c r="DO31" i="50"/>
  <c r="DO34" i="50" s="1"/>
  <c r="DO36" i="50" s="1"/>
  <c r="AX492" i="56"/>
  <c r="CZ41" i="51"/>
  <c r="CX41" i="49"/>
  <c r="BL214" i="50"/>
  <c r="BL216" i="50" s="1"/>
  <c r="BL218" i="50" s="1"/>
  <c r="BM213" i="50"/>
  <c r="BJ243" i="50"/>
  <c r="BJ246" i="50" s="1"/>
  <c r="BJ229" i="50"/>
  <c r="BK229" i="50"/>
  <c r="BK243" i="50"/>
  <c r="BK246" i="50" s="1"/>
  <c r="DA31" i="51"/>
  <c r="CV32" i="52"/>
  <c r="CY32" i="49"/>
  <c r="CZ30" i="53"/>
  <c r="CZ31" i="53" s="1"/>
  <c r="CZ34" i="53" s="1"/>
  <c r="CY36" i="53"/>
  <c r="AX315" i="50"/>
  <c r="AX317" i="50" s="1"/>
  <c r="AX334" i="50" s="1"/>
  <c r="AX315" i="53"/>
  <c r="AX317" i="53" s="1"/>
  <c r="AX334" i="53" s="1"/>
  <c r="AZ306" i="49"/>
  <c r="AZ308" i="49" s="1"/>
  <c r="AZ319" i="49" s="1"/>
  <c r="AX491" i="56" s="1"/>
  <c r="AW315" i="49"/>
  <c r="AW317" i="49" s="1"/>
  <c r="AW334" i="49" s="1"/>
  <c r="AY333" i="49"/>
  <c r="AY336" i="49" s="1"/>
  <c r="AZ306" i="51"/>
  <c r="AZ308" i="51" s="1"/>
  <c r="AZ319" i="51" s="1"/>
  <c r="AX493" i="56" s="1"/>
  <c r="AW315" i="51"/>
  <c r="AW317" i="51" s="1"/>
  <c r="AW334" i="51" s="1"/>
  <c r="AX315" i="52"/>
  <c r="AX317" i="52" s="1"/>
  <c r="AX334" i="52" s="1"/>
  <c r="AY333" i="51"/>
  <c r="AY336" i="51" s="1"/>
  <c r="BB306" i="52"/>
  <c r="BB308" i="52" s="1"/>
  <c r="BB319" i="52" s="1"/>
  <c r="AZ494" i="56" s="1"/>
  <c r="AZ306" i="53"/>
  <c r="AZ308" i="53" s="1"/>
  <c r="AZ319" i="53" s="1"/>
  <c r="AX495" i="56" s="1"/>
  <c r="BA306" i="50"/>
  <c r="BA308" i="50" s="1"/>
  <c r="BA319" i="50" s="1"/>
  <c r="AY333" i="53"/>
  <c r="AY336" i="53" s="1"/>
  <c r="AZ333" i="50"/>
  <c r="AZ336" i="50" s="1"/>
  <c r="BA333" i="52"/>
  <c r="BA336" i="52" s="1"/>
  <c r="BE229" i="51"/>
  <c r="BE243" i="51"/>
  <c r="BE246" i="51" s="1"/>
  <c r="BK243" i="49"/>
  <c r="BK246" i="49" s="1"/>
  <c r="BC229" i="53"/>
  <c r="BC243" i="53"/>
  <c r="BC246" i="53" s="1"/>
  <c r="BE229" i="52"/>
  <c r="BE243" i="52"/>
  <c r="BE246" i="52" s="1"/>
  <c r="BD214" i="53"/>
  <c r="BD216" i="53" s="1"/>
  <c r="BD218" i="53" s="1"/>
  <c r="BE213" i="53"/>
  <c r="BM213" i="49"/>
  <c r="BF214" i="51"/>
  <c r="BF216" i="51" s="1"/>
  <c r="BF218" i="51" s="1"/>
  <c r="BG213" i="51"/>
  <c r="BF214" i="52"/>
  <c r="BF216" i="52" s="1"/>
  <c r="BF218" i="52" s="1"/>
  <c r="BG213" i="52"/>
  <c r="BL214" i="49"/>
  <c r="BL216" i="49" s="1"/>
  <c r="BL218" i="49" s="1"/>
  <c r="DO32" i="50" l="1"/>
  <c r="DP30" i="50" s="1"/>
  <c r="DO41" i="50"/>
  <c r="AY492" i="56"/>
  <c r="DA32" i="51"/>
  <c r="DB30" i="51" s="1"/>
  <c r="DA34" i="51"/>
  <c r="DA36" i="51" s="1"/>
  <c r="CY41" i="53"/>
  <c r="BM214" i="50"/>
  <c r="BM216" i="50" s="1"/>
  <c r="BM218" i="50" s="1"/>
  <c r="BN213" i="50"/>
  <c r="BL229" i="50"/>
  <c r="BL243" i="50"/>
  <c r="BL246" i="50" s="1"/>
  <c r="CZ30" i="49"/>
  <c r="CZ31" i="49" s="1"/>
  <c r="CZ34" i="49" s="1"/>
  <c r="CY36" i="49"/>
  <c r="CV36" i="52"/>
  <c r="CW30" i="52"/>
  <c r="BN213" i="49"/>
  <c r="CZ32" i="53"/>
  <c r="AY315" i="52"/>
  <c r="AY317" i="52" s="1"/>
  <c r="AY334" i="52" s="1"/>
  <c r="AX315" i="49"/>
  <c r="AX317" i="49" s="1"/>
  <c r="AX334" i="49" s="1"/>
  <c r="BB306" i="50"/>
  <c r="BB308" i="50" s="1"/>
  <c r="BB319" i="50" s="1"/>
  <c r="BA306" i="49"/>
  <c r="BA308" i="49" s="1"/>
  <c r="BA319" i="49" s="1"/>
  <c r="AY491" i="56" s="1"/>
  <c r="AX315" i="51"/>
  <c r="AX317" i="51" s="1"/>
  <c r="AX334" i="51" s="1"/>
  <c r="BA333" i="50"/>
  <c r="BA336" i="50" s="1"/>
  <c r="AZ333" i="49"/>
  <c r="AZ336" i="49" s="1"/>
  <c r="BA306" i="53"/>
  <c r="BA308" i="53" s="1"/>
  <c r="BA319" i="53" s="1"/>
  <c r="AY495" i="56" s="1"/>
  <c r="AY315" i="53"/>
  <c r="AY317" i="53" s="1"/>
  <c r="AY334" i="53" s="1"/>
  <c r="BA306" i="51"/>
  <c r="BA308" i="51" s="1"/>
  <c r="BA319" i="51" s="1"/>
  <c r="AY493" i="56" s="1"/>
  <c r="AZ333" i="53"/>
  <c r="AZ336" i="53" s="1"/>
  <c r="AZ333" i="51"/>
  <c r="AZ336" i="51" s="1"/>
  <c r="BC306" i="52"/>
  <c r="BC308" i="52" s="1"/>
  <c r="BC319" i="52" s="1"/>
  <c r="BA494" i="56" s="1"/>
  <c r="AY315" i="50"/>
  <c r="AY317" i="50" s="1"/>
  <c r="AY334" i="50" s="1"/>
  <c r="BB333" i="52"/>
  <c r="BB336" i="52" s="1"/>
  <c r="BL229" i="49"/>
  <c r="BL243" i="49"/>
  <c r="BL246" i="49" s="1"/>
  <c r="BF229" i="51"/>
  <c r="BF243" i="51"/>
  <c r="BF246" i="51" s="1"/>
  <c r="BF229" i="52"/>
  <c r="BF243" i="52"/>
  <c r="BF246" i="52" s="1"/>
  <c r="BD229" i="53"/>
  <c r="BD243" i="53"/>
  <c r="BD246" i="53" s="1"/>
  <c r="BM214" i="49"/>
  <c r="BM216" i="49" s="1"/>
  <c r="BM218" i="49" s="1"/>
  <c r="BE214" i="53"/>
  <c r="BE216" i="53" s="1"/>
  <c r="BE218" i="53" s="1"/>
  <c r="BF213" i="53"/>
  <c r="BG214" i="52"/>
  <c r="BG216" i="52" s="1"/>
  <c r="BG218" i="52" s="1"/>
  <c r="BH213" i="52"/>
  <c r="BG214" i="51"/>
  <c r="BG216" i="51" s="1"/>
  <c r="BG218" i="51" s="1"/>
  <c r="BH213" i="51"/>
  <c r="DP31" i="50" l="1"/>
  <c r="DP34" i="50" s="1"/>
  <c r="DP36" i="50" s="1"/>
  <c r="AZ492" i="56"/>
  <c r="BO213" i="49"/>
  <c r="BP213" i="49" s="1"/>
  <c r="CV41" i="52"/>
  <c r="CY41" i="49"/>
  <c r="DA41" i="51"/>
  <c r="BO213" i="50"/>
  <c r="BN214" i="50"/>
  <c r="BN216" i="50" s="1"/>
  <c r="BN218" i="50" s="1"/>
  <c r="BM229" i="50"/>
  <c r="BM243" i="50"/>
  <c r="BM246" i="50" s="1"/>
  <c r="BN214" i="49"/>
  <c r="BN216" i="49" s="1"/>
  <c r="BN218" i="49" s="1"/>
  <c r="BN229" i="49" s="1"/>
  <c r="DB31" i="51"/>
  <c r="CW31" i="52"/>
  <c r="CZ32" i="49"/>
  <c r="CZ36" i="53"/>
  <c r="DA30" i="53"/>
  <c r="DA31" i="53" s="1"/>
  <c r="DA34" i="53" s="1"/>
  <c r="BB306" i="49"/>
  <c r="BB308" i="49" s="1"/>
  <c r="BB319" i="49" s="1"/>
  <c r="AZ491" i="56" s="1"/>
  <c r="BA333" i="49"/>
  <c r="BA336" i="49" s="1"/>
  <c r="AZ315" i="50"/>
  <c r="AZ317" i="50" s="1"/>
  <c r="AZ334" i="50" s="1"/>
  <c r="BC306" i="50"/>
  <c r="BC308" i="50" s="1"/>
  <c r="BC319" i="50" s="1"/>
  <c r="BB306" i="51"/>
  <c r="BB308" i="51" s="1"/>
  <c r="BB319" i="51" s="1"/>
  <c r="AZ493" i="56" s="1"/>
  <c r="BA333" i="51"/>
  <c r="BA336" i="51" s="1"/>
  <c r="BB333" i="50"/>
  <c r="BB336" i="50" s="1"/>
  <c r="AY315" i="51"/>
  <c r="AY317" i="51" s="1"/>
  <c r="AY334" i="51" s="1"/>
  <c r="AY315" i="49"/>
  <c r="AY317" i="49" s="1"/>
  <c r="AY334" i="49" s="1"/>
  <c r="AZ315" i="53"/>
  <c r="AZ317" i="53" s="1"/>
  <c r="AZ334" i="53" s="1"/>
  <c r="BC333" i="52"/>
  <c r="BC336" i="52" s="1"/>
  <c r="BB306" i="53"/>
  <c r="BB308" i="53" s="1"/>
  <c r="BB319" i="53" s="1"/>
  <c r="AZ495" i="56" s="1"/>
  <c r="AZ315" i="52"/>
  <c r="AZ317" i="52" s="1"/>
  <c r="AZ334" i="52" s="1"/>
  <c r="BD306" i="52"/>
  <c r="BD308" i="52" s="1"/>
  <c r="BD319" i="52" s="1"/>
  <c r="BB494" i="56" s="1"/>
  <c r="BA333" i="53"/>
  <c r="BA336" i="53" s="1"/>
  <c r="BM229" i="49"/>
  <c r="BM243" i="49"/>
  <c r="BM246" i="49" s="1"/>
  <c r="BG229" i="51"/>
  <c r="BG243" i="51"/>
  <c r="BG246" i="51" s="1"/>
  <c r="BE229" i="53"/>
  <c r="BE243" i="53"/>
  <c r="BE246" i="53" s="1"/>
  <c r="BG229" i="52"/>
  <c r="BG243" i="52"/>
  <c r="BG246" i="52" s="1"/>
  <c r="BH214" i="52"/>
  <c r="BH216" i="52" s="1"/>
  <c r="BH218" i="52" s="1"/>
  <c r="BI213" i="52"/>
  <c r="BH214" i="51"/>
  <c r="BH216" i="51" s="1"/>
  <c r="BH218" i="51" s="1"/>
  <c r="BI213" i="51"/>
  <c r="BF214" i="53"/>
  <c r="BF216" i="53" s="1"/>
  <c r="BF218" i="53" s="1"/>
  <c r="BG213" i="53"/>
  <c r="BO214" i="49" l="1"/>
  <c r="BO216" i="49" s="1"/>
  <c r="BO218" i="49" s="1"/>
  <c r="BO243" i="49" s="1"/>
  <c r="BO246" i="49" s="1"/>
  <c r="DP32" i="50"/>
  <c r="DQ30" i="50" s="1"/>
  <c r="DP41" i="50"/>
  <c r="BA492" i="56"/>
  <c r="BN243" i="49"/>
  <c r="BN246" i="49" s="1"/>
  <c r="CW32" i="52"/>
  <c r="CX30" i="52" s="1"/>
  <c r="CW34" i="52"/>
  <c r="CW36" i="52" s="1"/>
  <c r="DB32" i="51"/>
  <c r="DC30" i="51" s="1"/>
  <c r="DB34" i="51"/>
  <c r="DB36" i="51" s="1"/>
  <c r="CZ41" i="53"/>
  <c r="BN229" i="50"/>
  <c r="BN243" i="50"/>
  <c r="BN246" i="50" s="1"/>
  <c r="BO214" i="50"/>
  <c r="BO216" i="50" s="1"/>
  <c r="BO218" i="50" s="1"/>
  <c r="BP213" i="50"/>
  <c r="CZ36" i="49"/>
  <c r="DA30" i="49"/>
  <c r="DA31" i="49" s="1"/>
  <c r="DA34" i="49" s="1"/>
  <c r="DA32" i="53"/>
  <c r="BC306" i="53"/>
  <c r="BC308" i="53" s="1"/>
  <c r="BC319" i="53" s="1"/>
  <c r="BA495" i="56" s="1"/>
  <c r="BA315" i="53"/>
  <c r="BA317" i="53" s="1"/>
  <c r="BA334" i="53" s="1"/>
  <c r="BE306" i="52"/>
  <c r="BE308" i="52" s="1"/>
  <c r="BE319" i="52" s="1"/>
  <c r="BC494" i="56" s="1"/>
  <c r="BD333" i="52"/>
  <c r="BD336" i="52" s="1"/>
  <c r="BA315" i="52"/>
  <c r="BA317" i="52" s="1"/>
  <c r="BA334" i="52" s="1"/>
  <c r="BC306" i="51"/>
  <c r="BC308" i="51" s="1"/>
  <c r="BC319" i="51" s="1"/>
  <c r="BA493" i="56" s="1"/>
  <c r="AZ315" i="49"/>
  <c r="AZ317" i="49" s="1"/>
  <c r="AZ334" i="49" s="1"/>
  <c r="BB333" i="51"/>
  <c r="BB336" i="51" s="1"/>
  <c r="AZ315" i="51"/>
  <c r="AZ317" i="51" s="1"/>
  <c r="AZ334" i="51" s="1"/>
  <c r="BD306" i="50"/>
  <c r="BD308" i="50" s="1"/>
  <c r="BD319" i="50" s="1"/>
  <c r="BB333" i="53"/>
  <c r="BB336" i="53" s="1"/>
  <c r="BC333" i="50"/>
  <c r="BC336" i="50" s="1"/>
  <c r="BC306" i="49"/>
  <c r="BC308" i="49" s="1"/>
  <c r="BC319" i="49" s="1"/>
  <c r="BA491" i="56" s="1"/>
  <c r="BA315" i="50"/>
  <c r="BA317" i="50" s="1"/>
  <c r="BA334" i="50" s="1"/>
  <c r="BB333" i="49"/>
  <c r="BB336" i="49" s="1"/>
  <c r="BO229" i="49"/>
  <c r="BF229" i="53"/>
  <c r="BF243" i="53"/>
  <c r="BF246" i="53" s="1"/>
  <c r="BH229" i="51"/>
  <c r="BH243" i="51"/>
  <c r="BH246" i="51" s="1"/>
  <c r="BH229" i="52"/>
  <c r="BH243" i="52"/>
  <c r="BH246" i="52" s="1"/>
  <c r="BI214" i="52"/>
  <c r="BI216" i="52" s="1"/>
  <c r="BI218" i="52" s="1"/>
  <c r="BJ213" i="52"/>
  <c r="BI214" i="51"/>
  <c r="BI216" i="51" s="1"/>
  <c r="BI218" i="51" s="1"/>
  <c r="BJ213" i="51"/>
  <c r="BG214" i="53"/>
  <c r="BG216" i="53" s="1"/>
  <c r="BG218" i="53" s="1"/>
  <c r="BH213" i="53"/>
  <c r="BP214" i="49"/>
  <c r="BP216" i="49" s="1"/>
  <c r="BP218" i="49" s="1"/>
  <c r="BQ213" i="49"/>
  <c r="DQ31" i="50" l="1"/>
  <c r="DQ34" i="50" s="1"/>
  <c r="DQ36" i="50" s="1"/>
  <c r="BB492" i="56"/>
  <c r="CW41" i="52"/>
  <c r="CZ41" i="49"/>
  <c r="DB41" i="51"/>
  <c r="BO229" i="50"/>
  <c r="BO243" i="50"/>
  <c r="BO246" i="50" s="1"/>
  <c r="BP214" i="50"/>
  <c r="BP216" i="50" s="1"/>
  <c r="BP218" i="50" s="1"/>
  <c r="BQ213" i="50"/>
  <c r="BR213" i="50" s="1"/>
  <c r="BS213" i="50" s="1"/>
  <c r="DC31" i="51"/>
  <c r="CX31" i="52"/>
  <c r="DA32" i="49"/>
  <c r="BR213" i="49"/>
  <c r="BS213" i="49" s="1"/>
  <c r="DA36" i="53"/>
  <c r="DB30" i="53"/>
  <c r="DB31" i="53" s="1"/>
  <c r="DB34" i="53" s="1"/>
  <c r="BE306" i="50"/>
  <c r="BE308" i="50" s="1"/>
  <c r="BE319" i="50" s="1"/>
  <c r="BD306" i="49"/>
  <c r="BD308" i="49" s="1"/>
  <c r="BD319" i="49" s="1"/>
  <c r="BB491" i="56" s="1"/>
  <c r="BA315" i="51"/>
  <c r="BA317" i="51" s="1"/>
  <c r="BA334" i="51" s="1"/>
  <c r="BC333" i="49"/>
  <c r="BC336" i="49" s="1"/>
  <c r="BF306" i="52"/>
  <c r="BF308" i="52" s="1"/>
  <c r="BF319" i="52" s="1"/>
  <c r="BD494" i="56" s="1"/>
  <c r="BA315" i="49"/>
  <c r="BA317" i="49" s="1"/>
  <c r="BA334" i="49" s="1"/>
  <c r="BD333" i="50"/>
  <c r="BD336" i="50" s="1"/>
  <c r="BE333" i="52"/>
  <c r="BE336" i="52" s="1"/>
  <c r="BB315" i="53"/>
  <c r="BB317" i="53" s="1"/>
  <c r="BB334" i="53" s="1"/>
  <c r="BD306" i="51"/>
  <c r="BD308" i="51" s="1"/>
  <c r="BD319" i="51" s="1"/>
  <c r="BB493" i="56" s="1"/>
  <c r="BC333" i="51"/>
  <c r="BC336" i="51" s="1"/>
  <c r="BD306" i="53"/>
  <c r="BD308" i="53" s="1"/>
  <c r="BD319" i="53" s="1"/>
  <c r="BB495" i="56" s="1"/>
  <c r="BB315" i="50"/>
  <c r="BB317" i="50" s="1"/>
  <c r="BB334" i="50" s="1"/>
  <c r="BB315" i="52"/>
  <c r="BB317" i="52" s="1"/>
  <c r="BB334" i="52" s="1"/>
  <c r="BC333" i="53"/>
  <c r="BC336" i="53" s="1"/>
  <c r="BG229" i="53"/>
  <c r="BG243" i="53"/>
  <c r="BG246" i="53" s="1"/>
  <c r="BP229" i="49"/>
  <c r="BP243" i="49"/>
  <c r="BP246" i="49" s="1"/>
  <c r="BI229" i="52"/>
  <c r="BI243" i="52"/>
  <c r="BI246" i="52" s="1"/>
  <c r="BI229" i="51"/>
  <c r="BI243" i="51"/>
  <c r="BI246" i="51" s="1"/>
  <c r="BH214" i="53"/>
  <c r="BH216" i="53" s="1"/>
  <c r="BH218" i="53" s="1"/>
  <c r="BI213" i="53"/>
  <c r="BJ214" i="52"/>
  <c r="BJ216" i="52" s="1"/>
  <c r="BJ218" i="52" s="1"/>
  <c r="BK213" i="52"/>
  <c r="BJ214" i="51"/>
  <c r="BJ216" i="51" s="1"/>
  <c r="BJ218" i="51" s="1"/>
  <c r="BK213" i="51"/>
  <c r="BQ214" i="49"/>
  <c r="BQ216" i="49" s="1"/>
  <c r="BQ218" i="49" s="1"/>
  <c r="DQ32" i="50" l="1"/>
  <c r="DR30" i="50" s="1"/>
  <c r="DR31" i="50" s="1"/>
  <c r="DR34" i="50" s="1"/>
  <c r="DR36" i="50" s="1"/>
  <c r="DQ41" i="50"/>
  <c r="BC492" i="56"/>
  <c r="BR214" i="49"/>
  <c r="BR216" i="49" s="1"/>
  <c r="BR218" i="49" s="1"/>
  <c r="BR229" i="49" s="1"/>
  <c r="CX32" i="52"/>
  <c r="CY30" i="52" s="1"/>
  <c r="CX34" i="52"/>
  <c r="CX36" i="52" s="1"/>
  <c r="DC32" i="51"/>
  <c r="DD30" i="51" s="1"/>
  <c r="DC34" i="51"/>
  <c r="DC36" i="51" s="1"/>
  <c r="DA41" i="53"/>
  <c r="BT213" i="50"/>
  <c r="BU213" i="50" s="1"/>
  <c r="BS214" i="50"/>
  <c r="BS216" i="50" s="1"/>
  <c r="BS218" i="50" s="1"/>
  <c r="BP229" i="50"/>
  <c r="BP243" i="50"/>
  <c r="BP246" i="50" s="1"/>
  <c r="BR214" i="50"/>
  <c r="BR216" i="50" s="1"/>
  <c r="BR218" i="50" s="1"/>
  <c r="BQ214" i="50"/>
  <c r="BQ216" i="50" s="1"/>
  <c r="BQ218" i="50" s="1"/>
  <c r="DA36" i="49"/>
  <c r="DB30" i="49"/>
  <c r="DB31" i="49" s="1"/>
  <c r="DB34" i="49" s="1"/>
  <c r="BT213" i="49"/>
  <c r="DB32" i="53"/>
  <c r="BC315" i="50"/>
  <c r="BC317" i="50" s="1"/>
  <c r="BC334" i="50" s="1"/>
  <c r="BE306" i="53"/>
  <c r="BE308" i="53" s="1"/>
  <c r="BE319" i="53" s="1"/>
  <c r="BC495" i="56" s="1"/>
  <c r="BB315" i="51"/>
  <c r="BB317" i="51" s="1"/>
  <c r="BB334" i="51" s="1"/>
  <c r="BE306" i="51"/>
  <c r="BE308" i="51" s="1"/>
  <c r="BE319" i="51" s="1"/>
  <c r="BC493" i="56" s="1"/>
  <c r="BD333" i="53"/>
  <c r="BD336" i="53" s="1"/>
  <c r="BD333" i="51"/>
  <c r="BD336" i="51" s="1"/>
  <c r="BC315" i="53"/>
  <c r="BC317" i="53" s="1"/>
  <c r="BC334" i="53" s="1"/>
  <c r="BE306" i="49"/>
  <c r="BE308" i="49" s="1"/>
  <c r="BE319" i="49" s="1"/>
  <c r="BC491" i="56" s="1"/>
  <c r="BB315" i="49"/>
  <c r="BB317" i="49" s="1"/>
  <c r="BB334" i="49" s="1"/>
  <c r="BD333" i="49"/>
  <c r="BD336" i="49" s="1"/>
  <c r="BG306" i="52"/>
  <c r="BG308" i="52" s="1"/>
  <c r="BG319" i="52" s="1"/>
  <c r="BE494" i="56" s="1"/>
  <c r="BF306" i="50"/>
  <c r="BF308" i="50" s="1"/>
  <c r="BF319" i="50" s="1"/>
  <c r="BC315" i="52"/>
  <c r="BC317" i="52" s="1"/>
  <c r="BC334" i="52" s="1"/>
  <c r="BF333" i="52"/>
  <c r="BF336" i="52" s="1"/>
  <c r="BE333" i="50"/>
  <c r="BE336" i="50" s="1"/>
  <c r="BQ229" i="49"/>
  <c r="BQ243" i="49"/>
  <c r="BQ246" i="49" s="1"/>
  <c r="BH229" i="53"/>
  <c r="BH243" i="53"/>
  <c r="BH246" i="53" s="1"/>
  <c r="BJ229" i="51"/>
  <c r="BJ243" i="51"/>
  <c r="BJ246" i="51" s="1"/>
  <c r="BJ229" i="52"/>
  <c r="BJ243" i="52"/>
  <c r="BJ246" i="52" s="1"/>
  <c r="BK214" i="51"/>
  <c r="BK216" i="51" s="1"/>
  <c r="BK218" i="51" s="1"/>
  <c r="BL213" i="51"/>
  <c r="BI214" i="53"/>
  <c r="BI216" i="53" s="1"/>
  <c r="BI218" i="53" s="1"/>
  <c r="BJ213" i="53"/>
  <c r="BK214" i="52"/>
  <c r="BK216" i="52" s="1"/>
  <c r="BK218" i="52" s="1"/>
  <c r="BL213" i="52"/>
  <c r="BS214" i="49"/>
  <c r="BS216" i="49" s="1"/>
  <c r="BS218" i="49" s="1"/>
  <c r="BR243" i="49" l="1"/>
  <c r="BR246" i="49" s="1"/>
  <c r="DR41" i="50"/>
  <c r="DR32" i="50"/>
  <c r="DS30" i="50" s="1"/>
  <c r="BD492" i="56"/>
  <c r="DC41" i="51"/>
  <c r="DA41" i="49"/>
  <c r="CX41" i="52"/>
  <c r="BT214" i="50"/>
  <c r="BT216" i="50" s="1"/>
  <c r="BT218" i="50" s="1"/>
  <c r="BT229" i="50" s="1"/>
  <c r="BU214" i="50"/>
  <c r="BU216" i="50" s="1"/>
  <c r="BU218" i="50" s="1"/>
  <c r="BR229" i="50"/>
  <c r="BR243" i="50"/>
  <c r="BR246" i="50" s="1"/>
  <c r="BS229" i="50"/>
  <c r="BS243" i="50"/>
  <c r="BS246" i="50" s="1"/>
  <c r="BV213" i="50"/>
  <c r="BW213" i="50" s="1"/>
  <c r="BQ243" i="50"/>
  <c r="BQ246" i="50" s="1"/>
  <c r="BQ229" i="50"/>
  <c r="BU213" i="49"/>
  <c r="BU214" i="49" s="1"/>
  <c r="BU216" i="49" s="1"/>
  <c r="BU218" i="49" s="1"/>
  <c r="DD31" i="51"/>
  <c r="BT214" i="49"/>
  <c r="BT216" i="49" s="1"/>
  <c r="BT218" i="49" s="1"/>
  <c r="BT243" i="49" s="1"/>
  <c r="BT246" i="49" s="1"/>
  <c r="CY31" i="52"/>
  <c r="DB32" i="49"/>
  <c r="DC30" i="53"/>
  <c r="DC31" i="53" s="1"/>
  <c r="DC34" i="53" s="1"/>
  <c r="DB36" i="53"/>
  <c r="BC315" i="51"/>
  <c r="BC317" i="51" s="1"/>
  <c r="BC334" i="51" s="1"/>
  <c r="BH306" i="52"/>
  <c r="BH308" i="52" s="1"/>
  <c r="BH319" i="52" s="1"/>
  <c r="BF494" i="56" s="1"/>
  <c r="BD315" i="53"/>
  <c r="BD317" i="53" s="1"/>
  <c r="BD334" i="53" s="1"/>
  <c r="BD315" i="52"/>
  <c r="BD317" i="52" s="1"/>
  <c r="BD334" i="52" s="1"/>
  <c r="BF306" i="53"/>
  <c r="BF308" i="53" s="1"/>
  <c r="BF319" i="53" s="1"/>
  <c r="BD495" i="56" s="1"/>
  <c r="BC315" i="49"/>
  <c r="BC317" i="49" s="1"/>
  <c r="BC334" i="49" s="1"/>
  <c r="BE333" i="53"/>
  <c r="BE336" i="53" s="1"/>
  <c r="BG306" i="50"/>
  <c r="BG308" i="50" s="1"/>
  <c r="BG319" i="50" s="1"/>
  <c r="BD315" i="50"/>
  <c r="BD317" i="50" s="1"/>
  <c r="BD334" i="50" s="1"/>
  <c r="BF333" i="50"/>
  <c r="BF336" i="50" s="1"/>
  <c r="BF306" i="49"/>
  <c r="BF308" i="49" s="1"/>
  <c r="BF319" i="49" s="1"/>
  <c r="BD491" i="56" s="1"/>
  <c r="BF306" i="51"/>
  <c r="BF308" i="51" s="1"/>
  <c r="BF319" i="51" s="1"/>
  <c r="BD493" i="56" s="1"/>
  <c r="BG333" i="52"/>
  <c r="BG336" i="52" s="1"/>
  <c r="BE333" i="49"/>
  <c r="BE336" i="49" s="1"/>
  <c r="BE333" i="51"/>
  <c r="BE336" i="51" s="1"/>
  <c r="BS229" i="49"/>
  <c r="BS243" i="49"/>
  <c r="BS246" i="49" s="1"/>
  <c r="BK229" i="51"/>
  <c r="BK243" i="51"/>
  <c r="BK246" i="51" s="1"/>
  <c r="BK229" i="52"/>
  <c r="BK243" i="52"/>
  <c r="BK246" i="52" s="1"/>
  <c r="BI229" i="53"/>
  <c r="BI243" i="53"/>
  <c r="BI246" i="53" s="1"/>
  <c r="BJ214" i="53"/>
  <c r="BJ216" i="53" s="1"/>
  <c r="BJ218" i="53" s="1"/>
  <c r="BK213" i="53"/>
  <c r="BL214" i="51"/>
  <c r="BL216" i="51" s="1"/>
  <c r="BL218" i="51" s="1"/>
  <c r="BM213" i="51"/>
  <c r="BL214" i="52"/>
  <c r="BL216" i="52" s="1"/>
  <c r="BL218" i="52" s="1"/>
  <c r="BM213" i="52"/>
  <c r="DS31" i="50" l="1"/>
  <c r="DS34" i="50" s="1"/>
  <c r="BE492" i="56"/>
  <c r="BT229" i="49"/>
  <c r="BT243" i="50"/>
  <c r="BT246" i="50" s="1"/>
  <c r="CY32" i="52"/>
  <c r="CZ30" i="52" s="1"/>
  <c r="CY34" i="52"/>
  <c r="CY36" i="52" s="1"/>
  <c r="BV213" i="49"/>
  <c r="BV214" i="49" s="1"/>
  <c r="BV216" i="49" s="1"/>
  <c r="BV218" i="49" s="1"/>
  <c r="DD32" i="51"/>
  <c r="DD34" i="51"/>
  <c r="DD36" i="51" s="1"/>
  <c r="DB41" i="53"/>
  <c r="BW214" i="50"/>
  <c r="BW216" i="50" s="1"/>
  <c r="BW218" i="50" s="1"/>
  <c r="BV214" i="50"/>
  <c r="BV216" i="50" s="1"/>
  <c r="BV218" i="50" s="1"/>
  <c r="BX213" i="50"/>
  <c r="BU243" i="50"/>
  <c r="BU246" i="50" s="1"/>
  <c r="BU229" i="50"/>
  <c r="DE30" i="51"/>
  <c r="DC30" i="49"/>
  <c r="DC31" i="49" s="1"/>
  <c r="DC34" i="49" s="1"/>
  <c r="DC32" i="53"/>
  <c r="BH306" i="50"/>
  <c r="BH308" i="50" s="1"/>
  <c r="BH319" i="50" s="1"/>
  <c r="BE315" i="52"/>
  <c r="BE317" i="52" s="1"/>
  <c r="BE334" i="52" s="1"/>
  <c r="BG306" i="49"/>
  <c r="BG308" i="49" s="1"/>
  <c r="BG319" i="49" s="1"/>
  <c r="BE491" i="56" s="1"/>
  <c r="BF333" i="49"/>
  <c r="BF336" i="49" s="1"/>
  <c r="BG333" i="50"/>
  <c r="BG336" i="50" s="1"/>
  <c r="BE315" i="53"/>
  <c r="BE317" i="53" s="1"/>
  <c r="BE334" i="53" s="1"/>
  <c r="BG306" i="51"/>
  <c r="BG308" i="51" s="1"/>
  <c r="BG319" i="51" s="1"/>
  <c r="BE493" i="56" s="1"/>
  <c r="BI306" i="52"/>
  <c r="BI308" i="52" s="1"/>
  <c r="BI319" i="52" s="1"/>
  <c r="BG494" i="56" s="1"/>
  <c r="BD315" i="49"/>
  <c r="BD317" i="49" s="1"/>
  <c r="BD334" i="49" s="1"/>
  <c r="BF333" i="51"/>
  <c r="BF336" i="51" s="1"/>
  <c r="BH333" i="52"/>
  <c r="BH336" i="52" s="1"/>
  <c r="BE315" i="50"/>
  <c r="BE317" i="50" s="1"/>
  <c r="BE334" i="50" s="1"/>
  <c r="BD315" i="51"/>
  <c r="BD317" i="51" s="1"/>
  <c r="BD334" i="51" s="1"/>
  <c r="BG306" i="53"/>
  <c r="BG308" i="53" s="1"/>
  <c r="BG319" i="53" s="1"/>
  <c r="BE495" i="56" s="1"/>
  <c r="BF333" i="53"/>
  <c r="BF336" i="53" s="1"/>
  <c r="BL229" i="52"/>
  <c r="BL243" i="52"/>
  <c r="BL246" i="52" s="1"/>
  <c r="BU229" i="49"/>
  <c r="BU243" i="49"/>
  <c r="BU246" i="49" s="1"/>
  <c r="BL229" i="51"/>
  <c r="BL243" i="51"/>
  <c r="BL246" i="51" s="1"/>
  <c r="BJ229" i="53"/>
  <c r="BJ243" i="53"/>
  <c r="BJ246" i="53" s="1"/>
  <c r="BM214" i="51"/>
  <c r="BM216" i="51" s="1"/>
  <c r="BM218" i="51" s="1"/>
  <c r="BN213" i="51"/>
  <c r="BK214" i="53"/>
  <c r="BK216" i="53" s="1"/>
  <c r="BK218" i="53" s="1"/>
  <c r="BL213" i="53"/>
  <c r="BM214" i="52"/>
  <c r="BM216" i="52" s="1"/>
  <c r="BM218" i="52" s="1"/>
  <c r="BN213" i="52"/>
  <c r="DS32" i="50" l="1"/>
  <c r="BF492" i="56"/>
  <c r="BW213" i="49"/>
  <c r="BW214" i="49" s="1"/>
  <c r="BW216" i="49" s="1"/>
  <c r="BW218" i="49" s="1"/>
  <c r="CY41" i="52"/>
  <c r="DD41" i="51"/>
  <c r="BX214" i="50"/>
  <c r="BX216" i="50" s="1"/>
  <c r="BX218" i="50" s="1"/>
  <c r="BV229" i="50"/>
  <c r="BV243" i="50"/>
  <c r="BV246" i="50" s="1"/>
  <c r="BY213" i="50"/>
  <c r="BW243" i="50"/>
  <c r="BW246" i="50" s="1"/>
  <c r="BW229" i="50"/>
  <c r="DE31" i="51"/>
  <c r="CZ31" i="52"/>
  <c r="DC32" i="49"/>
  <c r="DB36" i="49"/>
  <c r="DD30" i="53"/>
  <c r="DD31" i="53" s="1"/>
  <c r="DD34" i="53" s="1"/>
  <c r="DC36" i="53"/>
  <c r="BH306" i="53"/>
  <c r="BH308" i="53" s="1"/>
  <c r="BH319" i="53" s="1"/>
  <c r="BF495" i="56" s="1"/>
  <c r="BH306" i="51"/>
  <c r="BH308" i="51" s="1"/>
  <c r="BH319" i="51" s="1"/>
  <c r="BF493" i="56" s="1"/>
  <c r="BG333" i="53"/>
  <c r="BG336" i="53" s="1"/>
  <c r="BG333" i="51"/>
  <c r="BG336" i="51" s="1"/>
  <c r="BE315" i="49"/>
  <c r="BE317" i="49" s="1"/>
  <c r="BE334" i="49" s="1"/>
  <c r="BH306" i="49"/>
  <c r="BH308" i="49" s="1"/>
  <c r="BH319" i="49" s="1"/>
  <c r="BF491" i="56" s="1"/>
  <c r="BE315" i="51"/>
  <c r="BE317" i="51" s="1"/>
  <c r="BE334" i="51" s="1"/>
  <c r="BF315" i="53"/>
  <c r="BF317" i="53" s="1"/>
  <c r="BF334" i="53" s="1"/>
  <c r="BG333" i="49"/>
  <c r="BG336" i="49" s="1"/>
  <c r="BF315" i="50"/>
  <c r="BF317" i="50" s="1"/>
  <c r="BF334" i="50" s="1"/>
  <c r="BF315" i="52"/>
  <c r="BF317" i="52" s="1"/>
  <c r="BF334" i="52" s="1"/>
  <c r="BI306" i="50"/>
  <c r="BI308" i="50" s="1"/>
  <c r="BI319" i="50" s="1"/>
  <c r="BJ306" i="52"/>
  <c r="BJ308" i="52" s="1"/>
  <c r="BJ319" i="52" s="1"/>
  <c r="BH494" i="56" s="1"/>
  <c r="BI333" i="52"/>
  <c r="BI336" i="52" s="1"/>
  <c r="BH333" i="50"/>
  <c r="BH336" i="50" s="1"/>
  <c r="BM229" i="52"/>
  <c r="BM243" i="52"/>
  <c r="BM246" i="52" s="1"/>
  <c r="BV229" i="49"/>
  <c r="BV243" i="49"/>
  <c r="BV246" i="49" s="1"/>
  <c r="BM229" i="51"/>
  <c r="BM243" i="51"/>
  <c r="BM246" i="51" s="1"/>
  <c r="BK229" i="53"/>
  <c r="BK243" i="53"/>
  <c r="BK246" i="53" s="1"/>
  <c r="BN214" i="52"/>
  <c r="BN216" i="52" s="1"/>
  <c r="BN218" i="52" s="1"/>
  <c r="BO213" i="52"/>
  <c r="BN214" i="51"/>
  <c r="BN216" i="51" s="1"/>
  <c r="BN218" i="51" s="1"/>
  <c r="BO213" i="51"/>
  <c r="BL214" i="53"/>
  <c r="BL216" i="53" s="1"/>
  <c r="BL218" i="53" s="1"/>
  <c r="BM213" i="53"/>
  <c r="BX213" i="49" l="1"/>
  <c r="BX214" i="49" s="1"/>
  <c r="BX216" i="49" s="1"/>
  <c r="BX218" i="49" s="1"/>
  <c r="DS36" i="50"/>
  <c r="DT30" i="50"/>
  <c r="BG492" i="56"/>
  <c r="CZ32" i="52"/>
  <c r="DA30" i="52" s="1"/>
  <c r="CZ34" i="52"/>
  <c r="CZ36" i="52" s="1"/>
  <c r="DE32" i="51"/>
  <c r="DF30" i="51" s="1"/>
  <c r="DE34" i="51"/>
  <c r="DE36" i="51" s="1"/>
  <c r="DC41" i="53"/>
  <c r="BY214" i="50"/>
  <c r="BY216" i="50" s="1"/>
  <c r="BY218" i="50" s="1"/>
  <c r="BZ213" i="50"/>
  <c r="BX229" i="50"/>
  <c r="BX243" i="50"/>
  <c r="BX246" i="50" s="1"/>
  <c r="DB41" i="49"/>
  <c r="DD30" i="49"/>
  <c r="DD31" i="49" s="1"/>
  <c r="DD34" i="49" s="1"/>
  <c r="DD32" i="53"/>
  <c r="BG315" i="52"/>
  <c r="BG317" i="52" s="1"/>
  <c r="BG334" i="52" s="1"/>
  <c r="BG315" i="53"/>
  <c r="BG317" i="53" s="1"/>
  <c r="BG334" i="53" s="1"/>
  <c r="BJ333" i="52"/>
  <c r="BJ336" i="52" s="1"/>
  <c r="BJ306" i="50"/>
  <c r="BJ308" i="50" s="1"/>
  <c r="BJ319" i="50" s="1"/>
  <c r="BF315" i="51"/>
  <c r="BF317" i="51" s="1"/>
  <c r="BF334" i="51" s="1"/>
  <c r="BK306" i="52"/>
  <c r="BK308" i="52" s="1"/>
  <c r="BK319" i="52" s="1"/>
  <c r="BI494" i="56" s="1"/>
  <c r="BI333" i="50"/>
  <c r="BI336" i="50" s="1"/>
  <c r="BG315" i="50"/>
  <c r="BG317" i="50" s="1"/>
  <c r="BG334" i="50" s="1"/>
  <c r="BI306" i="51"/>
  <c r="BI308" i="51" s="1"/>
  <c r="BI319" i="51" s="1"/>
  <c r="BG493" i="56" s="1"/>
  <c r="BI306" i="49"/>
  <c r="BI308" i="49" s="1"/>
  <c r="BI319" i="49" s="1"/>
  <c r="BG491" i="56" s="1"/>
  <c r="BH333" i="49"/>
  <c r="BH336" i="49" s="1"/>
  <c r="BH333" i="51"/>
  <c r="BH336" i="51" s="1"/>
  <c r="BI306" i="53"/>
  <c r="BI308" i="53" s="1"/>
  <c r="BI319" i="53" s="1"/>
  <c r="BG495" i="56" s="1"/>
  <c r="BF315" i="49"/>
  <c r="BF317" i="49" s="1"/>
  <c r="BF334" i="49" s="1"/>
  <c r="BH333" i="53"/>
  <c r="BH336" i="53" s="1"/>
  <c r="BW229" i="49"/>
  <c r="BW243" i="49"/>
  <c r="BW246" i="49" s="1"/>
  <c r="BN229" i="52"/>
  <c r="BN243" i="52"/>
  <c r="BN246" i="52" s="1"/>
  <c r="BL229" i="53"/>
  <c r="BL243" i="53"/>
  <c r="BL246" i="53" s="1"/>
  <c r="BN229" i="51"/>
  <c r="BN243" i="51"/>
  <c r="BN246" i="51" s="1"/>
  <c r="BO214" i="51"/>
  <c r="BO216" i="51" s="1"/>
  <c r="BO218" i="51" s="1"/>
  <c r="BP213" i="51"/>
  <c r="BM214" i="53"/>
  <c r="BM216" i="53" s="1"/>
  <c r="BM218" i="53" s="1"/>
  <c r="BN213" i="53"/>
  <c r="BO214" i="52"/>
  <c r="BO216" i="52" s="1"/>
  <c r="BO218" i="52" s="1"/>
  <c r="BP213" i="52"/>
  <c r="BY213" i="49"/>
  <c r="DT31" i="50" l="1"/>
  <c r="DT34" i="50" s="1"/>
  <c r="DT36" i="50" s="1"/>
  <c r="DS41" i="50"/>
  <c r="BH492" i="56"/>
  <c r="CZ41" i="52"/>
  <c r="DE41" i="51"/>
  <c r="BZ214" i="50"/>
  <c r="BZ216" i="50" s="1"/>
  <c r="BZ218" i="50" s="1"/>
  <c r="CA213" i="50"/>
  <c r="BY229" i="50"/>
  <c r="BY243" i="50"/>
  <c r="BY246" i="50" s="1"/>
  <c r="DF31" i="51"/>
  <c r="DA31" i="52"/>
  <c r="DD32" i="49"/>
  <c r="DC36" i="49"/>
  <c r="DE30" i="53"/>
  <c r="DE31" i="53" s="1"/>
  <c r="DE34" i="53" s="1"/>
  <c r="DD36" i="53"/>
  <c r="BG315" i="49"/>
  <c r="BG317" i="49" s="1"/>
  <c r="BG334" i="49" s="1"/>
  <c r="BJ306" i="53"/>
  <c r="BJ308" i="53" s="1"/>
  <c r="BJ319" i="53" s="1"/>
  <c r="BH495" i="56" s="1"/>
  <c r="BK306" i="50"/>
  <c r="BK308" i="50" s="1"/>
  <c r="BK319" i="50" s="1"/>
  <c r="BJ333" i="50"/>
  <c r="BJ336" i="50" s="1"/>
  <c r="BJ306" i="49"/>
  <c r="BJ308" i="49" s="1"/>
  <c r="BJ319" i="49" s="1"/>
  <c r="BH491" i="56" s="1"/>
  <c r="BI333" i="49"/>
  <c r="BI336" i="49" s="1"/>
  <c r="BJ306" i="51"/>
  <c r="BJ308" i="51" s="1"/>
  <c r="BJ319" i="51" s="1"/>
  <c r="BH493" i="56" s="1"/>
  <c r="BH315" i="53"/>
  <c r="BH317" i="53" s="1"/>
  <c r="BH334" i="53" s="1"/>
  <c r="BL306" i="52"/>
  <c r="BL308" i="52" s="1"/>
  <c r="BL319" i="52" s="1"/>
  <c r="BJ494" i="56" s="1"/>
  <c r="BI333" i="53"/>
  <c r="BI336" i="53" s="1"/>
  <c r="BI333" i="51"/>
  <c r="BI336" i="51" s="1"/>
  <c r="BK333" i="52"/>
  <c r="BK336" i="52" s="1"/>
  <c r="BG315" i="51"/>
  <c r="BG317" i="51" s="1"/>
  <c r="BG334" i="51" s="1"/>
  <c r="BH315" i="52"/>
  <c r="BH317" i="52" s="1"/>
  <c r="BH334" i="52" s="1"/>
  <c r="BH315" i="50"/>
  <c r="BH317" i="50" s="1"/>
  <c r="BH334" i="50" s="1"/>
  <c r="BM229" i="53"/>
  <c r="BM243" i="53"/>
  <c r="BM246" i="53" s="1"/>
  <c r="BO229" i="51"/>
  <c r="BO243" i="51"/>
  <c r="BO246" i="51" s="1"/>
  <c r="BO229" i="52"/>
  <c r="BO243" i="52"/>
  <c r="BO246" i="52" s="1"/>
  <c r="BX229" i="49"/>
  <c r="BX243" i="49"/>
  <c r="BX246" i="49" s="1"/>
  <c r="BN214" i="53"/>
  <c r="BN216" i="53" s="1"/>
  <c r="BN218" i="53" s="1"/>
  <c r="BO213" i="53"/>
  <c r="BP214" i="51"/>
  <c r="BP216" i="51" s="1"/>
  <c r="BP218" i="51" s="1"/>
  <c r="BQ213" i="51"/>
  <c r="BP214" i="52"/>
  <c r="BP216" i="52" s="1"/>
  <c r="BP218" i="52" s="1"/>
  <c r="BQ213" i="52"/>
  <c r="BY214" i="49"/>
  <c r="BY216" i="49" s="1"/>
  <c r="BY218" i="49" s="1"/>
  <c r="BZ213" i="49"/>
  <c r="DT32" i="50" l="1"/>
  <c r="DU30" i="50" s="1"/>
  <c r="DU31" i="50" s="1"/>
  <c r="DU34" i="50" s="1"/>
  <c r="DU36" i="50" s="1"/>
  <c r="DT41" i="50"/>
  <c r="BI492" i="56"/>
  <c r="DA32" i="52"/>
  <c r="DB30" i="52" s="1"/>
  <c r="DA34" i="52"/>
  <c r="DA36" i="52" s="1"/>
  <c r="DF32" i="51"/>
  <c r="DG30" i="51" s="1"/>
  <c r="DF34" i="51"/>
  <c r="DF36" i="51" s="1"/>
  <c r="DD41" i="53"/>
  <c r="CB213" i="50"/>
  <c r="CA214" i="50"/>
  <c r="CA216" i="50" s="1"/>
  <c r="CA218" i="50" s="1"/>
  <c r="BZ229" i="50"/>
  <c r="BZ243" i="50"/>
  <c r="BZ246" i="50" s="1"/>
  <c r="DC41" i="49"/>
  <c r="DE30" i="49"/>
  <c r="DE31" i="49" s="1"/>
  <c r="DE34" i="49" s="1"/>
  <c r="DE32" i="53"/>
  <c r="BK306" i="51"/>
  <c r="BK308" i="51" s="1"/>
  <c r="BK319" i="51" s="1"/>
  <c r="BI493" i="56" s="1"/>
  <c r="BM306" i="52"/>
  <c r="BM308" i="52" s="1"/>
  <c r="BM319" i="52" s="1"/>
  <c r="BK494" i="56" s="1"/>
  <c r="BH315" i="51"/>
  <c r="BH317" i="51" s="1"/>
  <c r="BH334" i="51" s="1"/>
  <c r="BL333" i="52"/>
  <c r="BL336" i="52" s="1"/>
  <c r="BI315" i="53"/>
  <c r="BI317" i="53" s="1"/>
  <c r="BI334" i="53" s="1"/>
  <c r="BL306" i="50"/>
  <c r="BL308" i="50" s="1"/>
  <c r="BL319" i="50" s="1"/>
  <c r="BK306" i="49"/>
  <c r="BK308" i="49" s="1"/>
  <c r="BK319" i="49" s="1"/>
  <c r="BI491" i="56" s="1"/>
  <c r="BJ333" i="49"/>
  <c r="BJ336" i="49" s="1"/>
  <c r="BK333" i="50"/>
  <c r="BK336" i="50" s="1"/>
  <c r="BK306" i="53"/>
  <c r="BK308" i="53" s="1"/>
  <c r="BK319" i="53" s="1"/>
  <c r="BI495" i="56" s="1"/>
  <c r="BJ333" i="51"/>
  <c r="BJ336" i="51" s="1"/>
  <c r="BJ333" i="53"/>
  <c r="BJ336" i="53" s="1"/>
  <c r="BI315" i="50"/>
  <c r="BI317" i="50" s="1"/>
  <c r="BI334" i="50" s="1"/>
  <c r="BI315" i="52"/>
  <c r="BI317" i="52" s="1"/>
  <c r="BI334" i="52" s="1"/>
  <c r="BH315" i="49"/>
  <c r="BH317" i="49" s="1"/>
  <c r="BH334" i="49" s="1"/>
  <c r="BP229" i="52"/>
  <c r="BP243" i="52"/>
  <c r="BP246" i="52" s="1"/>
  <c r="BN229" i="53"/>
  <c r="BN243" i="53"/>
  <c r="BN246" i="53" s="1"/>
  <c r="BP229" i="51"/>
  <c r="BP243" i="51"/>
  <c r="BP246" i="51" s="1"/>
  <c r="BY229" i="49"/>
  <c r="BY243" i="49"/>
  <c r="BY246" i="49" s="1"/>
  <c r="BQ214" i="52"/>
  <c r="BQ216" i="52" s="1"/>
  <c r="BQ218" i="52" s="1"/>
  <c r="BR213" i="52"/>
  <c r="BQ214" i="51"/>
  <c r="BQ216" i="51" s="1"/>
  <c r="BQ218" i="51" s="1"/>
  <c r="BR213" i="51"/>
  <c r="BZ214" i="49"/>
  <c r="BZ216" i="49" s="1"/>
  <c r="BZ218" i="49" s="1"/>
  <c r="CA213" i="49"/>
  <c r="BO214" i="53"/>
  <c r="BO216" i="53" s="1"/>
  <c r="BO218" i="53" s="1"/>
  <c r="BP213" i="53"/>
  <c r="DU32" i="50" l="1"/>
  <c r="DV30" i="50" s="1"/>
  <c r="DU41" i="50"/>
  <c r="BJ492" i="56"/>
  <c r="DA41" i="52"/>
  <c r="DF41" i="51"/>
  <c r="CA229" i="50"/>
  <c r="CA243" i="50"/>
  <c r="CA246" i="50" s="1"/>
  <c r="CB214" i="50"/>
  <c r="CB216" i="50" s="1"/>
  <c r="CB218" i="50" s="1"/>
  <c r="CC213" i="50"/>
  <c r="DG31" i="51"/>
  <c r="DG34" i="51" s="1"/>
  <c r="DD36" i="49"/>
  <c r="DE32" i="49"/>
  <c r="DB31" i="52"/>
  <c r="DE36" i="53"/>
  <c r="DF30" i="53"/>
  <c r="DF31" i="53" s="1"/>
  <c r="DF34" i="53" s="1"/>
  <c r="BJ315" i="52"/>
  <c r="BJ317" i="52" s="1"/>
  <c r="BJ334" i="52" s="1"/>
  <c r="BI315" i="49"/>
  <c r="BI317" i="49" s="1"/>
  <c r="BI334" i="49" s="1"/>
  <c r="BL306" i="53"/>
  <c r="BL308" i="53" s="1"/>
  <c r="BL319" i="53" s="1"/>
  <c r="BJ495" i="56" s="1"/>
  <c r="BI315" i="51"/>
  <c r="BI317" i="51" s="1"/>
  <c r="BI334" i="51" s="1"/>
  <c r="BL306" i="49"/>
  <c r="BL308" i="49" s="1"/>
  <c r="BL319" i="49" s="1"/>
  <c r="BJ491" i="56" s="1"/>
  <c r="BK333" i="53"/>
  <c r="BK336" i="53" s="1"/>
  <c r="BK333" i="49"/>
  <c r="BK336" i="49" s="1"/>
  <c r="BN306" i="52"/>
  <c r="BN308" i="52" s="1"/>
  <c r="BN319" i="52" s="1"/>
  <c r="BL494" i="56" s="1"/>
  <c r="BM306" i="50"/>
  <c r="BM308" i="50" s="1"/>
  <c r="BM319" i="50" s="1"/>
  <c r="BL333" i="50"/>
  <c r="BL336" i="50" s="1"/>
  <c r="BM333" i="52"/>
  <c r="BM336" i="52" s="1"/>
  <c r="BJ315" i="50"/>
  <c r="BJ317" i="50" s="1"/>
  <c r="BJ334" i="50" s="1"/>
  <c r="BL306" i="51"/>
  <c r="BL308" i="51" s="1"/>
  <c r="BL319" i="51" s="1"/>
  <c r="BJ493" i="56" s="1"/>
  <c r="BJ315" i="53"/>
  <c r="BJ317" i="53" s="1"/>
  <c r="BJ334" i="53" s="1"/>
  <c r="BK333" i="51"/>
  <c r="BK336" i="51" s="1"/>
  <c r="BZ229" i="49"/>
  <c r="BZ243" i="49"/>
  <c r="BZ246" i="49" s="1"/>
  <c r="BQ229" i="52"/>
  <c r="BQ243" i="52"/>
  <c r="BQ246" i="52" s="1"/>
  <c r="BO229" i="53"/>
  <c r="BO243" i="53"/>
  <c r="BO246" i="53" s="1"/>
  <c r="BQ229" i="51"/>
  <c r="BQ243" i="51"/>
  <c r="BQ246" i="51" s="1"/>
  <c r="CA214" i="49"/>
  <c r="CA216" i="49" s="1"/>
  <c r="CA218" i="49" s="1"/>
  <c r="CB213" i="49"/>
  <c r="BP214" i="53"/>
  <c r="BP216" i="53" s="1"/>
  <c r="BP218" i="53" s="1"/>
  <c r="BQ213" i="53"/>
  <c r="BR214" i="51"/>
  <c r="BR216" i="51" s="1"/>
  <c r="BR218" i="51" s="1"/>
  <c r="BS213" i="51"/>
  <c r="BR214" i="52"/>
  <c r="BR216" i="52" s="1"/>
  <c r="BR218" i="52" s="1"/>
  <c r="BS213" i="52"/>
  <c r="DV31" i="50" l="1"/>
  <c r="DV34" i="50" s="1"/>
  <c r="DV36" i="50" s="1"/>
  <c r="BK492" i="56"/>
  <c r="DG32" i="51"/>
  <c r="DH30" i="51" s="1"/>
  <c r="DB32" i="52"/>
  <c r="DB34" i="52"/>
  <c r="DB36" i="52" s="1"/>
  <c r="DE41" i="53"/>
  <c r="CC214" i="50"/>
  <c r="CC216" i="50" s="1"/>
  <c r="CC218" i="50" s="1"/>
  <c r="CD213" i="50"/>
  <c r="CB229" i="50"/>
  <c r="CB243" i="50"/>
  <c r="CB246" i="50" s="1"/>
  <c r="DG36" i="51"/>
  <c r="DC30" i="52"/>
  <c r="DF30" i="49"/>
  <c r="DF31" i="49" s="1"/>
  <c r="DF34" i="49" s="1"/>
  <c r="DD41" i="49"/>
  <c r="DF32" i="53"/>
  <c r="BM306" i="51"/>
  <c r="BM308" i="51" s="1"/>
  <c r="BM319" i="51" s="1"/>
  <c r="BK493" i="56" s="1"/>
  <c r="BM306" i="53"/>
  <c r="BM308" i="53" s="1"/>
  <c r="BM319" i="53" s="1"/>
  <c r="BK495" i="56" s="1"/>
  <c r="BL333" i="53"/>
  <c r="BL336" i="53" s="1"/>
  <c r="BN306" i="50"/>
  <c r="BN308" i="50" s="1"/>
  <c r="BN319" i="50" s="1"/>
  <c r="BL333" i="51"/>
  <c r="BL336" i="51" s="1"/>
  <c r="BM333" i="50"/>
  <c r="BM336" i="50" s="1"/>
  <c r="BK315" i="53"/>
  <c r="BK317" i="53" s="1"/>
  <c r="BK334" i="53" s="1"/>
  <c r="BO306" i="52"/>
  <c r="BO308" i="52" s="1"/>
  <c r="BO319" i="52" s="1"/>
  <c r="BM494" i="56" s="1"/>
  <c r="BJ315" i="49"/>
  <c r="BJ317" i="49" s="1"/>
  <c r="BJ334" i="49" s="1"/>
  <c r="BK315" i="50"/>
  <c r="BK317" i="50" s="1"/>
  <c r="BK334" i="50" s="1"/>
  <c r="BM306" i="49"/>
  <c r="BM308" i="49" s="1"/>
  <c r="BM319" i="49" s="1"/>
  <c r="BK491" i="56" s="1"/>
  <c r="BN333" i="52"/>
  <c r="BN336" i="52" s="1"/>
  <c r="BL333" i="49"/>
  <c r="BL336" i="49" s="1"/>
  <c r="BJ315" i="51"/>
  <c r="BJ317" i="51" s="1"/>
  <c r="BJ334" i="51" s="1"/>
  <c r="BK315" i="52"/>
  <c r="BK317" i="52" s="1"/>
  <c r="BK334" i="52" s="1"/>
  <c r="BR229" i="51"/>
  <c r="BR243" i="51"/>
  <c r="BR246" i="51" s="1"/>
  <c r="CA229" i="49"/>
  <c r="CA243" i="49"/>
  <c r="CA246" i="49" s="1"/>
  <c r="BR229" i="52"/>
  <c r="BR243" i="52"/>
  <c r="BR246" i="52" s="1"/>
  <c r="BP229" i="53"/>
  <c r="BP243" i="53"/>
  <c r="BP246" i="53" s="1"/>
  <c r="BQ214" i="53"/>
  <c r="BQ216" i="53" s="1"/>
  <c r="BQ218" i="53" s="1"/>
  <c r="BR213" i="53"/>
  <c r="CB214" i="49"/>
  <c r="CB216" i="49" s="1"/>
  <c r="CB218" i="49" s="1"/>
  <c r="CC213" i="49"/>
  <c r="BS214" i="52"/>
  <c r="BS216" i="52" s="1"/>
  <c r="BS218" i="52" s="1"/>
  <c r="BT213" i="52"/>
  <c r="BS214" i="51"/>
  <c r="BS216" i="51" s="1"/>
  <c r="BS218" i="51" s="1"/>
  <c r="BT213" i="51"/>
  <c r="DV32" i="50" l="1"/>
  <c r="DW30" i="50" s="1"/>
  <c r="DV41" i="50"/>
  <c r="BL492" i="56"/>
  <c r="DB41" i="52"/>
  <c r="DG41" i="51"/>
  <c r="CD214" i="50"/>
  <c r="CD216" i="50" s="1"/>
  <c r="CD218" i="50" s="1"/>
  <c r="CE213" i="50"/>
  <c r="CC229" i="50"/>
  <c r="CC243" i="50"/>
  <c r="CC246" i="50" s="1"/>
  <c r="DH31" i="51"/>
  <c r="DF32" i="49"/>
  <c r="DE36" i="49"/>
  <c r="DC31" i="52"/>
  <c r="DG30" i="53"/>
  <c r="DG31" i="53" s="1"/>
  <c r="DG34" i="53" s="1"/>
  <c r="DF36" i="53"/>
  <c r="BK315" i="51"/>
  <c r="BK317" i="51" s="1"/>
  <c r="BK334" i="51" s="1"/>
  <c r="BL315" i="50"/>
  <c r="BL317" i="50" s="1"/>
  <c r="BL334" i="50" s="1"/>
  <c r="BN306" i="53"/>
  <c r="BN308" i="53" s="1"/>
  <c r="BN319" i="53" s="1"/>
  <c r="BL495" i="56" s="1"/>
  <c r="BK315" i="49"/>
  <c r="BK317" i="49" s="1"/>
  <c r="BK334" i="49" s="1"/>
  <c r="BM333" i="53"/>
  <c r="BM336" i="53" s="1"/>
  <c r="BL315" i="52"/>
  <c r="BL317" i="52" s="1"/>
  <c r="BL334" i="52" s="1"/>
  <c r="BP306" i="52"/>
  <c r="BP308" i="52" s="1"/>
  <c r="BP319" i="52" s="1"/>
  <c r="BN494" i="56" s="1"/>
  <c r="BO333" i="52"/>
  <c r="BO336" i="52" s="1"/>
  <c r="BL315" i="53"/>
  <c r="BL317" i="53" s="1"/>
  <c r="BL334" i="53" s="1"/>
  <c r="BN306" i="51"/>
  <c r="BN308" i="51" s="1"/>
  <c r="BN319" i="51" s="1"/>
  <c r="BL493" i="56" s="1"/>
  <c r="BN306" i="49"/>
  <c r="BN308" i="49" s="1"/>
  <c r="BN319" i="49" s="1"/>
  <c r="BL491" i="56" s="1"/>
  <c r="BO306" i="50"/>
  <c r="BO308" i="50" s="1"/>
  <c r="BO319" i="50" s="1"/>
  <c r="BM333" i="49"/>
  <c r="BM336" i="49" s="1"/>
  <c r="BN333" i="50"/>
  <c r="BN336" i="50" s="1"/>
  <c r="BM333" i="51"/>
  <c r="BM336" i="51" s="1"/>
  <c r="CB229" i="49"/>
  <c r="CB243" i="49"/>
  <c r="CB246" i="49" s="1"/>
  <c r="BS229" i="52"/>
  <c r="BS243" i="52"/>
  <c r="BS246" i="52" s="1"/>
  <c r="BQ229" i="53"/>
  <c r="BQ243" i="53"/>
  <c r="BQ246" i="53" s="1"/>
  <c r="BS229" i="51"/>
  <c r="BS243" i="51"/>
  <c r="BS246" i="51" s="1"/>
  <c r="BT214" i="52"/>
  <c r="BT216" i="52" s="1"/>
  <c r="BT218" i="52" s="1"/>
  <c r="BU213" i="52"/>
  <c r="BR214" i="53"/>
  <c r="BR216" i="53" s="1"/>
  <c r="BR218" i="53" s="1"/>
  <c r="BS213" i="53"/>
  <c r="BT214" i="51"/>
  <c r="BT216" i="51" s="1"/>
  <c r="BT218" i="51" s="1"/>
  <c r="BU213" i="51"/>
  <c r="CC214" i="49"/>
  <c r="CC216" i="49" s="1"/>
  <c r="CC218" i="49" s="1"/>
  <c r="CD213" i="49"/>
  <c r="DW31" i="50" l="1"/>
  <c r="DW34" i="50" s="1"/>
  <c r="DW36" i="50" s="1"/>
  <c r="BM492" i="56"/>
  <c r="DC32" i="52"/>
  <c r="DD30" i="52" s="1"/>
  <c r="DC34" i="52"/>
  <c r="DC36" i="52" s="1"/>
  <c r="DH32" i="51"/>
  <c r="DI30" i="51" s="1"/>
  <c r="DH34" i="51"/>
  <c r="DH36" i="51" s="1"/>
  <c r="DF41" i="53"/>
  <c r="CF213" i="50"/>
  <c r="CE214" i="50"/>
  <c r="CE216" i="50" s="1"/>
  <c r="CE218" i="50" s="1"/>
  <c r="CD229" i="50"/>
  <c r="CD243" i="50"/>
  <c r="CD246" i="50" s="1"/>
  <c r="DE41" i="49"/>
  <c r="DG30" i="49"/>
  <c r="DG31" i="49" s="1"/>
  <c r="DG34" i="49" s="1"/>
  <c r="DG32" i="53"/>
  <c r="BM315" i="53"/>
  <c r="BM317" i="53" s="1"/>
  <c r="BM334" i="53" s="1"/>
  <c r="BO306" i="53"/>
  <c r="BO308" i="53" s="1"/>
  <c r="BO319" i="53" s="1"/>
  <c r="BM495" i="56" s="1"/>
  <c r="BP306" i="50"/>
  <c r="BP308" i="50" s="1"/>
  <c r="BP319" i="50" s="1"/>
  <c r="BM315" i="52"/>
  <c r="BM317" i="52" s="1"/>
  <c r="BM334" i="52" s="1"/>
  <c r="BO333" i="50"/>
  <c r="BO336" i="50" s="1"/>
  <c r="BN333" i="53"/>
  <c r="BN336" i="53" s="1"/>
  <c r="BO306" i="49"/>
  <c r="BO308" i="49" s="1"/>
  <c r="BO319" i="49" s="1"/>
  <c r="BM491" i="56" s="1"/>
  <c r="BN333" i="49"/>
  <c r="BN336" i="49" s="1"/>
  <c r="BM315" i="50"/>
  <c r="BM317" i="50" s="1"/>
  <c r="BM334" i="50" s="1"/>
  <c r="BQ306" i="52"/>
  <c r="BQ308" i="52" s="1"/>
  <c r="BQ319" i="52" s="1"/>
  <c r="BO494" i="56" s="1"/>
  <c r="BL315" i="49"/>
  <c r="BL317" i="49" s="1"/>
  <c r="BL334" i="49" s="1"/>
  <c r="BO306" i="51"/>
  <c r="BO308" i="51" s="1"/>
  <c r="BO319" i="51" s="1"/>
  <c r="BM493" i="56" s="1"/>
  <c r="BN333" i="51"/>
  <c r="BN336" i="51" s="1"/>
  <c r="BP333" i="52"/>
  <c r="BP336" i="52" s="1"/>
  <c r="BL315" i="51"/>
  <c r="BL317" i="51" s="1"/>
  <c r="BL334" i="51" s="1"/>
  <c r="BT229" i="51"/>
  <c r="BT243" i="51"/>
  <c r="BT246" i="51" s="1"/>
  <c r="BT229" i="52"/>
  <c r="BT243" i="52"/>
  <c r="BT246" i="52" s="1"/>
  <c r="CC229" i="49"/>
  <c r="CC243" i="49"/>
  <c r="CC246" i="49" s="1"/>
  <c r="BR229" i="53"/>
  <c r="BR243" i="53"/>
  <c r="BR246" i="53" s="1"/>
  <c r="BU214" i="52"/>
  <c r="BU216" i="52" s="1"/>
  <c r="BU218" i="52" s="1"/>
  <c r="BV213" i="52"/>
  <c r="CD214" i="49"/>
  <c r="CD216" i="49" s="1"/>
  <c r="CD218" i="49" s="1"/>
  <c r="CE213" i="49"/>
  <c r="BU214" i="51"/>
  <c r="BU216" i="51" s="1"/>
  <c r="BU218" i="51" s="1"/>
  <c r="BV213" i="51"/>
  <c r="BS214" i="53"/>
  <c r="BS216" i="53" s="1"/>
  <c r="BS218" i="53" s="1"/>
  <c r="BT213" i="53"/>
  <c r="DW32" i="50" l="1"/>
  <c r="DX30" i="50" s="1"/>
  <c r="DW41" i="50"/>
  <c r="BN492" i="56"/>
  <c r="DC41" i="52"/>
  <c r="DH41" i="51"/>
  <c r="CE229" i="50"/>
  <c r="CE243" i="50"/>
  <c r="CE246" i="50" s="1"/>
  <c r="CG213" i="50"/>
  <c r="CF214" i="50"/>
  <c r="CF216" i="50" s="1"/>
  <c r="CF218" i="50" s="1"/>
  <c r="DI31" i="51"/>
  <c r="DG32" i="49"/>
  <c r="DF36" i="49"/>
  <c r="DD31" i="52"/>
  <c r="DD34" i="52" s="1"/>
  <c r="DG36" i="53"/>
  <c r="DH30" i="53"/>
  <c r="DH31" i="53" s="1"/>
  <c r="DH34" i="53" s="1"/>
  <c r="BM315" i="51"/>
  <c r="BM317" i="51" s="1"/>
  <c r="BM334" i="51" s="1"/>
  <c r="BN315" i="52"/>
  <c r="BN317" i="52" s="1"/>
  <c r="BN334" i="52" s="1"/>
  <c r="BO333" i="49"/>
  <c r="BO336" i="49" s="1"/>
  <c r="BQ306" i="50"/>
  <c r="BQ308" i="50" s="1"/>
  <c r="BQ319" i="50" s="1"/>
  <c r="BP306" i="49"/>
  <c r="BP308" i="49" s="1"/>
  <c r="BP319" i="49" s="1"/>
  <c r="BN491" i="56" s="1"/>
  <c r="BR306" i="52"/>
  <c r="BR308" i="52" s="1"/>
  <c r="BR319" i="52" s="1"/>
  <c r="BP494" i="56" s="1"/>
  <c r="BQ333" i="52"/>
  <c r="BQ336" i="52" s="1"/>
  <c r="BP333" i="50"/>
  <c r="BP336" i="50" s="1"/>
  <c r="BN315" i="50"/>
  <c r="BN317" i="50" s="1"/>
  <c r="BN334" i="50" s="1"/>
  <c r="BP306" i="53"/>
  <c r="BP308" i="53" s="1"/>
  <c r="BP319" i="53" s="1"/>
  <c r="BN495" i="56" s="1"/>
  <c r="BO333" i="53"/>
  <c r="BO336" i="53" s="1"/>
  <c r="BM315" i="49"/>
  <c r="BM317" i="49" s="1"/>
  <c r="BM334" i="49" s="1"/>
  <c r="BN315" i="53"/>
  <c r="BN317" i="53" s="1"/>
  <c r="BN334" i="53" s="1"/>
  <c r="BP306" i="51"/>
  <c r="BP308" i="51" s="1"/>
  <c r="BP319" i="51" s="1"/>
  <c r="BN493" i="56" s="1"/>
  <c r="BO333" i="51"/>
  <c r="BO336" i="51" s="1"/>
  <c r="BU229" i="52"/>
  <c r="BU243" i="52"/>
  <c r="BU246" i="52" s="1"/>
  <c r="BS229" i="53"/>
  <c r="BS243" i="53"/>
  <c r="BS246" i="53" s="1"/>
  <c r="BU229" i="51"/>
  <c r="BU243" i="51"/>
  <c r="BU246" i="51" s="1"/>
  <c r="CD229" i="49"/>
  <c r="CD243" i="49"/>
  <c r="CD246" i="49" s="1"/>
  <c r="BV214" i="51"/>
  <c r="BV216" i="51" s="1"/>
  <c r="BV218" i="51" s="1"/>
  <c r="BW213" i="51"/>
  <c r="BV214" i="52"/>
  <c r="BV216" i="52" s="1"/>
  <c r="BV218" i="52" s="1"/>
  <c r="BW213" i="52"/>
  <c r="BT214" i="53"/>
  <c r="BT216" i="53" s="1"/>
  <c r="BT218" i="53" s="1"/>
  <c r="BU213" i="53"/>
  <c r="CE214" i="49"/>
  <c r="CE216" i="49" s="1"/>
  <c r="CE218" i="49" s="1"/>
  <c r="CF213" i="49"/>
  <c r="DX31" i="50" l="1"/>
  <c r="DX34" i="50" s="1"/>
  <c r="BO492" i="56"/>
  <c r="DI32" i="51"/>
  <c r="DJ30" i="51" s="1"/>
  <c r="DI34" i="51"/>
  <c r="DI36" i="51" s="1"/>
  <c r="DG41" i="53"/>
  <c r="CF229" i="50"/>
  <c r="CF243" i="50"/>
  <c r="CF246" i="50" s="1"/>
  <c r="CH213" i="50"/>
  <c r="CG214" i="50"/>
  <c r="CG216" i="50" s="1"/>
  <c r="CG218" i="50" s="1"/>
  <c r="DD32" i="52"/>
  <c r="DF41" i="49"/>
  <c r="DH30" i="49"/>
  <c r="DH31" i="49" s="1"/>
  <c r="DH34" i="49" s="1"/>
  <c r="DG36" i="49"/>
  <c r="DH32" i="53"/>
  <c r="BR306" i="50"/>
  <c r="BR308" i="50" s="1"/>
  <c r="BR319" i="50" s="1"/>
  <c r="BP333" i="51"/>
  <c r="BP336" i="51" s="1"/>
  <c r="BQ333" i="50"/>
  <c r="BQ336" i="50" s="1"/>
  <c r="BQ306" i="51"/>
  <c r="BQ308" i="51" s="1"/>
  <c r="BQ319" i="51" s="1"/>
  <c r="BO493" i="56" s="1"/>
  <c r="BN315" i="49"/>
  <c r="BN317" i="49" s="1"/>
  <c r="BN334" i="49" s="1"/>
  <c r="BQ306" i="53"/>
  <c r="BQ308" i="53" s="1"/>
  <c r="BQ319" i="53" s="1"/>
  <c r="BO495" i="56" s="1"/>
  <c r="BO315" i="52"/>
  <c r="BO317" i="52" s="1"/>
  <c r="BO334" i="52" s="1"/>
  <c r="BO315" i="53"/>
  <c r="BO317" i="53" s="1"/>
  <c r="BO334" i="53" s="1"/>
  <c r="BS306" i="52"/>
  <c r="BS308" i="52" s="1"/>
  <c r="BS319" i="52" s="1"/>
  <c r="BQ494" i="56" s="1"/>
  <c r="BP333" i="53"/>
  <c r="BP336" i="53" s="1"/>
  <c r="BR333" i="52"/>
  <c r="BR336" i="52" s="1"/>
  <c r="BO315" i="50"/>
  <c r="BO317" i="50" s="1"/>
  <c r="BO334" i="50" s="1"/>
  <c r="BN315" i="51"/>
  <c r="BN317" i="51" s="1"/>
  <c r="BN334" i="51" s="1"/>
  <c r="BQ306" i="49"/>
  <c r="BQ308" i="49" s="1"/>
  <c r="BQ319" i="49" s="1"/>
  <c r="BO491" i="56" s="1"/>
  <c r="BP333" i="49"/>
  <c r="BP336" i="49" s="1"/>
  <c r="CE229" i="49"/>
  <c r="CE243" i="49"/>
  <c r="CE246" i="49" s="1"/>
  <c r="BV229" i="51"/>
  <c r="BV243" i="51"/>
  <c r="BV246" i="51" s="1"/>
  <c r="BT229" i="53"/>
  <c r="BT243" i="53"/>
  <c r="BT246" i="53" s="1"/>
  <c r="BV229" i="52"/>
  <c r="BV243" i="52"/>
  <c r="BV246" i="52" s="1"/>
  <c r="CF214" i="49"/>
  <c r="CF216" i="49" s="1"/>
  <c r="CF218" i="49" s="1"/>
  <c r="CG213" i="49"/>
  <c r="BU214" i="53"/>
  <c r="BU216" i="53" s="1"/>
  <c r="BU218" i="53" s="1"/>
  <c r="BV213" i="53"/>
  <c r="BW214" i="52"/>
  <c r="BW216" i="52" s="1"/>
  <c r="BW218" i="52" s="1"/>
  <c r="BX213" i="52"/>
  <c r="BW214" i="51"/>
  <c r="BW216" i="51" s="1"/>
  <c r="BW218" i="51" s="1"/>
  <c r="BX213" i="51"/>
  <c r="DX32" i="50" l="1"/>
  <c r="DX36" i="50"/>
  <c r="DY30" i="50"/>
  <c r="BP492" i="56"/>
  <c r="DG41" i="49"/>
  <c r="DI41" i="51"/>
  <c r="CG243" i="50"/>
  <c r="CG246" i="50" s="1"/>
  <c r="CG229" i="50"/>
  <c r="CI213" i="50"/>
  <c r="CH214" i="50"/>
  <c r="CH216" i="50" s="1"/>
  <c r="CH218" i="50" s="1"/>
  <c r="DJ31" i="51"/>
  <c r="DH32" i="49"/>
  <c r="DE30" i="52"/>
  <c r="DD36" i="52"/>
  <c r="DH36" i="53"/>
  <c r="DI30" i="53"/>
  <c r="DI31" i="53" s="1"/>
  <c r="DI34" i="53" s="1"/>
  <c r="BP315" i="52"/>
  <c r="BP317" i="52" s="1"/>
  <c r="BP334" i="52" s="1"/>
  <c r="BR306" i="51"/>
  <c r="BR308" i="51" s="1"/>
  <c r="BR319" i="51" s="1"/>
  <c r="BP493" i="56" s="1"/>
  <c r="BQ333" i="49"/>
  <c r="BQ336" i="49" s="1"/>
  <c r="BQ333" i="51"/>
  <c r="BQ336" i="51" s="1"/>
  <c r="BR306" i="53"/>
  <c r="BR308" i="53" s="1"/>
  <c r="BR319" i="53" s="1"/>
  <c r="BP495" i="56" s="1"/>
  <c r="BR306" i="49"/>
  <c r="BR308" i="49" s="1"/>
  <c r="BR319" i="49" s="1"/>
  <c r="BP491" i="56" s="1"/>
  <c r="BO315" i="51"/>
  <c r="BO317" i="51" s="1"/>
  <c r="BO334" i="51" s="1"/>
  <c r="BQ333" i="53"/>
  <c r="BQ336" i="53" s="1"/>
  <c r="BP315" i="50"/>
  <c r="BP317" i="50" s="1"/>
  <c r="BP334" i="50" s="1"/>
  <c r="BO315" i="49"/>
  <c r="BO317" i="49" s="1"/>
  <c r="BO334" i="49" s="1"/>
  <c r="BT306" i="52"/>
  <c r="BT308" i="52" s="1"/>
  <c r="BT319" i="52" s="1"/>
  <c r="BR494" i="56" s="1"/>
  <c r="BS333" i="52"/>
  <c r="BS336" i="52" s="1"/>
  <c r="BS306" i="50"/>
  <c r="BS308" i="50" s="1"/>
  <c r="BS319" i="50" s="1"/>
  <c r="BP315" i="53"/>
  <c r="BP317" i="53" s="1"/>
  <c r="BP334" i="53" s="1"/>
  <c r="BR333" i="50"/>
  <c r="BR336" i="50" s="1"/>
  <c r="BW229" i="51"/>
  <c r="BW243" i="51"/>
  <c r="BW246" i="51" s="1"/>
  <c r="BW229" i="52"/>
  <c r="BW243" i="52"/>
  <c r="BW246" i="52" s="1"/>
  <c r="CF229" i="49"/>
  <c r="CF243" i="49"/>
  <c r="CF246" i="49" s="1"/>
  <c r="BU229" i="53"/>
  <c r="BU243" i="53"/>
  <c r="BU246" i="53" s="1"/>
  <c r="BX214" i="52"/>
  <c r="BX216" i="52" s="1"/>
  <c r="BX218" i="52" s="1"/>
  <c r="BY213" i="52"/>
  <c r="BV214" i="53"/>
  <c r="BV216" i="53" s="1"/>
  <c r="BV218" i="53" s="1"/>
  <c r="BW213" i="53"/>
  <c r="CG214" i="49"/>
  <c r="CG216" i="49" s="1"/>
  <c r="CG218" i="49" s="1"/>
  <c r="CH213" i="49"/>
  <c r="BX214" i="51"/>
  <c r="BX216" i="51" s="1"/>
  <c r="BX218" i="51" s="1"/>
  <c r="BY213" i="51"/>
  <c r="DY31" i="50" l="1"/>
  <c r="DY34" i="50" s="1"/>
  <c r="DY36" i="50" s="1"/>
  <c r="DX41" i="50"/>
  <c r="BQ492" i="56"/>
  <c r="DJ32" i="51"/>
  <c r="DJ34" i="51"/>
  <c r="DJ36" i="51" s="1"/>
  <c r="DH41" i="53"/>
  <c r="DD41" i="52"/>
  <c r="CH229" i="50"/>
  <c r="CH243" i="50"/>
  <c r="CH246" i="50" s="1"/>
  <c r="CI214" i="50"/>
  <c r="CI216" i="50" s="1"/>
  <c r="CI218" i="50" s="1"/>
  <c r="CJ213" i="50"/>
  <c r="DK30" i="51"/>
  <c r="DE31" i="52"/>
  <c r="DI30" i="49"/>
  <c r="DI31" i="49" s="1"/>
  <c r="DI34" i="49" s="1"/>
  <c r="DH36" i="49"/>
  <c r="DI32" i="53"/>
  <c r="BP315" i="49"/>
  <c r="BP317" i="49" s="1"/>
  <c r="BP334" i="49" s="1"/>
  <c r="BS306" i="53"/>
  <c r="BS308" i="53" s="1"/>
  <c r="BS319" i="53" s="1"/>
  <c r="BQ495" i="56" s="1"/>
  <c r="BU306" i="52"/>
  <c r="BU308" i="52" s="1"/>
  <c r="BU319" i="52" s="1"/>
  <c r="BS494" i="56" s="1"/>
  <c r="BP315" i="51"/>
  <c r="BP317" i="51" s="1"/>
  <c r="BP334" i="51" s="1"/>
  <c r="BT333" i="52"/>
  <c r="BT336" i="52" s="1"/>
  <c r="BT306" i="50"/>
  <c r="BT308" i="50" s="1"/>
  <c r="BT319" i="50" s="1"/>
  <c r="BS306" i="51"/>
  <c r="BS308" i="51" s="1"/>
  <c r="BS319" i="51" s="1"/>
  <c r="BQ493" i="56" s="1"/>
  <c r="BS306" i="49"/>
  <c r="BS308" i="49" s="1"/>
  <c r="BS319" i="49" s="1"/>
  <c r="BQ491" i="56" s="1"/>
  <c r="BS333" i="50"/>
  <c r="BS336" i="50" s="1"/>
  <c r="BR333" i="49"/>
  <c r="BR336" i="49" s="1"/>
  <c r="BR333" i="51"/>
  <c r="BR336" i="51" s="1"/>
  <c r="BQ315" i="52"/>
  <c r="BQ317" i="52" s="1"/>
  <c r="BQ334" i="52" s="1"/>
  <c r="BQ315" i="53"/>
  <c r="BQ317" i="53" s="1"/>
  <c r="BQ334" i="53" s="1"/>
  <c r="BQ315" i="50"/>
  <c r="BQ317" i="50" s="1"/>
  <c r="BQ334" i="50" s="1"/>
  <c r="BR333" i="53"/>
  <c r="BR336" i="53" s="1"/>
  <c r="BX229" i="52"/>
  <c r="BX243" i="52"/>
  <c r="BX246" i="52" s="1"/>
  <c r="CG229" i="49"/>
  <c r="CG243" i="49"/>
  <c r="CG246" i="49" s="1"/>
  <c r="BV229" i="53"/>
  <c r="BV243" i="53"/>
  <c r="BV246" i="53" s="1"/>
  <c r="BX229" i="51"/>
  <c r="BX243" i="51"/>
  <c r="BX246" i="51" s="1"/>
  <c r="BY214" i="51"/>
  <c r="BY216" i="51" s="1"/>
  <c r="BY218" i="51" s="1"/>
  <c r="BZ213" i="51"/>
  <c r="BY214" i="52"/>
  <c r="BY216" i="52" s="1"/>
  <c r="BY218" i="52" s="1"/>
  <c r="BZ213" i="52"/>
  <c r="BW214" i="53"/>
  <c r="BW216" i="53" s="1"/>
  <c r="BW218" i="53" s="1"/>
  <c r="BX213" i="53"/>
  <c r="CH214" i="49"/>
  <c r="CH216" i="49" s="1"/>
  <c r="CH218" i="49" s="1"/>
  <c r="CI213" i="49"/>
  <c r="DY41" i="50" l="1"/>
  <c r="DY32" i="50"/>
  <c r="DZ30" i="50" s="1"/>
  <c r="BR492" i="56"/>
  <c r="DE32" i="52"/>
  <c r="DF30" i="52" s="1"/>
  <c r="DE34" i="52"/>
  <c r="DE36" i="52" s="1"/>
  <c r="DH41" i="49"/>
  <c r="DJ41" i="51"/>
  <c r="CK213" i="50"/>
  <c r="CJ214" i="50"/>
  <c r="CJ216" i="50" s="1"/>
  <c r="CJ218" i="50" s="1"/>
  <c r="CI229" i="50"/>
  <c r="CI243" i="50"/>
  <c r="CI246" i="50" s="1"/>
  <c r="DK31" i="51"/>
  <c r="DK34" i="51" s="1"/>
  <c r="DI32" i="49"/>
  <c r="DJ30" i="53"/>
  <c r="DJ31" i="53" s="1"/>
  <c r="DJ34" i="53" s="1"/>
  <c r="DI36" i="53"/>
  <c r="BR315" i="50"/>
  <c r="BR317" i="50" s="1"/>
  <c r="BR334" i="50" s="1"/>
  <c r="BV306" i="52"/>
  <c r="BV308" i="52" s="1"/>
  <c r="BV319" i="52" s="1"/>
  <c r="BT494" i="56" s="1"/>
  <c r="BT306" i="51"/>
  <c r="BT308" i="51" s="1"/>
  <c r="BT319" i="51" s="1"/>
  <c r="BR493" i="56" s="1"/>
  <c r="BS333" i="51"/>
  <c r="BS336" i="51" s="1"/>
  <c r="BU333" i="52"/>
  <c r="BU336" i="52" s="1"/>
  <c r="BT306" i="53"/>
  <c r="BT308" i="53" s="1"/>
  <c r="BT319" i="53" s="1"/>
  <c r="BR495" i="56" s="1"/>
  <c r="BU306" i="50"/>
  <c r="BU308" i="50" s="1"/>
  <c r="BU319" i="50" s="1"/>
  <c r="BT333" i="50"/>
  <c r="BT336" i="50" s="1"/>
  <c r="BS333" i="53"/>
  <c r="BS336" i="53" s="1"/>
  <c r="BR315" i="53"/>
  <c r="BR317" i="53" s="1"/>
  <c r="BR334" i="53" s="1"/>
  <c r="BR315" i="52"/>
  <c r="BR317" i="52" s="1"/>
  <c r="BR334" i="52" s="1"/>
  <c r="BT306" i="49"/>
  <c r="BT308" i="49" s="1"/>
  <c r="BT319" i="49" s="1"/>
  <c r="BR491" i="56" s="1"/>
  <c r="BQ315" i="49"/>
  <c r="BQ317" i="49" s="1"/>
  <c r="BQ334" i="49" s="1"/>
  <c r="BQ315" i="51"/>
  <c r="BQ317" i="51" s="1"/>
  <c r="BQ334" i="51" s="1"/>
  <c r="BS333" i="49"/>
  <c r="BS336" i="49" s="1"/>
  <c r="BW229" i="53"/>
  <c r="BW243" i="53"/>
  <c r="BW246" i="53" s="1"/>
  <c r="BY229" i="52"/>
  <c r="BY243" i="52"/>
  <c r="BY246" i="52" s="1"/>
  <c r="BY229" i="51"/>
  <c r="BY243" i="51"/>
  <c r="BY246" i="51" s="1"/>
  <c r="CH229" i="49"/>
  <c r="CH243" i="49"/>
  <c r="CH246" i="49" s="1"/>
  <c r="CI214" i="49"/>
  <c r="CI216" i="49" s="1"/>
  <c r="CI218" i="49" s="1"/>
  <c r="CJ213" i="49"/>
  <c r="BZ214" i="52"/>
  <c r="BZ216" i="52" s="1"/>
  <c r="BZ218" i="52" s="1"/>
  <c r="CA213" i="52"/>
  <c r="BZ214" i="51"/>
  <c r="BZ216" i="51" s="1"/>
  <c r="BZ218" i="51" s="1"/>
  <c r="CA213" i="51"/>
  <c r="BX214" i="53"/>
  <c r="BX216" i="53" s="1"/>
  <c r="BX218" i="53" s="1"/>
  <c r="BY213" i="53"/>
  <c r="DZ31" i="50" l="1"/>
  <c r="DZ34" i="50" s="1"/>
  <c r="BS492" i="56"/>
  <c r="DK32" i="51"/>
  <c r="DE41" i="52"/>
  <c r="DI41" i="53"/>
  <c r="CJ229" i="50"/>
  <c r="CJ243" i="50"/>
  <c r="CJ246" i="50" s="1"/>
  <c r="CK214" i="50"/>
  <c r="CK216" i="50" s="1"/>
  <c r="CK218" i="50" s="1"/>
  <c r="CL213" i="50"/>
  <c r="DK36" i="51"/>
  <c r="DL30" i="51"/>
  <c r="DF31" i="52"/>
  <c r="DI36" i="49"/>
  <c r="DJ30" i="49"/>
  <c r="DJ31" i="49" s="1"/>
  <c r="DJ34" i="49" s="1"/>
  <c r="DJ32" i="53"/>
  <c r="BR315" i="49"/>
  <c r="BR317" i="49" s="1"/>
  <c r="BR334" i="49" s="1"/>
  <c r="BS315" i="52"/>
  <c r="BS317" i="52" s="1"/>
  <c r="BS334" i="52" s="1"/>
  <c r="BR315" i="51"/>
  <c r="BR317" i="51" s="1"/>
  <c r="BR334" i="51" s="1"/>
  <c r="BU306" i="51"/>
  <c r="BU308" i="51" s="1"/>
  <c r="BU319" i="51" s="1"/>
  <c r="BS493" i="56" s="1"/>
  <c r="BU333" i="50"/>
  <c r="BU336" i="50" s="1"/>
  <c r="BT333" i="51"/>
  <c r="BT336" i="51" s="1"/>
  <c r="BV306" i="50"/>
  <c r="BV308" i="50" s="1"/>
  <c r="BV319" i="50" s="1"/>
  <c r="BW306" i="52"/>
  <c r="BW308" i="52" s="1"/>
  <c r="BW319" i="52" s="1"/>
  <c r="BU494" i="56" s="1"/>
  <c r="BU306" i="53"/>
  <c r="BU308" i="53" s="1"/>
  <c r="BU319" i="53" s="1"/>
  <c r="BS495" i="56" s="1"/>
  <c r="BT333" i="53"/>
  <c r="BT336" i="53" s="1"/>
  <c r="BV333" i="52"/>
  <c r="BV336" i="52" s="1"/>
  <c r="BS315" i="53"/>
  <c r="BS317" i="53" s="1"/>
  <c r="BS334" i="53" s="1"/>
  <c r="BS315" i="50"/>
  <c r="BS317" i="50" s="1"/>
  <c r="BS334" i="50" s="1"/>
  <c r="BU306" i="49"/>
  <c r="BU308" i="49" s="1"/>
  <c r="BU319" i="49" s="1"/>
  <c r="BS491" i="56" s="1"/>
  <c r="BT333" i="49"/>
  <c r="BT336" i="49" s="1"/>
  <c r="BX229" i="53"/>
  <c r="BX243" i="53"/>
  <c r="BX246" i="53" s="1"/>
  <c r="BZ229" i="52"/>
  <c r="BZ243" i="52"/>
  <c r="BZ246" i="52" s="1"/>
  <c r="BZ229" i="51"/>
  <c r="BZ243" i="51"/>
  <c r="BZ246" i="51" s="1"/>
  <c r="CI229" i="49"/>
  <c r="CI243" i="49"/>
  <c r="CI246" i="49" s="1"/>
  <c r="CJ214" i="49"/>
  <c r="CJ216" i="49" s="1"/>
  <c r="CJ218" i="49" s="1"/>
  <c r="CK213" i="49"/>
  <c r="BY214" i="53"/>
  <c r="BY216" i="53" s="1"/>
  <c r="BY218" i="53" s="1"/>
  <c r="BZ213" i="53"/>
  <c r="CA214" i="52"/>
  <c r="CA216" i="52" s="1"/>
  <c r="CA218" i="52" s="1"/>
  <c r="CB213" i="52"/>
  <c r="CA214" i="51"/>
  <c r="CA216" i="51" s="1"/>
  <c r="CA218" i="51" s="1"/>
  <c r="CB213" i="51"/>
  <c r="DZ32" i="50" l="1"/>
  <c r="DZ36" i="50"/>
  <c r="EA30" i="50"/>
  <c r="BT492" i="56"/>
  <c r="DF32" i="52"/>
  <c r="DG30" i="52" s="1"/>
  <c r="DF34" i="52"/>
  <c r="DF36" i="52" s="1"/>
  <c r="DI41" i="49"/>
  <c r="DK41" i="51"/>
  <c r="CL214" i="50"/>
  <c r="CL216" i="50" s="1"/>
  <c r="CL218" i="50" s="1"/>
  <c r="CM213" i="50"/>
  <c r="CK229" i="50"/>
  <c r="CK243" i="50"/>
  <c r="CK246" i="50" s="1"/>
  <c r="DL31" i="51"/>
  <c r="DJ32" i="49"/>
  <c r="CL213" i="49"/>
  <c r="CL214" i="49" s="1"/>
  <c r="CL216" i="49" s="1"/>
  <c r="CL218" i="49" s="1"/>
  <c r="DJ36" i="53"/>
  <c r="DK30" i="53"/>
  <c r="DK31" i="53" s="1"/>
  <c r="DK34" i="53" s="1"/>
  <c r="BV306" i="49"/>
  <c r="BV308" i="49" s="1"/>
  <c r="BV319" i="49" s="1"/>
  <c r="BT491" i="56" s="1"/>
  <c r="BS315" i="51"/>
  <c r="BS317" i="51" s="1"/>
  <c r="BS334" i="51" s="1"/>
  <c r="BT315" i="50"/>
  <c r="BT317" i="50" s="1"/>
  <c r="BT334" i="50" s="1"/>
  <c r="BV306" i="53"/>
  <c r="BV308" i="53" s="1"/>
  <c r="BV319" i="53" s="1"/>
  <c r="BT495" i="56" s="1"/>
  <c r="BU333" i="53"/>
  <c r="BU336" i="53" s="1"/>
  <c r="BT315" i="53"/>
  <c r="BT317" i="53" s="1"/>
  <c r="BT334" i="53" s="1"/>
  <c r="BT315" i="52"/>
  <c r="BT317" i="52" s="1"/>
  <c r="BT334" i="52" s="1"/>
  <c r="BX306" i="52"/>
  <c r="BX308" i="52" s="1"/>
  <c r="BX319" i="52" s="1"/>
  <c r="BV494" i="56" s="1"/>
  <c r="BW333" i="52"/>
  <c r="BW336" i="52" s="1"/>
  <c r="BW306" i="50"/>
  <c r="BW308" i="50" s="1"/>
  <c r="BW319" i="50" s="1"/>
  <c r="BS315" i="49"/>
  <c r="BS317" i="49" s="1"/>
  <c r="BS334" i="49" s="1"/>
  <c r="BV306" i="51"/>
  <c r="BV308" i="51" s="1"/>
  <c r="BV319" i="51" s="1"/>
  <c r="BT493" i="56" s="1"/>
  <c r="BU333" i="49"/>
  <c r="BU336" i="49" s="1"/>
  <c r="BV333" i="50"/>
  <c r="BV336" i="50" s="1"/>
  <c r="BU333" i="51"/>
  <c r="BU336" i="51" s="1"/>
  <c r="CA229" i="51"/>
  <c r="CA243" i="51"/>
  <c r="CA246" i="51" s="1"/>
  <c r="CJ229" i="49"/>
  <c r="CJ243" i="49"/>
  <c r="CJ246" i="49" s="1"/>
  <c r="CA229" i="52"/>
  <c r="CA243" i="52"/>
  <c r="CA246" i="52" s="1"/>
  <c r="BY229" i="53"/>
  <c r="BY243" i="53"/>
  <c r="BY246" i="53" s="1"/>
  <c r="CB214" i="51"/>
  <c r="CB216" i="51" s="1"/>
  <c r="CB218" i="51" s="1"/>
  <c r="CC213" i="51"/>
  <c r="BZ214" i="53"/>
  <c r="BZ216" i="53" s="1"/>
  <c r="BZ218" i="53" s="1"/>
  <c r="CA213" i="53"/>
  <c r="CK214" i="49"/>
  <c r="CK216" i="49" s="1"/>
  <c r="CK218" i="49" s="1"/>
  <c r="CB214" i="52"/>
  <c r="CB216" i="52" s="1"/>
  <c r="CB218" i="52" s="1"/>
  <c r="CC213" i="52"/>
  <c r="EA31" i="50" l="1"/>
  <c r="EA34" i="50" s="1"/>
  <c r="EA36" i="50" s="1"/>
  <c r="DZ41" i="50"/>
  <c r="BU492" i="56"/>
  <c r="DL32" i="51"/>
  <c r="DL34" i="51"/>
  <c r="DL36" i="51" s="1"/>
  <c r="DJ41" i="53"/>
  <c r="DF41" i="52"/>
  <c r="CM214" i="50"/>
  <c r="CM216" i="50" s="1"/>
  <c r="CM218" i="50" s="1"/>
  <c r="CN213" i="50"/>
  <c r="CL229" i="50"/>
  <c r="CL243" i="50"/>
  <c r="CL246" i="50" s="1"/>
  <c r="DM30" i="51"/>
  <c r="DG31" i="52"/>
  <c r="DG34" i="52" s="1"/>
  <c r="DK30" i="49"/>
  <c r="DK31" i="49" s="1"/>
  <c r="DK34" i="49" s="1"/>
  <c r="DJ36" i="49"/>
  <c r="CM213" i="49"/>
  <c r="DK32" i="53"/>
  <c r="BV333" i="51"/>
  <c r="BV336" i="51" s="1"/>
  <c r="BU315" i="50"/>
  <c r="BU317" i="50" s="1"/>
  <c r="BU334" i="50" s="1"/>
  <c r="BW306" i="51"/>
  <c r="BW308" i="51" s="1"/>
  <c r="BW319" i="51" s="1"/>
  <c r="BU493" i="56" s="1"/>
  <c r="BY306" i="52"/>
  <c r="BY308" i="52" s="1"/>
  <c r="BY319" i="52" s="1"/>
  <c r="BW494" i="56" s="1"/>
  <c r="BW306" i="53"/>
  <c r="BW308" i="53" s="1"/>
  <c r="BW319" i="53" s="1"/>
  <c r="BU495" i="56" s="1"/>
  <c r="BT315" i="49"/>
  <c r="BT317" i="49" s="1"/>
  <c r="BT334" i="49" s="1"/>
  <c r="BU315" i="52"/>
  <c r="BU317" i="52" s="1"/>
  <c r="BU334" i="52" s="1"/>
  <c r="BV333" i="53"/>
  <c r="BV336" i="53" s="1"/>
  <c r="BX333" i="52"/>
  <c r="BX336" i="52" s="1"/>
  <c r="BT315" i="51"/>
  <c r="BT317" i="51" s="1"/>
  <c r="BT334" i="51" s="1"/>
  <c r="BU315" i="53"/>
  <c r="BU317" i="53" s="1"/>
  <c r="BU334" i="53" s="1"/>
  <c r="BW306" i="49"/>
  <c r="BW308" i="49" s="1"/>
  <c r="BW319" i="49" s="1"/>
  <c r="BU491" i="56" s="1"/>
  <c r="BX306" i="50"/>
  <c r="BX308" i="50" s="1"/>
  <c r="BX319" i="50" s="1"/>
  <c r="BW333" i="50"/>
  <c r="BW336" i="50" s="1"/>
  <c r="BV333" i="49"/>
  <c r="BV336" i="49" s="1"/>
  <c r="CB229" i="52"/>
  <c r="CB243" i="52"/>
  <c r="CB246" i="52" s="1"/>
  <c r="CB229" i="51"/>
  <c r="CB243" i="51"/>
  <c r="CB246" i="51" s="1"/>
  <c r="CK229" i="49"/>
  <c r="CK243" i="49"/>
  <c r="CK246" i="49" s="1"/>
  <c r="BZ229" i="53"/>
  <c r="BZ243" i="53"/>
  <c r="BZ246" i="53" s="1"/>
  <c r="CL229" i="49"/>
  <c r="CL243" i="49"/>
  <c r="CL246" i="49" s="1"/>
  <c r="CA214" i="53"/>
  <c r="CA216" i="53" s="1"/>
  <c r="CA218" i="53" s="1"/>
  <c r="CB213" i="53"/>
  <c r="CC214" i="51"/>
  <c r="CC216" i="51" s="1"/>
  <c r="CC218" i="51" s="1"/>
  <c r="CD213" i="51"/>
  <c r="CC214" i="52"/>
  <c r="CC216" i="52" s="1"/>
  <c r="CC218" i="52" s="1"/>
  <c r="CD213" i="52"/>
  <c r="EA32" i="50" l="1"/>
  <c r="EB30" i="50" s="1"/>
  <c r="EB31" i="50" s="1"/>
  <c r="EA41" i="50"/>
  <c r="BV492" i="56"/>
  <c r="DJ41" i="49"/>
  <c r="DL41" i="51"/>
  <c r="CO213" i="50"/>
  <c r="CN214" i="50"/>
  <c r="CN216" i="50" s="1"/>
  <c r="CN218" i="50" s="1"/>
  <c r="CM229" i="50"/>
  <c r="CM243" i="50"/>
  <c r="CM246" i="50" s="1"/>
  <c r="DM31" i="51"/>
  <c r="DK32" i="49"/>
  <c r="DG32" i="52"/>
  <c r="CM214" i="49"/>
  <c r="CM216" i="49" s="1"/>
  <c r="CM218" i="49" s="1"/>
  <c r="CN213" i="49"/>
  <c r="DL30" i="53"/>
  <c r="DL31" i="53" s="1"/>
  <c r="DL34" i="53" s="1"/>
  <c r="DK36" i="53"/>
  <c r="BX306" i="51"/>
  <c r="BX308" i="51" s="1"/>
  <c r="BX319" i="51" s="1"/>
  <c r="BV493" i="56" s="1"/>
  <c r="BX306" i="49"/>
  <c r="BX308" i="49" s="1"/>
  <c r="BX319" i="49" s="1"/>
  <c r="BV491" i="56" s="1"/>
  <c r="BU315" i="49"/>
  <c r="BU317" i="49" s="1"/>
  <c r="BU334" i="49" s="1"/>
  <c r="BW333" i="49"/>
  <c r="BW336" i="49" s="1"/>
  <c r="BW333" i="51"/>
  <c r="BW336" i="51" s="1"/>
  <c r="BV315" i="53"/>
  <c r="BV317" i="53" s="1"/>
  <c r="BV334" i="53" s="1"/>
  <c r="BV315" i="50"/>
  <c r="BV317" i="50" s="1"/>
  <c r="BV334" i="50" s="1"/>
  <c r="BX306" i="53"/>
  <c r="BX308" i="53" s="1"/>
  <c r="BX319" i="53" s="1"/>
  <c r="BV495" i="56" s="1"/>
  <c r="BU315" i="51"/>
  <c r="BU317" i="51" s="1"/>
  <c r="BU334" i="51" s="1"/>
  <c r="BW333" i="53"/>
  <c r="BW336" i="53" s="1"/>
  <c r="BZ306" i="52"/>
  <c r="BZ308" i="52" s="1"/>
  <c r="BZ319" i="52" s="1"/>
  <c r="BX494" i="56" s="1"/>
  <c r="BY306" i="50"/>
  <c r="BY308" i="50" s="1"/>
  <c r="BY319" i="50" s="1"/>
  <c r="BV315" i="52"/>
  <c r="BV317" i="52" s="1"/>
  <c r="BV334" i="52" s="1"/>
  <c r="BX333" i="50"/>
  <c r="BX336" i="50" s="1"/>
  <c r="BY333" i="52"/>
  <c r="BY336" i="52" s="1"/>
  <c r="CC229" i="51"/>
  <c r="CC243" i="51"/>
  <c r="CC246" i="51" s="1"/>
  <c r="CC229" i="52"/>
  <c r="CC243" i="52"/>
  <c r="CC246" i="52" s="1"/>
  <c r="CA229" i="53"/>
  <c r="CA243" i="53"/>
  <c r="CA246" i="53" s="1"/>
  <c r="CD214" i="51"/>
  <c r="CD216" i="51" s="1"/>
  <c r="CD218" i="51" s="1"/>
  <c r="CE213" i="51"/>
  <c r="CD214" i="52"/>
  <c r="CD216" i="52" s="1"/>
  <c r="CD218" i="52" s="1"/>
  <c r="CE213" i="52"/>
  <c r="CB214" i="53"/>
  <c r="CB216" i="53" s="1"/>
  <c r="CB218" i="53" s="1"/>
  <c r="CC213" i="53"/>
  <c r="EB34" i="50" l="1"/>
  <c r="H34" i="50" s="1"/>
  <c r="AW60" i="50"/>
  <c r="AW62" i="50" s="1"/>
  <c r="AW64" i="50" s="1"/>
  <c r="CO60" i="50"/>
  <c r="CO62" i="50" s="1"/>
  <c r="CO64" i="50" s="1"/>
  <c r="CT60" i="50"/>
  <c r="CT62" i="50" s="1"/>
  <c r="CT64" i="50" s="1"/>
  <c r="DM60" i="50"/>
  <c r="DM62" i="50" s="1"/>
  <c r="DM64" i="50" s="1"/>
  <c r="AD60" i="50"/>
  <c r="AD62" i="50" s="1"/>
  <c r="AD64" i="50" s="1"/>
  <c r="AM60" i="50"/>
  <c r="AM62" i="50" s="1"/>
  <c r="AM64" i="50" s="1"/>
  <c r="DO60" i="50"/>
  <c r="DO62" i="50" s="1"/>
  <c r="DO64" i="50" s="1"/>
  <c r="DX60" i="50"/>
  <c r="DX62" i="50" s="1"/>
  <c r="DX64" i="50" s="1"/>
  <c r="DR60" i="50"/>
  <c r="DR62" i="50" s="1"/>
  <c r="DR64" i="50" s="1"/>
  <c r="CH60" i="50"/>
  <c r="CH62" i="50" s="1"/>
  <c r="CH64" i="50" s="1"/>
  <c r="Y60" i="50"/>
  <c r="Y62" i="50" s="1"/>
  <c r="Y64" i="50" s="1"/>
  <c r="CX60" i="50"/>
  <c r="CX62" i="50" s="1"/>
  <c r="CX64" i="50" s="1"/>
  <c r="W60" i="50"/>
  <c r="W62" i="50" s="1"/>
  <c r="W64" i="50" s="1"/>
  <c r="DC60" i="50"/>
  <c r="DC62" i="50" s="1"/>
  <c r="DC64" i="50" s="1"/>
  <c r="AI60" i="50"/>
  <c r="AI62" i="50" s="1"/>
  <c r="AI64" i="50" s="1"/>
  <c r="CR60" i="50"/>
  <c r="CR62" i="50" s="1"/>
  <c r="CR64" i="50" s="1"/>
  <c r="DW60" i="50"/>
  <c r="DW62" i="50" s="1"/>
  <c r="DW64" i="50" s="1"/>
  <c r="BD60" i="50"/>
  <c r="BD62" i="50" s="1"/>
  <c r="BD64" i="50" s="1"/>
  <c r="EA60" i="50"/>
  <c r="EA62" i="50" s="1"/>
  <c r="EA64" i="50" s="1"/>
  <c r="AQ60" i="50"/>
  <c r="AQ62" i="50" s="1"/>
  <c r="AQ64" i="50" s="1"/>
  <c r="AO60" i="50"/>
  <c r="AO62" i="50" s="1"/>
  <c r="AO64" i="50" s="1"/>
  <c r="CN60" i="50"/>
  <c r="CN62" i="50" s="1"/>
  <c r="CN64" i="50" s="1"/>
  <c r="BH60" i="50"/>
  <c r="BH62" i="50" s="1"/>
  <c r="BH64" i="50" s="1"/>
  <c r="DK60" i="50"/>
  <c r="DK62" i="50" s="1"/>
  <c r="DK64" i="50" s="1"/>
  <c r="BC60" i="50"/>
  <c r="BC62" i="50" s="1"/>
  <c r="BC64" i="50" s="1"/>
  <c r="J60" i="50"/>
  <c r="R60" i="50"/>
  <c r="R62" i="50" s="1"/>
  <c r="R64" i="50" s="1"/>
  <c r="AN60" i="50"/>
  <c r="AN62" i="50" s="1"/>
  <c r="AN64" i="50" s="1"/>
  <c r="AT60" i="50"/>
  <c r="AT62" i="50" s="1"/>
  <c r="AT64" i="50" s="1"/>
  <c r="BS60" i="50"/>
  <c r="BS62" i="50" s="1"/>
  <c r="BS64" i="50" s="1"/>
  <c r="BR60" i="50"/>
  <c r="BR62" i="50" s="1"/>
  <c r="BR64" i="50" s="1"/>
  <c r="AS60" i="50"/>
  <c r="AS62" i="50" s="1"/>
  <c r="AS64" i="50" s="1"/>
  <c r="BY60" i="50"/>
  <c r="BY62" i="50" s="1"/>
  <c r="BY64" i="50" s="1"/>
  <c r="AV60" i="50"/>
  <c r="AV62" i="50" s="1"/>
  <c r="AV64" i="50" s="1"/>
  <c r="DY60" i="50"/>
  <c r="DY62" i="50" s="1"/>
  <c r="DY64" i="50" s="1"/>
  <c r="BX60" i="50"/>
  <c r="BX62" i="50" s="1"/>
  <c r="BX64" i="50" s="1"/>
  <c r="DU60" i="50"/>
  <c r="DU62" i="50" s="1"/>
  <c r="DU64" i="50" s="1"/>
  <c r="DE60" i="50"/>
  <c r="DE62" i="50" s="1"/>
  <c r="DE64" i="50" s="1"/>
  <c r="DH60" i="50"/>
  <c r="DH62" i="50" s="1"/>
  <c r="DH64" i="50" s="1"/>
  <c r="BE60" i="50"/>
  <c r="BE62" i="50" s="1"/>
  <c r="BE64" i="50" s="1"/>
  <c r="AC60" i="50"/>
  <c r="AC62" i="50" s="1"/>
  <c r="AC64" i="50" s="1"/>
  <c r="DS60" i="50"/>
  <c r="DS62" i="50" s="1"/>
  <c r="DS64" i="50" s="1"/>
  <c r="BL60" i="50"/>
  <c r="BL62" i="50" s="1"/>
  <c r="BL64" i="50" s="1"/>
  <c r="AG60" i="50"/>
  <c r="AG62" i="50" s="1"/>
  <c r="AG64" i="50" s="1"/>
  <c r="V60" i="50"/>
  <c r="V62" i="50" s="1"/>
  <c r="V64" i="50" s="1"/>
  <c r="M60" i="50"/>
  <c r="M62" i="50" s="1"/>
  <c r="M64" i="50" s="1"/>
  <c r="DD60" i="50"/>
  <c r="DD62" i="50" s="1"/>
  <c r="DD64" i="50" s="1"/>
  <c r="BJ60" i="50"/>
  <c r="BJ62" i="50" s="1"/>
  <c r="BJ64" i="50" s="1"/>
  <c r="DP60" i="50"/>
  <c r="DP62" i="50" s="1"/>
  <c r="DP64" i="50" s="1"/>
  <c r="BA60" i="50"/>
  <c r="BA62" i="50" s="1"/>
  <c r="BA64" i="50" s="1"/>
  <c r="DZ60" i="50"/>
  <c r="DZ62" i="50" s="1"/>
  <c r="DZ64" i="50" s="1"/>
  <c r="CI60" i="50"/>
  <c r="CI62" i="50" s="1"/>
  <c r="CI64" i="50" s="1"/>
  <c r="AR60" i="50"/>
  <c r="AR62" i="50" s="1"/>
  <c r="AR64" i="50" s="1"/>
  <c r="CK60" i="50"/>
  <c r="CK62" i="50" s="1"/>
  <c r="CK64" i="50" s="1"/>
  <c r="AY60" i="50"/>
  <c r="AY62" i="50" s="1"/>
  <c r="AY64" i="50" s="1"/>
  <c r="CY60" i="50"/>
  <c r="CY62" i="50" s="1"/>
  <c r="CY64" i="50" s="1"/>
  <c r="CE60" i="50"/>
  <c r="CE62" i="50" s="1"/>
  <c r="CE64" i="50" s="1"/>
  <c r="BN60" i="50"/>
  <c r="BN62" i="50" s="1"/>
  <c r="BN64" i="50" s="1"/>
  <c r="CL60" i="50"/>
  <c r="CL62" i="50" s="1"/>
  <c r="CL64" i="50" s="1"/>
  <c r="BU60" i="50"/>
  <c r="BU62" i="50" s="1"/>
  <c r="BU64" i="50" s="1"/>
  <c r="DG60" i="50"/>
  <c r="DG62" i="50" s="1"/>
  <c r="DG64" i="50" s="1"/>
  <c r="CU60" i="50"/>
  <c r="CU62" i="50" s="1"/>
  <c r="CU64" i="50" s="1"/>
  <c r="O60" i="50"/>
  <c r="O62" i="50" s="1"/>
  <c r="O64" i="50" s="1"/>
  <c r="DJ60" i="50"/>
  <c r="DJ62" i="50" s="1"/>
  <c r="DJ64" i="50" s="1"/>
  <c r="DF60" i="50"/>
  <c r="DF62" i="50" s="1"/>
  <c r="DF64" i="50" s="1"/>
  <c r="CM60" i="50"/>
  <c r="CM62" i="50" s="1"/>
  <c r="CM64" i="50" s="1"/>
  <c r="DL60" i="50"/>
  <c r="DL62" i="50" s="1"/>
  <c r="DL64" i="50" s="1"/>
  <c r="DQ60" i="50"/>
  <c r="DQ62" i="50" s="1"/>
  <c r="DQ64" i="50" s="1"/>
  <c r="DV60" i="50"/>
  <c r="DV62" i="50" s="1"/>
  <c r="DV64" i="50" s="1"/>
  <c r="T60" i="50"/>
  <c r="T62" i="50" s="1"/>
  <c r="T64" i="50" s="1"/>
  <c r="BI60" i="50"/>
  <c r="BI62" i="50" s="1"/>
  <c r="BI64" i="50" s="1"/>
  <c r="CD60" i="50"/>
  <c r="CD62" i="50" s="1"/>
  <c r="CD64" i="50" s="1"/>
  <c r="CP60" i="50"/>
  <c r="CP62" i="50" s="1"/>
  <c r="CP64" i="50" s="1"/>
  <c r="DI60" i="50"/>
  <c r="DI62" i="50" s="1"/>
  <c r="DI64" i="50" s="1"/>
  <c r="DT60" i="50"/>
  <c r="DT62" i="50" s="1"/>
  <c r="DT64" i="50" s="1"/>
  <c r="CC60" i="50"/>
  <c r="CC62" i="50" s="1"/>
  <c r="CC64" i="50" s="1"/>
  <c r="L60" i="50"/>
  <c r="L62" i="50" s="1"/>
  <c r="L64" i="50" s="1"/>
  <c r="Z60" i="50"/>
  <c r="Z62" i="50" s="1"/>
  <c r="Z64" i="50" s="1"/>
  <c r="CB60" i="50"/>
  <c r="CB62" i="50" s="1"/>
  <c r="CB64" i="50" s="1"/>
  <c r="AU60" i="50"/>
  <c r="AU62" i="50" s="1"/>
  <c r="AU64" i="50" s="1"/>
  <c r="DN60" i="50"/>
  <c r="DN62" i="50" s="1"/>
  <c r="DN64" i="50" s="1"/>
  <c r="AH60" i="50"/>
  <c r="AH62" i="50" s="1"/>
  <c r="AH64" i="50" s="1"/>
  <c r="BV60" i="50"/>
  <c r="BV62" i="50" s="1"/>
  <c r="BV64" i="50" s="1"/>
  <c r="BW60" i="50"/>
  <c r="BW62" i="50" s="1"/>
  <c r="BW64" i="50" s="1"/>
  <c r="EB60" i="50"/>
  <c r="EB62" i="50" s="1"/>
  <c r="EB64" i="50" s="1"/>
  <c r="EB74" i="50" s="1"/>
  <c r="AK60" i="50"/>
  <c r="AK62" i="50" s="1"/>
  <c r="AK64" i="50" s="1"/>
  <c r="S60" i="50"/>
  <c r="S62" i="50" s="1"/>
  <c r="S64" i="50" s="1"/>
  <c r="BK60" i="50"/>
  <c r="BK62" i="50" s="1"/>
  <c r="BK64" i="50" s="1"/>
  <c r="AL60" i="50"/>
  <c r="AL62" i="50" s="1"/>
  <c r="AL64" i="50" s="1"/>
  <c r="CJ60" i="50"/>
  <c r="CJ62" i="50" s="1"/>
  <c r="CJ64" i="50" s="1"/>
  <c r="AB60" i="50"/>
  <c r="AB62" i="50" s="1"/>
  <c r="AB64" i="50" s="1"/>
  <c r="Q60" i="50"/>
  <c r="Q62" i="50" s="1"/>
  <c r="Q64" i="50" s="1"/>
  <c r="CS60" i="50"/>
  <c r="CS62" i="50" s="1"/>
  <c r="CS64" i="50" s="1"/>
  <c r="BB60" i="50"/>
  <c r="BB62" i="50" s="1"/>
  <c r="BB64" i="50" s="1"/>
  <c r="N60" i="50"/>
  <c r="N62" i="50" s="1"/>
  <c r="N64" i="50" s="1"/>
  <c r="CV60" i="50"/>
  <c r="CV62" i="50" s="1"/>
  <c r="CV64" i="50" s="1"/>
  <c r="CA60" i="50"/>
  <c r="CA62" i="50" s="1"/>
  <c r="CA64" i="50" s="1"/>
  <c r="P60" i="50"/>
  <c r="P62" i="50" s="1"/>
  <c r="P64" i="50" s="1"/>
  <c r="CQ60" i="50"/>
  <c r="CQ62" i="50" s="1"/>
  <c r="CQ64" i="50" s="1"/>
  <c r="AF60" i="50"/>
  <c r="AF62" i="50" s="1"/>
  <c r="AF64" i="50" s="1"/>
  <c r="BO60" i="50"/>
  <c r="BO62" i="50" s="1"/>
  <c r="BO64" i="50" s="1"/>
  <c r="BM60" i="50"/>
  <c r="BM62" i="50" s="1"/>
  <c r="BM64" i="50" s="1"/>
  <c r="BT60" i="50"/>
  <c r="BT62" i="50" s="1"/>
  <c r="BT64" i="50" s="1"/>
  <c r="BG60" i="50"/>
  <c r="BG62" i="50" s="1"/>
  <c r="BG64" i="50" s="1"/>
  <c r="BQ60" i="50"/>
  <c r="BQ62" i="50" s="1"/>
  <c r="BQ64" i="50" s="1"/>
  <c r="AP60" i="50"/>
  <c r="AP62" i="50" s="1"/>
  <c r="AP64" i="50" s="1"/>
  <c r="BZ60" i="50"/>
  <c r="BZ62" i="50" s="1"/>
  <c r="BZ64" i="50" s="1"/>
  <c r="BF60" i="50"/>
  <c r="BF62" i="50" s="1"/>
  <c r="BF64" i="50" s="1"/>
  <c r="BP60" i="50"/>
  <c r="BP62" i="50" s="1"/>
  <c r="BP64" i="50" s="1"/>
  <c r="AA60" i="50"/>
  <c r="AA62" i="50" s="1"/>
  <c r="AA64" i="50" s="1"/>
  <c r="CG60" i="50"/>
  <c r="CG62" i="50" s="1"/>
  <c r="CG64" i="50" s="1"/>
  <c r="AJ60" i="50"/>
  <c r="AJ62" i="50" s="1"/>
  <c r="AJ64" i="50" s="1"/>
  <c r="AZ60" i="50"/>
  <c r="AZ62" i="50" s="1"/>
  <c r="AZ64" i="50" s="1"/>
  <c r="AE60" i="50"/>
  <c r="AE62" i="50" s="1"/>
  <c r="AE64" i="50" s="1"/>
  <c r="CF60" i="50"/>
  <c r="CF62" i="50" s="1"/>
  <c r="CF64" i="50" s="1"/>
  <c r="X60" i="50"/>
  <c r="X62" i="50" s="1"/>
  <c r="X64" i="50" s="1"/>
  <c r="DA60" i="50"/>
  <c r="DA62" i="50" s="1"/>
  <c r="DA64" i="50" s="1"/>
  <c r="K60" i="50"/>
  <c r="K62" i="50" s="1"/>
  <c r="K64" i="50" s="1"/>
  <c r="CW60" i="50"/>
  <c r="CW62" i="50" s="1"/>
  <c r="CW64" i="50" s="1"/>
  <c r="U60" i="50"/>
  <c r="U62" i="50" s="1"/>
  <c r="U64" i="50" s="1"/>
  <c r="AX60" i="50"/>
  <c r="AX62" i="50" s="1"/>
  <c r="AX64" i="50" s="1"/>
  <c r="DB60" i="50"/>
  <c r="DB62" i="50" s="1"/>
  <c r="DB64" i="50" s="1"/>
  <c r="CZ60" i="50"/>
  <c r="CZ62" i="50" s="1"/>
  <c r="CZ64" i="50" s="1"/>
  <c r="H31" i="50"/>
  <c r="EB32" i="50"/>
  <c r="EB36" i="50" s="1"/>
  <c r="BW492" i="56"/>
  <c r="DM32" i="51"/>
  <c r="DN30" i="51" s="1"/>
  <c r="DM34" i="51"/>
  <c r="DM36" i="51" s="1"/>
  <c r="DK41" i="53"/>
  <c r="CN229" i="50"/>
  <c r="CN243" i="50"/>
  <c r="CN246" i="50" s="1"/>
  <c r="CP213" i="50"/>
  <c r="CO214" i="50"/>
  <c r="CO216" i="50" s="1"/>
  <c r="CO218" i="50" s="1"/>
  <c r="DH30" i="52"/>
  <c r="DG36" i="52"/>
  <c r="DL30" i="49"/>
  <c r="DL31" i="49" s="1"/>
  <c r="DL34" i="49" s="1"/>
  <c r="DK36" i="49"/>
  <c r="CO213" i="49"/>
  <c r="CN214" i="49"/>
  <c r="CN216" i="49" s="1"/>
  <c r="CN218" i="49" s="1"/>
  <c r="CM243" i="49"/>
  <c r="CM246" i="49" s="1"/>
  <c r="CM229" i="49"/>
  <c r="DL32" i="53"/>
  <c r="BW315" i="52"/>
  <c r="BW317" i="52" s="1"/>
  <c r="BW334" i="52" s="1"/>
  <c r="BV315" i="51"/>
  <c r="BV317" i="51" s="1"/>
  <c r="BV334" i="51" s="1"/>
  <c r="BW315" i="50"/>
  <c r="BW317" i="50" s="1"/>
  <c r="BW334" i="50" s="1"/>
  <c r="BZ306" i="50"/>
  <c r="BZ308" i="50" s="1"/>
  <c r="BZ319" i="50" s="1"/>
  <c r="BY333" i="50"/>
  <c r="BY336" i="50" s="1"/>
  <c r="BV315" i="49"/>
  <c r="BV317" i="49" s="1"/>
  <c r="BV334" i="49" s="1"/>
  <c r="BY306" i="53"/>
  <c r="BY308" i="53" s="1"/>
  <c r="BY319" i="53" s="1"/>
  <c r="BW495" i="56" s="1"/>
  <c r="BW315" i="53"/>
  <c r="BW317" i="53" s="1"/>
  <c r="BW334" i="53" s="1"/>
  <c r="CA306" i="52"/>
  <c r="CA308" i="52" s="1"/>
  <c r="CA319" i="52" s="1"/>
  <c r="BY494" i="56" s="1"/>
  <c r="BX333" i="53"/>
  <c r="BX336" i="53" s="1"/>
  <c r="BY306" i="49"/>
  <c r="BY308" i="49" s="1"/>
  <c r="BY319" i="49" s="1"/>
  <c r="BW491" i="56" s="1"/>
  <c r="BZ333" i="52"/>
  <c r="BZ336" i="52" s="1"/>
  <c r="BX333" i="49"/>
  <c r="BX336" i="49" s="1"/>
  <c r="BY306" i="51"/>
  <c r="BY308" i="51" s="1"/>
  <c r="BY319" i="51" s="1"/>
  <c r="BW493" i="56" s="1"/>
  <c r="BX333" i="51"/>
  <c r="BX336" i="51" s="1"/>
  <c r="CD229" i="51"/>
  <c r="CD243" i="51"/>
  <c r="CD246" i="51" s="1"/>
  <c r="CB229" i="53"/>
  <c r="CB243" i="53"/>
  <c r="CB246" i="53" s="1"/>
  <c r="CD229" i="52"/>
  <c r="CD243" i="52"/>
  <c r="CD246" i="52" s="1"/>
  <c r="CE214" i="52"/>
  <c r="CE216" i="52" s="1"/>
  <c r="CE218" i="52" s="1"/>
  <c r="CF213" i="52"/>
  <c r="CE214" i="51"/>
  <c r="CE216" i="51" s="1"/>
  <c r="CE218" i="51" s="1"/>
  <c r="CF213" i="51"/>
  <c r="CC214" i="53"/>
  <c r="CC216" i="53" s="1"/>
  <c r="CC218" i="53" s="1"/>
  <c r="CD213" i="53"/>
  <c r="CB74" i="50" l="1"/>
  <c r="CB84" i="50"/>
  <c r="CB87" i="50" s="1"/>
  <c r="BZ483" i="56" s="1"/>
  <c r="DD74" i="50"/>
  <c r="DD84" i="50"/>
  <c r="DD87" i="50" s="1"/>
  <c r="DB483" i="56" s="1"/>
  <c r="AI74" i="50"/>
  <c r="AG501" i="56" s="1"/>
  <c r="AI84" i="50"/>
  <c r="AI87" i="50" s="1"/>
  <c r="K74" i="50"/>
  <c r="I501" i="56" s="1"/>
  <c r="K84" i="50"/>
  <c r="K87" i="50" s="1"/>
  <c r="AA74" i="50"/>
  <c r="Y501" i="56" s="1"/>
  <c r="AA84" i="50"/>
  <c r="AA87" i="50" s="1"/>
  <c r="BM74" i="50"/>
  <c r="BK501" i="56" s="1"/>
  <c r="BM84" i="50"/>
  <c r="BM87" i="50" s="1"/>
  <c r="BB74" i="50"/>
  <c r="AZ501" i="56" s="1"/>
  <c r="BB84" i="50"/>
  <c r="BB87" i="50" s="1"/>
  <c r="AK74" i="50"/>
  <c r="AI501" i="56" s="1"/>
  <c r="AK84" i="50"/>
  <c r="AK87" i="50" s="1"/>
  <c r="Z74" i="50"/>
  <c r="X501" i="56" s="1"/>
  <c r="Z84" i="50"/>
  <c r="Z87" i="50" s="1"/>
  <c r="T74" i="50"/>
  <c r="R501" i="56" s="1"/>
  <c r="T84" i="50"/>
  <c r="T87" i="50" s="1"/>
  <c r="CU74" i="50"/>
  <c r="CU84" i="50"/>
  <c r="CU87" i="50" s="1"/>
  <c r="CS483" i="56" s="1"/>
  <c r="CK74" i="50"/>
  <c r="CK84" i="50"/>
  <c r="CK87" i="50" s="1"/>
  <c r="CI483" i="56" s="1"/>
  <c r="M74" i="50"/>
  <c r="K501" i="56" s="1"/>
  <c r="M84" i="50"/>
  <c r="M87" i="50" s="1"/>
  <c r="DE74" i="50"/>
  <c r="DE84" i="50"/>
  <c r="DE87" i="50" s="1"/>
  <c r="DC483" i="56" s="1"/>
  <c r="BS74" i="50"/>
  <c r="BQ501" i="56" s="1"/>
  <c r="BS84" i="50"/>
  <c r="BS87" i="50" s="1"/>
  <c r="CN74" i="50"/>
  <c r="CN84" i="50"/>
  <c r="CN87" i="50" s="1"/>
  <c r="CL483" i="56" s="1"/>
  <c r="DC74" i="50"/>
  <c r="DC84" i="50"/>
  <c r="DC87" i="50" s="1"/>
  <c r="DA483" i="56" s="1"/>
  <c r="AM74" i="50"/>
  <c r="AK501" i="56" s="1"/>
  <c r="AM84" i="50"/>
  <c r="AM87" i="50" s="1"/>
  <c r="CG74" i="50"/>
  <c r="CG84" i="50"/>
  <c r="CG87" i="50" s="1"/>
  <c r="CE483" i="56" s="1"/>
  <c r="O74" i="50"/>
  <c r="M501" i="56" s="1"/>
  <c r="O84" i="50"/>
  <c r="O87" i="50" s="1"/>
  <c r="BH74" i="50"/>
  <c r="BF501" i="56" s="1"/>
  <c r="BH84" i="50"/>
  <c r="BH87" i="50" s="1"/>
  <c r="EB84" i="50"/>
  <c r="EB87" i="50" s="1"/>
  <c r="DZ483" i="56" s="1"/>
  <c r="EB41" i="50"/>
  <c r="H41" i="50" s="1"/>
  <c r="H36" i="50"/>
  <c r="DA74" i="50"/>
  <c r="DA84" i="50"/>
  <c r="DA87" i="50" s="1"/>
  <c r="CY483" i="56" s="1"/>
  <c r="BP74" i="50"/>
  <c r="BN501" i="56" s="1"/>
  <c r="BP84" i="50"/>
  <c r="BP87" i="50" s="1"/>
  <c r="BO74" i="50"/>
  <c r="BM501" i="56" s="1"/>
  <c r="BO84" i="50"/>
  <c r="BO87" i="50" s="1"/>
  <c r="CS74" i="50"/>
  <c r="CS84" i="50"/>
  <c r="CS87" i="50" s="1"/>
  <c r="CQ483" i="56" s="1"/>
  <c r="L74" i="50"/>
  <c r="J501" i="56" s="1"/>
  <c r="L84" i="50"/>
  <c r="L87" i="50" s="1"/>
  <c r="DV74" i="50"/>
  <c r="DV84" i="50"/>
  <c r="DV87" i="50" s="1"/>
  <c r="DT483" i="56" s="1"/>
  <c r="DG74" i="50"/>
  <c r="DG84" i="50"/>
  <c r="DG87" i="50" s="1"/>
  <c r="DE483" i="56" s="1"/>
  <c r="AR74" i="50"/>
  <c r="AP501" i="56" s="1"/>
  <c r="AR84" i="50"/>
  <c r="AR87" i="50" s="1"/>
  <c r="V74" i="50"/>
  <c r="T501" i="56" s="1"/>
  <c r="V84" i="50"/>
  <c r="V87" i="50" s="1"/>
  <c r="DU74" i="50"/>
  <c r="DU84" i="50"/>
  <c r="DU87" i="50" s="1"/>
  <c r="DS483" i="56" s="1"/>
  <c r="AT74" i="50"/>
  <c r="AR501" i="56" s="1"/>
  <c r="AT84" i="50"/>
  <c r="AT87" i="50" s="1"/>
  <c r="AO74" i="50"/>
  <c r="AM501" i="56" s="1"/>
  <c r="AO84" i="50"/>
  <c r="AO87" i="50" s="1"/>
  <c r="W74" i="50"/>
  <c r="U501" i="56" s="1"/>
  <c r="W84" i="50"/>
  <c r="W87" i="50" s="1"/>
  <c r="AD74" i="50"/>
  <c r="AB501" i="56" s="1"/>
  <c r="AD84" i="50"/>
  <c r="AD87" i="50" s="1"/>
  <c r="CW74" i="50"/>
  <c r="CW84" i="50"/>
  <c r="CW87" i="50" s="1"/>
  <c r="CU483" i="56" s="1"/>
  <c r="DH74" i="50"/>
  <c r="DH84" i="50"/>
  <c r="DH87" i="50" s="1"/>
  <c r="DF483" i="56" s="1"/>
  <c r="X74" i="50"/>
  <c r="V501" i="56" s="1"/>
  <c r="X84" i="50"/>
  <c r="X87" i="50" s="1"/>
  <c r="BF74" i="50"/>
  <c r="BD501" i="56" s="1"/>
  <c r="BF84" i="50"/>
  <c r="BF87" i="50" s="1"/>
  <c r="AF74" i="50"/>
  <c r="AD501" i="56" s="1"/>
  <c r="AF84" i="50"/>
  <c r="AF87" i="50" s="1"/>
  <c r="Q74" i="50"/>
  <c r="O501" i="56" s="1"/>
  <c r="Q84" i="50"/>
  <c r="Q87" i="50" s="1"/>
  <c r="BW74" i="50"/>
  <c r="BU501" i="56" s="1"/>
  <c r="BW84" i="50"/>
  <c r="BW87" i="50" s="1"/>
  <c r="CC74" i="50"/>
  <c r="CC84" i="50"/>
  <c r="CC87" i="50" s="1"/>
  <c r="CA483" i="56" s="1"/>
  <c r="DQ74" i="50"/>
  <c r="DQ84" i="50"/>
  <c r="DQ87" i="50" s="1"/>
  <c r="DO483" i="56" s="1"/>
  <c r="BU74" i="50"/>
  <c r="BS501" i="56" s="1"/>
  <c r="BU84" i="50"/>
  <c r="BU87" i="50" s="1"/>
  <c r="CI74" i="50"/>
  <c r="CI84" i="50"/>
  <c r="CI87" i="50" s="1"/>
  <c r="CG483" i="56" s="1"/>
  <c r="AG74" i="50"/>
  <c r="AE501" i="56" s="1"/>
  <c r="AG84" i="50"/>
  <c r="AG87" i="50" s="1"/>
  <c r="BX74" i="50"/>
  <c r="BV501" i="56" s="1"/>
  <c r="BX84" i="50"/>
  <c r="BX87" i="50" s="1"/>
  <c r="AN74" i="50"/>
  <c r="AL501" i="56" s="1"/>
  <c r="AN84" i="50"/>
  <c r="AN87" i="50" s="1"/>
  <c r="AQ74" i="50"/>
  <c r="AO501" i="56" s="1"/>
  <c r="AQ84" i="50"/>
  <c r="AQ87" i="50" s="1"/>
  <c r="CX74" i="50"/>
  <c r="CX84" i="50"/>
  <c r="CX87" i="50" s="1"/>
  <c r="CV483" i="56" s="1"/>
  <c r="DM74" i="50"/>
  <c r="DM84" i="50"/>
  <c r="DM87" i="50" s="1"/>
  <c r="DK483" i="56" s="1"/>
  <c r="N74" i="50"/>
  <c r="L501" i="56" s="1"/>
  <c r="N84" i="50"/>
  <c r="N87" i="50" s="1"/>
  <c r="AY74" i="50"/>
  <c r="AW501" i="56" s="1"/>
  <c r="AY84" i="50"/>
  <c r="AY87" i="50" s="1"/>
  <c r="DO74" i="50"/>
  <c r="DO84" i="50"/>
  <c r="DO87" i="50" s="1"/>
  <c r="DM483" i="56" s="1"/>
  <c r="CZ74" i="50"/>
  <c r="CZ84" i="50"/>
  <c r="CZ87" i="50" s="1"/>
  <c r="CX483" i="56" s="1"/>
  <c r="CF74" i="50"/>
  <c r="CF84" i="50"/>
  <c r="CF87" i="50" s="1"/>
  <c r="CD483" i="56" s="1"/>
  <c r="BZ74" i="50"/>
  <c r="BX501" i="56" s="1"/>
  <c r="BZ84" i="50"/>
  <c r="BZ87" i="50" s="1"/>
  <c r="BX483" i="56" s="1"/>
  <c r="CQ74" i="50"/>
  <c r="CQ84" i="50"/>
  <c r="CQ87" i="50" s="1"/>
  <c r="CO483" i="56" s="1"/>
  <c r="AB74" i="50"/>
  <c r="Z501" i="56" s="1"/>
  <c r="AB84" i="50"/>
  <c r="AB87" i="50" s="1"/>
  <c r="BV74" i="50"/>
  <c r="BT501" i="56" s="1"/>
  <c r="BV84" i="50"/>
  <c r="BV87" i="50" s="1"/>
  <c r="DT74" i="50"/>
  <c r="DT84" i="50"/>
  <c r="DT87" i="50" s="1"/>
  <c r="DR483" i="56" s="1"/>
  <c r="DL74" i="50"/>
  <c r="DL84" i="50"/>
  <c r="DL87" i="50" s="1"/>
  <c r="DJ483" i="56" s="1"/>
  <c r="CL74" i="50"/>
  <c r="CL84" i="50"/>
  <c r="CL87" i="50" s="1"/>
  <c r="CJ483" i="56" s="1"/>
  <c r="DZ74" i="50"/>
  <c r="DZ84" i="50"/>
  <c r="DZ87" i="50" s="1"/>
  <c r="DX483" i="56" s="1"/>
  <c r="BL74" i="50"/>
  <c r="BJ501" i="56" s="1"/>
  <c r="BL84" i="50"/>
  <c r="BL87" i="50" s="1"/>
  <c r="DY74" i="50"/>
  <c r="DY84" i="50"/>
  <c r="DY87" i="50" s="1"/>
  <c r="DW483" i="56" s="1"/>
  <c r="R74" i="50"/>
  <c r="P501" i="56" s="1"/>
  <c r="R84" i="50"/>
  <c r="R87" i="50" s="1"/>
  <c r="EA74" i="50"/>
  <c r="EA84" i="50"/>
  <c r="EA87" i="50" s="1"/>
  <c r="DY483" i="56" s="1"/>
  <c r="Y74" i="50"/>
  <c r="W501" i="56" s="1"/>
  <c r="Y84" i="50"/>
  <c r="Y87" i="50" s="1"/>
  <c r="CT74" i="50"/>
  <c r="CT84" i="50"/>
  <c r="CT87" i="50" s="1"/>
  <c r="CR483" i="56" s="1"/>
  <c r="S74" i="50"/>
  <c r="Q501" i="56" s="1"/>
  <c r="S84" i="50"/>
  <c r="S87" i="50" s="1"/>
  <c r="DB74" i="50"/>
  <c r="DB84" i="50"/>
  <c r="DB87" i="50" s="1"/>
  <c r="CZ483" i="56" s="1"/>
  <c r="AE74" i="50"/>
  <c r="AC501" i="56" s="1"/>
  <c r="AE84" i="50"/>
  <c r="AE87" i="50" s="1"/>
  <c r="AP74" i="50"/>
  <c r="AN501" i="56" s="1"/>
  <c r="AP84" i="50"/>
  <c r="AP87" i="50" s="1"/>
  <c r="P74" i="50"/>
  <c r="N501" i="56" s="1"/>
  <c r="P84" i="50"/>
  <c r="P87" i="50" s="1"/>
  <c r="CJ74" i="50"/>
  <c r="CJ84" i="50"/>
  <c r="CJ87" i="50" s="1"/>
  <c r="CH483" i="56" s="1"/>
  <c r="AH74" i="50"/>
  <c r="AF501" i="56" s="1"/>
  <c r="AH84" i="50"/>
  <c r="AH87" i="50" s="1"/>
  <c r="DI74" i="50"/>
  <c r="DI84" i="50"/>
  <c r="DI87" i="50" s="1"/>
  <c r="DG483" i="56" s="1"/>
  <c r="CM74" i="50"/>
  <c r="CM84" i="50"/>
  <c r="CM87" i="50" s="1"/>
  <c r="CK483" i="56" s="1"/>
  <c r="BN74" i="50"/>
  <c r="BL501" i="56" s="1"/>
  <c r="BN84" i="50"/>
  <c r="BN87" i="50" s="1"/>
  <c r="BA74" i="50"/>
  <c r="AY501" i="56" s="1"/>
  <c r="BA84" i="50"/>
  <c r="BA87" i="50" s="1"/>
  <c r="DS74" i="50"/>
  <c r="DS84" i="50"/>
  <c r="DS87" i="50" s="1"/>
  <c r="DQ483" i="56" s="1"/>
  <c r="AV74" i="50"/>
  <c r="AT501" i="56" s="1"/>
  <c r="AV84" i="50"/>
  <c r="AV87" i="50" s="1"/>
  <c r="J62" i="50"/>
  <c r="H60" i="50"/>
  <c r="BD74" i="50"/>
  <c r="BB501" i="56" s="1"/>
  <c r="BD84" i="50"/>
  <c r="BD87" i="50" s="1"/>
  <c r="CH74" i="50"/>
  <c r="CH84" i="50"/>
  <c r="CH87" i="50" s="1"/>
  <c r="CF483" i="56" s="1"/>
  <c r="CO74" i="50"/>
  <c r="CO84" i="50"/>
  <c r="CO87" i="50" s="1"/>
  <c r="CM483" i="56" s="1"/>
  <c r="BI74" i="50"/>
  <c r="BG501" i="56" s="1"/>
  <c r="BI84" i="50"/>
  <c r="BI87" i="50" s="1"/>
  <c r="BR74" i="50"/>
  <c r="BP501" i="56" s="1"/>
  <c r="BR84" i="50"/>
  <c r="BR87" i="50" s="1"/>
  <c r="AX74" i="50"/>
  <c r="AV501" i="56" s="1"/>
  <c r="AX84" i="50"/>
  <c r="AX87" i="50" s="1"/>
  <c r="AZ74" i="50"/>
  <c r="AX501" i="56" s="1"/>
  <c r="AZ84" i="50"/>
  <c r="AZ87" i="50" s="1"/>
  <c r="BQ74" i="50"/>
  <c r="BO501" i="56" s="1"/>
  <c r="BQ84" i="50"/>
  <c r="BQ87" i="50" s="1"/>
  <c r="CA74" i="50"/>
  <c r="CA84" i="50"/>
  <c r="CA87" i="50" s="1"/>
  <c r="BY483" i="56" s="1"/>
  <c r="AL74" i="50"/>
  <c r="AJ501" i="56" s="1"/>
  <c r="AL84" i="50"/>
  <c r="AL87" i="50" s="1"/>
  <c r="DN74" i="50"/>
  <c r="DN84" i="50"/>
  <c r="DN87" i="50" s="1"/>
  <c r="DL483" i="56" s="1"/>
  <c r="CP74" i="50"/>
  <c r="CP84" i="50"/>
  <c r="CP87" i="50" s="1"/>
  <c r="CN483" i="56" s="1"/>
  <c r="DF74" i="50"/>
  <c r="DF84" i="50"/>
  <c r="DF87" i="50" s="1"/>
  <c r="DD483" i="56" s="1"/>
  <c r="CE74" i="50"/>
  <c r="CE84" i="50"/>
  <c r="CE87" i="50" s="1"/>
  <c r="CC483" i="56" s="1"/>
  <c r="DP74" i="50"/>
  <c r="DP84" i="50"/>
  <c r="DP87" i="50" s="1"/>
  <c r="DN483" i="56" s="1"/>
  <c r="AC74" i="50"/>
  <c r="AA501" i="56" s="1"/>
  <c r="AC84" i="50"/>
  <c r="AC87" i="50" s="1"/>
  <c r="BY74" i="50"/>
  <c r="BW501" i="56" s="1"/>
  <c r="BY84" i="50"/>
  <c r="BY87" i="50" s="1"/>
  <c r="BW483" i="56" s="1"/>
  <c r="BC74" i="50"/>
  <c r="BA501" i="56" s="1"/>
  <c r="BC84" i="50"/>
  <c r="BC87" i="50" s="1"/>
  <c r="DW74" i="50"/>
  <c r="DW84" i="50"/>
  <c r="DW87" i="50" s="1"/>
  <c r="DU483" i="56" s="1"/>
  <c r="DR74" i="50"/>
  <c r="DR84" i="50"/>
  <c r="DR87" i="50" s="1"/>
  <c r="DP483" i="56" s="1"/>
  <c r="AW74" i="50"/>
  <c r="AU501" i="56" s="1"/>
  <c r="AW84" i="50"/>
  <c r="AW87" i="50" s="1"/>
  <c r="BT74" i="50"/>
  <c r="BR501" i="56" s="1"/>
  <c r="BT84" i="50"/>
  <c r="BT87" i="50" s="1"/>
  <c r="U74" i="50"/>
  <c r="S501" i="56" s="1"/>
  <c r="U84" i="50"/>
  <c r="U87" i="50" s="1"/>
  <c r="AJ74" i="50"/>
  <c r="AH501" i="56" s="1"/>
  <c r="AJ84" i="50"/>
  <c r="AJ87" i="50" s="1"/>
  <c r="BG74" i="50"/>
  <c r="BE501" i="56" s="1"/>
  <c r="BG84" i="50"/>
  <c r="BG87" i="50" s="1"/>
  <c r="CV74" i="50"/>
  <c r="CV84" i="50"/>
  <c r="CV87" i="50" s="1"/>
  <c r="CT483" i="56" s="1"/>
  <c r="BK74" i="50"/>
  <c r="BI501" i="56" s="1"/>
  <c r="BK84" i="50"/>
  <c r="BK87" i="50" s="1"/>
  <c r="AU74" i="50"/>
  <c r="AS501" i="56" s="1"/>
  <c r="AU84" i="50"/>
  <c r="AU87" i="50" s="1"/>
  <c r="CD74" i="50"/>
  <c r="CD84" i="50"/>
  <c r="CD87" i="50" s="1"/>
  <c r="CB483" i="56" s="1"/>
  <c r="DJ74" i="50"/>
  <c r="DJ84" i="50"/>
  <c r="DJ87" i="50" s="1"/>
  <c r="DH483" i="56" s="1"/>
  <c r="CY74" i="50"/>
  <c r="CY84" i="50"/>
  <c r="CY87" i="50" s="1"/>
  <c r="CW483" i="56" s="1"/>
  <c r="BJ74" i="50"/>
  <c r="BH501" i="56" s="1"/>
  <c r="BJ84" i="50"/>
  <c r="BJ87" i="50" s="1"/>
  <c r="BE74" i="50"/>
  <c r="BC501" i="56" s="1"/>
  <c r="BE84" i="50"/>
  <c r="BE87" i="50" s="1"/>
  <c r="AS74" i="50"/>
  <c r="AQ501" i="56" s="1"/>
  <c r="AS84" i="50"/>
  <c r="AS87" i="50" s="1"/>
  <c r="DK74" i="50"/>
  <c r="DK84" i="50"/>
  <c r="DK87" i="50" s="1"/>
  <c r="DI483" i="56" s="1"/>
  <c r="CR74" i="50"/>
  <c r="CR84" i="50"/>
  <c r="CR87" i="50" s="1"/>
  <c r="CP483" i="56" s="1"/>
  <c r="DX74" i="50"/>
  <c r="DX84" i="50"/>
  <c r="DX87" i="50" s="1"/>
  <c r="DV483" i="56" s="1"/>
  <c r="BX492" i="56"/>
  <c r="DK41" i="49"/>
  <c r="DG41" i="52"/>
  <c r="DM41" i="51"/>
  <c r="CO229" i="50"/>
  <c r="CO243" i="50"/>
  <c r="CO246" i="50" s="1"/>
  <c r="CP214" i="50"/>
  <c r="CP216" i="50" s="1"/>
  <c r="CP218" i="50" s="1"/>
  <c r="CQ213" i="50"/>
  <c r="DN31" i="51"/>
  <c r="DL32" i="49"/>
  <c r="DH31" i="52"/>
  <c r="DH34" i="52" s="1"/>
  <c r="CN229" i="49"/>
  <c r="CN243" i="49"/>
  <c r="CN246" i="49" s="1"/>
  <c r="CO214" i="49"/>
  <c r="CO216" i="49" s="1"/>
  <c r="CO218" i="49" s="1"/>
  <c r="CP213" i="49"/>
  <c r="DM30" i="53"/>
  <c r="DM31" i="53" s="1"/>
  <c r="DM34" i="53" s="1"/>
  <c r="DL36" i="53"/>
  <c r="BZ306" i="49"/>
  <c r="BZ308" i="49" s="1"/>
  <c r="BZ319" i="49" s="1"/>
  <c r="BX491" i="56" s="1"/>
  <c r="BX315" i="50"/>
  <c r="BX317" i="50" s="1"/>
  <c r="BX334" i="50" s="1"/>
  <c r="BZ306" i="53"/>
  <c r="BZ308" i="53" s="1"/>
  <c r="BZ319" i="53" s="1"/>
  <c r="BX495" i="56" s="1"/>
  <c r="BY333" i="51"/>
  <c r="BY336" i="51" s="1"/>
  <c r="BY333" i="49"/>
  <c r="BY336" i="49" s="1"/>
  <c r="BY333" i="53"/>
  <c r="BY336" i="53" s="1"/>
  <c r="BW315" i="51"/>
  <c r="BW317" i="51" s="1"/>
  <c r="BW334" i="51" s="1"/>
  <c r="BZ306" i="51"/>
  <c r="BZ308" i="51" s="1"/>
  <c r="BZ319" i="51" s="1"/>
  <c r="BX493" i="56" s="1"/>
  <c r="BW315" i="49"/>
  <c r="BW317" i="49" s="1"/>
  <c r="BW334" i="49" s="1"/>
  <c r="CB306" i="52"/>
  <c r="CB308" i="52" s="1"/>
  <c r="CB319" i="52" s="1"/>
  <c r="BZ494" i="56" s="1"/>
  <c r="CA333" i="52"/>
  <c r="CA336" i="52" s="1"/>
  <c r="BX315" i="53"/>
  <c r="BX317" i="53" s="1"/>
  <c r="BX334" i="53" s="1"/>
  <c r="BX315" i="52"/>
  <c r="BX317" i="52" s="1"/>
  <c r="BX334" i="52" s="1"/>
  <c r="CA306" i="50"/>
  <c r="CA308" i="50" s="1"/>
  <c r="CA319" i="50" s="1"/>
  <c r="BZ333" i="50"/>
  <c r="BZ336" i="50" s="1"/>
  <c r="CC229" i="53"/>
  <c r="CC243" i="53"/>
  <c r="CC246" i="53" s="1"/>
  <c r="CE229" i="52"/>
  <c r="CE243" i="52"/>
  <c r="CE246" i="52" s="1"/>
  <c r="CE229" i="51"/>
  <c r="CE243" i="51"/>
  <c r="CE246" i="51" s="1"/>
  <c r="CD214" i="53"/>
  <c r="CD216" i="53" s="1"/>
  <c r="CD218" i="53" s="1"/>
  <c r="CE213" i="53"/>
  <c r="CF214" i="51"/>
  <c r="CF216" i="51" s="1"/>
  <c r="CF218" i="51" s="1"/>
  <c r="CG213" i="51"/>
  <c r="CF214" i="52"/>
  <c r="CF216" i="52" s="1"/>
  <c r="CF218" i="52" s="1"/>
  <c r="CG213" i="52"/>
  <c r="AU483" i="56" l="1"/>
  <c r="AW344" i="50"/>
  <c r="AF483" i="56"/>
  <c r="AH344" i="50"/>
  <c r="AW483" i="56"/>
  <c r="AY344" i="50"/>
  <c r="U483" i="56"/>
  <c r="W344" i="50"/>
  <c r="BQ483" i="56"/>
  <c r="BS344" i="50"/>
  <c r="AZ483" i="56"/>
  <c r="BB344" i="50"/>
  <c r="BY344" i="50"/>
  <c r="BC483" i="56"/>
  <c r="BE344" i="50"/>
  <c r="BP483" i="56"/>
  <c r="BR344" i="50"/>
  <c r="BU483" i="56"/>
  <c r="BW344" i="50"/>
  <c r="BH483" i="56"/>
  <c r="BJ344" i="50"/>
  <c r="AS483" i="56"/>
  <c r="AU344" i="50"/>
  <c r="AH483" i="56"/>
  <c r="AJ344" i="50"/>
  <c r="AA483" i="56"/>
  <c r="AC344" i="50"/>
  <c r="BO483" i="56"/>
  <c r="BQ344" i="50"/>
  <c r="BG483" i="56"/>
  <c r="BI344" i="50"/>
  <c r="BL483" i="56"/>
  <c r="BN344" i="50"/>
  <c r="BT483" i="56"/>
  <c r="BV344" i="50"/>
  <c r="L483" i="56"/>
  <c r="N344" i="50"/>
  <c r="AL483" i="56"/>
  <c r="AN344" i="50"/>
  <c r="BS483" i="56"/>
  <c r="BU344" i="50"/>
  <c r="O483" i="56"/>
  <c r="Q344" i="50"/>
  <c r="AM483" i="56"/>
  <c r="AO344" i="50"/>
  <c r="AP483" i="56"/>
  <c r="AR344" i="50"/>
  <c r="AG483" i="56"/>
  <c r="AI344" i="50"/>
  <c r="V483" i="56"/>
  <c r="X344" i="50"/>
  <c r="J64" i="50"/>
  <c r="H62" i="50"/>
  <c r="AK483" i="56"/>
  <c r="AM344" i="50"/>
  <c r="R483" i="56"/>
  <c r="T344" i="50"/>
  <c r="BK483" i="56"/>
  <c r="BM344" i="50"/>
  <c r="BE483" i="56"/>
  <c r="BG344" i="50"/>
  <c r="BB483" i="56"/>
  <c r="BD344" i="50"/>
  <c r="BJ483" i="56"/>
  <c r="BL344" i="50"/>
  <c r="AO483" i="56"/>
  <c r="AQ344" i="50"/>
  <c r="BI483" i="56"/>
  <c r="BK344" i="50"/>
  <c r="S483" i="56"/>
  <c r="U344" i="50"/>
  <c r="AX483" i="56"/>
  <c r="AZ344" i="50"/>
  <c r="AT483" i="56"/>
  <c r="AV344" i="50"/>
  <c r="N483" i="56"/>
  <c r="P344" i="50"/>
  <c r="Q483" i="56"/>
  <c r="S344" i="50"/>
  <c r="P483" i="56"/>
  <c r="R344" i="50"/>
  <c r="Z483" i="56"/>
  <c r="AB344" i="50"/>
  <c r="BV483" i="56"/>
  <c r="BX344" i="50"/>
  <c r="AD483" i="56"/>
  <c r="AF344" i="50"/>
  <c r="AR483" i="56"/>
  <c r="AT344" i="50"/>
  <c r="BM483" i="56"/>
  <c r="BO344" i="50"/>
  <c r="AC483" i="56"/>
  <c r="AE344" i="50"/>
  <c r="T483" i="56"/>
  <c r="V344" i="50"/>
  <c r="BZ344" i="50"/>
  <c r="BX315" i="56" s="1"/>
  <c r="BX320" i="56" s="1"/>
  <c r="BX431" i="56" s="1"/>
  <c r="BF483" i="56"/>
  <c r="BH344" i="50"/>
  <c r="K483" i="56"/>
  <c r="M344" i="50"/>
  <c r="X483" i="56"/>
  <c r="Z344" i="50"/>
  <c r="Y483" i="56"/>
  <c r="AA344" i="50"/>
  <c r="W483" i="56"/>
  <c r="Y344" i="50"/>
  <c r="J483" i="56"/>
  <c r="L344" i="50"/>
  <c r="AQ483" i="56"/>
  <c r="AS344" i="50"/>
  <c r="BR483" i="56"/>
  <c r="BT344" i="50"/>
  <c r="BA483" i="56"/>
  <c r="BC344" i="50"/>
  <c r="AJ483" i="56"/>
  <c r="AL344" i="50"/>
  <c r="AV483" i="56"/>
  <c r="AX344" i="50"/>
  <c r="AN483" i="56"/>
  <c r="AP344" i="50"/>
  <c r="AE483" i="56"/>
  <c r="AG344" i="50"/>
  <c r="BD483" i="56"/>
  <c r="BF344" i="50"/>
  <c r="AB483" i="56"/>
  <c r="AD344" i="50"/>
  <c r="BN483" i="56"/>
  <c r="BP344" i="50"/>
  <c r="AY483" i="56"/>
  <c r="BA344" i="50"/>
  <c r="M483" i="56"/>
  <c r="O344" i="50"/>
  <c r="AI483" i="56"/>
  <c r="AK344" i="50"/>
  <c r="I483" i="56"/>
  <c r="K344" i="50"/>
  <c r="BY501" i="56"/>
  <c r="BY492" i="56"/>
  <c r="DN32" i="51"/>
  <c r="DO30" i="51" s="1"/>
  <c r="DN34" i="51"/>
  <c r="DN36" i="51" s="1"/>
  <c r="DL41" i="53"/>
  <c r="CQ214" i="50"/>
  <c r="CQ216" i="50" s="1"/>
  <c r="CQ218" i="50" s="1"/>
  <c r="CR213" i="50"/>
  <c r="CP229" i="50"/>
  <c r="CP243" i="50"/>
  <c r="CP246" i="50" s="1"/>
  <c r="DH32" i="52"/>
  <c r="DM30" i="49"/>
  <c r="DM31" i="49" s="1"/>
  <c r="DM34" i="49" s="1"/>
  <c r="DL36" i="49"/>
  <c r="CQ213" i="49"/>
  <c r="CP214" i="49"/>
  <c r="CP216" i="49" s="1"/>
  <c r="CP218" i="49" s="1"/>
  <c r="CO243" i="49"/>
  <c r="CO246" i="49" s="1"/>
  <c r="CO229" i="49"/>
  <c r="DM32" i="53"/>
  <c r="CA333" i="50"/>
  <c r="CA336" i="50" s="1"/>
  <c r="CA344" i="50" s="1"/>
  <c r="BX315" i="51"/>
  <c r="BX317" i="51" s="1"/>
  <c r="BX334" i="51" s="1"/>
  <c r="BY315" i="52"/>
  <c r="BY317" i="52" s="1"/>
  <c r="BY334" i="52" s="1"/>
  <c r="CC306" i="52"/>
  <c r="CC308" i="52" s="1"/>
  <c r="CC319" i="52" s="1"/>
  <c r="CA494" i="56" s="1"/>
  <c r="CA306" i="53"/>
  <c r="CA308" i="53" s="1"/>
  <c r="CA319" i="53" s="1"/>
  <c r="BY495" i="56" s="1"/>
  <c r="CB333" i="52"/>
  <c r="CB336" i="52" s="1"/>
  <c r="BY315" i="53"/>
  <c r="BY317" i="53" s="1"/>
  <c r="BY334" i="53" s="1"/>
  <c r="BZ333" i="53"/>
  <c r="BZ336" i="53" s="1"/>
  <c r="BY315" i="50"/>
  <c r="BY317" i="50" s="1"/>
  <c r="BY334" i="50" s="1"/>
  <c r="BX315" i="49"/>
  <c r="BX317" i="49" s="1"/>
  <c r="BX334" i="49" s="1"/>
  <c r="CA306" i="51"/>
  <c r="CA308" i="51" s="1"/>
  <c r="CA319" i="51" s="1"/>
  <c r="BY493" i="56" s="1"/>
  <c r="CA306" i="49"/>
  <c r="CA308" i="49" s="1"/>
  <c r="CA319" i="49" s="1"/>
  <c r="BY491" i="56" s="1"/>
  <c r="CB306" i="50"/>
  <c r="CB308" i="50" s="1"/>
  <c r="CB319" i="50" s="1"/>
  <c r="BZ333" i="51"/>
  <c r="BZ336" i="51" s="1"/>
  <c r="BZ333" i="49"/>
  <c r="BZ336" i="49" s="1"/>
  <c r="CD229" i="53"/>
  <c r="CD243" i="53"/>
  <c r="CD246" i="53" s="1"/>
  <c r="CF229" i="52"/>
  <c r="CF243" i="52"/>
  <c r="CF246" i="52" s="1"/>
  <c r="CF229" i="51"/>
  <c r="CF243" i="51"/>
  <c r="CF246" i="51" s="1"/>
  <c r="CG214" i="51"/>
  <c r="CG216" i="51" s="1"/>
  <c r="CG218" i="51" s="1"/>
  <c r="CH213" i="51"/>
  <c r="CG214" i="52"/>
  <c r="CG216" i="52" s="1"/>
  <c r="CG218" i="52" s="1"/>
  <c r="CH213" i="52"/>
  <c r="CE214" i="53"/>
  <c r="CE216" i="53" s="1"/>
  <c r="CE218" i="53" s="1"/>
  <c r="CF213" i="53"/>
  <c r="BX456" i="56" l="1"/>
  <c r="S456" i="56"/>
  <c r="S315" i="56"/>
  <c r="S320" i="56" s="1"/>
  <c r="S431" i="56" s="1"/>
  <c r="AI456" i="56"/>
  <c r="AI315" i="56"/>
  <c r="AI320" i="56" s="1"/>
  <c r="AI431" i="56" s="1"/>
  <c r="AB456" i="56"/>
  <c r="AB315" i="56"/>
  <c r="AB320" i="56" s="1"/>
  <c r="AB431" i="56" s="1"/>
  <c r="AV456" i="56"/>
  <c r="AV315" i="56"/>
  <c r="AV320" i="56" s="1"/>
  <c r="AV431" i="56" s="1"/>
  <c r="AQ315" i="56"/>
  <c r="AQ320" i="56" s="1"/>
  <c r="AQ431" i="56" s="1"/>
  <c r="AQ456" i="56"/>
  <c r="X456" i="56"/>
  <c r="X315" i="56"/>
  <c r="X320" i="56" s="1"/>
  <c r="X431" i="56" s="1"/>
  <c r="D251" i="56"/>
  <c r="AP315" i="56"/>
  <c r="AP320" i="56" s="1"/>
  <c r="AP431" i="56" s="1"/>
  <c r="AP456" i="56"/>
  <c r="AL456" i="56"/>
  <c r="AL315" i="56"/>
  <c r="AL320" i="56" s="1"/>
  <c r="AL431" i="56" s="1"/>
  <c r="BG315" i="56"/>
  <c r="BG320" i="56" s="1"/>
  <c r="BG431" i="56" s="1"/>
  <c r="BG456" i="56"/>
  <c r="AS456" i="56"/>
  <c r="AS315" i="56"/>
  <c r="AS320" i="56" s="1"/>
  <c r="AS431" i="56" s="1"/>
  <c r="BC456" i="56"/>
  <c r="BC315" i="56"/>
  <c r="BC320" i="56" s="1"/>
  <c r="BC431" i="56" s="1"/>
  <c r="AK315" i="56"/>
  <c r="AK320" i="56" s="1"/>
  <c r="AK431" i="56" s="1"/>
  <c r="AK456" i="56"/>
  <c r="AC315" i="56"/>
  <c r="AC320" i="56" s="1"/>
  <c r="AC431" i="56" s="1"/>
  <c r="AC456" i="56"/>
  <c r="BV456" i="56"/>
  <c r="BV315" i="56"/>
  <c r="BV320" i="56" s="1"/>
  <c r="BV431" i="56" s="1"/>
  <c r="N456" i="56"/>
  <c r="N315" i="56"/>
  <c r="N320" i="56" s="1"/>
  <c r="N431" i="56" s="1"/>
  <c r="BI456" i="56"/>
  <c r="BI315" i="56"/>
  <c r="BI320" i="56" s="1"/>
  <c r="BI431" i="56" s="1"/>
  <c r="BE456" i="56"/>
  <c r="BE315" i="56"/>
  <c r="BE320" i="56" s="1"/>
  <c r="BE431" i="56" s="1"/>
  <c r="AW456" i="56"/>
  <c r="AW315" i="56"/>
  <c r="AW320" i="56" s="1"/>
  <c r="AW431" i="56" s="1"/>
  <c r="M315" i="56"/>
  <c r="M320" i="56" s="1"/>
  <c r="M431" i="56" s="1"/>
  <c r="M456" i="56"/>
  <c r="BD456" i="56"/>
  <c r="BD315" i="56"/>
  <c r="BD320" i="56" s="1"/>
  <c r="BD431" i="56" s="1"/>
  <c r="AJ456" i="56"/>
  <c r="AJ315" i="56"/>
  <c r="AJ320" i="56" s="1"/>
  <c r="AJ431" i="56" s="1"/>
  <c r="J456" i="56"/>
  <c r="J315" i="56"/>
  <c r="J320" i="56" s="1"/>
  <c r="J431" i="56" s="1"/>
  <c r="K456" i="56"/>
  <c r="K315" i="56"/>
  <c r="K320" i="56" s="1"/>
  <c r="K431" i="56" s="1"/>
  <c r="J84" i="50"/>
  <c r="H64" i="50"/>
  <c r="J74" i="50"/>
  <c r="H501" i="56" s="1"/>
  <c r="AM315" i="56"/>
  <c r="AM320" i="56" s="1"/>
  <c r="AM431" i="56" s="1"/>
  <c r="AM456" i="56"/>
  <c r="L315" i="56"/>
  <c r="L320" i="56" s="1"/>
  <c r="L431" i="56" s="1"/>
  <c r="L456" i="56"/>
  <c r="BO456" i="56"/>
  <c r="BO315" i="56"/>
  <c r="BO320" i="56" s="1"/>
  <c r="BO431" i="56" s="1"/>
  <c r="BH315" i="56"/>
  <c r="BH320" i="56" s="1"/>
  <c r="BH431" i="56" s="1"/>
  <c r="BH456" i="56"/>
  <c r="BW315" i="56"/>
  <c r="BW320" i="56" s="1"/>
  <c r="BW431" i="56" s="1"/>
  <c r="BW456" i="56"/>
  <c r="Q456" i="56"/>
  <c r="Q315" i="56"/>
  <c r="Q320" i="56" s="1"/>
  <c r="Q431" i="56" s="1"/>
  <c r="U456" i="56"/>
  <c r="U315" i="56"/>
  <c r="U320" i="56" s="1"/>
  <c r="U431" i="56" s="1"/>
  <c r="BM315" i="56"/>
  <c r="BM320" i="56" s="1"/>
  <c r="BM431" i="56" s="1"/>
  <c r="BM456" i="56"/>
  <c r="Z456" i="56"/>
  <c r="Z315" i="56"/>
  <c r="Z320" i="56" s="1"/>
  <c r="Z431" i="56" s="1"/>
  <c r="AT315" i="56"/>
  <c r="AT320" i="56" s="1"/>
  <c r="AT431" i="56" s="1"/>
  <c r="AT456" i="56"/>
  <c r="AO315" i="56"/>
  <c r="AO320" i="56" s="1"/>
  <c r="AO431" i="56" s="1"/>
  <c r="AO456" i="56"/>
  <c r="BK456" i="56"/>
  <c r="BK315" i="56"/>
  <c r="BK320" i="56" s="1"/>
  <c r="BK431" i="56" s="1"/>
  <c r="V315" i="56"/>
  <c r="V320" i="56" s="1"/>
  <c r="V431" i="56" s="1"/>
  <c r="V456" i="56"/>
  <c r="AZ315" i="56"/>
  <c r="AZ320" i="56" s="1"/>
  <c r="AZ431" i="56" s="1"/>
  <c r="AZ456" i="56"/>
  <c r="AF315" i="56"/>
  <c r="AF320" i="56" s="1"/>
  <c r="AF456" i="56"/>
  <c r="T315" i="56"/>
  <c r="T320" i="56" s="1"/>
  <c r="T431" i="56" s="1"/>
  <c r="T456" i="56"/>
  <c r="BB315" i="56"/>
  <c r="BB320" i="56" s="1"/>
  <c r="BB431" i="56" s="1"/>
  <c r="BB456" i="56"/>
  <c r="AY456" i="56"/>
  <c r="AY315" i="56"/>
  <c r="AY320" i="56" s="1"/>
  <c r="AY431" i="56" s="1"/>
  <c r="AE456" i="56"/>
  <c r="AE315" i="56"/>
  <c r="AE320" i="56" s="1"/>
  <c r="AE431" i="56" s="1"/>
  <c r="BA315" i="56"/>
  <c r="BA320" i="56" s="1"/>
  <c r="BA431" i="56" s="1"/>
  <c r="BA456" i="56"/>
  <c r="W456" i="56"/>
  <c r="W315" i="56"/>
  <c r="W320" i="56" s="1"/>
  <c r="W431" i="56" s="1"/>
  <c r="BF456" i="56"/>
  <c r="BF315" i="56"/>
  <c r="BF320" i="56" s="1"/>
  <c r="BF431" i="56" s="1"/>
  <c r="O456" i="56"/>
  <c r="O315" i="56"/>
  <c r="O320" i="56" s="1"/>
  <c r="O431" i="56" s="1"/>
  <c r="BT456" i="56"/>
  <c r="BT315" i="56"/>
  <c r="BT320" i="56" s="1"/>
  <c r="BT431" i="56" s="1"/>
  <c r="AA456" i="56"/>
  <c r="AA315" i="56"/>
  <c r="AA320" i="56" s="1"/>
  <c r="AA431" i="56" s="1"/>
  <c r="BU315" i="56"/>
  <c r="BU320" i="56" s="1"/>
  <c r="BU431" i="56" s="1"/>
  <c r="BU456" i="56"/>
  <c r="AD315" i="56"/>
  <c r="AD320" i="56" s="1"/>
  <c r="AD431" i="56" s="1"/>
  <c r="AD456" i="56"/>
  <c r="AR456" i="56"/>
  <c r="AR315" i="56"/>
  <c r="AR320" i="56" s="1"/>
  <c r="AR431" i="56" s="1"/>
  <c r="P315" i="56"/>
  <c r="P320" i="56" s="1"/>
  <c r="P431" i="56" s="1"/>
  <c r="P456" i="56"/>
  <c r="AX456" i="56"/>
  <c r="AX315" i="56"/>
  <c r="AX320" i="56" s="1"/>
  <c r="AX431" i="56" s="1"/>
  <c r="BJ456" i="56"/>
  <c r="BJ315" i="56"/>
  <c r="BJ320" i="56" s="1"/>
  <c r="BJ431" i="56" s="1"/>
  <c r="R456" i="56"/>
  <c r="R315" i="56"/>
  <c r="R320" i="56" s="1"/>
  <c r="R431" i="56" s="1"/>
  <c r="AG315" i="56"/>
  <c r="AG320" i="56" s="1"/>
  <c r="AG431" i="56" s="1"/>
  <c r="AG456" i="56"/>
  <c r="BQ456" i="56"/>
  <c r="BQ315" i="56"/>
  <c r="BQ320" i="56" s="1"/>
  <c r="BQ431" i="56" s="1"/>
  <c r="AU315" i="56"/>
  <c r="AU320" i="56" s="1"/>
  <c r="AU431" i="56" s="1"/>
  <c r="AU456" i="56"/>
  <c r="I456" i="56"/>
  <c r="I315" i="56"/>
  <c r="I320" i="56" s="1"/>
  <c r="I431" i="56" s="1"/>
  <c r="BN456" i="56"/>
  <c r="BN315" i="56"/>
  <c r="BN320" i="56" s="1"/>
  <c r="BN431" i="56" s="1"/>
  <c r="AN456" i="56"/>
  <c r="AN315" i="56"/>
  <c r="AN320" i="56" s="1"/>
  <c r="AN431" i="56" s="1"/>
  <c r="BR315" i="56"/>
  <c r="BR320" i="56" s="1"/>
  <c r="BR431" i="56" s="1"/>
  <c r="BR456" i="56"/>
  <c r="Y315" i="56"/>
  <c r="Y320" i="56" s="1"/>
  <c r="Y431" i="56" s="1"/>
  <c r="Y456" i="56"/>
  <c r="BS315" i="56"/>
  <c r="BS320" i="56" s="1"/>
  <c r="BS431" i="56" s="1"/>
  <c r="BS456" i="56"/>
  <c r="BL456" i="56"/>
  <c r="BL315" i="56"/>
  <c r="BL320" i="56" s="1"/>
  <c r="BL431" i="56" s="1"/>
  <c r="AH456" i="56"/>
  <c r="AH315" i="56"/>
  <c r="AH320" i="56" s="1"/>
  <c r="AH431" i="56" s="1"/>
  <c r="BP456" i="56"/>
  <c r="BP315" i="56"/>
  <c r="BP320" i="56" s="1"/>
  <c r="BP431" i="56" s="1"/>
  <c r="BZ501" i="56"/>
  <c r="BZ492" i="56"/>
  <c r="DL41" i="49"/>
  <c r="DN41" i="51"/>
  <c r="CS213" i="50"/>
  <c r="CR214" i="50"/>
  <c r="CR216" i="50" s="1"/>
  <c r="CR218" i="50" s="1"/>
  <c r="CQ229" i="50"/>
  <c r="CQ243" i="50"/>
  <c r="CQ246" i="50" s="1"/>
  <c r="DO31" i="51"/>
  <c r="DO34" i="51" s="1"/>
  <c r="DM32" i="49"/>
  <c r="DI30" i="52"/>
  <c r="DH36" i="52"/>
  <c r="CP229" i="49"/>
  <c r="CP243" i="49"/>
  <c r="CP246" i="49" s="1"/>
  <c r="CR213" i="49"/>
  <c r="CQ214" i="49"/>
  <c r="CQ216" i="49" s="1"/>
  <c r="CQ218" i="49" s="1"/>
  <c r="DN30" i="53"/>
  <c r="DN31" i="53" s="1"/>
  <c r="DN34" i="53" s="1"/>
  <c r="DM36" i="53"/>
  <c r="BY315" i="56"/>
  <c r="BY320" i="56" s="1"/>
  <c r="BY431" i="56" s="1"/>
  <c r="BY456" i="56"/>
  <c r="CD306" i="52"/>
  <c r="CD308" i="52" s="1"/>
  <c r="CD319" i="52" s="1"/>
  <c r="CB494" i="56" s="1"/>
  <c r="BY315" i="49"/>
  <c r="BY317" i="49" s="1"/>
  <c r="BY334" i="49" s="1"/>
  <c r="CC333" i="52"/>
  <c r="CC336" i="52" s="1"/>
  <c r="BZ315" i="53"/>
  <c r="BZ317" i="53" s="1"/>
  <c r="BZ334" i="53" s="1"/>
  <c r="BZ315" i="52"/>
  <c r="BZ317" i="52" s="1"/>
  <c r="BZ334" i="52" s="1"/>
  <c r="CB333" i="50"/>
  <c r="CB336" i="50" s="1"/>
  <c r="CB344" i="50" s="1"/>
  <c r="CB306" i="49"/>
  <c r="CB308" i="49" s="1"/>
  <c r="CB319" i="49" s="1"/>
  <c r="BZ491" i="56" s="1"/>
  <c r="BY315" i="51"/>
  <c r="BY317" i="51" s="1"/>
  <c r="BY334" i="51" s="1"/>
  <c r="BZ315" i="50"/>
  <c r="BZ317" i="50" s="1"/>
  <c r="BZ334" i="50" s="1"/>
  <c r="CA333" i="49"/>
  <c r="CA336" i="49" s="1"/>
  <c r="CB306" i="53"/>
  <c r="CB308" i="53" s="1"/>
  <c r="CB319" i="53" s="1"/>
  <c r="BZ495" i="56" s="1"/>
  <c r="CC306" i="50"/>
  <c r="CC308" i="50" s="1"/>
  <c r="CC319" i="50" s="1"/>
  <c r="CB306" i="51"/>
  <c r="CB308" i="51" s="1"/>
  <c r="CB319" i="51" s="1"/>
  <c r="BZ493" i="56" s="1"/>
  <c r="CA333" i="51"/>
  <c r="CA336" i="51" s="1"/>
  <c r="CA333" i="53"/>
  <c r="CA336" i="53" s="1"/>
  <c r="CG229" i="51"/>
  <c r="CG243" i="51"/>
  <c r="CG246" i="51" s="1"/>
  <c r="CG229" i="52"/>
  <c r="CG243" i="52"/>
  <c r="CG246" i="52" s="1"/>
  <c r="CE229" i="53"/>
  <c r="CE243" i="53"/>
  <c r="CE246" i="53" s="1"/>
  <c r="CH214" i="51"/>
  <c r="CH216" i="51" s="1"/>
  <c r="CH218" i="51" s="1"/>
  <c r="CI213" i="51"/>
  <c r="CH214" i="52"/>
  <c r="CH216" i="52" s="1"/>
  <c r="CH218" i="52" s="1"/>
  <c r="CI213" i="52"/>
  <c r="CF214" i="53"/>
  <c r="CF216" i="53" s="1"/>
  <c r="CF218" i="53" s="1"/>
  <c r="CG213" i="53"/>
  <c r="AF431" i="56" l="1"/>
  <c r="E194" i="56"/>
  <c r="J87" i="50"/>
  <c r="H84" i="50"/>
  <c r="A84" i="50" s="1"/>
  <c r="CA501" i="56"/>
  <c r="CA492" i="56"/>
  <c r="DO32" i="51"/>
  <c r="DP30" i="51" s="1"/>
  <c r="DH41" i="52"/>
  <c r="DM41" i="53"/>
  <c r="CR229" i="50"/>
  <c r="CR243" i="50"/>
  <c r="CR246" i="50" s="1"/>
  <c r="CT213" i="50"/>
  <c r="CS214" i="50"/>
  <c r="CS216" i="50" s="1"/>
  <c r="CS218" i="50" s="1"/>
  <c r="DO36" i="51"/>
  <c r="DI31" i="52"/>
  <c r="DI34" i="52" s="1"/>
  <c r="DN30" i="49"/>
  <c r="DN31" i="49" s="1"/>
  <c r="DN34" i="49" s="1"/>
  <c r="DM36" i="49"/>
  <c r="CQ229" i="49"/>
  <c r="CQ243" i="49"/>
  <c r="CQ246" i="49" s="1"/>
  <c r="CR214" i="49"/>
  <c r="CR216" i="49" s="1"/>
  <c r="CR218" i="49" s="1"/>
  <c r="CS213" i="49"/>
  <c r="DN32" i="53"/>
  <c r="BZ456" i="56"/>
  <c r="BZ315" i="56"/>
  <c r="BZ320" i="56" s="1"/>
  <c r="BZ431" i="56" s="1"/>
  <c r="CA315" i="50"/>
  <c r="CA317" i="50" s="1"/>
  <c r="CA334" i="50" s="1"/>
  <c r="CC306" i="51"/>
  <c r="CC308" i="51" s="1"/>
  <c r="CC319" i="51" s="1"/>
  <c r="CA493" i="56" s="1"/>
  <c r="CB333" i="51"/>
  <c r="CB336" i="51" s="1"/>
  <c r="BZ315" i="49"/>
  <c r="BZ317" i="49" s="1"/>
  <c r="BZ334" i="49" s="1"/>
  <c r="CC333" i="50"/>
  <c r="CC336" i="50" s="1"/>
  <c r="CC344" i="50" s="1"/>
  <c r="CC306" i="53"/>
  <c r="CC308" i="53" s="1"/>
  <c r="CC319" i="53" s="1"/>
  <c r="CA495" i="56" s="1"/>
  <c r="CE306" i="52"/>
  <c r="CE308" i="52" s="1"/>
  <c r="CE319" i="52" s="1"/>
  <c r="CC494" i="56" s="1"/>
  <c r="BZ315" i="51"/>
  <c r="BZ317" i="51" s="1"/>
  <c r="BZ334" i="51" s="1"/>
  <c r="CA315" i="52"/>
  <c r="CA317" i="52" s="1"/>
  <c r="CA334" i="52" s="1"/>
  <c r="CB333" i="53"/>
  <c r="CB336" i="53" s="1"/>
  <c r="CD333" i="52"/>
  <c r="CD336" i="52" s="1"/>
  <c r="CC306" i="49"/>
  <c r="CC308" i="49" s="1"/>
  <c r="CC319" i="49" s="1"/>
  <c r="CA491" i="56" s="1"/>
  <c r="CD306" i="50"/>
  <c r="CD308" i="50" s="1"/>
  <c r="CD319" i="50" s="1"/>
  <c r="CA315" i="53"/>
  <c r="CA317" i="53" s="1"/>
  <c r="CA334" i="53" s="1"/>
  <c r="CB333" i="49"/>
  <c r="CB336" i="49" s="1"/>
  <c r="CH229" i="52"/>
  <c r="CH243" i="52"/>
  <c r="CH246" i="52" s="1"/>
  <c r="CH229" i="51"/>
  <c r="CH243" i="51"/>
  <c r="CH246" i="51" s="1"/>
  <c r="CF229" i="53"/>
  <c r="CF243" i="53"/>
  <c r="CF246" i="53" s="1"/>
  <c r="CG214" i="53"/>
  <c r="CG216" i="53" s="1"/>
  <c r="CG218" i="53" s="1"/>
  <c r="CH213" i="53"/>
  <c r="CI214" i="52"/>
  <c r="CI216" i="52" s="1"/>
  <c r="CI218" i="52" s="1"/>
  <c r="CJ213" i="52"/>
  <c r="CI214" i="51"/>
  <c r="CI216" i="51" s="1"/>
  <c r="CI218" i="51" s="1"/>
  <c r="CJ213" i="51"/>
  <c r="J344" i="50" l="1"/>
  <c r="H483" i="56"/>
  <c r="C251" i="56" s="1"/>
  <c r="CB501" i="56"/>
  <c r="CB492" i="56"/>
  <c r="DM41" i="49"/>
  <c r="DO41" i="51"/>
  <c r="CS243" i="50"/>
  <c r="CS246" i="50" s="1"/>
  <c r="CS229" i="50"/>
  <c r="CU213" i="50"/>
  <c r="CT214" i="50"/>
  <c r="CT216" i="50" s="1"/>
  <c r="CT218" i="50" s="1"/>
  <c r="DP31" i="51"/>
  <c r="DN32" i="49"/>
  <c r="DI32" i="52"/>
  <c r="CT213" i="49"/>
  <c r="CS214" i="49"/>
  <c r="CS216" i="49" s="1"/>
  <c r="CS218" i="49" s="1"/>
  <c r="CR229" i="49"/>
  <c r="CR243" i="49"/>
  <c r="CR246" i="49" s="1"/>
  <c r="CK213" i="51"/>
  <c r="CK214" i="51" s="1"/>
  <c r="CK216" i="51" s="1"/>
  <c r="CK218" i="51" s="1"/>
  <c r="DO30" i="53"/>
  <c r="DO31" i="53" s="1"/>
  <c r="DO34" i="53" s="1"/>
  <c r="DN36" i="53"/>
  <c r="CA315" i="56"/>
  <c r="CA320" i="56" s="1"/>
  <c r="CA431" i="56" s="1"/>
  <c r="CA456" i="56"/>
  <c r="CF306" i="52"/>
  <c r="CF308" i="52" s="1"/>
  <c r="CF319" i="52" s="1"/>
  <c r="CD494" i="56" s="1"/>
  <c r="CD333" i="50"/>
  <c r="CD336" i="50" s="1"/>
  <c r="CD344" i="50" s="1"/>
  <c r="CD306" i="53"/>
  <c r="CD308" i="53" s="1"/>
  <c r="CD319" i="53" s="1"/>
  <c r="CB495" i="56" s="1"/>
  <c r="CC333" i="53"/>
  <c r="CC336" i="53" s="1"/>
  <c r="CB315" i="52"/>
  <c r="CB317" i="52" s="1"/>
  <c r="CB334" i="52" s="1"/>
  <c r="CD306" i="49"/>
  <c r="CD308" i="49" s="1"/>
  <c r="CD319" i="49" s="1"/>
  <c r="CB491" i="56" s="1"/>
  <c r="CC333" i="49"/>
  <c r="CC336" i="49" s="1"/>
  <c r="CD306" i="51"/>
  <c r="CD308" i="51" s="1"/>
  <c r="CD319" i="51" s="1"/>
  <c r="CB493" i="56" s="1"/>
  <c r="CA315" i="51"/>
  <c r="CA317" i="51" s="1"/>
  <c r="CA334" i="51" s="1"/>
  <c r="CB315" i="53"/>
  <c r="CB317" i="53" s="1"/>
  <c r="CB334" i="53" s="1"/>
  <c r="CC333" i="51"/>
  <c r="CC336" i="51" s="1"/>
  <c r="CA315" i="49"/>
  <c r="CA317" i="49" s="1"/>
  <c r="CA334" i="49" s="1"/>
  <c r="CB315" i="50"/>
  <c r="CB317" i="50" s="1"/>
  <c r="CB334" i="50" s="1"/>
  <c r="CE306" i="50"/>
  <c r="CE308" i="50" s="1"/>
  <c r="CE319" i="50" s="1"/>
  <c r="CE333" i="52"/>
  <c r="CE336" i="52" s="1"/>
  <c r="CI229" i="52"/>
  <c r="CI243" i="52"/>
  <c r="CI246" i="52" s="1"/>
  <c r="CI229" i="51"/>
  <c r="CI243" i="51"/>
  <c r="CI246" i="51" s="1"/>
  <c r="CG229" i="53"/>
  <c r="CG243" i="53"/>
  <c r="CG246" i="53" s="1"/>
  <c r="CJ214" i="51"/>
  <c r="CJ216" i="51" s="1"/>
  <c r="CJ218" i="51" s="1"/>
  <c r="CH214" i="53"/>
  <c r="CH216" i="53" s="1"/>
  <c r="CH218" i="53" s="1"/>
  <c r="CI213" i="53"/>
  <c r="CJ214" i="52"/>
  <c r="CJ216" i="52" s="1"/>
  <c r="CJ218" i="52" s="1"/>
  <c r="CK213" i="52"/>
  <c r="H456" i="56" l="1"/>
  <c r="C234" i="56" s="1"/>
  <c r="C243" i="56" s="1"/>
  <c r="H315" i="56"/>
  <c r="H320" i="56" s="1"/>
  <c r="CC501" i="56"/>
  <c r="CC492" i="56"/>
  <c r="CL213" i="51"/>
  <c r="CL214" i="51" s="1"/>
  <c r="CL216" i="51" s="1"/>
  <c r="CL218" i="51" s="1"/>
  <c r="DP32" i="51"/>
  <c r="DQ30" i="51" s="1"/>
  <c r="DP34" i="51"/>
  <c r="DP36" i="51" s="1"/>
  <c r="DN41" i="53"/>
  <c r="CT229" i="50"/>
  <c r="CT243" i="50"/>
  <c r="CT246" i="50" s="1"/>
  <c r="CV213" i="50"/>
  <c r="CU214" i="50"/>
  <c r="CU216" i="50" s="1"/>
  <c r="CU218" i="50" s="1"/>
  <c r="DJ30" i="52"/>
  <c r="DI36" i="52"/>
  <c r="DO30" i="49"/>
  <c r="DO31" i="49" s="1"/>
  <c r="DO34" i="49" s="1"/>
  <c r="DN36" i="49"/>
  <c r="CS229" i="49"/>
  <c r="CS243" i="49"/>
  <c r="CS246" i="49" s="1"/>
  <c r="CT214" i="49"/>
  <c r="CT216" i="49" s="1"/>
  <c r="CT218" i="49" s="1"/>
  <c r="CU213" i="49"/>
  <c r="DO32" i="53"/>
  <c r="CB456" i="56"/>
  <c r="CB315" i="56"/>
  <c r="CB320" i="56" s="1"/>
  <c r="CB431" i="56" s="1"/>
  <c r="CE306" i="53"/>
  <c r="CE308" i="53" s="1"/>
  <c r="CE319" i="53" s="1"/>
  <c r="CC495" i="56" s="1"/>
  <c r="CF306" i="50"/>
  <c r="CF308" i="50" s="1"/>
  <c r="CF319" i="50" s="1"/>
  <c r="CC315" i="52"/>
  <c r="CC317" i="52" s="1"/>
  <c r="CC334" i="52" s="1"/>
  <c r="CD333" i="53"/>
  <c r="CD336" i="53" s="1"/>
  <c r="CB315" i="51"/>
  <c r="CB317" i="51" s="1"/>
  <c r="CB334" i="51" s="1"/>
  <c r="CD333" i="51"/>
  <c r="CD336" i="51" s="1"/>
  <c r="CE306" i="51"/>
  <c r="CE308" i="51" s="1"/>
  <c r="CE319" i="51" s="1"/>
  <c r="CC493" i="56" s="1"/>
  <c r="CC315" i="50"/>
  <c r="CC317" i="50" s="1"/>
  <c r="CC334" i="50" s="1"/>
  <c r="CB315" i="49"/>
  <c r="CB317" i="49" s="1"/>
  <c r="CB334" i="49" s="1"/>
  <c r="CE306" i="49"/>
  <c r="CE308" i="49" s="1"/>
  <c r="CE319" i="49" s="1"/>
  <c r="CC491" i="56" s="1"/>
  <c r="CG306" i="52"/>
  <c r="CG308" i="52" s="1"/>
  <c r="CG319" i="52" s="1"/>
  <c r="CE494" i="56" s="1"/>
  <c r="CC315" i="53"/>
  <c r="CC317" i="53" s="1"/>
  <c r="CC334" i="53" s="1"/>
  <c r="CE333" i="50"/>
  <c r="CE336" i="50" s="1"/>
  <c r="CE344" i="50" s="1"/>
  <c r="CD333" i="49"/>
  <c r="CD336" i="49" s="1"/>
  <c r="CF333" i="52"/>
  <c r="CF336" i="52" s="1"/>
  <c r="CJ229" i="51"/>
  <c r="CJ243" i="51"/>
  <c r="CJ246" i="51" s="1"/>
  <c r="CK229" i="51"/>
  <c r="CK243" i="51"/>
  <c r="CK246" i="51" s="1"/>
  <c r="CJ229" i="52"/>
  <c r="CJ243" i="52"/>
  <c r="CJ246" i="52" s="1"/>
  <c r="CH229" i="53"/>
  <c r="CH243" i="53"/>
  <c r="CH246" i="53" s="1"/>
  <c r="CK214" i="52"/>
  <c r="CK216" i="52" s="1"/>
  <c r="CK218" i="52" s="1"/>
  <c r="CL213" i="52"/>
  <c r="CI214" i="53"/>
  <c r="CI216" i="53" s="1"/>
  <c r="CI218" i="53" s="1"/>
  <c r="CJ213" i="53"/>
  <c r="H431" i="56" l="1"/>
  <c r="C73" i="56"/>
  <c r="C71" i="56" s="1"/>
  <c r="C194" i="56"/>
  <c r="C222" i="56" s="1"/>
  <c r="CM213" i="51"/>
  <c r="CN213" i="51" s="1"/>
  <c r="CD501" i="56"/>
  <c r="CD492" i="56"/>
  <c r="DN41" i="49"/>
  <c r="DI41" i="52"/>
  <c r="DP41" i="51"/>
  <c r="CU229" i="50"/>
  <c r="CU243" i="50"/>
  <c r="CU246" i="50" s="1"/>
  <c r="CV214" i="50"/>
  <c r="CV216" i="50" s="1"/>
  <c r="CV218" i="50" s="1"/>
  <c r="CW213" i="50"/>
  <c r="DQ31" i="51"/>
  <c r="DO32" i="49"/>
  <c r="DJ31" i="52"/>
  <c r="CV213" i="49"/>
  <c r="CU214" i="49"/>
  <c r="CU216" i="49" s="1"/>
  <c r="CU218" i="49" s="1"/>
  <c r="CT229" i="49"/>
  <c r="CT243" i="49"/>
  <c r="CT246" i="49" s="1"/>
  <c r="DP30" i="53"/>
  <c r="DP31" i="53" s="1"/>
  <c r="DP34" i="53" s="1"/>
  <c r="DO36" i="53"/>
  <c r="CC315" i="56"/>
  <c r="CC320" i="56" s="1"/>
  <c r="CC431" i="56" s="1"/>
  <c r="CC456" i="56"/>
  <c r="CF306" i="49"/>
  <c r="CF308" i="49" s="1"/>
  <c r="CF319" i="49" s="1"/>
  <c r="CD491" i="56" s="1"/>
  <c r="CF306" i="51"/>
  <c r="CF308" i="51" s="1"/>
  <c r="CF319" i="51" s="1"/>
  <c r="CD493" i="56" s="1"/>
  <c r="CE333" i="49"/>
  <c r="CE336" i="49" s="1"/>
  <c r="CD315" i="52"/>
  <c r="CD317" i="52" s="1"/>
  <c r="CD334" i="52" s="1"/>
  <c r="CC315" i="49"/>
  <c r="CC317" i="49" s="1"/>
  <c r="CC334" i="49" s="1"/>
  <c r="CD315" i="50"/>
  <c r="CD317" i="50" s="1"/>
  <c r="CD334" i="50" s="1"/>
  <c r="CG306" i="50"/>
  <c r="CG308" i="50" s="1"/>
  <c r="CG319" i="50" s="1"/>
  <c r="CD315" i="53"/>
  <c r="CD317" i="53" s="1"/>
  <c r="CD334" i="53" s="1"/>
  <c r="CC315" i="51"/>
  <c r="CC317" i="51" s="1"/>
  <c r="CC334" i="51" s="1"/>
  <c r="CF333" i="50"/>
  <c r="CF336" i="50" s="1"/>
  <c r="CF344" i="50" s="1"/>
  <c r="CH306" i="52"/>
  <c r="CH308" i="52" s="1"/>
  <c r="CH319" i="52" s="1"/>
  <c r="CF494" i="56" s="1"/>
  <c r="CF306" i="53"/>
  <c r="CF308" i="53" s="1"/>
  <c r="CF319" i="53" s="1"/>
  <c r="CD495" i="56" s="1"/>
  <c r="CG333" i="52"/>
  <c r="CG336" i="52" s="1"/>
  <c r="CE333" i="51"/>
  <c r="CE336" i="51" s="1"/>
  <c r="CE333" i="53"/>
  <c r="CE336" i="53" s="1"/>
  <c r="CL229" i="51"/>
  <c r="CL243" i="51"/>
  <c r="CL246" i="51" s="1"/>
  <c r="CI229" i="53"/>
  <c r="CI243" i="53"/>
  <c r="CI246" i="53" s="1"/>
  <c r="CK229" i="52"/>
  <c r="CK243" i="52"/>
  <c r="CK246" i="52" s="1"/>
  <c r="CL214" i="52"/>
  <c r="CL216" i="52" s="1"/>
  <c r="CL218" i="52" s="1"/>
  <c r="CM213" i="52"/>
  <c r="CJ214" i="53"/>
  <c r="CJ216" i="53" s="1"/>
  <c r="CJ218" i="53" s="1"/>
  <c r="CK213" i="53"/>
  <c r="CM214" i="51" l="1"/>
  <c r="CM216" i="51" s="1"/>
  <c r="CM218" i="51" s="1"/>
  <c r="CM243" i="51" s="1"/>
  <c r="CM246" i="51" s="1"/>
  <c r="CN214" i="51"/>
  <c r="CN216" i="51" s="1"/>
  <c r="CN218" i="51" s="1"/>
  <c r="CO213" i="51"/>
  <c r="CP213" i="51" s="1"/>
  <c r="CM229" i="51"/>
  <c r="CE501" i="56"/>
  <c r="CE492" i="56"/>
  <c r="DQ32" i="51"/>
  <c r="DR30" i="51" s="1"/>
  <c r="DQ34" i="51"/>
  <c r="DQ36" i="51" s="1"/>
  <c r="DJ32" i="52"/>
  <c r="DJ34" i="52"/>
  <c r="DJ36" i="52" s="1"/>
  <c r="DO41" i="53"/>
  <c r="CW214" i="50"/>
  <c r="CW216" i="50" s="1"/>
  <c r="CW218" i="50" s="1"/>
  <c r="CX213" i="50"/>
  <c r="CV243" i="50"/>
  <c r="CV246" i="50" s="1"/>
  <c r="CV229" i="50"/>
  <c r="DK30" i="52"/>
  <c r="DP30" i="49"/>
  <c r="DP31" i="49" s="1"/>
  <c r="DP34" i="49" s="1"/>
  <c r="DO36" i="49"/>
  <c r="CU229" i="49"/>
  <c r="CU243" i="49"/>
  <c r="CU246" i="49" s="1"/>
  <c r="CV214" i="49"/>
  <c r="CV216" i="49" s="1"/>
  <c r="CV218" i="49" s="1"/>
  <c r="CW213" i="49"/>
  <c r="DP32" i="53"/>
  <c r="CD315" i="56"/>
  <c r="CD320" i="56" s="1"/>
  <c r="CD431" i="56" s="1"/>
  <c r="CD456" i="56"/>
  <c r="CE315" i="53"/>
  <c r="CE317" i="53" s="1"/>
  <c r="CE334" i="53" s="1"/>
  <c r="CH306" i="50"/>
  <c r="CH308" i="50" s="1"/>
  <c r="CH319" i="50" s="1"/>
  <c r="CH333" i="52"/>
  <c r="CH336" i="52" s="1"/>
  <c r="CG333" i="50"/>
  <c r="CG336" i="50" s="1"/>
  <c r="CG344" i="50" s="1"/>
  <c r="CG306" i="53"/>
  <c r="CG308" i="53" s="1"/>
  <c r="CG319" i="53" s="1"/>
  <c r="CE495" i="56" s="1"/>
  <c r="CE315" i="50"/>
  <c r="CE317" i="50" s="1"/>
  <c r="CE334" i="50" s="1"/>
  <c r="CI306" i="52"/>
  <c r="CI308" i="52" s="1"/>
  <c r="CI319" i="52" s="1"/>
  <c r="CG494" i="56" s="1"/>
  <c r="CD315" i="51"/>
  <c r="CD317" i="51" s="1"/>
  <c r="CD334" i="51" s="1"/>
  <c r="CG306" i="51"/>
  <c r="CG308" i="51" s="1"/>
  <c r="CG319" i="51" s="1"/>
  <c r="CE493" i="56" s="1"/>
  <c r="CD315" i="49"/>
  <c r="CD317" i="49" s="1"/>
  <c r="CD334" i="49" s="1"/>
  <c r="CF333" i="51"/>
  <c r="CF336" i="51" s="1"/>
  <c r="CG306" i="49"/>
  <c r="CG308" i="49" s="1"/>
  <c r="CG319" i="49" s="1"/>
  <c r="CE491" i="56" s="1"/>
  <c r="CE315" i="52"/>
  <c r="CE317" i="52" s="1"/>
  <c r="CE334" i="52" s="1"/>
  <c r="CF333" i="53"/>
  <c r="CF336" i="53" s="1"/>
  <c r="CF333" i="49"/>
  <c r="CF336" i="49" s="1"/>
  <c r="CL229" i="52"/>
  <c r="CL243" i="52"/>
  <c r="CL246" i="52" s="1"/>
  <c r="CJ229" i="53"/>
  <c r="CJ243" i="53"/>
  <c r="CJ246" i="53" s="1"/>
  <c r="CN229" i="51"/>
  <c r="CN243" i="51"/>
  <c r="CN246" i="51" s="1"/>
  <c r="CK214" i="53"/>
  <c r="CK216" i="53" s="1"/>
  <c r="CK218" i="53" s="1"/>
  <c r="CL213" i="53"/>
  <c r="CM214" i="52"/>
  <c r="CM216" i="52" s="1"/>
  <c r="CM218" i="52" s="1"/>
  <c r="CN213" i="52"/>
  <c r="CO214" i="51" l="1"/>
  <c r="CO216" i="51" s="1"/>
  <c r="CO218" i="51" s="1"/>
  <c r="CF501" i="56"/>
  <c r="CF492" i="56"/>
  <c r="DO41" i="49"/>
  <c r="DJ41" i="52"/>
  <c r="DQ41" i="51"/>
  <c r="CX214" i="50"/>
  <c r="CX216" i="50" s="1"/>
  <c r="CX218" i="50" s="1"/>
  <c r="CY213" i="50"/>
  <c r="CW243" i="50"/>
  <c r="CW246" i="50" s="1"/>
  <c r="CW229" i="50"/>
  <c r="DR31" i="51"/>
  <c r="DP32" i="49"/>
  <c r="DK31" i="52"/>
  <c r="CX213" i="49"/>
  <c r="CW214" i="49"/>
  <c r="CW216" i="49" s="1"/>
  <c r="CW218" i="49" s="1"/>
  <c r="CV243" i="49"/>
  <c r="CV246" i="49" s="1"/>
  <c r="CV229" i="49"/>
  <c r="DQ30" i="53"/>
  <c r="DQ31" i="53" s="1"/>
  <c r="DQ34" i="53" s="1"/>
  <c r="DP36" i="53"/>
  <c r="CE456" i="56"/>
  <c r="CE315" i="56"/>
  <c r="CE320" i="56" s="1"/>
  <c r="CE431" i="56" s="1"/>
  <c r="CJ306" i="52"/>
  <c r="CJ308" i="52" s="1"/>
  <c r="CJ319" i="52" s="1"/>
  <c r="CH494" i="56" s="1"/>
  <c r="CF315" i="52"/>
  <c r="CF317" i="52" s="1"/>
  <c r="CF334" i="52" s="1"/>
  <c r="CE315" i="49"/>
  <c r="CE317" i="49" s="1"/>
  <c r="CE334" i="49" s="1"/>
  <c r="CI333" i="52"/>
  <c r="CI336" i="52" s="1"/>
  <c r="CI306" i="50"/>
  <c r="CI308" i="50" s="1"/>
  <c r="CI319" i="50" s="1"/>
  <c r="CF315" i="50"/>
  <c r="CF317" i="50" s="1"/>
  <c r="CF334" i="50" s="1"/>
  <c r="CG333" i="49"/>
  <c r="CG336" i="49" s="1"/>
  <c r="CH333" i="50"/>
  <c r="CH336" i="50" s="1"/>
  <c r="CH344" i="50" s="1"/>
  <c r="CH306" i="51"/>
  <c r="CH308" i="51" s="1"/>
  <c r="CH319" i="51" s="1"/>
  <c r="CF493" i="56" s="1"/>
  <c r="CH306" i="53"/>
  <c r="CH308" i="53" s="1"/>
  <c r="CH319" i="53" s="1"/>
  <c r="CF495" i="56" s="1"/>
  <c r="CG333" i="51"/>
  <c r="CG336" i="51" s="1"/>
  <c r="CG333" i="53"/>
  <c r="CG336" i="53" s="1"/>
  <c r="CH306" i="49"/>
  <c r="CH308" i="49" s="1"/>
  <c r="CH319" i="49" s="1"/>
  <c r="CF491" i="56" s="1"/>
  <c r="CF315" i="53"/>
  <c r="CF317" i="53" s="1"/>
  <c r="CF334" i="53" s="1"/>
  <c r="CE315" i="51"/>
  <c r="CE317" i="51" s="1"/>
  <c r="CE334" i="51" s="1"/>
  <c r="CM229" i="52"/>
  <c r="CM243" i="52"/>
  <c r="CM246" i="52" s="1"/>
  <c r="CO229" i="51"/>
  <c r="CO243" i="51"/>
  <c r="CO246" i="51" s="1"/>
  <c r="CK229" i="53"/>
  <c r="CK243" i="53"/>
  <c r="CK246" i="53" s="1"/>
  <c r="CP214" i="51"/>
  <c r="CP216" i="51" s="1"/>
  <c r="CP218" i="51" s="1"/>
  <c r="CQ213" i="51"/>
  <c r="CN214" i="52"/>
  <c r="CN216" i="52" s="1"/>
  <c r="CN218" i="52" s="1"/>
  <c r="CO213" i="52"/>
  <c r="CL214" i="53"/>
  <c r="CL216" i="53" s="1"/>
  <c r="CL218" i="53" s="1"/>
  <c r="CM213" i="53"/>
  <c r="CG501" i="56" l="1"/>
  <c r="CG492" i="56"/>
  <c r="DK32" i="52"/>
  <c r="DK34" i="52"/>
  <c r="DK36" i="52" s="1"/>
  <c r="DR32" i="51"/>
  <c r="DS30" i="51" s="1"/>
  <c r="DR34" i="51"/>
  <c r="DR36" i="51" s="1"/>
  <c r="DP41" i="53"/>
  <c r="CZ213" i="50"/>
  <c r="CY214" i="50"/>
  <c r="CY216" i="50" s="1"/>
  <c r="CY218" i="50" s="1"/>
  <c r="CX243" i="50"/>
  <c r="CX246" i="50" s="1"/>
  <c r="CX229" i="50"/>
  <c r="DL30" i="52"/>
  <c r="DQ30" i="49"/>
  <c r="DQ31" i="49" s="1"/>
  <c r="DQ34" i="49" s="1"/>
  <c r="DP36" i="49"/>
  <c r="CW229" i="49"/>
  <c r="CW243" i="49"/>
  <c r="CW246" i="49" s="1"/>
  <c r="CX214" i="49"/>
  <c r="CX216" i="49" s="1"/>
  <c r="CX218" i="49" s="1"/>
  <c r="CY213" i="49"/>
  <c r="DQ32" i="53"/>
  <c r="CF315" i="56"/>
  <c r="CF320" i="56" s="1"/>
  <c r="CF431" i="56" s="1"/>
  <c r="CF456" i="56"/>
  <c r="CI306" i="49"/>
  <c r="CI308" i="49" s="1"/>
  <c r="CI319" i="49" s="1"/>
  <c r="CG491" i="56" s="1"/>
  <c r="CH333" i="53"/>
  <c r="CH336" i="53" s="1"/>
  <c r="CF315" i="49"/>
  <c r="CF317" i="49" s="1"/>
  <c r="CF334" i="49" s="1"/>
  <c r="CI306" i="53"/>
  <c r="CI308" i="53" s="1"/>
  <c r="CI319" i="53" s="1"/>
  <c r="CG495" i="56" s="1"/>
  <c r="CH333" i="49"/>
  <c r="CH336" i="49" s="1"/>
  <c r="CF315" i="51"/>
  <c r="CF317" i="51" s="1"/>
  <c r="CF334" i="51" s="1"/>
  <c r="CG315" i="50"/>
  <c r="CG317" i="50" s="1"/>
  <c r="CG334" i="50" s="1"/>
  <c r="CG315" i="52"/>
  <c r="CG317" i="52" s="1"/>
  <c r="CG334" i="52" s="1"/>
  <c r="CI306" i="51"/>
  <c r="CI308" i="51" s="1"/>
  <c r="CI319" i="51" s="1"/>
  <c r="CG493" i="56" s="1"/>
  <c r="CH333" i="51"/>
  <c r="CH336" i="51" s="1"/>
  <c r="CK306" i="52"/>
  <c r="CK308" i="52" s="1"/>
  <c r="CK319" i="52" s="1"/>
  <c r="CI494" i="56" s="1"/>
  <c r="CJ306" i="50"/>
  <c r="CJ308" i="50" s="1"/>
  <c r="CJ319" i="50" s="1"/>
  <c r="CG315" i="53"/>
  <c r="CG317" i="53" s="1"/>
  <c r="CG334" i="53" s="1"/>
  <c r="CI333" i="50"/>
  <c r="CI336" i="50" s="1"/>
  <c r="CI344" i="50" s="1"/>
  <c r="CJ333" i="52"/>
  <c r="CJ336" i="52" s="1"/>
  <c r="CP229" i="51"/>
  <c r="CP243" i="51"/>
  <c r="CP246" i="51" s="1"/>
  <c r="CL229" i="53"/>
  <c r="CL243" i="53"/>
  <c r="CL246" i="53" s="1"/>
  <c r="CN229" i="52"/>
  <c r="CN243" i="52"/>
  <c r="CN246" i="52" s="1"/>
  <c r="CO214" i="52"/>
  <c r="CO216" i="52" s="1"/>
  <c r="CO218" i="52" s="1"/>
  <c r="CP213" i="52"/>
  <c r="CQ214" i="51"/>
  <c r="CQ216" i="51" s="1"/>
  <c r="CQ218" i="51" s="1"/>
  <c r="CR213" i="51"/>
  <c r="CM214" i="53"/>
  <c r="CM216" i="53" s="1"/>
  <c r="CM218" i="53" s="1"/>
  <c r="CN213" i="53"/>
  <c r="CH501" i="56" l="1"/>
  <c r="CH492" i="56"/>
  <c r="DP41" i="49"/>
  <c r="DK41" i="52"/>
  <c r="DR41" i="51"/>
  <c r="CY229" i="50"/>
  <c r="CY243" i="50"/>
  <c r="CY246" i="50" s="1"/>
  <c r="DA213" i="50"/>
  <c r="CZ214" i="50"/>
  <c r="CZ216" i="50" s="1"/>
  <c r="CZ218" i="50" s="1"/>
  <c r="DS31" i="51"/>
  <c r="DQ32" i="49"/>
  <c r="DL31" i="52"/>
  <c r="DL34" i="52" s="1"/>
  <c r="CZ213" i="49"/>
  <c r="CY214" i="49"/>
  <c r="CY216" i="49" s="1"/>
  <c r="CY218" i="49" s="1"/>
  <c r="CX229" i="49"/>
  <c r="CX243" i="49"/>
  <c r="CX246" i="49" s="1"/>
  <c r="DQ36" i="53"/>
  <c r="DR30" i="53"/>
  <c r="DR31" i="53" s="1"/>
  <c r="DR34" i="53" s="1"/>
  <c r="CG456" i="56"/>
  <c r="CG315" i="56"/>
  <c r="CG320" i="56" s="1"/>
  <c r="CG431" i="56" s="1"/>
  <c r="CH315" i="53"/>
  <c r="CH317" i="53" s="1"/>
  <c r="CH334" i="53" s="1"/>
  <c r="CG315" i="49"/>
  <c r="CG317" i="49" s="1"/>
  <c r="CG334" i="49" s="1"/>
  <c r="CH315" i="50"/>
  <c r="CH317" i="50" s="1"/>
  <c r="CH334" i="50" s="1"/>
  <c r="CK306" i="50"/>
  <c r="CK308" i="50" s="1"/>
  <c r="CK319" i="50" s="1"/>
  <c r="CG315" i="51"/>
  <c r="CG317" i="51" s="1"/>
  <c r="CG334" i="51" s="1"/>
  <c r="CJ333" i="50"/>
  <c r="CJ336" i="50" s="1"/>
  <c r="CJ344" i="50" s="1"/>
  <c r="CJ306" i="51"/>
  <c r="CJ308" i="51" s="1"/>
  <c r="CJ319" i="51" s="1"/>
  <c r="CH493" i="56" s="1"/>
  <c r="CL306" i="52"/>
  <c r="CL308" i="52" s="1"/>
  <c r="CL319" i="52" s="1"/>
  <c r="CJ494" i="56" s="1"/>
  <c r="CK333" i="52"/>
  <c r="CK336" i="52" s="1"/>
  <c r="CI333" i="51"/>
  <c r="CI336" i="51" s="1"/>
  <c r="CH315" i="52"/>
  <c r="CH317" i="52" s="1"/>
  <c r="CH334" i="52" s="1"/>
  <c r="CJ306" i="49"/>
  <c r="CJ308" i="49" s="1"/>
  <c r="CJ319" i="49" s="1"/>
  <c r="CH491" i="56" s="1"/>
  <c r="CJ306" i="53"/>
  <c r="CJ308" i="53" s="1"/>
  <c r="CJ319" i="53" s="1"/>
  <c r="CH495" i="56" s="1"/>
  <c r="CI333" i="53"/>
  <c r="CI336" i="53" s="1"/>
  <c r="CI333" i="49"/>
  <c r="CI336" i="49" s="1"/>
  <c r="CO229" i="52"/>
  <c r="CO243" i="52"/>
  <c r="CO246" i="52" s="1"/>
  <c r="CM229" i="53"/>
  <c r="CM243" i="53"/>
  <c r="CM246" i="53" s="1"/>
  <c r="CQ229" i="51"/>
  <c r="CQ243" i="51"/>
  <c r="CQ246" i="51" s="1"/>
  <c r="CR214" i="51"/>
  <c r="CR216" i="51" s="1"/>
  <c r="CR218" i="51" s="1"/>
  <c r="CP214" i="52"/>
  <c r="CP216" i="52" s="1"/>
  <c r="CP218" i="52" s="1"/>
  <c r="CQ213" i="52"/>
  <c r="CN214" i="53"/>
  <c r="CN216" i="53" s="1"/>
  <c r="CN218" i="53" s="1"/>
  <c r="CO213" i="53"/>
  <c r="CS213" i="51"/>
  <c r="CI501" i="56" l="1"/>
  <c r="CI492" i="56"/>
  <c r="DS32" i="51"/>
  <c r="DT30" i="51" s="1"/>
  <c r="DS34" i="51"/>
  <c r="DS36" i="51" s="1"/>
  <c r="DQ41" i="53"/>
  <c r="CZ229" i="50"/>
  <c r="CZ243" i="50"/>
  <c r="CZ246" i="50" s="1"/>
  <c r="DB213" i="50"/>
  <c r="DA214" i="50"/>
  <c r="DA216" i="50" s="1"/>
  <c r="DA218" i="50" s="1"/>
  <c r="DL32" i="52"/>
  <c r="DQ36" i="49"/>
  <c r="DR30" i="49"/>
  <c r="DR31" i="49" s="1"/>
  <c r="DR34" i="49" s="1"/>
  <c r="CY229" i="49"/>
  <c r="CY243" i="49"/>
  <c r="CY246" i="49" s="1"/>
  <c r="DA213" i="49"/>
  <c r="CZ214" i="49"/>
  <c r="CZ216" i="49" s="1"/>
  <c r="CZ218" i="49" s="1"/>
  <c r="DR32" i="53"/>
  <c r="CH315" i="56"/>
  <c r="CH320" i="56" s="1"/>
  <c r="CH431" i="56" s="1"/>
  <c r="CH456" i="56"/>
  <c r="CL306" i="50"/>
  <c r="CL308" i="50" s="1"/>
  <c r="CL319" i="50" s="1"/>
  <c r="CJ333" i="53"/>
  <c r="CJ336" i="53" s="1"/>
  <c r="CK333" i="50"/>
  <c r="CK336" i="50" s="1"/>
  <c r="CK344" i="50" s="1"/>
  <c r="CM306" i="52"/>
  <c r="CM308" i="52" s="1"/>
  <c r="CM319" i="52" s="1"/>
  <c r="CK494" i="56" s="1"/>
  <c r="CI315" i="50"/>
  <c r="CI317" i="50" s="1"/>
  <c r="CI334" i="50" s="1"/>
  <c r="CK306" i="49"/>
  <c r="CK308" i="49" s="1"/>
  <c r="CK319" i="49" s="1"/>
  <c r="CI491" i="56" s="1"/>
  <c r="CJ333" i="49"/>
  <c r="CJ336" i="49" s="1"/>
  <c r="CL333" i="52"/>
  <c r="CL336" i="52" s="1"/>
  <c r="CK306" i="51"/>
  <c r="CK308" i="51" s="1"/>
  <c r="CK319" i="51" s="1"/>
  <c r="CI493" i="56" s="1"/>
  <c r="CH315" i="49"/>
  <c r="CH317" i="49" s="1"/>
  <c r="CH334" i="49" s="1"/>
  <c r="CJ333" i="51"/>
  <c r="CJ336" i="51" s="1"/>
  <c r="CI315" i="52"/>
  <c r="CI317" i="52" s="1"/>
  <c r="CI334" i="52" s="1"/>
  <c r="CI315" i="53"/>
  <c r="CI317" i="53" s="1"/>
  <c r="CI334" i="53" s="1"/>
  <c r="CK306" i="53"/>
  <c r="CK308" i="53" s="1"/>
  <c r="CK319" i="53" s="1"/>
  <c r="CI495" i="56" s="1"/>
  <c r="CH315" i="51"/>
  <c r="CH317" i="51" s="1"/>
  <c r="CH334" i="51" s="1"/>
  <c r="CP229" i="52"/>
  <c r="CP243" i="52"/>
  <c r="CP246" i="52" s="1"/>
  <c r="CR229" i="51"/>
  <c r="CR243" i="51"/>
  <c r="CR246" i="51" s="1"/>
  <c r="CN229" i="53"/>
  <c r="CN243" i="53"/>
  <c r="CN246" i="53" s="1"/>
  <c r="CQ214" i="52"/>
  <c r="CQ216" i="52" s="1"/>
  <c r="CQ218" i="52" s="1"/>
  <c r="CR213" i="52"/>
  <c r="CO214" i="53"/>
  <c r="CO216" i="53" s="1"/>
  <c r="CO218" i="53" s="1"/>
  <c r="CP213" i="53"/>
  <c r="CS214" i="51"/>
  <c r="CS216" i="51" s="1"/>
  <c r="CS218" i="51" s="1"/>
  <c r="CT213" i="51"/>
  <c r="CJ501" i="56" l="1"/>
  <c r="CJ492" i="56"/>
  <c r="DQ41" i="49"/>
  <c r="DS41" i="51"/>
  <c r="DA243" i="50"/>
  <c r="DA246" i="50" s="1"/>
  <c r="DA229" i="50"/>
  <c r="DC213" i="50"/>
  <c r="DB214" i="50"/>
  <c r="DB216" i="50" s="1"/>
  <c r="DB218" i="50" s="1"/>
  <c r="DT31" i="51"/>
  <c r="DR32" i="49"/>
  <c r="DL36" i="52"/>
  <c r="DM30" i="52"/>
  <c r="CZ229" i="49"/>
  <c r="CZ243" i="49"/>
  <c r="CZ246" i="49" s="1"/>
  <c r="DA214" i="49"/>
  <c r="DA216" i="49" s="1"/>
  <c r="DA218" i="49" s="1"/>
  <c r="DB213" i="49"/>
  <c r="DS30" i="53"/>
  <c r="DS31" i="53" s="1"/>
  <c r="DS34" i="53" s="1"/>
  <c r="DR36" i="53"/>
  <c r="CI315" i="56"/>
  <c r="CI320" i="56" s="1"/>
  <c r="CI431" i="56" s="1"/>
  <c r="CI456" i="56"/>
  <c r="CM333" i="52"/>
  <c r="CM336" i="52" s="1"/>
  <c r="CJ315" i="52"/>
  <c r="CJ317" i="52" s="1"/>
  <c r="CJ334" i="52" s="1"/>
  <c r="CI315" i="49"/>
  <c r="CI317" i="49" s="1"/>
  <c r="CI334" i="49" s="1"/>
  <c r="CI315" i="51"/>
  <c r="CI317" i="51" s="1"/>
  <c r="CI334" i="51" s="1"/>
  <c r="CL306" i="49"/>
  <c r="CL308" i="49" s="1"/>
  <c r="CL319" i="49" s="1"/>
  <c r="CJ491" i="56" s="1"/>
  <c r="CL306" i="51"/>
  <c r="CL308" i="51" s="1"/>
  <c r="CL319" i="51" s="1"/>
  <c r="CJ493" i="56" s="1"/>
  <c r="CK333" i="51"/>
  <c r="CK336" i="51" s="1"/>
  <c r="CK333" i="49"/>
  <c r="CK336" i="49" s="1"/>
  <c r="CL306" i="53"/>
  <c r="CL308" i="53" s="1"/>
  <c r="CL319" i="53" s="1"/>
  <c r="CJ495" i="56" s="1"/>
  <c r="CJ315" i="50"/>
  <c r="CJ317" i="50" s="1"/>
  <c r="CJ334" i="50" s="1"/>
  <c r="CK333" i="53"/>
  <c r="CK336" i="53" s="1"/>
  <c r="CM306" i="50"/>
  <c r="CM308" i="50" s="1"/>
  <c r="CM319" i="50" s="1"/>
  <c r="CJ315" i="53"/>
  <c r="CJ317" i="53" s="1"/>
  <c r="CJ334" i="53" s="1"/>
  <c r="CN306" i="52"/>
  <c r="CN308" i="52" s="1"/>
  <c r="CN319" i="52" s="1"/>
  <c r="CL494" i="56" s="1"/>
  <c r="CL333" i="50"/>
  <c r="CL336" i="50" s="1"/>
  <c r="CL344" i="50" s="1"/>
  <c r="CO229" i="53"/>
  <c r="CO243" i="53"/>
  <c r="CO246" i="53" s="1"/>
  <c r="CS229" i="51"/>
  <c r="CS243" i="51"/>
  <c r="CS246" i="51" s="1"/>
  <c r="CQ229" i="52"/>
  <c r="CQ243" i="52"/>
  <c r="CQ246" i="52" s="1"/>
  <c r="CR214" i="52"/>
  <c r="CR216" i="52" s="1"/>
  <c r="CR218" i="52" s="1"/>
  <c r="CS213" i="52"/>
  <c r="CT214" i="51"/>
  <c r="CT216" i="51" s="1"/>
  <c r="CT218" i="51" s="1"/>
  <c r="CU213" i="51"/>
  <c r="CP214" i="53"/>
  <c r="CP216" i="53" s="1"/>
  <c r="CP218" i="53" s="1"/>
  <c r="CQ213" i="53"/>
  <c r="CK501" i="56" l="1"/>
  <c r="CK492" i="56"/>
  <c r="DT32" i="51"/>
  <c r="DU30" i="51" s="1"/>
  <c r="DT34" i="51"/>
  <c r="DT36" i="51" s="1"/>
  <c r="DR41" i="53"/>
  <c r="DL41" i="52"/>
  <c r="DB229" i="50"/>
  <c r="DB243" i="50"/>
  <c r="DB246" i="50" s="1"/>
  <c r="DC214" i="50"/>
  <c r="DC216" i="50" s="1"/>
  <c r="DC218" i="50" s="1"/>
  <c r="DD213" i="50"/>
  <c r="DM31" i="52"/>
  <c r="DM34" i="52" s="1"/>
  <c r="DS30" i="49"/>
  <c r="DS31" i="49" s="1"/>
  <c r="DS34" i="49" s="1"/>
  <c r="DR36" i="49"/>
  <c r="DB214" i="49"/>
  <c r="DB216" i="49" s="1"/>
  <c r="DB218" i="49" s="1"/>
  <c r="DC213" i="49"/>
  <c r="DA229" i="49"/>
  <c r="DA243" i="49"/>
  <c r="DA246" i="49" s="1"/>
  <c r="DS32" i="53"/>
  <c r="CJ315" i="56"/>
  <c r="CJ320" i="56" s="1"/>
  <c r="CJ431" i="56" s="1"/>
  <c r="CJ456" i="56"/>
  <c r="CK315" i="50"/>
  <c r="CK317" i="50" s="1"/>
  <c r="CK334" i="50" s="1"/>
  <c r="CK315" i="52"/>
  <c r="CK317" i="52" s="1"/>
  <c r="CK334" i="52" s="1"/>
  <c r="CM306" i="49"/>
  <c r="CM308" i="49" s="1"/>
  <c r="CM319" i="49" s="1"/>
  <c r="CK491" i="56" s="1"/>
  <c r="CL333" i="53"/>
  <c r="CL336" i="53" s="1"/>
  <c r="CL333" i="49"/>
  <c r="CL336" i="49" s="1"/>
  <c r="CK315" i="53"/>
  <c r="CK317" i="53" s="1"/>
  <c r="CK334" i="53" s="1"/>
  <c r="CJ315" i="51"/>
  <c r="CJ317" i="51" s="1"/>
  <c r="CJ334" i="51" s="1"/>
  <c r="CN306" i="50"/>
  <c r="CN308" i="50" s="1"/>
  <c r="CN319" i="50" s="1"/>
  <c r="CM333" i="50"/>
  <c r="CM336" i="50" s="1"/>
  <c r="CM344" i="50" s="1"/>
  <c r="CM306" i="51"/>
  <c r="CM308" i="51" s="1"/>
  <c r="CM319" i="51" s="1"/>
  <c r="CK493" i="56" s="1"/>
  <c r="CJ315" i="49"/>
  <c r="CJ317" i="49" s="1"/>
  <c r="CJ334" i="49" s="1"/>
  <c r="CM306" i="53"/>
  <c r="CM308" i="53" s="1"/>
  <c r="CM319" i="53" s="1"/>
  <c r="CK495" i="56" s="1"/>
  <c r="CO306" i="52"/>
  <c r="CO308" i="52" s="1"/>
  <c r="CO319" i="52" s="1"/>
  <c r="CM494" i="56" s="1"/>
  <c r="CN333" i="52"/>
  <c r="CN336" i="52" s="1"/>
  <c r="CL333" i="51"/>
  <c r="CL336" i="51" s="1"/>
  <c r="CR229" i="52"/>
  <c r="CR243" i="52"/>
  <c r="CR246" i="52" s="1"/>
  <c r="CP229" i="53"/>
  <c r="CP243" i="53"/>
  <c r="CP246" i="53" s="1"/>
  <c r="CT229" i="51"/>
  <c r="CT243" i="51"/>
  <c r="CT246" i="51" s="1"/>
  <c r="CQ214" i="53"/>
  <c r="CQ216" i="53" s="1"/>
  <c r="CQ218" i="53" s="1"/>
  <c r="CR213" i="53"/>
  <c r="CU214" i="51"/>
  <c r="CU216" i="51" s="1"/>
  <c r="CU218" i="51" s="1"/>
  <c r="CV213" i="51"/>
  <c r="CS214" i="52"/>
  <c r="CS216" i="52" s="1"/>
  <c r="CS218" i="52" s="1"/>
  <c r="CT213" i="52"/>
  <c r="CL501" i="56" l="1"/>
  <c r="CL492" i="56"/>
  <c r="DR41" i="49"/>
  <c r="DT41" i="51"/>
  <c r="DE213" i="50"/>
  <c r="DD214" i="50"/>
  <c r="DD216" i="50" s="1"/>
  <c r="DD218" i="50" s="1"/>
  <c r="DC243" i="50"/>
  <c r="DC246" i="50" s="1"/>
  <c r="DC229" i="50"/>
  <c r="DU31" i="51"/>
  <c r="DS32" i="49"/>
  <c r="DM32" i="52"/>
  <c r="DD213" i="49"/>
  <c r="DC214" i="49"/>
  <c r="DC216" i="49" s="1"/>
  <c r="DC218" i="49" s="1"/>
  <c r="DB243" i="49"/>
  <c r="DB246" i="49" s="1"/>
  <c r="DB229" i="49"/>
  <c r="DT30" i="53"/>
  <c r="DT31" i="53" s="1"/>
  <c r="DT34" i="53" s="1"/>
  <c r="DS36" i="53"/>
  <c r="CK456" i="56"/>
  <c r="CK315" i="56"/>
  <c r="CK320" i="56" s="1"/>
  <c r="CK431" i="56" s="1"/>
  <c r="CO306" i="50"/>
  <c r="CO308" i="50" s="1"/>
  <c r="CO319" i="50" s="1"/>
  <c r="CM333" i="53"/>
  <c r="CM336" i="53" s="1"/>
  <c r="CN333" i="50"/>
  <c r="CN336" i="50" s="1"/>
  <c r="CN344" i="50" s="1"/>
  <c r="CK315" i="49"/>
  <c r="CK317" i="49" s="1"/>
  <c r="CK334" i="49" s="1"/>
  <c r="CN306" i="49"/>
  <c r="CN308" i="49" s="1"/>
  <c r="CN319" i="49" s="1"/>
  <c r="CL491" i="56" s="1"/>
  <c r="CK315" i="51"/>
  <c r="CK317" i="51" s="1"/>
  <c r="CK334" i="51" s="1"/>
  <c r="CM333" i="49"/>
  <c r="CM336" i="49" s="1"/>
  <c r="CN306" i="51"/>
  <c r="CN308" i="51" s="1"/>
  <c r="CN319" i="51" s="1"/>
  <c r="CL493" i="56" s="1"/>
  <c r="CL315" i="52"/>
  <c r="CL317" i="52" s="1"/>
  <c r="CL334" i="52" s="1"/>
  <c r="CN306" i="53"/>
  <c r="CN308" i="53" s="1"/>
  <c r="CN319" i="53" s="1"/>
  <c r="CL495" i="56" s="1"/>
  <c r="CL315" i="53"/>
  <c r="CL317" i="53" s="1"/>
  <c r="CL334" i="53" s="1"/>
  <c r="CO333" i="52"/>
  <c r="CO336" i="52" s="1"/>
  <c r="CM333" i="51"/>
  <c r="CM336" i="51" s="1"/>
  <c r="CP306" i="52"/>
  <c r="CP308" i="52" s="1"/>
  <c r="CP319" i="52" s="1"/>
  <c r="CN494" i="56" s="1"/>
  <c r="CL315" i="50"/>
  <c r="CL317" i="50" s="1"/>
  <c r="CL334" i="50" s="1"/>
  <c r="CQ229" i="53"/>
  <c r="CQ243" i="53"/>
  <c r="CQ246" i="53" s="1"/>
  <c r="CU229" i="51"/>
  <c r="CU243" i="51"/>
  <c r="CU246" i="51" s="1"/>
  <c r="CS229" i="52"/>
  <c r="CS243" i="52"/>
  <c r="CS246" i="52" s="1"/>
  <c r="CR214" i="53"/>
  <c r="CR216" i="53" s="1"/>
  <c r="CR218" i="53" s="1"/>
  <c r="CS213" i="53"/>
  <c r="CT214" i="52"/>
  <c r="CT216" i="52" s="1"/>
  <c r="CT218" i="52" s="1"/>
  <c r="CU213" i="52"/>
  <c r="CV214" i="51"/>
  <c r="CV216" i="51" s="1"/>
  <c r="CV218" i="51" s="1"/>
  <c r="CW213" i="51"/>
  <c r="CM501" i="56" l="1"/>
  <c r="CM492" i="56"/>
  <c r="DU32" i="51"/>
  <c r="DV30" i="51" s="1"/>
  <c r="DU34" i="51"/>
  <c r="DU36" i="51" s="1"/>
  <c r="DS41" i="53"/>
  <c r="DD229" i="50"/>
  <c r="DD243" i="50"/>
  <c r="DD246" i="50" s="1"/>
  <c r="DF213" i="50"/>
  <c r="DE214" i="50"/>
  <c r="DE216" i="50" s="1"/>
  <c r="DE218" i="50" s="1"/>
  <c r="DN30" i="52"/>
  <c r="DM36" i="52"/>
  <c r="DS36" i="49"/>
  <c r="DT30" i="49"/>
  <c r="DT31" i="49" s="1"/>
  <c r="DT34" i="49" s="1"/>
  <c r="DC243" i="49"/>
  <c r="DC246" i="49" s="1"/>
  <c r="DC229" i="49"/>
  <c r="DE213" i="49"/>
  <c r="DD214" i="49"/>
  <c r="DD216" i="49" s="1"/>
  <c r="DD218" i="49" s="1"/>
  <c r="DT32" i="53"/>
  <c r="CL456" i="56"/>
  <c r="CL315" i="56"/>
  <c r="CL320" i="56" s="1"/>
  <c r="CL431" i="56" s="1"/>
  <c r="CM315" i="53"/>
  <c r="CM317" i="53" s="1"/>
  <c r="CM334" i="53" s="1"/>
  <c r="CM315" i="50"/>
  <c r="CM317" i="50" s="1"/>
  <c r="CM334" i="50" s="1"/>
  <c r="CL315" i="49"/>
  <c r="CL317" i="49" s="1"/>
  <c r="CL334" i="49" s="1"/>
  <c r="CQ306" i="52"/>
  <c r="CQ308" i="52" s="1"/>
  <c r="CQ319" i="52" s="1"/>
  <c r="CO494" i="56" s="1"/>
  <c r="CL315" i="51"/>
  <c r="CL317" i="51" s="1"/>
  <c r="CL334" i="51" s="1"/>
  <c r="CO306" i="53"/>
  <c r="CO308" i="53" s="1"/>
  <c r="CO319" i="53" s="1"/>
  <c r="CM495" i="56" s="1"/>
  <c r="CP333" i="52"/>
  <c r="CP336" i="52" s="1"/>
  <c r="CN333" i="53"/>
  <c r="CN336" i="53" s="1"/>
  <c r="CM315" i="52"/>
  <c r="CM317" i="52" s="1"/>
  <c r="CM334" i="52" s="1"/>
  <c r="CO306" i="51"/>
  <c r="CO308" i="51" s="1"/>
  <c r="CO319" i="51" s="1"/>
  <c r="CM493" i="56" s="1"/>
  <c r="CP306" i="50"/>
  <c r="CP308" i="50" s="1"/>
  <c r="CP319" i="50" s="1"/>
  <c r="CO306" i="49"/>
  <c r="CO308" i="49" s="1"/>
  <c r="CO319" i="49" s="1"/>
  <c r="CM491" i="56" s="1"/>
  <c r="CN333" i="51"/>
  <c r="CN336" i="51" s="1"/>
  <c r="CN333" i="49"/>
  <c r="CN336" i="49" s="1"/>
  <c r="CO333" i="50"/>
  <c r="CO336" i="50" s="1"/>
  <c r="CO344" i="50" s="1"/>
  <c r="CR229" i="53"/>
  <c r="CR243" i="53"/>
  <c r="CR246" i="53" s="1"/>
  <c r="CT229" i="52"/>
  <c r="CT243" i="52"/>
  <c r="CT246" i="52" s="1"/>
  <c r="CV229" i="51"/>
  <c r="CV243" i="51"/>
  <c r="CV246" i="51" s="1"/>
  <c r="CW214" i="51"/>
  <c r="CW216" i="51" s="1"/>
  <c r="CW218" i="51" s="1"/>
  <c r="CX213" i="51"/>
  <c r="CS214" i="53"/>
  <c r="CS216" i="53" s="1"/>
  <c r="CS218" i="53" s="1"/>
  <c r="CT213" i="53"/>
  <c r="CU214" i="52"/>
  <c r="CU216" i="52" s="1"/>
  <c r="CU218" i="52" s="1"/>
  <c r="CV213" i="52"/>
  <c r="CN501" i="56" l="1"/>
  <c r="CN492" i="56"/>
  <c r="DS41" i="49"/>
  <c r="DM41" i="52"/>
  <c r="DU41" i="51"/>
  <c r="DE229" i="50"/>
  <c r="DE243" i="50"/>
  <c r="DE246" i="50" s="1"/>
  <c r="DG213" i="50"/>
  <c r="DF214" i="50"/>
  <c r="DF216" i="50" s="1"/>
  <c r="DF218" i="50" s="1"/>
  <c r="DV31" i="51"/>
  <c r="DT32" i="49"/>
  <c r="DN31" i="52"/>
  <c r="DD229" i="49"/>
  <c r="DD243" i="49"/>
  <c r="DD246" i="49" s="1"/>
  <c r="DE214" i="49"/>
  <c r="DE216" i="49" s="1"/>
  <c r="DE218" i="49" s="1"/>
  <c r="DF213" i="49"/>
  <c r="DU30" i="53"/>
  <c r="DU31" i="53" s="1"/>
  <c r="DU34" i="53" s="1"/>
  <c r="DT36" i="53"/>
  <c r="CM456" i="56"/>
  <c r="CM315" i="56"/>
  <c r="CM320" i="56" s="1"/>
  <c r="CM431" i="56" s="1"/>
  <c r="CP333" i="50"/>
  <c r="CP336" i="50" s="1"/>
  <c r="CP344" i="50" s="1"/>
  <c r="CR306" i="52"/>
  <c r="CR308" i="52" s="1"/>
  <c r="CR319" i="52" s="1"/>
  <c r="CP494" i="56" s="1"/>
  <c r="CO333" i="49"/>
  <c r="CO336" i="49" s="1"/>
  <c r="CO333" i="51"/>
  <c r="CO336" i="51" s="1"/>
  <c r="CN315" i="52"/>
  <c r="CN317" i="52" s="1"/>
  <c r="CN334" i="52" s="1"/>
  <c r="CQ333" i="52"/>
  <c r="CQ336" i="52" s="1"/>
  <c r="CM315" i="49"/>
  <c r="CM317" i="49" s="1"/>
  <c r="CM334" i="49" s="1"/>
  <c r="CP306" i="49"/>
  <c r="CP308" i="49" s="1"/>
  <c r="CP319" i="49" s="1"/>
  <c r="CN491" i="56" s="1"/>
  <c r="CP306" i="53"/>
  <c r="CP308" i="53" s="1"/>
  <c r="CP319" i="53" s="1"/>
  <c r="CN495" i="56" s="1"/>
  <c r="CN315" i="50"/>
  <c r="CN317" i="50" s="1"/>
  <c r="CN334" i="50" s="1"/>
  <c r="CQ306" i="50"/>
  <c r="CQ308" i="50" s="1"/>
  <c r="CQ319" i="50" s="1"/>
  <c r="CO333" i="53"/>
  <c r="CO336" i="53" s="1"/>
  <c r="CM315" i="51"/>
  <c r="CM317" i="51" s="1"/>
  <c r="CM334" i="51" s="1"/>
  <c r="CN315" i="53"/>
  <c r="CN317" i="53" s="1"/>
  <c r="CN334" i="53" s="1"/>
  <c r="CP306" i="51"/>
  <c r="CP308" i="51" s="1"/>
  <c r="CP319" i="51" s="1"/>
  <c r="CN493" i="56" s="1"/>
  <c r="CS229" i="53"/>
  <c r="CS243" i="53"/>
  <c r="CS246" i="53" s="1"/>
  <c r="CW229" i="51"/>
  <c r="CW243" i="51"/>
  <c r="CW246" i="51" s="1"/>
  <c r="CU229" i="52"/>
  <c r="CU243" i="52"/>
  <c r="CU246" i="52" s="1"/>
  <c r="CT214" i="53"/>
  <c r="CT216" i="53" s="1"/>
  <c r="CT218" i="53" s="1"/>
  <c r="CU213" i="53"/>
  <c r="CV214" i="52"/>
  <c r="CV216" i="52" s="1"/>
  <c r="CV218" i="52" s="1"/>
  <c r="CW213" i="52"/>
  <c r="CX214" i="51"/>
  <c r="CX216" i="51" s="1"/>
  <c r="CX218" i="51" s="1"/>
  <c r="CY213" i="51"/>
  <c r="CO501" i="56" l="1"/>
  <c r="CO492" i="56"/>
  <c r="DN32" i="52"/>
  <c r="DO30" i="52" s="1"/>
  <c r="DN34" i="52"/>
  <c r="DN36" i="52" s="1"/>
  <c r="DV32" i="51"/>
  <c r="DW30" i="51" s="1"/>
  <c r="DV34" i="51"/>
  <c r="DV36" i="51" s="1"/>
  <c r="DT41" i="53"/>
  <c r="DF243" i="50"/>
  <c r="DF246" i="50" s="1"/>
  <c r="DF229" i="50"/>
  <c r="DH213" i="50"/>
  <c r="DG214" i="50"/>
  <c r="DG216" i="50" s="1"/>
  <c r="DG218" i="50" s="1"/>
  <c r="DU30" i="49"/>
  <c r="DU31" i="49" s="1"/>
  <c r="DU34" i="49" s="1"/>
  <c r="DT36" i="49"/>
  <c r="DF214" i="49"/>
  <c r="DF216" i="49" s="1"/>
  <c r="DF218" i="49" s="1"/>
  <c r="DG213" i="49"/>
  <c r="DE229" i="49"/>
  <c r="DE243" i="49"/>
  <c r="DE246" i="49" s="1"/>
  <c r="DU32" i="53"/>
  <c r="CN456" i="56"/>
  <c r="CN315" i="56"/>
  <c r="CN320" i="56" s="1"/>
  <c r="CN431" i="56" s="1"/>
  <c r="CO315" i="50"/>
  <c r="CO317" i="50" s="1"/>
  <c r="CO334" i="50" s="1"/>
  <c r="CS306" i="52"/>
  <c r="CS308" i="52" s="1"/>
  <c r="CS319" i="52" s="1"/>
  <c r="CQ494" i="56" s="1"/>
  <c r="CQ306" i="53"/>
  <c r="CQ308" i="53" s="1"/>
  <c r="CQ319" i="53" s="1"/>
  <c r="CO495" i="56" s="1"/>
  <c r="CO315" i="52"/>
  <c r="CO317" i="52" s="1"/>
  <c r="CO334" i="52" s="1"/>
  <c r="CR333" i="52"/>
  <c r="CR336" i="52" s="1"/>
  <c r="CP333" i="51"/>
  <c r="CP336" i="51" s="1"/>
  <c r="CO315" i="53"/>
  <c r="CO317" i="53" s="1"/>
  <c r="CO334" i="53" s="1"/>
  <c r="CQ306" i="49"/>
  <c r="CQ308" i="49" s="1"/>
  <c r="CQ319" i="49" s="1"/>
  <c r="CO491" i="56" s="1"/>
  <c r="CQ306" i="51"/>
  <c r="CQ308" i="51" s="1"/>
  <c r="CQ319" i="51" s="1"/>
  <c r="CO493" i="56" s="1"/>
  <c r="CR306" i="50"/>
  <c r="CR308" i="50" s="1"/>
  <c r="CR319" i="50" s="1"/>
  <c r="CQ333" i="50"/>
  <c r="CQ336" i="50" s="1"/>
  <c r="CQ344" i="50" s="1"/>
  <c r="CP333" i="49"/>
  <c r="CP336" i="49" s="1"/>
  <c r="CP333" i="53"/>
  <c r="CP336" i="53" s="1"/>
  <c r="CN315" i="51"/>
  <c r="CN317" i="51" s="1"/>
  <c r="CN334" i="51" s="1"/>
  <c r="CN315" i="49"/>
  <c r="CN317" i="49" s="1"/>
  <c r="CN334" i="49" s="1"/>
  <c r="CT229" i="53"/>
  <c r="CT243" i="53"/>
  <c r="CT246" i="53" s="1"/>
  <c r="CV229" i="52"/>
  <c r="CV243" i="52"/>
  <c r="CV246" i="52" s="1"/>
  <c r="CX229" i="51"/>
  <c r="CX243" i="51"/>
  <c r="CX246" i="51" s="1"/>
  <c r="CU214" i="53"/>
  <c r="CU216" i="53" s="1"/>
  <c r="CU218" i="53" s="1"/>
  <c r="CV213" i="53"/>
  <c r="CY214" i="51"/>
  <c r="CY216" i="51" s="1"/>
  <c r="CY218" i="51" s="1"/>
  <c r="CZ213" i="51"/>
  <c r="CW214" i="52"/>
  <c r="CW216" i="52" s="1"/>
  <c r="CW218" i="52" s="1"/>
  <c r="CX213" i="52"/>
  <c r="CP501" i="56" l="1"/>
  <c r="CP492" i="56"/>
  <c r="DT41" i="49"/>
  <c r="DN41" i="52"/>
  <c r="DV41" i="51"/>
  <c r="DG229" i="50"/>
  <c r="DG243" i="50"/>
  <c r="DG246" i="50" s="1"/>
  <c r="DH214" i="50"/>
  <c r="DH216" i="50" s="1"/>
  <c r="DH218" i="50" s="1"/>
  <c r="DI213" i="50"/>
  <c r="DW31" i="51"/>
  <c r="DU32" i="49"/>
  <c r="DO31" i="52"/>
  <c r="DO34" i="52" s="1"/>
  <c r="DH213" i="49"/>
  <c r="DG214" i="49"/>
  <c r="DG216" i="49" s="1"/>
  <c r="DG218" i="49" s="1"/>
  <c r="DF229" i="49"/>
  <c r="DF243" i="49"/>
  <c r="DF246" i="49" s="1"/>
  <c r="DV30" i="53"/>
  <c r="DV31" i="53" s="1"/>
  <c r="DV34" i="53" s="1"/>
  <c r="DU36" i="53"/>
  <c r="CO456" i="56"/>
  <c r="CO315" i="56"/>
  <c r="CO320" i="56" s="1"/>
  <c r="CO431" i="56" s="1"/>
  <c r="CR306" i="51"/>
  <c r="CR308" i="51" s="1"/>
  <c r="CR319" i="51" s="1"/>
  <c r="CP493" i="56" s="1"/>
  <c r="CQ333" i="51"/>
  <c r="CQ336" i="51" s="1"/>
  <c r="CR306" i="53"/>
  <c r="CR308" i="53" s="1"/>
  <c r="CR319" i="53" s="1"/>
  <c r="CP495" i="56" s="1"/>
  <c r="CR306" i="49"/>
  <c r="CR308" i="49" s="1"/>
  <c r="CR319" i="49" s="1"/>
  <c r="CP491" i="56" s="1"/>
  <c r="CO315" i="49"/>
  <c r="CO317" i="49" s="1"/>
  <c r="CO334" i="49" s="1"/>
  <c r="CP315" i="53"/>
  <c r="CP317" i="53" s="1"/>
  <c r="CP334" i="53" s="1"/>
  <c r="CQ333" i="49"/>
  <c r="CQ336" i="49" s="1"/>
  <c r="CT306" i="52"/>
  <c r="CT308" i="52" s="1"/>
  <c r="CT319" i="52" s="1"/>
  <c r="CR494" i="56" s="1"/>
  <c r="CS306" i="50"/>
  <c r="CS308" i="50" s="1"/>
  <c r="CS319" i="50" s="1"/>
  <c r="CP315" i="52"/>
  <c r="CP317" i="52" s="1"/>
  <c r="CP334" i="52" s="1"/>
  <c r="CS333" i="52"/>
  <c r="CS336" i="52" s="1"/>
  <c r="CO315" i="51"/>
  <c r="CO317" i="51" s="1"/>
  <c r="CO334" i="51" s="1"/>
  <c r="CR333" i="50"/>
  <c r="CR336" i="50" s="1"/>
  <c r="CR344" i="50" s="1"/>
  <c r="CP315" i="50"/>
  <c r="CP317" i="50" s="1"/>
  <c r="CP334" i="50" s="1"/>
  <c r="CQ333" i="53"/>
  <c r="CQ336" i="53" s="1"/>
  <c r="CU229" i="53"/>
  <c r="CU243" i="53"/>
  <c r="CU246" i="53" s="1"/>
  <c r="CY229" i="51"/>
  <c r="CY243" i="51"/>
  <c r="CY246" i="51" s="1"/>
  <c r="CW229" i="52"/>
  <c r="CW243" i="52"/>
  <c r="CW246" i="52" s="1"/>
  <c r="CX214" i="52"/>
  <c r="CX216" i="52" s="1"/>
  <c r="CX218" i="52" s="1"/>
  <c r="CY213" i="52"/>
  <c r="CZ214" i="51"/>
  <c r="CZ216" i="51" s="1"/>
  <c r="CZ218" i="51" s="1"/>
  <c r="DA213" i="51"/>
  <c r="CV214" i="53"/>
  <c r="CV216" i="53" s="1"/>
  <c r="CV218" i="53" s="1"/>
  <c r="CW213" i="53"/>
  <c r="CQ501" i="56" l="1"/>
  <c r="CQ492" i="56"/>
  <c r="DW32" i="51"/>
  <c r="DX30" i="51" s="1"/>
  <c r="DW34" i="51"/>
  <c r="DU41" i="53"/>
  <c r="DJ213" i="50"/>
  <c r="DI214" i="50"/>
  <c r="DI216" i="50" s="1"/>
  <c r="DI218" i="50" s="1"/>
  <c r="DH229" i="50"/>
  <c r="DH243" i="50"/>
  <c r="DH246" i="50" s="1"/>
  <c r="DO32" i="52"/>
  <c r="DV30" i="49"/>
  <c r="DV31" i="49" s="1"/>
  <c r="DV34" i="49" s="1"/>
  <c r="DU36" i="49"/>
  <c r="DG229" i="49"/>
  <c r="DG243" i="49"/>
  <c r="DG246" i="49" s="1"/>
  <c r="DI213" i="49"/>
  <c r="DH214" i="49"/>
  <c r="DH216" i="49" s="1"/>
  <c r="DH218" i="49" s="1"/>
  <c r="DV32" i="53"/>
  <c r="CP456" i="56"/>
  <c r="CP315" i="56"/>
  <c r="CP320" i="56" s="1"/>
  <c r="CP431" i="56" s="1"/>
  <c r="CT306" i="50"/>
  <c r="CT308" i="50" s="1"/>
  <c r="CT319" i="50" s="1"/>
  <c r="CS306" i="53"/>
  <c r="CS308" i="53" s="1"/>
  <c r="CS319" i="53" s="1"/>
  <c r="CQ495" i="56" s="1"/>
  <c r="CQ315" i="50"/>
  <c r="CQ317" i="50" s="1"/>
  <c r="CQ334" i="50" s="1"/>
  <c r="CQ315" i="52"/>
  <c r="CQ317" i="52" s="1"/>
  <c r="CQ334" i="52" s="1"/>
  <c r="CR333" i="53"/>
  <c r="CR336" i="53" s="1"/>
  <c r="CQ315" i="53"/>
  <c r="CQ317" i="53" s="1"/>
  <c r="CQ334" i="53" s="1"/>
  <c r="CS333" i="50"/>
  <c r="CS336" i="50" s="1"/>
  <c r="CS344" i="50" s="1"/>
  <c r="CP315" i="51"/>
  <c r="CP317" i="51" s="1"/>
  <c r="CP334" i="51" s="1"/>
  <c r="CP315" i="49"/>
  <c r="CP317" i="49" s="1"/>
  <c r="CP334" i="49" s="1"/>
  <c r="CU306" i="52"/>
  <c r="CU308" i="52" s="1"/>
  <c r="CU319" i="52" s="1"/>
  <c r="CS494" i="56" s="1"/>
  <c r="CT333" i="52"/>
  <c r="CT336" i="52" s="1"/>
  <c r="CS306" i="51"/>
  <c r="CS308" i="51" s="1"/>
  <c r="CS319" i="51" s="1"/>
  <c r="CQ493" i="56" s="1"/>
  <c r="CS306" i="49"/>
  <c r="CS308" i="49" s="1"/>
  <c r="CS319" i="49" s="1"/>
  <c r="CQ491" i="56" s="1"/>
  <c r="CR333" i="49"/>
  <c r="CR336" i="49" s="1"/>
  <c r="CR333" i="51"/>
  <c r="CR336" i="51" s="1"/>
  <c r="CV229" i="53"/>
  <c r="CV243" i="53"/>
  <c r="CV246" i="53" s="1"/>
  <c r="CZ229" i="51"/>
  <c r="CZ243" i="51"/>
  <c r="CZ246" i="51" s="1"/>
  <c r="CX229" i="52"/>
  <c r="CX243" i="52"/>
  <c r="CX246" i="52" s="1"/>
  <c r="CY214" i="52"/>
  <c r="CY216" i="52" s="1"/>
  <c r="CY218" i="52" s="1"/>
  <c r="CZ213" i="52"/>
  <c r="DA214" i="51"/>
  <c r="DA216" i="51" s="1"/>
  <c r="DA218" i="51" s="1"/>
  <c r="DB213" i="51"/>
  <c r="CW214" i="53"/>
  <c r="CW216" i="53" s="1"/>
  <c r="CW218" i="53" s="1"/>
  <c r="CX213" i="53"/>
  <c r="CR501" i="56" l="1"/>
  <c r="CR492" i="56"/>
  <c r="DU41" i="49"/>
  <c r="DI229" i="50"/>
  <c r="DI243" i="50"/>
  <c r="DI246" i="50" s="1"/>
  <c r="DJ214" i="50"/>
  <c r="DJ216" i="50" s="1"/>
  <c r="DJ218" i="50" s="1"/>
  <c r="DK213" i="50"/>
  <c r="DW36" i="51"/>
  <c r="DX31" i="51"/>
  <c r="DV32" i="49"/>
  <c r="DO36" i="52"/>
  <c r="DP30" i="52"/>
  <c r="DC213" i="51"/>
  <c r="DH229" i="49"/>
  <c r="DH243" i="49"/>
  <c r="DH246" i="49" s="1"/>
  <c r="DJ213" i="49"/>
  <c r="DI214" i="49"/>
  <c r="DI216" i="49" s="1"/>
  <c r="DI218" i="49" s="1"/>
  <c r="DW30" i="53"/>
  <c r="DW31" i="53" s="1"/>
  <c r="DW34" i="53" s="1"/>
  <c r="DV36" i="53"/>
  <c r="CQ315" i="56"/>
  <c r="CQ320" i="56" s="1"/>
  <c r="CQ431" i="56" s="1"/>
  <c r="CQ456" i="56"/>
  <c r="CR315" i="52"/>
  <c r="CR317" i="52" s="1"/>
  <c r="CR334" i="52" s="1"/>
  <c r="CQ315" i="49"/>
  <c r="CQ317" i="49" s="1"/>
  <c r="CQ334" i="49" s="1"/>
  <c r="CR315" i="50"/>
  <c r="CR317" i="50" s="1"/>
  <c r="CR334" i="50" s="1"/>
  <c r="CT306" i="51"/>
  <c r="CT308" i="51" s="1"/>
  <c r="CT319" i="51" s="1"/>
  <c r="CR493" i="56" s="1"/>
  <c r="CS333" i="51"/>
  <c r="CS336" i="51" s="1"/>
  <c r="CQ315" i="51"/>
  <c r="CQ317" i="51" s="1"/>
  <c r="CQ334" i="51" s="1"/>
  <c r="CR315" i="53"/>
  <c r="CR317" i="53" s="1"/>
  <c r="CR334" i="53" s="1"/>
  <c r="CT306" i="53"/>
  <c r="CT308" i="53" s="1"/>
  <c r="CT319" i="53" s="1"/>
  <c r="CR495" i="56" s="1"/>
  <c r="CS333" i="49"/>
  <c r="CS336" i="49" s="1"/>
  <c r="CV306" i="52"/>
  <c r="CV308" i="52" s="1"/>
  <c r="CV319" i="52" s="1"/>
  <c r="CT494" i="56" s="1"/>
  <c r="CS333" i="53"/>
  <c r="CS336" i="53" s="1"/>
  <c r="CU333" i="52"/>
  <c r="CU336" i="52" s="1"/>
  <c r="CU306" i="50"/>
  <c r="CU308" i="50" s="1"/>
  <c r="CU319" i="50" s="1"/>
  <c r="CT306" i="49"/>
  <c r="CT308" i="49" s="1"/>
  <c r="CT319" i="49" s="1"/>
  <c r="CR491" i="56" s="1"/>
  <c r="CT333" i="50"/>
  <c r="CT336" i="50" s="1"/>
  <c r="CT344" i="50" s="1"/>
  <c r="CW229" i="53"/>
  <c r="CW243" i="53"/>
  <c r="CW246" i="53" s="1"/>
  <c r="DA229" i="51"/>
  <c r="DA243" i="51"/>
  <c r="DA246" i="51" s="1"/>
  <c r="CY229" i="52"/>
  <c r="CY243" i="52"/>
  <c r="CY246" i="52" s="1"/>
  <c r="CZ214" i="52"/>
  <c r="CZ216" i="52" s="1"/>
  <c r="CZ218" i="52" s="1"/>
  <c r="DA213" i="52"/>
  <c r="CX214" i="53"/>
  <c r="CX216" i="53" s="1"/>
  <c r="CX218" i="53" s="1"/>
  <c r="CY213" i="53"/>
  <c r="DB214" i="51"/>
  <c r="DB216" i="51" s="1"/>
  <c r="DB218" i="51" s="1"/>
  <c r="CS501" i="56" l="1"/>
  <c r="CS492" i="56"/>
  <c r="DX32" i="51"/>
  <c r="DX34" i="51"/>
  <c r="DV41" i="53"/>
  <c r="DO41" i="52"/>
  <c r="DL213" i="50"/>
  <c r="DK214" i="50"/>
  <c r="DK216" i="50" s="1"/>
  <c r="DK218" i="50" s="1"/>
  <c r="DJ243" i="50"/>
  <c r="DJ246" i="50" s="1"/>
  <c r="DJ229" i="50"/>
  <c r="DC214" i="51"/>
  <c r="DC216" i="51" s="1"/>
  <c r="DC218" i="51" s="1"/>
  <c r="DC243" i="51" s="1"/>
  <c r="DC246" i="51" s="1"/>
  <c r="DW41" i="51"/>
  <c r="DY30" i="51"/>
  <c r="DP31" i="52"/>
  <c r="DP34" i="52" s="1"/>
  <c r="DV36" i="49"/>
  <c r="DW30" i="49"/>
  <c r="DW31" i="49" s="1"/>
  <c r="DW34" i="49" s="1"/>
  <c r="DD213" i="51"/>
  <c r="DD214" i="51" s="1"/>
  <c r="DD216" i="51" s="1"/>
  <c r="DD218" i="51" s="1"/>
  <c r="DI229" i="49"/>
  <c r="DI243" i="49"/>
  <c r="DI246" i="49" s="1"/>
  <c r="DJ214" i="49"/>
  <c r="DJ216" i="49" s="1"/>
  <c r="DJ218" i="49" s="1"/>
  <c r="DK213" i="49"/>
  <c r="DW32" i="53"/>
  <c r="CR315" i="56"/>
  <c r="CR320" i="56" s="1"/>
  <c r="CR431" i="56" s="1"/>
  <c r="CR456" i="56"/>
  <c r="CW306" i="52"/>
  <c r="CW308" i="52" s="1"/>
  <c r="CW319" i="52" s="1"/>
  <c r="CU494" i="56" s="1"/>
  <c r="CU306" i="49"/>
  <c r="CU308" i="49" s="1"/>
  <c r="CU319" i="49" s="1"/>
  <c r="CS491" i="56" s="1"/>
  <c r="CS315" i="50"/>
  <c r="CS317" i="50" s="1"/>
  <c r="CS334" i="50" s="1"/>
  <c r="CT333" i="49"/>
  <c r="CT336" i="49" s="1"/>
  <c r="CV333" i="52"/>
  <c r="CV336" i="52" s="1"/>
  <c r="CV306" i="50"/>
  <c r="CV308" i="50" s="1"/>
  <c r="CV319" i="50" s="1"/>
  <c r="CR315" i="51"/>
  <c r="CR317" i="51" s="1"/>
  <c r="CR334" i="51" s="1"/>
  <c r="CU333" i="50"/>
  <c r="CU336" i="50" s="1"/>
  <c r="CU344" i="50" s="1"/>
  <c r="CR315" i="49"/>
  <c r="CR317" i="49" s="1"/>
  <c r="CR334" i="49" s="1"/>
  <c r="CU306" i="53"/>
  <c r="CU308" i="53" s="1"/>
  <c r="CU319" i="53" s="1"/>
  <c r="CS495" i="56" s="1"/>
  <c r="CT333" i="53"/>
  <c r="CT336" i="53" s="1"/>
  <c r="CS315" i="53"/>
  <c r="CS317" i="53" s="1"/>
  <c r="CS334" i="53" s="1"/>
  <c r="CS315" i="52"/>
  <c r="CS317" i="52" s="1"/>
  <c r="CS334" i="52" s="1"/>
  <c r="CU306" i="51"/>
  <c r="CU308" i="51" s="1"/>
  <c r="CU319" i="51" s="1"/>
  <c r="CS493" i="56" s="1"/>
  <c r="CT333" i="51"/>
  <c r="CT336" i="51" s="1"/>
  <c r="CX229" i="53"/>
  <c r="CX243" i="53"/>
  <c r="CX246" i="53" s="1"/>
  <c r="CZ229" i="52"/>
  <c r="CZ243" i="52"/>
  <c r="CZ246" i="52" s="1"/>
  <c r="DB229" i="51"/>
  <c r="DB243" i="51"/>
  <c r="DB246" i="51" s="1"/>
  <c r="CY214" i="53"/>
  <c r="CY216" i="53" s="1"/>
  <c r="CY218" i="53" s="1"/>
  <c r="CZ213" i="53"/>
  <c r="DA214" i="52"/>
  <c r="DA216" i="52" s="1"/>
  <c r="DA218" i="52" s="1"/>
  <c r="DB213" i="52"/>
  <c r="DC229" i="51" l="1"/>
  <c r="CT501" i="56"/>
  <c r="CT492" i="56"/>
  <c r="DE213" i="51"/>
  <c r="DE214" i="51" s="1"/>
  <c r="DE216" i="51" s="1"/>
  <c r="DE218" i="51" s="1"/>
  <c r="DV41" i="49"/>
  <c r="DK229" i="50"/>
  <c r="DK243" i="50"/>
  <c r="DK246" i="50" s="1"/>
  <c r="DL214" i="50"/>
  <c r="DL216" i="50" s="1"/>
  <c r="DL218" i="50" s="1"/>
  <c r="DM213" i="50"/>
  <c r="DX36" i="51"/>
  <c r="DY31" i="51"/>
  <c r="DP32" i="52"/>
  <c r="DQ30" i="52" s="1"/>
  <c r="DW32" i="49"/>
  <c r="DL213" i="49"/>
  <c r="DK214" i="49"/>
  <c r="DK216" i="49" s="1"/>
  <c r="DK218" i="49" s="1"/>
  <c r="DJ229" i="49"/>
  <c r="DJ243" i="49"/>
  <c r="DJ246" i="49" s="1"/>
  <c r="DW36" i="53"/>
  <c r="DX30" i="53"/>
  <c r="DX31" i="53" s="1"/>
  <c r="DX34" i="53" s="1"/>
  <c r="CS315" i="56"/>
  <c r="CS320" i="56" s="1"/>
  <c r="CS431" i="56" s="1"/>
  <c r="CS456" i="56"/>
  <c r="CS315" i="51"/>
  <c r="CS317" i="51" s="1"/>
  <c r="CS334" i="51" s="1"/>
  <c r="CV306" i="53"/>
  <c r="CV308" i="53" s="1"/>
  <c r="CV319" i="53" s="1"/>
  <c r="CT495" i="56" s="1"/>
  <c r="CU333" i="53"/>
  <c r="CU336" i="53" s="1"/>
  <c r="CT315" i="52"/>
  <c r="CT317" i="52" s="1"/>
  <c r="CT334" i="52" s="1"/>
  <c r="CW306" i="50"/>
  <c r="CW308" i="50" s="1"/>
  <c r="CW319" i="50" s="1"/>
  <c r="CS315" i="49"/>
  <c r="CS317" i="49" s="1"/>
  <c r="CS334" i="49" s="1"/>
  <c r="CT315" i="50"/>
  <c r="CT317" i="50" s="1"/>
  <c r="CT334" i="50" s="1"/>
  <c r="CV333" i="50"/>
  <c r="CV336" i="50" s="1"/>
  <c r="CV344" i="50" s="1"/>
  <c r="CT315" i="53"/>
  <c r="CT317" i="53" s="1"/>
  <c r="CT334" i="53" s="1"/>
  <c r="CV306" i="49"/>
  <c r="CV308" i="49" s="1"/>
  <c r="CV319" i="49" s="1"/>
  <c r="CT491" i="56" s="1"/>
  <c r="CU333" i="49"/>
  <c r="CU336" i="49" s="1"/>
  <c r="CX306" i="52"/>
  <c r="CX308" i="52" s="1"/>
  <c r="CX319" i="52" s="1"/>
  <c r="CV494" i="56" s="1"/>
  <c r="CV306" i="51"/>
  <c r="CV308" i="51" s="1"/>
  <c r="CV319" i="51" s="1"/>
  <c r="CT493" i="56" s="1"/>
  <c r="CU333" i="51"/>
  <c r="CU336" i="51" s="1"/>
  <c r="CW333" i="52"/>
  <c r="CW336" i="52" s="1"/>
  <c r="CY229" i="53"/>
  <c r="CY243" i="53"/>
  <c r="CY246" i="53" s="1"/>
  <c r="DD229" i="51"/>
  <c r="DD243" i="51"/>
  <c r="DD246" i="51" s="1"/>
  <c r="DA229" i="52"/>
  <c r="DA243" i="52"/>
  <c r="DA246" i="52" s="1"/>
  <c r="CZ214" i="53"/>
  <c r="CZ216" i="53" s="1"/>
  <c r="CZ218" i="53" s="1"/>
  <c r="DA213" i="53"/>
  <c r="DB214" i="52"/>
  <c r="DB216" i="52" s="1"/>
  <c r="DB218" i="52" s="1"/>
  <c r="DC213" i="52"/>
  <c r="DF213" i="51" l="1"/>
  <c r="DG213" i="51" s="1"/>
  <c r="CU501" i="56"/>
  <c r="CU492" i="56"/>
  <c r="DY32" i="51"/>
  <c r="DY34" i="51"/>
  <c r="DW41" i="53"/>
  <c r="DP36" i="52"/>
  <c r="DM214" i="50"/>
  <c r="DM216" i="50" s="1"/>
  <c r="DM218" i="50" s="1"/>
  <c r="DN213" i="50"/>
  <c r="DL229" i="50"/>
  <c r="DL243" i="50"/>
  <c r="DL246" i="50" s="1"/>
  <c r="DZ30" i="51"/>
  <c r="DX41" i="51"/>
  <c r="DQ31" i="52"/>
  <c r="DQ34" i="52" s="1"/>
  <c r="DX30" i="49"/>
  <c r="DX31" i="49" s="1"/>
  <c r="DX34" i="49" s="1"/>
  <c r="DW36" i="49"/>
  <c r="DK243" i="49"/>
  <c r="DK246" i="49" s="1"/>
  <c r="DK229" i="49"/>
  <c r="DL214" i="49"/>
  <c r="DL216" i="49" s="1"/>
  <c r="DL218" i="49" s="1"/>
  <c r="DM213" i="49"/>
  <c r="DX32" i="53"/>
  <c r="CT315" i="56"/>
  <c r="CT320" i="56" s="1"/>
  <c r="CT431" i="56" s="1"/>
  <c r="CT456" i="56"/>
  <c r="CW306" i="51"/>
  <c r="CW308" i="51" s="1"/>
  <c r="CW319" i="51" s="1"/>
  <c r="CU493" i="56" s="1"/>
  <c r="CU315" i="50"/>
  <c r="CU317" i="50" s="1"/>
  <c r="CU334" i="50" s="1"/>
  <c r="CV333" i="51"/>
  <c r="CV336" i="51" s="1"/>
  <c r="CY306" i="52"/>
  <c r="CY308" i="52" s="1"/>
  <c r="CY319" i="52" s="1"/>
  <c r="CW494" i="56" s="1"/>
  <c r="CW306" i="53"/>
  <c r="CW308" i="53" s="1"/>
  <c r="CW319" i="53" s="1"/>
  <c r="CU495" i="56" s="1"/>
  <c r="CW306" i="49"/>
  <c r="CW308" i="49" s="1"/>
  <c r="CW319" i="49" s="1"/>
  <c r="CU491" i="56" s="1"/>
  <c r="CT315" i="49"/>
  <c r="CT317" i="49" s="1"/>
  <c r="CT334" i="49" s="1"/>
  <c r="CX333" i="52"/>
  <c r="CX336" i="52" s="1"/>
  <c r="CV333" i="49"/>
  <c r="CV336" i="49" s="1"/>
  <c r="CV333" i="53"/>
  <c r="CV336" i="53" s="1"/>
  <c r="CU315" i="53"/>
  <c r="CU317" i="53" s="1"/>
  <c r="CU334" i="53" s="1"/>
  <c r="CT315" i="51"/>
  <c r="CT317" i="51" s="1"/>
  <c r="CT334" i="51" s="1"/>
  <c r="CX306" i="50"/>
  <c r="CX308" i="50" s="1"/>
  <c r="CX319" i="50" s="1"/>
  <c r="CW333" i="50"/>
  <c r="CW336" i="50" s="1"/>
  <c r="CW344" i="50" s="1"/>
  <c r="CU315" i="52"/>
  <c r="CU317" i="52" s="1"/>
  <c r="CU334" i="52" s="1"/>
  <c r="CZ229" i="53"/>
  <c r="CZ243" i="53"/>
  <c r="CZ246" i="53" s="1"/>
  <c r="DE229" i="51"/>
  <c r="DE243" i="51"/>
  <c r="DE246" i="51" s="1"/>
  <c r="DB229" i="52"/>
  <c r="DB243" i="52"/>
  <c r="DB246" i="52" s="1"/>
  <c r="DA214" i="53"/>
  <c r="DA216" i="53" s="1"/>
  <c r="DA218" i="53" s="1"/>
  <c r="DB213" i="53"/>
  <c r="DC214" i="52"/>
  <c r="DC216" i="52" s="1"/>
  <c r="DC218" i="52" s="1"/>
  <c r="DD213" i="52"/>
  <c r="DF214" i="51" l="1"/>
  <c r="DF216" i="51" s="1"/>
  <c r="DF218" i="51" s="1"/>
  <c r="CV501" i="56"/>
  <c r="CV492" i="56"/>
  <c r="DW41" i="49"/>
  <c r="DP41" i="52"/>
  <c r="DN214" i="50"/>
  <c r="DN216" i="50" s="1"/>
  <c r="DN218" i="50" s="1"/>
  <c r="DO213" i="50"/>
  <c r="DM243" i="50"/>
  <c r="DM246" i="50" s="1"/>
  <c r="DM229" i="50"/>
  <c r="DY36" i="51"/>
  <c r="DZ31" i="51"/>
  <c r="DX32" i="49"/>
  <c r="DQ32" i="52"/>
  <c r="DM214" i="49"/>
  <c r="DM216" i="49" s="1"/>
  <c r="DM218" i="49" s="1"/>
  <c r="DN213" i="49"/>
  <c r="DL229" i="49"/>
  <c r="DL243" i="49"/>
  <c r="DL246" i="49" s="1"/>
  <c r="DY30" i="53"/>
  <c r="DY31" i="53" s="1"/>
  <c r="DY34" i="53" s="1"/>
  <c r="DX36" i="53"/>
  <c r="CU315" i="56"/>
  <c r="CU320" i="56" s="1"/>
  <c r="CU431" i="56" s="1"/>
  <c r="CU456" i="56"/>
  <c r="CX306" i="49"/>
  <c r="CX308" i="49" s="1"/>
  <c r="CX319" i="49" s="1"/>
  <c r="CV491" i="56" s="1"/>
  <c r="CV315" i="53"/>
  <c r="CV317" i="53" s="1"/>
  <c r="CV334" i="53" s="1"/>
  <c r="CW333" i="49"/>
  <c r="CW336" i="49" s="1"/>
  <c r="CY306" i="50"/>
  <c r="CY308" i="50" s="1"/>
  <c r="CY319" i="50" s="1"/>
  <c r="CX306" i="53"/>
  <c r="CX308" i="53" s="1"/>
  <c r="CX319" i="53" s="1"/>
  <c r="CV495" i="56" s="1"/>
  <c r="CX333" i="50"/>
  <c r="CX336" i="50" s="1"/>
  <c r="CX344" i="50" s="1"/>
  <c r="CW333" i="53"/>
  <c r="CW336" i="53" s="1"/>
  <c r="CU315" i="51"/>
  <c r="CU317" i="51" s="1"/>
  <c r="CU334" i="51" s="1"/>
  <c r="CV315" i="50"/>
  <c r="CV317" i="50" s="1"/>
  <c r="CV334" i="50" s="1"/>
  <c r="CZ306" i="52"/>
  <c r="CZ308" i="52" s="1"/>
  <c r="CZ319" i="52" s="1"/>
  <c r="CX494" i="56" s="1"/>
  <c r="CY333" i="52"/>
  <c r="CY336" i="52" s="1"/>
  <c r="CV315" i="52"/>
  <c r="CV317" i="52" s="1"/>
  <c r="CV334" i="52" s="1"/>
  <c r="CX306" i="51"/>
  <c r="CX308" i="51" s="1"/>
  <c r="CX319" i="51" s="1"/>
  <c r="CV493" i="56" s="1"/>
  <c r="CU315" i="49"/>
  <c r="CU317" i="49" s="1"/>
  <c r="CU334" i="49" s="1"/>
  <c r="CW333" i="51"/>
  <c r="CW336" i="51" s="1"/>
  <c r="DA229" i="53"/>
  <c r="DA243" i="53"/>
  <c r="DA246" i="53" s="1"/>
  <c r="DC229" i="52"/>
  <c r="DC243" i="52"/>
  <c r="DC246" i="52" s="1"/>
  <c r="DF229" i="51"/>
  <c r="DF243" i="51"/>
  <c r="DF246" i="51" s="1"/>
  <c r="DD214" i="52"/>
  <c r="DD216" i="52" s="1"/>
  <c r="DD218" i="52" s="1"/>
  <c r="DE213" i="52"/>
  <c r="DB214" i="53"/>
  <c r="DB216" i="53" s="1"/>
  <c r="DB218" i="53" s="1"/>
  <c r="DC213" i="53"/>
  <c r="DG214" i="51"/>
  <c r="DG216" i="51" s="1"/>
  <c r="DG218" i="51" s="1"/>
  <c r="DH213" i="51"/>
  <c r="CW501" i="56" l="1"/>
  <c r="CW492" i="56"/>
  <c r="DZ32" i="51"/>
  <c r="EA30" i="51" s="1"/>
  <c r="DZ34" i="51"/>
  <c r="DX41" i="53"/>
  <c r="DP213" i="50"/>
  <c r="DO214" i="50"/>
  <c r="DO216" i="50" s="1"/>
  <c r="DO218" i="50" s="1"/>
  <c r="DN229" i="50"/>
  <c r="DN243" i="50"/>
  <c r="DN246" i="50" s="1"/>
  <c r="DY41" i="51"/>
  <c r="DR30" i="52"/>
  <c r="DQ36" i="52"/>
  <c r="DY30" i="49"/>
  <c r="DY31" i="49" s="1"/>
  <c r="DY34" i="49" s="1"/>
  <c r="DX36" i="49"/>
  <c r="DO213" i="49"/>
  <c r="DN214" i="49"/>
  <c r="DN216" i="49" s="1"/>
  <c r="DN218" i="49" s="1"/>
  <c r="DM243" i="49"/>
  <c r="DM246" i="49" s="1"/>
  <c r="DM229" i="49"/>
  <c r="DY32" i="53"/>
  <c r="CV315" i="56"/>
  <c r="CV320" i="56" s="1"/>
  <c r="CV431" i="56" s="1"/>
  <c r="CV456" i="56"/>
  <c r="CZ306" i="50"/>
  <c r="CZ308" i="50" s="1"/>
  <c r="CZ319" i="50" s="1"/>
  <c r="DA306" i="52"/>
  <c r="DA308" i="52" s="1"/>
  <c r="DA319" i="52" s="1"/>
  <c r="CY494" i="56" s="1"/>
  <c r="CZ333" i="52"/>
  <c r="CZ336" i="52" s="1"/>
  <c r="CY333" i="50"/>
  <c r="CY336" i="50" s="1"/>
  <c r="CY344" i="50" s="1"/>
  <c r="CW315" i="50"/>
  <c r="CW317" i="50" s="1"/>
  <c r="CW334" i="50" s="1"/>
  <c r="CY306" i="51"/>
  <c r="CY308" i="51" s="1"/>
  <c r="CY319" i="51" s="1"/>
  <c r="CW493" i="56" s="1"/>
  <c r="CX333" i="51"/>
  <c r="CX336" i="51" s="1"/>
  <c r="CW315" i="52"/>
  <c r="CW317" i="52" s="1"/>
  <c r="CW334" i="52" s="1"/>
  <c r="CV315" i="51"/>
  <c r="CV317" i="51" s="1"/>
  <c r="CV334" i="51" s="1"/>
  <c r="CW315" i="53"/>
  <c r="CW317" i="53" s="1"/>
  <c r="CW334" i="53" s="1"/>
  <c r="CY306" i="53"/>
  <c r="CY308" i="53" s="1"/>
  <c r="CY319" i="53" s="1"/>
  <c r="CW495" i="56" s="1"/>
  <c r="CX333" i="53"/>
  <c r="CX336" i="53" s="1"/>
  <c r="CV315" i="49"/>
  <c r="CV317" i="49" s="1"/>
  <c r="CV334" i="49" s="1"/>
  <c r="CY306" i="49"/>
  <c r="CY308" i="49" s="1"/>
  <c r="CY319" i="49" s="1"/>
  <c r="CW491" i="56" s="1"/>
  <c r="CX333" i="49"/>
  <c r="CX336" i="49" s="1"/>
  <c r="DB229" i="53"/>
  <c r="DB243" i="53"/>
  <c r="DB246" i="53" s="1"/>
  <c r="DD229" i="52"/>
  <c r="DD243" i="52"/>
  <c r="DD246" i="52" s="1"/>
  <c r="DG229" i="51"/>
  <c r="DG243" i="51"/>
  <c r="DG246" i="51" s="1"/>
  <c r="DH214" i="51"/>
  <c r="DH216" i="51" s="1"/>
  <c r="DH218" i="51" s="1"/>
  <c r="DI213" i="51"/>
  <c r="DC214" i="53"/>
  <c r="DC216" i="53" s="1"/>
  <c r="DC218" i="53" s="1"/>
  <c r="DD213" i="53"/>
  <c r="DE214" i="52"/>
  <c r="DE216" i="52" s="1"/>
  <c r="DE218" i="52" s="1"/>
  <c r="DF213" i="52"/>
  <c r="CX501" i="56" l="1"/>
  <c r="CX492" i="56"/>
  <c r="DX41" i="49"/>
  <c r="DQ41" i="52"/>
  <c r="DO243" i="50"/>
  <c r="DO246" i="50" s="1"/>
  <c r="DO229" i="50"/>
  <c r="DP214" i="50"/>
  <c r="DP216" i="50" s="1"/>
  <c r="DP218" i="50" s="1"/>
  <c r="DQ213" i="50"/>
  <c r="EA31" i="51"/>
  <c r="DZ36" i="51"/>
  <c r="DY32" i="49"/>
  <c r="DR31" i="52"/>
  <c r="DN229" i="49"/>
  <c r="DN243" i="49"/>
  <c r="DN246" i="49" s="1"/>
  <c r="DP213" i="49"/>
  <c r="DO214" i="49"/>
  <c r="DO216" i="49" s="1"/>
  <c r="DO218" i="49" s="1"/>
  <c r="DZ30" i="53"/>
  <c r="DZ31" i="53" s="1"/>
  <c r="DZ34" i="53" s="1"/>
  <c r="DY36" i="53"/>
  <c r="CW456" i="56"/>
  <c r="CW315" i="56"/>
  <c r="CW320" i="56" s="1"/>
  <c r="CW431" i="56" s="1"/>
  <c r="CZ306" i="53"/>
  <c r="CZ308" i="53" s="1"/>
  <c r="CZ319" i="53" s="1"/>
  <c r="CX495" i="56" s="1"/>
  <c r="CY333" i="53"/>
  <c r="CY336" i="53" s="1"/>
  <c r="CX315" i="53"/>
  <c r="CX317" i="53" s="1"/>
  <c r="CX334" i="53" s="1"/>
  <c r="DB306" i="52"/>
  <c r="DB308" i="52" s="1"/>
  <c r="DB319" i="52" s="1"/>
  <c r="CZ494" i="56" s="1"/>
  <c r="CZ306" i="51"/>
  <c r="CZ308" i="51" s="1"/>
  <c r="CZ319" i="51" s="1"/>
  <c r="CX493" i="56" s="1"/>
  <c r="CY333" i="49"/>
  <c r="CY336" i="49" s="1"/>
  <c r="CY333" i="51"/>
  <c r="CY336" i="51" s="1"/>
  <c r="DA333" i="52"/>
  <c r="DA336" i="52" s="1"/>
  <c r="CZ306" i="49"/>
  <c r="CZ308" i="49" s="1"/>
  <c r="CZ319" i="49" s="1"/>
  <c r="CX491" i="56" s="1"/>
  <c r="DA306" i="50"/>
  <c r="DA308" i="50" s="1"/>
  <c r="DA319" i="50" s="1"/>
  <c r="CX315" i="50"/>
  <c r="CX317" i="50" s="1"/>
  <c r="CX334" i="50" s="1"/>
  <c r="CZ333" i="50"/>
  <c r="CZ336" i="50" s="1"/>
  <c r="CZ344" i="50" s="1"/>
  <c r="CW315" i="51"/>
  <c r="CW317" i="51" s="1"/>
  <c r="CW334" i="51" s="1"/>
  <c r="CW315" i="49"/>
  <c r="CW317" i="49" s="1"/>
  <c r="CW334" i="49" s="1"/>
  <c r="CX315" i="52"/>
  <c r="CX317" i="52" s="1"/>
  <c r="CX334" i="52" s="1"/>
  <c r="DC229" i="53"/>
  <c r="DC243" i="53"/>
  <c r="DC246" i="53" s="1"/>
  <c r="DH229" i="51"/>
  <c r="DH243" i="51"/>
  <c r="DH246" i="51" s="1"/>
  <c r="DE229" i="52"/>
  <c r="DE243" i="52"/>
  <c r="DE246" i="52" s="1"/>
  <c r="DF214" i="52"/>
  <c r="DF216" i="52" s="1"/>
  <c r="DF218" i="52" s="1"/>
  <c r="DG213" i="52"/>
  <c r="DI214" i="51"/>
  <c r="DI216" i="51" s="1"/>
  <c r="DI218" i="51" s="1"/>
  <c r="DJ213" i="51"/>
  <c r="DD214" i="53"/>
  <c r="DD216" i="53" s="1"/>
  <c r="DD218" i="53" s="1"/>
  <c r="DE213" i="53"/>
  <c r="CY501" i="56" l="1"/>
  <c r="CY492" i="56"/>
  <c r="DR32" i="52"/>
  <c r="DR34" i="52"/>
  <c r="EA32" i="51"/>
  <c r="EA34" i="51"/>
  <c r="DY41" i="53"/>
  <c r="DQ214" i="50"/>
  <c r="DQ216" i="50" s="1"/>
  <c r="DQ218" i="50" s="1"/>
  <c r="DR213" i="50"/>
  <c r="DP243" i="50"/>
  <c r="DP246" i="50" s="1"/>
  <c r="DP229" i="50"/>
  <c r="DZ41" i="51"/>
  <c r="EB30" i="51"/>
  <c r="DS30" i="52"/>
  <c r="DY36" i="49"/>
  <c r="DZ30" i="49"/>
  <c r="DZ31" i="49" s="1"/>
  <c r="DZ34" i="49" s="1"/>
  <c r="DO229" i="49"/>
  <c r="DO243" i="49"/>
  <c r="DO246" i="49" s="1"/>
  <c r="DP214" i="49"/>
  <c r="DP216" i="49" s="1"/>
  <c r="DP218" i="49" s="1"/>
  <c r="DQ213" i="49"/>
  <c r="DZ32" i="53"/>
  <c r="CX456" i="56"/>
  <c r="CX315" i="56"/>
  <c r="CX320" i="56" s="1"/>
  <c r="CX431" i="56" s="1"/>
  <c r="CY315" i="53"/>
  <c r="CY317" i="53" s="1"/>
  <c r="CY334" i="53" s="1"/>
  <c r="DB306" i="50"/>
  <c r="DB308" i="50" s="1"/>
  <c r="DB319" i="50" s="1"/>
  <c r="DA333" i="50"/>
  <c r="DA336" i="50" s="1"/>
  <c r="DA344" i="50" s="1"/>
  <c r="DA306" i="51"/>
  <c r="DA308" i="51" s="1"/>
  <c r="DA319" i="51" s="1"/>
  <c r="CY493" i="56" s="1"/>
  <c r="DA306" i="49"/>
  <c r="DA308" i="49" s="1"/>
  <c r="DA319" i="49" s="1"/>
  <c r="CY491" i="56" s="1"/>
  <c r="CZ333" i="49"/>
  <c r="CZ336" i="49" s="1"/>
  <c r="CZ333" i="51"/>
  <c r="CZ336" i="51" s="1"/>
  <c r="CX315" i="49"/>
  <c r="CX317" i="49" s="1"/>
  <c r="CX334" i="49" s="1"/>
  <c r="CX315" i="51"/>
  <c r="CX317" i="51" s="1"/>
  <c r="CX334" i="51" s="1"/>
  <c r="CY315" i="52"/>
  <c r="CY317" i="52" s="1"/>
  <c r="CY334" i="52" s="1"/>
  <c r="CY315" i="50"/>
  <c r="CY317" i="50" s="1"/>
  <c r="CY334" i="50" s="1"/>
  <c r="DA306" i="53"/>
  <c r="DA308" i="53" s="1"/>
  <c r="DA319" i="53" s="1"/>
  <c r="CY495" i="56" s="1"/>
  <c r="DC306" i="52"/>
  <c r="DC308" i="52" s="1"/>
  <c r="DC319" i="52" s="1"/>
  <c r="DA494" i="56" s="1"/>
  <c r="DB333" i="52"/>
  <c r="DB336" i="52" s="1"/>
  <c r="CZ333" i="53"/>
  <c r="CZ336" i="53" s="1"/>
  <c r="DF229" i="52"/>
  <c r="DF243" i="52"/>
  <c r="DF246" i="52" s="1"/>
  <c r="DI229" i="51"/>
  <c r="DI243" i="51"/>
  <c r="DI246" i="51" s="1"/>
  <c r="DD229" i="53"/>
  <c r="DD243" i="53"/>
  <c r="DD246" i="53" s="1"/>
  <c r="DE214" i="53"/>
  <c r="DE216" i="53" s="1"/>
  <c r="DE218" i="53" s="1"/>
  <c r="DF213" i="53"/>
  <c r="DG214" i="52"/>
  <c r="DG216" i="52" s="1"/>
  <c r="DG218" i="52" s="1"/>
  <c r="DH213" i="52"/>
  <c r="DJ214" i="51"/>
  <c r="DJ216" i="51" s="1"/>
  <c r="DJ218" i="51" s="1"/>
  <c r="DK213" i="51"/>
  <c r="CZ501" i="56" l="1"/>
  <c r="CZ492" i="56"/>
  <c r="DY41" i="49"/>
  <c r="DS213" i="50"/>
  <c r="DR214" i="50"/>
  <c r="DR216" i="50" s="1"/>
  <c r="DR218" i="50" s="1"/>
  <c r="DQ229" i="50"/>
  <c r="DQ243" i="50"/>
  <c r="DQ246" i="50" s="1"/>
  <c r="EA36" i="51"/>
  <c r="EB31" i="51"/>
  <c r="DZ32" i="49"/>
  <c r="DS31" i="52"/>
  <c r="DS34" i="52" s="1"/>
  <c r="DR36" i="52"/>
  <c r="DQ214" i="49"/>
  <c r="DQ216" i="49" s="1"/>
  <c r="DQ218" i="49" s="1"/>
  <c r="DR213" i="49"/>
  <c r="DP229" i="49"/>
  <c r="DP243" i="49"/>
  <c r="DP246" i="49" s="1"/>
  <c r="DL213" i="51"/>
  <c r="EA30" i="53"/>
  <c r="EA31" i="53" s="1"/>
  <c r="EA34" i="53" s="1"/>
  <c r="DZ36" i="53"/>
  <c r="CY315" i="56"/>
  <c r="CY320" i="56" s="1"/>
  <c r="CY431" i="56" s="1"/>
  <c r="CY456" i="56"/>
  <c r="DD306" i="52"/>
  <c r="DD308" i="52" s="1"/>
  <c r="DD319" i="52" s="1"/>
  <c r="DB494" i="56" s="1"/>
  <c r="CZ315" i="52"/>
  <c r="CZ317" i="52" s="1"/>
  <c r="CZ334" i="52" s="1"/>
  <c r="DC333" i="52"/>
  <c r="DC336" i="52" s="1"/>
  <c r="DC306" i="50"/>
  <c r="DC308" i="50" s="1"/>
  <c r="DC319" i="50" s="1"/>
  <c r="DB306" i="53"/>
  <c r="DB308" i="53" s="1"/>
  <c r="DB319" i="53" s="1"/>
  <c r="CZ495" i="56" s="1"/>
  <c r="CY315" i="51"/>
  <c r="CY317" i="51" s="1"/>
  <c r="CY334" i="51" s="1"/>
  <c r="DA333" i="53"/>
  <c r="DA336" i="53" s="1"/>
  <c r="DB333" i="50"/>
  <c r="DB336" i="50" s="1"/>
  <c r="DB344" i="50" s="1"/>
  <c r="CZ315" i="53"/>
  <c r="CZ317" i="53" s="1"/>
  <c r="CZ334" i="53" s="1"/>
  <c r="CZ315" i="50"/>
  <c r="CZ317" i="50" s="1"/>
  <c r="CZ334" i="50" s="1"/>
  <c r="DB306" i="49"/>
  <c r="DB308" i="49" s="1"/>
  <c r="DB319" i="49" s="1"/>
  <c r="CZ491" i="56" s="1"/>
  <c r="DA333" i="49"/>
  <c r="DA336" i="49" s="1"/>
  <c r="CY315" i="49"/>
  <c r="CY317" i="49" s="1"/>
  <c r="CY334" i="49" s="1"/>
  <c r="DB306" i="51"/>
  <c r="DB308" i="51" s="1"/>
  <c r="DB319" i="51" s="1"/>
  <c r="CZ493" i="56" s="1"/>
  <c r="DA333" i="51"/>
  <c r="DA336" i="51" s="1"/>
  <c r="DE229" i="53"/>
  <c r="DE243" i="53"/>
  <c r="DE246" i="53" s="1"/>
  <c r="DJ229" i="51"/>
  <c r="DJ243" i="51"/>
  <c r="DJ246" i="51" s="1"/>
  <c r="DG229" i="52"/>
  <c r="DG243" i="52"/>
  <c r="DG246" i="52" s="1"/>
  <c r="DH214" i="52"/>
  <c r="DH216" i="52" s="1"/>
  <c r="DH218" i="52" s="1"/>
  <c r="DI213" i="52"/>
  <c r="DK214" i="51"/>
  <c r="DK216" i="51" s="1"/>
  <c r="DK218" i="51" s="1"/>
  <c r="DF214" i="53"/>
  <c r="DF216" i="53" s="1"/>
  <c r="DF218" i="53" s="1"/>
  <c r="DG213" i="53"/>
  <c r="DA501" i="56" l="1"/>
  <c r="DA492" i="56"/>
  <c r="EB34" i="51"/>
  <c r="DZ41" i="53"/>
  <c r="DR243" i="50"/>
  <c r="DR246" i="50" s="1"/>
  <c r="DR229" i="50"/>
  <c r="EB32" i="51"/>
  <c r="BL60" i="51"/>
  <c r="BL62" i="51" s="1"/>
  <c r="BL64" i="51" s="1"/>
  <c r="CT60" i="51"/>
  <c r="CT62" i="51" s="1"/>
  <c r="CT64" i="51" s="1"/>
  <c r="BQ60" i="51"/>
  <c r="BQ62" i="51" s="1"/>
  <c r="BQ64" i="51" s="1"/>
  <c r="BS60" i="51"/>
  <c r="BS62" i="51" s="1"/>
  <c r="BS64" i="51" s="1"/>
  <c r="AB60" i="51"/>
  <c r="AB62" i="51" s="1"/>
  <c r="AB64" i="51" s="1"/>
  <c r="DI60" i="51"/>
  <c r="DI62" i="51" s="1"/>
  <c r="DI64" i="51" s="1"/>
  <c r="BX60" i="51"/>
  <c r="BX62" i="51" s="1"/>
  <c r="BX64" i="51" s="1"/>
  <c r="CY60" i="51"/>
  <c r="CY62" i="51" s="1"/>
  <c r="CY64" i="51" s="1"/>
  <c r="R60" i="51"/>
  <c r="R62" i="51" s="1"/>
  <c r="R64" i="51" s="1"/>
  <c r="BD60" i="51"/>
  <c r="BD62" i="51" s="1"/>
  <c r="BD64" i="51" s="1"/>
  <c r="DP60" i="51"/>
  <c r="DP62" i="51" s="1"/>
  <c r="DP64" i="51" s="1"/>
  <c r="AY60" i="51"/>
  <c r="AY62" i="51" s="1"/>
  <c r="AY64" i="51" s="1"/>
  <c r="BE60" i="51"/>
  <c r="BE62" i="51" s="1"/>
  <c r="BE64" i="51" s="1"/>
  <c r="CS60" i="51"/>
  <c r="CS62" i="51" s="1"/>
  <c r="CS64" i="51" s="1"/>
  <c r="CD60" i="51"/>
  <c r="CD62" i="51" s="1"/>
  <c r="CD64" i="51" s="1"/>
  <c r="DB60" i="51"/>
  <c r="DB62" i="51" s="1"/>
  <c r="DB64" i="51" s="1"/>
  <c r="AJ60" i="51"/>
  <c r="AJ62" i="51" s="1"/>
  <c r="AJ64" i="51" s="1"/>
  <c r="AQ60" i="51"/>
  <c r="AQ62" i="51" s="1"/>
  <c r="AQ64" i="51" s="1"/>
  <c r="AP60" i="51"/>
  <c r="AP62" i="51" s="1"/>
  <c r="AP64" i="51" s="1"/>
  <c r="CU60" i="51"/>
  <c r="CU62" i="51" s="1"/>
  <c r="CU64" i="51" s="1"/>
  <c r="O60" i="51"/>
  <c r="O62" i="51" s="1"/>
  <c r="O64" i="51" s="1"/>
  <c r="U60" i="51"/>
  <c r="U62" i="51" s="1"/>
  <c r="U64" i="51" s="1"/>
  <c r="J60" i="51"/>
  <c r="AS60" i="51"/>
  <c r="AS62" i="51" s="1"/>
  <c r="AS64" i="51" s="1"/>
  <c r="DS60" i="51"/>
  <c r="DS62" i="51" s="1"/>
  <c r="DS64" i="51" s="1"/>
  <c r="DY60" i="51"/>
  <c r="DY62" i="51" s="1"/>
  <c r="DY64" i="51" s="1"/>
  <c r="DD60" i="51"/>
  <c r="DD62" i="51" s="1"/>
  <c r="DD64" i="51" s="1"/>
  <c r="AA60" i="51"/>
  <c r="AA62" i="51" s="1"/>
  <c r="AA64" i="51" s="1"/>
  <c r="CF60" i="51"/>
  <c r="CF62" i="51" s="1"/>
  <c r="CF64" i="51" s="1"/>
  <c r="P60" i="51"/>
  <c r="P62" i="51" s="1"/>
  <c r="P64" i="51" s="1"/>
  <c r="N60" i="51"/>
  <c r="N62" i="51" s="1"/>
  <c r="N64" i="51" s="1"/>
  <c r="AU60" i="51"/>
  <c r="AU62" i="51" s="1"/>
  <c r="AU64" i="51" s="1"/>
  <c r="DK60" i="51"/>
  <c r="DK62" i="51" s="1"/>
  <c r="DK64" i="51" s="1"/>
  <c r="BK60" i="51"/>
  <c r="BK62" i="51" s="1"/>
  <c r="BK64" i="51" s="1"/>
  <c r="AW60" i="51"/>
  <c r="AW62" i="51" s="1"/>
  <c r="AW64" i="51" s="1"/>
  <c r="BN60" i="51"/>
  <c r="BN62" i="51" s="1"/>
  <c r="BN64" i="51" s="1"/>
  <c r="CJ60" i="51"/>
  <c r="CJ62" i="51" s="1"/>
  <c r="CJ64" i="51" s="1"/>
  <c r="BB60" i="51"/>
  <c r="BB62" i="51" s="1"/>
  <c r="BB64" i="51" s="1"/>
  <c r="AL60" i="51"/>
  <c r="AL62" i="51" s="1"/>
  <c r="AL64" i="51" s="1"/>
  <c r="CI60" i="51"/>
  <c r="CI62" i="51" s="1"/>
  <c r="CI64" i="51" s="1"/>
  <c r="V60" i="51"/>
  <c r="V62" i="51" s="1"/>
  <c r="V64" i="51" s="1"/>
  <c r="AG60" i="51"/>
  <c r="AG62" i="51" s="1"/>
  <c r="AG64" i="51" s="1"/>
  <c r="X60" i="51"/>
  <c r="X62" i="51" s="1"/>
  <c r="X64" i="51" s="1"/>
  <c r="CP60" i="51"/>
  <c r="CP62" i="51" s="1"/>
  <c r="CP64" i="51" s="1"/>
  <c r="CL60" i="51"/>
  <c r="CL62" i="51" s="1"/>
  <c r="CL64" i="51" s="1"/>
  <c r="BH60" i="51"/>
  <c r="BH62" i="51" s="1"/>
  <c r="BH64" i="51" s="1"/>
  <c r="AC60" i="51"/>
  <c r="AC62" i="51" s="1"/>
  <c r="AC64" i="51" s="1"/>
  <c r="DX60" i="51"/>
  <c r="DX62" i="51" s="1"/>
  <c r="DX64" i="51" s="1"/>
  <c r="BV60" i="51"/>
  <c r="BV62" i="51" s="1"/>
  <c r="BV64" i="51" s="1"/>
  <c r="BR60" i="51"/>
  <c r="BR62" i="51" s="1"/>
  <c r="BR64" i="51" s="1"/>
  <c r="AM60" i="51"/>
  <c r="AM62" i="51" s="1"/>
  <c r="AM64" i="51" s="1"/>
  <c r="Z60" i="51"/>
  <c r="Z62" i="51" s="1"/>
  <c r="Z64" i="51" s="1"/>
  <c r="CX60" i="51"/>
  <c r="CX62" i="51" s="1"/>
  <c r="CX64" i="51" s="1"/>
  <c r="DJ60" i="51"/>
  <c r="DJ62" i="51" s="1"/>
  <c r="DJ64" i="51" s="1"/>
  <c r="BM60" i="51"/>
  <c r="BM62" i="51" s="1"/>
  <c r="BM64" i="51" s="1"/>
  <c r="BG60" i="51"/>
  <c r="BG62" i="51" s="1"/>
  <c r="BG64" i="51" s="1"/>
  <c r="DE60" i="51"/>
  <c r="DE62" i="51" s="1"/>
  <c r="DE64" i="51" s="1"/>
  <c r="AK60" i="51"/>
  <c r="AK62" i="51" s="1"/>
  <c r="AK64" i="51" s="1"/>
  <c r="AO60" i="51"/>
  <c r="AO62" i="51" s="1"/>
  <c r="AO64" i="51" s="1"/>
  <c r="DL60" i="51"/>
  <c r="DL62" i="51" s="1"/>
  <c r="DL64" i="51" s="1"/>
  <c r="CG60" i="51"/>
  <c r="CG62" i="51" s="1"/>
  <c r="CG64" i="51" s="1"/>
  <c r="CZ60" i="51"/>
  <c r="CZ62" i="51" s="1"/>
  <c r="CZ64" i="51" s="1"/>
  <c r="DV60" i="51"/>
  <c r="DV62" i="51" s="1"/>
  <c r="DV64" i="51" s="1"/>
  <c r="DH60" i="51"/>
  <c r="DH62" i="51" s="1"/>
  <c r="DH64" i="51" s="1"/>
  <c r="DT60" i="51"/>
  <c r="DT62" i="51" s="1"/>
  <c r="DT64" i="51" s="1"/>
  <c r="CK60" i="51"/>
  <c r="CK62" i="51" s="1"/>
  <c r="CK64" i="51" s="1"/>
  <c r="CH60" i="51"/>
  <c r="CH62" i="51" s="1"/>
  <c r="CH64" i="51" s="1"/>
  <c r="AR60" i="51"/>
  <c r="AR62" i="51" s="1"/>
  <c r="AR64" i="51" s="1"/>
  <c r="DG60" i="51"/>
  <c r="DG62" i="51" s="1"/>
  <c r="DG64" i="51" s="1"/>
  <c r="DF60" i="51"/>
  <c r="DF62" i="51" s="1"/>
  <c r="DF64" i="51" s="1"/>
  <c r="BZ60" i="51"/>
  <c r="BZ62" i="51" s="1"/>
  <c r="BZ64" i="51" s="1"/>
  <c r="BI60" i="51"/>
  <c r="BI62" i="51" s="1"/>
  <c r="BI64" i="51" s="1"/>
  <c r="AH60" i="51"/>
  <c r="AH62" i="51" s="1"/>
  <c r="AH64" i="51" s="1"/>
  <c r="BU60" i="51"/>
  <c r="BU62" i="51" s="1"/>
  <c r="BU64" i="51" s="1"/>
  <c r="BY60" i="51"/>
  <c r="BY62" i="51" s="1"/>
  <c r="BY64" i="51" s="1"/>
  <c r="CW60" i="51"/>
  <c r="CW62" i="51" s="1"/>
  <c r="CW64" i="51" s="1"/>
  <c r="DN60" i="51"/>
  <c r="DN62" i="51" s="1"/>
  <c r="DN64" i="51" s="1"/>
  <c r="CE60" i="51"/>
  <c r="CE62" i="51" s="1"/>
  <c r="CE64" i="51" s="1"/>
  <c r="AV60" i="51"/>
  <c r="AV62" i="51" s="1"/>
  <c r="AV64" i="51" s="1"/>
  <c r="CR60" i="51"/>
  <c r="CR62" i="51" s="1"/>
  <c r="CR64" i="51" s="1"/>
  <c r="DA60" i="51"/>
  <c r="DA62" i="51" s="1"/>
  <c r="DA64" i="51" s="1"/>
  <c r="AF60" i="51"/>
  <c r="AF62" i="51" s="1"/>
  <c r="AF64" i="51" s="1"/>
  <c r="BT60" i="51"/>
  <c r="BT62" i="51" s="1"/>
  <c r="BT64" i="51" s="1"/>
  <c r="CV60" i="51"/>
  <c r="CV62" i="51" s="1"/>
  <c r="CV64" i="51" s="1"/>
  <c r="Q60" i="51"/>
  <c r="Q62" i="51" s="1"/>
  <c r="Q64" i="51" s="1"/>
  <c r="CM60" i="51"/>
  <c r="CM62" i="51" s="1"/>
  <c r="CM64" i="51" s="1"/>
  <c r="BF60" i="51"/>
  <c r="BF62" i="51" s="1"/>
  <c r="BF64" i="51" s="1"/>
  <c r="BJ60" i="51"/>
  <c r="BJ62" i="51" s="1"/>
  <c r="BJ64" i="51" s="1"/>
  <c r="BC60" i="51"/>
  <c r="BC62" i="51" s="1"/>
  <c r="BC64" i="51" s="1"/>
  <c r="EB60" i="51"/>
  <c r="EB62" i="51" s="1"/>
  <c r="EB64" i="51" s="1"/>
  <c r="EB74" i="51" s="1"/>
  <c r="CA60" i="51"/>
  <c r="CA62" i="51" s="1"/>
  <c r="CA64" i="51" s="1"/>
  <c r="DW60" i="51"/>
  <c r="DW62" i="51" s="1"/>
  <c r="DW64" i="51" s="1"/>
  <c r="DZ60" i="51"/>
  <c r="DZ62" i="51" s="1"/>
  <c r="DZ64" i="51" s="1"/>
  <c r="CQ60" i="51"/>
  <c r="CQ62" i="51" s="1"/>
  <c r="CQ64" i="51" s="1"/>
  <c r="BA60" i="51"/>
  <c r="BA62" i="51" s="1"/>
  <c r="BA64" i="51" s="1"/>
  <c r="CO60" i="51"/>
  <c r="CO62" i="51" s="1"/>
  <c r="CO64" i="51" s="1"/>
  <c r="DO60" i="51"/>
  <c r="DO62" i="51" s="1"/>
  <c r="DO64" i="51" s="1"/>
  <c r="BP60" i="51"/>
  <c r="BP62" i="51" s="1"/>
  <c r="BP64" i="51" s="1"/>
  <c r="AT60" i="51"/>
  <c r="AT62" i="51" s="1"/>
  <c r="AT64" i="51" s="1"/>
  <c r="CB60" i="51"/>
  <c r="CB62" i="51" s="1"/>
  <c r="CB64" i="51" s="1"/>
  <c r="DQ60" i="51"/>
  <c r="DQ62" i="51" s="1"/>
  <c r="DQ64" i="51" s="1"/>
  <c r="AN60" i="51"/>
  <c r="AN62" i="51" s="1"/>
  <c r="AN64" i="51" s="1"/>
  <c r="AE60" i="51"/>
  <c r="AE62" i="51" s="1"/>
  <c r="AE64" i="51" s="1"/>
  <c r="S60" i="51"/>
  <c r="S62" i="51" s="1"/>
  <c r="S64" i="51" s="1"/>
  <c r="AX60" i="51"/>
  <c r="AX62" i="51" s="1"/>
  <c r="AX64" i="51" s="1"/>
  <c r="DC60" i="51"/>
  <c r="DC62" i="51" s="1"/>
  <c r="DC64" i="51" s="1"/>
  <c r="CN60" i="51"/>
  <c r="CN62" i="51" s="1"/>
  <c r="CN64" i="51" s="1"/>
  <c r="T60" i="51"/>
  <c r="T62" i="51" s="1"/>
  <c r="T64" i="51" s="1"/>
  <c r="K60" i="51"/>
  <c r="K62" i="51" s="1"/>
  <c r="K64" i="51" s="1"/>
  <c r="BW60" i="51"/>
  <c r="BW62" i="51" s="1"/>
  <c r="BW64" i="51" s="1"/>
  <c r="Y60" i="51"/>
  <c r="Y62" i="51" s="1"/>
  <c r="Y64" i="51" s="1"/>
  <c r="AI60" i="51"/>
  <c r="AI62" i="51" s="1"/>
  <c r="AI64" i="51" s="1"/>
  <c r="DU60" i="51"/>
  <c r="DU62" i="51" s="1"/>
  <c r="DU64" i="51" s="1"/>
  <c r="W60" i="51"/>
  <c r="W62" i="51" s="1"/>
  <c r="W64" i="51" s="1"/>
  <c r="EA60" i="51"/>
  <c r="EA62" i="51" s="1"/>
  <c r="EA64" i="51" s="1"/>
  <c r="EA74" i="51" s="1"/>
  <c r="AZ60" i="51"/>
  <c r="AZ62" i="51" s="1"/>
  <c r="AZ64" i="51" s="1"/>
  <c r="L60" i="51"/>
  <c r="L62" i="51" s="1"/>
  <c r="L64" i="51" s="1"/>
  <c r="DM60" i="51"/>
  <c r="DM62" i="51" s="1"/>
  <c r="DM64" i="51" s="1"/>
  <c r="BO60" i="51"/>
  <c r="BO62" i="51" s="1"/>
  <c r="BO64" i="51" s="1"/>
  <c r="DR60" i="51"/>
  <c r="DR62" i="51" s="1"/>
  <c r="DR64" i="51" s="1"/>
  <c r="M60" i="51"/>
  <c r="M62" i="51" s="1"/>
  <c r="M64" i="51" s="1"/>
  <c r="AD60" i="51"/>
  <c r="AD62" i="51" s="1"/>
  <c r="AD64" i="51" s="1"/>
  <c r="CC60" i="51"/>
  <c r="CC62" i="51" s="1"/>
  <c r="CC64" i="51" s="1"/>
  <c r="DT213" i="50"/>
  <c r="DS214" i="50"/>
  <c r="DS216" i="50" s="1"/>
  <c r="DS218" i="50" s="1"/>
  <c r="H31" i="51"/>
  <c r="EA41" i="51"/>
  <c r="DM213" i="51"/>
  <c r="DN213" i="51" s="1"/>
  <c r="DL214" i="51"/>
  <c r="DL216" i="51" s="1"/>
  <c r="DL218" i="51" s="1"/>
  <c r="DL243" i="51" s="1"/>
  <c r="DL246" i="51" s="1"/>
  <c r="DR41" i="52"/>
  <c r="DS32" i="52"/>
  <c r="DZ36" i="49"/>
  <c r="EA30" i="49"/>
  <c r="EA31" i="49" s="1"/>
  <c r="EA34" i="49" s="1"/>
  <c r="DR214" i="49"/>
  <c r="DR216" i="49" s="1"/>
  <c r="DR218" i="49" s="1"/>
  <c r="DS213" i="49"/>
  <c r="DQ229" i="49"/>
  <c r="DQ243" i="49"/>
  <c r="DQ246" i="49" s="1"/>
  <c r="EA32" i="53"/>
  <c r="CZ315" i="56"/>
  <c r="CZ320" i="56" s="1"/>
  <c r="CZ431" i="56" s="1"/>
  <c r="CZ456" i="56"/>
  <c r="DD306" i="50"/>
  <c r="DD308" i="50" s="1"/>
  <c r="DD319" i="50" s="1"/>
  <c r="DB333" i="49"/>
  <c r="DB336" i="49" s="1"/>
  <c r="DC333" i="50"/>
  <c r="DC336" i="50" s="1"/>
  <c r="DC344" i="50" s="1"/>
  <c r="DC306" i="49"/>
  <c r="DC308" i="49" s="1"/>
  <c r="DC319" i="49" s="1"/>
  <c r="DA491" i="56" s="1"/>
  <c r="DA315" i="50"/>
  <c r="DA317" i="50" s="1"/>
  <c r="DA334" i="50" s="1"/>
  <c r="CZ315" i="49"/>
  <c r="CZ317" i="49" s="1"/>
  <c r="CZ334" i="49" s="1"/>
  <c r="DA315" i="53"/>
  <c r="DA317" i="53" s="1"/>
  <c r="DA334" i="53" s="1"/>
  <c r="DA315" i="52"/>
  <c r="DA317" i="52" s="1"/>
  <c r="DA334" i="52" s="1"/>
  <c r="DC306" i="51"/>
  <c r="DC308" i="51" s="1"/>
  <c r="DC319" i="51" s="1"/>
  <c r="DA493" i="56" s="1"/>
  <c r="CZ315" i="51"/>
  <c r="CZ317" i="51" s="1"/>
  <c r="CZ334" i="51" s="1"/>
  <c r="DE306" i="52"/>
  <c r="DE308" i="52" s="1"/>
  <c r="DE319" i="52" s="1"/>
  <c r="DC494" i="56" s="1"/>
  <c r="DC306" i="53"/>
  <c r="DC308" i="53" s="1"/>
  <c r="DC319" i="53" s="1"/>
  <c r="DA495" i="56" s="1"/>
  <c r="DB333" i="51"/>
  <c r="DB336" i="51" s="1"/>
  <c r="DB333" i="53"/>
  <c r="DB336" i="53" s="1"/>
  <c r="DD333" i="52"/>
  <c r="DD336" i="52" s="1"/>
  <c r="DH229" i="52"/>
  <c r="DH243" i="52"/>
  <c r="DH246" i="52" s="1"/>
  <c r="DF229" i="53"/>
  <c r="DF243" i="53"/>
  <c r="DF246" i="53" s="1"/>
  <c r="DK229" i="51"/>
  <c r="DK243" i="51"/>
  <c r="DK246" i="51" s="1"/>
  <c r="DI214" i="52"/>
  <c r="DI216" i="52" s="1"/>
  <c r="DI218" i="52" s="1"/>
  <c r="DJ213" i="52"/>
  <c r="DG214" i="53"/>
  <c r="DG216" i="53" s="1"/>
  <c r="DG218" i="53" s="1"/>
  <c r="DH213" i="53"/>
  <c r="EB36" i="51" l="1"/>
  <c r="DB501" i="56"/>
  <c r="DB492" i="56"/>
  <c r="DL229" i="51"/>
  <c r="AV74" i="51"/>
  <c r="AV84" i="51"/>
  <c r="AV87" i="51" s="1"/>
  <c r="BM74" i="51"/>
  <c r="BM84" i="51"/>
  <c r="BM87" i="51" s="1"/>
  <c r="J62" i="51"/>
  <c r="J64" i="51" s="1"/>
  <c r="J84" i="51" s="1"/>
  <c r="J87" i="51" s="1"/>
  <c r="CD74" i="51"/>
  <c r="CD84" i="51"/>
  <c r="CD87" i="51" s="1"/>
  <c r="BX74" i="51"/>
  <c r="BX84" i="51"/>
  <c r="BX87" i="51" s="1"/>
  <c r="DM74" i="51"/>
  <c r="DM84" i="51"/>
  <c r="DM87" i="51" s="1"/>
  <c r="BW74" i="51"/>
  <c r="BW84" i="51"/>
  <c r="BW87" i="51" s="1"/>
  <c r="AN74" i="51"/>
  <c r="AN84" i="51"/>
  <c r="AN87" i="51" s="1"/>
  <c r="CQ74" i="51"/>
  <c r="CQ84" i="51"/>
  <c r="CQ87" i="51" s="1"/>
  <c r="CM74" i="51"/>
  <c r="CM84" i="51"/>
  <c r="CM87" i="51" s="1"/>
  <c r="CE74" i="51"/>
  <c r="CE84" i="51"/>
  <c r="CE87" i="51" s="1"/>
  <c r="DF74" i="51"/>
  <c r="DF84" i="51"/>
  <c r="DF87" i="51" s="1"/>
  <c r="CZ74" i="51"/>
  <c r="CZ84" i="51"/>
  <c r="CZ87" i="51" s="1"/>
  <c r="DJ74" i="51"/>
  <c r="DJ84" i="51"/>
  <c r="DJ87" i="51" s="1"/>
  <c r="BH74" i="51"/>
  <c r="BH84" i="51"/>
  <c r="BH87" i="51" s="1"/>
  <c r="BB74" i="51"/>
  <c r="BB84" i="51"/>
  <c r="BB87" i="51" s="1"/>
  <c r="P74" i="51"/>
  <c r="P84" i="51"/>
  <c r="P87" i="51" s="1"/>
  <c r="U74" i="51"/>
  <c r="U84" i="51"/>
  <c r="U87" i="51" s="1"/>
  <c r="CS74" i="51"/>
  <c r="CS84" i="51"/>
  <c r="CS87" i="51" s="1"/>
  <c r="DI74" i="51"/>
  <c r="DI84" i="51"/>
  <c r="DI87" i="51" s="1"/>
  <c r="BF74" i="51"/>
  <c r="BF84" i="51"/>
  <c r="BF87" i="51" s="1"/>
  <c r="AL74" i="51"/>
  <c r="AL84" i="51"/>
  <c r="AL87" i="51" s="1"/>
  <c r="L74" i="51"/>
  <c r="L84" i="51"/>
  <c r="L87" i="51" s="1"/>
  <c r="K74" i="51"/>
  <c r="K84" i="51"/>
  <c r="K87" i="51" s="1"/>
  <c r="DQ74" i="51"/>
  <c r="DQ84" i="51"/>
  <c r="DQ87" i="51" s="1"/>
  <c r="DZ74" i="51"/>
  <c r="DZ84" i="51"/>
  <c r="DZ87" i="51" s="1"/>
  <c r="Q74" i="51"/>
  <c r="Q84" i="51"/>
  <c r="Q87" i="51" s="1"/>
  <c r="DN74" i="51"/>
  <c r="DN84" i="51"/>
  <c r="DN87" i="51" s="1"/>
  <c r="DG74" i="51"/>
  <c r="DG84" i="51"/>
  <c r="DG87" i="51" s="1"/>
  <c r="CG74" i="51"/>
  <c r="CG84" i="51"/>
  <c r="CG87" i="51" s="1"/>
  <c r="CX74" i="51"/>
  <c r="CX84" i="51"/>
  <c r="CX87" i="51" s="1"/>
  <c r="CL74" i="51"/>
  <c r="CL84" i="51"/>
  <c r="CL87" i="51" s="1"/>
  <c r="CJ74" i="51"/>
  <c r="CJ84" i="51"/>
  <c r="CJ87" i="51" s="1"/>
  <c r="CF74" i="51"/>
  <c r="CF84" i="51"/>
  <c r="CF87" i="51" s="1"/>
  <c r="O74" i="51"/>
  <c r="O84" i="51"/>
  <c r="O87" i="51" s="1"/>
  <c r="BE74" i="51"/>
  <c r="BE84" i="51"/>
  <c r="BE87" i="51" s="1"/>
  <c r="AB74" i="51"/>
  <c r="AB84" i="51"/>
  <c r="AB87" i="51" s="1"/>
  <c r="BA74" i="51"/>
  <c r="BA84" i="51"/>
  <c r="BA87" i="51" s="1"/>
  <c r="N74" i="51"/>
  <c r="N84" i="51"/>
  <c r="N87" i="51" s="1"/>
  <c r="AZ74" i="51"/>
  <c r="AZ84" i="51"/>
  <c r="AZ87" i="51" s="1"/>
  <c r="T74" i="51"/>
  <c r="T84" i="51"/>
  <c r="T87" i="51" s="1"/>
  <c r="CB74" i="51"/>
  <c r="CB84" i="51"/>
  <c r="CB87" i="51" s="1"/>
  <c r="DW74" i="51"/>
  <c r="DW84" i="51"/>
  <c r="DW87" i="51" s="1"/>
  <c r="CV74" i="51"/>
  <c r="CV84" i="51"/>
  <c r="CV87" i="51" s="1"/>
  <c r="CW74" i="51"/>
  <c r="CW84" i="51"/>
  <c r="CW87" i="51" s="1"/>
  <c r="AR74" i="51"/>
  <c r="AR84" i="51"/>
  <c r="AR87" i="51" s="1"/>
  <c r="DL74" i="51"/>
  <c r="DL84" i="51"/>
  <c r="DL87" i="51" s="1"/>
  <c r="Z74" i="51"/>
  <c r="Z84" i="51"/>
  <c r="Z87" i="51" s="1"/>
  <c r="CP74" i="51"/>
  <c r="CP84" i="51"/>
  <c r="CP87" i="51" s="1"/>
  <c r="BN74" i="51"/>
  <c r="BN84" i="51"/>
  <c r="BN87" i="51" s="1"/>
  <c r="AA74" i="51"/>
  <c r="AA84" i="51"/>
  <c r="AA87" i="51" s="1"/>
  <c r="CU74" i="51"/>
  <c r="CU84" i="51"/>
  <c r="CU87" i="51" s="1"/>
  <c r="AY74" i="51"/>
  <c r="AY84" i="51"/>
  <c r="AY87" i="51" s="1"/>
  <c r="BS74" i="51"/>
  <c r="BS84" i="51"/>
  <c r="BS87" i="51" s="1"/>
  <c r="CC74" i="51"/>
  <c r="CC84" i="51"/>
  <c r="CC87" i="51" s="1"/>
  <c r="CN74" i="51"/>
  <c r="CN84" i="51"/>
  <c r="CN87" i="51" s="1"/>
  <c r="AT74" i="51"/>
  <c r="AT84" i="51"/>
  <c r="AT87" i="51" s="1"/>
  <c r="CA74" i="51"/>
  <c r="CA84" i="51"/>
  <c r="CA87" i="51" s="1"/>
  <c r="BT74" i="51"/>
  <c r="BT84" i="51"/>
  <c r="BT87" i="51" s="1"/>
  <c r="BY74" i="51"/>
  <c r="BY84" i="51"/>
  <c r="BY87" i="51" s="1"/>
  <c r="CH74" i="51"/>
  <c r="CH84" i="51"/>
  <c r="CH87" i="51" s="1"/>
  <c r="AO74" i="51"/>
  <c r="AO84" i="51"/>
  <c r="AO87" i="51" s="1"/>
  <c r="AM74" i="51"/>
  <c r="AM84" i="51"/>
  <c r="AM87" i="51" s="1"/>
  <c r="X74" i="51"/>
  <c r="X84" i="51"/>
  <c r="X87" i="51" s="1"/>
  <c r="AW74" i="51"/>
  <c r="AW84" i="51"/>
  <c r="AW87" i="51" s="1"/>
  <c r="DD74" i="51"/>
  <c r="DD84" i="51"/>
  <c r="DD87" i="51" s="1"/>
  <c r="AP74" i="51"/>
  <c r="AP84" i="51"/>
  <c r="AP87" i="51" s="1"/>
  <c r="DP74" i="51"/>
  <c r="DP84" i="51"/>
  <c r="DP87" i="51" s="1"/>
  <c r="BQ74" i="51"/>
  <c r="BQ84" i="51"/>
  <c r="BQ87" i="51" s="1"/>
  <c r="EA84" i="51"/>
  <c r="EA87" i="51" s="1"/>
  <c r="AE74" i="51"/>
  <c r="AE84" i="51"/>
  <c r="AE87" i="51" s="1"/>
  <c r="BZ74" i="51"/>
  <c r="BZ84" i="51"/>
  <c r="BZ87" i="51" s="1"/>
  <c r="AD74" i="51"/>
  <c r="AD84" i="51"/>
  <c r="AD87" i="51" s="1"/>
  <c r="W74" i="51"/>
  <c r="W84" i="51"/>
  <c r="W87" i="51" s="1"/>
  <c r="DC74" i="51"/>
  <c r="DC84" i="51"/>
  <c r="DC87" i="51" s="1"/>
  <c r="BP74" i="51"/>
  <c r="BP84" i="51"/>
  <c r="BP87" i="51" s="1"/>
  <c r="AF74" i="51"/>
  <c r="AF84" i="51"/>
  <c r="AF87" i="51" s="1"/>
  <c r="BU74" i="51"/>
  <c r="BU84" i="51"/>
  <c r="BU87" i="51" s="1"/>
  <c r="CK74" i="51"/>
  <c r="CK84" i="51"/>
  <c r="CK87" i="51" s="1"/>
  <c r="AK74" i="51"/>
  <c r="AK84" i="51"/>
  <c r="AK87" i="51" s="1"/>
  <c r="BR74" i="51"/>
  <c r="BR84" i="51"/>
  <c r="BR87" i="51" s="1"/>
  <c r="AG74" i="51"/>
  <c r="AG84" i="51"/>
  <c r="AG87" i="51" s="1"/>
  <c r="BK74" i="51"/>
  <c r="BK84" i="51"/>
  <c r="BK87" i="51" s="1"/>
  <c r="DY74" i="51"/>
  <c r="DY84" i="51"/>
  <c r="DY87" i="51" s="1"/>
  <c r="AQ74" i="51"/>
  <c r="AQ84" i="51"/>
  <c r="AQ87" i="51" s="1"/>
  <c r="BD74" i="51"/>
  <c r="BD84" i="51"/>
  <c r="BD87" i="51" s="1"/>
  <c r="CT74" i="51"/>
  <c r="CT84" i="51"/>
  <c r="CT87" i="51" s="1"/>
  <c r="J131" i="51"/>
  <c r="Y74" i="51"/>
  <c r="Y84" i="51"/>
  <c r="Y87" i="51" s="1"/>
  <c r="DV74" i="51"/>
  <c r="DV84" i="51"/>
  <c r="DV87" i="51" s="1"/>
  <c r="M74" i="51"/>
  <c r="M84" i="51"/>
  <c r="M87" i="51" s="1"/>
  <c r="DU74" i="51"/>
  <c r="DU84" i="51"/>
  <c r="DU87" i="51" s="1"/>
  <c r="AX74" i="51"/>
  <c r="AX84" i="51"/>
  <c r="AX87" i="51" s="1"/>
  <c r="DO74" i="51"/>
  <c r="DO84" i="51"/>
  <c r="DO87" i="51" s="1"/>
  <c r="BC74" i="51"/>
  <c r="BC84" i="51"/>
  <c r="BC87" i="51" s="1"/>
  <c r="DA74" i="51"/>
  <c r="DA84" i="51"/>
  <c r="DA87" i="51" s="1"/>
  <c r="AH74" i="51"/>
  <c r="AH84" i="51"/>
  <c r="AH87" i="51" s="1"/>
  <c r="DT74" i="51"/>
  <c r="DT84" i="51"/>
  <c r="DT87" i="51" s="1"/>
  <c r="DE74" i="51"/>
  <c r="DE84" i="51"/>
  <c r="DE87" i="51" s="1"/>
  <c r="BV74" i="51"/>
  <c r="BV84" i="51"/>
  <c r="BV87" i="51" s="1"/>
  <c r="V74" i="51"/>
  <c r="V84" i="51"/>
  <c r="V87" i="51" s="1"/>
  <c r="DK74" i="51"/>
  <c r="DK84" i="51"/>
  <c r="DK87" i="51" s="1"/>
  <c r="DS74" i="51"/>
  <c r="DS84" i="51"/>
  <c r="DS87" i="51" s="1"/>
  <c r="AJ74" i="51"/>
  <c r="AJ84" i="51"/>
  <c r="AJ87" i="51" s="1"/>
  <c r="R74" i="51"/>
  <c r="R84" i="51"/>
  <c r="R87" i="51" s="1"/>
  <c r="BL74" i="51"/>
  <c r="BL84" i="51"/>
  <c r="BL87" i="51" s="1"/>
  <c r="BO74" i="51"/>
  <c r="BO84" i="51"/>
  <c r="BO87" i="51" s="1"/>
  <c r="AC74" i="51"/>
  <c r="AC84" i="51"/>
  <c r="AC87" i="51" s="1"/>
  <c r="DR74" i="51"/>
  <c r="DR84" i="51"/>
  <c r="DR87" i="51" s="1"/>
  <c r="AI74" i="51"/>
  <c r="AI84" i="51"/>
  <c r="AI87" i="51" s="1"/>
  <c r="S74" i="51"/>
  <c r="S84" i="51"/>
  <c r="S87" i="51" s="1"/>
  <c r="CO74" i="51"/>
  <c r="CO84" i="51"/>
  <c r="CO87" i="51" s="1"/>
  <c r="BJ74" i="51"/>
  <c r="BJ84" i="51"/>
  <c r="BJ87" i="51" s="1"/>
  <c r="CR74" i="51"/>
  <c r="CR84" i="51"/>
  <c r="CR87" i="51" s="1"/>
  <c r="BI74" i="51"/>
  <c r="BI84" i="51"/>
  <c r="BI87" i="51" s="1"/>
  <c r="DH74" i="51"/>
  <c r="DH84" i="51"/>
  <c r="DH87" i="51" s="1"/>
  <c r="BG74" i="51"/>
  <c r="BG84" i="51"/>
  <c r="BG87" i="51" s="1"/>
  <c r="DX74" i="51"/>
  <c r="DX84" i="51"/>
  <c r="DX87" i="51" s="1"/>
  <c r="CI74" i="51"/>
  <c r="CI84" i="51"/>
  <c r="CI87" i="51" s="1"/>
  <c r="AU74" i="51"/>
  <c r="AU84" i="51"/>
  <c r="AU87" i="51" s="1"/>
  <c r="AS74" i="51"/>
  <c r="AS84" i="51"/>
  <c r="AS87" i="51" s="1"/>
  <c r="DB74" i="51"/>
  <c r="DB84" i="51"/>
  <c r="DB87" i="51" s="1"/>
  <c r="CY74" i="51"/>
  <c r="CY84" i="51"/>
  <c r="CY87" i="51" s="1"/>
  <c r="EB41" i="51"/>
  <c r="H41" i="51" s="1"/>
  <c r="EB84" i="51"/>
  <c r="DZ41" i="49"/>
  <c r="H34" i="51"/>
  <c r="H36" i="51"/>
  <c r="DS229" i="50"/>
  <c r="DS243" i="50"/>
  <c r="DS246" i="50" s="1"/>
  <c r="DU213" i="50"/>
  <c r="DT214" i="50"/>
  <c r="DT216" i="50" s="1"/>
  <c r="DT218" i="50" s="1"/>
  <c r="DM214" i="51"/>
  <c r="DM216" i="51" s="1"/>
  <c r="DM218" i="51" s="1"/>
  <c r="DM229" i="51" s="1"/>
  <c r="H60" i="51"/>
  <c r="DN214" i="51"/>
  <c r="DN216" i="51" s="1"/>
  <c r="DN218" i="51" s="1"/>
  <c r="DN229" i="51" s="1"/>
  <c r="DO213" i="51"/>
  <c r="DT30" i="52"/>
  <c r="EA32" i="49"/>
  <c r="DT213" i="49"/>
  <c r="DS214" i="49"/>
  <c r="DS216" i="49" s="1"/>
  <c r="DS218" i="49" s="1"/>
  <c r="DR243" i="49"/>
  <c r="DR246" i="49" s="1"/>
  <c r="DR229" i="49"/>
  <c r="EB30" i="53"/>
  <c r="EB31" i="53" s="1"/>
  <c r="EA36" i="53"/>
  <c r="DA315" i="56"/>
  <c r="DA320" i="56" s="1"/>
  <c r="DA431" i="56" s="1"/>
  <c r="DA456" i="56"/>
  <c r="DD306" i="49"/>
  <c r="DD308" i="49" s="1"/>
  <c r="DD319" i="49" s="1"/>
  <c r="DB491" i="56" s="1"/>
  <c r="DB315" i="53"/>
  <c r="DB317" i="53" s="1"/>
  <c r="DB334" i="53" s="1"/>
  <c r="DC333" i="49"/>
  <c r="DC336" i="49" s="1"/>
  <c r="DA315" i="51"/>
  <c r="DA317" i="51" s="1"/>
  <c r="DA334" i="51" s="1"/>
  <c r="DA315" i="49"/>
  <c r="DA317" i="49" s="1"/>
  <c r="DA334" i="49" s="1"/>
  <c r="DD306" i="53"/>
  <c r="DD308" i="53" s="1"/>
  <c r="DD319" i="53" s="1"/>
  <c r="DB495" i="56" s="1"/>
  <c r="DD306" i="51"/>
  <c r="DD308" i="51" s="1"/>
  <c r="DD319" i="51" s="1"/>
  <c r="DB493" i="56" s="1"/>
  <c r="DC333" i="53"/>
  <c r="DC336" i="53" s="1"/>
  <c r="DC333" i="51"/>
  <c r="DC336" i="51" s="1"/>
  <c r="DF306" i="52"/>
  <c r="DF308" i="52" s="1"/>
  <c r="DF319" i="52" s="1"/>
  <c r="DD494" i="56" s="1"/>
  <c r="DE306" i="50"/>
  <c r="DE308" i="50" s="1"/>
  <c r="DE319" i="50" s="1"/>
  <c r="DB315" i="52"/>
  <c r="DB317" i="52" s="1"/>
  <c r="DB334" i="52" s="1"/>
  <c r="DB315" i="50"/>
  <c r="DB317" i="50" s="1"/>
  <c r="DB334" i="50" s="1"/>
  <c r="DE333" i="52"/>
  <c r="DE336" i="52" s="1"/>
  <c r="DD333" i="50"/>
  <c r="DD336" i="50" s="1"/>
  <c r="DD344" i="50" s="1"/>
  <c r="DG229" i="53"/>
  <c r="DG243" i="53"/>
  <c r="DG246" i="53" s="1"/>
  <c r="DI229" i="52"/>
  <c r="DI243" i="52"/>
  <c r="DI246" i="52" s="1"/>
  <c r="DJ214" i="52"/>
  <c r="DJ216" i="52" s="1"/>
  <c r="DJ218" i="52" s="1"/>
  <c r="DK213" i="52"/>
  <c r="DH214" i="53"/>
  <c r="DH216" i="53" s="1"/>
  <c r="DH218" i="53" s="1"/>
  <c r="DI213" i="53"/>
  <c r="H62" i="51" l="1"/>
  <c r="DC501" i="56"/>
  <c r="DC492" i="56"/>
  <c r="DM243" i="51"/>
  <c r="DM246" i="51" s="1"/>
  <c r="EB34" i="53"/>
  <c r="J133" i="51"/>
  <c r="EA41" i="53"/>
  <c r="EB87" i="51"/>
  <c r="H84" i="51"/>
  <c r="DO214" i="51"/>
  <c r="DO216" i="51" s="1"/>
  <c r="DO218" i="51" s="1"/>
  <c r="DP213" i="51"/>
  <c r="DP214" i="51" s="1"/>
  <c r="DP216" i="51" s="1"/>
  <c r="DP218" i="51" s="1"/>
  <c r="H64" i="51"/>
  <c r="J74" i="51"/>
  <c r="DW60" i="53"/>
  <c r="DW62" i="53" s="1"/>
  <c r="DW64" i="53" s="1"/>
  <c r="DC60" i="53"/>
  <c r="DC62" i="53" s="1"/>
  <c r="DC64" i="53" s="1"/>
  <c r="BC60" i="53"/>
  <c r="BC62" i="53" s="1"/>
  <c r="BC64" i="53" s="1"/>
  <c r="DY60" i="53"/>
  <c r="DY62" i="53" s="1"/>
  <c r="DY64" i="53" s="1"/>
  <c r="AF60" i="53"/>
  <c r="AF62" i="53" s="1"/>
  <c r="AF64" i="53" s="1"/>
  <c r="V60" i="53"/>
  <c r="V62" i="53" s="1"/>
  <c r="V64" i="53" s="1"/>
  <c r="AU60" i="53"/>
  <c r="AU62" i="53" s="1"/>
  <c r="AU64" i="53" s="1"/>
  <c r="AJ60" i="53"/>
  <c r="AJ62" i="53" s="1"/>
  <c r="AJ64" i="53" s="1"/>
  <c r="DF60" i="53"/>
  <c r="DF62" i="53" s="1"/>
  <c r="DF64" i="53" s="1"/>
  <c r="AA60" i="53"/>
  <c r="AA62" i="53" s="1"/>
  <c r="AA64" i="53" s="1"/>
  <c r="DI60" i="53"/>
  <c r="DI62" i="53" s="1"/>
  <c r="DI64" i="53" s="1"/>
  <c r="X60" i="53"/>
  <c r="X62" i="53" s="1"/>
  <c r="X64" i="53" s="1"/>
  <c r="AS60" i="53"/>
  <c r="AS62" i="53" s="1"/>
  <c r="AS64" i="53" s="1"/>
  <c r="AR60" i="53"/>
  <c r="AR62" i="53" s="1"/>
  <c r="AR64" i="53" s="1"/>
  <c r="U60" i="53"/>
  <c r="U62" i="53" s="1"/>
  <c r="U64" i="53" s="1"/>
  <c r="Z60" i="53"/>
  <c r="Z62" i="53" s="1"/>
  <c r="Z64" i="53" s="1"/>
  <c r="BP60" i="53"/>
  <c r="BP62" i="53" s="1"/>
  <c r="BP64" i="53" s="1"/>
  <c r="CN60" i="53"/>
  <c r="CN62" i="53" s="1"/>
  <c r="CN64" i="53" s="1"/>
  <c r="S60" i="53"/>
  <c r="S62" i="53" s="1"/>
  <c r="S64" i="53" s="1"/>
  <c r="BA60" i="53"/>
  <c r="BA62" i="53" s="1"/>
  <c r="BA64" i="53" s="1"/>
  <c r="AC60" i="53"/>
  <c r="AC62" i="53" s="1"/>
  <c r="AC64" i="53" s="1"/>
  <c r="K60" i="53"/>
  <c r="K62" i="53" s="1"/>
  <c r="K64" i="53" s="1"/>
  <c r="BH60" i="53"/>
  <c r="BH62" i="53" s="1"/>
  <c r="BH64" i="53" s="1"/>
  <c r="AM60" i="53"/>
  <c r="AM62" i="53" s="1"/>
  <c r="AM64" i="53" s="1"/>
  <c r="CW60" i="53"/>
  <c r="CW62" i="53" s="1"/>
  <c r="CW64" i="53" s="1"/>
  <c r="CG60" i="53"/>
  <c r="CG62" i="53" s="1"/>
  <c r="CG64" i="53" s="1"/>
  <c r="CH60" i="53"/>
  <c r="CH62" i="53" s="1"/>
  <c r="CH64" i="53" s="1"/>
  <c r="AZ60" i="53"/>
  <c r="AZ62" i="53" s="1"/>
  <c r="AZ64" i="53" s="1"/>
  <c r="BR60" i="53"/>
  <c r="BR62" i="53" s="1"/>
  <c r="BR64" i="53" s="1"/>
  <c r="DE60" i="53"/>
  <c r="DE62" i="53" s="1"/>
  <c r="DE64" i="53" s="1"/>
  <c r="CU60" i="53"/>
  <c r="CU62" i="53" s="1"/>
  <c r="CU64" i="53" s="1"/>
  <c r="DN60" i="53"/>
  <c r="DN62" i="53" s="1"/>
  <c r="DN64" i="53" s="1"/>
  <c r="CA60" i="53"/>
  <c r="CA62" i="53" s="1"/>
  <c r="CA64" i="53" s="1"/>
  <c r="BO60" i="53"/>
  <c r="BO62" i="53" s="1"/>
  <c r="BO64" i="53" s="1"/>
  <c r="DD60" i="53"/>
  <c r="DD62" i="53" s="1"/>
  <c r="DD64" i="53" s="1"/>
  <c r="BK60" i="53"/>
  <c r="BK62" i="53" s="1"/>
  <c r="BK64" i="53" s="1"/>
  <c r="CS60" i="53"/>
  <c r="CS62" i="53" s="1"/>
  <c r="CS64" i="53" s="1"/>
  <c r="AO60" i="53"/>
  <c r="AO62" i="53" s="1"/>
  <c r="AO64" i="53" s="1"/>
  <c r="CY60" i="53"/>
  <c r="CY62" i="53" s="1"/>
  <c r="CY64" i="53" s="1"/>
  <c r="T60" i="53"/>
  <c r="T62" i="53" s="1"/>
  <c r="T64" i="53" s="1"/>
  <c r="CP60" i="53"/>
  <c r="CP62" i="53" s="1"/>
  <c r="CP64" i="53" s="1"/>
  <c r="BQ60" i="53"/>
  <c r="BQ62" i="53" s="1"/>
  <c r="BQ64" i="53" s="1"/>
  <c r="BX60" i="53"/>
  <c r="BX62" i="53" s="1"/>
  <c r="BX64" i="53" s="1"/>
  <c r="DK60" i="53"/>
  <c r="DK62" i="53" s="1"/>
  <c r="DK64" i="53" s="1"/>
  <c r="CM60" i="53"/>
  <c r="CM62" i="53" s="1"/>
  <c r="CM64" i="53" s="1"/>
  <c r="AK60" i="53"/>
  <c r="AK62" i="53" s="1"/>
  <c r="AK64" i="53" s="1"/>
  <c r="DO60" i="53"/>
  <c r="DO62" i="53" s="1"/>
  <c r="DO64" i="53" s="1"/>
  <c r="BI60" i="53"/>
  <c r="BI62" i="53" s="1"/>
  <c r="BI64" i="53" s="1"/>
  <c r="BU60" i="53"/>
  <c r="BU62" i="53" s="1"/>
  <c r="BU64" i="53" s="1"/>
  <c r="DL60" i="53"/>
  <c r="DL62" i="53" s="1"/>
  <c r="DL64" i="53" s="1"/>
  <c r="P60" i="53"/>
  <c r="P62" i="53" s="1"/>
  <c r="P64" i="53" s="1"/>
  <c r="EA60" i="53"/>
  <c r="EA62" i="53" s="1"/>
  <c r="EA64" i="53" s="1"/>
  <c r="EA74" i="53" s="1"/>
  <c r="CE60" i="53"/>
  <c r="CE62" i="53" s="1"/>
  <c r="CE64" i="53" s="1"/>
  <c r="BJ60" i="53"/>
  <c r="BJ62" i="53" s="1"/>
  <c r="BJ64" i="53" s="1"/>
  <c r="AW60" i="53"/>
  <c r="AW62" i="53" s="1"/>
  <c r="AW64" i="53" s="1"/>
  <c r="DG60" i="53"/>
  <c r="DG62" i="53" s="1"/>
  <c r="DG64" i="53" s="1"/>
  <c r="EB60" i="53"/>
  <c r="EB62" i="53" s="1"/>
  <c r="EB64" i="53" s="1"/>
  <c r="EB74" i="53" s="1"/>
  <c r="L60" i="53"/>
  <c r="L62" i="53" s="1"/>
  <c r="L64" i="53" s="1"/>
  <c r="DQ60" i="53"/>
  <c r="DQ62" i="53" s="1"/>
  <c r="DQ64" i="53" s="1"/>
  <c r="CF60" i="53"/>
  <c r="CF62" i="53" s="1"/>
  <c r="CF64" i="53" s="1"/>
  <c r="CX60" i="53"/>
  <c r="CX62" i="53" s="1"/>
  <c r="CX64" i="53" s="1"/>
  <c r="AT60" i="53"/>
  <c r="AT62" i="53" s="1"/>
  <c r="AT64" i="53" s="1"/>
  <c r="DS60" i="53"/>
  <c r="DS62" i="53" s="1"/>
  <c r="DS64" i="53" s="1"/>
  <c r="DV60" i="53"/>
  <c r="DV62" i="53" s="1"/>
  <c r="DV64" i="53" s="1"/>
  <c r="AL60" i="53"/>
  <c r="AL62" i="53" s="1"/>
  <c r="AL64" i="53" s="1"/>
  <c r="CC60" i="53"/>
  <c r="CC62" i="53" s="1"/>
  <c r="CC64" i="53" s="1"/>
  <c r="BE60" i="53"/>
  <c r="BE62" i="53" s="1"/>
  <c r="BE64" i="53" s="1"/>
  <c r="CK60" i="53"/>
  <c r="CK62" i="53" s="1"/>
  <c r="CK64" i="53" s="1"/>
  <c r="CI60" i="53"/>
  <c r="CI62" i="53" s="1"/>
  <c r="CI64" i="53" s="1"/>
  <c r="AI60" i="53"/>
  <c r="AI62" i="53" s="1"/>
  <c r="AI64" i="53" s="1"/>
  <c r="DU60" i="53"/>
  <c r="DU62" i="53" s="1"/>
  <c r="DU64" i="53" s="1"/>
  <c r="AB60" i="53"/>
  <c r="AB62" i="53" s="1"/>
  <c r="AB64" i="53" s="1"/>
  <c r="BG60" i="53"/>
  <c r="BG62" i="53" s="1"/>
  <c r="BG64" i="53" s="1"/>
  <c r="AH60" i="53"/>
  <c r="AH62" i="53" s="1"/>
  <c r="AH64" i="53" s="1"/>
  <c r="AY60" i="53"/>
  <c r="AY62" i="53" s="1"/>
  <c r="AY64" i="53" s="1"/>
  <c r="AD60" i="53"/>
  <c r="AD62" i="53" s="1"/>
  <c r="AD64" i="53" s="1"/>
  <c r="BZ60" i="53"/>
  <c r="BZ62" i="53" s="1"/>
  <c r="BZ64" i="53" s="1"/>
  <c r="CO60" i="53"/>
  <c r="CO62" i="53" s="1"/>
  <c r="CO64" i="53" s="1"/>
  <c r="DA60" i="53"/>
  <c r="DA62" i="53" s="1"/>
  <c r="DA64" i="53" s="1"/>
  <c r="BY60" i="53"/>
  <c r="BY62" i="53" s="1"/>
  <c r="BY64" i="53" s="1"/>
  <c r="BB60" i="53"/>
  <c r="BB62" i="53" s="1"/>
  <c r="BB64" i="53" s="1"/>
  <c r="AQ60" i="53"/>
  <c r="AQ62" i="53" s="1"/>
  <c r="AQ64" i="53" s="1"/>
  <c r="BW60" i="53"/>
  <c r="BW62" i="53" s="1"/>
  <c r="BW64" i="53" s="1"/>
  <c r="BM60" i="53"/>
  <c r="BM62" i="53" s="1"/>
  <c r="BM64" i="53" s="1"/>
  <c r="DM60" i="53"/>
  <c r="DM62" i="53" s="1"/>
  <c r="DM64" i="53" s="1"/>
  <c r="BS60" i="53"/>
  <c r="BS62" i="53" s="1"/>
  <c r="BS64" i="53" s="1"/>
  <c r="R60" i="53"/>
  <c r="R62" i="53" s="1"/>
  <c r="R64" i="53" s="1"/>
  <c r="M60" i="53"/>
  <c r="M62" i="53" s="1"/>
  <c r="M64" i="53" s="1"/>
  <c r="DT60" i="53"/>
  <c r="DT62" i="53" s="1"/>
  <c r="DT64" i="53" s="1"/>
  <c r="J60" i="53"/>
  <c r="N60" i="53"/>
  <c r="N62" i="53" s="1"/>
  <c r="N64" i="53" s="1"/>
  <c r="CV60" i="53"/>
  <c r="CV62" i="53" s="1"/>
  <c r="CV64" i="53" s="1"/>
  <c r="CQ60" i="53"/>
  <c r="CQ62" i="53" s="1"/>
  <c r="CQ64" i="53" s="1"/>
  <c r="W60" i="53"/>
  <c r="W62" i="53" s="1"/>
  <c r="W64" i="53" s="1"/>
  <c r="DZ60" i="53"/>
  <c r="DZ62" i="53" s="1"/>
  <c r="DZ64" i="53" s="1"/>
  <c r="DR60" i="53"/>
  <c r="DR62" i="53" s="1"/>
  <c r="DR64" i="53" s="1"/>
  <c r="BL60" i="53"/>
  <c r="BL62" i="53" s="1"/>
  <c r="BL64" i="53" s="1"/>
  <c r="Q60" i="53"/>
  <c r="Q62" i="53" s="1"/>
  <c r="Q64" i="53" s="1"/>
  <c r="BD60" i="53"/>
  <c r="BD62" i="53" s="1"/>
  <c r="BD64" i="53" s="1"/>
  <c r="Y60" i="53"/>
  <c r="Y62" i="53" s="1"/>
  <c r="Y64" i="53" s="1"/>
  <c r="O60" i="53"/>
  <c r="O62" i="53" s="1"/>
  <c r="O64" i="53" s="1"/>
  <c r="CB60" i="53"/>
  <c r="CB62" i="53" s="1"/>
  <c r="CB64" i="53" s="1"/>
  <c r="AN60" i="53"/>
  <c r="AN62" i="53" s="1"/>
  <c r="AN64" i="53" s="1"/>
  <c r="BF60" i="53"/>
  <c r="BF62" i="53" s="1"/>
  <c r="BF64" i="53" s="1"/>
  <c r="BV60" i="53"/>
  <c r="BV62" i="53" s="1"/>
  <c r="BV64" i="53" s="1"/>
  <c r="BT60" i="53"/>
  <c r="BT62" i="53" s="1"/>
  <c r="BT64" i="53" s="1"/>
  <c r="CT60" i="53"/>
  <c r="CT62" i="53" s="1"/>
  <c r="CT64" i="53" s="1"/>
  <c r="DB60" i="53"/>
  <c r="DB62" i="53" s="1"/>
  <c r="DB64" i="53" s="1"/>
  <c r="CR60" i="53"/>
  <c r="CR62" i="53" s="1"/>
  <c r="CR64" i="53" s="1"/>
  <c r="CZ60" i="53"/>
  <c r="CZ62" i="53" s="1"/>
  <c r="CZ64" i="53" s="1"/>
  <c r="DP60" i="53"/>
  <c r="DP62" i="53" s="1"/>
  <c r="DP64" i="53" s="1"/>
  <c r="CL60" i="53"/>
  <c r="CL62" i="53" s="1"/>
  <c r="CL64" i="53" s="1"/>
  <c r="AX60" i="53"/>
  <c r="AX62" i="53" s="1"/>
  <c r="AX64" i="53" s="1"/>
  <c r="BN60" i="53"/>
  <c r="BN62" i="53" s="1"/>
  <c r="BN64" i="53" s="1"/>
  <c r="AV60" i="53"/>
  <c r="AV62" i="53" s="1"/>
  <c r="AV64" i="53" s="1"/>
  <c r="CJ60" i="53"/>
  <c r="CJ62" i="53" s="1"/>
  <c r="CJ64" i="53" s="1"/>
  <c r="AP60" i="53"/>
  <c r="AP62" i="53" s="1"/>
  <c r="AP64" i="53" s="1"/>
  <c r="AE60" i="53"/>
  <c r="AE62" i="53" s="1"/>
  <c r="AE64" i="53" s="1"/>
  <c r="CD60" i="53"/>
  <c r="CD62" i="53" s="1"/>
  <c r="CD64" i="53" s="1"/>
  <c r="DX60" i="53"/>
  <c r="DX62" i="53" s="1"/>
  <c r="DX64" i="53" s="1"/>
  <c r="DJ60" i="53"/>
  <c r="DJ62" i="53" s="1"/>
  <c r="DJ64" i="53" s="1"/>
  <c r="DH60" i="53"/>
  <c r="DH62" i="53" s="1"/>
  <c r="DH64" i="53" s="1"/>
  <c r="AG60" i="53"/>
  <c r="AG62" i="53" s="1"/>
  <c r="AG64" i="53" s="1"/>
  <c r="DT243" i="50"/>
  <c r="DT246" i="50" s="1"/>
  <c r="DT229" i="50"/>
  <c r="DU214" i="50"/>
  <c r="DU216" i="50" s="1"/>
  <c r="DU218" i="50" s="1"/>
  <c r="DV213" i="50"/>
  <c r="DN243" i="51"/>
  <c r="DN246" i="51" s="1"/>
  <c r="L68" i="51"/>
  <c r="L70" i="51" s="1"/>
  <c r="L72" i="51" s="1"/>
  <c r="L85" i="51" s="1"/>
  <c r="M68" i="51"/>
  <c r="M70" i="51" s="1"/>
  <c r="M72" i="51" s="1"/>
  <c r="M85" i="51" s="1"/>
  <c r="K68" i="51"/>
  <c r="H31" i="53"/>
  <c r="EB30" i="49"/>
  <c r="EB31" i="49" s="1"/>
  <c r="EA36" i="49"/>
  <c r="DT31" i="52"/>
  <c r="DT34" i="52" s="1"/>
  <c r="DS36" i="52"/>
  <c r="DS229" i="49"/>
  <c r="DS243" i="49"/>
  <c r="DS246" i="49" s="1"/>
  <c r="DT214" i="49"/>
  <c r="DT216" i="49" s="1"/>
  <c r="DT218" i="49" s="1"/>
  <c r="DU213" i="49"/>
  <c r="EB32" i="53"/>
  <c r="DB315" i="56"/>
  <c r="DB320" i="56" s="1"/>
  <c r="DB431" i="56" s="1"/>
  <c r="DB456" i="56"/>
  <c r="DE306" i="53"/>
  <c r="DE308" i="53" s="1"/>
  <c r="DE319" i="53" s="1"/>
  <c r="DC495" i="56" s="1"/>
  <c r="DD333" i="53"/>
  <c r="DD336" i="53" s="1"/>
  <c r="DC315" i="52"/>
  <c r="DC317" i="52" s="1"/>
  <c r="DC334" i="52" s="1"/>
  <c r="DC315" i="53"/>
  <c r="DC317" i="53" s="1"/>
  <c r="DC334" i="53" s="1"/>
  <c r="DC315" i="50"/>
  <c r="DC317" i="50" s="1"/>
  <c r="DC334" i="50" s="1"/>
  <c r="DB315" i="49"/>
  <c r="DB317" i="49" s="1"/>
  <c r="DB334" i="49" s="1"/>
  <c r="DF306" i="50"/>
  <c r="DF308" i="50" s="1"/>
  <c r="DF319" i="50" s="1"/>
  <c r="DE306" i="51"/>
  <c r="DE308" i="51" s="1"/>
  <c r="DE319" i="51" s="1"/>
  <c r="DC493" i="56" s="1"/>
  <c r="DB315" i="51"/>
  <c r="DB317" i="51" s="1"/>
  <c r="DB334" i="51" s="1"/>
  <c r="DE333" i="50"/>
  <c r="DE336" i="50" s="1"/>
  <c r="DE344" i="50" s="1"/>
  <c r="DD333" i="51"/>
  <c r="DD336" i="51" s="1"/>
  <c r="DG306" i="52"/>
  <c r="DG308" i="52" s="1"/>
  <c r="DG319" i="52" s="1"/>
  <c r="DE494" i="56" s="1"/>
  <c r="DE306" i="49"/>
  <c r="DE308" i="49" s="1"/>
  <c r="DE319" i="49" s="1"/>
  <c r="DC491" i="56" s="1"/>
  <c r="DF333" i="52"/>
  <c r="DF336" i="52" s="1"/>
  <c r="DD333" i="49"/>
  <c r="DD336" i="49" s="1"/>
  <c r="DO229" i="51"/>
  <c r="DO243" i="51"/>
  <c r="DO246" i="51" s="1"/>
  <c r="DH229" i="53"/>
  <c r="DH243" i="53"/>
  <c r="DH246" i="53" s="1"/>
  <c r="DJ229" i="52"/>
  <c r="DJ243" i="52"/>
  <c r="DJ246" i="52" s="1"/>
  <c r="DI214" i="53"/>
  <c r="DI216" i="53" s="1"/>
  <c r="DI218" i="53" s="1"/>
  <c r="DJ213" i="53"/>
  <c r="DK214" i="52"/>
  <c r="DK216" i="52" s="1"/>
  <c r="DK218" i="52" s="1"/>
  <c r="DL213" i="52"/>
  <c r="DD501" i="56" l="1"/>
  <c r="DD492" i="56"/>
  <c r="DQ213" i="51"/>
  <c r="DQ214" i="51" s="1"/>
  <c r="DQ216" i="51" s="1"/>
  <c r="DQ218" i="51" s="1"/>
  <c r="DQ229" i="51" s="1"/>
  <c r="J143" i="51"/>
  <c r="H502" i="56" s="1"/>
  <c r="A84" i="51"/>
  <c r="CT74" i="53"/>
  <c r="CT84" i="53"/>
  <c r="CT87" i="53" s="1"/>
  <c r="BN74" i="53"/>
  <c r="BN84" i="53"/>
  <c r="BN87" i="53" s="1"/>
  <c r="J62" i="53"/>
  <c r="J64" i="53" s="1"/>
  <c r="J84" i="53" s="1"/>
  <c r="J87" i="53" s="1"/>
  <c r="L74" i="53"/>
  <c r="L84" i="53"/>
  <c r="L87" i="53" s="1"/>
  <c r="DL74" i="53"/>
  <c r="DL84" i="53"/>
  <c r="DL87" i="53" s="1"/>
  <c r="BQ74" i="53"/>
  <c r="BQ84" i="53"/>
  <c r="BQ87" i="53" s="1"/>
  <c r="BO74" i="53"/>
  <c r="BO84" i="53"/>
  <c r="BO87" i="53" s="1"/>
  <c r="CG74" i="53"/>
  <c r="CG84" i="53"/>
  <c r="CG87" i="53" s="1"/>
  <c r="CN74" i="53"/>
  <c r="CN84" i="53"/>
  <c r="CN87" i="53" s="1"/>
  <c r="AA74" i="53"/>
  <c r="AA84" i="53"/>
  <c r="AA87" i="53" s="1"/>
  <c r="DC74" i="53"/>
  <c r="DC84" i="53"/>
  <c r="DC87" i="53" s="1"/>
  <c r="J131" i="53"/>
  <c r="AG74" i="53"/>
  <c r="AG84" i="53"/>
  <c r="AG87" i="53" s="1"/>
  <c r="BE74" i="53"/>
  <c r="BE84" i="53"/>
  <c r="BE87" i="53" s="1"/>
  <c r="BX74" i="53"/>
  <c r="BX84" i="53"/>
  <c r="BX87" i="53" s="1"/>
  <c r="BC74" i="53"/>
  <c r="BC84" i="53"/>
  <c r="BC87" i="53" s="1"/>
  <c r="DH74" i="53"/>
  <c r="DH84" i="53"/>
  <c r="DH87" i="53" s="1"/>
  <c r="AQ74" i="53"/>
  <c r="AQ84" i="53"/>
  <c r="AQ87" i="53" s="1"/>
  <c r="DJ74" i="53"/>
  <c r="DJ84" i="53"/>
  <c r="DJ87" i="53" s="1"/>
  <c r="AX74" i="53"/>
  <c r="AX84" i="53"/>
  <c r="AX87" i="53" s="1"/>
  <c r="BV74" i="53"/>
  <c r="BV84" i="53"/>
  <c r="BV87" i="53" s="1"/>
  <c r="BL74" i="53"/>
  <c r="BL84" i="53"/>
  <c r="BL87" i="53" s="1"/>
  <c r="DT74" i="53"/>
  <c r="DT84" i="53"/>
  <c r="DT87" i="53" s="1"/>
  <c r="BB74" i="53"/>
  <c r="BB84" i="53"/>
  <c r="BB87" i="53" s="1"/>
  <c r="BG74" i="53"/>
  <c r="BG84" i="53"/>
  <c r="BG87" i="53" s="1"/>
  <c r="AL74" i="53"/>
  <c r="AL84" i="53"/>
  <c r="AL87" i="53" s="1"/>
  <c r="BU74" i="53"/>
  <c r="BU84" i="53"/>
  <c r="BU87" i="53" s="1"/>
  <c r="CP74" i="53"/>
  <c r="CP84" i="53"/>
  <c r="CP87" i="53" s="1"/>
  <c r="CA74" i="53"/>
  <c r="CA84" i="53"/>
  <c r="CA87" i="53" s="1"/>
  <c r="CW74" i="53"/>
  <c r="CW84" i="53"/>
  <c r="CW87" i="53" s="1"/>
  <c r="BP74" i="53"/>
  <c r="BP84" i="53"/>
  <c r="BP87" i="53" s="1"/>
  <c r="DF74" i="53"/>
  <c r="DF84" i="53"/>
  <c r="DF87" i="53" s="1"/>
  <c r="DW74" i="53"/>
  <c r="DW84" i="53"/>
  <c r="DW87" i="53" s="1"/>
  <c r="AV74" i="53"/>
  <c r="AV84" i="53"/>
  <c r="AV87" i="53" s="1"/>
  <c r="P74" i="53"/>
  <c r="P84" i="53"/>
  <c r="P87" i="53" s="1"/>
  <c r="BT74" i="53"/>
  <c r="BT84" i="53"/>
  <c r="BT87" i="53" s="1"/>
  <c r="CC74" i="53"/>
  <c r="CC84" i="53"/>
  <c r="CC87" i="53" s="1"/>
  <c r="DX74" i="53"/>
  <c r="DX84" i="53"/>
  <c r="DX87" i="53" s="1"/>
  <c r="CL74" i="53"/>
  <c r="CL84" i="53"/>
  <c r="CL87" i="53" s="1"/>
  <c r="BF74" i="53"/>
  <c r="BF84" i="53"/>
  <c r="BF87" i="53" s="1"/>
  <c r="DR74" i="53"/>
  <c r="DR84" i="53"/>
  <c r="DR87" i="53" s="1"/>
  <c r="M74" i="53"/>
  <c r="M84" i="53"/>
  <c r="M87" i="53" s="1"/>
  <c r="BY74" i="53"/>
  <c r="BY84" i="53"/>
  <c r="BY87" i="53" s="1"/>
  <c r="AB74" i="53"/>
  <c r="AB84" i="53"/>
  <c r="AB87" i="53" s="1"/>
  <c r="DV74" i="53"/>
  <c r="DV84" i="53"/>
  <c r="DV87" i="53" s="1"/>
  <c r="DG74" i="53"/>
  <c r="DG84" i="53"/>
  <c r="DG87" i="53" s="1"/>
  <c r="BI74" i="53"/>
  <c r="BI84" i="53"/>
  <c r="BI87" i="53" s="1"/>
  <c r="T74" i="53"/>
  <c r="T84" i="53"/>
  <c r="T87" i="53" s="1"/>
  <c r="DN74" i="53"/>
  <c r="DN84" i="53"/>
  <c r="DN87" i="53" s="1"/>
  <c r="AM74" i="53"/>
  <c r="AM84" i="53"/>
  <c r="AM87" i="53" s="1"/>
  <c r="Z74" i="53"/>
  <c r="Z84" i="53"/>
  <c r="Z87" i="53" s="1"/>
  <c r="AJ74" i="53"/>
  <c r="AJ84" i="53"/>
  <c r="AJ87" i="53" s="1"/>
  <c r="EA84" i="53"/>
  <c r="EA87" i="53" s="1"/>
  <c r="AY74" i="53"/>
  <c r="AY84" i="53"/>
  <c r="AY87" i="53" s="1"/>
  <c r="S74" i="53"/>
  <c r="S84" i="53"/>
  <c r="S87" i="53" s="1"/>
  <c r="Q74" i="53"/>
  <c r="Q84" i="53"/>
  <c r="Q87" i="53" s="1"/>
  <c r="AH74" i="53"/>
  <c r="AH84" i="53"/>
  <c r="AH87" i="53" s="1"/>
  <c r="CD74" i="53"/>
  <c r="CD84" i="53"/>
  <c r="CD87" i="53" s="1"/>
  <c r="DP74" i="53"/>
  <c r="DP84" i="53"/>
  <c r="DP87" i="53" s="1"/>
  <c r="AN74" i="53"/>
  <c r="AN84" i="53"/>
  <c r="AN87" i="53" s="1"/>
  <c r="DZ74" i="53"/>
  <c r="DZ84" i="53"/>
  <c r="DZ87" i="53" s="1"/>
  <c r="R74" i="53"/>
  <c r="R84" i="53"/>
  <c r="R87" i="53" s="1"/>
  <c r="DA74" i="53"/>
  <c r="DA84" i="53"/>
  <c r="DA87" i="53" s="1"/>
  <c r="DU74" i="53"/>
  <c r="DU84" i="53"/>
  <c r="DU87" i="53" s="1"/>
  <c r="DS74" i="53"/>
  <c r="DS84" i="53"/>
  <c r="DS87" i="53" s="1"/>
  <c r="AW74" i="53"/>
  <c r="AW84" i="53"/>
  <c r="AW87" i="53" s="1"/>
  <c r="DO74" i="53"/>
  <c r="DO84" i="53"/>
  <c r="DO87" i="53" s="1"/>
  <c r="CY74" i="53"/>
  <c r="CY84" i="53"/>
  <c r="CY87" i="53" s="1"/>
  <c r="CU74" i="53"/>
  <c r="CU84" i="53"/>
  <c r="CU87" i="53" s="1"/>
  <c r="BH74" i="53"/>
  <c r="BH84" i="53"/>
  <c r="BH87" i="53" s="1"/>
  <c r="U74" i="53"/>
  <c r="U84" i="53"/>
  <c r="U87" i="53" s="1"/>
  <c r="AU74" i="53"/>
  <c r="AU84" i="53"/>
  <c r="AU87" i="53" s="1"/>
  <c r="K137" i="51"/>
  <c r="BW74" i="53"/>
  <c r="BW84" i="53"/>
  <c r="BW87" i="53" s="1"/>
  <c r="CH74" i="53"/>
  <c r="CH84" i="53"/>
  <c r="CH87" i="53" s="1"/>
  <c r="EB34" i="49"/>
  <c r="AE74" i="53"/>
  <c r="AE84" i="53"/>
  <c r="AE87" i="53" s="1"/>
  <c r="CZ74" i="53"/>
  <c r="CZ84" i="53"/>
  <c r="CZ87" i="53" s="1"/>
  <c r="CB74" i="53"/>
  <c r="CB84" i="53"/>
  <c r="CB87" i="53" s="1"/>
  <c r="W74" i="53"/>
  <c r="W84" i="53"/>
  <c r="W87" i="53" s="1"/>
  <c r="BS74" i="53"/>
  <c r="BS84" i="53"/>
  <c r="BS87" i="53" s="1"/>
  <c r="CO74" i="53"/>
  <c r="CO84" i="53"/>
  <c r="CO87" i="53" s="1"/>
  <c r="AI74" i="53"/>
  <c r="AI84" i="53"/>
  <c r="AI87" i="53" s="1"/>
  <c r="AT74" i="53"/>
  <c r="AT84" i="53"/>
  <c r="AT87" i="53" s="1"/>
  <c r="BJ74" i="53"/>
  <c r="BJ84" i="53"/>
  <c r="BJ87" i="53" s="1"/>
  <c r="AK74" i="53"/>
  <c r="AK84" i="53"/>
  <c r="AK87" i="53" s="1"/>
  <c r="AO74" i="53"/>
  <c r="AO84" i="53"/>
  <c r="AO87" i="53" s="1"/>
  <c r="DE74" i="53"/>
  <c r="DE84" i="53"/>
  <c r="DE87" i="53" s="1"/>
  <c r="K74" i="53"/>
  <c r="K84" i="53"/>
  <c r="K87" i="53" s="1"/>
  <c r="AR74" i="53"/>
  <c r="AR84" i="53"/>
  <c r="AR87" i="53" s="1"/>
  <c r="V74" i="53"/>
  <c r="V84" i="53"/>
  <c r="V87" i="53" s="1"/>
  <c r="J153" i="51"/>
  <c r="J156" i="51" s="1"/>
  <c r="H484" i="56" s="1"/>
  <c r="BD74" i="53"/>
  <c r="BD84" i="53"/>
  <c r="BD87" i="53" s="1"/>
  <c r="DQ74" i="53"/>
  <c r="DQ84" i="53"/>
  <c r="DQ87" i="53" s="1"/>
  <c r="DI74" i="53"/>
  <c r="DI84" i="53"/>
  <c r="DI87" i="53" s="1"/>
  <c r="AP74" i="53"/>
  <c r="AP84" i="53"/>
  <c r="AP87" i="53" s="1"/>
  <c r="CR74" i="53"/>
  <c r="CR84" i="53"/>
  <c r="CR87" i="53" s="1"/>
  <c r="O74" i="53"/>
  <c r="O84" i="53"/>
  <c r="O87" i="53" s="1"/>
  <c r="CQ74" i="53"/>
  <c r="CQ84" i="53"/>
  <c r="CQ87" i="53" s="1"/>
  <c r="DM74" i="53"/>
  <c r="DM84" i="53"/>
  <c r="DM87" i="53" s="1"/>
  <c r="BZ74" i="53"/>
  <c r="BZ84" i="53"/>
  <c r="BZ87" i="53" s="1"/>
  <c r="CI74" i="53"/>
  <c r="CI84" i="53"/>
  <c r="CI87" i="53" s="1"/>
  <c r="CX74" i="53"/>
  <c r="CX84" i="53"/>
  <c r="CX87" i="53" s="1"/>
  <c r="CE74" i="53"/>
  <c r="CE84" i="53"/>
  <c r="CE87" i="53" s="1"/>
  <c r="CM74" i="53"/>
  <c r="CM84" i="53"/>
  <c r="CM87" i="53" s="1"/>
  <c r="CS74" i="53"/>
  <c r="CS84" i="53"/>
  <c r="CS87" i="53" s="1"/>
  <c r="BR74" i="53"/>
  <c r="BR84" i="53"/>
  <c r="BR87" i="53" s="1"/>
  <c r="AC74" i="53"/>
  <c r="AC84" i="53"/>
  <c r="AC87" i="53" s="1"/>
  <c r="AS74" i="53"/>
  <c r="AS84" i="53"/>
  <c r="AS87" i="53" s="1"/>
  <c r="AF74" i="53"/>
  <c r="AF84" i="53"/>
  <c r="AF87" i="53" s="1"/>
  <c r="N74" i="53"/>
  <c r="N84" i="53"/>
  <c r="N87" i="53" s="1"/>
  <c r="DD74" i="53"/>
  <c r="DD84" i="53"/>
  <c r="DD87" i="53" s="1"/>
  <c r="CJ74" i="53"/>
  <c r="CJ84" i="53"/>
  <c r="CJ87" i="53" s="1"/>
  <c r="DB74" i="53"/>
  <c r="DB84" i="53"/>
  <c r="DB87" i="53" s="1"/>
  <c r="Y74" i="53"/>
  <c r="Y84" i="53"/>
  <c r="Y87" i="53" s="1"/>
  <c r="CV74" i="53"/>
  <c r="CV84" i="53"/>
  <c r="CV87" i="53" s="1"/>
  <c r="BM74" i="53"/>
  <c r="BM84" i="53"/>
  <c r="BM87" i="53" s="1"/>
  <c r="AD74" i="53"/>
  <c r="AD84" i="53"/>
  <c r="AD87" i="53" s="1"/>
  <c r="CK74" i="53"/>
  <c r="CK84" i="53"/>
  <c r="CK87" i="53" s="1"/>
  <c r="CF74" i="53"/>
  <c r="CF84" i="53"/>
  <c r="CF87" i="53" s="1"/>
  <c r="DK74" i="53"/>
  <c r="DK84" i="53"/>
  <c r="DK87" i="53" s="1"/>
  <c r="BK74" i="53"/>
  <c r="BK84" i="53"/>
  <c r="BK87" i="53" s="1"/>
  <c r="AZ74" i="53"/>
  <c r="AZ84" i="53"/>
  <c r="AZ87" i="53" s="1"/>
  <c r="BA74" i="53"/>
  <c r="BA84" i="53"/>
  <c r="BA87" i="53" s="1"/>
  <c r="X74" i="53"/>
  <c r="X84" i="53"/>
  <c r="X87" i="53" s="1"/>
  <c r="DY74" i="53"/>
  <c r="DY84" i="53"/>
  <c r="DY87" i="53" s="1"/>
  <c r="EA41" i="49"/>
  <c r="V60" i="49"/>
  <c r="V62" i="49" s="1"/>
  <c r="V64" i="49" s="1"/>
  <c r="BU60" i="49"/>
  <c r="BU62" i="49" s="1"/>
  <c r="BU64" i="49" s="1"/>
  <c r="BL60" i="49"/>
  <c r="BL62" i="49" s="1"/>
  <c r="BL64" i="49" s="1"/>
  <c r="DY60" i="49"/>
  <c r="DY62" i="49" s="1"/>
  <c r="DY64" i="49" s="1"/>
  <c r="L60" i="49"/>
  <c r="L62" i="49" s="1"/>
  <c r="L64" i="49" s="1"/>
  <c r="M60" i="49"/>
  <c r="M62" i="49" s="1"/>
  <c r="M64" i="49" s="1"/>
  <c r="AI60" i="49"/>
  <c r="AI62" i="49" s="1"/>
  <c r="AI64" i="49" s="1"/>
  <c r="N60" i="49"/>
  <c r="N62" i="49" s="1"/>
  <c r="N64" i="49" s="1"/>
  <c r="DF60" i="49"/>
  <c r="DF62" i="49" s="1"/>
  <c r="DF64" i="49" s="1"/>
  <c r="BB60" i="49"/>
  <c r="BB62" i="49" s="1"/>
  <c r="BB64" i="49" s="1"/>
  <c r="W60" i="49"/>
  <c r="W62" i="49" s="1"/>
  <c r="W64" i="49" s="1"/>
  <c r="DB60" i="49"/>
  <c r="DB62" i="49" s="1"/>
  <c r="DB64" i="49" s="1"/>
  <c r="CP60" i="49"/>
  <c r="CP62" i="49" s="1"/>
  <c r="CP64" i="49" s="1"/>
  <c r="AL60" i="49"/>
  <c r="AL62" i="49" s="1"/>
  <c r="AL64" i="49" s="1"/>
  <c r="DI60" i="49"/>
  <c r="DI62" i="49" s="1"/>
  <c r="DI64" i="49" s="1"/>
  <c r="CN60" i="49"/>
  <c r="CN62" i="49" s="1"/>
  <c r="CN64" i="49" s="1"/>
  <c r="AY60" i="49"/>
  <c r="AY62" i="49" s="1"/>
  <c r="AY64" i="49" s="1"/>
  <c r="CR60" i="49"/>
  <c r="CR62" i="49" s="1"/>
  <c r="CR64" i="49" s="1"/>
  <c r="DQ60" i="49"/>
  <c r="DQ62" i="49" s="1"/>
  <c r="DQ64" i="49" s="1"/>
  <c r="CK60" i="49"/>
  <c r="CK62" i="49" s="1"/>
  <c r="CK64" i="49" s="1"/>
  <c r="BJ60" i="49"/>
  <c r="BJ62" i="49" s="1"/>
  <c r="BJ64" i="49" s="1"/>
  <c r="AN60" i="49"/>
  <c r="AN62" i="49" s="1"/>
  <c r="AN64" i="49" s="1"/>
  <c r="CS60" i="49"/>
  <c r="CS62" i="49" s="1"/>
  <c r="CS64" i="49" s="1"/>
  <c r="CG60" i="49"/>
  <c r="CG62" i="49" s="1"/>
  <c r="CG64" i="49" s="1"/>
  <c r="DG60" i="49"/>
  <c r="DG62" i="49" s="1"/>
  <c r="DG64" i="49" s="1"/>
  <c r="BE60" i="49"/>
  <c r="BE62" i="49" s="1"/>
  <c r="BE64" i="49" s="1"/>
  <c r="CF60" i="49"/>
  <c r="CF62" i="49" s="1"/>
  <c r="CF64" i="49" s="1"/>
  <c r="AC60" i="49"/>
  <c r="AC62" i="49" s="1"/>
  <c r="AC64" i="49" s="1"/>
  <c r="BR60" i="49"/>
  <c r="BR62" i="49" s="1"/>
  <c r="BR64" i="49" s="1"/>
  <c r="BQ60" i="49"/>
  <c r="BQ62" i="49" s="1"/>
  <c r="BQ64" i="49" s="1"/>
  <c r="BM60" i="49"/>
  <c r="BM62" i="49" s="1"/>
  <c r="BM64" i="49" s="1"/>
  <c r="BZ60" i="49"/>
  <c r="BZ62" i="49" s="1"/>
  <c r="BZ64" i="49" s="1"/>
  <c r="BS60" i="49"/>
  <c r="BS62" i="49" s="1"/>
  <c r="BS64" i="49" s="1"/>
  <c r="CE60" i="49"/>
  <c r="CE62" i="49" s="1"/>
  <c r="CE64" i="49" s="1"/>
  <c r="CD60" i="49"/>
  <c r="CD62" i="49" s="1"/>
  <c r="CD64" i="49" s="1"/>
  <c r="CX60" i="49"/>
  <c r="CX62" i="49" s="1"/>
  <c r="CX64" i="49" s="1"/>
  <c r="Z60" i="49"/>
  <c r="Z62" i="49" s="1"/>
  <c r="Z64" i="49" s="1"/>
  <c r="CA60" i="49"/>
  <c r="CA62" i="49" s="1"/>
  <c r="CA64" i="49" s="1"/>
  <c r="K60" i="49"/>
  <c r="K62" i="49" s="1"/>
  <c r="K64" i="49" s="1"/>
  <c r="AB60" i="49"/>
  <c r="AB62" i="49" s="1"/>
  <c r="AB64" i="49" s="1"/>
  <c r="BF60" i="49"/>
  <c r="BF62" i="49" s="1"/>
  <c r="BF64" i="49" s="1"/>
  <c r="AT60" i="49"/>
  <c r="AT62" i="49" s="1"/>
  <c r="AT64" i="49" s="1"/>
  <c r="AQ60" i="49"/>
  <c r="AQ62" i="49" s="1"/>
  <c r="AQ64" i="49" s="1"/>
  <c r="CQ60" i="49"/>
  <c r="CQ62" i="49" s="1"/>
  <c r="CQ64" i="49" s="1"/>
  <c r="AA60" i="49"/>
  <c r="AA62" i="49" s="1"/>
  <c r="AA64" i="49" s="1"/>
  <c r="DO60" i="49"/>
  <c r="DO62" i="49" s="1"/>
  <c r="DO64" i="49" s="1"/>
  <c r="CV60" i="49"/>
  <c r="CV62" i="49" s="1"/>
  <c r="CV64" i="49" s="1"/>
  <c r="CZ60" i="49"/>
  <c r="CZ62" i="49" s="1"/>
  <c r="CZ64" i="49" s="1"/>
  <c r="AM60" i="49"/>
  <c r="AM62" i="49" s="1"/>
  <c r="AM64" i="49" s="1"/>
  <c r="CT60" i="49"/>
  <c r="CT62" i="49" s="1"/>
  <c r="CT64" i="49" s="1"/>
  <c r="P60" i="49"/>
  <c r="P62" i="49" s="1"/>
  <c r="P64" i="49" s="1"/>
  <c r="DM60" i="49"/>
  <c r="DM62" i="49" s="1"/>
  <c r="DM64" i="49" s="1"/>
  <c r="Q60" i="49"/>
  <c r="Q62" i="49" s="1"/>
  <c r="Q64" i="49" s="1"/>
  <c r="DS60" i="49"/>
  <c r="DS62" i="49" s="1"/>
  <c r="DS64" i="49" s="1"/>
  <c r="J60" i="49"/>
  <c r="CI60" i="49"/>
  <c r="CI62" i="49" s="1"/>
  <c r="CI64" i="49" s="1"/>
  <c r="T60" i="49"/>
  <c r="T62" i="49" s="1"/>
  <c r="T64" i="49" s="1"/>
  <c r="AW60" i="49"/>
  <c r="AW62" i="49" s="1"/>
  <c r="AW64" i="49" s="1"/>
  <c r="DT60" i="49"/>
  <c r="DT62" i="49" s="1"/>
  <c r="DT64" i="49" s="1"/>
  <c r="DK60" i="49"/>
  <c r="DK62" i="49" s="1"/>
  <c r="DK64" i="49" s="1"/>
  <c r="DP60" i="49"/>
  <c r="DP62" i="49" s="1"/>
  <c r="DP64" i="49" s="1"/>
  <c r="DZ60" i="49"/>
  <c r="DZ62" i="49" s="1"/>
  <c r="DZ64" i="49" s="1"/>
  <c r="AP60" i="49"/>
  <c r="AP62" i="49" s="1"/>
  <c r="AP64" i="49" s="1"/>
  <c r="DD60" i="49"/>
  <c r="DD62" i="49" s="1"/>
  <c r="DD64" i="49" s="1"/>
  <c r="BV60" i="49"/>
  <c r="BV62" i="49" s="1"/>
  <c r="BV64" i="49" s="1"/>
  <c r="AE60" i="49"/>
  <c r="AE62" i="49" s="1"/>
  <c r="AE64" i="49" s="1"/>
  <c r="BY60" i="49"/>
  <c r="BY62" i="49" s="1"/>
  <c r="BY64" i="49" s="1"/>
  <c r="AV60" i="49"/>
  <c r="AV62" i="49" s="1"/>
  <c r="AV64" i="49" s="1"/>
  <c r="BW60" i="49"/>
  <c r="BW62" i="49" s="1"/>
  <c r="BW64" i="49" s="1"/>
  <c r="AU60" i="49"/>
  <c r="AU62" i="49" s="1"/>
  <c r="AU64" i="49" s="1"/>
  <c r="AO60" i="49"/>
  <c r="AO62" i="49" s="1"/>
  <c r="AO64" i="49" s="1"/>
  <c r="BA60" i="49"/>
  <c r="BA62" i="49" s="1"/>
  <c r="BA64" i="49" s="1"/>
  <c r="BK60" i="49"/>
  <c r="BK62" i="49" s="1"/>
  <c r="BK64" i="49" s="1"/>
  <c r="CL60" i="49"/>
  <c r="CL62" i="49" s="1"/>
  <c r="CL64" i="49" s="1"/>
  <c r="AD60" i="49"/>
  <c r="AD62" i="49" s="1"/>
  <c r="AD64" i="49" s="1"/>
  <c r="BH60" i="49"/>
  <c r="BH62" i="49" s="1"/>
  <c r="BH64" i="49" s="1"/>
  <c r="DV60" i="49"/>
  <c r="DV62" i="49" s="1"/>
  <c r="DV64" i="49" s="1"/>
  <c r="EA60" i="49"/>
  <c r="EA62" i="49" s="1"/>
  <c r="EA64" i="49" s="1"/>
  <c r="EA74" i="49" s="1"/>
  <c r="CM60" i="49"/>
  <c r="CM62" i="49" s="1"/>
  <c r="CM64" i="49" s="1"/>
  <c r="AR60" i="49"/>
  <c r="AR62" i="49" s="1"/>
  <c r="AR64" i="49" s="1"/>
  <c r="R60" i="49"/>
  <c r="R62" i="49" s="1"/>
  <c r="R64" i="49" s="1"/>
  <c r="AH60" i="49"/>
  <c r="AH62" i="49" s="1"/>
  <c r="AH64" i="49" s="1"/>
  <c r="BO60" i="49"/>
  <c r="BO62" i="49" s="1"/>
  <c r="BO64" i="49" s="1"/>
  <c r="CU60" i="49"/>
  <c r="CU62" i="49" s="1"/>
  <c r="CU64" i="49" s="1"/>
  <c r="DR60" i="49"/>
  <c r="DR62" i="49" s="1"/>
  <c r="DR64" i="49" s="1"/>
  <c r="DA60" i="49"/>
  <c r="DA62" i="49" s="1"/>
  <c r="DA64" i="49" s="1"/>
  <c r="AF60" i="49"/>
  <c r="AF62" i="49" s="1"/>
  <c r="AF64" i="49" s="1"/>
  <c r="CJ60" i="49"/>
  <c r="CJ62" i="49" s="1"/>
  <c r="CJ64" i="49" s="1"/>
  <c r="AJ60" i="49"/>
  <c r="AJ62" i="49" s="1"/>
  <c r="AJ64" i="49" s="1"/>
  <c r="AK60" i="49"/>
  <c r="AK62" i="49" s="1"/>
  <c r="AK64" i="49" s="1"/>
  <c r="BD60" i="49"/>
  <c r="BD62" i="49" s="1"/>
  <c r="BD64" i="49" s="1"/>
  <c r="DX60" i="49"/>
  <c r="DX62" i="49" s="1"/>
  <c r="DX64" i="49" s="1"/>
  <c r="BX60" i="49"/>
  <c r="BX62" i="49" s="1"/>
  <c r="BX64" i="49" s="1"/>
  <c r="Y60" i="49"/>
  <c r="Y62" i="49" s="1"/>
  <c r="Y64" i="49" s="1"/>
  <c r="AG60" i="49"/>
  <c r="AG62" i="49" s="1"/>
  <c r="AG64" i="49" s="1"/>
  <c r="DU60" i="49"/>
  <c r="DU62" i="49" s="1"/>
  <c r="DU64" i="49" s="1"/>
  <c r="S60" i="49"/>
  <c r="S62" i="49" s="1"/>
  <c r="S64" i="49" s="1"/>
  <c r="U60" i="49"/>
  <c r="U62" i="49" s="1"/>
  <c r="U64" i="49" s="1"/>
  <c r="DN60" i="49"/>
  <c r="DN62" i="49" s="1"/>
  <c r="DN64" i="49" s="1"/>
  <c r="AS60" i="49"/>
  <c r="AS62" i="49" s="1"/>
  <c r="AS64" i="49" s="1"/>
  <c r="CH60" i="49"/>
  <c r="CH62" i="49" s="1"/>
  <c r="CH64" i="49" s="1"/>
  <c r="DC60" i="49"/>
  <c r="DC62" i="49" s="1"/>
  <c r="DC64" i="49" s="1"/>
  <c r="CC60" i="49"/>
  <c r="CC62" i="49" s="1"/>
  <c r="CC64" i="49" s="1"/>
  <c r="CO60" i="49"/>
  <c r="CO62" i="49" s="1"/>
  <c r="CO64" i="49" s="1"/>
  <c r="BC60" i="49"/>
  <c r="BC62" i="49" s="1"/>
  <c r="BC64" i="49" s="1"/>
  <c r="DH60" i="49"/>
  <c r="DH62" i="49" s="1"/>
  <c r="DH64" i="49" s="1"/>
  <c r="DJ60" i="49"/>
  <c r="DJ62" i="49" s="1"/>
  <c r="DJ64" i="49" s="1"/>
  <c r="CB60" i="49"/>
  <c r="CB62" i="49" s="1"/>
  <c r="CB64" i="49" s="1"/>
  <c r="BG60" i="49"/>
  <c r="BG62" i="49" s="1"/>
  <c r="BG64" i="49" s="1"/>
  <c r="CW60" i="49"/>
  <c r="CW62" i="49" s="1"/>
  <c r="CW64" i="49" s="1"/>
  <c r="BT60" i="49"/>
  <c r="BT62" i="49" s="1"/>
  <c r="BT64" i="49" s="1"/>
  <c r="DL60" i="49"/>
  <c r="DL62" i="49" s="1"/>
  <c r="DL64" i="49" s="1"/>
  <c r="DW60" i="49"/>
  <c r="DW62" i="49" s="1"/>
  <c r="DW64" i="49" s="1"/>
  <c r="BP60" i="49"/>
  <c r="BP62" i="49" s="1"/>
  <c r="BP64" i="49" s="1"/>
  <c r="CY60" i="49"/>
  <c r="CY62" i="49" s="1"/>
  <c r="CY64" i="49" s="1"/>
  <c r="O60" i="49"/>
  <c r="O62" i="49" s="1"/>
  <c r="O64" i="49" s="1"/>
  <c r="X60" i="49"/>
  <c r="X62" i="49" s="1"/>
  <c r="X64" i="49" s="1"/>
  <c r="BN60" i="49"/>
  <c r="BN62" i="49" s="1"/>
  <c r="BN64" i="49" s="1"/>
  <c r="BI60" i="49"/>
  <c r="BI62" i="49" s="1"/>
  <c r="BI64" i="49" s="1"/>
  <c r="DE60" i="49"/>
  <c r="DE62" i="49" s="1"/>
  <c r="DE64" i="49" s="1"/>
  <c r="AZ60" i="49"/>
  <c r="AZ62" i="49" s="1"/>
  <c r="AZ64" i="49" s="1"/>
  <c r="EB60" i="49"/>
  <c r="EB62" i="49" s="1"/>
  <c r="EB64" i="49" s="1"/>
  <c r="EB74" i="49" s="1"/>
  <c r="AX60" i="49"/>
  <c r="AX62" i="49" s="1"/>
  <c r="AX64" i="49" s="1"/>
  <c r="DV214" i="50"/>
  <c r="DV216" i="50" s="1"/>
  <c r="DV218" i="50" s="1"/>
  <c r="DW213" i="50"/>
  <c r="DU229" i="50"/>
  <c r="DU243" i="50"/>
  <c r="DU246" i="50" s="1"/>
  <c r="N68" i="51"/>
  <c r="K70" i="51"/>
  <c r="H51" i="51"/>
  <c r="H60" i="53"/>
  <c r="DS41" i="52"/>
  <c r="DT32" i="52"/>
  <c r="EB32" i="49"/>
  <c r="H31" i="49"/>
  <c r="DR213" i="51"/>
  <c r="DR214" i="51" s="1"/>
  <c r="DR216" i="51" s="1"/>
  <c r="DR218" i="51" s="1"/>
  <c r="DU214" i="49"/>
  <c r="DU216" i="49" s="1"/>
  <c r="DU218" i="49" s="1"/>
  <c r="DV213" i="49"/>
  <c r="DT229" i="49"/>
  <c r="DT243" i="49"/>
  <c r="DT246" i="49" s="1"/>
  <c r="EB36" i="53"/>
  <c r="EB84" i="53" s="1"/>
  <c r="H34" i="53"/>
  <c r="DC456" i="56"/>
  <c r="DC315" i="56"/>
  <c r="DC320" i="56" s="1"/>
  <c r="DC431" i="56" s="1"/>
  <c r="DD315" i="53"/>
  <c r="DD317" i="53" s="1"/>
  <c r="DD334" i="53" s="1"/>
  <c r="DF306" i="49"/>
  <c r="DF308" i="49" s="1"/>
  <c r="DF319" i="49" s="1"/>
  <c r="DD491" i="56" s="1"/>
  <c r="DG306" i="50"/>
  <c r="DG308" i="50" s="1"/>
  <c r="DG319" i="50" s="1"/>
  <c r="DD315" i="52"/>
  <c r="DD317" i="52" s="1"/>
  <c r="DD334" i="52" s="1"/>
  <c r="DH306" i="52"/>
  <c r="DH308" i="52" s="1"/>
  <c r="DH319" i="52" s="1"/>
  <c r="DF494" i="56" s="1"/>
  <c r="DF333" i="50"/>
  <c r="DF336" i="50" s="1"/>
  <c r="DF344" i="50" s="1"/>
  <c r="DC315" i="49"/>
  <c r="DC317" i="49" s="1"/>
  <c r="DC334" i="49" s="1"/>
  <c r="DE333" i="49"/>
  <c r="DE336" i="49" s="1"/>
  <c r="DG333" i="52"/>
  <c r="DG336" i="52" s="1"/>
  <c r="DC315" i="51"/>
  <c r="DC317" i="51" s="1"/>
  <c r="DC334" i="51" s="1"/>
  <c r="DD315" i="50"/>
  <c r="DD317" i="50" s="1"/>
  <c r="DD334" i="50" s="1"/>
  <c r="DF306" i="53"/>
  <c r="DF308" i="53" s="1"/>
  <c r="DF319" i="53" s="1"/>
  <c r="DD495" i="56" s="1"/>
  <c r="DF306" i="51"/>
  <c r="DF308" i="51" s="1"/>
  <c r="DF319" i="51" s="1"/>
  <c r="DD493" i="56" s="1"/>
  <c r="DE333" i="51"/>
  <c r="DE336" i="51" s="1"/>
  <c r="DE333" i="53"/>
  <c r="DE336" i="53" s="1"/>
  <c r="DI229" i="53"/>
  <c r="DI243" i="53"/>
  <c r="DI246" i="53" s="1"/>
  <c r="DP229" i="51"/>
  <c r="DP243" i="51"/>
  <c r="DP246" i="51" s="1"/>
  <c r="DK229" i="52"/>
  <c r="DK243" i="52"/>
  <c r="DK246" i="52" s="1"/>
  <c r="DJ214" i="53"/>
  <c r="DJ216" i="53" s="1"/>
  <c r="DJ218" i="53" s="1"/>
  <c r="DK213" i="53"/>
  <c r="DL214" i="52"/>
  <c r="DL216" i="52" s="1"/>
  <c r="DL218" i="52" s="1"/>
  <c r="DM213" i="52"/>
  <c r="DE501" i="56" l="1"/>
  <c r="DE492" i="56"/>
  <c r="H62" i="53"/>
  <c r="S74" i="49"/>
  <c r="S84" i="49"/>
  <c r="S87" i="49" s="1"/>
  <c r="AM74" i="49"/>
  <c r="AM84" i="49"/>
  <c r="AM87" i="49" s="1"/>
  <c r="Y74" i="49"/>
  <c r="Y84" i="49"/>
  <c r="Y87" i="49" s="1"/>
  <c r="DZ74" i="49"/>
  <c r="DZ84" i="49"/>
  <c r="DZ87" i="49" s="1"/>
  <c r="BQ74" i="49"/>
  <c r="BQ84" i="49"/>
  <c r="BQ87" i="49" s="1"/>
  <c r="O74" i="49"/>
  <c r="O84" i="49"/>
  <c r="O87" i="49" s="1"/>
  <c r="AS74" i="49"/>
  <c r="AS84" i="49"/>
  <c r="AS87" i="49" s="1"/>
  <c r="CU74" i="49"/>
  <c r="CU84" i="49"/>
  <c r="CU87" i="49" s="1"/>
  <c r="AV74" i="49"/>
  <c r="AV84" i="49"/>
  <c r="AV87" i="49" s="1"/>
  <c r="DM74" i="49"/>
  <c r="DM84" i="49"/>
  <c r="DM87" i="49" s="1"/>
  <c r="CQ74" i="49"/>
  <c r="CQ84" i="49"/>
  <c r="CQ87" i="49" s="1"/>
  <c r="CK74" i="49"/>
  <c r="CK84" i="49"/>
  <c r="CK87" i="49" s="1"/>
  <c r="AX74" i="49"/>
  <c r="AX84" i="49"/>
  <c r="AX87" i="49" s="1"/>
  <c r="CY74" i="49"/>
  <c r="CY84" i="49"/>
  <c r="CY87" i="49" s="1"/>
  <c r="DJ74" i="49"/>
  <c r="DJ84" i="49"/>
  <c r="DJ87" i="49" s="1"/>
  <c r="DN74" i="49"/>
  <c r="DN84" i="49"/>
  <c r="DN87" i="49" s="1"/>
  <c r="BD74" i="49"/>
  <c r="BD84" i="49"/>
  <c r="BD87" i="49" s="1"/>
  <c r="BO74" i="49"/>
  <c r="BO84" i="49"/>
  <c r="BO87" i="49" s="1"/>
  <c r="AD74" i="49"/>
  <c r="AD84" i="49"/>
  <c r="AD87" i="49" s="1"/>
  <c r="BY74" i="49"/>
  <c r="BY84" i="49"/>
  <c r="BY87" i="49" s="1"/>
  <c r="DT74" i="49"/>
  <c r="DT84" i="49"/>
  <c r="DT87" i="49" s="1"/>
  <c r="P74" i="49"/>
  <c r="P84" i="49"/>
  <c r="P87" i="49" s="1"/>
  <c r="AQ74" i="49"/>
  <c r="AQ84" i="49"/>
  <c r="AQ87" i="49" s="1"/>
  <c r="CD74" i="49"/>
  <c r="CD84" i="49"/>
  <c r="CD87" i="49" s="1"/>
  <c r="CF74" i="49"/>
  <c r="CF84" i="49"/>
  <c r="CF87" i="49" s="1"/>
  <c r="DQ74" i="49"/>
  <c r="DQ84" i="49"/>
  <c r="DQ87" i="49" s="1"/>
  <c r="W74" i="49"/>
  <c r="W84" i="49"/>
  <c r="W87" i="49" s="1"/>
  <c r="BL74" i="49"/>
  <c r="BL84" i="49"/>
  <c r="BL87" i="49" s="1"/>
  <c r="BP74" i="49"/>
  <c r="BP84" i="49"/>
  <c r="BP87" i="49" s="1"/>
  <c r="DH74" i="49"/>
  <c r="DH84" i="49"/>
  <c r="DH87" i="49" s="1"/>
  <c r="U74" i="49"/>
  <c r="U84" i="49"/>
  <c r="U87" i="49" s="1"/>
  <c r="AK74" i="49"/>
  <c r="AK84" i="49"/>
  <c r="AK87" i="49" s="1"/>
  <c r="AH74" i="49"/>
  <c r="AH84" i="49"/>
  <c r="AH87" i="49" s="1"/>
  <c r="CL74" i="49"/>
  <c r="CL84" i="49"/>
  <c r="CL87" i="49" s="1"/>
  <c r="AE74" i="49"/>
  <c r="AE84" i="49"/>
  <c r="AE87" i="49" s="1"/>
  <c r="AW74" i="49"/>
  <c r="AW84" i="49"/>
  <c r="AW87" i="49" s="1"/>
  <c r="CT74" i="49"/>
  <c r="CT84" i="49"/>
  <c r="CT87" i="49" s="1"/>
  <c r="AT74" i="49"/>
  <c r="AT84" i="49"/>
  <c r="AT87" i="49" s="1"/>
  <c r="CE74" i="49"/>
  <c r="CE84" i="49"/>
  <c r="CE87" i="49" s="1"/>
  <c r="BE74" i="49"/>
  <c r="BE84" i="49"/>
  <c r="BE87" i="49" s="1"/>
  <c r="CR74" i="49"/>
  <c r="CR84" i="49"/>
  <c r="CR87" i="49" s="1"/>
  <c r="BB74" i="49"/>
  <c r="BB84" i="49"/>
  <c r="BB87" i="49" s="1"/>
  <c r="BU74" i="49"/>
  <c r="BU84" i="49"/>
  <c r="BU87" i="49" s="1"/>
  <c r="J133" i="53"/>
  <c r="AJ74" i="49"/>
  <c r="AJ84" i="49"/>
  <c r="AJ87" i="49" s="1"/>
  <c r="T74" i="49"/>
  <c r="T84" i="49"/>
  <c r="T87" i="49" s="1"/>
  <c r="DG74" i="49"/>
  <c r="DG84" i="49"/>
  <c r="DG87" i="49" s="1"/>
  <c r="DF74" i="49"/>
  <c r="DF84" i="49"/>
  <c r="DF87" i="49" s="1"/>
  <c r="DE74" i="49"/>
  <c r="DE84" i="49"/>
  <c r="DE87" i="49" s="1"/>
  <c r="CO74" i="49"/>
  <c r="CO84" i="49"/>
  <c r="CO87" i="49" s="1"/>
  <c r="CJ74" i="49"/>
  <c r="CJ84" i="49"/>
  <c r="CJ87" i="49" s="1"/>
  <c r="BA74" i="49"/>
  <c r="BA84" i="49"/>
  <c r="BA87" i="49" s="1"/>
  <c r="DD74" i="49"/>
  <c r="DD84" i="49"/>
  <c r="DD87" i="49" s="1"/>
  <c r="CZ74" i="49"/>
  <c r="CZ84" i="49"/>
  <c r="CZ87" i="49" s="1"/>
  <c r="AB74" i="49"/>
  <c r="AB84" i="49"/>
  <c r="AB87" i="49" s="1"/>
  <c r="BZ74" i="49"/>
  <c r="BZ84" i="49"/>
  <c r="BZ87" i="49" s="1"/>
  <c r="CG74" i="49"/>
  <c r="CG84" i="49"/>
  <c r="CG87" i="49" s="1"/>
  <c r="CN74" i="49"/>
  <c r="CN84" i="49"/>
  <c r="CN87" i="49" s="1"/>
  <c r="N74" i="49"/>
  <c r="N84" i="49"/>
  <c r="N87" i="49" s="1"/>
  <c r="EA84" i="49"/>
  <c r="EA87" i="49" s="1"/>
  <c r="J131" i="49"/>
  <c r="BC74" i="49"/>
  <c r="BC84" i="49"/>
  <c r="BC87" i="49" s="1"/>
  <c r="BV74" i="49"/>
  <c r="BV84" i="49"/>
  <c r="BV87" i="49" s="1"/>
  <c r="DL74" i="49"/>
  <c r="DL84" i="49"/>
  <c r="DL87" i="49" s="1"/>
  <c r="DU74" i="49"/>
  <c r="DU84" i="49"/>
  <c r="DU87" i="49" s="1"/>
  <c r="AR74" i="49"/>
  <c r="AR84" i="49"/>
  <c r="AR87" i="49" s="1"/>
  <c r="CI74" i="49"/>
  <c r="CI84" i="49"/>
  <c r="CI87" i="49" s="1"/>
  <c r="BI74" i="49"/>
  <c r="BI84" i="49"/>
  <c r="BI87" i="49" s="1"/>
  <c r="BT74" i="49"/>
  <c r="BT84" i="49"/>
  <c r="BT87" i="49" s="1"/>
  <c r="CC74" i="49"/>
  <c r="CC84" i="49"/>
  <c r="CC87" i="49" s="1"/>
  <c r="AG74" i="49"/>
  <c r="AG84" i="49"/>
  <c r="AG87" i="49" s="1"/>
  <c r="AF74" i="49"/>
  <c r="AF84" i="49"/>
  <c r="AF87" i="49" s="1"/>
  <c r="CM74" i="49"/>
  <c r="CM84" i="49"/>
  <c r="CM87" i="49" s="1"/>
  <c r="AO74" i="49"/>
  <c r="AO84" i="49"/>
  <c r="AO87" i="49" s="1"/>
  <c r="AP74" i="49"/>
  <c r="AP84" i="49"/>
  <c r="AP87" i="49" s="1"/>
  <c r="J62" i="49"/>
  <c r="H62" i="49" s="1"/>
  <c r="CV74" i="49"/>
  <c r="CV84" i="49"/>
  <c r="CV87" i="49" s="1"/>
  <c r="K74" i="49"/>
  <c r="K84" i="49"/>
  <c r="K87" i="49" s="1"/>
  <c r="BM74" i="49"/>
  <c r="BM84" i="49"/>
  <c r="BM87" i="49" s="1"/>
  <c r="CS74" i="49"/>
  <c r="CS84" i="49"/>
  <c r="CS87" i="49" s="1"/>
  <c r="DI74" i="49"/>
  <c r="DI84" i="49"/>
  <c r="DI87" i="49" s="1"/>
  <c r="AI74" i="49"/>
  <c r="AI84" i="49"/>
  <c r="AI87" i="49" s="1"/>
  <c r="K139" i="51"/>
  <c r="K121" i="51"/>
  <c r="DW74" i="49"/>
  <c r="DW84" i="49"/>
  <c r="DW87" i="49" s="1"/>
  <c r="BK74" i="49"/>
  <c r="BK84" i="49"/>
  <c r="BK87" i="49" s="1"/>
  <c r="BS74" i="49"/>
  <c r="BS84" i="49"/>
  <c r="BS87" i="49" s="1"/>
  <c r="AY74" i="49"/>
  <c r="AY84" i="49"/>
  <c r="AY87" i="49" s="1"/>
  <c r="V74" i="49"/>
  <c r="V84" i="49"/>
  <c r="V87" i="49" s="1"/>
  <c r="BN74" i="49"/>
  <c r="BN84" i="49"/>
  <c r="BN87" i="49" s="1"/>
  <c r="DS74" i="49"/>
  <c r="DS84" i="49"/>
  <c r="DS87" i="49" s="1"/>
  <c r="AN74" i="49"/>
  <c r="AN84" i="49"/>
  <c r="AN87" i="49" s="1"/>
  <c r="M74" i="49"/>
  <c r="M84" i="49"/>
  <c r="M87" i="49" s="1"/>
  <c r="AZ74" i="49"/>
  <c r="AZ84" i="49"/>
  <c r="AZ87" i="49" s="1"/>
  <c r="R74" i="49"/>
  <c r="R84" i="49"/>
  <c r="R87" i="49" s="1"/>
  <c r="BF74" i="49"/>
  <c r="BF84" i="49"/>
  <c r="BF87" i="49" s="1"/>
  <c r="DC74" i="49"/>
  <c r="DC84" i="49"/>
  <c r="DC87" i="49" s="1"/>
  <c r="AU74" i="49"/>
  <c r="AU84" i="49"/>
  <c r="AU87" i="49" s="1"/>
  <c r="DO74" i="49"/>
  <c r="DO84" i="49"/>
  <c r="DO87" i="49" s="1"/>
  <c r="AL74" i="49"/>
  <c r="AL84" i="49"/>
  <c r="AL87" i="49" s="1"/>
  <c r="X74" i="49"/>
  <c r="X84" i="49"/>
  <c r="X87" i="49" s="1"/>
  <c r="BG74" i="49"/>
  <c r="BG84" i="49"/>
  <c r="BG87" i="49" s="1"/>
  <c r="CH74" i="49"/>
  <c r="CH84" i="49"/>
  <c r="CH87" i="49" s="1"/>
  <c r="BX74" i="49"/>
  <c r="BX84" i="49"/>
  <c r="BX87" i="49" s="1"/>
  <c r="DR74" i="49"/>
  <c r="DR84" i="49"/>
  <c r="DR87" i="49" s="1"/>
  <c r="DV74" i="49"/>
  <c r="DV84" i="49"/>
  <c r="DV87" i="49" s="1"/>
  <c r="BW74" i="49"/>
  <c r="BW84" i="49"/>
  <c r="BW87" i="49" s="1"/>
  <c r="DP74" i="49"/>
  <c r="DP84" i="49"/>
  <c r="DP87" i="49" s="1"/>
  <c r="Q74" i="49"/>
  <c r="Q84" i="49"/>
  <c r="Q87" i="49" s="1"/>
  <c r="AA74" i="49"/>
  <c r="AA84" i="49"/>
  <c r="AA87" i="49" s="1"/>
  <c r="Z74" i="49"/>
  <c r="Z84" i="49"/>
  <c r="Z87" i="49" s="1"/>
  <c r="BR74" i="49"/>
  <c r="BR84" i="49"/>
  <c r="BR87" i="49" s="1"/>
  <c r="BJ74" i="49"/>
  <c r="BJ84" i="49"/>
  <c r="BJ87" i="49" s="1"/>
  <c r="CP74" i="49"/>
  <c r="CP84" i="49"/>
  <c r="CP87" i="49" s="1"/>
  <c r="L74" i="49"/>
  <c r="L84" i="49"/>
  <c r="L87" i="49" s="1"/>
  <c r="CW74" i="49"/>
  <c r="CW84" i="49"/>
  <c r="CW87" i="49" s="1"/>
  <c r="DA74" i="49"/>
  <c r="DA84" i="49"/>
  <c r="DA87" i="49" s="1"/>
  <c r="CA74" i="49"/>
  <c r="CA84" i="49"/>
  <c r="CA87" i="49" s="1"/>
  <c r="CB74" i="49"/>
  <c r="CB84" i="49"/>
  <c r="CB87" i="49" s="1"/>
  <c r="DX74" i="49"/>
  <c r="DX84" i="49"/>
  <c r="DX87" i="49" s="1"/>
  <c r="BH74" i="49"/>
  <c r="BH84" i="49"/>
  <c r="BH87" i="49" s="1"/>
  <c r="DK74" i="49"/>
  <c r="DK84" i="49"/>
  <c r="DK87" i="49" s="1"/>
  <c r="CX74" i="49"/>
  <c r="CX84" i="49"/>
  <c r="CX87" i="49" s="1"/>
  <c r="AC74" i="49"/>
  <c r="AC84" i="49"/>
  <c r="AC87" i="49" s="1"/>
  <c r="DB74" i="49"/>
  <c r="DB84" i="49"/>
  <c r="DB87" i="49" s="1"/>
  <c r="DY74" i="49"/>
  <c r="DY84" i="49"/>
  <c r="DY87" i="49" s="1"/>
  <c r="EB87" i="53"/>
  <c r="H84" i="53"/>
  <c r="H64" i="53"/>
  <c r="J74" i="53"/>
  <c r="J344" i="51"/>
  <c r="J64" i="49"/>
  <c r="J84" i="49" s="1"/>
  <c r="J87" i="49" s="1"/>
  <c r="DW214" i="50"/>
  <c r="DW216" i="50" s="1"/>
  <c r="DW218" i="50" s="1"/>
  <c r="DX213" i="50"/>
  <c r="DV229" i="50"/>
  <c r="DV243" i="50"/>
  <c r="DV246" i="50" s="1"/>
  <c r="N70" i="51"/>
  <c r="N72" i="51" s="1"/>
  <c r="N85" i="51" s="1"/>
  <c r="L68" i="53"/>
  <c r="L70" i="53" s="1"/>
  <c r="L72" i="53" s="1"/>
  <c r="L85" i="53" s="1"/>
  <c r="O68" i="51"/>
  <c r="M68" i="53"/>
  <c r="M70" i="53" s="1"/>
  <c r="M72" i="53" s="1"/>
  <c r="M85" i="53" s="1"/>
  <c r="K68" i="53"/>
  <c r="K72" i="51"/>
  <c r="H60" i="49"/>
  <c r="DQ243" i="51"/>
  <c r="DQ246" i="51" s="1"/>
  <c r="EB36" i="49"/>
  <c r="EB84" i="49" s="1"/>
  <c r="H34" i="49"/>
  <c r="DU30" i="52"/>
  <c r="DS213" i="51"/>
  <c r="DW213" i="49"/>
  <c r="DV214" i="49"/>
  <c r="DV216" i="49" s="1"/>
  <c r="DV218" i="49" s="1"/>
  <c r="DU229" i="49"/>
  <c r="DU243" i="49"/>
  <c r="DU246" i="49" s="1"/>
  <c r="H36" i="53"/>
  <c r="EB41" i="53"/>
  <c r="H41" i="53" s="1"/>
  <c r="DD456" i="56"/>
  <c r="DD315" i="56"/>
  <c r="DD320" i="56" s="1"/>
  <c r="DD431" i="56" s="1"/>
  <c r="DG306" i="51"/>
  <c r="DG308" i="51" s="1"/>
  <c r="DG319" i="51" s="1"/>
  <c r="DE493" i="56" s="1"/>
  <c r="DI306" i="52"/>
  <c r="DI308" i="52" s="1"/>
  <c r="DI319" i="52" s="1"/>
  <c r="DG494" i="56" s="1"/>
  <c r="DG306" i="49"/>
  <c r="DG308" i="49" s="1"/>
  <c r="DG319" i="49" s="1"/>
  <c r="DE491" i="56" s="1"/>
  <c r="DF333" i="51"/>
  <c r="DF336" i="51" s="1"/>
  <c r="DG306" i="53"/>
  <c r="DG308" i="53" s="1"/>
  <c r="DG319" i="53" s="1"/>
  <c r="DE495" i="56" s="1"/>
  <c r="DH333" i="52"/>
  <c r="DH336" i="52" s="1"/>
  <c r="DF333" i="49"/>
  <c r="DF336" i="49" s="1"/>
  <c r="DE315" i="52"/>
  <c r="DE317" i="52" s="1"/>
  <c r="DE334" i="52" s="1"/>
  <c r="DE315" i="53"/>
  <c r="DE317" i="53" s="1"/>
  <c r="DE334" i="53" s="1"/>
  <c r="DF333" i="53"/>
  <c r="DF336" i="53" s="1"/>
  <c r="DE315" i="50"/>
  <c r="DE317" i="50" s="1"/>
  <c r="DE334" i="50" s="1"/>
  <c r="DH306" i="50"/>
  <c r="DH308" i="50" s="1"/>
  <c r="DH319" i="50" s="1"/>
  <c r="DD315" i="49"/>
  <c r="DD317" i="49" s="1"/>
  <c r="DD334" i="49" s="1"/>
  <c r="DD315" i="51"/>
  <c r="DD317" i="51" s="1"/>
  <c r="DD334" i="51" s="1"/>
  <c r="DG333" i="50"/>
  <c r="DG336" i="50" s="1"/>
  <c r="DG344" i="50" s="1"/>
  <c r="DJ229" i="53"/>
  <c r="DJ243" i="53"/>
  <c r="DJ246" i="53" s="1"/>
  <c r="DR229" i="51"/>
  <c r="DR243" i="51"/>
  <c r="DR246" i="51" s="1"/>
  <c r="DL229" i="52"/>
  <c r="DL243" i="52"/>
  <c r="DL246" i="52" s="1"/>
  <c r="DM214" i="52"/>
  <c r="DM216" i="52" s="1"/>
  <c r="DM218" i="52" s="1"/>
  <c r="DN213" i="52"/>
  <c r="DK214" i="53"/>
  <c r="DK216" i="53" s="1"/>
  <c r="DK218" i="53" s="1"/>
  <c r="DL213" i="53"/>
  <c r="A84" i="53" l="1"/>
  <c r="DF501" i="56"/>
  <c r="DF492" i="56"/>
  <c r="J143" i="53"/>
  <c r="H504" i="56" s="1"/>
  <c r="K137" i="53"/>
  <c r="K85" i="51"/>
  <c r="K141" i="51"/>
  <c r="K131" i="51"/>
  <c r="J153" i="53"/>
  <c r="J156" i="53" s="1"/>
  <c r="H486" i="56" s="1"/>
  <c r="J133" i="49"/>
  <c r="K123" i="51"/>
  <c r="EB87" i="49"/>
  <c r="H84" i="49"/>
  <c r="H323" i="56"/>
  <c r="H328" i="56" s="1"/>
  <c r="H457" i="56"/>
  <c r="DT213" i="51"/>
  <c r="DU213" i="51" s="1"/>
  <c r="DS214" i="51"/>
  <c r="DS216" i="51" s="1"/>
  <c r="DS218" i="51" s="1"/>
  <c r="DS229" i="51" s="1"/>
  <c r="H64" i="49"/>
  <c r="J74" i="49"/>
  <c r="DW229" i="50"/>
  <c r="DW243" i="50"/>
  <c r="DW246" i="50" s="1"/>
  <c r="DY213" i="50"/>
  <c r="DX214" i="50"/>
  <c r="DX216" i="50" s="1"/>
  <c r="DX218" i="50" s="1"/>
  <c r="L68" i="49"/>
  <c r="L70" i="49" s="1"/>
  <c r="L72" i="49" s="1"/>
  <c r="L85" i="49" s="1"/>
  <c r="P68" i="51"/>
  <c r="O70" i="51"/>
  <c r="M68" i="49"/>
  <c r="M70" i="49" s="1"/>
  <c r="M72" i="49" s="1"/>
  <c r="M85" i="49" s="1"/>
  <c r="K70" i="53"/>
  <c r="K68" i="49"/>
  <c r="H51" i="53"/>
  <c r="DU31" i="52"/>
  <c r="DT36" i="52"/>
  <c r="EB41" i="49"/>
  <c r="H41" i="49" s="1"/>
  <c r="H36" i="49"/>
  <c r="DV229" i="49"/>
  <c r="DV243" i="49"/>
  <c r="DV246" i="49" s="1"/>
  <c r="DW214" i="49"/>
  <c r="DW216" i="49" s="1"/>
  <c r="DW218" i="49" s="1"/>
  <c r="DX213" i="49"/>
  <c r="DE315" i="56"/>
  <c r="DE320" i="56" s="1"/>
  <c r="DE431" i="56" s="1"/>
  <c r="DE456" i="56"/>
  <c r="DH306" i="49"/>
  <c r="DH308" i="49" s="1"/>
  <c r="DH319" i="49" s="1"/>
  <c r="DF491" i="56" s="1"/>
  <c r="DE315" i="51"/>
  <c r="DE317" i="51" s="1"/>
  <c r="DE334" i="51" s="1"/>
  <c r="DF315" i="50"/>
  <c r="DF317" i="50" s="1"/>
  <c r="DF334" i="50" s="1"/>
  <c r="DG333" i="49"/>
  <c r="DG336" i="49" s="1"/>
  <c r="DE315" i="49"/>
  <c r="DE317" i="49" s="1"/>
  <c r="DE334" i="49" s="1"/>
  <c r="DJ306" i="52"/>
  <c r="DJ308" i="52" s="1"/>
  <c r="DJ319" i="52" s="1"/>
  <c r="DH494" i="56" s="1"/>
  <c r="DI333" i="52"/>
  <c r="DI336" i="52" s="1"/>
  <c r="DF315" i="53"/>
  <c r="DF317" i="53" s="1"/>
  <c r="DF334" i="53" s="1"/>
  <c r="DH306" i="51"/>
  <c r="DH308" i="51" s="1"/>
  <c r="DH319" i="51" s="1"/>
  <c r="DF493" i="56" s="1"/>
  <c r="DH306" i="53"/>
  <c r="DH308" i="53" s="1"/>
  <c r="DH319" i="53" s="1"/>
  <c r="DF495" i="56" s="1"/>
  <c r="DG333" i="53"/>
  <c r="DG336" i="53" s="1"/>
  <c r="DG333" i="51"/>
  <c r="DG336" i="51" s="1"/>
  <c r="DI306" i="50"/>
  <c r="DI308" i="50" s="1"/>
  <c r="DI319" i="50" s="1"/>
  <c r="DF315" i="52"/>
  <c r="DF317" i="52" s="1"/>
  <c r="DF334" i="52" s="1"/>
  <c r="DH333" i="50"/>
  <c r="DH336" i="50" s="1"/>
  <c r="DH344" i="50" s="1"/>
  <c r="DM229" i="52"/>
  <c r="DM243" i="52"/>
  <c r="DM246" i="52" s="1"/>
  <c r="DK229" i="53"/>
  <c r="DK243" i="53"/>
  <c r="DK246" i="53" s="1"/>
  <c r="DL214" i="53"/>
  <c r="DL216" i="53" s="1"/>
  <c r="DL218" i="53" s="1"/>
  <c r="DM213" i="53"/>
  <c r="DN214" i="52"/>
  <c r="DN216" i="52" s="1"/>
  <c r="DN218" i="52" s="1"/>
  <c r="DO213" i="52"/>
  <c r="A84" i="49" l="1"/>
  <c r="DG501" i="56"/>
  <c r="DG492" i="56"/>
  <c r="DT214" i="51"/>
  <c r="DT216" i="51" s="1"/>
  <c r="DT218" i="51" s="1"/>
  <c r="DT243" i="51" s="1"/>
  <c r="DT246" i="51" s="1"/>
  <c r="J143" i="49"/>
  <c r="H500" i="56" s="1"/>
  <c r="DS243" i="51"/>
  <c r="DS246" i="51" s="1"/>
  <c r="K125" i="51"/>
  <c r="K121" i="53"/>
  <c r="K133" i="51"/>
  <c r="DU32" i="52"/>
  <c r="DV30" i="52" s="1"/>
  <c r="DU34" i="52"/>
  <c r="K139" i="53"/>
  <c r="J153" i="49"/>
  <c r="J156" i="49" s="1"/>
  <c r="H482" i="56" s="1"/>
  <c r="L121" i="51"/>
  <c r="K137" i="49"/>
  <c r="K154" i="51"/>
  <c r="J344" i="53"/>
  <c r="H432" i="56"/>
  <c r="DY214" i="50"/>
  <c r="DY216" i="50" s="1"/>
  <c r="DY218" i="50" s="1"/>
  <c r="DZ213" i="50"/>
  <c r="DX229" i="50"/>
  <c r="DX243" i="50"/>
  <c r="DX246" i="50" s="1"/>
  <c r="H59" i="51"/>
  <c r="P70" i="51"/>
  <c r="N68" i="53"/>
  <c r="K70" i="49"/>
  <c r="O72" i="51"/>
  <c r="O85" i="51" s="1"/>
  <c r="K72" i="53"/>
  <c r="Q68" i="51"/>
  <c r="Q70" i="51" s="1"/>
  <c r="Q72" i="51" s="1"/>
  <c r="Q85" i="51" s="1"/>
  <c r="H51" i="49"/>
  <c r="DT41" i="52"/>
  <c r="DY213" i="49"/>
  <c r="DX214" i="49"/>
  <c r="DX216" i="49" s="1"/>
  <c r="DX218" i="49" s="1"/>
  <c r="DW243" i="49"/>
  <c r="DW246" i="49" s="1"/>
  <c r="DW229" i="49"/>
  <c r="DF456" i="56"/>
  <c r="DF315" i="56"/>
  <c r="DF320" i="56" s="1"/>
  <c r="DF431" i="56" s="1"/>
  <c r="DG315" i="50"/>
  <c r="DG317" i="50" s="1"/>
  <c r="DG334" i="50" s="1"/>
  <c r="DI306" i="53"/>
  <c r="DI308" i="53" s="1"/>
  <c r="DI319" i="53" s="1"/>
  <c r="DG495" i="56" s="1"/>
  <c r="DF315" i="51"/>
  <c r="DF317" i="51" s="1"/>
  <c r="DF334" i="51" s="1"/>
  <c r="DK306" i="52"/>
  <c r="DK308" i="52" s="1"/>
  <c r="DK319" i="52" s="1"/>
  <c r="DI494" i="56" s="1"/>
  <c r="DI333" i="50"/>
  <c r="DI336" i="50" s="1"/>
  <c r="DI344" i="50" s="1"/>
  <c r="DH333" i="53"/>
  <c r="DH336" i="53" s="1"/>
  <c r="DJ333" i="52"/>
  <c r="DJ336" i="52" s="1"/>
  <c r="DJ306" i="50"/>
  <c r="DJ308" i="50" s="1"/>
  <c r="DJ319" i="50" s="1"/>
  <c r="DI306" i="49"/>
  <c r="DI308" i="49" s="1"/>
  <c r="DI319" i="49" s="1"/>
  <c r="DG491" i="56" s="1"/>
  <c r="DI306" i="51"/>
  <c r="DI308" i="51" s="1"/>
  <c r="DI319" i="51" s="1"/>
  <c r="DG493" i="56" s="1"/>
  <c r="DF315" i="49"/>
  <c r="DF317" i="49" s="1"/>
  <c r="DF334" i="49" s="1"/>
  <c r="DH333" i="51"/>
  <c r="DH336" i="51" s="1"/>
  <c r="DH333" i="49"/>
  <c r="DH336" i="49" s="1"/>
  <c r="DG315" i="52"/>
  <c r="DG317" i="52" s="1"/>
  <c r="DG334" i="52" s="1"/>
  <c r="DG315" i="53"/>
  <c r="DG317" i="53" s="1"/>
  <c r="DG334" i="53" s="1"/>
  <c r="DN229" i="52"/>
  <c r="DN243" i="52"/>
  <c r="DN246" i="52" s="1"/>
  <c r="DL229" i="53"/>
  <c r="DL243" i="53"/>
  <c r="DL246" i="53" s="1"/>
  <c r="DV213" i="51"/>
  <c r="DU214" i="51"/>
  <c r="DU216" i="51" s="1"/>
  <c r="DU218" i="51" s="1"/>
  <c r="DO214" i="52"/>
  <c r="DO216" i="52" s="1"/>
  <c r="DO218" i="52" s="1"/>
  <c r="DP213" i="52"/>
  <c r="DM214" i="53"/>
  <c r="DM216" i="53" s="1"/>
  <c r="DM218" i="53" s="1"/>
  <c r="DN213" i="53"/>
  <c r="DT229" i="51" l="1"/>
  <c r="DH501" i="56"/>
  <c r="DH492" i="56"/>
  <c r="K143" i="51"/>
  <c r="I502" i="56" s="1"/>
  <c r="K139" i="49"/>
  <c r="M121" i="51"/>
  <c r="M123" i="51" s="1"/>
  <c r="M125" i="51" s="1"/>
  <c r="M152" i="51" s="1"/>
  <c r="L123" i="51"/>
  <c r="K131" i="53"/>
  <c r="K141" i="53"/>
  <c r="K152" i="51"/>
  <c r="K121" i="49"/>
  <c r="K85" i="53"/>
  <c r="K123" i="53"/>
  <c r="K153" i="51"/>
  <c r="K156" i="51" s="1"/>
  <c r="I484" i="56" s="1"/>
  <c r="J344" i="49"/>
  <c r="H455" i="56" s="1"/>
  <c r="H339" i="56"/>
  <c r="H344" i="56" s="1"/>
  <c r="H459" i="56"/>
  <c r="DZ214" i="50"/>
  <c r="DZ216" i="50" s="1"/>
  <c r="DZ218" i="50" s="1"/>
  <c r="EA213" i="50"/>
  <c r="DY229" i="50"/>
  <c r="DY243" i="50"/>
  <c r="DY246" i="50" s="1"/>
  <c r="H59" i="53"/>
  <c r="K72" i="49"/>
  <c r="K85" i="49" s="1"/>
  <c r="O68" i="53"/>
  <c r="O70" i="53" s="1"/>
  <c r="O72" i="53" s="1"/>
  <c r="O85" i="53" s="1"/>
  <c r="N70" i="53"/>
  <c r="R68" i="51"/>
  <c r="R70" i="51" s="1"/>
  <c r="R72" i="51" s="1"/>
  <c r="R85" i="51" s="1"/>
  <c r="P72" i="51"/>
  <c r="P85" i="51" s="1"/>
  <c r="N68" i="49"/>
  <c r="DU36" i="52"/>
  <c r="DV31" i="52"/>
  <c r="DV34" i="52" s="1"/>
  <c r="DW213" i="51"/>
  <c r="DX229" i="49"/>
  <c r="DX243" i="49"/>
  <c r="DX246" i="49" s="1"/>
  <c r="DY214" i="49"/>
  <c r="DY216" i="49" s="1"/>
  <c r="DY218" i="49" s="1"/>
  <c r="DZ213" i="49"/>
  <c r="DG456" i="56"/>
  <c r="DG315" i="56"/>
  <c r="DG320" i="56" s="1"/>
  <c r="DG431" i="56" s="1"/>
  <c r="DG315" i="49"/>
  <c r="DG317" i="49" s="1"/>
  <c r="DG334" i="49" s="1"/>
  <c r="DG315" i="51"/>
  <c r="DG317" i="51" s="1"/>
  <c r="DG334" i="51" s="1"/>
  <c r="DH315" i="52"/>
  <c r="DH317" i="52" s="1"/>
  <c r="DH334" i="52" s="1"/>
  <c r="DJ306" i="53"/>
  <c r="DJ308" i="53" s="1"/>
  <c r="DJ319" i="53" s="1"/>
  <c r="DH495" i="56" s="1"/>
  <c r="DH315" i="53"/>
  <c r="DH317" i="53" s="1"/>
  <c r="DH334" i="53" s="1"/>
  <c r="DJ306" i="51"/>
  <c r="DJ308" i="51" s="1"/>
  <c r="DJ319" i="51" s="1"/>
  <c r="DH493" i="56" s="1"/>
  <c r="DI333" i="51"/>
  <c r="DI336" i="51" s="1"/>
  <c r="DI333" i="53"/>
  <c r="DI336" i="53" s="1"/>
  <c r="DH315" i="50"/>
  <c r="DH317" i="50" s="1"/>
  <c r="DH334" i="50" s="1"/>
  <c r="DJ306" i="49"/>
  <c r="DJ308" i="49" s="1"/>
  <c r="DJ319" i="49" s="1"/>
  <c r="DH491" i="56" s="1"/>
  <c r="DI333" i="49"/>
  <c r="DI336" i="49" s="1"/>
  <c r="DK306" i="50"/>
  <c r="DK308" i="50" s="1"/>
  <c r="DK319" i="50" s="1"/>
  <c r="DL306" i="52"/>
  <c r="DL308" i="52" s="1"/>
  <c r="DL319" i="52" s="1"/>
  <c r="DJ494" i="56" s="1"/>
  <c r="DJ333" i="50"/>
  <c r="DJ336" i="50" s="1"/>
  <c r="DJ344" i="50" s="1"/>
  <c r="DK333" i="52"/>
  <c r="DK336" i="52" s="1"/>
  <c r="DO229" i="52"/>
  <c r="DO243" i="52"/>
  <c r="DO246" i="52" s="1"/>
  <c r="DM229" i="53"/>
  <c r="DM243" i="53"/>
  <c r="DM246" i="53" s="1"/>
  <c r="DU229" i="51"/>
  <c r="DU243" i="51"/>
  <c r="DU246" i="51" s="1"/>
  <c r="H222" i="50"/>
  <c r="DV214" i="51"/>
  <c r="DV216" i="51" s="1"/>
  <c r="DV218" i="51" s="1"/>
  <c r="DP214" i="52"/>
  <c r="DP216" i="52" s="1"/>
  <c r="DP218" i="52" s="1"/>
  <c r="DQ213" i="52"/>
  <c r="DN214" i="53"/>
  <c r="DN216" i="53" s="1"/>
  <c r="DN218" i="53" s="1"/>
  <c r="DO213" i="53"/>
  <c r="E262" i="56"/>
  <c r="F262" i="56"/>
  <c r="G262" i="56"/>
  <c r="H262" i="56"/>
  <c r="I262" i="56"/>
  <c r="J262" i="56"/>
  <c r="DI501" i="56" l="1"/>
  <c r="DI492" i="56"/>
  <c r="K344" i="51"/>
  <c r="K123" i="49"/>
  <c r="N121" i="51"/>
  <c r="K154" i="53"/>
  <c r="K125" i="53"/>
  <c r="K133" i="53"/>
  <c r="K141" i="49"/>
  <c r="K131" i="49"/>
  <c r="L121" i="49"/>
  <c r="L123" i="49" s="1"/>
  <c r="L125" i="49" s="1"/>
  <c r="L152" i="49" s="1"/>
  <c r="L121" i="53"/>
  <c r="L125" i="51"/>
  <c r="L137" i="51"/>
  <c r="H434" i="56"/>
  <c r="H307" i="56"/>
  <c r="EA214" i="50"/>
  <c r="EA216" i="50" s="1"/>
  <c r="EA218" i="50" s="1"/>
  <c r="EB213" i="50"/>
  <c r="DZ229" i="50"/>
  <c r="DZ243" i="50"/>
  <c r="DZ246" i="50" s="1"/>
  <c r="N72" i="53"/>
  <c r="O68" i="49"/>
  <c r="O70" i="49" s="1"/>
  <c r="O72" i="49" s="1"/>
  <c r="O85" i="49" s="1"/>
  <c r="N70" i="49"/>
  <c r="S68" i="51"/>
  <c r="S70" i="51" s="1"/>
  <c r="S72" i="51" s="1"/>
  <c r="S85" i="51" s="1"/>
  <c r="P68" i="53"/>
  <c r="DV32" i="52"/>
  <c r="DU41" i="52"/>
  <c r="DX213" i="51"/>
  <c r="DY213" i="51" s="1"/>
  <c r="DW214" i="51"/>
  <c r="DW216" i="51" s="1"/>
  <c r="DW218" i="51" s="1"/>
  <c r="DW229" i="51" s="1"/>
  <c r="EA213" i="49"/>
  <c r="DZ214" i="49"/>
  <c r="DZ216" i="49" s="1"/>
  <c r="DZ218" i="49" s="1"/>
  <c r="DY229" i="49"/>
  <c r="DY243" i="49"/>
  <c r="DY246" i="49" s="1"/>
  <c r="DH315" i="56"/>
  <c r="DH320" i="56" s="1"/>
  <c r="DH431" i="56" s="1"/>
  <c r="DH456" i="56"/>
  <c r="DK306" i="53"/>
  <c r="DK308" i="53" s="1"/>
  <c r="DK319" i="53" s="1"/>
  <c r="DI495" i="56" s="1"/>
  <c r="DK306" i="49"/>
  <c r="DK308" i="49" s="1"/>
  <c r="DK319" i="49" s="1"/>
  <c r="DI491" i="56" s="1"/>
  <c r="DL333" i="52"/>
  <c r="DL336" i="52" s="1"/>
  <c r="DJ333" i="49"/>
  <c r="DJ336" i="49" s="1"/>
  <c r="DJ333" i="53"/>
  <c r="DJ336" i="53" s="1"/>
  <c r="DI315" i="52"/>
  <c r="DI317" i="52" s="1"/>
  <c r="DI334" i="52" s="1"/>
  <c r="DM306" i="52"/>
  <c r="DM308" i="52" s="1"/>
  <c r="DM319" i="52" s="1"/>
  <c r="DK494" i="56" s="1"/>
  <c r="K262" i="56" s="1"/>
  <c r="DI315" i="50"/>
  <c r="DI317" i="50" s="1"/>
  <c r="DI334" i="50" s="1"/>
  <c r="DH315" i="51"/>
  <c r="DH317" i="51" s="1"/>
  <c r="DH334" i="51" s="1"/>
  <c r="DK306" i="51"/>
  <c r="DK308" i="51" s="1"/>
  <c r="DK319" i="51" s="1"/>
  <c r="DI493" i="56" s="1"/>
  <c r="DK333" i="50"/>
  <c r="DK336" i="50" s="1"/>
  <c r="DK344" i="50" s="1"/>
  <c r="DJ333" i="51"/>
  <c r="DJ336" i="51" s="1"/>
  <c r="DL306" i="50"/>
  <c r="DL308" i="50" s="1"/>
  <c r="DL319" i="50" s="1"/>
  <c r="DH315" i="49"/>
  <c r="DH317" i="49" s="1"/>
  <c r="DH334" i="49" s="1"/>
  <c r="DI315" i="53"/>
  <c r="DI317" i="53" s="1"/>
  <c r="DI334" i="53" s="1"/>
  <c r="DN229" i="53"/>
  <c r="DN243" i="53"/>
  <c r="DN246" i="53" s="1"/>
  <c r="DP229" i="52"/>
  <c r="DP243" i="52"/>
  <c r="DP246" i="52" s="1"/>
  <c r="DV229" i="51"/>
  <c r="DV243" i="51"/>
  <c r="DV246" i="51" s="1"/>
  <c r="H222" i="49"/>
  <c r="DO214" i="53"/>
  <c r="DO216" i="53" s="1"/>
  <c r="DO218" i="53" s="1"/>
  <c r="DP213" i="53"/>
  <c r="DQ214" i="52"/>
  <c r="DQ216" i="52" s="1"/>
  <c r="DQ218" i="52" s="1"/>
  <c r="DR213" i="52"/>
  <c r="H74" i="50"/>
  <c r="DW243" i="51" l="1"/>
  <c r="DW246" i="51" s="1"/>
  <c r="DJ501" i="56"/>
  <c r="DJ492" i="56"/>
  <c r="K143" i="53"/>
  <c r="I504" i="56" s="1"/>
  <c r="I323" i="56"/>
  <c r="I328" i="56" s="1"/>
  <c r="I432" i="56" s="1"/>
  <c r="I457" i="56"/>
  <c r="M131" i="51"/>
  <c r="M133" i="51" s="1"/>
  <c r="L139" i="51"/>
  <c r="L152" i="51"/>
  <c r="L131" i="51"/>
  <c r="O121" i="51"/>
  <c r="O123" i="51" s="1"/>
  <c r="O125" i="51" s="1"/>
  <c r="O152" i="51" s="1"/>
  <c r="K133" i="49"/>
  <c r="N123" i="51"/>
  <c r="L137" i="53"/>
  <c r="K152" i="53"/>
  <c r="K154" i="49"/>
  <c r="N85" i="53"/>
  <c r="M121" i="53"/>
  <c r="M123" i="53" s="1"/>
  <c r="M125" i="53" s="1"/>
  <c r="M152" i="53" s="1"/>
  <c r="K125" i="49"/>
  <c r="L123" i="53"/>
  <c r="M121" i="49"/>
  <c r="M123" i="49" s="1"/>
  <c r="M125" i="49" s="1"/>
  <c r="M152" i="49" s="1"/>
  <c r="K153" i="53"/>
  <c r="DX214" i="51"/>
  <c r="DX216" i="51" s="1"/>
  <c r="DX218" i="51" s="1"/>
  <c r="DX229" i="51" s="1"/>
  <c r="H312" i="56"/>
  <c r="H213" i="50"/>
  <c r="EB214" i="50"/>
  <c r="EA229" i="50"/>
  <c r="EA243" i="50"/>
  <c r="EA246" i="50" s="1"/>
  <c r="T68" i="51"/>
  <c r="T70" i="51" s="1"/>
  <c r="T72" i="51" s="1"/>
  <c r="T85" i="51" s="1"/>
  <c r="Q68" i="53"/>
  <c r="Q70" i="53" s="1"/>
  <c r="Q72" i="53" s="1"/>
  <c r="Q85" i="53" s="1"/>
  <c r="P70" i="53"/>
  <c r="N72" i="49"/>
  <c r="N85" i="49" s="1"/>
  <c r="P68" i="49"/>
  <c r="DW30" i="52"/>
  <c r="DZ213" i="51"/>
  <c r="DY214" i="51"/>
  <c r="DY216" i="51" s="1"/>
  <c r="DY218" i="51" s="1"/>
  <c r="DY229" i="51" s="1"/>
  <c r="DZ229" i="49"/>
  <c r="DZ243" i="49"/>
  <c r="DZ246" i="49" s="1"/>
  <c r="EB213" i="49"/>
  <c r="EA214" i="49"/>
  <c r="EA216" i="49" s="1"/>
  <c r="EA218" i="49" s="1"/>
  <c r="DI315" i="56"/>
  <c r="DI320" i="56" s="1"/>
  <c r="DI431" i="56" s="1"/>
  <c r="DI456" i="56"/>
  <c r="DN306" i="52"/>
  <c r="DN308" i="52" s="1"/>
  <c r="DN319" i="52" s="1"/>
  <c r="DL494" i="56" s="1"/>
  <c r="DI315" i="51"/>
  <c r="DI317" i="51" s="1"/>
  <c r="DI334" i="51" s="1"/>
  <c r="DM333" i="52"/>
  <c r="DM336" i="52" s="1"/>
  <c r="DL333" i="50"/>
  <c r="DL336" i="50" s="1"/>
  <c r="DL344" i="50" s="1"/>
  <c r="DK333" i="51"/>
  <c r="DK336" i="51" s="1"/>
  <c r="DJ315" i="52"/>
  <c r="DJ317" i="52" s="1"/>
  <c r="DJ334" i="52" s="1"/>
  <c r="DJ315" i="53"/>
  <c r="DJ317" i="53" s="1"/>
  <c r="DJ334" i="53" s="1"/>
  <c r="DL306" i="49"/>
  <c r="DL308" i="49" s="1"/>
  <c r="DL319" i="49" s="1"/>
  <c r="DJ491" i="56" s="1"/>
  <c r="DI315" i="49"/>
  <c r="DI317" i="49" s="1"/>
  <c r="DI334" i="49" s="1"/>
  <c r="DJ315" i="50"/>
  <c r="DJ317" i="50" s="1"/>
  <c r="DJ334" i="50" s="1"/>
  <c r="DK333" i="49"/>
  <c r="DK336" i="49" s="1"/>
  <c r="DL306" i="53"/>
  <c r="DL308" i="53" s="1"/>
  <c r="DL319" i="53" s="1"/>
  <c r="DJ495" i="56" s="1"/>
  <c r="DM306" i="50"/>
  <c r="DM308" i="50" s="1"/>
  <c r="DM319" i="50" s="1"/>
  <c r="DL306" i="51"/>
  <c r="DL308" i="51" s="1"/>
  <c r="DL319" i="51" s="1"/>
  <c r="DJ493" i="56" s="1"/>
  <c r="DK333" i="53"/>
  <c r="DK336" i="53" s="1"/>
  <c r="DQ229" i="52"/>
  <c r="DQ243" i="52"/>
  <c r="DQ246" i="52" s="1"/>
  <c r="DO229" i="53"/>
  <c r="DO243" i="53"/>
  <c r="DO246" i="53" s="1"/>
  <c r="DP214" i="53"/>
  <c r="DP216" i="53" s="1"/>
  <c r="DP218" i="53" s="1"/>
  <c r="DQ213" i="53"/>
  <c r="DR214" i="52"/>
  <c r="DR216" i="52" s="1"/>
  <c r="DR218" i="52" s="1"/>
  <c r="DS213" i="52"/>
  <c r="H87" i="50"/>
  <c r="H74" i="49"/>
  <c r="E260" i="56"/>
  <c r="F260" i="56"/>
  <c r="G260" i="56"/>
  <c r="H260" i="56"/>
  <c r="I260" i="56"/>
  <c r="J260" i="56"/>
  <c r="K156" i="53" l="1"/>
  <c r="I486" i="56" s="1"/>
  <c r="DK501" i="56"/>
  <c r="DK492" i="56"/>
  <c r="M143" i="51"/>
  <c r="K502" i="56" s="1"/>
  <c r="K143" i="49"/>
  <c r="K344" i="53"/>
  <c r="K152" i="49"/>
  <c r="N121" i="53"/>
  <c r="L139" i="53"/>
  <c r="L141" i="51"/>
  <c r="L133" i="51"/>
  <c r="N121" i="49"/>
  <c r="N123" i="49" s="1"/>
  <c r="N125" i="49" s="1"/>
  <c r="N152" i="49" s="1"/>
  <c r="N125" i="51"/>
  <c r="DX243" i="51"/>
  <c r="DX246" i="51" s="1"/>
  <c r="K153" i="49"/>
  <c r="K156" i="49" s="1"/>
  <c r="I482" i="56" s="1"/>
  <c r="P121" i="51"/>
  <c r="P123" i="51" s="1"/>
  <c r="P125" i="51" s="1"/>
  <c r="P152" i="51" s="1"/>
  <c r="L125" i="53"/>
  <c r="M153" i="51"/>
  <c r="M156" i="51" s="1"/>
  <c r="K484" i="56" s="1"/>
  <c r="H430" i="56"/>
  <c r="H156" i="50"/>
  <c r="H143" i="50"/>
  <c r="H214" i="50"/>
  <c r="EB216" i="50"/>
  <c r="H85" i="50"/>
  <c r="A85" i="50" s="1"/>
  <c r="H59" i="49"/>
  <c r="P70" i="49"/>
  <c r="Q68" i="49"/>
  <c r="Q70" i="49" s="1"/>
  <c r="Q72" i="49" s="1"/>
  <c r="Q85" i="49" s="1"/>
  <c r="R68" i="53"/>
  <c r="R70" i="53" s="1"/>
  <c r="R72" i="53" s="1"/>
  <c r="R85" i="53" s="1"/>
  <c r="U68" i="51"/>
  <c r="U70" i="51" s="1"/>
  <c r="U72" i="51" s="1"/>
  <c r="U85" i="51" s="1"/>
  <c r="P72" i="53"/>
  <c r="P85" i="53" s="1"/>
  <c r="DY243" i="51"/>
  <c r="DY246" i="51" s="1"/>
  <c r="EA213" i="51"/>
  <c r="EB213" i="51" s="1"/>
  <c r="DZ214" i="51"/>
  <c r="DZ216" i="51" s="1"/>
  <c r="DZ218" i="51" s="1"/>
  <c r="DZ229" i="51" s="1"/>
  <c r="DW31" i="52"/>
  <c r="DW34" i="52" s="1"/>
  <c r="DV36" i="52"/>
  <c r="EA229" i="49"/>
  <c r="EA243" i="49"/>
  <c r="EA246" i="49" s="1"/>
  <c r="H213" i="49"/>
  <c r="EB214" i="49"/>
  <c r="DJ456" i="56"/>
  <c r="DJ315" i="56"/>
  <c r="DJ320" i="56" s="1"/>
  <c r="DJ431" i="56" s="1"/>
  <c r="DM333" i="50"/>
  <c r="DM336" i="50" s="1"/>
  <c r="DM344" i="50" s="1"/>
  <c r="DJ315" i="49"/>
  <c r="DJ317" i="49" s="1"/>
  <c r="DJ334" i="49" s="1"/>
  <c r="DK315" i="53"/>
  <c r="DK317" i="53" s="1"/>
  <c r="DK334" i="53" s="1"/>
  <c r="DN306" i="50"/>
  <c r="DN308" i="50" s="1"/>
  <c r="DN319" i="50" s="1"/>
  <c r="DM306" i="53"/>
  <c r="DM308" i="53" s="1"/>
  <c r="DM319" i="53" s="1"/>
  <c r="DK495" i="56" s="1"/>
  <c r="DL333" i="53"/>
  <c r="DL336" i="53" s="1"/>
  <c r="DM306" i="49"/>
  <c r="DM308" i="49" s="1"/>
  <c r="DM319" i="49" s="1"/>
  <c r="DK491" i="56" s="1"/>
  <c r="DJ315" i="51"/>
  <c r="DJ317" i="51" s="1"/>
  <c r="DJ334" i="51" s="1"/>
  <c r="DM306" i="51"/>
  <c r="DM308" i="51" s="1"/>
  <c r="DM319" i="51" s="1"/>
  <c r="DK493" i="56" s="1"/>
  <c r="K261" i="56" s="1"/>
  <c r="DK315" i="52"/>
  <c r="DK317" i="52" s="1"/>
  <c r="DK334" i="52" s="1"/>
  <c r="DL333" i="49"/>
  <c r="DL336" i="49" s="1"/>
  <c r="DK315" i="50"/>
  <c r="DK317" i="50" s="1"/>
  <c r="DK334" i="50" s="1"/>
  <c r="DO306" i="52"/>
  <c r="DO308" i="52" s="1"/>
  <c r="DO319" i="52" s="1"/>
  <c r="DM494" i="56" s="1"/>
  <c r="DL333" i="51"/>
  <c r="DL336" i="51" s="1"/>
  <c r="DN333" i="52"/>
  <c r="DN336" i="52" s="1"/>
  <c r="DR229" i="52"/>
  <c r="DR243" i="52"/>
  <c r="DR246" i="52" s="1"/>
  <c r="DP229" i="53"/>
  <c r="DP243" i="53"/>
  <c r="DP246" i="53" s="1"/>
  <c r="DQ214" i="53"/>
  <c r="DQ216" i="53" s="1"/>
  <c r="DQ218" i="53" s="1"/>
  <c r="DR213" i="53"/>
  <c r="DS214" i="52"/>
  <c r="DS216" i="52" s="1"/>
  <c r="DS218" i="52" s="1"/>
  <c r="DT213" i="52"/>
  <c r="E251" i="56"/>
  <c r="E269" i="56" s="1"/>
  <c r="F251" i="56"/>
  <c r="F269" i="56" s="1"/>
  <c r="G251" i="56"/>
  <c r="G269" i="56" s="1"/>
  <c r="H251" i="56"/>
  <c r="H269" i="56" s="1"/>
  <c r="I251" i="56"/>
  <c r="I269" i="56" s="1"/>
  <c r="J251" i="56"/>
  <c r="J269" i="56" s="1"/>
  <c r="K251" i="56"/>
  <c r="L251" i="56"/>
  <c r="E261" i="56"/>
  <c r="F261" i="56"/>
  <c r="G261" i="56"/>
  <c r="H261" i="56"/>
  <c r="I261" i="56"/>
  <c r="J261" i="56"/>
  <c r="E259" i="56"/>
  <c r="F259" i="56"/>
  <c r="G259" i="56"/>
  <c r="H259" i="56"/>
  <c r="I259" i="56"/>
  <c r="J259" i="56"/>
  <c r="H87" i="49"/>
  <c r="DL501" i="56" l="1"/>
  <c r="DL492" i="56"/>
  <c r="K260" i="56"/>
  <c r="K269" i="56" s="1"/>
  <c r="I500" i="56"/>
  <c r="M137" i="51"/>
  <c r="L143" i="51"/>
  <c r="J502" i="56" s="1"/>
  <c r="K344" i="49"/>
  <c r="I459" i="56"/>
  <c r="I339" i="56"/>
  <c r="I344" i="56" s="1"/>
  <c r="I434" i="56" s="1"/>
  <c r="M344" i="51"/>
  <c r="Q121" i="51"/>
  <c r="Q123" i="51" s="1"/>
  <c r="Q125" i="51" s="1"/>
  <c r="Q152" i="51" s="1"/>
  <c r="L131" i="53"/>
  <c r="L141" i="53"/>
  <c r="O131" i="51"/>
  <c r="O133" i="51" s="1"/>
  <c r="L137" i="49"/>
  <c r="L153" i="51"/>
  <c r="L156" i="51" s="1"/>
  <c r="J484" i="56" s="1"/>
  <c r="O121" i="53"/>
  <c r="O123" i="53" s="1"/>
  <c r="O125" i="53" s="1"/>
  <c r="O152" i="53" s="1"/>
  <c r="F483" i="56"/>
  <c r="N131" i="51"/>
  <c r="N123" i="53"/>
  <c r="L154" i="51"/>
  <c r="DZ243" i="51"/>
  <c r="DZ246" i="51" s="1"/>
  <c r="N152" i="51"/>
  <c r="L152" i="53"/>
  <c r="M131" i="53"/>
  <c r="M133" i="53" s="1"/>
  <c r="O121" i="49"/>
  <c r="O123" i="49" s="1"/>
  <c r="EB218" i="50"/>
  <c r="H216" i="50"/>
  <c r="S68" i="53"/>
  <c r="S70" i="53" s="1"/>
  <c r="S72" i="53" s="1"/>
  <c r="S85" i="53" s="1"/>
  <c r="P72" i="49"/>
  <c r="P85" i="49" s="1"/>
  <c r="V68" i="51"/>
  <c r="V70" i="51" s="1"/>
  <c r="V72" i="51" s="1"/>
  <c r="V85" i="51" s="1"/>
  <c r="R68" i="49"/>
  <c r="EA214" i="51"/>
  <c r="EA216" i="51" s="1"/>
  <c r="EA218" i="51" s="1"/>
  <c r="EA243" i="51" s="1"/>
  <c r="EA246" i="51" s="1"/>
  <c r="EB214" i="51"/>
  <c r="EB216" i="51" s="1"/>
  <c r="EB218" i="51" s="1"/>
  <c r="H213" i="51"/>
  <c r="DV41" i="52"/>
  <c r="DW32" i="52"/>
  <c r="EB216" i="49"/>
  <c r="H214" i="49"/>
  <c r="DK315" i="56"/>
  <c r="DK320" i="56" s="1"/>
  <c r="DK431" i="56" s="1"/>
  <c r="DK456" i="56"/>
  <c r="K234" i="56" s="1"/>
  <c r="DK315" i="49"/>
  <c r="DK317" i="49" s="1"/>
  <c r="DK334" i="49" s="1"/>
  <c r="DP306" i="52"/>
  <c r="DP308" i="52" s="1"/>
  <c r="DP319" i="52" s="1"/>
  <c r="DN494" i="56" s="1"/>
  <c r="DN306" i="53"/>
  <c r="DN308" i="53" s="1"/>
  <c r="DN319" i="53" s="1"/>
  <c r="DL495" i="56" s="1"/>
  <c r="DN306" i="51"/>
  <c r="DN308" i="51" s="1"/>
  <c r="DN319" i="51" s="1"/>
  <c r="DL493" i="56" s="1"/>
  <c r="DO333" i="52"/>
  <c r="DO336" i="52" s="1"/>
  <c r="DM333" i="51"/>
  <c r="DM336" i="51" s="1"/>
  <c r="DM333" i="53"/>
  <c r="DM336" i="53" s="1"/>
  <c r="DL315" i="52"/>
  <c r="DL317" i="52" s="1"/>
  <c r="DL334" i="52" s="1"/>
  <c r="DL315" i="50"/>
  <c r="DL317" i="50" s="1"/>
  <c r="DL334" i="50" s="1"/>
  <c r="DO306" i="50"/>
  <c r="DO308" i="50" s="1"/>
  <c r="DO319" i="50" s="1"/>
  <c r="DK315" i="51"/>
  <c r="DK317" i="51" s="1"/>
  <c r="DK334" i="51" s="1"/>
  <c r="DN333" i="50"/>
  <c r="DN336" i="50" s="1"/>
  <c r="DN344" i="50" s="1"/>
  <c r="DN306" i="49"/>
  <c r="DN308" i="49" s="1"/>
  <c r="DN319" i="49" s="1"/>
  <c r="DL491" i="56" s="1"/>
  <c r="DL315" i="53"/>
  <c r="DL317" i="53" s="1"/>
  <c r="DL334" i="53" s="1"/>
  <c r="DM333" i="49"/>
  <c r="DM336" i="49" s="1"/>
  <c r="DQ229" i="53"/>
  <c r="DQ243" i="53"/>
  <c r="DQ246" i="53" s="1"/>
  <c r="DS229" i="52"/>
  <c r="DS243" i="52"/>
  <c r="DS246" i="52" s="1"/>
  <c r="H74" i="51"/>
  <c r="DT214" i="52"/>
  <c r="DT216" i="52" s="1"/>
  <c r="DT218" i="52" s="1"/>
  <c r="DU213" i="52"/>
  <c r="DR214" i="53"/>
  <c r="DR216" i="53" s="1"/>
  <c r="DR218" i="53" s="1"/>
  <c r="DS213" i="53"/>
  <c r="E263" i="56"/>
  <c r="F263" i="56"/>
  <c r="G263" i="56"/>
  <c r="H263" i="56"/>
  <c r="I263" i="56"/>
  <c r="J263" i="56"/>
  <c r="K263" i="56"/>
  <c r="E234" i="56"/>
  <c r="F234" i="56"/>
  <c r="G234" i="56"/>
  <c r="H234" i="56"/>
  <c r="I234" i="56"/>
  <c r="J234" i="56"/>
  <c r="DM501" i="56" l="1"/>
  <c r="DM492" i="56"/>
  <c r="M143" i="53"/>
  <c r="K504" i="56" s="1"/>
  <c r="N137" i="51"/>
  <c r="N139" i="51" s="1"/>
  <c r="N141" i="51" s="1"/>
  <c r="N154" i="51" s="1"/>
  <c r="O143" i="51"/>
  <c r="M502" i="56" s="1"/>
  <c r="K457" i="56"/>
  <c r="K323" i="56"/>
  <c r="K328" i="56" s="1"/>
  <c r="K432" i="56" s="1"/>
  <c r="I455" i="56"/>
  <c r="I307" i="56"/>
  <c r="I312" i="56" s="1"/>
  <c r="I430" i="56" s="1"/>
  <c r="L344" i="51"/>
  <c r="O125" i="49"/>
  <c r="L133" i="53"/>
  <c r="N133" i="51"/>
  <c r="R121" i="51"/>
  <c r="R123" i="51" s="1"/>
  <c r="R125" i="51" s="1"/>
  <c r="H214" i="51"/>
  <c r="M153" i="53"/>
  <c r="M156" i="53" s="1"/>
  <c r="K486" i="56" s="1"/>
  <c r="L139" i="49"/>
  <c r="P121" i="49"/>
  <c r="P123" i="49" s="1"/>
  <c r="P125" i="49" s="1"/>
  <c r="P152" i="49" s="1"/>
  <c r="N125" i="53"/>
  <c r="P121" i="53"/>
  <c r="P123" i="53" s="1"/>
  <c r="P125" i="53" s="1"/>
  <c r="P152" i="53" s="1"/>
  <c r="M131" i="49"/>
  <c r="M133" i="49" s="1"/>
  <c r="O153" i="51"/>
  <c r="O156" i="51" s="1"/>
  <c r="M484" i="56" s="1"/>
  <c r="L131" i="49"/>
  <c r="L154" i="53"/>
  <c r="M139" i="51"/>
  <c r="EB243" i="50"/>
  <c r="H218" i="50"/>
  <c r="EB229" i="50"/>
  <c r="W68" i="51"/>
  <c r="W70" i="51" s="1"/>
  <c r="W72" i="51" s="1"/>
  <c r="W85" i="51" s="1"/>
  <c r="S68" i="49"/>
  <c r="S70" i="49" s="1"/>
  <c r="S72" i="49" s="1"/>
  <c r="S85" i="49" s="1"/>
  <c r="R70" i="49"/>
  <c r="T68" i="53"/>
  <c r="T70" i="53" s="1"/>
  <c r="T72" i="53" s="1"/>
  <c r="T85" i="53" s="1"/>
  <c r="DW36" i="52"/>
  <c r="DX30" i="52"/>
  <c r="H216" i="49"/>
  <c r="EB218" i="49"/>
  <c r="DL456" i="56"/>
  <c r="DL315" i="56"/>
  <c r="K259" i="56"/>
  <c r="DO306" i="51"/>
  <c r="DO308" i="51" s="1"/>
  <c r="DO319" i="51" s="1"/>
  <c r="DM493" i="56" s="1"/>
  <c r="DL315" i="51"/>
  <c r="DL317" i="51" s="1"/>
  <c r="DL334" i="51" s="1"/>
  <c r="DM315" i="52"/>
  <c r="DM317" i="52" s="1"/>
  <c r="DM334" i="52" s="1"/>
  <c r="DN333" i="51"/>
  <c r="DN336" i="51" s="1"/>
  <c r="DO306" i="53"/>
  <c r="DO308" i="53" s="1"/>
  <c r="DO319" i="53" s="1"/>
  <c r="DM495" i="56" s="1"/>
  <c r="DN333" i="53"/>
  <c r="DN336" i="53" s="1"/>
  <c r="DO306" i="49"/>
  <c r="DO308" i="49" s="1"/>
  <c r="DO319" i="49" s="1"/>
  <c r="DM491" i="56" s="1"/>
  <c r="DQ306" i="52"/>
  <c r="DQ308" i="52" s="1"/>
  <c r="DQ319" i="52" s="1"/>
  <c r="DO494" i="56" s="1"/>
  <c r="DP306" i="50"/>
  <c r="DP308" i="50" s="1"/>
  <c r="DP319" i="50" s="1"/>
  <c r="DN333" i="49"/>
  <c r="DN336" i="49" s="1"/>
  <c r="DO333" i="50"/>
  <c r="DO336" i="50" s="1"/>
  <c r="DO344" i="50" s="1"/>
  <c r="DP333" i="52"/>
  <c r="DP336" i="52" s="1"/>
  <c r="DL315" i="49"/>
  <c r="DL317" i="49" s="1"/>
  <c r="DL334" i="49" s="1"/>
  <c r="DM315" i="53"/>
  <c r="DM317" i="53" s="1"/>
  <c r="DM334" i="53" s="1"/>
  <c r="DM315" i="50"/>
  <c r="DM317" i="50" s="1"/>
  <c r="DM334" i="50" s="1"/>
  <c r="DT229" i="52"/>
  <c r="DT243" i="52"/>
  <c r="DT246" i="52" s="1"/>
  <c r="EB229" i="51"/>
  <c r="EB243" i="51"/>
  <c r="DR229" i="53"/>
  <c r="DR243" i="53"/>
  <c r="DR246" i="53" s="1"/>
  <c r="D194" i="56"/>
  <c r="D73" i="56"/>
  <c r="H222" i="51"/>
  <c r="EA229" i="51"/>
  <c r="H218" i="51"/>
  <c r="H216" i="51"/>
  <c r="H87" i="51"/>
  <c r="DU214" i="52"/>
  <c r="DU216" i="52" s="1"/>
  <c r="DU218" i="52" s="1"/>
  <c r="DV213" i="52"/>
  <c r="DS214" i="53"/>
  <c r="DS216" i="53" s="1"/>
  <c r="DS218" i="53" s="1"/>
  <c r="DT213" i="53"/>
  <c r="E73" i="56"/>
  <c r="F194" i="56"/>
  <c r="F73" i="56"/>
  <c r="F71" i="56" s="1"/>
  <c r="G73" i="56"/>
  <c r="G71" i="56" s="1"/>
  <c r="G194" i="56"/>
  <c r="H73" i="56"/>
  <c r="H71" i="56" s="1"/>
  <c r="H194" i="56"/>
  <c r="I73" i="56"/>
  <c r="I71" i="56" s="1"/>
  <c r="I194" i="56"/>
  <c r="J194" i="56"/>
  <c r="J73" i="56"/>
  <c r="J71" i="56" s="1"/>
  <c r="K194" i="56"/>
  <c r="K73" i="56"/>
  <c r="K71" i="56" s="1"/>
  <c r="DN501" i="56" l="1"/>
  <c r="DN492" i="56"/>
  <c r="H229" i="50"/>
  <c r="O137" i="51"/>
  <c r="O139" i="51" s="1"/>
  <c r="O141" i="51" s="1"/>
  <c r="O154" i="51" s="1"/>
  <c r="N143" i="51"/>
  <c r="L502" i="56" s="1"/>
  <c r="L143" i="53"/>
  <c r="J504" i="56" s="1"/>
  <c r="M143" i="49"/>
  <c r="M344" i="53"/>
  <c r="J323" i="56"/>
  <c r="J328" i="56" s="1"/>
  <c r="J432" i="56" s="1"/>
  <c r="J457" i="56"/>
  <c r="O344" i="51"/>
  <c r="N131" i="49"/>
  <c r="N133" i="49" s="1"/>
  <c r="N152" i="53"/>
  <c r="S121" i="51"/>
  <c r="S123" i="51" s="1"/>
  <c r="S125" i="51" s="1"/>
  <c r="S152" i="51" s="1"/>
  <c r="M153" i="49"/>
  <c r="M156" i="49" s="1"/>
  <c r="K482" i="56" s="1"/>
  <c r="Q121" i="49"/>
  <c r="Q123" i="49" s="1"/>
  <c r="Q125" i="49" s="1"/>
  <c r="Q152" i="49" s="1"/>
  <c r="R152" i="51"/>
  <c r="Q131" i="51"/>
  <c r="Q133" i="51" s="1"/>
  <c r="N153" i="51"/>
  <c r="N156" i="51" s="1"/>
  <c r="L484" i="56" s="1"/>
  <c r="O152" i="49"/>
  <c r="P131" i="51"/>
  <c r="L141" i="49"/>
  <c r="M141" i="51"/>
  <c r="L133" i="49"/>
  <c r="Q121" i="53"/>
  <c r="Q123" i="53" s="1"/>
  <c r="N131" i="53"/>
  <c r="L153" i="53"/>
  <c r="L156" i="53" s="1"/>
  <c r="J486" i="56" s="1"/>
  <c r="DW41" i="52"/>
  <c r="H243" i="50"/>
  <c r="A243" i="50" s="1"/>
  <c r="EB246" i="50"/>
  <c r="H246" i="50" s="1"/>
  <c r="T68" i="49"/>
  <c r="T70" i="49" s="1"/>
  <c r="T72" i="49" s="1"/>
  <c r="T85" i="49" s="1"/>
  <c r="R72" i="49"/>
  <c r="R85" i="49" s="1"/>
  <c r="X68" i="51"/>
  <c r="X70" i="51" s="1"/>
  <c r="X72" i="51" s="1"/>
  <c r="X85" i="51" s="1"/>
  <c r="U68" i="53"/>
  <c r="U70" i="53" s="1"/>
  <c r="U72" i="53" s="1"/>
  <c r="U85" i="53" s="1"/>
  <c r="DX31" i="52"/>
  <c r="EB243" i="49"/>
  <c r="H218" i="49"/>
  <c r="EB229" i="49"/>
  <c r="DM456" i="56"/>
  <c r="DM315" i="56"/>
  <c r="DM320" i="56" s="1"/>
  <c r="DM431" i="56" s="1"/>
  <c r="DL320" i="56"/>
  <c r="DQ306" i="50"/>
  <c r="DQ308" i="50" s="1"/>
  <c r="DQ319" i="50" s="1"/>
  <c r="DP333" i="50"/>
  <c r="DP336" i="50" s="1"/>
  <c r="DP344" i="50" s="1"/>
  <c r="DN315" i="52"/>
  <c r="DN317" i="52" s="1"/>
  <c r="DN334" i="52" s="1"/>
  <c r="DR306" i="52"/>
  <c r="DR308" i="52" s="1"/>
  <c r="DR319" i="52" s="1"/>
  <c r="DP494" i="56" s="1"/>
  <c r="DN315" i="50"/>
  <c r="DN317" i="50" s="1"/>
  <c r="DN334" i="50" s="1"/>
  <c r="DQ333" i="52"/>
  <c r="DQ336" i="52" s="1"/>
  <c r="DM315" i="51"/>
  <c r="DM317" i="51" s="1"/>
  <c r="DM334" i="51" s="1"/>
  <c r="DP306" i="49"/>
  <c r="DP308" i="49" s="1"/>
  <c r="DP319" i="49" s="1"/>
  <c r="DN491" i="56" s="1"/>
  <c r="DN315" i="53"/>
  <c r="DN317" i="53" s="1"/>
  <c r="DN334" i="53" s="1"/>
  <c r="DO333" i="49"/>
  <c r="DO336" i="49" s="1"/>
  <c r="DP306" i="53"/>
  <c r="DP308" i="53" s="1"/>
  <c r="DP319" i="53" s="1"/>
  <c r="DN495" i="56" s="1"/>
  <c r="DP306" i="51"/>
  <c r="DP308" i="51" s="1"/>
  <c r="DP319" i="51" s="1"/>
  <c r="DN493" i="56" s="1"/>
  <c r="DM315" i="49"/>
  <c r="DM317" i="49" s="1"/>
  <c r="DM334" i="49" s="1"/>
  <c r="DO333" i="53"/>
  <c r="DO336" i="53" s="1"/>
  <c r="DO333" i="51"/>
  <c r="DO336" i="51" s="1"/>
  <c r="H229" i="51"/>
  <c r="DS229" i="53"/>
  <c r="DS243" i="53"/>
  <c r="DS246" i="53" s="1"/>
  <c r="D71" i="56"/>
  <c r="D8" i="56"/>
  <c r="EB246" i="51"/>
  <c r="H243" i="51"/>
  <c r="A243" i="51" s="1"/>
  <c r="D222" i="56"/>
  <c r="E222" i="56"/>
  <c r="DU229" i="52"/>
  <c r="DU243" i="52"/>
  <c r="DU246" i="52" s="1"/>
  <c r="D259" i="56"/>
  <c r="DT214" i="53"/>
  <c r="DT216" i="53" s="1"/>
  <c r="DT218" i="53" s="1"/>
  <c r="DU213" i="53"/>
  <c r="DV214" i="52"/>
  <c r="DV216" i="52" s="1"/>
  <c r="DV218" i="52" s="1"/>
  <c r="DW213" i="52"/>
  <c r="J222" i="56"/>
  <c r="F222" i="56"/>
  <c r="I222" i="56"/>
  <c r="H222" i="56"/>
  <c r="K222" i="56"/>
  <c r="G222" i="56"/>
  <c r="E71" i="56"/>
  <c r="DO501" i="56" l="1"/>
  <c r="DO492" i="56"/>
  <c r="H229" i="49"/>
  <c r="K500" i="56"/>
  <c r="P137" i="51"/>
  <c r="P139" i="51" s="1"/>
  <c r="M137" i="49"/>
  <c r="L143" i="49"/>
  <c r="J500" i="56" s="1"/>
  <c r="N143" i="49"/>
  <c r="Q143" i="51"/>
  <c r="O502" i="56" s="1"/>
  <c r="N344" i="51"/>
  <c r="M457" i="56"/>
  <c r="M323" i="56"/>
  <c r="M328" i="56" s="1"/>
  <c r="M432" i="56" s="1"/>
  <c r="M344" i="49"/>
  <c r="L344" i="53"/>
  <c r="K339" i="56"/>
  <c r="K344" i="56" s="1"/>
  <c r="K434" i="56" s="1"/>
  <c r="K459" i="56"/>
  <c r="Q153" i="51"/>
  <c r="Q156" i="51" s="1"/>
  <c r="O484" i="56" s="1"/>
  <c r="DX32" i="52"/>
  <c r="DX34" i="52"/>
  <c r="DX36" i="52" s="1"/>
  <c r="T121" i="51"/>
  <c r="T123" i="51" s="1"/>
  <c r="T125" i="51" s="1"/>
  <c r="T152" i="51" s="1"/>
  <c r="M154" i="51"/>
  <c r="L153" i="49"/>
  <c r="L156" i="49" s="1"/>
  <c r="J482" i="56" s="1"/>
  <c r="N133" i="53"/>
  <c r="R121" i="53"/>
  <c r="R123" i="53" s="1"/>
  <c r="R125" i="53" s="1"/>
  <c r="R152" i="53" s="1"/>
  <c r="L154" i="49"/>
  <c r="R121" i="49"/>
  <c r="R123" i="49" s="1"/>
  <c r="R125" i="49" s="1"/>
  <c r="R152" i="49" s="1"/>
  <c r="M137" i="53"/>
  <c r="Q125" i="53"/>
  <c r="P133" i="51"/>
  <c r="R131" i="51"/>
  <c r="R133" i="51" s="1"/>
  <c r="N153" i="49"/>
  <c r="N156" i="49" s="1"/>
  <c r="L482" i="56" s="1"/>
  <c r="Y68" i="51"/>
  <c r="Y70" i="51" s="1"/>
  <c r="Y72" i="51" s="1"/>
  <c r="Y85" i="51" s="1"/>
  <c r="V68" i="53"/>
  <c r="V70" i="53" s="1"/>
  <c r="V72" i="53" s="1"/>
  <c r="V85" i="53" s="1"/>
  <c r="U68" i="49"/>
  <c r="U70" i="49" s="1"/>
  <c r="U72" i="49" s="1"/>
  <c r="U85" i="49" s="1"/>
  <c r="DY30" i="52"/>
  <c r="EB246" i="49"/>
  <c r="H246" i="49" s="1"/>
  <c r="H243" i="49"/>
  <c r="A243" i="49" s="1"/>
  <c r="DN315" i="56"/>
  <c r="DN456" i="56"/>
  <c r="DL431" i="56"/>
  <c r="DQ306" i="51"/>
  <c r="DQ308" i="51" s="1"/>
  <c r="DQ319" i="51" s="1"/>
  <c r="DO493" i="56" s="1"/>
  <c r="DN315" i="49"/>
  <c r="DN317" i="49" s="1"/>
  <c r="DN334" i="49" s="1"/>
  <c r="DO315" i="53"/>
  <c r="DO317" i="53" s="1"/>
  <c r="DO334" i="53" s="1"/>
  <c r="DP333" i="51"/>
  <c r="DP336" i="51" s="1"/>
  <c r="DQ306" i="53"/>
  <c r="DQ308" i="53" s="1"/>
  <c r="DQ319" i="53" s="1"/>
  <c r="DO495" i="56" s="1"/>
  <c r="DO315" i="50"/>
  <c r="DO317" i="50" s="1"/>
  <c r="DO334" i="50" s="1"/>
  <c r="DQ306" i="49"/>
  <c r="DQ308" i="49" s="1"/>
  <c r="DQ319" i="49" s="1"/>
  <c r="DO491" i="56" s="1"/>
  <c r="DP333" i="53"/>
  <c r="DP336" i="53" s="1"/>
  <c r="DP333" i="49"/>
  <c r="DP336" i="49" s="1"/>
  <c r="DO315" i="52"/>
  <c r="DO317" i="52" s="1"/>
  <c r="DO334" i="52" s="1"/>
  <c r="DN315" i="51"/>
  <c r="DN317" i="51" s="1"/>
  <c r="DN334" i="51" s="1"/>
  <c r="DR306" i="50"/>
  <c r="DR308" i="50" s="1"/>
  <c r="DR319" i="50" s="1"/>
  <c r="DS306" i="52"/>
  <c r="DS308" i="52" s="1"/>
  <c r="DS319" i="52" s="1"/>
  <c r="DQ494" i="56" s="1"/>
  <c r="DR333" i="52"/>
  <c r="DR336" i="52" s="1"/>
  <c r="DQ333" i="50"/>
  <c r="DQ336" i="50" s="1"/>
  <c r="DQ344" i="50" s="1"/>
  <c r="DV229" i="52"/>
  <c r="DV243" i="52"/>
  <c r="DV246" i="52" s="1"/>
  <c r="H246" i="51"/>
  <c r="DT229" i="53"/>
  <c r="DT243" i="53"/>
  <c r="DT246" i="53" s="1"/>
  <c r="DW214" i="52"/>
  <c r="DW216" i="52" s="1"/>
  <c r="DW218" i="52" s="1"/>
  <c r="DX213" i="52"/>
  <c r="DU214" i="53"/>
  <c r="DU216" i="53" s="1"/>
  <c r="DU218" i="53" s="1"/>
  <c r="DV213" i="53"/>
  <c r="DP501" i="56" l="1"/>
  <c r="DP492" i="56"/>
  <c r="L500" i="56"/>
  <c r="N137" i="49"/>
  <c r="N139" i="49" s="1"/>
  <c r="N141" i="49" s="1"/>
  <c r="N154" i="49" s="1"/>
  <c r="N143" i="53"/>
  <c r="L504" i="56" s="1"/>
  <c r="R143" i="51"/>
  <c r="P502" i="56" s="1"/>
  <c r="P143" i="51"/>
  <c r="N502" i="56" s="1"/>
  <c r="L344" i="49"/>
  <c r="Q344" i="51"/>
  <c r="K307" i="56"/>
  <c r="K312" i="56" s="1"/>
  <c r="K430" i="56" s="1"/>
  <c r="K455" i="56"/>
  <c r="L457" i="56"/>
  <c r="L323" i="56"/>
  <c r="L328" i="56" s="1"/>
  <c r="N344" i="49"/>
  <c r="J339" i="56"/>
  <c r="J344" i="56" s="1"/>
  <c r="J434" i="56" s="1"/>
  <c r="J459" i="56"/>
  <c r="S121" i="49"/>
  <c r="S123" i="49" s="1"/>
  <c r="S125" i="49" s="1"/>
  <c r="S152" i="49" s="1"/>
  <c r="N153" i="53"/>
  <c r="N156" i="53" s="1"/>
  <c r="L486" i="56" s="1"/>
  <c r="P131" i="49"/>
  <c r="P133" i="49" s="1"/>
  <c r="O131" i="49"/>
  <c r="P131" i="53"/>
  <c r="P133" i="53" s="1"/>
  <c r="S131" i="51"/>
  <c r="S133" i="51" s="1"/>
  <c r="Q152" i="53"/>
  <c r="O131" i="53"/>
  <c r="U121" i="51"/>
  <c r="U123" i="51" s="1"/>
  <c r="U125" i="51" s="1"/>
  <c r="U152" i="51" s="1"/>
  <c r="S121" i="53"/>
  <c r="S123" i="53" s="1"/>
  <c r="S125" i="53" s="1"/>
  <c r="S152" i="53" s="1"/>
  <c r="R153" i="51"/>
  <c r="R156" i="51" s="1"/>
  <c r="P484" i="56" s="1"/>
  <c r="N137" i="53"/>
  <c r="N139" i="53" s="1"/>
  <c r="N141" i="53" s="1"/>
  <c r="N154" i="53" s="1"/>
  <c r="P153" i="51"/>
  <c r="P156" i="51" s="1"/>
  <c r="N484" i="56" s="1"/>
  <c r="M139" i="53"/>
  <c r="P141" i="51"/>
  <c r="M139" i="49"/>
  <c r="DX41" i="52"/>
  <c r="W68" i="53"/>
  <c r="W70" i="53" s="1"/>
  <c r="W72" i="53" s="1"/>
  <c r="W85" i="53" s="1"/>
  <c r="V68" i="49"/>
  <c r="V70" i="49" s="1"/>
  <c r="V72" i="49" s="1"/>
  <c r="V85" i="49" s="1"/>
  <c r="Z68" i="51"/>
  <c r="Z70" i="51" s="1"/>
  <c r="Z72" i="51" s="1"/>
  <c r="Z85" i="51" s="1"/>
  <c r="DY31" i="52"/>
  <c r="DN320" i="56"/>
  <c r="DO315" i="56"/>
  <c r="DO320" i="56" s="1"/>
  <c r="DO431" i="56" s="1"/>
  <c r="DO456" i="56"/>
  <c r="DP315" i="50"/>
  <c r="DP317" i="50" s="1"/>
  <c r="DP334" i="50" s="1"/>
  <c r="DO315" i="49"/>
  <c r="DO317" i="49" s="1"/>
  <c r="DO334" i="49" s="1"/>
  <c r="DS333" i="52"/>
  <c r="DS336" i="52" s="1"/>
  <c r="DR306" i="53"/>
  <c r="DR308" i="53" s="1"/>
  <c r="DR319" i="53" s="1"/>
  <c r="DP495" i="56" s="1"/>
  <c r="DQ333" i="53"/>
  <c r="DQ336" i="53" s="1"/>
  <c r="DT306" i="52"/>
  <c r="DT308" i="52" s="1"/>
  <c r="DT319" i="52" s="1"/>
  <c r="DR494" i="56" s="1"/>
  <c r="DR306" i="51"/>
  <c r="DR308" i="51" s="1"/>
  <c r="DR319" i="51" s="1"/>
  <c r="DP493" i="56" s="1"/>
  <c r="DP315" i="52"/>
  <c r="DP317" i="52" s="1"/>
  <c r="DP334" i="52" s="1"/>
  <c r="DS306" i="50"/>
  <c r="DS308" i="50" s="1"/>
  <c r="DS319" i="50" s="1"/>
  <c r="DR333" i="50"/>
  <c r="DR336" i="50" s="1"/>
  <c r="DR344" i="50" s="1"/>
  <c r="DQ333" i="51"/>
  <c r="DQ336" i="51" s="1"/>
  <c r="DO315" i="51"/>
  <c r="DO317" i="51" s="1"/>
  <c r="DO334" i="51" s="1"/>
  <c r="DP315" i="53"/>
  <c r="DP317" i="53" s="1"/>
  <c r="DP334" i="53" s="1"/>
  <c r="DR306" i="49"/>
  <c r="DR308" i="49" s="1"/>
  <c r="DR319" i="49" s="1"/>
  <c r="DP491" i="56" s="1"/>
  <c r="DQ333" i="49"/>
  <c r="DQ336" i="49" s="1"/>
  <c r="DW229" i="52"/>
  <c r="DW243" i="52"/>
  <c r="DW246" i="52" s="1"/>
  <c r="DU229" i="53"/>
  <c r="DU243" i="53"/>
  <c r="DU246" i="53" s="1"/>
  <c r="DV214" i="53"/>
  <c r="DV216" i="53" s="1"/>
  <c r="DV218" i="53" s="1"/>
  <c r="DW213" i="53"/>
  <c r="DX214" i="52"/>
  <c r="DX216" i="52" s="1"/>
  <c r="DX218" i="52" s="1"/>
  <c r="DY213" i="52"/>
  <c r="DQ501" i="56" l="1"/>
  <c r="DQ492" i="56"/>
  <c r="O137" i="49"/>
  <c r="O139" i="49" s="1"/>
  <c r="O141" i="49" s="1"/>
  <c r="O154" i="49" s="1"/>
  <c r="Q137" i="51"/>
  <c r="Q139" i="51" s="1"/>
  <c r="Q141" i="51" s="1"/>
  <c r="Q154" i="51" s="1"/>
  <c r="S143" i="51"/>
  <c r="Q502" i="56" s="1"/>
  <c r="P143" i="53"/>
  <c r="N504" i="56" s="1"/>
  <c r="P143" i="49"/>
  <c r="P344" i="51"/>
  <c r="R344" i="51"/>
  <c r="O323" i="56"/>
  <c r="O328" i="56" s="1"/>
  <c r="O432" i="56" s="1"/>
  <c r="O457" i="56"/>
  <c r="L307" i="56"/>
  <c r="L312" i="56" s="1"/>
  <c r="L430" i="56" s="1"/>
  <c r="L455" i="56"/>
  <c r="J455" i="56"/>
  <c r="J307" i="56"/>
  <c r="J312" i="56" s="1"/>
  <c r="J430" i="56" s="1"/>
  <c r="N344" i="53"/>
  <c r="L432" i="56"/>
  <c r="S153" i="51"/>
  <c r="S156" i="51" s="1"/>
  <c r="Q484" i="56" s="1"/>
  <c r="DY32" i="52"/>
  <c r="DZ30" i="52" s="1"/>
  <c r="DY34" i="52"/>
  <c r="DY36" i="52" s="1"/>
  <c r="V121" i="51"/>
  <c r="V123" i="51" s="1"/>
  <c r="V125" i="51" s="1"/>
  <c r="V152" i="51" s="1"/>
  <c r="Q131" i="53"/>
  <c r="Q133" i="53" s="1"/>
  <c r="M141" i="53"/>
  <c r="P153" i="53"/>
  <c r="P156" i="53" s="1"/>
  <c r="N486" i="56" s="1"/>
  <c r="T121" i="49"/>
  <c r="T123" i="49" s="1"/>
  <c r="T125" i="49" s="1"/>
  <c r="T152" i="49" s="1"/>
  <c r="R137" i="51"/>
  <c r="R139" i="51" s="1"/>
  <c r="R141" i="51" s="1"/>
  <c r="R154" i="51" s="1"/>
  <c r="O133" i="53"/>
  <c r="O137" i="53"/>
  <c r="M141" i="49"/>
  <c r="O133" i="49"/>
  <c r="P154" i="51"/>
  <c r="Q131" i="49"/>
  <c r="Q133" i="49" s="1"/>
  <c r="T121" i="53"/>
  <c r="T123" i="53" s="1"/>
  <c r="T125" i="53" s="1"/>
  <c r="T152" i="53" s="1"/>
  <c r="T131" i="51"/>
  <c r="T133" i="51" s="1"/>
  <c r="P153" i="49"/>
  <c r="P156" i="49" s="1"/>
  <c r="N482" i="56" s="1"/>
  <c r="AA68" i="51"/>
  <c r="AA70" i="51" s="1"/>
  <c r="AA72" i="51" s="1"/>
  <c r="AA85" i="51" s="1"/>
  <c r="W68" i="49"/>
  <c r="W70" i="49" s="1"/>
  <c r="W72" i="49" s="1"/>
  <c r="W85" i="49" s="1"/>
  <c r="X68" i="53"/>
  <c r="X70" i="53" s="1"/>
  <c r="X72" i="53" s="1"/>
  <c r="X85" i="53" s="1"/>
  <c r="DP315" i="56"/>
  <c r="DP456" i="56"/>
  <c r="DN431" i="56"/>
  <c r="DT306" i="50"/>
  <c r="DT308" i="50" s="1"/>
  <c r="DT319" i="50" s="1"/>
  <c r="DS333" i="50"/>
  <c r="DS336" i="50" s="1"/>
  <c r="DS344" i="50" s="1"/>
  <c r="DQ315" i="52"/>
  <c r="DQ317" i="52" s="1"/>
  <c r="DQ334" i="52" s="1"/>
  <c r="DQ315" i="53"/>
  <c r="DQ317" i="53" s="1"/>
  <c r="DQ334" i="53" s="1"/>
  <c r="DP315" i="51"/>
  <c r="DP317" i="51" s="1"/>
  <c r="DP334" i="51" s="1"/>
  <c r="DS306" i="51"/>
  <c r="DS308" i="51" s="1"/>
  <c r="DS319" i="51" s="1"/>
  <c r="DQ493" i="56" s="1"/>
  <c r="DS306" i="53"/>
  <c r="DS308" i="53" s="1"/>
  <c r="DS319" i="53" s="1"/>
  <c r="DQ495" i="56" s="1"/>
  <c r="DP315" i="49"/>
  <c r="DP317" i="49" s="1"/>
  <c r="DP334" i="49" s="1"/>
  <c r="DR333" i="51"/>
  <c r="DR336" i="51" s="1"/>
  <c r="DR333" i="53"/>
  <c r="DR336" i="53" s="1"/>
  <c r="DU306" i="52"/>
  <c r="DU308" i="52" s="1"/>
  <c r="DU319" i="52" s="1"/>
  <c r="DS494" i="56" s="1"/>
  <c r="DQ315" i="50"/>
  <c r="DQ317" i="50" s="1"/>
  <c r="DQ334" i="50" s="1"/>
  <c r="DS306" i="49"/>
  <c r="DS308" i="49" s="1"/>
  <c r="DS319" i="49" s="1"/>
  <c r="DQ491" i="56" s="1"/>
  <c r="DR333" i="49"/>
  <c r="DR336" i="49" s="1"/>
  <c r="DT333" i="52"/>
  <c r="DT336" i="52" s="1"/>
  <c r="DV229" i="53"/>
  <c r="DV243" i="53"/>
  <c r="DV246" i="53" s="1"/>
  <c r="DX229" i="52"/>
  <c r="DX243" i="52"/>
  <c r="DX246" i="52" s="1"/>
  <c r="DW214" i="53"/>
  <c r="DW216" i="53" s="1"/>
  <c r="DW218" i="53" s="1"/>
  <c r="DX213" i="53"/>
  <c r="DY214" i="52"/>
  <c r="DY216" i="52" s="1"/>
  <c r="DY218" i="52" s="1"/>
  <c r="DZ213" i="52"/>
  <c r="DR501" i="56" l="1"/>
  <c r="DR492" i="56"/>
  <c r="N500" i="56"/>
  <c r="P137" i="49"/>
  <c r="P139" i="49" s="1"/>
  <c r="P141" i="49" s="1"/>
  <c r="P154" i="49" s="1"/>
  <c r="O143" i="49"/>
  <c r="M500" i="56" s="1"/>
  <c r="T143" i="51"/>
  <c r="R502" i="56" s="1"/>
  <c r="O143" i="53"/>
  <c r="M504" i="56" s="1"/>
  <c r="Q143" i="53"/>
  <c r="O504" i="56" s="1"/>
  <c r="Q143" i="49"/>
  <c r="L339" i="56"/>
  <c r="L344" i="56" s="1"/>
  <c r="L434" i="56" s="1"/>
  <c r="L459" i="56"/>
  <c r="P457" i="56"/>
  <c r="P323" i="56"/>
  <c r="P328" i="56" s="1"/>
  <c r="P432" i="56" s="1"/>
  <c r="P344" i="49"/>
  <c r="P344" i="53"/>
  <c r="N457" i="56"/>
  <c r="N323" i="56"/>
  <c r="N328" i="56" s="1"/>
  <c r="S344" i="51"/>
  <c r="R131" i="49"/>
  <c r="R133" i="49" s="1"/>
  <c r="Q153" i="49"/>
  <c r="Q156" i="49" s="1"/>
  <c r="O482" i="56" s="1"/>
  <c r="P137" i="53"/>
  <c r="P139" i="53" s="1"/>
  <c r="P141" i="53" s="1"/>
  <c r="P154" i="53" s="1"/>
  <c r="Q153" i="53"/>
  <c r="Q156" i="53" s="1"/>
  <c r="O486" i="56" s="1"/>
  <c r="W121" i="51"/>
  <c r="W123" i="51" s="1"/>
  <c r="W125" i="51" s="1"/>
  <c r="W152" i="51" s="1"/>
  <c r="U121" i="49"/>
  <c r="U123" i="49" s="1"/>
  <c r="U125" i="49" s="1"/>
  <c r="U152" i="49" s="1"/>
  <c r="O139" i="53"/>
  <c r="U131" i="51"/>
  <c r="U133" i="51" s="1"/>
  <c r="O153" i="53"/>
  <c r="O156" i="53" s="1"/>
  <c r="M486" i="56" s="1"/>
  <c r="R131" i="53"/>
  <c r="R133" i="53" s="1"/>
  <c r="T153" i="51"/>
  <c r="T156" i="51" s="1"/>
  <c r="R484" i="56" s="1"/>
  <c r="M154" i="49"/>
  <c r="O153" i="49"/>
  <c r="O156" i="49" s="1"/>
  <c r="M482" i="56" s="1"/>
  <c r="S137" i="51"/>
  <c r="S139" i="51" s="1"/>
  <c r="S141" i="51" s="1"/>
  <c r="S154" i="51" s="1"/>
  <c r="U121" i="53"/>
  <c r="U123" i="53" s="1"/>
  <c r="U125" i="53" s="1"/>
  <c r="U152" i="53" s="1"/>
  <c r="M154" i="53"/>
  <c r="DY41" i="52"/>
  <c r="X68" i="49"/>
  <c r="X70" i="49" s="1"/>
  <c r="X72" i="49" s="1"/>
  <c r="X85" i="49" s="1"/>
  <c r="AB68" i="51"/>
  <c r="AB70" i="51" s="1"/>
  <c r="AB72" i="51" s="1"/>
  <c r="AB85" i="51" s="1"/>
  <c r="Y68" i="53"/>
  <c r="Y70" i="53" s="1"/>
  <c r="Y72" i="53" s="1"/>
  <c r="Y85" i="53" s="1"/>
  <c r="DZ31" i="52"/>
  <c r="DQ315" i="56"/>
  <c r="DQ320" i="56" s="1"/>
  <c r="DQ431" i="56" s="1"/>
  <c r="DQ456" i="56"/>
  <c r="DP320" i="56"/>
  <c r="DR315" i="52"/>
  <c r="DR317" i="52" s="1"/>
  <c r="DR334" i="52" s="1"/>
  <c r="DS333" i="51"/>
  <c r="DS336" i="51" s="1"/>
  <c r="DQ315" i="51"/>
  <c r="DQ317" i="51" s="1"/>
  <c r="DQ334" i="51" s="1"/>
  <c r="DT306" i="51"/>
  <c r="DT308" i="51" s="1"/>
  <c r="DT319" i="51" s="1"/>
  <c r="DR493" i="56" s="1"/>
  <c r="DT306" i="49"/>
  <c r="DT308" i="49" s="1"/>
  <c r="DT319" i="49" s="1"/>
  <c r="DR491" i="56" s="1"/>
  <c r="DS333" i="49"/>
  <c r="DS336" i="49" s="1"/>
  <c r="DR315" i="50"/>
  <c r="DR317" i="50" s="1"/>
  <c r="DR334" i="50" s="1"/>
  <c r="DQ315" i="49"/>
  <c r="DQ317" i="49" s="1"/>
  <c r="DQ334" i="49" s="1"/>
  <c r="DV306" i="52"/>
  <c r="DV308" i="52" s="1"/>
  <c r="DV319" i="52" s="1"/>
  <c r="DT494" i="56" s="1"/>
  <c r="DU306" i="50"/>
  <c r="DU308" i="50" s="1"/>
  <c r="DU319" i="50" s="1"/>
  <c r="DT306" i="53"/>
  <c r="DT308" i="53" s="1"/>
  <c r="DT319" i="53" s="1"/>
  <c r="DR495" i="56" s="1"/>
  <c r="DR315" i="53"/>
  <c r="DR317" i="53" s="1"/>
  <c r="DR334" i="53" s="1"/>
  <c r="DU333" i="52"/>
  <c r="DU336" i="52" s="1"/>
  <c r="DS333" i="53"/>
  <c r="DS336" i="53" s="1"/>
  <c r="DT333" i="50"/>
  <c r="DT336" i="50" s="1"/>
  <c r="DT344" i="50" s="1"/>
  <c r="DY229" i="52"/>
  <c r="DY243" i="52"/>
  <c r="DY246" i="52" s="1"/>
  <c r="DW229" i="53"/>
  <c r="DW243" i="53"/>
  <c r="DW246" i="53" s="1"/>
  <c r="DZ214" i="52"/>
  <c r="DZ216" i="52" s="1"/>
  <c r="DZ218" i="52" s="1"/>
  <c r="EA213" i="52"/>
  <c r="DX214" i="53"/>
  <c r="DX216" i="53" s="1"/>
  <c r="DX218" i="53" s="1"/>
  <c r="DY213" i="53"/>
  <c r="DS501" i="56" l="1"/>
  <c r="DS492" i="56"/>
  <c r="O500" i="56"/>
  <c r="Q137" i="49"/>
  <c r="Q139" i="49" s="1"/>
  <c r="Q141" i="49" s="1"/>
  <c r="R143" i="53"/>
  <c r="P504" i="56" s="1"/>
  <c r="R143" i="49"/>
  <c r="U143" i="51"/>
  <c r="S502" i="56" s="1"/>
  <c r="N307" i="56"/>
  <c r="N312" i="56" s="1"/>
  <c r="N430" i="56" s="1"/>
  <c r="N455" i="56"/>
  <c r="Q344" i="53"/>
  <c r="O344" i="53"/>
  <c r="O344" i="49"/>
  <c r="T344" i="51"/>
  <c r="Q323" i="56"/>
  <c r="Q328" i="56" s="1"/>
  <c r="Q432" i="56" s="1"/>
  <c r="Q457" i="56"/>
  <c r="N432" i="56"/>
  <c r="Q344" i="49"/>
  <c r="N459" i="56"/>
  <c r="N339" i="56"/>
  <c r="N344" i="56" s="1"/>
  <c r="N434" i="56" s="1"/>
  <c r="S131" i="53"/>
  <c r="S133" i="53" s="1"/>
  <c r="O141" i="53"/>
  <c r="V121" i="49"/>
  <c r="V123" i="49" s="1"/>
  <c r="V125" i="49" s="1"/>
  <c r="V152" i="49" s="1"/>
  <c r="Q137" i="53"/>
  <c r="Q139" i="53" s="1"/>
  <c r="Q141" i="53" s="1"/>
  <c r="Q154" i="53" s="1"/>
  <c r="R153" i="53"/>
  <c r="R156" i="53" s="1"/>
  <c r="P486" i="56" s="1"/>
  <c r="X121" i="51"/>
  <c r="X123" i="51" s="1"/>
  <c r="X125" i="51" s="1"/>
  <c r="X152" i="51" s="1"/>
  <c r="V121" i="53"/>
  <c r="V123" i="53" s="1"/>
  <c r="V125" i="53" s="1"/>
  <c r="V152" i="53" s="1"/>
  <c r="V131" i="51"/>
  <c r="V133" i="51" s="1"/>
  <c r="S131" i="49"/>
  <c r="S133" i="49" s="1"/>
  <c r="DZ32" i="52"/>
  <c r="DZ34" i="52"/>
  <c r="DZ36" i="52" s="1"/>
  <c r="T137" i="51"/>
  <c r="T139" i="51" s="1"/>
  <c r="T141" i="51" s="1"/>
  <c r="T154" i="51" s="1"/>
  <c r="U153" i="51"/>
  <c r="U156" i="51" s="1"/>
  <c r="S484" i="56" s="1"/>
  <c r="R153" i="49"/>
  <c r="R156" i="49" s="1"/>
  <c r="P482" i="56" s="1"/>
  <c r="Y68" i="49"/>
  <c r="Y70" i="49" s="1"/>
  <c r="Y72" i="49" s="1"/>
  <c r="Y85" i="49" s="1"/>
  <c r="Z68" i="53"/>
  <c r="Z70" i="53" s="1"/>
  <c r="Z72" i="53" s="1"/>
  <c r="Z85" i="53" s="1"/>
  <c r="AC68" i="51"/>
  <c r="AC70" i="51" s="1"/>
  <c r="AC72" i="51" s="1"/>
  <c r="AC85" i="51" s="1"/>
  <c r="EA30" i="52"/>
  <c r="DR315" i="56"/>
  <c r="DR456" i="56"/>
  <c r="DP431" i="56"/>
  <c r="DV306" i="50"/>
  <c r="DV308" i="50" s="1"/>
  <c r="DV319" i="50" s="1"/>
  <c r="DU306" i="51"/>
  <c r="DU308" i="51" s="1"/>
  <c r="DU319" i="51" s="1"/>
  <c r="DS493" i="56" s="1"/>
  <c r="DV333" i="52"/>
  <c r="DV336" i="52" s="1"/>
  <c r="DT333" i="51"/>
  <c r="DT336" i="51" s="1"/>
  <c r="DS315" i="53"/>
  <c r="DS317" i="53" s="1"/>
  <c r="DS334" i="53" s="1"/>
  <c r="DR315" i="51"/>
  <c r="DR317" i="51" s="1"/>
  <c r="DR334" i="51" s="1"/>
  <c r="DW306" i="52"/>
  <c r="DW308" i="52" s="1"/>
  <c r="DW319" i="52" s="1"/>
  <c r="DU494" i="56" s="1"/>
  <c r="DR315" i="49"/>
  <c r="DR317" i="49" s="1"/>
  <c r="DR334" i="49" s="1"/>
  <c r="DS315" i="50"/>
  <c r="DS317" i="50" s="1"/>
  <c r="DS334" i="50" s="1"/>
  <c r="DU306" i="53"/>
  <c r="DU308" i="53" s="1"/>
  <c r="DU319" i="53" s="1"/>
  <c r="DS495" i="56" s="1"/>
  <c r="DT333" i="53"/>
  <c r="DT336" i="53" s="1"/>
  <c r="DU306" i="49"/>
  <c r="DU308" i="49" s="1"/>
  <c r="DU319" i="49" s="1"/>
  <c r="DS491" i="56" s="1"/>
  <c r="DS315" i="52"/>
  <c r="DS317" i="52" s="1"/>
  <c r="DS334" i="52" s="1"/>
  <c r="DU333" i="50"/>
  <c r="DU336" i="50" s="1"/>
  <c r="DU344" i="50" s="1"/>
  <c r="DT333" i="49"/>
  <c r="DT336" i="49" s="1"/>
  <c r="DZ229" i="52"/>
  <c r="DZ243" i="52"/>
  <c r="DZ246" i="52" s="1"/>
  <c r="DX229" i="53"/>
  <c r="DX243" i="53"/>
  <c r="DX246" i="53" s="1"/>
  <c r="DY214" i="53"/>
  <c r="DY216" i="53" s="1"/>
  <c r="DY218" i="53" s="1"/>
  <c r="DZ213" i="53"/>
  <c r="EA214" i="52"/>
  <c r="EA216" i="52" s="1"/>
  <c r="EA218" i="52" s="1"/>
  <c r="EB213" i="52"/>
  <c r="DT501" i="56" l="1"/>
  <c r="DT492" i="56"/>
  <c r="P500" i="56"/>
  <c r="R137" i="49"/>
  <c r="R139" i="49" s="1"/>
  <c r="R141" i="49" s="1"/>
  <c r="R154" i="49" s="1"/>
  <c r="V143" i="51"/>
  <c r="T502" i="56" s="1"/>
  <c r="S143" i="49"/>
  <c r="S143" i="53"/>
  <c r="Q504" i="56" s="1"/>
  <c r="M455" i="56"/>
  <c r="M307" i="56"/>
  <c r="M312" i="56" s="1"/>
  <c r="M430" i="56" s="1"/>
  <c r="R344" i="53"/>
  <c r="M339" i="56"/>
  <c r="M344" i="56" s="1"/>
  <c r="M434" i="56" s="1"/>
  <c r="M459" i="56"/>
  <c r="R344" i="49"/>
  <c r="U344" i="51"/>
  <c r="R457" i="56"/>
  <c r="R323" i="56"/>
  <c r="R328" i="56" s="1"/>
  <c r="O339" i="56"/>
  <c r="O344" i="56" s="1"/>
  <c r="O434" i="56" s="1"/>
  <c r="O459" i="56"/>
  <c r="O307" i="56"/>
  <c r="O312" i="56" s="1"/>
  <c r="O430" i="56" s="1"/>
  <c r="O455" i="56"/>
  <c r="U137" i="51"/>
  <c r="U139" i="51" s="1"/>
  <c r="U141" i="51" s="1"/>
  <c r="U154" i="51" s="1"/>
  <c r="V153" i="51"/>
  <c r="V156" i="51" s="1"/>
  <c r="T484" i="56" s="1"/>
  <c r="W121" i="49"/>
  <c r="W123" i="49" s="1"/>
  <c r="W125" i="49" s="1"/>
  <c r="W152" i="49" s="1"/>
  <c r="W121" i="53"/>
  <c r="W123" i="53" s="1"/>
  <c r="W125" i="53" s="1"/>
  <c r="W152" i="53" s="1"/>
  <c r="Y121" i="51"/>
  <c r="Y123" i="51" s="1"/>
  <c r="Y125" i="51" s="1"/>
  <c r="Y152" i="51" s="1"/>
  <c r="T131" i="49"/>
  <c r="T133" i="49" s="1"/>
  <c r="S153" i="49"/>
  <c r="S156" i="49" s="1"/>
  <c r="Q482" i="56" s="1"/>
  <c r="O154" i="53"/>
  <c r="T131" i="53"/>
  <c r="T133" i="53" s="1"/>
  <c r="Q154" i="49"/>
  <c r="S153" i="53"/>
  <c r="S156" i="53" s="1"/>
  <c r="Q486" i="56" s="1"/>
  <c r="W131" i="51"/>
  <c r="W133" i="51" s="1"/>
  <c r="R137" i="53"/>
  <c r="R139" i="53" s="1"/>
  <c r="R141" i="53" s="1"/>
  <c r="R154" i="53" s="1"/>
  <c r="DZ41" i="52"/>
  <c r="Z68" i="49"/>
  <c r="Z70" i="49" s="1"/>
  <c r="Z72" i="49" s="1"/>
  <c r="Z85" i="49" s="1"/>
  <c r="AD68" i="51"/>
  <c r="AD70" i="51" s="1"/>
  <c r="AD72" i="51" s="1"/>
  <c r="AD85" i="51" s="1"/>
  <c r="AA68" i="53"/>
  <c r="AA70" i="53" s="1"/>
  <c r="AA72" i="53" s="1"/>
  <c r="AA85" i="53" s="1"/>
  <c r="EA31" i="52"/>
  <c r="DS315" i="56"/>
  <c r="DS320" i="56" s="1"/>
  <c r="DS431" i="56" s="1"/>
  <c r="DS456" i="56"/>
  <c r="DR320" i="56"/>
  <c r="DV306" i="49"/>
  <c r="DV308" i="49" s="1"/>
  <c r="DV319" i="49" s="1"/>
  <c r="DT491" i="56" s="1"/>
  <c r="DS315" i="51"/>
  <c r="DS317" i="51" s="1"/>
  <c r="DS334" i="51" s="1"/>
  <c r="DS315" i="49"/>
  <c r="DS317" i="49" s="1"/>
  <c r="DS334" i="49" s="1"/>
  <c r="DU333" i="49"/>
  <c r="DU336" i="49" s="1"/>
  <c r="DT315" i="50"/>
  <c r="DT317" i="50" s="1"/>
  <c r="DT334" i="50" s="1"/>
  <c r="DV306" i="51"/>
  <c r="DV308" i="51" s="1"/>
  <c r="DV319" i="51" s="1"/>
  <c r="DT493" i="56" s="1"/>
  <c r="DX306" i="52"/>
  <c r="DX308" i="52" s="1"/>
  <c r="DX319" i="52" s="1"/>
  <c r="DV494" i="56" s="1"/>
  <c r="DT315" i="53"/>
  <c r="DT317" i="53" s="1"/>
  <c r="DT334" i="53" s="1"/>
  <c r="DW333" i="52"/>
  <c r="DW336" i="52" s="1"/>
  <c r="DU333" i="51"/>
  <c r="DU336" i="51" s="1"/>
  <c r="DT315" i="52"/>
  <c r="DT317" i="52" s="1"/>
  <c r="DT334" i="52" s="1"/>
  <c r="DW306" i="50"/>
  <c r="DW308" i="50" s="1"/>
  <c r="DW319" i="50" s="1"/>
  <c r="DV306" i="53"/>
  <c r="DV308" i="53" s="1"/>
  <c r="DV319" i="53" s="1"/>
  <c r="DT495" i="56" s="1"/>
  <c r="DU333" i="53"/>
  <c r="DU336" i="53" s="1"/>
  <c r="DV333" i="50"/>
  <c r="DV336" i="50" s="1"/>
  <c r="DV344" i="50" s="1"/>
  <c r="EA229" i="52"/>
  <c r="EA243" i="52"/>
  <c r="EA246" i="52" s="1"/>
  <c r="DY229" i="53"/>
  <c r="DY243" i="53"/>
  <c r="DY246" i="53" s="1"/>
  <c r="H222" i="52"/>
  <c r="EB214" i="52"/>
  <c r="H213" i="52"/>
  <c r="DZ214" i="53"/>
  <c r="DZ216" i="53" s="1"/>
  <c r="DZ218" i="53" s="1"/>
  <c r="EA213" i="53"/>
  <c r="DU501" i="56" l="1"/>
  <c r="DU492" i="56"/>
  <c r="Q500" i="56"/>
  <c r="S137" i="49"/>
  <c r="S139" i="49" s="1"/>
  <c r="S141" i="49" s="1"/>
  <c r="S154" i="49" s="1"/>
  <c r="T143" i="53"/>
  <c r="R504" i="56" s="1"/>
  <c r="W143" i="51"/>
  <c r="U502" i="56" s="1"/>
  <c r="T143" i="49"/>
  <c r="R500" i="56" s="1"/>
  <c r="S344" i="53"/>
  <c r="S344" i="49"/>
  <c r="V344" i="51"/>
  <c r="R432" i="56"/>
  <c r="P459" i="56"/>
  <c r="P339" i="56"/>
  <c r="P344" i="56" s="1"/>
  <c r="P434" i="56" s="1"/>
  <c r="S323" i="56"/>
  <c r="S328" i="56" s="1"/>
  <c r="S432" i="56" s="1"/>
  <c r="S457" i="56"/>
  <c r="C235" i="56" s="1"/>
  <c r="C244" i="56" s="1"/>
  <c r="P455" i="56"/>
  <c r="P307" i="56"/>
  <c r="P312" i="56" s="1"/>
  <c r="W153" i="51"/>
  <c r="W156" i="51" s="1"/>
  <c r="U484" i="56" s="1"/>
  <c r="X121" i="53"/>
  <c r="X123" i="53" s="1"/>
  <c r="X125" i="53" s="1"/>
  <c r="X152" i="53" s="1"/>
  <c r="EA32" i="52"/>
  <c r="EB30" i="52" s="1"/>
  <c r="EA34" i="52"/>
  <c r="EA36" i="52" s="1"/>
  <c r="X121" i="49"/>
  <c r="X123" i="49" s="1"/>
  <c r="X125" i="49" s="1"/>
  <c r="X152" i="49" s="1"/>
  <c r="S137" i="53"/>
  <c r="S139" i="53" s="1"/>
  <c r="S141" i="53" s="1"/>
  <c r="S154" i="53" s="1"/>
  <c r="U131" i="53"/>
  <c r="U133" i="53" s="1"/>
  <c r="T153" i="53"/>
  <c r="T156" i="53" s="1"/>
  <c r="R486" i="56" s="1"/>
  <c r="U131" i="49"/>
  <c r="U133" i="49" s="1"/>
  <c r="X131" i="51"/>
  <c r="X133" i="51" s="1"/>
  <c r="T153" i="49"/>
  <c r="T156" i="49" s="1"/>
  <c r="R482" i="56" s="1"/>
  <c r="Z121" i="51"/>
  <c r="Z123" i="51" s="1"/>
  <c r="Z125" i="51" s="1"/>
  <c r="Z152" i="51" s="1"/>
  <c r="V137" i="51"/>
  <c r="V139" i="51" s="1"/>
  <c r="V141" i="51" s="1"/>
  <c r="V154" i="51" s="1"/>
  <c r="AE68" i="51"/>
  <c r="AE70" i="51" s="1"/>
  <c r="AE72" i="51" s="1"/>
  <c r="AE85" i="51" s="1"/>
  <c r="AA68" i="49"/>
  <c r="AA70" i="49" s="1"/>
  <c r="AA72" i="49" s="1"/>
  <c r="AA85" i="49" s="1"/>
  <c r="AB68" i="53"/>
  <c r="AB70" i="53" s="1"/>
  <c r="AB72" i="53" s="1"/>
  <c r="AB85" i="53" s="1"/>
  <c r="DT456" i="56"/>
  <c r="DT315" i="56"/>
  <c r="DR431" i="56"/>
  <c r="DW306" i="51"/>
  <c r="DW308" i="51" s="1"/>
  <c r="DW319" i="51" s="1"/>
  <c r="DU493" i="56" s="1"/>
  <c r="DV333" i="51"/>
  <c r="DV336" i="51" s="1"/>
  <c r="DW306" i="53"/>
  <c r="DW308" i="53" s="1"/>
  <c r="DW319" i="53" s="1"/>
  <c r="DU495" i="56" s="1"/>
  <c r="DU315" i="50"/>
  <c r="DU317" i="50" s="1"/>
  <c r="DU334" i="50" s="1"/>
  <c r="DV333" i="53"/>
  <c r="DV336" i="53" s="1"/>
  <c r="DX306" i="50"/>
  <c r="DX308" i="50" s="1"/>
  <c r="DX319" i="50" s="1"/>
  <c r="DT315" i="51"/>
  <c r="DT317" i="51" s="1"/>
  <c r="DT334" i="51" s="1"/>
  <c r="DU315" i="53"/>
  <c r="DU317" i="53" s="1"/>
  <c r="DU334" i="53" s="1"/>
  <c r="DW333" i="50"/>
  <c r="DW336" i="50" s="1"/>
  <c r="DW344" i="50" s="1"/>
  <c r="DU315" i="52"/>
  <c r="DU317" i="52" s="1"/>
  <c r="DU334" i="52" s="1"/>
  <c r="DW306" i="49"/>
  <c r="DW308" i="49" s="1"/>
  <c r="DW319" i="49" s="1"/>
  <c r="DU491" i="56" s="1"/>
  <c r="DY306" i="52"/>
  <c r="DY308" i="52" s="1"/>
  <c r="DY319" i="52" s="1"/>
  <c r="DW494" i="56" s="1"/>
  <c r="DT315" i="49"/>
  <c r="DT317" i="49" s="1"/>
  <c r="DT334" i="49" s="1"/>
  <c r="DX333" i="52"/>
  <c r="DX336" i="52" s="1"/>
  <c r="DV333" i="49"/>
  <c r="DV336" i="49" s="1"/>
  <c r="DZ229" i="53"/>
  <c r="DZ243" i="53"/>
  <c r="DZ246" i="53" s="1"/>
  <c r="H214" i="52"/>
  <c r="EB216" i="52"/>
  <c r="EB218" i="52" s="1"/>
  <c r="EB243" i="52" s="1"/>
  <c r="EA214" i="53"/>
  <c r="EA216" i="53" s="1"/>
  <c r="EA218" i="53" s="1"/>
  <c r="EB213" i="53"/>
  <c r="DV501" i="56" l="1"/>
  <c r="DV492" i="56"/>
  <c r="T137" i="49"/>
  <c r="T139" i="49" s="1"/>
  <c r="T141" i="49" s="1"/>
  <c r="T154" i="49" s="1"/>
  <c r="U143" i="49"/>
  <c r="U143" i="53"/>
  <c r="S504" i="56" s="1"/>
  <c r="X143" i="51"/>
  <c r="V502" i="56" s="1"/>
  <c r="T344" i="49"/>
  <c r="T344" i="53"/>
  <c r="T457" i="56"/>
  <c r="T323" i="56"/>
  <c r="T328" i="56" s="1"/>
  <c r="T432" i="56" s="1"/>
  <c r="Q455" i="56"/>
  <c r="Q307" i="56"/>
  <c r="Q312" i="56" s="1"/>
  <c r="Q430" i="56" s="1"/>
  <c r="W344" i="51"/>
  <c r="Q339" i="56"/>
  <c r="Q344" i="56" s="1"/>
  <c r="Q434" i="56" s="1"/>
  <c r="Q459" i="56"/>
  <c r="P430" i="56"/>
  <c r="C74" i="56"/>
  <c r="Y121" i="49"/>
  <c r="Y123" i="49" s="1"/>
  <c r="Y125" i="49" s="1"/>
  <c r="Y152" i="49" s="1"/>
  <c r="V131" i="49"/>
  <c r="V133" i="49" s="1"/>
  <c r="U153" i="49"/>
  <c r="U156" i="49" s="1"/>
  <c r="S482" i="56" s="1"/>
  <c r="AA121" i="51"/>
  <c r="AA123" i="51" s="1"/>
  <c r="AA125" i="51" s="1"/>
  <c r="AA152" i="51" s="1"/>
  <c r="V131" i="53"/>
  <c r="V133" i="53" s="1"/>
  <c r="Y121" i="53"/>
  <c r="Y123" i="53" s="1"/>
  <c r="Y125" i="53" s="1"/>
  <c r="Y152" i="53" s="1"/>
  <c r="U153" i="53"/>
  <c r="U156" i="53" s="1"/>
  <c r="S486" i="56" s="1"/>
  <c r="Y131" i="51"/>
  <c r="Y133" i="51" s="1"/>
  <c r="T137" i="53"/>
  <c r="T139" i="53" s="1"/>
  <c r="T141" i="53" s="1"/>
  <c r="T154" i="53" s="1"/>
  <c r="W137" i="51"/>
  <c r="W139" i="51" s="1"/>
  <c r="W141" i="51" s="1"/>
  <c r="W154" i="51" s="1"/>
  <c r="X153" i="51"/>
  <c r="X156" i="51" s="1"/>
  <c r="V484" i="56" s="1"/>
  <c r="EA41" i="52"/>
  <c r="AB68" i="49"/>
  <c r="AB70" i="49" s="1"/>
  <c r="AB72" i="49" s="1"/>
  <c r="AB85" i="49" s="1"/>
  <c r="AC68" i="53"/>
  <c r="AC70" i="53" s="1"/>
  <c r="AC72" i="53" s="1"/>
  <c r="AC85" i="53" s="1"/>
  <c r="AF68" i="51"/>
  <c r="AF70" i="51" s="1"/>
  <c r="AF72" i="51" s="1"/>
  <c r="AF85" i="51" s="1"/>
  <c r="EB31" i="52"/>
  <c r="DT320" i="56"/>
  <c r="DU315" i="56"/>
  <c r="DU320" i="56" s="1"/>
  <c r="DU431" i="56" s="1"/>
  <c r="DU456" i="56"/>
  <c r="DX306" i="53"/>
  <c r="DX308" i="53" s="1"/>
  <c r="DX319" i="53" s="1"/>
  <c r="DV495" i="56" s="1"/>
  <c r="H216" i="52"/>
  <c r="DX333" i="50"/>
  <c r="DX336" i="50" s="1"/>
  <c r="DX344" i="50" s="1"/>
  <c r="DW333" i="53"/>
  <c r="DW336" i="53" s="1"/>
  <c r="DY306" i="50"/>
  <c r="DY308" i="50" s="1"/>
  <c r="DY319" i="50" s="1"/>
  <c r="DZ306" i="52"/>
  <c r="DZ308" i="52" s="1"/>
  <c r="DZ319" i="52" s="1"/>
  <c r="DX494" i="56" s="1"/>
  <c r="DV315" i="53"/>
  <c r="DV317" i="53" s="1"/>
  <c r="DV334" i="53" s="1"/>
  <c r="DY333" i="52"/>
  <c r="DY336" i="52" s="1"/>
  <c r="DU315" i="49"/>
  <c r="DU317" i="49" s="1"/>
  <c r="DU334" i="49" s="1"/>
  <c r="DX306" i="49"/>
  <c r="DX308" i="49" s="1"/>
  <c r="DX319" i="49" s="1"/>
  <c r="DV491" i="56" s="1"/>
  <c r="DW333" i="49"/>
  <c r="DW336" i="49" s="1"/>
  <c r="DV315" i="52"/>
  <c r="DV317" i="52" s="1"/>
  <c r="DV334" i="52" s="1"/>
  <c r="DX306" i="51"/>
  <c r="DX308" i="51" s="1"/>
  <c r="DX319" i="51" s="1"/>
  <c r="DV493" i="56" s="1"/>
  <c r="DU315" i="51"/>
  <c r="DU317" i="51" s="1"/>
  <c r="DU334" i="51" s="1"/>
  <c r="DV315" i="50"/>
  <c r="DV317" i="50" s="1"/>
  <c r="DV334" i="50" s="1"/>
  <c r="DW333" i="51"/>
  <c r="DW336" i="51" s="1"/>
  <c r="EB246" i="52"/>
  <c r="H246" i="52" s="1"/>
  <c r="H243" i="52"/>
  <c r="EA229" i="53"/>
  <c r="EA243" i="53"/>
  <c r="EA246" i="53" s="1"/>
  <c r="H218" i="52"/>
  <c r="EB229" i="52"/>
  <c r="H222" i="53"/>
  <c r="EB214" i="53"/>
  <c r="H213" i="53"/>
  <c r="L262" i="56"/>
  <c r="A243" i="52" l="1"/>
  <c r="H229" i="52"/>
  <c r="DW501" i="56"/>
  <c r="DW492" i="56"/>
  <c r="S500" i="56"/>
  <c r="U137" i="49"/>
  <c r="U139" i="49" s="1"/>
  <c r="U141" i="49" s="1"/>
  <c r="U154" i="49" s="1"/>
  <c r="V143" i="53"/>
  <c r="T504" i="56" s="1"/>
  <c r="Y143" i="51"/>
  <c r="W502" i="56" s="1"/>
  <c r="V143" i="49"/>
  <c r="T500" i="56" s="1"/>
  <c r="U344" i="49"/>
  <c r="U457" i="56"/>
  <c r="U323" i="56"/>
  <c r="U328" i="56" s="1"/>
  <c r="U432" i="56" s="1"/>
  <c r="R339" i="56"/>
  <c r="R344" i="56" s="1"/>
  <c r="R434" i="56" s="1"/>
  <c r="R459" i="56"/>
  <c r="R307" i="56"/>
  <c r="R312" i="56" s="1"/>
  <c r="R455" i="56"/>
  <c r="X344" i="51"/>
  <c r="U344" i="53"/>
  <c r="X137" i="51"/>
  <c r="X139" i="51" s="1"/>
  <c r="X141" i="51" s="1"/>
  <c r="X154" i="51" s="1"/>
  <c r="AB121" i="51"/>
  <c r="AB123" i="51" s="1"/>
  <c r="AB125" i="51" s="1"/>
  <c r="AB152" i="51" s="1"/>
  <c r="U137" i="53"/>
  <c r="U139" i="53" s="1"/>
  <c r="U141" i="53" s="1"/>
  <c r="U154" i="53" s="1"/>
  <c r="Z121" i="53"/>
  <c r="Z123" i="53" s="1"/>
  <c r="Z125" i="53" s="1"/>
  <c r="Z152" i="53" s="1"/>
  <c r="W131" i="49"/>
  <c r="W133" i="49" s="1"/>
  <c r="Z131" i="51"/>
  <c r="Z133" i="51" s="1"/>
  <c r="Z121" i="49"/>
  <c r="Z123" i="49" s="1"/>
  <c r="Z125" i="49" s="1"/>
  <c r="Z152" i="49" s="1"/>
  <c r="V153" i="49"/>
  <c r="V156" i="49" s="1"/>
  <c r="T482" i="56" s="1"/>
  <c r="W131" i="53"/>
  <c r="W133" i="53" s="1"/>
  <c r="EB34" i="52"/>
  <c r="EB36" i="52" s="1"/>
  <c r="Y153" i="51"/>
  <c r="Y156" i="51" s="1"/>
  <c r="W484" i="56" s="1"/>
  <c r="V153" i="53"/>
  <c r="V156" i="53" s="1"/>
  <c r="T486" i="56" s="1"/>
  <c r="EB32" i="52"/>
  <c r="DU60" i="52"/>
  <c r="DU62" i="52" s="1"/>
  <c r="DU64" i="52" s="1"/>
  <c r="P60" i="52"/>
  <c r="P62" i="52" s="1"/>
  <c r="P64" i="52" s="1"/>
  <c r="DZ60" i="52"/>
  <c r="DZ62" i="52" s="1"/>
  <c r="DZ64" i="52" s="1"/>
  <c r="DW60" i="52"/>
  <c r="DW62" i="52" s="1"/>
  <c r="DW64" i="52" s="1"/>
  <c r="AH60" i="52"/>
  <c r="AH62" i="52" s="1"/>
  <c r="AH64" i="52" s="1"/>
  <c r="Z60" i="52"/>
  <c r="Z62" i="52" s="1"/>
  <c r="Z64" i="52" s="1"/>
  <c r="DM60" i="52"/>
  <c r="DM62" i="52" s="1"/>
  <c r="DM64" i="52" s="1"/>
  <c r="BE60" i="52"/>
  <c r="BE62" i="52" s="1"/>
  <c r="BE64" i="52" s="1"/>
  <c r="DL60" i="52"/>
  <c r="DL62" i="52" s="1"/>
  <c r="DL64" i="52" s="1"/>
  <c r="BS60" i="52"/>
  <c r="BS62" i="52" s="1"/>
  <c r="BS64" i="52" s="1"/>
  <c r="AO60" i="52"/>
  <c r="AO62" i="52" s="1"/>
  <c r="AO64" i="52" s="1"/>
  <c r="DI60" i="52"/>
  <c r="DI62" i="52" s="1"/>
  <c r="DI64" i="52" s="1"/>
  <c r="DY60" i="52"/>
  <c r="DY62" i="52" s="1"/>
  <c r="DY64" i="52" s="1"/>
  <c r="CQ60" i="52"/>
  <c r="CQ62" i="52" s="1"/>
  <c r="CQ64" i="52" s="1"/>
  <c r="BK60" i="52"/>
  <c r="BK62" i="52" s="1"/>
  <c r="BK64" i="52" s="1"/>
  <c r="CM60" i="52"/>
  <c r="CM62" i="52" s="1"/>
  <c r="CM64" i="52" s="1"/>
  <c r="V60" i="52"/>
  <c r="V62" i="52" s="1"/>
  <c r="V64" i="52" s="1"/>
  <c r="J60" i="52"/>
  <c r="BP60" i="52"/>
  <c r="BP62" i="52" s="1"/>
  <c r="BP64" i="52" s="1"/>
  <c r="N60" i="52"/>
  <c r="N62" i="52" s="1"/>
  <c r="N64" i="52" s="1"/>
  <c r="CT60" i="52"/>
  <c r="CT62" i="52" s="1"/>
  <c r="CT64" i="52" s="1"/>
  <c r="AM60" i="52"/>
  <c r="AM62" i="52" s="1"/>
  <c r="AM64" i="52" s="1"/>
  <c r="K60" i="52"/>
  <c r="K62" i="52" s="1"/>
  <c r="K64" i="52" s="1"/>
  <c r="CY60" i="52"/>
  <c r="CY62" i="52" s="1"/>
  <c r="CY64" i="52" s="1"/>
  <c r="AY60" i="52"/>
  <c r="AY62" i="52" s="1"/>
  <c r="AY64" i="52" s="1"/>
  <c r="AR60" i="52"/>
  <c r="AR62" i="52" s="1"/>
  <c r="AR64" i="52" s="1"/>
  <c r="BW60" i="52"/>
  <c r="BW62" i="52" s="1"/>
  <c r="BW64" i="52" s="1"/>
  <c r="Y60" i="52"/>
  <c r="Y62" i="52" s="1"/>
  <c r="Y64" i="52" s="1"/>
  <c r="AX60" i="52"/>
  <c r="AX62" i="52" s="1"/>
  <c r="AX64" i="52" s="1"/>
  <c r="BN60" i="52"/>
  <c r="BN62" i="52" s="1"/>
  <c r="BN64" i="52" s="1"/>
  <c r="BI60" i="52"/>
  <c r="BI62" i="52" s="1"/>
  <c r="BI64" i="52" s="1"/>
  <c r="CL60" i="52"/>
  <c r="CL62" i="52" s="1"/>
  <c r="CL64" i="52" s="1"/>
  <c r="BO60" i="52"/>
  <c r="BO62" i="52" s="1"/>
  <c r="BO64" i="52" s="1"/>
  <c r="BV60" i="52"/>
  <c r="BV62" i="52" s="1"/>
  <c r="BV64" i="52" s="1"/>
  <c r="BY60" i="52"/>
  <c r="BY62" i="52" s="1"/>
  <c r="BY64" i="52" s="1"/>
  <c r="CA60" i="52"/>
  <c r="CA62" i="52" s="1"/>
  <c r="CA64" i="52" s="1"/>
  <c r="AI60" i="52"/>
  <c r="AI62" i="52" s="1"/>
  <c r="AI64" i="52" s="1"/>
  <c r="BX60" i="52"/>
  <c r="BX62" i="52" s="1"/>
  <c r="BX64" i="52" s="1"/>
  <c r="EA60" i="52"/>
  <c r="EA62" i="52" s="1"/>
  <c r="EA64" i="52" s="1"/>
  <c r="DS60" i="52"/>
  <c r="DS62" i="52" s="1"/>
  <c r="DS64" i="52" s="1"/>
  <c r="T60" i="52"/>
  <c r="T62" i="52" s="1"/>
  <c r="T64" i="52" s="1"/>
  <c r="DR60" i="52"/>
  <c r="DR62" i="52" s="1"/>
  <c r="DR64" i="52" s="1"/>
  <c r="BM60" i="52"/>
  <c r="BM62" i="52" s="1"/>
  <c r="BM64" i="52" s="1"/>
  <c r="DT60" i="52"/>
  <c r="DT62" i="52" s="1"/>
  <c r="DT64" i="52" s="1"/>
  <c r="DG60" i="52"/>
  <c r="DG62" i="52" s="1"/>
  <c r="DG64" i="52" s="1"/>
  <c r="BQ60" i="52"/>
  <c r="BQ62" i="52" s="1"/>
  <c r="BQ64" i="52" s="1"/>
  <c r="DO60" i="52"/>
  <c r="DO62" i="52" s="1"/>
  <c r="DO64" i="52" s="1"/>
  <c r="EB60" i="52"/>
  <c r="EB62" i="52" s="1"/>
  <c r="EB64" i="52" s="1"/>
  <c r="EB74" i="52" s="1"/>
  <c r="AQ60" i="52"/>
  <c r="AQ62" i="52" s="1"/>
  <c r="AQ64" i="52" s="1"/>
  <c r="CE60" i="52"/>
  <c r="CE62" i="52" s="1"/>
  <c r="CE64" i="52" s="1"/>
  <c r="X60" i="52"/>
  <c r="X62" i="52" s="1"/>
  <c r="X64" i="52" s="1"/>
  <c r="AJ60" i="52"/>
  <c r="AJ62" i="52" s="1"/>
  <c r="AJ64" i="52" s="1"/>
  <c r="DD60" i="52"/>
  <c r="DD62" i="52" s="1"/>
  <c r="DD64" i="52" s="1"/>
  <c r="CC60" i="52"/>
  <c r="CC62" i="52" s="1"/>
  <c r="CC64" i="52" s="1"/>
  <c r="CD60" i="52"/>
  <c r="CD62" i="52" s="1"/>
  <c r="CD64" i="52" s="1"/>
  <c r="Q60" i="52"/>
  <c r="Q62" i="52" s="1"/>
  <c r="Q64" i="52" s="1"/>
  <c r="L60" i="52"/>
  <c r="L62" i="52" s="1"/>
  <c r="L64" i="52" s="1"/>
  <c r="BF60" i="52"/>
  <c r="BF62" i="52" s="1"/>
  <c r="BF64" i="52" s="1"/>
  <c r="BC60" i="52"/>
  <c r="BC62" i="52" s="1"/>
  <c r="BC64" i="52" s="1"/>
  <c r="AF60" i="52"/>
  <c r="AF62" i="52" s="1"/>
  <c r="AF64" i="52" s="1"/>
  <c r="CI60" i="52"/>
  <c r="CI62" i="52" s="1"/>
  <c r="CI64" i="52" s="1"/>
  <c r="CO60" i="52"/>
  <c r="CO62" i="52" s="1"/>
  <c r="CO64" i="52" s="1"/>
  <c r="AP60" i="52"/>
  <c r="AP62" i="52" s="1"/>
  <c r="AP64" i="52" s="1"/>
  <c r="BG60" i="52"/>
  <c r="BG62" i="52" s="1"/>
  <c r="BG64" i="52" s="1"/>
  <c r="AW60" i="52"/>
  <c r="AW62" i="52" s="1"/>
  <c r="AW64" i="52" s="1"/>
  <c r="CW60" i="52"/>
  <c r="CW62" i="52" s="1"/>
  <c r="CW64" i="52" s="1"/>
  <c r="CU60" i="52"/>
  <c r="CU62" i="52" s="1"/>
  <c r="CU64" i="52" s="1"/>
  <c r="AG60" i="52"/>
  <c r="AG62" i="52" s="1"/>
  <c r="AG64" i="52" s="1"/>
  <c r="AD60" i="52"/>
  <c r="AD62" i="52" s="1"/>
  <c r="AD64" i="52" s="1"/>
  <c r="BH60" i="52"/>
  <c r="BH62" i="52" s="1"/>
  <c r="BH64" i="52" s="1"/>
  <c r="CN60" i="52"/>
  <c r="CN62" i="52" s="1"/>
  <c r="CN64" i="52" s="1"/>
  <c r="AU60" i="52"/>
  <c r="AU62" i="52" s="1"/>
  <c r="AU64" i="52" s="1"/>
  <c r="CF60" i="52"/>
  <c r="CF62" i="52" s="1"/>
  <c r="CF64" i="52" s="1"/>
  <c r="AZ60" i="52"/>
  <c r="AZ62" i="52" s="1"/>
  <c r="AZ64" i="52" s="1"/>
  <c r="BA60" i="52"/>
  <c r="BA62" i="52" s="1"/>
  <c r="BA64" i="52" s="1"/>
  <c r="DB60" i="52"/>
  <c r="DB62" i="52" s="1"/>
  <c r="DB64" i="52" s="1"/>
  <c r="DC60" i="52"/>
  <c r="DC62" i="52" s="1"/>
  <c r="DC64" i="52" s="1"/>
  <c r="AK60" i="52"/>
  <c r="AK62" i="52" s="1"/>
  <c r="AK64" i="52" s="1"/>
  <c r="CG60" i="52"/>
  <c r="CG62" i="52" s="1"/>
  <c r="CG64" i="52" s="1"/>
  <c r="DE60" i="52"/>
  <c r="DE62" i="52" s="1"/>
  <c r="DE64" i="52" s="1"/>
  <c r="AB60" i="52"/>
  <c r="AB62" i="52" s="1"/>
  <c r="AB64" i="52" s="1"/>
  <c r="S60" i="52"/>
  <c r="S62" i="52" s="1"/>
  <c r="S64" i="52" s="1"/>
  <c r="DJ60" i="52"/>
  <c r="DJ62" i="52" s="1"/>
  <c r="DJ64" i="52" s="1"/>
  <c r="DQ60" i="52"/>
  <c r="DQ62" i="52" s="1"/>
  <c r="DQ64" i="52" s="1"/>
  <c r="DA60" i="52"/>
  <c r="DA62" i="52" s="1"/>
  <c r="DA64" i="52" s="1"/>
  <c r="R60" i="52"/>
  <c r="R62" i="52" s="1"/>
  <c r="R64" i="52" s="1"/>
  <c r="CS60" i="52"/>
  <c r="CS62" i="52" s="1"/>
  <c r="CS64" i="52" s="1"/>
  <c r="BU60" i="52"/>
  <c r="BU62" i="52" s="1"/>
  <c r="BU64" i="52" s="1"/>
  <c r="AA60" i="52"/>
  <c r="AA62" i="52" s="1"/>
  <c r="AA64" i="52" s="1"/>
  <c r="DK60" i="52"/>
  <c r="DK62" i="52" s="1"/>
  <c r="DK64" i="52" s="1"/>
  <c r="CK60" i="52"/>
  <c r="CK62" i="52" s="1"/>
  <c r="CK64" i="52" s="1"/>
  <c r="CV60" i="52"/>
  <c r="CV62" i="52" s="1"/>
  <c r="CV64" i="52" s="1"/>
  <c r="AS60" i="52"/>
  <c r="AS62" i="52" s="1"/>
  <c r="AS64" i="52" s="1"/>
  <c r="CZ60" i="52"/>
  <c r="CZ62" i="52" s="1"/>
  <c r="CZ64" i="52" s="1"/>
  <c r="BL60" i="52"/>
  <c r="BL62" i="52" s="1"/>
  <c r="BL64" i="52" s="1"/>
  <c r="AE60" i="52"/>
  <c r="AE62" i="52" s="1"/>
  <c r="AE64" i="52" s="1"/>
  <c r="CR60" i="52"/>
  <c r="CR62" i="52" s="1"/>
  <c r="CR64" i="52" s="1"/>
  <c r="CJ60" i="52"/>
  <c r="CJ62" i="52" s="1"/>
  <c r="CJ64" i="52" s="1"/>
  <c r="CB60" i="52"/>
  <c r="CB62" i="52" s="1"/>
  <c r="CB64" i="52" s="1"/>
  <c r="U60" i="52"/>
  <c r="U62" i="52" s="1"/>
  <c r="U64" i="52" s="1"/>
  <c r="AL60" i="52"/>
  <c r="AL62" i="52" s="1"/>
  <c r="AL64" i="52" s="1"/>
  <c r="CP60" i="52"/>
  <c r="CP62" i="52" s="1"/>
  <c r="CP64" i="52" s="1"/>
  <c r="DN60" i="52"/>
  <c r="DN62" i="52" s="1"/>
  <c r="DN64" i="52" s="1"/>
  <c r="BB60" i="52"/>
  <c r="BB62" i="52" s="1"/>
  <c r="BB64" i="52" s="1"/>
  <c r="BR60" i="52"/>
  <c r="BR62" i="52" s="1"/>
  <c r="BR64" i="52" s="1"/>
  <c r="DV60" i="52"/>
  <c r="DV62" i="52" s="1"/>
  <c r="DV64" i="52" s="1"/>
  <c r="DX60" i="52"/>
  <c r="DX62" i="52" s="1"/>
  <c r="DX64" i="52" s="1"/>
  <c r="AV60" i="52"/>
  <c r="AV62" i="52" s="1"/>
  <c r="AV64" i="52" s="1"/>
  <c r="O60" i="52"/>
  <c r="O62" i="52" s="1"/>
  <c r="O64" i="52" s="1"/>
  <c r="DF60" i="52"/>
  <c r="DF62" i="52" s="1"/>
  <c r="DF64" i="52" s="1"/>
  <c r="AC60" i="52"/>
  <c r="AC62" i="52" s="1"/>
  <c r="AC64" i="52" s="1"/>
  <c r="BZ60" i="52"/>
  <c r="BZ62" i="52" s="1"/>
  <c r="BZ64" i="52" s="1"/>
  <c r="DP60" i="52"/>
  <c r="DP62" i="52" s="1"/>
  <c r="DP64" i="52" s="1"/>
  <c r="BT60" i="52"/>
  <c r="BT62" i="52" s="1"/>
  <c r="BT64" i="52" s="1"/>
  <c r="M60" i="52"/>
  <c r="M62" i="52" s="1"/>
  <c r="M64" i="52" s="1"/>
  <c r="AN60" i="52"/>
  <c r="AN62" i="52" s="1"/>
  <c r="AN64" i="52" s="1"/>
  <c r="CX60" i="52"/>
  <c r="CX62" i="52" s="1"/>
  <c r="CX64" i="52" s="1"/>
  <c r="W60" i="52"/>
  <c r="W62" i="52" s="1"/>
  <c r="W64" i="52" s="1"/>
  <c r="DH60" i="52"/>
  <c r="DH62" i="52" s="1"/>
  <c r="DH64" i="52" s="1"/>
  <c r="BD60" i="52"/>
  <c r="BD62" i="52" s="1"/>
  <c r="BD64" i="52" s="1"/>
  <c r="BJ60" i="52"/>
  <c r="BJ62" i="52" s="1"/>
  <c r="BJ64" i="52" s="1"/>
  <c r="AT60" i="52"/>
  <c r="AT62" i="52" s="1"/>
  <c r="AT64" i="52" s="1"/>
  <c r="CH60" i="52"/>
  <c r="CH62" i="52" s="1"/>
  <c r="CH64" i="52" s="1"/>
  <c r="AG68" i="51"/>
  <c r="AG70" i="51" s="1"/>
  <c r="AG72" i="51" s="1"/>
  <c r="AG85" i="51" s="1"/>
  <c r="AD68" i="53"/>
  <c r="AD70" i="53" s="1"/>
  <c r="AD72" i="53" s="1"/>
  <c r="AD85" i="53" s="1"/>
  <c r="AC68" i="49"/>
  <c r="AC70" i="49" s="1"/>
  <c r="AC72" i="49" s="1"/>
  <c r="AC85" i="49" s="1"/>
  <c r="H31" i="52"/>
  <c r="DV315" i="56"/>
  <c r="DV320" i="56" s="1"/>
  <c r="DV431" i="56" s="1"/>
  <c r="DV456" i="56"/>
  <c r="DT431" i="56"/>
  <c r="DY306" i="51"/>
  <c r="DY308" i="51" s="1"/>
  <c r="DY319" i="51" s="1"/>
  <c r="DW493" i="56" s="1"/>
  <c r="DW315" i="53"/>
  <c r="DW317" i="53" s="1"/>
  <c r="DW334" i="53" s="1"/>
  <c r="DY306" i="49"/>
  <c r="DY308" i="49" s="1"/>
  <c r="DY319" i="49" s="1"/>
  <c r="DW491" i="56" s="1"/>
  <c r="DX333" i="49"/>
  <c r="DX336" i="49" s="1"/>
  <c r="DY333" i="50"/>
  <c r="DY336" i="50" s="1"/>
  <c r="DY344" i="50" s="1"/>
  <c r="DX333" i="51"/>
  <c r="DX336" i="51" s="1"/>
  <c r="EA306" i="52"/>
  <c r="EA308" i="52" s="1"/>
  <c r="EA319" i="52" s="1"/>
  <c r="DY494" i="56" s="1"/>
  <c r="DW315" i="52"/>
  <c r="DW317" i="52" s="1"/>
  <c r="DW334" i="52" s="1"/>
  <c r="DV315" i="49"/>
  <c r="DV317" i="49" s="1"/>
  <c r="DV334" i="49" s="1"/>
  <c r="DZ333" i="52"/>
  <c r="DZ336" i="52" s="1"/>
  <c r="DW315" i="50"/>
  <c r="DW317" i="50" s="1"/>
  <c r="DW334" i="50" s="1"/>
  <c r="DY306" i="53"/>
  <c r="DY308" i="53" s="1"/>
  <c r="DY319" i="53" s="1"/>
  <c r="DW495" i="56" s="1"/>
  <c r="L263" i="56" s="1"/>
  <c r="DV315" i="51"/>
  <c r="DV317" i="51" s="1"/>
  <c r="DV334" i="51" s="1"/>
  <c r="DZ306" i="50"/>
  <c r="DZ308" i="50" s="1"/>
  <c r="DZ319" i="50" s="1"/>
  <c r="DX333" i="53"/>
  <c r="DX336" i="53" s="1"/>
  <c r="H214" i="53"/>
  <c r="EB216" i="53"/>
  <c r="H216" i="53" s="1"/>
  <c r="H74" i="53"/>
  <c r="H34" i="52" l="1"/>
  <c r="DX501" i="56"/>
  <c r="DX492" i="56"/>
  <c r="V137" i="49"/>
  <c r="V139" i="49" s="1"/>
  <c r="V141" i="49" s="1"/>
  <c r="V154" i="49" s="1"/>
  <c r="Z143" i="51"/>
  <c r="X502" i="56" s="1"/>
  <c r="W143" i="49"/>
  <c r="W143" i="53"/>
  <c r="U504" i="56" s="1"/>
  <c r="EB84" i="52"/>
  <c r="EB87" i="52" s="1"/>
  <c r="R430" i="56"/>
  <c r="V344" i="53"/>
  <c r="V344" i="49"/>
  <c r="Y344" i="51"/>
  <c r="S459" i="56"/>
  <c r="S339" i="56"/>
  <c r="S344" i="56" s="1"/>
  <c r="S434" i="56" s="1"/>
  <c r="S455" i="56"/>
  <c r="S307" i="56"/>
  <c r="S312" i="56" s="1"/>
  <c r="S430" i="56" s="1"/>
  <c r="V323" i="56"/>
  <c r="V328" i="56" s="1"/>
  <c r="V432" i="56" s="1"/>
  <c r="V457" i="56"/>
  <c r="AL74" i="52"/>
  <c r="AL84" i="52"/>
  <c r="AL87" i="52" s="1"/>
  <c r="DA74" i="52"/>
  <c r="DA84" i="52"/>
  <c r="DA87" i="52" s="1"/>
  <c r="CI74" i="52"/>
  <c r="CI84" i="52"/>
  <c r="CI87" i="52" s="1"/>
  <c r="AA121" i="49"/>
  <c r="AA123" i="49" s="1"/>
  <c r="AA125" i="49" s="1"/>
  <c r="AA152" i="49" s="1"/>
  <c r="V137" i="53"/>
  <c r="V139" i="53" s="1"/>
  <c r="V141" i="53" s="1"/>
  <c r="V154" i="53" s="1"/>
  <c r="AS74" i="52"/>
  <c r="AS84" i="52"/>
  <c r="AS87" i="52" s="1"/>
  <c r="DC74" i="52"/>
  <c r="DC84" i="52"/>
  <c r="DC87" i="52" s="1"/>
  <c r="AD74" i="52"/>
  <c r="AD84" i="52"/>
  <c r="AD87" i="52" s="1"/>
  <c r="DD74" i="52"/>
  <c r="DD84" i="52"/>
  <c r="DD87" i="52" s="1"/>
  <c r="DG74" i="52"/>
  <c r="DG84" i="52"/>
  <c r="DG87" i="52" s="1"/>
  <c r="AI74" i="52"/>
  <c r="AI84" i="52"/>
  <c r="AI87" i="52" s="1"/>
  <c r="AX74" i="52"/>
  <c r="AX84" i="52"/>
  <c r="AX87" i="52" s="1"/>
  <c r="CT74" i="52"/>
  <c r="CT84" i="52"/>
  <c r="CT87" i="52" s="1"/>
  <c r="DY74" i="52"/>
  <c r="DY84" i="52"/>
  <c r="DY87" i="52" s="1"/>
  <c r="AH74" i="52"/>
  <c r="AH84" i="52"/>
  <c r="AH87" i="52" s="1"/>
  <c r="AN74" i="52"/>
  <c r="AN84" i="52"/>
  <c r="AN87" i="52" s="1"/>
  <c r="AV74" i="52"/>
  <c r="AV84" i="52"/>
  <c r="AV87" i="52" s="1"/>
  <c r="U74" i="52"/>
  <c r="U84" i="52"/>
  <c r="U87" i="52" s="1"/>
  <c r="CV74" i="52"/>
  <c r="CV84" i="52"/>
  <c r="CV87" i="52" s="1"/>
  <c r="DQ74" i="52"/>
  <c r="DQ84" i="52"/>
  <c r="DQ87" i="52" s="1"/>
  <c r="DB74" i="52"/>
  <c r="DB84" i="52"/>
  <c r="DB87" i="52" s="1"/>
  <c r="AG74" i="52"/>
  <c r="AG84" i="52"/>
  <c r="AG87" i="52" s="1"/>
  <c r="AF74" i="52"/>
  <c r="AF84" i="52"/>
  <c r="AF87" i="52" s="1"/>
  <c r="AJ74" i="52"/>
  <c r="AJ84" i="52"/>
  <c r="AJ87" i="52" s="1"/>
  <c r="DT74" i="52"/>
  <c r="DT84" i="52"/>
  <c r="DT87" i="52" s="1"/>
  <c r="CA74" i="52"/>
  <c r="CA84" i="52"/>
  <c r="CA87" i="52" s="1"/>
  <c r="Y74" i="52"/>
  <c r="Y84" i="52"/>
  <c r="Y87" i="52" s="1"/>
  <c r="N74" i="52"/>
  <c r="N84" i="52"/>
  <c r="N87" i="52" s="1"/>
  <c r="DI74" i="52"/>
  <c r="DI84" i="52"/>
  <c r="DI87" i="52" s="1"/>
  <c r="DW74" i="52"/>
  <c r="DW84" i="52"/>
  <c r="DW87" i="52" s="1"/>
  <c r="M74" i="52"/>
  <c r="M84" i="52"/>
  <c r="M87" i="52" s="1"/>
  <c r="CB74" i="52"/>
  <c r="CB84" i="52"/>
  <c r="CB87" i="52" s="1"/>
  <c r="DJ74" i="52"/>
  <c r="DJ84" i="52"/>
  <c r="DJ87" i="52" s="1"/>
  <c r="CU74" i="52"/>
  <c r="CU84" i="52"/>
  <c r="CU87" i="52" s="1"/>
  <c r="X74" i="52"/>
  <c r="X84" i="52"/>
  <c r="X87" i="52" s="1"/>
  <c r="BM74" i="52"/>
  <c r="BM84" i="52"/>
  <c r="BM87" i="52" s="1"/>
  <c r="BW74" i="52"/>
  <c r="BW84" i="52"/>
  <c r="BW87" i="52" s="1"/>
  <c r="AO74" i="52"/>
  <c r="AO84" i="52"/>
  <c r="AO87" i="52" s="1"/>
  <c r="DZ74" i="52"/>
  <c r="DZ84" i="52"/>
  <c r="DZ87" i="52" s="1"/>
  <c r="AA131" i="51"/>
  <c r="AA133" i="51" s="1"/>
  <c r="AC121" i="51"/>
  <c r="AC123" i="51" s="1"/>
  <c r="AC125" i="51" s="1"/>
  <c r="AC152" i="51" s="1"/>
  <c r="CH74" i="52"/>
  <c r="CH84" i="52"/>
  <c r="CH87" i="52" s="1"/>
  <c r="DX74" i="52"/>
  <c r="DX84" i="52"/>
  <c r="DX87" i="52" s="1"/>
  <c r="CK74" i="52"/>
  <c r="CK84" i="52"/>
  <c r="CK87" i="52" s="1"/>
  <c r="BA74" i="52"/>
  <c r="BA84" i="52"/>
  <c r="BA87" i="52" s="1"/>
  <c r="BC74" i="52"/>
  <c r="BC84" i="52"/>
  <c r="BC87" i="52" s="1"/>
  <c r="BY74" i="52"/>
  <c r="BY84" i="52"/>
  <c r="BY87" i="52" s="1"/>
  <c r="BP74" i="52"/>
  <c r="BP84" i="52"/>
  <c r="BP87" i="52" s="1"/>
  <c r="J131" i="52"/>
  <c r="AT74" i="52"/>
  <c r="AT84" i="52"/>
  <c r="AT87" i="52" s="1"/>
  <c r="BT74" i="52"/>
  <c r="BT84" i="52"/>
  <c r="BT87" i="52" s="1"/>
  <c r="DV74" i="52"/>
  <c r="DV84" i="52"/>
  <c r="DV87" i="52" s="1"/>
  <c r="CJ74" i="52"/>
  <c r="CJ84" i="52"/>
  <c r="CJ87" i="52" s="1"/>
  <c r="DK74" i="52"/>
  <c r="DK84" i="52"/>
  <c r="DK87" i="52" s="1"/>
  <c r="S74" i="52"/>
  <c r="S84" i="52"/>
  <c r="S87" i="52" s="1"/>
  <c r="AZ74" i="52"/>
  <c r="AZ84" i="52"/>
  <c r="AZ87" i="52" s="1"/>
  <c r="CW74" i="52"/>
  <c r="CW84" i="52"/>
  <c r="CW87" i="52" s="1"/>
  <c r="BF74" i="52"/>
  <c r="BF84" i="52"/>
  <c r="BF87" i="52" s="1"/>
  <c r="CE74" i="52"/>
  <c r="CE84" i="52"/>
  <c r="CE87" i="52" s="1"/>
  <c r="DR74" i="52"/>
  <c r="DR84" i="52"/>
  <c r="DR87" i="52" s="1"/>
  <c r="BV74" i="52"/>
  <c r="BV84" i="52"/>
  <c r="BV87" i="52" s="1"/>
  <c r="AR74" i="52"/>
  <c r="AR84" i="52"/>
  <c r="AR87" i="52" s="1"/>
  <c r="J62" i="52"/>
  <c r="J64" i="52" s="1"/>
  <c r="J84" i="52" s="1"/>
  <c r="J87" i="52" s="1"/>
  <c r="BS74" i="52"/>
  <c r="BS84" i="52"/>
  <c r="BS87" i="52" s="1"/>
  <c r="P74" i="52"/>
  <c r="P84" i="52"/>
  <c r="P87" i="52" s="1"/>
  <c r="Z153" i="51"/>
  <c r="Z156" i="51" s="1"/>
  <c r="X484" i="56" s="1"/>
  <c r="DP74" i="52"/>
  <c r="DP84" i="52"/>
  <c r="DP87" i="52" s="1"/>
  <c r="CR74" i="52"/>
  <c r="CR84" i="52"/>
  <c r="CR87" i="52" s="1"/>
  <c r="AB74" i="52"/>
  <c r="AB84" i="52"/>
  <c r="AB87" i="52" s="1"/>
  <c r="L74" i="52"/>
  <c r="L84" i="52"/>
  <c r="L87" i="52" s="1"/>
  <c r="X131" i="53"/>
  <c r="X133" i="53" s="1"/>
  <c r="X131" i="49"/>
  <c r="X133" i="49" s="1"/>
  <c r="CX74" i="52"/>
  <c r="CX84" i="52"/>
  <c r="CX87" i="52" s="1"/>
  <c r="BJ74" i="52"/>
  <c r="BJ84" i="52"/>
  <c r="BJ87" i="52" s="1"/>
  <c r="BR74" i="52"/>
  <c r="BR84" i="52"/>
  <c r="BR87" i="52" s="1"/>
  <c r="AA74" i="52"/>
  <c r="AA84" i="52"/>
  <c r="AA87" i="52" s="1"/>
  <c r="CF74" i="52"/>
  <c r="CF84" i="52"/>
  <c r="CF87" i="52" s="1"/>
  <c r="AW74" i="52"/>
  <c r="AW84" i="52"/>
  <c r="AW87" i="52" s="1"/>
  <c r="AQ74" i="52"/>
  <c r="AQ84" i="52"/>
  <c r="AQ87" i="52" s="1"/>
  <c r="T74" i="52"/>
  <c r="T84" i="52"/>
  <c r="T87" i="52" s="1"/>
  <c r="BO74" i="52"/>
  <c r="BO84" i="52"/>
  <c r="BO87" i="52" s="1"/>
  <c r="AY74" i="52"/>
  <c r="AY84" i="52"/>
  <c r="AY87" i="52" s="1"/>
  <c r="V74" i="52"/>
  <c r="V84" i="52"/>
  <c r="V87" i="52" s="1"/>
  <c r="DL74" i="52"/>
  <c r="DL84" i="52"/>
  <c r="DL87" i="52" s="1"/>
  <c r="DU74" i="52"/>
  <c r="DU84" i="52"/>
  <c r="DU87" i="52" s="1"/>
  <c r="BD74" i="52"/>
  <c r="BD84" i="52"/>
  <c r="BD87" i="52" s="1"/>
  <c r="BZ74" i="52"/>
  <c r="BZ84" i="52"/>
  <c r="BZ87" i="52" s="1"/>
  <c r="BB74" i="52"/>
  <c r="BB84" i="52"/>
  <c r="BB87" i="52" s="1"/>
  <c r="AE74" i="52"/>
  <c r="AE84" i="52"/>
  <c r="AE87" i="52" s="1"/>
  <c r="BU74" i="52"/>
  <c r="BU84" i="52"/>
  <c r="BU87" i="52" s="1"/>
  <c r="DE74" i="52"/>
  <c r="DE84" i="52"/>
  <c r="DE87" i="52" s="1"/>
  <c r="AU74" i="52"/>
  <c r="AU84" i="52"/>
  <c r="AU87" i="52" s="1"/>
  <c r="BG74" i="52"/>
  <c r="BG84" i="52"/>
  <c r="BG87" i="52" s="1"/>
  <c r="Q74" i="52"/>
  <c r="Q84" i="52"/>
  <c r="Q87" i="52" s="1"/>
  <c r="DS74" i="52"/>
  <c r="DS84" i="52"/>
  <c r="DS87" i="52" s="1"/>
  <c r="CL74" i="52"/>
  <c r="CL84" i="52"/>
  <c r="CL87" i="52" s="1"/>
  <c r="CY74" i="52"/>
  <c r="CY84" i="52"/>
  <c r="CY87" i="52" s="1"/>
  <c r="CM74" i="52"/>
  <c r="CM84" i="52"/>
  <c r="CM87" i="52" s="1"/>
  <c r="BE74" i="52"/>
  <c r="BE84" i="52"/>
  <c r="BE87" i="52" s="1"/>
  <c r="W153" i="53"/>
  <c r="W156" i="53" s="1"/>
  <c r="U486" i="56" s="1"/>
  <c r="W153" i="49"/>
  <c r="W156" i="49" s="1"/>
  <c r="U482" i="56" s="1"/>
  <c r="DH74" i="52"/>
  <c r="DH84" i="52"/>
  <c r="DH87" i="52" s="1"/>
  <c r="DN74" i="52"/>
  <c r="DN84" i="52"/>
  <c r="DN87" i="52" s="1"/>
  <c r="CS74" i="52"/>
  <c r="CS84" i="52"/>
  <c r="CS87" i="52" s="1"/>
  <c r="CN74" i="52"/>
  <c r="CN84" i="52"/>
  <c r="CN87" i="52" s="1"/>
  <c r="CD74" i="52"/>
  <c r="CD84" i="52"/>
  <c r="CD87" i="52" s="1"/>
  <c r="EA74" i="52"/>
  <c r="EA84" i="52"/>
  <c r="EA87" i="52" s="1"/>
  <c r="K74" i="52"/>
  <c r="K84" i="52"/>
  <c r="K87" i="52" s="1"/>
  <c r="DM74" i="52"/>
  <c r="DM84" i="52"/>
  <c r="DM87" i="52" s="1"/>
  <c r="AA121" i="53"/>
  <c r="AA123" i="53" s="1"/>
  <c r="AA125" i="53" s="1"/>
  <c r="AA152" i="53" s="1"/>
  <c r="Y137" i="51"/>
  <c r="Y139" i="51" s="1"/>
  <c r="Y141" i="51" s="1"/>
  <c r="Y154" i="51" s="1"/>
  <c r="O74" i="52"/>
  <c r="O84" i="52"/>
  <c r="O87" i="52" s="1"/>
  <c r="AC74" i="52"/>
  <c r="AC84" i="52"/>
  <c r="AC87" i="52" s="1"/>
  <c r="BL74" i="52"/>
  <c r="BL84" i="52"/>
  <c r="BL87" i="52" s="1"/>
  <c r="CG74" i="52"/>
  <c r="CG84" i="52"/>
  <c r="CG87" i="52" s="1"/>
  <c r="AP74" i="52"/>
  <c r="AP84" i="52"/>
  <c r="AP87" i="52" s="1"/>
  <c r="DO74" i="52"/>
  <c r="DO84" i="52"/>
  <c r="DO87" i="52" s="1"/>
  <c r="BI74" i="52"/>
  <c r="BI84" i="52"/>
  <c r="BI87" i="52" s="1"/>
  <c r="BK74" i="52"/>
  <c r="BK84" i="52"/>
  <c r="BK87" i="52" s="1"/>
  <c r="W74" i="52"/>
  <c r="W84" i="52"/>
  <c r="W87" i="52" s="1"/>
  <c r="DF74" i="52"/>
  <c r="DF84" i="52"/>
  <c r="DF87" i="52" s="1"/>
  <c r="CP74" i="52"/>
  <c r="CP84" i="52"/>
  <c r="CP87" i="52" s="1"/>
  <c r="CZ74" i="52"/>
  <c r="CZ84" i="52"/>
  <c r="CZ87" i="52" s="1"/>
  <c r="R74" i="52"/>
  <c r="R84" i="52"/>
  <c r="R87" i="52" s="1"/>
  <c r="AK74" i="52"/>
  <c r="AK84" i="52"/>
  <c r="AK87" i="52" s="1"/>
  <c r="BH74" i="52"/>
  <c r="BH84" i="52"/>
  <c r="BH87" i="52" s="1"/>
  <c r="CO74" i="52"/>
  <c r="CO84" i="52"/>
  <c r="CO87" i="52" s="1"/>
  <c r="CC74" i="52"/>
  <c r="CC84" i="52"/>
  <c r="CC87" i="52" s="1"/>
  <c r="BQ74" i="52"/>
  <c r="BQ84" i="52"/>
  <c r="BQ87" i="52" s="1"/>
  <c r="BX74" i="52"/>
  <c r="BX84" i="52"/>
  <c r="BX87" i="52" s="1"/>
  <c r="BN74" i="52"/>
  <c r="BN84" i="52"/>
  <c r="BN87" i="52" s="1"/>
  <c r="AM74" i="52"/>
  <c r="AM84" i="52"/>
  <c r="AM87" i="52" s="1"/>
  <c r="CQ74" i="52"/>
  <c r="CQ84" i="52"/>
  <c r="CQ87" i="52" s="1"/>
  <c r="Z74" i="52"/>
  <c r="Z84" i="52"/>
  <c r="Z87" i="52" s="1"/>
  <c r="AE68" i="53"/>
  <c r="AE70" i="53" s="1"/>
  <c r="AE72" i="53" s="1"/>
  <c r="AE85" i="53" s="1"/>
  <c r="AH68" i="51"/>
  <c r="AH70" i="51" s="1"/>
  <c r="AH72" i="51" s="1"/>
  <c r="AH85" i="51" s="1"/>
  <c r="AD68" i="49"/>
  <c r="AD70" i="49" s="1"/>
  <c r="AD72" i="49" s="1"/>
  <c r="AD85" i="49" s="1"/>
  <c r="H60" i="52"/>
  <c r="EB41" i="52"/>
  <c r="H36" i="52"/>
  <c r="DW315" i="56"/>
  <c r="DW320" i="56" s="1"/>
  <c r="DW431" i="56" s="1"/>
  <c r="DW456" i="56"/>
  <c r="H303" i="52"/>
  <c r="EA333" i="52"/>
  <c r="EA336" i="52" s="1"/>
  <c r="DX315" i="50"/>
  <c r="DX317" i="50" s="1"/>
  <c r="DX334" i="50" s="1"/>
  <c r="DZ306" i="49"/>
  <c r="DZ308" i="49" s="1"/>
  <c r="DZ319" i="49" s="1"/>
  <c r="DX491" i="56" s="1"/>
  <c r="DZ306" i="53"/>
  <c r="DZ308" i="53" s="1"/>
  <c r="DZ319" i="53" s="1"/>
  <c r="DX495" i="56" s="1"/>
  <c r="DY333" i="53"/>
  <c r="DY336" i="53" s="1"/>
  <c r="DY333" i="49"/>
  <c r="DY336" i="49" s="1"/>
  <c r="DW315" i="49"/>
  <c r="DW317" i="49" s="1"/>
  <c r="DW334" i="49" s="1"/>
  <c r="DX315" i="53"/>
  <c r="DX317" i="53" s="1"/>
  <c r="DX334" i="53" s="1"/>
  <c r="DW315" i="51"/>
  <c r="DW317" i="51" s="1"/>
  <c r="DW334" i="51" s="1"/>
  <c r="EA306" i="50"/>
  <c r="EA308" i="50" s="1"/>
  <c r="EA319" i="50" s="1"/>
  <c r="DZ306" i="51"/>
  <c r="DZ308" i="51" s="1"/>
  <c r="DZ319" i="51" s="1"/>
  <c r="DX493" i="56" s="1"/>
  <c r="DX315" i="52"/>
  <c r="DX317" i="52" s="1"/>
  <c r="DX334" i="52" s="1"/>
  <c r="DZ333" i="50"/>
  <c r="DZ336" i="50" s="1"/>
  <c r="DZ344" i="50" s="1"/>
  <c r="DY333" i="51"/>
  <c r="DY336" i="51" s="1"/>
  <c r="EB218" i="53"/>
  <c r="EB243" i="53" s="1"/>
  <c r="EB246" i="53" s="1"/>
  <c r="H87" i="53"/>
  <c r="DY501" i="56" l="1"/>
  <c r="DY492" i="56"/>
  <c r="U500" i="56"/>
  <c r="H62" i="52"/>
  <c r="W137" i="49"/>
  <c r="W139" i="49" s="1"/>
  <c r="W141" i="49" s="1"/>
  <c r="W154" i="49" s="1"/>
  <c r="X143" i="53"/>
  <c r="V504" i="56" s="1"/>
  <c r="AA143" i="51"/>
  <c r="Y502" i="56" s="1"/>
  <c r="X143" i="49"/>
  <c r="W344" i="49"/>
  <c r="Z344" i="51"/>
  <c r="W323" i="56"/>
  <c r="W328" i="56" s="1"/>
  <c r="W432" i="56" s="1"/>
  <c r="W457" i="56"/>
  <c r="T307" i="56"/>
  <c r="T312" i="56" s="1"/>
  <c r="T430" i="56" s="1"/>
  <c r="T455" i="56"/>
  <c r="T459" i="56"/>
  <c r="T339" i="56"/>
  <c r="T344" i="56" s="1"/>
  <c r="T434" i="56" s="1"/>
  <c r="W344" i="53"/>
  <c r="C72" i="56"/>
  <c r="C193" i="56"/>
  <c r="C221" i="56" s="1"/>
  <c r="AB121" i="49"/>
  <c r="AB123" i="49" s="1"/>
  <c r="AB125" i="49" s="1"/>
  <c r="AB152" i="49" s="1"/>
  <c r="AA153" i="51"/>
  <c r="AA156" i="51" s="1"/>
  <c r="Y484" i="56" s="1"/>
  <c r="AB131" i="51"/>
  <c r="AB133" i="51" s="1"/>
  <c r="Z137" i="51"/>
  <c r="Z139" i="51" s="1"/>
  <c r="Z141" i="51" s="1"/>
  <c r="Z154" i="51" s="1"/>
  <c r="H84" i="52"/>
  <c r="Y131" i="49"/>
  <c r="Y133" i="49" s="1"/>
  <c r="X153" i="49"/>
  <c r="X156" i="49" s="1"/>
  <c r="V482" i="56" s="1"/>
  <c r="Y131" i="53"/>
  <c r="Y133" i="53" s="1"/>
  <c r="J133" i="52"/>
  <c r="AD121" i="51"/>
  <c r="AD123" i="51" s="1"/>
  <c r="AD125" i="51" s="1"/>
  <c r="AD152" i="51" s="1"/>
  <c r="W137" i="53"/>
  <c r="W139" i="53" s="1"/>
  <c r="W141" i="53" s="1"/>
  <c r="W154" i="53" s="1"/>
  <c r="AB121" i="53"/>
  <c r="AB123" i="53" s="1"/>
  <c r="AB125" i="53" s="1"/>
  <c r="AB152" i="53" s="1"/>
  <c r="X153" i="53"/>
  <c r="X156" i="53" s="1"/>
  <c r="V486" i="56" s="1"/>
  <c r="H64" i="52"/>
  <c r="J74" i="52"/>
  <c r="L68" i="52"/>
  <c r="L70" i="52" s="1"/>
  <c r="L72" i="52" s="1"/>
  <c r="L85" i="52" s="1"/>
  <c r="AE68" i="49"/>
  <c r="AE70" i="49" s="1"/>
  <c r="AE72" i="49" s="1"/>
  <c r="AE85" i="49" s="1"/>
  <c r="AI68" i="51"/>
  <c r="AI70" i="51" s="1"/>
  <c r="AI72" i="51" s="1"/>
  <c r="AI85" i="51" s="1"/>
  <c r="K68" i="52"/>
  <c r="AF68" i="53"/>
  <c r="AF70" i="53" s="1"/>
  <c r="AF72" i="53" s="1"/>
  <c r="AF85" i="53" s="1"/>
  <c r="H41" i="52"/>
  <c r="DX456" i="56"/>
  <c r="DX315" i="56"/>
  <c r="DX320" i="56" s="1"/>
  <c r="DX431" i="56" s="1"/>
  <c r="EA306" i="49"/>
  <c r="EA308" i="49" s="1"/>
  <c r="EA319" i="49" s="1"/>
  <c r="DY491" i="56" s="1"/>
  <c r="EA333" i="50"/>
  <c r="EA336" i="50" s="1"/>
  <c r="EA344" i="50" s="1"/>
  <c r="DZ333" i="49"/>
  <c r="DZ336" i="49" s="1"/>
  <c r="DY315" i="52"/>
  <c r="DY317" i="52" s="1"/>
  <c r="DY334" i="52" s="1"/>
  <c r="DY315" i="50"/>
  <c r="DY317" i="50" s="1"/>
  <c r="DY334" i="50" s="1"/>
  <c r="H303" i="50"/>
  <c r="DX315" i="49"/>
  <c r="DX317" i="49" s="1"/>
  <c r="DX334" i="49" s="1"/>
  <c r="DX315" i="51"/>
  <c r="DX317" i="51" s="1"/>
  <c r="DX334" i="51" s="1"/>
  <c r="EA306" i="53"/>
  <c r="EA308" i="53" s="1"/>
  <c r="EA319" i="53" s="1"/>
  <c r="DY495" i="56" s="1"/>
  <c r="EA306" i="51"/>
  <c r="EA308" i="51" s="1"/>
  <c r="EA319" i="51" s="1"/>
  <c r="DY493" i="56" s="1"/>
  <c r="DY315" i="53"/>
  <c r="DY317" i="53" s="1"/>
  <c r="DY334" i="53" s="1"/>
  <c r="DZ333" i="51"/>
  <c r="DZ336" i="51" s="1"/>
  <c r="DZ333" i="53"/>
  <c r="DZ336" i="53" s="1"/>
  <c r="EB306" i="52"/>
  <c r="H304" i="52"/>
  <c r="H246" i="53"/>
  <c r="H243" i="53"/>
  <c r="EB229" i="53"/>
  <c r="H218" i="53"/>
  <c r="A243" i="53" l="1"/>
  <c r="H229" i="53"/>
  <c r="V500" i="56"/>
  <c r="X137" i="49"/>
  <c r="X139" i="49" s="1"/>
  <c r="X141" i="49" s="1"/>
  <c r="X154" i="49" s="1"/>
  <c r="Y143" i="49"/>
  <c r="A84" i="52"/>
  <c r="J143" i="52"/>
  <c r="H503" i="56" s="1"/>
  <c r="Y143" i="53"/>
  <c r="W504" i="56" s="1"/>
  <c r="AB143" i="51"/>
  <c r="Z502" i="56" s="1"/>
  <c r="AA344" i="51"/>
  <c r="U339" i="56"/>
  <c r="U344" i="56" s="1"/>
  <c r="U434" i="56" s="1"/>
  <c r="U459" i="56"/>
  <c r="X457" i="56"/>
  <c r="X323" i="56"/>
  <c r="X328" i="56" s="1"/>
  <c r="X432" i="56" s="1"/>
  <c r="X344" i="53"/>
  <c r="U307" i="56"/>
  <c r="U312" i="56" s="1"/>
  <c r="U430" i="56" s="1"/>
  <c r="U455" i="56"/>
  <c r="X344" i="49"/>
  <c r="J153" i="52"/>
  <c r="J156" i="52" s="1"/>
  <c r="H485" i="56" s="1"/>
  <c r="Z131" i="49"/>
  <c r="Z133" i="49" s="1"/>
  <c r="AA137" i="51"/>
  <c r="AA139" i="51" s="1"/>
  <c r="AA141" i="51" s="1"/>
  <c r="AA154" i="51" s="1"/>
  <c r="AC121" i="53"/>
  <c r="AC123" i="53" s="1"/>
  <c r="AC125" i="53" s="1"/>
  <c r="AC152" i="53" s="1"/>
  <c r="Y153" i="49"/>
  <c r="Y156" i="49" s="1"/>
  <c r="W482" i="56" s="1"/>
  <c r="AC131" i="51"/>
  <c r="AC133" i="51" s="1"/>
  <c r="X137" i="53"/>
  <c r="X139" i="53" s="1"/>
  <c r="X141" i="53" s="1"/>
  <c r="X154" i="53" s="1"/>
  <c r="AB153" i="51"/>
  <c r="AB156" i="51" s="1"/>
  <c r="Z484" i="56" s="1"/>
  <c r="AC121" i="49"/>
  <c r="AC123" i="49" s="1"/>
  <c r="AC125" i="49" s="1"/>
  <c r="AC152" i="49" s="1"/>
  <c r="AE121" i="51"/>
  <c r="AE123" i="51" s="1"/>
  <c r="AE125" i="51" s="1"/>
  <c r="AE152" i="51" s="1"/>
  <c r="Z131" i="53"/>
  <c r="Z133" i="53" s="1"/>
  <c r="Y153" i="53"/>
  <c r="Y156" i="53" s="1"/>
  <c r="W486" i="56" s="1"/>
  <c r="H74" i="52"/>
  <c r="M68" i="52"/>
  <c r="K70" i="52"/>
  <c r="AJ68" i="51"/>
  <c r="AJ70" i="51" s="1"/>
  <c r="AJ72" i="51" s="1"/>
  <c r="AJ85" i="51" s="1"/>
  <c r="AF68" i="49"/>
  <c r="AF70" i="49" s="1"/>
  <c r="AF72" i="49" s="1"/>
  <c r="AF85" i="49" s="1"/>
  <c r="AG68" i="53"/>
  <c r="AG70" i="53" s="1"/>
  <c r="AG72" i="53" s="1"/>
  <c r="AG85" i="53" s="1"/>
  <c r="H51" i="52"/>
  <c r="DY315" i="56"/>
  <c r="DY320" i="56" s="1"/>
  <c r="DY431" i="56" s="1"/>
  <c r="DY456" i="56"/>
  <c r="DZ315" i="52"/>
  <c r="DZ317" i="52" s="1"/>
  <c r="DZ334" i="52" s="1"/>
  <c r="EA333" i="53"/>
  <c r="EA336" i="53" s="1"/>
  <c r="DY315" i="51"/>
  <c r="DY317" i="51" s="1"/>
  <c r="DY334" i="51" s="1"/>
  <c r="DY315" i="49"/>
  <c r="DY317" i="49" s="1"/>
  <c r="DY334" i="49" s="1"/>
  <c r="DZ315" i="53"/>
  <c r="DZ317" i="53" s="1"/>
  <c r="DZ334" i="53" s="1"/>
  <c r="H303" i="53"/>
  <c r="EB306" i="50"/>
  <c r="H304" i="50"/>
  <c r="H303" i="49"/>
  <c r="H303" i="51"/>
  <c r="DZ315" i="50"/>
  <c r="DZ317" i="50" s="1"/>
  <c r="DZ334" i="50" s="1"/>
  <c r="EB308" i="52"/>
  <c r="EB319" i="52" s="1"/>
  <c r="H306" i="52"/>
  <c r="EA333" i="51"/>
  <c r="EA336" i="51" s="1"/>
  <c r="EA333" i="49"/>
  <c r="EA336" i="49" s="1"/>
  <c r="C237" i="56"/>
  <c r="H319" i="52" l="1"/>
  <c r="DZ494" i="56"/>
  <c r="W500" i="56"/>
  <c r="Y137" i="49"/>
  <c r="Y139" i="49" s="1"/>
  <c r="Y141" i="49" s="1"/>
  <c r="Y154" i="49" s="1"/>
  <c r="Z143" i="53"/>
  <c r="X504" i="56" s="1"/>
  <c r="AC143" i="51"/>
  <c r="AA502" i="56" s="1"/>
  <c r="Z143" i="49"/>
  <c r="V307" i="56"/>
  <c r="V312" i="56" s="1"/>
  <c r="V430" i="56" s="1"/>
  <c r="V455" i="56"/>
  <c r="AB344" i="51"/>
  <c r="Y457" i="56"/>
  <c r="Y323" i="56"/>
  <c r="Y328" i="56" s="1"/>
  <c r="Y432" i="56" s="1"/>
  <c r="Y344" i="53"/>
  <c r="Y344" i="49"/>
  <c r="V459" i="56"/>
  <c r="V339" i="56"/>
  <c r="V344" i="56" s="1"/>
  <c r="V434" i="56" s="1"/>
  <c r="AD131" i="51"/>
  <c r="AD133" i="51" s="1"/>
  <c r="Y137" i="53"/>
  <c r="Y139" i="53" s="1"/>
  <c r="Y141" i="53" s="1"/>
  <c r="Y154" i="53" s="1"/>
  <c r="AC153" i="51"/>
  <c r="AC156" i="51" s="1"/>
  <c r="AA484" i="56" s="1"/>
  <c r="AA131" i="49"/>
  <c r="AA133" i="49" s="1"/>
  <c r="AA131" i="53"/>
  <c r="AA133" i="53" s="1"/>
  <c r="Z153" i="49"/>
  <c r="Z156" i="49" s="1"/>
  <c r="X482" i="56" s="1"/>
  <c r="Z153" i="53"/>
  <c r="Z156" i="53" s="1"/>
  <c r="X486" i="56" s="1"/>
  <c r="AD121" i="49"/>
  <c r="AD123" i="49" s="1"/>
  <c r="AD125" i="49" s="1"/>
  <c r="AD152" i="49" s="1"/>
  <c r="AD121" i="53"/>
  <c r="AD123" i="53" s="1"/>
  <c r="AD125" i="53" s="1"/>
  <c r="AD152" i="53" s="1"/>
  <c r="K121" i="52"/>
  <c r="AB137" i="51"/>
  <c r="AB139" i="51" s="1"/>
  <c r="AB141" i="51" s="1"/>
  <c r="AB154" i="51" s="1"/>
  <c r="K137" i="52"/>
  <c r="K131" i="52"/>
  <c r="M70" i="52"/>
  <c r="M72" i="52" s="1"/>
  <c r="M85" i="52" s="1"/>
  <c r="AF121" i="51"/>
  <c r="AF123" i="51" s="1"/>
  <c r="AF125" i="51" s="1"/>
  <c r="AF152" i="51" s="1"/>
  <c r="J344" i="52"/>
  <c r="H87" i="52"/>
  <c r="AK68" i="51"/>
  <c r="AK70" i="51" s="1"/>
  <c r="AK72" i="51" s="1"/>
  <c r="AK85" i="51" s="1"/>
  <c r="AG68" i="49"/>
  <c r="AG70" i="49" s="1"/>
  <c r="AG72" i="49" s="1"/>
  <c r="AG85" i="49" s="1"/>
  <c r="AH68" i="53"/>
  <c r="AH70" i="53" s="1"/>
  <c r="AH72" i="53" s="1"/>
  <c r="AH85" i="53" s="1"/>
  <c r="K72" i="52"/>
  <c r="N68" i="52"/>
  <c r="DZ315" i="51"/>
  <c r="DZ317" i="51" s="1"/>
  <c r="DZ334" i="51" s="1"/>
  <c r="EA315" i="53"/>
  <c r="EA317" i="53" s="1"/>
  <c r="EA334" i="53" s="1"/>
  <c r="EB333" i="52"/>
  <c r="H308" i="52"/>
  <c r="EB308" i="50"/>
  <c r="EB319" i="50" s="1"/>
  <c r="DZ492" i="56" s="1"/>
  <c r="H306" i="50"/>
  <c r="EB306" i="51"/>
  <c r="H304" i="51"/>
  <c r="EB306" i="53"/>
  <c r="H304" i="53"/>
  <c r="EB306" i="49"/>
  <c r="H304" i="49"/>
  <c r="DZ315" i="49"/>
  <c r="DZ317" i="49" s="1"/>
  <c r="DZ334" i="49" s="1"/>
  <c r="EA315" i="52"/>
  <c r="EA317" i="52" s="1"/>
  <c r="EA334" i="52" s="1"/>
  <c r="EA315" i="50"/>
  <c r="EA317" i="50" s="1"/>
  <c r="EA334" i="50" s="1"/>
  <c r="C246" i="56"/>
  <c r="C262" i="56" l="1"/>
  <c r="D262" i="56"/>
  <c r="F494" i="56"/>
  <c r="C260" i="56"/>
  <c r="D260" i="56"/>
  <c r="F492" i="56"/>
  <c r="L260" i="56"/>
  <c r="L269" i="56" s="1"/>
  <c r="H319" i="50"/>
  <c r="DZ501" i="56"/>
  <c r="F501" i="56" s="1"/>
  <c r="X500" i="56"/>
  <c r="Z137" i="49"/>
  <c r="Z139" i="49" s="1"/>
  <c r="Z141" i="49" s="1"/>
  <c r="Z154" i="49" s="1"/>
  <c r="AD143" i="51"/>
  <c r="AB502" i="56" s="1"/>
  <c r="AA143" i="53"/>
  <c r="Y504" i="56" s="1"/>
  <c r="AA143" i="49"/>
  <c r="W459" i="56"/>
  <c r="W339" i="56"/>
  <c r="W344" i="56" s="1"/>
  <c r="W434" i="56" s="1"/>
  <c r="Z344" i="53"/>
  <c r="AC344" i="51"/>
  <c r="Z344" i="49"/>
  <c r="Z323" i="56"/>
  <c r="Z328" i="56" s="1"/>
  <c r="Z457" i="56"/>
  <c r="W455" i="56"/>
  <c r="W307" i="56"/>
  <c r="W312" i="56" s="1"/>
  <c r="W430" i="56" s="1"/>
  <c r="AG121" i="51"/>
  <c r="AG123" i="51" s="1"/>
  <c r="AG125" i="51" s="1"/>
  <c r="AG152" i="51" s="1"/>
  <c r="AC137" i="51"/>
  <c r="AC139" i="51" s="1"/>
  <c r="AC141" i="51" s="1"/>
  <c r="AC154" i="51" s="1"/>
  <c r="AE121" i="53"/>
  <c r="AE123" i="53" s="1"/>
  <c r="AE125" i="53" s="1"/>
  <c r="AE152" i="53" s="1"/>
  <c r="AA153" i="53"/>
  <c r="AA156" i="53" s="1"/>
  <c r="Y486" i="56" s="1"/>
  <c r="K133" i="52"/>
  <c r="AB131" i="49"/>
  <c r="AB133" i="49" s="1"/>
  <c r="AA153" i="49"/>
  <c r="AA156" i="49" s="1"/>
  <c r="Y482" i="56" s="1"/>
  <c r="AE131" i="51"/>
  <c r="AE133" i="51" s="1"/>
  <c r="AD153" i="51"/>
  <c r="AD156" i="51" s="1"/>
  <c r="AB484" i="56" s="1"/>
  <c r="K85" i="52"/>
  <c r="K139" i="52"/>
  <c r="AE121" i="49"/>
  <c r="AE123" i="49" s="1"/>
  <c r="AE125" i="49" s="1"/>
  <c r="AE152" i="49" s="1"/>
  <c r="AB131" i="53"/>
  <c r="AB133" i="53" s="1"/>
  <c r="K123" i="52"/>
  <c r="Z137" i="53"/>
  <c r="Z139" i="53" s="1"/>
  <c r="Z141" i="53" s="1"/>
  <c r="Z154" i="53" s="1"/>
  <c r="H331" i="56"/>
  <c r="H458" i="56"/>
  <c r="H59" i="52"/>
  <c r="N70" i="52"/>
  <c r="AL68" i="51"/>
  <c r="AL70" i="51" s="1"/>
  <c r="AL72" i="51" s="1"/>
  <c r="AL85" i="51" s="1"/>
  <c r="AI68" i="53"/>
  <c r="AI70" i="53" s="1"/>
  <c r="AI72" i="53" s="1"/>
  <c r="AI85" i="53" s="1"/>
  <c r="O68" i="52"/>
  <c r="AH68" i="49"/>
  <c r="AH70" i="49" s="1"/>
  <c r="AH72" i="49" s="1"/>
  <c r="AH85" i="49" s="1"/>
  <c r="EB308" i="53"/>
  <c r="EB319" i="53" s="1"/>
  <c r="H306" i="53"/>
  <c r="EA315" i="51"/>
  <c r="EA317" i="51" s="1"/>
  <c r="EA334" i="51" s="1"/>
  <c r="EA315" i="49"/>
  <c r="EA317" i="49" s="1"/>
  <c r="EA334" i="49" s="1"/>
  <c r="H312" i="52"/>
  <c r="EB333" i="50"/>
  <c r="H308" i="50"/>
  <c r="H312" i="53"/>
  <c r="EB308" i="51"/>
  <c r="EB319" i="51" s="1"/>
  <c r="H306" i="51"/>
  <c r="EB308" i="49"/>
  <c r="EB319" i="49" s="1"/>
  <c r="DZ491" i="56" s="1"/>
  <c r="H306" i="49"/>
  <c r="EB336" i="52"/>
  <c r="H333" i="52"/>
  <c r="A333" i="52" s="1"/>
  <c r="H312" i="50"/>
  <c r="H319" i="53" l="1"/>
  <c r="DZ495" i="56"/>
  <c r="H319" i="51"/>
  <c r="DZ493" i="56"/>
  <c r="D269" i="56"/>
  <c r="C269" i="56"/>
  <c r="Y500" i="56"/>
  <c r="AA137" i="49"/>
  <c r="AA139" i="49" s="1"/>
  <c r="AA141" i="49" s="1"/>
  <c r="AA154" i="49" s="1"/>
  <c r="AE143" i="51"/>
  <c r="AC502" i="56" s="1"/>
  <c r="AB143" i="53"/>
  <c r="Z504" i="56" s="1"/>
  <c r="AB143" i="49"/>
  <c r="X455" i="56"/>
  <c r="X307" i="56"/>
  <c r="X312" i="56" s="1"/>
  <c r="X430" i="56" s="1"/>
  <c r="AA344" i="53"/>
  <c r="AA457" i="56"/>
  <c r="AA323" i="56"/>
  <c r="AA328" i="56" s="1"/>
  <c r="AA432" i="56" s="1"/>
  <c r="AA344" i="49"/>
  <c r="X459" i="56"/>
  <c r="X339" i="56"/>
  <c r="X344" i="56" s="1"/>
  <c r="X434" i="56" s="1"/>
  <c r="Z432" i="56"/>
  <c r="AD344" i="51"/>
  <c r="L121" i="52"/>
  <c r="AF121" i="53"/>
  <c r="AF123" i="53" s="1"/>
  <c r="AF125" i="53" s="1"/>
  <c r="AF152" i="53" s="1"/>
  <c r="O70" i="52"/>
  <c r="O72" i="52" s="1"/>
  <c r="O85" i="52" s="1"/>
  <c r="AF121" i="49"/>
  <c r="AF123" i="49" s="1"/>
  <c r="AF125" i="49" s="1"/>
  <c r="AF152" i="49" s="1"/>
  <c r="K141" i="52"/>
  <c r="AD137" i="51"/>
  <c r="AD139" i="51" s="1"/>
  <c r="AD141" i="51" s="1"/>
  <c r="AD154" i="51" s="1"/>
  <c r="AC131" i="53"/>
  <c r="AC133" i="53" s="1"/>
  <c r="AF131" i="51"/>
  <c r="AF133" i="51" s="1"/>
  <c r="AB153" i="53"/>
  <c r="AB156" i="53" s="1"/>
  <c r="Z486" i="56" s="1"/>
  <c r="AE153" i="51"/>
  <c r="AE156" i="51" s="1"/>
  <c r="AC484" i="56" s="1"/>
  <c r="AH121" i="51"/>
  <c r="AH123" i="51" s="1"/>
  <c r="AH125" i="51" s="1"/>
  <c r="AH152" i="51" s="1"/>
  <c r="AA137" i="53"/>
  <c r="AA139" i="53" s="1"/>
  <c r="AA141" i="53" s="1"/>
  <c r="AA154" i="53" s="1"/>
  <c r="AC131" i="49"/>
  <c r="AC133" i="49" s="1"/>
  <c r="K125" i="52"/>
  <c r="K143" i="52" s="1"/>
  <c r="I503" i="56" s="1"/>
  <c r="AB153" i="49"/>
  <c r="AB156" i="49" s="1"/>
  <c r="Z482" i="56" s="1"/>
  <c r="K153" i="52"/>
  <c r="H336" i="56"/>
  <c r="H433" i="56" s="1"/>
  <c r="AJ68" i="53"/>
  <c r="AJ70" i="53" s="1"/>
  <c r="AJ72" i="53" s="1"/>
  <c r="AJ85" i="53" s="1"/>
  <c r="AI68" i="49"/>
  <c r="AI70" i="49" s="1"/>
  <c r="AI72" i="49" s="1"/>
  <c r="AI85" i="49" s="1"/>
  <c r="P68" i="52"/>
  <c r="AM68" i="51"/>
  <c r="AM70" i="51" s="1"/>
  <c r="AM72" i="51" s="1"/>
  <c r="AM85" i="51" s="1"/>
  <c r="N72" i="52"/>
  <c r="N85" i="52" s="1"/>
  <c r="H336" i="52"/>
  <c r="H319" i="49"/>
  <c r="H312" i="49"/>
  <c r="EB333" i="51"/>
  <c r="H308" i="51"/>
  <c r="EB333" i="49"/>
  <c r="H308" i="49"/>
  <c r="H312" i="51"/>
  <c r="EB315" i="52"/>
  <c r="H313" i="52"/>
  <c r="EB336" i="50"/>
  <c r="H333" i="50"/>
  <c r="A333" i="50" s="1"/>
  <c r="EB315" i="53"/>
  <c r="H313" i="53"/>
  <c r="EB315" i="50"/>
  <c r="H313" i="50"/>
  <c r="EB333" i="53"/>
  <c r="H308" i="53"/>
  <c r="C263" i="56" l="1"/>
  <c r="D263" i="56"/>
  <c r="F495" i="56"/>
  <c r="C261" i="56"/>
  <c r="D261" i="56"/>
  <c r="L261" i="56"/>
  <c r="F493" i="56"/>
  <c r="Z500" i="56"/>
  <c r="AB137" i="49"/>
  <c r="AB139" i="49" s="1"/>
  <c r="AB141" i="49" s="1"/>
  <c r="AB154" i="49" s="1"/>
  <c r="AC143" i="53"/>
  <c r="AA504" i="56" s="1"/>
  <c r="AC143" i="49"/>
  <c r="AF143" i="51"/>
  <c r="AD502" i="56" s="1"/>
  <c r="AB344" i="53"/>
  <c r="Y307" i="56"/>
  <c r="Y312" i="56" s="1"/>
  <c r="Y430" i="56" s="1"/>
  <c r="Y455" i="56"/>
  <c r="AB323" i="56"/>
  <c r="AB328" i="56" s="1"/>
  <c r="AB457" i="56"/>
  <c r="AB344" i="49"/>
  <c r="Y459" i="56"/>
  <c r="Y339" i="56"/>
  <c r="Y344" i="56" s="1"/>
  <c r="AE344" i="51"/>
  <c r="L137" i="52"/>
  <c r="AD131" i="49"/>
  <c r="AD133" i="49" s="1"/>
  <c r="AG121" i="53"/>
  <c r="AG123" i="53" s="1"/>
  <c r="AG125" i="53" s="1"/>
  <c r="AG152" i="53" s="1"/>
  <c r="AD131" i="53"/>
  <c r="AD133" i="53" s="1"/>
  <c r="P70" i="52"/>
  <c r="P72" i="52" s="1"/>
  <c r="P85" i="52" s="1"/>
  <c r="AC153" i="49"/>
  <c r="AC156" i="49" s="1"/>
  <c r="AA482" i="56" s="1"/>
  <c r="AC153" i="53"/>
  <c r="AC156" i="53" s="1"/>
  <c r="AA486" i="56" s="1"/>
  <c r="AB137" i="53"/>
  <c r="AB139" i="53" s="1"/>
  <c r="AB141" i="53" s="1"/>
  <c r="AB154" i="53" s="1"/>
  <c r="AE137" i="51"/>
  <c r="AE139" i="51" s="1"/>
  <c r="AE141" i="51" s="1"/>
  <c r="AE154" i="51" s="1"/>
  <c r="K154" i="52"/>
  <c r="K152" i="52"/>
  <c r="K156" i="52" s="1"/>
  <c r="AG121" i="49"/>
  <c r="AG123" i="49" s="1"/>
  <c r="AG125" i="49" s="1"/>
  <c r="AG152" i="49" s="1"/>
  <c r="AG131" i="51"/>
  <c r="AG133" i="51" s="1"/>
  <c r="M121" i="52"/>
  <c r="M123" i="52" s="1"/>
  <c r="M125" i="52" s="1"/>
  <c r="M152" i="52" s="1"/>
  <c r="AI121" i="51"/>
  <c r="AI123" i="51" s="1"/>
  <c r="AI125" i="51" s="1"/>
  <c r="AI152" i="51" s="1"/>
  <c r="AF153" i="51"/>
  <c r="AF156" i="51" s="1"/>
  <c r="AD484" i="56" s="1"/>
  <c r="L123" i="52"/>
  <c r="AN68" i="51"/>
  <c r="AN70" i="51" s="1"/>
  <c r="AN72" i="51" s="1"/>
  <c r="AN85" i="51" s="1"/>
  <c r="AJ68" i="49"/>
  <c r="AJ70" i="49" s="1"/>
  <c r="AJ72" i="49" s="1"/>
  <c r="AJ85" i="49" s="1"/>
  <c r="AK68" i="53"/>
  <c r="AK70" i="53" s="1"/>
  <c r="AK72" i="53" s="1"/>
  <c r="AK85" i="53" s="1"/>
  <c r="Q68" i="52"/>
  <c r="H336" i="50"/>
  <c r="EB344" i="50"/>
  <c r="L259" i="56"/>
  <c r="F491" i="56"/>
  <c r="EB317" i="50"/>
  <c r="H315" i="50"/>
  <c r="EB317" i="52"/>
  <c r="H315" i="52"/>
  <c r="EB336" i="51"/>
  <c r="H333" i="51"/>
  <c r="A333" i="51" s="1"/>
  <c r="EB336" i="49"/>
  <c r="H336" i="49" s="1"/>
  <c r="H333" i="49"/>
  <c r="A333" i="49" s="1"/>
  <c r="EB336" i="53"/>
  <c r="H333" i="53"/>
  <c r="A333" i="53" s="1"/>
  <c r="EB317" i="53"/>
  <c r="H315" i="53"/>
  <c r="EB315" i="51"/>
  <c r="H313" i="51"/>
  <c r="EB315" i="49"/>
  <c r="H313" i="49"/>
  <c r="I485" i="56" l="1"/>
  <c r="K344" i="52"/>
  <c r="AA500" i="56"/>
  <c r="AC137" i="49"/>
  <c r="AC139" i="49" s="1"/>
  <c r="AC141" i="49" s="1"/>
  <c r="AC154" i="49" s="1"/>
  <c r="AD143" i="53"/>
  <c r="AB504" i="56" s="1"/>
  <c r="AG143" i="51"/>
  <c r="AE502" i="56" s="1"/>
  <c r="AD143" i="49"/>
  <c r="AB500" i="56" s="1"/>
  <c r="AB432" i="56"/>
  <c r="AF344" i="51"/>
  <c r="AC323" i="56"/>
  <c r="AC328" i="56" s="1"/>
  <c r="AC432" i="56" s="1"/>
  <c r="AC457" i="56"/>
  <c r="AC344" i="53"/>
  <c r="Y434" i="56"/>
  <c r="Z339" i="56"/>
  <c r="Z344" i="56" s="1"/>
  <c r="Z434" i="56" s="1"/>
  <c r="Z459" i="56"/>
  <c r="AC344" i="49"/>
  <c r="Z455" i="56"/>
  <c r="Z307" i="56"/>
  <c r="Z312" i="56" s="1"/>
  <c r="Z430" i="56" s="1"/>
  <c r="I458" i="56"/>
  <c r="I331" i="56"/>
  <c r="AC137" i="53"/>
  <c r="AC139" i="53" s="1"/>
  <c r="AC141" i="53" s="1"/>
  <c r="AC154" i="53" s="1"/>
  <c r="AJ121" i="51"/>
  <c r="AJ123" i="51" s="1"/>
  <c r="AJ125" i="51" s="1"/>
  <c r="AJ152" i="51" s="1"/>
  <c r="AE131" i="53"/>
  <c r="AE133" i="53" s="1"/>
  <c r="AH121" i="49"/>
  <c r="AH123" i="49" s="1"/>
  <c r="AH125" i="49" s="1"/>
  <c r="AH152" i="49" s="1"/>
  <c r="N121" i="52"/>
  <c r="AD153" i="53"/>
  <c r="AD156" i="53" s="1"/>
  <c r="AB486" i="56" s="1"/>
  <c r="AH121" i="53"/>
  <c r="AH123" i="53" s="1"/>
  <c r="AH125" i="53" s="1"/>
  <c r="AH152" i="53" s="1"/>
  <c r="L125" i="52"/>
  <c r="AH131" i="51"/>
  <c r="AH133" i="51" s="1"/>
  <c r="AG153" i="51"/>
  <c r="AG156" i="51" s="1"/>
  <c r="AE484" i="56" s="1"/>
  <c r="AE131" i="49"/>
  <c r="AE133" i="49" s="1"/>
  <c r="AF137" i="51"/>
  <c r="AF139" i="51" s="1"/>
  <c r="AF141" i="51" s="1"/>
  <c r="AF154" i="51" s="1"/>
  <c r="AD153" i="49"/>
  <c r="AD156" i="49" s="1"/>
  <c r="AB482" i="56" s="1"/>
  <c r="L139" i="52"/>
  <c r="Q70" i="52"/>
  <c r="AO68" i="51"/>
  <c r="AO70" i="51" s="1"/>
  <c r="AO72" i="51" s="1"/>
  <c r="AO85" i="51" s="1"/>
  <c r="AL68" i="53"/>
  <c r="AL70" i="53" s="1"/>
  <c r="AL72" i="53" s="1"/>
  <c r="AL85" i="53" s="1"/>
  <c r="AK68" i="49"/>
  <c r="AK70" i="49" s="1"/>
  <c r="AK72" i="49" s="1"/>
  <c r="AK85" i="49" s="1"/>
  <c r="R68" i="52"/>
  <c r="R70" i="52" s="1"/>
  <c r="R72" i="52" s="1"/>
  <c r="R85" i="52" s="1"/>
  <c r="H336" i="53"/>
  <c r="DZ315" i="56"/>
  <c r="DZ456" i="56"/>
  <c r="H344" i="50"/>
  <c r="H336" i="51"/>
  <c r="EB317" i="51"/>
  <c r="H315" i="51"/>
  <c r="EB334" i="52"/>
  <c r="H334" i="52" s="1"/>
  <c r="H317" i="52"/>
  <c r="EB334" i="53"/>
  <c r="H334" i="53" s="1"/>
  <c r="H317" i="53"/>
  <c r="EB317" i="49"/>
  <c r="H315" i="49"/>
  <c r="EB334" i="50"/>
  <c r="H334" i="50" s="1"/>
  <c r="H317" i="50"/>
  <c r="A334" i="52" l="1"/>
  <c r="A334" i="53"/>
  <c r="A334" i="50"/>
  <c r="A10" i="50" s="1"/>
  <c r="AD137" i="49"/>
  <c r="AD139" i="49" s="1"/>
  <c r="AD141" i="49" s="1"/>
  <c r="AD154" i="49" s="1"/>
  <c r="AE143" i="49"/>
  <c r="AE143" i="53"/>
  <c r="AC504" i="56" s="1"/>
  <c r="AH143" i="51"/>
  <c r="AF502" i="56" s="1"/>
  <c r="AA307" i="56"/>
  <c r="AA312" i="56" s="1"/>
  <c r="AA430" i="56" s="1"/>
  <c r="AA455" i="56"/>
  <c r="AG344" i="51"/>
  <c r="AD344" i="53"/>
  <c r="I336" i="56"/>
  <c r="I433" i="56" s="1"/>
  <c r="AD323" i="56"/>
  <c r="AD328" i="56" s="1"/>
  <c r="AD457" i="56"/>
  <c r="AD344" i="49"/>
  <c r="AA339" i="56"/>
  <c r="AA344" i="56" s="1"/>
  <c r="AA459" i="56"/>
  <c r="AE153" i="49"/>
  <c r="AE156" i="49" s="1"/>
  <c r="AC482" i="56" s="1"/>
  <c r="M131" i="52"/>
  <c r="M133" i="52" s="1"/>
  <c r="AK121" i="51"/>
  <c r="AK123" i="51" s="1"/>
  <c r="AK125" i="51" s="1"/>
  <c r="AK152" i="51" s="1"/>
  <c r="L141" i="52"/>
  <c r="AI121" i="53"/>
  <c r="AI123" i="53" s="1"/>
  <c r="AI125" i="53" s="1"/>
  <c r="AI152" i="53" s="1"/>
  <c r="AE153" i="53"/>
  <c r="AE156" i="53" s="1"/>
  <c r="AC486" i="56" s="1"/>
  <c r="L131" i="52"/>
  <c r="AG137" i="51"/>
  <c r="AG139" i="51" s="1"/>
  <c r="AG141" i="51" s="1"/>
  <c r="AG154" i="51" s="1"/>
  <c r="AI131" i="51"/>
  <c r="AI133" i="51" s="1"/>
  <c r="AH153" i="51"/>
  <c r="AH156" i="51" s="1"/>
  <c r="AF484" i="56" s="1"/>
  <c r="AD137" i="53"/>
  <c r="AD139" i="53" s="1"/>
  <c r="AD141" i="53" s="1"/>
  <c r="AD154" i="53" s="1"/>
  <c r="N123" i="52"/>
  <c r="AI121" i="49"/>
  <c r="AI123" i="49" s="1"/>
  <c r="AI125" i="49" s="1"/>
  <c r="AI152" i="49" s="1"/>
  <c r="AF131" i="49"/>
  <c r="AF133" i="49" s="1"/>
  <c r="L152" i="52"/>
  <c r="O121" i="52"/>
  <c r="O123" i="52" s="1"/>
  <c r="O125" i="52" s="1"/>
  <c r="O152" i="52" s="1"/>
  <c r="AF131" i="53"/>
  <c r="AF133" i="53" s="1"/>
  <c r="AP68" i="51"/>
  <c r="AP70" i="51" s="1"/>
  <c r="AP72" i="51" s="1"/>
  <c r="AP85" i="51" s="1"/>
  <c r="AM68" i="53"/>
  <c r="AM70" i="53" s="1"/>
  <c r="AM72" i="53" s="1"/>
  <c r="AM85" i="53" s="1"/>
  <c r="AL68" i="49"/>
  <c r="AL70" i="49" s="1"/>
  <c r="AL72" i="49" s="1"/>
  <c r="AL85" i="49" s="1"/>
  <c r="S68" i="52"/>
  <c r="S70" i="52" s="1"/>
  <c r="S72" i="52" s="1"/>
  <c r="S85" i="52" s="1"/>
  <c r="Q72" i="52"/>
  <c r="Q85" i="52" s="1"/>
  <c r="D234" i="56"/>
  <c r="L234" i="56"/>
  <c r="F456" i="56"/>
  <c r="C14" i="56" s="1"/>
  <c r="DZ320" i="56"/>
  <c r="F315" i="56"/>
  <c r="EB334" i="49"/>
  <c r="H334" i="49" s="1"/>
  <c r="H317" i="49"/>
  <c r="EB334" i="51"/>
  <c r="H334" i="51" s="1"/>
  <c r="H317" i="51"/>
  <c r="A334" i="49" l="1"/>
  <c r="A334" i="51"/>
  <c r="AC500" i="56"/>
  <c r="AE137" i="49"/>
  <c r="AE139" i="49" s="1"/>
  <c r="AE141" i="49" s="1"/>
  <c r="AE154" i="49" s="1"/>
  <c r="AF143" i="49"/>
  <c r="AI143" i="51"/>
  <c r="AG502" i="56" s="1"/>
  <c r="AF143" i="53"/>
  <c r="AD504" i="56" s="1"/>
  <c r="M143" i="52"/>
  <c r="K503" i="56" s="1"/>
  <c r="AB307" i="56"/>
  <c r="AB312" i="56" s="1"/>
  <c r="AB430" i="56" s="1"/>
  <c r="AB455" i="56"/>
  <c r="AH344" i="51"/>
  <c r="AE344" i="53"/>
  <c r="AB459" i="56"/>
  <c r="AB339" i="56"/>
  <c r="AB344" i="56" s="1"/>
  <c r="AB434" i="56" s="1"/>
  <c r="AE344" i="49"/>
  <c r="AE457" i="56"/>
  <c r="AE323" i="56"/>
  <c r="AE328" i="56" s="1"/>
  <c r="D195" i="56" s="1"/>
  <c r="AA434" i="56"/>
  <c r="AD432" i="56"/>
  <c r="AG131" i="49"/>
  <c r="AG133" i="49" s="1"/>
  <c r="L154" i="52"/>
  <c r="AF153" i="49"/>
  <c r="AF156" i="49" s="1"/>
  <c r="AD482" i="56" s="1"/>
  <c r="L133" i="52"/>
  <c r="AL121" i="51"/>
  <c r="AL123" i="51" s="1"/>
  <c r="AL125" i="51" s="1"/>
  <c r="AL152" i="51" s="1"/>
  <c r="AG131" i="53"/>
  <c r="AG133" i="53" s="1"/>
  <c r="AJ131" i="51"/>
  <c r="AJ133" i="51" s="1"/>
  <c r="AJ121" i="49"/>
  <c r="AJ123" i="49" s="1"/>
  <c r="AJ125" i="49" s="1"/>
  <c r="AJ152" i="49" s="1"/>
  <c r="AF153" i="53"/>
  <c r="AF156" i="53" s="1"/>
  <c r="AD486" i="56" s="1"/>
  <c r="AI153" i="51"/>
  <c r="AI156" i="51" s="1"/>
  <c r="AG484" i="56" s="1"/>
  <c r="P121" i="52"/>
  <c r="P123" i="52" s="1"/>
  <c r="P125" i="52" s="1"/>
  <c r="P152" i="52" s="1"/>
  <c r="AH137" i="51"/>
  <c r="AH139" i="51" s="1"/>
  <c r="AH141" i="51" s="1"/>
  <c r="AH154" i="51" s="1"/>
  <c r="M153" i="52"/>
  <c r="M156" i="52" s="1"/>
  <c r="K485" i="56" s="1"/>
  <c r="N125" i="52"/>
  <c r="AJ121" i="53"/>
  <c r="AJ123" i="53" s="1"/>
  <c r="AJ125" i="53" s="1"/>
  <c r="AJ152" i="53" s="1"/>
  <c r="AE137" i="53"/>
  <c r="AE139" i="53" s="1"/>
  <c r="AE141" i="53" s="1"/>
  <c r="AE154" i="53" s="1"/>
  <c r="T68" i="52"/>
  <c r="T70" i="52" s="1"/>
  <c r="T72" i="52" s="1"/>
  <c r="T85" i="52" s="1"/>
  <c r="AM68" i="49"/>
  <c r="AM70" i="49" s="1"/>
  <c r="AM72" i="49" s="1"/>
  <c r="AM85" i="49" s="1"/>
  <c r="AQ68" i="51"/>
  <c r="AQ70" i="51" s="1"/>
  <c r="AQ72" i="51" s="1"/>
  <c r="AQ85" i="51" s="1"/>
  <c r="AN68" i="53"/>
  <c r="AN70" i="53" s="1"/>
  <c r="AN72" i="53" s="1"/>
  <c r="AN85" i="53" s="1"/>
  <c r="D243" i="56"/>
  <c r="L243" i="56"/>
  <c r="J243" i="56"/>
  <c r="H243" i="56"/>
  <c r="E243" i="56"/>
  <c r="G243" i="56"/>
  <c r="I243" i="56"/>
  <c r="F243" i="56"/>
  <c r="K243" i="56"/>
  <c r="DZ431" i="56"/>
  <c r="F431" i="56" s="1"/>
  <c r="D14" i="56" s="1"/>
  <c r="L73" i="56"/>
  <c r="F320" i="56"/>
  <c r="A314" i="56" s="1"/>
  <c r="L194" i="56"/>
  <c r="L222" i="56" s="1"/>
  <c r="C38" i="56"/>
  <c r="O20" i="19" s="1"/>
  <c r="O13" i="19"/>
  <c r="AD500" i="56" l="1"/>
  <c r="L143" i="52"/>
  <c r="J503" i="56" s="1"/>
  <c r="AJ143" i="51"/>
  <c r="AH502" i="56" s="1"/>
  <c r="AG143" i="49"/>
  <c r="AG143" i="53"/>
  <c r="AE504" i="56" s="1"/>
  <c r="AC455" i="56"/>
  <c r="AC307" i="56"/>
  <c r="AC312" i="56" s="1"/>
  <c r="AC430" i="56" s="1"/>
  <c r="AF457" i="56"/>
  <c r="AF323" i="56"/>
  <c r="AF328" i="56" s="1"/>
  <c r="AF432" i="56" s="1"/>
  <c r="M344" i="52"/>
  <c r="AF344" i="53"/>
  <c r="AI344" i="51"/>
  <c r="AF344" i="49"/>
  <c r="AC459" i="56"/>
  <c r="AC339" i="56"/>
  <c r="AC344" i="56" s="1"/>
  <c r="AE432" i="56"/>
  <c r="D74" i="56"/>
  <c r="E8" i="56" s="1"/>
  <c r="AK121" i="49"/>
  <c r="AK123" i="49" s="1"/>
  <c r="AK125" i="49" s="1"/>
  <c r="AK152" i="49" s="1"/>
  <c r="N152" i="52"/>
  <c r="L153" i="52"/>
  <c r="L156" i="52" s="1"/>
  <c r="J485" i="56" s="1"/>
  <c r="Q121" i="52"/>
  <c r="Q123" i="52" s="1"/>
  <c r="AK131" i="51"/>
  <c r="AK133" i="51" s="1"/>
  <c r="AF137" i="53"/>
  <c r="AF139" i="53" s="1"/>
  <c r="AF141" i="53" s="1"/>
  <c r="AF154" i="53" s="1"/>
  <c r="O131" i="52"/>
  <c r="O133" i="52" s="1"/>
  <c r="N131" i="52"/>
  <c r="AJ153" i="51"/>
  <c r="AJ156" i="51" s="1"/>
  <c r="AH484" i="56" s="1"/>
  <c r="AH131" i="53"/>
  <c r="AH133" i="53" s="1"/>
  <c r="M137" i="52"/>
  <c r="AI137" i="51"/>
  <c r="AI139" i="51" s="1"/>
  <c r="AI141" i="51" s="1"/>
  <c r="AI154" i="51" s="1"/>
  <c r="AG153" i="53"/>
  <c r="AG156" i="53" s="1"/>
  <c r="AE486" i="56" s="1"/>
  <c r="AK121" i="53"/>
  <c r="AK123" i="53" s="1"/>
  <c r="AK125" i="53" s="1"/>
  <c r="AK152" i="53" s="1"/>
  <c r="AH131" i="49"/>
  <c r="AH133" i="49" s="1"/>
  <c r="AM121" i="51"/>
  <c r="AM123" i="51" s="1"/>
  <c r="AM125" i="51" s="1"/>
  <c r="AM152" i="51" s="1"/>
  <c r="AG153" i="49"/>
  <c r="AG156" i="49" s="1"/>
  <c r="AE482" i="56" s="1"/>
  <c r="AO68" i="53"/>
  <c r="AO70" i="53" s="1"/>
  <c r="AO72" i="53" s="1"/>
  <c r="AO85" i="53" s="1"/>
  <c r="AN68" i="49"/>
  <c r="AN70" i="49" s="1"/>
  <c r="AN72" i="49" s="1"/>
  <c r="AN85" i="49" s="1"/>
  <c r="U68" i="52"/>
  <c r="U70" i="52" s="1"/>
  <c r="U72" i="52" s="1"/>
  <c r="U85" i="52" s="1"/>
  <c r="AR68" i="51"/>
  <c r="AR70" i="51" s="1"/>
  <c r="AR72" i="51" s="1"/>
  <c r="AR85" i="51" s="1"/>
  <c r="L71" i="56"/>
  <c r="D10" i="56"/>
  <c r="A14" i="56" s="1"/>
  <c r="D9" i="56"/>
  <c r="P13" i="19"/>
  <c r="D38" i="56"/>
  <c r="P20" i="19" s="1"/>
  <c r="AE500" i="56" l="1"/>
  <c r="AF137" i="49"/>
  <c r="AF139" i="49" s="1"/>
  <c r="AF141" i="49" s="1"/>
  <c r="AF154" i="49" s="1"/>
  <c r="AK143" i="51"/>
  <c r="AI502" i="56" s="1"/>
  <c r="AH143" i="49"/>
  <c r="O143" i="52"/>
  <c r="M503" i="56" s="1"/>
  <c r="AH143" i="53"/>
  <c r="AF504" i="56" s="1"/>
  <c r="AJ344" i="51"/>
  <c r="AD339" i="56"/>
  <c r="AD344" i="56" s="1"/>
  <c r="AD434" i="56" s="1"/>
  <c r="AD459" i="56"/>
  <c r="AG344" i="49"/>
  <c r="AC434" i="56"/>
  <c r="K458" i="56"/>
  <c r="K331" i="56"/>
  <c r="L344" i="52"/>
  <c r="AD307" i="56"/>
  <c r="AD312" i="56" s="1"/>
  <c r="AD430" i="56" s="1"/>
  <c r="AD455" i="56"/>
  <c r="AG457" i="56"/>
  <c r="AG323" i="56"/>
  <c r="AG328" i="56" s="1"/>
  <c r="AG432" i="56" s="1"/>
  <c r="AG344" i="53"/>
  <c r="AH153" i="49"/>
  <c r="AH156" i="49" s="1"/>
  <c r="AF482" i="56" s="1"/>
  <c r="AI131" i="53"/>
  <c r="AI133" i="53" s="1"/>
  <c r="AK153" i="51"/>
  <c r="AK156" i="51" s="1"/>
  <c r="AI484" i="56" s="1"/>
  <c r="M139" i="52"/>
  <c r="N133" i="52"/>
  <c r="Q125" i="52"/>
  <c r="AH153" i="53"/>
  <c r="AH156" i="53" s="1"/>
  <c r="AF486" i="56" s="1"/>
  <c r="O153" i="52"/>
  <c r="O156" i="52" s="1"/>
  <c r="M485" i="56" s="1"/>
  <c r="AG137" i="49"/>
  <c r="AG139" i="49" s="1"/>
  <c r="AG141" i="49" s="1"/>
  <c r="AG154" i="49" s="1"/>
  <c r="AG137" i="53"/>
  <c r="AG139" i="53" s="1"/>
  <c r="AG141" i="53" s="1"/>
  <c r="AG154" i="53" s="1"/>
  <c r="AN121" i="51"/>
  <c r="AN123" i="51" s="1"/>
  <c r="AN125" i="51" s="1"/>
  <c r="AN152" i="51" s="1"/>
  <c r="AJ137" i="51"/>
  <c r="AJ139" i="51" s="1"/>
  <c r="AJ141" i="51" s="1"/>
  <c r="AJ154" i="51" s="1"/>
  <c r="AI131" i="49"/>
  <c r="AI133" i="49" s="1"/>
  <c r="AL131" i="51"/>
  <c r="AL133" i="51" s="1"/>
  <c r="AL121" i="49"/>
  <c r="AL123" i="49" s="1"/>
  <c r="AL125" i="49" s="1"/>
  <c r="AL152" i="49" s="1"/>
  <c r="AL121" i="53"/>
  <c r="AL123" i="53" s="1"/>
  <c r="AL125" i="53" s="1"/>
  <c r="AL152" i="53" s="1"/>
  <c r="N137" i="52"/>
  <c r="N139" i="52" s="1"/>
  <c r="N141" i="52" s="1"/>
  <c r="N154" i="52" s="1"/>
  <c r="R121" i="52"/>
  <c r="R123" i="52" s="1"/>
  <c r="R125" i="52" s="1"/>
  <c r="R152" i="52" s="1"/>
  <c r="AO68" i="49"/>
  <c r="AO70" i="49" s="1"/>
  <c r="AO72" i="49" s="1"/>
  <c r="AO85" i="49" s="1"/>
  <c r="AS68" i="51"/>
  <c r="AS70" i="51" s="1"/>
  <c r="AS72" i="51" s="1"/>
  <c r="AS85" i="51" s="1"/>
  <c r="V68" i="52"/>
  <c r="V70" i="52" s="1"/>
  <c r="V72" i="52" s="1"/>
  <c r="V85" i="52" s="1"/>
  <c r="AP68" i="53"/>
  <c r="AP70" i="53" s="1"/>
  <c r="AP72" i="53" s="1"/>
  <c r="AP85" i="53" s="1"/>
  <c r="AF500" i="56" l="1"/>
  <c r="AI143" i="49"/>
  <c r="AI143" i="53"/>
  <c r="AG504" i="56" s="1"/>
  <c r="N143" i="52"/>
  <c r="L503" i="56" s="1"/>
  <c r="AL143" i="51"/>
  <c r="AJ502" i="56" s="1"/>
  <c r="AH344" i="49"/>
  <c r="AE307" i="56"/>
  <c r="AE312" i="56" s="1"/>
  <c r="AE430" i="56" s="1"/>
  <c r="AE455" i="56"/>
  <c r="AK344" i="51"/>
  <c r="AE339" i="56"/>
  <c r="AE344" i="56" s="1"/>
  <c r="AE459" i="56"/>
  <c r="J331" i="56"/>
  <c r="J458" i="56"/>
  <c r="O344" i="52"/>
  <c r="K336" i="56"/>
  <c r="K433" i="56" s="1"/>
  <c r="AH344" i="53"/>
  <c r="AH323" i="56"/>
  <c r="AH328" i="56" s="1"/>
  <c r="AH432" i="56" s="1"/>
  <c r="AH457" i="56"/>
  <c r="AH137" i="53"/>
  <c r="AH139" i="53" s="1"/>
  <c r="AH141" i="53" s="1"/>
  <c r="AH154" i="53" s="1"/>
  <c r="O137" i="52"/>
  <c r="O139" i="52" s="1"/>
  <c r="O141" i="52" s="1"/>
  <c r="O154" i="52" s="1"/>
  <c r="AJ131" i="49"/>
  <c r="AJ133" i="49" s="1"/>
  <c r="AH137" i="49"/>
  <c r="AH139" i="49" s="1"/>
  <c r="AH141" i="49" s="1"/>
  <c r="AH154" i="49" s="1"/>
  <c r="Q152" i="52"/>
  <c r="Q131" i="52"/>
  <c r="Q133" i="52" s="1"/>
  <c r="AM121" i="53"/>
  <c r="AM123" i="53" s="1"/>
  <c r="AM125" i="53" s="1"/>
  <c r="AM152" i="53" s="1"/>
  <c r="AK137" i="51"/>
  <c r="AK139" i="51" s="1"/>
  <c r="AK141" i="51" s="1"/>
  <c r="AK154" i="51" s="1"/>
  <c r="P131" i="52"/>
  <c r="AL153" i="51"/>
  <c r="AL156" i="51" s="1"/>
  <c r="AJ484" i="56" s="1"/>
  <c r="AI153" i="49"/>
  <c r="AI156" i="49" s="1"/>
  <c r="AG482" i="56" s="1"/>
  <c r="N153" i="52"/>
  <c r="N156" i="52" s="1"/>
  <c r="L485" i="56" s="1"/>
  <c r="AJ131" i="53"/>
  <c r="AJ133" i="53" s="1"/>
  <c r="AO121" i="51"/>
  <c r="AO123" i="51" s="1"/>
  <c r="AO125" i="51" s="1"/>
  <c r="AO152" i="51" s="1"/>
  <c r="AI153" i="53"/>
  <c r="AI156" i="53" s="1"/>
  <c r="AG486" i="56" s="1"/>
  <c r="AM121" i="49"/>
  <c r="AM123" i="49" s="1"/>
  <c r="AM125" i="49" s="1"/>
  <c r="AM152" i="49" s="1"/>
  <c r="M141" i="52"/>
  <c r="S121" i="52"/>
  <c r="S123" i="52" s="1"/>
  <c r="S125" i="52" s="1"/>
  <c r="S152" i="52" s="1"/>
  <c r="AM131" i="51"/>
  <c r="AM133" i="51" s="1"/>
  <c r="W68" i="52"/>
  <c r="W70" i="52" s="1"/>
  <c r="W72" i="52" s="1"/>
  <c r="W85" i="52" s="1"/>
  <c r="AP68" i="49"/>
  <c r="AP70" i="49" s="1"/>
  <c r="AP72" i="49" s="1"/>
  <c r="AP85" i="49" s="1"/>
  <c r="AQ68" i="53"/>
  <c r="AQ70" i="53" s="1"/>
  <c r="AQ72" i="53" s="1"/>
  <c r="AQ85" i="53" s="1"/>
  <c r="AT68" i="51"/>
  <c r="AT70" i="51" s="1"/>
  <c r="AT72" i="51" s="1"/>
  <c r="AT85" i="51" s="1"/>
  <c r="AG500" i="56" l="1"/>
  <c r="AJ143" i="53"/>
  <c r="AH504" i="56" s="1"/>
  <c r="Q143" i="52"/>
  <c r="O503" i="56" s="1"/>
  <c r="AM143" i="51"/>
  <c r="AK502" i="56" s="1"/>
  <c r="AJ143" i="49"/>
  <c r="N344" i="52"/>
  <c r="AI344" i="53"/>
  <c r="AI344" i="49"/>
  <c r="AE434" i="56"/>
  <c r="D76" i="56"/>
  <c r="D197" i="56"/>
  <c r="AL344" i="51"/>
  <c r="AI323" i="56"/>
  <c r="AI328" i="56" s="1"/>
  <c r="AI432" i="56" s="1"/>
  <c r="AI457" i="56"/>
  <c r="M458" i="56"/>
  <c r="M331" i="56"/>
  <c r="AF307" i="56"/>
  <c r="AF312" i="56" s="1"/>
  <c r="AF430" i="56" s="1"/>
  <c r="AF455" i="56"/>
  <c r="AF459" i="56"/>
  <c r="AF339" i="56"/>
  <c r="AF344" i="56" s="1"/>
  <c r="AF434" i="56" s="1"/>
  <c r="J336" i="56"/>
  <c r="J433" i="56" s="1"/>
  <c r="AN121" i="53"/>
  <c r="AN123" i="53" s="1"/>
  <c r="AN125" i="53" s="1"/>
  <c r="AN152" i="53" s="1"/>
  <c r="AK131" i="49"/>
  <c r="AK133" i="49" s="1"/>
  <c r="AP121" i="51"/>
  <c r="AP123" i="51" s="1"/>
  <c r="AP125" i="51" s="1"/>
  <c r="AP152" i="51" s="1"/>
  <c r="AJ153" i="49"/>
  <c r="AJ156" i="49" s="1"/>
  <c r="AH482" i="56" s="1"/>
  <c r="T121" i="52"/>
  <c r="T123" i="52" s="1"/>
  <c r="T125" i="52" s="1"/>
  <c r="T152" i="52" s="1"/>
  <c r="R131" i="52"/>
  <c r="R133" i="52" s="1"/>
  <c r="AN131" i="51"/>
  <c r="AN133" i="51" s="1"/>
  <c r="AM153" i="51"/>
  <c r="AM156" i="51" s="1"/>
  <c r="AK484" i="56" s="1"/>
  <c r="M154" i="52"/>
  <c r="AK131" i="53"/>
  <c r="AK133" i="53" s="1"/>
  <c r="Q153" i="52"/>
  <c r="Q156" i="52" s="1"/>
  <c r="O485" i="56" s="1"/>
  <c r="P137" i="52"/>
  <c r="P139" i="52" s="1"/>
  <c r="AN121" i="49"/>
  <c r="AN123" i="49" s="1"/>
  <c r="AN125" i="49" s="1"/>
  <c r="AN152" i="49" s="1"/>
  <c r="AJ153" i="53"/>
  <c r="AJ156" i="53" s="1"/>
  <c r="AH486" i="56" s="1"/>
  <c r="P133" i="52"/>
  <c r="AI137" i="53"/>
  <c r="AI139" i="53" s="1"/>
  <c r="AI141" i="53" s="1"/>
  <c r="AI154" i="53" s="1"/>
  <c r="AL137" i="51"/>
  <c r="AL139" i="51" s="1"/>
  <c r="AL141" i="51" s="1"/>
  <c r="AL154" i="51" s="1"/>
  <c r="AI137" i="49"/>
  <c r="AI139" i="49" s="1"/>
  <c r="AI141" i="49" s="1"/>
  <c r="AI154" i="49" s="1"/>
  <c r="AR68" i="53"/>
  <c r="AR70" i="53" s="1"/>
  <c r="AR72" i="53" s="1"/>
  <c r="AR85" i="53" s="1"/>
  <c r="AQ68" i="49"/>
  <c r="AQ70" i="49" s="1"/>
  <c r="AQ72" i="49" s="1"/>
  <c r="AQ85" i="49" s="1"/>
  <c r="AU68" i="51"/>
  <c r="AU70" i="51" s="1"/>
  <c r="AU72" i="51" s="1"/>
  <c r="AU85" i="51" s="1"/>
  <c r="X68" i="52"/>
  <c r="X70" i="52" s="1"/>
  <c r="X72" i="52" s="1"/>
  <c r="X85" i="52" s="1"/>
  <c r="AH500" i="56" l="1"/>
  <c r="AK143" i="53"/>
  <c r="AI504" i="56" s="1"/>
  <c r="P143" i="52"/>
  <c r="N503" i="56" s="1"/>
  <c r="AN143" i="51"/>
  <c r="AL502" i="56" s="1"/>
  <c r="AK143" i="49"/>
  <c r="R143" i="52"/>
  <c r="P503" i="56" s="1"/>
  <c r="M336" i="56"/>
  <c r="M433" i="56" s="1"/>
  <c r="AG455" i="56"/>
  <c r="AG307" i="56"/>
  <c r="AG312" i="56" s="1"/>
  <c r="AG430" i="56" s="1"/>
  <c r="AJ344" i="53"/>
  <c r="AM344" i="51"/>
  <c r="AJ344" i="49"/>
  <c r="AG459" i="56"/>
  <c r="AG339" i="56"/>
  <c r="AG344" i="56" s="1"/>
  <c r="AG434" i="56" s="1"/>
  <c r="AJ323" i="56"/>
  <c r="AJ328" i="56" s="1"/>
  <c r="AJ432" i="56" s="1"/>
  <c r="AJ457" i="56"/>
  <c r="L458" i="56"/>
  <c r="L331" i="56"/>
  <c r="Q344" i="52"/>
  <c r="AQ121" i="51"/>
  <c r="AQ123" i="51" s="1"/>
  <c r="AQ125" i="51" s="1"/>
  <c r="AQ152" i="51" s="1"/>
  <c r="P141" i="52"/>
  <c r="AO131" i="51"/>
  <c r="AO133" i="51" s="1"/>
  <c r="P153" i="52"/>
  <c r="P156" i="52" s="1"/>
  <c r="N485" i="56" s="1"/>
  <c r="AN153" i="51"/>
  <c r="AN156" i="51" s="1"/>
  <c r="AL484" i="56" s="1"/>
  <c r="AL131" i="53"/>
  <c r="AL133" i="53" s="1"/>
  <c r="AL131" i="49"/>
  <c r="AL133" i="49" s="1"/>
  <c r="AJ137" i="49"/>
  <c r="AJ139" i="49" s="1"/>
  <c r="AJ141" i="49" s="1"/>
  <c r="AJ154" i="49" s="1"/>
  <c r="S131" i="52"/>
  <c r="S133" i="52" s="1"/>
  <c r="AK153" i="53"/>
  <c r="AK156" i="53" s="1"/>
  <c r="AI486" i="56" s="1"/>
  <c r="R153" i="52"/>
  <c r="R156" i="52" s="1"/>
  <c r="P485" i="56" s="1"/>
  <c r="AK153" i="49"/>
  <c r="AK156" i="49" s="1"/>
  <c r="AI482" i="56" s="1"/>
  <c r="AO121" i="49"/>
  <c r="AO123" i="49" s="1"/>
  <c r="AO125" i="49" s="1"/>
  <c r="AO152" i="49" s="1"/>
  <c r="AO121" i="53"/>
  <c r="AO123" i="53" s="1"/>
  <c r="AO125" i="53" s="1"/>
  <c r="AO152" i="53" s="1"/>
  <c r="U121" i="52"/>
  <c r="U123" i="52" s="1"/>
  <c r="U125" i="52" s="1"/>
  <c r="U152" i="52" s="1"/>
  <c r="AM137" i="51"/>
  <c r="AM139" i="51" s="1"/>
  <c r="AM141" i="51" s="1"/>
  <c r="AM154" i="51" s="1"/>
  <c r="AJ137" i="53"/>
  <c r="AJ139" i="53" s="1"/>
  <c r="AJ141" i="53" s="1"/>
  <c r="AJ154" i="53" s="1"/>
  <c r="AS68" i="53"/>
  <c r="AS70" i="53" s="1"/>
  <c r="AS72" i="53" s="1"/>
  <c r="AS85" i="53" s="1"/>
  <c r="AV68" i="51"/>
  <c r="AV70" i="51" s="1"/>
  <c r="AV72" i="51" s="1"/>
  <c r="AV85" i="51" s="1"/>
  <c r="AR68" i="49"/>
  <c r="AR70" i="49" s="1"/>
  <c r="AR72" i="49" s="1"/>
  <c r="AR85" i="49" s="1"/>
  <c r="Y68" i="52"/>
  <c r="Y70" i="52" s="1"/>
  <c r="Y72" i="52" s="1"/>
  <c r="Y85" i="52" s="1"/>
  <c r="AI500" i="56" l="1"/>
  <c r="S143" i="52"/>
  <c r="Q503" i="56" s="1"/>
  <c r="AO143" i="51"/>
  <c r="AM502" i="56" s="1"/>
  <c r="AL143" i="49"/>
  <c r="AL143" i="53"/>
  <c r="AJ504" i="56" s="1"/>
  <c r="AK344" i="53"/>
  <c r="L336" i="56"/>
  <c r="AH339" i="56"/>
  <c r="AH344" i="56" s="1"/>
  <c r="AH434" i="56" s="1"/>
  <c r="AH459" i="56"/>
  <c r="AN344" i="51"/>
  <c r="P344" i="52"/>
  <c r="AH307" i="56"/>
  <c r="AH312" i="56" s="1"/>
  <c r="AH430" i="56" s="1"/>
  <c r="AH455" i="56"/>
  <c r="AK344" i="49"/>
  <c r="R344" i="52"/>
  <c r="O331" i="56"/>
  <c r="O458" i="56"/>
  <c r="AK323" i="56"/>
  <c r="AK328" i="56" s="1"/>
  <c r="AK432" i="56" s="1"/>
  <c r="AK457" i="56"/>
  <c r="AK137" i="53"/>
  <c r="AK139" i="53" s="1"/>
  <c r="AK141" i="53" s="1"/>
  <c r="AK154" i="53" s="1"/>
  <c r="V121" i="52"/>
  <c r="V123" i="52" s="1"/>
  <c r="V125" i="52" s="1"/>
  <c r="V152" i="52" s="1"/>
  <c r="AM131" i="49"/>
  <c r="AM133" i="49" s="1"/>
  <c r="S153" i="52"/>
  <c r="S156" i="52" s="1"/>
  <c r="Q485" i="56" s="1"/>
  <c r="AL153" i="49"/>
  <c r="AL156" i="49" s="1"/>
  <c r="AJ482" i="56" s="1"/>
  <c r="AP131" i="51"/>
  <c r="AP133" i="51" s="1"/>
  <c r="AM131" i="53"/>
  <c r="AM133" i="53" s="1"/>
  <c r="AO153" i="51"/>
  <c r="AO156" i="51" s="1"/>
  <c r="AM484" i="56" s="1"/>
  <c r="AP121" i="53"/>
  <c r="AP123" i="53" s="1"/>
  <c r="AP125" i="53" s="1"/>
  <c r="AP152" i="53" s="1"/>
  <c r="Q137" i="52"/>
  <c r="Q139" i="52" s="1"/>
  <c r="Q141" i="52" s="1"/>
  <c r="Q154" i="52" s="1"/>
  <c r="AL153" i="53"/>
  <c r="AL156" i="53" s="1"/>
  <c r="AJ486" i="56" s="1"/>
  <c r="AP121" i="49"/>
  <c r="AP123" i="49" s="1"/>
  <c r="AP125" i="49" s="1"/>
  <c r="AP152" i="49" s="1"/>
  <c r="T131" i="52"/>
  <c r="T133" i="52" s="1"/>
  <c r="P154" i="52"/>
  <c r="AR121" i="51"/>
  <c r="AR123" i="51" s="1"/>
  <c r="AR125" i="51" s="1"/>
  <c r="AR152" i="51" s="1"/>
  <c r="AN137" i="51"/>
  <c r="AN139" i="51" s="1"/>
  <c r="AN141" i="51" s="1"/>
  <c r="AN154" i="51" s="1"/>
  <c r="AK137" i="49"/>
  <c r="AK139" i="49" s="1"/>
  <c r="AK141" i="49" s="1"/>
  <c r="AK154" i="49" s="1"/>
  <c r="AT68" i="53"/>
  <c r="AT70" i="53" s="1"/>
  <c r="AT72" i="53" s="1"/>
  <c r="AT85" i="53" s="1"/>
  <c r="Z68" i="52"/>
  <c r="Z70" i="52" s="1"/>
  <c r="Z72" i="52" s="1"/>
  <c r="Z85" i="52" s="1"/>
  <c r="AS68" i="49"/>
  <c r="AS70" i="49" s="1"/>
  <c r="AS72" i="49" s="1"/>
  <c r="AS85" i="49" s="1"/>
  <c r="AW68" i="51"/>
  <c r="AW70" i="51" s="1"/>
  <c r="AW72" i="51" s="1"/>
  <c r="AW85" i="51" s="1"/>
  <c r="AJ500" i="56" l="1"/>
  <c r="AP143" i="51"/>
  <c r="AN502" i="56" s="1"/>
  <c r="T143" i="52"/>
  <c r="R503" i="56" s="1"/>
  <c r="AM143" i="49"/>
  <c r="AM143" i="53"/>
  <c r="AK504" i="56" s="1"/>
  <c r="AL344" i="53"/>
  <c r="O336" i="56"/>
  <c r="O433" i="56" s="1"/>
  <c r="P331" i="56"/>
  <c r="P458" i="56"/>
  <c r="N331" i="56"/>
  <c r="N458" i="56"/>
  <c r="AL344" i="49"/>
  <c r="L433" i="56"/>
  <c r="AO344" i="51"/>
  <c r="AI455" i="56"/>
  <c r="AI307" i="56"/>
  <c r="AI312" i="56" s="1"/>
  <c r="AI430" i="56" s="1"/>
  <c r="AL323" i="56"/>
  <c r="AL328" i="56" s="1"/>
  <c r="AL432" i="56" s="1"/>
  <c r="AL457" i="56"/>
  <c r="AI459" i="56"/>
  <c r="AI339" i="56"/>
  <c r="AI344" i="56" s="1"/>
  <c r="AI434" i="56" s="1"/>
  <c r="S344" i="52"/>
  <c r="AO137" i="51"/>
  <c r="AO139" i="51" s="1"/>
  <c r="AO141" i="51" s="1"/>
  <c r="AO154" i="51" s="1"/>
  <c r="AS121" i="51"/>
  <c r="AS123" i="51" s="1"/>
  <c r="AS125" i="51" s="1"/>
  <c r="AS152" i="51" s="1"/>
  <c r="AN131" i="53"/>
  <c r="AN133" i="53" s="1"/>
  <c r="AL137" i="49"/>
  <c r="AL139" i="49" s="1"/>
  <c r="AL141" i="49" s="1"/>
  <c r="AL154" i="49" s="1"/>
  <c r="AN131" i="49"/>
  <c r="AN133" i="49" s="1"/>
  <c r="AM153" i="53"/>
  <c r="AM156" i="53" s="1"/>
  <c r="AK486" i="56" s="1"/>
  <c r="R137" i="52"/>
  <c r="R139" i="52" s="1"/>
  <c r="R141" i="52" s="1"/>
  <c r="R154" i="52" s="1"/>
  <c r="AM153" i="49"/>
  <c r="AM156" i="49" s="1"/>
  <c r="AK482" i="56" s="1"/>
  <c r="AQ131" i="51"/>
  <c r="AQ133" i="51" s="1"/>
  <c r="W121" i="52"/>
  <c r="W123" i="52" s="1"/>
  <c r="W125" i="52" s="1"/>
  <c r="W152" i="52" s="1"/>
  <c r="AQ121" i="53"/>
  <c r="AQ123" i="53" s="1"/>
  <c r="AQ125" i="53" s="1"/>
  <c r="AQ152" i="53" s="1"/>
  <c r="AP153" i="51"/>
  <c r="AP156" i="51" s="1"/>
  <c r="AN484" i="56" s="1"/>
  <c r="U131" i="52"/>
  <c r="U133" i="52" s="1"/>
  <c r="T153" i="52"/>
  <c r="T156" i="52" s="1"/>
  <c r="R485" i="56" s="1"/>
  <c r="AL137" i="53"/>
  <c r="AL139" i="53" s="1"/>
  <c r="AL141" i="53" s="1"/>
  <c r="AL154" i="53" s="1"/>
  <c r="AQ121" i="49"/>
  <c r="AQ123" i="49" s="1"/>
  <c r="AQ125" i="49" s="1"/>
  <c r="AQ152" i="49" s="1"/>
  <c r="AA68" i="52"/>
  <c r="AA70" i="52" s="1"/>
  <c r="AA72" i="52" s="1"/>
  <c r="AA85" i="52" s="1"/>
  <c r="AT68" i="49"/>
  <c r="AT70" i="49" s="1"/>
  <c r="AT72" i="49" s="1"/>
  <c r="AT85" i="49" s="1"/>
  <c r="AU68" i="53"/>
  <c r="AU70" i="53" s="1"/>
  <c r="AU72" i="53" s="1"/>
  <c r="AU85" i="53" s="1"/>
  <c r="AX68" i="51"/>
  <c r="AX70" i="51" s="1"/>
  <c r="AX72" i="51" s="1"/>
  <c r="AX85" i="51" s="1"/>
  <c r="AK500" i="56" l="1"/>
  <c r="AN143" i="49"/>
  <c r="AQ143" i="51"/>
  <c r="AO502" i="56" s="1"/>
  <c r="U143" i="52"/>
  <c r="S503" i="56" s="1"/>
  <c r="AN143" i="53"/>
  <c r="AL504" i="56" s="1"/>
  <c r="T344" i="52"/>
  <c r="AM344" i="53"/>
  <c r="AJ455" i="56"/>
  <c r="AJ307" i="56"/>
  <c r="AJ312" i="56" s="1"/>
  <c r="AJ430" i="56" s="1"/>
  <c r="Q331" i="56"/>
  <c r="Q458" i="56"/>
  <c r="AM457" i="56"/>
  <c r="AM323" i="56"/>
  <c r="AM328" i="56" s="1"/>
  <c r="AM432" i="56" s="1"/>
  <c r="AP344" i="51"/>
  <c r="AM344" i="49"/>
  <c r="N336" i="56"/>
  <c r="P336" i="56"/>
  <c r="P433" i="56" s="1"/>
  <c r="AJ459" i="56"/>
  <c r="AJ339" i="56"/>
  <c r="AJ344" i="56" s="1"/>
  <c r="AJ434" i="56" s="1"/>
  <c r="AR121" i="49"/>
  <c r="AR123" i="49" s="1"/>
  <c r="AR125" i="49" s="1"/>
  <c r="AR152" i="49" s="1"/>
  <c r="AM137" i="49"/>
  <c r="AM139" i="49" s="1"/>
  <c r="AM141" i="49" s="1"/>
  <c r="AM154" i="49" s="1"/>
  <c r="AR121" i="53"/>
  <c r="AR123" i="53" s="1"/>
  <c r="AR125" i="53" s="1"/>
  <c r="AR152" i="53" s="1"/>
  <c r="AO131" i="53"/>
  <c r="AO133" i="53" s="1"/>
  <c r="AM137" i="53"/>
  <c r="AM139" i="53" s="1"/>
  <c r="AM141" i="53" s="1"/>
  <c r="AM154" i="53" s="1"/>
  <c r="S137" i="52"/>
  <c r="S139" i="52" s="1"/>
  <c r="S141" i="52" s="1"/>
  <c r="S154" i="52" s="1"/>
  <c r="AN153" i="53"/>
  <c r="AN156" i="53" s="1"/>
  <c r="AL486" i="56" s="1"/>
  <c r="AT121" i="51"/>
  <c r="AT123" i="51" s="1"/>
  <c r="AT125" i="51" s="1"/>
  <c r="AT152" i="51" s="1"/>
  <c r="X121" i="52"/>
  <c r="X123" i="52" s="1"/>
  <c r="X125" i="52" s="1"/>
  <c r="X152" i="52" s="1"/>
  <c r="AR131" i="51"/>
  <c r="AR133" i="51" s="1"/>
  <c r="AP137" i="51"/>
  <c r="AP139" i="51" s="1"/>
  <c r="AP141" i="51" s="1"/>
  <c r="AP154" i="51" s="1"/>
  <c r="V131" i="52"/>
  <c r="V133" i="52" s="1"/>
  <c r="AO131" i="49"/>
  <c r="AO133" i="49" s="1"/>
  <c r="U153" i="52"/>
  <c r="U156" i="52" s="1"/>
  <c r="S485" i="56" s="1"/>
  <c r="AQ153" i="51"/>
  <c r="AQ156" i="51" s="1"/>
  <c r="AO484" i="56" s="1"/>
  <c r="AN153" i="49"/>
  <c r="AN156" i="49" s="1"/>
  <c r="AL482" i="56" s="1"/>
  <c r="AV68" i="53"/>
  <c r="AV70" i="53" s="1"/>
  <c r="AV72" i="53" s="1"/>
  <c r="AV85" i="53" s="1"/>
  <c r="AU68" i="49"/>
  <c r="AU70" i="49" s="1"/>
  <c r="AU72" i="49" s="1"/>
  <c r="AU85" i="49" s="1"/>
  <c r="AY68" i="51"/>
  <c r="AY70" i="51" s="1"/>
  <c r="AY72" i="51" s="1"/>
  <c r="AY85" i="51" s="1"/>
  <c r="AB68" i="52"/>
  <c r="AB70" i="52" s="1"/>
  <c r="AB72" i="52" s="1"/>
  <c r="AB85" i="52" s="1"/>
  <c r="AL500" i="56" l="1"/>
  <c r="AO143" i="49"/>
  <c r="AO143" i="53"/>
  <c r="AM504" i="56" s="1"/>
  <c r="V143" i="52"/>
  <c r="T503" i="56" s="1"/>
  <c r="AR143" i="51"/>
  <c r="AP502" i="56" s="1"/>
  <c r="AK455" i="56"/>
  <c r="AK307" i="56"/>
  <c r="AK312" i="56" s="1"/>
  <c r="AK430" i="56" s="1"/>
  <c r="Q336" i="56"/>
  <c r="Q433" i="56" s="1"/>
  <c r="AN344" i="53"/>
  <c r="AN457" i="56"/>
  <c r="AN323" i="56"/>
  <c r="AN328" i="56" s="1"/>
  <c r="AN432" i="56" s="1"/>
  <c r="AN344" i="49"/>
  <c r="AQ344" i="51"/>
  <c r="U344" i="52"/>
  <c r="AK459" i="56"/>
  <c r="AK339" i="56"/>
  <c r="AK344" i="56" s="1"/>
  <c r="AK434" i="56" s="1"/>
  <c r="R331" i="56"/>
  <c r="R458" i="56"/>
  <c r="N433" i="56"/>
  <c r="W131" i="52"/>
  <c r="W133" i="52" s="1"/>
  <c r="AP131" i="53"/>
  <c r="AP133" i="53" s="1"/>
  <c r="V153" i="52"/>
  <c r="V156" i="52" s="1"/>
  <c r="T485" i="56" s="1"/>
  <c r="AO153" i="53"/>
  <c r="AO156" i="53" s="1"/>
  <c r="AM486" i="56" s="1"/>
  <c r="AS121" i="53"/>
  <c r="AS123" i="53" s="1"/>
  <c r="AS125" i="53" s="1"/>
  <c r="AS152" i="53" s="1"/>
  <c r="AQ137" i="51"/>
  <c r="AQ139" i="51" s="1"/>
  <c r="AQ141" i="51" s="1"/>
  <c r="AQ154" i="51" s="1"/>
  <c r="AU121" i="51"/>
  <c r="AU123" i="51" s="1"/>
  <c r="AU125" i="51" s="1"/>
  <c r="AU152" i="51" s="1"/>
  <c r="AN137" i="49"/>
  <c r="AN139" i="49" s="1"/>
  <c r="AN141" i="49" s="1"/>
  <c r="AN154" i="49" s="1"/>
  <c r="AS131" i="51"/>
  <c r="AS133" i="51" s="1"/>
  <c r="T137" i="52"/>
  <c r="T139" i="52" s="1"/>
  <c r="T141" i="52" s="1"/>
  <c r="T154" i="52" s="1"/>
  <c r="AR153" i="51"/>
  <c r="AR156" i="51" s="1"/>
  <c r="AP484" i="56" s="1"/>
  <c r="AP131" i="49"/>
  <c r="AP133" i="49" s="1"/>
  <c r="AS121" i="49"/>
  <c r="AS123" i="49" s="1"/>
  <c r="AS125" i="49" s="1"/>
  <c r="AS152" i="49" s="1"/>
  <c r="Y121" i="52"/>
  <c r="Y123" i="52" s="1"/>
  <c r="Y125" i="52" s="1"/>
  <c r="Y152" i="52" s="1"/>
  <c r="AN137" i="53"/>
  <c r="AN139" i="53" s="1"/>
  <c r="AN141" i="53" s="1"/>
  <c r="AN154" i="53" s="1"/>
  <c r="AO153" i="49"/>
  <c r="AO156" i="49" s="1"/>
  <c r="AM482" i="56" s="1"/>
  <c r="AV68" i="49"/>
  <c r="AV70" i="49" s="1"/>
  <c r="AV72" i="49" s="1"/>
  <c r="AV85" i="49" s="1"/>
  <c r="AZ68" i="51"/>
  <c r="AZ70" i="51" s="1"/>
  <c r="AZ72" i="51" s="1"/>
  <c r="AZ85" i="51" s="1"/>
  <c r="AW68" i="53"/>
  <c r="AW70" i="53" s="1"/>
  <c r="AW72" i="53" s="1"/>
  <c r="AW85" i="53" s="1"/>
  <c r="AC68" i="52"/>
  <c r="AC70" i="52" s="1"/>
  <c r="AC72" i="52" s="1"/>
  <c r="AC85" i="52" s="1"/>
  <c r="AM500" i="56" l="1"/>
  <c r="W143" i="52"/>
  <c r="U503" i="56" s="1"/>
  <c r="AS143" i="51"/>
  <c r="AQ502" i="56" s="1"/>
  <c r="AP143" i="49"/>
  <c r="AP143" i="53"/>
  <c r="AN504" i="56" s="1"/>
  <c r="V344" i="52"/>
  <c r="R336" i="56"/>
  <c r="S331" i="56"/>
  <c r="S458" i="56"/>
  <c r="C253" i="56"/>
  <c r="C271" i="56" s="1"/>
  <c r="AL339" i="56"/>
  <c r="AL344" i="56" s="1"/>
  <c r="AL434" i="56" s="1"/>
  <c r="AL459" i="56"/>
  <c r="AO457" i="56"/>
  <c r="AO323" i="56"/>
  <c r="AO328" i="56" s="1"/>
  <c r="AO432" i="56" s="1"/>
  <c r="AL307" i="56"/>
  <c r="AL312" i="56" s="1"/>
  <c r="AL430" i="56" s="1"/>
  <c r="AL455" i="56"/>
  <c r="AO344" i="49"/>
  <c r="AR344" i="51"/>
  <c r="AO344" i="53"/>
  <c r="AV121" i="51"/>
  <c r="AV123" i="51" s="1"/>
  <c r="AV125" i="51" s="1"/>
  <c r="AV152" i="51" s="1"/>
  <c r="AO137" i="53"/>
  <c r="AO139" i="53" s="1"/>
  <c r="AO141" i="53" s="1"/>
  <c r="AO154" i="53" s="1"/>
  <c r="U137" i="52"/>
  <c r="U139" i="52" s="1"/>
  <c r="U141" i="52" s="1"/>
  <c r="U154" i="52" s="1"/>
  <c r="AQ131" i="49"/>
  <c r="AQ133" i="49" s="1"/>
  <c r="Z121" i="52"/>
  <c r="Z123" i="52" s="1"/>
  <c r="Z125" i="52" s="1"/>
  <c r="Z152" i="52" s="1"/>
  <c r="AT131" i="51"/>
  <c r="AT133" i="51" s="1"/>
  <c r="AQ131" i="53"/>
  <c r="AQ133" i="53" s="1"/>
  <c r="AT121" i="49"/>
  <c r="AT123" i="49" s="1"/>
  <c r="AT125" i="49" s="1"/>
  <c r="AT152" i="49" s="1"/>
  <c r="AR137" i="51"/>
  <c r="AR139" i="51" s="1"/>
  <c r="AR141" i="51" s="1"/>
  <c r="AR154" i="51" s="1"/>
  <c r="AS153" i="51"/>
  <c r="AS156" i="51" s="1"/>
  <c r="AQ484" i="56" s="1"/>
  <c r="AP153" i="53"/>
  <c r="AP156" i="53" s="1"/>
  <c r="AN486" i="56" s="1"/>
  <c r="AO137" i="49"/>
  <c r="AO139" i="49" s="1"/>
  <c r="AO141" i="49" s="1"/>
  <c r="AO154" i="49" s="1"/>
  <c r="X131" i="52"/>
  <c r="X133" i="52" s="1"/>
  <c r="AT121" i="53"/>
  <c r="AT123" i="53" s="1"/>
  <c r="AT125" i="53" s="1"/>
  <c r="AT152" i="53" s="1"/>
  <c r="AP153" i="49"/>
  <c r="AP156" i="49" s="1"/>
  <c r="AN482" i="56" s="1"/>
  <c r="W153" i="52"/>
  <c r="W156" i="52" s="1"/>
  <c r="U485" i="56" s="1"/>
  <c r="BA68" i="51"/>
  <c r="BA70" i="51" s="1"/>
  <c r="BA72" i="51" s="1"/>
  <c r="BA85" i="51" s="1"/>
  <c r="AX68" i="53"/>
  <c r="AX70" i="53" s="1"/>
  <c r="AX72" i="53" s="1"/>
  <c r="AX85" i="53" s="1"/>
  <c r="AW68" i="49"/>
  <c r="AW70" i="49" s="1"/>
  <c r="AW72" i="49" s="1"/>
  <c r="AW85" i="49" s="1"/>
  <c r="AD68" i="52"/>
  <c r="AD70" i="52" s="1"/>
  <c r="AD72" i="52" s="1"/>
  <c r="AD85" i="52" s="1"/>
  <c r="AN500" i="56" l="1"/>
  <c r="C236" i="56"/>
  <c r="C245" i="56" s="1"/>
  <c r="AQ143" i="53"/>
  <c r="AO504" i="56" s="1"/>
  <c r="AT143" i="51"/>
  <c r="AR502" i="56" s="1"/>
  <c r="X143" i="52"/>
  <c r="V503" i="56" s="1"/>
  <c r="AQ143" i="49"/>
  <c r="S336" i="56"/>
  <c r="C75" i="56" s="1"/>
  <c r="AM455" i="56"/>
  <c r="AM307" i="56"/>
  <c r="AM312" i="56" s="1"/>
  <c r="AM430" i="56" s="1"/>
  <c r="R433" i="56"/>
  <c r="W344" i="52"/>
  <c r="AP344" i="49"/>
  <c r="AM339" i="56"/>
  <c r="AM344" i="56" s="1"/>
  <c r="AM434" i="56" s="1"/>
  <c r="AM459" i="56"/>
  <c r="AS344" i="51"/>
  <c r="T458" i="56"/>
  <c r="T331" i="56"/>
  <c r="AP344" i="53"/>
  <c r="AP457" i="56"/>
  <c r="AP323" i="56"/>
  <c r="AP328" i="56" s="1"/>
  <c r="AP432" i="56" s="1"/>
  <c r="AR131" i="49"/>
  <c r="AR133" i="49" s="1"/>
  <c r="AR131" i="53"/>
  <c r="AR133" i="53" s="1"/>
  <c r="AQ153" i="49"/>
  <c r="AQ156" i="49" s="1"/>
  <c r="AO482" i="56" s="1"/>
  <c r="AA121" i="52"/>
  <c r="AA123" i="52" s="1"/>
  <c r="AA125" i="52" s="1"/>
  <c r="AA152" i="52" s="1"/>
  <c r="AQ153" i="53"/>
  <c r="AQ156" i="53" s="1"/>
  <c r="AO486" i="56" s="1"/>
  <c r="V137" i="52"/>
  <c r="V139" i="52" s="1"/>
  <c r="V141" i="52" s="1"/>
  <c r="V154" i="52" s="1"/>
  <c r="AU121" i="53"/>
  <c r="AU123" i="53" s="1"/>
  <c r="AU125" i="53" s="1"/>
  <c r="AU152" i="53" s="1"/>
  <c r="AU131" i="51"/>
  <c r="AU133" i="51" s="1"/>
  <c r="AP137" i="49"/>
  <c r="AP139" i="49" s="1"/>
  <c r="AP141" i="49" s="1"/>
  <c r="AP154" i="49" s="1"/>
  <c r="AT153" i="51"/>
  <c r="AT156" i="51" s="1"/>
  <c r="AR484" i="56" s="1"/>
  <c r="AP137" i="53"/>
  <c r="AP139" i="53" s="1"/>
  <c r="AP141" i="53" s="1"/>
  <c r="AP154" i="53" s="1"/>
  <c r="Y131" i="52"/>
  <c r="Y133" i="52" s="1"/>
  <c r="AS137" i="51"/>
  <c r="AS139" i="51" s="1"/>
  <c r="AS141" i="51" s="1"/>
  <c r="AS154" i="51" s="1"/>
  <c r="X153" i="52"/>
  <c r="X156" i="52" s="1"/>
  <c r="V485" i="56" s="1"/>
  <c r="AW121" i="51"/>
  <c r="AW123" i="51" s="1"/>
  <c r="AW125" i="51" s="1"/>
  <c r="AW152" i="51" s="1"/>
  <c r="AU121" i="49"/>
  <c r="AU123" i="49" s="1"/>
  <c r="AU125" i="49" s="1"/>
  <c r="AU152" i="49" s="1"/>
  <c r="AX68" i="49"/>
  <c r="AX70" i="49" s="1"/>
  <c r="AX72" i="49" s="1"/>
  <c r="AX85" i="49" s="1"/>
  <c r="AE68" i="52"/>
  <c r="AE70" i="52" s="1"/>
  <c r="AE72" i="52" s="1"/>
  <c r="AE85" i="52" s="1"/>
  <c r="BB68" i="51"/>
  <c r="BB70" i="51" s="1"/>
  <c r="BB72" i="51" s="1"/>
  <c r="BB85" i="51" s="1"/>
  <c r="AY68" i="53"/>
  <c r="AY70" i="53" s="1"/>
  <c r="AY72" i="53" s="1"/>
  <c r="AY85" i="53" s="1"/>
  <c r="AO500" i="56" l="1"/>
  <c r="AR143" i="53"/>
  <c r="AP504" i="56" s="1"/>
  <c r="Y143" i="52"/>
  <c r="W503" i="56" s="1"/>
  <c r="AR143" i="49"/>
  <c r="AU143" i="51"/>
  <c r="AS502" i="56" s="1"/>
  <c r="AT344" i="51"/>
  <c r="X344" i="52"/>
  <c r="AN339" i="56"/>
  <c r="AN344" i="56" s="1"/>
  <c r="AN434" i="56" s="1"/>
  <c r="AN459" i="56"/>
  <c r="AN307" i="56"/>
  <c r="AN312" i="56" s="1"/>
  <c r="AN455" i="56"/>
  <c r="AQ344" i="53"/>
  <c r="T336" i="56"/>
  <c r="T433" i="56" s="1"/>
  <c r="U331" i="56"/>
  <c r="U458" i="56"/>
  <c r="AQ344" i="49"/>
  <c r="AQ323" i="56"/>
  <c r="AQ328" i="56" s="1"/>
  <c r="AQ432" i="56" s="1"/>
  <c r="AQ457" i="56"/>
  <c r="C196" i="56"/>
  <c r="C224" i="56" s="1"/>
  <c r="S433" i="56"/>
  <c r="Z131" i="52"/>
  <c r="Z133" i="52" s="1"/>
  <c r="AB121" i="52"/>
  <c r="AB123" i="52" s="1"/>
  <c r="AB125" i="52" s="1"/>
  <c r="AB152" i="52" s="1"/>
  <c r="Y153" i="52"/>
  <c r="Y156" i="52" s="1"/>
  <c r="W485" i="56" s="1"/>
  <c r="AU153" i="51"/>
  <c r="AU156" i="51" s="1"/>
  <c r="AS484" i="56" s="1"/>
  <c r="AV121" i="53"/>
  <c r="AV123" i="53" s="1"/>
  <c r="AV125" i="53" s="1"/>
  <c r="AV152" i="53" s="1"/>
  <c r="AV121" i="49"/>
  <c r="AV123" i="49" s="1"/>
  <c r="AV125" i="49" s="1"/>
  <c r="AV152" i="49" s="1"/>
  <c r="AQ137" i="53"/>
  <c r="AQ139" i="53" s="1"/>
  <c r="AQ141" i="53" s="1"/>
  <c r="AQ154" i="53" s="1"/>
  <c r="AV131" i="51"/>
  <c r="AV133" i="51" s="1"/>
  <c r="AS131" i="53"/>
  <c r="AS133" i="53" s="1"/>
  <c r="AX121" i="51"/>
  <c r="AX123" i="51" s="1"/>
  <c r="AX125" i="51" s="1"/>
  <c r="AX152" i="51" s="1"/>
  <c r="W137" i="52"/>
  <c r="W139" i="52" s="1"/>
  <c r="W141" i="52" s="1"/>
  <c r="W154" i="52" s="1"/>
  <c r="AR153" i="53"/>
  <c r="AR156" i="53" s="1"/>
  <c r="AP486" i="56" s="1"/>
  <c r="AT137" i="51"/>
  <c r="AT139" i="51" s="1"/>
  <c r="AT141" i="51" s="1"/>
  <c r="AT154" i="51" s="1"/>
  <c r="AS131" i="49"/>
  <c r="AS133" i="49" s="1"/>
  <c r="AQ137" i="49"/>
  <c r="AQ139" i="49" s="1"/>
  <c r="AQ141" i="49" s="1"/>
  <c r="AQ154" i="49" s="1"/>
  <c r="AR153" i="49"/>
  <c r="AR156" i="49" s="1"/>
  <c r="AP482" i="56" s="1"/>
  <c r="AY68" i="49"/>
  <c r="AY70" i="49" s="1"/>
  <c r="AY72" i="49" s="1"/>
  <c r="AY85" i="49" s="1"/>
  <c r="AF68" i="52"/>
  <c r="AF70" i="52" s="1"/>
  <c r="AF72" i="52" s="1"/>
  <c r="AF85" i="52" s="1"/>
  <c r="BC68" i="51"/>
  <c r="BC70" i="51" s="1"/>
  <c r="BC72" i="51" s="1"/>
  <c r="BC85" i="51" s="1"/>
  <c r="AZ68" i="53"/>
  <c r="AZ70" i="53" s="1"/>
  <c r="AZ72" i="53" s="1"/>
  <c r="AZ85" i="53" s="1"/>
  <c r="AP500" i="56" l="1"/>
  <c r="AV143" i="51"/>
  <c r="AT502" i="56" s="1"/>
  <c r="Z143" i="52"/>
  <c r="X503" i="56" s="1"/>
  <c r="AS143" i="53"/>
  <c r="AQ504" i="56" s="1"/>
  <c r="AS143" i="49"/>
  <c r="AN430" i="56"/>
  <c r="AU344" i="51"/>
  <c r="AR344" i="49"/>
  <c r="AR344" i="53"/>
  <c r="Y344" i="52"/>
  <c r="U336" i="56"/>
  <c r="U433" i="56" s="1"/>
  <c r="AO459" i="56"/>
  <c r="AO339" i="56"/>
  <c r="AO344" i="56" s="1"/>
  <c r="AO434" i="56" s="1"/>
  <c r="V458" i="56"/>
  <c r="V331" i="56"/>
  <c r="AO307" i="56"/>
  <c r="AO312" i="56" s="1"/>
  <c r="AO430" i="56" s="1"/>
  <c r="AO455" i="56"/>
  <c r="AR323" i="56"/>
  <c r="AR328" i="56" s="1"/>
  <c r="AR432" i="56" s="1"/>
  <c r="AR457" i="56"/>
  <c r="AT131" i="49"/>
  <c r="AT133" i="49" s="1"/>
  <c r="AW131" i="51"/>
  <c r="AW133" i="51" s="1"/>
  <c r="AV153" i="51"/>
  <c r="AV156" i="51" s="1"/>
  <c r="AT484" i="56" s="1"/>
  <c r="AR137" i="49"/>
  <c r="AR139" i="49" s="1"/>
  <c r="AR141" i="49" s="1"/>
  <c r="AR154" i="49" s="1"/>
  <c r="AR137" i="53"/>
  <c r="AR139" i="53" s="1"/>
  <c r="AR141" i="53" s="1"/>
  <c r="AR154" i="53" s="1"/>
  <c r="AU137" i="51"/>
  <c r="AU139" i="51" s="1"/>
  <c r="AU141" i="51" s="1"/>
  <c r="AU154" i="51" s="1"/>
  <c r="X137" i="52"/>
  <c r="X139" i="52" s="1"/>
  <c r="X141" i="52" s="1"/>
  <c r="X154" i="52" s="1"/>
  <c r="AY121" i="51"/>
  <c r="AY123" i="51" s="1"/>
  <c r="AY125" i="51" s="1"/>
  <c r="AY152" i="51" s="1"/>
  <c r="AC121" i="52"/>
  <c r="AC123" i="52" s="1"/>
  <c r="AC125" i="52" s="1"/>
  <c r="AC152" i="52" s="1"/>
  <c r="AW121" i="49"/>
  <c r="AW123" i="49" s="1"/>
  <c r="AW125" i="49" s="1"/>
  <c r="AW152" i="49" s="1"/>
  <c r="AS153" i="49"/>
  <c r="AS156" i="49" s="1"/>
  <c r="AQ482" i="56" s="1"/>
  <c r="AT131" i="53"/>
  <c r="AT133" i="53" s="1"/>
  <c r="AA131" i="52"/>
  <c r="AA133" i="52" s="1"/>
  <c r="AW121" i="53"/>
  <c r="AW123" i="53" s="1"/>
  <c r="AW125" i="53" s="1"/>
  <c r="AW152" i="53" s="1"/>
  <c r="AS153" i="53"/>
  <c r="AS156" i="53" s="1"/>
  <c r="AQ486" i="56" s="1"/>
  <c r="Z153" i="52"/>
  <c r="Z156" i="52" s="1"/>
  <c r="X485" i="56" s="1"/>
  <c r="BD68" i="51"/>
  <c r="BD70" i="51" s="1"/>
  <c r="BD72" i="51" s="1"/>
  <c r="BD85" i="51" s="1"/>
  <c r="BA68" i="53"/>
  <c r="BA70" i="53" s="1"/>
  <c r="BA72" i="53" s="1"/>
  <c r="BA85" i="53" s="1"/>
  <c r="AZ68" i="49"/>
  <c r="AZ70" i="49" s="1"/>
  <c r="AZ72" i="49" s="1"/>
  <c r="AZ85" i="49" s="1"/>
  <c r="AG68" i="52"/>
  <c r="AG70" i="52" s="1"/>
  <c r="AG72" i="52" s="1"/>
  <c r="AG85" i="52" s="1"/>
  <c r="AQ500" i="56" l="1"/>
  <c r="AA143" i="52"/>
  <c r="Y503" i="56" s="1"/>
  <c r="AT143" i="53"/>
  <c r="AR504" i="56" s="1"/>
  <c r="AW143" i="51"/>
  <c r="AU502" i="56" s="1"/>
  <c r="AT143" i="49"/>
  <c r="W458" i="56"/>
  <c r="W331" i="56"/>
  <c r="Z344" i="52"/>
  <c r="AV344" i="51"/>
  <c r="AP339" i="56"/>
  <c r="AP344" i="56" s="1"/>
  <c r="AP434" i="56" s="1"/>
  <c r="AP459" i="56"/>
  <c r="AS344" i="53"/>
  <c r="AS344" i="49"/>
  <c r="AP455" i="56"/>
  <c r="AP307" i="56"/>
  <c r="AP312" i="56" s="1"/>
  <c r="AP430" i="56" s="1"/>
  <c r="AS457" i="56"/>
  <c r="AS323" i="56"/>
  <c r="AS328" i="56" s="1"/>
  <c r="AS432" i="56" s="1"/>
  <c r="V336" i="56"/>
  <c r="V433" i="56" s="1"/>
  <c r="AS137" i="49"/>
  <c r="AS139" i="49" s="1"/>
  <c r="AS141" i="49" s="1"/>
  <c r="AS154" i="49" s="1"/>
  <c r="AT153" i="53"/>
  <c r="AT156" i="53" s="1"/>
  <c r="AR486" i="56" s="1"/>
  <c r="AU131" i="53"/>
  <c r="AU133" i="53" s="1"/>
  <c r="Y137" i="52"/>
  <c r="Y139" i="52" s="1"/>
  <c r="Y141" i="52" s="1"/>
  <c r="Y154" i="52" s="1"/>
  <c r="AZ121" i="51"/>
  <c r="AZ123" i="51" s="1"/>
  <c r="AZ125" i="51" s="1"/>
  <c r="AZ152" i="51" s="1"/>
  <c r="AX121" i="49"/>
  <c r="AX123" i="49" s="1"/>
  <c r="AX125" i="49" s="1"/>
  <c r="AX152" i="49" s="1"/>
  <c r="AX131" i="51"/>
  <c r="AX133" i="51" s="1"/>
  <c r="AX121" i="53"/>
  <c r="AX123" i="53" s="1"/>
  <c r="AX125" i="53" s="1"/>
  <c r="AX152" i="53" s="1"/>
  <c r="AV137" i="51"/>
  <c r="AV139" i="51" s="1"/>
  <c r="AV141" i="51" s="1"/>
  <c r="AV154" i="51" s="1"/>
  <c r="AW153" i="51"/>
  <c r="AW156" i="51" s="1"/>
  <c r="AU484" i="56" s="1"/>
  <c r="AD121" i="52"/>
  <c r="AD123" i="52" s="1"/>
  <c r="AD125" i="52" s="1"/>
  <c r="AD152" i="52" s="1"/>
  <c r="AU131" i="49"/>
  <c r="AU133" i="49" s="1"/>
  <c r="AB131" i="52"/>
  <c r="AB133" i="52" s="1"/>
  <c r="AS137" i="53"/>
  <c r="AS139" i="53" s="1"/>
  <c r="AS141" i="53" s="1"/>
  <c r="AS154" i="53" s="1"/>
  <c r="AA153" i="52"/>
  <c r="AA156" i="52" s="1"/>
  <c r="Y485" i="56" s="1"/>
  <c r="AT153" i="49"/>
  <c r="AT156" i="49" s="1"/>
  <c r="AR482" i="56" s="1"/>
  <c r="BA68" i="49"/>
  <c r="BA70" i="49" s="1"/>
  <c r="BA72" i="49" s="1"/>
  <c r="BA85" i="49" s="1"/>
  <c r="AH68" i="52"/>
  <c r="AH70" i="52" s="1"/>
  <c r="AH72" i="52" s="1"/>
  <c r="AH85" i="52" s="1"/>
  <c r="BB68" i="53"/>
  <c r="BB70" i="53" s="1"/>
  <c r="BB72" i="53" s="1"/>
  <c r="BB85" i="53" s="1"/>
  <c r="BE68" i="51"/>
  <c r="BE70" i="51" s="1"/>
  <c r="BE72" i="51" s="1"/>
  <c r="BE85" i="51" s="1"/>
  <c r="AR500" i="56" l="1"/>
  <c r="AU143" i="49"/>
  <c r="AB143" i="52"/>
  <c r="Z503" i="56" s="1"/>
  <c r="AX143" i="51"/>
  <c r="AV502" i="56" s="1"/>
  <c r="AU143" i="53"/>
  <c r="AS504" i="56" s="1"/>
  <c r="AT344" i="53"/>
  <c r="AT457" i="56"/>
  <c r="AT323" i="56"/>
  <c r="AT328" i="56" s="1"/>
  <c r="AT432" i="56" s="1"/>
  <c r="AT344" i="49"/>
  <c r="AW344" i="51"/>
  <c r="AQ455" i="56"/>
  <c r="AQ307" i="56"/>
  <c r="AQ312" i="56" s="1"/>
  <c r="X458" i="56"/>
  <c r="X331" i="56"/>
  <c r="AQ459" i="56"/>
  <c r="AQ339" i="56"/>
  <c r="AQ344" i="56" s="1"/>
  <c r="AQ434" i="56" s="1"/>
  <c r="W336" i="56"/>
  <c r="W433" i="56" s="1"/>
  <c r="AA344" i="52"/>
  <c r="AY121" i="53"/>
  <c r="AY123" i="53" s="1"/>
  <c r="AY125" i="53" s="1"/>
  <c r="AY152" i="53" s="1"/>
  <c r="Z137" i="52"/>
  <c r="Z139" i="52" s="1"/>
  <c r="Z141" i="52" s="1"/>
  <c r="Z154" i="52" s="1"/>
  <c r="AU153" i="49"/>
  <c r="AU156" i="49" s="1"/>
  <c r="AS482" i="56" s="1"/>
  <c r="AE121" i="52"/>
  <c r="AE123" i="52" s="1"/>
  <c r="AE125" i="52" s="1"/>
  <c r="AE152" i="52" s="1"/>
  <c r="AV131" i="53"/>
  <c r="AV133" i="53" s="1"/>
  <c r="AC131" i="52"/>
  <c r="AC133" i="52" s="1"/>
  <c r="AY131" i="51"/>
  <c r="AY133" i="51" s="1"/>
  <c r="AX153" i="51"/>
  <c r="AX156" i="51" s="1"/>
  <c r="AV484" i="56" s="1"/>
  <c r="AU153" i="53"/>
  <c r="AU156" i="53" s="1"/>
  <c r="AS486" i="56" s="1"/>
  <c r="AY121" i="49"/>
  <c r="AY123" i="49" s="1"/>
  <c r="AY125" i="49" s="1"/>
  <c r="AY152" i="49" s="1"/>
  <c r="AV131" i="49"/>
  <c r="AV133" i="49" s="1"/>
  <c r="AT137" i="53"/>
  <c r="AT139" i="53" s="1"/>
  <c r="AT141" i="53" s="1"/>
  <c r="AT154" i="53" s="1"/>
  <c r="AW137" i="51"/>
  <c r="AW139" i="51" s="1"/>
  <c r="AW141" i="51" s="1"/>
  <c r="AW154" i="51" s="1"/>
  <c r="AT137" i="49"/>
  <c r="AT139" i="49" s="1"/>
  <c r="AT141" i="49" s="1"/>
  <c r="AT154" i="49" s="1"/>
  <c r="BA121" i="51"/>
  <c r="BA123" i="51" s="1"/>
  <c r="BA125" i="51" s="1"/>
  <c r="BA152" i="51" s="1"/>
  <c r="AB153" i="52"/>
  <c r="AB156" i="52" s="1"/>
  <c r="Z485" i="56" s="1"/>
  <c r="BF68" i="51"/>
  <c r="BF70" i="51" s="1"/>
  <c r="BF72" i="51" s="1"/>
  <c r="BF85" i="51" s="1"/>
  <c r="BC68" i="53"/>
  <c r="BC70" i="53" s="1"/>
  <c r="BC72" i="53" s="1"/>
  <c r="BC85" i="53" s="1"/>
  <c r="BB68" i="49"/>
  <c r="BB70" i="49" s="1"/>
  <c r="BB72" i="49" s="1"/>
  <c r="BB85" i="49" s="1"/>
  <c r="AI68" i="52"/>
  <c r="AI70" i="52" s="1"/>
  <c r="AI72" i="52" s="1"/>
  <c r="AI85" i="52" s="1"/>
  <c r="AS500" i="56" l="1"/>
  <c r="AC143" i="52"/>
  <c r="AA503" i="56" s="1"/>
  <c r="AV143" i="53"/>
  <c r="AT504" i="56" s="1"/>
  <c r="AV143" i="49"/>
  <c r="AY143" i="51"/>
  <c r="AW502" i="56" s="1"/>
  <c r="AU457" i="56"/>
  <c r="AU323" i="56"/>
  <c r="AU328" i="56" s="1"/>
  <c r="AU432" i="56" s="1"/>
  <c r="X336" i="56"/>
  <c r="X433" i="56" s="1"/>
  <c r="AR307" i="56"/>
  <c r="AR312" i="56" s="1"/>
  <c r="AR430" i="56" s="1"/>
  <c r="AR455" i="56"/>
  <c r="AU344" i="53"/>
  <c r="AB344" i="52"/>
  <c r="AQ430" i="56"/>
  <c r="E72" i="56"/>
  <c r="AX344" i="51"/>
  <c r="AU344" i="49"/>
  <c r="Y458" i="56"/>
  <c r="Y331" i="56"/>
  <c r="AR339" i="56"/>
  <c r="AR344" i="56" s="1"/>
  <c r="AR434" i="56" s="1"/>
  <c r="AR459" i="56"/>
  <c r="AU137" i="53"/>
  <c r="AU139" i="53" s="1"/>
  <c r="AU141" i="53" s="1"/>
  <c r="AU154" i="53" s="1"/>
  <c r="AF121" i="52"/>
  <c r="AF123" i="52" s="1"/>
  <c r="AF125" i="52" s="1"/>
  <c r="AF152" i="52" s="1"/>
  <c r="BB121" i="51"/>
  <c r="BB123" i="51" s="1"/>
  <c r="BB125" i="51" s="1"/>
  <c r="BB152" i="51" s="1"/>
  <c r="AZ131" i="51"/>
  <c r="AZ133" i="51" s="1"/>
  <c r="AW131" i="49"/>
  <c r="AW133" i="49" s="1"/>
  <c r="AV153" i="49"/>
  <c r="AV156" i="49" s="1"/>
  <c r="AT482" i="56" s="1"/>
  <c r="AY153" i="51"/>
  <c r="AY156" i="51" s="1"/>
  <c r="AW484" i="56" s="1"/>
  <c r="AZ121" i="49"/>
  <c r="AZ123" i="49" s="1"/>
  <c r="AZ125" i="49" s="1"/>
  <c r="AZ152" i="49" s="1"/>
  <c r="AA137" i="52"/>
  <c r="AA139" i="52" s="1"/>
  <c r="AA141" i="52" s="1"/>
  <c r="AA154" i="52" s="1"/>
  <c r="AU137" i="49"/>
  <c r="AU139" i="49" s="1"/>
  <c r="AU141" i="49" s="1"/>
  <c r="AU154" i="49" s="1"/>
  <c r="AD131" i="52"/>
  <c r="AD133" i="52" s="1"/>
  <c r="AC153" i="52"/>
  <c r="AC156" i="52" s="1"/>
  <c r="AA485" i="56" s="1"/>
  <c r="AZ121" i="53"/>
  <c r="AZ123" i="53" s="1"/>
  <c r="AZ125" i="53" s="1"/>
  <c r="AZ152" i="53" s="1"/>
  <c r="AX137" i="51"/>
  <c r="AX139" i="51" s="1"/>
  <c r="AX141" i="51" s="1"/>
  <c r="AX154" i="51" s="1"/>
  <c r="AW131" i="53"/>
  <c r="AW133" i="53" s="1"/>
  <c r="AV153" i="53"/>
  <c r="AV156" i="53" s="1"/>
  <c r="AT486" i="56" s="1"/>
  <c r="BG68" i="51"/>
  <c r="BG70" i="51" s="1"/>
  <c r="BG72" i="51" s="1"/>
  <c r="BG85" i="51" s="1"/>
  <c r="BC68" i="49"/>
  <c r="BC70" i="49" s="1"/>
  <c r="BC72" i="49" s="1"/>
  <c r="BC85" i="49" s="1"/>
  <c r="BD68" i="53"/>
  <c r="BD70" i="53" s="1"/>
  <c r="BD72" i="53" s="1"/>
  <c r="BD85" i="53" s="1"/>
  <c r="AJ68" i="52"/>
  <c r="AJ70" i="52" s="1"/>
  <c r="AJ72" i="52" s="1"/>
  <c r="AJ85" i="52" s="1"/>
  <c r="AT500" i="56" l="1"/>
  <c r="AW143" i="49"/>
  <c r="AZ143" i="51"/>
  <c r="AX502" i="56" s="1"/>
  <c r="AW143" i="53"/>
  <c r="AU504" i="56" s="1"/>
  <c r="AD143" i="52"/>
  <c r="AB503" i="56" s="1"/>
  <c r="Y336" i="56"/>
  <c r="Y433" i="56" s="1"/>
  <c r="AV344" i="49"/>
  <c r="Z458" i="56"/>
  <c r="Z331" i="56"/>
  <c r="AS307" i="56"/>
  <c r="AS312" i="56" s="1"/>
  <c r="AS430" i="56" s="1"/>
  <c r="AS455" i="56"/>
  <c r="AV344" i="53"/>
  <c r="AC344" i="52"/>
  <c r="AS339" i="56"/>
  <c r="AS344" i="56" s="1"/>
  <c r="AS434" i="56" s="1"/>
  <c r="AS459" i="56"/>
  <c r="AY344" i="51"/>
  <c r="AV323" i="56"/>
  <c r="AV328" i="56" s="1"/>
  <c r="AV432" i="56" s="1"/>
  <c r="AV457" i="56"/>
  <c r="BA121" i="49"/>
  <c r="BA123" i="49" s="1"/>
  <c r="BA125" i="49" s="1"/>
  <c r="BA152" i="49" s="1"/>
  <c r="BA131" i="51"/>
  <c r="BA133" i="51" s="1"/>
  <c r="AZ153" i="51"/>
  <c r="AZ156" i="51" s="1"/>
  <c r="AX484" i="56" s="1"/>
  <c r="BC121" i="51"/>
  <c r="BC123" i="51" s="1"/>
  <c r="BC125" i="51" s="1"/>
  <c r="BC152" i="51" s="1"/>
  <c r="AX131" i="53"/>
  <c r="AX133" i="53" s="1"/>
  <c r="AE131" i="52"/>
  <c r="AE133" i="52" s="1"/>
  <c r="AW153" i="53"/>
  <c r="AW156" i="53" s="1"/>
  <c r="AU486" i="56" s="1"/>
  <c r="AD153" i="52"/>
  <c r="AD156" i="52" s="1"/>
  <c r="AB485" i="56" s="1"/>
  <c r="AY137" i="51"/>
  <c r="AY139" i="51" s="1"/>
  <c r="AY141" i="51" s="1"/>
  <c r="AY154" i="51" s="1"/>
  <c r="AG121" i="52"/>
  <c r="AG123" i="52" s="1"/>
  <c r="AG125" i="52" s="1"/>
  <c r="AG152" i="52" s="1"/>
  <c r="AV137" i="49"/>
  <c r="AV139" i="49" s="1"/>
  <c r="AV141" i="49" s="1"/>
  <c r="AV154" i="49" s="1"/>
  <c r="AB137" i="52"/>
  <c r="AB139" i="52" s="1"/>
  <c r="AB141" i="52" s="1"/>
  <c r="AB154" i="52" s="1"/>
  <c r="AV137" i="53"/>
  <c r="AV139" i="53" s="1"/>
  <c r="AV141" i="53" s="1"/>
  <c r="AV154" i="53" s="1"/>
  <c r="BA121" i="53"/>
  <c r="BA123" i="53" s="1"/>
  <c r="BA125" i="53" s="1"/>
  <c r="BA152" i="53" s="1"/>
  <c r="AX131" i="49"/>
  <c r="AX133" i="49" s="1"/>
  <c r="AW153" i="49"/>
  <c r="AW156" i="49" s="1"/>
  <c r="AU482" i="56" s="1"/>
  <c r="BE68" i="53"/>
  <c r="BE70" i="53" s="1"/>
  <c r="BE72" i="53" s="1"/>
  <c r="BE85" i="53" s="1"/>
  <c r="BD68" i="49"/>
  <c r="BD70" i="49" s="1"/>
  <c r="BD72" i="49" s="1"/>
  <c r="BD85" i="49" s="1"/>
  <c r="BH68" i="51"/>
  <c r="BH70" i="51" s="1"/>
  <c r="BH72" i="51" s="1"/>
  <c r="BH85" i="51" s="1"/>
  <c r="AK68" i="52"/>
  <c r="AK70" i="52" s="1"/>
  <c r="AK72" i="52" s="1"/>
  <c r="AK85" i="52" s="1"/>
  <c r="AU500" i="56" l="1"/>
  <c r="AE143" i="52"/>
  <c r="AC503" i="56" s="1"/>
  <c r="AX143" i="53"/>
  <c r="AV504" i="56" s="1"/>
  <c r="AX143" i="49"/>
  <c r="BA143" i="51"/>
  <c r="AY502" i="56" s="1"/>
  <c r="AT307" i="56"/>
  <c r="AT312" i="56" s="1"/>
  <c r="AT430" i="56" s="1"/>
  <c r="AT455" i="56"/>
  <c r="AW344" i="49"/>
  <c r="AD344" i="52"/>
  <c r="AA331" i="56"/>
  <c r="AA458" i="56"/>
  <c r="AW344" i="53"/>
  <c r="AZ344" i="51"/>
  <c r="AT339" i="56"/>
  <c r="AT344" i="56" s="1"/>
  <c r="AT434" i="56" s="1"/>
  <c r="AT459" i="56"/>
  <c r="Z336" i="56"/>
  <c r="Z433" i="56" s="1"/>
  <c r="AW457" i="56"/>
  <c r="AW323" i="56"/>
  <c r="AW328" i="56" s="1"/>
  <c r="AW432" i="56" s="1"/>
  <c r="BD121" i="51"/>
  <c r="BD123" i="51" s="1"/>
  <c r="BD125" i="51" s="1"/>
  <c r="BD152" i="51" s="1"/>
  <c r="AC137" i="52"/>
  <c r="AC139" i="52" s="1"/>
  <c r="AC141" i="52" s="1"/>
  <c r="AC154" i="52" s="1"/>
  <c r="AW137" i="49"/>
  <c r="AW139" i="49" s="1"/>
  <c r="AW141" i="49" s="1"/>
  <c r="AW154" i="49" s="1"/>
  <c r="AW137" i="53"/>
  <c r="AW139" i="53" s="1"/>
  <c r="AW141" i="53" s="1"/>
  <c r="AW154" i="53" s="1"/>
  <c r="AY131" i="49"/>
  <c r="AY133" i="49" s="1"/>
  <c r="AX153" i="49"/>
  <c r="AX156" i="49" s="1"/>
  <c r="AV482" i="56" s="1"/>
  <c r="AH121" i="52"/>
  <c r="AH123" i="52" s="1"/>
  <c r="AH125" i="52" s="1"/>
  <c r="AH152" i="52" s="1"/>
  <c r="BB131" i="51"/>
  <c r="BB133" i="51" s="1"/>
  <c r="BB121" i="53"/>
  <c r="BB123" i="53" s="1"/>
  <c r="BB125" i="53" s="1"/>
  <c r="BB152" i="53" s="1"/>
  <c r="AF131" i="52"/>
  <c r="AF133" i="52" s="1"/>
  <c r="AE153" i="52"/>
  <c r="AE156" i="52" s="1"/>
  <c r="AC485" i="56" s="1"/>
  <c r="BA153" i="51"/>
  <c r="BA156" i="51" s="1"/>
  <c r="AY484" i="56" s="1"/>
  <c r="BB121" i="49"/>
  <c r="BB123" i="49" s="1"/>
  <c r="BB125" i="49" s="1"/>
  <c r="BB152" i="49" s="1"/>
  <c r="AZ137" i="51"/>
  <c r="AZ139" i="51" s="1"/>
  <c r="AZ141" i="51" s="1"/>
  <c r="AZ154" i="51" s="1"/>
  <c r="AY131" i="53"/>
  <c r="AY133" i="53" s="1"/>
  <c r="AX153" i="53"/>
  <c r="AX156" i="53" s="1"/>
  <c r="AV486" i="56" s="1"/>
  <c r="BI68" i="51"/>
  <c r="BI70" i="51" s="1"/>
  <c r="BI72" i="51" s="1"/>
  <c r="BI85" i="51" s="1"/>
  <c r="BE68" i="49"/>
  <c r="BE70" i="49" s="1"/>
  <c r="BE72" i="49" s="1"/>
  <c r="BE85" i="49" s="1"/>
  <c r="AL68" i="52"/>
  <c r="AL70" i="52" s="1"/>
  <c r="AL72" i="52" s="1"/>
  <c r="AL85" i="52" s="1"/>
  <c r="BF68" i="53"/>
  <c r="BF70" i="53" s="1"/>
  <c r="BF72" i="53" s="1"/>
  <c r="BF85" i="53" s="1"/>
  <c r="AV500" i="56" l="1"/>
  <c r="AY143" i="49"/>
  <c r="AY143" i="53"/>
  <c r="AW504" i="56" s="1"/>
  <c r="BB143" i="51"/>
  <c r="AZ502" i="56" s="1"/>
  <c r="AF143" i="52"/>
  <c r="AD503" i="56" s="1"/>
  <c r="AX344" i="53"/>
  <c r="BA344" i="51"/>
  <c r="AA336" i="56"/>
  <c r="AA433" i="56" s="1"/>
  <c r="AE344" i="52"/>
  <c r="AB331" i="56"/>
  <c r="AB458" i="56"/>
  <c r="AX323" i="56"/>
  <c r="AX328" i="56" s="1"/>
  <c r="AX432" i="56" s="1"/>
  <c r="AX457" i="56"/>
  <c r="AU455" i="56"/>
  <c r="AU307" i="56"/>
  <c r="AU312" i="56" s="1"/>
  <c r="AU430" i="56" s="1"/>
  <c r="AX344" i="49"/>
  <c r="AU459" i="56"/>
  <c r="AU339" i="56"/>
  <c r="AU344" i="56" s="1"/>
  <c r="AU434" i="56" s="1"/>
  <c r="BC121" i="53"/>
  <c r="BC123" i="53" s="1"/>
  <c r="BC125" i="53" s="1"/>
  <c r="BC152" i="53" s="1"/>
  <c r="AX137" i="53"/>
  <c r="AX139" i="53" s="1"/>
  <c r="AX141" i="53" s="1"/>
  <c r="AX154" i="53" s="1"/>
  <c r="BC131" i="51"/>
  <c r="BC133" i="51" s="1"/>
  <c r="BB153" i="51"/>
  <c r="BB156" i="51" s="1"/>
  <c r="AZ484" i="56" s="1"/>
  <c r="AZ131" i="53"/>
  <c r="AZ133" i="53" s="1"/>
  <c r="AX137" i="49"/>
  <c r="AX139" i="49" s="1"/>
  <c r="AX141" i="49" s="1"/>
  <c r="AX154" i="49" s="1"/>
  <c r="AI121" i="52"/>
  <c r="AI123" i="52" s="1"/>
  <c r="AI125" i="52" s="1"/>
  <c r="AI152" i="52" s="1"/>
  <c r="AY153" i="53"/>
  <c r="AY156" i="53" s="1"/>
  <c r="AW486" i="56" s="1"/>
  <c r="BA137" i="51"/>
  <c r="BA139" i="51" s="1"/>
  <c r="BA141" i="51" s="1"/>
  <c r="BA154" i="51" s="1"/>
  <c r="AD137" i="52"/>
  <c r="AD139" i="52" s="1"/>
  <c r="AD141" i="52" s="1"/>
  <c r="AD154" i="52" s="1"/>
  <c r="AG131" i="52"/>
  <c r="AG133" i="52" s="1"/>
  <c r="AF153" i="52"/>
  <c r="AF156" i="52" s="1"/>
  <c r="AD485" i="56" s="1"/>
  <c r="BE121" i="51"/>
  <c r="BE123" i="51" s="1"/>
  <c r="BE125" i="51" s="1"/>
  <c r="BE152" i="51" s="1"/>
  <c r="BC121" i="49"/>
  <c r="BC123" i="49" s="1"/>
  <c r="BC125" i="49" s="1"/>
  <c r="BC152" i="49" s="1"/>
  <c r="AZ131" i="49"/>
  <c r="AZ133" i="49" s="1"/>
  <c r="AY153" i="49"/>
  <c r="AY156" i="49" s="1"/>
  <c r="AW482" i="56" s="1"/>
  <c r="BF68" i="49"/>
  <c r="BF70" i="49" s="1"/>
  <c r="BF72" i="49" s="1"/>
  <c r="BF85" i="49" s="1"/>
  <c r="AM68" i="52"/>
  <c r="AM70" i="52" s="1"/>
  <c r="AM72" i="52" s="1"/>
  <c r="AM85" i="52" s="1"/>
  <c r="BJ68" i="51"/>
  <c r="BJ70" i="51" s="1"/>
  <c r="BJ72" i="51" s="1"/>
  <c r="BJ85" i="51" s="1"/>
  <c r="BG68" i="53"/>
  <c r="BG70" i="53" s="1"/>
  <c r="BG72" i="53" s="1"/>
  <c r="BG85" i="53" s="1"/>
  <c r="AW500" i="56" l="1"/>
  <c r="AG143" i="52"/>
  <c r="AE503" i="56" s="1"/>
  <c r="AZ143" i="53"/>
  <c r="AX504" i="56" s="1"/>
  <c r="AZ143" i="49"/>
  <c r="BC143" i="51"/>
  <c r="BA502" i="56" s="1"/>
  <c r="AB336" i="56"/>
  <c r="AB433" i="56" s="1"/>
  <c r="AY323" i="56"/>
  <c r="AY328" i="56" s="1"/>
  <c r="AY432" i="56" s="1"/>
  <c r="AY457" i="56"/>
  <c r="AY344" i="49"/>
  <c r="AF344" i="52"/>
  <c r="AY344" i="53"/>
  <c r="BB344" i="51"/>
  <c r="AV307" i="56"/>
  <c r="AV312" i="56" s="1"/>
  <c r="AV430" i="56" s="1"/>
  <c r="AV455" i="56"/>
  <c r="AC331" i="56"/>
  <c r="AC458" i="56"/>
  <c r="AV339" i="56"/>
  <c r="AV344" i="56" s="1"/>
  <c r="AV434" i="56" s="1"/>
  <c r="AV459" i="56"/>
  <c r="BB137" i="51"/>
  <c r="BB139" i="51" s="1"/>
  <c r="BB141" i="51" s="1"/>
  <c r="BB154" i="51" s="1"/>
  <c r="AZ153" i="53"/>
  <c r="AZ156" i="53" s="1"/>
  <c r="AX486" i="56" s="1"/>
  <c r="AH131" i="52"/>
  <c r="AH133" i="52" s="1"/>
  <c r="AJ121" i="52"/>
  <c r="AJ123" i="52" s="1"/>
  <c r="AJ125" i="52" s="1"/>
  <c r="AJ152" i="52" s="1"/>
  <c r="AZ153" i="49"/>
  <c r="AZ156" i="49" s="1"/>
  <c r="AX482" i="56" s="1"/>
  <c r="AG153" i="52"/>
  <c r="AG156" i="52" s="1"/>
  <c r="AE485" i="56" s="1"/>
  <c r="BD131" i="51"/>
  <c r="BD133" i="51" s="1"/>
  <c r="AE137" i="52"/>
  <c r="AE139" i="52" s="1"/>
  <c r="AE141" i="52" s="1"/>
  <c r="AE154" i="52" s="1"/>
  <c r="AY137" i="49"/>
  <c r="AY139" i="49" s="1"/>
  <c r="AY141" i="49" s="1"/>
  <c r="AY154" i="49" s="1"/>
  <c r="BC153" i="51"/>
  <c r="BC156" i="51" s="1"/>
  <c r="BA484" i="56" s="1"/>
  <c r="BA131" i="49"/>
  <c r="BA133" i="49" s="1"/>
  <c r="AY137" i="53"/>
  <c r="AY139" i="53" s="1"/>
  <c r="AY141" i="53" s="1"/>
  <c r="AY154" i="53" s="1"/>
  <c r="BD121" i="49"/>
  <c r="BD123" i="49" s="1"/>
  <c r="BD125" i="49" s="1"/>
  <c r="BD152" i="49" s="1"/>
  <c r="BA131" i="53"/>
  <c r="BA133" i="53" s="1"/>
  <c r="BD121" i="53"/>
  <c r="BD123" i="53" s="1"/>
  <c r="BD125" i="53" s="1"/>
  <c r="BD152" i="53" s="1"/>
  <c r="BF121" i="51"/>
  <c r="BF123" i="51" s="1"/>
  <c r="BF125" i="51" s="1"/>
  <c r="BF152" i="51" s="1"/>
  <c r="AN68" i="52"/>
  <c r="AN70" i="52" s="1"/>
  <c r="AN72" i="52" s="1"/>
  <c r="AN85" i="52" s="1"/>
  <c r="BK68" i="51"/>
  <c r="BK70" i="51" s="1"/>
  <c r="BK72" i="51" s="1"/>
  <c r="BK85" i="51" s="1"/>
  <c r="BG68" i="49"/>
  <c r="BG70" i="49" s="1"/>
  <c r="BG72" i="49" s="1"/>
  <c r="BG85" i="49" s="1"/>
  <c r="BH68" i="53"/>
  <c r="BH70" i="53" s="1"/>
  <c r="BH72" i="53" s="1"/>
  <c r="BH85" i="53" s="1"/>
  <c r="AX500" i="56" l="1"/>
  <c r="BD143" i="51"/>
  <c r="BB502" i="56" s="1"/>
  <c r="BA143" i="49"/>
  <c r="BA143" i="53"/>
  <c r="AY504" i="56" s="1"/>
  <c r="AH143" i="52"/>
  <c r="AF503" i="56" s="1"/>
  <c r="AZ344" i="49"/>
  <c r="AD331" i="56"/>
  <c r="AD458" i="56"/>
  <c r="AW307" i="56"/>
  <c r="AW312" i="56" s="1"/>
  <c r="AW430" i="56" s="1"/>
  <c r="AW455" i="56"/>
  <c r="AZ457" i="56"/>
  <c r="AZ323" i="56"/>
  <c r="AZ328" i="56" s="1"/>
  <c r="AZ432" i="56" s="1"/>
  <c r="BC344" i="51"/>
  <c r="AG344" i="52"/>
  <c r="AZ344" i="53"/>
  <c r="AW339" i="56"/>
  <c r="AW344" i="56" s="1"/>
  <c r="AW434" i="56" s="1"/>
  <c r="AW459" i="56"/>
  <c r="AC336" i="56"/>
  <c r="AC433" i="56" s="1"/>
  <c r="AZ137" i="53"/>
  <c r="AZ139" i="53" s="1"/>
  <c r="AZ141" i="53" s="1"/>
  <c r="AZ154" i="53" s="1"/>
  <c r="AK121" i="52"/>
  <c r="AK123" i="52" s="1"/>
  <c r="AK125" i="52" s="1"/>
  <c r="AK152" i="52" s="1"/>
  <c r="BG121" i="51"/>
  <c r="BG123" i="51" s="1"/>
  <c r="BG125" i="51" s="1"/>
  <c r="BG152" i="51" s="1"/>
  <c r="AF137" i="52"/>
  <c r="AF139" i="52" s="1"/>
  <c r="AF141" i="52" s="1"/>
  <c r="AF154" i="52" s="1"/>
  <c r="BE121" i="53"/>
  <c r="BE123" i="53" s="1"/>
  <c r="BE125" i="53" s="1"/>
  <c r="BE152" i="53" s="1"/>
  <c r="AI131" i="52"/>
  <c r="AI133" i="52" s="1"/>
  <c r="BE131" i="51"/>
  <c r="BE133" i="51" s="1"/>
  <c r="BA153" i="49"/>
  <c r="BA156" i="49" s="1"/>
  <c r="AY482" i="56" s="1"/>
  <c r="BD153" i="51"/>
  <c r="BD156" i="51" s="1"/>
  <c r="BB484" i="56" s="1"/>
  <c r="AH153" i="52"/>
  <c r="AH156" i="52" s="1"/>
  <c r="AF485" i="56" s="1"/>
  <c r="BB131" i="53"/>
  <c r="BB133" i="53" s="1"/>
  <c r="BB131" i="49"/>
  <c r="BB133" i="49" s="1"/>
  <c r="BA153" i="53"/>
  <c r="BA156" i="53" s="1"/>
  <c r="AY486" i="56" s="1"/>
  <c r="BE121" i="49"/>
  <c r="BE123" i="49" s="1"/>
  <c r="BE125" i="49" s="1"/>
  <c r="BE152" i="49" s="1"/>
  <c r="BC137" i="51"/>
  <c r="BC139" i="51" s="1"/>
  <c r="BC141" i="51" s="1"/>
  <c r="BC154" i="51" s="1"/>
  <c r="AZ137" i="49"/>
  <c r="AZ139" i="49" s="1"/>
  <c r="AZ141" i="49" s="1"/>
  <c r="AZ154" i="49" s="1"/>
  <c r="BH68" i="49"/>
  <c r="BH70" i="49" s="1"/>
  <c r="BH72" i="49" s="1"/>
  <c r="BH85" i="49" s="1"/>
  <c r="BL68" i="51"/>
  <c r="BL70" i="51" s="1"/>
  <c r="BL72" i="51" s="1"/>
  <c r="BL85" i="51" s="1"/>
  <c r="AO68" i="52"/>
  <c r="AO70" i="52" s="1"/>
  <c r="AO72" i="52" s="1"/>
  <c r="AO85" i="52" s="1"/>
  <c r="BI68" i="53"/>
  <c r="BI70" i="53" s="1"/>
  <c r="BI72" i="53" s="1"/>
  <c r="BI85" i="53" s="1"/>
  <c r="AY500" i="56" l="1"/>
  <c r="AI143" i="52"/>
  <c r="AG503" i="56" s="1"/>
  <c r="BB143" i="49"/>
  <c r="BB143" i="53"/>
  <c r="AZ504" i="56" s="1"/>
  <c r="BE143" i="51"/>
  <c r="BC502" i="56" s="1"/>
  <c r="BA344" i="53"/>
  <c r="BD344" i="51"/>
  <c r="BA323" i="56"/>
  <c r="BA328" i="56" s="1"/>
  <c r="BA432" i="56" s="1"/>
  <c r="BA457" i="56"/>
  <c r="BA344" i="49"/>
  <c r="AD336" i="56"/>
  <c r="AD433" i="56" s="1"/>
  <c r="AX339" i="56"/>
  <c r="AX344" i="56" s="1"/>
  <c r="AX434" i="56" s="1"/>
  <c r="AX459" i="56"/>
  <c r="AX307" i="56"/>
  <c r="AX312" i="56" s="1"/>
  <c r="AX430" i="56" s="1"/>
  <c r="AX455" i="56"/>
  <c r="AH344" i="52"/>
  <c r="AE331" i="56"/>
  <c r="AE458" i="56"/>
  <c r="BB153" i="49"/>
  <c r="BB156" i="49" s="1"/>
  <c r="AZ482" i="56" s="1"/>
  <c r="AG137" i="52"/>
  <c r="AG139" i="52" s="1"/>
  <c r="AG141" i="52" s="1"/>
  <c r="AG154" i="52" s="1"/>
  <c r="BD137" i="51"/>
  <c r="BD139" i="51" s="1"/>
  <c r="BD141" i="51" s="1"/>
  <c r="BD154" i="51" s="1"/>
  <c r="BC131" i="53"/>
  <c r="BC133" i="53" s="1"/>
  <c r="BH121" i="51"/>
  <c r="BH123" i="51" s="1"/>
  <c r="BH125" i="51" s="1"/>
  <c r="BH152" i="51" s="1"/>
  <c r="BF121" i="49"/>
  <c r="BF123" i="49" s="1"/>
  <c r="BF125" i="49" s="1"/>
  <c r="BF152" i="49" s="1"/>
  <c r="BE153" i="51"/>
  <c r="BE156" i="51" s="1"/>
  <c r="BC484" i="56" s="1"/>
  <c r="BB153" i="53"/>
  <c r="BB156" i="53" s="1"/>
  <c r="AZ486" i="56" s="1"/>
  <c r="AL121" i="52"/>
  <c r="AL123" i="52" s="1"/>
  <c r="AL125" i="52" s="1"/>
  <c r="AL152" i="52" s="1"/>
  <c r="BF131" i="51"/>
  <c r="BF133" i="51" s="1"/>
  <c r="AJ131" i="52"/>
  <c r="AJ133" i="52" s="1"/>
  <c r="AI153" i="52"/>
  <c r="AI156" i="52" s="1"/>
  <c r="AG485" i="56" s="1"/>
  <c r="BF121" i="53"/>
  <c r="BF123" i="53" s="1"/>
  <c r="BF125" i="53" s="1"/>
  <c r="BF152" i="53" s="1"/>
  <c r="BA137" i="53"/>
  <c r="BA139" i="53" s="1"/>
  <c r="BA141" i="53" s="1"/>
  <c r="BA154" i="53" s="1"/>
  <c r="BA137" i="49"/>
  <c r="BA139" i="49" s="1"/>
  <c r="BA141" i="49" s="1"/>
  <c r="BA154" i="49" s="1"/>
  <c r="BC131" i="49"/>
  <c r="BC133" i="49" s="1"/>
  <c r="BJ68" i="53"/>
  <c r="BJ70" i="53" s="1"/>
  <c r="BJ72" i="53" s="1"/>
  <c r="BJ85" i="53" s="1"/>
  <c r="BI68" i="49"/>
  <c r="BI70" i="49" s="1"/>
  <c r="BI72" i="49" s="1"/>
  <c r="BI85" i="49" s="1"/>
  <c r="BM68" i="51"/>
  <c r="BM70" i="51" s="1"/>
  <c r="BM72" i="51" s="1"/>
  <c r="BM85" i="51" s="1"/>
  <c r="AP68" i="52"/>
  <c r="AP70" i="52" s="1"/>
  <c r="AP72" i="52" s="1"/>
  <c r="AP85" i="52" s="1"/>
  <c r="AZ500" i="56" l="1"/>
  <c r="BF143" i="51"/>
  <c r="BD502" i="56" s="1"/>
  <c r="BC143" i="53"/>
  <c r="BA504" i="56" s="1"/>
  <c r="BC143" i="49"/>
  <c r="AJ143" i="52"/>
  <c r="AH503" i="56" s="1"/>
  <c r="BB344" i="49"/>
  <c r="AI344" i="52"/>
  <c r="BB344" i="53"/>
  <c r="BB457" i="56"/>
  <c r="BB323" i="56"/>
  <c r="BB328" i="56" s="1"/>
  <c r="BB432" i="56" s="1"/>
  <c r="AY459" i="56"/>
  <c r="AY339" i="56"/>
  <c r="AY344" i="56" s="1"/>
  <c r="AY434" i="56" s="1"/>
  <c r="BE344" i="51"/>
  <c r="AE336" i="56"/>
  <c r="AE433" i="56" s="1"/>
  <c r="AY455" i="56"/>
  <c r="AY307" i="56"/>
  <c r="AY312" i="56" s="1"/>
  <c r="AY430" i="56" s="1"/>
  <c r="AF331" i="56"/>
  <c r="AF458" i="56"/>
  <c r="BG121" i="53"/>
  <c r="BG123" i="53" s="1"/>
  <c r="BG125" i="53" s="1"/>
  <c r="BG152" i="53" s="1"/>
  <c r="BD131" i="53"/>
  <c r="BD133" i="53" s="1"/>
  <c r="BD131" i="49"/>
  <c r="BD133" i="49" s="1"/>
  <c r="BC153" i="49"/>
  <c r="BC156" i="49" s="1"/>
  <c r="BA482" i="56" s="1"/>
  <c r="BC153" i="53"/>
  <c r="BC156" i="53" s="1"/>
  <c r="BA486" i="56" s="1"/>
  <c r="BE137" i="51"/>
  <c r="BE139" i="51" s="1"/>
  <c r="BE141" i="51" s="1"/>
  <c r="BE154" i="51" s="1"/>
  <c r="BB137" i="49"/>
  <c r="BB139" i="49" s="1"/>
  <c r="BB141" i="49" s="1"/>
  <c r="BB154" i="49" s="1"/>
  <c r="AK131" i="52"/>
  <c r="AK133" i="52" s="1"/>
  <c r="AJ153" i="52"/>
  <c r="AJ156" i="52" s="1"/>
  <c r="AH485" i="56" s="1"/>
  <c r="BG131" i="51"/>
  <c r="BG133" i="51" s="1"/>
  <c r="AH137" i="52"/>
  <c r="AH139" i="52" s="1"/>
  <c r="AH141" i="52" s="1"/>
  <c r="AH154" i="52" s="1"/>
  <c r="BG121" i="49"/>
  <c r="BG123" i="49" s="1"/>
  <c r="BG125" i="49" s="1"/>
  <c r="BG152" i="49" s="1"/>
  <c r="BF153" i="51"/>
  <c r="BF156" i="51" s="1"/>
  <c r="BD484" i="56" s="1"/>
  <c r="BI121" i="51"/>
  <c r="BI123" i="51" s="1"/>
  <c r="BI125" i="51" s="1"/>
  <c r="BI152" i="51" s="1"/>
  <c r="BB137" i="53"/>
  <c r="BB139" i="53" s="1"/>
  <c r="BB141" i="53" s="1"/>
  <c r="BB154" i="53" s="1"/>
  <c r="AM121" i="52"/>
  <c r="AM123" i="52" s="1"/>
  <c r="AM125" i="52" s="1"/>
  <c r="AM152" i="52" s="1"/>
  <c r="BJ68" i="49"/>
  <c r="BJ70" i="49" s="1"/>
  <c r="BJ72" i="49" s="1"/>
  <c r="BJ85" i="49" s="1"/>
  <c r="AQ68" i="52"/>
  <c r="AQ70" i="52" s="1"/>
  <c r="AQ72" i="52" s="1"/>
  <c r="AQ85" i="52" s="1"/>
  <c r="BK68" i="53"/>
  <c r="BK70" i="53" s="1"/>
  <c r="BK72" i="53" s="1"/>
  <c r="BK85" i="53" s="1"/>
  <c r="BN68" i="51"/>
  <c r="BN70" i="51" s="1"/>
  <c r="BN72" i="51" s="1"/>
  <c r="BN85" i="51" s="1"/>
  <c r="BA500" i="56" l="1"/>
  <c r="BD143" i="53"/>
  <c r="BB504" i="56" s="1"/>
  <c r="BG143" i="51"/>
  <c r="BE502" i="56" s="1"/>
  <c r="AK143" i="52"/>
  <c r="AI503" i="56" s="1"/>
  <c r="BD143" i="49"/>
  <c r="AF336" i="56"/>
  <c r="AF433" i="56" s="1"/>
  <c r="AZ339" i="56"/>
  <c r="AZ344" i="56" s="1"/>
  <c r="AZ434" i="56" s="1"/>
  <c r="AZ459" i="56"/>
  <c r="BC457" i="56"/>
  <c r="BC323" i="56"/>
  <c r="BC328" i="56" s="1"/>
  <c r="BC432" i="56" s="1"/>
  <c r="BF344" i="51"/>
  <c r="AJ344" i="52"/>
  <c r="BC344" i="53"/>
  <c r="AG331" i="56"/>
  <c r="AG458" i="56"/>
  <c r="BC344" i="49"/>
  <c r="AZ455" i="56"/>
  <c r="AZ307" i="56"/>
  <c r="AZ312" i="56" s="1"/>
  <c r="AZ430" i="56" s="1"/>
  <c r="AN121" i="52"/>
  <c r="AN123" i="52" s="1"/>
  <c r="AN125" i="52" s="1"/>
  <c r="AN152" i="52" s="1"/>
  <c r="AL131" i="52"/>
  <c r="AL133" i="52" s="1"/>
  <c r="BH121" i="49"/>
  <c r="BH123" i="49" s="1"/>
  <c r="BH125" i="49" s="1"/>
  <c r="BH152" i="49" s="1"/>
  <c r="AK153" i="52"/>
  <c r="AK156" i="52" s="1"/>
  <c r="AI485" i="56" s="1"/>
  <c r="AI137" i="52"/>
  <c r="AI139" i="52" s="1"/>
  <c r="AI141" i="52" s="1"/>
  <c r="AI154" i="52" s="1"/>
  <c r="BE131" i="49"/>
  <c r="BE133" i="49" s="1"/>
  <c r="BC137" i="53"/>
  <c r="BC139" i="53" s="1"/>
  <c r="BC141" i="53" s="1"/>
  <c r="BC154" i="53" s="1"/>
  <c r="BC137" i="49"/>
  <c r="BC139" i="49" s="1"/>
  <c r="BC141" i="49" s="1"/>
  <c r="BC154" i="49" s="1"/>
  <c r="BD153" i="49"/>
  <c r="BD156" i="49" s="1"/>
  <c r="BB482" i="56" s="1"/>
  <c r="BJ121" i="51"/>
  <c r="BJ123" i="51" s="1"/>
  <c r="BJ125" i="51" s="1"/>
  <c r="BJ152" i="51" s="1"/>
  <c r="BE131" i="53"/>
  <c r="BE133" i="53" s="1"/>
  <c r="BF137" i="51"/>
  <c r="BF139" i="51" s="1"/>
  <c r="BF141" i="51" s="1"/>
  <c r="BF154" i="51" s="1"/>
  <c r="BG153" i="51"/>
  <c r="BG156" i="51" s="1"/>
  <c r="BE484" i="56" s="1"/>
  <c r="BD153" i="53"/>
  <c r="BD156" i="53" s="1"/>
  <c r="BB486" i="56" s="1"/>
  <c r="BH121" i="53"/>
  <c r="BH123" i="53" s="1"/>
  <c r="BH125" i="53" s="1"/>
  <c r="BH152" i="53" s="1"/>
  <c r="BH131" i="51"/>
  <c r="BH133" i="51" s="1"/>
  <c r="BO68" i="51"/>
  <c r="BO70" i="51" s="1"/>
  <c r="BO72" i="51" s="1"/>
  <c r="BO85" i="51" s="1"/>
  <c r="AR68" i="52"/>
  <c r="AR70" i="52" s="1"/>
  <c r="AR72" i="52" s="1"/>
  <c r="AR85" i="52" s="1"/>
  <c r="BL68" i="53"/>
  <c r="BL70" i="53" s="1"/>
  <c r="BL72" i="53" s="1"/>
  <c r="BL85" i="53" s="1"/>
  <c r="BK68" i="49"/>
  <c r="BK70" i="49" s="1"/>
  <c r="BK72" i="49" s="1"/>
  <c r="BK85" i="49" s="1"/>
  <c r="BB500" i="56" l="1"/>
  <c r="BE143" i="49"/>
  <c r="BE143" i="53"/>
  <c r="BC504" i="56" s="1"/>
  <c r="AL143" i="52"/>
  <c r="AJ503" i="56" s="1"/>
  <c r="BH143" i="51"/>
  <c r="BF502" i="56" s="1"/>
  <c r="AK344" i="52"/>
  <c r="AG336" i="56"/>
  <c r="AG433" i="56" s="1"/>
  <c r="BA339" i="56"/>
  <c r="BA344" i="56" s="1"/>
  <c r="BA434" i="56" s="1"/>
  <c r="BA459" i="56"/>
  <c r="AH458" i="56"/>
  <c r="AH331" i="56"/>
  <c r="BG344" i="51"/>
  <c r="BD344" i="49"/>
  <c r="BD344" i="53"/>
  <c r="BA455" i="56"/>
  <c r="BA307" i="56"/>
  <c r="BA312" i="56" s="1"/>
  <c r="BA430" i="56" s="1"/>
  <c r="BD457" i="56"/>
  <c r="BD323" i="56"/>
  <c r="BD328" i="56" s="1"/>
  <c r="BD432" i="56" s="1"/>
  <c r="BI131" i="51"/>
  <c r="BI133" i="51" s="1"/>
  <c r="BD137" i="49"/>
  <c r="BD139" i="49" s="1"/>
  <c r="BD141" i="49" s="1"/>
  <c r="BD154" i="49" s="1"/>
  <c r="BG137" i="51"/>
  <c r="BG139" i="51" s="1"/>
  <c r="BG141" i="51" s="1"/>
  <c r="BG154" i="51" s="1"/>
  <c r="BH153" i="51"/>
  <c r="BH156" i="51" s="1"/>
  <c r="BF484" i="56" s="1"/>
  <c r="BI121" i="49"/>
  <c r="BI123" i="49" s="1"/>
  <c r="BI125" i="49" s="1"/>
  <c r="BI152" i="49" s="1"/>
  <c r="BD137" i="53"/>
  <c r="BD139" i="53" s="1"/>
  <c r="BD141" i="53" s="1"/>
  <c r="BD154" i="53" s="1"/>
  <c r="BE153" i="53"/>
  <c r="BE156" i="53" s="1"/>
  <c r="BC486" i="56" s="1"/>
  <c r="BK121" i="51"/>
  <c r="BK123" i="51" s="1"/>
  <c r="BK125" i="51" s="1"/>
  <c r="BK152" i="51" s="1"/>
  <c r="AM131" i="52"/>
  <c r="AM133" i="52" s="1"/>
  <c r="BF131" i="49"/>
  <c r="BF133" i="49" s="1"/>
  <c r="BE153" i="49"/>
  <c r="BE156" i="49" s="1"/>
  <c r="BC482" i="56" s="1"/>
  <c r="AL153" i="52"/>
  <c r="AL156" i="52" s="1"/>
  <c r="AJ485" i="56" s="1"/>
  <c r="BI121" i="53"/>
  <c r="BI123" i="53" s="1"/>
  <c r="BI125" i="53" s="1"/>
  <c r="BI152" i="53" s="1"/>
  <c r="AO121" i="52"/>
  <c r="AO123" i="52" s="1"/>
  <c r="AO125" i="52" s="1"/>
  <c r="AO152" i="52" s="1"/>
  <c r="BF131" i="53"/>
  <c r="BF133" i="53" s="1"/>
  <c r="AJ137" i="52"/>
  <c r="AJ139" i="52" s="1"/>
  <c r="AJ141" i="52" s="1"/>
  <c r="AJ154" i="52" s="1"/>
  <c r="BM68" i="53"/>
  <c r="BM70" i="53" s="1"/>
  <c r="BM72" i="53" s="1"/>
  <c r="BM85" i="53" s="1"/>
  <c r="BP68" i="51"/>
  <c r="BP70" i="51" s="1"/>
  <c r="BP72" i="51" s="1"/>
  <c r="BP85" i="51" s="1"/>
  <c r="BL68" i="49"/>
  <c r="BL70" i="49" s="1"/>
  <c r="BL72" i="49" s="1"/>
  <c r="BL85" i="49" s="1"/>
  <c r="AS68" i="52"/>
  <c r="AS70" i="52" s="1"/>
  <c r="AS72" i="52" s="1"/>
  <c r="AS85" i="52" s="1"/>
  <c r="BC500" i="56" l="1"/>
  <c r="BI143" i="51"/>
  <c r="BG502" i="56" s="1"/>
  <c r="BF143" i="53"/>
  <c r="BD504" i="56" s="1"/>
  <c r="BF143" i="49"/>
  <c r="AM143" i="52"/>
  <c r="AK503" i="56" s="1"/>
  <c r="BE344" i="49"/>
  <c r="BE344" i="53"/>
  <c r="BB339" i="56"/>
  <c r="BB344" i="56" s="1"/>
  <c r="BB434" i="56" s="1"/>
  <c r="BB459" i="56"/>
  <c r="BB455" i="56"/>
  <c r="BB307" i="56"/>
  <c r="BB312" i="56" s="1"/>
  <c r="BB430" i="56" s="1"/>
  <c r="BH344" i="51"/>
  <c r="BE323" i="56"/>
  <c r="BE328" i="56" s="1"/>
  <c r="BE432" i="56" s="1"/>
  <c r="BE457" i="56"/>
  <c r="AL344" i="52"/>
  <c r="AI458" i="56"/>
  <c r="AI331" i="56"/>
  <c r="AH336" i="56"/>
  <c r="AH433" i="56" s="1"/>
  <c r="BL121" i="51"/>
  <c r="BL123" i="51" s="1"/>
  <c r="BL125" i="51" s="1"/>
  <c r="BL152" i="51" s="1"/>
  <c r="AN131" i="52"/>
  <c r="AN133" i="52" s="1"/>
  <c r="AK137" i="52"/>
  <c r="AK139" i="52" s="1"/>
  <c r="AK141" i="52" s="1"/>
  <c r="AK154" i="52" s="1"/>
  <c r="BH137" i="51"/>
  <c r="BH139" i="51" s="1"/>
  <c r="BH141" i="51" s="1"/>
  <c r="BH154" i="51" s="1"/>
  <c r="BG131" i="53"/>
  <c r="BG133" i="53" s="1"/>
  <c r="BF153" i="53"/>
  <c r="BF156" i="53" s="1"/>
  <c r="BD486" i="56" s="1"/>
  <c r="BG131" i="49"/>
  <c r="BG133" i="49" s="1"/>
  <c r="BE137" i="49"/>
  <c r="BE139" i="49" s="1"/>
  <c r="BE141" i="49" s="1"/>
  <c r="BE154" i="49" s="1"/>
  <c r="AP121" i="52"/>
  <c r="AP123" i="52" s="1"/>
  <c r="AP125" i="52" s="1"/>
  <c r="AP152" i="52" s="1"/>
  <c r="BE137" i="53"/>
  <c r="BE139" i="53" s="1"/>
  <c r="BE141" i="53" s="1"/>
  <c r="BE154" i="53" s="1"/>
  <c r="BF153" i="49"/>
  <c r="BF156" i="49" s="1"/>
  <c r="BD482" i="56" s="1"/>
  <c r="BJ121" i="53"/>
  <c r="BJ123" i="53" s="1"/>
  <c r="BJ125" i="53" s="1"/>
  <c r="BJ152" i="53" s="1"/>
  <c r="BJ131" i="51"/>
  <c r="BJ133" i="51" s="1"/>
  <c r="BJ121" i="49"/>
  <c r="BJ123" i="49" s="1"/>
  <c r="BJ125" i="49" s="1"/>
  <c r="BJ152" i="49" s="1"/>
  <c r="AM153" i="52"/>
  <c r="AM156" i="52" s="1"/>
  <c r="AK485" i="56" s="1"/>
  <c r="BI153" i="51"/>
  <c r="BI156" i="51" s="1"/>
  <c r="BG484" i="56" s="1"/>
  <c r="BQ68" i="51"/>
  <c r="BQ70" i="51" s="1"/>
  <c r="BQ72" i="51" s="1"/>
  <c r="BQ85" i="51" s="1"/>
  <c r="BM68" i="49"/>
  <c r="BM70" i="49" s="1"/>
  <c r="BM72" i="49" s="1"/>
  <c r="BM85" i="49" s="1"/>
  <c r="BN68" i="53"/>
  <c r="BN70" i="53" s="1"/>
  <c r="BN72" i="53" s="1"/>
  <c r="BN85" i="53" s="1"/>
  <c r="AT68" i="52"/>
  <c r="AT70" i="52" s="1"/>
  <c r="AT72" i="52" s="1"/>
  <c r="AT85" i="52" s="1"/>
  <c r="BD500" i="56" l="1"/>
  <c r="BG143" i="53"/>
  <c r="BE504" i="56" s="1"/>
  <c r="BJ143" i="51"/>
  <c r="BH502" i="56" s="1"/>
  <c r="BG143" i="49"/>
  <c r="AN143" i="52"/>
  <c r="AL503" i="56" s="1"/>
  <c r="BF323" i="56"/>
  <c r="BF328" i="56" s="1"/>
  <c r="BF432" i="56" s="1"/>
  <c r="BF457" i="56"/>
  <c r="BI344" i="51"/>
  <c r="AM344" i="52"/>
  <c r="BF344" i="49"/>
  <c r="AJ331" i="56"/>
  <c r="AJ458" i="56"/>
  <c r="BC339" i="56"/>
  <c r="BC344" i="56" s="1"/>
  <c r="BC434" i="56" s="1"/>
  <c r="BC459" i="56"/>
  <c r="AI336" i="56"/>
  <c r="AI433" i="56" s="1"/>
  <c r="BC307" i="56"/>
  <c r="BC312" i="56" s="1"/>
  <c r="BC430" i="56" s="1"/>
  <c r="BC455" i="56"/>
  <c r="BF344" i="53"/>
  <c r="AQ121" i="52"/>
  <c r="AQ123" i="52" s="1"/>
  <c r="AQ125" i="52" s="1"/>
  <c r="AQ152" i="52" s="1"/>
  <c r="BI137" i="51"/>
  <c r="BI139" i="51" s="1"/>
  <c r="BI141" i="51" s="1"/>
  <c r="BI154" i="51" s="1"/>
  <c r="BK131" i="51"/>
  <c r="BK133" i="51" s="1"/>
  <c r="BF137" i="49"/>
  <c r="BF139" i="49" s="1"/>
  <c r="BF141" i="49" s="1"/>
  <c r="BF154" i="49" s="1"/>
  <c r="BK121" i="53"/>
  <c r="BK123" i="53" s="1"/>
  <c r="BK125" i="53" s="1"/>
  <c r="BK152" i="53" s="1"/>
  <c r="AL137" i="52"/>
  <c r="AL139" i="52" s="1"/>
  <c r="AL141" i="52" s="1"/>
  <c r="AL154" i="52" s="1"/>
  <c r="BH131" i="49"/>
  <c r="BH133" i="49" s="1"/>
  <c r="BG153" i="49"/>
  <c r="BG156" i="49" s="1"/>
  <c r="BE482" i="56" s="1"/>
  <c r="BK121" i="49"/>
  <c r="BK123" i="49" s="1"/>
  <c r="BK125" i="49" s="1"/>
  <c r="BK152" i="49" s="1"/>
  <c r="AO131" i="52"/>
  <c r="AO133" i="52" s="1"/>
  <c r="BF137" i="53"/>
  <c r="BF139" i="53" s="1"/>
  <c r="BF141" i="53" s="1"/>
  <c r="BF154" i="53" s="1"/>
  <c r="AN153" i="52"/>
  <c r="AN156" i="52" s="1"/>
  <c r="AL485" i="56" s="1"/>
  <c r="BM121" i="51"/>
  <c r="BM123" i="51" s="1"/>
  <c r="BM125" i="51" s="1"/>
  <c r="BM152" i="51" s="1"/>
  <c r="BH131" i="53"/>
  <c r="BH133" i="53" s="1"/>
  <c r="BJ153" i="51"/>
  <c r="BJ156" i="51" s="1"/>
  <c r="BH484" i="56" s="1"/>
  <c r="BG153" i="53"/>
  <c r="BG156" i="53" s="1"/>
  <c r="BE486" i="56" s="1"/>
  <c r="AU68" i="52"/>
  <c r="AU70" i="52" s="1"/>
  <c r="AU72" i="52" s="1"/>
  <c r="AU85" i="52" s="1"/>
  <c r="BN68" i="49"/>
  <c r="BN70" i="49" s="1"/>
  <c r="BN72" i="49" s="1"/>
  <c r="BN85" i="49" s="1"/>
  <c r="BR68" i="51"/>
  <c r="BR70" i="51" s="1"/>
  <c r="BR72" i="51" s="1"/>
  <c r="BR85" i="51" s="1"/>
  <c r="BO68" i="53"/>
  <c r="BO70" i="53" s="1"/>
  <c r="BO72" i="53" s="1"/>
  <c r="BO85" i="53" s="1"/>
  <c r="BE500" i="56" l="1"/>
  <c r="AO143" i="52"/>
  <c r="AM503" i="56" s="1"/>
  <c r="BH143" i="53"/>
  <c r="BF504" i="56" s="1"/>
  <c r="BH143" i="49"/>
  <c r="BK143" i="51"/>
  <c r="BI502" i="56" s="1"/>
  <c r="BD455" i="56"/>
  <c r="BD307" i="56"/>
  <c r="BD312" i="56" s="1"/>
  <c r="BD430" i="56" s="1"/>
  <c r="AK331" i="56"/>
  <c r="AK458" i="56"/>
  <c r="BG323" i="56"/>
  <c r="BG328" i="56" s="1"/>
  <c r="BG432" i="56" s="1"/>
  <c r="BG457" i="56"/>
  <c r="BG344" i="53"/>
  <c r="AN344" i="52"/>
  <c r="BG344" i="49"/>
  <c r="BD459" i="56"/>
  <c r="BD339" i="56"/>
  <c r="BD344" i="56" s="1"/>
  <c r="BD434" i="56" s="1"/>
  <c r="BJ344" i="51"/>
  <c r="AJ336" i="56"/>
  <c r="AJ433" i="56" s="1"/>
  <c r="BG137" i="49"/>
  <c r="BG139" i="49" s="1"/>
  <c r="BG141" i="49" s="1"/>
  <c r="BG154" i="49" s="1"/>
  <c r="BL121" i="49"/>
  <c r="BL123" i="49" s="1"/>
  <c r="BL125" i="49" s="1"/>
  <c r="BL152" i="49" s="1"/>
  <c r="BG137" i="53"/>
  <c r="BG139" i="53" s="1"/>
  <c r="BG141" i="53" s="1"/>
  <c r="BG154" i="53" s="1"/>
  <c r="BL131" i="51"/>
  <c r="BL133" i="51" s="1"/>
  <c r="BI131" i="49"/>
  <c r="BI133" i="49" s="1"/>
  <c r="BH153" i="49"/>
  <c r="BH156" i="49" s="1"/>
  <c r="BF482" i="56" s="1"/>
  <c r="BK153" i="51"/>
  <c r="BK156" i="51" s="1"/>
  <c r="BI484" i="56" s="1"/>
  <c r="BI131" i="53"/>
  <c r="BI133" i="53" s="1"/>
  <c r="BJ137" i="51"/>
  <c r="BJ139" i="51" s="1"/>
  <c r="BJ141" i="51" s="1"/>
  <c r="BJ154" i="51" s="1"/>
  <c r="AP131" i="52"/>
  <c r="AP133" i="52" s="1"/>
  <c r="AM137" i="52"/>
  <c r="AM139" i="52" s="1"/>
  <c r="AM141" i="52" s="1"/>
  <c r="AM154" i="52" s="1"/>
  <c r="BH153" i="53"/>
  <c r="BH156" i="53" s="1"/>
  <c r="BF486" i="56" s="1"/>
  <c r="AO153" i="52"/>
  <c r="AO156" i="52" s="1"/>
  <c r="AM485" i="56" s="1"/>
  <c r="BN121" i="51"/>
  <c r="BN123" i="51" s="1"/>
  <c r="BN125" i="51" s="1"/>
  <c r="BN152" i="51" s="1"/>
  <c r="AR121" i="52"/>
  <c r="AR123" i="52" s="1"/>
  <c r="AR125" i="52" s="1"/>
  <c r="AR152" i="52" s="1"/>
  <c r="BL121" i="53"/>
  <c r="BL123" i="53" s="1"/>
  <c r="BL125" i="53" s="1"/>
  <c r="BL152" i="53" s="1"/>
  <c r="BO68" i="49"/>
  <c r="BO70" i="49" s="1"/>
  <c r="BO72" i="49" s="1"/>
  <c r="BO85" i="49" s="1"/>
  <c r="BS68" i="51"/>
  <c r="BS70" i="51" s="1"/>
  <c r="BS72" i="51" s="1"/>
  <c r="BS85" i="51" s="1"/>
  <c r="BP68" i="53"/>
  <c r="BP70" i="53" s="1"/>
  <c r="BP72" i="53" s="1"/>
  <c r="BP85" i="53" s="1"/>
  <c r="AV68" i="52"/>
  <c r="AV70" i="52" s="1"/>
  <c r="AV72" i="52" s="1"/>
  <c r="AV85" i="52" s="1"/>
  <c r="BF500" i="56" l="1"/>
  <c r="AP143" i="52"/>
  <c r="AN503" i="56" s="1"/>
  <c r="BI143" i="49"/>
  <c r="BL143" i="51"/>
  <c r="BJ502" i="56" s="1"/>
  <c r="BI143" i="53"/>
  <c r="BG504" i="56" s="1"/>
  <c r="BH344" i="49"/>
  <c r="BE455" i="56"/>
  <c r="BE307" i="56"/>
  <c r="BE312" i="56" s="1"/>
  <c r="BE430" i="56" s="1"/>
  <c r="AK336" i="56"/>
  <c r="AK433" i="56" s="1"/>
  <c r="AL331" i="56"/>
  <c r="AL458" i="56"/>
  <c r="BH457" i="56"/>
  <c r="BH323" i="56"/>
  <c r="BH328" i="56" s="1"/>
  <c r="BH432" i="56" s="1"/>
  <c r="AO344" i="52"/>
  <c r="BH344" i="53"/>
  <c r="BK344" i="51"/>
  <c r="BE459" i="56"/>
  <c r="BE339" i="56"/>
  <c r="BE344" i="56" s="1"/>
  <c r="BE434" i="56" s="1"/>
  <c r="BM131" i="51"/>
  <c r="BM133" i="51" s="1"/>
  <c r="BJ131" i="53"/>
  <c r="BJ133" i="53" s="1"/>
  <c r="BI153" i="53"/>
  <c r="BI156" i="53" s="1"/>
  <c r="BG486" i="56" s="1"/>
  <c r="BL153" i="51"/>
  <c r="BL156" i="51" s="1"/>
  <c r="BJ484" i="56" s="1"/>
  <c r="BM121" i="53"/>
  <c r="BM123" i="53" s="1"/>
  <c r="BM125" i="53" s="1"/>
  <c r="BM152" i="53" s="1"/>
  <c r="BH137" i="53"/>
  <c r="BH139" i="53" s="1"/>
  <c r="BH141" i="53" s="1"/>
  <c r="BH154" i="53" s="1"/>
  <c r="AS121" i="52"/>
  <c r="AS123" i="52" s="1"/>
  <c r="AS125" i="52" s="1"/>
  <c r="AS152" i="52" s="1"/>
  <c r="AN137" i="52"/>
  <c r="AN139" i="52" s="1"/>
  <c r="AN141" i="52" s="1"/>
  <c r="AN154" i="52" s="1"/>
  <c r="BM121" i="49"/>
  <c r="BM123" i="49" s="1"/>
  <c r="BM125" i="49" s="1"/>
  <c r="BM152" i="49" s="1"/>
  <c r="BO121" i="51"/>
  <c r="BO123" i="51" s="1"/>
  <c r="BO125" i="51" s="1"/>
  <c r="BO152" i="51" s="1"/>
  <c r="AQ131" i="52"/>
  <c r="AQ133" i="52" s="1"/>
  <c r="AP153" i="52"/>
  <c r="AP156" i="52" s="1"/>
  <c r="AN485" i="56" s="1"/>
  <c r="BK137" i="51"/>
  <c r="BK139" i="51" s="1"/>
  <c r="BK141" i="51" s="1"/>
  <c r="BK154" i="51" s="1"/>
  <c r="BH137" i="49"/>
  <c r="BH139" i="49" s="1"/>
  <c r="BH141" i="49" s="1"/>
  <c r="BH154" i="49" s="1"/>
  <c r="BJ131" i="49"/>
  <c r="BJ133" i="49" s="1"/>
  <c r="BI153" i="49"/>
  <c r="BI156" i="49" s="1"/>
  <c r="BG482" i="56" s="1"/>
  <c r="BT68" i="51"/>
  <c r="BT70" i="51" s="1"/>
  <c r="BT72" i="51" s="1"/>
  <c r="BT85" i="51" s="1"/>
  <c r="AW68" i="52"/>
  <c r="AW70" i="52" s="1"/>
  <c r="AW72" i="52" s="1"/>
  <c r="AW85" i="52" s="1"/>
  <c r="BQ68" i="53"/>
  <c r="BQ70" i="53" s="1"/>
  <c r="BQ72" i="53" s="1"/>
  <c r="BQ85" i="53" s="1"/>
  <c r="BP68" i="49"/>
  <c r="BP70" i="49" s="1"/>
  <c r="BP72" i="49" s="1"/>
  <c r="BP85" i="49" s="1"/>
  <c r="BG500" i="56" l="1"/>
  <c r="AQ143" i="52"/>
  <c r="AO503" i="56" s="1"/>
  <c r="BJ143" i="53"/>
  <c r="BH504" i="56" s="1"/>
  <c r="BM143" i="51"/>
  <c r="BK502" i="56" s="1"/>
  <c r="BJ143" i="49"/>
  <c r="BI344" i="49"/>
  <c r="AP344" i="52"/>
  <c r="BF459" i="56"/>
  <c r="BF339" i="56"/>
  <c r="BF344" i="56" s="1"/>
  <c r="BF434" i="56" s="1"/>
  <c r="BI344" i="53"/>
  <c r="BI323" i="56"/>
  <c r="BI328" i="56" s="1"/>
  <c r="BI432" i="56" s="1"/>
  <c r="BI457" i="56"/>
  <c r="AM458" i="56"/>
  <c r="AM331" i="56"/>
  <c r="AL336" i="56"/>
  <c r="AL433" i="56" s="1"/>
  <c r="BL344" i="51"/>
  <c r="BF307" i="56"/>
  <c r="BF312" i="56" s="1"/>
  <c r="BF430" i="56" s="1"/>
  <c r="BF455" i="56"/>
  <c r="BL137" i="51"/>
  <c r="BL139" i="51" s="1"/>
  <c r="BL141" i="51" s="1"/>
  <c r="BL154" i="51" s="1"/>
  <c r="AO137" i="52"/>
  <c r="AO139" i="52" s="1"/>
  <c r="AO141" i="52" s="1"/>
  <c r="AO154" i="52" s="1"/>
  <c r="BN121" i="49"/>
  <c r="BN123" i="49" s="1"/>
  <c r="BN125" i="49" s="1"/>
  <c r="BN152" i="49" s="1"/>
  <c r="BK131" i="49"/>
  <c r="BK133" i="49" s="1"/>
  <c r="AT121" i="52"/>
  <c r="AT123" i="52" s="1"/>
  <c r="AT125" i="52" s="1"/>
  <c r="AT152" i="52" s="1"/>
  <c r="AR131" i="52"/>
  <c r="AR133" i="52" s="1"/>
  <c r="BJ153" i="49"/>
  <c r="BJ156" i="49" s="1"/>
  <c r="BH482" i="56" s="1"/>
  <c r="AQ153" i="52"/>
  <c r="AQ156" i="52" s="1"/>
  <c r="AO485" i="56" s="1"/>
  <c r="BP121" i="51"/>
  <c r="BP123" i="51" s="1"/>
  <c r="BP125" i="51" s="1"/>
  <c r="BP152" i="51" s="1"/>
  <c r="BK131" i="53"/>
  <c r="BK133" i="53" s="1"/>
  <c r="BI137" i="53"/>
  <c r="BI139" i="53" s="1"/>
  <c r="BI141" i="53" s="1"/>
  <c r="BI154" i="53" s="1"/>
  <c r="BJ153" i="53"/>
  <c r="BJ156" i="53" s="1"/>
  <c r="BH486" i="56" s="1"/>
  <c r="BI137" i="49"/>
  <c r="BI139" i="49" s="1"/>
  <c r="BI141" i="49" s="1"/>
  <c r="BI154" i="49" s="1"/>
  <c r="BN131" i="51"/>
  <c r="BN133" i="51" s="1"/>
  <c r="BN121" i="53"/>
  <c r="BN123" i="53" s="1"/>
  <c r="BN125" i="53" s="1"/>
  <c r="BN152" i="53" s="1"/>
  <c r="BM153" i="51"/>
  <c r="BM156" i="51" s="1"/>
  <c r="BK484" i="56" s="1"/>
  <c r="AX68" i="52"/>
  <c r="AX70" i="52" s="1"/>
  <c r="AX72" i="52" s="1"/>
  <c r="AX85" i="52" s="1"/>
  <c r="BQ68" i="49"/>
  <c r="BQ70" i="49" s="1"/>
  <c r="BQ72" i="49" s="1"/>
  <c r="BQ85" i="49" s="1"/>
  <c r="BU68" i="51"/>
  <c r="BU70" i="51" s="1"/>
  <c r="BU72" i="51" s="1"/>
  <c r="BU85" i="51" s="1"/>
  <c r="BR68" i="53"/>
  <c r="BR70" i="53" s="1"/>
  <c r="BR72" i="53" s="1"/>
  <c r="BR85" i="53" s="1"/>
  <c r="BH500" i="56" l="1"/>
  <c r="AR143" i="52"/>
  <c r="AP503" i="56" s="1"/>
  <c r="BK143" i="53"/>
  <c r="BI504" i="56" s="1"/>
  <c r="BN143" i="51"/>
  <c r="BL502" i="56" s="1"/>
  <c r="BK143" i="49"/>
  <c r="BG339" i="56"/>
  <c r="BG344" i="56" s="1"/>
  <c r="BG434" i="56" s="1"/>
  <c r="BG459" i="56"/>
  <c r="AM336" i="56"/>
  <c r="AM433" i="56" s="1"/>
  <c r="BM344" i="51"/>
  <c r="BJ344" i="53"/>
  <c r="AQ344" i="52"/>
  <c r="AN458" i="56"/>
  <c r="AN331" i="56"/>
  <c r="BJ323" i="56"/>
  <c r="BJ328" i="56" s="1"/>
  <c r="BJ432" i="56" s="1"/>
  <c r="BJ457" i="56"/>
  <c r="BJ344" i="49"/>
  <c r="BG307" i="56"/>
  <c r="BG312" i="56" s="1"/>
  <c r="BG430" i="56" s="1"/>
  <c r="BG455" i="56"/>
  <c r="BJ137" i="49"/>
  <c r="BJ139" i="49" s="1"/>
  <c r="BJ141" i="49" s="1"/>
  <c r="BJ154" i="49" s="1"/>
  <c r="BL131" i="49"/>
  <c r="BL133" i="49" s="1"/>
  <c r="BK153" i="49"/>
  <c r="BK156" i="49" s="1"/>
  <c r="BI482" i="56" s="1"/>
  <c r="BO121" i="49"/>
  <c r="BO123" i="49" s="1"/>
  <c r="BO125" i="49" s="1"/>
  <c r="BO152" i="49" s="1"/>
  <c r="BO121" i="53"/>
  <c r="BO123" i="53" s="1"/>
  <c r="BO125" i="53" s="1"/>
  <c r="BO152" i="53" s="1"/>
  <c r="BJ137" i="53"/>
  <c r="BJ139" i="53" s="1"/>
  <c r="BJ141" i="53" s="1"/>
  <c r="BJ154" i="53" s="1"/>
  <c r="BL131" i="53"/>
  <c r="BL133" i="53" s="1"/>
  <c r="AP137" i="52"/>
  <c r="AP139" i="52" s="1"/>
  <c r="AP141" i="52" s="1"/>
  <c r="AP154" i="52" s="1"/>
  <c r="BO131" i="51"/>
  <c r="BO133" i="51" s="1"/>
  <c r="AS131" i="52"/>
  <c r="AS133" i="52" s="1"/>
  <c r="BN153" i="51"/>
  <c r="BN156" i="51" s="1"/>
  <c r="BL484" i="56" s="1"/>
  <c r="BK153" i="53"/>
  <c r="BK156" i="53" s="1"/>
  <c r="BI486" i="56" s="1"/>
  <c r="AR153" i="52"/>
  <c r="AR156" i="52" s="1"/>
  <c r="AP485" i="56" s="1"/>
  <c r="BQ121" i="51"/>
  <c r="BQ123" i="51" s="1"/>
  <c r="BQ125" i="51" s="1"/>
  <c r="BQ152" i="51" s="1"/>
  <c r="BM137" i="51"/>
  <c r="BM139" i="51" s="1"/>
  <c r="BM141" i="51" s="1"/>
  <c r="BM154" i="51" s="1"/>
  <c r="AU121" i="52"/>
  <c r="AU123" i="52" s="1"/>
  <c r="AU125" i="52" s="1"/>
  <c r="AU152" i="52" s="1"/>
  <c r="BR68" i="49"/>
  <c r="BR70" i="49" s="1"/>
  <c r="BR72" i="49" s="1"/>
  <c r="BR85" i="49" s="1"/>
  <c r="BS68" i="53"/>
  <c r="BS70" i="53" s="1"/>
  <c r="BS72" i="53" s="1"/>
  <c r="BS85" i="53" s="1"/>
  <c r="BV68" i="51"/>
  <c r="BV70" i="51" s="1"/>
  <c r="BV72" i="51" s="1"/>
  <c r="BV85" i="51" s="1"/>
  <c r="AY68" i="52"/>
  <c r="AY70" i="52" s="1"/>
  <c r="AY72" i="52" s="1"/>
  <c r="AY85" i="52" s="1"/>
  <c r="BI500" i="56" l="1"/>
  <c r="BO143" i="51"/>
  <c r="BM502" i="56" s="1"/>
  <c r="BL143" i="53"/>
  <c r="BJ504" i="56" s="1"/>
  <c r="BL143" i="49"/>
  <c r="AS143" i="52"/>
  <c r="AQ503" i="56" s="1"/>
  <c r="BH459" i="56"/>
  <c r="BH339" i="56"/>
  <c r="BH344" i="56" s="1"/>
  <c r="BH434" i="56" s="1"/>
  <c r="AR344" i="52"/>
  <c r="AN336" i="56"/>
  <c r="AN433" i="56" s="1"/>
  <c r="BK323" i="56"/>
  <c r="BK328" i="56" s="1"/>
  <c r="BK432" i="56" s="1"/>
  <c r="BK457" i="56"/>
  <c r="BK344" i="53"/>
  <c r="BN344" i="51"/>
  <c r="BK344" i="49"/>
  <c r="BH455" i="56"/>
  <c r="BH307" i="56"/>
  <c r="BH312" i="56" s="1"/>
  <c r="BH430" i="56" s="1"/>
  <c r="AO331" i="56"/>
  <c r="AO458" i="56"/>
  <c r="BP121" i="49"/>
  <c r="BP123" i="49" s="1"/>
  <c r="BP125" i="49" s="1"/>
  <c r="BP152" i="49" s="1"/>
  <c r="AV121" i="52"/>
  <c r="AV123" i="52" s="1"/>
  <c r="AV125" i="52" s="1"/>
  <c r="AV152" i="52" s="1"/>
  <c r="AQ137" i="52"/>
  <c r="AQ139" i="52" s="1"/>
  <c r="AQ141" i="52" s="1"/>
  <c r="AQ154" i="52" s="1"/>
  <c r="BM131" i="53"/>
  <c r="BM133" i="53" s="1"/>
  <c r="BN137" i="51"/>
  <c r="BN139" i="51" s="1"/>
  <c r="BN141" i="51" s="1"/>
  <c r="BN154" i="51" s="1"/>
  <c r="BL153" i="53"/>
  <c r="BL156" i="53" s="1"/>
  <c r="BJ486" i="56" s="1"/>
  <c r="AT131" i="52"/>
  <c r="AT133" i="52" s="1"/>
  <c r="BM131" i="49"/>
  <c r="BM133" i="49" s="1"/>
  <c r="BR121" i="51"/>
  <c r="BR123" i="51" s="1"/>
  <c r="BR125" i="51" s="1"/>
  <c r="BR152" i="51" s="1"/>
  <c r="BK137" i="53"/>
  <c r="BK139" i="53" s="1"/>
  <c r="BK141" i="53" s="1"/>
  <c r="BK154" i="53" s="1"/>
  <c r="AS153" i="52"/>
  <c r="AS156" i="52" s="1"/>
  <c r="AQ485" i="56" s="1"/>
  <c r="BL153" i="49"/>
  <c r="BL156" i="49" s="1"/>
  <c r="BJ482" i="56" s="1"/>
  <c r="BP131" i="51"/>
  <c r="BP133" i="51" s="1"/>
  <c r="BK137" i="49"/>
  <c r="BK139" i="49" s="1"/>
  <c r="BK141" i="49" s="1"/>
  <c r="BK154" i="49" s="1"/>
  <c r="BP121" i="53"/>
  <c r="BP123" i="53" s="1"/>
  <c r="BP125" i="53" s="1"/>
  <c r="BP152" i="53" s="1"/>
  <c r="BO153" i="51"/>
  <c r="BO156" i="51" s="1"/>
  <c r="BM484" i="56" s="1"/>
  <c r="AZ68" i="52"/>
  <c r="AZ70" i="52" s="1"/>
  <c r="AZ72" i="52" s="1"/>
  <c r="AZ85" i="52" s="1"/>
  <c r="BW68" i="51"/>
  <c r="BW70" i="51" s="1"/>
  <c r="BW72" i="51" s="1"/>
  <c r="BW85" i="51" s="1"/>
  <c r="BS68" i="49"/>
  <c r="BS70" i="49" s="1"/>
  <c r="BS72" i="49" s="1"/>
  <c r="BS85" i="49" s="1"/>
  <c r="BT68" i="53"/>
  <c r="BT70" i="53" s="1"/>
  <c r="BT72" i="53" s="1"/>
  <c r="BT85" i="53" s="1"/>
  <c r="BJ500" i="56" l="1"/>
  <c r="BM143" i="53"/>
  <c r="BK504" i="56" s="1"/>
  <c r="BP143" i="51"/>
  <c r="BN502" i="56" s="1"/>
  <c r="BM143" i="49"/>
  <c r="AT143" i="52"/>
  <c r="AR503" i="56" s="1"/>
  <c r="BO344" i="51"/>
  <c r="BI307" i="56"/>
  <c r="BI312" i="56" s="1"/>
  <c r="BI430" i="56" s="1"/>
  <c r="BI455" i="56"/>
  <c r="AP331" i="56"/>
  <c r="AP458" i="56"/>
  <c r="AS344" i="52"/>
  <c r="AO336" i="56"/>
  <c r="AO433" i="56" s="1"/>
  <c r="BI339" i="56"/>
  <c r="BI344" i="56" s="1"/>
  <c r="BI434" i="56" s="1"/>
  <c r="BI459" i="56"/>
  <c r="BL344" i="49"/>
  <c r="BL457" i="56"/>
  <c r="BL323" i="56"/>
  <c r="BL328" i="56" s="1"/>
  <c r="BL432" i="56" s="1"/>
  <c r="BL344" i="53"/>
  <c r="BQ131" i="51"/>
  <c r="BQ133" i="51" s="1"/>
  <c r="BN131" i="53"/>
  <c r="BN133" i="53" s="1"/>
  <c r="BN131" i="49"/>
  <c r="BN133" i="49" s="1"/>
  <c r="BM153" i="49"/>
  <c r="BM156" i="49" s="1"/>
  <c r="BK482" i="56" s="1"/>
  <c r="BM153" i="53"/>
  <c r="BM156" i="53" s="1"/>
  <c r="BK486" i="56" s="1"/>
  <c r="BQ121" i="53"/>
  <c r="BQ123" i="53" s="1"/>
  <c r="BQ125" i="53" s="1"/>
  <c r="BQ152" i="53" s="1"/>
  <c r="AR137" i="52"/>
  <c r="AR139" i="52" s="1"/>
  <c r="AR141" i="52" s="1"/>
  <c r="AR154" i="52" s="1"/>
  <c r="BS121" i="51"/>
  <c r="BS123" i="51" s="1"/>
  <c r="BS125" i="51" s="1"/>
  <c r="BS152" i="51" s="1"/>
  <c r="AU131" i="52"/>
  <c r="AU133" i="52" s="1"/>
  <c r="AT153" i="52"/>
  <c r="AT156" i="52" s="1"/>
  <c r="AR485" i="56" s="1"/>
  <c r="BL137" i="49"/>
  <c r="BL139" i="49" s="1"/>
  <c r="BL141" i="49" s="1"/>
  <c r="BL154" i="49" s="1"/>
  <c r="AW121" i="52"/>
  <c r="AW123" i="52" s="1"/>
  <c r="AW125" i="52" s="1"/>
  <c r="AW152" i="52" s="1"/>
  <c r="BL137" i="53"/>
  <c r="BL139" i="53" s="1"/>
  <c r="BL141" i="53" s="1"/>
  <c r="BL154" i="53" s="1"/>
  <c r="BQ121" i="49"/>
  <c r="BQ123" i="49" s="1"/>
  <c r="BQ125" i="49" s="1"/>
  <c r="BQ152" i="49" s="1"/>
  <c r="BO137" i="51"/>
  <c r="BO139" i="51" s="1"/>
  <c r="BO141" i="51" s="1"/>
  <c r="BO154" i="51" s="1"/>
  <c r="BP153" i="51"/>
  <c r="BP156" i="51" s="1"/>
  <c r="BN484" i="56" s="1"/>
  <c r="BA68" i="52"/>
  <c r="BA70" i="52" s="1"/>
  <c r="BA72" i="52" s="1"/>
  <c r="BA85" i="52" s="1"/>
  <c r="BX68" i="51"/>
  <c r="BX70" i="51" s="1"/>
  <c r="BX72" i="51" s="1"/>
  <c r="BX85" i="51" s="1"/>
  <c r="BT68" i="49"/>
  <c r="BT70" i="49" s="1"/>
  <c r="BT72" i="49" s="1"/>
  <c r="BT85" i="49" s="1"/>
  <c r="BU68" i="53"/>
  <c r="BU70" i="53" s="1"/>
  <c r="BU72" i="53" s="1"/>
  <c r="BU85" i="53" s="1"/>
  <c r="BK500" i="56" l="1"/>
  <c r="BQ143" i="51"/>
  <c r="BO502" i="56" s="1"/>
  <c r="AU143" i="52"/>
  <c r="AS503" i="56" s="1"/>
  <c r="BN143" i="49"/>
  <c r="BN143" i="53"/>
  <c r="BL504" i="56" s="1"/>
  <c r="BP344" i="51"/>
  <c r="AQ458" i="56"/>
  <c r="AQ331" i="56"/>
  <c r="BM344" i="49"/>
  <c r="BM457" i="56"/>
  <c r="BM323" i="56"/>
  <c r="BM328" i="56" s="1"/>
  <c r="BM432" i="56" s="1"/>
  <c r="BJ307" i="56"/>
  <c r="BJ312" i="56" s="1"/>
  <c r="BJ430" i="56" s="1"/>
  <c r="BJ455" i="56"/>
  <c r="AP336" i="56"/>
  <c r="AP433" i="56" s="1"/>
  <c r="AT344" i="52"/>
  <c r="BJ339" i="56"/>
  <c r="BJ344" i="56" s="1"/>
  <c r="BJ434" i="56" s="1"/>
  <c r="BJ459" i="56"/>
  <c r="BM344" i="53"/>
  <c r="BT121" i="51"/>
  <c r="BT123" i="51" s="1"/>
  <c r="BT125" i="51" s="1"/>
  <c r="BT152" i="51" s="1"/>
  <c r="AX121" i="52"/>
  <c r="AX123" i="52" s="1"/>
  <c r="AX125" i="52" s="1"/>
  <c r="AX152" i="52" s="1"/>
  <c r="BP137" i="51"/>
  <c r="BP139" i="51" s="1"/>
  <c r="BP141" i="51" s="1"/>
  <c r="BP154" i="51" s="1"/>
  <c r="BO131" i="49"/>
  <c r="BO133" i="49" s="1"/>
  <c r="BM137" i="49"/>
  <c r="BM139" i="49" s="1"/>
  <c r="BM141" i="49" s="1"/>
  <c r="BM154" i="49" s="1"/>
  <c r="AS137" i="52"/>
  <c r="AS139" i="52" s="1"/>
  <c r="AS141" i="52" s="1"/>
  <c r="AS154" i="52" s="1"/>
  <c r="BN153" i="49"/>
  <c r="BN156" i="49" s="1"/>
  <c r="BL482" i="56" s="1"/>
  <c r="BR121" i="49"/>
  <c r="BR123" i="49" s="1"/>
  <c r="BR125" i="49" s="1"/>
  <c r="BR152" i="49" s="1"/>
  <c r="BO131" i="53"/>
  <c r="BO133" i="53" s="1"/>
  <c r="BR121" i="53"/>
  <c r="BR123" i="53" s="1"/>
  <c r="BR125" i="53" s="1"/>
  <c r="BR152" i="53" s="1"/>
  <c r="BN153" i="53"/>
  <c r="BN156" i="53" s="1"/>
  <c r="BL486" i="56" s="1"/>
  <c r="BR131" i="51"/>
  <c r="BR133" i="51" s="1"/>
  <c r="BM137" i="53"/>
  <c r="BM139" i="53" s="1"/>
  <c r="BM141" i="53" s="1"/>
  <c r="BM154" i="53" s="1"/>
  <c r="AV131" i="52"/>
  <c r="AV133" i="52" s="1"/>
  <c r="AU153" i="52"/>
  <c r="AU156" i="52" s="1"/>
  <c r="AS485" i="56" s="1"/>
  <c r="BQ153" i="51"/>
  <c r="BQ156" i="51" s="1"/>
  <c r="BO484" i="56" s="1"/>
  <c r="BU68" i="49"/>
  <c r="BU70" i="49" s="1"/>
  <c r="BU72" i="49" s="1"/>
  <c r="BU85" i="49" s="1"/>
  <c r="BB68" i="52"/>
  <c r="BB70" i="52" s="1"/>
  <c r="BB72" i="52" s="1"/>
  <c r="BB85" i="52" s="1"/>
  <c r="BV68" i="53"/>
  <c r="BV70" i="53" s="1"/>
  <c r="BV72" i="53" s="1"/>
  <c r="BV85" i="53" s="1"/>
  <c r="BY68" i="51"/>
  <c r="BY70" i="51" s="1"/>
  <c r="BY72" i="51" s="1"/>
  <c r="BY85" i="51" s="1"/>
  <c r="BL500" i="56" l="1"/>
  <c r="AV143" i="52"/>
  <c r="AT503" i="56" s="1"/>
  <c r="BO143" i="53"/>
  <c r="BM504" i="56" s="1"/>
  <c r="BO143" i="49"/>
  <c r="BR143" i="51"/>
  <c r="BP502" i="56" s="1"/>
  <c r="BQ344" i="51"/>
  <c r="BK455" i="56"/>
  <c r="BK307" i="56"/>
  <c r="BK312" i="56" s="1"/>
  <c r="BK430" i="56" s="1"/>
  <c r="AU344" i="52"/>
  <c r="BN344" i="53"/>
  <c r="BN344" i="49"/>
  <c r="BK459" i="56"/>
  <c r="BK339" i="56"/>
  <c r="BK344" i="56" s="1"/>
  <c r="BK434" i="56" s="1"/>
  <c r="AQ336" i="56"/>
  <c r="AQ433" i="56" s="1"/>
  <c r="AR331" i="56"/>
  <c r="AR458" i="56"/>
  <c r="BN323" i="56"/>
  <c r="BN328" i="56" s="1"/>
  <c r="BN432" i="56" s="1"/>
  <c r="BN457" i="56"/>
  <c r="BN137" i="53"/>
  <c r="BN139" i="53" s="1"/>
  <c r="BN141" i="53" s="1"/>
  <c r="BN154" i="53" s="1"/>
  <c r="BP131" i="49"/>
  <c r="BP133" i="49" s="1"/>
  <c r="BS121" i="49"/>
  <c r="BS123" i="49" s="1"/>
  <c r="BS125" i="49" s="1"/>
  <c r="BS152" i="49" s="1"/>
  <c r="BR153" i="51"/>
  <c r="BR156" i="51" s="1"/>
  <c r="BP484" i="56" s="1"/>
  <c r="BO153" i="49"/>
  <c r="BO156" i="49" s="1"/>
  <c r="BM482" i="56" s="1"/>
  <c r="BP131" i="53"/>
  <c r="BP133" i="53" s="1"/>
  <c r="BQ137" i="51"/>
  <c r="BQ139" i="51" s="1"/>
  <c r="BQ141" i="51" s="1"/>
  <c r="BQ154" i="51" s="1"/>
  <c r="BS131" i="51"/>
  <c r="BS133" i="51" s="1"/>
  <c r="AW131" i="52"/>
  <c r="AW133" i="52" s="1"/>
  <c r="AY121" i="52"/>
  <c r="AY123" i="52" s="1"/>
  <c r="AY125" i="52" s="1"/>
  <c r="AY152" i="52" s="1"/>
  <c r="BS121" i="53"/>
  <c r="BS123" i="53" s="1"/>
  <c r="BS125" i="53" s="1"/>
  <c r="BS152" i="53" s="1"/>
  <c r="AT137" i="52"/>
  <c r="AT139" i="52" s="1"/>
  <c r="AT141" i="52" s="1"/>
  <c r="AT154" i="52" s="1"/>
  <c r="AV153" i="52"/>
  <c r="AV156" i="52" s="1"/>
  <c r="AT485" i="56" s="1"/>
  <c r="BU121" i="51"/>
  <c r="BU123" i="51" s="1"/>
  <c r="BU125" i="51" s="1"/>
  <c r="BU152" i="51" s="1"/>
  <c r="BN137" i="49"/>
  <c r="BN139" i="49" s="1"/>
  <c r="BN141" i="49" s="1"/>
  <c r="BN154" i="49" s="1"/>
  <c r="BO153" i="53"/>
  <c r="BO156" i="53" s="1"/>
  <c r="BM486" i="56" s="1"/>
  <c r="BV68" i="49"/>
  <c r="BV70" i="49" s="1"/>
  <c r="BV72" i="49" s="1"/>
  <c r="BV85" i="49" s="1"/>
  <c r="BZ68" i="51"/>
  <c r="BZ70" i="51" s="1"/>
  <c r="BZ72" i="51" s="1"/>
  <c r="BZ85" i="51" s="1"/>
  <c r="BC68" i="52"/>
  <c r="BC70" i="52" s="1"/>
  <c r="BC72" i="52" s="1"/>
  <c r="BC85" i="52" s="1"/>
  <c r="BW68" i="53"/>
  <c r="BW70" i="53" s="1"/>
  <c r="BW72" i="53" s="1"/>
  <c r="BW85" i="53" s="1"/>
  <c r="BM500" i="56" l="1"/>
  <c r="BP143" i="49"/>
  <c r="BP143" i="53"/>
  <c r="BN504" i="56" s="1"/>
  <c r="AW143" i="52"/>
  <c r="AU503" i="56" s="1"/>
  <c r="BS143" i="51"/>
  <c r="BQ502" i="56" s="1"/>
  <c r="AR336" i="56"/>
  <c r="AR433" i="56" s="1"/>
  <c r="AS331" i="56"/>
  <c r="AS458" i="56"/>
  <c r="AV344" i="52"/>
  <c r="BO344" i="49"/>
  <c r="BL455" i="56"/>
  <c r="BL307" i="56"/>
  <c r="BL312" i="56" s="1"/>
  <c r="BO323" i="56"/>
  <c r="BO328" i="56" s="1"/>
  <c r="BO432" i="56" s="1"/>
  <c r="BO457" i="56"/>
  <c r="BO344" i="53"/>
  <c r="BR344" i="51"/>
  <c r="BL339" i="56"/>
  <c r="BL344" i="56" s="1"/>
  <c r="BL434" i="56" s="1"/>
  <c r="BL459" i="56"/>
  <c r="BO137" i="49"/>
  <c r="BO139" i="49" s="1"/>
  <c r="BO141" i="49" s="1"/>
  <c r="BO154" i="49" s="1"/>
  <c r="BT131" i="51"/>
  <c r="BT133" i="51" s="1"/>
  <c r="BT121" i="53"/>
  <c r="BT123" i="53" s="1"/>
  <c r="BT125" i="53" s="1"/>
  <c r="BT152" i="53" s="1"/>
  <c r="AU137" i="52"/>
  <c r="AU139" i="52" s="1"/>
  <c r="AU141" i="52" s="1"/>
  <c r="AU154" i="52" s="1"/>
  <c r="BS153" i="51"/>
  <c r="BS156" i="51" s="1"/>
  <c r="BQ484" i="56" s="1"/>
  <c r="BT121" i="49"/>
  <c r="BT123" i="49" s="1"/>
  <c r="BT125" i="49" s="1"/>
  <c r="BT152" i="49" s="1"/>
  <c r="BR137" i="51"/>
  <c r="BR139" i="51" s="1"/>
  <c r="BR141" i="51" s="1"/>
  <c r="BR154" i="51" s="1"/>
  <c r="AZ121" i="52"/>
  <c r="AZ123" i="52" s="1"/>
  <c r="AZ125" i="52" s="1"/>
  <c r="AZ152" i="52" s="1"/>
  <c r="BQ131" i="49"/>
  <c r="BQ133" i="49" s="1"/>
  <c r="BQ131" i="53"/>
  <c r="BQ133" i="53" s="1"/>
  <c r="BP153" i="53"/>
  <c r="BP156" i="53" s="1"/>
  <c r="BN486" i="56" s="1"/>
  <c r="BP153" i="49"/>
  <c r="BP156" i="49" s="1"/>
  <c r="BN482" i="56" s="1"/>
  <c r="BV121" i="51"/>
  <c r="BV123" i="51" s="1"/>
  <c r="BV125" i="51" s="1"/>
  <c r="BV152" i="51" s="1"/>
  <c r="BO137" i="53"/>
  <c r="BO139" i="53" s="1"/>
  <c r="BO141" i="53" s="1"/>
  <c r="BO154" i="53" s="1"/>
  <c r="AX131" i="52"/>
  <c r="AX133" i="52" s="1"/>
  <c r="AW153" i="52"/>
  <c r="AW156" i="52" s="1"/>
  <c r="AU485" i="56" s="1"/>
  <c r="BD68" i="52"/>
  <c r="BD70" i="52" s="1"/>
  <c r="BD72" i="52" s="1"/>
  <c r="BD85" i="52" s="1"/>
  <c r="BW68" i="49"/>
  <c r="BW70" i="49" s="1"/>
  <c r="BW72" i="49" s="1"/>
  <c r="BW85" i="49" s="1"/>
  <c r="CA68" i="51"/>
  <c r="CA70" i="51" s="1"/>
  <c r="CA72" i="51" s="1"/>
  <c r="CA85" i="51" s="1"/>
  <c r="BX68" i="53"/>
  <c r="BX70" i="53" s="1"/>
  <c r="BX72" i="53" s="1"/>
  <c r="BX85" i="53" s="1"/>
  <c r="BN500" i="56" l="1"/>
  <c r="AX143" i="52"/>
  <c r="AV503" i="56" s="1"/>
  <c r="BQ143" i="53"/>
  <c r="BO504" i="56" s="1"/>
  <c r="BQ143" i="49"/>
  <c r="BT143" i="51"/>
  <c r="BR502" i="56" s="1"/>
  <c r="BS344" i="51"/>
  <c r="BM459" i="56"/>
  <c r="BM339" i="56"/>
  <c r="BM344" i="56" s="1"/>
  <c r="BM434" i="56" s="1"/>
  <c r="AT458" i="56"/>
  <c r="AT331" i="56"/>
  <c r="AW344" i="52"/>
  <c r="BP344" i="49"/>
  <c r="BP344" i="53"/>
  <c r="BL430" i="56"/>
  <c r="BP457" i="56"/>
  <c r="BP323" i="56"/>
  <c r="BP328" i="56" s="1"/>
  <c r="BP432" i="56" s="1"/>
  <c r="AS336" i="56"/>
  <c r="AS433" i="56" s="1"/>
  <c r="BM455" i="56"/>
  <c r="BM307" i="56"/>
  <c r="BM312" i="56" s="1"/>
  <c r="BM430" i="56" s="1"/>
  <c r="BQ153" i="53"/>
  <c r="BQ156" i="53" s="1"/>
  <c r="BO486" i="56" s="1"/>
  <c r="BQ153" i="49"/>
  <c r="BQ156" i="49" s="1"/>
  <c r="BO482" i="56" s="1"/>
  <c r="AV137" i="52"/>
  <c r="AV139" i="52" s="1"/>
  <c r="AV141" i="52" s="1"/>
  <c r="AV154" i="52" s="1"/>
  <c r="BW121" i="51"/>
  <c r="BW123" i="51" s="1"/>
  <c r="BW125" i="51" s="1"/>
  <c r="BW152" i="51" s="1"/>
  <c r="AY131" i="52"/>
  <c r="AY133" i="52" s="1"/>
  <c r="BU121" i="53"/>
  <c r="BU123" i="53" s="1"/>
  <c r="BU125" i="53" s="1"/>
  <c r="BU152" i="53" s="1"/>
  <c r="BP137" i="53"/>
  <c r="BP139" i="53" s="1"/>
  <c r="BP141" i="53" s="1"/>
  <c r="BP154" i="53" s="1"/>
  <c r="BR131" i="53"/>
  <c r="BR133" i="53" s="1"/>
  <c r="BU121" i="49"/>
  <c r="BU123" i="49" s="1"/>
  <c r="BU125" i="49" s="1"/>
  <c r="BU152" i="49" s="1"/>
  <c r="BU131" i="51"/>
  <c r="BU133" i="51" s="1"/>
  <c r="BR131" i="49"/>
  <c r="BR133" i="49" s="1"/>
  <c r="BT153" i="51"/>
  <c r="BT156" i="51" s="1"/>
  <c r="BR484" i="56" s="1"/>
  <c r="BS137" i="51"/>
  <c r="BS139" i="51" s="1"/>
  <c r="BS141" i="51" s="1"/>
  <c r="BS154" i="51" s="1"/>
  <c r="BP137" i="49"/>
  <c r="BP139" i="49" s="1"/>
  <c r="BP141" i="49" s="1"/>
  <c r="BP154" i="49" s="1"/>
  <c r="AX153" i="52"/>
  <c r="AX156" i="52" s="1"/>
  <c r="AV485" i="56" s="1"/>
  <c r="BA121" i="52"/>
  <c r="BA123" i="52" s="1"/>
  <c r="BA125" i="52" s="1"/>
  <c r="BA152" i="52" s="1"/>
  <c r="BE68" i="52"/>
  <c r="BE70" i="52" s="1"/>
  <c r="BE72" i="52" s="1"/>
  <c r="BE85" i="52" s="1"/>
  <c r="BY68" i="53"/>
  <c r="BY70" i="53" s="1"/>
  <c r="BY72" i="53" s="1"/>
  <c r="BY85" i="53" s="1"/>
  <c r="BX68" i="49"/>
  <c r="BX70" i="49" s="1"/>
  <c r="BX72" i="49" s="1"/>
  <c r="BX85" i="49" s="1"/>
  <c r="CB68" i="51"/>
  <c r="CB70" i="51" s="1"/>
  <c r="CB72" i="51" s="1"/>
  <c r="CB85" i="51" s="1"/>
  <c r="BO500" i="56" l="1"/>
  <c r="BU143" i="51"/>
  <c r="BS502" i="56" s="1"/>
  <c r="AY143" i="52"/>
  <c r="AW503" i="56" s="1"/>
  <c r="BR143" i="53"/>
  <c r="BP504" i="56" s="1"/>
  <c r="BR143" i="49"/>
  <c r="BN339" i="56"/>
  <c r="BN344" i="56" s="1"/>
  <c r="BN434" i="56" s="1"/>
  <c r="BN459" i="56"/>
  <c r="AT336" i="56"/>
  <c r="AT433" i="56" s="1"/>
  <c r="BT344" i="51"/>
  <c r="AX344" i="52"/>
  <c r="BN455" i="56"/>
  <c r="BN307" i="56"/>
  <c r="BN312" i="56" s="1"/>
  <c r="BQ344" i="49"/>
  <c r="BQ457" i="56"/>
  <c r="BQ323" i="56"/>
  <c r="BQ328" i="56" s="1"/>
  <c r="BQ432" i="56" s="1"/>
  <c r="AU331" i="56"/>
  <c r="AU458" i="56"/>
  <c r="BQ344" i="53"/>
  <c r="BS131" i="53"/>
  <c r="BS133" i="53" s="1"/>
  <c r="BX121" i="51"/>
  <c r="BX123" i="51" s="1"/>
  <c r="BX125" i="51" s="1"/>
  <c r="BX152" i="51" s="1"/>
  <c r="BR153" i="53"/>
  <c r="BR156" i="53" s="1"/>
  <c r="BP486" i="56" s="1"/>
  <c r="BS131" i="49"/>
  <c r="BS133" i="49" s="1"/>
  <c r="AW137" i="52"/>
  <c r="AW139" i="52" s="1"/>
  <c r="AW141" i="52" s="1"/>
  <c r="AW154" i="52" s="1"/>
  <c r="BB121" i="52"/>
  <c r="BB123" i="52" s="1"/>
  <c r="BB125" i="52" s="1"/>
  <c r="BB152" i="52" s="1"/>
  <c r="BQ137" i="53"/>
  <c r="BQ139" i="53" s="1"/>
  <c r="BQ141" i="53" s="1"/>
  <c r="BQ154" i="53" s="1"/>
  <c r="BR153" i="49"/>
  <c r="BR156" i="49" s="1"/>
  <c r="BP482" i="56" s="1"/>
  <c r="BV121" i="53"/>
  <c r="BV123" i="53" s="1"/>
  <c r="BV125" i="53" s="1"/>
  <c r="BV152" i="53" s="1"/>
  <c r="BQ137" i="49"/>
  <c r="BQ139" i="49" s="1"/>
  <c r="BQ141" i="49" s="1"/>
  <c r="BQ154" i="49" s="1"/>
  <c r="BV131" i="51"/>
  <c r="BV133" i="51" s="1"/>
  <c r="BU153" i="51"/>
  <c r="BU156" i="51" s="1"/>
  <c r="BS484" i="56" s="1"/>
  <c r="BT137" i="51"/>
  <c r="BT139" i="51" s="1"/>
  <c r="BT141" i="51" s="1"/>
  <c r="BT154" i="51" s="1"/>
  <c r="AZ131" i="52"/>
  <c r="AZ133" i="52" s="1"/>
  <c r="BV121" i="49"/>
  <c r="BV123" i="49" s="1"/>
  <c r="BV125" i="49" s="1"/>
  <c r="BV152" i="49" s="1"/>
  <c r="AY153" i="52"/>
  <c r="AY156" i="52" s="1"/>
  <c r="AW485" i="56" s="1"/>
  <c r="BY68" i="49"/>
  <c r="BY70" i="49" s="1"/>
  <c r="BY72" i="49" s="1"/>
  <c r="BY85" i="49" s="1"/>
  <c r="BZ68" i="53"/>
  <c r="BZ70" i="53" s="1"/>
  <c r="BZ72" i="53" s="1"/>
  <c r="BZ85" i="53" s="1"/>
  <c r="CC68" i="51"/>
  <c r="CC70" i="51" s="1"/>
  <c r="CC72" i="51" s="1"/>
  <c r="CC85" i="51" s="1"/>
  <c r="BF68" i="52"/>
  <c r="BF70" i="52" s="1"/>
  <c r="BF72" i="52" s="1"/>
  <c r="BF85" i="52" s="1"/>
  <c r="BP500" i="56" l="1"/>
  <c r="BS143" i="53"/>
  <c r="BQ504" i="56" s="1"/>
  <c r="BS143" i="49"/>
  <c r="BV143" i="51"/>
  <c r="BT502" i="56" s="1"/>
  <c r="AZ143" i="52"/>
  <c r="AX503" i="56" s="1"/>
  <c r="BO307" i="56"/>
  <c r="BO312" i="56" s="1"/>
  <c r="BO430" i="56" s="1"/>
  <c r="BO455" i="56"/>
  <c r="BO339" i="56"/>
  <c r="BO344" i="56" s="1"/>
  <c r="BO434" i="56" s="1"/>
  <c r="BO459" i="56"/>
  <c r="BN430" i="56"/>
  <c r="AU336" i="56"/>
  <c r="AU433" i="56" s="1"/>
  <c r="AV331" i="56"/>
  <c r="AV458" i="56"/>
  <c r="AY344" i="52"/>
  <c r="BU344" i="51"/>
  <c r="BR344" i="49"/>
  <c r="BR344" i="53"/>
  <c r="BR457" i="56"/>
  <c r="BR323" i="56"/>
  <c r="BR328" i="56" s="1"/>
  <c r="BR432" i="56" s="1"/>
  <c r="BR137" i="49"/>
  <c r="BR139" i="49" s="1"/>
  <c r="BR141" i="49" s="1"/>
  <c r="BR154" i="49" s="1"/>
  <c r="BT131" i="49"/>
  <c r="BT133" i="49" s="1"/>
  <c r="BW121" i="53"/>
  <c r="BW123" i="53" s="1"/>
  <c r="BW125" i="53" s="1"/>
  <c r="BW152" i="53" s="1"/>
  <c r="BS153" i="49"/>
  <c r="BS156" i="49" s="1"/>
  <c r="BQ482" i="56" s="1"/>
  <c r="BW121" i="49"/>
  <c r="BW123" i="49" s="1"/>
  <c r="BW125" i="49" s="1"/>
  <c r="BW152" i="49" s="1"/>
  <c r="BR137" i="53"/>
  <c r="BR139" i="53" s="1"/>
  <c r="BR141" i="53" s="1"/>
  <c r="BR154" i="53" s="1"/>
  <c r="BW131" i="51"/>
  <c r="BW133" i="51" s="1"/>
  <c r="BV153" i="51"/>
  <c r="BV156" i="51" s="1"/>
  <c r="BT484" i="56" s="1"/>
  <c r="BY121" i="51"/>
  <c r="BY123" i="51" s="1"/>
  <c r="BY125" i="51" s="1"/>
  <c r="BY152" i="51" s="1"/>
  <c r="BC121" i="52"/>
  <c r="BC123" i="52" s="1"/>
  <c r="BC125" i="52" s="1"/>
  <c r="BC152" i="52" s="1"/>
  <c r="AZ153" i="52"/>
  <c r="AZ156" i="52" s="1"/>
  <c r="AX485" i="56" s="1"/>
  <c r="BA131" i="52"/>
  <c r="BA133" i="52" s="1"/>
  <c r="BT131" i="53"/>
  <c r="BT133" i="53" s="1"/>
  <c r="BU137" i="51"/>
  <c r="BU139" i="51" s="1"/>
  <c r="BU141" i="51" s="1"/>
  <c r="BU154" i="51" s="1"/>
  <c r="AX137" i="52"/>
  <c r="AX139" i="52" s="1"/>
  <c r="AX141" i="52" s="1"/>
  <c r="AX154" i="52" s="1"/>
  <c r="BS153" i="53"/>
  <c r="BS156" i="53" s="1"/>
  <c r="BQ486" i="56" s="1"/>
  <c r="BZ68" i="49"/>
  <c r="BZ70" i="49" s="1"/>
  <c r="BZ72" i="49" s="1"/>
  <c r="BZ85" i="49" s="1"/>
  <c r="BG68" i="52"/>
  <c r="BG70" i="52" s="1"/>
  <c r="BG72" i="52" s="1"/>
  <c r="BG85" i="52" s="1"/>
  <c r="CA68" i="53"/>
  <c r="CA70" i="53" s="1"/>
  <c r="CA72" i="53" s="1"/>
  <c r="CA85" i="53" s="1"/>
  <c r="CD68" i="51"/>
  <c r="CD70" i="51" s="1"/>
  <c r="CD72" i="51" s="1"/>
  <c r="CD85" i="51" s="1"/>
  <c r="BQ500" i="56" l="1"/>
  <c r="G72" i="56"/>
  <c r="BT143" i="53"/>
  <c r="BR504" i="56" s="1"/>
  <c r="BA143" i="52"/>
  <c r="AY503" i="56" s="1"/>
  <c r="BW143" i="51"/>
  <c r="BU502" i="56" s="1"/>
  <c r="BT143" i="49"/>
  <c r="BS344" i="53"/>
  <c r="AV336" i="56"/>
  <c r="AV433" i="56" s="1"/>
  <c r="AZ344" i="52"/>
  <c r="BP307" i="56"/>
  <c r="BP312" i="56" s="1"/>
  <c r="BP430" i="56" s="1"/>
  <c r="BP455" i="56"/>
  <c r="BP339" i="56"/>
  <c r="BP344" i="56" s="1"/>
  <c r="BP434" i="56" s="1"/>
  <c r="BP459" i="56"/>
  <c r="BS457" i="56"/>
  <c r="BS323" i="56"/>
  <c r="BS328" i="56" s="1"/>
  <c r="BS432" i="56" s="1"/>
  <c r="AW458" i="56"/>
  <c r="AW331" i="56"/>
  <c r="BV344" i="51"/>
  <c r="BS344" i="49"/>
  <c r="BU131" i="53"/>
  <c r="BU133" i="53" s="1"/>
  <c r="BB131" i="52"/>
  <c r="BB133" i="52" s="1"/>
  <c r="BZ121" i="51"/>
  <c r="BZ123" i="51" s="1"/>
  <c r="BZ125" i="51" s="1"/>
  <c r="BZ152" i="51" s="1"/>
  <c r="BA153" i="52"/>
  <c r="BA156" i="52" s="1"/>
  <c r="AY485" i="56" s="1"/>
  <c r="BX121" i="53"/>
  <c r="BX123" i="53" s="1"/>
  <c r="BX125" i="53" s="1"/>
  <c r="BX152" i="53" s="1"/>
  <c r="AY137" i="52"/>
  <c r="AY139" i="52" s="1"/>
  <c r="AY141" i="52" s="1"/>
  <c r="AY154" i="52" s="1"/>
  <c r="BX131" i="51"/>
  <c r="BX133" i="51" s="1"/>
  <c r="BW153" i="51"/>
  <c r="BW156" i="51" s="1"/>
  <c r="BU484" i="56" s="1"/>
  <c r="BD121" i="52"/>
  <c r="BD123" i="52" s="1"/>
  <c r="BD125" i="52" s="1"/>
  <c r="BD152" i="52" s="1"/>
  <c r="BU131" i="49"/>
  <c r="BU133" i="49" s="1"/>
  <c r="BS137" i="53"/>
  <c r="BS139" i="53" s="1"/>
  <c r="BS141" i="53" s="1"/>
  <c r="BS154" i="53" s="1"/>
  <c r="BT153" i="49"/>
  <c r="BT156" i="49" s="1"/>
  <c r="BR482" i="56" s="1"/>
  <c r="BV137" i="51"/>
  <c r="BV139" i="51" s="1"/>
  <c r="BV141" i="51" s="1"/>
  <c r="BV154" i="51" s="1"/>
  <c r="BS137" i="49"/>
  <c r="BS139" i="49" s="1"/>
  <c r="BS141" i="49" s="1"/>
  <c r="BS154" i="49" s="1"/>
  <c r="BX121" i="49"/>
  <c r="BX123" i="49" s="1"/>
  <c r="BX125" i="49" s="1"/>
  <c r="BX152" i="49" s="1"/>
  <c r="BT153" i="53"/>
  <c r="BT156" i="53" s="1"/>
  <c r="BR486" i="56" s="1"/>
  <c r="CA68" i="49"/>
  <c r="CA70" i="49" s="1"/>
  <c r="CA72" i="49" s="1"/>
  <c r="CA85" i="49" s="1"/>
  <c r="CE68" i="51"/>
  <c r="CE70" i="51" s="1"/>
  <c r="CE72" i="51" s="1"/>
  <c r="CE85" i="51" s="1"/>
  <c r="BH68" i="52"/>
  <c r="BH70" i="52" s="1"/>
  <c r="BH72" i="52" s="1"/>
  <c r="BH85" i="52" s="1"/>
  <c r="CB68" i="53"/>
  <c r="CB70" i="53" s="1"/>
  <c r="CB72" i="53" s="1"/>
  <c r="CB85" i="53" s="1"/>
  <c r="BR500" i="56" l="1"/>
  <c r="BB143" i="52"/>
  <c r="AZ503" i="56" s="1"/>
  <c r="BU143" i="53"/>
  <c r="BS504" i="56" s="1"/>
  <c r="BU143" i="49"/>
  <c r="BX143" i="51"/>
  <c r="BV502" i="56" s="1"/>
  <c r="BT344" i="53"/>
  <c r="BT344" i="49"/>
  <c r="BW344" i="51"/>
  <c r="BA344" i="52"/>
  <c r="BQ307" i="56"/>
  <c r="BQ312" i="56" s="1"/>
  <c r="BQ430" i="56" s="1"/>
  <c r="BQ455" i="56"/>
  <c r="AX458" i="56"/>
  <c r="AX331" i="56"/>
  <c r="BT457" i="56"/>
  <c r="BT323" i="56"/>
  <c r="BT328" i="56" s="1"/>
  <c r="BT432" i="56" s="1"/>
  <c r="AW336" i="56"/>
  <c r="AW433" i="56" s="1"/>
  <c r="BQ459" i="56"/>
  <c r="BQ339" i="56"/>
  <c r="BQ344" i="56" s="1"/>
  <c r="BQ434" i="56" s="1"/>
  <c r="BE121" i="52"/>
  <c r="BE123" i="52" s="1"/>
  <c r="BE125" i="52" s="1"/>
  <c r="BE152" i="52" s="1"/>
  <c r="BY121" i="53"/>
  <c r="BY123" i="53" s="1"/>
  <c r="BY125" i="53" s="1"/>
  <c r="BY152" i="53" s="1"/>
  <c r="CA121" i="51"/>
  <c r="CA123" i="51" s="1"/>
  <c r="CA125" i="51" s="1"/>
  <c r="CA152" i="51" s="1"/>
  <c r="BY131" i="51"/>
  <c r="BY133" i="51" s="1"/>
  <c r="BX153" i="51"/>
  <c r="BX156" i="51" s="1"/>
  <c r="BV484" i="56" s="1"/>
  <c r="BV131" i="49"/>
  <c r="BV133" i="49" s="1"/>
  <c r="BC131" i="52"/>
  <c r="BC133" i="52" s="1"/>
  <c r="BT137" i="49"/>
  <c r="BT139" i="49" s="1"/>
  <c r="BT141" i="49" s="1"/>
  <c r="BT154" i="49" s="1"/>
  <c r="AZ137" i="52"/>
  <c r="AZ139" i="52" s="1"/>
  <c r="AZ141" i="52" s="1"/>
  <c r="AZ154" i="52" s="1"/>
  <c r="BU153" i="49"/>
  <c r="BU156" i="49" s="1"/>
  <c r="BS482" i="56" s="1"/>
  <c r="BB153" i="52"/>
  <c r="BB156" i="52" s="1"/>
  <c r="AZ485" i="56" s="1"/>
  <c r="BT137" i="53"/>
  <c r="BT139" i="53" s="1"/>
  <c r="BT141" i="53" s="1"/>
  <c r="BT154" i="53" s="1"/>
  <c r="BV131" i="53"/>
  <c r="BV133" i="53" s="1"/>
  <c r="BY121" i="49"/>
  <c r="BY123" i="49" s="1"/>
  <c r="BY125" i="49" s="1"/>
  <c r="BY152" i="49" s="1"/>
  <c r="BW137" i="51"/>
  <c r="BW139" i="51" s="1"/>
  <c r="BW141" i="51" s="1"/>
  <c r="BW154" i="51" s="1"/>
  <c r="BU153" i="53"/>
  <c r="BU156" i="53" s="1"/>
  <c r="BS486" i="56" s="1"/>
  <c r="BI68" i="52"/>
  <c r="BI70" i="52" s="1"/>
  <c r="BI72" i="52" s="1"/>
  <c r="BI85" i="52" s="1"/>
  <c r="CF68" i="51"/>
  <c r="CF70" i="51" s="1"/>
  <c r="CF72" i="51" s="1"/>
  <c r="CF85" i="51" s="1"/>
  <c r="CB68" i="49"/>
  <c r="CB70" i="49" s="1"/>
  <c r="CB72" i="49" s="1"/>
  <c r="CB85" i="49" s="1"/>
  <c r="CC68" i="53"/>
  <c r="CC70" i="53" s="1"/>
  <c r="CC72" i="53" s="1"/>
  <c r="CC85" i="53" s="1"/>
  <c r="BS500" i="56" l="1"/>
  <c r="BC143" i="52"/>
  <c r="BA503" i="56" s="1"/>
  <c r="BV143" i="49"/>
  <c r="BV143" i="53"/>
  <c r="BT504" i="56" s="1"/>
  <c r="BY143" i="51"/>
  <c r="BW502" i="56" s="1"/>
  <c r="AY458" i="56"/>
  <c r="AY331" i="56"/>
  <c r="BU323" i="56"/>
  <c r="BU328" i="56" s="1"/>
  <c r="BU432" i="56" s="1"/>
  <c r="BU457" i="56"/>
  <c r="BB344" i="52"/>
  <c r="BU344" i="49"/>
  <c r="BX344" i="51"/>
  <c r="AX336" i="56"/>
  <c r="BR455" i="56"/>
  <c r="BR307" i="56"/>
  <c r="BR312" i="56" s="1"/>
  <c r="BR430" i="56" s="1"/>
  <c r="BU344" i="53"/>
  <c r="BR339" i="56"/>
  <c r="BR344" i="56" s="1"/>
  <c r="BR434" i="56" s="1"/>
  <c r="BR459" i="56"/>
  <c r="BU137" i="53"/>
  <c r="BU139" i="53" s="1"/>
  <c r="BU141" i="53" s="1"/>
  <c r="BU154" i="53" s="1"/>
  <c r="BZ131" i="51"/>
  <c r="BZ133" i="51" s="1"/>
  <c r="BU137" i="49"/>
  <c r="BU139" i="49" s="1"/>
  <c r="BU141" i="49" s="1"/>
  <c r="BU154" i="49" s="1"/>
  <c r="BY153" i="51"/>
  <c r="BY156" i="51" s="1"/>
  <c r="BW484" i="56" s="1"/>
  <c r="CB121" i="51"/>
  <c r="CB123" i="51" s="1"/>
  <c r="CB125" i="51" s="1"/>
  <c r="CB152" i="51" s="1"/>
  <c r="BX137" i="51"/>
  <c r="BX139" i="51" s="1"/>
  <c r="BX141" i="51" s="1"/>
  <c r="BX154" i="51" s="1"/>
  <c r="BD131" i="52"/>
  <c r="BD133" i="52" s="1"/>
  <c r="BC153" i="52"/>
  <c r="BC156" i="52" s="1"/>
  <c r="BA485" i="56" s="1"/>
  <c r="BZ121" i="53"/>
  <c r="BZ123" i="53" s="1"/>
  <c r="BZ125" i="53" s="1"/>
  <c r="BZ152" i="53" s="1"/>
  <c r="BW131" i="49"/>
  <c r="BW133" i="49" s="1"/>
  <c r="BV153" i="49"/>
  <c r="BV156" i="49" s="1"/>
  <c r="BT482" i="56" s="1"/>
  <c r="BZ121" i="49"/>
  <c r="BZ123" i="49" s="1"/>
  <c r="BZ125" i="49" s="1"/>
  <c r="BZ152" i="49" s="1"/>
  <c r="BF121" i="52"/>
  <c r="BF123" i="52" s="1"/>
  <c r="BF125" i="52" s="1"/>
  <c r="BF152" i="52" s="1"/>
  <c r="BW131" i="53"/>
  <c r="BW133" i="53" s="1"/>
  <c r="BA137" i="52"/>
  <c r="BA139" i="52" s="1"/>
  <c r="BA141" i="52" s="1"/>
  <c r="BA154" i="52" s="1"/>
  <c r="BV153" i="53"/>
  <c r="BV156" i="53" s="1"/>
  <c r="BT486" i="56" s="1"/>
  <c r="CC68" i="49"/>
  <c r="CC70" i="49" s="1"/>
  <c r="CC72" i="49" s="1"/>
  <c r="CC85" i="49" s="1"/>
  <c r="BJ68" i="52"/>
  <c r="BJ70" i="52" s="1"/>
  <c r="BJ72" i="52" s="1"/>
  <c r="BJ85" i="52" s="1"/>
  <c r="CG68" i="51"/>
  <c r="CG70" i="51" s="1"/>
  <c r="CG72" i="51" s="1"/>
  <c r="CG85" i="51" s="1"/>
  <c r="CD68" i="53"/>
  <c r="CD70" i="53" s="1"/>
  <c r="CD72" i="53" s="1"/>
  <c r="CD85" i="53" s="1"/>
  <c r="BT500" i="56" l="1"/>
  <c r="BZ143" i="51"/>
  <c r="BX502" i="56" s="1"/>
  <c r="BD143" i="52"/>
  <c r="BB503" i="56" s="1"/>
  <c r="BW143" i="49"/>
  <c r="BW143" i="53"/>
  <c r="BU504" i="56" s="1"/>
  <c r="BV344" i="49"/>
  <c r="AZ458" i="56"/>
  <c r="AZ331" i="56"/>
  <c r="BS459" i="56"/>
  <c r="BS339" i="56"/>
  <c r="BS344" i="56" s="1"/>
  <c r="BS434" i="56" s="1"/>
  <c r="AX433" i="56"/>
  <c r="AY336" i="56"/>
  <c r="AY433" i="56" s="1"/>
  <c r="BC344" i="52"/>
  <c r="BY344" i="51"/>
  <c r="BV323" i="56"/>
  <c r="BV328" i="56" s="1"/>
  <c r="BV457" i="56"/>
  <c r="BV344" i="53"/>
  <c r="BS307" i="56"/>
  <c r="BS312" i="56" s="1"/>
  <c r="BS430" i="56" s="1"/>
  <c r="BS455" i="56"/>
  <c r="CA121" i="49"/>
  <c r="CA123" i="49" s="1"/>
  <c r="CA125" i="49" s="1"/>
  <c r="CA152" i="49" s="1"/>
  <c r="CA121" i="53"/>
  <c r="CA123" i="53" s="1"/>
  <c r="CA125" i="53" s="1"/>
  <c r="CA152" i="53" s="1"/>
  <c r="BB137" i="52"/>
  <c r="BB139" i="52" s="1"/>
  <c r="BB141" i="52" s="1"/>
  <c r="BB154" i="52" s="1"/>
  <c r="BV137" i="49"/>
  <c r="BV139" i="49" s="1"/>
  <c r="BV141" i="49" s="1"/>
  <c r="BV154" i="49" s="1"/>
  <c r="BX131" i="53"/>
  <c r="BX133" i="53" s="1"/>
  <c r="BE131" i="52"/>
  <c r="BE133" i="52" s="1"/>
  <c r="BD153" i="52"/>
  <c r="BD156" i="52" s="1"/>
  <c r="BB485" i="56" s="1"/>
  <c r="BX131" i="49"/>
  <c r="BX133" i="49" s="1"/>
  <c r="CA131" i="51"/>
  <c r="CA133" i="51" s="1"/>
  <c r="BY137" i="51"/>
  <c r="BY139" i="51" s="1"/>
  <c r="BY141" i="51" s="1"/>
  <c r="BY154" i="51" s="1"/>
  <c r="BW153" i="53"/>
  <c r="BW156" i="53" s="1"/>
  <c r="BU486" i="56" s="1"/>
  <c r="BW153" i="49"/>
  <c r="BW156" i="49" s="1"/>
  <c r="BU482" i="56" s="1"/>
  <c r="BZ153" i="51"/>
  <c r="BZ156" i="51" s="1"/>
  <c r="BX484" i="56" s="1"/>
  <c r="BG121" i="52"/>
  <c r="BG123" i="52" s="1"/>
  <c r="BG125" i="52" s="1"/>
  <c r="BG152" i="52" s="1"/>
  <c r="BV137" i="53"/>
  <c r="BV139" i="53" s="1"/>
  <c r="BV141" i="53" s="1"/>
  <c r="BV154" i="53" s="1"/>
  <c r="CC121" i="51"/>
  <c r="CC123" i="51" s="1"/>
  <c r="CC125" i="51" s="1"/>
  <c r="CC152" i="51" s="1"/>
  <c r="CE68" i="53"/>
  <c r="CE70" i="53" s="1"/>
  <c r="CE72" i="53" s="1"/>
  <c r="CE85" i="53" s="1"/>
  <c r="CH68" i="51"/>
  <c r="CH70" i="51" s="1"/>
  <c r="CH72" i="51" s="1"/>
  <c r="CH85" i="51" s="1"/>
  <c r="CD68" i="49"/>
  <c r="CD70" i="49" s="1"/>
  <c r="CD72" i="49" s="1"/>
  <c r="CD85" i="49" s="1"/>
  <c r="BK68" i="52"/>
  <c r="BK70" i="52" s="1"/>
  <c r="BK72" i="52" s="1"/>
  <c r="BK85" i="52" s="1"/>
  <c r="BU500" i="56" l="1"/>
  <c r="CA143" i="51"/>
  <c r="BY502" i="56" s="1"/>
  <c r="BX143" i="49"/>
  <c r="BE143" i="52"/>
  <c r="BC503" i="56" s="1"/>
  <c r="BX143" i="53"/>
  <c r="BV504" i="56" s="1"/>
  <c r="BA458" i="56"/>
  <c r="BA331" i="56"/>
  <c r="BZ344" i="51"/>
  <c r="BV432" i="56"/>
  <c r="BW344" i="49"/>
  <c r="AZ336" i="56"/>
  <c r="AZ433" i="56" s="1"/>
  <c r="BW344" i="53"/>
  <c r="BD344" i="52"/>
  <c r="BT339" i="56"/>
  <c r="BT344" i="56" s="1"/>
  <c r="BT434" i="56" s="1"/>
  <c r="BT459" i="56"/>
  <c r="BW457" i="56"/>
  <c r="BW323" i="56"/>
  <c r="BW328" i="56" s="1"/>
  <c r="BW432" i="56" s="1"/>
  <c r="BT307" i="56"/>
  <c r="BT312" i="56" s="1"/>
  <c r="BT430" i="56" s="1"/>
  <c r="BT455" i="56"/>
  <c r="CB131" i="51"/>
  <c r="CB133" i="51" s="1"/>
  <c r="BW137" i="49"/>
  <c r="BW139" i="49" s="1"/>
  <c r="BW141" i="49" s="1"/>
  <c r="BW154" i="49" s="1"/>
  <c r="BY131" i="49"/>
  <c r="BY133" i="49" s="1"/>
  <c r="BX153" i="49"/>
  <c r="BX156" i="49" s="1"/>
  <c r="BV482" i="56" s="1"/>
  <c r="CD121" i="51"/>
  <c r="CD123" i="51" s="1"/>
  <c r="CD125" i="51" s="1"/>
  <c r="CD152" i="51" s="1"/>
  <c r="BC137" i="52"/>
  <c r="BC139" i="52" s="1"/>
  <c r="BC141" i="52" s="1"/>
  <c r="BC154" i="52" s="1"/>
  <c r="BW137" i="53"/>
  <c r="BW139" i="53" s="1"/>
  <c r="BW141" i="53" s="1"/>
  <c r="BW154" i="53" s="1"/>
  <c r="CB121" i="53"/>
  <c r="CB123" i="53" s="1"/>
  <c r="CB125" i="53" s="1"/>
  <c r="CB152" i="53" s="1"/>
  <c r="BZ137" i="51"/>
  <c r="BZ139" i="51" s="1"/>
  <c r="BZ141" i="51" s="1"/>
  <c r="BZ154" i="51" s="1"/>
  <c r="BF131" i="52"/>
  <c r="BF133" i="52" s="1"/>
  <c r="BE153" i="52"/>
  <c r="BE156" i="52" s="1"/>
  <c r="BC485" i="56" s="1"/>
  <c r="CB121" i="49"/>
  <c r="CB123" i="49" s="1"/>
  <c r="CB125" i="49" s="1"/>
  <c r="CB152" i="49" s="1"/>
  <c r="BH121" i="52"/>
  <c r="BH123" i="52" s="1"/>
  <c r="BH125" i="52" s="1"/>
  <c r="BH152" i="52" s="1"/>
  <c r="BY131" i="53"/>
  <c r="BY133" i="53" s="1"/>
  <c r="CA153" i="51"/>
  <c r="CA156" i="51" s="1"/>
  <c r="BY484" i="56" s="1"/>
  <c r="BX153" i="53"/>
  <c r="BX156" i="53" s="1"/>
  <c r="BV486" i="56" s="1"/>
  <c r="CI68" i="51"/>
  <c r="CI70" i="51" s="1"/>
  <c r="CI72" i="51" s="1"/>
  <c r="CI85" i="51" s="1"/>
  <c r="BL68" i="52"/>
  <c r="BL70" i="52" s="1"/>
  <c r="BL72" i="52" s="1"/>
  <c r="BL85" i="52" s="1"/>
  <c r="CF68" i="53"/>
  <c r="CF70" i="53" s="1"/>
  <c r="CF72" i="53" s="1"/>
  <c r="CF85" i="53" s="1"/>
  <c r="CE68" i="49"/>
  <c r="CE70" i="49" s="1"/>
  <c r="CE72" i="49" s="1"/>
  <c r="CE85" i="49" s="1"/>
  <c r="BV500" i="56" l="1"/>
  <c r="BF143" i="52"/>
  <c r="BD503" i="56" s="1"/>
  <c r="CB143" i="51"/>
  <c r="BZ502" i="56" s="1"/>
  <c r="BY143" i="49"/>
  <c r="BY143" i="53"/>
  <c r="BW504" i="56" s="1"/>
  <c r="BX344" i="49"/>
  <c r="BU339" i="56"/>
  <c r="BU344" i="56" s="1"/>
  <c r="BU459" i="56"/>
  <c r="BX344" i="53"/>
  <c r="CA344" i="51"/>
  <c r="BE344" i="52"/>
  <c r="BX457" i="56"/>
  <c r="BX323" i="56"/>
  <c r="BX328" i="56" s="1"/>
  <c r="BA336" i="56"/>
  <c r="BU307" i="56"/>
  <c r="BU312" i="56" s="1"/>
  <c r="BU430" i="56" s="1"/>
  <c r="BU455" i="56"/>
  <c r="BB331" i="56"/>
  <c r="BB458" i="56"/>
  <c r="CC121" i="53"/>
  <c r="CC123" i="53" s="1"/>
  <c r="CC125" i="53" s="1"/>
  <c r="CC152" i="53" s="1"/>
  <c r="CC121" i="49"/>
  <c r="CC123" i="49" s="1"/>
  <c r="CC125" i="49" s="1"/>
  <c r="CC152" i="49" s="1"/>
  <c r="BZ131" i="49"/>
  <c r="BZ133" i="49" s="1"/>
  <c r="BI121" i="52"/>
  <c r="BI123" i="52" s="1"/>
  <c r="BI125" i="52" s="1"/>
  <c r="BI152" i="52" s="1"/>
  <c r="BX137" i="53"/>
  <c r="BX139" i="53" s="1"/>
  <c r="BX141" i="53" s="1"/>
  <c r="BX154" i="53" s="1"/>
  <c r="BY153" i="49"/>
  <c r="BY156" i="49" s="1"/>
  <c r="BW482" i="56" s="1"/>
  <c r="BG131" i="52"/>
  <c r="BG133" i="52" s="1"/>
  <c r="BX137" i="49"/>
  <c r="BX139" i="49" s="1"/>
  <c r="BX141" i="49" s="1"/>
  <c r="BX154" i="49" s="1"/>
  <c r="BZ131" i="53"/>
  <c r="BZ133" i="53" s="1"/>
  <c r="BD137" i="52"/>
  <c r="BD139" i="52" s="1"/>
  <c r="BD141" i="52" s="1"/>
  <c r="BD154" i="52" s="1"/>
  <c r="BY153" i="53"/>
  <c r="BY156" i="53" s="1"/>
  <c r="BW486" i="56" s="1"/>
  <c r="BF153" i="52"/>
  <c r="BF156" i="52" s="1"/>
  <c r="BD485" i="56" s="1"/>
  <c r="CA137" i="51"/>
  <c r="CA139" i="51" s="1"/>
  <c r="CA141" i="51" s="1"/>
  <c r="CA154" i="51" s="1"/>
  <c r="CC131" i="51"/>
  <c r="CC133" i="51" s="1"/>
  <c r="CE121" i="51"/>
  <c r="CE123" i="51" s="1"/>
  <c r="CE125" i="51" s="1"/>
  <c r="CE152" i="51" s="1"/>
  <c r="CB153" i="51"/>
  <c r="CB156" i="51" s="1"/>
  <c r="BZ484" i="56" s="1"/>
  <c r="CG68" i="53"/>
  <c r="CG70" i="53" s="1"/>
  <c r="CG72" i="53" s="1"/>
  <c r="CG85" i="53" s="1"/>
  <c r="CF68" i="49"/>
  <c r="CF70" i="49" s="1"/>
  <c r="CF72" i="49" s="1"/>
  <c r="CF85" i="49" s="1"/>
  <c r="CJ68" i="51"/>
  <c r="CJ70" i="51" s="1"/>
  <c r="CJ72" i="51" s="1"/>
  <c r="CJ85" i="51" s="1"/>
  <c r="BM68" i="52"/>
  <c r="BM70" i="52" s="1"/>
  <c r="BM72" i="52" s="1"/>
  <c r="BM85" i="52" s="1"/>
  <c r="BW500" i="56" l="1"/>
  <c r="BG143" i="52"/>
  <c r="BE503" i="56" s="1"/>
  <c r="BZ143" i="53"/>
  <c r="BX504" i="56" s="1"/>
  <c r="CC143" i="51"/>
  <c r="CA502" i="56" s="1"/>
  <c r="BZ143" i="49"/>
  <c r="BY323" i="56"/>
  <c r="BY328" i="56" s="1"/>
  <c r="BY432" i="56" s="1"/>
  <c r="BY457" i="56"/>
  <c r="BY344" i="49"/>
  <c r="BV459" i="56"/>
  <c r="BV339" i="56"/>
  <c r="BV344" i="56" s="1"/>
  <c r="BV434" i="56" s="1"/>
  <c r="BX432" i="56"/>
  <c r="BA433" i="56"/>
  <c r="BU434" i="56"/>
  <c r="BC331" i="56"/>
  <c r="BC458" i="56"/>
  <c r="BV455" i="56"/>
  <c r="BV307" i="56"/>
  <c r="BV312" i="56" s="1"/>
  <c r="BV430" i="56" s="1"/>
  <c r="CB344" i="51"/>
  <c r="BF344" i="52"/>
  <c r="BY344" i="53"/>
  <c r="BB336" i="56"/>
  <c r="BB433" i="56" s="1"/>
  <c r="BY137" i="49"/>
  <c r="BY139" i="49" s="1"/>
  <c r="BY141" i="49" s="1"/>
  <c r="BY154" i="49" s="1"/>
  <c r="BJ121" i="52"/>
  <c r="BJ123" i="52" s="1"/>
  <c r="BJ125" i="52" s="1"/>
  <c r="BJ152" i="52" s="1"/>
  <c r="CA131" i="53"/>
  <c r="CA133" i="53" s="1"/>
  <c r="CA131" i="49"/>
  <c r="CA133" i="49" s="1"/>
  <c r="CF121" i="51"/>
  <c r="CF123" i="51" s="1"/>
  <c r="CF125" i="51" s="1"/>
  <c r="CF152" i="51" s="1"/>
  <c r="BH131" i="52"/>
  <c r="BH133" i="52" s="1"/>
  <c r="BG153" i="52"/>
  <c r="BG156" i="52" s="1"/>
  <c r="BE485" i="56" s="1"/>
  <c r="BZ153" i="49"/>
  <c r="BZ156" i="49" s="1"/>
  <c r="BX482" i="56" s="1"/>
  <c r="CD121" i="49"/>
  <c r="CD123" i="49" s="1"/>
  <c r="CD125" i="49" s="1"/>
  <c r="CD152" i="49" s="1"/>
  <c r="CD131" i="51"/>
  <c r="CD133" i="51" s="1"/>
  <c r="BE137" i="52"/>
  <c r="BE139" i="52" s="1"/>
  <c r="BE141" i="52" s="1"/>
  <c r="BE154" i="52" s="1"/>
  <c r="CC153" i="51"/>
  <c r="CC156" i="51" s="1"/>
  <c r="CA484" i="56" s="1"/>
  <c r="CD121" i="53"/>
  <c r="CD123" i="53" s="1"/>
  <c r="CD125" i="53" s="1"/>
  <c r="CD152" i="53" s="1"/>
  <c r="CB137" i="51"/>
  <c r="CB139" i="51" s="1"/>
  <c r="CB141" i="51" s="1"/>
  <c r="CB154" i="51" s="1"/>
  <c r="BY137" i="53"/>
  <c r="BY139" i="53" s="1"/>
  <c r="BY141" i="53" s="1"/>
  <c r="BY154" i="53" s="1"/>
  <c r="BZ153" i="53"/>
  <c r="BZ156" i="53" s="1"/>
  <c r="BX486" i="56" s="1"/>
  <c r="BN68" i="52"/>
  <c r="BN70" i="52" s="1"/>
  <c r="BN72" i="52" s="1"/>
  <c r="BN85" i="52" s="1"/>
  <c r="CG68" i="49"/>
  <c r="CG70" i="49" s="1"/>
  <c r="CG72" i="49" s="1"/>
  <c r="CG85" i="49" s="1"/>
  <c r="CH68" i="53"/>
  <c r="CH70" i="53" s="1"/>
  <c r="CH72" i="53" s="1"/>
  <c r="CH85" i="53" s="1"/>
  <c r="CK68" i="51"/>
  <c r="CK70" i="51" s="1"/>
  <c r="CK72" i="51" s="1"/>
  <c r="CK85" i="51" s="1"/>
  <c r="BX500" i="56" l="1"/>
  <c r="CA143" i="49"/>
  <c r="CA143" i="53"/>
  <c r="BY504" i="56" s="1"/>
  <c r="BH143" i="52"/>
  <c r="BF503" i="56" s="1"/>
  <c r="CD143" i="51"/>
  <c r="CB502" i="56" s="1"/>
  <c r="BD331" i="56"/>
  <c r="BD458" i="56"/>
  <c r="BZ457" i="56"/>
  <c r="BZ323" i="56"/>
  <c r="BZ328" i="56" s="1"/>
  <c r="BW307" i="56"/>
  <c r="BW312" i="56" s="1"/>
  <c r="BW430" i="56" s="1"/>
  <c r="BW455" i="56"/>
  <c r="BZ344" i="53"/>
  <c r="CC344" i="51"/>
  <c r="BZ344" i="49"/>
  <c r="BG344" i="52"/>
  <c r="BW339" i="56"/>
  <c r="BW344" i="56" s="1"/>
  <c r="BW459" i="56"/>
  <c r="BC336" i="56"/>
  <c r="BC433" i="56" s="1"/>
  <c r="CC137" i="51"/>
  <c r="CC139" i="51" s="1"/>
  <c r="CC141" i="51" s="1"/>
  <c r="CC154" i="51" s="1"/>
  <c r="CB131" i="49"/>
  <c r="CB133" i="49" s="1"/>
  <c r="CE121" i="49"/>
  <c r="CE123" i="49" s="1"/>
  <c r="CE125" i="49" s="1"/>
  <c r="CE152" i="49" s="1"/>
  <c r="CA153" i="49"/>
  <c r="CA156" i="49" s="1"/>
  <c r="BY482" i="56" s="1"/>
  <c r="CB131" i="53"/>
  <c r="CB133" i="53" s="1"/>
  <c r="BZ137" i="53"/>
  <c r="BZ139" i="53" s="1"/>
  <c r="BZ141" i="53" s="1"/>
  <c r="BZ154" i="53" s="1"/>
  <c r="BF137" i="52"/>
  <c r="BF139" i="52" s="1"/>
  <c r="BF141" i="52" s="1"/>
  <c r="BF154" i="52" s="1"/>
  <c r="CA153" i="53"/>
  <c r="CA156" i="53" s="1"/>
  <c r="BY486" i="56" s="1"/>
  <c r="BK121" i="52"/>
  <c r="BK123" i="52" s="1"/>
  <c r="BK125" i="52" s="1"/>
  <c r="BK152" i="52" s="1"/>
  <c r="CE131" i="51"/>
  <c r="CE133" i="51" s="1"/>
  <c r="BI131" i="52"/>
  <c r="BI133" i="52" s="1"/>
  <c r="CD153" i="51"/>
  <c r="CD156" i="51" s="1"/>
  <c r="CB484" i="56" s="1"/>
  <c r="BH153" i="52"/>
  <c r="BH156" i="52" s="1"/>
  <c r="BF485" i="56" s="1"/>
  <c r="CE121" i="53"/>
  <c r="CE123" i="53" s="1"/>
  <c r="CE125" i="53" s="1"/>
  <c r="CE152" i="53" s="1"/>
  <c r="BZ137" i="49"/>
  <c r="BZ139" i="49" s="1"/>
  <c r="BZ141" i="49" s="1"/>
  <c r="BZ154" i="49" s="1"/>
  <c r="CG121" i="51"/>
  <c r="CG123" i="51" s="1"/>
  <c r="CG125" i="51" s="1"/>
  <c r="CG152" i="51" s="1"/>
  <c r="BO68" i="52"/>
  <c r="BO70" i="52" s="1"/>
  <c r="BO72" i="52" s="1"/>
  <c r="BO85" i="52" s="1"/>
  <c r="CH68" i="49"/>
  <c r="CH70" i="49" s="1"/>
  <c r="CH72" i="49" s="1"/>
  <c r="CH85" i="49" s="1"/>
  <c r="CL68" i="51"/>
  <c r="CL70" i="51" s="1"/>
  <c r="CL72" i="51" s="1"/>
  <c r="CL85" i="51" s="1"/>
  <c r="CI68" i="53"/>
  <c r="CI70" i="53" s="1"/>
  <c r="CI72" i="53" s="1"/>
  <c r="CI85" i="53" s="1"/>
  <c r="BY500" i="56" l="1"/>
  <c r="CB143" i="53"/>
  <c r="BZ504" i="56" s="1"/>
  <c r="CE143" i="51"/>
  <c r="CC502" i="56" s="1"/>
  <c r="BI143" i="52"/>
  <c r="BG503" i="56" s="1"/>
  <c r="CB143" i="49"/>
  <c r="BZ432" i="56"/>
  <c r="BH344" i="52"/>
  <c r="CA457" i="56"/>
  <c r="CA323" i="56"/>
  <c r="CA328" i="56" s="1"/>
  <c r="CA432" i="56" s="1"/>
  <c r="BE331" i="56"/>
  <c r="BE458" i="56"/>
  <c r="F75" i="56"/>
  <c r="CA344" i="53"/>
  <c r="CA344" i="49"/>
  <c r="F196" i="56"/>
  <c r="CD344" i="51"/>
  <c r="BX339" i="56"/>
  <c r="BX344" i="56" s="1"/>
  <c r="BX434" i="56" s="1"/>
  <c r="BX459" i="56"/>
  <c r="BD336" i="56"/>
  <c r="BD433" i="56" s="1"/>
  <c r="BW434" i="56"/>
  <c r="BX307" i="56"/>
  <c r="BX312" i="56" s="1"/>
  <c r="BX430" i="56" s="1"/>
  <c r="BX455" i="56"/>
  <c r="CH121" i="51"/>
  <c r="CH123" i="51" s="1"/>
  <c r="CH125" i="51" s="1"/>
  <c r="CH152" i="51" s="1"/>
  <c r="BL121" i="52"/>
  <c r="BL123" i="52" s="1"/>
  <c r="BL125" i="52" s="1"/>
  <c r="BL152" i="52" s="1"/>
  <c r="CF121" i="49"/>
  <c r="CF123" i="49" s="1"/>
  <c r="CF125" i="49" s="1"/>
  <c r="CF152" i="49" s="1"/>
  <c r="BJ131" i="52"/>
  <c r="BJ133" i="52" s="1"/>
  <c r="BG137" i="52"/>
  <c r="BG139" i="52" s="1"/>
  <c r="BG141" i="52" s="1"/>
  <c r="BG154" i="52" s="1"/>
  <c r="BI153" i="52"/>
  <c r="BI156" i="52" s="1"/>
  <c r="BG485" i="56" s="1"/>
  <c r="CF131" i="51"/>
  <c r="CF133" i="51" s="1"/>
  <c r="CC131" i="49"/>
  <c r="CC133" i="49" s="1"/>
  <c r="CA137" i="53"/>
  <c r="CA139" i="53" s="1"/>
  <c r="CA141" i="53" s="1"/>
  <c r="CA154" i="53" s="1"/>
  <c r="CE153" i="51"/>
  <c r="CE156" i="51" s="1"/>
  <c r="CC484" i="56" s="1"/>
  <c r="CB153" i="49"/>
  <c r="CB156" i="49" s="1"/>
  <c r="BZ482" i="56" s="1"/>
  <c r="CF121" i="53"/>
  <c r="CF123" i="53" s="1"/>
  <c r="CF125" i="53" s="1"/>
  <c r="CF152" i="53" s="1"/>
  <c r="CD137" i="51"/>
  <c r="CD139" i="51" s="1"/>
  <c r="CD141" i="51" s="1"/>
  <c r="CD154" i="51" s="1"/>
  <c r="CA137" i="49"/>
  <c r="CA139" i="49" s="1"/>
  <c r="CA141" i="49" s="1"/>
  <c r="CA154" i="49" s="1"/>
  <c r="CC131" i="53"/>
  <c r="CC133" i="53" s="1"/>
  <c r="CB153" i="53"/>
  <c r="CB156" i="53" s="1"/>
  <c r="BZ486" i="56" s="1"/>
  <c r="CJ68" i="53"/>
  <c r="CJ70" i="53" s="1"/>
  <c r="CJ72" i="53" s="1"/>
  <c r="CJ85" i="53" s="1"/>
  <c r="CI68" i="49"/>
  <c r="CI70" i="49" s="1"/>
  <c r="CI72" i="49" s="1"/>
  <c r="CI85" i="49" s="1"/>
  <c r="CM68" i="51"/>
  <c r="CM70" i="51" s="1"/>
  <c r="CM72" i="51" s="1"/>
  <c r="CM85" i="51" s="1"/>
  <c r="BP68" i="52"/>
  <c r="BP70" i="52" s="1"/>
  <c r="BP72" i="52" s="1"/>
  <c r="BP85" i="52" s="1"/>
  <c r="BZ500" i="56" l="1"/>
  <c r="CC143" i="49"/>
  <c r="CF143" i="51"/>
  <c r="CD502" i="56" s="1"/>
  <c r="CC143" i="53"/>
  <c r="CA504" i="56" s="1"/>
  <c r="BJ143" i="52"/>
  <c r="BH503" i="56" s="1"/>
  <c r="H195" i="56"/>
  <c r="H74" i="56"/>
  <c r="CB344" i="53"/>
  <c r="BY307" i="56"/>
  <c r="BY312" i="56" s="1"/>
  <c r="BY430" i="56" s="1"/>
  <c r="BY455" i="56"/>
  <c r="BF331" i="56"/>
  <c r="BF458" i="56"/>
  <c r="BE336" i="56"/>
  <c r="BE433" i="56" s="1"/>
  <c r="CB344" i="49"/>
  <c r="CE344" i="51"/>
  <c r="BI344" i="52"/>
  <c r="BY339" i="56"/>
  <c r="BY344" i="56" s="1"/>
  <c r="BY434" i="56" s="1"/>
  <c r="BY459" i="56"/>
  <c r="CB323" i="56"/>
  <c r="CB328" i="56" s="1"/>
  <c r="CB432" i="56" s="1"/>
  <c r="CB457" i="56"/>
  <c r="CG121" i="53"/>
  <c r="CG123" i="53" s="1"/>
  <c r="CG125" i="53" s="1"/>
  <c r="CG152" i="53" s="1"/>
  <c r="BK131" i="52"/>
  <c r="BK133" i="52" s="1"/>
  <c r="CD131" i="49"/>
  <c r="CD133" i="49" s="1"/>
  <c r="CC153" i="49"/>
  <c r="CC156" i="49" s="1"/>
  <c r="CA482" i="56" s="1"/>
  <c r="BJ153" i="52"/>
  <c r="BJ156" i="52" s="1"/>
  <c r="BH485" i="56" s="1"/>
  <c r="CG121" i="49"/>
  <c r="CG123" i="49" s="1"/>
  <c r="CG125" i="49" s="1"/>
  <c r="CG152" i="49" s="1"/>
  <c r="CE137" i="51"/>
  <c r="CE139" i="51" s="1"/>
  <c r="CE141" i="51" s="1"/>
  <c r="CE154" i="51" s="1"/>
  <c r="CG131" i="51"/>
  <c r="CG133" i="51" s="1"/>
  <c r="CC153" i="53"/>
  <c r="CC156" i="53" s="1"/>
  <c r="CA486" i="56" s="1"/>
  <c r="CF153" i="51"/>
  <c r="CF156" i="51" s="1"/>
  <c r="CD484" i="56" s="1"/>
  <c r="CD131" i="53"/>
  <c r="CD133" i="53" s="1"/>
  <c r="BM121" i="52"/>
  <c r="BM123" i="52" s="1"/>
  <c r="BM125" i="52" s="1"/>
  <c r="BM152" i="52" s="1"/>
  <c r="CB137" i="49"/>
  <c r="CB139" i="49" s="1"/>
  <c r="CB141" i="49" s="1"/>
  <c r="CB154" i="49" s="1"/>
  <c r="CI121" i="51"/>
  <c r="CI123" i="51" s="1"/>
  <c r="CI125" i="51" s="1"/>
  <c r="CI152" i="51" s="1"/>
  <c r="CB137" i="53"/>
  <c r="CB139" i="53" s="1"/>
  <c r="CB141" i="53" s="1"/>
  <c r="CB154" i="53" s="1"/>
  <c r="BH137" i="52"/>
  <c r="BH139" i="52" s="1"/>
  <c r="BH141" i="52" s="1"/>
  <c r="BH154" i="52" s="1"/>
  <c r="BQ68" i="52"/>
  <c r="BQ70" i="52" s="1"/>
  <c r="BQ72" i="52" s="1"/>
  <c r="BQ85" i="52" s="1"/>
  <c r="CN68" i="51"/>
  <c r="CN70" i="51" s="1"/>
  <c r="CN72" i="51" s="1"/>
  <c r="CN85" i="51" s="1"/>
  <c r="CK68" i="53"/>
  <c r="CK70" i="53" s="1"/>
  <c r="CK72" i="53" s="1"/>
  <c r="CK85" i="53" s="1"/>
  <c r="CJ68" i="49"/>
  <c r="CJ70" i="49" s="1"/>
  <c r="CJ72" i="49" s="1"/>
  <c r="CJ85" i="49" s="1"/>
  <c r="CA500" i="56" l="1"/>
  <c r="CD143" i="53"/>
  <c r="CB504" i="56" s="1"/>
  <c r="CG143" i="51"/>
  <c r="CE502" i="56" s="1"/>
  <c r="CD143" i="49"/>
  <c r="BK143" i="52"/>
  <c r="BI503" i="56" s="1"/>
  <c r="CC344" i="49"/>
  <c r="CC457" i="56"/>
  <c r="CC323" i="56"/>
  <c r="CC328" i="56" s="1"/>
  <c r="CC432" i="56" s="1"/>
  <c r="BF336" i="56"/>
  <c r="BF433" i="56" s="1"/>
  <c r="BZ455" i="56"/>
  <c r="BZ307" i="56"/>
  <c r="BZ312" i="56" s="1"/>
  <c r="BZ430" i="56" s="1"/>
  <c r="CF344" i="51"/>
  <c r="BZ339" i="56"/>
  <c r="BZ344" i="56" s="1"/>
  <c r="BZ434" i="56" s="1"/>
  <c r="BZ459" i="56"/>
  <c r="CC344" i="53"/>
  <c r="BJ344" i="52"/>
  <c r="BG331" i="56"/>
  <c r="BG458" i="56"/>
  <c r="BI137" i="52"/>
  <c r="BI139" i="52" s="1"/>
  <c r="BI141" i="52" s="1"/>
  <c r="BI154" i="52" s="1"/>
  <c r="CH131" i="51"/>
  <c r="CH133" i="51" s="1"/>
  <c r="BN121" i="52"/>
  <c r="BN123" i="52" s="1"/>
  <c r="BN125" i="52" s="1"/>
  <c r="BN152" i="52" s="1"/>
  <c r="CG153" i="51"/>
  <c r="CG156" i="51" s="1"/>
  <c r="CE484" i="56" s="1"/>
  <c r="CE131" i="53"/>
  <c r="CE133" i="53" s="1"/>
  <c r="CE131" i="49"/>
  <c r="CE133" i="49" s="1"/>
  <c r="CC137" i="53"/>
  <c r="CC139" i="53" s="1"/>
  <c r="CC141" i="53" s="1"/>
  <c r="CC154" i="53" s="1"/>
  <c r="CF137" i="51"/>
  <c r="CF139" i="51" s="1"/>
  <c r="CF141" i="51" s="1"/>
  <c r="CF154" i="51" s="1"/>
  <c r="CD153" i="53"/>
  <c r="CD156" i="53" s="1"/>
  <c r="CB486" i="56" s="1"/>
  <c r="CD153" i="49"/>
  <c r="CD156" i="49" s="1"/>
  <c r="CB482" i="56" s="1"/>
  <c r="CJ121" i="51"/>
  <c r="CJ123" i="51" s="1"/>
  <c r="CJ125" i="51" s="1"/>
  <c r="CJ152" i="51" s="1"/>
  <c r="BL131" i="52"/>
  <c r="BL133" i="52" s="1"/>
  <c r="CH121" i="49"/>
  <c r="CH123" i="49" s="1"/>
  <c r="CH125" i="49" s="1"/>
  <c r="CH152" i="49" s="1"/>
  <c r="BK153" i="52"/>
  <c r="BK156" i="52" s="1"/>
  <c r="BI485" i="56" s="1"/>
  <c r="CH121" i="53"/>
  <c r="CH123" i="53" s="1"/>
  <c r="CH125" i="53" s="1"/>
  <c r="CH152" i="53" s="1"/>
  <c r="CC137" i="49"/>
  <c r="CC139" i="49" s="1"/>
  <c r="CC141" i="49" s="1"/>
  <c r="CC154" i="49" s="1"/>
  <c r="CK68" i="49"/>
  <c r="CK70" i="49" s="1"/>
  <c r="CK72" i="49" s="1"/>
  <c r="CK85" i="49" s="1"/>
  <c r="BR68" i="52"/>
  <c r="BR70" i="52" s="1"/>
  <c r="BR72" i="52" s="1"/>
  <c r="BR85" i="52" s="1"/>
  <c r="CL68" i="53"/>
  <c r="CL70" i="53" s="1"/>
  <c r="CL72" i="53" s="1"/>
  <c r="CL85" i="53" s="1"/>
  <c r="CO68" i="51"/>
  <c r="CO70" i="51" s="1"/>
  <c r="CO72" i="51" s="1"/>
  <c r="CO85" i="51" s="1"/>
  <c r="CB500" i="56" l="1"/>
  <c r="CE143" i="49"/>
  <c r="CE143" i="53"/>
  <c r="CC504" i="56" s="1"/>
  <c r="BL143" i="52"/>
  <c r="BJ503" i="56" s="1"/>
  <c r="CH143" i="51"/>
  <c r="CF502" i="56" s="1"/>
  <c r="CD344" i="53"/>
  <c r="BK344" i="52"/>
  <c r="CD344" i="49"/>
  <c r="CG344" i="51"/>
  <c r="BG336" i="56"/>
  <c r="BG433" i="56" s="1"/>
  <c r="BH331" i="56"/>
  <c r="BH458" i="56"/>
  <c r="CD457" i="56"/>
  <c r="CD323" i="56"/>
  <c r="CD328" i="56" s="1"/>
  <c r="CD432" i="56" s="1"/>
  <c r="CA459" i="56"/>
  <c r="CA339" i="56"/>
  <c r="CA344" i="56" s="1"/>
  <c r="CA307" i="56"/>
  <c r="CA312" i="56" s="1"/>
  <c r="CA430" i="56" s="1"/>
  <c r="CA455" i="56"/>
  <c r="CD137" i="49"/>
  <c r="CD139" i="49" s="1"/>
  <c r="CD141" i="49" s="1"/>
  <c r="CD154" i="49" s="1"/>
  <c r="BM131" i="52"/>
  <c r="BM133" i="52" s="1"/>
  <c r="CG137" i="51"/>
  <c r="CG139" i="51" s="1"/>
  <c r="CG141" i="51" s="1"/>
  <c r="CG154" i="51" s="1"/>
  <c r="BL153" i="52"/>
  <c r="BL156" i="52" s="1"/>
  <c r="BJ485" i="56" s="1"/>
  <c r="CI121" i="53"/>
  <c r="CI123" i="53" s="1"/>
  <c r="CI125" i="53" s="1"/>
  <c r="CI152" i="53" s="1"/>
  <c r="BO121" i="52"/>
  <c r="BO123" i="52" s="1"/>
  <c r="BO125" i="52" s="1"/>
  <c r="BO152" i="52" s="1"/>
  <c r="CD137" i="53"/>
  <c r="CD139" i="53" s="1"/>
  <c r="CD141" i="53" s="1"/>
  <c r="CD154" i="53" s="1"/>
  <c r="CK121" i="51"/>
  <c r="CK123" i="51" s="1"/>
  <c r="CK125" i="51" s="1"/>
  <c r="CK152" i="51" s="1"/>
  <c r="CI131" i="51"/>
  <c r="CI133" i="51" s="1"/>
  <c r="CF131" i="49"/>
  <c r="CF133" i="49" s="1"/>
  <c r="CE153" i="49"/>
  <c r="CE156" i="49" s="1"/>
  <c r="CC482" i="56" s="1"/>
  <c r="CH153" i="51"/>
  <c r="CH156" i="51" s="1"/>
  <c r="CF484" i="56" s="1"/>
  <c r="CI121" i="49"/>
  <c r="CI123" i="49" s="1"/>
  <c r="CI125" i="49" s="1"/>
  <c r="CI152" i="49" s="1"/>
  <c r="BJ137" i="52"/>
  <c r="BJ139" i="52" s="1"/>
  <c r="BJ141" i="52" s="1"/>
  <c r="BJ154" i="52" s="1"/>
  <c r="CF131" i="53"/>
  <c r="CF133" i="53" s="1"/>
  <c r="CE153" i="53"/>
  <c r="CE156" i="53" s="1"/>
  <c r="CC486" i="56" s="1"/>
  <c r="CL68" i="49"/>
  <c r="CL70" i="49" s="1"/>
  <c r="CL72" i="49" s="1"/>
  <c r="CL85" i="49" s="1"/>
  <c r="BS68" i="52"/>
  <c r="BS70" i="52" s="1"/>
  <c r="BS72" i="52" s="1"/>
  <c r="BS85" i="52" s="1"/>
  <c r="CP68" i="51"/>
  <c r="CP70" i="51" s="1"/>
  <c r="CP72" i="51" s="1"/>
  <c r="CP85" i="51" s="1"/>
  <c r="CM68" i="53"/>
  <c r="CM70" i="53" s="1"/>
  <c r="CM72" i="53" s="1"/>
  <c r="CM85" i="53" s="1"/>
  <c r="CC500" i="56" l="1"/>
  <c r="CI143" i="51"/>
  <c r="CG502" i="56" s="1"/>
  <c r="CF143" i="53"/>
  <c r="CD504" i="56" s="1"/>
  <c r="CF143" i="49"/>
  <c r="BM143" i="52"/>
  <c r="BK503" i="56" s="1"/>
  <c r="BL344" i="52"/>
  <c r="CE344" i="53"/>
  <c r="CH344" i="51"/>
  <c r="BH336" i="56"/>
  <c r="BH433" i="56" s="1"/>
  <c r="BI331" i="56"/>
  <c r="BI458" i="56"/>
  <c r="CE344" i="49"/>
  <c r="CE457" i="56"/>
  <c r="CE323" i="56"/>
  <c r="CE328" i="56" s="1"/>
  <c r="CE432" i="56" s="1"/>
  <c r="CA434" i="56"/>
  <c r="H76" i="56"/>
  <c r="CB307" i="56"/>
  <c r="CB312" i="56" s="1"/>
  <c r="CB430" i="56" s="1"/>
  <c r="CB455" i="56"/>
  <c r="CB459" i="56"/>
  <c r="CB339" i="56"/>
  <c r="CB344" i="56" s="1"/>
  <c r="CB434" i="56" s="1"/>
  <c r="CL121" i="51"/>
  <c r="CL123" i="51" s="1"/>
  <c r="CL125" i="51" s="1"/>
  <c r="CL152" i="51" s="1"/>
  <c r="CJ121" i="53"/>
  <c r="CJ123" i="53" s="1"/>
  <c r="CJ125" i="53" s="1"/>
  <c r="CJ152" i="53" s="1"/>
  <c r="CG131" i="53"/>
  <c r="CG133" i="53" s="1"/>
  <c r="CH137" i="51"/>
  <c r="CH139" i="51" s="1"/>
  <c r="CH141" i="51" s="1"/>
  <c r="CH154" i="51" s="1"/>
  <c r="BK137" i="52"/>
  <c r="BK139" i="52" s="1"/>
  <c r="BK141" i="52" s="1"/>
  <c r="BK154" i="52" s="1"/>
  <c r="CE137" i="53"/>
  <c r="CE139" i="53" s="1"/>
  <c r="CE141" i="53" s="1"/>
  <c r="CE154" i="53" s="1"/>
  <c r="CF153" i="53"/>
  <c r="CF156" i="53" s="1"/>
  <c r="CD486" i="56" s="1"/>
  <c r="CG131" i="49"/>
  <c r="CG133" i="49" s="1"/>
  <c r="BN131" i="52"/>
  <c r="BN133" i="52" s="1"/>
  <c r="BP121" i="52"/>
  <c r="BP123" i="52" s="1"/>
  <c r="BP125" i="52" s="1"/>
  <c r="BP152" i="52" s="1"/>
  <c r="CF153" i="49"/>
  <c r="CF156" i="49" s="1"/>
  <c r="CD482" i="56" s="1"/>
  <c r="BM153" i="52"/>
  <c r="BM156" i="52" s="1"/>
  <c r="BK485" i="56" s="1"/>
  <c r="CJ121" i="49"/>
  <c r="CJ123" i="49" s="1"/>
  <c r="CJ125" i="49" s="1"/>
  <c r="CJ152" i="49" s="1"/>
  <c r="CE137" i="49"/>
  <c r="CE139" i="49" s="1"/>
  <c r="CE141" i="49" s="1"/>
  <c r="CE154" i="49" s="1"/>
  <c r="CJ131" i="51"/>
  <c r="CJ133" i="51" s="1"/>
  <c r="CI153" i="51"/>
  <c r="CI156" i="51" s="1"/>
  <c r="CG484" i="56" s="1"/>
  <c r="CQ68" i="51"/>
  <c r="CQ70" i="51" s="1"/>
  <c r="CQ72" i="51" s="1"/>
  <c r="CQ85" i="51" s="1"/>
  <c r="CM68" i="49"/>
  <c r="CM70" i="49" s="1"/>
  <c r="CM72" i="49" s="1"/>
  <c r="CM85" i="49" s="1"/>
  <c r="BT68" i="52"/>
  <c r="BT70" i="52" s="1"/>
  <c r="BT72" i="52" s="1"/>
  <c r="BT85" i="52" s="1"/>
  <c r="CN68" i="53"/>
  <c r="CN70" i="53" s="1"/>
  <c r="CN72" i="53" s="1"/>
  <c r="CN85" i="53" s="1"/>
  <c r="CD500" i="56" l="1"/>
  <c r="CJ143" i="51"/>
  <c r="CH502" i="56" s="1"/>
  <c r="BN143" i="52"/>
  <c r="BL503" i="56" s="1"/>
  <c r="CG143" i="49"/>
  <c r="CG143" i="53"/>
  <c r="CE504" i="56" s="1"/>
  <c r="CC459" i="56"/>
  <c r="CC339" i="56"/>
  <c r="CC344" i="56" s="1"/>
  <c r="CC434" i="56" s="1"/>
  <c r="BI336" i="56"/>
  <c r="BI433" i="56" s="1"/>
  <c r="BJ458" i="56"/>
  <c r="BJ331" i="56"/>
  <c r="CI344" i="51"/>
  <c r="BM344" i="52"/>
  <c r="CC455" i="56"/>
  <c r="CC307" i="56"/>
  <c r="CC312" i="56" s="1"/>
  <c r="CC430" i="56" s="1"/>
  <c r="CF344" i="49"/>
  <c r="CF344" i="53"/>
  <c r="CF323" i="56"/>
  <c r="CF328" i="56" s="1"/>
  <c r="CF432" i="56" s="1"/>
  <c r="CF457" i="56"/>
  <c r="CK121" i="49"/>
  <c r="CK123" i="49" s="1"/>
  <c r="CK125" i="49" s="1"/>
  <c r="CK152" i="49" s="1"/>
  <c r="CI137" i="51"/>
  <c r="CI139" i="51" s="1"/>
  <c r="CI141" i="51" s="1"/>
  <c r="CI154" i="51" s="1"/>
  <c r="CH131" i="49"/>
  <c r="CH133" i="49" s="1"/>
  <c r="CG153" i="49"/>
  <c r="CG156" i="49" s="1"/>
  <c r="CE482" i="56" s="1"/>
  <c r="BO131" i="52"/>
  <c r="BO133" i="52" s="1"/>
  <c r="CH131" i="53"/>
  <c r="CH133" i="53" s="1"/>
  <c r="CK131" i="51"/>
  <c r="CK133" i="51" s="1"/>
  <c r="CJ153" i="51"/>
  <c r="CJ156" i="51" s="1"/>
  <c r="CH484" i="56" s="1"/>
  <c r="CG153" i="53"/>
  <c r="CG156" i="53" s="1"/>
  <c r="CE486" i="56" s="1"/>
  <c r="CK121" i="53"/>
  <c r="CK123" i="53" s="1"/>
  <c r="CK125" i="53" s="1"/>
  <c r="CK152" i="53" s="1"/>
  <c r="BQ121" i="52"/>
  <c r="BQ123" i="52" s="1"/>
  <c r="BQ125" i="52" s="1"/>
  <c r="BQ152" i="52" s="1"/>
  <c r="CF137" i="53"/>
  <c r="CF139" i="53" s="1"/>
  <c r="CF141" i="53" s="1"/>
  <c r="CF154" i="53" s="1"/>
  <c r="CM121" i="51"/>
  <c r="CM123" i="51" s="1"/>
  <c r="CM125" i="51" s="1"/>
  <c r="CM152" i="51" s="1"/>
  <c r="CF137" i="49"/>
  <c r="CF139" i="49" s="1"/>
  <c r="CF141" i="49" s="1"/>
  <c r="CF154" i="49" s="1"/>
  <c r="BL137" i="52"/>
  <c r="BL139" i="52" s="1"/>
  <c r="BL141" i="52" s="1"/>
  <c r="BL154" i="52" s="1"/>
  <c r="BN153" i="52"/>
  <c r="BN156" i="52" s="1"/>
  <c r="BL485" i="56" s="1"/>
  <c r="CO68" i="53"/>
  <c r="CO70" i="53" s="1"/>
  <c r="CO72" i="53" s="1"/>
  <c r="CO85" i="53" s="1"/>
  <c r="CR68" i="51"/>
  <c r="CR70" i="51" s="1"/>
  <c r="CR72" i="51" s="1"/>
  <c r="CR85" i="51" s="1"/>
  <c r="CN68" i="49"/>
  <c r="CN70" i="49" s="1"/>
  <c r="CN72" i="49" s="1"/>
  <c r="CN85" i="49" s="1"/>
  <c r="BU68" i="52"/>
  <c r="BU70" i="52" s="1"/>
  <c r="BU72" i="52" s="1"/>
  <c r="BU85" i="52" s="1"/>
  <c r="CE500" i="56" l="1"/>
  <c r="BO143" i="52"/>
  <c r="BM503" i="56" s="1"/>
  <c r="CH143" i="53"/>
  <c r="CF504" i="56" s="1"/>
  <c r="CH143" i="49"/>
  <c r="CK143" i="51"/>
  <c r="CI502" i="56" s="1"/>
  <c r="CD459" i="56"/>
  <c r="CD339" i="56"/>
  <c r="CD344" i="56" s="1"/>
  <c r="CD434" i="56" s="1"/>
  <c r="BK331" i="56"/>
  <c r="BK458" i="56"/>
  <c r="CD307" i="56"/>
  <c r="CD312" i="56" s="1"/>
  <c r="CD430" i="56" s="1"/>
  <c r="CD455" i="56"/>
  <c r="CG457" i="56"/>
  <c r="CG323" i="56"/>
  <c r="CG328" i="56" s="1"/>
  <c r="BJ336" i="56"/>
  <c r="CG344" i="53"/>
  <c r="BN344" i="52"/>
  <c r="CJ344" i="51"/>
  <c r="CG344" i="49"/>
  <c r="CG137" i="53"/>
  <c r="CG139" i="53" s="1"/>
  <c r="CG141" i="53" s="1"/>
  <c r="CG154" i="53" s="1"/>
  <c r="BR121" i="52"/>
  <c r="BR123" i="52" s="1"/>
  <c r="BR125" i="52" s="1"/>
  <c r="BR152" i="52" s="1"/>
  <c r="CI131" i="49"/>
  <c r="CI133" i="49" s="1"/>
  <c r="BM137" i="52"/>
  <c r="BM139" i="52" s="1"/>
  <c r="BM141" i="52" s="1"/>
  <c r="BM154" i="52" s="1"/>
  <c r="CL131" i="51"/>
  <c r="CL133" i="51" s="1"/>
  <c r="CK153" i="51"/>
  <c r="CK156" i="51" s="1"/>
  <c r="CI484" i="56" s="1"/>
  <c r="CH153" i="49"/>
  <c r="CH156" i="49" s="1"/>
  <c r="CF482" i="56" s="1"/>
  <c r="CL121" i="53"/>
  <c r="CL123" i="53" s="1"/>
  <c r="CL125" i="53" s="1"/>
  <c r="CL152" i="53" s="1"/>
  <c r="CJ137" i="51"/>
  <c r="CJ139" i="51" s="1"/>
  <c r="CJ141" i="51" s="1"/>
  <c r="CJ154" i="51" s="1"/>
  <c r="CG137" i="49"/>
  <c r="CG139" i="49" s="1"/>
  <c r="CG141" i="49" s="1"/>
  <c r="CG154" i="49" s="1"/>
  <c r="CI131" i="53"/>
  <c r="CI133" i="53" s="1"/>
  <c r="CH153" i="53"/>
  <c r="CH156" i="53" s="1"/>
  <c r="CF486" i="56" s="1"/>
  <c r="CL121" i="49"/>
  <c r="CL123" i="49" s="1"/>
  <c r="CL125" i="49" s="1"/>
  <c r="CL152" i="49" s="1"/>
  <c r="CN121" i="51"/>
  <c r="CN123" i="51" s="1"/>
  <c r="CN125" i="51" s="1"/>
  <c r="CN152" i="51" s="1"/>
  <c r="BP131" i="52"/>
  <c r="BP133" i="52" s="1"/>
  <c r="BO153" i="52"/>
  <c r="BO156" i="52" s="1"/>
  <c r="BM485" i="56" s="1"/>
  <c r="CO68" i="49"/>
  <c r="CO70" i="49" s="1"/>
  <c r="CO72" i="49" s="1"/>
  <c r="CO85" i="49" s="1"/>
  <c r="BV68" i="52"/>
  <c r="BV70" i="52" s="1"/>
  <c r="BV72" i="52" s="1"/>
  <c r="BV85" i="52" s="1"/>
  <c r="CP68" i="53"/>
  <c r="CP70" i="53" s="1"/>
  <c r="CP72" i="53" s="1"/>
  <c r="CP85" i="53" s="1"/>
  <c r="CS68" i="51"/>
  <c r="CS70" i="51" s="1"/>
  <c r="CS72" i="51" s="1"/>
  <c r="CS85" i="51" s="1"/>
  <c r="CF500" i="56" l="1"/>
  <c r="BP143" i="52"/>
  <c r="BN503" i="56" s="1"/>
  <c r="CL143" i="51"/>
  <c r="CJ502" i="56" s="1"/>
  <c r="CI143" i="49"/>
  <c r="CI143" i="53"/>
  <c r="CG504" i="56" s="1"/>
  <c r="CE339" i="56"/>
  <c r="CE344" i="56" s="1"/>
  <c r="CE434" i="56" s="1"/>
  <c r="CE459" i="56"/>
  <c r="BO344" i="52"/>
  <c r="CH344" i="53"/>
  <c r="CE455" i="56"/>
  <c r="CE307" i="56"/>
  <c r="CE312" i="56" s="1"/>
  <c r="CE430" i="56" s="1"/>
  <c r="BJ433" i="56"/>
  <c r="BK336" i="56"/>
  <c r="BK433" i="56" s="1"/>
  <c r="BL458" i="56"/>
  <c r="BL331" i="56"/>
  <c r="CH344" i="49"/>
  <c r="CK344" i="51"/>
  <c r="CH323" i="56"/>
  <c r="CH328" i="56" s="1"/>
  <c r="CH432" i="56" s="1"/>
  <c r="CH457" i="56"/>
  <c r="CG432" i="56"/>
  <c r="CM121" i="49"/>
  <c r="CM123" i="49" s="1"/>
  <c r="CM125" i="49" s="1"/>
  <c r="CM152" i="49" s="1"/>
  <c r="BN137" i="52"/>
  <c r="BN139" i="52" s="1"/>
  <c r="BN141" i="52" s="1"/>
  <c r="BN154" i="52" s="1"/>
  <c r="CM121" i="53"/>
  <c r="CM123" i="53" s="1"/>
  <c r="CM125" i="53" s="1"/>
  <c r="CM152" i="53" s="1"/>
  <c r="BQ131" i="52"/>
  <c r="BQ133" i="52" s="1"/>
  <c r="CJ131" i="49"/>
  <c r="CJ133" i="49" s="1"/>
  <c r="CJ131" i="53"/>
  <c r="CJ133" i="53" s="1"/>
  <c r="BP153" i="52"/>
  <c r="BP156" i="52" s="1"/>
  <c r="BN485" i="56" s="1"/>
  <c r="CI153" i="53"/>
  <c r="CI156" i="53" s="1"/>
  <c r="CG486" i="56" s="1"/>
  <c r="CI153" i="49"/>
  <c r="CI156" i="49" s="1"/>
  <c r="CG482" i="56" s="1"/>
  <c r="BS121" i="52"/>
  <c r="BS123" i="52" s="1"/>
  <c r="BS125" i="52" s="1"/>
  <c r="BS152" i="52" s="1"/>
  <c r="CO121" i="51"/>
  <c r="CO123" i="51" s="1"/>
  <c r="CO125" i="51" s="1"/>
  <c r="CO152" i="51" s="1"/>
  <c r="CH137" i="49"/>
  <c r="CH139" i="49" s="1"/>
  <c r="CH141" i="49" s="1"/>
  <c r="CH154" i="49" s="1"/>
  <c r="CK137" i="51"/>
  <c r="CK139" i="51" s="1"/>
  <c r="CK141" i="51" s="1"/>
  <c r="CK154" i="51" s="1"/>
  <c r="CH137" i="53"/>
  <c r="CH139" i="53" s="1"/>
  <c r="CH141" i="53" s="1"/>
  <c r="CH154" i="53" s="1"/>
  <c r="CM131" i="51"/>
  <c r="CM133" i="51" s="1"/>
  <c r="CL153" i="51"/>
  <c r="CL156" i="51" s="1"/>
  <c r="CJ484" i="56" s="1"/>
  <c r="BW68" i="52"/>
  <c r="BW70" i="52" s="1"/>
  <c r="BW72" i="52" s="1"/>
  <c r="BW85" i="52" s="1"/>
  <c r="CT68" i="51"/>
  <c r="CT70" i="51" s="1"/>
  <c r="CT72" i="51" s="1"/>
  <c r="CT85" i="51" s="1"/>
  <c r="CQ68" i="53"/>
  <c r="CQ70" i="53" s="1"/>
  <c r="CQ72" i="53" s="1"/>
  <c r="CQ85" i="53" s="1"/>
  <c r="CP68" i="49"/>
  <c r="CP70" i="49" s="1"/>
  <c r="CP72" i="49" s="1"/>
  <c r="CP85" i="49" s="1"/>
  <c r="CG500" i="56" l="1"/>
  <c r="CM143" i="51"/>
  <c r="CK502" i="56" s="1"/>
  <c r="CJ143" i="49"/>
  <c r="BQ143" i="52"/>
  <c r="BO503" i="56" s="1"/>
  <c r="CJ143" i="53"/>
  <c r="CH504" i="56" s="1"/>
  <c r="CL344" i="51"/>
  <c r="BL336" i="56"/>
  <c r="BP344" i="52"/>
  <c r="CF339" i="56"/>
  <c r="CF344" i="56" s="1"/>
  <c r="CF459" i="56"/>
  <c r="CI323" i="56"/>
  <c r="CI328" i="56" s="1"/>
  <c r="CI457" i="56"/>
  <c r="BM331" i="56"/>
  <c r="BM458" i="56"/>
  <c r="CI344" i="49"/>
  <c r="CF307" i="56"/>
  <c r="CF312" i="56" s="1"/>
  <c r="CF430" i="56" s="1"/>
  <c r="CF455" i="56"/>
  <c r="CI344" i="53"/>
  <c r="CI137" i="49"/>
  <c r="CI139" i="49" s="1"/>
  <c r="CI141" i="49" s="1"/>
  <c r="CI154" i="49" s="1"/>
  <c r="CL137" i="51"/>
  <c r="CL139" i="51" s="1"/>
  <c r="CL141" i="51" s="1"/>
  <c r="CL154" i="51" s="1"/>
  <c r="BR131" i="52"/>
  <c r="BR133" i="52" s="1"/>
  <c r="BQ153" i="52"/>
  <c r="BQ156" i="52" s="1"/>
  <c r="BO485" i="56" s="1"/>
  <c r="CN121" i="53"/>
  <c r="CN123" i="53" s="1"/>
  <c r="CN125" i="53" s="1"/>
  <c r="CN152" i="53" s="1"/>
  <c r="CP121" i="51"/>
  <c r="CP123" i="51" s="1"/>
  <c r="CP125" i="51" s="1"/>
  <c r="CP152" i="51" s="1"/>
  <c r="CM153" i="51"/>
  <c r="CM156" i="51" s="1"/>
  <c r="CK484" i="56" s="1"/>
  <c r="BT121" i="52"/>
  <c r="BT123" i="52" s="1"/>
  <c r="BT125" i="52" s="1"/>
  <c r="BT152" i="52" s="1"/>
  <c r="BO137" i="52"/>
  <c r="BO139" i="52" s="1"/>
  <c r="BO141" i="52" s="1"/>
  <c r="BO154" i="52" s="1"/>
  <c r="CI137" i="53"/>
  <c r="CI139" i="53" s="1"/>
  <c r="CI141" i="53" s="1"/>
  <c r="CI154" i="53" s="1"/>
  <c r="CK131" i="53"/>
  <c r="CK133" i="53" s="1"/>
  <c r="CJ153" i="53"/>
  <c r="CJ156" i="53" s="1"/>
  <c r="CH486" i="56" s="1"/>
  <c r="CN121" i="49"/>
  <c r="CN123" i="49" s="1"/>
  <c r="CN125" i="49" s="1"/>
  <c r="CN152" i="49" s="1"/>
  <c r="CN131" i="51"/>
  <c r="CN133" i="51" s="1"/>
  <c r="CK131" i="49"/>
  <c r="CK133" i="49" s="1"/>
  <c r="CJ153" i="49"/>
  <c r="CJ156" i="49" s="1"/>
  <c r="CH482" i="56" s="1"/>
  <c r="CU68" i="51"/>
  <c r="CU70" i="51" s="1"/>
  <c r="CU72" i="51" s="1"/>
  <c r="CU85" i="51" s="1"/>
  <c r="CR68" i="53"/>
  <c r="CR70" i="53" s="1"/>
  <c r="CR72" i="53" s="1"/>
  <c r="CR85" i="53" s="1"/>
  <c r="CQ68" i="49"/>
  <c r="CQ70" i="49" s="1"/>
  <c r="CQ72" i="49" s="1"/>
  <c r="CQ85" i="49" s="1"/>
  <c r="BX68" i="52"/>
  <c r="BX70" i="52" s="1"/>
  <c r="BX72" i="52" s="1"/>
  <c r="BX85" i="52" s="1"/>
  <c r="CH500" i="56" l="1"/>
  <c r="CK143" i="49"/>
  <c r="CK143" i="53"/>
  <c r="CI504" i="56" s="1"/>
  <c r="CN143" i="51"/>
  <c r="CL502" i="56" s="1"/>
  <c r="BR143" i="52"/>
  <c r="BP503" i="56" s="1"/>
  <c r="CM344" i="51"/>
  <c r="CG455" i="56"/>
  <c r="CG307" i="56"/>
  <c r="CG312" i="56" s="1"/>
  <c r="CG430" i="56" s="1"/>
  <c r="CF434" i="56"/>
  <c r="BM336" i="56"/>
  <c r="BM433" i="56" s="1"/>
  <c r="BN458" i="56"/>
  <c r="BN331" i="56"/>
  <c r="BQ344" i="52"/>
  <c r="BL433" i="56"/>
  <c r="CJ344" i="49"/>
  <c r="CJ344" i="53"/>
  <c r="CG459" i="56"/>
  <c r="CG339" i="56"/>
  <c r="CG344" i="56" s="1"/>
  <c r="CG434" i="56" s="1"/>
  <c r="CI432" i="56"/>
  <c r="CJ457" i="56"/>
  <c r="CJ323" i="56"/>
  <c r="CJ328" i="56" s="1"/>
  <c r="CJ432" i="56" s="1"/>
  <c r="BP137" i="52"/>
  <c r="BP139" i="52" s="1"/>
  <c r="BP141" i="52" s="1"/>
  <c r="BP154" i="52" s="1"/>
  <c r="BU121" i="52"/>
  <c r="BU123" i="52" s="1"/>
  <c r="BU125" i="52" s="1"/>
  <c r="BU152" i="52" s="1"/>
  <c r="CL131" i="49"/>
  <c r="CL133" i="49" s="1"/>
  <c r="BS131" i="52"/>
  <c r="BS133" i="52" s="1"/>
  <c r="CO131" i="51"/>
  <c r="CO133" i="51" s="1"/>
  <c r="CL131" i="53"/>
  <c r="CL133" i="53" s="1"/>
  <c r="CK153" i="49"/>
  <c r="CK156" i="49" s="1"/>
  <c r="CI482" i="56" s="1"/>
  <c r="CK153" i="53"/>
  <c r="CK156" i="53" s="1"/>
  <c r="CI486" i="56" s="1"/>
  <c r="BR153" i="52"/>
  <c r="BR156" i="52" s="1"/>
  <c r="BP485" i="56" s="1"/>
  <c r="CJ137" i="53"/>
  <c r="CJ139" i="53" s="1"/>
  <c r="CJ141" i="53" s="1"/>
  <c r="CJ154" i="53" s="1"/>
  <c r="CM137" i="51"/>
  <c r="CM139" i="51" s="1"/>
  <c r="CM141" i="51" s="1"/>
  <c r="CM154" i="51" s="1"/>
  <c r="CQ121" i="51"/>
  <c r="CQ123" i="51" s="1"/>
  <c r="CQ125" i="51" s="1"/>
  <c r="CQ152" i="51" s="1"/>
  <c r="CN153" i="51"/>
  <c r="CN156" i="51" s="1"/>
  <c r="CL484" i="56" s="1"/>
  <c r="CO121" i="49"/>
  <c r="CO123" i="49" s="1"/>
  <c r="CO125" i="49" s="1"/>
  <c r="CO152" i="49" s="1"/>
  <c r="CJ137" i="49"/>
  <c r="CJ139" i="49" s="1"/>
  <c r="CJ141" i="49" s="1"/>
  <c r="CJ154" i="49" s="1"/>
  <c r="CO121" i="53"/>
  <c r="CO123" i="53" s="1"/>
  <c r="CO125" i="53" s="1"/>
  <c r="CO152" i="53" s="1"/>
  <c r="CR68" i="49"/>
  <c r="CR70" i="49" s="1"/>
  <c r="CR72" i="49" s="1"/>
  <c r="CR85" i="49" s="1"/>
  <c r="BY68" i="52"/>
  <c r="BY70" i="52" s="1"/>
  <c r="BY72" i="52" s="1"/>
  <c r="BY85" i="52" s="1"/>
  <c r="CS68" i="53"/>
  <c r="CS70" i="53" s="1"/>
  <c r="CS72" i="53" s="1"/>
  <c r="CS85" i="53" s="1"/>
  <c r="CV68" i="51"/>
  <c r="CV70" i="51" s="1"/>
  <c r="CV72" i="51" s="1"/>
  <c r="CV85" i="51" s="1"/>
  <c r="CI500" i="56" l="1"/>
  <c r="BS143" i="52"/>
  <c r="BQ503" i="56" s="1"/>
  <c r="CL143" i="49"/>
  <c r="CL143" i="53"/>
  <c r="CJ504" i="56" s="1"/>
  <c r="CO143" i="51"/>
  <c r="CM502" i="56" s="1"/>
  <c r="CK344" i="49"/>
  <c r="CH307" i="56"/>
  <c r="CH312" i="56" s="1"/>
  <c r="CH430" i="56" s="1"/>
  <c r="CH455" i="56"/>
  <c r="CN344" i="51"/>
  <c r="BR344" i="52"/>
  <c r="BO458" i="56"/>
  <c r="BO331" i="56"/>
  <c r="CK457" i="56"/>
  <c r="CK323" i="56"/>
  <c r="CK328" i="56" s="1"/>
  <c r="CK344" i="53"/>
  <c r="CH339" i="56"/>
  <c r="CH344" i="56" s="1"/>
  <c r="CH459" i="56"/>
  <c r="BN336" i="56"/>
  <c r="CP121" i="53"/>
  <c r="CP123" i="53" s="1"/>
  <c r="CP125" i="53" s="1"/>
  <c r="CP152" i="53" s="1"/>
  <c r="BT131" i="52"/>
  <c r="BT133" i="52" s="1"/>
  <c r="CR121" i="51"/>
  <c r="CR123" i="51" s="1"/>
  <c r="CR125" i="51" s="1"/>
  <c r="CR152" i="51" s="1"/>
  <c r="BS153" i="52"/>
  <c r="BS156" i="52" s="1"/>
  <c r="BQ485" i="56" s="1"/>
  <c r="CK137" i="49"/>
  <c r="CK139" i="49" s="1"/>
  <c r="CK141" i="49" s="1"/>
  <c r="CK154" i="49" s="1"/>
  <c r="CM131" i="49"/>
  <c r="CM133" i="49" s="1"/>
  <c r="CN137" i="51"/>
  <c r="CN139" i="51" s="1"/>
  <c r="CN141" i="51" s="1"/>
  <c r="CN154" i="51" s="1"/>
  <c r="CL153" i="49"/>
  <c r="CL156" i="49" s="1"/>
  <c r="CJ482" i="56" s="1"/>
  <c r="CP121" i="49"/>
  <c r="CP123" i="49" s="1"/>
  <c r="CP125" i="49" s="1"/>
  <c r="CP152" i="49" s="1"/>
  <c r="BV121" i="52"/>
  <c r="BV123" i="52" s="1"/>
  <c r="BV125" i="52" s="1"/>
  <c r="BV152" i="52" s="1"/>
  <c r="CM131" i="53"/>
  <c r="CM133" i="53" s="1"/>
  <c r="CL153" i="53"/>
  <c r="CL156" i="53" s="1"/>
  <c r="CJ486" i="56" s="1"/>
  <c r="CK137" i="53"/>
  <c r="CK139" i="53" s="1"/>
  <c r="CK141" i="53" s="1"/>
  <c r="CK154" i="53" s="1"/>
  <c r="BQ137" i="52"/>
  <c r="BQ139" i="52" s="1"/>
  <c r="BQ141" i="52" s="1"/>
  <c r="BQ154" i="52" s="1"/>
  <c r="CP131" i="51"/>
  <c r="CP133" i="51" s="1"/>
  <c r="CO153" i="51"/>
  <c r="CO156" i="51" s="1"/>
  <c r="CM484" i="56" s="1"/>
  <c r="BZ68" i="52"/>
  <c r="BZ70" i="52" s="1"/>
  <c r="BZ72" i="52" s="1"/>
  <c r="BZ85" i="52" s="1"/>
  <c r="CT68" i="53"/>
  <c r="CT70" i="53" s="1"/>
  <c r="CT72" i="53" s="1"/>
  <c r="CT85" i="53" s="1"/>
  <c r="CS68" i="49"/>
  <c r="CS70" i="49" s="1"/>
  <c r="CS72" i="49" s="1"/>
  <c r="CS85" i="49" s="1"/>
  <c r="CW68" i="51"/>
  <c r="CW70" i="51" s="1"/>
  <c r="CW72" i="51" s="1"/>
  <c r="CW85" i="51" s="1"/>
  <c r="CJ500" i="56" l="1"/>
  <c r="CP143" i="51"/>
  <c r="CN502" i="56" s="1"/>
  <c r="CM143" i="49"/>
  <c r="CM143" i="53"/>
  <c r="CK504" i="56" s="1"/>
  <c r="BT143" i="52"/>
  <c r="BR503" i="56" s="1"/>
  <c r="CK432" i="56"/>
  <c r="CL323" i="56"/>
  <c r="CL328" i="56" s="1"/>
  <c r="CL432" i="56" s="1"/>
  <c r="CL457" i="56"/>
  <c r="BN433" i="56"/>
  <c r="BO336" i="56"/>
  <c r="G196" i="56" s="1"/>
  <c r="CO344" i="51"/>
  <c r="CL344" i="53"/>
  <c r="CL344" i="49"/>
  <c r="BS344" i="52"/>
  <c r="CH434" i="56"/>
  <c r="CI307" i="56"/>
  <c r="CI312" i="56" s="1"/>
  <c r="CI430" i="56" s="1"/>
  <c r="CI455" i="56"/>
  <c r="CI339" i="56"/>
  <c r="CI344" i="56" s="1"/>
  <c r="CI434" i="56" s="1"/>
  <c r="CI459" i="56"/>
  <c r="BP331" i="56"/>
  <c r="BP458" i="56"/>
  <c r="CQ121" i="49"/>
  <c r="CQ123" i="49" s="1"/>
  <c r="CQ125" i="49" s="1"/>
  <c r="CQ152" i="49" s="1"/>
  <c r="CQ131" i="51"/>
  <c r="CQ133" i="51" s="1"/>
  <c r="CL137" i="53"/>
  <c r="CL139" i="53" s="1"/>
  <c r="CL141" i="53" s="1"/>
  <c r="CL154" i="53" s="1"/>
  <c r="CS121" i="51"/>
  <c r="CS123" i="51" s="1"/>
  <c r="CS125" i="51" s="1"/>
  <c r="CS152" i="51" s="1"/>
  <c r="CN131" i="53"/>
  <c r="CN133" i="53" s="1"/>
  <c r="CO137" i="51"/>
  <c r="CO139" i="51" s="1"/>
  <c r="CO141" i="51" s="1"/>
  <c r="CO154" i="51" s="1"/>
  <c r="CP153" i="51"/>
  <c r="CP156" i="51" s="1"/>
  <c r="CN484" i="56" s="1"/>
  <c r="CM153" i="53"/>
  <c r="CM156" i="53" s="1"/>
  <c r="CK486" i="56" s="1"/>
  <c r="BW121" i="52"/>
  <c r="BW123" i="52" s="1"/>
  <c r="BW125" i="52" s="1"/>
  <c r="BW152" i="52" s="1"/>
  <c r="BU131" i="52"/>
  <c r="BU133" i="52" s="1"/>
  <c r="CN131" i="49"/>
  <c r="CN133" i="49" s="1"/>
  <c r="CM153" i="49"/>
  <c r="CM156" i="49" s="1"/>
  <c r="CK482" i="56" s="1"/>
  <c r="BT153" i="52"/>
  <c r="BT156" i="52" s="1"/>
  <c r="BR485" i="56" s="1"/>
  <c r="CQ121" i="53"/>
  <c r="CQ123" i="53" s="1"/>
  <c r="CQ125" i="53" s="1"/>
  <c r="CQ152" i="53" s="1"/>
  <c r="BR137" i="52"/>
  <c r="BR139" i="52" s="1"/>
  <c r="BR141" i="52" s="1"/>
  <c r="BR154" i="52" s="1"/>
  <c r="CL137" i="49"/>
  <c r="CL139" i="49" s="1"/>
  <c r="CL141" i="49" s="1"/>
  <c r="CL154" i="49" s="1"/>
  <c r="CA68" i="52"/>
  <c r="CA70" i="52" s="1"/>
  <c r="CA72" i="52" s="1"/>
  <c r="CA85" i="52" s="1"/>
  <c r="CT68" i="49"/>
  <c r="CT70" i="49" s="1"/>
  <c r="CT72" i="49" s="1"/>
  <c r="CT85" i="49" s="1"/>
  <c r="CU68" i="53"/>
  <c r="CU70" i="53" s="1"/>
  <c r="CU72" i="53" s="1"/>
  <c r="CU85" i="53" s="1"/>
  <c r="CX68" i="51"/>
  <c r="CX70" i="51" s="1"/>
  <c r="CX72" i="51" s="1"/>
  <c r="CX85" i="51" s="1"/>
  <c r="CK500" i="56" l="1"/>
  <c r="CN143" i="49"/>
  <c r="CQ143" i="51"/>
  <c r="CO502" i="56" s="1"/>
  <c r="BU143" i="52"/>
  <c r="BS503" i="56" s="1"/>
  <c r="CN143" i="53"/>
  <c r="CL504" i="56" s="1"/>
  <c r="CM344" i="49"/>
  <c r="CM344" i="53"/>
  <c r="CM457" i="56"/>
  <c r="CM323" i="56"/>
  <c r="CM328" i="56" s="1"/>
  <c r="BP336" i="56"/>
  <c r="BP433" i="56" s="1"/>
  <c r="BT344" i="52"/>
  <c r="CP344" i="51"/>
  <c r="BQ458" i="56"/>
  <c r="BQ331" i="56"/>
  <c r="CJ455" i="56"/>
  <c r="CJ307" i="56"/>
  <c r="CJ312" i="56" s="1"/>
  <c r="CJ430" i="56" s="1"/>
  <c r="G75" i="56"/>
  <c r="BO433" i="56"/>
  <c r="CJ459" i="56"/>
  <c r="CJ339" i="56"/>
  <c r="CJ344" i="56" s="1"/>
  <c r="CT121" i="51"/>
  <c r="CT123" i="51" s="1"/>
  <c r="CT125" i="51" s="1"/>
  <c r="CT152" i="51" s="1"/>
  <c r="CM137" i="49"/>
  <c r="CM139" i="49" s="1"/>
  <c r="CM141" i="49" s="1"/>
  <c r="CM154" i="49" s="1"/>
  <c r="BS137" i="52"/>
  <c r="BS139" i="52" s="1"/>
  <c r="BS141" i="52" s="1"/>
  <c r="BS154" i="52" s="1"/>
  <c r="CM137" i="53"/>
  <c r="CM139" i="53" s="1"/>
  <c r="CM141" i="53" s="1"/>
  <c r="CM154" i="53" s="1"/>
  <c r="CO131" i="49"/>
  <c r="CO133" i="49" s="1"/>
  <c r="CN153" i="49"/>
  <c r="CN156" i="49" s="1"/>
  <c r="CL482" i="56" s="1"/>
  <c r="BV131" i="52"/>
  <c r="BV133" i="52" s="1"/>
  <c r="CR131" i="51"/>
  <c r="CR133" i="51" s="1"/>
  <c r="CR121" i="53"/>
  <c r="CR123" i="53" s="1"/>
  <c r="CR125" i="53" s="1"/>
  <c r="CR152" i="53" s="1"/>
  <c r="CP137" i="51"/>
  <c r="CP139" i="51" s="1"/>
  <c r="CP141" i="51" s="1"/>
  <c r="CP154" i="51" s="1"/>
  <c r="BU153" i="52"/>
  <c r="BU156" i="52" s="1"/>
  <c r="BS485" i="56" s="1"/>
  <c r="CQ153" i="51"/>
  <c r="CQ156" i="51" s="1"/>
  <c r="CO484" i="56" s="1"/>
  <c r="CR121" i="49"/>
  <c r="CR123" i="49" s="1"/>
  <c r="CR125" i="49" s="1"/>
  <c r="CR152" i="49" s="1"/>
  <c r="BX121" i="52"/>
  <c r="BX123" i="52" s="1"/>
  <c r="BX125" i="52" s="1"/>
  <c r="BX152" i="52" s="1"/>
  <c r="CO131" i="53"/>
  <c r="CO133" i="53" s="1"/>
  <c r="CN153" i="53"/>
  <c r="CN156" i="53" s="1"/>
  <c r="CL486" i="56" s="1"/>
  <c r="CV68" i="53"/>
  <c r="CV70" i="53" s="1"/>
  <c r="CV72" i="53" s="1"/>
  <c r="CV85" i="53" s="1"/>
  <c r="CU68" i="49"/>
  <c r="CU70" i="49" s="1"/>
  <c r="CU72" i="49" s="1"/>
  <c r="CU85" i="49" s="1"/>
  <c r="CB68" i="52"/>
  <c r="CB70" i="52" s="1"/>
  <c r="CB72" i="52" s="1"/>
  <c r="CB85" i="52" s="1"/>
  <c r="CY68" i="51"/>
  <c r="CY70" i="51" s="1"/>
  <c r="CY72" i="51" s="1"/>
  <c r="CY85" i="51" s="1"/>
  <c r="CL500" i="56" l="1"/>
  <c r="CR143" i="51"/>
  <c r="CP502" i="56" s="1"/>
  <c r="CO143" i="53"/>
  <c r="CM504" i="56" s="1"/>
  <c r="CO143" i="49"/>
  <c r="BV143" i="52"/>
  <c r="BT503" i="56" s="1"/>
  <c r="CN344" i="53"/>
  <c r="CQ344" i="51"/>
  <c r="CJ434" i="56"/>
  <c r="BQ336" i="56"/>
  <c r="BQ433" i="56" s="1"/>
  <c r="I74" i="56"/>
  <c r="CM432" i="56"/>
  <c r="I195" i="56"/>
  <c r="BU344" i="52"/>
  <c r="CN323" i="56"/>
  <c r="CN328" i="56" s="1"/>
  <c r="CN432" i="56" s="1"/>
  <c r="CN457" i="56"/>
  <c r="CK339" i="56"/>
  <c r="CK344" i="56" s="1"/>
  <c r="CK434" i="56" s="1"/>
  <c r="CK459" i="56"/>
  <c r="BR458" i="56"/>
  <c r="BR331" i="56"/>
  <c r="CK455" i="56"/>
  <c r="CK307" i="56"/>
  <c r="CK312" i="56" s="1"/>
  <c r="CK430" i="56" s="1"/>
  <c r="CN344" i="49"/>
  <c r="CS121" i="53"/>
  <c r="CS123" i="53" s="1"/>
  <c r="CS125" i="53" s="1"/>
  <c r="CS152" i="53" s="1"/>
  <c r="CN137" i="53"/>
  <c r="CN139" i="53" s="1"/>
  <c r="CN141" i="53" s="1"/>
  <c r="CN154" i="53" s="1"/>
  <c r="CS131" i="51"/>
  <c r="CS133" i="51" s="1"/>
  <c r="CR153" i="51"/>
  <c r="CR156" i="51" s="1"/>
  <c r="CP484" i="56" s="1"/>
  <c r="CP131" i="53"/>
  <c r="CP133" i="53" s="1"/>
  <c r="BT137" i="52"/>
  <c r="BT139" i="52" s="1"/>
  <c r="BT141" i="52" s="1"/>
  <c r="BT154" i="52" s="1"/>
  <c r="CS121" i="49"/>
  <c r="CS123" i="49" s="1"/>
  <c r="CS125" i="49" s="1"/>
  <c r="CS152" i="49" s="1"/>
  <c r="BW131" i="52"/>
  <c r="BW133" i="52" s="1"/>
  <c r="CO153" i="53"/>
  <c r="CO156" i="53" s="1"/>
  <c r="CM486" i="56" s="1"/>
  <c r="BV153" i="52"/>
  <c r="BV156" i="52" s="1"/>
  <c r="BT485" i="56" s="1"/>
  <c r="BY121" i="52"/>
  <c r="BY123" i="52" s="1"/>
  <c r="BY125" i="52" s="1"/>
  <c r="BY152" i="52" s="1"/>
  <c r="CN137" i="49"/>
  <c r="CN139" i="49" s="1"/>
  <c r="CN141" i="49" s="1"/>
  <c r="CN154" i="49" s="1"/>
  <c r="CQ137" i="51"/>
  <c r="CQ139" i="51" s="1"/>
  <c r="CQ141" i="51" s="1"/>
  <c r="CQ154" i="51" s="1"/>
  <c r="CU121" i="51"/>
  <c r="CU123" i="51" s="1"/>
  <c r="CU125" i="51" s="1"/>
  <c r="CU152" i="51" s="1"/>
  <c r="CP131" i="49"/>
  <c r="CP133" i="49" s="1"/>
  <c r="CO153" i="49"/>
  <c r="CO156" i="49" s="1"/>
  <c r="CM482" i="56" s="1"/>
  <c r="CV68" i="49"/>
  <c r="CV70" i="49" s="1"/>
  <c r="CV72" i="49" s="1"/>
  <c r="CV85" i="49" s="1"/>
  <c r="CZ68" i="51"/>
  <c r="CZ70" i="51" s="1"/>
  <c r="CZ72" i="51" s="1"/>
  <c r="CZ85" i="51" s="1"/>
  <c r="CC68" i="52"/>
  <c r="CC70" i="52" s="1"/>
  <c r="CC72" i="52" s="1"/>
  <c r="CC85" i="52" s="1"/>
  <c r="CW68" i="53"/>
  <c r="CW70" i="53" s="1"/>
  <c r="CW72" i="53" s="1"/>
  <c r="CW85" i="53" s="1"/>
  <c r="CM500" i="56" l="1"/>
  <c r="BW143" i="52"/>
  <c r="BU503" i="56" s="1"/>
  <c r="CS143" i="51"/>
  <c r="CQ502" i="56" s="1"/>
  <c r="CP143" i="49"/>
  <c r="CP143" i="53"/>
  <c r="CN504" i="56" s="1"/>
  <c r="CL459" i="56"/>
  <c r="CL339" i="56"/>
  <c r="CL344" i="56" s="1"/>
  <c r="BV344" i="52"/>
  <c r="BR336" i="56"/>
  <c r="BR433" i="56" s="1"/>
  <c r="BS331" i="56"/>
  <c r="BS458" i="56"/>
  <c r="CO344" i="53"/>
  <c r="CO344" i="49"/>
  <c r="CR344" i="51"/>
  <c r="CL307" i="56"/>
  <c r="CL312" i="56" s="1"/>
  <c r="CL430" i="56" s="1"/>
  <c r="CL455" i="56"/>
  <c r="CO457" i="56"/>
  <c r="CO323" i="56"/>
  <c r="CO328" i="56" s="1"/>
  <c r="CO432" i="56" s="1"/>
  <c r="CR137" i="51"/>
  <c r="CR139" i="51" s="1"/>
  <c r="CR141" i="51" s="1"/>
  <c r="CR154" i="51" s="1"/>
  <c r="BX131" i="52"/>
  <c r="BX133" i="52" s="1"/>
  <c r="CO137" i="49"/>
  <c r="CO139" i="49" s="1"/>
  <c r="CO141" i="49" s="1"/>
  <c r="CO154" i="49" s="1"/>
  <c r="BW153" i="52"/>
  <c r="BW156" i="52" s="1"/>
  <c r="BU485" i="56" s="1"/>
  <c r="CT131" i="51"/>
  <c r="CT133" i="51" s="1"/>
  <c r="CT121" i="49"/>
  <c r="CT123" i="49" s="1"/>
  <c r="CT125" i="49" s="1"/>
  <c r="CT152" i="49" s="1"/>
  <c r="CP153" i="49"/>
  <c r="CP156" i="49" s="1"/>
  <c r="CN482" i="56" s="1"/>
  <c r="CS153" i="51"/>
  <c r="CS156" i="51" s="1"/>
  <c r="CQ484" i="56" s="1"/>
  <c r="BZ121" i="52"/>
  <c r="BZ123" i="52" s="1"/>
  <c r="BZ125" i="52" s="1"/>
  <c r="BZ152" i="52" s="1"/>
  <c r="CO137" i="53"/>
  <c r="CO139" i="53" s="1"/>
  <c r="CO141" i="53" s="1"/>
  <c r="CO154" i="53" s="1"/>
  <c r="CV121" i="51"/>
  <c r="CV123" i="51" s="1"/>
  <c r="CV125" i="51" s="1"/>
  <c r="CV152" i="51" s="1"/>
  <c r="BU137" i="52"/>
  <c r="BU139" i="52" s="1"/>
  <c r="BU141" i="52" s="1"/>
  <c r="BU154" i="52" s="1"/>
  <c r="CT121" i="53"/>
  <c r="CT123" i="53" s="1"/>
  <c r="CT125" i="53" s="1"/>
  <c r="CT152" i="53" s="1"/>
  <c r="CQ131" i="49"/>
  <c r="CQ133" i="49" s="1"/>
  <c r="CQ131" i="53"/>
  <c r="CQ133" i="53" s="1"/>
  <c r="CP153" i="53"/>
  <c r="CP156" i="53" s="1"/>
  <c r="CN486" i="56" s="1"/>
  <c r="DA68" i="51"/>
  <c r="DA70" i="51" s="1"/>
  <c r="DA72" i="51" s="1"/>
  <c r="DA85" i="51" s="1"/>
  <c r="CX68" i="53"/>
  <c r="CX70" i="53" s="1"/>
  <c r="CX72" i="53" s="1"/>
  <c r="CX85" i="53" s="1"/>
  <c r="CD68" i="52"/>
  <c r="CD70" i="52" s="1"/>
  <c r="CD72" i="52" s="1"/>
  <c r="CD85" i="52" s="1"/>
  <c r="CW68" i="49"/>
  <c r="CW70" i="49" s="1"/>
  <c r="CW72" i="49" s="1"/>
  <c r="CW85" i="49" s="1"/>
  <c r="CN500" i="56" l="1"/>
  <c r="CQ143" i="49"/>
  <c r="CT143" i="51"/>
  <c r="CR502" i="56" s="1"/>
  <c r="CQ143" i="53"/>
  <c r="CO504" i="56" s="1"/>
  <c r="BX143" i="52"/>
  <c r="BV503" i="56" s="1"/>
  <c r="CS344" i="51"/>
  <c r="BW344" i="52"/>
  <c r="CP344" i="53"/>
  <c r="CP323" i="56"/>
  <c r="CP328" i="56" s="1"/>
  <c r="CP432" i="56" s="1"/>
  <c r="CP457" i="56"/>
  <c r="BT458" i="56"/>
  <c r="BT331" i="56"/>
  <c r="CP344" i="49"/>
  <c r="CM307" i="56"/>
  <c r="CM312" i="56" s="1"/>
  <c r="CM430" i="56" s="1"/>
  <c r="CM455" i="56"/>
  <c r="I233" i="56" s="1"/>
  <c r="CL434" i="56"/>
  <c r="BS336" i="56"/>
  <c r="BS433" i="56" s="1"/>
  <c r="CM339" i="56"/>
  <c r="CM344" i="56" s="1"/>
  <c r="CM434" i="56" s="1"/>
  <c r="CM459" i="56"/>
  <c r="CU121" i="53"/>
  <c r="CU123" i="53" s="1"/>
  <c r="CU125" i="53" s="1"/>
  <c r="CU152" i="53" s="1"/>
  <c r="BV137" i="52"/>
  <c r="BV139" i="52" s="1"/>
  <c r="BV141" i="52" s="1"/>
  <c r="BV154" i="52" s="1"/>
  <c r="CA121" i="52"/>
  <c r="CA123" i="52" s="1"/>
  <c r="CA125" i="52" s="1"/>
  <c r="CA152" i="52" s="1"/>
  <c r="CR131" i="53"/>
  <c r="CR133" i="53" s="1"/>
  <c r="CP137" i="49"/>
  <c r="CP139" i="49" s="1"/>
  <c r="CP141" i="49" s="1"/>
  <c r="CP154" i="49" s="1"/>
  <c r="CW121" i="51"/>
  <c r="CW123" i="51" s="1"/>
  <c r="CW125" i="51" s="1"/>
  <c r="CW152" i="51" s="1"/>
  <c r="CQ153" i="53"/>
  <c r="CQ156" i="53" s="1"/>
  <c r="CO486" i="56" s="1"/>
  <c r="CP137" i="53"/>
  <c r="CP139" i="53" s="1"/>
  <c r="CP141" i="53" s="1"/>
  <c r="CP154" i="53" s="1"/>
  <c r="BY131" i="52"/>
  <c r="BY133" i="52" s="1"/>
  <c r="CU121" i="49"/>
  <c r="CU123" i="49" s="1"/>
  <c r="CU125" i="49" s="1"/>
  <c r="CU152" i="49" s="1"/>
  <c r="CQ153" i="49"/>
  <c r="CQ156" i="49" s="1"/>
  <c r="CO482" i="56" s="1"/>
  <c r="BX153" i="52"/>
  <c r="BX156" i="52" s="1"/>
  <c r="BV485" i="56" s="1"/>
  <c r="CR131" i="49"/>
  <c r="CR133" i="49" s="1"/>
  <c r="CS137" i="51"/>
  <c r="CS139" i="51" s="1"/>
  <c r="CS141" i="51" s="1"/>
  <c r="CS154" i="51" s="1"/>
  <c r="CU131" i="51"/>
  <c r="CU133" i="51" s="1"/>
  <c r="CT153" i="51"/>
  <c r="CT156" i="51" s="1"/>
  <c r="CR484" i="56" s="1"/>
  <c r="CE68" i="52"/>
  <c r="CE70" i="52" s="1"/>
  <c r="CE72" i="52" s="1"/>
  <c r="CE85" i="52" s="1"/>
  <c r="CY68" i="53"/>
  <c r="CY70" i="53" s="1"/>
  <c r="CY72" i="53" s="1"/>
  <c r="CY85" i="53" s="1"/>
  <c r="CX68" i="49"/>
  <c r="CX70" i="49" s="1"/>
  <c r="CX72" i="49" s="1"/>
  <c r="CX85" i="49" s="1"/>
  <c r="DB68" i="51"/>
  <c r="DB70" i="51" s="1"/>
  <c r="DB72" i="51" s="1"/>
  <c r="DB85" i="51" s="1"/>
  <c r="CO500" i="56" l="1"/>
  <c r="I197" i="56"/>
  <c r="BY143" i="52"/>
  <c r="BW503" i="56" s="1"/>
  <c r="CR143" i="53"/>
  <c r="CP504" i="56" s="1"/>
  <c r="CU143" i="51"/>
  <c r="CS502" i="56" s="1"/>
  <c r="CR143" i="49"/>
  <c r="CQ344" i="49"/>
  <c r="CQ344" i="53"/>
  <c r="CN459" i="56"/>
  <c r="CN339" i="56"/>
  <c r="CN344" i="56" s="1"/>
  <c r="CN434" i="56" s="1"/>
  <c r="CN455" i="56"/>
  <c r="CN307" i="56"/>
  <c r="CN312" i="56" s="1"/>
  <c r="CN430" i="56" s="1"/>
  <c r="BU458" i="56"/>
  <c r="BU331" i="56"/>
  <c r="BT336" i="56"/>
  <c r="BT433" i="56" s="1"/>
  <c r="CQ457" i="56"/>
  <c r="CQ323" i="56"/>
  <c r="CQ328" i="56" s="1"/>
  <c r="CQ432" i="56" s="1"/>
  <c r="CT344" i="51"/>
  <c r="BX344" i="52"/>
  <c r="BZ131" i="52"/>
  <c r="BZ133" i="52" s="1"/>
  <c r="CS131" i="53"/>
  <c r="CS133" i="53" s="1"/>
  <c r="CS131" i="49"/>
  <c r="CS133" i="49" s="1"/>
  <c r="CQ137" i="53"/>
  <c r="CQ139" i="53" s="1"/>
  <c r="CQ141" i="53" s="1"/>
  <c r="CQ154" i="53" s="1"/>
  <c r="CR153" i="53"/>
  <c r="CR156" i="53" s="1"/>
  <c r="CP486" i="56" s="1"/>
  <c r="CT137" i="51"/>
  <c r="CT139" i="51" s="1"/>
  <c r="CT141" i="51" s="1"/>
  <c r="CT154" i="51" s="1"/>
  <c r="CB121" i="52"/>
  <c r="CB123" i="52" s="1"/>
  <c r="CB125" i="52" s="1"/>
  <c r="CB152" i="52" s="1"/>
  <c r="CV131" i="51"/>
  <c r="CV133" i="51" s="1"/>
  <c r="CU153" i="51"/>
  <c r="CU156" i="51" s="1"/>
  <c r="CS484" i="56" s="1"/>
  <c r="CV121" i="49"/>
  <c r="CV123" i="49" s="1"/>
  <c r="CV125" i="49" s="1"/>
  <c r="CV152" i="49" s="1"/>
  <c r="BW137" i="52"/>
  <c r="BW139" i="52" s="1"/>
  <c r="BW141" i="52" s="1"/>
  <c r="BW154" i="52" s="1"/>
  <c r="CX121" i="51"/>
  <c r="CX123" i="51" s="1"/>
  <c r="CX125" i="51" s="1"/>
  <c r="CX152" i="51" s="1"/>
  <c r="CV121" i="53"/>
  <c r="CV123" i="53" s="1"/>
  <c r="CV125" i="53" s="1"/>
  <c r="CV152" i="53" s="1"/>
  <c r="CQ137" i="49"/>
  <c r="CQ139" i="49" s="1"/>
  <c r="CQ141" i="49" s="1"/>
  <c r="CQ154" i="49" s="1"/>
  <c r="CR153" i="49"/>
  <c r="CR156" i="49" s="1"/>
  <c r="CP482" i="56" s="1"/>
  <c r="BY153" i="52"/>
  <c r="BY156" i="52" s="1"/>
  <c r="BW485" i="56" s="1"/>
  <c r="CZ68" i="53"/>
  <c r="CZ70" i="53" s="1"/>
  <c r="CZ72" i="53" s="1"/>
  <c r="CZ85" i="53" s="1"/>
  <c r="DC68" i="51"/>
  <c r="DC70" i="51" s="1"/>
  <c r="DC72" i="51" s="1"/>
  <c r="DC85" i="51" s="1"/>
  <c r="CF68" i="52"/>
  <c r="CF70" i="52" s="1"/>
  <c r="CF72" i="52" s="1"/>
  <c r="CF85" i="52" s="1"/>
  <c r="CY68" i="49"/>
  <c r="CY70" i="49" s="1"/>
  <c r="CY72" i="49" s="1"/>
  <c r="CY85" i="49" s="1"/>
  <c r="CP500" i="56" l="1"/>
  <c r="BZ143" i="52"/>
  <c r="BX503" i="56" s="1"/>
  <c r="CV143" i="51"/>
  <c r="CT502" i="56" s="1"/>
  <c r="CS143" i="49"/>
  <c r="CS143" i="53"/>
  <c r="CQ504" i="56" s="1"/>
  <c r="CR457" i="56"/>
  <c r="CR323" i="56"/>
  <c r="CR328" i="56" s="1"/>
  <c r="CR432" i="56" s="1"/>
  <c r="BU336" i="56"/>
  <c r="CU344" i="51"/>
  <c r="CR344" i="53"/>
  <c r="CO339" i="56"/>
  <c r="CO344" i="56" s="1"/>
  <c r="CO434" i="56" s="1"/>
  <c r="CO459" i="56"/>
  <c r="CR344" i="49"/>
  <c r="BY344" i="52"/>
  <c r="BV458" i="56"/>
  <c r="BV331" i="56"/>
  <c r="CO307" i="56"/>
  <c r="CO312" i="56" s="1"/>
  <c r="CO430" i="56" s="1"/>
  <c r="CO455" i="56"/>
  <c r="CY121" i="51"/>
  <c r="CY123" i="51" s="1"/>
  <c r="CY125" i="51" s="1"/>
  <c r="CY152" i="51" s="1"/>
  <c r="CR137" i="53"/>
  <c r="CR139" i="53" s="1"/>
  <c r="CR141" i="53" s="1"/>
  <c r="CR154" i="53" s="1"/>
  <c r="CW131" i="51"/>
  <c r="CW133" i="51" s="1"/>
  <c r="CV153" i="51"/>
  <c r="CV156" i="51" s="1"/>
  <c r="CT484" i="56" s="1"/>
  <c r="BX137" i="52"/>
  <c r="BX139" i="52" s="1"/>
  <c r="BX141" i="52" s="1"/>
  <c r="BX154" i="52" s="1"/>
  <c r="CT131" i="49"/>
  <c r="CT133" i="49" s="1"/>
  <c r="CC121" i="52"/>
  <c r="CC123" i="52" s="1"/>
  <c r="CC125" i="52" s="1"/>
  <c r="CC152" i="52" s="1"/>
  <c r="CS153" i="49"/>
  <c r="CS156" i="49" s="1"/>
  <c r="CQ482" i="56" s="1"/>
  <c r="CR137" i="49"/>
  <c r="CR139" i="49" s="1"/>
  <c r="CR141" i="49" s="1"/>
  <c r="CR154" i="49" s="1"/>
  <c r="CT131" i="53"/>
  <c r="CT133" i="53" s="1"/>
  <c r="CU137" i="51"/>
  <c r="CU139" i="51" s="1"/>
  <c r="CU141" i="51" s="1"/>
  <c r="CU154" i="51" s="1"/>
  <c r="CS153" i="53"/>
  <c r="CS156" i="53" s="1"/>
  <c r="CQ486" i="56" s="1"/>
  <c r="CW121" i="49"/>
  <c r="CW123" i="49" s="1"/>
  <c r="CW125" i="49" s="1"/>
  <c r="CW152" i="49" s="1"/>
  <c r="CA131" i="52"/>
  <c r="CA133" i="52" s="1"/>
  <c r="CW121" i="53"/>
  <c r="CW123" i="53" s="1"/>
  <c r="CW125" i="53" s="1"/>
  <c r="CW152" i="53" s="1"/>
  <c r="BZ153" i="52"/>
  <c r="BZ156" i="52" s="1"/>
  <c r="BX485" i="56" s="1"/>
  <c r="DA68" i="53"/>
  <c r="DA70" i="53" s="1"/>
  <c r="DA72" i="53" s="1"/>
  <c r="DA85" i="53" s="1"/>
  <c r="CZ68" i="49"/>
  <c r="CZ70" i="49" s="1"/>
  <c r="CZ72" i="49" s="1"/>
  <c r="CZ85" i="49" s="1"/>
  <c r="DD68" i="51"/>
  <c r="DD70" i="51" s="1"/>
  <c r="DD72" i="51" s="1"/>
  <c r="DD85" i="51" s="1"/>
  <c r="CG68" i="52"/>
  <c r="CG70" i="52" s="1"/>
  <c r="CG72" i="52" s="1"/>
  <c r="CG85" i="52" s="1"/>
  <c r="CQ500" i="56" l="1"/>
  <c r="CT143" i="53"/>
  <c r="CR504" i="56" s="1"/>
  <c r="CT143" i="49"/>
  <c r="CA143" i="52"/>
  <c r="BY503" i="56" s="1"/>
  <c r="CW143" i="51"/>
  <c r="CU502" i="56" s="1"/>
  <c r="BV336" i="56"/>
  <c r="BV433" i="56" s="1"/>
  <c r="CP339" i="56"/>
  <c r="CP344" i="56" s="1"/>
  <c r="CP434" i="56" s="1"/>
  <c r="CP459" i="56"/>
  <c r="CS323" i="56"/>
  <c r="CS328" i="56" s="1"/>
  <c r="CS432" i="56" s="1"/>
  <c r="CS457" i="56"/>
  <c r="BU433" i="56"/>
  <c r="BZ344" i="52"/>
  <c r="CS344" i="53"/>
  <c r="CS344" i="49"/>
  <c r="CV344" i="51"/>
  <c r="BW458" i="56"/>
  <c r="BW331" i="56"/>
  <c r="CP455" i="56"/>
  <c r="CP307" i="56"/>
  <c r="CP312" i="56" s="1"/>
  <c r="CP430" i="56" s="1"/>
  <c r="CX121" i="53"/>
  <c r="CX123" i="53" s="1"/>
  <c r="CX125" i="53" s="1"/>
  <c r="CX152" i="53" s="1"/>
  <c r="CS137" i="49"/>
  <c r="CS139" i="49" s="1"/>
  <c r="CS141" i="49" s="1"/>
  <c r="CS154" i="49" s="1"/>
  <c r="CX121" i="49"/>
  <c r="CX123" i="49" s="1"/>
  <c r="CX125" i="49" s="1"/>
  <c r="CX152" i="49" s="1"/>
  <c r="CV137" i="51"/>
  <c r="CV139" i="51" s="1"/>
  <c r="CV141" i="51" s="1"/>
  <c r="CV154" i="51" s="1"/>
  <c r="CX131" i="51"/>
  <c r="CX133" i="51" s="1"/>
  <c r="CD121" i="52"/>
  <c r="CD123" i="52" s="1"/>
  <c r="CD125" i="52" s="1"/>
  <c r="CD152" i="52" s="1"/>
  <c r="CW153" i="51"/>
  <c r="CW156" i="51" s="1"/>
  <c r="CU484" i="56" s="1"/>
  <c r="CB131" i="52"/>
  <c r="CB133" i="52" s="1"/>
  <c r="CS137" i="53"/>
  <c r="CS139" i="53" s="1"/>
  <c r="CS141" i="53" s="1"/>
  <c r="CS154" i="53" s="1"/>
  <c r="CU131" i="49"/>
  <c r="CU133" i="49" s="1"/>
  <c r="CA153" i="52"/>
  <c r="CA156" i="52" s="1"/>
  <c r="BY485" i="56" s="1"/>
  <c r="CT153" i="53"/>
  <c r="CT156" i="53" s="1"/>
  <c r="CR486" i="56" s="1"/>
  <c r="CT153" i="49"/>
  <c r="CT156" i="49" s="1"/>
  <c r="CR482" i="56" s="1"/>
  <c r="CZ121" i="51"/>
  <c r="CZ123" i="51" s="1"/>
  <c r="CZ125" i="51" s="1"/>
  <c r="CZ152" i="51" s="1"/>
  <c r="CU131" i="53"/>
  <c r="CU133" i="53" s="1"/>
  <c r="BY137" i="52"/>
  <c r="BY139" i="52" s="1"/>
  <c r="BY141" i="52" s="1"/>
  <c r="BY154" i="52" s="1"/>
  <c r="DA68" i="49"/>
  <c r="DA70" i="49" s="1"/>
  <c r="DA72" i="49" s="1"/>
  <c r="DA85" i="49" s="1"/>
  <c r="DE68" i="51"/>
  <c r="DE70" i="51" s="1"/>
  <c r="DE72" i="51" s="1"/>
  <c r="DE85" i="51" s="1"/>
  <c r="DB68" i="53"/>
  <c r="DB70" i="53" s="1"/>
  <c r="DB72" i="53" s="1"/>
  <c r="DB85" i="53" s="1"/>
  <c r="CH68" i="52"/>
  <c r="CH70" i="52" s="1"/>
  <c r="CH72" i="52" s="1"/>
  <c r="CH85" i="52" s="1"/>
  <c r="CR500" i="56" l="1"/>
  <c r="CX143" i="51"/>
  <c r="CV502" i="56" s="1"/>
  <c r="CU143" i="49"/>
  <c r="CU143" i="53"/>
  <c r="CS504" i="56" s="1"/>
  <c r="CB143" i="52"/>
  <c r="BZ503" i="56" s="1"/>
  <c r="CT344" i="53"/>
  <c r="CQ307" i="56"/>
  <c r="CQ312" i="56" s="1"/>
  <c r="CQ430" i="56" s="1"/>
  <c r="CQ455" i="56"/>
  <c r="CA344" i="52"/>
  <c r="CW344" i="51"/>
  <c r="CQ459" i="56"/>
  <c r="CQ339" i="56"/>
  <c r="CQ344" i="56" s="1"/>
  <c r="CQ434" i="56" s="1"/>
  <c r="BW336" i="56"/>
  <c r="BX331" i="56"/>
  <c r="BX458" i="56"/>
  <c r="CT344" i="49"/>
  <c r="CT323" i="56"/>
  <c r="CT328" i="56" s="1"/>
  <c r="CT432" i="56" s="1"/>
  <c r="CT457" i="56"/>
  <c r="CT137" i="53"/>
  <c r="CT139" i="53" s="1"/>
  <c r="CT141" i="53" s="1"/>
  <c r="CT154" i="53" s="1"/>
  <c r="CW137" i="51"/>
  <c r="CW139" i="51" s="1"/>
  <c r="CW141" i="51" s="1"/>
  <c r="CW154" i="51" s="1"/>
  <c r="BZ137" i="52"/>
  <c r="BZ139" i="52" s="1"/>
  <c r="BZ141" i="52" s="1"/>
  <c r="BZ154" i="52" s="1"/>
  <c r="CC131" i="52"/>
  <c r="CC133" i="52" s="1"/>
  <c r="CB153" i="52"/>
  <c r="CB156" i="52" s="1"/>
  <c r="BZ485" i="56" s="1"/>
  <c r="CY121" i="49"/>
  <c r="CY123" i="49" s="1"/>
  <c r="CY125" i="49" s="1"/>
  <c r="CY152" i="49" s="1"/>
  <c r="DA121" i="51"/>
  <c r="DA123" i="51" s="1"/>
  <c r="DA125" i="51" s="1"/>
  <c r="DA152" i="51" s="1"/>
  <c r="CV131" i="53"/>
  <c r="CV133" i="53" s="1"/>
  <c r="CU153" i="53"/>
  <c r="CU156" i="53" s="1"/>
  <c r="CS486" i="56" s="1"/>
  <c r="CV131" i="49"/>
  <c r="CV133" i="49" s="1"/>
  <c r="CT137" i="49"/>
  <c r="CT139" i="49" s="1"/>
  <c r="CT141" i="49" s="1"/>
  <c r="CT154" i="49" s="1"/>
  <c r="CE121" i="52"/>
  <c r="CE123" i="52" s="1"/>
  <c r="CE125" i="52" s="1"/>
  <c r="CE152" i="52" s="1"/>
  <c r="CU153" i="49"/>
  <c r="CU156" i="49" s="1"/>
  <c r="CS482" i="56" s="1"/>
  <c r="CY121" i="53"/>
  <c r="CY123" i="53" s="1"/>
  <c r="CY125" i="53" s="1"/>
  <c r="CY152" i="53" s="1"/>
  <c r="CY131" i="51"/>
  <c r="CY133" i="51" s="1"/>
  <c r="CX153" i="51"/>
  <c r="CX156" i="51" s="1"/>
  <c r="CV484" i="56" s="1"/>
  <c r="DF68" i="51"/>
  <c r="DF70" i="51" s="1"/>
  <c r="DF72" i="51" s="1"/>
  <c r="DF85" i="51" s="1"/>
  <c r="DC68" i="53"/>
  <c r="DC70" i="53" s="1"/>
  <c r="DC72" i="53" s="1"/>
  <c r="DC85" i="53" s="1"/>
  <c r="DB68" i="49"/>
  <c r="DB70" i="49" s="1"/>
  <c r="DB72" i="49" s="1"/>
  <c r="DB85" i="49" s="1"/>
  <c r="CI68" i="52"/>
  <c r="CI70" i="52" s="1"/>
  <c r="CI72" i="52" s="1"/>
  <c r="CI85" i="52" s="1"/>
  <c r="CS500" i="56" l="1"/>
  <c r="CY143" i="51"/>
  <c r="CW502" i="56" s="1"/>
  <c r="CV143" i="49"/>
  <c r="CC143" i="52"/>
  <c r="CA503" i="56" s="1"/>
  <c r="CV143" i="53"/>
  <c r="CT504" i="56" s="1"/>
  <c r="CR455" i="56"/>
  <c r="CR307" i="56"/>
  <c r="CR312" i="56" s="1"/>
  <c r="CR430" i="56" s="1"/>
  <c r="BW433" i="56"/>
  <c r="CU344" i="49"/>
  <c r="CU344" i="53"/>
  <c r="CB344" i="52"/>
  <c r="CU323" i="56"/>
  <c r="CU328" i="56" s="1"/>
  <c r="CU432" i="56" s="1"/>
  <c r="CU457" i="56"/>
  <c r="CX344" i="51"/>
  <c r="CR459" i="56"/>
  <c r="CR339" i="56"/>
  <c r="CR344" i="56" s="1"/>
  <c r="CR434" i="56" s="1"/>
  <c r="BX336" i="56"/>
  <c r="BX433" i="56" s="1"/>
  <c r="BY458" i="56"/>
  <c r="BY331" i="56"/>
  <c r="CF121" i="52"/>
  <c r="CF123" i="52" s="1"/>
  <c r="CF125" i="52" s="1"/>
  <c r="CF152" i="52" s="1"/>
  <c r="CD131" i="52"/>
  <c r="CD133" i="52" s="1"/>
  <c r="CW131" i="53"/>
  <c r="CW133" i="53" s="1"/>
  <c r="CV153" i="53"/>
  <c r="CV156" i="53" s="1"/>
  <c r="CT486" i="56" s="1"/>
  <c r="CC153" i="52"/>
  <c r="CC156" i="52" s="1"/>
  <c r="CA485" i="56" s="1"/>
  <c r="CU137" i="49"/>
  <c r="CU139" i="49" s="1"/>
  <c r="CU141" i="49" s="1"/>
  <c r="CU154" i="49" s="1"/>
  <c r="CA137" i="52"/>
  <c r="CA139" i="52" s="1"/>
  <c r="CA141" i="52" s="1"/>
  <c r="CA154" i="52" s="1"/>
  <c r="DB121" i="51"/>
  <c r="DB123" i="51" s="1"/>
  <c r="DB125" i="51" s="1"/>
  <c r="DB152" i="51" s="1"/>
  <c r="CY153" i="51"/>
  <c r="CY156" i="51" s="1"/>
  <c r="CW484" i="56" s="1"/>
  <c r="CZ121" i="53"/>
  <c r="CZ123" i="53" s="1"/>
  <c r="CZ125" i="53" s="1"/>
  <c r="CZ152" i="53" s="1"/>
  <c r="CX137" i="51"/>
  <c r="CX139" i="51" s="1"/>
  <c r="CX141" i="51" s="1"/>
  <c r="CX154" i="51" s="1"/>
  <c r="CZ121" i="49"/>
  <c r="CZ123" i="49" s="1"/>
  <c r="CZ125" i="49" s="1"/>
  <c r="CZ152" i="49" s="1"/>
  <c r="CV153" i="49"/>
  <c r="CV156" i="49" s="1"/>
  <c r="CT482" i="56" s="1"/>
  <c r="CZ131" i="51"/>
  <c r="CZ133" i="51" s="1"/>
  <c r="CU137" i="53"/>
  <c r="CU139" i="53" s="1"/>
  <c r="CU141" i="53" s="1"/>
  <c r="CU154" i="53" s="1"/>
  <c r="CW131" i="49"/>
  <c r="CW133" i="49" s="1"/>
  <c r="DG68" i="51"/>
  <c r="DG70" i="51" s="1"/>
  <c r="DG72" i="51" s="1"/>
  <c r="DG85" i="51" s="1"/>
  <c r="DC68" i="49"/>
  <c r="DC70" i="49" s="1"/>
  <c r="DC72" i="49" s="1"/>
  <c r="DC85" i="49" s="1"/>
  <c r="CJ68" i="52"/>
  <c r="CJ70" i="52" s="1"/>
  <c r="CJ72" i="52" s="1"/>
  <c r="CJ85" i="52" s="1"/>
  <c r="DD68" i="53"/>
  <c r="DD70" i="53" s="1"/>
  <c r="DD72" i="53" s="1"/>
  <c r="DD85" i="53" s="1"/>
  <c r="CT500" i="56" l="1"/>
  <c r="CZ143" i="51"/>
  <c r="CX502" i="56" s="1"/>
  <c r="CW143" i="53"/>
  <c r="CU504" i="56" s="1"/>
  <c r="CW143" i="49"/>
  <c r="CD143" i="52"/>
  <c r="CB503" i="56" s="1"/>
  <c r="CV344" i="49"/>
  <c r="CY344" i="51"/>
  <c r="CC344" i="52"/>
  <c r="BZ331" i="56"/>
  <c r="BZ458" i="56"/>
  <c r="CV344" i="53"/>
  <c r="BY336" i="56"/>
  <c r="CS339" i="56"/>
  <c r="CS344" i="56" s="1"/>
  <c r="CS434" i="56" s="1"/>
  <c r="CS459" i="56"/>
  <c r="CV457" i="56"/>
  <c r="CV323" i="56"/>
  <c r="CV328" i="56" s="1"/>
  <c r="CV432" i="56" s="1"/>
  <c r="CS455" i="56"/>
  <c r="CS307" i="56"/>
  <c r="CS312" i="56" s="1"/>
  <c r="CS430" i="56" s="1"/>
  <c r="DC121" i="51"/>
  <c r="DC123" i="51" s="1"/>
  <c r="DC125" i="51" s="1"/>
  <c r="DC152" i="51" s="1"/>
  <c r="DA121" i="49"/>
  <c r="DA123" i="49" s="1"/>
  <c r="DA125" i="49" s="1"/>
  <c r="DA152" i="49" s="1"/>
  <c r="CW153" i="49"/>
  <c r="CW156" i="49" s="1"/>
  <c r="CU482" i="56" s="1"/>
  <c r="CX131" i="53"/>
  <c r="CX133" i="53" s="1"/>
  <c r="CY137" i="51"/>
  <c r="CY139" i="51" s="1"/>
  <c r="CY141" i="51" s="1"/>
  <c r="CY154" i="51" s="1"/>
  <c r="CB137" i="52"/>
  <c r="CB139" i="52" s="1"/>
  <c r="CB141" i="52" s="1"/>
  <c r="CB154" i="52" s="1"/>
  <c r="CW153" i="53"/>
  <c r="CW156" i="53" s="1"/>
  <c r="CU486" i="56" s="1"/>
  <c r="DA131" i="51"/>
  <c r="DA133" i="51" s="1"/>
  <c r="CE131" i="52"/>
  <c r="CE133" i="52" s="1"/>
  <c r="CV137" i="53"/>
  <c r="CV139" i="53" s="1"/>
  <c r="CV141" i="53" s="1"/>
  <c r="CV154" i="53" s="1"/>
  <c r="CV137" i="49"/>
  <c r="CV139" i="49" s="1"/>
  <c r="CV141" i="49" s="1"/>
  <c r="CV154" i="49" s="1"/>
  <c r="CZ153" i="51"/>
  <c r="CZ156" i="51" s="1"/>
  <c r="CX484" i="56" s="1"/>
  <c r="CD153" i="52"/>
  <c r="CD156" i="52" s="1"/>
  <c r="CB485" i="56" s="1"/>
  <c r="CX131" i="49"/>
  <c r="CX133" i="49" s="1"/>
  <c r="CG121" i="52"/>
  <c r="CG123" i="52" s="1"/>
  <c r="CG125" i="52" s="1"/>
  <c r="CG152" i="52" s="1"/>
  <c r="DA121" i="53"/>
  <c r="DA123" i="53" s="1"/>
  <c r="DA125" i="53" s="1"/>
  <c r="DA152" i="53" s="1"/>
  <c r="DD68" i="49"/>
  <c r="DD70" i="49" s="1"/>
  <c r="DD72" i="49" s="1"/>
  <c r="DD85" i="49" s="1"/>
  <c r="DH68" i="51"/>
  <c r="DH70" i="51" s="1"/>
  <c r="DH72" i="51" s="1"/>
  <c r="DH85" i="51" s="1"/>
  <c r="DE68" i="53"/>
  <c r="DE70" i="53" s="1"/>
  <c r="DE72" i="53" s="1"/>
  <c r="DE85" i="53" s="1"/>
  <c r="CK68" i="52"/>
  <c r="CK70" i="52" s="1"/>
  <c r="CK72" i="52" s="1"/>
  <c r="CK85" i="52" s="1"/>
  <c r="CU500" i="56" l="1"/>
  <c r="CX143" i="53"/>
  <c r="CV504" i="56" s="1"/>
  <c r="CX143" i="49"/>
  <c r="CE143" i="52"/>
  <c r="CC503" i="56" s="1"/>
  <c r="DA143" i="51"/>
  <c r="CY502" i="56" s="1"/>
  <c r="BZ336" i="56"/>
  <c r="BZ433" i="56" s="1"/>
  <c r="CA331" i="56"/>
  <c r="CA458" i="56"/>
  <c r="CZ344" i="51"/>
  <c r="BY433" i="56"/>
  <c r="CW323" i="56"/>
  <c r="CW328" i="56" s="1"/>
  <c r="CW432" i="56" s="1"/>
  <c r="CW457" i="56"/>
  <c r="CD344" i="52"/>
  <c r="CW344" i="53"/>
  <c r="CW344" i="49"/>
  <c r="CT455" i="56"/>
  <c r="CT307" i="56"/>
  <c r="CT312" i="56" s="1"/>
  <c r="CT430" i="56" s="1"/>
  <c r="CT459" i="56"/>
  <c r="CT339" i="56"/>
  <c r="CT344" i="56" s="1"/>
  <c r="DB121" i="53"/>
  <c r="DB123" i="53" s="1"/>
  <c r="DB125" i="53" s="1"/>
  <c r="DB152" i="53" s="1"/>
  <c r="CY131" i="53"/>
  <c r="CY133" i="53" s="1"/>
  <c r="DB131" i="51"/>
  <c r="DB133" i="51" s="1"/>
  <c r="DA153" i="51"/>
  <c r="DA156" i="51" s="1"/>
  <c r="CY484" i="56" s="1"/>
  <c r="CX153" i="53"/>
  <c r="CX156" i="53" s="1"/>
  <c r="CV486" i="56" s="1"/>
  <c r="CY131" i="49"/>
  <c r="CY133" i="49" s="1"/>
  <c r="CW137" i="49"/>
  <c r="CW139" i="49" s="1"/>
  <c r="CW141" i="49" s="1"/>
  <c r="CW154" i="49" s="1"/>
  <c r="CH121" i="52"/>
  <c r="CH123" i="52" s="1"/>
  <c r="CH125" i="52" s="1"/>
  <c r="CH152" i="52" s="1"/>
  <c r="DB121" i="49"/>
  <c r="DB123" i="49" s="1"/>
  <c r="DB125" i="49" s="1"/>
  <c r="DB152" i="49" s="1"/>
  <c r="CW137" i="53"/>
  <c r="CW139" i="53" s="1"/>
  <c r="CW141" i="53" s="1"/>
  <c r="CW154" i="53" s="1"/>
  <c r="CC137" i="52"/>
  <c r="CC139" i="52" s="1"/>
  <c r="CC141" i="52" s="1"/>
  <c r="CC154" i="52" s="1"/>
  <c r="CX153" i="49"/>
  <c r="CX156" i="49" s="1"/>
  <c r="CV482" i="56" s="1"/>
  <c r="DD121" i="51"/>
  <c r="DD123" i="51" s="1"/>
  <c r="DD125" i="51" s="1"/>
  <c r="DD152" i="51" s="1"/>
  <c r="CF131" i="52"/>
  <c r="CF133" i="52" s="1"/>
  <c r="CZ137" i="51"/>
  <c r="CZ139" i="51" s="1"/>
  <c r="CZ141" i="51" s="1"/>
  <c r="CZ154" i="51" s="1"/>
  <c r="CE153" i="52"/>
  <c r="CE156" i="52" s="1"/>
  <c r="CC485" i="56" s="1"/>
  <c r="DF68" i="53"/>
  <c r="DF70" i="53" s="1"/>
  <c r="DF72" i="53" s="1"/>
  <c r="DF85" i="53" s="1"/>
  <c r="DI68" i="51"/>
  <c r="DI70" i="51" s="1"/>
  <c r="DI72" i="51" s="1"/>
  <c r="DI85" i="51" s="1"/>
  <c r="DE68" i="49"/>
  <c r="DE70" i="49" s="1"/>
  <c r="DE72" i="49" s="1"/>
  <c r="DE85" i="49" s="1"/>
  <c r="CL68" i="52"/>
  <c r="CL70" i="52" s="1"/>
  <c r="CL72" i="52" s="1"/>
  <c r="CL85" i="52" s="1"/>
  <c r="CV500" i="56" l="1"/>
  <c r="CF143" i="52"/>
  <c r="CD503" i="56" s="1"/>
  <c r="DB143" i="51"/>
  <c r="CZ502" i="56" s="1"/>
  <c r="CY143" i="53"/>
  <c r="CW504" i="56" s="1"/>
  <c r="CY143" i="49"/>
  <c r="CT434" i="56"/>
  <c r="CB331" i="56"/>
  <c r="CB458" i="56"/>
  <c r="CA336" i="56"/>
  <c r="CX344" i="53"/>
  <c r="DA344" i="51"/>
  <c r="CE344" i="52"/>
  <c r="CX344" i="49"/>
  <c r="CU307" i="56"/>
  <c r="CU312" i="56" s="1"/>
  <c r="CU430" i="56" s="1"/>
  <c r="CU455" i="56"/>
  <c r="CU339" i="56"/>
  <c r="CU344" i="56" s="1"/>
  <c r="CU434" i="56" s="1"/>
  <c r="CU459" i="56"/>
  <c r="CX457" i="56"/>
  <c r="CX323" i="56"/>
  <c r="CX328" i="56" s="1"/>
  <c r="CX432" i="56" s="1"/>
  <c r="CI121" i="52"/>
  <c r="CI123" i="52" s="1"/>
  <c r="CI125" i="52" s="1"/>
  <c r="CI152" i="52" s="1"/>
  <c r="DE121" i="51"/>
  <c r="DE123" i="51" s="1"/>
  <c r="DE125" i="51" s="1"/>
  <c r="DE152" i="51" s="1"/>
  <c r="CD137" i="52"/>
  <c r="CD139" i="52" s="1"/>
  <c r="CD141" i="52" s="1"/>
  <c r="CD154" i="52" s="1"/>
  <c r="DC131" i="51"/>
  <c r="DC133" i="51" s="1"/>
  <c r="DA137" i="51"/>
  <c r="DA139" i="51" s="1"/>
  <c r="DA141" i="51" s="1"/>
  <c r="DA154" i="51" s="1"/>
  <c r="CX137" i="49"/>
  <c r="CX139" i="49" s="1"/>
  <c r="CX141" i="49" s="1"/>
  <c r="CX154" i="49" s="1"/>
  <c r="DB153" i="51"/>
  <c r="DB156" i="51" s="1"/>
  <c r="CZ484" i="56" s="1"/>
  <c r="CX137" i="53"/>
  <c r="CX139" i="53" s="1"/>
  <c r="CX141" i="53" s="1"/>
  <c r="CX154" i="53" s="1"/>
  <c r="CZ131" i="53"/>
  <c r="CZ133" i="53" s="1"/>
  <c r="CG131" i="52"/>
  <c r="CG133" i="52" s="1"/>
  <c r="CZ131" i="49"/>
  <c r="CZ133" i="49" s="1"/>
  <c r="CF153" i="52"/>
  <c r="CF156" i="52" s="1"/>
  <c r="CD485" i="56" s="1"/>
  <c r="CY153" i="49"/>
  <c r="CY156" i="49" s="1"/>
  <c r="CW482" i="56" s="1"/>
  <c r="CY153" i="53"/>
  <c r="CY156" i="53" s="1"/>
  <c r="CW486" i="56" s="1"/>
  <c r="DC121" i="53"/>
  <c r="DC123" i="53" s="1"/>
  <c r="DC125" i="53" s="1"/>
  <c r="DC152" i="53" s="1"/>
  <c r="DC121" i="49"/>
  <c r="DC123" i="49" s="1"/>
  <c r="DC125" i="49" s="1"/>
  <c r="DC152" i="49" s="1"/>
  <c r="CM68" i="52"/>
  <c r="CM70" i="52" s="1"/>
  <c r="CM72" i="52" s="1"/>
  <c r="CM85" i="52" s="1"/>
  <c r="DF68" i="49"/>
  <c r="DF70" i="49" s="1"/>
  <c r="DF72" i="49" s="1"/>
  <c r="DF85" i="49" s="1"/>
  <c r="DG68" i="53"/>
  <c r="DG70" i="53" s="1"/>
  <c r="DG72" i="53" s="1"/>
  <c r="DG85" i="53" s="1"/>
  <c r="DJ68" i="51"/>
  <c r="DJ70" i="51" s="1"/>
  <c r="DJ72" i="51" s="1"/>
  <c r="DJ85" i="51" s="1"/>
  <c r="CW500" i="56" l="1"/>
  <c r="CZ143" i="49"/>
  <c r="CG143" i="52"/>
  <c r="CE503" i="56" s="1"/>
  <c r="DC143" i="51"/>
  <c r="DA502" i="56" s="1"/>
  <c r="CZ143" i="53"/>
  <c r="CX504" i="56" s="1"/>
  <c r="CV459" i="56"/>
  <c r="CV339" i="56"/>
  <c r="CV344" i="56" s="1"/>
  <c r="CA433" i="56"/>
  <c r="H196" i="56"/>
  <c r="CV307" i="56"/>
  <c r="CV312" i="56" s="1"/>
  <c r="CV430" i="56" s="1"/>
  <c r="CV455" i="56"/>
  <c r="CB336" i="56"/>
  <c r="CB433" i="56" s="1"/>
  <c r="CF344" i="52"/>
  <c r="CC458" i="56"/>
  <c r="CC331" i="56"/>
  <c r="CY344" i="53"/>
  <c r="CY344" i="49"/>
  <c r="DB344" i="51"/>
  <c r="CY457" i="56"/>
  <c r="CY323" i="56"/>
  <c r="CY328" i="56" s="1"/>
  <c r="CY432" i="56" s="1"/>
  <c r="DD121" i="49"/>
  <c r="DD123" i="49" s="1"/>
  <c r="DD125" i="49" s="1"/>
  <c r="DD152" i="49" s="1"/>
  <c r="DD131" i="51"/>
  <c r="DD133" i="51" s="1"/>
  <c r="CY137" i="53"/>
  <c r="CY139" i="53" s="1"/>
  <c r="CY141" i="53" s="1"/>
  <c r="CY154" i="53" s="1"/>
  <c r="DC153" i="51"/>
  <c r="DC156" i="51" s="1"/>
  <c r="DA484" i="56" s="1"/>
  <c r="DD121" i="53"/>
  <c r="DD123" i="53" s="1"/>
  <c r="DD125" i="53" s="1"/>
  <c r="DD152" i="53" s="1"/>
  <c r="CE137" i="52"/>
  <c r="CE139" i="52" s="1"/>
  <c r="CE141" i="52" s="1"/>
  <c r="CE154" i="52" s="1"/>
  <c r="DA131" i="49"/>
  <c r="DA133" i="49" s="1"/>
  <c r="CZ153" i="49"/>
  <c r="CZ156" i="49" s="1"/>
  <c r="CX482" i="56" s="1"/>
  <c r="DF121" i="51"/>
  <c r="DF123" i="51" s="1"/>
  <c r="DF125" i="51" s="1"/>
  <c r="DF152" i="51" s="1"/>
  <c r="CH131" i="52"/>
  <c r="CH133" i="52" s="1"/>
  <c r="CY137" i="49"/>
  <c r="CY139" i="49" s="1"/>
  <c r="CY141" i="49" s="1"/>
  <c r="CY154" i="49" s="1"/>
  <c r="CG153" i="52"/>
  <c r="CG156" i="52" s="1"/>
  <c r="CE485" i="56" s="1"/>
  <c r="CJ121" i="52"/>
  <c r="CJ123" i="52" s="1"/>
  <c r="CJ125" i="52" s="1"/>
  <c r="CJ152" i="52" s="1"/>
  <c r="DA131" i="53"/>
  <c r="DA133" i="53" s="1"/>
  <c r="DB137" i="51"/>
  <c r="DB139" i="51" s="1"/>
  <c r="DB141" i="51" s="1"/>
  <c r="DB154" i="51" s="1"/>
  <c r="CZ153" i="53"/>
  <c r="CZ156" i="53" s="1"/>
  <c r="CX486" i="56" s="1"/>
  <c r="DK68" i="51"/>
  <c r="DK70" i="51" s="1"/>
  <c r="DK72" i="51" s="1"/>
  <c r="DK85" i="51" s="1"/>
  <c r="DH68" i="53"/>
  <c r="DH70" i="53" s="1"/>
  <c r="DH72" i="53" s="1"/>
  <c r="DH85" i="53" s="1"/>
  <c r="CN68" i="52"/>
  <c r="CN70" i="52" s="1"/>
  <c r="CN72" i="52" s="1"/>
  <c r="CN85" i="52" s="1"/>
  <c r="DG68" i="49"/>
  <c r="DG70" i="49" s="1"/>
  <c r="DG72" i="49" s="1"/>
  <c r="DG85" i="49" s="1"/>
  <c r="CX500" i="56" l="1"/>
  <c r="CH143" i="52"/>
  <c r="CF503" i="56" s="1"/>
  <c r="DA143" i="53"/>
  <c r="CY504" i="56" s="1"/>
  <c r="DA143" i="49"/>
  <c r="DD143" i="51"/>
  <c r="DB502" i="56" s="1"/>
  <c r="CZ344" i="53"/>
  <c r="CG344" i="52"/>
  <c r="CZ344" i="49"/>
  <c r="DC344" i="51"/>
  <c r="CW339" i="56"/>
  <c r="CW344" i="56" s="1"/>
  <c r="CW434" i="56" s="1"/>
  <c r="CW459" i="56"/>
  <c r="CD458" i="56"/>
  <c r="CD331" i="56"/>
  <c r="CC336" i="56"/>
  <c r="CC433" i="56" s="1"/>
  <c r="CZ457" i="56"/>
  <c r="CZ323" i="56"/>
  <c r="CZ328" i="56" s="1"/>
  <c r="CZ432" i="56" s="1"/>
  <c r="CW307" i="56"/>
  <c r="CW312" i="56" s="1"/>
  <c r="CW430" i="56" s="1"/>
  <c r="CW455" i="56"/>
  <c r="CV434" i="56"/>
  <c r="DE121" i="53"/>
  <c r="DE123" i="53" s="1"/>
  <c r="DE125" i="53" s="1"/>
  <c r="DE152" i="53" s="1"/>
  <c r="DG121" i="51"/>
  <c r="DG123" i="51" s="1"/>
  <c r="DG125" i="51" s="1"/>
  <c r="DG152" i="51" s="1"/>
  <c r="CZ137" i="49"/>
  <c r="CZ139" i="49" s="1"/>
  <c r="CZ141" i="49" s="1"/>
  <c r="CZ154" i="49" s="1"/>
  <c r="CZ137" i="53"/>
  <c r="CZ139" i="53" s="1"/>
  <c r="CZ141" i="53" s="1"/>
  <c r="CZ154" i="53" s="1"/>
  <c r="DC137" i="51"/>
  <c r="DC139" i="51" s="1"/>
  <c r="DC141" i="51" s="1"/>
  <c r="DC154" i="51" s="1"/>
  <c r="DB131" i="49"/>
  <c r="DB133" i="49" s="1"/>
  <c r="DA153" i="49"/>
  <c r="DA156" i="49" s="1"/>
  <c r="CY482" i="56" s="1"/>
  <c r="DB131" i="53"/>
  <c r="DB133" i="53" s="1"/>
  <c r="DE131" i="51"/>
  <c r="DE133" i="51" s="1"/>
  <c r="CI131" i="52"/>
  <c r="CI133" i="52" s="1"/>
  <c r="CF137" i="52"/>
  <c r="CF139" i="52" s="1"/>
  <c r="CF141" i="52" s="1"/>
  <c r="CF154" i="52" s="1"/>
  <c r="DA153" i="53"/>
  <c r="DA156" i="53" s="1"/>
  <c r="CY486" i="56" s="1"/>
  <c r="CH153" i="52"/>
  <c r="CH156" i="52" s="1"/>
  <c r="CF485" i="56" s="1"/>
  <c r="DD153" i="51"/>
  <c r="DD156" i="51" s="1"/>
  <c r="DB484" i="56" s="1"/>
  <c r="DE121" i="49"/>
  <c r="DE123" i="49" s="1"/>
  <c r="DE125" i="49" s="1"/>
  <c r="DE152" i="49" s="1"/>
  <c r="CK121" i="52"/>
  <c r="CK123" i="52" s="1"/>
  <c r="CK125" i="52" s="1"/>
  <c r="CK152" i="52" s="1"/>
  <c r="DL68" i="51"/>
  <c r="DL70" i="51" s="1"/>
  <c r="DL72" i="51" s="1"/>
  <c r="DL85" i="51" s="1"/>
  <c r="DH68" i="49"/>
  <c r="DH70" i="49" s="1"/>
  <c r="DH72" i="49" s="1"/>
  <c r="DH85" i="49" s="1"/>
  <c r="DI68" i="53"/>
  <c r="DI70" i="53" s="1"/>
  <c r="DI72" i="53" s="1"/>
  <c r="DI85" i="53" s="1"/>
  <c r="CO68" i="52"/>
  <c r="CO70" i="52" s="1"/>
  <c r="CO72" i="52" s="1"/>
  <c r="CO85" i="52" s="1"/>
  <c r="CY500" i="56" l="1"/>
  <c r="CI143" i="52"/>
  <c r="CG503" i="56" s="1"/>
  <c r="DE143" i="51"/>
  <c r="DC502" i="56" s="1"/>
  <c r="DB143" i="53"/>
  <c r="CZ504" i="56" s="1"/>
  <c r="DB143" i="49"/>
  <c r="CX455" i="56"/>
  <c r="CX307" i="56"/>
  <c r="CX312" i="56" s="1"/>
  <c r="CX430" i="56" s="1"/>
  <c r="DD344" i="51"/>
  <c r="CH344" i="52"/>
  <c r="CE331" i="56"/>
  <c r="CE458" i="56"/>
  <c r="DA344" i="53"/>
  <c r="CX459" i="56"/>
  <c r="CX339" i="56"/>
  <c r="CX344" i="56" s="1"/>
  <c r="DA344" i="49"/>
  <c r="CD336" i="56"/>
  <c r="CD433" i="56" s="1"/>
  <c r="DA323" i="56"/>
  <c r="DA328" i="56" s="1"/>
  <c r="DA432" i="56" s="1"/>
  <c r="DA457" i="56"/>
  <c r="CL121" i="52"/>
  <c r="CL123" i="52" s="1"/>
  <c r="CL125" i="52" s="1"/>
  <c r="CL152" i="52" s="1"/>
  <c r="DA137" i="53"/>
  <c r="DA139" i="53" s="1"/>
  <c r="DA141" i="53" s="1"/>
  <c r="DA154" i="53" s="1"/>
  <c r="DC131" i="53"/>
  <c r="DC133" i="53" s="1"/>
  <c r="DB153" i="53"/>
  <c r="DB156" i="53" s="1"/>
  <c r="CZ486" i="56" s="1"/>
  <c r="DF131" i="51"/>
  <c r="DF133" i="51" s="1"/>
  <c r="DA137" i="49"/>
  <c r="DA139" i="49" s="1"/>
  <c r="DA141" i="49" s="1"/>
  <c r="DA154" i="49" s="1"/>
  <c r="DF121" i="49"/>
  <c r="DF123" i="49" s="1"/>
  <c r="DF125" i="49" s="1"/>
  <c r="DF152" i="49" s="1"/>
  <c r="CG137" i="52"/>
  <c r="CG139" i="52" s="1"/>
  <c r="CG141" i="52" s="1"/>
  <c r="CG154" i="52" s="1"/>
  <c r="DH121" i="51"/>
  <c r="DH123" i="51" s="1"/>
  <c r="DH125" i="51" s="1"/>
  <c r="DH152" i="51" s="1"/>
  <c r="CJ131" i="52"/>
  <c r="CJ133" i="52" s="1"/>
  <c r="DC131" i="49"/>
  <c r="DC133" i="49" s="1"/>
  <c r="CI153" i="52"/>
  <c r="CI156" i="52" s="1"/>
  <c r="CG485" i="56" s="1"/>
  <c r="DB153" i="49"/>
  <c r="DB156" i="49" s="1"/>
  <c r="CZ482" i="56" s="1"/>
  <c r="DF121" i="53"/>
  <c r="DF123" i="53" s="1"/>
  <c r="DF125" i="53" s="1"/>
  <c r="DF152" i="53" s="1"/>
  <c r="DD137" i="51"/>
  <c r="DD139" i="51" s="1"/>
  <c r="DD141" i="51" s="1"/>
  <c r="DD154" i="51" s="1"/>
  <c r="DE153" i="51"/>
  <c r="DE156" i="51" s="1"/>
  <c r="DC484" i="56" s="1"/>
  <c r="DJ68" i="53"/>
  <c r="DJ70" i="53" s="1"/>
  <c r="DJ72" i="53" s="1"/>
  <c r="DJ85" i="53" s="1"/>
  <c r="DM68" i="51"/>
  <c r="DM70" i="51" s="1"/>
  <c r="DM72" i="51" s="1"/>
  <c r="DM85" i="51" s="1"/>
  <c r="CP68" i="52"/>
  <c r="CP70" i="52" s="1"/>
  <c r="CP72" i="52" s="1"/>
  <c r="CP85" i="52" s="1"/>
  <c r="DI68" i="49"/>
  <c r="DI70" i="49" s="1"/>
  <c r="DI72" i="49" s="1"/>
  <c r="DI85" i="49" s="1"/>
  <c r="CZ500" i="56" l="1"/>
  <c r="CJ143" i="52"/>
  <c r="CH503" i="56" s="1"/>
  <c r="DF143" i="51"/>
  <c r="DD502" i="56" s="1"/>
  <c r="DC143" i="53"/>
  <c r="DA504" i="56" s="1"/>
  <c r="DC143" i="49"/>
  <c r="CY307" i="56"/>
  <c r="CY312" i="56" s="1"/>
  <c r="CY430" i="56" s="1"/>
  <c r="CY455" i="56"/>
  <c r="CE336" i="56"/>
  <c r="CE433" i="56" s="1"/>
  <c r="DB344" i="49"/>
  <c r="DB344" i="53"/>
  <c r="CX434" i="56"/>
  <c r="CF458" i="56"/>
  <c r="CF331" i="56"/>
  <c r="DE344" i="51"/>
  <c r="CI344" i="52"/>
  <c r="CY459" i="56"/>
  <c r="CY339" i="56"/>
  <c r="CY344" i="56" s="1"/>
  <c r="CY434" i="56" s="1"/>
  <c r="DB323" i="56"/>
  <c r="DB328" i="56" s="1"/>
  <c r="DB432" i="56" s="1"/>
  <c r="DB457" i="56"/>
  <c r="CK131" i="52"/>
  <c r="CK133" i="52" s="1"/>
  <c r="CH137" i="52"/>
  <c r="CH139" i="52" s="1"/>
  <c r="CH141" i="52" s="1"/>
  <c r="CH154" i="52" s="1"/>
  <c r="DI121" i="51"/>
  <c r="DI123" i="51" s="1"/>
  <c r="DI125" i="51" s="1"/>
  <c r="DI152" i="51" s="1"/>
  <c r="DD131" i="49"/>
  <c r="DD133" i="49" s="1"/>
  <c r="DD131" i="53"/>
  <c r="DD133" i="53" s="1"/>
  <c r="DG121" i="49"/>
  <c r="DG123" i="49" s="1"/>
  <c r="DG125" i="49" s="1"/>
  <c r="DG152" i="49" s="1"/>
  <c r="DC153" i="49"/>
  <c r="DC156" i="49" s="1"/>
  <c r="DA482" i="56" s="1"/>
  <c r="DC153" i="53"/>
  <c r="DC156" i="53" s="1"/>
  <c r="DA486" i="56" s="1"/>
  <c r="DG121" i="53"/>
  <c r="DG123" i="53" s="1"/>
  <c r="DG125" i="53" s="1"/>
  <c r="DG152" i="53" s="1"/>
  <c r="DB137" i="53"/>
  <c r="DB139" i="53" s="1"/>
  <c r="DB141" i="53" s="1"/>
  <c r="DB154" i="53" s="1"/>
  <c r="DE137" i="51"/>
  <c r="DE139" i="51" s="1"/>
  <c r="DE141" i="51" s="1"/>
  <c r="DE154" i="51" s="1"/>
  <c r="DB137" i="49"/>
  <c r="DB139" i="49" s="1"/>
  <c r="DB141" i="49" s="1"/>
  <c r="DB154" i="49" s="1"/>
  <c r="CJ153" i="52"/>
  <c r="CJ156" i="52" s="1"/>
  <c r="CH485" i="56" s="1"/>
  <c r="CM121" i="52"/>
  <c r="CM123" i="52" s="1"/>
  <c r="CM125" i="52" s="1"/>
  <c r="CM152" i="52" s="1"/>
  <c r="DG131" i="51"/>
  <c r="DG133" i="51" s="1"/>
  <c r="DF153" i="51"/>
  <c r="DF156" i="51" s="1"/>
  <c r="DD484" i="56" s="1"/>
  <c r="DJ68" i="49"/>
  <c r="DJ70" i="49" s="1"/>
  <c r="DJ72" i="49" s="1"/>
  <c r="DJ85" i="49" s="1"/>
  <c r="CQ68" i="52"/>
  <c r="CQ70" i="52" s="1"/>
  <c r="CQ72" i="52" s="1"/>
  <c r="CQ85" i="52" s="1"/>
  <c r="DK68" i="53"/>
  <c r="DK70" i="53" s="1"/>
  <c r="DK72" i="53" s="1"/>
  <c r="DK85" i="53" s="1"/>
  <c r="DN68" i="51"/>
  <c r="DN70" i="51" s="1"/>
  <c r="DN72" i="51" s="1"/>
  <c r="DN85" i="51" s="1"/>
  <c r="DA500" i="56" l="1"/>
  <c r="DG143" i="51"/>
  <c r="DE502" i="56" s="1"/>
  <c r="J76" i="56"/>
  <c r="J197" i="56"/>
  <c r="DD143" i="53"/>
  <c r="DB504" i="56" s="1"/>
  <c r="CK143" i="52"/>
  <c r="CI503" i="56" s="1"/>
  <c r="DD143" i="49"/>
  <c r="DC344" i="49"/>
  <c r="DC457" i="56"/>
  <c r="DC323" i="56"/>
  <c r="DC328" i="56" s="1"/>
  <c r="DC432" i="56" s="1"/>
  <c r="CZ339" i="56"/>
  <c r="CZ344" i="56" s="1"/>
  <c r="CZ434" i="56" s="1"/>
  <c r="CZ459" i="56"/>
  <c r="CF336" i="56"/>
  <c r="CF433" i="56" s="1"/>
  <c r="CJ344" i="52"/>
  <c r="CZ455" i="56"/>
  <c r="CZ307" i="56"/>
  <c r="CZ312" i="56" s="1"/>
  <c r="CZ430" i="56" s="1"/>
  <c r="DF344" i="51"/>
  <c r="DC344" i="53"/>
  <c r="CG331" i="56"/>
  <c r="CG458" i="56"/>
  <c r="DC137" i="49"/>
  <c r="DC139" i="49" s="1"/>
  <c r="DC141" i="49" s="1"/>
  <c r="DC154" i="49" s="1"/>
  <c r="DE131" i="49"/>
  <c r="DE133" i="49" s="1"/>
  <c r="DD153" i="49"/>
  <c r="DD156" i="49" s="1"/>
  <c r="DB482" i="56" s="1"/>
  <c r="DJ121" i="51"/>
  <c r="DJ123" i="51" s="1"/>
  <c r="DJ125" i="51" s="1"/>
  <c r="DJ152" i="51" s="1"/>
  <c r="DH131" i="51"/>
  <c r="DH133" i="51" s="1"/>
  <c r="DF137" i="51"/>
  <c r="DF139" i="51" s="1"/>
  <c r="DF141" i="51" s="1"/>
  <c r="DF154" i="51" s="1"/>
  <c r="DG153" i="51"/>
  <c r="DG156" i="51" s="1"/>
  <c r="DE484" i="56" s="1"/>
  <c r="DC137" i="53"/>
  <c r="DC139" i="53" s="1"/>
  <c r="DC141" i="53" s="1"/>
  <c r="DC154" i="53" s="1"/>
  <c r="CI137" i="52"/>
  <c r="CI139" i="52" s="1"/>
  <c r="CI141" i="52" s="1"/>
  <c r="CI154" i="52" s="1"/>
  <c r="DH121" i="49"/>
  <c r="DH123" i="49" s="1"/>
  <c r="DH125" i="49" s="1"/>
  <c r="DH152" i="49" s="1"/>
  <c r="DH121" i="53"/>
  <c r="DH123" i="53" s="1"/>
  <c r="DH125" i="53" s="1"/>
  <c r="DH152" i="53" s="1"/>
  <c r="CL131" i="52"/>
  <c r="CL133" i="52" s="1"/>
  <c r="CN121" i="52"/>
  <c r="CN123" i="52" s="1"/>
  <c r="CN125" i="52" s="1"/>
  <c r="CN152" i="52" s="1"/>
  <c r="DE131" i="53"/>
  <c r="DE133" i="53" s="1"/>
  <c r="DD153" i="53"/>
  <c r="DD156" i="53" s="1"/>
  <c r="DB486" i="56" s="1"/>
  <c r="CK153" i="52"/>
  <c r="CK156" i="52" s="1"/>
  <c r="CI485" i="56" s="1"/>
  <c r="DL68" i="53"/>
  <c r="DL70" i="53" s="1"/>
  <c r="DL72" i="53" s="1"/>
  <c r="DL85" i="53" s="1"/>
  <c r="DK68" i="49"/>
  <c r="DK70" i="49" s="1"/>
  <c r="DK72" i="49" s="1"/>
  <c r="DK85" i="49" s="1"/>
  <c r="DO68" i="51"/>
  <c r="DO70" i="51" s="1"/>
  <c r="DO72" i="51" s="1"/>
  <c r="DO85" i="51" s="1"/>
  <c r="CR68" i="52"/>
  <c r="CR70" i="52" s="1"/>
  <c r="CR72" i="52" s="1"/>
  <c r="CR85" i="52" s="1"/>
  <c r="DB500" i="56" l="1"/>
  <c r="DH143" i="51"/>
  <c r="DF502" i="56" s="1"/>
  <c r="DE143" i="53"/>
  <c r="DC504" i="56" s="1"/>
  <c r="CL143" i="52"/>
  <c r="CJ503" i="56" s="1"/>
  <c r="DE143" i="49"/>
  <c r="CK344" i="52"/>
  <c r="DD344" i="53"/>
  <c r="DA459" i="56"/>
  <c r="DA339" i="56"/>
  <c r="DA344" i="56" s="1"/>
  <c r="DA434" i="56" s="1"/>
  <c r="CH331" i="56"/>
  <c r="CH458" i="56"/>
  <c r="DD457" i="56"/>
  <c r="DD323" i="56"/>
  <c r="DD328" i="56" s="1"/>
  <c r="DD432" i="56" s="1"/>
  <c r="CG336" i="56"/>
  <c r="CG433" i="56" s="1"/>
  <c r="DA307" i="56"/>
  <c r="DA312" i="56" s="1"/>
  <c r="DA430" i="56" s="1"/>
  <c r="DA455" i="56"/>
  <c r="DG344" i="51"/>
  <c r="DD344" i="49"/>
  <c r="CM131" i="52"/>
  <c r="CM133" i="52" s="1"/>
  <c r="DD137" i="53"/>
  <c r="DD139" i="53" s="1"/>
  <c r="DD141" i="53" s="1"/>
  <c r="DD154" i="53" s="1"/>
  <c r="CL153" i="52"/>
  <c r="CL156" i="52" s="1"/>
  <c r="CJ485" i="56" s="1"/>
  <c r="DI121" i="53"/>
  <c r="DI123" i="53" s="1"/>
  <c r="DI125" i="53" s="1"/>
  <c r="DI152" i="53" s="1"/>
  <c r="DK121" i="51"/>
  <c r="DK123" i="51" s="1"/>
  <c r="DK125" i="51" s="1"/>
  <c r="DK152" i="51" s="1"/>
  <c r="DI121" i="49"/>
  <c r="DI123" i="49" s="1"/>
  <c r="DI125" i="49" s="1"/>
  <c r="DI152" i="49" s="1"/>
  <c r="DF131" i="49"/>
  <c r="DF133" i="49" s="1"/>
  <c r="DF131" i="53"/>
  <c r="DF133" i="53" s="1"/>
  <c r="DG137" i="51"/>
  <c r="DG139" i="51" s="1"/>
  <c r="DG141" i="51" s="1"/>
  <c r="DG154" i="51" s="1"/>
  <c r="DE153" i="53"/>
  <c r="DE156" i="53" s="1"/>
  <c r="DC486" i="56" s="1"/>
  <c r="DE153" i="49"/>
  <c r="DE156" i="49" s="1"/>
  <c r="DC482" i="56" s="1"/>
  <c r="CJ137" i="52"/>
  <c r="CJ139" i="52" s="1"/>
  <c r="CJ141" i="52" s="1"/>
  <c r="CJ154" i="52" s="1"/>
  <c r="DD137" i="49"/>
  <c r="DD139" i="49" s="1"/>
  <c r="DD141" i="49" s="1"/>
  <c r="DD154" i="49" s="1"/>
  <c r="CO121" i="52"/>
  <c r="CO123" i="52" s="1"/>
  <c r="CO125" i="52" s="1"/>
  <c r="CO152" i="52" s="1"/>
  <c r="DI131" i="51"/>
  <c r="DI133" i="51" s="1"/>
  <c r="DH153" i="51"/>
  <c r="DH156" i="51" s="1"/>
  <c r="DF484" i="56" s="1"/>
  <c r="DP68" i="51"/>
  <c r="DP70" i="51" s="1"/>
  <c r="DP72" i="51" s="1"/>
  <c r="DP85" i="51" s="1"/>
  <c r="CS68" i="52"/>
  <c r="CS70" i="52" s="1"/>
  <c r="CS72" i="52" s="1"/>
  <c r="CS85" i="52" s="1"/>
  <c r="DL68" i="49"/>
  <c r="DL70" i="49" s="1"/>
  <c r="DL72" i="49" s="1"/>
  <c r="DL85" i="49" s="1"/>
  <c r="DM68" i="53"/>
  <c r="DM70" i="53" s="1"/>
  <c r="DM72" i="53" s="1"/>
  <c r="DM85" i="53" s="1"/>
  <c r="DC500" i="56" l="1"/>
  <c r="DI143" i="51"/>
  <c r="DG502" i="56" s="1"/>
  <c r="CM143" i="52"/>
  <c r="CK503" i="56" s="1"/>
  <c r="DF143" i="53"/>
  <c r="DD504" i="56" s="1"/>
  <c r="DF143" i="49"/>
  <c r="DB455" i="56"/>
  <c r="DB307" i="56"/>
  <c r="DB312" i="56" s="1"/>
  <c r="DB430" i="56" s="1"/>
  <c r="CH336" i="56"/>
  <c r="CH433" i="56" s="1"/>
  <c r="DE457" i="56"/>
  <c r="DE323" i="56"/>
  <c r="DE328" i="56" s="1"/>
  <c r="DE432" i="56" s="1"/>
  <c r="DB459" i="56"/>
  <c r="DB339" i="56"/>
  <c r="DB344" i="56" s="1"/>
  <c r="DB434" i="56" s="1"/>
  <c r="DH344" i="51"/>
  <c r="CL344" i="52"/>
  <c r="DE344" i="49"/>
  <c r="CI331" i="56"/>
  <c r="CI458" i="56"/>
  <c r="DE344" i="53"/>
  <c r="DJ121" i="53"/>
  <c r="DJ123" i="53" s="1"/>
  <c r="DJ125" i="53" s="1"/>
  <c r="DJ152" i="53" s="1"/>
  <c r="DF153" i="53"/>
  <c r="DF156" i="53" s="1"/>
  <c r="DD486" i="56" s="1"/>
  <c r="DG131" i="53"/>
  <c r="DG133" i="53" s="1"/>
  <c r="DG131" i="49"/>
  <c r="DG133" i="49" s="1"/>
  <c r="CK137" i="52"/>
  <c r="CK139" i="52" s="1"/>
  <c r="CK141" i="52" s="1"/>
  <c r="CK154" i="52" s="1"/>
  <c r="DJ131" i="51"/>
  <c r="DJ133" i="51" s="1"/>
  <c r="DI153" i="51"/>
  <c r="DI156" i="51" s="1"/>
  <c r="DG484" i="56" s="1"/>
  <c r="DF153" i="49"/>
  <c r="DF156" i="49" s="1"/>
  <c r="DD482" i="56" s="1"/>
  <c r="CP121" i="52"/>
  <c r="CP123" i="52" s="1"/>
  <c r="CP125" i="52" s="1"/>
  <c r="CP152" i="52" s="1"/>
  <c r="DE137" i="53"/>
  <c r="DE139" i="53" s="1"/>
  <c r="DE141" i="53" s="1"/>
  <c r="DE154" i="53" s="1"/>
  <c r="DJ121" i="49"/>
  <c r="DJ123" i="49" s="1"/>
  <c r="DJ125" i="49" s="1"/>
  <c r="DJ152" i="49" s="1"/>
  <c r="DH137" i="51"/>
  <c r="DH139" i="51" s="1"/>
  <c r="DH141" i="51" s="1"/>
  <c r="DH154" i="51" s="1"/>
  <c r="CN131" i="52"/>
  <c r="CN133" i="52" s="1"/>
  <c r="DE137" i="49"/>
  <c r="DE139" i="49" s="1"/>
  <c r="DE141" i="49" s="1"/>
  <c r="DE154" i="49" s="1"/>
  <c r="DL121" i="51"/>
  <c r="DL123" i="51" s="1"/>
  <c r="DL125" i="51" s="1"/>
  <c r="DL152" i="51" s="1"/>
  <c r="CM153" i="52"/>
  <c r="CM156" i="52" s="1"/>
  <c r="CK485" i="56" s="1"/>
  <c r="DN68" i="53"/>
  <c r="DN70" i="53" s="1"/>
  <c r="DN72" i="53" s="1"/>
  <c r="DN85" i="53" s="1"/>
  <c r="DM68" i="49"/>
  <c r="DM70" i="49" s="1"/>
  <c r="DM72" i="49" s="1"/>
  <c r="DM85" i="49" s="1"/>
  <c r="DQ68" i="51"/>
  <c r="DQ70" i="51" s="1"/>
  <c r="DQ72" i="51" s="1"/>
  <c r="DQ85" i="51" s="1"/>
  <c r="CT68" i="52"/>
  <c r="CT70" i="52" s="1"/>
  <c r="CT72" i="52" s="1"/>
  <c r="CT85" i="52" s="1"/>
  <c r="DD500" i="56" l="1"/>
  <c r="CN143" i="52"/>
  <c r="CL503" i="56" s="1"/>
  <c r="DG143" i="49"/>
  <c r="DJ143" i="51"/>
  <c r="DH502" i="56" s="1"/>
  <c r="DG143" i="53"/>
  <c r="DE504" i="56" s="1"/>
  <c r="DF344" i="49"/>
  <c r="DI344" i="51"/>
  <c r="DC339" i="56"/>
  <c r="DC344" i="56" s="1"/>
  <c r="DC434" i="56" s="1"/>
  <c r="DC459" i="56"/>
  <c r="DC307" i="56"/>
  <c r="DC312" i="56" s="1"/>
  <c r="DC430" i="56" s="1"/>
  <c r="DC455" i="56"/>
  <c r="CJ458" i="56"/>
  <c r="CJ331" i="56"/>
  <c r="DF344" i="53"/>
  <c r="CI336" i="56"/>
  <c r="CI433" i="56" s="1"/>
  <c r="DF323" i="56"/>
  <c r="DF328" i="56" s="1"/>
  <c r="DF457" i="56"/>
  <c r="CM344" i="52"/>
  <c r="DK121" i="49"/>
  <c r="DK123" i="49" s="1"/>
  <c r="DK125" i="49" s="1"/>
  <c r="DK152" i="49" s="1"/>
  <c r="DG153" i="49"/>
  <c r="DG156" i="49" s="1"/>
  <c r="DE482" i="56" s="1"/>
  <c r="DM121" i="51"/>
  <c r="DM123" i="51" s="1"/>
  <c r="DM125" i="51" s="1"/>
  <c r="DM152" i="51" s="1"/>
  <c r="DH131" i="53"/>
  <c r="DH133" i="53" s="1"/>
  <c r="DH131" i="49"/>
  <c r="DH133" i="49" s="1"/>
  <c r="DF137" i="49"/>
  <c r="DF139" i="49" s="1"/>
  <c r="DF141" i="49" s="1"/>
  <c r="DF154" i="49" s="1"/>
  <c r="DG153" i="53"/>
  <c r="DG156" i="53" s="1"/>
  <c r="DE486" i="56" s="1"/>
  <c r="DF137" i="53"/>
  <c r="DF139" i="53" s="1"/>
  <c r="DF141" i="53" s="1"/>
  <c r="DF154" i="53" s="1"/>
  <c r="DK131" i="51"/>
  <c r="DK133" i="51" s="1"/>
  <c r="CQ121" i="52"/>
  <c r="CQ123" i="52" s="1"/>
  <c r="CQ125" i="52" s="1"/>
  <c r="CQ152" i="52" s="1"/>
  <c r="CO131" i="52"/>
  <c r="CO133" i="52" s="1"/>
  <c r="DJ153" i="51"/>
  <c r="DJ156" i="51" s="1"/>
  <c r="DH484" i="56" s="1"/>
  <c r="CL137" i="52"/>
  <c r="CL139" i="52" s="1"/>
  <c r="CL141" i="52" s="1"/>
  <c r="CL154" i="52" s="1"/>
  <c r="DK121" i="53"/>
  <c r="DK123" i="53" s="1"/>
  <c r="DK125" i="53" s="1"/>
  <c r="DK152" i="53" s="1"/>
  <c r="CN153" i="52"/>
  <c r="CN156" i="52" s="1"/>
  <c r="CL485" i="56" s="1"/>
  <c r="DI137" i="51"/>
  <c r="DI139" i="51" s="1"/>
  <c r="DI141" i="51" s="1"/>
  <c r="DI154" i="51" s="1"/>
  <c r="DN68" i="49"/>
  <c r="DN70" i="49" s="1"/>
  <c r="DN72" i="49" s="1"/>
  <c r="DN85" i="49" s="1"/>
  <c r="DR68" i="51"/>
  <c r="DR70" i="51" s="1"/>
  <c r="DR72" i="51" s="1"/>
  <c r="DR85" i="51" s="1"/>
  <c r="CU68" i="52"/>
  <c r="CU70" i="52" s="1"/>
  <c r="CU72" i="52" s="1"/>
  <c r="CU85" i="52" s="1"/>
  <c r="DO68" i="53"/>
  <c r="DO70" i="53" s="1"/>
  <c r="DO72" i="53" s="1"/>
  <c r="DO85" i="53" s="1"/>
  <c r="DE500" i="56" l="1"/>
  <c r="DH143" i="49"/>
  <c r="DK143" i="51"/>
  <c r="DI502" i="56" s="1"/>
  <c r="DH143" i="53"/>
  <c r="DF504" i="56" s="1"/>
  <c r="CO143" i="52"/>
  <c r="CM503" i="56" s="1"/>
  <c r="DG344" i="53"/>
  <c r="DG344" i="49"/>
  <c r="DF432" i="56"/>
  <c r="DJ344" i="51"/>
  <c r="DD339" i="56"/>
  <c r="DD344" i="56" s="1"/>
  <c r="DD434" i="56" s="1"/>
  <c r="DD459" i="56"/>
  <c r="DG323" i="56"/>
  <c r="DG328" i="56" s="1"/>
  <c r="DG432" i="56" s="1"/>
  <c r="DG457" i="56"/>
  <c r="CN344" i="52"/>
  <c r="CJ336" i="56"/>
  <c r="CJ433" i="56" s="1"/>
  <c r="CK458" i="56"/>
  <c r="CK331" i="56"/>
  <c r="DD307" i="56"/>
  <c r="DD312" i="56" s="1"/>
  <c r="DD430" i="56" s="1"/>
  <c r="DD455" i="56"/>
  <c r="DI131" i="53"/>
  <c r="DI133" i="53" s="1"/>
  <c r="CP131" i="52"/>
  <c r="CP133" i="52" s="1"/>
  <c r="DH153" i="53"/>
  <c r="DH156" i="53" s="1"/>
  <c r="DF486" i="56" s="1"/>
  <c r="CO153" i="52"/>
  <c r="CO156" i="52" s="1"/>
  <c r="CM485" i="56" s="1"/>
  <c r="DN121" i="51"/>
  <c r="DN123" i="51" s="1"/>
  <c r="DN125" i="51" s="1"/>
  <c r="DN152" i="51" s="1"/>
  <c r="DG137" i="53"/>
  <c r="DG139" i="53" s="1"/>
  <c r="DG141" i="53" s="1"/>
  <c r="DG154" i="53" s="1"/>
  <c r="DL121" i="53"/>
  <c r="DL123" i="53" s="1"/>
  <c r="DL125" i="53" s="1"/>
  <c r="DL152" i="53" s="1"/>
  <c r="CR121" i="52"/>
  <c r="CR123" i="52" s="1"/>
  <c r="CR125" i="52" s="1"/>
  <c r="CR152" i="52" s="1"/>
  <c r="DG137" i="49"/>
  <c r="DG139" i="49" s="1"/>
  <c r="DG141" i="49" s="1"/>
  <c r="DG154" i="49" s="1"/>
  <c r="CM137" i="52"/>
  <c r="CM139" i="52" s="1"/>
  <c r="CM141" i="52" s="1"/>
  <c r="CM154" i="52" s="1"/>
  <c r="DL131" i="51"/>
  <c r="DL133" i="51" s="1"/>
  <c r="DL121" i="49"/>
  <c r="DL123" i="49" s="1"/>
  <c r="DL125" i="49" s="1"/>
  <c r="DL152" i="49" s="1"/>
  <c r="DI131" i="49"/>
  <c r="DI133" i="49" s="1"/>
  <c r="DJ137" i="51"/>
  <c r="DJ139" i="51" s="1"/>
  <c r="DJ141" i="51" s="1"/>
  <c r="DJ154" i="51" s="1"/>
  <c r="DK153" i="51"/>
  <c r="DK156" i="51" s="1"/>
  <c r="DI484" i="56" s="1"/>
  <c r="DH153" i="49"/>
  <c r="DH156" i="49" s="1"/>
  <c r="DF482" i="56" s="1"/>
  <c r="DP68" i="53"/>
  <c r="DP70" i="53" s="1"/>
  <c r="DP72" i="53" s="1"/>
  <c r="DP85" i="53" s="1"/>
  <c r="DO68" i="49"/>
  <c r="DO70" i="49" s="1"/>
  <c r="DO72" i="49" s="1"/>
  <c r="DO85" i="49" s="1"/>
  <c r="CV68" i="52"/>
  <c r="CV70" i="52" s="1"/>
  <c r="CV72" i="52" s="1"/>
  <c r="CV85" i="52" s="1"/>
  <c r="DS68" i="51"/>
  <c r="DS70" i="51" s="1"/>
  <c r="DS72" i="51" s="1"/>
  <c r="DS85" i="51" s="1"/>
  <c r="DF500" i="56" l="1"/>
  <c r="DI143" i="53"/>
  <c r="DG504" i="56" s="1"/>
  <c r="DI143" i="49"/>
  <c r="DL143" i="51"/>
  <c r="DJ502" i="56" s="1"/>
  <c r="CP143" i="52"/>
  <c r="CN503" i="56" s="1"/>
  <c r="DH457" i="56"/>
  <c r="DH323" i="56"/>
  <c r="DH328" i="56" s="1"/>
  <c r="CL331" i="56"/>
  <c r="CL458" i="56"/>
  <c r="CK336" i="56"/>
  <c r="CK433" i="56" s="1"/>
  <c r="DE455" i="56"/>
  <c r="DE307" i="56"/>
  <c r="DE312" i="56" s="1"/>
  <c r="DE430" i="56" s="1"/>
  <c r="CO344" i="52"/>
  <c r="DE339" i="56"/>
  <c r="DE344" i="56" s="1"/>
  <c r="DE434" i="56" s="1"/>
  <c r="DE459" i="56"/>
  <c r="DH344" i="53"/>
  <c r="DH344" i="49"/>
  <c r="DK344" i="51"/>
  <c r="CS121" i="52"/>
  <c r="CS123" i="52" s="1"/>
  <c r="CS125" i="52" s="1"/>
  <c r="CS152" i="52" s="1"/>
  <c r="DJ131" i="49"/>
  <c r="DJ133" i="49" s="1"/>
  <c r="DM121" i="53"/>
  <c r="DM123" i="53" s="1"/>
  <c r="DM125" i="53" s="1"/>
  <c r="DM152" i="53" s="1"/>
  <c r="DM121" i="49"/>
  <c r="DM123" i="49" s="1"/>
  <c r="DM125" i="49" s="1"/>
  <c r="DM152" i="49" s="1"/>
  <c r="DM131" i="51"/>
  <c r="DM133" i="51" s="1"/>
  <c r="DL153" i="51"/>
  <c r="DL156" i="51" s="1"/>
  <c r="DJ484" i="56" s="1"/>
  <c r="CN137" i="52"/>
  <c r="CN139" i="52" s="1"/>
  <c r="CN141" i="52" s="1"/>
  <c r="CN154" i="52" s="1"/>
  <c r="CQ131" i="52"/>
  <c r="CQ133" i="52" s="1"/>
  <c r="DK137" i="51"/>
  <c r="DK139" i="51" s="1"/>
  <c r="DK141" i="51" s="1"/>
  <c r="DK154" i="51" s="1"/>
  <c r="DH137" i="53"/>
  <c r="DH139" i="53" s="1"/>
  <c r="DH141" i="53" s="1"/>
  <c r="DH154" i="53" s="1"/>
  <c r="CP153" i="52"/>
  <c r="CP156" i="52" s="1"/>
  <c r="CN485" i="56" s="1"/>
  <c r="DH137" i="49"/>
  <c r="DH139" i="49" s="1"/>
  <c r="DH141" i="49" s="1"/>
  <c r="DH154" i="49" s="1"/>
  <c r="DJ131" i="53"/>
  <c r="DJ133" i="53" s="1"/>
  <c r="DO121" i="51"/>
  <c r="DO123" i="51" s="1"/>
  <c r="DO125" i="51" s="1"/>
  <c r="DO152" i="51" s="1"/>
  <c r="DI153" i="49"/>
  <c r="DI156" i="49" s="1"/>
  <c r="DG482" i="56" s="1"/>
  <c r="DI153" i="53"/>
  <c r="DI156" i="53" s="1"/>
  <c r="DG486" i="56" s="1"/>
  <c r="DP68" i="49"/>
  <c r="DP70" i="49" s="1"/>
  <c r="DP72" i="49" s="1"/>
  <c r="DP85" i="49" s="1"/>
  <c r="DT68" i="51"/>
  <c r="DT70" i="51" s="1"/>
  <c r="DT72" i="51" s="1"/>
  <c r="DT85" i="51" s="1"/>
  <c r="DQ68" i="53"/>
  <c r="DQ70" i="53" s="1"/>
  <c r="DQ72" i="53" s="1"/>
  <c r="DQ85" i="53" s="1"/>
  <c r="CW68" i="52"/>
  <c r="CW70" i="52" s="1"/>
  <c r="CW72" i="52" s="1"/>
  <c r="CW85" i="52" s="1"/>
  <c r="DG500" i="56" l="1"/>
  <c r="DJ143" i="49"/>
  <c r="DM143" i="51"/>
  <c r="DK502" i="56" s="1"/>
  <c r="DJ143" i="53"/>
  <c r="DH504" i="56" s="1"/>
  <c r="CQ143" i="52"/>
  <c r="CO503" i="56" s="1"/>
  <c r="DI344" i="53"/>
  <c r="DI344" i="49"/>
  <c r="CP344" i="52"/>
  <c r="DI323" i="56"/>
  <c r="DI328" i="56" s="1"/>
  <c r="DI432" i="56" s="1"/>
  <c r="DI457" i="56"/>
  <c r="DL344" i="51"/>
  <c r="DF307" i="56"/>
  <c r="DF312" i="56" s="1"/>
  <c r="DF430" i="56" s="1"/>
  <c r="DF455" i="56"/>
  <c r="CM331" i="56"/>
  <c r="CM458" i="56"/>
  <c r="DF339" i="56"/>
  <c r="DF344" i="56" s="1"/>
  <c r="DF459" i="56"/>
  <c r="CL336" i="56"/>
  <c r="CL433" i="56" s="1"/>
  <c r="DH432" i="56"/>
  <c r="DI137" i="49"/>
  <c r="DI139" i="49" s="1"/>
  <c r="DI141" i="49" s="1"/>
  <c r="DI154" i="49" s="1"/>
  <c r="DN121" i="49"/>
  <c r="DN123" i="49" s="1"/>
  <c r="DN125" i="49" s="1"/>
  <c r="DN152" i="49" s="1"/>
  <c r="CQ153" i="52"/>
  <c r="CQ156" i="52" s="1"/>
  <c r="CO485" i="56" s="1"/>
  <c r="DK131" i="53"/>
  <c r="DK133" i="53" s="1"/>
  <c r="DN121" i="53"/>
  <c r="DN123" i="53" s="1"/>
  <c r="DN125" i="53" s="1"/>
  <c r="DN152" i="53" s="1"/>
  <c r="CR131" i="52"/>
  <c r="CR133" i="52" s="1"/>
  <c r="CO137" i="52"/>
  <c r="CO139" i="52" s="1"/>
  <c r="CO141" i="52" s="1"/>
  <c r="CO154" i="52" s="1"/>
  <c r="DP121" i="51"/>
  <c r="DP123" i="51" s="1"/>
  <c r="DP125" i="51" s="1"/>
  <c r="DP152" i="51" s="1"/>
  <c r="DK131" i="49"/>
  <c r="DK133" i="49" s="1"/>
  <c r="DI137" i="53"/>
  <c r="DI139" i="53" s="1"/>
  <c r="DI141" i="53" s="1"/>
  <c r="DI154" i="53" s="1"/>
  <c r="DJ153" i="49"/>
  <c r="DJ156" i="49" s="1"/>
  <c r="DH482" i="56" s="1"/>
  <c r="DL137" i="51"/>
  <c r="DL139" i="51" s="1"/>
  <c r="DL141" i="51" s="1"/>
  <c r="DL154" i="51" s="1"/>
  <c r="CT121" i="52"/>
  <c r="CT123" i="52" s="1"/>
  <c r="CT125" i="52" s="1"/>
  <c r="CT152" i="52" s="1"/>
  <c r="DN131" i="51"/>
  <c r="DN133" i="51" s="1"/>
  <c r="DJ153" i="53"/>
  <c r="DJ156" i="53" s="1"/>
  <c r="DH486" i="56" s="1"/>
  <c r="DM153" i="51"/>
  <c r="DM156" i="51" s="1"/>
  <c r="DK484" i="56" s="1"/>
  <c r="DU68" i="51"/>
  <c r="DU70" i="51" s="1"/>
  <c r="DU72" i="51" s="1"/>
  <c r="DU85" i="51" s="1"/>
  <c r="DR68" i="53"/>
  <c r="DR70" i="53" s="1"/>
  <c r="DR72" i="53" s="1"/>
  <c r="DR85" i="53" s="1"/>
  <c r="DQ68" i="49"/>
  <c r="DQ70" i="49" s="1"/>
  <c r="DQ72" i="49" s="1"/>
  <c r="DQ85" i="49" s="1"/>
  <c r="CX68" i="52"/>
  <c r="CX70" i="52" s="1"/>
  <c r="CX72" i="52" s="1"/>
  <c r="CX85" i="52" s="1"/>
  <c r="DH500" i="56" l="1"/>
  <c r="DK143" i="49"/>
  <c r="DN143" i="51"/>
  <c r="DL502" i="56" s="1"/>
  <c r="DK143" i="53"/>
  <c r="DI504" i="56" s="1"/>
  <c r="CR143" i="52"/>
  <c r="CP503" i="56" s="1"/>
  <c r="DJ344" i="53"/>
  <c r="DJ344" i="49"/>
  <c r="CM336" i="56"/>
  <c r="CM433" i="56" s="1"/>
  <c r="CN458" i="56"/>
  <c r="CN331" i="56"/>
  <c r="DG307" i="56"/>
  <c r="DG312" i="56" s="1"/>
  <c r="DG430" i="56" s="1"/>
  <c r="DG455" i="56"/>
  <c r="DF434" i="56"/>
  <c r="DJ457" i="56"/>
  <c r="DJ323" i="56"/>
  <c r="DJ328" i="56" s="1"/>
  <c r="DG459" i="56"/>
  <c r="DG339" i="56"/>
  <c r="DG344" i="56" s="1"/>
  <c r="DG434" i="56" s="1"/>
  <c r="DM344" i="51"/>
  <c r="CQ344" i="52"/>
  <c r="DJ137" i="53"/>
  <c r="DJ139" i="53" s="1"/>
  <c r="DJ141" i="53" s="1"/>
  <c r="DJ154" i="53" s="1"/>
  <c r="DL131" i="53"/>
  <c r="DL133" i="53" s="1"/>
  <c r="DQ121" i="51"/>
  <c r="DQ123" i="51" s="1"/>
  <c r="DQ125" i="51" s="1"/>
  <c r="DQ152" i="51" s="1"/>
  <c r="DK153" i="53"/>
  <c r="DK156" i="53" s="1"/>
  <c r="DI486" i="56" s="1"/>
  <c r="CU121" i="52"/>
  <c r="CU123" i="52" s="1"/>
  <c r="CU125" i="52" s="1"/>
  <c r="CU152" i="52" s="1"/>
  <c r="CP137" i="52"/>
  <c r="CP139" i="52" s="1"/>
  <c r="CP141" i="52" s="1"/>
  <c r="CP154" i="52" s="1"/>
  <c r="DM137" i="51"/>
  <c r="DM139" i="51" s="1"/>
  <c r="DM141" i="51" s="1"/>
  <c r="DM154" i="51" s="1"/>
  <c r="DO121" i="49"/>
  <c r="DO123" i="49" s="1"/>
  <c r="DO125" i="49" s="1"/>
  <c r="DO152" i="49" s="1"/>
  <c r="DO131" i="51"/>
  <c r="DO133" i="51" s="1"/>
  <c r="CS131" i="52"/>
  <c r="CS133" i="52" s="1"/>
  <c r="DN153" i="51"/>
  <c r="DN156" i="51" s="1"/>
  <c r="DL484" i="56" s="1"/>
  <c r="CR153" i="52"/>
  <c r="CR156" i="52" s="1"/>
  <c r="CP485" i="56" s="1"/>
  <c r="DL131" i="49"/>
  <c r="DL133" i="49" s="1"/>
  <c r="DJ137" i="49"/>
  <c r="DJ139" i="49" s="1"/>
  <c r="DJ141" i="49" s="1"/>
  <c r="DJ154" i="49" s="1"/>
  <c r="DO121" i="53"/>
  <c r="DO123" i="53" s="1"/>
  <c r="DO125" i="53" s="1"/>
  <c r="DO152" i="53" s="1"/>
  <c r="DK153" i="49"/>
  <c r="DK156" i="49" s="1"/>
  <c r="DI482" i="56" s="1"/>
  <c r="DS68" i="53"/>
  <c r="DS70" i="53" s="1"/>
  <c r="DS72" i="53" s="1"/>
  <c r="DS85" i="53" s="1"/>
  <c r="DR68" i="49"/>
  <c r="DR70" i="49" s="1"/>
  <c r="DR72" i="49" s="1"/>
  <c r="DR85" i="49" s="1"/>
  <c r="CY68" i="52"/>
  <c r="CY70" i="52" s="1"/>
  <c r="CY72" i="52" s="1"/>
  <c r="CY85" i="52" s="1"/>
  <c r="DV68" i="51"/>
  <c r="DV70" i="51" s="1"/>
  <c r="DV72" i="51" s="1"/>
  <c r="DV85" i="51" s="1"/>
  <c r="DI500" i="56" l="1"/>
  <c r="DO143" i="51"/>
  <c r="DM502" i="56" s="1"/>
  <c r="CS143" i="52"/>
  <c r="CQ503" i="56" s="1"/>
  <c r="DL143" i="49"/>
  <c r="DL143" i="53"/>
  <c r="DJ504" i="56" s="1"/>
  <c r="CO331" i="56"/>
  <c r="CO458" i="56"/>
  <c r="DK323" i="56"/>
  <c r="DK328" i="56" s="1"/>
  <c r="DK432" i="56" s="1"/>
  <c r="DK457" i="56"/>
  <c r="CN336" i="56"/>
  <c r="CN433" i="56" s="1"/>
  <c r="DK344" i="49"/>
  <c r="CR344" i="52"/>
  <c r="DK344" i="53"/>
  <c r="DJ432" i="56"/>
  <c r="DH307" i="56"/>
  <c r="DH312" i="56" s="1"/>
  <c r="DH455" i="56"/>
  <c r="DN344" i="51"/>
  <c r="DH339" i="56"/>
  <c r="DH344" i="56" s="1"/>
  <c r="DH459" i="56"/>
  <c r="DN137" i="51"/>
  <c r="DN139" i="51" s="1"/>
  <c r="DN141" i="51" s="1"/>
  <c r="DN154" i="51" s="1"/>
  <c r="CV121" i="52"/>
  <c r="CV123" i="52" s="1"/>
  <c r="CV125" i="52" s="1"/>
  <c r="CV152" i="52" s="1"/>
  <c r="DP121" i="53"/>
  <c r="DP123" i="53" s="1"/>
  <c r="DP125" i="53" s="1"/>
  <c r="DP152" i="53" s="1"/>
  <c r="DR121" i="51"/>
  <c r="DR123" i="51" s="1"/>
  <c r="DR125" i="51" s="1"/>
  <c r="DR152" i="51" s="1"/>
  <c r="DK137" i="49"/>
  <c r="DK139" i="49" s="1"/>
  <c r="DK141" i="49" s="1"/>
  <c r="DK154" i="49" s="1"/>
  <c r="CT131" i="52"/>
  <c r="CT133" i="52" s="1"/>
  <c r="CQ137" i="52"/>
  <c r="CQ139" i="52" s="1"/>
  <c r="CQ141" i="52" s="1"/>
  <c r="CQ154" i="52" s="1"/>
  <c r="DM131" i="53"/>
  <c r="DM133" i="53" s="1"/>
  <c r="DM131" i="49"/>
  <c r="DM133" i="49" s="1"/>
  <c r="DP131" i="51"/>
  <c r="DP133" i="51" s="1"/>
  <c r="DL153" i="53"/>
  <c r="DL156" i="53" s="1"/>
  <c r="DJ486" i="56" s="1"/>
  <c r="CS153" i="52"/>
  <c r="CS156" i="52" s="1"/>
  <c r="CQ485" i="56" s="1"/>
  <c r="DL153" i="49"/>
  <c r="DL156" i="49" s="1"/>
  <c r="DJ482" i="56" s="1"/>
  <c r="DO153" i="51"/>
  <c r="DO156" i="51" s="1"/>
  <c r="DM484" i="56" s="1"/>
  <c r="DK137" i="53"/>
  <c r="DK139" i="53" s="1"/>
  <c r="DK141" i="53" s="1"/>
  <c r="DK154" i="53" s="1"/>
  <c r="DP121" i="49"/>
  <c r="DP123" i="49" s="1"/>
  <c r="DP125" i="49" s="1"/>
  <c r="DP152" i="49" s="1"/>
  <c r="DW68" i="51"/>
  <c r="DW70" i="51" s="1"/>
  <c r="DW72" i="51" s="1"/>
  <c r="DW85" i="51" s="1"/>
  <c r="CZ68" i="52"/>
  <c r="CZ70" i="52" s="1"/>
  <c r="CZ72" i="52" s="1"/>
  <c r="CZ85" i="52" s="1"/>
  <c r="DT68" i="53"/>
  <c r="DT70" i="53" s="1"/>
  <c r="DT72" i="53" s="1"/>
  <c r="DT85" i="53" s="1"/>
  <c r="DS68" i="49"/>
  <c r="DS70" i="49" s="1"/>
  <c r="DS72" i="49" s="1"/>
  <c r="DS85" i="49" s="1"/>
  <c r="DJ500" i="56" l="1"/>
  <c r="K195" i="56"/>
  <c r="DM143" i="53"/>
  <c r="DK504" i="56" s="1"/>
  <c r="DP143" i="51"/>
  <c r="DN502" i="56" s="1"/>
  <c r="CT143" i="52"/>
  <c r="CR503" i="56" s="1"/>
  <c r="DM143" i="49"/>
  <c r="DL323" i="56"/>
  <c r="DL328" i="56" s="1"/>
  <c r="DL432" i="56" s="1"/>
  <c r="DL457" i="56"/>
  <c r="DI339" i="56"/>
  <c r="DI344" i="56" s="1"/>
  <c r="DI434" i="56" s="1"/>
  <c r="DI459" i="56"/>
  <c r="DH430" i="56"/>
  <c r="DL344" i="53"/>
  <c r="DO344" i="51"/>
  <c r="DL344" i="49"/>
  <c r="CP458" i="56"/>
  <c r="CP331" i="56"/>
  <c r="CS344" i="52"/>
  <c r="DI455" i="56"/>
  <c r="DI307" i="56"/>
  <c r="DI312" i="56" s="1"/>
  <c r="DI430" i="56" s="1"/>
  <c r="CO336" i="56"/>
  <c r="CO433" i="56" s="1"/>
  <c r="DH434" i="56"/>
  <c r="DQ121" i="49"/>
  <c r="DQ123" i="49" s="1"/>
  <c r="DQ125" i="49" s="1"/>
  <c r="DQ152" i="49" s="1"/>
  <c r="DN131" i="53"/>
  <c r="DN133" i="53" s="1"/>
  <c r="DM153" i="53"/>
  <c r="DM156" i="53" s="1"/>
  <c r="DK486" i="56" s="1"/>
  <c r="DQ121" i="53"/>
  <c r="DQ123" i="53" s="1"/>
  <c r="DQ125" i="53" s="1"/>
  <c r="DQ152" i="53" s="1"/>
  <c r="DL137" i="53"/>
  <c r="DL139" i="53" s="1"/>
  <c r="DL141" i="53" s="1"/>
  <c r="DL154" i="53" s="1"/>
  <c r="CR137" i="52"/>
  <c r="CR139" i="52" s="1"/>
  <c r="CR141" i="52" s="1"/>
  <c r="CR154" i="52" s="1"/>
  <c r="DQ131" i="51"/>
  <c r="DQ133" i="51" s="1"/>
  <c r="CU131" i="52"/>
  <c r="CU133" i="52" s="1"/>
  <c r="CT153" i="52"/>
  <c r="CT156" i="52" s="1"/>
  <c r="CR485" i="56" s="1"/>
  <c r="CW121" i="52"/>
  <c r="CW123" i="52" s="1"/>
  <c r="CW125" i="52" s="1"/>
  <c r="CW152" i="52" s="1"/>
  <c r="DN131" i="49"/>
  <c r="DN133" i="49" s="1"/>
  <c r="DL137" i="49"/>
  <c r="DL139" i="49" s="1"/>
  <c r="DL141" i="49" s="1"/>
  <c r="DL154" i="49" s="1"/>
  <c r="DP153" i="51"/>
  <c r="DP156" i="51" s="1"/>
  <c r="DN484" i="56" s="1"/>
  <c r="DM153" i="49"/>
  <c r="DM156" i="49" s="1"/>
  <c r="DK482" i="56" s="1"/>
  <c r="DO137" i="51"/>
  <c r="DO139" i="51" s="1"/>
  <c r="DO141" i="51" s="1"/>
  <c r="DO154" i="51" s="1"/>
  <c r="DS121" i="51"/>
  <c r="DS123" i="51" s="1"/>
  <c r="DS125" i="51" s="1"/>
  <c r="DS152" i="51" s="1"/>
  <c r="DA68" i="52"/>
  <c r="DA70" i="52" s="1"/>
  <c r="DA72" i="52" s="1"/>
  <c r="DA85" i="52" s="1"/>
  <c r="DU68" i="53"/>
  <c r="DU70" i="53" s="1"/>
  <c r="DU72" i="53" s="1"/>
  <c r="DU85" i="53" s="1"/>
  <c r="DX68" i="51"/>
  <c r="DX70" i="51" s="1"/>
  <c r="DX72" i="51" s="1"/>
  <c r="DX85" i="51" s="1"/>
  <c r="DT68" i="49"/>
  <c r="DT70" i="49" s="1"/>
  <c r="DT72" i="49" s="1"/>
  <c r="DT85" i="49" s="1"/>
  <c r="DK500" i="56" l="1"/>
  <c r="CU143" i="52"/>
  <c r="CS503" i="56" s="1"/>
  <c r="DQ143" i="51"/>
  <c r="DO502" i="56" s="1"/>
  <c r="DN143" i="49"/>
  <c r="DN143" i="53"/>
  <c r="DL504" i="56" s="1"/>
  <c r="DP344" i="51"/>
  <c r="CT344" i="52"/>
  <c r="DJ459" i="56"/>
  <c r="DJ339" i="56"/>
  <c r="DJ344" i="56" s="1"/>
  <c r="CP336" i="56"/>
  <c r="CP433" i="56" s="1"/>
  <c r="DJ455" i="56"/>
  <c r="DJ307" i="56"/>
  <c r="DJ312" i="56" s="1"/>
  <c r="DM344" i="53"/>
  <c r="CQ458" i="56"/>
  <c r="CQ331" i="56"/>
  <c r="DM457" i="56"/>
  <c r="DM323" i="56"/>
  <c r="DM328" i="56" s="1"/>
  <c r="DM432" i="56" s="1"/>
  <c r="DM344" i="49"/>
  <c r="DR121" i="53"/>
  <c r="DR123" i="53" s="1"/>
  <c r="DR125" i="53" s="1"/>
  <c r="DR152" i="53" s="1"/>
  <c r="DR131" i="51"/>
  <c r="DR133" i="51" s="1"/>
  <c r="DM137" i="53"/>
  <c r="DM139" i="53" s="1"/>
  <c r="DM141" i="53" s="1"/>
  <c r="DM154" i="53" s="1"/>
  <c r="DO131" i="49"/>
  <c r="DO133" i="49" s="1"/>
  <c r="DN153" i="49"/>
  <c r="DN156" i="49" s="1"/>
  <c r="DL482" i="56" s="1"/>
  <c r="DQ153" i="51"/>
  <c r="DQ156" i="51" s="1"/>
  <c r="DO484" i="56" s="1"/>
  <c r="CX121" i="52"/>
  <c r="CX123" i="52" s="1"/>
  <c r="CX125" i="52" s="1"/>
  <c r="CX152" i="52" s="1"/>
  <c r="DP137" i="51"/>
  <c r="DP139" i="51" s="1"/>
  <c r="DP141" i="51" s="1"/>
  <c r="DP154" i="51" s="1"/>
  <c r="DO131" i="53"/>
  <c r="DO133" i="53" s="1"/>
  <c r="DT121" i="51"/>
  <c r="DT123" i="51" s="1"/>
  <c r="DT125" i="51" s="1"/>
  <c r="DT152" i="51" s="1"/>
  <c r="CU153" i="52"/>
  <c r="CU156" i="52" s="1"/>
  <c r="CS485" i="56" s="1"/>
  <c r="CS137" i="52"/>
  <c r="CS139" i="52" s="1"/>
  <c r="CS141" i="52" s="1"/>
  <c r="CS154" i="52" s="1"/>
  <c r="DN153" i="53"/>
  <c r="DN156" i="53" s="1"/>
  <c r="DL486" i="56" s="1"/>
  <c r="DR121" i="49"/>
  <c r="DR123" i="49" s="1"/>
  <c r="DR125" i="49" s="1"/>
  <c r="DR152" i="49" s="1"/>
  <c r="DM137" i="49"/>
  <c r="DM139" i="49" s="1"/>
  <c r="DM141" i="49" s="1"/>
  <c r="DM154" i="49" s="1"/>
  <c r="CV131" i="52"/>
  <c r="CV133" i="52" s="1"/>
  <c r="DV68" i="53"/>
  <c r="DV70" i="53" s="1"/>
  <c r="DV72" i="53" s="1"/>
  <c r="DV85" i="53" s="1"/>
  <c r="DU68" i="49"/>
  <c r="DU70" i="49" s="1"/>
  <c r="DU72" i="49" s="1"/>
  <c r="DU85" i="49" s="1"/>
  <c r="DB68" i="52"/>
  <c r="DB70" i="52" s="1"/>
  <c r="DB72" i="52" s="1"/>
  <c r="DB85" i="52" s="1"/>
  <c r="DY68" i="51"/>
  <c r="DY70" i="51" s="1"/>
  <c r="DY72" i="51" s="1"/>
  <c r="DY85" i="51" s="1"/>
  <c r="DL500" i="56" l="1"/>
  <c r="DO143" i="53"/>
  <c r="DM504" i="56" s="1"/>
  <c r="DO143" i="49"/>
  <c r="CV143" i="52"/>
  <c r="CT503" i="56" s="1"/>
  <c r="DR143" i="51"/>
  <c r="DP502" i="56" s="1"/>
  <c r="DQ344" i="51"/>
  <c r="DJ434" i="56"/>
  <c r="K76" i="56"/>
  <c r="DN344" i="53"/>
  <c r="DN344" i="49"/>
  <c r="DK459" i="56"/>
  <c r="DK339" i="56"/>
  <c r="DK344" i="56" s="1"/>
  <c r="DK434" i="56" s="1"/>
  <c r="DK307" i="56"/>
  <c r="DK312" i="56" s="1"/>
  <c r="DK430" i="56" s="1"/>
  <c r="DK455" i="56"/>
  <c r="DJ430" i="56"/>
  <c r="CR331" i="56"/>
  <c r="CR458" i="56"/>
  <c r="CU344" i="52"/>
  <c r="DN457" i="56"/>
  <c r="DN323" i="56"/>
  <c r="DN328" i="56" s="1"/>
  <c r="DN432" i="56" s="1"/>
  <c r="CQ336" i="56"/>
  <c r="CQ433" i="56" s="1"/>
  <c r="DP131" i="49"/>
  <c r="DP133" i="49" s="1"/>
  <c r="CT137" i="52"/>
  <c r="CT139" i="52" s="1"/>
  <c r="CT141" i="52" s="1"/>
  <c r="CT154" i="52" s="1"/>
  <c r="DQ137" i="51"/>
  <c r="DQ139" i="51" s="1"/>
  <c r="DQ141" i="51" s="1"/>
  <c r="DQ154" i="51" s="1"/>
  <c r="CV153" i="52"/>
  <c r="CV156" i="52" s="1"/>
  <c r="CT485" i="56" s="1"/>
  <c r="DO153" i="49"/>
  <c r="DO156" i="49" s="1"/>
  <c r="DM482" i="56" s="1"/>
  <c r="CW131" i="52"/>
  <c r="CW133" i="52" s="1"/>
  <c r="DN137" i="53"/>
  <c r="DN139" i="53" s="1"/>
  <c r="DN141" i="53" s="1"/>
  <c r="DN154" i="53" s="1"/>
  <c r="CY121" i="52"/>
  <c r="CY123" i="52" s="1"/>
  <c r="CY125" i="52" s="1"/>
  <c r="CY152" i="52" s="1"/>
  <c r="DS121" i="49"/>
  <c r="DS123" i="49" s="1"/>
  <c r="DS125" i="49" s="1"/>
  <c r="DS152" i="49" s="1"/>
  <c r="DS131" i="51"/>
  <c r="DS133" i="51" s="1"/>
  <c r="DU121" i="51"/>
  <c r="DU123" i="51" s="1"/>
  <c r="DU125" i="51" s="1"/>
  <c r="DU152" i="51" s="1"/>
  <c r="DR153" i="51"/>
  <c r="DR156" i="51" s="1"/>
  <c r="DP484" i="56" s="1"/>
  <c r="DS121" i="53"/>
  <c r="DS123" i="53" s="1"/>
  <c r="DS125" i="53" s="1"/>
  <c r="DS152" i="53" s="1"/>
  <c r="DN137" i="49"/>
  <c r="DN139" i="49" s="1"/>
  <c r="DN141" i="49" s="1"/>
  <c r="DN154" i="49" s="1"/>
  <c r="DP131" i="53"/>
  <c r="DP133" i="53" s="1"/>
  <c r="DO153" i="53"/>
  <c r="DO156" i="53" s="1"/>
  <c r="DM486" i="56" s="1"/>
  <c r="DC68" i="52"/>
  <c r="DC70" i="52" s="1"/>
  <c r="DC72" i="52" s="1"/>
  <c r="DC85" i="52" s="1"/>
  <c r="DW68" i="53"/>
  <c r="DW70" i="53" s="1"/>
  <c r="DW72" i="53" s="1"/>
  <c r="DW85" i="53" s="1"/>
  <c r="DZ68" i="51"/>
  <c r="DZ70" i="51" s="1"/>
  <c r="DZ72" i="51" s="1"/>
  <c r="DZ85" i="51" s="1"/>
  <c r="DV68" i="49"/>
  <c r="DV70" i="49" s="1"/>
  <c r="DV72" i="49" s="1"/>
  <c r="DV85" i="49" s="1"/>
  <c r="DM500" i="56" l="1"/>
  <c r="DP143" i="53"/>
  <c r="DN504" i="56" s="1"/>
  <c r="DS143" i="51"/>
  <c r="DQ502" i="56" s="1"/>
  <c r="CW143" i="52"/>
  <c r="CU503" i="56" s="1"/>
  <c r="DP143" i="49"/>
  <c r="CV344" i="52"/>
  <c r="DO344" i="53"/>
  <c r="DR344" i="51"/>
  <c r="CS331" i="56"/>
  <c r="CS458" i="56"/>
  <c r="CR336" i="56"/>
  <c r="CR433" i="56" s="1"/>
  <c r="DL307" i="56"/>
  <c r="DL312" i="56" s="1"/>
  <c r="DL430" i="56" s="1"/>
  <c r="DL455" i="56"/>
  <c r="K72" i="56"/>
  <c r="DL339" i="56"/>
  <c r="DL344" i="56" s="1"/>
  <c r="DL434" i="56" s="1"/>
  <c r="DL459" i="56"/>
  <c r="DO457" i="56"/>
  <c r="DO323" i="56"/>
  <c r="DO328" i="56" s="1"/>
  <c r="DO432" i="56" s="1"/>
  <c r="DO344" i="49"/>
  <c r="DQ131" i="53"/>
  <c r="DQ133" i="53" s="1"/>
  <c r="CZ121" i="52"/>
  <c r="CZ123" i="52" s="1"/>
  <c r="CZ125" i="52" s="1"/>
  <c r="CZ152" i="52" s="1"/>
  <c r="DT121" i="53"/>
  <c r="DT123" i="53" s="1"/>
  <c r="DT125" i="53" s="1"/>
  <c r="DT152" i="53" s="1"/>
  <c r="DR137" i="51"/>
  <c r="DR139" i="51" s="1"/>
  <c r="DR141" i="51" s="1"/>
  <c r="DR154" i="51" s="1"/>
  <c r="DO137" i="53"/>
  <c r="DO139" i="53" s="1"/>
  <c r="DO141" i="53" s="1"/>
  <c r="DO154" i="53" s="1"/>
  <c r="DP153" i="53"/>
  <c r="DP156" i="53" s="1"/>
  <c r="DN486" i="56" s="1"/>
  <c r="DT131" i="51"/>
  <c r="DT133" i="51" s="1"/>
  <c r="CU137" i="52"/>
  <c r="CU139" i="52" s="1"/>
  <c r="CU141" i="52" s="1"/>
  <c r="CU154" i="52" s="1"/>
  <c r="DV121" i="51"/>
  <c r="DV123" i="51" s="1"/>
  <c r="DV125" i="51" s="1"/>
  <c r="DV152" i="51" s="1"/>
  <c r="CX131" i="52"/>
  <c r="CX133" i="52" s="1"/>
  <c r="DS153" i="51"/>
  <c r="DS156" i="51" s="1"/>
  <c r="DQ484" i="56" s="1"/>
  <c r="CW153" i="52"/>
  <c r="CW156" i="52" s="1"/>
  <c r="CU485" i="56" s="1"/>
  <c r="DO137" i="49"/>
  <c r="DO139" i="49" s="1"/>
  <c r="DO141" i="49" s="1"/>
  <c r="DO154" i="49" s="1"/>
  <c r="DQ131" i="49"/>
  <c r="DQ133" i="49" s="1"/>
  <c r="DT121" i="49"/>
  <c r="DT123" i="49" s="1"/>
  <c r="DT125" i="49" s="1"/>
  <c r="DT152" i="49" s="1"/>
  <c r="DP153" i="49"/>
  <c r="DP156" i="49" s="1"/>
  <c r="DN482" i="56" s="1"/>
  <c r="DW68" i="49"/>
  <c r="DW70" i="49" s="1"/>
  <c r="DW72" i="49" s="1"/>
  <c r="DW85" i="49" s="1"/>
  <c r="DX68" i="53"/>
  <c r="DX70" i="53" s="1"/>
  <c r="DX72" i="53" s="1"/>
  <c r="DX85" i="53" s="1"/>
  <c r="DD68" i="52"/>
  <c r="DD70" i="52" s="1"/>
  <c r="DD72" i="52" s="1"/>
  <c r="DD85" i="52" s="1"/>
  <c r="EA68" i="51"/>
  <c r="EA70" i="51" s="1"/>
  <c r="EA72" i="51" s="1"/>
  <c r="EA85" i="51" s="1"/>
  <c r="DN500" i="56" l="1"/>
  <c r="CX143" i="52"/>
  <c r="CV503" i="56" s="1"/>
  <c r="DQ143" i="49"/>
  <c r="DT143" i="51"/>
  <c r="DR502" i="56" s="1"/>
  <c r="DQ143" i="53"/>
  <c r="DO504" i="56" s="1"/>
  <c r="DP344" i="53"/>
  <c r="DP323" i="56"/>
  <c r="DP328" i="56" s="1"/>
  <c r="DP432" i="56" s="1"/>
  <c r="DP457" i="56"/>
  <c r="DM459" i="56"/>
  <c r="DM339" i="56"/>
  <c r="DM344" i="56" s="1"/>
  <c r="DM434" i="56" s="1"/>
  <c r="DM307" i="56"/>
  <c r="DM312" i="56" s="1"/>
  <c r="DM430" i="56" s="1"/>
  <c r="DM455" i="56"/>
  <c r="DP344" i="49"/>
  <c r="CW344" i="52"/>
  <c r="CT458" i="56"/>
  <c r="CT331" i="56"/>
  <c r="DS344" i="51"/>
  <c r="CS336" i="56"/>
  <c r="CS433" i="56" s="1"/>
  <c r="DS137" i="51"/>
  <c r="DS139" i="51" s="1"/>
  <c r="DS141" i="51" s="1"/>
  <c r="DS154" i="51" s="1"/>
  <c r="DP137" i="49"/>
  <c r="DP139" i="49" s="1"/>
  <c r="DP141" i="49" s="1"/>
  <c r="DP154" i="49" s="1"/>
  <c r="CV137" i="52"/>
  <c r="CV139" i="52" s="1"/>
  <c r="CV141" i="52" s="1"/>
  <c r="CV154" i="52" s="1"/>
  <c r="DU121" i="53"/>
  <c r="DU123" i="53" s="1"/>
  <c r="DU125" i="53" s="1"/>
  <c r="DU152" i="53" s="1"/>
  <c r="DU121" i="49"/>
  <c r="DU123" i="49" s="1"/>
  <c r="DU125" i="49" s="1"/>
  <c r="DU152" i="49" s="1"/>
  <c r="DU131" i="51"/>
  <c r="DU133" i="51" s="1"/>
  <c r="DT153" i="51"/>
  <c r="DT156" i="51" s="1"/>
  <c r="DR484" i="56" s="1"/>
  <c r="DA121" i="52"/>
  <c r="DA123" i="52" s="1"/>
  <c r="DA125" i="52" s="1"/>
  <c r="DA152" i="52" s="1"/>
  <c r="DR131" i="49"/>
  <c r="DR133" i="49" s="1"/>
  <c r="CY131" i="52"/>
  <c r="CY133" i="52" s="1"/>
  <c r="DQ153" i="49"/>
  <c r="DQ156" i="49" s="1"/>
  <c r="DO482" i="56" s="1"/>
  <c r="CX153" i="52"/>
  <c r="CX156" i="52" s="1"/>
  <c r="CV485" i="56" s="1"/>
  <c r="DW121" i="51"/>
  <c r="DW123" i="51" s="1"/>
  <c r="DW125" i="51" s="1"/>
  <c r="DW152" i="51" s="1"/>
  <c r="DR131" i="53"/>
  <c r="DR133" i="53" s="1"/>
  <c r="DP137" i="53"/>
  <c r="DP139" i="53" s="1"/>
  <c r="DP141" i="53" s="1"/>
  <c r="DP154" i="53" s="1"/>
  <c r="DQ153" i="53"/>
  <c r="DQ156" i="53" s="1"/>
  <c r="DO486" i="56" s="1"/>
  <c r="DE68" i="52"/>
  <c r="DE70" i="52" s="1"/>
  <c r="DE72" i="52" s="1"/>
  <c r="DE85" i="52" s="1"/>
  <c r="DX68" i="49"/>
  <c r="DX70" i="49" s="1"/>
  <c r="DX72" i="49" s="1"/>
  <c r="DX85" i="49" s="1"/>
  <c r="DY68" i="53"/>
  <c r="DY70" i="53" s="1"/>
  <c r="DY72" i="53" s="1"/>
  <c r="DY85" i="53" s="1"/>
  <c r="EB68" i="51"/>
  <c r="H67" i="51"/>
  <c r="DO500" i="56" l="1"/>
  <c r="DU143" i="51"/>
  <c r="DS502" i="56" s="1"/>
  <c r="CY143" i="52"/>
  <c r="CW503" i="56" s="1"/>
  <c r="DR143" i="53"/>
  <c r="DP504" i="56" s="1"/>
  <c r="DR143" i="49"/>
  <c r="CU458" i="56"/>
  <c r="CU331" i="56"/>
  <c r="DQ344" i="53"/>
  <c r="CX344" i="52"/>
  <c r="DN455" i="56"/>
  <c r="DN307" i="56"/>
  <c r="DN312" i="56" s="1"/>
  <c r="DN430" i="56" s="1"/>
  <c r="DQ457" i="56"/>
  <c r="DQ323" i="56"/>
  <c r="DQ328" i="56" s="1"/>
  <c r="DQ344" i="49"/>
  <c r="DT344" i="51"/>
  <c r="CT336" i="56"/>
  <c r="DN339" i="56"/>
  <c r="DN344" i="56" s="1"/>
  <c r="DN434" i="56" s="1"/>
  <c r="DN459" i="56"/>
  <c r="DV121" i="53"/>
  <c r="DV123" i="53" s="1"/>
  <c r="DV125" i="53" s="1"/>
  <c r="DV152" i="53" s="1"/>
  <c r="DR153" i="53"/>
  <c r="DR156" i="53" s="1"/>
  <c r="DP486" i="56" s="1"/>
  <c r="DQ137" i="53"/>
  <c r="DQ139" i="53" s="1"/>
  <c r="DQ141" i="53" s="1"/>
  <c r="DQ154" i="53" s="1"/>
  <c r="DB121" i="52"/>
  <c r="DB123" i="52" s="1"/>
  <c r="DB125" i="52" s="1"/>
  <c r="DB152" i="52" s="1"/>
  <c r="CW137" i="52"/>
  <c r="CW139" i="52" s="1"/>
  <c r="CW141" i="52" s="1"/>
  <c r="CW154" i="52" s="1"/>
  <c r="CZ131" i="52"/>
  <c r="CZ133" i="52" s="1"/>
  <c r="DS131" i="53"/>
  <c r="DS133" i="53" s="1"/>
  <c r="DV131" i="51"/>
  <c r="DV133" i="51" s="1"/>
  <c r="DQ137" i="49"/>
  <c r="DQ139" i="49" s="1"/>
  <c r="DQ141" i="49" s="1"/>
  <c r="DQ154" i="49" s="1"/>
  <c r="DX121" i="51"/>
  <c r="DX123" i="51" s="1"/>
  <c r="DX125" i="51" s="1"/>
  <c r="DX152" i="51" s="1"/>
  <c r="CY153" i="52"/>
  <c r="CY156" i="52" s="1"/>
  <c r="CW485" i="56" s="1"/>
  <c r="DU153" i="51"/>
  <c r="DU156" i="51" s="1"/>
  <c r="DS484" i="56" s="1"/>
  <c r="DS131" i="49"/>
  <c r="DS133" i="49" s="1"/>
  <c r="DT137" i="51"/>
  <c r="DT139" i="51" s="1"/>
  <c r="DT141" i="51" s="1"/>
  <c r="DT154" i="51" s="1"/>
  <c r="DV121" i="49"/>
  <c r="DV123" i="49" s="1"/>
  <c r="DV125" i="49" s="1"/>
  <c r="DV152" i="49" s="1"/>
  <c r="DR153" i="49"/>
  <c r="DR156" i="49" s="1"/>
  <c r="DP482" i="56" s="1"/>
  <c r="EB70" i="51"/>
  <c r="H68" i="51"/>
  <c r="DZ68" i="53"/>
  <c r="DZ70" i="53" s="1"/>
  <c r="DZ72" i="53" s="1"/>
  <c r="DZ85" i="53" s="1"/>
  <c r="DF68" i="52"/>
  <c r="DF70" i="52" s="1"/>
  <c r="DF72" i="52" s="1"/>
  <c r="DF85" i="52" s="1"/>
  <c r="DY68" i="49"/>
  <c r="DY70" i="49" s="1"/>
  <c r="DY72" i="49" s="1"/>
  <c r="DY85" i="49" s="1"/>
  <c r="DP500" i="56" l="1"/>
  <c r="DS143" i="49"/>
  <c r="DV143" i="51"/>
  <c r="DT502" i="56" s="1"/>
  <c r="CZ143" i="52"/>
  <c r="CX503" i="56" s="1"/>
  <c r="DS143" i="53"/>
  <c r="DQ504" i="56" s="1"/>
  <c r="DR344" i="49"/>
  <c r="DU344" i="51"/>
  <c r="CV458" i="56"/>
  <c r="CV331" i="56"/>
  <c r="CY344" i="52"/>
  <c r="DO307" i="56"/>
  <c r="DO312" i="56" s="1"/>
  <c r="DO430" i="56" s="1"/>
  <c r="DO455" i="56"/>
  <c r="DQ432" i="56"/>
  <c r="DO339" i="56"/>
  <c r="DO344" i="56" s="1"/>
  <c r="DO434" i="56" s="1"/>
  <c r="DO459" i="56"/>
  <c r="DR344" i="53"/>
  <c r="CT433" i="56"/>
  <c r="CU336" i="56"/>
  <c r="CU433" i="56" s="1"/>
  <c r="DR457" i="56"/>
  <c r="DR323" i="56"/>
  <c r="DR328" i="56" s="1"/>
  <c r="DR432" i="56" s="1"/>
  <c r="DC121" i="52"/>
  <c r="DC123" i="52" s="1"/>
  <c r="DC125" i="52" s="1"/>
  <c r="DC152" i="52" s="1"/>
  <c r="DW131" i="51"/>
  <c r="DW133" i="51" s="1"/>
  <c r="DV153" i="51"/>
  <c r="DV156" i="51" s="1"/>
  <c r="DT484" i="56" s="1"/>
  <c r="DW121" i="49"/>
  <c r="DW123" i="49" s="1"/>
  <c r="DW125" i="49" s="1"/>
  <c r="DW152" i="49" s="1"/>
  <c r="DR137" i="53"/>
  <c r="DR139" i="53" s="1"/>
  <c r="DR141" i="53" s="1"/>
  <c r="DR154" i="53" s="1"/>
  <c r="DT131" i="49"/>
  <c r="DT133" i="49" s="1"/>
  <c r="DT131" i="53"/>
  <c r="DT133" i="53" s="1"/>
  <c r="DS153" i="53"/>
  <c r="DS156" i="53" s="1"/>
  <c r="DQ486" i="56" s="1"/>
  <c r="DU137" i="51"/>
  <c r="DU139" i="51" s="1"/>
  <c r="DU141" i="51" s="1"/>
  <c r="DU154" i="51" s="1"/>
  <c r="DA131" i="52"/>
  <c r="DA133" i="52" s="1"/>
  <c r="DY121" i="51"/>
  <c r="DY123" i="51" s="1"/>
  <c r="DY125" i="51" s="1"/>
  <c r="DY152" i="51" s="1"/>
  <c r="CZ153" i="52"/>
  <c r="CZ156" i="52" s="1"/>
  <c r="CX485" i="56" s="1"/>
  <c r="DW121" i="53"/>
  <c r="DW123" i="53" s="1"/>
  <c r="DW125" i="53" s="1"/>
  <c r="DW152" i="53" s="1"/>
  <c r="DR137" i="49"/>
  <c r="DR139" i="49" s="1"/>
  <c r="DR141" i="49" s="1"/>
  <c r="DR154" i="49" s="1"/>
  <c r="CX137" i="52"/>
  <c r="CX139" i="52" s="1"/>
  <c r="CX141" i="52" s="1"/>
  <c r="CX154" i="52" s="1"/>
  <c r="DS153" i="49"/>
  <c r="DS156" i="49" s="1"/>
  <c r="DQ482" i="56" s="1"/>
  <c r="DG68" i="52"/>
  <c r="DG70" i="52" s="1"/>
  <c r="DG72" i="52" s="1"/>
  <c r="DG85" i="52" s="1"/>
  <c r="EA68" i="53"/>
  <c r="EA70" i="53" s="1"/>
  <c r="EA72" i="53" s="1"/>
  <c r="EA85" i="53" s="1"/>
  <c r="DZ68" i="49"/>
  <c r="DZ70" i="49" s="1"/>
  <c r="DZ72" i="49" s="1"/>
  <c r="DZ85" i="49" s="1"/>
  <c r="EB72" i="51"/>
  <c r="EB85" i="51" s="1"/>
  <c r="H85" i="51" s="1"/>
  <c r="H70" i="51"/>
  <c r="DQ500" i="56" l="1"/>
  <c r="DT143" i="53"/>
  <c r="DR504" i="56" s="1"/>
  <c r="DW143" i="51"/>
  <c r="DU502" i="56" s="1"/>
  <c r="DT143" i="49"/>
  <c r="DA143" i="52"/>
  <c r="CY503" i="56" s="1"/>
  <c r="CW331" i="56"/>
  <c r="CW458" i="56"/>
  <c r="CV336" i="56"/>
  <c r="CV433" i="56" s="1"/>
  <c r="DS457" i="56"/>
  <c r="DS323" i="56"/>
  <c r="DS328" i="56" s="1"/>
  <c r="DS432" i="56" s="1"/>
  <c r="DP459" i="56"/>
  <c r="DP339" i="56"/>
  <c r="DP344" i="56" s="1"/>
  <c r="DP434" i="56" s="1"/>
  <c r="DS344" i="49"/>
  <c r="CZ344" i="52"/>
  <c r="DS344" i="53"/>
  <c r="DP307" i="56"/>
  <c r="DP312" i="56" s="1"/>
  <c r="DP430" i="56" s="1"/>
  <c r="DP455" i="56"/>
  <c r="DV344" i="51"/>
  <c r="DX121" i="49"/>
  <c r="DX123" i="49" s="1"/>
  <c r="DX125" i="49" s="1"/>
  <c r="DX152" i="49" s="1"/>
  <c r="DV137" i="51"/>
  <c r="DV139" i="51" s="1"/>
  <c r="DV141" i="51" s="1"/>
  <c r="DV154" i="51" s="1"/>
  <c r="CY137" i="52"/>
  <c r="CY139" i="52" s="1"/>
  <c r="CY141" i="52" s="1"/>
  <c r="CY154" i="52" s="1"/>
  <c r="DU131" i="53"/>
  <c r="DU133" i="53" s="1"/>
  <c r="DZ121" i="51"/>
  <c r="DZ123" i="51" s="1"/>
  <c r="DZ125" i="51" s="1"/>
  <c r="DZ152" i="51" s="1"/>
  <c r="DT153" i="53"/>
  <c r="DT156" i="53" s="1"/>
  <c r="DR486" i="56" s="1"/>
  <c r="DB131" i="52"/>
  <c r="DB133" i="52" s="1"/>
  <c r="DX131" i="51"/>
  <c r="DX133" i="51" s="1"/>
  <c r="DS137" i="49"/>
  <c r="DS139" i="49" s="1"/>
  <c r="DS141" i="49" s="1"/>
  <c r="DS154" i="49" s="1"/>
  <c r="DU131" i="49"/>
  <c r="DU133" i="49" s="1"/>
  <c r="DA153" i="52"/>
  <c r="DA156" i="52" s="1"/>
  <c r="CY485" i="56" s="1"/>
  <c r="DT153" i="49"/>
  <c r="DT156" i="49" s="1"/>
  <c r="DR482" i="56" s="1"/>
  <c r="DW153" i="51"/>
  <c r="DW156" i="51" s="1"/>
  <c r="DU484" i="56" s="1"/>
  <c r="DD121" i="52"/>
  <c r="DD123" i="52" s="1"/>
  <c r="DD125" i="52" s="1"/>
  <c r="DD152" i="52" s="1"/>
  <c r="DX121" i="53"/>
  <c r="DX123" i="53" s="1"/>
  <c r="DX125" i="53" s="1"/>
  <c r="DX152" i="53" s="1"/>
  <c r="DS137" i="53"/>
  <c r="DS139" i="53" s="1"/>
  <c r="DS141" i="53" s="1"/>
  <c r="DS154" i="53" s="1"/>
  <c r="EA68" i="49"/>
  <c r="EA70" i="49" s="1"/>
  <c r="EA72" i="49" s="1"/>
  <c r="EA85" i="49" s="1"/>
  <c r="DH68" i="52"/>
  <c r="DH70" i="52" s="1"/>
  <c r="DH72" i="52" s="1"/>
  <c r="DH85" i="52" s="1"/>
  <c r="EB68" i="53"/>
  <c r="H67" i="53"/>
  <c r="H72" i="51"/>
  <c r="A85" i="51" s="1"/>
  <c r="DR500" i="56" l="1"/>
  <c r="DU143" i="49"/>
  <c r="DU143" i="53"/>
  <c r="DS504" i="56" s="1"/>
  <c r="DX143" i="51"/>
  <c r="DV502" i="56" s="1"/>
  <c r="DB143" i="52"/>
  <c r="CZ503" i="56" s="1"/>
  <c r="DQ455" i="56"/>
  <c r="DQ307" i="56"/>
  <c r="DQ312" i="56" s="1"/>
  <c r="DQ430" i="56" s="1"/>
  <c r="DT344" i="53"/>
  <c r="DQ339" i="56"/>
  <c r="DQ344" i="56" s="1"/>
  <c r="DQ434" i="56" s="1"/>
  <c r="DQ459" i="56"/>
  <c r="DT344" i="49"/>
  <c r="CX458" i="56"/>
  <c r="CX331" i="56"/>
  <c r="DW344" i="51"/>
  <c r="DT323" i="56"/>
  <c r="DT328" i="56" s="1"/>
  <c r="DT457" i="56"/>
  <c r="CW336" i="56"/>
  <c r="DA344" i="52"/>
  <c r="DT137" i="49"/>
  <c r="DT139" i="49" s="1"/>
  <c r="DT141" i="49" s="1"/>
  <c r="DT154" i="49" s="1"/>
  <c r="DV131" i="53"/>
  <c r="DV133" i="53" s="1"/>
  <c r="DY131" i="51"/>
  <c r="DY133" i="51" s="1"/>
  <c r="DX153" i="51"/>
  <c r="DX156" i="51" s="1"/>
  <c r="DV484" i="56" s="1"/>
  <c r="DU153" i="53"/>
  <c r="DU156" i="53" s="1"/>
  <c r="DS486" i="56" s="1"/>
  <c r="DY121" i="53"/>
  <c r="DY123" i="53" s="1"/>
  <c r="DY125" i="53" s="1"/>
  <c r="DY152" i="53" s="1"/>
  <c r="CZ137" i="52"/>
  <c r="CZ139" i="52" s="1"/>
  <c r="CZ141" i="52" s="1"/>
  <c r="CZ154" i="52" s="1"/>
  <c r="DT137" i="53"/>
  <c r="DT139" i="53" s="1"/>
  <c r="DT141" i="53" s="1"/>
  <c r="DT154" i="53" s="1"/>
  <c r="DC131" i="52"/>
  <c r="DC133" i="52" s="1"/>
  <c r="DB153" i="52"/>
  <c r="DB156" i="52" s="1"/>
  <c r="CZ485" i="56" s="1"/>
  <c r="DE121" i="52"/>
  <c r="DE123" i="52" s="1"/>
  <c r="DE125" i="52" s="1"/>
  <c r="DE152" i="52" s="1"/>
  <c r="DW137" i="51"/>
  <c r="DW139" i="51" s="1"/>
  <c r="DW141" i="51" s="1"/>
  <c r="DW154" i="51" s="1"/>
  <c r="DV131" i="49"/>
  <c r="DV133" i="49" s="1"/>
  <c r="DU153" i="49"/>
  <c r="DU156" i="49" s="1"/>
  <c r="DS482" i="56" s="1"/>
  <c r="DY121" i="49"/>
  <c r="DY123" i="49" s="1"/>
  <c r="DY125" i="49" s="1"/>
  <c r="DY152" i="49" s="1"/>
  <c r="EA121" i="51"/>
  <c r="EA123" i="51" s="1"/>
  <c r="EA125" i="51" s="1"/>
  <c r="EA152" i="51" s="1"/>
  <c r="EB70" i="53"/>
  <c r="H68" i="53"/>
  <c r="EB68" i="49"/>
  <c r="H67" i="49"/>
  <c r="DI68" i="52"/>
  <c r="DI70" i="52" s="1"/>
  <c r="DI72" i="52" s="1"/>
  <c r="DI85" i="52" s="1"/>
  <c r="DS500" i="56" l="1"/>
  <c r="DV143" i="49"/>
  <c r="DC143" i="52"/>
  <c r="DA503" i="56" s="1"/>
  <c r="DY143" i="51"/>
  <c r="DW502" i="56" s="1"/>
  <c r="DV143" i="53"/>
  <c r="DT504" i="56" s="1"/>
  <c r="DU344" i="49"/>
  <c r="DB344" i="52"/>
  <c r="CW433" i="56"/>
  <c r="CX336" i="56"/>
  <c r="CX433" i="56" s="1"/>
  <c r="DU344" i="53"/>
  <c r="DT432" i="56"/>
  <c r="DX344" i="51"/>
  <c r="CY458" i="56"/>
  <c r="CY331" i="56"/>
  <c r="DU457" i="56"/>
  <c r="DU323" i="56"/>
  <c r="DU328" i="56" s="1"/>
  <c r="DU432" i="56" s="1"/>
  <c r="DR455" i="56"/>
  <c r="DR307" i="56"/>
  <c r="DR312" i="56" s="1"/>
  <c r="DR430" i="56" s="1"/>
  <c r="DR339" i="56"/>
  <c r="DR344" i="56" s="1"/>
  <c r="DR434" i="56" s="1"/>
  <c r="DR459" i="56"/>
  <c r="EB121" i="51"/>
  <c r="H120" i="51"/>
  <c r="DU137" i="53"/>
  <c r="DU139" i="53" s="1"/>
  <c r="DU141" i="53" s="1"/>
  <c r="DU154" i="53" s="1"/>
  <c r="DX137" i="51"/>
  <c r="DX139" i="51" s="1"/>
  <c r="DX141" i="51" s="1"/>
  <c r="DX154" i="51" s="1"/>
  <c r="DZ121" i="49"/>
  <c r="DZ123" i="49" s="1"/>
  <c r="DZ125" i="49" s="1"/>
  <c r="DZ152" i="49" s="1"/>
  <c r="DZ131" i="51"/>
  <c r="DZ133" i="51" s="1"/>
  <c r="DF121" i="52"/>
  <c r="DF123" i="52" s="1"/>
  <c r="DF125" i="52" s="1"/>
  <c r="DF152" i="52" s="1"/>
  <c r="DA137" i="52"/>
  <c r="DA139" i="52" s="1"/>
  <c r="DA141" i="52" s="1"/>
  <c r="DA154" i="52" s="1"/>
  <c r="DY153" i="51"/>
  <c r="DY156" i="51" s="1"/>
  <c r="DW484" i="56" s="1"/>
  <c r="DW131" i="53"/>
  <c r="DW133" i="53" s="1"/>
  <c r="DZ121" i="53"/>
  <c r="DZ123" i="53" s="1"/>
  <c r="DZ125" i="53" s="1"/>
  <c r="DZ152" i="53" s="1"/>
  <c r="DV153" i="53"/>
  <c r="DV156" i="53" s="1"/>
  <c r="DT486" i="56" s="1"/>
  <c r="DW131" i="49"/>
  <c r="DW133" i="49" s="1"/>
  <c r="DU137" i="49"/>
  <c r="DU139" i="49" s="1"/>
  <c r="DU141" i="49" s="1"/>
  <c r="DU154" i="49" s="1"/>
  <c r="DD131" i="52"/>
  <c r="DD133" i="52" s="1"/>
  <c r="DV153" i="49"/>
  <c r="DV156" i="49" s="1"/>
  <c r="DT482" i="56" s="1"/>
  <c r="DC153" i="52"/>
  <c r="DC156" i="52" s="1"/>
  <c r="DA485" i="56" s="1"/>
  <c r="C252" i="56"/>
  <c r="D252" i="56"/>
  <c r="D270" i="56" s="1"/>
  <c r="E252" i="56"/>
  <c r="E270" i="56" s="1"/>
  <c r="F252" i="56"/>
  <c r="F270" i="56" s="1"/>
  <c r="G252" i="56"/>
  <c r="G270" i="56" s="1"/>
  <c r="H252" i="56"/>
  <c r="H270" i="56" s="1"/>
  <c r="I252" i="56"/>
  <c r="I270" i="56" s="1"/>
  <c r="J252" i="56"/>
  <c r="J270" i="56" s="1"/>
  <c r="K252" i="56"/>
  <c r="K270" i="56" s="1"/>
  <c r="EB72" i="53"/>
  <c r="H70" i="53"/>
  <c r="EB70" i="49"/>
  <c r="H68" i="49"/>
  <c r="DJ68" i="52"/>
  <c r="DJ70" i="52" s="1"/>
  <c r="DJ72" i="52" s="1"/>
  <c r="DJ85" i="52" s="1"/>
  <c r="DT500" i="56" l="1"/>
  <c r="DW143" i="49"/>
  <c r="DD143" i="52"/>
  <c r="DB503" i="56" s="1"/>
  <c r="DZ143" i="51"/>
  <c r="DX502" i="56" s="1"/>
  <c r="DW143" i="53"/>
  <c r="DU504" i="56" s="1"/>
  <c r="DV457" i="56"/>
  <c r="DV323" i="56"/>
  <c r="DV328" i="56" s="1"/>
  <c r="DS339" i="56"/>
  <c r="DS344" i="56" s="1"/>
  <c r="DS434" i="56" s="1"/>
  <c r="DS459" i="56"/>
  <c r="DY344" i="51"/>
  <c r="CZ458" i="56"/>
  <c r="CZ331" i="56"/>
  <c r="DC344" i="52"/>
  <c r="DV344" i="49"/>
  <c r="DV344" i="53"/>
  <c r="DS307" i="56"/>
  <c r="DS312" i="56" s="1"/>
  <c r="DS430" i="56" s="1"/>
  <c r="DS455" i="56"/>
  <c r="CY336" i="56"/>
  <c r="EA121" i="53"/>
  <c r="EA123" i="53" s="1"/>
  <c r="EA125" i="53" s="1"/>
  <c r="EA152" i="53" s="1"/>
  <c r="DX131" i="49"/>
  <c r="DX133" i="49" s="1"/>
  <c r="DW153" i="49"/>
  <c r="DW156" i="49" s="1"/>
  <c r="DU482" i="56" s="1"/>
  <c r="DB137" i="52"/>
  <c r="DB139" i="52" s="1"/>
  <c r="DB141" i="52" s="1"/>
  <c r="DB154" i="52" s="1"/>
  <c r="DY137" i="51"/>
  <c r="DY139" i="51" s="1"/>
  <c r="DY141" i="51" s="1"/>
  <c r="DY154" i="51" s="1"/>
  <c r="DG121" i="52"/>
  <c r="DG123" i="52" s="1"/>
  <c r="DG125" i="52" s="1"/>
  <c r="DG152" i="52" s="1"/>
  <c r="DE131" i="52"/>
  <c r="DE133" i="52" s="1"/>
  <c r="DD153" i="52"/>
  <c r="DD156" i="52" s="1"/>
  <c r="DB485" i="56" s="1"/>
  <c r="DV137" i="53"/>
  <c r="DV139" i="53" s="1"/>
  <c r="DV141" i="53" s="1"/>
  <c r="DV154" i="53" s="1"/>
  <c r="DV137" i="49"/>
  <c r="DV139" i="49" s="1"/>
  <c r="DV141" i="49" s="1"/>
  <c r="DV154" i="49" s="1"/>
  <c r="EA131" i="51"/>
  <c r="EA133" i="51" s="1"/>
  <c r="H72" i="53"/>
  <c r="EB85" i="53"/>
  <c r="H85" i="53" s="1"/>
  <c r="DX131" i="53"/>
  <c r="DX133" i="53" s="1"/>
  <c r="DW153" i="53"/>
  <c r="DW156" i="53" s="1"/>
  <c r="DU486" i="56" s="1"/>
  <c r="DZ153" i="51"/>
  <c r="DZ156" i="51" s="1"/>
  <c r="DX484" i="56" s="1"/>
  <c r="EA121" i="49"/>
  <c r="EA123" i="49" s="1"/>
  <c r="EA125" i="49" s="1"/>
  <c r="EA152" i="49" s="1"/>
  <c r="EB123" i="51"/>
  <c r="H121" i="51"/>
  <c r="C270" i="56"/>
  <c r="D235" i="56"/>
  <c r="E235" i="56"/>
  <c r="F235" i="56"/>
  <c r="G235" i="56"/>
  <c r="H235" i="56"/>
  <c r="I235" i="56"/>
  <c r="J235" i="56"/>
  <c r="K235" i="56"/>
  <c r="EB72" i="49"/>
  <c r="H70" i="49"/>
  <c r="DK68" i="52"/>
  <c r="DK70" i="52" s="1"/>
  <c r="DK72" i="52" s="1"/>
  <c r="DK85" i="52" s="1"/>
  <c r="DU500" i="56" l="1"/>
  <c r="DX143" i="53"/>
  <c r="DV504" i="56" s="1"/>
  <c r="EA143" i="51"/>
  <c r="DY502" i="56" s="1"/>
  <c r="DE143" i="52"/>
  <c r="DC503" i="56" s="1"/>
  <c r="DX143" i="49"/>
  <c r="DW344" i="53"/>
  <c r="DT339" i="56"/>
  <c r="DT344" i="56" s="1"/>
  <c r="DT434" i="56" s="1"/>
  <c r="DT459" i="56"/>
  <c r="L252" i="56"/>
  <c r="L270" i="56" s="1"/>
  <c r="DW323" i="56"/>
  <c r="DW457" i="56"/>
  <c r="DT455" i="56"/>
  <c r="DT307" i="56"/>
  <c r="DT312" i="56" s="1"/>
  <c r="CY433" i="56"/>
  <c r="J75" i="56"/>
  <c r="J196" i="56"/>
  <c r="DA458" i="56"/>
  <c r="DA331" i="56"/>
  <c r="DD344" i="52"/>
  <c r="DV432" i="56"/>
  <c r="DZ344" i="51"/>
  <c r="DW344" i="49"/>
  <c r="CZ336" i="56"/>
  <c r="CZ433" i="56" s="1"/>
  <c r="A85" i="53"/>
  <c r="EB125" i="51"/>
  <c r="H123" i="51"/>
  <c r="DC137" i="52"/>
  <c r="DC139" i="52" s="1"/>
  <c r="DC141" i="52" s="1"/>
  <c r="DC154" i="52" s="1"/>
  <c r="DX153" i="53"/>
  <c r="DX156" i="53" s="1"/>
  <c r="DV486" i="56" s="1"/>
  <c r="H72" i="49"/>
  <c r="EB85" i="49"/>
  <c r="H85" i="49" s="1"/>
  <c r="DF131" i="52"/>
  <c r="DF133" i="52" s="1"/>
  <c r="DY131" i="53"/>
  <c r="DY133" i="53" s="1"/>
  <c r="H128" i="51"/>
  <c r="EA153" i="51"/>
  <c r="EA156" i="51" s="1"/>
  <c r="DY484" i="56" s="1"/>
  <c r="DE153" i="52"/>
  <c r="DE156" i="52" s="1"/>
  <c r="DC485" i="56" s="1"/>
  <c r="DH121" i="52"/>
  <c r="DH123" i="52" s="1"/>
  <c r="DH125" i="52" s="1"/>
  <c r="DH152" i="52" s="1"/>
  <c r="DW137" i="49"/>
  <c r="DW139" i="49" s="1"/>
  <c r="DW141" i="49" s="1"/>
  <c r="DW154" i="49" s="1"/>
  <c r="DY131" i="49"/>
  <c r="DY133" i="49" s="1"/>
  <c r="DW137" i="53"/>
  <c r="DW139" i="53" s="1"/>
  <c r="DW141" i="53" s="1"/>
  <c r="DW154" i="53" s="1"/>
  <c r="DZ137" i="51"/>
  <c r="DZ139" i="51" s="1"/>
  <c r="DZ141" i="51" s="1"/>
  <c r="DZ154" i="51" s="1"/>
  <c r="DX153" i="49"/>
  <c r="DX156" i="49" s="1"/>
  <c r="DV482" i="56" s="1"/>
  <c r="EB121" i="53"/>
  <c r="H120" i="53"/>
  <c r="EB121" i="49"/>
  <c r="H120" i="49"/>
  <c r="C254" i="56"/>
  <c r="D254" i="56"/>
  <c r="D272" i="56" s="1"/>
  <c r="E254" i="56"/>
  <c r="E272" i="56" s="1"/>
  <c r="F254" i="56"/>
  <c r="F272" i="56" s="1"/>
  <c r="G254" i="56"/>
  <c r="G272" i="56" s="1"/>
  <c r="H254" i="56"/>
  <c r="H272" i="56" s="1"/>
  <c r="I254" i="56"/>
  <c r="I272" i="56" s="1"/>
  <c r="J254" i="56"/>
  <c r="J272" i="56" s="1"/>
  <c r="K254" i="56"/>
  <c r="K272" i="56" s="1"/>
  <c r="C195" i="56"/>
  <c r="E195" i="56"/>
  <c r="E74" i="56"/>
  <c r="F74" i="56"/>
  <c r="F195" i="56"/>
  <c r="G74" i="56"/>
  <c r="G195" i="56"/>
  <c r="J195" i="56"/>
  <c r="J74" i="56"/>
  <c r="K74" i="56"/>
  <c r="J244" i="56"/>
  <c r="I244" i="56"/>
  <c r="F244" i="56"/>
  <c r="K244" i="56"/>
  <c r="E244" i="56"/>
  <c r="H244" i="56"/>
  <c r="G244" i="56"/>
  <c r="D244" i="56"/>
  <c r="DL68" i="52"/>
  <c r="DL70" i="52" s="1"/>
  <c r="DL72" i="52" s="1"/>
  <c r="DL85" i="52" s="1"/>
  <c r="DV500" i="56" l="1"/>
  <c r="DY143" i="49"/>
  <c r="DY143" i="53"/>
  <c r="DW504" i="56" s="1"/>
  <c r="DF143" i="52"/>
  <c r="DD503" i="56" s="1"/>
  <c r="DB458" i="56"/>
  <c r="DB331" i="56"/>
  <c r="DU455" i="56"/>
  <c r="DU307" i="56"/>
  <c r="DU312" i="56" s="1"/>
  <c r="DU430" i="56" s="1"/>
  <c r="L235" i="56"/>
  <c r="L244" i="56" s="1"/>
  <c r="DA336" i="56"/>
  <c r="DA433" i="56" s="1"/>
  <c r="DW328" i="56"/>
  <c r="DE344" i="52"/>
  <c r="EA344" i="51"/>
  <c r="DX323" i="56"/>
  <c r="DX328" i="56" s="1"/>
  <c r="DX432" i="56" s="1"/>
  <c r="DX457" i="56"/>
  <c r="DX344" i="53"/>
  <c r="DU339" i="56"/>
  <c r="DU344" i="56" s="1"/>
  <c r="DU434" i="56" s="1"/>
  <c r="DU459" i="56"/>
  <c r="DX344" i="49"/>
  <c r="DT430" i="56"/>
  <c r="DZ131" i="49"/>
  <c r="DZ133" i="49" s="1"/>
  <c r="EB123" i="53"/>
  <c r="H121" i="53"/>
  <c r="DY153" i="49"/>
  <c r="DY156" i="49" s="1"/>
  <c r="DW482" i="56" s="1"/>
  <c r="A85" i="49"/>
  <c r="DX137" i="49"/>
  <c r="DX139" i="49" s="1"/>
  <c r="DX141" i="49" s="1"/>
  <c r="DX154" i="49" s="1"/>
  <c r="EB131" i="51"/>
  <c r="H129" i="51"/>
  <c r="DI121" i="52"/>
  <c r="DI123" i="52" s="1"/>
  <c r="DI125" i="52" s="1"/>
  <c r="DI152" i="52" s="1"/>
  <c r="DD137" i="52"/>
  <c r="DD139" i="52" s="1"/>
  <c r="DD141" i="52" s="1"/>
  <c r="DD154" i="52" s="1"/>
  <c r="DZ131" i="53"/>
  <c r="DZ133" i="53" s="1"/>
  <c r="DY153" i="53"/>
  <c r="DY156" i="53" s="1"/>
  <c r="DW486" i="56" s="1"/>
  <c r="EA137" i="51"/>
  <c r="EA139" i="51" s="1"/>
  <c r="EA141" i="51" s="1"/>
  <c r="EA154" i="51" s="1"/>
  <c r="DG131" i="52"/>
  <c r="DG133" i="52" s="1"/>
  <c r="DX137" i="53"/>
  <c r="DX139" i="53" s="1"/>
  <c r="DX141" i="53" s="1"/>
  <c r="DX154" i="53" s="1"/>
  <c r="EB123" i="49"/>
  <c r="H121" i="49"/>
  <c r="DF153" i="52"/>
  <c r="DF156" i="52" s="1"/>
  <c r="DD485" i="56" s="1"/>
  <c r="EB152" i="51"/>
  <c r="H152" i="51" s="1"/>
  <c r="H125" i="51"/>
  <c r="C272" i="56"/>
  <c r="E237" i="56"/>
  <c r="F237" i="56"/>
  <c r="G237" i="56"/>
  <c r="H237" i="56"/>
  <c r="I237" i="56"/>
  <c r="J237" i="56"/>
  <c r="K237" i="56"/>
  <c r="D250" i="56"/>
  <c r="E250" i="56"/>
  <c r="F250" i="56"/>
  <c r="G250" i="56"/>
  <c r="H250" i="56"/>
  <c r="I250" i="56"/>
  <c r="J250" i="56"/>
  <c r="K250" i="56"/>
  <c r="C223" i="56"/>
  <c r="H223" i="56"/>
  <c r="I223" i="56"/>
  <c r="F223" i="56"/>
  <c r="J223" i="56"/>
  <c r="E223" i="56"/>
  <c r="K223" i="56"/>
  <c r="D223" i="56"/>
  <c r="G223" i="56"/>
  <c r="DM68" i="52"/>
  <c r="DM70" i="52" s="1"/>
  <c r="DM72" i="52" s="1"/>
  <c r="DM85" i="52" s="1"/>
  <c r="A152" i="51" l="1"/>
  <c r="DW500" i="56"/>
  <c r="DZ143" i="53"/>
  <c r="DX504" i="56" s="1"/>
  <c r="DG143" i="52"/>
  <c r="DE503" i="56" s="1"/>
  <c r="DZ143" i="49"/>
  <c r="DF344" i="52"/>
  <c r="DC331" i="56"/>
  <c r="DC458" i="56"/>
  <c r="DY344" i="53"/>
  <c r="L254" i="56"/>
  <c r="L272" i="56" s="1"/>
  <c r="DV307" i="56"/>
  <c r="DV312" i="56" s="1"/>
  <c r="DV455" i="56"/>
  <c r="DY323" i="56"/>
  <c r="DY328" i="56" s="1"/>
  <c r="DY432" i="56" s="1"/>
  <c r="DY457" i="56"/>
  <c r="DW432" i="56"/>
  <c r="L74" i="56"/>
  <c r="L195" i="56"/>
  <c r="L223" i="56" s="1"/>
  <c r="DB336" i="56"/>
  <c r="DB433" i="56" s="1"/>
  <c r="DY344" i="49"/>
  <c r="DV339" i="56"/>
  <c r="DV459" i="56"/>
  <c r="DY137" i="53"/>
  <c r="DY139" i="53" s="1"/>
  <c r="DY141" i="53" s="1"/>
  <c r="DY154" i="53" s="1"/>
  <c r="EB133" i="51"/>
  <c r="H131" i="51"/>
  <c r="DH131" i="52"/>
  <c r="DH133" i="52" s="1"/>
  <c r="DZ153" i="53"/>
  <c r="DZ156" i="53" s="1"/>
  <c r="DX486" i="56" s="1"/>
  <c r="DE137" i="52"/>
  <c r="DE139" i="52" s="1"/>
  <c r="DE141" i="52" s="1"/>
  <c r="DE154" i="52" s="1"/>
  <c r="EB137" i="51"/>
  <c r="H136" i="51"/>
  <c r="DJ121" i="52"/>
  <c r="DJ123" i="52" s="1"/>
  <c r="DJ125" i="52" s="1"/>
  <c r="DJ152" i="52" s="1"/>
  <c r="EB125" i="49"/>
  <c r="H123" i="49"/>
  <c r="EA131" i="53"/>
  <c r="EA133" i="53" s="1"/>
  <c r="DG153" i="52"/>
  <c r="DG156" i="52" s="1"/>
  <c r="DE485" i="56" s="1"/>
  <c r="EB125" i="53"/>
  <c r="H123" i="53"/>
  <c r="EA131" i="49"/>
  <c r="EA133" i="49" s="1"/>
  <c r="DY137" i="49"/>
  <c r="DY139" i="49" s="1"/>
  <c r="DY141" i="49" s="1"/>
  <c r="DY154" i="49" s="1"/>
  <c r="DZ153" i="49"/>
  <c r="DZ156" i="49" s="1"/>
  <c r="DX482" i="56" s="1"/>
  <c r="K268" i="56"/>
  <c r="J268" i="56"/>
  <c r="I268" i="56"/>
  <c r="H268" i="56"/>
  <c r="G268" i="56"/>
  <c r="C76" i="56"/>
  <c r="C197" i="56"/>
  <c r="E76" i="56"/>
  <c r="E197" i="56"/>
  <c r="F197" i="56"/>
  <c r="F76" i="56"/>
  <c r="G197" i="56"/>
  <c r="G76" i="56"/>
  <c r="H197" i="56"/>
  <c r="I76" i="56"/>
  <c r="K197" i="56"/>
  <c r="F268" i="56"/>
  <c r="C233" i="56"/>
  <c r="D233" i="56"/>
  <c r="E233" i="56"/>
  <c r="F233" i="56"/>
  <c r="G233" i="56"/>
  <c r="H233" i="56"/>
  <c r="J233" i="56"/>
  <c r="K233" i="56"/>
  <c r="E268" i="56"/>
  <c r="D268" i="56"/>
  <c r="DN68" i="52"/>
  <c r="DN70" i="52" s="1"/>
  <c r="DN72" i="52" s="1"/>
  <c r="DN85" i="52" s="1"/>
  <c r="DX500" i="56" l="1"/>
  <c r="EA143" i="53"/>
  <c r="DY504" i="56" s="1"/>
  <c r="DH143" i="52"/>
  <c r="DF503" i="56" s="1"/>
  <c r="EA143" i="49"/>
  <c r="EB143" i="51"/>
  <c r="E10" i="56"/>
  <c r="E9" i="56"/>
  <c r="DW459" i="56"/>
  <c r="L237" i="56" s="1"/>
  <c r="DW339" i="56"/>
  <c r="DW344" i="56" s="1"/>
  <c r="DW434" i="56" s="1"/>
  <c r="DZ344" i="49"/>
  <c r="DG344" i="52"/>
  <c r="DC336" i="56"/>
  <c r="DC433" i="56" s="1"/>
  <c r="DD331" i="56"/>
  <c r="DD458" i="56"/>
  <c r="DV344" i="56"/>
  <c r="DW455" i="56"/>
  <c r="DW307" i="56"/>
  <c r="DW312" i="56" s="1"/>
  <c r="DW430" i="56" s="1"/>
  <c r="DZ344" i="53"/>
  <c r="L250" i="56"/>
  <c r="L268" i="56" s="1"/>
  <c r="DV430" i="56"/>
  <c r="DF137" i="52"/>
  <c r="DF139" i="52" s="1"/>
  <c r="DF141" i="52" s="1"/>
  <c r="DF154" i="52" s="1"/>
  <c r="EA153" i="49"/>
  <c r="EA156" i="49" s="1"/>
  <c r="DY482" i="56" s="1"/>
  <c r="EB152" i="49"/>
  <c r="H152" i="49" s="1"/>
  <c r="H125" i="49"/>
  <c r="DZ137" i="49"/>
  <c r="DZ139" i="49" s="1"/>
  <c r="DZ141" i="49" s="1"/>
  <c r="DZ154" i="49" s="1"/>
  <c r="EA153" i="53"/>
  <c r="EA156" i="53" s="1"/>
  <c r="DY486" i="56" s="1"/>
  <c r="DI131" i="52"/>
  <c r="DI133" i="52" s="1"/>
  <c r="EB152" i="53"/>
  <c r="H152" i="53" s="1"/>
  <c r="H125" i="53"/>
  <c r="DH153" i="52"/>
  <c r="DH156" i="52" s="1"/>
  <c r="DF485" i="56" s="1"/>
  <c r="DK121" i="52"/>
  <c r="DK123" i="52" s="1"/>
  <c r="DK125" i="52" s="1"/>
  <c r="DK152" i="52" s="1"/>
  <c r="H128" i="53"/>
  <c r="EB139" i="51"/>
  <c r="H137" i="51"/>
  <c r="EB153" i="51"/>
  <c r="H133" i="51"/>
  <c r="DZ137" i="53"/>
  <c r="DZ139" i="53" s="1"/>
  <c r="DZ141" i="53" s="1"/>
  <c r="DZ154" i="53" s="1"/>
  <c r="H128" i="49"/>
  <c r="C242" i="56"/>
  <c r="J242" i="56"/>
  <c r="E242" i="56"/>
  <c r="D242" i="56"/>
  <c r="F242" i="56"/>
  <c r="I242" i="56"/>
  <c r="G242" i="56"/>
  <c r="K242" i="56"/>
  <c r="H242" i="56"/>
  <c r="C225" i="56"/>
  <c r="D225" i="56"/>
  <c r="G225" i="56"/>
  <c r="F225" i="56"/>
  <c r="I225" i="56"/>
  <c r="K225" i="56"/>
  <c r="E225" i="56"/>
  <c r="H225" i="56"/>
  <c r="J225" i="56"/>
  <c r="G8" i="56"/>
  <c r="D72" i="56"/>
  <c r="C8" i="56" s="1"/>
  <c r="D193" i="56"/>
  <c r="E193" i="56"/>
  <c r="F72" i="56"/>
  <c r="F193" i="56"/>
  <c r="G193" i="56"/>
  <c r="H193" i="56"/>
  <c r="H72" i="56"/>
  <c r="I72" i="56"/>
  <c r="I193" i="56"/>
  <c r="J72" i="56"/>
  <c r="J193" i="56"/>
  <c r="K193" i="56"/>
  <c r="L193" i="56"/>
  <c r="DO68" i="52"/>
  <c r="DO70" i="52" s="1"/>
  <c r="DO72" i="52" s="1"/>
  <c r="DO85" i="52" s="1"/>
  <c r="A152" i="49" l="1"/>
  <c r="L72" i="56"/>
  <c r="C9" i="56" s="1"/>
  <c r="H143" i="51"/>
  <c r="DZ502" i="56"/>
  <c r="F502" i="56" s="1"/>
  <c r="DY500" i="56"/>
  <c r="DI143" i="52"/>
  <c r="DG503" i="56" s="1"/>
  <c r="A152" i="53"/>
  <c r="H153" i="51"/>
  <c r="A153" i="51" s="1"/>
  <c r="EB156" i="51"/>
  <c r="DZ484" i="56" s="1"/>
  <c r="DH344" i="52"/>
  <c r="DV434" i="56"/>
  <c r="L76" i="56"/>
  <c r="L197" i="56"/>
  <c r="L225" i="56" s="1"/>
  <c r="DX455" i="56"/>
  <c r="DX307" i="56"/>
  <c r="DX312" i="56" s="1"/>
  <c r="DD336" i="56"/>
  <c r="DD433" i="56" s="1"/>
  <c r="EA344" i="49"/>
  <c r="DX339" i="56"/>
  <c r="DX459" i="56"/>
  <c r="EA344" i="53"/>
  <c r="L233" i="56"/>
  <c r="L242" i="56" s="1"/>
  <c r="DE458" i="56"/>
  <c r="DE331" i="56"/>
  <c r="EA137" i="49"/>
  <c r="EA139" i="49" s="1"/>
  <c r="EA141" i="49" s="1"/>
  <c r="EA154" i="49" s="1"/>
  <c r="EB131" i="49"/>
  <c r="H129" i="49"/>
  <c r="EB141" i="51"/>
  <c r="H139" i="51"/>
  <c r="DJ131" i="52"/>
  <c r="DJ133" i="52" s="1"/>
  <c r="EA137" i="53"/>
  <c r="EA139" i="53" s="1"/>
  <c r="EA141" i="53" s="1"/>
  <c r="EA154" i="53" s="1"/>
  <c r="EB131" i="53"/>
  <c r="H129" i="53"/>
  <c r="DI153" i="52"/>
  <c r="DI156" i="52" s="1"/>
  <c r="DG485" i="56" s="1"/>
  <c r="DL121" i="52"/>
  <c r="DL123" i="52" s="1"/>
  <c r="DL125" i="52" s="1"/>
  <c r="DL152" i="52" s="1"/>
  <c r="DG137" i="52"/>
  <c r="DG139" i="52" s="1"/>
  <c r="DG141" i="52" s="1"/>
  <c r="DG154" i="52" s="1"/>
  <c r="E221" i="56"/>
  <c r="D221" i="56"/>
  <c r="J221" i="56"/>
  <c r="F221" i="56"/>
  <c r="K221" i="56"/>
  <c r="G221" i="56"/>
  <c r="H221" i="56"/>
  <c r="I221" i="56"/>
  <c r="L221" i="56"/>
  <c r="DP68" i="52"/>
  <c r="DP70" i="52" s="1"/>
  <c r="DP72" i="52" s="1"/>
  <c r="DP85" i="52" s="1"/>
  <c r="C10" i="56" l="1"/>
  <c r="DJ143" i="52"/>
  <c r="DH503" i="56" s="1"/>
  <c r="G10" i="56"/>
  <c r="G9" i="56"/>
  <c r="DE336" i="56"/>
  <c r="DI344" i="52"/>
  <c r="DX344" i="56"/>
  <c r="DX430" i="56"/>
  <c r="DY455" i="56"/>
  <c r="DY307" i="56"/>
  <c r="DY312" i="56" s="1"/>
  <c r="DY430" i="56" s="1"/>
  <c r="DF331" i="56"/>
  <c r="DF458" i="56"/>
  <c r="DY339" i="56"/>
  <c r="DY344" i="56" s="1"/>
  <c r="DY434" i="56" s="1"/>
  <c r="DY459" i="56"/>
  <c r="H156" i="51"/>
  <c r="EB344" i="51"/>
  <c r="F484" i="56"/>
  <c r="DM121" i="52"/>
  <c r="DM123" i="52" s="1"/>
  <c r="DM125" i="52" s="1"/>
  <c r="DM152" i="52" s="1"/>
  <c r="DJ153" i="52"/>
  <c r="DJ156" i="52" s="1"/>
  <c r="DH485" i="56" s="1"/>
  <c r="DH137" i="52"/>
  <c r="DH139" i="52" s="1"/>
  <c r="DH141" i="52" s="1"/>
  <c r="DH154" i="52" s="1"/>
  <c r="EB133" i="53"/>
  <c r="H131" i="53"/>
  <c r="EB154" i="51"/>
  <c r="H154" i="51" s="1"/>
  <c r="H141" i="51"/>
  <c r="EB137" i="53"/>
  <c r="H136" i="53"/>
  <c r="EB133" i="49"/>
  <c r="H131" i="49"/>
  <c r="EB137" i="49"/>
  <c r="H136" i="49"/>
  <c r="DK131" i="52"/>
  <c r="DK133" i="52" s="1"/>
  <c r="DQ68" i="52"/>
  <c r="DQ70" i="52" s="1"/>
  <c r="DQ72" i="52" s="1"/>
  <c r="DQ85" i="52" s="1"/>
  <c r="EB143" i="53" l="1"/>
  <c r="DK143" i="52"/>
  <c r="DI503" i="56" s="1"/>
  <c r="EB143" i="49"/>
  <c r="DZ500" i="56" s="1"/>
  <c r="DG458" i="56"/>
  <c r="DG331" i="56"/>
  <c r="DF336" i="56"/>
  <c r="DF433" i="56" s="1"/>
  <c r="H344" i="51"/>
  <c r="DZ457" i="56"/>
  <c r="F457" i="56" s="1"/>
  <c r="C15" i="56" s="1"/>
  <c r="DZ323" i="56"/>
  <c r="DJ344" i="52"/>
  <c r="DX434" i="56"/>
  <c r="DE433" i="56"/>
  <c r="A154" i="51"/>
  <c r="A10" i="51" s="1"/>
  <c r="DK153" i="52"/>
  <c r="DK156" i="52" s="1"/>
  <c r="DI485" i="56" s="1"/>
  <c r="EB139" i="49"/>
  <c r="H137" i="49"/>
  <c r="EB153" i="53"/>
  <c r="H133" i="53"/>
  <c r="DI137" i="52"/>
  <c r="DI139" i="52" s="1"/>
  <c r="DI141" i="52" s="1"/>
  <c r="DI154" i="52" s="1"/>
  <c r="EB153" i="49"/>
  <c r="H133" i="49"/>
  <c r="EB139" i="53"/>
  <c r="H137" i="53"/>
  <c r="DL131" i="52"/>
  <c r="DL133" i="52" s="1"/>
  <c r="DN121" i="52"/>
  <c r="DN123" i="52" s="1"/>
  <c r="DN125" i="52" s="1"/>
  <c r="DN152" i="52" s="1"/>
  <c r="DR68" i="52"/>
  <c r="DR70" i="52" s="1"/>
  <c r="DR72" i="52" s="1"/>
  <c r="DR85" i="52" s="1"/>
  <c r="H143" i="53" l="1"/>
  <c r="DZ504" i="56"/>
  <c r="F504" i="56" s="1"/>
  <c r="H143" i="49"/>
  <c r="DL143" i="52"/>
  <c r="DJ503" i="56" s="1"/>
  <c r="H153" i="53"/>
  <c r="A153" i="53" s="1"/>
  <c r="EB156" i="53"/>
  <c r="DZ486" i="56" s="1"/>
  <c r="DH331" i="56"/>
  <c r="DH458" i="56"/>
  <c r="H153" i="49"/>
  <c r="A153" i="49" s="1"/>
  <c r="EB156" i="49"/>
  <c r="DZ482" i="56" s="1"/>
  <c r="DZ328" i="56"/>
  <c r="F323" i="56"/>
  <c r="DG336" i="56"/>
  <c r="DK344" i="52"/>
  <c r="C39" i="56"/>
  <c r="O21" i="19" s="1"/>
  <c r="O14" i="19"/>
  <c r="DM131" i="52"/>
  <c r="DM133" i="52" s="1"/>
  <c r="DL153" i="52"/>
  <c r="DL156" i="52" s="1"/>
  <c r="DJ485" i="56" s="1"/>
  <c r="EB141" i="53"/>
  <c r="H139" i="53"/>
  <c r="EB141" i="49"/>
  <c r="H139" i="49"/>
  <c r="DO121" i="52"/>
  <c r="DO123" i="52" s="1"/>
  <c r="DO125" i="52" s="1"/>
  <c r="DO152" i="52" s="1"/>
  <c r="DJ137" i="52"/>
  <c r="DJ139" i="52" s="1"/>
  <c r="DJ141" i="52" s="1"/>
  <c r="DJ154" i="52" s="1"/>
  <c r="DS68" i="52"/>
  <c r="DS70" i="52" s="1"/>
  <c r="DS72" i="52" s="1"/>
  <c r="DS85" i="52" s="1"/>
  <c r="DM143" i="52" l="1"/>
  <c r="DK503" i="56" s="1"/>
  <c r="F500" i="56"/>
  <c r="DZ432" i="56"/>
  <c r="F432" i="56" s="1"/>
  <c r="D15" i="56" s="1"/>
  <c r="F328" i="56"/>
  <c r="A322" i="56" s="1"/>
  <c r="H156" i="49"/>
  <c r="EB344" i="49"/>
  <c r="DL344" i="52"/>
  <c r="DI331" i="56"/>
  <c r="DI458" i="56"/>
  <c r="DH336" i="56"/>
  <c r="DH433" i="56" s="1"/>
  <c r="H156" i="53"/>
  <c r="F486" i="56"/>
  <c r="EB344" i="53"/>
  <c r="DG433" i="56"/>
  <c r="DK137" i="52"/>
  <c r="DK139" i="52" s="1"/>
  <c r="DK141" i="52" s="1"/>
  <c r="DK154" i="52" s="1"/>
  <c r="EB154" i="53"/>
  <c r="H154" i="53" s="1"/>
  <c r="H141" i="53"/>
  <c r="DP121" i="52"/>
  <c r="DP123" i="52" s="1"/>
  <c r="DP125" i="52" s="1"/>
  <c r="DP152" i="52" s="1"/>
  <c r="DN131" i="52"/>
  <c r="DN133" i="52" s="1"/>
  <c r="EB154" i="49"/>
  <c r="H154" i="49" s="1"/>
  <c r="H141" i="49"/>
  <c r="DM153" i="52"/>
  <c r="DM156" i="52" s="1"/>
  <c r="DK485" i="56" s="1"/>
  <c r="DT68" i="52"/>
  <c r="DT70" i="52" s="1"/>
  <c r="DT72" i="52" s="1"/>
  <c r="DT85" i="52" s="1"/>
  <c r="A154" i="49" l="1"/>
  <c r="DN143" i="52"/>
  <c r="DL503" i="56" s="1"/>
  <c r="H344" i="49"/>
  <c r="DZ455" i="56"/>
  <c r="F455" i="56" s="1"/>
  <c r="C13" i="56" s="1"/>
  <c r="DZ307" i="56"/>
  <c r="C250" i="56"/>
  <c r="F482" i="56"/>
  <c r="A154" i="53"/>
  <c r="A10" i="53" s="1"/>
  <c r="H344" i="53"/>
  <c r="DZ459" i="56"/>
  <c r="DZ339" i="56"/>
  <c r="P14" i="19"/>
  <c r="D39" i="56"/>
  <c r="P21" i="19" s="1"/>
  <c r="A15" i="56"/>
  <c r="DM344" i="52"/>
  <c r="DI336" i="56"/>
  <c r="DJ458" i="56"/>
  <c r="DJ331" i="56"/>
  <c r="DO131" i="52"/>
  <c r="DO133" i="52" s="1"/>
  <c r="DN153" i="52"/>
  <c r="DN156" i="52" s="1"/>
  <c r="DL485" i="56" s="1"/>
  <c r="DQ121" i="52"/>
  <c r="DQ123" i="52" s="1"/>
  <c r="DQ125" i="52" s="1"/>
  <c r="DQ152" i="52" s="1"/>
  <c r="DL137" i="52"/>
  <c r="DL139" i="52" s="1"/>
  <c r="DL141" i="52" s="1"/>
  <c r="DL154" i="52" s="1"/>
  <c r="A10" i="49"/>
  <c r="DU68" i="52"/>
  <c r="DU70" i="52" s="1"/>
  <c r="DU72" i="52" s="1"/>
  <c r="DU85" i="52" s="1"/>
  <c r="DO143" i="52" l="1"/>
  <c r="DM503" i="56" s="1"/>
  <c r="DK331" i="56"/>
  <c r="DK458" i="56"/>
  <c r="C268" i="56"/>
  <c r="K236" i="56"/>
  <c r="F307" i="56"/>
  <c r="DZ312" i="56"/>
  <c r="O12" i="19"/>
  <c r="C37" i="56"/>
  <c r="O19" i="19" s="1"/>
  <c r="D237" i="56"/>
  <c r="F459" i="56"/>
  <c r="C17" i="56" s="1"/>
  <c r="DJ336" i="56"/>
  <c r="DJ433" i="56" s="1"/>
  <c r="DN344" i="52"/>
  <c r="DI433" i="56"/>
  <c r="DZ344" i="56"/>
  <c r="F339" i="56"/>
  <c r="DM137" i="52"/>
  <c r="DM139" i="52" s="1"/>
  <c r="DM141" i="52" s="1"/>
  <c r="DM154" i="52" s="1"/>
  <c r="DR121" i="52"/>
  <c r="DR123" i="52" s="1"/>
  <c r="DR125" i="52" s="1"/>
  <c r="DR152" i="52" s="1"/>
  <c r="DP131" i="52"/>
  <c r="DP133" i="52" s="1"/>
  <c r="DO153" i="52"/>
  <c r="DO156" i="52" s="1"/>
  <c r="DM485" i="56" s="1"/>
  <c r="DV68" i="52"/>
  <c r="DV70" i="52" s="1"/>
  <c r="DV72" i="52" s="1"/>
  <c r="DV85" i="52" s="1"/>
  <c r="DP143" i="52" l="1"/>
  <c r="DN503" i="56" s="1"/>
  <c r="DZ434" i="56"/>
  <c r="F434" i="56" s="1"/>
  <c r="D17" i="56" s="1"/>
  <c r="A17" i="56" s="1"/>
  <c r="F344" i="56"/>
  <c r="A338" i="56" s="1"/>
  <c r="C41" i="56"/>
  <c r="O23" i="19" s="1"/>
  <c r="O16" i="19"/>
  <c r="D246" i="56"/>
  <c r="H246" i="56"/>
  <c r="L246" i="56"/>
  <c r="I246" i="56"/>
  <c r="K246" i="56"/>
  <c r="G246" i="56"/>
  <c r="F246" i="56"/>
  <c r="E246" i="56"/>
  <c r="J246" i="56"/>
  <c r="DO344" i="52"/>
  <c r="DL458" i="56"/>
  <c r="DL331" i="56"/>
  <c r="DZ430" i="56"/>
  <c r="F430" i="56" s="1"/>
  <c r="D13" i="56" s="1"/>
  <c r="F312" i="56"/>
  <c r="A306" i="56" s="1"/>
  <c r="DK336" i="56"/>
  <c r="DQ131" i="52"/>
  <c r="DQ133" i="52" s="1"/>
  <c r="DP153" i="52"/>
  <c r="DP156" i="52" s="1"/>
  <c r="DN485" i="56" s="1"/>
  <c r="DS121" i="52"/>
  <c r="DS123" i="52" s="1"/>
  <c r="DS125" i="52" s="1"/>
  <c r="DS152" i="52" s="1"/>
  <c r="DN137" i="52"/>
  <c r="DN139" i="52" s="1"/>
  <c r="DN141" i="52" s="1"/>
  <c r="DN154" i="52" s="1"/>
  <c r="DW68" i="52"/>
  <c r="DW70" i="52" s="1"/>
  <c r="DW72" i="52" s="1"/>
  <c r="DW85" i="52" s="1"/>
  <c r="DQ143" i="52" l="1"/>
  <c r="DO503" i="56" s="1"/>
  <c r="DP344" i="52"/>
  <c r="DK433" i="56"/>
  <c r="K196" i="56"/>
  <c r="K75" i="56"/>
  <c r="D37" i="56"/>
  <c r="P19" i="19" s="1"/>
  <c r="P12" i="19"/>
  <c r="A13" i="56"/>
  <c r="DL336" i="56"/>
  <c r="DL433" i="56" s="1"/>
  <c r="DM458" i="56"/>
  <c r="DM331" i="56"/>
  <c r="P16" i="19"/>
  <c r="D41" i="56"/>
  <c r="P23" i="19" s="1"/>
  <c r="DO137" i="52"/>
  <c r="DO139" i="52" s="1"/>
  <c r="DO141" i="52" s="1"/>
  <c r="DO154" i="52" s="1"/>
  <c r="DT121" i="52"/>
  <c r="DT123" i="52" s="1"/>
  <c r="DT125" i="52" s="1"/>
  <c r="DT152" i="52" s="1"/>
  <c r="DR131" i="52"/>
  <c r="DR133" i="52" s="1"/>
  <c r="DQ153" i="52"/>
  <c r="DQ156" i="52" s="1"/>
  <c r="DO485" i="56" s="1"/>
  <c r="DX68" i="52"/>
  <c r="DX70" i="52" s="1"/>
  <c r="DX72" i="52" s="1"/>
  <c r="DX85" i="52" s="1"/>
  <c r="DR143" i="52" l="1"/>
  <c r="DP503" i="56" s="1"/>
  <c r="DQ344" i="52"/>
  <c r="DN458" i="56"/>
  <c r="DN331" i="56"/>
  <c r="DM336" i="56"/>
  <c r="DM433" i="56" s="1"/>
  <c r="DS131" i="52"/>
  <c r="DS133" i="52" s="1"/>
  <c r="DR153" i="52"/>
  <c r="DR156" i="52" s="1"/>
  <c r="DP485" i="56" s="1"/>
  <c r="DU121" i="52"/>
  <c r="DU123" i="52" s="1"/>
  <c r="DU125" i="52" s="1"/>
  <c r="DU152" i="52" s="1"/>
  <c r="DP137" i="52"/>
  <c r="DP139" i="52" s="1"/>
  <c r="DP141" i="52" s="1"/>
  <c r="DP154" i="52" s="1"/>
  <c r="DY68" i="52"/>
  <c r="DY70" i="52" s="1"/>
  <c r="DY72" i="52" s="1"/>
  <c r="DY85" i="52" s="1"/>
  <c r="DS143" i="52" l="1"/>
  <c r="DQ503" i="56" s="1"/>
  <c r="DR344" i="52"/>
  <c r="DO331" i="56"/>
  <c r="DO458" i="56"/>
  <c r="DN336" i="56"/>
  <c r="DN433" i="56" s="1"/>
  <c r="DQ137" i="52"/>
  <c r="DQ139" i="52" s="1"/>
  <c r="DQ141" i="52" s="1"/>
  <c r="DQ154" i="52" s="1"/>
  <c r="DV121" i="52"/>
  <c r="DV123" i="52" s="1"/>
  <c r="DV125" i="52" s="1"/>
  <c r="DV152" i="52" s="1"/>
  <c r="DT131" i="52"/>
  <c r="DT133" i="52" s="1"/>
  <c r="DS153" i="52"/>
  <c r="DS156" i="52" s="1"/>
  <c r="DQ485" i="56" s="1"/>
  <c r="DZ68" i="52"/>
  <c r="DZ70" i="52" s="1"/>
  <c r="DZ72" i="52" s="1"/>
  <c r="DZ85" i="52" s="1"/>
  <c r="DT143" i="52" l="1"/>
  <c r="DR503" i="56" s="1"/>
  <c r="DO336" i="56"/>
  <c r="DO433" i="56" s="1"/>
  <c r="DS344" i="52"/>
  <c r="DP458" i="56"/>
  <c r="DP331" i="56"/>
  <c r="DU131" i="52"/>
  <c r="DU133" i="52" s="1"/>
  <c r="DT153" i="52"/>
  <c r="DT156" i="52" s="1"/>
  <c r="DR485" i="56" s="1"/>
  <c r="DW121" i="52"/>
  <c r="DW123" i="52" s="1"/>
  <c r="DW125" i="52" s="1"/>
  <c r="DW152" i="52" s="1"/>
  <c r="DR137" i="52"/>
  <c r="DR139" i="52" s="1"/>
  <c r="DR141" i="52" s="1"/>
  <c r="DR154" i="52" s="1"/>
  <c r="EA68" i="52"/>
  <c r="EA70" i="52" s="1"/>
  <c r="EA72" i="52" s="1"/>
  <c r="EA85" i="52" s="1"/>
  <c r="DU143" i="52" l="1"/>
  <c r="DS503" i="56" s="1"/>
  <c r="DP336" i="56"/>
  <c r="DP433" i="56" s="1"/>
  <c r="DQ458" i="56"/>
  <c r="DQ331" i="56"/>
  <c r="DT344" i="52"/>
  <c r="DS137" i="52"/>
  <c r="DS139" i="52" s="1"/>
  <c r="DS141" i="52" s="1"/>
  <c r="DS154" i="52" s="1"/>
  <c r="DX121" i="52"/>
  <c r="DX123" i="52" s="1"/>
  <c r="DX125" i="52" s="1"/>
  <c r="DX152" i="52" s="1"/>
  <c r="DV131" i="52"/>
  <c r="DV133" i="52" s="1"/>
  <c r="DU153" i="52"/>
  <c r="DU156" i="52" s="1"/>
  <c r="DS485" i="56" s="1"/>
  <c r="EB68" i="52"/>
  <c r="H67" i="52"/>
  <c r="DV143" i="52" l="1"/>
  <c r="DT503" i="56" s="1"/>
  <c r="DQ336" i="56"/>
  <c r="DQ433" i="56" s="1"/>
  <c r="DU344" i="52"/>
  <c r="DR331" i="56"/>
  <c r="DR458" i="56"/>
  <c r="DW131" i="52"/>
  <c r="DW133" i="52" s="1"/>
  <c r="DV153" i="52"/>
  <c r="DV156" i="52" s="1"/>
  <c r="DT485" i="56" s="1"/>
  <c r="DY121" i="52"/>
  <c r="DY123" i="52" s="1"/>
  <c r="DY125" i="52" s="1"/>
  <c r="DY152" i="52" s="1"/>
  <c r="DT137" i="52"/>
  <c r="DT139" i="52" s="1"/>
  <c r="DT141" i="52" s="1"/>
  <c r="DT154" i="52" s="1"/>
  <c r="EB70" i="52"/>
  <c r="H68" i="52"/>
  <c r="DW143" i="52" l="1"/>
  <c r="DU503" i="56" s="1"/>
  <c r="DR336" i="56"/>
  <c r="DR433" i="56" s="1"/>
  <c r="DV344" i="52"/>
  <c r="DS331" i="56"/>
  <c r="DS458" i="56"/>
  <c r="DU137" i="52"/>
  <c r="DU139" i="52" s="1"/>
  <c r="DU141" i="52" s="1"/>
  <c r="DU154" i="52" s="1"/>
  <c r="DZ121" i="52"/>
  <c r="DZ123" i="52" s="1"/>
  <c r="DZ125" i="52" s="1"/>
  <c r="DZ152" i="52" s="1"/>
  <c r="DX131" i="52"/>
  <c r="DX133" i="52" s="1"/>
  <c r="DW153" i="52"/>
  <c r="DW156" i="52" s="1"/>
  <c r="DU485" i="56" s="1"/>
  <c r="EB72" i="52"/>
  <c r="H70" i="52"/>
  <c r="DX143" i="52" l="1"/>
  <c r="DV503" i="56" s="1"/>
  <c r="DT458" i="56"/>
  <c r="DT331" i="56"/>
  <c r="DW344" i="52"/>
  <c r="DS336" i="56"/>
  <c r="DS433" i="56" s="1"/>
  <c r="DY131" i="52"/>
  <c r="DY133" i="52" s="1"/>
  <c r="DX153" i="52"/>
  <c r="DX156" i="52" s="1"/>
  <c r="DV485" i="56" s="1"/>
  <c r="EA121" i="52"/>
  <c r="EA123" i="52" s="1"/>
  <c r="EA125" i="52" s="1"/>
  <c r="EA152" i="52" s="1"/>
  <c r="H72" i="52"/>
  <c r="EB85" i="52"/>
  <c r="H85" i="52" s="1"/>
  <c r="DV137" i="52"/>
  <c r="DV139" i="52" s="1"/>
  <c r="DV141" i="52" s="1"/>
  <c r="DV154" i="52" s="1"/>
  <c r="DY143" i="52" l="1"/>
  <c r="DW503" i="56" s="1"/>
  <c r="DX344" i="52"/>
  <c r="DT336" i="56"/>
  <c r="DT433" i="56" s="1"/>
  <c r="DU458" i="56"/>
  <c r="DU331" i="56"/>
  <c r="A85" i="52"/>
  <c r="EB121" i="52"/>
  <c r="H120" i="52"/>
  <c r="DW137" i="52"/>
  <c r="DW139" i="52" s="1"/>
  <c r="DW141" i="52" s="1"/>
  <c r="DW154" i="52" s="1"/>
  <c r="DZ131" i="52"/>
  <c r="DZ133" i="52" s="1"/>
  <c r="DY153" i="52"/>
  <c r="DY156" i="52" s="1"/>
  <c r="DW485" i="56" s="1"/>
  <c r="D253" i="56"/>
  <c r="E253" i="56"/>
  <c r="F253" i="56"/>
  <c r="G253" i="56"/>
  <c r="H253" i="56"/>
  <c r="I253" i="56"/>
  <c r="J253" i="56"/>
  <c r="K253" i="56"/>
  <c r="DZ143" i="52" l="1"/>
  <c r="DX503" i="56" s="1"/>
  <c r="DU336" i="56"/>
  <c r="DU433" i="56" s="1"/>
  <c r="DY344" i="52"/>
  <c r="DV331" i="56"/>
  <c r="DV458" i="56"/>
  <c r="EA131" i="52"/>
  <c r="EA133" i="52" s="1"/>
  <c r="DZ153" i="52"/>
  <c r="DZ156" i="52" s="1"/>
  <c r="DX485" i="56" s="1"/>
  <c r="DX137" i="52"/>
  <c r="DX139" i="52" s="1"/>
  <c r="DX141" i="52" s="1"/>
  <c r="DX154" i="52" s="1"/>
  <c r="EB123" i="52"/>
  <c r="H121" i="52"/>
  <c r="J271" i="56"/>
  <c r="I271" i="56"/>
  <c r="H271" i="56"/>
  <c r="G271" i="56"/>
  <c r="F271" i="56"/>
  <c r="E271" i="56"/>
  <c r="D236" i="56"/>
  <c r="E236" i="56"/>
  <c r="F236" i="56"/>
  <c r="G236" i="56"/>
  <c r="H236" i="56"/>
  <c r="I236" i="56"/>
  <c r="J236" i="56"/>
  <c r="D271" i="56"/>
  <c r="K271" i="56"/>
  <c r="EA143" i="52" l="1"/>
  <c r="DY503" i="56" s="1"/>
  <c r="DW458" i="56"/>
  <c r="DW331" i="56"/>
  <c r="DZ344" i="52"/>
  <c r="L253" i="56"/>
  <c r="DV336" i="56"/>
  <c r="DV433" i="56" s="1"/>
  <c r="EB125" i="52"/>
  <c r="H123" i="52"/>
  <c r="DY137" i="52"/>
  <c r="DY139" i="52" s="1"/>
  <c r="DY141" i="52" s="1"/>
  <c r="DY154" i="52" s="1"/>
  <c r="H128" i="52"/>
  <c r="EA153" i="52"/>
  <c r="EA156" i="52" s="1"/>
  <c r="DY485" i="56" s="1"/>
  <c r="I245" i="56"/>
  <c r="H245" i="56"/>
  <c r="K245" i="56"/>
  <c r="J245" i="56"/>
  <c r="E245" i="56"/>
  <c r="D245" i="56"/>
  <c r="F245" i="56"/>
  <c r="G245" i="56"/>
  <c r="D75" i="56"/>
  <c r="D196" i="56"/>
  <c r="E196" i="56"/>
  <c r="E75" i="56"/>
  <c r="H75" i="56"/>
  <c r="I196" i="56"/>
  <c r="I75" i="56"/>
  <c r="L236" i="56" l="1"/>
  <c r="EA344" i="52"/>
  <c r="DX331" i="56"/>
  <c r="DX458" i="56"/>
  <c r="DW336" i="56"/>
  <c r="L271" i="56"/>
  <c r="EB131" i="52"/>
  <c r="H129" i="52"/>
  <c r="DZ137" i="52"/>
  <c r="DZ139" i="52" s="1"/>
  <c r="DZ141" i="52" s="1"/>
  <c r="DZ154" i="52" s="1"/>
  <c r="EB152" i="52"/>
  <c r="H152" i="52" s="1"/>
  <c r="H125" i="52"/>
  <c r="F8" i="56"/>
  <c r="E224" i="56"/>
  <c r="F224" i="56"/>
  <c r="I224" i="56"/>
  <c r="H224" i="56"/>
  <c r="G224" i="56"/>
  <c r="D224" i="56"/>
  <c r="J224" i="56"/>
  <c r="K224" i="56"/>
  <c r="L245" i="56" l="1"/>
  <c r="DW433" i="56"/>
  <c r="L196" i="56"/>
  <c r="L75" i="56"/>
  <c r="DX336" i="56"/>
  <c r="DX433" i="56" s="1"/>
  <c r="DY331" i="56"/>
  <c r="DY458" i="56"/>
  <c r="A152" i="52"/>
  <c r="EA137" i="52"/>
  <c r="EA139" i="52" s="1"/>
  <c r="EA141" i="52" s="1"/>
  <c r="EA154" i="52" s="1"/>
  <c r="EB133" i="52"/>
  <c r="H131" i="52"/>
  <c r="EB143" i="52" l="1"/>
  <c r="DY336" i="56"/>
  <c r="DY433" i="56" s="1"/>
  <c r="F10" i="56"/>
  <c r="F9" i="56"/>
  <c r="L224" i="56"/>
  <c r="EB153" i="52"/>
  <c r="H133" i="52"/>
  <c r="EB137" i="52"/>
  <c r="H136" i="52"/>
  <c r="H143" i="52" l="1"/>
  <c r="DZ503" i="56"/>
  <c r="H153" i="52"/>
  <c r="A153" i="52" s="1"/>
  <c r="EB156" i="52"/>
  <c r="DZ485" i="56" s="1"/>
  <c r="EB139" i="52"/>
  <c r="H137" i="52"/>
  <c r="F503" i="56" l="1"/>
  <c r="H156" i="52"/>
  <c r="EB344" i="52"/>
  <c r="EB141" i="52"/>
  <c r="H139" i="52"/>
  <c r="H344" i="52" l="1"/>
  <c r="DZ331" i="56"/>
  <c r="DZ458" i="56"/>
  <c r="F485" i="56"/>
  <c r="EB154" i="52"/>
  <c r="H154" i="52" s="1"/>
  <c r="H141" i="52"/>
  <c r="A154" i="52" l="1"/>
  <c r="A10" i="52" s="1"/>
  <c r="F458" i="56"/>
  <c r="C16" i="56" s="1"/>
  <c r="DZ336" i="56"/>
  <c r="F331" i="56"/>
  <c r="DZ433" i="56" l="1"/>
  <c r="F336" i="56"/>
  <c r="A330" i="56" s="1"/>
  <c r="C18" i="56"/>
  <c r="O15" i="19"/>
  <c r="C40" i="56"/>
  <c r="F433" i="56" l="1"/>
  <c r="D16" i="56" s="1"/>
  <c r="K31" i="19"/>
  <c r="O22" i="19"/>
  <c r="C42" i="56"/>
  <c r="K41" i="19" l="1"/>
  <c r="P15" i="19"/>
  <c r="D18" i="56"/>
  <c r="D40" i="56"/>
  <c r="A16" i="56"/>
  <c r="G84" i="19" l="1"/>
  <c r="K7" i="19"/>
  <c r="P22" i="19"/>
  <c r="D42" i="56"/>
  <c r="H94" i="19" l="1"/>
  <c r="K21" i="19"/>
  <c r="E47" i="56" l="1"/>
  <c r="D47" i="56"/>
  <c r="F47" i="56"/>
  <c r="G47" i="56"/>
  <c r="AE55" i="59"/>
  <c r="AE56" i="59" s="1"/>
  <c r="AE83" i="59" s="1"/>
  <c r="AE217" i="59"/>
  <c r="AE307" i="59"/>
  <c r="AF217" i="59"/>
  <c r="AF307" i="59"/>
  <c r="AF56" i="59"/>
  <c r="AF83" i="59" s="1"/>
  <c r="AF55" i="59"/>
  <c r="AG55" i="59"/>
  <c r="AG56" i="59" s="1"/>
  <c r="AG83" i="59" s="1"/>
  <c r="AG217" i="59"/>
  <c r="AG307" i="59"/>
  <c r="N55" i="59"/>
  <c r="N56" i="59" s="1"/>
  <c r="N83" i="59" s="1"/>
  <c r="N217" i="59"/>
  <c r="N307" i="59"/>
  <c r="L55" i="59"/>
  <c r="L56" i="59" s="1"/>
  <c r="L83" i="59" s="1"/>
  <c r="L307" i="59"/>
  <c r="L217" i="59"/>
  <c r="U307" i="59"/>
  <c r="U217" i="59"/>
  <c r="U55" i="59"/>
  <c r="U56" i="59" s="1"/>
  <c r="U83" i="59" s="1"/>
  <c r="T55" i="59"/>
  <c r="T56" i="59" s="1"/>
  <c r="T83" i="59" s="1"/>
  <c r="T307" i="59"/>
  <c r="T217" i="59"/>
  <c r="P217" i="59"/>
  <c r="P55" i="59"/>
  <c r="P56" i="59" s="1"/>
  <c r="P83" i="59" s="1"/>
  <c r="P307" i="59"/>
  <c r="X55" i="59"/>
  <c r="X56" i="59" s="1"/>
  <c r="X83" i="59" s="1"/>
  <c r="X307" i="59"/>
  <c r="X217" i="59"/>
  <c r="V55" i="59"/>
  <c r="V56" i="59" s="1"/>
  <c r="V83" i="59" s="1"/>
  <c r="V307" i="59"/>
  <c r="V217" i="59"/>
  <c r="Z307" i="59"/>
  <c r="Z217" i="59"/>
  <c r="Z55" i="59"/>
  <c r="Z56" i="59" s="1"/>
  <c r="Z83" i="59" s="1"/>
  <c r="AB55" i="59"/>
  <c r="AB56" i="59" s="1"/>
  <c r="AB83" i="59" s="1"/>
  <c r="AB307" i="59"/>
  <c r="AB217" i="59"/>
  <c r="AD217" i="59"/>
  <c r="AD55" i="59"/>
  <c r="AD56" i="59" s="1"/>
  <c r="AD83" i="59" s="1"/>
  <c r="AD307" i="59"/>
  <c r="R307" i="59"/>
  <c r="R217" i="59"/>
  <c r="R55" i="59"/>
  <c r="R56" i="59" s="1"/>
  <c r="R83" i="59" s="1"/>
  <c r="J217" i="59"/>
  <c r="J307" i="59"/>
  <c r="AC55" i="59"/>
  <c r="AC56" i="59" s="1"/>
  <c r="AC83" i="59" s="1"/>
  <c r="AC217" i="59"/>
  <c r="AC307" i="59"/>
  <c r="S217" i="59"/>
  <c r="S307" i="59"/>
  <c r="S55" i="59"/>
  <c r="S56" i="59" s="1"/>
  <c r="S83" i="59" s="1"/>
  <c r="Y307" i="59"/>
  <c r="Y217" i="59"/>
  <c r="Y56" i="59"/>
  <c r="Y83" i="59" s="1"/>
  <c r="Y55" i="59"/>
  <c r="Q307" i="59"/>
  <c r="Q217" i="59"/>
  <c r="Q55" i="59"/>
  <c r="Q56" i="59" s="1"/>
  <c r="Q83" i="59" s="1"/>
  <c r="O217" i="59"/>
  <c r="O55" i="59"/>
  <c r="O56" i="59" s="1"/>
  <c r="O83" i="59" s="1"/>
  <c r="O307" i="59"/>
  <c r="AA56" i="59"/>
  <c r="AA83" i="59" s="1"/>
  <c r="AA55" i="59"/>
  <c r="AA307" i="59"/>
  <c r="AA217" i="59"/>
  <c r="K15" i="59"/>
  <c r="L15" i="59" s="1"/>
  <c r="M15" i="59" s="1"/>
  <c r="N15" i="59" s="1"/>
  <c r="O15" i="59" s="1"/>
  <c r="P15" i="59" s="1"/>
  <c r="Q15" i="59" s="1"/>
  <c r="R15" i="59" s="1"/>
  <c r="S15" i="59" s="1"/>
  <c r="T15" i="59" s="1"/>
  <c r="U15" i="59" s="1"/>
  <c r="V15" i="59" s="1"/>
  <c r="W15" i="59" s="1"/>
  <c r="X15" i="59" s="1"/>
  <c r="Y15" i="59" s="1"/>
  <c r="Z15" i="59" s="1"/>
  <c r="AA15" i="59" s="1"/>
  <c r="AB15" i="59" s="1"/>
  <c r="AC15" i="59" s="1"/>
  <c r="AD15" i="59" s="1"/>
  <c r="AE15" i="59" s="1"/>
  <c r="AF15" i="59" s="1"/>
  <c r="AG15" i="59" s="1"/>
  <c r="AH15" i="59" s="1"/>
  <c r="AI15" i="59" s="1"/>
  <c r="AJ15" i="59" s="1"/>
  <c r="AK15" i="59" s="1"/>
  <c r="AL15" i="59" s="1"/>
  <c r="AM15" i="59" s="1"/>
  <c r="AN15" i="59" s="1"/>
  <c r="AO15" i="59" s="1"/>
  <c r="AP15" i="59" s="1"/>
  <c r="AQ15" i="59" s="1"/>
  <c r="AR15" i="59" s="1"/>
  <c r="AS15" i="59" s="1"/>
  <c r="AT15" i="59" s="1"/>
  <c r="AU15" i="59" s="1"/>
  <c r="AV15" i="59" s="1"/>
  <c r="AW15" i="59" s="1"/>
  <c r="AX15" i="59" s="1"/>
  <c r="AY15" i="59" s="1"/>
  <c r="AZ15" i="59" s="1"/>
  <c r="BA15" i="59" s="1"/>
  <c r="BB15" i="59" s="1"/>
  <c r="BC15" i="59" s="1"/>
  <c r="BD15" i="59" s="1"/>
  <c r="BE15" i="59" s="1"/>
  <c r="BF15" i="59" s="1"/>
  <c r="BG15" i="59" s="1"/>
  <c r="BH15" i="59" s="1"/>
  <c r="BI15" i="59" s="1"/>
  <c r="BJ15" i="59" s="1"/>
  <c r="BK15" i="59" s="1"/>
  <c r="BL15" i="59" s="1"/>
  <c r="BM15" i="59" s="1"/>
  <c r="BN15" i="59" s="1"/>
  <c r="BO15" i="59" s="1"/>
  <c r="BP15" i="59" s="1"/>
  <c r="BQ15" i="59" s="1"/>
  <c r="BR15" i="59" s="1"/>
  <c r="BS15" i="59" s="1"/>
  <c r="BT15" i="59" s="1"/>
  <c r="BU15" i="59" s="1"/>
  <c r="BV15" i="59" s="1"/>
  <c r="BW15" i="59" s="1"/>
  <c r="BX15" i="59" s="1"/>
  <c r="BY15" i="59" s="1"/>
  <c r="BZ15" i="59" s="1"/>
  <c r="CA15" i="59" s="1"/>
  <c r="CB15" i="59" s="1"/>
  <c r="CC15" i="59" s="1"/>
  <c r="CD15" i="59" s="1"/>
  <c r="CE15" i="59" s="1"/>
  <c r="CF15" i="59" s="1"/>
  <c r="CG15" i="59" s="1"/>
  <c r="CH15" i="59" s="1"/>
  <c r="CI15" i="59" s="1"/>
  <c r="CJ15" i="59" s="1"/>
  <c r="CK15" i="59" s="1"/>
  <c r="CL15" i="59" s="1"/>
  <c r="CM15" i="59" s="1"/>
  <c r="CN15" i="59" s="1"/>
  <c r="CO15" i="59" s="1"/>
  <c r="CP15" i="59" s="1"/>
  <c r="CQ15" i="59" s="1"/>
  <c r="CR15" i="59" s="1"/>
  <c r="CS15" i="59" s="1"/>
  <c r="CT15" i="59" s="1"/>
  <c r="CU15" i="59" s="1"/>
  <c r="CV15" i="59" s="1"/>
  <c r="CW15" i="59" s="1"/>
  <c r="CX15" i="59" s="1"/>
  <c r="CY15" i="59" s="1"/>
  <c r="CZ15" i="59" s="1"/>
  <c r="DA15" i="59" s="1"/>
  <c r="DB15" i="59" s="1"/>
  <c r="DC15" i="59" s="1"/>
  <c r="DD15" i="59" s="1"/>
  <c r="DE15" i="59" s="1"/>
  <c r="DF15" i="59" s="1"/>
  <c r="DG15" i="59" s="1"/>
  <c r="DH15" i="59" s="1"/>
  <c r="DI15" i="59" s="1"/>
  <c r="DJ15" i="59" s="1"/>
  <c r="DK15" i="59" s="1"/>
  <c r="DL15" i="59" s="1"/>
  <c r="DM15" i="59" s="1"/>
  <c r="DN15" i="59" s="1"/>
  <c r="DO15" i="59" s="1"/>
  <c r="DP15" i="59" s="1"/>
  <c r="DQ15" i="59" s="1"/>
  <c r="DR15" i="59" s="1"/>
  <c r="DS15" i="59" s="1"/>
  <c r="DT15" i="59" s="1"/>
  <c r="DU15" i="59" s="1"/>
  <c r="DV15" i="59" s="1"/>
  <c r="DW15" i="59" s="1"/>
  <c r="DX15" i="59" s="1"/>
  <c r="DY15" i="59" s="1"/>
  <c r="DZ15" i="59" s="1"/>
  <c r="EA15" i="59" s="1"/>
  <c r="EB15" i="59" s="1"/>
  <c r="W307" i="59"/>
  <c r="W217" i="59"/>
  <c r="W55" i="59"/>
  <c r="W56" i="59" s="1"/>
  <c r="W83" i="59" s="1"/>
  <c r="M217" i="59"/>
  <c r="M307" i="59"/>
  <c r="M55" i="59"/>
  <c r="M56" i="59" s="1"/>
  <c r="M83" i="59" s="1"/>
  <c r="K307" i="59"/>
  <c r="K217" i="59"/>
  <c r="K55" i="59"/>
  <c r="K56" i="59" s="1"/>
  <c r="K83" i="59" s="1"/>
  <c r="M326" i="59"/>
  <c r="M327" i="59" s="1"/>
  <c r="M329" i="59" s="1"/>
  <c r="M255" i="59"/>
  <c r="M256" i="59" s="1"/>
  <c r="M165" i="59"/>
  <c r="M166" i="59"/>
  <c r="L326" i="59"/>
  <c r="L327" i="59" s="1"/>
  <c r="L329" i="59" s="1"/>
  <c r="L165" i="59"/>
  <c r="L166" i="59"/>
  <c r="K165" i="59"/>
  <c r="K166" i="59"/>
  <c r="K326" i="59"/>
  <c r="K327" i="59" s="1"/>
  <c r="K329" i="59" s="1"/>
  <c r="K255" i="59"/>
  <c r="K256" i="59" s="1"/>
  <c r="N326" i="59"/>
  <c r="N327" i="59" s="1"/>
  <c r="N329" i="59" s="1"/>
  <c r="L255" i="59"/>
  <c r="L256" i="59" s="1"/>
  <c r="L332" i="59" s="1"/>
  <c r="N165" i="59"/>
  <c r="N166" i="59"/>
  <c r="L195" i="59"/>
  <c r="L196" i="59" s="1"/>
  <c r="L205" i="59" s="1"/>
  <c r="N255" i="59"/>
  <c r="N256" i="59" s="1"/>
  <c r="N332" i="59" s="1"/>
  <c r="M195" i="59"/>
  <c r="M196" i="59"/>
  <c r="M205" i="59" s="1"/>
  <c r="K195" i="59"/>
  <c r="K196" i="59"/>
  <c r="K205" i="59" s="1"/>
  <c r="K285" i="59"/>
  <c r="K286" i="59" s="1"/>
  <c r="K295" i="59" s="1"/>
  <c r="N285" i="59"/>
  <c r="N286" i="59" s="1"/>
  <c r="N295" i="59" s="1"/>
  <c r="M285" i="59"/>
  <c r="M286" i="59" s="1"/>
  <c r="M295" i="59" s="1"/>
  <c r="N195" i="59"/>
  <c r="N196" i="59" s="1"/>
  <c r="N205" i="59" s="1"/>
  <c r="L285" i="59"/>
  <c r="L286" i="59" s="1"/>
  <c r="L295" i="59" s="1"/>
  <c r="O165" i="59"/>
  <c r="O166" i="59" s="1"/>
  <c r="O326" i="59"/>
  <c r="O327" i="59" s="1"/>
  <c r="O329" i="59" s="1"/>
  <c r="O195" i="59"/>
  <c r="O196" i="59" s="1"/>
  <c r="O205" i="59" s="1"/>
  <c r="O255" i="59"/>
  <c r="O256" i="59"/>
  <c r="O285" i="59"/>
  <c r="O286" i="59" s="1"/>
  <c r="O295" i="59" s="1"/>
  <c r="P326" i="59"/>
  <c r="P327" i="59" s="1"/>
  <c r="P329" i="59" s="1"/>
  <c r="P195" i="59"/>
  <c r="P196" i="59" s="1"/>
  <c r="P205" i="59" s="1"/>
  <c r="P165" i="59"/>
  <c r="P166" i="59" s="1"/>
  <c r="P255" i="59"/>
  <c r="P256" i="59" s="1"/>
  <c r="P285" i="59"/>
  <c r="P286" i="59" s="1"/>
  <c r="P295" i="59" s="1"/>
  <c r="Q326" i="59"/>
  <c r="Q327" i="59" s="1"/>
  <c r="Q329" i="59" s="1"/>
  <c r="Q165" i="59"/>
  <c r="Q166" i="59" s="1"/>
  <c r="Q195" i="59"/>
  <c r="Q196" i="59"/>
  <c r="Q205" i="59" s="1"/>
  <c r="Q285" i="59"/>
  <c r="Q286" i="59" s="1"/>
  <c r="Q295" i="59" s="1"/>
  <c r="Q255" i="59"/>
  <c r="Q256" i="59"/>
  <c r="R195" i="59"/>
  <c r="R196" i="59" s="1"/>
  <c r="R205" i="59" s="1"/>
  <c r="R165" i="59"/>
  <c r="R166" i="59" s="1"/>
  <c r="R326" i="59"/>
  <c r="R327" i="59" s="1"/>
  <c r="R329" i="59" s="1"/>
  <c r="R255" i="59"/>
  <c r="R256" i="59" s="1"/>
  <c r="R332" i="59" s="1"/>
  <c r="R285" i="59"/>
  <c r="R286" i="59" s="1"/>
  <c r="R295" i="59" s="1"/>
  <c r="S326" i="59"/>
  <c r="S327" i="59" s="1"/>
  <c r="S329" i="59" s="1"/>
  <c r="S165" i="59"/>
  <c r="S166" i="59" s="1"/>
  <c r="S255" i="59"/>
  <c r="S256" i="59" s="1"/>
  <c r="S285" i="59"/>
  <c r="S286" i="59" s="1"/>
  <c r="S295" i="59" s="1"/>
  <c r="S195" i="59"/>
  <c r="S196" i="59" s="1"/>
  <c r="S205" i="59" s="1"/>
  <c r="T326" i="59"/>
  <c r="T327" i="59" s="1"/>
  <c r="T329" i="59" s="1"/>
  <c r="T195" i="59"/>
  <c r="T196" i="59" s="1"/>
  <c r="T205" i="59" s="1"/>
  <c r="T255" i="59"/>
  <c r="T256" i="59" s="1"/>
  <c r="T165" i="59"/>
  <c r="T166" i="59" s="1"/>
  <c r="T285" i="59"/>
  <c r="T286" i="59" s="1"/>
  <c r="T295" i="59" s="1"/>
  <c r="U326" i="59"/>
  <c r="U327" i="59" s="1"/>
  <c r="U329" i="59" s="1"/>
  <c r="U195" i="59"/>
  <c r="U196" i="59" s="1"/>
  <c r="U205" i="59" s="1"/>
  <c r="U165" i="59"/>
  <c r="U166" i="59" s="1"/>
  <c r="U255" i="59"/>
  <c r="U256" i="59" s="1"/>
  <c r="U285" i="59"/>
  <c r="U286" i="59" s="1"/>
  <c r="U295" i="59" s="1"/>
  <c r="V326" i="59"/>
  <c r="V327" i="59" s="1"/>
  <c r="V329" i="59" s="1"/>
  <c r="V255" i="59"/>
  <c r="V256" i="59" s="1"/>
  <c r="V165" i="59"/>
  <c r="V166" i="59" s="1"/>
  <c r="W326" i="59"/>
  <c r="W327" i="59"/>
  <c r="W329" i="59" s="1"/>
  <c r="V285" i="59"/>
  <c r="V286" i="59" s="1"/>
  <c r="V295" i="59" s="1"/>
  <c r="V195" i="59"/>
  <c r="V196" i="59" s="1"/>
  <c r="V205" i="59" s="1"/>
  <c r="W195" i="59"/>
  <c r="W196" i="59" s="1"/>
  <c r="W205" i="59" s="1"/>
  <c r="W255" i="59"/>
  <c r="W256" i="59" s="1"/>
  <c r="W332" i="59" s="1"/>
  <c r="W165" i="59"/>
  <c r="W166" i="59" s="1"/>
  <c r="W285" i="59"/>
  <c r="W286" i="59" s="1"/>
  <c r="W295" i="59" s="1"/>
  <c r="X326" i="59"/>
  <c r="X327" i="59" s="1"/>
  <c r="X329" i="59" s="1"/>
  <c r="X195" i="59"/>
  <c r="X196" i="59" s="1"/>
  <c r="X205" i="59" s="1"/>
  <c r="X255" i="59"/>
  <c r="X256" i="59"/>
  <c r="X165" i="59"/>
  <c r="X166" i="59" s="1"/>
  <c r="X285" i="59"/>
  <c r="X286" i="59"/>
  <c r="X295" i="59" s="1"/>
  <c r="Y326" i="59"/>
  <c r="Y327" i="59" s="1"/>
  <c r="Y329" i="59" s="1"/>
  <c r="Y165" i="59"/>
  <c r="Y166" i="59" s="1"/>
  <c r="Y195" i="59"/>
  <c r="Y196" i="59" s="1"/>
  <c r="Y205" i="59" s="1"/>
  <c r="Y255" i="59"/>
  <c r="Y256" i="59" s="1"/>
  <c r="Y285" i="59"/>
  <c r="Y286" i="59" s="1"/>
  <c r="Y295" i="59" s="1"/>
  <c r="Z326" i="59"/>
  <c r="Z327" i="59" s="1"/>
  <c r="Z329" i="59" s="1"/>
  <c r="Z195" i="59"/>
  <c r="Z196" i="59" s="1"/>
  <c r="Z205" i="59" s="1"/>
  <c r="Z255" i="59"/>
  <c r="Z256" i="59" s="1"/>
  <c r="Z332" i="59" s="1"/>
  <c r="Z165" i="59"/>
  <c r="Z166" i="59" s="1"/>
  <c r="Z285" i="59"/>
  <c r="Z286" i="59"/>
  <c r="Z295" i="59" s="1"/>
  <c r="AA326" i="59"/>
  <c r="AA327" i="59" s="1"/>
  <c r="AA329" i="59" s="1"/>
  <c r="AA195" i="59"/>
  <c r="AA196" i="59" s="1"/>
  <c r="AA205" i="59" s="1"/>
  <c r="AA165" i="59"/>
  <c r="AA166" i="59" s="1"/>
  <c r="AA255" i="59"/>
  <c r="AA256" i="59" s="1"/>
  <c r="AA285" i="59"/>
  <c r="AA286" i="59" s="1"/>
  <c r="AA295" i="59" s="1"/>
  <c r="AB326" i="59"/>
  <c r="AB327" i="59" s="1"/>
  <c r="AB329" i="59" s="1"/>
  <c r="AB195" i="59"/>
  <c r="AB196" i="59" s="1"/>
  <c r="AB205" i="59" s="1"/>
  <c r="AB165" i="59"/>
  <c r="AB166" i="59" s="1"/>
  <c r="AB255" i="59"/>
  <c r="AB256" i="59" s="1"/>
  <c r="AB285" i="59"/>
  <c r="AB286" i="59" s="1"/>
  <c r="AB295" i="59" s="1"/>
  <c r="AC326" i="59"/>
  <c r="AC327" i="59" s="1"/>
  <c r="AC329" i="59" s="1"/>
  <c r="AC195" i="59"/>
  <c r="AC196" i="59" s="1"/>
  <c r="AC205" i="59" s="1"/>
  <c r="AC255" i="59"/>
  <c r="AC256" i="59" s="1"/>
  <c r="AC165" i="59"/>
  <c r="AC166" i="59" s="1"/>
  <c r="AC285" i="59"/>
  <c r="AC286" i="59" s="1"/>
  <c r="AC295" i="59" s="1"/>
  <c r="AD326" i="59"/>
  <c r="AD327" i="59" s="1"/>
  <c r="AD329" i="59" s="1"/>
  <c r="AD195" i="59"/>
  <c r="AD196" i="59" s="1"/>
  <c r="AD205" i="59" s="1"/>
  <c r="AD255" i="59"/>
  <c r="AD256" i="59" s="1"/>
  <c r="AD332" i="59" s="1"/>
  <c r="AD165" i="59"/>
  <c r="AD166" i="59" s="1"/>
  <c r="AD285" i="59"/>
  <c r="AD286" i="59" s="1"/>
  <c r="AD295" i="59" s="1"/>
  <c r="AE326" i="59"/>
  <c r="AE327" i="59" s="1"/>
  <c r="AE329" i="59" s="1"/>
  <c r="AE195" i="59"/>
  <c r="AE196" i="59" s="1"/>
  <c r="AE205" i="59" s="1"/>
  <c r="AE255" i="59"/>
  <c r="AE256" i="59" s="1"/>
  <c r="AE165" i="59"/>
  <c r="AE166" i="59" s="1"/>
  <c r="AE285" i="59"/>
  <c r="AE286" i="59" s="1"/>
  <c r="AE295" i="59" s="1"/>
  <c r="AF326" i="59"/>
  <c r="AF327" i="59" s="1"/>
  <c r="AF329" i="59" s="1"/>
  <c r="AF195" i="59"/>
  <c r="AF196" i="59" s="1"/>
  <c r="AF205" i="59" s="1"/>
  <c r="AF255" i="59"/>
  <c r="AF256" i="59" s="1"/>
  <c r="AF165" i="59"/>
  <c r="AF166" i="59" s="1"/>
  <c r="AF285" i="59"/>
  <c r="AF286" i="59"/>
  <c r="AF295" i="59" s="1"/>
  <c r="AG326" i="59"/>
  <c r="AG327" i="59" s="1"/>
  <c r="AG329" i="59" s="1"/>
  <c r="AG195" i="59"/>
  <c r="AG196" i="59" s="1"/>
  <c r="AG205" i="59" s="1"/>
  <c r="AH55" i="59"/>
  <c r="AH56" i="59" s="1"/>
  <c r="AH83" i="59" s="1"/>
  <c r="AH217" i="59"/>
  <c r="AH307" i="59"/>
  <c r="AG255" i="59"/>
  <c r="AG256" i="59" s="1"/>
  <c r="AG332" i="59" s="1"/>
  <c r="AG165" i="59"/>
  <c r="AG166" i="59" s="1"/>
  <c r="AG285" i="59"/>
  <c r="AG286" i="59" s="1"/>
  <c r="AG295" i="59" s="1"/>
  <c r="AH326" i="59"/>
  <c r="AH327" i="59"/>
  <c r="AH329" i="59" s="1"/>
  <c r="AH195" i="59"/>
  <c r="AH196" i="59" s="1"/>
  <c r="AH205" i="59" s="1"/>
  <c r="AH165" i="59"/>
  <c r="AH166" i="59" s="1"/>
  <c r="AH255" i="59"/>
  <c r="AH256" i="59"/>
  <c r="AH285" i="59"/>
  <c r="AH286" i="59" s="1"/>
  <c r="AH295" i="59" s="1"/>
  <c r="J165" i="59"/>
  <c r="J166" i="59" s="1"/>
  <c r="J195" i="59"/>
  <c r="J196" i="59" s="1"/>
  <c r="J255" i="59"/>
  <c r="J256" i="59" s="1"/>
  <c r="J326" i="59"/>
  <c r="J327" i="59" s="1"/>
  <c r="J285" i="59"/>
  <c r="J286" i="59" s="1"/>
  <c r="J295" i="59" s="1"/>
  <c r="K63" i="59"/>
  <c r="X63" i="59"/>
  <c r="V63" i="59"/>
  <c r="AA35" i="59"/>
  <c r="AA36" i="59" s="1"/>
  <c r="AA41" i="59" s="1"/>
  <c r="S35" i="59"/>
  <c r="S36" i="59" s="1"/>
  <c r="S41" i="59" s="1"/>
  <c r="P35" i="59"/>
  <c r="P36" i="59" s="1"/>
  <c r="P41" i="59" s="1"/>
  <c r="M35" i="59"/>
  <c r="M36" i="59" s="1"/>
  <c r="AG35" i="59"/>
  <c r="AG36" i="59" s="1"/>
  <c r="O63" i="59"/>
  <c r="O35" i="59"/>
  <c r="O36" i="59" s="1"/>
  <c r="O41" i="59" s="1"/>
  <c r="Y63" i="59"/>
  <c r="T63" i="59"/>
  <c r="AG63" i="59"/>
  <c r="Y35" i="59"/>
  <c r="Y36" i="59" s="1"/>
  <c r="K35" i="59"/>
  <c r="K36" i="59" s="1"/>
  <c r="K41" i="59" s="1"/>
  <c r="P63" i="59"/>
  <c r="AB63" i="59"/>
  <c r="Q63" i="59"/>
  <c r="AD35" i="59"/>
  <c r="AD36" i="59" s="1"/>
  <c r="T35" i="59"/>
  <c r="T36" i="59"/>
  <c r="T41" i="59" s="1"/>
  <c r="AC63" i="59"/>
  <c r="L35" i="59"/>
  <c r="L36" i="59" s="1"/>
  <c r="AH35" i="59"/>
  <c r="AH36" i="59" s="1"/>
  <c r="AH41" i="59" s="1"/>
  <c r="AF63" i="59"/>
  <c r="R63" i="59"/>
  <c r="W63" i="59"/>
  <c r="V35" i="59"/>
  <c r="V36" i="59" s="1"/>
  <c r="AE35" i="59"/>
  <c r="AE36" i="59" s="1"/>
  <c r="W35" i="59"/>
  <c r="W36" i="59" s="1"/>
  <c r="AA63" i="59"/>
  <c r="AD63" i="59"/>
  <c r="AE63" i="59"/>
  <c r="Z63" i="59"/>
  <c r="R35" i="59"/>
  <c r="R36" i="59" s="1"/>
  <c r="Z35" i="59"/>
  <c r="Z36" i="59" s="1"/>
  <c r="AH63" i="59"/>
  <c r="X35" i="59"/>
  <c r="X36" i="59" s="1"/>
  <c r="S63" i="59"/>
  <c r="AC35" i="59"/>
  <c r="AC36" i="59" s="1"/>
  <c r="AC41" i="59" s="1"/>
  <c r="L63" i="59"/>
  <c r="U63" i="59"/>
  <c r="N63" i="59"/>
  <c r="AF35" i="59"/>
  <c r="AF36" i="59" s="1"/>
  <c r="U35" i="59"/>
  <c r="U36" i="59"/>
  <c r="U41" i="59" s="1"/>
  <c r="N35" i="59"/>
  <c r="N36" i="59" s="1"/>
  <c r="AB35" i="59"/>
  <c r="AB36" i="59" s="1"/>
  <c r="M63" i="59"/>
  <c r="Q35" i="59"/>
  <c r="Q36" i="59" s="1"/>
  <c r="J63" i="59"/>
  <c r="J35" i="59"/>
  <c r="J36" i="59" s="1"/>
  <c r="M71" i="59"/>
  <c r="M72" i="59"/>
  <c r="M85" i="59" s="1"/>
  <c r="L71" i="59"/>
  <c r="L72" i="59"/>
  <c r="L85" i="59" s="1"/>
  <c r="N71" i="59"/>
  <c r="N72" i="59" s="1"/>
  <c r="N85" i="59" s="1"/>
  <c r="K71" i="59"/>
  <c r="K72" i="59" s="1"/>
  <c r="K85" i="59" s="1"/>
  <c r="K124" i="59"/>
  <c r="K125" i="59"/>
  <c r="K152" i="59" s="1"/>
  <c r="K132" i="59"/>
  <c r="P71" i="59"/>
  <c r="P72" i="59" s="1"/>
  <c r="P85" i="59" s="1"/>
  <c r="O71" i="59"/>
  <c r="O72" i="59"/>
  <c r="O85" i="59" s="1"/>
  <c r="K104" i="59"/>
  <c r="K105" i="59"/>
  <c r="K110" i="59" s="1"/>
  <c r="K140" i="59"/>
  <c r="K141" i="59"/>
  <c r="K154" i="59" s="1"/>
  <c r="R71" i="59"/>
  <c r="R72" i="59" s="1"/>
  <c r="R85" i="59" s="1"/>
  <c r="L132" i="59"/>
  <c r="Q71" i="59"/>
  <c r="Q72" i="59"/>
  <c r="Q85" i="59" s="1"/>
  <c r="M124" i="59"/>
  <c r="M125" i="59" s="1"/>
  <c r="M152" i="59" s="1"/>
  <c r="S71" i="59"/>
  <c r="S72" i="59" s="1"/>
  <c r="S85" i="59" s="1"/>
  <c r="L104" i="59"/>
  <c r="L105" i="59"/>
  <c r="L110" i="59" s="1"/>
  <c r="T71" i="59"/>
  <c r="T72" i="59" s="1"/>
  <c r="T85" i="59" s="1"/>
  <c r="L124" i="59"/>
  <c r="L125" i="59" s="1"/>
  <c r="L152" i="59" s="1"/>
  <c r="O124" i="59"/>
  <c r="O125" i="59" s="1"/>
  <c r="O152" i="59" s="1"/>
  <c r="L140" i="59"/>
  <c r="L141" i="59" s="1"/>
  <c r="L154" i="59" s="1"/>
  <c r="U71" i="59"/>
  <c r="U72" i="59" s="1"/>
  <c r="U85" i="59" s="1"/>
  <c r="P124" i="59"/>
  <c r="P125" i="59" s="1"/>
  <c r="P152" i="59" s="1"/>
  <c r="V71" i="59"/>
  <c r="V72" i="59" s="1"/>
  <c r="V85" i="59" s="1"/>
  <c r="N124" i="59"/>
  <c r="N125" i="59" s="1"/>
  <c r="N152" i="59" s="1"/>
  <c r="W71" i="59"/>
  <c r="W72" i="59" s="1"/>
  <c r="W85" i="59" s="1"/>
  <c r="Q124" i="59"/>
  <c r="Q125" i="59" s="1"/>
  <c r="Q152" i="59" s="1"/>
  <c r="N132" i="59"/>
  <c r="M132" i="59"/>
  <c r="M140" i="59"/>
  <c r="M141" i="59" s="1"/>
  <c r="M154" i="59" s="1"/>
  <c r="N104" i="59"/>
  <c r="N105" i="59" s="1"/>
  <c r="N110" i="59" s="1"/>
  <c r="R124" i="59"/>
  <c r="R125" i="59" s="1"/>
  <c r="R152" i="59" s="1"/>
  <c r="X71" i="59"/>
  <c r="X72" i="59" s="1"/>
  <c r="X85" i="59" s="1"/>
  <c r="M104" i="59"/>
  <c r="M105" i="59" s="1"/>
  <c r="P132" i="59"/>
  <c r="S124" i="59"/>
  <c r="S125" i="59" s="1"/>
  <c r="S152" i="59" s="1"/>
  <c r="Y71" i="59"/>
  <c r="Y72" i="59" s="1"/>
  <c r="Y85" i="59" s="1"/>
  <c r="P104" i="59"/>
  <c r="P105" i="59" s="1"/>
  <c r="O132" i="59"/>
  <c r="Q132" i="59"/>
  <c r="O104" i="59"/>
  <c r="O105" i="59" s="1"/>
  <c r="Q104" i="59"/>
  <c r="Q105" i="59" s="1"/>
  <c r="Q110" i="59" s="1"/>
  <c r="T124" i="59"/>
  <c r="T125" i="59" s="1"/>
  <c r="T152" i="59" s="1"/>
  <c r="Z71" i="59"/>
  <c r="Z72" i="59" s="1"/>
  <c r="Z85" i="59" s="1"/>
  <c r="O140" i="59"/>
  <c r="O141" i="59" s="1"/>
  <c r="O154" i="59" s="1"/>
  <c r="R104" i="59"/>
  <c r="R105" i="59"/>
  <c r="R110" i="59" s="1"/>
  <c r="P140" i="59"/>
  <c r="P141" i="59" s="1"/>
  <c r="P154" i="59" s="1"/>
  <c r="AA71" i="59"/>
  <c r="AA72" i="59" s="1"/>
  <c r="AA85" i="59" s="1"/>
  <c r="U124" i="59"/>
  <c r="U125" i="59" s="1"/>
  <c r="U152" i="59" s="1"/>
  <c r="R132" i="59"/>
  <c r="N140" i="59"/>
  <c r="N141" i="59" s="1"/>
  <c r="N154" i="59" s="1"/>
  <c r="S132" i="59"/>
  <c r="AB71" i="59"/>
  <c r="AB72" i="59" s="1"/>
  <c r="AB85" i="59" s="1"/>
  <c r="V124" i="59"/>
  <c r="V125" i="59" s="1"/>
  <c r="V152" i="59" s="1"/>
  <c r="Q140" i="59"/>
  <c r="Q141" i="59" s="1"/>
  <c r="Q154" i="59" s="1"/>
  <c r="S104" i="59"/>
  <c r="S105" i="59"/>
  <c r="S110" i="59" s="1"/>
  <c r="R140" i="59"/>
  <c r="R141" i="59" s="1"/>
  <c r="R154" i="59" s="1"/>
  <c r="T132" i="59"/>
  <c r="W124" i="59"/>
  <c r="W125" i="59" s="1"/>
  <c r="W152" i="59" s="1"/>
  <c r="AC71" i="59"/>
  <c r="AC72" i="59" s="1"/>
  <c r="AC85" i="59" s="1"/>
  <c r="T104" i="59"/>
  <c r="T105" i="59" s="1"/>
  <c r="U132" i="59"/>
  <c r="S140" i="59"/>
  <c r="S141" i="59" s="1"/>
  <c r="S154" i="59" s="1"/>
  <c r="X124" i="59"/>
  <c r="X125" i="59" s="1"/>
  <c r="X152" i="59" s="1"/>
  <c r="U104" i="59"/>
  <c r="U105" i="59" s="1"/>
  <c r="AD71" i="59"/>
  <c r="AD72" i="59" s="1"/>
  <c r="AD85" i="59" s="1"/>
  <c r="V132" i="59"/>
  <c r="AE71" i="59"/>
  <c r="AE72" i="59" s="1"/>
  <c r="AE85" i="59" s="1"/>
  <c r="T140" i="59"/>
  <c r="T141" i="59" s="1"/>
  <c r="T154" i="59" s="1"/>
  <c r="Y124" i="59"/>
  <c r="Y125" i="59" s="1"/>
  <c r="Y152" i="59" s="1"/>
  <c r="V104" i="59"/>
  <c r="V105" i="59" s="1"/>
  <c r="W132" i="59"/>
  <c r="Z124" i="59"/>
  <c r="Z125" i="59" s="1"/>
  <c r="Z152" i="59" s="1"/>
  <c r="W104" i="59"/>
  <c r="W105" i="59" s="1"/>
  <c r="U140" i="59"/>
  <c r="U141" i="59" s="1"/>
  <c r="U154" i="59" s="1"/>
  <c r="AF71" i="59"/>
  <c r="AF72" i="59" s="1"/>
  <c r="AF85" i="59" s="1"/>
  <c r="AG71" i="59"/>
  <c r="AG72" i="59" s="1"/>
  <c r="AG85" i="59" s="1"/>
  <c r="X132" i="59"/>
  <c r="V140" i="59"/>
  <c r="V141" i="59" s="1"/>
  <c r="V154" i="59" s="1"/>
  <c r="X104" i="59"/>
  <c r="X105" i="59" s="1"/>
  <c r="X110" i="59" s="1"/>
  <c r="AA124" i="59"/>
  <c r="AA125" i="59" s="1"/>
  <c r="AA152" i="59" s="1"/>
  <c r="AH71" i="59"/>
  <c r="AH72" i="59" s="1"/>
  <c r="AH85" i="59" s="1"/>
  <c r="Y104" i="59"/>
  <c r="Y105" i="59"/>
  <c r="Y110" i="59" s="1"/>
  <c r="Y132" i="59"/>
  <c r="AB124" i="59"/>
  <c r="AB125" i="59" s="1"/>
  <c r="AB152" i="59" s="1"/>
  <c r="W140" i="59"/>
  <c r="W141" i="59" s="1"/>
  <c r="W154" i="59" s="1"/>
  <c r="Z104" i="59"/>
  <c r="Z105" i="59" s="1"/>
  <c r="Z110" i="59" s="1"/>
  <c r="X140" i="59"/>
  <c r="X141" i="59" s="1"/>
  <c r="X154" i="59" s="1"/>
  <c r="AC124" i="59"/>
  <c r="AC125" i="59" s="1"/>
  <c r="AC152" i="59" s="1"/>
  <c r="Z132" i="59"/>
  <c r="W371" i="59"/>
  <c r="W372" i="59" s="1"/>
  <c r="U351" i="56" s="1"/>
  <c r="U451" i="56" s="1"/>
  <c r="K371" i="59"/>
  <c r="K372" i="59" s="1"/>
  <c r="I351" i="56" s="1"/>
  <c r="S371" i="59"/>
  <c r="S372" i="59" s="1"/>
  <c r="Q351" i="56" s="1"/>
  <c r="Q451" i="56" s="1"/>
  <c r="AB371" i="59"/>
  <c r="AB372" i="59" s="1"/>
  <c r="Z351" i="56" s="1"/>
  <c r="R371" i="59"/>
  <c r="R372" i="59" s="1"/>
  <c r="P351" i="56" s="1"/>
  <c r="P443" i="56" s="1"/>
  <c r="Z364" i="59"/>
  <c r="Z365" i="59" s="1"/>
  <c r="X350" i="56" s="1"/>
  <c r="O364" i="59"/>
  <c r="O365" i="59" s="1"/>
  <c r="M350" i="56" s="1"/>
  <c r="P371" i="59"/>
  <c r="P372" i="59" s="1"/>
  <c r="N351" i="56" s="1"/>
  <c r="N451" i="56" s="1"/>
  <c r="AC364" i="59"/>
  <c r="AC365" i="59" s="1"/>
  <c r="AA350" i="56" s="1"/>
  <c r="AA442" i="56" s="1"/>
  <c r="T364" i="59"/>
  <c r="T365" i="59" s="1"/>
  <c r="R350" i="56" s="1"/>
  <c r="R442" i="56" s="1"/>
  <c r="W364" i="59"/>
  <c r="W365" i="59" s="1"/>
  <c r="U350" i="56" s="1"/>
  <c r="U442" i="56" s="1"/>
  <c r="X364" i="59"/>
  <c r="X365" i="59" s="1"/>
  <c r="V350" i="56" s="1"/>
  <c r="AA357" i="59"/>
  <c r="AA358" i="59" s="1"/>
  <c r="Y349" i="56" s="1"/>
  <c r="AF371" i="59"/>
  <c r="AF372" i="59" s="1"/>
  <c r="AD351" i="56" s="1"/>
  <c r="AE371" i="59"/>
  <c r="AE372" i="59"/>
  <c r="AC351" i="56" s="1"/>
  <c r="AA364" i="59"/>
  <c r="AA365" i="59" s="1"/>
  <c r="Y350" i="56" s="1"/>
  <c r="AG364" i="59"/>
  <c r="AG365" i="59" s="1"/>
  <c r="AE350" i="56" s="1"/>
  <c r="AE442" i="56" s="1"/>
  <c r="N364" i="59"/>
  <c r="N365" i="59" s="1"/>
  <c r="L350" i="56" s="1"/>
  <c r="K364" i="59"/>
  <c r="K365" i="59" s="1"/>
  <c r="I350" i="56" s="1"/>
  <c r="R357" i="59"/>
  <c r="R358" i="59" s="1"/>
  <c r="P349" i="56" s="1"/>
  <c r="P441" i="56" s="1"/>
  <c r="K357" i="59"/>
  <c r="K358" i="59" s="1"/>
  <c r="I349" i="56" s="1"/>
  <c r="Q357" i="59"/>
  <c r="Q358" i="59" s="1"/>
  <c r="O349" i="56" s="1"/>
  <c r="AG357" i="59"/>
  <c r="AG358" i="59"/>
  <c r="AE349" i="56" s="1"/>
  <c r="S357" i="59"/>
  <c r="S358" i="59" s="1"/>
  <c r="Q349" i="56" s="1"/>
  <c r="Q449" i="56" s="1"/>
  <c r="AC371" i="59"/>
  <c r="AC372" i="59" s="1"/>
  <c r="AA351" i="56" s="1"/>
  <c r="O371" i="59"/>
  <c r="O372" i="59" s="1"/>
  <c r="M351" i="56" s="1"/>
  <c r="AG371" i="59"/>
  <c r="AG372" i="59" s="1"/>
  <c r="AE351" i="56" s="1"/>
  <c r="L236" i="59"/>
  <c r="L237" i="59"/>
  <c r="L239" i="59" s="1"/>
  <c r="AF364" i="59"/>
  <c r="AF365" i="59" s="1"/>
  <c r="AD350" i="56" s="1"/>
  <c r="U364" i="59"/>
  <c r="U365" i="59" s="1"/>
  <c r="S350" i="56" s="1"/>
  <c r="R236" i="59"/>
  <c r="R237" i="59" s="1"/>
  <c r="R239" i="59" s="1"/>
  <c r="P478" i="56" s="1"/>
  <c r="P479" i="56" s="1"/>
  <c r="Y371" i="59"/>
  <c r="Y372" i="59" s="1"/>
  <c r="W351" i="56" s="1"/>
  <c r="L357" i="59"/>
  <c r="L358" i="59" s="1"/>
  <c r="J349" i="56" s="1"/>
  <c r="M371" i="59"/>
  <c r="M372" i="59" s="1"/>
  <c r="K351" i="56" s="1"/>
  <c r="AD124" i="59"/>
  <c r="AD125" i="59" s="1"/>
  <c r="AD152" i="59" s="1"/>
  <c r="N371" i="59"/>
  <c r="N372" i="59" s="1"/>
  <c r="L351" i="56" s="1"/>
  <c r="AA371" i="59"/>
  <c r="AA372" i="59" s="1"/>
  <c r="Y351" i="56" s="1"/>
  <c r="Q371" i="59"/>
  <c r="Q372" i="59" s="1"/>
  <c r="O351" i="56" s="1"/>
  <c r="X371" i="59"/>
  <c r="X372" i="59" s="1"/>
  <c r="V351" i="56" s="1"/>
  <c r="R364" i="59"/>
  <c r="R365" i="59" s="1"/>
  <c r="P350" i="56" s="1"/>
  <c r="S364" i="59"/>
  <c r="S365" i="59"/>
  <c r="Q350" i="56" s="1"/>
  <c r="Q450" i="56" s="1"/>
  <c r="AD364" i="59"/>
  <c r="AD365" i="59" s="1"/>
  <c r="AB350" i="56" s="1"/>
  <c r="T357" i="59"/>
  <c r="T358" i="59" s="1"/>
  <c r="R349" i="56" s="1"/>
  <c r="O357" i="59"/>
  <c r="O358" i="59" s="1"/>
  <c r="M349" i="56" s="1"/>
  <c r="AC357" i="59"/>
  <c r="AC358" i="59" s="1"/>
  <c r="AA349" i="56" s="1"/>
  <c r="L371" i="59"/>
  <c r="L372" i="59" s="1"/>
  <c r="J351" i="56" s="1"/>
  <c r="AA132" i="59"/>
  <c r="Z371" i="59"/>
  <c r="Z372" i="59" s="1"/>
  <c r="X351" i="56" s="1"/>
  <c r="Y364" i="59"/>
  <c r="Y365" i="59" s="1"/>
  <c r="W350" i="56" s="1"/>
  <c r="N236" i="59"/>
  <c r="N237" i="59" s="1"/>
  <c r="N239" i="59" s="1"/>
  <c r="AB364" i="59"/>
  <c r="AB365" i="59" s="1"/>
  <c r="Z350" i="56" s="1"/>
  <c r="AG350" i="56"/>
  <c r="AG442" i="56" s="1"/>
  <c r="AE364" i="59"/>
  <c r="AE365" i="59"/>
  <c r="AC350" i="56" s="1"/>
  <c r="M364" i="59"/>
  <c r="M365" i="59" s="1"/>
  <c r="K350" i="56" s="1"/>
  <c r="P364" i="59"/>
  <c r="P365" i="59" s="1"/>
  <c r="N350" i="56" s="1"/>
  <c r="N442" i="56" s="1"/>
  <c r="U357" i="59"/>
  <c r="U358" i="59" s="1"/>
  <c r="S349" i="56" s="1"/>
  <c r="T371" i="59"/>
  <c r="T372" i="59" s="1"/>
  <c r="R351" i="56" s="1"/>
  <c r="AD371" i="59"/>
  <c r="AD372" i="59" s="1"/>
  <c r="AB351" i="56" s="1"/>
  <c r="AG236" i="59"/>
  <c r="AG237" i="59" s="1"/>
  <c r="AF236" i="59"/>
  <c r="AF237" i="59"/>
  <c r="AF239" i="59" s="1"/>
  <c r="L364" i="59"/>
  <c r="L365" i="59"/>
  <c r="J350" i="56" s="1"/>
  <c r="AE357" i="59"/>
  <c r="AE358" i="59" s="1"/>
  <c r="AC349" i="56" s="1"/>
  <c r="AF357" i="59"/>
  <c r="AF358" i="59" s="1"/>
  <c r="AD349" i="56" s="1"/>
  <c r="AD449" i="56" s="1"/>
  <c r="P357" i="59"/>
  <c r="P358" i="59" s="1"/>
  <c r="N349" i="56" s="1"/>
  <c r="M357" i="59"/>
  <c r="M358" i="59" s="1"/>
  <c r="K349" i="56" s="1"/>
  <c r="AD357" i="59"/>
  <c r="AD358" i="59" s="1"/>
  <c r="AB349" i="56" s="1"/>
  <c r="X357" i="59"/>
  <c r="X358" i="59" s="1"/>
  <c r="V349" i="56" s="1"/>
  <c r="Z357" i="59"/>
  <c r="Z358" i="59" s="1"/>
  <c r="X349" i="56" s="1"/>
  <c r="Y140" i="59"/>
  <c r="Y141" i="59"/>
  <c r="Y154" i="59" s="1"/>
  <c r="AA104" i="59"/>
  <c r="AA105" i="59" s="1"/>
  <c r="U371" i="59"/>
  <c r="U372" i="59" s="1"/>
  <c r="S351" i="56" s="1"/>
  <c r="AG351" i="56"/>
  <c r="AG443" i="56" s="1"/>
  <c r="Q364" i="59"/>
  <c r="Q365" i="59"/>
  <c r="O350" i="56" s="1"/>
  <c r="Y236" i="59"/>
  <c r="Y237" i="59" s="1"/>
  <c r="Y239" i="59" s="1"/>
  <c r="AD236" i="59"/>
  <c r="AD237" i="59" s="1"/>
  <c r="AD239" i="59" s="1"/>
  <c r="AB478" i="56" s="1"/>
  <c r="AB479" i="56" s="1"/>
  <c r="O236" i="59"/>
  <c r="O237" i="59" s="1"/>
  <c r="O239" i="59" s="1"/>
  <c r="M478" i="56" s="1"/>
  <c r="M479" i="56" s="1"/>
  <c r="M236" i="59"/>
  <c r="M237" i="59"/>
  <c r="M239" i="59" s="1"/>
  <c r="K478" i="56" s="1"/>
  <c r="K479" i="56" s="1"/>
  <c r="AG478" i="56"/>
  <c r="AG479" i="56" s="1"/>
  <c r="AG349" i="56"/>
  <c r="AG449" i="56" s="1"/>
  <c r="AA236" i="59"/>
  <c r="AA237" i="59" s="1"/>
  <c r="AA239" i="59" s="1"/>
  <c r="Y357" i="59"/>
  <c r="Y358" i="59" s="1"/>
  <c r="W349" i="56" s="1"/>
  <c r="W357" i="59"/>
  <c r="W358" i="59" s="1"/>
  <c r="U349" i="56" s="1"/>
  <c r="AB236" i="59"/>
  <c r="AB237" i="59" s="1"/>
  <c r="AB239" i="59" s="1"/>
  <c r="AC236" i="59"/>
  <c r="AC237" i="59" s="1"/>
  <c r="AC239" i="59" s="1"/>
  <c r="Q236" i="59"/>
  <c r="Q237" i="59" s="1"/>
  <c r="Q239" i="59" s="1"/>
  <c r="U236" i="59"/>
  <c r="U237" i="59" s="1"/>
  <c r="U239" i="59" s="1"/>
  <c r="S478" i="56" s="1"/>
  <c r="S479" i="56" s="1"/>
  <c r="AE236" i="59"/>
  <c r="AE237" i="59" s="1"/>
  <c r="AE239" i="59" s="1"/>
  <c r="Z236" i="59"/>
  <c r="Z237" i="59"/>
  <c r="N357" i="59"/>
  <c r="N358" i="59" s="1"/>
  <c r="L349" i="56" s="1"/>
  <c r="AB357" i="59"/>
  <c r="AB358" i="59" s="1"/>
  <c r="Z349" i="56" s="1"/>
  <c r="X236" i="59"/>
  <c r="X237" i="59"/>
  <c r="X239" i="59" s="1"/>
  <c r="V478" i="56" s="1"/>
  <c r="V479" i="56" s="1"/>
  <c r="P236" i="59"/>
  <c r="P237" i="59"/>
  <c r="P239" i="59" s="1"/>
  <c r="N478" i="56" s="1"/>
  <c r="N479" i="56" s="1"/>
  <c r="W236" i="59"/>
  <c r="W237" i="59" s="1"/>
  <c r="W239" i="59" s="1"/>
  <c r="U478" i="56" s="1"/>
  <c r="U479" i="56" s="1"/>
  <c r="S236" i="59"/>
  <c r="S237" i="59" s="1"/>
  <c r="S242" i="59" s="1"/>
  <c r="K236" i="59"/>
  <c r="K237" i="59" s="1"/>
  <c r="K239" i="59" s="1"/>
  <c r="T236" i="59"/>
  <c r="T237" i="59" s="1"/>
  <c r="T239" i="59" s="1"/>
  <c r="R478" i="56" s="1"/>
  <c r="R479" i="56" s="1"/>
  <c r="M350" i="59"/>
  <c r="M351" i="59" s="1"/>
  <c r="K348" i="56" s="1"/>
  <c r="AB202" i="59"/>
  <c r="AB203" i="59" s="1"/>
  <c r="N292" i="59"/>
  <c r="N293" i="59" s="1"/>
  <c r="AH292" i="59"/>
  <c r="AH293" i="59"/>
  <c r="Q350" i="59"/>
  <c r="Q351" i="59" s="1"/>
  <c r="O348" i="56" s="1"/>
  <c r="AG348" i="56"/>
  <c r="AG448" i="56" s="1"/>
  <c r="S202" i="59"/>
  <c r="S203" i="59"/>
  <c r="W202" i="59"/>
  <c r="W203" i="59" s="1"/>
  <c r="K350" i="59"/>
  <c r="K351" i="59" s="1"/>
  <c r="I348" i="56" s="1"/>
  <c r="Z350" i="59"/>
  <c r="Z351" i="59" s="1"/>
  <c r="X348" i="56" s="1"/>
  <c r="X448" i="56" s="1"/>
  <c r="AF350" i="59"/>
  <c r="AF351" i="59" s="1"/>
  <c r="AD348" i="56" s="1"/>
  <c r="AB350" i="59"/>
  <c r="AB351" i="59" s="1"/>
  <c r="Z348" i="56" s="1"/>
  <c r="Y350" i="59"/>
  <c r="Y351" i="59" s="1"/>
  <c r="W348" i="56" s="1"/>
  <c r="W448" i="56" s="1"/>
  <c r="AB292" i="59"/>
  <c r="AB293" i="59" s="1"/>
  <c r="Y202" i="59"/>
  <c r="Y203" i="59" s="1"/>
  <c r="W292" i="59"/>
  <c r="W293" i="59" s="1"/>
  <c r="Q202" i="59"/>
  <c r="Q203" i="59" s="1"/>
  <c r="O202" i="59"/>
  <c r="O203" i="59" s="1"/>
  <c r="W350" i="59"/>
  <c r="W351" i="59" s="1"/>
  <c r="U348" i="56" s="1"/>
  <c r="X292" i="59"/>
  <c r="X293" i="59" s="1"/>
  <c r="N202" i="59"/>
  <c r="N203" i="59" s="1"/>
  <c r="N350" i="59"/>
  <c r="N351" i="59"/>
  <c r="L348" i="56" s="1"/>
  <c r="L440" i="56" s="1"/>
  <c r="R350" i="59"/>
  <c r="R351" i="59"/>
  <c r="P348" i="56" s="1"/>
  <c r="Y292" i="59"/>
  <c r="Y293" i="59"/>
  <c r="AA350" i="59"/>
  <c r="AA351" i="59" s="1"/>
  <c r="Y348" i="56" s="1"/>
  <c r="V202" i="59"/>
  <c r="V203" i="59" s="1"/>
  <c r="S292" i="59"/>
  <c r="S293" i="59" s="1"/>
  <c r="Q292" i="59"/>
  <c r="Q293" i="59" s="1"/>
  <c r="AB132" i="59"/>
  <c r="U202" i="59"/>
  <c r="U203" i="59" s="1"/>
  <c r="AE202" i="59"/>
  <c r="AE203" i="59" s="1"/>
  <c r="T292" i="59"/>
  <c r="T293" i="59" s="1"/>
  <c r="Z202" i="59"/>
  <c r="Z203" i="59" s="1"/>
  <c r="AC350" i="59"/>
  <c r="AC351" i="59" s="1"/>
  <c r="AA348" i="56" s="1"/>
  <c r="AE350" i="59"/>
  <c r="AE351" i="59" s="1"/>
  <c r="AC348" i="56" s="1"/>
  <c r="K292" i="59"/>
  <c r="K293" i="59"/>
  <c r="T350" i="59"/>
  <c r="T351" i="59"/>
  <c r="R348" i="56" s="1"/>
  <c r="AG202" i="59"/>
  <c r="AG203" i="59" s="1"/>
  <c r="P202" i="59"/>
  <c r="P203" i="59" s="1"/>
  <c r="V292" i="59"/>
  <c r="V293" i="59" s="1"/>
  <c r="AG292" i="59"/>
  <c r="AG293" i="59" s="1"/>
  <c r="AA202" i="59"/>
  <c r="AA203" i="59" s="1"/>
  <c r="J202" i="59"/>
  <c r="J203" i="59" s="1"/>
  <c r="X350" i="59"/>
  <c r="X351" i="59" s="1"/>
  <c r="V348" i="56" s="1"/>
  <c r="V440" i="56" s="1"/>
  <c r="P350" i="59"/>
  <c r="P351" i="59"/>
  <c r="N348" i="56" s="1"/>
  <c r="AB104" i="59"/>
  <c r="AB105" i="59"/>
  <c r="AB110" i="59" s="1"/>
  <c r="S350" i="59"/>
  <c r="S351" i="59" s="1"/>
  <c r="Q348" i="56" s="1"/>
  <c r="AD292" i="59"/>
  <c r="AD293" i="59" s="1"/>
  <c r="R202" i="59"/>
  <c r="R203" i="59" s="1"/>
  <c r="O350" i="59"/>
  <c r="O351" i="59" s="1"/>
  <c r="M348" i="56" s="1"/>
  <c r="K202" i="59"/>
  <c r="K203" i="59"/>
  <c r="AH202" i="59"/>
  <c r="AH203" i="59"/>
  <c r="AD350" i="59"/>
  <c r="AD351" i="59" s="1"/>
  <c r="AB348" i="56" s="1"/>
  <c r="AB448" i="56" s="1"/>
  <c r="O292" i="59"/>
  <c r="O293" i="59" s="1"/>
  <c r="M292" i="59"/>
  <c r="M293" i="59"/>
  <c r="AG350" i="59"/>
  <c r="AG351" i="59" s="1"/>
  <c r="AE348" i="56" s="1"/>
  <c r="AF292" i="59"/>
  <c r="AF293" i="59" s="1"/>
  <c r="R292" i="59"/>
  <c r="R293" i="59" s="1"/>
  <c r="AA292" i="59"/>
  <c r="AA293" i="59"/>
  <c r="M202" i="59"/>
  <c r="M203" i="59" s="1"/>
  <c r="X202" i="59"/>
  <c r="X203" i="59" s="1"/>
  <c r="AE292" i="59"/>
  <c r="AE293" i="59" s="1"/>
  <c r="L202" i="59"/>
  <c r="L203" i="59" s="1"/>
  <c r="T202" i="59"/>
  <c r="T203" i="59" s="1"/>
  <c r="L350" i="59"/>
  <c r="L351" i="59"/>
  <c r="J348" i="56" s="1"/>
  <c r="P292" i="59"/>
  <c r="P293" i="59" s="1"/>
  <c r="L292" i="59"/>
  <c r="L293" i="59" s="1"/>
  <c r="Z292" i="59"/>
  <c r="Z293" i="59" s="1"/>
  <c r="U350" i="59"/>
  <c r="U351" i="59" s="1"/>
  <c r="S348" i="56" s="1"/>
  <c r="AC202" i="59"/>
  <c r="AC203" i="59" s="1"/>
  <c r="AF202" i="59"/>
  <c r="AF203" i="59" s="1"/>
  <c r="U292" i="59"/>
  <c r="U293" i="59" s="1"/>
  <c r="AC292" i="59"/>
  <c r="AC293" i="59" s="1"/>
  <c r="AD202" i="59"/>
  <c r="AD203" i="59"/>
  <c r="AE124" i="59"/>
  <c r="AE125" i="59" s="1"/>
  <c r="AE152" i="59" s="1"/>
  <c r="Z140" i="59"/>
  <c r="Z141" i="59" s="1"/>
  <c r="Z154" i="59" s="1"/>
  <c r="M226" i="59"/>
  <c r="M182" i="59"/>
  <c r="M183" i="59" s="1"/>
  <c r="N226" i="59"/>
  <c r="N182" i="59"/>
  <c r="N183" i="59" s="1"/>
  <c r="AF124" i="59"/>
  <c r="AF125" i="59" s="1"/>
  <c r="AF152" i="59" s="1"/>
  <c r="AA226" i="59"/>
  <c r="AA182" i="59"/>
  <c r="AA183" i="59"/>
  <c r="O226" i="59"/>
  <c r="O182" i="59"/>
  <c r="O183" i="59" s="1"/>
  <c r="R226" i="59"/>
  <c r="R182" i="59"/>
  <c r="R183" i="59" s="1"/>
  <c r="Y226" i="59"/>
  <c r="Y182" i="59"/>
  <c r="Y183" i="59" s="1"/>
  <c r="K226" i="59"/>
  <c r="K182" i="59"/>
  <c r="K183" i="59" s="1"/>
  <c r="AF226" i="59"/>
  <c r="AF182" i="59"/>
  <c r="AF183" i="59"/>
  <c r="AC226" i="59"/>
  <c r="AC182" i="59"/>
  <c r="AC183" i="59" s="1"/>
  <c r="P226" i="59"/>
  <c r="P182" i="59"/>
  <c r="P183" i="59" s="1"/>
  <c r="V226" i="59"/>
  <c r="V182" i="59"/>
  <c r="V183" i="59" s="1"/>
  <c r="AA140" i="59"/>
  <c r="AA141" i="59"/>
  <c r="AA154" i="59" s="1"/>
  <c r="AB226" i="59"/>
  <c r="AB182" i="59"/>
  <c r="AB183" i="59" s="1"/>
  <c r="AD226" i="59"/>
  <c r="AD182" i="59"/>
  <c r="AD183" i="59" s="1"/>
  <c r="T226" i="59"/>
  <c r="T182" i="59"/>
  <c r="T183" i="59" s="1"/>
  <c r="J292" i="59"/>
  <c r="J293" i="59" s="1"/>
  <c r="AG226" i="59"/>
  <c r="AG182" i="59"/>
  <c r="AG183" i="59"/>
  <c r="U226" i="59"/>
  <c r="U182" i="59"/>
  <c r="U183" i="59" s="1"/>
  <c r="W226" i="59"/>
  <c r="W182" i="59"/>
  <c r="W183" i="59" s="1"/>
  <c r="AE226" i="59"/>
  <c r="AE182" i="59"/>
  <c r="AE183" i="59" s="1"/>
  <c r="X226" i="59"/>
  <c r="X182" i="59"/>
  <c r="X183" i="59" s="1"/>
  <c r="AC104" i="59"/>
  <c r="AC105" i="59" s="1"/>
  <c r="AC110" i="59" s="1"/>
  <c r="L226" i="59"/>
  <c r="L182" i="59"/>
  <c r="L183" i="59" s="1"/>
  <c r="S226" i="59"/>
  <c r="S182" i="59"/>
  <c r="S183" i="59" s="1"/>
  <c r="AH226" i="59"/>
  <c r="AH182" i="59"/>
  <c r="AH183" i="59" s="1"/>
  <c r="AC132" i="59"/>
  <c r="Z226" i="59"/>
  <c r="Z182" i="59"/>
  <c r="Z183" i="59" s="1"/>
  <c r="AG124" i="59"/>
  <c r="AG125" i="59" s="1"/>
  <c r="AG152" i="59" s="1"/>
  <c r="Q226" i="59"/>
  <c r="Q182" i="59"/>
  <c r="Q183" i="59" s="1"/>
  <c r="AB140" i="59"/>
  <c r="AB141" i="59"/>
  <c r="AB154" i="59" s="1"/>
  <c r="J182" i="59"/>
  <c r="J183" i="59"/>
  <c r="J226" i="59"/>
  <c r="AD132" i="59"/>
  <c r="AD104" i="59"/>
  <c r="AD105" i="59" s="1"/>
  <c r="AD110" i="59" s="1"/>
  <c r="AE132" i="59"/>
  <c r="AC140" i="59"/>
  <c r="AC141" i="59" s="1"/>
  <c r="AC154" i="59" s="1"/>
  <c r="AE104" i="59"/>
  <c r="AE105" i="59" s="1"/>
  <c r="AH124" i="59"/>
  <c r="AH125" i="59" s="1"/>
  <c r="AH152" i="59" s="1"/>
  <c r="AF132" i="59"/>
  <c r="AD140" i="59"/>
  <c r="AD141" i="59" s="1"/>
  <c r="AD154" i="59" s="1"/>
  <c r="AF104" i="59"/>
  <c r="AF105" i="59"/>
  <c r="AF110" i="59" s="1"/>
  <c r="AG132" i="59"/>
  <c r="AG104" i="59"/>
  <c r="AG105" i="59" s="1"/>
  <c r="AE140" i="59"/>
  <c r="AE141" i="59" s="1"/>
  <c r="AE154" i="59" s="1"/>
  <c r="K316" i="59"/>
  <c r="AH132" i="59"/>
  <c r="K272" i="59"/>
  <c r="K273" i="59"/>
  <c r="AF140" i="59"/>
  <c r="AF141" i="59" s="1"/>
  <c r="AF154" i="59" s="1"/>
  <c r="AH104" i="59"/>
  <c r="AH105" i="59" s="1"/>
  <c r="AH110" i="59" s="1"/>
  <c r="K264" i="59"/>
  <c r="K265" i="59" s="1"/>
  <c r="AG140" i="59"/>
  <c r="AG141" i="59" s="1"/>
  <c r="AG154" i="59" s="1"/>
  <c r="AH140" i="59"/>
  <c r="AH141" i="59" s="1"/>
  <c r="AH154" i="59" s="1"/>
  <c r="J124" i="59"/>
  <c r="J125" i="59" s="1"/>
  <c r="J152" i="59" s="1"/>
  <c r="J132" i="59"/>
  <c r="J104" i="59"/>
  <c r="J105" i="59" s="1"/>
  <c r="J140" i="59"/>
  <c r="J141" i="59" s="1"/>
  <c r="J154" i="59" s="1"/>
  <c r="AH364" i="59"/>
  <c r="AH365" i="59" s="1"/>
  <c r="AF350" i="56" s="1"/>
  <c r="AH371" i="59"/>
  <c r="AH372" i="59" s="1"/>
  <c r="AF351" i="56" s="1"/>
  <c r="AF451" i="56" s="1"/>
  <c r="V357" i="59"/>
  <c r="V358" i="59" s="1"/>
  <c r="T349" i="56" s="1"/>
  <c r="T449" i="56" s="1"/>
  <c r="V364" i="59"/>
  <c r="V365" i="59" s="1"/>
  <c r="T350" i="56" s="1"/>
  <c r="AH357" i="59"/>
  <c r="AH358" i="59"/>
  <c r="AF349" i="56" s="1"/>
  <c r="V371" i="59"/>
  <c r="V372" i="59" s="1"/>
  <c r="T351" i="56" s="1"/>
  <c r="V350" i="59"/>
  <c r="V351" i="59" s="1"/>
  <c r="T348" i="56" s="1"/>
  <c r="AH350" i="59"/>
  <c r="AH351" i="59"/>
  <c r="AF348" i="56" s="1"/>
  <c r="J371" i="59"/>
  <c r="J372" i="59" s="1"/>
  <c r="J350" i="59"/>
  <c r="J351" i="59" s="1"/>
  <c r="J357" i="59"/>
  <c r="J358" i="59"/>
  <c r="H349" i="56" s="1"/>
  <c r="V236" i="59"/>
  <c r="V237" i="59" s="1"/>
  <c r="V239" i="59" s="1"/>
  <c r="J236" i="59"/>
  <c r="J237" i="59"/>
  <c r="J239" i="59" s="1"/>
  <c r="AH236" i="59"/>
  <c r="AH237" i="59"/>
  <c r="AH239" i="59" s="1"/>
  <c r="AF478" i="56" s="1"/>
  <c r="J364" i="59"/>
  <c r="J365" i="59"/>
  <c r="H350" i="56" s="1"/>
  <c r="H450" i="56" s="1"/>
  <c r="L174" i="59"/>
  <c r="L175" i="59" s="1"/>
  <c r="L185" i="59" s="1"/>
  <c r="K174" i="59"/>
  <c r="K175" i="59"/>
  <c r="M174" i="59"/>
  <c r="M175" i="59"/>
  <c r="M185" i="59" s="1"/>
  <c r="N174" i="59"/>
  <c r="N175" i="59" s="1"/>
  <c r="M264" i="59"/>
  <c r="M265" i="59" s="1"/>
  <c r="P174" i="59"/>
  <c r="P175" i="59" s="1"/>
  <c r="N264" i="59"/>
  <c r="N265" i="59" s="1"/>
  <c r="L264" i="59"/>
  <c r="L265" i="59" s="1"/>
  <c r="L316" i="59"/>
  <c r="O174" i="59"/>
  <c r="O175" i="59" s="1"/>
  <c r="O264" i="59"/>
  <c r="O265" i="59" s="1"/>
  <c r="R174" i="59"/>
  <c r="R175" i="59"/>
  <c r="R185" i="59" s="1"/>
  <c r="L272" i="59"/>
  <c r="L273" i="59" s="1"/>
  <c r="S174" i="59"/>
  <c r="S175" i="59"/>
  <c r="Q174" i="59"/>
  <c r="Q175" i="59" s="1"/>
  <c r="P264" i="59"/>
  <c r="P265" i="59" s="1"/>
  <c r="N316" i="59"/>
  <c r="N272" i="59"/>
  <c r="N273" i="59" s="1"/>
  <c r="T174" i="59"/>
  <c r="T175" i="59" s="1"/>
  <c r="Q264" i="59"/>
  <c r="Q265" i="59" s="1"/>
  <c r="M316" i="59"/>
  <c r="O316" i="59"/>
  <c r="O272" i="59"/>
  <c r="O273" i="59" s="1"/>
  <c r="U174" i="59"/>
  <c r="U175" i="59" s="1"/>
  <c r="M272" i="59"/>
  <c r="M273" i="59" s="1"/>
  <c r="R264" i="59"/>
  <c r="R265" i="59" s="1"/>
  <c r="P316" i="59"/>
  <c r="P272" i="59"/>
  <c r="P273" i="59" s="1"/>
  <c r="Q341" i="59"/>
  <c r="Q342" i="59" s="1"/>
  <c r="S264" i="59"/>
  <c r="S265" i="59" s="1"/>
  <c r="V174" i="59"/>
  <c r="V175" i="59" s="1"/>
  <c r="Q316" i="59"/>
  <c r="Q272" i="59"/>
  <c r="Q273" i="59" s="1"/>
  <c r="T264" i="59"/>
  <c r="T265" i="59" s="1"/>
  <c r="W174" i="59"/>
  <c r="W175" i="59" s="1"/>
  <c r="R316" i="59"/>
  <c r="R272" i="59"/>
  <c r="R273" i="59" s="1"/>
  <c r="U264" i="59"/>
  <c r="U265" i="59" s="1"/>
  <c r="X174" i="59"/>
  <c r="X175" i="59"/>
  <c r="X185" i="59" s="1"/>
  <c r="S316" i="59"/>
  <c r="S272" i="59"/>
  <c r="S273" i="59" s="1"/>
  <c r="Y174" i="59"/>
  <c r="Y175" i="59" s="1"/>
  <c r="V264" i="59"/>
  <c r="V265" i="59" s="1"/>
  <c r="V275" i="59" s="1"/>
  <c r="T316" i="59"/>
  <c r="T272" i="59"/>
  <c r="T273" i="59" s="1"/>
  <c r="W264" i="59"/>
  <c r="W265" i="59" s="1"/>
  <c r="Z174" i="59"/>
  <c r="Z175" i="59" s="1"/>
  <c r="U316" i="59"/>
  <c r="U272" i="59"/>
  <c r="U273" i="59" s="1"/>
  <c r="AA174" i="59"/>
  <c r="AA175" i="59" s="1"/>
  <c r="X264" i="59"/>
  <c r="X265" i="59" s="1"/>
  <c r="V316" i="59"/>
  <c r="V272" i="59"/>
  <c r="V273" i="59" s="1"/>
  <c r="AB174" i="59"/>
  <c r="AB175" i="59" s="1"/>
  <c r="Y264" i="59"/>
  <c r="Y265" i="59" s="1"/>
  <c r="Y275" i="59" s="1"/>
  <c r="W316" i="59"/>
  <c r="W272" i="59"/>
  <c r="W273" i="59"/>
  <c r="AC174" i="59"/>
  <c r="AC175" i="59"/>
  <c r="AC185" i="59" s="1"/>
  <c r="Z264" i="59"/>
  <c r="Z265" i="59"/>
  <c r="X316" i="59"/>
  <c r="X272" i="59"/>
  <c r="X273" i="59" s="1"/>
  <c r="AD174" i="59"/>
  <c r="AD175" i="59" s="1"/>
  <c r="AA264" i="59"/>
  <c r="AA265" i="59" s="1"/>
  <c r="Y316" i="59"/>
  <c r="Y272" i="59"/>
  <c r="Y273" i="59" s="1"/>
  <c r="AE174" i="59"/>
  <c r="AE175" i="59" s="1"/>
  <c r="AB264" i="59"/>
  <c r="AB265" i="59" s="1"/>
  <c r="Z316" i="59"/>
  <c r="Z272" i="59"/>
  <c r="Z273" i="59" s="1"/>
  <c r="AC264" i="59"/>
  <c r="AC265" i="59" s="1"/>
  <c r="AF174" i="59"/>
  <c r="AF175" i="59" s="1"/>
  <c r="AA316" i="59"/>
  <c r="AA272" i="59"/>
  <c r="AA273" i="59" s="1"/>
  <c r="AD264" i="59"/>
  <c r="AD265" i="59" s="1"/>
  <c r="AG174" i="59"/>
  <c r="AG175" i="59" s="1"/>
  <c r="AG185" i="59" s="1"/>
  <c r="AB316" i="59"/>
  <c r="AB272" i="59"/>
  <c r="AB273" i="59"/>
  <c r="AE264" i="59"/>
  <c r="AE265" i="59" s="1"/>
  <c r="AH174" i="59"/>
  <c r="AH175" i="59" s="1"/>
  <c r="AC316" i="59"/>
  <c r="AC272" i="59"/>
  <c r="AC273" i="59" s="1"/>
  <c r="AF264" i="59"/>
  <c r="AF265" i="59" s="1"/>
  <c r="AD316" i="59"/>
  <c r="AD272" i="59"/>
  <c r="AD273" i="59" s="1"/>
  <c r="AG264" i="59"/>
  <c r="AG265" i="59" s="1"/>
  <c r="AE316" i="59"/>
  <c r="AE272" i="59"/>
  <c r="AE273" i="59" s="1"/>
  <c r="AH264" i="59"/>
  <c r="AH265" i="59" s="1"/>
  <c r="AH275" i="59" s="1"/>
  <c r="AF316" i="59"/>
  <c r="AF272" i="59"/>
  <c r="AF273" i="59" s="1"/>
  <c r="AG316" i="59"/>
  <c r="AG272" i="59"/>
  <c r="AG273" i="59" s="1"/>
  <c r="AH316" i="59"/>
  <c r="AH272" i="59"/>
  <c r="AH273" i="59"/>
  <c r="J71" i="59"/>
  <c r="J72" i="59"/>
  <c r="J85" i="59" s="1"/>
  <c r="J174" i="59"/>
  <c r="J175" i="59"/>
  <c r="J264" i="59"/>
  <c r="J265" i="59" s="1"/>
  <c r="J272" i="59"/>
  <c r="J273" i="59" s="1"/>
  <c r="J316" i="59"/>
  <c r="J55" i="59"/>
  <c r="J56" i="59" s="1"/>
  <c r="J83" i="59" s="1"/>
  <c r="K341" i="59"/>
  <c r="K342" i="59" s="1"/>
  <c r="M341" i="59"/>
  <c r="M342" i="59" s="1"/>
  <c r="O341" i="59"/>
  <c r="O342" i="59" s="1"/>
  <c r="L341" i="59"/>
  <c r="L342" i="59" s="1"/>
  <c r="N341" i="59"/>
  <c r="N342" i="59"/>
  <c r="R341" i="59"/>
  <c r="R342" i="59"/>
  <c r="S341" i="59"/>
  <c r="S342" i="59"/>
  <c r="P341" i="59"/>
  <c r="P342" i="59" s="1"/>
  <c r="U341" i="59"/>
  <c r="U342" i="59" s="1"/>
  <c r="T341" i="59"/>
  <c r="T342" i="59" s="1"/>
  <c r="W341" i="59"/>
  <c r="W342" i="59" s="1"/>
  <c r="X341" i="59"/>
  <c r="X342" i="59"/>
  <c r="Y341" i="59"/>
  <c r="Y342" i="59" s="1"/>
  <c r="AA341" i="59"/>
  <c r="AA342" i="59" s="1"/>
  <c r="Z341" i="59"/>
  <c r="Z342" i="59"/>
  <c r="AB341" i="59"/>
  <c r="AB342" i="59" s="1"/>
  <c r="AC341" i="59"/>
  <c r="AC342" i="59" s="1"/>
  <c r="AD341" i="59"/>
  <c r="AD342" i="59" s="1"/>
  <c r="AE341" i="59"/>
  <c r="AE342" i="59" s="1"/>
  <c r="AF341" i="59"/>
  <c r="AF342" i="59" s="1"/>
  <c r="AG341" i="59"/>
  <c r="AG342" i="59" s="1"/>
  <c r="AH341" i="59"/>
  <c r="AH342" i="59" s="1"/>
  <c r="AJ7" i="59"/>
  <c r="AK6" i="59" s="1"/>
  <c r="V341" i="59"/>
  <c r="V342" i="59" s="1"/>
  <c r="J341" i="59"/>
  <c r="J342" i="59"/>
  <c r="AG275" i="59" l="1"/>
  <c r="K332" i="59"/>
  <c r="P185" i="59"/>
  <c r="AC478" i="56"/>
  <c r="AC479" i="56" s="1"/>
  <c r="L478" i="56"/>
  <c r="L479" i="56" s="1"/>
  <c r="I478" i="56"/>
  <c r="I479" i="56" s="1"/>
  <c r="AD275" i="59"/>
  <c r="K275" i="59"/>
  <c r="S185" i="59"/>
  <c r="W478" i="56"/>
  <c r="W479" i="56" s="1"/>
  <c r="T469" i="56"/>
  <c r="T470" i="56" s="1"/>
  <c r="Z275" i="59"/>
  <c r="Z242" i="59"/>
  <c r="J478" i="56"/>
  <c r="J479" i="56" s="1"/>
  <c r="Y332" i="59"/>
  <c r="Y185" i="59"/>
  <c r="K185" i="59"/>
  <c r="AF185" i="59"/>
  <c r="M275" i="59"/>
  <c r="AG440" i="56"/>
  <c r="T478" i="56"/>
  <c r="AA478" i="56"/>
  <c r="AA479" i="56" s="1"/>
  <c r="AE469" i="56"/>
  <c r="AE470" i="56" s="1"/>
  <c r="X332" i="59"/>
  <c r="AD478" i="56"/>
  <c r="AD479" i="56" s="1"/>
  <c r="J332" i="59"/>
  <c r="L442" i="56"/>
  <c r="L450" i="56"/>
  <c r="O478" i="56"/>
  <c r="O479" i="56" s="1"/>
  <c r="S332" i="59"/>
  <c r="AG450" i="56"/>
  <c r="Z440" i="56"/>
  <c r="Z448" i="56"/>
  <c r="AD448" i="56"/>
  <c r="AD440" i="56"/>
  <c r="J440" i="56"/>
  <c r="J448" i="56"/>
  <c r="W440" i="56"/>
  <c r="Q332" i="59"/>
  <c r="T332" i="59"/>
  <c r="AE332" i="59"/>
  <c r="Z478" i="56"/>
  <c r="Z479" i="56" s="1"/>
  <c r="Y478" i="56"/>
  <c r="Y479" i="56" s="1"/>
  <c r="L469" i="56"/>
  <c r="L470" i="56" s="1"/>
  <c r="AA332" i="59"/>
  <c r="AH332" i="59"/>
  <c r="O469" i="56"/>
  <c r="O470" i="56" s="1"/>
  <c r="J275" i="59"/>
  <c r="AK7" i="59"/>
  <c r="AK369" i="59" s="1"/>
  <c r="AK370" i="59" s="1"/>
  <c r="J185" i="59"/>
  <c r="AA185" i="59"/>
  <c r="V185" i="59"/>
  <c r="Q185" i="59"/>
  <c r="O185" i="59"/>
  <c r="N185" i="59"/>
  <c r="T451" i="56"/>
  <c r="T443" i="56"/>
  <c r="AH185" i="59"/>
  <c r="U275" i="59"/>
  <c r="S275" i="59"/>
  <c r="H449" i="56"/>
  <c r="H441" i="56"/>
  <c r="AF449" i="56"/>
  <c r="AF441" i="56"/>
  <c r="AJ30" i="59"/>
  <c r="AJ99" i="59"/>
  <c r="AJ14" i="59"/>
  <c r="AJ13" i="59"/>
  <c r="AJ269" i="59"/>
  <c r="AJ348" i="59"/>
  <c r="AJ369" i="59"/>
  <c r="AJ362" i="59"/>
  <c r="AJ339" i="59"/>
  <c r="AJ179" i="59"/>
  <c r="AJ355" i="59"/>
  <c r="AJ213" i="59"/>
  <c r="AJ222" i="59"/>
  <c r="AJ128" i="59"/>
  <c r="AJ136" i="59"/>
  <c r="AJ67" i="59"/>
  <c r="AJ120" i="59"/>
  <c r="AJ303" i="59"/>
  <c r="AJ312" i="59"/>
  <c r="AJ59" i="59"/>
  <c r="AJ51" i="59"/>
  <c r="AJ2" i="59"/>
  <c r="AJ3" i="59"/>
  <c r="AJ5" i="59"/>
  <c r="AE275" i="59"/>
  <c r="AB275" i="59"/>
  <c r="L275" i="59"/>
  <c r="AF479" i="56"/>
  <c r="AF450" i="56"/>
  <c r="AF442" i="56"/>
  <c r="AE185" i="59"/>
  <c r="Z185" i="59"/>
  <c r="Q275" i="59"/>
  <c r="N275" i="59"/>
  <c r="H348" i="56"/>
  <c r="T450" i="56"/>
  <c r="T442" i="56"/>
  <c r="AB185" i="59"/>
  <c r="W275" i="59"/>
  <c r="W185" i="59"/>
  <c r="T185" i="59"/>
  <c r="H351" i="56"/>
  <c r="T275" i="59"/>
  <c r="R275" i="59"/>
  <c r="AF448" i="56"/>
  <c r="AF440" i="56"/>
  <c r="AF275" i="59"/>
  <c r="AA275" i="59"/>
  <c r="T479" i="56"/>
  <c r="AC275" i="59"/>
  <c r="AD185" i="59"/>
  <c r="X275" i="59"/>
  <c r="U185" i="59"/>
  <c r="P275" i="59"/>
  <c r="O275" i="59"/>
  <c r="T448" i="56"/>
  <c r="T440" i="56"/>
  <c r="M440" i="56"/>
  <c r="M448" i="56"/>
  <c r="N440" i="56"/>
  <c r="N448" i="56"/>
  <c r="K448" i="56"/>
  <c r="K440" i="56"/>
  <c r="K449" i="56"/>
  <c r="K441" i="56"/>
  <c r="H442" i="56"/>
  <c r="I448" i="56"/>
  <c r="I440" i="56"/>
  <c r="O440" i="56"/>
  <c r="O448" i="56"/>
  <c r="AA110" i="59"/>
  <c r="AG110" i="59"/>
  <c r="AE110" i="59"/>
  <c r="Y448" i="56"/>
  <c r="Y440" i="56"/>
  <c r="Z441" i="56"/>
  <c r="Z449" i="56"/>
  <c r="N449" i="56"/>
  <c r="N441" i="56"/>
  <c r="AC448" i="56"/>
  <c r="AC440" i="56"/>
  <c r="L449" i="56"/>
  <c r="L441" i="56"/>
  <c r="AG242" i="59"/>
  <c r="AG239" i="59"/>
  <c r="AE478" i="56" s="1"/>
  <c r="AE479" i="56" s="1"/>
  <c r="S448" i="56"/>
  <c r="S440" i="56"/>
  <c r="AE440" i="56"/>
  <c r="AE448" i="56"/>
  <c r="AA448" i="56"/>
  <c r="AA440" i="56"/>
  <c r="O442" i="56"/>
  <c r="O450" i="56"/>
  <c r="X449" i="56"/>
  <c r="X441" i="56"/>
  <c r="AB443" i="56"/>
  <c r="AB451" i="56"/>
  <c r="AF443" i="56"/>
  <c r="J110" i="59"/>
  <c r="Q448" i="56"/>
  <c r="Q440" i="56"/>
  <c r="P440" i="56"/>
  <c r="P448" i="56"/>
  <c r="U440" i="56"/>
  <c r="U448" i="56"/>
  <c r="V441" i="56"/>
  <c r="V449" i="56"/>
  <c r="U449" i="56"/>
  <c r="U441" i="56"/>
  <c r="AC441" i="56"/>
  <c r="AC449" i="56"/>
  <c r="T441" i="56"/>
  <c r="R440" i="56"/>
  <c r="R448" i="56"/>
  <c r="W441" i="56"/>
  <c r="W449" i="56"/>
  <c r="S451" i="56"/>
  <c r="S443" i="56"/>
  <c r="AB441" i="56"/>
  <c r="AB449" i="56"/>
  <c r="J450" i="56"/>
  <c r="J442" i="56"/>
  <c r="AB440" i="56"/>
  <c r="AG441" i="56"/>
  <c r="Y443" i="56"/>
  <c r="Y451" i="56"/>
  <c r="J449" i="56"/>
  <c r="J441" i="56"/>
  <c r="AD451" i="56"/>
  <c r="AD443" i="56"/>
  <c r="Z451" i="56"/>
  <c r="Z443" i="56"/>
  <c r="V448" i="56"/>
  <c r="L448" i="56"/>
  <c r="Z442" i="56"/>
  <c r="Z450" i="56"/>
  <c r="J451" i="56"/>
  <c r="J443" i="56"/>
  <c r="AD442" i="56"/>
  <c r="AD450" i="56"/>
  <c r="Y449" i="56"/>
  <c r="Y441" i="56"/>
  <c r="M450" i="56"/>
  <c r="M442" i="56"/>
  <c r="U110" i="59"/>
  <c r="O110" i="59"/>
  <c r="X41" i="59"/>
  <c r="W41" i="59"/>
  <c r="L41" i="59"/>
  <c r="AG451" i="56"/>
  <c r="AD441" i="56"/>
  <c r="AA449" i="56"/>
  <c r="AA441" i="56"/>
  <c r="L443" i="56"/>
  <c r="L451" i="56"/>
  <c r="W443" i="56"/>
  <c r="W451" i="56"/>
  <c r="W110" i="59"/>
  <c r="AF41" i="59"/>
  <c r="AE41" i="59"/>
  <c r="AG41" i="59"/>
  <c r="X440" i="56"/>
  <c r="Z239" i="59"/>
  <c r="X478" i="56" s="1"/>
  <c r="X479" i="56" s="1"/>
  <c r="K450" i="56"/>
  <c r="K442" i="56"/>
  <c r="P450" i="56"/>
  <c r="P442" i="56"/>
  <c r="AE441" i="56"/>
  <c r="AE449" i="56"/>
  <c r="I450" i="56"/>
  <c r="I442" i="56"/>
  <c r="V442" i="56"/>
  <c r="V450" i="56"/>
  <c r="X442" i="56"/>
  <c r="X450" i="56"/>
  <c r="Z41" i="59"/>
  <c r="V41" i="59"/>
  <c r="Y41" i="59"/>
  <c r="M41" i="59"/>
  <c r="S239" i="59"/>
  <c r="Q478" i="56" s="1"/>
  <c r="Q479" i="56" s="1"/>
  <c r="AC450" i="56"/>
  <c r="AC442" i="56"/>
  <c r="M449" i="56"/>
  <c r="M441" i="56"/>
  <c r="AE451" i="56"/>
  <c r="AE443" i="56"/>
  <c r="P110" i="59"/>
  <c r="M110" i="59"/>
  <c r="Q41" i="59"/>
  <c r="R41" i="59"/>
  <c r="R443" i="56"/>
  <c r="R451" i="56"/>
  <c r="W450" i="56"/>
  <c r="W442" i="56"/>
  <c r="V443" i="56"/>
  <c r="V451" i="56"/>
  <c r="M451" i="56"/>
  <c r="M443" i="56"/>
  <c r="O449" i="56"/>
  <c r="O441" i="56"/>
  <c r="Y442" i="56"/>
  <c r="Y450" i="56"/>
  <c r="I451" i="56"/>
  <c r="I443" i="56"/>
  <c r="AD41" i="59"/>
  <c r="S449" i="56"/>
  <c r="S441" i="56"/>
  <c r="R441" i="56"/>
  <c r="R449" i="56"/>
  <c r="K443" i="56"/>
  <c r="K451" i="56"/>
  <c r="I441" i="56"/>
  <c r="I449" i="56"/>
  <c r="AC451" i="56"/>
  <c r="AC443" i="56"/>
  <c r="AB41" i="59"/>
  <c r="X451" i="56"/>
  <c r="X443" i="56"/>
  <c r="AB442" i="56"/>
  <c r="AB450" i="56"/>
  <c r="O451" i="56"/>
  <c r="O443" i="56"/>
  <c r="S442" i="56"/>
  <c r="S450" i="56"/>
  <c r="AA451" i="56"/>
  <c r="AA443" i="56"/>
  <c r="V110" i="59"/>
  <c r="T110" i="59"/>
  <c r="N41" i="59"/>
  <c r="U450" i="56"/>
  <c r="U443" i="56"/>
  <c r="J41" i="59"/>
  <c r="Q441" i="56"/>
  <c r="R450" i="56"/>
  <c r="Q442" i="56"/>
  <c r="P449" i="56"/>
  <c r="AE450" i="56"/>
  <c r="AA450" i="56"/>
  <c r="N443" i="56"/>
  <c r="P451" i="56"/>
  <c r="Q443" i="56"/>
  <c r="N450" i="56"/>
  <c r="J205" i="59"/>
  <c r="J242" i="59"/>
  <c r="J329" i="59"/>
  <c r="H478" i="56" s="1"/>
  <c r="AB242" i="59"/>
  <c r="AA242" i="59"/>
  <c r="S469" i="56"/>
  <c r="S470" i="56" s="1"/>
  <c r="P242" i="59"/>
  <c r="M469" i="56"/>
  <c r="M470" i="56" s="1"/>
  <c r="AC242" i="59"/>
  <c r="W242" i="59"/>
  <c r="R242" i="59"/>
  <c r="L242" i="59"/>
  <c r="AH242" i="59"/>
  <c r="AC332" i="59"/>
  <c r="X242" i="59"/>
  <c r="V242" i="59"/>
  <c r="Q242" i="59"/>
  <c r="O242" i="59"/>
  <c r="AD242" i="59"/>
  <c r="AA469" i="56"/>
  <c r="AA470" i="56" s="1"/>
  <c r="V332" i="59"/>
  <c r="AE242" i="59"/>
  <c r="U469" i="56"/>
  <c r="U470" i="56" s="1"/>
  <c r="T242" i="59"/>
  <c r="N242" i="59"/>
  <c r="AF242" i="59"/>
  <c r="Y242" i="59"/>
  <c r="M242" i="59"/>
  <c r="AF332" i="59"/>
  <c r="AB469" i="56"/>
  <c r="AB470" i="56" s="1"/>
  <c r="U332" i="59"/>
  <c r="O332" i="59"/>
  <c r="AC469" i="56"/>
  <c r="AC470" i="56" s="1"/>
  <c r="AB332" i="59"/>
  <c r="U242" i="59"/>
  <c r="P332" i="59"/>
  <c r="K242" i="59"/>
  <c r="M332" i="59"/>
  <c r="AF469" i="56"/>
  <c r="AF470" i="56" s="1"/>
  <c r="Y469" i="56"/>
  <c r="Y470" i="56" s="1"/>
  <c r="Q469" i="56"/>
  <c r="Q470" i="56" s="1"/>
  <c r="P469" i="56"/>
  <c r="P470" i="56" s="1"/>
  <c r="J469" i="56"/>
  <c r="J470" i="56" s="1"/>
  <c r="Z469" i="56"/>
  <c r="Z470" i="56" s="1"/>
  <c r="R469" i="56"/>
  <c r="R470" i="56" s="1"/>
  <c r="I469" i="56"/>
  <c r="I470" i="56" s="1"/>
  <c r="X469" i="56"/>
  <c r="X470" i="56" s="1"/>
  <c r="K469" i="56"/>
  <c r="K470" i="56" s="1"/>
  <c r="AD469" i="56"/>
  <c r="AD470" i="56" s="1"/>
  <c r="W469" i="56"/>
  <c r="W470" i="56" s="1"/>
  <c r="V469" i="56"/>
  <c r="V470" i="56" s="1"/>
  <c r="N469" i="56"/>
  <c r="N470" i="56" s="1"/>
  <c r="H479" i="56" l="1"/>
  <c r="C282" i="56"/>
  <c r="C283" i="56" s="1"/>
  <c r="C84" i="56"/>
  <c r="H448" i="56"/>
  <c r="H440" i="56"/>
  <c r="AK303" i="59"/>
  <c r="AK348" i="59"/>
  <c r="AK349" i="59" s="1"/>
  <c r="D82" i="56"/>
  <c r="AK120" i="59"/>
  <c r="AJ121" i="59"/>
  <c r="AJ340" i="59"/>
  <c r="AK179" i="59"/>
  <c r="D83" i="56"/>
  <c r="AJ4" i="59"/>
  <c r="AJ252" i="59"/>
  <c r="AJ323" i="59"/>
  <c r="AJ162" i="59"/>
  <c r="AJ27" i="59"/>
  <c r="AJ31" i="59" s="1"/>
  <c r="AJ233" i="59"/>
  <c r="AJ178" i="59"/>
  <c r="AJ96" i="59"/>
  <c r="AJ169" i="59"/>
  <c r="AJ259" i="59"/>
  <c r="AJ268" i="59"/>
  <c r="AK67" i="59"/>
  <c r="AJ68" i="59"/>
  <c r="AJ363" i="59"/>
  <c r="AK355" i="59"/>
  <c r="AK356" i="59" s="1"/>
  <c r="D282" i="56"/>
  <c r="D283" i="56" s="1"/>
  <c r="AK136" i="59"/>
  <c r="AJ137" i="59"/>
  <c r="AJ370" i="59"/>
  <c r="AK362" i="59"/>
  <c r="AK363" i="59" s="1"/>
  <c r="AK128" i="59"/>
  <c r="AJ349" i="59"/>
  <c r="C83" i="56"/>
  <c r="H469" i="56"/>
  <c r="AK51" i="59"/>
  <c r="AJ52" i="59"/>
  <c r="AK222" i="59"/>
  <c r="AK14" i="59"/>
  <c r="AK13" i="59"/>
  <c r="AK2" i="59"/>
  <c r="AK3" i="59"/>
  <c r="AK5" i="59"/>
  <c r="AL6" i="59"/>
  <c r="D84" i="56"/>
  <c r="AK59" i="59"/>
  <c r="AK213" i="59"/>
  <c r="AJ371" i="59"/>
  <c r="AJ55" i="59"/>
  <c r="AJ226" i="59"/>
  <c r="AJ350" i="59"/>
  <c r="AJ326" i="59"/>
  <c r="AJ140" i="59"/>
  <c r="AJ124" i="59"/>
  <c r="AJ307" i="59"/>
  <c r="AJ236" i="59"/>
  <c r="AJ35" i="59"/>
  <c r="AJ264" i="59"/>
  <c r="AJ174" i="59"/>
  <c r="AJ272" i="59"/>
  <c r="AJ357" i="59"/>
  <c r="AJ316" i="59"/>
  <c r="AJ195" i="59"/>
  <c r="AJ104" i="59"/>
  <c r="AJ165" i="59"/>
  <c r="AJ364" i="59"/>
  <c r="AJ285" i="59"/>
  <c r="AJ71" i="59"/>
  <c r="AJ292" i="59"/>
  <c r="AJ217" i="59"/>
  <c r="AJ341" i="59"/>
  <c r="AJ255" i="59"/>
  <c r="AJ182" i="59"/>
  <c r="AJ132" i="59"/>
  <c r="AJ63" i="59"/>
  <c r="AJ202" i="59"/>
  <c r="AK339" i="59"/>
  <c r="AK340" i="59" s="1"/>
  <c r="H451" i="56"/>
  <c r="H443" i="56"/>
  <c r="AK312" i="59"/>
  <c r="AJ356" i="59"/>
  <c r="D85" i="56"/>
  <c r="AK269" i="59"/>
  <c r="AJ32" i="59" l="1"/>
  <c r="AK30" i="59" s="1"/>
  <c r="AJ282" i="59"/>
  <c r="AJ263" i="59"/>
  <c r="AJ254" i="59"/>
  <c r="AL7" i="59"/>
  <c r="AL179" i="59" s="1"/>
  <c r="AJ139" i="59"/>
  <c r="AJ192" i="59"/>
  <c r="AJ173" i="59"/>
  <c r="AJ342" i="59"/>
  <c r="AJ358" i="59"/>
  <c r="AK323" i="59"/>
  <c r="AK325" i="59" s="1"/>
  <c r="AK252" i="59"/>
  <c r="AK254" i="59" s="1"/>
  <c r="AK4" i="59"/>
  <c r="AK162" i="59"/>
  <c r="AK164" i="59" s="1"/>
  <c r="AK27" i="59"/>
  <c r="AK178" i="59"/>
  <c r="AK96" i="59"/>
  <c r="AK233" i="59"/>
  <c r="AK235" i="59" s="1"/>
  <c r="AK268" i="59"/>
  <c r="AK169" i="59"/>
  <c r="AK259" i="59"/>
  <c r="H470" i="56"/>
  <c r="AL128" i="59"/>
  <c r="AJ365" i="59"/>
  <c r="C82" i="56"/>
  <c r="AK174" i="59"/>
  <c r="AK285" i="59"/>
  <c r="AK371" i="59"/>
  <c r="AK372" i="59" s="1"/>
  <c r="AI351" i="56" s="1"/>
  <c r="AK307" i="59"/>
  <c r="AK140" i="59"/>
  <c r="AK236" i="59"/>
  <c r="AK104" i="59"/>
  <c r="AK55" i="59"/>
  <c r="AK272" i="59"/>
  <c r="AK182" i="59"/>
  <c r="AK255" i="59"/>
  <c r="AK226" i="59"/>
  <c r="AK316" i="59"/>
  <c r="AK202" i="59"/>
  <c r="AK165" i="59"/>
  <c r="AK124" i="59"/>
  <c r="AK364" i="59"/>
  <c r="AK365" i="59" s="1"/>
  <c r="AI350" i="56" s="1"/>
  <c r="AK341" i="59"/>
  <c r="AK342" i="59" s="1"/>
  <c r="AK63" i="59"/>
  <c r="AK217" i="59"/>
  <c r="AK132" i="59"/>
  <c r="AK264" i="59"/>
  <c r="AK357" i="59"/>
  <c r="AK326" i="59"/>
  <c r="AK292" i="59"/>
  <c r="AK71" i="59"/>
  <c r="AK195" i="59"/>
  <c r="AK35" i="59"/>
  <c r="AK350" i="59"/>
  <c r="AK351" i="59" s="1"/>
  <c r="AI348" i="56" s="1"/>
  <c r="AL213" i="59"/>
  <c r="AL136" i="59"/>
  <c r="AK137" i="59"/>
  <c r="AK139" i="59" s="1"/>
  <c r="AK141" i="59" s="1"/>
  <c r="AK154" i="59" s="1"/>
  <c r="AJ199" i="59"/>
  <c r="AJ181" i="59"/>
  <c r="AJ123" i="59"/>
  <c r="AL59" i="59"/>
  <c r="AL222" i="59"/>
  <c r="AJ70" i="59"/>
  <c r="AJ235" i="59"/>
  <c r="AL312" i="59"/>
  <c r="AJ54" i="59"/>
  <c r="AJ34" i="59"/>
  <c r="AL120" i="59"/>
  <c r="AK121" i="59"/>
  <c r="AK123" i="59" s="1"/>
  <c r="D92" i="56"/>
  <c r="C92" i="56"/>
  <c r="AL67" i="59"/>
  <c r="AK68" i="59"/>
  <c r="AK70" i="59" s="1"/>
  <c r="AK72" i="59" s="1"/>
  <c r="AK85" i="59" s="1"/>
  <c r="AJ164" i="59"/>
  <c r="AJ100" i="59"/>
  <c r="AJ103" i="59" s="1"/>
  <c r="C91" i="56"/>
  <c r="D91" i="56"/>
  <c r="C85" i="56"/>
  <c r="AL51" i="59"/>
  <c r="AK52" i="59"/>
  <c r="AK54" i="59" s="1"/>
  <c r="AJ351" i="59"/>
  <c r="AJ372" i="59"/>
  <c r="AK358" i="59"/>
  <c r="AI349" i="56" s="1"/>
  <c r="AJ289" i="59"/>
  <c r="AJ271" i="59"/>
  <c r="AJ325" i="59"/>
  <c r="AL355" i="59" l="1"/>
  <c r="AL303" i="59"/>
  <c r="AI448" i="56"/>
  <c r="AI440" i="56"/>
  <c r="AI442" i="56"/>
  <c r="AI450" i="56"/>
  <c r="AJ105" i="59"/>
  <c r="D93" i="56"/>
  <c r="C93" i="56"/>
  <c r="AH351" i="56"/>
  <c r="AJ273" i="59"/>
  <c r="AK56" i="59"/>
  <c r="AK83" i="59" s="1"/>
  <c r="AJ36" i="59"/>
  <c r="AK289" i="59"/>
  <c r="AK271" i="59"/>
  <c r="AK273" i="59" s="1"/>
  <c r="AK327" i="59"/>
  <c r="AK329" i="59" s="1"/>
  <c r="AJ194" i="59"/>
  <c r="AJ212" i="59"/>
  <c r="AL348" i="59"/>
  <c r="AJ311" i="59"/>
  <c r="AJ291" i="59"/>
  <c r="AL52" i="59"/>
  <c r="AJ166" i="59"/>
  <c r="AJ56" i="59"/>
  <c r="AI443" i="56"/>
  <c r="AI451" i="56"/>
  <c r="AH350" i="56"/>
  <c r="AK237" i="59"/>
  <c r="AK239" i="59" s="1"/>
  <c r="AH349" i="56"/>
  <c r="AJ141" i="59"/>
  <c r="AL356" i="59"/>
  <c r="AK31" i="59"/>
  <c r="AK32" i="59" s="1"/>
  <c r="AL30" i="59" s="1"/>
  <c r="AL137" i="59"/>
  <c r="AL139" i="59" s="1"/>
  <c r="AK199" i="59"/>
  <c r="AK181" i="59"/>
  <c r="AK183" i="59" s="1"/>
  <c r="AL13" i="59"/>
  <c r="AL14" i="59"/>
  <c r="AL2" i="59"/>
  <c r="AL3" i="59"/>
  <c r="AL5" i="59"/>
  <c r="AM6" i="59"/>
  <c r="D90" i="56"/>
  <c r="C90" i="56"/>
  <c r="AL362" i="59"/>
  <c r="AJ256" i="59"/>
  <c r="AI449" i="56"/>
  <c r="AI441" i="56"/>
  <c r="AJ237" i="59"/>
  <c r="AK166" i="59"/>
  <c r="AK242" i="59" s="1"/>
  <c r="AL369" i="59"/>
  <c r="AJ265" i="59"/>
  <c r="AL68" i="59"/>
  <c r="AL70" i="59" s="1"/>
  <c r="AJ125" i="59"/>
  <c r="AH348" i="56"/>
  <c r="AK125" i="59"/>
  <c r="AK152" i="59" s="1"/>
  <c r="AJ183" i="59"/>
  <c r="AK282" i="59"/>
  <c r="AK263" i="59"/>
  <c r="AK265" i="59" s="1"/>
  <c r="AJ175" i="59"/>
  <c r="AL339" i="59"/>
  <c r="AJ327" i="59"/>
  <c r="AJ101" i="59"/>
  <c r="AK99" i="59" s="1"/>
  <c r="AL121" i="59"/>
  <c r="AL123" i="59" s="1"/>
  <c r="AJ72" i="59"/>
  <c r="AJ201" i="59"/>
  <c r="AJ221" i="59"/>
  <c r="AK192" i="59"/>
  <c r="AK173" i="59"/>
  <c r="AK175" i="59" s="1"/>
  <c r="AK256" i="59"/>
  <c r="AL269" i="59"/>
  <c r="AJ284" i="59"/>
  <c r="AJ302" i="59"/>
  <c r="AK332" i="59" l="1"/>
  <c r="AI478" i="56"/>
  <c r="AI479" i="56" s="1"/>
  <c r="AK34" i="59"/>
  <c r="AK36" i="59" s="1"/>
  <c r="AL340" i="59"/>
  <c r="AH442" i="56"/>
  <c r="AH450" i="56"/>
  <c r="AK100" i="59"/>
  <c r="AK101" i="59" s="1"/>
  <c r="AL99" i="59" s="1"/>
  <c r="AJ185" i="59"/>
  <c r="AH448" i="56"/>
  <c r="AH440" i="56"/>
  <c r="AL370" i="59"/>
  <c r="AL140" i="59"/>
  <c r="AL141" i="59" s="1"/>
  <c r="AL255" i="59"/>
  <c r="AL357" i="59"/>
  <c r="AL226" i="59"/>
  <c r="AL195" i="59"/>
  <c r="AL285" i="59"/>
  <c r="AL165" i="59"/>
  <c r="AL55" i="59"/>
  <c r="AL182" i="59"/>
  <c r="AL272" i="59"/>
  <c r="AL364" i="59"/>
  <c r="AL341" i="59"/>
  <c r="AL132" i="59"/>
  <c r="AL104" i="59"/>
  <c r="AL202" i="59"/>
  <c r="AL264" i="59"/>
  <c r="AL326" i="59"/>
  <c r="AL217" i="59"/>
  <c r="AL174" i="59"/>
  <c r="AL350" i="59"/>
  <c r="AL63" i="59"/>
  <c r="AL371" i="59"/>
  <c r="AL236" i="59"/>
  <c r="AL71" i="59"/>
  <c r="AL35" i="59"/>
  <c r="AL124" i="59"/>
  <c r="AL316" i="59"/>
  <c r="AL307" i="59"/>
  <c r="AL292" i="59"/>
  <c r="AL54" i="59"/>
  <c r="AJ196" i="59"/>
  <c r="AK185" i="59"/>
  <c r="AJ152" i="59"/>
  <c r="AJ332" i="59"/>
  <c r="AM7" i="59"/>
  <c r="AM369" i="59" s="1"/>
  <c r="AJ154" i="59"/>
  <c r="AJ203" i="59"/>
  <c r="AJ329" i="59"/>
  <c r="AK275" i="59"/>
  <c r="AL363" i="59"/>
  <c r="AL162" i="59"/>
  <c r="AL4" i="59"/>
  <c r="AL323" i="59"/>
  <c r="AL252" i="59"/>
  <c r="AL27" i="59"/>
  <c r="AL233" i="59"/>
  <c r="AL178" i="59"/>
  <c r="AL96" i="59"/>
  <c r="AL259" i="59"/>
  <c r="AL268" i="59"/>
  <c r="AL169" i="59"/>
  <c r="AJ293" i="59"/>
  <c r="AJ286" i="59"/>
  <c r="AK302" i="59"/>
  <c r="AK284" i="59"/>
  <c r="AK286" i="59" s="1"/>
  <c r="AK295" i="59" s="1"/>
  <c r="AK201" i="59"/>
  <c r="AK203" i="59" s="1"/>
  <c r="AK221" i="59"/>
  <c r="AJ83" i="59"/>
  <c r="AK311" i="59"/>
  <c r="AK291" i="59"/>
  <c r="AK293" i="59" s="1"/>
  <c r="AH451" i="56"/>
  <c r="AH443" i="56"/>
  <c r="AK212" i="59"/>
  <c r="AK194" i="59"/>
  <c r="AK196" i="59" s="1"/>
  <c r="AK205" i="59" s="1"/>
  <c r="AJ85" i="59"/>
  <c r="AL72" i="59"/>
  <c r="AL85" i="59" s="1"/>
  <c r="AJ239" i="59"/>
  <c r="AK41" i="59"/>
  <c r="AH441" i="56"/>
  <c r="AH449" i="56"/>
  <c r="AL349" i="59"/>
  <c r="AJ41" i="59"/>
  <c r="AL125" i="59"/>
  <c r="AL152" i="59" s="1"/>
  <c r="AJ275" i="59"/>
  <c r="AL358" i="59"/>
  <c r="AJ242" i="59"/>
  <c r="AJ110" i="59"/>
  <c r="AI469" i="56" l="1"/>
  <c r="AI470" i="56" s="1"/>
  <c r="AM370" i="59"/>
  <c r="AL154" i="59"/>
  <c r="AJ349" i="56"/>
  <c r="AL351" i="59"/>
  <c r="AH478" i="56"/>
  <c r="AL289" i="59"/>
  <c r="AL271" i="59"/>
  <c r="AM348" i="59"/>
  <c r="AL282" i="59"/>
  <c r="AL263" i="59"/>
  <c r="AL164" i="59"/>
  <c r="AM179" i="59"/>
  <c r="AJ295" i="59"/>
  <c r="AM355" i="59"/>
  <c r="AL199" i="59"/>
  <c r="AL181" i="59"/>
  <c r="AL365" i="59"/>
  <c r="AM362" i="59"/>
  <c r="AJ205" i="59"/>
  <c r="AL100" i="59"/>
  <c r="AL103" i="59" s="1"/>
  <c r="AL105" i="59" s="1"/>
  <c r="AL235" i="59"/>
  <c r="AL372" i="59"/>
  <c r="AK103" i="59"/>
  <c r="AL342" i="59"/>
  <c r="AM14" i="59"/>
  <c r="AM13" i="59"/>
  <c r="AM3" i="59"/>
  <c r="AM2" i="59"/>
  <c r="AM5" i="59"/>
  <c r="AN6" i="59"/>
  <c r="AM128" i="59"/>
  <c r="AM67" i="59"/>
  <c r="AM213" i="59"/>
  <c r="AM222" i="59"/>
  <c r="AM312" i="59"/>
  <c r="AM51" i="59"/>
  <c r="AM59" i="59"/>
  <c r="AM303" i="59"/>
  <c r="AM136" i="59"/>
  <c r="AM120" i="59"/>
  <c r="AL56" i="59"/>
  <c r="AL254" i="59"/>
  <c r="AM339" i="59"/>
  <c r="AL192" i="59"/>
  <c r="AL173" i="59"/>
  <c r="AL325" i="59"/>
  <c r="AM269" i="59"/>
  <c r="AL31" i="59"/>
  <c r="AL34" i="59" s="1"/>
  <c r="AL101" i="59" l="1"/>
  <c r="AM99" i="59" s="1"/>
  <c r="AL110" i="59"/>
  <c r="AL36" i="59"/>
  <c r="AN7" i="59"/>
  <c r="AN369" i="59" s="1"/>
  <c r="AM356" i="59"/>
  <c r="AL265" i="59"/>
  <c r="AL175" i="59"/>
  <c r="AL32" i="59"/>
  <c r="AM30" i="59" s="1"/>
  <c r="AL194" i="59"/>
  <c r="AL212" i="59"/>
  <c r="AM323" i="59"/>
  <c r="AM252" i="59"/>
  <c r="AM4" i="59"/>
  <c r="AM162" i="59"/>
  <c r="AM233" i="59"/>
  <c r="AM27" i="59"/>
  <c r="AM96" i="59"/>
  <c r="AM100" i="59" s="1"/>
  <c r="AM101" i="59" s="1"/>
  <c r="AM178" i="59"/>
  <c r="AM268" i="59"/>
  <c r="AM169" i="59"/>
  <c r="AM259" i="59"/>
  <c r="AL237" i="59"/>
  <c r="AJ350" i="56"/>
  <c r="AL284" i="59"/>
  <c r="AL302" i="59"/>
  <c r="AJ348" i="56"/>
  <c r="AM340" i="59"/>
  <c r="AN51" i="59"/>
  <c r="AM52" i="59"/>
  <c r="AM349" i="59"/>
  <c r="AN312" i="59"/>
  <c r="AL183" i="59"/>
  <c r="AJ441" i="56"/>
  <c r="AJ449" i="56"/>
  <c r="AL256" i="59"/>
  <c r="AN222" i="59"/>
  <c r="AM195" i="59"/>
  <c r="AM341" i="59"/>
  <c r="AM124" i="59"/>
  <c r="AM364" i="59"/>
  <c r="AM202" i="59"/>
  <c r="AM35" i="59"/>
  <c r="AM326" i="59"/>
  <c r="AM140" i="59"/>
  <c r="AM292" i="59"/>
  <c r="AM272" i="59"/>
  <c r="AM236" i="59"/>
  <c r="AM63" i="59"/>
  <c r="AM174" i="59"/>
  <c r="AM182" i="59"/>
  <c r="AM357" i="59"/>
  <c r="AM307" i="59"/>
  <c r="AM104" i="59"/>
  <c r="AM132" i="59"/>
  <c r="AM350" i="59"/>
  <c r="AM165" i="59"/>
  <c r="AM55" i="59"/>
  <c r="AM285" i="59"/>
  <c r="AM255" i="59"/>
  <c r="AM71" i="59"/>
  <c r="AM264" i="59"/>
  <c r="AM217" i="59"/>
  <c r="AM226" i="59"/>
  <c r="AM316" i="59"/>
  <c r="AM371" i="59"/>
  <c r="AM372" i="59" s="1"/>
  <c r="AL221" i="59"/>
  <c r="AL201" i="59"/>
  <c r="AL83" i="59"/>
  <c r="AN213" i="59"/>
  <c r="AJ351" i="56"/>
  <c r="AL273" i="59"/>
  <c r="AL327" i="59"/>
  <c r="AN120" i="59"/>
  <c r="AM121" i="59"/>
  <c r="AN67" i="59"/>
  <c r="AM68" i="59"/>
  <c r="AH469" i="56"/>
  <c r="AL166" i="59"/>
  <c r="AL311" i="59"/>
  <c r="AL291" i="59"/>
  <c r="AN136" i="59"/>
  <c r="AM137" i="59"/>
  <c r="AN128" i="59"/>
  <c r="AK105" i="59"/>
  <c r="AM363" i="59"/>
  <c r="AH479" i="56"/>
  <c r="AN59" i="59" l="1"/>
  <c r="AN370" i="59"/>
  <c r="AK351" i="56"/>
  <c r="AN68" i="59"/>
  <c r="AN70" i="59" s="1"/>
  <c r="AJ442" i="56"/>
  <c r="AJ450" i="56"/>
  <c r="AN362" i="59"/>
  <c r="AL242" i="59"/>
  <c r="AM123" i="59"/>
  <c r="AJ443" i="56"/>
  <c r="AJ451" i="56"/>
  <c r="AL332" i="59"/>
  <c r="AM342" i="59"/>
  <c r="AM235" i="59"/>
  <c r="AM358" i="59"/>
  <c r="AN121" i="59"/>
  <c r="AN123" i="59" s="1"/>
  <c r="AL239" i="59"/>
  <c r="AM164" i="59"/>
  <c r="AL196" i="59"/>
  <c r="AN99" i="59"/>
  <c r="AN14" i="59"/>
  <c r="AN13" i="59"/>
  <c r="AN2" i="59"/>
  <c r="AN3" i="59"/>
  <c r="AN5" i="59"/>
  <c r="AO6" i="59"/>
  <c r="AM70" i="59"/>
  <c r="AH470" i="56"/>
  <c r="AM351" i="59"/>
  <c r="AJ440" i="56"/>
  <c r="AJ448" i="56"/>
  <c r="AM282" i="59"/>
  <c r="AM263" i="59"/>
  <c r="AN339" i="59"/>
  <c r="AN303" i="59"/>
  <c r="AM139" i="59"/>
  <c r="AN137" i="59"/>
  <c r="AN139" i="59" s="1"/>
  <c r="AL329" i="59"/>
  <c r="AM192" i="59"/>
  <c r="AM173" i="59"/>
  <c r="AM254" i="59"/>
  <c r="AN269" i="59"/>
  <c r="AM365" i="59"/>
  <c r="AM289" i="59"/>
  <c r="AM271" i="59"/>
  <c r="AM325" i="59"/>
  <c r="AM31" i="59"/>
  <c r="AM34" i="59" s="1"/>
  <c r="AL185" i="59"/>
  <c r="AN348" i="59"/>
  <c r="AL41" i="59"/>
  <c r="AK110" i="59"/>
  <c r="AL293" i="59"/>
  <c r="AM54" i="59"/>
  <c r="AL286" i="59"/>
  <c r="AM199" i="59"/>
  <c r="AM181" i="59"/>
  <c r="AN179" i="59"/>
  <c r="AL203" i="59"/>
  <c r="AN52" i="59"/>
  <c r="AN54" i="59" s="1"/>
  <c r="AM103" i="59"/>
  <c r="AL275" i="59"/>
  <c r="AN355" i="59"/>
  <c r="AM36" i="59" l="1"/>
  <c r="AM183" i="59"/>
  <c r="AM32" i="59"/>
  <c r="AN30" i="59" s="1"/>
  <c r="AN340" i="59"/>
  <c r="AK348" i="56"/>
  <c r="AK349" i="56"/>
  <c r="AN363" i="59"/>
  <c r="AM201" i="59"/>
  <c r="AM221" i="59"/>
  <c r="AM166" i="59"/>
  <c r="AM105" i="59"/>
  <c r="AM327" i="59"/>
  <c r="AM265" i="59"/>
  <c r="AN341" i="59"/>
  <c r="AN350" i="59"/>
  <c r="AN174" i="59"/>
  <c r="AN364" i="59"/>
  <c r="AN104" i="59"/>
  <c r="AN264" i="59"/>
  <c r="AN371" i="59"/>
  <c r="AN63" i="59"/>
  <c r="AN272" i="59"/>
  <c r="AN226" i="59"/>
  <c r="AN316" i="59"/>
  <c r="AN35" i="59"/>
  <c r="AN357" i="59"/>
  <c r="AN195" i="59"/>
  <c r="AN55" i="59"/>
  <c r="AN132" i="59"/>
  <c r="AN307" i="59"/>
  <c r="AN71" i="59"/>
  <c r="AN72" i="59" s="1"/>
  <c r="AN85" i="59" s="1"/>
  <c r="AN285" i="59"/>
  <c r="AN255" i="59"/>
  <c r="AN326" i="59"/>
  <c r="AN124" i="59"/>
  <c r="AN182" i="59"/>
  <c r="AN236" i="59"/>
  <c r="AN217" i="59"/>
  <c r="AN292" i="59"/>
  <c r="AN140" i="59"/>
  <c r="AN202" i="59"/>
  <c r="AN165" i="59"/>
  <c r="AM237" i="59"/>
  <c r="AL295" i="59"/>
  <c r="AN349" i="59"/>
  <c r="AM256" i="59"/>
  <c r="AN141" i="59"/>
  <c r="AN154" i="59" s="1"/>
  <c r="AM302" i="59"/>
  <c r="AM284" i="59"/>
  <c r="AJ478" i="56"/>
  <c r="AK443" i="56"/>
  <c r="AK451" i="56"/>
  <c r="AM273" i="59"/>
  <c r="AN125" i="59"/>
  <c r="AN152" i="59" s="1"/>
  <c r="AM125" i="59"/>
  <c r="AN356" i="59"/>
  <c r="AM56" i="59"/>
  <c r="AM291" i="59"/>
  <c r="AM311" i="59"/>
  <c r="AM175" i="59"/>
  <c r="AM72" i="59"/>
  <c r="AN372" i="59"/>
  <c r="AN56" i="59"/>
  <c r="AN83" i="59" s="1"/>
  <c r="AM212" i="59"/>
  <c r="AM194" i="59"/>
  <c r="AM141" i="59"/>
  <c r="AO7" i="59"/>
  <c r="AO369" i="59" s="1"/>
  <c r="AK350" i="56"/>
  <c r="AO303" i="59"/>
  <c r="AN96" i="59"/>
  <c r="AN100" i="59" s="1"/>
  <c r="AN268" i="59"/>
  <c r="AN27" i="59"/>
  <c r="AN178" i="59"/>
  <c r="AN4" i="59"/>
  <c r="AN323" i="59"/>
  <c r="AN252" i="59"/>
  <c r="AN162" i="59"/>
  <c r="AN233" i="59"/>
  <c r="AN259" i="59"/>
  <c r="AN169" i="59"/>
  <c r="AL205" i="59"/>
  <c r="AO269" i="59" l="1"/>
  <c r="AO370" i="59"/>
  <c r="AN101" i="59"/>
  <c r="AN254" i="59"/>
  <c r="AO348" i="59"/>
  <c r="AM154" i="59"/>
  <c r="AL351" i="56"/>
  <c r="AM286" i="59"/>
  <c r="AM203" i="59"/>
  <c r="AN164" i="59"/>
  <c r="AN325" i="59"/>
  <c r="AK442" i="56"/>
  <c r="AK450" i="56"/>
  <c r="AO355" i="59"/>
  <c r="AM293" i="59"/>
  <c r="AM152" i="59"/>
  <c r="AN342" i="59"/>
  <c r="AM196" i="59"/>
  <c r="AM85" i="59"/>
  <c r="AM110" i="59"/>
  <c r="AN31" i="59"/>
  <c r="AN32" i="59" s="1"/>
  <c r="AO30" i="59" s="1"/>
  <c r="AJ469" i="56"/>
  <c r="AN199" i="59"/>
  <c r="AN181" i="59"/>
  <c r="AO362" i="59"/>
  <c r="AO363" i="59" s="1"/>
  <c r="AM83" i="59"/>
  <c r="AM275" i="59"/>
  <c r="AN365" i="59"/>
  <c r="AL350" i="56" s="1"/>
  <c r="AN173" i="59"/>
  <c r="AN192" i="59"/>
  <c r="AM332" i="59"/>
  <c r="AM239" i="59"/>
  <c r="AN289" i="59"/>
  <c r="AN271" i="59"/>
  <c r="AO99" i="59"/>
  <c r="AO14" i="59"/>
  <c r="AO13" i="59"/>
  <c r="AO3" i="59"/>
  <c r="AO2" i="59"/>
  <c r="AO5" i="59"/>
  <c r="AP6" i="59"/>
  <c r="AO128" i="59"/>
  <c r="AO312" i="59"/>
  <c r="AO120" i="59"/>
  <c r="AO222" i="59"/>
  <c r="AO136" i="59"/>
  <c r="AO51" i="59"/>
  <c r="AO67" i="59"/>
  <c r="AO59" i="59"/>
  <c r="AO213" i="59"/>
  <c r="AN358" i="59"/>
  <c r="AL349" i="56" s="1"/>
  <c r="AJ479" i="56"/>
  <c r="AM242" i="59"/>
  <c r="AK449" i="56"/>
  <c r="AK441" i="56"/>
  <c r="AN263" i="59"/>
  <c r="AN282" i="59"/>
  <c r="AN235" i="59"/>
  <c r="AN103" i="59"/>
  <c r="AO179" i="59"/>
  <c r="AM185" i="59"/>
  <c r="AN351" i="59"/>
  <c r="AM329" i="59"/>
  <c r="AO339" i="59"/>
  <c r="AO340" i="59" s="1"/>
  <c r="AK448" i="56"/>
  <c r="AK440" i="56"/>
  <c r="AM41" i="59"/>
  <c r="AN34" i="59" l="1"/>
  <c r="AL441" i="56"/>
  <c r="AL449" i="56"/>
  <c r="AK478" i="56"/>
  <c r="AL442" i="56"/>
  <c r="AL450" i="56"/>
  <c r="AN183" i="59"/>
  <c r="AM295" i="59"/>
  <c r="AN105" i="59"/>
  <c r="AN201" i="59"/>
  <c r="AN221" i="59"/>
  <c r="AN327" i="59"/>
  <c r="AN329" i="59" s="1"/>
  <c r="AO349" i="59"/>
  <c r="AL348" i="56"/>
  <c r="AP7" i="59"/>
  <c r="AP362" i="59" s="1"/>
  <c r="AP363" i="59" s="1"/>
  <c r="AN237" i="59"/>
  <c r="AN239" i="59" s="1"/>
  <c r="AO68" i="59"/>
  <c r="AO252" i="59"/>
  <c r="AO254" i="59" s="1"/>
  <c r="AO4" i="59"/>
  <c r="AO323" i="59"/>
  <c r="AO162" i="59"/>
  <c r="AO27" i="59"/>
  <c r="AO96" i="59"/>
  <c r="AO178" i="59"/>
  <c r="AO233" i="59"/>
  <c r="AO169" i="59"/>
  <c r="AO268" i="59"/>
  <c r="AO259" i="59"/>
  <c r="AN273" i="59"/>
  <c r="AN36" i="59"/>
  <c r="AJ470" i="56"/>
  <c r="AN166" i="59"/>
  <c r="AN256" i="59"/>
  <c r="AN332" i="59" s="1"/>
  <c r="AP51" i="59"/>
  <c r="AO52" i="59"/>
  <c r="AN291" i="59"/>
  <c r="AN311" i="59"/>
  <c r="AM205" i="59"/>
  <c r="AO356" i="59"/>
  <c r="AN284" i="59"/>
  <c r="AN302" i="59"/>
  <c r="AP136" i="59"/>
  <c r="AO137" i="59"/>
  <c r="AO139" i="59" s="1"/>
  <c r="AN194" i="59"/>
  <c r="AN212" i="59"/>
  <c r="AN265" i="59"/>
  <c r="AO182" i="59"/>
  <c r="AO104" i="59"/>
  <c r="AO371" i="59"/>
  <c r="AO372" i="59" s="1"/>
  <c r="AM351" i="56" s="1"/>
  <c r="AO165" i="59"/>
  <c r="AO350" i="59"/>
  <c r="AO63" i="59"/>
  <c r="AO124" i="59"/>
  <c r="AO364" i="59"/>
  <c r="AO365" i="59" s="1"/>
  <c r="AM350" i="56" s="1"/>
  <c r="AO140" i="59"/>
  <c r="AO255" i="59"/>
  <c r="AO55" i="59"/>
  <c r="AO316" i="59"/>
  <c r="AO272" i="59"/>
  <c r="AO71" i="59"/>
  <c r="AO236" i="59"/>
  <c r="AO357" i="59"/>
  <c r="AO341" i="59"/>
  <c r="AO342" i="59" s="1"/>
  <c r="AO264" i="59"/>
  <c r="AO132" i="59"/>
  <c r="AO292" i="59"/>
  <c r="AO226" i="59"/>
  <c r="AO35" i="59"/>
  <c r="AO285" i="59"/>
  <c r="AO217" i="59"/>
  <c r="AO307" i="59"/>
  <c r="AO202" i="59"/>
  <c r="AO195" i="59"/>
  <c r="AO174" i="59"/>
  <c r="AO326" i="59"/>
  <c r="AN175" i="59"/>
  <c r="AL451" i="56"/>
  <c r="AL443" i="56"/>
  <c r="AP120" i="59"/>
  <c r="AO121" i="59"/>
  <c r="AO123" i="59" s="1"/>
  <c r="AP369" i="59" l="1"/>
  <c r="AP370" i="59" s="1"/>
  <c r="AP67" i="59"/>
  <c r="AP222" i="59"/>
  <c r="AP355" i="59"/>
  <c r="AP356" i="59" s="1"/>
  <c r="AP339" i="59"/>
  <c r="AP340" i="59" s="1"/>
  <c r="AP269" i="59"/>
  <c r="AP128" i="59"/>
  <c r="AP348" i="59"/>
  <c r="AP349" i="59" s="1"/>
  <c r="AL478" i="56"/>
  <c r="AL479" i="56" s="1"/>
  <c r="AN196" i="59"/>
  <c r="AP52" i="59"/>
  <c r="AP54" i="59" s="1"/>
  <c r="AN41" i="59"/>
  <c r="AP68" i="59"/>
  <c r="AP70" i="59" s="1"/>
  <c r="AL440" i="56"/>
  <c r="AL448" i="56"/>
  <c r="AN203" i="59"/>
  <c r="AO100" i="59"/>
  <c r="AO358" i="59"/>
  <c r="AM349" i="56" s="1"/>
  <c r="AP312" i="59"/>
  <c r="AO141" i="59"/>
  <c r="AO154" i="59" s="1"/>
  <c r="AO164" i="59"/>
  <c r="AO351" i="59"/>
  <c r="AM348" i="56" s="1"/>
  <c r="AM442" i="56"/>
  <c r="AM450" i="56"/>
  <c r="AP137" i="59"/>
  <c r="AP139" i="59" s="1"/>
  <c r="AK469" i="56"/>
  <c r="AO282" i="59"/>
  <c r="AO263" i="59"/>
  <c r="AO265" i="59" s="1"/>
  <c r="AO325" i="59"/>
  <c r="AP213" i="59"/>
  <c r="AP121" i="59"/>
  <c r="AP123" i="59" s="1"/>
  <c r="AN185" i="59"/>
  <c r="AN275" i="59"/>
  <c r="AN242" i="59"/>
  <c r="AO289" i="59"/>
  <c r="AO271" i="59"/>
  <c r="AO273" i="59" s="1"/>
  <c r="AO192" i="59"/>
  <c r="AO173" i="59"/>
  <c r="AO175" i="59" s="1"/>
  <c r="AO256" i="59"/>
  <c r="AN110" i="59"/>
  <c r="AM443" i="56"/>
  <c r="AM451" i="56"/>
  <c r="AN286" i="59"/>
  <c r="AN293" i="59"/>
  <c r="AO235" i="59"/>
  <c r="AP14" i="59"/>
  <c r="AP13" i="59"/>
  <c r="AP3" i="59"/>
  <c r="AP2" i="59"/>
  <c r="AP5" i="59"/>
  <c r="AQ6" i="59"/>
  <c r="AP303" i="59"/>
  <c r="AP59" i="59"/>
  <c r="AK479" i="56"/>
  <c r="AO125" i="59"/>
  <c r="AO152" i="59" s="1"/>
  <c r="AO54" i="59"/>
  <c r="AO199" i="59"/>
  <c r="AO181" i="59"/>
  <c r="AO70" i="59"/>
  <c r="AP179" i="59"/>
  <c r="AO31" i="59"/>
  <c r="AO32" i="59" s="1"/>
  <c r="AP30" i="59" s="1"/>
  <c r="AP55" i="59" l="1"/>
  <c r="AP341" i="59"/>
  <c r="AP342" i="59" s="1"/>
  <c r="AP140" i="59"/>
  <c r="AP124" i="59"/>
  <c r="AP71" i="59"/>
  <c r="AP272" i="59"/>
  <c r="AP264" i="59"/>
  <c r="AP182" i="59"/>
  <c r="AP217" i="59"/>
  <c r="AP104" i="59"/>
  <c r="AP63" i="59"/>
  <c r="AP316" i="59"/>
  <c r="AP165" i="59"/>
  <c r="AP292" i="59"/>
  <c r="AP35" i="59"/>
  <c r="AP236" i="59"/>
  <c r="AP357" i="59"/>
  <c r="AP358" i="59" s="1"/>
  <c r="AN349" i="56" s="1"/>
  <c r="AP307" i="59"/>
  <c r="AP326" i="59"/>
  <c r="AP202" i="59"/>
  <c r="AP132" i="59"/>
  <c r="AP195" i="59"/>
  <c r="AP226" i="59"/>
  <c r="AP174" i="59"/>
  <c r="AP285" i="59"/>
  <c r="AP255" i="59"/>
  <c r="AP364" i="59"/>
  <c r="AP365" i="59" s="1"/>
  <c r="AN350" i="56" s="1"/>
  <c r="AP371" i="59"/>
  <c r="AP372" i="59" s="1"/>
  <c r="AN351" i="56" s="1"/>
  <c r="AP350" i="59"/>
  <c r="AP351" i="59" s="1"/>
  <c r="AN348" i="56" s="1"/>
  <c r="AO166" i="59"/>
  <c r="AO185" i="59" s="1"/>
  <c r="AO34" i="59"/>
  <c r="AO36" i="59" s="1"/>
  <c r="AP56" i="59"/>
  <c r="AP83" i="59" s="1"/>
  <c r="AO183" i="59"/>
  <c r="AO221" i="59"/>
  <c r="AO201" i="59"/>
  <c r="AO203" i="59" s="1"/>
  <c r="AN295" i="59"/>
  <c r="AO327" i="59"/>
  <c r="AO329" i="59" s="1"/>
  <c r="AM441" i="56"/>
  <c r="AM449" i="56"/>
  <c r="AP72" i="59"/>
  <c r="AP85" i="59" s="1"/>
  <c r="AO275" i="59"/>
  <c r="AO101" i="59"/>
  <c r="AP99" i="59" s="1"/>
  <c r="AN205" i="59"/>
  <c r="AO56" i="59"/>
  <c r="AQ7" i="59"/>
  <c r="AQ355" i="59" s="1"/>
  <c r="AQ356" i="59" s="1"/>
  <c r="AO212" i="59"/>
  <c r="AO194" i="59"/>
  <c r="AO196" i="59" s="1"/>
  <c r="AO205" i="59" s="1"/>
  <c r="AO302" i="59"/>
  <c r="AO284" i="59"/>
  <c r="AO286" i="59" s="1"/>
  <c r="AO295" i="59" s="1"/>
  <c r="AO103" i="59"/>
  <c r="AP4" i="59"/>
  <c r="AP323" i="59"/>
  <c r="AP325" i="59" s="1"/>
  <c r="AP327" i="59" s="1"/>
  <c r="AP329" i="59" s="1"/>
  <c r="AP252" i="59"/>
  <c r="AP254" i="59" s="1"/>
  <c r="AP162" i="59"/>
  <c r="AP164" i="59" s="1"/>
  <c r="AP166" i="59" s="1"/>
  <c r="AP27" i="59"/>
  <c r="AP96" i="59"/>
  <c r="AP178" i="59"/>
  <c r="AP233" i="59"/>
  <c r="AP235" i="59" s="1"/>
  <c r="AP169" i="59"/>
  <c r="AP268" i="59"/>
  <c r="AP259" i="59"/>
  <c r="AO237" i="59"/>
  <c r="AO239" i="59" s="1"/>
  <c r="AM478" i="56" s="1"/>
  <c r="AO311" i="59"/>
  <c r="AO291" i="59"/>
  <c r="AO293" i="59" s="1"/>
  <c r="AP125" i="59"/>
  <c r="AP152" i="59" s="1"/>
  <c r="AK470" i="56"/>
  <c r="AM448" i="56"/>
  <c r="AM440" i="56"/>
  <c r="AQ312" i="59"/>
  <c r="AO72" i="59"/>
  <c r="AO85" i="59" s="1"/>
  <c r="AQ213" i="59"/>
  <c r="AP141" i="59"/>
  <c r="AP154" i="59" s="1"/>
  <c r="AP237" i="59" l="1"/>
  <c r="AP239" i="59" s="1"/>
  <c r="AP242" i="59"/>
  <c r="AO332" i="59"/>
  <c r="AN478" i="56"/>
  <c r="AN479" i="56" s="1"/>
  <c r="AO105" i="59"/>
  <c r="AN451" i="56"/>
  <c r="AN443" i="56"/>
  <c r="AP199" i="59"/>
  <c r="AP181" i="59"/>
  <c r="AP183" i="59" s="1"/>
  <c r="AQ13" i="59"/>
  <c r="AQ14" i="59"/>
  <c r="AQ2" i="59"/>
  <c r="AQ3" i="59"/>
  <c r="AQ5" i="59"/>
  <c r="AR6" i="59"/>
  <c r="AQ120" i="59"/>
  <c r="AQ222" i="59"/>
  <c r="AQ128" i="59"/>
  <c r="AQ67" i="59"/>
  <c r="AQ51" i="59"/>
  <c r="AQ136" i="59"/>
  <c r="AN450" i="56"/>
  <c r="AN442" i="56"/>
  <c r="AQ362" i="59"/>
  <c r="AQ363" i="59" s="1"/>
  <c r="AO83" i="59"/>
  <c r="AQ303" i="59"/>
  <c r="AQ369" i="59"/>
  <c r="AQ370" i="59" s="1"/>
  <c r="AN449" i="56"/>
  <c r="AN441" i="56"/>
  <c r="AM479" i="56"/>
  <c r="AQ339" i="59"/>
  <c r="AQ340" i="59" s="1"/>
  <c r="AL469" i="56"/>
  <c r="AQ59" i="59"/>
  <c r="AO41" i="59"/>
  <c r="AP282" i="59"/>
  <c r="AP263" i="59"/>
  <c r="AP265" i="59" s="1"/>
  <c r="AP256" i="59"/>
  <c r="AP332" i="59" s="1"/>
  <c r="AQ269" i="59"/>
  <c r="AP100" i="59"/>
  <c r="AP103" i="59" s="1"/>
  <c r="AP105" i="59" s="1"/>
  <c r="AP289" i="59"/>
  <c r="AP271" i="59"/>
  <c r="AP273" i="59" s="1"/>
  <c r="AQ348" i="59"/>
  <c r="AQ349" i="59" s="1"/>
  <c r="AO242" i="59"/>
  <c r="AP192" i="59"/>
  <c r="AP173" i="59"/>
  <c r="AP175" i="59" s="1"/>
  <c r="AM469" i="56"/>
  <c r="AM470" i="56" s="1"/>
  <c r="AQ179" i="59"/>
  <c r="AN448" i="56"/>
  <c r="AN440" i="56"/>
  <c r="AP31" i="59"/>
  <c r="AP32" i="59" s="1"/>
  <c r="AQ30" i="59" s="1"/>
  <c r="AP110" i="59" l="1"/>
  <c r="AP275" i="59"/>
  <c r="AQ4" i="59"/>
  <c r="AQ323" i="59"/>
  <c r="AQ325" i="59" s="1"/>
  <c r="AQ162" i="59"/>
  <c r="AQ164" i="59" s="1"/>
  <c r="AQ252" i="59"/>
  <c r="AQ254" i="59" s="1"/>
  <c r="AQ27" i="59"/>
  <c r="AQ233" i="59"/>
  <c r="AQ235" i="59" s="1"/>
  <c r="AQ96" i="59"/>
  <c r="AQ178" i="59"/>
  <c r="AQ169" i="59"/>
  <c r="AQ259" i="59"/>
  <c r="AQ268" i="59"/>
  <c r="AP201" i="59"/>
  <c r="AP203" i="59" s="1"/>
  <c r="AP221" i="59"/>
  <c r="AQ137" i="59"/>
  <c r="AQ139" i="59" s="1"/>
  <c r="AP302" i="59"/>
  <c r="AP284" i="59"/>
  <c r="AP286" i="59" s="1"/>
  <c r="AP295" i="59" s="1"/>
  <c r="AP311" i="59"/>
  <c r="AP291" i="59"/>
  <c r="AP293" i="59" s="1"/>
  <c r="AQ52" i="59"/>
  <c r="AQ54" i="59" s="1"/>
  <c r="AP185" i="59"/>
  <c r="AP101" i="59"/>
  <c r="AQ99" i="59" s="1"/>
  <c r="AQ68" i="59"/>
  <c r="AQ70" i="59" s="1"/>
  <c r="AO110" i="59"/>
  <c r="AL470" i="56"/>
  <c r="AP34" i="59"/>
  <c r="AP36" i="59" s="1"/>
  <c r="AQ121" i="59"/>
  <c r="AQ123" i="59" s="1"/>
  <c r="AQ371" i="59"/>
  <c r="AQ372" i="59" s="1"/>
  <c r="AO351" i="56" s="1"/>
  <c r="AQ71" i="59"/>
  <c r="AQ364" i="59"/>
  <c r="AQ365" i="59" s="1"/>
  <c r="AO350" i="56" s="1"/>
  <c r="AQ236" i="59"/>
  <c r="AQ341" i="59"/>
  <c r="AQ55" i="59"/>
  <c r="AQ357" i="59"/>
  <c r="AQ358" i="59" s="1"/>
  <c r="AO349" i="56" s="1"/>
  <c r="AQ124" i="59"/>
  <c r="AQ292" i="59"/>
  <c r="AQ132" i="59"/>
  <c r="AQ326" i="59"/>
  <c r="AQ104" i="59"/>
  <c r="AQ63" i="59"/>
  <c r="AQ217" i="59"/>
  <c r="AQ140" i="59"/>
  <c r="AQ264" i="59"/>
  <c r="AQ35" i="59"/>
  <c r="AQ174" i="59"/>
  <c r="AQ316" i="59"/>
  <c r="AQ272" i="59"/>
  <c r="AQ255" i="59"/>
  <c r="AQ350" i="59"/>
  <c r="AQ351" i="59" s="1"/>
  <c r="AO348" i="56" s="1"/>
  <c r="AQ226" i="59"/>
  <c r="AQ285" i="59"/>
  <c r="AQ202" i="59"/>
  <c r="AQ307" i="59"/>
  <c r="AQ165" i="59"/>
  <c r="AQ182" i="59"/>
  <c r="AQ195" i="59"/>
  <c r="AP212" i="59"/>
  <c r="AP194" i="59"/>
  <c r="AP196" i="59" s="1"/>
  <c r="AP205" i="59" s="1"/>
  <c r="AQ342" i="59"/>
  <c r="AR7" i="59"/>
  <c r="AR136" i="59" s="1"/>
  <c r="AN469" i="56" l="1"/>
  <c r="AN470" i="56" s="1"/>
  <c r="AR137" i="59"/>
  <c r="AR139" i="59" s="1"/>
  <c r="AO443" i="56"/>
  <c r="AO451" i="56"/>
  <c r="AO440" i="56"/>
  <c r="AO448" i="56"/>
  <c r="AO442" i="56"/>
  <c r="AO450" i="56"/>
  <c r="AR222" i="59"/>
  <c r="AQ192" i="59"/>
  <c r="AQ173" i="59"/>
  <c r="AQ175" i="59" s="1"/>
  <c r="AQ125" i="59"/>
  <c r="AQ152" i="59" s="1"/>
  <c r="AQ199" i="59"/>
  <c r="AQ181" i="59"/>
  <c r="AQ183" i="59" s="1"/>
  <c r="AO449" i="56"/>
  <c r="AO441" i="56"/>
  <c r="AR120" i="59"/>
  <c r="AQ141" i="59"/>
  <c r="AQ154" i="59" s="1"/>
  <c r="AP41" i="59"/>
  <c r="AR128" i="59"/>
  <c r="AQ56" i="59"/>
  <c r="AQ83" i="59" s="1"/>
  <c r="AQ237" i="59"/>
  <c r="AQ239" i="59" s="1"/>
  <c r="AR14" i="59"/>
  <c r="AR13" i="59"/>
  <c r="AR2" i="59"/>
  <c r="AR3" i="59"/>
  <c r="AR5" i="59"/>
  <c r="AS6" i="59"/>
  <c r="AR213" i="59"/>
  <c r="AR312" i="59"/>
  <c r="AR59" i="59"/>
  <c r="AR51" i="59"/>
  <c r="AR339" i="59"/>
  <c r="AR340" i="59" s="1"/>
  <c r="AR179" i="59"/>
  <c r="AQ72" i="59"/>
  <c r="AQ85" i="59" s="1"/>
  <c r="AQ256" i="59"/>
  <c r="AQ31" i="59"/>
  <c r="AQ32" i="59" s="1"/>
  <c r="AR30" i="59" s="1"/>
  <c r="AR369" i="59"/>
  <c r="AR370" i="59" s="1"/>
  <c r="AR269" i="59"/>
  <c r="AR348" i="59"/>
  <c r="AR349" i="59" s="1"/>
  <c r="AR355" i="59"/>
  <c r="AR356" i="59" s="1"/>
  <c r="AR67" i="59"/>
  <c r="AQ289" i="59"/>
  <c r="AQ271" i="59"/>
  <c r="AQ273" i="59" s="1"/>
  <c r="AQ166" i="59"/>
  <c r="AR303" i="59"/>
  <c r="AR362" i="59"/>
  <c r="AR363" i="59" s="1"/>
  <c r="AQ100" i="59"/>
  <c r="AQ101" i="59" s="1"/>
  <c r="AR99" i="59" s="1"/>
  <c r="AQ282" i="59"/>
  <c r="AQ263" i="59"/>
  <c r="AQ265" i="59" s="1"/>
  <c r="AQ327" i="59"/>
  <c r="AQ329" i="59" s="1"/>
  <c r="AQ332" i="59" l="1"/>
  <c r="AQ242" i="59"/>
  <c r="AR195" i="59"/>
  <c r="AR217" i="59"/>
  <c r="AR341" i="59"/>
  <c r="AR357" i="59"/>
  <c r="AR358" i="59" s="1"/>
  <c r="AP349" i="56" s="1"/>
  <c r="AR264" i="59"/>
  <c r="AR174" i="59"/>
  <c r="AR140" i="59"/>
  <c r="AR350" i="59"/>
  <c r="AR236" i="59"/>
  <c r="AR364" i="59"/>
  <c r="AR285" i="59"/>
  <c r="AR124" i="59"/>
  <c r="AR202" i="59"/>
  <c r="AR292" i="59"/>
  <c r="AR182" i="59"/>
  <c r="AR132" i="59"/>
  <c r="AR55" i="59"/>
  <c r="AR371" i="59"/>
  <c r="AR63" i="59"/>
  <c r="AR272" i="59"/>
  <c r="AR35" i="59"/>
  <c r="AR104" i="59"/>
  <c r="AR326" i="59"/>
  <c r="AR255" i="59"/>
  <c r="AR71" i="59"/>
  <c r="AR165" i="59"/>
  <c r="AR226" i="59"/>
  <c r="AR307" i="59"/>
  <c r="AR316" i="59"/>
  <c r="AQ103" i="59"/>
  <c r="AQ105" i="59" s="1"/>
  <c r="AQ201" i="59"/>
  <c r="AQ203" i="59" s="1"/>
  <c r="AQ221" i="59"/>
  <c r="AQ311" i="59"/>
  <c r="AQ291" i="59"/>
  <c r="AQ293" i="59" s="1"/>
  <c r="AQ275" i="59"/>
  <c r="AQ302" i="59"/>
  <c r="AQ284" i="59"/>
  <c r="AQ286" i="59" s="1"/>
  <c r="AQ295" i="59" s="1"/>
  <c r="AR68" i="59"/>
  <c r="AR70" i="59" s="1"/>
  <c r="AS7" i="59"/>
  <c r="AS213" i="59" s="1"/>
  <c r="AO478" i="56"/>
  <c r="AO479" i="56" s="1"/>
  <c r="AR323" i="59"/>
  <c r="AR325" i="59" s="1"/>
  <c r="AR327" i="59" s="1"/>
  <c r="AR329" i="59" s="1"/>
  <c r="AR4" i="59"/>
  <c r="AR162" i="59"/>
  <c r="AR164" i="59" s="1"/>
  <c r="AR166" i="59" s="1"/>
  <c r="AR252" i="59"/>
  <c r="AR254" i="59" s="1"/>
  <c r="AR256" i="59" s="1"/>
  <c r="AR27" i="59"/>
  <c r="AR96" i="59"/>
  <c r="AR100" i="59" s="1"/>
  <c r="AR101" i="59" s="1"/>
  <c r="AR178" i="59"/>
  <c r="AR233" i="59"/>
  <c r="AR235" i="59" s="1"/>
  <c r="AR237" i="59" s="1"/>
  <c r="AR239" i="59" s="1"/>
  <c r="AR169" i="59"/>
  <c r="AR259" i="59"/>
  <c r="AR268" i="59"/>
  <c r="AS120" i="59"/>
  <c r="AR121" i="59"/>
  <c r="AR123" i="59" s="1"/>
  <c r="AR125" i="59" s="1"/>
  <c r="AR152" i="59" s="1"/>
  <c r="AQ185" i="59"/>
  <c r="AR351" i="59"/>
  <c r="AP348" i="56" s="1"/>
  <c r="AR342" i="59"/>
  <c r="AQ212" i="59"/>
  <c r="AQ194" i="59"/>
  <c r="AQ196" i="59" s="1"/>
  <c r="AQ205" i="59" s="1"/>
  <c r="AR365" i="59"/>
  <c r="AP350" i="56" s="1"/>
  <c r="AQ34" i="59"/>
  <c r="AQ36" i="59" s="1"/>
  <c r="AS128" i="59"/>
  <c r="AR141" i="59"/>
  <c r="AR154" i="59" s="1"/>
  <c r="AS303" i="59"/>
  <c r="AR372" i="59"/>
  <c r="AP351" i="56" s="1"/>
  <c r="AS51" i="59"/>
  <c r="AR52" i="59"/>
  <c r="AR54" i="59" s="1"/>
  <c r="AR56" i="59" s="1"/>
  <c r="AR83" i="59" s="1"/>
  <c r="AS222" i="59"/>
  <c r="AS67" i="59" l="1"/>
  <c r="AS269" i="59"/>
  <c r="AS348" i="59"/>
  <c r="AS349" i="59" s="1"/>
  <c r="AS339" i="59"/>
  <c r="AS340" i="59" s="1"/>
  <c r="AS179" i="59"/>
  <c r="AS355" i="59"/>
  <c r="AS356" i="59" s="1"/>
  <c r="AR332" i="59"/>
  <c r="AO469" i="56"/>
  <c r="AO470" i="56" s="1"/>
  <c r="AR242" i="59"/>
  <c r="AQ41" i="59"/>
  <c r="AS68" i="59"/>
  <c r="AS70" i="59" s="1"/>
  <c r="AR289" i="59"/>
  <c r="AR271" i="59"/>
  <c r="AR273" i="59" s="1"/>
  <c r="AS52" i="59"/>
  <c r="AS54" i="59" s="1"/>
  <c r="AQ110" i="59"/>
  <c r="AS59" i="59"/>
  <c r="AP451" i="56"/>
  <c r="AP443" i="56"/>
  <c r="AS312" i="59"/>
  <c r="AS121" i="59"/>
  <c r="AS123" i="59" s="1"/>
  <c r="AR282" i="59"/>
  <c r="AR263" i="59"/>
  <c r="AR265" i="59" s="1"/>
  <c r="AR192" i="59"/>
  <c r="AR173" i="59"/>
  <c r="AR175" i="59" s="1"/>
  <c r="AP448" i="56"/>
  <c r="AP440" i="56"/>
  <c r="AP478" i="56"/>
  <c r="AP479" i="56" s="1"/>
  <c r="AP441" i="56"/>
  <c r="AP449" i="56"/>
  <c r="AS362" i="59"/>
  <c r="AS363" i="59" s="1"/>
  <c r="AR199" i="59"/>
  <c r="AR181" i="59"/>
  <c r="AR183" i="59" s="1"/>
  <c r="AS369" i="59"/>
  <c r="AS370" i="59" s="1"/>
  <c r="AP450" i="56"/>
  <c r="AP442" i="56"/>
  <c r="AR103" i="59"/>
  <c r="AR105" i="59" s="1"/>
  <c r="AS99" i="59"/>
  <c r="AS14" i="59"/>
  <c r="AS13" i="59"/>
  <c r="AS3" i="59"/>
  <c r="AS2" i="59"/>
  <c r="AS5" i="59"/>
  <c r="AT6" i="59"/>
  <c r="AS136" i="59"/>
  <c r="AR72" i="59"/>
  <c r="AR85" i="59" s="1"/>
  <c r="AR31" i="59"/>
  <c r="AR32" i="59" s="1"/>
  <c r="AS30" i="59" s="1"/>
  <c r="AS371" i="59" l="1"/>
  <c r="AS364" i="59"/>
  <c r="AS307" i="59"/>
  <c r="AS71" i="59"/>
  <c r="AS72" i="59" s="1"/>
  <c r="AS85" i="59" s="1"/>
  <c r="AS55" i="59"/>
  <c r="AS56" i="59" s="1"/>
  <c r="AS83" i="59" s="1"/>
  <c r="AS236" i="59"/>
  <c r="AS174" i="59"/>
  <c r="AS316" i="59"/>
  <c r="AS357" i="59"/>
  <c r="AS358" i="59" s="1"/>
  <c r="AQ349" i="56" s="1"/>
  <c r="AS124" i="59"/>
  <c r="AS217" i="59"/>
  <c r="AS182" i="59"/>
  <c r="AS326" i="59"/>
  <c r="AS63" i="59"/>
  <c r="AS350" i="59"/>
  <c r="AS351" i="59" s="1"/>
  <c r="AQ348" i="56" s="1"/>
  <c r="AS202" i="59"/>
  <c r="AS292" i="59"/>
  <c r="AS35" i="59"/>
  <c r="AS140" i="59"/>
  <c r="AS195" i="59"/>
  <c r="AS272" i="59"/>
  <c r="AS285" i="59"/>
  <c r="AS255" i="59"/>
  <c r="AS264" i="59"/>
  <c r="AS341" i="59"/>
  <c r="AS342" i="59" s="1"/>
  <c r="AS165" i="59"/>
  <c r="AS226" i="59"/>
  <c r="AS132" i="59"/>
  <c r="AS104" i="59"/>
  <c r="AS125" i="59"/>
  <c r="AS152" i="59" s="1"/>
  <c r="AS372" i="59"/>
  <c r="AQ351" i="56" s="1"/>
  <c r="AS137" i="59"/>
  <c r="AS139" i="59" s="1"/>
  <c r="AR201" i="59"/>
  <c r="AR203" i="59" s="1"/>
  <c r="AR221" i="59"/>
  <c r="AR34" i="59"/>
  <c r="AR36" i="59" s="1"/>
  <c r="AT7" i="59"/>
  <c r="AT339" i="59" s="1"/>
  <c r="AT340" i="59" s="1"/>
  <c r="AR110" i="59"/>
  <c r="AR185" i="59"/>
  <c r="AS323" i="59"/>
  <c r="AS325" i="59" s="1"/>
  <c r="AS327" i="59" s="1"/>
  <c r="AS329" i="59" s="1"/>
  <c r="AS162" i="59"/>
  <c r="AS164" i="59" s="1"/>
  <c r="AS166" i="59" s="1"/>
  <c r="AS4" i="59"/>
  <c r="AS252" i="59"/>
  <c r="AS254" i="59" s="1"/>
  <c r="AS27" i="59"/>
  <c r="AS233" i="59"/>
  <c r="AS235" i="59" s="1"/>
  <c r="AS237" i="59" s="1"/>
  <c r="AS239" i="59" s="1"/>
  <c r="AS178" i="59"/>
  <c r="AS96" i="59"/>
  <c r="AS259" i="59"/>
  <c r="AS268" i="59"/>
  <c r="AS169" i="59"/>
  <c r="AR212" i="59"/>
  <c r="AR194" i="59"/>
  <c r="AR196" i="59" s="1"/>
  <c r="AR205" i="59" s="1"/>
  <c r="AS365" i="59"/>
  <c r="AQ350" i="56" s="1"/>
  <c r="AR275" i="59"/>
  <c r="AR311" i="59"/>
  <c r="AR291" i="59"/>
  <c r="AR293" i="59" s="1"/>
  <c r="AR302" i="59"/>
  <c r="AR284" i="59"/>
  <c r="AR286" i="59" s="1"/>
  <c r="AR295" i="59" s="1"/>
  <c r="AT312" i="59" l="1"/>
  <c r="AT269" i="59"/>
  <c r="AT348" i="59"/>
  <c r="AT349" i="59" s="1"/>
  <c r="AT59" i="59"/>
  <c r="AT369" i="59"/>
  <c r="AT370" i="59" s="1"/>
  <c r="AT136" i="59"/>
  <c r="AS256" i="59"/>
  <c r="AS332" i="59" s="1"/>
  <c r="AQ478" i="56"/>
  <c r="AQ479" i="56" s="1"/>
  <c r="AS141" i="59"/>
  <c r="AS154" i="59" s="1"/>
  <c r="AQ442" i="56"/>
  <c r="AQ450" i="56"/>
  <c r="AT137" i="59"/>
  <c r="AT139" i="59" s="1"/>
  <c r="AT14" i="59"/>
  <c r="AT13" i="59"/>
  <c r="AT3" i="59"/>
  <c r="AT2" i="59"/>
  <c r="AT5" i="59"/>
  <c r="AU6" i="59"/>
  <c r="AT222" i="59"/>
  <c r="AT128" i="59"/>
  <c r="AT213" i="59"/>
  <c r="AT303" i="59"/>
  <c r="AT51" i="59"/>
  <c r="AT67" i="59"/>
  <c r="AT120" i="59"/>
  <c r="AS192" i="59"/>
  <c r="AS173" i="59"/>
  <c r="AS175" i="59" s="1"/>
  <c r="AT355" i="59"/>
  <c r="AT356" i="59" s="1"/>
  <c r="AR41" i="59"/>
  <c r="AS100" i="59"/>
  <c r="AS101" i="59" s="1"/>
  <c r="AT99" i="59" s="1"/>
  <c r="AQ441" i="56"/>
  <c r="AQ449" i="56"/>
  <c r="AS199" i="59"/>
  <c r="AS181" i="59"/>
  <c r="AS183" i="59" s="1"/>
  <c r="AS289" i="59"/>
  <c r="AS271" i="59"/>
  <c r="AS273" i="59" s="1"/>
  <c r="AS242" i="59"/>
  <c r="AT362" i="59"/>
  <c r="AT363" i="59" s="1"/>
  <c r="AP469" i="56"/>
  <c r="AP470" i="56" s="1"/>
  <c r="AS282" i="59"/>
  <c r="AS263" i="59"/>
  <c r="AS265" i="59" s="1"/>
  <c r="AT179" i="59"/>
  <c r="AQ451" i="56"/>
  <c r="AQ443" i="56"/>
  <c r="AQ440" i="56"/>
  <c r="AQ448" i="56"/>
  <c r="AS31" i="59"/>
  <c r="AS32" i="59" s="1"/>
  <c r="AT30" i="59" s="1"/>
  <c r="AT71" i="59" l="1"/>
  <c r="AT55" i="59"/>
  <c r="AT195" i="59"/>
  <c r="AT307" i="59"/>
  <c r="AT35" i="59"/>
  <c r="AT364" i="59"/>
  <c r="AT365" i="59" s="1"/>
  <c r="AR350" i="56" s="1"/>
  <c r="AT341" i="59"/>
  <c r="AT342" i="59" s="1"/>
  <c r="AT264" i="59"/>
  <c r="AT326" i="59"/>
  <c r="AT292" i="59"/>
  <c r="AT226" i="59"/>
  <c r="AT217" i="59"/>
  <c r="AT140" i="59"/>
  <c r="AT182" i="59"/>
  <c r="AT350" i="59"/>
  <c r="AT351" i="59" s="1"/>
  <c r="AR348" i="56" s="1"/>
  <c r="AT272" i="59"/>
  <c r="AT371" i="59"/>
  <c r="AT372" i="59" s="1"/>
  <c r="AR351" i="56" s="1"/>
  <c r="AT255" i="59"/>
  <c r="AT132" i="59"/>
  <c r="AT174" i="59"/>
  <c r="AT104" i="59"/>
  <c r="AT236" i="59"/>
  <c r="AT316" i="59"/>
  <c r="AT285" i="59"/>
  <c r="AT124" i="59"/>
  <c r="AT63" i="59"/>
  <c r="AT202" i="59"/>
  <c r="AT357" i="59"/>
  <c r="AT358" i="59" s="1"/>
  <c r="AR349" i="56" s="1"/>
  <c r="AT165" i="59"/>
  <c r="AS185" i="59"/>
  <c r="AS194" i="59"/>
  <c r="AS196" i="59" s="1"/>
  <c r="AS205" i="59" s="1"/>
  <c r="AS212" i="59"/>
  <c r="AU7" i="59"/>
  <c r="AU369" i="59" s="1"/>
  <c r="AU370" i="59" s="1"/>
  <c r="AS34" i="59"/>
  <c r="AS36" i="59" s="1"/>
  <c r="AS275" i="59"/>
  <c r="AT121" i="59"/>
  <c r="AT123" i="59" s="1"/>
  <c r="AT125" i="59" s="1"/>
  <c r="AT152" i="59" s="1"/>
  <c r="AT162" i="59"/>
  <c r="AT164" i="59" s="1"/>
  <c r="AT166" i="59" s="1"/>
  <c r="AT323" i="59"/>
  <c r="AT325" i="59" s="1"/>
  <c r="AT327" i="59" s="1"/>
  <c r="AT329" i="59" s="1"/>
  <c r="AT4" i="59"/>
  <c r="AT252" i="59"/>
  <c r="AT254" i="59" s="1"/>
  <c r="AT256" i="59" s="1"/>
  <c r="AT332" i="59" s="1"/>
  <c r="AT27" i="59"/>
  <c r="AT178" i="59"/>
  <c r="AT96" i="59"/>
  <c r="AT100" i="59" s="1"/>
  <c r="AT101" i="59" s="1"/>
  <c r="AT169" i="59"/>
  <c r="AT268" i="59"/>
  <c r="AT233" i="59"/>
  <c r="AT235" i="59" s="1"/>
  <c r="AT259" i="59"/>
  <c r="AS221" i="59"/>
  <c r="AS201" i="59"/>
  <c r="AS203" i="59" s="1"/>
  <c r="AU67" i="59"/>
  <c r="AT68" i="59"/>
  <c r="AT70" i="59" s="1"/>
  <c r="AT72" i="59" s="1"/>
  <c r="AT85" i="59" s="1"/>
  <c r="AS284" i="59"/>
  <c r="AS286" i="59" s="1"/>
  <c r="AS295" i="59" s="1"/>
  <c r="AS302" i="59"/>
  <c r="AT52" i="59"/>
  <c r="AT54" i="59" s="1"/>
  <c r="AT56" i="59" s="1"/>
  <c r="AT83" i="59" s="1"/>
  <c r="AT141" i="59"/>
  <c r="AT154" i="59" s="1"/>
  <c r="AS291" i="59"/>
  <c r="AS293" i="59" s="1"/>
  <c r="AS311" i="59"/>
  <c r="AS103" i="59"/>
  <c r="AS105" i="59" s="1"/>
  <c r="AU128" i="59" l="1"/>
  <c r="AU362" i="59"/>
  <c r="AU363" i="59" s="1"/>
  <c r="AU269" i="59"/>
  <c r="AU348" i="59"/>
  <c r="AU349" i="59" s="1"/>
  <c r="AU51" i="59"/>
  <c r="AU179" i="59"/>
  <c r="AU303" i="59"/>
  <c r="AU120" i="59"/>
  <c r="AU213" i="59"/>
  <c r="AT237" i="59"/>
  <c r="AT239" i="59" s="1"/>
  <c r="AR478" i="56" s="1"/>
  <c r="AU339" i="59"/>
  <c r="AU340" i="59" s="1"/>
  <c r="AU222" i="59"/>
  <c r="AT289" i="59"/>
  <c r="AT271" i="59"/>
  <c r="AT273" i="59" s="1"/>
  <c r="AQ469" i="56"/>
  <c r="AQ470" i="56" s="1"/>
  <c r="AT192" i="59"/>
  <c r="AT173" i="59"/>
  <c r="AT175" i="59" s="1"/>
  <c r="AR451" i="56"/>
  <c r="AR443" i="56"/>
  <c r="AR448" i="56"/>
  <c r="AR440" i="56"/>
  <c r="AR449" i="56"/>
  <c r="AR441" i="56"/>
  <c r="AU68" i="59"/>
  <c r="AU70" i="59" s="1"/>
  <c r="AR450" i="56"/>
  <c r="AR442" i="56"/>
  <c r="AU355" i="59"/>
  <c r="AU356" i="59" s="1"/>
  <c r="AU121" i="59"/>
  <c r="AU123" i="59" s="1"/>
  <c r="AU52" i="59"/>
  <c r="AU54" i="59" s="1"/>
  <c r="AT282" i="59"/>
  <c r="AT263" i="59"/>
  <c r="AT265" i="59" s="1"/>
  <c r="AS41" i="59"/>
  <c r="AT103" i="59"/>
  <c r="AT105" i="59" s="1"/>
  <c r="AT199" i="59"/>
  <c r="AT181" i="59"/>
  <c r="AT183" i="59" s="1"/>
  <c r="AS110" i="59"/>
  <c r="AR479" i="56"/>
  <c r="AU13" i="59"/>
  <c r="AU99" i="59"/>
  <c r="AU14" i="59"/>
  <c r="AU3" i="59"/>
  <c r="AU2" i="59"/>
  <c r="AU5" i="59"/>
  <c r="AV6" i="59"/>
  <c r="AU136" i="59"/>
  <c r="AU312" i="59"/>
  <c r="AU59" i="59"/>
  <c r="AT31" i="59"/>
  <c r="AT32" i="59" s="1"/>
  <c r="AU30" i="59" s="1"/>
  <c r="AT242" i="59" l="1"/>
  <c r="AT221" i="59"/>
  <c r="AT201" i="59"/>
  <c r="AT203" i="59" s="1"/>
  <c r="AU140" i="59"/>
  <c r="AU217" i="59"/>
  <c r="AU292" i="59"/>
  <c r="AU341" i="59"/>
  <c r="AU342" i="59" s="1"/>
  <c r="AU71" i="59"/>
  <c r="AU371" i="59"/>
  <c r="AU372" i="59" s="1"/>
  <c r="AS351" i="56" s="1"/>
  <c r="AU174" i="59"/>
  <c r="AU55" i="59"/>
  <c r="AU255" i="59"/>
  <c r="AU104" i="59"/>
  <c r="AU350" i="59"/>
  <c r="AU351" i="59" s="1"/>
  <c r="AS348" i="56" s="1"/>
  <c r="AU236" i="59"/>
  <c r="AU316" i="59"/>
  <c r="AU285" i="59"/>
  <c r="AU202" i="59"/>
  <c r="AU364" i="59"/>
  <c r="AU365" i="59" s="1"/>
  <c r="AS350" i="56" s="1"/>
  <c r="AU182" i="59"/>
  <c r="AU264" i="59"/>
  <c r="AU124" i="59"/>
  <c r="AU125" i="59" s="1"/>
  <c r="AU152" i="59" s="1"/>
  <c r="AU132" i="59"/>
  <c r="AU35" i="59"/>
  <c r="AU226" i="59"/>
  <c r="AU63" i="59"/>
  <c r="AU307" i="59"/>
  <c r="AU272" i="59"/>
  <c r="AU195" i="59"/>
  <c r="AU326" i="59"/>
  <c r="AU357" i="59"/>
  <c r="AU358" i="59" s="1"/>
  <c r="AS349" i="56" s="1"/>
  <c r="AU165" i="59"/>
  <c r="AT110" i="59"/>
  <c r="AT34" i="59"/>
  <c r="AT36" i="59" s="1"/>
  <c r="AT311" i="59"/>
  <c r="AT291" i="59"/>
  <c r="AT293" i="59" s="1"/>
  <c r="AU137" i="59"/>
  <c r="AU139" i="59" s="1"/>
  <c r="AU141" i="59" s="1"/>
  <c r="AU154" i="59" s="1"/>
  <c r="AU4" i="59"/>
  <c r="AU252" i="59"/>
  <c r="AU254" i="59" s="1"/>
  <c r="AU256" i="59" s="1"/>
  <c r="AU323" i="59"/>
  <c r="AU325" i="59" s="1"/>
  <c r="AU327" i="59" s="1"/>
  <c r="AU329" i="59" s="1"/>
  <c r="AU162" i="59"/>
  <c r="AU164" i="59" s="1"/>
  <c r="AU166" i="59" s="1"/>
  <c r="AU27" i="59"/>
  <c r="AU233" i="59"/>
  <c r="AU235" i="59" s="1"/>
  <c r="AU237" i="59" s="1"/>
  <c r="AU239" i="59" s="1"/>
  <c r="AU96" i="59"/>
  <c r="AU178" i="59"/>
  <c r="AU268" i="59"/>
  <c r="AU169" i="59"/>
  <c r="AU259" i="59"/>
  <c r="AT302" i="59"/>
  <c r="AT284" i="59"/>
  <c r="AT286" i="59" s="1"/>
  <c r="AT295" i="59" s="1"/>
  <c r="AT185" i="59"/>
  <c r="AV7" i="59"/>
  <c r="AV339" i="59" s="1"/>
  <c r="AV340" i="59" s="1"/>
  <c r="AT275" i="59"/>
  <c r="AU56" i="59"/>
  <c r="AU83" i="59" s="1"/>
  <c r="AU72" i="59"/>
  <c r="AU85" i="59" s="1"/>
  <c r="AT194" i="59"/>
  <c r="AT196" i="59" s="1"/>
  <c r="AT205" i="59" s="1"/>
  <c r="AT212" i="59"/>
  <c r="AU242" i="59" l="1"/>
  <c r="AV348" i="59"/>
  <c r="AV349" i="59" s="1"/>
  <c r="AR469" i="56"/>
  <c r="AR470" i="56" s="1"/>
  <c r="AS441" i="56"/>
  <c r="AS449" i="56"/>
  <c r="AV269" i="59"/>
  <c r="AU199" i="59"/>
  <c r="AU181" i="59"/>
  <c r="AU183" i="59" s="1"/>
  <c r="AV136" i="59"/>
  <c r="AS451" i="56"/>
  <c r="AS443" i="56"/>
  <c r="AS478" i="56"/>
  <c r="AV179" i="59"/>
  <c r="AV355" i="59"/>
  <c r="AV356" i="59" s="1"/>
  <c r="AV59" i="59"/>
  <c r="AS440" i="56"/>
  <c r="AS448" i="56"/>
  <c r="AU100" i="59"/>
  <c r="AU101" i="59" s="1"/>
  <c r="AV99" i="59" s="1"/>
  <c r="AV362" i="59"/>
  <c r="AV363" i="59" s="1"/>
  <c r="AU282" i="59"/>
  <c r="AU263" i="59"/>
  <c r="AU265" i="59" s="1"/>
  <c r="AU192" i="59"/>
  <c r="AU173" i="59"/>
  <c r="AU175" i="59" s="1"/>
  <c r="AU332" i="59"/>
  <c r="AV14" i="59"/>
  <c r="AV13" i="59"/>
  <c r="AV3" i="59"/>
  <c r="AV2" i="59"/>
  <c r="AV5" i="59"/>
  <c r="AW6" i="59"/>
  <c r="AV222" i="59"/>
  <c r="AV120" i="59"/>
  <c r="AV213" i="59"/>
  <c r="AV128" i="59"/>
  <c r="AV303" i="59"/>
  <c r="AV67" i="59"/>
  <c r="AV51" i="59"/>
  <c r="AV369" i="59"/>
  <c r="AV370" i="59" s="1"/>
  <c r="AU289" i="59"/>
  <c r="AU271" i="59"/>
  <c r="AU273" i="59" s="1"/>
  <c r="AT41" i="59"/>
  <c r="AS442" i="56"/>
  <c r="AS450" i="56"/>
  <c r="AV312" i="59"/>
  <c r="AU31" i="59"/>
  <c r="AU32" i="59" s="1"/>
  <c r="AV30" i="59" s="1"/>
  <c r="AU275" i="59" l="1"/>
  <c r="AV132" i="59"/>
  <c r="AV226" i="59"/>
  <c r="AV140" i="59"/>
  <c r="AV264" i="59"/>
  <c r="AV165" i="59"/>
  <c r="AV35" i="59"/>
  <c r="AV341" i="59"/>
  <c r="AV342" i="59" s="1"/>
  <c r="AV357" i="59"/>
  <c r="AV358" i="59" s="1"/>
  <c r="AT349" i="56" s="1"/>
  <c r="AV307" i="59"/>
  <c r="AV292" i="59"/>
  <c r="AV71" i="59"/>
  <c r="AV63" i="59"/>
  <c r="AV236" i="59"/>
  <c r="AV217" i="59"/>
  <c r="AV104" i="59"/>
  <c r="AV255" i="59"/>
  <c r="AV326" i="59"/>
  <c r="AV202" i="59"/>
  <c r="AV195" i="59"/>
  <c r="AV285" i="59"/>
  <c r="AV55" i="59"/>
  <c r="AV174" i="59"/>
  <c r="AV182" i="59"/>
  <c r="AV350" i="59"/>
  <c r="AV351" i="59" s="1"/>
  <c r="AT348" i="56" s="1"/>
  <c r="AV364" i="59"/>
  <c r="AV371" i="59"/>
  <c r="AV124" i="59"/>
  <c r="AV316" i="59"/>
  <c r="AV272" i="59"/>
  <c r="AU302" i="59"/>
  <c r="AU284" i="59"/>
  <c r="AU286" i="59" s="1"/>
  <c r="AU295" i="59" s="1"/>
  <c r="AU201" i="59"/>
  <c r="AU203" i="59" s="1"/>
  <c r="AU221" i="59"/>
  <c r="AV121" i="59"/>
  <c r="AV123" i="59" s="1"/>
  <c r="AV125" i="59" s="1"/>
  <c r="AV152" i="59" s="1"/>
  <c r="AV365" i="59"/>
  <c r="AT350" i="56" s="1"/>
  <c r="AS479" i="56"/>
  <c r="AW222" i="59"/>
  <c r="AV372" i="59"/>
  <c r="AT351" i="56" s="1"/>
  <c r="AW369" i="59"/>
  <c r="AW370" i="59" s="1"/>
  <c r="AW7" i="59"/>
  <c r="AW339" i="59" s="1"/>
  <c r="AW340" i="59" s="1"/>
  <c r="AU311" i="59"/>
  <c r="AU291" i="59"/>
  <c r="AU293" i="59" s="1"/>
  <c r="AV137" i="59"/>
  <c r="AV139" i="59" s="1"/>
  <c r="AV141" i="59" s="1"/>
  <c r="AV154" i="59" s="1"/>
  <c r="AU185" i="59"/>
  <c r="AW67" i="59"/>
  <c r="AV68" i="59"/>
  <c r="AV70" i="59" s="1"/>
  <c r="AV72" i="59" s="1"/>
  <c r="AV85" i="59" s="1"/>
  <c r="AU212" i="59"/>
  <c r="AU194" i="59"/>
  <c r="AU196" i="59" s="1"/>
  <c r="AU205" i="59" s="1"/>
  <c r="AU34" i="59"/>
  <c r="AU36" i="59" s="1"/>
  <c r="AU103" i="59"/>
  <c r="AU105" i="59" s="1"/>
  <c r="AW51" i="59"/>
  <c r="AV52" i="59"/>
  <c r="AV54" i="59" s="1"/>
  <c r="AV56" i="59" s="1"/>
  <c r="AV83" i="59" s="1"/>
  <c r="AV323" i="59"/>
  <c r="AV325" i="59" s="1"/>
  <c r="AV327" i="59" s="1"/>
  <c r="AV329" i="59" s="1"/>
  <c r="AV252" i="59"/>
  <c r="AV254" i="59" s="1"/>
  <c r="AV256" i="59" s="1"/>
  <c r="AV4" i="59"/>
  <c r="AV162" i="59"/>
  <c r="AV164" i="59" s="1"/>
  <c r="AV166" i="59" s="1"/>
  <c r="AV27" i="59"/>
  <c r="AV96" i="59"/>
  <c r="AV100" i="59" s="1"/>
  <c r="AV101" i="59" s="1"/>
  <c r="AV178" i="59"/>
  <c r="AV233" i="59"/>
  <c r="AV235" i="59" s="1"/>
  <c r="AV237" i="59" s="1"/>
  <c r="AV239" i="59" s="1"/>
  <c r="AV259" i="59"/>
  <c r="AV268" i="59"/>
  <c r="AV169" i="59"/>
  <c r="AW303" i="59"/>
  <c r="AW59" i="59"/>
  <c r="AW136" i="59" l="1"/>
  <c r="AW348" i="59"/>
  <c r="AW349" i="59" s="1"/>
  <c r="AW355" i="59"/>
  <c r="AW356" i="59" s="1"/>
  <c r="AW269" i="59"/>
  <c r="AW362" i="59"/>
  <c r="AW363" i="59" s="1"/>
  <c r="AT441" i="56"/>
  <c r="AT449" i="56"/>
  <c r="AV289" i="59"/>
  <c r="AV271" i="59"/>
  <c r="AV273" i="59" s="1"/>
  <c r="AV332" i="59"/>
  <c r="AW137" i="59"/>
  <c r="AW139" i="59" s="1"/>
  <c r="AT448" i="56"/>
  <c r="AT440" i="56"/>
  <c r="AW213" i="59"/>
  <c r="AV282" i="59"/>
  <c r="AV263" i="59"/>
  <c r="AV265" i="59" s="1"/>
  <c r="AT478" i="56"/>
  <c r="AW52" i="59"/>
  <c r="AW54" i="59" s="1"/>
  <c r="AW68" i="59"/>
  <c r="AW70" i="59" s="1"/>
  <c r="AV199" i="59"/>
  <c r="AV181" i="59"/>
  <c r="AV183" i="59" s="1"/>
  <c r="AV103" i="59"/>
  <c r="AV105" i="59" s="1"/>
  <c r="AW99" i="59"/>
  <c r="AW14" i="59"/>
  <c r="AW13" i="59"/>
  <c r="AW3" i="59"/>
  <c r="AW2" i="59"/>
  <c r="AW5" i="59"/>
  <c r="AX6" i="59"/>
  <c r="AT451" i="56"/>
  <c r="AT443" i="56"/>
  <c r="AT450" i="56"/>
  <c r="AT442" i="56"/>
  <c r="AU110" i="59"/>
  <c r="AW312" i="59"/>
  <c r="AW128" i="59"/>
  <c r="AV242" i="59"/>
  <c r="AU41" i="59"/>
  <c r="AW120" i="59"/>
  <c r="AV192" i="59"/>
  <c r="AV173" i="59"/>
  <c r="AV175" i="59" s="1"/>
  <c r="AS469" i="56"/>
  <c r="AS470" i="56" s="1"/>
  <c r="AW179" i="59"/>
  <c r="AV31" i="59"/>
  <c r="AV32" i="59" s="1"/>
  <c r="AW30" i="59" s="1"/>
  <c r="AV302" i="59" l="1"/>
  <c r="AV284" i="59"/>
  <c r="AV286" i="59" s="1"/>
  <c r="AV295" i="59" s="1"/>
  <c r="AW104" i="59"/>
  <c r="AW285" i="59"/>
  <c r="AW140" i="59"/>
  <c r="AW350" i="59"/>
  <c r="AW351" i="59" s="1"/>
  <c r="AU348" i="56" s="1"/>
  <c r="AW35" i="59"/>
  <c r="AW272" i="59"/>
  <c r="AW236" i="59"/>
  <c r="AW71" i="59"/>
  <c r="AW72" i="59" s="1"/>
  <c r="AW85" i="59" s="1"/>
  <c r="AW292" i="59"/>
  <c r="AW226" i="59"/>
  <c r="AW202" i="59"/>
  <c r="AW307" i="59"/>
  <c r="AW132" i="59"/>
  <c r="AW264" i="59"/>
  <c r="AW371" i="59"/>
  <c r="AW372" i="59" s="1"/>
  <c r="AU351" i="56" s="1"/>
  <c r="AW182" i="59"/>
  <c r="AW55" i="59"/>
  <c r="AW56" i="59" s="1"/>
  <c r="AW83" i="59" s="1"/>
  <c r="AW217" i="59"/>
  <c r="AW341" i="59"/>
  <c r="AW342" i="59" s="1"/>
  <c r="AW357" i="59"/>
  <c r="AW358" i="59" s="1"/>
  <c r="AU349" i="56" s="1"/>
  <c r="AW174" i="59"/>
  <c r="AW255" i="59"/>
  <c r="AW316" i="59"/>
  <c r="AW195" i="59"/>
  <c r="AW165" i="59"/>
  <c r="AW63" i="59"/>
  <c r="AW124" i="59"/>
  <c r="AW364" i="59"/>
  <c r="AW365" i="59" s="1"/>
  <c r="AU350" i="56" s="1"/>
  <c r="AW326" i="59"/>
  <c r="AV311" i="59"/>
  <c r="AV291" i="59"/>
  <c r="AV293" i="59" s="1"/>
  <c r="AV185" i="59"/>
  <c r="AW121" i="59"/>
  <c r="AW123" i="59" s="1"/>
  <c r="AW125" i="59" s="1"/>
  <c r="AW152" i="59" s="1"/>
  <c r="AX7" i="59"/>
  <c r="AV110" i="59"/>
  <c r="AT479" i="56"/>
  <c r="AW4" i="59"/>
  <c r="AW323" i="59"/>
  <c r="AW325" i="59" s="1"/>
  <c r="AW327" i="59" s="1"/>
  <c r="AW329" i="59" s="1"/>
  <c r="AW162" i="59"/>
  <c r="AW164" i="59" s="1"/>
  <c r="AW166" i="59" s="1"/>
  <c r="AW252" i="59"/>
  <c r="AW254" i="59" s="1"/>
  <c r="AW256" i="59" s="1"/>
  <c r="AW27" i="59"/>
  <c r="AW31" i="59" s="1"/>
  <c r="AW32" i="59" s="1"/>
  <c r="AW178" i="59"/>
  <c r="AW96" i="59"/>
  <c r="AW100" i="59" s="1"/>
  <c r="AW101" i="59" s="1"/>
  <c r="AW233" i="59"/>
  <c r="AW235" i="59" s="1"/>
  <c r="AW237" i="59" s="1"/>
  <c r="AW239" i="59" s="1"/>
  <c r="AW169" i="59"/>
  <c r="AW259" i="59"/>
  <c r="AW268" i="59"/>
  <c r="AW141" i="59"/>
  <c r="AW154" i="59" s="1"/>
  <c r="AV212" i="59"/>
  <c r="AV194" i="59"/>
  <c r="AV196" i="59" s="1"/>
  <c r="AV205" i="59" s="1"/>
  <c r="AT469" i="56" s="1"/>
  <c r="AT470" i="56" s="1"/>
  <c r="AV34" i="59"/>
  <c r="AV36" i="59" s="1"/>
  <c r="AV201" i="59"/>
  <c r="AV203" i="59" s="1"/>
  <c r="AV221" i="59"/>
  <c r="AV275" i="59"/>
  <c r="AX30" i="59" l="1"/>
  <c r="AX99" i="59"/>
  <c r="AX14" i="59"/>
  <c r="AX13" i="59"/>
  <c r="AX2" i="59"/>
  <c r="AX3" i="59"/>
  <c r="AX5" i="59"/>
  <c r="AY6" i="59"/>
  <c r="AX136" i="59"/>
  <c r="AX303" i="59"/>
  <c r="AX51" i="59"/>
  <c r="AX222" i="59"/>
  <c r="AX67" i="59"/>
  <c r="AX59" i="59"/>
  <c r="AU442" i="56"/>
  <c r="AU450" i="56"/>
  <c r="AU441" i="56"/>
  <c r="AU449" i="56"/>
  <c r="AU440" i="56"/>
  <c r="AU448" i="56"/>
  <c r="AU478" i="56"/>
  <c r="AX355" i="59"/>
  <c r="AX356" i="59" s="1"/>
  <c r="AW103" i="59"/>
  <c r="AW105" i="59" s="1"/>
  <c r="AX339" i="59"/>
  <c r="AX340" i="59" s="1"/>
  <c r="AX120" i="59"/>
  <c r="AX269" i="59"/>
  <c r="AV41" i="59"/>
  <c r="AX179" i="59"/>
  <c r="AW34" i="59"/>
  <c r="AW36" i="59" s="1"/>
  <c r="AX348" i="59"/>
  <c r="AX349" i="59" s="1"/>
  <c r="AX312" i="59"/>
  <c r="AU451" i="56"/>
  <c r="AU443" i="56"/>
  <c r="AW282" i="59"/>
  <c r="AW263" i="59"/>
  <c r="AW265" i="59" s="1"/>
  <c r="AW192" i="59"/>
  <c r="AW173" i="59"/>
  <c r="AW175" i="59" s="1"/>
  <c r="AW199" i="59"/>
  <c r="AW181" i="59"/>
  <c r="AW183" i="59" s="1"/>
  <c r="AW332" i="59"/>
  <c r="AX362" i="59"/>
  <c r="AX363" i="59" s="1"/>
  <c r="AX213" i="59"/>
  <c r="AW289" i="59"/>
  <c r="AW271" i="59"/>
  <c r="AW273" i="59" s="1"/>
  <c r="AW242" i="59"/>
  <c r="AX369" i="59"/>
  <c r="AX370" i="59" s="1"/>
  <c r="AX128" i="59"/>
  <c r="AW302" i="59" l="1"/>
  <c r="AW284" i="59"/>
  <c r="AW286" i="59" s="1"/>
  <c r="AW295" i="59" s="1"/>
  <c r="AU479" i="56"/>
  <c r="AX68" i="59"/>
  <c r="AX70" i="59" s="1"/>
  <c r="AW311" i="59"/>
  <c r="AW291" i="59"/>
  <c r="AW293" i="59" s="1"/>
  <c r="AX226" i="59"/>
  <c r="AX124" i="59"/>
  <c r="AX371" i="59"/>
  <c r="AX372" i="59" s="1"/>
  <c r="AV351" i="56" s="1"/>
  <c r="AX217" i="59"/>
  <c r="AX341" i="59"/>
  <c r="AX55" i="59"/>
  <c r="AX264" i="59"/>
  <c r="AX357" i="59"/>
  <c r="AX358" i="59" s="1"/>
  <c r="AV349" i="56" s="1"/>
  <c r="AX132" i="59"/>
  <c r="AX165" i="59"/>
  <c r="AX272" i="59"/>
  <c r="AX35" i="59"/>
  <c r="AX104" i="59"/>
  <c r="AX350" i="59"/>
  <c r="AX351" i="59" s="1"/>
  <c r="AV348" i="56" s="1"/>
  <c r="AX255" i="59"/>
  <c r="AX326" i="59"/>
  <c r="AX174" i="59"/>
  <c r="AX236" i="59"/>
  <c r="AX202" i="59"/>
  <c r="AX71" i="59"/>
  <c r="AX140" i="59"/>
  <c r="AX182" i="59"/>
  <c r="AX307" i="59"/>
  <c r="AX364" i="59"/>
  <c r="AX365" i="59" s="1"/>
  <c r="AV350" i="56" s="1"/>
  <c r="AX285" i="59"/>
  <c r="AX292" i="59"/>
  <c r="AX63" i="59"/>
  <c r="AX195" i="59"/>
  <c r="AX316" i="59"/>
  <c r="AW275" i="59"/>
  <c r="AX52" i="59"/>
  <c r="AX54" i="59" s="1"/>
  <c r="AX56" i="59" s="1"/>
  <c r="AX83" i="59" s="1"/>
  <c r="AW221" i="59"/>
  <c r="AW201" i="59"/>
  <c r="AW203" i="59" s="1"/>
  <c r="AX121" i="59"/>
  <c r="AX123" i="59" s="1"/>
  <c r="AX137" i="59"/>
  <c r="AX139" i="59" s="1"/>
  <c r="AX141" i="59" s="1"/>
  <c r="AX154" i="59" s="1"/>
  <c r="AX342" i="59"/>
  <c r="AY7" i="59"/>
  <c r="AY67" i="59" s="1"/>
  <c r="AW185" i="59"/>
  <c r="AW212" i="59"/>
  <c r="AW194" i="59"/>
  <c r="AW196" i="59" s="1"/>
  <c r="AW205" i="59" s="1"/>
  <c r="AU469" i="56" s="1"/>
  <c r="AU470" i="56" s="1"/>
  <c r="AW41" i="59"/>
  <c r="AW110" i="59"/>
  <c r="AX162" i="59"/>
  <c r="AX164" i="59" s="1"/>
  <c r="AX252" i="59"/>
  <c r="AX254" i="59" s="1"/>
  <c r="AX256" i="59" s="1"/>
  <c r="AX323" i="59"/>
  <c r="AX325" i="59" s="1"/>
  <c r="AX327" i="59" s="1"/>
  <c r="AX329" i="59" s="1"/>
  <c r="AX4" i="59"/>
  <c r="AX27" i="59"/>
  <c r="AX96" i="59"/>
  <c r="AX233" i="59"/>
  <c r="AX235" i="59" s="1"/>
  <c r="AX178" i="59"/>
  <c r="AX259" i="59"/>
  <c r="AX169" i="59"/>
  <c r="AX268" i="59"/>
  <c r="AY312" i="59" l="1"/>
  <c r="AY303" i="59"/>
  <c r="AY355" i="59"/>
  <c r="AY356" i="59" s="1"/>
  <c r="AX166" i="59"/>
  <c r="AX237" i="59"/>
  <c r="AX239" i="59" s="1"/>
  <c r="AX125" i="59"/>
  <c r="AX152" i="59" s="1"/>
  <c r="AV478" i="56"/>
  <c r="AV479" i="56" s="1"/>
  <c r="AV449" i="56"/>
  <c r="AV441" i="56"/>
  <c r="AV450" i="56"/>
  <c r="AV442" i="56"/>
  <c r="AY68" i="59"/>
  <c r="AY70" i="59" s="1"/>
  <c r="AV451" i="56"/>
  <c r="AV443" i="56"/>
  <c r="AX199" i="59"/>
  <c r="AX181" i="59"/>
  <c r="AX183" i="59" s="1"/>
  <c r="AY179" i="59"/>
  <c r="AY136" i="59"/>
  <c r="AY13" i="59"/>
  <c r="AY14" i="59"/>
  <c r="AY3" i="59"/>
  <c r="AY2" i="59"/>
  <c r="AY5" i="59"/>
  <c r="AZ6" i="59"/>
  <c r="AY120" i="59"/>
  <c r="AY128" i="59"/>
  <c r="AY362" i="59"/>
  <c r="AY363" i="59" s="1"/>
  <c r="AV440" i="56"/>
  <c r="AV448" i="56"/>
  <c r="AY369" i="59"/>
  <c r="AY370" i="59" s="1"/>
  <c r="AY51" i="59"/>
  <c r="AY222" i="59"/>
  <c r="AX289" i="59"/>
  <c r="AX271" i="59"/>
  <c r="AX273" i="59" s="1"/>
  <c r="AY339" i="59"/>
  <c r="AY340" i="59" s="1"/>
  <c r="AY213" i="59"/>
  <c r="AX192" i="59"/>
  <c r="AX173" i="59"/>
  <c r="AX175" i="59" s="1"/>
  <c r="AX332" i="59"/>
  <c r="AY269" i="59"/>
  <c r="AX31" i="59"/>
  <c r="AX32" i="59" s="1"/>
  <c r="AY30" i="59" s="1"/>
  <c r="AY59" i="59"/>
  <c r="AX103" i="59"/>
  <c r="AX105" i="59" s="1"/>
  <c r="AX282" i="59"/>
  <c r="AX263" i="59"/>
  <c r="AX265" i="59" s="1"/>
  <c r="AX242" i="59"/>
  <c r="AY348" i="59"/>
  <c r="AY349" i="59" s="1"/>
  <c r="AX100" i="59"/>
  <c r="AX101" i="59" s="1"/>
  <c r="AY99" i="59" s="1"/>
  <c r="AX72" i="59"/>
  <c r="AX85" i="59" s="1"/>
  <c r="AX302" i="59" l="1"/>
  <c r="AX284" i="59"/>
  <c r="AX286" i="59" s="1"/>
  <c r="AX295" i="59" s="1"/>
  <c r="AX275" i="59"/>
  <c r="AX212" i="59"/>
  <c r="AX194" i="59"/>
  <c r="AX196" i="59" s="1"/>
  <c r="AX205" i="59" s="1"/>
  <c r="AY252" i="59"/>
  <c r="AY254" i="59" s="1"/>
  <c r="AY162" i="59"/>
  <c r="AY164" i="59" s="1"/>
  <c r="AY323" i="59"/>
  <c r="AY325" i="59" s="1"/>
  <c r="AY4" i="59"/>
  <c r="AY27" i="59"/>
  <c r="AY233" i="59"/>
  <c r="AY235" i="59" s="1"/>
  <c r="AY178" i="59"/>
  <c r="AY96" i="59"/>
  <c r="AY100" i="59" s="1"/>
  <c r="AY101" i="59" s="1"/>
  <c r="AY259" i="59"/>
  <c r="AY268" i="59"/>
  <c r="AY169" i="59"/>
  <c r="AY137" i="59"/>
  <c r="AY139" i="59" s="1"/>
  <c r="AX110" i="59"/>
  <c r="AX311" i="59"/>
  <c r="AX291" i="59"/>
  <c r="AX293" i="59" s="1"/>
  <c r="AX34" i="59"/>
  <c r="AX36" i="59" s="1"/>
  <c r="AY52" i="59"/>
  <c r="AY54" i="59" s="1"/>
  <c r="AY121" i="59"/>
  <c r="AY123" i="59" s="1"/>
  <c r="AY195" i="59"/>
  <c r="AY104" i="59"/>
  <c r="AY63" i="59"/>
  <c r="AY371" i="59"/>
  <c r="AY307" i="59"/>
  <c r="AY316" i="59"/>
  <c r="AY285" i="59"/>
  <c r="AY182" i="59"/>
  <c r="AY165" i="59"/>
  <c r="AY226" i="59"/>
  <c r="AY236" i="59"/>
  <c r="AY124" i="59"/>
  <c r="AY350" i="59"/>
  <c r="AY351" i="59" s="1"/>
  <c r="AW348" i="56" s="1"/>
  <c r="AY341" i="59"/>
  <c r="AY342" i="59" s="1"/>
  <c r="AY202" i="59"/>
  <c r="AY255" i="59"/>
  <c r="AY71" i="59"/>
  <c r="AY72" i="59" s="1"/>
  <c r="AY85" i="59" s="1"/>
  <c r="AY55" i="59"/>
  <c r="AY35" i="59"/>
  <c r="AY174" i="59"/>
  <c r="AY326" i="59"/>
  <c r="AY264" i="59"/>
  <c r="AY140" i="59"/>
  <c r="AY364" i="59"/>
  <c r="AY365" i="59" s="1"/>
  <c r="AW350" i="56" s="1"/>
  <c r="AY357" i="59"/>
  <c r="AY358" i="59" s="1"/>
  <c r="AW349" i="56" s="1"/>
  <c r="AY217" i="59"/>
  <c r="AY272" i="59"/>
  <c r="AY132" i="59"/>
  <c r="AY292" i="59"/>
  <c r="AX221" i="59"/>
  <c r="AX201" i="59"/>
  <c r="AX203" i="59" s="1"/>
  <c r="AX185" i="59"/>
  <c r="AY372" i="59"/>
  <c r="AW351" i="56" s="1"/>
  <c r="AZ7" i="59"/>
  <c r="AZ362" i="59" s="1"/>
  <c r="AZ363" i="59" s="1"/>
  <c r="AZ179" i="59" l="1"/>
  <c r="AZ339" i="59"/>
  <c r="AZ340" i="59" s="1"/>
  <c r="AZ355" i="59"/>
  <c r="AZ356" i="59" s="1"/>
  <c r="AW450" i="56"/>
  <c r="AW442" i="56"/>
  <c r="AW440" i="56"/>
  <c r="AW448" i="56"/>
  <c r="AZ120" i="59"/>
  <c r="AY237" i="59"/>
  <c r="AY239" i="59" s="1"/>
  <c r="AY56" i="59"/>
  <c r="AY83" i="59" s="1"/>
  <c r="AZ51" i="59"/>
  <c r="AZ213" i="59"/>
  <c r="AY192" i="59"/>
  <c r="AY173" i="59"/>
  <c r="AY175" i="59" s="1"/>
  <c r="AY327" i="59"/>
  <c r="AY329" i="59" s="1"/>
  <c r="AZ99" i="59"/>
  <c r="AZ14" i="59"/>
  <c r="AZ13" i="59"/>
  <c r="AZ2" i="59"/>
  <c r="AZ3" i="59"/>
  <c r="AZ5" i="59"/>
  <c r="BA6" i="59"/>
  <c r="AZ312" i="59"/>
  <c r="AZ67" i="59"/>
  <c r="AZ303" i="59"/>
  <c r="AW451" i="56"/>
  <c r="AW443" i="56"/>
  <c r="AY289" i="59"/>
  <c r="AY271" i="59"/>
  <c r="AY273" i="59" s="1"/>
  <c r="AY166" i="59"/>
  <c r="AZ128" i="59"/>
  <c r="AZ59" i="59"/>
  <c r="AY282" i="59"/>
  <c r="AY263" i="59"/>
  <c r="AY265" i="59" s="1"/>
  <c r="AY256" i="59"/>
  <c r="AY332" i="59" s="1"/>
  <c r="AW441" i="56"/>
  <c r="AW449" i="56"/>
  <c r="AX41" i="59"/>
  <c r="AY141" i="59"/>
  <c r="AY154" i="59" s="1"/>
  <c r="AY103" i="59"/>
  <c r="AY105" i="59" s="1"/>
  <c r="AV469" i="56"/>
  <c r="AV470" i="56" s="1"/>
  <c r="AZ348" i="59"/>
  <c r="AZ349" i="59" s="1"/>
  <c r="AZ369" i="59"/>
  <c r="AZ370" i="59" s="1"/>
  <c r="AZ269" i="59"/>
  <c r="AZ222" i="59"/>
  <c r="AY125" i="59"/>
  <c r="AY152" i="59" s="1"/>
  <c r="AZ136" i="59"/>
  <c r="AY199" i="59"/>
  <c r="AY181" i="59"/>
  <c r="AY183" i="59" s="1"/>
  <c r="AY31" i="59"/>
  <c r="AY32" i="59" s="1"/>
  <c r="AZ30" i="59" s="1"/>
  <c r="AY242" i="59" l="1"/>
  <c r="AY291" i="59"/>
  <c r="AY293" i="59" s="1"/>
  <c r="AY311" i="59"/>
  <c r="AY212" i="59"/>
  <c r="AY194" i="59"/>
  <c r="AY196" i="59" s="1"/>
  <c r="AY205" i="59" s="1"/>
  <c r="AZ121" i="59"/>
  <c r="AZ123" i="59" s="1"/>
  <c r="AY221" i="59"/>
  <c r="AY201" i="59"/>
  <c r="AY203" i="59" s="1"/>
  <c r="AY110" i="59"/>
  <c r="AY275" i="59"/>
  <c r="AZ52" i="59"/>
  <c r="AZ54" i="59" s="1"/>
  <c r="AY302" i="59"/>
  <c r="AY284" i="59"/>
  <c r="AY286" i="59" s="1"/>
  <c r="AY295" i="59" s="1"/>
  <c r="AZ364" i="59"/>
  <c r="AZ365" i="59" s="1"/>
  <c r="AX350" i="56" s="1"/>
  <c r="AZ182" i="59"/>
  <c r="AZ104" i="59"/>
  <c r="AZ272" i="59"/>
  <c r="AZ226" i="59"/>
  <c r="AZ292" i="59"/>
  <c r="AZ285" i="59"/>
  <c r="AZ217" i="59"/>
  <c r="AZ35" i="59"/>
  <c r="AZ236" i="59"/>
  <c r="AZ165" i="59"/>
  <c r="AZ140" i="59"/>
  <c r="AZ124" i="59"/>
  <c r="AZ202" i="59"/>
  <c r="AZ71" i="59"/>
  <c r="AZ316" i="59"/>
  <c r="AZ255" i="59"/>
  <c r="AZ326" i="59"/>
  <c r="AZ357" i="59"/>
  <c r="AZ358" i="59" s="1"/>
  <c r="AX349" i="56" s="1"/>
  <c r="AZ55" i="59"/>
  <c r="AZ174" i="59"/>
  <c r="AZ371" i="59"/>
  <c r="AZ195" i="59"/>
  <c r="AZ63" i="59"/>
  <c r="AZ132" i="59"/>
  <c r="AZ341" i="59"/>
  <c r="AZ342" i="59" s="1"/>
  <c r="AZ264" i="59"/>
  <c r="AZ307" i="59"/>
  <c r="AZ350" i="59"/>
  <c r="AZ351" i="59" s="1"/>
  <c r="AX348" i="56" s="1"/>
  <c r="AZ68" i="59"/>
  <c r="AZ70" i="59" s="1"/>
  <c r="AZ72" i="59" s="1"/>
  <c r="AZ85" i="59" s="1"/>
  <c r="AY34" i="59"/>
  <c r="AY36" i="59" s="1"/>
  <c r="BA7" i="59"/>
  <c r="BA67" i="59" s="1"/>
  <c r="AZ137" i="59"/>
  <c r="AZ139" i="59" s="1"/>
  <c r="AZ141" i="59" s="1"/>
  <c r="AZ154" i="59" s="1"/>
  <c r="AZ372" i="59"/>
  <c r="AX351" i="56" s="1"/>
  <c r="AZ4" i="59"/>
  <c r="AZ323" i="59"/>
  <c r="AZ325" i="59" s="1"/>
  <c r="AZ162" i="59"/>
  <c r="AZ164" i="59" s="1"/>
  <c r="AZ166" i="59" s="1"/>
  <c r="AZ252" i="59"/>
  <c r="AZ254" i="59" s="1"/>
  <c r="AZ256" i="59" s="1"/>
  <c r="AZ27" i="59"/>
  <c r="AZ233" i="59"/>
  <c r="AZ235" i="59" s="1"/>
  <c r="AZ237" i="59" s="1"/>
  <c r="AZ239" i="59" s="1"/>
  <c r="AZ178" i="59"/>
  <c r="AZ96" i="59"/>
  <c r="AZ169" i="59"/>
  <c r="AZ268" i="59"/>
  <c r="AZ259" i="59"/>
  <c r="AY185" i="59"/>
  <c r="AW478" i="56"/>
  <c r="AW479" i="56" s="1"/>
  <c r="BA136" i="59" l="1"/>
  <c r="BA179" i="59"/>
  <c r="BA355" i="59"/>
  <c r="BA356" i="59" s="1"/>
  <c r="AZ327" i="59"/>
  <c r="AZ329" i="59" s="1"/>
  <c r="AX478" i="56" s="1"/>
  <c r="AX479" i="56" s="1"/>
  <c r="AW469" i="56"/>
  <c r="AW470" i="56" s="1"/>
  <c r="BA68" i="59"/>
  <c r="BA70" i="59" s="1"/>
  <c r="AX448" i="56"/>
  <c r="AX440" i="56"/>
  <c r="BA222" i="59"/>
  <c r="BA120" i="59"/>
  <c r="AY41" i="59"/>
  <c r="AX450" i="56"/>
  <c r="AX442" i="56"/>
  <c r="BA362" i="59"/>
  <c r="BA363" i="59" s="1"/>
  <c r="BA303" i="59"/>
  <c r="AX443" i="56"/>
  <c r="AX451" i="56"/>
  <c r="BA137" i="59"/>
  <c r="BA139" i="59" s="1"/>
  <c r="BA369" i="59"/>
  <c r="BA370" i="59" s="1"/>
  <c r="BA14" i="59"/>
  <c r="BA13" i="59"/>
  <c r="BA3" i="59"/>
  <c r="BA2" i="59"/>
  <c r="BA5" i="59"/>
  <c r="BB6" i="59"/>
  <c r="BA128" i="59"/>
  <c r="BA59" i="59"/>
  <c r="AZ282" i="59"/>
  <c r="AZ263" i="59"/>
  <c r="AZ265" i="59" s="1"/>
  <c r="AZ242" i="59"/>
  <c r="BA269" i="59"/>
  <c r="AZ56" i="59"/>
  <c r="AZ83" i="59" s="1"/>
  <c r="AZ289" i="59"/>
  <c r="AZ271" i="59"/>
  <c r="AZ273" i="59" s="1"/>
  <c r="BA348" i="59"/>
  <c r="BA349" i="59" s="1"/>
  <c r="AZ100" i="59"/>
  <c r="AZ101" i="59" s="1"/>
  <c r="BA99" i="59" s="1"/>
  <c r="BA51" i="59"/>
  <c r="BA213" i="59"/>
  <c r="AZ181" i="59"/>
  <c r="AZ183" i="59" s="1"/>
  <c r="AZ199" i="59"/>
  <c r="AZ192" i="59"/>
  <c r="AZ173" i="59"/>
  <c r="AZ175" i="59" s="1"/>
  <c r="BA339" i="59"/>
  <c r="BA340" i="59" s="1"/>
  <c r="BA312" i="59"/>
  <c r="AX449" i="56"/>
  <c r="AX441" i="56"/>
  <c r="AZ125" i="59"/>
  <c r="AZ152" i="59" s="1"/>
  <c r="AZ31" i="59"/>
  <c r="AZ32" i="59" s="1"/>
  <c r="BA30" i="59" s="1"/>
  <c r="AZ332" i="59" l="1"/>
  <c r="AZ103" i="59"/>
  <c r="AZ105" i="59" s="1"/>
  <c r="AZ194" i="59"/>
  <c r="AZ196" i="59" s="1"/>
  <c r="AZ205" i="59" s="1"/>
  <c r="AZ212" i="59"/>
  <c r="AZ302" i="59"/>
  <c r="AZ284" i="59"/>
  <c r="AZ286" i="59" s="1"/>
  <c r="AZ295" i="59" s="1"/>
  <c r="BA104" i="59"/>
  <c r="BA182" i="59"/>
  <c r="BA195" i="59"/>
  <c r="BA202" i="59"/>
  <c r="BA255" i="59"/>
  <c r="BA63" i="59"/>
  <c r="BA165" i="59"/>
  <c r="BA364" i="59"/>
  <c r="BA124" i="59"/>
  <c r="BA55" i="59"/>
  <c r="BA272" i="59"/>
  <c r="BA371" i="59"/>
  <c r="BA140" i="59"/>
  <c r="BA264" i="59"/>
  <c r="BA357" i="59"/>
  <c r="BA358" i="59" s="1"/>
  <c r="AY349" i="56" s="1"/>
  <c r="BA35" i="59"/>
  <c r="BA341" i="59"/>
  <c r="BA342" i="59" s="1"/>
  <c r="BA132" i="59"/>
  <c r="BA285" i="59"/>
  <c r="BA174" i="59"/>
  <c r="BA326" i="59"/>
  <c r="BA71" i="59"/>
  <c r="BA217" i="59"/>
  <c r="BA316" i="59"/>
  <c r="BA292" i="59"/>
  <c r="BA350" i="59"/>
  <c r="BA351" i="59" s="1"/>
  <c r="AY348" i="56" s="1"/>
  <c r="BA307" i="59"/>
  <c r="BA226" i="59"/>
  <c r="BA236" i="59"/>
  <c r="BA121" i="59"/>
  <c r="BA123" i="59" s="1"/>
  <c r="BA365" i="59"/>
  <c r="AY350" i="56" s="1"/>
  <c r="AZ185" i="59"/>
  <c r="AZ291" i="59"/>
  <c r="AZ293" i="59" s="1"/>
  <c r="AZ311" i="59"/>
  <c r="AZ201" i="59"/>
  <c r="AZ203" i="59" s="1"/>
  <c r="AZ221" i="59"/>
  <c r="BB7" i="59"/>
  <c r="BB348" i="59" s="1"/>
  <c r="BB349" i="59" s="1"/>
  <c r="BA372" i="59"/>
  <c r="AY351" i="56" s="1"/>
  <c r="BA72" i="59"/>
  <c r="BA85" i="59" s="1"/>
  <c r="AZ110" i="59"/>
  <c r="BA252" i="59"/>
  <c r="BA254" i="59" s="1"/>
  <c r="BA256" i="59" s="1"/>
  <c r="BA4" i="59"/>
  <c r="BA323" i="59"/>
  <c r="BA325" i="59" s="1"/>
  <c r="BA327" i="59" s="1"/>
  <c r="BA329" i="59" s="1"/>
  <c r="BA162" i="59"/>
  <c r="BA164" i="59" s="1"/>
  <c r="BA166" i="59" s="1"/>
  <c r="BA27" i="59"/>
  <c r="BA96" i="59"/>
  <c r="BA233" i="59"/>
  <c r="BA235" i="59" s="1"/>
  <c r="BA237" i="59" s="1"/>
  <c r="BA239" i="59" s="1"/>
  <c r="BA178" i="59"/>
  <c r="BA259" i="59"/>
  <c r="BA169" i="59"/>
  <c r="BA268" i="59"/>
  <c r="BA141" i="59"/>
  <c r="BA154" i="59" s="1"/>
  <c r="AZ34" i="59"/>
  <c r="AZ36" i="59" s="1"/>
  <c r="BB312" i="59"/>
  <c r="BB51" i="59"/>
  <c r="BA52" i="59"/>
  <c r="BA54" i="59" s="1"/>
  <c r="AZ275" i="59"/>
  <c r="BA125" i="59" l="1"/>
  <c r="BA152" i="59" s="1"/>
  <c r="BA56" i="59"/>
  <c r="BA83" i="59" s="1"/>
  <c r="AX469" i="56"/>
  <c r="AX470" i="56" s="1"/>
  <c r="BA242" i="59"/>
  <c r="AY448" i="56"/>
  <c r="AY440" i="56"/>
  <c r="AZ41" i="59"/>
  <c r="BB339" i="59"/>
  <c r="BB340" i="59" s="1"/>
  <c r="BB120" i="59"/>
  <c r="BB269" i="59"/>
  <c r="AY443" i="56"/>
  <c r="AY451" i="56"/>
  <c r="BB14" i="59"/>
  <c r="BB13" i="59"/>
  <c r="BB3" i="59"/>
  <c r="BB2" i="59"/>
  <c r="BB5" i="59"/>
  <c r="BC6" i="59"/>
  <c r="BB136" i="59"/>
  <c r="BB67" i="59"/>
  <c r="AY450" i="56"/>
  <c r="AY442" i="56"/>
  <c r="BA289" i="59"/>
  <c r="BA271" i="59"/>
  <c r="BA273" i="59" s="1"/>
  <c r="BA192" i="59"/>
  <c r="BA173" i="59"/>
  <c r="BA175" i="59" s="1"/>
  <c r="BB355" i="59"/>
  <c r="BB356" i="59" s="1"/>
  <c r="BB128" i="59"/>
  <c r="BB59" i="59"/>
  <c r="BA282" i="59"/>
  <c r="BA263" i="59"/>
  <c r="BA265" i="59" s="1"/>
  <c r="BA332" i="59"/>
  <c r="BB362" i="59"/>
  <c r="BB363" i="59" s="1"/>
  <c r="BB222" i="59"/>
  <c r="BA31" i="59"/>
  <c r="BA32" i="59" s="1"/>
  <c r="BB30" i="59" s="1"/>
  <c r="BB52" i="59"/>
  <c r="BB54" i="59" s="1"/>
  <c r="BA199" i="59"/>
  <c r="BA181" i="59"/>
  <c r="BA183" i="59" s="1"/>
  <c r="BB213" i="59"/>
  <c r="BB179" i="59"/>
  <c r="BB303" i="59"/>
  <c r="AY478" i="56"/>
  <c r="AY479" i="56" s="1"/>
  <c r="BB369" i="59"/>
  <c r="BB370" i="59" s="1"/>
  <c r="AY441" i="56"/>
  <c r="AY449" i="56"/>
  <c r="BA100" i="59"/>
  <c r="BA101" i="59" s="1"/>
  <c r="BB99" i="59" s="1"/>
  <c r="BB124" i="59" l="1"/>
  <c r="BB165" i="59"/>
  <c r="BB71" i="59"/>
  <c r="BB55" i="59"/>
  <c r="BB56" i="59" s="1"/>
  <c r="BB83" i="59" s="1"/>
  <c r="BB202" i="59"/>
  <c r="BB292" i="59"/>
  <c r="BB285" i="59"/>
  <c r="BB195" i="59"/>
  <c r="BB371" i="59"/>
  <c r="BB357" i="59"/>
  <c r="BB358" i="59" s="1"/>
  <c r="AZ349" i="56" s="1"/>
  <c r="BB307" i="59"/>
  <c r="BB341" i="59"/>
  <c r="BB264" i="59"/>
  <c r="BB63" i="59"/>
  <c r="BB104" i="59"/>
  <c r="BB174" i="59"/>
  <c r="BB326" i="59"/>
  <c r="BB272" i="59"/>
  <c r="BB255" i="59"/>
  <c r="BB226" i="59"/>
  <c r="BB217" i="59"/>
  <c r="BB364" i="59"/>
  <c r="BB236" i="59"/>
  <c r="BB182" i="59"/>
  <c r="BB140" i="59"/>
  <c r="BB350" i="59"/>
  <c r="BB351" i="59" s="1"/>
  <c r="AZ348" i="56" s="1"/>
  <c r="BB132" i="59"/>
  <c r="BB35" i="59"/>
  <c r="BB316" i="59"/>
  <c r="BB121" i="59"/>
  <c r="BB123" i="59" s="1"/>
  <c r="BB125" i="59" s="1"/>
  <c r="BB152" i="59" s="1"/>
  <c r="BB68" i="59"/>
  <c r="BB70" i="59" s="1"/>
  <c r="BB72" i="59" s="1"/>
  <c r="BB85" i="59" s="1"/>
  <c r="BB342" i="59"/>
  <c r="BB137" i="59"/>
  <c r="BB139" i="59" s="1"/>
  <c r="BB141" i="59" s="1"/>
  <c r="BB154" i="59" s="1"/>
  <c r="BA103" i="59"/>
  <c r="BA105" i="59" s="1"/>
  <c r="BA185" i="59"/>
  <c r="BC7" i="59"/>
  <c r="BC369" i="59" s="1"/>
  <c r="BC370" i="59" s="1"/>
  <c r="BB365" i="59"/>
  <c r="AZ350" i="56" s="1"/>
  <c r="BA194" i="59"/>
  <c r="BA196" i="59" s="1"/>
  <c r="BA205" i="59" s="1"/>
  <c r="BA212" i="59"/>
  <c r="BB4" i="59"/>
  <c r="BB323" i="59"/>
  <c r="BB325" i="59" s="1"/>
  <c r="BB327" i="59" s="1"/>
  <c r="BB329" i="59" s="1"/>
  <c r="BB252" i="59"/>
  <c r="BB254" i="59" s="1"/>
  <c r="BB256" i="59" s="1"/>
  <c r="BB332" i="59" s="1"/>
  <c r="BB162" i="59"/>
  <c r="BB164" i="59" s="1"/>
  <c r="BB166" i="59" s="1"/>
  <c r="BB27" i="59"/>
  <c r="BB233" i="59"/>
  <c r="BB235" i="59" s="1"/>
  <c r="BB237" i="59" s="1"/>
  <c r="BB239" i="59" s="1"/>
  <c r="AZ478" i="56" s="1"/>
  <c r="AZ479" i="56" s="1"/>
  <c r="BB178" i="59"/>
  <c r="BB96" i="59"/>
  <c r="BB169" i="59"/>
  <c r="BB259" i="59"/>
  <c r="BB268" i="59"/>
  <c r="BC213" i="59"/>
  <c r="BB372" i="59"/>
  <c r="AZ351" i="56" s="1"/>
  <c r="BA275" i="59"/>
  <c r="BA311" i="59"/>
  <c r="BA291" i="59"/>
  <c r="BA293" i="59" s="1"/>
  <c r="BA221" i="59"/>
  <c r="BA201" i="59"/>
  <c r="BA203" i="59" s="1"/>
  <c r="BA284" i="59"/>
  <c r="BA286" i="59" s="1"/>
  <c r="BA295" i="59" s="1"/>
  <c r="BA302" i="59"/>
  <c r="BA34" i="59"/>
  <c r="BA36" i="59" s="1"/>
  <c r="BC128" i="59" l="1"/>
  <c r="BC269" i="59"/>
  <c r="BC303" i="59"/>
  <c r="BB242" i="59"/>
  <c r="AZ449" i="56"/>
  <c r="AZ441" i="56"/>
  <c r="AZ442" i="56"/>
  <c r="AZ450" i="56"/>
  <c r="BC14" i="59"/>
  <c r="BC13" i="59"/>
  <c r="BC3" i="59"/>
  <c r="BC2" i="59"/>
  <c r="BC5" i="59"/>
  <c r="BD6" i="59"/>
  <c r="BC51" i="59"/>
  <c r="BC312" i="59"/>
  <c r="AZ448" i="56"/>
  <c r="AZ440" i="56"/>
  <c r="BC339" i="59"/>
  <c r="BC340" i="59" s="1"/>
  <c r="BC222" i="59"/>
  <c r="BC67" i="59"/>
  <c r="BC59" i="59"/>
  <c r="BA41" i="59"/>
  <c r="BB282" i="59"/>
  <c r="BB263" i="59"/>
  <c r="BB265" i="59" s="1"/>
  <c r="BC348" i="59"/>
  <c r="BC349" i="59" s="1"/>
  <c r="BA110" i="59"/>
  <c r="BB192" i="59"/>
  <c r="BB173" i="59"/>
  <c r="BB175" i="59" s="1"/>
  <c r="BC179" i="59"/>
  <c r="BC120" i="59"/>
  <c r="BB31" i="59"/>
  <c r="BB32" i="59" s="1"/>
  <c r="BC30" i="59" s="1"/>
  <c r="BC355" i="59"/>
  <c r="BC356" i="59" s="1"/>
  <c r="BC136" i="59"/>
  <c r="BB289" i="59"/>
  <c r="BB271" i="59"/>
  <c r="BB273" i="59" s="1"/>
  <c r="AZ451" i="56"/>
  <c r="AZ443" i="56"/>
  <c r="BB199" i="59"/>
  <c r="BB181" i="59"/>
  <c r="BB183" i="59" s="1"/>
  <c r="AY469" i="56"/>
  <c r="AY470" i="56" s="1"/>
  <c r="BC362" i="59"/>
  <c r="BC363" i="59" s="1"/>
  <c r="BB100" i="59"/>
  <c r="BB101" i="59" s="1"/>
  <c r="BC99" i="59" s="1"/>
  <c r="BC52" i="59" l="1"/>
  <c r="BC54" i="59" s="1"/>
  <c r="BB221" i="59"/>
  <c r="BB201" i="59"/>
  <c r="BB203" i="59" s="1"/>
  <c r="BB103" i="59"/>
  <c r="BB105" i="59" s="1"/>
  <c r="BC68" i="59"/>
  <c r="BC70" i="59" s="1"/>
  <c r="BD7" i="59"/>
  <c r="BD51" i="59" s="1"/>
  <c r="BB34" i="59"/>
  <c r="BB36" i="59" s="1"/>
  <c r="BC323" i="59"/>
  <c r="BC325" i="59" s="1"/>
  <c r="BC4" i="59"/>
  <c r="BC252" i="59"/>
  <c r="BC254" i="59" s="1"/>
  <c r="BC162" i="59"/>
  <c r="BC164" i="59" s="1"/>
  <c r="BC27" i="59"/>
  <c r="BC178" i="59"/>
  <c r="BC96" i="59"/>
  <c r="BC233" i="59"/>
  <c r="BC235" i="59" s="1"/>
  <c r="BC259" i="59"/>
  <c r="BC268" i="59"/>
  <c r="BC169" i="59"/>
  <c r="BD136" i="59"/>
  <c r="BC137" i="59"/>
  <c r="BC139" i="59" s="1"/>
  <c r="BD120" i="59"/>
  <c r="BC121" i="59"/>
  <c r="BC123" i="59" s="1"/>
  <c r="BB275" i="59"/>
  <c r="BB284" i="59"/>
  <c r="BB286" i="59" s="1"/>
  <c r="BB295" i="59" s="1"/>
  <c r="BB302" i="59"/>
  <c r="BB311" i="59"/>
  <c r="BB291" i="59"/>
  <c r="BB293" i="59" s="1"/>
  <c r="BB185" i="59"/>
  <c r="BC236" i="59"/>
  <c r="BC316" i="59"/>
  <c r="BC55" i="59"/>
  <c r="BC285" i="59"/>
  <c r="BC202" i="59"/>
  <c r="BC371" i="59"/>
  <c r="BC372" i="59" s="1"/>
  <c r="BA351" i="56" s="1"/>
  <c r="BC174" i="59"/>
  <c r="BC264" i="59"/>
  <c r="BC182" i="59"/>
  <c r="BC140" i="59"/>
  <c r="BC350" i="59"/>
  <c r="BC351" i="59" s="1"/>
  <c r="BA348" i="56" s="1"/>
  <c r="BC226" i="59"/>
  <c r="BC272" i="59"/>
  <c r="BC35" i="59"/>
  <c r="BC165" i="59"/>
  <c r="BC63" i="59"/>
  <c r="BC307" i="59"/>
  <c r="BC104" i="59"/>
  <c r="BC326" i="59"/>
  <c r="BC357" i="59"/>
  <c r="BC358" i="59" s="1"/>
  <c r="BA349" i="56" s="1"/>
  <c r="BC292" i="59"/>
  <c r="BC71" i="59"/>
  <c r="BC217" i="59"/>
  <c r="BC364" i="59"/>
  <c r="BC365" i="59" s="1"/>
  <c r="BA350" i="56" s="1"/>
  <c r="BC341" i="59"/>
  <c r="BC342" i="59" s="1"/>
  <c r="BC255" i="59"/>
  <c r="BC195" i="59"/>
  <c r="BC124" i="59"/>
  <c r="BC132" i="59"/>
  <c r="BB212" i="59"/>
  <c r="BB194" i="59"/>
  <c r="BB196" i="59" s="1"/>
  <c r="BB205" i="59" s="1"/>
  <c r="BC166" i="59" l="1"/>
  <c r="AZ469" i="56"/>
  <c r="AZ470" i="56" s="1"/>
  <c r="BA440" i="56"/>
  <c r="BA448" i="56"/>
  <c r="BD52" i="59"/>
  <c r="BD54" i="59" s="1"/>
  <c r="BA450" i="56"/>
  <c r="BA442" i="56"/>
  <c r="BA441" i="56"/>
  <c r="BA449" i="56"/>
  <c r="BC125" i="59"/>
  <c r="BC152" i="59" s="1"/>
  <c r="BD362" i="59"/>
  <c r="BD363" i="59" s="1"/>
  <c r="BC56" i="59"/>
  <c r="BC83" i="59" s="1"/>
  <c r="BD121" i="59"/>
  <c r="BD123" i="59" s="1"/>
  <c r="BC199" i="59"/>
  <c r="BC181" i="59"/>
  <c r="BC183" i="59" s="1"/>
  <c r="BB41" i="59"/>
  <c r="BD369" i="59"/>
  <c r="BD370" i="59" s="1"/>
  <c r="BC141" i="59"/>
  <c r="BC154" i="59" s="1"/>
  <c r="BD14" i="59"/>
  <c r="BD13" i="59"/>
  <c r="BD2" i="59"/>
  <c r="BD3" i="59"/>
  <c r="BD5" i="59"/>
  <c r="BE6" i="59"/>
  <c r="BD213" i="59"/>
  <c r="BD128" i="59"/>
  <c r="BD303" i="59"/>
  <c r="BC72" i="59"/>
  <c r="BC85" i="59" s="1"/>
  <c r="BD59" i="59"/>
  <c r="BD339" i="59"/>
  <c r="BD340" i="59" s="1"/>
  <c r="BD67" i="59"/>
  <c r="BD312" i="59"/>
  <c r="BD137" i="59"/>
  <c r="BD139" i="59" s="1"/>
  <c r="BC192" i="59"/>
  <c r="BC173" i="59"/>
  <c r="BC175" i="59" s="1"/>
  <c r="BC256" i="59"/>
  <c r="BD269" i="59"/>
  <c r="BB110" i="59"/>
  <c r="BC289" i="59"/>
  <c r="BC271" i="59"/>
  <c r="BC273" i="59" s="1"/>
  <c r="BD348" i="59"/>
  <c r="BD349" i="59" s="1"/>
  <c r="BC31" i="59"/>
  <c r="BC32" i="59" s="1"/>
  <c r="BD30" i="59" s="1"/>
  <c r="BC282" i="59"/>
  <c r="BC263" i="59"/>
  <c r="BC265" i="59" s="1"/>
  <c r="BC327" i="59"/>
  <c r="BC329" i="59" s="1"/>
  <c r="BD179" i="59"/>
  <c r="BA451" i="56"/>
  <c r="BA443" i="56"/>
  <c r="BC237" i="59"/>
  <c r="BC239" i="59" s="1"/>
  <c r="BD222" i="59"/>
  <c r="BD355" i="59"/>
  <c r="BD356" i="59" s="1"/>
  <c r="BC100" i="59"/>
  <c r="BC101" i="59" s="1"/>
  <c r="BD99" i="59" s="1"/>
  <c r="BC311" i="59" l="1"/>
  <c r="BC291" i="59"/>
  <c r="BC293" i="59" s="1"/>
  <c r="BC201" i="59"/>
  <c r="BC203" i="59" s="1"/>
  <c r="BC221" i="59"/>
  <c r="BD68" i="59"/>
  <c r="BD70" i="59" s="1"/>
  <c r="BE7" i="59"/>
  <c r="BE348" i="59" s="1"/>
  <c r="BE349" i="59" s="1"/>
  <c r="BC34" i="59"/>
  <c r="BC36" i="59" s="1"/>
  <c r="BA478" i="56"/>
  <c r="BA479" i="56" s="1"/>
  <c r="BD162" i="59"/>
  <c r="BD164" i="59" s="1"/>
  <c r="BD323" i="59"/>
  <c r="BD325" i="59" s="1"/>
  <c r="BD252" i="59"/>
  <c r="BD254" i="59" s="1"/>
  <c r="BD4" i="59"/>
  <c r="BD27" i="59"/>
  <c r="BD233" i="59"/>
  <c r="BD235" i="59" s="1"/>
  <c r="BD178" i="59"/>
  <c r="BD96" i="59"/>
  <c r="BD259" i="59"/>
  <c r="BD268" i="59"/>
  <c r="BD169" i="59"/>
  <c r="BC284" i="59"/>
  <c r="BC286" i="59" s="1"/>
  <c r="BC295" i="59" s="1"/>
  <c r="BC302" i="59"/>
  <c r="BC332" i="59"/>
  <c r="BC242" i="59"/>
  <c r="BC275" i="59"/>
  <c r="BC185" i="59"/>
  <c r="BE59" i="59"/>
  <c r="BC103" i="59"/>
  <c r="BC105" i="59" s="1"/>
  <c r="BC212" i="59"/>
  <c r="BC194" i="59"/>
  <c r="BC196" i="59" s="1"/>
  <c r="BC205" i="59" s="1"/>
  <c r="BD350" i="59"/>
  <c r="BD351" i="59" s="1"/>
  <c r="BB348" i="56" s="1"/>
  <c r="BD264" i="59"/>
  <c r="BD71" i="59"/>
  <c r="BD316" i="59"/>
  <c r="BD35" i="59"/>
  <c r="BD226" i="59"/>
  <c r="BD326" i="59"/>
  <c r="BD357" i="59"/>
  <c r="BD358" i="59" s="1"/>
  <c r="BB349" i="56" s="1"/>
  <c r="BD285" i="59"/>
  <c r="BD255" i="59"/>
  <c r="BD217" i="59"/>
  <c r="BD132" i="59"/>
  <c r="BD55" i="59"/>
  <c r="BD56" i="59" s="1"/>
  <c r="BD83" i="59" s="1"/>
  <c r="BD236" i="59"/>
  <c r="BD195" i="59"/>
  <c r="BD292" i="59"/>
  <c r="BD202" i="59"/>
  <c r="BD364" i="59"/>
  <c r="BD365" i="59" s="1"/>
  <c r="BB350" i="56" s="1"/>
  <c r="BD174" i="59"/>
  <c r="BD272" i="59"/>
  <c r="BD182" i="59"/>
  <c r="BD104" i="59"/>
  <c r="BD341" i="59"/>
  <c r="BD342" i="59" s="1"/>
  <c r="BD165" i="59"/>
  <c r="BD371" i="59"/>
  <c r="BD372" i="59" s="1"/>
  <c r="BB351" i="56" s="1"/>
  <c r="BD124" i="59"/>
  <c r="BD125" i="59" s="1"/>
  <c r="BD152" i="59" s="1"/>
  <c r="BD307" i="59"/>
  <c r="BD140" i="59"/>
  <c r="BD141" i="59" s="1"/>
  <c r="BD154" i="59" s="1"/>
  <c r="BD63" i="59"/>
  <c r="BE222" i="59" l="1"/>
  <c r="BE213" i="59"/>
  <c r="BD256" i="59"/>
  <c r="BD166" i="59"/>
  <c r="BE303" i="59"/>
  <c r="BE179" i="59"/>
  <c r="BE369" i="59"/>
  <c r="BE370" i="59" s="1"/>
  <c r="BA469" i="56"/>
  <c r="BA470" i="56" s="1"/>
  <c r="BB449" i="56"/>
  <c r="BB441" i="56"/>
  <c r="BB450" i="56"/>
  <c r="BB442" i="56"/>
  <c r="BD289" i="59"/>
  <c r="BD271" i="59"/>
  <c r="BD273" i="59" s="1"/>
  <c r="BD327" i="59"/>
  <c r="BD329" i="59" s="1"/>
  <c r="BE362" i="59"/>
  <c r="BE363" i="59" s="1"/>
  <c r="BC110" i="59"/>
  <c r="BD192" i="59"/>
  <c r="BD173" i="59"/>
  <c r="BD175" i="59" s="1"/>
  <c r="BD282" i="59"/>
  <c r="BD263" i="59"/>
  <c r="BD265" i="59" s="1"/>
  <c r="BE339" i="59"/>
  <c r="BE340" i="59" s="1"/>
  <c r="BE312" i="59"/>
  <c r="BD199" i="59"/>
  <c r="BD181" i="59"/>
  <c r="BD183" i="59" s="1"/>
  <c r="BE269" i="59"/>
  <c r="BD237" i="59"/>
  <c r="BD239" i="59" s="1"/>
  <c r="BC41" i="59"/>
  <c r="BD100" i="59"/>
  <c r="BD101" i="59" s="1"/>
  <c r="BE99" i="59"/>
  <c r="BE14" i="59"/>
  <c r="BE13" i="59"/>
  <c r="BE3" i="59"/>
  <c r="BE2" i="59"/>
  <c r="BE5" i="59"/>
  <c r="BF6" i="59"/>
  <c r="BE51" i="59"/>
  <c r="BE120" i="59"/>
  <c r="BE136" i="59"/>
  <c r="BD72" i="59"/>
  <c r="BD85" i="59" s="1"/>
  <c r="BE128" i="59"/>
  <c r="BB443" i="56"/>
  <c r="BB451" i="56"/>
  <c r="BB448" i="56"/>
  <c r="BB440" i="56"/>
  <c r="BE355" i="59"/>
  <c r="BE356" i="59" s="1"/>
  <c r="BE67" i="59"/>
  <c r="BD31" i="59"/>
  <c r="BD32" i="59" s="1"/>
  <c r="BE30" i="59" s="1"/>
  <c r="BB478" i="56" l="1"/>
  <c r="BB479" i="56" s="1"/>
  <c r="BD332" i="59"/>
  <c r="BE316" i="59"/>
  <c r="BE174" i="59"/>
  <c r="BE307" i="59"/>
  <c r="BE292" i="59"/>
  <c r="BE140" i="59"/>
  <c r="BE357" i="59"/>
  <c r="BE165" i="59"/>
  <c r="BE236" i="59"/>
  <c r="BE63" i="59"/>
  <c r="BE264" i="59"/>
  <c r="BE132" i="59"/>
  <c r="BE350" i="59"/>
  <c r="BE351" i="59" s="1"/>
  <c r="BC348" i="56" s="1"/>
  <c r="BE202" i="59"/>
  <c r="BE272" i="59"/>
  <c r="BE195" i="59"/>
  <c r="BE55" i="59"/>
  <c r="BE226" i="59"/>
  <c r="BE217" i="59"/>
  <c r="BE364" i="59"/>
  <c r="BE124" i="59"/>
  <c r="BE285" i="59"/>
  <c r="BE104" i="59"/>
  <c r="BE326" i="59"/>
  <c r="BE182" i="59"/>
  <c r="BE35" i="59"/>
  <c r="BE341" i="59"/>
  <c r="BE342" i="59" s="1"/>
  <c r="BE371" i="59"/>
  <c r="BE372" i="59" s="1"/>
  <c r="BC351" i="56" s="1"/>
  <c r="BE255" i="59"/>
  <c r="BE71" i="59"/>
  <c r="BE137" i="59"/>
  <c r="BE139" i="59" s="1"/>
  <c r="BE68" i="59"/>
  <c r="BE70" i="59" s="1"/>
  <c r="BE121" i="59"/>
  <c r="BE123" i="59" s="1"/>
  <c r="BD242" i="59"/>
  <c r="BD103" i="59"/>
  <c r="BD105" i="59" s="1"/>
  <c r="BE52" i="59"/>
  <c r="BE54" i="59" s="1"/>
  <c r="BE56" i="59" s="1"/>
  <c r="BE83" i="59" s="1"/>
  <c r="BE365" i="59"/>
  <c r="BC350" i="56" s="1"/>
  <c r="BF7" i="59"/>
  <c r="BF369" i="59" s="1"/>
  <c r="BF370" i="59" s="1"/>
  <c r="BD34" i="59"/>
  <c r="BD36" i="59" s="1"/>
  <c r="BD302" i="59"/>
  <c r="BD284" i="59"/>
  <c r="BD286" i="59" s="1"/>
  <c r="BD295" i="59" s="1"/>
  <c r="BE162" i="59"/>
  <c r="BE164" i="59" s="1"/>
  <c r="BE166" i="59" s="1"/>
  <c r="BE4" i="59"/>
  <c r="BE323" i="59"/>
  <c r="BE325" i="59" s="1"/>
  <c r="BE327" i="59" s="1"/>
  <c r="BE329" i="59" s="1"/>
  <c r="BE252" i="59"/>
  <c r="BE254" i="59" s="1"/>
  <c r="BE256" i="59" s="1"/>
  <c r="BE332" i="59" s="1"/>
  <c r="BE27" i="59"/>
  <c r="BE233" i="59"/>
  <c r="BE235" i="59" s="1"/>
  <c r="BE237" i="59" s="1"/>
  <c r="BE239" i="59" s="1"/>
  <c r="BE96" i="59"/>
  <c r="BE100" i="59" s="1"/>
  <c r="BE101" i="59" s="1"/>
  <c r="BE178" i="59"/>
  <c r="BE169" i="59"/>
  <c r="BE259" i="59"/>
  <c r="BE268" i="59"/>
  <c r="BD201" i="59"/>
  <c r="BD203" i="59" s="1"/>
  <c r="BD221" i="59"/>
  <c r="BD185" i="59"/>
  <c r="BE358" i="59"/>
  <c r="BC349" i="56" s="1"/>
  <c r="BD275" i="59"/>
  <c r="BD194" i="59"/>
  <c r="BD196" i="59" s="1"/>
  <c r="BD205" i="59" s="1"/>
  <c r="BD212" i="59"/>
  <c r="BD311" i="59"/>
  <c r="BD291" i="59"/>
  <c r="BD293" i="59" s="1"/>
  <c r="BF128" i="59"/>
  <c r="BE125" i="59" l="1"/>
  <c r="BE152" i="59" s="1"/>
  <c r="BB469" i="56"/>
  <c r="BB470" i="56" s="1"/>
  <c r="BC478" i="56"/>
  <c r="BC479" i="56" s="1"/>
  <c r="BF362" i="59"/>
  <c r="BF363" i="59" s="1"/>
  <c r="BF312" i="59"/>
  <c r="BD41" i="59"/>
  <c r="BF99" i="59"/>
  <c r="BF14" i="59"/>
  <c r="BF13" i="59"/>
  <c r="BF3" i="59"/>
  <c r="BF2" i="59"/>
  <c r="BF5" i="59"/>
  <c r="BG6" i="59"/>
  <c r="BF213" i="59"/>
  <c r="BF59" i="59"/>
  <c r="BF222" i="59"/>
  <c r="BF303" i="59"/>
  <c r="BC450" i="56"/>
  <c r="BC442" i="56"/>
  <c r="BF120" i="59"/>
  <c r="BC448" i="56"/>
  <c r="BC440" i="56"/>
  <c r="BF339" i="59"/>
  <c r="BF340" i="59" s="1"/>
  <c r="BE72" i="59"/>
  <c r="BE85" i="59" s="1"/>
  <c r="BC443" i="56"/>
  <c r="BC451" i="56"/>
  <c r="BE282" i="59"/>
  <c r="BE263" i="59"/>
  <c r="BE265" i="59" s="1"/>
  <c r="BF269" i="59"/>
  <c r="BF51" i="59"/>
  <c r="BF67" i="59"/>
  <c r="BE289" i="59"/>
  <c r="BE271" i="59"/>
  <c r="BE273" i="59" s="1"/>
  <c r="BC449" i="56"/>
  <c r="BC441" i="56"/>
  <c r="BE192" i="59"/>
  <c r="BE173" i="59"/>
  <c r="BE175" i="59" s="1"/>
  <c r="BE242" i="59"/>
  <c r="BF348" i="59"/>
  <c r="BF349" i="59" s="1"/>
  <c r="BD110" i="59"/>
  <c r="BE199" i="59"/>
  <c r="BE181" i="59"/>
  <c r="BE183" i="59" s="1"/>
  <c r="BF179" i="59"/>
  <c r="BE141" i="59"/>
  <c r="BE154" i="59" s="1"/>
  <c r="BE103" i="59"/>
  <c r="BE105" i="59" s="1"/>
  <c r="BF355" i="59"/>
  <c r="BF356" i="59" s="1"/>
  <c r="BF136" i="59"/>
  <c r="BE31" i="59"/>
  <c r="BE32" i="59" s="1"/>
  <c r="BF30" i="59" s="1"/>
  <c r="BE311" i="59" l="1"/>
  <c r="BE291" i="59"/>
  <c r="BE293" i="59" s="1"/>
  <c r="BE185" i="59"/>
  <c r="BE212" i="59"/>
  <c r="BE194" i="59"/>
  <c r="BE196" i="59" s="1"/>
  <c r="BE205" i="59" s="1"/>
  <c r="BE275" i="59"/>
  <c r="BG355" i="59"/>
  <c r="BG356" i="59" s="1"/>
  <c r="BG179" i="59"/>
  <c r="BG7" i="59"/>
  <c r="BG362" i="59" s="1"/>
  <c r="BG363" i="59" s="1"/>
  <c r="BE221" i="59"/>
  <c r="BE201" i="59"/>
  <c r="BE203" i="59" s="1"/>
  <c r="BE284" i="59"/>
  <c r="BE286" i="59" s="1"/>
  <c r="BE295" i="59" s="1"/>
  <c r="BE302" i="59"/>
  <c r="BG120" i="59"/>
  <c r="BF121" i="59"/>
  <c r="BF123" i="59" s="1"/>
  <c r="BF162" i="59"/>
  <c r="BF164" i="59" s="1"/>
  <c r="BF4" i="59"/>
  <c r="BF252" i="59"/>
  <c r="BF254" i="59" s="1"/>
  <c r="BF323" i="59"/>
  <c r="BF325" i="59" s="1"/>
  <c r="BF27" i="59"/>
  <c r="BF178" i="59"/>
  <c r="BF96" i="59"/>
  <c r="BF100" i="59" s="1"/>
  <c r="BF101" i="59" s="1"/>
  <c r="BF259" i="59"/>
  <c r="BF268" i="59"/>
  <c r="BF233" i="59"/>
  <c r="BF235" i="59" s="1"/>
  <c r="BF169" i="59"/>
  <c r="BG136" i="59"/>
  <c r="BF137" i="59"/>
  <c r="BF139" i="59" s="1"/>
  <c r="BE34" i="59"/>
  <c r="BE36" i="59" s="1"/>
  <c r="BG312" i="59"/>
  <c r="BG303" i="59"/>
  <c r="BF272" i="59"/>
  <c r="BF104" i="59"/>
  <c r="BF307" i="59"/>
  <c r="BF132" i="59"/>
  <c r="BF292" i="59"/>
  <c r="BF226" i="59"/>
  <c r="BF316" i="59"/>
  <c r="BF63" i="59"/>
  <c r="BF165" i="59"/>
  <c r="BF350" i="59"/>
  <c r="BF351" i="59" s="1"/>
  <c r="BD348" i="56" s="1"/>
  <c r="BF217" i="59"/>
  <c r="BF35" i="59"/>
  <c r="BF364" i="59"/>
  <c r="BF365" i="59" s="1"/>
  <c r="BD350" i="56" s="1"/>
  <c r="BF195" i="59"/>
  <c r="BF285" i="59"/>
  <c r="BF264" i="59"/>
  <c r="BF236" i="59"/>
  <c r="BF202" i="59"/>
  <c r="BF182" i="59"/>
  <c r="BF174" i="59"/>
  <c r="BF255" i="59"/>
  <c r="BF140" i="59"/>
  <c r="BF124" i="59"/>
  <c r="BF371" i="59"/>
  <c r="BF372" i="59" s="1"/>
  <c r="BD351" i="56" s="1"/>
  <c r="BF357" i="59"/>
  <c r="BF358" i="59" s="1"/>
  <c r="BD349" i="56" s="1"/>
  <c r="BF71" i="59"/>
  <c r="BF55" i="59"/>
  <c r="BF326" i="59"/>
  <c r="BF341" i="59"/>
  <c r="BF342" i="59" s="1"/>
  <c r="BG67" i="59"/>
  <c r="BF68" i="59"/>
  <c r="BF70" i="59" s="1"/>
  <c r="BF72" i="59" s="1"/>
  <c r="BF85" i="59" s="1"/>
  <c r="BG222" i="59"/>
  <c r="BG51" i="59"/>
  <c r="BF52" i="59"/>
  <c r="BF54" i="59" s="1"/>
  <c r="BF56" i="59" s="1"/>
  <c r="BF83" i="59" s="1"/>
  <c r="BG59" i="59"/>
  <c r="BE110" i="59"/>
  <c r="BG213" i="59"/>
  <c r="BF327" i="59" l="1"/>
  <c r="BF329" i="59" s="1"/>
  <c r="BF256" i="59"/>
  <c r="BG348" i="59"/>
  <c r="BG349" i="59" s="1"/>
  <c r="BF332" i="59"/>
  <c r="BD450" i="56"/>
  <c r="BD442" i="56"/>
  <c r="BD448" i="56"/>
  <c r="BD440" i="56"/>
  <c r="BD449" i="56"/>
  <c r="BD441" i="56"/>
  <c r="BG68" i="59"/>
  <c r="BG70" i="59" s="1"/>
  <c r="BF141" i="59"/>
  <c r="BF154" i="59" s="1"/>
  <c r="BF199" i="59"/>
  <c r="BF181" i="59"/>
  <c r="BF183" i="59" s="1"/>
  <c r="BG269" i="59"/>
  <c r="BG137" i="59"/>
  <c r="BG139" i="59" s="1"/>
  <c r="BG52" i="59"/>
  <c r="BG54" i="59" s="1"/>
  <c r="BF192" i="59"/>
  <c r="BF173" i="59"/>
  <c r="BF175" i="59" s="1"/>
  <c r="BF237" i="59"/>
  <c r="BF239" i="59" s="1"/>
  <c r="BD478" i="56" s="1"/>
  <c r="BF289" i="59"/>
  <c r="BF271" i="59"/>
  <c r="BF273" i="59" s="1"/>
  <c r="BF166" i="59"/>
  <c r="BG99" i="59"/>
  <c r="BG14" i="59"/>
  <c r="BG13" i="59"/>
  <c r="BG3" i="59"/>
  <c r="BG2" i="59"/>
  <c r="BG5" i="59"/>
  <c r="BH6" i="59"/>
  <c r="BG128" i="59"/>
  <c r="BD451" i="56"/>
  <c r="BD443" i="56"/>
  <c r="BF282" i="59"/>
  <c r="BF263" i="59"/>
  <c r="BF265" i="59" s="1"/>
  <c r="BF125" i="59"/>
  <c r="BF152" i="59" s="1"/>
  <c r="BG369" i="59"/>
  <c r="BG370" i="59" s="1"/>
  <c r="BF31" i="59"/>
  <c r="BF32" i="59" s="1"/>
  <c r="BG30" i="59" s="1"/>
  <c r="BE41" i="59"/>
  <c r="BF103" i="59"/>
  <c r="BF105" i="59" s="1"/>
  <c r="BG121" i="59"/>
  <c r="BG123" i="59" s="1"/>
  <c r="BG339" i="59"/>
  <c r="BG340" i="59" s="1"/>
  <c r="BC469" i="56"/>
  <c r="BC470" i="56" s="1"/>
  <c r="BF242" i="59" l="1"/>
  <c r="BH7" i="59"/>
  <c r="BH339" i="59" s="1"/>
  <c r="BH340" i="59" s="1"/>
  <c r="BG252" i="59"/>
  <c r="BG254" i="59" s="1"/>
  <c r="BG4" i="59"/>
  <c r="BG323" i="59"/>
  <c r="BG325" i="59" s="1"/>
  <c r="BG162" i="59"/>
  <c r="BG164" i="59" s="1"/>
  <c r="BG27" i="59"/>
  <c r="BG178" i="59"/>
  <c r="BG233" i="59"/>
  <c r="BG235" i="59" s="1"/>
  <c r="BG96" i="59"/>
  <c r="BG100" i="59" s="1"/>
  <c r="BG101" i="59" s="1"/>
  <c r="BG268" i="59"/>
  <c r="BG169" i="59"/>
  <c r="BG259" i="59"/>
  <c r="BF185" i="59"/>
  <c r="BF194" i="59"/>
  <c r="BF196" i="59" s="1"/>
  <c r="BF205" i="59" s="1"/>
  <c r="BF212" i="59"/>
  <c r="BF311" i="59"/>
  <c r="BF291" i="59"/>
  <c r="BF293" i="59" s="1"/>
  <c r="BF110" i="59"/>
  <c r="BF302" i="59"/>
  <c r="BF284" i="59"/>
  <c r="BF286" i="59" s="1"/>
  <c r="BF295" i="59" s="1"/>
  <c r="BF221" i="59"/>
  <c r="BF201" i="59"/>
  <c r="BF203" i="59" s="1"/>
  <c r="BF275" i="59"/>
  <c r="BG55" i="59"/>
  <c r="BG56" i="59" s="1"/>
  <c r="BG83" i="59" s="1"/>
  <c r="BG182" i="59"/>
  <c r="BG326" i="59"/>
  <c r="BG202" i="59"/>
  <c r="BG264" i="59"/>
  <c r="BG350" i="59"/>
  <c r="BG351" i="59" s="1"/>
  <c r="BE348" i="56" s="1"/>
  <c r="BG195" i="59"/>
  <c r="BG71" i="59"/>
  <c r="BG217" i="59"/>
  <c r="BG357" i="59"/>
  <c r="BG358" i="59" s="1"/>
  <c r="BE349" i="56" s="1"/>
  <c r="BG292" i="59"/>
  <c r="BG35" i="59"/>
  <c r="BG140" i="59"/>
  <c r="BG141" i="59" s="1"/>
  <c r="BG154" i="59" s="1"/>
  <c r="BG104" i="59"/>
  <c r="BG272" i="59"/>
  <c r="BG307" i="59"/>
  <c r="BG316" i="59"/>
  <c r="BG174" i="59"/>
  <c r="BG255" i="59"/>
  <c r="BG364" i="59"/>
  <c r="BG365" i="59" s="1"/>
  <c r="BE350" i="56" s="1"/>
  <c r="BG226" i="59"/>
  <c r="BG132" i="59"/>
  <c r="BG165" i="59"/>
  <c r="BG341" i="59"/>
  <c r="BG342" i="59" s="1"/>
  <c r="BG285" i="59"/>
  <c r="BG63" i="59"/>
  <c r="BG371" i="59"/>
  <c r="BG372" i="59" s="1"/>
  <c r="BE351" i="56" s="1"/>
  <c r="BG124" i="59"/>
  <c r="BG125" i="59" s="1"/>
  <c r="BG152" i="59" s="1"/>
  <c r="BG236" i="59"/>
  <c r="BD479" i="56"/>
  <c r="BG72" i="59"/>
  <c r="BG85" i="59" s="1"/>
  <c r="BH128" i="59"/>
  <c r="BF34" i="59"/>
  <c r="BF36" i="59" s="1"/>
  <c r="BH269" i="59" l="1"/>
  <c r="BE451" i="56"/>
  <c r="BE443" i="56"/>
  <c r="BG289" i="59"/>
  <c r="BG271" i="59"/>
  <c r="BG273" i="59" s="1"/>
  <c r="BG256" i="59"/>
  <c r="BH369" i="59"/>
  <c r="BH370" i="59" s="1"/>
  <c r="BE449" i="56"/>
  <c r="BE441" i="56"/>
  <c r="BG103" i="59"/>
  <c r="BG105" i="59" s="1"/>
  <c r="BD469" i="56"/>
  <c r="BD470" i="56" s="1"/>
  <c r="BG237" i="59"/>
  <c r="BG239" i="59" s="1"/>
  <c r="BH99" i="59"/>
  <c r="BH14" i="59"/>
  <c r="BH13" i="59"/>
  <c r="BH3" i="59"/>
  <c r="BI6" i="59"/>
  <c r="BH2" i="59"/>
  <c r="BH5" i="59"/>
  <c r="BH67" i="59"/>
  <c r="BH59" i="59"/>
  <c r="BH303" i="59"/>
  <c r="BH213" i="59"/>
  <c r="BH51" i="59"/>
  <c r="BH222" i="59"/>
  <c r="BH312" i="59"/>
  <c r="BH120" i="59"/>
  <c r="BH136" i="59"/>
  <c r="BH348" i="59"/>
  <c r="BH349" i="59" s="1"/>
  <c r="BG199" i="59"/>
  <c r="BG181" i="59"/>
  <c r="BG183" i="59" s="1"/>
  <c r="BE440" i="56"/>
  <c r="BE448" i="56"/>
  <c r="BG166" i="59"/>
  <c r="BH179" i="59"/>
  <c r="BF41" i="59"/>
  <c r="BG282" i="59"/>
  <c r="BG263" i="59"/>
  <c r="BG265" i="59" s="1"/>
  <c r="BG327" i="59"/>
  <c r="BG329" i="59" s="1"/>
  <c r="BH355" i="59"/>
  <c r="BH356" i="59" s="1"/>
  <c r="BE450" i="56"/>
  <c r="BE442" i="56"/>
  <c r="BG192" i="59"/>
  <c r="BG173" i="59"/>
  <c r="BG175" i="59" s="1"/>
  <c r="BH362" i="59"/>
  <c r="BH363" i="59" s="1"/>
  <c r="BG31" i="59"/>
  <c r="BG32" i="59" s="1"/>
  <c r="BH30" i="59" s="1"/>
  <c r="BG242" i="59" l="1"/>
  <c r="BG34" i="59"/>
  <c r="BG36" i="59" s="1"/>
  <c r="BG284" i="59"/>
  <c r="BG286" i="59" s="1"/>
  <c r="BG295" i="59" s="1"/>
  <c r="BG302" i="59"/>
  <c r="BG41" i="59"/>
  <c r="BH137" i="59"/>
  <c r="BH139" i="59" s="1"/>
  <c r="BH68" i="59"/>
  <c r="BH70" i="59" s="1"/>
  <c r="BG332" i="59"/>
  <c r="BG212" i="59"/>
  <c r="BG194" i="59"/>
  <c r="BG196" i="59" s="1"/>
  <c r="BG205" i="59" s="1"/>
  <c r="BH121" i="59"/>
  <c r="BH123" i="59" s="1"/>
  <c r="BH4" i="59"/>
  <c r="BH162" i="59"/>
  <c r="BH164" i="59" s="1"/>
  <c r="BH323" i="59"/>
  <c r="BH325" i="59" s="1"/>
  <c r="BH252" i="59"/>
  <c r="BH254" i="59" s="1"/>
  <c r="BH27" i="59"/>
  <c r="BH178" i="59"/>
  <c r="BH233" i="59"/>
  <c r="BH235" i="59" s="1"/>
  <c r="BH268" i="59"/>
  <c r="BH96" i="59"/>
  <c r="BH259" i="59"/>
  <c r="BH169" i="59"/>
  <c r="BE478" i="56"/>
  <c r="BI312" i="59"/>
  <c r="BG311" i="59"/>
  <c r="BG291" i="59"/>
  <c r="BG293" i="59" s="1"/>
  <c r="BG275" i="59"/>
  <c r="BI222" i="59"/>
  <c r="BI362" i="59"/>
  <c r="BI363" i="59" s="1"/>
  <c r="BI348" i="59"/>
  <c r="BI349" i="59" s="1"/>
  <c r="BI269" i="59"/>
  <c r="BI369" i="59"/>
  <c r="BI370" i="59" s="1"/>
  <c r="BI7" i="59"/>
  <c r="BI136" i="59" s="1"/>
  <c r="BI179" i="59"/>
  <c r="BG110" i="59"/>
  <c r="BI51" i="59"/>
  <c r="BH52" i="59"/>
  <c r="BH54" i="59" s="1"/>
  <c r="BG221" i="59"/>
  <c r="BG201" i="59"/>
  <c r="BG203" i="59" s="1"/>
  <c r="BG185" i="59"/>
  <c r="BI213" i="59"/>
  <c r="BH364" i="59"/>
  <c r="BH365" i="59" s="1"/>
  <c r="BF350" i="56" s="1"/>
  <c r="BH226" i="59"/>
  <c r="BH307" i="59"/>
  <c r="BH124" i="59"/>
  <c r="BH182" i="59"/>
  <c r="BH217" i="59"/>
  <c r="BH292" i="59"/>
  <c r="BH71" i="59"/>
  <c r="BH357" i="59"/>
  <c r="BH358" i="59" s="1"/>
  <c r="BF349" i="56" s="1"/>
  <c r="BH341" i="59"/>
  <c r="BH342" i="59" s="1"/>
  <c r="BH326" i="59"/>
  <c r="BH285" i="59"/>
  <c r="BH255" i="59"/>
  <c r="BH35" i="59"/>
  <c r="BH140" i="59"/>
  <c r="BH132" i="59"/>
  <c r="BH165" i="59"/>
  <c r="BH236" i="59"/>
  <c r="BH316" i="59"/>
  <c r="BH55" i="59"/>
  <c r="BH272" i="59"/>
  <c r="BH104" i="59"/>
  <c r="BH202" i="59"/>
  <c r="BH174" i="59"/>
  <c r="BH63" i="59"/>
  <c r="BH195" i="59"/>
  <c r="BH371" i="59"/>
  <c r="BH372" i="59" s="1"/>
  <c r="BF351" i="56" s="1"/>
  <c r="BH264" i="59"/>
  <c r="BH350" i="59"/>
  <c r="BH351" i="59" s="1"/>
  <c r="BF348" i="56" s="1"/>
  <c r="BH56" i="59" l="1"/>
  <c r="BH83" i="59" s="1"/>
  <c r="BE469" i="56"/>
  <c r="BE470" i="56" s="1"/>
  <c r="BF451" i="56"/>
  <c r="BF443" i="56"/>
  <c r="BI137" i="59"/>
  <c r="BI139" i="59" s="1"/>
  <c r="BF441" i="56"/>
  <c r="BF449" i="56"/>
  <c r="BF442" i="56"/>
  <c r="BF450" i="56"/>
  <c r="BH72" i="59"/>
  <c r="BH85" i="59" s="1"/>
  <c r="BI52" i="59"/>
  <c r="BI54" i="59" s="1"/>
  <c r="BH289" i="59"/>
  <c r="BH271" i="59"/>
  <c r="BH273" i="59" s="1"/>
  <c r="BH125" i="59"/>
  <c r="BH152" i="59" s="1"/>
  <c r="BI67" i="59"/>
  <c r="BI303" i="59"/>
  <c r="BH237" i="59"/>
  <c r="BH239" i="59" s="1"/>
  <c r="BI120" i="59"/>
  <c r="BH141" i="59"/>
  <c r="BH154" i="59" s="1"/>
  <c r="BF448" i="56"/>
  <c r="BF440" i="56"/>
  <c r="BH199" i="59"/>
  <c r="BH181" i="59"/>
  <c r="BH183" i="59" s="1"/>
  <c r="BI5" i="59"/>
  <c r="BJ6" i="59"/>
  <c r="BI3" i="59"/>
  <c r="BI2" i="59"/>
  <c r="BI14" i="59"/>
  <c r="BI13" i="59"/>
  <c r="BI128" i="59"/>
  <c r="BE479" i="56"/>
  <c r="BH256" i="59"/>
  <c r="BI339" i="59"/>
  <c r="BI340" i="59" s="1"/>
  <c r="BH192" i="59"/>
  <c r="BH173" i="59"/>
  <c r="BH175" i="59" s="1"/>
  <c r="BH327" i="59"/>
  <c r="BH329" i="59" s="1"/>
  <c r="BH100" i="59"/>
  <c r="BH101" i="59" s="1"/>
  <c r="BI99" i="59" s="1"/>
  <c r="BI355" i="59"/>
  <c r="BI356" i="59" s="1"/>
  <c r="BH282" i="59"/>
  <c r="BH263" i="59"/>
  <c r="BH265" i="59" s="1"/>
  <c r="BH166" i="59"/>
  <c r="BH242" i="59" s="1"/>
  <c r="BI59" i="59"/>
  <c r="BH31" i="59"/>
  <c r="BH32" i="59" s="1"/>
  <c r="BI30" i="59" s="1"/>
  <c r="BF478" i="56" l="1"/>
  <c r="BF479" i="56" s="1"/>
  <c r="BH194" i="59"/>
  <c r="BH196" i="59" s="1"/>
  <c r="BH205" i="59" s="1"/>
  <c r="BH212" i="59"/>
  <c r="BH34" i="59"/>
  <c r="BH36" i="59" s="1"/>
  <c r="BI121" i="59"/>
  <c r="BI123" i="59" s="1"/>
  <c r="BH311" i="59"/>
  <c r="BH291" i="59"/>
  <c r="BH293" i="59" s="1"/>
  <c r="BH275" i="59"/>
  <c r="BH302" i="59"/>
  <c r="BH284" i="59"/>
  <c r="BH286" i="59" s="1"/>
  <c r="BH295" i="59" s="1"/>
  <c r="BH332" i="59"/>
  <c r="BH103" i="59"/>
  <c r="BH105" i="59" s="1"/>
  <c r="BI68" i="59"/>
  <c r="BI70" i="59" s="1"/>
  <c r="BH221" i="59"/>
  <c r="BH201" i="59"/>
  <c r="BH203" i="59" s="1"/>
  <c r="BJ355" i="59"/>
  <c r="BJ356" i="59" s="1"/>
  <c r="BJ7" i="59"/>
  <c r="BJ120" i="59" s="1"/>
  <c r="BI4" i="59"/>
  <c r="BI27" i="59"/>
  <c r="BI178" i="59"/>
  <c r="BI259" i="59"/>
  <c r="BI162" i="59"/>
  <c r="BI164" i="59" s="1"/>
  <c r="BI268" i="59"/>
  <c r="BI233" i="59"/>
  <c r="BI235" i="59" s="1"/>
  <c r="BI237" i="59" s="1"/>
  <c r="BI239" i="59" s="1"/>
  <c r="BI252" i="59"/>
  <c r="BI254" i="59" s="1"/>
  <c r="BI169" i="59"/>
  <c r="BI323" i="59"/>
  <c r="BI325" i="59" s="1"/>
  <c r="BI96" i="59"/>
  <c r="BI100" i="59" s="1"/>
  <c r="BI101" i="59" s="1"/>
  <c r="BH185" i="59"/>
  <c r="BI307" i="59"/>
  <c r="BI272" i="59"/>
  <c r="BI195" i="59"/>
  <c r="BI140" i="59"/>
  <c r="BI141" i="59" s="1"/>
  <c r="BI154" i="59" s="1"/>
  <c r="BI55" i="59"/>
  <c r="BI56" i="59" s="1"/>
  <c r="BI83" i="59" s="1"/>
  <c r="BI255" i="59"/>
  <c r="BI104" i="59"/>
  <c r="BI316" i="59"/>
  <c r="BI236" i="59"/>
  <c r="BI174" i="59"/>
  <c r="BI124" i="59"/>
  <c r="BI371" i="59"/>
  <c r="BI372" i="59" s="1"/>
  <c r="BG351" i="56" s="1"/>
  <c r="BI357" i="59"/>
  <c r="BI358" i="59" s="1"/>
  <c r="BG349" i="56" s="1"/>
  <c r="BI285" i="59"/>
  <c r="BI63" i="59"/>
  <c r="BI341" i="59"/>
  <c r="BI342" i="59" s="1"/>
  <c r="BI202" i="59"/>
  <c r="BI326" i="59"/>
  <c r="BI264" i="59"/>
  <c r="BI217" i="59"/>
  <c r="BI182" i="59"/>
  <c r="BI132" i="59"/>
  <c r="BI165" i="59"/>
  <c r="BI71" i="59"/>
  <c r="BI364" i="59"/>
  <c r="BI365" i="59" s="1"/>
  <c r="BG350" i="56" s="1"/>
  <c r="BI35" i="59"/>
  <c r="BI350" i="59"/>
  <c r="BI351" i="59" s="1"/>
  <c r="BG348" i="56" s="1"/>
  <c r="BI226" i="59"/>
  <c r="BI292" i="59"/>
  <c r="BI166" i="59" l="1"/>
  <c r="BI242" i="59"/>
  <c r="BJ121" i="59"/>
  <c r="BJ123" i="59" s="1"/>
  <c r="BG441" i="56"/>
  <c r="BG449" i="56"/>
  <c r="BG448" i="56"/>
  <c r="BG440" i="56"/>
  <c r="BI256" i="59"/>
  <c r="BJ128" i="59"/>
  <c r="BJ348" i="59"/>
  <c r="BJ349" i="59" s="1"/>
  <c r="BH110" i="59"/>
  <c r="BJ13" i="59"/>
  <c r="BJ99" i="59"/>
  <c r="BJ14" i="59"/>
  <c r="BJ2" i="59"/>
  <c r="BJ3" i="59"/>
  <c r="BJ5" i="59"/>
  <c r="BK6" i="59"/>
  <c r="BJ213" i="59"/>
  <c r="BJ136" i="59"/>
  <c r="BJ312" i="59"/>
  <c r="BJ222" i="59"/>
  <c r="BJ51" i="59"/>
  <c r="BJ303" i="59"/>
  <c r="BI125" i="59"/>
  <c r="BI152" i="59" s="1"/>
  <c r="BG442" i="56"/>
  <c r="BG450" i="56"/>
  <c r="BI289" i="59"/>
  <c r="BI271" i="59"/>
  <c r="BI273" i="59" s="1"/>
  <c r="BJ179" i="59"/>
  <c r="BH41" i="59"/>
  <c r="BI282" i="59"/>
  <c r="BI263" i="59"/>
  <c r="BI265" i="59" s="1"/>
  <c r="BJ362" i="59"/>
  <c r="BJ363" i="59" s="1"/>
  <c r="BJ67" i="59"/>
  <c r="BF469" i="56"/>
  <c r="BF470" i="56" s="1"/>
  <c r="BI103" i="59"/>
  <c r="BI105" i="59" s="1"/>
  <c r="BI199" i="59"/>
  <c r="BI181" i="59"/>
  <c r="BI183" i="59" s="1"/>
  <c r="BJ369" i="59"/>
  <c r="BJ370" i="59" s="1"/>
  <c r="BI72" i="59"/>
  <c r="BI85" i="59" s="1"/>
  <c r="BJ59" i="59"/>
  <c r="BI327" i="59"/>
  <c r="BI329" i="59" s="1"/>
  <c r="BG478" i="56" s="1"/>
  <c r="BJ339" i="59"/>
  <c r="BJ340" i="59" s="1"/>
  <c r="BI31" i="59"/>
  <c r="BI32" i="59" s="1"/>
  <c r="BJ30" i="59" s="1"/>
  <c r="BG451" i="56"/>
  <c r="BG443" i="56"/>
  <c r="BI192" i="59"/>
  <c r="BI173" i="59"/>
  <c r="BI175" i="59" s="1"/>
  <c r="BJ269" i="59"/>
  <c r="BI34" i="59" l="1"/>
  <c r="BI36" i="59" s="1"/>
  <c r="BG479" i="56"/>
  <c r="BJ52" i="59"/>
  <c r="BJ54" i="59" s="1"/>
  <c r="BI332" i="59"/>
  <c r="BJ68" i="59"/>
  <c r="BJ70" i="59" s="1"/>
  <c r="BI185" i="59"/>
  <c r="BI212" i="59"/>
  <c r="BI194" i="59"/>
  <c r="BI196" i="59" s="1"/>
  <c r="BI205" i="59" s="1"/>
  <c r="BI291" i="59"/>
  <c r="BI293" i="59" s="1"/>
  <c r="BI311" i="59"/>
  <c r="BI302" i="59"/>
  <c r="BI284" i="59"/>
  <c r="BI286" i="59" s="1"/>
  <c r="BI295" i="59" s="1"/>
  <c r="BJ137" i="59"/>
  <c r="BJ139" i="59" s="1"/>
  <c r="BJ132" i="59"/>
  <c r="BJ236" i="59"/>
  <c r="BJ55" i="59"/>
  <c r="BJ255" i="59"/>
  <c r="BJ341" i="59"/>
  <c r="BJ307" i="59"/>
  <c r="BJ104" i="59"/>
  <c r="BJ182" i="59"/>
  <c r="BJ316" i="59"/>
  <c r="BJ272" i="59"/>
  <c r="BJ140" i="59"/>
  <c r="BJ124" i="59"/>
  <c r="BJ165" i="59"/>
  <c r="BJ35" i="59"/>
  <c r="BJ71" i="59"/>
  <c r="BJ285" i="59"/>
  <c r="BJ264" i="59"/>
  <c r="BJ326" i="59"/>
  <c r="BJ292" i="59"/>
  <c r="BJ371" i="59"/>
  <c r="BJ372" i="59" s="1"/>
  <c r="BH351" i="56" s="1"/>
  <c r="BJ364" i="59"/>
  <c r="BJ365" i="59" s="1"/>
  <c r="BH350" i="56" s="1"/>
  <c r="BJ226" i="59"/>
  <c r="BJ174" i="59"/>
  <c r="BJ357" i="59"/>
  <c r="BJ358" i="59" s="1"/>
  <c r="BH349" i="56" s="1"/>
  <c r="BJ202" i="59"/>
  <c r="BJ195" i="59"/>
  <c r="BJ350" i="59"/>
  <c r="BJ351" i="59" s="1"/>
  <c r="BH348" i="56" s="1"/>
  <c r="BJ217" i="59"/>
  <c r="BJ63" i="59"/>
  <c r="BI275" i="59"/>
  <c r="BI221" i="59"/>
  <c r="BI201" i="59"/>
  <c r="BI203" i="59" s="1"/>
  <c r="BK369" i="59"/>
  <c r="BK370" i="59" s="1"/>
  <c r="BK362" i="59"/>
  <c r="BK363" i="59" s="1"/>
  <c r="BK348" i="59"/>
  <c r="BK349" i="59" s="1"/>
  <c r="BK7" i="59"/>
  <c r="BK128" i="59" s="1"/>
  <c r="BJ342" i="59"/>
  <c r="BI110" i="59"/>
  <c r="BJ252" i="59"/>
  <c r="BJ254" i="59" s="1"/>
  <c r="BJ256" i="59" s="1"/>
  <c r="BJ4" i="59"/>
  <c r="BJ162" i="59"/>
  <c r="BJ164" i="59" s="1"/>
  <c r="BJ166" i="59" s="1"/>
  <c r="BJ323" i="59"/>
  <c r="BJ325" i="59" s="1"/>
  <c r="BJ327" i="59" s="1"/>
  <c r="BJ329" i="59" s="1"/>
  <c r="BJ233" i="59"/>
  <c r="BJ235" i="59" s="1"/>
  <c r="BJ237" i="59" s="1"/>
  <c r="BJ239" i="59" s="1"/>
  <c r="BJ27" i="59"/>
  <c r="BJ178" i="59"/>
  <c r="BJ259" i="59"/>
  <c r="BJ169" i="59"/>
  <c r="BJ96" i="59"/>
  <c r="BJ100" i="59" s="1"/>
  <c r="BJ101" i="59" s="1"/>
  <c r="BJ268" i="59"/>
  <c r="BJ125" i="59"/>
  <c r="BJ152" i="59" s="1"/>
  <c r="BI41" i="59"/>
  <c r="BK303" i="59"/>
  <c r="BK269" i="59" l="1"/>
  <c r="BJ332" i="59"/>
  <c r="BH478" i="56"/>
  <c r="BH479" i="56" s="1"/>
  <c r="BH443" i="56"/>
  <c r="BH451" i="56"/>
  <c r="BH450" i="56"/>
  <c r="BH442" i="56"/>
  <c r="BK136" i="59"/>
  <c r="BK222" i="59"/>
  <c r="BG469" i="56"/>
  <c r="BG470" i="56" s="1"/>
  <c r="BK99" i="59"/>
  <c r="BK14" i="59"/>
  <c r="BK13" i="59"/>
  <c r="BK2" i="59"/>
  <c r="BK3" i="59"/>
  <c r="BK5" i="59"/>
  <c r="BL6" i="59"/>
  <c r="BK120" i="59"/>
  <c r="BJ56" i="59"/>
  <c r="BJ83" i="59" s="1"/>
  <c r="BJ289" i="59"/>
  <c r="BJ271" i="59"/>
  <c r="BJ273" i="59" s="1"/>
  <c r="BJ242" i="59"/>
  <c r="BK339" i="59"/>
  <c r="BK340" i="59" s="1"/>
  <c r="BK51" i="59"/>
  <c r="BJ192" i="59"/>
  <c r="BJ173" i="59"/>
  <c r="BJ175" i="59" s="1"/>
  <c r="BH449" i="56"/>
  <c r="BH441" i="56"/>
  <c r="BK213" i="59"/>
  <c r="BJ72" i="59"/>
  <c r="BJ85" i="59" s="1"/>
  <c r="BJ103" i="59"/>
  <c r="BJ105" i="59" s="1"/>
  <c r="BH440" i="56"/>
  <c r="BH448" i="56"/>
  <c r="BJ282" i="59"/>
  <c r="BJ263" i="59"/>
  <c r="BJ265" i="59" s="1"/>
  <c r="BK179" i="59"/>
  <c r="BK312" i="59"/>
  <c r="BK67" i="59"/>
  <c r="BJ31" i="59"/>
  <c r="BJ32" i="59" s="1"/>
  <c r="BK30" i="59" s="1"/>
  <c r="BJ199" i="59"/>
  <c r="BJ181" i="59"/>
  <c r="BJ183" i="59" s="1"/>
  <c r="BK355" i="59"/>
  <c r="BK356" i="59" s="1"/>
  <c r="BK59" i="59"/>
  <c r="BJ141" i="59"/>
  <c r="BJ154" i="59" s="1"/>
  <c r="BK68" i="59" l="1"/>
  <c r="BK70" i="59" s="1"/>
  <c r="BJ201" i="59"/>
  <c r="BJ203" i="59" s="1"/>
  <c r="BJ221" i="59"/>
  <c r="BJ284" i="59"/>
  <c r="BJ286" i="59" s="1"/>
  <c r="BJ295" i="59" s="1"/>
  <c r="BJ302" i="59"/>
  <c r="BK137" i="59"/>
  <c r="BK139" i="59" s="1"/>
  <c r="BJ185" i="59"/>
  <c r="BK264" i="59"/>
  <c r="BK182" i="59"/>
  <c r="BK341" i="59"/>
  <c r="BK226" i="59"/>
  <c r="BK71" i="59"/>
  <c r="BK307" i="59"/>
  <c r="BK292" i="59"/>
  <c r="BK272" i="59"/>
  <c r="BK255" i="59"/>
  <c r="BK217" i="59"/>
  <c r="BK124" i="59"/>
  <c r="BK35" i="59"/>
  <c r="BK236" i="59"/>
  <c r="BK364" i="59"/>
  <c r="BK365" i="59" s="1"/>
  <c r="BI350" i="56" s="1"/>
  <c r="BK55" i="59"/>
  <c r="BK132" i="59"/>
  <c r="BK202" i="59"/>
  <c r="BK140" i="59"/>
  <c r="BK285" i="59"/>
  <c r="BK165" i="59"/>
  <c r="BK63" i="59"/>
  <c r="BK371" i="59"/>
  <c r="BK372" i="59" s="1"/>
  <c r="BI351" i="56" s="1"/>
  <c r="BK357" i="59"/>
  <c r="BK316" i="59"/>
  <c r="BK104" i="59"/>
  <c r="BK174" i="59"/>
  <c r="BK326" i="59"/>
  <c r="BK350" i="59"/>
  <c r="BK351" i="59" s="1"/>
  <c r="BI348" i="56" s="1"/>
  <c r="BK195" i="59"/>
  <c r="BJ212" i="59"/>
  <c r="BJ194" i="59"/>
  <c r="BJ196" i="59" s="1"/>
  <c r="BJ205" i="59" s="1"/>
  <c r="BJ291" i="59"/>
  <c r="BJ293" i="59" s="1"/>
  <c r="BJ311" i="59"/>
  <c r="BJ34" i="59"/>
  <c r="BJ36" i="59" s="1"/>
  <c r="BJ110" i="59"/>
  <c r="BK121" i="59"/>
  <c r="BK123" i="59" s="1"/>
  <c r="BK125" i="59" s="1"/>
  <c r="BK152" i="59" s="1"/>
  <c r="BK52" i="59"/>
  <c r="BK54" i="59" s="1"/>
  <c r="BK56" i="59" s="1"/>
  <c r="BK83" i="59" s="1"/>
  <c r="BL7" i="59"/>
  <c r="BL67" i="59" s="1"/>
  <c r="BK358" i="59"/>
  <c r="BI349" i="56" s="1"/>
  <c r="BK323" i="59"/>
  <c r="BK325" i="59" s="1"/>
  <c r="BK327" i="59" s="1"/>
  <c r="BK329" i="59" s="1"/>
  <c r="BK252" i="59"/>
  <c r="BK254" i="59" s="1"/>
  <c r="BK162" i="59"/>
  <c r="BK164" i="59" s="1"/>
  <c r="BK166" i="59" s="1"/>
  <c r="BK4" i="59"/>
  <c r="BK27" i="59"/>
  <c r="BK178" i="59"/>
  <c r="BK233" i="59"/>
  <c r="BK235" i="59" s="1"/>
  <c r="BK237" i="59" s="1"/>
  <c r="BK239" i="59" s="1"/>
  <c r="BK169" i="59"/>
  <c r="BK96" i="59"/>
  <c r="BK100" i="59" s="1"/>
  <c r="BK101" i="59" s="1"/>
  <c r="BK259" i="59"/>
  <c r="BK268" i="59"/>
  <c r="BJ275" i="59"/>
  <c r="BK342" i="59"/>
  <c r="BL222" i="59"/>
  <c r="BL369" i="59" l="1"/>
  <c r="BL370" i="59" s="1"/>
  <c r="BL213" i="59"/>
  <c r="BK242" i="59"/>
  <c r="BL120" i="59"/>
  <c r="BK256" i="59"/>
  <c r="BK332" i="59" s="1"/>
  <c r="BL339" i="59"/>
  <c r="BL340" i="59" s="1"/>
  <c r="BL312" i="59"/>
  <c r="BL179" i="59"/>
  <c r="BL59" i="59"/>
  <c r="BL348" i="59"/>
  <c r="BL349" i="59" s="1"/>
  <c r="BH469" i="56"/>
  <c r="BH470" i="56" s="1"/>
  <c r="BI478" i="56"/>
  <c r="BL68" i="59"/>
  <c r="BL70" i="59" s="1"/>
  <c r="BJ41" i="59"/>
  <c r="BK289" i="59"/>
  <c r="BK271" i="59"/>
  <c r="BK273" i="59" s="1"/>
  <c r="BL121" i="59"/>
  <c r="BL123" i="59" s="1"/>
  <c r="BL355" i="59"/>
  <c r="BL356" i="59" s="1"/>
  <c r="BI443" i="56"/>
  <c r="BI451" i="56"/>
  <c r="BI450" i="56"/>
  <c r="BI442" i="56"/>
  <c r="BK72" i="59"/>
  <c r="BK85" i="59" s="1"/>
  <c r="BK282" i="59"/>
  <c r="BK263" i="59"/>
  <c r="BK265" i="59" s="1"/>
  <c r="BK103" i="59"/>
  <c r="BK105" i="59" s="1"/>
  <c r="BK192" i="59"/>
  <c r="BK173" i="59"/>
  <c r="BK175" i="59" s="1"/>
  <c r="BI441" i="56"/>
  <c r="BI449" i="56"/>
  <c r="BL362" i="59"/>
  <c r="BL363" i="59" s="1"/>
  <c r="BK141" i="59"/>
  <c r="BK154" i="59" s="1"/>
  <c r="BI479" i="56"/>
  <c r="BL99" i="59"/>
  <c r="BL14" i="59"/>
  <c r="BL13" i="59"/>
  <c r="BL3" i="59"/>
  <c r="BL2" i="59"/>
  <c r="BL5" i="59"/>
  <c r="BM6" i="59"/>
  <c r="BL128" i="59"/>
  <c r="BL303" i="59"/>
  <c r="BI448" i="56"/>
  <c r="BI440" i="56"/>
  <c r="BL136" i="59"/>
  <c r="BK199" i="59"/>
  <c r="BK181" i="59"/>
  <c r="BK183" i="59" s="1"/>
  <c r="BL269" i="59"/>
  <c r="BL51" i="59"/>
  <c r="BK31" i="59"/>
  <c r="BK32" i="59" s="1"/>
  <c r="BL30" i="59" s="1"/>
  <c r="BL52" i="59" l="1"/>
  <c r="BL54" i="59" s="1"/>
  <c r="BL285" i="59"/>
  <c r="BL350" i="59"/>
  <c r="BL351" i="59" s="1"/>
  <c r="BJ348" i="56" s="1"/>
  <c r="BL307" i="59"/>
  <c r="BL364" i="59"/>
  <c r="BL195" i="59"/>
  <c r="BL71" i="59"/>
  <c r="BL264" i="59"/>
  <c r="BL326" i="59"/>
  <c r="BL236" i="59"/>
  <c r="BL292" i="59"/>
  <c r="BL124" i="59"/>
  <c r="BL125" i="59" s="1"/>
  <c r="BL152" i="59" s="1"/>
  <c r="BL174" i="59"/>
  <c r="BL226" i="59"/>
  <c r="BL202" i="59"/>
  <c r="BL217" i="59"/>
  <c r="BL272" i="59"/>
  <c r="BL357" i="59"/>
  <c r="BL182" i="59"/>
  <c r="BL140" i="59"/>
  <c r="BL371" i="59"/>
  <c r="BL372" i="59" s="1"/>
  <c r="BJ351" i="56" s="1"/>
  <c r="BL255" i="59"/>
  <c r="BL341" i="59"/>
  <c r="BL342" i="59" s="1"/>
  <c r="BL55" i="59"/>
  <c r="BL104" i="59"/>
  <c r="BL165" i="59"/>
  <c r="BL63" i="59"/>
  <c r="BL132" i="59"/>
  <c r="BL35" i="59"/>
  <c r="BL316" i="59"/>
  <c r="BK34" i="59"/>
  <c r="BK36" i="59" s="1"/>
  <c r="BK185" i="59"/>
  <c r="BK212" i="59"/>
  <c r="BK194" i="59"/>
  <c r="BK196" i="59" s="1"/>
  <c r="BK205" i="59" s="1"/>
  <c r="BK110" i="59"/>
  <c r="BM7" i="59"/>
  <c r="BM369" i="59" s="1"/>
  <c r="BM370" i="59" s="1"/>
  <c r="BL323" i="59"/>
  <c r="BL325" i="59" s="1"/>
  <c r="BL327" i="59" s="1"/>
  <c r="BL329" i="59" s="1"/>
  <c r="BL252" i="59"/>
  <c r="BL254" i="59" s="1"/>
  <c r="BL256" i="59" s="1"/>
  <c r="BL4" i="59"/>
  <c r="BL162" i="59"/>
  <c r="BL164" i="59" s="1"/>
  <c r="BL166" i="59" s="1"/>
  <c r="BL27" i="59"/>
  <c r="BL178" i="59"/>
  <c r="BL233" i="59"/>
  <c r="BL235" i="59" s="1"/>
  <c r="BL237" i="59" s="1"/>
  <c r="BL239" i="59" s="1"/>
  <c r="BL169" i="59"/>
  <c r="BL96" i="59"/>
  <c r="BL268" i="59"/>
  <c r="BL259" i="59"/>
  <c r="BK275" i="59"/>
  <c r="BL358" i="59"/>
  <c r="BJ349" i="56" s="1"/>
  <c r="BK201" i="59"/>
  <c r="BK203" i="59" s="1"/>
  <c r="BK221" i="59"/>
  <c r="BK284" i="59"/>
  <c r="BK286" i="59" s="1"/>
  <c r="BK295" i="59" s="1"/>
  <c r="BK302" i="59"/>
  <c r="BK311" i="59"/>
  <c r="BK291" i="59"/>
  <c r="BK293" i="59" s="1"/>
  <c r="BL72" i="59"/>
  <c r="BL85" i="59" s="1"/>
  <c r="BL137" i="59"/>
  <c r="BL139" i="59" s="1"/>
  <c r="BL141" i="59" s="1"/>
  <c r="BL154" i="59" s="1"/>
  <c r="BL365" i="59"/>
  <c r="BJ350" i="56" s="1"/>
  <c r="BM136" i="59" l="1"/>
  <c r="BJ478" i="56"/>
  <c r="BJ479" i="56" s="1"/>
  <c r="BL289" i="59"/>
  <c r="BL271" i="59"/>
  <c r="BL273" i="59" s="1"/>
  <c r="BL332" i="59"/>
  <c r="BM362" i="59"/>
  <c r="BM363" i="59" s="1"/>
  <c r="BJ451" i="56"/>
  <c r="BJ443" i="56"/>
  <c r="BL100" i="59"/>
  <c r="BL101" i="59" s="1"/>
  <c r="BM99" i="59" s="1"/>
  <c r="BL192" i="59"/>
  <c r="BL173" i="59"/>
  <c r="BL175" i="59" s="1"/>
  <c r="BM14" i="59"/>
  <c r="BM13" i="59"/>
  <c r="BM2" i="59"/>
  <c r="BM3" i="59"/>
  <c r="BM5" i="59"/>
  <c r="BN6" i="59"/>
  <c r="BM67" i="59"/>
  <c r="BM59" i="59"/>
  <c r="BM222" i="59"/>
  <c r="BM120" i="59"/>
  <c r="BM213" i="59"/>
  <c r="BM312" i="59"/>
  <c r="BM128" i="59"/>
  <c r="BJ440" i="56"/>
  <c r="BJ448" i="56"/>
  <c r="BM269" i="59"/>
  <c r="BM303" i="59"/>
  <c r="BJ449" i="56"/>
  <c r="BJ441" i="56"/>
  <c r="BL199" i="59"/>
  <c r="BL181" i="59"/>
  <c r="BL183" i="59" s="1"/>
  <c r="BM348" i="59"/>
  <c r="BM349" i="59" s="1"/>
  <c r="BL56" i="59"/>
  <c r="BL83" i="59" s="1"/>
  <c r="BJ450" i="56"/>
  <c r="BJ442" i="56"/>
  <c r="BM339" i="59"/>
  <c r="BM340" i="59" s="1"/>
  <c r="BM51" i="59"/>
  <c r="BL242" i="59"/>
  <c r="BM179" i="59"/>
  <c r="BI469" i="56"/>
  <c r="BI470" i="56" s="1"/>
  <c r="BK41" i="59"/>
  <c r="BM137" i="59"/>
  <c r="BM139" i="59" s="1"/>
  <c r="BL282" i="59"/>
  <c r="BL263" i="59"/>
  <c r="BL265" i="59" s="1"/>
  <c r="BM355" i="59"/>
  <c r="BM356" i="59" s="1"/>
  <c r="BL31" i="59"/>
  <c r="BL32" i="59" s="1"/>
  <c r="BM30" i="59" s="1"/>
  <c r="BL34" i="59" l="1"/>
  <c r="BL36" i="59" s="1"/>
  <c r="BM121" i="59"/>
  <c r="BM123" i="59" s="1"/>
  <c r="BM55" i="59"/>
  <c r="BM140" i="59"/>
  <c r="BM195" i="59"/>
  <c r="BM124" i="59"/>
  <c r="BM307" i="59"/>
  <c r="BM357" i="59"/>
  <c r="BM292" i="59"/>
  <c r="BM285" i="59"/>
  <c r="BM364" i="59"/>
  <c r="BM365" i="59" s="1"/>
  <c r="BK350" i="56" s="1"/>
  <c r="BM63" i="59"/>
  <c r="BM341" i="59"/>
  <c r="BM272" i="59"/>
  <c r="BM104" i="59"/>
  <c r="BM316" i="59"/>
  <c r="BM35" i="59"/>
  <c r="BM255" i="59"/>
  <c r="BM71" i="59"/>
  <c r="BM226" i="59"/>
  <c r="BM264" i="59"/>
  <c r="BM165" i="59"/>
  <c r="BM326" i="59"/>
  <c r="BM217" i="59"/>
  <c r="BM174" i="59"/>
  <c r="BM371" i="59"/>
  <c r="BM372" i="59" s="1"/>
  <c r="BK351" i="56" s="1"/>
  <c r="BM202" i="59"/>
  <c r="BM350" i="59"/>
  <c r="BM182" i="59"/>
  <c r="BM132" i="59"/>
  <c r="BM236" i="59"/>
  <c r="BM358" i="59"/>
  <c r="BK349" i="56" s="1"/>
  <c r="BM68" i="59"/>
  <c r="BM70" i="59" s="1"/>
  <c r="BM72" i="59" s="1"/>
  <c r="BM85" i="59" s="1"/>
  <c r="BL275" i="59"/>
  <c r="BL302" i="59"/>
  <c r="BL284" i="59"/>
  <c r="BL286" i="59" s="1"/>
  <c r="BL295" i="59" s="1"/>
  <c r="BM351" i="59"/>
  <c r="BK348" i="56" s="1"/>
  <c r="BN7" i="59"/>
  <c r="BN59" i="59" s="1"/>
  <c r="BL185" i="59"/>
  <c r="BM52" i="59"/>
  <c r="BM54" i="59" s="1"/>
  <c r="BM56" i="59" s="1"/>
  <c r="BM83" i="59" s="1"/>
  <c r="BM323" i="59"/>
  <c r="BM325" i="59" s="1"/>
  <c r="BM252" i="59"/>
  <c r="BM254" i="59" s="1"/>
  <c r="BM256" i="59" s="1"/>
  <c r="BM4" i="59"/>
  <c r="BM162" i="59"/>
  <c r="BM164" i="59" s="1"/>
  <c r="BM166" i="59" s="1"/>
  <c r="BM27" i="59"/>
  <c r="BM233" i="59"/>
  <c r="BM235" i="59" s="1"/>
  <c r="BM178" i="59"/>
  <c r="BM96" i="59"/>
  <c r="BM169" i="59"/>
  <c r="BM268" i="59"/>
  <c r="BM259" i="59"/>
  <c r="BL194" i="59"/>
  <c r="BL196" i="59" s="1"/>
  <c r="BL205" i="59" s="1"/>
  <c r="BL212" i="59"/>
  <c r="BL291" i="59"/>
  <c r="BL293" i="59" s="1"/>
  <c r="BL311" i="59"/>
  <c r="BM141" i="59"/>
  <c r="BM154" i="59" s="1"/>
  <c r="BL221" i="59"/>
  <c r="BL201" i="59"/>
  <c r="BL203" i="59" s="1"/>
  <c r="BN312" i="59"/>
  <c r="BM342" i="59"/>
  <c r="BN213" i="59"/>
  <c r="BL103" i="59"/>
  <c r="BL105" i="59" s="1"/>
  <c r="BN179" i="59" l="1"/>
  <c r="BM327" i="59"/>
  <c r="BM329" i="59" s="1"/>
  <c r="BN128" i="59"/>
  <c r="BM237" i="59"/>
  <c r="BM239" i="59" s="1"/>
  <c r="BN51" i="59"/>
  <c r="BM125" i="59"/>
  <c r="BM152" i="59" s="1"/>
  <c r="BN355" i="59"/>
  <c r="BN356" i="59" s="1"/>
  <c r="BK478" i="56"/>
  <c r="BK479" i="56" s="1"/>
  <c r="BJ469" i="56"/>
  <c r="BJ470" i="56" s="1"/>
  <c r="BM192" i="59"/>
  <c r="BM173" i="59"/>
  <c r="BM175" i="59" s="1"/>
  <c r="BN14" i="59"/>
  <c r="BN13" i="59"/>
  <c r="BN2" i="59"/>
  <c r="BN3" i="59"/>
  <c r="BN5" i="59"/>
  <c r="BO6" i="59"/>
  <c r="BN136" i="59"/>
  <c r="BK448" i="56"/>
  <c r="BK440" i="56"/>
  <c r="BK442" i="56"/>
  <c r="BK450" i="56"/>
  <c r="BM199" i="59"/>
  <c r="BM181" i="59"/>
  <c r="BM183" i="59" s="1"/>
  <c r="BN362" i="59"/>
  <c r="BN363" i="59" s="1"/>
  <c r="BM100" i="59"/>
  <c r="BM101" i="59" s="1"/>
  <c r="BN99" i="59" s="1"/>
  <c r="BK443" i="56"/>
  <c r="BK451" i="56"/>
  <c r="BN52" i="59"/>
  <c r="BN54" i="59" s="1"/>
  <c r="BN369" i="59"/>
  <c r="BN370" i="59" s="1"/>
  <c r="BK441" i="56"/>
  <c r="BK449" i="56"/>
  <c r="BN120" i="59"/>
  <c r="BM242" i="59"/>
  <c r="BN339" i="59"/>
  <c r="BN340" i="59" s="1"/>
  <c r="BN222" i="59"/>
  <c r="BL41" i="59"/>
  <c r="BL110" i="59"/>
  <c r="BM282" i="59"/>
  <c r="BM263" i="59"/>
  <c r="BM265" i="59" s="1"/>
  <c r="BN269" i="59"/>
  <c r="BN67" i="59"/>
  <c r="BM289" i="59"/>
  <c r="BM271" i="59"/>
  <c r="BM273" i="59" s="1"/>
  <c r="BM332" i="59"/>
  <c r="BN348" i="59"/>
  <c r="BN349" i="59" s="1"/>
  <c r="BN303" i="59"/>
  <c r="BM31" i="59"/>
  <c r="BM32" i="59" s="1"/>
  <c r="BN30" i="59" s="1"/>
  <c r="BN68" i="59" l="1"/>
  <c r="BN70" i="59" s="1"/>
  <c r="BN341" i="59"/>
  <c r="BN326" i="59"/>
  <c r="BN371" i="59"/>
  <c r="BN372" i="59" s="1"/>
  <c r="BL351" i="56" s="1"/>
  <c r="BN264" i="59"/>
  <c r="BN255" i="59"/>
  <c r="BN357" i="59"/>
  <c r="BN358" i="59" s="1"/>
  <c r="BL349" i="56" s="1"/>
  <c r="BN140" i="59"/>
  <c r="BN165" i="59"/>
  <c r="BN195" i="59"/>
  <c r="BN202" i="59"/>
  <c r="BN272" i="59"/>
  <c r="BN307" i="59"/>
  <c r="BN35" i="59"/>
  <c r="BN350" i="59"/>
  <c r="BN351" i="59" s="1"/>
  <c r="BL348" i="56" s="1"/>
  <c r="BN364" i="59"/>
  <c r="BN365" i="59" s="1"/>
  <c r="BL350" i="56" s="1"/>
  <c r="BN285" i="59"/>
  <c r="BN217" i="59"/>
  <c r="BN104" i="59"/>
  <c r="BN236" i="59"/>
  <c r="BN316" i="59"/>
  <c r="BN124" i="59"/>
  <c r="BN292" i="59"/>
  <c r="BN71" i="59"/>
  <c r="BN226" i="59"/>
  <c r="BN63" i="59"/>
  <c r="BN132" i="59"/>
  <c r="BN174" i="59"/>
  <c r="BN182" i="59"/>
  <c r="BN55" i="59"/>
  <c r="BO303" i="59"/>
  <c r="BN56" i="59"/>
  <c r="BN83" i="59" s="1"/>
  <c r="BM201" i="59"/>
  <c r="BM203" i="59" s="1"/>
  <c r="BM221" i="59"/>
  <c r="BN137" i="59"/>
  <c r="BN139" i="59" s="1"/>
  <c r="BN342" i="59"/>
  <c r="BM34" i="59"/>
  <c r="BM36" i="59" s="1"/>
  <c r="BO362" i="59"/>
  <c r="BO363" i="59" s="1"/>
  <c r="BO7" i="59"/>
  <c r="BO369" i="59" s="1"/>
  <c r="BO370" i="59" s="1"/>
  <c r="BM185" i="59"/>
  <c r="BM275" i="59"/>
  <c r="BM284" i="59"/>
  <c r="BM286" i="59" s="1"/>
  <c r="BM295" i="59" s="1"/>
  <c r="BM302" i="59"/>
  <c r="BN178" i="59"/>
  <c r="BN162" i="59"/>
  <c r="BN164" i="59" s="1"/>
  <c r="BN166" i="59" s="1"/>
  <c r="BN268" i="59"/>
  <c r="BN96" i="59"/>
  <c r="BN100" i="59" s="1"/>
  <c r="BN101" i="59" s="1"/>
  <c r="BN4" i="59"/>
  <c r="BN259" i="59"/>
  <c r="BN169" i="59"/>
  <c r="BN323" i="59"/>
  <c r="BN325" i="59" s="1"/>
  <c r="BN327" i="59" s="1"/>
  <c r="BN329" i="59" s="1"/>
  <c r="BN252" i="59"/>
  <c r="BN254" i="59" s="1"/>
  <c r="BN256" i="59" s="1"/>
  <c r="BN27" i="59"/>
  <c r="BN233" i="59"/>
  <c r="BN235" i="59" s="1"/>
  <c r="BN237" i="59" s="1"/>
  <c r="BN239" i="59" s="1"/>
  <c r="BL478" i="56" s="1"/>
  <c r="BL479" i="56" s="1"/>
  <c r="BM194" i="59"/>
  <c r="BM196" i="59" s="1"/>
  <c r="BM205" i="59" s="1"/>
  <c r="BM212" i="59"/>
  <c r="BN121" i="59"/>
  <c r="BN123" i="59" s="1"/>
  <c r="BN125" i="59" s="1"/>
  <c r="BN152" i="59" s="1"/>
  <c r="BM103" i="59"/>
  <c r="BM105" i="59" s="1"/>
  <c r="BM311" i="59"/>
  <c r="BM291" i="59"/>
  <c r="BM293" i="59" s="1"/>
  <c r="BO222" i="59" l="1"/>
  <c r="BO120" i="59"/>
  <c r="BK469" i="56"/>
  <c r="BK470" i="56" s="1"/>
  <c r="BL442" i="56"/>
  <c r="BL450" i="56"/>
  <c r="BN271" i="59"/>
  <c r="BN273" i="59" s="1"/>
  <c r="BN289" i="59"/>
  <c r="BL451" i="56"/>
  <c r="BL443" i="56"/>
  <c r="BN242" i="59"/>
  <c r="BO13" i="59"/>
  <c r="BO99" i="59"/>
  <c r="BO14" i="59"/>
  <c r="BO2" i="59"/>
  <c r="BO3" i="59"/>
  <c r="BO5" i="59"/>
  <c r="BP6" i="59"/>
  <c r="BO59" i="59"/>
  <c r="BO312" i="59"/>
  <c r="BO128" i="59"/>
  <c r="BO51" i="59"/>
  <c r="BO213" i="59"/>
  <c r="BM41" i="59"/>
  <c r="BM110" i="59"/>
  <c r="BN332" i="59"/>
  <c r="BN181" i="59"/>
  <c r="BN183" i="59" s="1"/>
  <c r="BN199" i="59"/>
  <c r="BO339" i="59"/>
  <c r="BO340" i="59" s="1"/>
  <c r="BN72" i="59"/>
  <c r="BN85" i="59" s="1"/>
  <c r="BL441" i="56"/>
  <c r="BL449" i="56"/>
  <c r="BO67" i="59"/>
  <c r="BO121" i="59"/>
  <c r="BO123" i="59" s="1"/>
  <c r="BN192" i="59"/>
  <c r="BN173" i="59"/>
  <c r="BN175" i="59" s="1"/>
  <c r="BO269" i="59"/>
  <c r="BN141" i="59"/>
  <c r="BN154" i="59" s="1"/>
  <c r="BN282" i="59"/>
  <c r="BN263" i="59"/>
  <c r="BN265" i="59" s="1"/>
  <c r="BO348" i="59"/>
  <c r="BO349" i="59" s="1"/>
  <c r="BO136" i="59"/>
  <c r="BL448" i="56"/>
  <c r="BL440" i="56"/>
  <c r="BO179" i="59"/>
  <c r="BN103" i="59"/>
  <c r="BN105" i="59" s="1"/>
  <c r="BO355" i="59"/>
  <c r="BO356" i="59" s="1"/>
  <c r="BN31" i="59"/>
  <c r="BN32" i="59" s="1"/>
  <c r="BO30" i="59" s="1"/>
  <c r="BN185" i="59" l="1"/>
  <c r="BN221" i="59"/>
  <c r="BN201" i="59"/>
  <c r="BN203" i="59" s="1"/>
  <c r="BO52" i="59"/>
  <c r="BO54" i="59" s="1"/>
  <c r="BN291" i="59"/>
  <c r="BN293" i="59" s="1"/>
  <c r="BN311" i="59"/>
  <c r="BO371" i="59"/>
  <c r="BO372" i="59" s="1"/>
  <c r="BM351" i="56" s="1"/>
  <c r="BO202" i="59"/>
  <c r="BO132" i="59"/>
  <c r="BO35" i="59"/>
  <c r="BO350" i="59"/>
  <c r="BO351" i="59" s="1"/>
  <c r="BM348" i="56" s="1"/>
  <c r="BO326" i="59"/>
  <c r="BO226" i="59"/>
  <c r="BO236" i="59"/>
  <c r="BO165" i="59"/>
  <c r="BO71" i="59"/>
  <c r="BO104" i="59"/>
  <c r="BO364" i="59"/>
  <c r="BO365" i="59" s="1"/>
  <c r="BM350" i="56" s="1"/>
  <c r="BO307" i="59"/>
  <c r="BO63" i="59"/>
  <c r="BO272" i="59"/>
  <c r="BO341" i="59"/>
  <c r="BO342" i="59" s="1"/>
  <c r="BO285" i="59"/>
  <c r="BO217" i="59"/>
  <c r="BO124" i="59"/>
  <c r="BO125" i="59" s="1"/>
  <c r="BO152" i="59" s="1"/>
  <c r="BO264" i="59"/>
  <c r="BO174" i="59"/>
  <c r="BO316" i="59"/>
  <c r="BO55" i="59"/>
  <c r="BO255" i="59"/>
  <c r="BO195" i="59"/>
  <c r="BO357" i="59"/>
  <c r="BO358" i="59" s="1"/>
  <c r="BM349" i="56" s="1"/>
  <c r="BO182" i="59"/>
  <c r="BO292" i="59"/>
  <c r="BO140" i="59"/>
  <c r="BO137" i="59"/>
  <c r="BO139" i="59" s="1"/>
  <c r="BO141" i="59" s="1"/>
  <c r="BO154" i="59" s="1"/>
  <c r="BN275" i="59"/>
  <c r="BN110" i="59"/>
  <c r="BN284" i="59"/>
  <c r="BN286" i="59" s="1"/>
  <c r="BN295" i="59" s="1"/>
  <c r="BN302" i="59"/>
  <c r="BP7" i="59"/>
  <c r="BP312" i="59" s="1"/>
  <c r="BN194" i="59"/>
  <c r="BN196" i="59" s="1"/>
  <c r="BN205" i="59" s="1"/>
  <c r="BN212" i="59"/>
  <c r="BP67" i="59"/>
  <c r="BO68" i="59"/>
  <c r="BO70" i="59" s="1"/>
  <c r="BO72" i="59" s="1"/>
  <c r="BO85" i="59" s="1"/>
  <c r="BO162" i="59"/>
  <c r="BO164" i="59" s="1"/>
  <c r="BO166" i="59" s="1"/>
  <c r="BO252" i="59"/>
  <c r="BO254" i="59" s="1"/>
  <c r="BO256" i="59" s="1"/>
  <c r="BO4" i="59"/>
  <c r="BO323" i="59"/>
  <c r="BO325" i="59" s="1"/>
  <c r="BO327" i="59" s="1"/>
  <c r="BO329" i="59" s="1"/>
  <c r="BO27" i="59"/>
  <c r="BO178" i="59"/>
  <c r="BO233" i="59"/>
  <c r="BO235" i="59" s="1"/>
  <c r="BO237" i="59" s="1"/>
  <c r="BO239" i="59" s="1"/>
  <c r="BO169" i="59"/>
  <c r="BO259" i="59"/>
  <c r="BO96" i="59"/>
  <c r="BO100" i="59" s="1"/>
  <c r="BO101" i="59" s="1"/>
  <c r="BO268" i="59"/>
  <c r="BN34" i="59"/>
  <c r="BN36" i="59" s="1"/>
  <c r="BM478" i="56" l="1"/>
  <c r="BM479" i="56" s="1"/>
  <c r="BL469" i="56"/>
  <c r="BL470" i="56" s="1"/>
  <c r="BM441" i="56"/>
  <c r="BM449" i="56"/>
  <c r="BO282" i="59"/>
  <c r="BO263" i="59"/>
  <c r="BO265" i="59" s="1"/>
  <c r="BO242" i="59"/>
  <c r="BP269" i="59"/>
  <c r="BM450" i="56"/>
  <c r="BM442" i="56"/>
  <c r="BO192" i="59"/>
  <c r="BO173" i="59"/>
  <c r="BO175" i="59" s="1"/>
  <c r="BP348" i="59"/>
  <c r="BP349" i="59" s="1"/>
  <c r="BM448" i="56"/>
  <c r="BM440" i="56"/>
  <c r="BP179" i="59"/>
  <c r="BP128" i="59"/>
  <c r="BP213" i="59"/>
  <c r="BP68" i="59"/>
  <c r="BP70" i="59" s="1"/>
  <c r="BO199" i="59"/>
  <c r="BO181" i="59"/>
  <c r="BO183" i="59" s="1"/>
  <c r="BP355" i="59"/>
  <c r="BP356" i="59" s="1"/>
  <c r="BM451" i="56"/>
  <c r="BM443" i="56"/>
  <c r="BP362" i="59"/>
  <c r="BP363" i="59" s="1"/>
  <c r="BO56" i="59"/>
  <c r="BO83" i="59" s="1"/>
  <c r="BP99" i="59"/>
  <c r="BP14" i="59"/>
  <c r="BP13" i="59"/>
  <c r="BP2" i="59"/>
  <c r="BP3" i="59"/>
  <c r="BP5" i="59"/>
  <c r="BQ6" i="59"/>
  <c r="BP303" i="59"/>
  <c r="BP120" i="59"/>
  <c r="BP222" i="59"/>
  <c r="BP136" i="59"/>
  <c r="BP51" i="59"/>
  <c r="BN41" i="59"/>
  <c r="BP59" i="59"/>
  <c r="BO289" i="59"/>
  <c r="BO271" i="59"/>
  <c r="BO273" i="59" s="1"/>
  <c r="BP339" i="59"/>
  <c r="BP340" i="59" s="1"/>
  <c r="BO103" i="59"/>
  <c r="BO105" i="59" s="1"/>
  <c r="BO332" i="59"/>
  <c r="BP369" i="59"/>
  <c r="BP370" i="59" s="1"/>
  <c r="BO31" i="59"/>
  <c r="BO32" i="59" s="1"/>
  <c r="BP30" i="59" s="1"/>
  <c r="BP137" i="59" l="1"/>
  <c r="BP139" i="59" s="1"/>
  <c r="BP217" i="59"/>
  <c r="BP71" i="59"/>
  <c r="BP174" i="59"/>
  <c r="BP182" i="59"/>
  <c r="BP55" i="59"/>
  <c r="BP165" i="59"/>
  <c r="BP307" i="59"/>
  <c r="BP124" i="59"/>
  <c r="BP364" i="59"/>
  <c r="BP226" i="59"/>
  <c r="BP35" i="59"/>
  <c r="BP264" i="59"/>
  <c r="BP350" i="59"/>
  <c r="BP351" i="59" s="1"/>
  <c r="BN348" i="56" s="1"/>
  <c r="BP292" i="59"/>
  <c r="BP357" i="59"/>
  <c r="BP358" i="59" s="1"/>
  <c r="BN349" i="56" s="1"/>
  <c r="BP140" i="59"/>
  <c r="BP272" i="59"/>
  <c r="BP316" i="59"/>
  <c r="BP63" i="59"/>
  <c r="BP371" i="59"/>
  <c r="BP372" i="59" s="1"/>
  <c r="BN351" i="56" s="1"/>
  <c r="BP255" i="59"/>
  <c r="BP326" i="59"/>
  <c r="BP132" i="59"/>
  <c r="BP195" i="59"/>
  <c r="BP236" i="59"/>
  <c r="BP104" i="59"/>
  <c r="BP285" i="59"/>
  <c r="BP341" i="59"/>
  <c r="BP202" i="59"/>
  <c r="BO275" i="59"/>
  <c r="BQ7" i="59"/>
  <c r="BQ339" i="59" s="1"/>
  <c r="BQ340" i="59" s="1"/>
  <c r="BO221" i="59"/>
  <c r="BO201" i="59"/>
  <c r="BO203" i="59" s="1"/>
  <c r="BO302" i="59"/>
  <c r="BO284" i="59"/>
  <c r="BO286" i="59" s="1"/>
  <c r="BO295" i="59" s="1"/>
  <c r="BP121" i="59"/>
  <c r="BP123" i="59" s="1"/>
  <c r="BP252" i="59"/>
  <c r="BP254" i="59" s="1"/>
  <c r="BP256" i="59" s="1"/>
  <c r="BP323" i="59"/>
  <c r="BP325" i="59" s="1"/>
  <c r="BP162" i="59"/>
  <c r="BP164" i="59" s="1"/>
  <c r="BP166" i="59" s="1"/>
  <c r="BP4" i="59"/>
  <c r="BP233" i="59"/>
  <c r="BP235" i="59" s="1"/>
  <c r="BP237" i="59" s="1"/>
  <c r="BP239" i="59" s="1"/>
  <c r="BP27" i="59"/>
  <c r="BP31" i="59" s="1"/>
  <c r="BP32" i="59" s="1"/>
  <c r="BP178" i="59"/>
  <c r="BP169" i="59"/>
  <c r="BP96" i="59"/>
  <c r="BP100" i="59" s="1"/>
  <c r="BP101" i="59" s="1"/>
  <c r="BP268" i="59"/>
  <c r="BP259" i="59"/>
  <c r="BP72" i="59"/>
  <c r="BP85" i="59" s="1"/>
  <c r="BO185" i="59"/>
  <c r="BP365" i="59"/>
  <c r="BN350" i="56" s="1"/>
  <c r="BO194" i="59"/>
  <c r="BO196" i="59" s="1"/>
  <c r="BO205" i="59" s="1"/>
  <c r="BO212" i="59"/>
  <c r="BP342" i="59"/>
  <c r="BO311" i="59"/>
  <c r="BO291" i="59"/>
  <c r="BO293" i="59" s="1"/>
  <c r="BO110" i="59"/>
  <c r="BP52" i="59"/>
  <c r="BP54" i="59" s="1"/>
  <c r="BP56" i="59" s="1"/>
  <c r="BP83" i="59" s="1"/>
  <c r="BO34" i="59"/>
  <c r="BO36" i="59" s="1"/>
  <c r="BQ213" i="59"/>
  <c r="BQ51" i="59" l="1"/>
  <c r="BP327" i="59"/>
  <c r="BP329" i="59" s="1"/>
  <c r="BQ369" i="59"/>
  <c r="BQ370" i="59" s="1"/>
  <c r="BM469" i="56"/>
  <c r="BM470" i="56" s="1"/>
  <c r="BP242" i="59"/>
  <c r="BP289" i="59"/>
  <c r="BP271" i="59"/>
  <c r="BP273" i="59" s="1"/>
  <c r="BN478" i="56"/>
  <c r="BN479" i="56" s="1"/>
  <c r="BQ269" i="59"/>
  <c r="BQ348" i="59"/>
  <c r="BQ349" i="59" s="1"/>
  <c r="BP282" i="59"/>
  <c r="BP263" i="59"/>
  <c r="BP265" i="59" s="1"/>
  <c r="BN448" i="56"/>
  <c r="BN440" i="56"/>
  <c r="BQ362" i="59"/>
  <c r="BQ363" i="59" s="1"/>
  <c r="BQ303" i="59"/>
  <c r="BQ128" i="59"/>
  <c r="BP103" i="59"/>
  <c r="BP105" i="59" s="1"/>
  <c r="BP332" i="59"/>
  <c r="BN449" i="56"/>
  <c r="BN441" i="56"/>
  <c r="BP192" i="59"/>
  <c r="BP173" i="59"/>
  <c r="BP175" i="59" s="1"/>
  <c r="BQ30" i="59"/>
  <c r="BQ99" i="59"/>
  <c r="BQ14" i="59"/>
  <c r="BQ13" i="59"/>
  <c r="BQ2" i="59"/>
  <c r="BQ3" i="59"/>
  <c r="BQ5" i="59"/>
  <c r="BR6" i="59"/>
  <c r="BQ312" i="59"/>
  <c r="BQ67" i="59"/>
  <c r="BQ59" i="59"/>
  <c r="BQ52" i="59"/>
  <c r="BQ54" i="59" s="1"/>
  <c r="BN450" i="56"/>
  <c r="BN442" i="56"/>
  <c r="BN451" i="56"/>
  <c r="BN443" i="56"/>
  <c r="BQ222" i="59"/>
  <c r="BP199" i="59"/>
  <c r="BP181" i="59"/>
  <c r="BP183" i="59" s="1"/>
  <c r="BP125" i="59"/>
  <c r="BP152" i="59" s="1"/>
  <c r="BQ355" i="59"/>
  <c r="BQ356" i="59" s="1"/>
  <c r="BP141" i="59"/>
  <c r="BP154" i="59" s="1"/>
  <c r="BO41" i="59"/>
  <c r="BP34" i="59"/>
  <c r="BP36" i="59" s="1"/>
  <c r="BQ120" i="59"/>
  <c r="BQ179" i="59"/>
  <c r="BQ136" i="59"/>
  <c r="BR7" i="59" l="1"/>
  <c r="BR369" i="59" s="1"/>
  <c r="BR370" i="59" s="1"/>
  <c r="BP185" i="59"/>
  <c r="BR136" i="59"/>
  <c r="BQ137" i="59"/>
  <c r="BQ139" i="59" s="1"/>
  <c r="BQ4" i="59"/>
  <c r="BQ162" i="59"/>
  <c r="BQ164" i="59" s="1"/>
  <c r="BQ323" i="59"/>
  <c r="BQ325" i="59" s="1"/>
  <c r="BQ252" i="59"/>
  <c r="BQ254" i="59" s="1"/>
  <c r="BQ27" i="59"/>
  <c r="BQ31" i="59" s="1"/>
  <c r="BQ32" i="59" s="1"/>
  <c r="BQ178" i="59"/>
  <c r="BQ233" i="59"/>
  <c r="BQ235" i="59" s="1"/>
  <c r="BQ96" i="59"/>
  <c r="BQ100" i="59" s="1"/>
  <c r="BQ101" i="59" s="1"/>
  <c r="BQ169" i="59"/>
  <c r="BQ268" i="59"/>
  <c r="BQ259" i="59"/>
  <c r="BP212" i="59"/>
  <c r="BP194" i="59"/>
  <c r="BP196" i="59" s="1"/>
  <c r="BP205" i="59" s="1"/>
  <c r="BR120" i="59"/>
  <c r="BQ121" i="59"/>
  <c r="BQ123" i="59" s="1"/>
  <c r="BP41" i="59"/>
  <c r="BQ264" i="59"/>
  <c r="BQ307" i="59"/>
  <c r="BQ132" i="59"/>
  <c r="BQ165" i="59"/>
  <c r="BQ364" i="59"/>
  <c r="BQ365" i="59" s="1"/>
  <c r="BO350" i="56" s="1"/>
  <c r="BQ217" i="59"/>
  <c r="BQ71" i="59"/>
  <c r="BQ226" i="59"/>
  <c r="BQ195" i="59"/>
  <c r="BQ326" i="59"/>
  <c r="BQ292" i="59"/>
  <c r="BQ255" i="59"/>
  <c r="BQ350" i="59"/>
  <c r="BQ351" i="59" s="1"/>
  <c r="BO348" i="56" s="1"/>
  <c r="BQ341" i="59"/>
  <c r="BQ342" i="59" s="1"/>
  <c r="BQ236" i="59"/>
  <c r="BQ202" i="59"/>
  <c r="BQ371" i="59"/>
  <c r="BQ372" i="59" s="1"/>
  <c r="BO351" i="56" s="1"/>
  <c r="BQ140" i="59"/>
  <c r="BQ174" i="59"/>
  <c r="BQ182" i="59"/>
  <c r="BQ55" i="59"/>
  <c r="BQ56" i="59" s="1"/>
  <c r="BQ83" i="59" s="1"/>
  <c r="BQ316" i="59"/>
  <c r="BQ124" i="59"/>
  <c r="BQ357" i="59"/>
  <c r="BQ358" i="59" s="1"/>
  <c r="BO349" i="56" s="1"/>
  <c r="BQ104" i="59"/>
  <c r="BQ63" i="59"/>
  <c r="BQ35" i="59"/>
  <c r="BQ285" i="59"/>
  <c r="BQ272" i="59"/>
  <c r="BP275" i="59"/>
  <c r="BP291" i="59"/>
  <c r="BP293" i="59" s="1"/>
  <c r="BP311" i="59"/>
  <c r="BR59" i="59"/>
  <c r="BP110" i="59"/>
  <c r="BP302" i="59"/>
  <c r="BP284" i="59"/>
  <c r="BP286" i="59" s="1"/>
  <c r="BP295" i="59" s="1"/>
  <c r="BR222" i="59"/>
  <c r="BR67" i="59"/>
  <c r="BQ68" i="59"/>
  <c r="BQ70" i="59" s="1"/>
  <c r="BQ72" i="59" s="1"/>
  <c r="BQ85" i="59" s="1"/>
  <c r="BR128" i="59"/>
  <c r="BP201" i="59"/>
  <c r="BP203" i="59" s="1"/>
  <c r="BP221" i="59"/>
  <c r="BR303" i="59"/>
  <c r="BQ125" i="59" l="1"/>
  <c r="BQ152" i="59" s="1"/>
  <c r="BR355" i="59"/>
  <c r="BR356" i="59" s="1"/>
  <c r="BR179" i="59"/>
  <c r="BR339" i="59"/>
  <c r="BR340" i="59" s="1"/>
  <c r="BR269" i="59"/>
  <c r="BO449" i="56"/>
  <c r="BO441" i="56"/>
  <c r="BO450" i="56"/>
  <c r="BO442" i="56"/>
  <c r="BQ282" i="59"/>
  <c r="BQ263" i="59"/>
  <c r="BQ265" i="59" s="1"/>
  <c r="BQ327" i="59"/>
  <c r="BQ329" i="59" s="1"/>
  <c r="BQ289" i="59"/>
  <c r="BQ271" i="59"/>
  <c r="BQ273" i="59" s="1"/>
  <c r="BQ166" i="59"/>
  <c r="BQ192" i="59"/>
  <c r="BQ173" i="59"/>
  <c r="BQ175" i="59" s="1"/>
  <c r="BO440" i="56"/>
  <c r="BO448" i="56"/>
  <c r="BR121" i="59"/>
  <c r="BR123" i="59" s="1"/>
  <c r="BQ103" i="59"/>
  <c r="BQ105" i="59" s="1"/>
  <c r="BQ141" i="59"/>
  <c r="BQ154" i="59" s="1"/>
  <c r="BO451" i="56"/>
  <c r="BO443" i="56"/>
  <c r="BQ237" i="59"/>
  <c r="BQ239" i="59" s="1"/>
  <c r="BR137" i="59"/>
  <c r="BR139" i="59" s="1"/>
  <c r="BR348" i="59"/>
  <c r="BR349" i="59" s="1"/>
  <c r="BR68" i="59"/>
  <c r="BR70" i="59" s="1"/>
  <c r="BQ199" i="59"/>
  <c r="BQ181" i="59"/>
  <c r="BQ183" i="59" s="1"/>
  <c r="BR362" i="59"/>
  <c r="BR363" i="59" s="1"/>
  <c r="BN469" i="56"/>
  <c r="BN470" i="56" s="1"/>
  <c r="BQ34" i="59"/>
  <c r="BQ36" i="59" s="1"/>
  <c r="BQ256" i="59"/>
  <c r="BR30" i="59"/>
  <c r="BR99" i="59"/>
  <c r="BR14" i="59"/>
  <c r="BR13" i="59"/>
  <c r="BR2" i="59"/>
  <c r="BR3" i="59"/>
  <c r="BR5" i="59"/>
  <c r="BS6" i="59"/>
  <c r="BR213" i="59"/>
  <c r="BR51" i="59"/>
  <c r="BR312" i="59"/>
  <c r="BO478" i="56" l="1"/>
  <c r="BO479" i="56" s="1"/>
  <c r="BQ332" i="59"/>
  <c r="BQ41" i="59"/>
  <c r="BQ185" i="59"/>
  <c r="BQ275" i="59"/>
  <c r="BR140" i="59"/>
  <c r="BR141" i="59" s="1"/>
  <c r="BR154" i="59" s="1"/>
  <c r="BR124" i="59"/>
  <c r="BR195" i="59"/>
  <c r="BR202" i="59"/>
  <c r="BR174" i="59"/>
  <c r="BR285" i="59"/>
  <c r="BR55" i="59"/>
  <c r="BR371" i="59"/>
  <c r="BR372" i="59" s="1"/>
  <c r="BP351" i="56" s="1"/>
  <c r="BR350" i="59"/>
  <c r="BR351" i="59" s="1"/>
  <c r="BP348" i="56" s="1"/>
  <c r="BR165" i="59"/>
  <c r="BR104" i="59"/>
  <c r="BR341" i="59"/>
  <c r="BR342" i="59" s="1"/>
  <c r="BR132" i="59"/>
  <c r="BR71" i="59"/>
  <c r="BR72" i="59" s="1"/>
  <c r="BR85" i="59" s="1"/>
  <c r="BR307" i="59"/>
  <c r="BR35" i="59"/>
  <c r="BR326" i="59"/>
  <c r="BR217" i="59"/>
  <c r="BR264" i="59"/>
  <c r="BR364" i="59"/>
  <c r="BR357" i="59"/>
  <c r="BR358" i="59" s="1"/>
  <c r="BP349" i="56" s="1"/>
  <c r="BR226" i="59"/>
  <c r="BR255" i="59"/>
  <c r="BR63" i="59"/>
  <c r="BR292" i="59"/>
  <c r="BR182" i="59"/>
  <c r="BR236" i="59"/>
  <c r="BR316" i="59"/>
  <c r="BR272" i="59"/>
  <c r="BQ212" i="59"/>
  <c r="BQ194" i="59"/>
  <c r="BQ196" i="59" s="1"/>
  <c r="BQ205" i="59" s="1"/>
  <c r="BQ284" i="59"/>
  <c r="BQ286" i="59" s="1"/>
  <c r="BQ295" i="59" s="1"/>
  <c r="BQ302" i="59"/>
  <c r="BQ110" i="59"/>
  <c r="BQ242" i="59"/>
  <c r="BR52" i="59"/>
  <c r="BR54" i="59" s="1"/>
  <c r="BR56" i="59" s="1"/>
  <c r="BR83" i="59" s="1"/>
  <c r="BR125" i="59"/>
  <c r="BR152" i="59" s="1"/>
  <c r="BR365" i="59"/>
  <c r="BP350" i="56" s="1"/>
  <c r="BQ311" i="59"/>
  <c r="BQ291" i="59"/>
  <c r="BQ293" i="59" s="1"/>
  <c r="BS7" i="59"/>
  <c r="BR252" i="59"/>
  <c r="BR254" i="59" s="1"/>
  <c r="BR256" i="59" s="1"/>
  <c r="BR332" i="59" s="1"/>
  <c r="BR162" i="59"/>
  <c r="BR164" i="59" s="1"/>
  <c r="BR166" i="59" s="1"/>
  <c r="BR323" i="59"/>
  <c r="BR325" i="59" s="1"/>
  <c r="BR327" i="59" s="1"/>
  <c r="BR329" i="59" s="1"/>
  <c r="BR4" i="59"/>
  <c r="BR27" i="59"/>
  <c r="BR31" i="59" s="1"/>
  <c r="BR32" i="59" s="1"/>
  <c r="BR178" i="59"/>
  <c r="BR268" i="59"/>
  <c r="BR96" i="59"/>
  <c r="BR233" i="59"/>
  <c r="BR235" i="59" s="1"/>
  <c r="BR237" i="59" s="1"/>
  <c r="BR239" i="59" s="1"/>
  <c r="BP478" i="56" s="1"/>
  <c r="BR259" i="59"/>
  <c r="BR169" i="59"/>
  <c r="BQ201" i="59"/>
  <c r="BQ203" i="59" s="1"/>
  <c r="BQ221" i="59"/>
  <c r="BO469" i="56" l="1"/>
  <c r="BO470" i="56" s="1"/>
  <c r="BP448" i="56"/>
  <c r="BP440" i="56"/>
  <c r="BS13" i="59"/>
  <c r="BS30" i="59"/>
  <c r="BS14" i="59"/>
  <c r="BS3" i="59"/>
  <c r="BS2" i="59"/>
  <c r="BS5" i="59"/>
  <c r="BT6" i="59"/>
  <c r="BS59" i="59"/>
  <c r="BS128" i="59"/>
  <c r="BS120" i="59"/>
  <c r="BS136" i="59"/>
  <c r="BS222" i="59"/>
  <c r="BS67" i="59"/>
  <c r="BS303" i="59"/>
  <c r="BP451" i="56"/>
  <c r="BP443" i="56"/>
  <c r="BS213" i="59"/>
  <c r="BS51" i="59"/>
  <c r="BR199" i="59"/>
  <c r="BR181" i="59"/>
  <c r="BR183" i="59" s="1"/>
  <c r="BS339" i="59"/>
  <c r="BS340" i="59" s="1"/>
  <c r="BP449" i="56"/>
  <c r="BP441" i="56"/>
  <c r="BR34" i="59"/>
  <c r="BR36" i="59" s="1"/>
  <c r="BS269" i="59"/>
  <c r="BR289" i="59"/>
  <c r="BR271" i="59"/>
  <c r="BR273" i="59" s="1"/>
  <c r="BS362" i="59"/>
  <c r="BS363" i="59" s="1"/>
  <c r="BS369" i="59"/>
  <c r="BS370" i="59" s="1"/>
  <c r="BS348" i="59"/>
  <c r="BS349" i="59" s="1"/>
  <c r="BP450" i="56"/>
  <c r="BP442" i="56"/>
  <c r="BR100" i="59"/>
  <c r="BR101" i="59" s="1"/>
  <c r="BS99" i="59" s="1"/>
  <c r="BR192" i="59"/>
  <c r="BR173" i="59"/>
  <c r="BR175" i="59" s="1"/>
  <c r="BR282" i="59"/>
  <c r="BR263" i="59"/>
  <c r="BR265" i="59" s="1"/>
  <c r="BR242" i="59"/>
  <c r="BS179" i="59"/>
  <c r="BP479" i="56"/>
  <c r="BS355" i="59"/>
  <c r="BS356" i="59" s="1"/>
  <c r="BS312" i="59"/>
  <c r="BR284" i="59" l="1"/>
  <c r="BR286" i="59" s="1"/>
  <c r="BR295" i="59" s="1"/>
  <c r="BR302" i="59"/>
  <c r="BS52" i="59"/>
  <c r="BS54" i="59" s="1"/>
  <c r="BS137" i="59"/>
  <c r="BS139" i="59" s="1"/>
  <c r="BS121" i="59"/>
  <c r="BS123" i="59" s="1"/>
  <c r="BS351" i="59"/>
  <c r="BQ348" i="56" s="1"/>
  <c r="BR275" i="59"/>
  <c r="BS255" i="59"/>
  <c r="BS236" i="59"/>
  <c r="BS35" i="59"/>
  <c r="BS195" i="59"/>
  <c r="BS202" i="59"/>
  <c r="BS272" i="59"/>
  <c r="BS285" i="59"/>
  <c r="BS364" i="59"/>
  <c r="BS365" i="59" s="1"/>
  <c r="BQ350" i="56" s="1"/>
  <c r="BS350" i="59"/>
  <c r="BS174" i="59"/>
  <c r="BS104" i="59"/>
  <c r="BS165" i="59"/>
  <c r="BS307" i="59"/>
  <c r="BS124" i="59"/>
  <c r="BS71" i="59"/>
  <c r="BS326" i="59"/>
  <c r="BS217" i="59"/>
  <c r="BS55" i="59"/>
  <c r="BS264" i="59"/>
  <c r="BS226" i="59"/>
  <c r="BS341" i="59"/>
  <c r="BS182" i="59"/>
  <c r="BS132" i="59"/>
  <c r="BS357" i="59"/>
  <c r="BS358" i="59" s="1"/>
  <c r="BQ349" i="56" s="1"/>
  <c r="BS292" i="59"/>
  <c r="BS371" i="59"/>
  <c r="BS372" i="59" s="1"/>
  <c r="BQ351" i="56" s="1"/>
  <c r="BS63" i="59"/>
  <c r="BS316" i="59"/>
  <c r="BS140" i="59"/>
  <c r="BR185" i="59"/>
  <c r="BT7" i="59"/>
  <c r="BT59" i="59" s="1"/>
  <c r="BS342" i="59"/>
  <c r="BR212" i="59"/>
  <c r="BR194" i="59"/>
  <c r="BR196" i="59" s="1"/>
  <c r="BR205" i="59" s="1"/>
  <c r="BP469" i="56" s="1"/>
  <c r="BP470" i="56" s="1"/>
  <c r="BR311" i="59"/>
  <c r="BR291" i="59"/>
  <c r="BR293" i="59" s="1"/>
  <c r="BR201" i="59"/>
  <c r="BR203" i="59" s="1"/>
  <c r="BR221" i="59"/>
  <c r="BS252" i="59"/>
  <c r="BS254" i="59" s="1"/>
  <c r="BS256" i="59" s="1"/>
  <c r="BS323" i="59"/>
  <c r="BS325" i="59" s="1"/>
  <c r="BS327" i="59" s="1"/>
  <c r="BS329" i="59" s="1"/>
  <c r="BS162" i="59"/>
  <c r="BS164" i="59" s="1"/>
  <c r="BS166" i="59" s="1"/>
  <c r="BS4" i="59"/>
  <c r="BS27" i="59"/>
  <c r="BS233" i="59"/>
  <c r="BS235" i="59" s="1"/>
  <c r="BS237" i="59" s="1"/>
  <c r="BS239" i="59" s="1"/>
  <c r="BS178" i="59"/>
  <c r="BS96" i="59"/>
  <c r="BS169" i="59"/>
  <c r="BS268" i="59"/>
  <c r="BS259" i="59"/>
  <c r="BR103" i="59"/>
  <c r="BR105" i="59" s="1"/>
  <c r="BS68" i="59"/>
  <c r="BS70" i="59" s="1"/>
  <c r="BR41" i="59"/>
  <c r="BT222" i="59"/>
  <c r="BT128" i="59" l="1"/>
  <c r="BT312" i="59"/>
  <c r="BT369" i="59"/>
  <c r="BT370" i="59" s="1"/>
  <c r="BT339" i="59"/>
  <c r="BT340" i="59" s="1"/>
  <c r="BT67" i="59"/>
  <c r="BT348" i="59"/>
  <c r="BT349" i="59" s="1"/>
  <c r="BT303" i="59"/>
  <c r="BS72" i="59"/>
  <c r="BS85" i="59" s="1"/>
  <c r="BT179" i="59"/>
  <c r="BT362" i="59"/>
  <c r="BT363" i="59" s="1"/>
  <c r="BQ478" i="56"/>
  <c r="BS242" i="59"/>
  <c r="BQ443" i="56"/>
  <c r="BQ451" i="56"/>
  <c r="BQ449" i="56"/>
  <c r="BQ441" i="56"/>
  <c r="BQ450" i="56"/>
  <c r="BQ442" i="56"/>
  <c r="BS282" i="59"/>
  <c r="BS263" i="59"/>
  <c r="BS265" i="59" s="1"/>
  <c r="BS199" i="59"/>
  <c r="BS181" i="59"/>
  <c r="BS183" i="59" s="1"/>
  <c r="BT14" i="59"/>
  <c r="BT13" i="59"/>
  <c r="BT3" i="59"/>
  <c r="BT2" i="59"/>
  <c r="BT5" i="59"/>
  <c r="BU6" i="59"/>
  <c r="BS141" i="59"/>
  <c r="BS154" i="59" s="1"/>
  <c r="BQ479" i="56"/>
  <c r="BT136" i="59"/>
  <c r="BT68" i="59"/>
  <c r="BT70" i="59" s="1"/>
  <c r="BT269" i="59"/>
  <c r="BS56" i="59"/>
  <c r="BS83" i="59" s="1"/>
  <c r="BQ448" i="56"/>
  <c r="BQ440" i="56"/>
  <c r="BT51" i="59"/>
  <c r="BS125" i="59"/>
  <c r="BS152" i="59" s="1"/>
  <c r="BT120" i="59"/>
  <c r="BR110" i="59"/>
  <c r="BS289" i="59"/>
  <c r="BS271" i="59"/>
  <c r="BS273" i="59" s="1"/>
  <c r="BS192" i="59"/>
  <c r="BS173" i="59"/>
  <c r="BS175" i="59" s="1"/>
  <c r="BS332" i="59"/>
  <c r="BT355" i="59"/>
  <c r="BT356" i="59" s="1"/>
  <c r="BS31" i="59"/>
  <c r="BS32" i="59" s="1"/>
  <c r="BT30" i="59" s="1"/>
  <c r="BT213" i="59"/>
  <c r="BS100" i="59"/>
  <c r="BS101" i="59" s="1"/>
  <c r="BT99" i="59" s="1"/>
  <c r="BS103" i="59" l="1"/>
  <c r="BS105" i="59" s="1"/>
  <c r="BS110" i="59"/>
  <c r="BS185" i="59"/>
  <c r="BT137" i="59"/>
  <c r="BT139" i="59" s="1"/>
  <c r="BS302" i="59"/>
  <c r="BS284" i="59"/>
  <c r="BS286" i="59" s="1"/>
  <c r="BS295" i="59" s="1"/>
  <c r="BT217" i="59"/>
  <c r="BT371" i="59"/>
  <c r="BT372" i="59" s="1"/>
  <c r="BR351" i="56" s="1"/>
  <c r="BT71" i="59"/>
  <c r="BT341" i="59"/>
  <c r="BT342" i="59" s="1"/>
  <c r="BT285" i="59"/>
  <c r="BT316" i="59"/>
  <c r="BT292" i="59"/>
  <c r="BT350" i="59"/>
  <c r="BT351" i="59" s="1"/>
  <c r="BR348" i="56" s="1"/>
  <c r="BT264" i="59"/>
  <c r="BT364" i="59"/>
  <c r="BT365" i="59" s="1"/>
  <c r="BR350" i="56" s="1"/>
  <c r="BT236" i="59"/>
  <c r="BT132" i="59"/>
  <c r="BT174" i="59"/>
  <c r="BT140" i="59"/>
  <c r="BT202" i="59"/>
  <c r="BT104" i="59"/>
  <c r="BT55" i="59"/>
  <c r="BT255" i="59"/>
  <c r="BT307" i="59"/>
  <c r="BT195" i="59"/>
  <c r="BT63" i="59"/>
  <c r="BT165" i="59"/>
  <c r="BT226" i="59"/>
  <c r="BT35" i="59"/>
  <c r="BT357" i="59"/>
  <c r="BT358" i="59" s="1"/>
  <c r="BR349" i="56" s="1"/>
  <c r="BT182" i="59"/>
  <c r="BT272" i="59"/>
  <c r="BT326" i="59"/>
  <c r="BT124" i="59"/>
  <c r="BS311" i="59"/>
  <c r="BS291" i="59"/>
  <c r="BS293" i="59" s="1"/>
  <c r="BS34" i="59"/>
  <c r="BS36" i="59" s="1"/>
  <c r="BT52" i="59"/>
  <c r="BT54" i="59" s="1"/>
  <c r="BT72" i="59"/>
  <c r="BT85" i="59" s="1"/>
  <c r="BU7" i="59"/>
  <c r="BU369" i="59" s="1"/>
  <c r="BU370" i="59" s="1"/>
  <c r="BT4" i="59"/>
  <c r="BT252" i="59"/>
  <c r="BT254" i="59" s="1"/>
  <c r="BT323" i="59"/>
  <c r="BT325" i="59" s="1"/>
  <c r="BT327" i="59" s="1"/>
  <c r="BT329" i="59" s="1"/>
  <c r="BT162" i="59"/>
  <c r="BT164" i="59" s="1"/>
  <c r="BT166" i="59" s="1"/>
  <c r="BT27" i="59"/>
  <c r="BT31" i="59" s="1"/>
  <c r="BT32" i="59" s="1"/>
  <c r="BT178" i="59"/>
  <c r="BT233" i="59"/>
  <c r="BT235" i="59" s="1"/>
  <c r="BT237" i="59" s="1"/>
  <c r="BT239" i="59" s="1"/>
  <c r="BT169" i="59"/>
  <c r="BT96" i="59"/>
  <c r="BT259" i="59"/>
  <c r="BT268" i="59"/>
  <c r="BS201" i="59"/>
  <c r="BS203" i="59" s="1"/>
  <c r="BS221" i="59"/>
  <c r="BS212" i="59"/>
  <c r="BS194" i="59"/>
  <c r="BS196" i="59" s="1"/>
  <c r="BS205" i="59" s="1"/>
  <c r="BU120" i="59"/>
  <c r="BT121" i="59"/>
  <c r="BT123" i="59" s="1"/>
  <c r="BT125" i="59" s="1"/>
  <c r="BT152" i="59" s="1"/>
  <c r="BS275" i="59"/>
  <c r="BT256" i="59" l="1"/>
  <c r="BU179" i="59"/>
  <c r="BU355" i="59"/>
  <c r="BU356" i="59" s="1"/>
  <c r="BU362" i="59"/>
  <c r="BU363" i="59" s="1"/>
  <c r="BT332" i="59"/>
  <c r="BQ469" i="56"/>
  <c r="BQ470" i="56" s="1"/>
  <c r="BT289" i="59"/>
  <c r="BT271" i="59"/>
  <c r="BT273" i="59" s="1"/>
  <c r="BS41" i="59"/>
  <c r="BR442" i="56"/>
  <c r="BR450" i="56"/>
  <c r="BR451" i="56"/>
  <c r="BR443" i="56"/>
  <c r="BU136" i="59"/>
  <c r="BT282" i="59"/>
  <c r="BT263" i="59"/>
  <c r="BT265" i="59" s="1"/>
  <c r="BU121" i="59"/>
  <c r="BU123" i="59" s="1"/>
  <c r="BT192" i="59"/>
  <c r="BT173" i="59"/>
  <c r="BT175" i="59" s="1"/>
  <c r="BR478" i="56"/>
  <c r="BU30" i="59"/>
  <c r="BU14" i="59"/>
  <c r="BU13" i="59"/>
  <c r="BU2" i="59"/>
  <c r="BU3" i="59"/>
  <c r="BU5" i="59"/>
  <c r="BV6" i="59"/>
  <c r="BU303" i="59"/>
  <c r="BU59" i="59"/>
  <c r="BU67" i="59"/>
  <c r="BU312" i="59"/>
  <c r="BU128" i="59"/>
  <c r="BU222" i="59"/>
  <c r="BR449" i="56"/>
  <c r="BR441" i="56"/>
  <c r="BR448" i="56"/>
  <c r="BR440" i="56"/>
  <c r="BT199" i="59"/>
  <c r="BT181" i="59"/>
  <c r="BT183" i="59" s="1"/>
  <c r="BU269" i="59"/>
  <c r="BU213" i="59"/>
  <c r="BT34" i="59"/>
  <c r="BT36" i="59" s="1"/>
  <c r="BU348" i="59"/>
  <c r="BU349" i="59" s="1"/>
  <c r="BT56" i="59"/>
  <c r="BT83" i="59" s="1"/>
  <c r="BT242" i="59"/>
  <c r="BU339" i="59"/>
  <c r="BU340" i="59" s="1"/>
  <c r="BU51" i="59"/>
  <c r="BT141" i="59"/>
  <c r="BT154" i="59" s="1"/>
  <c r="BT100" i="59"/>
  <c r="BT101" i="59" s="1"/>
  <c r="BU99" i="59" s="1"/>
  <c r="BV7" i="59" l="1"/>
  <c r="BV348" i="59" s="1"/>
  <c r="BV349" i="59" s="1"/>
  <c r="BR479" i="56"/>
  <c r="BT41" i="59"/>
  <c r="BU323" i="59"/>
  <c r="BU325" i="59" s="1"/>
  <c r="BU162" i="59"/>
  <c r="BU164" i="59" s="1"/>
  <c r="BU252" i="59"/>
  <c r="BU254" i="59" s="1"/>
  <c r="BU4" i="59"/>
  <c r="BU27" i="59"/>
  <c r="BU31" i="59" s="1"/>
  <c r="BU32" i="59" s="1"/>
  <c r="BU233" i="59"/>
  <c r="BU235" i="59" s="1"/>
  <c r="BU178" i="59"/>
  <c r="BU96" i="59"/>
  <c r="BU259" i="59"/>
  <c r="BU169" i="59"/>
  <c r="BU268" i="59"/>
  <c r="BT185" i="59"/>
  <c r="BT275" i="59"/>
  <c r="BV213" i="59"/>
  <c r="BV222" i="59"/>
  <c r="BT212" i="59"/>
  <c r="BT194" i="59"/>
  <c r="BT196" i="59" s="1"/>
  <c r="BT205" i="59" s="1"/>
  <c r="BT302" i="59"/>
  <c r="BT284" i="59"/>
  <c r="BT286" i="59" s="1"/>
  <c r="BT295" i="59" s="1"/>
  <c r="BU52" i="59"/>
  <c r="BU54" i="59" s="1"/>
  <c r="BV128" i="59"/>
  <c r="BU137" i="59"/>
  <c r="BU139" i="59" s="1"/>
  <c r="BT311" i="59"/>
  <c r="BT291" i="59"/>
  <c r="BT293" i="59" s="1"/>
  <c r="BU371" i="59"/>
  <c r="BU372" i="59" s="1"/>
  <c r="BS351" i="56" s="1"/>
  <c r="BU357" i="59"/>
  <c r="BU358" i="59" s="1"/>
  <c r="BS349" i="56" s="1"/>
  <c r="BU272" i="59"/>
  <c r="BU104" i="59"/>
  <c r="BU124" i="59"/>
  <c r="BU125" i="59" s="1"/>
  <c r="BU152" i="59" s="1"/>
  <c r="BU217" i="59"/>
  <c r="BU326" i="59"/>
  <c r="BU292" i="59"/>
  <c r="BU341" i="59"/>
  <c r="BU342" i="59" s="1"/>
  <c r="BU364" i="59"/>
  <c r="BU365" i="59" s="1"/>
  <c r="BS350" i="56" s="1"/>
  <c r="BU236" i="59"/>
  <c r="BU63" i="59"/>
  <c r="BU264" i="59"/>
  <c r="BU132" i="59"/>
  <c r="BU202" i="59"/>
  <c r="BU35" i="59"/>
  <c r="BU174" i="59"/>
  <c r="BU316" i="59"/>
  <c r="BU195" i="59"/>
  <c r="BU285" i="59"/>
  <c r="BU255" i="59"/>
  <c r="BU140" i="59"/>
  <c r="BU226" i="59"/>
  <c r="BU350" i="59"/>
  <c r="BU351" i="59" s="1"/>
  <c r="BS348" i="56" s="1"/>
  <c r="BU55" i="59"/>
  <c r="BU165" i="59"/>
  <c r="BU307" i="59"/>
  <c r="BU182" i="59"/>
  <c r="BU71" i="59"/>
  <c r="BT201" i="59"/>
  <c r="BT203" i="59" s="1"/>
  <c r="BT221" i="59"/>
  <c r="BV67" i="59"/>
  <c r="BU68" i="59"/>
  <c r="BU70" i="59" s="1"/>
  <c r="BT103" i="59"/>
  <c r="BT105" i="59" s="1"/>
  <c r="BU56" i="59" l="1"/>
  <c r="BU83" i="59" s="1"/>
  <c r="BU327" i="59"/>
  <c r="BU329" i="59" s="1"/>
  <c r="BU141" i="59"/>
  <c r="BU154" i="59" s="1"/>
  <c r="BR469" i="56"/>
  <c r="BR470" i="56" s="1"/>
  <c r="BS440" i="56"/>
  <c r="BS448" i="56"/>
  <c r="BV339" i="59"/>
  <c r="BV340" i="59" s="1"/>
  <c r="BU256" i="59"/>
  <c r="BU332" i="59" s="1"/>
  <c r="BV269" i="59"/>
  <c r="BT110" i="59"/>
  <c r="BU289" i="59"/>
  <c r="BU271" i="59"/>
  <c r="BU273" i="59" s="1"/>
  <c r="BU72" i="59"/>
  <c r="BU85" i="59" s="1"/>
  <c r="BV136" i="59"/>
  <c r="BU192" i="59"/>
  <c r="BU173" i="59"/>
  <c r="BU175" i="59" s="1"/>
  <c r="BU166" i="59"/>
  <c r="BU282" i="59"/>
  <c r="BU263" i="59"/>
  <c r="BU265" i="59" s="1"/>
  <c r="BV30" i="59"/>
  <c r="BV14" i="59"/>
  <c r="BV13" i="59"/>
  <c r="BV2" i="59"/>
  <c r="BV3" i="59"/>
  <c r="BV5" i="59"/>
  <c r="BW6" i="59"/>
  <c r="BV120" i="59"/>
  <c r="BV68" i="59"/>
  <c r="BV70" i="59" s="1"/>
  <c r="BV355" i="59"/>
  <c r="BV356" i="59" s="1"/>
  <c r="BS442" i="56"/>
  <c r="BS450" i="56"/>
  <c r="BS443" i="56"/>
  <c r="BS451" i="56"/>
  <c r="BV51" i="59"/>
  <c r="BU199" i="59"/>
  <c r="BU181" i="59"/>
  <c r="BU183" i="59" s="1"/>
  <c r="BV362" i="59"/>
  <c r="BV363" i="59" s="1"/>
  <c r="BV303" i="59"/>
  <c r="BV312" i="59"/>
  <c r="BU237" i="59"/>
  <c r="BU239" i="59" s="1"/>
  <c r="BS478" i="56" s="1"/>
  <c r="BV179" i="59"/>
  <c r="BS449" i="56"/>
  <c r="BS441" i="56"/>
  <c r="BV59" i="59"/>
  <c r="BU34" i="59"/>
  <c r="BU36" i="59" s="1"/>
  <c r="BV369" i="59"/>
  <c r="BV370" i="59" s="1"/>
  <c r="BU100" i="59"/>
  <c r="BU101" i="59" s="1"/>
  <c r="BV99" i="59" s="1"/>
  <c r="BV52" i="59" l="1"/>
  <c r="BV54" i="59" s="1"/>
  <c r="BU201" i="59"/>
  <c r="BU203" i="59" s="1"/>
  <c r="BU221" i="59"/>
  <c r="BU103" i="59"/>
  <c r="BU105" i="59" s="1"/>
  <c r="BU212" i="59"/>
  <c r="BU194" i="59"/>
  <c r="BU196" i="59" s="1"/>
  <c r="BU205" i="59" s="1"/>
  <c r="BV124" i="59"/>
  <c r="BV357" i="59"/>
  <c r="BV63" i="59"/>
  <c r="BV364" i="59"/>
  <c r="BV292" i="59"/>
  <c r="BV307" i="59"/>
  <c r="BV35" i="59"/>
  <c r="BV285" i="59"/>
  <c r="BV182" i="59"/>
  <c r="BV217" i="59"/>
  <c r="BV272" i="59"/>
  <c r="BV226" i="59"/>
  <c r="BV371" i="59"/>
  <c r="BV350" i="59"/>
  <c r="BV351" i="59" s="1"/>
  <c r="BT348" i="56" s="1"/>
  <c r="BV140" i="59"/>
  <c r="BV174" i="59"/>
  <c r="BV104" i="59"/>
  <c r="BV326" i="59"/>
  <c r="BV55" i="59"/>
  <c r="BV132" i="59"/>
  <c r="BV255" i="59"/>
  <c r="BV341" i="59"/>
  <c r="BV342" i="59" s="1"/>
  <c r="BV264" i="59"/>
  <c r="BV202" i="59"/>
  <c r="BV71" i="59"/>
  <c r="BV236" i="59"/>
  <c r="BV195" i="59"/>
  <c r="BV316" i="59"/>
  <c r="BV165" i="59"/>
  <c r="BW136" i="59"/>
  <c r="BV137" i="59"/>
  <c r="BV139" i="59" s="1"/>
  <c r="BV141" i="59" s="1"/>
  <c r="BV154" i="59" s="1"/>
  <c r="BV121" i="59"/>
  <c r="BV123" i="59" s="1"/>
  <c r="BV125" i="59" s="1"/>
  <c r="BV152" i="59" s="1"/>
  <c r="BS479" i="56"/>
  <c r="BU41" i="59"/>
  <c r="BW7" i="59"/>
  <c r="BW369" i="59" s="1"/>
  <c r="BW370" i="59" s="1"/>
  <c r="BU275" i="59"/>
  <c r="BU311" i="59"/>
  <c r="BU291" i="59"/>
  <c r="BU293" i="59" s="1"/>
  <c r="BW59" i="59"/>
  <c r="BW303" i="59"/>
  <c r="BV162" i="59"/>
  <c r="BV164" i="59" s="1"/>
  <c r="BV166" i="59" s="1"/>
  <c r="BV252" i="59"/>
  <c r="BV254" i="59" s="1"/>
  <c r="BV256" i="59" s="1"/>
  <c r="BV323" i="59"/>
  <c r="BV325" i="59" s="1"/>
  <c r="BV327" i="59" s="1"/>
  <c r="BV329" i="59" s="1"/>
  <c r="BV4" i="59"/>
  <c r="BV27" i="59"/>
  <c r="BV233" i="59"/>
  <c r="BV235" i="59" s="1"/>
  <c r="BV237" i="59" s="1"/>
  <c r="BV239" i="59" s="1"/>
  <c r="BT478" i="56" s="1"/>
  <c r="BT479" i="56" s="1"/>
  <c r="BV178" i="59"/>
  <c r="BV169" i="59"/>
  <c r="BV259" i="59"/>
  <c r="BV96" i="59"/>
  <c r="BV268" i="59"/>
  <c r="BU302" i="59"/>
  <c r="BU284" i="59"/>
  <c r="BU286" i="59" s="1"/>
  <c r="BU295" i="59" s="1"/>
  <c r="BV372" i="59"/>
  <c r="BT351" i="56" s="1"/>
  <c r="BV365" i="59"/>
  <c r="BT350" i="56" s="1"/>
  <c r="BU242" i="59"/>
  <c r="BV72" i="59"/>
  <c r="BV85" i="59" s="1"/>
  <c r="BV358" i="59"/>
  <c r="BT349" i="56" s="1"/>
  <c r="BU185" i="59"/>
  <c r="BW362" i="59" l="1"/>
  <c r="BW363" i="59" s="1"/>
  <c r="BW348" i="59"/>
  <c r="BW349" i="59" s="1"/>
  <c r="BV332" i="59"/>
  <c r="BW269" i="59"/>
  <c r="BW137" i="59"/>
  <c r="BW139" i="59" s="1"/>
  <c r="BT448" i="56"/>
  <c r="BT440" i="56"/>
  <c r="BU110" i="59"/>
  <c r="BV192" i="59"/>
  <c r="BV173" i="59"/>
  <c r="BV175" i="59" s="1"/>
  <c r="BT451" i="56"/>
  <c r="BT443" i="56"/>
  <c r="BW179" i="59"/>
  <c r="BW355" i="59"/>
  <c r="BW356" i="59" s="1"/>
  <c r="BV31" i="59"/>
  <c r="BV32" i="59" s="1"/>
  <c r="BV199" i="59"/>
  <c r="BV181" i="59"/>
  <c r="BV183" i="59" s="1"/>
  <c r="BT441" i="56"/>
  <c r="BT449" i="56"/>
  <c r="BV289" i="59"/>
  <c r="BV271" i="59"/>
  <c r="BV273" i="59" s="1"/>
  <c r="BV56" i="59"/>
  <c r="BV83" i="59" s="1"/>
  <c r="BW30" i="59"/>
  <c r="BW13" i="59"/>
  <c r="BW14" i="59"/>
  <c r="BW2" i="59"/>
  <c r="BW3" i="59"/>
  <c r="BW5" i="59"/>
  <c r="BX6" i="59"/>
  <c r="BW222" i="59"/>
  <c r="BW213" i="59"/>
  <c r="BW67" i="59"/>
  <c r="BW128" i="59"/>
  <c r="BW120" i="59"/>
  <c r="BW51" i="59"/>
  <c r="BT442" i="56"/>
  <c r="BT450" i="56"/>
  <c r="BV282" i="59"/>
  <c r="BV263" i="59"/>
  <c r="BV265" i="59" s="1"/>
  <c r="BV242" i="59"/>
  <c r="BW339" i="59"/>
  <c r="BW340" i="59" s="1"/>
  <c r="BW312" i="59"/>
  <c r="BS469" i="56"/>
  <c r="BS470" i="56" s="1"/>
  <c r="BV100" i="59"/>
  <c r="BV101" i="59" s="1"/>
  <c r="BW99" i="59" s="1"/>
  <c r="BW285" i="59" l="1"/>
  <c r="BW226" i="59"/>
  <c r="BW307" i="59"/>
  <c r="BW124" i="59"/>
  <c r="BW217" i="59"/>
  <c r="BW195" i="59"/>
  <c r="BW35" i="59"/>
  <c r="BW165" i="59"/>
  <c r="BW326" i="59"/>
  <c r="BW264" i="59"/>
  <c r="BW292" i="59"/>
  <c r="BW371" i="59"/>
  <c r="BW372" i="59" s="1"/>
  <c r="BU351" i="56" s="1"/>
  <c r="BW140" i="59"/>
  <c r="BW141" i="59" s="1"/>
  <c r="BW154" i="59" s="1"/>
  <c r="BW350" i="59"/>
  <c r="BW351" i="59" s="1"/>
  <c r="BU348" i="56" s="1"/>
  <c r="BW202" i="59"/>
  <c r="BW255" i="59"/>
  <c r="BW71" i="59"/>
  <c r="BW104" i="59"/>
  <c r="BW174" i="59"/>
  <c r="BW236" i="59"/>
  <c r="BW316" i="59"/>
  <c r="BW132" i="59"/>
  <c r="BW55" i="59"/>
  <c r="BW357" i="59"/>
  <c r="BW358" i="59" s="1"/>
  <c r="BU349" i="56" s="1"/>
  <c r="BW182" i="59"/>
  <c r="BW341" i="59"/>
  <c r="BW63" i="59"/>
  <c r="BW272" i="59"/>
  <c r="BW364" i="59"/>
  <c r="BW365" i="59" s="1"/>
  <c r="BU350" i="56" s="1"/>
  <c r="BV275" i="59"/>
  <c r="BV284" i="59"/>
  <c r="BV286" i="59" s="1"/>
  <c r="BV295" i="59" s="1"/>
  <c r="BV302" i="59"/>
  <c r="BV201" i="59"/>
  <c r="BV203" i="59" s="1"/>
  <c r="BV221" i="59"/>
  <c r="BX7" i="59"/>
  <c r="BX362" i="59" s="1"/>
  <c r="BX363" i="59" s="1"/>
  <c r="BV103" i="59"/>
  <c r="BV105" i="59" s="1"/>
  <c r="BV185" i="59"/>
  <c r="BW323" i="59"/>
  <c r="BW325" i="59" s="1"/>
  <c r="BW327" i="59" s="1"/>
  <c r="BW329" i="59" s="1"/>
  <c r="BW252" i="59"/>
  <c r="BW254" i="59" s="1"/>
  <c r="BW162" i="59"/>
  <c r="BW164" i="59" s="1"/>
  <c r="BW166" i="59" s="1"/>
  <c r="BW4" i="59"/>
  <c r="BW27" i="59"/>
  <c r="BW31" i="59" s="1"/>
  <c r="BW32" i="59" s="1"/>
  <c r="BW233" i="59"/>
  <c r="BW235" i="59" s="1"/>
  <c r="BW237" i="59" s="1"/>
  <c r="BW239" i="59" s="1"/>
  <c r="BW178" i="59"/>
  <c r="BW169" i="59"/>
  <c r="BW96" i="59"/>
  <c r="BW259" i="59"/>
  <c r="BW268" i="59"/>
  <c r="BV194" i="59"/>
  <c r="BV196" i="59" s="1"/>
  <c r="BV205" i="59" s="1"/>
  <c r="BV212" i="59"/>
  <c r="BX51" i="59"/>
  <c r="BW52" i="59"/>
  <c r="BW54" i="59" s="1"/>
  <c r="BW56" i="59" s="1"/>
  <c r="BW83" i="59" s="1"/>
  <c r="BX312" i="59"/>
  <c r="BX120" i="59"/>
  <c r="BW121" i="59"/>
  <c r="BW123" i="59" s="1"/>
  <c r="BW125" i="59" s="1"/>
  <c r="BW152" i="59" s="1"/>
  <c r="BV311" i="59"/>
  <c r="BV291" i="59"/>
  <c r="BV293" i="59" s="1"/>
  <c r="BX128" i="59"/>
  <c r="BW342" i="59"/>
  <c r="BX67" i="59"/>
  <c r="BW68" i="59"/>
  <c r="BW70" i="59" s="1"/>
  <c r="BW72" i="59" s="1"/>
  <c r="BW85" i="59" s="1"/>
  <c r="BV34" i="59"/>
  <c r="BV36" i="59" s="1"/>
  <c r="BW256" i="59" l="1"/>
  <c r="BT469" i="56"/>
  <c r="BT470" i="56" s="1"/>
  <c r="BW282" i="59"/>
  <c r="BW263" i="59"/>
  <c r="BW265" i="59" s="1"/>
  <c r="BW332" i="59"/>
  <c r="BX269" i="59"/>
  <c r="BU450" i="56"/>
  <c r="BU442" i="56"/>
  <c r="BX348" i="59"/>
  <c r="BX349" i="59" s="1"/>
  <c r="BU443" i="56"/>
  <c r="BU451" i="56"/>
  <c r="BX68" i="59"/>
  <c r="BX70" i="59" s="1"/>
  <c r="BW192" i="59"/>
  <c r="BW173" i="59"/>
  <c r="BW175" i="59" s="1"/>
  <c r="BX179" i="59"/>
  <c r="BW199" i="59"/>
  <c r="BW181" i="59"/>
  <c r="BW183" i="59" s="1"/>
  <c r="BX355" i="59"/>
  <c r="BX356" i="59" s="1"/>
  <c r="BX52" i="59"/>
  <c r="BX54" i="59" s="1"/>
  <c r="BU478" i="56"/>
  <c r="BU479" i="56" s="1"/>
  <c r="BV110" i="59"/>
  <c r="BX14" i="59"/>
  <c r="BX13" i="59"/>
  <c r="BX30" i="59"/>
  <c r="BX2" i="59"/>
  <c r="BX3" i="59"/>
  <c r="BX5" i="59"/>
  <c r="BY6" i="59"/>
  <c r="BX303" i="59"/>
  <c r="BX59" i="59"/>
  <c r="BX136" i="59"/>
  <c r="BX222" i="59"/>
  <c r="BX213" i="59"/>
  <c r="BW34" i="59"/>
  <c r="BW36" i="59" s="1"/>
  <c r="BU449" i="56"/>
  <c r="BU441" i="56"/>
  <c r="BX339" i="59"/>
  <c r="BX340" i="59" s="1"/>
  <c r="BV41" i="59"/>
  <c r="BX121" i="59"/>
  <c r="BX123" i="59" s="1"/>
  <c r="BW289" i="59"/>
  <c r="BW271" i="59"/>
  <c r="BW273" i="59" s="1"/>
  <c r="BW242" i="59"/>
  <c r="BX369" i="59"/>
  <c r="BX370" i="59" s="1"/>
  <c r="BU440" i="56"/>
  <c r="BU448" i="56"/>
  <c r="BW100" i="59"/>
  <c r="BW101" i="59" s="1"/>
  <c r="BX99" i="59" s="1"/>
  <c r="BW194" i="59" l="1"/>
  <c r="BW196" i="59" s="1"/>
  <c r="BW205" i="59" s="1"/>
  <c r="BW212" i="59"/>
  <c r="BY7" i="59"/>
  <c r="BY348" i="59" s="1"/>
  <c r="BY349" i="59" s="1"/>
  <c r="BX4" i="59"/>
  <c r="BX323" i="59"/>
  <c r="BX325" i="59" s="1"/>
  <c r="BX162" i="59"/>
  <c r="BX164" i="59" s="1"/>
  <c r="BX252" i="59"/>
  <c r="BX254" i="59" s="1"/>
  <c r="BX27" i="59"/>
  <c r="BX31" i="59" s="1"/>
  <c r="BX32" i="59" s="1"/>
  <c r="BX233" i="59"/>
  <c r="BX235" i="59" s="1"/>
  <c r="BX178" i="59"/>
  <c r="BX96" i="59"/>
  <c r="BX169" i="59"/>
  <c r="BX259" i="59"/>
  <c r="BX268" i="59"/>
  <c r="BW201" i="59"/>
  <c r="BW203" i="59" s="1"/>
  <c r="BW221" i="59"/>
  <c r="BW275" i="59"/>
  <c r="BY59" i="59"/>
  <c r="BW291" i="59"/>
  <c r="BW293" i="59" s="1"/>
  <c r="BW311" i="59"/>
  <c r="BW41" i="59"/>
  <c r="BW302" i="59"/>
  <c r="BW284" i="59"/>
  <c r="BW286" i="59" s="1"/>
  <c r="BW295" i="59" s="1"/>
  <c r="BY213" i="59"/>
  <c r="BY222" i="59"/>
  <c r="BW103" i="59"/>
  <c r="BW105" i="59" s="1"/>
  <c r="BY136" i="59"/>
  <c r="BX137" i="59"/>
  <c r="BX139" i="59" s="1"/>
  <c r="BX264" i="59"/>
  <c r="BX350" i="59"/>
  <c r="BX351" i="59" s="1"/>
  <c r="BV348" i="56" s="1"/>
  <c r="BX63" i="59"/>
  <c r="BX35" i="59"/>
  <c r="BX236" i="59"/>
  <c r="BX132" i="59"/>
  <c r="BX292" i="59"/>
  <c r="BX272" i="59"/>
  <c r="BX285" i="59"/>
  <c r="BX202" i="59"/>
  <c r="BX326" i="59"/>
  <c r="BX174" i="59"/>
  <c r="BX165" i="59"/>
  <c r="BX341" i="59"/>
  <c r="BX342" i="59" s="1"/>
  <c r="BX195" i="59"/>
  <c r="BX371" i="59"/>
  <c r="BX372" i="59" s="1"/>
  <c r="BV351" i="56" s="1"/>
  <c r="BX364" i="59"/>
  <c r="BX365" i="59" s="1"/>
  <c r="BV350" i="56" s="1"/>
  <c r="BX140" i="59"/>
  <c r="BX124" i="59"/>
  <c r="BX125" i="59" s="1"/>
  <c r="BX152" i="59" s="1"/>
  <c r="BX55" i="59"/>
  <c r="BX56" i="59" s="1"/>
  <c r="BX83" i="59" s="1"/>
  <c r="BX255" i="59"/>
  <c r="BX307" i="59"/>
  <c r="BX71" i="59"/>
  <c r="BX72" i="59" s="1"/>
  <c r="BX85" i="59" s="1"/>
  <c r="BX226" i="59"/>
  <c r="BX217" i="59"/>
  <c r="BX316" i="59"/>
  <c r="BX357" i="59"/>
  <c r="BX358" i="59" s="1"/>
  <c r="BV349" i="56" s="1"/>
  <c r="BX182" i="59"/>
  <c r="BX104" i="59"/>
  <c r="BW185" i="59"/>
  <c r="BX256" i="59" l="1"/>
  <c r="BV443" i="56"/>
  <c r="BV451" i="56"/>
  <c r="BV449" i="56"/>
  <c r="BV441" i="56"/>
  <c r="BV440" i="56"/>
  <c r="BV448" i="56"/>
  <c r="BY137" i="59"/>
  <c r="BY139" i="59" s="1"/>
  <c r="BX34" i="59"/>
  <c r="BX36" i="59" s="1"/>
  <c r="BY30" i="59"/>
  <c r="BY14" i="59"/>
  <c r="BY13" i="59"/>
  <c r="BY3" i="59"/>
  <c r="BY2" i="59"/>
  <c r="BY5" i="59"/>
  <c r="BZ6" i="59"/>
  <c r="BY51" i="59"/>
  <c r="BY120" i="59"/>
  <c r="BY312" i="59"/>
  <c r="BY128" i="59"/>
  <c r="BY67" i="59"/>
  <c r="BX289" i="59"/>
  <c r="BX271" i="59"/>
  <c r="BX273" i="59" s="1"/>
  <c r="BX166" i="59"/>
  <c r="BY355" i="59"/>
  <c r="BY356" i="59" s="1"/>
  <c r="BX282" i="59"/>
  <c r="BX263" i="59"/>
  <c r="BX265" i="59" s="1"/>
  <c r="BX327" i="59"/>
  <c r="BX329" i="59" s="1"/>
  <c r="BY179" i="59"/>
  <c r="BV442" i="56"/>
  <c r="BV450" i="56"/>
  <c r="BX192" i="59"/>
  <c r="BX173" i="59"/>
  <c r="BX175" i="59" s="1"/>
  <c r="BY269" i="59"/>
  <c r="BU469" i="56"/>
  <c r="BU470" i="56" s="1"/>
  <c r="BX141" i="59"/>
  <c r="BX154" i="59" s="1"/>
  <c r="BY362" i="59"/>
  <c r="BY363" i="59" s="1"/>
  <c r="BX199" i="59"/>
  <c r="BX181" i="59"/>
  <c r="BX183" i="59" s="1"/>
  <c r="BY303" i="59"/>
  <c r="BY369" i="59"/>
  <c r="BY370" i="59" s="1"/>
  <c r="BW110" i="59"/>
  <c r="BX237" i="59"/>
  <c r="BX239" i="59" s="1"/>
  <c r="BY339" i="59"/>
  <c r="BY340" i="59" s="1"/>
  <c r="BX100" i="59"/>
  <c r="BX101" i="59" s="1"/>
  <c r="BY99" i="59" s="1"/>
  <c r="BV478" i="56" l="1"/>
  <c r="BV479" i="56" s="1"/>
  <c r="BX103" i="59"/>
  <c r="BX105" i="59" s="1"/>
  <c r="BX221" i="59"/>
  <c r="BX201" i="59"/>
  <c r="BX203" i="59" s="1"/>
  <c r="BX302" i="59"/>
  <c r="BX284" i="59"/>
  <c r="BX286" i="59" s="1"/>
  <c r="BX295" i="59" s="1"/>
  <c r="BY68" i="59"/>
  <c r="BY70" i="59" s="1"/>
  <c r="BY63" i="59"/>
  <c r="BY357" i="59"/>
  <c r="BY316" i="59"/>
  <c r="BY292" i="59"/>
  <c r="BY264" i="59"/>
  <c r="BY104" i="59"/>
  <c r="BY217" i="59"/>
  <c r="BY272" i="59"/>
  <c r="BY140" i="59"/>
  <c r="BY195" i="59"/>
  <c r="BY326" i="59"/>
  <c r="BY350" i="59"/>
  <c r="BY351" i="59" s="1"/>
  <c r="BW348" i="56" s="1"/>
  <c r="BY285" i="59"/>
  <c r="BY71" i="59"/>
  <c r="BY364" i="59"/>
  <c r="BY365" i="59" s="1"/>
  <c r="BW350" i="56" s="1"/>
  <c r="BY236" i="59"/>
  <c r="BY55" i="59"/>
  <c r="BY255" i="59"/>
  <c r="BY124" i="59"/>
  <c r="BY202" i="59"/>
  <c r="BY182" i="59"/>
  <c r="BY307" i="59"/>
  <c r="BY165" i="59"/>
  <c r="BY371" i="59"/>
  <c r="BY226" i="59"/>
  <c r="BY341" i="59"/>
  <c r="BY132" i="59"/>
  <c r="BY174" i="59"/>
  <c r="BY35" i="59"/>
  <c r="BY342" i="59"/>
  <c r="BX242" i="59"/>
  <c r="BY121" i="59"/>
  <c r="BY123" i="59" s="1"/>
  <c r="BY125" i="59" s="1"/>
  <c r="BY152" i="59" s="1"/>
  <c r="BY358" i="59"/>
  <c r="BW349" i="56" s="1"/>
  <c r="BX110" i="59"/>
  <c r="BY52" i="59"/>
  <c r="BY54" i="59" s="1"/>
  <c r="BX311" i="59"/>
  <c r="BX291" i="59"/>
  <c r="BX293" i="59" s="1"/>
  <c r="BZ7" i="59"/>
  <c r="BZ67" i="59" s="1"/>
  <c r="BX41" i="59"/>
  <c r="BX194" i="59"/>
  <c r="BX196" i="59" s="1"/>
  <c r="BX205" i="59" s="1"/>
  <c r="BX212" i="59"/>
  <c r="BY252" i="59"/>
  <c r="BY254" i="59" s="1"/>
  <c r="BY256" i="59" s="1"/>
  <c r="BY162" i="59"/>
  <c r="BY164" i="59" s="1"/>
  <c r="BY323" i="59"/>
  <c r="BY325" i="59" s="1"/>
  <c r="BY327" i="59" s="1"/>
  <c r="BY329" i="59" s="1"/>
  <c r="BY4" i="59"/>
  <c r="BY27" i="59"/>
  <c r="BY178" i="59"/>
  <c r="BY233" i="59"/>
  <c r="BY235" i="59" s="1"/>
  <c r="BY237" i="59" s="1"/>
  <c r="BY239" i="59" s="1"/>
  <c r="BY259" i="59"/>
  <c r="BY96" i="59"/>
  <c r="BY169" i="59"/>
  <c r="BY268" i="59"/>
  <c r="BY141" i="59"/>
  <c r="BY154" i="59" s="1"/>
  <c r="BX185" i="59"/>
  <c r="BY372" i="59"/>
  <c r="BW351" i="56" s="1"/>
  <c r="BX275" i="59"/>
  <c r="BX332" i="59"/>
  <c r="BZ369" i="59" l="1"/>
  <c r="BZ370" i="59" s="1"/>
  <c r="BY56" i="59"/>
  <c r="BY83" i="59" s="1"/>
  <c r="BZ312" i="59"/>
  <c r="BY166" i="59"/>
  <c r="BV469" i="56"/>
  <c r="BV470" i="56" s="1"/>
  <c r="BY242" i="59"/>
  <c r="BW450" i="56"/>
  <c r="BW442" i="56"/>
  <c r="BZ68" i="59"/>
  <c r="BZ70" i="59" s="1"/>
  <c r="BZ362" i="59"/>
  <c r="BZ363" i="59" s="1"/>
  <c r="BY72" i="59"/>
  <c r="BY85" i="59" s="1"/>
  <c r="BZ14" i="59"/>
  <c r="BZ13" i="59"/>
  <c r="BZ3" i="59"/>
  <c r="BZ2" i="59"/>
  <c r="BZ5" i="59"/>
  <c r="CA6" i="59"/>
  <c r="BZ136" i="59"/>
  <c r="BZ222" i="59"/>
  <c r="BZ59" i="59"/>
  <c r="BZ213" i="59"/>
  <c r="BY192" i="59"/>
  <c r="BY173" i="59"/>
  <c r="BY175" i="59" s="1"/>
  <c r="BZ339" i="59"/>
  <c r="BZ340" i="59" s="1"/>
  <c r="BW449" i="56"/>
  <c r="BW441" i="56"/>
  <c r="BW448" i="56"/>
  <c r="BW440" i="56"/>
  <c r="BY332" i="59"/>
  <c r="BZ269" i="59"/>
  <c r="BY282" i="59"/>
  <c r="BY263" i="59"/>
  <c r="BY265" i="59" s="1"/>
  <c r="BZ303" i="59"/>
  <c r="BZ348" i="59"/>
  <c r="BZ349" i="59" s="1"/>
  <c r="BY31" i="59"/>
  <c r="BY32" i="59" s="1"/>
  <c r="BZ30" i="59" s="1"/>
  <c r="BZ120" i="59"/>
  <c r="BY289" i="59"/>
  <c r="BY271" i="59"/>
  <c r="BY273" i="59" s="1"/>
  <c r="BW451" i="56"/>
  <c r="BW443" i="56"/>
  <c r="BW478" i="56"/>
  <c r="BW479" i="56" s="1"/>
  <c r="BZ179" i="59"/>
  <c r="BY199" i="59"/>
  <c r="BY181" i="59"/>
  <c r="BY183" i="59" s="1"/>
  <c r="BZ355" i="59"/>
  <c r="BZ356" i="59" s="1"/>
  <c r="BZ51" i="59"/>
  <c r="BZ128" i="59"/>
  <c r="BY100" i="59"/>
  <c r="BY101" i="59" s="1"/>
  <c r="BZ99" i="59" s="1"/>
  <c r="BY221" i="59" l="1"/>
  <c r="BY201" i="59"/>
  <c r="BY203" i="59" s="1"/>
  <c r="BY311" i="59"/>
  <c r="BY291" i="59"/>
  <c r="BY293" i="59" s="1"/>
  <c r="BY212" i="59"/>
  <c r="BY194" i="59"/>
  <c r="BY196" i="59" s="1"/>
  <c r="BY205" i="59" s="1"/>
  <c r="BZ121" i="59"/>
  <c r="BZ123" i="59" s="1"/>
  <c r="BY103" i="59"/>
  <c r="BY105" i="59" s="1"/>
  <c r="BY34" i="59"/>
  <c r="BY36" i="59" s="1"/>
  <c r="BZ285" i="59"/>
  <c r="BZ104" i="59"/>
  <c r="BZ71" i="59"/>
  <c r="BZ202" i="59"/>
  <c r="BZ255" i="59"/>
  <c r="BZ316" i="59"/>
  <c r="BZ195" i="59"/>
  <c r="BZ174" i="59"/>
  <c r="BZ236" i="59"/>
  <c r="BZ371" i="59"/>
  <c r="BZ372" i="59" s="1"/>
  <c r="BX351" i="56" s="1"/>
  <c r="BZ350" i="59"/>
  <c r="BZ341" i="59"/>
  <c r="BZ140" i="59"/>
  <c r="BZ124" i="59"/>
  <c r="BZ326" i="59"/>
  <c r="BZ63" i="59"/>
  <c r="BZ292" i="59"/>
  <c r="BZ272" i="59"/>
  <c r="BZ264" i="59"/>
  <c r="BZ226" i="59"/>
  <c r="BZ35" i="59"/>
  <c r="BZ182" i="59"/>
  <c r="BZ217" i="59"/>
  <c r="BZ165" i="59"/>
  <c r="BZ307" i="59"/>
  <c r="BZ132" i="59"/>
  <c r="BZ364" i="59"/>
  <c r="BZ365" i="59" s="1"/>
  <c r="BX350" i="56" s="1"/>
  <c r="BZ357" i="59"/>
  <c r="BZ358" i="59" s="1"/>
  <c r="BX349" i="56" s="1"/>
  <c r="BZ55" i="59"/>
  <c r="BZ351" i="59"/>
  <c r="BX348" i="56" s="1"/>
  <c r="BZ72" i="59"/>
  <c r="BZ85" i="59" s="1"/>
  <c r="BY275" i="59"/>
  <c r="BZ137" i="59"/>
  <c r="BZ139" i="59" s="1"/>
  <c r="BY284" i="59"/>
  <c r="BY286" i="59" s="1"/>
  <c r="BY295" i="59" s="1"/>
  <c r="BY302" i="59"/>
  <c r="BZ342" i="59"/>
  <c r="CA7" i="59"/>
  <c r="CA362" i="59" s="1"/>
  <c r="CA363" i="59" s="1"/>
  <c r="BZ52" i="59"/>
  <c r="BZ54" i="59" s="1"/>
  <c r="BY185" i="59"/>
  <c r="BZ162" i="59"/>
  <c r="BZ164" i="59" s="1"/>
  <c r="BZ166" i="59" s="1"/>
  <c r="BZ252" i="59"/>
  <c r="BZ254" i="59" s="1"/>
  <c r="BZ256" i="59" s="1"/>
  <c r="BZ323" i="59"/>
  <c r="BZ325" i="59" s="1"/>
  <c r="BZ327" i="59" s="1"/>
  <c r="BZ329" i="59" s="1"/>
  <c r="BZ4" i="59"/>
  <c r="BZ27" i="59"/>
  <c r="BZ233" i="59"/>
  <c r="BZ235" i="59" s="1"/>
  <c r="BZ237" i="59" s="1"/>
  <c r="BZ239" i="59" s="1"/>
  <c r="BX478" i="56" s="1"/>
  <c r="BX479" i="56" s="1"/>
  <c r="BZ178" i="59"/>
  <c r="BZ169" i="59"/>
  <c r="BZ259" i="59"/>
  <c r="BZ96" i="59"/>
  <c r="BZ268" i="59"/>
  <c r="CA179" i="59" l="1"/>
  <c r="BZ125" i="59"/>
  <c r="BZ152" i="59" s="1"/>
  <c r="BZ141" i="59"/>
  <c r="BZ154" i="59" s="1"/>
  <c r="CA136" i="59"/>
  <c r="BZ56" i="59"/>
  <c r="BZ83" i="59" s="1"/>
  <c r="BX441" i="56"/>
  <c r="BX449" i="56"/>
  <c r="BX450" i="56"/>
  <c r="BX442" i="56"/>
  <c r="BZ199" i="59"/>
  <c r="BZ181" i="59"/>
  <c r="BZ183" i="59" s="1"/>
  <c r="CA348" i="59"/>
  <c r="CA349" i="59" s="1"/>
  <c r="BX440" i="56"/>
  <c r="BX448" i="56"/>
  <c r="BY110" i="59"/>
  <c r="CA137" i="59"/>
  <c r="CA139" i="59" s="1"/>
  <c r="CA355" i="59"/>
  <c r="CA356" i="59" s="1"/>
  <c r="CA120" i="59"/>
  <c r="CA51" i="59"/>
  <c r="BZ289" i="59"/>
  <c r="BZ271" i="59"/>
  <c r="BZ273" i="59" s="1"/>
  <c r="CA14" i="59"/>
  <c r="CA13" i="59"/>
  <c r="CA3" i="59"/>
  <c r="CA2" i="59"/>
  <c r="CA5" i="59"/>
  <c r="CB6" i="59"/>
  <c r="CA312" i="59"/>
  <c r="CA67" i="59"/>
  <c r="CA222" i="59"/>
  <c r="BX451" i="56"/>
  <c r="BX443" i="56"/>
  <c r="BZ332" i="59"/>
  <c r="CA369" i="59"/>
  <c r="CA370" i="59" s="1"/>
  <c r="CA303" i="59"/>
  <c r="BW469" i="56"/>
  <c r="BW470" i="56" s="1"/>
  <c r="BZ31" i="59"/>
  <c r="BZ32" i="59" s="1"/>
  <c r="CA30" i="59" s="1"/>
  <c r="BZ282" i="59"/>
  <c r="BZ263" i="59"/>
  <c r="BZ265" i="59" s="1"/>
  <c r="BZ242" i="59"/>
  <c r="CA339" i="59"/>
  <c r="CA340" i="59" s="1"/>
  <c r="CA213" i="59"/>
  <c r="BZ192" i="59"/>
  <c r="BZ173" i="59"/>
  <c r="BZ175" i="59" s="1"/>
  <c r="CA269" i="59"/>
  <c r="CA128" i="59"/>
  <c r="CA59" i="59"/>
  <c r="BY41" i="59"/>
  <c r="BZ100" i="59"/>
  <c r="BZ101" i="59" s="1"/>
  <c r="CA99" i="59" s="1"/>
  <c r="CA68" i="59" l="1"/>
  <c r="CA70" i="59" s="1"/>
  <c r="BZ201" i="59"/>
  <c r="BZ203" i="59" s="1"/>
  <c r="BZ221" i="59"/>
  <c r="BZ194" i="59"/>
  <c r="BZ196" i="59" s="1"/>
  <c r="BZ205" i="59" s="1"/>
  <c r="BZ212" i="59"/>
  <c r="BZ103" i="59"/>
  <c r="BZ105" i="59" s="1"/>
  <c r="CB7" i="59"/>
  <c r="CB369" i="59" s="1"/>
  <c r="CB370" i="59" s="1"/>
  <c r="CA323" i="59"/>
  <c r="CA325" i="59" s="1"/>
  <c r="CA252" i="59"/>
  <c r="CA254" i="59" s="1"/>
  <c r="CA162" i="59"/>
  <c r="CA164" i="59" s="1"/>
  <c r="CA4" i="59"/>
  <c r="CA27" i="59"/>
  <c r="CA178" i="59"/>
  <c r="CA233" i="59"/>
  <c r="CA235" i="59" s="1"/>
  <c r="CA96" i="59"/>
  <c r="CA169" i="59"/>
  <c r="CA268" i="59"/>
  <c r="CA259" i="59"/>
  <c r="BZ311" i="59"/>
  <c r="BZ291" i="59"/>
  <c r="BZ293" i="59" s="1"/>
  <c r="CA52" i="59"/>
  <c r="CA54" i="59" s="1"/>
  <c r="CB120" i="59"/>
  <c r="CA121" i="59"/>
  <c r="CA123" i="59" s="1"/>
  <c r="BZ275" i="59"/>
  <c r="BZ185" i="59"/>
  <c r="BZ302" i="59"/>
  <c r="BZ284" i="59"/>
  <c r="BZ286" i="59" s="1"/>
  <c r="BZ295" i="59" s="1"/>
  <c r="CB222" i="59"/>
  <c r="CA174" i="59"/>
  <c r="CA132" i="59"/>
  <c r="CA316" i="59"/>
  <c r="CA341" i="59"/>
  <c r="CA342" i="59" s="1"/>
  <c r="CA124" i="59"/>
  <c r="CA255" i="59"/>
  <c r="CA236" i="59"/>
  <c r="CA55" i="59"/>
  <c r="CA285" i="59"/>
  <c r="CA195" i="59"/>
  <c r="CA202" i="59"/>
  <c r="CA165" i="59"/>
  <c r="CA357" i="59"/>
  <c r="CA358" i="59" s="1"/>
  <c r="BY349" i="56" s="1"/>
  <c r="CA350" i="59"/>
  <c r="CA351" i="59" s="1"/>
  <c r="BY348" i="56" s="1"/>
  <c r="CA104" i="59"/>
  <c r="CA326" i="59"/>
  <c r="CA63" i="59"/>
  <c r="CA264" i="59"/>
  <c r="CA226" i="59"/>
  <c r="CA35" i="59"/>
  <c r="CA140" i="59"/>
  <c r="CA141" i="59" s="1"/>
  <c r="CA154" i="59" s="1"/>
  <c r="CA182" i="59"/>
  <c r="CA364" i="59"/>
  <c r="CA365" i="59" s="1"/>
  <c r="BY350" i="56" s="1"/>
  <c r="CA307" i="59"/>
  <c r="CA292" i="59"/>
  <c r="CA272" i="59"/>
  <c r="CA371" i="59"/>
  <c r="CA372" i="59" s="1"/>
  <c r="BY351" i="56" s="1"/>
  <c r="CA71" i="59"/>
  <c r="CA217" i="59"/>
  <c r="BZ34" i="59"/>
  <c r="BZ36" i="59" s="1"/>
  <c r="CB51" i="59" l="1"/>
  <c r="CB128" i="59"/>
  <c r="BY440" i="56"/>
  <c r="BY448" i="56"/>
  <c r="BY451" i="56"/>
  <c r="BY443" i="56"/>
  <c r="CA199" i="59"/>
  <c r="CA181" i="59"/>
  <c r="CA183" i="59" s="1"/>
  <c r="CB14" i="59"/>
  <c r="CB13" i="59"/>
  <c r="CB2" i="59"/>
  <c r="CB3" i="59"/>
  <c r="CB5" i="59"/>
  <c r="CC6" i="59"/>
  <c r="CB136" i="59"/>
  <c r="CB303" i="59"/>
  <c r="CB348" i="59"/>
  <c r="CB349" i="59" s="1"/>
  <c r="BZ110" i="59"/>
  <c r="CA72" i="59"/>
  <c r="CA85" i="59" s="1"/>
  <c r="CA125" i="59"/>
  <c r="CA152" i="59" s="1"/>
  <c r="CA282" i="59"/>
  <c r="CA263" i="59"/>
  <c r="CA265" i="59" s="1"/>
  <c r="CA166" i="59"/>
  <c r="CB269" i="59"/>
  <c r="CB67" i="59"/>
  <c r="BY450" i="56"/>
  <c r="BY442" i="56"/>
  <c r="CB121" i="59"/>
  <c r="CB123" i="59" s="1"/>
  <c r="CA289" i="59"/>
  <c r="CA271" i="59"/>
  <c r="CA273" i="59" s="1"/>
  <c r="CA256" i="59"/>
  <c r="CA332" i="59" s="1"/>
  <c r="CB339" i="59"/>
  <c r="CB340" i="59" s="1"/>
  <c r="BX469" i="56"/>
  <c r="BX470" i="56" s="1"/>
  <c r="BZ41" i="59"/>
  <c r="CB59" i="59"/>
  <c r="CA192" i="59"/>
  <c r="CA173" i="59"/>
  <c r="CA175" i="59" s="1"/>
  <c r="CA327" i="59"/>
  <c r="CA329" i="59" s="1"/>
  <c r="CB179" i="59"/>
  <c r="CA31" i="59"/>
  <c r="CA32" i="59" s="1"/>
  <c r="CB30" i="59" s="1"/>
  <c r="CA56" i="59"/>
  <c r="CA83" i="59" s="1"/>
  <c r="CB355" i="59"/>
  <c r="CB356" i="59" s="1"/>
  <c r="BY441" i="56"/>
  <c r="BY449" i="56"/>
  <c r="CB52" i="59"/>
  <c r="CB54" i="59" s="1"/>
  <c r="CA237" i="59"/>
  <c r="CA239" i="59" s="1"/>
  <c r="CB213" i="59"/>
  <c r="CB362" i="59"/>
  <c r="CB363" i="59" s="1"/>
  <c r="CB312" i="59"/>
  <c r="CA100" i="59"/>
  <c r="CA101" i="59" s="1"/>
  <c r="CB99" i="59" s="1"/>
  <c r="CA242" i="59" l="1"/>
  <c r="CB68" i="59"/>
  <c r="CB70" i="59" s="1"/>
  <c r="CB236" i="59"/>
  <c r="CB35" i="59"/>
  <c r="CB371" i="59"/>
  <c r="CB372" i="59" s="1"/>
  <c r="BZ351" i="56" s="1"/>
  <c r="CB140" i="59"/>
  <c r="CB202" i="59"/>
  <c r="CB264" i="59"/>
  <c r="CB326" i="59"/>
  <c r="CB71" i="59"/>
  <c r="CB341" i="59"/>
  <c r="CB342" i="59" s="1"/>
  <c r="CB55" i="59"/>
  <c r="CB174" i="59"/>
  <c r="CB307" i="59"/>
  <c r="CB104" i="59"/>
  <c r="CB364" i="59"/>
  <c r="CB365" i="59" s="1"/>
  <c r="BZ350" i="56" s="1"/>
  <c r="CB226" i="59"/>
  <c r="CB272" i="59"/>
  <c r="CB316" i="59"/>
  <c r="CB195" i="59"/>
  <c r="CB124" i="59"/>
  <c r="CB125" i="59" s="1"/>
  <c r="CB152" i="59" s="1"/>
  <c r="CB217" i="59"/>
  <c r="CB182" i="59"/>
  <c r="CB357" i="59"/>
  <c r="CB63" i="59"/>
  <c r="CB132" i="59"/>
  <c r="CB165" i="59"/>
  <c r="CB292" i="59"/>
  <c r="CB285" i="59"/>
  <c r="CB255" i="59"/>
  <c r="CB350" i="59"/>
  <c r="CB351" i="59" s="1"/>
  <c r="BZ348" i="56" s="1"/>
  <c r="CA291" i="59"/>
  <c r="CA293" i="59" s="1"/>
  <c r="CA311" i="59"/>
  <c r="CA185" i="59"/>
  <c r="CA302" i="59"/>
  <c r="CA284" i="59"/>
  <c r="CA286" i="59" s="1"/>
  <c r="CA295" i="59" s="1"/>
  <c r="CB137" i="59"/>
  <c r="CB139" i="59" s="1"/>
  <c r="CB141" i="59" s="1"/>
  <c r="CB154" i="59" s="1"/>
  <c r="CC7" i="59"/>
  <c r="CC348" i="59" s="1"/>
  <c r="CC349" i="59" s="1"/>
  <c r="CA34" i="59"/>
  <c r="CA36" i="59" s="1"/>
  <c r="BY478" i="56"/>
  <c r="BY479" i="56" s="1"/>
  <c r="CB323" i="59"/>
  <c r="CB325" i="59" s="1"/>
  <c r="CB327" i="59" s="1"/>
  <c r="CB329" i="59" s="1"/>
  <c r="CB162" i="59"/>
  <c r="CB164" i="59" s="1"/>
  <c r="CB166" i="59" s="1"/>
  <c r="CB4" i="59"/>
  <c r="CB252" i="59"/>
  <c r="CB254" i="59" s="1"/>
  <c r="CB256" i="59" s="1"/>
  <c r="CB27" i="59"/>
  <c r="CB178" i="59"/>
  <c r="CB233" i="59"/>
  <c r="CB235" i="59" s="1"/>
  <c r="CB237" i="59" s="1"/>
  <c r="CB239" i="59" s="1"/>
  <c r="CB259" i="59"/>
  <c r="CB96" i="59"/>
  <c r="CB169" i="59"/>
  <c r="CB268" i="59"/>
  <c r="CB358" i="59"/>
  <c r="BZ349" i="56" s="1"/>
  <c r="CA194" i="59"/>
  <c r="CA196" i="59" s="1"/>
  <c r="CA205" i="59" s="1"/>
  <c r="CA212" i="59"/>
  <c r="CA275" i="59"/>
  <c r="CA103" i="59"/>
  <c r="CA105" i="59" s="1"/>
  <c r="CB56" i="59"/>
  <c r="CB83" i="59" s="1"/>
  <c r="CA221" i="59"/>
  <c r="CA201" i="59"/>
  <c r="CA203" i="59" s="1"/>
  <c r="BY469" i="56" l="1"/>
  <c r="BY470" i="56" s="1"/>
  <c r="CB242" i="59"/>
  <c r="BZ442" i="56"/>
  <c r="BZ450" i="56"/>
  <c r="BZ440" i="56"/>
  <c r="BZ448" i="56"/>
  <c r="CC362" i="59"/>
  <c r="CC363" i="59" s="1"/>
  <c r="CC369" i="59"/>
  <c r="CC370" i="59" s="1"/>
  <c r="CC312" i="59"/>
  <c r="CB72" i="59"/>
  <c r="CB85" i="59" s="1"/>
  <c r="CB282" i="59"/>
  <c r="CB263" i="59"/>
  <c r="CB265" i="59" s="1"/>
  <c r="CC339" i="59"/>
  <c r="CC340" i="59" s="1"/>
  <c r="CC67" i="59"/>
  <c r="BZ478" i="56"/>
  <c r="BZ479" i="56" s="1"/>
  <c r="CC59" i="59"/>
  <c r="CC269" i="59"/>
  <c r="CA110" i="59"/>
  <c r="CB199" i="59"/>
  <c r="CB181" i="59"/>
  <c r="CB183" i="59" s="1"/>
  <c r="CA41" i="59"/>
  <c r="CC14" i="59"/>
  <c r="CC13" i="59"/>
  <c r="CC3" i="59"/>
  <c r="CC2" i="59"/>
  <c r="CC5" i="59"/>
  <c r="CD6" i="59"/>
  <c r="CC51" i="59"/>
  <c r="CC120" i="59"/>
  <c r="CC128" i="59"/>
  <c r="CC222" i="59"/>
  <c r="CC213" i="59"/>
  <c r="BZ451" i="56"/>
  <c r="BZ443" i="56"/>
  <c r="CB31" i="59"/>
  <c r="CB32" i="59" s="1"/>
  <c r="CC30" i="59" s="1"/>
  <c r="CB332" i="59"/>
  <c r="CC179" i="59"/>
  <c r="CC303" i="59"/>
  <c r="CB192" i="59"/>
  <c r="CB173" i="59"/>
  <c r="CB175" i="59" s="1"/>
  <c r="BZ441" i="56"/>
  <c r="BZ449" i="56"/>
  <c r="CB289" i="59"/>
  <c r="CB271" i="59"/>
  <c r="CB273" i="59" s="1"/>
  <c r="CC355" i="59"/>
  <c r="CC356" i="59" s="1"/>
  <c r="CC136" i="59"/>
  <c r="CB100" i="59"/>
  <c r="CB101" i="59" s="1"/>
  <c r="CC99" i="59" s="1"/>
  <c r="CB185" i="59" l="1"/>
  <c r="CB103" i="59"/>
  <c r="CB105" i="59" s="1"/>
  <c r="CC68" i="59"/>
  <c r="CC70" i="59" s="1"/>
  <c r="CB194" i="59"/>
  <c r="CB196" i="59" s="1"/>
  <c r="CB205" i="59" s="1"/>
  <c r="CB212" i="59"/>
  <c r="CC285" i="59"/>
  <c r="CC165" i="59"/>
  <c r="CC55" i="59"/>
  <c r="CC140" i="59"/>
  <c r="CC202" i="59"/>
  <c r="CC364" i="59"/>
  <c r="CC365" i="59" s="1"/>
  <c r="CA350" i="56" s="1"/>
  <c r="CC71" i="59"/>
  <c r="CC174" i="59"/>
  <c r="CC255" i="59"/>
  <c r="CC292" i="59"/>
  <c r="CC104" i="59"/>
  <c r="CC371" i="59"/>
  <c r="CC236" i="59"/>
  <c r="CC182" i="59"/>
  <c r="CC63" i="59"/>
  <c r="CC124" i="59"/>
  <c r="CC357" i="59"/>
  <c r="CC272" i="59"/>
  <c r="CC264" i="59"/>
  <c r="CC35" i="59"/>
  <c r="CC326" i="59"/>
  <c r="CC195" i="59"/>
  <c r="CC226" i="59"/>
  <c r="CC307" i="59"/>
  <c r="CC341" i="59"/>
  <c r="CC342" i="59" s="1"/>
  <c r="CC132" i="59"/>
  <c r="CC217" i="59"/>
  <c r="CC350" i="59"/>
  <c r="CC351" i="59" s="1"/>
  <c r="CA348" i="56" s="1"/>
  <c r="CC316" i="59"/>
  <c r="CB221" i="59"/>
  <c r="CB201" i="59"/>
  <c r="CB203" i="59" s="1"/>
  <c r="CB275" i="59"/>
  <c r="CC137" i="59"/>
  <c r="CC139" i="59" s="1"/>
  <c r="CC141" i="59" s="1"/>
  <c r="CC154" i="59" s="1"/>
  <c r="CC121" i="59"/>
  <c r="CC123" i="59" s="1"/>
  <c r="CC125" i="59" s="1"/>
  <c r="CC152" i="59" s="1"/>
  <c r="CB302" i="59"/>
  <c r="CB284" i="59"/>
  <c r="CB286" i="59" s="1"/>
  <c r="CB295" i="59" s="1"/>
  <c r="CB311" i="59"/>
  <c r="CB291" i="59"/>
  <c r="CB293" i="59" s="1"/>
  <c r="CC52" i="59"/>
  <c r="CC54" i="59" s="1"/>
  <c r="CC56" i="59" s="1"/>
  <c r="CC83" i="59" s="1"/>
  <c r="CC358" i="59"/>
  <c r="CA349" i="56" s="1"/>
  <c r="CD7" i="59"/>
  <c r="CD369" i="59" s="1"/>
  <c r="CD370" i="59" s="1"/>
  <c r="CB34" i="59"/>
  <c r="CB36" i="59" s="1"/>
  <c r="CC252" i="59"/>
  <c r="CC254" i="59" s="1"/>
  <c r="CC256" i="59" s="1"/>
  <c r="CC4" i="59"/>
  <c r="CC323" i="59"/>
  <c r="CC325" i="59" s="1"/>
  <c r="CC327" i="59" s="1"/>
  <c r="CC329" i="59" s="1"/>
  <c r="CC162" i="59"/>
  <c r="CC164" i="59" s="1"/>
  <c r="CC166" i="59" s="1"/>
  <c r="CC27" i="59"/>
  <c r="CC178" i="59"/>
  <c r="CC233" i="59"/>
  <c r="CC235" i="59" s="1"/>
  <c r="CC237" i="59" s="1"/>
  <c r="CC239" i="59" s="1"/>
  <c r="CC96" i="59"/>
  <c r="CC169" i="59"/>
  <c r="CC268" i="59"/>
  <c r="CC259" i="59"/>
  <c r="CD59" i="59"/>
  <c r="CC372" i="59"/>
  <c r="CA351" i="56" s="1"/>
  <c r="CC242" i="59" l="1"/>
  <c r="CD339" i="59"/>
  <c r="CD340" i="59" s="1"/>
  <c r="CD120" i="59"/>
  <c r="CD222" i="59"/>
  <c r="CD312" i="59"/>
  <c r="CA478" i="56"/>
  <c r="CA479" i="56" s="1"/>
  <c r="CA450" i="56"/>
  <c r="CA442" i="56"/>
  <c r="CD355" i="59"/>
  <c r="CD356" i="59" s="1"/>
  <c r="CD213" i="59"/>
  <c r="CC199" i="59"/>
  <c r="CC181" i="59"/>
  <c r="CC183" i="59" s="1"/>
  <c r="CB41" i="59"/>
  <c r="CB110" i="59"/>
  <c r="CA451" i="56"/>
  <c r="CA443" i="56"/>
  <c r="CD13" i="59"/>
  <c r="CD14" i="59"/>
  <c r="CD2" i="59"/>
  <c r="CD3" i="59"/>
  <c r="CD5" i="59"/>
  <c r="CE6" i="59"/>
  <c r="CA441" i="56"/>
  <c r="CA449" i="56"/>
  <c r="CD121" i="59"/>
  <c r="CD123" i="59" s="1"/>
  <c r="CD128" i="59"/>
  <c r="CD362" i="59"/>
  <c r="CD363" i="59" s="1"/>
  <c r="CD51" i="59"/>
  <c r="BZ469" i="56"/>
  <c r="BZ470" i="56" s="1"/>
  <c r="CC282" i="59"/>
  <c r="CC263" i="59"/>
  <c r="CC265" i="59" s="1"/>
  <c r="CC289" i="59"/>
  <c r="CC271" i="59"/>
  <c r="CC273" i="59" s="1"/>
  <c r="CD269" i="59"/>
  <c r="CC31" i="59"/>
  <c r="CC32" i="59" s="1"/>
  <c r="CD30" i="59" s="1"/>
  <c r="CC192" i="59"/>
  <c r="CC173" i="59"/>
  <c r="CC175" i="59" s="1"/>
  <c r="CC332" i="59"/>
  <c r="CD348" i="59"/>
  <c r="CD349" i="59" s="1"/>
  <c r="CD136" i="59"/>
  <c r="CC72" i="59"/>
  <c r="CC85" i="59" s="1"/>
  <c r="CD179" i="59"/>
  <c r="CD303" i="59"/>
  <c r="CA440" i="56"/>
  <c r="CA448" i="56"/>
  <c r="CD67" i="59"/>
  <c r="CC100" i="59"/>
  <c r="CC101" i="59" s="1"/>
  <c r="CD99" i="59" s="1"/>
  <c r="CD4" i="59" l="1"/>
  <c r="CD252" i="59"/>
  <c r="CD254" i="59" s="1"/>
  <c r="CD323" i="59"/>
  <c r="CD325" i="59" s="1"/>
  <c r="CD162" i="59"/>
  <c r="CD164" i="59" s="1"/>
  <c r="CD27" i="59"/>
  <c r="CD178" i="59"/>
  <c r="CD169" i="59"/>
  <c r="CD259" i="59"/>
  <c r="CD233" i="59"/>
  <c r="CD235" i="59" s="1"/>
  <c r="CD96" i="59"/>
  <c r="CD268" i="59"/>
  <c r="CD68" i="59"/>
  <c r="CD70" i="59" s="1"/>
  <c r="CC311" i="59"/>
  <c r="CC291" i="59"/>
  <c r="CC293" i="59" s="1"/>
  <c r="CC275" i="59"/>
  <c r="CC185" i="59"/>
  <c r="CC302" i="59"/>
  <c r="CC284" i="59"/>
  <c r="CC286" i="59" s="1"/>
  <c r="CC295" i="59" s="1"/>
  <c r="CC212" i="59"/>
  <c r="CC194" i="59"/>
  <c r="CC196" i="59" s="1"/>
  <c r="CC205" i="59" s="1"/>
  <c r="CD137" i="59"/>
  <c r="CD139" i="59" s="1"/>
  <c r="CC103" i="59"/>
  <c r="CC105" i="59" s="1"/>
  <c r="CD364" i="59"/>
  <c r="CD365" i="59" s="1"/>
  <c r="CB350" i="56" s="1"/>
  <c r="CD124" i="59"/>
  <c r="CD125" i="59" s="1"/>
  <c r="CD152" i="59" s="1"/>
  <c r="CD307" i="59"/>
  <c r="CD140" i="59"/>
  <c r="CD71" i="59"/>
  <c r="CD217" i="59"/>
  <c r="CD264" i="59"/>
  <c r="CD255" i="59"/>
  <c r="CD326" i="59"/>
  <c r="CD341" i="59"/>
  <c r="CD342" i="59" s="1"/>
  <c r="CD236" i="59"/>
  <c r="CD371" i="59"/>
  <c r="CD372" i="59" s="1"/>
  <c r="CB351" i="56" s="1"/>
  <c r="CD272" i="59"/>
  <c r="CD285" i="59"/>
  <c r="CD182" i="59"/>
  <c r="CD202" i="59"/>
  <c r="CD35" i="59"/>
  <c r="CD357" i="59"/>
  <c r="CD358" i="59" s="1"/>
  <c r="CB349" i="56" s="1"/>
  <c r="CD350" i="59"/>
  <c r="CD351" i="59" s="1"/>
  <c r="CB348" i="56" s="1"/>
  <c r="CD132" i="59"/>
  <c r="CD165" i="59"/>
  <c r="CD316" i="59"/>
  <c r="CD174" i="59"/>
  <c r="CD292" i="59"/>
  <c r="CD104" i="59"/>
  <c r="CD55" i="59"/>
  <c r="CD195" i="59"/>
  <c r="CD226" i="59"/>
  <c r="CD63" i="59"/>
  <c r="CD52" i="59"/>
  <c r="CD54" i="59" s="1"/>
  <c r="CE7" i="59"/>
  <c r="CE303" i="59" s="1"/>
  <c r="CC34" i="59"/>
  <c r="CC36" i="59" s="1"/>
  <c r="CC201" i="59"/>
  <c r="CC203" i="59" s="1"/>
  <c r="CC221" i="59"/>
  <c r="CE362" i="59" l="1"/>
  <c r="CE363" i="59" s="1"/>
  <c r="CB449" i="56"/>
  <c r="CB441" i="56"/>
  <c r="CB448" i="56"/>
  <c r="CB440" i="56"/>
  <c r="CE355" i="59"/>
  <c r="CE356" i="59" s="1"/>
  <c r="CB451" i="56"/>
  <c r="CB443" i="56"/>
  <c r="CD289" i="59"/>
  <c r="CD271" i="59"/>
  <c r="CD273" i="59" s="1"/>
  <c r="CD327" i="59"/>
  <c r="CD329" i="59" s="1"/>
  <c r="CD256" i="59"/>
  <c r="CD332" i="59" s="1"/>
  <c r="CB450" i="56"/>
  <c r="CB442" i="56"/>
  <c r="CD237" i="59"/>
  <c r="CD239" i="59" s="1"/>
  <c r="CB478" i="56" s="1"/>
  <c r="CE14" i="59"/>
  <c r="CE13" i="59"/>
  <c r="CE3" i="59"/>
  <c r="CE2" i="59"/>
  <c r="CE5" i="59"/>
  <c r="CF6" i="59"/>
  <c r="CE222" i="59"/>
  <c r="CE59" i="59"/>
  <c r="CE120" i="59"/>
  <c r="CE312" i="59"/>
  <c r="CE339" i="59"/>
  <c r="CE340" i="59" s="1"/>
  <c r="CD72" i="59"/>
  <c r="CD85" i="59" s="1"/>
  <c r="CD282" i="59"/>
  <c r="CD263" i="59"/>
  <c r="CD265" i="59" s="1"/>
  <c r="CE369" i="59"/>
  <c r="CE370" i="59" s="1"/>
  <c r="CD56" i="59"/>
  <c r="CD83" i="59" s="1"/>
  <c r="CC110" i="59"/>
  <c r="CE67" i="59"/>
  <c r="CD192" i="59"/>
  <c r="CD173" i="59"/>
  <c r="CD175" i="59" s="1"/>
  <c r="CC41" i="59"/>
  <c r="CE51" i="59"/>
  <c r="CD141" i="59"/>
  <c r="CD154" i="59" s="1"/>
  <c r="CD199" i="59"/>
  <c r="CD181" i="59"/>
  <c r="CD183" i="59" s="1"/>
  <c r="CD100" i="59"/>
  <c r="CD101" i="59" s="1"/>
  <c r="CE99" i="59" s="1"/>
  <c r="CE269" i="59"/>
  <c r="CE348" i="59"/>
  <c r="CE349" i="59" s="1"/>
  <c r="CE136" i="59"/>
  <c r="CE128" i="59"/>
  <c r="CD34" i="59"/>
  <c r="CD36" i="59" s="1"/>
  <c r="CE179" i="59"/>
  <c r="CA469" i="56"/>
  <c r="CA470" i="56" s="1"/>
  <c r="CE213" i="59"/>
  <c r="CD166" i="59"/>
  <c r="CD31" i="59"/>
  <c r="CD32" i="59" s="1"/>
  <c r="CE30" i="59" s="1"/>
  <c r="CD242" i="59" l="1"/>
  <c r="CD221" i="59"/>
  <c r="CD201" i="59"/>
  <c r="CD203" i="59" s="1"/>
  <c r="CE68" i="59"/>
  <c r="CE70" i="59" s="1"/>
  <c r="CD41" i="59"/>
  <c r="CE121" i="59"/>
  <c r="CE123" i="59" s="1"/>
  <c r="CE357" i="59"/>
  <c r="CE358" i="59" s="1"/>
  <c r="CC349" i="56" s="1"/>
  <c r="CE255" i="59"/>
  <c r="CE217" i="59"/>
  <c r="CE316" i="59"/>
  <c r="CE292" i="59"/>
  <c r="CE236" i="59"/>
  <c r="CE182" i="59"/>
  <c r="CE55" i="59"/>
  <c r="CE341" i="59"/>
  <c r="CE342" i="59" s="1"/>
  <c r="CE202" i="59"/>
  <c r="CE124" i="59"/>
  <c r="CE272" i="59"/>
  <c r="CE165" i="59"/>
  <c r="CE63" i="59"/>
  <c r="CE226" i="59"/>
  <c r="CE195" i="59"/>
  <c r="CE326" i="59"/>
  <c r="CE174" i="59"/>
  <c r="CE132" i="59"/>
  <c r="CE371" i="59"/>
  <c r="CE364" i="59"/>
  <c r="CE365" i="59" s="1"/>
  <c r="CC350" i="56" s="1"/>
  <c r="CE71" i="59"/>
  <c r="CE104" i="59"/>
  <c r="CE285" i="59"/>
  <c r="CE264" i="59"/>
  <c r="CE140" i="59"/>
  <c r="CE307" i="59"/>
  <c r="CE35" i="59"/>
  <c r="CE350" i="59"/>
  <c r="CE351" i="59" s="1"/>
  <c r="CC348" i="56" s="1"/>
  <c r="CD103" i="59"/>
  <c r="CD105" i="59" s="1"/>
  <c r="CE137" i="59"/>
  <c r="CE139" i="59" s="1"/>
  <c r="CE141" i="59" s="1"/>
  <c r="CE154" i="59" s="1"/>
  <c r="CE52" i="59"/>
  <c r="CE54" i="59" s="1"/>
  <c r="CD275" i="59"/>
  <c r="CF7" i="59"/>
  <c r="CF339" i="59" s="1"/>
  <c r="CF340" i="59" s="1"/>
  <c r="CB479" i="56"/>
  <c r="CD311" i="59"/>
  <c r="CD291" i="59"/>
  <c r="CD293" i="59" s="1"/>
  <c r="CE372" i="59"/>
  <c r="CC351" i="56" s="1"/>
  <c r="CD185" i="59"/>
  <c r="CD302" i="59"/>
  <c r="CD284" i="59"/>
  <c r="CD286" i="59" s="1"/>
  <c r="CD295" i="59" s="1"/>
  <c r="CE252" i="59"/>
  <c r="CE254" i="59" s="1"/>
  <c r="CE256" i="59" s="1"/>
  <c r="CE162" i="59"/>
  <c r="CE164" i="59" s="1"/>
  <c r="CE166" i="59" s="1"/>
  <c r="CE4" i="59"/>
  <c r="CE323" i="59"/>
  <c r="CE325" i="59" s="1"/>
  <c r="CE27" i="59"/>
  <c r="CE233" i="59"/>
  <c r="CE235" i="59" s="1"/>
  <c r="CE237" i="59" s="1"/>
  <c r="CE239" i="59" s="1"/>
  <c r="CE178" i="59"/>
  <c r="CE96" i="59"/>
  <c r="CE268" i="59"/>
  <c r="CE259" i="59"/>
  <c r="CE169" i="59"/>
  <c r="CD194" i="59"/>
  <c r="CD196" i="59" s="1"/>
  <c r="CD205" i="59" s="1"/>
  <c r="CD212" i="59"/>
  <c r="CF136" i="59" l="1"/>
  <c r="CF348" i="59"/>
  <c r="CF349" i="59" s="1"/>
  <c r="CF179" i="59"/>
  <c r="CF355" i="59"/>
  <c r="CF356" i="59" s="1"/>
  <c r="CF362" i="59"/>
  <c r="CF363" i="59" s="1"/>
  <c r="CF369" i="59"/>
  <c r="CF370" i="59" s="1"/>
  <c r="CE327" i="59"/>
  <c r="CE329" i="59" s="1"/>
  <c r="CF59" i="59"/>
  <c r="CE242" i="59"/>
  <c r="CC441" i="56"/>
  <c r="CC449" i="56"/>
  <c r="CC448" i="56"/>
  <c r="CC440" i="56"/>
  <c r="CF51" i="59"/>
  <c r="CE282" i="59"/>
  <c r="CE263" i="59"/>
  <c r="CE265" i="59" s="1"/>
  <c r="CE125" i="59"/>
  <c r="CE152" i="59" s="1"/>
  <c r="CE332" i="59"/>
  <c r="CF137" i="59"/>
  <c r="CF139" i="59" s="1"/>
  <c r="CF120" i="59"/>
  <c r="CE72" i="59"/>
  <c r="CE85" i="59" s="1"/>
  <c r="CE289" i="59"/>
  <c r="CE271" i="59"/>
  <c r="CE273" i="59" s="1"/>
  <c r="CD110" i="59"/>
  <c r="CF128" i="59"/>
  <c r="CF67" i="59"/>
  <c r="CC478" i="56"/>
  <c r="CE100" i="59"/>
  <c r="CE101" i="59" s="1"/>
  <c r="CF99" i="59" s="1"/>
  <c r="CC450" i="56"/>
  <c r="CC442" i="56"/>
  <c r="CE199" i="59"/>
  <c r="CE181" i="59"/>
  <c r="CE183" i="59" s="1"/>
  <c r="CB469" i="56"/>
  <c r="CB470" i="56" s="1"/>
  <c r="CF14" i="59"/>
  <c r="CF13" i="59"/>
  <c r="CF2" i="59"/>
  <c r="CF3" i="59"/>
  <c r="CF5" i="59"/>
  <c r="CG6" i="59"/>
  <c r="CF303" i="59"/>
  <c r="CF222" i="59"/>
  <c r="CC451" i="56"/>
  <c r="CC443" i="56"/>
  <c r="CE192" i="59"/>
  <c r="CE173" i="59"/>
  <c r="CE175" i="59" s="1"/>
  <c r="CF269" i="59"/>
  <c r="CF213" i="59"/>
  <c r="CE56" i="59"/>
  <c r="CE83" i="59" s="1"/>
  <c r="CF312" i="59"/>
  <c r="CE31" i="59"/>
  <c r="CE32" i="59" s="1"/>
  <c r="CF30" i="59" s="1"/>
  <c r="CF124" i="59" l="1"/>
  <c r="CF71" i="59"/>
  <c r="CF35" i="59"/>
  <c r="CF255" i="59"/>
  <c r="CF326" i="59"/>
  <c r="CF292" i="59"/>
  <c r="CF272" i="59"/>
  <c r="CF364" i="59"/>
  <c r="CF365" i="59" s="1"/>
  <c r="CD350" i="56" s="1"/>
  <c r="CF236" i="59"/>
  <c r="CF195" i="59"/>
  <c r="CF140" i="59"/>
  <c r="CF141" i="59" s="1"/>
  <c r="CF154" i="59" s="1"/>
  <c r="CF104" i="59"/>
  <c r="CF202" i="59"/>
  <c r="CF371" i="59"/>
  <c r="CF372" i="59" s="1"/>
  <c r="CD351" i="56" s="1"/>
  <c r="CF285" i="59"/>
  <c r="CF132" i="59"/>
  <c r="CF307" i="59"/>
  <c r="CF165" i="59"/>
  <c r="CF55" i="59"/>
  <c r="CF357" i="59"/>
  <c r="CF358" i="59" s="1"/>
  <c r="CD349" i="56" s="1"/>
  <c r="CF264" i="59"/>
  <c r="CF226" i="59"/>
  <c r="CF350" i="59"/>
  <c r="CF351" i="59" s="1"/>
  <c r="CD348" i="56" s="1"/>
  <c r="CF341" i="59"/>
  <c r="CF342" i="59" s="1"/>
  <c r="CF174" i="59"/>
  <c r="CF63" i="59"/>
  <c r="CF217" i="59"/>
  <c r="CF182" i="59"/>
  <c r="CF316" i="59"/>
  <c r="CF121" i="59"/>
  <c r="CF123" i="59" s="1"/>
  <c r="CF125" i="59" s="1"/>
  <c r="CF152" i="59" s="1"/>
  <c r="CF52" i="59"/>
  <c r="CF54" i="59" s="1"/>
  <c r="CE221" i="59"/>
  <c r="CE201" i="59"/>
  <c r="CE203" i="59" s="1"/>
  <c r="CE185" i="59"/>
  <c r="CG7" i="59"/>
  <c r="CG369" i="59" s="1"/>
  <c r="CG370" i="59" s="1"/>
  <c r="CE103" i="59"/>
  <c r="CE105" i="59" s="1"/>
  <c r="CE212" i="59"/>
  <c r="CE194" i="59"/>
  <c r="CE196" i="59" s="1"/>
  <c r="CE205" i="59" s="1"/>
  <c r="CF4" i="59"/>
  <c r="CF323" i="59"/>
  <c r="CF325" i="59" s="1"/>
  <c r="CF327" i="59" s="1"/>
  <c r="CF329" i="59" s="1"/>
  <c r="CF252" i="59"/>
  <c r="CF254" i="59" s="1"/>
  <c r="CF256" i="59" s="1"/>
  <c r="CF162" i="59"/>
  <c r="CF164" i="59" s="1"/>
  <c r="CF166" i="59" s="1"/>
  <c r="CF27" i="59"/>
  <c r="CF233" i="59"/>
  <c r="CF235" i="59" s="1"/>
  <c r="CF237" i="59" s="1"/>
  <c r="CF239" i="59" s="1"/>
  <c r="CF178" i="59"/>
  <c r="CF96" i="59"/>
  <c r="CF169" i="59"/>
  <c r="CF259" i="59"/>
  <c r="CF268" i="59"/>
  <c r="CE34" i="59"/>
  <c r="CE36" i="59" s="1"/>
  <c r="CC479" i="56"/>
  <c r="CE311" i="59"/>
  <c r="CE291" i="59"/>
  <c r="CE293" i="59" s="1"/>
  <c r="CE275" i="59"/>
  <c r="CG67" i="59"/>
  <c r="CF68" i="59"/>
  <c r="CF70" i="59" s="1"/>
  <c r="CF72" i="59" s="1"/>
  <c r="CF85" i="59" s="1"/>
  <c r="CE302" i="59"/>
  <c r="CE284" i="59"/>
  <c r="CE286" i="59" s="1"/>
  <c r="CE295" i="59" s="1"/>
  <c r="CF242" i="59" l="1"/>
  <c r="CG213" i="59"/>
  <c r="CG355" i="59"/>
  <c r="CG356" i="59" s="1"/>
  <c r="CG128" i="59"/>
  <c r="CD443" i="56"/>
  <c r="CD451" i="56"/>
  <c r="CE41" i="59"/>
  <c r="CF289" i="59"/>
  <c r="CF271" i="59"/>
  <c r="CF273" i="59" s="1"/>
  <c r="CF332" i="59"/>
  <c r="CG312" i="59"/>
  <c r="CG362" i="59"/>
  <c r="CG363" i="59" s="1"/>
  <c r="CE110" i="59"/>
  <c r="CD449" i="56"/>
  <c r="CD441" i="56"/>
  <c r="CF192" i="59"/>
  <c r="CF173" i="59"/>
  <c r="CF175" i="59" s="1"/>
  <c r="CG14" i="59"/>
  <c r="CG13" i="59"/>
  <c r="CG3" i="59"/>
  <c r="CG2" i="59"/>
  <c r="CH6" i="59"/>
  <c r="CG5" i="59"/>
  <c r="CG59" i="59"/>
  <c r="CG136" i="59"/>
  <c r="CC469" i="56"/>
  <c r="CC470" i="56" s="1"/>
  <c r="CG179" i="59"/>
  <c r="CF56" i="59"/>
  <c r="CF83" i="59" s="1"/>
  <c r="CF199" i="59"/>
  <c r="CF181" i="59"/>
  <c r="CF183" i="59" s="1"/>
  <c r="CG339" i="59"/>
  <c r="CG340" i="59" s="1"/>
  <c r="CG51" i="59"/>
  <c r="CF282" i="59"/>
  <c r="CF263" i="59"/>
  <c r="CF265" i="59" s="1"/>
  <c r="CG68" i="59"/>
  <c r="CG70" i="59" s="1"/>
  <c r="CD478" i="56"/>
  <c r="CG269" i="59"/>
  <c r="CG222" i="59"/>
  <c r="CD442" i="56"/>
  <c r="CD450" i="56"/>
  <c r="CF100" i="59"/>
  <c r="CF101" i="59" s="1"/>
  <c r="CG99" i="59" s="1"/>
  <c r="CG348" i="59"/>
  <c r="CG349" i="59" s="1"/>
  <c r="CG303" i="59"/>
  <c r="CG120" i="59"/>
  <c r="CD448" i="56"/>
  <c r="CD440" i="56"/>
  <c r="CF31" i="59"/>
  <c r="CF32" i="59" s="1"/>
  <c r="CG30" i="59" s="1"/>
  <c r="CG52" i="59" l="1"/>
  <c r="CG54" i="59" s="1"/>
  <c r="CF103" i="59"/>
  <c r="CF105" i="59" s="1"/>
  <c r="CG137" i="59"/>
  <c r="CG139" i="59" s="1"/>
  <c r="CD479" i="56"/>
  <c r="CF201" i="59"/>
  <c r="CF203" i="59" s="1"/>
  <c r="CF221" i="59"/>
  <c r="CG252" i="59"/>
  <c r="CG254" i="59" s="1"/>
  <c r="CG162" i="59"/>
  <c r="CG164" i="59" s="1"/>
  <c r="CG4" i="59"/>
  <c r="CG323" i="59"/>
  <c r="CG325" i="59" s="1"/>
  <c r="CG27" i="59"/>
  <c r="CG233" i="59"/>
  <c r="CG235" i="59" s="1"/>
  <c r="CG178" i="59"/>
  <c r="CG96" i="59"/>
  <c r="CG268" i="59"/>
  <c r="CG169" i="59"/>
  <c r="CG259" i="59"/>
  <c r="CF185" i="59"/>
  <c r="CG121" i="59"/>
  <c r="CG123" i="59" s="1"/>
  <c r="CH7" i="59"/>
  <c r="CH222" i="59" s="1"/>
  <c r="CF212" i="59"/>
  <c r="CF194" i="59"/>
  <c r="CF196" i="59" s="1"/>
  <c r="CF205" i="59" s="1"/>
  <c r="CF311" i="59"/>
  <c r="CF291" i="59"/>
  <c r="CF293" i="59" s="1"/>
  <c r="CF34" i="59"/>
  <c r="CF36" i="59" s="1"/>
  <c r="CF275" i="59"/>
  <c r="CF302" i="59"/>
  <c r="CF284" i="59"/>
  <c r="CF286" i="59" s="1"/>
  <c r="CF295" i="59" s="1"/>
  <c r="CG264" i="59"/>
  <c r="CG255" i="59"/>
  <c r="CG236" i="59"/>
  <c r="CG195" i="59"/>
  <c r="CG350" i="59"/>
  <c r="CG351" i="59" s="1"/>
  <c r="CE348" i="56" s="1"/>
  <c r="CG364" i="59"/>
  <c r="CG365" i="59" s="1"/>
  <c r="CE350" i="56" s="1"/>
  <c r="CG202" i="59"/>
  <c r="CG371" i="59"/>
  <c r="CG372" i="59" s="1"/>
  <c r="CE351" i="56" s="1"/>
  <c r="CG140" i="59"/>
  <c r="CG132" i="59"/>
  <c r="CG182" i="59"/>
  <c r="CG63" i="59"/>
  <c r="CG55" i="59"/>
  <c r="CG307" i="59"/>
  <c r="CG165" i="59"/>
  <c r="CG292" i="59"/>
  <c r="CG226" i="59"/>
  <c r="CG104" i="59"/>
  <c r="CG272" i="59"/>
  <c r="CG285" i="59"/>
  <c r="CG174" i="59"/>
  <c r="CG71" i="59"/>
  <c r="CG72" i="59" s="1"/>
  <c r="CG85" i="59" s="1"/>
  <c r="CG357" i="59"/>
  <c r="CG358" i="59" s="1"/>
  <c r="CE349" i="56" s="1"/>
  <c r="CG341" i="59"/>
  <c r="CG342" i="59" s="1"/>
  <c r="CG124" i="59"/>
  <c r="CG316" i="59"/>
  <c r="CG35" i="59"/>
  <c r="CG326" i="59"/>
  <c r="CG217" i="59"/>
  <c r="CH339" i="59" l="1"/>
  <c r="CH340" i="59" s="1"/>
  <c r="CH59" i="59"/>
  <c r="CH269" i="59"/>
  <c r="CH213" i="59"/>
  <c r="CH179" i="59"/>
  <c r="CH362" i="59"/>
  <c r="CH363" i="59" s="1"/>
  <c r="CH303" i="59"/>
  <c r="CH128" i="59"/>
  <c r="CH369" i="59"/>
  <c r="CH370" i="59" s="1"/>
  <c r="CE449" i="56"/>
  <c r="CE441" i="56"/>
  <c r="CE442" i="56"/>
  <c r="CE450" i="56"/>
  <c r="CE440" i="56"/>
  <c r="CE448" i="56"/>
  <c r="CF41" i="59"/>
  <c r="CD469" i="56"/>
  <c r="CD470" i="56" s="1"/>
  <c r="CH355" i="59"/>
  <c r="CH356" i="59" s="1"/>
  <c r="CG327" i="59"/>
  <c r="CG329" i="59" s="1"/>
  <c r="CE451" i="56"/>
  <c r="CE443" i="56"/>
  <c r="CH14" i="59"/>
  <c r="CH13" i="59"/>
  <c r="CI6" i="59"/>
  <c r="CH3" i="59"/>
  <c r="CH2" i="59"/>
  <c r="CH5" i="59"/>
  <c r="CH67" i="59"/>
  <c r="CG282" i="59"/>
  <c r="CG263" i="59"/>
  <c r="CG265" i="59" s="1"/>
  <c r="CG31" i="59"/>
  <c r="CG32" i="59" s="1"/>
  <c r="CH30" i="59" s="1"/>
  <c r="CF110" i="59"/>
  <c r="CG192" i="59"/>
  <c r="CG173" i="59"/>
  <c r="CG175" i="59" s="1"/>
  <c r="CG166" i="59"/>
  <c r="CG56" i="59"/>
  <c r="CG83" i="59" s="1"/>
  <c r="CG289" i="59"/>
  <c r="CG271" i="59"/>
  <c r="CG273" i="59" s="1"/>
  <c r="CG256" i="59"/>
  <c r="CG332" i="59" s="1"/>
  <c r="CH312" i="59"/>
  <c r="CH51" i="59"/>
  <c r="CG125" i="59"/>
  <c r="CG152" i="59" s="1"/>
  <c r="CH348" i="59"/>
  <c r="CH349" i="59" s="1"/>
  <c r="CH120" i="59"/>
  <c r="CG199" i="59"/>
  <c r="CG181" i="59"/>
  <c r="CG183" i="59" s="1"/>
  <c r="CG141" i="59"/>
  <c r="CG154" i="59" s="1"/>
  <c r="CG237" i="59"/>
  <c r="CG239" i="59" s="1"/>
  <c r="CE478" i="56" s="1"/>
  <c r="CH136" i="59"/>
  <c r="CG100" i="59"/>
  <c r="CG101" i="59" s="1"/>
  <c r="CH99" i="59" s="1"/>
  <c r="CG242" i="59" l="1"/>
  <c r="CG103" i="59"/>
  <c r="CG105" i="59" s="1"/>
  <c r="CG34" i="59"/>
  <c r="CG36" i="59" s="1"/>
  <c r="CG41" i="59" s="1"/>
  <c r="CH52" i="59"/>
  <c r="CH54" i="59" s="1"/>
  <c r="CG284" i="59"/>
  <c r="CG286" i="59" s="1"/>
  <c r="CG295" i="59" s="1"/>
  <c r="CG302" i="59"/>
  <c r="CG185" i="59"/>
  <c r="CH68" i="59"/>
  <c r="CH70" i="59" s="1"/>
  <c r="CG212" i="59"/>
  <c r="CG194" i="59"/>
  <c r="CG196" i="59" s="1"/>
  <c r="CG205" i="59" s="1"/>
  <c r="CH4" i="59"/>
  <c r="CH252" i="59"/>
  <c r="CH254" i="59" s="1"/>
  <c r="CH162" i="59"/>
  <c r="CH164" i="59" s="1"/>
  <c r="CH323" i="59"/>
  <c r="CH325" i="59" s="1"/>
  <c r="CH27" i="59"/>
  <c r="CH233" i="59"/>
  <c r="CH235" i="59" s="1"/>
  <c r="CH178" i="59"/>
  <c r="CH96" i="59"/>
  <c r="CH259" i="59"/>
  <c r="CH268" i="59"/>
  <c r="CH169" i="59"/>
  <c r="CH121" i="59"/>
  <c r="CH123" i="59" s="1"/>
  <c r="CG311" i="59"/>
  <c r="CG291" i="59"/>
  <c r="CG293" i="59" s="1"/>
  <c r="CI7" i="59"/>
  <c r="CI362" i="59" s="1"/>
  <c r="CI363" i="59" s="1"/>
  <c r="CI348" i="59"/>
  <c r="CI349" i="59" s="1"/>
  <c r="CH137" i="59"/>
  <c r="CH139" i="59" s="1"/>
  <c r="CG201" i="59"/>
  <c r="CG203" i="59" s="1"/>
  <c r="CG221" i="59"/>
  <c r="CE479" i="56"/>
  <c r="CG110" i="59"/>
  <c r="CG275" i="59"/>
  <c r="CH140" i="59"/>
  <c r="CH124" i="59"/>
  <c r="CH165" i="59"/>
  <c r="CH364" i="59"/>
  <c r="CH365" i="59" s="1"/>
  <c r="CF350" i="56" s="1"/>
  <c r="CH285" i="59"/>
  <c r="CH264" i="59"/>
  <c r="CH326" i="59"/>
  <c r="CH357" i="59"/>
  <c r="CH358" i="59" s="1"/>
  <c r="CF349" i="56" s="1"/>
  <c r="CH35" i="59"/>
  <c r="CH226" i="59"/>
  <c r="CH217" i="59"/>
  <c r="CH71" i="59"/>
  <c r="CH272" i="59"/>
  <c r="CH341" i="59"/>
  <c r="CH342" i="59" s="1"/>
  <c r="CH174" i="59"/>
  <c r="CH307" i="59"/>
  <c r="CH55" i="59"/>
  <c r="CH132" i="59"/>
  <c r="CH195" i="59"/>
  <c r="CH182" i="59"/>
  <c r="CH255" i="59"/>
  <c r="CH350" i="59"/>
  <c r="CH351" i="59" s="1"/>
  <c r="CF348" i="56" s="1"/>
  <c r="CH371" i="59"/>
  <c r="CH372" i="59" s="1"/>
  <c r="CF351" i="56" s="1"/>
  <c r="CH236" i="59"/>
  <c r="CH104" i="59"/>
  <c r="CH63" i="59"/>
  <c r="CH202" i="59"/>
  <c r="CH316" i="59"/>
  <c r="CH292" i="59"/>
  <c r="CI179" i="59" l="1"/>
  <c r="CI120" i="59"/>
  <c r="CI339" i="59"/>
  <c r="CI340" i="59" s="1"/>
  <c r="CI355" i="59"/>
  <c r="CI356" i="59" s="1"/>
  <c r="CI369" i="59"/>
  <c r="CI370" i="59" s="1"/>
  <c r="CI136" i="59"/>
  <c r="CI312" i="59"/>
  <c r="CI269" i="59"/>
  <c r="CE469" i="56"/>
  <c r="CE470" i="56" s="1"/>
  <c r="CF448" i="56"/>
  <c r="CF440" i="56"/>
  <c r="CF449" i="56"/>
  <c r="CF441" i="56"/>
  <c r="CF443" i="56"/>
  <c r="CF451" i="56"/>
  <c r="CH199" i="59"/>
  <c r="CH181" i="59"/>
  <c r="CH183" i="59" s="1"/>
  <c r="CH141" i="59"/>
  <c r="CH154" i="59" s="1"/>
  <c r="CH237" i="59"/>
  <c r="CH239" i="59" s="1"/>
  <c r="CI137" i="59"/>
  <c r="CI139" i="59" s="1"/>
  <c r="CH125" i="59"/>
  <c r="CH152" i="59" s="1"/>
  <c r="CI121" i="59"/>
  <c r="CI123" i="59" s="1"/>
  <c r="CH327" i="59"/>
  <c r="CH329" i="59" s="1"/>
  <c r="CH56" i="59"/>
  <c r="CH83" i="59" s="1"/>
  <c r="CH192" i="59"/>
  <c r="CH173" i="59"/>
  <c r="CH175" i="59" s="1"/>
  <c r="CH166" i="59"/>
  <c r="CH242" i="59" s="1"/>
  <c r="CH100" i="59"/>
  <c r="CH101" i="59" s="1"/>
  <c r="CI51" i="59"/>
  <c r="CH289" i="59"/>
  <c r="CH271" i="59"/>
  <c r="CH273" i="59" s="1"/>
  <c r="CH256" i="59"/>
  <c r="CH72" i="59"/>
  <c r="CH85" i="59" s="1"/>
  <c r="CF450" i="56"/>
  <c r="CF442" i="56"/>
  <c r="CI99" i="59"/>
  <c r="CI14" i="59"/>
  <c r="CI13" i="59"/>
  <c r="CI5" i="59"/>
  <c r="CJ6" i="59"/>
  <c r="CI3" i="59"/>
  <c r="CI2" i="59"/>
  <c r="CI128" i="59"/>
  <c r="CI303" i="59"/>
  <c r="CI222" i="59"/>
  <c r="CI213" i="59"/>
  <c r="CI59" i="59"/>
  <c r="CH282" i="59"/>
  <c r="CH263" i="59"/>
  <c r="CH265" i="59" s="1"/>
  <c r="CI67" i="59"/>
  <c r="CH31" i="59"/>
  <c r="CH32" i="59" s="1"/>
  <c r="CI30" i="59" s="1"/>
  <c r="CH332" i="59" l="1"/>
  <c r="CI52" i="59"/>
  <c r="CI54" i="59" s="1"/>
  <c r="CI68" i="59"/>
  <c r="CI70" i="59" s="1"/>
  <c r="CH275" i="59"/>
  <c r="CH34" i="59"/>
  <c r="CH36" i="59" s="1"/>
  <c r="CH302" i="59"/>
  <c r="CH284" i="59"/>
  <c r="CH286" i="59" s="1"/>
  <c r="CH295" i="59" s="1"/>
  <c r="CH185" i="59"/>
  <c r="CJ7" i="59"/>
  <c r="CJ369" i="59" s="1"/>
  <c r="CJ370" i="59" s="1"/>
  <c r="CH212" i="59"/>
  <c r="CH194" i="59"/>
  <c r="CH196" i="59" s="1"/>
  <c r="CH205" i="59" s="1"/>
  <c r="CH201" i="59"/>
  <c r="CH203" i="59" s="1"/>
  <c r="CH221" i="59"/>
  <c r="CJ213" i="59"/>
  <c r="CI4" i="59"/>
  <c r="CI27" i="59"/>
  <c r="CI233" i="59"/>
  <c r="CI235" i="59" s="1"/>
  <c r="CI259" i="59"/>
  <c r="CI169" i="59"/>
  <c r="CI268" i="59"/>
  <c r="CI252" i="59"/>
  <c r="CI254" i="59" s="1"/>
  <c r="CI96" i="59"/>
  <c r="CI100" i="59" s="1"/>
  <c r="CI101" i="59" s="1"/>
  <c r="CI178" i="59"/>
  <c r="CI162" i="59"/>
  <c r="CI164" i="59" s="1"/>
  <c r="CI323" i="59"/>
  <c r="CI325" i="59" s="1"/>
  <c r="CI327" i="59" s="1"/>
  <c r="CI329" i="59" s="1"/>
  <c r="CJ222" i="59"/>
  <c r="CI326" i="59"/>
  <c r="CI264" i="59"/>
  <c r="CI217" i="59"/>
  <c r="CI182" i="59"/>
  <c r="CI132" i="59"/>
  <c r="CI165" i="59"/>
  <c r="CI71" i="59"/>
  <c r="CI364" i="59"/>
  <c r="CI365" i="59" s="1"/>
  <c r="CG350" i="56" s="1"/>
  <c r="CI350" i="59"/>
  <c r="CI351" i="59" s="1"/>
  <c r="CG348" i="56" s="1"/>
  <c r="CI292" i="59"/>
  <c r="CI226" i="59"/>
  <c r="CI35" i="59"/>
  <c r="CI307" i="59"/>
  <c r="CI272" i="59"/>
  <c r="CI195" i="59"/>
  <c r="CI140" i="59"/>
  <c r="CI141" i="59" s="1"/>
  <c r="CI154" i="59" s="1"/>
  <c r="CI55" i="59"/>
  <c r="CI255" i="59"/>
  <c r="CI104" i="59"/>
  <c r="CI316" i="59"/>
  <c r="CI236" i="59"/>
  <c r="CI174" i="59"/>
  <c r="CI124" i="59"/>
  <c r="CI125" i="59" s="1"/>
  <c r="CI152" i="59" s="1"/>
  <c r="CI371" i="59"/>
  <c r="CI372" i="59" s="1"/>
  <c r="CG351" i="56" s="1"/>
  <c r="CI357" i="59"/>
  <c r="CI358" i="59" s="1"/>
  <c r="CG349" i="56" s="1"/>
  <c r="CI285" i="59"/>
  <c r="CI63" i="59"/>
  <c r="CI341" i="59"/>
  <c r="CI342" i="59" s="1"/>
  <c r="CI202" i="59"/>
  <c r="CJ303" i="59"/>
  <c r="CH311" i="59"/>
  <c r="CH291" i="59"/>
  <c r="CH293" i="59" s="1"/>
  <c r="CF478" i="56"/>
  <c r="CH103" i="59"/>
  <c r="CH105" i="59" s="1"/>
  <c r="CI237" i="59" l="1"/>
  <c r="CI239" i="59" s="1"/>
  <c r="CI166" i="59"/>
  <c r="CJ355" i="59"/>
  <c r="CJ356" i="59" s="1"/>
  <c r="CJ348" i="59"/>
  <c r="CJ349" i="59" s="1"/>
  <c r="CJ179" i="59"/>
  <c r="CF469" i="56"/>
  <c r="CF470" i="56" s="1"/>
  <c r="CI242" i="59"/>
  <c r="CJ67" i="59"/>
  <c r="CI256" i="59"/>
  <c r="CI332" i="59" s="1"/>
  <c r="CI72" i="59"/>
  <c r="CI85" i="59" s="1"/>
  <c r="CH110" i="59"/>
  <c r="CI289" i="59"/>
  <c r="CI271" i="59"/>
  <c r="CI273" i="59" s="1"/>
  <c r="CJ51" i="59"/>
  <c r="CG449" i="56"/>
  <c r="CG441" i="56"/>
  <c r="CG440" i="56"/>
  <c r="CG448" i="56"/>
  <c r="CI192" i="59"/>
  <c r="CI173" i="59"/>
  <c r="CI175" i="59" s="1"/>
  <c r="CJ362" i="59"/>
  <c r="CJ363" i="59" s="1"/>
  <c r="CH41" i="59"/>
  <c r="CI56" i="59"/>
  <c r="CI83" i="59" s="1"/>
  <c r="CF479" i="56"/>
  <c r="CG451" i="56"/>
  <c r="CG443" i="56"/>
  <c r="CI282" i="59"/>
  <c r="CI263" i="59"/>
  <c r="CI265" i="59" s="1"/>
  <c r="CG478" i="56"/>
  <c r="CG479" i="56" s="1"/>
  <c r="CJ99" i="59"/>
  <c r="CJ14" i="59"/>
  <c r="CJ13" i="59"/>
  <c r="CJ2" i="59"/>
  <c r="CJ3" i="59"/>
  <c r="CJ5" i="59"/>
  <c r="CK6" i="59"/>
  <c r="CJ136" i="59"/>
  <c r="CJ312" i="59"/>
  <c r="CJ120" i="59"/>
  <c r="CJ59" i="59"/>
  <c r="CI103" i="59"/>
  <c r="CI105" i="59" s="1"/>
  <c r="CG450" i="56"/>
  <c r="CG442" i="56"/>
  <c r="CJ339" i="59"/>
  <c r="CJ340" i="59" s="1"/>
  <c r="CJ128" i="59"/>
  <c r="CI31" i="59"/>
  <c r="CI32" i="59" s="1"/>
  <c r="CJ30" i="59" s="1"/>
  <c r="CI199" i="59"/>
  <c r="CI181" i="59"/>
  <c r="CI183" i="59" s="1"/>
  <c r="CJ269" i="59"/>
  <c r="CJ121" i="59" l="1"/>
  <c r="CJ123" i="59" s="1"/>
  <c r="CI110" i="59"/>
  <c r="CI275" i="59"/>
  <c r="CJ174" i="59"/>
  <c r="CJ341" i="59"/>
  <c r="CJ326" i="59"/>
  <c r="CJ350" i="59"/>
  <c r="CJ351" i="59" s="1"/>
  <c r="CH348" i="56" s="1"/>
  <c r="CJ140" i="59"/>
  <c r="CJ217" i="59"/>
  <c r="CJ195" i="59"/>
  <c r="CJ35" i="59"/>
  <c r="CJ132" i="59"/>
  <c r="CJ63" i="59"/>
  <c r="CJ264" i="59"/>
  <c r="CJ255" i="59"/>
  <c r="CJ316" i="59"/>
  <c r="CJ307" i="59"/>
  <c r="CJ272" i="59"/>
  <c r="CJ226" i="59"/>
  <c r="CJ236" i="59"/>
  <c r="CJ371" i="59"/>
  <c r="CJ372" i="59" s="1"/>
  <c r="CH351" i="56" s="1"/>
  <c r="CJ364" i="59"/>
  <c r="CJ165" i="59"/>
  <c r="CJ124" i="59"/>
  <c r="CJ202" i="59"/>
  <c r="CJ71" i="59"/>
  <c r="CJ357" i="59"/>
  <c r="CJ358" i="59" s="1"/>
  <c r="CH349" i="56" s="1"/>
  <c r="CJ55" i="59"/>
  <c r="CJ182" i="59"/>
  <c r="CJ292" i="59"/>
  <c r="CJ285" i="59"/>
  <c r="CJ104" i="59"/>
  <c r="CI302" i="59"/>
  <c r="CI284" i="59"/>
  <c r="CI286" i="59" s="1"/>
  <c r="CI295" i="59" s="1"/>
  <c r="CJ52" i="59"/>
  <c r="CJ54" i="59" s="1"/>
  <c r="CJ56" i="59" s="1"/>
  <c r="CJ83" i="59" s="1"/>
  <c r="CJ68" i="59"/>
  <c r="CJ70" i="59" s="1"/>
  <c r="CJ365" i="59"/>
  <c r="CH350" i="56" s="1"/>
  <c r="CI185" i="59"/>
  <c r="CJ137" i="59"/>
  <c r="CJ139" i="59" s="1"/>
  <c r="CJ141" i="59" s="1"/>
  <c r="CJ154" i="59" s="1"/>
  <c r="CI212" i="59"/>
  <c r="CI194" i="59"/>
  <c r="CI196" i="59" s="1"/>
  <c r="CI205" i="59" s="1"/>
  <c r="CI311" i="59"/>
  <c r="CI291" i="59"/>
  <c r="CI293" i="59" s="1"/>
  <c r="CI201" i="59"/>
  <c r="CI203" i="59" s="1"/>
  <c r="CI221" i="59"/>
  <c r="CJ342" i="59"/>
  <c r="CI34" i="59"/>
  <c r="CI36" i="59" s="1"/>
  <c r="CK7" i="59"/>
  <c r="CK136" i="59" s="1"/>
  <c r="CJ323" i="59"/>
  <c r="CJ325" i="59" s="1"/>
  <c r="CJ327" i="59" s="1"/>
  <c r="CJ329" i="59" s="1"/>
  <c r="CJ162" i="59"/>
  <c r="CJ164" i="59" s="1"/>
  <c r="CJ4" i="59"/>
  <c r="CJ252" i="59"/>
  <c r="CJ254" i="59" s="1"/>
  <c r="CJ256" i="59" s="1"/>
  <c r="CJ332" i="59" s="1"/>
  <c r="CJ27" i="59"/>
  <c r="CJ178" i="59"/>
  <c r="CJ233" i="59"/>
  <c r="CJ235" i="59" s="1"/>
  <c r="CJ237" i="59" s="1"/>
  <c r="CJ239" i="59" s="1"/>
  <c r="CH478" i="56" s="1"/>
  <c r="CH479" i="56" s="1"/>
  <c r="CJ96" i="59"/>
  <c r="CJ100" i="59" s="1"/>
  <c r="CJ101" i="59" s="1"/>
  <c r="CJ169" i="59"/>
  <c r="CJ259" i="59"/>
  <c r="CJ268" i="59"/>
  <c r="CK128" i="59"/>
  <c r="CJ166" i="59" l="1"/>
  <c r="CG469" i="56"/>
  <c r="CG470" i="56" s="1"/>
  <c r="CJ242" i="59"/>
  <c r="CK137" i="59"/>
  <c r="CK139" i="59" s="1"/>
  <c r="CK269" i="59"/>
  <c r="CJ192" i="59"/>
  <c r="CJ173" i="59"/>
  <c r="CJ175" i="59" s="1"/>
  <c r="CK348" i="59"/>
  <c r="CK349" i="59" s="1"/>
  <c r="CJ103" i="59"/>
  <c r="CJ105" i="59" s="1"/>
  <c r="CI41" i="59"/>
  <c r="CK312" i="59"/>
  <c r="CK355" i="59"/>
  <c r="CK356" i="59" s="1"/>
  <c r="CH450" i="56"/>
  <c r="CH442" i="56"/>
  <c r="CH440" i="56"/>
  <c r="CH448" i="56"/>
  <c r="CK99" i="59"/>
  <c r="CK14" i="59"/>
  <c r="CK13" i="59"/>
  <c r="CK2" i="59"/>
  <c r="CK3" i="59"/>
  <c r="CK5" i="59"/>
  <c r="CL6" i="59"/>
  <c r="CK303" i="59"/>
  <c r="CK213" i="59"/>
  <c r="CK222" i="59"/>
  <c r="CJ199" i="59"/>
  <c r="CJ181" i="59"/>
  <c r="CJ183" i="59" s="1"/>
  <c r="CK179" i="59"/>
  <c r="CK59" i="59"/>
  <c r="CJ72" i="59"/>
  <c r="CJ85" i="59" s="1"/>
  <c r="CJ125" i="59"/>
  <c r="CJ152" i="59" s="1"/>
  <c r="CK362" i="59"/>
  <c r="CK363" i="59" s="1"/>
  <c r="CK67" i="59"/>
  <c r="CH443" i="56"/>
  <c r="CH451" i="56"/>
  <c r="CK120" i="59"/>
  <c r="CJ282" i="59"/>
  <c r="CJ263" i="59"/>
  <c r="CJ265" i="59" s="1"/>
  <c r="CK369" i="59"/>
  <c r="CK370" i="59" s="1"/>
  <c r="CJ289" i="59"/>
  <c r="CJ271" i="59"/>
  <c r="CJ273" i="59" s="1"/>
  <c r="CK339" i="59"/>
  <c r="CK340" i="59" s="1"/>
  <c r="CK51" i="59"/>
  <c r="CH441" i="56"/>
  <c r="CH449" i="56"/>
  <c r="CJ31" i="59"/>
  <c r="CJ32" i="59" s="1"/>
  <c r="CK30" i="59" s="1"/>
  <c r="CK52" i="59" l="1"/>
  <c r="CK54" i="59" s="1"/>
  <c r="CJ302" i="59"/>
  <c r="CJ284" i="59"/>
  <c r="CJ286" i="59" s="1"/>
  <c r="CJ295" i="59" s="1"/>
  <c r="CL7" i="59"/>
  <c r="CL369" i="59" s="1"/>
  <c r="CL370" i="59" s="1"/>
  <c r="CJ110" i="59"/>
  <c r="CK252" i="59"/>
  <c r="CK254" i="59" s="1"/>
  <c r="CK323" i="59"/>
  <c r="CK325" i="59" s="1"/>
  <c r="CK162" i="59"/>
  <c r="CK164" i="59" s="1"/>
  <c r="CK4" i="59"/>
  <c r="CK27" i="59"/>
  <c r="CK178" i="59"/>
  <c r="CK233" i="59"/>
  <c r="CK235" i="59" s="1"/>
  <c r="CK96" i="59"/>
  <c r="CK259" i="59"/>
  <c r="CK169" i="59"/>
  <c r="CK268" i="59"/>
  <c r="CK121" i="59"/>
  <c r="CK123" i="59" s="1"/>
  <c r="CJ185" i="59"/>
  <c r="CJ311" i="59"/>
  <c r="CJ291" i="59"/>
  <c r="CJ293" i="59" s="1"/>
  <c r="CJ194" i="59"/>
  <c r="CJ196" i="59" s="1"/>
  <c r="CJ205" i="59" s="1"/>
  <c r="CH469" i="56" s="1"/>
  <c r="CH470" i="56" s="1"/>
  <c r="CJ212" i="59"/>
  <c r="CL67" i="59"/>
  <c r="CK68" i="59"/>
  <c r="CK70" i="59" s="1"/>
  <c r="CJ201" i="59"/>
  <c r="CJ203" i="59" s="1"/>
  <c r="CJ221" i="59"/>
  <c r="CK371" i="59"/>
  <c r="CK226" i="59"/>
  <c r="CK217" i="59"/>
  <c r="CK104" i="59"/>
  <c r="CK182" i="59"/>
  <c r="CK292" i="59"/>
  <c r="CK35" i="59"/>
  <c r="CK285" i="59"/>
  <c r="CK63" i="59"/>
  <c r="CK124" i="59"/>
  <c r="CK364" i="59"/>
  <c r="CK365" i="59" s="1"/>
  <c r="CI350" i="56" s="1"/>
  <c r="CK272" i="59"/>
  <c r="CK350" i="59"/>
  <c r="CK351" i="59" s="1"/>
  <c r="CI348" i="56" s="1"/>
  <c r="CK255" i="59"/>
  <c r="CK326" i="59"/>
  <c r="CK341" i="59"/>
  <c r="CK342" i="59" s="1"/>
  <c r="CK140" i="59"/>
  <c r="CK165" i="59"/>
  <c r="CK236" i="59"/>
  <c r="CK55" i="59"/>
  <c r="CK71" i="59"/>
  <c r="CK357" i="59"/>
  <c r="CK202" i="59"/>
  <c r="CK264" i="59"/>
  <c r="CK132" i="59"/>
  <c r="CK195" i="59"/>
  <c r="CK174" i="59"/>
  <c r="CK307" i="59"/>
  <c r="CK316" i="59"/>
  <c r="CK358" i="59"/>
  <c r="CI349" i="56" s="1"/>
  <c r="CL222" i="59"/>
  <c r="CL312" i="59"/>
  <c r="CK372" i="59"/>
  <c r="CI351" i="56" s="1"/>
  <c r="CJ34" i="59"/>
  <c r="CJ36" i="59" s="1"/>
  <c r="CL213" i="59"/>
  <c r="CK100" i="59"/>
  <c r="CK101" i="59" s="1"/>
  <c r="CK141" i="59"/>
  <c r="CK154" i="59" s="1"/>
  <c r="CJ275" i="59"/>
  <c r="CL303" i="59"/>
  <c r="CL120" i="59" l="1"/>
  <c r="CI440" i="56"/>
  <c r="CI448" i="56"/>
  <c r="CI442" i="56"/>
  <c r="CI450" i="56"/>
  <c r="CK237" i="59"/>
  <c r="CK239" i="59" s="1"/>
  <c r="CL362" i="59"/>
  <c r="CL363" i="59" s="1"/>
  <c r="CK125" i="59"/>
  <c r="CK152" i="59" s="1"/>
  <c r="CK199" i="59"/>
  <c r="CK181" i="59"/>
  <c r="CK183" i="59" s="1"/>
  <c r="CL121" i="59"/>
  <c r="CL123" i="59" s="1"/>
  <c r="CL99" i="59"/>
  <c r="CL14" i="59"/>
  <c r="CL13" i="59"/>
  <c r="CL3" i="59"/>
  <c r="CL2" i="59"/>
  <c r="CL5" i="59"/>
  <c r="CM6" i="59"/>
  <c r="CL136" i="59"/>
  <c r="CL128" i="59"/>
  <c r="CJ41" i="59"/>
  <c r="CI451" i="56"/>
  <c r="CI443" i="56"/>
  <c r="CL339" i="59"/>
  <c r="CL340" i="59" s="1"/>
  <c r="CK289" i="59"/>
  <c r="CK271" i="59"/>
  <c r="CK273" i="59" s="1"/>
  <c r="CK166" i="59"/>
  <c r="CL269" i="59"/>
  <c r="CK56" i="59"/>
  <c r="CK83" i="59" s="1"/>
  <c r="CK192" i="59"/>
  <c r="CK173" i="59"/>
  <c r="CK175" i="59" s="1"/>
  <c r="CK327" i="59"/>
  <c r="CK329" i="59" s="1"/>
  <c r="CL348" i="59"/>
  <c r="CL349" i="59" s="1"/>
  <c r="CL51" i="59"/>
  <c r="CI441" i="56"/>
  <c r="CI449" i="56"/>
  <c r="CK72" i="59"/>
  <c r="CK85" i="59" s="1"/>
  <c r="CK282" i="59"/>
  <c r="CK263" i="59"/>
  <c r="CK265" i="59" s="1"/>
  <c r="CK256" i="59"/>
  <c r="CL179" i="59"/>
  <c r="CL68" i="59"/>
  <c r="CL70" i="59" s="1"/>
  <c r="CK103" i="59"/>
  <c r="CK105" i="59" s="1"/>
  <c r="CL59" i="59"/>
  <c r="CL355" i="59"/>
  <c r="CL356" i="59" s="1"/>
  <c r="CK31" i="59"/>
  <c r="CK32" i="59" s="1"/>
  <c r="CL30" i="59" s="1"/>
  <c r="CK332" i="59" l="1"/>
  <c r="CK242" i="59"/>
  <c r="CK291" i="59"/>
  <c r="CK293" i="59" s="1"/>
  <c r="CK311" i="59"/>
  <c r="CM136" i="59"/>
  <c r="CL137" i="59"/>
  <c r="CL139" i="59" s="1"/>
  <c r="CK284" i="59"/>
  <c r="CK286" i="59" s="1"/>
  <c r="CK295" i="59" s="1"/>
  <c r="CK302" i="59"/>
  <c r="CK185" i="59"/>
  <c r="CM7" i="59"/>
  <c r="CM179" i="59" s="1"/>
  <c r="CK34" i="59"/>
  <c r="CK36" i="59" s="1"/>
  <c r="CI478" i="56"/>
  <c r="CI479" i="56" s="1"/>
  <c r="CK275" i="59"/>
  <c r="CK110" i="59"/>
  <c r="CK194" i="59"/>
  <c r="CK196" i="59" s="1"/>
  <c r="CK205" i="59" s="1"/>
  <c r="CK212" i="59"/>
  <c r="CL252" i="59"/>
  <c r="CL254" i="59" s="1"/>
  <c r="CL323" i="59"/>
  <c r="CL325" i="59" s="1"/>
  <c r="CL162" i="59"/>
  <c r="CL164" i="59" s="1"/>
  <c r="CL4" i="59"/>
  <c r="CL233" i="59"/>
  <c r="CL235" i="59" s="1"/>
  <c r="CL27" i="59"/>
  <c r="CL178" i="59"/>
  <c r="CL96" i="59"/>
  <c r="CL169" i="59"/>
  <c r="CL259" i="59"/>
  <c r="CL268" i="59"/>
  <c r="CL132" i="59"/>
  <c r="CL236" i="59"/>
  <c r="CL326" i="59"/>
  <c r="CL350" i="59"/>
  <c r="CL351" i="59" s="1"/>
  <c r="CJ348" i="56" s="1"/>
  <c r="CL35" i="59"/>
  <c r="CL202" i="59"/>
  <c r="CL182" i="59"/>
  <c r="CL264" i="59"/>
  <c r="CL292" i="59"/>
  <c r="CL174" i="59"/>
  <c r="CL316" i="59"/>
  <c r="CL341" i="59"/>
  <c r="CL342" i="59" s="1"/>
  <c r="CL226" i="59"/>
  <c r="CL71" i="59"/>
  <c r="CL72" i="59" s="1"/>
  <c r="CL85" i="59" s="1"/>
  <c r="CL195" i="59"/>
  <c r="CL124" i="59"/>
  <c r="CL125" i="59" s="1"/>
  <c r="CL152" i="59" s="1"/>
  <c r="CL371" i="59"/>
  <c r="CL372" i="59" s="1"/>
  <c r="CJ351" i="56" s="1"/>
  <c r="CL307" i="59"/>
  <c r="CL364" i="59"/>
  <c r="CL365" i="59" s="1"/>
  <c r="CJ350" i="56" s="1"/>
  <c r="CL55" i="59"/>
  <c r="CL357" i="59"/>
  <c r="CL358" i="59" s="1"/>
  <c r="CJ349" i="56" s="1"/>
  <c r="CL217" i="59"/>
  <c r="CL272" i="59"/>
  <c r="CL104" i="59"/>
  <c r="CL165" i="59"/>
  <c r="CL140" i="59"/>
  <c r="CL255" i="59"/>
  <c r="CL63" i="59"/>
  <c r="CL285" i="59"/>
  <c r="CK221" i="59"/>
  <c r="CK201" i="59"/>
  <c r="CK203" i="59" s="1"/>
  <c r="CM51" i="59"/>
  <c r="CL52" i="59"/>
  <c r="CL54" i="59" s="1"/>
  <c r="CM128" i="59"/>
  <c r="CL56" i="59" l="1"/>
  <c r="CL83" i="59" s="1"/>
  <c r="CM355" i="59"/>
  <c r="CM356" i="59" s="1"/>
  <c r="CM369" i="59"/>
  <c r="CM370" i="59" s="1"/>
  <c r="CI469" i="56"/>
  <c r="CI470" i="56" s="1"/>
  <c r="CJ442" i="56"/>
  <c r="CJ450" i="56"/>
  <c r="CJ441" i="56"/>
  <c r="CJ449" i="56"/>
  <c r="CL282" i="59"/>
  <c r="CL263" i="59"/>
  <c r="CL265" i="59" s="1"/>
  <c r="CL327" i="59"/>
  <c r="CL329" i="59" s="1"/>
  <c r="CL256" i="59"/>
  <c r="CL141" i="59"/>
  <c r="CL154" i="59" s="1"/>
  <c r="CM137" i="59"/>
  <c r="CM139" i="59" s="1"/>
  <c r="CJ443" i="56"/>
  <c r="CJ451" i="56"/>
  <c r="CL199" i="59"/>
  <c r="CL181" i="59"/>
  <c r="CL183" i="59" s="1"/>
  <c r="CM14" i="59"/>
  <c r="CM13" i="59"/>
  <c r="CM2" i="59"/>
  <c r="CM3" i="59"/>
  <c r="CM5" i="59"/>
  <c r="CN6" i="59"/>
  <c r="CM213" i="59"/>
  <c r="CM303" i="59"/>
  <c r="CM67" i="59"/>
  <c r="CM120" i="59"/>
  <c r="CM222" i="59"/>
  <c r="CM312" i="59"/>
  <c r="CL192" i="59"/>
  <c r="CL173" i="59"/>
  <c r="CL175" i="59" s="1"/>
  <c r="CM339" i="59"/>
  <c r="CM340" i="59" s="1"/>
  <c r="CM52" i="59"/>
  <c r="CM54" i="59" s="1"/>
  <c r="CL237" i="59"/>
  <c r="CL239" i="59" s="1"/>
  <c r="CM362" i="59"/>
  <c r="CM363" i="59" s="1"/>
  <c r="CM269" i="59"/>
  <c r="CJ448" i="56"/>
  <c r="CJ440" i="56"/>
  <c r="CK41" i="59"/>
  <c r="CL100" i="59"/>
  <c r="CL101" i="59" s="1"/>
  <c r="CM99" i="59" s="1"/>
  <c r="CL289" i="59"/>
  <c r="CL271" i="59"/>
  <c r="CL273" i="59" s="1"/>
  <c r="CL166" i="59"/>
  <c r="CM348" i="59"/>
  <c r="CM349" i="59" s="1"/>
  <c r="CM59" i="59"/>
  <c r="CL31" i="59"/>
  <c r="CL32" i="59" s="1"/>
  <c r="CM30" i="59" s="1"/>
  <c r="CJ478" i="56" l="1"/>
  <c r="CJ479" i="56" s="1"/>
  <c r="CL242" i="59"/>
  <c r="CM121" i="59"/>
  <c r="CM123" i="59" s="1"/>
  <c r="CL275" i="59"/>
  <c r="CM68" i="59"/>
  <c r="CM70" i="59" s="1"/>
  <c r="CM264" i="59"/>
  <c r="CM140" i="59"/>
  <c r="CM141" i="59" s="1"/>
  <c r="CM154" i="59" s="1"/>
  <c r="CM350" i="59"/>
  <c r="CM351" i="59" s="1"/>
  <c r="CK348" i="56" s="1"/>
  <c r="CM63" i="59"/>
  <c r="CM292" i="59"/>
  <c r="CM255" i="59"/>
  <c r="CM341" i="59"/>
  <c r="CM342" i="59" s="1"/>
  <c r="CM182" i="59"/>
  <c r="CM195" i="59"/>
  <c r="CM71" i="59"/>
  <c r="CM132" i="59"/>
  <c r="CM217" i="59"/>
  <c r="CM272" i="59"/>
  <c r="CM174" i="59"/>
  <c r="CM307" i="59"/>
  <c r="CM326" i="59"/>
  <c r="CM285" i="59"/>
  <c r="CM357" i="59"/>
  <c r="CM358" i="59" s="1"/>
  <c r="CK349" i="56" s="1"/>
  <c r="CM165" i="59"/>
  <c r="CM236" i="59"/>
  <c r="CM35" i="59"/>
  <c r="CM202" i="59"/>
  <c r="CM226" i="59"/>
  <c r="CM371" i="59"/>
  <c r="CM372" i="59" s="1"/>
  <c r="CK351" i="56" s="1"/>
  <c r="CM124" i="59"/>
  <c r="CM104" i="59"/>
  <c r="CM55" i="59"/>
  <c r="CM56" i="59" s="1"/>
  <c r="CM83" i="59" s="1"/>
  <c r="CM316" i="59"/>
  <c r="CM364" i="59"/>
  <c r="CL302" i="59"/>
  <c r="CL284" i="59"/>
  <c r="CL286" i="59" s="1"/>
  <c r="CL295" i="59" s="1"/>
  <c r="CL34" i="59"/>
  <c r="CL36" i="59" s="1"/>
  <c r="CL103" i="59"/>
  <c r="CL105" i="59" s="1"/>
  <c r="CM365" i="59"/>
  <c r="CK350" i="56" s="1"/>
  <c r="CL194" i="59"/>
  <c r="CL196" i="59" s="1"/>
  <c r="CL205" i="59" s="1"/>
  <c r="CL212" i="59"/>
  <c r="CN7" i="59"/>
  <c r="CN222" i="59" s="1"/>
  <c r="CL185" i="59"/>
  <c r="CL311" i="59"/>
  <c r="CL291" i="59"/>
  <c r="CL293" i="59" s="1"/>
  <c r="CM4" i="59"/>
  <c r="CM252" i="59"/>
  <c r="CM254" i="59" s="1"/>
  <c r="CM256" i="59" s="1"/>
  <c r="CM323" i="59"/>
  <c r="CM325" i="59" s="1"/>
  <c r="CM327" i="59" s="1"/>
  <c r="CM329" i="59" s="1"/>
  <c r="CM162" i="59"/>
  <c r="CM164" i="59" s="1"/>
  <c r="CM27" i="59"/>
  <c r="CM233" i="59"/>
  <c r="CM235" i="59" s="1"/>
  <c r="CM237" i="59" s="1"/>
  <c r="CM239" i="59" s="1"/>
  <c r="CM178" i="59"/>
  <c r="CM96" i="59"/>
  <c r="CM100" i="59" s="1"/>
  <c r="CM101" i="59" s="1"/>
  <c r="CM259" i="59"/>
  <c r="CM268" i="59"/>
  <c r="CM169" i="59"/>
  <c r="CL221" i="59"/>
  <c r="CL201" i="59"/>
  <c r="CL203" i="59" s="1"/>
  <c r="CN59" i="59"/>
  <c r="CN312" i="59"/>
  <c r="CL332" i="59"/>
  <c r="CM166" i="59" l="1"/>
  <c r="CN179" i="59"/>
  <c r="CJ469" i="56"/>
  <c r="CJ470" i="56" s="1"/>
  <c r="CM332" i="59"/>
  <c r="CM242" i="59"/>
  <c r="CK478" i="56"/>
  <c r="CK479" i="56" s="1"/>
  <c r="CN348" i="59"/>
  <c r="CN349" i="59" s="1"/>
  <c r="CL110" i="59"/>
  <c r="CN213" i="59"/>
  <c r="CM125" i="59"/>
  <c r="CM152" i="59" s="1"/>
  <c r="CN355" i="59"/>
  <c r="CN356" i="59" s="1"/>
  <c r="CL41" i="59"/>
  <c r="CK449" i="56"/>
  <c r="CK441" i="56"/>
  <c r="CN120" i="59"/>
  <c r="CM192" i="59"/>
  <c r="CM173" i="59"/>
  <c r="CM175" i="59" s="1"/>
  <c r="CN362" i="59"/>
  <c r="CN363" i="59" s="1"/>
  <c r="CK448" i="56"/>
  <c r="CK440" i="56"/>
  <c r="CN99" i="59"/>
  <c r="CN14" i="59"/>
  <c r="CN13" i="59"/>
  <c r="CN3" i="59"/>
  <c r="CN2" i="59"/>
  <c r="CN5" i="59"/>
  <c r="CO6" i="59"/>
  <c r="CN128" i="59"/>
  <c r="CN136" i="59"/>
  <c r="CN51" i="59"/>
  <c r="CN303" i="59"/>
  <c r="CK451" i="56"/>
  <c r="CK443" i="56"/>
  <c r="CM72" i="59"/>
  <c r="CM85" i="59" s="1"/>
  <c r="CN67" i="59"/>
  <c r="CM103" i="59"/>
  <c r="CM105" i="59" s="1"/>
  <c r="CN339" i="59"/>
  <c r="CN340" i="59" s="1"/>
  <c r="CK442" i="56"/>
  <c r="CK450" i="56"/>
  <c r="CM31" i="59"/>
  <c r="CM32" i="59" s="1"/>
  <c r="CN30" i="59" s="1"/>
  <c r="CM289" i="59"/>
  <c r="CM271" i="59"/>
  <c r="CM273" i="59" s="1"/>
  <c r="CM282" i="59"/>
  <c r="CM263" i="59"/>
  <c r="CM265" i="59" s="1"/>
  <c r="CN369" i="59"/>
  <c r="CN370" i="59" s="1"/>
  <c r="CM199" i="59"/>
  <c r="CM181" i="59"/>
  <c r="CM183" i="59" s="1"/>
  <c r="CN269" i="59"/>
  <c r="CN182" i="59" l="1"/>
  <c r="CN236" i="59"/>
  <c r="CN35" i="59"/>
  <c r="CN132" i="59"/>
  <c r="CN165" i="59"/>
  <c r="CN202" i="59"/>
  <c r="CN316" i="59"/>
  <c r="CN272" i="59"/>
  <c r="CN104" i="59"/>
  <c r="CN71" i="59"/>
  <c r="CN140" i="59"/>
  <c r="CN174" i="59"/>
  <c r="CN264" i="59"/>
  <c r="CN307" i="59"/>
  <c r="CN55" i="59"/>
  <c r="CN357" i="59"/>
  <c r="CN358" i="59" s="1"/>
  <c r="CL349" i="56" s="1"/>
  <c r="CN226" i="59"/>
  <c r="CN217" i="59"/>
  <c r="CN292" i="59"/>
  <c r="CN371" i="59"/>
  <c r="CN195" i="59"/>
  <c r="CN350" i="59"/>
  <c r="CN341" i="59"/>
  <c r="CN124" i="59"/>
  <c r="CN364" i="59"/>
  <c r="CN63" i="59"/>
  <c r="CN285" i="59"/>
  <c r="CN255" i="59"/>
  <c r="CN326" i="59"/>
  <c r="CN121" i="59"/>
  <c r="CN123" i="59" s="1"/>
  <c r="CN137" i="59"/>
  <c r="CN139" i="59" s="1"/>
  <c r="CN141" i="59" s="1"/>
  <c r="CN154" i="59" s="1"/>
  <c r="CM311" i="59"/>
  <c r="CM291" i="59"/>
  <c r="CM293" i="59" s="1"/>
  <c r="CN52" i="59"/>
  <c r="CN54" i="59" s="1"/>
  <c r="CM34" i="59"/>
  <c r="CM36" i="59" s="1"/>
  <c r="CO7" i="59"/>
  <c r="CO339" i="59" s="1"/>
  <c r="CO340" i="59" s="1"/>
  <c r="CN351" i="59"/>
  <c r="CL348" i="56" s="1"/>
  <c r="CM110" i="59"/>
  <c r="CN68" i="59"/>
  <c r="CN70" i="59" s="1"/>
  <c r="CN72" i="59" s="1"/>
  <c r="CN85" i="59" s="1"/>
  <c r="CN268" i="59"/>
  <c r="CN169" i="59"/>
  <c r="CN178" i="59"/>
  <c r="CN27" i="59"/>
  <c r="CN323" i="59"/>
  <c r="CN325" i="59" s="1"/>
  <c r="CN327" i="59" s="1"/>
  <c r="CN329" i="59" s="1"/>
  <c r="CN252" i="59"/>
  <c r="CN254" i="59" s="1"/>
  <c r="CN256" i="59" s="1"/>
  <c r="CN259" i="59"/>
  <c r="CN162" i="59"/>
  <c r="CN164" i="59" s="1"/>
  <c r="CN166" i="59" s="1"/>
  <c r="CN4" i="59"/>
  <c r="CN96" i="59"/>
  <c r="CN233" i="59"/>
  <c r="CN235" i="59" s="1"/>
  <c r="CN237" i="59" s="1"/>
  <c r="CN239" i="59" s="1"/>
  <c r="CM302" i="59"/>
  <c r="CM284" i="59"/>
  <c r="CM286" i="59" s="1"/>
  <c r="CM295" i="59" s="1"/>
  <c r="CM201" i="59"/>
  <c r="CM203" i="59" s="1"/>
  <c r="CM221" i="59"/>
  <c r="CN365" i="59"/>
  <c r="CL350" i="56" s="1"/>
  <c r="CN372" i="59"/>
  <c r="CL351" i="56" s="1"/>
  <c r="CM185" i="59"/>
  <c r="CM275" i="59"/>
  <c r="CN342" i="59"/>
  <c r="CO303" i="59"/>
  <c r="CM194" i="59"/>
  <c r="CM196" i="59" s="1"/>
  <c r="CM205" i="59" s="1"/>
  <c r="CM212" i="59"/>
  <c r="CN125" i="59" l="1"/>
  <c r="CN152" i="59" s="1"/>
  <c r="CO362" i="59"/>
  <c r="CO363" i="59" s="1"/>
  <c r="CN56" i="59"/>
  <c r="CN83" i="59" s="1"/>
  <c r="CO128" i="59"/>
  <c r="CN242" i="59"/>
  <c r="CO120" i="59"/>
  <c r="CO369" i="59"/>
  <c r="CO370" i="59" s="1"/>
  <c r="CL478" i="56"/>
  <c r="CL479" i="56" s="1"/>
  <c r="CN199" i="59"/>
  <c r="CN181" i="59"/>
  <c r="CN183" i="59" s="1"/>
  <c r="CL448" i="56"/>
  <c r="CL440" i="56"/>
  <c r="CL443" i="56"/>
  <c r="CL451" i="56"/>
  <c r="CN173" i="59"/>
  <c r="CN175" i="59" s="1"/>
  <c r="CN192" i="59"/>
  <c r="CO14" i="59"/>
  <c r="CO13" i="59"/>
  <c r="CO3" i="59"/>
  <c r="CO2" i="59"/>
  <c r="CO5" i="59"/>
  <c r="CP6" i="59"/>
  <c r="CO222" i="59"/>
  <c r="CO312" i="59"/>
  <c r="CO59" i="59"/>
  <c r="CM41" i="59"/>
  <c r="CK469" i="56"/>
  <c r="CK470" i="56" s="1"/>
  <c r="CL449" i="56"/>
  <c r="CL441" i="56"/>
  <c r="CN271" i="59"/>
  <c r="CN273" i="59" s="1"/>
  <c r="CN289" i="59"/>
  <c r="CO269" i="59"/>
  <c r="CO136" i="59"/>
  <c r="CL442" i="56"/>
  <c r="CL450" i="56"/>
  <c r="CO348" i="59"/>
  <c r="CO349" i="59" s="1"/>
  <c r="CO51" i="59"/>
  <c r="CN263" i="59"/>
  <c r="CN265" i="59" s="1"/>
  <c r="CN282" i="59"/>
  <c r="CO355" i="59"/>
  <c r="CO356" i="59" s="1"/>
  <c r="CO213" i="59"/>
  <c r="CN332" i="59"/>
  <c r="CO67" i="59"/>
  <c r="CO179" i="59"/>
  <c r="CN100" i="59"/>
  <c r="CN101" i="59" s="1"/>
  <c r="CO99" i="59" s="1"/>
  <c r="CN31" i="59"/>
  <c r="CN32" i="59" s="1"/>
  <c r="CO30" i="59" s="1"/>
  <c r="CO137" i="59" l="1"/>
  <c r="CO139" i="59" s="1"/>
  <c r="CO104" i="59"/>
  <c r="CO165" i="59"/>
  <c r="CO326" i="59"/>
  <c r="CO285" i="59"/>
  <c r="CO63" i="59"/>
  <c r="CO140" i="59"/>
  <c r="CO202" i="59"/>
  <c r="CO255" i="59"/>
  <c r="CO35" i="59"/>
  <c r="CO174" i="59"/>
  <c r="CO236" i="59"/>
  <c r="CO316" i="59"/>
  <c r="CO292" i="59"/>
  <c r="CO124" i="59"/>
  <c r="CO71" i="59"/>
  <c r="CO182" i="59"/>
  <c r="CO357" i="59"/>
  <c r="CO358" i="59" s="1"/>
  <c r="CM349" i="56" s="1"/>
  <c r="CO350" i="59"/>
  <c r="CO272" i="59"/>
  <c r="CO264" i="59"/>
  <c r="CO307" i="59"/>
  <c r="CO132" i="59"/>
  <c r="CO341" i="59"/>
  <c r="CO342" i="59" s="1"/>
  <c r="CO226" i="59"/>
  <c r="CO195" i="59"/>
  <c r="CO55" i="59"/>
  <c r="CO364" i="59"/>
  <c r="CO365" i="59" s="1"/>
  <c r="CM350" i="56" s="1"/>
  <c r="CO217" i="59"/>
  <c r="CO371" i="59"/>
  <c r="CN34" i="59"/>
  <c r="CN36" i="59" s="1"/>
  <c r="CN284" i="59"/>
  <c r="CN286" i="59" s="1"/>
  <c r="CN295" i="59" s="1"/>
  <c r="CN302" i="59"/>
  <c r="CN311" i="59"/>
  <c r="CN291" i="59"/>
  <c r="CN293" i="59" s="1"/>
  <c r="CP120" i="59"/>
  <c r="CO121" i="59"/>
  <c r="CO123" i="59" s="1"/>
  <c r="CO68" i="59"/>
  <c r="CO70" i="59" s="1"/>
  <c r="CP348" i="59"/>
  <c r="CP349" i="59" s="1"/>
  <c r="CP339" i="59"/>
  <c r="CP340" i="59" s="1"/>
  <c r="CP7" i="59"/>
  <c r="CP369" i="59" s="1"/>
  <c r="CP370" i="59" s="1"/>
  <c r="CN194" i="59"/>
  <c r="CN196" i="59" s="1"/>
  <c r="CN205" i="59" s="1"/>
  <c r="CN212" i="59"/>
  <c r="CN201" i="59"/>
  <c r="CN203" i="59" s="1"/>
  <c r="CN221" i="59"/>
  <c r="CN275" i="59"/>
  <c r="CO351" i="59"/>
  <c r="CM348" i="56" s="1"/>
  <c r="CO4" i="59"/>
  <c r="CO162" i="59"/>
  <c r="CO164" i="59" s="1"/>
  <c r="CO166" i="59" s="1"/>
  <c r="CO252" i="59"/>
  <c r="CO254" i="59" s="1"/>
  <c r="CO256" i="59" s="1"/>
  <c r="CO323" i="59"/>
  <c r="CO325" i="59" s="1"/>
  <c r="CO327" i="59" s="1"/>
  <c r="CO329" i="59" s="1"/>
  <c r="CO27" i="59"/>
  <c r="CO233" i="59"/>
  <c r="CO235" i="59" s="1"/>
  <c r="CO237" i="59" s="1"/>
  <c r="CO239" i="59" s="1"/>
  <c r="CO178" i="59"/>
  <c r="CO96" i="59"/>
  <c r="CO169" i="59"/>
  <c r="CO268" i="59"/>
  <c r="CO259" i="59"/>
  <c r="CN185" i="59"/>
  <c r="CP51" i="59"/>
  <c r="CO52" i="59"/>
  <c r="CO54" i="59" s="1"/>
  <c r="CO56" i="59" s="1"/>
  <c r="CO83" i="59" s="1"/>
  <c r="CN103" i="59"/>
  <c r="CN105" i="59" s="1"/>
  <c r="CP213" i="59"/>
  <c r="CO372" i="59"/>
  <c r="CM351" i="56" s="1"/>
  <c r="CP179" i="59" l="1"/>
  <c r="CP222" i="59"/>
  <c r="CP269" i="59"/>
  <c r="CP312" i="59"/>
  <c r="CP362" i="59"/>
  <c r="CP363" i="59" s="1"/>
  <c r="CP67" i="59"/>
  <c r="CP68" i="59" s="1"/>
  <c r="CP70" i="59" s="1"/>
  <c r="CO141" i="59"/>
  <c r="CO154" i="59" s="1"/>
  <c r="CP355" i="59"/>
  <c r="CP356" i="59" s="1"/>
  <c r="CO125" i="59"/>
  <c r="CO152" i="59" s="1"/>
  <c r="CP59" i="59"/>
  <c r="CP136" i="59"/>
  <c r="CP137" i="59" s="1"/>
  <c r="CP139" i="59" s="1"/>
  <c r="CO332" i="59"/>
  <c r="CM478" i="56"/>
  <c r="CM479" i="56" s="1"/>
  <c r="CM441" i="56"/>
  <c r="CM449" i="56"/>
  <c r="CO199" i="59"/>
  <c r="CO181" i="59"/>
  <c r="CO183" i="59" s="1"/>
  <c r="CP121" i="59"/>
  <c r="CP123" i="59" s="1"/>
  <c r="CN41" i="59"/>
  <c r="CM451" i="56"/>
  <c r="CM443" i="56"/>
  <c r="CO242" i="59"/>
  <c r="CO31" i="59"/>
  <c r="CO32" i="59" s="1"/>
  <c r="CP30" i="59" s="1"/>
  <c r="CO192" i="59"/>
  <c r="CO173" i="59"/>
  <c r="CO175" i="59" s="1"/>
  <c r="CL469" i="56"/>
  <c r="CL470" i="56" s="1"/>
  <c r="CM450" i="56"/>
  <c r="CM442" i="56"/>
  <c r="CP52" i="59"/>
  <c r="CP54" i="59" s="1"/>
  <c r="CO282" i="59"/>
  <c r="CO263" i="59"/>
  <c r="CO265" i="59" s="1"/>
  <c r="CO289" i="59"/>
  <c r="CO271" i="59"/>
  <c r="CO273" i="59" s="1"/>
  <c r="CN110" i="59"/>
  <c r="CM448" i="56"/>
  <c r="CM440" i="56"/>
  <c r="CP14" i="59"/>
  <c r="CP13" i="59"/>
  <c r="CP3" i="59"/>
  <c r="CP2" i="59"/>
  <c r="CP5" i="59"/>
  <c r="CQ6" i="59"/>
  <c r="CP303" i="59"/>
  <c r="CP128" i="59"/>
  <c r="CO72" i="59"/>
  <c r="CO85" i="59" s="1"/>
  <c r="CO100" i="59"/>
  <c r="CO101" i="59" s="1"/>
  <c r="CP99" i="59" s="1"/>
  <c r="CO34" i="59" l="1"/>
  <c r="CO36" i="59" s="1"/>
  <c r="CO185" i="59"/>
  <c r="CO41" i="59"/>
  <c r="CO201" i="59"/>
  <c r="CO203" i="59" s="1"/>
  <c r="CO221" i="59"/>
  <c r="CQ7" i="59"/>
  <c r="CQ355" i="59" s="1"/>
  <c r="CQ356" i="59" s="1"/>
  <c r="CP195" i="59"/>
  <c r="CP264" i="59"/>
  <c r="CP371" i="59"/>
  <c r="CP372" i="59" s="1"/>
  <c r="CN351" i="56" s="1"/>
  <c r="CP341" i="59"/>
  <c r="CP342" i="59" s="1"/>
  <c r="CP217" i="59"/>
  <c r="CP316" i="59"/>
  <c r="CP132" i="59"/>
  <c r="CP174" i="59"/>
  <c r="CP364" i="59"/>
  <c r="CP365" i="59" s="1"/>
  <c r="CN350" i="56" s="1"/>
  <c r="CP285" i="59"/>
  <c r="CP104" i="59"/>
  <c r="CP35" i="59"/>
  <c r="CP292" i="59"/>
  <c r="CP236" i="59"/>
  <c r="CP63" i="59"/>
  <c r="CP307" i="59"/>
  <c r="CP182" i="59"/>
  <c r="CP140" i="59"/>
  <c r="CP141" i="59" s="1"/>
  <c r="CP154" i="59" s="1"/>
  <c r="CP202" i="59"/>
  <c r="CP255" i="59"/>
  <c r="CP357" i="59"/>
  <c r="CP358" i="59" s="1"/>
  <c r="CN349" i="56" s="1"/>
  <c r="CP350" i="59"/>
  <c r="CP351" i="59" s="1"/>
  <c r="CN348" i="56" s="1"/>
  <c r="CP272" i="59"/>
  <c r="CP124" i="59"/>
  <c r="CP125" i="59" s="1"/>
  <c r="CP152" i="59" s="1"/>
  <c r="CP165" i="59"/>
  <c r="CP55" i="59"/>
  <c r="CP56" i="59" s="1"/>
  <c r="CP83" i="59" s="1"/>
  <c r="CP226" i="59"/>
  <c r="CP71" i="59"/>
  <c r="CP72" i="59" s="1"/>
  <c r="CP85" i="59" s="1"/>
  <c r="CP326" i="59"/>
  <c r="CO275" i="59"/>
  <c r="CO302" i="59"/>
  <c r="CO284" i="59"/>
  <c r="CO286" i="59" s="1"/>
  <c r="CO295" i="59" s="1"/>
  <c r="CO311" i="59"/>
  <c r="CO291" i="59"/>
  <c r="CO293" i="59" s="1"/>
  <c r="CO212" i="59"/>
  <c r="CO194" i="59"/>
  <c r="CO196" i="59" s="1"/>
  <c r="CO205" i="59" s="1"/>
  <c r="CP323" i="59"/>
  <c r="CP325" i="59" s="1"/>
  <c r="CP4" i="59"/>
  <c r="CP252" i="59"/>
  <c r="CP254" i="59" s="1"/>
  <c r="CP256" i="59" s="1"/>
  <c r="CP162" i="59"/>
  <c r="CP164" i="59" s="1"/>
  <c r="CP166" i="59" s="1"/>
  <c r="CP27" i="59"/>
  <c r="CP31" i="59" s="1"/>
  <c r="CP32" i="59" s="1"/>
  <c r="CP178" i="59"/>
  <c r="CP96" i="59"/>
  <c r="CP233" i="59"/>
  <c r="CP235" i="59" s="1"/>
  <c r="CP237" i="59" s="1"/>
  <c r="CP239" i="59" s="1"/>
  <c r="CP169" i="59"/>
  <c r="CP268" i="59"/>
  <c r="CP259" i="59"/>
  <c r="CO103" i="59"/>
  <c r="CO105" i="59" s="1"/>
  <c r="CQ348" i="59" l="1"/>
  <c r="CQ349" i="59" s="1"/>
  <c r="CQ179" i="59"/>
  <c r="CQ128" i="59"/>
  <c r="CQ303" i="59"/>
  <c r="CP327" i="59"/>
  <c r="CP329" i="59" s="1"/>
  <c r="CQ269" i="59"/>
  <c r="CP242" i="59"/>
  <c r="CN451" i="56"/>
  <c r="CN443" i="56"/>
  <c r="CP289" i="59"/>
  <c r="CP271" i="59"/>
  <c r="CP273" i="59" s="1"/>
  <c r="CP192" i="59"/>
  <c r="CP173" i="59"/>
  <c r="CP175" i="59" s="1"/>
  <c r="CM469" i="56"/>
  <c r="CM470" i="56" s="1"/>
  <c r="CN450" i="56"/>
  <c r="CN442" i="56"/>
  <c r="CP282" i="59"/>
  <c r="CP263" i="59"/>
  <c r="CP265" i="59" s="1"/>
  <c r="CQ13" i="59"/>
  <c r="CQ30" i="59"/>
  <c r="CQ14" i="59"/>
  <c r="CQ3" i="59"/>
  <c r="CQ2" i="59"/>
  <c r="CQ5" i="59"/>
  <c r="CR6" i="59"/>
  <c r="CQ312" i="59"/>
  <c r="CQ51" i="59"/>
  <c r="CQ67" i="59"/>
  <c r="CQ120" i="59"/>
  <c r="CQ213" i="59"/>
  <c r="CQ59" i="59"/>
  <c r="CQ222" i="59"/>
  <c r="CQ136" i="59"/>
  <c r="CO110" i="59"/>
  <c r="CP199" i="59"/>
  <c r="CP181" i="59"/>
  <c r="CP183" i="59" s="1"/>
  <c r="CQ369" i="59"/>
  <c r="CQ370" i="59" s="1"/>
  <c r="CN478" i="56"/>
  <c r="CP34" i="59"/>
  <c r="CP36" i="59" s="1"/>
  <c r="CN448" i="56"/>
  <c r="CN440" i="56"/>
  <c r="CQ362" i="59"/>
  <c r="CQ363" i="59" s="1"/>
  <c r="CN449" i="56"/>
  <c r="CN441" i="56"/>
  <c r="CQ339" i="59"/>
  <c r="CQ340" i="59" s="1"/>
  <c r="CP100" i="59"/>
  <c r="CP101" i="59" s="1"/>
  <c r="CQ99" i="59" s="1"/>
  <c r="CP332" i="59" l="1"/>
  <c r="CP311" i="59"/>
  <c r="CP291" i="59"/>
  <c r="CP293" i="59" s="1"/>
  <c r="CQ121" i="59"/>
  <c r="CQ123" i="59" s="1"/>
  <c r="CP221" i="59"/>
  <c r="CP201" i="59"/>
  <c r="CP203" i="59" s="1"/>
  <c r="CQ68" i="59"/>
  <c r="CQ70" i="59" s="1"/>
  <c r="CQ35" i="59"/>
  <c r="CQ341" i="59"/>
  <c r="CQ202" i="59"/>
  <c r="CQ285" i="59"/>
  <c r="CQ264" i="59"/>
  <c r="CQ132" i="59"/>
  <c r="CQ364" i="59"/>
  <c r="CQ357" i="59"/>
  <c r="CQ358" i="59" s="1"/>
  <c r="CO349" i="56" s="1"/>
  <c r="CQ174" i="59"/>
  <c r="CQ63" i="59"/>
  <c r="CQ307" i="59"/>
  <c r="CQ124" i="59"/>
  <c r="CQ350" i="59"/>
  <c r="CQ351" i="59" s="1"/>
  <c r="CO348" i="56" s="1"/>
  <c r="CQ326" i="59"/>
  <c r="CQ217" i="59"/>
  <c r="CQ55" i="59"/>
  <c r="CQ104" i="59"/>
  <c r="CQ226" i="59"/>
  <c r="CQ182" i="59"/>
  <c r="CQ71" i="59"/>
  <c r="CQ195" i="59"/>
  <c r="CQ292" i="59"/>
  <c r="CQ255" i="59"/>
  <c r="CQ316" i="59"/>
  <c r="CQ272" i="59"/>
  <c r="CQ140" i="59"/>
  <c r="CQ165" i="59"/>
  <c r="CQ236" i="59"/>
  <c r="CQ371" i="59"/>
  <c r="CQ372" i="59" s="1"/>
  <c r="CO351" i="56" s="1"/>
  <c r="CP185" i="59"/>
  <c r="CQ137" i="59"/>
  <c r="CQ139" i="59" s="1"/>
  <c r="CQ141" i="59" s="1"/>
  <c r="CQ154" i="59" s="1"/>
  <c r="CR355" i="59"/>
  <c r="CR356" i="59" s="1"/>
  <c r="CR369" i="59"/>
  <c r="CR370" i="59" s="1"/>
  <c r="CR7" i="59"/>
  <c r="CR362" i="59" s="1"/>
  <c r="CR363" i="59" s="1"/>
  <c r="CP103" i="59"/>
  <c r="CP105" i="59" s="1"/>
  <c r="CP212" i="59"/>
  <c r="CP194" i="59"/>
  <c r="CP196" i="59" s="1"/>
  <c r="CP205" i="59" s="1"/>
  <c r="CR51" i="59"/>
  <c r="CQ52" i="59"/>
  <c r="CQ54" i="59" s="1"/>
  <c r="CQ56" i="59" s="1"/>
  <c r="CQ83" i="59" s="1"/>
  <c r="CP41" i="59"/>
  <c r="CQ4" i="59"/>
  <c r="CQ162" i="59"/>
  <c r="CQ164" i="59" s="1"/>
  <c r="CQ166" i="59" s="1"/>
  <c r="CQ323" i="59"/>
  <c r="CQ325" i="59" s="1"/>
  <c r="CQ252" i="59"/>
  <c r="CQ254" i="59" s="1"/>
  <c r="CQ233" i="59"/>
  <c r="CQ235" i="59" s="1"/>
  <c r="CQ27" i="59"/>
  <c r="CQ31" i="59" s="1"/>
  <c r="CQ32" i="59" s="1"/>
  <c r="CQ178" i="59"/>
  <c r="CQ96" i="59"/>
  <c r="CQ100" i="59" s="1"/>
  <c r="CQ101" i="59" s="1"/>
  <c r="CQ169" i="59"/>
  <c r="CQ259" i="59"/>
  <c r="CQ268" i="59"/>
  <c r="CP275" i="59"/>
  <c r="CQ365" i="59"/>
  <c r="CO350" i="56" s="1"/>
  <c r="CQ342" i="59"/>
  <c r="CN479" i="56"/>
  <c r="CR59" i="59"/>
  <c r="CP302" i="59"/>
  <c r="CP284" i="59"/>
  <c r="CP286" i="59" s="1"/>
  <c r="CP295" i="59" s="1"/>
  <c r="CQ256" i="59" l="1"/>
  <c r="CR222" i="59"/>
  <c r="CR339" i="59"/>
  <c r="CR340" i="59" s="1"/>
  <c r="CO451" i="56"/>
  <c r="CO443" i="56"/>
  <c r="CR52" i="59"/>
  <c r="CR54" i="59" s="1"/>
  <c r="CQ289" i="59"/>
  <c r="CQ271" i="59"/>
  <c r="CQ273" i="59" s="1"/>
  <c r="CQ327" i="59"/>
  <c r="CQ329" i="59" s="1"/>
  <c r="CN469" i="56"/>
  <c r="CN470" i="56" s="1"/>
  <c r="CR179" i="59"/>
  <c r="CO440" i="56"/>
  <c r="CO448" i="56"/>
  <c r="CQ192" i="59"/>
  <c r="CQ173" i="59"/>
  <c r="CQ175" i="59" s="1"/>
  <c r="CP110" i="59"/>
  <c r="CQ125" i="59"/>
  <c r="CQ152" i="59" s="1"/>
  <c r="CQ282" i="59"/>
  <c r="CQ263" i="59"/>
  <c r="CQ265" i="59" s="1"/>
  <c r="CR99" i="59"/>
  <c r="CR14" i="59"/>
  <c r="CR13" i="59"/>
  <c r="CR30" i="59"/>
  <c r="CR3" i="59"/>
  <c r="CR2" i="59"/>
  <c r="CS6" i="59"/>
  <c r="CR5" i="59"/>
  <c r="CR303" i="59"/>
  <c r="CR128" i="59"/>
  <c r="CR120" i="59"/>
  <c r="CQ103" i="59"/>
  <c r="CQ105" i="59" s="1"/>
  <c r="CQ199" i="59"/>
  <c r="CQ181" i="59"/>
  <c r="CQ183" i="59" s="1"/>
  <c r="CR269" i="59"/>
  <c r="CR136" i="59"/>
  <c r="CO442" i="56"/>
  <c r="CO450" i="56"/>
  <c r="CO449" i="56"/>
  <c r="CO441" i="56"/>
  <c r="CR312" i="59"/>
  <c r="CQ72" i="59"/>
  <c r="CQ85" i="59" s="1"/>
  <c r="CQ34" i="59"/>
  <c r="CQ36" i="59" s="1"/>
  <c r="CQ237" i="59"/>
  <c r="CQ239" i="59" s="1"/>
  <c r="CO478" i="56" s="1"/>
  <c r="CR348" i="59"/>
  <c r="CR349" i="59" s="1"/>
  <c r="CR213" i="59"/>
  <c r="CR67" i="59"/>
  <c r="CR68" i="59" l="1"/>
  <c r="CR70" i="59" s="1"/>
  <c r="CQ194" i="59"/>
  <c r="CQ196" i="59" s="1"/>
  <c r="CQ205" i="59" s="1"/>
  <c r="CQ212" i="59"/>
  <c r="CQ291" i="59"/>
  <c r="CQ293" i="59" s="1"/>
  <c r="CQ311" i="59"/>
  <c r="CR252" i="59"/>
  <c r="CR254" i="59" s="1"/>
  <c r="CR4" i="59"/>
  <c r="CR323" i="59"/>
  <c r="CR325" i="59" s="1"/>
  <c r="CR162" i="59"/>
  <c r="CR164" i="59" s="1"/>
  <c r="CR27" i="59"/>
  <c r="CR233" i="59"/>
  <c r="CR235" i="59" s="1"/>
  <c r="CR178" i="59"/>
  <c r="CR96" i="59"/>
  <c r="CR100" i="59" s="1"/>
  <c r="CR101" i="59" s="1"/>
  <c r="CR169" i="59"/>
  <c r="CR268" i="59"/>
  <c r="CR259" i="59"/>
  <c r="CQ242" i="59"/>
  <c r="CQ201" i="59"/>
  <c r="CQ203" i="59" s="1"/>
  <c r="CQ221" i="59"/>
  <c r="CS7" i="59"/>
  <c r="CS303" i="59" s="1"/>
  <c r="CQ275" i="59"/>
  <c r="CQ110" i="59"/>
  <c r="CQ284" i="59"/>
  <c r="CQ286" i="59" s="1"/>
  <c r="CQ295" i="59" s="1"/>
  <c r="CQ302" i="59"/>
  <c r="CO479" i="56"/>
  <c r="CQ332" i="59"/>
  <c r="CR31" i="59"/>
  <c r="CR32" i="59" s="1"/>
  <c r="CR121" i="59"/>
  <c r="CR123" i="59" s="1"/>
  <c r="CR55" i="59"/>
  <c r="CR56" i="59" s="1"/>
  <c r="CR83" i="59" s="1"/>
  <c r="CR350" i="59"/>
  <c r="CR351" i="59" s="1"/>
  <c r="CP348" i="56" s="1"/>
  <c r="CR264" i="59"/>
  <c r="CR140" i="59"/>
  <c r="CR364" i="59"/>
  <c r="CR365" i="59" s="1"/>
  <c r="CP350" i="56" s="1"/>
  <c r="CR341" i="59"/>
  <c r="CR342" i="59" s="1"/>
  <c r="CR307" i="59"/>
  <c r="CR132" i="59"/>
  <c r="CR226" i="59"/>
  <c r="CR124" i="59"/>
  <c r="CR71" i="59"/>
  <c r="CR255" i="59"/>
  <c r="CR35" i="59"/>
  <c r="CR285" i="59"/>
  <c r="CR326" i="59"/>
  <c r="CR292" i="59"/>
  <c r="CR272" i="59"/>
  <c r="CR357" i="59"/>
  <c r="CR358" i="59" s="1"/>
  <c r="CP349" i="56" s="1"/>
  <c r="CR371" i="59"/>
  <c r="CR372" i="59" s="1"/>
  <c r="CP351" i="56" s="1"/>
  <c r="CR236" i="59"/>
  <c r="CR217" i="59"/>
  <c r="CR165" i="59"/>
  <c r="CR316" i="59"/>
  <c r="CR202" i="59"/>
  <c r="CR104" i="59"/>
  <c r="CR195" i="59"/>
  <c r="CR63" i="59"/>
  <c r="CR174" i="59"/>
  <c r="CR182" i="59"/>
  <c r="CQ41" i="59"/>
  <c r="CS136" i="59"/>
  <c r="CR137" i="59"/>
  <c r="CR139" i="59" s="1"/>
  <c r="CS128" i="59"/>
  <c r="CQ185" i="59"/>
  <c r="CS120" i="59" l="1"/>
  <c r="CS339" i="59"/>
  <c r="CS340" i="59" s="1"/>
  <c r="CS348" i="59"/>
  <c r="CS349" i="59" s="1"/>
  <c r="CS179" i="59"/>
  <c r="CS213" i="59"/>
  <c r="CP440" i="56"/>
  <c r="CP448" i="56"/>
  <c r="CR34" i="59"/>
  <c r="CR36" i="59" s="1"/>
  <c r="CR166" i="59"/>
  <c r="CR141" i="59"/>
  <c r="CR154" i="59" s="1"/>
  <c r="CR282" i="59"/>
  <c r="CR263" i="59"/>
  <c r="CR265" i="59" s="1"/>
  <c r="CR327" i="59"/>
  <c r="CR329" i="59" s="1"/>
  <c r="CO469" i="56"/>
  <c r="CO470" i="56" s="1"/>
  <c r="CP451" i="56"/>
  <c r="CP443" i="56"/>
  <c r="CS137" i="59"/>
  <c r="CS139" i="59" s="1"/>
  <c r="CS355" i="59"/>
  <c r="CS356" i="59" s="1"/>
  <c r="CR289" i="59"/>
  <c r="CR271" i="59"/>
  <c r="CR273" i="59" s="1"/>
  <c r="CR125" i="59"/>
  <c r="CR152" i="59" s="1"/>
  <c r="CS362" i="59"/>
  <c r="CS363" i="59" s="1"/>
  <c r="CR192" i="59"/>
  <c r="CR173" i="59"/>
  <c r="CR175" i="59" s="1"/>
  <c r="CR256" i="59"/>
  <c r="CS121" i="59"/>
  <c r="CS123" i="59" s="1"/>
  <c r="CS369" i="59"/>
  <c r="CS370" i="59" s="1"/>
  <c r="CR103" i="59"/>
  <c r="CR105" i="59" s="1"/>
  <c r="CS30" i="59"/>
  <c r="CS99" i="59"/>
  <c r="CS14" i="59"/>
  <c r="CS13" i="59"/>
  <c r="CS2" i="59"/>
  <c r="CS3" i="59"/>
  <c r="CS5" i="59"/>
  <c r="CT6" i="59"/>
  <c r="CS59" i="59"/>
  <c r="CS51" i="59"/>
  <c r="CS222" i="59"/>
  <c r="CR199" i="59"/>
  <c r="CR181" i="59"/>
  <c r="CR183" i="59" s="1"/>
  <c r="CS312" i="59"/>
  <c r="CR72" i="59"/>
  <c r="CR85" i="59" s="1"/>
  <c r="CP441" i="56"/>
  <c r="CP449" i="56"/>
  <c r="CP450" i="56"/>
  <c r="CP442" i="56"/>
  <c r="CS269" i="59"/>
  <c r="CR237" i="59"/>
  <c r="CR239" i="59" s="1"/>
  <c r="CS67" i="59"/>
  <c r="CR332" i="59" l="1"/>
  <c r="CP478" i="56"/>
  <c r="CT7" i="59"/>
  <c r="CT355" i="59" s="1"/>
  <c r="CT356" i="59" s="1"/>
  <c r="CR110" i="59"/>
  <c r="CR242" i="59"/>
  <c r="CT59" i="59"/>
  <c r="CT67" i="59"/>
  <c r="CS68" i="59"/>
  <c r="CS70" i="59" s="1"/>
  <c r="CS162" i="59"/>
  <c r="CS164" i="59" s="1"/>
  <c r="CS252" i="59"/>
  <c r="CS254" i="59" s="1"/>
  <c r="CS4" i="59"/>
  <c r="CS323" i="59"/>
  <c r="CS325" i="59" s="1"/>
  <c r="CS27" i="59"/>
  <c r="CS233" i="59"/>
  <c r="CS235" i="59" s="1"/>
  <c r="CS178" i="59"/>
  <c r="CS96" i="59"/>
  <c r="CS100" i="59" s="1"/>
  <c r="CS101" i="59" s="1"/>
  <c r="CS259" i="59"/>
  <c r="CS169" i="59"/>
  <c r="CS268" i="59"/>
  <c r="CT312" i="59"/>
  <c r="CR41" i="59"/>
  <c r="CR311" i="59"/>
  <c r="CR291" i="59"/>
  <c r="CR293" i="59" s="1"/>
  <c r="CS371" i="59"/>
  <c r="CS372" i="59" s="1"/>
  <c r="CQ351" i="56" s="1"/>
  <c r="CS165" i="59"/>
  <c r="CS236" i="59"/>
  <c r="CS272" i="59"/>
  <c r="CS140" i="59"/>
  <c r="CS141" i="59" s="1"/>
  <c r="CS154" i="59" s="1"/>
  <c r="CS341" i="59"/>
  <c r="CS342" i="59" s="1"/>
  <c r="CS124" i="59"/>
  <c r="CS125" i="59" s="1"/>
  <c r="CS152" i="59" s="1"/>
  <c r="CS217" i="59"/>
  <c r="CS285" i="59"/>
  <c r="CS55" i="59"/>
  <c r="CS202" i="59"/>
  <c r="CS316" i="59"/>
  <c r="CS364" i="59"/>
  <c r="CS365" i="59" s="1"/>
  <c r="CQ350" i="56" s="1"/>
  <c r="CS357" i="59"/>
  <c r="CS104" i="59"/>
  <c r="CS226" i="59"/>
  <c r="CS35" i="59"/>
  <c r="CS307" i="59"/>
  <c r="CS195" i="59"/>
  <c r="CS264" i="59"/>
  <c r="CS132" i="59"/>
  <c r="CS71" i="59"/>
  <c r="CS174" i="59"/>
  <c r="CS326" i="59"/>
  <c r="CS292" i="59"/>
  <c r="CS350" i="59"/>
  <c r="CS351" i="59" s="1"/>
  <c r="CQ348" i="56" s="1"/>
  <c r="CS255" i="59"/>
  <c r="CS182" i="59"/>
  <c r="CS63" i="59"/>
  <c r="CS358" i="59"/>
  <c r="CQ349" i="56" s="1"/>
  <c r="CR275" i="59"/>
  <c r="CP479" i="56"/>
  <c r="CT222" i="59"/>
  <c r="CR185" i="59"/>
  <c r="CR302" i="59"/>
  <c r="CR284" i="59"/>
  <c r="CR286" i="59" s="1"/>
  <c r="CR295" i="59" s="1"/>
  <c r="CR201" i="59"/>
  <c r="CR203" i="59" s="1"/>
  <c r="CR221" i="59"/>
  <c r="CT51" i="59"/>
  <c r="CS52" i="59"/>
  <c r="CS54" i="59" s="1"/>
  <c r="CS56" i="59" s="1"/>
  <c r="CS83" i="59" s="1"/>
  <c r="CR194" i="59"/>
  <c r="CR196" i="59" s="1"/>
  <c r="CR205" i="59" s="1"/>
  <c r="CR212" i="59"/>
  <c r="CS237" i="59" l="1"/>
  <c r="CS239" i="59" s="1"/>
  <c r="CT269" i="59"/>
  <c r="CQ451" i="56"/>
  <c r="CQ443" i="56"/>
  <c r="CQ442" i="56"/>
  <c r="CQ450" i="56"/>
  <c r="CS199" i="59"/>
  <c r="CS181" i="59"/>
  <c r="CS183" i="59" s="1"/>
  <c r="CT68" i="59"/>
  <c r="CT70" i="59" s="1"/>
  <c r="CT339" i="59"/>
  <c r="CT340" i="59" s="1"/>
  <c r="CP469" i="56"/>
  <c r="CP470" i="56" s="1"/>
  <c r="CT348" i="59"/>
  <c r="CT349" i="59" s="1"/>
  <c r="CQ449" i="56"/>
  <c r="CQ441" i="56"/>
  <c r="CS327" i="59"/>
  <c r="CS329" i="59" s="1"/>
  <c r="CQ478" i="56" s="1"/>
  <c r="CT179" i="59"/>
  <c r="CS289" i="59"/>
  <c r="CS271" i="59"/>
  <c r="CS273" i="59" s="1"/>
  <c r="CS192" i="59"/>
  <c r="CS173" i="59"/>
  <c r="CS175" i="59" s="1"/>
  <c r="CS256" i="59"/>
  <c r="CT13" i="59"/>
  <c r="CT14" i="59"/>
  <c r="CT99" i="59"/>
  <c r="CT2" i="59"/>
  <c r="CT3" i="59"/>
  <c r="CT5" i="59"/>
  <c r="CU6" i="59"/>
  <c r="CT136" i="59"/>
  <c r="CT303" i="59"/>
  <c r="CT213" i="59"/>
  <c r="CT120" i="59"/>
  <c r="CT128" i="59"/>
  <c r="CT52" i="59"/>
  <c r="CT54" i="59" s="1"/>
  <c r="CS282" i="59"/>
  <c r="CS263" i="59"/>
  <c r="CS265" i="59" s="1"/>
  <c r="CS166" i="59"/>
  <c r="CS242" i="59" s="1"/>
  <c r="CT362" i="59"/>
  <c r="CT363" i="59" s="1"/>
  <c r="CQ448" i="56"/>
  <c r="CQ440" i="56"/>
  <c r="CS103" i="59"/>
  <c r="CS105" i="59" s="1"/>
  <c r="CS72" i="59"/>
  <c r="CS85" i="59" s="1"/>
  <c r="CT369" i="59"/>
  <c r="CT370" i="59" s="1"/>
  <c r="CS31" i="59"/>
  <c r="CS32" i="59" s="1"/>
  <c r="CT30" i="59" s="1"/>
  <c r="CS332" i="59" l="1"/>
  <c r="CS34" i="59"/>
  <c r="CS36" i="59" s="1"/>
  <c r="CS201" i="59"/>
  <c r="CS203" i="59" s="1"/>
  <c r="CS221" i="59"/>
  <c r="CQ479" i="56"/>
  <c r="CT292" i="59"/>
  <c r="CT341" i="59"/>
  <c r="CT342" i="59" s="1"/>
  <c r="CT236" i="59"/>
  <c r="CT174" i="59"/>
  <c r="CT182" i="59"/>
  <c r="CT202" i="59"/>
  <c r="CT350" i="59"/>
  <c r="CT132" i="59"/>
  <c r="CT104" i="59"/>
  <c r="CT217" i="59"/>
  <c r="CT63" i="59"/>
  <c r="CT316" i="59"/>
  <c r="CT285" i="59"/>
  <c r="CT140" i="59"/>
  <c r="CT307" i="59"/>
  <c r="CT35" i="59"/>
  <c r="CT357" i="59"/>
  <c r="CT358" i="59" s="1"/>
  <c r="CR349" i="56" s="1"/>
  <c r="CT71" i="59"/>
  <c r="CT72" i="59" s="1"/>
  <c r="CT85" i="59" s="1"/>
  <c r="CT226" i="59"/>
  <c r="CT272" i="59"/>
  <c r="CT264" i="59"/>
  <c r="CT255" i="59"/>
  <c r="CT124" i="59"/>
  <c r="CT195" i="59"/>
  <c r="CT55" i="59"/>
  <c r="CT56" i="59" s="1"/>
  <c r="CT83" i="59" s="1"/>
  <c r="CT371" i="59"/>
  <c r="CT372" i="59" s="1"/>
  <c r="CR351" i="56" s="1"/>
  <c r="CT165" i="59"/>
  <c r="CT326" i="59"/>
  <c r="CT364" i="59"/>
  <c r="CT137" i="59"/>
  <c r="CT139" i="59" s="1"/>
  <c r="CT141" i="59" s="1"/>
  <c r="CT154" i="59" s="1"/>
  <c r="CS110" i="59"/>
  <c r="CU355" i="59"/>
  <c r="CU356" i="59" s="1"/>
  <c r="CU179" i="59"/>
  <c r="CU7" i="59"/>
  <c r="CU369" i="59" s="1"/>
  <c r="CU370" i="59" s="1"/>
  <c r="CS275" i="59"/>
  <c r="CS302" i="59"/>
  <c r="CS284" i="59"/>
  <c r="CS286" i="59" s="1"/>
  <c r="CS295" i="59" s="1"/>
  <c r="CT323" i="59"/>
  <c r="CT325" i="59" s="1"/>
  <c r="CT327" i="59" s="1"/>
  <c r="CT329" i="59" s="1"/>
  <c r="CT162" i="59"/>
  <c r="CT164" i="59" s="1"/>
  <c r="CT166" i="59" s="1"/>
  <c r="CT4" i="59"/>
  <c r="CT252" i="59"/>
  <c r="CT254" i="59" s="1"/>
  <c r="CT256" i="59" s="1"/>
  <c r="CT233" i="59"/>
  <c r="CT235" i="59" s="1"/>
  <c r="CT237" i="59" s="1"/>
  <c r="CT239" i="59" s="1"/>
  <c r="CT27" i="59"/>
  <c r="CT178" i="59"/>
  <c r="CT96" i="59"/>
  <c r="CT100" i="59" s="1"/>
  <c r="CT101" i="59" s="1"/>
  <c r="CT268" i="59"/>
  <c r="CT259" i="59"/>
  <c r="CT169" i="59"/>
  <c r="CS185" i="59"/>
  <c r="CS212" i="59"/>
  <c r="CS194" i="59"/>
  <c r="CS196" i="59" s="1"/>
  <c r="CS205" i="59" s="1"/>
  <c r="CU128" i="59"/>
  <c r="CT365" i="59"/>
  <c r="CR350" i="56" s="1"/>
  <c r="CU120" i="59"/>
  <c r="CT121" i="59"/>
  <c r="CT123" i="59" s="1"/>
  <c r="CT125" i="59" s="1"/>
  <c r="CT152" i="59" s="1"/>
  <c r="CS291" i="59"/>
  <c r="CS293" i="59" s="1"/>
  <c r="CS311" i="59"/>
  <c r="CT351" i="59"/>
  <c r="CR348" i="56" s="1"/>
  <c r="CU136" i="59" l="1"/>
  <c r="CU303" i="59"/>
  <c r="CU339" i="59"/>
  <c r="CU340" i="59" s="1"/>
  <c r="CU348" i="59"/>
  <c r="CU349" i="59" s="1"/>
  <c r="CQ469" i="56"/>
  <c r="CQ470" i="56" s="1"/>
  <c r="CR451" i="56"/>
  <c r="CR443" i="56"/>
  <c r="CT103" i="59"/>
  <c r="CT105" i="59" s="1"/>
  <c r="CU137" i="59"/>
  <c r="CU139" i="59" s="1"/>
  <c r="CT289" i="59"/>
  <c r="CT271" i="59"/>
  <c r="CT273" i="59" s="1"/>
  <c r="CT199" i="59"/>
  <c r="CT181" i="59"/>
  <c r="CT183" i="59" s="1"/>
  <c r="CU362" i="59"/>
  <c r="CU363" i="59" s="1"/>
  <c r="CU121" i="59"/>
  <c r="CU123" i="59" s="1"/>
  <c r="CR478" i="56"/>
  <c r="CR442" i="56"/>
  <c r="CR450" i="56"/>
  <c r="CT332" i="59"/>
  <c r="CU99" i="59"/>
  <c r="CU14" i="59"/>
  <c r="CU13" i="59"/>
  <c r="CU2" i="59"/>
  <c r="CU3" i="59"/>
  <c r="CU5" i="59"/>
  <c r="CV6" i="59"/>
  <c r="CU67" i="59"/>
  <c r="CU222" i="59"/>
  <c r="CU51" i="59"/>
  <c r="CU59" i="59"/>
  <c r="CU312" i="59"/>
  <c r="CS41" i="59"/>
  <c r="CR448" i="56"/>
  <c r="CR440" i="56"/>
  <c r="CT192" i="59"/>
  <c r="CT173" i="59"/>
  <c r="CT175" i="59" s="1"/>
  <c r="CR449" i="56"/>
  <c r="CR441" i="56"/>
  <c r="CU213" i="59"/>
  <c r="CT282" i="59"/>
  <c r="CT263" i="59"/>
  <c r="CT265" i="59" s="1"/>
  <c r="CT242" i="59"/>
  <c r="CU269" i="59"/>
  <c r="CT31" i="59"/>
  <c r="CT32" i="59" s="1"/>
  <c r="CU30" i="59" s="1"/>
  <c r="CT212" i="59" l="1"/>
  <c r="CT194" i="59"/>
  <c r="CT196" i="59" s="1"/>
  <c r="CT205" i="59" s="1"/>
  <c r="CT302" i="59"/>
  <c r="CT284" i="59"/>
  <c r="CT286" i="59" s="1"/>
  <c r="CT295" i="59" s="1"/>
  <c r="CV7" i="59"/>
  <c r="CV369" i="59" s="1"/>
  <c r="CV370" i="59" s="1"/>
  <c r="CT291" i="59"/>
  <c r="CT293" i="59" s="1"/>
  <c r="CT311" i="59"/>
  <c r="CU4" i="59"/>
  <c r="CU323" i="59"/>
  <c r="CU325" i="59" s="1"/>
  <c r="CU162" i="59"/>
  <c r="CU164" i="59" s="1"/>
  <c r="CU252" i="59"/>
  <c r="CU254" i="59" s="1"/>
  <c r="CU27" i="59"/>
  <c r="CU178" i="59"/>
  <c r="CU233" i="59"/>
  <c r="CU235" i="59" s="1"/>
  <c r="CU96" i="59"/>
  <c r="CU100" i="59" s="1"/>
  <c r="CU101" i="59" s="1"/>
  <c r="CU169" i="59"/>
  <c r="CU268" i="59"/>
  <c r="CU259" i="59"/>
  <c r="CT275" i="59"/>
  <c r="CT34" i="59"/>
  <c r="CT36" i="59" s="1"/>
  <c r="CV312" i="59"/>
  <c r="CT110" i="59"/>
  <c r="CV59" i="59"/>
  <c r="CU272" i="59"/>
  <c r="CU195" i="59"/>
  <c r="CU285" i="59"/>
  <c r="CU132" i="59"/>
  <c r="CU165" i="59"/>
  <c r="CU364" i="59"/>
  <c r="CU365" i="59" s="1"/>
  <c r="CS350" i="56" s="1"/>
  <c r="CU357" i="59"/>
  <c r="CU358" i="59" s="1"/>
  <c r="CS349" i="56" s="1"/>
  <c r="CU35" i="59"/>
  <c r="CU104" i="59"/>
  <c r="CU71" i="59"/>
  <c r="CU264" i="59"/>
  <c r="CU292" i="59"/>
  <c r="CU255" i="59"/>
  <c r="CU326" i="59"/>
  <c r="CU350" i="59"/>
  <c r="CU351" i="59" s="1"/>
  <c r="CS348" i="56" s="1"/>
  <c r="CU174" i="59"/>
  <c r="CU182" i="59"/>
  <c r="CU236" i="59"/>
  <c r="CU124" i="59"/>
  <c r="CU341" i="59"/>
  <c r="CU342" i="59" s="1"/>
  <c r="CU217" i="59"/>
  <c r="CU202" i="59"/>
  <c r="CU55" i="59"/>
  <c r="CU371" i="59"/>
  <c r="CU372" i="59" s="1"/>
  <c r="CS351" i="56" s="1"/>
  <c r="CU307" i="59"/>
  <c r="CU63" i="59"/>
  <c r="CU140" i="59"/>
  <c r="CU141" i="59" s="1"/>
  <c r="CU154" i="59" s="1"/>
  <c r="CU226" i="59"/>
  <c r="CU316" i="59"/>
  <c r="CR479" i="56"/>
  <c r="CT185" i="59"/>
  <c r="CV51" i="59"/>
  <c r="CU52" i="59"/>
  <c r="CU54" i="59" s="1"/>
  <c r="CV222" i="59"/>
  <c r="CU125" i="59"/>
  <c r="CU152" i="59" s="1"/>
  <c r="CT221" i="59"/>
  <c r="CT201" i="59"/>
  <c r="CT203" i="59" s="1"/>
  <c r="CV67" i="59"/>
  <c r="CU68" i="59"/>
  <c r="CU70" i="59" s="1"/>
  <c r="CU327" i="59" l="1"/>
  <c r="CU329" i="59" s="1"/>
  <c r="CS442" i="56"/>
  <c r="CS450" i="56"/>
  <c r="CV68" i="59"/>
  <c r="CV70" i="59" s="1"/>
  <c r="CU56" i="59"/>
  <c r="CU83" i="59" s="1"/>
  <c r="CU199" i="59"/>
  <c r="CU181" i="59"/>
  <c r="CU183" i="59" s="1"/>
  <c r="CV362" i="59"/>
  <c r="CV363" i="59" s="1"/>
  <c r="CV52" i="59"/>
  <c r="CV54" i="59" s="1"/>
  <c r="CU256" i="59"/>
  <c r="CU332" i="59" s="1"/>
  <c r="CV99" i="59"/>
  <c r="CV14" i="59"/>
  <c r="CV13" i="59"/>
  <c r="CV2" i="59"/>
  <c r="CV3" i="59"/>
  <c r="CW6" i="59"/>
  <c r="CV5" i="59"/>
  <c r="CV120" i="59"/>
  <c r="CV303" i="59"/>
  <c r="CV136" i="59"/>
  <c r="CV128" i="59"/>
  <c r="CU282" i="59"/>
  <c r="CU263" i="59"/>
  <c r="CU265" i="59" s="1"/>
  <c r="CU166" i="59"/>
  <c r="CV339" i="59"/>
  <c r="CV340" i="59" s="1"/>
  <c r="CS443" i="56"/>
  <c r="CS451" i="56"/>
  <c r="CS449" i="56"/>
  <c r="CS441" i="56"/>
  <c r="CU289" i="59"/>
  <c r="CU271" i="59"/>
  <c r="CU273" i="59" s="1"/>
  <c r="CV269" i="59"/>
  <c r="CR469" i="56"/>
  <c r="CR470" i="56" s="1"/>
  <c r="CS448" i="56"/>
  <c r="CS440" i="56"/>
  <c r="CU192" i="59"/>
  <c r="CU173" i="59"/>
  <c r="CU175" i="59" s="1"/>
  <c r="CV348" i="59"/>
  <c r="CV349" i="59" s="1"/>
  <c r="CU103" i="59"/>
  <c r="CU105" i="59" s="1"/>
  <c r="CV213" i="59"/>
  <c r="CV179" i="59"/>
  <c r="CU72" i="59"/>
  <c r="CU85" i="59" s="1"/>
  <c r="CT41" i="59"/>
  <c r="CU237" i="59"/>
  <c r="CU239" i="59" s="1"/>
  <c r="CS478" i="56" s="1"/>
  <c r="CS479" i="56" s="1"/>
  <c r="CV355" i="59"/>
  <c r="CV356" i="59" s="1"/>
  <c r="CU31" i="59"/>
  <c r="CU32" i="59" s="1"/>
  <c r="CV30" i="59" s="1"/>
  <c r="CU201" i="59" l="1"/>
  <c r="CU203" i="59" s="1"/>
  <c r="CU221" i="59"/>
  <c r="CV121" i="59"/>
  <c r="CV123" i="59" s="1"/>
  <c r="CU212" i="59"/>
  <c r="CU194" i="59"/>
  <c r="CU196" i="59" s="1"/>
  <c r="CU205" i="59" s="1"/>
  <c r="CU242" i="59"/>
  <c r="CV162" i="59"/>
  <c r="CV164" i="59" s="1"/>
  <c r="CV252" i="59"/>
  <c r="CV254" i="59" s="1"/>
  <c r="CV4" i="59"/>
  <c r="CV323" i="59"/>
  <c r="CV325" i="59" s="1"/>
  <c r="CV27" i="59"/>
  <c r="CV178" i="59"/>
  <c r="CV233" i="59"/>
  <c r="CV235" i="59" s="1"/>
  <c r="CV96" i="59"/>
  <c r="CV259" i="59"/>
  <c r="CV268" i="59"/>
  <c r="CV169" i="59"/>
  <c r="CU110" i="59"/>
  <c r="CU275" i="59"/>
  <c r="CW7" i="59"/>
  <c r="CW348" i="59" s="1"/>
  <c r="CW349" i="59" s="1"/>
  <c r="CU34" i="59"/>
  <c r="CU36" i="59" s="1"/>
  <c r="CU311" i="59"/>
  <c r="CU291" i="59"/>
  <c r="CU293" i="59" s="1"/>
  <c r="CU302" i="59"/>
  <c r="CU284" i="59"/>
  <c r="CU286" i="59" s="1"/>
  <c r="CU295" i="59" s="1"/>
  <c r="CU185" i="59"/>
  <c r="CV63" i="59"/>
  <c r="CV140" i="59"/>
  <c r="CV264" i="59"/>
  <c r="CV255" i="59"/>
  <c r="CV326" i="59"/>
  <c r="CV272" i="59"/>
  <c r="CV174" i="59"/>
  <c r="CV165" i="59"/>
  <c r="CV236" i="59"/>
  <c r="CV217" i="59"/>
  <c r="CV341" i="59"/>
  <c r="CV342" i="59" s="1"/>
  <c r="CV104" i="59"/>
  <c r="CV357" i="59"/>
  <c r="CV358" i="59" s="1"/>
  <c r="CT349" i="56" s="1"/>
  <c r="CV182" i="59"/>
  <c r="CV371" i="59"/>
  <c r="CV372" i="59" s="1"/>
  <c r="CT351" i="56" s="1"/>
  <c r="CV350" i="59"/>
  <c r="CV351" i="59" s="1"/>
  <c r="CT348" i="56" s="1"/>
  <c r="CV55" i="59"/>
  <c r="CV56" i="59" s="1"/>
  <c r="CV83" i="59" s="1"/>
  <c r="CV71" i="59"/>
  <c r="CV72" i="59" s="1"/>
  <c r="CV85" i="59" s="1"/>
  <c r="CV316" i="59"/>
  <c r="CV132" i="59"/>
  <c r="CV307" i="59"/>
  <c r="CV195" i="59"/>
  <c r="CV285" i="59"/>
  <c r="CV226" i="59"/>
  <c r="CV292" i="59"/>
  <c r="CV124" i="59"/>
  <c r="CV364" i="59"/>
  <c r="CV365" i="59" s="1"/>
  <c r="CT350" i="56" s="1"/>
  <c r="CV202" i="59"/>
  <c r="CV35" i="59"/>
  <c r="CW136" i="59"/>
  <c r="CV137" i="59"/>
  <c r="CV139" i="59" s="1"/>
  <c r="CV141" i="59" l="1"/>
  <c r="CV154" i="59" s="1"/>
  <c r="CT448" i="56"/>
  <c r="CT440" i="56"/>
  <c r="CT450" i="56"/>
  <c r="CT442" i="56"/>
  <c r="CU41" i="59"/>
  <c r="CV192" i="59"/>
  <c r="CV173" i="59"/>
  <c r="CV175" i="59" s="1"/>
  <c r="CW14" i="59"/>
  <c r="CW13" i="59"/>
  <c r="CW2" i="59"/>
  <c r="CW3" i="59"/>
  <c r="CW5" i="59"/>
  <c r="CX6" i="59"/>
  <c r="CW222" i="59"/>
  <c r="CW51" i="59"/>
  <c r="CW59" i="59"/>
  <c r="CW67" i="59"/>
  <c r="CW312" i="59"/>
  <c r="CV289" i="59"/>
  <c r="CV271" i="59"/>
  <c r="CV273" i="59" s="1"/>
  <c r="CV256" i="59"/>
  <c r="CW355" i="59"/>
  <c r="CW356" i="59" s="1"/>
  <c r="CV282" i="59"/>
  <c r="CV263" i="59"/>
  <c r="CV265" i="59" s="1"/>
  <c r="CV166" i="59"/>
  <c r="CW179" i="59"/>
  <c r="CT441" i="56"/>
  <c r="CT449" i="56"/>
  <c r="CW362" i="59"/>
  <c r="CW363" i="59" s="1"/>
  <c r="CV237" i="59"/>
  <c r="CV239" i="59" s="1"/>
  <c r="CS469" i="56"/>
  <c r="CS470" i="56" s="1"/>
  <c r="CV100" i="59"/>
  <c r="CV101" i="59" s="1"/>
  <c r="CW99" i="59" s="1"/>
  <c r="CW369" i="59"/>
  <c r="CW370" i="59" s="1"/>
  <c r="CV199" i="59"/>
  <c r="CV181" i="59"/>
  <c r="CV183" i="59" s="1"/>
  <c r="CW303" i="59"/>
  <c r="CW128" i="59"/>
  <c r="CW339" i="59"/>
  <c r="CW340" i="59" s="1"/>
  <c r="CW213" i="59"/>
  <c r="CV125" i="59"/>
  <c r="CV152" i="59" s="1"/>
  <c r="CW137" i="59"/>
  <c r="CW139" i="59" s="1"/>
  <c r="CT451" i="56"/>
  <c r="CT443" i="56"/>
  <c r="CW269" i="59"/>
  <c r="CV327" i="59"/>
  <c r="CV329" i="59" s="1"/>
  <c r="CW120" i="59"/>
  <c r="CV31" i="59"/>
  <c r="CV32" i="59" s="1"/>
  <c r="CW30" i="59" s="1"/>
  <c r="CV242" i="59" l="1"/>
  <c r="CW121" i="59"/>
  <c r="CW123" i="59" s="1"/>
  <c r="CV34" i="59"/>
  <c r="CV36" i="59" s="1"/>
  <c r="CW68" i="59"/>
  <c r="CW70" i="59" s="1"/>
  <c r="CW226" i="59"/>
  <c r="CW264" i="59"/>
  <c r="CW326" i="59"/>
  <c r="CW292" i="59"/>
  <c r="CW104" i="59"/>
  <c r="CW182" i="59"/>
  <c r="CW217" i="59"/>
  <c r="CW371" i="59"/>
  <c r="CW372" i="59" s="1"/>
  <c r="CU351" i="56" s="1"/>
  <c r="CW357" i="59"/>
  <c r="CW358" i="59" s="1"/>
  <c r="CU349" i="56" s="1"/>
  <c r="CW55" i="59"/>
  <c r="CW350" i="59"/>
  <c r="CW351" i="59" s="1"/>
  <c r="CU348" i="56" s="1"/>
  <c r="CW174" i="59"/>
  <c r="CW132" i="59"/>
  <c r="CW285" i="59"/>
  <c r="CW255" i="59"/>
  <c r="CW63" i="59"/>
  <c r="CW236" i="59"/>
  <c r="CW165" i="59"/>
  <c r="CW316" i="59"/>
  <c r="CW202" i="59"/>
  <c r="CW307" i="59"/>
  <c r="CW364" i="59"/>
  <c r="CW195" i="59"/>
  <c r="CW140" i="59"/>
  <c r="CW124" i="59"/>
  <c r="CW272" i="59"/>
  <c r="CW341" i="59"/>
  <c r="CW342" i="59" s="1"/>
  <c r="CW71" i="59"/>
  <c r="CW35" i="59"/>
  <c r="CT478" i="56"/>
  <c r="CT479" i="56" s="1"/>
  <c r="CV284" i="59"/>
  <c r="CV286" i="59" s="1"/>
  <c r="CV295" i="59" s="1"/>
  <c r="CV302" i="59"/>
  <c r="CW52" i="59"/>
  <c r="CW54" i="59" s="1"/>
  <c r="CW56" i="59" s="1"/>
  <c r="CW83" i="59" s="1"/>
  <c r="CX222" i="59"/>
  <c r="CV332" i="59"/>
  <c r="CX7" i="59"/>
  <c r="CX369" i="59" s="1"/>
  <c r="CX370" i="59" s="1"/>
  <c r="CV185" i="59"/>
  <c r="CW141" i="59"/>
  <c r="CW154" i="59" s="1"/>
  <c r="CW162" i="59"/>
  <c r="CW164" i="59" s="1"/>
  <c r="CW166" i="59" s="1"/>
  <c r="CW252" i="59"/>
  <c r="CW254" i="59" s="1"/>
  <c r="CW256" i="59" s="1"/>
  <c r="CW4" i="59"/>
  <c r="CW323" i="59"/>
  <c r="CW325" i="59" s="1"/>
  <c r="CW327" i="59" s="1"/>
  <c r="CW329" i="59" s="1"/>
  <c r="CW27" i="59"/>
  <c r="CW233" i="59"/>
  <c r="CW235" i="59" s="1"/>
  <c r="CW237" i="59" s="1"/>
  <c r="CW239" i="59" s="1"/>
  <c r="CW178" i="59"/>
  <c r="CW96" i="59"/>
  <c r="CW268" i="59"/>
  <c r="CW259" i="59"/>
  <c r="CW169" i="59"/>
  <c r="CV212" i="59"/>
  <c r="CV194" i="59"/>
  <c r="CV196" i="59" s="1"/>
  <c r="CV205" i="59" s="1"/>
  <c r="CT469" i="56" s="1"/>
  <c r="CT470" i="56" s="1"/>
  <c r="CV275" i="59"/>
  <c r="CW365" i="59"/>
  <c r="CU350" i="56" s="1"/>
  <c r="CV201" i="59"/>
  <c r="CV203" i="59" s="1"/>
  <c r="CV221" i="59"/>
  <c r="CV103" i="59"/>
  <c r="CV105" i="59" s="1"/>
  <c r="CV311" i="59"/>
  <c r="CV291" i="59"/>
  <c r="CV293" i="59" s="1"/>
  <c r="CX128" i="59" l="1"/>
  <c r="CX269" i="59"/>
  <c r="CX348" i="59"/>
  <c r="CX349" i="59" s="1"/>
  <c r="CX51" i="59"/>
  <c r="CX179" i="59"/>
  <c r="CX355" i="59"/>
  <c r="CX356" i="59" s="1"/>
  <c r="CX362" i="59"/>
  <c r="CX363" i="59" s="1"/>
  <c r="CW125" i="59"/>
  <c r="CW152" i="59" s="1"/>
  <c r="CU478" i="56"/>
  <c r="CU479" i="56" s="1"/>
  <c r="CU451" i="56"/>
  <c r="CU443" i="56"/>
  <c r="CX52" i="59"/>
  <c r="CX54" i="59" s="1"/>
  <c r="CX120" i="59"/>
  <c r="CU448" i="56"/>
  <c r="CU440" i="56"/>
  <c r="CX312" i="59"/>
  <c r="CU441" i="56"/>
  <c r="CU449" i="56"/>
  <c r="CV110" i="59"/>
  <c r="CW192" i="59"/>
  <c r="CW173" i="59"/>
  <c r="CW175" i="59" s="1"/>
  <c r="CW199" i="59"/>
  <c r="CW181" i="59"/>
  <c r="CW183" i="59" s="1"/>
  <c r="CW282" i="59"/>
  <c r="CW263" i="59"/>
  <c r="CW265" i="59" s="1"/>
  <c r="CW332" i="59"/>
  <c r="CX14" i="59"/>
  <c r="CX13" i="59"/>
  <c r="CX3" i="59"/>
  <c r="CX2" i="59"/>
  <c r="CY6" i="59"/>
  <c r="CX5" i="59"/>
  <c r="CX136" i="59"/>
  <c r="CW289" i="59"/>
  <c r="CW271" i="59"/>
  <c r="CW273" i="59" s="1"/>
  <c r="CW242" i="59"/>
  <c r="CX339" i="59"/>
  <c r="CX340" i="59" s="1"/>
  <c r="CX303" i="59"/>
  <c r="CW72" i="59"/>
  <c r="CW85" i="59" s="1"/>
  <c r="CW100" i="59"/>
  <c r="CW101" i="59" s="1"/>
  <c r="CX99" i="59" s="1"/>
  <c r="CX59" i="59"/>
  <c r="CX67" i="59"/>
  <c r="CU450" i="56"/>
  <c r="CU442" i="56"/>
  <c r="CX213" i="59"/>
  <c r="CV41" i="59"/>
  <c r="CW31" i="59"/>
  <c r="CW32" i="59" s="1"/>
  <c r="CX30" i="59" s="1"/>
  <c r="CW284" i="59" l="1"/>
  <c r="CW286" i="59" s="1"/>
  <c r="CW295" i="59" s="1"/>
  <c r="CW302" i="59"/>
  <c r="CX202" i="59"/>
  <c r="CX174" i="59"/>
  <c r="CX307" i="59"/>
  <c r="CX104" i="59"/>
  <c r="CX350" i="59"/>
  <c r="CX351" i="59" s="1"/>
  <c r="CV348" i="56" s="1"/>
  <c r="CX140" i="59"/>
  <c r="CX272" i="59"/>
  <c r="CX264" i="59"/>
  <c r="CX63" i="59"/>
  <c r="CX35" i="59"/>
  <c r="CX226" i="59"/>
  <c r="CX217" i="59"/>
  <c r="CX326" i="59"/>
  <c r="CX292" i="59"/>
  <c r="CX132" i="59"/>
  <c r="CX341" i="59"/>
  <c r="CX342" i="59" s="1"/>
  <c r="CX182" i="59"/>
  <c r="CX165" i="59"/>
  <c r="CX357" i="59"/>
  <c r="CX358" i="59" s="1"/>
  <c r="CV349" i="56" s="1"/>
  <c r="CX55" i="59"/>
  <c r="CX56" i="59" s="1"/>
  <c r="CX83" i="59" s="1"/>
  <c r="CX124" i="59"/>
  <c r="CX71" i="59"/>
  <c r="CX371" i="59"/>
  <c r="CX372" i="59" s="1"/>
  <c r="CV351" i="56" s="1"/>
  <c r="CX285" i="59"/>
  <c r="CX255" i="59"/>
  <c r="CX316" i="59"/>
  <c r="CX236" i="59"/>
  <c r="CX195" i="59"/>
  <c r="CX364" i="59"/>
  <c r="CX365" i="59" s="1"/>
  <c r="CV350" i="56" s="1"/>
  <c r="CW201" i="59"/>
  <c r="CW203" i="59" s="1"/>
  <c r="CW221" i="59"/>
  <c r="CW311" i="59"/>
  <c r="CW291" i="59"/>
  <c r="CW293" i="59" s="1"/>
  <c r="CW103" i="59"/>
  <c r="CW105" i="59" s="1"/>
  <c r="CX68" i="59"/>
  <c r="CX70" i="59" s="1"/>
  <c r="CX72" i="59" s="1"/>
  <c r="CX85" i="59" s="1"/>
  <c r="CW34" i="59"/>
  <c r="CW36" i="59" s="1"/>
  <c r="CW185" i="59"/>
  <c r="CX137" i="59"/>
  <c r="CX139" i="59" s="1"/>
  <c r="CX141" i="59" s="1"/>
  <c r="CX154" i="59" s="1"/>
  <c r="CW212" i="59"/>
  <c r="CW194" i="59"/>
  <c r="CW196" i="59" s="1"/>
  <c r="CW205" i="59" s="1"/>
  <c r="CU469" i="56" s="1"/>
  <c r="CU470" i="56" s="1"/>
  <c r="CX4" i="59"/>
  <c r="CX323" i="59"/>
  <c r="CX325" i="59" s="1"/>
  <c r="CX252" i="59"/>
  <c r="CX254" i="59" s="1"/>
  <c r="CX256" i="59" s="1"/>
  <c r="CX162" i="59"/>
  <c r="CX164" i="59" s="1"/>
  <c r="CX166" i="59" s="1"/>
  <c r="CX27" i="59"/>
  <c r="CX233" i="59"/>
  <c r="CX235" i="59" s="1"/>
  <c r="CX237" i="59" s="1"/>
  <c r="CX239" i="59" s="1"/>
  <c r="CX178" i="59"/>
  <c r="CX96" i="59"/>
  <c r="CX100" i="59" s="1"/>
  <c r="CX101" i="59" s="1"/>
  <c r="CX169" i="59"/>
  <c r="CX268" i="59"/>
  <c r="CX259" i="59"/>
  <c r="CY7" i="59"/>
  <c r="CY362" i="59" s="1"/>
  <c r="CY363" i="59" s="1"/>
  <c r="CW275" i="59"/>
  <c r="CX121" i="59"/>
  <c r="CX123" i="59" s="1"/>
  <c r="CX125" i="59" s="1"/>
  <c r="CX152" i="59" s="1"/>
  <c r="CY213" i="59" l="1"/>
  <c r="CY120" i="59"/>
  <c r="CY348" i="59"/>
  <c r="CY349" i="59" s="1"/>
  <c r="CX199" i="59"/>
  <c r="CX181" i="59"/>
  <c r="CX183" i="59" s="1"/>
  <c r="CY67" i="59"/>
  <c r="CV442" i="56"/>
  <c r="CV450" i="56"/>
  <c r="CV440" i="56"/>
  <c r="CV448" i="56"/>
  <c r="CY179" i="59"/>
  <c r="CW110" i="59"/>
  <c r="CV451" i="56"/>
  <c r="CV443" i="56"/>
  <c r="CY99" i="59"/>
  <c r="CY14" i="59"/>
  <c r="CY13" i="59"/>
  <c r="CY2" i="59"/>
  <c r="CY3" i="59"/>
  <c r="CY5" i="59"/>
  <c r="CZ6" i="59"/>
  <c r="CY128" i="59"/>
  <c r="CY222" i="59"/>
  <c r="CY51" i="59"/>
  <c r="CX242" i="59"/>
  <c r="CY136" i="59"/>
  <c r="CV441" i="56"/>
  <c r="CV449" i="56"/>
  <c r="CX103" i="59"/>
  <c r="CX105" i="59" s="1"/>
  <c r="CY59" i="59"/>
  <c r="CW41" i="59"/>
  <c r="CY303" i="59"/>
  <c r="CY369" i="59"/>
  <c r="CY370" i="59" s="1"/>
  <c r="CX282" i="59"/>
  <c r="CX263" i="59"/>
  <c r="CX265" i="59" s="1"/>
  <c r="CY339" i="59"/>
  <c r="CY340" i="59" s="1"/>
  <c r="CX289" i="59"/>
  <c r="CX271" i="59"/>
  <c r="CX273" i="59" s="1"/>
  <c r="CX327" i="59"/>
  <c r="CX329" i="59" s="1"/>
  <c r="CV478" i="56" s="1"/>
  <c r="CV479" i="56" s="1"/>
  <c r="CY121" i="59"/>
  <c r="CY123" i="59" s="1"/>
  <c r="CY355" i="59"/>
  <c r="CY356" i="59" s="1"/>
  <c r="CY269" i="59"/>
  <c r="CX192" i="59"/>
  <c r="CX173" i="59"/>
  <c r="CX175" i="59" s="1"/>
  <c r="CY312" i="59"/>
  <c r="CX31" i="59"/>
  <c r="CX32" i="59" s="1"/>
  <c r="CY30" i="59" s="1"/>
  <c r="CX185" i="59" l="1"/>
  <c r="CY52" i="59"/>
  <c r="CY54" i="59" s="1"/>
  <c r="CY255" i="59"/>
  <c r="CY202" i="59"/>
  <c r="CY292" i="59"/>
  <c r="CY272" i="59"/>
  <c r="CY104" i="59"/>
  <c r="CY326" i="59"/>
  <c r="CY63" i="59"/>
  <c r="CY371" i="59"/>
  <c r="CY357" i="59"/>
  <c r="CY285" i="59"/>
  <c r="CY226" i="59"/>
  <c r="CY307" i="59"/>
  <c r="CY124" i="59"/>
  <c r="CY125" i="59" s="1"/>
  <c r="CY152" i="59" s="1"/>
  <c r="CY341" i="59"/>
  <c r="CY342" i="59" s="1"/>
  <c r="CY174" i="59"/>
  <c r="CY217" i="59"/>
  <c r="CY55" i="59"/>
  <c r="CY132" i="59"/>
  <c r="CY165" i="59"/>
  <c r="CY195" i="59"/>
  <c r="CY264" i="59"/>
  <c r="CY71" i="59"/>
  <c r="CY364" i="59"/>
  <c r="CY365" i="59" s="1"/>
  <c r="CW350" i="56" s="1"/>
  <c r="CY350" i="59"/>
  <c r="CY351" i="59" s="1"/>
  <c r="CW348" i="56" s="1"/>
  <c r="CY316" i="59"/>
  <c r="CY140" i="59"/>
  <c r="CY182" i="59"/>
  <c r="CY236" i="59"/>
  <c r="CY35" i="59"/>
  <c r="CX34" i="59"/>
  <c r="CX36" i="59" s="1"/>
  <c r="CX201" i="59"/>
  <c r="CX203" i="59" s="1"/>
  <c r="CX221" i="59"/>
  <c r="CY137" i="59"/>
  <c r="CY139" i="59" s="1"/>
  <c r="CX311" i="59"/>
  <c r="CX291" i="59"/>
  <c r="CX293" i="59" s="1"/>
  <c r="CX332" i="59"/>
  <c r="CY358" i="59"/>
  <c r="CW349" i="56" s="1"/>
  <c r="CX110" i="59"/>
  <c r="CZ7" i="59"/>
  <c r="CZ312" i="59" s="1"/>
  <c r="CZ67" i="59"/>
  <c r="CY68" i="59"/>
  <c r="CY70" i="59" s="1"/>
  <c r="CX212" i="59"/>
  <c r="CX194" i="59"/>
  <c r="CX196" i="59" s="1"/>
  <c r="CX205" i="59" s="1"/>
  <c r="CZ128" i="59"/>
  <c r="CX275" i="59"/>
  <c r="CX302" i="59"/>
  <c r="CX284" i="59"/>
  <c r="CX286" i="59" s="1"/>
  <c r="CX295" i="59" s="1"/>
  <c r="CY323" i="59"/>
  <c r="CY325" i="59" s="1"/>
  <c r="CY327" i="59" s="1"/>
  <c r="CY329" i="59" s="1"/>
  <c r="CY252" i="59"/>
  <c r="CY254" i="59" s="1"/>
  <c r="CY256" i="59" s="1"/>
  <c r="CY4" i="59"/>
  <c r="CY162" i="59"/>
  <c r="CY164" i="59" s="1"/>
  <c r="CY166" i="59" s="1"/>
  <c r="CY27" i="59"/>
  <c r="CY233" i="59"/>
  <c r="CY235" i="59" s="1"/>
  <c r="CY237" i="59" s="1"/>
  <c r="CY239" i="59" s="1"/>
  <c r="CY178" i="59"/>
  <c r="CY96" i="59"/>
  <c r="CY259" i="59"/>
  <c r="CY169" i="59"/>
  <c r="CY268" i="59"/>
  <c r="CY372" i="59"/>
  <c r="CW351" i="56" s="1"/>
  <c r="CY332" i="59" l="1"/>
  <c r="CY72" i="59"/>
  <c r="CY85" i="59" s="1"/>
  <c r="CZ269" i="59"/>
  <c r="CZ339" i="59"/>
  <c r="CZ340" i="59" s="1"/>
  <c r="CY56" i="59"/>
  <c r="CY83" i="59" s="1"/>
  <c r="CW478" i="56"/>
  <c r="CW479" i="56" s="1"/>
  <c r="CV469" i="56"/>
  <c r="CV470" i="56" s="1"/>
  <c r="CZ14" i="59"/>
  <c r="CZ13" i="59"/>
  <c r="CZ3" i="59"/>
  <c r="CZ2" i="59"/>
  <c r="CZ5" i="59"/>
  <c r="DA6" i="59"/>
  <c r="CZ120" i="59"/>
  <c r="CZ213" i="59"/>
  <c r="CZ222" i="59"/>
  <c r="CW448" i="56"/>
  <c r="CW440" i="56"/>
  <c r="CY242" i="59"/>
  <c r="CZ348" i="59"/>
  <c r="CZ349" i="59" s="1"/>
  <c r="CW441" i="56"/>
  <c r="CW449" i="56"/>
  <c r="CW450" i="56"/>
  <c r="CW442" i="56"/>
  <c r="CZ51" i="59"/>
  <c r="CZ68" i="59"/>
  <c r="CZ70" i="59" s="1"/>
  <c r="CZ179" i="59"/>
  <c r="CZ59" i="59"/>
  <c r="CX41" i="59"/>
  <c r="CY199" i="59"/>
  <c r="CY181" i="59"/>
  <c r="CY183" i="59" s="1"/>
  <c r="CZ355" i="59"/>
  <c r="CZ356" i="59" s="1"/>
  <c r="CZ303" i="59"/>
  <c r="CY141" i="59"/>
  <c r="CY154" i="59" s="1"/>
  <c r="CW451" i="56"/>
  <c r="CW443" i="56"/>
  <c r="CZ362" i="59"/>
  <c r="CZ363" i="59" s="1"/>
  <c r="CZ136" i="59"/>
  <c r="CY289" i="59"/>
  <c r="CY271" i="59"/>
  <c r="CY273" i="59" s="1"/>
  <c r="CY192" i="59"/>
  <c r="CY173" i="59"/>
  <c r="CY175" i="59" s="1"/>
  <c r="CY282" i="59"/>
  <c r="CY263" i="59"/>
  <c r="CY265" i="59" s="1"/>
  <c r="CZ369" i="59"/>
  <c r="CZ370" i="59" s="1"/>
  <c r="CY100" i="59"/>
  <c r="CY101" i="59" s="1"/>
  <c r="CZ99" i="59" s="1"/>
  <c r="CY31" i="59"/>
  <c r="CY32" i="59" s="1"/>
  <c r="CZ30" i="59" s="1"/>
  <c r="CZ52" i="59" l="1"/>
  <c r="CZ54" i="59" s="1"/>
  <c r="CY185" i="59"/>
  <c r="CY212" i="59"/>
  <c r="CY194" i="59"/>
  <c r="CY196" i="59" s="1"/>
  <c r="CY205" i="59" s="1"/>
  <c r="CZ272" i="59"/>
  <c r="CZ226" i="59"/>
  <c r="CZ326" i="59"/>
  <c r="CZ350" i="59"/>
  <c r="CZ351" i="59" s="1"/>
  <c r="CX348" i="56" s="1"/>
  <c r="CZ174" i="59"/>
  <c r="CZ217" i="59"/>
  <c r="CZ285" i="59"/>
  <c r="CZ341" i="59"/>
  <c r="CZ342" i="59" s="1"/>
  <c r="CZ182" i="59"/>
  <c r="CZ357" i="59"/>
  <c r="CZ358" i="59" s="1"/>
  <c r="CX349" i="56" s="1"/>
  <c r="CZ63" i="59"/>
  <c r="CZ140" i="59"/>
  <c r="CZ195" i="59"/>
  <c r="CZ255" i="59"/>
  <c r="CZ35" i="59"/>
  <c r="CZ307" i="59"/>
  <c r="CZ371" i="59"/>
  <c r="CZ372" i="59" s="1"/>
  <c r="CX351" i="56" s="1"/>
  <c r="CZ236" i="59"/>
  <c r="CZ316" i="59"/>
  <c r="CZ104" i="59"/>
  <c r="CZ71" i="59"/>
  <c r="CZ202" i="59"/>
  <c r="CZ124" i="59"/>
  <c r="CZ292" i="59"/>
  <c r="CZ132" i="59"/>
  <c r="CZ264" i="59"/>
  <c r="CZ165" i="59"/>
  <c r="CZ55" i="59"/>
  <c r="CZ364" i="59"/>
  <c r="CZ121" i="59"/>
  <c r="CZ123" i="59" s="1"/>
  <c r="CZ125" i="59" s="1"/>
  <c r="CZ152" i="59" s="1"/>
  <c r="CY291" i="59"/>
  <c r="CY293" i="59" s="1"/>
  <c r="CY311" i="59"/>
  <c r="CZ137" i="59"/>
  <c r="CZ139" i="59" s="1"/>
  <c r="CZ365" i="59"/>
  <c r="CX350" i="56" s="1"/>
  <c r="CZ72" i="59"/>
  <c r="CZ85" i="59" s="1"/>
  <c r="DA7" i="59"/>
  <c r="DA213" i="59" s="1"/>
  <c r="CY302" i="59"/>
  <c r="CY284" i="59"/>
  <c r="CY286" i="59" s="1"/>
  <c r="CY295" i="59" s="1"/>
  <c r="CY103" i="59"/>
  <c r="CY105" i="59" s="1"/>
  <c r="CY275" i="59"/>
  <c r="CY201" i="59"/>
  <c r="CY203" i="59" s="1"/>
  <c r="CY221" i="59"/>
  <c r="CY34" i="59"/>
  <c r="CY36" i="59" s="1"/>
  <c r="CZ252" i="59"/>
  <c r="CZ254" i="59" s="1"/>
  <c r="CZ4" i="59"/>
  <c r="CZ323" i="59"/>
  <c r="CZ325" i="59" s="1"/>
  <c r="CZ327" i="59" s="1"/>
  <c r="CZ329" i="59" s="1"/>
  <c r="CZ162" i="59"/>
  <c r="CZ164" i="59" s="1"/>
  <c r="CZ166" i="59" s="1"/>
  <c r="CZ27" i="59"/>
  <c r="CZ233" i="59"/>
  <c r="CZ235" i="59" s="1"/>
  <c r="CZ237" i="59" s="1"/>
  <c r="CZ239" i="59" s="1"/>
  <c r="CZ178" i="59"/>
  <c r="CZ96" i="59"/>
  <c r="CZ169" i="59"/>
  <c r="CZ259" i="59"/>
  <c r="CZ268" i="59"/>
  <c r="CZ141" i="59" l="1"/>
  <c r="CZ154" i="59" s="1"/>
  <c r="CZ242" i="59"/>
  <c r="DA369" i="59"/>
  <c r="DA370" i="59" s="1"/>
  <c r="DA59" i="59"/>
  <c r="DA120" i="59"/>
  <c r="CY41" i="59"/>
  <c r="CZ199" i="59"/>
  <c r="CZ181" i="59"/>
  <c r="CZ183" i="59" s="1"/>
  <c r="CX478" i="56"/>
  <c r="CX479" i="56" s="1"/>
  <c r="DA339" i="59"/>
  <c r="DA340" i="59" s="1"/>
  <c r="CX448" i="56"/>
  <c r="CX440" i="56"/>
  <c r="CZ56" i="59"/>
  <c r="CZ83" i="59" s="1"/>
  <c r="DA269" i="59"/>
  <c r="CX450" i="56"/>
  <c r="CX442" i="56"/>
  <c r="CX441" i="56"/>
  <c r="CX449" i="56"/>
  <c r="DA51" i="59"/>
  <c r="DA348" i="59"/>
  <c r="DA349" i="59" s="1"/>
  <c r="DA303" i="59"/>
  <c r="CY110" i="59"/>
  <c r="DA179" i="59"/>
  <c r="DA136" i="59"/>
  <c r="CZ100" i="59"/>
  <c r="CZ101" i="59" s="1"/>
  <c r="DA99" i="59"/>
  <c r="DA14" i="59"/>
  <c r="DA13" i="59"/>
  <c r="DA2" i="59"/>
  <c r="DA3" i="59"/>
  <c r="DA5" i="59"/>
  <c r="DB6" i="59"/>
  <c r="DA67" i="59"/>
  <c r="DA128" i="59"/>
  <c r="DA312" i="59"/>
  <c r="CZ289" i="59"/>
  <c r="CZ271" i="59"/>
  <c r="CZ273" i="59" s="1"/>
  <c r="CZ282" i="59"/>
  <c r="CZ263" i="59"/>
  <c r="CZ265" i="59" s="1"/>
  <c r="CX451" i="56"/>
  <c r="CX443" i="56"/>
  <c r="DA355" i="59"/>
  <c r="DA356" i="59" s="1"/>
  <c r="CW469" i="56"/>
  <c r="CW470" i="56" s="1"/>
  <c r="CZ31" i="59"/>
  <c r="CZ32" i="59" s="1"/>
  <c r="DA30" i="59" s="1"/>
  <c r="CZ192" i="59"/>
  <c r="CZ173" i="59"/>
  <c r="CZ175" i="59" s="1"/>
  <c r="CZ256" i="59"/>
  <c r="CZ332" i="59" s="1"/>
  <c r="DA362" i="59"/>
  <c r="DA363" i="59" s="1"/>
  <c r="DA222" i="59"/>
  <c r="CZ34" i="59" l="1"/>
  <c r="CZ36" i="59" s="1"/>
  <c r="DA68" i="59"/>
  <c r="DA70" i="59" s="1"/>
  <c r="CZ103" i="59"/>
  <c r="CZ105" i="59" s="1"/>
  <c r="DB7" i="59"/>
  <c r="DB355" i="59" s="1"/>
  <c r="DB356" i="59" s="1"/>
  <c r="DA52" i="59"/>
  <c r="DA54" i="59" s="1"/>
  <c r="CZ275" i="59"/>
  <c r="DA252" i="59"/>
  <c r="DA254" i="59" s="1"/>
  <c r="DA162" i="59"/>
  <c r="DA164" i="59" s="1"/>
  <c r="DA4" i="59"/>
  <c r="DA323" i="59"/>
  <c r="DA325" i="59" s="1"/>
  <c r="DA27" i="59"/>
  <c r="DA233" i="59"/>
  <c r="DA235" i="59" s="1"/>
  <c r="DA178" i="59"/>
  <c r="DA96" i="59"/>
  <c r="DA259" i="59"/>
  <c r="DA169" i="59"/>
  <c r="DA268" i="59"/>
  <c r="DB136" i="59"/>
  <c r="DA137" i="59"/>
  <c r="DA139" i="59" s="1"/>
  <c r="DB312" i="59"/>
  <c r="CZ212" i="59"/>
  <c r="CZ194" i="59"/>
  <c r="CZ196" i="59" s="1"/>
  <c r="CZ205" i="59" s="1"/>
  <c r="DB120" i="59"/>
  <c r="DA121" i="59"/>
  <c r="DA123" i="59" s="1"/>
  <c r="CZ41" i="59"/>
  <c r="CZ185" i="59"/>
  <c r="DB222" i="59"/>
  <c r="CZ221" i="59"/>
  <c r="CZ201" i="59"/>
  <c r="CZ203" i="59" s="1"/>
  <c r="CZ302" i="59"/>
  <c r="CZ284" i="59"/>
  <c r="CZ286" i="59" s="1"/>
  <c r="CZ295" i="59" s="1"/>
  <c r="CZ291" i="59"/>
  <c r="CZ293" i="59" s="1"/>
  <c r="CZ311" i="59"/>
  <c r="DA350" i="59"/>
  <c r="DA351" i="59" s="1"/>
  <c r="CY348" i="56" s="1"/>
  <c r="DA182" i="59"/>
  <c r="DA104" i="59"/>
  <c r="DA285" i="59"/>
  <c r="DA71" i="59"/>
  <c r="DA326" i="59"/>
  <c r="DA236" i="59"/>
  <c r="DA255" i="59"/>
  <c r="DA132" i="59"/>
  <c r="DA292" i="59"/>
  <c r="DA202" i="59"/>
  <c r="DA195" i="59"/>
  <c r="DA35" i="59"/>
  <c r="DA357" i="59"/>
  <c r="DA358" i="59" s="1"/>
  <c r="CY349" i="56" s="1"/>
  <c r="DA165" i="59"/>
  <c r="DA371" i="59"/>
  <c r="DA372" i="59" s="1"/>
  <c r="CY351" i="56" s="1"/>
  <c r="DA316" i="59"/>
  <c r="DA124" i="59"/>
  <c r="DA272" i="59"/>
  <c r="DA341" i="59"/>
  <c r="DA342" i="59" s="1"/>
  <c r="DA140" i="59"/>
  <c r="DA364" i="59"/>
  <c r="DA365" i="59" s="1"/>
  <c r="CY350" i="56" s="1"/>
  <c r="DA55" i="59"/>
  <c r="DA226" i="59"/>
  <c r="DA264" i="59"/>
  <c r="DA63" i="59"/>
  <c r="DA174" i="59"/>
  <c r="DA217" i="59"/>
  <c r="DA307" i="59"/>
  <c r="DB303" i="59"/>
  <c r="DB51" i="59" l="1"/>
  <c r="DA327" i="59"/>
  <c r="DA329" i="59" s="1"/>
  <c r="CY440" i="56"/>
  <c r="CY448" i="56"/>
  <c r="CY450" i="56"/>
  <c r="CY442" i="56"/>
  <c r="CY449" i="56"/>
  <c r="CY441" i="56"/>
  <c r="DB137" i="59"/>
  <c r="DB139" i="59" s="1"/>
  <c r="DB121" i="59"/>
  <c r="DB123" i="59" s="1"/>
  <c r="DA289" i="59"/>
  <c r="DA271" i="59"/>
  <c r="DA273" i="59" s="1"/>
  <c r="DB13" i="59"/>
  <c r="DB14" i="59"/>
  <c r="DB2" i="59"/>
  <c r="DB3" i="59"/>
  <c r="DB5" i="59"/>
  <c r="DC6" i="59"/>
  <c r="DB213" i="59"/>
  <c r="DB59" i="59"/>
  <c r="DA125" i="59"/>
  <c r="DA152" i="59" s="1"/>
  <c r="CY443" i="56"/>
  <c r="CY451" i="56"/>
  <c r="CX469" i="56"/>
  <c r="CX470" i="56" s="1"/>
  <c r="DA192" i="59"/>
  <c r="DA173" i="59"/>
  <c r="DA175" i="59" s="1"/>
  <c r="DA166" i="59"/>
  <c r="DB362" i="59"/>
  <c r="DB363" i="59" s="1"/>
  <c r="CZ110" i="59"/>
  <c r="DA282" i="59"/>
  <c r="DA263" i="59"/>
  <c r="DA265" i="59" s="1"/>
  <c r="DA256" i="59"/>
  <c r="DA332" i="59" s="1"/>
  <c r="DB369" i="59"/>
  <c r="DB370" i="59" s="1"/>
  <c r="DA72" i="59"/>
  <c r="DA85" i="59" s="1"/>
  <c r="DB339" i="59"/>
  <c r="DB340" i="59" s="1"/>
  <c r="DB67" i="59"/>
  <c r="DB52" i="59"/>
  <c r="DB54" i="59" s="1"/>
  <c r="DA100" i="59"/>
  <c r="DA101" i="59" s="1"/>
  <c r="DB99" i="59" s="1"/>
  <c r="DA199" i="59"/>
  <c r="DA181" i="59"/>
  <c r="DA183" i="59" s="1"/>
  <c r="DB269" i="59"/>
  <c r="DA237" i="59"/>
  <c r="DA239" i="59" s="1"/>
  <c r="CY478" i="56" s="1"/>
  <c r="CY479" i="56" s="1"/>
  <c r="DB128" i="59"/>
  <c r="DB348" i="59"/>
  <c r="DB349" i="59" s="1"/>
  <c r="DA141" i="59"/>
  <c r="DA154" i="59" s="1"/>
  <c r="DA56" i="59"/>
  <c r="DA83" i="59" s="1"/>
  <c r="DB179" i="59"/>
  <c r="DA31" i="59"/>
  <c r="DA32" i="59" s="1"/>
  <c r="DB30" i="59" s="1"/>
  <c r="DA242" i="59" l="1"/>
  <c r="DA34" i="59"/>
  <c r="DA36" i="59" s="1"/>
  <c r="DA221" i="59"/>
  <c r="DA201" i="59"/>
  <c r="DA203" i="59" s="1"/>
  <c r="DA103" i="59"/>
  <c r="DA105" i="59" s="1"/>
  <c r="DB236" i="59"/>
  <c r="DB63" i="59"/>
  <c r="DB165" i="59"/>
  <c r="DB202" i="59"/>
  <c r="DB255" i="59"/>
  <c r="DB371" i="59"/>
  <c r="DB341" i="59"/>
  <c r="DB182" i="59"/>
  <c r="DB104" i="59"/>
  <c r="DB140" i="59"/>
  <c r="DB141" i="59" s="1"/>
  <c r="DB154" i="59" s="1"/>
  <c r="DB174" i="59"/>
  <c r="DB326" i="59"/>
  <c r="DB71" i="59"/>
  <c r="DB357" i="59"/>
  <c r="DB358" i="59" s="1"/>
  <c r="CZ349" i="56" s="1"/>
  <c r="DB364" i="59"/>
  <c r="DB365" i="59" s="1"/>
  <c r="CZ350" i="56" s="1"/>
  <c r="DB272" i="59"/>
  <c r="DB292" i="59"/>
  <c r="DB124" i="59"/>
  <c r="DB35" i="59"/>
  <c r="DB285" i="59"/>
  <c r="DB217" i="59"/>
  <c r="DB307" i="59"/>
  <c r="DB316" i="59"/>
  <c r="DB226" i="59"/>
  <c r="DB264" i="59"/>
  <c r="DB132" i="59"/>
  <c r="DB195" i="59"/>
  <c r="DB55" i="59"/>
  <c r="DB56" i="59" s="1"/>
  <c r="DB83" i="59" s="1"/>
  <c r="DB350" i="59"/>
  <c r="DB372" i="59"/>
  <c r="CZ351" i="56" s="1"/>
  <c r="DA185" i="59"/>
  <c r="DC7" i="59"/>
  <c r="DC348" i="59" s="1"/>
  <c r="DC349" i="59" s="1"/>
  <c r="DA194" i="59"/>
  <c r="DA196" i="59" s="1"/>
  <c r="DA205" i="59" s="1"/>
  <c r="DA212" i="59"/>
  <c r="DB252" i="59"/>
  <c r="DB254" i="59" s="1"/>
  <c r="DB256" i="59" s="1"/>
  <c r="DB4" i="59"/>
  <c r="DB162" i="59"/>
  <c r="DB164" i="59" s="1"/>
  <c r="DB323" i="59"/>
  <c r="DB325" i="59" s="1"/>
  <c r="DB327" i="59" s="1"/>
  <c r="DB329" i="59" s="1"/>
  <c r="DB27" i="59"/>
  <c r="DB178" i="59"/>
  <c r="DB233" i="59"/>
  <c r="DB235" i="59" s="1"/>
  <c r="DB237" i="59" s="1"/>
  <c r="DB239" i="59" s="1"/>
  <c r="DB96" i="59"/>
  <c r="DB169" i="59"/>
  <c r="DB268" i="59"/>
  <c r="DB259" i="59"/>
  <c r="DA311" i="59"/>
  <c r="DA291" i="59"/>
  <c r="DA293" i="59" s="1"/>
  <c r="DB68" i="59"/>
  <c r="DB70" i="59" s="1"/>
  <c r="DB72" i="59" s="1"/>
  <c r="DB85" i="59" s="1"/>
  <c r="DA275" i="59"/>
  <c r="DB125" i="59"/>
  <c r="DB152" i="59" s="1"/>
  <c r="DB351" i="59"/>
  <c r="CZ348" i="56" s="1"/>
  <c r="DA41" i="59"/>
  <c r="DB342" i="59"/>
  <c r="DA302" i="59"/>
  <c r="DA284" i="59"/>
  <c r="DA286" i="59" s="1"/>
  <c r="DA295" i="59" s="1"/>
  <c r="DC128" i="59" l="1"/>
  <c r="DC179" i="59"/>
  <c r="DC355" i="59"/>
  <c r="DC356" i="59" s="1"/>
  <c r="DB166" i="59"/>
  <c r="DC339" i="59"/>
  <c r="DC340" i="59" s="1"/>
  <c r="DC67" i="59"/>
  <c r="CZ450" i="56"/>
  <c r="CZ442" i="56"/>
  <c r="CZ478" i="56"/>
  <c r="CY469" i="56"/>
  <c r="CY470" i="56" s="1"/>
  <c r="DC269" i="59"/>
  <c r="DB199" i="59"/>
  <c r="DB181" i="59"/>
  <c r="DB183" i="59" s="1"/>
  <c r="DC68" i="59"/>
  <c r="DC70" i="59" s="1"/>
  <c r="DC14" i="59"/>
  <c r="DC13" i="59"/>
  <c r="DC3" i="59"/>
  <c r="DC2" i="59"/>
  <c r="DC5" i="59"/>
  <c r="DD6" i="59"/>
  <c r="DC120" i="59"/>
  <c r="DC222" i="59"/>
  <c r="DC51" i="59"/>
  <c r="DC312" i="59"/>
  <c r="DC136" i="59"/>
  <c r="DC303" i="59"/>
  <c r="CZ448" i="56"/>
  <c r="CZ440" i="56"/>
  <c r="DC213" i="59"/>
  <c r="DB242" i="59"/>
  <c r="CZ451" i="56"/>
  <c r="CZ443" i="56"/>
  <c r="DC59" i="59"/>
  <c r="DB100" i="59"/>
  <c r="DB101" i="59" s="1"/>
  <c r="DC99" i="59" s="1"/>
  <c r="DB282" i="59"/>
  <c r="DB263" i="59"/>
  <c r="DB265" i="59" s="1"/>
  <c r="DB289" i="59"/>
  <c r="DB271" i="59"/>
  <c r="DB273" i="59" s="1"/>
  <c r="DC362" i="59"/>
  <c r="DC363" i="59" s="1"/>
  <c r="CZ449" i="56"/>
  <c r="CZ441" i="56"/>
  <c r="DB192" i="59"/>
  <c r="DB173" i="59"/>
  <c r="DB175" i="59" s="1"/>
  <c r="DB332" i="59"/>
  <c r="DC369" i="59"/>
  <c r="DC370" i="59" s="1"/>
  <c r="DA110" i="59"/>
  <c r="DB31" i="59"/>
  <c r="DB32" i="59" s="1"/>
  <c r="DC30" i="59" s="1"/>
  <c r="DB284" i="59" l="1"/>
  <c r="DB286" i="59" s="1"/>
  <c r="DB295" i="59" s="1"/>
  <c r="DB302" i="59"/>
  <c r="DD7" i="59"/>
  <c r="DD369" i="59" s="1"/>
  <c r="DD370" i="59" s="1"/>
  <c r="DB34" i="59"/>
  <c r="DB36" i="59" s="1"/>
  <c r="CZ479" i="56"/>
  <c r="DD59" i="59"/>
  <c r="DC252" i="59"/>
  <c r="DC254" i="59" s="1"/>
  <c r="DC323" i="59"/>
  <c r="DC325" i="59" s="1"/>
  <c r="DC4" i="59"/>
  <c r="DC162" i="59"/>
  <c r="DC164" i="59" s="1"/>
  <c r="DC27" i="59"/>
  <c r="DC31" i="59" s="1"/>
  <c r="DC32" i="59" s="1"/>
  <c r="DC233" i="59"/>
  <c r="DC235" i="59" s="1"/>
  <c r="DC178" i="59"/>
  <c r="DC96" i="59"/>
  <c r="DC169" i="59"/>
  <c r="DC268" i="59"/>
  <c r="DC259" i="59"/>
  <c r="DD303" i="59"/>
  <c r="DB103" i="59"/>
  <c r="DB105" i="59" s="1"/>
  <c r="DB311" i="59"/>
  <c r="DB291" i="59"/>
  <c r="DB293" i="59" s="1"/>
  <c r="DD136" i="59"/>
  <c r="DC137" i="59"/>
  <c r="DC139" i="59" s="1"/>
  <c r="DD312" i="59"/>
  <c r="DC272" i="59"/>
  <c r="DC132" i="59"/>
  <c r="DC35" i="59"/>
  <c r="DC285" i="59"/>
  <c r="DC226" i="59"/>
  <c r="DC307" i="59"/>
  <c r="DC316" i="59"/>
  <c r="DC174" i="59"/>
  <c r="DC357" i="59"/>
  <c r="DC358" i="59" s="1"/>
  <c r="DA349" i="56" s="1"/>
  <c r="DC217" i="59"/>
  <c r="DC104" i="59"/>
  <c r="DC71" i="59"/>
  <c r="DC72" i="59" s="1"/>
  <c r="DC85" i="59" s="1"/>
  <c r="DC255" i="59"/>
  <c r="DC195" i="59"/>
  <c r="DC55" i="59"/>
  <c r="DC264" i="59"/>
  <c r="DC236" i="59"/>
  <c r="DC341" i="59"/>
  <c r="DC342" i="59" s="1"/>
  <c r="DC165" i="59"/>
  <c r="DC63" i="59"/>
  <c r="DC202" i="59"/>
  <c r="DC124" i="59"/>
  <c r="DC371" i="59"/>
  <c r="DC372" i="59" s="1"/>
  <c r="DA351" i="56" s="1"/>
  <c r="DC292" i="59"/>
  <c r="DC182" i="59"/>
  <c r="DC326" i="59"/>
  <c r="DC364" i="59"/>
  <c r="DC365" i="59" s="1"/>
  <c r="DA350" i="56" s="1"/>
  <c r="DC350" i="59"/>
  <c r="DC351" i="59" s="1"/>
  <c r="DA348" i="56" s="1"/>
  <c r="DC140" i="59"/>
  <c r="DB221" i="59"/>
  <c r="DB201" i="59"/>
  <c r="DB203" i="59" s="1"/>
  <c r="DD51" i="59"/>
  <c r="DC52" i="59"/>
  <c r="DC54" i="59" s="1"/>
  <c r="DB194" i="59"/>
  <c r="DB196" i="59" s="1"/>
  <c r="DB205" i="59" s="1"/>
  <c r="CZ469" i="56" s="1"/>
  <c r="CZ470" i="56" s="1"/>
  <c r="DB212" i="59"/>
  <c r="DB275" i="59"/>
  <c r="DD222" i="59"/>
  <c r="DB185" i="59"/>
  <c r="DD120" i="59"/>
  <c r="DC121" i="59"/>
  <c r="DC123" i="59" s="1"/>
  <c r="DC256" i="59" l="1"/>
  <c r="DD362" i="59"/>
  <c r="DD363" i="59" s="1"/>
  <c r="DC125" i="59"/>
  <c r="DC152" i="59" s="1"/>
  <c r="DA450" i="56"/>
  <c r="DA442" i="56"/>
  <c r="DA443" i="56"/>
  <c r="DA451" i="56"/>
  <c r="DA448" i="56"/>
  <c r="DA440" i="56"/>
  <c r="DD137" i="59"/>
  <c r="DD139" i="59" s="1"/>
  <c r="DC282" i="59"/>
  <c r="DC263" i="59"/>
  <c r="DC265" i="59" s="1"/>
  <c r="DB41" i="59"/>
  <c r="DD52" i="59"/>
  <c r="DD54" i="59" s="1"/>
  <c r="DD121" i="59"/>
  <c r="DD123" i="59" s="1"/>
  <c r="DC289" i="59"/>
  <c r="DC271" i="59"/>
  <c r="DC273" i="59" s="1"/>
  <c r="DC327" i="59"/>
  <c r="DC329" i="59" s="1"/>
  <c r="DD30" i="59"/>
  <c r="DD13" i="59"/>
  <c r="DD14" i="59"/>
  <c r="DD2" i="59"/>
  <c r="DD3" i="59"/>
  <c r="DE6" i="59"/>
  <c r="DD5" i="59"/>
  <c r="DD128" i="59"/>
  <c r="DD67" i="59"/>
  <c r="DC56" i="59"/>
  <c r="DC83" i="59" s="1"/>
  <c r="DC192" i="59"/>
  <c r="DC173" i="59"/>
  <c r="DC175" i="59" s="1"/>
  <c r="DD339" i="59"/>
  <c r="DD340" i="59" s="1"/>
  <c r="DB110" i="59"/>
  <c r="DC199" i="59"/>
  <c r="DC181" i="59"/>
  <c r="DC183" i="59" s="1"/>
  <c r="DD269" i="59"/>
  <c r="DA441" i="56"/>
  <c r="DA449" i="56"/>
  <c r="DC237" i="59"/>
  <c r="DC239" i="59" s="1"/>
  <c r="DD213" i="59"/>
  <c r="DD348" i="59"/>
  <c r="DD349" i="59" s="1"/>
  <c r="DD179" i="59"/>
  <c r="DC34" i="59"/>
  <c r="DC36" i="59" s="1"/>
  <c r="DC141" i="59"/>
  <c r="DC154" i="59" s="1"/>
  <c r="DC166" i="59"/>
  <c r="DD355" i="59"/>
  <c r="DD356" i="59" s="1"/>
  <c r="DC100" i="59"/>
  <c r="DC101" i="59" s="1"/>
  <c r="DD99" i="59" s="1"/>
  <c r="DA478" i="56" l="1"/>
  <c r="DC332" i="59"/>
  <c r="DC242" i="59"/>
  <c r="DC103" i="59"/>
  <c r="DC105" i="59" s="1"/>
  <c r="DD68" i="59"/>
  <c r="DD70" i="59" s="1"/>
  <c r="DD195" i="59"/>
  <c r="DD174" i="59"/>
  <c r="DD165" i="59"/>
  <c r="DD55" i="59"/>
  <c r="DD341" i="59"/>
  <c r="DD371" i="59"/>
  <c r="DD372" i="59" s="1"/>
  <c r="DB351" i="56" s="1"/>
  <c r="DD104" i="59"/>
  <c r="DD217" i="59"/>
  <c r="DD357" i="59"/>
  <c r="DD63" i="59"/>
  <c r="DD140" i="59"/>
  <c r="DD124" i="59"/>
  <c r="DD307" i="59"/>
  <c r="DD285" i="59"/>
  <c r="DD71" i="59"/>
  <c r="DD364" i="59"/>
  <c r="DD365" i="59" s="1"/>
  <c r="DB350" i="56" s="1"/>
  <c r="DD132" i="59"/>
  <c r="DD264" i="59"/>
  <c r="DD326" i="59"/>
  <c r="DD292" i="59"/>
  <c r="DD255" i="59"/>
  <c r="DD236" i="59"/>
  <c r="DD35" i="59"/>
  <c r="DD182" i="59"/>
  <c r="DD272" i="59"/>
  <c r="DD226" i="59"/>
  <c r="DD202" i="59"/>
  <c r="DD316" i="59"/>
  <c r="DD350" i="59"/>
  <c r="DC110" i="59"/>
  <c r="DC41" i="59"/>
  <c r="DD252" i="59"/>
  <c r="DD254" i="59" s="1"/>
  <c r="DD256" i="59" s="1"/>
  <c r="DD323" i="59"/>
  <c r="DD325" i="59" s="1"/>
  <c r="DD327" i="59" s="1"/>
  <c r="DD329" i="59" s="1"/>
  <c r="DD4" i="59"/>
  <c r="DD162" i="59"/>
  <c r="DD164" i="59" s="1"/>
  <c r="DD166" i="59" s="1"/>
  <c r="DD27" i="59"/>
  <c r="DD31" i="59" s="1"/>
  <c r="DD32" i="59" s="1"/>
  <c r="DD233" i="59"/>
  <c r="DD235" i="59" s="1"/>
  <c r="DD178" i="59"/>
  <c r="DD96" i="59"/>
  <c r="DD100" i="59" s="1"/>
  <c r="DD101" i="59" s="1"/>
  <c r="DD259" i="59"/>
  <c r="DD268" i="59"/>
  <c r="DD169" i="59"/>
  <c r="DC275" i="59"/>
  <c r="DD342" i="59"/>
  <c r="DE7" i="59"/>
  <c r="DE362" i="59" s="1"/>
  <c r="DE363" i="59" s="1"/>
  <c r="DD351" i="59"/>
  <c r="DB348" i="56" s="1"/>
  <c r="DC311" i="59"/>
  <c r="DC291" i="59"/>
  <c r="DC293" i="59" s="1"/>
  <c r="DC302" i="59"/>
  <c r="DC284" i="59"/>
  <c r="DC286" i="59" s="1"/>
  <c r="DC295" i="59" s="1"/>
  <c r="DC201" i="59"/>
  <c r="DC203" i="59" s="1"/>
  <c r="DC221" i="59"/>
  <c r="DC185" i="59"/>
  <c r="DD125" i="59"/>
  <c r="DD152" i="59" s="1"/>
  <c r="DD141" i="59"/>
  <c r="DD154" i="59" s="1"/>
  <c r="DD358" i="59"/>
  <c r="DB349" i="56" s="1"/>
  <c r="DA479" i="56"/>
  <c r="DC212" i="59"/>
  <c r="DC194" i="59"/>
  <c r="DC196" i="59" s="1"/>
  <c r="DC205" i="59" s="1"/>
  <c r="DD56" i="59"/>
  <c r="DD83" i="59" s="1"/>
  <c r="DD237" i="59" l="1"/>
  <c r="DD239" i="59" s="1"/>
  <c r="DB478" i="56"/>
  <c r="DB479" i="56" s="1"/>
  <c r="DD181" i="59"/>
  <c r="DD183" i="59" s="1"/>
  <c r="DD199" i="59"/>
  <c r="DE369" i="59"/>
  <c r="DE370" i="59" s="1"/>
  <c r="DE269" i="59"/>
  <c r="DD34" i="59"/>
  <c r="DD36" i="59" s="1"/>
  <c r="DE128" i="59"/>
  <c r="DE213" i="59"/>
  <c r="DE348" i="59"/>
  <c r="DE349" i="59" s="1"/>
  <c r="DD242" i="59"/>
  <c r="DB449" i="56"/>
  <c r="DB441" i="56"/>
  <c r="DE339" i="59"/>
  <c r="DE340" i="59" s="1"/>
  <c r="DA469" i="56"/>
  <c r="DA470" i="56" s="1"/>
  <c r="DE179" i="59"/>
  <c r="DD192" i="59"/>
  <c r="DD173" i="59"/>
  <c r="DD175" i="59" s="1"/>
  <c r="DB450" i="56"/>
  <c r="DB442" i="56"/>
  <c r="DD72" i="59"/>
  <c r="DD85" i="59" s="1"/>
  <c r="DE355" i="59"/>
  <c r="DE356" i="59" s="1"/>
  <c r="DD289" i="59"/>
  <c r="DD271" i="59"/>
  <c r="DD273" i="59" s="1"/>
  <c r="DE67" i="59"/>
  <c r="DB440" i="56"/>
  <c r="DB448" i="56"/>
  <c r="DD282" i="59"/>
  <c r="DD263" i="59"/>
  <c r="DD265" i="59" s="1"/>
  <c r="DD332" i="59"/>
  <c r="DB443" i="56"/>
  <c r="DB451" i="56"/>
  <c r="DE99" i="59"/>
  <c r="DE14" i="59"/>
  <c r="DE13" i="59"/>
  <c r="DE30" i="59"/>
  <c r="DE3" i="59"/>
  <c r="DE2" i="59"/>
  <c r="DE5" i="59"/>
  <c r="DF6" i="59"/>
  <c r="DE303" i="59"/>
  <c r="DE136" i="59"/>
  <c r="DE120" i="59"/>
  <c r="DE222" i="59"/>
  <c r="DE59" i="59"/>
  <c r="DE51" i="59"/>
  <c r="DE312" i="59"/>
  <c r="DD103" i="59"/>
  <c r="DD105" i="59" s="1"/>
  <c r="DD302" i="59" l="1"/>
  <c r="DD284" i="59"/>
  <c r="DD286" i="59" s="1"/>
  <c r="DD295" i="59" s="1"/>
  <c r="DE55" i="59"/>
  <c r="DE350" i="59"/>
  <c r="DE351" i="59" s="1"/>
  <c r="DC348" i="56" s="1"/>
  <c r="DE217" i="59"/>
  <c r="DE364" i="59"/>
  <c r="DE365" i="59" s="1"/>
  <c r="DC350" i="56" s="1"/>
  <c r="DE341" i="59"/>
  <c r="DE342" i="59" s="1"/>
  <c r="DE165" i="59"/>
  <c r="DE124" i="59"/>
  <c r="DE226" i="59"/>
  <c r="DE182" i="59"/>
  <c r="DE63" i="59"/>
  <c r="DE104" i="59"/>
  <c r="DE132" i="59"/>
  <c r="DE316" i="59"/>
  <c r="DE272" i="59"/>
  <c r="DE71" i="59"/>
  <c r="DE292" i="59"/>
  <c r="DE35" i="59"/>
  <c r="DE264" i="59"/>
  <c r="DE195" i="59"/>
  <c r="DE326" i="59"/>
  <c r="DE236" i="59"/>
  <c r="DE255" i="59"/>
  <c r="DE202" i="59"/>
  <c r="DE140" i="59"/>
  <c r="DE371" i="59"/>
  <c r="DE372" i="59" s="1"/>
  <c r="DC351" i="56" s="1"/>
  <c r="DE357" i="59"/>
  <c r="DE174" i="59"/>
  <c r="DE307" i="59"/>
  <c r="DE285" i="59"/>
  <c r="DE121" i="59"/>
  <c r="DE123" i="59" s="1"/>
  <c r="DD201" i="59"/>
  <c r="DD203" i="59" s="1"/>
  <c r="DD221" i="59"/>
  <c r="DD110" i="59"/>
  <c r="DF7" i="59"/>
  <c r="DF120" i="59" s="1"/>
  <c r="DE68" i="59"/>
  <c r="DE70" i="59" s="1"/>
  <c r="DE72" i="59" s="1"/>
  <c r="DE85" i="59" s="1"/>
  <c r="DD185" i="59"/>
  <c r="DD194" i="59"/>
  <c r="DD196" i="59" s="1"/>
  <c r="DD205" i="59" s="1"/>
  <c r="DB469" i="56" s="1"/>
  <c r="DB470" i="56" s="1"/>
  <c r="DD212" i="59"/>
  <c r="DE52" i="59"/>
  <c r="DE54" i="59" s="1"/>
  <c r="DE56" i="59" s="1"/>
  <c r="DE83" i="59" s="1"/>
  <c r="DD311" i="59"/>
  <c r="DD291" i="59"/>
  <c r="DD293" i="59" s="1"/>
  <c r="DF128" i="59"/>
  <c r="DE137" i="59"/>
  <c r="DE139" i="59" s="1"/>
  <c r="DE141" i="59" s="1"/>
  <c r="DE154" i="59" s="1"/>
  <c r="DE4" i="59"/>
  <c r="DE162" i="59"/>
  <c r="DE164" i="59" s="1"/>
  <c r="DE166" i="59" s="1"/>
  <c r="DE252" i="59"/>
  <c r="DE254" i="59" s="1"/>
  <c r="DE256" i="59" s="1"/>
  <c r="DE323" i="59"/>
  <c r="DE325" i="59" s="1"/>
  <c r="DE327" i="59" s="1"/>
  <c r="DE329" i="59" s="1"/>
  <c r="DE27" i="59"/>
  <c r="DE178" i="59"/>
  <c r="DE233" i="59"/>
  <c r="DE235" i="59" s="1"/>
  <c r="DE237" i="59" s="1"/>
  <c r="DE239" i="59" s="1"/>
  <c r="DE96" i="59"/>
  <c r="DE169" i="59"/>
  <c r="DE268" i="59"/>
  <c r="DE259" i="59"/>
  <c r="DF59" i="59"/>
  <c r="DD275" i="59"/>
  <c r="DE358" i="59"/>
  <c r="DC349" i="56" s="1"/>
  <c r="DD41" i="59"/>
  <c r="DF179" i="59" l="1"/>
  <c r="DF312" i="59"/>
  <c r="DF362" i="59"/>
  <c r="DF363" i="59" s="1"/>
  <c r="DF136" i="59"/>
  <c r="DF369" i="59"/>
  <c r="DF370" i="59" s="1"/>
  <c r="DF51" i="59"/>
  <c r="DF67" i="59"/>
  <c r="DF213" i="59"/>
  <c r="DF355" i="59"/>
  <c r="DF356" i="59" s="1"/>
  <c r="DE242" i="59"/>
  <c r="DC443" i="56"/>
  <c r="DC451" i="56"/>
  <c r="DE332" i="59"/>
  <c r="DF14" i="59"/>
  <c r="DF13" i="59"/>
  <c r="DF3" i="59"/>
  <c r="DF2" i="59"/>
  <c r="DF5" i="59"/>
  <c r="DG6" i="59"/>
  <c r="DE125" i="59"/>
  <c r="DE152" i="59" s="1"/>
  <c r="DF52" i="59"/>
  <c r="DF54" i="59" s="1"/>
  <c r="DC440" i="56"/>
  <c r="DC448" i="56"/>
  <c r="DF121" i="59"/>
  <c r="DF123" i="59" s="1"/>
  <c r="DE192" i="59"/>
  <c r="DE173" i="59"/>
  <c r="DE175" i="59" s="1"/>
  <c r="DE289" i="59"/>
  <c r="DE271" i="59"/>
  <c r="DE273" i="59" s="1"/>
  <c r="DF339" i="59"/>
  <c r="DF340" i="59" s="1"/>
  <c r="DC449" i="56"/>
  <c r="DC441" i="56"/>
  <c r="DC478" i="56"/>
  <c r="DF137" i="59"/>
  <c r="DF139" i="59" s="1"/>
  <c r="DF269" i="59"/>
  <c r="DE100" i="59"/>
  <c r="DE101" i="59" s="1"/>
  <c r="DF99" i="59" s="1"/>
  <c r="DC450" i="56"/>
  <c r="DC442" i="56"/>
  <c r="DE31" i="59"/>
  <c r="DE32" i="59" s="1"/>
  <c r="DF30" i="59" s="1"/>
  <c r="DE282" i="59"/>
  <c r="DE263" i="59"/>
  <c r="DE265" i="59" s="1"/>
  <c r="DE199" i="59"/>
  <c r="DE181" i="59"/>
  <c r="DE183" i="59" s="1"/>
  <c r="DF68" i="59"/>
  <c r="DF70" i="59" s="1"/>
  <c r="DF348" i="59"/>
  <c r="DF349" i="59" s="1"/>
  <c r="DF303" i="59"/>
  <c r="DF222" i="59"/>
  <c r="DE201" i="59" l="1"/>
  <c r="DE203" i="59" s="1"/>
  <c r="DE221" i="59"/>
  <c r="DE275" i="59"/>
  <c r="DG7" i="59"/>
  <c r="DG369" i="59" s="1"/>
  <c r="DG370" i="59" s="1"/>
  <c r="DE34" i="59"/>
  <c r="DE36" i="59" s="1"/>
  <c r="DG222" i="59"/>
  <c r="DC479" i="56"/>
  <c r="DF4" i="59"/>
  <c r="DF162" i="59"/>
  <c r="DF164" i="59" s="1"/>
  <c r="DF252" i="59"/>
  <c r="DF254" i="59" s="1"/>
  <c r="DF323" i="59"/>
  <c r="DF325" i="59" s="1"/>
  <c r="DF27" i="59"/>
  <c r="DF233" i="59"/>
  <c r="DF235" i="59" s="1"/>
  <c r="DF178" i="59"/>
  <c r="DF96" i="59"/>
  <c r="DF169" i="59"/>
  <c r="DF259" i="59"/>
  <c r="DF268" i="59"/>
  <c r="DG303" i="59"/>
  <c r="DE311" i="59"/>
  <c r="DE291" i="59"/>
  <c r="DE293" i="59" s="1"/>
  <c r="DF351" i="59"/>
  <c r="DD348" i="56" s="1"/>
  <c r="DE284" i="59"/>
  <c r="DE286" i="59" s="1"/>
  <c r="DE295" i="59" s="1"/>
  <c r="DE302" i="59"/>
  <c r="DE103" i="59"/>
  <c r="DE105" i="59" s="1"/>
  <c r="DE185" i="59"/>
  <c r="DF326" i="59"/>
  <c r="DF195" i="59"/>
  <c r="DF35" i="59"/>
  <c r="DF236" i="59"/>
  <c r="DF174" i="59"/>
  <c r="DF71" i="59"/>
  <c r="DF72" i="59" s="1"/>
  <c r="DF85" i="59" s="1"/>
  <c r="DF285" i="59"/>
  <c r="DF202" i="59"/>
  <c r="DF307" i="59"/>
  <c r="DF292" i="59"/>
  <c r="DF357" i="59"/>
  <c r="DF358" i="59" s="1"/>
  <c r="DD349" i="56" s="1"/>
  <c r="DF132" i="59"/>
  <c r="DF182" i="59"/>
  <c r="DF165" i="59"/>
  <c r="DF371" i="59"/>
  <c r="DF372" i="59" s="1"/>
  <c r="DD351" i="56" s="1"/>
  <c r="DF264" i="59"/>
  <c r="DF255" i="59"/>
  <c r="DF350" i="59"/>
  <c r="DF55" i="59"/>
  <c r="DF56" i="59" s="1"/>
  <c r="DF83" i="59" s="1"/>
  <c r="DF63" i="59"/>
  <c r="DF226" i="59"/>
  <c r="DF104" i="59"/>
  <c r="DF272" i="59"/>
  <c r="DF341" i="59"/>
  <c r="DF342" i="59" s="1"/>
  <c r="DF316" i="59"/>
  <c r="DF364" i="59"/>
  <c r="DF365" i="59" s="1"/>
  <c r="DD350" i="56" s="1"/>
  <c r="DF124" i="59"/>
  <c r="DF125" i="59" s="1"/>
  <c r="DF152" i="59" s="1"/>
  <c r="DF217" i="59"/>
  <c r="DF140" i="59"/>
  <c r="DF141" i="59" s="1"/>
  <c r="DF154" i="59" s="1"/>
  <c r="DE212" i="59"/>
  <c r="DE194" i="59"/>
  <c r="DE196" i="59" s="1"/>
  <c r="DE205" i="59" s="1"/>
  <c r="DG179" i="59" l="1"/>
  <c r="DC469" i="56"/>
  <c r="DC470" i="56" s="1"/>
  <c r="DF199" i="59"/>
  <c r="DF181" i="59"/>
  <c r="DF183" i="59" s="1"/>
  <c r="DD448" i="56"/>
  <c r="DD440" i="56"/>
  <c r="DG348" i="59"/>
  <c r="DG349" i="59" s="1"/>
  <c r="DD443" i="56"/>
  <c r="DD451" i="56"/>
  <c r="DF237" i="59"/>
  <c r="DF239" i="59" s="1"/>
  <c r="DG355" i="59"/>
  <c r="DG356" i="59" s="1"/>
  <c r="DG362" i="59"/>
  <c r="DG363" i="59" s="1"/>
  <c r="DF327" i="59"/>
  <c r="DF329" i="59" s="1"/>
  <c r="DE41" i="59"/>
  <c r="DF289" i="59"/>
  <c r="DF271" i="59"/>
  <c r="DF273" i="59" s="1"/>
  <c r="DF256" i="59"/>
  <c r="DG14" i="59"/>
  <c r="DG13" i="59"/>
  <c r="DG3" i="59"/>
  <c r="DG2" i="59"/>
  <c r="DG5" i="59"/>
  <c r="DH6" i="59"/>
  <c r="DG59" i="59"/>
  <c r="DG312" i="59"/>
  <c r="DG67" i="59"/>
  <c r="DG51" i="59"/>
  <c r="DG128" i="59"/>
  <c r="DG213" i="59"/>
  <c r="DG136" i="59"/>
  <c r="DG120" i="59"/>
  <c r="DF100" i="59"/>
  <c r="DF101" i="59" s="1"/>
  <c r="DG99" i="59" s="1"/>
  <c r="DD449" i="56"/>
  <c r="DD441" i="56"/>
  <c r="DF282" i="59"/>
  <c r="DF263" i="59"/>
  <c r="DF265" i="59" s="1"/>
  <c r="DF166" i="59"/>
  <c r="DG339" i="59"/>
  <c r="DG340" i="59" s="1"/>
  <c r="DE110" i="59"/>
  <c r="DD442" i="56"/>
  <c r="DD450" i="56"/>
  <c r="DF192" i="59"/>
  <c r="DF173" i="59"/>
  <c r="DF175" i="59" s="1"/>
  <c r="DG269" i="59"/>
  <c r="DF31" i="59"/>
  <c r="DF32" i="59" s="1"/>
  <c r="DG30" i="59" s="1"/>
  <c r="DF332" i="59" l="1"/>
  <c r="DD478" i="56"/>
  <c r="DF242" i="59"/>
  <c r="DG121" i="59"/>
  <c r="DG123" i="59" s="1"/>
  <c r="DH179" i="59"/>
  <c r="DH348" i="59"/>
  <c r="DH349" i="59" s="1"/>
  <c r="DH269" i="59"/>
  <c r="DH339" i="59"/>
  <c r="DH340" i="59" s="1"/>
  <c r="DH7" i="59"/>
  <c r="DH362" i="59" s="1"/>
  <c r="DH363" i="59" s="1"/>
  <c r="DF103" i="59"/>
  <c r="DF105" i="59" s="1"/>
  <c r="DH136" i="59"/>
  <c r="DG137" i="59"/>
  <c r="DG139" i="59" s="1"/>
  <c r="DG323" i="59"/>
  <c r="DG325" i="59" s="1"/>
  <c r="DG162" i="59"/>
  <c r="DG164" i="59" s="1"/>
  <c r="DG4" i="59"/>
  <c r="DG252" i="59"/>
  <c r="DG254" i="59" s="1"/>
  <c r="DG27" i="59"/>
  <c r="DG31" i="59" s="1"/>
  <c r="DG32" i="59" s="1"/>
  <c r="DG178" i="59"/>
  <c r="DG233" i="59"/>
  <c r="DG235" i="59" s="1"/>
  <c r="DG96" i="59"/>
  <c r="DG169" i="59"/>
  <c r="DG259" i="59"/>
  <c r="DG268" i="59"/>
  <c r="DF34" i="59"/>
  <c r="DF36" i="59" s="1"/>
  <c r="DH213" i="59"/>
  <c r="DF311" i="59"/>
  <c r="DF291" i="59"/>
  <c r="DF293" i="59" s="1"/>
  <c r="DH128" i="59"/>
  <c r="DD479" i="56"/>
  <c r="DF185" i="59"/>
  <c r="DF212" i="59"/>
  <c r="DF194" i="59"/>
  <c r="DF196" i="59" s="1"/>
  <c r="DF205" i="59" s="1"/>
  <c r="DH51" i="59"/>
  <c r="DG52" i="59"/>
  <c r="DG54" i="59" s="1"/>
  <c r="DG341" i="59"/>
  <c r="DG342" i="59" s="1"/>
  <c r="DG217" i="59"/>
  <c r="DG364" i="59"/>
  <c r="DG365" i="59" s="1"/>
  <c r="DE350" i="56" s="1"/>
  <c r="DG285" i="59"/>
  <c r="DG55" i="59"/>
  <c r="DG140" i="59"/>
  <c r="DG165" i="59"/>
  <c r="DG71" i="59"/>
  <c r="DG350" i="59"/>
  <c r="DG351" i="59" s="1"/>
  <c r="DE348" i="56" s="1"/>
  <c r="DG255" i="59"/>
  <c r="DG195" i="59"/>
  <c r="DG292" i="59"/>
  <c r="DG236" i="59"/>
  <c r="DG104" i="59"/>
  <c r="DG371" i="59"/>
  <c r="DG372" i="59" s="1"/>
  <c r="DE351" i="56" s="1"/>
  <c r="DG202" i="59"/>
  <c r="DG316" i="59"/>
  <c r="DG35" i="59"/>
  <c r="DG174" i="59"/>
  <c r="DG182" i="59"/>
  <c r="DG63" i="59"/>
  <c r="DG264" i="59"/>
  <c r="DG124" i="59"/>
  <c r="DG132" i="59"/>
  <c r="DG272" i="59"/>
  <c r="DG226" i="59"/>
  <c r="DG326" i="59"/>
  <c r="DG307" i="59"/>
  <c r="DG357" i="59"/>
  <c r="DG358" i="59" s="1"/>
  <c r="DE349" i="56" s="1"/>
  <c r="DF221" i="59"/>
  <c r="DF201" i="59"/>
  <c r="DF203" i="59" s="1"/>
  <c r="DF275" i="59"/>
  <c r="DF302" i="59"/>
  <c r="DF284" i="59"/>
  <c r="DF286" i="59" s="1"/>
  <c r="DF295" i="59" s="1"/>
  <c r="DH67" i="59"/>
  <c r="DG68" i="59"/>
  <c r="DG70" i="59" s="1"/>
  <c r="DG72" i="59" s="1"/>
  <c r="DG85" i="59" s="1"/>
  <c r="DH312" i="59"/>
  <c r="DH59" i="59" l="1"/>
  <c r="DG256" i="59"/>
  <c r="DH369" i="59"/>
  <c r="DH370" i="59" s="1"/>
  <c r="DD469" i="56"/>
  <c r="DD470" i="56" s="1"/>
  <c r="DE450" i="56"/>
  <c r="DE442" i="56"/>
  <c r="DE449" i="56"/>
  <c r="DE441" i="56"/>
  <c r="DE448" i="56"/>
  <c r="DE440" i="56"/>
  <c r="DG56" i="59"/>
  <c r="DG83" i="59" s="1"/>
  <c r="DG289" i="59"/>
  <c r="DG271" i="59"/>
  <c r="DG273" i="59" s="1"/>
  <c r="DG282" i="59"/>
  <c r="DG263" i="59"/>
  <c r="DG265" i="59" s="1"/>
  <c r="DG166" i="59"/>
  <c r="DG192" i="59"/>
  <c r="DG173" i="59"/>
  <c r="DG175" i="59" s="1"/>
  <c r="DG327" i="59"/>
  <c r="DG329" i="59" s="1"/>
  <c r="DG141" i="59"/>
  <c r="DG154" i="59" s="1"/>
  <c r="DE443" i="56"/>
  <c r="DE451" i="56"/>
  <c r="DH68" i="59"/>
  <c r="DH70" i="59" s="1"/>
  <c r="DG237" i="59"/>
  <c r="DG239" i="59" s="1"/>
  <c r="DH137" i="59"/>
  <c r="DH139" i="59" s="1"/>
  <c r="DH355" i="59"/>
  <c r="DH356" i="59" s="1"/>
  <c r="DG199" i="59"/>
  <c r="DG181" i="59"/>
  <c r="DG183" i="59" s="1"/>
  <c r="DF110" i="59"/>
  <c r="DH52" i="59"/>
  <c r="DH54" i="59" s="1"/>
  <c r="DF41" i="59"/>
  <c r="DG34" i="59"/>
  <c r="DG36" i="59" s="1"/>
  <c r="DH14" i="59"/>
  <c r="DH13" i="59"/>
  <c r="DH30" i="59"/>
  <c r="DH3" i="59"/>
  <c r="DH2" i="59"/>
  <c r="DI6" i="59"/>
  <c r="DH5" i="59"/>
  <c r="DH303" i="59"/>
  <c r="DH222" i="59"/>
  <c r="DG125" i="59"/>
  <c r="DG152" i="59" s="1"/>
  <c r="DH120" i="59"/>
  <c r="DG100" i="59"/>
  <c r="DG101" i="59" s="1"/>
  <c r="DH99" i="59" s="1"/>
  <c r="DE478" i="56" l="1"/>
  <c r="DG332" i="59"/>
  <c r="DG275" i="59"/>
  <c r="DG302" i="59"/>
  <c r="DG284" i="59"/>
  <c r="DG286" i="59" s="1"/>
  <c r="DG295" i="59" s="1"/>
  <c r="DE479" i="56"/>
  <c r="DH252" i="59"/>
  <c r="DH254" i="59" s="1"/>
  <c r="DH4" i="59"/>
  <c r="DH323" i="59"/>
  <c r="DH325" i="59" s="1"/>
  <c r="DH162" i="59"/>
  <c r="DH164" i="59" s="1"/>
  <c r="DH27" i="59"/>
  <c r="DH233" i="59"/>
  <c r="DH235" i="59" s="1"/>
  <c r="DH178" i="59"/>
  <c r="DH96" i="59"/>
  <c r="DH100" i="59" s="1"/>
  <c r="DH101" i="59" s="1"/>
  <c r="DH169" i="59"/>
  <c r="DH259" i="59"/>
  <c r="DH268" i="59"/>
  <c r="DG41" i="59"/>
  <c r="DI7" i="59"/>
  <c r="DI362" i="59" s="1"/>
  <c r="DI363" i="59" s="1"/>
  <c r="DG201" i="59"/>
  <c r="DG203" i="59" s="1"/>
  <c r="DG221" i="59"/>
  <c r="DG185" i="59"/>
  <c r="DG212" i="59"/>
  <c r="DG194" i="59"/>
  <c r="DG196" i="59" s="1"/>
  <c r="DG205" i="59" s="1"/>
  <c r="DG311" i="59"/>
  <c r="DG291" i="59"/>
  <c r="DG293" i="59" s="1"/>
  <c r="DI120" i="59"/>
  <c r="DH121" i="59"/>
  <c r="DH123" i="59" s="1"/>
  <c r="DH125" i="59" s="1"/>
  <c r="DH152" i="59" s="1"/>
  <c r="DG103" i="59"/>
  <c r="DG105" i="59" s="1"/>
  <c r="DH255" i="59"/>
  <c r="DH195" i="59"/>
  <c r="DH371" i="59"/>
  <c r="DH372" i="59" s="1"/>
  <c r="DF351" i="56" s="1"/>
  <c r="DH174" i="59"/>
  <c r="DH63" i="59"/>
  <c r="DH140" i="59"/>
  <c r="DH141" i="59" s="1"/>
  <c r="DH154" i="59" s="1"/>
  <c r="DH264" i="59"/>
  <c r="DH341" i="59"/>
  <c r="DH342" i="59" s="1"/>
  <c r="DH316" i="59"/>
  <c r="DH272" i="59"/>
  <c r="DH357" i="59"/>
  <c r="DH358" i="59" s="1"/>
  <c r="DF349" i="56" s="1"/>
  <c r="DH217" i="59"/>
  <c r="DH236" i="59"/>
  <c r="DH364" i="59"/>
  <c r="DH365" i="59" s="1"/>
  <c r="DF350" i="56" s="1"/>
  <c r="DH104" i="59"/>
  <c r="DH307" i="59"/>
  <c r="DH71" i="59"/>
  <c r="DH72" i="59" s="1"/>
  <c r="DH85" i="59" s="1"/>
  <c r="DH202" i="59"/>
  <c r="DH35" i="59"/>
  <c r="DH55" i="59"/>
  <c r="DH124" i="59"/>
  <c r="DH326" i="59"/>
  <c r="DH182" i="59"/>
  <c r="DH350" i="59"/>
  <c r="DH351" i="59" s="1"/>
  <c r="DF348" i="56" s="1"/>
  <c r="DH226" i="59"/>
  <c r="DH285" i="59"/>
  <c r="DH132" i="59"/>
  <c r="DH165" i="59"/>
  <c r="DH292" i="59"/>
  <c r="DH31" i="59"/>
  <c r="DH32" i="59" s="1"/>
  <c r="DH56" i="59"/>
  <c r="DH83" i="59" s="1"/>
  <c r="DG242" i="59"/>
  <c r="DI269" i="59" l="1"/>
  <c r="DI179" i="59"/>
  <c r="DI222" i="59"/>
  <c r="DE469" i="56"/>
  <c r="DE470" i="56" s="1"/>
  <c r="DF449" i="56"/>
  <c r="DF441" i="56"/>
  <c r="DI348" i="59"/>
  <c r="DI349" i="59" s="1"/>
  <c r="DH237" i="59"/>
  <c r="DH239" i="59" s="1"/>
  <c r="DH34" i="59"/>
  <c r="DH36" i="59" s="1"/>
  <c r="DF448" i="56"/>
  <c r="DF440" i="56"/>
  <c r="DG110" i="59"/>
  <c r="DI99" i="59"/>
  <c r="DI14" i="59"/>
  <c r="DI13" i="59"/>
  <c r="DI5" i="59"/>
  <c r="DJ6" i="59"/>
  <c r="DI3" i="59"/>
  <c r="DI30" i="59"/>
  <c r="DI2" i="59"/>
  <c r="DI312" i="59"/>
  <c r="DI67" i="59"/>
  <c r="DI213" i="59"/>
  <c r="DI128" i="59"/>
  <c r="DI136" i="59"/>
  <c r="DI59" i="59"/>
  <c r="DI51" i="59"/>
  <c r="DH166" i="59"/>
  <c r="DH289" i="59"/>
  <c r="DH271" i="59"/>
  <c r="DH273" i="59" s="1"/>
  <c r="DH327" i="59"/>
  <c r="DH329" i="59" s="1"/>
  <c r="DF443" i="56"/>
  <c r="DF451" i="56"/>
  <c r="DF450" i="56"/>
  <c r="DF442" i="56"/>
  <c r="DI121" i="59"/>
  <c r="DI123" i="59" s="1"/>
  <c r="DI339" i="59"/>
  <c r="DI340" i="59" s="1"/>
  <c r="DH282" i="59"/>
  <c r="DH263" i="59"/>
  <c r="DH265" i="59" s="1"/>
  <c r="DI355" i="59"/>
  <c r="DI356" i="59" s="1"/>
  <c r="DH192" i="59"/>
  <c r="DH173" i="59"/>
  <c r="DH175" i="59" s="1"/>
  <c r="DH256" i="59"/>
  <c r="DI369" i="59"/>
  <c r="DI370" i="59" s="1"/>
  <c r="DH103" i="59"/>
  <c r="DH105" i="59" s="1"/>
  <c r="DI303" i="59"/>
  <c r="DH199" i="59"/>
  <c r="DH181" i="59"/>
  <c r="DH183" i="59" s="1"/>
  <c r="DH242" i="59" l="1"/>
  <c r="DH302" i="59"/>
  <c r="DH284" i="59"/>
  <c r="DH286" i="59" s="1"/>
  <c r="DH295" i="59" s="1"/>
  <c r="DI326" i="59"/>
  <c r="DI264" i="59"/>
  <c r="DI217" i="59"/>
  <c r="DI182" i="59"/>
  <c r="DI132" i="59"/>
  <c r="DI165" i="59"/>
  <c r="DI71" i="59"/>
  <c r="DI364" i="59"/>
  <c r="DI365" i="59" s="1"/>
  <c r="DG350" i="56" s="1"/>
  <c r="DI350" i="59"/>
  <c r="DI292" i="59"/>
  <c r="DI226" i="59"/>
  <c r="DI35" i="59"/>
  <c r="DI307" i="59"/>
  <c r="DI272" i="59"/>
  <c r="DI195" i="59"/>
  <c r="DI140" i="59"/>
  <c r="DI55" i="59"/>
  <c r="DI255" i="59"/>
  <c r="DI104" i="59"/>
  <c r="DI316" i="59"/>
  <c r="DI236" i="59"/>
  <c r="DI174" i="59"/>
  <c r="DI124" i="59"/>
  <c r="DI371" i="59"/>
  <c r="DI372" i="59" s="1"/>
  <c r="DG351" i="56" s="1"/>
  <c r="DI357" i="59"/>
  <c r="DI285" i="59"/>
  <c r="DI63" i="59"/>
  <c r="DI341" i="59"/>
  <c r="DI342" i="59" s="1"/>
  <c r="DI202" i="59"/>
  <c r="DH41" i="59"/>
  <c r="DI68" i="59"/>
  <c r="DI70" i="59" s="1"/>
  <c r="DI72" i="59" s="1"/>
  <c r="DI85" i="59" s="1"/>
  <c r="DF478" i="56"/>
  <c r="DF479" i="56" s="1"/>
  <c r="DI351" i="59"/>
  <c r="DG348" i="56" s="1"/>
  <c r="DH311" i="59"/>
  <c r="DH291" i="59"/>
  <c r="DH293" i="59" s="1"/>
  <c r="DH185" i="59"/>
  <c r="DI125" i="59"/>
  <c r="DI152" i="59" s="1"/>
  <c r="DH332" i="59"/>
  <c r="DH212" i="59"/>
  <c r="DH194" i="59"/>
  <c r="DH196" i="59" s="1"/>
  <c r="DH205" i="59" s="1"/>
  <c r="DI52" i="59"/>
  <c r="DI54" i="59" s="1"/>
  <c r="DI56" i="59" s="1"/>
  <c r="DI83" i="59" s="1"/>
  <c r="DI358" i="59"/>
  <c r="DG349" i="56" s="1"/>
  <c r="DI137" i="59"/>
  <c r="DI139" i="59" s="1"/>
  <c r="DI141" i="59" s="1"/>
  <c r="DI154" i="59" s="1"/>
  <c r="DJ7" i="59"/>
  <c r="DJ213" i="59" s="1"/>
  <c r="DH201" i="59"/>
  <c r="DH203" i="59" s="1"/>
  <c r="DH221" i="59"/>
  <c r="DH110" i="59"/>
  <c r="DH275" i="59"/>
  <c r="DI4" i="59"/>
  <c r="DI27" i="59"/>
  <c r="DI31" i="59" s="1"/>
  <c r="DI32" i="59" s="1"/>
  <c r="DI178" i="59"/>
  <c r="DI96" i="59"/>
  <c r="DI162" i="59"/>
  <c r="DI164" i="59" s="1"/>
  <c r="DI166" i="59" s="1"/>
  <c r="DI323" i="59"/>
  <c r="DI325" i="59" s="1"/>
  <c r="DI327" i="59" s="1"/>
  <c r="DI329" i="59" s="1"/>
  <c r="DI169" i="59"/>
  <c r="DI259" i="59"/>
  <c r="DI233" i="59"/>
  <c r="DI235" i="59" s="1"/>
  <c r="DI237" i="59" s="1"/>
  <c r="DI239" i="59" s="1"/>
  <c r="DI268" i="59"/>
  <c r="DI252" i="59"/>
  <c r="DI254" i="59" s="1"/>
  <c r="DI256" i="59" s="1"/>
  <c r="DJ136" i="59" l="1"/>
  <c r="DJ137" i="59" s="1"/>
  <c r="DJ139" i="59" s="1"/>
  <c r="DJ128" i="59"/>
  <c r="DF469" i="56"/>
  <c r="DF470" i="56" s="1"/>
  <c r="DI332" i="59"/>
  <c r="DI199" i="59"/>
  <c r="DI181" i="59"/>
  <c r="DI183" i="59" s="1"/>
  <c r="DJ269" i="59"/>
  <c r="DG441" i="56"/>
  <c r="DG449" i="56"/>
  <c r="DI289" i="59"/>
  <c r="DI271" i="59"/>
  <c r="DI273" i="59" s="1"/>
  <c r="DJ348" i="59"/>
  <c r="DJ349" i="59" s="1"/>
  <c r="DJ312" i="59"/>
  <c r="DI34" i="59"/>
  <c r="DI36" i="59" s="1"/>
  <c r="DG478" i="56"/>
  <c r="DG479" i="56" s="1"/>
  <c r="DG451" i="56"/>
  <c r="DG443" i="56"/>
  <c r="DJ369" i="59"/>
  <c r="DJ370" i="59" s="1"/>
  <c r="DJ51" i="59"/>
  <c r="DJ67" i="59"/>
  <c r="DI192" i="59"/>
  <c r="DI173" i="59"/>
  <c r="DI175" i="59" s="1"/>
  <c r="DJ179" i="59"/>
  <c r="DI282" i="59"/>
  <c r="DI263" i="59"/>
  <c r="DI265" i="59" s="1"/>
  <c r="DJ303" i="59"/>
  <c r="DG450" i="56"/>
  <c r="DG442" i="56"/>
  <c r="DJ30" i="59"/>
  <c r="DJ14" i="59"/>
  <c r="DJ13" i="59"/>
  <c r="DJ2" i="59"/>
  <c r="DJ3" i="59"/>
  <c r="DJ5" i="59"/>
  <c r="DK6" i="59"/>
  <c r="DJ222" i="59"/>
  <c r="DJ120" i="59"/>
  <c r="DJ339" i="59"/>
  <c r="DJ340" i="59" s="1"/>
  <c r="DI242" i="59"/>
  <c r="DJ355" i="59"/>
  <c r="DJ356" i="59" s="1"/>
  <c r="DG440" i="56"/>
  <c r="DG448" i="56"/>
  <c r="DJ362" i="59"/>
  <c r="DJ363" i="59" s="1"/>
  <c r="DJ59" i="59"/>
  <c r="DI100" i="59"/>
  <c r="DI101" i="59" s="1"/>
  <c r="DJ99" i="59" s="1"/>
  <c r="DI103" i="59" l="1"/>
  <c r="DI105" i="59" s="1"/>
  <c r="DK7" i="59"/>
  <c r="DK355" i="59" s="1"/>
  <c r="DK356" i="59" s="1"/>
  <c r="DJ252" i="59"/>
  <c r="DJ254" i="59" s="1"/>
  <c r="DJ4" i="59"/>
  <c r="DJ323" i="59"/>
  <c r="DJ325" i="59" s="1"/>
  <c r="DJ162" i="59"/>
  <c r="DJ164" i="59" s="1"/>
  <c r="DJ27" i="59"/>
  <c r="DJ31" i="59" s="1"/>
  <c r="DJ32" i="59" s="1"/>
  <c r="DJ178" i="59"/>
  <c r="DJ233" i="59"/>
  <c r="DJ235" i="59" s="1"/>
  <c r="DJ96" i="59"/>
  <c r="DJ259" i="59"/>
  <c r="DJ169" i="59"/>
  <c r="DJ268" i="59"/>
  <c r="DK67" i="59"/>
  <c r="DJ68" i="59"/>
  <c r="DJ70" i="59" s="1"/>
  <c r="DI41" i="59"/>
  <c r="DK312" i="59"/>
  <c r="DI201" i="59"/>
  <c r="DI203" i="59" s="1"/>
  <c r="DI221" i="59"/>
  <c r="DI275" i="59"/>
  <c r="DK51" i="59"/>
  <c r="DJ52" i="59"/>
  <c r="DJ54" i="59" s="1"/>
  <c r="DK303" i="59"/>
  <c r="DJ316" i="59"/>
  <c r="DJ285" i="59"/>
  <c r="DJ255" i="59"/>
  <c r="DJ371" i="59"/>
  <c r="DJ264" i="59"/>
  <c r="DJ165" i="59"/>
  <c r="DJ236" i="59"/>
  <c r="DJ35" i="59"/>
  <c r="DJ182" i="59"/>
  <c r="DJ292" i="59"/>
  <c r="DJ202" i="59"/>
  <c r="DJ357" i="59"/>
  <c r="DJ358" i="59" s="1"/>
  <c r="DH349" i="56" s="1"/>
  <c r="DJ132" i="59"/>
  <c r="DJ226" i="59"/>
  <c r="DJ307" i="59"/>
  <c r="DJ71" i="59"/>
  <c r="DJ55" i="59"/>
  <c r="DJ272" i="59"/>
  <c r="DJ195" i="59"/>
  <c r="DJ350" i="59"/>
  <c r="DJ351" i="59" s="1"/>
  <c r="DH348" i="56" s="1"/>
  <c r="DJ326" i="59"/>
  <c r="DJ174" i="59"/>
  <c r="DJ341" i="59"/>
  <c r="DJ140" i="59"/>
  <c r="DJ141" i="59" s="1"/>
  <c r="DJ154" i="59" s="1"/>
  <c r="DJ364" i="59"/>
  <c r="DJ365" i="59" s="1"/>
  <c r="DH350" i="56" s="1"/>
  <c r="DJ217" i="59"/>
  <c r="DJ63" i="59"/>
  <c r="DJ124" i="59"/>
  <c r="DJ104" i="59"/>
  <c r="DI302" i="59"/>
  <c r="DI284" i="59"/>
  <c r="DI286" i="59" s="1"/>
  <c r="DI295" i="59" s="1"/>
  <c r="DJ342" i="59"/>
  <c r="DJ372" i="59"/>
  <c r="DH351" i="56" s="1"/>
  <c r="DI311" i="59"/>
  <c r="DI291" i="59"/>
  <c r="DI293" i="59" s="1"/>
  <c r="DK59" i="59"/>
  <c r="DK120" i="59"/>
  <c r="DJ121" i="59"/>
  <c r="DJ123" i="59" s="1"/>
  <c r="DJ125" i="59" s="1"/>
  <c r="DJ152" i="59" s="1"/>
  <c r="DI185" i="59"/>
  <c r="DK222" i="59"/>
  <c r="DI212" i="59"/>
  <c r="DI194" i="59"/>
  <c r="DI196" i="59" s="1"/>
  <c r="DI205" i="59" s="1"/>
  <c r="DJ327" i="59" l="1"/>
  <c r="DJ329" i="59" s="1"/>
  <c r="DJ256" i="59"/>
  <c r="DK348" i="59"/>
  <c r="DK349" i="59" s="1"/>
  <c r="DG469" i="56"/>
  <c r="DG470" i="56" s="1"/>
  <c r="DH450" i="56"/>
  <c r="DH442" i="56"/>
  <c r="DH449" i="56"/>
  <c r="DH441" i="56"/>
  <c r="DK68" i="59"/>
  <c r="DK70" i="59" s="1"/>
  <c r="DJ166" i="59"/>
  <c r="DK269" i="59"/>
  <c r="DJ289" i="59"/>
  <c r="DJ271" i="59"/>
  <c r="DJ273" i="59" s="1"/>
  <c r="DJ192" i="59"/>
  <c r="DJ173" i="59"/>
  <c r="DJ175" i="59" s="1"/>
  <c r="DK179" i="59"/>
  <c r="DJ282" i="59"/>
  <c r="DJ263" i="59"/>
  <c r="DJ265" i="59" s="1"/>
  <c r="DJ332" i="59"/>
  <c r="DJ56" i="59"/>
  <c r="DJ83" i="59" s="1"/>
  <c r="DK13" i="59"/>
  <c r="DK30" i="59"/>
  <c r="DK14" i="59"/>
  <c r="DK3" i="59"/>
  <c r="DK2" i="59"/>
  <c r="DK5" i="59"/>
  <c r="DL6" i="59"/>
  <c r="DK213" i="59"/>
  <c r="DK136" i="59"/>
  <c r="DK128" i="59"/>
  <c r="DI110" i="59"/>
  <c r="DK121" i="59"/>
  <c r="DK123" i="59" s="1"/>
  <c r="DK52" i="59"/>
  <c r="DK54" i="59" s="1"/>
  <c r="DJ237" i="59"/>
  <c r="DJ239" i="59" s="1"/>
  <c r="DH478" i="56" s="1"/>
  <c r="DH479" i="56" s="1"/>
  <c r="DK362" i="59"/>
  <c r="DK363" i="59" s="1"/>
  <c r="DH440" i="56"/>
  <c r="DH448" i="56"/>
  <c r="DJ199" i="59"/>
  <c r="DJ181" i="59"/>
  <c r="DJ183" i="59" s="1"/>
  <c r="DK369" i="59"/>
  <c r="DK370" i="59" s="1"/>
  <c r="DJ100" i="59"/>
  <c r="DJ101" i="59" s="1"/>
  <c r="DK99" i="59" s="1"/>
  <c r="DH451" i="56"/>
  <c r="DH443" i="56"/>
  <c r="DJ72" i="59"/>
  <c r="DJ85" i="59" s="1"/>
  <c r="DJ34" i="59"/>
  <c r="DJ36" i="59" s="1"/>
  <c r="DK339" i="59"/>
  <c r="DK340" i="59" s="1"/>
  <c r="DJ275" i="59" l="1"/>
  <c r="DJ284" i="59"/>
  <c r="DJ286" i="59" s="1"/>
  <c r="DJ295" i="59" s="1"/>
  <c r="DJ302" i="59"/>
  <c r="DJ311" i="59"/>
  <c r="DJ291" i="59"/>
  <c r="DJ293" i="59" s="1"/>
  <c r="DK137" i="59"/>
  <c r="DK139" i="59" s="1"/>
  <c r="DK182" i="59"/>
  <c r="DK202" i="59"/>
  <c r="DK55" i="59"/>
  <c r="DK56" i="59" s="1"/>
  <c r="DK83" i="59" s="1"/>
  <c r="DK174" i="59"/>
  <c r="DK371" i="59"/>
  <c r="DK165" i="59"/>
  <c r="DK341" i="59"/>
  <c r="DK342" i="59" s="1"/>
  <c r="DK364" i="59"/>
  <c r="DK365" i="59" s="1"/>
  <c r="DI350" i="56" s="1"/>
  <c r="DK124" i="59"/>
  <c r="DK125" i="59" s="1"/>
  <c r="DK152" i="59" s="1"/>
  <c r="DK63" i="59"/>
  <c r="DK292" i="59"/>
  <c r="DK307" i="59"/>
  <c r="DK35" i="59"/>
  <c r="DK140" i="59"/>
  <c r="DK264" i="59"/>
  <c r="DK285" i="59"/>
  <c r="DK132" i="59"/>
  <c r="DK255" i="59"/>
  <c r="DK357" i="59"/>
  <c r="DK358" i="59" s="1"/>
  <c r="DI349" i="56" s="1"/>
  <c r="DK71" i="59"/>
  <c r="DK350" i="59"/>
  <c r="DK351" i="59" s="1"/>
  <c r="DI348" i="56" s="1"/>
  <c r="DK272" i="59"/>
  <c r="DK236" i="59"/>
  <c r="DK104" i="59"/>
  <c r="DK316" i="59"/>
  <c r="DK226" i="59"/>
  <c r="DK195" i="59"/>
  <c r="DK326" i="59"/>
  <c r="DK217" i="59"/>
  <c r="DL7" i="59"/>
  <c r="DL362" i="59" s="1"/>
  <c r="DL363" i="59" s="1"/>
  <c r="DJ103" i="59"/>
  <c r="DJ105" i="59" s="1"/>
  <c r="DJ185" i="59"/>
  <c r="DJ242" i="59"/>
  <c r="DK372" i="59"/>
  <c r="DI351" i="56" s="1"/>
  <c r="DJ41" i="59"/>
  <c r="DJ201" i="59"/>
  <c r="DJ203" i="59" s="1"/>
  <c r="DJ221" i="59"/>
  <c r="DK323" i="59"/>
  <c r="DK325" i="59" s="1"/>
  <c r="DK327" i="59" s="1"/>
  <c r="DK329" i="59" s="1"/>
  <c r="DK162" i="59"/>
  <c r="DK164" i="59" s="1"/>
  <c r="DK166" i="59" s="1"/>
  <c r="DK4" i="59"/>
  <c r="DK252" i="59"/>
  <c r="DK254" i="59" s="1"/>
  <c r="DK256" i="59" s="1"/>
  <c r="DK27" i="59"/>
  <c r="DK178" i="59"/>
  <c r="DK233" i="59"/>
  <c r="DK235" i="59" s="1"/>
  <c r="DK96" i="59"/>
  <c r="DK169" i="59"/>
  <c r="DK259" i="59"/>
  <c r="DK268" i="59"/>
  <c r="DJ194" i="59"/>
  <c r="DJ196" i="59" s="1"/>
  <c r="DJ205" i="59" s="1"/>
  <c r="DJ212" i="59"/>
  <c r="DK72" i="59"/>
  <c r="DK85" i="59" s="1"/>
  <c r="DL213" i="59" l="1"/>
  <c r="DH469" i="56"/>
  <c r="DH470" i="56" s="1"/>
  <c r="DK332" i="59"/>
  <c r="DK199" i="59"/>
  <c r="DK181" i="59"/>
  <c r="DK183" i="59" s="1"/>
  <c r="DJ110" i="59"/>
  <c r="DL14" i="59"/>
  <c r="DL13" i="59"/>
  <c r="DL3" i="59"/>
  <c r="DL2" i="59"/>
  <c r="DL5" i="59"/>
  <c r="DM6" i="59"/>
  <c r="DL51" i="59"/>
  <c r="DL312" i="59"/>
  <c r="DL222" i="59"/>
  <c r="DL120" i="59"/>
  <c r="DL67" i="59"/>
  <c r="DL303" i="59"/>
  <c r="DL59" i="59"/>
  <c r="DI450" i="56"/>
  <c r="DI442" i="56"/>
  <c r="DL128" i="59"/>
  <c r="DK289" i="59"/>
  <c r="DK271" i="59"/>
  <c r="DK273" i="59" s="1"/>
  <c r="DL179" i="59"/>
  <c r="DI448" i="56"/>
  <c r="DI440" i="56"/>
  <c r="DK31" i="59"/>
  <c r="DK32" i="59" s="1"/>
  <c r="DL30" i="59" s="1"/>
  <c r="DI443" i="56"/>
  <c r="DI451" i="56"/>
  <c r="DL339" i="59"/>
  <c r="DL340" i="59" s="1"/>
  <c r="DK141" i="59"/>
  <c r="DK154" i="59" s="1"/>
  <c r="DK192" i="59"/>
  <c r="DK173" i="59"/>
  <c r="DK175" i="59" s="1"/>
  <c r="DL348" i="59"/>
  <c r="DL349" i="59" s="1"/>
  <c r="DI441" i="56"/>
  <c r="DI449" i="56"/>
  <c r="DL136" i="59"/>
  <c r="DK282" i="59"/>
  <c r="DK263" i="59"/>
  <c r="DK265" i="59" s="1"/>
  <c r="DL355" i="59"/>
  <c r="DL356" i="59" s="1"/>
  <c r="DL269" i="59"/>
  <c r="DK237" i="59"/>
  <c r="DK239" i="59" s="1"/>
  <c r="DI478" i="56" s="1"/>
  <c r="DI479" i="56" s="1"/>
  <c r="DL369" i="59"/>
  <c r="DL370" i="59" s="1"/>
  <c r="DK100" i="59"/>
  <c r="DK101" i="59" s="1"/>
  <c r="DL99" i="59" s="1"/>
  <c r="DK103" i="59" l="1"/>
  <c r="DK105" i="59" s="1"/>
  <c r="DK242" i="59"/>
  <c r="DK185" i="59"/>
  <c r="DK212" i="59"/>
  <c r="DK194" i="59"/>
  <c r="DK196" i="59" s="1"/>
  <c r="DK205" i="59" s="1"/>
  <c r="DL52" i="59"/>
  <c r="DL54" i="59" s="1"/>
  <c r="DK110" i="59"/>
  <c r="DK275" i="59"/>
  <c r="DM7" i="59"/>
  <c r="DM369" i="59" s="1"/>
  <c r="DM370" i="59" s="1"/>
  <c r="DK302" i="59"/>
  <c r="DK284" i="59"/>
  <c r="DK286" i="59" s="1"/>
  <c r="DK295" i="59" s="1"/>
  <c r="DL4" i="59"/>
  <c r="DL323" i="59"/>
  <c r="DL325" i="59" s="1"/>
  <c r="DL252" i="59"/>
  <c r="DL254" i="59" s="1"/>
  <c r="DL162" i="59"/>
  <c r="DL164" i="59" s="1"/>
  <c r="DL27" i="59"/>
  <c r="DL233" i="59"/>
  <c r="DL235" i="59" s="1"/>
  <c r="DL178" i="59"/>
  <c r="DL96" i="59"/>
  <c r="DL259" i="59"/>
  <c r="DL169" i="59"/>
  <c r="DL268" i="59"/>
  <c r="DM303" i="59"/>
  <c r="DM136" i="59"/>
  <c r="DL137" i="59"/>
  <c r="DL139" i="59" s="1"/>
  <c r="DL141" i="59" s="1"/>
  <c r="DL154" i="59" s="1"/>
  <c r="DK311" i="59"/>
  <c r="DK291" i="59"/>
  <c r="DK293" i="59" s="1"/>
  <c r="DL68" i="59"/>
  <c r="DL70" i="59" s="1"/>
  <c r="DK201" i="59"/>
  <c r="DK203" i="59" s="1"/>
  <c r="DK221" i="59"/>
  <c r="DL342" i="59"/>
  <c r="DK34" i="59"/>
  <c r="DK36" i="59" s="1"/>
  <c r="DM120" i="59"/>
  <c r="DL121" i="59"/>
  <c r="DL123" i="59" s="1"/>
  <c r="DL165" i="59"/>
  <c r="DL217" i="59"/>
  <c r="DL132" i="59"/>
  <c r="DL341" i="59"/>
  <c r="DL364" i="59"/>
  <c r="DL365" i="59" s="1"/>
  <c r="DJ350" i="56" s="1"/>
  <c r="DL272" i="59"/>
  <c r="DL124" i="59"/>
  <c r="DL140" i="59"/>
  <c r="DL195" i="59"/>
  <c r="DL326" i="59"/>
  <c r="DL63" i="59"/>
  <c r="DL104" i="59"/>
  <c r="DL255" i="59"/>
  <c r="DL236" i="59"/>
  <c r="DL292" i="59"/>
  <c r="DL35" i="59"/>
  <c r="DL174" i="59"/>
  <c r="DL202" i="59"/>
  <c r="DL182" i="59"/>
  <c r="DL264" i="59"/>
  <c r="DL307" i="59"/>
  <c r="DL71" i="59"/>
  <c r="DL371" i="59"/>
  <c r="DL372" i="59" s="1"/>
  <c r="DJ351" i="56" s="1"/>
  <c r="DL357" i="59"/>
  <c r="DL358" i="59" s="1"/>
  <c r="DJ349" i="56" s="1"/>
  <c r="DL55" i="59"/>
  <c r="DL226" i="59"/>
  <c r="DL316" i="59"/>
  <c r="DL350" i="59"/>
  <c r="DL351" i="59" s="1"/>
  <c r="DJ348" i="56" s="1"/>
  <c r="DL285" i="59"/>
  <c r="DM51" i="59" l="1"/>
  <c r="DM355" i="59"/>
  <c r="DM356" i="59" s="1"/>
  <c r="DM269" i="59"/>
  <c r="DL327" i="59"/>
  <c r="DL329" i="59" s="1"/>
  <c r="DM339" i="59"/>
  <c r="DM340" i="59" s="1"/>
  <c r="DM67" i="59"/>
  <c r="DM362" i="59"/>
  <c r="DM363" i="59" s="1"/>
  <c r="DM312" i="59"/>
  <c r="DM59" i="59"/>
  <c r="DJ451" i="56"/>
  <c r="DJ443" i="56"/>
  <c r="DJ449" i="56"/>
  <c r="DJ441" i="56"/>
  <c r="DJ440" i="56"/>
  <c r="DJ448" i="56"/>
  <c r="DK41" i="59"/>
  <c r="DL282" i="59"/>
  <c r="DL263" i="59"/>
  <c r="DL265" i="59" s="1"/>
  <c r="DL56" i="59"/>
  <c r="DL83" i="59" s="1"/>
  <c r="DM52" i="59"/>
  <c r="DM54" i="59" s="1"/>
  <c r="DM222" i="59"/>
  <c r="DM121" i="59"/>
  <c r="DM123" i="59" s="1"/>
  <c r="DJ442" i="56"/>
  <c r="DJ450" i="56"/>
  <c r="DI469" i="56"/>
  <c r="DI470" i="56" s="1"/>
  <c r="DM128" i="59"/>
  <c r="DL199" i="59"/>
  <c r="DL181" i="59"/>
  <c r="DL183" i="59" s="1"/>
  <c r="DL237" i="59"/>
  <c r="DL239" i="59" s="1"/>
  <c r="DJ478" i="56" s="1"/>
  <c r="DJ479" i="56" s="1"/>
  <c r="DL192" i="59"/>
  <c r="DL173" i="59"/>
  <c r="DL175" i="59" s="1"/>
  <c r="DM14" i="59"/>
  <c r="DM13" i="59"/>
  <c r="DM2" i="59"/>
  <c r="DM3" i="59"/>
  <c r="DM5" i="59"/>
  <c r="DN6" i="59"/>
  <c r="DM213" i="59"/>
  <c r="DL31" i="59"/>
  <c r="DL32" i="59" s="1"/>
  <c r="DM30" i="59" s="1"/>
  <c r="DL72" i="59"/>
  <c r="DL85" i="59" s="1"/>
  <c r="DL166" i="59"/>
  <c r="DM179" i="59"/>
  <c r="DM137" i="59"/>
  <c r="DM139" i="59" s="1"/>
  <c r="DL125" i="59"/>
  <c r="DL152" i="59" s="1"/>
  <c r="DM68" i="59"/>
  <c r="DM70" i="59" s="1"/>
  <c r="DL289" i="59"/>
  <c r="DL271" i="59"/>
  <c r="DL273" i="59" s="1"/>
  <c r="DL256" i="59"/>
  <c r="DL332" i="59" s="1"/>
  <c r="DM348" i="59"/>
  <c r="DM349" i="59" s="1"/>
  <c r="DL100" i="59"/>
  <c r="DL101" i="59" s="1"/>
  <c r="DM99" i="59" s="1"/>
  <c r="DL103" i="59" l="1"/>
  <c r="DL105" i="59" s="1"/>
  <c r="DL194" i="59"/>
  <c r="DL196" i="59" s="1"/>
  <c r="DL205" i="59" s="1"/>
  <c r="DL212" i="59"/>
  <c r="DM264" i="59"/>
  <c r="DM255" i="59"/>
  <c r="DM217" i="59"/>
  <c r="DM226" i="59"/>
  <c r="DM124" i="59"/>
  <c r="DM125" i="59" s="1"/>
  <c r="DM152" i="59" s="1"/>
  <c r="DM285" i="59"/>
  <c r="DM140" i="59"/>
  <c r="DM141" i="59" s="1"/>
  <c r="DM154" i="59" s="1"/>
  <c r="DM292" i="59"/>
  <c r="DM132" i="59"/>
  <c r="DM174" i="59"/>
  <c r="DM326" i="59"/>
  <c r="DM182" i="59"/>
  <c r="DM35" i="59"/>
  <c r="DM104" i="59"/>
  <c r="DM364" i="59"/>
  <c r="DM365" i="59" s="1"/>
  <c r="DK350" i="56" s="1"/>
  <c r="DM195" i="59"/>
  <c r="DM307" i="59"/>
  <c r="DM63" i="59"/>
  <c r="DM55" i="59"/>
  <c r="DM56" i="59" s="1"/>
  <c r="DM83" i="59" s="1"/>
  <c r="DM165" i="59"/>
  <c r="DM316" i="59"/>
  <c r="DM371" i="59"/>
  <c r="DM372" i="59" s="1"/>
  <c r="DK351" i="56" s="1"/>
  <c r="DM357" i="59"/>
  <c r="DM358" i="59" s="1"/>
  <c r="DK349" i="56" s="1"/>
  <c r="DM272" i="59"/>
  <c r="DM236" i="59"/>
  <c r="DM341" i="59"/>
  <c r="DM342" i="59" s="1"/>
  <c r="DM202" i="59"/>
  <c r="DM71" i="59"/>
  <c r="DM350" i="59"/>
  <c r="DM351" i="59" s="1"/>
  <c r="DK348" i="56" s="1"/>
  <c r="DL275" i="59"/>
  <c r="DL302" i="59"/>
  <c r="DL284" i="59"/>
  <c r="DL286" i="59" s="1"/>
  <c r="DL295" i="59" s="1"/>
  <c r="DL201" i="59"/>
  <c r="DL203" i="59" s="1"/>
  <c r="DL221" i="59"/>
  <c r="DN128" i="59"/>
  <c r="DN269" i="59"/>
  <c r="DN362" i="59"/>
  <c r="DN363" i="59" s="1"/>
  <c r="DN7" i="59"/>
  <c r="DN348" i="59" s="1"/>
  <c r="DN349" i="59" s="1"/>
  <c r="DL34" i="59"/>
  <c r="DL36" i="59" s="1"/>
  <c r="DL311" i="59"/>
  <c r="DL291" i="59"/>
  <c r="DL293" i="59" s="1"/>
  <c r="DL242" i="59"/>
  <c r="DM4" i="59"/>
  <c r="DM323" i="59"/>
  <c r="DM325" i="59" s="1"/>
  <c r="DM327" i="59" s="1"/>
  <c r="DM329" i="59" s="1"/>
  <c r="DM252" i="59"/>
  <c r="DM254" i="59" s="1"/>
  <c r="DM256" i="59" s="1"/>
  <c r="DM162" i="59"/>
  <c r="DM164" i="59" s="1"/>
  <c r="DM166" i="59" s="1"/>
  <c r="DM242" i="59" s="1"/>
  <c r="DM27" i="59"/>
  <c r="DM233" i="59"/>
  <c r="DM235" i="59" s="1"/>
  <c r="DM237" i="59" s="1"/>
  <c r="DM239" i="59" s="1"/>
  <c r="DM178" i="59"/>
  <c r="DM96" i="59"/>
  <c r="DM100" i="59" s="1"/>
  <c r="DM101" i="59" s="1"/>
  <c r="DM169" i="59"/>
  <c r="DM268" i="59"/>
  <c r="DM259" i="59"/>
  <c r="DN213" i="59"/>
  <c r="DM72" i="59"/>
  <c r="DM85" i="59" s="1"/>
  <c r="DL185" i="59"/>
  <c r="DN222" i="59" l="1"/>
  <c r="DN355" i="59"/>
  <c r="DN356" i="59" s="1"/>
  <c r="DN369" i="59"/>
  <c r="DN370" i="59" s="1"/>
  <c r="DN179" i="59"/>
  <c r="DJ469" i="56"/>
  <c r="DJ470" i="56" s="1"/>
  <c r="DK448" i="56"/>
  <c r="DK440" i="56"/>
  <c r="DK449" i="56"/>
  <c r="DK441" i="56"/>
  <c r="DK450" i="56"/>
  <c r="DK442" i="56"/>
  <c r="DK443" i="56"/>
  <c r="DK451" i="56"/>
  <c r="DL110" i="59"/>
  <c r="DM199" i="59"/>
  <c r="DM181" i="59"/>
  <c r="DM183" i="59" s="1"/>
  <c r="DK478" i="56"/>
  <c r="DK479" i="56" s="1"/>
  <c r="DN339" i="59"/>
  <c r="DN340" i="59" s="1"/>
  <c r="DM192" i="59"/>
  <c r="DM173" i="59"/>
  <c r="DM175" i="59" s="1"/>
  <c r="DL41" i="59"/>
  <c r="DM289" i="59"/>
  <c r="DM271" i="59"/>
  <c r="DM273" i="59" s="1"/>
  <c r="DM103" i="59"/>
  <c r="DM105" i="59" s="1"/>
  <c r="DM282" i="59"/>
  <c r="DM263" i="59"/>
  <c r="DM265" i="59" s="1"/>
  <c r="DM332" i="59"/>
  <c r="DN14" i="59"/>
  <c r="DN13" i="59"/>
  <c r="DN99" i="59"/>
  <c r="DN3" i="59"/>
  <c r="DN2" i="59"/>
  <c r="DN5" i="59"/>
  <c r="DO6" i="59"/>
  <c r="DN59" i="59"/>
  <c r="DN303" i="59"/>
  <c r="DN312" i="59"/>
  <c r="DN51" i="59"/>
  <c r="DN136" i="59"/>
  <c r="DN120" i="59"/>
  <c r="DN67" i="59"/>
  <c r="DM31" i="59"/>
  <c r="DM32" i="59" s="1"/>
  <c r="DN30" i="59" s="1"/>
  <c r="DN137" i="59" l="1"/>
  <c r="DN139" i="59" s="1"/>
  <c r="DM34" i="59"/>
  <c r="DM36" i="59" s="1"/>
  <c r="DM194" i="59"/>
  <c r="DM196" i="59" s="1"/>
  <c r="DM205" i="59" s="1"/>
  <c r="DM212" i="59"/>
  <c r="DN350" i="59"/>
  <c r="DN351" i="59" s="1"/>
  <c r="DL348" i="56" s="1"/>
  <c r="DN341" i="59"/>
  <c r="DN342" i="59" s="1"/>
  <c r="DN124" i="59"/>
  <c r="DN292" i="59"/>
  <c r="DN371" i="59"/>
  <c r="DN372" i="59" s="1"/>
  <c r="DL351" i="56" s="1"/>
  <c r="DN364" i="59"/>
  <c r="DN365" i="59" s="1"/>
  <c r="DL350" i="56" s="1"/>
  <c r="DN63" i="59"/>
  <c r="DN272" i="59"/>
  <c r="DN132" i="59"/>
  <c r="DN316" i="59"/>
  <c r="DN357" i="59"/>
  <c r="DN358" i="59" s="1"/>
  <c r="DL349" i="56" s="1"/>
  <c r="DN71" i="59"/>
  <c r="DN285" i="59"/>
  <c r="DN264" i="59"/>
  <c r="DN140" i="59"/>
  <c r="DN326" i="59"/>
  <c r="DN182" i="59"/>
  <c r="DN226" i="59"/>
  <c r="DN255" i="59"/>
  <c r="DN217" i="59"/>
  <c r="DN104" i="59"/>
  <c r="DN195" i="59"/>
  <c r="DN236" i="59"/>
  <c r="DN55" i="59"/>
  <c r="DN307" i="59"/>
  <c r="DN165" i="59"/>
  <c r="DN202" i="59"/>
  <c r="DN174" i="59"/>
  <c r="DN35" i="59"/>
  <c r="DN52" i="59"/>
  <c r="DN54" i="59" s="1"/>
  <c r="DM311" i="59"/>
  <c r="DM291" i="59"/>
  <c r="DM293" i="59" s="1"/>
  <c r="DO7" i="59"/>
  <c r="DO355" i="59" s="1"/>
  <c r="DO356" i="59" s="1"/>
  <c r="DN68" i="59"/>
  <c r="DN70" i="59" s="1"/>
  <c r="DN72" i="59" s="1"/>
  <c r="DN85" i="59" s="1"/>
  <c r="DN259" i="59"/>
  <c r="DN96" i="59"/>
  <c r="DN100" i="59" s="1"/>
  <c r="DN101" i="59" s="1"/>
  <c r="DN178" i="59"/>
  <c r="DN162" i="59"/>
  <c r="DN164" i="59" s="1"/>
  <c r="DN166" i="59" s="1"/>
  <c r="DN27" i="59"/>
  <c r="DN31" i="59" s="1"/>
  <c r="DN32" i="59" s="1"/>
  <c r="DN4" i="59"/>
  <c r="DN323" i="59"/>
  <c r="DN325" i="59" s="1"/>
  <c r="DN327" i="59" s="1"/>
  <c r="DN329" i="59" s="1"/>
  <c r="DN268" i="59"/>
  <c r="DN252" i="59"/>
  <c r="DN254" i="59" s="1"/>
  <c r="DN256" i="59" s="1"/>
  <c r="DN169" i="59"/>
  <c r="DN233" i="59"/>
  <c r="DN235" i="59" s="1"/>
  <c r="DN237" i="59" s="1"/>
  <c r="DN239" i="59" s="1"/>
  <c r="DM275" i="59"/>
  <c r="DM201" i="59"/>
  <c r="DM203" i="59" s="1"/>
  <c r="DM221" i="59"/>
  <c r="DM110" i="59"/>
  <c r="DO120" i="59"/>
  <c r="DN121" i="59"/>
  <c r="DN123" i="59" s="1"/>
  <c r="DN125" i="59" s="1"/>
  <c r="DN152" i="59" s="1"/>
  <c r="DM284" i="59"/>
  <c r="DM286" i="59" s="1"/>
  <c r="DM295" i="59" s="1"/>
  <c r="DM302" i="59"/>
  <c r="DM185" i="59"/>
  <c r="DN56" i="59" l="1"/>
  <c r="DN83" i="59" s="1"/>
  <c r="DL478" i="56"/>
  <c r="DO303" i="59"/>
  <c r="DO362" i="59"/>
  <c r="DO363" i="59" s="1"/>
  <c r="DO348" i="59"/>
  <c r="DO349" i="59" s="1"/>
  <c r="DO67" i="59"/>
  <c r="DL479" i="56"/>
  <c r="DN173" i="59"/>
  <c r="DN175" i="59" s="1"/>
  <c r="DN192" i="59"/>
  <c r="DN103" i="59"/>
  <c r="DN105" i="59" s="1"/>
  <c r="DO369" i="59"/>
  <c r="DO370" i="59" s="1"/>
  <c r="DN332" i="59"/>
  <c r="DN282" i="59"/>
  <c r="DN263" i="59"/>
  <c r="DN265" i="59" s="1"/>
  <c r="DO269" i="59"/>
  <c r="DL448" i="56"/>
  <c r="DL440" i="56"/>
  <c r="DN289" i="59"/>
  <c r="DN271" i="59"/>
  <c r="DN273" i="59" s="1"/>
  <c r="DO339" i="59"/>
  <c r="DO340" i="59" s="1"/>
  <c r="DO68" i="59"/>
  <c r="DO70" i="59" s="1"/>
  <c r="DO51" i="59"/>
  <c r="DO179" i="59"/>
  <c r="DL450" i="56"/>
  <c r="DL442" i="56"/>
  <c r="DK469" i="56"/>
  <c r="DK470" i="56" s="1"/>
  <c r="DO121" i="59"/>
  <c r="DO123" i="59" s="1"/>
  <c r="DN34" i="59"/>
  <c r="DN36" i="59" s="1"/>
  <c r="DL451" i="56"/>
  <c r="DL443" i="56"/>
  <c r="DM41" i="59"/>
  <c r="DN242" i="59"/>
  <c r="DO13" i="59"/>
  <c r="DO30" i="59"/>
  <c r="DO14" i="59"/>
  <c r="DO99" i="59"/>
  <c r="DO3" i="59"/>
  <c r="DO2" i="59"/>
  <c r="DO5" i="59"/>
  <c r="DP6" i="59"/>
  <c r="DO222" i="59"/>
  <c r="DO213" i="59"/>
  <c r="DO128" i="59"/>
  <c r="DO59" i="59"/>
  <c r="DN141" i="59"/>
  <c r="DN154" i="59" s="1"/>
  <c r="DN199" i="59"/>
  <c r="DN181" i="59"/>
  <c r="DN183" i="59" s="1"/>
  <c r="DO312" i="59"/>
  <c r="DL449" i="56"/>
  <c r="DL441" i="56"/>
  <c r="DO136" i="59"/>
  <c r="DO137" i="59" l="1"/>
  <c r="DO139" i="59" s="1"/>
  <c r="DN291" i="59"/>
  <c r="DN293" i="59" s="1"/>
  <c r="DN311" i="59"/>
  <c r="DN110" i="59"/>
  <c r="DN212" i="59"/>
  <c r="DN194" i="59"/>
  <c r="DN196" i="59" s="1"/>
  <c r="DN205" i="59" s="1"/>
  <c r="DO52" i="59"/>
  <c r="DO54" i="59" s="1"/>
  <c r="DN185" i="59"/>
  <c r="DO264" i="59"/>
  <c r="DO132" i="59"/>
  <c r="DO55" i="59"/>
  <c r="DO371" i="59"/>
  <c r="DO226" i="59"/>
  <c r="DO357" i="59"/>
  <c r="DO358" i="59" s="1"/>
  <c r="DM349" i="56" s="1"/>
  <c r="DO272" i="59"/>
  <c r="DO182" i="59"/>
  <c r="DO140" i="59"/>
  <c r="DO104" i="59"/>
  <c r="DO341" i="59"/>
  <c r="DO35" i="59"/>
  <c r="DO307" i="59"/>
  <c r="DO71" i="59"/>
  <c r="DO72" i="59" s="1"/>
  <c r="DO85" i="59" s="1"/>
  <c r="DO255" i="59"/>
  <c r="DO326" i="59"/>
  <c r="DO364" i="59"/>
  <c r="DO365" i="59" s="1"/>
  <c r="DM350" i="56" s="1"/>
  <c r="DO285" i="59"/>
  <c r="DO236" i="59"/>
  <c r="DO217" i="59"/>
  <c r="DO316" i="59"/>
  <c r="DO350" i="59"/>
  <c r="DO351" i="59" s="1"/>
  <c r="DM348" i="56" s="1"/>
  <c r="DO202" i="59"/>
  <c r="DO174" i="59"/>
  <c r="DO165" i="59"/>
  <c r="DO63" i="59"/>
  <c r="DO195" i="59"/>
  <c r="DO124" i="59"/>
  <c r="DO292" i="59"/>
  <c r="DO125" i="59"/>
  <c r="DO152" i="59" s="1"/>
  <c r="DN41" i="59"/>
  <c r="DN275" i="59"/>
  <c r="DP7" i="59"/>
  <c r="DP59" i="59" s="1"/>
  <c r="DO323" i="59"/>
  <c r="DO325" i="59" s="1"/>
  <c r="DO162" i="59"/>
  <c r="DO164" i="59" s="1"/>
  <c r="DO166" i="59" s="1"/>
  <c r="DO252" i="59"/>
  <c r="DO254" i="59" s="1"/>
  <c r="DO4" i="59"/>
  <c r="DO27" i="59"/>
  <c r="DO178" i="59"/>
  <c r="DO233" i="59"/>
  <c r="DO235" i="59" s="1"/>
  <c r="DO237" i="59" s="1"/>
  <c r="DO239" i="59" s="1"/>
  <c r="DO96" i="59"/>
  <c r="DO100" i="59" s="1"/>
  <c r="DO101" i="59" s="1"/>
  <c r="DO259" i="59"/>
  <c r="DO268" i="59"/>
  <c r="DO169" i="59"/>
  <c r="DN284" i="59"/>
  <c r="DN286" i="59" s="1"/>
  <c r="DN295" i="59" s="1"/>
  <c r="DN302" i="59"/>
  <c r="DN221" i="59"/>
  <c r="DN201" i="59"/>
  <c r="DN203" i="59" s="1"/>
  <c r="DO342" i="59"/>
  <c r="DO372" i="59"/>
  <c r="DM351" i="56" s="1"/>
  <c r="DO256" i="59" l="1"/>
  <c r="DO242" i="59"/>
  <c r="DO327" i="59"/>
  <c r="DO329" i="59" s="1"/>
  <c r="DM478" i="56" s="1"/>
  <c r="DP369" i="59"/>
  <c r="DP370" i="59" s="1"/>
  <c r="DP179" i="59"/>
  <c r="DP362" i="59"/>
  <c r="DP363" i="59" s="1"/>
  <c r="DP269" i="59"/>
  <c r="DP51" i="59"/>
  <c r="DM443" i="56"/>
  <c r="DM451" i="56"/>
  <c r="DP339" i="59"/>
  <c r="DP340" i="59" s="1"/>
  <c r="DO31" i="59"/>
  <c r="DO32" i="59" s="1"/>
  <c r="DP30" i="59" s="1"/>
  <c r="DO192" i="59"/>
  <c r="DO173" i="59"/>
  <c r="DO175" i="59" s="1"/>
  <c r="DO332" i="59"/>
  <c r="DP348" i="59"/>
  <c r="DP349" i="59" s="1"/>
  <c r="DM450" i="56"/>
  <c r="DM442" i="56"/>
  <c r="DP222" i="59"/>
  <c r="DP213" i="59"/>
  <c r="DP128" i="59"/>
  <c r="DL469" i="56"/>
  <c r="DL470" i="56" s="1"/>
  <c r="DO103" i="59"/>
  <c r="DO105" i="59" s="1"/>
  <c r="DP355" i="59"/>
  <c r="DP356" i="59" s="1"/>
  <c r="DM448" i="56"/>
  <c r="DM440" i="56"/>
  <c r="DM441" i="56"/>
  <c r="DM449" i="56"/>
  <c r="DO141" i="59"/>
  <c r="DO154" i="59" s="1"/>
  <c r="DO289" i="59"/>
  <c r="DO271" i="59"/>
  <c r="DO273" i="59" s="1"/>
  <c r="DO282" i="59"/>
  <c r="DO263" i="59"/>
  <c r="DO265" i="59" s="1"/>
  <c r="DO199" i="59"/>
  <c r="DO181" i="59"/>
  <c r="DO183" i="59" s="1"/>
  <c r="DP99" i="59"/>
  <c r="DP14" i="59"/>
  <c r="DP13" i="59"/>
  <c r="DP3" i="59"/>
  <c r="DP2" i="59"/>
  <c r="DP5" i="59"/>
  <c r="DQ6" i="59"/>
  <c r="DP67" i="59"/>
  <c r="DP120" i="59"/>
  <c r="DP303" i="59"/>
  <c r="DP312" i="59"/>
  <c r="DO56" i="59"/>
  <c r="DO83" i="59" s="1"/>
  <c r="DP136" i="59"/>
  <c r="DP264" i="59" l="1"/>
  <c r="DP255" i="59"/>
  <c r="DP132" i="59"/>
  <c r="DP217" i="59"/>
  <c r="DP371" i="59"/>
  <c r="DP372" i="59" s="1"/>
  <c r="DN351" i="56" s="1"/>
  <c r="DP350" i="59"/>
  <c r="DP351" i="59" s="1"/>
  <c r="DN348" i="56" s="1"/>
  <c r="DP357" i="59"/>
  <c r="DP307" i="59"/>
  <c r="DP55" i="59"/>
  <c r="DP236" i="59"/>
  <c r="DP316" i="59"/>
  <c r="DP182" i="59"/>
  <c r="DP174" i="59"/>
  <c r="DP124" i="59"/>
  <c r="DP165" i="59"/>
  <c r="DP195" i="59"/>
  <c r="DP326" i="59"/>
  <c r="DP71" i="59"/>
  <c r="DP63" i="59"/>
  <c r="DP226" i="59"/>
  <c r="DP292" i="59"/>
  <c r="DP272" i="59"/>
  <c r="DP341" i="59"/>
  <c r="DP342" i="59" s="1"/>
  <c r="DP202" i="59"/>
  <c r="DP285" i="59"/>
  <c r="DP140" i="59"/>
  <c r="DP104" i="59"/>
  <c r="DP35" i="59"/>
  <c r="DP364" i="59"/>
  <c r="DP365" i="59" s="1"/>
  <c r="DN350" i="56" s="1"/>
  <c r="DO291" i="59"/>
  <c r="DO293" i="59" s="1"/>
  <c r="DO311" i="59"/>
  <c r="DO110" i="59"/>
  <c r="DM479" i="56"/>
  <c r="DP323" i="59"/>
  <c r="DP325" i="59" s="1"/>
  <c r="DP327" i="59" s="1"/>
  <c r="DP329" i="59" s="1"/>
  <c r="DP162" i="59"/>
  <c r="DP164" i="59" s="1"/>
  <c r="DP252" i="59"/>
  <c r="DP254" i="59" s="1"/>
  <c r="DP256" i="59" s="1"/>
  <c r="DP332" i="59" s="1"/>
  <c r="DP4" i="59"/>
  <c r="DP27" i="59"/>
  <c r="DP31" i="59" s="1"/>
  <c r="DP32" i="59" s="1"/>
  <c r="DP178" i="59"/>
  <c r="DP233" i="59"/>
  <c r="DP235" i="59" s="1"/>
  <c r="DP237" i="59" s="1"/>
  <c r="DP239" i="59" s="1"/>
  <c r="DP96" i="59"/>
  <c r="DP100" i="59" s="1"/>
  <c r="DP101" i="59" s="1"/>
  <c r="DP169" i="59"/>
  <c r="DP259" i="59"/>
  <c r="DP268" i="59"/>
  <c r="DP121" i="59"/>
  <c r="DP123" i="59" s="1"/>
  <c r="DP52" i="59"/>
  <c r="DP54" i="59" s="1"/>
  <c r="DP56" i="59" s="1"/>
  <c r="DP83" i="59" s="1"/>
  <c r="DQ312" i="59"/>
  <c r="DP68" i="59"/>
  <c r="DP70" i="59" s="1"/>
  <c r="DP72" i="59" s="1"/>
  <c r="DP85" i="59" s="1"/>
  <c r="DO185" i="59"/>
  <c r="DQ7" i="59"/>
  <c r="DQ339" i="59" s="1"/>
  <c r="DQ340" i="59" s="1"/>
  <c r="DO194" i="59"/>
  <c r="DO196" i="59" s="1"/>
  <c r="DO205" i="59" s="1"/>
  <c r="DO212" i="59"/>
  <c r="DO34" i="59"/>
  <c r="DO36" i="59" s="1"/>
  <c r="DQ136" i="59"/>
  <c r="DP137" i="59"/>
  <c r="DP139" i="59" s="1"/>
  <c r="DP141" i="59" s="1"/>
  <c r="DP154" i="59" s="1"/>
  <c r="DO275" i="59"/>
  <c r="DO221" i="59"/>
  <c r="DO201" i="59"/>
  <c r="DO203" i="59" s="1"/>
  <c r="DO302" i="59"/>
  <c r="DO284" i="59"/>
  <c r="DO286" i="59" s="1"/>
  <c r="DO295" i="59" s="1"/>
  <c r="DP358" i="59"/>
  <c r="DN349" i="56" s="1"/>
  <c r="DP166" i="59" l="1"/>
  <c r="DQ179" i="59"/>
  <c r="DP242" i="59"/>
  <c r="DN448" i="56"/>
  <c r="DN440" i="56"/>
  <c r="DQ213" i="59"/>
  <c r="DQ369" i="59"/>
  <c r="DQ370" i="59" s="1"/>
  <c r="DP289" i="59"/>
  <c r="DP271" i="59"/>
  <c r="DP273" i="59" s="1"/>
  <c r="DO41" i="59"/>
  <c r="DP282" i="59"/>
  <c r="DP263" i="59"/>
  <c r="DP265" i="59" s="1"/>
  <c r="DQ137" i="59"/>
  <c r="DQ139" i="59" s="1"/>
  <c r="DQ30" i="59"/>
  <c r="DQ13" i="59"/>
  <c r="DQ99" i="59"/>
  <c r="DQ14" i="59"/>
  <c r="DQ3" i="59"/>
  <c r="DQ2" i="59"/>
  <c r="DQ5" i="59"/>
  <c r="DR6" i="59"/>
  <c r="DQ59" i="59"/>
  <c r="DQ67" i="59"/>
  <c r="DP192" i="59"/>
  <c r="DP173" i="59"/>
  <c r="DP175" i="59" s="1"/>
  <c r="DN442" i="56"/>
  <c r="DN450" i="56"/>
  <c r="DN451" i="56"/>
  <c r="DN443" i="56"/>
  <c r="DP103" i="59"/>
  <c r="DP105" i="59" s="1"/>
  <c r="DQ222" i="59"/>
  <c r="DQ348" i="59"/>
  <c r="DQ349" i="59" s="1"/>
  <c r="DN478" i="56"/>
  <c r="DQ355" i="59"/>
  <c r="DQ356" i="59" s="1"/>
  <c r="DQ51" i="59"/>
  <c r="DP199" i="59"/>
  <c r="DP181" i="59"/>
  <c r="DP183" i="59" s="1"/>
  <c r="DQ362" i="59"/>
  <c r="DQ363" i="59" s="1"/>
  <c r="DQ128" i="59"/>
  <c r="DP125" i="59"/>
  <c r="DP152" i="59" s="1"/>
  <c r="DP34" i="59"/>
  <c r="DP36" i="59" s="1"/>
  <c r="DN441" i="56"/>
  <c r="DN449" i="56"/>
  <c r="DM469" i="56"/>
  <c r="DM470" i="56" s="1"/>
  <c r="DQ269" i="59"/>
  <c r="DQ120" i="59"/>
  <c r="DQ303" i="59"/>
  <c r="DP201" i="59" l="1"/>
  <c r="DP203" i="59" s="1"/>
  <c r="DP221" i="59"/>
  <c r="DP110" i="59"/>
  <c r="DQ68" i="59"/>
  <c r="DQ70" i="59" s="1"/>
  <c r="DQ72" i="59" s="1"/>
  <c r="DQ85" i="59" s="1"/>
  <c r="DQ272" i="59"/>
  <c r="DQ165" i="59"/>
  <c r="DQ326" i="59"/>
  <c r="DQ350" i="59"/>
  <c r="DQ104" i="59"/>
  <c r="DQ132" i="59"/>
  <c r="DQ236" i="59"/>
  <c r="DQ292" i="59"/>
  <c r="DQ140" i="59"/>
  <c r="DQ55" i="59"/>
  <c r="DQ307" i="59"/>
  <c r="DQ202" i="59"/>
  <c r="DQ364" i="59"/>
  <c r="DQ63" i="59"/>
  <c r="DQ226" i="59"/>
  <c r="DQ195" i="59"/>
  <c r="DQ35" i="59"/>
  <c r="DQ182" i="59"/>
  <c r="DQ316" i="59"/>
  <c r="DQ264" i="59"/>
  <c r="DQ357" i="59"/>
  <c r="DQ217" i="59"/>
  <c r="DQ174" i="59"/>
  <c r="DQ285" i="59"/>
  <c r="DQ371" i="59"/>
  <c r="DQ341" i="59"/>
  <c r="DQ342" i="59" s="1"/>
  <c r="DQ255" i="59"/>
  <c r="DQ124" i="59"/>
  <c r="DQ71" i="59"/>
  <c r="DQ52" i="59"/>
  <c r="DQ54" i="59" s="1"/>
  <c r="DP311" i="59"/>
  <c r="DP291" i="59"/>
  <c r="DP293" i="59" s="1"/>
  <c r="DR7" i="59"/>
  <c r="DR339" i="59" s="1"/>
  <c r="DR340" i="59" s="1"/>
  <c r="DQ141" i="59"/>
  <c r="DQ154" i="59" s="1"/>
  <c r="DQ372" i="59"/>
  <c r="DO351" i="56" s="1"/>
  <c r="DP41" i="59"/>
  <c r="DQ323" i="59"/>
  <c r="DQ325" i="59" s="1"/>
  <c r="DQ4" i="59"/>
  <c r="DQ252" i="59"/>
  <c r="DQ254" i="59" s="1"/>
  <c r="DQ162" i="59"/>
  <c r="DQ164" i="59" s="1"/>
  <c r="DQ166" i="59" s="1"/>
  <c r="DQ27" i="59"/>
  <c r="DQ31" i="59" s="1"/>
  <c r="DQ32" i="59" s="1"/>
  <c r="DQ178" i="59"/>
  <c r="DQ233" i="59"/>
  <c r="DQ235" i="59" s="1"/>
  <c r="DQ237" i="59" s="1"/>
  <c r="DQ239" i="59" s="1"/>
  <c r="DQ96" i="59"/>
  <c r="DQ100" i="59" s="1"/>
  <c r="DQ101" i="59" s="1"/>
  <c r="DQ169" i="59"/>
  <c r="DQ268" i="59"/>
  <c r="DQ259" i="59"/>
  <c r="DR213" i="59"/>
  <c r="DQ358" i="59"/>
  <c r="DO349" i="56" s="1"/>
  <c r="DR303" i="59"/>
  <c r="DN479" i="56"/>
  <c r="DP275" i="59"/>
  <c r="DR128" i="59"/>
  <c r="DP284" i="59"/>
  <c r="DP286" i="59" s="1"/>
  <c r="DP295" i="59" s="1"/>
  <c r="DP302" i="59"/>
  <c r="DQ365" i="59"/>
  <c r="DO350" i="56" s="1"/>
  <c r="DP185" i="59"/>
  <c r="DR120" i="59"/>
  <c r="DQ121" i="59"/>
  <c r="DQ123" i="59" s="1"/>
  <c r="DQ125" i="59" s="1"/>
  <c r="DQ152" i="59" s="1"/>
  <c r="DQ351" i="59"/>
  <c r="DO348" i="56" s="1"/>
  <c r="DR222" i="59"/>
  <c r="DP194" i="59"/>
  <c r="DP196" i="59" s="1"/>
  <c r="DP205" i="59" s="1"/>
  <c r="DP212" i="59"/>
  <c r="DQ256" i="59" l="1"/>
  <c r="DQ56" i="59"/>
  <c r="DQ83" i="59" s="1"/>
  <c r="DQ327" i="59"/>
  <c r="DQ329" i="59" s="1"/>
  <c r="DO478" i="56" s="1"/>
  <c r="DO479" i="56" s="1"/>
  <c r="DN469" i="56"/>
  <c r="DN470" i="56" s="1"/>
  <c r="DQ242" i="59"/>
  <c r="DO442" i="56"/>
  <c r="DO450" i="56"/>
  <c r="DR179" i="59"/>
  <c r="DR269" i="59"/>
  <c r="DR59" i="59"/>
  <c r="DQ199" i="59"/>
  <c r="DQ181" i="59"/>
  <c r="DQ183" i="59" s="1"/>
  <c r="DO448" i="56"/>
  <c r="DO440" i="56"/>
  <c r="DO441" i="56"/>
  <c r="DO449" i="56"/>
  <c r="DQ34" i="59"/>
  <c r="DQ36" i="59" s="1"/>
  <c r="DO451" i="56"/>
  <c r="DO443" i="56"/>
  <c r="DR348" i="59"/>
  <c r="DR349" i="59" s="1"/>
  <c r="DR369" i="59"/>
  <c r="DR370" i="59" s="1"/>
  <c r="DR51" i="59"/>
  <c r="DR67" i="59"/>
  <c r="DQ289" i="59"/>
  <c r="DQ271" i="59"/>
  <c r="DQ273" i="59" s="1"/>
  <c r="DR121" i="59"/>
  <c r="DR123" i="59" s="1"/>
  <c r="DQ282" i="59"/>
  <c r="DQ263" i="59"/>
  <c r="DQ265" i="59" s="1"/>
  <c r="DR30" i="59"/>
  <c r="DR14" i="59"/>
  <c r="DR13" i="59"/>
  <c r="DR99" i="59"/>
  <c r="DR2" i="59"/>
  <c r="DR3" i="59"/>
  <c r="DR5" i="59"/>
  <c r="DS6" i="59"/>
  <c r="DR136" i="59"/>
  <c r="DR312" i="59"/>
  <c r="DQ192" i="59"/>
  <c r="DQ173" i="59"/>
  <c r="DQ175" i="59" s="1"/>
  <c r="DR355" i="59"/>
  <c r="DR356" i="59" s="1"/>
  <c r="DQ103" i="59"/>
  <c r="DQ105" i="59" s="1"/>
  <c r="DR362" i="59"/>
  <c r="DR363" i="59" s="1"/>
  <c r="DQ332" i="59" l="1"/>
  <c r="DQ41" i="59"/>
  <c r="DS7" i="59"/>
  <c r="DS355" i="59" s="1"/>
  <c r="DS356" i="59" s="1"/>
  <c r="DQ275" i="59"/>
  <c r="DS67" i="59"/>
  <c r="DR68" i="59"/>
  <c r="DR70" i="59" s="1"/>
  <c r="DR252" i="59"/>
  <c r="DR254" i="59" s="1"/>
  <c r="DR162" i="59"/>
  <c r="DR164" i="59" s="1"/>
  <c r="DR323" i="59"/>
  <c r="DR325" i="59" s="1"/>
  <c r="DR4" i="59"/>
  <c r="DR27" i="59"/>
  <c r="DR233" i="59"/>
  <c r="DR235" i="59" s="1"/>
  <c r="DR178" i="59"/>
  <c r="DR96" i="59"/>
  <c r="DR100" i="59" s="1"/>
  <c r="DR101" i="59" s="1"/>
  <c r="DR259" i="59"/>
  <c r="DR169" i="59"/>
  <c r="DR268" i="59"/>
  <c r="DQ302" i="59"/>
  <c r="DQ284" i="59"/>
  <c r="DQ286" i="59" s="1"/>
  <c r="DQ295" i="59" s="1"/>
  <c r="DS51" i="59"/>
  <c r="DR52" i="59"/>
  <c r="DR54" i="59" s="1"/>
  <c r="DQ185" i="59"/>
  <c r="DQ110" i="59"/>
  <c r="DQ212" i="59"/>
  <c r="DQ194" i="59"/>
  <c r="DQ196" i="59" s="1"/>
  <c r="DQ205" i="59" s="1"/>
  <c r="DS136" i="59"/>
  <c r="DR137" i="59"/>
  <c r="DR139" i="59" s="1"/>
  <c r="DR236" i="59"/>
  <c r="DR202" i="59"/>
  <c r="DR35" i="59"/>
  <c r="DR104" i="59"/>
  <c r="DR63" i="59"/>
  <c r="DR307" i="59"/>
  <c r="DR272" i="59"/>
  <c r="DR316" i="59"/>
  <c r="DR217" i="59"/>
  <c r="DR371" i="59"/>
  <c r="DR372" i="59" s="1"/>
  <c r="DP351" i="56" s="1"/>
  <c r="DR364" i="59"/>
  <c r="DR365" i="59" s="1"/>
  <c r="DP350" i="56" s="1"/>
  <c r="DR182" i="59"/>
  <c r="DR326" i="59"/>
  <c r="DR285" i="59"/>
  <c r="DR292" i="59"/>
  <c r="DR140" i="59"/>
  <c r="DR124" i="59"/>
  <c r="DR125" i="59" s="1"/>
  <c r="DR152" i="59" s="1"/>
  <c r="DR195" i="59"/>
  <c r="DR357" i="59"/>
  <c r="DR358" i="59" s="1"/>
  <c r="DP349" i="56" s="1"/>
  <c r="DR226" i="59"/>
  <c r="DR255" i="59"/>
  <c r="DR71" i="59"/>
  <c r="DR264" i="59"/>
  <c r="DR174" i="59"/>
  <c r="DR165" i="59"/>
  <c r="DR55" i="59"/>
  <c r="DR350" i="59"/>
  <c r="DR351" i="59" s="1"/>
  <c r="DP348" i="56" s="1"/>
  <c r="DR341" i="59"/>
  <c r="DR342" i="59" s="1"/>
  <c r="DR132" i="59"/>
  <c r="DQ311" i="59"/>
  <c r="DQ291" i="59"/>
  <c r="DQ293" i="59" s="1"/>
  <c r="DQ221" i="59"/>
  <c r="DQ201" i="59"/>
  <c r="DQ203" i="59" s="1"/>
  <c r="DS312" i="59"/>
  <c r="DR141" i="59" l="1"/>
  <c r="DR154" i="59" s="1"/>
  <c r="DS369" i="59"/>
  <c r="DS370" i="59" s="1"/>
  <c r="DS348" i="59"/>
  <c r="DS349" i="59" s="1"/>
  <c r="DS59" i="59"/>
  <c r="DR256" i="59"/>
  <c r="DP441" i="56"/>
  <c r="DP449" i="56"/>
  <c r="DP450" i="56"/>
  <c r="DP442" i="56"/>
  <c r="DP448" i="56"/>
  <c r="DP440" i="56"/>
  <c r="DP451" i="56"/>
  <c r="DP443" i="56"/>
  <c r="DS52" i="59"/>
  <c r="DS54" i="59" s="1"/>
  <c r="DR237" i="59"/>
  <c r="DR239" i="59" s="1"/>
  <c r="DR72" i="59"/>
  <c r="DR85" i="59" s="1"/>
  <c r="DS269" i="59"/>
  <c r="DS68" i="59"/>
  <c r="DS70" i="59" s="1"/>
  <c r="DS179" i="59"/>
  <c r="DR289" i="59"/>
  <c r="DR271" i="59"/>
  <c r="DR273" i="59" s="1"/>
  <c r="DR327" i="59"/>
  <c r="DR329" i="59" s="1"/>
  <c r="DS137" i="59"/>
  <c r="DS139" i="59" s="1"/>
  <c r="DR192" i="59"/>
  <c r="DR173" i="59"/>
  <c r="DR175" i="59" s="1"/>
  <c r="DR166" i="59"/>
  <c r="DR242" i="59" s="1"/>
  <c r="DS13" i="59"/>
  <c r="DS14" i="59"/>
  <c r="DS99" i="59"/>
  <c r="DS3" i="59"/>
  <c r="DS2" i="59"/>
  <c r="DS5" i="59"/>
  <c r="DT6" i="59"/>
  <c r="DS303" i="59"/>
  <c r="DS222" i="59"/>
  <c r="DS213" i="59"/>
  <c r="DS120" i="59"/>
  <c r="DS128" i="59"/>
  <c r="DR282" i="59"/>
  <c r="DR263" i="59"/>
  <c r="DR265" i="59" s="1"/>
  <c r="DO469" i="56"/>
  <c r="DO470" i="56" s="1"/>
  <c r="DR103" i="59"/>
  <c r="DR105" i="59" s="1"/>
  <c r="DS339" i="59"/>
  <c r="DS340" i="59" s="1"/>
  <c r="DR332" i="59"/>
  <c r="DR56" i="59"/>
  <c r="DR83" i="59" s="1"/>
  <c r="DR199" i="59"/>
  <c r="DR181" i="59"/>
  <c r="DR183" i="59" s="1"/>
  <c r="DR31" i="59"/>
  <c r="DR32" i="59" s="1"/>
  <c r="DS30" i="59" s="1"/>
  <c r="DS362" i="59"/>
  <c r="DS363" i="59" s="1"/>
  <c r="DP478" i="56" l="1"/>
  <c r="DS35" i="59"/>
  <c r="DS272" i="59"/>
  <c r="DS132" i="59"/>
  <c r="DS364" i="59"/>
  <c r="DS365" i="59" s="1"/>
  <c r="DQ350" i="56" s="1"/>
  <c r="DS357" i="59"/>
  <c r="DS358" i="59" s="1"/>
  <c r="DQ349" i="56" s="1"/>
  <c r="DS226" i="59"/>
  <c r="DS71" i="59"/>
  <c r="DS72" i="59" s="1"/>
  <c r="DS85" i="59" s="1"/>
  <c r="DS55" i="59"/>
  <c r="DS174" i="59"/>
  <c r="DS195" i="59"/>
  <c r="DS307" i="59"/>
  <c r="DS292" i="59"/>
  <c r="DS350" i="59"/>
  <c r="DS351" i="59" s="1"/>
  <c r="DQ348" i="56" s="1"/>
  <c r="DS217" i="59"/>
  <c r="DS182" i="59"/>
  <c r="DS255" i="59"/>
  <c r="DS371" i="59"/>
  <c r="DS372" i="59" s="1"/>
  <c r="DQ351" i="56" s="1"/>
  <c r="DS264" i="59"/>
  <c r="DS316" i="59"/>
  <c r="DS236" i="59"/>
  <c r="DS140" i="59"/>
  <c r="DS141" i="59" s="1"/>
  <c r="DS154" i="59" s="1"/>
  <c r="DS165" i="59"/>
  <c r="DS104" i="59"/>
  <c r="DS202" i="59"/>
  <c r="DS63" i="59"/>
  <c r="DS341" i="59"/>
  <c r="DS285" i="59"/>
  <c r="DS124" i="59"/>
  <c r="DS326" i="59"/>
  <c r="DR311" i="59"/>
  <c r="DR291" i="59"/>
  <c r="DR293" i="59" s="1"/>
  <c r="DR275" i="59"/>
  <c r="DR221" i="59"/>
  <c r="DR201" i="59"/>
  <c r="DR203" i="59" s="1"/>
  <c r="DR302" i="59"/>
  <c r="DR284" i="59"/>
  <c r="DR286" i="59" s="1"/>
  <c r="DR295" i="59" s="1"/>
  <c r="DT7" i="59"/>
  <c r="DT339" i="59" s="1"/>
  <c r="DT340" i="59" s="1"/>
  <c r="DR185" i="59"/>
  <c r="DP479" i="56"/>
  <c r="DS162" i="59"/>
  <c r="DS164" i="59" s="1"/>
  <c r="DS4" i="59"/>
  <c r="DS252" i="59"/>
  <c r="DS254" i="59" s="1"/>
  <c r="DS256" i="59" s="1"/>
  <c r="DS323" i="59"/>
  <c r="DS325" i="59" s="1"/>
  <c r="DS27" i="59"/>
  <c r="DS233" i="59"/>
  <c r="DS235" i="59" s="1"/>
  <c r="DS237" i="59" s="1"/>
  <c r="DS239" i="59" s="1"/>
  <c r="DS178" i="59"/>
  <c r="DS96" i="59"/>
  <c r="DS259" i="59"/>
  <c r="DS268" i="59"/>
  <c r="DS169" i="59"/>
  <c r="DR194" i="59"/>
  <c r="DR196" i="59" s="1"/>
  <c r="DR205" i="59" s="1"/>
  <c r="DR212" i="59"/>
  <c r="DS56" i="59"/>
  <c r="DS83" i="59" s="1"/>
  <c r="DR34" i="59"/>
  <c r="DR36" i="59" s="1"/>
  <c r="DS342" i="59"/>
  <c r="DS121" i="59"/>
  <c r="DS123" i="59" s="1"/>
  <c r="DS125" i="59" s="1"/>
  <c r="DS152" i="59" s="1"/>
  <c r="DR110" i="59"/>
  <c r="DS327" i="59" l="1"/>
  <c r="DS329" i="59" s="1"/>
  <c r="DS166" i="59"/>
  <c r="DT348" i="59"/>
  <c r="DT349" i="59" s="1"/>
  <c r="DT355" i="59"/>
  <c r="DT356" i="59" s="1"/>
  <c r="DT120" i="59"/>
  <c r="DT121" i="59" s="1"/>
  <c r="DT123" i="59" s="1"/>
  <c r="DT222" i="59"/>
  <c r="DT303" i="59"/>
  <c r="DT128" i="59"/>
  <c r="DT213" i="59"/>
  <c r="DS332" i="59"/>
  <c r="DP469" i="56"/>
  <c r="DP470" i="56" s="1"/>
  <c r="DQ478" i="56"/>
  <c r="DQ479" i="56" s="1"/>
  <c r="DS242" i="59"/>
  <c r="DQ442" i="56"/>
  <c r="DQ450" i="56"/>
  <c r="DS289" i="59"/>
  <c r="DS271" i="59"/>
  <c r="DS273" i="59" s="1"/>
  <c r="DQ440" i="56"/>
  <c r="DQ448" i="56"/>
  <c r="DQ449" i="56"/>
  <c r="DQ441" i="56"/>
  <c r="DS282" i="59"/>
  <c r="DS263" i="59"/>
  <c r="DS265" i="59" s="1"/>
  <c r="DT179" i="59"/>
  <c r="DT269" i="59"/>
  <c r="DT362" i="59"/>
  <c r="DT363" i="59" s="1"/>
  <c r="DQ451" i="56"/>
  <c r="DQ443" i="56"/>
  <c r="DS199" i="59"/>
  <c r="DS181" i="59"/>
  <c r="DS183" i="59" s="1"/>
  <c r="DS100" i="59"/>
  <c r="DS101" i="59" s="1"/>
  <c r="DT99" i="59" s="1"/>
  <c r="DT369" i="59"/>
  <c r="DT370" i="59" s="1"/>
  <c r="DR41" i="59"/>
  <c r="DS192" i="59"/>
  <c r="DS173" i="59"/>
  <c r="DS175" i="59" s="1"/>
  <c r="DT14" i="59"/>
  <c r="DT13" i="59"/>
  <c r="DT2" i="59"/>
  <c r="DT3" i="59"/>
  <c r="DT5" i="59"/>
  <c r="DU6" i="59"/>
  <c r="DT67" i="59"/>
  <c r="DT312" i="59"/>
  <c r="DT136" i="59"/>
  <c r="DT51" i="59"/>
  <c r="DT59" i="59"/>
  <c r="DS31" i="59"/>
  <c r="DS32" i="59" s="1"/>
  <c r="DT30" i="59" s="1"/>
  <c r="DS103" i="59" l="1"/>
  <c r="DS105" i="59" s="1"/>
  <c r="DT137" i="59"/>
  <c r="DT139" i="59" s="1"/>
  <c r="DS110" i="59"/>
  <c r="DS275" i="59"/>
  <c r="DS311" i="59"/>
  <c r="DS291" i="59"/>
  <c r="DS293" i="59" s="1"/>
  <c r="DS302" i="59"/>
  <c r="DS284" i="59"/>
  <c r="DS286" i="59" s="1"/>
  <c r="DS295" i="59" s="1"/>
  <c r="DT68" i="59"/>
  <c r="DT70" i="59" s="1"/>
  <c r="DU7" i="59"/>
  <c r="DU369" i="59" s="1"/>
  <c r="DU370" i="59" s="1"/>
  <c r="DS185" i="59"/>
  <c r="DT323" i="59"/>
  <c r="DT325" i="59" s="1"/>
  <c r="DT252" i="59"/>
  <c r="DT254" i="59" s="1"/>
  <c r="DT162" i="59"/>
  <c r="DT164" i="59" s="1"/>
  <c r="DT4" i="59"/>
  <c r="DT27" i="59"/>
  <c r="DT233" i="59"/>
  <c r="DT235" i="59" s="1"/>
  <c r="DT178" i="59"/>
  <c r="DT96" i="59"/>
  <c r="DT100" i="59" s="1"/>
  <c r="DT101" i="59" s="1"/>
  <c r="DT169" i="59"/>
  <c r="DT259" i="59"/>
  <c r="DT268" i="59"/>
  <c r="DS194" i="59"/>
  <c r="DS196" i="59" s="1"/>
  <c r="DS205" i="59" s="1"/>
  <c r="DS212" i="59"/>
  <c r="DS34" i="59"/>
  <c r="DS36" i="59" s="1"/>
  <c r="DU312" i="59"/>
  <c r="DU51" i="59"/>
  <c r="DT52" i="59"/>
  <c r="DT54" i="59" s="1"/>
  <c r="DT202" i="59"/>
  <c r="DT236" i="59"/>
  <c r="DT165" i="59"/>
  <c r="DT272" i="59"/>
  <c r="DT174" i="59"/>
  <c r="DT55" i="59"/>
  <c r="DT285" i="59"/>
  <c r="DT195" i="59"/>
  <c r="DT124" i="59"/>
  <c r="DT125" i="59" s="1"/>
  <c r="DT152" i="59" s="1"/>
  <c r="DT132" i="59"/>
  <c r="DT292" i="59"/>
  <c r="DT357" i="59"/>
  <c r="DT358" i="59" s="1"/>
  <c r="DR349" i="56" s="1"/>
  <c r="DT264" i="59"/>
  <c r="DT307" i="59"/>
  <c r="DT182" i="59"/>
  <c r="DT371" i="59"/>
  <c r="DT372" i="59" s="1"/>
  <c r="DR351" i="56" s="1"/>
  <c r="DT226" i="59"/>
  <c r="DT350" i="59"/>
  <c r="DT351" i="59" s="1"/>
  <c r="DR348" i="56" s="1"/>
  <c r="DT341" i="59"/>
  <c r="DT342" i="59" s="1"/>
  <c r="DT364" i="59"/>
  <c r="DT365" i="59" s="1"/>
  <c r="DR350" i="56" s="1"/>
  <c r="DT63" i="59"/>
  <c r="DT104" i="59"/>
  <c r="DT35" i="59"/>
  <c r="DT316" i="59"/>
  <c r="DT140" i="59"/>
  <c r="DT255" i="59"/>
  <c r="DT326" i="59"/>
  <c r="DT217" i="59"/>
  <c r="DT71" i="59"/>
  <c r="DS221" i="59"/>
  <c r="DS201" i="59"/>
  <c r="DS203" i="59" s="1"/>
  <c r="DT327" i="59" l="1"/>
  <c r="DT329" i="59" s="1"/>
  <c r="DU59" i="59"/>
  <c r="DU179" i="59"/>
  <c r="DU348" i="59"/>
  <c r="DU349" i="59" s="1"/>
  <c r="DU67" i="59"/>
  <c r="DQ469" i="56"/>
  <c r="DQ470" i="56" s="1"/>
  <c r="DR443" i="56"/>
  <c r="DR451" i="56"/>
  <c r="DR450" i="56"/>
  <c r="DR442" i="56"/>
  <c r="DU52" i="59"/>
  <c r="DU54" i="59" s="1"/>
  <c r="DT282" i="59"/>
  <c r="DT263" i="59"/>
  <c r="DT265" i="59" s="1"/>
  <c r="DT256" i="59"/>
  <c r="DT332" i="59" s="1"/>
  <c r="DU269" i="59"/>
  <c r="DT103" i="59"/>
  <c r="DT105" i="59" s="1"/>
  <c r="DU362" i="59"/>
  <c r="DU363" i="59" s="1"/>
  <c r="DT199" i="59"/>
  <c r="DT181" i="59"/>
  <c r="DT183" i="59" s="1"/>
  <c r="DT192" i="59"/>
  <c r="DT173" i="59"/>
  <c r="DT175" i="59" s="1"/>
  <c r="DS41" i="59"/>
  <c r="DT237" i="59"/>
  <c r="DT239" i="59" s="1"/>
  <c r="DR478" i="56" s="1"/>
  <c r="DU99" i="59"/>
  <c r="DU14" i="59"/>
  <c r="DU13" i="59"/>
  <c r="DU2" i="59"/>
  <c r="DU3" i="59"/>
  <c r="DU5" i="59"/>
  <c r="DV6" i="59"/>
  <c r="DU303" i="59"/>
  <c r="DU120" i="59"/>
  <c r="DU128" i="59"/>
  <c r="DU222" i="59"/>
  <c r="DU213" i="59"/>
  <c r="DT72" i="59"/>
  <c r="DT85" i="59" s="1"/>
  <c r="DT141" i="59"/>
  <c r="DT154" i="59" s="1"/>
  <c r="DU68" i="59"/>
  <c r="DU70" i="59" s="1"/>
  <c r="DU136" i="59"/>
  <c r="DR449" i="56"/>
  <c r="DR441" i="56"/>
  <c r="DR448" i="56"/>
  <c r="DR440" i="56"/>
  <c r="DU355" i="59"/>
  <c r="DU356" i="59" s="1"/>
  <c r="DT56" i="59"/>
  <c r="DT83" i="59" s="1"/>
  <c r="DT289" i="59"/>
  <c r="DT271" i="59"/>
  <c r="DT273" i="59" s="1"/>
  <c r="DT166" i="59"/>
  <c r="DT242" i="59" s="1"/>
  <c r="DU339" i="59"/>
  <c r="DU340" i="59" s="1"/>
  <c r="DT31" i="59"/>
  <c r="DT32" i="59" s="1"/>
  <c r="DU30" i="59" s="1"/>
  <c r="DT110" i="59" l="1"/>
  <c r="DT185" i="59"/>
  <c r="DU124" i="59"/>
  <c r="DU307" i="59"/>
  <c r="DU285" i="59"/>
  <c r="DU202" i="59"/>
  <c r="DU195" i="59"/>
  <c r="DU71" i="59"/>
  <c r="DU72" i="59" s="1"/>
  <c r="DU85" i="59" s="1"/>
  <c r="DU174" i="59"/>
  <c r="DU55" i="59"/>
  <c r="DU371" i="59"/>
  <c r="DU372" i="59" s="1"/>
  <c r="DS351" i="56" s="1"/>
  <c r="DU255" i="59"/>
  <c r="DU326" i="59"/>
  <c r="DU357" i="59"/>
  <c r="DU358" i="59" s="1"/>
  <c r="DS349" i="56" s="1"/>
  <c r="DU341" i="59"/>
  <c r="DU342" i="59" s="1"/>
  <c r="DU140" i="59"/>
  <c r="DU132" i="59"/>
  <c r="DU264" i="59"/>
  <c r="DU182" i="59"/>
  <c r="DU272" i="59"/>
  <c r="DU350" i="59"/>
  <c r="DU351" i="59" s="1"/>
  <c r="DS348" i="56" s="1"/>
  <c r="DU165" i="59"/>
  <c r="DU217" i="59"/>
  <c r="DU104" i="59"/>
  <c r="DU316" i="59"/>
  <c r="DU292" i="59"/>
  <c r="DU364" i="59"/>
  <c r="DU63" i="59"/>
  <c r="DU226" i="59"/>
  <c r="DU236" i="59"/>
  <c r="DU35" i="59"/>
  <c r="DT194" i="59"/>
  <c r="DT196" i="59" s="1"/>
  <c r="DT205" i="59" s="1"/>
  <c r="DT212" i="59"/>
  <c r="DT291" i="59"/>
  <c r="DT293" i="59" s="1"/>
  <c r="DT311" i="59"/>
  <c r="DU121" i="59"/>
  <c r="DU123" i="59" s="1"/>
  <c r="DU125" i="59" s="1"/>
  <c r="DU152" i="59" s="1"/>
  <c r="DT221" i="59"/>
  <c r="DT201" i="59"/>
  <c r="DT203" i="59" s="1"/>
  <c r="DT275" i="59"/>
  <c r="DU137" i="59"/>
  <c r="DU139" i="59" s="1"/>
  <c r="DU141" i="59" s="1"/>
  <c r="DU154" i="59" s="1"/>
  <c r="DT34" i="59"/>
  <c r="DT36" i="59" s="1"/>
  <c r="DV7" i="59"/>
  <c r="DV355" i="59" s="1"/>
  <c r="DV356" i="59" s="1"/>
  <c r="DR479" i="56"/>
  <c r="DT284" i="59"/>
  <c r="DT286" i="59" s="1"/>
  <c r="DT295" i="59" s="1"/>
  <c r="DT302" i="59"/>
  <c r="DU323" i="59"/>
  <c r="DU325" i="59" s="1"/>
  <c r="DU327" i="59" s="1"/>
  <c r="DU329" i="59" s="1"/>
  <c r="DU4" i="59"/>
  <c r="DU252" i="59"/>
  <c r="DU254" i="59" s="1"/>
  <c r="DU256" i="59" s="1"/>
  <c r="DU162" i="59"/>
  <c r="DU164" i="59" s="1"/>
  <c r="DU166" i="59" s="1"/>
  <c r="DU27" i="59"/>
  <c r="DU178" i="59"/>
  <c r="DU233" i="59"/>
  <c r="DU235" i="59" s="1"/>
  <c r="DU237" i="59" s="1"/>
  <c r="DU239" i="59" s="1"/>
  <c r="DU96" i="59"/>
  <c r="DU100" i="59" s="1"/>
  <c r="DU101" i="59" s="1"/>
  <c r="DU259" i="59"/>
  <c r="DU169" i="59"/>
  <c r="DU268" i="59"/>
  <c r="DU365" i="59"/>
  <c r="DS350" i="56" s="1"/>
  <c r="DU56" i="59"/>
  <c r="DU83" i="59" s="1"/>
  <c r="DV303" i="59" l="1"/>
  <c r="DV120" i="59"/>
  <c r="DV339" i="59"/>
  <c r="DV340" i="59" s="1"/>
  <c r="DV269" i="59"/>
  <c r="DV136" i="59"/>
  <c r="DV137" i="59" s="1"/>
  <c r="DV139" i="59" s="1"/>
  <c r="DV369" i="59"/>
  <c r="DV370" i="59" s="1"/>
  <c r="DV348" i="59"/>
  <c r="DV349" i="59" s="1"/>
  <c r="DV128" i="59"/>
  <c r="DV362" i="59"/>
  <c r="DV363" i="59" s="1"/>
  <c r="DV179" i="59"/>
  <c r="DV213" i="59"/>
  <c r="DS478" i="56"/>
  <c r="DS479" i="56" s="1"/>
  <c r="DU192" i="59"/>
  <c r="DU173" i="59"/>
  <c r="DU175" i="59" s="1"/>
  <c r="DS449" i="56"/>
  <c r="DS441" i="56"/>
  <c r="DU282" i="59"/>
  <c r="DU263" i="59"/>
  <c r="DU265" i="59" s="1"/>
  <c r="DR469" i="56"/>
  <c r="DR470" i="56" s="1"/>
  <c r="DU199" i="59"/>
  <c r="DU181" i="59"/>
  <c r="DU183" i="59" s="1"/>
  <c r="DU103" i="59"/>
  <c r="DU105" i="59" s="1"/>
  <c r="DV121" i="59"/>
  <c r="DV123" i="59" s="1"/>
  <c r="DS440" i="56"/>
  <c r="DS448" i="56"/>
  <c r="DS450" i="56"/>
  <c r="DS442" i="56"/>
  <c r="DU242" i="59"/>
  <c r="DU289" i="59"/>
  <c r="DU271" i="59"/>
  <c r="DU273" i="59" s="1"/>
  <c r="DU332" i="59"/>
  <c r="DV13" i="59"/>
  <c r="DV14" i="59"/>
  <c r="DV99" i="59"/>
  <c r="DV3" i="59"/>
  <c r="DV2" i="59"/>
  <c r="DV5" i="59"/>
  <c r="DW6" i="59"/>
  <c r="DV67" i="59"/>
  <c r="DV312" i="59"/>
  <c r="DV59" i="59"/>
  <c r="DV51" i="59"/>
  <c r="DT41" i="59"/>
  <c r="DS451" i="56"/>
  <c r="DS443" i="56"/>
  <c r="DV222" i="59"/>
  <c r="DU31" i="59"/>
  <c r="DU32" i="59" s="1"/>
  <c r="DV30" i="59" s="1"/>
  <c r="DW7" i="59" l="1"/>
  <c r="DW369" i="59" s="1"/>
  <c r="DW370" i="59" s="1"/>
  <c r="DU201" i="59"/>
  <c r="DU203" i="59" s="1"/>
  <c r="DU221" i="59"/>
  <c r="DV252" i="59"/>
  <c r="DV254" i="59" s="1"/>
  <c r="DV323" i="59"/>
  <c r="DV325" i="59" s="1"/>
  <c r="DV4" i="59"/>
  <c r="DV162" i="59"/>
  <c r="DV164" i="59" s="1"/>
  <c r="DV27" i="59"/>
  <c r="DV233" i="59"/>
  <c r="DV235" i="59" s="1"/>
  <c r="DV178" i="59"/>
  <c r="DV96" i="59"/>
  <c r="DV100" i="59" s="1"/>
  <c r="DV101" i="59" s="1"/>
  <c r="DV259" i="59"/>
  <c r="DV268" i="59"/>
  <c r="DV169" i="59"/>
  <c r="DU291" i="59"/>
  <c r="DU293" i="59" s="1"/>
  <c r="DU311" i="59"/>
  <c r="DU275" i="59"/>
  <c r="DU302" i="59"/>
  <c r="DU284" i="59"/>
  <c r="DU286" i="59" s="1"/>
  <c r="DU295" i="59" s="1"/>
  <c r="DW51" i="59"/>
  <c r="DV52" i="59"/>
  <c r="DV54" i="59" s="1"/>
  <c r="DU34" i="59"/>
  <c r="DU36" i="59" s="1"/>
  <c r="DU110" i="59"/>
  <c r="DW59" i="59"/>
  <c r="DW312" i="59"/>
  <c r="DU185" i="59"/>
  <c r="DW67" i="59"/>
  <c r="DV68" i="59"/>
  <c r="DV70" i="59" s="1"/>
  <c r="DV140" i="59"/>
  <c r="DV141" i="59" s="1"/>
  <c r="DV154" i="59" s="1"/>
  <c r="DV326" i="59"/>
  <c r="DV124" i="59"/>
  <c r="DV125" i="59" s="1"/>
  <c r="DV152" i="59" s="1"/>
  <c r="DV63" i="59"/>
  <c r="DV226" i="59"/>
  <c r="DV316" i="59"/>
  <c r="DV292" i="59"/>
  <c r="DV71" i="59"/>
  <c r="DV255" i="59"/>
  <c r="DV217" i="59"/>
  <c r="DV236" i="59"/>
  <c r="DV272" i="59"/>
  <c r="DV264" i="59"/>
  <c r="DV202" i="59"/>
  <c r="DV195" i="59"/>
  <c r="DV174" i="59"/>
  <c r="DV357" i="59"/>
  <c r="DV358" i="59" s="1"/>
  <c r="DT349" i="56" s="1"/>
  <c r="DV182" i="59"/>
  <c r="DV341" i="59"/>
  <c r="DV342" i="59" s="1"/>
  <c r="DV55" i="59"/>
  <c r="DV35" i="59"/>
  <c r="DV350" i="59"/>
  <c r="DV351" i="59" s="1"/>
  <c r="DT348" i="56" s="1"/>
  <c r="DV104" i="59"/>
  <c r="DV165" i="59"/>
  <c r="DV285" i="59"/>
  <c r="DV307" i="59"/>
  <c r="DV364" i="59"/>
  <c r="DV365" i="59" s="1"/>
  <c r="DT350" i="56" s="1"/>
  <c r="DV132" i="59"/>
  <c r="DV371" i="59"/>
  <c r="DV372" i="59" s="1"/>
  <c r="DT351" i="56" s="1"/>
  <c r="DU194" i="59"/>
  <c r="DU196" i="59" s="1"/>
  <c r="DU205" i="59" s="1"/>
  <c r="DU212" i="59"/>
  <c r="DW339" i="59" l="1"/>
  <c r="DW340" i="59" s="1"/>
  <c r="DW348" i="59"/>
  <c r="DW349" i="59" s="1"/>
  <c r="DW179" i="59"/>
  <c r="DW355" i="59"/>
  <c r="DW356" i="59" s="1"/>
  <c r="DW222" i="59"/>
  <c r="DW362" i="59"/>
  <c r="DW363" i="59" s="1"/>
  <c r="DS469" i="56"/>
  <c r="DS470" i="56" s="1"/>
  <c r="DV192" i="59"/>
  <c r="DV173" i="59"/>
  <c r="DV175" i="59" s="1"/>
  <c r="DV289" i="59"/>
  <c r="DV271" i="59"/>
  <c r="DV273" i="59" s="1"/>
  <c r="DV327" i="59"/>
  <c r="DV329" i="59" s="1"/>
  <c r="DV72" i="59"/>
  <c r="DV85" i="59" s="1"/>
  <c r="DV282" i="59"/>
  <c r="DV263" i="59"/>
  <c r="DV265" i="59" s="1"/>
  <c r="DV256" i="59"/>
  <c r="DV103" i="59"/>
  <c r="DV105" i="59" s="1"/>
  <c r="DT440" i="56"/>
  <c r="DT448" i="56"/>
  <c r="DU41" i="59"/>
  <c r="DV199" i="59"/>
  <c r="DV181" i="59"/>
  <c r="DV183" i="59" s="1"/>
  <c r="DW68" i="59"/>
  <c r="DW70" i="59" s="1"/>
  <c r="DT451" i="56"/>
  <c r="DT443" i="56"/>
  <c r="DV56" i="59"/>
  <c r="DV83" i="59" s="1"/>
  <c r="DV237" i="59"/>
  <c r="DV239" i="59" s="1"/>
  <c r="DW52" i="59"/>
  <c r="DW54" i="59" s="1"/>
  <c r="DW99" i="59"/>
  <c r="DW14" i="59"/>
  <c r="DW13" i="59"/>
  <c r="DW3" i="59"/>
  <c r="DW2" i="59"/>
  <c r="DW5" i="59"/>
  <c r="DX6" i="59"/>
  <c r="DW128" i="59"/>
  <c r="DW136" i="59"/>
  <c r="DW120" i="59"/>
  <c r="DW213" i="59"/>
  <c r="DW303" i="59"/>
  <c r="DT441" i="56"/>
  <c r="DT449" i="56"/>
  <c r="DT442" i="56"/>
  <c r="DT450" i="56"/>
  <c r="DV166" i="59"/>
  <c r="DV242" i="59" s="1"/>
  <c r="DW269" i="59"/>
  <c r="DV31" i="59"/>
  <c r="DV32" i="59" s="1"/>
  <c r="DW30" i="59" s="1"/>
  <c r="DT478" i="56" l="1"/>
  <c r="DT479" i="56" s="1"/>
  <c r="DV332" i="59"/>
  <c r="DW285" i="59"/>
  <c r="DW195" i="59"/>
  <c r="DW104" i="59"/>
  <c r="DW55" i="59"/>
  <c r="DW371" i="59"/>
  <c r="DW372" i="59" s="1"/>
  <c r="DU351" i="56" s="1"/>
  <c r="DW350" i="59"/>
  <c r="DW351" i="59" s="1"/>
  <c r="DU348" i="56" s="1"/>
  <c r="DW63" i="59"/>
  <c r="DW272" i="59"/>
  <c r="DW316" i="59"/>
  <c r="DW35" i="59"/>
  <c r="DW124" i="59"/>
  <c r="DW264" i="59"/>
  <c r="DW140" i="59"/>
  <c r="DW71" i="59"/>
  <c r="DW226" i="59"/>
  <c r="DW255" i="59"/>
  <c r="DW326" i="59"/>
  <c r="DW341" i="59"/>
  <c r="DW342" i="59" s="1"/>
  <c r="DW236" i="59"/>
  <c r="DW165" i="59"/>
  <c r="DW307" i="59"/>
  <c r="DW182" i="59"/>
  <c r="DW202" i="59"/>
  <c r="DW357" i="59"/>
  <c r="DW358" i="59" s="1"/>
  <c r="DU349" i="56" s="1"/>
  <c r="DW364" i="59"/>
  <c r="DW365" i="59" s="1"/>
  <c r="DU350" i="56" s="1"/>
  <c r="DW217" i="59"/>
  <c r="DW174" i="59"/>
  <c r="DW132" i="59"/>
  <c r="DW292" i="59"/>
  <c r="DV221" i="59"/>
  <c r="DV201" i="59"/>
  <c r="DV203" i="59" s="1"/>
  <c r="DV311" i="59"/>
  <c r="DV291" i="59"/>
  <c r="DV293" i="59" s="1"/>
  <c r="DW137" i="59"/>
  <c r="DW139" i="59" s="1"/>
  <c r="DV275" i="59"/>
  <c r="DX7" i="59"/>
  <c r="DX369" i="59" s="1"/>
  <c r="DX370" i="59" s="1"/>
  <c r="DV34" i="59"/>
  <c r="DV36" i="59" s="1"/>
  <c r="DV302" i="59"/>
  <c r="DV284" i="59"/>
  <c r="DV286" i="59" s="1"/>
  <c r="DV295" i="59" s="1"/>
  <c r="DV185" i="59"/>
  <c r="DW121" i="59"/>
  <c r="DW123" i="59" s="1"/>
  <c r="DW125" i="59" s="1"/>
  <c r="DW152" i="59" s="1"/>
  <c r="DW4" i="59"/>
  <c r="DW323" i="59"/>
  <c r="DW325" i="59" s="1"/>
  <c r="DW327" i="59" s="1"/>
  <c r="DW329" i="59" s="1"/>
  <c r="DW252" i="59"/>
  <c r="DW254" i="59" s="1"/>
  <c r="DW256" i="59" s="1"/>
  <c r="DW162" i="59"/>
  <c r="DW164" i="59" s="1"/>
  <c r="DW166" i="59" s="1"/>
  <c r="DW27" i="59"/>
  <c r="DW233" i="59"/>
  <c r="DW235" i="59" s="1"/>
  <c r="DW237" i="59" s="1"/>
  <c r="DW239" i="59" s="1"/>
  <c r="DW178" i="59"/>
  <c r="DW96" i="59"/>
  <c r="DW100" i="59" s="1"/>
  <c r="DW101" i="59" s="1"/>
  <c r="DW169" i="59"/>
  <c r="DW259" i="59"/>
  <c r="DW268" i="59"/>
  <c r="DW56" i="59"/>
  <c r="DW83" i="59" s="1"/>
  <c r="DW72" i="59"/>
  <c r="DW85" i="59" s="1"/>
  <c r="DV212" i="59"/>
  <c r="DV194" i="59"/>
  <c r="DV196" i="59" s="1"/>
  <c r="DV205" i="59" s="1"/>
  <c r="DX303" i="59"/>
  <c r="DV110" i="59"/>
  <c r="DW332" i="59" l="1"/>
  <c r="DW242" i="59"/>
  <c r="DX355" i="59"/>
  <c r="DX356" i="59" s="1"/>
  <c r="DX213" i="59"/>
  <c r="DU440" i="56"/>
  <c r="DU448" i="56"/>
  <c r="DW289" i="59"/>
  <c r="DW271" i="59"/>
  <c r="DW273" i="59" s="1"/>
  <c r="DX362" i="59"/>
  <c r="DX363" i="59" s="1"/>
  <c r="DU443" i="56"/>
  <c r="DU451" i="56"/>
  <c r="DW282" i="59"/>
  <c r="DW263" i="59"/>
  <c r="DW265" i="59" s="1"/>
  <c r="DV41" i="59"/>
  <c r="DX99" i="59"/>
  <c r="DX14" i="59"/>
  <c r="DX13" i="59"/>
  <c r="DX3" i="59"/>
  <c r="DX2" i="59"/>
  <c r="DX5" i="59"/>
  <c r="DY6" i="59"/>
  <c r="DX312" i="59"/>
  <c r="DX67" i="59"/>
  <c r="DX51" i="59"/>
  <c r="DX59" i="59"/>
  <c r="DX222" i="59"/>
  <c r="DX128" i="59"/>
  <c r="DW103" i="59"/>
  <c r="DW105" i="59" s="1"/>
  <c r="DX339" i="59"/>
  <c r="DX340" i="59" s="1"/>
  <c r="DW192" i="59"/>
  <c r="DW173" i="59"/>
  <c r="DW175" i="59" s="1"/>
  <c r="DW199" i="59"/>
  <c r="DW181" i="59"/>
  <c r="DW183" i="59" s="1"/>
  <c r="DX120" i="59"/>
  <c r="DX269" i="59"/>
  <c r="DU450" i="56"/>
  <c r="DU442" i="56"/>
  <c r="DT469" i="56"/>
  <c r="DT470" i="56" s="1"/>
  <c r="DU478" i="56"/>
  <c r="DU479" i="56" s="1"/>
  <c r="DX348" i="59"/>
  <c r="DX349" i="59" s="1"/>
  <c r="DW141" i="59"/>
  <c r="DW154" i="59" s="1"/>
  <c r="DU449" i="56"/>
  <c r="DU441" i="56"/>
  <c r="DX179" i="59"/>
  <c r="DX136" i="59"/>
  <c r="DW31" i="59"/>
  <c r="DW32" i="59" s="1"/>
  <c r="DX30" i="59" s="1"/>
  <c r="DW110" i="59" l="1"/>
  <c r="DY7" i="59"/>
  <c r="DY348" i="59" s="1"/>
  <c r="DY349" i="59" s="1"/>
  <c r="DW311" i="59"/>
  <c r="DW291" i="59"/>
  <c r="DW293" i="59" s="1"/>
  <c r="DX121" i="59"/>
  <c r="DX123" i="59" s="1"/>
  <c r="DX4" i="59"/>
  <c r="DX252" i="59"/>
  <c r="DX254" i="59" s="1"/>
  <c r="DX162" i="59"/>
  <c r="DX164" i="59" s="1"/>
  <c r="DX323" i="59"/>
  <c r="DX325" i="59" s="1"/>
  <c r="DX27" i="59"/>
  <c r="DX233" i="59"/>
  <c r="DX235" i="59" s="1"/>
  <c r="DX178" i="59"/>
  <c r="DX96" i="59"/>
  <c r="DX100" i="59" s="1"/>
  <c r="DX101" i="59" s="1"/>
  <c r="DX259" i="59"/>
  <c r="DX169" i="59"/>
  <c r="DX268" i="59"/>
  <c r="DW275" i="59"/>
  <c r="DY222" i="59"/>
  <c r="DW302" i="59"/>
  <c r="DW284" i="59"/>
  <c r="DW286" i="59" s="1"/>
  <c r="DW295" i="59" s="1"/>
  <c r="DY213" i="59"/>
  <c r="DY59" i="59"/>
  <c r="DX371" i="59"/>
  <c r="DX372" i="59" s="1"/>
  <c r="DV351" i="56" s="1"/>
  <c r="DX255" i="59"/>
  <c r="DX35" i="59"/>
  <c r="DX124" i="59"/>
  <c r="DX132" i="59"/>
  <c r="DX71" i="59"/>
  <c r="DX140" i="59"/>
  <c r="DX307" i="59"/>
  <c r="DX272" i="59"/>
  <c r="DX226" i="59"/>
  <c r="DX63" i="59"/>
  <c r="DX217" i="59"/>
  <c r="DX357" i="59"/>
  <c r="DX316" i="59"/>
  <c r="DX364" i="59"/>
  <c r="DX365" i="59" s="1"/>
  <c r="DV350" i="56" s="1"/>
  <c r="DX104" i="59"/>
  <c r="DX326" i="59"/>
  <c r="DX236" i="59"/>
  <c r="DX341" i="59"/>
  <c r="DX342" i="59" s="1"/>
  <c r="DX292" i="59"/>
  <c r="DX182" i="59"/>
  <c r="DX202" i="59"/>
  <c r="DX165" i="59"/>
  <c r="DX350" i="59"/>
  <c r="DX351" i="59" s="1"/>
  <c r="DV348" i="56" s="1"/>
  <c r="DX264" i="59"/>
  <c r="DX195" i="59"/>
  <c r="DX55" i="59"/>
  <c r="DX285" i="59"/>
  <c r="DX174" i="59"/>
  <c r="DX358" i="59"/>
  <c r="DV349" i="56" s="1"/>
  <c r="DY136" i="59"/>
  <c r="DX137" i="59"/>
  <c r="DX139" i="59" s="1"/>
  <c r="DX141" i="59" s="1"/>
  <c r="DX154" i="59" s="1"/>
  <c r="DW212" i="59"/>
  <c r="DW194" i="59"/>
  <c r="DW196" i="59" s="1"/>
  <c r="DW205" i="59" s="1"/>
  <c r="DU469" i="56" s="1"/>
  <c r="DU470" i="56" s="1"/>
  <c r="DY51" i="59"/>
  <c r="DX52" i="59"/>
  <c r="DX54" i="59" s="1"/>
  <c r="DX56" i="59" s="1"/>
  <c r="DX83" i="59" s="1"/>
  <c r="DW201" i="59"/>
  <c r="DW203" i="59" s="1"/>
  <c r="DW221" i="59"/>
  <c r="DW185" i="59"/>
  <c r="DW34" i="59"/>
  <c r="DW36" i="59" s="1"/>
  <c r="DY67" i="59"/>
  <c r="DX68" i="59"/>
  <c r="DX70" i="59" s="1"/>
  <c r="DX72" i="59" s="1"/>
  <c r="DX85" i="59" s="1"/>
  <c r="DV440" i="56" l="1"/>
  <c r="DV448" i="56"/>
  <c r="DV450" i="56"/>
  <c r="DV442" i="56"/>
  <c r="DX327" i="59"/>
  <c r="DX329" i="59" s="1"/>
  <c r="DY99" i="59"/>
  <c r="DY14" i="59"/>
  <c r="DY13" i="59"/>
  <c r="DY3" i="59"/>
  <c r="DY2" i="59"/>
  <c r="DY5" i="59"/>
  <c r="DZ6" i="59"/>
  <c r="DY303" i="59"/>
  <c r="DY137" i="59"/>
  <c r="DY139" i="59" s="1"/>
  <c r="DX289" i="59"/>
  <c r="DX271" i="59"/>
  <c r="DX273" i="59" s="1"/>
  <c r="DX166" i="59"/>
  <c r="DY179" i="59"/>
  <c r="DV449" i="56"/>
  <c r="DV441" i="56"/>
  <c r="DX192" i="59"/>
  <c r="DX173" i="59"/>
  <c r="DX175" i="59" s="1"/>
  <c r="DX256" i="59"/>
  <c r="DX332" i="59" s="1"/>
  <c r="DY355" i="59"/>
  <c r="DY356" i="59" s="1"/>
  <c r="DX282" i="59"/>
  <c r="DX263" i="59"/>
  <c r="DX265" i="59" s="1"/>
  <c r="DY362" i="59"/>
  <c r="DY363" i="59" s="1"/>
  <c r="DY52" i="59"/>
  <c r="DY54" i="59" s="1"/>
  <c r="DX103" i="59"/>
  <c r="DX105" i="59" s="1"/>
  <c r="DX125" i="59"/>
  <c r="DX152" i="59" s="1"/>
  <c r="DY369" i="59"/>
  <c r="DY370" i="59" s="1"/>
  <c r="DY312" i="59"/>
  <c r="DX199" i="59"/>
  <c r="DX181" i="59"/>
  <c r="DX183" i="59" s="1"/>
  <c r="DY120" i="59"/>
  <c r="DY339" i="59"/>
  <c r="DY340" i="59" s="1"/>
  <c r="DY68" i="59"/>
  <c r="DY70" i="59" s="1"/>
  <c r="DW41" i="59"/>
  <c r="DV443" i="56"/>
  <c r="DV451" i="56"/>
  <c r="DY128" i="59"/>
  <c r="DX237" i="59"/>
  <c r="DX239" i="59" s="1"/>
  <c r="DY269" i="59"/>
  <c r="DX31" i="59"/>
  <c r="DX32" i="59" s="1"/>
  <c r="DY30" i="59" s="1"/>
  <c r="DV478" i="56" l="1"/>
  <c r="DV479" i="56" s="1"/>
  <c r="DX110" i="59"/>
  <c r="DX242" i="59"/>
  <c r="DX34" i="59"/>
  <c r="DX36" i="59" s="1"/>
  <c r="DY121" i="59"/>
  <c r="DY123" i="59" s="1"/>
  <c r="DX185" i="59"/>
  <c r="DX291" i="59"/>
  <c r="DX293" i="59" s="1"/>
  <c r="DX311" i="59"/>
  <c r="DY364" i="59"/>
  <c r="DY264" i="59"/>
  <c r="DY255" i="59"/>
  <c r="DY371" i="59"/>
  <c r="DY272" i="59"/>
  <c r="DY165" i="59"/>
  <c r="DY182" i="59"/>
  <c r="DY140" i="59"/>
  <c r="DY141" i="59" s="1"/>
  <c r="DY154" i="59" s="1"/>
  <c r="DY132" i="59"/>
  <c r="DY124" i="59"/>
  <c r="DY341" i="59"/>
  <c r="DY63" i="59"/>
  <c r="DY292" i="59"/>
  <c r="DY35" i="59"/>
  <c r="DY55" i="59"/>
  <c r="DY56" i="59" s="1"/>
  <c r="DY83" i="59" s="1"/>
  <c r="DY326" i="59"/>
  <c r="DY307" i="59"/>
  <c r="DY285" i="59"/>
  <c r="DY236" i="59"/>
  <c r="DY226" i="59"/>
  <c r="DY174" i="59"/>
  <c r="DY104" i="59"/>
  <c r="DY195" i="59"/>
  <c r="DY350" i="59"/>
  <c r="DY351" i="59" s="1"/>
  <c r="DW348" i="56" s="1"/>
  <c r="DY357" i="59"/>
  <c r="DY358" i="59" s="1"/>
  <c r="DW349" i="56" s="1"/>
  <c r="DY316" i="59"/>
  <c r="DY202" i="59"/>
  <c r="DY71" i="59"/>
  <c r="DY72" i="59" s="1"/>
  <c r="DY85" i="59" s="1"/>
  <c r="DY217" i="59"/>
  <c r="DX194" i="59"/>
  <c r="DX196" i="59" s="1"/>
  <c r="DX205" i="59" s="1"/>
  <c r="DX212" i="59"/>
  <c r="DX221" i="59"/>
  <c r="DX201" i="59"/>
  <c r="DX203" i="59" s="1"/>
  <c r="DY365" i="59"/>
  <c r="DW350" i="56" s="1"/>
  <c r="DY342" i="59"/>
  <c r="DX275" i="59"/>
  <c r="DY372" i="59"/>
  <c r="DW351" i="56" s="1"/>
  <c r="DX302" i="59"/>
  <c r="DX284" i="59"/>
  <c r="DX286" i="59" s="1"/>
  <c r="DX295" i="59" s="1"/>
  <c r="DZ369" i="59"/>
  <c r="DZ370" i="59" s="1"/>
  <c r="DZ7" i="59"/>
  <c r="DZ303" i="59" s="1"/>
  <c r="DY323" i="59"/>
  <c r="DY325" i="59" s="1"/>
  <c r="DY4" i="59"/>
  <c r="DY252" i="59"/>
  <c r="DY254" i="59" s="1"/>
  <c r="DY256" i="59" s="1"/>
  <c r="DY162" i="59"/>
  <c r="DY164" i="59" s="1"/>
  <c r="DY166" i="59" s="1"/>
  <c r="DY27" i="59"/>
  <c r="DY178" i="59"/>
  <c r="DY233" i="59"/>
  <c r="DY235" i="59" s="1"/>
  <c r="DY237" i="59" s="1"/>
  <c r="DY239" i="59" s="1"/>
  <c r="DY96" i="59"/>
  <c r="DY268" i="59"/>
  <c r="DY169" i="59"/>
  <c r="DY259" i="59"/>
  <c r="DY327" i="59" l="1"/>
  <c r="DY329" i="59" s="1"/>
  <c r="DV469" i="56"/>
  <c r="DV470" i="56" s="1"/>
  <c r="DW478" i="56"/>
  <c r="DW479" i="56" s="1"/>
  <c r="DW441" i="56"/>
  <c r="DW449" i="56"/>
  <c r="DZ362" i="59"/>
  <c r="DZ363" i="59" s="1"/>
  <c r="DW448" i="56"/>
  <c r="DW440" i="56"/>
  <c r="DX41" i="59"/>
  <c r="DY289" i="59"/>
  <c r="DY271" i="59"/>
  <c r="DY273" i="59" s="1"/>
  <c r="DZ14" i="59"/>
  <c r="DZ13" i="59"/>
  <c r="DZ3" i="59"/>
  <c r="DZ2" i="59"/>
  <c r="DZ5" i="59"/>
  <c r="EA6" i="59"/>
  <c r="DZ213" i="59"/>
  <c r="DZ222" i="59"/>
  <c r="DZ136" i="59"/>
  <c r="DZ51" i="59"/>
  <c r="DZ59" i="59"/>
  <c r="DZ67" i="59"/>
  <c r="DZ339" i="59"/>
  <c r="DZ340" i="59" s="1"/>
  <c r="DY100" i="59"/>
  <c r="DY101" i="59" s="1"/>
  <c r="DZ99" i="59" s="1"/>
  <c r="DZ128" i="59"/>
  <c r="DZ269" i="59"/>
  <c r="DW443" i="56"/>
  <c r="DW451" i="56"/>
  <c r="DW442" i="56"/>
  <c r="DW450" i="56"/>
  <c r="DY199" i="59"/>
  <c r="DY181" i="59"/>
  <c r="DY183" i="59" s="1"/>
  <c r="DY242" i="59"/>
  <c r="DZ348" i="59"/>
  <c r="DZ349" i="59" s="1"/>
  <c r="DY282" i="59"/>
  <c r="DY263" i="59"/>
  <c r="DY265" i="59" s="1"/>
  <c r="DY332" i="59"/>
  <c r="DZ179" i="59"/>
  <c r="DY125" i="59"/>
  <c r="DY152" i="59" s="1"/>
  <c r="DY192" i="59"/>
  <c r="DY173" i="59"/>
  <c r="DY175" i="59" s="1"/>
  <c r="DZ355" i="59"/>
  <c r="DZ356" i="59" s="1"/>
  <c r="DZ312" i="59"/>
  <c r="DZ120" i="59"/>
  <c r="DY31" i="59"/>
  <c r="DY32" i="59" s="1"/>
  <c r="DZ30" i="59" s="1"/>
  <c r="DY34" i="59" l="1"/>
  <c r="DY36" i="59" s="1"/>
  <c r="DZ52" i="59"/>
  <c r="DZ54" i="59" s="1"/>
  <c r="DZ285" i="59"/>
  <c r="DZ341" i="59"/>
  <c r="DZ292" i="59"/>
  <c r="DZ350" i="59"/>
  <c r="DZ165" i="59"/>
  <c r="DZ226" i="59"/>
  <c r="DZ140" i="59"/>
  <c r="DZ255" i="59"/>
  <c r="DZ307" i="59"/>
  <c r="DZ174" i="59"/>
  <c r="DZ272" i="59"/>
  <c r="DZ364" i="59"/>
  <c r="DZ365" i="59" s="1"/>
  <c r="DX350" i="56" s="1"/>
  <c r="DZ182" i="59"/>
  <c r="DZ236" i="59"/>
  <c r="DZ357" i="59"/>
  <c r="DZ316" i="59"/>
  <c r="DZ35" i="59"/>
  <c r="DZ217" i="59"/>
  <c r="DZ202" i="59"/>
  <c r="DZ371" i="59"/>
  <c r="DZ372" i="59" s="1"/>
  <c r="DX351" i="56" s="1"/>
  <c r="DZ326" i="59"/>
  <c r="DZ63" i="59"/>
  <c r="DZ71" i="59"/>
  <c r="DZ124" i="59"/>
  <c r="DZ195" i="59"/>
  <c r="DZ55" i="59"/>
  <c r="DZ132" i="59"/>
  <c r="DZ264" i="59"/>
  <c r="DZ104" i="59"/>
  <c r="DY201" i="59"/>
  <c r="DY203" i="59" s="1"/>
  <c r="DY221" i="59"/>
  <c r="DZ137" i="59"/>
  <c r="DZ139" i="59" s="1"/>
  <c r="EA312" i="59"/>
  <c r="DY284" i="59"/>
  <c r="DY286" i="59" s="1"/>
  <c r="DY295" i="59" s="1"/>
  <c r="DY302" i="59"/>
  <c r="DZ342" i="59"/>
  <c r="EA179" i="59"/>
  <c r="EA7" i="59"/>
  <c r="EA128" i="59" s="1"/>
  <c r="DY275" i="59"/>
  <c r="DZ358" i="59"/>
  <c r="DX349" i="56" s="1"/>
  <c r="DY103" i="59"/>
  <c r="DY105" i="59" s="1"/>
  <c r="DZ252" i="59"/>
  <c r="DZ254" i="59" s="1"/>
  <c r="DZ256" i="59" s="1"/>
  <c r="DZ4" i="59"/>
  <c r="DZ323" i="59"/>
  <c r="DZ325" i="59" s="1"/>
  <c r="DZ162" i="59"/>
  <c r="DZ164" i="59" s="1"/>
  <c r="DZ27" i="59"/>
  <c r="DZ31" i="59" s="1"/>
  <c r="DZ32" i="59" s="1"/>
  <c r="DZ178" i="59"/>
  <c r="DZ233" i="59"/>
  <c r="DZ235" i="59" s="1"/>
  <c r="DZ237" i="59" s="1"/>
  <c r="DZ239" i="59" s="1"/>
  <c r="DZ96" i="59"/>
  <c r="DZ259" i="59"/>
  <c r="DZ169" i="59"/>
  <c r="DZ268" i="59"/>
  <c r="DY311" i="59"/>
  <c r="DY291" i="59"/>
  <c r="DY293" i="59" s="1"/>
  <c r="EA120" i="59"/>
  <c r="DZ121" i="59"/>
  <c r="DZ123" i="59" s="1"/>
  <c r="DZ125" i="59" s="1"/>
  <c r="DZ152" i="59" s="1"/>
  <c r="DY185" i="59"/>
  <c r="DZ351" i="59"/>
  <c r="DX348" i="56" s="1"/>
  <c r="EA67" i="59"/>
  <c r="DZ68" i="59"/>
  <c r="DZ70" i="59" s="1"/>
  <c r="DZ72" i="59" s="1"/>
  <c r="DZ85" i="59" s="1"/>
  <c r="DY212" i="59"/>
  <c r="DY194" i="59"/>
  <c r="DY196" i="59" s="1"/>
  <c r="DY205" i="59" s="1"/>
  <c r="DW469" i="56" s="1"/>
  <c r="DW470" i="56" s="1"/>
  <c r="EA59" i="59"/>
  <c r="EA269" i="59" l="1"/>
  <c r="EA348" i="59"/>
  <c r="EA349" i="59" s="1"/>
  <c r="EA213" i="59"/>
  <c r="EA355" i="59"/>
  <c r="EA356" i="59" s="1"/>
  <c r="EA222" i="59"/>
  <c r="EA362" i="59"/>
  <c r="EA363" i="59" s="1"/>
  <c r="EA136" i="59"/>
  <c r="EA137" i="59" s="1"/>
  <c r="EA139" i="59" s="1"/>
  <c r="DZ56" i="59"/>
  <c r="DZ83" i="59" s="1"/>
  <c r="DZ166" i="59"/>
  <c r="EA369" i="59"/>
  <c r="EA370" i="59" s="1"/>
  <c r="EA51" i="59"/>
  <c r="EA52" i="59" s="1"/>
  <c r="EA54" i="59" s="1"/>
  <c r="DZ327" i="59"/>
  <c r="DZ329" i="59" s="1"/>
  <c r="EA339" i="59"/>
  <c r="EA340" i="59" s="1"/>
  <c r="DX478" i="56"/>
  <c r="DX479" i="56" s="1"/>
  <c r="DX440" i="56"/>
  <c r="DX448" i="56"/>
  <c r="DZ192" i="59"/>
  <c r="DZ173" i="59"/>
  <c r="DZ175" i="59" s="1"/>
  <c r="DY41" i="59"/>
  <c r="DX441" i="56"/>
  <c r="DX449" i="56"/>
  <c r="DX442" i="56"/>
  <c r="DX450" i="56"/>
  <c r="EA121" i="59"/>
  <c r="EA123" i="59" s="1"/>
  <c r="DX443" i="56"/>
  <c r="DX451" i="56"/>
  <c r="DZ282" i="59"/>
  <c r="DZ263" i="59"/>
  <c r="DZ265" i="59" s="1"/>
  <c r="DY110" i="59"/>
  <c r="DZ34" i="59"/>
  <c r="DZ36" i="59" s="1"/>
  <c r="DZ242" i="59"/>
  <c r="DZ199" i="59"/>
  <c r="DZ181" i="59"/>
  <c r="DZ183" i="59" s="1"/>
  <c r="EA68" i="59"/>
  <c r="EA70" i="59" s="1"/>
  <c r="DZ289" i="59"/>
  <c r="DZ271" i="59"/>
  <c r="DZ273" i="59" s="1"/>
  <c r="EA14" i="59"/>
  <c r="EA13" i="59"/>
  <c r="EA30" i="59"/>
  <c r="EA2" i="59"/>
  <c r="EA3" i="59"/>
  <c r="EA5" i="59"/>
  <c r="EB6" i="59"/>
  <c r="EA303" i="59"/>
  <c r="DZ141" i="59"/>
  <c r="DZ154" i="59" s="1"/>
  <c r="DZ100" i="59"/>
  <c r="DZ101" i="59" s="1"/>
  <c r="EA99" i="59" s="1"/>
  <c r="DZ332" i="59" l="1"/>
  <c r="DZ275" i="59"/>
  <c r="DZ201" i="59"/>
  <c r="DZ203" i="59" s="1"/>
  <c r="DZ221" i="59"/>
  <c r="DZ284" i="59"/>
  <c r="DZ286" i="59" s="1"/>
  <c r="DZ295" i="59" s="1"/>
  <c r="DZ302" i="59"/>
  <c r="DZ185" i="59"/>
  <c r="DZ103" i="59"/>
  <c r="DZ105" i="59" s="1"/>
  <c r="DZ212" i="59"/>
  <c r="DZ194" i="59"/>
  <c r="DZ196" i="59" s="1"/>
  <c r="DZ205" i="59" s="1"/>
  <c r="EA132" i="59"/>
  <c r="EA264" i="59"/>
  <c r="EA307" i="59"/>
  <c r="EA364" i="59"/>
  <c r="EA365" i="59" s="1"/>
  <c r="DY350" i="56" s="1"/>
  <c r="EA292" i="59"/>
  <c r="EA104" i="59"/>
  <c r="EA174" i="59"/>
  <c r="EA316" i="59"/>
  <c r="EA357" i="59"/>
  <c r="EA358" i="59" s="1"/>
  <c r="DY349" i="56" s="1"/>
  <c r="EA255" i="59"/>
  <c r="EA195" i="59"/>
  <c r="EA217" i="59"/>
  <c r="EA124" i="59"/>
  <c r="EA236" i="59"/>
  <c r="EA140" i="59"/>
  <c r="EA141" i="59" s="1"/>
  <c r="EA154" i="59" s="1"/>
  <c r="EA35" i="59"/>
  <c r="EA272" i="59"/>
  <c r="EA341" i="59"/>
  <c r="EA342" i="59" s="1"/>
  <c r="EA63" i="59"/>
  <c r="EA55" i="59"/>
  <c r="EA56" i="59" s="1"/>
  <c r="EA83" i="59" s="1"/>
  <c r="EA226" i="59"/>
  <c r="EA285" i="59"/>
  <c r="EA326" i="59"/>
  <c r="EA350" i="59"/>
  <c r="EA351" i="59" s="1"/>
  <c r="DY348" i="56" s="1"/>
  <c r="EA371" i="59"/>
  <c r="EA372" i="59" s="1"/>
  <c r="DY351" i="56" s="1"/>
  <c r="EA202" i="59"/>
  <c r="EA182" i="59"/>
  <c r="EA71" i="59"/>
  <c r="EA165" i="59"/>
  <c r="EB7" i="59"/>
  <c r="EA4" i="59"/>
  <c r="EA162" i="59"/>
  <c r="EA164" i="59" s="1"/>
  <c r="EA252" i="59"/>
  <c r="EA254" i="59" s="1"/>
  <c r="EA256" i="59" s="1"/>
  <c r="EA323" i="59"/>
  <c r="EA325" i="59" s="1"/>
  <c r="EA27" i="59"/>
  <c r="EA233" i="59"/>
  <c r="EA235" i="59" s="1"/>
  <c r="EA237" i="59" s="1"/>
  <c r="EA239" i="59" s="1"/>
  <c r="EA178" i="59"/>
  <c r="EA96" i="59"/>
  <c r="EA169" i="59"/>
  <c r="EA268" i="59"/>
  <c r="EA259" i="59"/>
  <c r="DZ291" i="59"/>
  <c r="DZ293" i="59" s="1"/>
  <c r="DZ311" i="59"/>
  <c r="DZ41" i="59"/>
  <c r="EA72" i="59"/>
  <c r="EA85" i="59" s="1"/>
  <c r="EA125" i="59"/>
  <c r="EA152" i="59" s="1"/>
  <c r="EA327" i="59" l="1"/>
  <c r="EA329" i="59" s="1"/>
  <c r="DY478" i="56" s="1"/>
  <c r="DY479" i="56" s="1"/>
  <c r="EA166" i="59"/>
  <c r="EA332" i="59"/>
  <c r="DX469" i="56"/>
  <c r="DX470" i="56" s="1"/>
  <c r="EB14" i="59"/>
  <c r="EB13" i="59"/>
  <c r="EB3" i="59"/>
  <c r="EB2" i="59"/>
  <c r="EB5" i="59"/>
  <c r="EB128" i="59"/>
  <c r="H128" i="59" s="1"/>
  <c r="EB136" i="59"/>
  <c r="EB67" i="59"/>
  <c r="EB59" i="59"/>
  <c r="H59" i="59" s="1"/>
  <c r="EB213" i="59"/>
  <c r="H213" i="59" s="1"/>
  <c r="EB51" i="59"/>
  <c r="EB222" i="59"/>
  <c r="H222" i="59" s="1"/>
  <c r="EB312" i="59"/>
  <c r="H312" i="59" s="1"/>
  <c r="EB120" i="59"/>
  <c r="EA199" i="59"/>
  <c r="EA181" i="59"/>
  <c r="EA183" i="59" s="1"/>
  <c r="EB179" i="59"/>
  <c r="H179" i="59" s="1"/>
  <c r="EB269" i="59"/>
  <c r="H269" i="59" s="1"/>
  <c r="DY442" i="56"/>
  <c r="DY450" i="56"/>
  <c r="DZ110" i="59"/>
  <c r="EB348" i="59"/>
  <c r="EB355" i="59"/>
  <c r="EA282" i="59"/>
  <c r="EA263" i="59"/>
  <c r="EA265" i="59" s="1"/>
  <c r="EB362" i="59"/>
  <c r="DY451" i="56"/>
  <c r="DY443" i="56"/>
  <c r="DY449" i="56"/>
  <c r="DY441" i="56"/>
  <c r="EA31" i="59"/>
  <c r="EA32" i="59" s="1"/>
  <c r="EB30" i="59" s="1"/>
  <c r="EA289" i="59"/>
  <c r="EA271" i="59"/>
  <c r="EA273" i="59" s="1"/>
  <c r="EA242" i="59"/>
  <c r="EB369" i="59"/>
  <c r="DY448" i="56"/>
  <c r="DY440" i="56"/>
  <c r="EA192" i="59"/>
  <c r="EA173" i="59"/>
  <c r="EA175" i="59" s="1"/>
  <c r="EB339" i="59"/>
  <c r="EB303" i="59"/>
  <c r="H303" i="59" s="1"/>
  <c r="EA100" i="59"/>
  <c r="EA101" i="59" s="1"/>
  <c r="EB99" i="59" s="1"/>
  <c r="EB349" i="59" l="1"/>
  <c r="H348" i="59"/>
  <c r="EA185" i="59"/>
  <c r="EA194" i="59"/>
  <c r="EA196" i="59" s="1"/>
  <c r="EA205" i="59" s="1"/>
  <c r="EA212" i="59"/>
  <c r="EB356" i="59"/>
  <c r="H355" i="59"/>
  <c r="EB52" i="59"/>
  <c r="H51" i="59"/>
  <c r="EB316" i="59"/>
  <c r="EB371" i="59"/>
  <c r="EB341" i="59"/>
  <c r="EB71" i="59"/>
  <c r="EB350" i="59"/>
  <c r="EB326" i="59"/>
  <c r="EB140" i="59"/>
  <c r="EB307" i="59"/>
  <c r="EB132" i="59"/>
  <c r="EB55" i="59"/>
  <c r="EB264" i="59"/>
  <c r="EB226" i="59"/>
  <c r="EB165" i="59"/>
  <c r="EB272" i="59"/>
  <c r="EB217" i="59"/>
  <c r="EB357" i="59"/>
  <c r="EB195" i="59"/>
  <c r="EB174" i="59"/>
  <c r="EB35" i="59"/>
  <c r="EB236" i="59"/>
  <c r="EB364" i="59"/>
  <c r="EB104" i="59"/>
  <c r="EB292" i="59"/>
  <c r="EB285" i="59"/>
  <c r="EB255" i="59"/>
  <c r="EB63" i="59"/>
  <c r="EB182" i="59"/>
  <c r="EB202" i="59"/>
  <c r="EB124" i="59"/>
  <c r="EB370" i="59"/>
  <c r="H369" i="59"/>
  <c r="EA34" i="59"/>
  <c r="EA36" i="59" s="1"/>
  <c r="EB68" i="59"/>
  <c r="H67" i="59"/>
  <c r="EB363" i="59"/>
  <c r="H362" i="59"/>
  <c r="EA103" i="59"/>
  <c r="EA105" i="59" s="1"/>
  <c r="EA221" i="59"/>
  <c r="EA201" i="59"/>
  <c r="EA203" i="59" s="1"/>
  <c r="EB137" i="59"/>
  <c r="H136" i="59"/>
  <c r="EA275" i="59"/>
  <c r="EB121" i="59"/>
  <c r="H120" i="59"/>
  <c r="EB340" i="59"/>
  <c r="H339" i="59"/>
  <c r="EA311" i="59"/>
  <c r="EA291" i="59"/>
  <c r="EA293" i="59" s="1"/>
  <c r="EA302" i="59"/>
  <c r="EA284" i="59"/>
  <c r="EA286" i="59" s="1"/>
  <c r="EA295" i="59" s="1"/>
  <c r="EB162" i="59"/>
  <c r="EB4" i="59"/>
  <c r="EB323" i="59"/>
  <c r="EB252" i="59"/>
  <c r="EB27" i="59"/>
  <c r="EB233" i="59"/>
  <c r="EB178" i="59"/>
  <c r="EB96" i="59"/>
  <c r="EB100" i="59" s="1"/>
  <c r="EB268" i="59"/>
  <c r="EB259" i="59"/>
  <c r="EB169" i="59"/>
  <c r="DI129" i="59" l="1"/>
  <c r="DI131" i="59" s="1"/>
  <c r="DI133" i="59" s="1"/>
  <c r="CI129" i="59"/>
  <c r="CI131" i="59" s="1"/>
  <c r="CI133" i="59" s="1"/>
  <c r="BI129" i="59"/>
  <c r="BI131" i="59" s="1"/>
  <c r="BI133" i="59" s="1"/>
  <c r="AI129" i="59"/>
  <c r="AI131" i="59" s="1"/>
  <c r="AI133" i="59" s="1"/>
  <c r="R129" i="59"/>
  <c r="R131" i="59" s="1"/>
  <c r="R133" i="59" s="1"/>
  <c r="DC129" i="59"/>
  <c r="DC131" i="59" s="1"/>
  <c r="DC133" i="59" s="1"/>
  <c r="DJ129" i="59"/>
  <c r="DJ131" i="59" s="1"/>
  <c r="DJ133" i="59" s="1"/>
  <c r="DA129" i="59"/>
  <c r="DA131" i="59" s="1"/>
  <c r="DA133" i="59" s="1"/>
  <c r="K129" i="59"/>
  <c r="K131" i="59" s="1"/>
  <c r="K133" i="59" s="1"/>
  <c r="DS129" i="59"/>
  <c r="DS131" i="59" s="1"/>
  <c r="DS133" i="59" s="1"/>
  <c r="AE129" i="59"/>
  <c r="AE131" i="59" s="1"/>
  <c r="AE133" i="59" s="1"/>
  <c r="T129" i="59"/>
  <c r="T131" i="59" s="1"/>
  <c r="T133" i="59" s="1"/>
  <c r="DG129" i="59"/>
  <c r="DG131" i="59" s="1"/>
  <c r="DG133" i="59" s="1"/>
  <c r="CH129" i="59"/>
  <c r="CH131" i="59" s="1"/>
  <c r="CH133" i="59" s="1"/>
  <c r="BG129" i="59"/>
  <c r="BG131" i="59" s="1"/>
  <c r="BG133" i="59" s="1"/>
  <c r="N129" i="59"/>
  <c r="N131" i="59" s="1"/>
  <c r="N133" i="59" s="1"/>
  <c r="CU129" i="59"/>
  <c r="CU131" i="59" s="1"/>
  <c r="CU133" i="59" s="1"/>
  <c r="CQ129" i="59"/>
  <c r="CQ131" i="59" s="1"/>
  <c r="CQ133" i="59" s="1"/>
  <c r="AT129" i="59"/>
  <c r="AT131" i="59" s="1"/>
  <c r="AT133" i="59" s="1"/>
  <c r="BZ129" i="59"/>
  <c r="BZ131" i="59" s="1"/>
  <c r="BZ133" i="59" s="1"/>
  <c r="DP129" i="59"/>
  <c r="DP131" i="59" s="1"/>
  <c r="DP133" i="59" s="1"/>
  <c r="DE129" i="59"/>
  <c r="DE131" i="59" s="1"/>
  <c r="DE133" i="59" s="1"/>
  <c r="DK129" i="59"/>
  <c r="DK131" i="59" s="1"/>
  <c r="DK133" i="59" s="1"/>
  <c r="BL129" i="59"/>
  <c r="BL131" i="59" s="1"/>
  <c r="BL133" i="59" s="1"/>
  <c r="DZ129" i="59"/>
  <c r="DZ131" i="59" s="1"/>
  <c r="DZ133" i="59" s="1"/>
  <c r="BH129" i="59"/>
  <c r="BH131" i="59" s="1"/>
  <c r="BH133" i="59" s="1"/>
  <c r="BA129" i="59"/>
  <c r="BA131" i="59" s="1"/>
  <c r="BA133" i="59" s="1"/>
  <c r="BW129" i="59"/>
  <c r="BW131" i="59" s="1"/>
  <c r="BW133" i="59" s="1"/>
  <c r="S129" i="59"/>
  <c r="S131" i="59" s="1"/>
  <c r="S133" i="59" s="1"/>
  <c r="BU129" i="59"/>
  <c r="BU131" i="59" s="1"/>
  <c r="BU133" i="59" s="1"/>
  <c r="CR129" i="59"/>
  <c r="CR131" i="59" s="1"/>
  <c r="CR133" i="59" s="1"/>
  <c r="DO129" i="59"/>
  <c r="DO131" i="59" s="1"/>
  <c r="DO133" i="59" s="1"/>
  <c r="AS129" i="59"/>
  <c r="AS131" i="59" s="1"/>
  <c r="AS133" i="59" s="1"/>
  <c r="DL129" i="59"/>
  <c r="DL131" i="59" s="1"/>
  <c r="DL133" i="59" s="1"/>
  <c r="AX129" i="59"/>
  <c r="AX131" i="59" s="1"/>
  <c r="AX133" i="59" s="1"/>
  <c r="DQ129" i="59"/>
  <c r="DQ131" i="59" s="1"/>
  <c r="DQ133" i="59" s="1"/>
  <c r="AG129" i="59"/>
  <c r="AG131" i="59" s="1"/>
  <c r="AG133" i="59" s="1"/>
  <c r="X129" i="59"/>
  <c r="X131" i="59" s="1"/>
  <c r="X133" i="59" s="1"/>
  <c r="AH129" i="59"/>
  <c r="AH131" i="59" s="1"/>
  <c r="AH133" i="59" s="1"/>
  <c r="DF129" i="59"/>
  <c r="DF131" i="59" s="1"/>
  <c r="DF133" i="59" s="1"/>
  <c r="DN129" i="59"/>
  <c r="DN131" i="59" s="1"/>
  <c r="DN133" i="59" s="1"/>
  <c r="AF129" i="59"/>
  <c r="AF131" i="59" s="1"/>
  <c r="AF133" i="59" s="1"/>
  <c r="CC129" i="59"/>
  <c r="CC131" i="59" s="1"/>
  <c r="CC133" i="59" s="1"/>
  <c r="CV129" i="59"/>
  <c r="CV131" i="59" s="1"/>
  <c r="CV133" i="59" s="1"/>
  <c r="BC129" i="59"/>
  <c r="BC131" i="59" s="1"/>
  <c r="BC133" i="59" s="1"/>
  <c r="CB129" i="59"/>
  <c r="CB131" i="59" s="1"/>
  <c r="CB133" i="59" s="1"/>
  <c r="P129" i="59"/>
  <c r="P131" i="59" s="1"/>
  <c r="P133" i="59" s="1"/>
  <c r="BB129" i="59"/>
  <c r="BB131" i="59" s="1"/>
  <c r="BB133" i="59" s="1"/>
  <c r="AN129" i="59"/>
  <c r="AN131" i="59" s="1"/>
  <c r="AN133" i="59" s="1"/>
  <c r="BY129" i="59"/>
  <c r="BY131" i="59" s="1"/>
  <c r="BY133" i="59" s="1"/>
  <c r="DM129" i="59"/>
  <c r="DM131" i="59" s="1"/>
  <c r="DM133" i="59" s="1"/>
  <c r="Z129" i="59"/>
  <c r="Z131" i="59" s="1"/>
  <c r="Z133" i="59" s="1"/>
  <c r="CF129" i="59"/>
  <c r="CF131" i="59" s="1"/>
  <c r="CF133" i="59" s="1"/>
  <c r="AK129" i="59"/>
  <c r="AK131" i="59" s="1"/>
  <c r="AK133" i="59" s="1"/>
  <c r="CW129" i="59"/>
  <c r="CW131" i="59" s="1"/>
  <c r="CW133" i="59" s="1"/>
  <c r="AZ129" i="59"/>
  <c r="AZ131" i="59" s="1"/>
  <c r="AZ133" i="59" s="1"/>
  <c r="BR129" i="59"/>
  <c r="BR131" i="59" s="1"/>
  <c r="BR133" i="59" s="1"/>
  <c r="DW129" i="59"/>
  <c r="DW131" i="59" s="1"/>
  <c r="DW133" i="59" s="1"/>
  <c r="CX129" i="59"/>
  <c r="CX131" i="59" s="1"/>
  <c r="CX133" i="59" s="1"/>
  <c r="CG129" i="59"/>
  <c r="CG131" i="59" s="1"/>
  <c r="CG133" i="59" s="1"/>
  <c r="U129" i="59"/>
  <c r="U131" i="59" s="1"/>
  <c r="U133" i="59" s="1"/>
  <c r="AO129" i="59"/>
  <c r="AO131" i="59" s="1"/>
  <c r="AO133" i="59" s="1"/>
  <c r="J129" i="59"/>
  <c r="DB129" i="59"/>
  <c r="DB131" i="59" s="1"/>
  <c r="DB133" i="59" s="1"/>
  <c r="H100" i="59"/>
  <c r="AB129" i="59"/>
  <c r="AB131" i="59" s="1"/>
  <c r="AB133" i="59" s="1"/>
  <c r="AM129" i="59"/>
  <c r="AM131" i="59" s="1"/>
  <c r="AM133" i="59" s="1"/>
  <c r="DT129" i="59"/>
  <c r="DT131" i="59" s="1"/>
  <c r="DT133" i="59" s="1"/>
  <c r="DX129" i="59"/>
  <c r="DX131" i="59" s="1"/>
  <c r="DX133" i="59" s="1"/>
  <c r="CP129" i="59"/>
  <c r="CP131" i="59" s="1"/>
  <c r="CP133" i="59" s="1"/>
  <c r="CS129" i="59"/>
  <c r="CS131" i="59" s="1"/>
  <c r="CS133" i="59" s="1"/>
  <c r="EB129" i="59"/>
  <c r="EB131" i="59" s="1"/>
  <c r="EB133" i="59" s="1"/>
  <c r="DV129" i="59"/>
  <c r="DV131" i="59" s="1"/>
  <c r="DV133" i="59" s="1"/>
  <c r="AW129" i="59"/>
  <c r="AW131" i="59" s="1"/>
  <c r="AW133" i="59" s="1"/>
  <c r="CN129" i="59"/>
  <c r="CN131" i="59" s="1"/>
  <c r="CN133" i="59" s="1"/>
  <c r="BT129" i="59"/>
  <c r="BT131" i="59" s="1"/>
  <c r="BT133" i="59" s="1"/>
  <c r="DR129" i="59"/>
  <c r="DR131" i="59" s="1"/>
  <c r="DR133" i="59" s="1"/>
  <c r="BF129" i="59"/>
  <c r="BF131" i="59" s="1"/>
  <c r="BF133" i="59" s="1"/>
  <c r="CE129" i="59"/>
  <c r="CE131" i="59" s="1"/>
  <c r="CE133" i="59" s="1"/>
  <c r="CL129" i="59"/>
  <c r="CL131" i="59" s="1"/>
  <c r="CL133" i="59" s="1"/>
  <c r="BS129" i="59"/>
  <c r="BS131" i="59" s="1"/>
  <c r="BS133" i="59" s="1"/>
  <c r="CT129" i="59"/>
  <c r="CT131" i="59" s="1"/>
  <c r="CT133" i="59" s="1"/>
  <c r="AU129" i="59"/>
  <c r="AU131" i="59" s="1"/>
  <c r="AU133" i="59" s="1"/>
  <c r="BQ129" i="59"/>
  <c r="BQ131" i="59" s="1"/>
  <c r="BQ133" i="59" s="1"/>
  <c r="W129" i="59"/>
  <c r="W131" i="59" s="1"/>
  <c r="W133" i="59" s="1"/>
  <c r="AA129" i="59"/>
  <c r="AA131" i="59" s="1"/>
  <c r="AA133" i="59" s="1"/>
  <c r="CK129" i="59"/>
  <c r="CK131" i="59" s="1"/>
  <c r="CK133" i="59" s="1"/>
  <c r="CM129" i="59"/>
  <c r="CM131" i="59" s="1"/>
  <c r="CM133" i="59" s="1"/>
  <c r="AQ129" i="59"/>
  <c r="AQ131" i="59" s="1"/>
  <c r="AQ133" i="59" s="1"/>
  <c r="DY129" i="59"/>
  <c r="DY131" i="59" s="1"/>
  <c r="DY133" i="59" s="1"/>
  <c r="BD129" i="59"/>
  <c r="BD131" i="59" s="1"/>
  <c r="BD133" i="59" s="1"/>
  <c r="BV129" i="59"/>
  <c r="BV131" i="59" s="1"/>
  <c r="BV133" i="59" s="1"/>
  <c r="M129" i="59"/>
  <c r="M131" i="59" s="1"/>
  <c r="M133" i="59" s="1"/>
  <c r="Y129" i="59"/>
  <c r="Y131" i="59" s="1"/>
  <c r="Y133" i="59" s="1"/>
  <c r="BX129" i="59"/>
  <c r="BX131" i="59" s="1"/>
  <c r="BX133" i="59" s="1"/>
  <c r="L129" i="59"/>
  <c r="L131" i="59" s="1"/>
  <c r="L133" i="59" s="1"/>
  <c r="CY129" i="59"/>
  <c r="CY131" i="59" s="1"/>
  <c r="CY133" i="59" s="1"/>
  <c r="CO129" i="59"/>
  <c r="CO131" i="59" s="1"/>
  <c r="CO133" i="59" s="1"/>
  <c r="BN129" i="59"/>
  <c r="BN131" i="59" s="1"/>
  <c r="BN133" i="59" s="1"/>
  <c r="AY129" i="59"/>
  <c r="AY131" i="59" s="1"/>
  <c r="AY133" i="59" s="1"/>
  <c r="CJ129" i="59"/>
  <c r="CJ131" i="59" s="1"/>
  <c r="CJ133" i="59" s="1"/>
  <c r="BE129" i="59"/>
  <c r="BE131" i="59" s="1"/>
  <c r="BE133" i="59" s="1"/>
  <c r="AJ129" i="59"/>
  <c r="AJ131" i="59" s="1"/>
  <c r="AJ133" i="59" s="1"/>
  <c r="DH129" i="59"/>
  <c r="DH131" i="59" s="1"/>
  <c r="DH133" i="59" s="1"/>
  <c r="DD129" i="59"/>
  <c r="DD131" i="59" s="1"/>
  <c r="DD133" i="59" s="1"/>
  <c r="BP129" i="59"/>
  <c r="BP131" i="59" s="1"/>
  <c r="BP133" i="59" s="1"/>
  <c r="AC129" i="59"/>
  <c r="AC131" i="59" s="1"/>
  <c r="AC133" i="59" s="1"/>
  <c r="AL129" i="59"/>
  <c r="AL131" i="59" s="1"/>
  <c r="AL133" i="59" s="1"/>
  <c r="EA129" i="59"/>
  <c r="EA131" i="59" s="1"/>
  <c r="EA133" i="59" s="1"/>
  <c r="EA143" i="59" s="1"/>
  <c r="BM129" i="59"/>
  <c r="BM131" i="59" s="1"/>
  <c r="BM133" i="59" s="1"/>
  <c r="BO129" i="59"/>
  <c r="BO131" i="59" s="1"/>
  <c r="BO133" i="59" s="1"/>
  <c r="AP129" i="59"/>
  <c r="AP131" i="59" s="1"/>
  <c r="AP133" i="59" s="1"/>
  <c r="AV129" i="59"/>
  <c r="AV131" i="59" s="1"/>
  <c r="AV133" i="59" s="1"/>
  <c r="CD129" i="59"/>
  <c r="CD131" i="59" s="1"/>
  <c r="CD133" i="59" s="1"/>
  <c r="BJ129" i="59"/>
  <c r="BJ131" i="59" s="1"/>
  <c r="BJ133" i="59" s="1"/>
  <c r="Q129" i="59"/>
  <c r="Q131" i="59" s="1"/>
  <c r="Q133" i="59" s="1"/>
  <c r="CZ129" i="59"/>
  <c r="CZ131" i="59" s="1"/>
  <c r="CZ133" i="59" s="1"/>
  <c r="CA129" i="59"/>
  <c r="CA131" i="59" s="1"/>
  <c r="CA133" i="59" s="1"/>
  <c r="AR129" i="59"/>
  <c r="AR131" i="59" s="1"/>
  <c r="AR133" i="59" s="1"/>
  <c r="O129" i="59"/>
  <c r="O131" i="59" s="1"/>
  <c r="O133" i="59" s="1"/>
  <c r="V129" i="59"/>
  <c r="V131" i="59" s="1"/>
  <c r="V133" i="59" s="1"/>
  <c r="AD129" i="59"/>
  <c r="AD131" i="59" s="1"/>
  <c r="AD133" i="59" s="1"/>
  <c r="DU129" i="59"/>
  <c r="DU131" i="59" s="1"/>
  <c r="DU133" i="59" s="1"/>
  <c r="BK129" i="59"/>
  <c r="BK131" i="59" s="1"/>
  <c r="BK133" i="59" s="1"/>
  <c r="EB101" i="59"/>
  <c r="EB70" i="59"/>
  <c r="H68" i="59"/>
  <c r="EB139" i="59"/>
  <c r="H137" i="59"/>
  <c r="EB325" i="59"/>
  <c r="H323" i="59"/>
  <c r="EB342" i="59"/>
  <c r="H342" i="59" s="1"/>
  <c r="C53" i="56" s="1"/>
  <c r="C54" i="56" s="1"/>
  <c r="H340" i="59"/>
  <c r="EA41" i="59"/>
  <c r="EB54" i="59"/>
  <c r="H52" i="59"/>
  <c r="EB351" i="59"/>
  <c r="H349" i="59"/>
  <c r="A346" i="59" s="1"/>
  <c r="EB289" i="59"/>
  <c r="EB271" i="59"/>
  <c r="H268" i="59"/>
  <c r="EB164" i="59"/>
  <c r="H162" i="59"/>
  <c r="EB123" i="59"/>
  <c r="H121" i="59"/>
  <c r="EA110" i="59"/>
  <c r="EA153" i="59"/>
  <c r="EA156" i="59" s="1"/>
  <c r="EB372" i="59"/>
  <c r="H370" i="59"/>
  <c r="A367" i="59" s="1"/>
  <c r="EB282" i="59"/>
  <c r="EB263" i="59"/>
  <c r="H259" i="59"/>
  <c r="EB358" i="59"/>
  <c r="H356" i="59"/>
  <c r="A353" i="59" s="1"/>
  <c r="EB192" i="59"/>
  <c r="EB173" i="59"/>
  <c r="H169" i="59"/>
  <c r="EB103" i="59"/>
  <c r="EB199" i="59"/>
  <c r="EB181" i="59"/>
  <c r="H178" i="59"/>
  <c r="EB365" i="59"/>
  <c r="H363" i="59"/>
  <c r="A360" i="59" s="1"/>
  <c r="EB254" i="59"/>
  <c r="H252" i="59"/>
  <c r="EB235" i="59"/>
  <c r="H233" i="59"/>
  <c r="DY469" i="56"/>
  <c r="DY470" i="56" s="1"/>
  <c r="EB31" i="59"/>
  <c r="EB34" i="59" s="1"/>
  <c r="EB36" i="59" l="1"/>
  <c r="H34" i="59"/>
  <c r="EB194" i="59"/>
  <c r="EB212" i="59"/>
  <c r="H192" i="59"/>
  <c r="DZ351" i="56"/>
  <c r="H372" i="59"/>
  <c r="EB273" i="59"/>
  <c r="H271" i="59"/>
  <c r="EB72" i="59"/>
  <c r="H70" i="59"/>
  <c r="O143" i="59"/>
  <c r="O153" i="59"/>
  <c r="O156" i="59" s="1"/>
  <c r="AP143" i="59"/>
  <c r="AP153" i="59"/>
  <c r="AP156" i="59" s="1"/>
  <c r="DH143" i="59"/>
  <c r="DH153" i="59"/>
  <c r="DH156" i="59" s="1"/>
  <c r="L143" i="59"/>
  <c r="L153" i="59"/>
  <c r="L156" i="59" s="1"/>
  <c r="CM143" i="59"/>
  <c r="CM153" i="59"/>
  <c r="CM156" i="59" s="1"/>
  <c r="CL143" i="59"/>
  <c r="CL153" i="59"/>
  <c r="CL156" i="59" s="1"/>
  <c r="DB143" i="59"/>
  <c r="DB153" i="59"/>
  <c r="DB156" i="59" s="1"/>
  <c r="AZ143" i="59"/>
  <c r="AZ153" i="59"/>
  <c r="AZ156" i="59" s="1"/>
  <c r="BB143" i="59"/>
  <c r="BB153" i="59"/>
  <c r="BB156" i="59" s="1"/>
  <c r="DF143" i="59"/>
  <c r="DF153" i="59"/>
  <c r="DF156" i="59" s="1"/>
  <c r="DO143" i="59"/>
  <c r="DO153" i="59"/>
  <c r="DO156" i="59" s="1"/>
  <c r="BL143" i="59"/>
  <c r="BL153" i="59"/>
  <c r="BL156" i="59" s="1"/>
  <c r="N143" i="59"/>
  <c r="N153" i="59"/>
  <c r="N156" i="59" s="1"/>
  <c r="DA143" i="59"/>
  <c r="DA153" i="59"/>
  <c r="DA156" i="59" s="1"/>
  <c r="EB311" i="59"/>
  <c r="EB291" i="59"/>
  <c r="H289" i="59"/>
  <c r="AR143" i="59"/>
  <c r="AR153" i="59"/>
  <c r="AR156" i="59" s="1"/>
  <c r="BO143" i="59"/>
  <c r="BO153" i="59"/>
  <c r="BO156" i="59" s="1"/>
  <c r="AJ143" i="59"/>
  <c r="AJ153" i="59"/>
  <c r="AJ156" i="59" s="1"/>
  <c r="BX143" i="59"/>
  <c r="BX153" i="59"/>
  <c r="BX156" i="59" s="1"/>
  <c r="CK143" i="59"/>
  <c r="CK153" i="59"/>
  <c r="CK156" i="59" s="1"/>
  <c r="CE143" i="59"/>
  <c r="CE153" i="59"/>
  <c r="CE156" i="59" s="1"/>
  <c r="CS143" i="59"/>
  <c r="CS153" i="59"/>
  <c r="CS156" i="59" s="1"/>
  <c r="J131" i="59"/>
  <c r="H129" i="59"/>
  <c r="CW143" i="59"/>
  <c r="CW153" i="59"/>
  <c r="CW156" i="59" s="1"/>
  <c r="P143" i="59"/>
  <c r="P153" i="59"/>
  <c r="P156" i="59" s="1"/>
  <c r="AH143" i="59"/>
  <c r="AH153" i="59"/>
  <c r="AH156" i="59" s="1"/>
  <c r="CR143" i="59"/>
  <c r="CR153" i="59"/>
  <c r="CR156" i="59" s="1"/>
  <c r="DK143" i="59"/>
  <c r="DK153" i="59"/>
  <c r="DK156" i="59" s="1"/>
  <c r="BG143" i="59"/>
  <c r="BG153" i="59"/>
  <c r="BG156" i="59" s="1"/>
  <c r="DJ143" i="59"/>
  <c r="DJ153" i="59"/>
  <c r="DJ156" i="59" s="1"/>
  <c r="CA143" i="59"/>
  <c r="CA153" i="59"/>
  <c r="CA156" i="59" s="1"/>
  <c r="BM143" i="59"/>
  <c r="BM153" i="59"/>
  <c r="BM156" i="59" s="1"/>
  <c r="BE143" i="59"/>
  <c r="BE153" i="59"/>
  <c r="BE156" i="59" s="1"/>
  <c r="Y143" i="59"/>
  <c r="Y153" i="59"/>
  <c r="Y156" i="59" s="1"/>
  <c r="AA143" i="59"/>
  <c r="AA153" i="59"/>
  <c r="AA156" i="59" s="1"/>
  <c r="BF143" i="59"/>
  <c r="BF153" i="59"/>
  <c r="BF156" i="59" s="1"/>
  <c r="CP143" i="59"/>
  <c r="CP153" i="59"/>
  <c r="CP156" i="59" s="1"/>
  <c r="AO143" i="59"/>
  <c r="AO153" i="59"/>
  <c r="AO156" i="59" s="1"/>
  <c r="AK143" i="59"/>
  <c r="AK153" i="59"/>
  <c r="AK156" i="59" s="1"/>
  <c r="CB143" i="59"/>
  <c r="CB153" i="59"/>
  <c r="CB156" i="59" s="1"/>
  <c r="X143" i="59"/>
  <c r="X153" i="59"/>
  <c r="X156" i="59" s="1"/>
  <c r="BU143" i="59"/>
  <c r="BU153" i="59"/>
  <c r="BU156" i="59" s="1"/>
  <c r="DE143" i="59"/>
  <c r="DE153" i="59"/>
  <c r="DE156" i="59" s="1"/>
  <c r="CH143" i="59"/>
  <c r="CH153" i="59"/>
  <c r="CH156" i="59" s="1"/>
  <c r="DC143" i="59"/>
  <c r="DC153" i="59"/>
  <c r="DC156" i="59" s="1"/>
  <c r="CI60" i="59"/>
  <c r="CI62" i="59" s="1"/>
  <c r="CI64" i="59" s="1"/>
  <c r="DI60" i="59"/>
  <c r="DI62" i="59" s="1"/>
  <c r="DI64" i="59" s="1"/>
  <c r="BI60" i="59"/>
  <c r="BI62" i="59" s="1"/>
  <c r="BI64" i="59" s="1"/>
  <c r="AI60" i="59"/>
  <c r="AI62" i="59" s="1"/>
  <c r="AI64" i="59" s="1"/>
  <c r="CE60" i="59"/>
  <c r="CE62" i="59" s="1"/>
  <c r="CE64" i="59" s="1"/>
  <c r="AG60" i="59"/>
  <c r="AG62" i="59" s="1"/>
  <c r="AG64" i="59" s="1"/>
  <c r="AO60" i="59"/>
  <c r="AO62" i="59" s="1"/>
  <c r="AO64" i="59" s="1"/>
  <c r="DA60" i="59"/>
  <c r="DA62" i="59" s="1"/>
  <c r="DA64" i="59" s="1"/>
  <c r="CC60" i="59"/>
  <c r="CC62" i="59" s="1"/>
  <c r="CC64" i="59" s="1"/>
  <c r="DU60" i="59"/>
  <c r="DU62" i="59" s="1"/>
  <c r="DU64" i="59" s="1"/>
  <c r="BC60" i="59"/>
  <c r="BC62" i="59" s="1"/>
  <c r="BC64" i="59" s="1"/>
  <c r="DF60" i="59"/>
  <c r="DF62" i="59" s="1"/>
  <c r="DF64" i="59" s="1"/>
  <c r="S60" i="59"/>
  <c r="S62" i="59" s="1"/>
  <c r="S64" i="59" s="1"/>
  <c r="R60" i="59"/>
  <c r="R62" i="59" s="1"/>
  <c r="R64" i="59" s="1"/>
  <c r="AT60" i="59"/>
  <c r="AT62" i="59" s="1"/>
  <c r="AT64" i="59" s="1"/>
  <c r="DW60" i="59"/>
  <c r="DW62" i="59" s="1"/>
  <c r="DW64" i="59" s="1"/>
  <c r="K60" i="59"/>
  <c r="K62" i="59" s="1"/>
  <c r="K64" i="59" s="1"/>
  <c r="AX60" i="59"/>
  <c r="AX62" i="59" s="1"/>
  <c r="AX64" i="59" s="1"/>
  <c r="AW60" i="59"/>
  <c r="AW62" i="59" s="1"/>
  <c r="AW64" i="59" s="1"/>
  <c r="EA60" i="59"/>
  <c r="EA62" i="59" s="1"/>
  <c r="EA64" i="59" s="1"/>
  <c r="DV60" i="59"/>
  <c r="DV62" i="59" s="1"/>
  <c r="DV64" i="59" s="1"/>
  <c r="BL60" i="59"/>
  <c r="BL62" i="59" s="1"/>
  <c r="BL64" i="59" s="1"/>
  <c r="AK60" i="59"/>
  <c r="AK62" i="59" s="1"/>
  <c r="AK64" i="59" s="1"/>
  <c r="DJ60" i="59"/>
  <c r="DJ62" i="59" s="1"/>
  <c r="DJ64" i="59" s="1"/>
  <c r="BF60" i="59"/>
  <c r="BF62" i="59" s="1"/>
  <c r="BF64" i="59" s="1"/>
  <c r="AZ60" i="59"/>
  <c r="AZ62" i="59" s="1"/>
  <c r="AZ64" i="59" s="1"/>
  <c r="AC60" i="59"/>
  <c r="AC62" i="59" s="1"/>
  <c r="AC64" i="59" s="1"/>
  <c r="AR60" i="59"/>
  <c r="AR62" i="59" s="1"/>
  <c r="AR64" i="59" s="1"/>
  <c r="M60" i="59"/>
  <c r="M62" i="59" s="1"/>
  <c r="M64" i="59" s="1"/>
  <c r="X60" i="59"/>
  <c r="X62" i="59" s="1"/>
  <c r="X64" i="59" s="1"/>
  <c r="DC60" i="59"/>
  <c r="DC62" i="59" s="1"/>
  <c r="DC64" i="59" s="1"/>
  <c r="CF60" i="59"/>
  <c r="CF62" i="59" s="1"/>
  <c r="CF64" i="59" s="1"/>
  <c r="AH60" i="59"/>
  <c r="AH62" i="59" s="1"/>
  <c r="AH64" i="59" s="1"/>
  <c r="BU60" i="59"/>
  <c r="BU62" i="59" s="1"/>
  <c r="BU64" i="59" s="1"/>
  <c r="AM60" i="59"/>
  <c r="AM62" i="59" s="1"/>
  <c r="AM64" i="59" s="1"/>
  <c r="Y60" i="59"/>
  <c r="Y62" i="59" s="1"/>
  <c r="Y64" i="59" s="1"/>
  <c r="CP60" i="59"/>
  <c r="CP62" i="59" s="1"/>
  <c r="CP64" i="59" s="1"/>
  <c r="BS60" i="59"/>
  <c r="BS62" i="59" s="1"/>
  <c r="BS64" i="59" s="1"/>
  <c r="DN60" i="59"/>
  <c r="DN62" i="59" s="1"/>
  <c r="DN64" i="59" s="1"/>
  <c r="BH60" i="59"/>
  <c r="BH62" i="59" s="1"/>
  <c r="BH64" i="59" s="1"/>
  <c r="AL60" i="59"/>
  <c r="AL62" i="59" s="1"/>
  <c r="AL64" i="59" s="1"/>
  <c r="BP60" i="59"/>
  <c r="BP62" i="59" s="1"/>
  <c r="BP64" i="59" s="1"/>
  <c r="AJ60" i="59"/>
  <c r="AJ62" i="59" s="1"/>
  <c r="AJ64" i="59" s="1"/>
  <c r="BX60" i="59"/>
  <c r="BX62" i="59" s="1"/>
  <c r="BX64" i="59" s="1"/>
  <c r="BR60" i="59"/>
  <c r="BR62" i="59" s="1"/>
  <c r="BR64" i="59" s="1"/>
  <c r="CR60" i="59"/>
  <c r="CR62" i="59" s="1"/>
  <c r="CR64" i="59" s="1"/>
  <c r="CU60" i="59"/>
  <c r="CU62" i="59" s="1"/>
  <c r="CU64" i="59" s="1"/>
  <c r="P60" i="59"/>
  <c r="P62" i="59" s="1"/>
  <c r="P64" i="59" s="1"/>
  <c r="BD60" i="59"/>
  <c r="BD62" i="59" s="1"/>
  <c r="BD64" i="59" s="1"/>
  <c r="BY60" i="59"/>
  <c r="BY62" i="59" s="1"/>
  <c r="BY64" i="59" s="1"/>
  <c r="BG60" i="59"/>
  <c r="BG62" i="59" s="1"/>
  <c r="BG64" i="59" s="1"/>
  <c r="CA60" i="59"/>
  <c r="CA62" i="59" s="1"/>
  <c r="CA64" i="59" s="1"/>
  <c r="DB60" i="59"/>
  <c r="DB62" i="59" s="1"/>
  <c r="DB64" i="59" s="1"/>
  <c r="CS60" i="59"/>
  <c r="CS62" i="59" s="1"/>
  <c r="CS64" i="59" s="1"/>
  <c r="BE60" i="59"/>
  <c r="BE62" i="59" s="1"/>
  <c r="BE64" i="59" s="1"/>
  <c r="L60" i="59"/>
  <c r="L62" i="59" s="1"/>
  <c r="L64" i="59" s="1"/>
  <c r="CL60" i="59"/>
  <c r="CL62" i="59" s="1"/>
  <c r="CL64" i="59" s="1"/>
  <c r="BK60" i="59"/>
  <c r="BK62" i="59" s="1"/>
  <c r="BK64" i="59" s="1"/>
  <c r="DS60" i="59"/>
  <c r="DS62" i="59" s="1"/>
  <c r="DS64" i="59" s="1"/>
  <c r="DK60" i="59"/>
  <c r="DK62" i="59" s="1"/>
  <c r="DK64" i="59" s="1"/>
  <c r="V60" i="59"/>
  <c r="V62" i="59" s="1"/>
  <c r="V64" i="59" s="1"/>
  <c r="CG60" i="59"/>
  <c r="CG62" i="59" s="1"/>
  <c r="CG64" i="59" s="1"/>
  <c r="DT60" i="59"/>
  <c r="DT62" i="59" s="1"/>
  <c r="DT64" i="59" s="1"/>
  <c r="CZ60" i="59"/>
  <c r="CZ62" i="59" s="1"/>
  <c r="CZ64" i="59" s="1"/>
  <c r="CJ60" i="59"/>
  <c r="CJ62" i="59" s="1"/>
  <c r="CJ64" i="59" s="1"/>
  <c r="CH60" i="59"/>
  <c r="CH62" i="59" s="1"/>
  <c r="CH64" i="59" s="1"/>
  <c r="BO60" i="59"/>
  <c r="BO62" i="59" s="1"/>
  <c r="BO64" i="59" s="1"/>
  <c r="AS60" i="59"/>
  <c r="AS62" i="59" s="1"/>
  <c r="AS64" i="59" s="1"/>
  <c r="DR60" i="59"/>
  <c r="DR62" i="59" s="1"/>
  <c r="DR64" i="59" s="1"/>
  <c r="CD60" i="59"/>
  <c r="CD62" i="59" s="1"/>
  <c r="CD64" i="59" s="1"/>
  <c r="O60" i="59"/>
  <c r="O62" i="59" s="1"/>
  <c r="O64" i="59" s="1"/>
  <c r="AA60" i="59"/>
  <c r="AA62" i="59" s="1"/>
  <c r="AA64" i="59" s="1"/>
  <c r="CQ60" i="59"/>
  <c r="CQ62" i="59" s="1"/>
  <c r="CQ64" i="59" s="1"/>
  <c r="DX60" i="59"/>
  <c r="DX62" i="59" s="1"/>
  <c r="DX64" i="59" s="1"/>
  <c r="DH60" i="59"/>
  <c r="DH62" i="59" s="1"/>
  <c r="DH64" i="59" s="1"/>
  <c r="BQ60" i="59"/>
  <c r="BQ62" i="59" s="1"/>
  <c r="BQ64" i="59" s="1"/>
  <c r="AF60" i="59"/>
  <c r="AF62" i="59" s="1"/>
  <c r="AF64" i="59" s="1"/>
  <c r="CW60" i="59"/>
  <c r="CW62" i="59" s="1"/>
  <c r="CW64" i="59" s="1"/>
  <c r="DL60" i="59"/>
  <c r="DL62" i="59" s="1"/>
  <c r="DL64" i="59" s="1"/>
  <c r="Q60" i="59"/>
  <c r="Q62" i="59" s="1"/>
  <c r="Q64" i="59" s="1"/>
  <c r="CY60" i="59"/>
  <c r="CY62" i="59" s="1"/>
  <c r="CY64" i="59" s="1"/>
  <c r="CB60" i="59"/>
  <c r="CB62" i="59" s="1"/>
  <c r="CB64" i="59" s="1"/>
  <c r="AD60" i="59"/>
  <c r="AD62" i="59" s="1"/>
  <c r="AD64" i="59" s="1"/>
  <c r="DQ60" i="59"/>
  <c r="DQ62" i="59" s="1"/>
  <c r="DQ64" i="59" s="1"/>
  <c r="EB60" i="59"/>
  <c r="EB62" i="59" s="1"/>
  <c r="EB64" i="59" s="1"/>
  <c r="Z60" i="59"/>
  <c r="Z62" i="59" s="1"/>
  <c r="Z64" i="59" s="1"/>
  <c r="DE60" i="59"/>
  <c r="DE62" i="59" s="1"/>
  <c r="DE64" i="59" s="1"/>
  <c r="AN60" i="59"/>
  <c r="AN62" i="59" s="1"/>
  <c r="AN64" i="59" s="1"/>
  <c r="BZ60" i="59"/>
  <c r="BZ62" i="59" s="1"/>
  <c r="BZ64" i="59" s="1"/>
  <c r="BB60" i="59"/>
  <c r="BB62" i="59" s="1"/>
  <c r="BB64" i="59" s="1"/>
  <c r="H31" i="59"/>
  <c r="CM60" i="59"/>
  <c r="CM62" i="59" s="1"/>
  <c r="CM64" i="59" s="1"/>
  <c r="AP60" i="59"/>
  <c r="AP62" i="59" s="1"/>
  <c r="AP64" i="59" s="1"/>
  <c r="DY60" i="59"/>
  <c r="DY62" i="59" s="1"/>
  <c r="DY64" i="59" s="1"/>
  <c r="U60" i="59"/>
  <c r="U62" i="59" s="1"/>
  <c r="U64" i="59" s="1"/>
  <c r="CT60" i="59"/>
  <c r="CT62" i="59" s="1"/>
  <c r="CT64" i="59" s="1"/>
  <c r="AY60" i="59"/>
  <c r="AY62" i="59" s="1"/>
  <c r="AY64" i="59" s="1"/>
  <c r="DD60" i="59"/>
  <c r="DD62" i="59" s="1"/>
  <c r="DD64" i="59" s="1"/>
  <c r="AQ60" i="59"/>
  <c r="AQ62" i="59" s="1"/>
  <c r="AQ64" i="59" s="1"/>
  <c r="AB60" i="59"/>
  <c r="AB62" i="59" s="1"/>
  <c r="AB64" i="59" s="1"/>
  <c r="BW60" i="59"/>
  <c r="BW62" i="59" s="1"/>
  <c r="BW64" i="59" s="1"/>
  <c r="CO60" i="59"/>
  <c r="CO62" i="59" s="1"/>
  <c r="CO64" i="59" s="1"/>
  <c r="J60" i="59"/>
  <c r="DO60" i="59"/>
  <c r="DO62" i="59" s="1"/>
  <c r="DO64" i="59" s="1"/>
  <c r="DM60" i="59"/>
  <c r="DM62" i="59" s="1"/>
  <c r="DM64" i="59" s="1"/>
  <c r="BA60" i="59"/>
  <c r="BA62" i="59" s="1"/>
  <c r="BA64" i="59" s="1"/>
  <c r="BN60" i="59"/>
  <c r="BN62" i="59" s="1"/>
  <c r="BN64" i="59" s="1"/>
  <c r="CK60" i="59"/>
  <c r="CK62" i="59" s="1"/>
  <c r="CK64" i="59" s="1"/>
  <c r="BV60" i="59"/>
  <c r="BV62" i="59" s="1"/>
  <c r="BV64" i="59" s="1"/>
  <c r="N60" i="59"/>
  <c r="N62" i="59" s="1"/>
  <c r="N64" i="59" s="1"/>
  <c r="CN60" i="59"/>
  <c r="CN62" i="59" s="1"/>
  <c r="CN64" i="59" s="1"/>
  <c r="DG60" i="59"/>
  <c r="DG62" i="59" s="1"/>
  <c r="DG64" i="59" s="1"/>
  <c r="AE60" i="59"/>
  <c r="AE62" i="59" s="1"/>
  <c r="AE64" i="59" s="1"/>
  <c r="CV60" i="59"/>
  <c r="CV62" i="59" s="1"/>
  <c r="CV64" i="59" s="1"/>
  <c r="BJ60" i="59"/>
  <c r="BJ62" i="59" s="1"/>
  <c r="BJ64" i="59" s="1"/>
  <c r="W60" i="59"/>
  <c r="W62" i="59" s="1"/>
  <c r="W64" i="59" s="1"/>
  <c r="T60" i="59"/>
  <c r="T62" i="59" s="1"/>
  <c r="T64" i="59" s="1"/>
  <c r="DP60" i="59"/>
  <c r="DP62" i="59" s="1"/>
  <c r="DP64" i="59" s="1"/>
  <c r="BM60" i="59"/>
  <c r="BM62" i="59" s="1"/>
  <c r="BM64" i="59" s="1"/>
  <c r="CX60" i="59"/>
  <c r="CX62" i="59" s="1"/>
  <c r="CX64" i="59" s="1"/>
  <c r="BT60" i="59"/>
  <c r="BT62" i="59" s="1"/>
  <c r="BT64" i="59" s="1"/>
  <c r="AV60" i="59"/>
  <c r="AV62" i="59" s="1"/>
  <c r="AV64" i="59" s="1"/>
  <c r="AU60" i="59"/>
  <c r="AU62" i="59" s="1"/>
  <c r="AU64" i="59" s="1"/>
  <c r="DZ60" i="59"/>
  <c r="DZ62" i="59" s="1"/>
  <c r="DZ64" i="59" s="1"/>
  <c r="EB32" i="59"/>
  <c r="DZ349" i="56"/>
  <c r="H358" i="59"/>
  <c r="EB183" i="59"/>
  <c r="H181" i="59"/>
  <c r="DZ348" i="56"/>
  <c r="H351" i="59"/>
  <c r="EB327" i="59"/>
  <c r="H325" i="59"/>
  <c r="CZ143" i="59"/>
  <c r="CZ153" i="59"/>
  <c r="CZ156" i="59" s="1"/>
  <c r="CJ143" i="59"/>
  <c r="CJ153" i="59"/>
  <c r="CJ156" i="59" s="1"/>
  <c r="M143" i="59"/>
  <c r="M153" i="59"/>
  <c r="M156" i="59" s="1"/>
  <c r="W143" i="59"/>
  <c r="W153" i="59"/>
  <c r="W156" i="59" s="1"/>
  <c r="DR143" i="59"/>
  <c r="DR153" i="59"/>
  <c r="DR156" i="59" s="1"/>
  <c r="DX143" i="59"/>
  <c r="DX153" i="59"/>
  <c r="DX156" i="59" s="1"/>
  <c r="U143" i="59"/>
  <c r="U153" i="59"/>
  <c r="U156" i="59" s="1"/>
  <c r="CF143" i="59"/>
  <c r="CF153" i="59"/>
  <c r="CF156" i="59" s="1"/>
  <c r="BC143" i="59"/>
  <c r="BC153" i="59"/>
  <c r="BC156" i="59" s="1"/>
  <c r="AG143" i="59"/>
  <c r="AG153" i="59"/>
  <c r="AG156" i="59" s="1"/>
  <c r="S143" i="59"/>
  <c r="S153" i="59"/>
  <c r="S156" i="59" s="1"/>
  <c r="DP143" i="59"/>
  <c r="DP153" i="59"/>
  <c r="DP156" i="59" s="1"/>
  <c r="DG143" i="59"/>
  <c r="DG153" i="59"/>
  <c r="DG156" i="59" s="1"/>
  <c r="R143" i="59"/>
  <c r="R153" i="59"/>
  <c r="R156" i="59" s="1"/>
  <c r="EB125" i="59"/>
  <c r="EB143" i="59" s="1"/>
  <c r="H123" i="59"/>
  <c r="BK143" i="59"/>
  <c r="BK153" i="59"/>
  <c r="BK156" i="59" s="1"/>
  <c r="Q143" i="59"/>
  <c r="Q153" i="59"/>
  <c r="Q156" i="59" s="1"/>
  <c r="AL143" i="59"/>
  <c r="AL153" i="59"/>
  <c r="AL156" i="59" s="1"/>
  <c r="AY143" i="59"/>
  <c r="AY153" i="59"/>
  <c r="AY156" i="59" s="1"/>
  <c r="BV143" i="59"/>
  <c r="BV153" i="59"/>
  <c r="BV156" i="59" s="1"/>
  <c r="BQ143" i="59"/>
  <c r="BQ153" i="59"/>
  <c r="BQ156" i="59" s="1"/>
  <c r="BT143" i="59"/>
  <c r="BT153" i="59"/>
  <c r="BT156" i="59" s="1"/>
  <c r="DT143" i="59"/>
  <c r="DT153" i="59"/>
  <c r="DT156" i="59" s="1"/>
  <c r="CG143" i="59"/>
  <c r="CG153" i="59"/>
  <c r="CG156" i="59" s="1"/>
  <c r="Z143" i="59"/>
  <c r="Z153" i="59"/>
  <c r="Z156" i="59" s="1"/>
  <c r="CV143" i="59"/>
  <c r="CV153" i="59"/>
  <c r="CV156" i="59" s="1"/>
  <c r="DQ143" i="59"/>
  <c r="DQ153" i="59"/>
  <c r="DQ156" i="59" s="1"/>
  <c r="BW143" i="59"/>
  <c r="BW153" i="59"/>
  <c r="BW156" i="59" s="1"/>
  <c r="BZ143" i="59"/>
  <c r="BZ153" i="59"/>
  <c r="BZ156" i="59" s="1"/>
  <c r="T143" i="59"/>
  <c r="T153" i="59"/>
  <c r="T156" i="59" s="1"/>
  <c r="AI143" i="59"/>
  <c r="AI153" i="59"/>
  <c r="AI156" i="59" s="1"/>
  <c r="DZ350" i="56"/>
  <c r="H365" i="59"/>
  <c r="EB105" i="59"/>
  <c r="H103" i="59"/>
  <c r="EB56" i="59"/>
  <c r="H54" i="59"/>
  <c r="DU143" i="59"/>
  <c r="DU153" i="59"/>
  <c r="DU156" i="59" s="1"/>
  <c r="BJ143" i="59"/>
  <c r="BJ153" i="59"/>
  <c r="BJ156" i="59" s="1"/>
  <c r="AC143" i="59"/>
  <c r="AC153" i="59"/>
  <c r="AC156" i="59" s="1"/>
  <c r="BN143" i="59"/>
  <c r="BN153" i="59"/>
  <c r="BN156" i="59" s="1"/>
  <c r="BD143" i="59"/>
  <c r="BD153" i="59"/>
  <c r="BD156" i="59" s="1"/>
  <c r="AU143" i="59"/>
  <c r="AU153" i="59"/>
  <c r="AU156" i="59" s="1"/>
  <c r="CN143" i="59"/>
  <c r="CN153" i="59"/>
  <c r="CN156" i="59" s="1"/>
  <c r="AM143" i="59"/>
  <c r="AM153" i="59"/>
  <c r="AM156" i="59" s="1"/>
  <c r="CX143" i="59"/>
  <c r="CX153" i="59"/>
  <c r="CX156" i="59" s="1"/>
  <c r="DM143" i="59"/>
  <c r="DM153" i="59"/>
  <c r="DM156" i="59" s="1"/>
  <c r="CC143" i="59"/>
  <c r="CC153" i="59"/>
  <c r="CC156" i="59" s="1"/>
  <c r="AX143" i="59"/>
  <c r="AX153" i="59"/>
  <c r="AX156" i="59" s="1"/>
  <c r="BA143" i="59"/>
  <c r="BA153" i="59"/>
  <c r="BA156" i="59" s="1"/>
  <c r="AT143" i="59"/>
  <c r="AT153" i="59"/>
  <c r="AT156" i="59" s="1"/>
  <c r="AE143" i="59"/>
  <c r="AE153" i="59"/>
  <c r="AE156" i="59" s="1"/>
  <c r="BI143" i="59"/>
  <c r="BI153" i="59"/>
  <c r="BI156" i="59" s="1"/>
  <c r="EB221" i="59"/>
  <c r="EB201" i="59"/>
  <c r="H199" i="59"/>
  <c r="EB237" i="59"/>
  <c r="H235" i="59"/>
  <c r="EB302" i="59"/>
  <c r="EB284" i="59"/>
  <c r="H282" i="59"/>
  <c r="EB166" i="59"/>
  <c r="H164" i="59"/>
  <c r="EB141" i="59"/>
  <c r="H139" i="59"/>
  <c r="AD143" i="59"/>
  <c r="AD153" i="59"/>
  <c r="AD156" i="59" s="1"/>
  <c r="CD143" i="59"/>
  <c r="CD153" i="59"/>
  <c r="CD156" i="59" s="1"/>
  <c r="BP143" i="59"/>
  <c r="BP153" i="59"/>
  <c r="BP156" i="59" s="1"/>
  <c r="CO143" i="59"/>
  <c r="CO153" i="59"/>
  <c r="CO156" i="59" s="1"/>
  <c r="DY143" i="59"/>
  <c r="DY153" i="59"/>
  <c r="DY156" i="59" s="1"/>
  <c r="CT143" i="59"/>
  <c r="CT153" i="59"/>
  <c r="CT156" i="59" s="1"/>
  <c r="AW143" i="59"/>
  <c r="AW153" i="59"/>
  <c r="AW156" i="59" s="1"/>
  <c r="AB143" i="59"/>
  <c r="AB153" i="59"/>
  <c r="AB156" i="59" s="1"/>
  <c r="DW143" i="59"/>
  <c r="DW153" i="59"/>
  <c r="DW156" i="59" s="1"/>
  <c r="BY143" i="59"/>
  <c r="BY153" i="59"/>
  <c r="BY156" i="59" s="1"/>
  <c r="AF143" i="59"/>
  <c r="AF153" i="59"/>
  <c r="AF156" i="59" s="1"/>
  <c r="DL143" i="59"/>
  <c r="DL153" i="59"/>
  <c r="DL156" i="59" s="1"/>
  <c r="BH143" i="59"/>
  <c r="BH153" i="59"/>
  <c r="BH156" i="59" s="1"/>
  <c r="CQ143" i="59"/>
  <c r="CQ153" i="59"/>
  <c r="CQ156" i="59" s="1"/>
  <c r="DS143" i="59"/>
  <c r="DS153" i="59"/>
  <c r="DS156" i="59" s="1"/>
  <c r="CI143" i="59"/>
  <c r="CI153" i="59"/>
  <c r="CI156" i="59" s="1"/>
  <c r="EB265" i="59"/>
  <c r="H263" i="59"/>
  <c r="EB256" i="59"/>
  <c r="H254" i="59"/>
  <c r="EB175" i="59"/>
  <c r="H173" i="59"/>
  <c r="V143" i="59"/>
  <c r="V153" i="59"/>
  <c r="V156" i="59" s="1"/>
  <c r="AV143" i="59"/>
  <c r="AV153" i="59"/>
  <c r="AV156" i="59" s="1"/>
  <c r="DD143" i="59"/>
  <c r="DD153" i="59"/>
  <c r="DD156" i="59" s="1"/>
  <c r="CY143" i="59"/>
  <c r="CY153" i="59"/>
  <c r="CY156" i="59" s="1"/>
  <c r="AQ143" i="59"/>
  <c r="AQ153" i="59"/>
  <c r="AQ156" i="59" s="1"/>
  <c r="BS143" i="59"/>
  <c r="BS153" i="59"/>
  <c r="BS156" i="59" s="1"/>
  <c r="DV143" i="59"/>
  <c r="DV153" i="59"/>
  <c r="DV156" i="59" s="1"/>
  <c r="BR143" i="59"/>
  <c r="BR153" i="59"/>
  <c r="BR156" i="59" s="1"/>
  <c r="AN143" i="59"/>
  <c r="AN153" i="59"/>
  <c r="AN156" i="59" s="1"/>
  <c r="DN143" i="59"/>
  <c r="DN153" i="59"/>
  <c r="DN156" i="59" s="1"/>
  <c r="AS143" i="59"/>
  <c r="AS153" i="59"/>
  <c r="AS156" i="59" s="1"/>
  <c r="DZ143" i="59"/>
  <c r="DZ153" i="59"/>
  <c r="DZ156" i="59" s="1"/>
  <c r="CU143" i="59"/>
  <c r="CU153" i="59"/>
  <c r="CU156" i="59" s="1"/>
  <c r="K143" i="59"/>
  <c r="K153" i="59"/>
  <c r="K156" i="59" s="1"/>
  <c r="DI143" i="59"/>
  <c r="DI153" i="59"/>
  <c r="DI156" i="59" s="1"/>
  <c r="EB74" i="59" l="1"/>
  <c r="EB185" i="59"/>
  <c r="H175" i="59"/>
  <c r="EB242" i="59"/>
  <c r="H242" i="59" s="1"/>
  <c r="H166" i="59"/>
  <c r="DI223" i="59"/>
  <c r="DI225" i="59" s="1"/>
  <c r="DI227" i="59" s="1"/>
  <c r="DI244" i="59" s="1"/>
  <c r="CI223" i="59"/>
  <c r="CI225" i="59" s="1"/>
  <c r="CI227" i="59" s="1"/>
  <c r="CI244" i="59" s="1"/>
  <c r="AI223" i="59"/>
  <c r="AI225" i="59" s="1"/>
  <c r="AI227" i="59" s="1"/>
  <c r="AI244" i="59" s="1"/>
  <c r="BI223" i="59"/>
  <c r="BI225" i="59" s="1"/>
  <c r="BI227" i="59" s="1"/>
  <c r="BI244" i="59" s="1"/>
  <c r="X223" i="59"/>
  <c r="X225" i="59" s="1"/>
  <c r="X227" i="59" s="1"/>
  <c r="X244" i="59" s="1"/>
  <c r="AT223" i="59"/>
  <c r="AT225" i="59" s="1"/>
  <c r="AT227" i="59" s="1"/>
  <c r="AT244" i="59" s="1"/>
  <c r="AV223" i="59"/>
  <c r="AV225" i="59" s="1"/>
  <c r="AV227" i="59" s="1"/>
  <c r="AV244" i="59" s="1"/>
  <c r="R223" i="59"/>
  <c r="R225" i="59" s="1"/>
  <c r="R227" i="59" s="1"/>
  <c r="R244" i="59" s="1"/>
  <c r="CR223" i="59"/>
  <c r="CR225" i="59" s="1"/>
  <c r="CR227" i="59" s="1"/>
  <c r="CR244" i="59" s="1"/>
  <c r="DQ223" i="59"/>
  <c r="DQ225" i="59" s="1"/>
  <c r="DQ227" i="59" s="1"/>
  <c r="DQ244" i="59" s="1"/>
  <c r="CV223" i="59"/>
  <c r="CV225" i="59" s="1"/>
  <c r="CV227" i="59" s="1"/>
  <c r="CV244" i="59" s="1"/>
  <c r="CN223" i="59"/>
  <c r="CN225" i="59" s="1"/>
  <c r="CN227" i="59" s="1"/>
  <c r="CN244" i="59" s="1"/>
  <c r="AQ223" i="59"/>
  <c r="AQ225" i="59" s="1"/>
  <c r="AQ227" i="59" s="1"/>
  <c r="AQ244" i="59" s="1"/>
  <c r="Y223" i="59"/>
  <c r="Y225" i="59" s="1"/>
  <c r="Y227" i="59" s="1"/>
  <c r="Y244" i="59" s="1"/>
  <c r="BJ223" i="59"/>
  <c r="BJ225" i="59" s="1"/>
  <c r="BJ227" i="59" s="1"/>
  <c r="BJ244" i="59" s="1"/>
  <c r="AM223" i="59"/>
  <c r="AM225" i="59" s="1"/>
  <c r="AM227" i="59" s="1"/>
  <c r="AM244" i="59" s="1"/>
  <c r="BN223" i="59"/>
  <c r="BN225" i="59" s="1"/>
  <c r="BN227" i="59" s="1"/>
  <c r="BN244" i="59" s="1"/>
  <c r="AL223" i="59"/>
  <c r="AL225" i="59" s="1"/>
  <c r="AL227" i="59" s="1"/>
  <c r="AL244" i="59" s="1"/>
  <c r="AB223" i="59"/>
  <c r="AB225" i="59" s="1"/>
  <c r="AB227" i="59" s="1"/>
  <c r="AB244" i="59" s="1"/>
  <c r="BM223" i="59"/>
  <c r="BM225" i="59" s="1"/>
  <c r="BM227" i="59" s="1"/>
  <c r="BM244" i="59" s="1"/>
  <c r="AG223" i="59"/>
  <c r="AG225" i="59" s="1"/>
  <c r="AG227" i="59" s="1"/>
  <c r="AG244" i="59" s="1"/>
  <c r="AE223" i="59"/>
  <c r="AE225" i="59" s="1"/>
  <c r="AE227" i="59" s="1"/>
  <c r="AE244" i="59" s="1"/>
  <c r="DV223" i="59"/>
  <c r="DV225" i="59" s="1"/>
  <c r="DV227" i="59" s="1"/>
  <c r="DV244" i="59" s="1"/>
  <c r="AU223" i="59"/>
  <c r="AU225" i="59" s="1"/>
  <c r="AU227" i="59" s="1"/>
  <c r="AU244" i="59" s="1"/>
  <c r="AY223" i="59"/>
  <c r="AY225" i="59" s="1"/>
  <c r="AY227" i="59" s="1"/>
  <c r="AY244" i="59" s="1"/>
  <c r="BZ223" i="59"/>
  <c r="BZ225" i="59" s="1"/>
  <c r="BZ227" i="59" s="1"/>
  <c r="BZ244" i="59" s="1"/>
  <c r="CH223" i="59"/>
  <c r="CH225" i="59" s="1"/>
  <c r="CH227" i="59" s="1"/>
  <c r="CH244" i="59" s="1"/>
  <c r="AA223" i="59"/>
  <c r="AA225" i="59" s="1"/>
  <c r="AA227" i="59" s="1"/>
  <c r="AA244" i="59" s="1"/>
  <c r="CO223" i="59"/>
  <c r="CO225" i="59" s="1"/>
  <c r="CO227" i="59" s="1"/>
  <c r="CO244" i="59" s="1"/>
  <c r="BS223" i="59"/>
  <c r="BS225" i="59" s="1"/>
  <c r="BS227" i="59" s="1"/>
  <c r="BS244" i="59" s="1"/>
  <c r="T223" i="59"/>
  <c r="T225" i="59" s="1"/>
  <c r="T227" i="59" s="1"/>
  <c r="T244" i="59" s="1"/>
  <c r="CJ223" i="59"/>
  <c r="CJ225" i="59" s="1"/>
  <c r="CJ227" i="59" s="1"/>
  <c r="CJ244" i="59" s="1"/>
  <c r="AC223" i="59"/>
  <c r="AC225" i="59" s="1"/>
  <c r="AC227" i="59" s="1"/>
  <c r="AC244" i="59" s="1"/>
  <c r="AD223" i="59"/>
  <c r="AD225" i="59" s="1"/>
  <c r="AD227" i="59" s="1"/>
  <c r="AD244" i="59" s="1"/>
  <c r="P223" i="59"/>
  <c r="P225" i="59" s="1"/>
  <c r="P227" i="59" s="1"/>
  <c r="P244" i="59" s="1"/>
  <c r="DR223" i="59"/>
  <c r="DR225" i="59" s="1"/>
  <c r="DR227" i="59" s="1"/>
  <c r="DR244" i="59" s="1"/>
  <c r="CY223" i="59"/>
  <c r="CY225" i="59" s="1"/>
  <c r="CY227" i="59" s="1"/>
  <c r="CY244" i="59" s="1"/>
  <c r="CD223" i="59"/>
  <c r="CD225" i="59" s="1"/>
  <c r="CD227" i="59" s="1"/>
  <c r="CD244" i="59" s="1"/>
  <c r="M223" i="59"/>
  <c r="M225" i="59" s="1"/>
  <c r="M227" i="59" s="1"/>
  <c r="M244" i="59" s="1"/>
  <c r="AP223" i="59"/>
  <c r="AP225" i="59" s="1"/>
  <c r="AP227" i="59" s="1"/>
  <c r="AP244" i="59" s="1"/>
  <c r="BX223" i="59"/>
  <c r="BX225" i="59" s="1"/>
  <c r="BX227" i="59" s="1"/>
  <c r="BX244" i="59" s="1"/>
  <c r="J223" i="59"/>
  <c r="CF223" i="59"/>
  <c r="CF225" i="59" s="1"/>
  <c r="CF227" i="59" s="1"/>
  <c r="CF244" i="59" s="1"/>
  <c r="CC223" i="59"/>
  <c r="CC225" i="59" s="1"/>
  <c r="CC227" i="59" s="1"/>
  <c r="CC244" i="59" s="1"/>
  <c r="DL223" i="59"/>
  <c r="DL225" i="59" s="1"/>
  <c r="DL227" i="59" s="1"/>
  <c r="DL244" i="59" s="1"/>
  <c r="L223" i="59"/>
  <c r="L225" i="59" s="1"/>
  <c r="L227" i="59" s="1"/>
  <c r="L244" i="59" s="1"/>
  <c r="DW223" i="59"/>
  <c r="DW225" i="59" s="1"/>
  <c r="DW227" i="59" s="1"/>
  <c r="DW244" i="59" s="1"/>
  <c r="DG223" i="59"/>
  <c r="DG225" i="59" s="1"/>
  <c r="DG227" i="59" s="1"/>
  <c r="DG244" i="59" s="1"/>
  <c r="BT223" i="59"/>
  <c r="BT225" i="59" s="1"/>
  <c r="BT227" i="59" s="1"/>
  <c r="BT244" i="59" s="1"/>
  <c r="DA223" i="59"/>
  <c r="DA225" i="59" s="1"/>
  <c r="DA227" i="59" s="1"/>
  <c r="DA244" i="59" s="1"/>
  <c r="BF223" i="59"/>
  <c r="BF225" i="59" s="1"/>
  <c r="BF227" i="59" s="1"/>
  <c r="BF244" i="59" s="1"/>
  <c r="BL223" i="59"/>
  <c r="BL225" i="59" s="1"/>
  <c r="BL227" i="59" s="1"/>
  <c r="BL244" i="59" s="1"/>
  <c r="BC223" i="59"/>
  <c r="BC225" i="59" s="1"/>
  <c r="BC227" i="59" s="1"/>
  <c r="BC244" i="59" s="1"/>
  <c r="CA223" i="59"/>
  <c r="CA225" i="59" s="1"/>
  <c r="CA227" i="59" s="1"/>
  <c r="CA244" i="59" s="1"/>
  <c r="DJ223" i="59"/>
  <c r="DJ225" i="59" s="1"/>
  <c r="DJ227" i="59" s="1"/>
  <c r="DJ244" i="59" s="1"/>
  <c r="BB223" i="59"/>
  <c r="BB225" i="59" s="1"/>
  <c r="BB227" i="59" s="1"/>
  <c r="BB244" i="59" s="1"/>
  <c r="AS223" i="59"/>
  <c r="AS225" i="59" s="1"/>
  <c r="AS227" i="59" s="1"/>
  <c r="AS244" i="59" s="1"/>
  <c r="DO223" i="59"/>
  <c r="DO225" i="59" s="1"/>
  <c r="DO227" i="59" s="1"/>
  <c r="DO244" i="59" s="1"/>
  <c r="DU223" i="59"/>
  <c r="DU225" i="59" s="1"/>
  <c r="DU227" i="59" s="1"/>
  <c r="DU244" i="59" s="1"/>
  <c r="AZ223" i="59"/>
  <c r="AZ225" i="59" s="1"/>
  <c r="AZ227" i="59" s="1"/>
  <c r="AZ244" i="59" s="1"/>
  <c r="DD223" i="59"/>
  <c r="DD225" i="59" s="1"/>
  <c r="DD227" i="59" s="1"/>
  <c r="DD244" i="59" s="1"/>
  <c r="EA223" i="59"/>
  <c r="EA225" i="59" s="1"/>
  <c r="EA227" i="59" s="1"/>
  <c r="EA244" i="59" s="1"/>
  <c r="O223" i="59"/>
  <c r="O225" i="59" s="1"/>
  <c r="O227" i="59" s="1"/>
  <c r="O244" i="59" s="1"/>
  <c r="CX223" i="59"/>
  <c r="CX225" i="59" s="1"/>
  <c r="CX227" i="59" s="1"/>
  <c r="CX244" i="59" s="1"/>
  <c r="K223" i="59"/>
  <c r="K225" i="59" s="1"/>
  <c r="K227" i="59" s="1"/>
  <c r="K244" i="59" s="1"/>
  <c r="AW223" i="59"/>
  <c r="AW225" i="59" s="1"/>
  <c r="AW227" i="59" s="1"/>
  <c r="AW244" i="59" s="1"/>
  <c r="CS223" i="59"/>
  <c r="CS225" i="59" s="1"/>
  <c r="CS227" i="59" s="1"/>
  <c r="CS244" i="59" s="1"/>
  <c r="DF223" i="59"/>
  <c r="DF225" i="59" s="1"/>
  <c r="DF227" i="59" s="1"/>
  <c r="DF244" i="59" s="1"/>
  <c r="BW223" i="59"/>
  <c r="BW225" i="59" s="1"/>
  <c r="BW227" i="59" s="1"/>
  <c r="BW244" i="59" s="1"/>
  <c r="W223" i="59"/>
  <c r="W225" i="59" s="1"/>
  <c r="W227" i="59" s="1"/>
  <c r="W244" i="59" s="1"/>
  <c r="CE223" i="59"/>
  <c r="CE225" i="59" s="1"/>
  <c r="CE227" i="59" s="1"/>
  <c r="CE244" i="59" s="1"/>
  <c r="Q223" i="59"/>
  <c r="Q225" i="59" s="1"/>
  <c r="Q227" i="59" s="1"/>
  <c r="Q244" i="59" s="1"/>
  <c r="BU223" i="59"/>
  <c r="BU225" i="59" s="1"/>
  <c r="BU227" i="59" s="1"/>
  <c r="BU244" i="59" s="1"/>
  <c r="DC223" i="59"/>
  <c r="DC225" i="59" s="1"/>
  <c r="DC227" i="59" s="1"/>
  <c r="DC244" i="59" s="1"/>
  <c r="DH223" i="59"/>
  <c r="DH225" i="59" s="1"/>
  <c r="DH227" i="59" s="1"/>
  <c r="DH244" i="59" s="1"/>
  <c r="CT223" i="59"/>
  <c r="CT225" i="59" s="1"/>
  <c r="CT227" i="59" s="1"/>
  <c r="CT244" i="59" s="1"/>
  <c r="BK223" i="59"/>
  <c r="BK225" i="59" s="1"/>
  <c r="BK227" i="59" s="1"/>
  <c r="BK244" i="59" s="1"/>
  <c r="CW223" i="59"/>
  <c r="CW225" i="59" s="1"/>
  <c r="CW227" i="59" s="1"/>
  <c r="CW244" i="59" s="1"/>
  <c r="CL223" i="59"/>
  <c r="CL225" i="59" s="1"/>
  <c r="CL227" i="59" s="1"/>
  <c r="CL244" i="59" s="1"/>
  <c r="S223" i="59"/>
  <c r="S225" i="59" s="1"/>
  <c r="S227" i="59" s="1"/>
  <c r="S244" i="59" s="1"/>
  <c r="AJ223" i="59"/>
  <c r="AJ225" i="59" s="1"/>
  <c r="AJ227" i="59" s="1"/>
  <c r="AJ244" i="59" s="1"/>
  <c r="AX223" i="59"/>
  <c r="AX225" i="59" s="1"/>
  <c r="AX227" i="59" s="1"/>
  <c r="AX244" i="59" s="1"/>
  <c r="DB223" i="59"/>
  <c r="DB225" i="59" s="1"/>
  <c r="DB227" i="59" s="1"/>
  <c r="DB244" i="59" s="1"/>
  <c r="Z223" i="59"/>
  <c r="Z225" i="59" s="1"/>
  <c r="Z227" i="59" s="1"/>
  <c r="Z244" i="59" s="1"/>
  <c r="AR223" i="59"/>
  <c r="AR225" i="59" s="1"/>
  <c r="AR227" i="59" s="1"/>
  <c r="AR244" i="59" s="1"/>
  <c r="DT223" i="59"/>
  <c r="DT225" i="59" s="1"/>
  <c r="DT227" i="59" s="1"/>
  <c r="DT244" i="59" s="1"/>
  <c r="CM223" i="59"/>
  <c r="CM225" i="59" s="1"/>
  <c r="CM227" i="59" s="1"/>
  <c r="CM244" i="59" s="1"/>
  <c r="DM223" i="59"/>
  <c r="DM225" i="59" s="1"/>
  <c r="DM227" i="59" s="1"/>
  <c r="DM244" i="59" s="1"/>
  <c r="H221" i="59"/>
  <c r="BR223" i="59"/>
  <c r="BR225" i="59" s="1"/>
  <c r="BR227" i="59" s="1"/>
  <c r="BR244" i="59" s="1"/>
  <c r="CU223" i="59"/>
  <c r="CU225" i="59" s="1"/>
  <c r="CU227" i="59" s="1"/>
  <c r="CU244" i="59" s="1"/>
  <c r="BH223" i="59"/>
  <c r="BH225" i="59" s="1"/>
  <c r="BH227" i="59" s="1"/>
  <c r="BH244" i="59" s="1"/>
  <c r="DX223" i="59"/>
  <c r="DX225" i="59" s="1"/>
  <c r="DX227" i="59" s="1"/>
  <c r="DX244" i="59" s="1"/>
  <c r="CP223" i="59"/>
  <c r="CP225" i="59" s="1"/>
  <c r="CP227" i="59" s="1"/>
  <c r="CP244" i="59" s="1"/>
  <c r="CB223" i="59"/>
  <c r="CB225" i="59" s="1"/>
  <c r="CB227" i="59" s="1"/>
  <c r="CB244" i="59" s="1"/>
  <c r="U223" i="59"/>
  <c r="U225" i="59" s="1"/>
  <c r="U227" i="59" s="1"/>
  <c r="U244" i="59" s="1"/>
  <c r="V223" i="59"/>
  <c r="V225" i="59" s="1"/>
  <c r="V227" i="59" s="1"/>
  <c r="V244" i="59" s="1"/>
  <c r="AN223" i="59"/>
  <c r="AN225" i="59" s="1"/>
  <c r="AN227" i="59" s="1"/>
  <c r="AN244" i="59" s="1"/>
  <c r="DY223" i="59"/>
  <c r="DY225" i="59" s="1"/>
  <c r="DY227" i="59" s="1"/>
  <c r="DY244" i="59" s="1"/>
  <c r="DN223" i="59"/>
  <c r="DN225" i="59" s="1"/>
  <c r="DN227" i="59" s="1"/>
  <c r="DN244" i="59" s="1"/>
  <c r="EB223" i="59"/>
  <c r="EB225" i="59" s="1"/>
  <c r="EB227" i="59" s="1"/>
  <c r="DP223" i="59"/>
  <c r="DP225" i="59" s="1"/>
  <c r="DP227" i="59" s="1"/>
  <c r="DP244" i="59" s="1"/>
  <c r="BG223" i="59"/>
  <c r="BG225" i="59" s="1"/>
  <c r="BG227" i="59" s="1"/>
  <c r="BG244" i="59" s="1"/>
  <c r="BY223" i="59"/>
  <c r="BY225" i="59" s="1"/>
  <c r="BY227" i="59" s="1"/>
  <c r="BY244" i="59" s="1"/>
  <c r="BO223" i="59"/>
  <c r="BO225" i="59" s="1"/>
  <c r="BO227" i="59" s="1"/>
  <c r="BO244" i="59" s="1"/>
  <c r="DK223" i="59"/>
  <c r="DK225" i="59" s="1"/>
  <c r="DK227" i="59" s="1"/>
  <c r="DK244" i="59" s="1"/>
  <c r="BD223" i="59"/>
  <c r="BD225" i="59" s="1"/>
  <c r="BD227" i="59" s="1"/>
  <c r="BD244" i="59" s="1"/>
  <c r="DE223" i="59"/>
  <c r="DE225" i="59" s="1"/>
  <c r="DE227" i="59" s="1"/>
  <c r="DE244" i="59" s="1"/>
  <c r="BE223" i="59"/>
  <c r="BE225" i="59" s="1"/>
  <c r="BE227" i="59" s="1"/>
  <c r="BE244" i="59" s="1"/>
  <c r="DZ223" i="59"/>
  <c r="DZ225" i="59" s="1"/>
  <c r="DZ227" i="59" s="1"/>
  <c r="DZ244" i="59" s="1"/>
  <c r="BP223" i="59"/>
  <c r="BP225" i="59" s="1"/>
  <c r="BP227" i="59" s="1"/>
  <c r="BP244" i="59" s="1"/>
  <c r="CK223" i="59"/>
  <c r="CK225" i="59" s="1"/>
  <c r="CK227" i="59" s="1"/>
  <c r="CK244" i="59" s="1"/>
  <c r="AK223" i="59"/>
  <c r="AK225" i="59" s="1"/>
  <c r="AK227" i="59" s="1"/>
  <c r="AK244" i="59" s="1"/>
  <c r="CZ223" i="59"/>
  <c r="CZ225" i="59" s="1"/>
  <c r="CZ227" i="59" s="1"/>
  <c r="CZ244" i="59" s="1"/>
  <c r="BA223" i="59"/>
  <c r="BA225" i="59" s="1"/>
  <c r="BA227" i="59" s="1"/>
  <c r="BA244" i="59" s="1"/>
  <c r="CQ223" i="59"/>
  <c r="CQ225" i="59" s="1"/>
  <c r="CQ227" i="59" s="1"/>
  <c r="CQ244" i="59" s="1"/>
  <c r="AF223" i="59"/>
  <c r="AF225" i="59" s="1"/>
  <c r="AF227" i="59" s="1"/>
  <c r="AF244" i="59" s="1"/>
  <c r="DS223" i="59"/>
  <c r="DS225" i="59" s="1"/>
  <c r="DS227" i="59" s="1"/>
  <c r="DS244" i="59" s="1"/>
  <c r="AH223" i="59"/>
  <c r="AH225" i="59" s="1"/>
  <c r="AH227" i="59" s="1"/>
  <c r="AH244" i="59" s="1"/>
  <c r="BQ223" i="59"/>
  <c r="BQ225" i="59" s="1"/>
  <c r="BQ227" i="59" s="1"/>
  <c r="BQ244" i="59" s="1"/>
  <c r="AO223" i="59"/>
  <c r="AO225" i="59" s="1"/>
  <c r="AO227" i="59" s="1"/>
  <c r="AO244" i="59" s="1"/>
  <c r="CG223" i="59"/>
  <c r="CG225" i="59" s="1"/>
  <c r="CG227" i="59" s="1"/>
  <c r="CG244" i="59" s="1"/>
  <c r="BV223" i="59"/>
  <c r="BV225" i="59" s="1"/>
  <c r="BV227" i="59" s="1"/>
  <c r="BV244" i="59" s="1"/>
  <c r="N223" i="59"/>
  <c r="N225" i="59" s="1"/>
  <c r="N227" i="59" s="1"/>
  <c r="N244" i="59" s="1"/>
  <c r="EB152" i="59"/>
  <c r="H152" i="59" s="1"/>
  <c r="H125" i="59"/>
  <c r="A152" i="59" s="1"/>
  <c r="DZ448" i="56"/>
  <c r="F448" i="56" s="1"/>
  <c r="DZ440" i="56"/>
  <c r="F348" i="56"/>
  <c r="D53" i="56" s="1"/>
  <c r="D54" i="56" s="1"/>
  <c r="AV74" i="59"/>
  <c r="AV84" i="59"/>
  <c r="AV87" i="59" s="1"/>
  <c r="CV74" i="59"/>
  <c r="CV84" i="59"/>
  <c r="CV87" i="59" s="1"/>
  <c r="BA74" i="59"/>
  <c r="BA84" i="59"/>
  <c r="BA87" i="59" s="1"/>
  <c r="DD74" i="59"/>
  <c r="DD84" i="59"/>
  <c r="DD87" i="59" s="1"/>
  <c r="BB74" i="59"/>
  <c r="BB84" i="59"/>
  <c r="BB87" i="59" s="1"/>
  <c r="CB74" i="59"/>
  <c r="CB84" i="59"/>
  <c r="CB87" i="59" s="1"/>
  <c r="DX74" i="59"/>
  <c r="DX84" i="59"/>
  <c r="DX87" i="59" s="1"/>
  <c r="CH74" i="59"/>
  <c r="CH84" i="59"/>
  <c r="CH87" i="59" s="1"/>
  <c r="BK74" i="59"/>
  <c r="BK84" i="59"/>
  <c r="BK87" i="59" s="1"/>
  <c r="BY74" i="59"/>
  <c r="BY84" i="59"/>
  <c r="BY87" i="59" s="1"/>
  <c r="BP74" i="59"/>
  <c r="BP84" i="59"/>
  <c r="BP87" i="59" s="1"/>
  <c r="BU74" i="59"/>
  <c r="BU84" i="59"/>
  <c r="BU87" i="59" s="1"/>
  <c r="AZ74" i="59"/>
  <c r="AZ84" i="59"/>
  <c r="AZ87" i="59" s="1"/>
  <c r="AX74" i="59"/>
  <c r="AX84" i="59"/>
  <c r="AX87" i="59" s="1"/>
  <c r="DU74" i="59"/>
  <c r="DU84" i="59"/>
  <c r="DU87" i="59" s="1"/>
  <c r="DI74" i="59"/>
  <c r="DI84" i="59"/>
  <c r="DI87" i="59" s="1"/>
  <c r="AI313" i="59"/>
  <c r="AI315" i="59" s="1"/>
  <c r="AI317" i="59" s="1"/>
  <c r="AI334" i="59" s="1"/>
  <c r="CI313" i="59"/>
  <c r="CI315" i="59" s="1"/>
  <c r="CI317" i="59" s="1"/>
  <c r="CI334" i="59" s="1"/>
  <c r="BI313" i="59"/>
  <c r="BI315" i="59" s="1"/>
  <c r="BI317" i="59" s="1"/>
  <c r="BI334" i="59" s="1"/>
  <c r="AH313" i="59"/>
  <c r="AH315" i="59" s="1"/>
  <c r="AH317" i="59" s="1"/>
  <c r="AH334" i="59" s="1"/>
  <c r="DI313" i="59"/>
  <c r="DI315" i="59" s="1"/>
  <c r="DI317" i="59" s="1"/>
  <c r="DI334" i="59" s="1"/>
  <c r="DL313" i="59"/>
  <c r="DL315" i="59" s="1"/>
  <c r="DL317" i="59" s="1"/>
  <c r="DL334" i="59" s="1"/>
  <c r="AL313" i="59"/>
  <c r="AL315" i="59" s="1"/>
  <c r="AL317" i="59" s="1"/>
  <c r="AL334" i="59" s="1"/>
  <c r="CH313" i="59"/>
  <c r="CH315" i="59" s="1"/>
  <c r="CH317" i="59" s="1"/>
  <c r="CH334" i="59" s="1"/>
  <c r="DD313" i="59"/>
  <c r="DD315" i="59" s="1"/>
  <c r="DD317" i="59" s="1"/>
  <c r="DD334" i="59" s="1"/>
  <c r="BX313" i="59"/>
  <c r="BX315" i="59" s="1"/>
  <c r="BX317" i="59" s="1"/>
  <c r="BX334" i="59" s="1"/>
  <c r="BQ313" i="59"/>
  <c r="BQ315" i="59" s="1"/>
  <c r="BQ317" i="59" s="1"/>
  <c r="BQ334" i="59" s="1"/>
  <c r="CD313" i="59"/>
  <c r="CD315" i="59" s="1"/>
  <c r="CD317" i="59" s="1"/>
  <c r="CD334" i="59" s="1"/>
  <c r="J313" i="59"/>
  <c r="BO313" i="59"/>
  <c r="BO315" i="59" s="1"/>
  <c r="BO317" i="59" s="1"/>
  <c r="BO334" i="59" s="1"/>
  <c r="V313" i="59"/>
  <c r="V315" i="59" s="1"/>
  <c r="V317" i="59" s="1"/>
  <c r="V334" i="59" s="1"/>
  <c r="AY313" i="59"/>
  <c r="AY315" i="59" s="1"/>
  <c r="AY317" i="59" s="1"/>
  <c r="AY334" i="59" s="1"/>
  <c r="AV313" i="59"/>
  <c r="AV315" i="59" s="1"/>
  <c r="AV317" i="59" s="1"/>
  <c r="AV334" i="59" s="1"/>
  <c r="U313" i="59"/>
  <c r="U315" i="59" s="1"/>
  <c r="U317" i="59" s="1"/>
  <c r="U334" i="59" s="1"/>
  <c r="BJ313" i="59"/>
  <c r="BJ315" i="59" s="1"/>
  <c r="BJ317" i="59" s="1"/>
  <c r="BJ334" i="59" s="1"/>
  <c r="Q313" i="59"/>
  <c r="Q315" i="59" s="1"/>
  <c r="Q317" i="59" s="1"/>
  <c r="Q334" i="59" s="1"/>
  <c r="S313" i="59"/>
  <c r="S315" i="59" s="1"/>
  <c r="S317" i="59" s="1"/>
  <c r="S334" i="59" s="1"/>
  <c r="AM313" i="59"/>
  <c r="AM315" i="59" s="1"/>
  <c r="AM317" i="59" s="1"/>
  <c r="AM334" i="59" s="1"/>
  <c r="AS313" i="59"/>
  <c r="AS315" i="59" s="1"/>
  <c r="AS317" i="59" s="1"/>
  <c r="AS334" i="59" s="1"/>
  <c r="H311" i="59"/>
  <c r="AK313" i="59"/>
  <c r="AK315" i="59" s="1"/>
  <c r="AK317" i="59" s="1"/>
  <c r="AK334" i="59" s="1"/>
  <c r="DJ313" i="59"/>
  <c r="DJ315" i="59" s="1"/>
  <c r="DJ317" i="59" s="1"/>
  <c r="DJ334" i="59" s="1"/>
  <c r="BB313" i="59"/>
  <c r="BB315" i="59" s="1"/>
  <c r="BB317" i="59" s="1"/>
  <c r="BB334" i="59" s="1"/>
  <c r="BW313" i="59"/>
  <c r="BW315" i="59" s="1"/>
  <c r="BW317" i="59" s="1"/>
  <c r="BW334" i="59" s="1"/>
  <c r="N313" i="59"/>
  <c r="N315" i="59" s="1"/>
  <c r="N317" i="59" s="1"/>
  <c r="N334" i="59" s="1"/>
  <c r="BH313" i="59"/>
  <c r="BH315" i="59" s="1"/>
  <c r="BH317" i="59" s="1"/>
  <c r="BH334" i="59" s="1"/>
  <c r="AD313" i="59"/>
  <c r="AD315" i="59" s="1"/>
  <c r="AD317" i="59" s="1"/>
  <c r="AD334" i="59" s="1"/>
  <c r="P313" i="59"/>
  <c r="P315" i="59" s="1"/>
  <c r="P317" i="59" s="1"/>
  <c r="P334" i="59" s="1"/>
  <c r="AE313" i="59"/>
  <c r="AE315" i="59" s="1"/>
  <c r="AE317" i="59" s="1"/>
  <c r="AE334" i="59" s="1"/>
  <c r="BE313" i="59"/>
  <c r="BE315" i="59" s="1"/>
  <c r="BE317" i="59" s="1"/>
  <c r="BE334" i="59" s="1"/>
  <c r="DN313" i="59"/>
  <c r="DN315" i="59" s="1"/>
  <c r="DN317" i="59" s="1"/>
  <c r="DN334" i="59" s="1"/>
  <c r="BC313" i="59"/>
  <c r="BC315" i="59" s="1"/>
  <c r="BC317" i="59" s="1"/>
  <c r="BC334" i="59" s="1"/>
  <c r="CJ313" i="59"/>
  <c r="CJ315" i="59" s="1"/>
  <c r="CJ317" i="59" s="1"/>
  <c r="CJ334" i="59" s="1"/>
  <c r="AW313" i="59"/>
  <c r="AW315" i="59" s="1"/>
  <c r="AW317" i="59" s="1"/>
  <c r="AW334" i="59" s="1"/>
  <c r="EB313" i="59"/>
  <c r="EB315" i="59" s="1"/>
  <c r="EB317" i="59" s="1"/>
  <c r="DT313" i="59"/>
  <c r="DT315" i="59" s="1"/>
  <c r="DT317" i="59" s="1"/>
  <c r="DT334" i="59" s="1"/>
  <c r="X313" i="59"/>
  <c r="X315" i="59" s="1"/>
  <c r="X317" i="59" s="1"/>
  <c r="X334" i="59" s="1"/>
  <c r="CN313" i="59"/>
  <c r="CN315" i="59" s="1"/>
  <c r="CN317" i="59" s="1"/>
  <c r="CN334" i="59" s="1"/>
  <c r="CY313" i="59"/>
  <c r="CY315" i="59" s="1"/>
  <c r="CY317" i="59" s="1"/>
  <c r="CY334" i="59" s="1"/>
  <c r="DH313" i="59"/>
  <c r="DH315" i="59" s="1"/>
  <c r="DH317" i="59" s="1"/>
  <c r="DH334" i="59" s="1"/>
  <c r="DE313" i="59"/>
  <c r="DE315" i="59" s="1"/>
  <c r="DE317" i="59" s="1"/>
  <c r="DE334" i="59" s="1"/>
  <c r="CG313" i="59"/>
  <c r="CG315" i="59" s="1"/>
  <c r="CG317" i="59" s="1"/>
  <c r="CG334" i="59" s="1"/>
  <c r="DP313" i="59"/>
  <c r="DP315" i="59" s="1"/>
  <c r="DP317" i="59" s="1"/>
  <c r="DP334" i="59" s="1"/>
  <c r="AT313" i="59"/>
  <c r="AT315" i="59" s="1"/>
  <c r="AT317" i="59" s="1"/>
  <c r="AT334" i="59" s="1"/>
  <c r="CL313" i="59"/>
  <c r="CL315" i="59" s="1"/>
  <c r="CL317" i="59" s="1"/>
  <c r="CL334" i="59" s="1"/>
  <c r="BL313" i="59"/>
  <c r="BL315" i="59" s="1"/>
  <c r="BL317" i="59" s="1"/>
  <c r="BL334" i="59" s="1"/>
  <c r="W313" i="59"/>
  <c r="W315" i="59" s="1"/>
  <c r="W317" i="59" s="1"/>
  <c r="W334" i="59" s="1"/>
  <c r="AU313" i="59"/>
  <c r="AU315" i="59" s="1"/>
  <c r="AU317" i="59" s="1"/>
  <c r="AU334" i="59" s="1"/>
  <c r="R313" i="59"/>
  <c r="R315" i="59" s="1"/>
  <c r="R317" i="59" s="1"/>
  <c r="R334" i="59" s="1"/>
  <c r="DZ313" i="59"/>
  <c r="DZ315" i="59" s="1"/>
  <c r="DZ317" i="59" s="1"/>
  <c r="DZ334" i="59" s="1"/>
  <c r="DK313" i="59"/>
  <c r="DK315" i="59" s="1"/>
  <c r="DK317" i="59" s="1"/>
  <c r="DK334" i="59" s="1"/>
  <c r="BN313" i="59"/>
  <c r="BN315" i="59" s="1"/>
  <c r="BN317" i="59" s="1"/>
  <c r="BN334" i="59" s="1"/>
  <c r="CE313" i="59"/>
  <c r="CE315" i="59" s="1"/>
  <c r="CE317" i="59" s="1"/>
  <c r="CE334" i="59" s="1"/>
  <c r="DY313" i="59"/>
  <c r="DY315" i="59" s="1"/>
  <c r="DY317" i="59" s="1"/>
  <c r="DY334" i="59" s="1"/>
  <c r="BD313" i="59"/>
  <c r="BD315" i="59" s="1"/>
  <c r="BD317" i="59" s="1"/>
  <c r="BD334" i="59" s="1"/>
  <c r="DA313" i="59"/>
  <c r="DA315" i="59" s="1"/>
  <c r="DA317" i="59" s="1"/>
  <c r="DA334" i="59" s="1"/>
  <c r="DQ313" i="59"/>
  <c r="DQ315" i="59" s="1"/>
  <c r="DQ317" i="59" s="1"/>
  <c r="DQ334" i="59" s="1"/>
  <c r="DW313" i="59"/>
  <c r="DW315" i="59" s="1"/>
  <c r="DW317" i="59" s="1"/>
  <c r="DW334" i="59" s="1"/>
  <c r="CT313" i="59"/>
  <c r="CT315" i="59" s="1"/>
  <c r="CT317" i="59" s="1"/>
  <c r="CT334" i="59" s="1"/>
  <c r="CF313" i="59"/>
  <c r="CF315" i="59" s="1"/>
  <c r="CF317" i="59" s="1"/>
  <c r="CF334" i="59" s="1"/>
  <c r="BK313" i="59"/>
  <c r="BK315" i="59" s="1"/>
  <c r="BK317" i="59" s="1"/>
  <c r="BK334" i="59" s="1"/>
  <c r="BA313" i="59"/>
  <c r="BA315" i="59" s="1"/>
  <c r="BA317" i="59" s="1"/>
  <c r="BA334" i="59" s="1"/>
  <c r="AX313" i="59"/>
  <c r="AX315" i="59" s="1"/>
  <c r="AX317" i="59" s="1"/>
  <c r="AX334" i="59" s="1"/>
  <c r="CR313" i="59"/>
  <c r="CR315" i="59" s="1"/>
  <c r="CR317" i="59" s="1"/>
  <c r="CR334" i="59" s="1"/>
  <c r="BU313" i="59"/>
  <c r="BU315" i="59" s="1"/>
  <c r="BU317" i="59" s="1"/>
  <c r="BU334" i="59" s="1"/>
  <c r="DC313" i="59"/>
  <c r="DC315" i="59" s="1"/>
  <c r="DC317" i="59" s="1"/>
  <c r="DC334" i="59" s="1"/>
  <c r="CS313" i="59"/>
  <c r="CS315" i="59" s="1"/>
  <c r="CS317" i="59" s="1"/>
  <c r="CS334" i="59" s="1"/>
  <c r="CC313" i="59"/>
  <c r="CC315" i="59" s="1"/>
  <c r="CC317" i="59" s="1"/>
  <c r="CC334" i="59" s="1"/>
  <c r="Z313" i="59"/>
  <c r="Z315" i="59" s="1"/>
  <c r="Z317" i="59" s="1"/>
  <c r="Z334" i="59" s="1"/>
  <c r="BM313" i="59"/>
  <c r="BM315" i="59" s="1"/>
  <c r="BM317" i="59" s="1"/>
  <c r="BM334" i="59" s="1"/>
  <c r="BG313" i="59"/>
  <c r="BG315" i="59" s="1"/>
  <c r="BG317" i="59" s="1"/>
  <c r="BG334" i="59" s="1"/>
  <c r="CM313" i="59"/>
  <c r="CM315" i="59" s="1"/>
  <c r="CM317" i="59" s="1"/>
  <c r="CM334" i="59" s="1"/>
  <c r="K313" i="59"/>
  <c r="K315" i="59" s="1"/>
  <c r="K317" i="59" s="1"/>
  <c r="K334" i="59" s="1"/>
  <c r="M313" i="59"/>
  <c r="M315" i="59" s="1"/>
  <c r="M317" i="59" s="1"/>
  <c r="M334" i="59" s="1"/>
  <c r="BV313" i="59"/>
  <c r="BV315" i="59" s="1"/>
  <c r="BV317" i="59" s="1"/>
  <c r="BV334" i="59" s="1"/>
  <c r="AC313" i="59"/>
  <c r="AC315" i="59" s="1"/>
  <c r="AC317" i="59" s="1"/>
  <c r="AC334" i="59" s="1"/>
  <c r="AB313" i="59"/>
  <c r="AB315" i="59" s="1"/>
  <c r="AB317" i="59" s="1"/>
  <c r="AB334" i="59" s="1"/>
  <c r="CB313" i="59"/>
  <c r="CB315" i="59" s="1"/>
  <c r="CB317" i="59" s="1"/>
  <c r="CB334" i="59" s="1"/>
  <c r="CW313" i="59"/>
  <c r="CW315" i="59" s="1"/>
  <c r="CW317" i="59" s="1"/>
  <c r="CW334" i="59" s="1"/>
  <c r="O313" i="59"/>
  <c r="O315" i="59" s="1"/>
  <c r="O317" i="59" s="1"/>
  <c r="O334" i="59" s="1"/>
  <c r="AJ313" i="59"/>
  <c r="AJ315" i="59" s="1"/>
  <c r="AJ317" i="59" s="1"/>
  <c r="AJ334" i="59" s="1"/>
  <c r="BF313" i="59"/>
  <c r="BF315" i="59" s="1"/>
  <c r="BF317" i="59" s="1"/>
  <c r="BF334" i="59" s="1"/>
  <c r="AG313" i="59"/>
  <c r="AG315" i="59" s="1"/>
  <c r="AG317" i="59" s="1"/>
  <c r="AG334" i="59" s="1"/>
  <c r="AN313" i="59"/>
  <c r="AN315" i="59" s="1"/>
  <c r="AN317" i="59" s="1"/>
  <c r="AN334" i="59" s="1"/>
  <c r="T313" i="59"/>
  <c r="T315" i="59" s="1"/>
  <c r="T317" i="59" s="1"/>
  <c r="T334" i="59" s="1"/>
  <c r="BT313" i="59"/>
  <c r="BT315" i="59" s="1"/>
  <c r="BT317" i="59" s="1"/>
  <c r="BT334" i="59" s="1"/>
  <c r="BZ313" i="59"/>
  <c r="BZ315" i="59" s="1"/>
  <c r="BZ317" i="59" s="1"/>
  <c r="BZ334" i="59" s="1"/>
  <c r="DB313" i="59"/>
  <c r="DB315" i="59" s="1"/>
  <c r="DB317" i="59" s="1"/>
  <c r="DB334" i="59" s="1"/>
  <c r="AP313" i="59"/>
  <c r="AP315" i="59" s="1"/>
  <c r="AP317" i="59" s="1"/>
  <c r="AP334" i="59" s="1"/>
  <c r="BP313" i="59"/>
  <c r="BP315" i="59" s="1"/>
  <c r="BP317" i="59" s="1"/>
  <c r="BP334" i="59" s="1"/>
  <c r="AO313" i="59"/>
  <c r="AO315" i="59" s="1"/>
  <c r="AO317" i="59" s="1"/>
  <c r="AO334" i="59" s="1"/>
  <c r="Y313" i="59"/>
  <c r="Y315" i="59" s="1"/>
  <c r="Y317" i="59" s="1"/>
  <c r="Y334" i="59" s="1"/>
  <c r="CA313" i="59"/>
  <c r="CA315" i="59" s="1"/>
  <c r="CA317" i="59" s="1"/>
  <c r="CA334" i="59" s="1"/>
  <c r="AF313" i="59"/>
  <c r="AF315" i="59" s="1"/>
  <c r="AF317" i="59" s="1"/>
  <c r="AF334" i="59" s="1"/>
  <c r="CV313" i="59"/>
  <c r="CV315" i="59" s="1"/>
  <c r="CV317" i="59" s="1"/>
  <c r="CV334" i="59" s="1"/>
  <c r="CK313" i="59"/>
  <c r="CK315" i="59" s="1"/>
  <c r="CK317" i="59" s="1"/>
  <c r="CK334" i="59" s="1"/>
  <c r="CP313" i="59"/>
  <c r="CP315" i="59" s="1"/>
  <c r="CP317" i="59" s="1"/>
  <c r="CP334" i="59" s="1"/>
  <c r="AR313" i="59"/>
  <c r="AR315" i="59" s="1"/>
  <c r="AR317" i="59" s="1"/>
  <c r="AR334" i="59" s="1"/>
  <c r="AA313" i="59"/>
  <c r="AA315" i="59" s="1"/>
  <c r="AA317" i="59" s="1"/>
  <c r="AA334" i="59" s="1"/>
  <c r="AZ313" i="59"/>
  <c r="AZ315" i="59" s="1"/>
  <c r="AZ317" i="59" s="1"/>
  <c r="AZ334" i="59" s="1"/>
  <c r="DV313" i="59"/>
  <c r="DV315" i="59" s="1"/>
  <c r="DV317" i="59" s="1"/>
  <c r="DV334" i="59" s="1"/>
  <c r="DF313" i="59"/>
  <c r="DF315" i="59" s="1"/>
  <c r="DF317" i="59" s="1"/>
  <c r="DF334" i="59" s="1"/>
  <c r="CQ313" i="59"/>
  <c r="CQ315" i="59" s="1"/>
  <c r="CQ317" i="59" s="1"/>
  <c r="CQ334" i="59" s="1"/>
  <c r="DM313" i="59"/>
  <c r="DM315" i="59" s="1"/>
  <c r="DM317" i="59" s="1"/>
  <c r="DM334" i="59" s="1"/>
  <c r="DS313" i="59"/>
  <c r="DS315" i="59" s="1"/>
  <c r="DS317" i="59" s="1"/>
  <c r="DS334" i="59" s="1"/>
  <c r="DU313" i="59"/>
  <c r="DU315" i="59" s="1"/>
  <c r="DU317" i="59" s="1"/>
  <c r="DU334" i="59" s="1"/>
  <c r="DO313" i="59"/>
  <c r="DO315" i="59" s="1"/>
  <c r="DO317" i="59" s="1"/>
  <c r="DO334" i="59" s="1"/>
  <c r="L313" i="59"/>
  <c r="L315" i="59" s="1"/>
  <c r="L317" i="59" s="1"/>
  <c r="L334" i="59" s="1"/>
  <c r="AQ313" i="59"/>
  <c r="AQ315" i="59" s="1"/>
  <c r="AQ317" i="59" s="1"/>
  <c r="AQ334" i="59" s="1"/>
  <c r="BS313" i="59"/>
  <c r="BS315" i="59" s="1"/>
  <c r="BS317" i="59" s="1"/>
  <c r="BS334" i="59" s="1"/>
  <c r="CZ313" i="59"/>
  <c r="CZ315" i="59" s="1"/>
  <c r="CZ317" i="59" s="1"/>
  <c r="CZ334" i="59" s="1"/>
  <c r="CO313" i="59"/>
  <c r="CO315" i="59" s="1"/>
  <c r="CO317" i="59" s="1"/>
  <c r="CO334" i="59" s="1"/>
  <c r="DX313" i="59"/>
  <c r="DX315" i="59" s="1"/>
  <c r="DX317" i="59" s="1"/>
  <c r="DX334" i="59" s="1"/>
  <c r="DR313" i="59"/>
  <c r="DR315" i="59" s="1"/>
  <c r="DR317" i="59" s="1"/>
  <c r="DR334" i="59" s="1"/>
  <c r="BR313" i="59"/>
  <c r="BR315" i="59" s="1"/>
  <c r="BR317" i="59" s="1"/>
  <c r="BR334" i="59" s="1"/>
  <c r="CX313" i="59"/>
  <c r="CX315" i="59" s="1"/>
  <c r="CX317" i="59" s="1"/>
  <c r="CX334" i="59" s="1"/>
  <c r="EA313" i="59"/>
  <c r="EA315" i="59" s="1"/>
  <c r="EA317" i="59" s="1"/>
  <c r="EA334" i="59" s="1"/>
  <c r="DG313" i="59"/>
  <c r="DG315" i="59" s="1"/>
  <c r="DG317" i="59" s="1"/>
  <c r="DG334" i="59" s="1"/>
  <c r="CU313" i="59"/>
  <c r="CU315" i="59" s="1"/>
  <c r="CU317" i="59" s="1"/>
  <c r="CU334" i="59" s="1"/>
  <c r="BY313" i="59"/>
  <c r="BY315" i="59" s="1"/>
  <c r="BY317" i="59" s="1"/>
  <c r="BY334" i="59" s="1"/>
  <c r="H273" i="59"/>
  <c r="BT74" i="59"/>
  <c r="BT84" i="59"/>
  <c r="BT87" i="59" s="1"/>
  <c r="AE74" i="59"/>
  <c r="AE84" i="59"/>
  <c r="AE87" i="59" s="1"/>
  <c r="DM74" i="59"/>
  <c r="DM84" i="59"/>
  <c r="DM87" i="59" s="1"/>
  <c r="AY74" i="59"/>
  <c r="AY84" i="59"/>
  <c r="AY87" i="59" s="1"/>
  <c r="BZ74" i="59"/>
  <c r="BZ84" i="59"/>
  <c r="BZ87" i="59" s="1"/>
  <c r="CY74" i="59"/>
  <c r="CY84" i="59"/>
  <c r="CY87" i="59" s="1"/>
  <c r="CQ74" i="59"/>
  <c r="CQ84" i="59"/>
  <c r="CQ87" i="59" s="1"/>
  <c r="CJ74" i="59"/>
  <c r="CJ84" i="59"/>
  <c r="CJ87" i="59" s="1"/>
  <c r="CL74" i="59"/>
  <c r="CL84" i="59"/>
  <c r="CL87" i="59" s="1"/>
  <c r="BD74" i="59"/>
  <c r="BD84" i="59"/>
  <c r="BD87" i="59" s="1"/>
  <c r="AL74" i="59"/>
  <c r="AL84" i="59"/>
  <c r="AL87" i="59" s="1"/>
  <c r="AH74" i="59"/>
  <c r="AH84" i="59"/>
  <c r="AH87" i="59" s="1"/>
  <c r="BF74" i="59"/>
  <c r="BF84" i="59"/>
  <c r="BF87" i="59" s="1"/>
  <c r="K74" i="59"/>
  <c r="K84" i="59"/>
  <c r="K87" i="59" s="1"/>
  <c r="CC74" i="59"/>
  <c r="CC84" i="59"/>
  <c r="CC87" i="59" s="1"/>
  <c r="CI74" i="59"/>
  <c r="CI84" i="59"/>
  <c r="CI87" i="59" s="1"/>
  <c r="EB332" i="59"/>
  <c r="H332" i="59" s="1"/>
  <c r="H256" i="59"/>
  <c r="EB286" i="59"/>
  <c r="H284" i="59"/>
  <c r="EB83" i="59"/>
  <c r="H83" i="59" s="1"/>
  <c r="H56" i="59"/>
  <c r="H183" i="59"/>
  <c r="CX74" i="59"/>
  <c r="CX84" i="59"/>
  <c r="CX87" i="59" s="1"/>
  <c r="DG74" i="59"/>
  <c r="DG84" i="59"/>
  <c r="DG87" i="59" s="1"/>
  <c r="DO74" i="59"/>
  <c r="DO84" i="59"/>
  <c r="DO87" i="59" s="1"/>
  <c r="CT74" i="59"/>
  <c r="CT84" i="59"/>
  <c r="CT87" i="59" s="1"/>
  <c r="AN74" i="59"/>
  <c r="AN84" i="59"/>
  <c r="AN87" i="59" s="1"/>
  <c r="Q74" i="59"/>
  <c r="Q84" i="59"/>
  <c r="Q87" i="59" s="1"/>
  <c r="AA74" i="59"/>
  <c r="AA84" i="59"/>
  <c r="AA87" i="59" s="1"/>
  <c r="CZ74" i="59"/>
  <c r="CZ84" i="59"/>
  <c r="CZ87" i="59" s="1"/>
  <c r="L74" i="59"/>
  <c r="L84" i="59"/>
  <c r="L87" i="59" s="1"/>
  <c r="P74" i="59"/>
  <c r="P84" i="59"/>
  <c r="P87" i="59" s="1"/>
  <c r="BH74" i="59"/>
  <c r="BH84" i="59"/>
  <c r="BH87" i="59" s="1"/>
  <c r="CF74" i="59"/>
  <c r="CF84" i="59"/>
  <c r="CF87" i="59" s="1"/>
  <c r="DJ74" i="59"/>
  <c r="DJ84" i="59"/>
  <c r="DJ87" i="59" s="1"/>
  <c r="DW74" i="59"/>
  <c r="DW84" i="59"/>
  <c r="DW87" i="59" s="1"/>
  <c r="DA74" i="59"/>
  <c r="DA84" i="59"/>
  <c r="DA87" i="59" s="1"/>
  <c r="DZ451" i="56"/>
  <c r="F451" i="56" s="1"/>
  <c r="DZ443" i="56"/>
  <c r="F351" i="56"/>
  <c r="G53" i="56" s="1"/>
  <c r="G54" i="56" s="1"/>
  <c r="BM74" i="59"/>
  <c r="BM84" i="59"/>
  <c r="BM87" i="59" s="1"/>
  <c r="CN74" i="59"/>
  <c r="CN84" i="59"/>
  <c r="CN87" i="59" s="1"/>
  <c r="J62" i="59"/>
  <c r="H60" i="59"/>
  <c r="U74" i="59"/>
  <c r="U84" i="59"/>
  <c r="U87" i="59" s="1"/>
  <c r="DE74" i="59"/>
  <c r="DE84" i="59"/>
  <c r="DE87" i="59" s="1"/>
  <c r="DL74" i="59"/>
  <c r="DL84" i="59"/>
  <c r="DL87" i="59" s="1"/>
  <c r="O74" i="59"/>
  <c r="O84" i="59"/>
  <c r="O87" i="59" s="1"/>
  <c r="DT74" i="59"/>
  <c r="DT84" i="59"/>
  <c r="DT87" i="59" s="1"/>
  <c r="BE74" i="59"/>
  <c r="BE84" i="59"/>
  <c r="BE87" i="59" s="1"/>
  <c r="CU74" i="59"/>
  <c r="CU84" i="59"/>
  <c r="CU87" i="59" s="1"/>
  <c r="DN74" i="59"/>
  <c r="DN84" i="59"/>
  <c r="DN87" i="59" s="1"/>
  <c r="DC74" i="59"/>
  <c r="DC84" i="59"/>
  <c r="DC87" i="59" s="1"/>
  <c r="AK74" i="59"/>
  <c r="AK84" i="59"/>
  <c r="AK87" i="59" s="1"/>
  <c r="AT74" i="59"/>
  <c r="AT84" i="59"/>
  <c r="AT87" i="59" s="1"/>
  <c r="AO74" i="59"/>
  <c r="AO84" i="59"/>
  <c r="AO87" i="59" s="1"/>
  <c r="BI304" i="59"/>
  <c r="BI306" i="59" s="1"/>
  <c r="BI308" i="59" s="1"/>
  <c r="DI304" i="59"/>
  <c r="DI306" i="59" s="1"/>
  <c r="DI308" i="59" s="1"/>
  <c r="CI304" i="59"/>
  <c r="CI306" i="59" s="1"/>
  <c r="CI308" i="59" s="1"/>
  <c r="AI304" i="59"/>
  <c r="AI306" i="59" s="1"/>
  <c r="AI308" i="59" s="1"/>
  <c r="BN304" i="59"/>
  <c r="BN306" i="59" s="1"/>
  <c r="BN308" i="59" s="1"/>
  <c r="T304" i="59"/>
  <c r="T306" i="59" s="1"/>
  <c r="T308" i="59" s="1"/>
  <c r="CK304" i="59"/>
  <c r="CK306" i="59" s="1"/>
  <c r="CK308" i="59" s="1"/>
  <c r="K304" i="59"/>
  <c r="K306" i="59" s="1"/>
  <c r="K308" i="59" s="1"/>
  <c r="AH304" i="59"/>
  <c r="AH306" i="59" s="1"/>
  <c r="AH308" i="59" s="1"/>
  <c r="BP304" i="59"/>
  <c r="BP306" i="59" s="1"/>
  <c r="BP308" i="59" s="1"/>
  <c r="AW304" i="59"/>
  <c r="AW306" i="59" s="1"/>
  <c r="AW308" i="59" s="1"/>
  <c r="DH304" i="59"/>
  <c r="DH306" i="59" s="1"/>
  <c r="DH308" i="59" s="1"/>
  <c r="CD304" i="59"/>
  <c r="CD306" i="59" s="1"/>
  <c r="CD308" i="59" s="1"/>
  <c r="CB304" i="59"/>
  <c r="CB306" i="59" s="1"/>
  <c r="CB308" i="59" s="1"/>
  <c r="AP304" i="59"/>
  <c r="AP306" i="59" s="1"/>
  <c r="AP308" i="59" s="1"/>
  <c r="DU304" i="59"/>
  <c r="DU306" i="59" s="1"/>
  <c r="DU308" i="59" s="1"/>
  <c r="W304" i="59"/>
  <c r="W306" i="59" s="1"/>
  <c r="W308" i="59" s="1"/>
  <c r="DQ304" i="59"/>
  <c r="DQ306" i="59" s="1"/>
  <c r="DQ308" i="59" s="1"/>
  <c r="CO304" i="59"/>
  <c r="CO306" i="59" s="1"/>
  <c r="CO308" i="59" s="1"/>
  <c r="BG304" i="59"/>
  <c r="BG306" i="59" s="1"/>
  <c r="BG308" i="59" s="1"/>
  <c r="AR304" i="59"/>
  <c r="AR306" i="59" s="1"/>
  <c r="AR308" i="59" s="1"/>
  <c r="R304" i="59"/>
  <c r="R306" i="59" s="1"/>
  <c r="R308" i="59" s="1"/>
  <c r="BF304" i="59"/>
  <c r="BF306" i="59" s="1"/>
  <c r="BF308" i="59" s="1"/>
  <c r="BX304" i="59"/>
  <c r="BX306" i="59" s="1"/>
  <c r="BX308" i="59" s="1"/>
  <c r="CT304" i="59"/>
  <c r="CT306" i="59" s="1"/>
  <c r="CT308" i="59" s="1"/>
  <c r="AL304" i="59"/>
  <c r="AL306" i="59" s="1"/>
  <c r="AL308" i="59" s="1"/>
  <c r="BD304" i="59"/>
  <c r="BD306" i="59" s="1"/>
  <c r="BD308" i="59" s="1"/>
  <c r="CC304" i="59"/>
  <c r="CC306" i="59" s="1"/>
  <c r="CC308" i="59" s="1"/>
  <c r="BM304" i="59"/>
  <c r="BM306" i="59" s="1"/>
  <c r="BM308" i="59" s="1"/>
  <c r="M304" i="59"/>
  <c r="M306" i="59" s="1"/>
  <c r="M308" i="59" s="1"/>
  <c r="DN304" i="59"/>
  <c r="DN306" i="59" s="1"/>
  <c r="DN308" i="59" s="1"/>
  <c r="AY304" i="59"/>
  <c r="AY306" i="59" s="1"/>
  <c r="AY308" i="59" s="1"/>
  <c r="CQ304" i="59"/>
  <c r="CQ306" i="59" s="1"/>
  <c r="CQ308" i="59" s="1"/>
  <c r="DE304" i="59"/>
  <c r="DE306" i="59" s="1"/>
  <c r="DE308" i="59" s="1"/>
  <c r="AT304" i="59"/>
  <c r="AT306" i="59" s="1"/>
  <c r="AT308" i="59" s="1"/>
  <c r="AQ304" i="59"/>
  <c r="AQ306" i="59" s="1"/>
  <c r="AQ308" i="59" s="1"/>
  <c r="AS304" i="59"/>
  <c r="AS306" i="59" s="1"/>
  <c r="AS308" i="59" s="1"/>
  <c r="CS304" i="59"/>
  <c r="CS306" i="59" s="1"/>
  <c r="CS308" i="59" s="1"/>
  <c r="P304" i="59"/>
  <c r="P306" i="59" s="1"/>
  <c r="P308" i="59" s="1"/>
  <c r="U304" i="59"/>
  <c r="U306" i="59" s="1"/>
  <c r="U308" i="59" s="1"/>
  <c r="AG304" i="59"/>
  <c r="AG306" i="59" s="1"/>
  <c r="AG308" i="59" s="1"/>
  <c r="AJ304" i="59"/>
  <c r="AJ306" i="59" s="1"/>
  <c r="AJ308" i="59" s="1"/>
  <c r="DP304" i="59"/>
  <c r="DP306" i="59" s="1"/>
  <c r="DP308" i="59" s="1"/>
  <c r="AO304" i="59"/>
  <c r="AO306" i="59" s="1"/>
  <c r="AO308" i="59" s="1"/>
  <c r="AZ304" i="59"/>
  <c r="AZ306" i="59" s="1"/>
  <c r="AZ308" i="59" s="1"/>
  <c r="BU304" i="59"/>
  <c r="BU306" i="59" s="1"/>
  <c r="BU308" i="59" s="1"/>
  <c r="CJ304" i="59"/>
  <c r="CJ306" i="59" s="1"/>
  <c r="CJ308" i="59" s="1"/>
  <c r="BJ304" i="59"/>
  <c r="BJ306" i="59" s="1"/>
  <c r="BJ308" i="59" s="1"/>
  <c r="DY304" i="59"/>
  <c r="DY306" i="59" s="1"/>
  <c r="DY308" i="59" s="1"/>
  <c r="Y304" i="59"/>
  <c r="Y306" i="59" s="1"/>
  <c r="Y308" i="59" s="1"/>
  <c r="CH304" i="59"/>
  <c r="CH306" i="59" s="1"/>
  <c r="CH308" i="59" s="1"/>
  <c r="CY304" i="59"/>
  <c r="CY306" i="59" s="1"/>
  <c r="CY308" i="59" s="1"/>
  <c r="DB304" i="59"/>
  <c r="DB306" i="59" s="1"/>
  <c r="DB308" i="59" s="1"/>
  <c r="BO304" i="59"/>
  <c r="BO306" i="59" s="1"/>
  <c r="BO308" i="59" s="1"/>
  <c r="BR304" i="59"/>
  <c r="BR306" i="59" s="1"/>
  <c r="BR308" i="59" s="1"/>
  <c r="Q304" i="59"/>
  <c r="Q306" i="59" s="1"/>
  <c r="Q308" i="59" s="1"/>
  <c r="AX304" i="59"/>
  <c r="AX306" i="59" s="1"/>
  <c r="AX308" i="59" s="1"/>
  <c r="DL304" i="59"/>
  <c r="DL306" i="59" s="1"/>
  <c r="DL308" i="59" s="1"/>
  <c r="BW304" i="59"/>
  <c r="BW306" i="59" s="1"/>
  <c r="BW308" i="59" s="1"/>
  <c r="DW304" i="59"/>
  <c r="DW306" i="59" s="1"/>
  <c r="DW308" i="59" s="1"/>
  <c r="BQ304" i="59"/>
  <c r="BQ306" i="59" s="1"/>
  <c r="BQ308" i="59" s="1"/>
  <c r="AE304" i="59"/>
  <c r="AE306" i="59" s="1"/>
  <c r="AE308" i="59" s="1"/>
  <c r="H302" i="59"/>
  <c r="CN304" i="59"/>
  <c r="CN306" i="59" s="1"/>
  <c r="CN308" i="59" s="1"/>
  <c r="CX304" i="59"/>
  <c r="CX306" i="59" s="1"/>
  <c r="CX308" i="59" s="1"/>
  <c r="CZ304" i="59"/>
  <c r="CZ306" i="59" s="1"/>
  <c r="CZ308" i="59" s="1"/>
  <c r="DC304" i="59"/>
  <c r="DC306" i="59" s="1"/>
  <c r="DC308" i="59" s="1"/>
  <c r="BK304" i="59"/>
  <c r="BK306" i="59" s="1"/>
  <c r="BK308" i="59" s="1"/>
  <c r="J304" i="59"/>
  <c r="CP304" i="59"/>
  <c r="CP306" i="59" s="1"/>
  <c r="CP308" i="59" s="1"/>
  <c r="AA304" i="59"/>
  <c r="AA306" i="59" s="1"/>
  <c r="AA308" i="59" s="1"/>
  <c r="CV304" i="59"/>
  <c r="CV306" i="59" s="1"/>
  <c r="CV308" i="59" s="1"/>
  <c r="AK304" i="59"/>
  <c r="AK306" i="59" s="1"/>
  <c r="AK308" i="59" s="1"/>
  <c r="DO304" i="59"/>
  <c r="DO306" i="59" s="1"/>
  <c r="DO308" i="59" s="1"/>
  <c r="AN304" i="59"/>
  <c r="AN306" i="59" s="1"/>
  <c r="AN308" i="59" s="1"/>
  <c r="L304" i="59"/>
  <c r="L306" i="59" s="1"/>
  <c r="L308" i="59" s="1"/>
  <c r="BY304" i="59"/>
  <c r="BY306" i="59" s="1"/>
  <c r="BY308" i="59" s="1"/>
  <c r="DS304" i="59"/>
  <c r="DS306" i="59" s="1"/>
  <c r="DS308" i="59" s="1"/>
  <c r="AB304" i="59"/>
  <c r="AB306" i="59" s="1"/>
  <c r="AB308" i="59" s="1"/>
  <c r="CE304" i="59"/>
  <c r="CE306" i="59" s="1"/>
  <c r="CE308" i="59" s="1"/>
  <c r="CU304" i="59"/>
  <c r="CU306" i="59" s="1"/>
  <c r="CU308" i="59" s="1"/>
  <c r="DF304" i="59"/>
  <c r="DF306" i="59" s="1"/>
  <c r="DF308" i="59" s="1"/>
  <c r="DX304" i="59"/>
  <c r="DX306" i="59" s="1"/>
  <c r="DX308" i="59" s="1"/>
  <c r="AM304" i="59"/>
  <c r="AM306" i="59" s="1"/>
  <c r="AM308" i="59" s="1"/>
  <c r="DA304" i="59"/>
  <c r="DA306" i="59" s="1"/>
  <c r="DA308" i="59" s="1"/>
  <c r="EA304" i="59"/>
  <c r="EA306" i="59" s="1"/>
  <c r="EA308" i="59" s="1"/>
  <c r="CR304" i="59"/>
  <c r="CR306" i="59" s="1"/>
  <c r="CR308" i="59" s="1"/>
  <c r="BS304" i="59"/>
  <c r="BS306" i="59" s="1"/>
  <c r="BS308" i="59" s="1"/>
  <c r="CG304" i="59"/>
  <c r="CG306" i="59" s="1"/>
  <c r="CG308" i="59" s="1"/>
  <c r="BB304" i="59"/>
  <c r="BB306" i="59" s="1"/>
  <c r="BB308" i="59" s="1"/>
  <c r="BH304" i="59"/>
  <c r="BH306" i="59" s="1"/>
  <c r="BH308" i="59" s="1"/>
  <c r="CA304" i="59"/>
  <c r="CA306" i="59" s="1"/>
  <c r="CA308" i="59" s="1"/>
  <c r="DZ304" i="59"/>
  <c r="DZ306" i="59" s="1"/>
  <c r="DZ308" i="59" s="1"/>
  <c r="AU304" i="59"/>
  <c r="AU306" i="59" s="1"/>
  <c r="AU308" i="59" s="1"/>
  <c r="BZ304" i="59"/>
  <c r="BZ306" i="59" s="1"/>
  <c r="BZ308" i="59" s="1"/>
  <c r="AF304" i="59"/>
  <c r="AF306" i="59" s="1"/>
  <c r="AF308" i="59" s="1"/>
  <c r="BV304" i="59"/>
  <c r="BV306" i="59" s="1"/>
  <c r="BV308" i="59" s="1"/>
  <c r="DM304" i="59"/>
  <c r="DM306" i="59" s="1"/>
  <c r="DM308" i="59" s="1"/>
  <c r="CL304" i="59"/>
  <c r="CL306" i="59" s="1"/>
  <c r="CL308" i="59" s="1"/>
  <c r="DV304" i="59"/>
  <c r="DV306" i="59" s="1"/>
  <c r="DV308" i="59" s="1"/>
  <c r="BC304" i="59"/>
  <c r="BC306" i="59" s="1"/>
  <c r="BC308" i="59" s="1"/>
  <c r="DT304" i="59"/>
  <c r="DT306" i="59" s="1"/>
  <c r="DT308" i="59" s="1"/>
  <c r="BE304" i="59"/>
  <c r="BE306" i="59" s="1"/>
  <c r="BE308" i="59" s="1"/>
  <c r="CM304" i="59"/>
  <c r="CM306" i="59" s="1"/>
  <c r="CM308" i="59" s="1"/>
  <c r="DD304" i="59"/>
  <c r="DD306" i="59" s="1"/>
  <c r="DD308" i="59" s="1"/>
  <c r="DJ304" i="59"/>
  <c r="DJ306" i="59" s="1"/>
  <c r="DJ308" i="59" s="1"/>
  <c r="AC304" i="59"/>
  <c r="AC306" i="59" s="1"/>
  <c r="AC308" i="59" s="1"/>
  <c r="BT304" i="59"/>
  <c r="BT306" i="59" s="1"/>
  <c r="BT308" i="59" s="1"/>
  <c r="S304" i="59"/>
  <c r="S306" i="59" s="1"/>
  <c r="S308" i="59" s="1"/>
  <c r="BL304" i="59"/>
  <c r="BL306" i="59" s="1"/>
  <c r="BL308" i="59" s="1"/>
  <c r="AD304" i="59"/>
  <c r="AD306" i="59" s="1"/>
  <c r="AD308" i="59" s="1"/>
  <c r="AV304" i="59"/>
  <c r="AV306" i="59" s="1"/>
  <c r="AV308" i="59" s="1"/>
  <c r="V304" i="59"/>
  <c r="V306" i="59" s="1"/>
  <c r="V308" i="59" s="1"/>
  <c r="CF304" i="59"/>
  <c r="CF306" i="59" s="1"/>
  <c r="CF308" i="59" s="1"/>
  <c r="BA304" i="59"/>
  <c r="BA306" i="59" s="1"/>
  <c r="BA308" i="59" s="1"/>
  <c r="EB304" i="59"/>
  <c r="EB306" i="59" s="1"/>
  <c r="EB308" i="59" s="1"/>
  <c r="EB319" i="59" s="1"/>
  <c r="N304" i="59"/>
  <c r="N306" i="59" s="1"/>
  <c r="N308" i="59" s="1"/>
  <c r="DK304" i="59"/>
  <c r="DK306" i="59" s="1"/>
  <c r="DK308" i="59" s="1"/>
  <c r="X304" i="59"/>
  <c r="X306" i="59" s="1"/>
  <c r="X308" i="59" s="1"/>
  <c r="DG304" i="59"/>
  <c r="DG306" i="59" s="1"/>
  <c r="DG308" i="59" s="1"/>
  <c r="Z304" i="59"/>
  <c r="Z306" i="59" s="1"/>
  <c r="Z308" i="59" s="1"/>
  <c r="CW304" i="59"/>
  <c r="CW306" i="59" s="1"/>
  <c r="CW308" i="59" s="1"/>
  <c r="O304" i="59"/>
  <c r="O306" i="59" s="1"/>
  <c r="O308" i="59" s="1"/>
  <c r="DR304" i="59"/>
  <c r="DR306" i="59" s="1"/>
  <c r="DR308" i="59" s="1"/>
  <c r="EB275" i="59"/>
  <c r="H275" i="59" s="1"/>
  <c r="H265" i="59"/>
  <c r="EB110" i="59"/>
  <c r="H110" i="59" s="1"/>
  <c r="EB153" i="59"/>
  <c r="EB156" i="59" s="1"/>
  <c r="H105" i="59"/>
  <c r="DZ449" i="56"/>
  <c r="F449" i="56" s="1"/>
  <c r="DZ441" i="56"/>
  <c r="F349" i="56"/>
  <c r="E53" i="56" s="1"/>
  <c r="E54" i="56" s="1"/>
  <c r="DP74" i="59"/>
  <c r="DP84" i="59"/>
  <c r="DP87" i="59" s="1"/>
  <c r="N74" i="59"/>
  <c r="N84" i="59"/>
  <c r="N87" i="59" s="1"/>
  <c r="CO74" i="59"/>
  <c r="CO84" i="59"/>
  <c r="CO87" i="59" s="1"/>
  <c r="DY74" i="59"/>
  <c r="DY84" i="59"/>
  <c r="DY87" i="59" s="1"/>
  <c r="Z74" i="59"/>
  <c r="Z84" i="59"/>
  <c r="Z87" i="59" s="1"/>
  <c r="CW74" i="59"/>
  <c r="CW84" i="59"/>
  <c r="CW87" i="59" s="1"/>
  <c r="CD74" i="59"/>
  <c r="CD84" i="59"/>
  <c r="CD87" i="59" s="1"/>
  <c r="CG74" i="59"/>
  <c r="CG84" i="59"/>
  <c r="CG87" i="59" s="1"/>
  <c r="CS74" i="59"/>
  <c r="CS84" i="59"/>
  <c r="CS87" i="59" s="1"/>
  <c r="CR74" i="59"/>
  <c r="CR84" i="59"/>
  <c r="CR87" i="59" s="1"/>
  <c r="BS74" i="59"/>
  <c r="BS84" i="59"/>
  <c r="BS87" i="59" s="1"/>
  <c r="X74" i="59"/>
  <c r="X84" i="59"/>
  <c r="X87" i="59" s="1"/>
  <c r="BL74" i="59"/>
  <c r="BL84" i="59"/>
  <c r="BL87" i="59" s="1"/>
  <c r="R74" i="59"/>
  <c r="R84" i="59"/>
  <c r="R87" i="59" s="1"/>
  <c r="AG74" i="59"/>
  <c r="AG84" i="59"/>
  <c r="AG87" i="59" s="1"/>
  <c r="DI214" i="59"/>
  <c r="DI216" i="59" s="1"/>
  <c r="DI218" i="59" s="1"/>
  <c r="AI214" i="59"/>
  <c r="AI216" i="59" s="1"/>
  <c r="AI218" i="59" s="1"/>
  <c r="CI214" i="59"/>
  <c r="CI216" i="59" s="1"/>
  <c r="CI218" i="59" s="1"/>
  <c r="BI214" i="59"/>
  <c r="BI216" i="59" s="1"/>
  <c r="BI218" i="59" s="1"/>
  <c r="AA214" i="59"/>
  <c r="AA216" i="59" s="1"/>
  <c r="AA218" i="59" s="1"/>
  <c r="DB214" i="59"/>
  <c r="DB216" i="59" s="1"/>
  <c r="DB218" i="59" s="1"/>
  <c r="X214" i="59"/>
  <c r="X216" i="59" s="1"/>
  <c r="X218" i="59" s="1"/>
  <c r="AN214" i="59"/>
  <c r="AN216" i="59" s="1"/>
  <c r="AN218" i="59" s="1"/>
  <c r="AR214" i="59"/>
  <c r="AR216" i="59" s="1"/>
  <c r="AR218" i="59" s="1"/>
  <c r="CK214" i="59"/>
  <c r="CK216" i="59" s="1"/>
  <c r="CK218" i="59" s="1"/>
  <c r="BN214" i="59"/>
  <c r="BN216" i="59" s="1"/>
  <c r="BN218" i="59" s="1"/>
  <c r="Q214" i="59"/>
  <c r="Q216" i="59" s="1"/>
  <c r="Q218" i="59" s="1"/>
  <c r="AH214" i="59"/>
  <c r="AH216" i="59" s="1"/>
  <c r="AH218" i="59" s="1"/>
  <c r="BO214" i="59"/>
  <c r="BO216" i="59" s="1"/>
  <c r="BO218" i="59" s="1"/>
  <c r="AQ214" i="59"/>
  <c r="AQ216" i="59" s="1"/>
  <c r="AQ218" i="59" s="1"/>
  <c r="AL214" i="59"/>
  <c r="AL216" i="59" s="1"/>
  <c r="AL218" i="59" s="1"/>
  <c r="DO214" i="59"/>
  <c r="DO216" i="59" s="1"/>
  <c r="DO218" i="59" s="1"/>
  <c r="BZ214" i="59"/>
  <c r="BZ216" i="59" s="1"/>
  <c r="BZ218" i="59" s="1"/>
  <c r="BQ214" i="59"/>
  <c r="BQ216" i="59" s="1"/>
  <c r="BQ218" i="59" s="1"/>
  <c r="CG214" i="59"/>
  <c r="CG216" i="59" s="1"/>
  <c r="CG218" i="59" s="1"/>
  <c r="AO214" i="59"/>
  <c r="AO216" i="59" s="1"/>
  <c r="AO218" i="59" s="1"/>
  <c r="DW214" i="59"/>
  <c r="DW216" i="59" s="1"/>
  <c r="DW218" i="59" s="1"/>
  <c r="AV214" i="59"/>
  <c r="AV216" i="59" s="1"/>
  <c r="AV218" i="59" s="1"/>
  <c r="CU214" i="59"/>
  <c r="CU216" i="59" s="1"/>
  <c r="CU218" i="59" s="1"/>
  <c r="BF214" i="59"/>
  <c r="BF216" i="59" s="1"/>
  <c r="BF218" i="59" s="1"/>
  <c r="BM214" i="59"/>
  <c r="BM216" i="59" s="1"/>
  <c r="BM218" i="59" s="1"/>
  <c r="T214" i="59"/>
  <c r="T216" i="59" s="1"/>
  <c r="T218" i="59" s="1"/>
  <c r="DF214" i="59"/>
  <c r="DF216" i="59" s="1"/>
  <c r="DF218" i="59" s="1"/>
  <c r="AJ214" i="59"/>
  <c r="AJ216" i="59" s="1"/>
  <c r="AJ218" i="59" s="1"/>
  <c r="AD214" i="59"/>
  <c r="AD216" i="59" s="1"/>
  <c r="AD218" i="59" s="1"/>
  <c r="CC214" i="59"/>
  <c r="CC216" i="59" s="1"/>
  <c r="CC218" i="59" s="1"/>
  <c r="BC214" i="59"/>
  <c r="BC216" i="59" s="1"/>
  <c r="BC218" i="59" s="1"/>
  <c r="BT214" i="59"/>
  <c r="BT216" i="59" s="1"/>
  <c r="BT218" i="59" s="1"/>
  <c r="Z214" i="59"/>
  <c r="Z216" i="59" s="1"/>
  <c r="Z218" i="59" s="1"/>
  <c r="CW214" i="59"/>
  <c r="CW216" i="59" s="1"/>
  <c r="CW218" i="59" s="1"/>
  <c r="AG214" i="59"/>
  <c r="AG216" i="59" s="1"/>
  <c r="AG218" i="59" s="1"/>
  <c r="CF214" i="59"/>
  <c r="CF216" i="59" s="1"/>
  <c r="CF218" i="59" s="1"/>
  <c r="BU214" i="59"/>
  <c r="BU216" i="59" s="1"/>
  <c r="BU218" i="59" s="1"/>
  <c r="AY214" i="59"/>
  <c r="AY216" i="59" s="1"/>
  <c r="AY218" i="59" s="1"/>
  <c r="DT214" i="59"/>
  <c r="DT216" i="59" s="1"/>
  <c r="DT218" i="59" s="1"/>
  <c r="BX214" i="59"/>
  <c r="BX216" i="59" s="1"/>
  <c r="BX218" i="59" s="1"/>
  <c r="H212" i="59"/>
  <c r="DJ214" i="59"/>
  <c r="DJ216" i="59" s="1"/>
  <c r="DJ218" i="59" s="1"/>
  <c r="K214" i="59"/>
  <c r="K216" i="59" s="1"/>
  <c r="K218" i="59" s="1"/>
  <c r="BH214" i="59"/>
  <c r="BH216" i="59" s="1"/>
  <c r="BH218" i="59" s="1"/>
  <c r="BL214" i="59"/>
  <c r="BL216" i="59" s="1"/>
  <c r="BL218" i="59" s="1"/>
  <c r="M214" i="59"/>
  <c r="M216" i="59" s="1"/>
  <c r="M218" i="59" s="1"/>
  <c r="DS214" i="59"/>
  <c r="DS216" i="59" s="1"/>
  <c r="DS218" i="59" s="1"/>
  <c r="J214" i="59"/>
  <c r="AP214" i="59"/>
  <c r="AP216" i="59" s="1"/>
  <c r="AP218" i="59" s="1"/>
  <c r="CH214" i="59"/>
  <c r="CH216" i="59" s="1"/>
  <c r="CH218" i="59" s="1"/>
  <c r="AW214" i="59"/>
  <c r="AW216" i="59" s="1"/>
  <c r="AW218" i="59" s="1"/>
  <c r="CQ214" i="59"/>
  <c r="CQ216" i="59" s="1"/>
  <c r="CQ218" i="59" s="1"/>
  <c r="CY214" i="59"/>
  <c r="CY216" i="59" s="1"/>
  <c r="CY218" i="59" s="1"/>
  <c r="CB214" i="59"/>
  <c r="CB216" i="59" s="1"/>
  <c r="CB218" i="59" s="1"/>
  <c r="CA214" i="59"/>
  <c r="CA216" i="59" s="1"/>
  <c r="CA218" i="59" s="1"/>
  <c r="CN214" i="59"/>
  <c r="CN216" i="59" s="1"/>
  <c r="CN218" i="59" s="1"/>
  <c r="AU214" i="59"/>
  <c r="AU216" i="59" s="1"/>
  <c r="AU218" i="59" s="1"/>
  <c r="BV214" i="59"/>
  <c r="BV216" i="59" s="1"/>
  <c r="BV218" i="59" s="1"/>
  <c r="AS214" i="59"/>
  <c r="AS216" i="59" s="1"/>
  <c r="AS218" i="59" s="1"/>
  <c r="DP214" i="59"/>
  <c r="DP216" i="59" s="1"/>
  <c r="DP218" i="59" s="1"/>
  <c r="DV214" i="59"/>
  <c r="DV216" i="59" s="1"/>
  <c r="DV218" i="59" s="1"/>
  <c r="DU214" i="59"/>
  <c r="DU216" i="59" s="1"/>
  <c r="DU218" i="59" s="1"/>
  <c r="BG214" i="59"/>
  <c r="BG216" i="59" s="1"/>
  <c r="BG218" i="59" s="1"/>
  <c r="CJ214" i="59"/>
  <c r="CJ216" i="59" s="1"/>
  <c r="CJ218" i="59" s="1"/>
  <c r="AE214" i="59"/>
  <c r="AE216" i="59" s="1"/>
  <c r="AE218" i="59" s="1"/>
  <c r="CZ214" i="59"/>
  <c r="CZ216" i="59" s="1"/>
  <c r="CZ218" i="59" s="1"/>
  <c r="R214" i="59"/>
  <c r="R216" i="59" s="1"/>
  <c r="R218" i="59" s="1"/>
  <c r="U214" i="59"/>
  <c r="U216" i="59" s="1"/>
  <c r="U218" i="59" s="1"/>
  <c r="DR214" i="59"/>
  <c r="DR216" i="59" s="1"/>
  <c r="DR218" i="59" s="1"/>
  <c r="AB214" i="59"/>
  <c r="AB216" i="59" s="1"/>
  <c r="AB218" i="59" s="1"/>
  <c r="CP214" i="59"/>
  <c r="CP216" i="59" s="1"/>
  <c r="CP218" i="59" s="1"/>
  <c r="CE214" i="59"/>
  <c r="CE216" i="59" s="1"/>
  <c r="CE218" i="59" s="1"/>
  <c r="DM214" i="59"/>
  <c r="DM216" i="59" s="1"/>
  <c r="DM218" i="59" s="1"/>
  <c r="CM214" i="59"/>
  <c r="CM216" i="59" s="1"/>
  <c r="CM218" i="59" s="1"/>
  <c r="CV214" i="59"/>
  <c r="CV216" i="59" s="1"/>
  <c r="CV218" i="59" s="1"/>
  <c r="CO214" i="59"/>
  <c r="CO216" i="59" s="1"/>
  <c r="CO218" i="59" s="1"/>
  <c r="BA214" i="59"/>
  <c r="BA216" i="59" s="1"/>
  <c r="BA218" i="59" s="1"/>
  <c r="DX214" i="59"/>
  <c r="DX216" i="59" s="1"/>
  <c r="DX218" i="59" s="1"/>
  <c r="P214" i="59"/>
  <c r="P216" i="59" s="1"/>
  <c r="P218" i="59" s="1"/>
  <c r="DD214" i="59"/>
  <c r="DD216" i="59" s="1"/>
  <c r="DD218" i="59" s="1"/>
  <c r="DK214" i="59"/>
  <c r="DK216" i="59" s="1"/>
  <c r="DK218" i="59" s="1"/>
  <c r="DY214" i="59"/>
  <c r="DY216" i="59" s="1"/>
  <c r="DY218" i="59" s="1"/>
  <c r="DG214" i="59"/>
  <c r="DG216" i="59" s="1"/>
  <c r="DG218" i="59" s="1"/>
  <c r="DC214" i="59"/>
  <c r="DC216" i="59" s="1"/>
  <c r="DC218" i="59" s="1"/>
  <c r="EB214" i="59"/>
  <c r="EB216" i="59" s="1"/>
  <c r="EB218" i="59" s="1"/>
  <c r="EB229" i="59" s="1"/>
  <c r="DZ505" i="56" s="1"/>
  <c r="BK214" i="59"/>
  <c r="BK216" i="59" s="1"/>
  <c r="BK218" i="59" s="1"/>
  <c r="DA214" i="59"/>
  <c r="DA216" i="59" s="1"/>
  <c r="DA218" i="59" s="1"/>
  <c r="AC214" i="59"/>
  <c r="AC216" i="59" s="1"/>
  <c r="AC218" i="59" s="1"/>
  <c r="BB214" i="59"/>
  <c r="BB216" i="59" s="1"/>
  <c r="BB218" i="59" s="1"/>
  <c r="AK214" i="59"/>
  <c r="AK216" i="59" s="1"/>
  <c r="AK218" i="59" s="1"/>
  <c r="BS214" i="59"/>
  <c r="BS216" i="59" s="1"/>
  <c r="BS218" i="59" s="1"/>
  <c r="DQ214" i="59"/>
  <c r="DQ216" i="59" s="1"/>
  <c r="DQ218" i="59" s="1"/>
  <c r="EA214" i="59"/>
  <c r="EA216" i="59" s="1"/>
  <c r="EA218" i="59" s="1"/>
  <c r="AF214" i="59"/>
  <c r="AF216" i="59" s="1"/>
  <c r="AF218" i="59" s="1"/>
  <c r="AX214" i="59"/>
  <c r="AX216" i="59" s="1"/>
  <c r="AX218" i="59" s="1"/>
  <c r="BD214" i="59"/>
  <c r="BD216" i="59" s="1"/>
  <c r="BD218" i="59" s="1"/>
  <c r="CS214" i="59"/>
  <c r="CS216" i="59" s="1"/>
  <c r="CS218" i="59" s="1"/>
  <c r="BW214" i="59"/>
  <c r="BW216" i="59" s="1"/>
  <c r="BW218" i="59" s="1"/>
  <c r="BE214" i="59"/>
  <c r="BE216" i="59" s="1"/>
  <c r="BE218" i="59" s="1"/>
  <c r="CD214" i="59"/>
  <c r="CD216" i="59" s="1"/>
  <c r="CD218" i="59" s="1"/>
  <c r="N214" i="59"/>
  <c r="N216" i="59" s="1"/>
  <c r="N218" i="59" s="1"/>
  <c r="CX214" i="59"/>
  <c r="CX216" i="59" s="1"/>
  <c r="CX218" i="59" s="1"/>
  <c r="W214" i="59"/>
  <c r="W216" i="59" s="1"/>
  <c r="W218" i="59" s="1"/>
  <c r="DE214" i="59"/>
  <c r="DE216" i="59" s="1"/>
  <c r="DE218" i="59" s="1"/>
  <c r="DH214" i="59"/>
  <c r="DH216" i="59" s="1"/>
  <c r="DH218" i="59" s="1"/>
  <c r="CT214" i="59"/>
  <c r="CT216" i="59" s="1"/>
  <c r="CT218" i="59" s="1"/>
  <c r="L214" i="59"/>
  <c r="L216" i="59" s="1"/>
  <c r="L218" i="59" s="1"/>
  <c r="O214" i="59"/>
  <c r="O216" i="59" s="1"/>
  <c r="O218" i="59" s="1"/>
  <c r="V214" i="59"/>
  <c r="V216" i="59" s="1"/>
  <c r="V218" i="59" s="1"/>
  <c r="BJ214" i="59"/>
  <c r="BJ216" i="59" s="1"/>
  <c r="BJ218" i="59" s="1"/>
  <c r="DL214" i="59"/>
  <c r="DL216" i="59" s="1"/>
  <c r="DL218" i="59" s="1"/>
  <c r="Y214" i="59"/>
  <c r="Y216" i="59" s="1"/>
  <c r="Y218" i="59" s="1"/>
  <c r="DZ214" i="59"/>
  <c r="DZ216" i="59" s="1"/>
  <c r="DZ218" i="59" s="1"/>
  <c r="AZ214" i="59"/>
  <c r="AZ216" i="59" s="1"/>
  <c r="AZ218" i="59" s="1"/>
  <c r="DN214" i="59"/>
  <c r="DN216" i="59" s="1"/>
  <c r="DN218" i="59" s="1"/>
  <c r="BP214" i="59"/>
  <c r="BP216" i="59" s="1"/>
  <c r="BP218" i="59" s="1"/>
  <c r="CR214" i="59"/>
  <c r="CR216" i="59" s="1"/>
  <c r="CR218" i="59" s="1"/>
  <c r="BR214" i="59"/>
  <c r="BR216" i="59" s="1"/>
  <c r="BR218" i="59" s="1"/>
  <c r="S214" i="59"/>
  <c r="S216" i="59" s="1"/>
  <c r="S218" i="59" s="1"/>
  <c r="BY214" i="59"/>
  <c r="BY216" i="59" s="1"/>
  <c r="BY218" i="59" s="1"/>
  <c r="AT214" i="59"/>
  <c r="AT216" i="59" s="1"/>
  <c r="AT218" i="59" s="1"/>
  <c r="CL214" i="59"/>
  <c r="CL216" i="59" s="1"/>
  <c r="CL218" i="59" s="1"/>
  <c r="AM214" i="59"/>
  <c r="AM216" i="59" s="1"/>
  <c r="AM218" i="59" s="1"/>
  <c r="EB239" i="59"/>
  <c r="H237" i="59"/>
  <c r="T74" i="59"/>
  <c r="T84" i="59"/>
  <c r="T87" i="59" s="1"/>
  <c r="BV74" i="59"/>
  <c r="BV84" i="59"/>
  <c r="BV87" i="59" s="1"/>
  <c r="BW74" i="59"/>
  <c r="BW84" i="59"/>
  <c r="BW87" i="59" s="1"/>
  <c r="AP74" i="59"/>
  <c r="AP84" i="59"/>
  <c r="AP87" i="59" s="1"/>
  <c r="AF74" i="59"/>
  <c r="AF84" i="59"/>
  <c r="AF87" i="59" s="1"/>
  <c r="DR74" i="59"/>
  <c r="DR84" i="59"/>
  <c r="DR87" i="59" s="1"/>
  <c r="V74" i="59"/>
  <c r="V84" i="59"/>
  <c r="V87" i="59" s="1"/>
  <c r="DB74" i="59"/>
  <c r="DB84" i="59"/>
  <c r="DB87" i="59" s="1"/>
  <c r="BR74" i="59"/>
  <c r="BR84" i="59"/>
  <c r="BR87" i="59" s="1"/>
  <c r="CP74" i="59"/>
  <c r="CP84" i="59"/>
  <c r="CP87" i="59" s="1"/>
  <c r="M74" i="59"/>
  <c r="M84" i="59"/>
  <c r="M87" i="59" s="1"/>
  <c r="DV74" i="59"/>
  <c r="DV84" i="59"/>
  <c r="DV87" i="59" s="1"/>
  <c r="S74" i="59"/>
  <c r="S84" i="59"/>
  <c r="S87" i="59" s="1"/>
  <c r="CE74" i="59"/>
  <c r="CE84" i="59"/>
  <c r="CE87" i="59" s="1"/>
  <c r="EB196" i="59"/>
  <c r="H194" i="59"/>
  <c r="EB154" i="59"/>
  <c r="H154" i="59" s="1"/>
  <c r="H141" i="59"/>
  <c r="DZ442" i="56"/>
  <c r="DZ450" i="56"/>
  <c r="F450" i="56" s="1"/>
  <c r="F350" i="56"/>
  <c r="F53" i="56" s="1"/>
  <c r="F54" i="56" s="1"/>
  <c r="EB329" i="59"/>
  <c r="H329" i="59" s="1"/>
  <c r="H327" i="59"/>
  <c r="DZ74" i="59"/>
  <c r="DZ84" i="59"/>
  <c r="DZ87" i="59" s="1"/>
  <c r="W74" i="59"/>
  <c r="W84" i="59"/>
  <c r="W87" i="59" s="1"/>
  <c r="CK74" i="59"/>
  <c r="CK84" i="59"/>
  <c r="CK87" i="59" s="1"/>
  <c r="AB74" i="59"/>
  <c r="AB84" i="59"/>
  <c r="AB87" i="59" s="1"/>
  <c r="CM74" i="59"/>
  <c r="CM84" i="59"/>
  <c r="CM87" i="59" s="1"/>
  <c r="DQ74" i="59"/>
  <c r="DQ84" i="59"/>
  <c r="DQ87" i="59" s="1"/>
  <c r="BQ74" i="59"/>
  <c r="BQ84" i="59"/>
  <c r="BQ87" i="59" s="1"/>
  <c r="AS74" i="59"/>
  <c r="AS84" i="59"/>
  <c r="AS87" i="59" s="1"/>
  <c r="DK74" i="59"/>
  <c r="DK84" i="59"/>
  <c r="DK87" i="59" s="1"/>
  <c r="CA74" i="59"/>
  <c r="CA84" i="59"/>
  <c r="CA87" i="59" s="1"/>
  <c r="BX74" i="59"/>
  <c r="BX84" i="59"/>
  <c r="BX87" i="59" s="1"/>
  <c r="Y74" i="59"/>
  <c r="Y84" i="59"/>
  <c r="Y87" i="59" s="1"/>
  <c r="AR74" i="59"/>
  <c r="AR84" i="59"/>
  <c r="AR87" i="59" s="1"/>
  <c r="EA74" i="59"/>
  <c r="EA84" i="59"/>
  <c r="EA87" i="59" s="1"/>
  <c r="DF74" i="59"/>
  <c r="DF84" i="59"/>
  <c r="DF87" i="59" s="1"/>
  <c r="AI74" i="59"/>
  <c r="AI84" i="59"/>
  <c r="AI87" i="59" s="1"/>
  <c r="EB85" i="59"/>
  <c r="H85" i="59" s="1"/>
  <c r="H72" i="59"/>
  <c r="EB203" i="59"/>
  <c r="H203" i="59" s="1"/>
  <c r="H201" i="59"/>
  <c r="AU74" i="59"/>
  <c r="AU84" i="59"/>
  <c r="AU87" i="59" s="1"/>
  <c r="BJ74" i="59"/>
  <c r="BJ84" i="59"/>
  <c r="BJ87" i="59" s="1"/>
  <c r="BN74" i="59"/>
  <c r="BN84" i="59"/>
  <c r="BN87" i="59" s="1"/>
  <c r="AQ74" i="59"/>
  <c r="AQ84" i="59"/>
  <c r="AQ87" i="59" s="1"/>
  <c r="AD74" i="59"/>
  <c r="AD84" i="59"/>
  <c r="AD87" i="59" s="1"/>
  <c r="DH74" i="59"/>
  <c r="DH84" i="59"/>
  <c r="DH87" i="59" s="1"/>
  <c r="BO74" i="59"/>
  <c r="BO84" i="59"/>
  <c r="BO87" i="59" s="1"/>
  <c r="DS74" i="59"/>
  <c r="DS84" i="59"/>
  <c r="DS87" i="59" s="1"/>
  <c r="BG74" i="59"/>
  <c r="BG84" i="59"/>
  <c r="BG87" i="59" s="1"/>
  <c r="AJ74" i="59"/>
  <c r="AJ84" i="59"/>
  <c r="AJ87" i="59" s="1"/>
  <c r="AM74" i="59"/>
  <c r="AM84" i="59"/>
  <c r="AM87" i="59" s="1"/>
  <c r="AC74" i="59"/>
  <c r="AC84" i="59"/>
  <c r="AC87" i="59" s="1"/>
  <c r="AW74" i="59"/>
  <c r="AW84" i="59"/>
  <c r="AW87" i="59" s="1"/>
  <c r="BC74" i="59"/>
  <c r="BC84" i="59"/>
  <c r="BC87" i="59" s="1"/>
  <c r="BI74" i="59"/>
  <c r="BI84" i="59"/>
  <c r="BI87" i="59" s="1"/>
  <c r="H131" i="59"/>
  <c r="J133" i="59"/>
  <c r="EB293" i="59"/>
  <c r="H293" i="59" s="1"/>
  <c r="H291" i="59"/>
  <c r="EB41" i="59"/>
  <c r="H41" i="59" s="1"/>
  <c r="EB84" i="59"/>
  <c r="H36" i="59"/>
  <c r="EB87" i="59" l="1"/>
  <c r="A85" i="59"/>
  <c r="A83" i="59"/>
  <c r="AB487" i="56"/>
  <c r="AB488" i="56" s="1"/>
  <c r="AS487" i="56"/>
  <c r="AS488" i="56" s="1"/>
  <c r="DD487" i="56"/>
  <c r="DD488" i="56" s="1"/>
  <c r="BV487" i="56"/>
  <c r="BV488" i="56" s="1"/>
  <c r="BO487" i="56"/>
  <c r="BO488" i="56" s="1"/>
  <c r="CI487" i="56"/>
  <c r="CI488" i="56" s="1"/>
  <c r="BT487" i="56"/>
  <c r="BT488" i="56" s="1"/>
  <c r="AT229" i="59"/>
  <c r="AT243" i="59"/>
  <c r="AT246" i="59" s="1"/>
  <c r="DZ229" i="59"/>
  <c r="DZ243" i="59"/>
  <c r="DZ246" i="59" s="1"/>
  <c r="DH229" i="59"/>
  <c r="DH243" i="59"/>
  <c r="DH246" i="59" s="1"/>
  <c r="CS229" i="59"/>
  <c r="CS243" i="59"/>
  <c r="CS246" i="59" s="1"/>
  <c r="BB229" i="59"/>
  <c r="BB243" i="59"/>
  <c r="BB246" i="59" s="1"/>
  <c r="DK229" i="59"/>
  <c r="DK243" i="59"/>
  <c r="DK246" i="59" s="1"/>
  <c r="DM229" i="59"/>
  <c r="DM243" i="59"/>
  <c r="DM246" i="59" s="1"/>
  <c r="AE229" i="59"/>
  <c r="AE243" i="59"/>
  <c r="AE246" i="59" s="1"/>
  <c r="AU229" i="59"/>
  <c r="AU243" i="59"/>
  <c r="AU246" i="59" s="1"/>
  <c r="AP229" i="59"/>
  <c r="AP243" i="59"/>
  <c r="AP246" i="59" s="1"/>
  <c r="Z229" i="59"/>
  <c r="Z243" i="59"/>
  <c r="Z246" i="59" s="1"/>
  <c r="BM229" i="59"/>
  <c r="BM243" i="59"/>
  <c r="BM246" i="59" s="1"/>
  <c r="BZ229" i="59"/>
  <c r="BZ243" i="59"/>
  <c r="BZ246" i="59" s="1"/>
  <c r="CK229" i="59"/>
  <c r="CK243" i="59"/>
  <c r="CK246" i="59" s="1"/>
  <c r="AI229" i="59"/>
  <c r="AI243" i="59"/>
  <c r="AI246" i="59" s="1"/>
  <c r="V487" i="56"/>
  <c r="V488" i="56" s="1"/>
  <c r="CE487" i="56"/>
  <c r="CE488" i="56" s="1"/>
  <c r="DW487" i="56"/>
  <c r="DW488" i="56" s="1"/>
  <c r="N319" i="59"/>
  <c r="N333" i="59"/>
  <c r="N336" i="59" s="1"/>
  <c r="S319" i="59"/>
  <c r="S333" i="59"/>
  <c r="S336" i="59" s="1"/>
  <c r="BC319" i="59"/>
  <c r="BC333" i="59"/>
  <c r="BC336" i="59" s="1"/>
  <c r="DZ319" i="59"/>
  <c r="DZ333" i="59"/>
  <c r="DZ336" i="59" s="1"/>
  <c r="DZ344" i="59" s="1"/>
  <c r="DA319" i="59"/>
  <c r="DA333" i="59"/>
  <c r="DA336" i="59" s="1"/>
  <c r="BY319" i="59"/>
  <c r="BY333" i="59"/>
  <c r="BY336" i="59" s="1"/>
  <c r="H304" i="59"/>
  <c r="J306" i="59"/>
  <c r="BQ319" i="59"/>
  <c r="BQ333" i="59"/>
  <c r="BQ336" i="59" s="1"/>
  <c r="DB319" i="59"/>
  <c r="DB333" i="59"/>
  <c r="DB336" i="59" s="1"/>
  <c r="AZ319" i="59"/>
  <c r="AZ333" i="59"/>
  <c r="AZ336" i="59" s="1"/>
  <c r="AS319" i="59"/>
  <c r="AS333" i="59"/>
  <c r="AS336" i="59" s="1"/>
  <c r="BM319" i="59"/>
  <c r="BM333" i="59"/>
  <c r="BM336" i="59" s="1"/>
  <c r="BM344" i="59" s="1"/>
  <c r="AR319" i="59"/>
  <c r="AR333" i="59"/>
  <c r="AR336" i="59" s="1"/>
  <c r="CD319" i="59"/>
  <c r="CD333" i="59"/>
  <c r="CD336" i="59" s="1"/>
  <c r="BN319" i="59"/>
  <c r="BN333" i="59"/>
  <c r="BN336" i="59" s="1"/>
  <c r="DU487" i="56"/>
  <c r="DU488" i="56" s="1"/>
  <c r="N487" i="56"/>
  <c r="N488" i="56" s="1"/>
  <c r="O487" i="56"/>
  <c r="O488" i="56" s="1"/>
  <c r="DE487" i="56"/>
  <c r="DE488" i="56" s="1"/>
  <c r="I487" i="56"/>
  <c r="I488" i="56" s="1"/>
  <c r="BB487" i="56"/>
  <c r="BB488" i="56" s="1"/>
  <c r="CW487" i="56"/>
  <c r="CW488" i="56" s="1"/>
  <c r="AC487" i="56"/>
  <c r="AC488" i="56" s="1"/>
  <c r="AX487" i="56"/>
  <c r="AX488" i="56" s="1"/>
  <c r="BI487" i="56"/>
  <c r="BI488" i="56" s="1"/>
  <c r="AZ487" i="56"/>
  <c r="AZ488" i="56" s="1"/>
  <c r="AT487" i="56"/>
  <c r="AT488" i="56" s="1"/>
  <c r="Q487" i="56"/>
  <c r="Q488" i="56" s="1"/>
  <c r="BP487" i="56"/>
  <c r="AD487" i="56"/>
  <c r="AD488" i="56" s="1"/>
  <c r="BY229" i="59"/>
  <c r="BW496" i="56" s="1"/>
  <c r="BW497" i="56" s="1"/>
  <c r="BY243" i="59"/>
  <c r="BY246" i="59" s="1"/>
  <c r="Y229" i="59"/>
  <c r="Y243" i="59"/>
  <c r="Y246" i="59" s="1"/>
  <c r="DE229" i="59"/>
  <c r="DE243" i="59"/>
  <c r="DE246" i="59" s="1"/>
  <c r="BD229" i="59"/>
  <c r="BD243" i="59"/>
  <c r="BD246" i="59" s="1"/>
  <c r="AC229" i="59"/>
  <c r="AC243" i="59"/>
  <c r="AC246" i="59" s="1"/>
  <c r="DD229" i="59"/>
  <c r="DD243" i="59"/>
  <c r="DD246" i="59" s="1"/>
  <c r="CE229" i="59"/>
  <c r="CE243" i="59"/>
  <c r="CE246" i="59" s="1"/>
  <c r="CJ229" i="59"/>
  <c r="CJ243" i="59"/>
  <c r="CJ246" i="59" s="1"/>
  <c r="CN229" i="59"/>
  <c r="CN243" i="59"/>
  <c r="CN246" i="59" s="1"/>
  <c r="J216" i="59"/>
  <c r="H214" i="59"/>
  <c r="BX229" i="59"/>
  <c r="BX243" i="59"/>
  <c r="BX246" i="59" s="1"/>
  <c r="BT229" i="59"/>
  <c r="BT243" i="59"/>
  <c r="BT246" i="59" s="1"/>
  <c r="BF229" i="59"/>
  <c r="BF243" i="59"/>
  <c r="BF246" i="59" s="1"/>
  <c r="DO229" i="59"/>
  <c r="DO243" i="59"/>
  <c r="DO246" i="59" s="1"/>
  <c r="AR229" i="59"/>
  <c r="AP496" i="56" s="1"/>
  <c r="AP497" i="56" s="1"/>
  <c r="AR243" i="59"/>
  <c r="AR246" i="59" s="1"/>
  <c r="DI229" i="59"/>
  <c r="DI243" i="59"/>
  <c r="DI246" i="59" s="1"/>
  <c r="E83" i="56"/>
  <c r="F441" i="56"/>
  <c r="F83" i="56"/>
  <c r="G83" i="56"/>
  <c r="H83" i="56"/>
  <c r="I83" i="56"/>
  <c r="J83" i="56"/>
  <c r="K83" i="56"/>
  <c r="L83" i="56"/>
  <c r="DR319" i="59"/>
  <c r="DR333" i="59"/>
  <c r="DR336" i="59" s="1"/>
  <c r="BT319" i="59"/>
  <c r="BT333" i="59"/>
  <c r="BT336" i="59" s="1"/>
  <c r="DV319" i="59"/>
  <c r="DV333" i="59"/>
  <c r="DV336" i="59" s="1"/>
  <c r="CA319" i="59"/>
  <c r="CA333" i="59"/>
  <c r="CA336" i="59" s="1"/>
  <c r="AM319" i="59"/>
  <c r="AM333" i="59"/>
  <c r="AM336" i="59" s="1"/>
  <c r="L319" i="59"/>
  <c r="L333" i="59"/>
  <c r="L336" i="59" s="1"/>
  <c r="BK319" i="59"/>
  <c r="BK333" i="59"/>
  <c r="BK336" i="59" s="1"/>
  <c r="DW319" i="59"/>
  <c r="DW333" i="59"/>
  <c r="DW336" i="59" s="1"/>
  <c r="CY319" i="59"/>
  <c r="CY333" i="59"/>
  <c r="CY336" i="59" s="1"/>
  <c r="AO319" i="59"/>
  <c r="AO333" i="59"/>
  <c r="AO336" i="59" s="1"/>
  <c r="AQ319" i="59"/>
  <c r="AQ333" i="59"/>
  <c r="AQ336" i="59" s="1"/>
  <c r="CC319" i="59"/>
  <c r="CC333" i="59"/>
  <c r="CC336" i="59" s="1"/>
  <c r="BG319" i="59"/>
  <c r="BG333" i="59"/>
  <c r="BG336" i="59" s="1"/>
  <c r="DH319" i="59"/>
  <c r="DH333" i="59"/>
  <c r="DH336" i="59" s="1"/>
  <c r="AI319" i="59"/>
  <c r="AI333" i="59"/>
  <c r="AI336" i="59" s="1"/>
  <c r="AI487" i="56"/>
  <c r="AI488" i="56" s="1"/>
  <c r="BC487" i="56"/>
  <c r="BC488" i="56" s="1"/>
  <c r="DC487" i="56"/>
  <c r="DC488" i="56" s="1"/>
  <c r="BK487" i="56"/>
  <c r="BK488" i="56" s="1"/>
  <c r="EB295" i="59"/>
  <c r="H295" i="59" s="1"/>
  <c r="H286" i="59"/>
  <c r="H223" i="59"/>
  <c r="J225" i="59"/>
  <c r="J143" i="59"/>
  <c r="H143" i="59" s="1"/>
  <c r="H133" i="59"/>
  <c r="J153" i="59"/>
  <c r="AA487" i="56"/>
  <c r="AA488" i="56" s="1"/>
  <c r="DQ487" i="56"/>
  <c r="DQ488" i="56" s="1"/>
  <c r="AO487" i="56"/>
  <c r="AO488" i="56" s="1"/>
  <c r="DY487" i="56"/>
  <c r="DY488" i="56" s="1"/>
  <c r="BY487" i="56"/>
  <c r="BY488" i="56" s="1"/>
  <c r="DO487" i="56"/>
  <c r="DO488" i="56" s="1"/>
  <c r="U487" i="56"/>
  <c r="U488" i="56" s="1"/>
  <c r="E84" i="56"/>
  <c r="F442" i="56"/>
  <c r="F84" i="56"/>
  <c r="G84" i="56"/>
  <c r="H84" i="56"/>
  <c r="I84" i="56"/>
  <c r="J84" i="56"/>
  <c r="K84" i="56"/>
  <c r="L84" i="56"/>
  <c r="R487" i="56"/>
  <c r="R488" i="56" s="1"/>
  <c r="S229" i="59"/>
  <c r="Q496" i="56" s="1"/>
  <c r="Q497" i="56" s="1"/>
  <c r="S243" i="59"/>
  <c r="S246" i="59" s="1"/>
  <c r="DL229" i="59"/>
  <c r="DL243" i="59"/>
  <c r="DL246" i="59" s="1"/>
  <c r="W229" i="59"/>
  <c r="W243" i="59"/>
  <c r="W246" i="59" s="1"/>
  <c r="AX229" i="59"/>
  <c r="AX243" i="59"/>
  <c r="AX246" i="59" s="1"/>
  <c r="DA229" i="59"/>
  <c r="CY496" i="56" s="1"/>
  <c r="CY497" i="56" s="1"/>
  <c r="DA243" i="59"/>
  <c r="DA246" i="59" s="1"/>
  <c r="P229" i="59"/>
  <c r="P243" i="59"/>
  <c r="P246" i="59" s="1"/>
  <c r="CP229" i="59"/>
  <c r="CP243" i="59"/>
  <c r="CP246" i="59" s="1"/>
  <c r="BG229" i="59"/>
  <c r="BG243" i="59"/>
  <c r="BG246" i="59" s="1"/>
  <c r="CA229" i="59"/>
  <c r="CA243" i="59"/>
  <c r="CA246" i="59" s="1"/>
  <c r="DS229" i="59"/>
  <c r="DS243" i="59"/>
  <c r="DS246" i="59" s="1"/>
  <c r="DT229" i="59"/>
  <c r="DT243" i="59"/>
  <c r="DT246" i="59" s="1"/>
  <c r="BC229" i="59"/>
  <c r="BC243" i="59"/>
  <c r="BC246" i="59" s="1"/>
  <c r="CU229" i="59"/>
  <c r="CU243" i="59"/>
  <c r="CU246" i="59" s="1"/>
  <c r="AL229" i="59"/>
  <c r="AL243" i="59"/>
  <c r="AL246" i="59" s="1"/>
  <c r="AN229" i="59"/>
  <c r="AN243" i="59"/>
  <c r="AN246" i="59" s="1"/>
  <c r="AE487" i="56"/>
  <c r="AE488" i="56" s="1"/>
  <c r="BQ487" i="56"/>
  <c r="BQ488" i="56" s="1"/>
  <c r="CB487" i="56"/>
  <c r="CM487" i="56"/>
  <c r="CM488" i="56" s="1"/>
  <c r="O319" i="59"/>
  <c r="O333" i="59"/>
  <c r="O336" i="59" s="1"/>
  <c r="BA319" i="59"/>
  <c r="BA333" i="59"/>
  <c r="BA336" i="59" s="1"/>
  <c r="AC319" i="59"/>
  <c r="AC333" i="59"/>
  <c r="AC336" i="59" s="1"/>
  <c r="AC344" i="59" s="1"/>
  <c r="CL319" i="59"/>
  <c r="CL333" i="59"/>
  <c r="CL336" i="59" s="1"/>
  <c r="BH319" i="59"/>
  <c r="BH333" i="59"/>
  <c r="BH336" i="59" s="1"/>
  <c r="DX319" i="59"/>
  <c r="DX333" i="59"/>
  <c r="DX336" i="59" s="1"/>
  <c r="AN319" i="59"/>
  <c r="AN333" i="59"/>
  <c r="AN336" i="59" s="1"/>
  <c r="DC319" i="59"/>
  <c r="DC333" i="59"/>
  <c r="DC336" i="59" s="1"/>
  <c r="BW319" i="59"/>
  <c r="BW333" i="59"/>
  <c r="BW336" i="59" s="1"/>
  <c r="CH319" i="59"/>
  <c r="CH333" i="59"/>
  <c r="CH336" i="59" s="1"/>
  <c r="DP319" i="59"/>
  <c r="DP333" i="59"/>
  <c r="DP336" i="59" s="1"/>
  <c r="AT319" i="59"/>
  <c r="AT333" i="59"/>
  <c r="AT336" i="59" s="1"/>
  <c r="BD319" i="59"/>
  <c r="BD333" i="59"/>
  <c r="BD336" i="59" s="1"/>
  <c r="CO319" i="59"/>
  <c r="CO333" i="59"/>
  <c r="CO336" i="59" s="1"/>
  <c r="AW319" i="59"/>
  <c r="AW333" i="59"/>
  <c r="AW336" i="59" s="1"/>
  <c r="CI319" i="59"/>
  <c r="CI333" i="59"/>
  <c r="CI336" i="59" s="1"/>
  <c r="DH487" i="56"/>
  <c r="DH488" i="56" s="1"/>
  <c r="J487" i="56"/>
  <c r="J488" i="56" s="1"/>
  <c r="AL487" i="56"/>
  <c r="AL488" i="56" s="1"/>
  <c r="CV487" i="56"/>
  <c r="CV488" i="56" s="1"/>
  <c r="A332" i="59"/>
  <c r="BD487" i="56"/>
  <c r="CJ487" i="56"/>
  <c r="CJ488" i="56" s="1"/>
  <c r="BX487" i="56"/>
  <c r="BX488" i="56" s="1"/>
  <c r="BR487" i="56"/>
  <c r="BR488" i="56" s="1"/>
  <c r="DG487" i="56"/>
  <c r="DG488" i="56" s="1"/>
  <c r="BS487" i="56"/>
  <c r="BS488" i="56" s="1"/>
  <c r="CF487" i="56"/>
  <c r="CF488" i="56" s="1"/>
  <c r="DB487" i="56"/>
  <c r="DB488" i="56" s="1"/>
  <c r="AU487" i="56"/>
  <c r="AU488" i="56" s="1"/>
  <c r="A154" i="59"/>
  <c r="DT487" i="56"/>
  <c r="DT488" i="56" s="1"/>
  <c r="CZ487" i="56"/>
  <c r="DZ506" i="56"/>
  <c r="BR229" i="59"/>
  <c r="BR243" i="59"/>
  <c r="BR246" i="59" s="1"/>
  <c r="BJ229" i="59"/>
  <c r="BJ243" i="59"/>
  <c r="BJ246" i="59" s="1"/>
  <c r="CX229" i="59"/>
  <c r="CX243" i="59"/>
  <c r="CX246" i="59" s="1"/>
  <c r="AF229" i="59"/>
  <c r="AF243" i="59"/>
  <c r="AF246" i="59" s="1"/>
  <c r="BK229" i="59"/>
  <c r="BI496" i="56" s="1"/>
  <c r="BI497" i="56" s="1"/>
  <c r="BK243" i="59"/>
  <c r="BK246" i="59" s="1"/>
  <c r="DX229" i="59"/>
  <c r="DX243" i="59"/>
  <c r="DX246" i="59" s="1"/>
  <c r="AB229" i="59"/>
  <c r="AB243" i="59"/>
  <c r="AB246" i="59" s="1"/>
  <c r="DU229" i="59"/>
  <c r="DU243" i="59"/>
  <c r="DU246" i="59" s="1"/>
  <c r="CB229" i="59"/>
  <c r="CB243" i="59"/>
  <c r="CB246" i="59" s="1"/>
  <c r="M229" i="59"/>
  <c r="M243" i="59"/>
  <c r="M246" i="59" s="1"/>
  <c r="AY229" i="59"/>
  <c r="AY243" i="59"/>
  <c r="AY246" i="59" s="1"/>
  <c r="CC229" i="59"/>
  <c r="CC243" i="59"/>
  <c r="CC246" i="59" s="1"/>
  <c r="AV229" i="59"/>
  <c r="AV243" i="59"/>
  <c r="AV246" i="59" s="1"/>
  <c r="AQ229" i="59"/>
  <c r="AO496" i="56" s="1"/>
  <c r="AO497" i="56" s="1"/>
  <c r="AQ243" i="59"/>
  <c r="AQ246" i="59" s="1"/>
  <c r="X229" i="59"/>
  <c r="X243" i="59"/>
  <c r="X246" i="59" s="1"/>
  <c r="CW319" i="59"/>
  <c r="CW333" i="59"/>
  <c r="CW336" i="59" s="1"/>
  <c r="CF319" i="59"/>
  <c r="CF333" i="59"/>
  <c r="CF336" i="59" s="1"/>
  <c r="DJ319" i="59"/>
  <c r="DJ333" i="59"/>
  <c r="DJ336" i="59" s="1"/>
  <c r="DM319" i="59"/>
  <c r="DM333" i="59"/>
  <c r="DM336" i="59" s="1"/>
  <c r="BB319" i="59"/>
  <c r="BB333" i="59"/>
  <c r="BB336" i="59" s="1"/>
  <c r="BB344" i="59" s="1"/>
  <c r="DF319" i="59"/>
  <c r="DF333" i="59"/>
  <c r="DF336" i="59" s="1"/>
  <c r="DO319" i="59"/>
  <c r="DO333" i="59"/>
  <c r="DO336" i="59" s="1"/>
  <c r="DO344" i="59" s="1"/>
  <c r="CZ319" i="59"/>
  <c r="CZ333" i="59"/>
  <c r="CZ336" i="59" s="1"/>
  <c r="DL319" i="59"/>
  <c r="DL333" i="59"/>
  <c r="DL336" i="59" s="1"/>
  <c r="DL344" i="59" s="1"/>
  <c r="Y319" i="59"/>
  <c r="Y333" i="59"/>
  <c r="Y336" i="59" s="1"/>
  <c r="Y344" i="59" s="1"/>
  <c r="AJ319" i="59"/>
  <c r="AJ333" i="59"/>
  <c r="AJ336" i="59" s="1"/>
  <c r="DE319" i="59"/>
  <c r="DC505" i="56" s="1"/>
  <c r="DC506" i="56" s="1"/>
  <c r="DE333" i="59"/>
  <c r="DE336" i="59" s="1"/>
  <c r="DE344" i="59" s="1"/>
  <c r="AL319" i="59"/>
  <c r="AJ505" i="56" s="1"/>
  <c r="AJ506" i="56" s="1"/>
  <c r="AL333" i="59"/>
  <c r="AL336" i="59" s="1"/>
  <c r="AL344" i="59" s="1"/>
  <c r="DQ319" i="59"/>
  <c r="DQ333" i="59"/>
  <c r="DQ336" i="59" s="1"/>
  <c r="BP319" i="59"/>
  <c r="BP333" i="59"/>
  <c r="BP336" i="59" s="1"/>
  <c r="DI319" i="59"/>
  <c r="DI333" i="59"/>
  <c r="DI336" i="59" s="1"/>
  <c r="DA487" i="56"/>
  <c r="DA488" i="56" s="1"/>
  <c r="DR487" i="56"/>
  <c r="DR488" i="56" s="1"/>
  <c r="S487" i="56"/>
  <c r="S488" i="56" s="1"/>
  <c r="E82" i="56"/>
  <c r="F440" i="56"/>
  <c r="F82" i="56"/>
  <c r="G82" i="56"/>
  <c r="H82" i="56"/>
  <c r="I82" i="56"/>
  <c r="J82" i="56"/>
  <c r="K82" i="56"/>
  <c r="L82" i="56"/>
  <c r="A242" i="59"/>
  <c r="AK487" i="56"/>
  <c r="AK488" i="56" s="1"/>
  <c r="BM487" i="56"/>
  <c r="BM488" i="56" s="1"/>
  <c r="BL487" i="56"/>
  <c r="BL488" i="56" s="1"/>
  <c r="AR344" i="59"/>
  <c r="AP487" i="56"/>
  <c r="AP488" i="56" s="1"/>
  <c r="DI487" i="56"/>
  <c r="DI488" i="56" s="1"/>
  <c r="CK487" i="56"/>
  <c r="CK488" i="56" s="1"/>
  <c r="DX487" i="56"/>
  <c r="DX488" i="56" s="1"/>
  <c r="AN487" i="56"/>
  <c r="AN488" i="56" s="1"/>
  <c r="CR229" i="59"/>
  <c r="CR243" i="59"/>
  <c r="CR246" i="59" s="1"/>
  <c r="V229" i="59"/>
  <c r="V243" i="59"/>
  <c r="V246" i="59" s="1"/>
  <c r="N229" i="59"/>
  <c r="L496" i="56" s="1"/>
  <c r="L497" i="56" s="1"/>
  <c r="N243" i="59"/>
  <c r="N246" i="59" s="1"/>
  <c r="N344" i="59" s="1"/>
  <c r="EA229" i="59"/>
  <c r="EA243" i="59"/>
  <c r="EA246" i="59" s="1"/>
  <c r="BA229" i="59"/>
  <c r="BA243" i="59"/>
  <c r="BA246" i="59" s="1"/>
  <c r="DR229" i="59"/>
  <c r="DR243" i="59"/>
  <c r="DR246" i="59" s="1"/>
  <c r="DV229" i="59"/>
  <c r="DT496" i="56" s="1"/>
  <c r="DT497" i="56" s="1"/>
  <c r="DV243" i="59"/>
  <c r="DV246" i="59" s="1"/>
  <c r="CY229" i="59"/>
  <c r="CY243" i="59"/>
  <c r="CY246" i="59" s="1"/>
  <c r="BL229" i="59"/>
  <c r="BL243" i="59"/>
  <c r="BL246" i="59" s="1"/>
  <c r="BU229" i="59"/>
  <c r="BU243" i="59"/>
  <c r="BU246" i="59" s="1"/>
  <c r="AD229" i="59"/>
  <c r="AD243" i="59"/>
  <c r="AD246" i="59" s="1"/>
  <c r="DW229" i="59"/>
  <c r="DW243" i="59"/>
  <c r="DW246" i="59" s="1"/>
  <c r="BO229" i="59"/>
  <c r="BO243" i="59"/>
  <c r="BO246" i="59" s="1"/>
  <c r="DB229" i="59"/>
  <c r="CZ496" i="56" s="1"/>
  <c r="CZ497" i="56" s="1"/>
  <c r="DB243" i="59"/>
  <c r="DB246" i="59" s="1"/>
  <c r="DB344" i="59" s="1"/>
  <c r="P487" i="56"/>
  <c r="P488" i="56" s="1"/>
  <c r="CP487" i="56"/>
  <c r="CP488" i="56" s="1"/>
  <c r="CU487" i="56"/>
  <c r="CU488" i="56" s="1"/>
  <c r="L487" i="56"/>
  <c r="L488" i="56" s="1"/>
  <c r="Z319" i="59"/>
  <c r="Z333" i="59"/>
  <c r="Z336" i="59" s="1"/>
  <c r="V319" i="59"/>
  <c r="V333" i="59"/>
  <c r="V336" i="59" s="1"/>
  <c r="V344" i="59" s="1"/>
  <c r="DD319" i="59"/>
  <c r="DD333" i="59"/>
  <c r="DD336" i="59" s="1"/>
  <c r="DD344" i="59" s="1"/>
  <c r="BV319" i="59"/>
  <c r="BV333" i="59"/>
  <c r="BV336" i="59" s="1"/>
  <c r="CG319" i="59"/>
  <c r="CG333" i="59"/>
  <c r="CG336" i="59" s="1"/>
  <c r="CU319" i="59"/>
  <c r="CU333" i="59"/>
  <c r="CU336" i="59" s="1"/>
  <c r="CU344" i="59" s="1"/>
  <c r="AK319" i="59"/>
  <c r="AK333" i="59"/>
  <c r="AK336" i="59" s="1"/>
  <c r="CX319" i="59"/>
  <c r="CV505" i="56" s="1"/>
  <c r="CV506" i="56" s="1"/>
  <c r="CX333" i="59"/>
  <c r="CX336" i="59" s="1"/>
  <c r="AX319" i="59"/>
  <c r="AX333" i="59"/>
  <c r="AX336" i="59" s="1"/>
  <c r="DY319" i="59"/>
  <c r="DY333" i="59"/>
  <c r="DY336" i="59" s="1"/>
  <c r="AG319" i="59"/>
  <c r="AG333" i="59"/>
  <c r="AG336" i="59" s="1"/>
  <c r="CQ319" i="59"/>
  <c r="CQ333" i="59"/>
  <c r="CQ336" i="59" s="1"/>
  <c r="CT319" i="59"/>
  <c r="CT333" i="59"/>
  <c r="CT336" i="59" s="1"/>
  <c r="W319" i="59"/>
  <c r="W333" i="59"/>
  <c r="W336" i="59" s="1"/>
  <c r="AH319" i="59"/>
  <c r="AH333" i="59"/>
  <c r="AH336" i="59" s="1"/>
  <c r="BI319" i="59"/>
  <c r="BI333" i="59"/>
  <c r="BI336" i="59" s="1"/>
  <c r="E85" i="56"/>
  <c r="F443" i="56"/>
  <c r="F85" i="56"/>
  <c r="G85" i="56"/>
  <c r="H85" i="56"/>
  <c r="I85" i="56"/>
  <c r="J85" i="56"/>
  <c r="K85" i="56"/>
  <c r="L85" i="56"/>
  <c r="CD487" i="56"/>
  <c r="CD488" i="56" s="1"/>
  <c r="CX487" i="56"/>
  <c r="CX488" i="56" s="1"/>
  <c r="CR487" i="56"/>
  <c r="CR488" i="56" s="1"/>
  <c r="CG487" i="56"/>
  <c r="CG488" i="56" s="1"/>
  <c r="AF487" i="56"/>
  <c r="CH487" i="56"/>
  <c r="CH488" i="56" s="1"/>
  <c r="AW487" i="56"/>
  <c r="AW488" i="56" s="1"/>
  <c r="DS487" i="56"/>
  <c r="DS488" i="56" s="1"/>
  <c r="BN487" i="56"/>
  <c r="BN488" i="56" s="1"/>
  <c r="DV487" i="56"/>
  <c r="DV488" i="56" s="1"/>
  <c r="AY487" i="56"/>
  <c r="AY488" i="56" s="1"/>
  <c r="BG487" i="56"/>
  <c r="BG488" i="56" s="1"/>
  <c r="AP505" i="56"/>
  <c r="AP506" i="56" s="1"/>
  <c r="DX505" i="56"/>
  <c r="DX506" i="56" s="1"/>
  <c r="K487" i="56"/>
  <c r="K488" i="56" s="1"/>
  <c r="T487" i="56"/>
  <c r="DZ478" i="56"/>
  <c r="H239" i="59"/>
  <c r="BP229" i="59"/>
  <c r="BN496" i="56" s="1"/>
  <c r="BN497" i="56" s="1"/>
  <c r="BP243" i="59"/>
  <c r="BP246" i="59" s="1"/>
  <c r="O229" i="59"/>
  <c r="M496" i="56" s="1"/>
  <c r="M497" i="56" s="1"/>
  <c r="O243" i="59"/>
  <c r="O246" i="59" s="1"/>
  <c r="CD229" i="59"/>
  <c r="CB496" i="56" s="1"/>
  <c r="CD243" i="59"/>
  <c r="CD246" i="59" s="1"/>
  <c r="DQ229" i="59"/>
  <c r="DQ243" i="59"/>
  <c r="DQ246" i="59" s="1"/>
  <c r="DC229" i="59"/>
  <c r="DA496" i="56" s="1"/>
  <c r="DA497" i="56" s="1"/>
  <c r="DC243" i="59"/>
  <c r="DC246" i="59" s="1"/>
  <c r="DC344" i="59" s="1"/>
  <c r="CO229" i="59"/>
  <c r="CO243" i="59"/>
  <c r="CO246" i="59" s="1"/>
  <c r="U229" i="59"/>
  <c r="U243" i="59"/>
  <c r="U246" i="59" s="1"/>
  <c r="DP229" i="59"/>
  <c r="DN496" i="56" s="1"/>
  <c r="DN497" i="56" s="1"/>
  <c r="DP243" i="59"/>
  <c r="DP246" i="59" s="1"/>
  <c r="CQ229" i="59"/>
  <c r="CQ243" i="59"/>
  <c r="CQ246" i="59" s="1"/>
  <c r="BH229" i="59"/>
  <c r="BF496" i="56" s="1"/>
  <c r="BF497" i="56" s="1"/>
  <c r="BH243" i="59"/>
  <c r="BH246" i="59" s="1"/>
  <c r="CF229" i="59"/>
  <c r="CF243" i="59"/>
  <c r="CF246" i="59" s="1"/>
  <c r="AJ229" i="59"/>
  <c r="AH496" i="56" s="1"/>
  <c r="AH497" i="56" s="1"/>
  <c r="AJ243" i="59"/>
  <c r="AJ246" i="59" s="1"/>
  <c r="AO229" i="59"/>
  <c r="AM496" i="56" s="1"/>
  <c r="AM497" i="56" s="1"/>
  <c r="AO243" i="59"/>
  <c r="AO246" i="59" s="1"/>
  <c r="AO344" i="59" s="1"/>
  <c r="AH229" i="59"/>
  <c r="AH243" i="59"/>
  <c r="AH246" i="59" s="1"/>
  <c r="AA229" i="59"/>
  <c r="AA243" i="59"/>
  <c r="AA246" i="59" s="1"/>
  <c r="DG319" i="59"/>
  <c r="DG333" i="59"/>
  <c r="DG336" i="59" s="1"/>
  <c r="AV319" i="59"/>
  <c r="AV333" i="59"/>
  <c r="AV336" i="59" s="1"/>
  <c r="CM319" i="59"/>
  <c r="CM333" i="59"/>
  <c r="CM336" i="59" s="1"/>
  <c r="AF319" i="59"/>
  <c r="AF333" i="59"/>
  <c r="AF336" i="59" s="1"/>
  <c r="BS319" i="59"/>
  <c r="BS333" i="59"/>
  <c r="BS336" i="59" s="1"/>
  <c r="CE319" i="59"/>
  <c r="CE333" i="59"/>
  <c r="CE336" i="59" s="1"/>
  <c r="CE344" i="59" s="1"/>
  <c r="CV319" i="59"/>
  <c r="CV333" i="59"/>
  <c r="CV336" i="59" s="1"/>
  <c r="CN319" i="59"/>
  <c r="CN333" i="59"/>
  <c r="CN336" i="59" s="1"/>
  <c r="CN344" i="59" s="1"/>
  <c r="Q319" i="59"/>
  <c r="Q333" i="59"/>
  <c r="Q336" i="59" s="1"/>
  <c r="BJ319" i="59"/>
  <c r="BH505" i="56" s="1"/>
  <c r="BH506" i="56" s="1"/>
  <c r="BJ333" i="59"/>
  <c r="BJ336" i="59" s="1"/>
  <c r="BJ344" i="59" s="1"/>
  <c r="U319" i="59"/>
  <c r="U333" i="59"/>
  <c r="U336" i="59" s="1"/>
  <c r="AY319" i="59"/>
  <c r="AW505" i="56" s="1"/>
  <c r="AW506" i="56" s="1"/>
  <c r="AY333" i="59"/>
  <c r="AY336" i="59" s="1"/>
  <c r="BX319" i="59"/>
  <c r="BX333" i="59"/>
  <c r="BX336" i="59" s="1"/>
  <c r="DU319" i="59"/>
  <c r="DU333" i="59"/>
  <c r="DU336" i="59" s="1"/>
  <c r="K319" i="59"/>
  <c r="K333" i="59"/>
  <c r="K336" i="59" s="1"/>
  <c r="AM487" i="56"/>
  <c r="AM488" i="56" s="1"/>
  <c r="DL487" i="56"/>
  <c r="M487" i="56"/>
  <c r="M488" i="56" s="1"/>
  <c r="EB244" i="59"/>
  <c r="EB334" i="59"/>
  <c r="J315" i="59"/>
  <c r="H313" i="59"/>
  <c r="DZ487" i="56"/>
  <c r="DZ488" i="56" s="1"/>
  <c r="BA487" i="56"/>
  <c r="BA488" i="56" s="1"/>
  <c r="AH487" i="56"/>
  <c r="AH488" i="56" s="1"/>
  <c r="DF487" i="56"/>
  <c r="DF488" i="56" s="1"/>
  <c r="BH487" i="56"/>
  <c r="BH488" i="56" s="1"/>
  <c r="AG487" i="56"/>
  <c r="AG488" i="56" s="1"/>
  <c r="W487" i="56"/>
  <c r="W488" i="56" s="1"/>
  <c r="AQ487" i="56"/>
  <c r="AQ488" i="56" s="1"/>
  <c r="Z487" i="56"/>
  <c r="Z488" i="56" s="1"/>
  <c r="EB205" i="59"/>
  <c r="H196" i="59"/>
  <c r="T505" i="56"/>
  <c r="T506" i="56" s="1"/>
  <c r="BU487" i="56"/>
  <c r="BU488" i="56" s="1"/>
  <c r="AM229" i="59"/>
  <c r="AM243" i="59"/>
  <c r="AM246" i="59" s="1"/>
  <c r="DN229" i="59"/>
  <c r="DN243" i="59"/>
  <c r="DN246" i="59" s="1"/>
  <c r="L229" i="59"/>
  <c r="J496" i="56" s="1"/>
  <c r="J497" i="56" s="1"/>
  <c r="L243" i="59"/>
  <c r="L246" i="59" s="1"/>
  <c r="L344" i="59" s="1"/>
  <c r="BE229" i="59"/>
  <c r="BE243" i="59"/>
  <c r="BE246" i="59" s="1"/>
  <c r="BS229" i="59"/>
  <c r="BS243" i="59"/>
  <c r="BS246" i="59" s="1"/>
  <c r="DG229" i="59"/>
  <c r="DG243" i="59"/>
  <c r="DG246" i="59" s="1"/>
  <c r="CV229" i="59"/>
  <c r="CV243" i="59"/>
  <c r="CV246" i="59" s="1"/>
  <c r="R229" i="59"/>
  <c r="R243" i="59"/>
  <c r="R246" i="59" s="1"/>
  <c r="AS229" i="59"/>
  <c r="AS243" i="59"/>
  <c r="AS246" i="59" s="1"/>
  <c r="AW229" i="59"/>
  <c r="AU496" i="56" s="1"/>
  <c r="AU497" i="56" s="1"/>
  <c r="AW243" i="59"/>
  <c r="AW246" i="59" s="1"/>
  <c r="K229" i="59"/>
  <c r="K243" i="59"/>
  <c r="K246" i="59" s="1"/>
  <c r="AG229" i="59"/>
  <c r="AG243" i="59"/>
  <c r="AG246" i="59" s="1"/>
  <c r="DF229" i="59"/>
  <c r="DF243" i="59"/>
  <c r="DF246" i="59" s="1"/>
  <c r="CG229" i="59"/>
  <c r="CE496" i="56" s="1"/>
  <c r="CE497" i="56" s="1"/>
  <c r="CG243" i="59"/>
  <c r="CG246" i="59" s="1"/>
  <c r="Q229" i="59"/>
  <c r="O496" i="56" s="1"/>
  <c r="O497" i="56" s="1"/>
  <c r="Q243" i="59"/>
  <c r="Q246" i="59" s="1"/>
  <c r="BI229" i="59"/>
  <c r="BI243" i="59"/>
  <c r="BI246" i="59" s="1"/>
  <c r="BJ487" i="56"/>
  <c r="BJ488" i="56" s="1"/>
  <c r="CQ487" i="56"/>
  <c r="CQ488" i="56" s="1"/>
  <c r="X487" i="56"/>
  <c r="X488" i="56" s="1"/>
  <c r="DN487" i="56"/>
  <c r="DN488" i="56" s="1"/>
  <c r="X319" i="59"/>
  <c r="X333" i="59"/>
  <c r="X336" i="59" s="1"/>
  <c r="AD319" i="59"/>
  <c r="AD333" i="59"/>
  <c r="AD336" i="59" s="1"/>
  <c r="BE319" i="59"/>
  <c r="BE333" i="59"/>
  <c r="BE336" i="59" s="1"/>
  <c r="BZ319" i="59"/>
  <c r="BZ333" i="59"/>
  <c r="BZ336" i="59" s="1"/>
  <c r="BZ344" i="59" s="1"/>
  <c r="CR319" i="59"/>
  <c r="CR333" i="59"/>
  <c r="CR336" i="59" s="1"/>
  <c r="AB319" i="59"/>
  <c r="Z505" i="56" s="1"/>
  <c r="Z506" i="56" s="1"/>
  <c r="AB333" i="59"/>
  <c r="AB336" i="59" s="1"/>
  <c r="AA319" i="59"/>
  <c r="Y505" i="56" s="1"/>
  <c r="Y506" i="56" s="1"/>
  <c r="AA333" i="59"/>
  <c r="AA336" i="59" s="1"/>
  <c r="BR319" i="59"/>
  <c r="BR333" i="59"/>
  <c r="BR336" i="59" s="1"/>
  <c r="CJ319" i="59"/>
  <c r="CJ333" i="59"/>
  <c r="CJ336" i="59" s="1"/>
  <c r="P319" i="59"/>
  <c r="P333" i="59"/>
  <c r="P336" i="59" s="1"/>
  <c r="DN319" i="59"/>
  <c r="DN333" i="59"/>
  <c r="DN336" i="59" s="1"/>
  <c r="BF319" i="59"/>
  <c r="BF333" i="59"/>
  <c r="BF336" i="59" s="1"/>
  <c r="BF344" i="59" s="1"/>
  <c r="AP319" i="59"/>
  <c r="AN505" i="56" s="1"/>
  <c r="AN506" i="56" s="1"/>
  <c r="AP333" i="59"/>
  <c r="AP336" i="59" s="1"/>
  <c r="AP344" i="59" s="1"/>
  <c r="CK319" i="59"/>
  <c r="CI505" i="56" s="1"/>
  <c r="CI506" i="56" s="1"/>
  <c r="CK333" i="59"/>
  <c r="CK336" i="59" s="1"/>
  <c r="H62" i="59"/>
  <c r="J64" i="59"/>
  <c r="DA344" i="59"/>
  <c r="CY487" i="56"/>
  <c r="CY488" i="56" s="1"/>
  <c r="BF487" i="56"/>
  <c r="BF488" i="56" s="1"/>
  <c r="Y487" i="56"/>
  <c r="Y488" i="56" s="1"/>
  <c r="DM487" i="56"/>
  <c r="DM488" i="56" s="1"/>
  <c r="CA487" i="56"/>
  <c r="CA488" i="56" s="1"/>
  <c r="AJ487" i="56"/>
  <c r="AJ488" i="56" s="1"/>
  <c r="CO487" i="56"/>
  <c r="CO488" i="56" s="1"/>
  <c r="DK487" i="56"/>
  <c r="DK488" i="56" s="1"/>
  <c r="AV487" i="56"/>
  <c r="AV488" i="56" s="1"/>
  <c r="BW487" i="56"/>
  <c r="BW488" i="56" s="1"/>
  <c r="BZ487" i="56"/>
  <c r="BZ488" i="56" s="1"/>
  <c r="CT487" i="56"/>
  <c r="CT488" i="56" s="1"/>
  <c r="EB243" i="59"/>
  <c r="EB246" i="59" s="1"/>
  <c r="BE487" i="56"/>
  <c r="BE488" i="56" s="1"/>
  <c r="CC487" i="56"/>
  <c r="CC488" i="56" s="1"/>
  <c r="CN487" i="56"/>
  <c r="DP487" i="56"/>
  <c r="DP488" i="56" s="1"/>
  <c r="CL229" i="59"/>
  <c r="CJ496" i="56" s="1"/>
  <c r="CJ497" i="56" s="1"/>
  <c r="CL243" i="59"/>
  <c r="CL246" i="59" s="1"/>
  <c r="CL344" i="59" s="1"/>
  <c r="AZ229" i="59"/>
  <c r="AX496" i="56" s="1"/>
  <c r="AX497" i="56" s="1"/>
  <c r="AZ243" i="59"/>
  <c r="AZ246" i="59" s="1"/>
  <c r="CT229" i="59"/>
  <c r="CT243" i="59"/>
  <c r="CT246" i="59" s="1"/>
  <c r="BW229" i="59"/>
  <c r="BU496" i="56" s="1"/>
  <c r="BU497" i="56" s="1"/>
  <c r="BW243" i="59"/>
  <c r="BW246" i="59" s="1"/>
  <c r="AK229" i="59"/>
  <c r="AK243" i="59"/>
  <c r="AK246" i="59" s="1"/>
  <c r="DY229" i="59"/>
  <c r="DW496" i="56" s="1"/>
  <c r="DW497" i="56" s="1"/>
  <c r="DY243" i="59"/>
  <c r="DY246" i="59" s="1"/>
  <c r="CM229" i="59"/>
  <c r="CM243" i="59"/>
  <c r="CM246" i="59" s="1"/>
  <c r="CM344" i="59" s="1"/>
  <c r="CZ229" i="59"/>
  <c r="CX496" i="56" s="1"/>
  <c r="CX497" i="56" s="1"/>
  <c r="CZ243" i="59"/>
  <c r="CZ246" i="59" s="1"/>
  <c r="BV229" i="59"/>
  <c r="BV243" i="59"/>
  <c r="BV246" i="59" s="1"/>
  <c r="CH229" i="59"/>
  <c r="CH243" i="59"/>
  <c r="CH246" i="59" s="1"/>
  <c r="DJ229" i="59"/>
  <c r="DH496" i="56" s="1"/>
  <c r="DH497" i="56" s="1"/>
  <c r="DJ243" i="59"/>
  <c r="DJ246" i="59" s="1"/>
  <c r="DJ344" i="59" s="1"/>
  <c r="CW229" i="59"/>
  <c r="CW243" i="59"/>
  <c r="CW246" i="59" s="1"/>
  <c r="T229" i="59"/>
  <c r="T243" i="59"/>
  <c r="T246" i="59" s="1"/>
  <c r="BQ229" i="59"/>
  <c r="BQ243" i="59"/>
  <c r="BQ246" i="59" s="1"/>
  <c r="BN229" i="59"/>
  <c r="BN243" i="59"/>
  <c r="BN246" i="59" s="1"/>
  <c r="CI229" i="59"/>
  <c r="CG496" i="56" s="1"/>
  <c r="CG497" i="56" s="1"/>
  <c r="CI243" i="59"/>
  <c r="CI246" i="59" s="1"/>
  <c r="CI344" i="59" s="1"/>
  <c r="EB333" i="59"/>
  <c r="EB336" i="59" s="1"/>
  <c r="DK319" i="59"/>
  <c r="DI505" i="56" s="1"/>
  <c r="DI506" i="56" s="1"/>
  <c r="DK333" i="59"/>
  <c r="DK336" i="59" s="1"/>
  <c r="DK344" i="59" s="1"/>
  <c r="BL319" i="59"/>
  <c r="BJ505" i="56" s="1"/>
  <c r="BJ506" i="56" s="1"/>
  <c r="BL333" i="59"/>
  <c r="BL336" i="59" s="1"/>
  <c r="DT319" i="59"/>
  <c r="DT333" i="59"/>
  <c r="DT336" i="59" s="1"/>
  <c r="AU319" i="59"/>
  <c r="AU333" i="59"/>
  <c r="AU336" i="59" s="1"/>
  <c r="EA319" i="59"/>
  <c r="EA333" i="59"/>
  <c r="EA336" i="59" s="1"/>
  <c r="DS319" i="59"/>
  <c r="DQ505" i="56" s="1"/>
  <c r="DQ506" i="56" s="1"/>
  <c r="DS333" i="59"/>
  <c r="DS336" i="59" s="1"/>
  <c r="CP319" i="59"/>
  <c r="CP333" i="59"/>
  <c r="CP336" i="59" s="1"/>
  <c r="AE319" i="59"/>
  <c r="AE333" i="59"/>
  <c r="AE336" i="59" s="1"/>
  <c r="AE344" i="59" s="1"/>
  <c r="BO319" i="59"/>
  <c r="BM505" i="56" s="1"/>
  <c r="BM506" i="56" s="1"/>
  <c r="BO333" i="59"/>
  <c r="BO336" i="59" s="1"/>
  <c r="BU319" i="59"/>
  <c r="BU333" i="59"/>
  <c r="BU336" i="59" s="1"/>
  <c r="CS319" i="59"/>
  <c r="CS333" i="59"/>
  <c r="CS336" i="59" s="1"/>
  <c r="CS344" i="59" s="1"/>
  <c r="M319" i="59"/>
  <c r="K505" i="56" s="1"/>
  <c r="K506" i="56" s="1"/>
  <c r="M333" i="59"/>
  <c r="M336" i="59" s="1"/>
  <c r="R319" i="59"/>
  <c r="R333" i="59"/>
  <c r="R336" i="59" s="1"/>
  <c r="CB319" i="59"/>
  <c r="CB333" i="59"/>
  <c r="CB336" i="59" s="1"/>
  <c r="T319" i="59"/>
  <c r="T333" i="59"/>
  <c r="T336" i="59" s="1"/>
  <c r="AT344" i="59"/>
  <c r="AR487" i="56"/>
  <c r="CS487" i="56"/>
  <c r="CS488" i="56" s="1"/>
  <c r="DJ487" i="56"/>
  <c r="DJ488" i="56" s="1"/>
  <c r="CL487" i="56"/>
  <c r="CL488" i="56" s="1"/>
  <c r="CY505" i="56"/>
  <c r="CY506" i="56" s="1"/>
  <c r="AV505" i="56"/>
  <c r="AV506" i="56" s="1"/>
  <c r="DZ496" i="56"/>
  <c r="DZ497" i="56" s="1"/>
  <c r="H185" i="59"/>
  <c r="AL505" i="56" l="1"/>
  <c r="AL506" i="56" s="1"/>
  <c r="CA505" i="56"/>
  <c r="CA506" i="56" s="1"/>
  <c r="BA505" i="56"/>
  <c r="BA506" i="56" s="1"/>
  <c r="DM344" i="59"/>
  <c r="DH344" i="59"/>
  <c r="DF347" i="56" s="1"/>
  <c r="DD496" i="56"/>
  <c r="DD497" i="56" s="1"/>
  <c r="AQ496" i="56"/>
  <c r="AQ497" i="56" s="1"/>
  <c r="AI344" i="59"/>
  <c r="AG460" i="56" s="1"/>
  <c r="AG461" i="56" s="1"/>
  <c r="AG291" i="56" s="1"/>
  <c r="CJ344" i="59"/>
  <c r="DO496" i="56"/>
  <c r="DO497" i="56" s="1"/>
  <c r="Z344" i="59"/>
  <c r="CA496" i="56"/>
  <c r="CA497" i="56" s="1"/>
  <c r="DR505" i="56"/>
  <c r="DR506" i="56" s="1"/>
  <c r="CD496" i="56"/>
  <c r="CD497" i="56" s="1"/>
  <c r="BL496" i="56"/>
  <c r="BL497" i="56" s="1"/>
  <c r="BZ505" i="56"/>
  <c r="BZ506" i="56" s="1"/>
  <c r="AI496" i="56"/>
  <c r="AI497" i="56" s="1"/>
  <c r="CK496" i="56"/>
  <c r="CK497" i="56" s="1"/>
  <c r="AE496" i="56"/>
  <c r="AE497" i="56" s="1"/>
  <c r="BR505" i="56"/>
  <c r="BR506" i="56" s="1"/>
  <c r="L505" i="56"/>
  <c r="L506" i="56" s="1"/>
  <c r="BY344" i="59"/>
  <c r="BW460" i="56" s="1"/>
  <c r="BW461" i="56" s="1"/>
  <c r="BW291" i="56" s="1"/>
  <c r="BH344" i="59"/>
  <c r="BF347" i="56" s="1"/>
  <c r="AG505" i="56"/>
  <c r="AG506" i="56" s="1"/>
  <c r="DK505" i="56"/>
  <c r="DK506" i="56" s="1"/>
  <c r="DF505" i="56"/>
  <c r="DF506" i="56" s="1"/>
  <c r="BQ496" i="56"/>
  <c r="BQ497" i="56" s="1"/>
  <c r="AF496" i="56"/>
  <c r="AF497" i="56" s="1"/>
  <c r="CH505" i="56"/>
  <c r="CH506" i="56" s="1"/>
  <c r="BK344" i="59"/>
  <c r="BI347" i="56" s="1"/>
  <c r="DN505" i="56"/>
  <c r="DN506" i="56" s="1"/>
  <c r="BW344" i="59"/>
  <c r="BU347" i="56" s="1"/>
  <c r="BL344" i="59"/>
  <c r="BJ347" i="56" s="1"/>
  <c r="CT344" i="59"/>
  <c r="CR347" i="56" s="1"/>
  <c r="CD344" i="59"/>
  <c r="X505" i="56"/>
  <c r="X506" i="56" s="1"/>
  <c r="BB505" i="56"/>
  <c r="BB506" i="56" s="1"/>
  <c r="S344" i="59"/>
  <c r="Q347" i="56" s="1"/>
  <c r="BO344" i="59"/>
  <c r="BM347" i="56" s="1"/>
  <c r="AZ344" i="59"/>
  <c r="AX347" i="56" s="1"/>
  <c r="O344" i="59"/>
  <c r="M347" i="56" s="1"/>
  <c r="DG505" i="56"/>
  <c r="DG506" i="56" s="1"/>
  <c r="DU344" i="59"/>
  <c r="DV344" i="59"/>
  <c r="DT460" i="56" s="1"/>
  <c r="DT461" i="56" s="1"/>
  <c r="DT291" i="56" s="1"/>
  <c r="AQ344" i="59"/>
  <c r="AO347" i="56" s="1"/>
  <c r="AH505" i="56"/>
  <c r="AH506" i="56" s="1"/>
  <c r="CR344" i="59"/>
  <c r="CP347" i="56" s="1"/>
  <c r="CQ505" i="56"/>
  <c r="CQ506" i="56" s="1"/>
  <c r="DN344" i="59"/>
  <c r="DL347" i="56" s="1"/>
  <c r="DL505" i="56"/>
  <c r="DL506" i="56" s="1"/>
  <c r="AC505" i="56"/>
  <c r="AC506" i="56" s="1"/>
  <c r="CP344" i="59"/>
  <c r="CN460" i="56" s="1"/>
  <c r="DT344" i="59"/>
  <c r="DR347" i="56" s="1"/>
  <c r="AA505" i="56"/>
  <c r="AA506" i="56" s="1"/>
  <c r="BK505" i="56"/>
  <c r="BK506" i="56" s="1"/>
  <c r="BD505" i="56"/>
  <c r="BD506" i="56" s="1"/>
  <c r="BW505" i="56"/>
  <c r="BW506" i="56" s="1"/>
  <c r="AS344" i="59"/>
  <c r="AQ347" i="56" s="1"/>
  <c r="DW344" i="59"/>
  <c r="DU347" i="56" s="1"/>
  <c r="CO344" i="59"/>
  <c r="CM347" i="56" s="1"/>
  <c r="AN344" i="59"/>
  <c r="AL347" i="56" s="1"/>
  <c r="BC344" i="59"/>
  <c r="BA347" i="56" s="1"/>
  <c r="AX344" i="59"/>
  <c r="AV347" i="56" s="1"/>
  <c r="DM505" i="56"/>
  <c r="DM506" i="56" s="1"/>
  <c r="W505" i="56"/>
  <c r="W506" i="56" s="1"/>
  <c r="BP344" i="59"/>
  <c r="BN347" i="56" s="1"/>
  <c r="AJ344" i="59"/>
  <c r="AH347" i="56" s="1"/>
  <c r="BT344" i="59"/>
  <c r="BR347" i="56" s="1"/>
  <c r="AK344" i="59"/>
  <c r="AI347" i="56" s="1"/>
  <c r="M505" i="56"/>
  <c r="M506" i="56" s="1"/>
  <c r="M344" i="59"/>
  <c r="K347" i="56" s="1"/>
  <c r="BF505" i="56"/>
  <c r="BF506" i="56" s="1"/>
  <c r="CR496" i="56"/>
  <c r="CR497" i="56" s="1"/>
  <c r="AM505" i="56"/>
  <c r="AM506" i="56" s="1"/>
  <c r="DF344" i="59"/>
  <c r="DD460" i="56" s="1"/>
  <c r="DD461" i="56" s="1"/>
  <c r="DD291" i="56" s="1"/>
  <c r="DP344" i="59"/>
  <c r="DN460" i="56" s="1"/>
  <c r="DN461" i="56" s="1"/>
  <c r="DN291" i="56" s="1"/>
  <c r="U505" i="56"/>
  <c r="U506" i="56" s="1"/>
  <c r="BA496" i="56"/>
  <c r="BA497" i="56" s="1"/>
  <c r="DY344" i="59"/>
  <c r="DW460" i="56" s="1"/>
  <c r="DW461" i="56" s="1"/>
  <c r="DW291" i="56" s="1"/>
  <c r="CF344" i="59"/>
  <c r="CD347" i="56" s="1"/>
  <c r="AS505" i="56"/>
  <c r="AS506" i="56" s="1"/>
  <c r="DI344" i="59"/>
  <c r="DG347" i="56" s="1"/>
  <c r="CP505" i="56"/>
  <c r="CP506" i="56" s="1"/>
  <c r="DU496" i="56"/>
  <c r="DU497" i="56" s="1"/>
  <c r="CM496" i="56"/>
  <c r="CM497" i="56" s="1"/>
  <c r="CB344" i="59"/>
  <c r="BZ347" i="56" s="1"/>
  <c r="BX505" i="56"/>
  <c r="BX506" i="56" s="1"/>
  <c r="AW344" i="59"/>
  <c r="AU347" i="56" s="1"/>
  <c r="DS505" i="56"/>
  <c r="DS506" i="56" s="1"/>
  <c r="DB505" i="56"/>
  <c r="DB506" i="56" s="1"/>
  <c r="BY496" i="56"/>
  <c r="BY497" i="56" s="1"/>
  <c r="BE505" i="56"/>
  <c r="BE506" i="56" s="1"/>
  <c r="DX344" i="59"/>
  <c r="DV347" i="56" s="1"/>
  <c r="CC344" i="59"/>
  <c r="DV505" i="56"/>
  <c r="DV506" i="56" s="1"/>
  <c r="AY505" i="56"/>
  <c r="AY506" i="56" s="1"/>
  <c r="CT505" i="56"/>
  <c r="CT506" i="56" s="1"/>
  <c r="CO505" i="56"/>
  <c r="CO506" i="56" s="1"/>
  <c r="AG344" i="59"/>
  <c r="AE347" i="56" s="1"/>
  <c r="CV344" i="59"/>
  <c r="CT460" i="56" s="1"/>
  <c r="CT461" i="56" s="1"/>
  <c r="CT291" i="56" s="1"/>
  <c r="BN344" i="59"/>
  <c r="BL347" i="56" s="1"/>
  <c r="AY496" i="56"/>
  <c r="AY497" i="56" s="1"/>
  <c r="BE496" i="56"/>
  <c r="BE497" i="56" s="1"/>
  <c r="BO496" i="56"/>
  <c r="BO497" i="56" s="1"/>
  <c r="CF496" i="56"/>
  <c r="CF497" i="56" s="1"/>
  <c r="AK496" i="56"/>
  <c r="AK497" i="56" s="1"/>
  <c r="CO496" i="56"/>
  <c r="CO497" i="56" s="1"/>
  <c r="BT496" i="56"/>
  <c r="BT497" i="56" s="1"/>
  <c r="BG496" i="56"/>
  <c r="BG497" i="56" s="1"/>
  <c r="DV496" i="56"/>
  <c r="DV497" i="56" s="1"/>
  <c r="CH344" i="59"/>
  <c r="CF347" i="56" s="1"/>
  <c r="CW496" i="56"/>
  <c r="CW497" i="56" s="1"/>
  <c r="CZ344" i="59"/>
  <c r="CX347" i="56" s="1"/>
  <c r="DP496" i="56"/>
  <c r="DP497" i="56" s="1"/>
  <c r="CU496" i="56"/>
  <c r="CU497" i="56" s="1"/>
  <c r="I496" i="56"/>
  <c r="I497" i="56" s="1"/>
  <c r="CT496" i="56"/>
  <c r="CT497" i="56" s="1"/>
  <c r="BA344" i="59"/>
  <c r="AY347" i="56" s="1"/>
  <c r="CQ344" i="59"/>
  <c r="CO347" i="56" s="1"/>
  <c r="BV344" i="59"/>
  <c r="BT347" i="56" s="1"/>
  <c r="CW344" i="59"/>
  <c r="CU347" i="56" s="1"/>
  <c r="BY505" i="56"/>
  <c r="BY506" i="56" s="1"/>
  <c r="BG344" i="59"/>
  <c r="BE347" i="56" s="1"/>
  <c r="DR344" i="59"/>
  <c r="DP347" i="56" s="1"/>
  <c r="BQ344" i="59"/>
  <c r="BO347" i="56" s="1"/>
  <c r="DQ344" i="59"/>
  <c r="DO460" i="56" s="1"/>
  <c r="DO461" i="56" s="1"/>
  <c r="DO291" i="56" s="1"/>
  <c r="CG344" i="59"/>
  <c r="CE347" i="56" s="1"/>
  <c r="AM344" i="59"/>
  <c r="AK347" i="56" s="1"/>
  <c r="CY344" i="59"/>
  <c r="CW460" i="56" s="1"/>
  <c r="CW461" i="56" s="1"/>
  <c r="CW291" i="56" s="1"/>
  <c r="DE496" i="56"/>
  <c r="DE497" i="56" s="1"/>
  <c r="S496" i="56"/>
  <c r="S497" i="56" s="1"/>
  <c r="DL496" i="56"/>
  <c r="DL497" i="56" s="1"/>
  <c r="BC496" i="56"/>
  <c r="BC497" i="56" s="1"/>
  <c r="CN505" i="56"/>
  <c r="CN506" i="56" s="1"/>
  <c r="CL505" i="56"/>
  <c r="CL506" i="56" s="1"/>
  <c r="Y496" i="56"/>
  <c r="Y497" i="56" s="1"/>
  <c r="AT505" i="56"/>
  <c r="AT506" i="56" s="1"/>
  <c r="DY505" i="56"/>
  <c r="DY506" i="56" s="1"/>
  <c r="AD344" i="59"/>
  <c r="AB347" i="56" s="1"/>
  <c r="X344" i="59"/>
  <c r="V347" i="56" s="1"/>
  <c r="AB344" i="59"/>
  <c r="Z347" i="56" s="1"/>
  <c r="CX344" i="59"/>
  <c r="CV347" i="56" s="1"/>
  <c r="DG344" i="59"/>
  <c r="DE460" i="56" s="1"/>
  <c r="DE461" i="56" s="1"/>
  <c r="DE291" i="56" s="1"/>
  <c r="W344" i="59"/>
  <c r="U460" i="56" s="1"/>
  <c r="U461" i="56" s="1"/>
  <c r="U291" i="56" s="1"/>
  <c r="BU344" i="59"/>
  <c r="BS460" i="56" s="1"/>
  <c r="BS461" i="56" s="1"/>
  <c r="BS291" i="56" s="1"/>
  <c r="BS344" i="59"/>
  <c r="BQ347" i="56" s="1"/>
  <c r="AA344" i="59"/>
  <c r="Y460" i="56" s="1"/>
  <c r="Y461" i="56" s="1"/>
  <c r="Y291" i="56" s="1"/>
  <c r="U344" i="59"/>
  <c r="S347" i="56" s="1"/>
  <c r="DS344" i="59"/>
  <c r="DQ460" i="56" s="1"/>
  <c r="DQ461" i="56" s="1"/>
  <c r="DQ291" i="56" s="1"/>
  <c r="P344" i="59"/>
  <c r="N347" i="56" s="1"/>
  <c r="BD344" i="59"/>
  <c r="BB347" i="56" s="1"/>
  <c r="AV344" i="59"/>
  <c r="AT347" i="56" s="1"/>
  <c r="BR344" i="59"/>
  <c r="BP347" i="56" s="1"/>
  <c r="BI344" i="59"/>
  <c r="BG347" i="56" s="1"/>
  <c r="R344" i="59"/>
  <c r="P460" i="56" s="1"/>
  <c r="P461" i="56" s="1"/>
  <c r="P291" i="56" s="1"/>
  <c r="BE344" i="59"/>
  <c r="BC347" i="56" s="1"/>
  <c r="AH344" i="59"/>
  <c r="AF347" i="56" s="1"/>
  <c r="CA344" i="59"/>
  <c r="BY347" i="56" s="1"/>
  <c r="BX344" i="59"/>
  <c r="BV347" i="56" s="1"/>
  <c r="CK344" i="59"/>
  <c r="CI347" i="56" s="1"/>
  <c r="EA344" i="59"/>
  <c r="DY347" i="56" s="1"/>
  <c r="AF344" i="59"/>
  <c r="AD347" i="56" s="1"/>
  <c r="T344" i="59"/>
  <c r="R347" i="56" s="1"/>
  <c r="EB344" i="59"/>
  <c r="DZ460" i="56" s="1"/>
  <c r="DZ461" i="56" s="1"/>
  <c r="Q344" i="59"/>
  <c r="O347" i="56" s="1"/>
  <c r="K344" i="59"/>
  <c r="I347" i="56" s="1"/>
  <c r="AU344" i="59"/>
  <c r="AS347" i="56" s="1"/>
  <c r="AF505" i="56"/>
  <c r="AF506" i="56" s="1"/>
  <c r="AQ505" i="56"/>
  <c r="AQ506" i="56" s="1"/>
  <c r="BU505" i="56"/>
  <c r="BU506" i="56" s="1"/>
  <c r="AK505" i="56"/>
  <c r="AK506" i="56" s="1"/>
  <c r="AR505" i="56"/>
  <c r="AR506" i="56" s="1"/>
  <c r="AZ505" i="56"/>
  <c r="AZ506" i="56" s="1"/>
  <c r="AY344" i="59"/>
  <c r="AW460" i="56" s="1"/>
  <c r="AW461" i="56" s="1"/>
  <c r="AW291" i="56" s="1"/>
  <c r="DH347" i="56"/>
  <c r="DH460" i="56"/>
  <c r="DH461" i="56" s="1"/>
  <c r="DH291" i="56" s="1"/>
  <c r="J347" i="56"/>
  <c r="J460" i="56"/>
  <c r="J461" i="56" s="1"/>
  <c r="J291" i="56" s="1"/>
  <c r="CB347" i="56"/>
  <c r="CB460" i="56"/>
  <c r="DC347" i="56"/>
  <c r="DC460" i="56"/>
  <c r="DC461" i="56" s="1"/>
  <c r="DC291" i="56" s="1"/>
  <c r="CK347" i="56"/>
  <c r="CK460" i="56"/>
  <c r="CK461" i="56" s="1"/>
  <c r="CK291" i="56" s="1"/>
  <c r="CZ347" i="56"/>
  <c r="CZ460" i="56"/>
  <c r="AO460" i="56"/>
  <c r="AO461" i="56" s="1"/>
  <c r="AO291" i="56" s="1"/>
  <c r="AC347" i="56"/>
  <c r="AC460" i="56"/>
  <c r="AC461" i="56" s="1"/>
  <c r="AC291" i="56" s="1"/>
  <c r="DS347" i="56"/>
  <c r="DS460" i="56"/>
  <c r="DS461" i="56" s="1"/>
  <c r="DS291" i="56" s="1"/>
  <c r="DQ347" i="56"/>
  <c r="DI347" i="56"/>
  <c r="DI460" i="56"/>
  <c r="DI461" i="56" s="1"/>
  <c r="DI291" i="56" s="1"/>
  <c r="CJ347" i="56"/>
  <c r="CJ460" i="56"/>
  <c r="CJ461" i="56" s="1"/>
  <c r="CJ291" i="56" s="1"/>
  <c r="DA347" i="56"/>
  <c r="DA460" i="56"/>
  <c r="DA461" i="56" s="1"/>
  <c r="DA291" i="56" s="1"/>
  <c r="AN347" i="56"/>
  <c r="AN460" i="56"/>
  <c r="AN461" i="56" s="1"/>
  <c r="AN291" i="56" s="1"/>
  <c r="CH347" i="56"/>
  <c r="CH460" i="56"/>
  <c r="CH461" i="56" s="1"/>
  <c r="CH291" i="56" s="1"/>
  <c r="AE460" i="56"/>
  <c r="AE461" i="56" s="1"/>
  <c r="AE291" i="56" s="1"/>
  <c r="DO347" i="56"/>
  <c r="DU460" i="56"/>
  <c r="DU461" i="56" s="1"/>
  <c r="DU291" i="56" s="1"/>
  <c r="AZ347" i="56"/>
  <c r="AZ460" i="56"/>
  <c r="AZ461" i="56" s="1"/>
  <c r="AZ291" i="56" s="1"/>
  <c r="CG347" i="56"/>
  <c r="CG460" i="56"/>
  <c r="CG461" i="56" s="1"/>
  <c r="CG291" i="56" s="1"/>
  <c r="BD347" i="56"/>
  <c r="BD460" i="56"/>
  <c r="BX347" i="56"/>
  <c r="BX460" i="56"/>
  <c r="BX461" i="56" s="1"/>
  <c r="BX291" i="56" s="1"/>
  <c r="DB347" i="56"/>
  <c r="DB460" i="56"/>
  <c r="DB461" i="56" s="1"/>
  <c r="DB291" i="56" s="1"/>
  <c r="AA347" i="56"/>
  <c r="AA460" i="56"/>
  <c r="AA461" i="56" s="1"/>
  <c r="AA291" i="56" s="1"/>
  <c r="CS347" i="56"/>
  <c r="CS460" i="56"/>
  <c r="CS461" i="56" s="1"/>
  <c r="CS291" i="56" s="1"/>
  <c r="CC347" i="56"/>
  <c r="CC460" i="56"/>
  <c r="CC461" i="56" s="1"/>
  <c r="CC291" i="56" s="1"/>
  <c r="DA505" i="56"/>
  <c r="DA506" i="56" s="1"/>
  <c r="AB496" i="56"/>
  <c r="AB497" i="56" s="1"/>
  <c r="DT505" i="56"/>
  <c r="DT506" i="56" s="1"/>
  <c r="AP347" i="56"/>
  <c r="AP460" i="56"/>
  <c r="AP461" i="56" s="1"/>
  <c r="AP291" i="56" s="1"/>
  <c r="CJ505" i="56"/>
  <c r="CJ506" i="56" s="1"/>
  <c r="AE505" i="56"/>
  <c r="AE506" i="56" s="1"/>
  <c r="DS496" i="56"/>
  <c r="DS497" i="56" s="1"/>
  <c r="AD496" i="56"/>
  <c r="AD497" i="56" s="1"/>
  <c r="DO505" i="56"/>
  <c r="DO506" i="56" s="1"/>
  <c r="CB488" i="56"/>
  <c r="I255" i="56"/>
  <c r="AJ496" i="56"/>
  <c r="AJ497" i="56" s="1"/>
  <c r="DQ496" i="56"/>
  <c r="DQ497" i="56" s="1"/>
  <c r="N496" i="56"/>
  <c r="N497" i="56" s="1"/>
  <c r="DJ496" i="56"/>
  <c r="DJ497" i="56" s="1"/>
  <c r="K92" i="56"/>
  <c r="F92" i="56"/>
  <c r="J92" i="56"/>
  <c r="E92" i="56"/>
  <c r="H92" i="56"/>
  <c r="I92" i="56"/>
  <c r="L92" i="56"/>
  <c r="G92" i="56"/>
  <c r="AX505" i="56"/>
  <c r="AX506" i="56" s="1"/>
  <c r="O505" i="56"/>
  <c r="O506" i="56" s="1"/>
  <c r="BV496" i="56"/>
  <c r="BV497" i="56" s="1"/>
  <c r="CC496" i="56"/>
  <c r="CC497" i="56" s="1"/>
  <c r="DC496" i="56"/>
  <c r="DC497" i="56" s="1"/>
  <c r="BP488" i="56"/>
  <c r="H255" i="56"/>
  <c r="BK496" i="56"/>
  <c r="BK497" i="56" s="1"/>
  <c r="AC496" i="56"/>
  <c r="AC497" i="56" s="1"/>
  <c r="CQ496" i="56"/>
  <c r="CQ497" i="56" s="1"/>
  <c r="DZ469" i="56"/>
  <c r="H205" i="59"/>
  <c r="CB497" i="56"/>
  <c r="T347" i="56"/>
  <c r="T460" i="56"/>
  <c r="DX347" i="56"/>
  <c r="DX460" i="56"/>
  <c r="DX461" i="56" s="1"/>
  <c r="K90" i="56"/>
  <c r="L90" i="56"/>
  <c r="J90" i="56"/>
  <c r="E90" i="56"/>
  <c r="I90" i="56"/>
  <c r="H90" i="56"/>
  <c r="G90" i="56"/>
  <c r="F90" i="56"/>
  <c r="N505" i="56"/>
  <c r="N506" i="56" s="1"/>
  <c r="E91" i="56"/>
  <c r="L91" i="56"/>
  <c r="H91" i="56"/>
  <c r="K91" i="56"/>
  <c r="G91" i="56"/>
  <c r="J91" i="56"/>
  <c r="I91" i="56"/>
  <c r="F91" i="56"/>
  <c r="DP505" i="56"/>
  <c r="DP506" i="56" s="1"/>
  <c r="J74" i="59"/>
  <c r="H64" i="59"/>
  <c r="J84" i="59"/>
  <c r="T488" i="56"/>
  <c r="D255" i="56"/>
  <c r="BG505" i="56"/>
  <c r="BG506" i="56" s="1"/>
  <c r="E255" i="56"/>
  <c r="AF488" i="56"/>
  <c r="L347" i="56"/>
  <c r="L460" i="56"/>
  <c r="L461" i="56" s="1"/>
  <c r="L291" i="56" s="1"/>
  <c r="BS496" i="56"/>
  <c r="BS497" i="56" s="1"/>
  <c r="T496" i="56"/>
  <c r="V496" i="56"/>
  <c r="V497" i="56" s="1"/>
  <c r="AW496" i="56"/>
  <c r="AW497" i="56" s="1"/>
  <c r="Z496" i="56"/>
  <c r="Z497" i="56" s="1"/>
  <c r="CV496" i="56"/>
  <c r="CV497" i="56" s="1"/>
  <c r="CS496" i="56"/>
  <c r="CS497" i="56" s="1"/>
  <c r="AB505" i="56"/>
  <c r="AB506" i="56" s="1"/>
  <c r="CW505" i="56"/>
  <c r="CW506" i="56" s="1"/>
  <c r="DU505" i="56"/>
  <c r="DU506" i="56" s="1"/>
  <c r="DW505" i="56"/>
  <c r="DW506" i="56" s="1"/>
  <c r="DM496" i="56"/>
  <c r="DM497" i="56" s="1"/>
  <c r="H216" i="59"/>
  <c r="J218" i="59"/>
  <c r="DB496" i="56"/>
  <c r="DB497" i="56" s="1"/>
  <c r="W496" i="56"/>
  <c r="W497" i="56" s="1"/>
  <c r="DJ505" i="56"/>
  <c r="DJ506" i="56" s="1"/>
  <c r="AG496" i="56"/>
  <c r="AG497" i="56" s="1"/>
  <c r="X496" i="56"/>
  <c r="X497" i="56" s="1"/>
  <c r="DK496" i="56"/>
  <c r="DF496" i="56"/>
  <c r="DF497" i="56" s="1"/>
  <c r="CQ347" i="56"/>
  <c r="CQ460" i="56"/>
  <c r="CQ461" i="56" s="1"/>
  <c r="CQ291" i="56" s="1"/>
  <c r="AR488" i="56"/>
  <c r="F255" i="56"/>
  <c r="AR347" i="56"/>
  <c r="AR460" i="56"/>
  <c r="CN488" i="56"/>
  <c r="J255" i="56"/>
  <c r="DM347" i="56"/>
  <c r="DM460" i="56"/>
  <c r="DM461" i="56" s="1"/>
  <c r="DM291" i="56" s="1"/>
  <c r="BH347" i="56"/>
  <c r="BH460" i="56"/>
  <c r="BH461" i="56" s="1"/>
  <c r="BH291" i="56" s="1"/>
  <c r="BN505" i="56"/>
  <c r="BN506" i="56" s="1"/>
  <c r="CG505" i="56"/>
  <c r="CG506" i="56" s="1"/>
  <c r="L255" i="56"/>
  <c r="DL488" i="56"/>
  <c r="CF505" i="56"/>
  <c r="CF506" i="56" s="1"/>
  <c r="K255" i="56"/>
  <c r="CZ488" i="56"/>
  <c r="AO505" i="56"/>
  <c r="AO506" i="56" s="1"/>
  <c r="BC505" i="56"/>
  <c r="BC506" i="56" s="1"/>
  <c r="H225" i="59"/>
  <c r="J227" i="59"/>
  <c r="CE505" i="56"/>
  <c r="CE506" i="56" s="1"/>
  <c r="CS505" i="56"/>
  <c r="CS506" i="56" s="1"/>
  <c r="CC505" i="56"/>
  <c r="CC506" i="56" s="1"/>
  <c r="DK347" i="56"/>
  <c r="DK460" i="56"/>
  <c r="DK461" i="56" s="1"/>
  <c r="DK291" i="56" s="1"/>
  <c r="CY347" i="56"/>
  <c r="CY460" i="56"/>
  <c r="CY461" i="56" s="1"/>
  <c r="CY291" i="56" s="1"/>
  <c r="DF460" i="56"/>
  <c r="DF461" i="56" s="1"/>
  <c r="DF291" i="56" s="1"/>
  <c r="BL505" i="56"/>
  <c r="BL506" i="56" s="1"/>
  <c r="BM496" i="56"/>
  <c r="BM497" i="56" s="1"/>
  <c r="BJ496" i="56"/>
  <c r="BJ497" i="56" s="1"/>
  <c r="CP496" i="56"/>
  <c r="CP497" i="56" s="1"/>
  <c r="BS505" i="56"/>
  <c r="BS506" i="56" s="1"/>
  <c r="J505" i="56"/>
  <c r="J506" i="56" s="1"/>
  <c r="K496" i="56"/>
  <c r="K497" i="56" s="1"/>
  <c r="BH496" i="56"/>
  <c r="BH497" i="56" s="1"/>
  <c r="AI505" i="56"/>
  <c r="AI506" i="56" s="1"/>
  <c r="AV496" i="56"/>
  <c r="AV497" i="56" s="1"/>
  <c r="I505" i="56"/>
  <c r="I506" i="56" s="1"/>
  <c r="BK347" i="56"/>
  <c r="BK460" i="56"/>
  <c r="BK461" i="56" s="1"/>
  <c r="BK291" i="56" s="1"/>
  <c r="V505" i="56"/>
  <c r="V506" i="56" s="1"/>
  <c r="BD496" i="56"/>
  <c r="CL496" i="56"/>
  <c r="CL497" i="56" s="1"/>
  <c r="AA496" i="56"/>
  <c r="AA497" i="56" s="1"/>
  <c r="CI496" i="56"/>
  <c r="CI497" i="56" s="1"/>
  <c r="AN496" i="56"/>
  <c r="AN497" i="56" s="1"/>
  <c r="DI496" i="56"/>
  <c r="DI497" i="56" s="1"/>
  <c r="DX496" i="56"/>
  <c r="DX497" i="56" s="1"/>
  <c r="BW347" i="56"/>
  <c r="AJ347" i="56"/>
  <c r="AJ460" i="56"/>
  <c r="AJ461" i="56" s="1"/>
  <c r="AJ291" i="56" s="1"/>
  <c r="Y347" i="56"/>
  <c r="DN347" i="56"/>
  <c r="P496" i="56"/>
  <c r="P497" i="56" s="1"/>
  <c r="CR505" i="56"/>
  <c r="CR506" i="56" s="1"/>
  <c r="AM347" i="56"/>
  <c r="AM460" i="56"/>
  <c r="AM461" i="56" s="1"/>
  <c r="AM291" i="56" s="1"/>
  <c r="CU505" i="56"/>
  <c r="CU506" i="56" s="1"/>
  <c r="L93" i="56"/>
  <c r="F93" i="56"/>
  <c r="K93" i="56"/>
  <c r="E93" i="56"/>
  <c r="J93" i="56"/>
  <c r="I93" i="56"/>
  <c r="H93" i="56"/>
  <c r="G93" i="56"/>
  <c r="DH505" i="56"/>
  <c r="DH506" i="56" s="1"/>
  <c r="CM505" i="56"/>
  <c r="CM506" i="56" s="1"/>
  <c r="AD505" i="56"/>
  <c r="AD506" i="56" s="1"/>
  <c r="BT505" i="56"/>
  <c r="BT506" i="56" s="1"/>
  <c r="BO505" i="56"/>
  <c r="BO506" i="56" s="1"/>
  <c r="H306" i="59"/>
  <c r="J308" i="59"/>
  <c r="R496" i="56"/>
  <c r="R497" i="56" s="1"/>
  <c r="W347" i="56"/>
  <c r="W460" i="56"/>
  <c r="W461" i="56" s="1"/>
  <c r="W291" i="56" s="1"/>
  <c r="H315" i="59"/>
  <c r="J317" i="59"/>
  <c r="CX505" i="56"/>
  <c r="CX506" i="56" s="1"/>
  <c r="CK505" i="56"/>
  <c r="CK506" i="56" s="1"/>
  <c r="AY460" i="56"/>
  <c r="AY461" i="56" s="1"/>
  <c r="AY291" i="56" s="1"/>
  <c r="S505" i="56"/>
  <c r="S506" i="56" s="1"/>
  <c r="DY496" i="56"/>
  <c r="DY497" i="56" s="1"/>
  <c r="CB505" i="56"/>
  <c r="CB506" i="56" s="1"/>
  <c r="AT496" i="56"/>
  <c r="AT497" i="56" s="1"/>
  <c r="BZ496" i="56"/>
  <c r="BZ497" i="56" s="1"/>
  <c r="BP496" i="56"/>
  <c r="G255" i="56"/>
  <c r="BD488" i="56"/>
  <c r="AL496" i="56"/>
  <c r="AL497" i="56" s="1"/>
  <c r="DR496" i="56"/>
  <c r="DR497" i="56" s="1"/>
  <c r="CN496" i="56"/>
  <c r="U496" i="56"/>
  <c r="U497" i="56" s="1"/>
  <c r="BP505" i="56"/>
  <c r="BP506" i="56" s="1"/>
  <c r="DG496" i="56"/>
  <c r="DG497" i="56" s="1"/>
  <c r="BR496" i="56"/>
  <c r="BR497" i="56" s="1"/>
  <c r="CH496" i="56"/>
  <c r="CH497" i="56" s="1"/>
  <c r="BB496" i="56"/>
  <c r="BB497" i="56" s="1"/>
  <c r="BV505" i="56"/>
  <c r="BV506" i="56" s="1"/>
  <c r="BX496" i="56"/>
  <c r="BX497" i="56" s="1"/>
  <c r="AS496" i="56"/>
  <c r="AS497" i="56" s="1"/>
  <c r="AZ496" i="56"/>
  <c r="AZ497" i="56" s="1"/>
  <c r="AR496" i="56"/>
  <c r="CL347" i="56"/>
  <c r="CL460" i="56"/>
  <c r="CL461" i="56" s="1"/>
  <c r="CL291" i="56" s="1"/>
  <c r="DJ347" i="56"/>
  <c r="DJ460" i="56"/>
  <c r="DJ461" i="56" s="1"/>
  <c r="DJ291" i="56" s="1"/>
  <c r="CA347" i="56"/>
  <c r="CA460" i="56"/>
  <c r="CA461" i="56" s="1"/>
  <c r="CA291" i="56" s="1"/>
  <c r="X347" i="56"/>
  <c r="X460" i="56"/>
  <c r="X461" i="56" s="1"/>
  <c r="X291" i="56" s="1"/>
  <c r="CD505" i="56"/>
  <c r="CD506" i="56" s="1"/>
  <c r="P505" i="56"/>
  <c r="P506" i="56" s="1"/>
  <c r="DZ479" i="56"/>
  <c r="F479" i="56" s="1"/>
  <c r="E282" i="56"/>
  <c r="E283" i="56" s="1"/>
  <c r="F478" i="56"/>
  <c r="F282" i="56"/>
  <c r="F283" i="56" s="1"/>
  <c r="G282" i="56"/>
  <c r="G283" i="56" s="1"/>
  <c r="H282" i="56"/>
  <c r="H283" i="56" s="1"/>
  <c r="I282" i="56"/>
  <c r="I283" i="56" s="1"/>
  <c r="J282" i="56"/>
  <c r="J283" i="56" s="1"/>
  <c r="K282" i="56"/>
  <c r="K283" i="56" s="1"/>
  <c r="L282" i="56"/>
  <c r="L283" i="56" s="1"/>
  <c r="CZ505" i="56"/>
  <c r="CZ506" i="56" s="1"/>
  <c r="AU505" i="56"/>
  <c r="AU506" i="56" s="1"/>
  <c r="BQ505" i="56"/>
  <c r="BQ506" i="56" s="1"/>
  <c r="R505" i="56"/>
  <c r="R506" i="56" s="1"/>
  <c r="Q505" i="56"/>
  <c r="Q506" i="56" s="1"/>
  <c r="J156" i="59"/>
  <c r="H156" i="59" s="1"/>
  <c r="H153" i="59"/>
  <c r="A153" i="59" s="1"/>
  <c r="BI505" i="56"/>
  <c r="BI506" i="56" s="1"/>
  <c r="DE505" i="56"/>
  <c r="DE506" i="56" s="1"/>
  <c r="DD505" i="56"/>
  <c r="DD506" i="56" s="1"/>
  <c r="AG347" i="56" l="1"/>
  <c r="Z460" i="56"/>
  <c r="Z461" i="56" s="1"/>
  <c r="Z291" i="56" s="1"/>
  <c r="AI460" i="56"/>
  <c r="AI461" i="56" s="1"/>
  <c r="AI291" i="56" s="1"/>
  <c r="AF460" i="56"/>
  <c r="DV460" i="56"/>
  <c r="DV461" i="56" s="1"/>
  <c r="DV291" i="56" s="1"/>
  <c r="AL460" i="56"/>
  <c r="AL461" i="56" s="1"/>
  <c r="AL291" i="56" s="1"/>
  <c r="BL460" i="56"/>
  <c r="BL461" i="56" s="1"/>
  <c r="BL291" i="56" s="1"/>
  <c r="DR460" i="56"/>
  <c r="DR461" i="56" s="1"/>
  <c r="DR291" i="56" s="1"/>
  <c r="BO460" i="56"/>
  <c r="BO461" i="56" s="1"/>
  <c r="BO291" i="56" s="1"/>
  <c r="CT347" i="56"/>
  <c r="DZ347" i="56"/>
  <c r="CN347" i="56"/>
  <c r="DT347" i="56"/>
  <c r="BR460" i="56"/>
  <c r="BR461" i="56" s="1"/>
  <c r="BR291" i="56" s="1"/>
  <c r="DP460" i="56"/>
  <c r="DP461" i="56" s="1"/>
  <c r="DP291" i="56" s="1"/>
  <c r="CM460" i="56"/>
  <c r="CM461" i="56" s="1"/>
  <c r="CM291" i="56" s="1"/>
  <c r="Q460" i="56"/>
  <c r="Q461" i="56" s="1"/>
  <c r="Q291" i="56" s="1"/>
  <c r="BI460" i="56"/>
  <c r="BI461" i="56" s="1"/>
  <c r="BI291" i="56" s="1"/>
  <c r="BA460" i="56"/>
  <c r="BA461" i="56" s="1"/>
  <c r="BA291" i="56" s="1"/>
  <c r="BZ460" i="56"/>
  <c r="BZ461" i="56" s="1"/>
  <c r="BZ291" i="56" s="1"/>
  <c r="CI460" i="56"/>
  <c r="CI461" i="56" s="1"/>
  <c r="CI291" i="56" s="1"/>
  <c r="BJ460" i="56"/>
  <c r="BJ461" i="56" s="1"/>
  <c r="BJ291" i="56" s="1"/>
  <c r="CX460" i="56"/>
  <c r="CX461" i="56" s="1"/>
  <c r="CX291" i="56" s="1"/>
  <c r="AW347" i="56"/>
  <c r="AW352" i="56" s="1"/>
  <c r="AW435" i="56" s="1"/>
  <c r="AW436" i="56" s="1"/>
  <c r="M460" i="56"/>
  <c r="M461" i="56" s="1"/>
  <c r="M291" i="56" s="1"/>
  <c r="CU460" i="56"/>
  <c r="CU461" i="56" s="1"/>
  <c r="CU291" i="56" s="1"/>
  <c r="DL460" i="56"/>
  <c r="BU460" i="56"/>
  <c r="BU461" i="56" s="1"/>
  <c r="BU291" i="56" s="1"/>
  <c r="AX460" i="56"/>
  <c r="AX461" i="56" s="1"/>
  <c r="AX291" i="56" s="1"/>
  <c r="AV460" i="56"/>
  <c r="AV461" i="56" s="1"/>
  <c r="AV291" i="56" s="1"/>
  <c r="AK460" i="56"/>
  <c r="AK461" i="56" s="1"/>
  <c r="AK291" i="56" s="1"/>
  <c r="BM460" i="56"/>
  <c r="BM461" i="56" s="1"/>
  <c r="BM291" i="56" s="1"/>
  <c r="BF460" i="56"/>
  <c r="BF461" i="56" s="1"/>
  <c r="BF291" i="56" s="1"/>
  <c r="CP460" i="56"/>
  <c r="CP461" i="56" s="1"/>
  <c r="CP291" i="56" s="1"/>
  <c r="BT460" i="56"/>
  <c r="BT461" i="56" s="1"/>
  <c r="BT291" i="56" s="1"/>
  <c r="AU460" i="56"/>
  <c r="AU461" i="56" s="1"/>
  <c r="AU291" i="56" s="1"/>
  <c r="CD460" i="56"/>
  <c r="CD461" i="56" s="1"/>
  <c r="CD291" i="56" s="1"/>
  <c r="DD347" i="56"/>
  <c r="DD352" i="56" s="1"/>
  <c r="DD435" i="56" s="1"/>
  <c r="DD436" i="56" s="1"/>
  <c r="AH460" i="56"/>
  <c r="AH461" i="56" s="1"/>
  <c r="AH291" i="56" s="1"/>
  <c r="CR460" i="56"/>
  <c r="CR461" i="56" s="1"/>
  <c r="CR291" i="56" s="1"/>
  <c r="DW347" i="56"/>
  <c r="DW352" i="56" s="1"/>
  <c r="DW435" i="56" s="1"/>
  <c r="DW436" i="56" s="1"/>
  <c r="CO460" i="56"/>
  <c r="CO461" i="56" s="1"/>
  <c r="CO291" i="56" s="1"/>
  <c r="DE347" i="56"/>
  <c r="DE439" i="56" s="1"/>
  <c r="DE444" i="56" s="1"/>
  <c r="K460" i="56"/>
  <c r="K461" i="56" s="1"/>
  <c r="K291" i="56" s="1"/>
  <c r="BN460" i="56"/>
  <c r="BN461" i="56" s="1"/>
  <c r="BN291" i="56" s="1"/>
  <c r="AQ460" i="56"/>
  <c r="AQ461" i="56" s="1"/>
  <c r="AQ291" i="56" s="1"/>
  <c r="DG460" i="56"/>
  <c r="DG461" i="56" s="1"/>
  <c r="DG291" i="56" s="1"/>
  <c r="CF460" i="56"/>
  <c r="CF461" i="56" s="1"/>
  <c r="CF291" i="56" s="1"/>
  <c r="AS460" i="56"/>
  <c r="AS461" i="56" s="1"/>
  <c r="AS291" i="56" s="1"/>
  <c r="BV460" i="56"/>
  <c r="BV461" i="56" s="1"/>
  <c r="BV291" i="56" s="1"/>
  <c r="BB460" i="56"/>
  <c r="BB461" i="56" s="1"/>
  <c r="BB291" i="56" s="1"/>
  <c r="CE460" i="56"/>
  <c r="CE461" i="56" s="1"/>
  <c r="CE291" i="56" s="1"/>
  <c r="AB460" i="56"/>
  <c r="AB461" i="56" s="1"/>
  <c r="AB291" i="56" s="1"/>
  <c r="P347" i="56"/>
  <c r="P439" i="56" s="1"/>
  <c r="P444" i="56" s="1"/>
  <c r="BE460" i="56"/>
  <c r="BE461" i="56" s="1"/>
  <c r="BE291" i="56" s="1"/>
  <c r="R460" i="56"/>
  <c r="R461" i="56" s="1"/>
  <c r="R291" i="56" s="1"/>
  <c r="I460" i="56"/>
  <c r="I461" i="56" s="1"/>
  <c r="I291" i="56" s="1"/>
  <c r="BY460" i="56"/>
  <c r="BY461" i="56" s="1"/>
  <c r="BY291" i="56" s="1"/>
  <c r="N460" i="56"/>
  <c r="N461" i="56" s="1"/>
  <c r="N291" i="56" s="1"/>
  <c r="CV460" i="56"/>
  <c r="CV461" i="56" s="1"/>
  <c r="CV291" i="56" s="1"/>
  <c r="U347" i="56"/>
  <c r="U352" i="56" s="1"/>
  <c r="U435" i="56" s="1"/>
  <c r="U436" i="56" s="1"/>
  <c r="AT460" i="56"/>
  <c r="AT461" i="56" s="1"/>
  <c r="AT291" i="56" s="1"/>
  <c r="BQ460" i="56"/>
  <c r="BQ461" i="56" s="1"/>
  <c r="BQ291" i="56" s="1"/>
  <c r="BG460" i="56"/>
  <c r="BG461" i="56" s="1"/>
  <c r="BG291" i="56" s="1"/>
  <c r="AD460" i="56"/>
  <c r="AD461" i="56" s="1"/>
  <c r="AD291" i="56" s="1"/>
  <c r="CW347" i="56"/>
  <c r="CW352" i="56" s="1"/>
  <c r="CW435" i="56" s="1"/>
  <c r="CW436" i="56" s="1"/>
  <c r="BC460" i="56"/>
  <c r="BC461" i="56" s="1"/>
  <c r="BC291" i="56" s="1"/>
  <c r="V460" i="56"/>
  <c r="V461" i="56" s="1"/>
  <c r="V291" i="56" s="1"/>
  <c r="S460" i="56"/>
  <c r="S461" i="56" s="1"/>
  <c r="S291" i="56" s="1"/>
  <c r="BS347" i="56"/>
  <c r="BS352" i="56" s="1"/>
  <c r="BS435" i="56" s="1"/>
  <c r="BS436" i="56" s="1"/>
  <c r="DY460" i="56"/>
  <c r="DY461" i="56" s="1"/>
  <c r="DY447" i="56" s="1"/>
  <c r="DY452" i="56" s="1"/>
  <c r="BP460" i="56"/>
  <c r="BP461" i="56" s="1"/>
  <c r="BP291" i="56" s="1"/>
  <c r="O460" i="56"/>
  <c r="O461" i="56" s="1"/>
  <c r="O291" i="56" s="1"/>
  <c r="AR497" i="56"/>
  <c r="F264" i="56"/>
  <c r="F265" i="56" s="1"/>
  <c r="BP497" i="56"/>
  <c r="H264" i="56"/>
  <c r="H265" i="56" s="1"/>
  <c r="AV439" i="56"/>
  <c r="AV444" i="56" s="1"/>
  <c r="AV352" i="56"/>
  <c r="AV435" i="56" s="1"/>
  <c r="AV436" i="56" s="1"/>
  <c r="J319" i="59"/>
  <c r="H319" i="59" s="1"/>
  <c r="H308" i="59"/>
  <c r="J333" i="59"/>
  <c r="CY439" i="56"/>
  <c r="CY444" i="56" s="1"/>
  <c r="CY352" i="56"/>
  <c r="CY435" i="56" s="1"/>
  <c r="CY436" i="56" s="1"/>
  <c r="CY447" i="56"/>
  <c r="CY452" i="56" s="1"/>
  <c r="CY292" i="56" s="1"/>
  <c r="CY296" i="56" s="1"/>
  <c r="L256" i="56"/>
  <c r="K264" i="56"/>
  <c r="K265" i="56" s="1"/>
  <c r="DK497" i="56"/>
  <c r="CC352" i="56"/>
  <c r="CC435" i="56" s="1"/>
  <c r="CC436" i="56" s="1"/>
  <c r="CC439" i="56"/>
  <c r="CC444" i="56" s="1"/>
  <c r="CC447" i="56"/>
  <c r="CC452" i="56" s="1"/>
  <c r="CC292" i="56" s="1"/>
  <c r="CC296" i="56" s="1"/>
  <c r="DB352" i="56"/>
  <c r="DB435" i="56" s="1"/>
  <c r="DB436" i="56" s="1"/>
  <c r="DB439" i="56"/>
  <c r="DB444" i="56" s="1"/>
  <c r="DB447" i="56"/>
  <c r="DB452" i="56" s="1"/>
  <c r="DB292" i="56" s="1"/>
  <c r="DB296" i="56" s="1"/>
  <c r="BG352" i="56"/>
  <c r="BG435" i="56" s="1"/>
  <c r="BG436" i="56" s="1"/>
  <c r="BG439" i="56"/>
  <c r="BG444" i="56" s="1"/>
  <c r="AD352" i="56"/>
  <c r="AD435" i="56" s="1"/>
  <c r="AD436" i="56" s="1"/>
  <c r="AD439" i="56"/>
  <c r="AD444" i="56" s="1"/>
  <c r="DU439" i="56"/>
  <c r="DU444" i="56" s="1"/>
  <c r="DU352" i="56"/>
  <c r="DU435" i="56" s="1"/>
  <c r="DU436" i="56" s="1"/>
  <c r="DU447" i="56"/>
  <c r="DU452" i="56" s="1"/>
  <c r="DU292" i="56" s="1"/>
  <c r="DU296" i="56" s="1"/>
  <c r="AE352" i="56"/>
  <c r="AE435" i="56" s="1"/>
  <c r="AE436" i="56" s="1"/>
  <c r="AE439" i="56"/>
  <c r="AE444" i="56" s="1"/>
  <c r="AE447" i="56"/>
  <c r="AE452" i="56" s="1"/>
  <c r="AE292" i="56" s="1"/>
  <c r="AE296" i="56" s="1"/>
  <c r="BZ439" i="56"/>
  <c r="BZ444" i="56" s="1"/>
  <c r="BZ352" i="56"/>
  <c r="BZ435" i="56" s="1"/>
  <c r="BZ436" i="56" s="1"/>
  <c r="BZ447" i="56"/>
  <c r="BZ452" i="56" s="1"/>
  <c r="BZ292" i="56" s="1"/>
  <c r="BZ296" i="56" s="1"/>
  <c r="BY352" i="56"/>
  <c r="BY435" i="56" s="1"/>
  <c r="BY436" i="56" s="1"/>
  <c r="BY439" i="56"/>
  <c r="BY444" i="56" s="1"/>
  <c r="R439" i="56"/>
  <c r="R444" i="56" s="1"/>
  <c r="R352" i="56"/>
  <c r="R435" i="56" s="1"/>
  <c r="R436" i="56" s="1"/>
  <c r="AT439" i="56"/>
  <c r="AT444" i="56" s="1"/>
  <c r="AT352" i="56"/>
  <c r="AT435" i="56" s="1"/>
  <c r="AT436" i="56" s="1"/>
  <c r="AQ439" i="56"/>
  <c r="AQ444" i="56" s="1"/>
  <c r="AQ352" i="56"/>
  <c r="AQ435" i="56" s="1"/>
  <c r="AQ436" i="56" s="1"/>
  <c r="BT439" i="56"/>
  <c r="BT444" i="56" s="1"/>
  <c r="BT352" i="56"/>
  <c r="BT435" i="56" s="1"/>
  <c r="BT436" i="56" s="1"/>
  <c r="BB439" i="56"/>
  <c r="BB444" i="56" s="1"/>
  <c r="BB352" i="56"/>
  <c r="BB435" i="56" s="1"/>
  <c r="BB436" i="56" s="1"/>
  <c r="BB447" i="56"/>
  <c r="BB452" i="56" s="1"/>
  <c r="BB292" i="56" s="1"/>
  <c r="BB296" i="56" s="1"/>
  <c r="CF352" i="56"/>
  <c r="CF435" i="56" s="1"/>
  <c r="CF436" i="56" s="1"/>
  <c r="CF439" i="56"/>
  <c r="CF444" i="56" s="1"/>
  <c r="DL352" i="56"/>
  <c r="DL439" i="56"/>
  <c r="V439" i="56"/>
  <c r="V444" i="56" s="1"/>
  <c r="V352" i="56"/>
  <c r="V435" i="56" s="1"/>
  <c r="V436" i="56" s="1"/>
  <c r="AB352" i="56"/>
  <c r="AB435" i="56" s="1"/>
  <c r="AB436" i="56" s="1"/>
  <c r="AB439" i="56"/>
  <c r="AB444" i="56" s="1"/>
  <c r="D256" i="56"/>
  <c r="CT439" i="56"/>
  <c r="CT444" i="56" s="1"/>
  <c r="CT352" i="56"/>
  <c r="CT435" i="56" s="1"/>
  <c r="CT436" i="56" s="1"/>
  <c r="CT447" i="56"/>
  <c r="CT452" i="56" s="1"/>
  <c r="CT292" i="56" s="1"/>
  <c r="CT296" i="56" s="1"/>
  <c r="BN352" i="56"/>
  <c r="BN435" i="56" s="1"/>
  <c r="BN436" i="56" s="1"/>
  <c r="BN439" i="56"/>
  <c r="BN444" i="56" s="1"/>
  <c r="AG352" i="56"/>
  <c r="AG435" i="56" s="1"/>
  <c r="AG436" i="56" s="1"/>
  <c r="AG439" i="56"/>
  <c r="AG444" i="56" s="1"/>
  <c r="AG447" i="56"/>
  <c r="AG452" i="56" s="1"/>
  <c r="AG292" i="56" s="1"/>
  <c r="AG296" i="56" s="1"/>
  <c r="H256" i="56"/>
  <c r="CZ461" i="56"/>
  <c r="CZ291" i="56" s="1"/>
  <c r="CB461" i="56"/>
  <c r="CB291" i="56" s="1"/>
  <c r="J352" i="56"/>
  <c r="J435" i="56" s="1"/>
  <c r="J436" i="56" s="1"/>
  <c r="J439" i="56"/>
  <c r="J444" i="56" s="1"/>
  <c r="J447" i="56"/>
  <c r="J452" i="56" s="1"/>
  <c r="J292" i="56" s="1"/>
  <c r="J296" i="56" s="1"/>
  <c r="H317" i="59"/>
  <c r="J334" i="59"/>
  <c r="H334" i="59" s="1"/>
  <c r="AM439" i="56"/>
  <c r="AM444" i="56" s="1"/>
  <c r="AM352" i="56"/>
  <c r="AM435" i="56" s="1"/>
  <c r="AM436" i="56" s="1"/>
  <c r="AM447" i="56"/>
  <c r="AM452" i="56" s="1"/>
  <c r="AM292" i="56" s="1"/>
  <c r="AM296" i="56" s="1"/>
  <c r="AJ439" i="56"/>
  <c r="AJ444" i="56" s="1"/>
  <c r="AJ352" i="56"/>
  <c r="AJ435" i="56" s="1"/>
  <c r="AJ436" i="56" s="1"/>
  <c r="AJ447" i="56"/>
  <c r="AJ452" i="56" s="1"/>
  <c r="AJ292" i="56" s="1"/>
  <c r="AJ296" i="56" s="1"/>
  <c r="AR461" i="56"/>
  <c r="AR291" i="56" s="1"/>
  <c r="X439" i="56"/>
  <c r="X444" i="56" s="1"/>
  <c r="X352" i="56"/>
  <c r="X435" i="56" s="1"/>
  <c r="X436" i="56" s="1"/>
  <c r="X447" i="56"/>
  <c r="X452" i="56" s="1"/>
  <c r="X292" i="56" s="1"/>
  <c r="X296" i="56" s="1"/>
  <c r="BE439" i="56"/>
  <c r="BE444" i="56" s="1"/>
  <c r="BE352" i="56"/>
  <c r="BE435" i="56" s="1"/>
  <c r="BE436" i="56" s="1"/>
  <c r="CN497" i="56"/>
  <c r="J264" i="56"/>
  <c r="J265" i="56" s="1"/>
  <c r="BD497" i="56"/>
  <c r="G264" i="56"/>
  <c r="G265" i="56" s="1"/>
  <c r="AL352" i="56"/>
  <c r="AL435" i="56" s="1"/>
  <c r="AL436" i="56" s="1"/>
  <c r="AL439" i="56"/>
  <c r="AL444" i="56" s="1"/>
  <c r="AL447" i="56"/>
  <c r="AL452" i="56" s="1"/>
  <c r="AL292" i="56" s="1"/>
  <c r="AL296" i="56" s="1"/>
  <c r="DK352" i="56"/>
  <c r="DK435" i="56" s="1"/>
  <c r="DK436" i="56" s="1"/>
  <c r="DK439" i="56"/>
  <c r="DK444" i="56" s="1"/>
  <c r="DK447" i="56"/>
  <c r="DK452" i="56" s="1"/>
  <c r="DK292" i="56" s="1"/>
  <c r="DK296" i="56" s="1"/>
  <c r="AR352" i="56"/>
  <c r="AR439" i="56"/>
  <c r="T497" i="56"/>
  <c r="D264" i="56"/>
  <c r="D265" i="56" s="1"/>
  <c r="T461" i="56"/>
  <c r="T291" i="56" s="1"/>
  <c r="DV439" i="56"/>
  <c r="DV444" i="56" s="1"/>
  <c r="DV352" i="56"/>
  <c r="DV435" i="56" s="1"/>
  <c r="DV436" i="56" s="1"/>
  <c r="DV447" i="56"/>
  <c r="DV452" i="56" s="1"/>
  <c r="DV292" i="56" s="1"/>
  <c r="DV296" i="56" s="1"/>
  <c r="CS352" i="56"/>
  <c r="CS435" i="56" s="1"/>
  <c r="CS436" i="56" s="1"/>
  <c r="CS439" i="56"/>
  <c r="CS444" i="56" s="1"/>
  <c r="CS447" i="56"/>
  <c r="CS452" i="56" s="1"/>
  <c r="CS292" i="56" s="1"/>
  <c r="CS296" i="56" s="1"/>
  <c r="BU352" i="56"/>
  <c r="BU435" i="56" s="1"/>
  <c r="BU436" i="56" s="1"/>
  <c r="BU439" i="56"/>
  <c r="BU444" i="56" s="1"/>
  <c r="AZ439" i="56"/>
  <c r="AZ444" i="56" s="1"/>
  <c r="AZ352" i="56"/>
  <c r="AZ435" i="56" s="1"/>
  <c r="AZ436" i="56" s="1"/>
  <c r="AZ447" i="56"/>
  <c r="AZ452" i="56" s="1"/>
  <c r="AZ292" i="56" s="1"/>
  <c r="AZ296" i="56" s="1"/>
  <c r="DO439" i="56"/>
  <c r="DO444" i="56" s="1"/>
  <c r="DO352" i="56"/>
  <c r="DO435" i="56" s="1"/>
  <c r="DO436" i="56" s="1"/>
  <c r="DO447" i="56"/>
  <c r="DO452" i="56" s="1"/>
  <c r="DO292" i="56" s="1"/>
  <c r="DO296" i="56" s="1"/>
  <c r="DZ352" i="56"/>
  <c r="DZ435" i="56" s="1"/>
  <c r="DZ436" i="56" s="1"/>
  <c r="DZ439" i="56"/>
  <c r="DZ444" i="56" s="1"/>
  <c r="DZ447" i="56"/>
  <c r="DZ452" i="56" s="1"/>
  <c r="CI439" i="56"/>
  <c r="CI444" i="56" s="1"/>
  <c r="CI352" i="56"/>
  <c r="CI435" i="56" s="1"/>
  <c r="CI436" i="56" s="1"/>
  <c r="CI447" i="56"/>
  <c r="CI452" i="56" s="1"/>
  <c r="CI292" i="56" s="1"/>
  <c r="CI296" i="56" s="1"/>
  <c r="CP439" i="56"/>
  <c r="CP444" i="56" s="1"/>
  <c r="CP352" i="56"/>
  <c r="CP435" i="56" s="1"/>
  <c r="CP436" i="56" s="1"/>
  <c r="CP447" i="56"/>
  <c r="CP452" i="56" s="1"/>
  <c r="CP292" i="56" s="1"/>
  <c r="CP296" i="56" s="1"/>
  <c r="BL352" i="56"/>
  <c r="BL435" i="56" s="1"/>
  <c r="BL436" i="56" s="1"/>
  <c r="BL439" i="56"/>
  <c r="BL444" i="56" s="1"/>
  <c r="BL447" i="56"/>
  <c r="BL452" i="56" s="1"/>
  <c r="BL292" i="56" s="1"/>
  <c r="BL296" i="56" s="1"/>
  <c r="DA352" i="56"/>
  <c r="DA435" i="56" s="1"/>
  <c r="DA436" i="56" s="1"/>
  <c r="DA439" i="56"/>
  <c r="DA444" i="56" s="1"/>
  <c r="DA447" i="56"/>
  <c r="DA452" i="56" s="1"/>
  <c r="DA292" i="56" s="1"/>
  <c r="DA296" i="56" s="1"/>
  <c r="DR439" i="56"/>
  <c r="DR444" i="56" s="1"/>
  <c r="DR352" i="56"/>
  <c r="DR435" i="56" s="1"/>
  <c r="DR436" i="56" s="1"/>
  <c r="N439" i="56"/>
  <c r="N444" i="56" s="1"/>
  <c r="N352" i="56"/>
  <c r="N435" i="56" s="1"/>
  <c r="N436" i="56" s="1"/>
  <c r="AC439" i="56"/>
  <c r="AC444" i="56" s="1"/>
  <c r="AC352" i="56"/>
  <c r="AC435" i="56" s="1"/>
  <c r="AC436" i="56" s="1"/>
  <c r="AC447" i="56"/>
  <c r="AC452" i="56" s="1"/>
  <c r="AC292" i="56" s="1"/>
  <c r="AC296" i="56" s="1"/>
  <c r="CZ439" i="56"/>
  <c r="CZ352" i="56"/>
  <c r="AU439" i="56"/>
  <c r="AU444" i="56" s="1"/>
  <c r="AU352" i="56"/>
  <c r="AU435" i="56" s="1"/>
  <c r="AU436" i="56" s="1"/>
  <c r="BO352" i="56"/>
  <c r="BO435" i="56" s="1"/>
  <c r="BO436" i="56" s="1"/>
  <c r="BO439" i="56"/>
  <c r="BO444" i="56" s="1"/>
  <c r="I439" i="56"/>
  <c r="I444" i="56" s="1"/>
  <c r="I352" i="56"/>
  <c r="I435" i="56" s="1"/>
  <c r="I436" i="56" s="1"/>
  <c r="DC439" i="56"/>
  <c r="DC444" i="56" s="1"/>
  <c r="DC352" i="56"/>
  <c r="DC435" i="56" s="1"/>
  <c r="DC436" i="56" s="1"/>
  <c r="DC447" i="56"/>
  <c r="DC452" i="56" s="1"/>
  <c r="DC292" i="56" s="1"/>
  <c r="DC296" i="56" s="1"/>
  <c r="CB439" i="56"/>
  <c r="CB352" i="56"/>
  <c r="BW352" i="56"/>
  <c r="BW435" i="56" s="1"/>
  <c r="BW436" i="56" s="1"/>
  <c r="BW439" i="56"/>
  <c r="BW444" i="56" s="1"/>
  <c r="BW447" i="56"/>
  <c r="BW452" i="56" s="1"/>
  <c r="BW292" i="56" s="1"/>
  <c r="BW296" i="56" s="1"/>
  <c r="K256" i="56"/>
  <c r="F256" i="56"/>
  <c r="T352" i="56"/>
  <c r="T439" i="56"/>
  <c r="DZ470" i="56"/>
  <c r="F470" i="56" s="1"/>
  <c r="F469" i="56"/>
  <c r="CN461" i="56"/>
  <c r="CN291" i="56" s="1"/>
  <c r="O352" i="56"/>
  <c r="O435" i="56" s="1"/>
  <c r="O436" i="56" s="1"/>
  <c r="O439" i="56"/>
  <c r="O444" i="56" s="1"/>
  <c r="BF439" i="56"/>
  <c r="BF444" i="56" s="1"/>
  <c r="BF352" i="56"/>
  <c r="BF435" i="56" s="1"/>
  <c r="BF436" i="56" s="1"/>
  <c r="DJ352" i="56"/>
  <c r="DJ435" i="56" s="1"/>
  <c r="DJ436" i="56" s="1"/>
  <c r="DJ439" i="56"/>
  <c r="DJ444" i="56" s="1"/>
  <c r="DJ447" i="56"/>
  <c r="DJ452" i="56" s="1"/>
  <c r="DJ292" i="56" s="1"/>
  <c r="DJ296" i="56" s="1"/>
  <c r="AH352" i="56"/>
  <c r="AH435" i="56" s="1"/>
  <c r="AH436" i="56" s="1"/>
  <c r="AH439" i="56"/>
  <c r="AH444" i="56" s="1"/>
  <c r="AH447" i="56"/>
  <c r="AH452" i="56" s="1"/>
  <c r="AH292" i="56" s="1"/>
  <c r="AH296" i="56" s="1"/>
  <c r="DF352" i="56"/>
  <c r="DF435" i="56" s="1"/>
  <c r="DF436" i="56" s="1"/>
  <c r="DF439" i="56"/>
  <c r="DF444" i="56" s="1"/>
  <c r="DF447" i="56"/>
  <c r="DF452" i="56" s="1"/>
  <c r="DF292" i="56" s="1"/>
  <c r="DF296" i="56" s="1"/>
  <c r="BH352" i="56"/>
  <c r="BH435" i="56" s="1"/>
  <c r="BH436" i="56" s="1"/>
  <c r="BH439" i="56"/>
  <c r="BH444" i="56" s="1"/>
  <c r="BH447" i="56"/>
  <c r="BH452" i="56" s="1"/>
  <c r="BH292" i="56" s="1"/>
  <c r="BH296" i="56" s="1"/>
  <c r="Z352" i="56"/>
  <c r="Z435" i="56" s="1"/>
  <c r="Z436" i="56" s="1"/>
  <c r="Z439" i="56"/>
  <c r="Z444" i="56" s="1"/>
  <c r="Z447" i="56"/>
  <c r="Z452" i="56" s="1"/>
  <c r="Z292" i="56" s="1"/>
  <c r="Z296" i="56" s="1"/>
  <c r="I264" i="56"/>
  <c r="I265" i="56" s="1"/>
  <c r="L264" i="56"/>
  <c r="L265" i="56" s="1"/>
  <c r="I256" i="56"/>
  <c r="BA439" i="56"/>
  <c r="BA444" i="56" s="1"/>
  <c r="BA352" i="56"/>
  <c r="BA435" i="56" s="1"/>
  <c r="BA436" i="56" s="1"/>
  <c r="BA447" i="56"/>
  <c r="BA452" i="56" s="1"/>
  <c r="BA292" i="56" s="1"/>
  <c r="BA296" i="56" s="1"/>
  <c r="AS352" i="56"/>
  <c r="AS435" i="56" s="1"/>
  <c r="AS436" i="56" s="1"/>
  <c r="AS439" i="56"/>
  <c r="AS444" i="56" s="1"/>
  <c r="BX439" i="56"/>
  <c r="BX444" i="56" s="1"/>
  <c r="BX352" i="56"/>
  <c r="BX435" i="56" s="1"/>
  <c r="BX436" i="56" s="1"/>
  <c r="BX447" i="56"/>
  <c r="BX452" i="56" s="1"/>
  <c r="BX292" i="56" s="1"/>
  <c r="BX296" i="56" s="1"/>
  <c r="CG352" i="56"/>
  <c r="CG435" i="56" s="1"/>
  <c r="CG436" i="56" s="1"/>
  <c r="CG439" i="56"/>
  <c r="CG444" i="56" s="1"/>
  <c r="CG447" i="56"/>
  <c r="CG452" i="56" s="1"/>
  <c r="CG292" i="56" s="1"/>
  <c r="CG296" i="56" s="1"/>
  <c r="DY352" i="56"/>
  <c r="DY435" i="56" s="1"/>
  <c r="DY436" i="56" s="1"/>
  <c r="DY439" i="56"/>
  <c r="DY444" i="56" s="1"/>
  <c r="BC352" i="56"/>
  <c r="BC435" i="56" s="1"/>
  <c r="BC436" i="56" s="1"/>
  <c r="BC439" i="56"/>
  <c r="BC444" i="56" s="1"/>
  <c r="CX352" i="56"/>
  <c r="CX435" i="56" s="1"/>
  <c r="CX436" i="56" s="1"/>
  <c r="CX439" i="56"/>
  <c r="CX444" i="56" s="1"/>
  <c r="CX447" i="56"/>
  <c r="CX452" i="56" s="1"/>
  <c r="CX292" i="56" s="1"/>
  <c r="CX296" i="56" s="1"/>
  <c r="BV352" i="56"/>
  <c r="BV435" i="56" s="1"/>
  <c r="BV436" i="56" s="1"/>
  <c r="BV439" i="56"/>
  <c r="BV444" i="56" s="1"/>
  <c r="BV447" i="56"/>
  <c r="BV452" i="56" s="1"/>
  <c r="BV292" i="56" s="1"/>
  <c r="BV296" i="56" s="1"/>
  <c r="CH439" i="56"/>
  <c r="CH444" i="56" s="1"/>
  <c r="CH352" i="56"/>
  <c r="CH435" i="56" s="1"/>
  <c r="CH436" i="56" s="1"/>
  <c r="CH447" i="56"/>
  <c r="CH452" i="56" s="1"/>
  <c r="CH292" i="56" s="1"/>
  <c r="CH296" i="56" s="1"/>
  <c r="BP352" i="56"/>
  <c r="BP439" i="56"/>
  <c r="AK352" i="56"/>
  <c r="AK435" i="56" s="1"/>
  <c r="AK436" i="56" s="1"/>
  <c r="AK439" i="56"/>
  <c r="AK444" i="56" s="1"/>
  <c r="AK447" i="56"/>
  <c r="AK452" i="56" s="1"/>
  <c r="AK292" i="56" s="1"/>
  <c r="AK296" i="56" s="1"/>
  <c r="CJ352" i="56"/>
  <c r="CJ435" i="56" s="1"/>
  <c r="CJ436" i="56" s="1"/>
  <c r="CJ439" i="56"/>
  <c r="CJ444" i="56" s="1"/>
  <c r="CJ447" i="56"/>
  <c r="CJ452" i="56" s="1"/>
  <c r="CJ292" i="56" s="1"/>
  <c r="CJ296" i="56" s="1"/>
  <c r="CN352" i="56"/>
  <c r="CN439" i="56"/>
  <c r="DQ352" i="56"/>
  <c r="DQ435" i="56" s="1"/>
  <c r="DQ436" i="56" s="1"/>
  <c r="DQ439" i="56"/>
  <c r="DQ444" i="56" s="1"/>
  <c r="DQ447" i="56"/>
  <c r="DQ452" i="56" s="1"/>
  <c r="DQ292" i="56" s="1"/>
  <c r="DQ296" i="56" s="1"/>
  <c r="BM439" i="56"/>
  <c r="BM444" i="56" s="1"/>
  <c r="BM352" i="56"/>
  <c r="BM435" i="56" s="1"/>
  <c r="BM436" i="56" s="1"/>
  <c r="CM352" i="56"/>
  <c r="CM435" i="56" s="1"/>
  <c r="CM436" i="56" s="1"/>
  <c r="CM439" i="56"/>
  <c r="CM444" i="56" s="1"/>
  <c r="CE352" i="56"/>
  <c r="CE435" i="56" s="1"/>
  <c r="CE436" i="56" s="1"/>
  <c r="CE439" i="56"/>
  <c r="CE444" i="56" s="1"/>
  <c r="K352" i="56"/>
  <c r="K435" i="56" s="1"/>
  <c r="K436" i="56" s="1"/>
  <c r="K439" i="56"/>
  <c r="K444" i="56" s="1"/>
  <c r="CK352" i="56"/>
  <c r="CK435" i="56" s="1"/>
  <c r="CK436" i="56" s="1"/>
  <c r="CK439" i="56"/>
  <c r="CK444" i="56" s="1"/>
  <c r="CK447" i="56"/>
  <c r="CK452" i="56" s="1"/>
  <c r="CK292" i="56" s="1"/>
  <c r="CK296" i="56" s="1"/>
  <c r="DG352" i="56"/>
  <c r="DG435" i="56" s="1"/>
  <c r="DG436" i="56" s="1"/>
  <c r="DG439" i="56"/>
  <c r="DG444" i="56" s="1"/>
  <c r="S439" i="56"/>
  <c r="S444" i="56" s="1"/>
  <c r="S352" i="56"/>
  <c r="S435" i="56" s="1"/>
  <c r="S436" i="56" s="1"/>
  <c r="DN439" i="56"/>
  <c r="DN444" i="56" s="1"/>
  <c r="DN352" i="56"/>
  <c r="DN435" i="56" s="1"/>
  <c r="DN436" i="56" s="1"/>
  <c r="DN447" i="56"/>
  <c r="DN452" i="56" s="1"/>
  <c r="DN292" i="56" s="1"/>
  <c r="DN296" i="56" s="1"/>
  <c r="BK439" i="56"/>
  <c r="BK444" i="56" s="1"/>
  <c r="BK352" i="56"/>
  <c r="BK435" i="56" s="1"/>
  <c r="BK436" i="56" s="1"/>
  <c r="BK447" i="56"/>
  <c r="BK452" i="56" s="1"/>
  <c r="BK292" i="56" s="1"/>
  <c r="BK296" i="56" s="1"/>
  <c r="E264" i="56"/>
  <c r="E265" i="56" s="1"/>
  <c r="L439" i="56"/>
  <c r="L444" i="56" s="1"/>
  <c r="L352" i="56"/>
  <c r="L435" i="56" s="1"/>
  <c r="L436" i="56" s="1"/>
  <c r="L447" i="56"/>
  <c r="L452" i="56" s="1"/>
  <c r="L292" i="56" s="1"/>
  <c r="L296" i="56" s="1"/>
  <c r="J87" i="59"/>
  <c r="H84" i="59"/>
  <c r="A84" i="59" s="1"/>
  <c r="BR439" i="56"/>
  <c r="BR444" i="56" s="1"/>
  <c r="BR352" i="56"/>
  <c r="BR435" i="56" s="1"/>
  <c r="BR436" i="56" s="1"/>
  <c r="BR447" i="56"/>
  <c r="BR452" i="56" s="1"/>
  <c r="BR292" i="56" s="1"/>
  <c r="BR296" i="56" s="1"/>
  <c r="AP439" i="56"/>
  <c r="AP444" i="56" s="1"/>
  <c r="AP352" i="56"/>
  <c r="AP435" i="56" s="1"/>
  <c r="AP436" i="56" s="1"/>
  <c r="AP447" i="56"/>
  <c r="AP452" i="56" s="1"/>
  <c r="AP292" i="56" s="1"/>
  <c r="AP296" i="56" s="1"/>
  <c r="BD461" i="56"/>
  <c r="BD291" i="56" s="1"/>
  <c r="AF461" i="56"/>
  <c r="AF291" i="56" s="1"/>
  <c r="CR439" i="56"/>
  <c r="CR444" i="56" s="1"/>
  <c r="CR352" i="56"/>
  <c r="CR435" i="56" s="1"/>
  <c r="CR436" i="56" s="1"/>
  <c r="CA439" i="56"/>
  <c r="CA444" i="56" s="1"/>
  <c r="CA352" i="56"/>
  <c r="CA435" i="56" s="1"/>
  <c r="CA436" i="56" s="1"/>
  <c r="CA447" i="56"/>
  <c r="CA452" i="56" s="1"/>
  <c r="CA292" i="56" s="1"/>
  <c r="CA296" i="56" s="1"/>
  <c r="CL352" i="56"/>
  <c r="CL435" i="56" s="1"/>
  <c r="CL436" i="56" s="1"/>
  <c r="CL439" i="56"/>
  <c r="CL444" i="56" s="1"/>
  <c r="CL447" i="56"/>
  <c r="CL452" i="56" s="1"/>
  <c r="CL292" i="56" s="1"/>
  <c r="CL296" i="56" s="1"/>
  <c r="G256" i="56"/>
  <c r="AY439" i="56"/>
  <c r="AY444" i="56" s="1"/>
  <c r="AY352" i="56"/>
  <c r="AY435" i="56" s="1"/>
  <c r="AY436" i="56" s="1"/>
  <c r="AY447" i="56"/>
  <c r="AY452" i="56" s="1"/>
  <c r="AY292" i="56" s="1"/>
  <c r="AY296" i="56" s="1"/>
  <c r="W352" i="56"/>
  <c r="W435" i="56" s="1"/>
  <c r="W436" i="56" s="1"/>
  <c r="W439" i="56"/>
  <c r="W444" i="56" s="1"/>
  <c r="W447" i="56"/>
  <c r="W452" i="56" s="1"/>
  <c r="W292" i="56" s="1"/>
  <c r="W296" i="56" s="1"/>
  <c r="CO439" i="56"/>
  <c r="CO444" i="56" s="1"/>
  <c r="CO352" i="56"/>
  <c r="CO435" i="56" s="1"/>
  <c r="CO436" i="56" s="1"/>
  <c r="CO447" i="56"/>
  <c r="CO452" i="56" s="1"/>
  <c r="CO292" i="56" s="1"/>
  <c r="CO296" i="56" s="1"/>
  <c r="H227" i="59"/>
  <c r="J244" i="59"/>
  <c r="H244" i="59" s="1"/>
  <c r="DM352" i="56"/>
  <c r="DM435" i="56" s="1"/>
  <c r="DM436" i="56" s="1"/>
  <c r="DM439" i="56"/>
  <c r="DM444" i="56" s="1"/>
  <c r="DM447" i="56"/>
  <c r="DM452" i="56" s="1"/>
  <c r="DM292" i="56" s="1"/>
  <c r="DM296" i="56" s="1"/>
  <c r="CQ439" i="56"/>
  <c r="CQ444" i="56" s="1"/>
  <c r="CQ352" i="56"/>
  <c r="CQ435" i="56" s="1"/>
  <c r="CQ436" i="56" s="1"/>
  <c r="CQ447" i="56"/>
  <c r="CQ452" i="56" s="1"/>
  <c r="CQ292" i="56" s="1"/>
  <c r="CQ296" i="56" s="1"/>
  <c r="J229" i="59"/>
  <c r="H218" i="59"/>
  <c r="J243" i="59"/>
  <c r="DP439" i="56"/>
  <c r="DP444" i="56" s="1"/>
  <c r="DP352" i="56"/>
  <c r="DP435" i="56" s="1"/>
  <c r="DP436" i="56" s="1"/>
  <c r="DP447" i="56"/>
  <c r="DP452" i="56" s="1"/>
  <c r="DP292" i="56" s="1"/>
  <c r="DP296" i="56" s="1"/>
  <c r="AA439" i="56"/>
  <c r="AA444" i="56" s="1"/>
  <c r="AA352" i="56"/>
  <c r="AA435" i="56" s="1"/>
  <c r="AA436" i="56" s="1"/>
  <c r="AA447" i="56"/>
  <c r="AA452" i="56" s="1"/>
  <c r="AA292" i="56" s="1"/>
  <c r="AA296" i="56" s="1"/>
  <c r="BD439" i="56"/>
  <c r="BD352" i="56"/>
  <c r="BJ439" i="56"/>
  <c r="BJ444" i="56" s="1"/>
  <c r="BJ352" i="56"/>
  <c r="BJ435" i="56" s="1"/>
  <c r="BJ436" i="56" s="1"/>
  <c r="CW439" i="56"/>
  <c r="CW444" i="56" s="1"/>
  <c r="CU439" i="56"/>
  <c r="CU444" i="56" s="1"/>
  <c r="CU352" i="56"/>
  <c r="CU435" i="56" s="1"/>
  <c r="CU436" i="56" s="1"/>
  <c r="CU447" i="56"/>
  <c r="CU452" i="56" s="1"/>
  <c r="CU292" i="56" s="1"/>
  <c r="CU296" i="56" s="1"/>
  <c r="Q439" i="56"/>
  <c r="Q444" i="56" s="1"/>
  <c r="Q352" i="56"/>
  <c r="Q435" i="56" s="1"/>
  <c r="Q436" i="56" s="1"/>
  <c r="AN439" i="56"/>
  <c r="AN444" i="56" s="1"/>
  <c r="AN352" i="56"/>
  <c r="AN435" i="56" s="1"/>
  <c r="AN436" i="56" s="1"/>
  <c r="AN447" i="56"/>
  <c r="AN452" i="56" s="1"/>
  <c r="AN292" i="56" s="1"/>
  <c r="AN296" i="56" s="1"/>
  <c r="BI439" i="56"/>
  <c r="BI444" i="56" s="1"/>
  <c r="BI352" i="56"/>
  <c r="BI435" i="56" s="1"/>
  <c r="BI436" i="56" s="1"/>
  <c r="BI447" i="56"/>
  <c r="BI452" i="56" s="1"/>
  <c r="BI292" i="56" s="1"/>
  <c r="BI296" i="56" s="1"/>
  <c r="BQ352" i="56"/>
  <c r="BQ435" i="56" s="1"/>
  <c r="BQ436" i="56" s="1"/>
  <c r="BQ439" i="56"/>
  <c r="BQ444" i="56" s="1"/>
  <c r="AI352" i="56"/>
  <c r="AI435" i="56" s="1"/>
  <c r="AI436" i="56" s="1"/>
  <c r="AI439" i="56"/>
  <c r="AI444" i="56" s="1"/>
  <c r="AI447" i="56"/>
  <c r="AI452" i="56" s="1"/>
  <c r="AI292" i="56" s="1"/>
  <c r="AI296" i="56" s="1"/>
  <c r="DI439" i="56"/>
  <c r="DI444" i="56" s="1"/>
  <c r="DI352" i="56"/>
  <c r="DI435" i="56" s="1"/>
  <c r="DI436" i="56" s="1"/>
  <c r="DI447" i="56"/>
  <c r="DI452" i="56" s="1"/>
  <c r="DI292" i="56" s="1"/>
  <c r="DI296" i="56" s="1"/>
  <c r="DS352" i="56"/>
  <c r="DS435" i="56" s="1"/>
  <c r="DS436" i="56" s="1"/>
  <c r="DS439" i="56"/>
  <c r="DS444" i="56" s="1"/>
  <c r="DS447" i="56"/>
  <c r="DS452" i="56" s="1"/>
  <c r="DS292" i="56" s="1"/>
  <c r="DS296" i="56" s="1"/>
  <c r="AO439" i="56"/>
  <c r="AO444" i="56" s="1"/>
  <c r="AO352" i="56"/>
  <c r="AO435" i="56" s="1"/>
  <c r="AO436" i="56" s="1"/>
  <c r="AO447" i="56"/>
  <c r="AO452" i="56" s="1"/>
  <c r="AO292" i="56" s="1"/>
  <c r="AO296" i="56" s="1"/>
  <c r="AF352" i="56"/>
  <c r="AF439" i="56"/>
  <c r="AX352" i="56"/>
  <c r="AX435" i="56" s="1"/>
  <c r="AX436" i="56" s="1"/>
  <c r="AX439" i="56"/>
  <c r="AX444" i="56" s="1"/>
  <c r="CV439" i="56"/>
  <c r="CV444" i="56" s="1"/>
  <c r="CV352" i="56"/>
  <c r="CV435" i="56" s="1"/>
  <c r="CV436" i="56" s="1"/>
  <c r="DT352" i="56"/>
  <c r="DT435" i="56" s="1"/>
  <c r="DT436" i="56" s="1"/>
  <c r="DT439" i="56"/>
  <c r="DT444" i="56" s="1"/>
  <c r="DT447" i="56"/>
  <c r="DT452" i="56" s="1"/>
  <c r="DT292" i="56" s="1"/>
  <c r="DT296" i="56" s="1"/>
  <c r="CD352" i="56"/>
  <c r="CD435" i="56" s="1"/>
  <c r="CD436" i="56" s="1"/>
  <c r="CD439" i="56"/>
  <c r="CD444" i="56" s="1"/>
  <c r="Y439" i="56"/>
  <c r="Y444" i="56" s="1"/>
  <c r="Y352" i="56"/>
  <c r="Y435" i="56" s="1"/>
  <c r="Y436" i="56" s="1"/>
  <c r="Y447" i="56"/>
  <c r="Y452" i="56" s="1"/>
  <c r="Y292" i="56" s="1"/>
  <c r="Y296" i="56" s="1"/>
  <c r="J256" i="56"/>
  <c r="E256" i="56"/>
  <c r="H74" i="59"/>
  <c r="DX352" i="56"/>
  <c r="DX435" i="56" s="1"/>
  <c r="DX436" i="56" s="1"/>
  <c r="DX439" i="56"/>
  <c r="DX444" i="56" s="1"/>
  <c r="DX447" i="56"/>
  <c r="DX452" i="56" s="1"/>
  <c r="M439" i="56"/>
  <c r="M444" i="56" s="1"/>
  <c r="M352" i="56"/>
  <c r="M435" i="56" s="1"/>
  <c r="M436" i="56" s="1"/>
  <c r="DL461" i="56"/>
  <c r="DL291" i="56" s="1"/>
  <c r="DH439" i="56"/>
  <c r="DH444" i="56" s="1"/>
  <c r="DH352" i="56"/>
  <c r="DH435" i="56" s="1"/>
  <c r="DH436" i="56" s="1"/>
  <c r="DH447" i="56"/>
  <c r="DH452" i="56" s="1"/>
  <c r="DH292" i="56" s="1"/>
  <c r="DH296" i="56" s="1"/>
  <c r="L238" i="56" l="1"/>
  <c r="L239" i="56" s="1"/>
  <c r="K273" i="56"/>
  <c r="K274" i="56" s="1"/>
  <c r="DR447" i="56"/>
  <c r="DR452" i="56" s="1"/>
  <c r="DR292" i="56" s="1"/>
  <c r="DR296" i="56" s="1"/>
  <c r="CM447" i="56"/>
  <c r="CM452" i="56" s="1"/>
  <c r="CM292" i="56" s="1"/>
  <c r="CM296" i="56" s="1"/>
  <c r="BO447" i="56"/>
  <c r="BO452" i="56" s="1"/>
  <c r="BO292" i="56" s="1"/>
  <c r="BO296" i="56" s="1"/>
  <c r="M447" i="56"/>
  <c r="M452" i="56" s="1"/>
  <c r="M292" i="56" s="1"/>
  <c r="M296" i="56" s="1"/>
  <c r="I447" i="56"/>
  <c r="I452" i="56" s="1"/>
  <c r="I292" i="56" s="1"/>
  <c r="I296" i="56" s="1"/>
  <c r="Q447" i="56"/>
  <c r="Q452" i="56" s="1"/>
  <c r="Q292" i="56" s="1"/>
  <c r="Q296" i="56" s="1"/>
  <c r="DW447" i="56"/>
  <c r="DW452" i="56" s="1"/>
  <c r="DW292" i="56" s="1"/>
  <c r="DW296" i="56" s="1"/>
  <c r="DW439" i="56"/>
  <c r="DW444" i="56" s="1"/>
  <c r="AS447" i="56"/>
  <c r="AS452" i="56" s="1"/>
  <c r="AS292" i="56" s="1"/>
  <c r="AS296" i="56" s="1"/>
  <c r="BF447" i="56"/>
  <c r="BF452" i="56" s="1"/>
  <c r="BF292" i="56" s="1"/>
  <c r="BF296" i="56" s="1"/>
  <c r="H505" i="56"/>
  <c r="H506" i="56" s="1"/>
  <c r="F506" i="56" s="1"/>
  <c r="AW439" i="56"/>
  <c r="AW444" i="56" s="1"/>
  <c r="DD439" i="56"/>
  <c r="DD444" i="56" s="1"/>
  <c r="AV447" i="56"/>
  <c r="AV452" i="56" s="1"/>
  <c r="AV292" i="56" s="1"/>
  <c r="AV296" i="56" s="1"/>
  <c r="P447" i="56"/>
  <c r="P452" i="56" s="1"/>
  <c r="P292" i="56" s="1"/>
  <c r="P296" i="56" s="1"/>
  <c r="BJ447" i="56"/>
  <c r="BJ452" i="56" s="1"/>
  <c r="BJ292" i="56" s="1"/>
  <c r="BJ296" i="56" s="1"/>
  <c r="AQ447" i="56"/>
  <c r="AQ452" i="56" s="1"/>
  <c r="AQ292" i="56" s="1"/>
  <c r="AQ296" i="56" s="1"/>
  <c r="DD447" i="56"/>
  <c r="DD452" i="56" s="1"/>
  <c r="DD292" i="56" s="1"/>
  <c r="DD296" i="56" s="1"/>
  <c r="AW447" i="56"/>
  <c r="AW452" i="56" s="1"/>
  <c r="AW292" i="56" s="1"/>
  <c r="AW296" i="56" s="1"/>
  <c r="CD447" i="56"/>
  <c r="CD452" i="56" s="1"/>
  <c r="CD292" i="56" s="1"/>
  <c r="CD296" i="56" s="1"/>
  <c r="AX447" i="56"/>
  <c r="AX452" i="56" s="1"/>
  <c r="AX292" i="56" s="1"/>
  <c r="AX296" i="56" s="1"/>
  <c r="AU447" i="56"/>
  <c r="AU452" i="56" s="1"/>
  <c r="AU292" i="56" s="1"/>
  <c r="AU296" i="56" s="1"/>
  <c r="CW447" i="56"/>
  <c r="CW452" i="56" s="1"/>
  <c r="CW292" i="56" s="1"/>
  <c r="CW296" i="56" s="1"/>
  <c r="CE447" i="56"/>
  <c r="CE452" i="56" s="1"/>
  <c r="CE292" i="56" s="1"/>
  <c r="CE296" i="56" s="1"/>
  <c r="BU447" i="56"/>
  <c r="BU452" i="56" s="1"/>
  <c r="BU292" i="56" s="1"/>
  <c r="BU296" i="56" s="1"/>
  <c r="CV447" i="56"/>
  <c r="CV452" i="56" s="1"/>
  <c r="CV292" i="56" s="1"/>
  <c r="CV296" i="56" s="1"/>
  <c r="K447" i="56"/>
  <c r="K452" i="56" s="1"/>
  <c r="K292" i="56" s="1"/>
  <c r="K296" i="56" s="1"/>
  <c r="BM447" i="56"/>
  <c r="BM452" i="56" s="1"/>
  <c r="BM292" i="56" s="1"/>
  <c r="BM296" i="56" s="1"/>
  <c r="CR447" i="56"/>
  <c r="CR452" i="56" s="1"/>
  <c r="CR292" i="56" s="1"/>
  <c r="CR296" i="56" s="1"/>
  <c r="J238" i="56"/>
  <c r="J239" i="56" s="1"/>
  <c r="I238" i="56"/>
  <c r="I239" i="56" s="1"/>
  <c r="DE447" i="56"/>
  <c r="DE452" i="56" s="1"/>
  <c r="DE292" i="56" s="1"/>
  <c r="DE296" i="56" s="1"/>
  <c r="BT447" i="56"/>
  <c r="BT452" i="56" s="1"/>
  <c r="BT292" i="56" s="1"/>
  <c r="BT296" i="56" s="1"/>
  <c r="DE352" i="56"/>
  <c r="DE435" i="56" s="1"/>
  <c r="DE436" i="56" s="1"/>
  <c r="U447" i="56"/>
  <c r="U452" i="56" s="1"/>
  <c r="U292" i="56" s="1"/>
  <c r="U296" i="56" s="1"/>
  <c r="U439" i="56"/>
  <c r="U444" i="56" s="1"/>
  <c r="S447" i="56"/>
  <c r="S452" i="56" s="1"/>
  <c r="S292" i="56" s="1"/>
  <c r="S296" i="56" s="1"/>
  <c r="AB447" i="56"/>
  <c r="AB452" i="56" s="1"/>
  <c r="AB292" i="56" s="1"/>
  <c r="AB296" i="56" s="1"/>
  <c r="BN447" i="56"/>
  <c r="BN452" i="56" s="1"/>
  <c r="BN292" i="56" s="1"/>
  <c r="BN296" i="56" s="1"/>
  <c r="BQ447" i="56"/>
  <c r="BQ452" i="56" s="1"/>
  <c r="BQ292" i="56" s="1"/>
  <c r="BQ296" i="56" s="1"/>
  <c r="G273" i="56"/>
  <c r="G274" i="56" s="1"/>
  <c r="K238" i="56"/>
  <c r="K239" i="56" s="1"/>
  <c r="DG447" i="56"/>
  <c r="DG452" i="56" s="1"/>
  <c r="DG292" i="56" s="1"/>
  <c r="DG296" i="56" s="1"/>
  <c r="G238" i="56"/>
  <c r="G239" i="56" s="1"/>
  <c r="BE447" i="56"/>
  <c r="BE452" i="56" s="1"/>
  <c r="BE292" i="56" s="1"/>
  <c r="BE296" i="56" s="1"/>
  <c r="H238" i="56"/>
  <c r="H239" i="56" s="1"/>
  <c r="P352" i="56"/>
  <c r="P435" i="56" s="1"/>
  <c r="P436" i="56" s="1"/>
  <c r="E238" i="56"/>
  <c r="E239" i="56" s="1"/>
  <c r="AT447" i="56"/>
  <c r="AT452" i="56" s="1"/>
  <c r="AT292" i="56" s="1"/>
  <c r="AT296" i="56" s="1"/>
  <c r="R447" i="56"/>
  <c r="R452" i="56" s="1"/>
  <c r="R292" i="56" s="1"/>
  <c r="R296" i="56" s="1"/>
  <c r="BG447" i="56"/>
  <c r="BG452" i="56" s="1"/>
  <c r="BG292" i="56" s="1"/>
  <c r="BG296" i="56" s="1"/>
  <c r="CF447" i="56"/>
  <c r="CF452" i="56" s="1"/>
  <c r="CF292" i="56" s="1"/>
  <c r="CF296" i="56" s="1"/>
  <c r="N447" i="56"/>
  <c r="N452" i="56" s="1"/>
  <c r="N292" i="56" s="1"/>
  <c r="N296" i="56" s="1"/>
  <c r="BY447" i="56"/>
  <c r="BY452" i="56" s="1"/>
  <c r="BY292" i="56" s="1"/>
  <c r="BY296" i="56" s="1"/>
  <c r="BP447" i="56"/>
  <c r="BP452" i="56" s="1"/>
  <c r="BP292" i="56" s="1"/>
  <c r="BP296" i="56" s="1"/>
  <c r="O447" i="56"/>
  <c r="O452" i="56" s="1"/>
  <c r="O292" i="56" s="1"/>
  <c r="O296" i="56" s="1"/>
  <c r="AD447" i="56"/>
  <c r="AD452" i="56" s="1"/>
  <c r="AD292" i="56" s="1"/>
  <c r="AD296" i="56" s="1"/>
  <c r="D238" i="56"/>
  <c r="D239" i="56" s="1"/>
  <c r="V447" i="56"/>
  <c r="V452" i="56" s="1"/>
  <c r="V292" i="56" s="1"/>
  <c r="V296" i="56" s="1"/>
  <c r="BC447" i="56"/>
  <c r="BC452" i="56" s="1"/>
  <c r="BC292" i="56" s="1"/>
  <c r="BC296" i="56" s="1"/>
  <c r="F273" i="56"/>
  <c r="F274" i="56" s="1"/>
  <c r="F238" i="56"/>
  <c r="F239" i="56" s="1"/>
  <c r="BS447" i="56"/>
  <c r="BS452" i="56" s="1"/>
  <c r="BS292" i="56" s="1"/>
  <c r="BS296" i="56" s="1"/>
  <c r="BS439" i="56"/>
  <c r="BS444" i="56" s="1"/>
  <c r="H273" i="56"/>
  <c r="H274" i="56" s="1"/>
  <c r="A334" i="59"/>
  <c r="AF447" i="56"/>
  <c r="AF452" i="56" s="1"/>
  <c r="AF292" i="56" s="1"/>
  <c r="AF296" i="56" s="1"/>
  <c r="CZ447" i="56"/>
  <c r="CZ452" i="56" s="1"/>
  <c r="CZ292" i="56" s="1"/>
  <c r="CB447" i="56"/>
  <c r="CB452" i="56" s="1"/>
  <c r="CB292" i="56" s="1"/>
  <c r="CB296" i="56" s="1"/>
  <c r="E273" i="56"/>
  <c r="E274" i="56" s="1"/>
  <c r="J273" i="56"/>
  <c r="J274" i="56" s="1"/>
  <c r="BD447" i="56"/>
  <c r="BD452" i="56" s="1"/>
  <c r="BD292" i="56" s="1"/>
  <c r="AR447" i="56"/>
  <c r="AR452" i="56" s="1"/>
  <c r="AR292" i="56" s="1"/>
  <c r="AR296" i="56" s="1"/>
  <c r="D205" i="56"/>
  <c r="BD444" i="56"/>
  <c r="G81" i="56"/>
  <c r="G86" i="56" s="1"/>
  <c r="CZ435" i="56"/>
  <c r="CZ436" i="56" s="1"/>
  <c r="F205" i="56"/>
  <c r="I205" i="56"/>
  <c r="D273" i="56"/>
  <c r="D274" i="56" s="1"/>
  <c r="AF444" i="56"/>
  <c r="E81" i="56"/>
  <c r="E86" i="56" s="1"/>
  <c r="E198" i="56"/>
  <c r="E202" i="56" s="1"/>
  <c r="E77" i="56"/>
  <c r="E78" i="56" s="1"/>
  <c r="AF435" i="56"/>
  <c r="AF436" i="56" s="1"/>
  <c r="J246" i="59"/>
  <c r="H246" i="59" s="1"/>
  <c r="H243" i="59"/>
  <c r="J205" i="56"/>
  <c r="T447" i="56"/>
  <c r="T452" i="56" s="1"/>
  <c r="T292" i="56" s="1"/>
  <c r="I198" i="56"/>
  <c r="I202" i="56" s="1"/>
  <c r="CB435" i="56"/>
  <c r="CB436" i="56" s="1"/>
  <c r="I77" i="56"/>
  <c r="I78" i="56" s="1"/>
  <c r="CZ444" i="56"/>
  <c r="K81" i="56"/>
  <c r="K86" i="56" s="1"/>
  <c r="BD435" i="56"/>
  <c r="BD436" i="56" s="1"/>
  <c r="G77" i="56"/>
  <c r="G78" i="56" s="1"/>
  <c r="G198" i="56"/>
  <c r="G202" i="56" s="1"/>
  <c r="H87" i="59"/>
  <c r="H487" i="56"/>
  <c r="T444" i="56"/>
  <c r="CB444" i="56"/>
  <c r="I81" i="56"/>
  <c r="I86" i="56" s="1"/>
  <c r="DL447" i="56"/>
  <c r="DL452" i="56" s="1"/>
  <c r="DL292" i="56" s="1"/>
  <c r="L206" i="56" s="1"/>
  <c r="A243" i="59"/>
  <c r="H229" i="59"/>
  <c r="H496" i="56"/>
  <c r="A244" i="59"/>
  <c r="CN447" i="56"/>
  <c r="CN452" i="56" s="1"/>
  <c r="CN292" i="56" s="1"/>
  <c r="I273" i="56"/>
  <c r="I274" i="56" s="1"/>
  <c r="D198" i="56"/>
  <c r="D202" i="56" s="1"/>
  <c r="D77" i="56"/>
  <c r="D78" i="56" s="1"/>
  <c r="T435" i="56"/>
  <c r="T436" i="56" s="1"/>
  <c r="DL444" i="56"/>
  <c r="L205" i="56"/>
  <c r="CN444" i="56"/>
  <c r="J81" i="56"/>
  <c r="J86" i="56" s="1"/>
  <c r="AR444" i="56"/>
  <c r="F81" i="56"/>
  <c r="F86" i="56" s="1"/>
  <c r="L198" i="56"/>
  <c r="L202" i="56" s="1"/>
  <c r="DL435" i="56"/>
  <c r="DL436" i="56" s="1"/>
  <c r="L77" i="56"/>
  <c r="L78" i="56" s="1"/>
  <c r="J336" i="59"/>
  <c r="H336" i="59" s="1"/>
  <c r="H333" i="59"/>
  <c r="A333" i="59" s="1"/>
  <c r="G205" i="56"/>
  <c r="J77" i="56"/>
  <c r="J78" i="56" s="1"/>
  <c r="J198" i="56"/>
  <c r="J202" i="56" s="1"/>
  <c r="CN435" i="56"/>
  <c r="CN436" i="56" s="1"/>
  <c r="BP444" i="56"/>
  <c r="H205" i="56"/>
  <c r="F198" i="56"/>
  <c r="F202" i="56" s="1"/>
  <c r="F77" i="56"/>
  <c r="F78" i="56" s="1"/>
  <c r="AR435" i="56"/>
  <c r="AR436" i="56" s="1"/>
  <c r="K205" i="56"/>
  <c r="L273" i="56"/>
  <c r="L274" i="56" s="1"/>
  <c r="E205" i="56"/>
  <c r="BP435" i="56"/>
  <c r="BP436" i="56" s="1"/>
  <c r="H77" i="56"/>
  <c r="H78" i="56" s="1"/>
  <c r="H198" i="56"/>
  <c r="H202" i="56" s="1"/>
  <c r="L81" i="56" l="1"/>
  <c r="L86" i="56" s="1"/>
  <c r="F505" i="56"/>
  <c r="E206" i="56"/>
  <c r="J206" i="56"/>
  <c r="J210" i="56" s="1"/>
  <c r="K198" i="56"/>
  <c r="K202" i="56" s="1"/>
  <c r="K77" i="56"/>
  <c r="K78" i="56" s="1"/>
  <c r="D81" i="56"/>
  <c r="D86" i="56" s="1"/>
  <c r="K206" i="56"/>
  <c r="K210" i="56" s="1"/>
  <c r="H206" i="56"/>
  <c r="H210" i="56" s="1"/>
  <c r="H81" i="56"/>
  <c r="H86" i="56" s="1"/>
  <c r="G206" i="56"/>
  <c r="G210" i="56" s="1"/>
  <c r="CZ296" i="56"/>
  <c r="D206" i="56"/>
  <c r="D210" i="56" s="1"/>
  <c r="I206" i="56"/>
  <c r="I210" i="56" s="1"/>
  <c r="BD296" i="56"/>
  <c r="F206" i="56"/>
  <c r="F210" i="56" s="1"/>
  <c r="A10" i="59"/>
  <c r="E210" i="56"/>
  <c r="L210" i="56"/>
  <c r="H497" i="56"/>
  <c r="F497" i="56" s="1"/>
  <c r="C264" i="56"/>
  <c r="C265" i="56" s="1"/>
  <c r="F496" i="56"/>
  <c r="J344" i="59"/>
  <c r="F487" i="56"/>
  <c r="C255" i="56"/>
  <c r="H488" i="56"/>
  <c r="F488" i="56" s="1"/>
  <c r="T296" i="56"/>
  <c r="DL296" i="56"/>
  <c r="CN296" i="56"/>
  <c r="C256" i="56" l="1"/>
  <c r="C273" i="56"/>
  <c r="C274" i="56" s="1"/>
  <c r="H344" i="59"/>
  <c r="H347" i="56"/>
  <c r="H460" i="56"/>
  <c r="F460" i="56" l="1"/>
  <c r="C238" i="56"/>
  <c r="H461" i="56"/>
  <c r="H352" i="56"/>
  <c r="H439" i="56"/>
  <c r="F347" i="56"/>
  <c r="H447" i="56"/>
  <c r="H452" i="56" l="1"/>
  <c r="F447" i="56"/>
  <c r="C77" i="56"/>
  <c r="C78" i="56" s="1"/>
  <c r="F352" i="56"/>
  <c r="A346" i="56" s="1"/>
  <c r="C198" i="56"/>
  <c r="H435" i="56"/>
  <c r="H291" i="56"/>
  <c r="F461" i="56"/>
  <c r="A454" i="56" s="1"/>
  <c r="J247" i="56"/>
  <c r="C239" i="56"/>
  <c r="L247" i="56"/>
  <c r="I247" i="56"/>
  <c r="C247" i="56"/>
  <c r="G247" i="56"/>
  <c r="F247" i="56"/>
  <c r="K247" i="56"/>
  <c r="H247" i="56"/>
  <c r="D247" i="56"/>
  <c r="E247" i="56"/>
  <c r="H444" i="56"/>
  <c r="F444" i="56" s="1"/>
  <c r="F439" i="56"/>
  <c r="C81" i="56"/>
  <c r="Q299" i="56" l="1"/>
  <c r="W299" i="56"/>
  <c r="AC299" i="56"/>
  <c r="AG299" i="56"/>
  <c r="AN299" i="56"/>
  <c r="AV299" i="56"/>
  <c r="BH299" i="56"/>
  <c r="BQ299" i="56"/>
  <c r="BT299" i="56"/>
  <c r="BY299" i="56"/>
  <c r="CB299" i="56"/>
  <c r="CH299" i="56"/>
  <c r="CK299" i="56"/>
  <c r="CV299" i="56"/>
  <c r="DI299" i="56"/>
  <c r="DU299" i="56"/>
  <c r="AB299" i="56"/>
  <c r="AS299" i="56"/>
  <c r="K299" i="56"/>
  <c r="AY299" i="56"/>
  <c r="BN299" i="56"/>
  <c r="BW299" i="56"/>
  <c r="CP299" i="56"/>
  <c r="CY299" i="56"/>
  <c r="DM299" i="56"/>
  <c r="BJ299" i="56"/>
  <c r="BM299" i="56"/>
  <c r="CL299" i="56"/>
  <c r="DC299" i="56"/>
  <c r="DD299" i="56"/>
  <c r="DF299" i="56"/>
  <c r="DP299" i="56"/>
  <c r="L299" i="56"/>
  <c r="R299" i="56"/>
  <c r="U299" i="56"/>
  <c r="Z299" i="56"/>
  <c r="AE299" i="56"/>
  <c r="AK299" i="56"/>
  <c r="AR299" i="56"/>
  <c r="CF299" i="56"/>
  <c r="CI299" i="56"/>
  <c r="CT299" i="56"/>
  <c r="DE299" i="56"/>
  <c r="DR299" i="56"/>
  <c r="AP299" i="56"/>
  <c r="CS299" i="56"/>
  <c r="DL299" i="56"/>
  <c r="N299" i="56"/>
  <c r="AH299" i="56"/>
  <c r="BE299" i="56"/>
  <c r="BK299" i="56"/>
  <c r="BR299" i="56"/>
  <c r="BZ299" i="56"/>
  <c r="CW299" i="56"/>
  <c r="DH299" i="56"/>
  <c r="BA299" i="56"/>
  <c r="DJ299" i="56"/>
  <c r="J299" i="56"/>
  <c r="S299" i="56"/>
  <c r="X299" i="56"/>
  <c r="AW299" i="56"/>
  <c r="BU299" i="56"/>
  <c r="BX299" i="56"/>
  <c r="CC299" i="56"/>
  <c r="CG299" i="56"/>
  <c r="CN299" i="56"/>
  <c r="CQ299" i="56"/>
  <c r="DA299" i="56"/>
  <c r="DO299" i="56"/>
  <c r="DV299" i="56"/>
  <c r="AD299" i="56"/>
  <c r="AO299" i="56"/>
  <c r="BD299" i="56"/>
  <c r="BG299" i="56"/>
  <c r="BI299" i="56"/>
  <c r="CE299" i="56"/>
  <c r="P299" i="56"/>
  <c r="AA299" i="56"/>
  <c r="AF299" i="56"/>
  <c r="AL299" i="56"/>
  <c r="AT299" i="56"/>
  <c r="AZ299" i="56"/>
  <c r="BF299" i="56"/>
  <c r="BP299" i="56"/>
  <c r="CA299" i="56"/>
  <c r="CU299" i="56"/>
  <c r="DG299" i="56"/>
  <c r="DS299" i="56"/>
  <c r="AQ299" i="56"/>
  <c r="BO299" i="56"/>
  <c r="CM299" i="56"/>
  <c r="CZ299" i="56"/>
  <c r="H299" i="56"/>
  <c r="O299" i="56"/>
  <c r="V299" i="56"/>
  <c r="Y299" i="56"/>
  <c r="BL299" i="56"/>
  <c r="BS299" i="56"/>
  <c r="BV299" i="56"/>
  <c r="CJ299" i="56"/>
  <c r="CO299" i="56"/>
  <c r="CX299" i="56"/>
  <c r="DK299" i="56"/>
  <c r="I299" i="56"/>
  <c r="AJ299" i="56"/>
  <c r="AM299" i="56"/>
  <c r="F291" i="56"/>
  <c r="M299" i="56"/>
  <c r="T299" i="56"/>
  <c r="AI299" i="56"/>
  <c r="AX299" i="56"/>
  <c r="BB299" i="56"/>
  <c r="CD299" i="56"/>
  <c r="CR299" i="56"/>
  <c r="DB299" i="56"/>
  <c r="DQ299" i="56"/>
  <c r="DW299" i="56"/>
  <c r="AU299" i="56"/>
  <c r="BC299" i="56"/>
  <c r="DN299" i="56"/>
  <c r="C205" i="56"/>
  <c r="DT299" i="56"/>
  <c r="C89" i="56"/>
  <c r="J89" i="56"/>
  <c r="I89" i="56"/>
  <c r="K89" i="56"/>
  <c r="L89" i="56"/>
  <c r="E89" i="56"/>
  <c r="G89" i="56"/>
  <c r="D89" i="56"/>
  <c r="H89" i="56"/>
  <c r="C86" i="56"/>
  <c r="F89" i="56"/>
  <c r="H436" i="56"/>
  <c r="F436" i="56" s="1"/>
  <c r="F435" i="56"/>
  <c r="E226" i="56"/>
  <c r="E230" i="56" s="1"/>
  <c r="G226" i="56"/>
  <c r="G230" i="56" s="1"/>
  <c r="C226" i="56"/>
  <c r="C230" i="56" s="1"/>
  <c r="F226" i="56"/>
  <c r="F230" i="56" s="1"/>
  <c r="K226" i="56"/>
  <c r="K230" i="56" s="1"/>
  <c r="J226" i="56"/>
  <c r="J230" i="56" s="1"/>
  <c r="C202" i="56"/>
  <c r="L226" i="56"/>
  <c r="L230" i="56" s="1"/>
  <c r="D226" i="56"/>
  <c r="D230" i="56" s="1"/>
  <c r="H226" i="56"/>
  <c r="H230" i="56" s="1"/>
  <c r="I226" i="56"/>
  <c r="I230" i="56" s="1"/>
  <c r="H292" i="56"/>
  <c r="F452" i="56"/>
  <c r="A446" i="56" s="1"/>
  <c r="A3" i="56" s="1"/>
  <c r="K300" i="56" l="1"/>
  <c r="R300" i="56"/>
  <c r="Z300" i="56"/>
  <c r="Z304" i="56" s="1"/>
  <c r="AK300" i="56"/>
  <c r="AK304" i="56" s="1"/>
  <c r="AY300" i="56"/>
  <c r="AY304" i="56" s="1"/>
  <c r="BN300" i="56"/>
  <c r="BN304" i="56" s="1"/>
  <c r="BW300" i="56"/>
  <c r="BW304" i="56" s="1"/>
  <c r="CF300" i="56"/>
  <c r="CF304" i="56" s="1"/>
  <c r="CP300" i="56"/>
  <c r="CP304" i="56" s="1"/>
  <c r="CY300" i="56"/>
  <c r="CY304" i="56" s="1"/>
  <c r="DM300" i="56"/>
  <c r="AO300" i="56"/>
  <c r="AO304" i="56" s="1"/>
  <c r="AP300" i="56"/>
  <c r="AP304" i="56" s="1"/>
  <c r="AU300" i="56"/>
  <c r="AU304" i="56" s="1"/>
  <c r="BC300" i="56"/>
  <c r="BC304" i="56" s="1"/>
  <c r="DN300" i="56"/>
  <c r="DN304" i="56" s="1"/>
  <c r="L300" i="56"/>
  <c r="U300" i="56"/>
  <c r="AE300" i="56"/>
  <c r="AE304" i="56" s="1"/>
  <c r="AR300" i="56"/>
  <c r="AR304" i="56" s="1"/>
  <c r="BE300" i="56"/>
  <c r="BR300" i="56"/>
  <c r="BR304" i="56" s="1"/>
  <c r="BZ300" i="56"/>
  <c r="BZ304" i="56" s="1"/>
  <c r="CI300" i="56"/>
  <c r="CI304" i="56" s="1"/>
  <c r="CT300" i="56"/>
  <c r="DE300" i="56"/>
  <c r="DR300" i="56"/>
  <c r="DR304" i="56" s="1"/>
  <c r="AS300" i="56"/>
  <c r="BG300" i="56"/>
  <c r="CM300" i="56"/>
  <c r="CM304" i="56" s="1"/>
  <c r="DF300" i="56"/>
  <c r="DF304" i="56" s="1"/>
  <c r="N300" i="56"/>
  <c r="N304" i="56" s="1"/>
  <c r="X300" i="56"/>
  <c r="X304" i="56" s="1"/>
  <c r="AH300" i="56"/>
  <c r="AW300" i="56"/>
  <c r="AW304" i="56" s="1"/>
  <c r="BK300" i="56"/>
  <c r="BU300" i="56"/>
  <c r="BU304" i="56" s="1"/>
  <c r="CC300" i="56"/>
  <c r="CC304" i="56" s="1"/>
  <c r="CN300" i="56"/>
  <c r="CN304" i="56" s="1"/>
  <c r="CW300" i="56"/>
  <c r="CW304" i="56" s="1"/>
  <c r="DH300" i="56"/>
  <c r="DH304" i="56" s="1"/>
  <c r="F292" i="56"/>
  <c r="AD300" i="56"/>
  <c r="AD304" i="56" s="1"/>
  <c r="BJ300" i="56"/>
  <c r="DC300" i="56"/>
  <c r="DC304" i="56" s="1"/>
  <c r="CZ300" i="56"/>
  <c r="CZ304" i="56" s="1"/>
  <c r="BD300" i="56"/>
  <c r="BD304" i="56" s="1"/>
  <c r="J300" i="56"/>
  <c r="J304" i="56" s="1"/>
  <c r="S300" i="56"/>
  <c r="AA300" i="56"/>
  <c r="AA304" i="56" s="1"/>
  <c r="AL300" i="56"/>
  <c r="AL304" i="56" s="1"/>
  <c r="AZ300" i="56"/>
  <c r="BP300" i="56"/>
  <c r="BP304" i="56" s="1"/>
  <c r="BX300" i="56"/>
  <c r="BX304" i="56" s="1"/>
  <c r="CG300" i="56"/>
  <c r="CG304" i="56" s="1"/>
  <c r="CQ300" i="56"/>
  <c r="CQ304" i="56" s="1"/>
  <c r="DA300" i="56"/>
  <c r="DA304" i="56" s="1"/>
  <c r="DO300" i="56"/>
  <c r="DO304" i="56" s="1"/>
  <c r="DV300" i="56"/>
  <c r="DV304" i="56" s="1"/>
  <c r="AM300" i="56"/>
  <c r="BO300" i="56"/>
  <c r="CS300" i="56"/>
  <c r="CS304" i="56" s="1"/>
  <c r="DP300" i="56"/>
  <c r="DP304" i="56" s="1"/>
  <c r="DT300" i="56"/>
  <c r="DT304" i="56" s="1"/>
  <c r="P300" i="56"/>
  <c r="P304" i="56" s="1"/>
  <c r="V300" i="56"/>
  <c r="V304" i="56" s="1"/>
  <c r="AF300" i="56"/>
  <c r="AF304" i="56" s="1"/>
  <c r="AT300" i="56"/>
  <c r="BF300" i="56"/>
  <c r="BS300" i="56"/>
  <c r="BS304" i="56" s="1"/>
  <c r="CA300" i="56"/>
  <c r="CA304" i="56" s="1"/>
  <c r="CJ300" i="56"/>
  <c r="CJ304" i="56" s="1"/>
  <c r="CU300" i="56"/>
  <c r="CU304" i="56" s="1"/>
  <c r="DG300" i="56"/>
  <c r="DG304" i="56" s="1"/>
  <c r="DS300" i="56"/>
  <c r="DS304" i="56" s="1"/>
  <c r="BI300" i="56"/>
  <c r="H300" i="56"/>
  <c r="H304" i="56" s="1"/>
  <c r="O300" i="56"/>
  <c r="O304" i="56" s="1"/>
  <c r="Y300" i="56"/>
  <c r="Y304" i="56" s="1"/>
  <c r="AI300" i="56"/>
  <c r="AI304" i="56" s="1"/>
  <c r="AX300" i="56"/>
  <c r="AX304" i="56" s="1"/>
  <c r="BL300" i="56"/>
  <c r="BL304" i="56" s="1"/>
  <c r="BV300" i="56"/>
  <c r="CD300" i="56"/>
  <c r="CO300" i="56"/>
  <c r="CO304" i="56" s="1"/>
  <c r="CX300" i="56"/>
  <c r="CX304" i="56" s="1"/>
  <c r="DK300" i="56"/>
  <c r="DK304" i="56" s="1"/>
  <c r="AB300" i="56"/>
  <c r="AB304" i="56" s="1"/>
  <c r="CE300" i="56"/>
  <c r="CE304" i="56" s="1"/>
  <c r="CL300" i="56"/>
  <c r="CL304" i="56" s="1"/>
  <c r="DL300" i="56"/>
  <c r="DL304" i="56" s="1"/>
  <c r="C206" i="56"/>
  <c r="M300" i="56"/>
  <c r="M304" i="56" s="1"/>
  <c r="T300" i="56"/>
  <c r="T304" i="56" s="1"/>
  <c r="AC300" i="56"/>
  <c r="AC304" i="56" s="1"/>
  <c r="AN300" i="56"/>
  <c r="AN304" i="56" s="1"/>
  <c r="BB300" i="56"/>
  <c r="BB304" i="56" s="1"/>
  <c r="BQ300" i="56"/>
  <c r="BQ304" i="56" s="1"/>
  <c r="BY300" i="56"/>
  <c r="BY304" i="56" s="1"/>
  <c r="CH300" i="56"/>
  <c r="CH304" i="56" s="1"/>
  <c r="CR300" i="56"/>
  <c r="CR304" i="56" s="1"/>
  <c r="DB300" i="56"/>
  <c r="DB304" i="56" s="1"/>
  <c r="DQ300" i="56"/>
  <c r="DQ304" i="56" s="1"/>
  <c r="DW300" i="56"/>
  <c r="DW304" i="56" s="1"/>
  <c r="AQ300" i="56"/>
  <c r="AQ304" i="56" s="1"/>
  <c r="BM300" i="56"/>
  <c r="BM304" i="56" s="1"/>
  <c r="DD300" i="56"/>
  <c r="DD304" i="56" s="1"/>
  <c r="DJ300" i="56"/>
  <c r="DJ304" i="56" s="1"/>
  <c r="Q300" i="56"/>
  <c r="Q304" i="56" s="1"/>
  <c r="W300" i="56"/>
  <c r="W304" i="56" s="1"/>
  <c r="AG300" i="56"/>
  <c r="AG304" i="56" s="1"/>
  <c r="AV300" i="56"/>
  <c r="AV304" i="56" s="1"/>
  <c r="BH300" i="56"/>
  <c r="BH304" i="56" s="1"/>
  <c r="BT300" i="56"/>
  <c r="BT304" i="56" s="1"/>
  <c r="CB300" i="56"/>
  <c r="CB304" i="56" s="1"/>
  <c r="CK300" i="56"/>
  <c r="CK304" i="56" s="1"/>
  <c r="CV300" i="56"/>
  <c r="CV304" i="56" s="1"/>
  <c r="DI300" i="56"/>
  <c r="DI304" i="56" s="1"/>
  <c r="DU300" i="56"/>
  <c r="DU304" i="56" s="1"/>
  <c r="I300" i="56"/>
  <c r="I304" i="56" s="1"/>
  <c r="AJ300" i="56"/>
  <c r="AJ304" i="56" s="1"/>
  <c r="BA300" i="56"/>
  <c r="BA304" i="56" s="1"/>
  <c r="H296" i="56"/>
  <c r="F296" i="56" s="1"/>
  <c r="BV304" i="56"/>
  <c r="BF304" i="56"/>
  <c r="BI304" i="56"/>
  <c r="S304" i="56"/>
  <c r="BK304" i="56"/>
  <c r="DE304" i="56"/>
  <c r="U304" i="56"/>
  <c r="K304" i="56"/>
  <c r="AM304" i="56"/>
  <c r="BO304" i="56"/>
  <c r="AZ304" i="56"/>
  <c r="BG304" i="56"/>
  <c r="BE304" i="56"/>
  <c r="CT304" i="56"/>
  <c r="R304" i="56"/>
  <c r="BJ304" i="56"/>
  <c r="AS304" i="56"/>
  <c r="I213" i="56"/>
  <c r="G213" i="56"/>
  <c r="L213" i="56"/>
  <c r="C213" i="56"/>
  <c r="K213" i="56"/>
  <c r="E213" i="56"/>
  <c r="F213" i="56"/>
  <c r="D213" i="56"/>
  <c r="H213" i="56"/>
  <c r="J213" i="56"/>
  <c r="CD304" i="56"/>
  <c r="AT304" i="56"/>
  <c r="AH304" i="56"/>
  <c r="L304" i="56"/>
  <c r="DM304" i="56"/>
  <c r="G214" i="56" l="1"/>
  <c r="C214" i="56"/>
  <c r="C218" i="56" s="1"/>
  <c r="K214" i="56"/>
  <c r="K218" i="56" s="1"/>
  <c r="D214" i="56"/>
  <c r="D218" i="56" s="1"/>
  <c r="F214" i="56"/>
  <c r="F218" i="56" s="1"/>
  <c r="J214" i="56"/>
  <c r="J218" i="56" s="1"/>
  <c r="E214" i="56"/>
  <c r="E218" i="56" s="1"/>
  <c r="I214" i="56"/>
  <c r="I218" i="56" s="1"/>
  <c r="H214" i="56"/>
  <c r="H218" i="56" s="1"/>
  <c r="L214" i="56"/>
  <c r="L218" i="56" s="1"/>
  <c r="G218" i="56"/>
  <c r="C210" i="56"/>
  <c r="AH80" i="19" l="1"/>
  <c r="AH82" i="19"/>
  <c r="AH73" i="19"/>
  <c r="AH97" i="19" s="1"/>
  <c r="AH18" i="19"/>
  <c r="AH15" i="19"/>
  <c r="AH51" i="19"/>
  <c r="AH42" i="19"/>
  <c r="AH44" i="19"/>
  <c r="AH12" i="19"/>
  <c r="AH47" i="19"/>
  <c r="AH24" i="19"/>
  <c r="AH53" i="19"/>
  <c r="AH20" i="19"/>
  <c r="AH77" i="19"/>
  <c r="AH45" i="19"/>
  <c r="AH76" i="19"/>
  <c r="AH83" i="19"/>
  <c r="AH48" i="19"/>
  <c r="AH74" i="19"/>
  <c r="AH79" i="19"/>
  <c r="AH23" i="19"/>
  <c r="AH85" i="19"/>
  <c r="AH50" i="19"/>
  <c r="AH21" i="19"/>
  <c r="AH86" i="19"/>
  <c r="AH14" i="19"/>
  <c r="AH11" i="19"/>
  <c r="AH35" i="19" s="1"/>
  <c r="AH17" i="19"/>
  <c r="AI12" i="19"/>
  <c r="AG15" i="19"/>
  <c r="AI74" i="19"/>
  <c r="AI15" i="19"/>
  <c r="AI51" i="19"/>
  <c r="AG79" i="19"/>
  <c r="AI23" i="19"/>
  <c r="AI44" i="19"/>
  <c r="AG76" i="19"/>
  <c r="AI50" i="19"/>
  <c r="AI20" i="19"/>
  <c r="AI17" i="19"/>
  <c r="AI45" i="19"/>
  <c r="AI21" i="19"/>
  <c r="AG21" i="19"/>
  <c r="AG85" i="19"/>
  <c r="AG83" i="19"/>
  <c r="AI82" i="19"/>
  <c r="AI97" i="19"/>
  <c r="AI73" i="19"/>
  <c r="AG77" i="19"/>
  <c r="AG86" i="19"/>
  <c r="AI80" i="19"/>
  <c r="AI83" i="19"/>
  <c r="AI77" i="19"/>
  <c r="AG74" i="19"/>
  <c r="AG23" i="19"/>
  <c r="AI24" i="19"/>
  <c r="AI85" i="19"/>
  <c r="AI86" i="19"/>
  <c r="AI14" i="19"/>
  <c r="AG24" i="19"/>
  <c r="AI35" i="19"/>
  <c r="AI11" i="19"/>
  <c r="AG18" i="19"/>
  <c r="AI42" i="19"/>
  <c r="AI48" i="19"/>
  <c r="AI47" i="19"/>
  <c r="AI76" i="19"/>
  <c r="AG80" i="19"/>
  <c r="AG14" i="19"/>
  <c r="AG17" i="19"/>
  <c r="AI18" i="19"/>
  <c r="AG82" i="19"/>
  <c r="AG97" i="19"/>
  <c r="AG73" i="19"/>
  <c r="AI53" i="19"/>
  <c r="AI79" i="19"/>
  <c r="AG11" i="19"/>
  <c r="AG35" i="19"/>
  <c r="AG20" i="19"/>
  <c r="AG12"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<sst xmlns="http://schemas.openxmlformats.org/spreadsheetml/2006/main" count="5162" uniqueCount="613">
  <si>
    <t>General model details</t>
  </si>
  <si>
    <t>Project Information</t>
  </si>
  <si>
    <t>Project Name</t>
  </si>
  <si>
    <t xml:space="preserve">National cost model for eID implementation </t>
  </si>
  <si>
    <t>Analysis Start Date</t>
  </si>
  <si>
    <t>Analysis Term</t>
  </si>
  <si>
    <t>Analysis End Date</t>
  </si>
  <si>
    <t>Financial Year Starting Month</t>
  </si>
  <si>
    <t>Legend</t>
  </si>
  <si>
    <t>Sheet title</t>
  </si>
  <si>
    <t>SHEET TITLE</t>
  </si>
  <si>
    <t>Heading 1</t>
  </si>
  <si>
    <t>Heading 2</t>
  </si>
  <si>
    <t xml:space="preserve">Subheading </t>
  </si>
  <si>
    <t>Input</t>
  </si>
  <si>
    <t>Offsheet</t>
  </si>
  <si>
    <t>Calc</t>
  </si>
  <si>
    <t>Sum</t>
  </si>
  <si>
    <t>Unit</t>
  </si>
  <si>
    <t>Model Map</t>
  </si>
  <si>
    <t>Model structure</t>
  </si>
  <si>
    <t>Sheet Name</t>
  </si>
  <si>
    <t>Sheet Description</t>
  </si>
  <si>
    <t>Outputs</t>
  </si>
  <si>
    <t>Dashboard</t>
  </si>
  <si>
    <t>An arrangement of tables and charts to summarise outputs, and the ability to toggle between scenarios and sensitivities</t>
  </si>
  <si>
    <t>Output Summary</t>
  </si>
  <si>
    <t>Monthly and annual cost summaries</t>
  </si>
  <si>
    <t>Inputs</t>
  </si>
  <si>
    <t>Assumptions</t>
  </si>
  <si>
    <t>Calculations</t>
  </si>
  <si>
    <t>Costs</t>
  </si>
  <si>
    <t>A summary page of the total costs across each supply chain point and state</t>
  </si>
  <si>
    <t>NSW</t>
  </si>
  <si>
    <t>The estimated costs across each supply chain point in NSW over a 10-year timeframe</t>
  </si>
  <si>
    <t>QLD</t>
  </si>
  <si>
    <t>The estimated costs across each supply chain point in QLD over a 10-year timeframe</t>
  </si>
  <si>
    <t>SA</t>
  </si>
  <si>
    <t>The estimated costs across each supply chain point in SA over a 10-year timeframe</t>
  </si>
  <si>
    <t>TAS</t>
  </si>
  <si>
    <t>The estimated costs across each supply chain point in TAS over a 10-year timeframe</t>
  </si>
  <si>
    <t>WA</t>
  </si>
  <si>
    <t>The estimated costs across each supply chain point in WA over a 10-year timeframe</t>
  </si>
  <si>
    <t>National costs</t>
  </si>
  <si>
    <t>The estimated costs for system capability activities, governance, education and change and additional industry costs over a 10-year timeframe</t>
  </si>
  <si>
    <t>Assumptions Book</t>
  </si>
  <si>
    <t>SHEET END</t>
  </si>
  <si>
    <t xml:space="preserve">All $ figures are nominal </t>
  </si>
  <si>
    <t xml:space="preserve">Total output summaries </t>
  </si>
  <si>
    <t>Total costs by state ($m)</t>
  </si>
  <si>
    <t>Costs to 1 Jan 2025</t>
  </si>
  <si>
    <t>Annual ongoing cost</t>
  </si>
  <si>
    <t>Total cost</t>
  </si>
  <si>
    <t>Short-term costs ($m)</t>
  </si>
  <si>
    <t>eID</t>
  </si>
  <si>
    <t>Equipment</t>
  </si>
  <si>
    <t>Governance</t>
  </si>
  <si>
    <t>System</t>
  </si>
  <si>
    <t>Industry</t>
  </si>
  <si>
    <t>Total</t>
  </si>
  <si>
    <t>Long-term - total, not annual ($m)</t>
  </si>
  <si>
    <t>Long-term (average annual)</t>
  </si>
  <si>
    <t>Total costs</t>
  </si>
  <si>
    <t>Total equipment costs by supply chain point (excludes tags)</t>
  </si>
  <si>
    <t>Farms</t>
  </si>
  <si>
    <t xml:space="preserve">Sheep per farm </t>
  </si>
  <si>
    <t>Marked Lambs per farm</t>
  </si>
  <si>
    <t>Goats per farm</t>
  </si>
  <si>
    <t>Tagged kids per farm</t>
  </si>
  <si>
    <t>Annual output summaries</t>
  </si>
  <si>
    <t>Year</t>
  </si>
  <si>
    <t>Total costs by state</t>
  </si>
  <si>
    <t>Equipment costs by supply chain point (excludes tag costs)</t>
  </si>
  <si>
    <t xml:space="preserve">Total </t>
  </si>
  <si>
    <t>Equipment costs by supply chain point (excludes tag costs) - Cumulative</t>
  </si>
  <si>
    <t>System capability costs - Total</t>
  </si>
  <si>
    <t>System capability costs - Cumulative</t>
  </si>
  <si>
    <t>Governance, education and change - Cumulative</t>
  </si>
  <si>
    <t>Additional industry support - Total</t>
  </si>
  <si>
    <t>Additional industry support - Cumulative</t>
  </si>
  <si>
    <t>Total costs (configuration 1)</t>
  </si>
  <si>
    <t>Total costs (configuration 2)</t>
  </si>
  <si>
    <t>Total costs  - Cumulative</t>
  </si>
  <si>
    <t>eID tag costs</t>
  </si>
  <si>
    <t>Equipment costs</t>
  </si>
  <si>
    <t>Governance, education and change</t>
  </si>
  <si>
    <t>System capability costs</t>
  </si>
  <si>
    <t>Additional industry support</t>
  </si>
  <si>
    <t>Total eID tag costs (incl. visual tags) - Cumulative</t>
  </si>
  <si>
    <t>Total upfront eID costs (configuration 1)</t>
  </si>
  <si>
    <t>Monthly output summaries</t>
  </si>
  <si>
    <t>Month end dates</t>
  </si>
  <si>
    <t>Calendar year</t>
  </si>
  <si>
    <t>Total costs to December 2032</t>
  </si>
  <si>
    <t>Total costs to December 2032 - Cumulative</t>
  </si>
  <si>
    <t>System capability costs - Short Term (Estimated upfront costs to 2026)</t>
  </si>
  <si>
    <t>System capability costs - Long-term (Ongoing costs from 2026 to 2032)</t>
  </si>
  <si>
    <t>Governance, education and change - Total</t>
  </si>
  <si>
    <t>Governance, education and change - Short-term (Upfront costs until Dec 2025)</t>
  </si>
  <si>
    <t>Governance, education and change - (Ongoing costs continuing from 2024 to 2032)</t>
  </si>
  <si>
    <t>Additional industry support - Short-term</t>
  </si>
  <si>
    <t>Additional industry support - Long-term</t>
  </si>
  <si>
    <t>Costs in each state</t>
  </si>
  <si>
    <t>Total equipment costs at each supply chain point</t>
  </si>
  <si>
    <t>Equipment costs at each supply chain point (excluding eID tag costs)</t>
  </si>
  <si>
    <t>Total eID tag costs (incl. visual tags)</t>
  </si>
  <si>
    <t>Visual tags</t>
  </si>
  <si>
    <t>Ongoing cost of tags for lamb and kids</t>
  </si>
  <si>
    <t>Cost of tagging sheep and goats</t>
  </si>
  <si>
    <t>Upfront cost of tagging lambs and kids</t>
  </si>
  <si>
    <t>Phased out eID tags from target date (this is used for the chart)</t>
  </si>
  <si>
    <t>Livestock Traceability Co-Design - Outputs Dashboard</t>
  </si>
  <si>
    <t xml:space="preserve">National cost model for the implementation of eID for sheep and goats </t>
  </si>
  <si>
    <t xml:space="preserve">TOTAL COST CHART  </t>
  </si>
  <si>
    <t>COST SUMMARIES</t>
  </si>
  <si>
    <t>Scenario selection</t>
  </si>
  <si>
    <t>&lt;&lt; SELECT SCENARIO USING THE DROP DOWN MENU</t>
  </si>
  <si>
    <t>TOTAL UPFRONT COSTS (nominal $)</t>
  </si>
  <si>
    <t>*The upfront eID tag cost covers the period required to apply eID to the existing flock and 2023/24 lamb/kid seasons</t>
  </si>
  <si>
    <t xml:space="preserve">**Equipment &amp; Governance, education and </t>
  </si>
  <si>
    <t>SCENARIO DESCRIPTIONS</t>
  </si>
  <si>
    <t>Total short-term costs</t>
  </si>
  <si>
    <t>change costs are up to 2025</t>
  </si>
  <si>
    <t>Scenario #</t>
  </si>
  <si>
    <t>Scenario name</t>
  </si>
  <si>
    <t>Scenario description</t>
  </si>
  <si>
    <t>Total estimated upfront costs (generally from 
Jan 2023 to Dec 2024)</t>
  </si>
  <si>
    <t>System capability</t>
  </si>
  <si>
    <t>eID tags</t>
  </si>
  <si>
    <t>Incremental eID tagging for lambs and kids before a full rollout</t>
  </si>
  <si>
    <t>SENSITIVITIES (applied to existing base of assumptions)</t>
  </si>
  <si>
    <t>Sensitivity name</t>
  </si>
  <si>
    <t>Sensitvity description</t>
  </si>
  <si>
    <t>Location</t>
  </si>
  <si>
    <t>Test value</t>
  </si>
  <si>
    <t>Total Costs</t>
  </si>
  <si>
    <t>eID tag cost</t>
  </si>
  <si>
    <t>+/- change to the cost of eID tags nationally</t>
  </si>
  <si>
    <t xml:space="preserve">National </t>
  </si>
  <si>
    <t>Ongoing annual costs from Jan 2025 to Dec 2032</t>
  </si>
  <si>
    <t>Flock size</t>
  </si>
  <si>
    <t>+/- change to the average number of sheep and goat per farm</t>
  </si>
  <si>
    <t>Lamb and kids size</t>
  </si>
  <si>
    <t>+/- change to the number of lamb and kids born annually</t>
  </si>
  <si>
    <t xml:space="preserve">+/- change to the cost of hardware and software </t>
  </si>
  <si>
    <t>Equipment rollout start date</t>
  </si>
  <si>
    <t>Increases the start date cost of equipment rollout across the nation</t>
  </si>
  <si>
    <t>Retrofitting cost</t>
  </si>
  <si>
    <t>+/- change to the cost of structural upgrades</t>
  </si>
  <si>
    <t xml:space="preserve">Include optional items </t>
  </si>
  <si>
    <t xml:space="preserve">Toggles whether to include optional costs </t>
  </si>
  <si>
    <t xml:space="preserve">System capability cost </t>
  </si>
  <si>
    <t>+/- change to scaling of database, tech rollout planning costs</t>
  </si>
  <si>
    <t>Total estimated costs from Jan 2023 to Dec 2032</t>
  </si>
  <si>
    <t>Governance, education and change cost</t>
  </si>
  <si>
    <t>+/- change to comms, education, government support costs</t>
  </si>
  <si>
    <t>Additional industry cost</t>
  </si>
  <si>
    <t>+/- change to industry upskilling and industry association support</t>
  </si>
  <si>
    <t>Estimated upfront costs to Dec 2025</t>
  </si>
  <si>
    <t>CONTROL THE VALUE/SCOPE OF THE SENSITIVITY TEST BY CHANGING THE LOCATION AND TEST VALUES ^</t>
  </si>
  <si>
    <t>UPFRONT eID COST</t>
  </si>
  <si>
    <t>eID tag cost chart</t>
  </si>
  <si>
    <t>Estimated upfront cost to Dec 2026</t>
  </si>
  <si>
    <t xml:space="preserve">Total estimated upfront costs </t>
  </si>
  <si>
    <t>Estimated annual cost over 8 years from 2025</t>
  </si>
  <si>
    <t>ONGOING COSTS (nominal $)</t>
  </si>
  <si>
    <t>*The ongoing eID tag costs apply to the lambing and kidding seasons from 2025 to 2032</t>
  </si>
  <si>
    <t>Total estimated costs over 10 years to 2032</t>
  </si>
  <si>
    <t>Location selection</t>
  </si>
  <si>
    <t>&lt;&lt; SELECT FOCUS VIEW FOR THE CHARTS BELOW USING THE DROP DOWN MENU</t>
  </si>
  <si>
    <t>Governance, education and change cost chart</t>
  </si>
  <si>
    <t>GENERAL</t>
  </si>
  <si>
    <t>Estimated upfront costs to Dec 2026</t>
  </si>
  <si>
    <t>Goods and services inflation rate assumption applied to all costs</t>
  </si>
  <si>
    <t>Estimated annual cost over 6 years from 2025</t>
  </si>
  <si>
    <t>Wage growth rate assumption applied to all costs using FTE estimates</t>
  </si>
  <si>
    <t>Estimated annual costs over 6 years from 2025</t>
  </si>
  <si>
    <t>System capability cost chart</t>
  </si>
  <si>
    <t>Annual costs from 2025 to 2032</t>
  </si>
  <si>
    <t>TOTAL COSTS FROM 1 JAN 2025 TO 31 DEC 2032 (nominal $)</t>
  </si>
  <si>
    <t>Equipment cost chart</t>
  </si>
  <si>
    <t>Additional industry cost chart</t>
  </si>
  <si>
    <t>Estimated upfront cost to Jan 2025</t>
  </si>
  <si>
    <t>Total estimated costs over 10 years to Dec 2032</t>
  </si>
  <si>
    <t>Total estimated costs over 10 years</t>
  </si>
  <si>
    <t>Total estimated costs to Dec 2032</t>
  </si>
  <si>
    <t>State specific assumptions</t>
  </si>
  <si>
    <t>General assumptions</t>
  </si>
  <si>
    <t>Scenario Name</t>
  </si>
  <si>
    <t>General 1</t>
  </si>
  <si>
    <t>General 2</t>
  </si>
  <si>
    <t>General 3</t>
  </si>
  <si>
    <t>General 4</t>
  </si>
  <si>
    <t>General 5</t>
  </si>
  <si>
    <t>General 6</t>
  </si>
  <si>
    <t>All $ figures on this sheet are in real figures</t>
  </si>
  <si>
    <t>Producers / Feedlots</t>
  </si>
  <si>
    <t>Facility numbers</t>
  </si>
  <si>
    <t>Total number of farms with sheep or goats</t>
  </si>
  <si>
    <t>Units</t>
  </si>
  <si>
    <t>Number of farms with sheep</t>
  </si>
  <si>
    <t>Number of farms with goats</t>
  </si>
  <si>
    <t>Small feedlots</t>
  </si>
  <si>
    <t>Medium feedlots</t>
  </si>
  <si>
    <t>Large feedlots</t>
  </si>
  <si>
    <t>Sheep and goat numbers</t>
  </si>
  <si>
    <t>Number of sheep per farm (at start of rollout)</t>
  </si>
  <si>
    <t>Number of goats per farm (at start of rollout)</t>
  </si>
  <si>
    <t>Number of marked lambs per farm (annually)</t>
  </si>
  <si>
    <t>Number of tagged kids per farm (annually)</t>
  </si>
  <si>
    <t>List</t>
  </si>
  <si>
    <t>Annually</t>
  </si>
  <si>
    <t>Date</t>
  </si>
  <si>
    <t>Movement</t>
  </si>
  <si>
    <t>Proportion of sheep and lambs moving P2P</t>
  </si>
  <si>
    <t>%</t>
  </si>
  <si>
    <t>Proportion of sheep and lambs moving to high-risk saleyards</t>
  </si>
  <si>
    <t>Proportion of marked goats and kids moving P2P</t>
  </si>
  <si>
    <t>Tag costs</t>
  </si>
  <si>
    <t xml:space="preserve">Gross per eID tag </t>
  </si>
  <si>
    <t>$</t>
  </si>
  <si>
    <t>Gross per visual tag</t>
  </si>
  <si>
    <t>Equipment required per producer</t>
  </si>
  <si>
    <t>Cost ($)</t>
  </si>
  <si>
    <t>Proportion of equipment that is optional</t>
  </si>
  <si>
    <t>Tag application device</t>
  </si>
  <si>
    <t xml:space="preserve">Units / $ / % </t>
  </si>
  <si>
    <t>Pocket reader</t>
  </si>
  <si>
    <t>Equipment required at SMALL feedlots</t>
  </si>
  <si>
    <t>Central computer</t>
  </si>
  <si>
    <t>Single lane panel reader</t>
  </si>
  <si>
    <t>Mobile dual panel reader</t>
  </si>
  <si>
    <t xml:space="preserve">Reader calibration at start and 12 month service </t>
  </si>
  <si>
    <t>Wand readers</t>
  </si>
  <si>
    <t>Wireless</t>
  </si>
  <si>
    <t>Project management services</t>
  </si>
  <si>
    <t xml:space="preserve">Structural modification </t>
  </si>
  <si>
    <t xml:space="preserve">Software (training and monitoring) </t>
  </si>
  <si>
    <t>Equipment required at MEDIUM feedlots</t>
  </si>
  <si>
    <t>Equipment required at LARGE feedlots</t>
  </si>
  <si>
    <t>Equipment rollout for producers / feedlots</t>
  </si>
  <si>
    <t>Sheep and goats tagging start date</t>
  </si>
  <si>
    <t>Equipment installation start date</t>
  </si>
  <si>
    <t>Rollout timing (Months)</t>
  </si>
  <si>
    <t>Months</t>
  </si>
  <si>
    <t>Saleyards</t>
  </si>
  <si>
    <t xml:space="preserve">Small </t>
  </si>
  <si>
    <t>Medium</t>
  </si>
  <si>
    <t>Large</t>
  </si>
  <si>
    <t>Annual throughput of small saleyards</t>
  </si>
  <si>
    <t>Throughput</t>
  </si>
  <si>
    <t>Contracting costs for small saleyards</t>
  </si>
  <si>
    <t>Contracting costs for small saleyards (per sheep)</t>
  </si>
  <si>
    <t>$ / Flag</t>
  </si>
  <si>
    <t>Equipment required at SMALL saleyards</t>
  </si>
  <si>
    <t>Panel reader - 3-way auto drafter</t>
  </si>
  <si>
    <t>Panel reader - 4-way auto drafter</t>
  </si>
  <si>
    <t>Pocket readers</t>
  </si>
  <si>
    <t>Software (including training)</t>
  </si>
  <si>
    <t>Tablets</t>
  </si>
  <si>
    <t>Structural modifications</t>
  </si>
  <si>
    <t>Equipment required at MEDIUM saleyards</t>
  </si>
  <si>
    <t>Equipment required at LARGE saleyards</t>
  </si>
  <si>
    <t>Equipment rollout for saleyards</t>
  </si>
  <si>
    <t>Processors</t>
  </si>
  <si>
    <t>Small</t>
  </si>
  <si>
    <t>Equipment required at SMALL processors</t>
  </si>
  <si>
    <t>Holding paddock reader</t>
  </si>
  <si>
    <t>Software (training and monitoring)</t>
  </si>
  <si>
    <t>Equipment required at MEDIUM processors</t>
  </si>
  <si>
    <t>Equipment required at LARGE processors</t>
  </si>
  <si>
    <t>Equipment rollout for processors</t>
  </si>
  <si>
    <t>Agents</t>
  </si>
  <si>
    <t>Agents numbers</t>
  </si>
  <si>
    <t>Number of agents / CRCs</t>
  </si>
  <si>
    <t>Number of agencies</t>
  </si>
  <si>
    <t>Equipment required for AGENTS / CRCs</t>
  </si>
  <si>
    <t>Wands</t>
  </si>
  <si>
    <t>Mobile panel reader</t>
  </si>
  <si>
    <t xml:space="preserve">Equipment required at AGENCIES </t>
  </si>
  <si>
    <t>Start date for agents</t>
  </si>
  <si>
    <t>Other facilities (shows, depots, ports)</t>
  </si>
  <si>
    <t>Agriculture shows requiring equipment</t>
  </si>
  <si>
    <t>Export / holding depots requiring equipment</t>
  </si>
  <si>
    <t>Ports requiring equipment</t>
  </si>
  <si>
    <t>Equipment required at AGRICULTURE SHOWS</t>
  </si>
  <si>
    <t>Equipment required at EXPORT / HOLDING DEPOTS</t>
  </si>
  <si>
    <t>Equipment required at PORTS</t>
  </si>
  <si>
    <t>Equipment rollout for other facilities</t>
  </si>
  <si>
    <t xml:space="preserve">System capability </t>
  </si>
  <si>
    <t>Start date 1</t>
  </si>
  <si>
    <t>End date 1</t>
  </si>
  <si>
    <t>Annual cost 1</t>
  </si>
  <si>
    <t>Start date 2</t>
  </si>
  <si>
    <t>End date 2</t>
  </si>
  <si>
    <t>Annual cost 2</t>
  </si>
  <si>
    <t>New system design and build</t>
  </si>
  <si>
    <t>Date / $</t>
  </si>
  <si>
    <t>Platform change management and communications</t>
  </si>
  <si>
    <t>On-going system hosting costs</t>
  </si>
  <si>
    <t>Database customer support services</t>
  </si>
  <si>
    <t>Technology lead and project management</t>
  </si>
  <si>
    <t xml:space="preserve">Technology options and phased rollout </t>
  </si>
  <si>
    <t>Policies/processes on ownership of data assets</t>
  </si>
  <si>
    <t xml:space="preserve">Governance, education and change </t>
  </si>
  <si>
    <t>Governance and change costs</t>
  </si>
  <si>
    <t>Reviewing existing governance arrangements</t>
  </si>
  <si>
    <t>Updating legislation</t>
  </si>
  <si>
    <t>Compliance and monitoring activities by jurisdictions</t>
  </si>
  <si>
    <t xml:space="preserve">Communciations and technical support </t>
  </si>
  <si>
    <t>Education and training</t>
  </si>
  <si>
    <t>Consideration/designing of subsidies/grants</t>
  </si>
  <si>
    <t>Additional industry costs</t>
  </si>
  <si>
    <t>Additional upskilling across the supply chain</t>
  </si>
  <si>
    <t>Change support from industry associations</t>
  </si>
  <si>
    <t>General</t>
  </si>
  <si>
    <t>Inflation</t>
  </si>
  <si>
    <t>Inflation rate</t>
  </si>
  <si>
    <t>Goods and services inflation rate</t>
  </si>
  <si>
    <t>Labour growth rate</t>
  </si>
  <si>
    <t>Movement assumption</t>
  </si>
  <si>
    <t>Calendar Quarter</t>
  </si>
  <si>
    <t>Incremental approach</t>
  </si>
  <si>
    <t>Risk-based approach</t>
  </si>
  <si>
    <t>Full incentive approach</t>
  </si>
  <si>
    <t xml:space="preserve"> </t>
  </si>
  <si>
    <t>Sensitivity</t>
  </si>
  <si>
    <t>NOTE: These figures are a point in time estimate of upfront costs do not take into account scenarios and timing - these are calculated in the following sheets.</t>
  </si>
  <si>
    <t>Sensitivites</t>
  </si>
  <si>
    <t>Details</t>
  </si>
  <si>
    <t>Number of feedlots - Small</t>
  </si>
  <si>
    <t>Number of feedlots - Medium</t>
  </si>
  <si>
    <t>Number of feedlots - Large</t>
  </si>
  <si>
    <t>Cost of visual tag</t>
  </si>
  <si>
    <t>Equipment per PRODUCER</t>
  </si>
  <si>
    <t>$ / % / Units</t>
  </si>
  <si>
    <t xml:space="preserve">Equipment per SMALL feedlot </t>
  </si>
  <si>
    <t xml:space="preserve">Equipment per MEDIUM feedlot </t>
  </si>
  <si>
    <t xml:space="preserve">Equipment per LARGE feedlot </t>
  </si>
  <si>
    <t>Timing</t>
  </si>
  <si>
    <t>Cost calculation</t>
  </si>
  <si>
    <t>eID tag costs per sheep and lambs producer</t>
  </si>
  <si>
    <t>Net eID tag costs - Sheep flock</t>
  </si>
  <si>
    <t>Total cost (per sheep producer)</t>
  </si>
  <si>
    <t>eID tag costs per goat and kids producer</t>
  </si>
  <si>
    <t>Net eID tag costs - Goat flock</t>
  </si>
  <si>
    <t>Total cost (per goat producer)</t>
  </si>
  <si>
    <t xml:space="preserve">Equipment costs per producer / feedlot </t>
  </si>
  <si>
    <t>Tagging device cost</t>
  </si>
  <si>
    <t>Pocket reader cost</t>
  </si>
  <si>
    <t>Total cost (per small feedlot)</t>
  </si>
  <si>
    <t>Total cost (per medium feedlot)</t>
  </si>
  <si>
    <t>Total cost (per large feedlot)</t>
  </si>
  <si>
    <t>Total cost - Small feedlots</t>
  </si>
  <si>
    <t>Total cost - Medium feedlots</t>
  </si>
  <si>
    <t>Total cost - Large feedlots</t>
  </si>
  <si>
    <t>TOTAL COSTS PER STATE</t>
  </si>
  <si>
    <t>Number of saleyards - Small</t>
  </si>
  <si>
    <t>Number of saleyards - Medium</t>
  </si>
  <si>
    <t>Number of saleyards - Large</t>
  </si>
  <si>
    <t>Small saleyard - Additional contracting cost</t>
  </si>
  <si>
    <t>Contracting cost for small saleyards</t>
  </si>
  <si>
    <t>$ / %</t>
  </si>
  <si>
    <t>Equipment per SMALL saleyard</t>
  </si>
  <si>
    <t>Equipment per MEDIUM saleyard</t>
  </si>
  <si>
    <t>Equipment per LARGE saleyard</t>
  </si>
  <si>
    <t>Cost per saleyard</t>
  </si>
  <si>
    <t>Cost per small saleyard based on average throughput</t>
  </si>
  <si>
    <t>Other costs for small farms</t>
  </si>
  <si>
    <t>Total cost (per small saleyard)</t>
  </si>
  <si>
    <t>Total cost (per medium saleyard)</t>
  </si>
  <si>
    <t>Total cost (per large saleyard)</t>
  </si>
  <si>
    <t>Average cost per saleyard</t>
  </si>
  <si>
    <t>Total cost - Small saleyards</t>
  </si>
  <si>
    <t>Total cost - Medium saleyards</t>
  </si>
  <si>
    <t>Total cost - Large saleyards</t>
  </si>
  <si>
    <t>Number of processors - Small</t>
  </si>
  <si>
    <t>Equipment per SMALL processor</t>
  </si>
  <si>
    <t>Equipment per MEDIUM processor</t>
  </si>
  <si>
    <t>Equipment per LARGE processor</t>
  </si>
  <si>
    <t>Cost per processer</t>
  </si>
  <si>
    <t>Total cost (per small processor)</t>
  </si>
  <si>
    <t>Total cost (per medium processor)</t>
  </si>
  <si>
    <t>Total cost (per large processor)</t>
  </si>
  <si>
    <t>Average cost per processor</t>
  </si>
  <si>
    <t>Total cost - Small processors</t>
  </si>
  <si>
    <t>Total cost - Medium processors</t>
  </si>
  <si>
    <t>Total cost - Large processors</t>
  </si>
  <si>
    <t>Number of agents</t>
  </si>
  <si>
    <t>Equipment per AGENT / CRC</t>
  </si>
  <si>
    <t>Units / $ / %</t>
  </si>
  <si>
    <t>Equipment per AGENCY</t>
  </si>
  <si>
    <t>Cost per agent</t>
  </si>
  <si>
    <t>Total cost (per agent)</t>
  </si>
  <si>
    <t>Total cost (per agency)</t>
  </si>
  <si>
    <t>Total cost - Agents</t>
  </si>
  <si>
    <t>Total cost - Agencies</t>
  </si>
  <si>
    <t>Equipment per AGRICULTURE SHOW</t>
  </si>
  <si>
    <t>Equipment per EXPORT / HOLDING DEPOT</t>
  </si>
  <si>
    <t>Equipment per PORT</t>
  </si>
  <si>
    <t>Cost per facility</t>
  </si>
  <si>
    <t>Average cost per facility</t>
  </si>
  <si>
    <t>Depots requiring equipment</t>
  </si>
  <si>
    <t>Annual cost</t>
  </si>
  <si>
    <t>Governance costs</t>
  </si>
  <si>
    <t>Calendar Year</t>
  </si>
  <si>
    <t>Financial Year</t>
  </si>
  <si>
    <t>Month</t>
  </si>
  <si>
    <t>Beginning of Period</t>
  </si>
  <si>
    <t>End of Period</t>
  </si>
  <si>
    <t>$ figures are adjusted to nominal on this sheet</t>
  </si>
  <si>
    <t>Offsheet 1</t>
  </si>
  <si>
    <t>Offsheet 2</t>
  </si>
  <si>
    <t>Offsheet 3</t>
  </si>
  <si>
    <t>Inflation - Goods &amp; Services</t>
  </si>
  <si>
    <t>Inflation - Labour</t>
  </si>
  <si>
    <t>Column Counter</t>
  </si>
  <si>
    <t>Escalation</t>
  </si>
  <si>
    <t>Flag</t>
  </si>
  <si>
    <t>Equipment cost</t>
  </si>
  <si>
    <t>Technology costs</t>
  </si>
  <si>
    <t>TOTAL PRODUCERS / FEEDLOTS COSTS</t>
  </si>
  <si>
    <t>Hardware and software costs</t>
  </si>
  <si>
    <t xml:space="preserve">Cost rollout </t>
  </si>
  <si>
    <t>Total system capability costs</t>
  </si>
  <si>
    <t>Total governance and change costs</t>
  </si>
  <si>
    <t>Total additional industry costs</t>
  </si>
  <si>
    <t>Assumptions book</t>
  </si>
  <si>
    <t>ASSUMPTIONS</t>
  </si>
  <si>
    <t>The NSW figure was reviewed and validated by jurisdictional representatives on a costing discussion.
The QLD figure is based on ABARES farm survey data and was provided to jurisdictional representations to verify.
The SA figure was provided by jurisdictional representatives and is based on the number of active PICs (sheep/goat movement since 1 Jan 2021)
The TAS figure was provided by jurisdictional representatives and includes projections to account for the upcoming implementation of new traceability regulations in TAS.
discussed on numerous cost discussions. 
The WA figure is sourced from an ABARES estimate farms larger than 200 sheep and validated by a jurisdictional representatives.</t>
  </si>
  <si>
    <t>The NSW and QLD figures are sourced from ABARES farm survey data using a 5-year average to 2019-20 and were provided to jurisdictional representations to verify.
The SA figure provided by jurisdictional representations and is based on PIC data
The TAS figure was provided by jurisdictional representatives and includes projections to account for the upcoming implementation of new traceability regulations in TAS.
The WA figure was provided by jurisdictional representatives.</t>
  </si>
  <si>
    <t>The NSW and QLD figures have not been updated due to the low visibility of goat data – a base assumption of zero has been taken where goat data is not available.
The SA figure provided by jurisdictional representations and is based on PIC data.
The WA figure of zero was confirmed with jurisdictional representatives on a cost discussion noting the low availability of goat data and low goat population in WA.
The TAS figure was provided by jurisdictional representatives and includes projections to account for the upcoming implementation of new traceability regulations in TAS.</t>
  </si>
  <si>
    <t>The NSW and QLD figures are sourced from ABARES farm survey data using a 5-year average to 2019-20 and were provided to jurisdictional representations to verify.
The SA figure was provided by jurisdictional representatives
The TAS figure was provided by jurisdictional representatives and includes projections to account for the upcoming implementation of new traceability regulations in TAS.
The WA figure was sourced from ABARES farm survey data using a 5-year average to 2019-20 and confirmed by the jurisdictional representatives.</t>
  </si>
  <si>
    <t>The NSW and QLD figures have not been updated due to the low visibility of goat data – a base assumption of zero has been taken where goat data is not available.
The SA and TAS figures were provided by jurisdictional representatives.
The WA figure of zero was confirmed with jurisdictional representatives on a cost discussion noting the low availability of goat data and low goat population in WA.</t>
  </si>
  <si>
    <t>The NSW, QLD and TAS figure is sourced from ABARES farm survey data using a 5-year average to 2019-20. 
The SA and WA figure is calculated from the data provided by jurisdiction representatives.</t>
  </si>
  <si>
    <t>The NSW, QLD, SA and WA figures have not been updated due to the low visibility of goat data – a base assumption of zero has been taken where goat data is not available.
The TAS figure was provided by jurisdictional representatives.</t>
  </si>
  <si>
    <t>Lambing frequency</t>
  </si>
  <si>
    <t>This figure is based on the ‘Timing of Lambing in Australian Flocks’ report by the Department of Agriculture and Food, Western Australia.</t>
  </si>
  <si>
    <t>2023 lambing season - start</t>
  </si>
  <si>
    <t>The NSW, QLD, SA and WA figures are sourced from ABARES farm survey data using a 5-year average to 2019-20. 
The TAS figure was provided by jurisdictional representatives.</t>
  </si>
  <si>
    <t>The NSW, QLD, SA, TAS and WA figure is sourced from MLA National Sheep Saleyard survey data using a 4 year average from 2016/17 to 2019/20.</t>
  </si>
  <si>
    <t>The NSW, QLD, SA and WA figures are using the sheep/lamb P2P figure as a proxy due to the low availability of goat data. 
The TAS figure was provided by jurisdictional representatives.</t>
  </si>
  <si>
    <t>This cost was developed from consultations with eID tag suppliers to understand current market prices and the availability of supply. The cost was developed with the Livestock Traceability Co-Design’s Technology and Data team based on these consultations.</t>
  </si>
  <si>
    <t>This figure was sourced from a detailed analysis of current market offerings for visual tags</t>
  </si>
  <si>
    <t>This figure is the average expected equipment requirements for producers / feedlots. The base assumption in the ABARES model was tested with the jurisdiction and updates were made to adjust the requirements to each state. The following items were considered for producers / feedlots:
Tag application device 
Pocket reader 
Central computer
Single-lane panel reader
Mobile dual panel reader
Reader calibration (flagged as optional) 
Wand reader
Wireless
Project management services (flagged as optional)
Structural modification
Software (including training)
The actual number of equipment required for each producer / feedlot was informed by the jurisdiction. The base assumptions were retained where no further comments were provided. 
The equipment prices is informed by market price quotes provided by equipment suppliers and benchmarked against figures found in desktop research. The prices were provided to the jurisdictions for their review and the figures were updated where appropriate. 
Items flagged with an optional percentage were informed by jurisdictions and other industry stakeholders from cost discussions.</t>
  </si>
  <si>
    <t>This figure is the average expected equipment requirements for producers / feedlots. The base assumption in the ABARES model was tested with the jurisdiction and updates were made to adjust the requirements to each state. The following items were considered for producers / feedlots:
Tag application device 
Pocket reader 
Central computer
Single-lane panel reader
Mobile dual panel reader
Reader calibration (flagged as optional) 
Wand reader
Wireless
Project management services (flagged as optional)
Structural modification
Software (including training)
The actual number of equipment required for each producer / feedlot was informed by the jurisdiction. The base assumptions were retained where no further comments were provided. 
The equipment prices figure is informed by market price quotes provided by equipment suppliers and benchmarked against figures found in desktop research. The prices were provided to the jurisdictions for their review and the figures were updated where appropriate. 
Items flagged with an optional percentage were informed by jurisdictions and other industry stakeholders from cost discussions.</t>
  </si>
  <si>
    <t>All scenarios use the 1 Jan 2025 target date announced by the SGTTF.</t>
  </si>
  <si>
    <t>This date is sourced from the timeline that has been developed from consultations with key stakeholders and the SGTTF. The timeline maps out the anticipated start date and rollout timing of mandatory eID tagging for sheep and goats.</t>
  </si>
  <si>
    <t>The NSW, QLD and SA figures are sourced from MLA saleyard data (2 years to 2019-20).
The TAS and WA figures were provided by the jurisdictions.</t>
  </si>
  <si>
    <t>A contractor fee was assumed for small saleyards due to the lower equipment requirement assumption. This figure was sourced from the ABARES model and tested with jurisdictions.</t>
  </si>
  <si>
    <t>This figure is the average expected equipment requirements for saleyards. The base assumption in the ABARES model was tested with the jurisdiction and updates were made to adjust the requirements to each state. The following items were considered for saleyards:
Central computer
Panel reader – 3-way auto drafter
Panel reader – 4-way auto drafter
Single lane stationary readers
Wand readers
Pocket readers
Software (including training)
Wireless
Tablets
Structural modifications
Project management services.
The actual number of equipment required on each saleyard was informed by the jurisdiction. The base assumptions were retained where no further comments were provided. 
The equipment price figure is informed by market price quotes provided by equipment suppliers and benchmarked against figures found in desktop research. The prices were provided to the jurisdictions for their review and the figures were updated where appropriate. 
Items flagged with a optional percentage were informed by jurisdictions and other industry stakeholders from cost discussions.</t>
  </si>
  <si>
    <t>This figure is the average expected equipment requirements for saleyards. The base assumption in the ABARES model was tested with the jurisdiction and updates were made to adjust the requirements to each state. The following items were considered for saleyards:
Central computer
Panel reader – 3-way auto drafter
Panel reader – 4-way auto drafter
Single lane stationary readers
Wand readers
Pocket readers
Software (including training)
Wireless
Tablets
Structural modifications
Project management services.
The actual number of equipment required on each saleyard was informed by the jurisdiction. The base assumptions were retained where no further comments were provided. 
This equipment price figure is informed by market price quotes provided by equipment suppliers and benchmarked against figures found in desktop research. The prices were provided to the jurisdictions for their review and the figures were updated where appropriate. 
Items flagged with a optional percentage were informed by jurisdictions and other industry stakeholders from cost discussions.</t>
  </si>
  <si>
    <t xml:space="preserve">This figure is the average expected equipment requirements for saleyards. The base assumption in the ABARES model was tested with the jurisdiction and updates were made to adjust the requirements to each state. The following items were considered for saleyards:
Central computer
Panel reader – 3-way auto drafter
Panel reader – 4-way auto drafter
Single lane stationary readers
Wand readers
Pocket readers
Software (including training)
Wireless
Tablets
Structural modifications
Project management services.
The actual number of equipment required on each saleyard was informed by the jurisdiction. The base assumptions were retained where no further comments were provided. 
</t>
  </si>
  <si>
    <t xml:space="preserve">This figure is the average expected equipment requirements for saleyards. The base assumption in the ABARES model was tested with the jurisdiction and updates were made to adjust the requirements to each state. The following items were considered for saleyards:
Central computer
Panel reader – 3-way auto drafter
Panel reader – 4-way auto drafter
Single lane stationary readers
Wand readers
Pocket readers
Software (including training)
Wireless
Tablets
Structural modifications
Project management services.
The actual number of equipment required on each saleyard was informed by the jurisdiction. The base assumptions were retained where no further comments were provided. </t>
  </si>
  <si>
    <t>This figure is the average expected equipment requirements for processors. The base assumption in the ABARES model was tested with the jurisdiction and updates were made to adjust the requirements to each state. The following items were considered for processors:
Central computer
Single-lane panel reader (installed)
Reader calibration
Wand readers
Holding paddock reader
Software (including training)
Wireless
Project management services.
The actual number of equipment required for each processor was informed by the jurisdiction. The base assumptions were retained where no further comments were provided. 
This equipment price figure is informed by market price quotes provided by equipment suppliers and benchmarked against figures found in desktop research. The prices were provided to the jurisdictions for their review and the figures were updated where appropriate. 
Items flagged with a optional percentage were informed by jurisdictions and other industry stakeholders from cost discussions.</t>
  </si>
  <si>
    <t xml:space="preserve">This figure is the average expected equipment requirements for processors. The base assumption in the ABARES model was tested with the jurisdiction and updates were made to adjust the requirements to each state. The following items were considered for processors:
Central computer
Single-lane panel reader (installed)
Reader calibration
Wand readers
Holding paddock reader
Software (including training)
Wireless
Project management services.
The actual number of equipment required for each processor was informed by the jurisdiction. The base assumptions were retained where no further comments were provided. </t>
  </si>
  <si>
    <t>This date is sourced from the timeline that has been developed from consultations with key stakeholders and the SGTTF. The timeline maps out the anticipated start date and rollout timing of mandatory eID tagging for sheep and goats</t>
  </si>
  <si>
    <t>The NSW figure was reviewed and validated by jurisdictional representatives on a costing discussion.
The QLD figure was sourced from the ABARES model and was provided to the jurisdiction for review.
The SA, TAS and WA figures were provided by the jurisdictions. While WA does not have individual agents, the figure of 15 is reflective 15 community CRC services that lend out equipment in WA.</t>
  </si>
  <si>
    <t>The TAS and WA figures were provided by the jurisdictions. 
No costs for agencies are assumed where jurisdictions have not indicated that this is required.</t>
  </si>
  <si>
    <t>This figure is the average expected equipment requirements for agents / agencies. The base assumption in the ABARES model was tested with the jurisdiction and updates were made to adjust the requirements to each state. The following items were considered for agents and agencies:
Wands
Software (training and monitoring) (80% optional)
Mobile panel reader (agencies only)
The actual number of equipment required for each agent / agency was informed by the jurisdiction. The base assumptions were retained where no further comments were provided. 
This equipment price figure is informed by market price quotes provided by equipment suppliers and benchmarked against figures found in desktop research. The prices were provided to the jurisdictions for their review and the figures were updated where appropriate. 
Items flagged with a optional percentage were informed by jurisdictions and other industry stakeholders from cost discussions.</t>
  </si>
  <si>
    <t xml:space="preserve">This figure is the average expected equipment requirements for agents / agencies. The base assumption in the ABARES model was tested with the jurisdiction and updates were made to adjust the requirements to each state. The following items were considered for agents and agencies:
Wands
Software (training and monitoring) (80% optional)
Mobile panel reader (agencies only)
The actual number of equipment required for each agent / agency was informed by the jurisdiction. The base assumptions were retained where no further comments were provided. </t>
  </si>
  <si>
    <t>The NSW, SA, TAS and WA figure is sourced from data provided by jurisdiction representative.</t>
  </si>
  <si>
    <t>The TAS figure is sourced from data provided by jurisdiction representative.</t>
  </si>
  <si>
    <t>This figure is the average expected equipment requirements for other facilities. The base assumption in the ABARES model was tested with the jurisdiction and updates were made to adjust the requirements to each state. The following items were considered for other facilities:
Central computer
Pocket reader
Single-lane panel reader (installed) (export facility only)
Mobile dual panel reader (export facility only)
Reader calibration (export facility only)
Wand readers (export facility only)
Wireless (export facility only)
Project management services (export facility only)
Structural modifications (export facility only)
Software (including training)
The actual number of equipment required for each processor was informed by the jurisdiction. The base assumptions were retained where no further comments were provided. 
This equipment price figure is informed by market price quotes provided by equipment suppliers and benchmarked against figures found in desktop research. The prices were provided to the jurisdictions for their review and the figures were updated where appropriate. 
Items flagged with a optional percentage were informed by jurisdictions and other industry stakeholders from cost discussions.</t>
  </si>
  <si>
    <t xml:space="preserve">This figure is the average expected equipment requirements for other facilities. The base assumption in the ABARES model was tested with the jurisdiction and updates were made to adjust the requirements to each state. The following items were considered for other facilities:
Central computer
Pocket reader
Single-lane panel reader (installed) (export facility only)
Mobile dual panel reader (export facility only)
Reader calibration (export facility only)
Wand readers (export facility only)
Wireless (export facility only)
Project management services (export facility only)
Structural modifications (export facility only)
Software (including training)
The actual number of equipment required for each processor was informed by the jurisdiction. The base assumptions were retained where no further comments were provided. </t>
  </si>
  <si>
    <t>The cost of new system design and build to support eID implementation. This activity is sourced from consultation with Integrity Systems. The cost estimate is based on the estimated number of resources required to support these activities and uses FTE and blended rate as a proxy for cost with an administration allocation.</t>
  </si>
  <si>
    <t>The cost of a change project to support industry and government transition from the previous platform to the new requirements. This activity is sourced from consultation with Integrity Systems. The cost estimate is based on the estimated number of resources required to support these activities and uses FTE and blended rate as a proxy for cost.</t>
  </si>
  <si>
    <t>The cost of on-going system maitenance. This activity is sourced from consultation with Integrity Systems. The cost estimate is based on an ongoing hosting cost and expanded use of the system.</t>
  </si>
  <si>
    <t xml:space="preserve">This is the cost of communications, stakeholder and customer support. This activity is sourced from consultation with Integrity Systems. The cost estimation is based on estimated resources required to support these activities. </t>
  </si>
  <si>
    <t>The cost of technology lead and management to oversee options, phased rollout and ownership of data assets. This activity was developed with government and industry stakeholders by the Livestock Traceability Co-Design Tech &amp; Data team. The cost estimate is based on the estimated number of additional government resources required to support these activities and uses FTE and blended rate as a proxy for cost.</t>
  </si>
  <si>
    <t>The cost of the development of technology options and phased rollout to support eID rollout. This activity was developed with government and industry stakeholders by the Livestock Traceability Co-Design Tech &amp; Data team. The cost estimate is based on the estimated number of additional government resources required to support these activities and uses FTE and blended rate as a proxy for cost.</t>
  </si>
  <si>
    <t>The cost of developing policies and processes that outline ownership of data assets. This activity was developed with government and industry stakeholders by the Livestock Traceability Co-Design Tech &amp; Data team. The cost estimate is based on the estimated number of additional government resources required to support these activities and uses FTE and blended rate as a proxy for cost.</t>
  </si>
  <si>
    <t>The cost of supporting and providing representation to the SGTTF for national governance arrangements. This activity was developed with government and industry stakeholders by the Livestock Traceability Co-Design Policy &amp; Process team and People &amp; Change teams. The cost estimate is based on the estimated number of additional government resources required to support these activities and uses FTE and government salaries as a proxy for cost.</t>
  </si>
  <si>
    <t>The cost of legislative updates required to support eID implementation. This activity was developed with government and industry stakeholders by the Livestock Traceability Co-Design Policy &amp; Process team and People &amp; Change teams. The estimate uses FTE and government salaries as a proxy for the cost estimate and the Victoria implementation cost as a benchmark.</t>
  </si>
  <si>
    <t>This activity was developed with government and industry stakeholders by the Livestock Traceability Co-Design Policy &amp; Process team and People &amp; Change teams. The cost estimate is based on the estimated number of additional government resources required to support these activities and uses FTE and government salaries as a proxy for cost.</t>
  </si>
  <si>
    <t>This activity was developed with government and industry stakeholders by the Livestock Traceability Co-Design Policy &amp; Process team and People &amp; Change teams. The estimate uses FTE and government salaries as a proxy for the cost estimate and the Victoria implementation cost as a benchmark.</t>
  </si>
  <si>
    <t>The cost of training, education and upskilling across the supply chain needed for eID implementation. This activity is based on the number of farms per state provided by jurisdictions, with the assumption that each farm has one farmer, and an estimation of days needed for additional upskilling sourced from industry and stakeholder consultation.  The average annual income for livestock farms from the Department of Agriculture, Fisheries and Forestry was used as a proxy.</t>
  </si>
  <si>
    <t>The total figure estimates the effort required by key industry associations that will provide leadership, communications and extension support throughout. This estimate uses an FTE assumption developed by key industry associations with an uplift and ongoing basis.</t>
  </si>
  <si>
    <t>Sourced from the Federal Budget 2022/23 released on Tuesday 25 October 2022. This is the estimated goods and services inflation rate in June 2024. This rate is applied to the cost of all equipment and eID tag costs in the cost model.</t>
  </si>
  <si>
    <t>Sourced from the Federal Budget 2022/23 released on Tuesday 25 October 2022. This is the estimated wage price growth rate in June 2024. This rate is applied to the cost assumptions that use an FTE proxy in the cost model.</t>
  </si>
  <si>
    <t>Calculated from NLIS movement data (fy21/22) sourced from Integrity Systems. This calculation uses total sheep and total EID mob based movements movement data.</t>
  </si>
  <si>
    <t>Feedlots size categories are classified by annual throughput (small = &lt;100,000, medium = 100,000-600,000 large = 600,000+). This was the categorisation used in the ABARES model and tested with stakeholders.
Conversations were held with the NSW, QLD and SA representatives to confirm that feedlots are not a significant separate entity for their jurisdictions.
The TAS and WA figures were sourced from jurisdictional representatives.</t>
  </si>
  <si>
    <t>Saleyard size categories are classified by annual throughput (small = &lt;100,000, medium = 100,000-600,000 large = 600,000+). This was the categorisation used in the ABARES model and tested with stakeholders.
The NSW figure was reviewed and validated by jurisdictional representatives on a costing discussion.
The QLD figure is sourced from the NLIS saleyard data 3 year average 2019-2021 and has been provided to the jurisdiction for review. 
The SA and WA figures were provided by the jurisdictions.
The TAS figure was provided by the jurisdiction and is based on PIC data on the NLIS database.</t>
  </si>
  <si>
    <t>Processor size categories are classified by annual throughput (small = &lt;100,000, medium = 100,000-600,000 large = 600,000+). This was the categorisation used in the ABARES model and tested with stakeholders.
The NSW figure was reviewed and validated by jurisdictional representatives on a costing discussion.
The QLD figure is sourced from the NLIS saleyard data 3 year average 2019-2021 and has been provided to the jurisdiction for review. 
The SA and WA figures were provided by the jurisdictions.
The TAS figure was provided by the jurisdiction and is based on PIC data on the NLIS database.</t>
  </si>
  <si>
    <t>Annual lambing and kidding season start date</t>
  </si>
  <si>
    <t>Schedule of flock movement for full implementation</t>
  </si>
  <si>
    <t>Equipment rollout for agents</t>
  </si>
  <si>
    <t>On-going system development and maintenance</t>
  </si>
  <si>
    <t>On-going system hosting</t>
  </si>
  <si>
    <t>Number of farms and flock sizes</t>
  </si>
  <si>
    <t>VIC</t>
  </si>
  <si>
    <t>Estimated upfront cost (existing flock and 23/24 lambs and kids)</t>
  </si>
  <si>
    <t xml:space="preserve">Incremental eID tagging aligned with the uptake of equipment </t>
  </si>
  <si>
    <t>Targets eID tagging for high-risk movement in the supply chain</t>
  </si>
  <si>
    <t>Mandatory eID tagging start date</t>
  </si>
  <si>
    <t>Total equipmment costs</t>
  </si>
  <si>
    <t>TOTAL EQUIPMENT COSTS PER STATE</t>
  </si>
  <si>
    <t>eID costs</t>
  </si>
  <si>
    <t>Net eID tag costs - Kids (annual cycle)</t>
  </si>
  <si>
    <t>Net eID tag costs - Lambs (annual cycle)</t>
  </si>
  <si>
    <t>Scenario 1</t>
  </si>
  <si>
    <t>eID tagging of all lambs at birth</t>
  </si>
  <si>
    <t>Scenario 2</t>
  </si>
  <si>
    <t>All scenarios</t>
  </si>
  <si>
    <t>Scenario 3</t>
  </si>
  <si>
    <t>N/A - no visual tags required</t>
  </si>
  <si>
    <t>Percentage of lambs moving P2P</t>
  </si>
  <si>
    <t>Percentage of lambs moving to high-risk saleyards</t>
  </si>
  <si>
    <t>Net cost of eID tag for lambs</t>
  </si>
  <si>
    <t>Annual lambing cycle (pre-mandatory start-date)</t>
  </si>
  <si>
    <t>Total initial eID tag costs (Scenario 2)</t>
  </si>
  <si>
    <t>Total initial eID tag costs (Scenario 1)</t>
  </si>
  <si>
    <t>Equipment rollout schedule (eID adoption proxy)</t>
  </si>
  <si>
    <t>eID cost for new season lambs on farms that have adopted eID</t>
  </si>
  <si>
    <t xml:space="preserve">eID cost for new season lambs that move P2P or to high-risk sale-yards </t>
  </si>
  <si>
    <t>2. Pre-mandatory start-date cost - Visual tags</t>
  </si>
  <si>
    <t>1. Pre-mandatory start-date cost - Initial eID tags</t>
  </si>
  <si>
    <t>Total pre-mandatory start-date visual tag costs (Scenario 2)</t>
  </si>
  <si>
    <t>Total pre-mandatory start-date initial eID tag costs (Scenario 3)</t>
  </si>
  <si>
    <t>Number of lambs remaining after P2P and high-risk saleyard movement</t>
  </si>
  <si>
    <t>Number of lambs on farms that have not adopted eID equipment</t>
  </si>
  <si>
    <t>Total pre-mandatory start-date visual tag costs (Scenario 3)</t>
  </si>
  <si>
    <t>3. Post-mandatory start-date cost - Residual eID tags</t>
  </si>
  <si>
    <t>N/A - no residual eID tag costs for lambs from previous seasons</t>
  </si>
  <si>
    <t>Residual lambs from previous seasons that need eID tags</t>
  </si>
  <si>
    <t>Lambs</t>
  </si>
  <si>
    <t>Post-mandatory start-date residual lamb movement</t>
  </si>
  <si>
    <t>Net cost of eID tag</t>
  </si>
  <si>
    <t>Total post-mandatory start-date residual eID tag costs (Scenario 2)</t>
  </si>
  <si>
    <t>Annual lambing cycle (post-mandatory start-date)</t>
  </si>
  <si>
    <t>eID cost for residual lambs from previous seasons</t>
  </si>
  <si>
    <t>Total post-mandatory start-date residual eID tag costs (Scenario 3)</t>
  </si>
  <si>
    <t>eID cost for new season lambs after the mandatory start-date</t>
  </si>
  <si>
    <t>Total post-mandatory start-date ongoing eID tag costs (all scenarios)</t>
  </si>
  <si>
    <t>4. Post-mandatory start-date cost - Ongoing eID tags for annual lambing cycles</t>
  </si>
  <si>
    <t>TOTAL TAG COSTS FOR KIDS (live scenario)</t>
  </si>
  <si>
    <t>Annual kidding cycle (pre-mandatory start-date)</t>
  </si>
  <si>
    <t>Net cost of eID tag for kids</t>
  </si>
  <si>
    <t>eID tagging of all kids at birth</t>
  </si>
  <si>
    <t>Percentage of kids moving P2P</t>
  </si>
  <si>
    <t>Percentage of kids moving to high-risk saleyards</t>
  </si>
  <si>
    <t xml:space="preserve">Net cost of eID tag for kids </t>
  </si>
  <si>
    <t>eID cost for new season kids that move P2P</t>
  </si>
  <si>
    <t>eID cost for new season lambs on kids that have adopted eID</t>
  </si>
  <si>
    <t>Visual tag cost for lambs remaining on producer properties</t>
  </si>
  <si>
    <t>Visual tag cost for kids remaining on producer properties</t>
  </si>
  <si>
    <t>N/A - no residual eID tag costs for kids from previous seasons</t>
  </si>
  <si>
    <t>Residual kids from previous seasons that need eID tags</t>
  </si>
  <si>
    <t>Post-mandatory start-date residual kids movement</t>
  </si>
  <si>
    <t>eID cost for residual kids from previous seasons</t>
  </si>
  <si>
    <t>Annual kidding cycle (post-mandatory start-date)</t>
  </si>
  <si>
    <t>eID cost for new season kids after the mandatory start-date</t>
  </si>
  <si>
    <t>N/A - no tagging of sheep prior to mandatory start-date</t>
  </si>
  <si>
    <t>Sheep</t>
  </si>
  <si>
    <t>Annual tagging timing assumption</t>
  </si>
  <si>
    <t>Percentage of sheep moving P2P</t>
  </si>
  <si>
    <t>Percentage of sheep moving to high-risk saleyards</t>
  </si>
  <si>
    <t>Gross cost of eID tag for sheep</t>
  </si>
  <si>
    <t>Sheep moving P2P or to high-risk saleyards</t>
  </si>
  <si>
    <t>Existing sheep flock (start)</t>
  </si>
  <si>
    <t>N/A - all existing flock already have visual tags</t>
  </si>
  <si>
    <t>Existing sheep flock (end)</t>
  </si>
  <si>
    <t>Existing sheep flock that need eID tags at mandatory start-date</t>
  </si>
  <si>
    <t>Post-mandatory start-date residual sheep flock movement</t>
  </si>
  <si>
    <t>Total post-mandatory start-date residual eID tag costs (Scenario 1)</t>
  </si>
  <si>
    <t>N/A - ongoing eID tag costs only apply to lambs and kids</t>
  </si>
  <si>
    <t xml:space="preserve">Total post-mandatory start-date ongoing eID tag costs </t>
  </si>
  <si>
    <t>Total post-mandatory start-date residual eID tag costs (live scenario)</t>
  </si>
  <si>
    <t>Total initial eID tag costs (live scenario)</t>
  </si>
  <si>
    <t>Total pre-mandatory start-date visual tag costs (live scenario)</t>
  </si>
  <si>
    <t>TOTAL TAG COSTS FOR EXISTING SHEEP FLOCK (live scenario)</t>
  </si>
  <si>
    <t>TAG COSTS - EXISTING SHEEP FLOCK</t>
  </si>
  <si>
    <t>TAG COSTS - EXISTING GOAT FLOCK</t>
  </si>
  <si>
    <t xml:space="preserve">TAG COSTS - LAMBS </t>
  </si>
  <si>
    <t>TAG COSTS - KIDS</t>
  </si>
  <si>
    <t>TOTAL TAG COSTS FOR EXISTING GOAT FLOCK (live scenario)</t>
  </si>
  <si>
    <t>Number of lambs per farm that will be tagged (annually)</t>
  </si>
  <si>
    <t>Number of kids per farm that will be tagged (annually)</t>
  </si>
  <si>
    <t>Proportion of goats and kids moving P2P</t>
  </si>
  <si>
    <t xml:space="preserve">Gross cost per visual tag </t>
  </si>
  <si>
    <t xml:space="preserve">Gross cost per eID tag </t>
  </si>
  <si>
    <t>TOTAL TAG COSTS FOR LAMBS (live scenario)</t>
  </si>
  <si>
    <r>
      <rPr>
        <sz val="24"/>
        <color rgb="FFCE5334"/>
        <rFont val="Arial"/>
        <family val="2"/>
      </rPr>
      <t xml:space="preserve">Livestock Traceability Co-Design
</t>
    </r>
    <r>
      <rPr>
        <sz val="16"/>
        <color rgb="FFCE5334"/>
        <rFont val="Arial"/>
        <family val="2"/>
      </rPr>
      <t xml:space="preserve">
</t>
    </r>
    <r>
      <rPr>
        <sz val="18"/>
        <color rgb="FFCE5334"/>
        <rFont val="Arial"/>
        <family val="2"/>
      </rPr>
      <t xml:space="preserve">National cost model for the implementation of eID for sheep and goats </t>
    </r>
    <r>
      <rPr>
        <sz val="24"/>
        <color rgb="FFCE5334"/>
        <rFont val="Arial"/>
        <family val="2"/>
      </rPr>
      <t xml:space="preserve">
</t>
    </r>
    <r>
      <rPr>
        <b/>
        <sz val="12"/>
        <color rgb="FFFFFF00"/>
        <rFont val="Arial"/>
        <family val="2"/>
      </rPr>
      <t xml:space="preserve">
</t>
    </r>
    <r>
      <rPr>
        <b/>
        <sz val="12"/>
        <color rgb="FFD7E9ED"/>
        <rFont val="Arial"/>
        <family val="2"/>
      </rPr>
      <t xml:space="preserve"> October 2022</t>
    </r>
  </si>
  <si>
    <t>The estimated costs across each supply chain point in VIC over a 10-year timeframe</t>
  </si>
  <si>
    <t>A sheet detailing and sourcing the assumptions made in this model</t>
  </si>
  <si>
    <t>Existing goat flock (start)</t>
  </si>
  <si>
    <t>Percentage of goats moving P2P</t>
  </si>
  <si>
    <t>Percentage of goats moving to high-risk saleyards</t>
  </si>
  <si>
    <t>Goats moving P2P or to high-risk saleyards</t>
  </si>
  <si>
    <t>Existing goat flock (end)</t>
  </si>
  <si>
    <t>Gross cost of eID tag for goat</t>
  </si>
  <si>
    <t xml:space="preserve">eID cost for goats that move P2P or to high-risk sale-yards </t>
  </si>
  <si>
    <t>N/A - no tagging of goats prior to mandatory start-date</t>
  </si>
  <si>
    <t>Post-mandatory start-date residual goat flock movement</t>
  </si>
  <si>
    <t>Gross cost of eID tag for goats</t>
  </si>
  <si>
    <t>Total cost to tag kids</t>
  </si>
  <si>
    <t>Total cost to tag lambs</t>
  </si>
  <si>
    <t>Total cost to tag existing goat flock</t>
  </si>
  <si>
    <t>Total cost to tag existing sheep flock</t>
  </si>
  <si>
    <t>eID cost for existing goat flock</t>
  </si>
  <si>
    <t xml:space="preserve">eID cost for residual sheep flock </t>
  </si>
  <si>
    <t>eID cost for residual goat flock</t>
  </si>
  <si>
    <t xml:space="preserve">eID cost for existing sheep flock </t>
  </si>
  <si>
    <t>Goat</t>
  </si>
  <si>
    <t>Kids</t>
  </si>
  <si>
    <t>Existing goat flock that need eID tags at mandatory start-date</t>
  </si>
  <si>
    <t>Inputs are included and adjusted in this sheet to flow through to the calculation pages</t>
  </si>
  <si>
    <t>Scenario Descriptions</t>
  </si>
  <si>
    <t xml:space="preserve">A description of the three implementation scenarios </t>
  </si>
  <si>
    <t>Total sheep and goat movement per year</t>
  </si>
  <si>
    <t>Mandatory eID start date for all movement</t>
  </si>
  <si>
    <t>This is a placeholder provided for stakeholders to add an assumption. The base figure is zero due to an assumption that there will be a transfer of resources to manage the new system.</t>
  </si>
  <si>
    <t>BASE ASSUMPTIONS AS AT OCTOBER 2022
REFER TO THE MODEL GUIDE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</si>
</sst>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0.00_-;\-* #,##0.00_-;_-* &quot;-&quot;??_-;_-@_-"/>
    <numFmt numFmtId="164" formatCode="#,##0;\(#,##0\);\-"/>
    <numFmt numFmtId="165" formatCode="#,##0.0;\(#,##0.0\);\-"/>
    <numFmt numFmtId="166" formatCode="#,##0%;\(#,##0%\);\-"/>
    <numFmt numFmtId="167" formatCode="#,##0.00;\(#,##0.00\);\-"/>
    <numFmt numFmtId="168" formatCode="0.0%"/>
    <numFmt numFmtId="169" formatCode="#,##0.0%;\(#,##0.0%\);\-"/>
    <numFmt numFmtId="170" formatCode="[Red]#,##0;\(#,##0\);\-"/>
    <numFmt numFmtId="171" formatCode="0.0%;\-0.0%;\-"/>
    <numFmt numFmtId="172" formatCode="&quot;Scenario &quot;#"/>
    <numFmt numFmtId="173" formatCode="###0"/>
    <numFmt numFmtId="174" formatCode="\+#&quot; months&quot;;\-#&quot; months&quot;;\-"/>
    <numFmt numFmtId="175" formatCode="d\-mmm\-yy;;\-"/>
    <numFmt numFmtId="176" formatCode="#,##0;;\-"/>
    <numFmt numFmtId="177" formatCode="#,##0;\-#,###;\-"/>
    <numFmt numFmtId="178" formatCode="#,##0&quot; months&quot;;\-#,##0&quot; months&quot;;\-"/>
    <numFmt numFmtId="179" formatCode="&quot;Sensitivity ON&quot;;&quot;Sensitivity ON&quot;;\-"/>
    <numFmt numFmtId="180" formatCode="#,##0.00%;\(#,##0.00%\);\-"/>
    <numFmt numFmtId="181" formatCode="#,##0.0"/>
    <numFmt numFmtId="182" formatCode="#,##0.0&quot;m&quot;"/>
    <numFmt numFmtId="183" formatCode="yyyy"/>
    <numFmt numFmtId="184" formatCode="#,##0.0&quot;m&quot;;;\-"/>
    <numFmt numFmtId="185" formatCode="#,##0&quot; years&quot;"/>
    <numFmt numFmtId="186" formatCode="&quot;$&quot;#,##0.0&quot;m&quot;"/>
    <numFmt numFmtId="187" formatCode="&quot;$&quot;#,##0.0&quot;m&quot;;;\-"/>
    <numFmt numFmtId="188" formatCode="0.0%;;\-"/>
    <numFmt numFmtId="189" formatCode="0%;;\-"/>
  </numFmts>
  <fonts count="97"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b/>
      <sz val="11"/>
      <color theme="3"/>
      <name val="Georgia"/>
      <family val="2"/>
    </font>
    <font>
      <sz val="11"/>
      <color theme="0"/>
      <name val="Georgia"/>
      <family val="2"/>
    </font>
    <font>
      <sz val="8"/>
      <name val="Arial"/>
      <family val="2"/>
    </font>
    <font>
      <sz val="7"/>
      <color indexed="10"/>
      <name val="Arial"/>
      <family val="2"/>
    </font>
    <font>
      <sz val="7"/>
      <name val="Arial"/>
      <family val="2"/>
    </font>
    <font>
      <sz val="7"/>
      <color indexed="62"/>
      <name val="Arial"/>
      <family val="2"/>
    </font>
    <font>
      <sz val="7"/>
      <color indexed="12"/>
      <name val="Arial"/>
      <family val="2"/>
    </font>
    <font>
      <b/>
      <u/>
      <sz val="8"/>
      <color indexed="61"/>
      <name val="Arial"/>
      <family val="2"/>
    </font>
    <font>
      <b/>
      <sz val="10"/>
      <name val="Arial"/>
      <family val="2"/>
    </font>
    <font>
      <sz val="10"/>
      <color indexed="22"/>
      <name val="Arial"/>
      <family val="2"/>
    </font>
    <font>
      <sz val="10"/>
      <color indexed="16"/>
      <name val="Arial"/>
      <family val="2"/>
    </font>
    <font>
      <sz val="11"/>
      <color theme="1"/>
      <name val="Arial"/>
      <family val="2"/>
      <scheme val="minor"/>
    </font>
    <font>
      <b/>
      <sz val="40"/>
      <color theme="0"/>
      <name val="Arial"/>
      <family val="2"/>
    </font>
    <font>
      <sz val="11"/>
      <color theme="1"/>
      <name val="Georgia"/>
      <family val="1"/>
    </font>
    <font>
      <b/>
      <sz val="11"/>
      <color theme="3"/>
      <name val="Georgia"/>
      <family val="1"/>
    </font>
    <font>
      <sz val="10"/>
      <color theme="1"/>
      <name val="Arial"/>
      <family val="2"/>
    </font>
    <font>
      <sz val="10"/>
      <color rgb="FF0000FF"/>
      <name val="Arial"/>
      <family val="2"/>
    </font>
    <font>
      <sz val="10"/>
      <color theme="9" tint="-0.249977111117893"/>
      <name val="Arial"/>
      <family val="2"/>
    </font>
    <font>
      <b/>
      <sz val="12"/>
      <color theme="0"/>
      <name val="Arial"/>
      <family val="2"/>
    </font>
    <font>
      <b/>
      <sz val="10"/>
      <color theme="0"/>
      <name val="Arial"/>
      <family val="2"/>
    </font>
    <font>
      <b/>
      <sz val="10"/>
      <color theme="3"/>
      <name val="Arial"/>
      <family val="2"/>
    </font>
    <font>
      <sz val="10"/>
      <name val="Arial"/>
      <family val="2"/>
    </font>
    <font>
      <sz val="10"/>
      <color theme="0"/>
      <name val="Georgia"/>
      <family val="2"/>
    </font>
    <font>
      <sz val="10"/>
      <color theme="6"/>
      <name val="Arial"/>
      <family val="2"/>
      <scheme val="major"/>
    </font>
    <font>
      <sz val="10"/>
      <color theme="1"/>
      <name val="Arial"/>
      <family val="2"/>
      <scheme val="major"/>
    </font>
    <font>
      <b/>
      <sz val="10"/>
      <color theme="3"/>
      <name val="Arial"/>
      <family val="2"/>
      <scheme val="major"/>
    </font>
    <font>
      <sz val="10"/>
      <color theme="0"/>
      <name val="Arial"/>
      <family val="2"/>
      <scheme val="major"/>
    </font>
    <font>
      <b/>
      <sz val="10"/>
      <color theme="0"/>
      <name val="Arial"/>
      <family val="2"/>
      <scheme val="major"/>
    </font>
    <font>
      <i/>
      <sz val="10"/>
      <color theme="1"/>
      <name val="Arial"/>
      <family val="2"/>
    </font>
    <font>
      <sz val="24"/>
      <color indexed="9"/>
      <name val="Arial"/>
      <family val="2"/>
    </font>
    <font>
      <b/>
      <sz val="20"/>
      <color indexed="54"/>
      <name val="Arial"/>
      <family val="2"/>
    </font>
    <font>
      <sz val="8"/>
      <color indexed="54"/>
      <name val="Arial"/>
      <family val="2"/>
    </font>
    <font>
      <b/>
      <sz val="10"/>
      <color theme="1"/>
      <name val="Arial"/>
      <family val="2"/>
    </font>
    <font>
      <sz val="10"/>
      <color rgb="FFFF0000"/>
      <name val="Arial"/>
      <family val="2"/>
    </font>
    <font>
      <sz val="10"/>
      <color rgb="FFFF0000"/>
      <name val="Arial"/>
      <family val="2"/>
      <scheme val="major"/>
    </font>
    <font>
      <sz val="10"/>
      <color theme="1"/>
      <name val="Times New Roman"/>
      <family val="2"/>
    </font>
    <font>
      <b/>
      <sz val="10"/>
      <color rgb="FFFF0000"/>
      <name val="Arial"/>
      <family val="2"/>
    </font>
    <font>
      <sz val="10"/>
      <color rgb="FF000000"/>
      <name val="Arial"/>
      <family val="2"/>
    </font>
    <font>
      <b/>
      <sz val="11"/>
      <color rgb="FF0000FF"/>
      <name val="Arial"/>
      <family val="2"/>
    </font>
    <font>
      <sz val="11"/>
      <color theme="1"/>
      <name val="Arial"/>
      <family val="2"/>
    </font>
    <font>
      <b/>
      <sz val="13"/>
      <color theme="0"/>
      <name val="Arial"/>
      <family val="2"/>
    </font>
    <font>
      <b/>
      <sz val="10"/>
      <color rgb="FF253C4C"/>
      <name val="Arial"/>
      <family val="2"/>
    </font>
    <font>
      <sz val="10"/>
      <color rgb="FFCE5334"/>
      <name val="Arial"/>
      <family val="2"/>
    </font>
    <font>
      <b/>
      <sz val="12"/>
      <color rgb="FFFF0000"/>
      <name val="Arial"/>
      <family val="2"/>
    </font>
    <font>
      <b/>
      <sz val="10"/>
      <color rgb="FF253C4C"/>
      <name val="Arial"/>
      <family val="2"/>
      <scheme val="major"/>
    </font>
    <font>
      <sz val="10"/>
      <color rgb="FF253C4C"/>
      <name val="Arial"/>
      <family val="2"/>
    </font>
    <font>
      <i/>
      <u/>
      <sz val="10"/>
      <color theme="1"/>
      <name val="Arial"/>
      <family val="2"/>
    </font>
    <font>
      <sz val="24"/>
      <color rgb="FFCE5334"/>
      <name val="Arial"/>
      <family val="2"/>
    </font>
    <font>
      <sz val="16"/>
      <color rgb="FFCE5334"/>
      <name val="Arial"/>
      <family val="2"/>
    </font>
    <font>
      <sz val="18"/>
      <color rgb="FFCE5334"/>
      <name val="Arial"/>
      <family val="2"/>
    </font>
    <font>
      <b/>
      <sz val="12"/>
      <color rgb="FFFFFF00"/>
      <name val="Arial"/>
      <family val="2"/>
    </font>
    <font>
      <sz val="10"/>
      <color theme="0"/>
      <name val="Arial"/>
      <family val="2"/>
    </font>
    <font>
      <u/>
      <sz val="10"/>
      <color theme="10"/>
      <name val="Arial"/>
      <family val="2"/>
    </font>
    <font>
      <i/>
      <sz val="10"/>
      <color rgb="FFFF0000"/>
      <name val="Arial"/>
      <family val="2"/>
    </font>
    <font>
      <b/>
      <i/>
      <sz val="10"/>
      <name val="Arial"/>
      <family val="2"/>
    </font>
    <font>
      <sz val="12"/>
      <color rgb="FFCE5334"/>
      <name val="Arial"/>
      <family val="2"/>
    </font>
    <font>
      <sz val="11"/>
      <color theme="0"/>
      <name val="Arial"/>
      <family val="2"/>
    </font>
    <font>
      <b/>
      <sz val="10"/>
      <color rgb="FFCE5334"/>
      <name val="Arial"/>
      <family val="2"/>
    </font>
    <font>
      <sz val="11"/>
      <color theme="1"/>
      <name val="Georgia"/>
      <family val="2"/>
    </font>
    <font>
      <b/>
      <sz val="11"/>
      <color theme="0"/>
      <name val="Arial"/>
      <family val="2"/>
    </font>
    <font>
      <sz val="11"/>
      <color rgb="FFCE5334"/>
      <name val="Arial"/>
      <family val="2"/>
    </font>
    <font>
      <sz val="11"/>
      <color rgb="FF0000FF"/>
      <name val="Arial"/>
      <family val="2"/>
    </font>
    <font>
      <sz val="11"/>
      <name val="Arial"/>
      <family val="2"/>
    </font>
    <font>
      <b/>
      <sz val="11"/>
      <color rgb="FFCE5334"/>
      <name val="Arial"/>
      <family val="2"/>
    </font>
    <font>
      <b/>
      <sz val="12"/>
      <color rgb="FF0000FF"/>
      <name val="Arial"/>
      <family val="2"/>
    </font>
    <font>
      <sz val="12"/>
      <color theme="1"/>
      <name val="Arial"/>
      <family val="2"/>
    </font>
    <font>
      <sz val="13"/>
      <color rgb="FFCE5334"/>
      <name val="Arial"/>
      <family val="2"/>
    </font>
    <font>
      <sz val="12"/>
      <color theme="0"/>
      <name val="Arial"/>
      <family val="2"/>
    </font>
    <font>
      <sz val="12"/>
      <name val="Arial"/>
      <family val="2"/>
    </font>
    <font>
      <b/>
      <sz val="12"/>
      <color theme="1"/>
      <name val="Arial"/>
      <family val="2"/>
    </font>
    <font>
      <b/>
      <sz val="18"/>
      <color rgb="FFCE5334"/>
      <name val="Arial"/>
      <family val="2"/>
    </font>
    <font>
      <sz val="11"/>
      <color rgb="FF366F7B"/>
      <name val="Arial"/>
      <family val="2"/>
    </font>
    <font>
      <sz val="11"/>
      <color rgb="FFBE5334"/>
      <name val="Arial"/>
      <family val="2"/>
    </font>
    <font>
      <sz val="11"/>
      <color rgb="FFDBA349"/>
      <name val="Arial"/>
      <family val="2"/>
    </font>
    <font>
      <b/>
      <sz val="30"/>
      <color theme="0"/>
      <name val="Arial"/>
      <family val="2"/>
    </font>
    <font>
      <b/>
      <sz val="23.5"/>
      <color rgb="FFDBA349"/>
      <name val="Arial"/>
      <family val="2"/>
    </font>
    <font>
      <b/>
      <sz val="23.5"/>
      <color rgb="FFBE5334"/>
      <name val="Arial"/>
      <family val="2"/>
    </font>
    <font>
      <b/>
      <sz val="23.5"/>
      <color rgb="FF366F7B"/>
      <name val="Arial"/>
      <family val="2"/>
    </font>
    <font>
      <i/>
      <sz val="10"/>
      <color rgb="FF366F7B"/>
      <name val="Arial"/>
      <family val="2"/>
    </font>
    <font>
      <i/>
      <sz val="10"/>
      <color rgb="FFBE5334"/>
      <name val="Arial"/>
      <family val="2"/>
    </font>
    <font>
      <b/>
      <sz val="10"/>
      <color indexed="8"/>
      <name val="Arial"/>
      <family val="2"/>
    </font>
    <font>
      <sz val="10"/>
      <color indexed="8"/>
      <name val="Arial"/>
      <family val="2"/>
    </font>
    <font>
      <u/>
      <sz val="10"/>
      <color theme="1"/>
      <name val="Arial"/>
      <family val="2"/>
    </font>
    <font>
      <u/>
      <sz val="10"/>
      <color indexed="8"/>
      <name val="Arial"/>
      <family val="2"/>
    </font>
    <font>
      <u/>
      <sz val="10"/>
      <name val="Arial"/>
      <family val="2"/>
    </font>
    <font>
      <b/>
      <i/>
      <sz val="10"/>
      <color rgb="FFFF0000"/>
      <name val="Arial"/>
      <family val="2"/>
    </font>
    <font>
      <i/>
      <sz val="10"/>
      <color indexed="8"/>
      <name val="Arial"/>
      <family val="2"/>
    </font>
    <font>
      <i/>
      <sz val="10"/>
      <color theme="6"/>
      <name val="Arial"/>
      <family val="2"/>
      <scheme val="major"/>
    </font>
    <font>
      <i/>
      <sz val="10"/>
      <name val="Arial"/>
      <family val="2"/>
    </font>
    <font>
      <sz val="10"/>
      <color indexed="55"/>
      <name val="Arial"/>
      <family val="2"/>
      <scheme val="major"/>
    </font>
    <font>
      <b/>
      <u/>
      <sz val="10"/>
      <color theme="1"/>
      <name val="Arial"/>
      <family val="2"/>
    </font>
    <font>
      <b/>
      <u/>
      <sz val="10"/>
      <color indexed="8"/>
      <name val="Arial"/>
      <family val="2"/>
    </font>
    <font>
      <b/>
      <sz val="12"/>
      <color rgb="FFD7E9ED"/>
      <name val="Arial"/>
      <family val="2"/>
    </font>
  </fonts>
  <fills count="19">
    <fill>
      <patternFill patternType="none"/>
    </fill>
    <fill>
      <patternFill patternType="gray125"/>
    </fill>
    <fill>
      <patternFill patternType="solid">
        <fgColor rgb="FF00797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59999389629810485"/>
        <bgColor indexed="64"/>
      </patternFill>
    </fill>
    <fill>
      <patternFill patternType="solid">
        <fgColor rgb="FF253C4C"/>
        <bgColor indexed="64"/>
      </patternFill>
    </fill>
    <fill>
      <patternFill patternType="solid">
        <fgColor rgb="FFBE5334"/>
        <bgColor indexed="64"/>
      </patternFill>
    </fill>
    <fill>
      <patternFill patternType="solid">
        <fgColor rgb="FF366F7B"/>
        <bgColor indexed="64"/>
      </patternFill>
    </fill>
    <fill>
      <patternFill patternType="solid">
        <fgColor rgb="FFA2A19F"/>
        <bgColor indexed="64"/>
      </patternFill>
    </fill>
    <fill>
      <patternFill patternType="lightUp"/>
    </fill>
    <fill>
      <patternFill patternType="solid">
        <fgColor rgb="FFCE5334"/>
        <bgColor indexed="64"/>
      </patternFill>
    </fill>
    <fill>
      <patternFill patternType="solid">
        <fgColor theme="0" tint="-0.499984740745262"/>
        <bgColor indexed="64"/>
      </patternFill>
    </fill>
    <fill>
      <patternFill patternType="solid">
        <fgColor rgb="FFD7E9ED"/>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BA349"/>
        <bgColor indexed="64"/>
      </patternFill>
    </fill>
    <fill>
      <patternFill patternType="solid">
        <fgColor theme="0"/>
        <bgColor indexed="64"/>
      </patternFill>
    </fill>
  </fills>
  <borders count="67">
    <border>
      <left/>
      <right/>
      <top/>
      <bottom/>
      <diagonal/>
    </border>
    <border>
      <left/>
      <right style="thick">
        <color indexed="9"/>
      </right>
      <top/>
      <bottom style="thick">
        <color indexed="9"/>
      </bottom>
      <diagonal/>
    </border>
    <border>
      <left/>
      <right/>
      <top/>
      <bottom style="thick">
        <color indexed="9"/>
      </bottom>
      <diagonal/>
    </border>
    <border>
      <left style="thick">
        <color indexed="9"/>
      </left>
      <right/>
      <top/>
      <bottom style="thick">
        <color indexed="9"/>
      </bottom>
      <diagonal/>
    </border>
    <border>
      <left/>
      <right style="thick">
        <color indexed="9"/>
      </right>
      <top/>
      <bottom/>
      <diagonal/>
    </border>
    <border>
      <left style="thick">
        <color indexed="9"/>
      </left>
      <right/>
      <top/>
      <bottom/>
      <diagonal/>
    </border>
    <border>
      <left/>
      <right style="thick">
        <color indexed="9"/>
      </right>
      <top style="thick">
        <color indexed="9"/>
      </top>
      <bottom/>
      <diagonal/>
    </border>
    <border>
      <left/>
      <right/>
      <top style="thick">
        <color indexed="9"/>
      </top>
      <bottom/>
      <diagonal/>
    </border>
    <border>
      <left style="thick">
        <color indexed="9"/>
      </left>
      <right/>
      <top style="thick">
        <color indexed="9"/>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style="thin">
        <color theme="6" tint="0.39997558519241921"/>
      </top>
      <bottom style="thin">
        <color indexed="64"/>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style="thin">
        <color indexed="64"/>
      </top>
      <bottom style="thin">
        <color theme="6" tint="0.39997558519241921"/>
      </bottom>
      <diagonal/>
    </border>
    <border>
      <left/>
      <right style="thin">
        <color theme="6" tint="0.39997558519241921"/>
      </right>
      <top/>
      <bottom style="thin">
        <color indexed="64"/>
      </bottom>
      <diagonal/>
    </border>
    <border>
      <left/>
      <right style="thin">
        <color theme="6" tint="0.3999755851924192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theme="6" tint="0.39997558519241921"/>
      </right>
      <top style="thin">
        <color indexed="64"/>
      </top>
      <bottom/>
      <diagonal/>
    </border>
    <border>
      <left style="thin">
        <color theme="6" tint="0.39997558519241921"/>
      </left>
      <right/>
      <top style="thin">
        <color indexed="64"/>
      </top>
      <bottom/>
      <diagonal/>
    </border>
    <border>
      <left style="thin">
        <color theme="6" tint="0.39997558519241921"/>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Dashed">
        <color rgb="FFCE5334"/>
      </left>
      <right style="mediumDashed">
        <color rgb="FFCE5334"/>
      </right>
      <top style="mediumDashed">
        <color rgb="FFCE5334"/>
      </top>
      <bottom style="mediumDashed">
        <color rgb="FFCE5334"/>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6"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Dashed">
        <color rgb="FFCE5334"/>
      </left>
      <right/>
      <top style="mediumDashed">
        <color rgb="FFCE5334"/>
      </top>
      <bottom style="mediumDashed">
        <color rgb="FFCE5334"/>
      </bottom>
      <diagonal/>
    </border>
    <border>
      <left/>
      <right/>
      <top style="mediumDashed">
        <color rgb="FFCE5334"/>
      </top>
      <bottom style="mediumDashed">
        <color rgb="FFCE5334"/>
      </bottom>
      <diagonal/>
    </border>
    <border>
      <left/>
      <right style="mediumDashed">
        <color rgb="FFCE5334"/>
      </right>
      <top style="mediumDashed">
        <color rgb="FFCE5334"/>
      </top>
      <bottom style="mediumDashed">
        <color rgb="FFCE5334"/>
      </bottom>
      <diagonal/>
    </border>
    <border>
      <left style="mediumDashed">
        <color rgb="FFBE5334"/>
      </left>
      <right/>
      <top style="mediumDashed">
        <color rgb="FFBE5334"/>
      </top>
      <bottom style="thin">
        <color indexed="64"/>
      </bottom>
      <diagonal/>
    </border>
    <border>
      <left style="mediumDashed">
        <color rgb="FFBE5334"/>
      </left>
      <right/>
      <top style="thin">
        <color indexed="64"/>
      </top>
      <bottom style="thin">
        <color indexed="64"/>
      </bottom>
      <diagonal/>
    </border>
    <border>
      <left style="mediumDashed">
        <color rgb="FFBE5334"/>
      </left>
      <right/>
      <top style="thin">
        <color indexed="64"/>
      </top>
      <bottom style="mediumDashed">
        <color rgb="FFBE5334"/>
      </bottom>
      <diagonal/>
    </border>
    <border>
      <left style="mediumDashed">
        <color rgb="FFBE5334"/>
      </left>
      <right style="mediumDashed">
        <color rgb="FFBE5334"/>
      </right>
      <top style="mediumDashed">
        <color rgb="FFBE5334"/>
      </top>
      <bottom style="thin">
        <color indexed="64"/>
      </bottom>
      <diagonal/>
    </border>
    <border>
      <left style="mediumDashed">
        <color rgb="FFBE5334"/>
      </left>
      <right style="mediumDashed">
        <color rgb="FFBE5334"/>
      </right>
      <top style="thin">
        <color indexed="64"/>
      </top>
      <bottom style="thin">
        <color indexed="64"/>
      </bottom>
      <diagonal/>
    </border>
    <border>
      <left style="mediumDashed">
        <color rgb="FFBE5334"/>
      </left>
      <right style="mediumDashed">
        <color rgb="FFBE5334"/>
      </right>
      <top style="thin">
        <color indexed="64"/>
      </top>
      <bottom style="mediumDashed">
        <color rgb="FFBE5334"/>
      </bottom>
      <diagonal/>
    </border>
    <border>
      <left style="thin">
        <color theme="6" tint="0.39997558519241921"/>
      </left>
      <right style="thin">
        <color theme="6" tint="0.39997558519241921"/>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theme="6" tint="0.39997558519241921"/>
      </left>
      <right style="thin">
        <color theme="6" tint="0.39997558519241921"/>
      </right>
      <top style="dotted">
        <color indexed="64"/>
      </top>
      <bottom style="dotted">
        <color indexed="64"/>
      </bottom>
      <diagonal/>
    </border>
    <border>
      <left/>
      <right style="dotted">
        <color indexed="64"/>
      </right>
      <top style="dotted">
        <color indexed="64"/>
      </top>
      <bottom style="dotted">
        <color indexed="64"/>
      </bottom>
      <diagonal/>
    </border>
  </borders>
  <cellStyleXfs count="25">
    <xf numFmtId="0" fontId="0" fillId="0" borderId="0"/>
    <xf numFmtId="0" fontId="4" fillId="0" borderId="0" applyNumberFormat="0" applyFill="0" applyBorder="0" applyAlignment="0" applyProtection="0"/>
    <xf numFmtId="0" fontId="11" fillId="0" borderId="0" applyFill="0" applyBorder="0">
      <alignment vertical="center"/>
    </xf>
    <xf numFmtId="164" fontId="20" fillId="3" borderId="0">
      <alignment horizontal="right"/>
    </xf>
    <xf numFmtId="0" fontId="19" fillId="0" borderId="10">
      <alignment horizontal="right"/>
    </xf>
    <xf numFmtId="0" fontId="15" fillId="0" borderId="0"/>
    <xf numFmtId="0" fontId="23" fillId="2" borderId="9"/>
    <xf numFmtId="0" fontId="24" fillId="0" borderId="9"/>
    <xf numFmtId="0" fontId="3" fillId="0" borderId="0"/>
    <xf numFmtId="164" fontId="21" fillId="3" borderId="0">
      <alignment horizontal="right"/>
    </xf>
    <xf numFmtId="0" fontId="3" fillId="0" borderId="0"/>
    <xf numFmtId="0" fontId="22" fillId="2" borderId="19"/>
    <xf numFmtId="164" fontId="25" fillId="0" borderId="0">
      <alignment horizontal="right"/>
    </xf>
    <xf numFmtId="0" fontId="2" fillId="0" borderId="0"/>
    <xf numFmtId="0" fontId="39"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9" fillId="0" borderId="0"/>
    <xf numFmtId="9" fontId="19" fillId="0" borderId="0" applyFont="0" applyFill="0" applyBorder="0" applyAlignment="0" applyProtection="0"/>
    <xf numFmtId="0" fontId="56" fillId="0" borderId="0" applyNumberFormat="0" applyFill="0" applyBorder="0" applyAlignment="0" applyProtection="0"/>
    <xf numFmtId="0" fontId="62" fillId="0" borderId="0"/>
    <xf numFmtId="9" fontId="62" fillId="0" borderId="0" applyFont="0" applyFill="0" applyBorder="0" applyAlignment="0" applyProtection="0"/>
    <xf numFmtId="0" fontId="1" fillId="0" borderId="0"/>
  </cellStyleXfs>
  <cellXfs count="573">
    <xf numFmtId="0" fontId="0" fillId="0" borderId="0" xfId="0"/>
    <xf numFmtId="0" fontId="0" fillId="2" borderId="0" xfId="0" applyFill="1"/>
    <xf numFmtId="0" fontId="24" fillId="0" borderId="9" xfId="7"/>
    <xf numFmtId="0" fontId="0" fillId="0" borderId="0" xfId="0" applyAlignment="1">
      <alignment horizontal="left" wrapText="1"/>
    </xf>
    <xf numFmtId="0" fontId="15" fillId="0" borderId="0" xfId="5"/>
    <xf numFmtId="0" fontId="17" fillId="0" borderId="0" xfId="0" applyFont="1"/>
    <xf numFmtId="0" fontId="18" fillId="0" borderId="9" xfId="1" applyFont="1" applyBorder="1"/>
    <xf numFmtId="0" fontId="17" fillId="0" borderId="9" xfId="0" applyFont="1" applyBorder="1"/>
    <xf numFmtId="0" fontId="19" fillId="0" borderId="0" xfId="0" applyFont="1"/>
    <xf numFmtId="15" fontId="0" fillId="0" borderId="0" xfId="0" applyNumberFormat="1"/>
    <xf numFmtId="164" fontId="20" fillId="3" borderId="0" xfId="3">
      <alignment horizontal="right"/>
    </xf>
    <xf numFmtId="15" fontId="20" fillId="3" borderId="10" xfId="3" applyNumberFormat="1" applyBorder="1" applyAlignment="1">
      <alignment horizontal="center"/>
    </xf>
    <xf numFmtId="15" fontId="21" fillId="3" borderId="0" xfId="9" applyNumberFormat="1">
      <alignment horizontal="right"/>
    </xf>
    <xf numFmtId="0" fontId="0" fillId="0" borderId="0" xfId="0" quotePrefix="1" applyAlignment="1">
      <alignment wrapText="1"/>
    </xf>
    <xf numFmtId="0" fontId="22" fillId="2" borderId="19" xfId="11"/>
    <xf numFmtId="164" fontId="20" fillId="3" borderId="0" xfId="3" applyAlignment="1"/>
    <xf numFmtId="164" fontId="21" fillId="3" borderId="0" xfId="9" applyAlignment="1"/>
    <xf numFmtId="0" fontId="27" fillId="0" borderId="0" xfId="0" applyFont="1"/>
    <xf numFmtId="0" fontId="28" fillId="0" borderId="0" xfId="0" applyFont="1"/>
    <xf numFmtId="0" fontId="29" fillId="0" borderId="9" xfId="7" applyFont="1"/>
    <xf numFmtId="167" fontId="20" fillId="3" borderId="0" xfId="3" applyNumberFormat="1">
      <alignment horizontal="right"/>
    </xf>
    <xf numFmtId="167" fontId="0" fillId="0" borderId="0" xfId="0" applyNumberFormat="1"/>
    <xf numFmtId="0" fontId="0" fillId="0" borderId="0" xfId="0" applyAlignment="1">
      <alignment horizontal="left"/>
    </xf>
    <xf numFmtId="3" fontId="0" fillId="0" borderId="0" xfId="0" applyNumberFormat="1"/>
    <xf numFmtId="0" fontId="36" fillId="0" borderId="0" xfId="0" applyFont="1"/>
    <xf numFmtId="0" fontId="37" fillId="0" borderId="0" xfId="0" applyFont="1"/>
    <xf numFmtId="168" fontId="21" fillId="3" borderId="0" xfId="9" applyNumberFormat="1" applyAlignment="1"/>
    <xf numFmtId="0" fontId="24" fillId="0" borderId="0" xfId="7" applyBorder="1"/>
    <xf numFmtId="164" fontId="25" fillId="0" borderId="0" xfId="3" applyFont="1" applyFill="1" applyAlignment="1">
      <alignment horizontal="left"/>
    </xf>
    <xf numFmtId="164" fontId="25" fillId="0" borderId="0" xfId="12">
      <alignment horizontal="right"/>
    </xf>
    <xf numFmtId="165" fontId="21" fillId="3" borderId="0" xfId="9" applyNumberFormat="1" applyAlignment="1"/>
    <xf numFmtId="167" fontId="21" fillId="3" borderId="0" xfId="9" applyNumberFormat="1" applyAlignment="1"/>
    <xf numFmtId="0" fontId="0" fillId="0" borderId="0" xfId="0" applyAlignment="1">
      <alignment horizontal="left" indent="1"/>
    </xf>
    <xf numFmtId="164" fontId="12" fillId="0" borderId="0" xfId="12" applyFont="1">
      <alignment horizontal="right"/>
    </xf>
    <xf numFmtId="0" fontId="0" fillId="0" borderId="9" xfId="0" applyBorder="1"/>
    <xf numFmtId="164" fontId="25" fillId="0" borderId="9" xfId="12" applyBorder="1">
      <alignment horizontal="right"/>
    </xf>
    <xf numFmtId="0" fontId="36" fillId="0" borderId="22" xfId="0" applyFont="1" applyBorder="1"/>
    <xf numFmtId="164" fontId="12" fillId="0" borderId="22" xfId="12" applyFont="1" applyBorder="1">
      <alignment horizontal="right"/>
    </xf>
    <xf numFmtId="0" fontId="0" fillId="0" borderId="22" xfId="0" applyBorder="1"/>
    <xf numFmtId="0" fontId="12" fillId="0" borderId="0" xfId="7" applyFont="1" applyBorder="1"/>
    <xf numFmtId="0" fontId="29" fillId="0" borderId="0" xfId="7" applyFont="1" applyBorder="1"/>
    <xf numFmtId="0" fontId="38" fillId="0" borderId="9" xfId="0" applyFont="1" applyBorder="1"/>
    <xf numFmtId="164" fontId="21" fillId="3" borderId="9" xfId="9" applyBorder="1" applyAlignment="1"/>
    <xf numFmtId="164" fontId="0" fillId="0" borderId="0" xfId="0" applyNumberFormat="1"/>
    <xf numFmtId="0" fontId="27" fillId="0" borderId="22" xfId="0" applyFont="1" applyBorder="1"/>
    <xf numFmtId="164" fontId="21" fillId="3" borderId="22" xfId="9" applyBorder="1" applyAlignment="1"/>
    <xf numFmtId="164" fontId="25" fillId="0" borderId="25" xfId="12" applyBorder="1">
      <alignment horizontal="right"/>
    </xf>
    <xf numFmtId="164" fontId="12" fillId="0" borderId="27" xfId="12" applyFont="1" applyBorder="1">
      <alignment horizontal="right"/>
    </xf>
    <xf numFmtId="164" fontId="25" fillId="0" borderId="26" xfId="12" applyBorder="1">
      <alignment horizontal="right"/>
    </xf>
    <xf numFmtId="164" fontId="25" fillId="0" borderId="25" xfId="12" applyBorder="1" applyAlignment="1">
      <alignment horizontal="left"/>
    </xf>
    <xf numFmtId="9" fontId="25" fillId="0" borderId="25" xfId="12" applyNumberFormat="1" applyBorder="1">
      <alignment horizontal="right"/>
    </xf>
    <xf numFmtId="164" fontId="12" fillId="0" borderId="28" xfId="12" applyFont="1" applyBorder="1">
      <alignment horizontal="right"/>
    </xf>
    <xf numFmtId="0" fontId="27" fillId="0" borderId="0" xfId="0" applyFont="1" applyAlignment="1">
      <alignment horizontal="center"/>
    </xf>
    <xf numFmtId="0" fontId="27" fillId="0" borderId="29" xfId="0" applyFont="1" applyBorder="1" applyAlignment="1">
      <alignment horizontal="center"/>
    </xf>
    <xf numFmtId="15" fontId="20" fillId="4" borderId="0" xfId="8" applyNumberFormat="1" applyFont="1" applyFill="1" applyAlignment="1">
      <alignment horizontal="right"/>
    </xf>
    <xf numFmtId="0" fontId="27" fillId="0" borderId="22" xfId="0" applyFont="1" applyBorder="1" applyAlignment="1">
      <alignment horizontal="center"/>
    </xf>
    <xf numFmtId="164" fontId="0" fillId="0" borderId="22" xfId="0" applyNumberFormat="1" applyBorder="1"/>
    <xf numFmtId="0" fontId="3" fillId="0" borderId="0" xfId="8"/>
    <xf numFmtId="0" fontId="27" fillId="0" borderId="0" xfId="0" applyFont="1" applyAlignment="1">
      <alignment horizontal="center" wrapText="1"/>
    </xf>
    <xf numFmtId="170" fontId="36" fillId="0" borderId="10" xfId="0" applyNumberFormat="1" applyFont="1" applyBorder="1" applyAlignment="1">
      <alignment horizontal="center" vertical="center"/>
    </xf>
    <xf numFmtId="0" fontId="23" fillId="5" borderId="0" xfId="0" applyFont="1" applyFill="1" applyAlignment="1">
      <alignment vertical="center"/>
    </xf>
    <xf numFmtId="15" fontId="25" fillId="4" borderId="0" xfId="8" applyNumberFormat="1" applyFont="1" applyFill="1" applyAlignment="1">
      <alignment horizontal="right"/>
    </xf>
    <xf numFmtId="171" fontId="21" fillId="3" borderId="0" xfId="9" applyNumberFormat="1" applyAlignment="1"/>
    <xf numFmtId="0" fontId="29" fillId="0" borderId="9" xfId="7" applyFont="1" applyAlignment="1">
      <alignment horizontal="center"/>
    </xf>
    <xf numFmtId="0" fontId="40" fillId="0" borderId="0" xfId="0" applyFont="1"/>
    <xf numFmtId="164" fontId="21" fillId="0" borderId="0" xfId="9" applyFill="1" applyAlignment="1"/>
    <xf numFmtId="164" fontId="25" fillId="0" borderId="27" xfId="12" applyBorder="1">
      <alignment horizontal="right"/>
    </xf>
    <xf numFmtId="0" fontId="27" fillId="0" borderId="9" xfId="0" applyFont="1" applyBorder="1" applyAlignment="1">
      <alignment horizontal="center"/>
    </xf>
    <xf numFmtId="0" fontId="27" fillId="0" borderId="36" xfId="0" applyFont="1" applyBorder="1" applyAlignment="1">
      <alignment horizontal="center"/>
    </xf>
    <xf numFmtId="0" fontId="27" fillId="0" borderId="37" xfId="0" applyFont="1" applyBorder="1" applyAlignment="1">
      <alignment horizontal="center"/>
    </xf>
    <xf numFmtId="0" fontId="27" fillId="0" borderId="38" xfId="0" applyFont="1" applyBorder="1" applyAlignment="1">
      <alignment horizontal="center"/>
    </xf>
    <xf numFmtId="0" fontId="0" fillId="0" borderId="0" xfId="0" applyAlignment="1">
      <alignment horizontal="center" wrapText="1"/>
    </xf>
    <xf numFmtId="0" fontId="0" fillId="0" borderId="0" xfId="0" applyAlignment="1">
      <alignment wrapText="1"/>
    </xf>
    <xf numFmtId="0" fontId="37" fillId="0" borderId="0" xfId="0" applyFont="1" applyAlignment="1">
      <alignment horizontal="left"/>
    </xf>
    <xf numFmtId="0" fontId="0" fillId="6" borderId="10" xfId="0" applyFill="1" applyBorder="1" applyAlignment="1">
      <alignment horizontal="center"/>
    </xf>
    <xf numFmtId="164" fontId="20" fillId="3" borderId="10" xfId="3" applyBorder="1" applyAlignment="1">
      <alignment horizontal="center" wrapText="1"/>
    </xf>
    <xf numFmtId="164" fontId="25" fillId="0" borderId="22" xfId="12" applyBorder="1">
      <alignment horizontal="right"/>
    </xf>
    <xf numFmtId="0" fontId="0" fillId="0" borderId="39" xfId="0" applyBorder="1"/>
    <xf numFmtId="0" fontId="41" fillId="0" borderId="0" xfId="0" applyFont="1" applyAlignment="1">
      <alignment vertical="center"/>
    </xf>
    <xf numFmtId="15" fontId="21" fillId="3" borderId="0" xfId="9" applyNumberFormat="1" applyAlignment="1"/>
    <xf numFmtId="10" fontId="21" fillId="3" borderId="0" xfId="9" applyNumberFormat="1" applyAlignment="1"/>
    <xf numFmtId="0" fontId="19" fillId="0" borderId="0" xfId="8" applyFont="1" applyAlignment="1">
      <alignment vertical="center"/>
    </xf>
    <xf numFmtId="164" fontId="19" fillId="0" borderId="0" xfId="8" applyNumberFormat="1" applyFont="1" applyAlignment="1">
      <alignment vertical="center"/>
    </xf>
    <xf numFmtId="3" fontId="21" fillId="3" borderId="0" xfId="9" applyNumberFormat="1" applyAlignment="1"/>
    <xf numFmtId="164" fontId="36" fillId="0" borderId="22" xfId="0" applyNumberFormat="1" applyFont="1" applyBorder="1"/>
    <xf numFmtId="15" fontId="20" fillId="3" borderId="0" xfId="20" applyNumberFormat="1" applyFont="1" applyFill="1" applyAlignment="1">
      <alignment horizontal="right"/>
    </xf>
    <xf numFmtId="172" fontId="0" fillId="6" borderId="10" xfId="0" applyNumberFormat="1" applyFill="1" applyBorder="1" applyAlignment="1">
      <alignment horizontal="center"/>
    </xf>
    <xf numFmtId="0" fontId="14" fillId="7" borderId="0" xfId="0" applyFont="1" applyFill="1"/>
    <xf numFmtId="0" fontId="13" fillId="7" borderId="0" xfId="0" applyFont="1" applyFill="1"/>
    <xf numFmtId="0" fontId="0" fillId="7" borderId="0" xfId="0" applyFill="1"/>
    <xf numFmtId="0" fontId="12" fillId="7" borderId="0" xfId="0" applyFont="1" applyFill="1"/>
    <xf numFmtId="0" fontId="0" fillId="7" borderId="8" xfId="0" applyFill="1" applyBorder="1"/>
    <xf numFmtId="0" fontId="0" fillId="7" borderId="7" xfId="0" applyFill="1" applyBorder="1"/>
    <xf numFmtId="0" fontId="0" fillId="7" borderId="6" xfId="0" applyFill="1" applyBorder="1"/>
    <xf numFmtId="0" fontId="0" fillId="7" borderId="5" xfId="0" applyFill="1" applyBorder="1"/>
    <xf numFmtId="0" fontId="0" fillId="7" borderId="4" xfId="0" applyFill="1" applyBorder="1"/>
    <xf numFmtId="0" fontId="34" fillId="7" borderId="0" xfId="0" applyFont="1" applyFill="1"/>
    <xf numFmtId="0" fontId="10" fillId="7" borderId="5" xfId="0" applyFont="1" applyFill="1" applyBorder="1" applyAlignment="1">
      <alignment horizontal="left" vertical="center"/>
    </xf>
    <xf numFmtId="0" fontId="9" fillId="7" borderId="5" xfId="0" applyFont="1" applyFill="1" applyBorder="1" applyAlignment="1">
      <alignment horizontal="left"/>
    </xf>
    <xf numFmtId="0" fontId="35" fillId="7" borderId="5" xfId="0" applyFont="1" applyFill="1" applyBorder="1"/>
    <xf numFmtId="0" fontId="8" fillId="7" borderId="0" xfId="0" applyFont="1" applyFill="1" applyAlignment="1">
      <alignment horizontal="left"/>
    </xf>
    <xf numFmtId="0" fontId="0" fillId="7" borderId="3" xfId="0" applyFill="1" applyBorder="1"/>
    <xf numFmtId="0" fontId="8" fillId="7" borderId="2" xfId="0" applyFont="1" applyFill="1" applyBorder="1" applyAlignment="1">
      <alignment horizontal="left"/>
    </xf>
    <xf numFmtId="0" fontId="0" fillId="7" borderId="2" xfId="0" applyFill="1" applyBorder="1"/>
    <xf numFmtId="0" fontId="6" fillId="7" borderId="1" xfId="0" applyFont="1" applyFill="1" applyBorder="1"/>
    <xf numFmtId="0" fontId="7" fillId="7" borderId="0" xfId="0" applyFont="1" applyFill="1"/>
    <xf numFmtId="0" fontId="6" fillId="7" borderId="0" xfId="0" applyFont="1" applyFill="1"/>
    <xf numFmtId="0" fontId="31" fillId="7" borderId="0" xfId="0" applyFont="1" applyFill="1"/>
    <xf numFmtId="0" fontId="23" fillId="9" borderId="0" xfId="6" applyFill="1" applyBorder="1"/>
    <xf numFmtId="0" fontId="22" fillId="9" borderId="19" xfId="11" applyFill="1"/>
    <xf numFmtId="0" fontId="45" fillId="0" borderId="9" xfId="7" applyFont="1"/>
    <xf numFmtId="0" fontId="23" fillId="7" borderId="0" xfId="0" applyFont="1" applyFill="1"/>
    <xf numFmtId="0" fontId="44" fillId="7" borderId="0" xfId="0" applyFont="1" applyFill="1"/>
    <xf numFmtId="0" fontId="47" fillId="9" borderId="19" xfId="11" applyFont="1" applyFill="1"/>
    <xf numFmtId="0" fontId="5" fillId="9" borderId="0" xfId="0" applyFont="1" applyFill="1"/>
    <xf numFmtId="0" fontId="26" fillId="9" borderId="0" xfId="0" applyFont="1" applyFill="1"/>
    <xf numFmtId="0" fontId="30" fillId="9" borderId="0" xfId="0" applyFont="1" applyFill="1"/>
    <xf numFmtId="0" fontId="0" fillId="9" borderId="0" xfId="0" applyFill="1"/>
    <xf numFmtId="0" fontId="28" fillId="9" borderId="0" xfId="0" applyFont="1" applyFill="1"/>
    <xf numFmtId="0" fontId="45" fillId="0" borderId="35" xfId="7" applyFont="1" applyBorder="1"/>
    <xf numFmtId="0" fontId="38" fillId="0" borderId="0" xfId="0" applyFont="1"/>
    <xf numFmtId="0" fontId="48" fillId="0" borderId="9" xfId="7" applyFont="1"/>
    <xf numFmtId="0" fontId="49" fillId="0" borderId="0" xfId="0" applyFont="1"/>
    <xf numFmtId="0" fontId="24" fillId="7" borderId="0" xfId="7" applyFill="1" applyBorder="1"/>
    <xf numFmtId="0" fontId="32" fillId="0" borderId="0" xfId="8" applyFont="1" applyAlignment="1">
      <alignment horizontal="left" vertical="center"/>
    </xf>
    <xf numFmtId="9" fontId="21" fillId="3" borderId="0" xfId="9" applyNumberFormat="1" applyAlignment="1"/>
    <xf numFmtId="9" fontId="0" fillId="0" borderId="9" xfId="0" applyNumberFormat="1" applyBorder="1"/>
    <xf numFmtId="0" fontId="3" fillId="0" borderId="9" xfId="8" applyBorder="1"/>
    <xf numFmtId="164" fontId="36" fillId="0" borderId="22" xfId="8" applyNumberFormat="1" applyFont="1" applyBorder="1" applyAlignment="1">
      <alignment vertical="center"/>
    </xf>
    <xf numFmtId="9" fontId="19" fillId="11" borderId="0" xfId="20" applyFont="1" applyFill="1" applyAlignment="1">
      <alignment vertical="center"/>
    </xf>
    <xf numFmtId="166" fontId="25" fillId="0" borderId="0" xfId="8" applyNumberFormat="1" applyFont="1" applyAlignment="1">
      <alignment horizontal="right"/>
    </xf>
    <xf numFmtId="164" fontId="0" fillId="0" borderId="9" xfId="0" applyNumberFormat="1" applyBorder="1"/>
    <xf numFmtId="0" fontId="28" fillId="0" borderId="9" xfId="0" applyFont="1" applyBorder="1"/>
    <xf numFmtId="15" fontId="21" fillId="3" borderId="9" xfId="9" applyNumberFormat="1" applyBorder="1" applyAlignment="1"/>
    <xf numFmtId="175" fontId="21" fillId="3" borderId="0" xfId="9" applyNumberFormat="1" applyAlignment="1"/>
    <xf numFmtId="0" fontId="50" fillId="0" borderId="0" xfId="8" applyFont="1" applyAlignment="1">
      <alignment horizontal="left" vertical="center"/>
    </xf>
    <xf numFmtId="15" fontId="25" fillId="3" borderId="10" xfId="3" applyNumberFormat="1" applyFont="1" applyBorder="1" applyAlignment="1">
      <alignment horizontal="center"/>
    </xf>
    <xf numFmtId="164" fontId="20" fillId="4" borderId="0" xfId="3" applyFill="1">
      <alignment horizontal="right"/>
    </xf>
    <xf numFmtId="175" fontId="20" fillId="3" borderId="0" xfId="20" applyNumberFormat="1" applyFont="1" applyFill="1" applyAlignment="1">
      <alignment horizontal="right"/>
    </xf>
    <xf numFmtId="176" fontId="21" fillId="3" borderId="0" xfId="9" applyNumberFormat="1" applyAlignment="1"/>
    <xf numFmtId="177" fontId="21" fillId="3" borderId="0" xfId="9" applyNumberFormat="1" applyAlignment="1"/>
    <xf numFmtId="0" fontId="0" fillId="0" borderId="36" xfId="0" applyBorder="1"/>
    <xf numFmtId="0" fontId="0" fillId="0" borderId="30" xfId="0" applyBorder="1"/>
    <xf numFmtId="0" fontId="0" fillId="0" borderId="29" xfId="0" applyBorder="1"/>
    <xf numFmtId="166" fontId="25" fillId="4" borderId="0" xfId="8" applyNumberFormat="1" applyFont="1" applyFill="1" applyAlignment="1">
      <alignment horizontal="right"/>
    </xf>
    <xf numFmtId="9" fontId="0" fillId="11" borderId="0" xfId="20" applyFont="1" applyFill="1" applyAlignment="1">
      <alignment vertical="center"/>
    </xf>
    <xf numFmtId="0" fontId="22" fillId="7" borderId="0" xfId="0" applyFont="1" applyFill="1"/>
    <xf numFmtId="179" fontId="38" fillId="0" borderId="42" xfId="0" applyNumberFormat="1" applyFont="1" applyBorder="1" applyAlignment="1">
      <alignment horizontal="center"/>
    </xf>
    <xf numFmtId="178" fontId="25" fillId="4" borderId="0" xfId="8" applyNumberFormat="1" applyFont="1" applyFill="1" applyAlignment="1">
      <alignment horizontal="right"/>
    </xf>
    <xf numFmtId="166" fontId="0" fillId="0" borderId="0" xfId="0" applyNumberFormat="1"/>
    <xf numFmtId="0" fontId="55" fillId="7" borderId="0" xfId="0" applyFont="1" applyFill="1"/>
    <xf numFmtId="0" fontId="56" fillId="0" borderId="0" xfId="21" applyFill="1"/>
    <xf numFmtId="0" fontId="56" fillId="0" borderId="0" xfId="21"/>
    <xf numFmtId="168" fontId="20" fillId="4" borderId="0" xfId="8" applyNumberFormat="1" applyFont="1" applyFill="1" applyAlignment="1">
      <alignment horizontal="right"/>
    </xf>
    <xf numFmtId="0" fontId="57" fillId="0" borderId="0" xfId="0" applyFont="1"/>
    <xf numFmtId="180" fontId="25" fillId="0" borderId="0" xfId="8" applyNumberFormat="1" applyFont="1" applyAlignment="1">
      <alignment horizontal="right"/>
    </xf>
    <xf numFmtId="0" fontId="58" fillId="14" borderId="21" xfId="0" applyFont="1" applyFill="1" applyBorder="1"/>
    <xf numFmtId="0" fontId="46" fillId="7" borderId="0" xfId="0" applyFont="1" applyFill="1"/>
    <xf numFmtId="0" fontId="60" fillId="7" borderId="0" xfId="0" applyFont="1" applyFill="1"/>
    <xf numFmtId="0" fontId="46" fillId="7" borderId="22" xfId="0" applyFont="1" applyFill="1" applyBorder="1" applyAlignment="1">
      <alignment vertical="center" wrapText="1"/>
    </xf>
    <xf numFmtId="170" fontId="36" fillId="0" borderId="0" xfId="0" applyNumberFormat="1" applyFont="1" applyAlignment="1">
      <alignment horizontal="center" vertical="center"/>
    </xf>
    <xf numFmtId="172" fontId="42" fillId="3" borderId="43" xfId="3" applyNumberFormat="1" applyFont="1" applyBorder="1" applyAlignment="1">
      <alignment horizontal="center"/>
    </xf>
    <xf numFmtId="0" fontId="22" fillId="9" borderId="21" xfId="0" applyFont="1" applyFill="1" applyBorder="1"/>
    <xf numFmtId="0" fontId="22" fillId="9" borderId="41" xfId="0" applyFont="1" applyFill="1" applyBorder="1"/>
    <xf numFmtId="0" fontId="22" fillId="9" borderId="40" xfId="0" applyFont="1" applyFill="1" applyBorder="1"/>
    <xf numFmtId="0" fontId="61" fillId="7" borderId="0" xfId="0" applyFont="1" applyFill="1"/>
    <xf numFmtId="166" fontId="20" fillId="4" borderId="31" xfId="8" applyNumberFormat="1" applyFont="1" applyFill="1" applyBorder="1" applyAlignment="1">
      <alignment horizontal="right"/>
    </xf>
    <xf numFmtId="166" fontId="20" fillId="4" borderId="39" xfId="8" applyNumberFormat="1" applyFont="1" applyFill="1" applyBorder="1" applyAlignment="1">
      <alignment horizontal="right"/>
    </xf>
    <xf numFmtId="0" fontId="27" fillId="0" borderId="9" xfId="0" applyFont="1" applyBorder="1" applyAlignment="1">
      <alignment horizontal="center" wrapText="1"/>
    </xf>
    <xf numFmtId="9" fontId="27" fillId="0" borderId="22" xfId="20" applyFont="1" applyBorder="1" applyAlignment="1">
      <alignment horizontal="center"/>
    </xf>
    <xf numFmtId="0" fontId="45" fillId="0" borderId="33" xfId="7" applyFont="1" applyBorder="1"/>
    <xf numFmtId="0" fontId="24" fillId="0" borderId="39" xfId="7" applyBorder="1"/>
    <xf numFmtId="0" fontId="45" fillId="0" borderId="20" xfId="7" applyFont="1" applyBorder="1"/>
    <xf numFmtId="164" fontId="20" fillId="0" borderId="0" xfId="3" applyFill="1">
      <alignment horizontal="right"/>
    </xf>
    <xf numFmtId="9" fontId="0" fillId="0" borderId="0" xfId="20" applyFont="1" applyFill="1"/>
    <xf numFmtId="169" fontId="20" fillId="4" borderId="39" xfId="8" applyNumberFormat="1" applyFont="1" applyFill="1" applyBorder="1" applyAlignment="1">
      <alignment horizontal="right"/>
    </xf>
    <xf numFmtId="164" fontId="12" fillId="14" borderId="41" xfId="9" applyFont="1" applyFill="1" applyBorder="1">
      <alignment horizontal="right"/>
    </xf>
    <xf numFmtId="164" fontId="12" fillId="14" borderId="40" xfId="9" applyFont="1" applyFill="1" applyBorder="1">
      <alignment horizontal="right"/>
    </xf>
    <xf numFmtId="164" fontId="36" fillId="0" borderId="0" xfId="0" applyNumberFormat="1" applyFont="1"/>
    <xf numFmtId="0" fontId="36" fillId="0" borderId="9" xfId="0" applyFont="1" applyBorder="1"/>
    <xf numFmtId="181" fontId="0" fillId="0" borderId="34" xfId="0" applyNumberFormat="1" applyBorder="1"/>
    <xf numFmtId="164" fontId="12" fillId="3" borderId="0" xfId="9" applyFont="1">
      <alignment horizontal="right"/>
    </xf>
    <xf numFmtId="15" fontId="36" fillId="0" borderId="0" xfId="0" applyNumberFormat="1" applyFont="1"/>
    <xf numFmtId="173" fontId="25" fillId="0" borderId="0" xfId="9" applyNumberFormat="1" applyFont="1" applyFill="1" applyAlignment="1"/>
    <xf numFmtId="0" fontId="63" fillId="15" borderId="21" xfId="0" applyFont="1" applyFill="1" applyBorder="1"/>
    <xf numFmtId="0" fontId="63" fillId="15" borderId="41" xfId="0" applyFont="1" applyFill="1" applyBorder="1"/>
    <xf numFmtId="0" fontId="63" fillId="15" borderId="40" xfId="0" applyFont="1" applyFill="1" applyBorder="1"/>
    <xf numFmtId="0" fontId="43" fillId="0" borderId="21" xfId="0" applyFont="1" applyBorder="1" applyAlignment="1">
      <alignment vertical="center"/>
    </xf>
    <xf numFmtId="0" fontId="43" fillId="0" borderId="21" xfId="0" applyFont="1" applyBorder="1"/>
    <xf numFmtId="0" fontId="43" fillId="0" borderId="41" xfId="0" applyFont="1" applyBorder="1"/>
    <xf numFmtId="0" fontId="63" fillId="15" borderId="10" xfId="0" applyFont="1" applyFill="1" applyBorder="1" applyAlignment="1">
      <alignment horizontal="left"/>
    </xf>
    <xf numFmtId="172" fontId="66" fillId="4" borderId="10" xfId="0" applyNumberFormat="1" applyFont="1" applyFill="1" applyBorder="1" applyAlignment="1">
      <alignment horizontal="left"/>
    </xf>
    <xf numFmtId="0" fontId="64" fillId="7" borderId="22" xfId="0" applyFont="1" applyFill="1" applyBorder="1" applyAlignment="1">
      <alignment vertical="center" wrapText="1"/>
    </xf>
    <xf numFmtId="168" fontId="20" fillId="4" borderId="0" xfId="20" applyNumberFormat="1" applyFont="1" applyFill="1" applyAlignment="1">
      <alignment horizontal="right"/>
    </xf>
    <xf numFmtId="164" fontId="25" fillId="0" borderId="44" xfId="12" applyBorder="1">
      <alignment horizontal="right"/>
    </xf>
    <xf numFmtId="164" fontId="12" fillId="0" borderId="9" xfId="12" applyFont="1" applyBorder="1">
      <alignment horizontal="right"/>
    </xf>
    <xf numFmtId="0" fontId="61" fillId="7" borderId="0" xfId="0" applyFont="1" applyFill="1" applyAlignment="1">
      <alignment horizontal="right" vertical="center"/>
    </xf>
    <xf numFmtId="0" fontId="46" fillId="7" borderId="0" xfId="0" applyFont="1" applyFill="1" applyAlignment="1">
      <alignment vertical="center" wrapText="1"/>
    </xf>
    <xf numFmtId="0" fontId="0" fillId="0" borderId="38" xfId="0" applyBorder="1"/>
    <xf numFmtId="164" fontId="25" fillId="0" borderId="45" xfId="12" applyBorder="1">
      <alignment horizontal="right"/>
    </xf>
    <xf numFmtId="165" fontId="36" fillId="0" borderId="0" xfId="0" applyNumberFormat="1" applyFont="1"/>
    <xf numFmtId="175" fontId="21" fillId="3" borderId="9" xfId="9" applyNumberFormat="1" applyBorder="1" applyAlignment="1"/>
    <xf numFmtId="0" fontId="0" fillId="0" borderId="10" xfId="0" applyBorder="1"/>
    <xf numFmtId="181" fontId="0" fillId="0" borderId="10" xfId="0" applyNumberFormat="1" applyBorder="1"/>
    <xf numFmtId="165" fontId="0" fillId="0" borderId="10" xfId="0" applyNumberFormat="1" applyBorder="1"/>
    <xf numFmtId="0" fontId="63" fillId="15" borderId="31" xfId="0" applyFont="1" applyFill="1" applyBorder="1" applyAlignment="1">
      <alignment horizontal="left"/>
    </xf>
    <xf numFmtId="0" fontId="63" fillId="15" borderId="22" xfId="0" applyFont="1" applyFill="1" applyBorder="1" applyAlignment="1">
      <alignment horizontal="left"/>
    </xf>
    <xf numFmtId="0" fontId="63" fillId="15" borderId="21" xfId="0" applyFont="1" applyFill="1" applyBorder="1" applyAlignment="1">
      <alignment horizontal="left"/>
    </xf>
    <xf numFmtId="0" fontId="63" fillId="15" borderId="41" xfId="0" applyFont="1" applyFill="1" applyBorder="1" applyAlignment="1">
      <alignment horizontal="left"/>
    </xf>
    <xf numFmtId="183" fontId="55" fillId="7" borderId="0" xfId="0" applyNumberFormat="1" applyFont="1" applyFill="1"/>
    <xf numFmtId="0" fontId="46" fillId="16" borderId="0" xfId="0" applyFont="1" applyFill="1" applyAlignment="1">
      <alignment horizontal="left"/>
    </xf>
    <xf numFmtId="0" fontId="22" fillId="16" borderId="0" xfId="0" applyFont="1" applyFill="1"/>
    <xf numFmtId="0" fontId="46" fillId="16" borderId="0" xfId="0" applyFont="1" applyFill="1"/>
    <xf numFmtId="0" fontId="63" fillId="9" borderId="10" xfId="6" applyFont="1" applyFill="1" applyBorder="1"/>
    <xf numFmtId="0" fontId="63" fillId="9" borderId="21" xfId="6" applyFont="1" applyFill="1" applyBorder="1"/>
    <xf numFmtId="0" fontId="63" fillId="9" borderId="41" xfId="6" applyFont="1" applyFill="1" applyBorder="1"/>
    <xf numFmtId="0" fontId="43" fillId="0" borderId="10" xfId="0" applyFont="1" applyBorder="1"/>
    <xf numFmtId="0" fontId="67" fillId="7" borderId="0" xfId="0" applyFont="1" applyFill="1" applyAlignment="1">
      <alignment horizontal="right" vertical="center"/>
    </xf>
    <xf numFmtId="0" fontId="64" fillId="16" borderId="0" xfId="0" applyFont="1" applyFill="1"/>
    <xf numFmtId="0" fontId="64" fillId="7" borderId="0" xfId="0" applyFont="1" applyFill="1"/>
    <xf numFmtId="182" fontId="43" fillId="0" borderId="10" xfId="0" applyNumberFormat="1" applyFont="1" applyBorder="1"/>
    <xf numFmtId="0" fontId="63" fillId="9" borderId="31" xfId="6" applyFont="1" applyFill="1" applyBorder="1"/>
    <xf numFmtId="0" fontId="63" fillId="9" borderId="22" xfId="6" applyFont="1" applyFill="1" applyBorder="1"/>
    <xf numFmtId="184" fontId="43" fillId="0" borderId="10" xfId="0" applyNumberFormat="1" applyFont="1" applyBorder="1"/>
    <xf numFmtId="0" fontId="63" fillId="12" borderId="21" xfId="6" applyFont="1" applyFill="1" applyBorder="1"/>
    <xf numFmtId="0" fontId="63" fillId="12" borderId="41" xfId="6" applyFont="1" applyFill="1" applyBorder="1"/>
    <xf numFmtId="0" fontId="46" fillId="7" borderId="0" xfId="0" applyFont="1" applyFill="1" applyAlignment="1">
      <alignment horizontal="center"/>
    </xf>
    <xf numFmtId="0" fontId="23" fillId="16" borderId="0" xfId="0" applyFont="1" applyFill="1"/>
    <xf numFmtId="0" fontId="63" fillId="17" borderId="21" xfId="6" applyFont="1" applyFill="1" applyBorder="1"/>
    <xf numFmtId="0" fontId="63" fillId="17" borderId="41" xfId="6" applyFont="1" applyFill="1" applyBorder="1"/>
    <xf numFmtId="0" fontId="63" fillId="7" borderId="0" xfId="0" applyFont="1" applyFill="1"/>
    <xf numFmtId="0" fontId="22" fillId="17" borderId="21" xfId="0" applyFont="1" applyFill="1" applyBorder="1"/>
    <xf numFmtId="0" fontId="22" fillId="17" borderId="41" xfId="0" applyFont="1" applyFill="1" applyBorder="1"/>
    <xf numFmtId="0" fontId="22" fillId="17" borderId="40" xfId="0" applyFont="1" applyFill="1" applyBorder="1"/>
    <xf numFmtId="0" fontId="60" fillId="12" borderId="10" xfId="6" applyFont="1" applyFill="1" applyBorder="1"/>
    <xf numFmtId="0" fontId="60" fillId="9" borderId="10" xfId="6" applyFont="1" applyFill="1" applyBorder="1"/>
    <xf numFmtId="0" fontId="60" fillId="17" borderId="10" xfId="6" applyFont="1" applyFill="1" applyBorder="1"/>
    <xf numFmtId="0" fontId="44" fillId="16" borderId="0" xfId="0" applyFont="1" applyFill="1"/>
    <xf numFmtId="0" fontId="70" fillId="7" borderId="0" xfId="0" applyFont="1" applyFill="1"/>
    <xf numFmtId="0" fontId="71" fillId="9" borderId="10" xfId="0" applyFont="1" applyFill="1" applyBorder="1"/>
    <xf numFmtId="182" fontId="69" fillId="0" borderId="24" xfId="0" applyNumberFormat="1" applyFont="1" applyBorder="1"/>
    <xf numFmtId="182" fontId="69" fillId="0" borderId="10" xfId="0" applyNumberFormat="1" applyFont="1" applyBorder="1"/>
    <xf numFmtId="0" fontId="71" fillId="9" borderId="21" xfId="0" applyFont="1" applyFill="1" applyBorder="1"/>
    <xf numFmtId="0" fontId="59" fillId="7" borderId="0" xfId="0" applyFont="1" applyFill="1"/>
    <xf numFmtId="0" fontId="63" fillId="16" borderId="0" xfId="0" applyFont="1" applyFill="1"/>
    <xf numFmtId="0" fontId="59" fillId="16" borderId="0" xfId="0" applyFont="1" applyFill="1"/>
    <xf numFmtId="0" fontId="71" fillId="17" borderId="10" xfId="0" applyFont="1" applyFill="1" applyBorder="1"/>
    <xf numFmtId="0" fontId="71" fillId="17" borderId="21" xfId="0" applyFont="1" applyFill="1" applyBorder="1"/>
    <xf numFmtId="0" fontId="22" fillId="9" borderId="47" xfId="6" applyFont="1" applyFill="1" applyBorder="1" applyAlignment="1">
      <alignment vertical="center" wrapText="1"/>
    </xf>
    <xf numFmtId="182" fontId="73" fillId="0" borderId="48" xfId="0" applyNumberFormat="1" applyFont="1" applyBorder="1" applyAlignment="1">
      <alignment vertical="center"/>
    </xf>
    <xf numFmtId="182" fontId="73" fillId="0" borderId="49" xfId="0" applyNumberFormat="1" applyFont="1" applyBorder="1" applyAlignment="1">
      <alignment vertical="center"/>
    </xf>
    <xf numFmtId="0" fontId="22" fillId="8" borderId="21" xfId="0" applyFont="1" applyFill="1" applyBorder="1"/>
    <xf numFmtId="0" fontId="22" fillId="8" borderId="41" xfId="0" applyFont="1" applyFill="1" applyBorder="1"/>
    <xf numFmtId="0" fontId="22" fillId="8" borderId="40" xfId="0" applyFont="1" applyFill="1" applyBorder="1"/>
    <xf numFmtId="0" fontId="71" fillId="8" borderId="10" xfId="0" applyFont="1" applyFill="1" applyBorder="1"/>
    <xf numFmtId="0" fontId="71" fillId="8" borderId="21" xfId="0" applyFont="1" applyFill="1" applyBorder="1"/>
    <xf numFmtId="0" fontId="74" fillId="7" borderId="0" xfId="0" applyFont="1" applyFill="1" applyAlignment="1">
      <alignment vertical="center"/>
    </xf>
    <xf numFmtId="0" fontId="52" fillId="7" borderId="0" xfId="0" applyFont="1" applyFill="1" applyAlignment="1">
      <alignment vertical="center"/>
    </xf>
    <xf numFmtId="10" fontId="20" fillId="4" borderId="0" xfId="20" applyNumberFormat="1" applyFont="1" applyFill="1" applyAlignment="1">
      <alignment horizontal="right"/>
    </xf>
    <xf numFmtId="0" fontId="43" fillId="0" borderId="21" xfId="0" quotePrefix="1" applyFont="1" applyBorder="1"/>
    <xf numFmtId="0" fontId="64" fillId="0" borderId="41" xfId="0" applyFont="1" applyBorder="1" applyAlignment="1">
      <alignment vertical="center" wrapText="1"/>
    </xf>
    <xf numFmtId="0" fontId="63" fillId="15" borderId="32" xfId="0" applyFont="1" applyFill="1" applyBorder="1"/>
    <xf numFmtId="0" fontId="63" fillId="15" borderId="24" xfId="0" applyFont="1" applyFill="1" applyBorder="1"/>
    <xf numFmtId="166" fontId="65" fillId="4" borderId="55" xfId="8" applyNumberFormat="1" applyFont="1" applyFill="1" applyBorder="1" applyAlignment="1">
      <alignment horizontal="center"/>
    </xf>
    <xf numFmtId="166" fontId="65" fillId="4" borderId="56" xfId="8" applyNumberFormat="1" applyFont="1" applyFill="1" applyBorder="1" applyAlignment="1">
      <alignment horizontal="center"/>
    </xf>
    <xf numFmtId="166" fontId="65" fillId="4" borderId="57" xfId="8" applyNumberFormat="1" applyFont="1" applyFill="1" applyBorder="1" applyAlignment="1">
      <alignment horizontal="center"/>
    </xf>
    <xf numFmtId="166" fontId="65" fillId="4" borderId="58" xfId="8" applyNumberFormat="1" applyFont="1" applyFill="1" applyBorder="1" applyAlignment="1">
      <alignment horizontal="center"/>
    </xf>
    <xf numFmtId="166" fontId="65" fillId="4" borderId="59" xfId="8" applyNumberFormat="1" applyFont="1" applyFill="1" applyBorder="1" applyAlignment="1">
      <alignment horizontal="center"/>
    </xf>
    <xf numFmtId="174" fontId="65" fillId="3" borderId="59" xfId="3" applyNumberFormat="1" applyFont="1" applyBorder="1" applyAlignment="1">
      <alignment horizontal="center"/>
    </xf>
    <xf numFmtId="166" fontId="65" fillId="4" borderId="60" xfId="8" applyNumberFormat="1" applyFont="1" applyFill="1" applyBorder="1" applyAlignment="1">
      <alignment horizontal="center"/>
    </xf>
    <xf numFmtId="185" fontId="20" fillId="3" borderId="10" xfId="3" applyNumberFormat="1" applyBorder="1" applyAlignment="1">
      <alignment horizontal="center"/>
    </xf>
    <xf numFmtId="0" fontId="63" fillId="9" borderId="21" xfId="0" applyFont="1" applyFill="1" applyBorder="1"/>
    <xf numFmtId="0" fontId="63" fillId="9" borderId="41" xfId="0" applyFont="1" applyFill="1" applyBorder="1"/>
    <xf numFmtId="0" fontId="63" fillId="9" borderId="40" xfId="0" applyFont="1" applyFill="1" applyBorder="1"/>
    <xf numFmtId="0" fontId="63" fillId="9" borderId="0" xfId="6" applyFont="1" applyFill="1" applyBorder="1"/>
    <xf numFmtId="0" fontId="63" fillId="9" borderId="40" xfId="6" applyFont="1" applyFill="1" applyBorder="1"/>
    <xf numFmtId="0" fontId="46" fillId="7" borderId="39" xfId="0" applyFont="1" applyFill="1" applyBorder="1" applyAlignment="1">
      <alignment vertical="center" wrapText="1"/>
    </xf>
    <xf numFmtId="0" fontId="46" fillId="7" borderId="33" xfId="0" applyFont="1" applyFill="1" applyBorder="1" applyAlignment="1">
      <alignment vertical="center" wrapText="1"/>
    </xf>
    <xf numFmtId="3" fontId="24" fillId="0" borderId="0" xfId="7" applyNumberFormat="1" applyBorder="1"/>
    <xf numFmtId="0" fontId="22" fillId="9" borderId="35" xfId="6" applyFont="1" applyFill="1" applyBorder="1" applyAlignment="1">
      <alignment vertical="center"/>
    </xf>
    <xf numFmtId="0" fontId="55" fillId="9" borderId="33" xfId="6" applyFont="1" applyFill="1" applyBorder="1" applyAlignment="1">
      <alignment vertical="center"/>
    </xf>
    <xf numFmtId="0" fontId="22" fillId="9" borderId="35" xfId="6" applyFont="1" applyFill="1" applyBorder="1" applyAlignment="1">
      <alignment vertical="center" wrapText="1"/>
    </xf>
    <xf numFmtId="0" fontId="22" fillId="9" borderId="46" xfId="6" applyFont="1" applyFill="1" applyBorder="1" applyAlignment="1">
      <alignment vertical="center"/>
    </xf>
    <xf numFmtId="0" fontId="55" fillId="8" borderId="33" xfId="6" applyFont="1" applyFill="1" applyBorder="1" applyAlignment="1">
      <alignment vertical="center"/>
    </xf>
    <xf numFmtId="0" fontId="22" fillId="8" borderId="35" xfId="6" applyFont="1" applyFill="1" applyBorder="1" applyAlignment="1">
      <alignment vertical="center"/>
    </xf>
    <xf numFmtId="0" fontId="55" fillId="17" borderId="33" xfId="6" applyFont="1" applyFill="1" applyBorder="1" applyAlignment="1">
      <alignment vertical="center"/>
    </xf>
    <xf numFmtId="0" fontId="22" fillId="17" borderId="35" xfId="6" applyFont="1" applyFill="1" applyBorder="1" applyAlignment="1">
      <alignment vertical="center"/>
    </xf>
    <xf numFmtId="0" fontId="82" fillId="16" borderId="0" xfId="0" applyFont="1" applyFill="1"/>
    <xf numFmtId="0" fontId="83" fillId="16" borderId="0" xfId="0" applyFont="1" applyFill="1"/>
    <xf numFmtId="0" fontId="23" fillId="5" borderId="39" xfId="0" applyFont="1" applyFill="1" applyBorder="1" applyAlignment="1">
      <alignment vertical="center"/>
    </xf>
    <xf numFmtId="0" fontId="19" fillId="0" borderId="0" xfId="8" applyFont="1" applyAlignment="1">
      <alignment horizontal="left" vertical="center"/>
    </xf>
    <xf numFmtId="0" fontId="0" fillId="0" borderId="39" xfId="0" applyBorder="1" applyAlignment="1">
      <alignment wrapText="1"/>
    </xf>
    <xf numFmtId="0" fontId="23" fillId="7" borderId="39" xfId="0" applyFont="1" applyFill="1" applyBorder="1"/>
    <xf numFmtId="0" fontId="5" fillId="9" borderId="39" xfId="0" applyFont="1" applyFill="1" applyBorder="1"/>
    <xf numFmtId="0" fontId="24" fillId="0" borderId="33" xfId="7" applyBorder="1"/>
    <xf numFmtId="0" fontId="28" fillId="0" borderId="39" xfId="0" applyFont="1" applyBorder="1"/>
    <xf numFmtId="167" fontId="0" fillId="0" borderId="39" xfId="0" applyNumberFormat="1" applyBorder="1"/>
    <xf numFmtId="0" fontId="0" fillId="9" borderId="39" xfId="0" applyFill="1" applyBorder="1"/>
    <xf numFmtId="0" fontId="29" fillId="0" borderId="33" xfId="7" applyFont="1" applyBorder="1"/>
    <xf numFmtId="0" fontId="23" fillId="9" borderId="39" xfId="6" applyFill="1" applyBorder="1"/>
    <xf numFmtId="49" fontId="20" fillId="3" borderId="10" xfId="3" applyNumberFormat="1" applyBorder="1" applyAlignment="1">
      <alignment horizontal="center"/>
    </xf>
    <xf numFmtId="0" fontId="36" fillId="0" borderId="41" xfId="0" applyFont="1" applyBorder="1"/>
    <xf numFmtId="0" fontId="36" fillId="0" borderId="40" xfId="0" applyFont="1" applyBorder="1"/>
    <xf numFmtId="181" fontId="0" fillId="0" borderId="23" xfId="0" applyNumberFormat="1" applyBorder="1"/>
    <xf numFmtId="181" fontId="0" fillId="0" borderId="0" xfId="0" applyNumberFormat="1"/>
    <xf numFmtId="181" fontId="36" fillId="0" borderId="20" xfId="0" applyNumberFormat="1" applyFont="1" applyBorder="1"/>
    <xf numFmtId="181" fontId="36" fillId="0" borderId="9" xfId="0" applyNumberFormat="1" applyFont="1" applyBorder="1"/>
    <xf numFmtId="181" fontId="36" fillId="0" borderId="35" xfId="0" applyNumberFormat="1" applyFont="1" applyBorder="1"/>
    <xf numFmtId="0" fontId="23" fillId="7" borderId="0" xfId="0" applyFont="1" applyFill="1" applyAlignment="1">
      <alignment wrapText="1"/>
    </xf>
    <xf numFmtId="0" fontId="43" fillId="0" borderId="40" xfId="0" applyFont="1" applyBorder="1" applyAlignment="1">
      <alignment vertical="center"/>
    </xf>
    <xf numFmtId="9" fontId="0" fillId="0" borderId="0" xfId="0" applyNumberFormat="1"/>
    <xf numFmtId="0" fontId="85" fillId="0" borderId="0" xfId="0" applyFont="1" applyAlignment="1">
      <alignment horizontal="left" indent="1"/>
    </xf>
    <xf numFmtId="167" fontId="19" fillId="0" borderId="0" xfId="8" applyNumberFormat="1" applyFont="1" applyAlignment="1">
      <alignment vertical="center"/>
    </xf>
    <xf numFmtId="0" fontId="29" fillId="0" borderId="9" xfId="7" applyFont="1" applyAlignment="1">
      <alignment horizontal="right"/>
    </xf>
    <xf numFmtId="164" fontId="19" fillId="0" borderId="22" xfId="8" applyNumberFormat="1" applyFont="1" applyBorder="1" applyAlignment="1">
      <alignment vertical="center"/>
    </xf>
    <xf numFmtId="0" fontId="89" fillId="0" borderId="0" xfId="0" applyFont="1"/>
    <xf numFmtId="164" fontId="25" fillId="0" borderId="28" xfId="12" applyBorder="1">
      <alignment horizontal="right"/>
    </xf>
    <xf numFmtId="0" fontId="0" fillId="0" borderId="0" xfId="0" applyAlignment="1">
      <alignment horizontal="left" indent="2"/>
    </xf>
    <xf numFmtId="0" fontId="85" fillId="0" borderId="0" xfId="0" applyFont="1" applyAlignment="1">
      <alignment horizontal="left" indent="2"/>
    </xf>
    <xf numFmtId="0" fontId="86" fillId="0" borderId="0" xfId="0" applyFont="1" applyAlignment="1">
      <alignment horizontal="left" indent="1"/>
    </xf>
    <xf numFmtId="0" fontId="0" fillId="0" borderId="22" xfId="0" applyBorder="1" applyAlignment="1">
      <alignment horizontal="left" indent="1"/>
    </xf>
    <xf numFmtId="0" fontId="85" fillId="0" borderId="22" xfId="0" applyFont="1" applyBorder="1" applyAlignment="1">
      <alignment horizontal="left" indent="1"/>
    </xf>
    <xf numFmtId="0" fontId="87" fillId="0" borderId="0" xfId="0" applyFont="1" applyAlignment="1">
      <alignment horizontal="left" indent="1"/>
    </xf>
    <xf numFmtId="0" fontId="0" fillId="0" borderId="22" xfId="0" applyBorder="1" applyAlignment="1">
      <alignment horizontal="left" indent="2"/>
    </xf>
    <xf numFmtId="0" fontId="0" fillId="0" borderId="9" xfId="0" applyBorder="1" applyAlignment="1">
      <alignment horizontal="left" indent="2"/>
    </xf>
    <xf numFmtId="0" fontId="88" fillId="0" borderId="0" xfId="7" applyFont="1" applyBorder="1" applyAlignment="1">
      <alignment horizontal="left" indent="2"/>
    </xf>
    <xf numFmtId="0" fontId="57" fillId="0" borderId="0" xfId="0" applyFont="1" applyAlignment="1">
      <alignment horizontal="left" indent="1"/>
    </xf>
    <xf numFmtId="0" fontId="85" fillId="0" borderId="22" xfId="0" applyFont="1" applyBorder="1" applyAlignment="1">
      <alignment horizontal="left" indent="2"/>
    </xf>
    <xf numFmtId="0" fontId="25" fillId="0" borderId="0" xfId="7" applyFont="1" applyBorder="1" applyAlignment="1">
      <alignment horizontal="left" indent="2"/>
    </xf>
    <xf numFmtId="0" fontId="25" fillId="0" borderId="22" xfId="7" applyFont="1" applyBorder="1" applyAlignment="1">
      <alignment horizontal="left" indent="2"/>
    </xf>
    <xf numFmtId="0" fontId="84" fillId="0" borderId="0" xfId="0" applyFont="1"/>
    <xf numFmtId="0" fontId="24" fillId="0" borderId="22" xfId="7" applyBorder="1"/>
    <xf numFmtId="0" fontId="0" fillId="0" borderId="0" xfId="0" applyAlignment="1">
      <alignment horizontal="left" indent="3"/>
    </xf>
    <xf numFmtId="0" fontId="85" fillId="0" borderId="0" xfId="0" applyFont="1" applyAlignment="1">
      <alignment horizontal="left" indent="3"/>
    </xf>
    <xf numFmtId="0" fontId="23" fillId="15" borderId="21" xfId="0" applyFont="1" applyFill="1" applyBorder="1"/>
    <xf numFmtId="0" fontId="23" fillId="15" borderId="41" xfId="0" applyFont="1" applyFill="1" applyBorder="1"/>
    <xf numFmtId="0" fontId="12" fillId="15" borderId="41" xfId="0" applyFont="1" applyFill="1" applyBorder="1"/>
    <xf numFmtId="0" fontId="12" fillId="15" borderId="40" xfId="0" applyFont="1" applyFill="1" applyBorder="1"/>
    <xf numFmtId="189" fontId="0" fillId="0" borderId="0" xfId="0" applyNumberFormat="1"/>
    <xf numFmtId="0" fontId="94" fillId="0" borderId="0" xfId="0" applyFont="1" applyAlignment="1">
      <alignment horizontal="left" indent="1"/>
    </xf>
    <xf numFmtId="0" fontId="95" fillId="0" borderId="0" xfId="0" applyFont="1" applyAlignment="1">
      <alignment horizontal="left" indent="1"/>
    </xf>
    <xf numFmtId="0" fontId="0" fillId="4" borderId="63" xfId="0" applyFill="1" applyBorder="1"/>
    <xf numFmtId="0" fontId="32" fillId="4" borderId="64" xfId="0" applyFont="1" applyFill="1" applyBorder="1"/>
    <xf numFmtId="0" fontId="91" fillId="4" borderId="64" xfId="0" applyFont="1" applyFill="1" applyBorder="1" applyAlignment="1">
      <alignment horizontal="center"/>
    </xf>
    <xf numFmtId="164" fontId="25" fillId="4" borderId="65" xfId="12" applyFill="1" applyBorder="1">
      <alignment horizontal="right"/>
    </xf>
    <xf numFmtId="164" fontId="19" fillId="4" borderId="63" xfId="8" applyNumberFormat="1" applyFont="1" applyFill="1" applyBorder="1" applyAlignment="1">
      <alignment vertical="center"/>
    </xf>
    <xf numFmtId="164" fontId="19" fillId="4" borderId="64" xfId="8" applyNumberFormat="1" applyFont="1" applyFill="1" applyBorder="1" applyAlignment="1">
      <alignment vertical="center"/>
    </xf>
    <xf numFmtId="164" fontId="19" fillId="4" borderId="66" xfId="8" applyNumberFormat="1" applyFont="1" applyFill="1" applyBorder="1" applyAlignment="1">
      <alignment vertical="center"/>
    </xf>
    <xf numFmtId="0" fontId="85" fillId="4" borderId="63" xfId="0" applyFont="1" applyFill="1" applyBorder="1"/>
    <xf numFmtId="0" fontId="93" fillId="4" borderId="64" xfId="0" applyFont="1" applyFill="1" applyBorder="1" applyAlignment="1">
      <alignment horizontal="center"/>
    </xf>
    <xf numFmtId="0" fontId="27" fillId="4" borderId="64" xfId="0" applyFont="1" applyFill="1" applyBorder="1" applyAlignment="1">
      <alignment horizontal="center"/>
    </xf>
    <xf numFmtId="0" fontId="36" fillId="4" borderId="46" xfId="0" applyFont="1" applyFill="1" applyBorder="1"/>
    <xf numFmtId="0" fontId="32" fillId="4" borderId="47" xfId="0" applyFont="1" applyFill="1" applyBorder="1"/>
    <xf numFmtId="0" fontId="93" fillId="4" borderId="47" xfId="0" applyFont="1" applyFill="1" applyBorder="1" applyAlignment="1">
      <alignment horizontal="center"/>
    </xf>
    <xf numFmtId="164" fontId="25" fillId="4" borderId="61" xfId="12" applyFill="1" applyBorder="1">
      <alignment horizontal="right"/>
    </xf>
    <xf numFmtId="0" fontId="0" fillId="4" borderId="47" xfId="0" applyFill="1" applyBorder="1"/>
    <xf numFmtId="164" fontId="19" fillId="4" borderId="47" xfId="8" applyNumberFormat="1" applyFont="1" applyFill="1" applyBorder="1" applyAlignment="1">
      <alignment vertical="center"/>
    </xf>
    <xf numFmtId="164" fontId="19" fillId="4" borderId="62" xfId="8" applyNumberFormat="1" applyFont="1" applyFill="1" applyBorder="1" applyAlignment="1">
      <alignment vertical="center"/>
    </xf>
    <xf numFmtId="0" fontId="84" fillId="4" borderId="46" xfId="0" applyFont="1" applyFill="1" applyBorder="1"/>
    <xf numFmtId="164" fontId="85" fillId="4" borderId="47" xfId="8" applyNumberFormat="1" applyFont="1" applyFill="1" applyBorder="1" applyAlignment="1">
      <alignment vertical="center"/>
    </xf>
    <xf numFmtId="164" fontId="85" fillId="4" borderId="62" xfId="8" applyNumberFormat="1" applyFont="1" applyFill="1" applyBorder="1" applyAlignment="1">
      <alignment vertical="center"/>
    </xf>
    <xf numFmtId="0" fontId="27" fillId="4" borderId="47" xfId="0" applyFont="1" applyFill="1" applyBorder="1" applyAlignment="1">
      <alignment horizontal="center"/>
    </xf>
    <xf numFmtId="164" fontId="92" fillId="4" borderId="65" xfId="12" applyFont="1" applyFill="1" applyBorder="1">
      <alignment horizontal="right"/>
    </xf>
    <xf numFmtId="189" fontId="32" fillId="4" borderId="64" xfId="20" applyNumberFormat="1" applyFont="1" applyFill="1" applyBorder="1" applyAlignment="1">
      <alignment vertical="center"/>
    </xf>
    <xf numFmtId="189" fontId="32" fillId="4" borderId="66" xfId="20" applyNumberFormat="1" applyFont="1" applyFill="1" applyBorder="1" applyAlignment="1">
      <alignment vertical="center"/>
    </xf>
    <xf numFmtId="164" fontId="36" fillId="4" borderId="47" xfId="8" applyNumberFormat="1" applyFont="1" applyFill="1" applyBorder="1" applyAlignment="1">
      <alignment vertical="center"/>
    </xf>
    <xf numFmtId="164" fontId="36" fillId="4" borderId="62" xfId="8" applyNumberFormat="1" applyFont="1" applyFill="1" applyBorder="1" applyAlignment="1">
      <alignment vertical="center"/>
    </xf>
    <xf numFmtId="164" fontId="84" fillId="4" borderId="47" xfId="8" applyNumberFormat="1" applyFont="1" applyFill="1" applyBorder="1" applyAlignment="1">
      <alignment vertical="center"/>
    </xf>
    <xf numFmtId="164" fontId="84" fillId="4" borderId="62" xfId="8" applyNumberFormat="1" applyFont="1" applyFill="1" applyBorder="1" applyAlignment="1">
      <alignment vertical="center"/>
    </xf>
    <xf numFmtId="164" fontId="92" fillId="4" borderId="61" xfId="12" applyFont="1" applyFill="1" applyBorder="1">
      <alignment horizontal="right"/>
    </xf>
    <xf numFmtId="164" fontId="32" fillId="4" borderId="47" xfId="8" applyNumberFormat="1" applyFont="1" applyFill="1" applyBorder="1" applyAlignment="1">
      <alignment vertical="center"/>
    </xf>
    <xf numFmtId="164" fontId="32" fillId="4" borderId="62" xfId="8" applyNumberFormat="1" applyFont="1" applyFill="1" applyBorder="1" applyAlignment="1">
      <alignment vertical="center"/>
    </xf>
    <xf numFmtId="164" fontId="90" fillId="4" borderId="47" xfId="8" applyNumberFormat="1" applyFont="1" applyFill="1" applyBorder="1" applyAlignment="1">
      <alignment vertical="center"/>
    </xf>
    <xf numFmtId="164" fontId="90" fillId="4" borderId="62" xfId="8" applyNumberFormat="1" applyFont="1" applyFill="1" applyBorder="1" applyAlignment="1">
      <alignment vertical="center"/>
    </xf>
    <xf numFmtId="0" fontId="49" fillId="0" borderId="0" xfId="8" applyFont="1" applyAlignment="1">
      <alignment horizontal="left" vertical="center"/>
    </xf>
    <xf numFmtId="15" fontId="0" fillId="7" borderId="0" xfId="0" applyNumberFormat="1" applyFill="1"/>
    <xf numFmtId="3" fontId="0" fillId="7" borderId="0" xfId="0" applyNumberFormat="1" applyFill="1"/>
    <xf numFmtId="0" fontId="22" fillId="9" borderId="19" xfId="11" applyFill="1" applyProtection="1">
      <protection locked="0"/>
    </xf>
    <xf numFmtId="0" fontId="0" fillId="0" borderId="0" xfId="0" applyProtection="1">
      <protection locked="0"/>
    </xf>
    <xf numFmtId="0" fontId="23" fillId="7" borderId="0" xfId="0" applyFont="1" applyFill="1" applyProtection="1">
      <protection locked="0"/>
    </xf>
    <xf numFmtId="0" fontId="24" fillId="0" borderId="0" xfId="7" applyBorder="1" applyProtection="1">
      <protection locked="0"/>
    </xf>
    <xf numFmtId="0" fontId="24" fillId="0" borderId="9" xfId="7" applyProtection="1">
      <protection locked="0"/>
    </xf>
    <xf numFmtId="0" fontId="45" fillId="0" borderId="9" xfId="7" applyFont="1" applyAlignment="1" applyProtection="1">
      <alignment horizontal="right"/>
      <protection locked="0"/>
    </xf>
    <xf numFmtId="0" fontId="45" fillId="0" borderId="9" xfId="7" applyFont="1" applyProtection="1">
      <protection locked="0"/>
    </xf>
    <xf numFmtId="3" fontId="0" fillId="0" borderId="0" xfId="0" applyNumberFormat="1" applyProtection="1">
      <protection locked="0"/>
    </xf>
    <xf numFmtId="0" fontId="0" fillId="0" borderId="0" xfId="0" applyAlignment="1" applyProtection="1">
      <alignment horizontal="center" wrapText="1"/>
      <protection locked="0"/>
    </xf>
    <xf numFmtId="0" fontId="23" fillId="9" borderId="0" xfId="6" applyFill="1" applyBorder="1" applyProtection="1">
      <protection locked="0"/>
    </xf>
    <xf numFmtId="0" fontId="0" fillId="9" borderId="0" xfId="0" applyFill="1" applyProtection="1">
      <protection locked="0"/>
    </xf>
    <xf numFmtId="0" fontId="29" fillId="0" borderId="9" xfId="7" applyFont="1" applyProtection="1">
      <protection locked="0"/>
    </xf>
    <xf numFmtId="0" fontId="48" fillId="0" borderId="9" xfId="7" applyFont="1" applyProtection="1">
      <protection locked="0"/>
    </xf>
    <xf numFmtId="0" fontId="15" fillId="0" borderId="0" xfId="5" applyProtection="1">
      <protection locked="0"/>
    </xf>
    <xf numFmtId="10" fontId="20" fillId="4" borderId="0" xfId="20" applyNumberFormat="1" applyFont="1" applyFill="1" applyAlignment="1" applyProtection="1">
      <alignment horizontal="right"/>
      <protection locked="0"/>
    </xf>
    <xf numFmtId="15" fontId="20" fillId="4" borderId="0" xfId="8" applyNumberFormat="1" applyFont="1" applyFill="1" applyAlignment="1" applyProtection="1">
      <alignment horizontal="right"/>
      <protection locked="0"/>
    </xf>
    <xf numFmtId="189" fontId="20" fillId="4" borderId="0" xfId="20" applyNumberFormat="1" applyFont="1" applyFill="1" applyAlignment="1" applyProtection="1">
      <alignment horizontal="right"/>
      <protection locked="0"/>
    </xf>
    <xf numFmtId="0" fontId="5" fillId="9" borderId="0" xfId="0" applyFont="1" applyFill="1" applyProtection="1">
      <protection locked="0"/>
    </xf>
    <xf numFmtId="164" fontId="20" fillId="4" borderId="0" xfId="3" applyFill="1" applyProtection="1">
      <alignment horizontal="right"/>
      <protection locked="0"/>
    </xf>
    <xf numFmtId="0" fontId="28" fillId="0" borderId="0" xfId="0" applyFont="1" applyProtection="1">
      <protection locked="0"/>
    </xf>
    <xf numFmtId="164" fontId="20" fillId="3" borderId="0" xfId="3" applyProtection="1">
      <alignment horizontal="right"/>
      <protection locked="0"/>
    </xf>
    <xf numFmtId="175" fontId="20" fillId="4" borderId="0" xfId="8" applyNumberFormat="1" applyFont="1" applyFill="1" applyAlignment="1" applyProtection="1">
      <alignment horizontal="right"/>
      <protection locked="0"/>
    </xf>
    <xf numFmtId="168" fontId="20" fillId="4" borderId="0" xfId="8" applyNumberFormat="1" applyFont="1" applyFill="1" applyAlignment="1" applyProtection="1">
      <alignment horizontal="right"/>
      <protection locked="0"/>
    </xf>
    <xf numFmtId="188" fontId="20" fillId="4" borderId="0" xfId="8" applyNumberFormat="1" applyFont="1" applyFill="1" applyAlignment="1" applyProtection="1">
      <alignment horizontal="right"/>
      <protection locked="0"/>
    </xf>
    <xf numFmtId="167" fontId="0" fillId="0" borderId="0" xfId="0" applyNumberFormat="1" applyProtection="1">
      <protection locked="0"/>
    </xf>
    <xf numFmtId="167" fontId="20" fillId="3" borderId="0" xfId="3" applyNumberFormat="1" applyProtection="1">
      <alignment horizontal="right"/>
      <protection locked="0"/>
    </xf>
    <xf numFmtId="0" fontId="45" fillId="0" borderId="33" xfId="7" applyFont="1" applyBorder="1" applyProtection="1">
      <protection locked="0"/>
    </xf>
    <xf numFmtId="166" fontId="20" fillId="4" borderId="39" xfId="8" applyNumberFormat="1" applyFont="1" applyFill="1" applyBorder="1" applyAlignment="1" applyProtection="1">
      <alignment horizontal="right"/>
      <protection locked="0"/>
    </xf>
    <xf numFmtId="0" fontId="38" fillId="0" borderId="0" xfId="0" applyFont="1" applyProtection="1">
      <protection locked="0"/>
    </xf>
    <xf numFmtId="166" fontId="20" fillId="4" borderId="31" xfId="8" applyNumberFormat="1" applyFont="1" applyFill="1" applyBorder="1" applyAlignment="1" applyProtection="1">
      <alignment horizontal="right"/>
      <protection locked="0"/>
    </xf>
    <xf numFmtId="0" fontId="45" fillId="0" borderId="35" xfId="7" applyFont="1" applyBorder="1" applyProtection="1">
      <protection locked="0"/>
    </xf>
    <xf numFmtId="164" fontId="0" fillId="0" borderId="0" xfId="0" applyNumberFormat="1" applyProtection="1">
      <protection locked="0"/>
    </xf>
    <xf numFmtId="164" fontId="20" fillId="0" borderId="0" xfId="3" applyFill="1" applyProtection="1">
      <alignment horizontal="right"/>
      <protection locked="0"/>
    </xf>
    <xf numFmtId="0" fontId="0" fillId="0" borderId="22" xfId="0" applyBorder="1" applyProtection="1">
      <protection locked="0"/>
    </xf>
    <xf numFmtId="164" fontId="0" fillId="0" borderId="22" xfId="0" applyNumberFormat="1" applyBorder="1" applyProtection="1">
      <protection locked="0"/>
    </xf>
    <xf numFmtId="165" fontId="20" fillId="3" borderId="0" xfId="3" applyNumberFormat="1" applyProtection="1">
      <alignment horizontal="right"/>
      <protection locked="0"/>
    </xf>
    <xf numFmtId="0" fontId="37" fillId="0" borderId="0" xfId="0" applyFont="1" applyProtection="1">
      <protection locked="0"/>
    </xf>
    <xf numFmtId="0" fontId="38" fillId="0" borderId="9" xfId="0" applyFont="1" applyBorder="1" applyProtection="1">
      <protection locked="0"/>
    </xf>
    <xf numFmtId="0" fontId="45" fillId="0" borderId="20" xfId="7" applyFont="1" applyBorder="1" applyProtection="1">
      <protection locked="0"/>
    </xf>
    <xf numFmtId="0" fontId="24" fillId="0" borderId="39" xfId="7" applyBorder="1" applyProtection="1">
      <protection locked="0"/>
    </xf>
    <xf numFmtId="169" fontId="20" fillId="4" borderId="39" xfId="8" applyNumberFormat="1" applyFont="1" applyFill="1" applyBorder="1" applyAlignment="1" applyProtection="1">
      <alignment horizontal="right"/>
      <protection locked="0"/>
    </xf>
    <xf numFmtId="0" fontId="0" fillId="0" borderId="9" xfId="0" applyBorder="1" applyProtection="1">
      <protection locked="0"/>
    </xf>
    <xf numFmtId="15" fontId="20" fillId="3" borderId="0" xfId="20" applyNumberFormat="1" applyFont="1" applyFill="1" applyAlignment="1" applyProtection="1">
      <alignment horizontal="right"/>
      <protection locked="0"/>
    </xf>
    <xf numFmtId="175" fontId="20" fillId="3" borderId="0" xfId="20" applyNumberFormat="1" applyFont="1" applyFill="1" applyAlignment="1" applyProtection="1">
      <alignment horizontal="right"/>
      <protection locked="0"/>
    </xf>
    <xf numFmtId="0" fontId="23" fillId="5" borderId="0" xfId="0" applyFont="1" applyFill="1" applyAlignment="1" applyProtection="1">
      <alignment vertical="center"/>
      <protection locked="0"/>
    </xf>
    <xf numFmtId="0" fontId="0" fillId="0" borderId="0" xfId="0" applyAlignment="1">
      <alignment horizontal="left" wrapText="1" indent="1"/>
    </xf>
    <xf numFmtId="0" fontId="33" fillId="7" borderId="0" xfId="0" applyFont="1" applyFill="1" applyAlignment="1">
      <alignment horizontal="center" vertical="center" wrapText="1"/>
    </xf>
    <xf numFmtId="0" fontId="23" fillId="9" borderId="0" xfId="0" applyFont="1" applyFill="1" applyAlignment="1">
      <alignment horizontal="center" vertical="center"/>
    </xf>
    <xf numFmtId="0" fontId="23" fillId="12" borderId="0" xfId="0" applyFont="1" applyFill="1" applyAlignment="1">
      <alignment horizontal="center" vertical="center"/>
    </xf>
    <xf numFmtId="0" fontId="23" fillId="13" borderId="0" xfId="0" applyFont="1" applyFill="1" applyAlignment="1">
      <alignment horizontal="center" vertical="center"/>
    </xf>
    <xf numFmtId="0" fontId="23" fillId="7" borderId="0" xfId="0" applyFont="1" applyFill="1" applyAlignment="1">
      <alignment horizontal="center" vertical="center"/>
    </xf>
    <xf numFmtId="0" fontId="16" fillId="9" borderId="11" xfId="5" applyFont="1" applyFill="1" applyBorder="1" applyAlignment="1">
      <alignment horizontal="center" vertical="center"/>
    </xf>
    <xf numFmtId="0" fontId="16" fillId="9" borderId="12" xfId="5" applyFont="1" applyFill="1" applyBorder="1" applyAlignment="1">
      <alignment horizontal="center" vertical="center"/>
    </xf>
    <xf numFmtId="0" fontId="16" fillId="9" borderId="13" xfId="5" applyFont="1" applyFill="1" applyBorder="1" applyAlignment="1">
      <alignment horizontal="center" vertical="center"/>
    </xf>
    <xf numFmtId="0" fontId="16" fillId="9" borderId="14" xfId="5" applyFont="1" applyFill="1" applyBorder="1" applyAlignment="1">
      <alignment horizontal="center" vertical="center"/>
    </xf>
    <xf numFmtId="0" fontId="16" fillId="9" borderId="0" xfId="5" applyFont="1" applyFill="1" applyAlignment="1">
      <alignment horizontal="center" vertical="center"/>
    </xf>
    <xf numFmtId="0" fontId="16" fillId="9" borderId="15" xfId="5" applyFont="1" applyFill="1" applyBorder="1" applyAlignment="1">
      <alignment horizontal="center" vertical="center"/>
    </xf>
    <xf numFmtId="0" fontId="16" fillId="9" borderId="16" xfId="5" applyFont="1" applyFill="1" applyBorder="1" applyAlignment="1">
      <alignment horizontal="center" vertical="center"/>
    </xf>
    <xf numFmtId="0" fontId="16" fillId="9" borderId="17" xfId="5" applyFont="1" applyFill="1" applyBorder="1" applyAlignment="1">
      <alignment horizontal="center" vertical="center"/>
    </xf>
    <xf numFmtId="0" fontId="16" fillId="9" borderId="18" xfId="5" applyFont="1" applyFill="1" applyBorder="1" applyAlignment="1">
      <alignment horizontal="center" vertical="center"/>
    </xf>
    <xf numFmtId="187" fontId="80" fillId="4" borderId="24" xfId="0" applyNumberFormat="1" applyFont="1" applyFill="1" applyBorder="1" applyAlignment="1">
      <alignment horizontal="center"/>
    </xf>
    <xf numFmtId="187" fontId="80" fillId="4" borderId="23" xfId="0" applyNumberFormat="1" applyFont="1" applyFill="1" applyBorder="1" applyAlignment="1">
      <alignment horizontal="center"/>
    </xf>
    <xf numFmtId="182" fontId="76" fillId="4" borderId="23" xfId="0" applyNumberFormat="1" applyFont="1" applyFill="1" applyBorder="1" applyAlignment="1">
      <alignment horizontal="center" wrapText="1"/>
    </xf>
    <xf numFmtId="182" fontId="76" fillId="4" borderId="20" xfId="0" applyNumberFormat="1" applyFont="1" applyFill="1" applyBorder="1" applyAlignment="1">
      <alignment horizontal="center" wrapText="1"/>
    </xf>
    <xf numFmtId="186" fontId="79" fillId="4" borderId="31" xfId="0" applyNumberFormat="1" applyFont="1" applyFill="1" applyBorder="1" applyAlignment="1">
      <alignment horizontal="center"/>
    </xf>
    <xf numFmtId="186" fontId="79" fillId="4" borderId="39" xfId="0" applyNumberFormat="1" applyFont="1" applyFill="1" applyBorder="1" applyAlignment="1">
      <alignment horizontal="center"/>
    </xf>
    <xf numFmtId="182" fontId="77" fillId="4" borderId="39" xfId="0" applyNumberFormat="1" applyFont="1" applyFill="1" applyBorder="1" applyAlignment="1">
      <alignment horizontal="center" vertical="top" wrapText="1"/>
    </xf>
    <xf numFmtId="182" fontId="77" fillId="4" borderId="33" xfId="0" applyNumberFormat="1" applyFont="1" applyFill="1" applyBorder="1" applyAlignment="1">
      <alignment horizontal="center" vertical="top" wrapText="1"/>
    </xf>
    <xf numFmtId="186" fontId="80" fillId="4" borderId="31" xfId="0" applyNumberFormat="1" applyFont="1" applyFill="1" applyBorder="1" applyAlignment="1">
      <alignment horizontal="center"/>
    </xf>
    <xf numFmtId="186" fontId="80" fillId="4" borderId="22" xfId="0" applyNumberFormat="1" applyFont="1" applyFill="1" applyBorder="1" applyAlignment="1">
      <alignment horizontal="center"/>
    </xf>
    <xf numFmtId="186" fontId="80" fillId="4" borderId="32" xfId="0" applyNumberFormat="1" applyFont="1" applyFill="1" applyBorder="1" applyAlignment="1">
      <alignment horizontal="center"/>
    </xf>
    <xf numFmtId="186" fontId="80" fillId="4" borderId="39" xfId="0" applyNumberFormat="1" applyFont="1" applyFill="1" applyBorder="1" applyAlignment="1">
      <alignment horizontal="center"/>
    </xf>
    <xf numFmtId="186" fontId="80" fillId="4" borderId="0" xfId="0" applyNumberFormat="1" applyFont="1" applyFill="1" applyAlignment="1">
      <alignment horizontal="center"/>
    </xf>
    <xf numFmtId="186" fontId="80" fillId="4" borderId="34" xfId="0" applyNumberFormat="1" applyFont="1" applyFill="1" applyBorder="1" applyAlignment="1">
      <alignment horizontal="center"/>
    </xf>
    <xf numFmtId="182" fontId="76" fillId="4" borderId="39" xfId="0" applyNumberFormat="1" applyFont="1" applyFill="1" applyBorder="1" applyAlignment="1">
      <alignment horizontal="center" wrapText="1"/>
    </xf>
    <xf numFmtId="182" fontId="76" fillId="4" borderId="0" xfId="0" applyNumberFormat="1" applyFont="1" applyFill="1" applyAlignment="1">
      <alignment horizontal="center" wrapText="1"/>
    </xf>
    <xf numFmtId="182" fontId="76" fillId="4" borderId="34" xfId="0" applyNumberFormat="1" applyFont="1" applyFill="1" applyBorder="1" applyAlignment="1">
      <alignment horizontal="center" wrapText="1"/>
    </xf>
    <xf numFmtId="182" fontId="76" fillId="4" borderId="33" xfId="0" applyNumberFormat="1" applyFont="1" applyFill="1" applyBorder="1" applyAlignment="1">
      <alignment horizontal="center" wrapText="1"/>
    </xf>
    <xf numFmtId="182" fontId="76" fillId="4" borderId="9" xfId="0" applyNumberFormat="1" applyFont="1" applyFill="1" applyBorder="1" applyAlignment="1">
      <alignment horizontal="center" wrapText="1"/>
    </xf>
    <xf numFmtId="182" fontId="76" fillId="4" borderId="35" xfId="0" applyNumberFormat="1" applyFont="1" applyFill="1" applyBorder="1" applyAlignment="1">
      <alignment horizontal="center" wrapText="1"/>
    </xf>
    <xf numFmtId="186" fontId="79" fillId="4" borderId="22" xfId="0" applyNumberFormat="1" applyFont="1" applyFill="1" applyBorder="1" applyAlignment="1">
      <alignment horizontal="center"/>
    </xf>
    <xf numFmtId="186" fontId="79" fillId="4" borderId="32" xfId="0" applyNumberFormat="1" applyFont="1" applyFill="1" applyBorder="1" applyAlignment="1">
      <alignment horizontal="center"/>
    </xf>
    <xf numFmtId="186" fontId="79" fillId="4" borderId="0" xfId="0" applyNumberFormat="1" applyFont="1" applyFill="1" applyAlignment="1">
      <alignment horizontal="center"/>
    </xf>
    <xf numFmtId="186" fontId="79" fillId="4" borderId="34" xfId="0" applyNumberFormat="1" applyFont="1" applyFill="1" applyBorder="1" applyAlignment="1">
      <alignment horizontal="center"/>
    </xf>
    <xf numFmtId="182" fontId="77" fillId="4" borderId="0" xfId="0" applyNumberFormat="1" applyFont="1" applyFill="1" applyAlignment="1">
      <alignment horizontal="center" vertical="top" wrapText="1"/>
    </xf>
    <xf numFmtId="182" fontId="77" fillId="4" borderId="34" xfId="0" applyNumberFormat="1" applyFont="1" applyFill="1" applyBorder="1" applyAlignment="1">
      <alignment horizontal="center" vertical="top" wrapText="1"/>
    </xf>
    <xf numFmtId="182" fontId="77" fillId="4" borderId="9" xfId="0" applyNumberFormat="1" applyFont="1" applyFill="1" applyBorder="1" applyAlignment="1">
      <alignment horizontal="center" vertical="top" wrapText="1"/>
    </xf>
    <xf numFmtId="182" fontId="77" fillId="4" borderId="35" xfId="0" applyNumberFormat="1" applyFont="1" applyFill="1" applyBorder="1" applyAlignment="1">
      <alignment horizontal="center" vertical="top" wrapText="1"/>
    </xf>
    <xf numFmtId="0" fontId="61" fillId="7" borderId="0" xfId="0" applyFont="1" applyFill="1" applyAlignment="1">
      <alignment horizontal="left" vertical="top" wrapText="1"/>
    </xf>
    <xf numFmtId="186" fontId="81" fillId="4" borderId="39" xfId="0" applyNumberFormat="1" applyFont="1" applyFill="1" applyBorder="1" applyAlignment="1">
      <alignment horizontal="center"/>
    </xf>
    <xf numFmtId="186" fontId="81" fillId="4" borderId="0" xfId="0" applyNumberFormat="1" applyFont="1" applyFill="1" applyAlignment="1">
      <alignment horizontal="center"/>
    </xf>
    <xf numFmtId="186" fontId="81" fillId="4" borderId="34" xfId="0" applyNumberFormat="1" applyFont="1" applyFill="1" applyBorder="1" applyAlignment="1">
      <alignment horizontal="center"/>
    </xf>
    <xf numFmtId="186" fontId="81" fillId="4" borderId="31" xfId="0" applyNumberFormat="1" applyFont="1" applyFill="1" applyBorder="1"/>
    <xf numFmtId="186" fontId="81" fillId="4" borderId="32" xfId="0" applyNumberFormat="1" applyFont="1" applyFill="1" applyBorder="1"/>
    <xf numFmtId="186" fontId="81" fillId="4" borderId="39" xfId="0" applyNumberFormat="1" applyFont="1" applyFill="1" applyBorder="1"/>
    <xf numFmtId="186" fontId="81" fillId="4" borderId="34" xfId="0" applyNumberFormat="1" applyFont="1" applyFill="1" applyBorder="1"/>
    <xf numFmtId="182" fontId="75" fillId="4" borderId="23" xfId="0" applyNumberFormat="1" applyFont="1" applyFill="1" applyBorder="1" applyAlignment="1">
      <alignment horizontal="center" wrapText="1"/>
    </xf>
    <xf numFmtId="182" fontId="75" fillId="4" borderId="20" xfId="0" applyNumberFormat="1" applyFont="1" applyFill="1" applyBorder="1" applyAlignment="1">
      <alignment horizontal="center" wrapText="1"/>
    </xf>
    <xf numFmtId="182" fontId="76" fillId="4" borderId="39" xfId="0" applyNumberFormat="1" applyFont="1" applyFill="1" applyBorder="1" applyAlignment="1">
      <alignment horizontal="center" vertical="top" wrapText="1"/>
    </xf>
    <xf numFmtId="182" fontId="76" fillId="4" borderId="0" xfId="0" applyNumberFormat="1" applyFont="1" applyFill="1" applyAlignment="1">
      <alignment horizontal="center" vertical="top" wrapText="1"/>
    </xf>
    <xf numFmtId="182" fontId="76" fillId="4" borderId="33" xfId="0" applyNumberFormat="1" applyFont="1" applyFill="1" applyBorder="1" applyAlignment="1">
      <alignment horizontal="center" vertical="top" wrapText="1"/>
    </xf>
    <xf numFmtId="182" fontId="76" fillId="4" borderId="9" xfId="0" applyNumberFormat="1" applyFont="1" applyFill="1" applyBorder="1" applyAlignment="1">
      <alignment horizontal="center" vertical="top" wrapText="1"/>
    </xf>
    <xf numFmtId="182" fontId="75" fillId="4" borderId="39" xfId="0" applyNumberFormat="1" applyFont="1" applyFill="1" applyBorder="1" applyAlignment="1">
      <alignment horizontal="center" wrapText="1"/>
    </xf>
    <xf numFmtId="182" fontId="75" fillId="4" borderId="0" xfId="0" applyNumberFormat="1" applyFont="1" applyFill="1" applyAlignment="1">
      <alignment horizontal="center" wrapText="1"/>
    </xf>
    <xf numFmtId="182" fontId="75" fillId="4" borderId="34" xfId="0" applyNumberFormat="1" applyFont="1" applyFill="1" applyBorder="1" applyAlignment="1">
      <alignment horizontal="center" wrapText="1"/>
    </xf>
    <xf numFmtId="182" fontId="75" fillId="4" borderId="33" xfId="0" applyNumberFormat="1" applyFont="1" applyFill="1" applyBorder="1" applyAlignment="1">
      <alignment horizontal="center" wrapText="1"/>
    </xf>
    <xf numFmtId="182" fontId="75" fillId="4" borderId="9" xfId="0" applyNumberFormat="1" applyFont="1" applyFill="1" applyBorder="1" applyAlignment="1">
      <alignment horizontal="center" wrapText="1"/>
    </xf>
    <xf numFmtId="182" fontId="75" fillId="4" borderId="35" xfId="0" applyNumberFormat="1" applyFont="1" applyFill="1" applyBorder="1" applyAlignment="1">
      <alignment horizontal="center" wrapText="1"/>
    </xf>
    <xf numFmtId="186" fontId="81" fillId="4" borderId="31" xfId="0" applyNumberFormat="1" applyFont="1" applyFill="1" applyBorder="1" applyAlignment="1">
      <alignment horizontal="center"/>
    </xf>
    <xf numFmtId="186" fontId="81" fillId="4" borderId="22" xfId="0" applyNumberFormat="1" applyFont="1" applyFill="1" applyBorder="1" applyAlignment="1">
      <alignment horizontal="center"/>
    </xf>
    <xf numFmtId="186" fontId="81" fillId="4" borderId="32" xfId="0" applyNumberFormat="1" applyFont="1" applyFill="1" applyBorder="1" applyAlignment="1">
      <alignment horizontal="center"/>
    </xf>
    <xf numFmtId="0" fontId="60" fillId="10" borderId="0" xfId="0" applyFont="1" applyFill="1" applyAlignment="1">
      <alignment horizontal="center" vertical="center" wrapText="1"/>
    </xf>
    <xf numFmtId="10" fontId="78" fillId="10" borderId="22" xfId="0" applyNumberFormat="1" applyFont="1" applyFill="1" applyBorder="1" applyAlignment="1">
      <alignment horizontal="center" wrapText="1"/>
    </xf>
    <xf numFmtId="10" fontId="78" fillId="10" borderId="0" xfId="0" applyNumberFormat="1" applyFont="1" applyFill="1" applyAlignment="1">
      <alignment horizontal="center" wrapText="1"/>
    </xf>
    <xf numFmtId="0" fontId="60" fillId="10" borderId="0" xfId="0" applyFont="1" applyFill="1" applyAlignment="1">
      <alignment horizontal="center" vertical="top" wrapText="1"/>
    </xf>
    <xf numFmtId="172" fontId="68" fillId="3" borderId="52" xfId="3" applyNumberFormat="1" applyFont="1" applyBorder="1" applyAlignment="1">
      <alignment horizontal="center" vertical="center"/>
    </xf>
    <xf numFmtId="172" fontId="68" fillId="3" borderId="53" xfId="3" applyNumberFormat="1" applyFont="1" applyBorder="1" applyAlignment="1">
      <alignment horizontal="center" vertical="center"/>
    </xf>
    <xf numFmtId="172" fontId="68" fillId="3" borderId="54" xfId="3" applyNumberFormat="1" applyFont="1" applyBorder="1" applyAlignment="1">
      <alignment horizontal="center" vertical="center"/>
    </xf>
    <xf numFmtId="0" fontId="69" fillId="6" borderId="33" xfId="0" applyFont="1" applyFill="1" applyBorder="1" applyAlignment="1">
      <alignment horizontal="center"/>
    </xf>
    <xf numFmtId="0" fontId="69" fillId="6" borderId="9" xfId="0" applyFont="1" applyFill="1" applyBorder="1" applyAlignment="1">
      <alignment horizontal="center"/>
    </xf>
    <xf numFmtId="0" fontId="69" fillId="6" borderId="35" xfId="0" applyFont="1" applyFill="1" applyBorder="1" applyAlignment="1">
      <alignment horizontal="center"/>
    </xf>
    <xf numFmtId="182" fontId="43" fillId="0" borderId="10" xfId="0" applyNumberFormat="1" applyFont="1" applyBorder="1" applyAlignment="1">
      <alignment horizontal="center" vertical="center"/>
    </xf>
    <xf numFmtId="182" fontId="76" fillId="4" borderId="34" xfId="0" applyNumberFormat="1" applyFont="1" applyFill="1" applyBorder="1" applyAlignment="1">
      <alignment horizontal="center" vertical="top" wrapText="1"/>
    </xf>
    <xf numFmtId="182" fontId="76" fillId="4" borderId="35" xfId="0" applyNumberFormat="1" applyFont="1" applyFill="1" applyBorder="1" applyAlignment="1">
      <alignment horizontal="center" vertical="top" wrapText="1"/>
    </xf>
    <xf numFmtId="0" fontId="43" fillId="0" borderId="21" xfId="0" applyFont="1" applyBorder="1" applyAlignment="1">
      <alignment horizontal="left" vertical="center"/>
    </xf>
    <xf numFmtId="0" fontId="43" fillId="0" borderId="41" xfId="0" applyFont="1" applyBorder="1" applyAlignment="1">
      <alignment horizontal="left" vertical="center"/>
    </xf>
    <xf numFmtId="0" fontId="43" fillId="0" borderId="40" xfId="0" applyFont="1" applyBorder="1" applyAlignment="1">
      <alignment horizontal="left" vertical="center"/>
    </xf>
    <xf numFmtId="172" fontId="22" fillId="9" borderId="10" xfId="0" applyNumberFormat="1" applyFont="1" applyFill="1" applyBorder="1" applyAlignment="1">
      <alignment horizontal="center" vertical="center"/>
    </xf>
    <xf numFmtId="182" fontId="43" fillId="0" borderId="24" xfId="0" applyNumberFormat="1" applyFont="1" applyBorder="1" applyAlignment="1">
      <alignment horizontal="center" vertical="center"/>
    </xf>
    <xf numFmtId="182" fontId="43" fillId="0" borderId="23" xfId="0" applyNumberFormat="1" applyFont="1" applyBorder="1" applyAlignment="1">
      <alignment horizontal="center" vertical="center"/>
    </xf>
    <xf numFmtId="182" fontId="43" fillId="0" borderId="20" xfId="0" applyNumberFormat="1" applyFont="1" applyBorder="1" applyAlignment="1">
      <alignment horizontal="center" vertical="center"/>
    </xf>
    <xf numFmtId="0" fontId="22" fillId="9" borderId="24" xfId="6" applyFont="1" applyFill="1" applyBorder="1" applyAlignment="1">
      <alignment horizontal="left" vertical="center" wrapText="1"/>
    </xf>
    <xf numFmtId="0" fontId="22" fillId="9" borderId="20" xfId="6" applyFont="1" applyFill="1" applyBorder="1" applyAlignment="1">
      <alignment horizontal="left" vertical="center" wrapText="1"/>
    </xf>
    <xf numFmtId="182" fontId="72" fillId="18" borderId="40" xfId="0" applyNumberFormat="1" applyFont="1" applyFill="1" applyBorder="1" applyAlignment="1">
      <alignment horizontal="center" vertical="center"/>
    </xf>
    <xf numFmtId="182" fontId="72" fillId="18" borderId="10" xfId="0" applyNumberFormat="1" applyFont="1" applyFill="1" applyBorder="1" applyAlignment="1">
      <alignment horizontal="center" vertical="center"/>
    </xf>
    <xf numFmtId="0" fontId="22" fillId="8" borderId="24" xfId="6" applyFont="1" applyFill="1" applyBorder="1" applyAlignment="1">
      <alignment horizontal="left" vertical="center" wrapText="1"/>
    </xf>
    <xf numFmtId="0" fontId="22" fillId="8" borderId="20" xfId="6" applyFont="1" applyFill="1" applyBorder="1" applyAlignment="1">
      <alignment horizontal="left" vertical="center" wrapText="1"/>
    </xf>
    <xf numFmtId="182" fontId="69" fillId="0" borderId="21" xfId="0" applyNumberFormat="1" applyFont="1" applyBorder="1" applyAlignment="1">
      <alignment horizontal="center"/>
    </xf>
    <xf numFmtId="182" fontId="69" fillId="0" borderId="41" xfId="0" applyNumberFormat="1" applyFont="1" applyBorder="1" applyAlignment="1">
      <alignment horizontal="center"/>
    </xf>
    <xf numFmtId="182" fontId="69" fillId="0" borderId="40" xfId="0" applyNumberFormat="1" applyFont="1" applyBorder="1" applyAlignment="1">
      <alignment horizontal="center"/>
    </xf>
    <xf numFmtId="184" fontId="69" fillId="0" borderId="21" xfId="0" applyNumberFormat="1" applyFont="1" applyBorder="1" applyAlignment="1">
      <alignment horizontal="center"/>
    </xf>
    <xf numFmtId="184" fontId="69" fillId="0" borderId="41" xfId="0" applyNumberFormat="1" applyFont="1" applyBorder="1" applyAlignment="1">
      <alignment horizontal="center"/>
    </xf>
    <xf numFmtId="184" fontId="69" fillId="0" borderId="40" xfId="0" applyNumberFormat="1" applyFont="1" applyBorder="1" applyAlignment="1">
      <alignment horizontal="center"/>
    </xf>
    <xf numFmtId="0" fontId="22" fillId="9" borderId="31" xfId="6" applyFont="1" applyFill="1" applyBorder="1" applyAlignment="1">
      <alignment horizontal="center" vertical="center"/>
    </xf>
    <xf numFmtId="0" fontId="22" fillId="9" borderId="32" xfId="6" applyFont="1" applyFill="1" applyBorder="1" applyAlignment="1">
      <alignment horizontal="center" vertical="center"/>
    </xf>
    <xf numFmtId="0" fontId="22" fillId="9" borderId="31" xfId="6" applyFont="1" applyFill="1" applyBorder="1" applyAlignment="1">
      <alignment horizontal="left" vertical="center" wrapText="1"/>
    </xf>
    <xf numFmtId="0" fontId="22" fillId="9" borderId="32" xfId="6" applyFont="1" applyFill="1" applyBorder="1" applyAlignment="1">
      <alignment horizontal="left" vertical="center" wrapText="1"/>
    </xf>
    <xf numFmtId="0" fontId="22" fillId="17" borderId="46" xfId="6" applyFont="1" applyFill="1" applyBorder="1" applyAlignment="1">
      <alignment horizontal="left" vertical="center" wrapText="1"/>
    </xf>
    <xf numFmtId="0" fontId="22" fillId="17" borderId="51" xfId="6" applyFont="1" applyFill="1" applyBorder="1" applyAlignment="1">
      <alignment horizontal="left" vertical="center" wrapText="1"/>
    </xf>
    <xf numFmtId="182" fontId="73" fillId="0" borderId="48" xfId="0" applyNumberFormat="1" applyFont="1" applyBorder="1" applyAlignment="1">
      <alignment horizontal="center" vertical="center"/>
    </xf>
    <xf numFmtId="182" fontId="73" fillId="0" borderId="49" xfId="0" applyNumberFormat="1" applyFont="1" applyBorder="1" applyAlignment="1">
      <alignment horizontal="center" vertical="center"/>
    </xf>
    <xf numFmtId="0" fontId="22" fillId="17" borderId="24" xfId="6" applyFont="1" applyFill="1" applyBorder="1" applyAlignment="1">
      <alignment horizontal="left" vertical="center" wrapText="1"/>
    </xf>
    <xf numFmtId="0" fontId="22" fillId="17" borderId="20" xfId="6" applyFont="1" applyFill="1" applyBorder="1" applyAlignment="1">
      <alignment horizontal="left" vertical="center" wrapText="1"/>
    </xf>
    <xf numFmtId="172" fontId="22" fillId="17" borderId="10" xfId="0" applyNumberFormat="1" applyFont="1" applyFill="1" applyBorder="1" applyAlignment="1">
      <alignment horizontal="center" vertical="center"/>
    </xf>
    <xf numFmtId="0" fontId="22" fillId="17" borderId="31" xfId="6" applyFont="1" applyFill="1" applyBorder="1" applyAlignment="1">
      <alignment horizontal="left" vertical="center"/>
    </xf>
    <xf numFmtId="0" fontId="22" fillId="17" borderId="32" xfId="6" applyFont="1" applyFill="1" applyBorder="1" applyAlignment="1">
      <alignment horizontal="left" vertical="center"/>
    </xf>
    <xf numFmtId="0" fontId="22" fillId="8" borderId="50" xfId="6" applyFont="1" applyFill="1" applyBorder="1" applyAlignment="1">
      <alignment horizontal="left" vertical="center" wrapText="1"/>
    </xf>
    <xf numFmtId="0" fontId="22" fillId="8" borderId="48" xfId="6" applyFont="1" applyFill="1" applyBorder="1" applyAlignment="1">
      <alignment horizontal="left" vertical="center" wrapText="1"/>
    </xf>
    <xf numFmtId="0" fontId="22" fillId="8" borderId="31" xfId="6" applyFont="1" applyFill="1" applyBorder="1" applyAlignment="1">
      <alignment horizontal="center" vertical="center"/>
    </xf>
    <xf numFmtId="0" fontId="22" fillId="8" borderId="32" xfId="6" applyFont="1" applyFill="1" applyBorder="1" applyAlignment="1">
      <alignment horizontal="center" vertical="center"/>
    </xf>
    <xf numFmtId="0" fontId="22" fillId="8" borderId="31" xfId="6" applyFont="1" applyFill="1" applyBorder="1" applyAlignment="1">
      <alignment horizontal="left" vertical="center"/>
    </xf>
    <xf numFmtId="0" fontId="22" fillId="8" borderId="32" xfId="6" applyFont="1" applyFill="1" applyBorder="1" applyAlignment="1">
      <alignment horizontal="left" vertical="center"/>
    </xf>
    <xf numFmtId="165" fontId="0" fillId="0" borderId="10" xfId="0" applyNumberFormat="1" applyBorder="1" applyAlignment="1">
      <alignment horizontal="center" vertical="center"/>
    </xf>
    <xf numFmtId="0" fontId="16" fillId="8" borderId="11" xfId="5" applyFont="1" applyFill="1" applyBorder="1" applyAlignment="1">
      <alignment horizontal="center" vertical="center"/>
    </xf>
    <xf numFmtId="0" fontId="16" fillId="8" borderId="12" xfId="5" applyFont="1" applyFill="1" applyBorder="1" applyAlignment="1">
      <alignment horizontal="center" vertical="center"/>
    </xf>
    <xf numFmtId="0" fontId="16" fillId="8" borderId="13" xfId="5" applyFont="1" applyFill="1" applyBorder="1" applyAlignment="1">
      <alignment horizontal="center" vertical="center"/>
    </xf>
    <xf numFmtId="0" fontId="16" fillId="8" borderId="14" xfId="5" applyFont="1" applyFill="1" applyBorder="1" applyAlignment="1">
      <alignment horizontal="center" vertical="center"/>
    </xf>
    <xf numFmtId="0" fontId="16" fillId="8" borderId="0" xfId="5" applyFont="1" applyFill="1" applyAlignment="1">
      <alignment horizontal="center" vertical="center"/>
    </xf>
    <xf numFmtId="0" fontId="16" fillId="8" borderId="15" xfId="5" applyFont="1" applyFill="1" applyBorder="1" applyAlignment="1">
      <alignment horizontal="center" vertical="center"/>
    </xf>
    <xf numFmtId="0" fontId="16" fillId="8" borderId="16" xfId="5" applyFont="1" applyFill="1" applyBorder="1" applyAlignment="1">
      <alignment horizontal="center" vertical="center"/>
    </xf>
    <xf numFmtId="0" fontId="16" fillId="8" borderId="17" xfId="5" applyFont="1" applyFill="1" applyBorder="1" applyAlignment="1">
      <alignment horizontal="center" vertical="center"/>
    </xf>
    <xf numFmtId="0" fontId="16" fillId="8" borderId="18" xfId="5" applyFont="1" applyFill="1" applyBorder="1" applyAlignment="1">
      <alignment horizontal="center" vertical="center"/>
    </xf>
    <xf numFmtId="0" fontId="16" fillId="7" borderId="11" xfId="5" applyFont="1" applyFill="1" applyBorder="1" applyAlignment="1">
      <alignment horizontal="center" vertical="center"/>
    </xf>
    <xf numFmtId="0" fontId="16" fillId="7" borderId="12" xfId="5" applyFont="1" applyFill="1" applyBorder="1" applyAlignment="1">
      <alignment horizontal="center" vertical="center"/>
    </xf>
    <xf numFmtId="0" fontId="16" fillId="7" borderId="13" xfId="5" applyFont="1" applyFill="1" applyBorder="1" applyAlignment="1">
      <alignment horizontal="center" vertical="center"/>
    </xf>
    <xf numFmtId="0" fontId="16" fillId="7" borderId="14" xfId="5" applyFont="1" applyFill="1" applyBorder="1" applyAlignment="1">
      <alignment horizontal="center" vertical="center"/>
    </xf>
    <xf numFmtId="0" fontId="16" fillId="7" borderId="0" xfId="5" applyFont="1" applyFill="1" applyAlignment="1">
      <alignment horizontal="center" vertical="center"/>
    </xf>
    <xf numFmtId="0" fontId="16" fillId="7" borderId="15" xfId="5" applyFont="1" applyFill="1" applyBorder="1" applyAlignment="1">
      <alignment horizontal="center" vertical="center"/>
    </xf>
    <xf numFmtId="0" fontId="16" fillId="7" borderId="16" xfId="5" applyFont="1" applyFill="1" applyBorder="1" applyAlignment="1">
      <alignment horizontal="center" vertical="center"/>
    </xf>
    <xf numFmtId="0" fontId="16" fillId="7" borderId="17" xfId="5" applyFont="1" applyFill="1" applyBorder="1" applyAlignment="1">
      <alignment horizontal="center" vertical="center"/>
    </xf>
    <xf numFmtId="0" fontId="16" fillId="7" borderId="18" xfId="5" applyFont="1" applyFill="1" applyBorder="1" applyAlignment="1">
      <alignment horizontal="center" vertical="center"/>
    </xf>
    <xf numFmtId="0" fontId="23" fillId="7" borderId="0" xfId="0" applyFont="1" applyFill="1" applyAlignment="1">
      <alignment horizontal="center"/>
    </xf>
    <xf numFmtId="172" fontId="0" fillId="6" borderId="10" xfId="0" applyNumberFormat="1" applyFill="1" applyBorder="1" applyAlignment="1">
      <alignment horizontal="center"/>
    </xf>
    <xf numFmtId="0" fontId="0" fillId="6" borderId="10" xfId="0" applyFill="1" applyBorder="1" applyAlignment="1">
      <alignment horizontal="center"/>
    </xf>
    <xf numFmtId="172" fontId="0" fillId="6" borderId="21" xfId="0" applyNumberFormat="1" applyFill="1" applyBorder="1" applyAlignment="1">
      <alignment horizontal="center"/>
    </xf>
    <xf numFmtId="172" fontId="0" fillId="6" borderId="40" xfId="0" applyNumberFormat="1" applyFill="1" applyBorder="1" applyAlignment="1">
      <alignment horizontal="center"/>
    </xf>
    <xf numFmtId="0" fontId="16" fillId="10" borderId="11" xfId="5" applyFont="1" applyFill="1" applyBorder="1" applyAlignment="1">
      <alignment horizontal="center" vertical="center"/>
    </xf>
    <xf numFmtId="0" fontId="16" fillId="10" borderId="12" xfId="5" applyFont="1" applyFill="1" applyBorder="1" applyAlignment="1">
      <alignment horizontal="center" vertical="center"/>
    </xf>
    <xf numFmtId="0" fontId="16" fillId="10" borderId="13" xfId="5" applyFont="1" applyFill="1" applyBorder="1" applyAlignment="1">
      <alignment horizontal="center" vertical="center"/>
    </xf>
    <xf numFmtId="0" fontId="16" fillId="10" borderId="14" xfId="5" applyFont="1" applyFill="1" applyBorder="1" applyAlignment="1">
      <alignment horizontal="center" vertical="center"/>
    </xf>
    <xf numFmtId="0" fontId="16" fillId="10" borderId="0" xfId="5" applyFont="1" applyFill="1" applyAlignment="1">
      <alignment horizontal="center" vertical="center"/>
    </xf>
    <xf numFmtId="0" fontId="16" fillId="10" borderId="15" xfId="5" applyFont="1" applyFill="1" applyBorder="1" applyAlignment="1">
      <alignment horizontal="center" vertical="center"/>
    </xf>
    <xf numFmtId="0" fontId="16" fillId="10" borderId="16" xfId="5" applyFont="1" applyFill="1" applyBorder="1" applyAlignment="1">
      <alignment horizontal="center" vertical="center"/>
    </xf>
    <xf numFmtId="0" fontId="16" fillId="10" borderId="17" xfId="5" applyFont="1" applyFill="1" applyBorder="1" applyAlignment="1">
      <alignment horizontal="center" vertical="center"/>
    </xf>
    <xf numFmtId="0" fontId="16" fillId="10" borderId="18" xfId="5" applyFont="1" applyFill="1" applyBorder="1" applyAlignment="1">
      <alignment horizontal="center" vertical="center"/>
    </xf>
    <xf numFmtId="0" fontId="36" fillId="14" borderId="0" xfId="0" applyFont="1" applyFill="1" applyAlignment="1">
      <alignment horizontal="center" wrapText="1"/>
    </xf>
  </cellXfs>
  <cellStyles count="25">
    <cellStyle name="Calc" xfId="12" xr:uid="{4925E942-95C9-48DB-92F7-497F5052C602}"/>
    <cellStyle name="Comma 2" xfId="16" xr:uid="{0B605241-A7D2-426B-9B32-7E7147A99573}"/>
    <cellStyle name="Comma 2 2" xfId="18" xr:uid="{E0313A17-710F-4C25-9894-07A1F0FE2D55}"/>
    <cellStyle name="Heading" xfId="6" xr:uid="{3F03D307-1976-4910-A472-82B1F07E2EEB}"/>
    <cellStyle name="Heading 4" xfId="1" builtinId="19"/>
    <cellStyle name="Hyperlink" xfId="21" builtinId="8"/>
    <cellStyle name="Hyperlink Text" xfId="2" xr:uid="{A8DC8415-7846-4FC5-BCC3-CFDE5400B019}"/>
    <cellStyle name="Input 2" xfId="3" xr:uid="{D95C9F24-E6BF-4081-A134-B2583B34AB17}"/>
    <cellStyle name="Normal" xfId="0" builtinId="0" customBuiltin="1"/>
    <cellStyle name="Normal 2" xfId="15" xr:uid="{B9F76A32-C4DD-48D5-907F-021F1FB0A029}"/>
    <cellStyle name="Normal 2 2 2 7" xfId="14" xr:uid="{71AD1A0D-9603-4152-831D-3830DA59E557}"/>
    <cellStyle name="Normal 3" xfId="8" xr:uid="{1372CE77-4204-4AE3-A60C-264AF8F0273F}"/>
    <cellStyle name="Normal 3 2" xfId="19" xr:uid="{F6258622-38E7-40DA-B5C3-CCD2A5CA6E2F}"/>
    <cellStyle name="Normal 3 3" xfId="24" xr:uid="{14B26414-540B-4490-BC7A-8471C315D332}"/>
    <cellStyle name="Normal 4" xfId="5" xr:uid="{06C3AE19-D0D8-4560-AF4D-41F50C79BE22}"/>
    <cellStyle name="Normal 4 2" xfId="10" xr:uid="{146497A5-4B25-4305-999F-6274EE26FBCC}"/>
    <cellStyle name="Normal 5" xfId="13" xr:uid="{3456F0E3-4BBD-441D-8017-C3043F58229C}"/>
    <cellStyle name="Normal 6" xfId="22" xr:uid="{9AABA562-FA0B-4E17-B3E5-7956F9CCF7F5}"/>
    <cellStyle name="Offsheet" xfId="9" xr:uid="{F9EC2853-EA97-4673-9E99-EEB15622DB24}"/>
    <cellStyle name="Percent" xfId="20" builtinId="5"/>
    <cellStyle name="Percent 2" xfId="17" xr:uid="{387B1E75-02A5-4BC5-B4BE-684BD6F5CDF9}"/>
    <cellStyle name="Percent 3" xfId="23" xr:uid="{F5C59D06-965E-4FA7-B527-4A6BF4AC1340}"/>
    <cellStyle name="Sheet Title" xfId="11" xr:uid="{6AD36AC7-5819-4D61-8E15-449E8CB864C4}"/>
    <cellStyle name="Subheading 2" xfId="7" xr:uid="{F51D5461-A9FD-4F98-8DCB-D38F31F298E1}"/>
    <cellStyle name="Sum" xfId="4" xr:uid="{F8277553-4FB0-468F-BAE5-92754CEE1C8E}"/>
  </cellStyles>
  <dxfs count="2">
    <dxf>
      <fill>
        <patternFill>
          <bgColor rgb="FFBE5334"/>
        </patternFill>
      </fill>
    </dxf>
    <dxf>
      <fill>
        <patternFill>
          <bgColor theme="4"/>
        </patternFill>
      </fill>
      <border diagonalUp="0" diagonalDown="0">
        <left/>
        <right/>
        <top/>
        <bottom/>
        <vertical/>
        <horizontal/>
      </border>
    </dxf>
  </dxfs>
  <tableStyles count="5" defaultTableStyle="TableStyleMedium2" defaultPivotStyle="PivotStyleLight16">
    <tableStyle name="Slicer Style 1" pivot="0" table="0" count="0" xr9:uid="{97ED3254-0668-4D55-8A38-66ADB1C33A16}"/>
    <tableStyle name="Slicer Style 2" pivot="0" table="0" count="1" xr9:uid="{13631138-C8C7-4932-BCA2-B25820890B4D}">
      <tableStyleElement type="wholeTable" dxfId="1"/>
    </tableStyle>
    <tableStyle name="Slicer Style 3" pivot="0" table="0" count="1" xr9:uid="{6DF9195D-B6F2-4921-ACF2-C39B2E2674F0}">
      <tableStyleElement type="wholeTable" dxfId="0"/>
    </tableStyle>
    <tableStyle name="Table Style 1" pivot="0" count="0" xr9:uid="{8577D257-B243-403B-9995-01577D51801E}"/>
    <tableStyle name="Table Style 2" pivot="0" count="0" xr9:uid="{829A6FE0-DF48-431A-B1C2-7E606224EC1C}"/>
  </tableStyles>
  <colors>
    <mruColors>
      <color rgb="FFD7E9ED"/>
      <color rgb="FF253C4C"/>
      <color rgb="FFCE5334"/>
      <color rgb="FFDFEEF1"/>
      <color rgb="FFB5CFD3"/>
      <color rgb="FFE0B061"/>
      <color rgb="FFBE5334"/>
      <color rgb="FF366F7B"/>
      <color rgb="FFDBA349"/>
      <color rgb="FFF4D7D0"/>
    </mruColors>
  </colors>
  <extLst>
    <ext xmlns:x14="http://schemas.microsoft.com/office/spreadsheetml/2009/9/main" uri="{EB79DEF2-80B8-43e5-95BD-54CBDDF9020C}">
      <x14:slicerStyles defaultSlicerStyle="SlicerStyleLight1">
        <x14:slicerStyle name="Slicer Style 1"/>
        <x14:slicerStyle name="Slicer Style 2"/>
        <x14:slicerStyle name="Slicer Style 3"/>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00"/>
              <a:t>Total costs to 2032</a:t>
            </a:r>
          </a:p>
          <a:p>
            <a:pPr>
              <a:defRPr/>
            </a:pPr>
            <a:r>
              <a:rPr lang="en-US" sz="1200" i="1"/>
              <a:t>(nominal $)</a:t>
            </a:r>
          </a:p>
        </c:rich>
      </c:tx>
      <c:layout>
        <c:manualLayout>
          <c:xMode val="edge"/>
          <c:yMode val="edge"/>
          <c:x val="0.40984657041962935"/>
          <c:y val="2.6463186407974536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774247082919871E-2"/>
          <c:y val="8.7684579573538715E-2"/>
          <c:w val="0.81239154132306146"/>
          <c:h val="0.70525266819761412"/>
        </c:manualLayout>
      </c:layout>
      <c:areaChart>
        <c:grouping val="stacked"/>
        <c:varyColors val="0"/>
        <c:ser>
          <c:idx val="5"/>
          <c:order val="3"/>
          <c:tx>
            <c:strRef>
              <c:f>'Output Summary'!$B$217</c:f>
              <c:strCache>
                <c:ptCount val="1"/>
                <c:pt idx="0">
                  <c:v>Additional industry support</c:v>
                </c:pt>
              </c:strCache>
            </c:strRef>
          </c:tx>
          <c:spPr>
            <a:solidFill>
              <a:srgbClr val="366F7B"/>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Summary'!$C$217:$L$217</c:f>
              <c:numCache>
                <c:formatCode>#,##0;\(#,##0\);\-</c:formatCode>
                <c:ptCount val="10"/>
                <c:pt idx="0">
                  <c:v>12776712.775735755</c:v>
                </c:pt>
                <c:pt idx="1">
                  <c:v>26032441.20815992</c:v>
                </c:pt>
                <c:pt idx="2">
                  <c:v>39783968.37709114</c:v>
                </c:pt>
                <c:pt idx="3">
                  <c:v>53518186.843032569</c:v>
                </c:pt>
                <c:pt idx="4">
                  <c:v>53862021.01113829</c:v>
                </c:pt>
                <c:pt idx="5">
                  <c:v>54218745.971478134</c:v>
                </c:pt>
                <c:pt idx="6">
                  <c:v>54249070.340434805</c:v>
                </c:pt>
                <c:pt idx="7">
                  <c:v>54249070.340434805</c:v>
                </c:pt>
                <c:pt idx="8">
                  <c:v>54249070.340434805</c:v>
                </c:pt>
                <c:pt idx="9">
                  <c:v>54249070.340434805</c:v>
                </c:pt>
              </c:numCache>
            </c:numRef>
          </c:val>
          <c:extLst>
            <c:ext xmlns:c16="http://schemas.microsoft.com/office/drawing/2014/chart" uri="{C3380CC4-5D6E-409C-BE32-E72D297353CC}">
              <c16:uniqueId val="{00000000-4026-47A3-86A9-D39E30F46EA5}"/>
            </c:ext>
          </c:extLst>
        </c:ser>
        <c:dLbls>
          <c:showLegendKey val="0"/>
          <c:showVal val="0"/>
          <c:showCatName val="0"/>
          <c:showSerName val="0"/>
          <c:showPercent val="0"/>
          <c:showBubbleSize val="0"/>
        </c:dLbls>
        <c:axId val="484805056"/>
        <c:axId val="484819200"/>
      </c:areaChart>
      <c:areaChart>
        <c:grouping val="stacked"/>
        <c:varyColors val="0"/>
        <c:ser>
          <c:idx val="6"/>
          <c:order val="0"/>
          <c:tx>
            <c:strRef>
              <c:f>'Output Summary'!$B$213</c:f>
              <c:strCache>
                <c:ptCount val="1"/>
                <c:pt idx="0">
                  <c:v>eID tag costs</c:v>
                </c:pt>
              </c:strCache>
            </c:strRef>
          </c:tx>
          <c:spPr>
            <a:solidFill>
              <a:srgbClr val="D7E9ED"/>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Summary'!$C$213:$L$213</c:f>
              <c:numCache>
                <c:formatCode>#,##0;\(#,##0\);\-</c:formatCode>
                <c:ptCount val="10"/>
                <c:pt idx="0">
                  <c:v>42886114.727605462</c:v>
                </c:pt>
                <c:pt idx="1">
                  <c:v>80496888.042577505</c:v>
                </c:pt>
                <c:pt idx="2">
                  <c:v>226390923.95250493</c:v>
                </c:pt>
                <c:pt idx="3">
                  <c:v>333464119.24470329</c:v>
                </c:pt>
                <c:pt idx="4">
                  <c:v>386812686.49085557</c:v>
                </c:pt>
                <c:pt idx="5">
                  <c:v>442028453.59062326</c:v>
                </c:pt>
                <c:pt idx="6">
                  <c:v>499171311.73395205</c:v>
                </c:pt>
                <c:pt idx="7">
                  <c:v>558308518.51926422</c:v>
                </c:pt>
                <c:pt idx="8">
                  <c:v>619509678.9091922</c:v>
                </c:pt>
                <c:pt idx="9">
                  <c:v>682852879.91276777</c:v>
                </c:pt>
              </c:numCache>
            </c:numRef>
          </c:val>
          <c:extLst>
            <c:ext xmlns:c16="http://schemas.microsoft.com/office/drawing/2014/chart" uri="{C3380CC4-5D6E-409C-BE32-E72D297353CC}">
              <c16:uniqueId val="{00000001-4026-47A3-86A9-D39E30F46EA5}"/>
            </c:ext>
          </c:extLst>
        </c:ser>
        <c:ser>
          <c:idx val="7"/>
          <c:order val="1"/>
          <c:tx>
            <c:strRef>
              <c:f>'Output Summary'!$B$214</c:f>
              <c:strCache>
                <c:ptCount val="1"/>
                <c:pt idx="0">
                  <c:v>Equipment costs</c:v>
                </c:pt>
              </c:strCache>
            </c:strRef>
          </c:tx>
          <c:spPr>
            <a:solidFill>
              <a:srgbClr val="366F7B"/>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Summary'!$C$214:$L$214</c:f>
              <c:numCache>
                <c:formatCode>#,##0;\(#,##0\);\-</c:formatCode>
                <c:ptCount val="10"/>
                <c:pt idx="0">
                  <c:v>33067097.349019535</c:v>
                </c:pt>
                <c:pt idx="1">
                  <c:v>34374953.049781226</c:v>
                </c:pt>
                <c:pt idx="2">
                  <c:v>34374953.049781226</c:v>
                </c:pt>
                <c:pt idx="3">
                  <c:v>34374953.049781226</c:v>
                </c:pt>
                <c:pt idx="4">
                  <c:v>34374953.049781226</c:v>
                </c:pt>
                <c:pt idx="5">
                  <c:v>34374953.049781226</c:v>
                </c:pt>
                <c:pt idx="6">
                  <c:v>34374953.049781226</c:v>
                </c:pt>
                <c:pt idx="7">
                  <c:v>34374953.049781226</c:v>
                </c:pt>
                <c:pt idx="8">
                  <c:v>34374953.049781226</c:v>
                </c:pt>
                <c:pt idx="9">
                  <c:v>34374953.049781226</c:v>
                </c:pt>
              </c:numCache>
            </c:numRef>
          </c:val>
          <c:extLst>
            <c:ext xmlns:c16="http://schemas.microsoft.com/office/drawing/2014/chart" uri="{C3380CC4-5D6E-409C-BE32-E72D297353CC}">
              <c16:uniqueId val="{00000002-4026-47A3-86A9-D39E30F46EA5}"/>
            </c:ext>
          </c:extLst>
        </c:ser>
        <c:ser>
          <c:idx val="8"/>
          <c:order val="2"/>
          <c:tx>
            <c:strRef>
              <c:f>'Output Summary'!$B$215</c:f>
              <c:strCache>
                <c:ptCount val="1"/>
                <c:pt idx="0">
                  <c:v>Governance, education and change</c:v>
                </c:pt>
              </c:strCache>
            </c:strRef>
          </c:tx>
          <c:spPr>
            <a:solidFill>
              <a:srgbClr val="253C4C"/>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Summary'!$C$215:$L$215</c:f>
              <c:numCache>
                <c:formatCode>#,##0;\(#,##0\);\-</c:formatCode>
                <c:ptCount val="10"/>
                <c:pt idx="0">
                  <c:v>2170326.6856241627</c:v>
                </c:pt>
                <c:pt idx="1">
                  <c:v>7713491.7817892693</c:v>
                </c:pt>
                <c:pt idx="2">
                  <c:v>8438917.0722995009</c:v>
                </c:pt>
                <c:pt idx="3">
                  <c:v>8834600.5707914475</c:v>
                </c:pt>
                <c:pt idx="4">
                  <c:v>9245080.2222559098</c:v>
                </c:pt>
                <c:pt idx="5">
                  <c:v>9670949.2922081146</c:v>
                </c:pt>
                <c:pt idx="6">
                  <c:v>10112746.9735434</c:v>
                </c:pt>
                <c:pt idx="7">
                  <c:v>10571065.197435686</c:v>
                </c:pt>
                <c:pt idx="8">
                  <c:v>11046521.73155988</c:v>
                </c:pt>
                <c:pt idx="9">
                  <c:v>11539803.752404949</c:v>
                </c:pt>
              </c:numCache>
            </c:numRef>
          </c:val>
          <c:extLst>
            <c:ext xmlns:c16="http://schemas.microsoft.com/office/drawing/2014/chart" uri="{C3380CC4-5D6E-409C-BE32-E72D297353CC}">
              <c16:uniqueId val="{00000003-4026-47A3-86A9-D39E30F46EA5}"/>
            </c:ext>
          </c:extLst>
        </c:ser>
        <c:ser>
          <c:idx val="9"/>
          <c:order val="4"/>
          <c:tx>
            <c:strRef>
              <c:f>'Output Summary'!$B$216</c:f>
              <c:strCache>
                <c:ptCount val="1"/>
                <c:pt idx="0">
                  <c:v>System capability costs</c:v>
                </c:pt>
              </c:strCache>
            </c:strRef>
          </c:tx>
          <c:spPr>
            <a:solidFill>
              <a:srgbClr val="DBA349"/>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Summary'!$C$216:$L$216</c:f>
              <c:numCache>
                <c:formatCode>#,##0;\(#,##0\);\-</c:formatCode>
                <c:ptCount val="10"/>
                <c:pt idx="0">
                  <c:v>10559135.055920972</c:v>
                </c:pt>
                <c:pt idx="1">
                  <c:v>18013700.883942887</c:v>
                </c:pt>
                <c:pt idx="2">
                  <c:v>20821668.524109397</c:v>
                </c:pt>
                <c:pt idx="3">
                  <c:v>23677862.553318303</c:v>
                </c:pt>
                <c:pt idx="4">
                  <c:v>27329508.764589272</c:v>
                </c:pt>
                <c:pt idx="5">
                  <c:v>31118059.963754129</c:v>
                </c:pt>
                <c:pt idx="6">
                  <c:v>35048312.836072125</c:v>
                </c:pt>
                <c:pt idx="7">
                  <c:v>39125533.228999697</c:v>
                </c:pt>
                <c:pt idx="8">
                  <c:v>43355216.832716547</c:v>
                </c:pt>
                <c:pt idx="9">
                  <c:v>47743476.801464185</c:v>
                </c:pt>
              </c:numCache>
            </c:numRef>
          </c:val>
          <c:extLst>
            <c:ext xmlns:c16="http://schemas.microsoft.com/office/drawing/2014/chart" uri="{C3380CC4-5D6E-409C-BE32-E72D297353CC}">
              <c16:uniqueId val="{00000004-4026-47A3-86A9-D39E30F46EA5}"/>
            </c:ext>
          </c:extLst>
        </c:ser>
        <c:dLbls>
          <c:showLegendKey val="0"/>
          <c:showVal val="0"/>
          <c:showCatName val="0"/>
          <c:showSerName val="0"/>
          <c:showPercent val="0"/>
          <c:showBubbleSize val="0"/>
        </c:dLbls>
        <c:axId val="681211311"/>
        <c:axId val="962276367"/>
      </c:areaChart>
      <c:lineChart>
        <c:grouping val="stacked"/>
        <c:varyColors val="0"/>
        <c:ser>
          <c:idx val="0"/>
          <c:order val="5"/>
          <c:tx>
            <c:v>Annual costs (LHS)</c:v>
          </c:tx>
          <c:spPr>
            <a:ln w="28575" cap="rnd">
              <a:solidFill>
                <a:srgbClr val="CE5334"/>
              </a:solidFill>
              <a:round/>
            </a:ln>
            <a:effectLst/>
          </c:spPr>
          <c:marker>
            <c:symbol val="circle"/>
            <c:size val="5"/>
            <c:spPr>
              <a:solidFill>
                <a:srgbClr val="D5942B"/>
              </a:solidFill>
              <a:ln w="9525">
                <a:solidFill>
                  <a:srgbClr val="CE5334"/>
                </a:solidFill>
              </a:ln>
              <a:effectLst/>
            </c:spPr>
          </c:marker>
          <c:val>
            <c:numRef>
              <c:f>'Output Summary'!$C$210:$L$210</c:f>
              <c:numCache>
                <c:formatCode>#,##0;\(#,##0\);\-</c:formatCode>
                <c:ptCount val="10"/>
                <c:pt idx="0">
                  <c:v>101459386.59390588</c:v>
                </c:pt>
                <c:pt idx="1">
                  <c:v>65172088.372344933</c:v>
                </c:pt>
                <c:pt idx="2">
                  <c:v>163178956.0095354</c:v>
                </c:pt>
                <c:pt idx="3">
                  <c:v>124059291.28584068</c:v>
                </c:pt>
                <c:pt idx="4">
                  <c:v>57754527.276993454</c:v>
                </c:pt>
                <c:pt idx="5">
                  <c:v>59786912.329224572</c:v>
                </c:pt>
                <c:pt idx="6">
                  <c:v>61545233.065938741</c:v>
                </c:pt>
                <c:pt idx="7">
                  <c:v>63672745.402132019</c:v>
                </c:pt>
                <c:pt idx="8">
                  <c:v>65906300.527769074</c:v>
                </c:pt>
                <c:pt idx="9">
                  <c:v>68224742.993168235</c:v>
                </c:pt>
              </c:numCache>
            </c:numRef>
          </c:val>
          <c:smooth val="0"/>
          <c:extLst>
            <c:ext xmlns:c16="http://schemas.microsoft.com/office/drawing/2014/chart" uri="{C3380CC4-5D6E-409C-BE32-E72D297353CC}">
              <c16:uniqueId val="{00000005-4026-47A3-86A9-D39E30F46EA5}"/>
            </c:ext>
          </c:extLst>
        </c:ser>
        <c:dLbls>
          <c:showLegendKey val="0"/>
          <c:showVal val="0"/>
          <c:showCatName val="0"/>
          <c:showSerName val="0"/>
          <c:showPercent val="0"/>
          <c:showBubbleSize val="0"/>
        </c:dLbls>
        <c:marker val="1"/>
        <c:smooth val="0"/>
        <c:axId val="484805056"/>
        <c:axId val="484819200"/>
      </c:lineChart>
      <c:catAx>
        <c:axId val="48480505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Algn val="ctr"/>
        <c:lblOffset val="100"/>
        <c:noMultiLvlLbl val="1"/>
      </c:catAx>
      <c:valAx>
        <c:axId val="48481920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05056"/>
        <c:crosses val="autoZero"/>
        <c:crossBetween val="midCat"/>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valAx>
        <c:axId val="962276367"/>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Cumulative costs</a:t>
                </a:r>
              </a:p>
            </c:rich>
          </c:tx>
          <c:layout>
            <c:manualLayout>
              <c:xMode val="edge"/>
              <c:yMode val="edge"/>
              <c:x val="0.96739762722966594"/>
              <c:y val="0.300577290314656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81211311"/>
        <c:crosses val="max"/>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dateAx>
        <c:axId val="681211311"/>
        <c:scaling>
          <c:orientation val="minMax"/>
        </c:scaling>
        <c:delete val="1"/>
        <c:axPos val="b"/>
        <c:numFmt formatCode="yyyy" sourceLinked="1"/>
        <c:majorTickMark val="out"/>
        <c:minorTickMark val="none"/>
        <c:tickLblPos val="nextTo"/>
        <c:crossAx val="962276367"/>
        <c:crosses val="autoZero"/>
        <c:auto val="1"/>
        <c:lblOffset val="100"/>
        <c:baseTimeUnit val="years"/>
      </c:dateAx>
      <c:spPr>
        <a:noFill/>
        <a:ln>
          <a:noFill/>
        </a:ln>
        <a:effectLst/>
      </c:spPr>
    </c:plotArea>
    <c:legend>
      <c:legendPos val="b"/>
      <c:layout>
        <c:manualLayout>
          <c:xMode val="edge"/>
          <c:yMode val="edge"/>
          <c:x val="8.8415925749641466E-2"/>
          <c:y val="0.89652244432273787"/>
          <c:w val="0.83458909210774368"/>
          <c:h val="9.06167853306205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253C4C"/>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Number</a:t>
            </a:r>
            <a:r>
              <a:rPr lang="en-AU" baseline="0"/>
              <a:t> of farms and flock sizes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629211103166821E-2"/>
          <c:y val="0.14304592005285763"/>
          <c:w val="0.88144493255498935"/>
          <c:h val="0.71387308939323757"/>
        </c:manualLayout>
      </c:layout>
      <c:barChart>
        <c:barDir val="col"/>
        <c:grouping val="clustered"/>
        <c:varyColors val="0"/>
        <c:ser>
          <c:idx val="0"/>
          <c:order val="0"/>
          <c:tx>
            <c:strRef>
              <c:f>'Output Summary'!$C$57</c:f>
              <c:strCache>
                <c:ptCount val="1"/>
                <c:pt idx="0">
                  <c:v>Farms</c:v>
                </c:pt>
              </c:strCache>
            </c:strRef>
          </c:tx>
          <c:spPr>
            <a:solidFill>
              <a:srgbClr val="A2A19F"/>
            </a:solidFill>
            <a:ln>
              <a:noFill/>
            </a:ln>
            <a:effectLst/>
          </c:spPr>
          <c:invertIfNegative val="0"/>
          <c:cat>
            <c:strRef>
              <c:f>'Output Summary'!$B$58</c:f>
              <c:strCache>
                <c:ptCount val="1"/>
                <c:pt idx="0">
                  <c:v>QLD</c:v>
                </c:pt>
              </c:strCache>
            </c:strRef>
          </c:cat>
          <c:val>
            <c:numRef>
              <c:f>'Output Summary'!$C$58</c:f>
              <c:numCache>
                <c:formatCode>#,##0;\(#,##0\);\-</c:formatCode>
                <c:ptCount val="1"/>
                <c:pt idx="0">
                  <c:v>842.00339999999994</c:v>
                </c:pt>
              </c:numCache>
            </c:numRef>
          </c:val>
          <c:extLst>
            <c:ext xmlns:c16="http://schemas.microsoft.com/office/drawing/2014/chart" uri="{C3380CC4-5D6E-409C-BE32-E72D297353CC}">
              <c16:uniqueId val="{00000000-1F79-47FE-9985-D93BD4799E8F}"/>
            </c:ext>
          </c:extLst>
        </c:ser>
        <c:ser>
          <c:idx val="1"/>
          <c:order val="1"/>
          <c:tx>
            <c:strRef>
              <c:f>'Output Summary'!$D$57</c:f>
              <c:strCache>
                <c:ptCount val="1"/>
                <c:pt idx="0">
                  <c:v>Sheep per farm </c:v>
                </c:pt>
              </c:strCache>
            </c:strRef>
          </c:tx>
          <c:spPr>
            <a:solidFill>
              <a:srgbClr val="DB9268"/>
            </a:solidFill>
            <a:ln>
              <a:noFill/>
            </a:ln>
            <a:effectLst/>
          </c:spPr>
          <c:invertIfNegative val="0"/>
          <c:cat>
            <c:strRef>
              <c:f>'Output Summary'!$B$58</c:f>
              <c:strCache>
                <c:ptCount val="1"/>
                <c:pt idx="0">
                  <c:v>QLD</c:v>
                </c:pt>
              </c:strCache>
            </c:strRef>
          </c:cat>
          <c:val>
            <c:numRef>
              <c:f>'Output Summary'!$D$58</c:f>
              <c:numCache>
                <c:formatCode>#,##0;\(#,##0\);\-</c:formatCode>
                <c:ptCount val="1"/>
                <c:pt idx="0">
                  <c:v>2316.6469999999999</c:v>
                </c:pt>
              </c:numCache>
            </c:numRef>
          </c:val>
          <c:extLst>
            <c:ext xmlns:c16="http://schemas.microsoft.com/office/drawing/2014/chart" uri="{C3380CC4-5D6E-409C-BE32-E72D297353CC}">
              <c16:uniqueId val="{00000001-1F79-47FE-9985-D93BD4799E8F}"/>
            </c:ext>
          </c:extLst>
        </c:ser>
        <c:ser>
          <c:idx val="2"/>
          <c:order val="2"/>
          <c:tx>
            <c:strRef>
              <c:f>'Output Summary'!$E$57</c:f>
              <c:strCache>
                <c:ptCount val="1"/>
                <c:pt idx="0">
                  <c:v>Marked Lambs per farm</c:v>
                </c:pt>
              </c:strCache>
            </c:strRef>
          </c:tx>
          <c:spPr>
            <a:solidFill>
              <a:srgbClr val="CAA493"/>
            </a:solidFill>
            <a:ln>
              <a:noFill/>
            </a:ln>
            <a:effectLst/>
          </c:spPr>
          <c:invertIfNegative val="0"/>
          <c:cat>
            <c:strRef>
              <c:f>'Output Summary'!$B$58</c:f>
              <c:strCache>
                <c:ptCount val="1"/>
                <c:pt idx="0">
                  <c:v>QLD</c:v>
                </c:pt>
              </c:strCache>
            </c:strRef>
          </c:cat>
          <c:val>
            <c:numRef>
              <c:f>'Output Summary'!$E$58</c:f>
              <c:numCache>
                <c:formatCode>#,##0;\(#,##0\);\-</c:formatCode>
                <c:ptCount val="1"/>
                <c:pt idx="0">
                  <c:v>943.846</c:v>
                </c:pt>
              </c:numCache>
            </c:numRef>
          </c:val>
          <c:extLst>
            <c:ext xmlns:c16="http://schemas.microsoft.com/office/drawing/2014/chart" uri="{C3380CC4-5D6E-409C-BE32-E72D297353CC}">
              <c16:uniqueId val="{00000002-1F79-47FE-9985-D93BD4799E8F}"/>
            </c:ext>
          </c:extLst>
        </c:ser>
        <c:ser>
          <c:idx val="3"/>
          <c:order val="3"/>
          <c:tx>
            <c:strRef>
              <c:f>'Output Summary'!$F$57</c:f>
              <c:strCache>
                <c:ptCount val="1"/>
                <c:pt idx="0">
                  <c:v>Goats per farm</c:v>
                </c:pt>
              </c:strCache>
            </c:strRef>
          </c:tx>
          <c:spPr>
            <a:solidFill>
              <a:srgbClr val="366F7B"/>
            </a:solidFill>
            <a:ln>
              <a:noFill/>
            </a:ln>
            <a:effectLst/>
          </c:spPr>
          <c:invertIfNegative val="0"/>
          <c:cat>
            <c:strRef>
              <c:f>'Output Summary'!$B$58</c:f>
              <c:strCache>
                <c:ptCount val="1"/>
                <c:pt idx="0">
                  <c:v>QLD</c:v>
                </c:pt>
              </c:strCache>
            </c:strRef>
          </c:cat>
          <c:val>
            <c:numRef>
              <c:f>'Output Summary'!$F$58</c:f>
              <c:numCache>
                <c:formatCode>#,##0;\(#,##0\);\-</c:formatCode>
                <c:ptCount val="1"/>
                <c:pt idx="0">
                  <c:v>0</c:v>
                </c:pt>
              </c:numCache>
            </c:numRef>
          </c:val>
          <c:extLst>
            <c:ext xmlns:c16="http://schemas.microsoft.com/office/drawing/2014/chart" uri="{C3380CC4-5D6E-409C-BE32-E72D297353CC}">
              <c16:uniqueId val="{00000001-7408-4F3F-9D35-920B1D46B2B9}"/>
            </c:ext>
          </c:extLst>
        </c:ser>
        <c:ser>
          <c:idx val="4"/>
          <c:order val="4"/>
          <c:tx>
            <c:strRef>
              <c:f>'Output Summary'!$G$57</c:f>
              <c:strCache>
                <c:ptCount val="1"/>
                <c:pt idx="0">
                  <c:v>Tagged kids per farm</c:v>
                </c:pt>
              </c:strCache>
            </c:strRef>
          </c:tx>
          <c:spPr>
            <a:solidFill>
              <a:srgbClr val="71A3AB"/>
            </a:solidFill>
            <a:ln>
              <a:noFill/>
            </a:ln>
            <a:effectLst/>
          </c:spPr>
          <c:invertIfNegative val="0"/>
          <c:cat>
            <c:strRef>
              <c:f>'Output Summary'!$B$58</c:f>
              <c:strCache>
                <c:ptCount val="1"/>
                <c:pt idx="0">
                  <c:v>QLD</c:v>
                </c:pt>
              </c:strCache>
            </c:strRef>
          </c:cat>
          <c:val>
            <c:numRef>
              <c:f>'Output Summary'!$G$58</c:f>
              <c:numCache>
                <c:formatCode>#,##0;\(#,##0\);\-</c:formatCode>
                <c:ptCount val="1"/>
                <c:pt idx="0">
                  <c:v>0</c:v>
                </c:pt>
              </c:numCache>
            </c:numRef>
          </c:val>
          <c:extLst>
            <c:ext xmlns:c16="http://schemas.microsoft.com/office/drawing/2014/chart" uri="{C3380CC4-5D6E-409C-BE32-E72D297353CC}">
              <c16:uniqueId val="{00000002-7408-4F3F-9D35-920B1D46B2B9}"/>
            </c:ext>
          </c:extLst>
        </c:ser>
        <c:dLbls>
          <c:showLegendKey val="0"/>
          <c:showVal val="0"/>
          <c:showCatName val="0"/>
          <c:showSerName val="0"/>
          <c:showPercent val="0"/>
          <c:showBubbleSize val="0"/>
        </c:dLbls>
        <c:gapWidth val="219"/>
        <c:overlap val="-27"/>
        <c:axId val="2086204351"/>
        <c:axId val="2086192703"/>
      </c:barChart>
      <c:catAx>
        <c:axId val="2086204351"/>
        <c:scaling>
          <c:orientation val="minMax"/>
        </c:scaling>
        <c:delete val="1"/>
        <c:axPos val="b"/>
        <c:numFmt formatCode="General" sourceLinked="1"/>
        <c:majorTickMark val="none"/>
        <c:minorTickMark val="none"/>
        <c:tickLblPos val="nextTo"/>
        <c:crossAx val="2086192703"/>
        <c:crosses val="autoZero"/>
        <c:auto val="1"/>
        <c:lblAlgn val="ctr"/>
        <c:lblOffset val="100"/>
        <c:noMultiLvlLbl val="0"/>
      </c:catAx>
      <c:valAx>
        <c:axId val="208619270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204351"/>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21057977728402436"/>
          <c:y val="0.87955905511811028"/>
          <c:w val="0.68745411313198734"/>
          <c:h val="0.120392297497466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a:t>
            </a:r>
            <a:r>
              <a:rPr lang="en-AU" baseline="0"/>
              <a:t> equipment cost by supply chain point (excluding tags)</a:t>
            </a:r>
          </a:p>
          <a:p>
            <a:pPr>
              <a:defRPr/>
            </a:pPr>
            <a:r>
              <a:rPr lang="en-AU" sz="1050" i="1" baseline="0"/>
              <a:t>(nominal $)</a:t>
            </a:r>
            <a:endParaRPr lang="en-AU" sz="1050" i="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'Output Summary'!$C$46</c:f>
              <c:strCache>
                <c:ptCount val="1"/>
                <c:pt idx="0">
                  <c:v>Producers / Feedlots</c:v>
                </c:pt>
              </c:strCache>
            </c:strRef>
          </c:tx>
          <c:spPr>
            <a:solidFill>
              <a:srgbClr val="366F7B"/>
            </a:solidFill>
            <a:ln>
              <a:noFill/>
            </a:ln>
            <a:effectLst/>
          </c:spPr>
          <c:invertIfNegative val="0"/>
          <c:cat>
            <c:strRef>
              <c:f>'Output Summary'!$B$47</c:f>
              <c:strCache>
                <c:ptCount val="1"/>
                <c:pt idx="0">
                  <c:v>QLD</c:v>
                </c:pt>
              </c:strCache>
            </c:strRef>
          </c:cat>
          <c:val>
            <c:numRef>
              <c:f>'Output Summary'!$C$47</c:f>
              <c:numCache>
                <c:formatCode>#,##0;\(#,##0\);\-</c:formatCode>
                <c:ptCount val="1"/>
                <c:pt idx="0">
                  <c:v>376351.7484622937</c:v>
                </c:pt>
              </c:numCache>
            </c:numRef>
          </c:val>
          <c:extLst>
            <c:ext xmlns:c16="http://schemas.microsoft.com/office/drawing/2014/chart" uri="{C3380CC4-5D6E-409C-BE32-E72D297353CC}">
              <c16:uniqueId val="{00000000-76D4-45A5-9C91-C4539E7353A8}"/>
            </c:ext>
          </c:extLst>
        </c:ser>
        <c:ser>
          <c:idx val="1"/>
          <c:order val="1"/>
          <c:tx>
            <c:strRef>
              <c:f>'Output Summary'!$D$46</c:f>
              <c:strCache>
                <c:ptCount val="1"/>
                <c:pt idx="0">
                  <c:v>Saleyards</c:v>
                </c:pt>
              </c:strCache>
            </c:strRef>
          </c:tx>
          <c:spPr>
            <a:solidFill>
              <a:srgbClr val="AC432A"/>
            </a:solidFill>
            <a:ln>
              <a:noFill/>
            </a:ln>
            <a:effectLst/>
          </c:spPr>
          <c:invertIfNegative val="0"/>
          <c:cat>
            <c:strRef>
              <c:f>'Output Summary'!$B$47</c:f>
              <c:strCache>
                <c:ptCount val="1"/>
                <c:pt idx="0">
                  <c:v>QLD</c:v>
                </c:pt>
              </c:strCache>
            </c:strRef>
          </c:cat>
          <c:val>
            <c:numRef>
              <c:f>'Output Summary'!$D$47</c:f>
              <c:numCache>
                <c:formatCode>#,##0;\(#,##0\);\-</c:formatCode>
                <c:ptCount val="1"/>
                <c:pt idx="0">
                  <c:v>172741.85051720939</c:v>
                </c:pt>
              </c:numCache>
            </c:numRef>
          </c:val>
          <c:extLst>
            <c:ext xmlns:c16="http://schemas.microsoft.com/office/drawing/2014/chart" uri="{C3380CC4-5D6E-409C-BE32-E72D297353CC}">
              <c16:uniqueId val="{00000001-76D4-45A5-9C91-C4539E7353A8}"/>
            </c:ext>
          </c:extLst>
        </c:ser>
        <c:ser>
          <c:idx val="2"/>
          <c:order val="2"/>
          <c:tx>
            <c:strRef>
              <c:f>'Output Summary'!$E$46</c:f>
              <c:strCache>
                <c:ptCount val="1"/>
                <c:pt idx="0">
                  <c:v>Processors</c:v>
                </c:pt>
              </c:strCache>
            </c:strRef>
          </c:tx>
          <c:spPr>
            <a:solidFill>
              <a:srgbClr val="B5CFD3"/>
            </a:solidFill>
            <a:ln>
              <a:noFill/>
            </a:ln>
            <a:effectLst/>
          </c:spPr>
          <c:invertIfNegative val="0"/>
          <c:cat>
            <c:strRef>
              <c:f>'Output Summary'!$B$47</c:f>
              <c:strCache>
                <c:ptCount val="1"/>
                <c:pt idx="0">
                  <c:v>QLD</c:v>
                </c:pt>
              </c:strCache>
            </c:strRef>
          </c:cat>
          <c:val>
            <c:numRef>
              <c:f>'Output Summary'!$E$47</c:f>
              <c:numCache>
                <c:formatCode>#,##0;\(#,##0\);\-</c:formatCode>
                <c:ptCount val="1"/>
                <c:pt idx="0">
                  <c:v>262189.57580034714</c:v>
                </c:pt>
              </c:numCache>
            </c:numRef>
          </c:val>
          <c:extLst>
            <c:ext xmlns:c16="http://schemas.microsoft.com/office/drawing/2014/chart" uri="{C3380CC4-5D6E-409C-BE32-E72D297353CC}">
              <c16:uniqueId val="{00000002-76D4-45A5-9C91-C4539E7353A8}"/>
            </c:ext>
          </c:extLst>
        </c:ser>
        <c:ser>
          <c:idx val="4"/>
          <c:order val="3"/>
          <c:tx>
            <c:strRef>
              <c:f>'Output Summary'!$F$46</c:f>
              <c:strCache>
                <c:ptCount val="1"/>
                <c:pt idx="0">
                  <c:v>Agents</c:v>
                </c:pt>
              </c:strCache>
            </c:strRef>
          </c:tx>
          <c:spPr>
            <a:solidFill>
              <a:srgbClr val="E0B061"/>
            </a:solidFill>
            <a:ln>
              <a:noFill/>
            </a:ln>
            <a:effectLst/>
          </c:spPr>
          <c:invertIfNegative val="0"/>
          <c:cat>
            <c:strRef>
              <c:f>'Output Summary'!$B$47</c:f>
              <c:strCache>
                <c:ptCount val="1"/>
                <c:pt idx="0">
                  <c:v>QLD</c:v>
                </c:pt>
              </c:strCache>
            </c:strRef>
          </c:cat>
          <c:val>
            <c:numRef>
              <c:f>'Output Summary'!$F$47</c:f>
              <c:numCache>
                <c:formatCode>#,##0;\(#,##0\);\-</c:formatCode>
                <c:ptCount val="1"/>
                <c:pt idx="0">
                  <c:v>170032.92772037323</c:v>
                </c:pt>
              </c:numCache>
            </c:numRef>
          </c:val>
          <c:extLst>
            <c:ext xmlns:c16="http://schemas.microsoft.com/office/drawing/2014/chart" uri="{C3380CC4-5D6E-409C-BE32-E72D297353CC}">
              <c16:uniqueId val="{00000004-76D4-45A5-9C91-C4539E7353A8}"/>
            </c:ext>
          </c:extLst>
        </c:ser>
        <c:ser>
          <c:idx val="5"/>
          <c:order val="4"/>
          <c:tx>
            <c:strRef>
              <c:f>'Output Summary'!$G$46</c:f>
              <c:strCache>
                <c:ptCount val="1"/>
                <c:pt idx="0">
                  <c:v>Other facilities (shows, depots, ports)</c:v>
                </c:pt>
              </c:strCache>
            </c:strRef>
          </c:tx>
          <c:spPr>
            <a:solidFill>
              <a:srgbClr val="CAA493"/>
            </a:solidFill>
            <a:ln>
              <a:noFill/>
            </a:ln>
            <a:effectLst/>
          </c:spPr>
          <c:invertIfNegative val="0"/>
          <c:cat>
            <c:strRef>
              <c:f>'Output Summary'!$B$47</c:f>
              <c:strCache>
                <c:ptCount val="1"/>
                <c:pt idx="0">
                  <c:v>QLD</c:v>
                </c:pt>
              </c:strCache>
            </c:strRef>
          </c:cat>
          <c:val>
            <c:numRef>
              <c:f>'Output Summary'!$G$47</c:f>
              <c:numCache>
                <c:formatCode>#,##0;\(#,##0\);\-</c:formatCode>
                <c:ptCount val="1"/>
                <c:pt idx="0">
                  <c:v>0</c:v>
                </c:pt>
              </c:numCache>
            </c:numRef>
          </c:val>
          <c:extLst>
            <c:ext xmlns:c16="http://schemas.microsoft.com/office/drawing/2014/chart" uri="{C3380CC4-5D6E-409C-BE32-E72D297353CC}">
              <c16:uniqueId val="{00000005-76D4-45A5-9C91-C4539E7353A8}"/>
            </c:ext>
          </c:extLst>
        </c:ser>
        <c:dLbls>
          <c:showLegendKey val="0"/>
          <c:showVal val="0"/>
          <c:showCatName val="0"/>
          <c:showSerName val="0"/>
          <c:showPercent val="0"/>
          <c:showBubbleSize val="0"/>
        </c:dLbls>
        <c:gapWidth val="150"/>
        <c:axId val="920538080"/>
        <c:axId val="920553056"/>
      </c:barChart>
      <c:catAx>
        <c:axId val="920538080"/>
        <c:scaling>
          <c:orientation val="minMax"/>
        </c:scaling>
        <c:delete val="1"/>
        <c:axPos val="b"/>
        <c:numFmt formatCode="General" sourceLinked="1"/>
        <c:majorTickMark val="none"/>
        <c:minorTickMark val="none"/>
        <c:tickLblPos val="nextTo"/>
        <c:crossAx val="920553056"/>
        <c:crosses val="autoZero"/>
        <c:auto val="1"/>
        <c:lblAlgn val="ctr"/>
        <c:lblOffset val="100"/>
        <c:noMultiLvlLbl val="0"/>
      </c:catAx>
      <c:valAx>
        <c:axId val="920553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53808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6.9188010259790406E-2"/>
          <c:y val="0.91057597797048184"/>
          <c:w val="0.93081198974020962"/>
          <c:h val="6.49795718820815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Upfront</a:t>
            </a:r>
            <a:r>
              <a:rPr lang="en-US" baseline="0"/>
              <a:t> </a:t>
            </a:r>
            <a:r>
              <a:rPr lang="en-US"/>
              <a:t>tag cost for existing</a:t>
            </a:r>
            <a:r>
              <a:rPr lang="en-US" baseline="0"/>
              <a:t> flock and 2023/24 lamb and kid seasons</a:t>
            </a:r>
            <a:br>
              <a:rPr lang="en-US" sz="1200" i="1"/>
            </a:br>
            <a:r>
              <a:rPr lang="en-US" sz="1200" i="1"/>
              <a:t>(nominal</a:t>
            </a:r>
            <a:r>
              <a:rPr lang="en-US" sz="1200" i="1" baseline="0"/>
              <a:t> $)</a:t>
            </a:r>
            <a:endParaRPr lang="en-US" i="1"/>
          </a:p>
        </c:rich>
      </c:tx>
      <c:layout>
        <c:manualLayout>
          <c:xMode val="edge"/>
          <c:yMode val="edge"/>
          <c:x val="0.18738759076908162"/>
          <c:y val="3.303784993397945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251611835516608E-2"/>
          <c:y val="0.10044333020139345"/>
          <c:w val="0.89386116597394194"/>
          <c:h val="0.76272191737509054"/>
        </c:manualLayout>
      </c:layout>
      <c:areaChart>
        <c:grouping val="stacked"/>
        <c:varyColors val="0"/>
        <c:ser>
          <c:idx val="0"/>
          <c:order val="0"/>
          <c:tx>
            <c:strRef>
              <c:f>'Output Summary'!$B$481</c:f>
              <c:strCache>
                <c:ptCount val="1"/>
                <c:pt idx="0">
                  <c:v>Cost of tagging sheep and goats</c:v>
                </c:pt>
              </c:strCache>
            </c:strRef>
          </c:tx>
          <c:spPr>
            <a:solidFill>
              <a:srgbClr val="71A3AB"/>
            </a:solidFill>
            <a:ln w="25400">
              <a:noFill/>
            </a:ln>
            <a:effectLst/>
          </c:spPr>
          <c:cat>
            <c:numRef>
              <c:f>'Output Summary'!$H$287:$DZ$287</c:f>
              <c:numCache>
                <c:formatCode>d\-mmm\-yy</c:formatCode>
                <c:ptCount val="123"/>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pt idx="33">
                  <c:v>45961</c:v>
                </c:pt>
                <c:pt idx="34">
                  <c:v>45991</c:v>
                </c:pt>
                <c:pt idx="35">
                  <c:v>46022</c:v>
                </c:pt>
                <c:pt idx="36">
                  <c:v>46053</c:v>
                </c:pt>
                <c:pt idx="37">
                  <c:v>46081</c:v>
                </c:pt>
                <c:pt idx="38">
                  <c:v>46112</c:v>
                </c:pt>
                <c:pt idx="39">
                  <c:v>46142</c:v>
                </c:pt>
                <c:pt idx="40">
                  <c:v>46173</c:v>
                </c:pt>
                <c:pt idx="41">
                  <c:v>46203</c:v>
                </c:pt>
                <c:pt idx="42">
                  <c:v>46234</c:v>
                </c:pt>
                <c:pt idx="43">
                  <c:v>46265</c:v>
                </c:pt>
                <c:pt idx="44">
                  <c:v>46295</c:v>
                </c:pt>
                <c:pt idx="45">
                  <c:v>46326</c:v>
                </c:pt>
                <c:pt idx="46">
                  <c:v>46356</c:v>
                </c:pt>
                <c:pt idx="47">
                  <c:v>46387</c:v>
                </c:pt>
                <c:pt idx="48">
                  <c:v>46418</c:v>
                </c:pt>
                <c:pt idx="49">
                  <c:v>46446</c:v>
                </c:pt>
                <c:pt idx="50">
                  <c:v>46477</c:v>
                </c:pt>
                <c:pt idx="51">
                  <c:v>46507</c:v>
                </c:pt>
                <c:pt idx="52">
                  <c:v>46538</c:v>
                </c:pt>
                <c:pt idx="53">
                  <c:v>46568</c:v>
                </c:pt>
                <c:pt idx="54">
                  <c:v>46599</c:v>
                </c:pt>
                <c:pt idx="55">
                  <c:v>46630</c:v>
                </c:pt>
                <c:pt idx="56">
                  <c:v>46660</c:v>
                </c:pt>
                <c:pt idx="57">
                  <c:v>46691</c:v>
                </c:pt>
                <c:pt idx="58">
                  <c:v>46721</c:v>
                </c:pt>
                <c:pt idx="59">
                  <c:v>46752</c:v>
                </c:pt>
                <c:pt idx="60">
                  <c:v>46783</c:v>
                </c:pt>
                <c:pt idx="61">
                  <c:v>46812</c:v>
                </c:pt>
                <c:pt idx="62">
                  <c:v>46843</c:v>
                </c:pt>
                <c:pt idx="63">
                  <c:v>46873</c:v>
                </c:pt>
                <c:pt idx="64">
                  <c:v>46904</c:v>
                </c:pt>
                <c:pt idx="65">
                  <c:v>46934</c:v>
                </c:pt>
                <c:pt idx="66">
                  <c:v>46965</c:v>
                </c:pt>
                <c:pt idx="67">
                  <c:v>46996</c:v>
                </c:pt>
                <c:pt idx="68">
                  <c:v>47026</c:v>
                </c:pt>
                <c:pt idx="69">
                  <c:v>47057</c:v>
                </c:pt>
                <c:pt idx="70">
                  <c:v>47087</c:v>
                </c:pt>
                <c:pt idx="71">
                  <c:v>47118</c:v>
                </c:pt>
                <c:pt idx="72">
                  <c:v>47149</c:v>
                </c:pt>
                <c:pt idx="73">
                  <c:v>47177</c:v>
                </c:pt>
                <c:pt idx="74">
                  <c:v>47208</c:v>
                </c:pt>
                <c:pt idx="75">
                  <c:v>47238</c:v>
                </c:pt>
                <c:pt idx="76">
                  <c:v>47269</c:v>
                </c:pt>
                <c:pt idx="77">
                  <c:v>47299</c:v>
                </c:pt>
                <c:pt idx="78">
                  <c:v>47330</c:v>
                </c:pt>
                <c:pt idx="79">
                  <c:v>47361</c:v>
                </c:pt>
                <c:pt idx="80">
                  <c:v>47391</c:v>
                </c:pt>
                <c:pt idx="81">
                  <c:v>47422</c:v>
                </c:pt>
                <c:pt idx="82">
                  <c:v>47452</c:v>
                </c:pt>
                <c:pt idx="83">
                  <c:v>47483</c:v>
                </c:pt>
                <c:pt idx="84">
                  <c:v>47514</c:v>
                </c:pt>
                <c:pt idx="85">
                  <c:v>47542</c:v>
                </c:pt>
                <c:pt idx="86">
                  <c:v>47573</c:v>
                </c:pt>
                <c:pt idx="87">
                  <c:v>47603</c:v>
                </c:pt>
                <c:pt idx="88">
                  <c:v>47634</c:v>
                </c:pt>
                <c:pt idx="89">
                  <c:v>47664</c:v>
                </c:pt>
                <c:pt idx="90">
                  <c:v>47695</c:v>
                </c:pt>
                <c:pt idx="91">
                  <c:v>47726</c:v>
                </c:pt>
                <c:pt idx="92">
                  <c:v>47756</c:v>
                </c:pt>
                <c:pt idx="93">
                  <c:v>47787</c:v>
                </c:pt>
                <c:pt idx="94">
                  <c:v>47817</c:v>
                </c:pt>
                <c:pt idx="95">
                  <c:v>47848</c:v>
                </c:pt>
                <c:pt idx="96">
                  <c:v>47879</c:v>
                </c:pt>
                <c:pt idx="97">
                  <c:v>47907</c:v>
                </c:pt>
                <c:pt idx="98">
                  <c:v>47938</c:v>
                </c:pt>
                <c:pt idx="99">
                  <c:v>47968</c:v>
                </c:pt>
                <c:pt idx="100">
                  <c:v>47999</c:v>
                </c:pt>
                <c:pt idx="101">
                  <c:v>48029</c:v>
                </c:pt>
                <c:pt idx="102">
                  <c:v>48060</c:v>
                </c:pt>
                <c:pt idx="103">
                  <c:v>48091</c:v>
                </c:pt>
                <c:pt idx="104">
                  <c:v>48121</c:v>
                </c:pt>
                <c:pt idx="105">
                  <c:v>48152</c:v>
                </c:pt>
                <c:pt idx="106">
                  <c:v>48182</c:v>
                </c:pt>
                <c:pt idx="107">
                  <c:v>48213</c:v>
                </c:pt>
                <c:pt idx="108">
                  <c:v>48244</c:v>
                </c:pt>
                <c:pt idx="109">
                  <c:v>48273</c:v>
                </c:pt>
                <c:pt idx="110">
                  <c:v>48304</c:v>
                </c:pt>
                <c:pt idx="111">
                  <c:v>48334</c:v>
                </c:pt>
                <c:pt idx="112">
                  <c:v>48365</c:v>
                </c:pt>
                <c:pt idx="113">
                  <c:v>48395</c:v>
                </c:pt>
                <c:pt idx="114">
                  <c:v>48426</c:v>
                </c:pt>
                <c:pt idx="115">
                  <c:v>48457</c:v>
                </c:pt>
                <c:pt idx="116">
                  <c:v>48487</c:v>
                </c:pt>
                <c:pt idx="117">
                  <c:v>48518</c:v>
                </c:pt>
                <c:pt idx="118">
                  <c:v>48548</c:v>
                </c:pt>
                <c:pt idx="119">
                  <c:v>48579</c:v>
                </c:pt>
                <c:pt idx="120">
                  <c:v>48610</c:v>
                </c:pt>
                <c:pt idx="121">
                  <c:v>48638</c:v>
                </c:pt>
                <c:pt idx="122">
                  <c:v>48669</c:v>
                </c:pt>
              </c:numCache>
            </c:numRef>
          </c:cat>
          <c:val>
            <c:numRef>
              <c:f>'Output Summary'!$H$488:$DZ$488</c:f>
              <c:numCache>
                <c:formatCode>#,##0;\(#,##0\);\-</c:formatCode>
                <c:ptCount val="123"/>
                <c:pt idx="0">
                  <c:v>22847620.720757425</c:v>
                </c:pt>
                <c:pt idx="1">
                  <c:v>0</c:v>
                </c:pt>
                <c:pt idx="2">
                  <c:v>0</c:v>
                </c:pt>
                <c:pt idx="3">
                  <c:v>0</c:v>
                </c:pt>
                <c:pt idx="4">
                  <c:v>0</c:v>
                </c:pt>
                <c:pt idx="5">
                  <c:v>0</c:v>
                </c:pt>
                <c:pt idx="6">
                  <c:v>0</c:v>
                </c:pt>
                <c:pt idx="7">
                  <c:v>0</c:v>
                </c:pt>
                <c:pt idx="8">
                  <c:v>0</c:v>
                </c:pt>
                <c:pt idx="9">
                  <c:v>0</c:v>
                </c:pt>
                <c:pt idx="10">
                  <c:v>0</c:v>
                </c:pt>
                <c:pt idx="11">
                  <c:v>0</c:v>
                </c:pt>
                <c:pt idx="12">
                  <c:v>16870932.017884314</c:v>
                </c:pt>
                <c:pt idx="13">
                  <c:v>0</c:v>
                </c:pt>
                <c:pt idx="14">
                  <c:v>0</c:v>
                </c:pt>
                <c:pt idx="15">
                  <c:v>0</c:v>
                </c:pt>
                <c:pt idx="16">
                  <c:v>0</c:v>
                </c:pt>
                <c:pt idx="17">
                  <c:v>0</c:v>
                </c:pt>
                <c:pt idx="18">
                  <c:v>0</c:v>
                </c:pt>
                <c:pt idx="19">
                  <c:v>0</c:v>
                </c:pt>
                <c:pt idx="20">
                  <c:v>0</c:v>
                </c:pt>
                <c:pt idx="21">
                  <c:v>0</c:v>
                </c:pt>
                <c:pt idx="22">
                  <c:v>0</c:v>
                </c:pt>
                <c:pt idx="23">
                  <c:v>0</c:v>
                </c:pt>
                <c:pt idx="24">
                  <c:v>3840820.4523971919</c:v>
                </c:pt>
                <c:pt idx="25">
                  <c:v>3851110.9679551232</c:v>
                </c:pt>
                <c:pt idx="26">
                  <c:v>3862536.2019652631</c:v>
                </c:pt>
                <c:pt idx="27">
                  <c:v>3873625.1521998718</c:v>
                </c:pt>
                <c:pt idx="28">
                  <c:v>3884745.937687506</c:v>
                </c:pt>
                <c:pt idx="29">
                  <c:v>3895898.6498239515</c:v>
                </c:pt>
                <c:pt idx="30">
                  <c:v>3907083.3802673835</c:v>
                </c:pt>
                <c:pt idx="31">
                  <c:v>3918300.2209391193</c:v>
                </c:pt>
                <c:pt idx="32">
                  <c:v>3929549.2640243713</c:v>
                </c:pt>
                <c:pt idx="33">
                  <c:v>3940830.6019730065</c:v>
                </c:pt>
                <c:pt idx="34">
                  <c:v>3952144.3275003089</c:v>
                </c:pt>
                <c:pt idx="35">
                  <c:v>3963490.5335877356</c:v>
                </c:pt>
                <c:pt idx="36">
                  <c:v>3974869.3134836853</c:v>
                </c:pt>
                <c:pt idx="37">
                  <c:v>3985518.979360573</c:v>
                </c:pt>
                <c:pt idx="38">
                  <c:v>3997342.9666125495</c:v>
                </c:pt>
                <c:pt idx="39">
                  <c:v>4008818.9334151084</c:v>
                </c:pt>
                <c:pt idx="40">
                  <c:v>4020327.8465560591</c:v>
                </c:pt>
                <c:pt idx="41">
                  <c:v>4031869.8006210048</c:v>
                </c:pt>
                <c:pt idx="42">
                  <c:v>3037322.3760005939</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numCache>
            </c:numRef>
          </c:val>
          <c:extLst>
            <c:ext xmlns:c16="http://schemas.microsoft.com/office/drawing/2014/chart" uri="{C3380CC4-5D6E-409C-BE32-E72D297353CC}">
              <c16:uniqueId val="{00000001-B3EF-41C9-854C-5E024911137A}"/>
            </c:ext>
          </c:extLst>
        </c:ser>
        <c:ser>
          <c:idx val="3"/>
          <c:order val="1"/>
          <c:tx>
            <c:strRef>
              <c:f>'Output Summary'!$B$490</c:f>
              <c:strCache>
                <c:ptCount val="1"/>
                <c:pt idx="0">
                  <c:v>Upfront cost of tagging lambs and kids</c:v>
                </c:pt>
              </c:strCache>
            </c:strRef>
          </c:tx>
          <c:spPr>
            <a:solidFill>
              <a:srgbClr val="E0B061"/>
            </a:solidFill>
            <a:ln w="25400">
              <a:noFill/>
            </a:ln>
            <a:effectLst/>
          </c:spPr>
          <c:cat>
            <c:numRef>
              <c:f>'Output Summary'!$H$287:$DZ$287</c:f>
              <c:numCache>
                <c:formatCode>d\-mmm\-yy</c:formatCode>
                <c:ptCount val="123"/>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pt idx="33">
                  <c:v>45961</c:v>
                </c:pt>
                <c:pt idx="34">
                  <c:v>45991</c:v>
                </c:pt>
                <c:pt idx="35">
                  <c:v>46022</c:v>
                </c:pt>
                <c:pt idx="36">
                  <c:v>46053</c:v>
                </c:pt>
                <c:pt idx="37">
                  <c:v>46081</c:v>
                </c:pt>
                <c:pt idx="38">
                  <c:v>46112</c:v>
                </c:pt>
                <c:pt idx="39">
                  <c:v>46142</c:v>
                </c:pt>
                <c:pt idx="40">
                  <c:v>46173</c:v>
                </c:pt>
                <c:pt idx="41">
                  <c:v>46203</c:v>
                </c:pt>
                <c:pt idx="42">
                  <c:v>46234</c:v>
                </c:pt>
                <c:pt idx="43">
                  <c:v>46265</c:v>
                </c:pt>
                <c:pt idx="44">
                  <c:v>46295</c:v>
                </c:pt>
                <c:pt idx="45">
                  <c:v>46326</c:v>
                </c:pt>
                <c:pt idx="46">
                  <c:v>46356</c:v>
                </c:pt>
                <c:pt idx="47">
                  <c:v>46387</c:v>
                </c:pt>
                <c:pt idx="48">
                  <c:v>46418</c:v>
                </c:pt>
                <c:pt idx="49">
                  <c:v>46446</c:v>
                </c:pt>
                <c:pt idx="50">
                  <c:v>46477</c:v>
                </c:pt>
                <c:pt idx="51">
                  <c:v>46507</c:v>
                </c:pt>
                <c:pt idx="52">
                  <c:v>46538</c:v>
                </c:pt>
                <c:pt idx="53">
                  <c:v>46568</c:v>
                </c:pt>
                <c:pt idx="54">
                  <c:v>46599</c:v>
                </c:pt>
                <c:pt idx="55">
                  <c:v>46630</c:v>
                </c:pt>
                <c:pt idx="56">
                  <c:v>46660</c:v>
                </c:pt>
                <c:pt idx="57">
                  <c:v>46691</c:v>
                </c:pt>
                <c:pt idx="58">
                  <c:v>46721</c:v>
                </c:pt>
                <c:pt idx="59">
                  <c:v>46752</c:v>
                </c:pt>
                <c:pt idx="60">
                  <c:v>46783</c:v>
                </c:pt>
                <c:pt idx="61">
                  <c:v>46812</c:v>
                </c:pt>
                <c:pt idx="62">
                  <c:v>46843</c:v>
                </c:pt>
                <c:pt idx="63">
                  <c:v>46873</c:v>
                </c:pt>
                <c:pt idx="64">
                  <c:v>46904</c:v>
                </c:pt>
                <c:pt idx="65">
                  <c:v>46934</c:v>
                </c:pt>
                <c:pt idx="66">
                  <c:v>46965</c:v>
                </c:pt>
                <c:pt idx="67">
                  <c:v>46996</c:v>
                </c:pt>
                <c:pt idx="68">
                  <c:v>47026</c:v>
                </c:pt>
                <c:pt idx="69">
                  <c:v>47057</c:v>
                </c:pt>
                <c:pt idx="70">
                  <c:v>47087</c:v>
                </c:pt>
                <c:pt idx="71">
                  <c:v>47118</c:v>
                </c:pt>
                <c:pt idx="72">
                  <c:v>47149</c:v>
                </c:pt>
                <c:pt idx="73">
                  <c:v>47177</c:v>
                </c:pt>
                <c:pt idx="74">
                  <c:v>47208</c:v>
                </c:pt>
                <c:pt idx="75">
                  <c:v>47238</c:v>
                </c:pt>
                <c:pt idx="76">
                  <c:v>47269</c:v>
                </c:pt>
                <c:pt idx="77">
                  <c:v>47299</c:v>
                </c:pt>
                <c:pt idx="78">
                  <c:v>47330</c:v>
                </c:pt>
                <c:pt idx="79">
                  <c:v>47361</c:v>
                </c:pt>
                <c:pt idx="80">
                  <c:v>47391</c:v>
                </c:pt>
                <c:pt idx="81">
                  <c:v>47422</c:v>
                </c:pt>
                <c:pt idx="82">
                  <c:v>47452</c:v>
                </c:pt>
                <c:pt idx="83">
                  <c:v>47483</c:v>
                </c:pt>
                <c:pt idx="84">
                  <c:v>47514</c:v>
                </c:pt>
                <c:pt idx="85">
                  <c:v>47542</c:v>
                </c:pt>
                <c:pt idx="86">
                  <c:v>47573</c:v>
                </c:pt>
                <c:pt idx="87">
                  <c:v>47603</c:v>
                </c:pt>
                <c:pt idx="88">
                  <c:v>47634</c:v>
                </c:pt>
                <c:pt idx="89">
                  <c:v>47664</c:v>
                </c:pt>
                <c:pt idx="90">
                  <c:v>47695</c:v>
                </c:pt>
                <c:pt idx="91">
                  <c:v>47726</c:v>
                </c:pt>
                <c:pt idx="92">
                  <c:v>47756</c:v>
                </c:pt>
                <c:pt idx="93">
                  <c:v>47787</c:v>
                </c:pt>
                <c:pt idx="94">
                  <c:v>47817</c:v>
                </c:pt>
                <c:pt idx="95">
                  <c:v>47848</c:v>
                </c:pt>
                <c:pt idx="96">
                  <c:v>47879</c:v>
                </c:pt>
                <c:pt idx="97">
                  <c:v>47907</c:v>
                </c:pt>
                <c:pt idx="98">
                  <c:v>47938</c:v>
                </c:pt>
                <c:pt idx="99">
                  <c:v>47968</c:v>
                </c:pt>
                <c:pt idx="100">
                  <c:v>47999</c:v>
                </c:pt>
                <c:pt idx="101">
                  <c:v>48029</c:v>
                </c:pt>
                <c:pt idx="102">
                  <c:v>48060</c:v>
                </c:pt>
                <c:pt idx="103">
                  <c:v>48091</c:v>
                </c:pt>
                <c:pt idx="104">
                  <c:v>48121</c:v>
                </c:pt>
                <c:pt idx="105">
                  <c:v>48152</c:v>
                </c:pt>
                <c:pt idx="106">
                  <c:v>48182</c:v>
                </c:pt>
                <c:pt idx="107">
                  <c:v>48213</c:v>
                </c:pt>
                <c:pt idx="108">
                  <c:v>48244</c:v>
                </c:pt>
                <c:pt idx="109">
                  <c:v>48273</c:v>
                </c:pt>
                <c:pt idx="110">
                  <c:v>48304</c:v>
                </c:pt>
                <c:pt idx="111">
                  <c:v>48334</c:v>
                </c:pt>
                <c:pt idx="112">
                  <c:v>48365</c:v>
                </c:pt>
                <c:pt idx="113">
                  <c:v>48395</c:v>
                </c:pt>
                <c:pt idx="114">
                  <c:v>48426</c:v>
                </c:pt>
                <c:pt idx="115">
                  <c:v>48457</c:v>
                </c:pt>
                <c:pt idx="116">
                  <c:v>48487</c:v>
                </c:pt>
                <c:pt idx="117">
                  <c:v>48518</c:v>
                </c:pt>
                <c:pt idx="118">
                  <c:v>48548</c:v>
                </c:pt>
                <c:pt idx="119">
                  <c:v>48579</c:v>
                </c:pt>
                <c:pt idx="120">
                  <c:v>48610</c:v>
                </c:pt>
                <c:pt idx="121">
                  <c:v>48638</c:v>
                </c:pt>
                <c:pt idx="122">
                  <c:v>48669</c:v>
                </c:pt>
              </c:numCache>
            </c:numRef>
          </c:cat>
          <c:val>
            <c:numRef>
              <c:f>'Output Summary'!$H$497:$DZ$497</c:f>
              <c:numCache>
                <c:formatCode>#,##0;\(#,##0\);\-</c:formatCode>
                <c:ptCount val="123"/>
                <c:pt idx="0">
                  <c:v>0</c:v>
                </c:pt>
                <c:pt idx="1">
                  <c:v>0</c:v>
                </c:pt>
                <c:pt idx="2">
                  <c:v>0</c:v>
                </c:pt>
                <c:pt idx="3">
                  <c:v>0</c:v>
                </c:pt>
                <c:pt idx="4">
                  <c:v>0</c:v>
                </c:pt>
                <c:pt idx="5">
                  <c:v>0</c:v>
                </c:pt>
                <c:pt idx="6">
                  <c:v>2257724.2800633968</c:v>
                </c:pt>
                <c:pt idx="7">
                  <c:v>0</c:v>
                </c:pt>
                <c:pt idx="8">
                  <c:v>8157122.4791474454</c:v>
                </c:pt>
                <c:pt idx="9">
                  <c:v>0</c:v>
                </c:pt>
                <c:pt idx="10">
                  <c:v>0</c:v>
                </c:pt>
                <c:pt idx="11">
                  <c:v>0</c:v>
                </c:pt>
                <c:pt idx="12">
                  <c:v>0</c:v>
                </c:pt>
                <c:pt idx="13">
                  <c:v>0</c:v>
                </c:pt>
                <c:pt idx="14">
                  <c:v>0</c:v>
                </c:pt>
                <c:pt idx="15">
                  <c:v>0</c:v>
                </c:pt>
                <c:pt idx="16">
                  <c:v>0</c:v>
                </c:pt>
                <c:pt idx="17">
                  <c:v>0</c:v>
                </c:pt>
                <c:pt idx="18">
                  <c:v>2336744.6298656166</c:v>
                </c:pt>
                <c:pt idx="19">
                  <c:v>0</c:v>
                </c:pt>
                <c:pt idx="20">
                  <c:v>8442621.7659176104</c:v>
                </c:pt>
                <c:pt idx="21">
                  <c:v>0</c:v>
                </c:pt>
                <c:pt idx="22">
                  <c:v>0</c:v>
                </c:pt>
                <c:pt idx="23">
                  <c:v>0</c:v>
                </c:pt>
                <c:pt idx="24">
                  <c:v>4041210.8838141253</c:v>
                </c:pt>
                <c:pt idx="25">
                  <c:v>4052038.2952977349</c:v>
                </c:pt>
                <c:pt idx="26">
                  <c:v>4064059.6278760605</c:v>
                </c:pt>
                <c:pt idx="27">
                  <c:v>4075727.1314559816</c:v>
                </c:pt>
                <c:pt idx="28">
                  <c:v>4087428.1312569845</c:v>
                </c:pt>
                <c:pt idx="29">
                  <c:v>4099162.7234433279</c:v>
                </c:pt>
                <c:pt idx="30">
                  <c:v>4110931.004455348</c:v>
                </c:pt>
                <c:pt idx="31">
                  <c:v>4122733.0710102506</c:v>
                </c:pt>
                <c:pt idx="32">
                  <c:v>4134569.0201029098</c:v>
                </c:pt>
                <c:pt idx="33">
                  <c:v>4146438.9490066567</c:v>
                </c:pt>
                <c:pt idx="34">
                  <c:v>4158342.9552740892</c:v>
                </c:pt>
                <c:pt idx="35">
                  <c:v>4170281.1367378673</c:v>
                </c:pt>
                <c:pt idx="36">
                  <c:v>4182253.5915115178</c:v>
                </c:pt>
                <c:pt idx="37">
                  <c:v>4193458.8915728107</c:v>
                </c:pt>
                <c:pt idx="38">
                  <c:v>4205899.7818890829</c:v>
                </c:pt>
                <c:pt idx="39">
                  <c:v>4217974.4941854738</c:v>
                </c:pt>
                <c:pt idx="40">
                  <c:v>4230083.8717579283</c:v>
                </c:pt>
                <c:pt idx="41">
                  <c:v>4242228.0141269444</c:v>
                </c:pt>
                <c:pt idx="42">
                  <c:v>3195791.2106734524</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numCache>
            </c:numRef>
          </c:val>
          <c:extLst>
            <c:ext xmlns:c16="http://schemas.microsoft.com/office/drawing/2014/chart" uri="{C3380CC4-5D6E-409C-BE32-E72D297353CC}">
              <c16:uniqueId val="{00000002-B3EF-41C9-854C-5E024911137A}"/>
            </c:ext>
          </c:extLst>
        </c:ser>
        <c:ser>
          <c:idx val="1"/>
          <c:order val="2"/>
          <c:tx>
            <c:v>Double tagging with visual tags</c:v>
          </c:tx>
          <c:spPr>
            <a:solidFill>
              <a:srgbClr val="CE5334"/>
            </a:solidFill>
            <a:ln w="25400">
              <a:noFill/>
            </a:ln>
            <a:effectLst/>
          </c:spPr>
          <c:cat>
            <c:numRef>
              <c:f>'Output Summary'!$H$287:$DZ$287</c:f>
              <c:numCache>
                <c:formatCode>d\-mmm\-yy</c:formatCode>
                <c:ptCount val="123"/>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pt idx="33">
                  <c:v>45961</c:v>
                </c:pt>
                <c:pt idx="34">
                  <c:v>45991</c:v>
                </c:pt>
                <c:pt idx="35">
                  <c:v>46022</c:v>
                </c:pt>
                <c:pt idx="36">
                  <c:v>46053</c:v>
                </c:pt>
                <c:pt idx="37">
                  <c:v>46081</c:v>
                </c:pt>
                <c:pt idx="38">
                  <c:v>46112</c:v>
                </c:pt>
                <c:pt idx="39">
                  <c:v>46142</c:v>
                </c:pt>
                <c:pt idx="40">
                  <c:v>46173</c:v>
                </c:pt>
                <c:pt idx="41">
                  <c:v>46203</c:v>
                </c:pt>
                <c:pt idx="42">
                  <c:v>46234</c:v>
                </c:pt>
                <c:pt idx="43">
                  <c:v>46265</c:v>
                </c:pt>
                <c:pt idx="44">
                  <c:v>46295</c:v>
                </c:pt>
                <c:pt idx="45">
                  <c:v>46326</c:v>
                </c:pt>
                <c:pt idx="46">
                  <c:v>46356</c:v>
                </c:pt>
                <c:pt idx="47">
                  <c:v>46387</c:v>
                </c:pt>
                <c:pt idx="48">
                  <c:v>46418</c:v>
                </c:pt>
                <c:pt idx="49">
                  <c:v>46446</c:v>
                </c:pt>
                <c:pt idx="50">
                  <c:v>46477</c:v>
                </c:pt>
                <c:pt idx="51">
                  <c:v>46507</c:v>
                </c:pt>
                <c:pt idx="52">
                  <c:v>46538</c:v>
                </c:pt>
                <c:pt idx="53">
                  <c:v>46568</c:v>
                </c:pt>
                <c:pt idx="54">
                  <c:v>46599</c:v>
                </c:pt>
                <c:pt idx="55">
                  <c:v>46630</c:v>
                </c:pt>
                <c:pt idx="56">
                  <c:v>46660</c:v>
                </c:pt>
                <c:pt idx="57">
                  <c:v>46691</c:v>
                </c:pt>
                <c:pt idx="58">
                  <c:v>46721</c:v>
                </c:pt>
                <c:pt idx="59">
                  <c:v>46752</c:v>
                </c:pt>
                <c:pt idx="60">
                  <c:v>46783</c:v>
                </c:pt>
                <c:pt idx="61">
                  <c:v>46812</c:v>
                </c:pt>
                <c:pt idx="62">
                  <c:v>46843</c:v>
                </c:pt>
                <c:pt idx="63">
                  <c:v>46873</c:v>
                </c:pt>
                <c:pt idx="64">
                  <c:v>46904</c:v>
                </c:pt>
                <c:pt idx="65">
                  <c:v>46934</c:v>
                </c:pt>
                <c:pt idx="66">
                  <c:v>46965</c:v>
                </c:pt>
                <c:pt idx="67">
                  <c:v>46996</c:v>
                </c:pt>
                <c:pt idx="68">
                  <c:v>47026</c:v>
                </c:pt>
                <c:pt idx="69">
                  <c:v>47057</c:v>
                </c:pt>
                <c:pt idx="70">
                  <c:v>47087</c:v>
                </c:pt>
                <c:pt idx="71">
                  <c:v>47118</c:v>
                </c:pt>
                <c:pt idx="72">
                  <c:v>47149</c:v>
                </c:pt>
                <c:pt idx="73">
                  <c:v>47177</c:v>
                </c:pt>
                <c:pt idx="74">
                  <c:v>47208</c:v>
                </c:pt>
                <c:pt idx="75">
                  <c:v>47238</c:v>
                </c:pt>
                <c:pt idx="76">
                  <c:v>47269</c:v>
                </c:pt>
                <c:pt idx="77">
                  <c:v>47299</c:v>
                </c:pt>
                <c:pt idx="78">
                  <c:v>47330</c:v>
                </c:pt>
                <c:pt idx="79">
                  <c:v>47361</c:v>
                </c:pt>
                <c:pt idx="80">
                  <c:v>47391</c:v>
                </c:pt>
                <c:pt idx="81">
                  <c:v>47422</c:v>
                </c:pt>
                <c:pt idx="82">
                  <c:v>47452</c:v>
                </c:pt>
                <c:pt idx="83">
                  <c:v>47483</c:v>
                </c:pt>
                <c:pt idx="84">
                  <c:v>47514</c:v>
                </c:pt>
                <c:pt idx="85">
                  <c:v>47542</c:v>
                </c:pt>
                <c:pt idx="86">
                  <c:v>47573</c:v>
                </c:pt>
                <c:pt idx="87">
                  <c:v>47603</c:v>
                </c:pt>
                <c:pt idx="88">
                  <c:v>47634</c:v>
                </c:pt>
                <c:pt idx="89">
                  <c:v>47664</c:v>
                </c:pt>
                <c:pt idx="90">
                  <c:v>47695</c:v>
                </c:pt>
                <c:pt idx="91">
                  <c:v>47726</c:v>
                </c:pt>
                <c:pt idx="92">
                  <c:v>47756</c:v>
                </c:pt>
                <c:pt idx="93">
                  <c:v>47787</c:v>
                </c:pt>
                <c:pt idx="94">
                  <c:v>47817</c:v>
                </c:pt>
                <c:pt idx="95">
                  <c:v>47848</c:v>
                </c:pt>
                <c:pt idx="96">
                  <c:v>47879</c:v>
                </c:pt>
                <c:pt idx="97">
                  <c:v>47907</c:v>
                </c:pt>
                <c:pt idx="98">
                  <c:v>47938</c:v>
                </c:pt>
                <c:pt idx="99">
                  <c:v>47968</c:v>
                </c:pt>
                <c:pt idx="100">
                  <c:v>47999</c:v>
                </c:pt>
                <c:pt idx="101">
                  <c:v>48029</c:v>
                </c:pt>
                <c:pt idx="102">
                  <c:v>48060</c:v>
                </c:pt>
                <c:pt idx="103">
                  <c:v>48091</c:v>
                </c:pt>
                <c:pt idx="104">
                  <c:v>48121</c:v>
                </c:pt>
                <c:pt idx="105">
                  <c:v>48152</c:v>
                </c:pt>
                <c:pt idx="106">
                  <c:v>48182</c:v>
                </c:pt>
                <c:pt idx="107">
                  <c:v>48213</c:v>
                </c:pt>
                <c:pt idx="108">
                  <c:v>48244</c:v>
                </c:pt>
                <c:pt idx="109">
                  <c:v>48273</c:v>
                </c:pt>
                <c:pt idx="110">
                  <c:v>48304</c:v>
                </c:pt>
                <c:pt idx="111">
                  <c:v>48334</c:v>
                </c:pt>
                <c:pt idx="112">
                  <c:v>48365</c:v>
                </c:pt>
                <c:pt idx="113">
                  <c:v>48395</c:v>
                </c:pt>
                <c:pt idx="114">
                  <c:v>48426</c:v>
                </c:pt>
                <c:pt idx="115">
                  <c:v>48457</c:v>
                </c:pt>
                <c:pt idx="116">
                  <c:v>48487</c:v>
                </c:pt>
                <c:pt idx="117">
                  <c:v>48518</c:v>
                </c:pt>
                <c:pt idx="118">
                  <c:v>48548</c:v>
                </c:pt>
                <c:pt idx="119">
                  <c:v>48579</c:v>
                </c:pt>
                <c:pt idx="120">
                  <c:v>48610</c:v>
                </c:pt>
                <c:pt idx="121">
                  <c:v>48638</c:v>
                </c:pt>
                <c:pt idx="122">
                  <c:v>48669</c:v>
                </c:pt>
              </c:numCache>
            </c:numRef>
          </c:cat>
          <c:val>
            <c:numRef>
              <c:f>'Output Summary'!$H$470:$DZ$470</c:f>
              <c:numCache>
                <c:formatCode>#,##0;\(#,##0\);\-</c:formatCode>
                <c:ptCount val="123"/>
                <c:pt idx="0">
                  <c:v>0</c:v>
                </c:pt>
                <c:pt idx="1">
                  <c:v>0</c:v>
                </c:pt>
                <c:pt idx="2">
                  <c:v>0</c:v>
                </c:pt>
                <c:pt idx="3">
                  <c:v>0</c:v>
                </c:pt>
                <c:pt idx="4">
                  <c:v>0</c:v>
                </c:pt>
                <c:pt idx="5">
                  <c:v>0</c:v>
                </c:pt>
                <c:pt idx="6">
                  <c:v>4702417.7289905064</c:v>
                </c:pt>
                <c:pt idx="7">
                  <c:v>0</c:v>
                </c:pt>
                <c:pt idx="8">
                  <c:v>4921229.5186466929</c:v>
                </c:pt>
                <c:pt idx="9">
                  <c:v>0</c:v>
                </c:pt>
                <c:pt idx="10">
                  <c:v>0</c:v>
                </c:pt>
                <c:pt idx="11">
                  <c:v>0</c:v>
                </c:pt>
                <c:pt idx="12">
                  <c:v>0</c:v>
                </c:pt>
                <c:pt idx="13">
                  <c:v>0</c:v>
                </c:pt>
                <c:pt idx="14">
                  <c:v>0</c:v>
                </c:pt>
                <c:pt idx="15">
                  <c:v>0</c:v>
                </c:pt>
                <c:pt idx="16">
                  <c:v>0</c:v>
                </c:pt>
                <c:pt idx="17">
                  <c:v>0</c:v>
                </c:pt>
                <c:pt idx="18">
                  <c:v>4867002.3495051768</c:v>
                </c:pt>
                <c:pt idx="19">
                  <c:v>0</c:v>
                </c:pt>
                <c:pt idx="20">
                  <c:v>5093472.551799329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numCache>
            </c:numRef>
          </c:val>
          <c:extLst>
            <c:ext xmlns:c16="http://schemas.microsoft.com/office/drawing/2014/chart" uri="{C3380CC4-5D6E-409C-BE32-E72D297353CC}">
              <c16:uniqueId val="{00000000-B3EF-41C9-854C-5E024911137A}"/>
            </c:ext>
          </c:extLst>
        </c:ser>
        <c:dLbls>
          <c:showLegendKey val="0"/>
          <c:showVal val="0"/>
          <c:showCatName val="0"/>
          <c:showSerName val="0"/>
          <c:showPercent val="0"/>
          <c:showBubbleSize val="0"/>
        </c:dLbls>
        <c:axId val="484805056"/>
        <c:axId val="484819200"/>
      </c:areaChart>
      <c:dateAx>
        <c:axId val="484805056"/>
        <c:scaling>
          <c:orientation val="minMax"/>
          <c:max val="46813"/>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Offset val="100"/>
        <c:baseTimeUnit val="months"/>
        <c:majorUnit val="12"/>
        <c:majorTimeUnit val="months"/>
        <c:minorUnit val="6"/>
      </c:dateAx>
      <c:valAx>
        <c:axId val="484819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Monthly cost</a:t>
                </a:r>
              </a:p>
            </c:rich>
          </c:tx>
          <c:layout>
            <c:manualLayout>
              <c:xMode val="edge"/>
              <c:yMode val="edge"/>
              <c:x val="2.2644004987399758E-2"/>
              <c:y val="0.353778876479458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05056"/>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5557270415716663"/>
          <c:y val="0.23397650077506599"/>
          <c:w val="0.44427295842833375"/>
          <c:h val="0.217790665506911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253C4C"/>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00"/>
              <a:t>Governance,</a:t>
            </a:r>
            <a:r>
              <a:rPr lang="en-US" sz="1400" baseline="0"/>
              <a:t> education and change</a:t>
            </a:r>
            <a:endParaRPr lang="en-US" sz="1400"/>
          </a:p>
          <a:p>
            <a:pPr>
              <a:defRPr/>
            </a:pPr>
            <a:r>
              <a:rPr lang="en-US" sz="1200" i="1"/>
              <a:t>(nominal $)</a:t>
            </a:r>
          </a:p>
        </c:rich>
      </c:tx>
      <c:layout>
        <c:manualLayout>
          <c:xMode val="edge"/>
          <c:yMode val="edge"/>
          <c:x val="0.29001778486676327"/>
          <c:y val="2.40238497293879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755901374095058E-2"/>
          <c:y val="8.7684579573538715E-2"/>
          <c:w val="0.8147084325246492"/>
          <c:h val="0.68410597649042371"/>
        </c:manualLayout>
      </c:layout>
      <c:areaChart>
        <c:grouping val="stacked"/>
        <c:varyColors val="0"/>
        <c:ser>
          <c:idx val="2"/>
          <c:order val="1"/>
          <c:tx>
            <c:strRef>
              <c:f>'Output Summary'!$B$157</c:f>
              <c:strCache>
                <c:ptCount val="1"/>
                <c:pt idx="0">
                  <c:v>Reviewing existing governance arrangements</c:v>
                </c:pt>
              </c:strCache>
            </c:strRef>
          </c:tx>
          <c:spPr>
            <a:solidFill>
              <a:schemeClr val="accent3"/>
            </a:solidFill>
            <a:ln w="25400">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Summary'!$C$157:$L$157</c:f>
              <c:numCache>
                <c:formatCode>#,##0;\(#,##0\);\-</c:formatCode>
                <c:ptCount val="10"/>
                <c:pt idx="0">
                  <c:v>136388.22384236933</c:v>
                </c:pt>
                <c:pt idx="1">
                  <c:v>151776.23350142458</c:v>
                </c:pt>
                <c:pt idx="2">
                  <c:v>151776.23350142458</c:v>
                </c:pt>
                <c:pt idx="3">
                  <c:v>151776.23350142458</c:v>
                </c:pt>
                <c:pt idx="4">
                  <c:v>151776.23350142458</c:v>
                </c:pt>
                <c:pt idx="5">
                  <c:v>151776.23350142458</c:v>
                </c:pt>
                <c:pt idx="6">
                  <c:v>151776.23350142458</c:v>
                </c:pt>
                <c:pt idx="7">
                  <c:v>151776.23350142458</c:v>
                </c:pt>
                <c:pt idx="8">
                  <c:v>151776.23350142458</c:v>
                </c:pt>
                <c:pt idx="9">
                  <c:v>151776.23350142458</c:v>
                </c:pt>
              </c:numCache>
            </c:numRef>
          </c:val>
          <c:extLst>
            <c:ext xmlns:c16="http://schemas.microsoft.com/office/drawing/2014/chart" uri="{C3380CC4-5D6E-409C-BE32-E72D297353CC}">
              <c16:uniqueId val="{00000000-297B-4844-8256-DC39A5E6865E}"/>
            </c:ext>
          </c:extLst>
        </c:ser>
        <c:ser>
          <c:idx val="1"/>
          <c:order val="2"/>
          <c:tx>
            <c:strRef>
              <c:f>'Output Summary'!$B$158</c:f>
              <c:strCache>
                <c:ptCount val="1"/>
                <c:pt idx="0">
                  <c:v>Updating legislation</c:v>
                </c:pt>
              </c:strCache>
            </c:strRef>
          </c:tx>
          <c:spPr>
            <a:solidFill>
              <a:srgbClr val="CE5334"/>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Summary'!$C$158:$L$158</c:f>
              <c:numCache>
                <c:formatCode>#,##0;\(#,##0\);\-</c:formatCode>
                <c:ptCount val="10"/>
                <c:pt idx="0">
                  <c:v>0</c:v>
                </c:pt>
                <c:pt idx="1">
                  <c:v>232634.49905252637</c:v>
                </c:pt>
                <c:pt idx="2">
                  <c:v>232634.49905252637</c:v>
                </c:pt>
                <c:pt idx="3">
                  <c:v>232634.49905252637</c:v>
                </c:pt>
                <c:pt idx="4">
                  <c:v>232634.49905252637</c:v>
                </c:pt>
                <c:pt idx="5">
                  <c:v>232634.49905252637</c:v>
                </c:pt>
                <c:pt idx="6">
                  <c:v>232634.49905252637</c:v>
                </c:pt>
                <c:pt idx="7">
                  <c:v>232634.49905252637</c:v>
                </c:pt>
                <c:pt idx="8">
                  <c:v>232634.49905252637</c:v>
                </c:pt>
                <c:pt idx="9">
                  <c:v>232634.49905252637</c:v>
                </c:pt>
              </c:numCache>
            </c:numRef>
          </c:val>
          <c:extLst>
            <c:ext xmlns:c16="http://schemas.microsoft.com/office/drawing/2014/chart" uri="{C3380CC4-5D6E-409C-BE32-E72D297353CC}">
              <c16:uniqueId val="{00000001-297B-4844-8256-DC39A5E6865E}"/>
            </c:ext>
          </c:extLst>
        </c:ser>
        <c:ser>
          <c:idx val="3"/>
          <c:order val="3"/>
          <c:tx>
            <c:strRef>
              <c:f>'Output Summary'!$B$159</c:f>
              <c:strCache>
                <c:ptCount val="1"/>
                <c:pt idx="0">
                  <c:v>Compliance and monitoring activities by jurisdictions</c:v>
                </c:pt>
              </c:strCache>
            </c:strRef>
          </c:tx>
          <c:spPr>
            <a:solidFill>
              <a:srgbClr val="B5CFD3"/>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Summary'!$C$159:$L$159</c:f>
              <c:numCache>
                <c:formatCode>#,##0;\(#,##0\);\-</c:formatCode>
                <c:ptCount val="10"/>
                <c:pt idx="0">
                  <c:v>0</c:v>
                </c:pt>
                <c:pt idx="1">
                  <c:v>3184949.1150883771</c:v>
                </c:pt>
                <c:pt idx="2">
                  <c:v>3335730.3533006655</c:v>
                </c:pt>
                <c:pt idx="3">
                  <c:v>3492149.8915039245</c:v>
                </c:pt>
                <c:pt idx="4">
                  <c:v>3654418.5677783093</c:v>
                </c:pt>
                <c:pt idx="5">
                  <c:v>3822770.908755023</c:v>
                </c:pt>
                <c:pt idx="6">
                  <c:v>3997420.0653590159</c:v>
                </c:pt>
                <c:pt idx="7">
                  <c:v>4178600.0367366401</c:v>
                </c:pt>
                <c:pt idx="8">
                  <c:v>4366555.0355851501</c:v>
                </c:pt>
                <c:pt idx="9">
                  <c:v>4561556.7129323957</c:v>
                </c:pt>
              </c:numCache>
            </c:numRef>
          </c:val>
          <c:extLst>
            <c:ext xmlns:c16="http://schemas.microsoft.com/office/drawing/2014/chart" uri="{C3380CC4-5D6E-409C-BE32-E72D297353CC}">
              <c16:uniqueId val="{00000002-297B-4844-8256-DC39A5E6865E}"/>
            </c:ext>
          </c:extLst>
        </c:ser>
        <c:ser>
          <c:idx val="4"/>
          <c:order val="4"/>
          <c:tx>
            <c:strRef>
              <c:f>'Output Summary'!$B$160</c:f>
              <c:strCache>
                <c:ptCount val="1"/>
                <c:pt idx="0">
                  <c:v>Communciations and technical support </c:v>
                </c:pt>
              </c:strCache>
            </c:strRef>
          </c:tx>
          <c:spPr>
            <a:solidFill>
              <a:srgbClr val="E0B061"/>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Summary'!$C$160:$L$160</c:f>
              <c:numCache>
                <c:formatCode>#,##0;\(#,##0\);\-</c:formatCode>
                <c:ptCount val="10"/>
                <c:pt idx="0">
                  <c:v>1016969.2308908965</c:v>
                </c:pt>
                <c:pt idx="1">
                  <c:v>2072065.9670734708</c:v>
                </c:pt>
                <c:pt idx="2">
                  <c:v>2208885.9795253621</c:v>
                </c:pt>
                <c:pt idx="3">
                  <c:v>2350822.2271542451</c:v>
                </c:pt>
                <c:pt idx="4">
                  <c:v>2498066.0259958166</c:v>
                </c:pt>
                <c:pt idx="5">
                  <c:v>2650830.1872524638</c:v>
                </c:pt>
                <c:pt idx="6">
                  <c:v>2809308.1256523831</c:v>
                </c:pt>
                <c:pt idx="7">
                  <c:v>2973712.1737543014</c:v>
                </c:pt>
                <c:pt idx="8">
                  <c:v>3144263.9319686904</c:v>
                </c:pt>
                <c:pt idx="9">
                  <c:v>3321209.89845045</c:v>
                </c:pt>
              </c:numCache>
            </c:numRef>
          </c:val>
          <c:extLst>
            <c:ext xmlns:c16="http://schemas.microsoft.com/office/drawing/2014/chart" uri="{C3380CC4-5D6E-409C-BE32-E72D297353CC}">
              <c16:uniqueId val="{00000003-297B-4844-8256-DC39A5E6865E}"/>
            </c:ext>
          </c:extLst>
        </c:ser>
        <c:ser>
          <c:idx val="5"/>
          <c:order val="5"/>
          <c:tx>
            <c:strRef>
              <c:f>'Output Summary'!$B$161</c:f>
              <c:strCache>
                <c:ptCount val="1"/>
                <c:pt idx="0">
                  <c:v>Education and training</c:v>
                </c:pt>
              </c:strCache>
            </c:strRef>
          </c:tx>
          <c:spPr>
            <a:solidFill>
              <a:srgbClr val="366F7B"/>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Summary'!$C$161:$L$161</c:f>
              <c:numCache>
                <c:formatCode>#,##0;\(#,##0\);\-</c:formatCode>
                <c:ptCount val="10"/>
                <c:pt idx="0">
                  <c:v>406787.69235635863</c:v>
                </c:pt>
                <c:pt idx="1">
                  <c:v>828826.38682938833</c:v>
                </c:pt>
                <c:pt idx="2">
                  <c:v>1266650.4266754407</c:v>
                </c:pt>
                <c:pt idx="3">
                  <c:v>1363978.1393352463</c:v>
                </c:pt>
                <c:pt idx="4">
                  <c:v>1464945.3156837525</c:v>
                </c:pt>
                <c:pt idx="5">
                  <c:v>1569697.8834025965</c:v>
                </c:pt>
                <c:pt idx="6">
                  <c:v>1678368.4697339698</c:v>
                </c:pt>
                <c:pt idx="7">
                  <c:v>1791102.6741467137</c:v>
                </c:pt>
                <c:pt idx="8">
                  <c:v>1908052.4512080089</c:v>
                </c:pt>
                <c:pt idx="9">
                  <c:v>2029386.8282240727</c:v>
                </c:pt>
              </c:numCache>
            </c:numRef>
          </c:val>
          <c:extLst>
            <c:ext xmlns:c16="http://schemas.microsoft.com/office/drawing/2014/chart" uri="{C3380CC4-5D6E-409C-BE32-E72D297353CC}">
              <c16:uniqueId val="{00000004-297B-4844-8256-DC39A5E6865E}"/>
            </c:ext>
          </c:extLst>
        </c:ser>
        <c:ser>
          <c:idx val="6"/>
          <c:order val="6"/>
          <c:tx>
            <c:strRef>
              <c:f>'Output Summary'!$B$162</c:f>
              <c:strCache>
                <c:ptCount val="1"/>
                <c:pt idx="0">
                  <c:v>Consideration/designing of subsidies/grants</c:v>
                </c:pt>
              </c:strCache>
            </c:strRef>
          </c:tx>
          <c:spPr>
            <a:solidFill>
              <a:srgbClr val="253C4C"/>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Summary'!$C$162:$L$162</c:f>
              <c:numCache>
                <c:formatCode>#,##0;\(#,##0\);\-</c:formatCode>
                <c:ptCount val="10"/>
                <c:pt idx="0">
                  <c:v>610181.53853453789</c:v>
                </c:pt>
                <c:pt idx="1">
                  <c:v>1243239.5802440825</c:v>
                </c:pt>
                <c:pt idx="2">
                  <c:v>1243239.5802440825</c:v>
                </c:pt>
                <c:pt idx="3">
                  <c:v>1243239.5802440825</c:v>
                </c:pt>
                <c:pt idx="4">
                  <c:v>1243239.5802440825</c:v>
                </c:pt>
                <c:pt idx="5">
                  <c:v>1243239.5802440825</c:v>
                </c:pt>
                <c:pt idx="6">
                  <c:v>1243239.5802440825</c:v>
                </c:pt>
                <c:pt idx="7">
                  <c:v>1243239.5802440825</c:v>
                </c:pt>
                <c:pt idx="8">
                  <c:v>1243239.5802440825</c:v>
                </c:pt>
                <c:pt idx="9">
                  <c:v>1243239.5802440825</c:v>
                </c:pt>
              </c:numCache>
            </c:numRef>
          </c:val>
          <c:extLst>
            <c:ext xmlns:c16="http://schemas.microsoft.com/office/drawing/2014/chart" uri="{C3380CC4-5D6E-409C-BE32-E72D297353CC}">
              <c16:uniqueId val="{00000005-297B-4844-8256-DC39A5E6865E}"/>
            </c:ext>
          </c:extLst>
        </c:ser>
        <c:dLbls>
          <c:showLegendKey val="0"/>
          <c:showVal val="0"/>
          <c:showCatName val="0"/>
          <c:showSerName val="0"/>
          <c:showPercent val="0"/>
          <c:showBubbleSize val="0"/>
        </c:dLbls>
        <c:axId val="1819853296"/>
        <c:axId val="1819848720"/>
      </c:areaChart>
      <c:lineChart>
        <c:grouping val="stacked"/>
        <c:varyColors val="0"/>
        <c:ser>
          <c:idx val="0"/>
          <c:order val="0"/>
          <c:tx>
            <c:v>Annual costs (LHS)</c:v>
          </c:tx>
          <c:spPr>
            <a:ln w="28575" cap="rnd">
              <a:solidFill>
                <a:srgbClr val="CE5334"/>
              </a:solidFill>
              <a:round/>
            </a:ln>
            <a:effectLst/>
          </c:spPr>
          <c:marker>
            <c:symbol val="circle"/>
            <c:size val="5"/>
            <c:spPr>
              <a:solidFill>
                <a:srgbClr val="D5942B"/>
              </a:solidFill>
              <a:ln w="9525">
                <a:solidFill>
                  <a:srgbClr val="CE5334"/>
                </a:solidFill>
              </a:ln>
              <a:effectLst/>
            </c:spPr>
          </c:marke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Summary'!$C$145:$L$145</c:f>
              <c:numCache>
                <c:formatCode>#,##0;\(#,##0\);\-</c:formatCode>
                <c:ptCount val="10"/>
                <c:pt idx="0">
                  <c:v>2170326.6856241622</c:v>
                </c:pt>
                <c:pt idx="1">
                  <c:v>5543165.0961651076</c:v>
                </c:pt>
                <c:pt idx="2">
                  <c:v>725425.29051023221</c:v>
                </c:pt>
                <c:pt idx="3">
                  <c:v>395683.49849194731</c:v>
                </c:pt>
                <c:pt idx="4">
                  <c:v>410479.6514644624</c:v>
                </c:pt>
                <c:pt idx="5">
                  <c:v>425869.06995220482</c:v>
                </c:pt>
                <c:pt idx="6">
                  <c:v>441797.68133528519</c:v>
                </c:pt>
                <c:pt idx="7">
                  <c:v>458318.22389228654</c:v>
                </c:pt>
                <c:pt idx="8">
                  <c:v>475456.53412419464</c:v>
                </c:pt>
                <c:pt idx="9">
                  <c:v>493282.02084506862</c:v>
                </c:pt>
              </c:numCache>
            </c:numRef>
          </c:val>
          <c:smooth val="0"/>
          <c:extLst>
            <c:ext xmlns:c16="http://schemas.microsoft.com/office/drawing/2014/chart" uri="{C3380CC4-5D6E-409C-BE32-E72D297353CC}">
              <c16:uniqueId val="{00000006-297B-4844-8256-DC39A5E6865E}"/>
            </c:ext>
          </c:extLst>
        </c:ser>
        <c:dLbls>
          <c:showLegendKey val="0"/>
          <c:showVal val="0"/>
          <c:showCatName val="0"/>
          <c:showSerName val="0"/>
          <c:showPercent val="0"/>
          <c:showBubbleSize val="0"/>
        </c:dLbls>
        <c:marker val="1"/>
        <c:smooth val="0"/>
        <c:axId val="484805056"/>
        <c:axId val="484819200"/>
      </c:lineChart>
      <c:catAx>
        <c:axId val="48480505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Algn val="ctr"/>
        <c:lblOffset val="100"/>
        <c:noMultiLvlLbl val="1"/>
      </c:catAx>
      <c:valAx>
        <c:axId val="48481920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05056"/>
        <c:crosses val="autoZero"/>
        <c:crossBetween val="midCat"/>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19848720"/>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Cumulative costs</a:t>
                </a:r>
              </a:p>
            </c:rich>
          </c:tx>
          <c:layout>
            <c:manualLayout>
              <c:xMode val="edge"/>
              <c:yMode val="edge"/>
              <c:x val="0.96555596726879733"/>
              <c:y val="0.2831846267003173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9853296"/>
        <c:crosses val="max"/>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dateAx>
        <c:axId val="1819853296"/>
        <c:scaling>
          <c:orientation val="minMax"/>
        </c:scaling>
        <c:delete val="1"/>
        <c:axPos val="b"/>
        <c:numFmt formatCode="yyyy" sourceLinked="1"/>
        <c:majorTickMark val="out"/>
        <c:minorTickMark val="none"/>
        <c:tickLblPos val="nextTo"/>
        <c:crossAx val="1819848720"/>
        <c:crosses val="autoZero"/>
        <c:auto val="1"/>
        <c:lblOffset val="100"/>
        <c:baseTimeUnit val="years"/>
        <c:majorUnit val="1"/>
        <c:minorUnit val="1"/>
      </c:dateAx>
      <c:spPr>
        <a:noFill/>
        <a:ln>
          <a:noFill/>
        </a:ln>
        <a:effectLst/>
      </c:spPr>
    </c:plotArea>
    <c:legend>
      <c:legendPos val="b"/>
      <c:layout>
        <c:manualLayout>
          <c:xMode val="edge"/>
          <c:yMode val="edge"/>
          <c:x val="0"/>
          <c:y val="0.84818728117509345"/>
          <c:w val="1"/>
          <c:h val="0.151812718824906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253C4C"/>
      </a:solidFill>
      <a:round/>
    </a:ln>
    <a:effectLst/>
  </c:spPr>
  <c:txPr>
    <a:bodyPr/>
    <a:lstStyle/>
    <a:p>
      <a:pPr>
        <a:defRPr sz="12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00"/>
              <a:t>Additional industry support</a:t>
            </a:r>
          </a:p>
          <a:p>
            <a:pPr>
              <a:defRPr/>
            </a:pPr>
            <a:r>
              <a:rPr lang="en-US" sz="1200" i="1"/>
              <a:t>(nominal $)</a:t>
            </a:r>
          </a:p>
        </c:rich>
      </c:tx>
      <c:layout>
        <c:manualLayout>
          <c:xMode val="edge"/>
          <c:yMode val="edge"/>
          <c:x val="0.32045050003556974"/>
          <c:y val="4.2149390149760692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894176105117533E-2"/>
          <c:y val="0.12898256836759978"/>
          <c:w val="0.81627161230086376"/>
          <c:h val="0.65569518088822443"/>
        </c:manualLayout>
      </c:layout>
      <c:areaChart>
        <c:grouping val="stacked"/>
        <c:varyColors val="0"/>
        <c:ser>
          <c:idx val="1"/>
          <c:order val="1"/>
          <c:tx>
            <c:strRef>
              <c:f>'Output Summary'!$B$189</c:f>
              <c:strCache>
                <c:ptCount val="1"/>
                <c:pt idx="0">
                  <c:v>Additional upskilling across the supply chain</c:v>
                </c:pt>
              </c:strCache>
            </c:strRef>
          </c:tx>
          <c:spPr>
            <a:solidFill>
              <a:srgbClr val="E0B061"/>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Summary'!$C$189:$L$189</c:f>
              <c:numCache>
                <c:formatCode>#,##0;\(#,##0\);\-</c:formatCode>
                <c:ptCount val="10"/>
                <c:pt idx="0">
                  <c:v>12003816.160258673</c:v>
                </c:pt>
                <c:pt idx="1">
                  <c:v>24457671.07318408</c:v>
                </c:pt>
                <c:pt idx="2">
                  <c:v>37377332.5664078</c:v>
                </c:pt>
                <c:pt idx="3">
                  <c:v>50780110.713561781</c:v>
                </c:pt>
                <c:pt idx="4">
                  <c:v>50780110.713561781</c:v>
                </c:pt>
                <c:pt idx="5">
                  <c:v>50780110.713561781</c:v>
                </c:pt>
                <c:pt idx="6">
                  <c:v>50780110.713561781</c:v>
                </c:pt>
                <c:pt idx="7">
                  <c:v>50780110.713561781</c:v>
                </c:pt>
                <c:pt idx="8">
                  <c:v>50780110.713561781</c:v>
                </c:pt>
                <c:pt idx="9">
                  <c:v>50780110.713561781</c:v>
                </c:pt>
              </c:numCache>
            </c:numRef>
          </c:val>
          <c:extLst>
            <c:ext xmlns:c16="http://schemas.microsoft.com/office/drawing/2014/chart" uri="{C3380CC4-5D6E-409C-BE32-E72D297353CC}">
              <c16:uniqueId val="{00000000-FB7D-4F3A-8334-EEC39492A812}"/>
            </c:ext>
          </c:extLst>
        </c:ser>
        <c:ser>
          <c:idx val="2"/>
          <c:order val="2"/>
          <c:tx>
            <c:strRef>
              <c:f>'Output Summary'!$B$190</c:f>
              <c:strCache>
                <c:ptCount val="1"/>
                <c:pt idx="0">
                  <c:v>Change support from industry associations</c:v>
                </c:pt>
              </c:strCache>
            </c:strRef>
          </c:tx>
          <c:spPr>
            <a:solidFill>
              <a:srgbClr val="366F7B"/>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Summary'!$C$190:$L$190</c:f>
              <c:numCache>
                <c:formatCode>#,##0;\(#,##0\);\-</c:formatCode>
                <c:ptCount val="10"/>
                <c:pt idx="0">
                  <c:v>772896.61547708139</c:v>
                </c:pt>
                <c:pt idx="1">
                  <c:v>1574770.134975838</c:v>
                </c:pt>
                <c:pt idx="2">
                  <c:v>2406635.810683338</c:v>
                </c:pt>
                <c:pt idx="3">
                  <c:v>2738076.1294707838</c:v>
                </c:pt>
                <c:pt idx="4">
                  <c:v>3081910.2975765076</c:v>
                </c:pt>
                <c:pt idx="5">
                  <c:v>3438635.2579163546</c:v>
                </c:pt>
                <c:pt idx="6">
                  <c:v>3468959.6268730275</c:v>
                </c:pt>
                <c:pt idx="7">
                  <c:v>3468959.6268730275</c:v>
                </c:pt>
                <c:pt idx="8">
                  <c:v>3468959.6268730275</c:v>
                </c:pt>
                <c:pt idx="9">
                  <c:v>3468959.6268730275</c:v>
                </c:pt>
              </c:numCache>
            </c:numRef>
          </c:val>
          <c:extLst>
            <c:ext xmlns:c16="http://schemas.microsoft.com/office/drawing/2014/chart" uri="{C3380CC4-5D6E-409C-BE32-E72D297353CC}">
              <c16:uniqueId val="{00000001-FB7D-4F3A-8334-EEC39492A812}"/>
            </c:ext>
          </c:extLst>
        </c:ser>
        <c:dLbls>
          <c:showLegendKey val="0"/>
          <c:showVal val="0"/>
          <c:showCatName val="0"/>
          <c:showSerName val="0"/>
          <c:showPercent val="0"/>
          <c:showBubbleSize val="0"/>
        </c:dLbls>
        <c:axId val="1829890272"/>
        <c:axId val="1829892768"/>
      </c:areaChart>
      <c:lineChart>
        <c:grouping val="stacked"/>
        <c:varyColors val="0"/>
        <c:ser>
          <c:idx val="0"/>
          <c:order val="0"/>
          <c:tx>
            <c:v>Annual costs (LHS)</c:v>
          </c:tx>
          <c:spPr>
            <a:ln w="28575" cap="rnd">
              <a:solidFill>
                <a:srgbClr val="BE5334"/>
              </a:solidFill>
              <a:round/>
            </a:ln>
            <a:effectLst/>
          </c:spPr>
          <c:marker>
            <c:symbol val="circle"/>
            <c:size val="5"/>
            <c:spPr>
              <a:solidFill>
                <a:srgbClr val="BE5334"/>
              </a:solidFill>
              <a:ln w="9525">
                <a:solidFill>
                  <a:srgbClr val="BE5334"/>
                </a:solidFill>
              </a:ln>
              <a:effectLst/>
            </c:spPr>
          </c:marke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Summary'!$C$176:$L$176</c:f>
              <c:numCache>
                <c:formatCode>#,##0;\(#,##0\);\-</c:formatCode>
                <c:ptCount val="10"/>
                <c:pt idx="0">
                  <c:v>12776712.775735755</c:v>
                </c:pt>
                <c:pt idx="1">
                  <c:v>13255728.432424163</c:v>
                </c:pt>
                <c:pt idx="2">
                  <c:v>13751527.168931216</c:v>
                </c:pt>
                <c:pt idx="3">
                  <c:v>13734218.465941427</c:v>
                </c:pt>
                <c:pt idx="4">
                  <c:v>343834.16810572363</c:v>
                </c:pt>
                <c:pt idx="5">
                  <c:v>356724.96033984679</c:v>
                </c:pt>
                <c:pt idx="6">
                  <c:v>30324.368956672912</c:v>
                </c:pt>
                <c:pt idx="7">
                  <c:v>0</c:v>
                </c:pt>
                <c:pt idx="8">
                  <c:v>0</c:v>
                </c:pt>
                <c:pt idx="9">
                  <c:v>0</c:v>
                </c:pt>
              </c:numCache>
            </c:numRef>
          </c:val>
          <c:smooth val="0"/>
          <c:extLst>
            <c:ext xmlns:c16="http://schemas.microsoft.com/office/drawing/2014/chart" uri="{C3380CC4-5D6E-409C-BE32-E72D297353CC}">
              <c16:uniqueId val="{00000002-FB7D-4F3A-8334-EEC39492A812}"/>
            </c:ext>
          </c:extLst>
        </c:ser>
        <c:dLbls>
          <c:showLegendKey val="0"/>
          <c:showVal val="0"/>
          <c:showCatName val="0"/>
          <c:showSerName val="0"/>
          <c:showPercent val="0"/>
          <c:showBubbleSize val="0"/>
        </c:dLbls>
        <c:marker val="1"/>
        <c:smooth val="0"/>
        <c:axId val="484805056"/>
        <c:axId val="484819200"/>
      </c:lineChart>
      <c:catAx>
        <c:axId val="48480505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Algn val="ctr"/>
        <c:lblOffset val="100"/>
        <c:noMultiLvlLbl val="1"/>
      </c:catAx>
      <c:valAx>
        <c:axId val="48481920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costs</a:t>
                </a:r>
              </a:p>
            </c:rich>
          </c:tx>
          <c:layout>
            <c:manualLayout>
              <c:xMode val="edge"/>
              <c:yMode val="edge"/>
              <c:x val="6.5746487571406512E-3"/>
              <c:y val="0.352150126787924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05056"/>
        <c:crosses val="autoZero"/>
        <c:crossBetween val="midCat"/>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29892768"/>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Cumulative csots</a:t>
                </a:r>
              </a:p>
            </c:rich>
          </c:tx>
          <c:layout>
            <c:manualLayout>
              <c:xMode val="edge"/>
              <c:yMode val="edge"/>
              <c:x val="0.96437517369152381"/>
              <c:y val="0.330107433173756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9890272"/>
        <c:crosses val="max"/>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dateAx>
        <c:axId val="1829890272"/>
        <c:scaling>
          <c:orientation val="minMax"/>
        </c:scaling>
        <c:delete val="1"/>
        <c:axPos val="b"/>
        <c:numFmt formatCode="yyyy" sourceLinked="1"/>
        <c:majorTickMark val="out"/>
        <c:minorTickMark val="none"/>
        <c:tickLblPos val="nextTo"/>
        <c:crossAx val="1829892768"/>
        <c:crosses val="autoZero"/>
        <c:auto val="1"/>
        <c:lblOffset val="100"/>
        <c:baseTimeUnit val="years"/>
      </c:dateAx>
      <c:spPr>
        <a:noFill/>
        <a:ln>
          <a:noFill/>
        </a:ln>
        <a:effectLst/>
      </c:spPr>
    </c:plotArea>
    <c:legend>
      <c:legendPos val="b"/>
      <c:layout>
        <c:manualLayout>
          <c:xMode val="edge"/>
          <c:yMode val="edge"/>
          <c:x val="3.5140651536205027E-2"/>
          <c:y val="0.87062298753842826"/>
          <c:w val="0.9316793268488498"/>
          <c:h val="0.104598249097461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253C4C"/>
      </a:solidFill>
      <a:round/>
    </a:ln>
    <a:effectLst/>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00"/>
              <a:t>System</a:t>
            </a:r>
            <a:r>
              <a:rPr lang="en-US" sz="1400" baseline="0"/>
              <a:t> capability costs</a:t>
            </a:r>
            <a:endParaRPr lang="en-US" sz="1400"/>
          </a:p>
          <a:p>
            <a:pPr>
              <a:defRPr sz="1440" b="0" i="0" u="none" strike="noStrike" kern="1200" spc="0" baseline="0">
                <a:solidFill>
                  <a:schemeClr val="tx1">
                    <a:lumMod val="65000"/>
                    <a:lumOff val="35000"/>
                  </a:schemeClr>
                </a:solidFill>
                <a:latin typeface="+mn-lt"/>
                <a:ea typeface="+mn-ea"/>
                <a:cs typeface="+mn-cs"/>
              </a:defRPr>
            </a:pPr>
            <a:r>
              <a:rPr lang="en-US" sz="1200" i="1"/>
              <a:t>(nominal $)</a:t>
            </a:r>
          </a:p>
        </c:rich>
      </c:tx>
      <c:layout>
        <c:manualLayout>
          <c:xMode val="edge"/>
          <c:yMode val="edge"/>
          <c:x val="0.32045050003556974"/>
          <c:y val="4.2149390149760692E-2"/>
        </c:manualLayout>
      </c:layout>
      <c:overlay val="0"/>
      <c:spPr>
        <a:noFill/>
        <a:ln>
          <a:noFill/>
        </a:ln>
        <a:effectLst/>
      </c:spPr>
    </c:title>
    <c:autoTitleDeleted val="0"/>
    <c:plotArea>
      <c:layout>
        <c:manualLayout>
          <c:layoutTarget val="inner"/>
          <c:xMode val="edge"/>
          <c:yMode val="edge"/>
          <c:x val="9.4774247082919871E-2"/>
          <c:y val="0.10748029145225471"/>
          <c:w val="0.81295182955071787"/>
          <c:h val="0.60554135650175533"/>
        </c:manualLayout>
      </c:layout>
      <c:areaChart>
        <c:grouping val="stacked"/>
        <c:varyColors val="0"/>
        <c:ser>
          <c:idx val="1"/>
          <c:order val="1"/>
          <c:tx>
            <c:strRef>
              <c:f>'Output Summary'!$B$129</c:f>
              <c:strCache>
                <c:ptCount val="1"/>
                <c:pt idx="0">
                  <c:v>New system design and build</c:v>
                </c:pt>
              </c:strCache>
            </c:strRef>
          </c:tx>
          <c:spPr>
            <a:solidFill>
              <a:srgbClr val="253C4C"/>
            </a:solidFill>
            <a:ln w="25400">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Summary'!$C$129:$L$129</c:f>
              <c:numCache>
                <c:formatCode>#,##0;\(#,##0\);\-</c:formatCode>
                <c:ptCount val="10"/>
                <c:pt idx="0">
                  <c:v>9237627.7447900344</c:v>
                </c:pt>
                <c:pt idx="1">
                  <c:v>13985464.638066657</c:v>
                </c:pt>
                <c:pt idx="2">
                  <c:v>13985464.638066657</c:v>
                </c:pt>
                <c:pt idx="3">
                  <c:v>13985464.638066657</c:v>
                </c:pt>
                <c:pt idx="4">
                  <c:v>13985464.638066657</c:v>
                </c:pt>
                <c:pt idx="5">
                  <c:v>13985464.638066657</c:v>
                </c:pt>
                <c:pt idx="6">
                  <c:v>13985464.638066657</c:v>
                </c:pt>
                <c:pt idx="7">
                  <c:v>13985464.638066657</c:v>
                </c:pt>
                <c:pt idx="8">
                  <c:v>13985464.638066657</c:v>
                </c:pt>
                <c:pt idx="9">
                  <c:v>13985464.638066657</c:v>
                </c:pt>
              </c:numCache>
            </c:numRef>
          </c:val>
          <c:extLst>
            <c:ext xmlns:c16="http://schemas.microsoft.com/office/drawing/2014/chart" uri="{C3380CC4-5D6E-409C-BE32-E72D297353CC}">
              <c16:uniqueId val="{00000000-08B8-4E76-91B4-68DF8E204EB9}"/>
            </c:ext>
          </c:extLst>
        </c:ser>
        <c:ser>
          <c:idx val="2"/>
          <c:order val="2"/>
          <c:tx>
            <c:strRef>
              <c:f>'Output Summary'!$B$130</c:f>
              <c:strCache>
                <c:ptCount val="1"/>
                <c:pt idx="0">
                  <c:v>Platform change management and communications</c:v>
                </c:pt>
              </c:strCache>
            </c:strRef>
          </c:tx>
          <c:spPr>
            <a:solidFill>
              <a:srgbClr val="366F7B"/>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Summary'!$C$130:$L$130</c:f>
              <c:numCache>
                <c:formatCode>#,##0;\(#,##0\);\-</c:formatCode>
                <c:ptCount val="10"/>
                <c:pt idx="0">
                  <c:v>622596.50249204319</c:v>
                </c:pt>
                <c:pt idx="1">
                  <c:v>3171060.9268099526</c:v>
                </c:pt>
                <c:pt idx="2">
                  <c:v>5814844.5520341918</c:v>
                </c:pt>
                <c:pt idx="3">
                  <c:v>8557489.5831399933</c:v>
                </c:pt>
                <c:pt idx="4">
                  <c:v>8557489.5831399933</c:v>
                </c:pt>
                <c:pt idx="5">
                  <c:v>8557489.5831399933</c:v>
                </c:pt>
                <c:pt idx="6">
                  <c:v>8557489.5831399933</c:v>
                </c:pt>
                <c:pt idx="7">
                  <c:v>8557489.5831399933</c:v>
                </c:pt>
                <c:pt idx="8">
                  <c:v>8557489.5831399933</c:v>
                </c:pt>
                <c:pt idx="9">
                  <c:v>8557489.5831399933</c:v>
                </c:pt>
              </c:numCache>
            </c:numRef>
          </c:val>
          <c:extLst>
            <c:ext xmlns:c16="http://schemas.microsoft.com/office/drawing/2014/chart" uri="{C3380CC4-5D6E-409C-BE32-E72D297353CC}">
              <c16:uniqueId val="{00000001-08B8-4E76-91B4-68DF8E204EB9}"/>
            </c:ext>
          </c:extLst>
        </c:ser>
        <c:ser>
          <c:idx val="3"/>
          <c:order val="3"/>
          <c:tx>
            <c:strRef>
              <c:f>'Output Summary'!$B$131</c:f>
              <c:strCache>
                <c:ptCount val="1"/>
                <c:pt idx="0">
                  <c:v>On-going system hosting</c:v>
                </c:pt>
              </c:strCache>
            </c:strRef>
          </c:tx>
          <c:spPr>
            <a:solidFill>
              <a:schemeClr val="accent4">
                <a:lumMod val="20000"/>
                <a:lumOff val="80000"/>
              </a:schemeClr>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Summary'!$C$131:$L$131</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8B8-4E76-91B4-68DF8E204EB9}"/>
            </c:ext>
          </c:extLst>
        </c:ser>
        <c:ser>
          <c:idx val="4"/>
          <c:order val="4"/>
          <c:tx>
            <c:strRef>
              <c:f>'Output Summary'!$B$133</c:f>
              <c:strCache>
                <c:ptCount val="1"/>
                <c:pt idx="0">
                  <c:v>Database customer support services</c:v>
                </c:pt>
              </c:strCache>
            </c:strRef>
          </c:tx>
          <c:spPr>
            <a:solidFill>
              <a:srgbClr val="CE5334"/>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Summary'!$C$133:$L$133</c:f>
              <c:numCache>
                <c:formatCode>#,##0;\(#,##0\);\-</c:formatCode>
                <c:ptCount val="10"/>
                <c:pt idx="0">
                  <c:v>152545.38463363447</c:v>
                </c:pt>
                <c:pt idx="1">
                  <c:v>310809.89506102062</c:v>
                </c:pt>
                <c:pt idx="2">
                  <c:v>474993.91000329028</c:v>
                </c:pt>
                <c:pt idx="3">
                  <c:v>474993.91000329028</c:v>
                </c:pt>
                <c:pt idx="4">
                  <c:v>474993.91000329028</c:v>
                </c:pt>
                <c:pt idx="5">
                  <c:v>474993.91000329028</c:v>
                </c:pt>
                <c:pt idx="6">
                  <c:v>474993.91000329028</c:v>
                </c:pt>
                <c:pt idx="7">
                  <c:v>474993.91000329028</c:v>
                </c:pt>
                <c:pt idx="8">
                  <c:v>474993.91000329028</c:v>
                </c:pt>
                <c:pt idx="9">
                  <c:v>474993.91000329028</c:v>
                </c:pt>
              </c:numCache>
            </c:numRef>
          </c:val>
          <c:extLst>
            <c:ext xmlns:c16="http://schemas.microsoft.com/office/drawing/2014/chart" uri="{C3380CC4-5D6E-409C-BE32-E72D297353CC}">
              <c16:uniqueId val="{00000003-08B8-4E76-91B4-68DF8E204EB9}"/>
            </c:ext>
          </c:extLst>
        </c:ser>
        <c:ser>
          <c:idx val="5"/>
          <c:order val="5"/>
          <c:tx>
            <c:strRef>
              <c:f>'Output Summary'!$B$134</c:f>
              <c:strCache>
                <c:ptCount val="1"/>
                <c:pt idx="0">
                  <c:v>Technology lead and project management</c:v>
                </c:pt>
              </c:strCache>
            </c:strRef>
          </c:tx>
          <c:spPr>
            <a:solidFill>
              <a:srgbClr val="B5CFD3"/>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Summary'!$C$134:$L$134</c:f>
              <c:numCache>
                <c:formatCode>#,##0;\(#,##0\);\-</c:formatCode>
                <c:ptCount val="10"/>
                <c:pt idx="0">
                  <c:v>72815.84103372728</c:v>
                </c:pt>
                <c:pt idx="1">
                  <c:v>72815.84103372728</c:v>
                </c:pt>
                <c:pt idx="2">
                  <c:v>72815.84103372728</c:v>
                </c:pt>
                <c:pt idx="3">
                  <c:v>72815.84103372728</c:v>
                </c:pt>
                <c:pt idx="4">
                  <c:v>72815.84103372728</c:v>
                </c:pt>
                <c:pt idx="5">
                  <c:v>72815.84103372728</c:v>
                </c:pt>
                <c:pt idx="6">
                  <c:v>72815.84103372728</c:v>
                </c:pt>
                <c:pt idx="7">
                  <c:v>72815.84103372728</c:v>
                </c:pt>
                <c:pt idx="8">
                  <c:v>72815.84103372728</c:v>
                </c:pt>
                <c:pt idx="9">
                  <c:v>72815.84103372728</c:v>
                </c:pt>
              </c:numCache>
            </c:numRef>
          </c:val>
          <c:extLst>
            <c:ext xmlns:c16="http://schemas.microsoft.com/office/drawing/2014/chart" uri="{C3380CC4-5D6E-409C-BE32-E72D297353CC}">
              <c16:uniqueId val="{00000004-08B8-4E76-91B4-68DF8E204EB9}"/>
            </c:ext>
          </c:extLst>
        </c:ser>
        <c:ser>
          <c:idx val="6"/>
          <c:order val="6"/>
          <c:tx>
            <c:strRef>
              <c:f>'Output Summary'!$B$135</c:f>
              <c:strCache>
                <c:ptCount val="1"/>
                <c:pt idx="0">
                  <c:v>Technology options and phased rollout </c:v>
                </c:pt>
              </c:strCache>
            </c:strRef>
          </c:tx>
          <c:spPr>
            <a:solidFill>
              <a:srgbClr val="F4D7D0"/>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Summary'!$C$135:$L$135</c:f>
              <c:numCache>
                <c:formatCode>#,##0;\(#,##0\);\-</c:formatCode>
                <c:ptCount val="10"/>
                <c:pt idx="0">
                  <c:v>255102.05987034951</c:v>
                </c:pt>
                <c:pt idx="1">
                  <c:v>255102.05987034951</c:v>
                </c:pt>
                <c:pt idx="2">
                  <c:v>255102.05987034951</c:v>
                </c:pt>
                <c:pt idx="3">
                  <c:v>255102.05987034951</c:v>
                </c:pt>
                <c:pt idx="4">
                  <c:v>255102.05987034951</c:v>
                </c:pt>
                <c:pt idx="5">
                  <c:v>255102.05987034951</c:v>
                </c:pt>
                <c:pt idx="6">
                  <c:v>255102.05987034951</c:v>
                </c:pt>
                <c:pt idx="7">
                  <c:v>255102.05987034951</c:v>
                </c:pt>
                <c:pt idx="8">
                  <c:v>255102.05987034951</c:v>
                </c:pt>
                <c:pt idx="9">
                  <c:v>255102.05987034951</c:v>
                </c:pt>
              </c:numCache>
            </c:numRef>
          </c:val>
          <c:extLst>
            <c:ext xmlns:c16="http://schemas.microsoft.com/office/drawing/2014/chart" uri="{C3380CC4-5D6E-409C-BE32-E72D297353CC}">
              <c16:uniqueId val="{00000005-08B8-4E76-91B4-68DF8E204EB9}"/>
            </c:ext>
          </c:extLst>
        </c:ser>
        <c:ser>
          <c:idx val="7"/>
          <c:order val="7"/>
          <c:tx>
            <c:strRef>
              <c:f>'Output Summary'!$B$136</c:f>
              <c:strCache>
                <c:ptCount val="1"/>
                <c:pt idx="0">
                  <c:v>Policies/processes on ownership of data assets</c:v>
                </c:pt>
              </c:strCache>
            </c:strRef>
          </c:tx>
          <c:spPr>
            <a:solidFill>
              <a:srgbClr val="DBA349"/>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Summary'!$C$136:$L$136</c:f>
              <c:numCache>
                <c:formatCode>#,##0;\(#,##0\);\-</c:formatCode>
                <c:ptCount val="10"/>
                <c:pt idx="0">
                  <c:v>218447.52310118184</c:v>
                </c:pt>
                <c:pt idx="1">
                  <c:v>218447.52310118184</c:v>
                </c:pt>
                <c:pt idx="2">
                  <c:v>218447.52310118184</c:v>
                </c:pt>
                <c:pt idx="3">
                  <c:v>218447.52310118184</c:v>
                </c:pt>
                <c:pt idx="4">
                  <c:v>218447.52310118184</c:v>
                </c:pt>
                <c:pt idx="5">
                  <c:v>218447.52310118184</c:v>
                </c:pt>
                <c:pt idx="6">
                  <c:v>218447.52310118184</c:v>
                </c:pt>
                <c:pt idx="7">
                  <c:v>218447.52310118184</c:v>
                </c:pt>
                <c:pt idx="8">
                  <c:v>218447.52310118184</c:v>
                </c:pt>
                <c:pt idx="9">
                  <c:v>218447.52310118184</c:v>
                </c:pt>
              </c:numCache>
            </c:numRef>
          </c:val>
          <c:extLst>
            <c:ext xmlns:c16="http://schemas.microsoft.com/office/drawing/2014/chart" uri="{C3380CC4-5D6E-409C-BE32-E72D297353CC}">
              <c16:uniqueId val="{00000006-08B8-4E76-91B4-68DF8E204EB9}"/>
            </c:ext>
          </c:extLst>
        </c:ser>
        <c:ser>
          <c:idx val="8"/>
          <c:order val="8"/>
          <c:tx>
            <c:strRef>
              <c:f>'Output Summary'!$B$132</c:f>
              <c:strCache>
                <c:ptCount val="1"/>
                <c:pt idx="0">
                  <c:v>On-going system development and maintenance</c:v>
                </c:pt>
              </c:strCache>
            </c:strRef>
          </c:tx>
          <c:val>
            <c:numRef>
              <c:f>'Output Summary'!$C$132:$L$132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4C7-4812-9B8C-5B0C226DC093}"/>
            </c:ext>
          </c:extLst>
        </c:ser>
        <c:dLbls>
          <c:showLegendKey val="0"/>
          <c:showVal val="0"/>
          <c:showCatName val="0"/>
          <c:showSerName val="0"/>
          <c:showPercent val="0"/>
          <c:showBubbleSize val="0"/>
        </c:dLbls>
        <c:axId val="1819853296"/>
        <c:axId val="1819848720"/>
      </c:areaChart>
      <c:lineChart>
        <c:grouping val="stacked"/>
        <c:varyColors val="0"/>
        <c:ser>
          <c:idx val="0"/>
          <c:order val="0"/>
          <c:tx>
            <c:v>Total costs (LHS)</c:v>
          </c:tx>
          <c:spPr>
            <a:ln w="28575" cap="rnd">
              <a:solidFill>
                <a:srgbClr val="CE5334"/>
              </a:solidFill>
              <a:round/>
            </a:ln>
            <a:effectLst/>
          </c:spPr>
          <c:marker>
            <c:symbol val="circle"/>
            <c:size val="5"/>
            <c:spPr>
              <a:solidFill>
                <a:srgbClr val="CE5334"/>
              </a:solidFill>
              <a:ln w="9525">
                <a:solidFill>
                  <a:srgbClr val="CE5334"/>
                </a:solidFill>
              </a:ln>
              <a:effectLst/>
            </c:spPr>
          </c:marke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Summary'!$C$104:$L$104</c:f>
              <c:numCache>
                <c:formatCode>#,##0;\(#,##0\);\-</c:formatCode>
                <c:ptCount val="10"/>
                <c:pt idx="0">
                  <c:v>10559135.05592097</c:v>
                </c:pt>
                <c:pt idx="1">
                  <c:v>7454565.8280219175</c:v>
                </c:pt>
                <c:pt idx="2">
                  <c:v>2807967.640166509</c:v>
                </c:pt>
                <c:pt idx="3">
                  <c:v>2856194.0292089074</c:v>
                </c:pt>
                <c:pt idx="4">
                  <c:v>3651646.2112709722</c:v>
                </c:pt>
                <c:pt idx="5">
                  <c:v>3788551.1991648553</c:v>
                </c:pt>
                <c:pt idx="6">
                  <c:v>3930252.8723179977</c:v>
                </c:pt>
                <c:pt idx="7">
                  <c:v>4077220.392927574</c:v>
                </c:pt>
                <c:pt idx="8">
                  <c:v>4229683.6037168484</c:v>
                </c:pt>
                <c:pt idx="9">
                  <c:v>4388259.9687476382</c:v>
                </c:pt>
              </c:numCache>
            </c:numRef>
          </c:val>
          <c:smooth val="0"/>
          <c:extLst>
            <c:ext xmlns:c16="http://schemas.microsoft.com/office/drawing/2014/chart" uri="{C3380CC4-5D6E-409C-BE32-E72D297353CC}">
              <c16:uniqueId val="{00000007-08B8-4E76-91B4-68DF8E204EB9}"/>
            </c:ext>
          </c:extLst>
        </c:ser>
        <c:dLbls>
          <c:showLegendKey val="0"/>
          <c:showVal val="0"/>
          <c:showCatName val="0"/>
          <c:showSerName val="0"/>
          <c:showPercent val="0"/>
          <c:showBubbleSize val="0"/>
        </c:dLbls>
        <c:marker val="1"/>
        <c:smooth val="0"/>
        <c:axId val="484805056"/>
        <c:axId val="484819200"/>
      </c:lineChart>
      <c:catAx>
        <c:axId val="48480505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Algn val="ctr"/>
        <c:lblOffset val="100"/>
        <c:noMultiLvlLbl val="1"/>
      </c:catAx>
      <c:valAx>
        <c:axId val="484819200"/>
        <c:scaling>
          <c:orientation val="minMax"/>
          <c:max val="12000000"/>
          <c:min val="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costs</a:t>
                </a:r>
              </a:p>
            </c:rich>
          </c:tx>
          <c:layout>
            <c:manualLayout>
              <c:xMode val="edge"/>
              <c:yMode val="edge"/>
              <c:x val="6.9229581596418109E-4"/>
              <c:y val="0.32144231814472479"/>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05056"/>
        <c:crossesAt val="1"/>
        <c:crossBetween val="between"/>
        <c:majorUnit val="5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19848720"/>
        <c:scaling>
          <c:orientation val="minMax"/>
          <c:max val="30000000"/>
          <c:min val="0"/>
        </c:scaling>
        <c:delete val="0"/>
        <c:axPos val="r"/>
        <c:title>
          <c:tx>
            <c:rich>
              <a:bodyPr/>
              <a:lstStyle/>
              <a:p>
                <a:pPr>
                  <a:defRPr/>
                </a:pPr>
                <a:r>
                  <a:rPr lang="en-US" b="0"/>
                  <a:t>Cumulative costs</a:t>
                </a:r>
              </a:p>
            </c:rich>
          </c:tx>
          <c:layout>
            <c:manualLayout>
              <c:xMode val="edge"/>
              <c:yMode val="edge"/>
              <c:x val="0.96655010035510269"/>
              <c:y val="0.30240973263129206"/>
            </c:manualLayout>
          </c:layout>
          <c:overlay val="0"/>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9853296"/>
        <c:crosses val="max"/>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dateAx>
        <c:axId val="1819853296"/>
        <c:scaling>
          <c:orientation val="minMax"/>
        </c:scaling>
        <c:delete val="1"/>
        <c:axPos val="b"/>
        <c:numFmt formatCode="yyyy" sourceLinked="1"/>
        <c:majorTickMark val="out"/>
        <c:minorTickMark val="none"/>
        <c:tickLblPos val="nextTo"/>
        <c:crossAx val="1819848720"/>
        <c:crosses val="autoZero"/>
        <c:auto val="1"/>
        <c:lblOffset val="100"/>
        <c:baseTimeUnit val="years"/>
        <c:majorUnit val="1"/>
        <c:minorUnit val="1"/>
      </c:dateAx>
    </c:plotArea>
    <c:legend>
      <c:legendPos val="b"/>
      <c:layout>
        <c:manualLayout>
          <c:xMode val="edge"/>
          <c:yMode val="edge"/>
          <c:x val="0"/>
          <c:y val="0.82764883682192847"/>
          <c:w val="1"/>
          <c:h val="0.172351163178071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rgbClr val="253C4C"/>
      </a:solidFill>
      <a:round/>
    </a:ln>
    <a:effectLst/>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00"/>
              <a:t>Equipment costs</a:t>
            </a:r>
          </a:p>
          <a:p>
            <a:pPr>
              <a:defRPr/>
            </a:pPr>
            <a:r>
              <a:rPr lang="en-US" sz="1200" i="1"/>
              <a:t>(nominal $)</a:t>
            </a:r>
          </a:p>
        </c:rich>
      </c:tx>
      <c:layout>
        <c:manualLayout>
          <c:xMode val="edge"/>
          <c:yMode val="edge"/>
          <c:x val="0.32045050003556974"/>
          <c:y val="4.2149390149760692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894176105117533E-2"/>
          <c:y val="0.12898256836759978"/>
          <c:w val="0.81627161230086376"/>
          <c:h val="0.5949216341143071"/>
        </c:manualLayout>
      </c:layout>
      <c:areaChart>
        <c:grouping val="stacked"/>
        <c:varyColors val="0"/>
        <c:ser>
          <c:idx val="1"/>
          <c:order val="1"/>
          <c:tx>
            <c:strRef>
              <c:f>'Output Summary'!$B$89</c:f>
              <c:strCache>
                <c:ptCount val="1"/>
                <c:pt idx="0">
                  <c:v>Producers / Feedlots</c:v>
                </c:pt>
              </c:strCache>
            </c:strRef>
          </c:tx>
          <c:spPr>
            <a:solidFill>
              <a:srgbClr val="366F7B"/>
            </a:solidFill>
            <a:ln w="25400">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Summary'!$C$89:$L$89</c:f>
              <c:numCache>
                <c:formatCode>#,##0;\(#,##0\);\-</c:formatCode>
                <c:ptCount val="10"/>
                <c:pt idx="0">
                  <c:v>17458917.717676908</c:v>
                </c:pt>
                <c:pt idx="1">
                  <c:v>17458917.717676908</c:v>
                </c:pt>
                <c:pt idx="2">
                  <c:v>17458917.717676908</c:v>
                </c:pt>
                <c:pt idx="3">
                  <c:v>17458917.717676908</c:v>
                </c:pt>
                <c:pt idx="4">
                  <c:v>17458917.717676908</c:v>
                </c:pt>
                <c:pt idx="5">
                  <c:v>17458917.717676908</c:v>
                </c:pt>
                <c:pt idx="6">
                  <c:v>17458917.717676908</c:v>
                </c:pt>
                <c:pt idx="7">
                  <c:v>17458917.717676908</c:v>
                </c:pt>
                <c:pt idx="8">
                  <c:v>17458917.717676908</c:v>
                </c:pt>
                <c:pt idx="9">
                  <c:v>17458917.717676908</c:v>
                </c:pt>
              </c:numCache>
            </c:numRef>
          </c:val>
          <c:extLst>
            <c:ext xmlns:c16="http://schemas.microsoft.com/office/drawing/2014/chart" uri="{C3380CC4-5D6E-409C-BE32-E72D297353CC}">
              <c16:uniqueId val="{00000000-D6C6-49AB-9F60-E36D24561283}"/>
            </c:ext>
          </c:extLst>
        </c:ser>
        <c:ser>
          <c:idx val="2"/>
          <c:order val="2"/>
          <c:tx>
            <c:strRef>
              <c:f>'Output Summary'!$B$90</c:f>
              <c:strCache>
                <c:ptCount val="1"/>
                <c:pt idx="0">
                  <c:v>Saleyards</c:v>
                </c:pt>
              </c:strCache>
            </c:strRef>
          </c:tx>
          <c:spPr>
            <a:solidFill>
              <a:srgbClr val="253C4C"/>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Summary'!$C$90:$L$90</c:f>
              <c:numCache>
                <c:formatCode>#,##0;\(#,##0\);\-</c:formatCode>
                <c:ptCount val="10"/>
                <c:pt idx="0">
                  <c:v>12184112.285184789</c:v>
                </c:pt>
                <c:pt idx="1">
                  <c:v>12184112.285184789</c:v>
                </c:pt>
                <c:pt idx="2">
                  <c:v>12184112.285184789</c:v>
                </c:pt>
                <c:pt idx="3">
                  <c:v>12184112.285184789</c:v>
                </c:pt>
                <c:pt idx="4">
                  <c:v>12184112.285184789</c:v>
                </c:pt>
                <c:pt idx="5">
                  <c:v>12184112.285184789</c:v>
                </c:pt>
                <c:pt idx="6">
                  <c:v>12184112.285184789</c:v>
                </c:pt>
                <c:pt idx="7">
                  <c:v>12184112.285184789</c:v>
                </c:pt>
                <c:pt idx="8">
                  <c:v>12184112.285184789</c:v>
                </c:pt>
                <c:pt idx="9">
                  <c:v>12184112.285184789</c:v>
                </c:pt>
              </c:numCache>
            </c:numRef>
          </c:val>
          <c:extLst>
            <c:ext xmlns:c16="http://schemas.microsoft.com/office/drawing/2014/chart" uri="{C3380CC4-5D6E-409C-BE32-E72D297353CC}">
              <c16:uniqueId val="{00000001-D6C6-49AB-9F60-E36D24561283}"/>
            </c:ext>
          </c:extLst>
        </c:ser>
        <c:ser>
          <c:idx val="3"/>
          <c:order val="3"/>
          <c:tx>
            <c:strRef>
              <c:f>'Output Summary'!$B$91</c:f>
              <c:strCache>
                <c:ptCount val="1"/>
                <c:pt idx="0">
                  <c:v>Processors</c:v>
                </c:pt>
              </c:strCache>
            </c:strRef>
          </c:tx>
          <c:spPr>
            <a:solidFill>
              <a:srgbClr val="E0B061"/>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Summary'!$C$91:$L$91</c:f>
              <c:numCache>
                <c:formatCode>#,##0;\(#,##0\);\-</c:formatCode>
                <c:ptCount val="10"/>
                <c:pt idx="0">
                  <c:v>1886220.8614726248</c:v>
                </c:pt>
                <c:pt idx="1">
                  <c:v>1886220.8614726248</c:v>
                </c:pt>
                <c:pt idx="2">
                  <c:v>1886220.8614726248</c:v>
                </c:pt>
                <c:pt idx="3">
                  <c:v>1886220.8614726248</c:v>
                </c:pt>
                <c:pt idx="4">
                  <c:v>1886220.8614726248</c:v>
                </c:pt>
                <c:pt idx="5">
                  <c:v>1886220.8614726248</c:v>
                </c:pt>
                <c:pt idx="6">
                  <c:v>1886220.8614726248</c:v>
                </c:pt>
                <c:pt idx="7">
                  <c:v>1886220.8614726248</c:v>
                </c:pt>
                <c:pt idx="8">
                  <c:v>1886220.8614726248</c:v>
                </c:pt>
                <c:pt idx="9">
                  <c:v>1886220.8614726248</c:v>
                </c:pt>
              </c:numCache>
            </c:numRef>
          </c:val>
          <c:extLst>
            <c:ext xmlns:c16="http://schemas.microsoft.com/office/drawing/2014/chart" uri="{C3380CC4-5D6E-409C-BE32-E72D297353CC}">
              <c16:uniqueId val="{00000002-D6C6-49AB-9F60-E36D24561283}"/>
            </c:ext>
          </c:extLst>
        </c:ser>
        <c:ser>
          <c:idx val="4"/>
          <c:order val="4"/>
          <c:tx>
            <c:strRef>
              <c:f>'Output Summary'!$B$92</c:f>
              <c:strCache>
                <c:ptCount val="1"/>
                <c:pt idx="0">
                  <c:v>Agents</c:v>
                </c:pt>
              </c:strCache>
            </c:strRef>
          </c:tx>
          <c:spPr>
            <a:solidFill>
              <a:srgbClr val="BE5334"/>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Summary'!$C$92:$L$92</c:f>
              <c:numCache>
                <c:formatCode>#,##0;\(#,##0\);\-</c:formatCode>
                <c:ptCount val="10"/>
                <c:pt idx="0">
                  <c:v>882934.07736242632</c:v>
                </c:pt>
                <c:pt idx="1">
                  <c:v>1524525.5349667892</c:v>
                </c:pt>
                <c:pt idx="2">
                  <c:v>1524525.5349667892</c:v>
                </c:pt>
                <c:pt idx="3">
                  <c:v>1524525.5349667892</c:v>
                </c:pt>
                <c:pt idx="4">
                  <c:v>1524525.5349667892</c:v>
                </c:pt>
                <c:pt idx="5">
                  <c:v>1524525.5349667892</c:v>
                </c:pt>
                <c:pt idx="6">
                  <c:v>1524525.5349667892</c:v>
                </c:pt>
                <c:pt idx="7">
                  <c:v>1524525.5349667892</c:v>
                </c:pt>
                <c:pt idx="8">
                  <c:v>1524525.5349667892</c:v>
                </c:pt>
                <c:pt idx="9">
                  <c:v>1524525.5349667892</c:v>
                </c:pt>
              </c:numCache>
            </c:numRef>
          </c:val>
          <c:extLst>
            <c:ext xmlns:c16="http://schemas.microsoft.com/office/drawing/2014/chart" uri="{C3380CC4-5D6E-409C-BE32-E72D297353CC}">
              <c16:uniqueId val="{00000003-D6C6-49AB-9F60-E36D24561283}"/>
            </c:ext>
          </c:extLst>
        </c:ser>
        <c:ser>
          <c:idx val="5"/>
          <c:order val="5"/>
          <c:tx>
            <c:strRef>
              <c:f>'Output Summary'!$B$93</c:f>
              <c:strCache>
                <c:ptCount val="1"/>
                <c:pt idx="0">
                  <c:v>Other facilities (shows, depots, ports)</c:v>
                </c:pt>
              </c:strCache>
            </c:strRef>
          </c:tx>
          <c:spPr>
            <a:solidFill>
              <a:srgbClr val="D7E9ED"/>
            </a:solidFill>
            <a:ln>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Summary'!$C$93:$L$93</c:f>
              <c:numCache>
                <c:formatCode>#,##0;\(#,##0\);\-</c:formatCode>
                <c:ptCount val="10"/>
                <c:pt idx="0">
                  <c:v>654912.40732278489</c:v>
                </c:pt>
                <c:pt idx="1">
                  <c:v>1321176.6504801146</c:v>
                </c:pt>
                <c:pt idx="2">
                  <c:v>1321176.6504801146</c:v>
                </c:pt>
                <c:pt idx="3">
                  <c:v>1321176.6504801146</c:v>
                </c:pt>
                <c:pt idx="4">
                  <c:v>1321176.6504801146</c:v>
                </c:pt>
                <c:pt idx="5">
                  <c:v>1321176.6504801146</c:v>
                </c:pt>
                <c:pt idx="6">
                  <c:v>1321176.6504801146</c:v>
                </c:pt>
                <c:pt idx="7">
                  <c:v>1321176.6504801146</c:v>
                </c:pt>
                <c:pt idx="8">
                  <c:v>1321176.6504801146</c:v>
                </c:pt>
                <c:pt idx="9">
                  <c:v>1321176.6504801146</c:v>
                </c:pt>
              </c:numCache>
            </c:numRef>
          </c:val>
          <c:extLst>
            <c:ext xmlns:c16="http://schemas.microsoft.com/office/drawing/2014/chart" uri="{C3380CC4-5D6E-409C-BE32-E72D297353CC}">
              <c16:uniqueId val="{00000004-D6C6-49AB-9F60-E36D24561283}"/>
            </c:ext>
          </c:extLst>
        </c:ser>
        <c:dLbls>
          <c:showLegendKey val="0"/>
          <c:showVal val="0"/>
          <c:showCatName val="0"/>
          <c:showSerName val="0"/>
          <c:showPercent val="0"/>
          <c:showBubbleSize val="0"/>
        </c:dLbls>
        <c:axId val="1829890272"/>
        <c:axId val="1829892768"/>
      </c:areaChart>
      <c:lineChart>
        <c:grouping val="stacked"/>
        <c:varyColors val="0"/>
        <c:ser>
          <c:idx val="0"/>
          <c:order val="0"/>
          <c:tx>
            <c:v>Annual costs (LHS)</c:v>
          </c:tx>
          <c:spPr>
            <a:ln w="28575" cap="rnd">
              <a:solidFill>
                <a:srgbClr val="CE5334"/>
              </a:solidFill>
              <a:round/>
            </a:ln>
            <a:effectLst/>
          </c:spPr>
          <c:marker>
            <c:symbol val="circle"/>
            <c:size val="5"/>
            <c:spPr>
              <a:solidFill>
                <a:srgbClr val="BE5334"/>
              </a:solidFill>
              <a:ln w="9525">
                <a:solidFill>
                  <a:srgbClr val="CE5334"/>
                </a:solidFill>
              </a:ln>
              <a:effectLst/>
            </c:spPr>
          </c:marke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Summary'!$C$86:$L$86</c:f>
              <c:numCache>
                <c:formatCode>#,##0;\(#,##0\);\-</c:formatCode>
                <c:ptCount val="10"/>
                <c:pt idx="0">
                  <c:v>33067097.349019535</c:v>
                </c:pt>
                <c:pt idx="1">
                  <c:v>1307855.7007616926</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D6C6-49AB-9F60-E36D24561283}"/>
            </c:ext>
          </c:extLst>
        </c:ser>
        <c:dLbls>
          <c:showLegendKey val="0"/>
          <c:showVal val="0"/>
          <c:showCatName val="0"/>
          <c:showSerName val="0"/>
          <c:showPercent val="0"/>
          <c:showBubbleSize val="0"/>
        </c:dLbls>
        <c:marker val="1"/>
        <c:smooth val="0"/>
        <c:axId val="484805056"/>
        <c:axId val="484819200"/>
      </c:lineChart>
      <c:catAx>
        <c:axId val="48480505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Algn val="ctr"/>
        <c:lblOffset val="100"/>
        <c:noMultiLvlLbl val="1"/>
      </c:catAx>
      <c:valAx>
        <c:axId val="48481920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costs</a:t>
                </a:r>
              </a:p>
            </c:rich>
          </c:tx>
          <c:layout>
            <c:manualLayout>
              <c:xMode val="edge"/>
              <c:yMode val="edge"/>
              <c:x val="6.5746487571406512E-3"/>
              <c:y val="0.352150126787924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05056"/>
        <c:crosses val="autoZero"/>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29892768"/>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Cumulative csots</a:t>
                </a:r>
              </a:p>
            </c:rich>
          </c:tx>
          <c:layout>
            <c:manualLayout>
              <c:xMode val="edge"/>
              <c:yMode val="edge"/>
              <c:x val="0.96437517369152381"/>
              <c:y val="0.330107433173756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9890272"/>
        <c:crosses val="max"/>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dateAx>
        <c:axId val="1829890272"/>
        <c:scaling>
          <c:orientation val="minMax"/>
        </c:scaling>
        <c:delete val="1"/>
        <c:axPos val="b"/>
        <c:numFmt formatCode="yyyy" sourceLinked="1"/>
        <c:majorTickMark val="out"/>
        <c:minorTickMark val="none"/>
        <c:tickLblPos val="nextTo"/>
        <c:crossAx val="1829892768"/>
        <c:crosses val="autoZero"/>
        <c:auto val="1"/>
        <c:lblOffset val="100"/>
        <c:baseTimeUnit val="years"/>
      </c:dateAx>
      <c:spPr>
        <a:noFill/>
        <a:ln>
          <a:noFill/>
        </a:ln>
        <a:effectLst/>
      </c:spPr>
    </c:plotArea>
    <c:legend>
      <c:legendPos val="b"/>
      <c:layout>
        <c:manualLayout>
          <c:xMode val="edge"/>
          <c:yMode val="edge"/>
          <c:x val="1.2510060062698192E-2"/>
          <c:y val="0.83846160761457966"/>
          <c:w val="0.98423039746143226"/>
          <c:h val="0.1490379428906524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253C4C"/>
      </a:solidFill>
      <a:round/>
    </a:ln>
    <a:effectLst/>
  </c:spPr>
  <c:txPr>
    <a:bodyPr/>
    <a:lstStyle/>
    <a:p>
      <a:pPr>
        <a:defRPr sz="12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00"/>
              <a:t>eID tag costs</a:t>
            </a:r>
          </a:p>
          <a:p>
            <a:pPr>
              <a:defRPr/>
            </a:pPr>
            <a:r>
              <a:rPr lang="en-US" sz="1200" i="1"/>
              <a:t>(nominal $)</a:t>
            </a:r>
          </a:p>
        </c:rich>
      </c:tx>
      <c:layout>
        <c:manualLayout>
          <c:xMode val="edge"/>
          <c:yMode val="edge"/>
          <c:x val="0.32045050003556974"/>
          <c:y val="4.2149390149760692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894176105117533E-2"/>
          <c:y val="0.12898256836759978"/>
          <c:w val="0.80269136387855566"/>
          <c:h val="0.65569518088822443"/>
        </c:manualLayout>
      </c:layout>
      <c:areaChart>
        <c:grouping val="stacked"/>
        <c:varyColors val="0"/>
        <c:ser>
          <c:idx val="5"/>
          <c:order val="1"/>
          <c:tx>
            <c:strRef>
              <c:f>'Output Summary'!$B$242</c:f>
              <c:strCache>
                <c:ptCount val="1"/>
                <c:pt idx="0">
                  <c:v>NSW</c:v>
                </c:pt>
              </c:strCache>
            </c:strRef>
          </c:tx>
          <c:spPr>
            <a:solidFill>
              <a:srgbClr val="BE5334"/>
            </a:solidFill>
            <a:ln w="25400">
              <a:noFill/>
            </a:ln>
            <a:effectLst/>
          </c:spP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Summary'!$C$242:$L$242</c:f>
              <c:numCache>
                <c:formatCode>#,##0;\(#,##0\);\-</c:formatCode>
                <c:ptCount val="10"/>
                <c:pt idx="0">
                  <c:v>27614695.920058008</c:v>
                </c:pt>
                <c:pt idx="1">
                  <c:v>50206929.56685327</c:v>
                </c:pt>
                <c:pt idx="2">
                  <c:v>105380684.14745209</c:v>
                </c:pt>
                <c:pt idx="3">
                  <c:v>147763626.15930074</c:v>
                </c:pt>
                <c:pt idx="4">
                  <c:v>172368708.47442365</c:v>
                </c:pt>
                <c:pt idx="5">
                  <c:v>197834968.67057589</c:v>
                </c:pt>
                <c:pt idx="6">
                  <c:v>224190029.37634212</c:v>
                </c:pt>
                <c:pt idx="7">
                  <c:v>251464910.70774275</c:v>
                </c:pt>
                <c:pt idx="8">
                  <c:v>279691715.41698879</c:v>
                </c:pt>
                <c:pt idx="9">
                  <c:v>308906458.29105842</c:v>
                </c:pt>
              </c:numCache>
            </c:numRef>
          </c:val>
          <c:extLst>
            <c:ext xmlns:c16="http://schemas.microsoft.com/office/drawing/2014/chart" uri="{C3380CC4-5D6E-409C-BE32-E72D297353CC}">
              <c16:uniqueId val="{00000000-52EE-4202-B0B7-B9154A1CE8BB}"/>
            </c:ext>
          </c:extLst>
        </c:ser>
        <c:ser>
          <c:idx val="1"/>
          <c:order val="2"/>
          <c:tx>
            <c:strRef>
              <c:f>'Output Summary'!$B$243</c:f>
              <c:strCache>
                <c:ptCount val="1"/>
                <c:pt idx="0">
                  <c:v>QLD</c:v>
                </c:pt>
              </c:strCache>
            </c:strRef>
          </c:tx>
          <c:spPr>
            <a:solidFill>
              <a:srgbClr val="253C4C"/>
            </a:solidFill>
            <a:ln>
              <a:noFill/>
            </a:ln>
            <a:effectLst/>
          </c:spPr>
          <c:val>
            <c:numRef>
              <c:f>'Output Summary'!$C$243:$L$243</c:f>
              <c:numCache>
                <c:formatCode>#,##0;\(#,##0\);\-</c:formatCode>
                <c:ptCount val="10"/>
                <c:pt idx="0">
                  <c:v>582951.29134929681</c:v>
                </c:pt>
                <c:pt idx="1">
                  <c:v>1174249.0022410769</c:v>
                </c:pt>
                <c:pt idx="2">
                  <c:v>6347505.0851173988</c:v>
                </c:pt>
                <c:pt idx="3">
                  <c:v>9934033.2934600934</c:v>
                </c:pt>
                <c:pt idx="4">
                  <c:v>11333175.547117984</c:v>
                </c:pt>
                <c:pt idx="5">
                  <c:v>12781287.779653901</c:v>
                </c:pt>
                <c:pt idx="6">
                  <c:v>14279940.722931895</c:v>
                </c:pt>
                <c:pt idx="7">
                  <c:v>15830898.303383168</c:v>
                </c:pt>
                <c:pt idx="8">
                  <c:v>17435986.010412786</c:v>
                </c:pt>
                <c:pt idx="9">
                  <c:v>19097251.787188441</c:v>
                </c:pt>
              </c:numCache>
            </c:numRef>
          </c:val>
          <c:extLst>
            <c:ext xmlns:c16="http://schemas.microsoft.com/office/drawing/2014/chart" uri="{C3380CC4-5D6E-409C-BE32-E72D297353CC}">
              <c16:uniqueId val="{00000001-52EE-4202-B0B7-B9154A1CE8BB}"/>
            </c:ext>
          </c:extLst>
        </c:ser>
        <c:ser>
          <c:idx val="2"/>
          <c:order val="3"/>
          <c:tx>
            <c:strRef>
              <c:f>'Output Summary'!$B$244</c:f>
              <c:strCache>
                <c:ptCount val="1"/>
                <c:pt idx="0">
                  <c:v>SA</c:v>
                </c:pt>
              </c:strCache>
            </c:strRef>
          </c:tx>
          <c:spPr>
            <a:solidFill>
              <a:schemeClr val="bg2"/>
            </a:solidFill>
            <a:ln>
              <a:noFill/>
            </a:ln>
            <a:effectLst/>
          </c:spPr>
          <c:val>
            <c:numRef>
              <c:f>'Output Summary'!$C$244:$L$244</c:f>
              <c:numCache>
                <c:formatCode>#,##0;\(#,##0\);\-</c:formatCode>
                <c:ptCount val="10"/>
                <c:pt idx="0">
                  <c:v>6438580.9578859806</c:v>
                </c:pt>
                <c:pt idx="1">
                  <c:v>12757303.441399677</c:v>
                </c:pt>
                <c:pt idx="2">
                  <c:v>48498329.044065334</c:v>
                </c:pt>
                <c:pt idx="3">
                  <c:v>74258636.48109445</c:v>
                </c:pt>
                <c:pt idx="4">
                  <c:v>86225545.374606773</c:v>
                </c:pt>
                <c:pt idx="5">
                  <c:v>98611296.079392031</c:v>
                </c:pt>
                <c:pt idx="6">
                  <c:v>111429323.11582446</c:v>
                </c:pt>
                <c:pt idx="7">
                  <c:v>124694713.40365212</c:v>
                </c:pt>
                <c:pt idx="8">
                  <c:v>138423080.41272724</c:v>
                </c:pt>
                <c:pt idx="9">
                  <c:v>152631940.26712</c:v>
                </c:pt>
              </c:numCache>
            </c:numRef>
          </c:val>
          <c:extLst>
            <c:ext xmlns:c16="http://schemas.microsoft.com/office/drawing/2014/chart" uri="{C3380CC4-5D6E-409C-BE32-E72D297353CC}">
              <c16:uniqueId val="{00000002-52EE-4202-B0B7-B9154A1CE8BB}"/>
            </c:ext>
          </c:extLst>
        </c:ser>
        <c:ser>
          <c:idx val="3"/>
          <c:order val="4"/>
          <c:tx>
            <c:strRef>
              <c:f>'Output Summary'!$B$245</c:f>
              <c:strCache>
                <c:ptCount val="1"/>
                <c:pt idx="0">
                  <c:v>TAS</c:v>
                </c:pt>
              </c:strCache>
            </c:strRef>
          </c:tx>
          <c:spPr>
            <a:solidFill>
              <a:srgbClr val="E0B061"/>
            </a:solidFill>
            <a:ln>
              <a:noFill/>
            </a:ln>
            <a:effectLst/>
          </c:spPr>
          <c:val>
            <c:numRef>
              <c:f>'Output Summary'!$C$245:$L$245</c:f>
              <c:numCache>
                <c:formatCode>#,##0;\(#,##0\);\-</c:formatCode>
                <c:ptCount val="10"/>
                <c:pt idx="0">
                  <c:v>2031013.9010765986</c:v>
                </c:pt>
                <c:pt idx="1">
                  <c:v>4021565.7359100245</c:v>
                </c:pt>
                <c:pt idx="2">
                  <c:v>15905424.835284254</c:v>
                </c:pt>
                <c:pt idx="3">
                  <c:v>24703528.861879975</c:v>
                </c:pt>
                <c:pt idx="4">
                  <c:v>29228126.983418874</c:v>
                </c:pt>
                <c:pt idx="5">
                  <c:v>33911086.039211638</c:v>
                </c:pt>
                <c:pt idx="6">
                  <c:v>38757485.520227067</c:v>
                </c:pt>
                <c:pt idx="7">
                  <c:v>43773029.677191831</c:v>
                </c:pt>
                <c:pt idx="8">
                  <c:v>48963621.84546119</c:v>
                </c:pt>
                <c:pt idx="9">
                  <c:v>54335884.73961997</c:v>
                </c:pt>
              </c:numCache>
            </c:numRef>
          </c:val>
          <c:extLst>
            <c:ext xmlns:c16="http://schemas.microsoft.com/office/drawing/2014/chart" uri="{C3380CC4-5D6E-409C-BE32-E72D297353CC}">
              <c16:uniqueId val="{00000003-52EE-4202-B0B7-B9154A1CE8BB}"/>
            </c:ext>
          </c:extLst>
        </c:ser>
        <c:ser>
          <c:idx val="4"/>
          <c:order val="5"/>
          <c:tx>
            <c:strRef>
              <c:f>'Output Summary'!$B$246</c:f>
              <c:strCache>
                <c:ptCount val="1"/>
                <c:pt idx="0">
                  <c:v>WA</c:v>
                </c:pt>
              </c:strCache>
            </c:strRef>
          </c:tx>
          <c:spPr>
            <a:solidFill>
              <a:srgbClr val="366F7B"/>
            </a:solidFill>
            <a:ln>
              <a:noFill/>
            </a:ln>
            <a:effectLst/>
          </c:spPr>
          <c:val>
            <c:numRef>
              <c:f>'Output Summary'!$C$246:$L$246</c:f>
              <c:numCache>
                <c:formatCode>#,##0;\(#,##0\);\-</c:formatCode>
                <c:ptCount val="10"/>
                <c:pt idx="0">
                  <c:v>6218872.6572355824</c:v>
                </c:pt>
                <c:pt idx="1">
                  <c:v>12336840.296173463</c:v>
                </c:pt>
                <c:pt idx="2">
                  <c:v>50258980.840585865</c:v>
                </c:pt>
                <c:pt idx="3">
                  <c:v>76804294.448968053</c:v>
                </c:pt>
                <c:pt idx="4">
                  <c:v>87657130.111288324</c:v>
                </c:pt>
                <c:pt idx="5">
                  <c:v>98889815.021789819</c:v>
                </c:pt>
                <c:pt idx="6">
                  <c:v>110514532.9986265</c:v>
                </c:pt>
                <c:pt idx="7">
                  <c:v>122544966.42729433</c:v>
                </c:pt>
                <c:pt idx="8">
                  <c:v>134995275.22360224</c:v>
                </c:pt>
                <c:pt idx="9">
                  <c:v>147881344.82778093</c:v>
                </c:pt>
              </c:numCache>
            </c:numRef>
          </c:val>
          <c:extLst>
            <c:ext xmlns:c16="http://schemas.microsoft.com/office/drawing/2014/chart" uri="{C3380CC4-5D6E-409C-BE32-E72D297353CC}">
              <c16:uniqueId val="{00000004-52EE-4202-B0B7-B9154A1CE8BB}"/>
            </c:ext>
          </c:extLst>
        </c:ser>
        <c:dLbls>
          <c:showLegendKey val="0"/>
          <c:showVal val="0"/>
          <c:showCatName val="0"/>
          <c:showSerName val="0"/>
          <c:showPercent val="0"/>
          <c:showBubbleSize val="0"/>
        </c:dLbls>
        <c:axId val="1829890272"/>
        <c:axId val="1829892768"/>
      </c:areaChart>
      <c:lineChart>
        <c:grouping val="stacked"/>
        <c:varyColors val="0"/>
        <c:ser>
          <c:idx val="0"/>
          <c:order val="0"/>
          <c:tx>
            <c:v>Annual costs (LHS)</c:v>
          </c:tx>
          <c:spPr>
            <a:ln w="28575" cap="rnd">
              <a:solidFill>
                <a:srgbClr val="BE5334"/>
              </a:solidFill>
              <a:round/>
            </a:ln>
            <a:effectLst/>
          </c:spPr>
          <c:marker>
            <c:symbol val="circle"/>
            <c:size val="5"/>
            <c:spPr>
              <a:solidFill>
                <a:srgbClr val="BE5334"/>
              </a:solidFill>
              <a:ln w="9525">
                <a:solidFill>
                  <a:srgbClr val="BE5334"/>
                </a:solidFill>
              </a:ln>
              <a:effectLst/>
            </c:spPr>
          </c:marker>
          <c:cat>
            <c:numRef>
              <c:f>'Output Summary'!$C$67:$L$67</c:f>
              <c:numCache>
                <c:formatCode>yyyy</c:formatCode>
                <c:ptCount val="10"/>
                <c:pt idx="0">
                  <c:v>44927</c:v>
                </c:pt>
                <c:pt idx="1">
                  <c:v>45292</c:v>
                </c:pt>
                <c:pt idx="2">
                  <c:v>45658</c:v>
                </c:pt>
                <c:pt idx="3">
                  <c:v>46023</c:v>
                </c:pt>
                <c:pt idx="4">
                  <c:v>46388</c:v>
                </c:pt>
                <c:pt idx="5">
                  <c:v>46753</c:v>
                </c:pt>
                <c:pt idx="6">
                  <c:v>47119</c:v>
                </c:pt>
                <c:pt idx="7">
                  <c:v>47484</c:v>
                </c:pt>
                <c:pt idx="8">
                  <c:v>47849</c:v>
                </c:pt>
                <c:pt idx="9">
                  <c:v>48214</c:v>
                </c:pt>
              </c:numCache>
            </c:numRef>
          </c:cat>
          <c:val>
            <c:numRef>
              <c:f>'Output Summary'!$C$239:$L$239</c:f>
              <c:numCache>
                <c:formatCode>#,##0;\(#,##0\);\-</c:formatCode>
                <c:ptCount val="10"/>
                <c:pt idx="0">
                  <c:v>42886114.72760547</c:v>
                </c:pt>
                <c:pt idx="1">
                  <c:v>37610773.314972043</c:v>
                </c:pt>
                <c:pt idx="2">
                  <c:v>145894035.90992743</c:v>
                </c:pt>
                <c:pt idx="3">
                  <c:v>107073195.29219837</c:v>
                </c:pt>
                <c:pt idx="4">
                  <c:v>53348567.246152304</c:v>
                </c:pt>
                <c:pt idx="5">
                  <c:v>55215767.09976767</c:v>
                </c:pt>
                <c:pt idx="6">
                  <c:v>57142858.143328786</c:v>
                </c:pt>
                <c:pt idx="7">
                  <c:v>59137206.785312168</c:v>
                </c:pt>
                <c:pt idx="8">
                  <c:v>61201160.389928028</c:v>
                </c:pt>
                <c:pt idx="9">
                  <c:v>63343201.003575526</c:v>
                </c:pt>
              </c:numCache>
            </c:numRef>
          </c:val>
          <c:smooth val="0"/>
          <c:extLst>
            <c:ext xmlns:c16="http://schemas.microsoft.com/office/drawing/2014/chart" uri="{C3380CC4-5D6E-409C-BE32-E72D297353CC}">
              <c16:uniqueId val="{00000005-52EE-4202-B0B7-B9154A1CE8BB}"/>
            </c:ext>
          </c:extLst>
        </c:ser>
        <c:dLbls>
          <c:showLegendKey val="0"/>
          <c:showVal val="0"/>
          <c:showCatName val="0"/>
          <c:showSerName val="0"/>
          <c:showPercent val="0"/>
          <c:showBubbleSize val="0"/>
        </c:dLbls>
        <c:marker val="1"/>
        <c:smooth val="0"/>
        <c:axId val="484805056"/>
        <c:axId val="484819200"/>
      </c:lineChart>
      <c:catAx>
        <c:axId val="484805056"/>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19200"/>
        <c:crosses val="autoZero"/>
        <c:auto val="0"/>
        <c:lblAlgn val="ctr"/>
        <c:lblOffset val="100"/>
        <c:noMultiLvlLbl val="1"/>
      </c:catAx>
      <c:valAx>
        <c:axId val="48481920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costs</a:t>
                </a:r>
              </a:p>
            </c:rich>
          </c:tx>
          <c:layout>
            <c:manualLayout>
              <c:xMode val="edge"/>
              <c:yMode val="edge"/>
              <c:x val="6.5746487571406512E-3"/>
              <c:y val="0.352150126787924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4805056"/>
        <c:crosses val="autoZero"/>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29892768"/>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Cumulative csots</a:t>
                </a:r>
              </a:p>
            </c:rich>
          </c:tx>
          <c:layout>
            <c:manualLayout>
              <c:xMode val="edge"/>
              <c:yMode val="edge"/>
              <c:x val="0.96437517369152381"/>
              <c:y val="0.330107433173756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9890272"/>
        <c:crosses val="max"/>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dispUnitsLbl>
        </c:dispUnits>
      </c:valAx>
      <c:dateAx>
        <c:axId val="1829890272"/>
        <c:scaling>
          <c:orientation val="minMax"/>
        </c:scaling>
        <c:delete val="1"/>
        <c:axPos val="b"/>
        <c:numFmt formatCode="yyyy" sourceLinked="1"/>
        <c:majorTickMark val="out"/>
        <c:minorTickMark val="none"/>
        <c:tickLblPos val="nextTo"/>
        <c:crossAx val="1829892768"/>
        <c:crosses val="autoZero"/>
        <c:auto val="1"/>
        <c:lblOffset val="100"/>
        <c:baseTimeUnit val="years"/>
      </c:dateAx>
      <c:spPr>
        <a:noFill/>
        <a:ln>
          <a:noFill/>
        </a:ln>
        <a:effectLst/>
      </c:spPr>
    </c:plotArea>
    <c:legend>
      <c:legendPos val="b"/>
      <c:layout>
        <c:manualLayout>
          <c:xMode val="edge"/>
          <c:yMode val="edge"/>
          <c:x val="5.227702457306959E-2"/>
          <c:y val="0.90279694989580361"/>
          <c:w val="0.8632961801879433"/>
          <c:h val="6.46205517721450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253C4C"/>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2</xdr:col>
      <xdr:colOff>0</xdr:colOff>
      <xdr:row>25</xdr:row>
      <xdr:rowOff>0</xdr:rowOff>
    </xdr:to>
    <xdr:sp macro="" textlink="">
      <xdr:nvSpPr>
        <xdr:cNvPr id="2" name="Text Box 1">
          <a:extLst>
            <a:ext uri="{FF2B5EF4-FFF2-40B4-BE49-F238E27FC236}">
              <a16:creationId xmlns:a16="http://schemas.microsoft.com/office/drawing/2014/main" id="{9F8E1EFA-7826-4A3B-BDB1-DCA6C423CF8C}"/>
            </a:ext>
          </a:extLst>
        </xdr:cNvPr>
        <xdr:cNvSpPr txBox="1">
          <a:spLocks noChangeArrowheads="1"/>
        </xdr:cNvSpPr>
      </xdr:nvSpPr>
      <xdr:spPr bwMode="auto">
        <a:xfrm>
          <a:off x="914400" y="476250"/>
          <a:ext cx="0" cy="3876675"/>
        </a:xfrm>
        <a:prstGeom prst="rect">
          <a:avLst/>
        </a:prstGeom>
        <a:solidFill>
          <a:srgbClr val="FFFFFF"/>
        </a:solidFill>
        <a:ln w="9525">
          <a:noFill/>
          <a:miter lim="800000"/>
          <a:headEnd/>
          <a:tailEnd/>
        </a:ln>
        <a:effectLst/>
      </xdr:spPr>
      <xdr:txBody>
        <a:bodyPr vertOverflow="clip" vert="vert270" wrap="square" lIns="36576" tIns="32004" rIns="36576" bIns="32004" anchor="ctr" upright="1"/>
        <a:lstStyle/>
        <a:p>
          <a:pPr algn="ctr" rtl="0">
            <a:defRPr sz="1000"/>
          </a:pPr>
          <a:r>
            <a:rPr lang="en-AU" sz="1600" b="1" i="0" u="none" strike="noStrike" baseline="0">
              <a:solidFill>
                <a:srgbClr val="373536"/>
              </a:solidFill>
              <a:latin typeface="Arial"/>
              <a:cs typeface="Arial"/>
            </a:rPr>
            <a:t>{ANZIB Project Financing Model}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6</xdr:row>
      <xdr:rowOff>0</xdr:rowOff>
    </xdr:from>
    <xdr:to>
      <xdr:col>27</xdr:col>
      <xdr:colOff>70500</xdr:colOff>
      <xdr:row>26</xdr:row>
      <xdr:rowOff>190169</xdr:rowOff>
    </xdr:to>
    <xdr:graphicFrame macro="">
      <xdr:nvGraphicFramePr>
        <xdr:cNvPr id="24" name="Chart 14">
          <a:extLst>
            <a:ext uri="{FF2B5EF4-FFF2-40B4-BE49-F238E27FC236}">
              <a16:creationId xmlns:a16="http://schemas.microsoft.com/office/drawing/2014/main" id="{22CD9A3B-7868-48DC-B9AA-0D759EC5D5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xdr:colOff>
      <xdr:row>64</xdr:row>
      <xdr:rowOff>0</xdr:rowOff>
    </xdr:from>
    <xdr:to>
      <xdr:col>8</xdr:col>
      <xdr:colOff>0</xdr:colOff>
      <xdr:row>81</xdr:row>
      <xdr:rowOff>0</xdr:rowOff>
    </xdr:to>
    <xdr:graphicFrame macro="">
      <xdr:nvGraphicFramePr>
        <xdr:cNvPr id="23" name="Chart 27">
          <a:extLst>
            <a:ext uri="{FF2B5EF4-FFF2-40B4-BE49-F238E27FC236}">
              <a16:creationId xmlns:a16="http://schemas.microsoft.com/office/drawing/2014/main" id="{63BF0939-0097-4DE6-8107-8CB3EAADD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xdr:colOff>
      <xdr:row>48</xdr:row>
      <xdr:rowOff>0</xdr:rowOff>
    </xdr:from>
    <xdr:to>
      <xdr:col>5</xdr:col>
      <xdr:colOff>1</xdr:colOff>
      <xdr:row>63</xdr:row>
      <xdr:rowOff>0</xdr:rowOff>
    </xdr:to>
    <xdr:graphicFrame macro="">
      <xdr:nvGraphicFramePr>
        <xdr:cNvPr id="5" name="Chart 24">
          <a:extLst>
            <a:ext uri="{FF2B5EF4-FFF2-40B4-BE49-F238E27FC236}">
              <a16:creationId xmlns:a16="http://schemas.microsoft.com/office/drawing/2014/main" id="{9C193DA5-C771-43F8-8F05-170946C15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0</xdr:colOff>
      <xdr:row>45</xdr:row>
      <xdr:rowOff>0</xdr:rowOff>
    </xdr:to>
    <xdr:graphicFrame macro="">
      <xdr:nvGraphicFramePr>
        <xdr:cNvPr id="9" name="Chart 13">
          <a:extLst>
            <a:ext uri="{FF2B5EF4-FFF2-40B4-BE49-F238E27FC236}">
              <a16:creationId xmlns:a16="http://schemas.microsoft.com/office/drawing/2014/main" id="{82591031-7610-4778-9CB0-5D787DDAD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401982</xdr:colOff>
      <xdr:row>47</xdr:row>
      <xdr:rowOff>173036</xdr:rowOff>
    </xdr:from>
    <xdr:to>
      <xdr:col>26</xdr:col>
      <xdr:colOff>119062</xdr:colOff>
      <xdr:row>55</xdr:row>
      <xdr:rowOff>76369</xdr:rowOff>
    </xdr:to>
    <xdr:sp macro="" textlink="">
      <xdr:nvSpPr>
        <xdr:cNvPr id="26" name="TextBox 25">
          <a:extLst>
            <a:ext uri="{FF2B5EF4-FFF2-40B4-BE49-F238E27FC236}">
              <a16:creationId xmlns:a16="http://schemas.microsoft.com/office/drawing/2014/main" id="{3D515B16-75BD-46FF-A5D9-F8618CE41B20}"/>
            </a:ext>
          </a:extLst>
        </xdr:cNvPr>
        <xdr:cNvSpPr txBox="1"/>
      </xdr:nvSpPr>
      <xdr:spPr>
        <a:xfrm rot="20015750">
          <a:off x="10855670" y="9197974"/>
          <a:ext cx="6384580" cy="1427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25000"/>
                </a:srgbClr>
              </a:solidFill>
            </a:rPr>
            <a:t>estimated figures</a:t>
          </a:r>
          <a:r>
            <a:rPr lang="en-US" sz="4800" b="1" baseline="0">
              <a:solidFill>
                <a:srgbClr val="CE5334">
                  <a:alpha val="25000"/>
                </a:srgbClr>
              </a:solidFill>
            </a:rPr>
            <a:t> </a:t>
          </a:r>
          <a:r>
            <a:rPr lang="en-US" sz="4800" b="1">
              <a:solidFill>
                <a:srgbClr val="CE5334">
                  <a:alpha val="25000"/>
                </a:srgbClr>
              </a:solidFill>
            </a:rPr>
            <a:t> </a:t>
          </a:r>
        </a:p>
      </xdr:txBody>
    </xdr:sp>
    <xdr:clientData/>
  </xdr:twoCellAnchor>
  <xdr:twoCellAnchor>
    <xdr:from>
      <xdr:col>13</xdr:col>
      <xdr:colOff>114064</xdr:colOff>
      <xdr:row>31</xdr:row>
      <xdr:rowOff>126423</xdr:rowOff>
    </xdr:from>
    <xdr:to>
      <xdr:col>26</xdr:col>
      <xdr:colOff>341165</xdr:colOff>
      <xdr:row>38</xdr:row>
      <xdr:rowOff>202937</xdr:rowOff>
    </xdr:to>
    <xdr:sp macro="" textlink="">
      <xdr:nvSpPr>
        <xdr:cNvPr id="29" name="TextBox 28">
          <a:extLst>
            <a:ext uri="{FF2B5EF4-FFF2-40B4-BE49-F238E27FC236}">
              <a16:creationId xmlns:a16="http://schemas.microsoft.com/office/drawing/2014/main" id="{00324A2D-C41C-4524-A3D7-6C4F6C3F3895}"/>
            </a:ext>
          </a:extLst>
        </xdr:cNvPr>
        <xdr:cNvSpPr txBox="1"/>
      </xdr:nvSpPr>
      <xdr:spPr>
        <a:xfrm rot="20015750">
          <a:off x="11115439" y="6108123"/>
          <a:ext cx="6294526" cy="1505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25000"/>
                </a:srgbClr>
              </a:solidFill>
            </a:rPr>
            <a:t>estimated figures</a:t>
          </a:r>
          <a:r>
            <a:rPr lang="en-US" sz="4800" b="1" baseline="0">
              <a:solidFill>
                <a:srgbClr val="CE5334">
                  <a:alpha val="25000"/>
                </a:srgbClr>
              </a:solidFill>
            </a:rPr>
            <a:t> </a:t>
          </a:r>
          <a:r>
            <a:rPr lang="en-US" sz="4800" b="1">
              <a:solidFill>
                <a:srgbClr val="CE5334">
                  <a:alpha val="25000"/>
                </a:srgbClr>
              </a:solidFill>
            </a:rPr>
            <a:t> </a:t>
          </a:r>
        </a:p>
      </xdr:txBody>
    </xdr:sp>
    <xdr:clientData/>
  </xdr:twoCellAnchor>
  <xdr:twoCellAnchor>
    <xdr:from>
      <xdr:col>13</xdr:col>
      <xdr:colOff>1</xdr:colOff>
      <xdr:row>47</xdr:row>
      <xdr:rowOff>0</xdr:rowOff>
    </xdr:from>
    <xdr:to>
      <xdr:col>27</xdr:col>
      <xdr:colOff>1</xdr:colOff>
      <xdr:row>63</xdr:row>
      <xdr:rowOff>0</xdr:rowOff>
    </xdr:to>
    <xdr:graphicFrame macro="">
      <xdr:nvGraphicFramePr>
        <xdr:cNvPr id="40" name="Chart 14">
          <a:extLst>
            <a:ext uri="{FF2B5EF4-FFF2-40B4-BE49-F238E27FC236}">
              <a16:creationId xmlns:a16="http://schemas.microsoft.com/office/drawing/2014/main" id="{785B97EC-A4AA-4F4A-87C4-842F5B7B5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83</xdr:row>
      <xdr:rowOff>0</xdr:rowOff>
    </xdr:from>
    <xdr:to>
      <xdr:col>27</xdr:col>
      <xdr:colOff>0</xdr:colOff>
      <xdr:row>98</xdr:row>
      <xdr:rowOff>0</xdr:rowOff>
    </xdr:to>
    <xdr:graphicFrame macro="">
      <xdr:nvGraphicFramePr>
        <xdr:cNvPr id="20" name="Chart 14">
          <a:extLst>
            <a:ext uri="{FF2B5EF4-FFF2-40B4-BE49-F238E27FC236}">
              <a16:creationId xmlns:a16="http://schemas.microsoft.com/office/drawing/2014/main" id="{2A02907F-267B-4784-90FE-B8B2F51CA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65</xdr:row>
      <xdr:rowOff>0</xdr:rowOff>
    </xdr:from>
    <xdr:to>
      <xdr:col>27</xdr:col>
      <xdr:colOff>0</xdr:colOff>
      <xdr:row>81</xdr:row>
      <xdr:rowOff>0</xdr:rowOff>
    </xdr:to>
    <xdr:graphicFrame macro="">
      <xdr:nvGraphicFramePr>
        <xdr:cNvPr id="3" name="Chart 26">
          <a:extLst>
            <a:ext uri="{FF2B5EF4-FFF2-40B4-BE49-F238E27FC236}">
              <a16:creationId xmlns:a16="http://schemas.microsoft.com/office/drawing/2014/main" id="{C301FAA0-BA16-4C89-8A17-F85D02101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239279</xdr:colOff>
      <xdr:row>83</xdr:row>
      <xdr:rowOff>0</xdr:rowOff>
    </xdr:from>
    <xdr:to>
      <xdr:col>6</xdr:col>
      <xdr:colOff>1160317</xdr:colOff>
      <xdr:row>98</xdr:row>
      <xdr:rowOff>0</xdr:rowOff>
    </xdr:to>
    <xdr:graphicFrame macro="">
      <xdr:nvGraphicFramePr>
        <xdr:cNvPr id="28" name="Chart 14">
          <a:extLst>
            <a:ext uri="{FF2B5EF4-FFF2-40B4-BE49-F238E27FC236}">
              <a16:creationId xmlns:a16="http://schemas.microsoft.com/office/drawing/2014/main" id="{17CC1070-F655-4471-A35B-2EB7438C7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30</xdr:row>
      <xdr:rowOff>0</xdr:rowOff>
    </xdr:from>
    <xdr:to>
      <xdr:col>27</xdr:col>
      <xdr:colOff>0</xdr:colOff>
      <xdr:row>44</xdr:row>
      <xdr:rowOff>201468</xdr:rowOff>
    </xdr:to>
    <xdr:graphicFrame macro="">
      <xdr:nvGraphicFramePr>
        <xdr:cNvPr id="33" name="Chart 32">
          <a:extLst>
            <a:ext uri="{FF2B5EF4-FFF2-40B4-BE49-F238E27FC236}">
              <a16:creationId xmlns:a16="http://schemas.microsoft.com/office/drawing/2014/main" id="{DC61ED48-182C-4E10-91D9-B8C56E583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113076</xdr:colOff>
      <xdr:row>66</xdr:row>
      <xdr:rowOff>194787</xdr:rowOff>
    </xdr:from>
    <xdr:to>
      <xdr:col>29</xdr:col>
      <xdr:colOff>48366</xdr:colOff>
      <xdr:row>74</xdr:row>
      <xdr:rowOff>78875</xdr:rowOff>
    </xdr:to>
    <xdr:sp macro="" textlink="">
      <xdr:nvSpPr>
        <xdr:cNvPr id="25" name="TextBox 24">
          <a:extLst>
            <a:ext uri="{FF2B5EF4-FFF2-40B4-BE49-F238E27FC236}">
              <a16:creationId xmlns:a16="http://schemas.microsoft.com/office/drawing/2014/main" id="{860C12C0-4629-416D-B414-443E859FC3DA}"/>
            </a:ext>
          </a:extLst>
        </xdr:cNvPr>
        <xdr:cNvSpPr txBox="1"/>
      </xdr:nvSpPr>
      <xdr:spPr>
        <a:xfrm rot="20015750">
          <a:off x="11496232" y="13326795"/>
          <a:ext cx="6649634" cy="1508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12</xdr:col>
      <xdr:colOff>519060</xdr:colOff>
      <xdr:row>48</xdr:row>
      <xdr:rowOff>197961</xdr:rowOff>
    </xdr:from>
    <xdr:to>
      <xdr:col>28</xdr:col>
      <xdr:colOff>107650</xdr:colOff>
      <xdr:row>56</xdr:row>
      <xdr:rowOff>78875</xdr:rowOff>
    </xdr:to>
    <xdr:sp macro="" textlink="">
      <xdr:nvSpPr>
        <xdr:cNvPr id="31" name="TextBox 30">
          <a:extLst>
            <a:ext uri="{FF2B5EF4-FFF2-40B4-BE49-F238E27FC236}">
              <a16:creationId xmlns:a16="http://schemas.microsoft.com/office/drawing/2014/main" id="{B7FC5363-FAC0-4C4B-9766-E9045D3872C2}"/>
            </a:ext>
          </a:extLst>
        </xdr:cNvPr>
        <xdr:cNvSpPr txBox="1"/>
      </xdr:nvSpPr>
      <xdr:spPr>
        <a:xfrm rot="20015750">
          <a:off x="11371314" y="9676117"/>
          <a:ext cx="6646459" cy="1504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12</xdr:col>
      <xdr:colOff>381702</xdr:colOff>
      <xdr:row>32</xdr:row>
      <xdr:rowOff>44988</xdr:rowOff>
    </xdr:from>
    <xdr:to>
      <xdr:col>27</xdr:col>
      <xdr:colOff>151319</xdr:colOff>
      <xdr:row>39</xdr:row>
      <xdr:rowOff>110104</xdr:rowOff>
    </xdr:to>
    <xdr:sp macro="" textlink="">
      <xdr:nvSpPr>
        <xdr:cNvPr id="34" name="TextBox 33">
          <a:extLst>
            <a:ext uri="{FF2B5EF4-FFF2-40B4-BE49-F238E27FC236}">
              <a16:creationId xmlns:a16="http://schemas.microsoft.com/office/drawing/2014/main" id="{76519C9A-4CA0-4EEA-A09D-67E2900A32FE}"/>
            </a:ext>
          </a:extLst>
        </xdr:cNvPr>
        <xdr:cNvSpPr txBox="1"/>
      </xdr:nvSpPr>
      <xdr:spPr>
        <a:xfrm rot="20015750">
          <a:off x="11233956" y="6275275"/>
          <a:ext cx="6640109" cy="1501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13</xdr:col>
      <xdr:colOff>256784</xdr:colOff>
      <xdr:row>10</xdr:row>
      <xdr:rowOff>141851</xdr:rowOff>
    </xdr:from>
    <xdr:to>
      <xdr:col>29</xdr:col>
      <xdr:colOff>182549</xdr:colOff>
      <xdr:row>18</xdr:row>
      <xdr:rowOff>13240</xdr:rowOff>
    </xdr:to>
    <xdr:sp macro="" textlink="">
      <xdr:nvSpPr>
        <xdr:cNvPr id="35" name="TextBox 34">
          <a:extLst>
            <a:ext uri="{FF2B5EF4-FFF2-40B4-BE49-F238E27FC236}">
              <a16:creationId xmlns:a16="http://schemas.microsoft.com/office/drawing/2014/main" id="{0FC062E7-BAB7-4311-949D-EF79D48D1243}"/>
            </a:ext>
          </a:extLst>
        </xdr:cNvPr>
        <xdr:cNvSpPr txBox="1"/>
      </xdr:nvSpPr>
      <xdr:spPr>
        <a:xfrm rot="20015750">
          <a:off x="11639940" y="1937548"/>
          <a:ext cx="6640109" cy="14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13</xdr:col>
      <xdr:colOff>440986</xdr:colOff>
      <xdr:row>84</xdr:row>
      <xdr:rowOff>187526</xdr:rowOff>
    </xdr:from>
    <xdr:to>
      <xdr:col>30</xdr:col>
      <xdr:colOff>185724</xdr:colOff>
      <xdr:row>92</xdr:row>
      <xdr:rowOff>68440</xdr:rowOff>
    </xdr:to>
    <xdr:sp macro="" textlink="">
      <xdr:nvSpPr>
        <xdr:cNvPr id="42" name="TextBox 41">
          <a:extLst>
            <a:ext uri="{FF2B5EF4-FFF2-40B4-BE49-F238E27FC236}">
              <a16:creationId xmlns:a16="http://schemas.microsoft.com/office/drawing/2014/main" id="{98B0A6D3-7019-4349-B934-6E287C92C907}"/>
            </a:ext>
          </a:extLst>
        </xdr:cNvPr>
        <xdr:cNvSpPr txBox="1"/>
      </xdr:nvSpPr>
      <xdr:spPr>
        <a:xfrm rot="20015750">
          <a:off x="11824142" y="16957772"/>
          <a:ext cx="6646459" cy="1504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xdr:col>
      <xdr:colOff>1596478</xdr:colOff>
      <xdr:row>84</xdr:row>
      <xdr:rowOff>191240</xdr:rowOff>
    </xdr:from>
    <xdr:to>
      <xdr:col>7</xdr:col>
      <xdr:colOff>323082</xdr:colOff>
      <xdr:row>92</xdr:row>
      <xdr:rowOff>68979</xdr:rowOff>
    </xdr:to>
    <xdr:sp macro="" textlink="">
      <xdr:nvSpPr>
        <xdr:cNvPr id="43" name="TextBox 42">
          <a:extLst>
            <a:ext uri="{FF2B5EF4-FFF2-40B4-BE49-F238E27FC236}">
              <a16:creationId xmlns:a16="http://schemas.microsoft.com/office/drawing/2014/main" id="{AD8C6133-B451-47EF-BCE2-789B37278D6E}"/>
            </a:ext>
          </a:extLst>
        </xdr:cNvPr>
        <xdr:cNvSpPr txBox="1"/>
      </xdr:nvSpPr>
      <xdr:spPr>
        <a:xfrm rot="20015750">
          <a:off x="1846314" y="16961486"/>
          <a:ext cx="6643284" cy="1501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xdr:col>
      <xdr:colOff>1686992</xdr:colOff>
      <xdr:row>67</xdr:row>
      <xdr:rowOff>175625</xdr:rowOff>
    </xdr:from>
    <xdr:to>
      <xdr:col>7</xdr:col>
      <xdr:colOff>416771</xdr:colOff>
      <xdr:row>75</xdr:row>
      <xdr:rowOff>50189</xdr:rowOff>
    </xdr:to>
    <xdr:sp macro="" textlink="">
      <xdr:nvSpPr>
        <xdr:cNvPr id="44" name="TextBox 43">
          <a:extLst>
            <a:ext uri="{FF2B5EF4-FFF2-40B4-BE49-F238E27FC236}">
              <a16:creationId xmlns:a16="http://schemas.microsoft.com/office/drawing/2014/main" id="{8B2257C8-38CD-428A-B241-C4A01D8EE176}"/>
            </a:ext>
          </a:extLst>
        </xdr:cNvPr>
        <xdr:cNvSpPr txBox="1"/>
      </xdr:nvSpPr>
      <xdr:spPr>
        <a:xfrm rot="20015750">
          <a:off x="1936828" y="13510625"/>
          <a:ext cx="6646459" cy="1498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1</xdr:col>
      <xdr:colOff>1777506</xdr:colOff>
      <xdr:row>30</xdr:row>
      <xdr:rowOff>163184</xdr:rowOff>
    </xdr:from>
    <xdr:to>
      <xdr:col>7</xdr:col>
      <xdr:colOff>510460</xdr:colOff>
      <xdr:row>38</xdr:row>
      <xdr:rowOff>15783</xdr:rowOff>
    </xdr:to>
    <xdr:sp macro="" textlink="">
      <xdr:nvSpPr>
        <xdr:cNvPr id="45" name="TextBox 44">
          <a:extLst>
            <a:ext uri="{FF2B5EF4-FFF2-40B4-BE49-F238E27FC236}">
              <a16:creationId xmlns:a16="http://schemas.microsoft.com/office/drawing/2014/main" id="{0C162672-47A9-43A7-807F-EF55C37EB0DE}"/>
            </a:ext>
          </a:extLst>
        </xdr:cNvPr>
        <xdr:cNvSpPr txBox="1"/>
      </xdr:nvSpPr>
      <xdr:spPr>
        <a:xfrm rot="20015750">
          <a:off x="2027342" y="5987487"/>
          <a:ext cx="6649634" cy="1492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30</xdr:col>
      <xdr:colOff>157989</xdr:colOff>
      <xdr:row>17</xdr:row>
      <xdr:rowOff>129412</xdr:rowOff>
    </xdr:from>
    <xdr:to>
      <xdr:col>37</xdr:col>
      <xdr:colOff>0</xdr:colOff>
      <xdr:row>24</xdr:row>
      <xdr:rowOff>197442</xdr:rowOff>
    </xdr:to>
    <xdr:sp macro="" textlink="">
      <xdr:nvSpPr>
        <xdr:cNvPr id="46" name="TextBox 45">
          <a:extLst>
            <a:ext uri="{FF2B5EF4-FFF2-40B4-BE49-F238E27FC236}">
              <a16:creationId xmlns:a16="http://schemas.microsoft.com/office/drawing/2014/main" id="{8A0A84E8-FD45-432C-9D1A-839D998D7C6C}"/>
            </a:ext>
          </a:extLst>
        </xdr:cNvPr>
        <xdr:cNvSpPr txBox="1"/>
      </xdr:nvSpPr>
      <xdr:spPr>
        <a:xfrm rot="20015750">
          <a:off x="18442866" y="3346051"/>
          <a:ext cx="6618814" cy="1488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30</xdr:col>
      <xdr:colOff>173752</xdr:colOff>
      <xdr:row>47</xdr:row>
      <xdr:rowOff>32548</xdr:rowOff>
    </xdr:from>
    <xdr:to>
      <xdr:col>37</xdr:col>
      <xdr:colOff>0</xdr:colOff>
      <xdr:row>54</xdr:row>
      <xdr:rowOff>106928</xdr:rowOff>
    </xdr:to>
    <xdr:sp macro="" textlink="">
      <xdr:nvSpPr>
        <xdr:cNvPr id="47" name="TextBox 46">
          <a:extLst>
            <a:ext uri="{FF2B5EF4-FFF2-40B4-BE49-F238E27FC236}">
              <a16:creationId xmlns:a16="http://schemas.microsoft.com/office/drawing/2014/main" id="{BA5AD32D-AE48-44D5-A443-E0674ECFC618}"/>
            </a:ext>
          </a:extLst>
        </xdr:cNvPr>
        <xdr:cNvSpPr txBox="1"/>
      </xdr:nvSpPr>
      <xdr:spPr>
        <a:xfrm rot="20015750">
          <a:off x="18458629" y="9307712"/>
          <a:ext cx="6603051" cy="14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twoCellAnchor>
    <xdr:from>
      <xdr:col>29</xdr:col>
      <xdr:colOff>168367</xdr:colOff>
      <xdr:row>77</xdr:row>
      <xdr:rowOff>129874</xdr:rowOff>
    </xdr:from>
    <xdr:to>
      <xdr:col>36</xdr:col>
      <xdr:colOff>51955</xdr:colOff>
      <xdr:row>84</xdr:row>
      <xdr:rowOff>134981</xdr:rowOff>
    </xdr:to>
    <xdr:sp macro="" textlink="">
      <xdr:nvSpPr>
        <xdr:cNvPr id="48" name="TextBox 47">
          <a:extLst>
            <a:ext uri="{FF2B5EF4-FFF2-40B4-BE49-F238E27FC236}">
              <a16:creationId xmlns:a16="http://schemas.microsoft.com/office/drawing/2014/main" id="{004A12D6-0979-4570-8888-A388BB349DDE}"/>
            </a:ext>
          </a:extLst>
        </xdr:cNvPr>
        <xdr:cNvSpPr txBox="1"/>
      </xdr:nvSpPr>
      <xdr:spPr>
        <a:xfrm rot="20015750">
          <a:off x="17434594" y="15560374"/>
          <a:ext cx="6291316" cy="1407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800" b="1">
              <a:solidFill>
                <a:srgbClr val="CE5334">
                  <a:alpha val="10000"/>
                </a:srgbClr>
              </a:solidFill>
            </a:rPr>
            <a:t>estimated figures</a:t>
          </a:r>
          <a:r>
            <a:rPr lang="en-US" sz="4800" b="1" baseline="0">
              <a:solidFill>
                <a:srgbClr val="CE5334">
                  <a:alpha val="10000"/>
                </a:srgbClr>
              </a:solidFill>
            </a:rPr>
            <a:t> </a:t>
          </a:r>
          <a:r>
            <a:rPr lang="en-US" sz="4800" b="1">
              <a:solidFill>
                <a:srgbClr val="CE5334">
                  <a:alpha val="10000"/>
                </a:srgbClr>
              </a:solidFill>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8731</xdr:colOff>
      <xdr:row>1</xdr:row>
      <xdr:rowOff>8732</xdr:rowOff>
    </xdr:from>
    <xdr:to>
      <xdr:col>7</xdr:col>
      <xdr:colOff>11906</xdr:colOff>
      <xdr:row>23</xdr:row>
      <xdr:rowOff>117476</xdr:rowOff>
    </xdr:to>
    <xdr:pic>
      <xdr:nvPicPr>
        <xdr:cNvPr id="2" name="Picture 1">
          <a:extLst>
            <a:ext uri="{FF2B5EF4-FFF2-40B4-BE49-F238E27FC236}">
              <a16:creationId xmlns:a16="http://schemas.microsoft.com/office/drawing/2014/main" id="{0F557D37-BEFD-405B-9C5A-FE8F3053EF64}"/>
            </a:ext>
          </a:extLst>
        </xdr:cNvPr>
        <xdr:cNvPicPr>
          <a:picLocks noChangeAspect="1"/>
        </xdr:cNvPicPr>
      </xdr:nvPicPr>
      <xdr:blipFill rotWithShape="1">
        <a:blip xmlns:r="http://schemas.openxmlformats.org/officeDocument/2006/relationships" r:embed="rId1"/>
        <a:srcRect b="279"/>
        <a:stretch/>
      </xdr:blipFill>
      <xdr:spPr>
        <a:xfrm>
          <a:off x="8731" y="211138"/>
          <a:ext cx="8334375" cy="5730082"/>
        </a:xfrm>
        <a:prstGeom prst="rect">
          <a:avLst/>
        </a:prstGeom>
      </xdr:spPr>
    </xdr:pic>
    <xdr:clientData/>
  </xdr:twoCellAnchor>
  <xdr:twoCellAnchor editAs="oneCell">
    <xdr:from>
      <xdr:col>7</xdr:col>
      <xdr:colOff>182561</xdr:colOff>
      <xdr:row>1</xdr:row>
      <xdr:rowOff>15874</xdr:rowOff>
    </xdr:from>
    <xdr:to>
      <xdr:col>16</xdr:col>
      <xdr:colOff>777875</xdr:colOff>
      <xdr:row>21</xdr:row>
      <xdr:rowOff>95249</xdr:rowOff>
    </xdr:to>
    <xdr:pic>
      <xdr:nvPicPr>
        <xdr:cNvPr id="19" name="Picture 18">
          <a:extLst>
            <a:ext uri="{FF2B5EF4-FFF2-40B4-BE49-F238E27FC236}">
              <a16:creationId xmlns:a16="http://schemas.microsoft.com/office/drawing/2014/main" id="{067255F6-D4BF-410E-AD64-BB5ABE695242}"/>
            </a:ext>
          </a:extLst>
        </xdr:cNvPr>
        <xdr:cNvPicPr>
          <a:picLocks noChangeAspect="1"/>
        </xdr:cNvPicPr>
      </xdr:nvPicPr>
      <xdr:blipFill>
        <a:blip xmlns:r="http://schemas.openxmlformats.org/officeDocument/2006/relationships" r:embed="rId2"/>
        <a:stretch>
          <a:fillRect/>
        </a:stretch>
      </xdr:blipFill>
      <xdr:spPr>
        <a:xfrm>
          <a:off x="8540749" y="222249"/>
          <a:ext cx="8270876" cy="5127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externalLinkPath" Target="https://auspwc-my.sharepoint.com/personal/jessica_dang_pwc_com/Documents/Desktop/221205%20Livestock%20Traceability%20-%20National%20Cost%20Model%20(Unlocked%20v.45).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9EF2B-BDBF-4334-B130-D5A63407A705}">
  <sheetPr codeName="Sheet1"/>
  <dimension ref="A1:S41"/>
  <sheetViews>
    <sheetView tabSelected="1" zoomScale="85" zoomScaleNormal="85" workbookViewId="0">
      <selection activeCell="D5" sqref="D5:P22"/>
    </sheetView>
  </sheetViews>
  <sheetFormatPr defaultColWidth="0" defaultRowHeight="12.5" zeroHeight="1" x14ac:dyDescent="0.25"/>
  <cols>
    <col min="1" max="19" width="8.7265625" customWidth="1"/>
    <col min="20" max="16384" width="11.54296875" hidden="1"/>
  </cols>
  <sheetData>
    <row r="1" spans="1:19" x14ac:dyDescent="0.25">
      <c r="A1" s="87"/>
      <c r="B1" s="88"/>
      <c r="C1" s="88"/>
      <c r="D1" s="88"/>
      <c r="E1" s="88"/>
      <c r="F1" s="88"/>
      <c r="G1" s="89"/>
      <c r="H1" s="89"/>
      <c r="I1" s="89"/>
      <c r="J1" s="89"/>
      <c r="K1" s="89"/>
      <c r="L1" s="89"/>
      <c r="M1" s="89"/>
      <c r="N1" s="89"/>
      <c r="O1" s="89"/>
      <c r="P1" s="89"/>
      <c r="Q1" s="89"/>
      <c r="R1" s="89"/>
      <c r="S1" s="89"/>
    </row>
    <row r="2" spans="1:19" x14ac:dyDescent="0.25">
      <c r="A2" s="89"/>
      <c r="B2" s="89"/>
      <c r="C2" s="89"/>
      <c r="D2" s="89"/>
      <c r="E2" s="89"/>
      <c r="F2" s="89"/>
      <c r="G2" s="89"/>
      <c r="H2" s="89"/>
      <c r="I2" s="89"/>
      <c r="J2" s="89"/>
      <c r="K2" s="89"/>
      <c r="L2" s="89"/>
      <c r="M2" s="89"/>
      <c r="N2" s="89"/>
      <c r="O2" s="89"/>
      <c r="P2" s="89"/>
      <c r="Q2" s="89"/>
      <c r="R2" s="89"/>
      <c r="S2" s="89"/>
    </row>
    <row r="3" spans="1:19" ht="13.5" thickBot="1" x14ac:dyDescent="0.35">
      <c r="A3" s="89"/>
      <c r="B3" s="89"/>
      <c r="C3" s="90"/>
      <c r="D3" s="89"/>
      <c r="E3" s="89"/>
      <c r="F3" s="89"/>
      <c r="G3" s="89"/>
      <c r="H3" s="89"/>
      <c r="I3" s="89"/>
      <c r="J3" s="89"/>
      <c r="K3" s="89"/>
      <c r="L3" s="89"/>
      <c r="M3" s="89"/>
      <c r="N3" s="89"/>
      <c r="O3" s="89"/>
      <c r="P3" s="89"/>
      <c r="Q3" s="89"/>
      <c r="R3" s="89"/>
      <c r="S3" s="89"/>
    </row>
    <row r="4" spans="1:19" ht="13" thickTop="1" x14ac:dyDescent="0.25">
      <c r="A4" s="89"/>
      <c r="B4" s="89"/>
      <c r="C4" s="91"/>
      <c r="D4" s="92"/>
      <c r="E4" s="92"/>
      <c r="F4" s="92"/>
      <c r="G4" s="92"/>
      <c r="H4" s="92"/>
      <c r="I4" s="92"/>
      <c r="J4" s="92"/>
      <c r="K4" s="92"/>
      <c r="L4" s="92"/>
      <c r="M4" s="92"/>
      <c r="N4" s="92"/>
      <c r="O4" s="92"/>
      <c r="P4" s="92"/>
      <c r="Q4" s="93"/>
      <c r="R4" s="89"/>
      <c r="S4" s="89"/>
    </row>
    <row r="5" spans="1:19" ht="27.75" customHeight="1" x14ac:dyDescent="0.25">
      <c r="A5" s="89"/>
      <c r="B5" s="89"/>
      <c r="C5" s="94"/>
      <c r="D5" s="423" t="s">
        <v>582</v>
      </c>
      <c r="E5" s="423"/>
      <c r="F5" s="423"/>
      <c r="G5" s="423"/>
      <c r="H5" s="423"/>
      <c r="I5" s="423"/>
      <c r="J5" s="423"/>
      <c r="K5" s="423"/>
      <c r="L5" s="423"/>
      <c r="M5" s="423"/>
      <c r="N5" s="423"/>
      <c r="O5" s="423"/>
      <c r="P5" s="423"/>
      <c r="Q5" s="95"/>
      <c r="R5" s="89"/>
      <c r="S5" s="89"/>
    </row>
    <row r="6" spans="1:19" ht="26.25" customHeight="1" x14ac:dyDescent="0.5">
      <c r="A6" s="89"/>
      <c r="B6" s="96"/>
      <c r="C6" s="94"/>
      <c r="D6" s="423"/>
      <c r="E6" s="423"/>
      <c r="F6" s="423"/>
      <c r="G6" s="423"/>
      <c r="H6" s="423"/>
      <c r="I6" s="423"/>
      <c r="J6" s="423"/>
      <c r="K6" s="423"/>
      <c r="L6" s="423"/>
      <c r="M6" s="423"/>
      <c r="N6" s="423"/>
      <c r="O6" s="423"/>
      <c r="P6" s="423"/>
      <c r="Q6" s="95"/>
      <c r="R6" s="89"/>
      <c r="S6" s="89"/>
    </row>
    <row r="7" spans="1:19" ht="12.75" customHeight="1" x14ac:dyDescent="0.25">
      <c r="A7" s="89"/>
      <c r="B7" s="89"/>
      <c r="C7" s="94"/>
      <c r="D7" s="423"/>
      <c r="E7" s="423"/>
      <c r="F7" s="423"/>
      <c r="G7" s="423"/>
      <c r="H7" s="423"/>
      <c r="I7" s="423"/>
      <c r="J7" s="423"/>
      <c r="K7" s="423"/>
      <c r="L7" s="423"/>
      <c r="M7" s="423"/>
      <c r="N7" s="423"/>
      <c r="O7" s="423"/>
      <c r="P7" s="423"/>
      <c r="Q7" s="95"/>
      <c r="R7" s="89"/>
      <c r="S7" s="89"/>
    </row>
    <row r="8" spans="1:19" ht="12.75" customHeight="1" x14ac:dyDescent="0.25">
      <c r="A8" s="89"/>
      <c r="B8" s="89"/>
      <c r="C8" s="94"/>
      <c r="D8" s="423"/>
      <c r="E8" s="423"/>
      <c r="F8" s="423"/>
      <c r="G8" s="423"/>
      <c r="H8" s="423"/>
      <c r="I8" s="423"/>
      <c r="J8" s="423"/>
      <c r="K8" s="423"/>
      <c r="L8" s="423"/>
      <c r="M8" s="423"/>
      <c r="N8" s="423"/>
      <c r="O8" s="423"/>
      <c r="P8" s="423"/>
      <c r="Q8" s="95"/>
      <c r="R8" s="89"/>
      <c r="S8" s="89"/>
    </row>
    <row r="9" spans="1:19" ht="12.75" customHeight="1" x14ac:dyDescent="0.25">
      <c r="A9" s="89"/>
      <c r="B9" s="89"/>
      <c r="C9" s="94"/>
      <c r="D9" s="423"/>
      <c r="E9" s="423"/>
      <c r="F9" s="423"/>
      <c r="G9" s="423"/>
      <c r="H9" s="423"/>
      <c r="I9" s="423"/>
      <c r="J9" s="423"/>
      <c r="K9" s="423"/>
      <c r="L9" s="423"/>
      <c r="M9" s="423"/>
      <c r="N9" s="423"/>
      <c r="O9" s="423"/>
      <c r="P9" s="423"/>
      <c r="Q9" s="95"/>
      <c r="R9" s="89"/>
      <c r="S9" s="89"/>
    </row>
    <row r="10" spans="1:19" ht="43" customHeight="1" x14ac:dyDescent="0.25">
      <c r="A10" s="89"/>
      <c r="B10" s="89"/>
      <c r="C10" s="94"/>
      <c r="D10" s="423"/>
      <c r="E10" s="423"/>
      <c r="F10" s="423"/>
      <c r="G10" s="423"/>
      <c r="H10" s="423"/>
      <c r="I10" s="423"/>
      <c r="J10" s="423"/>
      <c r="K10" s="423"/>
      <c r="L10" s="423"/>
      <c r="M10" s="423"/>
      <c r="N10" s="423"/>
      <c r="O10" s="423"/>
      <c r="P10" s="423"/>
      <c r="Q10" s="95"/>
      <c r="R10" s="89"/>
      <c r="S10" s="89"/>
    </row>
    <row r="11" spans="1:19" ht="12.75" customHeight="1" x14ac:dyDescent="0.25">
      <c r="A11" s="89"/>
      <c r="B11" s="89"/>
      <c r="C11" s="94"/>
      <c r="D11" s="423"/>
      <c r="E11" s="423"/>
      <c r="F11" s="423"/>
      <c r="G11" s="423"/>
      <c r="H11" s="423"/>
      <c r="I11" s="423"/>
      <c r="J11" s="423"/>
      <c r="K11" s="423"/>
      <c r="L11" s="423"/>
      <c r="M11" s="423"/>
      <c r="N11" s="423"/>
      <c r="O11" s="423"/>
      <c r="P11" s="423"/>
      <c r="Q11" s="95"/>
      <c r="R11" s="89"/>
      <c r="S11" s="89"/>
    </row>
    <row r="12" spans="1:19" ht="12.75" customHeight="1" x14ac:dyDescent="0.25">
      <c r="A12" s="89"/>
      <c r="B12" s="89"/>
      <c r="C12" s="94"/>
      <c r="D12" s="423"/>
      <c r="E12" s="423"/>
      <c r="F12" s="423"/>
      <c r="G12" s="423"/>
      <c r="H12" s="423"/>
      <c r="I12" s="423"/>
      <c r="J12" s="423"/>
      <c r="K12" s="423"/>
      <c r="L12" s="423"/>
      <c r="M12" s="423"/>
      <c r="N12" s="423"/>
      <c r="O12" s="423"/>
      <c r="P12" s="423"/>
      <c r="Q12" s="95"/>
      <c r="R12" s="89"/>
      <c r="S12" s="89"/>
    </row>
    <row r="13" spans="1:19" ht="12.75" customHeight="1" x14ac:dyDescent="0.25">
      <c r="A13" s="89"/>
      <c r="B13" s="89"/>
      <c r="C13" s="94"/>
      <c r="D13" s="423"/>
      <c r="E13" s="423"/>
      <c r="F13" s="423"/>
      <c r="G13" s="423"/>
      <c r="H13" s="423"/>
      <c r="I13" s="423"/>
      <c r="J13" s="423"/>
      <c r="K13" s="423"/>
      <c r="L13" s="423"/>
      <c r="M13" s="423"/>
      <c r="N13" s="423"/>
      <c r="O13" s="423"/>
      <c r="P13" s="423"/>
      <c r="Q13" s="95"/>
      <c r="R13" s="89"/>
      <c r="S13" s="89"/>
    </row>
    <row r="14" spans="1:19" ht="12.75" customHeight="1" x14ac:dyDescent="0.25">
      <c r="A14" s="89"/>
      <c r="B14" s="89"/>
      <c r="C14" s="94"/>
      <c r="D14" s="423"/>
      <c r="E14" s="423"/>
      <c r="F14" s="423"/>
      <c r="G14" s="423"/>
      <c r="H14" s="423"/>
      <c r="I14" s="423"/>
      <c r="J14" s="423"/>
      <c r="K14" s="423"/>
      <c r="L14" s="423"/>
      <c r="M14" s="423"/>
      <c r="N14" s="423"/>
      <c r="O14" s="423"/>
      <c r="P14" s="423"/>
      <c r="Q14" s="95"/>
      <c r="R14" s="89"/>
      <c r="S14" s="89"/>
    </row>
    <row r="15" spans="1:19" ht="12.75" customHeight="1" x14ac:dyDescent="0.25">
      <c r="A15" s="89"/>
      <c r="B15" s="89"/>
      <c r="C15" s="94"/>
      <c r="D15" s="423"/>
      <c r="E15" s="423"/>
      <c r="F15" s="423"/>
      <c r="G15" s="423"/>
      <c r="H15" s="423"/>
      <c r="I15" s="423"/>
      <c r="J15" s="423"/>
      <c r="K15" s="423"/>
      <c r="L15" s="423"/>
      <c r="M15" s="423"/>
      <c r="N15" s="423"/>
      <c r="O15" s="423"/>
      <c r="P15" s="423"/>
      <c r="Q15" s="95"/>
      <c r="R15" s="89"/>
      <c r="S15" s="89"/>
    </row>
    <row r="16" spans="1:19" ht="12.75" customHeight="1" x14ac:dyDescent="0.25">
      <c r="A16" s="89"/>
      <c r="B16" s="89"/>
      <c r="C16" s="94"/>
      <c r="D16" s="423"/>
      <c r="E16" s="423"/>
      <c r="F16" s="423"/>
      <c r="G16" s="423"/>
      <c r="H16" s="423"/>
      <c r="I16" s="423"/>
      <c r="J16" s="423"/>
      <c r="K16" s="423"/>
      <c r="L16" s="423"/>
      <c r="M16" s="423"/>
      <c r="N16" s="423"/>
      <c r="O16" s="423"/>
      <c r="P16" s="423"/>
      <c r="Q16" s="95"/>
      <c r="R16" s="89"/>
      <c r="S16" s="89"/>
    </row>
    <row r="17" spans="1:19" ht="12.75" customHeight="1" x14ac:dyDescent="0.25">
      <c r="A17" s="89"/>
      <c r="B17" s="89"/>
      <c r="C17" s="94"/>
      <c r="D17" s="423"/>
      <c r="E17" s="423"/>
      <c r="F17" s="423"/>
      <c r="G17" s="423"/>
      <c r="H17" s="423"/>
      <c r="I17" s="423"/>
      <c r="J17" s="423"/>
      <c r="K17" s="423"/>
      <c r="L17" s="423"/>
      <c r="M17" s="423"/>
      <c r="N17" s="423"/>
      <c r="O17" s="423"/>
      <c r="P17" s="423"/>
      <c r="Q17" s="95"/>
      <c r="R17" s="89"/>
      <c r="S17" s="89"/>
    </row>
    <row r="18" spans="1:19" ht="12.75" customHeight="1" x14ac:dyDescent="0.25">
      <c r="A18" s="89"/>
      <c r="B18" s="89"/>
      <c r="C18" s="94"/>
      <c r="D18" s="423"/>
      <c r="E18" s="423"/>
      <c r="F18" s="423"/>
      <c r="G18" s="423"/>
      <c r="H18" s="423"/>
      <c r="I18" s="423"/>
      <c r="J18" s="423"/>
      <c r="K18" s="423"/>
      <c r="L18" s="423"/>
      <c r="M18" s="423"/>
      <c r="N18" s="423"/>
      <c r="O18" s="423"/>
      <c r="P18" s="423"/>
      <c r="Q18" s="95"/>
      <c r="R18" s="89"/>
      <c r="S18" s="89"/>
    </row>
    <row r="19" spans="1:19" ht="12.75" customHeight="1" x14ac:dyDescent="0.25">
      <c r="A19" s="89"/>
      <c r="B19" s="89"/>
      <c r="C19" s="97"/>
      <c r="D19" s="423"/>
      <c r="E19" s="423"/>
      <c r="F19" s="423"/>
      <c r="G19" s="423"/>
      <c r="H19" s="423"/>
      <c r="I19" s="423"/>
      <c r="J19" s="423"/>
      <c r="K19" s="423"/>
      <c r="L19" s="423"/>
      <c r="M19" s="423"/>
      <c r="N19" s="423"/>
      <c r="O19" s="423"/>
      <c r="P19" s="423"/>
      <c r="Q19" s="95"/>
      <c r="R19" s="89"/>
      <c r="S19" s="89"/>
    </row>
    <row r="20" spans="1:19" ht="15" customHeight="1" x14ac:dyDescent="0.25">
      <c r="A20" s="89"/>
      <c r="B20" s="89"/>
      <c r="C20" s="98"/>
      <c r="D20" s="423"/>
      <c r="E20" s="423"/>
      <c r="F20" s="423"/>
      <c r="G20" s="423"/>
      <c r="H20" s="423"/>
      <c r="I20" s="423"/>
      <c r="J20" s="423"/>
      <c r="K20" s="423"/>
      <c r="L20" s="423"/>
      <c r="M20" s="423"/>
      <c r="N20" s="423"/>
      <c r="O20" s="423"/>
      <c r="P20" s="423"/>
      <c r="Q20" s="95"/>
      <c r="R20" s="89"/>
      <c r="S20" s="89"/>
    </row>
    <row r="21" spans="1:19" ht="15" customHeight="1" x14ac:dyDescent="0.25">
      <c r="A21" s="89"/>
      <c r="B21" s="89"/>
      <c r="C21" s="98"/>
      <c r="D21" s="423"/>
      <c r="E21" s="423"/>
      <c r="F21" s="423"/>
      <c r="G21" s="423"/>
      <c r="H21" s="423"/>
      <c r="I21" s="423"/>
      <c r="J21" s="423"/>
      <c r="K21" s="423"/>
      <c r="L21" s="423"/>
      <c r="M21" s="423"/>
      <c r="N21" s="423"/>
      <c r="O21" s="423"/>
      <c r="P21" s="423"/>
      <c r="Q21" s="95"/>
      <c r="R21" s="89"/>
      <c r="S21" s="89"/>
    </row>
    <row r="22" spans="1:19" ht="15" customHeight="1" x14ac:dyDescent="0.25">
      <c r="A22" s="89"/>
      <c r="B22" s="89"/>
      <c r="C22" s="99"/>
      <c r="D22" s="423"/>
      <c r="E22" s="423"/>
      <c r="F22" s="423"/>
      <c r="G22" s="423"/>
      <c r="H22" s="423"/>
      <c r="I22" s="423"/>
      <c r="J22" s="423"/>
      <c r="K22" s="423"/>
      <c r="L22" s="423"/>
      <c r="M22" s="423"/>
      <c r="N22" s="423"/>
      <c r="O22" s="423"/>
      <c r="P22" s="423"/>
      <c r="Q22" s="95"/>
      <c r="R22" s="89"/>
      <c r="S22" s="89"/>
    </row>
    <row r="23" spans="1:19" x14ac:dyDescent="0.25">
      <c r="A23" s="89"/>
      <c r="B23" s="89"/>
      <c r="C23" s="94"/>
      <c r="D23" s="89"/>
      <c r="E23" s="100"/>
      <c r="F23" s="89"/>
      <c r="G23" s="89"/>
      <c r="H23" s="89"/>
      <c r="I23" s="89"/>
      <c r="J23" s="89"/>
      <c r="K23" s="89"/>
      <c r="L23" s="89"/>
      <c r="M23" s="89"/>
      <c r="N23" s="89"/>
      <c r="O23" s="89"/>
      <c r="P23" s="89"/>
      <c r="Q23" s="95"/>
      <c r="R23" s="89"/>
      <c r="S23" s="89"/>
    </row>
    <row r="24" spans="1:19" ht="13" thickBot="1" x14ac:dyDescent="0.3">
      <c r="A24" s="89"/>
      <c r="B24" s="89"/>
      <c r="C24" s="101"/>
      <c r="D24" s="102"/>
      <c r="E24" s="102"/>
      <c r="F24" s="103"/>
      <c r="G24" s="103"/>
      <c r="H24" s="103"/>
      <c r="I24" s="103"/>
      <c r="J24" s="103"/>
      <c r="K24" s="103"/>
      <c r="L24" s="103"/>
      <c r="M24" s="103"/>
      <c r="N24" s="103"/>
      <c r="O24" s="103"/>
      <c r="P24" s="103"/>
      <c r="Q24" s="104"/>
      <c r="R24" s="89"/>
      <c r="S24" s="89"/>
    </row>
    <row r="25" spans="1:19" ht="13" thickTop="1" x14ac:dyDescent="0.25">
      <c r="A25" s="89"/>
      <c r="B25" s="89"/>
      <c r="C25" s="89"/>
      <c r="D25" s="105"/>
      <c r="E25" s="105"/>
      <c r="F25" s="89"/>
      <c r="G25" s="89"/>
      <c r="H25" s="89"/>
      <c r="I25" s="89"/>
      <c r="J25" s="89"/>
      <c r="K25" s="89"/>
      <c r="L25" s="89"/>
      <c r="M25" s="89"/>
      <c r="N25" s="89"/>
      <c r="O25" s="89"/>
      <c r="P25" s="89"/>
      <c r="Q25" s="106"/>
      <c r="R25" s="89"/>
      <c r="S25" s="89"/>
    </row>
    <row r="26" spans="1:19" x14ac:dyDescent="0.25">
      <c r="A26" s="89"/>
      <c r="B26" s="89"/>
      <c r="C26" s="89"/>
      <c r="D26" s="89"/>
      <c r="E26" s="89"/>
      <c r="F26" s="89"/>
      <c r="G26" s="89"/>
      <c r="H26" s="89"/>
      <c r="I26" s="89"/>
      <c r="J26" s="89"/>
      <c r="K26" s="89"/>
      <c r="L26" s="89"/>
      <c r="M26" s="89"/>
      <c r="N26" s="89"/>
      <c r="O26" s="89"/>
      <c r="P26" s="89"/>
      <c r="Q26" s="89"/>
      <c r="R26" s="89"/>
      <c r="S26" s="89"/>
    </row>
    <row r="27" spans="1:19" x14ac:dyDescent="0.25">
      <c r="A27" s="89"/>
      <c r="B27" s="89"/>
      <c r="C27" s="89"/>
      <c r="D27" s="89"/>
      <c r="E27" s="89"/>
      <c r="F27" s="89"/>
      <c r="G27" s="89"/>
      <c r="H27" s="89"/>
      <c r="I27" s="89"/>
      <c r="J27" s="89"/>
      <c r="K27" s="89"/>
      <c r="L27" s="89"/>
      <c r="M27" s="89"/>
      <c r="N27" s="89"/>
      <c r="O27" s="89"/>
      <c r="P27" s="89"/>
      <c r="Q27" s="89"/>
      <c r="R27" s="89"/>
      <c r="S27" s="89"/>
    </row>
    <row r="28" spans="1:19" x14ac:dyDescent="0.25">
      <c r="A28" s="89"/>
      <c r="B28" s="89"/>
      <c r="C28" s="89"/>
      <c r="D28" s="89"/>
      <c r="E28" s="89"/>
      <c r="F28" s="89"/>
      <c r="G28" s="89"/>
      <c r="H28" s="89"/>
      <c r="I28" s="89"/>
      <c r="J28" s="89"/>
      <c r="K28" s="89"/>
      <c r="L28" s="89"/>
      <c r="M28" s="89"/>
      <c r="N28" s="89"/>
      <c r="O28" s="89"/>
      <c r="P28" s="89"/>
      <c r="Q28" s="89"/>
      <c r="R28" s="89"/>
      <c r="S28" s="89"/>
    </row>
    <row r="29" spans="1:19" x14ac:dyDescent="0.25">
      <c r="A29" s="89"/>
      <c r="B29" s="89"/>
      <c r="C29" s="89"/>
      <c r="D29" s="89"/>
      <c r="E29" s="89"/>
      <c r="F29" s="89"/>
      <c r="G29" s="89"/>
      <c r="H29" s="89"/>
      <c r="I29" s="89"/>
      <c r="J29" s="89"/>
      <c r="K29" s="89"/>
      <c r="L29" s="89"/>
      <c r="M29" s="89"/>
      <c r="N29" s="89"/>
      <c r="O29" s="89"/>
      <c r="P29" s="89"/>
      <c r="Q29" s="89"/>
      <c r="R29" s="89"/>
      <c r="S29" s="89"/>
    </row>
    <row r="30" spans="1:19" hidden="1" x14ac:dyDescent="0.25">
      <c r="A30" s="1"/>
      <c r="B30" s="1"/>
      <c r="C30" s="1"/>
      <c r="D30" s="1"/>
      <c r="E30" s="1"/>
      <c r="F30" s="1"/>
      <c r="G30" s="1"/>
      <c r="H30" s="1"/>
      <c r="I30" s="1"/>
      <c r="J30" s="1"/>
      <c r="K30" s="1"/>
      <c r="L30" s="1"/>
      <c r="M30" s="1"/>
      <c r="N30" s="1"/>
      <c r="O30" s="1"/>
      <c r="P30" s="1"/>
      <c r="Q30" s="1"/>
      <c r="R30" s="1"/>
      <c r="S30" s="1"/>
    </row>
    <row r="31" spans="1:19" hidden="1" x14ac:dyDescent="0.25">
      <c r="A31" s="1"/>
      <c r="B31" s="1"/>
      <c r="C31" s="1"/>
      <c r="D31" s="1"/>
      <c r="E31" s="1"/>
      <c r="F31" s="1"/>
      <c r="G31" s="1"/>
      <c r="H31" s="1"/>
      <c r="I31" s="1"/>
      <c r="J31" s="1"/>
      <c r="K31" s="1"/>
      <c r="L31" s="1"/>
      <c r="M31" s="1"/>
      <c r="N31" s="1"/>
      <c r="O31" s="1"/>
      <c r="P31" s="1"/>
      <c r="Q31" s="1"/>
      <c r="R31" s="1"/>
      <c r="S31" s="1"/>
    </row>
    <row r="32" spans="1:19" hidden="1" x14ac:dyDescent="0.25">
      <c r="A32" s="1"/>
      <c r="B32" s="1"/>
      <c r="C32" s="1"/>
      <c r="D32" s="1"/>
      <c r="E32" s="1"/>
      <c r="F32" s="1"/>
      <c r="G32" s="1"/>
      <c r="H32" s="1"/>
      <c r="I32" s="1"/>
      <c r="J32" s="1"/>
      <c r="K32" s="1"/>
      <c r="L32" s="1"/>
      <c r="M32" s="1"/>
      <c r="N32" s="1"/>
      <c r="O32" s="1"/>
      <c r="P32" s="1"/>
      <c r="Q32" s="1"/>
      <c r="R32" s="1"/>
      <c r="S32" s="1"/>
    </row>
    <row r="33" spans="1:19" hidden="1" x14ac:dyDescent="0.25">
      <c r="A33" s="1"/>
      <c r="B33" s="1"/>
      <c r="C33" s="1"/>
      <c r="D33" s="1"/>
      <c r="E33" s="1"/>
      <c r="F33" s="1"/>
      <c r="G33" s="1"/>
      <c r="H33" s="1"/>
      <c r="I33" s="1"/>
      <c r="J33" s="1"/>
      <c r="K33" s="1"/>
      <c r="L33" s="1"/>
      <c r="M33" s="1"/>
      <c r="N33" s="1"/>
      <c r="O33" s="1"/>
      <c r="P33" s="1"/>
      <c r="Q33" s="1"/>
      <c r="R33" s="1"/>
      <c r="S33" s="1"/>
    </row>
    <row r="34" spans="1:19" hidden="1" x14ac:dyDescent="0.25">
      <c r="A34" s="1"/>
      <c r="B34" s="1"/>
      <c r="C34" s="1"/>
      <c r="D34" s="1"/>
      <c r="E34" s="1"/>
      <c r="F34" s="1"/>
      <c r="G34" s="1"/>
      <c r="H34" s="1"/>
      <c r="I34" s="1"/>
      <c r="J34" s="1"/>
      <c r="K34" s="1"/>
      <c r="L34" s="1"/>
      <c r="M34" s="1"/>
      <c r="N34" s="1"/>
      <c r="O34" s="1"/>
      <c r="P34" s="1"/>
      <c r="Q34" s="1"/>
      <c r="R34" s="1"/>
      <c r="S34" s="1"/>
    </row>
    <row r="35" spans="1:19" hidden="1" x14ac:dyDescent="0.25">
      <c r="A35" s="1"/>
      <c r="B35" s="1"/>
      <c r="C35" s="1"/>
      <c r="D35" s="1"/>
      <c r="E35" s="1"/>
      <c r="F35" s="1"/>
      <c r="G35" s="1"/>
      <c r="H35" s="1"/>
      <c r="I35" s="1"/>
      <c r="J35" s="1"/>
      <c r="K35" s="1"/>
      <c r="L35" s="1"/>
      <c r="M35" s="1"/>
      <c r="N35" s="1"/>
      <c r="O35" s="1"/>
      <c r="P35" s="1"/>
      <c r="Q35" s="1"/>
      <c r="R35" s="1"/>
      <c r="S35" s="1"/>
    </row>
    <row r="36" spans="1:19" hidden="1" x14ac:dyDescent="0.25">
      <c r="A36" s="1"/>
      <c r="B36" s="1"/>
      <c r="C36" s="1"/>
      <c r="D36" s="1"/>
      <c r="E36" s="1"/>
      <c r="F36" s="1"/>
      <c r="G36" s="1"/>
      <c r="H36" s="1"/>
      <c r="I36" s="1"/>
      <c r="J36" s="1"/>
      <c r="K36" s="1"/>
      <c r="L36" s="1"/>
      <c r="M36" s="1"/>
      <c r="N36" s="1"/>
      <c r="O36" s="1"/>
      <c r="P36" s="1"/>
      <c r="Q36" s="1"/>
      <c r="R36" s="1"/>
      <c r="S36" s="1"/>
    </row>
    <row r="37" spans="1:19" hidden="1" x14ac:dyDescent="0.25">
      <c r="A37" s="1"/>
      <c r="B37" s="1"/>
      <c r="C37" s="1"/>
      <c r="D37" s="1"/>
      <c r="E37" s="1"/>
      <c r="F37" s="1"/>
      <c r="G37" s="1"/>
      <c r="H37" s="1"/>
      <c r="I37" s="1"/>
      <c r="J37" s="1"/>
      <c r="K37" s="1"/>
      <c r="L37" s="1"/>
      <c r="M37" s="1"/>
      <c r="N37" s="1"/>
      <c r="O37" s="1"/>
      <c r="P37" s="1"/>
      <c r="Q37" s="1"/>
      <c r="R37" s="1"/>
      <c r="S37" s="1"/>
    </row>
    <row r="38" spans="1:19" hidden="1" x14ac:dyDescent="0.25">
      <c r="A38" s="1"/>
      <c r="B38" s="1"/>
      <c r="C38" s="1"/>
      <c r="D38" s="1"/>
      <c r="E38" s="1"/>
      <c r="F38" s="1"/>
      <c r="G38" s="1"/>
      <c r="H38" s="1"/>
      <c r="I38" s="1"/>
      <c r="J38" s="1"/>
      <c r="K38" s="1"/>
      <c r="L38" s="1"/>
      <c r="M38" s="1"/>
      <c r="N38" s="1"/>
      <c r="O38" s="1"/>
      <c r="P38" s="1"/>
      <c r="Q38" s="1"/>
      <c r="R38" s="1"/>
      <c r="S38" s="1"/>
    </row>
    <row r="39" spans="1:19" hidden="1" x14ac:dyDescent="0.25">
      <c r="A39" s="1"/>
      <c r="B39" s="1"/>
      <c r="C39" s="1"/>
      <c r="D39" s="1"/>
      <c r="E39" s="1"/>
      <c r="F39" s="1"/>
      <c r="G39" s="1"/>
      <c r="H39" s="1"/>
      <c r="I39" s="1"/>
      <c r="J39" s="1"/>
      <c r="K39" s="1"/>
      <c r="L39" s="1"/>
      <c r="M39" s="1"/>
      <c r="N39" s="1"/>
      <c r="O39" s="1"/>
      <c r="P39" s="1"/>
      <c r="Q39" s="1"/>
      <c r="R39" s="1"/>
      <c r="S39" s="1"/>
    </row>
    <row r="40" spans="1:19" hidden="1" x14ac:dyDescent="0.25">
      <c r="A40" s="1"/>
      <c r="B40" s="1"/>
      <c r="C40" s="1"/>
      <c r="D40" s="1"/>
      <c r="E40" s="1"/>
      <c r="F40" s="1"/>
      <c r="G40" s="1"/>
      <c r="H40" s="1"/>
      <c r="I40" s="1"/>
      <c r="J40" s="1"/>
      <c r="K40" s="1"/>
      <c r="L40" s="1"/>
      <c r="M40" s="1"/>
      <c r="N40" s="1"/>
      <c r="O40" s="1"/>
      <c r="P40" s="1"/>
      <c r="Q40" s="1"/>
      <c r="R40" s="1"/>
      <c r="S40" s="1"/>
    </row>
    <row r="41" spans="1:19" hidden="1" x14ac:dyDescent="0.25">
      <c r="A41" s="1"/>
      <c r="B41" s="1"/>
      <c r="C41" s="1"/>
      <c r="D41" s="1"/>
      <c r="E41" s="1"/>
      <c r="F41" s="1"/>
      <c r="G41" s="1"/>
      <c r="H41" s="1"/>
      <c r="I41" s="1"/>
      <c r="J41" s="1"/>
      <c r="K41" s="1"/>
      <c r="L41" s="1"/>
      <c r="M41" s="1"/>
      <c r="N41" s="1"/>
      <c r="O41" s="1"/>
      <c r="P41" s="1"/>
      <c r="Q41" s="1"/>
      <c r="R41" s="1"/>
      <c r="S41" s="1"/>
    </row>
  </sheetData>
  <sheetProtection algorithmName="SHA-1" hashValue="EjBqHIpdBXhB3wAkrAgWq4l5AGU=" saltValue="KHDCdPJPu1GNWlIL5p2QRQ==" spinCount="100000" sheet="1" objects="1" scenarios="1"/>
  <mergeCells count="1">
    <mergeCell ref="D5:P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B297-29BE-4695-BDFD-90B5D6624402}">
  <sheetPr codeName="Sheet10">
    <tabColor rgb="FFDBE6ED"/>
  </sheetPr>
  <dimension ref="A1:AL372"/>
  <sheetViews>
    <sheetView showGridLines="0" zoomScale="70" zoomScaleNormal="70" workbookViewId="0">
      <pane ySplit="20" topLeftCell="A21" activePane="bottomLeft" state="frozen"/>
      <selection sqref="A1:O32"/>
      <selection pane="bottomLeft" activeCell="J35" sqref="J35"/>
    </sheetView>
  </sheetViews>
  <sheetFormatPr defaultColWidth="0" defaultRowHeight="12.5" zeroHeight="1" outlineLevelRow="1" outlineLevelCol="1" x14ac:dyDescent="0.25"/>
  <cols>
    <col min="1" max="2" width="2.54296875" customWidth="1"/>
    <col min="3" max="3" width="43.81640625" bestFit="1" customWidth="1"/>
    <col min="4" max="4" width="8.7265625" customWidth="1"/>
    <col min="5" max="5" width="12.26953125" customWidth="1"/>
    <col min="6" max="6" width="5.7265625" customWidth="1"/>
    <col min="7" max="7" width="13.7265625" customWidth="1"/>
    <col min="8" max="8" width="5.7265625" customWidth="1"/>
    <col min="9" max="14" width="12.7265625" customWidth="1"/>
    <col min="15" max="15" width="5.7265625" customWidth="1" outlineLevel="1"/>
    <col min="16" max="21" width="12.7265625" customWidth="1" outlineLevel="1"/>
    <col min="22" max="22" width="2.7265625" customWidth="1"/>
    <col min="23" max="30" width="10.54296875" hidden="1" customWidth="1"/>
    <col min="31" max="38" width="2.54296875" hidden="1" customWidth="1"/>
    <col min="39" max="16384" width="9.1796875" hidden="1"/>
  </cols>
  <sheetData>
    <row r="1" spans="1:21" ht="16" thickBot="1" x14ac:dyDescent="0.4">
      <c r="A1" s="109"/>
      <c r="B1" s="109" t="str">
        <f ca="1">UPPER(RIGHT(CELL("filename",B1),LEN(CELL("filename",B1))-FIND("]",CELL("filename",B1))))</f>
        <v>COSTS</v>
      </c>
      <c r="C1" s="109"/>
      <c r="D1" s="109"/>
      <c r="E1" s="109"/>
      <c r="F1" s="109"/>
      <c r="G1" s="109"/>
      <c r="H1" s="109"/>
      <c r="I1" s="109"/>
      <c r="J1" s="109"/>
      <c r="K1" s="109"/>
      <c r="L1" s="109"/>
      <c r="M1" s="109"/>
      <c r="N1" s="109"/>
      <c r="O1" s="109"/>
      <c r="P1" s="109"/>
      <c r="Q1" s="109"/>
      <c r="R1" s="109"/>
      <c r="S1" s="109"/>
      <c r="T1" s="109"/>
      <c r="U1" s="109"/>
    </row>
    <row r="2" spans="1:21" ht="13" x14ac:dyDescent="0.3">
      <c r="C2" s="64"/>
      <c r="D2" s="24"/>
      <c r="G2" s="64"/>
      <c r="H2" s="24"/>
      <c r="I2" s="33"/>
      <c r="P2" s="24"/>
      <c r="Q2" s="24"/>
      <c r="R2" s="24"/>
      <c r="S2" s="24"/>
      <c r="T2" s="24"/>
      <c r="U2" s="24"/>
    </row>
    <row r="3" spans="1:21" ht="12.75" customHeight="1" x14ac:dyDescent="0.3">
      <c r="C3" s="86">
        <f>Scenario</f>
        <v>2</v>
      </c>
      <c r="I3" s="308" t="s">
        <v>186</v>
      </c>
      <c r="J3" s="308"/>
      <c r="K3" s="308"/>
      <c r="L3" s="308"/>
      <c r="M3" s="308"/>
      <c r="N3" s="308"/>
      <c r="P3" s="558" t="s">
        <v>187</v>
      </c>
      <c r="Q3" s="558"/>
      <c r="R3" s="558"/>
      <c r="S3" s="558"/>
      <c r="T3" s="558"/>
      <c r="U3" s="558"/>
    </row>
    <row r="4" spans="1:21" ht="13" x14ac:dyDescent="0.3">
      <c r="C4" s="74" t="str">
        <f>Scenario.Name</f>
        <v>Risk-based approach</v>
      </c>
      <c r="D4" s="27"/>
      <c r="E4" s="63" t="s">
        <v>326</v>
      </c>
      <c r="F4" s="63"/>
      <c r="G4" s="63" t="s">
        <v>138</v>
      </c>
      <c r="H4" s="2"/>
      <c r="I4" s="313" t="str">
        <f>Assumptions!I4</f>
        <v>NSW</v>
      </c>
      <c r="J4" s="313" t="str">
        <f>Assumptions!J4</f>
        <v>QLD</v>
      </c>
      <c r="K4" s="313" t="str">
        <f>Assumptions!K4</f>
        <v>SA</v>
      </c>
      <c r="L4" s="313" t="str">
        <f>Assumptions!L4</f>
        <v>TAS</v>
      </c>
      <c r="M4" s="313" t="str">
        <f>Assumptions!M4</f>
        <v>WA</v>
      </c>
      <c r="N4" s="313" t="s">
        <v>490</v>
      </c>
      <c r="P4" s="2">
        <v>1</v>
      </c>
      <c r="Q4" s="2">
        <v>2</v>
      </c>
      <c r="R4" s="2">
        <v>3</v>
      </c>
      <c r="S4" s="2">
        <v>4</v>
      </c>
      <c r="T4" s="2">
        <v>5</v>
      </c>
      <c r="U4" s="2">
        <v>6</v>
      </c>
    </row>
    <row r="5" spans="1:21" ht="13" x14ac:dyDescent="0.3">
      <c r="B5" s="135"/>
      <c r="C5" s="290"/>
      <c r="D5" s="24"/>
      <c r="H5" s="24"/>
      <c r="I5" s="33"/>
      <c r="P5" s="24"/>
      <c r="Q5" s="24"/>
      <c r="R5" s="24"/>
      <c r="S5" s="24"/>
      <c r="T5" s="24"/>
      <c r="U5" s="24"/>
    </row>
    <row r="6" spans="1:21" ht="13" x14ac:dyDescent="0.3">
      <c r="B6" s="135"/>
      <c r="C6" s="374" t="s">
        <v>327</v>
      </c>
      <c r="D6" s="24"/>
      <c r="H6" s="24"/>
      <c r="I6" s="33"/>
      <c r="P6" s="24"/>
      <c r="Q6" s="24"/>
      <c r="R6" s="24"/>
      <c r="S6" s="24"/>
      <c r="T6" s="24"/>
      <c r="U6" s="24"/>
    </row>
    <row r="7" spans="1:21" ht="13" x14ac:dyDescent="0.3">
      <c r="B7" s="135"/>
      <c r="C7" s="290"/>
      <c r="D7" s="24"/>
      <c r="H7" s="24"/>
      <c r="I7" s="33"/>
      <c r="P7" s="24"/>
      <c r="Q7" s="24"/>
      <c r="R7" s="24"/>
      <c r="S7" s="24"/>
      <c r="T7" s="24"/>
      <c r="U7" s="24"/>
    </row>
    <row r="8" spans="1:21" ht="13" x14ac:dyDescent="0.3">
      <c r="A8" s="59">
        <f>SUM(A9:A370)</f>
        <v>0</v>
      </c>
      <c r="B8" s="135" t="s">
        <v>195</v>
      </c>
      <c r="C8" s="124"/>
      <c r="D8" s="24"/>
      <c r="H8" s="24"/>
      <c r="I8" s="33"/>
      <c r="P8" s="24"/>
      <c r="Q8" s="24"/>
      <c r="R8" s="24"/>
      <c r="S8" s="24"/>
      <c r="T8" s="24"/>
      <c r="U8" s="24"/>
    </row>
    <row r="9" spans="1:21" ht="13" x14ac:dyDescent="0.3">
      <c r="B9" s="111" t="s">
        <v>328</v>
      </c>
      <c r="C9" s="111"/>
      <c r="D9" s="111"/>
      <c r="E9" s="111"/>
      <c r="F9" s="111"/>
      <c r="G9" s="111"/>
      <c r="H9" s="111"/>
      <c r="I9" s="111"/>
      <c r="J9" s="111"/>
      <c r="K9" s="111"/>
      <c r="L9" s="111"/>
      <c r="M9" s="111"/>
      <c r="N9" s="111"/>
      <c r="O9" s="111"/>
      <c r="P9" s="111"/>
      <c r="Q9" s="111"/>
      <c r="R9" s="111"/>
      <c r="S9" s="111"/>
      <c r="T9" s="111"/>
      <c r="U9" s="111"/>
    </row>
    <row r="10" spans="1:21" ht="12" customHeight="1" x14ac:dyDescent="0.25">
      <c r="C10" t="str">
        <f>Dashboard!B18</f>
        <v>eID tag cost</v>
      </c>
      <c r="D10" s="58" t="s">
        <v>215</v>
      </c>
      <c r="E10" s="147">
        <f t="shared" ref="E10:E19" si="0">SUM(G10:N10)</f>
        <v>0</v>
      </c>
      <c r="F10" s="58"/>
      <c r="G10" s="145"/>
      <c r="I10" s="144">
        <f>IF(OR(Dashboard!$G18=Costs!I$4,Dashboard!$G18=$G$4),Dashboard!$H18,0)</f>
        <v>0</v>
      </c>
      <c r="J10" s="144">
        <f>IF(OR(Dashboard!$G18=Costs!J$4,Dashboard!$G18=$G$4),Dashboard!$H18,0)</f>
        <v>0</v>
      </c>
      <c r="K10" s="144">
        <f>IF(OR(Dashboard!$G18=Costs!K$4,Dashboard!$G18=$G$4),Dashboard!$H18,0)</f>
        <v>0</v>
      </c>
      <c r="L10" s="144">
        <f>IF(OR(Dashboard!$G18=Costs!L$4,Dashboard!$G18=$G$4),Dashboard!$H18,0)</f>
        <v>0</v>
      </c>
      <c r="M10" s="144">
        <f>IF(OR(Dashboard!$G18=Costs!M$4,Dashboard!$G18=$G$4),Dashboard!$H18,0)</f>
        <v>0</v>
      </c>
      <c r="N10" s="144">
        <f>IF(OR(Dashboard!$G18=Costs!N$4,Dashboard!$G18=$G$4),Dashboard!$H18,0)</f>
        <v>0</v>
      </c>
    </row>
    <row r="11" spans="1:21" ht="12" customHeight="1" x14ac:dyDescent="0.25">
      <c r="C11" t="str">
        <f>Dashboard!B19</f>
        <v>Flock size</v>
      </c>
      <c r="D11" s="58" t="s">
        <v>215</v>
      </c>
      <c r="E11" s="147">
        <f t="shared" si="0"/>
        <v>0</v>
      </c>
      <c r="F11" s="58"/>
      <c r="G11" s="145"/>
      <c r="I11" s="144">
        <f>IF(OR(Dashboard!$G19=Costs!I$4,Dashboard!$G19=$G$4),Dashboard!$H19,0)</f>
        <v>0</v>
      </c>
      <c r="J11" s="144">
        <f>IF(OR(Dashboard!$G19=Costs!J$4,Dashboard!$G19=$G$4),Dashboard!$H19,0)</f>
        <v>0</v>
      </c>
      <c r="K11" s="144">
        <f>IF(OR(Dashboard!$G19=Costs!K$4,Dashboard!$G19=$G$4),Dashboard!$H19,0)</f>
        <v>0</v>
      </c>
      <c r="L11" s="144">
        <f>IF(OR(Dashboard!$G19=Costs!L$4,Dashboard!$G19=$G$4),Dashboard!$H19,0)</f>
        <v>0</v>
      </c>
      <c r="M11" s="144">
        <f>IF(OR(Dashboard!$G19=Costs!M$4,Dashboard!$G19=$G$4),Dashboard!$H19,0)</f>
        <v>0</v>
      </c>
      <c r="N11" s="144">
        <f>IF(OR(Dashboard!$G19=Costs!N$4,Dashboard!$G19=$G$4),Dashboard!$H19,0)</f>
        <v>0</v>
      </c>
    </row>
    <row r="12" spans="1:21" ht="12" customHeight="1" x14ac:dyDescent="0.25">
      <c r="C12" t="str">
        <f>Dashboard!B20</f>
        <v>Lamb and kids size</v>
      </c>
      <c r="D12" s="58" t="s">
        <v>215</v>
      </c>
      <c r="E12" s="147">
        <f t="shared" si="0"/>
        <v>0</v>
      </c>
      <c r="F12" s="58"/>
      <c r="G12" s="145"/>
      <c r="I12" s="144">
        <f>IF(OR(Dashboard!$G20=Costs!I$4,Dashboard!$G20=$G$4),Dashboard!$H20,0)</f>
        <v>0</v>
      </c>
      <c r="J12" s="144">
        <f>IF(OR(Dashboard!$G20=Costs!J$4,Dashboard!$G20=$G$4),Dashboard!$H20,0)</f>
        <v>0</v>
      </c>
      <c r="K12" s="144">
        <f>IF(OR(Dashboard!$G20=Costs!K$4,Dashboard!$G20=$G$4),Dashboard!$H20,0)</f>
        <v>0</v>
      </c>
      <c r="L12" s="144">
        <f>IF(OR(Dashboard!$G20=Costs!L$4,Dashboard!$G20=$G$4),Dashboard!$H20,0)</f>
        <v>0</v>
      </c>
      <c r="M12" s="144">
        <f>IF(OR(Dashboard!$G20=Costs!M$4,Dashboard!$G20=$G$4),Dashboard!$H20,0)</f>
        <v>0</v>
      </c>
      <c r="N12" s="144">
        <f>IF(OR(Dashboard!$G20=Costs!N$4,Dashboard!$G20=$G$4),Dashboard!$H20,0)</f>
        <v>0</v>
      </c>
    </row>
    <row r="13" spans="1:21" ht="12" customHeight="1" x14ac:dyDescent="0.25">
      <c r="C13" t="str">
        <f>Dashboard!B21</f>
        <v>Equipment costs</v>
      </c>
      <c r="D13" s="58" t="s">
        <v>215</v>
      </c>
      <c r="E13" s="147">
        <f t="shared" si="0"/>
        <v>0</v>
      </c>
      <c r="F13" s="58"/>
      <c r="G13" s="144">
        <f>IF(Dashboard!$G21=Costs!G$4,Dashboard!$H21,0)</f>
        <v>0</v>
      </c>
      <c r="I13" s="145"/>
      <c r="J13" s="129"/>
      <c r="K13" s="129"/>
      <c r="L13" s="129"/>
      <c r="M13" s="129"/>
      <c r="N13" s="129"/>
    </row>
    <row r="14" spans="1:21" ht="12" customHeight="1" x14ac:dyDescent="0.25">
      <c r="C14" t="str">
        <f>Dashboard!B22</f>
        <v>Equipment rollout start date</v>
      </c>
      <c r="D14" s="52" t="s">
        <v>244</v>
      </c>
      <c r="E14" s="147">
        <f t="shared" si="0"/>
        <v>0</v>
      </c>
      <c r="F14" s="58"/>
      <c r="G14" s="145"/>
      <c r="I14" s="148">
        <f>IF(OR(Dashboard!$G22=Costs!I$4,Dashboard!$G22=$G$4),Dashboard!$H22,0)</f>
        <v>0</v>
      </c>
      <c r="J14" s="148">
        <f>IF(OR(Dashboard!$G22=Costs!J$4,Dashboard!$G22=$G$4),Dashboard!$H22,0)</f>
        <v>0</v>
      </c>
      <c r="K14" s="148">
        <f>IF(OR(Dashboard!$G22=Costs!K$4,Dashboard!$G22=$G$4),Dashboard!$H22,0)</f>
        <v>0</v>
      </c>
      <c r="L14" s="148">
        <f>IF(OR(Dashboard!$G22=Costs!L$4,Dashboard!$G22=$G$4),Dashboard!$H22,0)</f>
        <v>0</v>
      </c>
      <c r="M14" s="148">
        <f>IF(OR(Dashboard!$G22=Costs!M$4,Dashboard!$G22=$G$4),Dashboard!$H22,0)</f>
        <v>0</v>
      </c>
      <c r="N14" s="148">
        <f>IF(OR(Dashboard!$G22=Costs!N$4,Dashboard!$G22=$G$4),Dashboard!$H22,0)</f>
        <v>0</v>
      </c>
    </row>
    <row r="15" spans="1:21" ht="12" customHeight="1" x14ac:dyDescent="0.25">
      <c r="C15" t="str">
        <f>Dashboard!B23</f>
        <v>Retrofitting cost</v>
      </c>
      <c r="D15" s="58" t="s">
        <v>215</v>
      </c>
      <c r="E15" s="147">
        <f t="shared" si="0"/>
        <v>0</v>
      </c>
      <c r="F15" s="58"/>
      <c r="G15" s="144">
        <f>IF(Dashboard!$G23=Costs!G$4,Dashboard!$H23,0)</f>
        <v>0</v>
      </c>
      <c r="I15" s="145"/>
      <c r="J15" s="129"/>
      <c r="K15" s="129"/>
      <c r="L15" s="129"/>
      <c r="M15" s="129"/>
      <c r="N15" s="129"/>
    </row>
    <row r="16" spans="1:21" ht="12" customHeight="1" x14ac:dyDescent="0.25">
      <c r="C16" t="str">
        <f>Dashboard!B24</f>
        <v xml:space="preserve">Include optional items </v>
      </c>
      <c r="D16" s="58" t="s">
        <v>215</v>
      </c>
      <c r="E16" s="147">
        <f t="shared" si="0"/>
        <v>0</v>
      </c>
      <c r="F16" s="52"/>
      <c r="G16" s="144">
        <f>IF(Dashboard!$G24=Costs!G$4,Dashboard!$H24,0)</f>
        <v>0</v>
      </c>
      <c r="I16" s="145"/>
      <c r="J16" s="129"/>
      <c r="K16" s="129"/>
      <c r="L16" s="129"/>
      <c r="M16" s="129"/>
      <c r="N16" s="129"/>
    </row>
    <row r="17" spans="2:21" ht="12" customHeight="1" x14ac:dyDescent="0.25">
      <c r="C17" t="str">
        <f>Dashboard!B25</f>
        <v xml:space="preserve">System capability cost </v>
      </c>
      <c r="D17" s="58" t="s">
        <v>215</v>
      </c>
      <c r="E17" s="147">
        <f t="shared" si="0"/>
        <v>0</v>
      </c>
      <c r="F17" s="52"/>
      <c r="G17" s="144">
        <f>IF(Dashboard!$G25=Costs!G$4,Dashboard!$H25,0)</f>
        <v>0</v>
      </c>
      <c r="I17" s="145"/>
      <c r="J17" s="129"/>
      <c r="K17" s="129"/>
      <c r="L17" s="129"/>
      <c r="M17" s="129"/>
      <c r="N17" s="129"/>
    </row>
    <row r="18" spans="2:21" ht="12" customHeight="1" x14ac:dyDescent="0.25">
      <c r="C18" t="str">
        <f>Dashboard!B26</f>
        <v>Governance, education and change cost</v>
      </c>
      <c r="D18" s="58" t="s">
        <v>215</v>
      </c>
      <c r="E18" s="147">
        <f t="shared" si="0"/>
        <v>0</v>
      </c>
      <c r="F18" s="52"/>
      <c r="G18" s="144">
        <f>IF(Dashboard!$G26=Costs!G$4,Dashboard!$H26,0)</f>
        <v>0</v>
      </c>
      <c r="I18" s="145"/>
      <c r="J18" s="129"/>
      <c r="K18" s="129"/>
      <c r="L18" s="129"/>
      <c r="M18" s="129"/>
      <c r="N18" s="129"/>
    </row>
    <row r="19" spans="2:21" ht="12" customHeight="1" x14ac:dyDescent="0.25">
      <c r="C19" t="str">
        <f>Dashboard!B27</f>
        <v>Additional industry cost</v>
      </c>
      <c r="D19" s="58" t="s">
        <v>215</v>
      </c>
      <c r="E19" s="147">
        <f t="shared" si="0"/>
        <v>0</v>
      </c>
      <c r="F19" s="52"/>
      <c r="G19" s="144">
        <f>IF(Dashboard!$G27=Costs!G$4,Dashboard!$H27,0)</f>
        <v>0</v>
      </c>
      <c r="I19" s="145"/>
      <c r="J19" s="129"/>
      <c r="K19" s="129"/>
      <c r="L19" s="129"/>
      <c r="M19" s="129"/>
      <c r="N19" s="129"/>
    </row>
    <row r="20" spans="2:21" x14ac:dyDescent="0.25">
      <c r="E20" s="8"/>
      <c r="F20" s="8"/>
    </row>
    <row r="21" spans="2:21" ht="13" x14ac:dyDescent="0.3">
      <c r="B21" s="108" t="s">
        <v>196</v>
      </c>
      <c r="C21" s="108"/>
      <c r="D21" s="108"/>
      <c r="E21" s="108"/>
      <c r="F21" s="108"/>
      <c r="G21" s="108"/>
      <c r="H21" s="108"/>
      <c r="I21" s="108"/>
      <c r="J21" s="108"/>
      <c r="K21" s="108"/>
      <c r="L21" s="108"/>
      <c r="M21" s="108"/>
      <c r="N21" s="108"/>
      <c r="O21" s="108"/>
      <c r="P21" s="108"/>
      <c r="Q21" s="108"/>
      <c r="R21" s="108"/>
      <c r="S21" s="108"/>
      <c r="T21" s="108"/>
      <c r="U21" s="108"/>
    </row>
    <row r="22" spans="2:21" ht="13" collapsed="1" x14ac:dyDescent="0.3">
      <c r="B22" s="111" t="s">
        <v>329</v>
      </c>
      <c r="C22" s="111"/>
      <c r="D22" s="111" t="s">
        <v>325</v>
      </c>
      <c r="E22" s="111"/>
      <c r="F22" s="111"/>
      <c r="G22" s="111"/>
      <c r="H22" s="111"/>
      <c r="I22" s="111"/>
      <c r="J22" s="111"/>
      <c r="K22" s="111"/>
      <c r="L22" s="111"/>
      <c r="M22" s="111"/>
      <c r="N22" s="111"/>
      <c r="O22" s="111"/>
      <c r="P22" s="111"/>
      <c r="Q22" s="111"/>
      <c r="R22" s="111"/>
      <c r="S22" s="111"/>
      <c r="T22" s="111"/>
      <c r="U22" s="111"/>
    </row>
    <row r="23" spans="2:21" ht="13" outlineLevel="1" x14ac:dyDescent="0.3">
      <c r="C23" s="38" t="str">
        <f>Assumptions!C20</f>
        <v>Total number of farms with sheep or goats</v>
      </c>
      <c r="D23" s="58" t="s">
        <v>199</v>
      </c>
      <c r="E23" s="27"/>
      <c r="F23" s="65"/>
      <c r="H23" s="17"/>
      <c r="I23" s="16">
        <f>Assumptions!I20</f>
        <v>11190.6186</v>
      </c>
      <c r="J23" s="16">
        <f>Assumptions!J20</f>
        <v>842.00339999999994</v>
      </c>
      <c r="K23" s="16">
        <f>Assumptions!K20</f>
        <v>10000</v>
      </c>
      <c r="L23" s="16">
        <f>Assumptions!L20</f>
        <v>8000</v>
      </c>
      <c r="M23" s="16">
        <f>Assumptions!M20</f>
        <v>5208.9699999999993</v>
      </c>
      <c r="N23" s="16">
        <f>Assumptions!N20</f>
        <v>0</v>
      </c>
      <c r="O23" s="65"/>
      <c r="P23" s="278"/>
      <c r="Q23" s="65"/>
      <c r="R23" s="65"/>
      <c r="S23" s="65"/>
      <c r="T23" s="65"/>
      <c r="U23" s="65"/>
    </row>
    <row r="24" spans="2:21" outlineLevel="1" x14ac:dyDescent="0.25">
      <c r="C24" s="32" t="str">
        <f>Assumptions!C21</f>
        <v>Number of farms with sheep</v>
      </c>
      <c r="D24" s="58" t="s">
        <v>199</v>
      </c>
      <c r="E24" s="65"/>
      <c r="F24" s="65"/>
      <c r="H24" s="17"/>
      <c r="I24" s="16">
        <f>Assumptions!I21</f>
        <v>11190.6186</v>
      </c>
      <c r="J24" s="16">
        <f>Assumptions!J21</f>
        <v>842.00339999999994</v>
      </c>
      <c r="K24" s="16">
        <f>Assumptions!K21</f>
        <v>9684.8484848484859</v>
      </c>
      <c r="L24" s="16">
        <f>Assumptions!L21</f>
        <v>7000</v>
      </c>
      <c r="M24" s="16">
        <f>Assumptions!M21</f>
        <v>5208.9699999999993</v>
      </c>
      <c r="N24" s="16">
        <f>Assumptions!N21</f>
        <v>0</v>
      </c>
      <c r="O24" s="65"/>
      <c r="P24" s="65"/>
      <c r="Q24" s="65"/>
      <c r="R24" s="65"/>
      <c r="S24" s="65"/>
      <c r="T24" s="65"/>
      <c r="U24" s="65"/>
    </row>
    <row r="25" spans="2:21" outlineLevel="1" x14ac:dyDescent="0.25">
      <c r="C25" s="32" t="str">
        <f>Assumptions!C22</f>
        <v>Number of farms with goats</v>
      </c>
      <c r="D25" s="58" t="s">
        <v>199</v>
      </c>
      <c r="E25" s="65"/>
      <c r="F25" s="65"/>
      <c r="H25" s="17"/>
      <c r="I25" s="16">
        <f>Assumptions!I22</f>
        <v>0</v>
      </c>
      <c r="J25" s="16">
        <f>Assumptions!J22</f>
        <v>0</v>
      </c>
      <c r="K25" s="16">
        <f>Assumptions!K22</f>
        <v>1475.222816399287</v>
      </c>
      <c r="L25" s="16">
        <f>Assumptions!L22</f>
        <v>1000</v>
      </c>
      <c r="M25" s="16">
        <f>Assumptions!M22</f>
        <v>0</v>
      </c>
      <c r="N25" s="16">
        <f>Assumptions!N22</f>
        <v>0</v>
      </c>
      <c r="O25" s="65"/>
      <c r="P25" s="65"/>
      <c r="Q25" s="65"/>
      <c r="R25" s="65"/>
      <c r="S25" s="65"/>
      <c r="T25" s="65"/>
      <c r="U25" s="65"/>
    </row>
    <row r="26" spans="2:21" outlineLevel="1" x14ac:dyDescent="0.25">
      <c r="C26" t="s">
        <v>330</v>
      </c>
      <c r="D26" s="52" t="s">
        <v>199</v>
      </c>
      <c r="E26" s="25"/>
      <c r="F26" s="25"/>
      <c r="G26" s="17"/>
      <c r="H26" s="17"/>
      <c r="I26" s="16">
        <f>Assumptions!I23</f>
        <v>0</v>
      </c>
      <c r="J26" s="16">
        <f>Assumptions!J23</f>
        <v>0</v>
      </c>
      <c r="K26" s="16">
        <f>Assumptions!K23</f>
        <v>0</v>
      </c>
      <c r="L26" s="16">
        <f>Assumptions!L23</f>
        <v>3</v>
      </c>
      <c r="M26" s="16">
        <f>Assumptions!M23</f>
        <v>9</v>
      </c>
      <c r="N26" s="16">
        <f>Assumptions!N23</f>
        <v>0</v>
      </c>
      <c r="O26" s="25"/>
      <c r="P26" s="17"/>
      <c r="Q26" s="17"/>
      <c r="R26" s="17"/>
      <c r="S26" s="17"/>
      <c r="T26" s="17"/>
      <c r="U26" s="17"/>
    </row>
    <row r="27" spans="2:21" outlineLevel="1" x14ac:dyDescent="0.25">
      <c r="C27" t="s">
        <v>331</v>
      </c>
      <c r="D27" s="52" t="s">
        <v>199</v>
      </c>
      <c r="I27" s="16">
        <f>Assumptions!I24</f>
        <v>0</v>
      </c>
      <c r="J27" s="16">
        <f>Assumptions!J24</f>
        <v>0</v>
      </c>
      <c r="K27" s="16">
        <f>Assumptions!K24</f>
        <v>0</v>
      </c>
      <c r="L27" s="16">
        <f>Assumptions!L24</f>
        <v>0</v>
      </c>
      <c r="M27" s="16">
        <f>Assumptions!M24</f>
        <v>5</v>
      </c>
      <c r="N27" s="16">
        <f>Assumptions!N24</f>
        <v>0</v>
      </c>
    </row>
    <row r="28" spans="2:21" outlineLevel="1" x14ac:dyDescent="0.25">
      <c r="C28" t="s">
        <v>332</v>
      </c>
      <c r="D28" s="52" t="s">
        <v>199</v>
      </c>
      <c r="I28" s="16">
        <f>Assumptions!I25</f>
        <v>0</v>
      </c>
      <c r="J28" s="16">
        <f>Assumptions!J25</f>
        <v>0</v>
      </c>
      <c r="K28" s="16">
        <f>Assumptions!K25</f>
        <v>5</v>
      </c>
      <c r="L28" s="16">
        <f>Assumptions!L25</f>
        <v>0</v>
      </c>
      <c r="M28" s="16">
        <f>Assumptions!M25</f>
        <v>5</v>
      </c>
      <c r="N28" s="16">
        <f>Assumptions!N25</f>
        <v>0</v>
      </c>
    </row>
    <row r="29" spans="2:21" outlineLevel="1" x14ac:dyDescent="0.25"/>
    <row r="30" spans="2:21" outlineLevel="1" x14ac:dyDescent="0.25">
      <c r="C30" t="str">
        <f>Assumptions!C28</f>
        <v>Number of sheep per farm (at start of rollout)</v>
      </c>
      <c r="D30" s="58" t="s">
        <v>199</v>
      </c>
      <c r="E30" s="65"/>
      <c r="I30" s="16">
        <f>Assumptions!I28*(1+I$11)</f>
        <v>2164.96</v>
      </c>
      <c r="J30" s="16">
        <f>Assumptions!J28*(1+J$11)</f>
        <v>2316.6469999999999</v>
      </c>
      <c r="K30" s="16">
        <f>Assumptions!K28*(1+K$11)</f>
        <v>1200</v>
      </c>
      <c r="L30" s="16">
        <f>Assumptions!L28*(1+L$11)</f>
        <v>400</v>
      </c>
      <c r="M30" s="16">
        <f>Assumptions!M28*(1+M$11)</f>
        <v>2918.0259999999998</v>
      </c>
      <c r="N30" s="16">
        <f>Assumptions!N28*(1+N$11)</f>
        <v>0</v>
      </c>
    </row>
    <row r="31" spans="2:21" outlineLevel="1" x14ac:dyDescent="0.25">
      <c r="C31" t="str">
        <f>Assumptions!C29</f>
        <v>Number of goats per farm (at start of rollout)</v>
      </c>
      <c r="D31" s="58" t="s">
        <v>199</v>
      </c>
      <c r="E31" s="65"/>
      <c r="I31" s="16">
        <f>Assumptions!I29*(1+I$11)</f>
        <v>0</v>
      </c>
      <c r="J31" s="16">
        <f>Assumptions!J29*(1+J$11)</f>
        <v>0</v>
      </c>
      <c r="K31" s="16">
        <f>Assumptions!K29*(1+K$11)</f>
        <v>111</v>
      </c>
      <c r="L31" s="16">
        <f>Assumptions!L29*(1+L$11)</f>
        <v>30</v>
      </c>
      <c r="M31" s="16">
        <f>Assumptions!M29*(1+M$11)</f>
        <v>0</v>
      </c>
      <c r="N31" s="16">
        <f>Assumptions!N29*(1+N$11)</f>
        <v>0</v>
      </c>
    </row>
    <row r="32" spans="2:21" outlineLevel="1" x14ac:dyDescent="0.25">
      <c r="C32" t="str">
        <f>Assumptions!C30</f>
        <v>Number of lambs per farm that will be tagged (annually)</v>
      </c>
      <c r="D32" s="58" t="s">
        <v>199</v>
      </c>
      <c r="E32" s="65"/>
      <c r="I32" s="16">
        <f>Assumptions!I30*(1+I$12)</f>
        <v>1248.8889999999999</v>
      </c>
      <c r="J32" s="16">
        <f>Assumptions!J30*(1+J$12)</f>
        <v>943.846</v>
      </c>
      <c r="K32" s="16">
        <f>Assumptions!K30*(1+K$12)</f>
        <v>705.88235294117646</v>
      </c>
      <c r="L32" s="16">
        <f>Assumptions!L30*(1+L$12)</f>
        <v>360</v>
      </c>
      <c r="M32" s="16">
        <f>Assumptions!M30*(1+M$12)</f>
        <v>1190.24</v>
      </c>
      <c r="N32" s="16">
        <f>Assumptions!N30*(1+N$12)</f>
        <v>0</v>
      </c>
    </row>
    <row r="33" spans="3:21" outlineLevel="1" x14ac:dyDescent="0.25">
      <c r="C33" t="str">
        <f>Assumptions!C31</f>
        <v>Number of kids per farm that will be tagged (annually)</v>
      </c>
      <c r="D33" s="58" t="s">
        <v>199</v>
      </c>
      <c r="I33" s="16">
        <f>Assumptions!I31*(1+I$12)</f>
        <v>0</v>
      </c>
      <c r="J33" s="16">
        <f>Assumptions!J31*(1+J$12)</f>
        <v>0</v>
      </c>
      <c r="K33" s="16">
        <f>Assumptions!K31*(1+K$12)</f>
        <v>0</v>
      </c>
      <c r="L33" s="16">
        <f>Assumptions!L31*(1+L$12)</f>
        <v>50</v>
      </c>
      <c r="M33" s="16">
        <f>Assumptions!M31*(1+M$12)</f>
        <v>0</v>
      </c>
      <c r="N33" s="16">
        <f>Assumptions!N31*(1+N$12)</f>
        <v>0</v>
      </c>
    </row>
    <row r="34" spans="3:21" outlineLevel="1" x14ac:dyDescent="0.25"/>
    <row r="35" spans="3:21" outlineLevel="1" x14ac:dyDescent="0.25">
      <c r="C35" t="str">
        <f>Assumptions!C36</f>
        <v>Proportion of sheep and lambs moving P2P</v>
      </c>
      <c r="D35" s="58" t="s">
        <v>215</v>
      </c>
      <c r="I35" s="26">
        <f>Assumptions!I36</f>
        <v>1.12E-2</v>
      </c>
      <c r="J35" s="26">
        <f>Assumptions!J36</f>
        <v>0</v>
      </c>
      <c r="K35" s="26">
        <f>Assumptions!K36</f>
        <v>1.4260249554367201E-2</v>
      </c>
      <c r="L35" s="26">
        <f>Assumptions!L36</f>
        <v>0.05</v>
      </c>
      <c r="M35" s="26">
        <f>Assumptions!M36</f>
        <v>1.376E-2</v>
      </c>
      <c r="N35" s="26">
        <f>Assumptions!N36</f>
        <v>0</v>
      </c>
    </row>
    <row r="36" spans="3:21" outlineLevel="1" x14ac:dyDescent="0.25">
      <c r="C36" t="str">
        <f>Assumptions!C37</f>
        <v>Proportion of sheep and lambs moving to high-risk saleyards</v>
      </c>
      <c r="D36" s="58" t="s">
        <v>215</v>
      </c>
      <c r="I36" s="26">
        <f>Assumptions!I37</f>
        <v>0.34331904647395239</v>
      </c>
      <c r="J36" s="26">
        <f>Assumptions!J37</f>
        <v>5.6018850149566139E-2</v>
      </c>
      <c r="K36" s="26">
        <f>Assumptions!K37</f>
        <v>0.10858747549019608</v>
      </c>
      <c r="L36" s="26">
        <f>Assumptions!L37</f>
        <v>5.7567187499999999E-2</v>
      </c>
      <c r="M36" s="26">
        <f>Assumptions!M37</f>
        <v>8.9433342667798191E-2</v>
      </c>
      <c r="N36" s="26">
        <f>Assumptions!N37</f>
        <v>0</v>
      </c>
    </row>
    <row r="37" spans="3:21" outlineLevel="1" x14ac:dyDescent="0.25">
      <c r="C37" t="str">
        <f>Assumptions!C38</f>
        <v>Proportion of goats and kids moving P2P</v>
      </c>
      <c r="D37" s="58" t="s">
        <v>215</v>
      </c>
      <c r="I37" s="26">
        <f>Assumptions!I38</f>
        <v>1.1200000000000002E-2</v>
      </c>
      <c r="J37" s="26">
        <f>Assumptions!J38</f>
        <v>0</v>
      </c>
      <c r="K37" s="26">
        <f>Assumptions!K38</f>
        <v>1.43E-2</v>
      </c>
      <c r="L37" s="26">
        <f>Assumptions!L38</f>
        <v>0.9</v>
      </c>
      <c r="M37" s="26">
        <f>Assumptions!M38</f>
        <v>1.376E-2</v>
      </c>
      <c r="N37" s="26">
        <f>Assumptions!N38</f>
        <v>0</v>
      </c>
    </row>
    <row r="38" spans="3:21" outlineLevel="1" x14ac:dyDescent="0.25"/>
    <row r="39" spans="3:21" outlineLevel="1" x14ac:dyDescent="0.25">
      <c r="C39" t="str">
        <f>Assumptions!C41</f>
        <v xml:space="preserve">Gross cost per eID tag </v>
      </c>
      <c r="D39" s="58" t="s">
        <v>220</v>
      </c>
      <c r="I39" s="31">
        <f>Assumptions!I41*(1+I$10)</f>
        <v>1.9</v>
      </c>
      <c r="J39" s="31">
        <f>Assumptions!J41*(1+J$10)</f>
        <v>1.9</v>
      </c>
      <c r="K39" s="31">
        <f>Assumptions!K41*(1+K$10)</f>
        <v>1.9</v>
      </c>
      <c r="L39" s="31">
        <f>Assumptions!L41*(1+L$10)</f>
        <v>1.9</v>
      </c>
      <c r="M39" s="31">
        <f>Assumptions!M41*(1+M$10)</f>
        <v>1.9</v>
      </c>
      <c r="N39" s="31">
        <f>Assumptions!N41*(1+N$10)</f>
        <v>0</v>
      </c>
    </row>
    <row r="40" spans="3:21" outlineLevel="1" x14ac:dyDescent="0.25">
      <c r="C40" t="str">
        <f>Assumptions!C42</f>
        <v xml:space="preserve">Gross cost per visual tag </v>
      </c>
      <c r="D40" s="58" t="s">
        <v>220</v>
      </c>
      <c r="I40" s="31">
        <f>Assumptions!I42*(1+I$10)</f>
        <v>0.4</v>
      </c>
      <c r="J40" s="31">
        <f>Assumptions!J42*(1+J$10)</f>
        <v>0.4</v>
      </c>
      <c r="K40" s="31">
        <f>Assumptions!K42*(1+K$10)</f>
        <v>0.4</v>
      </c>
      <c r="L40" s="31">
        <f>Assumptions!L42*(1+L$10)</f>
        <v>0.4</v>
      </c>
      <c r="M40" s="31">
        <f>Assumptions!M42*(1+M$10)</f>
        <v>0.4</v>
      </c>
      <c r="N40" s="31">
        <f>Assumptions!N42*(1+N$10)</f>
        <v>0</v>
      </c>
    </row>
    <row r="41" spans="3:21" outlineLevel="1" x14ac:dyDescent="0.25"/>
    <row r="42" spans="3:21" ht="13" outlineLevel="1" x14ac:dyDescent="0.3">
      <c r="C42" s="39" t="s">
        <v>334</v>
      </c>
      <c r="D42" s="27"/>
      <c r="H42" s="27"/>
      <c r="I42" s="39"/>
      <c r="J42" s="39"/>
      <c r="K42" s="39"/>
      <c r="M42" s="39"/>
      <c r="P42" s="27" t="s">
        <v>223</v>
      </c>
      <c r="Q42" s="39" t="s">
        <v>224</v>
      </c>
      <c r="R42" s="27"/>
      <c r="S42" s="27"/>
      <c r="T42" s="27"/>
      <c r="U42" s="27"/>
    </row>
    <row r="43" spans="3:21" ht="13" outlineLevel="1" x14ac:dyDescent="0.3">
      <c r="C43" s="32" t="s">
        <v>225</v>
      </c>
      <c r="D43" s="52" t="s">
        <v>335</v>
      </c>
      <c r="I43" s="16">
        <f>Assumptions!I45</f>
        <v>2</v>
      </c>
      <c r="J43" s="16">
        <f>Assumptions!J45</f>
        <v>2</v>
      </c>
      <c r="K43" s="16">
        <f>Assumptions!K45</f>
        <v>2</v>
      </c>
      <c r="L43" s="16">
        <f>Assumptions!L45</f>
        <v>2</v>
      </c>
      <c r="M43" s="16">
        <f>Assumptions!M45</f>
        <v>2</v>
      </c>
      <c r="N43" s="16">
        <f>Assumptions!N45</f>
        <v>0</v>
      </c>
      <c r="P43" s="16">
        <f>Assumptions!P45*(1+$G$13)</f>
        <v>220</v>
      </c>
      <c r="Q43" s="16">
        <f>(Assumptions!Q45)*(1-$G$16)</f>
        <v>0</v>
      </c>
      <c r="R43" s="27"/>
      <c r="S43" s="27"/>
      <c r="T43" s="27"/>
      <c r="U43" s="27"/>
    </row>
    <row r="44" spans="3:21" ht="13" outlineLevel="1" x14ac:dyDescent="0.3">
      <c r="C44" s="32" t="s">
        <v>227</v>
      </c>
      <c r="D44" s="52" t="s">
        <v>335</v>
      </c>
      <c r="I44" s="16">
        <f>Assumptions!I46</f>
        <v>1</v>
      </c>
      <c r="J44" s="16">
        <f>Assumptions!J46</f>
        <v>1</v>
      </c>
      <c r="K44" s="16">
        <f>Assumptions!K46</f>
        <v>1</v>
      </c>
      <c r="L44" s="16">
        <f>Assumptions!L46</f>
        <v>1</v>
      </c>
      <c r="M44" s="16">
        <f>Assumptions!M46</f>
        <v>1</v>
      </c>
      <c r="N44" s="16">
        <f>Assumptions!N46</f>
        <v>0</v>
      </c>
      <c r="P44" s="16">
        <f>Assumptions!P46*(1+$G$13)</f>
        <v>830</v>
      </c>
      <c r="Q44" s="16">
        <f>(Assumptions!Q46)*(1-$G$16)</f>
        <v>0</v>
      </c>
      <c r="R44" s="27"/>
      <c r="S44" s="27"/>
      <c r="T44" s="27"/>
      <c r="U44" s="27"/>
    </row>
    <row r="45" spans="3:21" outlineLevel="1" x14ac:dyDescent="0.25"/>
    <row r="46" spans="3:21" ht="13" outlineLevel="1" x14ac:dyDescent="0.3">
      <c r="C46" s="39" t="s">
        <v>336</v>
      </c>
      <c r="D46" s="52"/>
      <c r="H46" s="27"/>
      <c r="P46" s="39" t="s">
        <v>223</v>
      </c>
      <c r="Q46" s="39" t="s">
        <v>224</v>
      </c>
    </row>
    <row r="47" spans="3:21" outlineLevel="1" x14ac:dyDescent="0.25">
      <c r="C47" s="32" t="str">
        <f>Assumptions!C49</f>
        <v>Central computer</v>
      </c>
      <c r="D47" s="52" t="s">
        <v>226</v>
      </c>
      <c r="I47" s="16">
        <f>Assumptions!I49</f>
        <v>0</v>
      </c>
      <c r="J47" s="16">
        <f>Assumptions!J49</f>
        <v>0</v>
      </c>
      <c r="K47" s="16">
        <f>Assumptions!K49</f>
        <v>0</v>
      </c>
      <c r="L47" s="16">
        <f>Assumptions!L49</f>
        <v>1</v>
      </c>
      <c r="M47" s="16">
        <f>Assumptions!M49</f>
        <v>1</v>
      </c>
      <c r="N47" s="16">
        <f>Assumptions!N49</f>
        <v>0</v>
      </c>
      <c r="P47" s="16">
        <f>(Assumptions!P49)*(1+$G$13)</f>
        <v>3000</v>
      </c>
      <c r="Q47" s="62">
        <f>(Assumptions!Q49)*(1+$G$13)</f>
        <v>0</v>
      </c>
    </row>
    <row r="48" spans="3:21" outlineLevel="1" x14ac:dyDescent="0.25">
      <c r="C48" s="32" t="str">
        <f>Assumptions!C50</f>
        <v>Tag application device</v>
      </c>
      <c r="D48" s="52" t="s">
        <v>226</v>
      </c>
      <c r="I48" s="16">
        <f>Assumptions!I50</f>
        <v>0</v>
      </c>
      <c r="J48" s="16">
        <f>Assumptions!J50</f>
        <v>0</v>
      </c>
      <c r="K48" s="16">
        <f>Assumptions!K50</f>
        <v>0</v>
      </c>
      <c r="L48" s="16">
        <f>Assumptions!L50</f>
        <v>0</v>
      </c>
      <c r="M48" s="16">
        <f>Assumptions!M50</f>
        <v>0</v>
      </c>
      <c r="N48" s="16">
        <f>Assumptions!N50</f>
        <v>0</v>
      </c>
      <c r="P48" s="16">
        <f>(Assumptions!P50)*(1+$G$13)</f>
        <v>220</v>
      </c>
      <c r="Q48" s="62">
        <f>(Assumptions!Q50)*(1+$G$13)</f>
        <v>0</v>
      </c>
    </row>
    <row r="49" spans="3:17" outlineLevel="1" x14ac:dyDescent="0.25">
      <c r="C49" s="32" t="str">
        <f>Assumptions!C51</f>
        <v>Single lane panel reader</v>
      </c>
      <c r="D49" s="52" t="s">
        <v>226</v>
      </c>
      <c r="I49" s="16">
        <f>Assumptions!I51</f>
        <v>0</v>
      </c>
      <c r="J49" s="16">
        <f>Assumptions!J51</f>
        <v>0</v>
      </c>
      <c r="K49" s="16">
        <f>Assumptions!K51</f>
        <v>0</v>
      </c>
      <c r="L49" s="16">
        <f>Assumptions!L51</f>
        <v>0.72727272727272729</v>
      </c>
      <c r="M49" s="16">
        <f>Assumptions!M51</f>
        <v>1</v>
      </c>
      <c r="N49" s="16">
        <f>Assumptions!N51</f>
        <v>0</v>
      </c>
      <c r="P49" s="16">
        <f>(Assumptions!P51)*(1+$G$13)</f>
        <v>10000</v>
      </c>
      <c r="Q49" s="62">
        <f>(Assumptions!Q51)*(1+$G$13)</f>
        <v>0</v>
      </c>
    </row>
    <row r="50" spans="3:17" outlineLevel="1" x14ac:dyDescent="0.25">
      <c r="C50" s="32" t="str">
        <f>Assumptions!C52</f>
        <v>Mobile dual panel reader</v>
      </c>
      <c r="D50" s="52" t="s">
        <v>226</v>
      </c>
      <c r="I50" s="16">
        <f>Assumptions!I52</f>
        <v>0</v>
      </c>
      <c r="J50" s="16">
        <f>Assumptions!J52</f>
        <v>0</v>
      </c>
      <c r="K50" s="16">
        <f>Assumptions!K52</f>
        <v>0</v>
      </c>
      <c r="L50" s="16">
        <f>Assumptions!L52</f>
        <v>1</v>
      </c>
      <c r="M50" s="16">
        <f>Assumptions!M52</f>
        <v>0</v>
      </c>
      <c r="N50" s="16">
        <f>Assumptions!N52</f>
        <v>0</v>
      </c>
      <c r="P50" s="16">
        <f>(Assumptions!P52)*(1+$G$13)</f>
        <v>15000</v>
      </c>
      <c r="Q50" s="62">
        <f>(Assumptions!Q52)*(1+$G$13)</f>
        <v>0</v>
      </c>
    </row>
    <row r="51" spans="3:17" outlineLevel="1" x14ac:dyDescent="0.25">
      <c r="C51" s="32" t="str">
        <f>Assumptions!C53</f>
        <v xml:space="preserve">Reader calibration at start and 12 month service </v>
      </c>
      <c r="D51" s="52" t="s">
        <v>226</v>
      </c>
      <c r="I51" s="16">
        <f>Assumptions!I53</f>
        <v>0</v>
      </c>
      <c r="J51" s="16">
        <f>Assumptions!J53</f>
        <v>0</v>
      </c>
      <c r="K51" s="16">
        <f>Assumptions!K53</f>
        <v>0</v>
      </c>
      <c r="L51" s="16">
        <f>Assumptions!L53</f>
        <v>0</v>
      </c>
      <c r="M51" s="16">
        <f>Assumptions!M53</f>
        <v>1</v>
      </c>
      <c r="N51" s="16">
        <f>Assumptions!N53</f>
        <v>0</v>
      </c>
      <c r="P51" s="16">
        <f>(Assumptions!P53)*(1+$G$13)</f>
        <v>2500</v>
      </c>
      <c r="Q51" s="62">
        <f>(Assumptions!Q53)*(1+$G$13)</f>
        <v>1</v>
      </c>
    </row>
    <row r="52" spans="3:17" outlineLevel="1" x14ac:dyDescent="0.25">
      <c r="C52" s="32" t="str">
        <f>Assumptions!C54</f>
        <v>Wand readers</v>
      </c>
      <c r="D52" s="52" t="s">
        <v>226</v>
      </c>
      <c r="I52" s="16">
        <f>Assumptions!I54</f>
        <v>0</v>
      </c>
      <c r="J52" s="16">
        <f>Assumptions!J54</f>
        <v>0</v>
      </c>
      <c r="K52" s="16">
        <f>Assumptions!K54</f>
        <v>0</v>
      </c>
      <c r="L52" s="16">
        <f>Assumptions!L54</f>
        <v>1</v>
      </c>
      <c r="M52" s="16">
        <f>Assumptions!M54</f>
        <v>1</v>
      </c>
      <c r="N52" s="16">
        <f>Assumptions!N54</f>
        <v>0</v>
      </c>
      <c r="P52" s="16">
        <f>(Assumptions!P54)*(1+$G$13)</f>
        <v>1300</v>
      </c>
      <c r="Q52" s="62">
        <f>(Assumptions!Q54)*(1+$G$13)</f>
        <v>0</v>
      </c>
    </row>
    <row r="53" spans="3:17" outlineLevel="1" x14ac:dyDescent="0.25">
      <c r="C53" s="32" t="str">
        <f>Assumptions!C55</f>
        <v>Wireless</v>
      </c>
      <c r="D53" s="52" t="s">
        <v>226</v>
      </c>
      <c r="I53" s="16">
        <f>Assumptions!I55</f>
        <v>0</v>
      </c>
      <c r="J53" s="16">
        <f>Assumptions!J55</f>
        <v>0</v>
      </c>
      <c r="K53" s="16">
        <f>Assumptions!K55</f>
        <v>0</v>
      </c>
      <c r="L53" s="16">
        <f>Assumptions!L55</f>
        <v>0</v>
      </c>
      <c r="M53" s="16">
        <f>Assumptions!M55</f>
        <v>1</v>
      </c>
      <c r="N53" s="16">
        <f>Assumptions!N55</f>
        <v>0</v>
      </c>
      <c r="P53" s="16">
        <f>(Assumptions!P55)*(1+$G$13)</f>
        <v>8000</v>
      </c>
      <c r="Q53" s="62">
        <f>(Assumptions!Q55)*(1+$G$13)</f>
        <v>0</v>
      </c>
    </row>
    <row r="54" spans="3:17" outlineLevel="1" x14ac:dyDescent="0.25">
      <c r="C54" s="32" t="str">
        <f>Assumptions!C56</f>
        <v>Project management services</v>
      </c>
      <c r="D54" s="52" t="s">
        <v>226</v>
      </c>
      <c r="I54" s="16">
        <f>Assumptions!I56</f>
        <v>0</v>
      </c>
      <c r="J54" s="16">
        <f>Assumptions!J56</f>
        <v>0</v>
      </c>
      <c r="K54" s="16">
        <f>Assumptions!K56</f>
        <v>0</v>
      </c>
      <c r="L54" s="16">
        <f>Assumptions!L56</f>
        <v>0</v>
      </c>
      <c r="M54" s="16">
        <f>Assumptions!M56</f>
        <v>0</v>
      </c>
      <c r="N54" s="16">
        <f>Assumptions!N56</f>
        <v>0</v>
      </c>
      <c r="P54" s="16">
        <f>(Assumptions!P56)*(1+$G$13)</f>
        <v>10000</v>
      </c>
      <c r="Q54" s="62">
        <f>(Assumptions!Q56)*(1+$G$13)</f>
        <v>1</v>
      </c>
    </row>
    <row r="55" spans="3:17" outlineLevel="1" x14ac:dyDescent="0.25">
      <c r="C55" s="32" t="str">
        <f>Assumptions!C57</f>
        <v xml:space="preserve">Structural modification </v>
      </c>
      <c r="D55" s="52" t="s">
        <v>226</v>
      </c>
      <c r="I55" s="16">
        <f>Assumptions!I57</f>
        <v>0</v>
      </c>
      <c r="J55" s="16">
        <f>Assumptions!J57</f>
        <v>0</v>
      </c>
      <c r="K55" s="16">
        <f>Assumptions!K57</f>
        <v>0</v>
      </c>
      <c r="L55" s="16">
        <f>Assumptions!L57</f>
        <v>0</v>
      </c>
      <c r="M55" s="16">
        <f>Assumptions!M57</f>
        <v>0</v>
      </c>
      <c r="N55" s="16">
        <f>Assumptions!N57</f>
        <v>0</v>
      </c>
      <c r="P55" s="16">
        <f>(Assumptions!P57)*(1+$G$13)</f>
        <v>30000</v>
      </c>
      <c r="Q55" s="62">
        <f>(Assumptions!Q57)*(1+$G$13)</f>
        <v>0</v>
      </c>
    </row>
    <row r="56" spans="3:17" ht="13" outlineLevel="1" x14ac:dyDescent="0.3">
      <c r="C56" s="32" t="str">
        <f>Assumptions!C58</f>
        <v xml:space="preserve">Software (training and monitoring) </v>
      </c>
      <c r="D56" s="52" t="s">
        <v>226</v>
      </c>
      <c r="H56" s="24"/>
      <c r="I56" s="16">
        <f>Assumptions!I58</f>
        <v>0</v>
      </c>
      <c r="J56" s="16">
        <f>Assumptions!J58</f>
        <v>0</v>
      </c>
      <c r="K56" s="16">
        <f>Assumptions!K58</f>
        <v>0</v>
      </c>
      <c r="L56" s="16">
        <f>Assumptions!L58</f>
        <v>3</v>
      </c>
      <c r="M56" s="16">
        <f>Assumptions!M58</f>
        <v>0</v>
      </c>
      <c r="N56" s="16">
        <f>Assumptions!N58</f>
        <v>0</v>
      </c>
      <c r="P56" s="16">
        <f>(Assumptions!P58)*(1+$G$13)</f>
        <v>15000</v>
      </c>
      <c r="Q56" s="62">
        <f>(Assumptions!Q58)*(1+$G$13)</f>
        <v>0</v>
      </c>
    </row>
    <row r="57" spans="3:17" outlineLevel="1" x14ac:dyDescent="0.25">
      <c r="I57" s="25"/>
    </row>
    <row r="58" spans="3:17" ht="13" outlineLevel="1" x14ac:dyDescent="0.3">
      <c r="C58" s="39" t="s">
        <v>337</v>
      </c>
      <c r="D58" s="27"/>
      <c r="H58" s="27"/>
    </row>
    <row r="59" spans="3:17" outlineLevel="1" x14ac:dyDescent="0.25">
      <c r="C59" s="32" t="str">
        <f>Assumptions!C61</f>
        <v>Central computer</v>
      </c>
      <c r="D59" s="52" t="s">
        <v>199</v>
      </c>
      <c r="I59" s="16">
        <f>Assumptions!I61</f>
        <v>0</v>
      </c>
      <c r="J59" s="16">
        <f>Assumptions!J61</f>
        <v>0</v>
      </c>
      <c r="K59" s="16">
        <f>Assumptions!K61</f>
        <v>0</v>
      </c>
      <c r="L59" s="16">
        <f>Assumptions!L61</f>
        <v>0</v>
      </c>
      <c r="M59" s="16">
        <f>Assumptions!M61</f>
        <v>1</v>
      </c>
      <c r="N59" s="16">
        <f>Assumptions!N61</f>
        <v>0</v>
      </c>
    </row>
    <row r="60" spans="3:17" outlineLevel="1" x14ac:dyDescent="0.25">
      <c r="C60" s="32" t="str">
        <f>Assumptions!C62</f>
        <v>Tag application device</v>
      </c>
      <c r="D60" s="52" t="s">
        <v>199</v>
      </c>
      <c r="I60" s="16">
        <f>Assumptions!I62</f>
        <v>0</v>
      </c>
      <c r="J60" s="16">
        <f>Assumptions!J62</f>
        <v>0</v>
      </c>
      <c r="K60" s="16">
        <f>Assumptions!K62</f>
        <v>0</v>
      </c>
      <c r="L60" s="16">
        <f>Assumptions!L62</f>
        <v>0</v>
      </c>
      <c r="M60" s="16">
        <f>Assumptions!M62</f>
        <v>0</v>
      </c>
      <c r="N60" s="16">
        <f>Assumptions!N62</f>
        <v>0</v>
      </c>
    </row>
    <row r="61" spans="3:17" outlineLevel="1" x14ac:dyDescent="0.25">
      <c r="C61" s="32" t="str">
        <f>Assumptions!C63</f>
        <v>Single lane panel reader</v>
      </c>
      <c r="D61" s="52" t="s">
        <v>199</v>
      </c>
      <c r="I61" s="16">
        <f>Assumptions!I63</f>
        <v>0</v>
      </c>
      <c r="J61" s="16">
        <f>Assumptions!J63</f>
        <v>0</v>
      </c>
      <c r="K61" s="16">
        <f>Assumptions!K63</f>
        <v>0</v>
      </c>
      <c r="L61" s="16">
        <f>Assumptions!L63</f>
        <v>0</v>
      </c>
      <c r="M61" s="16">
        <f>Assumptions!M63</f>
        <v>2</v>
      </c>
      <c r="N61" s="16">
        <f>Assumptions!N63</f>
        <v>0</v>
      </c>
    </row>
    <row r="62" spans="3:17" outlineLevel="1" x14ac:dyDescent="0.25">
      <c r="C62" s="32" t="str">
        <f>Assumptions!C64</f>
        <v>Mobile dual panel reader</v>
      </c>
      <c r="D62" s="52" t="s">
        <v>199</v>
      </c>
      <c r="I62" s="16">
        <f>Assumptions!I64</f>
        <v>0</v>
      </c>
      <c r="J62" s="16">
        <f>Assumptions!J64</f>
        <v>0</v>
      </c>
      <c r="K62" s="16">
        <f>Assumptions!K64</f>
        <v>0</v>
      </c>
      <c r="L62" s="16">
        <f>Assumptions!L64</f>
        <v>0</v>
      </c>
      <c r="M62" s="16">
        <f>Assumptions!M64</f>
        <v>0</v>
      </c>
      <c r="N62" s="16">
        <f>Assumptions!N64</f>
        <v>0</v>
      </c>
    </row>
    <row r="63" spans="3:17" outlineLevel="1" x14ac:dyDescent="0.25">
      <c r="C63" s="32" t="str">
        <f>Assumptions!C65</f>
        <v xml:space="preserve">Reader calibration at start and 12 month service </v>
      </c>
      <c r="D63" s="52" t="s">
        <v>199</v>
      </c>
      <c r="I63" s="16">
        <f>Assumptions!I65</f>
        <v>0</v>
      </c>
      <c r="J63" s="16">
        <f>Assumptions!J65</f>
        <v>0</v>
      </c>
      <c r="K63" s="16">
        <f>Assumptions!K65</f>
        <v>0</v>
      </c>
      <c r="L63" s="16">
        <f>Assumptions!L65</f>
        <v>0</v>
      </c>
      <c r="M63" s="16">
        <f>Assumptions!M65</f>
        <v>1</v>
      </c>
      <c r="N63" s="16">
        <f>Assumptions!N65</f>
        <v>0</v>
      </c>
    </row>
    <row r="64" spans="3:17" outlineLevel="1" x14ac:dyDescent="0.25">
      <c r="C64" s="32" t="str">
        <f>Assumptions!C66</f>
        <v>Wand readers</v>
      </c>
      <c r="D64" s="52" t="s">
        <v>199</v>
      </c>
      <c r="I64" s="16">
        <f>Assumptions!I66</f>
        <v>0</v>
      </c>
      <c r="J64" s="16">
        <f>Assumptions!J66</f>
        <v>0</v>
      </c>
      <c r="K64" s="16">
        <f>Assumptions!K66</f>
        <v>0</v>
      </c>
      <c r="L64" s="16">
        <f>Assumptions!L66</f>
        <v>0</v>
      </c>
      <c r="M64" s="16">
        <f>Assumptions!M66</f>
        <v>1</v>
      </c>
      <c r="N64" s="16">
        <f>Assumptions!N66</f>
        <v>0</v>
      </c>
    </row>
    <row r="65" spans="3:14" outlineLevel="1" x14ac:dyDescent="0.25">
      <c r="C65" s="32" t="str">
        <f>Assumptions!C67</f>
        <v>Wireless</v>
      </c>
      <c r="D65" s="52" t="s">
        <v>199</v>
      </c>
      <c r="I65" s="16">
        <f>Assumptions!I67</f>
        <v>0</v>
      </c>
      <c r="J65" s="16">
        <f>Assumptions!J67</f>
        <v>0</v>
      </c>
      <c r="K65" s="16">
        <f>Assumptions!K67</f>
        <v>0</v>
      </c>
      <c r="L65" s="16">
        <f>Assumptions!L67</f>
        <v>0</v>
      </c>
      <c r="M65" s="16">
        <f>Assumptions!M67</f>
        <v>1</v>
      </c>
      <c r="N65" s="16">
        <f>Assumptions!N67</f>
        <v>0</v>
      </c>
    </row>
    <row r="66" spans="3:14" outlineLevel="1" x14ac:dyDescent="0.25">
      <c r="C66" s="32" t="str">
        <f>Assumptions!C68</f>
        <v>Project management services</v>
      </c>
      <c r="D66" s="52" t="s">
        <v>199</v>
      </c>
      <c r="I66" s="16">
        <f>Assumptions!I68</f>
        <v>0</v>
      </c>
      <c r="J66" s="16">
        <f>Assumptions!J68</f>
        <v>0</v>
      </c>
      <c r="K66" s="16">
        <f>Assumptions!K68</f>
        <v>0</v>
      </c>
      <c r="L66" s="16">
        <f>Assumptions!L68</f>
        <v>0</v>
      </c>
      <c r="M66" s="16">
        <f>Assumptions!M68</f>
        <v>1</v>
      </c>
      <c r="N66" s="16">
        <f>Assumptions!N68</f>
        <v>0</v>
      </c>
    </row>
    <row r="67" spans="3:14" outlineLevel="1" x14ac:dyDescent="0.25">
      <c r="C67" s="32" t="str">
        <f>Assumptions!C69</f>
        <v xml:space="preserve">Structural modification </v>
      </c>
      <c r="D67" s="52" t="s">
        <v>199</v>
      </c>
      <c r="I67" s="16">
        <f>Assumptions!I69</f>
        <v>0</v>
      </c>
      <c r="J67" s="16">
        <f>Assumptions!J69</f>
        <v>0</v>
      </c>
      <c r="K67" s="16">
        <f>Assumptions!K69</f>
        <v>0</v>
      </c>
      <c r="L67" s="16">
        <f>Assumptions!L69</f>
        <v>0</v>
      </c>
      <c r="M67" s="16">
        <f>Assumptions!M69</f>
        <v>1</v>
      </c>
      <c r="N67" s="16">
        <f>Assumptions!N69</f>
        <v>0</v>
      </c>
    </row>
    <row r="68" spans="3:14" ht="13" outlineLevel="1" x14ac:dyDescent="0.3">
      <c r="C68" s="32" t="str">
        <f>Assumptions!C70</f>
        <v xml:space="preserve">Software (training and monitoring) </v>
      </c>
      <c r="D68" s="52" t="s">
        <v>199</v>
      </c>
      <c r="H68" s="24"/>
      <c r="I68" s="16">
        <f>Assumptions!I70</f>
        <v>0</v>
      </c>
      <c r="J68" s="16">
        <f>Assumptions!J70</f>
        <v>0</v>
      </c>
      <c r="K68" s="16">
        <f>Assumptions!K70</f>
        <v>0</v>
      </c>
      <c r="L68" s="16">
        <f>Assumptions!L70</f>
        <v>0</v>
      </c>
      <c r="M68" s="16">
        <f>Assumptions!M70</f>
        <v>0</v>
      </c>
      <c r="N68" s="16">
        <f>Assumptions!N70</f>
        <v>0</v>
      </c>
    </row>
    <row r="69" spans="3:14" outlineLevel="1" x14ac:dyDescent="0.25">
      <c r="I69" s="25"/>
    </row>
    <row r="70" spans="3:14" ht="13" outlineLevel="1" x14ac:dyDescent="0.3">
      <c r="C70" s="39" t="s">
        <v>338</v>
      </c>
      <c r="D70" s="27"/>
      <c r="H70" s="27"/>
    </row>
    <row r="71" spans="3:14" outlineLevel="1" x14ac:dyDescent="0.25">
      <c r="C71" s="32" t="str">
        <f>Assumptions!C73</f>
        <v>Central computer</v>
      </c>
      <c r="D71" s="52" t="s">
        <v>199</v>
      </c>
      <c r="I71" s="16">
        <f>Assumptions!I73</f>
        <v>0</v>
      </c>
      <c r="J71" s="16">
        <f>Assumptions!J73</f>
        <v>0</v>
      </c>
      <c r="K71" s="16">
        <f>Assumptions!K73</f>
        <v>1</v>
      </c>
      <c r="L71" s="16">
        <f>Assumptions!L73</f>
        <v>0</v>
      </c>
      <c r="M71" s="16">
        <f>Assumptions!M73</f>
        <v>1</v>
      </c>
      <c r="N71" s="16">
        <f>Assumptions!N73</f>
        <v>0</v>
      </c>
    </row>
    <row r="72" spans="3:14" outlineLevel="1" x14ac:dyDescent="0.25">
      <c r="C72" s="32" t="str">
        <f>Assumptions!C74</f>
        <v>Tag application device</v>
      </c>
      <c r="D72" s="52" t="s">
        <v>199</v>
      </c>
      <c r="I72" s="16">
        <f>Assumptions!I74</f>
        <v>0</v>
      </c>
      <c r="J72" s="16">
        <f>Assumptions!J74</f>
        <v>0</v>
      </c>
      <c r="K72" s="16">
        <f>Assumptions!K74</f>
        <v>0</v>
      </c>
      <c r="L72" s="16">
        <f>Assumptions!L74</f>
        <v>0</v>
      </c>
      <c r="M72" s="16">
        <f>Assumptions!M74</f>
        <v>0</v>
      </c>
      <c r="N72" s="16">
        <f>Assumptions!N74</f>
        <v>0</v>
      </c>
    </row>
    <row r="73" spans="3:14" outlineLevel="1" x14ac:dyDescent="0.25">
      <c r="C73" s="32" t="str">
        <f>Assumptions!C75</f>
        <v>Single lane panel reader</v>
      </c>
      <c r="D73" s="52" t="s">
        <v>199</v>
      </c>
      <c r="I73" s="16">
        <f>Assumptions!I75</f>
        <v>0</v>
      </c>
      <c r="J73" s="16">
        <f>Assumptions!J75</f>
        <v>0</v>
      </c>
      <c r="K73" s="16">
        <f>Assumptions!K75</f>
        <v>0</v>
      </c>
      <c r="L73" s="16">
        <f>Assumptions!L75</f>
        <v>0</v>
      </c>
      <c r="M73" s="16">
        <f>Assumptions!M75</f>
        <v>2</v>
      </c>
      <c r="N73" s="16">
        <f>Assumptions!N75</f>
        <v>0</v>
      </c>
    </row>
    <row r="74" spans="3:14" outlineLevel="1" x14ac:dyDescent="0.25">
      <c r="C74" s="32" t="str">
        <f>Assumptions!C76</f>
        <v>Mobile dual panel reader</v>
      </c>
      <c r="D74" s="52" t="s">
        <v>199</v>
      </c>
      <c r="I74" s="16">
        <f>Assumptions!I76</f>
        <v>0</v>
      </c>
      <c r="J74" s="16">
        <f>Assumptions!J76</f>
        <v>0</v>
      </c>
      <c r="K74" s="16">
        <f>Assumptions!K76</f>
        <v>0</v>
      </c>
      <c r="L74" s="16">
        <f>Assumptions!L76</f>
        <v>0</v>
      </c>
      <c r="M74" s="16">
        <f>Assumptions!M76</f>
        <v>0</v>
      </c>
      <c r="N74" s="16">
        <f>Assumptions!N76</f>
        <v>0</v>
      </c>
    </row>
    <row r="75" spans="3:14" outlineLevel="1" x14ac:dyDescent="0.25">
      <c r="C75" s="32" t="str">
        <f>Assumptions!C77</f>
        <v xml:space="preserve">Reader calibration at start and 12 month service </v>
      </c>
      <c r="D75" s="52" t="s">
        <v>199</v>
      </c>
      <c r="I75" s="16">
        <f>Assumptions!I77</f>
        <v>0</v>
      </c>
      <c r="J75" s="16">
        <f>Assumptions!J77</f>
        <v>0</v>
      </c>
      <c r="K75" s="16">
        <f>Assumptions!K77</f>
        <v>0</v>
      </c>
      <c r="L75" s="16">
        <f>Assumptions!L77</f>
        <v>0</v>
      </c>
      <c r="M75" s="16">
        <f>Assumptions!M77</f>
        <v>1</v>
      </c>
      <c r="N75" s="16">
        <f>Assumptions!N77</f>
        <v>0</v>
      </c>
    </row>
    <row r="76" spans="3:14" outlineLevel="1" x14ac:dyDescent="0.25">
      <c r="C76" s="32" t="str">
        <f>Assumptions!C78</f>
        <v>Wand readers</v>
      </c>
      <c r="D76" s="52" t="s">
        <v>199</v>
      </c>
      <c r="I76" s="16">
        <f>Assumptions!I78</f>
        <v>0</v>
      </c>
      <c r="J76" s="16">
        <f>Assumptions!J78</f>
        <v>0</v>
      </c>
      <c r="K76" s="16">
        <f>Assumptions!K78</f>
        <v>2</v>
      </c>
      <c r="L76" s="16">
        <f>Assumptions!L78</f>
        <v>0</v>
      </c>
      <c r="M76" s="16">
        <f>Assumptions!M78</f>
        <v>1</v>
      </c>
      <c r="N76" s="16">
        <f>Assumptions!N78</f>
        <v>0</v>
      </c>
    </row>
    <row r="77" spans="3:14" outlineLevel="1" x14ac:dyDescent="0.25">
      <c r="C77" s="32" t="str">
        <f>Assumptions!C79</f>
        <v>Wireless</v>
      </c>
      <c r="D77" s="52" t="s">
        <v>199</v>
      </c>
      <c r="I77" s="16">
        <f>Assumptions!I79</f>
        <v>0</v>
      </c>
      <c r="J77" s="16">
        <f>Assumptions!J79</f>
        <v>0</v>
      </c>
      <c r="K77" s="16">
        <f>Assumptions!K79</f>
        <v>0</v>
      </c>
      <c r="L77" s="16">
        <f>Assumptions!L79</f>
        <v>0</v>
      </c>
      <c r="M77" s="16">
        <f>Assumptions!M79</f>
        <v>1</v>
      </c>
      <c r="N77" s="16">
        <f>Assumptions!N79</f>
        <v>0</v>
      </c>
    </row>
    <row r="78" spans="3:14" outlineLevel="1" x14ac:dyDescent="0.25">
      <c r="C78" s="32" t="str">
        <f>Assumptions!C80</f>
        <v>Project management services</v>
      </c>
      <c r="D78" s="52" t="s">
        <v>199</v>
      </c>
      <c r="I78" s="16">
        <f>Assumptions!I80</f>
        <v>0</v>
      </c>
      <c r="J78" s="16">
        <f>Assumptions!J80</f>
        <v>0</v>
      </c>
      <c r="K78" s="16">
        <f>Assumptions!K80</f>
        <v>0</v>
      </c>
      <c r="L78" s="16">
        <f>Assumptions!L80</f>
        <v>0</v>
      </c>
      <c r="M78" s="16">
        <f>Assumptions!M80</f>
        <v>1</v>
      </c>
      <c r="N78" s="16">
        <f>Assumptions!N80</f>
        <v>0</v>
      </c>
    </row>
    <row r="79" spans="3:14" outlineLevel="1" x14ac:dyDescent="0.25">
      <c r="C79" s="32" t="str">
        <f>Assumptions!C81</f>
        <v xml:space="preserve">Structural modification </v>
      </c>
      <c r="D79" s="52" t="s">
        <v>199</v>
      </c>
      <c r="I79" s="16">
        <f>Assumptions!I81</f>
        <v>0</v>
      </c>
      <c r="J79" s="16">
        <f>Assumptions!J81</f>
        <v>0</v>
      </c>
      <c r="K79" s="16">
        <f>Assumptions!K81</f>
        <v>0</v>
      </c>
      <c r="L79" s="16">
        <f>Assumptions!L81</f>
        <v>0</v>
      </c>
      <c r="M79" s="16">
        <f>Assumptions!M81</f>
        <v>1</v>
      </c>
      <c r="N79" s="16">
        <f>Assumptions!N81</f>
        <v>0</v>
      </c>
    </row>
    <row r="80" spans="3:14" ht="13" outlineLevel="1" x14ac:dyDescent="0.3">
      <c r="C80" s="32" t="str">
        <f>Assumptions!C82</f>
        <v xml:space="preserve">Software (training and monitoring) </v>
      </c>
      <c r="D80" s="52" t="s">
        <v>199</v>
      </c>
      <c r="H80" s="24"/>
      <c r="I80" s="16">
        <f>Assumptions!I82</f>
        <v>0</v>
      </c>
      <c r="J80" s="16">
        <f>Assumptions!J82</f>
        <v>0</v>
      </c>
      <c r="K80" s="16">
        <f>Assumptions!K82</f>
        <v>0</v>
      </c>
      <c r="L80" s="16">
        <f>Assumptions!L82</f>
        <v>0</v>
      </c>
      <c r="M80" s="16">
        <f>Assumptions!M82</f>
        <v>0</v>
      </c>
      <c r="N80" s="16">
        <f>Assumptions!N82</f>
        <v>0</v>
      </c>
    </row>
    <row r="81" spans="2:22" outlineLevel="1" x14ac:dyDescent="0.25">
      <c r="I81" s="23"/>
      <c r="J81" s="23"/>
      <c r="K81" s="23"/>
      <c r="L81" s="23"/>
      <c r="M81" s="23"/>
      <c r="N81" s="23"/>
    </row>
    <row r="82" spans="2:22" ht="13" outlineLevel="1" x14ac:dyDescent="0.3">
      <c r="C82" s="39" t="s">
        <v>339</v>
      </c>
      <c r="D82" s="39"/>
      <c r="E82" s="39"/>
      <c r="F82" s="39"/>
      <c r="G82" s="39"/>
      <c r="H82" s="39"/>
      <c r="I82" s="39"/>
      <c r="J82" s="39"/>
      <c r="K82" s="39"/>
      <c r="L82" s="39"/>
      <c r="M82" s="39"/>
      <c r="N82" s="39"/>
      <c r="O82" s="39"/>
      <c r="P82" s="39"/>
      <c r="Q82" s="39"/>
      <c r="R82" s="39"/>
      <c r="S82" s="39"/>
      <c r="T82" s="39"/>
      <c r="U82" s="39"/>
      <c r="V82" s="39"/>
    </row>
    <row r="83" spans="2:22" outlineLevel="1" x14ac:dyDescent="0.25">
      <c r="C83" t="s">
        <v>242</v>
      </c>
      <c r="D83" s="58" t="s">
        <v>212</v>
      </c>
      <c r="I83" s="134">
        <f>EDATE(Assumptions!I85,I$14)</f>
        <v>44927</v>
      </c>
      <c r="J83" s="134">
        <f>EDATE(Assumptions!J85,J$14)</f>
        <v>44927</v>
      </c>
      <c r="K83" s="134">
        <f>EDATE(Assumptions!K85,K$14)</f>
        <v>44927</v>
      </c>
      <c r="L83" s="134">
        <f>EDATE(Assumptions!L85,L$14)</f>
        <v>44927</v>
      </c>
      <c r="M83" s="134">
        <f>EDATE(Assumptions!M85,M$14)</f>
        <v>44927</v>
      </c>
      <c r="N83" s="134">
        <f>EDATE(Assumptions!N85,N$14)</f>
        <v>44927</v>
      </c>
    </row>
    <row r="84" spans="2:22" outlineLevel="1" x14ac:dyDescent="0.25">
      <c r="C84" t="s">
        <v>243</v>
      </c>
      <c r="D84" s="52" t="s">
        <v>244</v>
      </c>
      <c r="I84" s="16">
        <f>Assumptions!I86</f>
        <v>12</v>
      </c>
      <c r="J84" s="16">
        <f>Assumptions!J86</f>
        <v>12</v>
      </c>
      <c r="K84" s="16">
        <f>Assumptions!K86</f>
        <v>12</v>
      </c>
      <c r="L84" s="16">
        <f>Assumptions!L86</f>
        <v>12</v>
      </c>
      <c r="M84" s="16">
        <f>Assumptions!M86</f>
        <v>12</v>
      </c>
      <c r="N84" s="16">
        <f>Assumptions!N86</f>
        <v>12</v>
      </c>
    </row>
    <row r="85" spans="2:22" outlineLevel="1" x14ac:dyDescent="0.25">
      <c r="I85" s="23"/>
      <c r="J85" s="23"/>
      <c r="K85" s="23"/>
      <c r="L85" s="23"/>
      <c r="M85" s="23"/>
      <c r="N85" s="23"/>
    </row>
    <row r="86" spans="2:22" ht="13" x14ac:dyDescent="0.3">
      <c r="B86" s="111" t="s">
        <v>340</v>
      </c>
      <c r="C86" s="111"/>
      <c r="D86" s="111" t="s">
        <v>325</v>
      </c>
      <c r="E86" s="111"/>
      <c r="F86" s="111"/>
      <c r="G86" s="111"/>
      <c r="H86" s="111"/>
      <c r="I86" s="111"/>
      <c r="J86" s="111"/>
      <c r="K86" s="111"/>
      <c r="L86" s="111"/>
      <c r="M86" s="111"/>
      <c r="N86" s="111"/>
      <c r="O86" s="111"/>
      <c r="P86" s="111"/>
      <c r="Q86" s="111"/>
      <c r="R86" s="111"/>
      <c r="S86" s="111"/>
      <c r="T86" s="111"/>
      <c r="U86" s="111"/>
    </row>
    <row r="87" spans="2:22" ht="13" x14ac:dyDescent="0.3">
      <c r="C87" s="2" t="s">
        <v>341</v>
      </c>
      <c r="D87" s="27"/>
      <c r="G87" s="40"/>
      <c r="H87" s="27"/>
      <c r="I87" s="27"/>
      <c r="J87" s="27"/>
      <c r="K87" s="27"/>
      <c r="L87" s="27"/>
      <c r="M87" s="27"/>
      <c r="N87" s="27"/>
      <c r="Q87" s="27"/>
      <c r="R87" s="27"/>
      <c r="S87" s="27"/>
      <c r="T87" s="27"/>
      <c r="U87" s="27"/>
    </row>
    <row r="88" spans="2:22" x14ac:dyDescent="0.25">
      <c r="C88" t="s">
        <v>342</v>
      </c>
      <c r="D88" s="52" t="s">
        <v>220</v>
      </c>
      <c r="H88" s="52"/>
      <c r="I88" s="29">
        <f>I30*I$39</f>
        <v>4113.424</v>
      </c>
      <c r="J88" s="29">
        <f t="shared" ref="J88:N88" si="1">J30*J$39</f>
        <v>4401.6292999999996</v>
      </c>
      <c r="K88" s="29">
        <f t="shared" si="1"/>
        <v>2280</v>
      </c>
      <c r="L88" s="29">
        <f t="shared" si="1"/>
        <v>760</v>
      </c>
      <c r="M88" s="29">
        <f t="shared" si="1"/>
        <v>5544.2493999999997</v>
      </c>
      <c r="N88" s="29">
        <f t="shared" si="1"/>
        <v>0</v>
      </c>
    </row>
    <row r="89" spans="2:22" x14ac:dyDescent="0.25">
      <c r="C89" t="s">
        <v>499</v>
      </c>
      <c r="D89" s="52" t="s">
        <v>220</v>
      </c>
      <c r="H89" s="52"/>
      <c r="I89" s="29">
        <f>I$32*(I$39-I$40)</f>
        <v>1873.3334999999997</v>
      </c>
      <c r="J89" s="29">
        <f t="shared" ref="J89:L89" si="2">J$32*(J$39-J$40)</f>
        <v>1415.769</v>
      </c>
      <c r="K89" s="29">
        <f t="shared" si="2"/>
        <v>1058.8235294117646</v>
      </c>
      <c r="L89" s="29">
        <f t="shared" si="2"/>
        <v>540</v>
      </c>
      <c r="M89" s="29">
        <f>M$32*(M$39-M$40)</f>
        <v>1785.3600000000001</v>
      </c>
      <c r="N89" s="29">
        <f>N$32*(N$39-N$40)</f>
        <v>0</v>
      </c>
    </row>
    <row r="90" spans="2:22" ht="13" x14ac:dyDescent="0.3">
      <c r="C90" s="36" t="s">
        <v>343</v>
      </c>
      <c r="D90" s="55" t="s">
        <v>220</v>
      </c>
      <c r="E90" s="38"/>
      <c r="F90" s="38"/>
      <c r="G90" s="37"/>
      <c r="H90" s="55"/>
      <c r="I90" s="37">
        <f t="shared" ref="I90:N90" si="3">SUM(I88:I89)</f>
        <v>5986.7574999999997</v>
      </c>
      <c r="J90" s="37">
        <f t="shared" si="3"/>
        <v>5817.3982999999998</v>
      </c>
      <c r="K90" s="37">
        <f t="shared" si="3"/>
        <v>3338.8235294117649</v>
      </c>
      <c r="L90" s="37">
        <f t="shared" si="3"/>
        <v>1300</v>
      </c>
      <c r="M90" s="37">
        <f t="shared" si="3"/>
        <v>7329.6093999999994</v>
      </c>
      <c r="N90" s="37">
        <f t="shared" si="3"/>
        <v>0</v>
      </c>
      <c r="Q90" s="24"/>
      <c r="R90" s="24"/>
      <c r="S90" s="24"/>
      <c r="T90" s="24"/>
      <c r="U90" s="24"/>
    </row>
    <row r="91" spans="2:22" ht="13" x14ac:dyDescent="0.3">
      <c r="C91" s="24"/>
      <c r="D91" s="24"/>
      <c r="G91" s="33"/>
      <c r="H91" s="24"/>
      <c r="I91" s="33"/>
      <c r="J91" s="33"/>
      <c r="K91" s="33"/>
      <c r="L91" s="33"/>
      <c r="M91" s="33"/>
      <c r="N91" s="33"/>
      <c r="Q91" s="24"/>
      <c r="R91" s="24"/>
      <c r="S91" s="24"/>
      <c r="T91" s="24"/>
      <c r="U91" s="24"/>
    </row>
    <row r="92" spans="2:22" ht="13" x14ac:dyDescent="0.3">
      <c r="C92" s="2" t="s">
        <v>344</v>
      </c>
      <c r="D92" s="27"/>
      <c r="G92" s="40"/>
      <c r="H92" s="27"/>
      <c r="I92" s="27"/>
      <c r="J92" s="27"/>
      <c r="K92" s="27"/>
      <c r="L92" s="27"/>
      <c r="M92" s="27"/>
      <c r="N92" s="27"/>
      <c r="Q92" s="27"/>
      <c r="R92" s="27"/>
      <c r="S92" s="27"/>
      <c r="T92" s="27"/>
      <c r="U92" s="27"/>
    </row>
    <row r="93" spans="2:22" x14ac:dyDescent="0.25">
      <c r="C93" t="s">
        <v>345</v>
      </c>
      <c r="D93" s="52" t="s">
        <v>220</v>
      </c>
      <c r="H93" s="52"/>
      <c r="I93" s="29">
        <f>I31*I$39</f>
        <v>0</v>
      </c>
      <c r="J93" s="29">
        <f t="shared" ref="J93:N93" si="4">J31*J$39</f>
        <v>0</v>
      </c>
      <c r="K93" s="29">
        <f t="shared" si="4"/>
        <v>210.89999999999998</v>
      </c>
      <c r="L93" s="29">
        <f t="shared" si="4"/>
        <v>57</v>
      </c>
      <c r="M93" s="29">
        <f t="shared" si="4"/>
        <v>0</v>
      </c>
      <c r="N93" s="29">
        <f t="shared" si="4"/>
        <v>0</v>
      </c>
    </row>
    <row r="94" spans="2:22" x14ac:dyDescent="0.25">
      <c r="C94" t="s">
        <v>498</v>
      </c>
      <c r="D94" s="52" t="s">
        <v>220</v>
      </c>
      <c r="H94" s="52"/>
      <c r="I94" s="29">
        <f>I$33*(I$39-I$40)</f>
        <v>0</v>
      </c>
      <c r="J94" s="29">
        <f t="shared" ref="J94:L94" si="5">J$33*(J$39-J$40)</f>
        <v>0</v>
      </c>
      <c r="K94" s="29">
        <f t="shared" si="5"/>
        <v>0</v>
      </c>
      <c r="L94" s="29">
        <f t="shared" si="5"/>
        <v>75</v>
      </c>
      <c r="M94" s="29">
        <f>M$33*(M$39-M$40)</f>
        <v>0</v>
      </c>
      <c r="N94" s="29">
        <f>N$33*(N$39-N$40)</f>
        <v>0</v>
      </c>
    </row>
    <row r="95" spans="2:22" ht="13" x14ac:dyDescent="0.3">
      <c r="C95" s="36" t="s">
        <v>346</v>
      </c>
      <c r="D95" s="55" t="s">
        <v>220</v>
      </c>
      <c r="E95" s="38"/>
      <c r="F95" s="38"/>
      <c r="G95" s="37"/>
      <c r="H95" s="55"/>
      <c r="I95" s="37">
        <f t="shared" ref="I95:N95" si="6">SUM(I93:I94)</f>
        <v>0</v>
      </c>
      <c r="J95" s="37">
        <f t="shared" si="6"/>
        <v>0</v>
      </c>
      <c r="K95" s="37">
        <f t="shared" si="6"/>
        <v>210.89999999999998</v>
      </c>
      <c r="L95" s="37">
        <f t="shared" si="6"/>
        <v>132</v>
      </c>
      <c r="M95" s="37">
        <f t="shared" si="6"/>
        <v>0</v>
      </c>
      <c r="N95" s="37">
        <f t="shared" si="6"/>
        <v>0</v>
      </c>
      <c r="Q95" s="24"/>
      <c r="R95" s="24"/>
      <c r="S95" s="24"/>
      <c r="T95" s="24"/>
      <c r="U95" s="24"/>
    </row>
    <row r="96" spans="2:22" ht="13" x14ac:dyDescent="0.3">
      <c r="C96" s="24"/>
      <c r="D96" s="24"/>
      <c r="G96" s="33"/>
      <c r="H96" s="24"/>
      <c r="I96" s="33"/>
      <c r="J96" s="33"/>
      <c r="K96" s="33"/>
      <c r="L96" s="33"/>
      <c r="M96" s="33"/>
      <c r="N96" s="33"/>
      <c r="Q96" s="24"/>
      <c r="R96" s="24"/>
      <c r="S96" s="24"/>
      <c r="T96" s="24"/>
      <c r="U96" s="24"/>
    </row>
    <row r="97" spans="3:21" ht="13" x14ac:dyDescent="0.3">
      <c r="C97" s="2" t="s">
        <v>347</v>
      </c>
      <c r="D97" s="27"/>
      <c r="G97" s="40"/>
      <c r="H97" s="27"/>
      <c r="I97" s="27"/>
      <c r="J97" s="27"/>
      <c r="K97" s="27"/>
      <c r="L97" s="27"/>
      <c r="M97" s="27"/>
      <c r="N97" s="27"/>
      <c r="Q97" s="27"/>
      <c r="R97" s="27"/>
      <c r="S97" s="27"/>
      <c r="T97" s="27"/>
      <c r="U97" s="27"/>
    </row>
    <row r="98" spans="3:21" x14ac:dyDescent="0.25">
      <c r="C98" t="s">
        <v>348</v>
      </c>
      <c r="D98" s="55" t="s">
        <v>220</v>
      </c>
      <c r="E98" s="38"/>
      <c r="F98" s="38"/>
      <c r="G98" s="38"/>
      <c r="H98" s="55"/>
      <c r="I98" s="76">
        <f t="shared" ref="I98:N98" si="7">$P$43*(I$43*(1-$Q$43))</f>
        <v>440</v>
      </c>
      <c r="J98" s="76">
        <f t="shared" si="7"/>
        <v>440</v>
      </c>
      <c r="K98" s="76">
        <f t="shared" si="7"/>
        <v>440</v>
      </c>
      <c r="L98" s="76">
        <f t="shared" si="7"/>
        <v>440</v>
      </c>
      <c r="M98" s="76">
        <f t="shared" si="7"/>
        <v>440</v>
      </c>
      <c r="N98" s="76">
        <f t="shared" si="7"/>
        <v>0</v>
      </c>
    </row>
    <row r="99" spans="3:21" x14ac:dyDescent="0.25">
      <c r="C99" s="34" t="s">
        <v>349</v>
      </c>
      <c r="D99" s="67" t="s">
        <v>220</v>
      </c>
      <c r="E99" s="34"/>
      <c r="F99" s="34"/>
      <c r="G99" s="34"/>
      <c r="H99" s="34"/>
      <c r="I99" s="35">
        <f t="shared" ref="I99:N99" si="8">$P$44*(I$44*(1-$Q$44))*I$35</f>
        <v>9.2959999999999994</v>
      </c>
      <c r="J99" s="35">
        <f t="shared" si="8"/>
        <v>0</v>
      </c>
      <c r="K99" s="35">
        <f t="shared" si="8"/>
        <v>11.836007130124777</v>
      </c>
      <c r="L99" s="35">
        <f t="shared" si="8"/>
        <v>41.5</v>
      </c>
      <c r="M99" s="35">
        <f t="shared" si="8"/>
        <v>11.4208</v>
      </c>
      <c r="N99" s="35">
        <f t="shared" si="8"/>
        <v>0</v>
      </c>
    </row>
    <row r="100" spans="3:21" ht="13" x14ac:dyDescent="0.3">
      <c r="C100" s="24" t="s">
        <v>350</v>
      </c>
      <c r="D100" s="55" t="s">
        <v>220</v>
      </c>
      <c r="G100" s="29"/>
      <c r="H100" s="55"/>
      <c r="I100" s="37" cm="1">
        <f t="array" ref="I100">SUMPRODUCT(I$47:I$56,$P$47:$P$56,(1-$Q$47:$Q$56))</f>
        <v>0</v>
      </c>
      <c r="J100" s="37" cm="1">
        <f t="array" ref="J100">SUMPRODUCT(J$47:J$56,$P$47:$P$56,(1-$Q$47:$Q$56))</f>
        <v>0</v>
      </c>
      <c r="K100" s="37" cm="1">
        <f t="array" ref="K100">SUMPRODUCT(K$47:K$56,$P$47:$P$56,(1-$Q$47:$Q$56))</f>
        <v>0</v>
      </c>
      <c r="L100" s="37" cm="1">
        <f t="array" ref="L100">SUMPRODUCT(L$47:L$56,$P$47:$P$56,(1-$Q$47:$Q$56))</f>
        <v>71572.727272727265</v>
      </c>
      <c r="M100" s="37" cm="1">
        <f t="array" ref="M100">SUMPRODUCT(M$47:M$56,$P$47:$P$56,(1-$Q$47:$Q$56))</f>
        <v>22300</v>
      </c>
      <c r="N100" s="37" cm="1">
        <f t="array" ref="N100">SUMPRODUCT(N$47:N$56,$P$47:$P$56,(1-$Q$47:$Q$56))</f>
        <v>0</v>
      </c>
      <c r="P100" s="33"/>
    </row>
    <row r="101" spans="3:21" ht="13" x14ac:dyDescent="0.3">
      <c r="C101" s="24" t="s">
        <v>351</v>
      </c>
      <c r="D101" s="52" t="s">
        <v>220</v>
      </c>
      <c r="G101" s="29"/>
      <c r="H101" s="52"/>
      <c r="I101" s="33" cm="1">
        <f t="array" ref="I101">SUMPRODUCT(I$59:I$68,$P$47:$P$56,(1-$Q$47:$Q$56))</f>
        <v>0</v>
      </c>
      <c r="J101" s="33" cm="1">
        <f t="array" ref="J101">SUMPRODUCT(J$59:J$68,$P$47:$P$56,(1-$Q$47:$Q$56))</f>
        <v>0</v>
      </c>
      <c r="K101" s="33" cm="1">
        <f t="array" ref="K101">SUMPRODUCT(K$59:K$68,$P$47:$P$56,(1-$Q$47:$Q$56))</f>
        <v>0</v>
      </c>
      <c r="L101" s="33" cm="1">
        <f t="array" ref="L101">SUMPRODUCT(L$59:L$68,$P$47:$P$56,(1-$Q$47:$Q$56))</f>
        <v>0</v>
      </c>
      <c r="M101" s="33" cm="1">
        <f t="array" ref="M101">SUMPRODUCT(M$59:M$68,$P$47:$P$56,(1-$Q$47:$Q$56))</f>
        <v>62300</v>
      </c>
      <c r="N101" s="33" cm="1">
        <f t="array" ref="N101">SUMPRODUCT(N$59:N$68,$P$47:$P$56,(1-$Q$47:$Q$56))</f>
        <v>0</v>
      </c>
    </row>
    <row r="102" spans="3:21" ht="13" x14ac:dyDescent="0.3">
      <c r="C102" s="179" t="s">
        <v>352</v>
      </c>
      <c r="D102" s="67" t="s">
        <v>220</v>
      </c>
      <c r="E102" s="34"/>
      <c r="F102" s="34"/>
      <c r="G102" s="35"/>
      <c r="H102" s="67"/>
      <c r="I102" s="195" cm="1">
        <f t="array" ref="I102">SUMPRODUCT(I$71:I$80,$P$47:$P$56,(1-$Q$47:$Q$56))</f>
        <v>0</v>
      </c>
      <c r="J102" s="195" cm="1">
        <f t="array" ref="J102">SUMPRODUCT(J$71:J$80,$P$47:$P$56,(1-$Q$47:$Q$56))</f>
        <v>0</v>
      </c>
      <c r="K102" s="195" cm="1">
        <f t="array" ref="K102">SUMPRODUCT(K$71:K$80,$P$47:$P$56,(1-$Q$47:$Q$56))</f>
        <v>5600</v>
      </c>
      <c r="L102" s="195" cm="1">
        <f t="array" ref="L102">SUMPRODUCT(L$71:L$80,$P$47:$P$56,(1-$Q$47:$Q$56))</f>
        <v>0</v>
      </c>
      <c r="M102" s="195" cm="1">
        <f t="array" ref="M102">SUMPRODUCT(M$71:M$80,$P$47:$P$56,(1-$Q$47:$Q$56))</f>
        <v>62300</v>
      </c>
      <c r="N102" s="195" cm="1">
        <f t="array" ref="N102">SUMPRODUCT(N$71:N$80,$P$47:$P$56,(1-$Q$47:$Q$56))</f>
        <v>0</v>
      </c>
    </row>
    <row r="103" spans="3:21" ht="13" x14ac:dyDescent="0.3">
      <c r="C103" s="24"/>
      <c r="D103" s="24"/>
      <c r="G103" s="33"/>
      <c r="H103" s="24"/>
      <c r="I103" s="33"/>
      <c r="J103" s="33"/>
      <c r="K103" s="33"/>
      <c r="L103" s="33"/>
      <c r="M103" s="33"/>
      <c r="N103" s="33"/>
    </row>
    <row r="104" spans="3:21" ht="13" x14ac:dyDescent="0.3">
      <c r="C104" s="2" t="s">
        <v>495</v>
      </c>
      <c r="D104" s="2"/>
      <c r="E104" s="34"/>
      <c r="F104" s="34"/>
      <c r="G104" s="19"/>
      <c r="H104" s="2"/>
      <c r="I104" s="2"/>
      <c r="J104" s="2"/>
      <c r="K104" s="2"/>
      <c r="L104" s="2"/>
      <c r="M104" s="2"/>
      <c r="N104" s="2"/>
    </row>
    <row r="105" spans="3:21" x14ac:dyDescent="0.25">
      <c r="C105" t="str">
        <f>C98</f>
        <v>Tagging device cost</v>
      </c>
      <c r="D105" s="52" t="s">
        <v>220</v>
      </c>
      <c r="G105" s="66">
        <f t="shared" ref="G105:G109" si="9">SUM(I105:N105)</f>
        <v>15506300.48</v>
      </c>
      <c r="H105" s="52"/>
      <c r="I105" s="29">
        <f>I98*I$23</f>
        <v>4923872.1840000004</v>
      </c>
      <c r="J105" s="29">
        <f t="shared" ref="J105:N105" si="10">J98*J$23</f>
        <v>370481.49599999998</v>
      </c>
      <c r="K105" s="29">
        <f t="shared" si="10"/>
        <v>4400000</v>
      </c>
      <c r="L105" s="29">
        <f t="shared" si="10"/>
        <v>3520000</v>
      </c>
      <c r="M105" s="29">
        <f t="shared" si="10"/>
        <v>2291946.7999999998</v>
      </c>
      <c r="N105" s="29">
        <f t="shared" si="10"/>
        <v>0</v>
      </c>
    </row>
    <row r="106" spans="3:21" x14ac:dyDescent="0.25">
      <c r="C106" t="str">
        <f>C99</f>
        <v>Pocket reader cost</v>
      </c>
      <c r="D106" s="52" t="s">
        <v>220</v>
      </c>
      <c r="G106" s="46">
        <f t="shared" si="9"/>
        <v>613878.66638284782</v>
      </c>
      <c r="H106" s="52"/>
      <c r="I106" s="29">
        <f t="shared" ref="I106:N106" si="11">I$99*I$23</f>
        <v>104027.99050559998</v>
      </c>
      <c r="J106" s="29">
        <f t="shared" si="11"/>
        <v>0</v>
      </c>
      <c r="K106" s="29">
        <f t="shared" si="11"/>
        <v>118360.07130124776</v>
      </c>
      <c r="L106" s="29">
        <f t="shared" si="11"/>
        <v>332000</v>
      </c>
      <c r="M106" s="29">
        <f t="shared" si="11"/>
        <v>59490.604575999991</v>
      </c>
      <c r="N106" s="29">
        <f t="shared" si="11"/>
        <v>0</v>
      </c>
    </row>
    <row r="107" spans="3:21" x14ac:dyDescent="0.25">
      <c r="C107" t="s">
        <v>353</v>
      </c>
      <c r="D107" s="52" t="s">
        <v>220</v>
      </c>
      <c r="G107" s="66">
        <f t="shared" si="9"/>
        <v>415418.18181818177</v>
      </c>
      <c r="H107" s="52"/>
      <c r="I107" s="29">
        <f t="shared" ref="I107:N109" si="12">I26*I100</f>
        <v>0</v>
      </c>
      <c r="J107" s="29">
        <f t="shared" si="12"/>
        <v>0</v>
      </c>
      <c r="K107" s="29">
        <f t="shared" si="12"/>
        <v>0</v>
      </c>
      <c r="L107" s="29">
        <f t="shared" si="12"/>
        <v>214718.18181818179</v>
      </c>
      <c r="M107" s="29">
        <f t="shared" si="12"/>
        <v>200700</v>
      </c>
      <c r="N107" s="29">
        <f t="shared" si="12"/>
        <v>0</v>
      </c>
    </row>
    <row r="108" spans="3:21" x14ac:dyDescent="0.25">
      <c r="C108" t="s">
        <v>354</v>
      </c>
      <c r="D108" s="52" t="s">
        <v>220</v>
      </c>
      <c r="E108" s="25"/>
      <c r="F108" s="25"/>
      <c r="G108" s="66">
        <f t="shared" si="9"/>
        <v>311500</v>
      </c>
      <c r="H108" s="52"/>
      <c r="I108" s="29">
        <f t="shared" si="12"/>
        <v>0</v>
      </c>
      <c r="J108" s="29">
        <f t="shared" si="12"/>
        <v>0</v>
      </c>
      <c r="K108" s="29">
        <f t="shared" si="12"/>
        <v>0</v>
      </c>
      <c r="L108" s="29">
        <f t="shared" si="12"/>
        <v>0</v>
      </c>
      <c r="M108" s="29">
        <f t="shared" si="12"/>
        <v>311500</v>
      </c>
      <c r="N108" s="29">
        <f t="shared" si="12"/>
        <v>0</v>
      </c>
      <c r="O108" s="25"/>
    </row>
    <row r="109" spans="3:21" x14ac:dyDescent="0.25">
      <c r="C109" t="s">
        <v>355</v>
      </c>
      <c r="D109" s="52" t="s">
        <v>220</v>
      </c>
      <c r="E109" s="25"/>
      <c r="F109" s="25"/>
      <c r="G109" s="194">
        <f t="shared" si="9"/>
        <v>339500</v>
      </c>
      <c r="H109" s="52"/>
      <c r="I109" s="29">
        <f t="shared" si="12"/>
        <v>0</v>
      </c>
      <c r="J109" s="29">
        <f t="shared" si="12"/>
        <v>0</v>
      </c>
      <c r="K109" s="29">
        <f t="shared" si="12"/>
        <v>28000</v>
      </c>
      <c r="L109" s="29">
        <f t="shared" si="12"/>
        <v>0</v>
      </c>
      <c r="M109" s="29">
        <f t="shared" si="12"/>
        <v>311500</v>
      </c>
      <c r="N109" s="29">
        <f t="shared" si="12"/>
        <v>0</v>
      </c>
    </row>
    <row r="110" spans="3:21" ht="13" x14ac:dyDescent="0.3">
      <c r="C110" s="36" t="s">
        <v>496</v>
      </c>
      <c r="D110" s="55" t="s">
        <v>220</v>
      </c>
      <c r="E110" s="38"/>
      <c r="F110" s="38"/>
      <c r="G110" s="51">
        <f>SUM(I110:N110)</f>
        <v>17186597.328201033</v>
      </c>
      <c r="H110" s="55"/>
      <c r="I110" s="37">
        <f>SUM(I105:I109)</f>
        <v>5027900.1745056007</v>
      </c>
      <c r="J110" s="37">
        <f t="shared" ref="J110:N110" si="13">SUM(J105:J109)</f>
        <v>370481.49599999998</v>
      </c>
      <c r="K110" s="37">
        <f t="shared" si="13"/>
        <v>4546360.0713012479</v>
      </c>
      <c r="L110" s="37">
        <f t="shared" si="13"/>
        <v>4066718.1818181816</v>
      </c>
      <c r="M110" s="37">
        <f t="shared" si="13"/>
        <v>3175137.4045759998</v>
      </c>
      <c r="N110" s="37">
        <f t="shared" si="13"/>
        <v>0</v>
      </c>
    </row>
    <row r="111" spans="3:21" x14ac:dyDescent="0.25"/>
    <row r="112" spans="3:21" ht="13" x14ac:dyDescent="0.3">
      <c r="C112" s="2" t="s">
        <v>497</v>
      </c>
      <c r="D112" s="2"/>
      <c r="E112" s="34"/>
      <c r="F112" s="34"/>
      <c r="G112" s="19"/>
      <c r="H112" s="2"/>
      <c r="I112" s="2"/>
      <c r="J112" s="2"/>
      <c r="K112" s="2"/>
      <c r="L112" s="2"/>
      <c r="M112" s="2"/>
      <c r="N112" s="2"/>
    </row>
    <row r="113" spans="2:21" x14ac:dyDescent="0.25">
      <c r="C113" t="str">
        <f>C88</f>
        <v>Net eID tag costs - Sheep flock</v>
      </c>
      <c r="D113" s="52" t="s">
        <v>220</v>
      </c>
      <c r="G113" s="66">
        <f>SUM(I113:N113)</f>
        <v>106019229.30279855</v>
      </c>
      <c r="H113" s="52"/>
      <c r="I113" s="29">
        <f t="shared" ref="I113:N113" si="14">I88*I24</f>
        <v>46031759.124086402</v>
      </c>
      <c r="J113" s="29">
        <f t="shared" si="14"/>
        <v>3706186.8361396194</v>
      </c>
      <c r="K113" s="29">
        <f t="shared" si="14"/>
        <v>22081454.545454547</v>
      </c>
      <c r="L113" s="29">
        <f t="shared" si="14"/>
        <v>5320000</v>
      </c>
      <c r="M113" s="29">
        <f t="shared" si="14"/>
        <v>28879828.797117993</v>
      </c>
      <c r="N113" s="29">
        <f t="shared" si="14"/>
        <v>0</v>
      </c>
    </row>
    <row r="114" spans="2:21" x14ac:dyDescent="0.25">
      <c r="C114" t="str">
        <f>C93</f>
        <v>Net eID tag costs - Goat flock</v>
      </c>
      <c r="D114" s="52" t="s">
        <v>220</v>
      </c>
      <c r="G114" s="46">
        <f>SUM(I114:N114)</f>
        <v>368124.49197860959</v>
      </c>
      <c r="H114" s="52"/>
      <c r="I114" s="29">
        <f t="shared" ref="I114:N114" si="15">I93*I$25</f>
        <v>0</v>
      </c>
      <c r="J114" s="29">
        <f t="shared" si="15"/>
        <v>0</v>
      </c>
      <c r="K114" s="29">
        <f t="shared" si="15"/>
        <v>311124.49197860959</v>
      </c>
      <c r="L114" s="29">
        <f t="shared" si="15"/>
        <v>57000</v>
      </c>
      <c r="M114" s="29">
        <f t="shared" si="15"/>
        <v>0</v>
      </c>
      <c r="N114" s="29">
        <f t="shared" si="15"/>
        <v>0</v>
      </c>
    </row>
    <row r="115" spans="2:21" x14ac:dyDescent="0.25">
      <c r="C115" t="str">
        <f>C89</f>
        <v>Net eID tag costs - Lambs (annual cycle)</v>
      </c>
      <c r="D115" s="52" t="s">
        <v>220</v>
      </c>
      <c r="G115" s="46">
        <f>SUM(I115:N115)</f>
        <v>45490275.15446315</v>
      </c>
      <c r="H115" s="52"/>
      <c r="I115" s="29">
        <f t="shared" ref="I115:N115" si="16">I89*I$24</f>
        <v>20963760.709103096</v>
      </c>
      <c r="J115" s="29">
        <f t="shared" si="16"/>
        <v>1192082.3116146</v>
      </c>
      <c r="K115" s="29">
        <f t="shared" si="16"/>
        <v>10254545.454545455</v>
      </c>
      <c r="L115" s="29">
        <f t="shared" si="16"/>
        <v>3780000</v>
      </c>
      <c r="M115" s="29">
        <f t="shared" si="16"/>
        <v>9299886.6791999992</v>
      </c>
      <c r="N115" s="29">
        <f t="shared" si="16"/>
        <v>0</v>
      </c>
    </row>
    <row r="116" spans="2:21" x14ac:dyDescent="0.25">
      <c r="C116" t="str">
        <f>C94</f>
        <v>Net eID tag costs - Kids (annual cycle)</v>
      </c>
      <c r="D116" s="52" t="s">
        <v>220</v>
      </c>
      <c r="G116" s="46">
        <f>SUM(I116:N116)</f>
        <v>75000</v>
      </c>
      <c r="H116" s="52"/>
      <c r="I116" s="29">
        <f t="shared" ref="I116:N116" si="17">I94*I$25</f>
        <v>0</v>
      </c>
      <c r="J116" s="29">
        <f t="shared" si="17"/>
        <v>0</v>
      </c>
      <c r="K116" s="29">
        <f t="shared" si="17"/>
        <v>0</v>
      </c>
      <c r="L116" s="29">
        <f t="shared" si="17"/>
        <v>75000</v>
      </c>
      <c r="M116" s="29">
        <f t="shared" si="17"/>
        <v>0</v>
      </c>
      <c r="N116" s="29">
        <f t="shared" si="17"/>
        <v>0</v>
      </c>
    </row>
    <row r="117" spans="2:21" x14ac:dyDescent="0.25"/>
    <row r="118" spans="2:21" ht="13" x14ac:dyDescent="0.3">
      <c r="B118" s="108" t="s">
        <v>245</v>
      </c>
      <c r="C118" s="108"/>
      <c r="D118" s="108"/>
      <c r="E118" s="108"/>
      <c r="F118" s="108"/>
      <c r="G118" s="108"/>
      <c r="H118" s="108"/>
      <c r="I118" s="108"/>
      <c r="J118" s="108"/>
      <c r="K118" s="108"/>
      <c r="L118" s="108"/>
      <c r="M118" s="108"/>
      <c r="N118" s="108"/>
      <c r="O118" s="108"/>
      <c r="P118" s="108"/>
      <c r="Q118" s="108"/>
      <c r="R118" s="108"/>
      <c r="S118" s="108"/>
      <c r="T118" s="108"/>
      <c r="U118" s="108"/>
    </row>
    <row r="119" spans="2:21" ht="13" collapsed="1" x14ac:dyDescent="0.3">
      <c r="B119" s="111" t="s">
        <v>329</v>
      </c>
      <c r="C119" s="111"/>
      <c r="D119" s="111" t="s">
        <v>325</v>
      </c>
      <c r="E119" s="111"/>
      <c r="F119" s="111"/>
      <c r="G119" s="111"/>
      <c r="H119" s="111"/>
      <c r="I119" s="111"/>
      <c r="J119" s="111"/>
      <c r="K119" s="111"/>
      <c r="L119" s="111"/>
      <c r="M119" s="111"/>
      <c r="N119" s="111"/>
      <c r="O119" s="111"/>
      <c r="P119" s="111"/>
      <c r="Q119" s="111"/>
      <c r="R119" s="111"/>
      <c r="S119" s="111"/>
      <c r="T119" s="111"/>
      <c r="U119" s="111"/>
    </row>
    <row r="120" spans="2:21" outlineLevel="1" x14ac:dyDescent="0.25">
      <c r="C120" s="38" t="s">
        <v>357</v>
      </c>
      <c r="D120" s="58" t="s">
        <v>199</v>
      </c>
      <c r="G120" s="17"/>
      <c r="H120" s="17"/>
      <c r="I120" s="16">
        <f>Assumptions!I90</f>
        <v>19</v>
      </c>
      <c r="J120" s="16">
        <f>Assumptions!J90</f>
        <v>7</v>
      </c>
      <c r="K120" s="16">
        <f>Assumptions!K90</f>
        <v>12</v>
      </c>
      <c r="L120" s="16">
        <f>Assumptions!L90</f>
        <v>11</v>
      </c>
      <c r="M120" s="16">
        <f>Assumptions!M90</f>
        <v>10</v>
      </c>
      <c r="N120" s="16">
        <f>Assumptions!N90</f>
        <v>0</v>
      </c>
      <c r="P120" s="17"/>
      <c r="Q120" s="17"/>
      <c r="R120" s="17"/>
      <c r="S120" s="17"/>
      <c r="T120" s="17"/>
      <c r="U120" s="17"/>
    </row>
    <row r="121" spans="2:21" outlineLevel="1" x14ac:dyDescent="0.25">
      <c r="C121" t="s">
        <v>358</v>
      </c>
      <c r="D121" s="58" t="s">
        <v>199</v>
      </c>
      <c r="I121" s="16">
        <f>Assumptions!I91</f>
        <v>8</v>
      </c>
      <c r="J121" s="16">
        <f>Assumptions!J91</f>
        <v>0</v>
      </c>
      <c r="K121" s="16">
        <f>Assumptions!K91</f>
        <v>3</v>
      </c>
      <c r="L121" s="16">
        <f>Assumptions!L91</f>
        <v>1</v>
      </c>
      <c r="M121" s="16">
        <f>Assumptions!M91</f>
        <v>0</v>
      </c>
      <c r="N121" s="16">
        <f>Assumptions!N91</f>
        <v>0</v>
      </c>
    </row>
    <row r="122" spans="2:21" outlineLevel="1" x14ac:dyDescent="0.25">
      <c r="C122" t="s">
        <v>359</v>
      </c>
      <c r="D122" s="58" t="s">
        <v>199</v>
      </c>
      <c r="I122" s="16">
        <f>Assumptions!I92</f>
        <v>3</v>
      </c>
      <c r="J122" s="16">
        <f>Assumptions!J92</f>
        <v>0</v>
      </c>
      <c r="K122" s="16">
        <f>Assumptions!K92</f>
        <v>1</v>
      </c>
      <c r="L122" s="16">
        <f>Assumptions!L92</f>
        <v>0</v>
      </c>
      <c r="M122" s="16">
        <f>Assumptions!M92</f>
        <v>2</v>
      </c>
      <c r="N122" s="16">
        <f>Assumptions!N92</f>
        <v>0</v>
      </c>
    </row>
    <row r="123" spans="2:21" outlineLevel="1" x14ac:dyDescent="0.25">
      <c r="D123" s="58"/>
    </row>
    <row r="124" spans="2:21" ht="13" outlineLevel="1" x14ac:dyDescent="0.3">
      <c r="C124" s="39" t="s">
        <v>360</v>
      </c>
      <c r="D124" s="58"/>
      <c r="I124" s="24"/>
    </row>
    <row r="125" spans="2:21" outlineLevel="1" x14ac:dyDescent="0.25">
      <c r="C125" t="s">
        <v>249</v>
      </c>
      <c r="D125" s="52" t="s">
        <v>250</v>
      </c>
      <c r="I125" s="16">
        <f>Assumptions!I94</f>
        <v>57684.026315789473</v>
      </c>
      <c r="J125" s="16">
        <f>Assumptions!J94</f>
        <v>33547.5</v>
      </c>
      <c r="K125" s="16">
        <f>Assumptions!K94</f>
        <v>116719.5</v>
      </c>
      <c r="L125" s="16">
        <f>Assumptions!L94</f>
        <v>80000</v>
      </c>
      <c r="M125" s="16">
        <f>Assumptions!M94</f>
        <v>60000</v>
      </c>
      <c r="N125" s="16">
        <f>Assumptions!N94</f>
        <v>0</v>
      </c>
    </row>
    <row r="126" spans="2:21" ht="13" outlineLevel="1" x14ac:dyDescent="0.3">
      <c r="D126" s="58"/>
      <c r="P126" s="39" t="s">
        <v>223</v>
      </c>
      <c r="Q126" s="39" t="s">
        <v>224</v>
      </c>
    </row>
    <row r="127" spans="2:21" outlineLevel="1" x14ac:dyDescent="0.25">
      <c r="C127" t="s">
        <v>361</v>
      </c>
      <c r="D127" s="52" t="s">
        <v>362</v>
      </c>
      <c r="P127" s="30">
        <f>Assumptions!P97*(1+$G$13)</f>
        <v>0.46796813680948873</v>
      </c>
      <c r="Q127" s="16">
        <f>(Assumptions!Q97)*(1-$G$16)</f>
        <v>0</v>
      </c>
    </row>
    <row r="128" spans="2:21" outlineLevel="1" x14ac:dyDescent="0.25">
      <c r="I128" s="29"/>
    </row>
    <row r="129" spans="3:21" ht="13" outlineLevel="1" x14ac:dyDescent="0.3">
      <c r="C129" s="39" t="s">
        <v>363</v>
      </c>
      <c r="D129" s="27"/>
      <c r="G129" s="39"/>
      <c r="H129" s="27"/>
      <c r="P129" s="39" t="s">
        <v>223</v>
      </c>
      <c r="Q129" s="39" t="s">
        <v>224</v>
      </c>
      <c r="U129" s="27"/>
    </row>
    <row r="130" spans="3:21" outlineLevel="1" x14ac:dyDescent="0.25">
      <c r="C130" s="32" t="str">
        <f>Assumptions!C100</f>
        <v>Central computer</v>
      </c>
      <c r="D130" s="52" t="s">
        <v>226</v>
      </c>
      <c r="I130" s="16">
        <f>Assumptions!I100</f>
        <v>1</v>
      </c>
      <c r="J130" s="16">
        <f>Assumptions!J100</f>
        <v>1</v>
      </c>
      <c r="K130" s="16">
        <f>Assumptions!K100</f>
        <v>1</v>
      </c>
      <c r="L130" s="16">
        <f>Assumptions!L100</f>
        <v>1</v>
      </c>
      <c r="M130" s="16">
        <f>Assumptions!M100</f>
        <v>1</v>
      </c>
      <c r="N130" s="16">
        <f>Assumptions!N100</f>
        <v>0</v>
      </c>
      <c r="P130" s="16">
        <f>(Assumptions!P100)*(1+$G$13)</f>
        <v>3000</v>
      </c>
      <c r="Q130" s="62">
        <f>(Assumptions!Q100)*(1-$G$16)</f>
        <v>0</v>
      </c>
    </row>
    <row r="131" spans="3:21" outlineLevel="1" x14ac:dyDescent="0.25">
      <c r="C131" s="32" t="str">
        <f>Assumptions!C101</f>
        <v>Tag application device</v>
      </c>
      <c r="D131" s="52" t="s">
        <v>226</v>
      </c>
      <c r="I131" s="16">
        <f>Assumptions!I101</f>
        <v>0</v>
      </c>
      <c r="J131" s="16">
        <f>Assumptions!J101</f>
        <v>0</v>
      </c>
      <c r="K131" s="16">
        <f>Assumptions!K101</f>
        <v>0</v>
      </c>
      <c r="L131" s="16">
        <f>Assumptions!L101</f>
        <v>0</v>
      </c>
      <c r="M131" s="16">
        <f>Assumptions!M101</f>
        <v>0</v>
      </c>
      <c r="N131" s="16">
        <f>Assumptions!N101</f>
        <v>0</v>
      </c>
      <c r="P131" s="16">
        <f>(Assumptions!P101)*(1+$G$13)</f>
        <v>220</v>
      </c>
      <c r="Q131" s="62">
        <f>(Assumptions!Q101)*(1-$G$16)</f>
        <v>0</v>
      </c>
    </row>
    <row r="132" spans="3:21" outlineLevel="1" x14ac:dyDescent="0.25">
      <c r="C132" s="32" t="str">
        <f>Assumptions!C102</f>
        <v>Panel reader - 3-way auto drafter</v>
      </c>
      <c r="D132" s="52" t="s">
        <v>226</v>
      </c>
      <c r="I132" s="16">
        <f>Assumptions!I102</f>
        <v>0</v>
      </c>
      <c r="J132" s="16">
        <f>Assumptions!J102</f>
        <v>0</v>
      </c>
      <c r="K132" s="16">
        <f>Assumptions!K102</f>
        <v>0</v>
      </c>
      <c r="L132" s="16">
        <f>Assumptions!L102</f>
        <v>0.72727272727272729</v>
      </c>
      <c r="M132" s="16">
        <f>Assumptions!M102</f>
        <v>0</v>
      </c>
      <c r="N132" s="16">
        <f>Assumptions!N102</f>
        <v>0</v>
      </c>
      <c r="P132" s="16">
        <f>(Assumptions!P102)*(1+$G$13)</f>
        <v>50000</v>
      </c>
      <c r="Q132" s="62">
        <f>(Assumptions!Q102)*(1-$G$16)</f>
        <v>0</v>
      </c>
    </row>
    <row r="133" spans="3:21" outlineLevel="1" x14ac:dyDescent="0.25">
      <c r="C133" s="32" t="str">
        <f>Assumptions!C103</f>
        <v>Panel reader - 4-way auto drafter</v>
      </c>
      <c r="D133" s="52" t="s">
        <v>226</v>
      </c>
      <c r="I133" s="16">
        <f>Assumptions!I103</f>
        <v>0</v>
      </c>
      <c r="J133" s="16">
        <f>Assumptions!J103</f>
        <v>0</v>
      </c>
      <c r="K133" s="16">
        <f>Assumptions!K103</f>
        <v>0</v>
      </c>
      <c r="L133" s="16">
        <f>Assumptions!L103</f>
        <v>0</v>
      </c>
      <c r="M133" s="16">
        <f>Assumptions!M103</f>
        <v>0</v>
      </c>
      <c r="N133" s="16">
        <f>Assumptions!N103</f>
        <v>0</v>
      </c>
      <c r="P133" s="16">
        <f>(Assumptions!P103)*(1+$G$13)</f>
        <v>60000</v>
      </c>
      <c r="Q133" s="62">
        <f>(Assumptions!Q103)*(1-$G$16)</f>
        <v>0</v>
      </c>
    </row>
    <row r="134" spans="3:21" outlineLevel="1" x14ac:dyDescent="0.25">
      <c r="C134" s="32" t="str">
        <f>Assumptions!C104</f>
        <v>Single lane panel reader</v>
      </c>
      <c r="D134" s="52" t="s">
        <v>226</v>
      </c>
      <c r="I134" s="16">
        <f>Assumptions!I104</f>
        <v>0</v>
      </c>
      <c r="J134" s="16">
        <f>Assumptions!J104</f>
        <v>0</v>
      </c>
      <c r="K134" s="16">
        <f>Assumptions!K104</f>
        <v>0</v>
      </c>
      <c r="L134" s="16">
        <f>Assumptions!L104</f>
        <v>1</v>
      </c>
      <c r="M134" s="16">
        <f>Assumptions!M104</f>
        <v>0</v>
      </c>
      <c r="N134" s="16">
        <f>Assumptions!N104</f>
        <v>0</v>
      </c>
      <c r="P134" s="16">
        <f>(Assumptions!P104)*(1+$G$13)</f>
        <v>10000</v>
      </c>
      <c r="Q134" s="62">
        <f>(Assumptions!Q104)*(1-$G$16)</f>
        <v>0</v>
      </c>
    </row>
    <row r="135" spans="3:21" outlineLevel="1" x14ac:dyDescent="0.25">
      <c r="C135" s="32" t="str">
        <f>Assumptions!C105</f>
        <v>Wand readers</v>
      </c>
      <c r="D135" s="52" t="s">
        <v>226</v>
      </c>
      <c r="I135" s="16">
        <f>Assumptions!I105</f>
        <v>2</v>
      </c>
      <c r="J135" s="16">
        <f>Assumptions!J105</f>
        <v>2</v>
      </c>
      <c r="K135" s="16">
        <f>Assumptions!K105</f>
        <v>2</v>
      </c>
      <c r="L135" s="16">
        <f>Assumptions!L105</f>
        <v>1</v>
      </c>
      <c r="M135" s="16">
        <f>Assumptions!M105</f>
        <v>2</v>
      </c>
      <c r="N135" s="16">
        <f>Assumptions!N105</f>
        <v>0</v>
      </c>
      <c r="P135" s="16">
        <f>(Assumptions!P105)*(1+$G$13)</f>
        <v>1300</v>
      </c>
      <c r="Q135" s="62">
        <f>(Assumptions!Q105)*(1-$G$16)</f>
        <v>0</v>
      </c>
    </row>
    <row r="136" spans="3:21" outlineLevel="1" x14ac:dyDescent="0.25">
      <c r="C136" s="32" t="str">
        <f>Assumptions!C106</f>
        <v>Pocket readers</v>
      </c>
      <c r="D136" s="52" t="s">
        <v>226</v>
      </c>
      <c r="I136" s="16">
        <f>Assumptions!I106</f>
        <v>2</v>
      </c>
      <c r="J136" s="16">
        <f>Assumptions!J106</f>
        <v>2</v>
      </c>
      <c r="K136" s="16">
        <f>Assumptions!K106</f>
        <v>2</v>
      </c>
      <c r="L136" s="16">
        <f>Assumptions!L106</f>
        <v>1</v>
      </c>
      <c r="M136" s="16">
        <f>Assumptions!M106</f>
        <v>2</v>
      </c>
      <c r="N136" s="16">
        <f>Assumptions!N106</f>
        <v>0</v>
      </c>
      <c r="P136" s="16">
        <f>(Assumptions!P106)*(1+$G$13)</f>
        <v>830</v>
      </c>
      <c r="Q136" s="62">
        <f>(Assumptions!Q106)*(1-$G$16)</f>
        <v>0</v>
      </c>
    </row>
    <row r="137" spans="3:21" outlineLevel="1" x14ac:dyDescent="0.25">
      <c r="C137" s="32" t="str">
        <f>Assumptions!C107</f>
        <v>Software (including training)</v>
      </c>
      <c r="D137" s="52" t="s">
        <v>226</v>
      </c>
      <c r="I137" s="16">
        <f>Assumptions!I107</f>
        <v>0</v>
      </c>
      <c r="J137" s="16">
        <f>Assumptions!J107</f>
        <v>0</v>
      </c>
      <c r="K137" s="16">
        <f>Assumptions!K107</f>
        <v>0</v>
      </c>
      <c r="L137" s="16">
        <f>Assumptions!L107</f>
        <v>0</v>
      </c>
      <c r="M137" s="16">
        <f>Assumptions!M107</f>
        <v>0</v>
      </c>
      <c r="N137" s="16">
        <f>Assumptions!N107</f>
        <v>0</v>
      </c>
      <c r="P137" s="16">
        <f>(Assumptions!P107)*(1+$G$13)</f>
        <v>15000</v>
      </c>
      <c r="Q137" s="62">
        <f>(Assumptions!Q107)*(1-$G$16)</f>
        <v>0</v>
      </c>
    </row>
    <row r="138" spans="3:21" outlineLevel="1" x14ac:dyDescent="0.25">
      <c r="C138" s="32" t="str">
        <f>Assumptions!C108</f>
        <v>Wireless</v>
      </c>
      <c r="D138" s="52" t="s">
        <v>226</v>
      </c>
      <c r="I138" s="16">
        <f>Assumptions!I108</f>
        <v>0</v>
      </c>
      <c r="J138" s="16">
        <f>Assumptions!J108</f>
        <v>0</v>
      </c>
      <c r="K138" s="16">
        <f>Assumptions!K108</f>
        <v>0</v>
      </c>
      <c r="L138" s="16">
        <f>Assumptions!L108</f>
        <v>0</v>
      </c>
      <c r="M138" s="16">
        <f>Assumptions!M108</f>
        <v>0</v>
      </c>
      <c r="N138" s="16">
        <f>Assumptions!N108</f>
        <v>0</v>
      </c>
      <c r="P138" s="16">
        <f>(Assumptions!P108)*(1+$G$13)</f>
        <v>8000</v>
      </c>
      <c r="Q138" s="62">
        <f>(Assumptions!Q108)*(1-$G$16)</f>
        <v>0</v>
      </c>
    </row>
    <row r="139" spans="3:21" outlineLevel="1" x14ac:dyDescent="0.25">
      <c r="C139" s="32" t="str">
        <f>Assumptions!C109</f>
        <v>Tablets</v>
      </c>
      <c r="D139" s="52" t="s">
        <v>226</v>
      </c>
      <c r="I139" s="16">
        <f>Assumptions!I109</f>
        <v>4</v>
      </c>
      <c r="J139" s="16">
        <f>Assumptions!J109</f>
        <v>4</v>
      </c>
      <c r="K139" s="16">
        <f>Assumptions!K109</f>
        <v>4</v>
      </c>
      <c r="L139" s="16">
        <f>Assumptions!L109</f>
        <v>1</v>
      </c>
      <c r="M139" s="16">
        <f>Assumptions!M109</f>
        <v>4</v>
      </c>
      <c r="N139" s="16">
        <f>Assumptions!N109</f>
        <v>0</v>
      </c>
      <c r="P139" s="16">
        <f>(Assumptions!P109)*(1+$G$13)</f>
        <v>333.33333333333331</v>
      </c>
      <c r="Q139" s="62">
        <f>(Assumptions!Q109)*(1-$G$16)</f>
        <v>0</v>
      </c>
    </row>
    <row r="140" spans="3:21" outlineLevel="1" x14ac:dyDescent="0.25">
      <c r="C140" s="32" t="str">
        <f>Assumptions!C111</f>
        <v>Project management services</v>
      </c>
      <c r="D140" s="52" t="s">
        <v>226</v>
      </c>
      <c r="I140" s="16">
        <f>Assumptions!I110</f>
        <v>0</v>
      </c>
      <c r="J140" s="16">
        <f>Assumptions!J110</f>
        <v>0</v>
      </c>
      <c r="K140" s="16">
        <f>Assumptions!K110</f>
        <v>0</v>
      </c>
      <c r="L140" s="16">
        <f>Assumptions!L110</f>
        <v>0</v>
      </c>
      <c r="M140" s="16">
        <f>Assumptions!M110</f>
        <v>0</v>
      </c>
      <c r="N140" s="16">
        <f>Assumptions!N110</f>
        <v>0</v>
      </c>
      <c r="P140" s="16">
        <f>(Assumptions!P111)*(1+$G$13)</f>
        <v>10000</v>
      </c>
      <c r="Q140" s="62">
        <f>(Assumptions!Q111)*(1-$G$16)</f>
        <v>1</v>
      </c>
    </row>
    <row r="141" spans="3:21" outlineLevel="1" x14ac:dyDescent="0.25">
      <c r="C141" s="32" t="str">
        <f>Assumptions!C110</f>
        <v>Structural modifications</v>
      </c>
      <c r="D141" s="52" t="s">
        <v>226</v>
      </c>
      <c r="I141" s="16">
        <f>Assumptions!I111</f>
        <v>0</v>
      </c>
      <c r="J141" s="16">
        <f>Assumptions!J111</f>
        <v>0</v>
      </c>
      <c r="K141" s="16">
        <f>Assumptions!K111</f>
        <v>0</v>
      </c>
      <c r="L141" s="16">
        <f>Assumptions!L111</f>
        <v>0</v>
      </c>
      <c r="M141" s="16">
        <f>Assumptions!M111</f>
        <v>0</v>
      </c>
      <c r="N141" s="16">
        <f>Assumptions!N111</f>
        <v>0</v>
      </c>
      <c r="P141" s="16">
        <f>(Assumptions!P110)*(1+$G$15)</f>
        <v>125000</v>
      </c>
      <c r="Q141" s="62">
        <f>(Assumptions!Q110)*(1-$G$16)</f>
        <v>0</v>
      </c>
    </row>
    <row r="142" spans="3:21" outlineLevel="1" x14ac:dyDescent="0.25">
      <c r="I142" s="18"/>
    </row>
    <row r="143" spans="3:21" ht="13" outlineLevel="1" x14ac:dyDescent="0.3">
      <c r="C143" s="39" t="s">
        <v>364</v>
      </c>
      <c r="D143" s="27"/>
      <c r="G143" s="39"/>
      <c r="H143" s="27"/>
    </row>
    <row r="144" spans="3:21" outlineLevel="1" x14ac:dyDescent="0.25">
      <c r="C144" s="32" t="str">
        <f>Assumptions!C114</f>
        <v>Central computer</v>
      </c>
      <c r="D144" s="52" t="s">
        <v>199</v>
      </c>
      <c r="I144" s="16">
        <f>Assumptions!I114</f>
        <v>1</v>
      </c>
      <c r="J144" s="16">
        <f>Assumptions!J114</f>
        <v>0</v>
      </c>
      <c r="K144" s="16">
        <f>Assumptions!K114</f>
        <v>1</v>
      </c>
      <c r="L144" s="16">
        <f>Assumptions!L114</f>
        <v>2</v>
      </c>
      <c r="M144" s="16">
        <f>Assumptions!M114</f>
        <v>1</v>
      </c>
      <c r="N144" s="16">
        <f>Assumptions!N114</f>
        <v>0</v>
      </c>
    </row>
    <row r="145" spans="3:14" outlineLevel="1" x14ac:dyDescent="0.25">
      <c r="C145" s="32" t="str">
        <f>Assumptions!C115</f>
        <v>Tag application device</v>
      </c>
      <c r="D145" s="52" t="s">
        <v>199</v>
      </c>
      <c r="I145" s="16">
        <f>Assumptions!I115</f>
        <v>0</v>
      </c>
      <c r="J145" s="16">
        <f>Assumptions!J115</f>
        <v>0</v>
      </c>
      <c r="K145" s="16">
        <f>Assumptions!K115</f>
        <v>0</v>
      </c>
      <c r="L145" s="16">
        <f>Assumptions!L115</f>
        <v>0</v>
      </c>
      <c r="M145" s="16">
        <f>Assumptions!M115</f>
        <v>0</v>
      </c>
      <c r="N145" s="16">
        <f>Assumptions!N115</f>
        <v>0</v>
      </c>
    </row>
    <row r="146" spans="3:14" outlineLevel="1" x14ac:dyDescent="0.25">
      <c r="C146" s="32" t="str">
        <f>Assumptions!C116</f>
        <v>Panel reader - 3-way auto drafter</v>
      </c>
      <c r="D146" s="52" t="s">
        <v>199</v>
      </c>
      <c r="I146" s="16">
        <f>Assumptions!I116</f>
        <v>4</v>
      </c>
      <c r="J146" s="16">
        <f>Assumptions!J116</f>
        <v>0</v>
      </c>
      <c r="K146" s="16">
        <f>Assumptions!K116</f>
        <v>4</v>
      </c>
      <c r="L146" s="16">
        <f>Assumptions!L116</f>
        <v>4</v>
      </c>
      <c r="M146" s="16">
        <f>Assumptions!M116</f>
        <v>0</v>
      </c>
      <c r="N146" s="16">
        <f>Assumptions!N116</f>
        <v>0</v>
      </c>
    </row>
    <row r="147" spans="3:14" outlineLevel="1" x14ac:dyDescent="0.25">
      <c r="C147" s="32" t="str">
        <f>Assumptions!C117</f>
        <v>Panel reader - 4-way auto drafter</v>
      </c>
      <c r="D147" s="52" t="s">
        <v>199</v>
      </c>
      <c r="I147" s="16">
        <f>Assumptions!I117</f>
        <v>0</v>
      </c>
      <c r="J147" s="16">
        <f>Assumptions!J117</f>
        <v>0</v>
      </c>
      <c r="K147" s="16">
        <f>Assumptions!K117</f>
        <v>0</v>
      </c>
      <c r="L147" s="16">
        <f>Assumptions!L117</f>
        <v>2</v>
      </c>
      <c r="M147" s="16">
        <f>Assumptions!M117</f>
        <v>4</v>
      </c>
      <c r="N147" s="16">
        <f>Assumptions!N117</f>
        <v>0</v>
      </c>
    </row>
    <row r="148" spans="3:14" outlineLevel="1" x14ac:dyDescent="0.25">
      <c r="C148" s="32" t="str">
        <f>Assumptions!C118</f>
        <v>Single lane panel reader</v>
      </c>
      <c r="D148" s="52" t="s">
        <v>199</v>
      </c>
      <c r="I148" s="16">
        <f>Assumptions!I118</f>
        <v>1</v>
      </c>
      <c r="J148" s="16">
        <f>Assumptions!J118</f>
        <v>0</v>
      </c>
      <c r="K148" s="16">
        <f>Assumptions!K118</f>
        <v>1</v>
      </c>
      <c r="L148" s="16">
        <f>Assumptions!L118</f>
        <v>4</v>
      </c>
      <c r="M148" s="16">
        <f>Assumptions!M118</f>
        <v>1</v>
      </c>
      <c r="N148" s="16">
        <f>Assumptions!N118</f>
        <v>0</v>
      </c>
    </row>
    <row r="149" spans="3:14" outlineLevel="1" x14ac:dyDescent="0.25">
      <c r="C149" s="32" t="str">
        <f>Assumptions!C119</f>
        <v>Wand readers</v>
      </c>
      <c r="D149" s="52" t="s">
        <v>199</v>
      </c>
      <c r="I149" s="16">
        <f>Assumptions!I119</f>
        <v>4</v>
      </c>
      <c r="J149" s="16">
        <f>Assumptions!J119</f>
        <v>0</v>
      </c>
      <c r="K149" s="16">
        <f>Assumptions!K119</f>
        <v>4</v>
      </c>
      <c r="L149" s="16">
        <f>Assumptions!L119</f>
        <v>4</v>
      </c>
      <c r="M149" s="16">
        <f>Assumptions!M119</f>
        <v>4</v>
      </c>
      <c r="N149" s="16">
        <f>Assumptions!N119</f>
        <v>0</v>
      </c>
    </row>
    <row r="150" spans="3:14" outlineLevel="1" x14ac:dyDescent="0.25">
      <c r="C150" s="32" t="str">
        <f>Assumptions!C120</f>
        <v>Pocket readers</v>
      </c>
      <c r="D150" s="52" t="s">
        <v>199</v>
      </c>
      <c r="I150" s="16">
        <f>Assumptions!I120</f>
        <v>2</v>
      </c>
      <c r="J150" s="16">
        <f>Assumptions!J120</f>
        <v>0</v>
      </c>
      <c r="K150" s="16">
        <f>Assumptions!K120</f>
        <v>2</v>
      </c>
      <c r="L150" s="16">
        <f>Assumptions!L120</f>
        <v>8</v>
      </c>
      <c r="M150" s="16">
        <f>Assumptions!M120</f>
        <v>2</v>
      </c>
      <c r="N150" s="16">
        <f>Assumptions!N120</f>
        <v>0</v>
      </c>
    </row>
    <row r="151" spans="3:14" outlineLevel="1" x14ac:dyDescent="0.25">
      <c r="C151" s="32" t="str">
        <f>Assumptions!C121</f>
        <v>Software (including training)</v>
      </c>
      <c r="D151" s="52" t="s">
        <v>199</v>
      </c>
      <c r="I151" s="16">
        <f>Assumptions!I121</f>
        <v>1</v>
      </c>
      <c r="J151" s="16">
        <f>Assumptions!J121</f>
        <v>0</v>
      </c>
      <c r="K151" s="16">
        <f>Assumptions!K121</f>
        <v>1</v>
      </c>
      <c r="L151" s="16">
        <f>Assumptions!L121</f>
        <v>1</v>
      </c>
      <c r="M151" s="16">
        <f>Assumptions!M121</f>
        <v>1</v>
      </c>
      <c r="N151" s="16">
        <f>Assumptions!N121</f>
        <v>0</v>
      </c>
    </row>
    <row r="152" spans="3:14" outlineLevel="1" x14ac:dyDescent="0.25">
      <c r="C152" s="32" t="str">
        <f>Assumptions!C122</f>
        <v>Wireless</v>
      </c>
      <c r="D152" s="52" t="s">
        <v>199</v>
      </c>
      <c r="I152" s="16">
        <f>Assumptions!I122</f>
        <v>1</v>
      </c>
      <c r="J152" s="16">
        <f>Assumptions!J122</f>
        <v>0</v>
      </c>
      <c r="K152" s="16">
        <f>Assumptions!K122</f>
        <v>1</v>
      </c>
      <c r="L152" s="16">
        <f>Assumptions!L122</f>
        <v>1</v>
      </c>
      <c r="M152" s="16">
        <f>Assumptions!M122</f>
        <v>1</v>
      </c>
      <c r="N152" s="16">
        <f>Assumptions!N122</f>
        <v>0</v>
      </c>
    </row>
    <row r="153" spans="3:14" outlineLevel="1" x14ac:dyDescent="0.25">
      <c r="C153" s="32" t="str">
        <f>Assumptions!C123</f>
        <v>Tablets</v>
      </c>
      <c r="D153" s="52" t="s">
        <v>199</v>
      </c>
      <c r="I153" s="16">
        <f>Assumptions!I123</f>
        <v>8</v>
      </c>
      <c r="J153" s="16">
        <f>Assumptions!J123</f>
        <v>0</v>
      </c>
      <c r="K153" s="16">
        <f>Assumptions!K123</f>
        <v>8</v>
      </c>
      <c r="L153" s="16">
        <f>Assumptions!L123</f>
        <v>8</v>
      </c>
      <c r="M153" s="16">
        <f>Assumptions!M123</f>
        <v>8</v>
      </c>
      <c r="N153" s="16">
        <f>Assumptions!N123</f>
        <v>0</v>
      </c>
    </row>
    <row r="154" spans="3:14" outlineLevel="1" x14ac:dyDescent="0.25">
      <c r="C154" s="32" t="str">
        <f>Assumptions!C124</f>
        <v>Structural modifications</v>
      </c>
      <c r="D154" s="52" t="s">
        <v>199</v>
      </c>
      <c r="I154" s="16">
        <f>Assumptions!I124</f>
        <v>1</v>
      </c>
      <c r="J154" s="16">
        <f>Assumptions!J124</f>
        <v>0</v>
      </c>
      <c r="K154" s="16">
        <f>Assumptions!K124</f>
        <v>1</v>
      </c>
      <c r="L154" s="16">
        <f>Assumptions!L124</f>
        <v>1</v>
      </c>
      <c r="M154" s="16">
        <f>Assumptions!M124</f>
        <v>1</v>
      </c>
      <c r="N154" s="16">
        <f>Assumptions!N124</f>
        <v>0</v>
      </c>
    </row>
    <row r="155" spans="3:14" outlineLevel="1" x14ac:dyDescent="0.25">
      <c r="C155" s="32" t="str">
        <f>Assumptions!C125</f>
        <v>Project management services</v>
      </c>
      <c r="D155" s="52" t="s">
        <v>199</v>
      </c>
      <c r="I155" s="16">
        <f>Assumptions!I125</f>
        <v>1</v>
      </c>
      <c r="J155" s="16">
        <f>Assumptions!J125</f>
        <v>0</v>
      </c>
      <c r="K155" s="16">
        <f>Assumptions!K125</f>
        <v>1</v>
      </c>
      <c r="L155" s="16">
        <f>Assumptions!L125</f>
        <v>1</v>
      </c>
      <c r="M155" s="16">
        <f>Assumptions!M125</f>
        <v>1</v>
      </c>
      <c r="N155" s="16">
        <f>Assumptions!N125</f>
        <v>0</v>
      </c>
    </row>
    <row r="156" spans="3:14" outlineLevel="1" x14ac:dyDescent="0.25">
      <c r="I156" s="18"/>
    </row>
    <row r="157" spans="3:14" ht="13" outlineLevel="1" x14ac:dyDescent="0.3">
      <c r="C157" s="39" t="s">
        <v>365</v>
      </c>
      <c r="D157" s="27"/>
      <c r="G157" s="39"/>
      <c r="H157" s="27"/>
    </row>
    <row r="158" spans="3:14" outlineLevel="1" x14ac:dyDescent="0.25">
      <c r="C158" s="32" t="str">
        <f>Assumptions!C128</f>
        <v>Central computer</v>
      </c>
      <c r="D158" s="52" t="s">
        <v>199</v>
      </c>
      <c r="I158" s="16">
        <f>Assumptions!I128</f>
        <v>1</v>
      </c>
      <c r="J158" s="16">
        <f>Assumptions!J128</f>
        <v>0</v>
      </c>
      <c r="K158" s="16">
        <f>Assumptions!K128</f>
        <v>1</v>
      </c>
      <c r="L158" s="16">
        <f>Assumptions!L128</f>
        <v>0</v>
      </c>
      <c r="M158" s="16">
        <f>Assumptions!M128</f>
        <v>1</v>
      </c>
      <c r="N158" s="16">
        <f>Assumptions!N128</f>
        <v>0</v>
      </c>
    </row>
    <row r="159" spans="3:14" outlineLevel="1" x14ac:dyDescent="0.25">
      <c r="C159" s="32" t="str">
        <f>Assumptions!C129</f>
        <v>Tag application device</v>
      </c>
      <c r="D159" s="52" t="s">
        <v>199</v>
      </c>
      <c r="I159" s="16">
        <f>Assumptions!I129</f>
        <v>0</v>
      </c>
      <c r="J159" s="16">
        <f>Assumptions!J129</f>
        <v>0</v>
      </c>
      <c r="K159" s="16">
        <f>Assumptions!K129</f>
        <v>0</v>
      </c>
      <c r="L159" s="16">
        <f>Assumptions!L129</f>
        <v>0</v>
      </c>
      <c r="M159" s="16">
        <f>Assumptions!M129</f>
        <v>0</v>
      </c>
      <c r="N159" s="16">
        <f>Assumptions!N129</f>
        <v>0</v>
      </c>
    </row>
    <row r="160" spans="3:14" outlineLevel="1" x14ac:dyDescent="0.25">
      <c r="C160" s="32" t="str">
        <f>Assumptions!C130</f>
        <v>Panel reader - 3-way auto drafter</v>
      </c>
      <c r="D160" s="52" t="s">
        <v>199</v>
      </c>
      <c r="I160" s="16">
        <f>Assumptions!I130</f>
        <v>8</v>
      </c>
      <c r="J160" s="16">
        <f>Assumptions!J130</f>
        <v>0</v>
      </c>
      <c r="K160" s="16">
        <f>Assumptions!K130</f>
        <v>8</v>
      </c>
      <c r="L160" s="16">
        <f>Assumptions!L130</f>
        <v>0</v>
      </c>
      <c r="M160" s="16">
        <f>Assumptions!M130</f>
        <v>0</v>
      </c>
      <c r="N160" s="16">
        <f>Assumptions!N130</f>
        <v>0</v>
      </c>
    </row>
    <row r="161" spans="2:22" outlineLevel="1" x14ac:dyDescent="0.25">
      <c r="C161" s="32" t="str">
        <f>Assumptions!C131</f>
        <v>Panel reader - 4-way auto drafter</v>
      </c>
      <c r="D161" s="52" t="s">
        <v>199</v>
      </c>
      <c r="I161" s="16">
        <f>Assumptions!I131</f>
        <v>0</v>
      </c>
      <c r="J161" s="16">
        <f>Assumptions!J131</f>
        <v>0</v>
      </c>
      <c r="K161" s="16">
        <f>Assumptions!K131</f>
        <v>0</v>
      </c>
      <c r="L161" s="16">
        <f>Assumptions!L131</f>
        <v>0</v>
      </c>
      <c r="M161" s="16">
        <f>Assumptions!M131</f>
        <v>8</v>
      </c>
      <c r="N161" s="16">
        <f>Assumptions!N131</f>
        <v>0</v>
      </c>
    </row>
    <row r="162" spans="2:22" outlineLevel="1" x14ac:dyDescent="0.25">
      <c r="C162" s="32" t="str">
        <f>Assumptions!C132</f>
        <v>Single lane panel reader</v>
      </c>
      <c r="D162" s="52" t="s">
        <v>199</v>
      </c>
      <c r="I162" s="16">
        <f>Assumptions!I132</f>
        <v>2</v>
      </c>
      <c r="J162" s="16">
        <f>Assumptions!J132</f>
        <v>0</v>
      </c>
      <c r="K162" s="16">
        <f>Assumptions!K132</f>
        <v>2</v>
      </c>
      <c r="L162" s="16">
        <f>Assumptions!L132</f>
        <v>0</v>
      </c>
      <c r="M162" s="16">
        <f>Assumptions!M132</f>
        <v>2</v>
      </c>
      <c r="N162" s="16">
        <f>Assumptions!N132</f>
        <v>0</v>
      </c>
    </row>
    <row r="163" spans="2:22" outlineLevel="1" x14ac:dyDescent="0.25">
      <c r="C163" s="32" t="str">
        <f>Assumptions!C133</f>
        <v>Wand readers</v>
      </c>
      <c r="D163" s="52" t="s">
        <v>199</v>
      </c>
      <c r="I163" s="16">
        <f>Assumptions!I133</f>
        <v>8</v>
      </c>
      <c r="J163" s="16">
        <f>Assumptions!J133</f>
        <v>0</v>
      </c>
      <c r="K163" s="16">
        <f>Assumptions!K133</f>
        <v>8</v>
      </c>
      <c r="L163" s="16">
        <f>Assumptions!L133</f>
        <v>0</v>
      </c>
      <c r="M163" s="16">
        <f>Assumptions!M133</f>
        <v>8</v>
      </c>
      <c r="N163" s="16">
        <f>Assumptions!N133</f>
        <v>0</v>
      </c>
    </row>
    <row r="164" spans="2:22" outlineLevel="1" x14ac:dyDescent="0.25">
      <c r="C164" s="32" t="str">
        <f>Assumptions!C134</f>
        <v>Pocket readers</v>
      </c>
      <c r="D164" s="52" t="s">
        <v>199</v>
      </c>
      <c r="I164" s="16">
        <f>Assumptions!I134</f>
        <v>2</v>
      </c>
      <c r="J164" s="16">
        <f>Assumptions!J134</f>
        <v>0</v>
      </c>
      <c r="K164" s="16">
        <f>Assumptions!K134</f>
        <v>2</v>
      </c>
      <c r="L164" s="16">
        <f>Assumptions!L134</f>
        <v>0</v>
      </c>
      <c r="M164" s="16">
        <f>Assumptions!M134</f>
        <v>2</v>
      </c>
      <c r="N164" s="16">
        <f>Assumptions!N134</f>
        <v>0</v>
      </c>
    </row>
    <row r="165" spans="2:22" outlineLevel="1" x14ac:dyDescent="0.25">
      <c r="C165" s="32" t="str">
        <f>Assumptions!C135</f>
        <v>Software (including training)</v>
      </c>
      <c r="D165" s="52" t="s">
        <v>199</v>
      </c>
      <c r="I165" s="16">
        <f>Assumptions!I135</f>
        <v>1</v>
      </c>
      <c r="J165" s="16">
        <f>Assumptions!J135</f>
        <v>0</v>
      </c>
      <c r="K165" s="16">
        <f>Assumptions!K135</f>
        <v>1</v>
      </c>
      <c r="L165" s="16">
        <f>Assumptions!L135</f>
        <v>0</v>
      </c>
      <c r="M165" s="16">
        <f>Assumptions!M135</f>
        <v>1</v>
      </c>
      <c r="N165" s="16">
        <f>Assumptions!N135</f>
        <v>0</v>
      </c>
    </row>
    <row r="166" spans="2:22" outlineLevel="1" x14ac:dyDescent="0.25">
      <c r="C166" s="32" t="str">
        <f>Assumptions!C136</f>
        <v>Wireless</v>
      </c>
      <c r="D166" s="52" t="s">
        <v>199</v>
      </c>
      <c r="I166" s="16">
        <f>Assumptions!I136</f>
        <v>1</v>
      </c>
      <c r="J166" s="16">
        <f>Assumptions!J136</f>
        <v>0</v>
      </c>
      <c r="K166" s="16">
        <f>Assumptions!K136</f>
        <v>1</v>
      </c>
      <c r="L166" s="16">
        <f>Assumptions!L136</f>
        <v>0</v>
      </c>
      <c r="M166" s="16">
        <f>Assumptions!M136</f>
        <v>1</v>
      </c>
      <c r="N166" s="16">
        <f>Assumptions!N136</f>
        <v>0</v>
      </c>
    </row>
    <row r="167" spans="2:22" outlineLevel="1" x14ac:dyDescent="0.25">
      <c r="C167" s="32" t="str">
        <f>Assumptions!C137</f>
        <v>Tablets</v>
      </c>
      <c r="D167" s="52" t="s">
        <v>199</v>
      </c>
      <c r="I167" s="16">
        <f>Assumptions!I137</f>
        <v>14</v>
      </c>
      <c r="J167" s="16">
        <f>Assumptions!J137</f>
        <v>0</v>
      </c>
      <c r="K167" s="16">
        <f>Assumptions!K137</f>
        <v>14</v>
      </c>
      <c r="L167" s="16">
        <f>Assumptions!L137</f>
        <v>0</v>
      </c>
      <c r="M167" s="16">
        <f>Assumptions!M137</f>
        <v>14</v>
      </c>
      <c r="N167" s="16">
        <f>Assumptions!N137</f>
        <v>0</v>
      </c>
    </row>
    <row r="168" spans="2:22" outlineLevel="1" x14ac:dyDescent="0.25">
      <c r="C168" s="32" t="str">
        <f>Assumptions!C138</f>
        <v>Structural modifications</v>
      </c>
      <c r="D168" s="52" t="s">
        <v>199</v>
      </c>
      <c r="I168" s="16">
        <f>Assumptions!I138</f>
        <v>2</v>
      </c>
      <c r="J168" s="16">
        <f>Assumptions!J138</f>
        <v>0</v>
      </c>
      <c r="K168" s="16">
        <f>Assumptions!K138</f>
        <v>2</v>
      </c>
      <c r="L168" s="16">
        <f>Assumptions!L138</f>
        <v>0</v>
      </c>
      <c r="M168" s="16">
        <f>Assumptions!M138</f>
        <v>2</v>
      </c>
      <c r="N168" s="16">
        <f>Assumptions!N138</f>
        <v>0</v>
      </c>
    </row>
    <row r="169" spans="2:22" outlineLevel="1" x14ac:dyDescent="0.25">
      <c r="C169" s="32" t="str">
        <f>Assumptions!C139</f>
        <v>Project management services</v>
      </c>
      <c r="D169" s="52" t="s">
        <v>199</v>
      </c>
      <c r="I169" s="16">
        <f>Assumptions!I139</f>
        <v>2</v>
      </c>
      <c r="J169" s="16">
        <f>Assumptions!J139</f>
        <v>0</v>
      </c>
      <c r="K169" s="16">
        <f>Assumptions!K139</f>
        <v>2</v>
      </c>
      <c r="L169" s="16">
        <f>Assumptions!L139</f>
        <v>0</v>
      </c>
      <c r="M169" s="16">
        <f>Assumptions!M139</f>
        <v>2</v>
      </c>
      <c r="N169" s="16">
        <f>Assumptions!N139</f>
        <v>0</v>
      </c>
    </row>
    <row r="170" spans="2:22" outlineLevel="1" x14ac:dyDescent="0.25">
      <c r="I170" s="23"/>
      <c r="J170" s="23"/>
      <c r="K170" s="23"/>
      <c r="L170" s="23"/>
      <c r="M170" s="23"/>
      <c r="N170" s="23"/>
    </row>
    <row r="171" spans="2:22" ht="13" outlineLevel="1" x14ac:dyDescent="0.3">
      <c r="C171" s="39" t="s">
        <v>339</v>
      </c>
      <c r="D171" s="39"/>
      <c r="E171" s="39"/>
      <c r="F171" s="39"/>
      <c r="G171" s="39"/>
      <c r="H171" s="39"/>
      <c r="I171" s="39"/>
      <c r="J171" s="39"/>
      <c r="K171" s="39"/>
      <c r="L171" s="39"/>
      <c r="M171" s="39"/>
      <c r="N171" s="39"/>
      <c r="O171" s="39"/>
      <c r="P171" s="39"/>
      <c r="Q171" s="39"/>
      <c r="R171" s="39"/>
      <c r="S171" s="39"/>
      <c r="T171" s="39"/>
      <c r="U171" s="39"/>
      <c r="V171" s="39"/>
    </row>
    <row r="172" spans="2:22" outlineLevel="1" x14ac:dyDescent="0.25">
      <c r="C172" t="s">
        <v>242</v>
      </c>
      <c r="D172" s="58" t="s">
        <v>212</v>
      </c>
      <c r="I172" s="134">
        <f>EDATE(Assumptions!I142,I$14)</f>
        <v>44927</v>
      </c>
      <c r="J172" s="134">
        <f>EDATE(Assumptions!J142,J$14)</f>
        <v>44927</v>
      </c>
      <c r="K172" s="134">
        <f>EDATE(Assumptions!K142,K$14)</f>
        <v>44927</v>
      </c>
      <c r="L172" s="134">
        <f>EDATE(Assumptions!L142,L$14)</f>
        <v>44927</v>
      </c>
      <c r="M172" s="134">
        <f>EDATE(Assumptions!M142,M$14)</f>
        <v>44927</v>
      </c>
      <c r="N172" s="134">
        <f>EDATE(Assumptions!N142,N$14)</f>
        <v>44927</v>
      </c>
    </row>
    <row r="173" spans="2:22" outlineLevel="1" x14ac:dyDescent="0.25">
      <c r="C173" t="s">
        <v>243</v>
      </c>
      <c r="D173" s="52" t="s">
        <v>244</v>
      </c>
      <c r="I173" s="16">
        <f>Assumptions!I143</f>
        <v>12</v>
      </c>
      <c r="J173" s="16">
        <f>Assumptions!J143</f>
        <v>12</v>
      </c>
      <c r="K173" s="16">
        <f>Assumptions!K143</f>
        <v>12</v>
      </c>
      <c r="L173" s="16">
        <f>Assumptions!L143</f>
        <v>12</v>
      </c>
      <c r="M173" s="16">
        <f>Assumptions!M143</f>
        <v>12</v>
      </c>
      <c r="N173" s="16">
        <f>Assumptions!N143</f>
        <v>12</v>
      </c>
    </row>
    <row r="174" spans="2:22" outlineLevel="1" x14ac:dyDescent="0.25">
      <c r="I174" s="18"/>
    </row>
    <row r="175" spans="2:22" ht="13" x14ac:dyDescent="0.3">
      <c r="B175" s="111" t="s">
        <v>340</v>
      </c>
      <c r="C175" s="111"/>
      <c r="D175" s="111"/>
      <c r="E175" s="111"/>
      <c r="F175" s="111"/>
      <c r="G175" s="111"/>
      <c r="H175" s="111"/>
      <c r="I175" s="111"/>
      <c r="J175" s="111"/>
      <c r="K175" s="111"/>
      <c r="L175" s="111"/>
      <c r="M175" s="111"/>
      <c r="N175" s="111"/>
      <c r="O175" s="111"/>
      <c r="P175" s="111"/>
      <c r="Q175" s="111"/>
      <c r="R175" s="111"/>
      <c r="S175" s="111"/>
      <c r="T175" s="111"/>
      <c r="U175" s="111"/>
    </row>
    <row r="176" spans="2:22" ht="13" x14ac:dyDescent="0.3">
      <c r="C176" s="2" t="s">
        <v>366</v>
      </c>
      <c r="D176" s="2"/>
      <c r="E176" s="34"/>
      <c r="F176" s="34"/>
      <c r="G176" s="19"/>
      <c r="H176" s="2"/>
      <c r="I176" s="2"/>
      <c r="J176" s="2"/>
      <c r="K176" s="2"/>
      <c r="L176" s="2"/>
      <c r="M176" s="2"/>
      <c r="N176" s="2"/>
      <c r="Q176" s="27"/>
      <c r="R176" s="27"/>
      <c r="S176" s="27"/>
      <c r="T176" s="27"/>
      <c r="U176" s="27"/>
    </row>
    <row r="177" spans="2:21" x14ac:dyDescent="0.25">
      <c r="C177" t="s">
        <v>367</v>
      </c>
      <c r="D177" s="52" t="s">
        <v>220</v>
      </c>
      <c r="E177" s="52"/>
      <c r="F177" s="52"/>
      <c r="H177" s="52"/>
      <c r="I177" s="29">
        <f t="shared" ref="I177:N177" si="18">I125*$P$127</f>
        <v>26994.286318669518</v>
      </c>
      <c r="J177" s="29">
        <f t="shared" si="18"/>
        <v>15699.161069616322</v>
      </c>
      <c r="K177" s="29">
        <f t="shared" si="18"/>
        <v>54621.006944335117</v>
      </c>
      <c r="L177" s="29">
        <f t="shared" si="18"/>
        <v>37437.450944759097</v>
      </c>
      <c r="M177" s="29">
        <f t="shared" si="18"/>
        <v>28078.088208569323</v>
      </c>
      <c r="N177" s="29">
        <f t="shared" si="18"/>
        <v>0</v>
      </c>
    </row>
    <row r="178" spans="2:21" x14ac:dyDescent="0.25">
      <c r="C178" s="34" t="s">
        <v>368</v>
      </c>
      <c r="D178" s="67" t="s">
        <v>220</v>
      </c>
      <c r="E178" s="67"/>
      <c r="F178" s="67"/>
      <c r="G178" s="34"/>
      <c r="H178" s="67"/>
      <c r="I178" s="35" cm="1">
        <f t="array" ref="I178">SUMPRODUCT(I$130:I$141,$P$130:$P$141,(1-$Q$130:$Q$141))</f>
        <v>8593.3333333333339</v>
      </c>
      <c r="J178" s="35" cm="1">
        <f t="array" ref="J178">SUMPRODUCT(J$130:J$141,$P$130:$P$141,(1-$Q$130:$Q$141))</f>
        <v>8593.3333333333339</v>
      </c>
      <c r="K178" s="35" cm="1">
        <f t="array" ref="K178">SUMPRODUCT(K$130:K$141,$P$130:$P$141,(1-$Q$130:$Q$141))</f>
        <v>8593.3333333333339</v>
      </c>
      <c r="L178" s="35" cm="1">
        <f t="array" ref="L178">SUMPRODUCT(L$130:L$141,$P$130:$P$141,(1-$Q$130:$Q$141))</f>
        <v>51826.969696969703</v>
      </c>
      <c r="M178" s="35" cm="1">
        <f t="array" ref="M178">SUMPRODUCT(M$130:M$141,$P$130:$P$141,(1-$Q$130:$Q$141))</f>
        <v>8593.3333333333339</v>
      </c>
      <c r="N178" s="35" cm="1">
        <f t="array" ref="N178">SUMPRODUCT(N$130:N$141,$P$130:$P$141,(1-$Q$130:$Q$141))</f>
        <v>0</v>
      </c>
    </row>
    <row r="179" spans="2:21" ht="13" x14ac:dyDescent="0.3">
      <c r="C179" s="24" t="s">
        <v>369</v>
      </c>
      <c r="D179" s="52" t="s">
        <v>220</v>
      </c>
      <c r="E179" s="52"/>
      <c r="F179" s="52"/>
      <c r="G179" s="29"/>
      <c r="H179" s="52"/>
      <c r="I179" s="33">
        <f t="shared" ref="I179:L179" si="19">SUM(I177:I178)</f>
        <v>35587.619652002853</v>
      </c>
      <c r="J179" s="33">
        <f t="shared" si="19"/>
        <v>24292.494402949655</v>
      </c>
      <c r="K179" s="33">
        <f t="shared" si="19"/>
        <v>63214.340277668452</v>
      </c>
      <c r="L179" s="33">
        <f t="shared" si="19"/>
        <v>89264.420641728793</v>
      </c>
      <c r="M179" s="33">
        <f>SUM(M177:M178)</f>
        <v>36671.421541902659</v>
      </c>
      <c r="N179" s="33">
        <f>SUM(N177:N178)</f>
        <v>0</v>
      </c>
    </row>
    <row r="180" spans="2:21" ht="13" x14ac:dyDescent="0.3">
      <c r="C180" s="24" t="s">
        <v>370</v>
      </c>
      <c r="D180" s="52" t="s">
        <v>220</v>
      </c>
      <c r="E180" s="52"/>
      <c r="F180" s="52"/>
      <c r="G180" s="29"/>
      <c r="H180" s="52"/>
      <c r="I180" s="33" cm="1">
        <f t="array" ref="I180">SUMPRODUCT(I$144:I$155,$P$130:$P$141,(1-$Q$130:$Q$141))</f>
        <v>370526.66666666663</v>
      </c>
      <c r="J180" s="33" cm="1">
        <f t="array" ref="J180">SUMPRODUCT(J$144:J$155,$P$130:$P$141,(1-$Q$130:$Q$141))</f>
        <v>0</v>
      </c>
      <c r="K180" s="33" cm="1">
        <f t="array" ref="K180">SUMPRODUCT(K$144:K$155,$P$130:$P$141,(1-$Q$130:$Q$141))</f>
        <v>370526.66666666663</v>
      </c>
      <c r="L180" s="33" cm="1">
        <f t="array" ref="L180">SUMPRODUCT(L$144:L$155,$P$130:$P$141,(1-$Q$130:$Q$141))</f>
        <v>528506.66666666674</v>
      </c>
      <c r="M180" s="33" cm="1">
        <f t="array" ref="M180">SUMPRODUCT(M$144:M$155,$P$130:$P$141,(1-$Q$130:$Q$141))</f>
        <v>410526.66666666669</v>
      </c>
      <c r="N180" s="33" cm="1">
        <f t="array" ref="N180">SUMPRODUCT(N$144:N$155,$P$130:$P$141,(1-$Q$130:$Q$141))</f>
        <v>0</v>
      </c>
    </row>
    <row r="181" spans="2:21" ht="13" x14ac:dyDescent="0.3">
      <c r="C181" s="24" t="s">
        <v>371</v>
      </c>
      <c r="D181" s="52" t="s">
        <v>220</v>
      </c>
      <c r="E181" s="52"/>
      <c r="F181" s="52"/>
      <c r="G181" s="29"/>
      <c r="H181" s="52"/>
      <c r="I181" s="33" cm="1">
        <f t="array" ref="I181">SUMPRODUCT(I$158:I$169,$P$130:$P$141,(1-$Q$130:$Q$141))</f>
        <v>712726.66666666674</v>
      </c>
      <c r="J181" s="33" cm="1">
        <f t="array" ref="J181">SUMPRODUCT(J$158:J$169,$P$130:$P$141,(1-$Q$130:$Q$141))</f>
        <v>0</v>
      </c>
      <c r="K181" s="33" cm="1">
        <f t="array" ref="K181">SUMPRODUCT(K$158:K$169,$P$130:$P$141,(1-$Q$130:$Q$141))</f>
        <v>712726.66666666674</v>
      </c>
      <c r="L181" s="33" cm="1">
        <f t="array" ref="L181">SUMPRODUCT(L$158:L$169,$P$130:$P$141,(1-$Q$130:$Q$141))</f>
        <v>0</v>
      </c>
      <c r="M181" s="33" cm="1">
        <f t="array" ref="M181">SUMPRODUCT(M$158:M$169,$P$130:$P$141,(1-$Q$130:$Q$141))</f>
        <v>792726.66666666663</v>
      </c>
      <c r="N181" s="33" cm="1">
        <f t="array" ref="N181">SUMPRODUCT(N$158:N$169,$P$130:$P$141,(1-$Q$130:$Q$141))</f>
        <v>0</v>
      </c>
    </row>
    <row r="182" spans="2:21" ht="13" x14ac:dyDescent="0.3">
      <c r="C182" s="36" t="s">
        <v>372</v>
      </c>
      <c r="D182" s="55" t="s">
        <v>220</v>
      </c>
      <c r="E182" s="55"/>
      <c r="F182" s="55"/>
      <c r="G182" s="76"/>
      <c r="H182" s="55"/>
      <c r="I182" s="37">
        <f t="shared" ref="I182:L182" si="20">AVERAGE(I179:I181)</f>
        <v>372946.98432844545</v>
      </c>
      <c r="J182" s="37">
        <f t="shared" si="20"/>
        <v>8097.4981343165518</v>
      </c>
      <c r="K182" s="37">
        <f t="shared" si="20"/>
        <v>382155.89120366727</v>
      </c>
      <c r="L182" s="37">
        <f t="shared" si="20"/>
        <v>205923.69576946518</v>
      </c>
      <c r="M182" s="37">
        <f>AVERAGE(M179:M181)</f>
        <v>413308.25162507867</v>
      </c>
      <c r="N182" s="37">
        <f>AVERAGE(N179:N181)</f>
        <v>0</v>
      </c>
    </row>
    <row r="183" spans="2:21" x14ac:dyDescent="0.25">
      <c r="I183" s="29"/>
      <c r="L183" s="29"/>
      <c r="M183" s="29"/>
      <c r="N183" s="29"/>
      <c r="O183" s="29"/>
    </row>
    <row r="184" spans="2:21" ht="13" x14ac:dyDescent="0.3">
      <c r="C184" s="2" t="s">
        <v>62</v>
      </c>
      <c r="D184" s="52"/>
      <c r="E184" s="67"/>
      <c r="F184" s="52"/>
      <c r="G184" s="19"/>
      <c r="H184" s="52"/>
      <c r="I184" s="19"/>
      <c r="J184" s="19"/>
      <c r="K184" s="19"/>
      <c r="L184" s="35"/>
      <c r="M184" s="35"/>
      <c r="N184" s="35"/>
      <c r="O184" s="29"/>
      <c r="P184" s="27"/>
      <c r="Q184" s="27"/>
      <c r="R184" s="27"/>
      <c r="S184" s="27"/>
      <c r="T184" s="27"/>
      <c r="U184" s="27"/>
    </row>
    <row r="185" spans="2:21" x14ac:dyDescent="0.25">
      <c r="C185" t="s">
        <v>373</v>
      </c>
      <c r="D185" s="55" t="s">
        <v>220</v>
      </c>
      <c r="E185" s="52"/>
      <c r="F185" s="68"/>
      <c r="G185" s="46">
        <f>SUM(I185:N185)</f>
        <v>2953407.1600187668</v>
      </c>
      <c r="H185" s="69"/>
      <c r="I185" s="29">
        <f t="shared" ref="I185:N187" si="21">I179*I120</f>
        <v>676164.77338805422</v>
      </c>
      <c r="J185" s="29">
        <f t="shared" si="21"/>
        <v>170047.4608206476</v>
      </c>
      <c r="K185" s="29">
        <f t="shared" si="21"/>
        <v>758572.08333202149</v>
      </c>
      <c r="L185" s="29">
        <f t="shared" si="21"/>
        <v>981908.62705901673</v>
      </c>
      <c r="M185" s="29">
        <f t="shared" si="21"/>
        <v>366714.21541902656</v>
      </c>
      <c r="N185" s="29">
        <f t="shared" si="21"/>
        <v>0</v>
      </c>
    </row>
    <row r="186" spans="2:21" x14ac:dyDescent="0.25">
      <c r="C186" t="s">
        <v>374</v>
      </c>
      <c r="D186" s="52" t="s">
        <v>220</v>
      </c>
      <c r="E186" s="52"/>
      <c r="F186" s="52"/>
      <c r="G186" s="46">
        <f>SUM(I186:N186)</f>
        <v>4604300</v>
      </c>
      <c r="H186" s="52"/>
      <c r="I186" s="29">
        <f t="shared" si="21"/>
        <v>2964213.333333333</v>
      </c>
      <c r="J186" s="29">
        <f t="shared" si="21"/>
        <v>0</v>
      </c>
      <c r="K186" s="29">
        <f t="shared" si="21"/>
        <v>1111580</v>
      </c>
      <c r="L186" s="29">
        <f t="shared" si="21"/>
        <v>528506.66666666674</v>
      </c>
      <c r="M186" s="29">
        <f t="shared" si="21"/>
        <v>0</v>
      </c>
      <c r="N186" s="29">
        <f t="shared" si="21"/>
        <v>0</v>
      </c>
    </row>
    <row r="187" spans="2:21" x14ac:dyDescent="0.25">
      <c r="C187" s="34" t="s">
        <v>375</v>
      </c>
      <c r="D187" s="67" t="s">
        <v>220</v>
      </c>
      <c r="E187" s="34"/>
      <c r="F187" s="53"/>
      <c r="G187" s="48">
        <f>SUM(I187:N187)</f>
        <v>4436360</v>
      </c>
      <c r="H187" s="70"/>
      <c r="I187" s="29">
        <f t="shared" si="21"/>
        <v>2138180</v>
      </c>
      <c r="J187" s="29">
        <f t="shared" si="21"/>
        <v>0</v>
      </c>
      <c r="K187" s="29">
        <f t="shared" si="21"/>
        <v>712726.66666666674</v>
      </c>
      <c r="L187" s="29">
        <f t="shared" si="21"/>
        <v>0</v>
      </c>
      <c r="M187" s="29">
        <f t="shared" si="21"/>
        <v>1585453.3333333333</v>
      </c>
      <c r="N187" s="29">
        <f t="shared" si="21"/>
        <v>0</v>
      </c>
    </row>
    <row r="188" spans="2:21" ht="13" x14ac:dyDescent="0.3">
      <c r="C188" s="24" t="s">
        <v>356</v>
      </c>
      <c r="D188" s="52" t="s">
        <v>220</v>
      </c>
      <c r="F188" s="52"/>
      <c r="G188" s="47">
        <f>SUM(I188:N188)</f>
        <v>11994067.160018768</v>
      </c>
      <c r="H188" s="52"/>
      <c r="I188" s="37">
        <f t="shared" ref="I188:L188" si="22">SUM(I185:I187)</f>
        <v>5778558.1067213872</v>
      </c>
      <c r="J188" s="37">
        <f t="shared" si="22"/>
        <v>170047.4608206476</v>
      </c>
      <c r="K188" s="37">
        <f t="shared" si="22"/>
        <v>2582878.7499986882</v>
      </c>
      <c r="L188" s="37">
        <f t="shared" si="22"/>
        <v>1510415.2937256834</v>
      </c>
      <c r="M188" s="37">
        <f>SUM(M185:M187)</f>
        <v>1952167.5487523598</v>
      </c>
      <c r="N188" s="37">
        <f>SUM(N185:N187)</f>
        <v>0</v>
      </c>
      <c r="P188" s="24"/>
      <c r="Q188" s="24"/>
      <c r="R188" s="24"/>
      <c r="S188" s="24"/>
      <c r="T188" s="24"/>
      <c r="U188" s="24"/>
    </row>
    <row r="189" spans="2:21" x14ac:dyDescent="0.25">
      <c r="C189" s="25"/>
      <c r="G189" s="25"/>
    </row>
    <row r="190" spans="2:21" ht="13" x14ac:dyDescent="0.3">
      <c r="B190" s="108" t="s">
        <v>264</v>
      </c>
      <c r="C190" s="108"/>
      <c r="D190" s="108"/>
      <c r="E190" s="108"/>
      <c r="F190" s="108"/>
      <c r="G190" s="108"/>
      <c r="H190" s="108"/>
      <c r="I190" s="108"/>
      <c r="J190" s="108"/>
      <c r="K190" s="108"/>
      <c r="L190" s="108"/>
      <c r="M190" s="108"/>
      <c r="N190" s="108"/>
      <c r="O190" s="108"/>
      <c r="P190" s="108"/>
      <c r="Q190" s="108"/>
      <c r="R190" s="108"/>
      <c r="S190" s="108"/>
      <c r="T190" s="108"/>
      <c r="U190" s="108"/>
    </row>
    <row r="191" spans="2:21" ht="13" collapsed="1" x14ac:dyDescent="0.3">
      <c r="B191" s="111" t="s">
        <v>329</v>
      </c>
      <c r="C191" s="111"/>
      <c r="D191" s="111" t="s">
        <v>325</v>
      </c>
      <c r="E191" s="111"/>
      <c r="F191" s="111"/>
      <c r="G191" s="111"/>
      <c r="H191" s="111"/>
      <c r="I191" s="111"/>
      <c r="J191" s="111"/>
      <c r="K191" s="111"/>
      <c r="L191" s="111"/>
      <c r="M191" s="111"/>
      <c r="N191" s="111"/>
      <c r="O191" s="111"/>
      <c r="P191" s="111"/>
      <c r="Q191" s="111"/>
      <c r="R191" s="111"/>
      <c r="S191" s="111"/>
      <c r="T191" s="111"/>
      <c r="U191" s="111"/>
    </row>
    <row r="192" spans="2:21" outlineLevel="1" x14ac:dyDescent="0.25">
      <c r="C192" s="38" t="s">
        <v>376</v>
      </c>
      <c r="D192" s="169" t="s">
        <v>199</v>
      </c>
      <c r="G192" s="44"/>
      <c r="H192" s="44"/>
      <c r="I192" s="45">
        <f>Assumptions!I147</f>
        <v>9</v>
      </c>
      <c r="J192" s="45">
        <f>Assumptions!J147</f>
        <v>25</v>
      </c>
      <c r="K192" s="45">
        <f>Assumptions!K147</f>
        <v>20</v>
      </c>
      <c r="L192" s="45">
        <f>Assumptions!L147</f>
        <v>17</v>
      </c>
      <c r="M192" s="45">
        <f>Assumptions!M147</f>
        <v>11</v>
      </c>
      <c r="N192" s="45">
        <f>Assumptions!N147</f>
        <v>0</v>
      </c>
      <c r="P192" s="17"/>
      <c r="Q192" s="17"/>
      <c r="R192" s="17"/>
      <c r="S192" s="17"/>
      <c r="T192" s="17"/>
      <c r="U192" s="17"/>
    </row>
    <row r="193" spans="3:21" outlineLevel="1" x14ac:dyDescent="0.25">
      <c r="C193" t="s">
        <v>358</v>
      </c>
      <c r="D193" s="52" t="s">
        <v>199</v>
      </c>
      <c r="I193" s="16">
        <f>Assumptions!I148</f>
        <v>4</v>
      </c>
      <c r="J193" s="16">
        <f>Assumptions!J148</f>
        <v>2</v>
      </c>
      <c r="K193" s="16">
        <f>Assumptions!K148</f>
        <v>4</v>
      </c>
      <c r="L193" s="16">
        <f>Assumptions!L148</f>
        <v>0</v>
      </c>
      <c r="M193" s="16">
        <f>Assumptions!M148</f>
        <v>3</v>
      </c>
      <c r="N193" s="16">
        <f>Assumptions!N148</f>
        <v>0</v>
      </c>
    </row>
    <row r="194" spans="3:21" outlineLevel="1" x14ac:dyDescent="0.25">
      <c r="C194" t="s">
        <v>359</v>
      </c>
      <c r="D194" s="52" t="s">
        <v>199</v>
      </c>
      <c r="I194" s="16">
        <f>Assumptions!I149</f>
        <v>6</v>
      </c>
      <c r="J194" s="16">
        <f>Assumptions!J149</f>
        <v>0</v>
      </c>
      <c r="K194" s="16">
        <f>Assumptions!K149</f>
        <v>3</v>
      </c>
      <c r="L194" s="16">
        <f>Assumptions!L149</f>
        <v>0</v>
      </c>
      <c r="M194" s="16">
        <f>Assumptions!M149</f>
        <v>7</v>
      </c>
      <c r="N194" s="16">
        <f>Assumptions!N149</f>
        <v>0</v>
      </c>
    </row>
    <row r="195" spans="3:21" outlineLevel="1" x14ac:dyDescent="0.25"/>
    <row r="196" spans="3:21" ht="13" outlineLevel="1" x14ac:dyDescent="0.3">
      <c r="C196" s="39" t="s">
        <v>377</v>
      </c>
      <c r="D196" s="27"/>
      <c r="H196" s="27"/>
      <c r="P196" s="39" t="s">
        <v>223</v>
      </c>
      <c r="Q196" s="39" t="s">
        <v>224</v>
      </c>
    </row>
    <row r="197" spans="3:21" outlineLevel="1" x14ac:dyDescent="0.25">
      <c r="C197" s="32" t="str">
        <f>Assumptions!C152</f>
        <v>Central computer</v>
      </c>
      <c r="D197" s="52" t="s">
        <v>226</v>
      </c>
      <c r="I197" s="16">
        <f>Assumptions!I152</f>
        <v>1</v>
      </c>
      <c r="J197" s="16">
        <f>Assumptions!J152</f>
        <v>1</v>
      </c>
      <c r="K197" s="16">
        <f>Assumptions!K152</f>
        <v>1</v>
      </c>
      <c r="L197" s="16">
        <f>Assumptions!L152</f>
        <v>0.47058823529411764</v>
      </c>
      <c r="M197" s="16">
        <f>Assumptions!M152</f>
        <v>1</v>
      </c>
      <c r="N197" s="16">
        <f>Assumptions!N152</f>
        <v>0</v>
      </c>
      <c r="P197" s="16">
        <f>(Assumptions!P152)*(1+$G$13)</f>
        <v>3000</v>
      </c>
      <c r="Q197" s="62">
        <f>(Assumptions!Q152)*(1-$G$16)</f>
        <v>0</v>
      </c>
    </row>
    <row r="198" spans="3:21" outlineLevel="1" x14ac:dyDescent="0.25">
      <c r="C198" s="32" t="str">
        <f>Assumptions!C153</f>
        <v>Tag application device</v>
      </c>
      <c r="D198" s="52" t="s">
        <v>226</v>
      </c>
      <c r="I198" s="16">
        <f>Assumptions!I153</f>
        <v>0</v>
      </c>
      <c r="J198" s="16">
        <f>Assumptions!J153</f>
        <v>0</v>
      </c>
      <c r="K198" s="16">
        <f>Assumptions!K153</f>
        <v>0</v>
      </c>
      <c r="L198" s="16">
        <f>Assumptions!L153</f>
        <v>0</v>
      </c>
      <c r="M198" s="16">
        <f>Assumptions!M153</f>
        <v>0</v>
      </c>
      <c r="N198" s="16">
        <f>Assumptions!N153</f>
        <v>0</v>
      </c>
      <c r="P198" s="16">
        <f>(Assumptions!P153)*(1+$G$13)</f>
        <v>220</v>
      </c>
      <c r="Q198" s="62">
        <f>(Assumptions!Q153)*(1-$G$16)</f>
        <v>0</v>
      </c>
    </row>
    <row r="199" spans="3:21" outlineLevel="1" x14ac:dyDescent="0.25">
      <c r="C199" s="32" t="str">
        <f>Assumptions!C154</f>
        <v>Single lane panel reader</v>
      </c>
      <c r="D199" s="52" t="s">
        <v>226</v>
      </c>
      <c r="I199" s="16">
        <f>Assumptions!I154</f>
        <v>0</v>
      </c>
      <c r="J199" s="16">
        <f>Assumptions!J154</f>
        <v>0</v>
      </c>
      <c r="K199" s="16">
        <f>Assumptions!K154</f>
        <v>0</v>
      </c>
      <c r="L199" s="16">
        <f>Assumptions!L154</f>
        <v>0</v>
      </c>
      <c r="M199" s="16">
        <f>Assumptions!M154</f>
        <v>0</v>
      </c>
      <c r="N199" s="16">
        <f>Assumptions!N154</f>
        <v>0</v>
      </c>
      <c r="P199" s="16">
        <f>(Assumptions!P154)*(1+$G$13)</f>
        <v>10000</v>
      </c>
      <c r="Q199" s="62">
        <f>(Assumptions!Q154)*(1-$G$16)</f>
        <v>0</v>
      </c>
    </row>
    <row r="200" spans="3:21" outlineLevel="1" x14ac:dyDescent="0.25">
      <c r="C200" s="32" t="str">
        <f>Assumptions!C155</f>
        <v xml:space="preserve">Reader calibration at start and 12 month service </v>
      </c>
      <c r="D200" s="52" t="s">
        <v>226</v>
      </c>
      <c r="I200" s="16">
        <f>Assumptions!I155</f>
        <v>0</v>
      </c>
      <c r="J200" s="16">
        <f>Assumptions!J155</f>
        <v>0</v>
      </c>
      <c r="K200" s="16">
        <f>Assumptions!K155</f>
        <v>0</v>
      </c>
      <c r="L200" s="16">
        <f>Assumptions!L155</f>
        <v>0</v>
      </c>
      <c r="M200" s="16">
        <f>Assumptions!M155</f>
        <v>0</v>
      </c>
      <c r="N200" s="16">
        <f>Assumptions!N155</f>
        <v>0</v>
      </c>
      <c r="P200" s="16">
        <f>(Assumptions!P155)*(1+$G$13)</f>
        <v>5000</v>
      </c>
      <c r="Q200" s="62">
        <f>(Assumptions!Q155)*(1-$G$16)</f>
        <v>1</v>
      </c>
    </row>
    <row r="201" spans="3:21" outlineLevel="1" x14ac:dyDescent="0.25">
      <c r="C201" s="32" t="str">
        <f>Assumptions!C156</f>
        <v>Wand readers</v>
      </c>
      <c r="D201" s="52" t="s">
        <v>226</v>
      </c>
      <c r="I201" s="16">
        <f>Assumptions!I156</f>
        <v>2</v>
      </c>
      <c r="J201" s="16">
        <f>Assumptions!J156</f>
        <v>2</v>
      </c>
      <c r="K201" s="16">
        <f>Assumptions!K156</f>
        <v>2</v>
      </c>
      <c r="L201" s="16">
        <f>Assumptions!L156</f>
        <v>0.11764705882352941</v>
      </c>
      <c r="M201" s="16">
        <f>Assumptions!M156</f>
        <v>2</v>
      </c>
      <c r="N201" s="16">
        <f>Assumptions!N156</f>
        <v>0</v>
      </c>
      <c r="P201" s="16">
        <f>(Assumptions!P156)*(1+$G$13)</f>
        <v>1300</v>
      </c>
      <c r="Q201" s="62">
        <f>(Assumptions!Q156)*(1-$G$16)</f>
        <v>0</v>
      </c>
    </row>
    <row r="202" spans="3:21" outlineLevel="1" x14ac:dyDescent="0.25">
      <c r="C202" s="32" t="str">
        <f>Assumptions!C157</f>
        <v>Holding paddock reader</v>
      </c>
      <c r="D202" s="52" t="s">
        <v>226</v>
      </c>
      <c r="I202" s="16">
        <f>Assumptions!I157</f>
        <v>0</v>
      </c>
      <c r="J202" s="16">
        <f>Assumptions!J157</f>
        <v>0</v>
      </c>
      <c r="K202" s="16">
        <f>Assumptions!K157</f>
        <v>0</v>
      </c>
      <c r="L202" s="16">
        <f>Assumptions!L157</f>
        <v>0.58823529411764708</v>
      </c>
      <c r="M202" s="16">
        <f>Assumptions!M157</f>
        <v>0</v>
      </c>
      <c r="N202" s="16">
        <f>Assumptions!N157</f>
        <v>0</v>
      </c>
      <c r="P202" s="16">
        <f>(Assumptions!P157)*(1+$G$13)</f>
        <v>11000</v>
      </c>
      <c r="Q202" s="62">
        <f>(Assumptions!Q157)*(1-$G$16)</f>
        <v>0</v>
      </c>
    </row>
    <row r="203" spans="3:21" outlineLevel="1" x14ac:dyDescent="0.25">
      <c r="C203" s="32" t="str">
        <f>Assumptions!C158</f>
        <v>Software (training and monitoring)</v>
      </c>
      <c r="D203" s="52" t="s">
        <v>226</v>
      </c>
      <c r="I203" s="16">
        <f>Assumptions!I158</f>
        <v>0.1</v>
      </c>
      <c r="J203" s="16">
        <f>Assumptions!J158</f>
        <v>0.1</v>
      </c>
      <c r="K203" s="16">
        <f>Assumptions!K158</f>
        <v>0.1</v>
      </c>
      <c r="L203" s="16">
        <f>Assumptions!L158</f>
        <v>0.35294117647058826</v>
      </c>
      <c r="M203" s="16">
        <f>Assumptions!M158</f>
        <v>0.1</v>
      </c>
      <c r="N203" s="16">
        <f>Assumptions!N158</f>
        <v>0</v>
      </c>
      <c r="P203" s="16">
        <f>(Assumptions!P158)*(1+$G$13)</f>
        <v>15000</v>
      </c>
      <c r="Q203" s="62">
        <f>(Assumptions!Q158)*(1-$G$16)</f>
        <v>0</v>
      </c>
    </row>
    <row r="204" spans="3:21" outlineLevel="1" x14ac:dyDescent="0.25">
      <c r="C204" s="32" t="str">
        <f>Assumptions!C159</f>
        <v>Wireless</v>
      </c>
      <c r="D204" s="52" t="s">
        <v>226</v>
      </c>
      <c r="I204" s="16">
        <f>Assumptions!I159</f>
        <v>0</v>
      </c>
      <c r="J204" s="16">
        <f>Assumptions!J159</f>
        <v>0</v>
      </c>
      <c r="K204" s="16">
        <f>Assumptions!K159</f>
        <v>0</v>
      </c>
      <c r="L204" s="16">
        <f>Assumptions!L159</f>
        <v>0</v>
      </c>
      <c r="M204" s="16">
        <f>Assumptions!M159</f>
        <v>0</v>
      </c>
      <c r="N204" s="16">
        <f>Assumptions!N159</f>
        <v>0</v>
      </c>
      <c r="P204" s="16">
        <f>(Assumptions!P159)*(1+$G$13)</f>
        <v>8000</v>
      </c>
      <c r="Q204" s="62">
        <f>(Assumptions!Q159)*(1-$G$16)</f>
        <v>0</v>
      </c>
    </row>
    <row r="205" spans="3:21" outlineLevel="1" x14ac:dyDescent="0.25">
      <c r="C205" s="32" t="str">
        <f>Assumptions!C160</f>
        <v>Project management services</v>
      </c>
      <c r="D205" s="52" t="s">
        <v>226</v>
      </c>
      <c r="I205" s="16">
        <f>Assumptions!I160</f>
        <v>0.2</v>
      </c>
      <c r="J205" s="16">
        <f>Assumptions!J160</f>
        <v>0.2</v>
      </c>
      <c r="K205" s="16">
        <f>Assumptions!K160</f>
        <v>0.2</v>
      </c>
      <c r="L205" s="16">
        <f>Assumptions!L160</f>
        <v>1.1764705882352941E-2</v>
      </c>
      <c r="M205" s="16">
        <f>Assumptions!M160</f>
        <v>0.2</v>
      </c>
      <c r="N205" s="16">
        <f>Assumptions!N160</f>
        <v>0</v>
      </c>
      <c r="P205" s="16">
        <f>(Assumptions!P160)*(1+$G$13)</f>
        <v>10000</v>
      </c>
      <c r="Q205" s="62">
        <f>(Assumptions!Q160)*(1-$G$16)</f>
        <v>1</v>
      </c>
    </row>
    <row r="206" spans="3:21" outlineLevel="1" x14ac:dyDescent="0.25">
      <c r="C206" s="32" t="str">
        <f>Assumptions!C161</f>
        <v>Structural modifications</v>
      </c>
      <c r="D206" s="52" t="s">
        <v>226</v>
      </c>
      <c r="I206" s="16">
        <f>Assumptions!I161</f>
        <v>0</v>
      </c>
      <c r="J206" s="16">
        <f>Assumptions!J161</f>
        <v>0</v>
      </c>
      <c r="K206" s="16">
        <f>Assumptions!K161</f>
        <v>0</v>
      </c>
      <c r="L206" s="16">
        <f>Assumptions!L161</f>
        <v>0</v>
      </c>
      <c r="M206" s="16">
        <f>Assumptions!M161</f>
        <v>0</v>
      </c>
      <c r="N206" s="16">
        <f>Assumptions!N161</f>
        <v>0</v>
      </c>
      <c r="P206" s="16">
        <f>(Assumptions!P161)*(1+$G$13)</f>
        <v>125000</v>
      </c>
      <c r="Q206" s="62">
        <f>(Assumptions!Q161)*(1-$G$16)</f>
        <v>0</v>
      </c>
    </row>
    <row r="207" spans="3:21" ht="13" outlineLevel="1" x14ac:dyDescent="0.3">
      <c r="C207" s="24"/>
      <c r="D207" s="24"/>
      <c r="H207" s="24"/>
      <c r="I207" s="33"/>
      <c r="J207" s="24"/>
      <c r="K207" s="29"/>
      <c r="L207" s="29"/>
      <c r="N207" s="29"/>
      <c r="P207" s="24"/>
      <c r="Q207" s="24"/>
      <c r="U207" s="24"/>
    </row>
    <row r="208" spans="3:21" ht="13" outlineLevel="1" x14ac:dyDescent="0.3">
      <c r="C208" s="39" t="s">
        <v>378</v>
      </c>
      <c r="D208" s="27"/>
      <c r="H208" s="27"/>
      <c r="P208" s="24"/>
      <c r="Q208" s="24"/>
    </row>
    <row r="209" spans="3:21" ht="13" outlineLevel="1" x14ac:dyDescent="0.3">
      <c r="C209" s="32" t="str">
        <f>Assumptions!C164</f>
        <v>Central computer</v>
      </c>
      <c r="D209" s="52" t="s">
        <v>199</v>
      </c>
      <c r="I209" s="16">
        <f>Assumptions!I164</f>
        <v>1</v>
      </c>
      <c r="J209" s="16">
        <f>Assumptions!J164</f>
        <v>1</v>
      </c>
      <c r="K209" s="16">
        <f>Assumptions!K164</f>
        <v>1</v>
      </c>
      <c r="L209" s="16">
        <f>Assumptions!L164</f>
        <v>1</v>
      </c>
      <c r="M209" s="16">
        <f>Assumptions!M164</f>
        <v>1</v>
      </c>
      <c r="N209" s="16">
        <f>Assumptions!N164</f>
        <v>0</v>
      </c>
      <c r="P209" s="24"/>
      <c r="Q209" s="24"/>
      <c r="R209" s="24"/>
      <c r="S209" s="24"/>
      <c r="T209" s="24"/>
    </row>
    <row r="210" spans="3:21" ht="13" outlineLevel="1" x14ac:dyDescent="0.3">
      <c r="C210" s="32" t="str">
        <f>Assumptions!C165</f>
        <v>Tag application device</v>
      </c>
      <c r="D210" s="52" t="s">
        <v>199</v>
      </c>
      <c r="I210" s="16">
        <f>Assumptions!I165</f>
        <v>0</v>
      </c>
      <c r="J210" s="16">
        <f>Assumptions!J165</f>
        <v>0</v>
      </c>
      <c r="K210" s="16">
        <f>Assumptions!K165</f>
        <v>0</v>
      </c>
      <c r="L210" s="16">
        <f>Assumptions!L165</f>
        <v>0</v>
      </c>
      <c r="M210" s="16">
        <f>Assumptions!M165</f>
        <v>0</v>
      </c>
      <c r="N210" s="16">
        <f>Assumptions!N165</f>
        <v>0</v>
      </c>
      <c r="P210" s="24"/>
      <c r="Q210" s="24"/>
      <c r="R210" s="24"/>
      <c r="S210" s="24"/>
      <c r="T210" s="24"/>
    </row>
    <row r="211" spans="3:21" ht="13" outlineLevel="1" x14ac:dyDescent="0.3">
      <c r="C211" s="32" t="str">
        <f>Assumptions!C166</f>
        <v>Single lane panel reader</v>
      </c>
      <c r="D211" s="52" t="s">
        <v>199</v>
      </c>
      <c r="I211" s="16">
        <f>Assumptions!I166</f>
        <v>1</v>
      </c>
      <c r="J211" s="16">
        <f>Assumptions!J166</f>
        <v>1</v>
      </c>
      <c r="K211" s="16">
        <f>Assumptions!K166</f>
        <v>1</v>
      </c>
      <c r="L211" s="16">
        <f>Assumptions!L166</f>
        <v>1</v>
      </c>
      <c r="M211" s="16">
        <f>Assumptions!M166</f>
        <v>1</v>
      </c>
      <c r="N211" s="16">
        <f>Assumptions!N166</f>
        <v>0</v>
      </c>
      <c r="P211" s="24"/>
      <c r="Q211" s="24"/>
      <c r="R211" s="24"/>
      <c r="S211" s="24"/>
      <c r="T211" s="24"/>
    </row>
    <row r="212" spans="3:21" ht="13" outlineLevel="1" x14ac:dyDescent="0.3">
      <c r="C212" s="32" t="str">
        <f>Assumptions!C167</f>
        <v xml:space="preserve">Reader calibration at start and 12 month service </v>
      </c>
      <c r="D212" s="52" t="s">
        <v>199</v>
      </c>
      <c r="I212" s="16">
        <f>Assumptions!I167</f>
        <v>1</v>
      </c>
      <c r="J212" s="16">
        <f>Assumptions!J167</f>
        <v>1</v>
      </c>
      <c r="K212" s="16">
        <f>Assumptions!K167</f>
        <v>1</v>
      </c>
      <c r="L212" s="16">
        <f>Assumptions!L167</f>
        <v>1</v>
      </c>
      <c r="M212" s="16">
        <f>Assumptions!M167</f>
        <v>1</v>
      </c>
      <c r="N212" s="16">
        <f>Assumptions!N167</f>
        <v>0</v>
      </c>
      <c r="P212" s="24"/>
      <c r="Q212" s="24"/>
      <c r="R212" s="24"/>
      <c r="S212" s="24"/>
      <c r="T212" s="24"/>
    </row>
    <row r="213" spans="3:21" ht="13" outlineLevel="1" x14ac:dyDescent="0.3">
      <c r="C213" s="32" t="str">
        <f>Assumptions!C168</f>
        <v>Wand readers</v>
      </c>
      <c r="D213" s="52" t="s">
        <v>199</v>
      </c>
      <c r="I213" s="16">
        <f>Assumptions!I168</f>
        <v>1</v>
      </c>
      <c r="J213" s="16">
        <f>Assumptions!J168</f>
        <v>1</v>
      </c>
      <c r="K213" s="16">
        <f>Assumptions!K168</f>
        <v>1</v>
      </c>
      <c r="L213" s="16">
        <f>Assumptions!L168</f>
        <v>1</v>
      </c>
      <c r="M213" s="16">
        <f>Assumptions!M168</f>
        <v>1</v>
      </c>
      <c r="N213" s="16">
        <f>Assumptions!N168</f>
        <v>0</v>
      </c>
      <c r="P213" s="24"/>
      <c r="Q213" s="24"/>
      <c r="R213" s="24"/>
      <c r="S213" s="24"/>
      <c r="T213" s="24"/>
    </row>
    <row r="214" spans="3:21" ht="13" outlineLevel="1" x14ac:dyDescent="0.3">
      <c r="C214" s="32" t="str">
        <f>Assumptions!C169</f>
        <v>Holding paddock reader</v>
      </c>
      <c r="D214" s="52" t="s">
        <v>199</v>
      </c>
      <c r="I214" s="16">
        <f>Assumptions!I169</f>
        <v>1</v>
      </c>
      <c r="J214" s="16">
        <f>Assumptions!J169</f>
        <v>1</v>
      </c>
      <c r="K214" s="16">
        <f>Assumptions!K169</f>
        <v>1</v>
      </c>
      <c r="L214" s="16">
        <f>Assumptions!L169</f>
        <v>1</v>
      </c>
      <c r="M214" s="16">
        <f>Assumptions!M169</f>
        <v>1</v>
      </c>
      <c r="N214" s="16">
        <f>Assumptions!N169</f>
        <v>0</v>
      </c>
      <c r="P214" s="24"/>
      <c r="Q214" s="24"/>
      <c r="R214" s="24"/>
      <c r="S214" s="24"/>
      <c r="T214" s="24"/>
    </row>
    <row r="215" spans="3:21" ht="13" outlineLevel="1" x14ac:dyDescent="0.3">
      <c r="C215" s="32" t="str">
        <f>Assumptions!C170</f>
        <v>Software (training and monitoring)</v>
      </c>
      <c r="D215" s="52" t="s">
        <v>199</v>
      </c>
      <c r="I215" s="16">
        <f>Assumptions!I170</f>
        <v>1</v>
      </c>
      <c r="J215" s="16">
        <f>Assumptions!J170</f>
        <v>1</v>
      </c>
      <c r="K215" s="16">
        <f>Assumptions!K170</f>
        <v>1</v>
      </c>
      <c r="L215" s="16">
        <f>Assumptions!L170</f>
        <v>1</v>
      </c>
      <c r="M215" s="16">
        <f>Assumptions!M170</f>
        <v>1</v>
      </c>
      <c r="N215" s="16">
        <f>Assumptions!N170</f>
        <v>0</v>
      </c>
      <c r="P215" s="24"/>
      <c r="Q215" s="24"/>
      <c r="R215" s="24"/>
      <c r="S215" s="24"/>
      <c r="T215" s="24"/>
    </row>
    <row r="216" spans="3:21" ht="13" outlineLevel="1" x14ac:dyDescent="0.3">
      <c r="C216" s="32" t="str">
        <f>Assumptions!C171</f>
        <v>Wireless</v>
      </c>
      <c r="D216" s="52" t="s">
        <v>199</v>
      </c>
      <c r="I216" s="16">
        <f>Assumptions!I171</f>
        <v>0</v>
      </c>
      <c r="J216" s="16">
        <f>Assumptions!J171</f>
        <v>0</v>
      </c>
      <c r="K216" s="16">
        <f>Assumptions!K171</f>
        <v>0</v>
      </c>
      <c r="L216" s="16">
        <f>Assumptions!L171</f>
        <v>0</v>
      </c>
      <c r="M216" s="16">
        <f>Assumptions!M171</f>
        <v>0</v>
      </c>
      <c r="N216" s="16">
        <f>Assumptions!N171</f>
        <v>0</v>
      </c>
      <c r="P216" s="24"/>
      <c r="Q216" s="24"/>
      <c r="R216" s="24"/>
      <c r="S216" s="24"/>
      <c r="T216" s="24"/>
    </row>
    <row r="217" spans="3:21" ht="13" outlineLevel="1" x14ac:dyDescent="0.3">
      <c r="C217" s="32" t="str">
        <f>Assumptions!C172</f>
        <v>Project management services</v>
      </c>
      <c r="D217" s="52" t="s">
        <v>199</v>
      </c>
      <c r="I217" s="16">
        <f>Assumptions!I172</f>
        <v>1</v>
      </c>
      <c r="J217" s="16">
        <f>Assumptions!J172</f>
        <v>1</v>
      </c>
      <c r="K217" s="16">
        <f>Assumptions!K172</f>
        <v>1</v>
      </c>
      <c r="L217" s="16">
        <f>Assumptions!L172</f>
        <v>1</v>
      </c>
      <c r="M217" s="16">
        <f>Assumptions!M172</f>
        <v>1</v>
      </c>
      <c r="N217" s="16">
        <f>Assumptions!N172</f>
        <v>0</v>
      </c>
      <c r="P217" s="24"/>
      <c r="Q217" s="24"/>
      <c r="R217" s="24"/>
      <c r="S217" s="24"/>
      <c r="T217" s="24"/>
    </row>
    <row r="218" spans="3:21" ht="13" outlineLevel="1" x14ac:dyDescent="0.3">
      <c r="C218" s="32" t="str">
        <f>Assumptions!C173</f>
        <v>Structural modifications</v>
      </c>
      <c r="D218" s="52" t="s">
        <v>199</v>
      </c>
      <c r="I218" s="16">
        <f>Assumptions!I173</f>
        <v>0</v>
      </c>
      <c r="J218" s="16">
        <f>Assumptions!J173</f>
        <v>0</v>
      </c>
      <c r="K218" s="16">
        <f>Assumptions!K173</f>
        <v>0</v>
      </c>
      <c r="L218" s="16">
        <f>Assumptions!L173</f>
        <v>0</v>
      </c>
      <c r="M218" s="16">
        <f>Assumptions!M173</f>
        <v>0</v>
      </c>
      <c r="N218" s="16">
        <f>Assumptions!N173</f>
        <v>0</v>
      </c>
      <c r="P218" s="24"/>
      <c r="Q218" s="24"/>
      <c r="R218" s="24"/>
      <c r="S218" s="24"/>
      <c r="T218" s="24"/>
    </row>
    <row r="219" spans="3:21" ht="13" outlineLevel="1" x14ac:dyDescent="0.3">
      <c r="C219" s="24"/>
      <c r="D219" s="24"/>
      <c r="H219" s="24"/>
      <c r="I219" s="33"/>
      <c r="J219" s="24"/>
      <c r="K219" s="29"/>
      <c r="L219" s="29"/>
      <c r="N219" s="29"/>
      <c r="P219" s="24"/>
      <c r="Q219" s="24"/>
      <c r="R219" s="24"/>
      <c r="S219" s="24"/>
      <c r="T219" s="24"/>
      <c r="U219" s="24"/>
    </row>
    <row r="220" spans="3:21" ht="13" outlineLevel="1" x14ac:dyDescent="0.3">
      <c r="C220" s="39" t="s">
        <v>379</v>
      </c>
      <c r="D220" s="27"/>
      <c r="H220" s="27"/>
      <c r="P220" s="24"/>
      <c r="Q220" s="24"/>
      <c r="R220" s="24"/>
      <c r="S220" s="24"/>
      <c r="T220" s="24"/>
    </row>
    <row r="221" spans="3:21" ht="13" outlineLevel="1" x14ac:dyDescent="0.3">
      <c r="C221" s="32" t="str">
        <f>Assumptions!C176</f>
        <v>Central computer</v>
      </c>
      <c r="D221" s="52" t="s">
        <v>199</v>
      </c>
      <c r="I221" s="16">
        <f>Assumptions!I176</f>
        <v>1</v>
      </c>
      <c r="J221" s="16">
        <f>Assumptions!J176</f>
        <v>1</v>
      </c>
      <c r="K221" s="16">
        <f>Assumptions!K176</f>
        <v>1</v>
      </c>
      <c r="L221" s="16">
        <f>Assumptions!L176</f>
        <v>1</v>
      </c>
      <c r="M221" s="16">
        <f>Assumptions!M176</f>
        <v>1</v>
      </c>
      <c r="N221" s="16">
        <f>Assumptions!N176</f>
        <v>0</v>
      </c>
      <c r="P221" s="24"/>
      <c r="Q221" s="24"/>
      <c r="R221" s="24"/>
      <c r="S221" s="24"/>
      <c r="T221" s="24"/>
    </row>
    <row r="222" spans="3:21" ht="13" outlineLevel="1" x14ac:dyDescent="0.3">
      <c r="C222" s="32" t="str">
        <f>Assumptions!C177</f>
        <v>Tag application device</v>
      </c>
      <c r="D222" s="52" t="s">
        <v>199</v>
      </c>
      <c r="I222" s="16">
        <f>Assumptions!I177</f>
        <v>0</v>
      </c>
      <c r="J222" s="16">
        <f>Assumptions!J177</f>
        <v>0</v>
      </c>
      <c r="K222" s="16">
        <f>Assumptions!K177</f>
        <v>0</v>
      </c>
      <c r="L222" s="16">
        <f>Assumptions!L177</f>
        <v>0</v>
      </c>
      <c r="M222" s="16">
        <f>Assumptions!M177</f>
        <v>0</v>
      </c>
      <c r="N222" s="16">
        <f>Assumptions!N177</f>
        <v>0</v>
      </c>
      <c r="P222" s="24"/>
      <c r="Q222" s="24"/>
      <c r="R222" s="24"/>
      <c r="S222" s="24"/>
      <c r="T222" s="24"/>
    </row>
    <row r="223" spans="3:21" ht="13" outlineLevel="1" x14ac:dyDescent="0.3">
      <c r="C223" s="32" t="str">
        <f>Assumptions!C178</f>
        <v>Single lane panel reader</v>
      </c>
      <c r="D223" s="52" t="s">
        <v>199</v>
      </c>
      <c r="I223" s="16">
        <f>Assumptions!I178</f>
        <v>1</v>
      </c>
      <c r="J223" s="16">
        <f>Assumptions!J178</f>
        <v>1</v>
      </c>
      <c r="K223" s="16">
        <f>Assumptions!K178</f>
        <v>1</v>
      </c>
      <c r="L223" s="16">
        <f>Assumptions!L178</f>
        <v>1</v>
      </c>
      <c r="M223" s="16">
        <f>Assumptions!M178</f>
        <v>1</v>
      </c>
      <c r="N223" s="16">
        <f>Assumptions!N178</f>
        <v>0</v>
      </c>
      <c r="P223" s="24"/>
      <c r="Q223" s="24"/>
      <c r="R223" s="24"/>
      <c r="S223" s="24"/>
      <c r="T223" s="24"/>
    </row>
    <row r="224" spans="3:21" ht="13" outlineLevel="1" x14ac:dyDescent="0.3">
      <c r="C224" s="32" t="str">
        <f>Assumptions!C179</f>
        <v xml:space="preserve">Reader calibration at start and 12 month service </v>
      </c>
      <c r="D224" s="52" t="s">
        <v>199</v>
      </c>
      <c r="I224" s="16">
        <f>Assumptions!I179</f>
        <v>1</v>
      </c>
      <c r="J224" s="16">
        <f>Assumptions!J179</f>
        <v>1</v>
      </c>
      <c r="K224" s="16">
        <f>Assumptions!K179</f>
        <v>1</v>
      </c>
      <c r="L224" s="16">
        <f>Assumptions!L179</f>
        <v>1</v>
      </c>
      <c r="M224" s="16">
        <f>Assumptions!M179</f>
        <v>1</v>
      </c>
      <c r="N224" s="16">
        <f>Assumptions!N179</f>
        <v>0</v>
      </c>
      <c r="P224" s="24"/>
      <c r="Q224" s="24"/>
      <c r="R224" s="24"/>
      <c r="S224" s="24"/>
      <c r="T224" s="24"/>
    </row>
    <row r="225" spans="2:22" ht="13" outlineLevel="1" x14ac:dyDescent="0.3">
      <c r="C225" s="32" t="str">
        <f>Assumptions!C180</f>
        <v>Wand readers</v>
      </c>
      <c r="D225" s="52" t="s">
        <v>199</v>
      </c>
      <c r="I225" s="16">
        <f>Assumptions!I180</f>
        <v>1</v>
      </c>
      <c r="J225" s="16">
        <f>Assumptions!J180</f>
        <v>1</v>
      </c>
      <c r="K225" s="16">
        <f>Assumptions!K180</f>
        <v>1</v>
      </c>
      <c r="L225" s="16">
        <f>Assumptions!L180</f>
        <v>1</v>
      </c>
      <c r="M225" s="16">
        <f>Assumptions!M180</f>
        <v>1</v>
      </c>
      <c r="N225" s="16">
        <f>Assumptions!N180</f>
        <v>0</v>
      </c>
      <c r="P225" s="24"/>
      <c r="Q225" s="24"/>
      <c r="R225" s="24"/>
      <c r="S225" s="24"/>
      <c r="T225" s="24"/>
    </row>
    <row r="226" spans="2:22" ht="13" outlineLevel="1" x14ac:dyDescent="0.3">
      <c r="C226" s="32" t="str">
        <f>Assumptions!C181</f>
        <v>Holding paddock reader</v>
      </c>
      <c r="D226" s="52" t="s">
        <v>199</v>
      </c>
      <c r="I226" s="16">
        <f>Assumptions!I181</f>
        <v>1</v>
      </c>
      <c r="J226" s="16">
        <f>Assumptions!J181</f>
        <v>1</v>
      </c>
      <c r="K226" s="16">
        <f>Assumptions!K181</f>
        <v>1</v>
      </c>
      <c r="L226" s="16">
        <f>Assumptions!L181</f>
        <v>1</v>
      </c>
      <c r="M226" s="16">
        <f>Assumptions!M181</f>
        <v>1</v>
      </c>
      <c r="N226" s="16">
        <f>Assumptions!N181</f>
        <v>0</v>
      </c>
      <c r="P226" s="24"/>
      <c r="Q226" s="24"/>
      <c r="R226" s="24"/>
      <c r="S226" s="24"/>
      <c r="T226" s="24"/>
    </row>
    <row r="227" spans="2:22" ht="13" outlineLevel="1" x14ac:dyDescent="0.3">
      <c r="C227" s="32" t="str">
        <f>Assumptions!C182</f>
        <v>Software (training and monitoring)</v>
      </c>
      <c r="D227" s="52" t="s">
        <v>199</v>
      </c>
      <c r="I227" s="16">
        <f>Assumptions!I182</f>
        <v>1</v>
      </c>
      <c r="J227" s="16">
        <f>Assumptions!J182</f>
        <v>1</v>
      </c>
      <c r="K227" s="16">
        <f>Assumptions!K182</f>
        <v>1</v>
      </c>
      <c r="L227" s="16">
        <f>Assumptions!L182</f>
        <v>1</v>
      </c>
      <c r="M227" s="16">
        <f>Assumptions!M182</f>
        <v>1</v>
      </c>
      <c r="N227" s="16">
        <f>Assumptions!N182</f>
        <v>0</v>
      </c>
      <c r="P227" s="24"/>
      <c r="Q227" s="24"/>
      <c r="R227" s="24"/>
      <c r="S227" s="24"/>
      <c r="T227" s="24"/>
    </row>
    <row r="228" spans="2:22" ht="13" outlineLevel="1" x14ac:dyDescent="0.3">
      <c r="C228" s="32" t="str">
        <f>Assumptions!C183</f>
        <v>Wireless</v>
      </c>
      <c r="D228" s="52" t="s">
        <v>199</v>
      </c>
      <c r="I228" s="16">
        <f>Assumptions!I183</f>
        <v>0</v>
      </c>
      <c r="J228" s="16">
        <f>Assumptions!J183</f>
        <v>0</v>
      </c>
      <c r="K228" s="16">
        <f>Assumptions!K183</f>
        <v>0</v>
      </c>
      <c r="L228" s="16">
        <f>Assumptions!L183</f>
        <v>0</v>
      </c>
      <c r="M228" s="16">
        <f>Assumptions!M183</f>
        <v>0</v>
      </c>
      <c r="N228" s="16">
        <f>Assumptions!N183</f>
        <v>0</v>
      </c>
      <c r="P228" s="24"/>
      <c r="Q228" s="24"/>
      <c r="R228" s="24"/>
      <c r="S228" s="24"/>
      <c r="T228" s="24"/>
    </row>
    <row r="229" spans="2:22" ht="13" outlineLevel="1" x14ac:dyDescent="0.3">
      <c r="C229" s="32" t="str">
        <f>Assumptions!C184</f>
        <v>Project management services</v>
      </c>
      <c r="D229" s="52" t="s">
        <v>199</v>
      </c>
      <c r="I229" s="16">
        <f>Assumptions!I184</f>
        <v>1</v>
      </c>
      <c r="J229" s="16">
        <f>Assumptions!J184</f>
        <v>1</v>
      </c>
      <c r="K229" s="16">
        <f>Assumptions!K184</f>
        <v>1</v>
      </c>
      <c r="L229" s="16">
        <f>Assumptions!L184</f>
        <v>1</v>
      </c>
      <c r="M229" s="16">
        <f>Assumptions!M184</f>
        <v>1</v>
      </c>
      <c r="N229" s="16">
        <f>Assumptions!N184</f>
        <v>0</v>
      </c>
      <c r="P229" s="24"/>
      <c r="Q229" s="24"/>
      <c r="R229" s="24"/>
      <c r="S229" s="24"/>
      <c r="T229" s="24"/>
    </row>
    <row r="230" spans="2:22" ht="13" outlineLevel="1" x14ac:dyDescent="0.3">
      <c r="C230" s="32" t="str">
        <f>Assumptions!C185</f>
        <v>Structural modifications</v>
      </c>
      <c r="D230" s="52"/>
      <c r="I230" s="16">
        <f>Assumptions!I185</f>
        <v>0</v>
      </c>
      <c r="J230" s="16">
        <f>Assumptions!J185</f>
        <v>0</v>
      </c>
      <c r="K230" s="16">
        <f>Assumptions!K185</f>
        <v>0</v>
      </c>
      <c r="L230" s="16">
        <f>Assumptions!L185</f>
        <v>0</v>
      </c>
      <c r="M230" s="16">
        <f>Assumptions!M185</f>
        <v>0</v>
      </c>
      <c r="N230" s="16">
        <f>Assumptions!N185</f>
        <v>0</v>
      </c>
      <c r="P230" s="24"/>
      <c r="Q230" s="24"/>
      <c r="R230" s="24"/>
      <c r="S230" s="24"/>
      <c r="T230" s="24"/>
    </row>
    <row r="231" spans="2:22" ht="13" outlineLevel="1" x14ac:dyDescent="0.3">
      <c r="C231" s="24"/>
      <c r="D231" s="24"/>
      <c r="H231" s="24"/>
      <c r="I231" s="33"/>
      <c r="J231" s="24"/>
      <c r="K231" s="29"/>
      <c r="L231" s="29"/>
      <c r="N231" s="29"/>
      <c r="P231" s="24"/>
      <c r="Q231" s="24"/>
      <c r="R231" s="24"/>
      <c r="S231" s="24"/>
      <c r="T231" s="24"/>
      <c r="U231" s="24"/>
    </row>
    <row r="232" spans="2:22" ht="13" outlineLevel="1" x14ac:dyDescent="0.3">
      <c r="C232" s="39" t="s">
        <v>339</v>
      </c>
      <c r="D232" s="39"/>
      <c r="E232" s="39"/>
      <c r="F232" s="39"/>
      <c r="G232" s="39"/>
      <c r="H232" s="39"/>
      <c r="I232" s="39"/>
      <c r="J232" s="39"/>
      <c r="K232" s="39"/>
      <c r="L232" s="39"/>
      <c r="M232" s="39"/>
      <c r="N232" s="39"/>
      <c r="O232" s="39"/>
      <c r="P232" s="39"/>
      <c r="Q232" s="39"/>
      <c r="R232" s="39"/>
      <c r="S232" s="39"/>
      <c r="T232" s="39"/>
      <c r="U232" s="39"/>
      <c r="V232" s="39"/>
    </row>
    <row r="233" spans="2:22" outlineLevel="1" x14ac:dyDescent="0.25">
      <c r="C233" t="s">
        <v>242</v>
      </c>
      <c r="D233" s="58" t="s">
        <v>212</v>
      </c>
      <c r="I233" s="134">
        <f>EDATE(Assumptions!I188,I$14)</f>
        <v>44927</v>
      </c>
      <c r="J233" s="134">
        <f>EDATE(Assumptions!J188,J$14)</f>
        <v>44927</v>
      </c>
      <c r="K233" s="134">
        <f>EDATE(Assumptions!K188,K$14)</f>
        <v>44927</v>
      </c>
      <c r="L233" s="134">
        <f>EDATE(Assumptions!L188,L$14)</f>
        <v>44927</v>
      </c>
      <c r="M233" s="134">
        <f>EDATE(Assumptions!M188,M$14)</f>
        <v>44927</v>
      </c>
      <c r="N233" s="134">
        <f>EDATE(Assumptions!N188,N$14)</f>
        <v>44927</v>
      </c>
    </row>
    <row r="234" spans="2:22" outlineLevel="1" x14ac:dyDescent="0.25">
      <c r="C234" t="s">
        <v>243</v>
      </c>
      <c r="D234" s="52" t="s">
        <v>244</v>
      </c>
      <c r="I234" s="16">
        <f>Assumptions!I189</f>
        <v>12</v>
      </c>
      <c r="J234" s="16">
        <f>Assumptions!J189</f>
        <v>12</v>
      </c>
      <c r="K234" s="16">
        <f>Assumptions!K189</f>
        <v>12</v>
      </c>
      <c r="L234" s="16">
        <f>Assumptions!L189</f>
        <v>12</v>
      </c>
      <c r="M234" s="16">
        <f>Assumptions!M189</f>
        <v>12</v>
      </c>
      <c r="N234" s="16">
        <f>Assumptions!N189</f>
        <v>12</v>
      </c>
    </row>
    <row r="235" spans="2:22" ht="13" outlineLevel="1" x14ac:dyDescent="0.3">
      <c r="C235" s="24"/>
      <c r="D235" s="24"/>
      <c r="H235" s="24"/>
      <c r="I235" s="33"/>
      <c r="J235" s="24"/>
      <c r="K235" s="29"/>
      <c r="L235" s="29"/>
      <c r="N235" s="29"/>
      <c r="P235" s="24"/>
      <c r="Q235" s="24"/>
      <c r="R235" s="24"/>
      <c r="S235" s="24"/>
      <c r="T235" s="24"/>
      <c r="U235" s="24"/>
    </row>
    <row r="236" spans="2:22" ht="13" x14ac:dyDescent="0.3">
      <c r="B236" s="111" t="s">
        <v>340</v>
      </c>
      <c r="C236" s="111"/>
      <c r="D236" s="111"/>
      <c r="E236" s="111"/>
      <c r="F236" s="111"/>
      <c r="G236" s="111"/>
      <c r="H236" s="111"/>
      <c r="I236" s="111"/>
      <c r="J236" s="111"/>
      <c r="K236" s="111"/>
      <c r="L236" s="111"/>
      <c r="M236" s="111"/>
      <c r="N236" s="111"/>
      <c r="O236" s="111"/>
      <c r="P236" s="111"/>
      <c r="Q236" s="111"/>
      <c r="R236" s="111"/>
      <c r="S236" s="111"/>
      <c r="T236" s="111"/>
      <c r="U236" s="111"/>
    </row>
    <row r="237" spans="2:22" ht="13" x14ac:dyDescent="0.3">
      <c r="C237" s="2" t="s">
        <v>380</v>
      </c>
      <c r="D237" s="27"/>
      <c r="E237" s="34"/>
      <c r="F237" s="34"/>
      <c r="G237" s="19"/>
      <c r="H237" s="27"/>
      <c r="I237" s="27"/>
      <c r="J237" s="27"/>
      <c r="K237" s="27"/>
      <c r="L237" s="27"/>
      <c r="M237" s="27"/>
      <c r="N237" s="27"/>
      <c r="Q237" s="27"/>
      <c r="R237" s="27"/>
      <c r="S237" s="27"/>
      <c r="T237" s="27"/>
      <c r="U237" s="27"/>
    </row>
    <row r="238" spans="2:22" ht="13" x14ac:dyDescent="0.3">
      <c r="C238" s="24" t="s">
        <v>381</v>
      </c>
      <c r="D238" s="55" t="s">
        <v>220</v>
      </c>
      <c r="G238" s="29"/>
      <c r="H238" s="55"/>
      <c r="I238" s="37" cm="1">
        <f t="array" ref="I238">SUMPRODUCT(I$197:I$206,$P$197:$P$206,(1-$Q$197:$Q$206))</f>
        <v>7100</v>
      </c>
      <c r="J238" s="37" cm="1">
        <f t="array" ref="J238">SUMPRODUCT(J$197:J$206,$P$197:$P$206,(1-$Q$197:$Q$206))</f>
        <v>7100</v>
      </c>
      <c r="K238" s="37" cm="1">
        <f t="array" ref="K238">SUMPRODUCT(K$197:K$206,$P$197:$P$206,(1-$Q$197:$Q$206))</f>
        <v>7100</v>
      </c>
      <c r="L238" s="37" cm="1">
        <f t="array" ref="L238">SUMPRODUCT(L$197:L$206,$P$197:$P$206,(1-$Q$197:$Q$206))</f>
        <v>13329.411764705883</v>
      </c>
      <c r="M238" s="37" cm="1">
        <f t="array" ref="M238">SUMPRODUCT(M$197:M$206,$P$197:$P$206,(1-$Q$197:$Q$206))</f>
        <v>7100</v>
      </c>
      <c r="N238" s="37" cm="1">
        <f t="array" ref="N238">SUMPRODUCT(N$197:N$206,$P$197:$P$206,(1-$Q$197:$Q$206))</f>
        <v>0</v>
      </c>
    </row>
    <row r="239" spans="2:22" ht="13" x14ac:dyDescent="0.3">
      <c r="C239" s="24" t="s">
        <v>382</v>
      </c>
      <c r="D239" s="52" t="s">
        <v>220</v>
      </c>
      <c r="G239" s="29"/>
      <c r="H239" s="52"/>
      <c r="I239" s="33" cm="1">
        <f t="array" ref="I239">SUMPRODUCT(I$209:I$218,$P$197:$P$206,(1-$Q$197:$Q$206))</f>
        <v>40300</v>
      </c>
      <c r="J239" s="33" cm="1">
        <f t="array" ref="J239">SUMPRODUCT(J$209:J$218,$P$197:$P$206,(1-$Q$197:$Q$206))</f>
        <v>40300</v>
      </c>
      <c r="K239" s="33" cm="1">
        <f t="array" ref="K239">SUMPRODUCT(K$209:K$218,$P$197:$P$206,(1-$Q$197:$Q$206))</f>
        <v>40300</v>
      </c>
      <c r="L239" s="33" cm="1">
        <f t="array" ref="L239">SUMPRODUCT(L$209:L$218,$P$197:$P$206,(1-$Q$197:$Q$206))</f>
        <v>40300</v>
      </c>
      <c r="M239" s="33" cm="1">
        <f t="array" ref="M239">SUMPRODUCT(M$209:M$218,$P$197:$P$206,(1-$Q$197:$Q$206))</f>
        <v>40300</v>
      </c>
      <c r="N239" s="33" cm="1">
        <f t="array" ref="N239">SUMPRODUCT(N$209:N$218,$P$197:$P$206,(1-$Q$197:$Q$206))</f>
        <v>0</v>
      </c>
    </row>
    <row r="240" spans="2:22" ht="13" x14ac:dyDescent="0.3">
      <c r="C240" s="24" t="s">
        <v>383</v>
      </c>
      <c r="D240" s="52" t="s">
        <v>220</v>
      </c>
      <c r="E240" s="34"/>
      <c r="F240" s="34"/>
      <c r="G240" s="29"/>
      <c r="H240" s="52"/>
      <c r="I240" s="33" cm="1">
        <f t="array" ref="I240">SUMPRODUCT(I$221:I$230,$P$197:$P$206,(1-$Q$197:$Q$206))</f>
        <v>40300</v>
      </c>
      <c r="J240" s="33" cm="1">
        <f t="array" ref="J240">SUMPRODUCT(J$221:J$230,$P$197:$P$206,(1-$Q$197:$Q$206))</f>
        <v>40300</v>
      </c>
      <c r="K240" s="33" cm="1">
        <f t="array" ref="K240">SUMPRODUCT(K$221:K$230,$P$197:$P$206,(1-$Q$197:$Q$206))</f>
        <v>40300</v>
      </c>
      <c r="L240" s="33" cm="1">
        <f t="array" ref="L240">SUMPRODUCT(L$221:L$230,$P$197:$P$206,(1-$Q$197:$Q$206))</f>
        <v>40300</v>
      </c>
      <c r="M240" s="33" cm="1">
        <f t="array" ref="M240">SUMPRODUCT(M$221:M$230,$P$197:$P$206,(1-$Q$197:$Q$206))</f>
        <v>40300</v>
      </c>
      <c r="N240" s="33" cm="1">
        <f t="array" ref="N240">SUMPRODUCT(N$221:N$230,$P$197:$P$206,(1-$Q$197:$Q$206))</f>
        <v>0</v>
      </c>
    </row>
    <row r="241" spans="2:21" ht="13" x14ac:dyDescent="0.3">
      <c r="C241" s="36" t="s">
        <v>384</v>
      </c>
      <c r="D241" s="55" t="s">
        <v>220</v>
      </c>
      <c r="G241" s="76"/>
      <c r="H241" s="55"/>
      <c r="I241" s="37">
        <f t="shared" ref="I241:L241" si="23">AVERAGE(I238:I240)</f>
        <v>29233.333333333332</v>
      </c>
      <c r="J241" s="37">
        <f t="shared" si="23"/>
        <v>29233.333333333332</v>
      </c>
      <c r="K241" s="37">
        <f t="shared" si="23"/>
        <v>29233.333333333332</v>
      </c>
      <c r="L241" s="37">
        <f t="shared" si="23"/>
        <v>31309.803921568626</v>
      </c>
      <c r="M241" s="37">
        <f>AVERAGE(M238:M240)</f>
        <v>29233.333333333332</v>
      </c>
      <c r="N241" s="37">
        <f>AVERAGE(N238:N240)</f>
        <v>0</v>
      </c>
    </row>
    <row r="242" spans="2:21" ht="13" x14ac:dyDescent="0.3">
      <c r="C242" s="24"/>
      <c r="D242" s="24"/>
      <c r="H242" s="24"/>
      <c r="I242" s="33"/>
      <c r="P242" s="24"/>
      <c r="Q242" s="24"/>
      <c r="R242" s="24"/>
      <c r="S242" s="24"/>
      <c r="T242" s="24"/>
      <c r="U242" s="24"/>
    </row>
    <row r="243" spans="2:21" ht="13" x14ac:dyDescent="0.3">
      <c r="C243" s="2" t="s">
        <v>62</v>
      </c>
      <c r="D243" s="27"/>
      <c r="E243" s="34"/>
      <c r="G243" s="34"/>
      <c r="H243" s="27"/>
      <c r="I243" s="19"/>
      <c r="J243" s="19"/>
      <c r="K243" s="19"/>
      <c r="L243" s="19"/>
      <c r="M243" s="19"/>
      <c r="N243" s="19"/>
      <c r="P243" s="27"/>
      <c r="Q243" s="27"/>
      <c r="R243" s="27"/>
      <c r="S243" s="27"/>
      <c r="T243" s="27"/>
      <c r="U243" s="27"/>
    </row>
    <row r="244" spans="2:21" x14ac:dyDescent="0.25">
      <c r="C244" t="s">
        <v>385</v>
      </c>
      <c r="D244" s="55" t="s">
        <v>220</v>
      </c>
      <c r="F244" s="141"/>
      <c r="G244" s="66">
        <f>SUM(I244:N244)</f>
        <v>688100</v>
      </c>
      <c r="H244" s="69"/>
      <c r="I244" s="29">
        <f t="shared" ref="I244:N246" si="24">I238*I192</f>
        <v>63900</v>
      </c>
      <c r="J244" s="29">
        <f t="shared" si="24"/>
        <v>177500</v>
      </c>
      <c r="K244" s="29">
        <f t="shared" si="24"/>
        <v>142000</v>
      </c>
      <c r="L244" s="29">
        <f t="shared" si="24"/>
        <v>226600</v>
      </c>
      <c r="M244" s="29">
        <f t="shared" si="24"/>
        <v>78100</v>
      </c>
      <c r="N244" s="29">
        <f t="shared" si="24"/>
        <v>0</v>
      </c>
    </row>
    <row r="245" spans="2:21" x14ac:dyDescent="0.25">
      <c r="C245" t="s">
        <v>386</v>
      </c>
      <c r="D245" s="52" t="s">
        <v>220</v>
      </c>
      <c r="F245" s="142"/>
      <c r="G245" s="46">
        <f>SUM(I245:N245)</f>
        <v>523900</v>
      </c>
      <c r="H245" s="52"/>
      <c r="I245" s="29">
        <f t="shared" si="24"/>
        <v>161200</v>
      </c>
      <c r="J245" s="29">
        <f t="shared" si="24"/>
        <v>80600</v>
      </c>
      <c r="K245" s="29">
        <f t="shared" si="24"/>
        <v>161200</v>
      </c>
      <c r="L245" s="29">
        <f t="shared" si="24"/>
        <v>0</v>
      </c>
      <c r="M245" s="29">
        <f t="shared" si="24"/>
        <v>120900</v>
      </c>
      <c r="N245" s="29">
        <f t="shared" si="24"/>
        <v>0</v>
      </c>
    </row>
    <row r="246" spans="2:21" x14ac:dyDescent="0.25">
      <c r="C246" s="34" t="s">
        <v>387</v>
      </c>
      <c r="D246" s="67" t="s">
        <v>220</v>
      </c>
      <c r="E246" s="34"/>
      <c r="F246" s="143"/>
      <c r="G246" s="48">
        <f>SUM(I246:N246)</f>
        <v>644800</v>
      </c>
      <c r="H246" s="70"/>
      <c r="I246" s="29">
        <f t="shared" si="24"/>
        <v>241800</v>
      </c>
      <c r="J246" s="29">
        <f t="shared" si="24"/>
        <v>0</v>
      </c>
      <c r="K246" s="29">
        <f t="shared" si="24"/>
        <v>120900</v>
      </c>
      <c r="L246" s="29">
        <f t="shared" si="24"/>
        <v>0</v>
      </c>
      <c r="M246" s="29">
        <f t="shared" si="24"/>
        <v>282100</v>
      </c>
      <c r="N246" s="29">
        <f t="shared" si="24"/>
        <v>0</v>
      </c>
    </row>
    <row r="247" spans="2:21" ht="13" x14ac:dyDescent="0.3">
      <c r="C247" s="24" t="s">
        <v>356</v>
      </c>
      <c r="D247" s="52" t="s">
        <v>220</v>
      </c>
      <c r="G247" s="47">
        <f>SUM(I247:N247)</f>
        <v>1856800</v>
      </c>
      <c r="H247" s="52"/>
      <c r="I247" s="37">
        <f t="shared" ref="I247:L247" si="25">SUM(I244:I246)</f>
        <v>466900</v>
      </c>
      <c r="J247" s="37">
        <f t="shared" si="25"/>
        <v>258100</v>
      </c>
      <c r="K247" s="37">
        <f t="shared" si="25"/>
        <v>424100</v>
      </c>
      <c r="L247" s="37">
        <f t="shared" si="25"/>
        <v>226600</v>
      </c>
      <c r="M247" s="37">
        <f>SUM(M244:M246)</f>
        <v>481100</v>
      </c>
      <c r="N247" s="37">
        <f>SUM(N244:N246)</f>
        <v>0</v>
      </c>
      <c r="P247" s="24"/>
      <c r="Q247" s="24"/>
      <c r="R247" s="24"/>
      <c r="S247" s="24"/>
      <c r="T247" s="24"/>
      <c r="U247" s="24"/>
    </row>
    <row r="248" spans="2:21" ht="13" x14ac:dyDescent="0.3">
      <c r="C248" s="24"/>
      <c r="D248" s="24"/>
      <c r="H248" s="24"/>
      <c r="I248" s="33"/>
      <c r="J248" s="24"/>
      <c r="K248" s="29"/>
      <c r="L248" s="29"/>
      <c r="N248" s="29"/>
      <c r="P248" s="24"/>
      <c r="Q248" s="24"/>
      <c r="R248" s="24"/>
      <c r="S248" s="24"/>
      <c r="T248" s="24"/>
      <c r="U248" s="24"/>
    </row>
    <row r="249" spans="2:21" ht="13" x14ac:dyDescent="0.3">
      <c r="B249" s="108" t="s">
        <v>272</v>
      </c>
      <c r="C249" s="108"/>
      <c r="D249" s="108"/>
      <c r="E249" s="108"/>
      <c r="F249" s="108"/>
      <c r="G249" s="108"/>
      <c r="H249" s="108"/>
      <c r="I249" s="108"/>
      <c r="J249" s="108"/>
      <c r="K249" s="108"/>
      <c r="L249" s="108"/>
      <c r="M249" s="108"/>
      <c r="N249" s="108"/>
      <c r="O249" s="108"/>
      <c r="P249" s="108"/>
      <c r="Q249" s="108"/>
      <c r="R249" s="108"/>
      <c r="S249" s="108"/>
      <c r="T249" s="108"/>
      <c r="U249" s="108"/>
    </row>
    <row r="250" spans="2:21" ht="13" collapsed="1" x14ac:dyDescent="0.3">
      <c r="B250" s="111" t="s">
        <v>329</v>
      </c>
      <c r="C250" s="111"/>
      <c r="D250" s="111" t="s">
        <v>325</v>
      </c>
      <c r="E250" s="111"/>
      <c r="F250" s="111"/>
      <c r="G250" s="111"/>
      <c r="H250" s="111"/>
      <c r="I250" s="111"/>
      <c r="J250" s="111"/>
      <c r="K250" s="111"/>
      <c r="L250" s="111"/>
      <c r="M250" s="111"/>
      <c r="N250" s="111"/>
      <c r="O250" s="111"/>
      <c r="P250" s="111"/>
      <c r="Q250" s="111"/>
      <c r="R250" s="111"/>
      <c r="S250" s="111"/>
      <c r="T250" s="111"/>
      <c r="U250" s="111"/>
    </row>
    <row r="251" spans="2:21" outlineLevel="1" x14ac:dyDescent="0.25">
      <c r="C251" s="38" t="s">
        <v>388</v>
      </c>
      <c r="D251" s="52" t="s">
        <v>199</v>
      </c>
      <c r="G251" s="17"/>
      <c r="H251" s="17"/>
      <c r="I251" s="16">
        <f>Assumptions!I193</f>
        <v>180</v>
      </c>
      <c r="J251" s="16">
        <f>Assumptions!J193</f>
        <v>50</v>
      </c>
      <c r="K251" s="16">
        <f>Assumptions!K193</f>
        <v>90</v>
      </c>
      <c r="L251" s="16">
        <f>Assumptions!L193</f>
        <v>19</v>
      </c>
      <c r="M251" s="16">
        <f>Assumptions!M193</f>
        <v>15</v>
      </c>
      <c r="N251" s="16">
        <f>Assumptions!N193</f>
        <v>0</v>
      </c>
      <c r="P251" s="17"/>
      <c r="Q251" s="17"/>
      <c r="R251" s="17"/>
      <c r="S251" s="17"/>
      <c r="T251" s="17"/>
      <c r="U251" s="17"/>
    </row>
    <row r="252" spans="2:21" outlineLevel="1" x14ac:dyDescent="0.25">
      <c r="C252" t="s">
        <v>275</v>
      </c>
      <c r="D252" s="52" t="s">
        <v>199</v>
      </c>
      <c r="E252" s="25"/>
      <c r="F252" s="25"/>
      <c r="I252" s="16">
        <f>Assumptions!I194</f>
        <v>0</v>
      </c>
      <c r="J252" s="16">
        <f>Assumptions!J194</f>
        <v>0</v>
      </c>
      <c r="K252" s="16">
        <f>Assumptions!K194</f>
        <v>0</v>
      </c>
      <c r="L252" s="16">
        <f>Assumptions!L194</f>
        <v>4</v>
      </c>
      <c r="M252" s="16">
        <f>Assumptions!M194</f>
        <v>5</v>
      </c>
      <c r="N252" s="16">
        <f>Assumptions!N194</f>
        <v>0</v>
      </c>
      <c r="O252" s="25"/>
    </row>
    <row r="253" spans="2:21" outlineLevel="1" x14ac:dyDescent="0.25"/>
    <row r="254" spans="2:21" ht="13" outlineLevel="1" x14ac:dyDescent="0.3">
      <c r="C254" s="39" t="s">
        <v>389</v>
      </c>
      <c r="D254" s="27"/>
      <c r="H254" s="27"/>
      <c r="I254" s="39"/>
      <c r="J254" s="39"/>
      <c r="K254" s="39"/>
      <c r="L254" s="39"/>
      <c r="N254" s="39"/>
      <c r="P254" s="39" t="s">
        <v>223</v>
      </c>
      <c r="Q254" s="39" t="s">
        <v>224</v>
      </c>
      <c r="S254" s="27"/>
      <c r="T254" s="27"/>
      <c r="U254" s="27"/>
    </row>
    <row r="255" spans="2:21" outlineLevel="1" x14ac:dyDescent="0.25">
      <c r="C255" s="32" t="str">
        <f>Assumptions!C197</f>
        <v>Wands</v>
      </c>
      <c r="D255" s="52" t="s">
        <v>390</v>
      </c>
      <c r="I255" s="16">
        <f>Assumptions!I197</f>
        <v>1</v>
      </c>
      <c r="J255" s="16">
        <f>Assumptions!J197</f>
        <v>1</v>
      </c>
      <c r="K255" s="16">
        <f>Assumptions!K197</f>
        <v>1</v>
      </c>
      <c r="L255" s="16">
        <f>Assumptions!L197</f>
        <v>1</v>
      </c>
      <c r="M255" s="16">
        <f>Assumptions!M197</f>
        <v>1</v>
      </c>
      <c r="N255" s="16">
        <f>Assumptions!N197</f>
        <v>0</v>
      </c>
      <c r="P255" s="16">
        <f>(Assumptions!P197)*(1+$G$13)</f>
        <v>1300</v>
      </c>
      <c r="Q255" s="62">
        <f>(Assumptions!Q197)*(1-$G$16)</f>
        <v>0</v>
      </c>
    </row>
    <row r="256" spans="2:21" outlineLevel="1" x14ac:dyDescent="0.25">
      <c r="C256" s="32" t="str">
        <f>Assumptions!C198</f>
        <v>Tag application device</v>
      </c>
      <c r="D256" s="52" t="s">
        <v>390</v>
      </c>
      <c r="I256" s="16">
        <f>Assumptions!I198</f>
        <v>0</v>
      </c>
      <c r="J256" s="16">
        <f>Assumptions!J198</f>
        <v>0</v>
      </c>
      <c r="K256" s="16">
        <f>Assumptions!K198</f>
        <v>0</v>
      </c>
      <c r="L256" s="16">
        <f>Assumptions!L198</f>
        <v>0</v>
      </c>
      <c r="M256" s="16">
        <f>Assumptions!M198</f>
        <v>0</v>
      </c>
      <c r="N256" s="16">
        <f>Assumptions!N198</f>
        <v>0</v>
      </c>
      <c r="P256" s="16">
        <f>(Assumptions!P198)*(1+$G$13)</f>
        <v>220</v>
      </c>
      <c r="Q256" s="62">
        <f>(Assumptions!Q198)*(1-$G$16)</f>
        <v>0</v>
      </c>
    </row>
    <row r="257" spans="1:22" outlineLevel="1" x14ac:dyDescent="0.25">
      <c r="C257" s="32" t="str">
        <f>Assumptions!C199</f>
        <v>Software (training and monitoring)</v>
      </c>
      <c r="D257" s="52" t="s">
        <v>390</v>
      </c>
      <c r="I257" s="16">
        <f>Assumptions!I199</f>
        <v>1</v>
      </c>
      <c r="J257" s="16">
        <f>Assumptions!J199</f>
        <v>1</v>
      </c>
      <c r="K257" s="16">
        <f>Assumptions!K199</f>
        <v>1</v>
      </c>
      <c r="L257" s="16">
        <f>Assumptions!L199</f>
        <v>1</v>
      </c>
      <c r="M257" s="16">
        <f>Assumptions!M199</f>
        <v>1</v>
      </c>
      <c r="N257" s="16">
        <f>Assumptions!N199</f>
        <v>0</v>
      </c>
      <c r="P257" s="16">
        <f>(Assumptions!P199)*(1+$G$13)</f>
        <v>10000</v>
      </c>
      <c r="Q257" s="62">
        <f>(Assumptions!Q199)*(1-$G$16)</f>
        <v>0.8</v>
      </c>
    </row>
    <row r="258" spans="1:22" outlineLevel="1" x14ac:dyDescent="0.25">
      <c r="C258" s="32" t="str">
        <f>Assumptions!C200</f>
        <v>Mobile panel reader</v>
      </c>
      <c r="D258" s="52" t="s">
        <v>390</v>
      </c>
      <c r="I258" s="16">
        <f>Assumptions!I200</f>
        <v>0</v>
      </c>
      <c r="J258" s="16">
        <f>Assumptions!J200</f>
        <v>0</v>
      </c>
      <c r="K258" s="16">
        <f>Assumptions!K200</f>
        <v>0</v>
      </c>
      <c r="L258" s="16">
        <f>Assumptions!L200</f>
        <v>0</v>
      </c>
      <c r="M258" s="16">
        <f>Assumptions!M200</f>
        <v>0</v>
      </c>
      <c r="N258" s="16">
        <f>Assumptions!N200</f>
        <v>0</v>
      </c>
      <c r="P258" s="16">
        <f>(Assumptions!P200)*(1+$G$13)</f>
        <v>15000</v>
      </c>
      <c r="Q258" s="62">
        <f>(Assumptions!Q200)*(1-$G$16)</f>
        <v>0</v>
      </c>
    </row>
    <row r="259" spans="1:22" outlineLevel="1" x14ac:dyDescent="0.25"/>
    <row r="260" spans="1:22" ht="13" outlineLevel="1" x14ac:dyDescent="0.3">
      <c r="C260" s="39" t="s">
        <v>391</v>
      </c>
      <c r="D260" s="27"/>
      <c r="H260" s="27"/>
      <c r="I260" s="39"/>
      <c r="J260" s="39"/>
      <c r="K260" s="39"/>
      <c r="L260" s="39"/>
      <c r="N260" s="39"/>
      <c r="S260" s="27"/>
      <c r="T260" s="27"/>
      <c r="U260" s="27"/>
    </row>
    <row r="261" spans="1:22" outlineLevel="1" x14ac:dyDescent="0.25">
      <c r="C261" s="32" t="str">
        <f>Assumptions!C203</f>
        <v>Wands</v>
      </c>
      <c r="D261" s="52" t="s">
        <v>199</v>
      </c>
      <c r="I261" s="16">
        <f>Assumptions!I203</f>
        <v>0</v>
      </c>
      <c r="J261" s="16">
        <f>Assumptions!J203</f>
        <v>0</v>
      </c>
      <c r="K261" s="16">
        <f>Assumptions!K203</f>
        <v>0</v>
      </c>
      <c r="L261" s="16">
        <f>Assumptions!L203</f>
        <v>6</v>
      </c>
      <c r="M261" s="16">
        <f>Assumptions!M203</f>
        <v>8</v>
      </c>
      <c r="N261" s="16">
        <f>Assumptions!N203</f>
        <v>0</v>
      </c>
    </row>
    <row r="262" spans="1:22" outlineLevel="1" x14ac:dyDescent="0.25">
      <c r="C262" s="32" t="str">
        <f>Assumptions!C204</f>
        <v>Tag application device</v>
      </c>
      <c r="D262" s="52" t="s">
        <v>199</v>
      </c>
      <c r="I262" s="16">
        <f>Assumptions!I204</f>
        <v>0</v>
      </c>
      <c r="J262" s="16">
        <f>Assumptions!J204</f>
        <v>0</v>
      </c>
      <c r="K262" s="16">
        <f>Assumptions!K204</f>
        <v>0</v>
      </c>
      <c r="L262" s="16">
        <f>Assumptions!L204</f>
        <v>0</v>
      </c>
      <c r="M262" s="16">
        <f>Assumptions!M204</f>
        <v>0</v>
      </c>
      <c r="N262" s="16">
        <f>Assumptions!N204</f>
        <v>0</v>
      </c>
    </row>
    <row r="263" spans="1:22" outlineLevel="1" x14ac:dyDescent="0.25">
      <c r="C263" s="32" t="str">
        <f>Assumptions!C205</f>
        <v>Software (training and monitoring)</v>
      </c>
      <c r="D263" s="52" t="s">
        <v>199</v>
      </c>
      <c r="I263" s="16">
        <f>Assumptions!I205</f>
        <v>0</v>
      </c>
      <c r="J263" s="16">
        <f>Assumptions!J205</f>
        <v>0</v>
      </c>
      <c r="K263" s="16">
        <f>Assumptions!K205</f>
        <v>0</v>
      </c>
      <c r="L263" s="16">
        <f>Assumptions!L205</f>
        <v>1</v>
      </c>
      <c r="M263" s="16">
        <f>Assumptions!M205</f>
        <v>1</v>
      </c>
      <c r="N263" s="16">
        <f>Assumptions!N205</f>
        <v>0</v>
      </c>
    </row>
    <row r="264" spans="1:22" outlineLevel="1" x14ac:dyDescent="0.25">
      <c r="C264" s="32" t="str">
        <f>Assumptions!C206</f>
        <v>Mobile panel reader</v>
      </c>
      <c r="D264" s="52" t="s">
        <v>199</v>
      </c>
      <c r="I264" s="16">
        <f>Assumptions!I206</f>
        <v>0</v>
      </c>
      <c r="J264" s="16">
        <f>Assumptions!J206</f>
        <v>0</v>
      </c>
      <c r="K264" s="16">
        <f>Assumptions!K206</f>
        <v>0</v>
      </c>
      <c r="L264" s="16">
        <f>Assumptions!L206</f>
        <v>1</v>
      </c>
      <c r="M264" s="16">
        <f>Assumptions!M206</f>
        <v>2</v>
      </c>
      <c r="N264" s="16">
        <f>Assumptions!N206</f>
        <v>0</v>
      </c>
    </row>
    <row r="265" spans="1:22" outlineLevel="1" x14ac:dyDescent="0.25">
      <c r="A265" s="25"/>
      <c r="B265" s="25"/>
      <c r="C265" s="25"/>
      <c r="D265" s="25"/>
      <c r="E265" s="25"/>
      <c r="F265" s="25"/>
      <c r="G265" s="25"/>
      <c r="H265" s="25"/>
      <c r="I265" s="25"/>
      <c r="J265" s="25"/>
      <c r="K265" s="29"/>
      <c r="L265" s="29"/>
      <c r="N265" s="29"/>
    </row>
    <row r="266" spans="1:22" ht="13" outlineLevel="1" x14ac:dyDescent="0.3">
      <c r="C266" s="39" t="s">
        <v>339</v>
      </c>
      <c r="D266" s="39"/>
      <c r="E266" s="39"/>
      <c r="F266" s="39"/>
      <c r="G266" s="39"/>
      <c r="H266" s="39"/>
      <c r="I266" s="39"/>
      <c r="J266" s="39"/>
      <c r="K266" s="39"/>
      <c r="L266" s="39"/>
      <c r="M266" s="39"/>
      <c r="N266" s="39"/>
      <c r="O266" s="39"/>
      <c r="P266" s="39"/>
      <c r="Q266" s="39"/>
      <c r="R266" s="39"/>
      <c r="S266" s="39"/>
      <c r="T266" s="39"/>
      <c r="U266" s="39"/>
      <c r="V266" s="39"/>
    </row>
    <row r="267" spans="1:22" outlineLevel="1" x14ac:dyDescent="0.25">
      <c r="C267" t="s">
        <v>242</v>
      </c>
      <c r="D267" s="58" t="s">
        <v>212</v>
      </c>
      <c r="I267" s="134">
        <f>EDATE(Assumptions!I209,I$14)</f>
        <v>45078</v>
      </c>
      <c r="J267" s="134">
        <f>EDATE(Assumptions!J209,J$14)</f>
        <v>45078</v>
      </c>
      <c r="K267" s="134">
        <f>EDATE(Assumptions!K209,K$14)</f>
        <v>45078</v>
      </c>
      <c r="L267" s="134">
        <f>EDATE(Assumptions!L209,L$14)</f>
        <v>45078</v>
      </c>
      <c r="M267" s="134">
        <f>EDATE(Assumptions!M209,M$14)</f>
        <v>45078</v>
      </c>
      <c r="N267" s="134">
        <f>EDATE(Assumptions!N209,N$14)</f>
        <v>44927</v>
      </c>
    </row>
    <row r="268" spans="1:22" outlineLevel="1" x14ac:dyDescent="0.25">
      <c r="C268" t="s">
        <v>243</v>
      </c>
      <c r="D268" s="52" t="s">
        <v>244</v>
      </c>
      <c r="I268" s="16">
        <f>Assumptions!I210</f>
        <v>12</v>
      </c>
      <c r="J268" s="16">
        <f>Assumptions!J210</f>
        <v>12</v>
      </c>
      <c r="K268" s="16">
        <f>Assumptions!K210</f>
        <v>12</v>
      </c>
      <c r="L268" s="16">
        <f>Assumptions!L210</f>
        <v>12</v>
      </c>
      <c r="M268" s="16">
        <f>Assumptions!M210</f>
        <v>12</v>
      </c>
      <c r="N268" s="16">
        <f>Assumptions!N210</f>
        <v>12</v>
      </c>
    </row>
    <row r="269" spans="1:22" ht="13" outlineLevel="1" x14ac:dyDescent="0.3">
      <c r="C269" s="24"/>
      <c r="D269" s="24"/>
      <c r="H269" s="24"/>
      <c r="I269" s="33"/>
      <c r="J269" s="24"/>
      <c r="K269" s="29"/>
      <c r="L269" s="29"/>
      <c r="N269" s="29"/>
      <c r="P269" s="24"/>
      <c r="Q269" s="24"/>
      <c r="R269" s="24"/>
      <c r="S269" s="24"/>
      <c r="T269" s="24"/>
      <c r="U269" s="24"/>
    </row>
    <row r="270" spans="1:22" ht="13" x14ac:dyDescent="0.3">
      <c r="B270" s="111" t="s">
        <v>340</v>
      </c>
      <c r="C270" s="111"/>
      <c r="D270" s="111"/>
      <c r="E270" s="89"/>
      <c r="F270" s="89"/>
      <c r="G270" s="111"/>
      <c r="H270" s="111"/>
      <c r="I270" s="111"/>
      <c r="J270" s="111"/>
      <c r="K270" s="111"/>
      <c r="L270" s="111"/>
      <c r="M270" s="111"/>
      <c r="N270" s="111"/>
      <c r="O270" s="89"/>
      <c r="P270" s="123"/>
      <c r="Q270" s="123"/>
      <c r="R270" s="123"/>
      <c r="S270" s="123"/>
      <c r="T270" s="123"/>
      <c r="U270" s="123"/>
    </row>
    <row r="271" spans="1:22" ht="13" x14ac:dyDescent="0.3">
      <c r="C271" s="2" t="s">
        <v>392</v>
      </c>
      <c r="D271" s="27"/>
      <c r="E271" s="34"/>
      <c r="F271" s="34"/>
      <c r="G271" s="19"/>
      <c r="H271" s="27"/>
      <c r="I271" s="27"/>
      <c r="J271" s="27"/>
      <c r="K271" s="27"/>
      <c r="L271" s="27"/>
      <c r="M271" s="27"/>
      <c r="N271" s="27"/>
      <c r="Q271" s="27"/>
      <c r="R271" s="27"/>
      <c r="S271" s="27"/>
      <c r="T271" s="27"/>
      <c r="U271" s="27"/>
    </row>
    <row r="272" spans="1:22" ht="13" x14ac:dyDescent="0.3">
      <c r="C272" s="24" t="s">
        <v>393</v>
      </c>
      <c r="D272" s="55" t="s">
        <v>220</v>
      </c>
      <c r="G272" s="29"/>
      <c r="H272" s="55"/>
      <c r="I272" s="37" cm="1">
        <f t="array" ref="I272">SUMPRODUCT(I$255:I$258,$P$255:$P$258,(1-$Q$255:$Q$258))</f>
        <v>3299.9999999999995</v>
      </c>
      <c r="J272" s="37" cm="1">
        <f t="array" ref="J272">SUMPRODUCT(J$255:J$258,$P$255:$P$258,(1-$Q$255:$Q$258))</f>
        <v>3299.9999999999995</v>
      </c>
      <c r="K272" s="37" cm="1">
        <f t="array" ref="K272">SUMPRODUCT(K$255:K$258,$P$255:$P$258,(1-$Q$255:$Q$258))</f>
        <v>3299.9999999999995</v>
      </c>
      <c r="L272" s="37" cm="1">
        <f t="array" ref="L272">SUMPRODUCT(L$255:L$258,$P$255:$P$258,(1-$Q$255:$Q$258))</f>
        <v>3299.9999999999995</v>
      </c>
      <c r="M272" s="37" cm="1">
        <f t="array" ref="M272">SUMPRODUCT(M$255:M$258,$P$255:$P$258,(1-$Q$255:$Q$258))</f>
        <v>3299.9999999999995</v>
      </c>
      <c r="N272" s="37" cm="1">
        <f t="array" ref="N272">SUMPRODUCT(N$255:N$258,$P$255:$P$258,(1-$Q$255:$Q$258))</f>
        <v>0</v>
      </c>
    </row>
    <row r="273" spans="2:21" ht="13" x14ac:dyDescent="0.3">
      <c r="C273" s="24" t="s">
        <v>394</v>
      </c>
      <c r="D273" s="52" t="s">
        <v>220</v>
      </c>
      <c r="G273" s="29"/>
      <c r="I273" s="33" cm="1">
        <f t="array" ref="I273">SUMPRODUCT(I$261:I$264,$P$255:$P$258,(1-$Q$255:$Q$258))</f>
        <v>0</v>
      </c>
      <c r="J273" s="33" cm="1">
        <f t="array" ref="J273">SUMPRODUCT(J$261:J$264,$P$255:$P$258,(1-$Q$255:$Q$258))</f>
        <v>0</v>
      </c>
      <c r="K273" s="33" cm="1">
        <f t="array" ref="K273">SUMPRODUCT(K$261:K$264,$P$255:$P$258,(1-$Q$255:$Q$258))</f>
        <v>0</v>
      </c>
      <c r="L273" s="33" cm="1">
        <f t="array" ref="L273">SUMPRODUCT(L$261:L$264,$P$255:$P$258,(1-$Q$255:$Q$258))</f>
        <v>24800</v>
      </c>
      <c r="M273" s="33" cm="1">
        <f t="array" ref="M273">SUMPRODUCT(M$261:M$264,$P$255:$P$258,(1-$Q$255:$Q$258))</f>
        <v>42400</v>
      </c>
      <c r="N273" s="33" cm="1">
        <f t="array" ref="N273">SUMPRODUCT(N$261:N$264,$P$255:$P$258,(1-$Q$255:$Q$258))</f>
        <v>0</v>
      </c>
    </row>
    <row r="274" spans="2:21" ht="13" x14ac:dyDescent="0.3">
      <c r="C274" s="24"/>
      <c r="G274" s="29"/>
      <c r="I274" s="33"/>
      <c r="J274" s="33"/>
      <c r="K274" s="33"/>
      <c r="L274" s="33"/>
      <c r="M274" s="33"/>
      <c r="N274" s="33"/>
    </row>
    <row r="275" spans="2:21" ht="13" x14ac:dyDescent="0.3">
      <c r="C275" s="2" t="s">
        <v>62</v>
      </c>
      <c r="D275" s="27"/>
      <c r="E275" s="34"/>
      <c r="F275" s="34"/>
      <c r="G275" s="34"/>
      <c r="H275" s="27"/>
      <c r="I275" s="19"/>
      <c r="J275" s="19"/>
      <c r="K275" s="19"/>
      <c r="L275" s="19"/>
      <c r="M275" s="19"/>
      <c r="N275" s="19"/>
      <c r="P275" s="27"/>
      <c r="Q275" s="27"/>
      <c r="R275" s="27"/>
      <c r="S275" s="27"/>
      <c r="T275" s="27"/>
      <c r="U275" s="27"/>
    </row>
    <row r="276" spans="2:21" x14ac:dyDescent="0.25">
      <c r="C276" t="s">
        <v>395</v>
      </c>
      <c r="D276" s="55" t="s">
        <v>220</v>
      </c>
      <c r="G276" s="46">
        <f>SUM(I276:N276)</f>
        <v>1168199.9999999998</v>
      </c>
      <c r="H276" s="69"/>
      <c r="I276" s="29">
        <f t="shared" ref="I276:N277" si="26">I251*I272</f>
        <v>593999.99999999988</v>
      </c>
      <c r="J276" s="29">
        <f t="shared" si="26"/>
        <v>164999.99999999997</v>
      </c>
      <c r="K276" s="29">
        <f t="shared" si="26"/>
        <v>296999.99999999994</v>
      </c>
      <c r="L276" s="29">
        <f t="shared" si="26"/>
        <v>62699.999999999993</v>
      </c>
      <c r="M276" s="29">
        <f t="shared" si="26"/>
        <v>49499.999999999993</v>
      </c>
      <c r="N276" s="29">
        <f t="shared" si="26"/>
        <v>0</v>
      </c>
    </row>
    <row r="277" spans="2:21" x14ac:dyDescent="0.25">
      <c r="C277" s="34" t="s">
        <v>396</v>
      </c>
      <c r="D277" s="67" t="s">
        <v>220</v>
      </c>
      <c r="E277" s="34"/>
      <c r="F277" s="143"/>
      <c r="G277" s="48">
        <f>SUM(I277:N277)</f>
        <v>311200</v>
      </c>
      <c r="H277" s="70"/>
      <c r="I277" s="29">
        <f t="shared" si="26"/>
        <v>0</v>
      </c>
      <c r="J277" s="29">
        <f t="shared" si="26"/>
        <v>0</v>
      </c>
      <c r="K277" s="29">
        <f t="shared" si="26"/>
        <v>0</v>
      </c>
      <c r="L277" s="29">
        <f t="shared" si="26"/>
        <v>99200</v>
      </c>
      <c r="M277" s="29">
        <f t="shared" si="26"/>
        <v>212000</v>
      </c>
      <c r="N277" s="29">
        <f t="shared" si="26"/>
        <v>0</v>
      </c>
    </row>
    <row r="278" spans="2:21" ht="13" x14ac:dyDescent="0.3">
      <c r="C278" s="24" t="s">
        <v>356</v>
      </c>
      <c r="D278" s="52" t="s">
        <v>220</v>
      </c>
      <c r="G278" s="47">
        <f>SUM(I278:N278)</f>
        <v>1479399.9999999998</v>
      </c>
      <c r="H278" s="52"/>
      <c r="I278" s="37">
        <f t="shared" ref="I278:L278" si="27">SUM(I276:I277)</f>
        <v>593999.99999999988</v>
      </c>
      <c r="J278" s="37">
        <f t="shared" si="27"/>
        <v>164999.99999999997</v>
      </c>
      <c r="K278" s="37">
        <f t="shared" si="27"/>
        <v>296999.99999999994</v>
      </c>
      <c r="L278" s="37">
        <f t="shared" si="27"/>
        <v>161900</v>
      </c>
      <c r="M278" s="37">
        <f>SUM(M276:M277)</f>
        <v>261500</v>
      </c>
      <c r="N278" s="37">
        <f>SUM(N276:N277)</f>
        <v>0</v>
      </c>
      <c r="P278" s="24"/>
      <c r="Q278" s="24"/>
      <c r="R278" s="24"/>
      <c r="S278" s="24"/>
      <c r="T278" s="24"/>
      <c r="U278" s="24"/>
    </row>
    <row r="279" spans="2:21" x14ac:dyDescent="0.25"/>
    <row r="280" spans="2:21" ht="13" x14ac:dyDescent="0.3">
      <c r="B280" s="108" t="str">
        <f>Assumptions!$B$212</f>
        <v>Other facilities (shows, depots, ports)</v>
      </c>
      <c r="C280" s="108"/>
      <c r="D280" s="108"/>
      <c r="E280" s="108"/>
      <c r="F280" s="108"/>
      <c r="G280" s="108"/>
      <c r="H280" s="108"/>
      <c r="I280" s="108"/>
      <c r="J280" s="108"/>
      <c r="K280" s="108"/>
      <c r="L280" s="108"/>
      <c r="M280" s="108"/>
      <c r="N280" s="108"/>
      <c r="O280" s="108"/>
      <c r="P280" s="108"/>
      <c r="Q280" s="108"/>
      <c r="R280" s="108"/>
      <c r="S280" s="108"/>
      <c r="T280" s="108"/>
      <c r="U280" s="108"/>
    </row>
    <row r="281" spans="2:21" ht="13" collapsed="1" x14ac:dyDescent="0.3">
      <c r="B281" s="111" t="s">
        <v>329</v>
      </c>
      <c r="C281" s="111"/>
      <c r="D281" s="111" t="s">
        <v>325</v>
      </c>
      <c r="E281" s="111"/>
      <c r="F281" s="111"/>
      <c r="G281" s="111"/>
      <c r="H281" s="111"/>
      <c r="I281" s="111"/>
      <c r="J281" s="111"/>
      <c r="K281" s="111"/>
      <c r="L281" s="111"/>
      <c r="M281" s="111"/>
      <c r="N281" s="111"/>
      <c r="O281" s="111"/>
      <c r="P281" s="111"/>
      <c r="Q281" s="111"/>
      <c r="R281" s="111"/>
      <c r="S281" s="111"/>
      <c r="T281" s="111"/>
      <c r="U281" s="111"/>
    </row>
    <row r="282" spans="2:21" outlineLevel="1" x14ac:dyDescent="0.25">
      <c r="C282" s="38" t="str">
        <f>Assumptions!C214</f>
        <v>Agriculture shows requiring equipment</v>
      </c>
      <c r="D282" s="55" t="s">
        <v>199</v>
      </c>
      <c r="G282" s="44"/>
      <c r="H282" s="44"/>
      <c r="I282" s="45">
        <f>Assumptions!I214</f>
        <v>185</v>
      </c>
      <c r="J282" s="45">
        <f>Assumptions!J214</f>
        <v>0</v>
      </c>
      <c r="K282" s="45">
        <f>Assumptions!K214</f>
        <v>2</v>
      </c>
      <c r="L282" s="45">
        <f>Assumptions!L214</f>
        <v>27</v>
      </c>
      <c r="M282" s="45">
        <f>Assumptions!M214</f>
        <v>0</v>
      </c>
      <c r="N282" s="45">
        <f>Assumptions!N214</f>
        <v>0</v>
      </c>
      <c r="P282" s="44"/>
      <c r="Q282" s="44"/>
      <c r="R282" s="44"/>
      <c r="S282" s="44"/>
      <c r="T282" s="44"/>
      <c r="U282" s="44"/>
    </row>
    <row r="283" spans="2:21" outlineLevel="1" x14ac:dyDescent="0.25">
      <c r="C283" t="str">
        <f>Assumptions!C215</f>
        <v>Export / holding depots requiring equipment</v>
      </c>
      <c r="D283" s="52" t="s">
        <v>199</v>
      </c>
      <c r="I283" s="16">
        <f>Assumptions!I215</f>
        <v>32</v>
      </c>
      <c r="J283" s="16">
        <f>Assumptions!J215</f>
        <v>0</v>
      </c>
      <c r="K283" s="16">
        <f>Assumptions!K215</f>
        <v>1</v>
      </c>
      <c r="L283" s="16">
        <f>Assumptions!L215</f>
        <v>16</v>
      </c>
      <c r="M283" s="16">
        <f>Assumptions!M215</f>
        <v>2</v>
      </c>
      <c r="N283" s="16">
        <f>Assumptions!N215</f>
        <v>0</v>
      </c>
    </row>
    <row r="284" spans="2:21" outlineLevel="1" x14ac:dyDescent="0.25">
      <c r="C284" t="str">
        <f>Assumptions!C216</f>
        <v>Ports requiring equipment</v>
      </c>
      <c r="D284" s="52" t="s">
        <v>199</v>
      </c>
      <c r="I284" s="16">
        <f>Assumptions!I216</f>
        <v>0</v>
      </c>
      <c r="J284" s="16">
        <f>Assumptions!J216</f>
        <v>0</v>
      </c>
      <c r="K284" s="16">
        <f>Assumptions!K216</f>
        <v>0</v>
      </c>
      <c r="L284" s="16">
        <f>Assumptions!L216</f>
        <v>3</v>
      </c>
      <c r="M284" s="16">
        <f>Assumptions!M216</f>
        <v>0</v>
      </c>
      <c r="N284" s="16">
        <f>Assumptions!N216</f>
        <v>0</v>
      </c>
    </row>
    <row r="285" spans="2:21" outlineLevel="1" x14ac:dyDescent="0.25">
      <c r="D285" s="52"/>
    </row>
    <row r="286" spans="2:21" ht="13" outlineLevel="1" x14ac:dyDescent="0.3">
      <c r="C286" s="39" t="s">
        <v>397</v>
      </c>
      <c r="D286" s="27"/>
      <c r="H286" s="27"/>
      <c r="P286" s="39" t="s">
        <v>223</v>
      </c>
      <c r="Q286" s="39" t="s">
        <v>224</v>
      </c>
    </row>
    <row r="287" spans="2:21" outlineLevel="1" x14ac:dyDescent="0.25">
      <c r="C287" s="32" t="str">
        <f>Assumptions!C219</f>
        <v>Central computer</v>
      </c>
      <c r="D287" s="52" t="s">
        <v>390</v>
      </c>
      <c r="I287" s="16">
        <f>Assumptions!I219</f>
        <v>0</v>
      </c>
      <c r="J287" s="16">
        <f>Assumptions!J219</f>
        <v>1</v>
      </c>
      <c r="K287" s="16">
        <f>Assumptions!K219</f>
        <v>0</v>
      </c>
      <c r="L287" s="16">
        <f>Assumptions!L219</f>
        <v>1</v>
      </c>
      <c r="M287" s="16">
        <f>Assumptions!M219</f>
        <v>0</v>
      </c>
      <c r="N287" s="16">
        <f>Assumptions!N219</f>
        <v>0</v>
      </c>
      <c r="P287" s="16">
        <f>Assumptions!P219*(1+$G$13)</f>
        <v>3000</v>
      </c>
      <c r="Q287" s="62">
        <f>(Assumptions!Q219)*(1-$G$16)</f>
        <v>0</v>
      </c>
    </row>
    <row r="288" spans="2:21" outlineLevel="1" x14ac:dyDescent="0.25">
      <c r="C288" s="32" t="str">
        <f>Assumptions!C220</f>
        <v>Tag application device</v>
      </c>
      <c r="D288" s="52" t="s">
        <v>390</v>
      </c>
      <c r="I288" s="16">
        <f>Assumptions!I220</f>
        <v>0</v>
      </c>
      <c r="J288" s="16">
        <f>Assumptions!J220</f>
        <v>0</v>
      </c>
      <c r="K288" s="16">
        <f>Assumptions!K220</f>
        <v>0</v>
      </c>
      <c r="L288" s="16">
        <f>Assumptions!L220</f>
        <v>0</v>
      </c>
      <c r="M288" s="16">
        <f>Assumptions!M220</f>
        <v>0</v>
      </c>
      <c r="N288" s="16">
        <f>Assumptions!N220</f>
        <v>0</v>
      </c>
      <c r="P288" s="16">
        <f>Assumptions!P220*(1+$G$13)</f>
        <v>220</v>
      </c>
      <c r="Q288" s="62">
        <f>(Assumptions!Q220)*(1-$G$16)</f>
        <v>0</v>
      </c>
    </row>
    <row r="289" spans="3:21" outlineLevel="1" x14ac:dyDescent="0.25">
      <c r="C289" s="32" t="str">
        <f>Assumptions!C221</f>
        <v>Pocket reader</v>
      </c>
      <c r="D289" s="52" t="s">
        <v>390</v>
      </c>
      <c r="I289" s="16">
        <f>Assumptions!I221</f>
        <v>2</v>
      </c>
      <c r="J289" s="16">
        <f>Assumptions!J221</f>
        <v>2</v>
      </c>
      <c r="K289" s="16">
        <f>Assumptions!K221</f>
        <v>0</v>
      </c>
      <c r="L289" s="16">
        <f>Assumptions!L221</f>
        <v>2</v>
      </c>
      <c r="M289" s="16">
        <f>Assumptions!M221</f>
        <v>0</v>
      </c>
      <c r="N289" s="16">
        <f>Assumptions!N221</f>
        <v>0</v>
      </c>
      <c r="P289" s="16">
        <f>Assumptions!P221*(1+$G$13)</f>
        <v>800</v>
      </c>
      <c r="Q289" s="62">
        <f>(Assumptions!Q221)*(1-$G$16)</f>
        <v>0</v>
      </c>
    </row>
    <row r="290" spans="3:21" outlineLevel="1" x14ac:dyDescent="0.25">
      <c r="C290" s="32" t="str">
        <f>Assumptions!C222</f>
        <v>Single lane panel reader</v>
      </c>
      <c r="D290" s="52" t="s">
        <v>390</v>
      </c>
      <c r="I290" s="16">
        <f>Assumptions!I222</f>
        <v>0</v>
      </c>
      <c r="J290" s="16">
        <f>Assumptions!J222</f>
        <v>0</v>
      </c>
      <c r="K290" s="16">
        <f>Assumptions!K222</f>
        <v>1</v>
      </c>
      <c r="L290" s="16">
        <f>Assumptions!L222</f>
        <v>0</v>
      </c>
      <c r="M290" s="16">
        <f>Assumptions!M222</f>
        <v>0</v>
      </c>
      <c r="N290" s="16">
        <f>Assumptions!N222</f>
        <v>0</v>
      </c>
      <c r="P290" s="16">
        <f>Assumptions!P222*(1+$G$13)</f>
        <v>10000</v>
      </c>
      <c r="Q290" s="62">
        <f>(Assumptions!Q222)*(1-$G$16)</f>
        <v>0</v>
      </c>
    </row>
    <row r="291" spans="3:21" outlineLevel="1" x14ac:dyDescent="0.25">
      <c r="C291" s="32" t="str">
        <f>Assumptions!C223</f>
        <v>Mobile dual panel reader</v>
      </c>
      <c r="D291" s="52" t="s">
        <v>390</v>
      </c>
      <c r="I291" s="16">
        <f>Assumptions!I223</f>
        <v>0</v>
      </c>
      <c r="J291" s="16">
        <f>Assumptions!J223</f>
        <v>0</v>
      </c>
      <c r="K291" s="16">
        <f>Assumptions!K223</f>
        <v>0</v>
      </c>
      <c r="L291" s="16">
        <f>Assumptions!L223</f>
        <v>0</v>
      </c>
      <c r="M291" s="16">
        <f>Assumptions!M223</f>
        <v>0</v>
      </c>
      <c r="N291" s="16">
        <f>Assumptions!N223</f>
        <v>0</v>
      </c>
      <c r="P291" s="16">
        <f>Assumptions!P223*(1+$G$13)</f>
        <v>15000</v>
      </c>
      <c r="Q291" s="62">
        <f>(Assumptions!Q223)*(1-$G$16)</f>
        <v>0</v>
      </c>
    </row>
    <row r="292" spans="3:21" outlineLevel="1" x14ac:dyDescent="0.25">
      <c r="C292" s="32" t="str">
        <f>Assumptions!C224</f>
        <v xml:space="preserve">Reader calibration at start and 12 month service </v>
      </c>
      <c r="D292" s="52" t="s">
        <v>390</v>
      </c>
      <c r="I292" s="16">
        <f>Assumptions!I224</f>
        <v>0</v>
      </c>
      <c r="J292" s="16">
        <f>Assumptions!J224</f>
        <v>0</v>
      </c>
      <c r="K292" s="16">
        <f>Assumptions!K224</f>
        <v>0</v>
      </c>
      <c r="L292" s="16">
        <f>Assumptions!L224</f>
        <v>0</v>
      </c>
      <c r="M292" s="16">
        <f>Assumptions!M224</f>
        <v>0</v>
      </c>
      <c r="N292" s="16">
        <f>Assumptions!N224</f>
        <v>0</v>
      </c>
      <c r="P292" s="16">
        <f>Assumptions!P224*(1+$G$13)</f>
        <v>2500</v>
      </c>
      <c r="Q292" s="62">
        <f>(Assumptions!Q224)*(1-$G$16)</f>
        <v>1</v>
      </c>
    </row>
    <row r="293" spans="3:21" outlineLevel="1" x14ac:dyDescent="0.25">
      <c r="C293" s="32" t="str">
        <f>Assumptions!C225</f>
        <v>Wand readers</v>
      </c>
      <c r="D293" s="52" t="s">
        <v>390</v>
      </c>
      <c r="I293" s="16">
        <f>Assumptions!I225</f>
        <v>0</v>
      </c>
      <c r="J293" s="16">
        <f>Assumptions!J225</f>
        <v>0</v>
      </c>
      <c r="K293" s="16">
        <f>Assumptions!K225</f>
        <v>0</v>
      </c>
      <c r="L293" s="16">
        <f>Assumptions!L225</f>
        <v>0</v>
      </c>
      <c r="M293" s="16">
        <f>Assumptions!M225</f>
        <v>0</v>
      </c>
      <c r="N293" s="16">
        <f>Assumptions!N225</f>
        <v>0</v>
      </c>
      <c r="P293" s="16">
        <f>Assumptions!P225*(1+$G$13)</f>
        <v>1300</v>
      </c>
      <c r="Q293" s="62">
        <f>(Assumptions!Q225)*(1-$G$16)</f>
        <v>0</v>
      </c>
    </row>
    <row r="294" spans="3:21" outlineLevel="1" x14ac:dyDescent="0.25">
      <c r="C294" s="32" t="str">
        <f>Assumptions!C226</f>
        <v>Wireless</v>
      </c>
      <c r="D294" s="52" t="s">
        <v>390</v>
      </c>
      <c r="I294" s="16">
        <f>Assumptions!I226</f>
        <v>0</v>
      </c>
      <c r="J294" s="16">
        <f>Assumptions!J226</f>
        <v>0</v>
      </c>
      <c r="K294" s="16">
        <f>Assumptions!K226</f>
        <v>0</v>
      </c>
      <c r="L294" s="16">
        <f>Assumptions!L226</f>
        <v>0</v>
      </c>
      <c r="M294" s="16">
        <f>Assumptions!M226</f>
        <v>0</v>
      </c>
      <c r="N294" s="16">
        <f>Assumptions!N226</f>
        <v>0</v>
      </c>
      <c r="P294" s="16">
        <f>Assumptions!P226*(1+$G$13)</f>
        <v>8000</v>
      </c>
      <c r="Q294" s="62">
        <f>(Assumptions!Q226)*(1-$G$16)</f>
        <v>0</v>
      </c>
    </row>
    <row r="295" spans="3:21" outlineLevel="1" x14ac:dyDescent="0.25">
      <c r="C295" s="32" t="str">
        <f>Assumptions!C227</f>
        <v>Project management services</v>
      </c>
      <c r="D295" s="52" t="s">
        <v>390</v>
      </c>
      <c r="I295" s="16">
        <f>Assumptions!I227</f>
        <v>0</v>
      </c>
      <c r="J295" s="16">
        <f>Assumptions!J227</f>
        <v>0</v>
      </c>
      <c r="K295" s="16">
        <f>Assumptions!K227</f>
        <v>0</v>
      </c>
      <c r="L295" s="16">
        <f>Assumptions!L227</f>
        <v>0</v>
      </c>
      <c r="M295" s="16">
        <f>Assumptions!M227</f>
        <v>0</v>
      </c>
      <c r="N295" s="16">
        <f>Assumptions!N227</f>
        <v>0</v>
      </c>
      <c r="P295" s="16">
        <f>Assumptions!P227*(1+$G$13)</f>
        <v>10000</v>
      </c>
      <c r="Q295" s="62">
        <f>(Assumptions!Q227)*(1-$G$16)</f>
        <v>0</v>
      </c>
    </row>
    <row r="296" spans="3:21" ht="13" outlineLevel="1" x14ac:dyDescent="0.3">
      <c r="C296" s="32" t="str">
        <f>Assumptions!C228</f>
        <v xml:space="preserve">Structural modification </v>
      </c>
      <c r="D296" s="52" t="s">
        <v>390</v>
      </c>
      <c r="H296" s="24"/>
      <c r="I296" s="16">
        <f>Assumptions!I228</f>
        <v>0</v>
      </c>
      <c r="J296" s="16">
        <f>Assumptions!J228</f>
        <v>0</v>
      </c>
      <c r="K296" s="16">
        <f>Assumptions!K228</f>
        <v>0</v>
      </c>
      <c r="L296" s="16">
        <f>Assumptions!L228</f>
        <v>0</v>
      </c>
      <c r="M296" s="16">
        <f>Assumptions!M228</f>
        <v>0</v>
      </c>
      <c r="N296" s="16">
        <f>Assumptions!N228</f>
        <v>0</v>
      </c>
      <c r="P296" s="16">
        <f>Assumptions!P228*(1+$G$13)</f>
        <v>30000</v>
      </c>
      <c r="Q296" s="62">
        <f>(Assumptions!Q228)*(1-$G$16)</f>
        <v>0</v>
      </c>
      <c r="R296" s="24"/>
      <c r="S296" s="24"/>
      <c r="T296" s="24"/>
      <c r="U296" s="24"/>
    </row>
    <row r="297" spans="3:21" outlineLevel="1" x14ac:dyDescent="0.25">
      <c r="C297" s="32" t="str">
        <f>Assumptions!C229</f>
        <v xml:space="preserve">Software (training and monitoring) </v>
      </c>
      <c r="D297" s="52" t="s">
        <v>390</v>
      </c>
      <c r="I297" s="16">
        <f>Assumptions!I229</f>
        <v>0</v>
      </c>
      <c r="J297" s="16">
        <f>Assumptions!J229</f>
        <v>1</v>
      </c>
      <c r="K297" s="16">
        <f>Assumptions!K229</f>
        <v>1</v>
      </c>
      <c r="L297" s="16">
        <f>Assumptions!L229</f>
        <v>1</v>
      </c>
      <c r="M297" s="16">
        <f>Assumptions!M229</f>
        <v>0</v>
      </c>
      <c r="N297" s="16">
        <f>Assumptions!N229</f>
        <v>0</v>
      </c>
      <c r="P297" s="16">
        <f>Assumptions!P229*(1+$G$13)</f>
        <v>15000</v>
      </c>
      <c r="Q297" s="62">
        <f>(Assumptions!Q229)*(1-$G$16)</f>
        <v>0.8</v>
      </c>
    </row>
    <row r="298" spans="3:21" outlineLevel="1" x14ac:dyDescent="0.25">
      <c r="C298" s="32"/>
      <c r="D298" s="52"/>
    </row>
    <row r="299" spans="3:21" ht="13" outlineLevel="1" x14ac:dyDescent="0.3">
      <c r="C299" s="39" t="s">
        <v>398</v>
      </c>
      <c r="D299" s="27"/>
      <c r="H299" s="27"/>
      <c r="P299" s="39"/>
      <c r="Q299" s="39"/>
      <c r="R299" s="39"/>
    </row>
    <row r="300" spans="3:21" ht="13" outlineLevel="1" x14ac:dyDescent="0.3">
      <c r="C300" s="32" t="str">
        <f>Assumptions!C232</f>
        <v>Central computer</v>
      </c>
      <c r="D300" s="52" t="s">
        <v>390</v>
      </c>
      <c r="I300" s="16">
        <f>Assumptions!I232</f>
        <v>0</v>
      </c>
      <c r="J300" s="16">
        <f>Assumptions!J232</f>
        <v>1</v>
      </c>
      <c r="K300" s="16">
        <f>Assumptions!K232</f>
        <v>1</v>
      </c>
      <c r="L300" s="16">
        <f>Assumptions!L232</f>
        <v>1</v>
      </c>
      <c r="M300" s="16">
        <f>Assumptions!M232</f>
        <v>1</v>
      </c>
      <c r="N300" s="16">
        <f>Assumptions!N232</f>
        <v>0</v>
      </c>
      <c r="P300" s="39"/>
      <c r="Q300" s="39"/>
    </row>
    <row r="301" spans="3:21" ht="13" outlineLevel="1" x14ac:dyDescent="0.3">
      <c r="C301" s="32" t="str">
        <f>Assumptions!C233</f>
        <v>Tag application device</v>
      </c>
      <c r="D301" s="52" t="s">
        <v>390</v>
      </c>
      <c r="I301" s="16">
        <f>Assumptions!I233</f>
        <v>0</v>
      </c>
      <c r="J301" s="16">
        <f>Assumptions!J233</f>
        <v>0</v>
      </c>
      <c r="K301" s="16">
        <f>Assumptions!K233</f>
        <v>0</v>
      </c>
      <c r="L301" s="16">
        <f>Assumptions!L233</f>
        <v>0</v>
      </c>
      <c r="M301" s="16">
        <f>Assumptions!M233</f>
        <v>0</v>
      </c>
      <c r="N301" s="16">
        <f>Assumptions!N233</f>
        <v>0</v>
      </c>
      <c r="P301" s="39"/>
      <c r="Q301" s="39"/>
    </row>
    <row r="302" spans="3:21" ht="13" outlineLevel="1" x14ac:dyDescent="0.3">
      <c r="C302" s="32" t="str">
        <f>Assumptions!C234</f>
        <v>Pocket reader</v>
      </c>
      <c r="D302" s="52" t="s">
        <v>390</v>
      </c>
      <c r="I302" s="16">
        <f>Assumptions!I234</f>
        <v>2</v>
      </c>
      <c r="J302" s="16">
        <f>Assumptions!J234</f>
        <v>2</v>
      </c>
      <c r="K302" s="16">
        <f>Assumptions!K234</f>
        <v>2</v>
      </c>
      <c r="L302" s="16">
        <f>Assumptions!L234</f>
        <v>2</v>
      </c>
      <c r="M302" s="16">
        <f>Assumptions!M234</f>
        <v>0</v>
      </c>
      <c r="N302" s="16">
        <f>Assumptions!N234</f>
        <v>0</v>
      </c>
      <c r="P302" s="39"/>
      <c r="Q302" s="39"/>
    </row>
    <row r="303" spans="3:21" ht="13" outlineLevel="1" x14ac:dyDescent="0.3">
      <c r="C303" s="32" t="str">
        <f>Assumptions!C235</f>
        <v>Single lane panel reader</v>
      </c>
      <c r="D303" s="52" t="s">
        <v>390</v>
      </c>
      <c r="I303" s="16">
        <f>Assumptions!I235</f>
        <v>0</v>
      </c>
      <c r="J303" s="16">
        <f>Assumptions!J235</f>
        <v>0</v>
      </c>
      <c r="K303" s="16">
        <f>Assumptions!K235</f>
        <v>0</v>
      </c>
      <c r="L303" s="16">
        <f>Assumptions!L235</f>
        <v>0</v>
      </c>
      <c r="M303" s="16">
        <f>Assumptions!M235</f>
        <v>6</v>
      </c>
      <c r="N303" s="16">
        <f>Assumptions!N235</f>
        <v>0</v>
      </c>
      <c r="P303" s="39"/>
      <c r="Q303" s="39"/>
    </row>
    <row r="304" spans="3:21" ht="13" outlineLevel="1" x14ac:dyDescent="0.3">
      <c r="C304" s="32" t="str">
        <f>Assumptions!C236</f>
        <v>Mobile dual panel reader</v>
      </c>
      <c r="D304" s="52" t="s">
        <v>390</v>
      </c>
      <c r="I304" s="16">
        <f>Assumptions!I236</f>
        <v>0</v>
      </c>
      <c r="J304" s="16">
        <f>Assumptions!J236</f>
        <v>0</v>
      </c>
      <c r="K304" s="16">
        <f>Assumptions!K236</f>
        <v>0</v>
      </c>
      <c r="L304" s="16">
        <f>Assumptions!L236</f>
        <v>0</v>
      </c>
      <c r="M304" s="16">
        <f>Assumptions!M236</f>
        <v>0</v>
      </c>
      <c r="N304" s="16">
        <f>Assumptions!N236</f>
        <v>0</v>
      </c>
      <c r="P304" s="39"/>
      <c r="Q304" s="39"/>
    </row>
    <row r="305" spans="3:21" ht="13" outlineLevel="1" x14ac:dyDescent="0.3">
      <c r="C305" s="32" t="str">
        <f>Assumptions!C237</f>
        <v xml:space="preserve">Reader calibration at start and 12 month service </v>
      </c>
      <c r="D305" s="52" t="s">
        <v>390</v>
      </c>
      <c r="I305" s="16">
        <f>Assumptions!I237</f>
        <v>0</v>
      </c>
      <c r="J305" s="16">
        <f>Assumptions!J237</f>
        <v>0</v>
      </c>
      <c r="K305" s="16">
        <f>Assumptions!K237</f>
        <v>0</v>
      </c>
      <c r="L305" s="16">
        <f>Assumptions!L237</f>
        <v>0</v>
      </c>
      <c r="M305" s="16">
        <f>Assumptions!M237</f>
        <v>6</v>
      </c>
      <c r="N305" s="16">
        <f>Assumptions!N237</f>
        <v>0</v>
      </c>
      <c r="P305" s="39"/>
      <c r="Q305" s="39"/>
    </row>
    <row r="306" spans="3:21" ht="13" outlineLevel="1" x14ac:dyDescent="0.3">
      <c r="C306" s="32" t="str">
        <f>Assumptions!C238</f>
        <v>Wand readers</v>
      </c>
      <c r="D306" s="52" t="s">
        <v>390</v>
      </c>
      <c r="I306" s="16">
        <f>Assumptions!I238</f>
        <v>0</v>
      </c>
      <c r="J306" s="16">
        <f>Assumptions!J238</f>
        <v>0</v>
      </c>
      <c r="K306" s="16">
        <f>Assumptions!K238</f>
        <v>0</v>
      </c>
      <c r="L306" s="16">
        <f>Assumptions!L238</f>
        <v>0</v>
      </c>
      <c r="M306" s="16">
        <f>Assumptions!M238</f>
        <v>6</v>
      </c>
      <c r="N306" s="16">
        <f>Assumptions!N238</f>
        <v>0</v>
      </c>
      <c r="P306" s="39"/>
      <c r="Q306" s="39"/>
    </row>
    <row r="307" spans="3:21" ht="13" outlineLevel="1" x14ac:dyDescent="0.3">
      <c r="C307" s="32" t="str">
        <f>Assumptions!C239</f>
        <v>Wireless</v>
      </c>
      <c r="D307" s="52" t="s">
        <v>390</v>
      </c>
      <c r="I307" s="16">
        <f>Assumptions!I239</f>
        <v>0</v>
      </c>
      <c r="J307" s="16">
        <f>Assumptions!J239</f>
        <v>0</v>
      </c>
      <c r="K307" s="16">
        <f>Assumptions!K239</f>
        <v>0</v>
      </c>
      <c r="L307" s="16">
        <f>Assumptions!L239</f>
        <v>0</v>
      </c>
      <c r="M307" s="16">
        <f>Assumptions!M239</f>
        <v>0</v>
      </c>
      <c r="N307" s="16">
        <f>Assumptions!N239</f>
        <v>0</v>
      </c>
      <c r="P307" s="39"/>
      <c r="Q307" s="39"/>
    </row>
    <row r="308" spans="3:21" ht="13" outlineLevel="1" x14ac:dyDescent="0.3">
      <c r="C308" s="32" t="str">
        <f>Assumptions!C240</f>
        <v>Project management services</v>
      </c>
      <c r="D308" s="52" t="s">
        <v>390</v>
      </c>
      <c r="I308" s="16">
        <f>Assumptions!I240</f>
        <v>0</v>
      </c>
      <c r="J308" s="16">
        <f>Assumptions!J240</f>
        <v>0</v>
      </c>
      <c r="K308" s="16">
        <f>Assumptions!K240</f>
        <v>0</v>
      </c>
      <c r="L308" s="16">
        <f>Assumptions!L240</f>
        <v>0</v>
      </c>
      <c r="M308" s="16">
        <f>Assumptions!M240</f>
        <v>1</v>
      </c>
      <c r="N308" s="16">
        <f>Assumptions!N240</f>
        <v>0</v>
      </c>
      <c r="P308" s="39"/>
      <c r="Q308" s="39"/>
    </row>
    <row r="309" spans="3:21" ht="13" outlineLevel="1" x14ac:dyDescent="0.3">
      <c r="C309" s="32" t="str">
        <f>Assumptions!C241</f>
        <v xml:space="preserve">Structural modification </v>
      </c>
      <c r="D309" s="52" t="s">
        <v>390</v>
      </c>
      <c r="H309" s="24"/>
      <c r="I309" s="16">
        <f>Assumptions!I241</f>
        <v>0</v>
      </c>
      <c r="J309" s="16">
        <f>Assumptions!J241</f>
        <v>0</v>
      </c>
      <c r="K309" s="16">
        <f>Assumptions!K241</f>
        <v>0</v>
      </c>
      <c r="L309" s="16">
        <f>Assumptions!L241</f>
        <v>0</v>
      </c>
      <c r="M309" s="16">
        <f>Assumptions!M241</f>
        <v>5</v>
      </c>
      <c r="N309" s="16">
        <f>Assumptions!N241</f>
        <v>0</v>
      </c>
      <c r="P309" s="39"/>
      <c r="Q309" s="39"/>
      <c r="R309" s="24"/>
      <c r="S309" s="24"/>
      <c r="T309" s="24"/>
      <c r="U309" s="24"/>
    </row>
    <row r="310" spans="3:21" ht="13" outlineLevel="1" x14ac:dyDescent="0.3">
      <c r="C310" s="32" t="str">
        <f>Assumptions!C242</f>
        <v xml:space="preserve">Software (training and monitoring) </v>
      </c>
      <c r="D310" s="52" t="s">
        <v>390</v>
      </c>
      <c r="I310" s="16">
        <f>Assumptions!I242</f>
        <v>0</v>
      </c>
      <c r="J310" s="16">
        <f>Assumptions!J242</f>
        <v>1</v>
      </c>
      <c r="K310" s="16">
        <f>Assumptions!K242</f>
        <v>1</v>
      </c>
      <c r="L310" s="16">
        <f>Assumptions!L242</f>
        <v>1</v>
      </c>
      <c r="M310" s="16">
        <f>Assumptions!M242</f>
        <v>1</v>
      </c>
      <c r="N310" s="16">
        <f>Assumptions!N242</f>
        <v>0</v>
      </c>
      <c r="P310" s="39"/>
      <c r="Q310" s="39"/>
    </row>
    <row r="311" spans="3:21" ht="13" outlineLevel="1" x14ac:dyDescent="0.3">
      <c r="C311" s="24"/>
      <c r="D311" s="24"/>
      <c r="H311" s="24"/>
      <c r="I311" s="33"/>
      <c r="J311" s="24"/>
      <c r="K311" s="29"/>
      <c r="L311" s="29"/>
      <c r="N311" s="29"/>
      <c r="P311" s="39"/>
      <c r="Q311" s="39"/>
      <c r="R311" s="39"/>
      <c r="S311" s="24"/>
      <c r="T311" s="24"/>
      <c r="U311" s="24"/>
    </row>
    <row r="312" spans="3:21" ht="13" outlineLevel="1" x14ac:dyDescent="0.3">
      <c r="C312" s="39" t="s">
        <v>399</v>
      </c>
      <c r="D312" s="27"/>
      <c r="H312" s="27"/>
      <c r="P312" s="39"/>
      <c r="Q312" s="39"/>
      <c r="R312" s="39"/>
    </row>
    <row r="313" spans="3:21" ht="13" outlineLevel="1" x14ac:dyDescent="0.3">
      <c r="C313" s="32" t="str">
        <f>Assumptions!C245</f>
        <v>Central computer</v>
      </c>
      <c r="D313" s="52" t="s">
        <v>390</v>
      </c>
      <c r="I313" s="16">
        <f>Assumptions!I245</f>
        <v>0</v>
      </c>
      <c r="J313" s="16">
        <f>Assumptions!J245</f>
        <v>0</v>
      </c>
      <c r="K313" s="16">
        <f>Assumptions!K245</f>
        <v>0</v>
      </c>
      <c r="L313" s="16">
        <f>Assumptions!L245</f>
        <v>3</v>
      </c>
      <c r="M313" s="16">
        <f>Assumptions!M245</f>
        <v>0</v>
      </c>
      <c r="N313" s="16">
        <f>Assumptions!N245</f>
        <v>0</v>
      </c>
      <c r="P313" s="39"/>
      <c r="Q313" s="39"/>
    </row>
    <row r="314" spans="3:21" ht="13" outlineLevel="1" x14ac:dyDescent="0.3">
      <c r="C314" s="32" t="str">
        <f>Assumptions!C246</f>
        <v>Tag application device</v>
      </c>
      <c r="D314" s="52" t="s">
        <v>390</v>
      </c>
      <c r="I314" s="16">
        <f>Assumptions!I246</f>
        <v>0</v>
      </c>
      <c r="J314" s="16">
        <f>Assumptions!J246</f>
        <v>0</v>
      </c>
      <c r="K314" s="16">
        <f>Assumptions!K246</f>
        <v>0</v>
      </c>
      <c r="L314" s="16">
        <f>Assumptions!L246</f>
        <v>0</v>
      </c>
      <c r="M314" s="16">
        <f>Assumptions!M246</f>
        <v>0</v>
      </c>
      <c r="N314" s="16">
        <f>Assumptions!N246</f>
        <v>0</v>
      </c>
      <c r="P314" s="39"/>
      <c r="Q314" s="39"/>
    </row>
    <row r="315" spans="3:21" ht="13" outlineLevel="1" x14ac:dyDescent="0.3">
      <c r="C315" s="32" t="str">
        <f>Assumptions!C247</f>
        <v>Pocket reader</v>
      </c>
      <c r="D315" s="52" t="s">
        <v>390</v>
      </c>
      <c r="I315" s="16">
        <f>Assumptions!I247</f>
        <v>0</v>
      </c>
      <c r="J315" s="16">
        <f>Assumptions!J247</f>
        <v>0</v>
      </c>
      <c r="K315" s="16">
        <f>Assumptions!K247</f>
        <v>0</v>
      </c>
      <c r="L315" s="16">
        <f>Assumptions!L247</f>
        <v>3</v>
      </c>
      <c r="M315" s="16">
        <f>Assumptions!M247</f>
        <v>0</v>
      </c>
      <c r="N315" s="16">
        <f>Assumptions!N247</f>
        <v>0</v>
      </c>
      <c r="P315" s="39"/>
      <c r="Q315" s="39"/>
    </row>
    <row r="316" spans="3:21" ht="13" outlineLevel="1" x14ac:dyDescent="0.3">
      <c r="C316" s="32" t="str">
        <f>Assumptions!C248</f>
        <v>Single lane panel reader</v>
      </c>
      <c r="D316" s="52" t="s">
        <v>390</v>
      </c>
      <c r="I316" s="16">
        <f>Assumptions!I248</f>
        <v>0</v>
      </c>
      <c r="J316" s="16">
        <f>Assumptions!J248</f>
        <v>0</v>
      </c>
      <c r="K316" s="16">
        <f>Assumptions!K248</f>
        <v>0</v>
      </c>
      <c r="L316" s="16">
        <f>Assumptions!L248</f>
        <v>2</v>
      </c>
      <c r="M316" s="16">
        <f>Assumptions!M248</f>
        <v>0</v>
      </c>
      <c r="N316" s="16">
        <f>Assumptions!N248</f>
        <v>0</v>
      </c>
      <c r="P316" s="39"/>
      <c r="Q316" s="39"/>
    </row>
    <row r="317" spans="3:21" ht="13" outlineLevel="1" x14ac:dyDescent="0.3">
      <c r="C317" s="32" t="str">
        <f>Assumptions!C249</f>
        <v>Mobile dual panel reader</v>
      </c>
      <c r="D317" s="52" t="s">
        <v>390</v>
      </c>
      <c r="I317" s="16">
        <f>Assumptions!I249</f>
        <v>0</v>
      </c>
      <c r="J317" s="16">
        <f>Assumptions!J249</f>
        <v>0</v>
      </c>
      <c r="K317" s="16">
        <f>Assumptions!K249</f>
        <v>0</v>
      </c>
      <c r="L317" s="16">
        <f>Assumptions!L249</f>
        <v>0</v>
      </c>
      <c r="M317" s="16">
        <f>Assumptions!M249</f>
        <v>0</v>
      </c>
      <c r="N317" s="16">
        <f>Assumptions!N249</f>
        <v>0</v>
      </c>
      <c r="P317" s="39"/>
      <c r="Q317" s="39"/>
    </row>
    <row r="318" spans="3:21" ht="13" outlineLevel="1" x14ac:dyDescent="0.3">
      <c r="C318" s="32" t="str">
        <f>Assumptions!C250</f>
        <v xml:space="preserve">Reader calibration at start and 12 month service </v>
      </c>
      <c r="D318" s="52" t="s">
        <v>390</v>
      </c>
      <c r="I318" s="16">
        <f>Assumptions!I250</f>
        <v>0</v>
      </c>
      <c r="J318" s="16">
        <f>Assumptions!J250</f>
        <v>0</v>
      </c>
      <c r="K318" s="16">
        <f>Assumptions!K250</f>
        <v>0</v>
      </c>
      <c r="L318" s="16">
        <f>Assumptions!L250</f>
        <v>0</v>
      </c>
      <c r="M318" s="16">
        <f>Assumptions!M250</f>
        <v>0</v>
      </c>
      <c r="N318" s="16">
        <f>Assumptions!N250</f>
        <v>0</v>
      </c>
      <c r="P318" s="39"/>
      <c r="Q318" s="39"/>
    </row>
    <row r="319" spans="3:21" ht="13" outlineLevel="1" x14ac:dyDescent="0.3">
      <c r="C319" s="32" t="str">
        <f>Assumptions!C251</f>
        <v>Wand readers</v>
      </c>
      <c r="D319" s="52" t="s">
        <v>390</v>
      </c>
      <c r="I319" s="16">
        <f>Assumptions!I251</f>
        <v>0</v>
      </c>
      <c r="J319" s="16">
        <f>Assumptions!J251</f>
        <v>0</v>
      </c>
      <c r="K319" s="16">
        <f>Assumptions!K251</f>
        <v>0</v>
      </c>
      <c r="L319" s="16">
        <f>Assumptions!L251</f>
        <v>0</v>
      </c>
      <c r="M319" s="16">
        <f>Assumptions!M251</f>
        <v>0</v>
      </c>
      <c r="N319" s="16">
        <f>Assumptions!N251</f>
        <v>0</v>
      </c>
      <c r="P319" s="39"/>
      <c r="Q319" s="39"/>
    </row>
    <row r="320" spans="3:21" ht="13" outlineLevel="1" x14ac:dyDescent="0.3">
      <c r="C320" s="32" t="str">
        <f>Assumptions!C252</f>
        <v>Wireless</v>
      </c>
      <c r="D320" s="52" t="s">
        <v>390</v>
      </c>
      <c r="I320" s="16">
        <f>Assumptions!I252</f>
        <v>0</v>
      </c>
      <c r="J320" s="16">
        <f>Assumptions!J252</f>
        <v>0</v>
      </c>
      <c r="K320" s="16">
        <f>Assumptions!K252</f>
        <v>0</v>
      </c>
      <c r="L320" s="16">
        <f>Assumptions!L252</f>
        <v>0</v>
      </c>
      <c r="M320" s="16">
        <f>Assumptions!M252</f>
        <v>0</v>
      </c>
      <c r="N320" s="16">
        <f>Assumptions!N252</f>
        <v>0</v>
      </c>
      <c r="P320" s="39"/>
      <c r="Q320" s="39"/>
    </row>
    <row r="321" spans="2:22" ht="13" outlineLevel="1" x14ac:dyDescent="0.3">
      <c r="C321" s="32" t="str">
        <f>Assumptions!C253</f>
        <v>Project management services</v>
      </c>
      <c r="D321" s="52" t="s">
        <v>390</v>
      </c>
      <c r="I321" s="16">
        <f>Assumptions!I253</f>
        <v>0</v>
      </c>
      <c r="J321" s="16">
        <f>Assumptions!J253</f>
        <v>0</v>
      </c>
      <c r="K321" s="16">
        <f>Assumptions!K253</f>
        <v>0</v>
      </c>
      <c r="L321" s="16">
        <f>Assumptions!L253</f>
        <v>0</v>
      </c>
      <c r="M321" s="16">
        <f>Assumptions!M253</f>
        <v>0</v>
      </c>
      <c r="N321" s="16">
        <f>Assumptions!N253</f>
        <v>0</v>
      </c>
      <c r="P321" s="39"/>
      <c r="Q321" s="39"/>
    </row>
    <row r="322" spans="2:22" ht="13" outlineLevel="1" x14ac:dyDescent="0.3">
      <c r="C322" s="32" t="str">
        <f>Assumptions!C254</f>
        <v xml:space="preserve">Structural modification </v>
      </c>
      <c r="D322" s="52" t="s">
        <v>390</v>
      </c>
      <c r="H322" s="24"/>
      <c r="I322" s="16">
        <f>Assumptions!I254</f>
        <v>0</v>
      </c>
      <c r="J322" s="16">
        <f>Assumptions!J254</f>
        <v>0</v>
      </c>
      <c r="K322" s="16">
        <f>Assumptions!K254</f>
        <v>0</v>
      </c>
      <c r="L322" s="16">
        <f>Assumptions!L254</f>
        <v>0</v>
      </c>
      <c r="M322" s="16">
        <f>Assumptions!M254</f>
        <v>0</v>
      </c>
      <c r="N322" s="16">
        <f>Assumptions!N254</f>
        <v>0</v>
      </c>
      <c r="P322" s="39"/>
      <c r="Q322" s="39"/>
      <c r="R322" s="24"/>
      <c r="S322" s="24"/>
      <c r="T322" s="24"/>
      <c r="U322" s="24"/>
    </row>
    <row r="323" spans="2:22" ht="13" outlineLevel="1" x14ac:dyDescent="0.3">
      <c r="C323" s="32" t="str">
        <f>Assumptions!C255</f>
        <v xml:space="preserve">Software (training and monitoring) </v>
      </c>
      <c r="D323" s="52" t="s">
        <v>390</v>
      </c>
      <c r="I323" s="16">
        <f>Assumptions!I255</f>
        <v>0</v>
      </c>
      <c r="J323" s="16">
        <f>Assumptions!J255</f>
        <v>0</v>
      </c>
      <c r="K323" s="16">
        <f>Assumptions!K255</f>
        <v>0</v>
      </c>
      <c r="L323" s="16">
        <f>Assumptions!L255</f>
        <v>1</v>
      </c>
      <c r="M323" s="16">
        <f>Assumptions!M255</f>
        <v>0</v>
      </c>
      <c r="N323" s="16">
        <f>Assumptions!N255</f>
        <v>0</v>
      </c>
      <c r="P323" s="39"/>
      <c r="Q323" s="39"/>
    </row>
    <row r="324" spans="2:22" ht="13" outlineLevel="1" x14ac:dyDescent="0.3">
      <c r="C324" s="24"/>
      <c r="D324" s="24"/>
      <c r="H324" s="24"/>
      <c r="I324" s="33"/>
      <c r="J324" s="24"/>
      <c r="K324" s="29"/>
      <c r="L324" s="29"/>
      <c r="N324" s="29"/>
      <c r="P324" s="39"/>
      <c r="Q324" s="39"/>
      <c r="R324" s="24"/>
      <c r="S324" s="24"/>
      <c r="T324" s="24"/>
      <c r="U324" s="24"/>
    </row>
    <row r="325" spans="2:22" ht="13" outlineLevel="1" x14ac:dyDescent="0.3">
      <c r="C325" s="39" t="s">
        <v>339</v>
      </c>
      <c r="D325" s="39"/>
      <c r="E325" s="39"/>
      <c r="F325" s="39"/>
      <c r="G325" s="39"/>
      <c r="H325" s="39"/>
      <c r="I325" s="39"/>
      <c r="J325" s="39"/>
      <c r="K325" s="39"/>
      <c r="L325" s="39"/>
      <c r="M325" s="39"/>
      <c r="N325" s="39"/>
      <c r="O325" s="39"/>
      <c r="P325" s="39"/>
      <c r="Q325" s="39"/>
      <c r="R325" s="39"/>
      <c r="S325" s="39"/>
      <c r="T325" s="39"/>
      <c r="U325" s="39"/>
      <c r="V325" s="39"/>
    </row>
    <row r="326" spans="2:22" outlineLevel="1" x14ac:dyDescent="0.25">
      <c r="C326" t="s">
        <v>242</v>
      </c>
      <c r="D326" s="58" t="s">
        <v>212</v>
      </c>
      <c r="I326" s="134">
        <f>EDATE(Assumptions!I258,I$14)</f>
        <v>45108</v>
      </c>
      <c r="J326" s="134">
        <f>EDATE(Assumptions!J258,J$14)</f>
        <v>45108</v>
      </c>
      <c r="K326" s="134">
        <f>EDATE(Assumptions!K258,K$14)</f>
        <v>45108</v>
      </c>
      <c r="L326" s="134">
        <f>EDATE(Assumptions!L258,L$14)</f>
        <v>45108</v>
      </c>
      <c r="M326" s="134">
        <f>EDATE(Assumptions!M258,M$14)</f>
        <v>45108</v>
      </c>
      <c r="N326" s="134">
        <f>EDATE(Assumptions!N258,N$14)</f>
        <v>45108</v>
      </c>
    </row>
    <row r="327" spans="2:22" outlineLevel="1" x14ac:dyDescent="0.25">
      <c r="C327" t="s">
        <v>243</v>
      </c>
      <c r="D327" s="52" t="s">
        <v>244</v>
      </c>
      <c r="I327" s="16">
        <f>Assumptions!I259</f>
        <v>12</v>
      </c>
      <c r="J327" s="16">
        <f>Assumptions!J259</f>
        <v>12</v>
      </c>
      <c r="K327" s="16">
        <f>Assumptions!K259</f>
        <v>12</v>
      </c>
      <c r="L327" s="16">
        <f>Assumptions!L259</f>
        <v>12</v>
      </c>
      <c r="M327" s="16">
        <f>Assumptions!M259</f>
        <v>12</v>
      </c>
      <c r="N327" s="16">
        <f>Assumptions!N259</f>
        <v>12</v>
      </c>
    </row>
    <row r="328" spans="2:22" ht="13" outlineLevel="1" x14ac:dyDescent="0.3">
      <c r="C328" s="24"/>
      <c r="D328" s="24"/>
      <c r="H328" s="24"/>
      <c r="I328" s="33"/>
      <c r="J328" s="24"/>
      <c r="K328" s="29"/>
      <c r="L328" s="29"/>
      <c r="N328" s="29"/>
      <c r="P328" s="24"/>
      <c r="Q328" s="24"/>
      <c r="R328" s="24"/>
      <c r="S328" s="24"/>
      <c r="T328" s="24"/>
      <c r="U328" s="24"/>
    </row>
    <row r="329" spans="2:22" ht="13" x14ac:dyDescent="0.3">
      <c r="B329" s="111" t="s">
        <v>340</v>
      </c>
      <c r="C329" s="111"/>
      <c r="D329" s="111"/>
      <c r="E329" s="89"/>
      <c r="F329" s="89"/>
      <c r="G329" s="111"/>
      <c r="H329" s="111"/>
      <c r="I329" s="111"/>
      <c r="J329" s="111"/>
      <c r="K329" s="111"/>
      <c r="L329" s="111"/>
      <c r="M329" s="111"/>
      <c r="N329" s="111"/>
      <c r="O329" s="89"/>
      <c r="P329" s="123"/>
      <c r="Q329" s="123"/>
      <c r="R329" s="123"/>
      <c r="S329" s="123"/>
      <c r="T329" s="123"/>
      <c r="U329" s="123"/>
    </row>
    <row r="330" spans="2:22" ht="13" x14ac:dyDescent="0.3">
      <c r="C330" s="2" t="s">
        <v>400</v>
      </c>
      <c r="D330" s="27"/>
      <c r="G330" s="19"/>
      <c r="H330" s="27"/>
      <c r="I330" s="27"/>
      <c r="J330" s="27"/>
      <c r="K330" s="27"/>
      <c r="L330" s="27"/>
      <c r="M330" s="27"/>
      <c r="N330" s="27"/>
      <c r="Q330" s="27"/>
      <c r="R330" s="27"/>
      <c r="S330" s="27"/>
      <c r="T330" s="27"/>
      <c r="U330" s="27"/>
    </row>
    <row r="331" spans="2:22" x14ac:dyDescent="0.25">
      <c r="C331" t="s">
        <v>282</v>
      </c>
      <c r="D331" s="55" t="s">
        <v>220</v>
      </c>
      <c r="E331" s="38"/>
      <c r="F331" s="38"/>
      <c r="G331" s="29"/>
      <c r="H331" s="55"/>
      <c r="I331" s="76" cm="1">
        <f t="array" ref="I331">SUMPRODUCT(I$287:I$297,$P$287:$P$297,(1-$Q$287:$Q$297))</f>
        <v>1600</v>
      </c>
      <c r="J331" s="76" cm="1">
        <f t="array" ref="J331">SUMPRODUCT(J$287:J$297,$P$287:$P$297,(1-$Q$287:$Q$297))</f>
        <v>7600</v>
      </c>
      <c r="K331" s="76" cm="1">
        <f t="array" ref="K331">SUMPRODUCT(K$287:K$297,$P$287:$P$297,(1-$Q$287:$Q$297))</f>
        <v>13000</v>
      </c>
      <c r="L331" s="76" cm="1">
        <f t="array" ref="L331">SUMPRODUCT(L$287:L$297,$P$287:$P$297,(1-$Q$287:$Q$297))</f>
        <v>7600</v>
      </c>
      <c r="M331" s="76" cm="1">
        <f t="array" ref="M331">SUMPRODUCT(M$287:M$297,$P$287:$P$297,(1-$Q$287:$Q$297))</f>
        <v>0</v>
      </c>
      <c r="N331" s="76" cm="1">
        <f t="array" ref="N331">SUMPRODUCT(N$287:N$297,$P$287:$P$297,(1-$Q$287:$Q$297))</f>
        <v>0</v>
      </c>
    </row>
    <row r="332" spans="2:22" x14ac:dyDescent="0.25">
      <c r="C332" t="str">
        <f>Assumptions!C215</f>
        <v>Export / holding depots requiring equipment</v>
      </c>
      <c r="D332" s="52" t="s">
        <v>220</v>
      </c>
      <c r="G332" s="29"/>
      <c r="H332" s="52"/>
      <c r="I332" s="29" cm="1">
        <f t="array" ref="I332">SUMPRODUCT(I$300:I$310,$P$287:$P$297,(1-$Q$287:$Q$297))</f>
        <v>1600</v>
      </c>
      <c r="J332" s="29" cm="1">
        <f t="array" ref="J332">SUMPRODUCT(J$300:J$310,$P$287:$P$297,(1-$Q$287:$Q$297))</f>
        <v>7600</v>
      </c>
      <c r="K332" s="29" cm="1">
        <f t="array" ref="K332">SUMPRODUCT(K$300:K$310,$P$287:$P$297,(1-$Q$287:$Q$297))</f>
        <v>7600</v>
      </c>
      <c r="L332" s="29" cm="1">
        <f t="array" ref="L332">SUMPRODUCT(L$300:L$310,$P$287:$P$297,(1-$Q$287:$Q$297))</f>
        <v>7600</v>
      </c>
      <c r="M332" s="29" cm="1">
        <f t="array" ref="M332">SUMPRODUCT(M$300:M$310,$P$287:$P$297,(1-$Q$287:$Q$297))</f>
        <v>233800</v>
      </c>
      <c r="N332" s="29" cm="1">
        <f t="array" ref="N332">SUMPRODUCT(N$300:N$310,$P$287:$P$297,(1-$Q$287:$Q$297))</f>
        <v>0</v>
      </c>
    </row>
    <row r="333" spans="2:22" x14ac:dyDescent="0.25">
      <c r="C333" s="34" t="s">
        <v>284</v>
      </c>
      <c r="D333" s="67" t="s">
        <v>220</v>
      </c>
      <c r="E333" s="34"/>
      <c r="F333" s="34"/>
      <c r="G333" s="35"/>
      <c r="H333" s="67"/>
      <c r="I333" s="35" cm="1">
        <f t="array" ref="I333">SUMPRODUCT(I$313:I$323,$P$287:$P$297,(1-$Q$287:$Q$297))</f>
        <v>0</v>
      </c>
      <c r="J333" s="35" cm="1">
        <f t="array" ref="J333">SUMPRODUCT(J$313:J$323,$P$287:$P$297,(1-$Q$287:$Q$297))</f>
        <v>0</v>
      </c>
      <c r="K333" s="35" cm="1">
        <f t="array" ref="K333">SUMPRODUCT(K$313:K$323,$P$287:$P$297,(1-$Q$287:$Q$297))</f>
        <v>0</v>
      </c>
      <c r="L333" s="35" cm="1">
        <f t="array" ref="L333">SUMPRODUCT(L$313:L$323,$P$287:$P$297,(1-$Q$287:$Q$297))</f>
        <v>34400</v>
      </c>
      <c r="M333" s="35" cm="1">
        <f t="array" ref="M333">SUMPRODUCT(M$313:M$323,$P$287:$P$297,(1-$Q$287:$Q$297))</f>
        <v>0</v>
      </c>
      <c r="N333" s="35" cm="1">
        <f t="array" ref="N333">SUMPRODUCT(N$313:N$323,$P$287:$P$297,(1-$Q$287:$Q$297))</f>
        <v>0</v>
      </c>
    </row>
    <row r="334" spans="2:22" ht="13" x14ac:dyDescent="0.3">
      <c r="C334" s="24" t="s">
        <v>401</v>
      </c>
      <c r="D334" s="52" t="s">
        <v>220</v>
      </c>
      <c r="G334" s="29"/>
      <c r="H334" s="52"/>
      <c r="I334" s="33">
        <f t="shared" ref="I334:N334" si="28">AVERAGE(I331:I333)</f>
        <v>1066.6666666666667</v>
      </c>
      <c r="J334" s="33">
        <f t="shared" si="28"/>
        <v>5066.666666666667</v>
      </c>
      <c r="K334" s="33">
        <f t="shared" si="28"/>
        <v>6866.666666666667</v>
      </c>
      <c r="L334" s="33">
        <f t="shared" si="28"/>
        <v>16533.333333333332</v>
      </c>
      <c r="M334" s="33">
        <f t="shared" si="28"/>
        <v>77933.333333333328</v>
      </c>
      <c r="N334" s="33">
        <f t="shared" si="28"/>
        <v>0</v>
      </c>
    </row>
    <row r="335" spans="2:22" ht="13" x14ac:dyDescent="0.3">
      <c r="C335" s="24"/>
      <c r="D335" s="24"/>
      <c r="H335" s="24"/>
      <c r="I335" s="33"/>
      <c r="P335" s="24"/>
      <c r="Q335" s="24"/>
      <c r="R335" s="24"/>
      <c r="S335" s="24"/>
      <c r="T335" s="24"/>
      <c r="U335" s="24"/>
    </row>
    <row r="336" spans="2:22" ht="13" x14ac:dyDescent="0.3">
      <c r="C336" s="2" t="s">
        <v>62</v>
      </c>
      <c r="D336" s="27"/>
      <c r="G336" s="34"/>
      <c r="H336" s="27"/>
      <c r="I336" s="19"/>
      <c r="J336" s="19"/>
      <c r="K336" s="19"/>
      <c r="L336" s="19"/>
      <c r="M336" s="19"/>
      <c r="N336" s="19"/>
      <c r="P336" s="27"/>
      <c r="Q336" s="27"/>
      <c r="R336" s="27"/>
      <c r="S336" s="27"/>
      <c r="T336" s="27"/>
      <c r="U336" s="27"/>
    </row>
    <row r="337" spans="2:21" x14ac:dyDescent="0.25">
      <c r="C337" t="s">
        <v>282</v>
      </c>
      <c r="D337" s="55" t="s">
        <v>220</v>
      </c>
      <c r="E337" s="38"/>
      <c r="F337" s="141"/>
      <c r="G337" s="66">
        <f>SUM(I337:N337)</f>
        <v>527200</v>
      </c>
      <c r="H337" s="69"/>
      <c r="I337" s="29">
        <f t="shared" ref="I337:N339" si="29">I331*I282</f>
        <v>296000</v>
      </c>
      <c r="J337" s="29">
        <f t="shared" si="29"/>
        <v>0</v>
      </c>
      <c r="K337" s="29">
        <f t="shared" si="29"/>
        <v>26000</v>
      </c>
      <c r="L337" s="29">
        <f t="shared" si="29"/>
        <v>205200</v>
      </c>
      <c r="M337" s="29">
        <f t="shared" si="29"/>
        <v>0</v>
      </c>
      <c r="N337" s="29">
        <f t="shared" si="29"/>
        <v>0</v>
      </c>
    </row>
    <row r="338" spans="2:21" x14ac:dyDescent="0.25">
      <c r="C338" t="s">
        <v>402</v>
      </c>
      <c r="D338" s="52" t="s">
        <v>220</v>
      </c>
      <c r="F338" s="142"/>
      <c r="G338" s="46">
        <f>SUM(I338:N338)</f>
        <v>648000</v>
      </c>
      <c r="H338" s="52"/>
      <c r="I338" s="29">
        <f t="shared" si="29"/>
        <v>51200</v>
      </c>
      <c r="J338" s="29">
        <f t="shared" si="29"/>
        <v>0</v>
      </c>
      <c r="K338" s="29">
        <f t="shared" si="29"/>
        <v>7600</v>
      </c>
      <c r="L338" s="29">
        <f t="shared" si="29"/>
        <v>121600</v>
      </c>
      <c r="M338" s="29">
        <f t="shared" si="29"/>
        <v>467600</v>
      </c>
      <c r="N338" s="29">
        <f t="shared" si="29"/>
        <v>0</v>
      </c>
    </row>
    <row r="339" spans="2:21" x14ac:dyDescent="0.25">
      <c r="C339" s="34" t="s">
        <v>284</v>
      </c>
      <c r="D339" s="67" t="s">
        <v>220</v>
      </c>
      <c r="E339" s="34"/>
      <c r="F339" s="34"/>
      <c r="G339" s="48">
        <f>SUM(I339:N339)</f>
        <v>103200</v>
      </c>
      <c r="H339" s="67"/>
      <c r="I339" s="35">
        <f t="shared" si="29"/>
        <v>0</v>
      </c>
      <c r="J339" s="35">
        <f t="shared" si="29"/>
        <v>0</v>
      </c>
      <c r="K339" s="35">
        <f t="shared" si="29"/>
        <v>0</v>
      </c>
      <c r="L339" s="35">
        <f t="shared" si="29"/>
        <v>103200</v>
      </c>
      <c r="M339" s="35">
        <f t="shared" si="29"/>
        <v>0</v>
      </c>
      <c r="N339" s="35">
        <f t="shared" si="29"/>
        <v>0</v>
      </c>
    </row>
    <row r="340" spans="2:21" ht="13" x14ac:dyDescent="0.3">
      <c r="C340" s="24" t="s">
        <v>356</v>
      </c>
      <c r="D340" s="52" t="s">
        <v>220</v>
      </c>
      <c r="G340" s="47">
        <f>SUM(I340:N340)</f>
        <v>1278400</v>
      </c>
      <c r="H340" s="52"/>
      <c r="I340" s="33">
        <f t="shared" ref="I340:N340" si="30">SUM(I337:I339)</f>
        <v>347200</v>
      </c>
      <c r="J340" s="33">
        <f t="shared" si="30"/>
        <v>0</v>
      </c>
      <c r="K340" s="33">
        <f t="shared" si="30"/>
        <v>33600</v>
      </c>
      <c r="L340" s="33">
        <f t="shared" si="30"/>
        <v>430000</v>
      </c>
      <c r="M340" s="33">
        <f t="shared" si="30"/>
        <v>467600</v>
      </c>
      <c r="N340" s="33">
        <f t="shared" si="30"/>
        <v>0</v>
      </c>
      <c r="P340" s="24"/>
      <c r="Q340" s="24"/>
      <c r="R340" s="24"/>
      <c r="S340" s="24"/>
      <c r="T340" s="24"/>
      <c r="U340" s="24"/>
    </row>
    <row r="341" spans="2:21" x14ac:dyDescent="0.25"/>
    <row r="342" spans="2:21" ht="13" x14ac:dyDescent="0.3">
      <c r="B342" s="108" t="s">
        <v>86</v>
      </c>
      <c r="C342" s="108"/>
      <c r="D342" s="108"/>
      <c r="E342" s="108"/>
      <c r="F342" s="108"/>
      <c r="G342" s="108"/>
      <c r="H342" s="108"/>
      <c r="I342" s="108"/>
      <c r="J342" s="108"/>
      <c r="K342" s="108"/>
      <c r="L342" s="108"/>
      <c r="M342" s="108"/>
      <c r="N342" s="108"/>
      <c r="O342" s="108"/>
      <c r="P342" s="108"/>
      <c r="Q342" s="108"/>
      <c r="R342" s="108"/>
      <c r="S342" s="108"/>
      <c r="T342" s="108"/>
      <c r="U342" s="108"/>
    </row>
    <row r="343" spans="2:21" ht="13" collapsed="1" x14ac:dyDescent="0.3">
      <c r="B343" s="111" t="s">
        <v>340</v>
      </c>
      <c r="C343" s="111"/>
      <c r="D343" s="111"/>
      <c r="E343" s="89"/>
      <c r="F343" s="89"/>
      <c r="G343" s="111"/>
      <c r="H343" s="111"/>
      <c r="I343" s="111"/>
      <c r="J343" s="111"/>
      <c r="K343" s="111"/>
      <c r="L343" s="111"/>
      <c r="M343" s="111"/>
      <c r="N343" s="111"/>
      <c r="O343" s="89"/>
      <c r="P343" s="123"/>
      <c r="Q343" s="123"/>
      <c r="R343" s="123"/>
      <c r="S343" s="123"/>
      <c r="T343" s="123"/>
      <c r="U343" s="123"/>
    </row>
    <row r="344" spans="2:21" ht="13" x14ac:dyDescent="0.3">
      <c r="C344" s="39"/>
      <c r="D344" s="27"/>
      <c r="H344" s="27"/>
      <c r="I344" s="39"/>
      <c r="J344" s="39"/>
      <c r="K344" s="39"/>
      <c r="L344" s="39"/>
      <c r="N344" s="39"/>
      <c r="P344" s="39" t="s">
        <v>290</v>
      </c>
      <c r="Q344" s="39" t="s">
        <v>291</v>
      </c>
      <c r="R344" s="39" t="s">
        <v>403</v>
      </c>
      <c r="S344" s="39" t="s">
        <v>293</v>
      </c>
      <c r="T344" s="39" t="s">
        <v>294</v>
      </c>
      <c r="U344" s="39" t="s">
        <v>403</v>
      </c>
    </row>
    <row r="345" spans="2:21" x14ac:dyDescent="0.25">
      <c r="C345" s="78" t="str">
        <f>Assumptions!C263</f>
        <v>New system design and build</v>
      </c>
      <c r="D345" s="52" t="s">
        <v>220</v>
      </c>
      <c r="G345" s="46">
        <f>R345*YEARFRAC(P345,Q345)+U345*YEARFRAC(S345,T345)</f>
        <v>13600000</v>
      </c>
      <c r="P345" s="79">
        <f>Assumptions!P263</f>
        <v>44927</v>
      </c>
      <c r="Q345" s="79">
        <f>Assumptions!Q263</f>
        <v>45473</v>
      </c>
      <c r="R345" s="16">
        <f>Assumptions!R263*(1+$G$17)</f>
        <v>9083487.9406307973</v>
      </c>
      <c r="S345" s="134">
        <f>Assumptions!S263</f>
        <v>0</v>
      </c>
      <c r="T345" s="134">
        <f>Assumptions!T263</f>
        <v>0</v>
      </c>
      <c r="U345" s="16">
        <f>Assumptions!U263*(1+$G$17)</f>
        <v>0</v>
      </c>
    </row>
    <row r="346" spans="2:21" x14ac:dyDescent="0.25">
      <c r="C346" s="78" t="str">
        <f>Assumptions!C264</f>
        <v>Platform change management and communications</v>
      </c>
      <c r="D346" s="52" t="s">
        <v>220</v>
      </c>
      <c r="G346" s="46">
        <f t="shared" ref="G346:G352" si="31">R346*YEARFRAC(P346,Q346)+U346*YEARFRAC(S346,T346)</f>
        <v>7850000</v>
      </c>
      <c r="P346" s="79">
        <f>Assumptions!P264</f>
        <v>45200</v>
      </c>
      <c r="Q346" s="79">
        <f>Assumptions!Q264</f>
        <v>46387</v>
      </c>
      <c r="R346" s="16">
        <f>Assumptions!R264*(1+$G$17)</f>
        <v>2415384.6153846155</v>
      </c>
      <c r="S346" s="134">
        <f>Assumptions!S264</f>
        <v>0</v>
      </c>
      <c r="T346" s="134">
        <f>Assumptions!T264</f>
        <v>0</v>
      </c>
      <c r="U346" s="16">
        <f>Assumptions!U264*(1+$G$17)</f>
        <v>0</v>
      </c>
    </row>
    <row r="347" spans="2:21" x14ac:dyDescent="0.25">
      <c r="C347" s="78" t="str">
        <f>Assumptions!C265</f>
        <v>On-going system hosting</v>
      </c>
      <c r="D347" s="52" t="s">
        <v>220</v>
      </c>
      <c r="G347" s="46">
        <f t="shared" si="31"/>
        <v>18000000</v>
      </c>
      <c r="P347" s="134">
        <f>Assumptions!P265</f>
        <v>0</v>
      </c>
      <c r="Q347" s="134">
        <f>Assumptions!Q265</f>
        <v>0</v>
      </c>
      <c r="R347" s="16">
        <f>Assumptions!R265*(1+$G$17)</f>
        <v>0</v>
      </c>
      <c r="S347" s="134">
        <f>Assumptions!S265</f>
        <v>46388</v>
      </c>
      <c r="T347" s="134">
        <f>Assumptions!T265</f>
        <v>48579</v>
      </c>
      <c r="U347" s="16">
        <f>Assumptions!U265*(1+$G$17)</f>
        <v>3000000</v>
      </c>
    </row>
    <row r="348" spans="2:21" x14ac:dyDescent="0.25">
      <c r="C348" s="78" t="str">
        <f>Assumptions!C266</f>
        <v>On-going system development and maintenance</v>
      </c>
      <c r="D348" s="52" t="s">
        <v>220</v>
      </c>
      <c r="G348" s="46">
        <f t="shared" ref="G348" si="32">R348*YEARFRAC(P348,Q348)+U348*YEARFRAC(S348,T348)</f>
        <v>0</v>
      </c>
      <c r="P348" s="134">
        <f>Assumptions!P266</f>
        <v>0</v>
      </c>
      <c r="Q348" s="134">
        <f>Assumptions!Q266</f>
        <v>0</v>
      </c>
      <c r="R348" s="16">
        <f>Assumptions!R266*(1+$G$17)</f>
        <v>0</v>
      </c>
      <c r="S348" s="134">
        <f>Assumptions!S266</f>
        <v>0</v>
      </c>
      <c r="T348" s="134">
        <f>Assumptions!T266</f>
        <v>0</v>
      </c>
      <c r="U348" s="16">
        <f>Assumptions!U266*(1+$G$17)</f>
        <v>0</v>
      </c>
    </row>
    <row r="349" spans="2:21" x14ac:dyDescent="0.25">
      <c r="C349" s="78" t="str">
        <f>Assumptions!C267</f>
        <v>Database customer support services</v>
      </c>
      <c r="D349" s="52" t="s">
        <v>220</v>
      </c>
      <c r="G349" s="46">
        <f t="shared" ref="G349" si="33">R349*YEARFRAC(P349,Q349)+U349*YEARFRAC(S349,T349)</f>
        <v>1150000</v>
      </c>
      <c r="P349" s="79">
        <f>Assumptions!P267</f>
        <v>44927</v>
      </c>
      <c r="Q349" s="79">
        <f>Assumptions!Q267</f>
        <v>46022</v>
      </c>
      <c r="R349" s="16">
        <f>Assumptions!R267*(1+$G$17)</f>
        <v>150000</v>
      </c>
      <c r="S349" s="134">
        <f>Assumptions!S267</f>
        <v>46023</v>
      </c>
      <c r="T349" s="134">
        <f>Assumptions!T267</f>
        <v>48579</v>
      </c>
      <c r="U349" s="16">
        <f>Assumptions!U267*(1+$G$17)</f>
        <v>100000</v>
      </c>
    </row>
    <row r="350" spans="2:21" x14ac:dyDescent="0.25">
      <c r="C350" s="78" t="str">
        <f>Assumptions!C268</f>
        <v>Technology lead and project management</v>
      </c>
      <c r="D350" s="52" t="s">
        <v>220</v>
      </c>
      <c r="G350" s="46">
        <f t="shared" si="31"/>
        <v>72600</v>
      </c>
      <c r="P350" s="79">
        <f>Assumptions!P268</f>
        <v>44927</v>
      </c>
      <c r="Q350" s="79">
        <f>Assumptions!Q268</f>
        <v>45016</v>
      </c>
      <c r="R350" s="16">
        <f>Assumptions!R268*(1+$G$17)</f>
        <v>290400</v>
      </c>
      <c r="S350" s="134">
        <f>Assumptions!S268</f>
        <v>0</v>
      </c>
      <c r="T350" s="134">
        <f>Assumptions!T268</f>
        <v>0</v>
      </c>
      <c r="U350" s="16">
        <f>Assumptions!U268*(1+$G$17)</f>
        <v>0</v>
      </c>
    </row>
    <row r="351" spans="2:21" x14ac:dyDescent="0.25">
      <c r="C351" s="78" t="str">
        <f>Assumptions!C269</f>
        <v xml:space="preserve">Technology options and phased rollout </v>
      </c>
      <c r="D351" s="52" t="s">
        <v>220</v>
      </c>
      <c r="G351" s="46">
        <f t="shared" si="31"/>
        <v>241999.99999999997</v>
      </c>
      <c r="P351" s="79">
        <f>Assumptions!P269</f>
        <v>44927</v>
      </c>
      <c r="Q351" s="79">
        <f>Assumptions!Q269</f>
        <v>44985</v>
      </c>
      <c r="R351" s="16">
        <f>Assumptions!R269*(1+$G$17)</f>
        <v>1528421.0526315789</v>
      </c>
      <c r="S351" s="134">
        <f>Assumptions!S269</f>
        <v>0</v>
      </c>
      <c r="T351" s="134">
        <f>Assumptions!T269</f>
        <v>0</v>
      </c>
      <c r="U351" s="16">
        <f>Assumptions!U269*(1+$G$17)</f>
        <v>0</v>
      </c>
    </row>
    <row r="352" spans="2:21" x14ac:dyDescent="0.25">
      <c r="C352" s="78" t="str">
        <f>Assumptions!C270</f>
        <v>Policies/processes on ownership of data assets</v>
      </c>
      <c r="D352" s="52" t="s">
        <v>220</v>
      </c>
      <c r="G352" s="46">
        <f t="shared" si="31"/>
        <v>217800</v>
      </c>
      <c r="P352" s="79">
        <f>Assumptions!P270</f>
        <v>44927</v>
      </c>
      <c r="Q352" s="79">
        <f>Assumptions!Q270</f>
        <v>45016</v>
      </c>
      <c r="R352" s="16">
        <f>Assumptions!R270*(1+$G$17)</f>
        <v>871200</v>
      </c>
      <c r="S352" s="134">
        <f>Assumptions!S270</f>
        <v>0</v>
      </c>
      <c r="T352" s="134">
        <f>Assumptions!T270</f>
        <v>0</v>
      </c>
      <c r="U352" s="16">
        <f>Assumptions!U270*(1+$G$17)</f>
        <v>0</v>
      </c>
    </row>
    <row r="353" spans="2:21" x14ac:dyDescent="0.25">
      <c r="C353" s="25"/>
    </row>
    <row r="354" spans="2:21" ht="13" x14ac:dyDescent="0.3">
      <c r="B354" s="108" t="s">
        <v>404</v>
      </c>
      <c r="C354" s="108"/>
      <c r="D354" s="108"/>
      <c r="E354" s="108"/>
      <c r="F354" s="108"/>
      <c r="G354" s="108"/>
      <c r="H354" s="108"/>
      <c r="I354" s="108"/>
      <c r="J354" s="108"/>
      <c r="K354" s="108"/>
      <c r="L354" s="108"/>
      <c r="M354" s="108"/>
      <c r="N354" s="108"/>
      <c r="O354" s="108"/>
      <c r="P354" s="108"/>
      <c r="Q354" s="108"/>
      <c r="R354" s="108"/>
      <c r="S354" s="108"/>
      <c r="T354" s="108"/>
      <c r="U354" s="108"/>
    </row>
    <row r="355" spans="2:21" ht="13" collapsed="1" x14ac:dyDescent="0.3">
      <c r="B355" s="111" t="s">
        <v>340</v>
      </c>
      <c r="C355" s="111"/>
      <c r="D355" s="111"/>
      <c r="E355" s="89"/>
      <c r="F355" s="89"/>
      <c r="G355" s="111"/>
      <c r="H355" s="111"/>
      <c r="I355" s="111"/>
      <c r="J355" s="111"/>
      <c r="K355" s="111"/>
      <c r="L355" s="111"/>
      <c r="M355" s="111"/>
      <c r="N355" s="111"/>
      <c r="O355" s="89"/>
      <c r="P355" s="123"/>
      <c r="Q355" s="123"/>
      <c r="R355" s="123"/>
      <c r="S355" s="123"/>
      <c r="T355" s="123"/>
      <c r="U355" s="123"/>
    </row>
    <row r="356" spans="2:21" ht="13" x14ac:dyDescent="0.3">
      <c r="C356" s="39"/>
      <c r="D356" s="27"/>
      <c r="H356" s="27"/>
      <c r="I356" s="39"/>
      <c r="J356" s="39"/>
      <c r="K356" s="39"/>
      <c r="L356" s="39"/>
      <c r="N356" s="39"/>
      <c r="P356" s="39" t="s">
        <v>290</v>
      </c>
      <c r="Q356" s="39" t="s">
        <v>291</v>
      </c>
      <c r="R356" s="39" t="s">
        <v>403</v>
      </c>
      <c r="S356" s="39" t="s">
        <v>293</v>
      </c>
      <c r="T356" s="39" t="s">
        <v>294</v>
      </c>
      <c r="U356" s="39" t="s">
        <v>403</v>
      </c>
    </row>
    <row r="357" spans="2:21" x14ac:dyDescent="0.25">
      <c r="C357" s="78" t="str">
        <f>Assumptions!C274</f>
        <v>Reviewing existing governance arrangements</v>
      </c>
      <c r="D357" s="52" t="s">
        <v>220</v>
      </c>
      <c r="G357" s="46">
        <f>R357*YEARFRAC(P357,Q357)+U357*YEARFRAC(S357,T357)</f>
        <v>148333.33333333334</v>
      </c>
      <c r="P357" s="134">
        <f>Assumptions!P274</f>
        <v>45017</v>
      </c>
      <c r="Q357" s="134">
        <f>Assumptions!Q274</f>
        <v>45322</v>
      </c>
      <c r="R357" s="16">
        <f>Assumptions!R274*(1+$G$18)</f>
        <v>178000</v>
      </c>
      <c r="S357" s="134">
        <f>Assumptions!S274</f>
        <v>0</v>
      </c>
      <c r="T357" s="134">
        <f>Assumptions!T274</f>
        <v>0</v>
      </c>
      <c r="U357" s="16">
        <f>Assumptions!U274*(1+$G$18)</f>
        <v>0</v>
      </c>
    </row>
    <row r="358" spans="2:21" x14ac:dyDescent="0.25">
      <c r="C358" s="78" t="str">
        <f>Assumptions!C275</f>
        <v>Updating legislation</v>
      </c>
      <c r="D358" s="52" t="s">
        <v>220</v>
      </c>
      <c r="G358" s="46">
        <f t="shared" ref="G358:G362" si="34">R358*YEARFRAC(P358,Q358)+U358*YEARFRAC(S358,T358)</f>
        <v>220833.33333333334</v>
      </c>
      <c r="P358" s="134">
        <f>Assumptions!P275</f>
        <v>45383</v>
      </c>
      <c r="Q358" s="134">
        <f>Assumptions!Q275</f>
        <v>45535</v>
      </c>
      <c r="R358" s="16">
        <f>Assumptions!R275*(1+$G$18)</f>
        <v>530000</v>
      </c>
      <c r="S358" s="134">
        <f>Assumptions!S275</f>
        <v>0</v>
      </c>
      <c r="T358" s="134">
        <f>Assumptions!T275</f>
        <v>0</v>
      </c>
      <c r="U358" s="16">
        <f>Assumptions!U275*(1+$G$18)</f>
        <v>0</v>
      </c>
    </row>
    <row r="359" spans="2:21" x14ac:dyDescent="0.25">
      <c r="C359" s="78" t="str">
        <f>Assumptions!C276</f>
        <v>Compliance and monitoring activities by jurisdictions</v>
      </c>
      <c r="D359" s="52" t="s">
        <v>220</v>
      </c>
      <c r="G359" s="46">
        <f t="shared" si="34"/>
        <v>4125000</v>
      </c>
      <c r="P359" s="134">
        <f>Assumptions!P276</f>
        <v>45323</v>
      </c>
      <c r="Q359" s="134">
        <f>Assumptions!Q276</f>
        <v>45596</v>
      </c>
      <c r="R359" s="16">
        <f>Assumptions!R276*(1+$G$18)</f>
        <v>4000000</v>
      </c>
      <c r="S359" s="134">
        <f>Assumptions!S276</f>
        <v>45597</v>
      </c>
      <c r="T359" s="134">
        <f>Assumptions!T276</f>
        <v>48579</v>
      </c>
      <c r="U359" s="16">
        <f>Assumptions!U276*(1+$G$18)</f>
        <v>137755.10204081633</v>
      </c>
    </row>
    <row r="360" spans="2:21" x14ac:dyDescent="0.25">
      <c r="C360" s="78" t="str">
        <f>Assumptions!C277</f>
        <v xml:space="preserve">Communciations and technical support </v>
      </c>
      <c r="D360" s="52" t="s">
        <v>220</v>
      </c>
      <c r="G360" s="46">
        <f t="shared" si="34"/>
        <v>3000000</v>
      </c>
      <c r="P360" s="134">
        <f>Assumptions!P277</f>
        <v>44927</v>
      </c>
      <c r="Q360" s="134">
        <f>Assumptions!Q277</f>
        <v>45657</v>
      </c>
      <c r="R360" s="16">
        <f>Assumptions!R277*(1+$G$18)</f>
        <v>1000000</v>
      </c>
      <c r="S360" s="134">
        <f>Assumptions!S277</f>
        <v>45658</v>
      </c>
      <c r="T360" s="134">
        <f>Assumptions!T277</f>
        <v>48579</v>
      </c>
      <c r="U360" s="16">
        <f>Assumptions!U277*(1+$G$18)</f>
        <v>125000</v>
      </c>
    </row>
    <row r="361" spans="2:21" x14ac:dyDescent="0.25">
      <c r="C361" s="78" t="str">
        <f>Assumptions!C278</f>
        <v>Education and training</v>
      </c>
      <c r="D361" s="52" t="s">
        <v>220</v>
      </c>
      <c r="G361" s="46">
        <f t="shared" si="34"/>
        <v>1800000</v>
      </c>
      <c r="P361" s="134">
        <f>Assumptions!P278</f>
        <v>44927</v>
      </c>
      <c r="Q361" s="134">
        <f>Assumptions!Q278</f>
        <v>46022</v>
      </c>
      <c r="R361" s="16">
        <f>Assumptions!R278*(1+$G$18)</f>
        <v>400000</v>
      </c>
      <c r="S361" s="134">
        <f>Assumptions!S278</f>
        <v>46023</v>
      </c>
      <c r="T361" s="134">
        <f>Assumptions!T278</f>
        <v>48579</v>
      </c>
      <c r="U361" s="16">
        <f>Assumptions!U278*(1+$G$18)</f>
        <v>85714.28571428571</v>
      </c>
    </row>
    <row r="362" spans="2:21" x14ac:dyDescent="0.25">
      <c r="C362" s="78" t="str">
        <f>Assumptions!C279</f>
        <v>Consideration/designing of subsidies/grants</v>
      </c>
      <c r="D362" s="52" t="s">
        <v>220</v>
      </c>
      <c r="G362" s="46">
        <f t="shared" si="34"/>
        <v>1200000</v>
      </c>
      <c r="P362" s="134">
        <f>Assumptions!P279</f>
        <v>44927</v>
      </c>
      <c r="Q362" s="134">
        <f>Assumptions!Q279</f>
        <v>45657</v>
      </c>
      <c r="R362" s="16">
        <f>Assumptions!R279*(1+$G$18)</f>
        <v>600000</v>
      </c>
      <c r="S362" s="134">
        <f>Assumptions!S279</f>
        <v>0</v>
      </c>
      <c r="T362" s="134">
        <f>Assumptions!T279</f>
        <v>0</v>
      </c>
      <c r="U362" s="16">
        <f>Assumptions!U279*(1+$G$18)</f>
        <v>0</v>
      </c>
    </row>
    <row r="363" spans="2:21" x14ac:dyDescent="0.25"/>
    <row r="364" spans="2:21" ht="13" x14ac:dyDescent="0.3">
      <c r="B364" s="108" t="str">
        <f>Assumptions!B281</f>
        <v>Additional industry costs</v>
      </c>
      <c r="C364" s="108"/>
      <c r="D364" s="108"/>
      <c r="E364" s="108"/>
      <c r="F364" s="108"/>
      <c r="G364" s="108"/>
      <c r="H364" s="108"/>
      <c r="I364" s="108"/>
      <c r="J364" s="108"/>
      <c r="K364" s="108"/>
      <c r="L364" s="108"/>
      <c r="M364" s="108"/>
      <c r="N364" s="108"/>
      <c r="O364" s="108"/>
      <c r="P364" s="108"/>
      <c r="Q364" s="108"/>
      <c r="R364" s="108"/>
      <c r="S364" s="108"/>
      <c r="T364" s="108"/>
      <c r="U364" s="108"/>
    </row>
    <row r="365" spans="2:21" ht="13" collapsed="1" x14ac:dyDescent="0.3">
      <c r="B365" s="111" t="s">
        <v>340</v>
      </c>
      <c r="C365" s="111"/>
      <c r="D365" s="111"/>
      <c r="E365" s="89"/>
      <c r="F365" s="89"/>
      <c r="G365" s="111"/>
      <c r="H365" s="111"/>
      <c r="I365" s="111"/>
      <c r="J365" s="111"/>
      <c r="K365" s="111"/>
      <c r="L365" s="111"/>
      <c r="M365" s="111"/>
      <c r="N365" s="111"/>
      <c r="O365" s="89"/>
      <c r="P365" s="123"/>
      <c r="Q365" s="123"/>
      <c r="R365" s="123"/>
      <c r="S365" s="123"/>
      <c r="T365" s="123"/>
      <c r="U365" s="123"/>
    </row>
    <row r="366" spans="2:21" ht="13" x14ac:dyDescent="0.3">
      <c r="C366" s="39"/>
      <c r="D366" s="27"/>
      <c r="H366" s="27"/>
      <c r="I366" s="39"/>
      <c r="J366" s="39"/>
      <c r="K366" s="39"/>
      <c r="L366" s="39"/>
      <c r="N366" s="39"/>
      <c r="P366" s="39" t="s">
        <v>290</v>
      </c>
      <c r="Q366" s="39" t="s">
        <v>291</v>
      </c>
      <c r="R366" s="39" t="s">
        <v>403</v>
      </c>
      <c r="S366" s="39" t="s">
        <v>293</v>
      </c>
      <c r="T366" s="39" t="s">
        <v>294</v>
      </c>
      <c r="U366" s="39" t="s">
        <v>403</v>
      </c>
    </row>
    <row r="367" spans="2:21" x14ac:dyDescent="0.25">
      <c r="C367" s="78" t="str">
        <f>Assumptions!C283</f>
        <v>Additional upskilling across the supply chain</v>
      </c>
      <c r="D367" s="52" t="s">
        <v>220</v>
      </c>
      <c r="G367" s="46">
        <f>R367*YEARFRAC(P367,Q367)+U367*YEARFRAC(S367,T367)</f>
        <v>47214078.049315058</v>
      </c>
      <c r="P367" s="134">
        <f>Assumptions!P283</f>
        <v>44927</v>
      </c>
      <c r="Q367" s="134">
        <f>Assumptions!Q283</f>
        <v>46387</v>
      </c>
      <c r="R367" s="16">
        <f>Assumptions!R283*(1+$G$19)</f>
        <v>11803519.512328764</v>
      </c>
      <c r="S367" s="134">
        <f>Assumptions!S283</f>
        <v>0</v>
      </c>
      <c r="T367" s="134">
        <f>Assumptions!T283</f>
        <v>0</v>
      </c>
      <c r="U367" s="16">
        <f>Assumptions!U283*(1+$G$19)</f>
        <v>0</v>
      </c>
    </row>
    <row r="368" spans="2:21" x14ac:dyDescent="0.25">
      <c r="C368" s="78" t="str">
        <f>Assumptions!C284</f>
        <v>Change support from industry associations</v>
      </c>
      <c r="D368" s="52" t="s">
        <v>220</v>
      </c>
      <c r="G368" s="46">
        <f t="shared" ref="G368" si="35">R368*YEARFRAC(P368,Q368)+U368*YEARFRAC(S368,T368)</f>
        <v>3180000</v>
      </c>
      <c r="P368" s="134">
        <f>Assumptions!P284</f>
        <v>44927</v>
      </c>
      <c r="Q368" s="134">
        <f>Assumptions!Q284</f>
        <v>46022</v>
      </c>
      <c r="R368" s="16">
        <f>Assumptions!R284*(1+$G$19)</f>
        <v>760000</v>
      </c>
      <c r="S368" s="134">
        <f>Assumptions!S284</f>
        <v>46023</v>
      </c>
      <c r="T368" s="134">
        <f>Assumptions!T284</f>
        <v>47149</v>
      </c>
      <c r="U368" s="16">
        <f>Assumptions!U284*(1+$G$19)</f>
        <v>291891.89189189189</v>
      </c>
    </row>
    <row r="369" spans="1:21" x14ac:dyDescent="0.25"/>
    <row r="370" spans="1:21" ht="13" x14ac:dyDescent="0.25">
      <c r="A370" s="60"/>
      <c r="B370" s="60" t="s">
        <v>46</v>
      </c>
      <c r="C370" s="60"/>
      <c r="D370" s="60"/>
      <c r="E370" s="60"/>
      <c r="F370" s="60"/>
      <c r="G370" s="60"/>
      <c r="H370" s="60"/>
      <c r="I370" s="60"/>
      <c r="J370" s="60"/>
      <c r="K370" s="60"/>
      <c r="L370" s="60"/>
      <c r="M370" s="60"/>
      <c r="N370" s="60"/>
      <c r="O370" s="60"/>
      <c r="P370" s="60"/>
      <c r="Q370" s="60"/>
      <c r="R370" s="60"/>
      <c r="S370" s="60"/>
      <c r="T370" s="60"/>
      <c r="U370" s="60"/>
    </row>
    <row r="371" spans="1:21" x14ac:dyDescent="0.25"/>
    <row r="372" spans="1:21" x14ac:dyDescent="0.25"/>
  </sheetData>
  <sheetProtection algorithmName="SHA-1" hashValue="+pr1NUqeZyC9GcwDGi7F7GWIdSI=" saltValue="Mb6OXzHPv6bcEvwzMOdMIQ==" spinCount="100000" sheet="1" objects="1" scenarios="1"/>
  <dataConsolidate>
    <dataRefs count="1">
      <dataRef name="nual" r:id="rId1"/>
    </dataRefs>
  </dataConsolidate>
  <mergeCells count="1">
    <mergeCell ref="P3:U3"/>
  </mergeCell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C042-EDFE-4994-B09F-AC129FF4660A}">
  <sheetPr codeName="Sheet11">
    <tabColor rgb="FFDBE6ED"/>
  </sheetPr>
  <dimension ref="A1:RN378"/>
  <sheetViews>
    <sheetView showGridLines="0" zoomScale="70" zoomScaleNormal="70" workbookViewId="0">
      <pane xSplit="9" ySplit="10" topLeftCell="J11" activePane="bottomRight" state="frozen"/>
      <selection activeCell="D121" sqref="D121"/>
      <selection pane="topRight" activeCell="D121" sqref="D121"/>
      <selection pane="bottomLeft" activeCell="D121" sqref="D121"/>
      <selection pane="bottomRight" activeCell="F38" sqref="F38"/>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NSW</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DU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ref="DV2:DW2" si="2">YEAR(DV7)</f>
        <v>2032</v>
      </c>
      <c r="DW2">
        <f t="shared" si="2"/>
        <v>2032</v>
      </c>
      <c r="DX2">
        <f t="shared" ref="DX2:EB2" si="3">YEAR(DX7)</f>
        <v>2032</v>
      </c>
      <c r="DY2">
        <f t="shared" si="3"/>
        <v>2032</v>
      </c>
      <c r="DZ2">
        <f t="shared" si="3"/>
        <v>2033</v>
      </c>
      <c r="EA2">
        <f t="shared" si="3"/>
        <v>2033</v>
      </c>
      <c r="EB2">
        <f t="shared" si="3"/>
        <v>2033</v>
      </c>
    </row>
    <row r="3" spans="1:482" outlineLevel="1" x14ac:dyDescent="0.25">
      <c r="C3" t="s">
        <v>406</v>
      </c>
      <c r="D3" s="8"/>
      <c r="E3" s="8"/>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outlineLevel="1" x14ac:dyDescent="0.25">
      <c r="C4" t="s">
        <v>321</v>
      </c>
      <c r="H4" s="9"/>
      <c r="I4">
        <f>ROUNDUP(I5/3,0)</f>
        <v>4</v>
      </c>
      <c r="J4">
        <f>ROUNDUP(J5/3,0)</f>
        <v>1</v>
      </c>
      <c r="K4">
        <f>ROUNDUP(K5/3,0)</f>
        <v>1</v>
      </c>
      <c r="L4">
        <f>ROUNDUP(L5/3,0)</f>
        <v>1</v>
      </c>
      <c r="M4">
        <f>ROUNDUP(M5/3,0)</f>
        <v>2</v>
      </c>
      <c r="N4">
        <f t="shared" ref="N4:BY4" si="4">ROUNDUP(N5/3,0)</f>
        <v>2</v>
      </c>
      <c r="O4">
        <f t="shared" si="4"/>
        <v>2</v>
      </c>
      <c r="P4">
        <f t="shared" si="4"/>
        <v>3</v>
      </c>
      <c r="Q4">
        <f t="shared" si="4"/>
        <v>3</v>
      </c>
      <c r="R4">
        <f t="shared" si="4"/>
        <v>3</v>
      </c>
      <c r="S4">
        <f t="shared" si="4"/>
        <v>4</v>
      </c>
      <c r="T4">
        <f t="shared" si="4"/>
        <v>4</v>
      </c>
      <c r="U4">
        <f t="shared" si="4"/>
        <v>4</v>
      </c>
      <c r="V4">
        <f t="shared" si="4"/>
        <v>1</v>
      </c>
      <c r="W4">
        <f t="shared" si="4"/>
        <v>1</v>
      </c>
      <c r="X4">
        <f t="shared" si="4"/>
        <v>1</v>
      </c>
      <c r="Y4">
        <f t="shared" si="4"/>
        <v>2</v>
      </c>
      <c r="Z4">
        <f t="shared" si="4"/>
        <v>2</v>
      </c>
      <c r="AA4">
        <f t="shared" si="4"/>
        <v>2</v>
      </c>
      <c r="AB4">
        <f t="shared" si="4"/>
        <v>3</v>
      </c>
      <c r="AC4">
        <f t="shared" si="4"/>
        <v>3</v>
      </c>
      <c r="AD4">
        <f t="shared" si="4"/>
        <v>3</v>
      </c>
      <c r="AE4">
        <f t="shared" si="4"/>
        <v>4</v>
      </c>
      <c r="AF4">
        <f t="shared" si="4"/>
        <v>4</v>
      </c>
      <c r="AG4">
        <f t="shared" si="4"/>
        <v>4</v>
      </c>
      <c r="AH4">
        <f t="shared" si="4"/>
        <v>1</v>
      </c>
      <c r="AI4">
        <f t="shared" si="4"/>
        <v>1</v>
      </c>
      <c r="AJ4">
        <f t="shared" si="4"/>
        <v>1</v>
      </c>
      <c r="AK4">
        <f t="shared" si="4"/>
        <v>2</v>
      </c>
      <c r="AL4">
        <f t="shared" si="4"/>
        <v>2</v>
      </c>
      <c r="AM4">
        <f t="shared" si="4"/>
        <v>2</v>
      </c>
      <c r="AN4">
        <f t="shared" si="4"/>
        <v>3</v>
      </c>
      <c r="AO4">
        <f t="shared" si="4"/>
        <v>3</v>
      </c>
      <c r="AP4">
        <f t="shared" si="4"/>
        <v>3</v>
      </c>
      <c r="AQ4">
        <f t="shared" si="4"/>
        <v>4</v>
      </c>
      <c r="AR4">
        <f t="shared" si="4"/>
        <v>4</v>
      </c>
      <c r="AS4">
        <f t="shared" si="4"/>
        <v>4</v>
      </c>
      <c r="AT4">
        <f t="shared" si="4"/>
        <v>1</v>
      </c>
      <c r="AU4">
        <f t="shared" si="4"/>
        <v>1</v>
      </c>
      <c r="AV4">
        <f t="shared" si="4"/>
        <v>1</v>
      </c>
      <c r="AW4">
        <f t="shared" si="4"/>
        <v>2</v>
      </c>
      <c r="AX4">
        <f t="shared" si="4"/>
        <v>2</v>
      </c>
      <c r="AY4">
        <f t="shared" si="4"/>
        <v>2</v>
      </c>
      <c r="AZ4">
        <f t="shared" si="4"/>
        <v>3</v>
      </c>
      <c r="BA4">
        <f t="shared" si="4"/>
        <v>3</v>
      </c>
      <c r="BB4">
        <f t="shared" si="4"/>
        <v>3</v>
      </c>
      <c r="BC4">
        <f t="shared" si="4"/>
        <v>4</v>
      </c>
      <c r="BD4">
        <f t="shared" si="4"/>
        <v>4</v>
      </c>
      <c r="BE4">
        <f t="shared" si="4"/>
        <v>4</v>
      </c>
      <c r="BF4">
        <f t="shared" si="4"/>
        <v>1</v>
      </c>
      <c r="BG4">
        <f t="shared" si="4"/>
        <v>1</v>
      </c>
      <c r="BH4">
        <f t="shared" si="4"/>
        <v>1</v>
      </c>
      <c r="BI4">
        <f t="shared" si="4"/>
        <v>2</v>
      </c>
      <c r="BJ4">
        <f t="shared" si="4"/>
        <v>2</v>
      </c>
      <c r="BK4">
        <f t="shared" si="4"/>
        <v>2</v>
      </c>
      <c r="BL4">
        <f t="shared" si="4"/>
        <v>3</v>
      </c>
      <c r="BM4">
        <f t="shared" si="4"/>
        <v>3</v>
      </c>
      <c r="BN4">
        <f t="shared" si="4"/>
        <v>3</v>
      </c>
      <c r="BO4">
        <f t="shared" si="4"/>
        <v>4</v>
      </c>
      <c r="BP4">
        <f t="shared" si="4"/>
        <v>4</v>
      </c>
      <c r="BQ4">
        <f t="shared" si="4"/>
        <v>4</v>
      </c>
      <c r="BR4">
        <f t="shared" si="4"/>
        <v>1</v>
      </c>
      <c r="BS4">
        <f t="shared" si="4"/>
        <v>1</v>
      </c>
      <c r="BT4">
        <f t="shared" si="4"/>
        <v>1</v>
      </c>
      <c r="BU4">
        <f t="shared" si="4"/>
        <v>2</v>
      </c>
      <c r="BV4">
        <f t="shared" si="4"/>
        <v>2</v>
      </c>
      <c r="BW4">
        <f t="shared" si="4"/>
        <v>2</v>
      </c>
      <c r="BX4">
        <f t="shared" si="4"/>
        <v>3</v>
      </c>
      <c r="BY4">
        <f t="shared" si="4"/>
        <v>3</v>
      </c>
      <c r="BZ4">
        <f t="shared" ref="BZ4:EB4" si="5">ROUNDUP(BZ5/3,0)</f>
        <v>3</v>
      </c>
      <c r="CA4">
        <f t="shared" si="5"/>
        <v>4</v>
      </c>
      <c r="CB4">
        <f t="shared" si="5"/>
        <v>4</v>
      </c>
      <c r="CC4">
        <f t="shared" si="5"/>
        <v>4</v>
      </c>
      <c r="CD4">
        <f t="shared" si="5"/>
        <v>1</v>
      </c>
      <c r="CE4">
        <f t="shared" si="5"/>
        <v>1</v>
      </c>
      <c r="CF4">
        <f t="shared" si="5"/>
        <v>1</v>
      </c>
      <c r="CG4">
        <f t="shared" si="5"/>
        <v>2</v>
      </c>
      <c r="CH4">
        <f t="shared" si="5"/>
        <v>2</v>
      </c>
      <c r="CI4">
        <f t="shared" si="5"/>
        <v>2</v>
      </c>
      <c r="CJ4">
        <f t="shared" si="5"/>
        <v>3</v>
      </c>
      <c r="CK4">
        <f t="shared" si="5"/>
        <v>3</v>
      </c>
      <c r="CL4">
        <f t="shared" si="5"/>
        <v>3</v>
      </c>
      <c r="CM4">
        <f t="shared" si="5"/>
        <v>4</v>
      </c>
      <c r="CN4">
        <f t="shared" si="5"/>
        <v>4</v>
      </c>
      <c r="CO4">
        <f t="shared" si="5"/>
        <v>4</v>
      </c>
      <c r="CP4">
        <f t="shared" si="5"/>
        <v>1</v>
      </c>
      <c r="CQ4">
        <f t="shared" si="5"/>
        <v>1</v>
      </c>
      <c r="CR4">
        <f t="shared" si="5"/>
        <v>1</v>
      </c>
      <c r="CS4">
        <f t="shared" si="5"/>
        <v>2</v>
      </c>
      <c r="CT4">
        <f t="shared" si="5"/>
        <v>2</v>
      </c>
      <c r="CU4">
        <f t="shared" si="5"/>
        <v>2</v>
      </c>
      <c r="CV4">
        <f t="shared" si="5"/>
        <v>3</v>
      </c>
      <c r="CW4">
        <f t="shared" si="5"/>
        <v>3</v>
      </c>
      <c r="CX4">
        <f t="shared" si="5"/>
        <v>3</v>
      </c>
      <c r="CY4">
        <f t="shared" si="5"/>
        <v>4</v>
      </c>
      <c r="CZ4">
        <f t="shared" si="5"/>
        <v>4</v>
      </c>
      <c r="DA4">
        <f t="shared" si="5"/>
        <v>4</v>
      </c>
      <c r="DB4">
        <f t="shared" si="5"/>
        <v>1</v>
      </c>
      <c r="DC4">
        <f t="shared" si="5"/>
        <v>1</v>
      </c>
      <c r="DD4">
        <f t="shared" si="5"/>
        <v>1</v>
      </c>
      <c r="DE4">
        <f t="shared" si="5"/>
        <v>2</v>
      </c>
      <c r="DF4">
        <f t="shared" si="5"/>
        <v>2</v>
      </c>
      <c r="DG4">
        <f t="shared" si="5"/>
        <v>2</v>
      </c>
      <c r="DH4">
        <f t="shared" si="5"/>
        <v>3</v>
      </c>
      <c r="DI4">
        <f t="shared" si="5"/>
        <v>3</v>
      </c>
      <c r="DJ4">
        <f t="shared" si="5"/>
        <v>3</v>
      </c>
      <c r="DK4">
        <f t="shared" si="5"/>
        <v>4</v>
      </c>
      <c r="DL4">
        <f t="shared" si="5"/>
        <v>4</v>
      </c>
      <c r="DM4">
        <f t="shared" si="5"/>
        <v>4</v>
      </c>
      <c r="DN4">
        <f t="shared" si="5"/>
        <v>1</v>
      </c>
      <c r="DO4">
        <f t="shared" si="5"/>
        <v>1</v>
      </c>
      <c r="DP4">
        <f t="shared" si="5"/>
        <v>1</v>
      </c>
      <c r="DQ4">
        <f t="shared" si="5"/>
        <v>2</v>
      </c>
      <c r="DR4">
        <f t="shared" si="5"/>
        <v>2</v>
      </c>
      <c r="DS4">
        <f t="shared" si="5"/>
        <v>2</v>
      </c>
      <c r="DT4">
        <f t="shared" si="5"/>
        <v>3</v>
      </c>
      <c r="DU4">
        <f t="shared" si="5"/>
        <v>3</v>
      </c>
      <c r="DV4">
        <f t="shared" si="5"/>
        <v>3</v>
      </c>
      <c r="DW4">
        <f t="shared" si="5"/>
        <v>4</v>
      </c>
      <c r="DX4">
        <f t="shared" si="5"/>
        <v>4</v>
      </c>
      <c r="DY4">
        <f t="shared" si="5"/>
        <v>4</v>
      </c>
      <c r="DZ4">
        <f t="shared" si="5"/>
        <v>1</v>
      </c>
      <c r="EA4">
        <f t="shared" si="5"/>
        <v>1</v>
      </c>
      <c r="EB4">
        <f t="shared" si="5"/>
        <v>1</v>
      </c>
    </row>
    <row r="5" spans="1:482" outlineLevel="1" x14ac:dyDescent="0.25">
      <c r="C5" t="s">
        <v>407</v>
      </c>
      <c r="I5">
        <f>MONTH(I7)</f>
        <v>12</v>
      </c>
      <c r="J5">
        <f>MONTH(J7)</f>
        <v>1</v>
      </c>
      <c r="K5">
        <f>MONTH(K7)</f>
        <v>2</v>
      </c>
      <c r="L5">
        <f>MONTH(L7)</f>
        <v>3</v>
      </c>
      <c r="M5">
        <f>MONTH(M7)</f>
        <v>4</v>
      </c>
      <c r="N5">
        <f t="shared" ref="N5:BY5" si="6">MONTH(N7)</f>
        <v>5</v>
      </c>
      <c r="O5">
        <f t="shared" si="6"/>
        <v>6</v>
      </c>
      <c r="P5">
        <f t="shared" si="6"/>
        <v>7</v>
      </c>
      <c r="Q5">
        <f t="shared" si="6"/>
        <v>8</v>
      </c>
      <c r="R5">
        <f t="shared" si="6"/>
        <v>9</v>
      </c>
      <c r="S5">
        <f t="shared" si="6"/>
        <v>10</v>
      </c>
      <c r="T5">
        <f t="shared" si="6"/>
        <v>11</v>
      </c>
      <c r="U5">
        <f t="shared" si="6"/>
        <v>12</v>
      </c>
      <c r="V5">
        <f t="shared" si="6"/>
        <v>1</v>
      </c>
      <c r="W5">
        <f t="shared" si="6"/>
        <v>2</v>
      </c>
      <c r="X5">
        <f t="shared" si="6"/>
        <v>3</v>
      </c>
      <c r="Y5">
        <f t="shared" si="6"/>
        <v>4</v>
      </c>
      <c r="Z5">
        <f t="shared" si="6"/>
        <v>5</v>
      </c>
      <c r="AA5">
        <f t="shared" si="6"/>
        <v>6</v>
      </c>
      <c r="AB5">
        <f t="shared" si="6"/>
        <v>7</v>
      </c>
      <c r="AC5">
        <f t="shared" si="6"/>
        <v>8</v>
      </c>
      <c r="AD5">
        <f t="shared" si="6"/>
        <v>9</v>
      </c>
      <c r="AE5">
        <f t="shared" si="6"/>
        <v>10</v>
      </c>
      <c r="AF5">
        <f t="shared" si="6"/>
        <v>11</v>
      </c>
      <c r="AG5">
        <f t="shared" si="6"/>
        <v>12</v>
      </c>
      <c r="AH5">
        <f t="shared" si="6"/>
        <v>1</v>
      </c>
      <c r="AI5">
        <f t="shared" si="6"/>
        <v>2</v>
      </c>
      <c r="AJ5">
        <f t="shared" si="6"/>
        <v>3</v>
      </c>
      <c r="AK5">
        <f t="shared" si="6"/>
        <v>4</v>
      </c>
      <c r="AL5">
        <f t="shared" si="6"/>
        <v>5</v>
      </c>
      <c r="AM5">
        <f t="shared" si="6"/>
        <v>6</v>
      </c>
      <c r="AN5">
        <f t="shared" si="6"/>
        <v>7</v>
      </c>
      <c r="AO5">
        <f t="shared" si="6"/>
        <v>8</v>
      </c>
      <c r="AP5">
        <f t="shared" si="6"/>
        <v>9</v>
      </c>
      <c r="AQ5">
        <f t="shared" si="6"/>
        <v>10</v>
      </c>
      <c r="AR5">
        <f t="shared" si="6"/>
        <v>11</v>
      </c>
      <c r="AS5">
        <f t="shared" si="6"/>
        <v>12</v>
      </c>
      <c r="AT5">
        <f t="shared" si="6"/>
        <v>1</v>
      </c>
      <c r="AU5">
        <f t="shared" si="6"/>
        <v>2</v>
      </c>
      <c r="AV5">
        <f t="shared" si="6"/>
        <v>3</v>
      </c>
      <c r="AW5">
        <f t="shared" si="6"/>
        <v>4</v>
      </c>
      <c r="AX5">
        <f t="shared" si="6"/>
        <v>5</v>
      </c>
      <c r="AY5">
        <f t="shared" si="6"/>
        <v>6</v>
      </c>
      <c r="AZ5">
        <f t="shared" si="6"/>
        <v>7</v>
      </c>
      <c r="BA5">
        <f t="shared" si="6"/>
        <v>8</v>
      </c>
      <c r="BB5">
        <f t="shared" si="6"/>
        <v>9</v>
      </c>
      <c r="BC5">
        <f t="shared" si="6"/>
        <v>10</v>
      </c>
      <c r="BD5">
        <f t="shared" si="6"/>
        <v>11</v>
      </c>
      <c r="BE5">
        <f t="shared" si="6"/>
        <v>12</v>
      </c>
      <c r="BF5">
        <f t="shared" si="6"/>
        <v>1</v>
      </c>
      <c r="BG5">
        <f t="shared" si="6"/>
        <v>2</v>
      </c>
      <c r="BH5">
        <f t="shared" si="6"/>
        <v>3</v>
      </c>
      <c r="BI5">
        <f t="shared" si="6"/>
        <v>4</v>
      </c>
      <c r="BJ5">
        <f t="shared" si="6"/>
        <v>5</v>
      </c>
      <c r="BK5">
        <f t="shared" si="6"/>
        <v>6</v>
      </c>
      <c r="BL5">
        <f t="shared" si="6"/>
        <v>7</v>
      </c>
      <c r="BM5">
        <f t="shared" si="6"/>
        <v>8</v>
      </c>
      <c r="BN5">
        <f t="shared" si="6"/>
        <v>9</v>
      </c>
      <c r="BO5">
        <f t="shared" si="6"/>
        <v>10</v>
      </c>
      <c r="BP5">
        <f t="shared" si="6"/>
        <v>11</v>
      </c>
      <c r="BQ5">
        <f t="shared" si="6"/>
        <v>12</v>
      </c>
      <c r="BR5">
        <f t="shared" si="6"/>
        <v>1</v>
      </c>
      <c r="BS5">
        <f t="shared" si="6"/>
        <v>2</v>
      </c>
      <c r="BT5">
        <f t="shared" si="6"/>
        <v>3</v>
      </c>
      <c r="BU5">
        <f t="shared" si="6"/>
        <v>4</v>
      </c>
      <c r="BV5">
        <f t="shared" si="6"/>
        <v>5</v>
      </c>
      <c r="BW5">
        <f t="shared" si="6"/>
        <v>6</v>
      </c>
      <c r="BX5">
        <f t="shared" si="6"/>
        <v>7</v>
      </c>
      <c r="BY5">
        <f t="shared" si="6"/>
        <v>8</v>
      </c>
      <c r="BZ5">
        <f t="shared" ref="BZ5:DU5" si="7">MONTH(BZ7)</f>
        <v>9</v>
      </c>
      <c r="CA5">
        <f t="shared" si="7"/>
        <v>10</v>
      </c>
      <c r="CB5">
        <f t="shared" si="7"/>
        <v>11</v>
      </c>
      <c r="CC5">
        <f t="shared" si="7"/>
        <v>12</v>
      </c>
      <c r="CD5">
        <f t="shared" si="7"/>
        <v>1</v>
      </c>
      <c r="CE5">
        <f t="shared" si="7"/>
        <v>2</v>
      </c>
      <c r="CF5">
        <f t="shared" si="7"/>
        <v>3</v>
      </c>
      <c r="CG5">
        <f t="shared" si="7"/>
        <v>4</v>
      </c>
      <c r="CH5">
        <f t="shared" si="7"/>
        <v>5</v>
      </c>
      <c r="CI5">
        <f t="shared" si="7"/>
        <v>6</v>
      </c>
      <c r="CJ5">
        <f t="shared" si="7"/>
        <v>7</v>
      </c>
      <c r="CK5">
        <f t="shared" si="7"/>
        <v>8</v>
      </c>
      <c r="CL5">
        <f t="shared" si="7"/>
        <v>9</v>
      </c>
      <c r="CM5">
        <f t="shared" si="7"/>
        <v>10</v>
      </c>
      <c r="CN5">
        <f t="shared" si="7"/>
        <v>11</v>
      </c>
      <c r="CO5">
        <f t="shared" si="7"/>
        <v>12</v>
      </c>
      <c r="CP5">
        <f t="shared" si="7"/>
        <v>1</v>
      </c>
      <c r="CQ5">
        <f t="shared" si="7"/>
        <v>2</v>
      </c>
      <c r="CR5">
        <f t="shared" si="7"/>
        <v>3</v>
      </c>
      <c r="CS5">
        <f t="shared" si="7"/>
        <v>4</v>
      </c>
      <c r="CT5">
        <f t="shared" si="7"/>
        <v>5</v>
      </c>
      <c r="CU5">
        <f t="shared" si="7"/>
        <v>6</v>
      </c>
      <c r="CV5">
        <f t="shared" si="7"/>
        <v>7</v>
      </c>
      <c r="CW5">
        <f t="shared" si="7"/>
        <v>8</v>
      </c>
      <c r="CX5">
        <f t="shared" si="7"/>
        <v>9</v>
      </c>
      <c r="CY5">
        <f t="shared" si="7"/>
        <v>10</v>
      </c>
      <c r="CZ5">
        <f t="shared" si="7"/>
        <v>11</v>
      </c>
      <c r="DA5">
        <f t="shared" si="7"/>
        <v>12</v>
      </c>
      <c r="DB5">
        <f t="shared" si="7"/>
        <v>1</v>
      </c>
      <c r="DC5">
        <f t="shared" si="7"/>
        <v>2</v>
      </c>
      <c r="DD5">
        <f t="shared" si="7"/>
        <v>3</v>
      </c>
      <c r="DE5">
        <f t="shared" si="7"/>
        <v>4</v>
      </c>
      <c r="DF5">
        <f t="shared" si="7"/>
        <v>5</v>
      </c>
      <c r="DG5">
        <f t="shared" si="7"/>
        <v>6</v>
      </c>
      <c r="DH5">
        <f t="shared" si="7"/>
        <v>7</v>
      </c>
      <c r="DI5">
        <f t="shared" si="7"/>
        <v>8</v>
      </c>
      <c r="DJ5">
        <f t="shared" si="7"/>
        <v>9</v>
      </c>
      <c r="DK5">
        <f t="shared" si="7"/>
        <v>10</v>
      </c>
      <c r="DL5">
        <f t="shared" si="7"/>
        <v>11</v>
      </c>
      <c r="DM5">
        <f t="shared" si="7"/>
        <v>12</v>
      </c>
      <c r="DN5">
        <f t="shared" si="7"/>
        <v>1</v>
      </c>
      <c r="DO5">
        <f t="shared" si="7"/>
        <v>2</v>
      </c>
      <c r="DP5">
        <f t="shared" si="7"/>
        <v>3</v>
      </c>
      <c r="DQ5">
        <f t="shared" si="7"/>
        <v>4</v>
      </c>
      <c r="DR5">
        <f t="shared" si="7"/>
        <v>5</v>
      </c>
      <c r="DS5">
        <f t="shared" si="7"/>
        <v>6</v>
      </c>
      <c r="DT5">
        <f t="shared" si="7"/>
        <v>7</v>
      </c>
      <c r="DU5">
        <f t="shared" si="7"/>
        <v>8</v>
      </c>
      <c r="DV5">
        <f t="shared" ref="DV5:DW5" si="8">MONTH(DV7)</f>
        <v>9</v>
      </c>
      <c r="DW5">
        <f t="shared" si="8"/>
        <v>10</v>
      </c>
      <c r="DX5">
        <f t="shared" ref="DX5:EB5" si="9">MONTH(DX7)</f>
        <v>11</v>
      </c>
      <c r="DY5">
        <f t="shared" si="9"/>
        <v>12</v>
      </c>
      <c r="DZ5">
        <f t="shared" si="9"/>
        <v>1</v>
      </c>
      <c r="EA5">
        <f t="shared" si="9"/>
        <v>2</v>
      </c>
      <c r="EB5">
        <f t="shared" si="9"/>
        <v>3</v>
      </c>
    </row>
    <row r="6" spans="1:482" x14ac:dyDescent="0.25">
      <c r="C6" t="s">
        <v>408</v>
      </c>
      <c r="H6" s="9"/>
      <c r="I6" s="9">
        <f>IFERROR(EOMONTH(J6,-2)+1,0)</f>
        <v>44896</v>
      </c>
      <c r="J6" s="12">
        <f>Databook!$D$6</f>
        <v>44927</v>
      </c>
      <c r="K6" s="9">
        <f t="shared" ref="K6:BV6" si="10">J7+1</f>
        <v>44958</v>
      </c>
      <c r="L6" s="9">
        <f t="shared" si="10"/>
        <v>44986</v>
      </c>
      <c r="M6" s="9">
        <f t="shared" si="10"/>
        <v>45017</v>
      </c>
      <c r="N6" s="9">
        <f t="shared" si="10"/>
        <v>45047</v>
      </c>
      <c r="O6" s="9">
        <f t="shared" si="10"/>
        <v>45078</v>
      </c>
      <c r="P6" s="9">
        <f t="shared" si="10"/>
        <v>45108</v>
      </c>
      <c r="Q6" s="9">
        <f t="shared" si="10"/>
        <v>45139</v>
      </c>
      <c r="R6" s="9">
        <f t="shared" si="10"/>
        <v>45170</v>
      </c>
      <c r="S6" s="9">
        <f t="shared" si="10"/>
        <v>45200</v>
      </c>
      <c r="T6" s="9">
        <f t="shared" si="10"/>
        <v>45231</v>
      </c>
      <c r="U6" s="9">
        <f t="shared" si="10"/>
        <v>45261</v>
      </c>
      <c r="V6" s="9">
        <f t="shared" si="10"/>
        <v>45292</v>
      </c>
      <c r="W6" s="9">
        <f t="shared" si="10"/>
        <v>45323</v>
      </c>
      <c r="X6" s="9">
        <f t="shared" si="10"/>
        <v>45352</v>
      </c>
      <c r="Y6" s="9">
        <f t="shared" si="10"/>
        <v>45383</v>
      </c>
      <c r="Z6" s="9">
        <f t="shared" si="10"/>
        <v>45413</v>
      </c>
      <c r="AA6" s="9">
        <f t="shared" si="10"/>
        <v>45444</v>
      </c>
      <c r="AB6" s="9">
        <f t="shared" si="10"/>
        <v>45474</v>
      </c>
      <c r="AC6" s="9">
        <f t="shared" si="10"/>
        <v>45505</v>
      </c>
      <c r="AD6" s="9">
        <f t="shared" si="10"/>
        <v>45536</v>
      </c>
      <c r="AE6" s="9">
        <f t="shared" si="10"/>
        <v>45566</v>
      </c>
      <c r="AF6" s="9">
        <f t="shared" si="10"/>
        <v>45597</v>
      </c>
      <c r="AG6" s="9">
        <f t="shared" si="10"/>
        <v>45627</v>
      </c>
      <c r="AH6" s="9">
        <f t="shared" si="10"/>
        <v>45658</v>
      </c>
      <c r="AI6" s="9">
        <f t="shared" si="10"/>
        <v>45689</v>
      </c>
      <c r="AJ6" s="9">
        <f t="shared" si="10"/>
        <v>45717</v>
      </c>
      <c r="AK6" s="9">
        <f t="shared" si="10"/>
        <v>45748</v>
      </c>
      <c r="AL6" s="9">
        <f t="shared" si="10"/>
        <v>45778</v>
      </c>
      <c r="AM6" s="9">
        <f t="shared" si="10"/>
        <v>45809</v>
      </c>
      <c r="AN6" s="9">
        <f t="shared" si="10"/>
        <v>45839</v>
      </c>
      <c r="AO6" s="9">
        <f t="shared" si="10"/>
        <v>45870</v>
      </c>
      <c r="AP6" s="9">
        <f t="shared" si="10"/>
        <v>45901</v>
      </c>
      <c r="AQ6" s="9">
        <f t="shared" si="10"/>
        <v>45931</v>
      </c>
      <c r="AR6" s="9">
        <f t="shared" si="10"/>
        <v>45962</v>
      </c>
      <c r="AS6" s="9">
        <f t="shared" si="10"/>
        <v>45992</v>
      </c>
      <c r="AT6" s="9">
        <f t="shared" si="10"/>
        <v>46023</v>
      </c>
      <c r="AU6" s="9">
        <f t="shared" si="10"/>
        <v>46054</v>
      </c>
      <c r="AV6" s="9">
        <f t="shared" si="10"/>
        <v>46082</v>
      </c>
      <c r="AW6" s="9">
        <f t="shared" si="10"/>
        <v>46113</v>
      </c>
      <c r="AX6" s="9">
        <f t="shared" si="10"/>
        <v>46143</v>
      </c>
      <c r="AY6" s="9">
        <f t="shared" si="10"/>
        <v>46174</v>
      </c>
      <c r="AZ6" s="9">
        <f t="shared" si="10"/>
        <v>46204</v>
      </c>
      <c r="BA6" s="9">
        <f t="shared" si="10"/>
        <v>46235</v>
      </c>
      <c r="BB6" s="9">
        <f t="shared" si="10"/>
        <v>46266</v>
      </c>
      <c r="BC6" s="9">
        <f t="shared" si="10"/>
        <v>46296</v>
      </c>
      <c r="BD6" s="9">
        <f t="shared" si="10"/>
        <v>46327</v>
      </c>
      <c r="BE6" s="9">
        <f t="shared" si="10"/>
        <v>46357</v>
      </c>
      <c r="BF6" s="9">
        <f t="shared" si="10"/>
        <v>46388</v>
      </c>
      <c r="BG6" s="9">
        <f t="shared" si="10"/>
        <v>46419</v>
      </c>
      <c r="BH6" s="9">
        <f t="shared" si="10"/>
        <v>46447</v>
      </c>
      <c r="BI6" s="9">
        <f t="shared" si="10"/>
        <v>46478</v>
      </c>
      <c r="BJ6" s="9">
        <f t="shared" si="10"/>
        <v>46508</v>
      </c>
      <c r="BK6" s="9">
        <f t="shared" si="10"/>
        <v>46539</v>
      </c>
      <c r="BL6" s="9">
        <f t="shared" si="10"/>
        <v>46569</v>
      </c>
      <c r="BM6" s="9">
        <f t="shared" si="10"/>
        <v>46600</v>
      </c>
      <c r="BN6" s="9">
        <f t="shared" si="10"/>
        <v>46631</v>
      </c>
      <c r="BO6" s="9">
        <f t="shared" si="10"/>
        <v>46661</v>
      </c>
      <c r="BP6" s="9">
        <f t="shared" si="10"/>
        <v>46692</v>
      </c>
      <c r="BQ6" s="9">
        <f t="shared" si="10"/>
        <v>46722</v>
      </c>
      <c r="BR6" s="9">
        <f t="shared" si="10"/>
        <v>46753</v>
      </c>
      <c r="BS6" s="9">
        <f t="shared" si="10"/>
        <v>46784</v>
      </c>
      <c r="BT6" s="9">
        <f t="shared" si="10"/>
        <v>46813</v>
      </c>
      <c r="BU6" s="9">
        <f t="shared" si="10"/>
        <v>46844</v>
      </c>
      <c r="BV6" s="9">
        <f t="shared" si="10"/>
        <v>46874</v>
      </c>
      <c r="BW6" s="9">
        <f t="shared" ref="BW6:DU6" si="11">BV7+1</f>
        <v>46905</v>
      </c>
      <c r="BX6" s="9">
        <f t="shared" si="11"/>
        <v>46935</v>
      </c>
      <c r="BY6" s="9">
        <f t="shared" si="11"/>
        <v>46966</v>
      </c>
      <c r="BZ6" s="9">
        <f t="shared" si="11"/>
        <v>46997</v>
      </c>
      <c r="CA6" s="9">
        <f t="shared" si="11"/>
        <v>47027</v>
      </c>
      <c r="CB6" s="9">
        <f t="shared" si="11"/>
        <v>47058</v>
      </c>
      <c r="CC6" s="9">
        <f t="shared" si="11"/>
        <v>47088</v>
      </c>
      <c r="CD6" s="9">
        <f t="shared" si="11"/>
        <v>47119</v>
      </c>
      <c r="CE6" s="9">
        <f t="shared" si="11"/>
        <v>47150</v>
      </c>
      <c r="CF6" s="9">
        <f t="shared" si="11"/>
        <v>47178</v>
      </c>
      <c r="CG6" s="9">
        <f t="shared" si="11"/>
        <v>47209</v>
      </c>
      <c r="CH6" s="9">
        <f t="shared" si="11"/>
        <v>47239</v>
      </c>
      <c r="CI6" s="9">
        <f t="shared" si="11"/>
        <v>47270</v>
      </c>
      <c r="CJ6" s="9">
        <f t="shared" si="11"/>
        <v>47300</v>
      </c>
      <c r="CK6" s="9">
        <f t="shared" si="11"/>
        <v>47331</v>
      </c>
      <c r="CL6" s="9">
        <f t="shared" si="11"/>
        <v>47362</v>
      </c>
      <c r="CM6" s="9">
        <f t="shared" si="11"/>
        <v>47392</v>
      </c>
      <c r="CN6" s="9">
        <f t="shared" si="11"/>
        <v>47423</v>
      </c>
      <c r="CO6" s="9">
        <f t="shared" si="11"/>
        <v>47453</v>
      </c>
      <c r="CP6" s="9">
        <f t="shared" si="11"/>
        <v>47484</v>
      </c>
      <c r="CQ6" s="9">
        <f t="shared" si="11"/>
        <v>47515</v>
      </c>
      <c r="CR6" s="9">
        <f t="shared" si="11"/>
        <v>47543</v>
      </c>
      <c r="CS6" s="9">
        <f t="shared" si="11"/>
        <v>47574</v>
      </c>
      <c r="CT6" s="9">
        <f t="shared" si="11"/>
        <v>47604</v>
      </c>
      <c r="CU6" s="9">
        <f t="shared" si="11"/>
        <v>47635</v>
      </c>
      <c r="CV6" s="9">
        <f t="shared" si="11"/>
        <v>47665</v>
      </c>
      <c r="CW6" s="9">
        <f t="shared" si="11"/>
        <v>47696</v>
      </c>
      <c r="CX6" s="9">
        <f t="shared" si="11"/>
        <v>47727</v>
      </c>
      <c r="CY6" s="9">
        <f t="shared" si="11"/>
        <v>47757</v>
      </c>
      <c r="CZ6" s="9">
        <f t="shared" si="11"/>
        <v>47788</v>
      </c>
      <c r="DA6" s="9">
        <f t="shared" si="11"/>
        <v>47818</v>
      </c>
      <c r="DB6" s="9">
        <f t="shared" si="11"/>
        <v>47849</v>
      </c>
      <c r="DC6" s="9">
        <f t="shared" si="11"/>
        <v>47880</v>
      </c>
      <c r="DD6" s="9">
        <f t="shared" si="11"/>
        <v>47908</v>
      </c>
      <c r="DE6" s="9">
        <f t="shared" si="11"/>
        <v>47939</v>
      </c>
      <c r="DF6" s="9">
        <f t="shared" si="11"/>
        <v>47969</v>
      </c>
      <c r="DG6" s="9">
        <f t="shared" si="11"/>
        <v>48000</v>
      </c>
      <c r="DH6" s="9">
        <f t="shared" si="11"/>
        <v>48030</v>
      </c>
      <c r="DI6" s="9">
        <f t="shared" si="11"/>
        <v>48061</v>
      </c>
      <c r="DJ6" s="9">
        <f t="shared" si="11"/>
        <v>48092</v>
      </c>
      <c r="DK6" s="9">
        <f t="shared" si="11"/>
        <v>48122</v>
      </c>
      <c r="DL6" s="9">
        <f t="shared" si="11"/>
        <v>48153</v>
      </c>
      <c r="DM6" s="9">
        <f t="shared" si="11"/>
        <v>48183</v>
      </c>
      <c r="DN6" s="9">
        <f t="shared" si="11"/>
        <v>48214</v>
      </c>
      <c r="DO6" s="9">
        <f t="shared" si="11"/>
        <v>48245</v>
      </c>
      <c r="DP6" s="9">
        <f t="shared" si="11"/>
        <v>48274</v>
      </c>
      <c r="DQ6" s="9">
        <f t="shared" si="11"/>
        <v>48305</v>
      </c>
      <c r="DR6" s="9">
        <f t="shared" si="11"/>
        <v>48335</v>
      </c>
      <c r="DS6" s="9">
        <f t="shared" si="11"/>
        <v>48366</v>
      </c>
      <c r="DT6" s="9">
        <f t="shared" si="11"/>
        <v>48396</v>
      </c>
      <c r="DU6" s="9">
        <f t="shared" si="11"/>
        <v>48427</v>
      </c>
      <c r="DV6" s="9">
        <f t="shared" ref="DV6" si="12">DU7+1</f>
        <v>48458</v>
      </c>
      <c r="DW6" s="9">
        <f t="shared" ref="DW6" si="13">DV7+1</f>
        <v>48488</v>
      </c>
      <c r="DX6" s="9">
        <f t="shared" ref="DX6" si="14">DW7+1</f>
        <v>48519</v>
      </c>
      <c r="DY6" s="9">
        <f t="shared" ref="DY6" si="15">DX7+1</f>
        <v>48549</v>
      </c>
      <c r="DZ6" s="9">
        <f t="shared" ref="DZ6" si="16">DY7+1</f>
        <v>48580</v>
      </c>
      <c r="EA6" s="9">
        <f t="shared" ref="EA6" si="17">DZ7+1</f>
        <v>48611</v>
      </c>
      <c r="EB6" s="9">
        <f t="shared" ref="EB6" si="18">EA7+1</f>
        <v>48639</v>
      </c>
    </row>
    <row r="7" spans="1:482" x14ac:dyDescent="0.25">
      <c r="C7" t="s">
        <v>409</v>
      </c>
      <c r="D7" s="559">
        <f>Scenario</f>
        <v>2</v>
      </c>
      <c r="E7" s="559"/>
      <c r="I7" s="9">
        <f>EOMONTH(I6,0)</f>
        <v>44926</v>
      </c>
      <c r="J7" s="9">
        <f>EOMONTH(J6,0)</f>
        <v>44957</v>
      </c>
      <c r="K7" s="9">
        <f>EOMONTH(K6,0)</f>
        <v>44985</v>
      </c>
      <c r="L7" s="9">
        <f>EOMONTH(L6,0)</f>
        <v>45016</v>
      </c>
      <c r="M7" s="9">
        <f>EOMONTH(M6,0)</f>
        <v>45046</v>
      </c>
      <c r="N7" s="9">
        <f t="shared" ref="N7:BY7" si="19">EOMONTH(N6,0)</f>
        <v>45077</v>
      </c>
      <c r="O7" s="9">
        <f t="shared" si="19"/>
        <v>45107</v>
      </c>
      <c r="P7" s="9">
        <f t="shared" si="19"/>
        <v>45138</v>
      </c>
      <c r="Q7" s="9">
        <f t="shared" si="19"/>
        <v>45169</v>
      </c>
      <c r="R7" s="9">
        <f t="shared" si="19"/>
        <v>45199</v>
      </c>
      <c r="S7" s="9">
        <f t="shared" si="19"/>
        <v>45230</v>
      </c>
      <c r="T7" s="9">
        <f t="shared" si="19"/>
        <v>45260</v>
      </c>
      <c r="U7" s="9">
        <f t="shared" si="19"/>
        <v>45291</v>
      </c>
      <c r="V7" s="9">
        <f t="shared" si="19"/>
        <v>45322</v>
      </c>
      <c r="W7" s="9">
        <f t="shared" si="19"/>
        <v>45351</v>
      </c>
      <c r="X7" s="9">
        <f t="shared" si="19"/>
        <v>45382</v>
      </c>
      <c r="Y7" s="9">
        <f t="shared" si="19"/>
        <v>45412</v>
      </c>
      <c r="Z7" s="9">
        <f t="shared" si="19"/>
        <v>45443</v>
      </c>
      <c r="AA7" s="9">
        <f t="shared" si="19"/>
        <v>45473</v>
      </c>
      <c r="AB7" s="9">
        <f t="shared" si="19"/>
        <v>45504</v>
      </c>
      <c r="AC7" s="9">
        <f t="shared" si="19"/>
        <v>45535</v>
      </c>
      <c r="AD7" s="9">
        <f t="shared" si="19"/>
        <v>45565</v>
      </c>
      <c r="AE7" s="9">
        <f t="shared" si="19"/>
        <v>45596</v>
      </c>
      <c r="AF7" s="9">
        <f t="shared" si="19"/>
        <v>45626</v>
      </c>
      <c r="AG7" s="9">
        <f t="shared" si="19"/>
        <v>45657</v>
      </c>
      <c r="AH7" s="9">
        <f t="shared" si="19"/>
        <v>45688</v>
      </c>
      <c r="AI7" s="9">
        <f t="shared" si="19"/>
        <v>45716</v>
      </c>
      <c r="AJ7" s="9">
        <f t="shared" si="19"/>
        <v>45747</v>
      </c>
      <c r="AK7" s="9">
        <f t="shared" si="19"/>
        <v>45777</v>
      </c>
      <c r="AL7" s="9">
        <f t="shared" si="19"/>
        <v>45808</v>
      </c>
      <c r="AM7" s="9">
        <f t="shared" si="19"/>
        <v>45838</v>
      </c>
      <c r="AN7" s="9">
        <f t="shared" si="19"/>
        <v>45869</v>
      </c>
      <c r="AO7" s="9">
        <f t="shared" si="19"/>
        <v>45900</v>
      </c>
      <c r="AP7" s="9">
        <f t="shared" si="19"/>
        <v>45930</v>
      </c>
      <c r="AQ7" s="9">
        <f t="shared" si="19"/>
        <v>45961</v>
      </c>
      <c r="AR7" s="9">
        <f t="shared" si="19"/>
        <v>45991</v>
      </c>
      <c r="AS7" s="9">
        <f t="shared" si="19"/>
        <v>46022</v>
      </c>
      <c r="AT7" s="9">
        <f t="shared" si="19"/>
        <v>46053</v>
      </c>
      <c r="AU7" s="9">
        <f t="shared" si="19"/>
        <v>46081</v>
      </c>
      <c r="AV7" s="9">
        <f t="shared" si="19"/>
        <v>46112</v>
      </c>
      <c r="AW7" s="9">
        <f t="shared" si="19"/>
        <v>46142</v>
      </c>
      <c r="AX7" s="9">
        <f t="shared" si="19"/>
        <v>46173</v>
      </c>
      <c r="AY7" s="9">
        <f t="shared" si="19"/>
        <v>46203</v>
      </c>
      <c r="AZ7" s="9">
        <f t="shared" si="19"/>
        <v>46234</v>
      </c>
      <c r="BA7" s="9">
        <f t="shared" si="19"/>
        <v>46265</v>
      </c>
      <c r="BB7" s="9">
        <f t="shared" si="19"/>
        <v>46295</v>
      </c>
      <c r="BC7" s="9">
        <f t="shared" si="19"/>
        <v>46326</v>
      </c>
      <c r="BD7" s="9">
        <f t="shared" si="19"/>
        <v>46356</v>
      </c>
      <c r="BE7" s="9">
        <f t="shared" si="19"/>
        <v>46387</v>
      </c>
      <c r="BF7" s="9">
        <f t="shared" si="19"/>
        <v>46418</v>
      </c>
      <c r="BG7" s="9">
        <f t="shared" si="19"/>
        <v>46446</v>
      </c>
      <c r="BH7" s="9">
        <f t="shared" si="19"/>
        <v>46477</v>
      </c>
      <c r="BI7" s="9">
        <f t="shared" si="19"/>
        <v>46507</v>
      </c>
      <c r="BJ7" s="9">
        <f t="shared" si="19"/>
        <v>46538</v>
      </c>
      <c r="BK7" s="9">
        <f t="shared" si="19"/>
        <v>46568</v>
      </c>
      <c r="BL7" s="9">
        <f t="shared" si="19"/>
        <v>46599</v>
      </c>
      <c r="BM7" s="9">
        <f t="shared" si="19"/>
        <v>46630</v>
      </c>
      <c r="BN7" s="9">
        <f t="shared" si="19"/>
        <v>46660</v>
      </c>
      <c r="BO7" s="9">
        <f t="shared" si="19"/>
        <v>46691</v>
      </c>
      <c r="BP7" s="9">
        <f t="shared" si="19"/>
        <v>46721</v>
      </c>
      <c r="BQ7" s="9">
        <f t="shared" si="19"/>
        <v>46752</v>
      </c>
      <c r="BR7" s="9">
        <f t="shared" si="19"/>
        <v>46783</v>
      </c>
      <c r="BS7" s="9">
        <f t="shared" si="19"/>
        <v>46812</v>
      </c>
      <c r="BT7" s="9">
        <f t="shared" si="19"/>
        <v>46843</v>
      </c>
      <c r="BU7" s="9">
        <f t="shared" si="19"/>
        <v>46873</v>
      </c>
      <c r="BV7" s="9">
        <f t="shared" si="19"/>
        <v>46904</v>
      </c>
      <c r="BW7" s="9">
        <f t="shared" si="19"/>
        <v>46934</v>
      </c>
      <c r="BX7" s="9">
        <f t="shared" si="19"/>
        <v>46965</v>
      </c>
      <c r="BY7" s="9">
        <f t="shared" si="19"/>
        <v>46996</v>
      </c>
      <c r="BZ7" s="9">
        <f t="shared" ref="BZ7:DU7" si="20">EOMONTH(BZ6,0)</f>
        <v>47026</v>
      </c>
      <c r="CA7" s="9">
        <f t="shared" si="20"/>
        <v>47057</v>
      </c>
      <c r="CB7" s="9">
        <f t="shared" si="20"/>
        <v>47087</v>
      </c>
      <c r="CC7" s="9">
        <f t="shared" si="20"/>
        <v>47118</v>
      </c>
      <c r="CD7" s="9">
        <f t="shared" si="20"/>
        <v>47149</v>
      </c>
      <c r="CE7" s="9">
        <f t="shared" si="20"/>
        <v>47177</v>
      </c>
      <c r="CF7" s="9">
        <f t="shared" si="20"/>
        <v>47208</v>
      </c>
      <c r="CG7" s="9">
        <f t="shared" si="20"/>
        <v>47238</v>
      </c>
      <c r="CH7" s="9">
        <f t="shared" si="20"/>
        <v>47269</v>
      </c>
      <c r="CI7" s="9">
        <f t="shared" si="20"/>
        <v>47299</v>
      </c>
      <c r="CJ7" s="9">
        <f t="shared" si="20"/>
        <v>47330</v>
      </c>
      <c r="CK7" s="9">
        <f t="shared" si="20"/>
        <v>47361</v>
      </c>
      <c r="CL7" s="9">
        <f t="shared" si="20"/>
        <v>47391</v>
      </c>
      <c r="CM7" s="9">
        <f t="shared" si="20"/>
        <v>47422</v>
      </c>
      <c r="CN7" s="9">
        <f t="shared" si="20"/>
        <v>47452</v>
      </c>
      <c r="CO7" s="9">
        <f t="shared" si="20"/>
        <v>47483</v>
      </c>
      <c r="CP7" s="9">
        <f t="shared" si="20"/>
        <v>47514</v>
      </c>
      <c r="CQ7" s="9">
        <f t="shared" si="20"/>
        <v>47542</v>
      </c>
      <c r="CR7" s="9">
        <f t="shared" si="20"/>
        <v>47573</v>
      </c>
      <c r="CS7" s="9">
        <f t="shared" si="20"/>
        <v>47603</v>
      </c>
      <c r="CT7" s="9">
        <f t="shared" si="20"/>
        <v>47634</v>
      </c>
      <c r="CU7" s="9">
        <f t="shared" si="20"/>
        <v>47664</v>
      </c>
      <c r="CV7" s="9">
        <f t="shared" si="20"/>
        <v>47695</v>
      </c>
      <c r="CW7" s="9">
        <f t="shared" si="20"/>
        <v>47726</v>
      </c>
      <c r="CX7" s="9">
        <f t="shared" si="20"/>
        <v>47756</v>
      </c>
      <c r="CY7" s="9">
        <f t="shared" si="20"/>
        <v>47787</v>
      </c>
      <c r="CZ7" s="9">
        <f t="shared" si="20"/>
        <v>47817</v>
      </c>
      <c r="DA7" s="9">
        <f t="shared" si="20"/>
        <v>47848</v>
      </c>
      <c r="DB7" s="9">
        <f t="shared" si="20"/>
        <v>47879</v>
      </c>
      <c r="DC7" s="9">
        <f t="shared" si="20"/>
        <v>47907</v>
      </c>
      <c r="DD7" s="9">
        <f t="shared" si="20"/>
        <v>47938</v>
      </c>
      <c r="DE7" s="9">
        <f t="shared" si="20"/>
        <v>47968</v>
      </c>
      <c r="DF7" s="9">
        <f t="shared" si="20"/>
        <v>47999</v>
      </c>
      <c r="DG7" s="9">
        <f t="shared" si="20"/>
        <v>48029</v>
      </c>
      <c r="DH7" s="9">
        <f t="shared" si="20"/>
        <v>48060</v>
      </c>
      <c r="DI7" s="9">
        <f t="shared" si="20"/>
        <v>48091</v>
      </c>
      <c r="DJ7" s="9">
        <f t="shared" si="20"/>
        <v>48121</v>
      </c>
      <c r="DK7" s="9">
        <f t="shared" si="20"/>
        <v>48152</v>
      </c>
      <c r="DL7" s="9">
        <f t="shared" si="20"/>
        <v>48182</v>
      </c>
      <c r="DM7" s="9">
        <f t="shared" si="20"/>
        <v>48213</v>
      </c>
      <c r="DN7" s="9">
        <f t="shared" si="20"/>
        <v>48244</v>
      </c>
      <c r="DO7" s="9">
        <f t="shared" si="20"/>
        <v>48273</v>
      </c>
      <c r="DP7" s="9">
        <f t="shared" si="20"/>
        <v>48304</v>
      </c>
      <c r="DQ7" s="9">
        <f t="shared" si="20"/>
        <v>48334</v>
      </c>
      <c r="DR7" s="9">
        <f t="shared" si="20"/>
        <v>48365</v>
      </c>
      <c r="DS7" s="9">
        <f t="shared" si="20"/>
        <v>48395</v>
      </c>
      <c r="DT7" s="9">
        <f t="shared" si="20"/>
        <v>48426</v>
      </c>
      <c r="DU7" s="9">
        <f t="shared" si="20"/>
        <v>48457</v>
      </c>
      <c r="DV7" s="9">
        <f t="shared" ref="DV7:DW7" si="21">EOMONTH(DV6,0)</f>
        <v>48487</v>
      </c>
      <c r="DW7" s="9">
        <f t="shared" si="21"/>
        <v>48518</v>
      </c>
      <c r="DX7" s="9">
        <f t="shared" ref="DX7:EB7" si="22">EOMONTH(DX6,0)</f>
        <v>48548</v>
      </c>
      <c r="DY7" s="9">
        <f t="shared" si="22"/>
        <v>48579</v>
      </c>
      <c r="DZ7" s="9">
        <f t="shared" si="22"/>
        <v>48610</v>
      </c>
      <c r="EA7" s="9">
        <f t="shared" si="22"/>
        <v>48638</v>
      </c>
      <c r="EB7" s="9">
        <f t="shared" si="22"/>
        <v>48669</v>
      </c>
    </row>
    <row r="8" spans="1:482" x14ac:dyDescent="0.25">
      <c r="C8" t="s">
        <v>6</v>
      </c>
      <c r="D8" s="560" t="str">
        <f>Scenario.Name</f>
        <v>Risk-based approach</v>
      </c>
      <c r="E8" s="560"/>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row>
    <row r="10" spans="1:482" ht="13" x14ac:dyDescent="0.25">
      <c r="A10" s="59">
        <f>SUM(A12:A374)</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x14ac:dyDescent="0.25">
      <c r="C13" t="s">
        <v>414</v>
      </c>
      <c r="D13" s="80">
        <f>Assumptions!$P$9</f>
        <v>3.5000000000000003E-2</v>
      </c>
      <c r="F13" s="9"/>
      <c r="G13" s="9"/>
      <c r="H13" s="9"/>
      <c r="I13" s="129"/>
      <c r="J13" s="174">
        <f t="shared" ref="J13:AO13" si="23">IF(J$7=EOMONTH(Start.Date,0),1,I13*(1+$D13)^YEARFRAC(I$7,J$7))</f>
        <v>1</v>
      </c>
      <c r="K13" s="174">
        <f t="shared" si="23"/>
        <v>1.0026792493128671</v>
      </c>
      <c r="L13" s="174">
        <f t="shared" si="23"/>
        <v>1.0056539350998608</v>
      </c>
      <c r="M13" s="174">
        <f t="shared" si="23"/>
        <v>1.0085410656939733</v>
      </c>
      <c r="N13" s="174">
        <f t="shared" si="23"/>
        <v>1.0114364849476103</v>
      </c>
      <c r="O13" s="174">
        <f t="shared" si="23"/>
        <v>1.0143402166566737</v>
      </c>
      <c r="P13" s="174">
        <f t="shared" si="23"/>
        <v>1.0172522846853813</v>
      </c>
      <c r="Q13" s="174">
        <f t="shared" si="23"/>
        <v>1.0201727129664624</v>
      </c>
      <c r="R13" s="174">
        <f t="shared" si="23"/>
        <v>1.0231015255013547</v>
      </c>
      <c r="S13" s="174">
        <f t="shared" si="23"/>
        <v>1.0260387463604019</v>
      </c>
      <c r="T13" s="174">
        <f>IF(T$7=EOMONTH(Start.Date,0),1,S13*(1+$D13)^YEARFRAC(S$7,T$7))</f>
        <v>1.028984399683051</v>
      </c>
      <c r="U13" s="174">
        <f t="shared" si="23"/>
        <v>1.0319385096780509</v>
      </c>
      <c r="V13" s="174">
        <f t="shared" si="23"/>
        <v>1.0349011006236515</v>
      </c>
      <c r="W13" s="174">
        <f t="shared" si="23"/>
        <v>1.0377730230388176</v>
      </c>
      <c r="X13" s="174">
        <f t="shared" si="23"/>
        <v>1.0408518228283561</v>
      </c>
      <c r="Y13" s="174">
        <f t="shared" si="23"/>
        <v>1.0438400029932626</v>
      </c>
      <c r="Z13" s="174">
        <f t="shared" si="23"/>
        <v>1.046836761920777</v>
      </c>
      <c r="AA13" s="174">
        <f t="shared" si="23"/>
        <v>1.0498421242396576</v>
      </c>
      <c r="AB13" s="174">
        <f t="shared" si="23"/>
        <v>1.05285611464937</v>
      </c>
      <c r="AC13" s="174">
        <f t="shared" si="23"/>
        <v>1.0558787579202888</v>
      </c>
      <c r="AD13" s="174">
        <f t="shared" si="23"/>
        <v>1.0589100788939025</v>
      </c>
      <c r="AE13" s="174">
        <f t="shared" si="23"/>
        <v>1.0619501024830165</v>
      </c>
      <c r="AF13" s="174">
        <f t="shared" si="23"/>
        <v>1.0649988536719583</v>
      </c>
      <c r="AG13" s="174">
        <f t="shared" si="23"/>
        <v>1.0680563575167832</v>
      </c>
      <c r="AH13" s="174">
        <f t="shared" si="23"/>
        <v>1.0711226391454798</v>
      </c>
      <c r="AI13" s="174">
        <f t="shared" si="23"/>
        <v>1.0739924437404067</v>
      </c>
      <c r="AJ13" s="174">
        <f t="shared" si="23"/>
        <v>1.0771786970311998</v>
      </c>
      <c r="AK13" s="174">
        <f t="shared" si="23"/>
        <v>1.0802711679727233</v>
      </c>
      <c r="AL13" s="174">
        <f t="shared" si="23"/>
        <v>1.0833725170851116</v>
      </c>
      <c r="AM13" s="174">
        <f t="shared" si="23"/>
        <v>1.0864827698566941</v>
      </c>
      <c r="AN13" s="174">
        <f t="shared" si="23"/>
        <v>1.0896019518489746</v>
      </c>
      <c r="AO13" s="174">
        <f t="shared" si="23"/>
        <v>1.0927300886968412</v>
      </c>
      <c r="AP13" s="174">
        <f t="shared" ref="AP13:BU13" si="24">IF(AP$7=EOMONTH(Start.Date,0),1,AO13*(1+$D13)^YEARFRAC(AO$7,AP$7))</f>
        <v>1.0958672061087775</v>
      </c>
      <c r="AQ13" s="174">
        <f t="shared" si="24"/>
        <v>1.0990133298670732</v>
      </c>
      <c r="AR13" s="174">
        <f t="shared" si="24"/>
        <v>1.1021684858280367</v>
      </c>
      <c r="AS13" s="174">
        <f t="shared" si="24"/>
        <v>1.1053326999222071</v>
      </c>
      <c r="AT13" s="174">
        <f t="shared" si="24"/>
        <v>1.1085059981545673</v>
      </c>
      <c r="AU13" s="174">
        <f t="shared" si="24"/>
        <v>1.111475962088432</v>
      </c>
      <c r="AV13" s="174">
        <f t="shared" si="24"/>
        <v>1.1147734191259395</v>
      </c>
      <c r="AW13" s="174">
        <f t="shared" si="24"/>
        <v>1.1179738207069689</v>
      </c>
      <c r="AX13" s="174">
        <f t="shared" si="24"/>
        <v>1.1211834103167977</v>
      </c>
      <c r="AY13" s="174">
        <f t="shared" si="24"/>
        <v>1.1244022143333261</v>
      </c>
      <c r="AZ13" s="174">
        <f t="shared" si="24"/>
        <v>1.1276302592101826</v>
      </c>
      <c r="BA13" s="174">
        <f t="shared" si="24"/>
        <v>1.1308675714769412</v>
      </c>
      <c r="BB13" s="174">
        <f t="shared" si="24"/>
        <v>1.1341141777393395</v>
      </c>
      <c r="BC13" s="174">
        <f t="shared" si="24"/>
        <v>1.1373701046794982</v>
      </c>
      <c r="BD13" s="174">
        <f t="shared" si="24"/>
        <v>1.1406353790561385</v>
      </c>
      <c r="BE13" s="174">
        <f t="shared" si="24"/>
        <v>1.1439100277048042</v>
      </c>
      <c r="BF13" s="174">
        <f t="shared" si="24"/>
        <v>1.1471940775380809</v>
      </c>
      <c r="BG13" s="174">
        <f t="shared" si="24"/>
        <v>1.15026769648205</v>
      </c>
      <c r="BH13" s="174">
        <f t="shared" si="24"/>
        <v>1.1536802383994258</v>
      </c>
      <c r="BI13" s="174">
        <f t="shared" si="24"/>
        <v>1.1569923375180708</v>
      </c>
      <c r="BJ13" s="174">
        <f t="shared" si="24"/>
        <v>1.1603139453378331</v>
      </c>
      <c r="BK13" s="174">
        <f t="shared" si="24"/>
        <v>1.1636450891572303</v>
      </c>
      <c r="BL13" s="174">
        <f t="shared" si="24"/>
        <v>1.1669857963531516</v>
      </c>
      <c r="BM13" s="174">
        <f t="shared" si="24"/>
        <v>1.1703360943810825</v>
      </c>
      <c r="BN13" s="174">
        <f t="shared" si="24"/>
        <v>1.1736960107753303</v>
      </c>
      <c r="BO13" s="174">
        <f t="shared" si="24"/>
        <v>1.1770655731492505</v>
      </c>
      <c r="BP13" s="174">
        <f t="shared" si="24"/>
        <v>1.180444809195474</v>
      </c>
      <c r="BQ13" s="174">
        <f t="shared" si="24"/>
        <v>1.1838337466861339</v>
      </c>
      <c r="BR13" s="174">
        <f t="shared" si="24"/>
        <v>1.1872324134730949</v>
      </c>
      <c r="BS13" s="174">
        <f t="shared" si="24"/>
        <v>1.1905270658589224</v>
      </c>
      <c r="BT13" s="174">
        <f t="shared" si="24"/>
        <v>1.1940590467434065</v>
      </c>
      <c r="BU13" s="174">
        <f t="shared" si="24"/>
        <v>1.1974870693312041</v>
      </c>
      <c r="BV13" s="174">
        <f t="shared" ref="BV13:DA13" si="25">IF(BV$7=EOMONTH(Start.Date,0),1,BU13*(1+$D13)^YEARFRAC(BU$7,BV$7))</f>
        <v>1.2009249334246579</v>
      </c>
      <c r="BW13" s="174">
        <f t="shared" si="25"/>
        <v>1.204372667277734</v>
      </c>
      <c r="BX13" s="174">
        <f t="shared" si="25"/>
        <v>1.2078302992255125</v>
      </c>
      <c r="BY13" s="174">
        <f t="shared" si="25"/>
        <v>1.2112978576844211</v>
      </c>
      <c r="BZ13" s="174">
        <f t="shared" si="25"/>
        <v>1.2147753711524676</v>
      </c>
      <c r="CA13" s="174">
        <f t="shared" si="25"/>
        <v>1.2182628682094752</v>
      </c>
      <c r="CB13" s="174">
        <f t="shared" si="25"/>
        <v>1.2217603775173165</v>
      </c>
      <c r="CC13" s="174">
        <f t="shared" si="25"/>
        <v>1.2252679278201495</v>
      </c>
      <c r="CD13" s="174">
        <f t="shared" si="25"/>
        <v>1.2287855479446541</v>
      </c>
      <c r="CE13" s="174">
        <f t="shared" si="25"/>
        <v>1.232077770779646</v>
      </c>
      <c r="CF13" s="174">
        <f t="shared" si="25"/>
        <v>1.23573302168438</v>
      </c>
      <c r="CG13" s="174">
        <f t="shared" si="25"/>
        <v>1.2392806860334544</v>
      </c>
      <c r="CH13" s="174">
        <f t="shared" si="25"/>
        <v>1.2428385353675644</v>
      </c>
      <c r="CI13" s="174">
        <f t="shared" si="25"/>
        <v>1.2464065989267703</v>
      </c>
      <c r="CJ13" s="174">
        <f t="shared" si="25"/>
        <v>1.2499849060350778</v>
      </c>
      <c r="CK13" s="174">
        <f t="shared" si="25"/>
        <v>1.2535734861006791</v>
      </c>
      <c r="CL13" s="174">
        <f t="shared" si="25"/>
        <v>1.257172368616194</v>
      </c>
      <c r="CM13" s="174">
        <f t="shared" si="25"/>
        <v>1.2607815831589126</v>
      </c>
      <c r="CN13" s="174">
        <f t="shared" si="25"/>
        <v>1.2644011593910389</v>
      </c>
      <c r="CO13" s="174">
        <f t="shared" si="25"/>
        <v>1.2680311270599336</v>
      </c>
      <c r="CP13" s="174">
        <f t="shared" si="25"/>
        <v>1.2716715159983594</v>
      </c>
      <c r="CQ13" s="174">
        <f t="shared" si="25"/>
        <v>1.2750786410337906</v>
      </c>
      <c r="CR13" s="174">
        <f t="shared" si="25"/>
        <v>1.2788614642181557</v>
      </c>
      <c r="CS13" s="174">
        <f t="shared" si="25"/>
        <v>1.2825329459576562</v>
      </c>
      <c r="CT13" s="174">
        <f t="shared" si="25"/>
        <v>1.2862149681493797</v>
      </c>
      <c r="CU13" s="174">
        <f t="shared" si="25"/>
        <v>1.289907561053897</v>
      </c>
      <c r="CV13" s="174">
        <f t="shared" si="25"/>
        <v>1.293610755018654</v>
      </c>
      <c r="CW13" s="174">
        <f t="shared" si="25"/>
        <v>1.2973245804782207</v>
      </c>
      <c r="CX13" s="174">
        <f t="shared" si="25"/>
        <v>1.3010490679545423</v>
      </c>
      <c r="CY13" s="174">
        <f t="shared" si="25"/>
        <v>1.304784248057189</v>
      </c>
      <c r="CZ13" s="174">
        <f t="shared" si="25"/>
        <v>1.3085301514836076</v>
      </c>
      <c r="DA13" s="174">
        <f t="shared" si="25"/>
        <v>1.3122868090193751</v>
      </c>
      <c r="DB13" s="174">
        <f t="shared" ref="DB13:EB13" si="26">IF(DB$7=EOMONTH(Start.Date,0),1,DA13*(1+$D13)^YEARFRAC(DA$7,DB$7))</f>
        <v>1.3160542515384499</v>
      </c>
      <c r="DC13" s="174">
        <f t="shared" si="26"/>
        <v>1.3195802889875801</v>
      </c>
      <c r="DD13" s="174">
        <f t="shared" si="26"/>
        <v>1.323495136864544</v>
      </c>
      <c r="DE13" s="174">
        <f t="shared" si="26"/>
        <v>1.3272947573576725</v>
      </c>
      <c r="DF13" s="174">
        <f t="shared" si="26"/>
        <v>1.3311052861764079</v>
      </c>
      <c r="DG13" s="174">
        <f t="shared" si="26"/>
        <v>1.3349267546374479</v>
      </c>
      <c r="DH13" s="174">
        <f t="shared" si="26"/>
        <v>1.3387591941473977</v>
      </c>
      <c r="DI13" s="174">
        <f t="shared" si="26"/>
        <v>1.3426026362030277</v>
      </c>
      <c r="DJ13" s="174">
        <f t="shared" si="26"/>
        <v>1.3464571123915319</v>
      </c>
      <c r="DK13" s="174">
        <f t="shared" si="26"/>
        <v>1.3503226543907885</v>
      </c>
      <c r="DL13" s="174">
        <f t="shared" si="26"/>
        <v>1.3541992939696192</v>
      </c>
      <c r="DM13" s="174">
        <f t="shared" si="26"/>
        <v>1.358087062988051</v>
      </c>
      <c r="DN13" s="174">
        <f t="shared" si="26"/>
        <v>1.361985993397578</v>
      </c>
      <c r="DO13" s="174">
        <f t="shared" si="26"/>
        <v>1.3657655991021458</v>
      </c>
      <c r="DP13" s="174">
        <f t="shared" si="26"/>
        <v>1.3698174666548035</v>
      </c>
      <c r="DQ13" s="174">
        <f t="shared" si="26"/>
        <v>1.3737500738651915</v>
      </c>
      <c r="DR13" s="174">
        <f t="shared" si="26"/>
        <v>1.3776939711925826</v>
      </c>
      <c r="DS13" s="174">
        <f t="shared" si="26"/>
        <v>1.381649191049759</v>
      </c>
      <c r="DT13" s="174">
        <f t="shared" si="26"/>
        <v>1.385615765942557</v>
      </c>
      <c r="DU13" s="174">
        <f t="shared" si="26"/>
        <v>1.3895937284701338</v>
      </c>
      <c r="DV13" s="174">
        <f t="shared" si="26"/>
        <v>1.3935831113252357</v>
      </c>
      <c r="DW13" s="174">
        <f t="shared" si="26"/>
        <v>1.3975839472944662</v>
      </c>
      <c r="DX13" s="174">
        <f t="shared" si="26"/>
        <v>1.401596269258556</v>
      </c>
      <c r="DY13" s="174">
        <f t="shared" si="26"/>
        <v>1.4056201101926329</v>
      </c>
      <c r="DZ13" s="174">
        <f t="shared" si="26"/>
        <v>1.4096555031664932</v>
      </c>
      <c r="EA13" s="174">
        <f t="shared" si="26"/>
        <v>1.4134323217047313</v>
      </c>
      <c r="EB13" s="174">
        <f t="shared" si="26"/>
        <v>1.4176256038945581</v>
      </c>
    </row>
    <row r="14" spans="1:482" x14ac:dyDescent="0.25">
      <c r="C14" t="s">
        <v>415</v>
      </c>
      <c r="D14" s="80">
        <f>Assumptions!$P$10</f>
        <v>3.7499999999999999E-2</v>
      </c>
      <c r="F14" s="9"/>
      <c r="G14" s="9"/>
      <c r="H14" s="9"/>
      <c r="I14" s="129"/>
      <c r="J14" s="174">
        <f t="shared" ref="J14:AO14" si="27">IF(J$7=EOMONTH(Start.Date,0),1,I14*(1+$D14)^YEARFRAC(I$7,J$7))</f>
        <v>1</v>
      </c>
      <c r="K14" s="174">
        <f t="shared" si="27"/>
        <v>1.0028674122052235</v>
      </c>
      <c r="L14" s="174">
        <f t="shared" si="27"/>
        <v>1.006051638775243</v>
      </c>
      <c r="M14" s="174">
        <f t="shared" si="27"/>
        <v>1.0091427743910084</v>
      </c>
      <c r="N14" s="174">
        <f t="shared" si="27"/>
        <v>1.0122434076498639</v>
      </c>
      <c r="O14" s="174">
        <f t="shared" si="27"/>
        <v>1.0153535677337135</v>
      </c>
      <c r="P14" s="174">
        <f t="shared" si="27"/>
        <v>1.0184732839141246</v>
      </c>
      <c r="Q14" s="174">
        <f t="shared" si="27"/>
        <v>1.0216025855526023</v>
      </c>
      <c r="R14" s="174">
        <f t="shared" si="27"/>
        <v>1.0247415021008663</v>
      </c>
      <c r="S14" s="174">
        <f t="shared" si="27"/>
        <v>1.0278900631011281</v>
      </c>
      <c r="T14" s="174">
        <f t="shared" si="27"/>
        <v>1.0310482981863682</v>
      </c>
      <c r="U14" s="174">
        <f t="shared" si="27"/>
        <v>1.0342162370806165</v>
      </c>
      <c r="V14" s="174">
        <f t="shared" si="27"/>
        <v>1.0373939095992306</v>
      </c>
      <c r="W14" s="174">
        <f t="shared" si="27"/>
        <v>1.0404749401629192</v>
      </c>
      <c r="X14" s="174">
        <f t="shared" si="27"/>
        <v>1.0437785752293143</v>
      </c>
      <c r="Y14" s="174">
        <f t="shared" si="27"/>
        <v>1.0469856284306711</v>
      </c>
      <c r="Z14" s="174">
        <f t="shared" si="27"/>
        <v>1.0502025354367335</v>
      </c>
      <c r="AA14" s="174">
        <f t="shared" si="27"/>
        <v>1.0534293265237276</v>
      </c>
      <c r="AB14" s="174">
        <f t="shared" si="27"/>
        <v>1.056666032060904</v>
      </c>
      <c r="AC14" s="174">
        <f t="shared" si="27"/>
        <v>1.0599126825108247</v>
      </c>
      <c r="AD14" s="174">
        <f t="shared" si="27"/>
        <v>1.0631693084296487</v>
      </c>
      <c r="AE14" s="174">
        <f t="shared" si="27"/>
        <v>1.0664359404674202</v>
      </c>
      <c r="AF14" s="174">
        <f t="shared" si="27"/>
        <v>1.0697126093683569</v>
      </c>
      <c r="AG14" s="174">
        <f t="shared" si="27"/>
        <v>1.0729993459711396</v>
      </c>
      <c r="AH14" s="174">
        <f t="shared" si="27"/>
        <v>1.0762961812092018</v>
      </c>
      <c r="AI14" s="174">
        <f t="shared" si="27"/>
        <v>1.0793823660156365</v>
      </c>
      <c r="AJ14" s="174">
        <f t="shared" si="27"/>
        <v>1.0828095369130533</v>
      </c>
      <c r="AK14" s="174">
        <f t="shared" si="27"/>
        <v>1.0861365143719015</v>
      </c>
      <c r="AL14" s="174">
        <f t="shared" si="27"/>
        <v>1.0894737141077377</v>
      </c>
      <c r="AM14" s="174">
        <f t="shared" si="27"/>
        <v>1.0928211675289345</v>
      </c>
      <c r="AN14" s="174">
        <f t="shared" si="27"/>
        <v>1.0961789061403677</v>
      </c>
      <c r="AO14" s="174">
        <f t="shared" si="27"/>
        <v>1.099546961543713</v>
      </c>
      <c r="AP14" s="174">
        <f t="shared" ref="AP14:BU14" si="28">IF(AP$7=EOMONTH(Start.Date,0),1,AO14*(1+$D14)^YEARFRAC(AO$7,AP$7))</f>
        <v>1.102925365437744</v>
      </c>
      <c r="AQ14" s="174">
        <f t="shared" si="28"/>
        <v>1.1063141496186297</v>
      </c>
      <c r="AR14" s="174">
        <f t="shared" si="28"/>
        <v>1.1097133459802346</v>
      </c>
      <c r="AS14" s="174">
        <f t="shared" si="28"/>
        <v>1.1131229865144181</v>
      </c>
      <c r="AT14" s="174">
        <f t="shared" si="28"/>
        <v>1.116543103311336</v>
      </c>
      <c r="AU14" s="174">
        <f t="shared" si="28"/>
        <v>1.1197446926334289</v>
      </c>
      <c r="AV14" s="174">
        <f t="shared" si="28"/>
        <v>1.1233000188495648</v>
      </c>
      <c r="AW14" s="174">
        <f t="shared" si="28"/>
        <v>1.1267514050027478</v>
      </c>
      <c r="AX14" s="174">
        <f t="shared" si="28"/>
        <v>1.1302133956838205</v>
      </c>
      <c r="AY14" s="174">
        <f t="shared" si="28"/>
        <v>1.1336860234756372</v>
      </c>
      <c r="AZ14" s="174">
        <f t="shared" si="28"/>
        <v>1.137169321061164</v>
      </c>
      <c r="BA14" s="174">
        <f t="shared" si="28"/>
        <v>1.1406633212237871</v>
      </c>
      <c r="BB14" s="174">
        <f t="shared" si="28"/>
        <v>1.1441680568476211</v>
      </c>
      <c r="BC14" s="174">
        <f t="shared" si="28"/>
        <v>1.1476835609178182</v>
      </c>
      <c r="BD14" s="174">
        <f t="shared" si="28"/>
        <v>1.151209866520879</v>
      </c>
      <c r="BE14" s="174">
        <f t="shared" si="28"/>
        <v>1.1547470068449637</v>
      </c>
      <c r="BF14" s="174">
        <f t="shared" si="28"/>
        <v>1.1582950151802043</v>
      </c>
      <c r="BG14" s="174">
        <f t="shared" si="28"/>
        <v>1.1616163244439814</v>
      </c>
      <c r="BH14" s="174">
        <f t="shared" si="28"/>
        <v>1.1653045982072392</v>
      </c>
      <c r="BI14" s="174">
        <f t="shared" si="28"/>
        <v>1.1688850451822264</v>
      </c>
      <c r="BJ14" s="174">
        <f t="shared" si="28"/>
        <v>1.1724764932298606</v>
      </c>
      <c r="BK14" s="174">
        <f t="shared" si="28"/>
        <v>1.1760789761513961</v>
      </c>
      <c r="BL14" s="174">
        <f t="shared" si="28"/>
        <v>1.1796925278519435</v>
      </c>
      <c r="BM14" s="174">
        <f t="shared" si="28"/>
        <v>1.1833171823407875</v>
      </c>
      <c r="BN14" s="174">
        <f t="shared" si="28"/>
        <v>1.1869529737317084</v>
      </c>
      <c r="BO14" s="174">
        <f t="shared" si="28"/>
        <v>1.1905999362433022</v>
      </c>
      <c r="BP14" s="174">
        <f t="shared" si="28"/>
        <v>1.1942581041993032</v>
      </c>
      <c r="BQ14" s="174">
        <f t="shared" si="28"/>
        <v>1.1979275120289066</v>
      </c>
      <c r="BR14" s="174">
        <f t="shared" si="28"/>
        <v>1.2016081942670926</v>
      </c>
      <c r="BS14" s="174">
        <f t="shared" si="28"/>
        <v>1.2051769366106309</v>
      </c>
      <c r="BT14" s="174">
        <f t="shared" si="28"/>
        <v>1.2090035206400109</v>
      </c>
      <c r="BU14" s="174">
        <f t="shared" si="28"/>
        <v>1.2127182343765601</v>
      </c>
      <c r="BV14" s="174">
        <f t="shared" ref="BV14:DA14" si="29">IF(BV$7=EOMONTH(Start.Date,0),1,BU14*(1+$D14)^YEARFRAC(BU$7,BV$7))</f>
        <v>1.2164443617259806</v>
      </c>
      <c r="BW14" s="174">
        <f t="shared" si="29"/>
        <v>1.2201819377570737</v>
      </c>
      <c r="BX14" s="174">
        <f t="shared" si="29"/>
        <v>1.2239309976463915</v>
      </c>
      <c r="BY14" s="174">
        <f t="shared" si="29"/>
        <v>1.2276915766785672</v>
      </c>
      <c r="BZ14" s="174">
        <f t="shared" si="29"/>
        <v>1.2314637102466477</v>
      </c>
      <c r="CA14" s="174">
        <f t="shared" si="29"/>
        <v>1.2352474338524264</v>
      </c>
      <c r="CB14" s="174">
        <f t="shared" si="29"/>
        <v>1.2390427831067774</v>
      </c>
      <c r="CC14" s="174">
        <f t="shared" si="29"/>
        <v>1.2428497937299907</v>
      </c>
      <c r="CD14" s="174">
        <f t="shared" si="29"/>
        <v>1.2466685015521086</v>
      </c>
      <c r="CE14" s="174">
        <f t="shared" si="29"/>
        <v>1.2502432140293267</v>
      </c>
      <c r="CF14" s="174">
        <f t="shared" si="29"/>
        <v>1.2542128889959752</v>
      </c>
      <c r="CG14" s="174">
        <f t="shared" si="29"/>
        <v>1.258066510402176</v>
      </c>
      <c r="CH14" s="174">
        <f t="shared" si="29"/>
        <v>1.261931972220856</v>
      </c>
      <c r="CI14" s="174">
        <f t="shared" si="29"/>
        <v>1.265809310832176</v>
      </c>
      <c r="CJ14" s="174">
        <f t="shared" si="29"/>
        <v>1.269698562728077</v>
      </c>
      <c r="CK14" s="174">
        <f t="shared" si="29"/>
        <v>1.2735997645126227</v>
      </c>
      <c r="CL14" s="174">
        <f t="shared" si="29"/>
        <v>1.2775129529023441</v>
      </c>
      <c r="CM14" s="174">
        <f t="shared" si="29"/>
        <v>1.2814381647265858</v>
      </c>
      <c r="CN14" s="174">
        <f t="shared" si="29"/>
        <v>1.2853754369278514</v>
      </c>
      <c r="CO14" s="174">
        <f t="shared" si="29"/>
        <v>1.2893248065621525</v>
      </c>
      <c r="CP14" s="174">
        <f t="shared" si="29"/>
        <v>1.2932863107993566</v>
      </c>
      <c r="CQ14" s="174">
        <f t="shared" si="29"/>
        <v>1.296994695751791</v>
      </c>
      <c r="CR14" s="174">
        <f t="shared" si="29"/>
        <v>1.3011128123852806</v>
      </c>
      <c r="CS14" s="174">
        <f t="shared" si="29"/>
        <v>1.3051105357619746</v>
      </c>
      <c r="CT14" s="174">
        <f t="shared" si="29"/>
        <v>1.3091205423104615</v>
      </c>
      <c r="CU14" s="174">
        <f t="shared" si="29"/>
        <v>1.3131428697712988</v>
      </c>
      <c r="CV14" s="174">
        <f t="shared" si="29"/>
        <v>1.3171775560010037</v>
      </c>
      <c r="CW14" s="174">
        <f t="shared" si="29"/>
        <v>1.3212246389724089</v>
      </c>
      <c r="CX14" s="174">
        <f t="shared" si="29"/>
        <v>1.3252841567750204</v>
      </c>
      <c r="CY14" s="174">
        <f t="shared" si="29"/>
        <v>1.3293561476153755</v>
      </c>
      <c r="CZ14" s="174">
        <f t="shared" si="29"/>
        <v>1.3334406498174027</v>
      </c>
      <c r="DA14" s="174">
        <f t="shared" si="29"/>
        <v>1.337537701822783</v>
      </c>
      <c r="DB14" s="174">
        <f t="shared" ref="DB14:EB14" si="30">IF(DB$7=EOMONTH(Start.Date,0),1,DA14*(1+$D14)^YEARFRAC(DA$7,DB$7))</f>
        <v>1.34164734219131</v>
      </c>
      <c r="DC14" s="174">
        <f t="shared" si="30"/>
        <v>1.3454943981554151</v>
      </c>
      <c r="DD14" s="174">
        <f t="shared" si="30"/>
        <v>1.3497665072700165</v>
      </c>
      <c r="DE14" s="174">
        <f t="shared" si="30"/>
        <v>1.3539137211532613</v>
      </c>
      <c r="DF14" s="174">
        <f t="shared" si="30"/>
        <v>1.3580736775241145</v>
      </c>
      <c r="DG14" s="174">
        <f t="shared" si="30"/>
        <v>1.362246415534401</v>
      </c>
      <c r="DH14" s="174">
        <f t="shared" si="30"/>
        <v>1.3664319744562408</v>
      </c>
      <c r="DI14" s="174">
        <f t="shared" si="30"/>
        <v>1.3706303936824193</v>
      </c>
      <c r="DJ14" s="174">
        <f t="shared" si="30"/>
        <v>1.3748417127267583</v>
      </c>
      <c r="DK14" s="174">
        <f t="shared" si="30"/>
        <v>1.3790659712244866</v>
      </c>
      <c r="DL14" s="174">
        <f t="shared" si="30"/>
        <v>1.3833032089326145</v>
      </c>
      <c r="DM14" s="174">
        <f t="shared" si="30"/>
        <v>1.3875534657303072</v>
      </c>
      <c r="DN14" s="174">
        <f t="shared" si="30"/>
        <v>1.3918167816192604</v>
      </c>
      <c r="DO14" s="174">
        <f t="shared" si="30"/>
        <v>1.3959504380862433</v>
      </c>
      <c r="DP14" s="174">
        <f t="shared" si="30"/>
        <v>1.4003827512926423</v>
      </c>
      <c r="DQ14" s="174">
        <f t="shared" si="30"/>
        <v>1.4046854856965088</v>
      </c>
      <c r="DR14" s="174">
        <f t="shared" si="30"/>
        <v>1.409001440431269</v>
      </c>
      <c r="DS14" s="174">
        <f t="shared" si="30"/>
        <v>1.4133306561169412</v>
      </c>
      <c r="DT14" s="174">
        <f t="shared" si="30"/>
        <v>1.4176731734983501</v>
      </c>
      <c r="DU14" s="174">
        <f t="shared" si="30"/>
        <v>1.4220290334455103</v>
      </c>
      <c r="DV14" s="174">
        <f t="shared" si="30"/>
        <v>1.4263982769540118</v>
      </c>
      <c r="DW14" s="174">
        <f t="shared" si="30"/>
        <v>1.4307809451454048</v>
      </c>
      <c r="DX14" s="174">
        <f t="shared" si="30"/>
        <v>1.4351770792675873</v>
      </c>
      <c r="DY14" s="174">
        <f t="shared" si="30"/>
        <v>1.4395867206951936</v>
      </c>
      <c r="DZ14" s="174">
        <f t="shared" si="30"/>
        <v>1.4440099109299824</v>
      </c>
      <c r="EA14" s="174">
        <f t="shared" si="30"/>
        <v>1.4481504825730467</v>
      </c>
      <c r="EB14" s="174">
        <f t="shared" si="30"/>
        <v>1.4527485372988012</v>
      </c>
    </row>
    <row r="15" spans="1:482" x14ac:dyDescent="0.25">
      <c r="C15" t="s">
        <v>416</v>
      </c>
      <c r="J15" s="81">
        <f t="shared" ref="J15:BU15" si="31">+I15+1</f>
        <v>1</v>
      </c>
      <c r="K15" s="81">
        <f t="shared" si="31"/>
        <v>2</v>
      </c>
      <c r="L15" s="81">
        <f t="shared" si="31"/>
        <v>3</v>
      </c>
      <c r="M15" s="81">
        <f t="shared" si="31"/>
        <v>4</v>
      </c>
      <c r="N15" s="81">
        <f t="shared" si="31"/>
        <v>5</v>
      </c>
      <c r="O15" s="81">
        <f t="shared" si="31"/>
        <v>6</v>
      </c>
      <c r="P15" s="81">
        <f t="shared" si="31"/>
        <v>7</v>
      </c>
      <c r="Q15" s="81">
        <f t="shared" si="31"/>
        <v>8</v>
      </c>
      <c r="R15" s="81">
        <f t="shared" si="31"/>
        <v>9</v>
      </c>
      <c r="S15" s="81">
        <f t="shared" si="31"/>
        <v>10</v>
      </c>
      <c r="T15" s="81">
        <f t="shared" si="31"/>
        <v>11</v>
      </c>
      <c r="U15" s="81">
        <f t="shared" si="31"/>
        <v>12</v>
      </c>
      <c r="V15" s="81">
        <f t="shared" si="31"/>
        <v>13</v>
      </c>
      <c r="W15" s="81">
        <f t="shared" si="31"/>
        <v>14</v>
      </c>
      <c r="X15" s="81">
        <f t="shared" si="31"/>
        <v>15</v>
      </c>
      <c r="Y15" s="81">
        <f t="shared" si="31"/>
        <v>16</v>
      </c>
      <c r="Z15" s="81">
        <f t="shared" si="31"/>
        <v>17</v>
      </c>
      <c r="AA15" s="81">
        <f t="shared" si="31"/>
        <v>18</v>
      </c>
      <c r="AB15" s="81">
        <f t="shared" si="31"/>
        <v>19</v>
      </c>
      <c r="AC15" s="81">
        <f t="shared" si="31"/>
        <v>20</v>
      </c>
      <c r="AD15" s="81">
        <f t="shared" si="31"/>
        <v>21</v>
      </c>
      <c r="AE15" s="81">
        <f t="shared" si="31"/>
        <v>22</v>
      </c>
      <c r="AF15" s="81">
        <f t="shared" si="31"/>
        <v>23</v>
      </c>
      <c r="AG15" s="81">
        <f t="shared" si="31"/>
        <v>24</v>
      </c>
      <c r="AH15" s="81">
        <f t="shared" si="31"/>
        <v>25</v>
      </c>
      <c r="AI15" s="81">
        <f t="shared" si="31"/>
        <v>26</v>
      </c>
      <c r="AJ15" s="81">
        <f t="shared" si="31"/>
        <v>27</v>
      </c>
      <c r="AK15" s="81">
        <f t="shared" si="31"/>
        <v>28</v>
      </c>
      <c r="AL15" s="81">
        <f t="shared" si="31"/>
        <v>29</v>
      </c>
      <c r="AM15" s="81">
        <f t="shared" si="31"/>
        <v>30</v>
      </c>
      <c r="AN15" s="81">
        <f t="shared" si="31"/>
        <v>31</v>
      </c>
      <c r="AO15" s="81">
        <f t="shared" si="31"/>
        <v>32</v>
      </c>
      <c r="AP15" s="81">
        <f t="shared" si="31"/>
        <v>33</v>
      </c>
      <c r="AQ15" s="81">
        <f t="shared" si="31"/>
        <v>34</v>
      </c>
      <c r="AR15" s="81">
        <f t="shared" si="31"/>
        <v>35</v>
      </c>
      <c r="AS15" s="81">
        <f t="shared" si="31"/>
        <v>36</v>
      </c>
      <c r="AT15" s="81">
        <f t="shared" si="31"/>
        <v>37</v>
      </c>
      <c r="AU15" s="81">
        <f t="shared" si="31"/>
        <v>38</v>
      </c>
      <c r="AV15" s="81">
        <f t="shared" si="31"/>
        <v>39</v>
      </c>
      <c r="AW15" s="81">
        <f t="shared" si="31"/>
        <v>40</v>
      </c>
      <c r="AX15" s="81">
        <f t="shared" si="31"/>
        <v>41</v>
      </c>
      <c r="AY15" s="81">
        <f t="shared" si="31"/>
        <v>42</v>
      </c>
      <c r="AZ15" s="81">
        <f t="shared" si="31"/>
        <v>43</v>
      </c>
      <c r="BA15" s="81">
        <f t="shared" si="31"/>
        <v>44</v>
      </c>
      <c r="BB15" s="81">
        <f t="shared" si="31"/>
        <v>45</v>
      </c>
      <c r="BC15" s="81">
        <f t="shared" si="31"/>
        <v>46</v>
      </c>
      <c r="BD15" s="81">
        <f t="shared" si="31"/>
        <v>47</v>
      </c>
      <c r="BE15" s="81">
        <f t="shared" si="31"/>
        <v>48</v>
      </c>
      <c r="BF15" s="81">
        <f t="shared" si="31"/>
        <v>49</v>
      </c>
      <c r="BG15" s="81">
        <f t="shared" si="31"/>
        <v>50</v>
      </c>
      <c r="BH15" s="81">
        <f t="shared" si="31"/>
        <v>51</v>
      </c>
      <c r="BI15" s="81">
        <f t="shared" si="31"/>
        <v>52</v>
      </c>
      <c r="BJ15" s="81">
        <f t="shared" si="31"/>
        <v>53</v>
      </c>
      <c r="BK15" s="81">
        <f t="shared" si="31"/>
        <v>54</v>
      </c>
      <c r="BL15" s="81">
        <f t="shared" si="31"/>
        <v>55</v>
      </c>
      <c r="BM15" s="81">
        <f t="shared" si="31"/>
        <v>56</v>
      </c>
      <c r="BN15" s="81">
        <f t="shared" si="31"/>
        <v>57</v>
      </c>
      <c r="BO15" s="81">
        <f t="shared" si="31"/>
        <v>58</v>
      </c>
      <c r="BP15" s="81">
        <f t="shared" si="31"/>
        <v>59</v>
      </c>
      <c r="BQ15" s="81">
        <f t="shared" si="31"/>
        <v>60</v>
      </c>
      <c r="BR15" s="81">
        <f t="shared" si="31"/>
        <v>61</v>
      </c>
      <c r="BS15" s="81">
        <f t="shared" si="31"/>
        <v>62</v>
      </c>
      <c r="BT15" s="81">
        <f t="shared" si="31"/>
        <v>63</v>
      </c>
      <c r="BU15" s="81">
        <f t="shared" si="31"/>
        <v>64</v>
      </c>
      <c r="BV15" s="81">
        <f t="shared" ref="BV15:DU15" si="32">+BU15+1</f>
        <v>65</v>
      </c>
      <c r="BW15" s="81">
        <f t="shared" si="32"/>
        <v>66</v>
      </c>
      <c r="BX15" s="81">
        <f t="shared" si="32"/>
        <v>67</v>
      </c>
      <c r="BY15" s="81">
        <f t="shared" si="32"/>
        <v>68</v>
      </c>
      <c r="BZ15" s="81">
        <f t="shared" si="32"/>
        <v>69</v>
      </c>
      <c r="CA15" s="81">
        <f t="shared" si="32"/>
        <v>70</v>
      </c>
      <c r="CB15" s="81">
        <f t="shared" si="32"/>
        <v>71</v>
      </c>
      <c r="CC15" s="81">
        <f t="shared" si="32"/>
        <v>72</v>
      </c>
      <c r="CD15" s="81">
        <f t="shared" si="32"/>
        <v>73</v>
      </c>
      <c r="CE15" s="81">
        <f t="shared" si="32"/>
        <v>74</v>
      </c>
      <c r="CF15" s="81">
        <f t="shared" si="32"/>
        <v>75</v>
      </c>
      <c r="CG15" s="81">
        <f t="shared" si="32"/>
        <v>76</v>
      </c>
      <c r="CH15" s="81">
        <f t="shared" si="32"/>
        <v>77</v>
      </c>
      <c r="CI15" s="81">
        <f t="shared" si="32"/>
        <v>78</v>
      </c>
      <c r="CJ15" s="81">
        <f t="shared" si="32"/>
        <v>79</v>
      </c>
      <c r="CK15" s="81">
        <f t="shared" si="32"/>
        <v>80</v>
      </c>
      <c r="CL15" s="81">
        <f t="shared" si="32"/>
        <v>81</v>
      </c>
      <c r="CM15" s="81">
        <f t="shared" si="32"/>
        <v>82</v>
      </c>
      <c r="CN15" s="81">
        <f t="shared" si="32"/>
        <v>83</v>
      </c>
      <c r="CO15" s="81">
        <f t="shared" si="32"/>
        <v>84</v>
      </c>
      <c r="CP15" s="81">
        <f t="shared" si="32"/>
        <v>85</v>
      </c>
      <c r="CQ15" s="81">
        <f t="shared" si="32"/>
        <v>86</v>
      </c>
      <c r="CR15" s="81">
        <f t="shared" si="32"/>
        <v>87</v>
      </c>
      <c r="CS15" s="81">
        <f t="shared" si="32"/>
        <v>88</v>
      </c>
      <c r="CT15" s="81">
        <f t="shared" si="32"/>
        <v>89</v>
      </c>
      <c r="CU15" s="81">
        <f t="shared" si="32"/>
        <v>90</v>
      </c>
      <c r="CV15" s="81">
        <f t="shared" si="32"/>
        <v>91</v>
      </c>
      <c r="CW15" s="81">
        <f t="shared" si="32"/>
        <v>92</v>
      </c>
      <c r="CX15" s="81">
        <f t="shared" si="32"/>
        <v>93</v>
      </c>
      <c r="CY15" s="81">
        <f t="shared" si="32"/>
        <v>94</v>
      </c>
      <c r="CZ15" s="81">
        <f t="shared" si="32"/>
        <v>95</v>
      </c>
      <c r="DA15" s="81">
        <f t="shared" si="32"/>
        <v>96</v>
      </c>
      <c r="DB15" s="81">
        <f t="shared" si="32"/>
        <v>97</v>
      </c>
      <c r="DC15" s="81">
        <f t="shared" si="32"/>
        <v>98</v>
      </c>
      <c r="DD15" s="81">
        <f t="shared" si="32"/>
        <v>99</v>
      </c>
      <c r="DE15" s="81">
        <f t="shared" si="32"/>
        <v>100</v>
      </c>
      <c r="DF15" s="81">
        <f t="shared" si="32"/>
        <v>101</v>
      </c>
      <c r="DG15" s="81">
        <f t="shared" si="32"/>
        <v>102</v>
      </c>
      <c r="DH15" s="81">
        <f t="shared" si="32"/>
        <v>103</v>
      </c>
      <c r="DI15" s="81">
        <f t="shared" si="32"/>
        <v>104</v>
      </c>
      <c r="DJ15" s="81">
        <f t="shared" si="32"/>
        <v>105</v>
      </c>
      <c r="DK15" s="81">
        <f t="shared" si="32"/>
        <v>106</v>
      </c>
      <c r="DL15" s="81">
        <f t="shared" si="32"/>
        <v>107</v>
      </c>
      <c r="DM15" s="81">
        <f t="shared" si="32"/>
        <v>108</v>
      </c>
      <c r="DN15" s="81">
        <f t="shared" si="32"/>
        <v>109</v>
      </c>
      <c r="DO15" s="81">
        <f t="shared" si="32"/>
        <v>110</v>
      </c>
      <c r="DP15" s="81">
        <f t="shared" si="32"/>
        <v>111</v>
      </c>
      <c r="DQ15" s="81">
        <f t="shared" si="32"/>
        <v>112</v>
      </c>
      <c r="DR15" s="81">
        <f t="shared" si="32"/>
        <v>113</v>
      </c>
      <c r="DS15" s="81">
        <f t="shared" si="32"/>
        <v>114</v>
      </c>
      <c r="DT15" s="81">
        <f t="shared" si="32"/>
        <v>115</v>
      </c>
      <c r="DU15" s="81">
        <f t="shared" si="32"/>
        <v>116</v>
      </c>
      <c r="DV15" s="81">
        <f t="shared" ref="DV15" si="33">+DU15+1</f>
        <v>117</v>
      </c>
      <c r="DW15" s="81">
        <f t="shared" ref="DW15" si="34">+DV15+1</f>
        <v>118</v>
      </c>
      <c r="DX15" s="81">
        <f t="shared" ref="DX15" si="35">+DW15+1</f>
        <v>119</v>
      </c>
      <c r="DY15" s="81">
        <f t="shared" ref="DY15" si="36">+DX15+1</f>
        <v>120</v>
      </c>
      <c r="DZ15" s="81">
        <f t="shared" ref="DZ15" si="37">+DY15+1</f>
        <v>121</v>
      </c>
      <c r="EA15" s="81">
        <f t="shared" ref="EA15" si="38">+DZ15+1</f>
        <v>122</v>
      </c>
      <c r="EB15" s="81">
        <f t="shared" ref="EB15" si="39">+EA15+1</f>
        <v>123</v>
      </c>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row>
    <row r="16" spans="1:482" ht="14.25" customHeight="1" x14ac:dyDescent="0.25">
      <c r="H16" s="9"/>
      <c r="I16" s="9"/>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55"/>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row>
    <row r="17" spans="2:133" ht="13" x14ac:dyDescent="0.3">
      <c r="B17" s="111" t="s">
        <v>340</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row>
    <row r="18" spans="2:133" ht="13" x14ac:dyDescent="0.3">
      <c r="B18" s="108" t="str">
        <f>Assumptions!B18</f>
        <v>Producers / Feedlots</v>
      </c>
      <c r="C18" s="108"/>
      <c r="D18" s="108"/>
      <c r="E18" s="108"/>
      <c r="F18" s="108"/>
      <c r="G18" s="108"/>
      <c r="H18" s="108"/>
      <c r="I18" s="108"/>
      <c r="BS18" s="149"/>
    </row>
    <row r="19" spans="2:133" ht="14" x14ac:dyDescent="0.3">
      <c r="B19" s="73"/>
      <c r="C19" s="27"/>
      <c r="H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row>
    <row r="20" spans="2:133" ht="13" x14ac:dyDescent="0.3">
      <c r="B20" s="334"/>
      <c r="C20" s="335" t="s">
        <v>571</v>
      </c>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7"/>
    </row>
    <row r="21" spans="2:133" ht="14" x14ac:dyDescent="0.3">
      <c r="B21" s="73"/>
      <c r="C21" s="27"/>
      <c r="H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row>
    <row r="22" spans="2:133" ht="13" x14ac:dyDescent="0.3">
      <c r="B22" s="34"/>
      <c r="C22" s="2" t="s">
        <v>516</v>
      </c>
      <c r="D22" s="34"/>
      <c r="E22" s="34"/>
      <c r="F22" s="34"/>
      <c r="G22" s="67"/>
      <c r="H22" s="35"/>
      <c r="I22" s="34"/>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row>
    <row r="23" spans="2:133" ht="13" outlineLevel="1" x14ac:dyDescent="0.3">
      <c r="C23" s="339" t="s">
        <v>500</v>
      </c>
      <c r="G23" s="52"/>
      <c r="H23" s="29"/>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row>
    <row r="24" spans="2:133" outlineLevel="1" x14ac:dyDescent="0.25">
      <c r="C24" s="328" t="s">
        <v>552</v>
      </c>
      <c r="G24" s="52" t="s">
        <v>220</v>
      </c>
      <c r="H24" s="46">
        <f t="shared" ref="H24" si="40">SUM(J24:EB24)</f>
        <v>0</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row>
    <row r="25" spans="2:133" ht="14" outlineLevel="1" x14ac:dyDescent="0.3">
      <c r="B25" s="73"/>
      <c r="C25" s="27"/>
      <c r="H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2:133" ht="13" outlineLevel="1" x14ac:dyDescent="0.3">
      <c r="C26" s="339" t="s">
        <v>502</v>
      </c>
      <c r="G26" s="52"/>
      <c r="H26" s="29"/>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row>
    <row r="27" spans="2:133" outlineLevel="1" x14ac:dyDescent="0.25">
      <c r="C27" s="317" t="s">
        <v>554</v>
      </c>
      <c r="D27" s="79">
        <f>Costs!$I$83</f>
        <v>44927</v>
      </c>
      <c r="E27" s="79">
        <f>Assumptions!I13</f>
        <v>45658</v>
      </c>
      <c r="G27" s="52" t="s">
        <v>418</v>
      </c>
      <c r="J27" s="82">
        <f t="shared" ref="J27:AO27" si="41">(MONTH($D27)=J$5)*(AND(J$7&gt;=$D$27,J$7&lt;$E$27))</f>
        <v>1</v>
      </c>
      <c r="K27" s="82">
        <f t="shared" si="41"/>
        <v>0</v>
      </c>
      <c r="L27" s="82">
        <f t="shared" si="41"/>
        <v>0</v>
      </c>
      <c r="M27" s="82">
        <f t="shared" si="41"/>
        <v>0</v>
      </c>
      <c r="N27" s="82">
        <f t="shared" si="41"/>
        <v>0</v>
      </c>
      <c r="O27" s="82">
        <f t="shared" si="41"/>
        <v>0</v>
      </c>
      <c r="P27" s="82">
        <f t="shared" si="41"/>
        <v>0</v>
      </c>
      <c r="Q27" s="82">
        <f t="shared" si="41"/>
        <v>0</v>
      </c>
      <c r="R27" s="82">
        <f t="shared" si="41"/>
        <v>0</v>
      </c>
      <c r="S27" s="82">
        <f t="shared" si="41"/>
        <v>0</v>
      </c>
      <c r="T27" s="82">
        <f t="shared" si="41"/>
        <v>0</v>
      </c>
      <c r="U27" s="82">
        <f t="shared" si="41"/>
        <v>0</v>
      </c>
      <c r="V27" s="82">
        <f t="shared" si="41"/>
        <v>1</v>
      </c>
      <c r="W27" s="82">
        <f t="shared" si="41"/>
        <v>0</v>
      </c>
      <c r="X27" s="82">
        <f t="shared" si="41"/>
        <v>0</v>
      </c>
      <c r="Y27" s="82">
        <f t="shared" si="41"/>
        <v>0</v>
      </c>
      <c r="Z27" s="82">
        <f t="shared" si="41"/>
        <v>0</v>
      </c>
      <c r="AA27" s="82">
        <f t="shared" si="41"/>
        <v>0</v>
      </c>
      <c r="AB27" s="82">
        <f t="shared" si="41"/>
        <v>0</v>
      </c>
      <c r="AC27" s="82">
        <f t="shared" si="41"/>
        <v>0</v>
      </c>
      <c r="AD27" s="82">
        <f t="shared" si="41"/>
        <v>0</v>
      </c>
      <c r="AE27" s="82">
        <f t="shared" si="41"/>
        <v>0</v>
      </c>
      <c r="AF27" s="82">
        <f t="shared" si="41"/>
        <v>0</v>
      </c>
      <c r="AG27" s="82">
        <f t="shared" si="41"/>
        <v>0</v>
      </c>
      <c r="AH27" s="82">
        <f t="shared" si="41"/>
        <v>0</v>
      </c>
      <c r="AI27" s="82">
        <f t="shared" si="41"/>
        <v>0</v>
      </c>
      <c r="AJ27" s="82">
        <f t="shared" si="41"/>
        <v>0</v>
      </c>
      <c r="AK27" s="82">
        <f t="shared" si="41"/>
        <v>0</v>
      </c>
      <c r="AL27" s="82">
        <f t="shared" si="41"/>
        <v>0</v>
      </c>
      <c r="AM27" s="82">
        <f t="shared" si="41"/>
        <v>0</v>
      </c>
      <c r="AN27" s="82">
        <f t="shared" si="41"/>
        <v>0</v>
      </c>
      <c r="AO27" s="82">
        <f t="shared" si="41"/>
        <v>0</v>
      </c>
      <c r="AP27" s="82">
        <f t="shared" ref="AP27:BU27" si="42">(MONTH($D27)=AP$5)*(AND(AP$7&gt;=$D$27,AP$7&lt;$E$27))</f>
        <v>0</v>
      </c>
      <c r="AQ27" s="82">
        <f t="shared" si="42"/>
        <v>0</v>
      </c>
      <c r="AR27" s="82">
        <f t="shared" si="42"/>
        <v>0</v>
      </c>
      <c r="AS27" s="82">
        <f t="shared" si="42"/>
        <v>0</v>
      </c>
      <c r="AT27" s="82">
        <f t="shared" si="42"/>
        <v>0</v>
      </c>
      <c r="AU27" s="82">
        <f t="shared" si="42"/>
        <v>0</v>
      </c>
      <c r="AV27" s="82">
        <f t="shared" si="42"/>
        <v>0</v>
      </c>
      <c r="AW27" s="82">
        <f t="shared" si="42"/>
        <v>0</v>
      </c>
      <c r="AX27" s="82">
        <f t="shared" si="42"/>
        <v>0</v>
      </c>
      <c r="AY27" s="82">
        <f t="shared" si="42"/>
        <v>0</v>
      </c>
      <c r="AZ27" s="82">
        <f t="shared" si="42"/>
        <v>0</v>
      </c>
      <c r="BA27" s="82">
        <f t="shared" si="42"/>
        <v>0</v>
      </c>
      <c r="BB27" s="82">
        <f t="shared" si="42"/>
        <v>0</v>
      </c>
      <c r="BC27" s="82">
        <f t="shared" si="42"/>
        <v>0</v>
      </c>
      <c r="BD27" s="82">
        <f t="shared" si="42"/>
        <v>0</v>
      </c>
      <c r="BE27" s="82">
        <f t="shared" si="42"/>
        <v>0</v>
      </c>
      <c r="BF27" s="82">
        <f t="shared" si="42"/>
        <v>0</v>
      </c>
      <c r="BG27" s="82">
        <f t="shared" si="42"/>
        <v>0</v>
      </c>
      <c r="BH27" s="82">
        <f t="shared" si="42"/>
        <v>0</v>
      </c>
      <c r="BI27" s="82">
        <f t="shared" si="42"/>
        <v>0</v>
      </c>
      <c r="BJ27" s="82">
        <f t="shared" si="42"/>
        <v>0</v>
      </c>
      <c r="BK27" s="82">
        <f t="shared" si="42"/>
        <v>0</v>
      </c>
      <c r="BL27" s="82">
        <f t="shared" si="42"/>
        <v>0</v>
      </c>
      <c r="BM27" s="82">
        <f t="shared" si="42"/>
        <v>0</v>
      </c>
      <c r="BN27" s="82">
        <f t="shared" si="42"/>
        <v>0</v>
      </c>
      <c r="BO27" s="82">
        <f t="shared" si="42"/>
        <v>0</v>
      </c>
      <c r="BP27" s="82">
        <f t="shared" si="42"/>
        <v>0</v>
      </c>
      <c r="BQ27" s="82">
        <f t="shared" si="42"/>
        <v>0</v>
      </c>
      <c r="BR27" s="82">
        <f t="shared" si="42"/>
        <v>0</v>
      </c>
      <c r="BS27" s="82">
        <f t="shared" si="42"/>
        <v>0</v>
      </c>
      <c r="BT27" s="82">
        <f t="shared" si="42"/>
        <v>0</v>
      </c>
      <c r="BU27" s="82">
        <f t="shared" si="42"/>
        <v>0</v>
      </c>
      <c r="BV27" s="82">
        <f t="shared" ref="BV27:DA27" si="43">(MONTH($D27)=BV$5)*(AND(BV$7&gt;=$D$27,BV$7&lt;$E$27))</f>
        <v>0</v>
      </c>
      <c r="BW27" s="82">
        <f t="shared" si="43"/>
        <v>0</v>
      </c>
      <c r="BX27" s="82">
        <f t="shared" si="43"/>
        <v>0</v>
      </c>
      <c r="BY27" s="82">
        <f t="shared" si="43"/>
        <v>0</v>
      </c>
      <c r="BZ27" s="82">
        <f t="shared" si="43"/>
        <v>0</v>
      </c>
      <c r="CA27" s="82">
        <f t="shared" si="43"/>
        <v>0</v>
      </c>
      <c r="CB27" s="82">
        <f t="shared" si="43"/>
        <v>0</v>
      </c>
      <c r="CC27" s="82">
        <f t="shared" si="43"/>
        <v>0</v>
      </c>
      <c r="CD27" s="82">
        <f t="shared" si="43"/>
        <v>0</v>
      </c>
      <c r="CE27" s="82">
        <f t="shared" si="43"/>
        <v>0</v>
      </c>
      <c r="CF27" s="82">
        <f t="shared" si="43"/>
        <v>0</v>
      </c>
      <c r="CG27" s="82">
        <f t="shared" si="43"/>
        <v>0</v>
      </c>
      <c r="CH27" s="82">
        <f t="shared" si="43"/>
        <v>0</v>
      </c>
      <c r="CI27" s="82">
        <f t="shared" si="43"/>
        <v>0</v>
      </c>
      <c r="CJ27" s="82">
        <f t="shared" si="43"/>
        <v>0</v>
      </c>
      <c r="CK27" s="82">
        <f t="shared" si="43"/>
        <v>0</v>
      </c>
      <c r="CL27" s="82">
        <f t="shared" si="43"/>
        <v>0</v>
      </c>
      <c r="CM27" s="82">
        <f t="shared" si="43"/>
        <v>0</v>
      </c>
      <c r="CN27" s="82">
        <f t="shared" si="43"/>
        <v>0</v>
      </c>
      <c r="CO27" s="82">
        <f t="shared" si="43"/>
        <v>0</v>
      </c>
      <c r="CP27" s="82">
        <f t="shared" si="43"/>
        <v>0</v>
      </c>
      <c r="CQ27" s="82">
        <f t="shared" si="43"/>
        <v>0</v>
      </c>
      <c r="CR27" s="82">
        <f t="shared" si="43"/>
        <v>0</v>
      </c>
      <c r="CS27" s="82">
        <f t="shared" si="43"/>
        <v>0</v>
      </c>
      <c r="CT27" s="82">
        <f t="shared" si="43"/>
        <v>0</v>
      </c>
      <c r="CU27" s="82">
        <f t="shared" si="43"/>
        <v>0</v>
      </c>
      <c r="CV27" s="82">
        <f t="shared" si="43"/>
        <v>0</v>
      </c>
      <c r="CW27" s="82">
        <f t="shared" si="43"/>
        <v>0</v>
      </c>
      <c r="CX27" s="82">
        <f t="shared" si="43"/>
        <v>0</v>
      </c>
      <c r="CY27" s="82">
        <f t="shared" si="43"/>
        <v>0</v>
      </c>
      <c r="CZ27" s="82">
        <f t="shared" si="43"/>
        <v>0</v>
      </c>
      <c r="DA27" s="82">
        <f t="shared" si="43"/>
        <v>0</v>
      </c>
      <c r="DB27" s="82">
        <f t="shared" ref="DB27:EB27" si="44">(MONTH($D27)=DB$5)*(AND(DB$7&gt;=$D$27,DB$7&lt;$E$27))</f>
        <v>0</v>
      </c>
      <c r="DC27" s="82">
        <f t="shared" si="44"/>
        <v>0</v>
      </c>
      <c r="DD27" s="82">
        <f t="shared" si="44"/>
        <v>0</v>
      </c>
      <c r="DE27" s="82">
        <f t="shared" si="44"/>
        <v>0</v>
      </c>
      <c r="DF27" s="82">
        <f t="shared" si="44"/>
        <v>0</v>
      </c>
      <c r="DG27" s="82">
        <f t="shared" si="44"/>
        <v>0</v>
      </c>
      <c r="DH27" s="82">
        <f t="shared" si="44"/>
        <v>0</v>
      </c>
      <c r="DI27" s="82">
        <f t="shared" si="44"/>
        <v>0</v>
      </c>
      <c r="DJ27" s="82">
        <f t="shared" si="44"/>
        <v>0</v>
      </c>
      <c r="DK27" s="82">
        <f t="shared" si="44"/>
        <v>0</v>
      </c>
      <c r="DL27" s="82">
        <f t="shared" si="44"/>
        <v>0</v>
      </c>
      <c r="DM27" s="82">
        <f t="shared" si="44"/>
        <v>0</v>
      </c>
      <c r="DN27" s="82">
        <f t="shared" si="44"/>
        <v>0</v>
      </c>
      <c r="DO27" s="82">
        <f t="shared" si="44"/>
        <v>0</v>
      </c>
      <c r="DP27" s="82">
        <f t="shared" si="44"/>
        <v>0</v>
      </c>
      <c r="DQ27" s="82">
        <f t="shared" si="44"/>
        <v>0</v>
      </c>
      <c r="DR27" s="82">
        <f t="shared" si="44"/>
        <v>0</v>
      </c>
      <c r="DS27" s="82">
        <f t="shared" si="44"/>
        <v>0</v>
      </c>
      <c r="DT27" s="82">
        <f t="shared" si="44"/>
        <v>0</v>
      </c>
      <c r="DU27" s="82">
        <f t="shared" si="44"/>
        <v>0</v>
      </c>
      <c r="DV27" s="82">
        <f t="shared" si="44"/>
        <v>0</v>
      </c>
      <c r="DW27" s="82">
        <f t="shared" si="44"/>
        <v>0</v>
      </c>
      <c r="DX27" s="82">
        <f t="shared" si="44"/>
        <v>0</v>
      </c>
      <c r="DY27" s="82">
        <f t="shared" si="44"/>
        <v>0</v>
      </c>
      <c r="DZ27" s="82">
        <f t="shared" si="44"/>
        <v>0</v>
      </c>
      <c r="EA27" s="82">
        <f t="shared" si="44"/>
        <v>0</v>
      </c>
      <c r="EB27" s="82">
        <f t="shared" si="44"/>
        <v>0</v>
      </c>
      <c r="EC27" s="82"/>
    </row>
    <row r="28" spans="2:133" outlineLevel="1" x14ac:dyDescent="0.25">
      <c r="C28" s="317" t="s">
        <v>555</v>
      </c>
      <c r="D28" s="125">
        <f>Costs!$I$35</f>
        <v>1.12E-2</v>
      </c>
      <c r="G28" s="52" t="s">
        <v>215</v>
      </c>
      <c r="H28" s="29"/>
      <c r="J28" s="310">
        <f t="shared" ref="J28:S29" si="45">$D28</f>
        <v>1.12E-2</v>
      </c>
      <c r="K28" s="310">
        <f t="shared" si="45"/>
        <v>1.12E-2</v>
      </c>
      <c r="L28" s="310">
        <f t="shared" si="45"/>
        <v>1.12E-2</v>
      </c>
      <c r="M28" s="310">
        <f t="shared" si="45"/>
        <v>1.12E-2</v>
      </c>
      <c r="N28" s="310">
        <f t="shared" si="45"/>
        <v>1.12E-2</v>
      </c>
      <c r="O28" s="310">
        <f t="shared" si="45"/>
        <v>1.12E-2</v>
      </c>
      <c r="P28" s="310">
        <f t="shared" si="45"/>
        <v>1.12E-2</v>
      </c>
      <c r="Q28" s="310">
        <f t="shared" si="45"/>
        <v>1.12E-2</v>
      </c>
      <c r="R28" s="310">
        <f t="shared" si="45"/>
        <v>1.12E-2</v>
      </c>
      <c r="S28" s="310">
        <f t="shared" si="45"/>
        <v>1.12E-2</v>
      </c>
      <c r="T28" s="310">
        <f t="shared" ref="T28:AC29" si="46">$D28</f>
        <v>1.12E-2</v>
      </c>
      <c r="U28" s="310">
        <f t="shared" si="46"/>
        <v>1.12E-2</v>
      </c>
      <c r="V28" s="310">
        <f t="shared" si="46"/>
        <v>1.12E-2</v>
      </c>
      <c r="W28" s="310">
        <f t="shared" si="46"/>
        <v>1.12E-2</v>
      </c>
      <c r="X28" s="310">
        <f t="shared" si="46"/>
        <v>1.12E-2</v>
      </c>
      <c r="Y28" s="310">
        <f t="shared" si="46"/>
        <v>1.12E-2</v>
      </c>
      <c r="Z28" s="310">
        <f t="shared" si="46"/>
        <v>1.12E-2</v>
      </c>
      <c r="AA28" s="310">
        <f t="shared" si="46"/>
        <v>1.12E-2</v>
      </c>
      <c r="AB28" s="310">
        <f t="shared" si="46"/>
        <v>1.12E-2</v>
      </c>
      <c r="AC28" s="310">
        <f t="shared" si="46"/>
        <v>1.12E-2</v>
      </c>
      <c r="AD28" s="310">
        <f t="shared" ref="AD28:AM29" si="47">$D28</f>
        <v>1.12E-2</v>
      </c>
      <c r="AE28" s="310">
        <f t="shared" si="47"/>
        <v>1.12E-2</v>
      </c>
      <c r="AF28" s="310">
        <f t="shared" si="47"/>
        <v>1.12E-2</v>
      </c>
      <c r="AG28" s="310">
        <f t="shared" si="47"/>
        <v>1.12E-2</v>
      </c>
      <c r="AH28" s="310">
        <f t="shared" si="47"/>
        <v>1.12E-2</v>
      </c>
      <c r="AI28" s="310">
        <f t="shared" si="47"/>
        <v>1.12E-2</v>
      </c>
      <c r="AJ28" s="310">
        <f t="shared" si="47"/>
        <v>1.12E-2</v>
      </c>
      <c r="AK28" s="310">
        <f t="shared" si="47"/>
        <v>1.12E-2</v>
      </c>
      <c r="AL28" s="310">
        <f t="shared" si="47"/>
        <v>1.12E-2</v>
      </c>
      <c r="AM28" s="310">
        <f t="shared" si="47"/>
        <v>1.12E-2</v>
      </c>
      <c r="AN28" s="310">
        <f t="shared" ref="AN28:AW29" si="48">$D28</f>
        <v>1.12E-2</v>
      </c>
      <c r="AO28" s="310">
        <f t="shared" si="48"/>
        <v>1.12E-2</v>
      </c>
      <c r="AP28" s="310">
        <f t="shared" si="48"/>
        <v>1.12E-2</v>
      </c>
      <c r="AQ28" s="310">
        <f t="shared" si="48"/>
        <v>1.12E-2</v>
      </c>
      <c r="AR28" s="310">
        <f t="shared" si="48"/>
        <v>1.12E-2</v>
      </c>
      <c r="AS28" s="310">
        <f t="shared" si="48"/>
        <v>1.12E-2</v>
      </c>
      <c r="AT28" s="310">
        <f t="shared" si="48"/>
        <v>1.12E-2</v>
      </c>
      <c r="AU28" s="310">
        <f t="shared" si="48"/>
        <v>1.12E-2</v>
      </c>
      <c r="AV28" s="310">
        <f t="shared" si="48"/>
        <v>1.12E-2</v>
      </c>
      <c r="AW28" s="310">
        <f t="shared" si="48"/>
        <v>1.12E-2</v>
      </c>
      <c r="AX28" s="310">
        <f t="shared" ref="AX28:BG29" si="49">$D28</f>
        <v>1.12E-2</v>
      </c>
      <c r="AY28" s="310">
        <f t="shared" si="49"/>
        <v>1.12E-2</v>
      </c>
      <c r="AZ28" s="310">
        <f t="shared" si="49"/>
        <v>1.12E-2</v>
      </c>
      <c r="BA28" s="310">
        <f t="shared" si="49"/>
        <v>1.12E-2</v>
      </c>
      <c r="BB28" s="310">
        <f t="shared" si="49"/>
        <v>1.12E-2</v>
      </c>
      <c r="BC28" s="310">
        <f t="shared" si="49"/>
        <v>1.12E-2</v>
      </c>
      <c r="BD28" s="310">
        <f t="shared" si="49"/>
        <v>1.12E-2</v>
      </c>
      <c r="BE28" s="310">
        <f t="shared" si="49"/>
        <v>1.12E-2</v>
      </c>
      <c r="BF28" s="310">
        <f t="shared" si="49"/>
        <v>1.12E-2</v>
      </c>
      <c r="BG28" s="310">
        <f t="shared" si="49"/>
        <v>1.12E-2</v>
      </c>
      <c r="BH28" s="310">
        <f t="shared" ref="BH28:BQ29" si="50">$D28</f>
        <v>1.12E-2</v>
      </c>
      <c r="BI28" s="310">
        <f t="shared" si="50"/>
        <v>1.12E-2</v>
      </c>
      <c r="BJ28" s="310">
        <f t="shared" si="50"/>
        <v>1.12E-2</v>
      </c>
      <c r="BK28" s="310">
        <f t="shared" si="50"/>
        <v>1.12E-2</v>
      </c>
      <c r="BL28" s="310">
        <f t="shared" si="50"/>
        <v>1.12E-2</v>
      </c>
      <c r="BM28" s="310">
        <f t="shared" si="50"/>
        <v>1.12E-2</v>
      </c>
      <c r="BN28" s="310">
        <f t="shared" si="50"/>
        <v>1.12E-2</v>
      </c>
      <c r="BO28" s="310">
        <f t="shared" si="50"/>
        <v>1.12E-2</v>
      </c>
      <c r="BP28" s="310">
        <f t="shared" si="50"/>
        <v>1.12E-2</v>
      </c>
      <c r="BQ28" s="310">
        <f t="shared" si="50"/>
        <v>1.12E-2</v>
      </c>
      <c r="BR28" s="310">
        <f t="shared" ref="BR28:CA29" si="51">$D28</f>
        <v>1.12E-2</v>
      </c>
      <c r="BS28" s="310">
        <f t="shared" si="51"/>
        <v>1.12E-2</v>
      </c>
      <c r="BT28" s="310">
        <f t="shared" si="51"/>
        <v>1.12E-2</v>
      </c>
      <c r="BU28" s="310">
        <f t="shared" si="51"/>
        <v>1.12E-2</v>
      </c>
      <c r="BV28" s="310">
        <f t="shared" si="51"/>
        <v>1.12E-2</v>
      </c>
      <c r="BW28" s="310">
        <f t="shared" si="51"/>
        <v>1.12E-2</v>
      </c>
      <c r="BX28" s="310">
        <f t="shared" si="51"/>
        <v>1.12E-2</v>
      </c>
      <c r="BY28" s="310">
        <f t="shared" si="51"/>
        <v>1.12E-2</v>
      </c>
      <c r="BZ28" s="310">
        <f t="shared" si="51"/>
        <v>1.12E-2</v>
      </c>
      <c r="CA28" s="310">
        <f t="shared" si="51"/>
        <v>1.12E-2</v>
      </c>
      <c r="CB28" s="310">
        <f t="shared" ref="CB28:CK29" si="52">$D28</f>
        <v>1.12E-2</v>
      </c>
      <c r="CC28" s="310">
        <f t="shared" si="52"/>
        <v>1.12E-2</v>
      </c>
      <c r="CD28" s="310">
        <f t="shared" si="52"/>
        <v>1.12E-2</v>
      </c>
      <c r="CE28" s="310">
        <f t="shared" si="52"/>
        <v>1.12E-2</v>
      </c>
      <c r="CF28" s="310">
        <f t="shared" si="52"/>
        <v>1.12E-2</v>
      </c>
      <c r="CG28" s="310">
        <f t="shared" si="52"/>
        <v>1.12E-2</v>
      </c>
      <c r="CH28" s="310">
        <f t="shared" si="52"/>
        <v>1.12E-2</v>
      </c>
      <c r="CI28" s="310">
        <f t="shared" si="52"/>
        <v>1.12E-2</v>
      </c>
      <c r="CJ28" s="310">
        <f t="shared" si="52"/>
        <v>1.12E-2</v>
      </c>
      <c r="CK28" s="310">
        <f t="shared" si="52"/>
        <v>1.12E-2</v>
      </c>
      <c r="CL28" s="310">
        <f t="shared" ref="CL28:CU29" si="53">$D28</f>
        <v>1.12E-2</v>
      </c>
      <c r="CM28" s="310">
        <f t="shared" si="53"/>
        <v>1.12E-2</v>
      </c>
      <c r="CN28" s="310">
        <f t="shared" si="53"/>
        <v>1.12E-2</v>
      </c>
      <c r="CO28" s="310">
        <f t="shared" si="53"/>
        <v>1.12E-2</v>
      </c>
      <c r="CP28" s="310">
        <f t="shared" si="53"/>
        <v>1.12E-2</v>
      </c>
      <c r="CQ28" s="310">
        <f t="shared" si="53"/>
        <v>1.12E-2</v>
      </c>
      <c r="CR28" s="310">
        <f t="shared" si="53"/>
        <v>1.12E-2</v>
      </c>
      <c r="CS28" s="310">
        <f t="shared" si="53"/>
        <v>1.12E-2</v>
      </c>
      <c r="CT28" s="310">
        <f t="shared" si="53"/>
        <v>1.12E-2</v>
      </c>
      <c r="CU28" s="310">
        <f t="shared" si="53"/>
        <v>1.12E-2</v>
      </c>
      <c r="CV28" s="310">
        <f t="shared" ref="CV28:DE29" si="54">$D28</f>
        <v>1.12E-2</v>
      </c>
      <c r="CW28" s="310">
        <f t="shared" si="54"/>
        <v>1.12E-2</v>
      </c>
      <c r="CX28" s="310">
        <f t="shared" si="54"/>
        <v>1.12E-2</v>
      </c>
      <c r="CY28" s="310">
        <f t="shared" si="54"/>
        <v>1.12E-2</v>
      </c>
      <c r="CZ28" s="310">
        <f t="shared" si="54"/>
        <v>1.12E-2</v>
      </c>
      <c r="DA28" s="310">
        <f t="shared" si="54"/>
        <v>1.12E-2</v>
      </c>
      <c r="DB28" s="310">
        <f t="shared" si="54"/>
        <v>1.12E-2</v>
      </c>
      <c r="DC28" s="310">
        <f t="shared" si="54"/>
        <v>1.12E-2</v>
      </c>
      <c r="DD28" s="310">
        <f t="shared" si="54"/>
        <v>1.12E-2</v>
      </c>
      <c r="DE28" s="310">
        <f t="shared" si="54"/>
        <v>1.12E-2</v>
      </c>
      <c r="DF28" s="310">
        <f t="shared" ref="DF28:DO29" si="55">$D28</f>
        <v>1.12E-2</v>
      </c>
      <c r="DG28" s="310">
        <f t="shared" si="55"/>
        <v>1.12E-2</v>
      </c>
      <c r="DH28" s="310">
        <f t="shared" si="55"/>
        <v>1.12E-2</v>
      </c>
      <c r="DI28" s="310">
        <f t="shared" si="55"/>
        <v>1.12E-2</v>
      </c>
      <c r="DJ28" s="310">
        <f t="shared" si="55"/>
        <v>1.12E-2</v>
      </c>
      <c r="DK28" s="310">
        <f t="shared" si="55"/>
        <v>1.12E-2</v>
      </c>
      <c r="DL28" s="310">
        <f t="shared" si="55"/>
        <v>1.12E-2</v>
      </c>
      <c r="DM28" s="310">
        <f t="shared" si="55"/>
        <v>1.12E-2</v>
      </c>
      <c r="DN28" s="310">
        <f t="shared" si="55"/>
        <v>1.12E-2</v>
      </c>
      <c r="DO28" s="310">
        <f t="shared" si="55"/>
        <v>1.12E-2</v>
      </c>
      <c r="DP28" s="310">
        <f t="shared" ref="DP28:EB29" si="56">$D28</f>
        <v>1.12E-2</v>
      </c>
      <c r="DQ28" s="310">
        <f t="shared" si="56"/>
        <v>1.12E-2</v>
      </c>
      <c r="DR28" s="310">
        <f t="shared" si="56"/>
        <v>1.12E-2</v>
      </c>
      <c r="DS28" s="310">
        <f t="shared" si="56"/>
        <v>1.12E-2</v>
      </c>
      <c r="DT28" s="310">
        <f t="shared" si="56"/>
        <v>1.12E-2</v>
      </c>
      <c r="DU28" s="310">
        <f t="shared" si="56"/>
        <v>1.12E-2</v>
      </c>
      <c r="DV28" s="310">
        <f t="shared" si="56"/>
        <v>1.12E-2</v>
      </c>
      <c r="DW28" s="310">
        <f t="shared" si="56"/>
        <v>1.12E-2</v>
      </c>
      <c r="DX28" s="310">
        <f t="shared" si="56"/>
        <v>1.12E-2</v>
      </c>
      <c r="DY28" s="310">
        <f t="shared" si="56"/>
        <v>1.12E-2</v>
      </c>
      <c r="DZ28" s="310">
        <f t="shared" si="56"/>
        <v>1.12E-2</v>
      </c>
      <c r="EA28" s="310">
        <f t="shared" si="56"/>
        <v>1.12E-2</v>
      </c>
      <c r="EB28" s="310">
        <f t="shared" si="56"/>
        <v>1.12E-2</v>
      </c>
    </row>
    <row r="29" spans="2:133" outlineLevel="1" x14ac:dyDescent="0.25">
      <c r="C29" s="317" t="s">
        <v>556</v>
      </c>
      <c r="D29" s="125">
        <f>Costs!$I$36</f>
        <v>0.34331904647395239</v>
      </c>
      <c r="G29" s="52" t="s">
        <v>215</v>
      </c>
      <c r="H29" s="29"/>
      <c r="J29" s="310">
        <f t="shared" si="45"/>
        <v>0.34331904647395239</v>
      </c>
      <c r="K29" s="310">
        <f t="shared" si="45"/>
        <v>0.34331904647395239</v>
      </c>
      <c r="L29" s="310">
        <f t="shared" si="45"/>
        <v>0.34331904647395239</v>
      </c>
      <c r="M29" s="310">
        <f t="shared" si="45"/>
        <v>0.34331904647395239</v>
      </c>
      <c r="N29" s="310">
        <f t="shared" si="45"/>
        <v>0.34331904647395239</v>
      </c>
      <c r="O29" s="310">
        <f t="shared" si="45"/>
        <v>0.34331904647395239</v>
      </c>
      <c r="P29" s="310">
        <f t="shared" si="45"/>
        <v>0.34331904647395239</v>
      </c>
      <c r="Q29" s="310">
        <f t="shared" si="45"/>
        <v>0.34331904647395239</v>
      </c>
      <c r="R29" s="310">
        <f t="shared" si="45"/>
        <v>0.34331904647395239</v>
      </c>
      <c r="S29" s="310">
        <f t="shared" si="45"/>
        <v>0.34331904647395239</v>
      </c>
      <c r="T29" s="310">
        <f t="shared" si="46"/>
        <v>0.34331904647395239</v>
      </c>
      <c r="U29" s="310">
        <f t="shared" si="46"/>
        <v>0.34331904647395239</v>
      </c>
      <c r="V29" s="310">
        <f t="shared" si="46"/>
        <v>0.34331904647395239</v>
      </c>
      <c r="W29" s="310">
        <f t="shared" si="46"/>
        <v>0.34331904647395239</v>
      </c>
      <c r="X29" s="310">
        <f t="shared" si="46"/>
        <v>0.34331904647395239</v>
      </c>
      <c r="Y29" s="310">
        <f t="shared" si="46"/>
        <v>0.34331904647395239</v>
      </c>
      <c r="Z29" s="310">
        <f t="shared" si="46"/>
        <v>0.34331904647395239</v>
      </c>
      <c r="AA29" s="310">
        <f t="shared" si="46"/>
        <v>0.34331904647395239</v>
      </c>
      <c r="AB29" s="310">
        <f t="shared" si="46"/>
        <v>0.34331904647395239</v>
      </c>
      <c r="AC29" s="310">
        <f t="shared" si="46"/>
        <v>0.34331904647395239</v>
      </c>
      <c r="AD29" s="310">
        <f t="shared" si="47"/>
        <v>0.34331904647395239</v>
      </c>
      <c r="AE29" s="310">
        <f t="shared" si="47"/>
        <v>0.34331904647395239</v>
      </c>
      <c r="AF29" s="310">
        <f t="shared" si="47"/>
        <v>0.34331904647395239</v>
      </c>
      <c r="AG29" s="310">
        <f t="shared" si="47"/>
        <v>0.34331904647395239</v>
      </c>
      <c r="AH29" s="310">
        <f t="shared" si="47"/>
        <v>0.34331904647395239</v>
      </c>
      <c r="AI29" s="310">
        <f t="shared" si="47"/>
        <v>0.34331904647395239</v>
      </c>
      <c r="AJ29" s="310">
        <f t="shared" si="47"/>
        <v>0.34331904647395239</v>
      </c>
      <c r="AK29" s="310">
        <f t="shared" si="47"/>
        <v>0.34331904647395239</v>
      </c>
      <c r="AL29" s="310">
        <f t="shared" si="47"/>
        <v>0.34331904647395239</v>
      </c>
      <c r="AM29" s="310">
        <f t="shared" si="47"/>
        <v>0.34331904647395239</v>
      </c>
      <c r="AN29" s="310">
        <f t="shared" si="48"/>
        <v>0.34331904647395239</v>
      </c>
      <c r="AO29" s="310">
        <f t="shared" si="48"/>
        <v>0.34331904647395239</v>
      </c>
      <c r="AP29" s="310">
        <f t="shared" si="48"/>
        <v>0.34331904647395239</v>
      </c>
      <c r="AQ29" s="310">
        <f t="shared" si="48"/>
        <v>0.34331904647395239</v>
      </c>
      <c r="AR29" s="310">
        <f t="shared" si="48"/>
        <v>0.34331904647395239</v>
      </c>
      <c r="AS29" s="310">
        <f t="shared" si="48"/>
        <v>0.34331904647395239</v>
      </c>
      <c r="AT29" s="310">
        <f t="shared" si="48"/>
        <v>0.34331904647395239</v>
      </c>
      <c r="AU29" s="310">
        <f t="shared" si="48"/>
        <v>0.34331904647395239</v>
      </c>
      <c r="AV29" s="310">
        <f t="shared" si="48"/>
        <v>0.34331904647395239</v>
      </c>
      <c r="AW29" s="310">
        <f t="shared" si="48"/>
        <v>0.34331904647395239</v>
      </c>
      <c r="AX29" s="310">
        <f t="shared" si="49"/>
        <v>0.34331904647395239</v>
      </c>
      <c r="AY29" s="310">
        <f t="shared" si="49"/>
        <v>0.34331904647395239</v>
      </c>
      <c r="AZ29" s="310">
        <f t="shared" si="49"/>
        <v>0.34331904647395239</v>
      </c>
      <c r="BA29" s="310">
        <f t="shared" si="49"/>
        <v>0.34331904647395239</v>
      </c>
      <c r="BB29" s="310">
        <f t="shared" si="49"/>
        <v>0.34331904647395239</v>
      </c>
      <c r="BC29" s="310">
        <f t="shared" si="49"/>
        <v>0.34331904647395239</v>
      </c>
      <c r="BD29" s="310">
        <f t="shared" si="49"/>
        <v>0.34331904647395239</v>
      </c>
      <c r="BE29" s="310">
        <f t="shared" si="49"/>
        <v>0.34331904647395239</v>
      </c>
      <c r="BF29" s="310">
        <f t="shared" si="49"/>
        <v>0.34331904647395239</v>
      </c>
      <c r="BG29" s="310">
        <f t="shared" si="49"/>
        <v>0.34331904647395239</v>
      </c>
      <c r="BH29" s="310">
        <f t="shared" si="50"/>
        <v>0.34331904647395239</v>
      </c>
      <c r="BI29" s="310">
        <f t="shared" si="50"/>
        <v>0.34331904647395239</v>
      </c>
      <c r="BJ29" s="310">
        <f t="shared" si="50"/>
        <v>0.34331904647395239</v>
      </c>
      <c r="BK29" s="310">
        <f t="shared" si="50"/>
        <v>0.34331904647395239</v>
      </c>
      <c r="BL29" s="310">
        <f t="shared" si="50"/>
        <v>0.34331904647395239</v>
      </c>
      <c r="BM29" s="310">
        <f t="shared" si="50"/>
        <v>0.34331904647395239</v>
      </c>
      <c r="BN29" s="310">
        <f t="shared" si="50"/>
        <v>0.34331904647395239</v>
      </c>
      <c r="BO29" s="310">
        <f t="shared" si="50"/>
        <v>0.34331904647395239</v>
      </c>
      <c r="BP29" s="310">
        <f t="shared" si="50"/>
        <v>0.34331904647395239</v>
      </c>
      <c r="BQ29" s="310">
        <f t="shared" si="50"/>
        <v>0.34331904647395239</v>
      </c>
      <c r="BR29" s="310">
        <f t="shared" si="51"/>
        <v>0.34331904647395239</v>
      </c>
      <c r="BS29" s="310">
        <f t="shared" si="51"/>
        <v>0.34331904647395239</v>
      </c>
      <c r="BT29" s="310">
        <f t="shared" si="51"/>
        <v>0.34331904647395239</v>
      </c>
      <c r="BU29" s="310">
        <f t="shared" si="51"/>
        <v>0.34331904647395239</v>
      </c>
      <c r="BV29" s="310">
        <f t="shared" si="51"/>
        <v>0.34331904647395239</v>
      </c>
      <c r="BW29" s="310">
        <f t="shared" si="51"/>
        <v>0.34331904647395239</v>
      </c>
      <c r="BX29" s="310">
        <f t="shared" si="51"/>
        <v>0.34331904647395239</v>
      </c>
      <c r="BY29" s="310">
        <f t="shared" si="51"/>
        <v>0.34331904647395239</v>
      </c>
      <c r="BZ29" s="310">
        <f t="shared" si="51"/>
        <v>0.34331904647395239</v>
      </c>
      <c r="CA29" s="310">
        <f t="shared" si="51"/>
        <v>0.34331904647395239</v>
      </c>
      <c r="CB29" s="310">
        <f t="shared" si="52"/>
        <v>0.34331904647395239</v>
      </c>
      <c r="CC29" s="310">
        <f t="shared" si="52"/>
        <v>0.34331904647395239</v>
      </c>
      <c r="CD29" s="310">
        <f t="shared" si="52"/>
        <v>0.34331904647395239</v>
      </c>
      <c r="CE29" s="310">
        <f t="shared" si="52"/>
        <v>0.34331904647395239</v>
      </c>
      <c r="CF29" s="310">
        <f t="shared" si="52"/>
        <v>0.34331904647395239</v>
      </c>
      <c r="CG29" s="310">
        <f t="shared" si="52"/>
        <v>0.34331904647395239</v>
      </c>
      <c r="CH29" s="310">
        <f t="shared" si="52"/>
        <v>0.34331904647395239</v>
      </c>
      <c r="CI29" s="310">
        <f t="shared" si="52"/>
        <v>0.34331904647395239</v>
      </c>
      <c r="CJ29" s="310">
        <f t="shared" si="52"/>
        <v>0.34331904647395239</v>
      </c>
      <c r="CK29" s="310">
        <f t="shared" si="52"/>
        <v>0.34331904647395239</v>
      </c>
      <c r="CL29" s="310">
        <f t="shared" si="53"/>
        <v>0.34331904647395239</v>
      </c>
      <c r="CM29" s="310">
        <f t="shared" si="53"/>
        <v>0.34331904647395239</v>
      </c>
      <c r="CN29" s="310">
        <f t="shared" si="53"/>
        <v>0.34331904647395239</v>
      </c>
      <c r="CO29" s="310">
        <f t="shared" si="53"/>
        <v>0.34331904647395239</v>
      </c>
      <c r="CP29" s="310">
        <f t="shared" si="53"/>
        <v>0.34331904647395239</v>
      </c>
      <c r="CQ29" s="310">
        <f t="shared" si="53"/>
        <v>0.34331904647395239</v>
      </c>
      <c r="CR29" s="310">
        <f t="shared" si="53"/>
        <v>0.34331904647395239</v>
      </c>
      <c r="CS29" s="310">
        <f t="shared" si="53"/>
        <v>0.34331904647395239</v>
      </c>
      <c r="CT29" s="310">
        <f t="shared" si="53"/>
        <v>0.34331904647395239</v>
      </c>
      <c r="CU29" s="310">
        <f t="shared" si="53"/>
        <v>0.34331904647395239</v>
      </c>
      <c r="CV29" s="310">
        <f t="shared" si="54"/>
        <v>0.34331904647395239</v>
      </c>
      <c r="CW29" s="310">
        <f t="shared" si="54"/>
        <v>0.34331904647395239</v>
      </c>
      <c r="CX29" s="310">
        <f t="shared" si="54"/>
        <v>0.34331904647395239</v>
      </c>
      <c r="CY29" s="310">
        <f t="shared" si="54"/>
        <v>0.34331904647395239</v>
      </c>
      <c r="CZ29" s="310">
        <f t="shared" si="54"/>
        <v>0.34331904647395239</v>
      </c>
      <c r="DA29" s="310">
        <f t="shared" si="54"/>
        <v>0.34331904647395239</v>
      </c>
      <c r="DB29" s="310">
        <f t="shared" si="54"/>
        <v>0.34331904647395239</v>
      </c>
      <c r="DC29" s="310">
        <f t="shared" si="54"/>
        <v>0.34331904647395239</v>
      </c>
      <c r="DD29" s="310">
        <f t="shared" si="54"/>
        <v>0.34331904647395239</v>
      </c>
      <c r="DE29" s="310">
        <f t="shared" si="54"/>
        <v>0.34331904647395239</v>
      </c>
      <c r="DF29" s="310">
        <f t="shared" si="55"/>
        <v>0.34331904647395239</v>
      </c>
      <c r="DG29" s="310">
        <f t="shared" si="55"/>
        <v>0.34331904647395239</v>
      </c>
      <c r="DH29" s="310">
        <f t="shared" si="55"/>
        <v>0.34331904647395239</v>
      </c>
      <c r="DI29" s="310">
        <f t="shared" si="55"/>
        <v>0.34331904647395239</v>
      </c>
      <c r="DJ29" s="310">
        <f t="shared" si="55"/>
        <v>0.34331904647395239</v>
      </c>
      <c r="DK29" s="310">
        <f t="shared" si="55"/>
        <v>0.34331904647395239</v>
      </c>
      <c r="DL29" s="310">
        <f t="shared" si="55"/>
        <v>0.34331904647395239</v>
      </c>
      <c r="DM29" s="310">
        <f t="shared" si="55"/>
        <v>0.34331904647395239</v>
      </c>
      <c r="DN29" s="310">
        <f t="shared" si="55"/>
        <v>0.34331904647395239</v>
      </c>
      <c r="DO29" s="310">
        <f t="shared" si="55"/>
        <v>0.34331904647395239</v>
      </c>
      <c r="DP29" s="310">
        <f t="shared" si="56"/>
        <v>0.34331904647395239</v>
      </c>
      <c r="DQ29" s="310">
        <f t="shared" si="56"/>
        <v>0.34331904647395239</v>
      </c>
      <c r="DR29" s="310">
        <f t="shared" si="56"/>
        <v>0.34331904647395239</v>
      </c>
      <c r="DS29" s="310">
        <f t="shared" si="56"/>
        <v>0.34331904647395239</v>
      </c>
      <c r="DT29" s="310">
        <f t="shared" si="56"/>
        <v>0.34331904647395239</v>
      </c>
      <c r="DU29" s="310">
        <f t="shared" si="56"/>
        <v>0.34331904647395239</v>
      </c>
      <c r="DV29" s="310">
        <f t="shared" si="56"/>
        <v>0.34331904647395239</v>
      </c>
      <c r="DW29" s="310">
        <f t="shared" si="56"/>
        <v>0.34331904647395239</v>
      </c>
      <c r="DX29" s="310">
        <f t="shared" si="56"/>
        <v>0.34331904647395239</v>
      </c>
      <c r="DY29" s="310">
        <f t="shared" si="56"/>
        <v>0.34331904647395239</v>
      </c>
      <c r="DZ29" s="310">
        <f t="shared" si="56"/>
        <v>0.34331904647395239</v>
      </c>
      <c r="EA29" s="310">
        <f t="shared" si="56"/>
        <v>0.34331904647395239</v>
      </c>
      <c r="EB29" s="310">
        <f t="shared" si="56"/>
        <v>0.34331904647395239</v>
      </c>
    </row>
    <row r="30" spans="2:133" outlineLevel="1" x14ac:dyDescent="0.25">
      <c r="C30" s="332" t="s">
        <v>559</v>
      </c>
      <c r="D30" s="16">
        <f>Costs!$I$24*Costs!$I$30</f>
        <v>24227241.644255999</v>
      </c>
      <c r="G30" s="52" t="s">
        <v>553</v>
      </c>
      <c r="H30" s="29"/>
      <c r="J30" s="82">
        <f t="shared" ref="J30:AO30" si="57">IF(J$7=EOMONTH($D$27,0),$D30,I32)</f>
        <v>24227241.644255999</v>
      </c>
      <c r="K30" s="82">
        <f t="shared" si="57"/>
        <v>15638223.037840333</v>
      </c>
      <c r="L30" s="82">
        <f t="shared" si="57"/>
        <v>15638223.037840333</v>
      </c>
      <c r="M30" s="82">
        <f t="shared" si="57"/>
        <v>15638223.037840333</v>
      </c>
      <c r="N30" s="82">
        <f t="shared" si="57"/>
        <v>15638223.037840333</v>
      </c>
      <c r="O30" s="82">
        <f t="shared" si="57"/>
        <v>15638223.037840333</v>
      </c>
      <c r="P30" s="82">
        <f t="shared" si="57"/>
        <v>15638223.037840333</v>
      </c>
      <c r="Q30" s="82">
        <f t="shared" si="57"/>
        <v>15638223.037840333</v>
      </c>
      <c r="R30" s="82">
        <f t="shared" si="57"/>
        <v>15638223.037840333</v>
      </c>
      <c r="S30" s="82">
        <f t="shared" si="57"/>
        <v>15638223.037840333</v>
      </c>
      <c r="T30" s="82">
        <f t="shared" si="57"/>
        <v>15638223.037840333</v>
      </c>
      <c r="U30" s="82">
        <f t="shared" si="57"/>
        <v>15638223.037840333</v>
      </c>
      <c r="V30" s="82">
        <f t="shared" si="57"/>
        <v>15638223.037840333</v>
      </c>
      <c r="W30" s="82">
        <f t="shared" si="57"/>
        <v>10094175.117918182</v>
      </c>
      <c r="X30" s="82">
        <f t="shared" si="57"/>
        <v>10094175.117918182</v>
      </c>
      <c r="Y30" s="82">
        <f t="shared" si="57"/>
        <v>10094175.117918182</v>
      </c>
      <c r="Z30" s="82">
        <f t="shared" si="57"/>
        <v>10094175.117918182</v>
      </c>
      <c r="AA30" s="82">
        <f t="shared" si="57"/>
        <v>10094175.117918182</v>
      </c>
      <c r="AB30" s="82">
        <f t="shared" si="57"/>
        <v>10094175.117918182</v>
      </c>
      <c r="AC30" s="82">
        <f t="shared" si="57"/>
        <v>10094175.117918182</v>
      </c>
      <c r="AD30" s="82">
        <f t="shared" si="57"/>
        <v>10094175.117918182</v>
      </c>
      <c r="AE30" s="82">
        <f t="shared" si="57"/>
        <v>10094175.117918182</v>
      </c>
      <c r="AF30" s="82">
        <f t="shared" si="57"/>
        <v>10094175.117918182</v>
      </c>
      <c r="AG30" s="82">
        <f t="shared" si="57"/>
        <v>10094175.117918182</v>
      </c>
      <c r="AH30" s="82">
        <f t="shared" si="57"/>
        <v>10094175.117918182</v>
      </c>
      <c r="AI30" s="82">
        <f t="shared" si="57"/>
        <v>10094175.117918182</v>
      </c>
      <c r="AJ30" s="82">
        <f t="shared" si="57"/>
        <v>10094175.117918182</v>
      </c>
      <c r="AK30" s="82">
        <f t="shared" si="57"/>
        <v>10094175.117918182</v>
      </c>
      <c r="AL30" s="82">
        <f t="shared" si="57"/>
        <v>10094175.117918182</v>
      </c>
      <c r="AM30" s="82">
        <f t="shared" si="57"/>
        <v>10094175.117918182</v>
      </c>
      <c r="AN30" s="82">
        <f t="shared" si="57"/>
        <v>10094175.117918182</v>
      </c>
      <c r="AO30" s="82">
        <f t="shared" si="57"/>
        <v>10094175.117918182</v>
      </c>
      <c r="AP30" s="82">
        <f t="shared" ref="AP30:BU30" si="58">IF(AP$7=EOMONTH($D$27,0),$D30,AO32)</f>
        <v>10094175.117918182</v>
      </c>
      <c r="AQ30" s="82">
        <f t="shared" si="58"/>
        <v>10094175.117918182</v>
      </c>
      <c r="AR30" s="82">
        <f t="shared" si="58"/>
        <v>10094175.117918182</v>
      </c>
      <c r="AS30" s="82">
        <f t="shared" si="58"/>
        <v>10094175.117918182</v>
      </c>
      <c r="AT30" s="82">
        <f t="shared" si="58"/>
        <v>10094175.117918182</v>
      </c>
      <c r="AU30" s="82">
        <f t="shared" si="58"/>
        <v>10094175.117918182</v>
      </c>
      <c r="AV30" s="82">
        <f t="shared" si="58"/>
        <v>10094175.117918182</v>
      </c>
      <c r="AW30" s="82">
        <f t="shared" si="58"/>
        <v>10094175.117918182</v>
      </c>
      <c r="AX30" s="82">
        <f t="shared" si="58"/>
        <v>10094175.117918182</v>
      </c>
      <c r="AY30" s="82">
        <f t="shared" si="58"/>
        <v>10094175.117918182</v>
      </c>
      <c r="AZ30" s="82">
        <f t="shared" si="58"/>
        <v>10094175.117918182</v>
      </c>
      <c r="BA30" s="82">
        <f t="shared" si="58"/>
        <v>10094175.117918182</v>
      </c>
      <c r="BB30" s="82">
        <f t="shared" si="58"/>
        <v>10094175.117918182</v>
      </c>
      <c r="BC30" s="82">
        <f t="shared" si="58"/>
        <v>10094175.117918182</v>
      </c>
      <c r="BD30" s="82">
        <f t="shared" si="58"/>
        <v>10094175.117918182</v>
      </c>
      <c r="BE30" s="82">
        <f t="shared" si="58"/>
        <v>10094175.117918182</v>
      </c>
      <c r="BF30" s="82">
        <f t="shared" si="58"/>
        <v>10094175.117918182</v>
      </c>
      <c r="BG30" s="82">
        <f t="shared" si="58"/>
        <v>10094175.117918182</v>
      </c>
      <c r="BH30" s="82">
        <f t="shared" si="58"/>
        <v>10094175.117918182</v>
      </c>
      <c r="BI30" s="82">
        <f t="shared" si="58"/>
        <v>10094175.117918182</v>
      </c>
      <c r="BJ30" s="82">
        <f t="shared" si="58"/>
        <v>10094175.117918182</v>
      </c>
      <c r="BK30" s="82">
        <f t="shared" si="58"/>
        <v>10094175.117918182</v>
      </c>
      <c r="BL30" s="82">
        <f t="shared" si="58"/>
        <v>10094175.117918182</v>
      </c>
      <c r="BM30" s="82">
        <f t="shared" si="58"/>
        <v>10094175.117918182</v>
      </c>
      <c r="BN30" s="82">
        <f t="shared" si="58"/>
        <v>10094175.117918182</v>
      </c>
      <c r="BO30" s="82">
        <f t="shared" si="58"/>
        <v>10094175.117918182</v>
      </c>
      <c r="BP30" s="82">
        <f t="shared" si="58"/>
        <v>10094175.117918182</v>
      </c>
      <c r="BQ30" s="82">
        <f t="shared" si="58"/>
        <v>10094175.117918182</v>
      </c>
      <c r="BR30" s="82">
        <f t="shared" si="58"/>
        <v>10094175.117918182</v>
      </c>
      <c r="BS30" s="82">
        <f t="shared" si="58"/>
        <v>10094175.117918182</v>
      </c>
      <c r="BT30" s="82">
        <f t="shared" si="58"/>
        <v>10094175.117918182</v>
      </c>
      <c r="BU30" s="82">
        <f t="shared" si="58"/>
        <v>10094175.117918182</v>
      </c>
      <c r="BV30" s="82">
        <f t="shared" ref="BV30:DA30" si="59">IF(BV$7=EOMONTH($D$27,0),$D30,BU32)</f>
        <v>10094175.117918182</v>
      </c>
      <c r="BW30" s="82">
        <f t="shared" si="59"/>
        <v>10094175.117918182</v>
      </c>
      <c r="BX30" s="82">
        <f t="shared" si="59"/>
        <v>10094175.117918182</v>
      </c>
      <c r="BY30" s="82">
        <f t="shared" si="59"/>
        <v>10094175.117918182</v>
      </c>
      <c r="BZ30" s="82">
        <f t="shared" si="59"/>
        <v>10094175.117918182</v>
      </c>
      <c r="CA30" s="82">
        <f t="shared" si="59"/>
        <v>10094175.117918182</v>
      </c>
      <c r="CB30" s="82">
        <f t="shared" si="59"/>
        <v>10094175.117918182</v>
      </c>
      <c r="CC30" s="82">
        <f t="shared" si="59"/>
        <v>10094175.117918182</v>
      </c>
      <c r="CD30" s="82">
        <f t="shared" si="59"/>
        <v>10094175.117918182</v>
      </c>
      <c r="CE30" s="82">
        <f t="shared" si="59"/>
        <v>10094175.117918182</v>
      </c>
      <c r="CF30" s="82">
        <f t="shared" si="59"/>
        <v>10094175.117918182</v>
      </c>
      <c r="CG30" s="82">
        <f t="shared" si="59"/>
        <v>10094175.117918182</v>
      </c>
      <c r="CH30" s="82">
        <f t="shared" si="59"/>
        <v>10094175.117918182</v>
      </c>
      <c r="CI30" s="82">
        <f t="shared" si="59"/>
        <v>10094175.117918182</v>
      </c>
      <c r="CJ30" s="82">
        <f t="shared" si="59"/>
        <v>10094175.117918182</v>
      </c>
      <c r="CK30" s="82">
        <f t="shared" si="59"/>
        <v>10094175.117918182</v>
      </c>
      <c r="CL30" s="82">
        <f t="shared" si="59"/>
        <v>10094175.117918182</v>
      </c>
      <c r="CM30" s="82">
        <f t="shared" si="59"/>
        <v>10094175.117918182</v>
      </c>
      <c r="CN30" s="82">
        <f t="shared" si="59"/>
        <v>10094175.117918182</v>
      </c>
      <c r="CO30" s="82">
        <f t="shared" si="59"/>
        <v>10094175.117918182</v>
      </c>
      <c r="CP30" s="82">
        <f t="shared" si="59"/>
        <v>10094175.117918182</v>
      </c>
      <c r="CQ30" s="82">
        <f t="shared" si="59"/>
        <v>10094175.117918182</v>
      </c>
      <c r="CR30" s="82">
        <f t="shared" si="59"/>
        <v>10094175.117918182</v>
      </c>
      <c r="CS30" s="82">
        <f t="shared" si="59"/>
        <v>10094175.117918182</v>
      </c>
      <c r="CT30" s="82">
        <f t="shared" si="59"/>
        <v>10094175.117918182</v>
      </c>
      <c r="CU30" s="82">
        <f t="shared" si="59"/>
        <v>10094175.117918182</v>
      </c>
      <c r="CV30" s="82">
        <f t="shared" si="59"/>
        <v>10094175.117918182</v>
      </c>
      <c r="CW30" s="82">
        <f t="shared" si="59"/>
        <v>10094175.117918182</v>
      </c>
      <c r="CX30" s="82">
        <f t="shared" si="59"/>
        <v>10094175.117918182</v>
      </c>
      <c r="CY30" s="82">
        <f t="shared" si="59"/>
        <v>10094175.117918182</v>
      </c>
      <c r="CZ30" s="82">
        <f t="shared" si="59"/>
        <v>10094175.117918182</v>
      </c>
      <c r="DA30" s="82">
        <f t="shared" si="59"/>
        <v>10094175.117918182</v>
      </c>
      <c r="DB30" s="82">
        <f t="shared" ref="DB30:EB30" si="60">IF(DB$7=EOMONTH($D$27,0),$D30,DA32)</f>
        <v>10094175.117918182</v>
      </c>
      <c r="DC30" s="82">
        <f t="shared" si="60"/>
        <v>10094175.117918182</v>
      </c>
      <c r="DD30" s="82">
        <f t="shared" si="60"/>
        <v>10094175.117918182</v>
      </c>
      <c r="DE30" s="82">
        <f t="shared" si="60"/>
        <v>10094175.117918182</v>
      </c>
      <c r="DF30" s="82">
        <f t="shared" si="60"/>
        <v>10094175.117918182</v>
      </c>
      <c r="DG30" s="82">
        <f t="shared" si="60"/>
        <v>10094175.117918182</v>
      </c>
      <c r="DH30" s="82">
        <f t="shared" si="60"/>
        <v>10094175.117918182</v>
      </c>
      <c r="DI30" s="82">
        <f t="shared" si="60"/>
        <v>10094175.117918182</v>
      </c>
      <c r="DJ30" s="82">
        <f t="shared" si="60"/>
        <v>10094175.117918182</v>
      </c>
      <c r="DK30" s="82">
        <f t="shared" si="60"/>
        <v>10094175.117918182</v>
      </c>
      <c r="DL30" s="82">
        <f t="shared" si="60"/>
        <v>10094175.117918182</v>
      </c>
      <c r="DM30" s="82">
        <f t="shared" si="60"/>
        <v>10094175.117918182</v>
      </c>
      <c r="DN30" s="82">
        <f t="shared" si="60"/>
        <v>10094175.117918182</v>
      </c>
      <c r="DO30" s="82">
        <f t="shared" si="60"/>
        <v>10094175.117918182</v>
      </c>
      <c r="DP30" s="82">
        <f t="shared" si="60"/>
        <v>10094175.117918182</v>
      </c>
      <c r="DQ30" s="82">
        <f t="shared" si="60"/>
        <v>10094175.117918182</v>
      </c>
      <c r="DR30" s="82">
        <f t="shared" si="60"/>
        <v>10094175.117918182</v>
      </c>
      <c r="DS30" s="82">
        <f t="shared" si="60"/>
        <v>10094175.117918182</v>
      </c>
      <c r="DT30" s="82">
        <f t="shared" si="60"/>
        <v>10094175.117918182</v>
      </c>
      <c r="DU30" s="82">
        <f t="shared" si="60"/>
        <v>10094175.117918182</v>
      </c>
      <c r="DV30" s="82">
        <f t="shared" si="60"/>
        <v>10094175.117918182</v>
      </c>
      <c r="DW30" s="82">
        <f t="shared" si="60"/>
        <v>10094175.117918182</v>
      </c>
      <c r="DX30" s="82">
        <f t="shared" si="60"/>
        <v>10094175.117918182</v>
      </c>
      <c r="DY30" s="82">
        <f t="shared" si="60"/>
        <v>10094175.117918182</v>
      </c>
      <c r="DZ30" s="82">
        <f t="shared" si="60"/>
        <v>10094175.117918182</v>
      </c>
      <c r="EA30" s="82">
        <f t="shared" si="60"/>
        <v>10094175.117918182</v>
      </c>
      <c r="EB30" s="82">
        <f t="shared" si="60"/>
        <v>10094175.117918182</v>
      </c>
      <c r="EC30" s="82"/>
    </row>
    <row r="31" spans="2:133" outlineLevel="1" x14ac:dyDescent="0.25">
      <c r="C31" s="332" t="s">
        <v>558</v>
      </c>
      <c r="G31" s="52" t="s">
        <v>553</v>
      </c>
      <c r="H31" s="46">
        <f t="shared" ref="H31" si="61">SUM(J31:EB31)</f>
        <v>14133066.526337817</v>
      </c>
      <c r="J31" s="82">
        <f>J30*SUM(J28:J29)*J27</f>
        <v>8589018.6064156666</v>
      </c>
      <c r="K31" s="82">
        <f t="shared" ref="K31:BV31" si="62">K30*SUM(K28:K29)*K27</f>
        <v>0</v>
      </c>
      <c r="L31" s="82">
        <f t="shared" si="62"/>
        <v>0</v>
      </c>
      <c r="M31" s="82">
        <f t="shared" si="62"/>
        <v>0</v>
      </c>
      <c r="N31" s="82">
        <f t="shared" si="62"/>
        <v>0</v>
      </c>
      <c r="O31" s="82">
        <f t="shared" si="62"/>
        <v>0</v>
      </c>
      <c r="P31" s="82">
        <f t="shared" si="62"/>
        <v>0</v>
      </c>
      <c r="Q31" s="82">
        <f t="shared" si="62"/>
        <v>0</v>
      </c>
      <c r="R31" s="82">
        <f t="shared" si="62"/>
        <v>0</v>
      </c>
      <c r="S31" s="82">
        <f t="shared" si="62"/>
        <v>0</v>
      </c>
      <c r="T31" s="82">
        <f t="shared" si="62"/>
        <v>0</v>
      </c>
      <c r="U31" s="82">
        <f t="shared" si="62"/>
        <v>0</v>
      </c>
      <c r="V31" s="82">
        <f t="shared" si="62"/>
        <v>5544047.9199221497</v>
      </c>
      <c r="W31" s="82">
        <f t="shared" si="62"/>
        <v>0</v>
      </c>
      <c r="X31" s="82">
        <f t="shared" si="62"/>
        <v>0</v>
      </c>
      <c r="Y31" s="82">
        <f t="shared" si="62"/>
        <v>0</v>
      </c>
      <c r="Z31" s="82">
        <f t="shared" si="62"/>
        <v>0</v>
      </c>
      <c r="AA31" s="82">
        <f t="shared" si="62"/>
        <v>0</v>
      </c>
      <c r="AB31" s="82">
        <f t="shared" si="62"/>
        <v>0</v>
      </c>
      <c r="AC31" s="82">
        <f t="shared" si="62"/>
        <v>0</v>
      </c>
      <c r="AD31" s="82">
        <f t="shared" si="62"/>
        <v>0</v>
      </c>
      <c r="AE31" s="82">
        <f t="shared" si="62"/>
        <v>0</v>
      </c>
      <c r="AF31" s="82">
        <f t="shared" si="62"/>
        <v>0</v>
      </c>
      <c r="AG31" s="82">
        <f t="shared" si="62"/>
        <v>0</v>
      </c>
      <c r="AH31" s="82">
        <f t="shared" si="62"/>
        <v>0</v>
      </c>
      <c r="AI31" s="82">
        <f t="shared" si="62"/>
        <v>0</v>
      </c>
      <c r="AJ31" s="82">
        <f t="shared" si="62"/>
        <v>0</v>
      </c>
      <c r="AK31" s="82">
        <f t="shared" si="62"/>
        <v>0</v>
      </c>
      <c r="AL31" s="82">
        <f t="shared" si="62"/>
        <v>0</v>
      </c>
      <c r="AM31" s="82">
        <f t="shared" si="62"/>
        <v>0</v>
      </c>
      <c r="AN31" s="82">
        <f t="shared" si="62"/>
        <v>0</v>
      </c>
      <c r="AO31" s="82">
        <f t="shared" si="62"/>
        <v>0</v>
      </c>
      <c r="AP31" s="82">
        <f t="shared" si="62"/>
        <v>0</v>
      </c>
      <c r="AQ31" s="82">
        <f t="shared" si="62"/>
        <v>0</v>
      </c>
      <c r="AR31" s="82">
        <f t="shared" si="62"/>
        <v>0</v>
      </c>
      <c r="AS31" s="82">
        <f t="shared" si="62"/>
        <v>0</v>
      </c>
      <c r="AT31" s="82">
        <f t="shared" si="62"/>
        <v>0</v>
      </c>
      <c r="AU31" s="82">
        <f t="shared" si="62"/>
        <v>0</v>
      </c>
      <c r="AV31" s="82">
        <f t="shared" si="62"/>
        <v>0</v>
      </c>
      <c r="AW31" s="82">
        <f t="shared" si="62"/>
        <v>0</v>
      </c>
      <c r="AX31" s="82">
        <f t="shared" si="62"/>
        <v>0</v>
      </c>
      <c r="AY31" s="82">
        <f t="shared" si="62"/>
        <v>0</v>
      </c>
      <c r="AZ31" s="82">
        <f t="shared" si="62"/>
        <v>0</v>
      </c>
      <c r="BA31" s="82">
        <f t="shared" si="62"/>
        <v>0</v>
      </c>
      <c r="BB31" s="82">
        <f t="shared" si="62"/>
        <v>0</v>
      </c>
      <c r="BC31" s="82">
        <f t="shared" si="62"/>
        <v>0</v>
      </c>
      <c r="BD31" s="82">
        <f t="shared" si="62"/>
        <v>0</v>
      </c>
      <c r="BE31" s="82">
        <f t="shared" si="62"/>
        <v>0</v>
      </c>
      <c r="BF31" s="82">
        <f t="shared" si="62"/>
        <v>0</v>
      </c>
      <c r="BG31" s="82">
        <f t="shared" si="62"/>
        <v>0</v>
      </c>
      <c r="BH31" s="82">
        <f t="shared" si="62"/>
        <v>0</v>
      </c>
      <c r="BI31" s="82">
        <f t="shared" si="62"/>
        <v>0</v>
      </c>
      <c r="BJ31" s="82">
        <f t="shared" si="62"/>
        <v>0</v>
      </c>
      <c r="BK31" s="82">
        <f t="shared" si="62"/>
        <v>0</v>
      </c>
      <c r="BL31" s="82">
        <f t="shared" si="62"/>
        <v>0</v>
      </c>
      <c r="BM31" s="82">
        <f t="shared" si="62"/>
        <v>0</v>
      </c>
      <c r="BN31" s="82">
        <f t="shared" si="62"/>
        <v>0</v>
      </c>
      <c r="BO31" s="82">
        <f t="shared" si="62"/>
        <v>0</v>
      </c>
      <c r="BP31" s="82">
        <f t="shared" si="62"/>
        <v>0</v>
      </c>
      <c r="BQ31" s="82">
        <f t="shared" si="62"/>
        <v>0</v>
      </c>
      <c r="BR31" s="82">
        <f t="shared" si="62"/>
        <v>0</v>
      </c>
      <c r="BS31" s="82">
        <f t="shared" si="62"/>
        <v>0</v>
      </c>
      <c r="BT31" s="82">
        <f t="shared" si="62"/>
        <v>0</v>
      </c>
      <c r="BU31" s="82">
        <f t="shared" si="62"/>
        <v>0</v>
      </c>
      <c r="BV31" s="82">
        <f t="shared" si="62"/>
        <v>0</v>
      </c>
      <c r="BW31" s="82">
        <f t="shared" ref="BW31:EB31" si="63">BW30*SUM(BW28:BW29)*BW27</f>
        <v>0</v>
      </c>
      <c r="BX31" s="82">
        <f t="shared" si="63"/>
        <v>0</v>
      </c>
      <c r="BY31" s="82">
        <f t="shared" si="63"/>
        <v>0</v>
      </c>
      <c r="BZ31" s="82">
        <f t="shared" si="63"/>
        <v>0</v>
      </c>
      <c r="CA31" s="82">
        <f t="shared" si="63"/>
        <v>0</v>
      </c>
      <c r="CB31" s="82">
        <f t="shared" si="63"/>
        <v>0</v>
      </c>
      <c r="CC31" s="82">
        <f t="shared" si="63"/>
        <v>0</v>
      </c>
      <c r="CD31" s="82">
        <f t="shared" si="63"/>
        <v>0</v>
      </c>
      <c r="CE31" s="82">
        <f t="shared" si="63"/>
        <v>0</v>
      </c>
      <c r="CF31" s="82">
        <f t="shared" si="63"/>
        <v>0</v>
      </c>
      <c r="CG31" s="82">
        <f t="shared" si="63"/>
        <v>0</v>
      </c>
      <c r="CH31" s="82">
        <f t="shared" si="63"/>
        <v>0</v>
      </c>
      <c r="CI31" s="82">
        <f t="shared" si="63"/>
        <v>0</v>
      </c>
      <c r="CJ31" s="82">
        <f t="shared" si="63"/>
        <v>0</v>
      </c>
      <c r="CK31" s="82">
        <f t="shared" si="63"/>
        <v>0</v>
      </c>
      <c r="CL31" s="82">
        <f t="shared" si="63"/>
        <v>0</v>
      </c>
      <c r="CM31" s="82">
        <f t="shared" si="63"/>
        <v>0</v>
      </c>
      <c r="CN31" s="82">
        <f t="shared" si="63"/>
        <v>0</v>
      </c>
      <c r="CO31" s="82">
        <f t="shared" si="63"/>
        <v>0</v>
      </c>
      <c r="CP31" s="82">
        <f t="shared" si="63"/>
        <v>0</v>
      </c>
      <c r="CQ31" s="82">
        <f t="shared" si="63"/>
        <v>0</v>
      </c>
      <c r="CR31" s="82">
        <f t="shared" si="63"/>
        <v>0</v>
      </c>
      <c r="CS31" s="82">
        <f t="shared" si="63"/>
        <v>0</v>
      </c>
      <c r="CT31" s="82">
        <f t="shared" si="63"/>
        <v>0</v>
      </c>
      <c r="CU31" s="82">
        <f t="shared" si="63"/>
        <v>0</v>
      </c>
      <c r="CV31" s="82">
        <f t="shared" si="63"/>
        <v>0</v>
      </c>
      <c r="CW31" s="82">
        <f t="shared" si="63"/>
        <v>0</v>
      </c>
      <c r="CX31" s="82">
        <f t="shared" si="63"/>
        <v>0</v>
      </c>
      <c r="CY31" s="82">
        <f t="shared" si="63"/>
        <v>0</v>
      </c>
      <c r="CZ31" s="82">
        <f t="shared" si="63"/>
        <v>0</v>
      </c>
      <c r="DA31" s="82">
        <f t="shared" si="63"/>
        <v>0</v>
      </c>
      <c r="DB31" s="82">
        <f t="shared" si="63"/>
        <v>0</v>
      </c>
      <c r="DC31" s="82">
        <f t="shared" si="63"/>
        <v>0</v>
      </c>
      <c r="DD31" s="82">
        <f t="shared" si="63"/>
        <v>0</v>
      </c>
      <c r="DE31" s="82">
        <f t="shared" si="63"/>
        <v>0</v>
      </c>
      <c r="DF31" s="82">
        <f t="shared" si="63"/>
        <v>0</v>
      </c>
      <c r="DG31" s="82">
        <f t="shared" si="63"/>
        <v>0</v>
      </c>
      <c r="DH31" s="82">
        <f t="shared" si="63"/>
        <v>0</v>
      </c>
      <c r="DI31" s="82">
        <f t="shared" si="63"/>
        <v>0</v>
      </c>
      <c r="DJ31" s="82">
        <f t="shared" si="63"/>
        <v>0</v>
      </c>
      <c r="DK31" s="82">
        <f t="shared" si="63"/>
        <v>0</v>
      </c>
      <c r="DL31" s="82">
        <f t="shared" si="63"/>
        <v>0</v>
      </c>
      <c r="DM31" s="82">
        <f t="shared" si="63"/>
        <v>0</v>
      </c>
      <c r="DN31" s="82">
        <f t="shared" si="63"/>
        <v>0</v>
      </c>
      <c r="DO31" s="82">
        <f t="shared" si="63"/>
        <v>0</v>
      </c>
      <c r="DP31" s="82">
        <f t="shared" si="63"/>
        <v>0</v>
      </c>
      <c r="DQ31" s="82">
        <f t="shared" si="63"/>
        <v>0</v>
      </c>
      <c r="DR31" s="82">
        <f t="shared" si="63"/>
        <v>0</v>
      </c>
      <c r="DS31" s="82">
        <f t="shared" si="63"/>
        <v>0</v>
      </c>
      <c r="DT31" s="82">
        <f t="shared" si="63"/>
        <v>0</v>
      </c>
      <c r="DU31" s="82">
        <f t="shared" si="63"/>
        <v>0</v>
      </c>
      <c r="DV31" s="82">
        <f t="shared" si="63"/>
        <v>0</v>
      </c>
      <c r="DW31" s="82">
        <f t="shared" si="63"/>
        <v>0</v>
      </c>
      <c r="DX31" s="82">
        <f t="shared" si="63"/>
        <v>0</v>
      </c>
      <c r="DY31" s="82">
        <f t="shared" si="63"/>
        <v>0</v>
      </c>
      <c r="DZ31" s="82">
        <f t="shared" si="63"/>
        <v>0</v>
      </c>
      <c r="EA31" s="82">
        <f t="shared" si="63"/>
        <v>0</v>
      </c>
      <c r="EB31" s="82">
        <f t="shared" si="63"/>
        <v>0</v>
      </c>
    </row>
    <row r="32" spans="2:133" outlineLevel="1" x14ac:dyDescent="0.25">
      <c r="C32" s="332" t="s">
        <v>561</v>
      </c>
      <c r="G32" s="52" t="s">
        <v>553</v>
      </c>
      <c r="H32" s="29"/>
      <c r="I32" s="129"/>
      <c r="J32" s="82">
        <f>J30-J31</f>
        <v>15638223.037840333</v>
      </c>
      <c r="K32" s="82">
        <f t="shared" ref="K32:BV32" si="64">K30-K31</f>
        <v>15638223.037840333</v>
      </c>
      <c r="L32" s="82">
        <f t="shared" si="64"/>
        <v>15638223.037840333</v>
      </c>
      <c r="M32" s="82">
        <f t="shared" si="64"/>
        <v>15638223.037840333</v>
      </c>
      <c r="N32" s="82">
        <f t="shared" si="64"/>
        <v>15638223.037840333</v>
      </c>
      <c r="O32" s="82">
        <f t="shared" si="64"/>
        <v>15638223.037840333</v>
      </c>
      <c r="P32" s="82">
        <f t="shared" si="64"/>
        <v>15638223.037840333</v>
      </c>
      <c r="Q32" s="82">
        <f t="shared" si="64"/>
        <v>15638223.037840333</v>
      </c>
      <c r="R32" s="82">
        <f t="shared" si="64"/>
        <v>15638223.037840333</v>
      </c>
      <c r="S32" s="82">
        <f t="shared" si="64"/>
        <v>15638223.037840333</v>
      </c>
      <c r="T32" s="82">
        <f t="shared" si="64"/>
        <v>15638223.037840333</v>
      </c>
      <c r="U32" s="82">
        <f t="shared" si="64"/>
        <v>15638223.037840333</v>
      </c>
      <c r="V32" s="82">
        <f t="shared" si="64"/>
        <v>10094175.117918182</v>
      </c>
      <c r="W32" s="82">
        <f t="shared" si="64"/>
        <v>10094175.117918182</v>
      </c>
      <c r="X32" s="82">
        <f t="shared" si="64"/>
        <v>10094175.117918182</v>
      </c>
      <c r="Y32" s="82">
        <f t="shared" si="64"/>
        <v>10094175.117918182</v>
      </c>
      <c r="Z32" s="82">
        <f t="shared" si="64"/>
        <v>10094175.117918182</v>
      </c>
      <c r="AA32" s="82">
        <f t="shared" si="64"/>
        <v>10094175.117918182</v>
      </c>
      <c r="AB32" s="82">
        <f t="shared" si="64"/>
        <v>10094175.117918182</v>
      </c>
      <c r="AC32" s="82">
        <f t="shared" si="64"/>
        <v>10094175.117918182</v>
      </c>
      <c r="AD32" s="82">
        <f t="shared" si="64"/>
        <v>10094175.117918182</v>
      </c>
      <c r="AE32" s="82">
        <f t="shared" si="64"/>
        <v>10094175.117918182</v>
      </c>
      <c r="AF32" s="82">
        <f t="shared" si="64"/>
        <v>10094175.117918182</v>
      </c>
      <c r="AG32" s="82">
        <f t="shared" si="64"/>
        <v>10094175.117918182</v>
      </c>
      <c r="AH32" s="82">
        <f t="shared" si="64"/>
        <v>10094175.117918182</v>
      </c>
      <c r="AI32" s="82">
        <f t="shared" si="64"/>
        <v>10094175.117918182</v>
      </c>
      <c r="AJ32" s="82">
        <f t="shared" si="64"/>
        <v>10094175.117918182</v>
      </c>
      <c r="AK32" s="82">
        <f t="shared" si="64"/>
        <v>10094175.117918182</v>
      </c>
      <c r="AL32" s="82">
        <f t="shared" si="64"/>
        <v>10094175.117918182</v>
      </c>
      <c r="AM32" s="82">
        <f t="shared" si="64"/>
        <v>10094175.117918182</v>
      </c>
      <c r="AN32" s="82">
        <f t="shared" si="64"/>
        <v>10094175.117918182</v>
      </c>
      <c r="AO32" s="82">
        <f t="shared" si="64"/>
        <v>10094175.117918182</v>
      </c>
      <c r="AP32" s="82">
        <f t="shared" si="64"/>
        <v>10094175.117918182</v>
      </c>
      <c r="AQ32" s="82">
        <f t="shared" si="64"/>
        <v>10094175.117918182</v>
      </c>
      <c r="AR32" s="82">
        <f t="shared" si="64"/>
        <v>10094175.117918182</v>
      </c>
      <c r="AS32" s="82">
        <f t="shared" si="64"/>
        <v>10094175.117918182</v>
      </c>
      <c r="AT32" s="82">
        <f t="shared" si="64"/>
        <v>10094175.117918182</v>
      </c>
      <c r="AU32" s="82">
        <f t="shared" si="64"/>
        <v>10094175.117918182</v>
      </c>
      <c r="AV32" s="82">
        <f t="shared" si="64"/>
        <v>10094175.117918182</v>
      </c>
      <c r="AW32" s="82">
        <f t="shared" si="64"/>
        <v>10094175.117918182</v>
      </c>
      <c r="AX32" s="82">
        <f t="shared" si="64"/>
        <v>10094175.117918182</v>
      </c>
      <c r="AY32" s="82">
        <f t="shared" si="64"/>
        <v>10094175.117918182</v>
      </c>
      <c r="AZ32" s="82">
        <f t="shared" si="64"/>
        <v>10094175.117918182</v>
      </c>
      <c r="BA32" s="82">
        <f t="shared" si="64"/>
        <v>10094175.117918182</v>
      </c>
      <c r="BB32" s="82">
        <f t="shared" si="64"/>
        <v>10094175.117918182</v>
      </c>
      <c r="BC32" s="82">
        <f t="shared" si="64"/>
        <v>10094175.117918182</v>
      </c>
      <c r="BD32" s="82">
        <f t="shared" si="64"/>
        <v>10094175.117918182</v>
      </c>
      <c r="BE32" s="82">
        <f t="shared" si="64"/>
        <v>10094175.117918182</v>
      </c>
      <c r="BF32" s="82">
        <f t="shared" si="64"/>
        <v>10094175.117918182</v>
      </c>
      <c r="BG32" s="82">
        <f t="shared" si="64"/>
        <v>10094175.117918182</v>
      </c>
      <c r="BH32" s="82">
        <f t="shared" si="64"/>
        <v>10094175.117918182</v>
      </c>
      <c r="BI32" s="82">
        <f t="shared" si="64"/>
        <v>10094175.117918182</v>
      </c>
      <c r="BJ32" s="82">
        <f t="shared" si="64"/>
        <v>10094175.117918182</v>
      </c>
      <c r="BK32" s="82">
        <f t="shared" si="64"/>
        <v>10094175.117918182</v>
      </c>
      <c r="BL32" s="82">
        <f t="shared" si="64"/>
        <v>10094175.117918182</v>
      </c>
      <c r="BM32" s="82">
        <f t="shared" si="64"/>
        <v>10094175.117918182</v>
      </c>
      <c r="BN32" s="82">
        <f t="shared" si="64"/>
        <v>10094175.117918182</v>
      </c>
      <c r="BO32" s="82">
        <f t="shared" si="64"/>
        <v>10094175.117918182</v>
      </c>
      <c r="BP32" s="82">
        <f t="shared" si="64"/>
        <v>10094175.117918182</v>
      </c>
      <c r="BQ32" s="82">
        <f t="shared" si="64"/>
        <v>10094175.117918182</v>
      </c>
      <c r="BR32" s="82">
        <f t="shared" si="64"/>
        <v>10094175.117918182</v>
      </c>
      <c r="BS32" s="82">
        <f t="shared" si="64"/>
        <v>10094175.117918182</v>
      </c>
      <c r="BT32" s="82">
        <f t="shared" si="64"/>
        <v>10094175.117918182</v>
      </c>
      <c r="BU32" s="82">
        <f t="shared" si="64"/>
        <v>10094175.117918182</v>
      </c>
      <c r="BV32" s="82">
        <f t="shared" si="64"/>
        <v>10094175.117918182</v>
      </c>
      <c r="BW32" s="82">
        <f t="shared" ref="BW32:EB32" si="65">BW30-BW31</f>
        <v>10094175.117918182</v>
      </c>
      <c r="BX32" s="82">
        <f t="shared" si="65"/>
        <v>10094175.117918182</v>
      </c>
      <c r="BY32" s="82">
        <f t="shared" si="65"/>
        <v>10094175.117918182</v>
      </c>
      <c r="BZ32" s="82">
        <f t="shared" si="65"/>
        <v>10094175.117918182</v>
      </c>
      <c r="CA32" s="82">
        <f t="shared" si="65"/>
        <v>10094175.117918182</v>
      </c>
      <c r="CB32" s="82">
        <f t="shared" si="65"/>
        <v>10094175.117918182</v>
      </c>
      <c r="CC32" s="82">
        <f t="shared" si="65"/>
        <v>10094175.117918182</v>
      </c>
      <c r="CD32" s="82">
        <f t="shared" si="65"/>
        <v>10094175.117918182</v>
      </c>
      <c r="CE32" s="82">
        <f t="shared" si="65"/>
        <v>10094175.117918182</v>
      </c>
      <c r="CF32" s="82">
        <f t="shared" si="65"/>
        <v>10094175.117918182</v>
      </c>
      <c r="CG32" s="82">
        <f t="shared" si="65"/>
        <v>10094175.117918182</v>
      </c>
      <c r="CH32" s="82">
        <f t="shared" si="65"/>
        <v>10094175.117918182</v>
      </c>
      <c r="CI32" s="82">
        <f t="shared" si="65"/>
        <v>10094175.117918182</v>
      </c>
      <c r="CJ32" s="82">
        <f t="shared" si="65"/>
        <v>10094175.117918182</v>
      </c>
      <c r="CK32" s="82">
        <f t="shared" si="65"/>
        <v>10094175.117918182</v>
      </c>
      <c r="CL32" s="82">
        <f t="shared" si="65"/>
        <v>10094175.117918182</v>
      </c>
      <c r="CM32" s="82">
        <f t="shared" si="65"/>
        <v>10094175.117918182</v>
      </c>
      <c r="CN32" s="82">
        <f t="shared" si="65"/>
        <v>10094175.117918182</v>
      </c>
      <c r="CO32" s="82">
        <f t="shared" si="65"/>
        <v>10094175.117918182</v>
      </c>
      <c r="CP32" s="82">
        <f t="shared" si="65"/>
        <v>10094175.117918182</v>
      </c>
      <c r="CQ32" s="82">
        <f t="shared" si="65"/>
        <v>10094175.117918182</v>
      </c>
      <c r="CR32" s="82">
        <f t="shared" si="65"/>
        <v>10094175.117918182</v>
      </c>
      <c r="CS32" s="82">
        <f t="shared" si="65"/>
        <v>10094175.117918182</v>
      </c>
      <c r="CT32" s="82">
        <f t="shared" si="65"/>
        <v>10094175.117918182</v>
      </c>
      <c r="CU32" s="82">
        <f t="shared" si="65"/>
        <v>10094175.117918182</v>
      </c>
      <c r="CV32" s="82">
        <f t="shared" si="65"/>
        <v>10094175.117918182</v>
      </c>
      <c r="CW32" s="82">
        <f t="shared" si="65"/>
        <v>10094175.117918182</v>
      </c>
      <c r="CX32" s="82">
        <f t="shared" si="65"/>
        <v>10094175.117918182</v>
      </c>
      <c r="CY32" s="82">
        <f t="shared" si="65"/>
        <v>10094175.117918182</v>
      </c>
      <c r="CZ32" s="82">
        <f t="shared" si="65"/>
        <v>10094175.117918182</v>
      </c>
      <c r="DA32" s="82">
        <f t="shared" si="65"/>
        <v>10094175.117918182</v>
      </c>
      <c r="DB32" s="82">
        <f t="shared" si="65"/>
        <v>10094175.117918182</v>
      </c>
      <c r="DC32" s="82">
        <f t="shared" si="65"/>
        <v>10094175.117918182</v>
      </c>
      <c r="DD32" s="82">
        <f t="shared" si="65"/>
        <v>10094175.117918182</v>
      </c>
      <c r="DE32" s="82">
        <f t="shared" si="65"/>
        <v>10094175.117918182</v>
      </c>
      <c r="DF32" s="82">
        <f t="shared" si="65"/>
        <v>10094175.117918182</v>
      </c>
      <c r="DG32" s="82">
        <f t="shared" si="65"/>
        <v>10094175.117918182</v>
      </c>
      <c r="DH32" s="82">
        <f t="shared" si="65"/>
        <v>10094175.117918182</v>
      </c>
      <c r="DI32" s="82">
        <f t="shared" si="65"/>
        <v>10094175.117918182</v>
      </c>
      <c r="DJ32" s="82">
        <f t="shared" si="65"/>
        <v>10094175.117918182</v>
      </c>
      <c r="DK32" s="82">
        <f t="shared" si="65"/>
        <v>10094175.117918182</v>
      </c>
      <c r="DL32" s="82">
        <f t="shared" si="65"/>
        <v>10094175.117918182</v>
      </c>
      <c r="DM32" s="82">
        <f t="shared" si="65"/>
        <v>10094175.117918182</v>
      </c>
      <c r="DN32" s="82">
        <f t="shared" si="65"/>
        <v>10094175.117918182</v>
      </c>
      <c r="DO32" s="82">
        <f t="shared" si="65"/>
        <v>10094175.117918182</v>
      </c>
      <c r="DP32" s="82">
        <f t="shared" si="65"/>
        <v>10094175.117918182</v>
      </c>
      <c r="DQ32" s="82">
        <f t="shared" si="65"/>
        <v>10094175.117918182</v>
      </c>
      <c r="DR32" s="82">
        <f t="shared" si="65"/>
        <v>10094175.117918182</v>
      </c>
      <c r="DS32" s="82">
        <f t="shared" si="65"/>
        <v>10094175.117918182</v>
      </c>
      <c r="DT32" s="82">
        <f t="shared" si="65"/>
        <v>10094175.117918182</v>
      </c>
      <c r="DU32" s="82">
        <f t="shared" si="65"/>
        <v>10094175.117918182</v>
      </c>
      <c r="DV32" s="82">
        <f t="shared" si="65"/>
        <v>10094175.117918182</v>
      </c>
      <c r="DW32" s="82">
        <f t="shared" si="65"/>
        <v>10094175.117918182</v>
      </c>
      <c r="DX32" s="82">
        <f t="shared" si="65"/>
        <v>10094175.117918182</v>
      </c>
      <c r="DY32" s="82">
        <f t="shared" si="65"/>
        <v>10094175.117918182</v>
      </c>
      <c r="DZ32" s="82">
        <f t="shared" si="65"/>
        <v>10094175.117918182</v>
      </c>
      <c r="EA32" s="82">
        <f t="shared" si="65"/>
        <v>10094175.117918182</v>
      </c>
      <c r="EB32" s="82">
        <f t="shared" si="65"/>
        <v>10094175.117918182</v>
      </c>
    </row>
    <row r="33" spans="2:132" outlineLevel="1" x14ac:dyDescent="0.25">
      <c r="C33" s="317" t="s">
        <v>557</v>
      </c>
      <c r="D33" s="31">
        <f>Costs!$I$39</f>
        <v>1.9</v>
      </c>
      <c r="G33" s="52" t="s">
        <v>220</v>
      </c>
      <c r="H33" s="29"/>
      <c r="J33" s="312">
        <f>$D33</f>
        <v>1.9</v>
      </c>
      <c r="K33" s="312">
        <f t="shared" ref="K33:BU33" si="66">$D33</f>
        <v>1.9</v>
      </c>
      <c r="L33" s="312">
        <f t="shared" si="66"/>
        <v>1.9</v>
      </c>
      <c r="M33" s="312">
        <f t="shared" si="66"/>
        <v>1.9</v>
      </c>
      <c r="N33" s="312">
        <f t="shared" si="66"/>
        <v>1.9</v>
      </c>
      <c r="O33" s="312">
        <f t="shared" si="66"/>
        <v>1.9</v>
      </c>
      <c r="P33" s="312">
        <f t="shared" si="66"/>
        <v>1.9</v>
      </c>
      <c r="Q33" s="312">
        <f t="shared" si="66"/>
        <v>1.9</v>
      </c>
      <c r="R33" s="312">
        <f t="shared" si="66"/>
        <v>1.9</v>
      </c>
      <c r="S33" s="312">
        <f t="shared" si="66"/>
        <v>1.9</v>
      </c>
      <c r="T33" s="312">
        <f t="shared" si="66"/>
        <v>1.9</v>
      </c>
      <c r="U33" s="312">
        <f t="shared" si="66"/>
        <v>1.9</v>
      </c>
      <c r="V33" s="312">
        <f t="shared" si="66"/>
        <v>1.9</v>
      </c>
      <c r="W33" s="312">
        <f t="shared" si="66"/>
        <v>1.9</v>
      </c>
      <c r="X33" s="312">
        <f t="shared" si="66"/>
        <v>1.9</v>
      </c>
      <c r="Y33" s="312">
        <f t="shared" si="66"/>
        <v>1.9</v>
      </c>
      <c r="Z33" s="312">
        <f t="shared" si="66"/>
        <v>1.9</v>
      </c>
      <c r="AA33" s="312">
        <f t="shared" si="66"/>
        <v>1.9</v>
      </c>
      <c r="AB33" s="312">
        <f t="shared" si="66"/>
        <v>1.9</v>
      </c>
      <c r="AC33" s="312">
        <f t="shared" si="66"/>
        <v>1.9</v>
      </c>
      <c r="AD33" s="312">
        <f t="shared" si="66"/>
        <v>1.9</v>
      </c>
      <c r="AE33" s="312">
        <f t="shared" si="66"/>
        <v>1.9</v>
      </c>
      <c r="AF33" s="312">
        <f t="shared" si="66"/>
        <v>1.9</v>
      </c>
      <c r="AG33" s="312">
        <f t="shared" si="66"/>
        <v>1.9</v>
      </c>
      <c r="AH33" s="312">
        <f t="shared" si="66"/>
        <v>1.9</v>
      </c>
      <c r="AI33" s="312">
        <f t="shared" si="66"/>
        <v>1.9</v>
      </c>
      <c r="AJ33" s="312">
        <f t="shared" si="66"/>
        <v>1.9</v>
      </c>
      <c r="AK33" s="312">
        <f t="shared" si="66"/>
        <v>1.9</v>
      </c>
      <c r="AL33" s="312">
        <f t="shared" si="66"/>
        <v>1.9</v>
      </c>
      <c r="AM33" s="312">
        <f t="shared" si="66"/>
        <v>1.9</v>
      </c>
      <c r="AN33" s="312">
        <f t="shared" si="66"/>
        <v>1.9</v>
      </c>
      <c r="AO33" s="312">
        <f t="shared" si="66"/>
        <v>1.9</v>
      </c>
      <c r="AP33" s="312">
        <f t="shared" si="66"/>
        <v>1.9</v>
      </c>
      <c r="AQ33" s="312">
        <f t="shared" si="66"/>
        <v>1.9</v>
      </c>
      <c r="AR33" s="312">
        <f t="shared" si="66"/>
        <v>1.9</v>
      </c>
      <c r="AS33" s="312">
        <f t="shared" si="66"/>
        <v>1.9</v>
      </c>
      <c r="AT33" s="312">
        <f t="shared" si="66"/>
        <v>1.9</v>
      </c>
      <c r="AU33" s="312">
        <f t="shared" si="66"/>
        <v>1.9</v>
      </c>
      <c r="AV33" s="312">
        <f t="shared" si="66"/>
        <v>1.9</v>
      </c>
      <c r="AW33" s="312">
        <f t="shared" si="66"/>
        <v>1.9</v>
      </c>
      <c r="AX33" s="312">
        <f t="shared" si="66"/>
        <v>1.9</v>
      </c>
      <c r="AY33" s="312">
        <f t="shared" si="66"/>
        <v>1.9</v>
      </c>
      <c r="AZ33" s="312">
        <f t="shared" si="66"/>
        <v>1.9</v>
      </c>
      <c r="BA33" s="312">
        <f t="shared" si="66"/>
        <v>1.9</v>
      </c>
      <c r="BB33" s="312">
        <f t="shared" si="66"/>
        <v>1.9</v>
      </c>
      <c r="BC33" s="312">
        <f t="shared" si="66"/>
        <v>1.9</v>
      </c>
      <c r="BD33" s="312">
        <f t="shared" si="66"/>
        <v>1.9</v>
      </c>
      <c r="BE33" s="312">
        <f t="shared" si="66"/>
        <v>1.9</v>
      </c>
      <c r="BF33" s="312">
        <f t="shared" si="66"/>
        <v>1.9</v>
      </c>
      <c r="BG33" s="312">
        <f t="shared" si="66"/>
        <v>1.9</v>
      </c>
      <c r="BH33" s="312">
        <f t="shared" si="66"/>
        <v>1.9</v>
      </c>
      <c r="BI33" s="312">
        <f t="shared" si="66"/>
        <v>1.9</v>
      </c>
      <c r="BJ33" s="312">
        <f t="shared" si="66"/>
        <v>1.9</v>
      </c>
      <c r="BK33" s="312">
        <f t="shared" si="66"/>
        <v>1.9</v>
      </c>
      <c r="BL33" s="312">
        <f t="shared" si="66"/>
        <v>1.9</v>
      </c>
      <c r="BM33" s="312">
        <f t="shared" si="66"/>
        <v>1.9</v>
      </c>
      <c r="BN33" s="312">
        <f t="shared" si="66"/>
        <v>1.9</v>
      </c>
      <c r="BO33" s="312">
        <f t="shared" si="66"/>
        <v>1.9</v>
      </c>
      <c r="BP33" s="312">
        <f t="shared" si="66"/>
        <v>1.9</v>
      </c>
      <c r="BQ33" s="312">
        <f t="shared" si="66"/>
        <v>1.9</v>
      </c>
      <c r="BR33" s="312">
        <f t="shared" si="66"/>
        <v>1.9</v>
      </c>
      <c r="BS33" s="312">
        <f t="shared" si="66"/>
        <v>1.9</v>
      </c>
      <c r="BT33" s="312">
        <f t="shared" si="66"/>
        <v>1.9</v>
      </c>
      <c r="BU33" s="312">
        <f t="shared" si="66"/>
        <v>1.9</v>
      </c>
      <c r="BV33" s="312">
        <f t="shared" ref="BV33" si="67">$D33</f>
        <v>1.9</v>
      </c>
      <c r="BW33" s="312">
        <f t="shared" ref="BW33:EB33" si="68">$D33</f>
        <v>1.9</v>
      </c>
      <c r="BX33" s="312">
        <f t="shared" si="68"/>
        <v>1.9</v>
      </c>
      <c r="BY33" s="312">
        <f t="shared" si="68"/>
        <v>1.9</v>
      </c>
      <c r="BZ33" s="312">
        <f t="shared" si="68"/>
        <v>1.9</v>
      </c>
      <c r="CA33" s="312">
        <f t="shared" si="68"/>
        <v>1.9</v>
      </c>
      <c r="CB33" s="312">
        <f t="shared" si="68"/>
        <v>1.9</v>
      </c>
      <c r="CC33" s="312">
        <f t="shared" si="68"/>
        <v>1.9</v>
      </c>
      <c r="CD33" s="312">
        <f t="shared" si="68"/>
        <v>1.9</v>
      </c>
      <c r="CE33" s="312">
        <f t="shared" si="68"/>
        <v>1.9</v>
      </c>
      <c r="CF33" s="312">
        <f t="shared" si="68"/>
        <v>1.9</v>
      </c>
      <c r="CG33" s="312">
        <f t="shared" si="68"/>
        <v>1.9</v>
      </c>
      <c r="CH33" s="312">
        <f t="shared" si="68"/>
        <v>1.9</v>
      </c>
      <c r="CI33" s="312">
        <f t="shared" si="68"/>
        <v>1.9</v>
      </c>
      <c r="CJ33" s="312">
        <f t="shared" si="68"/>
        <v>1.9</v>
      </c>
      <c r="CK33" s="312">
        <f t="shared" si="68"/>
        <v>1.9</v>
      </c>
      <c r="CL33" s="312">
        <f t="shared" si="68"/>
        <v>1.9</v>
      </c>
      <c r="CM33" s="312">
        <f t="shared" si="68"/>
        <v>1.9</v>
      </c>
      <c r="CN33" s="312">
        <f t="shared" si="68"/>
        <v>1.9</v>
      </c>
      <c r="CO33" s="312">
        <f t="shared" si="68"/>
        <v>1.9</v>
      </c>
      <c r="CP33" s="312">
        <f t="shared" si="68"/>
        <v>1.9</v>
      </c>
      <c r="CQ33" s="312">
        <f t="shared" si="68"/>
        <v>1.9</v>
      </c>
      <c r="CR33" s="312">
        <f t="shared" si="68"/>
        <v>1.9</v>
      </c>
      <c r="CS33" s="312">
        <f t="shared" si="68"/>
        <v>1.9</v>
      </c>
      <c r="CT33" s="312">
        <f t="shared" si="68"/>
        <v>1.9</v>
      </c>
      <c r="CU33" s="312">
        <f t="shared" si="68"/>
        <v>1.9</v>
      </c>
      <c r="CV33" s="312">
        <f t="shared" si="68"/>
        <v>1.9</v>
      </c>
      <c r="CW33" s="312">
        <f t="shared" si="68"/>
        <v>1.9</v>
      </c>
      <c r="CX33" s="312">
        <f t="shared" si="68"/>
        <v>1.9</v>
      </c>
      <c r="CY33" s="312">
        <f t="shared" si="68"/>
        <v>1.9</v>
      </c>
      <c r="CZ33" s="312">
        <f t="shared" si="68"/>
        <v>1.9</v>
      </c>
      <c r="DA33" s="312">
        <f t="shared" si="68"/>
        <v>1.9</v>
      </c>
      <c r="DB33" s="312">
        <f t="shared" si="68"/>
        <v>1.9</v>
      </c>
      <c r="DC33" s="312">
        <f t="shared" si="68"/>
        <v>1.9</v>
      </c>
      <c r="DD33" s="312">
        <f t="shared" si="68"/>
        <v>1.9</v>
      </c>
      <c r="DE33" s="312">
        <f t="shared" si="68"/>
        <v>1.9</v>
      </c>
      <c r="DF33" s="312">
        <f t="shared" si="68"/>
        <v>1.9</v>
      </c>
      <c r="DG33" s="312">
        <f t="shared" si="68"/>
        <v>1.9</v>
      </c>
      <c r="DH33" s="312">
        <f t="shared" si="68"/>
        <v>1.9</v>
      </c>
      <c r="DI33" s="312">
        <f t="shared" si="68"/>
        <v>1.9</v>
      </c>
      <c r="DJ33" s="312">
        <f t="shared" si="68"/>
        <v>1.9</v>
      </c>
      <c r="DK33" s="312">
        <f t="shared" si="68"/>
        <v>1.9</v>
      </c>
      <c r="DL33" s="312">
        <f t="shared" si="68"/>
        <v>1.9</v>
      </c>
      <c r="DM33" s="312">
        <f t="shared" si="68"/>
        <v>1.9</v>
      </c>
      <c r="DN33" s="312">
        <f t="shared" si="68"/>
        <v>1.9</v>
      </c>
      <c r="DO33" s="312">
        <f t="shared" si="68"/>
        <v>1.9</v>
      </c>
      <c r="DP33" s="312">
        <f t="shared" si="68"/>
        <v>1.9</v>
      </c>
      <c r="DQ33" s="312">
        <f t="shared" si="68"/>
        <v>1.9</v>
      </c>
      <c r="DR33" s="312">
        <f t="shared" si="68"/>
        <v>1.9</v>
      </c>
      <c r="DS33" s="312">
        <f t="shared" si="68"/>
        <v>1.9</v>
      </c>
      <c r="DT33" s="312">
        <f t="shared" si="68"/>
        <v>1.9</v>
      </c>
      <c r="DU33" s="312">
        <f t="shared" si="68"/>
        <v>1.9</v>
      </c>
      <c r="DV33" s="312">
        <f t="shared" si="68"/>
        <v>1.9</v>
      </c>
      <c r="DW33" s="312">
        <f t="shared" si="68"/>
        <v>1.9</v>
      </c>
      <c r="DX33" s="312">
        <f t="shared" si="68"/>
        <v>1.9</v>
      </c>
      <c r="DY33" s="312">
        <f t="shared" si="68"/>
        <v>1.9</v>
      </c>
      <c r="DZ33" s="312">
        <f t="shared" si="68"/>
        <v>1.9</v>
      </c>
      <c r="EA33" s="312">
        <f t="shared" si="68"/>
        <v>1.9</v>
      </c>
      <c r="EB33" s="312">
        <f t="shared" si="68"/>
        <v>1.9</v>
      </c>
    </row>
    <row r="34" spans="2:132" outlineLevel="1" x14ac:dyDescent="0.25">
      <c r="C34" s="323" t="s">
        <v>514</v>
      </c>
      <c r="D34" s="38"/>
      <c r="E34" s="38"/>
      <c r="F34" s="38"/>
      <c r="G34" s="55" t="s">
        <v>220</v>
      </c>
      <c r="H34" s="316">
        <f t="shared" ref="H34" si="69">SUM(J34:EB34)</f>
        <v>26852826.400041848</v>
      </c>
      <c r="I34" s="38"/>
      <c r="J34" s="314">
        <f>J27*J31*J33</f>
        <v>16319135.352189766</v>
      </c>
      <c r="K34" s="314">
        <f t="shared" ref="K34:BV34" si="70">K27*K31*K33</f>
        <v>0</v>
      </c>
      <c r="L34" s="314">
        <f t="shared" si="70"/>
        <v>0</v>
      </c>
      <c r="M34" s="314">
        <f t="shared" si="70"/>
        <v>0</v>
      </c>
      <c r="N34" s="314">
        <f t="shared" si="70"/>
        <v>0</v>
      </c>
      <c r="O34" s="314">
        <f t="shared" si="70"/>
        <v>0</v>
      </c>
      <c r="P34" s="314">
        <f t="shared" si="70"/>
        <v>0</v>
      </c>
      <c r="Q34" s="314">
        <f t="shared" si="70"/>
        <v>0</v>
      </c>
      <c r="R34" s="314">
        <f t="shared" si="70"/>
        <v>0</v>
      </c>
      <c r="S34" s="314">
        <f t="shared" si="70"/>
        <v>0</v>
      </c>
      <c r="T34" s="314">
        <f t="shared" si="70"/>
        <v>0</v>
      </c>
      <c r="U34" s="314">
        <f t="shared" si="70"/>
        <v>0</v>
      </c>
      <c r="V34" s="314">
        <f t="shared" si="70"/>
        <v>10533691.047852084</v>
      </c>
      <c r="W34" s="314">
        <f t="shared" si="70"/>
        <v>0</v>
      </c>
      <c r="X34" s="314">
        <f t="shared" si="70"/>
        <v>0</v>
      </c>
      <c r="Y34" s="314">
        <f t="shared" si="70"/>
        <v>0</v>
      </c>
      <c r="Z34" s="314">
        <f t="shared" si="70"/>
        <v>0</v>
      </c>
      <c r="AA34" s="314">
        <f t="shared" si="70"/>
        <v>0</v>
      </c>
      <c r="AB34" s="314">
        <f t="shared" si="70"/>
        <v>0</v>
      </c>
      <c r="AC34" s="314">
        <f t="shared" si="70"/>
        <v>0</v>
      </c>
      <c r="AD34" s="314">
        <f t="shared" si="70"/>
        <v>0</v>
      </c>
      <c r="AE34" s="314">
        <f t="shared" si="70"/>
        <v>0</v>
      </c>
      <c r="AF34" s="314">
        <f t="shared" si="70"/>
        <v>0</v>
      </c>
      <c r="AG34" s="314">
        <f t="shared" si="70"/>
        <v>0</v>
      </c>
      <c r="AH34" s="314">
        <f t="shared" si="70"/>
        <v>0</v>
      </c>
      <c r="AI34" s="314">
        <f t="shared" si="70"/>
        <v>0</v>
      </c>
      <c r="AJ34" s="314">
        <f t="shared" si="70"/>
        <v>0</v>
      </c>
      <c r="AK34" s="314">
        <f t="shared" si="70"/>
        <v>0</v>
      </c>
      <c r="AL34" s="314">
        <f t="shared" si="70"/>
        <v>0</v>
      </c>
      <c r="AM34" s="314">
        <f t="shared" si="70"/>
        <v>0</v>
      </c>
      <c r="AN34" s="314">
        <f t="shared" si="70"/>
        <v>0</v>
      </c>
      <c r="AO34" s="314">
        <f t="shared" si="70"/>
        <v>0</v>
      </c>
      <c r="AP34" s="314">
        <f t="shared" si="70"/>
        <v>0</v>
      </c>
      <c r="AQ34" s="314">
        <f t="shared" si="70"/>
        <v>0</v>
      </c>
      <c r="AR34" s="314">
        <f t="shared" si="70"/>
        <v>0</v>
      </c>
      <c r="AS34" s="314">
        <f t="shared" si="70"/>
        <v>0</v>
      </c>
      <c r="AT34" s="314">
        <f t="shared" si="70"/>
        <v>0</v>
      </c>
      <c r="AU34" s="314">
        <f t="shared" si="70"/>
        <v>0</v>
      </c>
      <c r="AV34" s="314">
        <f t="shared" si="70"/>
        <v>0</v>
      </c>
      <c r="AW34" s="314">
        <f t="shared" si="70"/>
        <v>0</v>
      </c>
      <c r="AX34" s="314">
        <f t="shared" si="70"/>
        <v>0</v>
      </c>
      <c r="AY34" s="314">
        <f t="shared" si="70"/>
        <v>0</v>
      </c>
      <c r="AZ34" s="314">
        <f t="shared" si="70"/>
        <v>0</v>
      </c>
      <c r="BA34" s="314">
        <f t="shared" si="70"/>
        <v>0</v>
      </c>
      <c r="BB34" s="314">
        <f t="shared" si="70"/>
        <v>0</v>
      </c>
      <c r="BC34" s="314">
        <f t="shared" si="70"/>
        <v>0</v>
      </c>
      <c r="BD34" s="314">
        <f t="shared" si="70"/>
        <v>0</v>
      </c>
      <c r="BE34" s="314">
        <f t="shared" si="70"/>
        <v>0</v>
      </c>
      <c r="BF34" s="314">
        <f t="shared" si="70"/>
        <v>0</v>
      </c>
      <c r="BG34" s="314">
        <f t="shared" si="70"/>
        <v>0</v>
      </c>
      <c r="BH34" s="314">
        <f t="shared" si="70"/>
        <v>0</v>
      </c>
      <c r="BI34" s="314">
        <f t="shared" si="70"/>
        <v>0</v>
      </c>
      <c r="BJ34" s="314">
        <f t="shared" si="70"/>
        <v>0</v>
      </c>
      <c r="BK34" s="314">
        <f t="shared" si="70"/>
        <v>0</v>
      </c>
      <c r="BL34" s="314">
        <f t="shared" si="70"/>
        <v>0</v>
      </c>
      <c r="BM34" s="314">
        <f t="shared" si="70"/>
        <v>0</v>
      </c>
      <c r="BN34" s="314">
        <f t="shared" si="70"/>
        <v>0</v>
      </c>
      <c r="BO34" s="314">
        <f t="shared" si="70"/>
        <v>0</v>
      </c>
      <c r="BP34" s="314">
        <f t="shared" si="70"/>
        <v>0</v>
      </c>
      <c r="BQ34" s="314">
        <f t="shared" si="70"/>
        <v>0</v>
      </c>
      <c r="BR34" s="314">
        <f t="shared" si="70"/>
        <v>0</v>
      </c>
      <c r="BS34" s="314">
        <f t="shared" si="70"/>
        <v>0</v>
      </c>
      <c r="BT34" s="314">
        <f t="shared" si="70"/>
        <v>0</v>
      </c>
      <c r="BU34" s="314">
        <f t="shared" si="70"/>
        <v>0</v>
      </c>
      <c r="BV34" s="314">
        <f t="shared" si="70"/>
        <v>0</v>
      </c>
      <c r="BW34" s="314">
        <f t="shared" ref="BW34:EB34" si="71">BW27*BW31*BW33</f>
        <v>0</v>
      </c>
      <c r="BX34" s="314">
        <f t="shared" si="71"/>
        <v>0</v>
      </c>
      <c r="BY34" s="314">
        <f t="shared" si="71"/>
        <v>0</v>
      </c>
      <c r="BZ34" s="314">
        <f t="shared" si="71"/>
        <v>0</v>
      </c>
      <c r="CA34" s="314">
        <f t="shared" si="71"/>
        <v>0</v>
      </c>
      <c r="CB34" s="314">
        <f t="shared" si="71"/>
        <v>0</v>
      </c>
      <c r="CC34" s="314">
        <f t="shared" si="71"/>
        <v>0</v>
      </c>
      <c r="CD34" s="314">
        <f t="shared" si="71"/>
        <v>0</v>
      </c>
      <c r="CE34" s="314">
        <f t="shared" si="71"/>
        <v>0</v>
      </c>
      <c r="CF34" s="314">
        <f t="shared" si="71"/>
        <v>0</v>
      </c>
      <c r="CG34" s="314">
        <f t="shared" si="71"/>
        <v>0</v>
      </c>
      <c r="CH34" s="314">
        <f t="shared" si="71"/>
        <v>0</v>
      </c>
      <c r="CI34" s="314">
        <f t="shared" si="71"/>
        <v>0</v>
      </c>
      <c r="CJ34" s="314">
        <f t="shared" si="71"/>
        <v>0</v>
      </c>
      <c r="CK34" s="314">
        <f t="shared" si="71"/>
        <v>0</v>
      </c>
      <c r="CL34" s="314">
        <f t="shared" si="71"/>
        <v>0</v>
      </c>
      <c r="CM34" s="314">
        <f t="shared" si="71"/>
        <v>0</v>
      </c>
      <c r="CN34" s="314">
        <f t="shared" si="71"/>
        <v>0</v>
      </c>
      <c r="CO34" s="314">
        <f t="shared" si="71"/>
        <v>0</v>
      </c>
      <c r="CP34" s="314">
        <f t="shared" si="71"/>
        <v>0</v>
      </c>
      <c r="CQ34" s="314">
        <f t="shared" si="71"/>
        <v>0</v>
      </c>
      <c r="CR34" s="314">
        <f t="shared" si="71"/>
        <v>0</v>
      </c>
      <c r="CS34" s="314">
        <f t="shared" si="71"/>
        <v>0</v>
      </c>
      <c r="CT34" s="314">
        <f t="shared" si="71"/>
        <v>0</v>
      </c>
      <c r="CU34" s="314">
        <f t="shared" si="71"/>
        <v>0</v>
      </c>
      <c r="CV34" s="314">
        <f t="shared" si="71"/>
        <v>0</v>
      </c>
      <c r="CW34" s="314">
        <f t="shared" si="71"/>
        <v>0</v>
      </c>
      <c r="CX34" s="314">
        <f t="shared" si="71"/>
        <v>0</v>
      </c>
      <c r="CY34" s="314">
        <f t="shared" si="71"/>
        <v>0</v>
      </c>
      <c r="CZ34" s="314">
        <f t="shared" si="71"/>
        <v>0</v>
      </c>
      <c r="DA34" s="314">
        <f t="shared" si="71"/>
        <v>0</v>
      </c>
      <c r="DB34" s="314">
        <f t="shared" si="71"/>
        <v>0</v>
      </c>
      <c r="DC34" s="314">
        <f t="shared" si="71"/>
        <v>0</v>
      </c>
      <c r="DD34" s="314">
        <f t="shared" si="71"/>
        <v>0</v>
      </c>
      <c r="DE34" s="314">
        <f t="shared" si="71"/>
        <v>0</v>
      </c>
      <c r="DF34" s="314">
        <f t="shared" si="71"/>
        <v>0</v>
      </c>
      <c r="DG34" s="314">
        <f t="shared" si="71"/>
        <v>0</v>
      </c>
      <c r="DH34" s="314">
        <f t="shared" si="71"/>
        <v>0</v>
      </c>
      <c r="DI34" s="314">
        <f t="shared" si="71"/>
        <v>0</v>
      </c>
      <c r="DJ34" s="314">
        <f t="shared" si="71"/>
        <v>0</v>
      </c>
      <c r="DK34" s="314">
        <f t="shared" si="71"/>
        <v>0</v>
      </c>
      <c r="DL34" s="314">
        <f t="shared" si="71"/>
        <v>0</v>
      </c>
      <c r="DM34" s="314">
        <f t="shared" si="71"/>
        <v>0</v>
      </c>
      <c r="DN34" s="314">
        <f t="shared" si="71"/>
        <v>0</v>
      </c>
      <c r="DO34" s="314">
        <f t="shared" si="71"/>
        <v>0</v>
      </c>
      <c r="DP34" s="314">
        <f t="shared" si="71"/>
        <v>0</v>
      </c>
      <c r="DQ34" s="314">
        <f t="shared" si="71"/>
        <v>0</v>
      </c>
      <c r="DR34" s="314">
        <f t="shared" si="71"/>
        <v>0</v>
      </c>
      <c r="DS34" s="314">
        <f t="shared" si="71"/>
        <v>0</v>
      </c>
      <c r="DT34" s="314">
        <f t="shared" si="71"/>
        <v>0</v>
      </c>
      <c r="DU34" s="314">
        <f t="shared" si="71"/>
        <v>0</v>
      </c>
      <c r="DV34" s="314">
        <f t="shared" si="71"/>
        <v>0</v>
      </c>
      <c r="DW34" s="314">
        <f t="shared" si="71"/>
        <v>0</v>
      </c>
      <c r="DX34" s="314">
        <f t="shared" si="71"/>
        <v>0</v>
      </c>
      <c r="DY34" s="314">
        <f t="shared" si="71"/>
        <v>0</v>
      </c>
      <c r="DZ34" s="314">
        <f t="shared" si="71"/>
        <v>0</v>
      </c>
      <c r="EA34" s="314">
        <f t="shared" si="71"/>
        <v>0</v>
      </c>
      <c r="EB34" s="314">
        <f t="shared" si="71"/>
        <v>0</v>
      </c>
    </row>
    <row r="35" spans="2:132" outlineLevel="1" x14ac:dyDescent="0.25">
      <c r="C35" s="324" t="s">
        <v>417</v>
      </c>
      <c r="D35" s="34"/>
      <c r="E35" s="34"/>
      <c r="F35" s="34"/>
      <c r="G35" s="67" t="s">
        <v>215</v>
      </c>
      <c r="H35" s="34"/>
      <c r="I35" s="34"/>
      <c r="J35" s="126">
        <f>J$13</f>
        <v>1</v>
      </c>
      <c r="K35" s="126">
        <f t="shared" ref="K35:BV35" si="72">K$13</f>
        <v>1.0026792493128671</v>
      </c>
      <c r="L35" s="126">
        <f t="shared" si="72"/>
        <v>1.0056539350998608</v>
      </c>
      <c r="M35" s="126">
        <f t="shared" si="72"/>
        <v>1.0085410656939733</v>
      </c>
      <c r="N35" s="126">
        <f t="shared" si="72"/>
        <v>1.0114364849476103</v>
      </c>
      <c r="O35" s="126">
        <f t="shared" si="72"/>
        <v>1.0143402166566737</v>
      </c>
      <c r="P35" s="126">
        <f t="shared" si="72"/>
        <v>1.0172522846853813</v>
      </c>
      <c r="Q35" s="126">
        <f t="shared" si="72"/>
        <v>1.0201727129664624</v>
      </c>
      <c r="R35" s="126">
        <f t="shared" si="72"/>
        <v>1.0231015255013547</v>
      </c>
      <c r="S35" s="126">
        <f t="shared" si="72"/>
        <v>1.0260387463604019</v>
      </c>
      <c r="T35" s="126">
        <f t="shared" si="72"/>
        <v>1.028984399683051</v>
      </c>
      <c r="U35" s="126">
        <f t="shared" si="72"/>
        <v>1.0319385096780509</v>
      </c>
      <c r="V35" s="126">
        <f t="shared" si="72"/>
        <v>1.0349011006236515</v>
      </c>
      <c r="W35" s="126">
        <f t="shared" si="72"/>
        <v>1.0377730230388176</v>
      </c>
      <c r="X35" s="126">
        <f t="shared" si="72"/>
        <v>1.0408518228283561</v>
      </c>
      <c r="Y35" s="126">
        <f t="shared" si="72"/>
        <v>1.0438400029932626</v>
      </c>
      <c r="Z35" s="126">
        <f t="shared" si="72"/>
        <v>1.046836761920777</v>
      </c>
      <c r="AA35" s="126">
        <f t="shared" si="72"/>
        <v>1.0498421242396576</v>
      </c>
      <c r="AB35" s="126">
        <f t="shared" si="72"/>
        <v>1.05285611464937</v>
      </c>
      <c r="AC35" s="126">
        <f t="shared" si="72"/>
        <v>1.0558787579202888</v>
      </c>
      <c r="AD35" s="126">
        <f t="shared" si="72"/>
        <v>1.0589100788939025</v>
      </c>
      <c r="AE35" s="126">
        <f t="shared" si="72"/>
        <v>1.0619501024830165</v>
      </c>
      <c r="AF35" s="126">
        <f t="shared" si="72"/>
        <v>1.0649988536719583</v>
      </c>
      <c r="AG35" s="126">
        <f t="shared" si="72"/>
        <v>1.0680563575167832</v>
      </c>
      <c r="AH35" s="126">
        <f t="shared" si="72"/>
        <v>1.0711226391454798</v>
      </c>
      <c r="AI35" s="126">
        <f t="shared" si="72"/>
        <v>1.0739924437404067</v>
      </c>
      <c r="AJ35" s="126">
        <f t="shared" si="72"/>
        <v>1.0771786970311998</v>
      </c>
      <c r="AK35" s="126">
        <f t="shared" si="72"/>
        <v>1.0802711679727233</v>
      </c>
      <c r="AL35" s="126">
        <f t="shared" si="72"/>
        <v>1.0833725170851116</v>
      </c>
      <c r="AM35" s="126">
        <f t="shared" si="72"/>
        <v>1.0864827698566941</v>
      </c>
      <c r="AN35" s="126">
        <f t="shared" si="72"/>
        <v>1.0896019518489746</v>
      </c>
      <c r="AO35" s="126">
        <f t="shared" si="72"/>
        <v>1.0927300886968412</v>
      </c>
      <c r="AP35" s="126">
        <f t="shared" si="72"/>
        <v>1.0958672061087775</v>
      </c>
      <c r="AQ35" s="126">
        <f t="shared" si="72"/>
        <v>1.0990133298670732</v>
      </c>
      <c r="AR35" s="126">
        <f t="shared" si="72"/>
        <v>1.1021684858280367</v>
      </c>
      <c r="AS35" s="126">
        <f t="shared" si="72"/>
        <v>1.1053326999222071</v>
      </c>
      <c r="AT35" s="126">
        <f t="shared" si="72"/>
        <v>1.1085059981545673</v>
      </c>
      <c r="AU35" s="126">
        <f t="shared" si="72"/>
        <v>1.111475962088432</v>
      </c>
      <c r="AV35" s="126">
        <f t="shared" si="72"/>
        <v>1.1147734191259395</v>
      </c>
      <c r="AW35" s="126">
        <f t="shared" si="72"/>
        <v>1.1179738207069689</v>
      </c>
      <c r="AX35" s="126">
        <f t="shared" si="72"/>
        <v>1.1211834103167977</v>
      </c>
      <c r="AY35" s="126">
        <f t="shared" si="72"/>
        <v>1.1244022143333261</v>
      </c>
      <c r="AZ35" s="126">
        <f t="shared" si="72"/>
        <v>1.1276302592101826</v>
      </c>
      <c r="BA35" s="126">
        <f t="shared" si="72"/>
        <v>1.1308675714769412</v>
      </c>
      <c r="BB35" s="126">
        <f t="shared" si="72"/>
        <v>1.1341141777393395</v>
      </c>
      <c r="BC35" s="126">
        <f t="shared" si="72"/>
        <v>1.1373701046794982</v>
      </c>
      <c r="BD35" s="126">
        <f t="shared" si="72"/>
        <v>1.1406353790561385</v>
      </c>
      <c r="BE35" s="126">
        <f t="shared" si="72"/>
        <v>1.1439100277048042</v>
      </c>
      <c r="BF35" s="126">
        <f t="shared" si="72"/>
        <v>1.1471940775380809</v>
      </c>
      <c r="BG35" s="126">
        <f t="shared" si="72"/>
        <v>1.15026769648205</v>
      </c>
      <c r="BH35" s="126">
        <f t="shared" si="72"/>
        <v>1.1536802383994258</v>
      </c>
      <c r="BI35" s="126">
        <f t="shared" si="72"/>
        <v>1.1569923375180708</v>
      </c>
      <c r="BJ35" s="126">
        <f t="shared" si="72"/>
        <v>1.1603139453378331</v>
      </c>
      <c r="BK35" s="126">
        <f t="shared" si="72"/>
        <v>1.1636450891572303</v>
      </c>
      <c r="BL35" s="126">
        <f t="shared" si="72"/>
        <v>1.1669857963531516</v>
      </c>
      <c r="BM35" s="126">
        <f t="shared" si="72"/>
        <v>1.1703360943810825</v>
      </c>
      <c r="BN35" s="126">
        <f t="shared" si="72"/>
        <v>1.1736960107753303</v>
      </c>
      <c r="BO35" s="126">
        <f t="shared" si="72"/>
        <v>1.1770655731492505</v>
      </c>
      <c r="BP35" s="126">
        <f t="shared" si="72"/>
        <v>1.180444809195474</v>
      </c>
      <c r="BQ35" s="126">
        <f t="shared" si="72"/>
        <v>1.1838337466861339</v>
      </c>
      <c r="BR35" s="126">
        <f t="shared" si="72"/>
        <v>1.1872324134730949</v>
      </c>
      <c r="BS35" s="126">
        <f t="shared" si="72"/>
        <v>1.1905270658589224</v>
      </c>
      <c r="BT35" s="126">
        <f t="shared" si="72"/>
        <v>1.1940590467434065</v>
      </c>
      <c r="BU35" s="126">
        <f t="shared" si="72"/>
        <v>1.1974870693312041</v>
      </c>
      <c r="BV35" s="126">
        <f t="shared" si="72"/>
        <v>1.2009249334246579</v>
      </c>
      <c r="BW35" s="126">
        <f t="shared" ref="BW35:EB35" si="73">BW$13</f>
        <v>1.204372667277734</v>
      </c>
      <c r="BX35" s="126">
        <f t="shared" si="73"/>
        <v>1.2078302992255125</v>
      </c>
      <c r="BY35" s="126">
        <f t="shared" si="73"/>
        <v>1.2112978576844211</v>
      </c>
      <c r="BZ35" s="126">
        <f t="shared" si="73"/>
        <v>1.2147753711524676</v>
      </c>
      <c r="CA35" s="126">
        <f t="shared" si="73"/>
        <v>1.2182628682094752</v>
      </c>
      <c r="CB35" s="126">
        <f t="shared" si="73"/>
        <v>1.2217603775173165</v>
      </c>
      <c r="CC35" s="126">
        <f t="shared" si="73"/>
        <v>1.2252679278201495</v>
      </c>
      <c r="CD35" s="126">
        <f t="shared" si="73"/>
        <v>1.2287855479446541</v>
      </c>
      <c r="CE35" s="126">
        <f t="shared" si="73"/>
        <v>1.232077770779646</v>
      </c>
      <c r="CF35" s="126">
        <f t="shared" si="73"/>
        <v>1.23573302168438</v>
      </c>
      <c r="CG35" s="126">
        <f t="shared" si="73"/>
        <v>1.2392806860334544</v>
      </c>
      <c r="CH35" s="126">
        <f t="shared" si="73"/>
        <v>1.2428385353675644</v>
      </c>
      <c r="CI35" s="126">
        <f t="shared" si="73"/>
        <v>1.2464065989267703</v>
      </c>
      <c r="CJ35" s="126">
        <f t="shared" si="73"/>
        <v>1.2499849060350778</v>
      </c>
      <c r="CK35" s="126">
        <f t="shared" si="73"/>
        <v>1.2535734861006791</v>
      </c>
      <c r="CL35" s="126">
        <f t="shared" si="73"/>
        <v>1.257172368616194</v>
      </c>
      <c r="CM35" s="126">
        <f t="shared" si="73"/>
        <v>1.2607815831589126</v>
      </c>
      <c r="CN35" s="126">
        <f t="shared" si="73"/>
        <v>1.2644011593910389</v>
      </c>
      <c r="CO35" s="126">
        <f t="shared" si="73"/>
        <v>1.2680311270599336</v>
      </c>
      <c r="CP35" s="126">
        <f t="shared" si="73"/>
        <v>1.2716715159983594</v>
      </c>
      <c r="CQ35" s="126">
        <f t="shared" si="73"/>
        <v>1.2750786410337906</v>
      </c>
      <c r="CR35" s="126">
        <f t="shared" si="73"/>
        <v>1.2788614642181557</v>
      </c>
      <c r="CS35" s="126">
        <f t="shared" si="73"/>
        <v>1.2825329459576562</v>
      </c>
      <c r="CT35" s="126">
        <f t="shared" si="73"/>
        <v>1.2862149681493797</v>
      </c>
      <c r="CU35" s="126">
        <f t="shared" si="73"/>
        <v>1.289907561053897</v>
      </c>
      <c r="CV35" s="126">
        <f t="shared" si="73"/>
        <v>1.293610755018654</v>
      </c>
      <c r="CW35" s="126">
        <f t="shared" si="73"/>
        <v>1.2973245804782207</v>
      </c>
      <c r="CX35" s="126">
        <f t="shared" si="73"/>
        <v>1.3010490679545423</v>
      </c>
      <c r="CY35" s="126">
        <f t="shared" si="73"/>
        <v>1.304784248057189</v>
      </c>
      <c r="CZ35" s="126">
        <f t="shared" si="73"/>
        <v>1.3085301514836076</v>
      </c>
      <c r="DA35" s="126">
        <f t="shared" si="73"/>
        <v>1.3122868090193751</v>
      </c>
      <c r="DB35" s="126">
        <f t="shared" si="73"/>
        <v>1.3160542515384499</v>
      </c>
      <c r="DC35" s="126">
        <f t="shared" si="73"/>
        <v>1.3195802889875801</v>
      </c>
      <c r="DD35" s="126">
        <f t="shared" si="73"/>
        <v>1.323495136864544</v>
      </c>
      <c r="DE35" s="126">
        <f t="shared" si="73"/>
        <v>1.3272947573576725</v>
      </c>
      <c r="DF35" s="126">
        <f t="shared" si="73"/>
        <v>1.3311052861764079</v>
      </c>
      <c r="DG35" s="126">
        <f t="shared" si="73"/>
        <v>1.3349267546374479</v>
      </c>
      <c r="DH35" s="126">
        <f t="shared" si="73"/>
        <v>1.3387591941473977</v>
      </c>
      <c r="DI35" s="126">
        <f t="shared" si="73"/>
        <v>1.3426026362030277</v>
      </c>
      <c r="DJ35" s="126">
        <f t="shared" si="73"/>
        <v>1.3464571123915319</v>
      </c>
      <c r="DK35" s="126">
        <f t="shared" si="73"/>
        <v>1.3503226543907885</v>
      </c>
      <c r="DL35" s="126">
        <f t="shared" si="73"/>
        <v>1.3541992939696192</v>
      </c>
      <c r="DM35" s="126">
        <f t="shared" si="73"/>
        <v>1.358087062988051</v>
      </c>
      <c r="DN35" s="126">
        <f t="shared" si="73"/>
        <v>1.361985993397578</v>
      </c>
      <c r="DO35" s="126">
        <f t="shared" si="73"/>
        <v>1.3657655991021458</v>
      </c>
      <c r="DP35" s="126">
        <f t="shared" si="73"/>
        <v>1.3698174666548035</v>
      </c>
      <c r="DQ35" s="126">
        <f t="shared" si="73"/>
        <v>1.3737500738651915</v>
      </c>
      <c r="DR35" s="126">
        <f t="shared" si="73"/>
        <v>1.3776939711925826</v>
      </c>
      <c r="DS35" s="126">
        <f t="shared" si="73"/>
        <v>1.381649191049759</v>
      </c>
      <c r="DT35" s="126">
        <f t="shared" si="73"/>
        <v>1.385615765942557</v>
      </c>
      <c r="DU35" s="126">
        <f t="shared" si="73"/>
        <v>1.3895937284701338</v>
      </c>
      <c r="DV35" s="126">
        <f t="shared" si="73"/>
        <v>1.3935831113252357</v>
      </c>
      <c r="DW35" s="126">
        <f t="shared" si="73"/>
        <v>1.3975839472944662</v>
      </c>
      <c r="DX35" s="126">
        <f t="shared" si="73"/>
        <v>1.401596269258556</v>
      </c>
      <c r="DY35" s="126">
        <f t="shared" si="73"/>
        <v>1.4056201101926329</v>
      </c>
      <c r="DZ35" s="126">
        <f t="shared" si="73"/>
        <v>1.4096555031664932</v>
      </c>
      <c r="EA35" s="126">
        <f t="shared" si="73"/>
        <v>1.4134323217047313</v>
      </c>
      <c r="EB35" s="126">
        <f t="shared" si="73"/>
        <v>1.4176256038945581</v>
      </c>
    </row>
    <row r="36" spans="2:132" outlineLevel="1" x14ac:dyDescent="0.25">
      <c r="C36" s="320" t="s">
        <v>510</v>
      </c>
      <c r="D36" s="38"/>
      <c r="E36" s="38"/>
      <c r="F36" s="38"/>
      <c r="G36" s="52" t="s">
        <v>220</v>
      </c>
      <c r="H36" s="46">
        <f t="shared" ref="H36" si="74">SUM(J36:EB36)</f>
        <v>27220463.811241392</v>
      </c>
      <c r="I36" s="38"/>
      <c r="J36" s="82">
        <f>J34*J35</f>
        <v>16319135.352189766</v>
      </c>
      <c r="K36" s="82">
        <f t="shared" ref="K36" si="75">K34*K35</f>
        <v>0</v>
      </c>
      <c r="L36" s="82">
        <f t="shared" ref="L36" si="76">L34*L35</f>
        <v>0</v>
      </c>
      <c r="M36" s="82">
        <f t="shared" ref="M36" si="77">M34*M35</f>
        <v>0</v>
      </c>
      <c r="N36" s="82">
        <f t="shared" ref="N36" si="78">N34*N35</f>
        <v>0</v>
      </c>
      <c r="O36" s="82">
        <f t="shared" ref="O36" si="79">O34*O35</f>
        <v>0</v>
      </c>
      <c r="P36" s="82">
        <f t="shared" ref="P36" si="80">P34*P35</f>
        <v>0</v>
      </c>
      <c r="Q36" s="82">
        <f t="shared" ref="Q36" si="81">Q34*Q35</f>
        <v>0</v>
      </c>
      <c r="R36" s="82">
        <f t="shared" ref="R36" si="82">R34*R35</f>
        <v>0</v>
      </c>
      <c r="S36" s="82">
        <f t="shared" ref="S36" si="83">S34*S35</f>
        <v>0</v>
      </c>
      <c r="T36" s="82">
        <f t="shared" ref="T36" si="84">T34*T35</f>
        <v>0</v>
      </c>
      <c r="U36" s="82">
        <f t="shared" ref="U36" si="85">U34*U35</f>
        <v>0</v>
      </c>
      <c r="V36" s="82">
        <f t="shared" ref="V36" si="86">V34*V35</f>
        <v>10901328.459051626</v>
      </c>
      <c r="W36" s="82">
        <f t="shared" ref="W36" si="87">W34*W35</f>
        <v>0</v>
      </c>
      <c r="X36" s="82">
        <f t="shared" ref="X36" si="88">X34*X35</f>
        <v>0</v>
      </c>
      <c r="Y36" s="82">
        <f t="shared" ref="Y36" si="89">Y34*Y35</f>
        <v>0</v>
      </c>
      <c r="Z36" s="82">
        <f t="shared" ref="Z36" si="90">Z34*Z35</f>
        <v>0</v>
      </c>
      <c r="AA36" s="82">
        <f t="shared" ref="AA36" si="91">AA34*AA35</f>
        <v>0</v>
      </c>
      <c r="AB36" s="82">
        <f t="shared" ref="AB36" si="92">AB34*AB35</f>
        <v>0</v>
      </c>
      <c r="AC36" s="82">
        <f t="shared" ref="AC36" si="93">AC34*AC35</f>
        <v>0</v>
      </c>
      <c r="AD36" s="82">
        <f t="shared" ref="AD36" si="94">AD34*AD35</f>
        <v>0</v>
      </c>
      <c r="AE36" s="82">
        <f t="shared" ref="AE36" si="95">AE34*AE35</f>
        <v>0</v>
      </c>
      <c r="AF36" s="82">
        <f t="shared" ref="AF36" si="96">AF34*AF35</f>
        <v>0</v>
      </c>
      <c r="AG36" s="82">
        <f t="shared" ref="AG36" si="97">AG34*AG35</f>
        <v>0</v>
      </c>
      <c r="AH36" s="82">
        <f t="shared" ref="AH36" si="98">AH34*AH35</f>
        <v>0</v>
      </c>
      <c r="AI36" s="82">
        <f t="shared" ref="AI36" si="99">AI34*AI35</f>
        <v>0</v>
      </c>
      <c r="AJ36" s="82">
        <f t="shared" ref="AJ36" si="100">AJ34*AJ35</f>
        <v>0</v>
      </c>
      <c r="AK36" s="82">
        <f t="shared" ref="AK36" si="101">AK34*AK35</f>
        <v>0</v>
      </c>
      <c r="AL36" s="82">
        <f t="shared" ref="AL36" si="102">AL34*AL35</f>
        <v>0</v>
      </c>
      <c r="AM36" s="82">
        <f t="shared" ref="AM36" si="103">AM34*AM35</f>
        <v>0</v>
      </c>
      <c r="AN36" s="82">
        <f t="shared" ref="AN36" si="104">AN34*AN35</f>
        <v>0</v>
      </c>
      <c r="AO36" s="82">
        <f t="shared" ref="AO36" si="105">AO34*AO35</f>
        <v>0</v>
      </c>
      <c r="AP36" s="82">
        <f t="shared" ref="AP36" si="106">AP34*AP35</f>
        <v>0</v>
      </c>
      <c r="AQ36" s="82">
        <f t="shared" ref="AQ36" si="107">AQ34*AQ35</f>
        <v>0</v>
      </c>
      <c r="AR36" s="82">
        <f t="shared" ref="AR36" si="108">AR34*AR35</f>
        <v>0</v>
      </c>
      <c r="AS36" s="82">
        <f t="shared" ref="AS36" si="109">AS34*AS35</f>
        <v>0</v>
      </c>
      <c r="AT36" s="82">
        <f t="shared" ref="AT36" si="110">AT34*AT35</f>
        <v>0</v>
      </c>
      <c r="AU36" s="82">
        <f t="shared" ref="AU36" si="111">AU34*AU35</f>
        <v>0</v>
      </c>
      <c r="AV36" s="82">
        <f t="shared" ref="AV36" si="112">AV34*AV35</f>
        <v>0</v>
      </c>
      <c r="AW36" s="82">
        <f t="shared" ref="AW36" si="113">AW34*AW35</f>
        <v>0</v>
      </c>
      <c r="AX36" s="82">
        <f t="shared" ref="AX36" si="114">AX34*AX35</f>
        <v>0</v>
      </c>
      <c r="AY36" s="82">
        <f t="shared" ref="AY36" si="115">AY34*AY35</f>
        <v>0</v>
      </c>
      <c r="AZ36" s="82">
        <f t="shared" ref="AZ36" si="116">AZ34*AZ35</f>
        <v>0</v>
      </c>
      <c r="BA36" s="82">
        <f t="shared" ref="BA36" si="117">BA34*BA35</f>
        <v>0</v>
      </c>
      <c r="BB36" s="82">
        <f t="shared" ref="BB36" si="118">BB34*BB35</f>
        <v>0</v>
      </c>
      <c r="BC36" s="82">
        <f t="shared" ref="BC36" si="119">BC34*BC35</f>
        <v>0</v>
      </c>
      <c r="BD36" s="82">
        <f t="shared" ref="BD36" si="120">BD34*BD35</f>
        <v>0</v>
      </c>
      <c r="BE36" s="82">
        <f t="shared" ref="BE36" si="121">BE34*BE35</f>
        <v>0</v>
      </c>
      <c r="BF36" s="82">
        <f t="shared" ref="BF36" si="122">BF34*BF35</f>
        <v>0</v>
      </c>
      <c r="BG36" s="82">
        <f t="shared" ref="BG36" si="123">BG34*BG35</f>
        <v>0</v>
      </c>
      <c r="BH36" s="82">
        <f t="shared" ref="BH36" si="124">BH34*BH35</f>
        <v>0</v>
      </c>
      <c r="BI36" s="82">
        <f t="shared" ref="BI36" si="125">BI34*BI35</f>
        <v>0</v>
      </c>
      <c r="BJ36" s="82">
        <f t="shared" ref="BJ36" si="126">BJ34*BJ35</f>
        <v>0</v>
      </c>
      <c r="BK36" s="82">
        <f t="shared" ref="BK36" si="127">BK34*BK35</f>
        <v>0</v>
      </c>
      <c r="BL36" s="82">
        <f t="shared" ref="BL36" si="128">BL34*BL35</f>
        <v>0</v>
      </c>
      <c r="BM36" s="82">
        <f t="shared" ref="BM36" si="129">BM34*BM35</f>
        <v>0</v>
      </c>
      <c r="BN36" s="82">
        <f t="shared" ref="BN36" si="130">BN34*BN35</f>
        <v>0</v>
      </c>
      <c r="BO36" s="82">
        <f t="shared" ref="BO36" si="131">BO34*BO35</f>
        <v>0</v>
      </c>
      <c r="BP36" s="82">
        <f t="shared" ref="BP36" si="132">BP34*BP35</f>
        <v>0</v>
      </c>
      <c r="BQ36" s="82">
        <f t="shared" ref="BQ36" si="133">BQ34*BQ35</f>
        <v>0</v>
      </c>
      <c r="BR36" s="82">
        <f t="shared" ref="BR36" si="134">BR34*BR35</f>
        <v>0</v>
      </c>
      <c r="BS36" s="82">
        <f t="shared" ref="BS36" si="135">BS34*BS35</f>
        <v>0</v>
      </c>
      <c r="BT36" s="82">
        <f t="shared" ref="BT36" si="136">BT34*BT35</f>
        <v>0</v>
      </c>
      <c r="BU36" s="82">
        <f t="shared" ref="BU36" si="137">BU34*BU35</f>
        <v>0</v>
      </c>
      <c r="BV36" s="82">
        <f t="shared" ref="BV36" si="138">BV34*BV35</f>
        <v>0</v>
      </c>
      <c r="BW36" s="82">
        <f t="shared" ref="BW36" si="139">BW34*BW35</f>
        <v>0</v>
      </c>
      <c r="BX36" s="82">
        <f t="shared" ref="BX36" si="140">BX34*BX35</f>
        <v>0</v>
      </c>
      <c r="BY36" s="82">
        <f t="shared" ref="BY36" si="141">BY34*BY35</f>
        <v>0</v>
      </c>
      <c r="BZ36" s="82">
        <f t="shared" ref="BZ36" si="142">BZ34*BZ35</f>
        <v>0</v>
      </c>
      <c r="CA36" s="82">
        <f t="shared" ref="CA36" si="143">CA34*CA35</f>
        <v>0</v>
      </c>
      <c r="CB36" s="82">
        <f t="shared" ref="CB36" si="144">CB34*CB35</f>
        <v>0</v>
      </c>
      <c r="CC36" s="82">
        <f t="shared" ref="CC36" si="145">CC34*CC35</f>
        <v>0</v>
      </c>
      <c r="CD36" s="82">
        <f t="shared" ref="CD36" si="146">CD34*CD35</f>
        <v>0</v>
      </c>
      <c r="CE36" s="82">
        <f t="shared" ref="CE36" si="147">CE34*CE35</f>
        <v>0</v>
      </c>
      <c r="CF36" s="82">
        <f t="shared" ref="CF36" si="148">CF34*CF35</f>
        <v>0</v>
      </c>
      <c r="CG36" s="82">
        <f t="shared" ref="CG36" si="149">CG34*CG35</f>
        <v>0</v>
      </c>
      <c r="CH36" s="82">
        <f t="shared" ref="CH36" si="150">CH34*CH35</f>
        <v>0</v>
      </c>
      <c r="CI36" s="82">
        <f t="shared" ref="CI36" si="151">CI34*CI35</f>
        <v>0</v>
      </c>
      <c r="CJ36" s="82">
        <f t="shared" ref="CJ36" si="152">CJ34*CJ35</f>
        <v>0</v>
      </c>
      <c r="CK36" s="82">
        <f t="shared" ref="CK36" si="153">CK34*CK35</f>
        <v>0</v>
      </c>
      <c r="CL36" s="82">
        <f t="shared" ref="CL36" si="154">CL34*CL35</f>
        <v>0</v>
      </c>
      <c r="CM36" s="82">
        <f t="shared" ref="CM36" si="155">CM34*CM35</f>
        <v>0</v>
      </c>
      <c r="CN36" s="82">
        <f t="shared" ref="CN36" si="156">CN34*CN35</f>
        <v>0</v>
      </c>
      <c r="CO36" s="82">
        <f t="shared" ref="CO36" si="157">CO34*CO35</f>
        <v>0</v>
      </c>
      <c r="CP36" s="82">
        <f t="shared" ref="CP36" si="158">CP34*CP35</f>
        <v>0</v>
      </c>
      <c r="CQ36" s="82">
        <f t="shared" ref="CQ36" si="159">CQ34*CQ35</f>
        <v>0</v>
      </c>
      <c r="CR36" s="82">
        <f t="shared" ref="CR36" si="160">CR34*CR35</f>
        <v>0</v>
      </c>
      <c r="CS36" s="82">
        <f t="shared" ref="CS36" si="161">CS34*CS35</f>
        <v>0</v>
      </c>
      <c r="CT36" s="82">
        <f t="shared" ref="CT36" si="162">CT34*CT35</f>
        <v>0</v>
      </c>
      <c r="CU36" s="82">
        <f t="shared" ref="CU36" si="163">CU34*CU35</f>
        <v>0</v>
      </c>
      <c r="CV36" s="82">
        <f t="shared" ref="CV36" si="164">CV34*CV35</f>
        <v>0</v>
      </c>
      <c r="CW36" s="82">
        <f t="shared" ref="CW36" si="165">CW34*CW35</f>
        <v>0</v>
      </c>
      <c r="CX36" s="82">
        <f t="shared" ref="CX36" si="166">CX34*CX35</f>
        <v>0</v>
      </c>
      <c r="CY36" s="82">
        <f t="shared" ref="CY36" si="167">CY34*CY35</f>
        <v>0</v>
      </c>
      <c r="CZ36" s="82">
        <f t="shared" ref="CZ36" si="168">CZ34*CZ35</f>
        <v>0</v>
      </c>
      <c r="DA36" s="82">
        <f t="shared" ref="DA36" si="169">DA34*DA35</f>
        <v>0</v>
      </c>
      <c r="DB36" s="82">
        <f t="shared" ref="DB36" si="170">DB34*DB35</f>
        <v>0</v>
      </c>
      <c r="DC36" s="82">
        <f t="shared" ref="DC36" si="171">DC34*DC35</f>
        <v>0</v>
      </c>
      <c r="DD36" s="82">
        <f t="shared" ref="DD36" si="172">DD34*DD35</f>
        <v>0</v>
      </c>
      <c r="DE36" s="82">
        <f t="shared" ref="DE36" si="173">DE34*DE35</f>
        <v>0</v>
      </c>
      <c r="DF36" s="82">
        <f t="shared" ref="DF36" si="174">DF34*DF35</f>
        <v>0</v>
      </c>
      <c r="DG36" s="82">
        <f t="shared" ref="DG36" si="175">DG34*DG35</f>
        <v>0</v>
      </c>
      <c r="DH36" s="82">
        <f t="shared" ref="DH36" si="176">DH34*DH35</f>
        <v>0</v>
      </c>
      <c r="DI36" s="82">
        <f t="shared" ref="DI36" si="177">DI34*DI35</f>
        <v>0</v>
      </c>
      <c r="DJ36" s="82">
        <f t="shared" ref="DJ36" si="178">DJ34*DJ35</f>
        <v>0</v>
      </c>
      <c r="DK36" s="82">
        <f t="shared" ref="DK36" si="179">DK34*DK35</f>
        <v>0</v>
      </c>
      <c r="DL36" s="82">
        <f t="shared" ref="DL36" si="180">DL34*DL35</f>
        <v>0</v>
      </c>
      <c r="DM36" s="82">
        <f t="shared" ref="DM36" si="181">DM34*DM35</f>
        <v>0</v>
      </c>
      <c r="DN36" s="82">
        <f t="shared" ref="DN36" si="182">DN34*DN35</f>
        <v>0</v>
      </c>
      <c r="DO36" s="82">
        <f t="shared" ref="DO36" si="183">DO34*DO35</f>
        <v>0</v>
      </c>
      <c r="DP36" s="82">
        <f t="shared" ref="DP36" si="184">DP34*DP35</f>
        <v>0</v>
      </c>
      <c r="DQ36" s="82">
        <f t="shared" ref="DQ36" si="185">DQ34*DQ35</f>
        <v>0</v>
      </c>
      <c r="DR36" s="82">
        <f t="shared" ref="DR36" si="186">DR34*DR35</f>
        <v>0</v>
      </c>
      <c r="DS36" s="82">
        <f t="shared" ref="DS36" si="187">DS34*DS35</f>
        <v>0</v>
      </c>
      <c r="DT36" s="82">
        <f t="shared" ref="DT36" si="188">DT34*DT35</f>
        <v>0</v>
      </c>
      <c r="DU36" s="82">
        <f t="shared" ref="DU36" si="189">DU34*DU35</f>
        <v>0</v>
      </c>
      <c r="DV36" s="82">
        <f t="shared" ref="DV36" si="190">DV34*DV35</f>
        <v>0</v>
      </c>
      <c r="DW36" s="82">
        <f t="shared" ref="DW36" si="191">DW34*DW35</f>
        <v>0</v>
      </c>
      <c r="DX36" s="82">
        <f t="shared" ref="DX36" si="192">DX34*DX35</f>
        <v>0</v>
      </c>
      <c r="DY36" s="82">
        <f t="shared" ref="DY36" si="193">DY34*DY35</f>
        <v>0</v>
      </c>
      <c r="DZ36" s="82">
        <f t="shared" ref="DZ36" si="194">DZ34*DZ35</f>
        <v>0</v>
      </c>
      <c r="EA36" s="82">
        <f t="shared" ref="EA36" si="195">EA34*EA35</f>
        <v>0</v>
      </c>
      <c r="EB36" s="82">
        <f t="shared" ref="EB36" si="196">EB34*EB35</f>
        <v>0</v>
      </c>
    </row>
    <row r="37" spans="2:132" ht="14" outlineLevel="1" x14ac:dyDescent="0.3">
      <c r="B37" s="73"/>
      <c r="C37" s="27"/>
      <c r="H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2:132" ht="13" outlineLevel="1" x14ac:dyDescent="0.3">
      <c r="C38" s="339" t="s">
        <v>504</v>
      </c>
      <c r="G38" s="52"/>
      <c r="H38" s="29"/>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row>
    <row r="39" spans="2:132" outlineLevel="1" x14ac:dyDescent="0.25">
      <c r="C39" s="328" t="s">
        <v>552</v>
      </c>
      <c r="G39" s="52" t="s">
        <v>220</v>
      </c>
      <c r="H39" s="46">
        <f t="shared" ref="H39" si="197">SUM(J39:EB39)</f>
        <v>0</v>
      </c>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row>
    <row r="40" spans="2:132" outlineLevel="1" x14ac:dyDescent="0.25">
      <c r="C40" s="32"/>
      <c r="G40" s="52"/>
      <c r="H40" s="29"/>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2:132" ht="13" x14ac:dyDescent="0.3">
      <c r="C41" s="341" t="s">
        <v>568</v>
      </c>
      <c r="D41" s="342"/>
      <c r="E41" s="342"/>
      <c r="F41" s="342"/>
      <c r="G41" s="343" t="s">
        <v>220</v>
      </c>
      <c r="H41" s="344">
        <f t="shared" ref="H41" si="198">SUM(J41:EB41)</f>
        <v>27220463.811241392</v>
      </c>
      <c r="I41" s="342"/>
      <c r="J41" s="345">
        <f t="shared" ref="J41:AO41" si="199">CHOOSE(Scenario,J24,J36,J39)</f>
        <v>16319135.352189766</v>
      </c>
      <c r="K41" s="346">
        <f t="shared" si="199"/>
        <v>0</v>
      </c>
      <c r="L41" s="346">
        <f t="shared" si="199"/>
        <v>0</v>
      </c>
      <c r="M41" s="346">
        <f t="shared" si="199"/>
        <v>0</v>
      </c>
      <c r="N41" s="346">
        <f t="shared" si="199"/>
        <v>0</v>
      </c>
      <c r="O41" s="346">
        <f t="shared" si="199"/>
        <v>0</v>
      </c>
      <c r="P41" s="346">
        <f t="shared" si="199"/>
        <v>0</v>
      </c>
      <c r="Q41" s="346">
        <f t="shared" si="199"/>
        <v>0</v>
      </c>
      <c r="R41" s="346">
        <f t="shared" si="199"/>
        <v>0</v>
      </c>
      <c r="S41" s="346">
        <f t="shared" si="199"/>
        <v>0</v>
      </c>
      <c r="T41" s="346">
        <f t="shared" si="199"/>
        <v>0</v>
      </c>
      <c r="U41" s="346">
        <f t="shared" si="199"/>
        <v>0</v>
      </c>
      <c r="V41" s="346">
        <f t="shared" si="199"/>
        <v>10901328.459051626</v>
      </c>
      <c r="W41" s="346">
        <f t="shared" si="199"/>
        <v>0</v>
      </c>
      <c r="X41" s="346">
        <f t="shared" si="199"/>
        <v>0</v>
      </c>
      <c r="Y41" s="346">
        <f t="shared" si="199"/>
        <v>0</v>
      </c>
      <c r="Z41" s="346">
        <f t="shared" si="199"/>
        <v>0</v>
      </c>
      <c r="AA41" s="346">
        <f t="shared" si="199"/>
        <v>0</v>
      </c>
      <c r="AB41" s="346">
        <f t="shared" si="199"/>
        <v>0</v>
      </c>
      <c r="AC41" s="346">
        <f t="shared" si="199"/>
        <v>0</v>
      </c>
      <c r="AD41" s="346">
        <f t="shared" si="199"/>
        <v>0</v>
      </c>
      <c r="AE41" s="346">
        <f t="shared" si="199"/>
        <v>0</v>
      </c>
      <c r="AF41" s="346">
        <f t="shared" si="199"/>
        <v>0</v>
      </c>
      <c r="AG41" s="346">
        <f t="shared" si="199"/>
        <v>0</v>
      </c>
      <c r="AH41" s="346">
        <f t="shared" si="199"/>
        <v>0</v>
      </c>
      <c r="AI41" s="346">
        <f t="shared" si="199"/>
        <v>0</v>
      </c>
      <c r="AJ41" s="346">
        <f t="shared" si="199"/>
        <v>0</v>
      </c>
      <c r="AK41" s="346">
        <f t="shared" si="199"/>
        <v>0</v>
      </c>
      <c r="AL41" s="346">
        <f t="shared" si="199"/>
        <v>0</v>
      </c>
      <c r="AM41" s="346">
        <f t="shared" si="199"/>
        <v>0</v>
      </c>
      <c r="AN41" s="346">
        <f t="shared" si="199"/>
        <v>0</v>
      </c>
      <c r="AO41" s="346">
        <f t="shared" si="199"/>
        <v>0</v>
      </c>
      <c r="AP41" s="346">
        <f t="shared" ref="AP41:BU41" si="200">CHOOSE(Scenario,AP24,AP36,AP39)</f>
        <v>0</v>
      </c>
      <c r="AQ41" s="346">
        <f t="shared" si="200"/>
        <v>0</v>
      </c>
      <c r="AR41" s="346">
        <f t="shared" si="200"/>
        <v>0</v>
      </c>
      <c r="AS41" s="346">
        <f t="shared" si="200"/>
        <v>0</v>
      </c>
      <c r="AT41" s="346">
        <f t="shared" si="200"/>
        <v>0</v>
      </c>
      <c r="AU41" s="346">
        <f t="shared" si="200"/>
        <v>0</v>
      </c>
      <c r="AV41" s="346">
        <f t="shared" si="200"/>
        <v>0</v>
      </c>
      <c r="AW41" s="346">
        <f t="shared" si="200"/>
        <v>0</v>
      </c>
      <c r="AX41" s="346">
        <f t="shared" si="200"/>
        <v>0</v>
      </c>
      <c r="AY41" s="346">
        <f t="shared" si="200"/>
        <v>0</v>
      </c>
      <c r="AZ41" s="346">
        <f t="shared" si="200"/>
        <v>0</v>
      </c>
      <c r="BA41" s="346">
        <f t="shared" si="200"/>
        <v>0</v>
      </c>
      <c r="BB41" s="346">
        <f t="shared" si="200"/>
        <v>0</v>
      </c>
      <c r="BC41" s="346">
        <f t="shared" si="200"/>
        <v>0</v>
      </c>
      <c r="BD41" s="346">
        <f t="shared" si="200"/>
        <v>0</v>
      </c>
      <c r="BE41" s="346">
        <f t="shared" si="200"/>
        <v>0</v>
      </c>
      <c r="BF41" s="346">
        <f t="shared" si="200"/>
        <v>0</v>
      </c>
      <c r="BG41" s="346">
        <f t="shared" si="200"/>
        <v>0</v>
      </c>
      <c r="BH41" s="346">
        <f t="shared" si="200"/>
        <v>0</v>
      </c>
      <c r="BI41" s="346">
        <f t="shared" si="200"/>
        <v>0</v>
      </c>
      <c r="BJ41" s="346">
        <f t="shared" si="200"/>
        <v>0</v>
      </c>
      <c r="BK41" s="346">
        <f t="shared" si="200"/>
        <v>0</v>
      </c>
      <c r="BL41" s="346">
        <f t="shared" si="200"/>
        <v>0</v>
      </c>
      <c r="BM41" s="346">
        <f t="shared" si="200"/>
        <v>0</v>
      </c>
      <c r="BN41" s="346">
        <f t="shared" si="200"/>
        <v>0</v>
      </c>
      <c r="BO41" s="346">
        <f t="shared" si="200"/>
        <v>0</v>
      </c>
      <c r="BP41" s="346">
        <f t="shared" si="200"/>
        <v>0</v>
      </c>
      <c r="BQ41" s="346">
        <f t="shared" si="200"/>
        <v>0</v>
      </c>
      <c r="BR41" s="346">
        <f t="shared" si="200"/>
        <v>0</v>
      </c>
      <c r="BS41" s="346">
        <f t="shared" si="200"/>
        <v>0</v>
      </c>
      <c r="BT41" s="346">
        <f t="shared" si="200"/>
        <v>0</v>
      </c>
      <c r="BU41" s="346">
        <f t="shared" si="200"/>
        <v>0</v>
      </c>
      <c r="BV41" s="346">
        <f t="shared" ref="BV41:DA41" si="201">CHOOSE(Scenario,BV24,BV36,BV39)</f>
        <v>0</v>
      </c>
      <c r="BW41" s="346">
        <f t="shared" si="201"/>
        <v>0</v>
      </c>
      <c r="BX41" s="346">
        <f t="shared" si="201"/>
        <v>0</v>
      </c>
      <c r="BY41" s="346">
        <f t="shared" si="201"/>
        <v>0</v>
      </c>
      <c r="BZ41" s="346">
        <f t="shared" si="201"/>
        <v>0</v>
      </c>
      <c r="CA41" s="346">
        <f t="shared" si="201"/>
        <v>0</v>
      </c>
      <c r="CB41" s="346">
        <f t="shared" si="201"/>
        <v>0</v>
      </c>
      <c r="CC41" s="346">
        <f t="shared" si="201"/>
        <v>0</v>
      </c>
      <c r="CD41" s="346">
        <f t="shared" si="201"/>
        <v>0</v>
      </c>
      <c r="CE41" s="346">
        <f t="shared" si="201"/>
        <v>0</v>
      </c>
      <c r="CF41" s="346">
        <f t="shared" si="201"/>
        <v>0</v>
      </c>
      <c r="CG41" s="346">
        <f t="shared" si="201"/>
        <v>0</v>
      </c>
      <c r="CH41" s="346">
        <f t="shared" si="201"/>
        <v>0</v>
      </c>
      <c r="CI41" s="346">
        <f t="shared" si="201"/>
        <v>0</v>
      </c>
      <c r="CJ41" s="346">
        <f t="shared" si="201"/>
        <v>0</v>
      </c>
      <c r="CK41" s="346">
        <f t="shared" si="201"/>
        <v>0</v>
      </c>
      <c r="CL41" s="346">
        <f t="shared" si="201"/>
        <v>0</v>
      </c>
      <c r="CM41" s="346">
        <f t="shared" si="201"/>
        <v>0</v>
      </c>
      <c r="CN41" s="346">
        <f t="shared" si="201"/>
        <v>0</v>
      </c>
      <c r="CO41" s="346">
        <f t="shared" si="201"/>
        <v>0</v>
      </c>
      <c r="CP41" s="346">
        <f t="shared" si="201"/>
        <v>0</v>
      </c>
      <c r="CQ41" s="346">
        <f t="shared" si="201"/>
        <v>0</v>
      </c>
      <c r="CR41" s="346">
        <f t="shared" si="201"/>
        <v>0</v>
      </c>
      <c r="CS41" s="346">
        <f t="shared" si="201"/>
        <v>0</v>
      </c>
      <c r="CT41" s="346">
        <f t="shared" si="201"/>
        <v>0</v>
      </c>
      <c r="CU41" s="346">
        <f t="shared" si="201"/>
        <v>0</v>
      </c>
      <c r="CV41" s="346">
        <f t="shared" si="201"/>
        <v>0</v>
      </c>
      <c r="CW41" s="346">
        <f t="shared" si="201"/>
        <v>0</v>
      </c>
      <c r="CX41" s="346">
        <f t="shared" si="201"/>
        <v>0</v>
      </c>
      <c r="CY41" s="346">
        <f t="shared" si="201"/>
        <v>0</v>
      </c>
      <c r="CZ41" s="346">
        <f t="shared" si="201"/>
        <v>0</v>
      </c>
      <c r="DA41" s="346">
        <f t="shared" si="201"/>
        <v>0</v>
      </c>
      <c r="DB41" s="346">
        <f t="shared" ref="DB41:EB41" si="202">CHOOSE(Scenario,DB24,DB36,DB39)</f>
        <v>0</v>
      </c>
      <c r="DC41" s="346">
        <f t="shared" si="202"/>
        <v>0</v>
      </c>
      <c r="DD41" s="346">
        <f t="shared" si="202"/>
        <v>0</v>
      </c>
      <c r="DE41" s="346">
        <f t="shared" si="202"/>
        <v>0</v>
      </c>
      <c r="DF41" s="346">
        <f t="shared" si="202"/>
        <v>0</v>
      </c>
      <c r="DG41" s="346">
        <f t="shared" si="202"/>
        <v>0</v>
      </c>
      <c r="DH41" s="346">
        <f t="shared" si="202"/>
        <v>0</v>
      </c>
      <c r="DI41" s="346">
        <f t="shared" si="202"/>
        <v>0</v>
      </c>
      <c r="DJ41" s="346">
        <f t="shared" si="202"/>
        <v>0</v>
      </c>
      <c r="DK41" s="346">
        <f t="shared" si="202"/>
        <v>0</v>
      </c>
      <c r="DL41" s="346">
        <f t="shared" si="202"/>
        <v>0</v>
      </c>
      <c r="DM41" s="346">
        <f t="shared" si="202"/>
        <v>0</v>
      </c>
      <c r="DN41" s="346">
        <f t="shared" si="202"/>
        <v>0</v>
      </c>
      <c r="DO41" s="346">
        <f t="shared" si="202"/>
        <v>0</v>
      </c>
      <c r="DP41" s="346">
        <f t="shared" si="202"/>
        <v>0</v>
      </c>
      <c r="DQ41" s="346">
        <f t="shared" si="202"/>
        <v>0</v>
      </c>
      <c r="DR41" s="346">
        <f t="shared" si="202"/>
        <v>0</v>
      </c>
      <c r="DS41" s="346">
        <f t="shared" si="202"/>
        <v>0</v>
      </c>
      <c r="DT41" s="346">
        <f t="shared" si="202"/>
        <v>0</v>
      </c>
      <c r="DU41" s="346">
        <f t="shared" si="202"/>
        <v>0</v>
      </c>
      <c r="DV41" s="346">
        <f t="shared" si="202"/>
        <v>0</v>
      </c>
      <c r="DW41" s="346">
        <f t="shared" si="202"/>
        <v>0</v>
      </c>
      <c r="DX41" s="346">
        <f t="shared" si="202"/>
        <v>0</v>
      </c>
      <c r="DY41" s="346">
        <f t="shared" si="202"/>
        <v>0</v>
      </c>
      <c r="DZ41" s="346">
        <f t="shared" si="202"/>
        <v>0</v>
      </c>
      <c r="EA41" s="346">
        <f t="shared" si="202"/>
        <v>0</v>
      </c>
      <c r="EB41" s="347">
        <f t="shared" si="202"/>
        <v>0</v>
      </c>
    </row>
    <row r="42" spans="2:132" ht="14" x14ac:dyDescent="0.3">
      <c r="B42" s="73"/>
      <c r="C42" s="27"/>
      <c r="H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row>
    <row r="43" spans="2:132" ht="13" x14ac:dyDescent="0.3">
      <c r="B43" s="34"/>
      <c r="C43" s="2" t="s">
        <v>515</v>
      </c>
      <c r="D43" s="34"/>
      <c r="E43" s="34"/>
      <c r="F43" s="34"/>
      <c r="G43" s="67"/>
      <c r="H43" s="35"/>
      <c r="I43" s="34"/>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2:132" outlineLevel="1" x14ac:dyDescent="0.25">
      <c r="C44" s="319" t="s">
        <v>503</v>
      </c>
      <c r="G44" s="52"/>
      <c r="H44" s="29"/>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row>
    <row r="45" spans="2:132" outlineLevel="1" x14ac:dyDescent="0.25">
      <c r="C45" s="328" t="s">
        <v>560</v>
      </c>
      <c r="G45" s="52" t="s">
        <v>220</v>
      </c>
      <c r="H45" s="46">
        <f t="shared" ref="H45" si="203">SUM(J45:EB45)</f>
        <v>0</v>
      </c>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row>
    <row r="46" spans="2:132" ht="13" outlineLevel="1" x14ac:dyDescent="0.3">
      <c r="C46" s="24"/>
      <c r="G46" s="52"/>
      <c r="H46" s="29"/>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row>
    <row r="47" spans="2:132" ht="13" x14ac:dyDescent="0.3">
      <c r="C47" s="341" t="s">
        <v>569</v>
      </c>
      <c r="D47" s="342"/>
      <c r="E47" s="342"/>
      <c r="F47" s="342"/>
      <c r="G47" s="349" t="s">
        <v>220</v>
      </c>
      <c r="H47" s="344">
        <f t="shared" ref="H47" si="204">SUM(J47:EB47)</f>
        <v>0</v>
      </c>
      <c r="I47" s="342"/>
      <c r="J47" s="345">
        <f>J45</f>
        <v>0</v>
      </c>
      <c r="K47" s="346">
        <f t="shared" ref="K47:BV47" si="205">K45</f>
        <v>0</v>
      </c>
      <c r="L47" s="346">
        <f t="shared" si="205"/>
        <v>0</v>
      </c>
      <c r="M47" s="346">
        <f t="shared" si="205"/>
        <v>0</v>
      </c>
      <c r="N47" s="346">
        <f t="shared" si="205"/>
        <v>0</v>
      </c>
      <c r="O47" s="346">
        <f t="shared" si="205"/>
        <v>0</v>
      </c>
      <c r="P47" s="346">
        <f t="shared" si="205"/>
        <v>0</v>
      </c>
      <c r="Q47" s="346">
        <f t="shared" si="205"/>
        <v>0</v>
      </c>
      <c r="R47" s="346">
        <f t="shared" si="205"/>
        <v>0</v>
      </c>
      <c r="S47" s="346">
        <f t="shared" si="205"/>
        <v>0</v>
      </c>
      <c r="T47" s="346">
        <f t="shared" si="205"/>
        <v>0</v>
      </c>
      <c r="U47" s="346">
        <f t="shared" si="205"/>
        <v>0</v>
      </c>
      <c r="V47" s="346">
        <f t="shared" si="205"/>
        <v>0</v>
      </c>
      <c r="W47" s="346">
        <f t="shared" si="205"/>
        <v>0</v>
      </c>
      <c r="X47" s="346">
        <f t="shared" si="205"/>
        <v>0</v>
      </c>
      <c r="Y47" s="346">
        <f t="shared" si="205"/>
        <v>0</v>
      </c>
      <c r="Z47" s="346">
        <f t="shared" si="205"/>
        <v>0</v>
      </c>
      <c r="AA47" s="346">
        <f t="shared" si="205"/>
        <v>0</v>
      </c>
      <c r="AB47" s="346">
        <f t="shared" si="205"/>
        <v>0</v>
      </c>
      <c r="AC47" s="346">
        <f t="shared" si="205"/>
        <v>0</v>
      </c>
      <c r="AD47" s="346">
        <f t="shared" si="205"/>
        <v>0</v>
      </c>
      <c r="AE47" s="346">
        <f t="shared" si="205"/>
        <v>0</v>
      </c>
      <c r="AF47" s="346">
        <f t="shared" si="205"/>
        <v>0</v>
      </c>
      <c r="AG47" s="346">
        <f t="shared" si="205"/>
        <v>0</v>
      </c>
      <c r="AH47" s="346">
        <f t="shared" si="205"/>
        <v>0</v>
      </c>
      <c r="AI47" s="346">
        <f t="shared" si="205"/>
        <v>0</v>
      </c>
      <c r="AJ47" s="346">
        <f t="shared" si="205"/>
        <v>0</v>
      </c>
      <c r="AK47" s="346">
        <f t="shared" si="205"/>
        <v>0</v>
      </c>
      <c r="AL47" s="346">
        <f t="shared" si="205"/>
        <v>0</v>
      </c>
      <c r="AM47" s="346">
        <f t="shared" si="205"/>
        <v>0</v>
      </c>
      <c r="AN47" s="346">
        <f t="shared" si="205"/>
        <v>0</v>
      </c>
      <c r="AO47" s="346">
        <f t="shared" si="205"/>
        <v>0</v>
      </c>
      <c r="AP47" s="346">
        <f t="shared" si="205"/>
        <v>0</v>
      </c>
      <c r="AQ47" s="346">
        <f t="shared" si="205"/>
        <v>0</v>
      </c>
      <c r="AR47" s="346">
        <f t="shared" si="205"/>
        <v>0</v>
      </c>
      <c r="AS47" s="346">
        <f t="shared" si="205"/>
        <v>0</v>
      </c>
      <c r="AT47" s="346">
        <f t="shared" si="205"/>
        <v>0</v>
      </c>
      <c r="AU47" s="346">
        <f t="shared" si="205"/>
        <v>0</v>
      </c>
      <c r="AV47" s="346">
        <f t="shared" si="205"/>
        <v>0</v>
      </c>
      <c r="AW47" s="346">
        <f t="shared" si="205"/>
        <v>0</v>
      </c>
      <c r="AX47" s="346">
        <f t="shared" si="205"/>
        <v>0</v>
      </c>
      <c r="AY47" s="346">
        <f t="shared" si="205"/>
        <v>0</v>
      </c>
      <c r="AZ47" s="346">
        <f t="shared" si="205"/>
        <v>0</v>
      </c>
      <c r="BA47" s="346">
        <f t="shared" si="205"/>
        <v>0</v>
      </c>
      <c r="BB47" s="346">
        <f t="shared" si="205"/>
        <v>0</v>
      </c>
      <c r="BC47" s="346">
        <f t="shared" si="205"/>
        <v>0</v>
      </c>
      <c r="BD47" s="346">
        <f t="shared" si="205"/>
        <v>0</v>
      </c>
      <c r="BE47" s="346">
        <f t="shared" si="205"/>
        <v>0</v>
      </c>
      <c r="BF47" s="346">
        <f t="shared" si="205"/>
        <v>0</v>
      </c>
      <c r="BG47" s="346">
        <f t="shared" si="205"/>
        <v>0</v>
      </c>
      <c r="BH47" s="346">
        <f t="shared" si="205"/>
        <v>0</v>
      </c>
      <c r="BI47" s="346">
        <f t="shared" si="205"/>
        <v>0</v>
      </c>
      <c r="BJ47" s="346">
        <f t="shared" si="205"/>
        <v>0</v>
      </c>
      <c r="BK47" s="346">
        <f t="shared" si="205"/>
        <v>0</v>
      </c>
      <c r="BL47" s="346">
        <f t="shared" si="205"/>
        <v>0</v>
      </c>
      <c r="BM47" s="346">
        <f t="shared" si="205"/>
        <v>0</v>
      </c>
      <c r="BN47" s="346">
        <f t="shared" si="205"/>
        <v>0</v>
      </c>
      <c r="BO47" s="346">
        <f t="shared" si="205"/>
        <v>0</v>
      </c>
      <c r="BP47" s="346">
        <f t="shared" si="205"/>
        <v>0</v>
      </c>
      <c r="BQ47" s="346">
        <f t="shared" si="205"/>
        <v>0</v>
      </c>
      <c r="BR47" s="346">
        <f t="shared" si="205"/>
        <v>0</v>
      </c>
      <c r="BS47" s="346">
        <f t="shared" si="205"/>
        <v>0</v>
      </c>
      <c r="BT47" s="346">
        <f t="shared" si="205"/>
        <v>0</v>
      </c>
      <c r="BU47" s="346">
        <f t="shared" si="205"/>
        <v>0</v>
      </c>
      <c r="BV47" s="346">
        <f t="shared" si="205"/>
        <v>0</v>
      </c>
      <c r="BW47" s="346">
        <f t="shared" ref="BW47:EB47" si="206">BW45</f>
        <v>0</v>
      </c>
      <c r="BX47" s="346">
        <f t="shared" si="206"/>
        <v>0</v>
      </c>
      <c r="BY47" s="346">
        <f t="shared" si="206"/>
        <v>0</v>
      </c>
      <c r="BZ47" s="346">
        <f t="shared" si="206"/>
        <v>0</v>
      </c>
      <c r="CA47" s="346">
        <f t="shared" si="206"/>
        <v>0</v>
      </c>
      <c r="CB47" s="346">
        <f t="shared" si="206"/>
        <v>0</v>
      </c>
      <c r="CC47" s="346">
        <f t="shared" si="206"/>
        <v>0</v>
      </c>
      <c r="CD47" s="346">
        <f t="shared" si="206"/>
        <v>0</v>
      </c>
      <c r="CE47" s="346">
        <f t="shared" si="206"/>
        <v>0</v>
      </c>
      <c r="CF47" s="346">
        <f t="shared" si="206"/>
        <v>0</v>
      </c>
      <c r="CG47" s="346">
        <f t="shared" si="206"/>
        <v>0</v>
      </c>
      <c r="CH47" s="346">
        <f t="shared" si="206"/>
        <v>0</v>
      </c>
      <c r="CI47" s="346">
        <f t="shared" si="206"/>
        <v>0</v>
      </c>
      <c r="CJ47" s="346">
        <f t="shared" si="206"/>
        <v>0</v>
      </c>
      <c r="CK47" s="346">
        <f t="shared" si="206"/>
        <v>0</v>
      </c>
      <c r="CL47" s="346">
        <f t="shared" si="206"/>
        <v>0</v>
      </c>
      <c r="CM47" s="346">
        <f t="shared" si="206"/>
        <v>0</v>
      </c>
      <c r="CN47" s="346">
        <f t="shared" si="206"/>
        <v>0</v>
      </c>
      <c r="CO47" s="346">
        <f t="shared" si="206"/>
        <v>0</v>
      </c>
      <c r="CP47" s="346">
        <f t="shared" si="206"/>
        <v>0</v>
      </c>
      <c r="CQ47" s="346">
        <f t="shared" si="206"/>
        <v>0</v>
      </c>
      <c r="CR47" s="346">
        <f t="shared" si="206"/>
        <v>0</v>
      </c>
      <c r="CS47" s="346">
        <f t="shared" si="206"/>
        <v>0</v>
      </c>
      <c r="CT47" s="346">
        <f t="shared" si="206"/>
        <v>0</v>
      </c>
      <c r="CU47" s="346">
        <f t="shared" si="206"/>
        <v>0</v>
      </c>
      <c r="CV47" s="346">
        <f t="shared" si="206"/>
        <v>0</v>
      </c>
      <c r="CW47" s="346">
        <f t="shared" si="206"/>
        <v>0</v>
      </c>
      <c r="CX47" s="346">
        <f t="shared" si="206"/>
        <v>0</v>
      </c>
      <c r="CY47" s="346">
        <f t="shared" si="206"/>
        <v>0</v>
      </c>
      <c r="CZ47" s="346">
        <f t="shared" si="206"/>
        <v>0</v>
      </c>
      <c r="DA47" s="346">
        <f t="shared" si="206"/>
        <v>0</v>
      </c>
      <c r="DB47" s="346">
        <f t="shared" si="206"/>
        <v>0</v>
      </c>
      <c r="DC47" s="346">
        <f t="shared" si="206"/>
        <v>0</v>
      </c>
      <c r="DD47" s="346">
        <f t="shared" si="206"/>
        <v>0</v>
      </c>
      <c r="DE47" s="346">
        <f t="shared" si="206"/>
        <v>0</v>
      </c>
      <c r="DF47" s="346">
        <f t="shared" si="206"/>
        <v>0</v>
      </c>
      <c r="DG47" s="346">
        <f t="shared" si="206"/>
        <v>0</v>
      </c>
      <c r="DH47" s="346">
        <f t="shared" si="206"/>
        <v>0</v>
      </c>
      <c r="DI47" s="346">
        <f t="shared" si="206"/>
        <v>0</v>
      </c>
      <c r="DJ47" s="346">
        <f t="shared" si="206"/>
        <v>0</v>
      </c>
      <c r="DK47" s="346">
        <f t="shared" si="206"/>
        <v>0</v>
      </c>
      <c r="DL47" s="346">
        <f t="shared" si="206"/>
        <v>0</v>
      </c>
      <c r="DM47" s="346">
        <f t="shared" si="206"/>
        <v>0</v>
      </c>
      <c r="DN47" s="346">
        <f t="shared" si="206"/>
        <v>0</v>
      </c>
      <c r="DO47" s="346">
        <f t="shared" si="206"/>
        <v>0</v>
      </c>
      <c r="DP47" s="346">
        <f t="shared" si="206"/>
        <v>0</v>
      </c>
      <c r="DQ47" s="346">
        <f t="shared" si="206"/>
        <v>0</v>
      </c>
      <c r="DR47" s="346">
        <f t="shared" si="206"/>
        <v>0</v>
      </c>
      <c r="DS47" s="346">
        <f t="shared" si="206"/>
        <v>0</v>
      </c>
      <c r="DT47" s="346">
        <f t="shared" si="206"/>
        <v>0</v>
      </c>
      <c r="DU47" s="346">
        <f t="shared" si="206"/>
        <v>0</v>
      </c>
      <c r="DV47" s="346">
        <f t="shared" si="206"/>
        <v>0</v>
      </c>
      <c r="DW47" s="346">
        <f t="shared" si="206"/>
        <v>0</v>
      </c>
      <c r="DX47" s="346">
        <f t="shared" si="206"/>
        <v>0</v>
      </c>
      <c r="DY47" s="346">
        <f t="shared" si="206"/>
        <v>0</v>
      </c>
      <c r="DZ47" s="346">
        <f t="shared" si="206"/>
        <v>0</v>
      </c>
      <c r="EA47" s="346">
        <f t="shared" si="206"/>
        <v>0</v>
      </c>
      <c r="EB47" s="347">
        <f t="shared" si="206"/>
        <v>0</v>
      </c>
    </row>
    <row r="48" spans="2:132" ht="14" x14ac:dyDescent="0.3">
      <c r="B48" s="73"/>
      <c r="C48" s="27"/>
      <c r="H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row>
    <row r="49" spans="2:132" ht="13" x14ac:dyDescent="0.3">
      <c r="B49" s="34"/>
      <c r="C49" s="2" t="s">
        <v>522</v>
      </c>
      <c r="D49" s="34"/>
      <c r="E49" s="34"/>
      <c r="F49" s="34"/>
      <c r="G49" s="67"/>
      <c r="H49" s="35"/>
      <c r="I49" s="34"/>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row>
    <row r="50" spans="2:132" ht="13" outlineLevel="1" x14ac:dyDescent="0.3">
      <c r="C50" s="339" t="s">
        <v>500</v>
      </c>
      <c r="G50" s="52"/>
      <c r="H50" s="29"/>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2:132" outlineLevel="1" x14ac:dyDescent="0.25">
      <c r="C51" s="317" t="s">
        <v>485</v>
      </c>
      <c r="D51" s="125">
        <f>Assumptions!I16</f>
        <v>0.64</v>
      </c>
      <c r="E51" s="79">
        <f>Assumptions!I13</f>
        <v>45658</v>
      </c>
      <c r="G51" s="52" t="s">
        <v>215</v>
      </c>
      <c r="H51" s="50">
        <f>SUM(J51:EB51)</f>
        <v>0.99999999999999989</v>
      </c>
      <c r="J51" s="129"/>
      <c r="K51" s="155">
        <f>ROUND(($D$51/MiY*(SUM($J51:J$51)&lt;=1)+IF(SUM($J51:J$51)+($D$51/MiY)&gt;1,1-(SUM($J51:J$51)+($D$51/MiY)),0)),5)*(K$7&gt;=$E$51)</f>
        <v>0</v>
      </c>
      <c r="L51" s="155">
        <f>ROUND(($D$51/MiY*(SUM($J51:K$51)&lt;=1)+IF(SUM($J51:K$51)+($D$51/MiY)&gt;1,1-(SUM($J51:K$51)+($D$51/MiY)),0)),5)*(L$7&gt;=$E$51)</f>
        <v>0</v>
      </c>
      <c r="M51" s="155">
        <f>ROUND(($D$51/MiY*(SUM($J51:L$51)&lt;=1)+IF(SUM($J51:L$51)+($D$51/MiY)&gt;1,1-(SUM($J51:L$51)+($D$51/MiY)),0)),5)*(M$7&gt;=$E$51)</f>
        <v>0</v>
      </c>
      <c r="N51" s="155">
        <f>ROUND(($D$51/MiY*(SUM($J51:M$51)&lt;=1)+IF(SUM($J51:M$51)+($D$51/MiY)&gt;1,1-(SUM($J51:M$51)+($D$51/MiY)),0)),5)*(N$7&gt;=$E$51)</f>
        <v>0</v>
      </c>
      <c r="O51" s="155">
        <f>ROUND(($D$51/MiY*(SUM($J51:N$51)&lt;=1)+IF(SUM($J51:N$51)+($D$51/MiY)&gt;1,1-(SUM($J51:N$51)+($D$51/MiY)),0)),5)*(O$7&gt;=$E$51)</f>
        <v>0</v>
      </c>
      <c r="P51" s="155">
        <f>ROUND(($D$51/MiY*(SUM($J51:O$51)&lt;=1)+IF(SUM($J51:O$51)+($D$51/MiY)&gt;1,1-(SUM($J51:O$51)+($D$51/MiY)),0)),5)*(P$7&gt;=$E$51)</f>
        <v>0</v>
      </c>
      <c r="Q51" s="155">
        <f>ROUND(($D$51/MiY*(SUM($J51:P$51)&lt;=1)+IF(SUM($J51:P$51)+($D$51/MiY)&gt;1,1-(SUM($J51:P$51)+($D$51/MiY)),0)),5)*(Q$7&gt;=$E$51)</f>
        <v>0</v>
      </c>
      <c r="R51" s="155">
        <f>ROUND(($D$51/MiY*(SUM($J51:Q$51)&lt;=1)+IF(SUM($J51:Q$51)+($D$51/MiY)&gt;1,1-(SUM($J51:Q$51)+($D$51/MiY)),0)),5)*(R$7&gt;=$E$51)</f>
        <v>0</v>
      </c>
      <c r="S51" s="155">
        <f>ROUND(($D$51/MiY*(SUM($J51:R$51)&lt;=1)+IF(SUM($J51:R$51)+($D$51/MiY)&gt;1,1-(SUM($J51:R$51)+($D$51/MiY)),0)),5)*(S$7&gt;=$E$51)</f>
        <v>0</v>
      </c>
      <c r="T51" s="155">
        <f>ROUND(($D$51/MiY*(SUM($J51:S$51)&lt;=1)+IF(SUM($J51:S$51)+($D$51/MiY)&gt;1,1-(SUM($J51:S$51)+($D$51/MiY)),0)),5)*(T$7&gt;=$E$51)</f>
        <v>0</v>
      </c>
      <c r="U51" s="155">
        <f>ROUND(($D$51/MiY*(SUM($J51:T$51)&lt;=1)+IF(SUM($J51:T$51)+($D$51/MiY)&gt;1,1-(SUM($J51:T$51)+($D$51/MiY)),0)),5)*(U$7&gt;=$E$51)</f>
        <v>0</v>
      </c>
      <c r="V51" s="155">
        <f>ROUND(($D$51/MiY*(SUM($J51:U$51)&lt;=1)+IF(SUM($J51:U$51)+($D$51/MiY)&gt;1,1-(SUM($J51:U$51)+($D$51/MiY)),0)),5)*(V$7&gt;=$E$51)</f>
        <v>0</v>
      </c>
      <c r="W51" s="155">
        <f>ROUND(($D$51/MiY*(SUM($J51:V$51)&lt;=1)+IF(SUM($J51:V$51)+($D$51/MiY)&gt;1,1-(SUM($J51:V$51)+($D$51/MiY)),0)),5)*(W$7&gt;=$E$51)</f>
        <v>0</v>
      </c>
      <c r="X51" s="155">
        <f>ROUND(($D$51/MiY*(SUM($J51:W$51)&lt;=1)+IF(SUM($J51:W$51)+($D$51/MiY)&gt;1,1-(SUM($J51:W$51)+($D$51/MiY)),0)),5)*(X$7&gt;=$E$51)</f>
        <v>0</v>
      </c>
      <c r="Y51" s="155">
        <f>ROUND(($D$51/MiY*(SUM($J51:X$51)&lt;=1)+IF(SUM($J51:X$51)+($D$51/MiY)&gt;1,1-(SUM($J51:X$51)+($D$51/MiY)),0)),5)*(Y$7&gt;=$E$51)</f>
        <v>0</v>
      </c>
      <c r="Z51" s="155">
        <f>ROUND(($D$51/MiY*(SUM($J51:Y$51)&lt;=1)+IF(SUM($J51:Y$51)+($D$51/MiY)&gt;1,1-(SUM($J51:Y$51)+($D$51/MiY)),0)),5)*(Z$7&gt;=$E$51)</f>
        <v>0</v>
      </c>
      <c r="AA51" s="155">
        <f>ROUND(($D$51/MiY*(SUM($J51:Z$51)&lt;=1)+IF(SUM($J51:Z$51)+($D$51/MiY)&gt;1,1-(SUM($J51:Z$51)+($D$51/MiY)),0)),5)*(AA$7&gt;=$E$51)</f>
        <v>0</v>
      </c>
      <c r="AB51" s="155">
        <f>ROUND(($D$51/MiY*(SUM($J51:AA$51)&lt;=1)+IF(SUM($J51:AA$51)+($D$51/MiY)&gt;1,1-(SUM($J51:AA$51)+($D$51/MiY)),0)),5)*(AB$7&gt;=$E$51)</f>
        <v>0</v>
      </c>
      <c r="AC51" s="155">
        <f>ROUND(($D$51/MiY*(SUM($J51:AB$51)&lt;=1)+IF(SUM($J51:AB$51)+($D$51/MiY)&gt;1,1-(SUM($J51:AB$51)+($D$51/MiY)),0)),5)*(AC$7&gt;=$E$51)</f>
        <v>0</v>
      </c>
      <c r="AD51" s="155">
        <f>ROUND(($D$51/MiY*(SUM($J51:AC$51)&lt;=1)+IF(SUM($J51:AC$51)+($D$51/MiY)&gt;1,1-(SUM($J51:AC$51)+($D$51/MiY)),0)),5)*(AD$7&gt;=$E$51)</f>
        <v>0</v>
      </c>
      <c r="AE51" s="155">
        <f>ROUND(($D$51/MiY*(SUM($J51:AD$51)&lt;=1)+IF(SUM($J51:AD$51)+($D$51/MiY)&gt;1,1-(SUM($J51:AD$51)+($D$51/MiY)),0)),5)*(AE$7&gt;=$E$51)</f>
        <v>0</v>
      </c>
      <c r="AF51" s="155">
        <f>ROUND(($D$51/MiY*(SUM($J51:AE$51)&lt;=1)+IF(SUM($J51:AE$51)+($D$51/MiY)&gt;1,1-(SUM($J51:AE$51)+($D$51/MiY)),0)),5)*(AF$7&gt;=$E$51)</f>
        <v>0</v>
      </c>
      <c r="AG51" s="155">
        <f>ROUND(($D$51/MiY*(SUM($J51:AF$51)&lt;=1)+IF(SUM($J51:AF$51)+($D$51/MiY)&gt;1,1-(SUM($J51:AF$51)+($D$51/MiY)),0)),5)*(AG$7&gt;=$E$51)</f>
        <v>0</v>
      </c>
      <c r="AH51" s="155">
        <f>ROUND(($D$51/MiY*(SUM($J51:AG$51)&lt;=1)+IF(SUM($J51:AG$51)+($D$51/MiY)&gt;1,1-(SUM($J51:AG$51)+($D$51/MiY)),0)),5)*(AH$7&gt;=$E$51)</f>
        <v>5.3330000000000002E-2</v>
      </c>
      <c r="AI51" s="155">
        <f>ROUND(($D$51/MiY*(SUM($J51:AH$51)&lt;=1)+IF(SUM($J51:AH$51)+($D$51/MiY)&gt;1,1-(SUM($J51:AH$51)+($D$51/MiY)),0)),5)*(AI$7&gt;=$E$51)</f>
        <v>5.3330000000000002E-2</v>
      </c>
      <c r="AJ51" s="155">
        <f>ROUND(($D$51/MiY*(SUM($J51:AI$51)&lt;=1)+IF(SUM($J51:AI$51)+($D$51/MiY)&gt;1,1-(SUM($J51:AI$51)+($D$51/MiY)),0)),5)*(AJ$7&gt;=$E$51)</f>
        <v>5.3330000000000002E-2</v>
      </c>
      <c r="AK51" s="155">
        <f>ROUND(($D$51/MiY*(SUM($J51:AJ$51)&lt;=1)+IF(SUM($J51:AJ$51)+($D$51/MiY)&gt;1,1-(SUM($J51:AJ$51)+($D$51/MiY)),0)),5)*(AK$7&gt;=$E$51)</f>
        <v>5.3330000000000002E-2</v>
      </c>
      <c r="AL51" s="155">
        <f>ROUND(($D$51/MiY*(SUM($J51:AK$51)&lt;=1)+IF(SUM($J51:AK$51)+($D$51/MiY)&gt;1,1-(SUM($J51:AK$51)+($D$51/MiY)),0)),5)*(AL$7&gt;=$E$51)</f>
        <v>5.3330000000000002E-2</v>
      </c>
      <c r="AM51" s="155">
        <f>ROUND(($D$51/MiY*(SUM($J51:AL$51)&lt;=1)+IF(SUM($J51:AL$51)+($D$51/MiY)&gt;1,1-(SUM($J51:AL$51)+($D$51/MiY)),0)),5)*(AM$7&gt;=$E$51)</f>
        <v>5.3330000000000002E-2</v>
      </c>
      <c r="AN51" s="155">
        <f>ROUND(($D$51/MiY*(SUM($J51:AM$51)&lt;=1)+IF(SUM($J51:AM$51)+($D$51/MiY)&gt;1,1-(SUM($J51:AM$51)+($D$51/MiY)),0)),5)*(AN$7&gt;=$E$51)</f>
        <v>5.3330000000000002E-2</v>
      </c>
      <c r="AO51" s="155">
        <f>ROUND(($D$51/MiY*(SUM($J51:AN$51)&lt;=1)+IF(SUM($J51:AN$51)+($D$51/MiY)&gt;1,1-(SUM($J51:AN$51)+($D$51/MiY)),0)),5)*(AO$7&gt;=$E$51)</f>
        <v>5.3330000000000002E-2</v>
      </c>
      <c r="AP51" s="155">
        <f>ROUND(($D$51/MiY*(SUM($J51:AO$51)&lt;=1)+IF(SUM($J51:AO$51)+($D$51/MiY)&gt;1,1-(SUM($J51:AO$51)+($D$51/MiY)),0)),5)*(AP$7&gt;=$E$51)</f>
        <v>5.3330000000000002E-2</v>
      </c>
      <c r="AQ51" s="155">
        <f>ROUND(($D$51/MiY*(SUM($J51:AP$51)&lt;=1)+IF(SUM($J51:AP$51)+($D$51/MiY)&gt;1,1-(SUM($J51:AP$51)+($D$51/MiY)),0)),5)*(AQ$7&gt;=$E$51)</f>
        <v>5.3330000000000002E-2</v>
      </c>
      <c r="AR51" s="155">
        <f>ROUND(($D$51/MiY*(SUM($J51:AQ$51)&lt;=1)+IF(SUM($J51:AQ$51)+($D$51/MiY)&gt;1,1-(SUM($J51:AQ$51)+($D$51/MiY)),0)),5)*(AR$7&gt;=$E$51)</f>
        <v>5.3330000000000002E-2</v>
      </c>
      <c r="AS51" s="155">
        <f>ROUND(($D$51/MiY*(SUM($J51:AR$51)&lt;=1)+IF(SUM($J51:AR$51)+($D$51/MiY)&gt;1,1-(SUM($J51:AR$51)+($D$51/MiY)),0)),5)*(AS$7&gt;=$E$51)</f>
        <v>5.3330000000000002E-2</v>
      </c>
      <c r="AT51" s="155">
        <f>ROUND(($D$51/MiY*(SUM($J51:AS$51)&lt;=1)+IF(SUM($J51:AS$51)+($D$51/MiY)&gt;1,1-(SUM($J51:AS$51)+($D$51/MiY)),0)),5)*(AT$7&gt;=$E$51)</f>
        <v>5.3330000000000002E-2</v>
      </c>
      <c r="AU51" s="155">
        <f>ROUND(($D$51/MiY*(SUM($J51:AT$51)&lt;=1)+IF(SUM($J51:AT$51)+($D$51/MiY)&gt;1,1-(SUM($J51:AT$51)+($D$51/MiY)),0)),5)*(AU$7&gt;=$E$51)</f>
        <v>5.3330000000000002E-2</v>
      </c>
      <c r="AV51" s="155">
        <f>ROUND(($D$51/MiY*(SUM($J51:AU$51)&lt;=1)+IF(SUM($J51:AU$51)+($D$51/MiY)&gt;1,1-(SUM($J51:AU$51)+($D$51/MiY)),0)),5)*(AV$7&gt;=$E$51)</f>
        <v>5.3330000000000002E-2</v>
      </c>
      <c r="AW51" s="155">
        <f>ROUND(($D$51/MiY*(SUM($J51:AV$51)&lt;=1)+IF(SUM($J51:AV$51)+($D$51/MiY)&gt;1,1-(SUM($J51:AV$51)+($D$51/MiY)),0)),5)*(AW$7&gt;=$E$51)</f>
        <v>5.3330000000000002E-2</v>
      </c>
      <c r="AX51" s="155">
        <f>ROUND(($D$51/MiY*(SUM($J51:AW$51)&lt;=1)+IF(SUM($J51:AW$51)+($D$51/MiY)&gt;1,1-(SUM($J51:AW$51)+($D$51/MiY)),0)),5)*(AX$7&gt;=$E$51)</f>
        <v>5.3330000000000002E-2</v>
      </c>
      <c r="AY51" s="155">
        <f>ROUND(($D$51/MiY*(SUM($J51:AX$51)&lt;=1)+IF(SUM($J51:AX$51)+($D$51/MiY)&gt;1,1-(SUM($J51:AX$51)+($D$51/MiY)),0)),5)*(AY$7&gt;=$E$51)</f>
        <v>5.3330000000000002E-2</v>
      </c>
      <c r="AZ51" s="155">
        <f>ROUND(($D$51/MiY*(SUM($J51:AY$51)&lt;=1)+IF(SUM($J51:AY$51)+($D$51/MiY)&gt;1,1-(SUM($J51:AY$51)+($D$51/MiY)),0)),5)*(AZ$7&gt;=$E$51)</f>
        <v>4.0059999999999998E-2</v>
      </c>
      <c r="BA51" s="155">
        <f>ROUND(($D$51/MiY*(SUM($J51:AZ$51)&lt;=1)+IF(SUM($J51:AZ$51)+($D$51/MiY)&gt;1,1-(SUM($J51:AZ$51)+($D$51/MiY)),0)),5)*(BA$7&gt;=$E$51)</f>
        <v>0</v>
      </c>
      <c r="BB51" s="155">
        <f>ROUND(($D$51/MiY*(SUM($J51:BA$51)&lt;=1)+IF(SUM($J51:BA$51)+($D$51/MiY)&gt;1,1-(SUM($J51:BA$51)+($D$51/MiY)),0)),5)*(BB$7&gt;=$E$51)</f>
        <v>0</v>
      </c>
      <c r="BC51" s="155">
        <f>ROUND(($D$51/MiY*(SUM($J51:BB$51)&lt;=1)+IF(SUM($J51:BB$51)+($D$51/MiY)&gt;1,1-(SUM($J51:BB$51)+($D$51/MiY)),0)),5)*(BC$7&gt;=$E$51)</f>
        <v>0</v>
      </c>
      <c r="BD51" s="155">
        <f>ROUND(($D$51/MiY*(SUM($J51:BC$51)&lt;=1)+IF(SUM($J51:BC$51)+($D$51/MiY)&gt;1,1-(SUM($J51:BC$51)+($D$51/MiY)),0)),5)*(BD$7&gt;=$E$51)</f>
        <v>0</v>
      </c>
      <c r="BE51" s="155">
        <f>ROUND(($D$51/MiY*(SUM($J51:BD$51)&lt;=1)+IF(SUM($J51:BD$51)+($D$51/MiY)&gt;1,1-(SUM($J51:BD$51)+($D$51/MiY)),0)),5)*(BE$7&gt;=$E$51)</f>
        <v>0</v>
      </c>
      <c r="BF51" s="155">
        <f>ROUND(($D$51/MiY*(SUM($J51:BE$51)&lt;=1)+IF(SUM($J51:BE$51)+($D$51/MiY)&gt;1,1-(SUM($J51:BE$51)+($D$51/MiY)),0)),5)*(BF$7&gt;=$E$51)</f>
        <v>0</v>
      </c>
      <c r="BG51" s="155">
        <f>ROUND(($D$51/MiY*(SUM($J51:BF$51)&lt;=1)+IF(SUM($J51:BF$51)+($D$51/MiY)&gt;1,1-(SUM($J51:BF$51)+($D$51/MiY)),0)),5)*(BG$7&gt;=$E$51)</f>
        <v>0</v>
      </c>
      <c r="BH51" s="155">
        <f>ROUND(($D$51/MiY*(SUM($J51:BG$51)&lt;=1)+IF(SUM($J51:BG$51)+($D$51/MiY)&gt;1,1-(SUM($J51:BG$51)+($D$51/MiY)),0)),5)*(BH$7&gt;=$E$51)</f>
        <v>0</v>
      </c>
      <c r="BI51" s="155">
        <f>ROUND(($D$51/MiY*(SUM($J51:BH$51)&lt;=1)+IF(SUM($J51:BH$51)+($D$51/MiY)&gt;1,1-(SUM($J51:BH$51)+($D$51/MiY)),0)),5)*(BI$7&gt;=$E$51)</f>
        <v>0</v>
      </c>
      <c r="BJ51" s="155">
        <f>ROUND(($D$51/MiY*(SUM($J51:BI$51)&lt;=1)+IF(SUM($J51:BI$51)+($D$51/MiY)&gt;1,1-(SUM($J51:BI$51)+($D$51/MiY)),0)),5)*(BJ$7&gt;=$E$51)</f>
        <v>0</v>
      </c>
      <c r="BK51" s="155">
        <f>ROUND(($D$51/MiY*(SUM($J51:BJ$51)&lt;=1)+IF(SUM($J51:BJ$51)+($D$51/MiY)&gt;1,1-(SUM($J51:BJ$51)+($D$51/MiY)),0)),5)*(BK$7&gt;=$E$51)</f>
        <v>0</v>
      </c>
      <c r="BL51" s="155">
        <f>ROUND(($D$51/MiY*(SUM($J51:BK$51)&lt;=1)+IF(SUM($J51:BK$51)+($D$51/MiY)&gt;1,1-(SUM($J51:BK$51)+($D$51/MiY)),0)),5)*(BL$7&gt;=$E$51)</f>
        <v>0</v>
      </c>
      <c r="BM51" s="155">
        <f>ROUND(($D$51/MiY*(SUM($J51:BL$51)&lt;=1)+IF(SUM($J51:BL$51)+($D$51/MiY)&gt;1,1-(SUM($J51:BL$51)+($D$51/MiY)),0)),5)*(BM$7&gt;=$E$51)</f>
        <v>0</v>
      </c>
      <c r="BN51" s="155">
        <f>ROUND(($D$51/MiY*(SUM($J51:BM$51)&lt;=1)+IF(SUM($J51:BM$51)+($D$51/MiY)&gt;1,1-(SUM($J51:BM$51)+($D$51/MiY)),0)),5)*(BN$7&gt;=$E$51)</f>
        <v>0</v>
      </c>
      <c r="BO51" s="155">
        <f>ROUND(($D$51/MiY*(SUM($J51:BN$51)&lt;=1)+IF(SUM($J51:BN$51)+($D$51/MiY)&gt;1,1-(SUM($J51:BN$51)+($D$51/MiY)),0)),5)*(BO$7&gt;=$E$51)</f>
        <v>0</v>
      </c>
      <c r="BP51" s="155">
        <f>ROUND(($D$51/MiY*(SUM($J51:BO$51)&lt;=1)+IF(SUM($J51:BO$51)+($D$51/MiY)&gt;1,1-(SUM($J51:BO$51)+($D$51/MiY)),0)),5)*(BP$7&gt;=$E$51)</f>
        <v>0</v>
      </c>
      <c r="BQ51" s="155">
        <f>ROUND(($D$51/MiY*(SUM($J51:BP$51)&lt;=1)+IF(SUM($J51:BP$51)+($D$51/MiY)&gt;1,1-(SUM($J51:BP$51)+($D$51/MiY)),0)),5)*(BQ$7&gt;=$E$51)</f>
        <v>0</v>
      </c>
      <c r="BR51" s="155">
        <f>ROUND(($D$51/MiY*(SUM($J51:BQ$51)&lt;=1)+IF(SUM($J51:BQ$51)+($D$51/MiY)&gt;1,1-(SUM($J51:BQ$51)+($D$51/MiY)),0)),5)*(BR$7&gt;=$E$51)</f>
        <v>0</v>
      </c>
      <c r="BS51" s="155">
        <f>ROUND(($D$51/MiY*(SUM($J51:BR$51)&lt;=1)+IF(SUM($J51:BR$51)+($D$51/MiY)&gt;1,1-(SUM($J51:BR$51)+($D$51/MiY)),0)),5)*(BS$7&gt;=$E$51)</f>
        <v>0</v>
      </c>
      <c r="BT51" s="155">
        <f>ROUND(($D$51/MiY*(SUM($J51:BS$51)&lt;=1)+IF(SUM($J51:BS$51)+($D$51/MiY)&gt;1,1-(SUM($J51:BS$51)+($D$51/MiY)),0)),5)*(BT$7&gt;=$E$51)</f>
        <v>0</v>
      </c>
      <c r="BU51" s="155">
        <f>ROUND(($D$51/MiY*(SUM($J51:BT$51)&lt;=1)+IF(SUM($J51:BT$51)+($D$51/MiY)&gt;1,1-(SUM($J51:BT$51)+($D$51/MiY)),0)),5)*(BU$7&gt;=$E$51)</f>
        <v>0</v>
      </c>
      <c r="BV51" s="155">
        <f>ROUND(($D$51/MiY*(SUM($J51:BU$51)&lt;=1)+IF(SUM($J51:BU$51)+($D$51/MiY)&gt;1,1-(SUM($J51:BU$51)+($D$51/MiY)),0)),5)*(BV$7&gt;=$E$51)</f>
        <v>0</v>
      </c>
      <c r="BW51" s="155">
        <f>ROUND(($D$51/MiY*(SUM($J51:BV$51)&lt;=1)+IF(SUM($J51:BV$51)+($D$51/MiY)&gt;1,1-(SUM($J51:BV$51)+($D$51/MiY)),0)),5)*(BW$7&gt;=$E$51)</f>
        <v>0</v>
      </c>
      <c r="BX51" s="155">
        <f>ROUND(($D$51/MiY*(SUM($J51:BW$51)&lt;=1)+IF(SUM($J51:BW$51)+($D$51/MiY)&gt;1,1-(SUM($J51:BW$51)+($D$51/MiY)),0)),5)*(BX$7&gt;=$E$51)</f>
        <v>0</v>
      </c>
      <c r="BY51" s="155">
        <f>ROUND(($D$51/MiY*(SUM($J51:BX$51)&lt;=1)+IF(SUM($J51:BX$51)+($D$51/MiY)&gt;1,1-(SUM($J51:BX$51)+($D$51/MiY)),0)),5)*(BY$7&gt;=$E$51)</f>
        <v>0</v>
      </c>
      <c r="BZ51" s="155">
        <f>ROUND(($D$51/MiY*(SUM($J51:BY$51)&lt;=1)+IF(SUM($J51:BY$51)+($D$51/MiY)&gt;1,1-(SUM($J51:BY$51)+($D$51/MiY)),0)),5)*(BZ$7&gt;=$E$51)</f>
        <v>0</v>
      </c>
      <c r="CA51" s="155">
        <f>ROUND(($D$51/MiY*(SUM($J51:BZ$51)&lt;=1)+IF(SUM($J51:BZ$51)+($D$51/MiY)&gt;1,1-(SUM($J51:BZ$51)+($D$51/MiY)),0)),5)*(CA$7&gt;=$E$51)</f>
        <v>0</v>
      </c>
      <c r="CB51" s="155">
        <f>ROUND(($D$51/MiY*(SUM($J51:CA$51)&lt;=1)+IF(SUM($J51:CA$51)+($D$51/MiY)&gt;1,1-(SUM($J51:CA$51)+($D$51/MiY)),0)),5)*(CB$7&gt;=$E$51)</f>
        <v>0</v>
      </c>
      <c r="CC51" s="155">
        <f>ROUND(($D$51/MiY*(SUM($J51:CB$51)&lt;=1)+IF(SUM($J51:CB$51)+($D$51/MiY)&gt;1,1-(SUM($J51:CB$51)+($D$51/MiY)),0)),5)*(CC$7&gt;=$E$51)</f>
        <v>0</v>
      </c>
      <c r="CD51" s="155">
        <f>ROUND(($D$51/MiY*(SUM($J51:CC$51)&lt;=1)+IF(SUM($J51:CC$51)+($D$51/MiY)&gt;1,1-(SUM($J51:CC$51)+($D$51/MiY)),0)),5)*(CD$7&gt;=$E$51)</f>
        <v>0</v>
      </c>
      <c r="CE51" s="155">
        <f>ROUND(($D$51/MiY*(SUM($J51:CD$51)&lt;=1)+IF(SUM($J51:CD$51)+($D$51/MiY)&gt;1,1-(SUM($J51:CD$51)+($D$51/MiY)),0)),5)*(CE$7&gt;=$E$51)</f>
        <v>0</v>
      </c>
      <c r="CF51" s="155">
        <f>ROUND(($D$51/MiY*(SUM($J51:CE$51)&lt;=1)+IF(SUM($J51:CE$51)+($D$51/MiY)&gt;1,1-(SUM($J51:CE$51)+($D$51/MiY)),0)),5)*(CF$7&gt;=$E$51)</f>
        <v>0</v>
      </c>
      <c r="CG51" s="155">
        <f>ROUND(($D$51/MiY*(SUM($J51:CF$51)&lt;=1)+IF(SUM($J51:CF$51)+($D$51/MiY)&gt;1,1-(SUM($J51:CF$51)+($D$51/MiY)),0)),5)*(CG$7&gt;=$E$51)</f>
        <v>0</v>
      </c>
      <c r="CH51" s="155">
        <f>ROUND(($D$51/MiY*(SUM($J51:CG$51)&lt;=1)+IF(SUM($J51:CG$51)+($D$51/MiY)&gt;1,1-(SUM($J51:CG$51)+($D$51/MiY)),0)),5)*(CH$7&gt;=$E$51)</f>
        <v>0</v>
      </c>
      <c r="CI51" s="155">
        <f>ROUND(($D$51/MiY*(SUM($J51:CH$51)&lt;=1)+IF(SUM($J51:CH$51)+($D$51/MiY)&gt;1,1-(SUM($J51:CH$51)+($D$51/MiY)),0)),5)*(CI$7&gt;=$E$51)</f>
        <v>0</v>
      </c>
      <c r="CJ51" s="155">
        <f>ROUND(($D$51/MiY*(SUM($J51:CI$51)&lt;=1)+IF(SUM($J51:CI$51)+($D$51/MiY)&gt;1,1-(SUM($J51:CI$51)+($D$51/MiY)),0)),5)*(CJ$7&gt;=$E$51)</f>
        <v>0</v>
      </c>
      <c r="CK51" s="155">
        <f>ROUND(($D$51/MiY*(SUM($J51:CJ$51)&lt;=1)+IF(SUM($J51:CJ$51)+($D$51/MiY)&gt;1,1-(SUM($J51:CJ$51)+($D$51/MiY)),0)),5)*(CK$7&gt;=$E$51)</f>
        <v>0</v>
      </c>
      <c r="CL51" s="155">
        <f>ROUND(($D$51/MiY*(SUM($J51:CK$51)&lt;=1)+IF(SUM($J51:CK$51)+($D$51/MiY)&gt;1,1-(SUM($J51:CK$51)+($D$51/MiY)),0)),5)*(CL$7&gt;=$E$51)</f>
        <v>0</v>
      </c>
      <c r="CM51" s="155">
        <f>ROUND(($D$51/MiY*(SUM($J51:CL$51)&lt;=1)+IF(SUM($J51:CL$51)+($D$51/MiY)&gt;1,1-(SUM($J51:CL$51)+($D$51/MiY)),0)),5)*(CM$7&gt;=$E$51)</f>
        <v>0</v>
      </c>
      <c r="CN51" s="155">
        <f>ROUND(($D$51/MiY*(SUM($J51:CM$51)&lt;=1)+IF(SUM($J51:CM$51)+($D$51/MiY)&gt;1,1-(SUM($J51:CM$51)+($D$51/MiY)),0)),5)*(CN$7&gt;=$E$51)</f>
        <v>0</v>
      </c>
      <c r="CO51" s="155">
        <f>ROUND(($D$51/MiY*(SUM($J51:CN$51)&lt;=1)+IF(SUM($J51:CN$51)+($D$51/MiY)&gt;1,1-(SUM($J51:CN$51)+($D$51/MiY)),0)),5)*(CO$7&gt;=$E$51)</f>
        <v>0</v>
      </c>
      <c r="CP51" s="155">
        <f>ROUND(($D$51/MiY*(SUM($J51:CO$51)&lt;=1)+IF(SUM($J51:CO$51)+($D$51/MiY)&gt;1,1-(SUM($J51:CO$51)+($D$51/MiY)),0)),5)*(CP$7&gt;=$E$51)</f>
        <v>0</v>
      </c>
      <c r="CQ51" s="155">
        <f>ROUND(($D$51/MiY*(SUM($J51:CP$51)&lt;=1)+IF(SUM($J51:CP$51)+($D$51/MiY)&gt;1,1-(SUM($J51:CP$51)+($D$51/MiY)),0)),5)*(CQ$7&gt;=$E$51)</f>
        <v>0</v>
      </c>
      <c r="CR51" s="155">
        <f>ROUND(($D$51/MiY*(SUM($J51:CQ$51)&lt;=1)+IF(SUM($J51:CQ$51)+($D$51/MiY)&gt;1,1-(SUM($J51:CQ$51)+($D$51/MiY)),0)),5)*(CR$7&gt;=$E$51)</f>
        <v>0</v>
      </c>
      <c r="CS51" s="155">
        <f>ROUND(($D$51/MiY*(SUM($J51:CR$51)&lt;=1)+IF(SUM($J51:CR$51)+($D$51/MiY)&gt;1,1-(SUM($J51:CR$51)+($D$51/MiY)),0)),5)*(CS$7&gt;=$E$51)</f>
        <v>0</v>
      </c>
      <c r="CT51" s="155">
        <f>ROUND(($D$51/MiY*(SUM($J51:CS$51)&lt;=1)+IF(SUM($J51:CS$51)+($D$51/MiY)&gt;1,1-(SUM($J51:CS$51)+($D$51/MiY)),0)),5)*(CT$7&gt;=$E$51)</f>
        <v>0</v>
      </c>
      <c r="CU51" s="155">
        <f>ROUND(($D$51/MiY*(SUM($J51:CT$51)&lt;=1)+IF(SUM($J51:CT$51)+($D$51/MiY)&gt;1,1-(SUM($J51:CT$51)+($D$51/MiY)),0)),5)*(CU$7&gt;=$E$51)</f>
        <v>0</v>
      </c>
      <c r="CV51" s="155">
        <f>ROUND(($D$51/MiY*(SUM($J51:CU$51)&lt;=1)+IF(SUM($J51:CU$51)+($D$51/MiY)&gt;1,1-(SUM($J51:CU$51)+($D$51/MiY)),0)),5)*(CV$7&gt;=$E$51)</f>
        <v>0</v>
      </c>
      <c r="CW51" s="155">
        <f>ROUND(($D$51/MiY*(SUM($J51:CV$51)&lt;=1)+IF(SUM($J51:CV$51)+($D$51/MiY)&gt;1,1-(SUM($J51:CV$51)+($D$51/MiY)),0)),5)*(CW$7&gt;=$E$51)</f>
        <v>0</v>
      </c>
      <c r="CX51" s="155">
        <f>ROUND(($D$51/MiY*(SUM($J51:CW$51)&lt;=1)+IF(SUM($J51:CW$51)+($D$51/MiY)&gt;1,1-(SUM($J51:CW$51)+($D$51/MiY)),0)),5)*(CX$7&gt;=$E$51)</f>
        <v>0</v>
      </c>
      <c r="CY51" s="155">
        <f>ROUND(($D$51/MiY*(SUM($J51:CX$51)&lt;=1)+IF(SUM($J51:CX$51)+($D$51/MiY)&gt;1,1-(SUM($J51:CX$51)+($D$51/MiY)),0)),5)*(CY$7&gt;=$E$51)</f>
        <v>0</v>
      </c>
      <c r="CZ51" s="155">
        <f>ROUND(($D$51/MiY*(SUM($J51:CY$51)&lt;=1)+IF(SUM($J51:CY$51)+($D$51/MiY)&gt;1,1-(SUM($J51:CY$51)+($D$51/MiY)),0)),5)*(CZ$7&gt;=$E$51)</f>
        <v>0</v>
      </c>
      <c r="DA51" s="155">
        <f>ROUND(($D$51/MiY*(SUM($J51:CZ$51)&lt;=1)+IF(SUM($J51:CZ$51)+($D$51/MiY)&gt;1,1-(SUM($J51:CZ$51)+($D$51/MiY)),0)),5)*(DA$7&gt;=$E$51)</f>
        <v>0</v>
      </c>
      <c r="DB51" s="155">
        <f>ROUND(($D$51/MiY*(SUM($J51:DA$51)&lt;=1)+IF(SUM($J51:DA$51)+($D$51/MiY)&gt;1,1-(SUM($J51:DA$51)+($D$51/MiY)),0)),5)*(DB$7&gt;=$E$51)</f>
        <v>0</v>
      </c>
      <c r="DC51" s="155">
        <f>ROUND(($D$51/MiY*(SUM($J51:DB$51)&lt;=1)+IF(SUM($J51:DB$51)+($D$51/MiY)&gt;1,1-(SUM($J51:DB$51)+($D$51/MiY)),0)),5)*(DC$7&gt;=$E$51)</f>
        <v>0</v>
      </c>
      <c r="DD51" s="155">
        <f>ROUND(($D$51/MiY*(SUM($J51:DC$51)&lt;=1)+IF(SUM($J51:DC$51)+($D$51/MiY)&gt;1,1-(SUM($J51:DC$51)+($D$51/MiY)),0)),5)*(DD$7&gt;=$E$51)</f>
        <v>0</v>
      </c>
      <c r="DE51" s="155">
        <f>ROUND(($D$51/MiY*(SUM($J51:DD$51)&lt;=1)+IF(SUM($J51:DD$51)+($D$51/MiY)&gt;1,1-(SUM($J51:DD$51)+($D$51/MiY)),0)),5)*(DE$7&gt;=$E$51)</f>
        <v>0</v>
      </c>
      <c r="DF51" s="155">
        <f>ROUND(($D$51/MiY*(SUM($J51:DE$51)&lt;=1)+IF(SUM($J51:DE$51)+($D$51/MiY)&gt;1,1-(SUM($J51:DE$51)+($D$51/MiY)),0)),5)*(DF$7&gt;=$E$51)</f>
        <v>0</v>
      </c>
      <c r="DG51" s="155">
        <f>ROUND(($D$51/MiY*(SUM($J51:DF$51)&lt;=1)+IF(SUM($J51:DF$51)+($D$51/MiY)&gt;1,1-(SUM($J51:DF$51)+($D$51/MiY)),0)),5)*(DG$7&gt;=$E$51)</f>
        <v>0</v>
      </c>
      <c r="DH51" s="155">
        <f>ROUND(($D$51/MiY*(SUM($J51:DG$51)&lt;=1)+IF(SUM($J51:DG$51)+($D$51/MiY)&gt;1,1-(SUM($J51:DG$51)+($D$51/MiY)),0)),5)*(DH$7&gt;=$E$51)</f>
        <v>0</v>
      </c>
      <c r="DI51" s="155">
        <f>ROUND(($D$51/MiY*(SUM($J51:DH$51)&lt;=1)+IF(SUM($J51:DH$51)+($D$51/MiY)&gt;1,1-(SUM($J51:DH$51)+($D$51/MiY)),0)),5)*(DI$7&gt;=$E$51)</f>
        <v>0</v>
      </c>
      <c r="DJ51" s="155">
        <f>ROUND(($D$51/MiY*(SUM($J51:DI$51)&lt;=1)+IF(SUM($J51:DI$51)+($D$51/MiY)&gt;1,1-(SUM($J51:DI$51)+($D$51/MiY)),0)),5)*(DJ$7&gt;=$E$51)</f>
        <v>0</v>
      </c>
      <c r="DK51" s="155">
        <f>ROUND(($D$51/MiY*(SUM($J51:DJ$51)&lt;=1)+IF(SUM($J51:DJ$51)+($D$51/MiY)&gt;1,1-(SUM($J51:DJ$51)+($D$51/MiY)),0)),5)*(DK$7&gt;=$E$51)</f>
        <v>0</v>
      </c>
      <c r="DL51" s="155">
        <f>ROUND(($D$51/MiY*(SUM($J51:DK$51)&lt;=1)+IF(SUM($J51:DK$51)+($D$51/MiY)&gt;1,1-(SUM($J51:DK$51)+($D$51/MiY)),0)),5)*(DL$7&gt;=$E$51)</f>
        <v>0</v>
      </c>
      <c r="DM51" s="155">
        <f>ROUND(($D$51/MiY*(SUM($J51:DL$51)&lt;=1)+IF(SUM($J51:DL$51)+($D$51/MiY)&gt;1,1-(SUM($J51:DL$51)+($D$51/MiY)),0)),5)*(DM$7&gt;=$E$51)</f>
        <v>0</v>
      </c>
      <c r="DN51" s="155">
        <f>ROUND(($D$51/MiY*(SUM($J51:DM$51)&lt;=1)+IF(SUM($J51:DM$51)+($D$51/MiY)&gt;1,1-(SUM($J51:DM$51)+($D$51/MiY)),0)),5)*(DN$7&gt;=$E$51)</f>
        <v>0</v>
      </c>
      <c r="DO51" s="155">
        <f>ROUND(($D$51/MiY*(SUM($J51:DN$51)&lt;=1)+IF(SUM($J51:DN$51)+($D$51/MiY)&gt;1,1-(SUM($J51:DN$51)+($D$51/MiY)),0)),5)*(DO$7&gt;=$E$51)</f>
        <v>0</v>
      </c>
      <c r="DP51" s="155">
        <f>ROUND(($D$51/MiY*(SUM($J51:DO$51)&lt;=1)+IF(SUM($J51:DO$51)+($D$51/MiY)&gt;1,1-(SUM($J51:DO$51)+($D$51/MiY)),0)),5)*(DP$7&gt;=$E$51)</f>
        <v>0</v>
      </c>
      <c r="DQ51" s="155">
        <f>ROUND(($D$51/MiY*(SUM($J51:DP$51)&lt;=1)+IF(SUM($J51:DP$51)+($D$51/MiY)&gt;1,1-(SUM($J51:DP$51)+($D$51/MiY)),0)),5)*(DQ$7&gt;=$E$51)</f>
        <v>0</v>
      </c>
      <c r="DR51" s="155">
        <f>ROUND(($D$51/MiY*(SUM($J51:DQ$51)&lt;=1)+IF(SUM($J51:DQ$51)+($D$51/MiY)&gt;1,1-(SUM($J51:DQ$51)+($D$51/MiY)),0)),5)*(DR$7&gt;=$E$51)</f>
        <v>0</v>
      </c>
      <c r="DS51" s="155">
        <f>ROUND(($D$51/MiY*(SUM($J51:DR$51)&lt;=1)+IF(SUM($J51:DR$51)+($D$51/MiY)&gt;1,1-(SUM($J51:DR$51)+($D$51/MiY)),0)),5)*(DS$7&gt;=$E$51)</f>
        <v>0</v>
      </c>
      <c r="DT51" s="155">
        <f>ROUND(($D$51/MiY*(SUM($J51:DS$51)&lt;=1)+IF(SUM($J51:DS$51)+($D$51/MiY)&gt;1,1-(SUM($J51:DS$51)+($D$51/MiY)),0)),5)*(DT$7&gt;=$E$51)</f>
        <v>0</v>
      </c>
      <c r="DU51" s="155">
        <f>ROUND(($D$51/MiY*(SUM($J51:DT$51)&lt;=1)+IF(SUM($J51:DT$51)+($D$51/MiY)&gt;1,1-(SUM($J51:DT$51)+($D$51/MiY)),0)),5)*(DU$7&gt;=$E$51)</f>
        <v>0</v>
      </c>
      <c r="DV51" s="155">
        <f>ROUND(($D$51/MiY*(SUM($J51:DU$51)&lt;=1)+IF(SUM($J51:DU$51)+($D$51/MiY)&gt;1,1-(SUM($J51:DU$51)+($D$51/MiY)),0)),5)*(DV$7&gt;=$E$51)</f>
        <v>0</v>
      </c>
      <c r="DW51" s="155">
        <f>ROUND(($D$51/MiY*(SUM($J51:DV$51)&lt;=1)+IF(SUM($J51:DV$51)+($D$51/MiY)&gt;1,1-(SUM($J51:DV$51)+($D$51/MiY)),0)),5)*(DW$7&gt;=$E$51)</f>
        <v>0</v>
      </c>
      <c r="DX51" s="155">
        <f>ROUND(($D$51/MiY*(SUM($J51:DW$51)&lt;=1)+IF(SUM($J51:DW$51)+($D$51/MiY)&gt;1,1-(SUM($J51:DW$51)+($D$51/MiY)),0)),5)*(DX$7&gt;=$E$51)</f>
        <v>0</v>
      </c>
      <c r="DY51" s="155">
        <f>ROUND(($D$51/MiY*(SUM($J51:DX$51)&lt;=1)+IF(SUM($J51:DX$51)+($D$51/MiY)&gt;1,1-(SUM($J51:DX$51)+($D$51/MiY)),0)),5)*(DY$7&gt;=$E$51)</f>
        <v>0</v>
      </c>
      <c r="DZ51" s="155">
        <f>ROUND(($D$51/MiY*(SUM($J51:DY$51)&lt;=1)+IF(SUM($J51:DY$51)+($D$51/MiY)&gt;1,1-(SUM($J51:DY$51)+($D$51/MiY)),0)),5)*(DZ$7&gt;=$E$51)</f>
        <v>0</v>
      </c>
      <c r="EA51" s="155">
        <f>ROUND(($D$51/MiY*(SUM($J51:DZ$51)&lt;=1)+IF(SUM($J51:DZ$51)+($D$51/MiY)&gt;1,1-(SUM($J51:DZ$51)+($D$51/MiY)),0)),5)*(EA$7&gt;=$E$51)</f>
        <v>0</v>
      </c>
      <c r="EB51" s="155">
        <f>ROUND(($D$51/MiY*(SUM($J51:EA$51)&lt;=1)+IF(SUM($J51:EA$51)+($D$51/MiY)&gt;1,1-(SUM($J51:EA$51)+($D$51/MiY)),0)),5)*(EB$7&gt;=$E$51)</f>
        <v>0</v>
      </c>
    </row>
    <row r="52" spans="2:132" outlineLevel="1" x14ac:dyDescent="0.25">
      <c r="C52" s="317" t="s">
        <v>563</v>
      </c>
      <c r="D52" s="16">
        <f>Costs!$I$24*Costs!$I$30</f>
        <v>24227241.644255999</v>
      </c>
      <c r="G52" s="52" t="s">
        <v>553</v>
      </c>
      <c r="H52" s="46">
        <f t="shared" ref="H52" si="207">SUM(J52:EB52)</f>
        <v>24227241.644256003</v>
      </c>
      <c r="J52" s="82">
        <f t="shared" ref="J52:AO52" si="208">J51*$D52</f>
        <v>0</v>
      </c>
      <c r="K52" s="82">
        <f t="shared" si="208"/>
        <v>0</v>
      </c>
      <c r="L52" s="82">
        <f t="shared" si="208"/>
        <v>0</v>
      </c>
      <c r="M52" s="82">
        <f t="shared" si="208"/>
        <v>0</v>
      </c>
      <c r="N52" s="82">
        <f t="shared" si="208"/>
        <v>0</v>
      </c>
      <c r="O52" s="82">
        <f t="shared" si="208"/>
        <v>0</v>
      </c>
      <c r="P52" s="82">
        <f t="shared" si="208"/>
        <v>0</v>
      </c>
      <c r="Q52" s="82">
        <f t="shared" si="208"/>
        <v>0</v>
      </c>
      <c r="R52" s="82">
        <f t="shared" si="208"/>
        <v>0</v>
      </c>
      <c r="S52" s="82">
        <f t="shared" si="208"/>
        <v>0</v>
      </c>
      <c r="T52" s="82">
        <f t="shared" si="208"/>
        <v>0</v>
      </c>
      <c r="U52" s="82">
        <f t="shared" si="208"/>
        <v>0</v>
      </c>
      <c r="V52" s="82">
        <f t="shared" si="208"/>
        <v>0</v>
      </c>
      <c r="W52" s="82">
        <f t="shared" si="208"/>
        <v>0</v>
      </c>
      <c r="X52" s="82">
        <f t="shared" si="208"/>
        <v>0</v>
      </c>
      <c r="Y52" s="82">
        <f t="shared" si="208"/>
        <v>0</v>
      </c>
      <c r="Z52" s="82">
        <f t="shared" si="208"/>
        <v>0</v>
      </c>
      <c r="AA52" s="82">
        <f t="shared" si="208"/>
        <v>0</v>
      </c>
      <c r="AB52" s="82">
        <f t="shared" si="208"/>
        <v>0</v>
      </c>
      <c r="AC52" s="82">
        <f t="shared" si="208"/>
        <v>0</v>
      </c>
      <c r="AD52" s="82">
        <f t="shared" si="208"/>
        <v>0</v>
      </c>
      <c r="AE52" s="82">
        <f t="shared" si="208"/>
        <v>0</v>
      </c>
      <c r="AF52" s="82">
        <f t="shared" si="208"/>
        <v>0</v>
      </c>
      <c r="AG52" s="82">
        <f t="shared" si="208"/>
        <v>0</v>
      </c>
      <c r="AH52" s="82">
        <f t="shared" si="208"/>
        <v>1292038.7968881726</v>
      </c>
      <c r="AI52" s="82">
        <f t="shared" si="208"/>
        <v>1292038.7968881726</v>
      </c>
      <c r="AJ52" s="82">
        <f t="shared" si="208"/>
        <v>1292038.7968881726</v>
      </c>
      <c r="AK52" s="82">
        <f t="shared" si="208"/>
        <v>1292038.7968881726</v>
      </c>
      <c r="AL52" s="82">
        <f t="shared" si="208"/>
        <v>1292038.7968881726</v>
      </c>
      <c r="AM52" s="82">
        <f t="shared" si="208"/>
        <v>1292038.7968881726</v>
      </c>
      <c r="AN52" s="82">
        <f t="shared" si="208"/>
        <v>1292038.7968881726</v>
      </c>
      <c r="AO52" s="82">
        <f t="shared" si="208"/>
        <v>1292038.7968881726</v>
      </c>
      <c r="AP52" s="82">
        <f t="shared" ref="AP52:BU52" si="209">AP51*$D52</f>
        <v>1292038.7968881726</v>
      </c>
      <c r="AQ52" s="82">
        <f t="shared" si="209"/>
        <v>1292038.7968881726</v>
      </c>
      <c r="AR52" s="82">
        <f t="shared" si="209"/>
        <v>1292038.7968881726</v>
      </c>
      <c r="AS52" s="82">
        <f t="shared" si="209"/>
        <v>1292038.7968881726</v>
      </c>
      <c r="AT52" s="82">
        <f t="shared" si="209"/>
        <v>1292038.7968881726</v>
      </c>
      <c r="AU52" s="82">
        <f t="shared" si="209"/>
        <v>1292038.7968881726</v>
      </c>
      <c r="AV52" s="82">
        <f t="shared" si="209"/>
        <v>1292038.7968881726</v>
      </c>
      <c r="AW52" s="82">
        <f t="shared" si="209"/>
        <v>1292038.7968881726</v>
      </c>
      <c r="AX52" s="82">
        <f t="shared" si="209"/>
        <v>1292038.7968881726</v>
      </c>
      <c r="AY52" s="82">
        <f t="shared" si="209"/>
        <v>1292038.7968881726</v>
      </c>
      <c r="AZ52" s="82">
        <f t="shared" si="209"/>
        <v>970543.30026889534</v>
      </c>
      <c r="BA52" s="82">
        <f t="shared" si="209"/>
        <v>0</v>
      </c>
      <c r="BB52" s="82">
        <f t="shared" si="209"/>
        <v>0</v>
      </c>
      <c r="BC52" s="82">
        <f t="shared" si="209"/>
        <v>0</v>
      </c>
      <c r="BD52" s="82">
        <f t="shared" si="209"/>
        <v>0</v>
      </c>
      <c r="BE52" s="82">
        <f t="shared" si="209"/>
        <v>0</v>
      </c>
      <c r="BF52" s="82">
        <f t="shared" si="209"/>
        <v>0</v>
      </c>
      <c r="BG52" s="82">
        <f t="shared" si="209"/>
        <v>0</v>
      </c>
      <c r="BH52" s="82">
        <f t="shared" si="209"/>
        <v>0</v>
      </c>
      <c r="BI52" s="82">
        <f t="shared" si="209"/>
        <v>0</v>
      </c>
      <c r="BJ52" s="82">
        <f t="shared" si="209"/>
        <v>0</v>
      </c>
      <c r="BK52" s="82">
        <f t="shared" si="209"/>
        <v>0</v>
      </c>
      <c r="BL52" s="82">
        <f t="shared" si="209"/>
        <v>0</v>
      </c>
      <c r="BM52" s="82">
        <f t="shared" si="209"/>
        <v>0</v>
      </c>
      <c r="BN52" s="82">
        <f t="shared" si="209"/>
        <v>0</v>
      </c>
      <c r="BO52" s="82">
        <f t="shared" si="209"/>
        <v>0</v>
      </c>
      <c r="BP52" s="82">
        <f t="shared" si="209"/>
        <v>0</v>
      </c>
      <c r="BQ52" s="82">
        <f t="shared" si="209"/>
        <v>0</v>
      </c>
      <c r="BR52" s="82">
        <f t="shared" si="209"/>
        <v>0</v>
      </c>
      <c r="BS52" s="82">
        <f t="shared" si="209"/>
        <v>0</v>
      </c>
      <c r="BT52" s="82">
        <f t="shared" si="209"/>
        <v>0</v>
      </c>
      <c r="BU52" s="82">
        <f t="shared" si="209"/>
        <v>0</v>
      </c>
      <c r="BV52" s="82">
        <f t="shared" ref="BV52:DA52" si="210">BV51*$D52</f>
        <v>0</v>
      </c>
      <c r="BW52" s="82">
        <f t="shared" si="210"/>
        <v>0</v>
      </c>
      <c r="BX52" s="82">
        <f t="shared" si="210"/>
        <v>0</v>
      </c>
      <c r="BY52" s="82">
        <f t="shared" si="210"/>
        <v>0</v>
      </c>
      <c r="BZ52" s="82">
        <f t="shared" si="210"/>
        <v>0</v>
      </c>
      <c r="CA52" s="82">
        <f t="shared" si="210"/>
        <v>0</v>
      </c>
      <c r="CB52" s="82">
        <f t="shared" si="210"/>
        <v>0</v>
      </c>
      <c r="CC52" s="82">
        <f t="shared" si="210"/>
        <v>0</v>
      </c>
      <c r="CD52" s="82">
        <f t="shared" si="210"/>
        <v>0</v>
      </c>
      <c r="CE52" s="82">
        <f t="shared" si="210"/>
        <v>0</v>
      </c>
      <c r="CF52" s="82">
        <f t="shared" si="210"/>
        <v>0</v>
      </c>
      <c r="CG52" s="82">
        <f t="shared" si="210"/>
        <v>0</v>
      </c>
      <c r="CH52" s="82">
        <f t="shared" si="210"/>
        <v>0</v>
      </c>
      <c r="CI52" s="82">
        <f t="shared" si="210"/>
        <v>0</v>
      </c>
      <c r="CJ52" s="82">
        <f t="shared" si="210"/>
        <v>0</v>
      </c>
      <c r="CK52" s="82">
        <f t="shared" si="210"/>
        <v>0</v>
      </c>
      <c r="CL52" s="82">
        <f t="shared" si="210"/>
        <v>0</v>
      </c>
      <c r="CM52" s="82">
        <f t="shared" si="210"/>
        <v>0</v>
      </c>
      <c r="CN52" s="82">
        <f t="shared" si="210"/>
        <v>0</v>
      </c>
      <c r="CO52" s="82">
        <f t="shared" si="210"/>
        <v>0</v>
      </c>
      <c r="CP52" s="82">
        <f t="shared" si="210"/>
        <v>0</v>
      </c>
      <c r="CQ52" s="82">
        <f t="shared" si="210"/>
        <v>0</v>
      </c>
      <c r="CR52" s="82">
        <f t="shared" si="210"/>
        <v>0</v>
      </c>
      <c r="CS52" s="82">
        <f t="shared" si="210"/>
        <v>0</v>
      </c>
      <c r="CT52" s="82">
        <f t="shared" si="210"/>
        <v>0</v>
      </c>
      <c r="CU52" s="82">
        <f t="shared" si="210"/>
        <v>0</v>
      </c>
      <c r="CV52" s="82">
        <f t="shared" si="210"/>
        <v>0</v>
      </c>
      <c r="CW52" s="82">
        <f t="shared" si="210"/>
        <v>0</v>
      </c>
      <c r="CX52" s="82">
        <f t="shared" si="210"/>
        <v>0</v>
      </c>
      <c r="CY52" s="82">
        <f t="shared" si="210"/>
        <v>0</v>
      </c>
      <c r="CZ52" s="82">
        <f t="shared" si="210"/>
        <v>0</v>
      </c>
      <c r="DA52" s="82">
        <f t="shared" si="210"/>
        <v>0</v>
      </c>
      <c r="DB52" s="82">
        <f t="shared" ref="DB52:EB52" si="211">DB51*$D52</f>
        <v>0</v>
      </c>
      <c r="DC52" s="82">
        <f t="shared" si="211"/>
        <v>0</v>
      </c>
      <c r="DD52" s="82">
        <f t="shared" si="211"/>
        <v>0</v>
      </c>
      <c r="DE52" s="82">
        <f t="shared" si="211"/>
        <v>0</v>
      </c>
      <c r="DF52" s="82">
        <f t="shared" si="211"/>
        <v>0</v>
      </c>
      <c r="DG52" s="82">
        <f t="shared" si="211"/>
        <v>0</v>
      </c>
      <c r="DH52" s="82">
        <f t="shared" si="211"/>
        <v>0</v>
      </c>
      <c r="DI52" s="82">
        <f t="shared" si="211"/>
        <v>0</v>
      </c>
      <c r="DJ52" s="82">
        <f t="shared" si="211"/>
        <v>0</v>
      </c>
      <c r="DK52" s="82">
        <f t="shared" si="211"/>
        <v>0</v>
      </c>
      <c r="DL52" s="82">
        <f t="shared" si="211"/>
        <v>0</v>
      </c>
      <c r="DM52" s="82">
        <f t="shared" si="211"/>
        <v>0</v>
      </c>
      <c r="DN52" s="82">
        <f t="shared" si="211"/>
        <v>0</v>
      </c>
      <c r="DO52" s="82">
        <f t="shared" si="211"/>
        <v>0</v>
      </c>
      <c r="DP52" s="82">
        <f t="shared" si="211"/>
        <v>0</v>
      </c>
      <c r="DQ52" s="82">
        <f t="shared" si="211"/>
        <v>0</v>
      </c>
      <c r="DR52" s="82">
        <f t="shared" si="211"/>
        <v>0</v>
      </c>
      <c r="DS52" s="82">
        <f t="shared" si="211"/>
        <v>0</v>
      </c>
      <c r="DT52" s="82">
        <f t="shared" si="211"/>
        <v>0</v>
      </c>
      <c r="DU52" s="82">
        <f t="shared" si="211"/>
        <v>0</v>
      </c>
      <c r="DV52" s="82">
        <f t="shared" si="211"/>
        <v>0</v>
      </c>
      <c r="DW52" s="82">
        <f t="shared" si="211"/>
        <v>0</v>
      </c>
      <c r="DX52" s="82">
        <f t="shared" si="211"/>
        <v>0</v>
      </c>
      <c r="DY52" s="82">
        <f t="shared" si="211"/>
        <v>0</v>
      </c>
      <c r="DZ52" s="82">
        <f t="shared" si="211"/>
        <v>0</v>
      </c>
      <c r="EA52" s="82">
        <f t="shared" si="211"/>
        <v>0</v>
      </c>
      <c r="EB52" s="82">
        <f t="shared" si="211"/>
        <v>0</v>
      </c>
    </row>
    <row r="53" spans="2:132" outlineLevel="1" x14ac:dyDescent="0.25">
      <c r="C53" s="317" t="s">
        <v>557</v>
      </c>
      <c r="D53" s="31">
        <f>Costs!$I$39</f>
        <v>1.9</v>
      </c>
      <c r="G53" s="52" t="s">
        <v>220</v>
      </c>
      <c r="H53" s="29"/>
      <c r="J53" s="312">
        <f>$D53</f>
        <v>1.9</v>
      </c>
      <c r="K53" s="312">
        <f t="shared" ref="K53:BV53" si="212">$D53</f>
        <v>1.9</v>
      </c>
      <c r="L53" s="312">
        <f t="shared" si="212"/>
        <v>1.9</v>
      </c>
      <c r="M53" s="312">
        <f t="shared" si="212"/>
        <v>1.9</v>
      </c>
      <c r="N53" s="312">
        <f t="shared" si="212"/>
        <v>1.9</v>
      </c>
      <c r="O53" s="312">
        <f t="shared" si="212"/>
        <v>1.9</v>
      </c>
      <c r="P53" s="312">
        <f t="shared" si="212"/>
        <v>1.9</v>
      </c>
      <c r="Q53" s="312">
        <f t="shared" si="212"/>
        <v>1.9</v>
      </c>
      <c r="R53" s="312">
        <f t="shared" si="212"/>
        <v>1.9</v>
      </c>
      <c r="S53" s="312">
        <f t="shared" si="212"/>
        <v>1.9</v>
      </c>
      <c r="T53" s="312">
        <f t="shared" si="212"/>
        <v>1.9</v>
      </c>
      <c r="U53" s="312">
        <f t="shared" si="212"/>
        <v>1.9</v>
      </c>
      <c r="V53" s="312">
        <f t="shared" si="212"/>
        <v>1.9</v>
      </c>
      <c r="W53" s="312">
        <f t="shared" si="212"/>
        <v>1.9</v>
      </c>
      <c r="X53" s="312">
        <f t="shared" si="212"/>
        <v>1.9</v>
      </c>
      <c r="Y53" s="312">
        <f t="shared" si="212"/>
        <v>1.9</v>
      </c>
      <c r="Z53" s="312">
        <f t="shared" si="212"/>
        <v>1.9</v>
      </c>
      <c r="AA53" s="312">
        <f t="shared" si="212"/>
        <v>1.9</v>
      </c>
      <c r="AB53" s="312">
        <f t="shared" si="212"/>
        <v>1.9</v>
      </c>
      <c r="AC53" s="312">
        <f t="shared" si="212"/>
        <v>1.9</v>
      </c>
      <c r="AD53" s="312">
        <f t="shared" si="212"/>
        <v>1.9</v>
      </c>
      <c r="AE53" s="312">
        <f t="shared" si="212"/>
        <v>1.9</v>
      </c>
      <c r="AF53" s="312">
        <f t="shared" si="212"/>
        <v>1.9</v>
      </c>
      <c r="AG53" s="312">
        <f t="shared" si="212"/>
        <v>1.9</v>
      </c>
      <c r="AH53" s="312">
        <f t="shared" si="212"/>
        <v>1.9</v>
      </c>
      <c r="AI53" s="312">
        <f t="shared" si="212"/>
        <v>1.9</v>
      </c>
      <c r="AJ53" s="312">
        <f t="shared" si="212"/>
        <v>1.9</v>
      </c>
      <c r="AK53" s="312">
        <f t="shared" si="212"/>
        <v>1.9</v>
      </c>
      <c r="AL53" s="312">
        <f t="shared" si="212"/>
        <v>1.9</v>
      </c>
      <c r="AM53" s="312">
        <f t="shared" si="212"/>
        <v>1.9</v>
      </c>
      <c r="AN53" s="312">
        <f t="shared" si="212"/>
        <v>1.9</v>
      </c>
      <c r="AO53" s="312">
        <f t="shared" si="212"/>
        <v>1.9</v>
      </c>
      <c r="AP53" s="312">
        <f t="shared" si="212"/>
        <v>1.9</v>
      </c>
      <c r="AQ53" s="312">
        <f t="shared" si="212"/>
        <v>1.9</v>
      </c>
      <c r="AR53" s="312">
        <f t="shared" si="212"/>
        <v>1.9</v>
      </c>
      <c r="AS53" s="312">
        <f t="shared" si="212"/>
        <v>1.9</v>
      </c>
      <c r="AT53" s="312">
        <f t="shared" si="212"/>
        <v>1.9</v>
      </c>
      <c r="AU53" s="312">
        <f t="shared" si="212"/>
        <v>1.9</v>
      </c>
      <c r="AV53" s="312">
        <f t="shared" si="212"/>
        <v>1.9</v>
      </c>
      <c r="AW53" s="312">
        <f t="shared" si="212"/>
        <v>1.9</v>
      </c>
      <c r="AX53" s="312">
        <f t="shared" si="212"/>
        <v>1.9</v>
      </c>
      <c r="AY53" s="312">
        <f t="shared" si="212"/>
        <v>1.9</v>
      </c>
      <c r="AZ53" s="312">
        <f t="shared" si="212"/>
        <v>1.9</v>
      </c>
      <c r="BA53" s="312">
        <f t="shared" si="212"/>
        <v>1.9</v>
      </c>
      <c r="BB53" s="312">
        <f t="shared" si="212"/>
        <v>1.9</v>
      </c>
      <c r="BC53" s="312">
        <f t="shared" si="212"/>
        <v>1.9</v>
      </c>
      <c r="BD53" s="312">
        <f t="shared" si="212"/>
        <v>1.9</v>
      </c>
      <c r="BE53" s="312">
        <f t="shared" si="212"/>
        <v>1.9</v>
      </c>
      <c r="BF53" s="312">
        <f t="shared" si="212"/>
        <v>1.9</v>
      </c>
      <c r="BG53" s="312">
        <f t="shared" si="212"/>
        <v>1.9</v>
      </c>
      <c r="BH53" s="312">
        <f t="shared" si="212"/>
        <v>1.9</v>
      </c>
      <c r="BI53" s="312">
        <f t="shared" si="212"/>
        <v>1.9</v>
      </c>
      <c r="BJ53" s="312">
        <f t="shared" si="212"/>
        <v>1.9</v>
      </c>
      <c r="BK53" s="312">
        <f t="shared" si="212"/>
        <v>1.9</v>
      </c>
      <c r="BL53" s="312">
        <f t="shared" si="212"/>
        <v>1.9</v>
      </c>
      <c r="BM53" s="312">
        <f t="shared" si="212"/>
        <v>1.9</v>
      </c>
      <c r="BN53" s="312">
        <f t="shared" si="212"/>
        <v>1.9</v>
      </c>
      <c r="BO53" s="312">
        <f t="shared" si="212"/>
        <v>1.9</v>
      </c>
      <c r="BP53" s="312">
        <f t="shared" si="212"/>
        <v>1.9</v>
      </c>
      <c r="BQ53" s="312">
        <f t="shared" si="212"/>
        <v>1.9</v>
      </c>
      <c r="BR53" s="312">
        <f t="shared" si="212"/>
        <v>1.9</v>
      </c>
      <c r="BS53" s="312">
        <f t="shared" si="212"/>
        <v>1.9</v>
      </c>
      <c r="BT53" s="312">
        <f t="shared" si="212"/>
        <v>1.9</v>
      </c>
      <c r="BU53" s="312">
        <f t="shared" si="212"/>
        <v>1.9</v>
      </c>
      <c r="BV53" s="312">
        <f t="shared" si="212"/>
        <v>1.9</v>
      </c>
      <c r="BW53" s="312">
        <f t="shared" ref="BW53:EB53" si="213">$D53</f>
        <v>1.9</v>
      </c>
      <c r="BX53" s="312">
        <f t="shared" si="213"/>
        <v>1.9</v>
      </c>
      <c r="BY53" s="312">
        <f t="shared" si="213"/>
        <v>1.9</v>
      </c>
      <c r="BZ53" s="312">
        <f t="shared" si="213"/>
        <v>1.9</v>
      </c>
      <c r="CA53" s="312">
        <f t="shared" si="213"/>
        <v>1.9</v>
      </c>
      <c r="CB53" s="312">
        <f t="shared" si="213"/>
        <v>1.9</v>
      </c>
      <c r="CC53" s="312">
        <f t="shared" si="213"/>
        <v>1.9</v>
      </c>
      <c r="CD53" s="312">
        <f t="shared" si="213"/>
        <v>1.9</v>
      </c>
      <c r="CE53" s="312">
        <f t="shared" si="213"/>
        <v>1.9</v>
      </c>
      <c r="CF53" s="312">
        <f t="shared" si="213"/>
        <v>1.9</v>
      </c>
      <c r="CG53" s="312">
        <f t="shared" si="213"/>
        <v>1.9</v>
      </c>
      <c r="CH53" s="312">
        <f t="shared" si="213"/>
        <v>1.9</v>
      </c>
      <c r="CI53" s="312">
        <f t="shared" si="213"/>
        <v>1.9</v>
      </c>
      <c r="CJ53" s="312">
        <f t="shared" si="213"/>
        <v>1.9</v>
      </c>
      <c r="CK53" s="312">
        <f t="shared" si="213"/>
        <v>1.9</v>
      </c>
      <c r="CL53" s="312">
        <f t="shared" si="213"/>
        <v>1.9</v>
      </c>
      <c r="CM53" s="312">
        <f t="shared" si="213"/>
        <v>1.9</v>
      </c>
      <c r="CN53" s="312">
        <f t="shared" si="213"/>
        <v>1.9</v>
      </c>
      <c r="CO53" s="312">
        <f t="shared" si="213"/>
        <v>1.9</v>
      </c>
      <c r="CP53" s="312">
        <f t="shared" si="213"/>
        <v>1.9</v>
      </c>
      <c r="CQ53" s="312">
        <f t="shared" si="213"/>
        <v>1.9</v>
      </c>
      <c r="CR53" s="312">
        <f t="shared" si="213"/>
        <v>1.9</v>
      </c>
      <c r="CS53" s="312">
        <f t="shared" si="213"/>
        <v>1.9</v>
      </c>
      <c r="CT53" s="312">
        <f t="shared" si="213"/>
        <v>1.9</v>
      </c>
      <c r="CU53" s="312">
        <f t="shared" si="213"/>
        <v>1.9</v>
      </c>
      <c r="CV53" s="312">
        <f t="shared" si="213"/>
        <v>1.9</v>
      </c>
      <c r="CW53" s="312">
        <f t="shared" si="213"/>
        <v>1.9</v>
      </c>
      <c r="CX53" s="312">
        <f t="shared" si="213"/>
        <v>1.9</v>
      </c>
      <c r="CY53" s="312">
        <f t="shared" si="213"/>
        <v>1.9</v>
      </c>
      <c r="CZ53" s="312">
        <f t="shared" si="213"/>
        <v>1.9</v>
      </c>
      <c r="DA53" s="312">
        <f t="shared" si="213"/>
        <v>1.9</v>
      </c>
      <c r="DB53" s="312">
        <f t="shared" si="213"/>
        <v>1.9</v>
      </c>
      <c r="DC53" s="312">
        <f t="shared" si="213"/>
        <v>1.9</v>
      </c>
      <c r="DD53" s="312">
        <f t="shared" si="213"/>
        <v>1.9</v>
      </c>
      <c r="DE53" s="312">
        <f t="shared" si="213"/>
        <v>1.9</v>
      </c>
      <c r="DF53" s="312">
        <f t="shared" si="213"/>
        <v>1.9</v>
      </c>
      <c r="DG53" s="312">
        <f t="shared" si="213"/>
        <v>1.9</v>
      </c>
      <c r="DH53" s="312">
        <f t="shared" si="213"/>
        <v>1.9</v>
      </c>
      <c r="DI53" s="312">
        <f t="shared" si="213"/>
        <v>1.9</v>
      </c>
      <c r="DJ53" s="312">
        <f t="shared" si="213"/>
        <v>1.9</v>
      </c>
      <c r="DK53" s="312">
        <f t="shared" si="213"/>
        <v>1.9</v>
      </c>
      <c r="DL53" s="312">
        <f t="shared" si="213"/>
        <v>1.9</v>
      </c>
      <c r="DM53" s="312">
        <f t="shared" si="213"/>
        <v>1.9</v>
      </c>
      <c r="DN53" s="312">
        <f t="shared" si="213"/>
        <v>1.9</v>
      </c>
      <c r="DO53" s="312">
        <f t="shared" si="213"/>
        <v>1.9</v>
      </c>
      <c r="DP53" s="312">
        <f t="shared" si="213"/>
        <v>1.9</v>
      </c>
      <c r="DQ53" s="312">
        <f t="shared" si="213"/>
        <v>1.9</v>
      </c>
      <c r="DR53" s="312">
        <f t="shared" si="213"/>
        <v>1.9</v>
      </c>
      <c r="DS53" s="312">
        <f t="shared" si="213"/>
        <v>1.9</v>
      </c>
      <c r="DT53" s="312">
        <f t="shared" si="213"/>
        <v>1.9</v>
      </c>
      <c r="DU53" s="312">
        <f t="shared" si="213"/>
        <v>1.9</v>
      </c>
      <c r="DV53" s="312">
        <f t="shared" si="213"/>
        <v>1.9</v>
      </c>
      <c r="DW53" s="312">
        <f t="shared" si="213"/>
        <v>1.9</v>
      </c>
      <c r="DX53" s="312">
        <f t="shared" si="213"/>
        <v>1.9</v>
      </c>
      <c r="DY53" s="312">
        <f t="shared" si="213"/>
        <v>1.9</v>
      </c>
      <c r="DZ53" s="312">
        <f t="shared" si="213"/>
        <v>1.9</v>
      </c>
      <c r="EA53" s="312">
        <f t="shared" si="213"/>
        <v>1.9</v>
      </c>
      <c r="EB53" s="312">
        <f t="shared" si="213"/>
        <v>1.9</v>
      </c>
    </row>
    <row r="54" spans="2:132" outlineLevel="1" x14ac:dyDescent="0.25">
      <c r="C54" s="323" t="s">
        <v>602</v>
      </c>
      <c r="D54" s="38"/>
      <c r="E54" s="38"/>
      <c r="F54" s="38"/>
      <c r="G54" s="55" t="s">
        <v>220</v>
      </c>
      <c r="H54" s="316">
        <f t="shared" ref="H54" si="214">SUM(J54:EB54)</f>
        <v>46031759.124086417</v>
      </c>
      <c r="I54" s="38"/>
      <c r="J54" s="314">
        <f>J52*J53</f>
        <v>0</v>
      </c>
      <c r="K54" s="314">
        <f t="shared" ref="K54:BV54" si="215">K52*K53</f>
        <v>0</v>
      </c>
      <c r="L54" s="314">
        <f t="shared" si="215"/>
        <v>0</v>
      </c>
      <c r="M54" s="314">
        <f t="shared" si="215"/>
        <v>0</v>
      </c>
      <c r="N54" s="314">
        <f t="shared" si="215"/>
        <v>0</v>
      </c>
      <c r="O54" s="314">
        <f t="shared" si="215"/>
        <v>0</v>
      </c>
      <c r="P54" s="314">
        <f t="shared" si="215"/>
        <v>0</v>
      </c>
      <c r="Q54" s="314">
        <f t="shared" si="215"/>
        <v>0</v>
      </c>
      <c r="R54" s="314">
        <f t="shared" si="215"/>
        <v>0</v>
      </c>
      <c r="S54" s="314">
        <f t="shared" si="215"/>
        <v>0</v>
      </c>
      <c r="T54" s="314">
        <f t="shared" si="215"/>
        <v>0</v>
      </c>
      <c r="U54" s="314">
        <f t="shared" si="215"/>
        <v>0</v>
      </c>
      <c r="V54" s="314">
        <f t="shared" si="215"/>
        <v>0</v>
      </c>
      <c r="W54" s="314">
        <f t="shared" si="215"/>
        <v>0</v>
      </c>
      <c r="X54" s="314">
        <f t="shared" si="215"/>
        <v>0</v>
      </c>
      <c r="Y54" s="314">
        <f t="shared" si="215"/>
        <v>0</v>
      </c>
      <c r="Z54" s="314">
        <f t="shared" si="215"/>
        <v>0</v>
      </c>
      <c r="AA54" s="314">
        <f t="shared" si="215"/>
        <v>0</v>
      </c>
      <c r="AB54" s="314">
        <f t="shared" si="215"/>
        <v>0</v>
      </c>
      <c r="AC54" s="314">
        <f t="shared" si="215"/>
        <v>0</v>
      </c>
      <c r="AD54" s="314">
        <f t="shared" si="215"/>
        <v>0</v>
      </c>
      <c r="AE54" s="314">
        <f t="shared" si="215"/>
        <v>0</v>
      </c>
      <c r="AF54" s="314">
        <f t="shared" si="215"/>
        <v>0</v>
      </c>
      <c r="AG54" s="314">
        <f t="shared" si="215"/>
        <v>0</v>
      </c>
      <c r="AH54" s="314">
        <f t="shared" si="215"/>
        <v>2454873.7140875277</v>
      </c>
      <c r="AI54" s="314">
        <f t="shared" si="215"/>
        <v>2454873.7140875277</v>
      </c>
      <c r="AJ54" s="314">
        <f t="shared" si="215"/>
        <v>2454873.7140875277</v>
      </c>
      <c r="AK54" s="314">
        <f t="shared" si="215"/>
        <v>2454873.7140875277</v>
      </c>
      <c r="AL54" s="314">
        <f t="shared" si="215"/>
        <v>2454873.7140875277</v>
      </c>
      <c r="AM54" s="314">
        <f t="shared" si="215"/>
        <v>2454873.7140875277</v>
      </c>
      <c r="AN54" s="314">
        <f t="shared" si="215"/>
        <v>2454873.7140875277</v>
      </c>
      <c r="AO54" s="314">
        <f t="shared" si="215"/>
        <v>2454873.7140875277</v>
      </c>
      <c r="AP54" s="314">
        <f t="shared" si="215"/>
        <v>2454873.7140875277</v>
      </c>
      <c r="AQ54" s="314">
        <f t="shared" si="215"/>
        <v>2454873.7140875277</v>
      </c>
      <c r="AR54" s="314">
        <f t="shared" si="215"/>
        <v>2454873.7140875277</v>
      </c>
      <c r="AS54" s="314">
        <f t="shared" si="215"/>
        <v>2454873.7140875277</v>
      </c>
      <c r="AT54" s="314">
        <f t="shared" si="215"/>
        <v>2454873.7140875277</v>
      </c>
      <c r="AU54" s="314">
        <f t="shared" si="215"/>
        <v>2454873.7140875277</v>
      </c>
      <c r="AV54" s="314">
        <f t="shared" si="215"/>
        <v>2454873.7140875277</v>
      </c>
      <c r="AW54" s="314">
        <f t="shared" si="215"/>
        <v>2454873.7140875277</v>
      </c>
      <c r="AX54" s="314">
        <f t="shared" si="215"/>
        <v>2454873.7140875277</v>
      </c>
      <c r="AY54" s="314">
        <f t="shared" si="215"/>
        <v>2454873.7140875277</v>
      </c>
      <c r="AZ54" s="314">
        <f t="shared" si="215"/>
        <v>1844032.270510901</v>
      </c>
      <c r="BA54" s="314">
        <f t="shared" si="215"/>
        <v>0</v>
      </c>
      <c r="BB54" s="314">
        <f t="shared" si="215"/>
        <v>0</v>
      </c>
      <c r="BC54" s="314">
        <f t="shared" si="215"/>
        <v>0</v>
      </c>
      <c r="BD54" s="314">
        <f t="shared" si="215"/>
        <v>0</v>
      </c>
      <c r="BE54" s="314">
        <f t="shared" si="215"/>
        <v>0</v>
      </c>
      <c r="BF54" s="314">
        <f t="shared" si="215"/>
        <v>0</v>
      </c>
      <c r="BG54" s="314">
        <f t="shared" si="215"/>
        <v>0</v>
      </c>
      <c r="BH54" s="314">
        <f t="shared" si="215"/>
        <v>0</v>
      </c>
      <c r="BI54" s="314">
        <f t="shared" si="215"/>
        <v>0</v>
      </c>
      <c r="BJ54" s="314">
        <f t="shared" si="215"/>
        <v>0</v>
      </c>
      <c r="BK54" s="314">
        <f t="shared" si="215"/>
        <v>0</v>
      </c>
      <c r="BL54" s="314">
        <f t="shared" si="215"/>
        <v>0</v>
      </c>
      <c r="BM54" s="314">
        <f t="shared" si="215"/>
        <v>0</v>
      </c>
      <c r="BN54" s="314">
        <f t="shared" si="215"/>
        <v>0</v>
      </c>
      <c r="BO54" s="314">
        <f t="shared" si="215"/>
        <v>0</v>
      </c>
      <c r="BP54" s="314">
        <f t="shared" si="215"/>
        <v>0</v>
      </c>
      <c r="BQ54" s="314">
        <f t="shared" si="215"/>
        <v>0</v>
      </c>
      <c r="BR54" s="314">
        <f t="shared" si="215"/>
        <v>0</v>
      </c>
      <c r="BS54" s="314">
        <f t="shared" si="215"/>
        <v>0</v>
      </c>
      <c r="BT54" s="314">
        <f t="shared" si="215"/>
        <v>0</v>
      </c>
      <c r="BU54" s="314">
        <f t="shared" si="215"/>
        <v>0</v>
      </c>
      <c r="BV54" s="314">
        <f t="shared" si="215"/>
        <v>0</v>
      </c>
      <c r="BW54" s="314">
        <f t="shared" ref="BW54:EB54" si="216">BW52*BW53</f>
        <v>0</v>
      </c>
      <c r="BX54" s="314">
        <f t="shared" si="216"/>
        <v>0</v>
      </c>
      <c r="BY54" s="314">
        <f t="shared" si="216"/>
        <v>0</v>
      </c>
      <c r="BZ54" s="314">
        <f t="shared" si="216"/>
        <v>0</v>
      </c>
      <c r="CA54" s="314">
        <f t="shared" si="216"/>
        <v>0</v>
      </c>
      <c r="CB54" s="314">
        <f t="shared" si="216"/>
        <v>0</v>
      </c>
      <c r="CC54" s="314">
        <f t="shared" si="216"/>
        <v>0</v>
      </c>
      <c r="CD54" s="314">
        <f t="shared" si="216"/>
        <v>0</v>
      </c>
      <c r="CE54" s="314">
        <f t="shared" si="216"/>
        <v>0</v>
      </c>
      <c r="CF54" s="314">
        <f t="shared" si="216"/>
        <v>0</v>
      </c>
      <c r="CG54" s="314">
        <f t="shared" si="216"/>
        <v>0</v>
      </c>
      <c r="CH54" s="314">
        <f t="shared" si="216"/>
        <v>0</v>
      </c>
      <c r="CI54" s="314">
        <f t="shared" si="216"/>
        <v>0</v>
      </c>
      <c r="CJ54" s="314">
        <f t="shared" si="216"/>
        <v>0</v>
      </c>
      <c r="CK54" s="314">
        <f t="shared" si="216"/>
        <v>0</v>
      </c>
      <c r="CL54" s="314">
        <f t="shared" si="216"/>
        <v>0</v>
      </c>
      <c r="CM54" s="314">
        <f t="shared" si="216"/>
        <v>0</v>
      </c>
      <c r="CN54" s="314">
        <f t="shared" si="216"/>
        <v>0</v>
      </c>
      <c r="CO54" s="314">
        <f t="shared" si="216"/>
        <v>0</v>
      </c>
      <c r="CP54" s="314">
        <f t="shared" si="216"/>
        <v>0</v>
      </c>
      <c r="CQ54" s="314">
        <f t="shared" si="216"/>
        <v>0</v>
      </c>
      <c r="CR54" s="314">
        <f t="shared" si="216"/>
        <v>0</v>
      </c>
      <c r="CS54" s="314">
        <f t="shared" si="216"/>
        <v>0</v>
      </c>
      <c r="CT54" s="314">
        <f t="shared" si="216"/>
        <v>0</v>
      </c>
      <c r="CU54" s="314">
        <f t="shared" si="216"/>
        <v>0</v>
      </c>
      <c r="CV54" s="314">
        <f t="shared" si="216"/>
        <v>0</v>
      </c>
      <c r="CW54" s="314">
        <f t="shared" si="216"/>
        <v>0</v>
      </c>
      <c r="CX54" s="314">
        <f t="shared" si="216"/>
        <v>0</v>
      </c>
      <c r="CY54" s="314">
        <f t="shared" si="216"/>
        <v>0</v>
      </c>
      <c r="CZ54" s="314">
        <f t="shared" si="216"/>
        <v>0</v>
      </c>
      <c r="DA54" s="314">
        <f t="shared" si="216"/>
        <v>0</v>
      </c>
      <c r="DB54" s="314">
        <f t="shared" si="216"/>
        <v>0</v>
      </c>
      <c r="DC54" s="314">
        <f t="shared" si="216"/>
        <v>0</v>
      </c>
      <c r="DD54" s="314">
        <f t="shared" si="216"/>
        <v>0</v>
      </c>
      <c r="DE54" s="314">
        <f t="shared" si="216"/>
        <v>0</v>
      </c>
      <c r="DF54" s="314">
        <f t="shared" si="216"/>
        <v>0</v>
      </c>
      <c r="DG54" s="314">
        <f t="shared" si="216"/>
        <v>0</v>
      </c>
      <c r="DH54" s="314">
        <f t="shared" si="216"/>
        <v>0</v>
      </c>
      <c r="DI54" s="314">
        <f t="shared" si="216"/>
        <v>0</v>
      </c>
      <c r="DJ54" s="314">
        <f t="shared" si="216"/>
        <v>0</v>
      </c>
      <c r="DK54" s="314">
        <f t="shared" si="216"/>
        <v>0</v>
      </c>
      <c r="DL54" s="314">
        <f t="shared" si="216"/>
        <v>0</v>
      </c>
      <c r="DM54" s="314">
        <f t="shared" si="216"/>
        <v>0</v>
      </c>
      <c r="DN54" s="314">
        <f t="shared" si="216"/>
        <v>0</v>
      </c>
      <c r="DO54" s="314">
        <f t="shared" si="216"/>
        <v>0</v>
      </c>
      <c r="DP54" s="314">
        <f t="shared" si="216"/>
        <v>0</v>
      </c>
      <c r="DQ54" s="314">
        <f t="shared" si="216"/>
        <v>0</v>
      </c>
      <c r="DR54" s="314">
        <f t="shared" si="216"/>
        <v>0</v>
      </c>
      <c r="DS54" s="314">
        <f t="shared" si="216"/>
        <v>0</v>
      </c>
      <c r="DT54" s="314">
        <f t="shared" si="216"/>
        <v>0</v>
      </c>
      <c r="DU54" s="314">
        <f t="shared" si="216"/>
        <v>0</v>
      </c>
      <c r="DV54" s="314">
        <f t="shared" si="216"/>
        <v>0</v>
      </c>
      <c r="DW54" s="314">
        <f t="shared" si="216"/>
        <v>0</v>
      </c>
      <c r="DX54" s="314">
        <f t="shared" si="216"/>
        <v>0</v>
      </c>
      <c r="DY54" s="314">
        <f t="shared" si="216"/>
        <v>0</v>
      </c>
      <c r="DZ54" s="314">
        <f t="shared" si="216"/>
        <v>0</v>
      </c>
      <c r="EA54" s="314">
        <f t="shared" si="216"/>
        <v>0</v>
      </c>
      <c r="EB54" s="314">
        <f t="shared" si="216"/>
        <v>0</v>
      </c>
    </row>
    <row r="55" spans="2:132" outlineLevel="1" x14ac:dyDescent="0.25">
      <c r="C55" s="324" t="s">
        <v>417</v>
      </c>
      <c r="D55" s="34"/>
      <c r="E55" s="34"/>
      <c r="F55" s="34"/>
      <c r="G55" s="67" t="s">
        <v>215</v>
      </c>
      <c r="H55" s="34"/>
      <c r="I55" s="34"/>
      <c r="J55" s="126">
        <f>J$13</f>
        <v>1</v>
      </c>
      <c r="K55" s="126">
        <f t="shared" ref="K55:BV55" si="217">K$13</f>
        <v>1.0026792493128671</v>
      </c>
      <c r="L55" s="126">
        <f t="shared" si="217"/>
        <v>1.0056539350998608</v>
      </c>
      <c r="M55" s="126">
        <f t="shared" si="217"/>
        <v>1.0085410656939733</v>
      </c>
      <c r="N55" s="126">
        <f t="shared" si="217"/>
        <v>1.0114364849476103</v>
      </c>
      <c r="O55" s="126">
        <f t="shared" si="217"/>
        <v>1.0143402166566737</v>
      </c>
      <c r="P55" s="126">
        <f t="shared" si="217"/>
        <v>1.0172522846853813</v>
      </c>
      <c r="Q55" s="126">
        <f t="shared" si="217"/>
        <v>1.0201727129664624</v>
      </c>
      <c r="R55" s="126">
        <f t="shared" si="217"/>
        <v>1.0231015255013547</v>
      </c>
      <c r="S55" s="126">
        <f t="shared" si="217"/>
        <v>1.0260387463604019</v>
      </c>
      <c r="T55" s="126">
        <f t="shared" si="217"/>
        <v>1.028984399683051</v>
      </c>
      <c r="U55" s="126">
        <f t="shared" si="217"/>
        <v>1.0319385096780509</v>
      </c>
      <c r="V55" s="126">
        <f t="shared" si="217"/>
        <v>1.0349011006236515</v>
      </c>
      <c r="W55" s="126">
        <f t="shared" si="217"/>
        <v>1.0377730230388176</v>
      </c>
      <c r="X55" s="126">
        <f t="shared" si="217"/>
        <v>1.0408518228283561</v>
      </c>
      <c r="Y55" s="126">
        <f t="shared" si="217"/>
        <v>1.0438400029932626</v>
      </c>
      <c r="Z55" s="126">
        <f t="shared" si="217"/>
        <v>1.046836761920777</v>
      </c>
      <c r="AA55" s="126">
        <f t="shared" si="217"/>
        <v>1.0498421242396576</v>
      </c>
      <c r="AB55" s="126">
        <f t="shared" si="217"/>
        <v>1.05285611464937</v>
      </c>
      <c r="AC55" s="126">
        <f t="shared" si="217"/>
        <v>1.0558787579202888</v>
      </c>
      <c r="AD55" s="126">
        <f t="shared" si="217"/>
        <v>1.0589100788939025</v>
      </c>
      <c r="AE55" s="126">
        <f t="shared" si="217"/>
        <v>1.0619501024830165</v>
      </c>
      <c r="AF55" s="126">
        <f t="shared" si="217"/>
        <v>1.0649988536719583</v>
      </c>
      <c r="AG55" s="126">
        <f t="shared" si="217"/>
        <v>1.0680563575167832</v>
      </c>
      <c r="AH55" s="126">
        <f t="shared" si="217"/>
        <v>1.0711226391454798</v>
      </c>
      <c r="AI55" s="126">
        <f t="shared" si="217"/>
        <v>1.0739924437404067</v>
      </c>
      <c r="AJ55" s="126">
        <f t="shared" si="217"/>
        <v>1.0771786970311998</v>
      </c>
      <c r="AK55" s="126">
        <f t="shared" si="217"/>
        <v>1.0802711679727233</v>
      </c>
      <c r="AL55" s="126">
        <f t="shared" si="217"/>
        <v>1.0833725170851116</v>
      </c>
      <c r="AM55" s="126">
        <f t="shared" si="217"/>
        <v>1.0864827698566941</v>
      </c>
      <c r="AN55" s="126">
        <f t="shared" si="217"/>
        <v>1.0896019518489746</v>
      </c>
      <c r="AO55" s="126">
        <f t="shared" si="217"/>
        <v>1.0927300886968412</v>
      </c>
      <c r="AP55" s="126">
        <f t="shared" si="217"/>
        <v>1.0958672061087775</v>
      </c>
      <c r="AQ55" s="126">
        <f t="shared" si="217"/>
        <v>1.0990133298670732</v>
      </c>
      <c r="AR55" s="126">
        <f t="shared" si="217"/>
        <v>1.1021684858280367</v>
      </c>
      <c r="AS55" s="126">
        <f t="shared" si="217"/>
        <v>1.1053326999222071</v>
      </c>
      <c r="AT55" s="126">
        <f t="shared" si="217"/>
        <v>1.1085059981545673</v>
      </c>
      <c r="AU55" s="126">
        <f t="shared" si="217"/>
        <v>1.111475962088432</v>
      </c>
      <c r="AV55" s="126">
        <f t="shared" si="217"/>
        <v>1.1147734191259395</v>
      </c>
      <c r="AW55" s="126">
        <f t="shared" si="217"/>
        <v>1.1179738207069689</v>
      </c>
      <c r="AX55" s="126">
        <f t="shared" si="217"/>
        <v>1.1211834103167977</v>
      </c>
      <c r="AY55" s="126">
        <f t="shared" si="217"/>
        <v>1.1244022143333261</v>
      </c>
      <c r="AZ55" s="126">
        <f t="shared" si="217"/>
        <v>1.1276302592101826</v>
      </c>
      <c r="BA55" s="126">
        <f t="shared" si="217"/>
        <v>1.1308675714769412</v>
      </c>
      <c r="BB55" s="126">
        <f t="shared" si="217"/>
        <v>1.1341141777393395</v>
      </c>
      <c r="BC55" s="126">
        <f t="shared" si="217"/>
        <v>1.1373701046794982</v>
      </c>
      <c r="BD55" s="126">
        <f t="shared" si="217"/>
        <v>1.1406353790561385</v>
      </c>
      <c r="BE55" s="126">
        <f t="shared" si="217"/>
        <v>1.1439100277048042</v>
      </c>
      <c r="BF55" s="126">
        <f t="shared" si="217"/>
        <v>1.1471940775380809</v>
      </c>
      <c r="BG55" s="126">
        <f t="shared" si="217"/>
        <v>1.15026769648205</v>
      </c>
      <c r="BH55" s="126">
        <f t="shared" si="217"/>
        <v>1.1536802383994258</v>
      </c>
      <c r="BI55" s="126">
        <f t="shared" si="217"/>
        <v>1.1569923375180708</v>
      </c>
      <c r="BJ55" s="126">
        <f t="shared" si="217"/>
        <v>1.1603139453378331</v>
      </c>
      <c r="BK55" s="126">
        <f t="shared" si="217"/>
        <v>1.1636450891572303</v>
      </c>
      <c r="BL55" s="126">
        <f t="shared" si="217"/>
        <v>1.1669857963531516</v>
      </c>
      <c r="BM55" s="126">
        <f t="shared" si="217"/>
        <v>1.1703360943810825</v>
      </c>
      <c r="BN55" s="126">
        <f t="shared" si="217"/>
        <v>1.1736960107753303</v>
      </c>
      <c r="BO55" s="126">
        <f t="shared" si="217"/>
        <v>1.1770655731492505</v>
      </c>
      <c r="BP55" s="126">
        <f t="shared" si="217"/>
        <v>1.180444809195474</v>
      </c>
      <c r="BQ55" s="126">
        <f t="shared" si="217"/>
        <v>1.1838337466861339</v>
      </c>
      <c r="BR55" s="126">
        <f t="shared" si="217"/>
        <v>1.1872324134730949</v>
      </c>
      <c r="BS55" s="126">
        <f t="shared" si="217"/>
        <v>1.1905270658589224</v>
      </c>
      <c r="BT55" s="126">
        <f t="shared" si="217"/>
        <v>1.1940590467434065</v>
      </c>
      <c r="BU55" s="126">
        <f t="shared" si="217"/>
        <v>1.1974870693312041</v>
      </c>
      <c r="BV55" s="126">
        <f t="shared" si="217"/>
        <v>1.2009249334246579</v>
      </c>
      <c r="BW55" s="126">
        <f t="shared" ref="BW55:EB55" si="218">BW$13</f>
        <v>1.204372667277734</v>
      </c>
      <c r="BX55" s="126">
        <f t="shared" si="218"/>
        <v>1.2078302992255125</v>
      </c>
      <c r="BY55" s="126">
        <f t="shared" si="218"/>
        <v>1.2112978576844211</v>
      </c>
      <c r="BZ55" s="126">
        <f t="shared" si="218"/>
        <v>1.2147753711524676</v>
      </c>
      <c r="CA55" s="126">
        <f t="shared" si="218"/>
        <v>1.2182628682094752</v>
      </c>
      <c r="CB55" s="126">
        <f t="shared" si="218"/>
        <v>1.2217603775173165</v>
      </c>
      <c r="CC55" s="126">
        <f t="shared" si="218"/>
        <v>1.2252679278201495</v>
      </c>
      <c r="CD55" s="126">
        <f t="shared" si="218"/>
        <v>1.2287855479446541</v>
      </c>
      <c r="CE55" s="126">
        <f t="shared" si="218"/>
        <v>1.232077770779646</v>
      </c>
      <c r="CF55" s="126">
        <f t="shared" si="218"/>
        <v>1.23573302168438</v>
      </c>
      <c r="CG55" s="126">
        <f t="shared" si="218"/>
        <v>1.2392806860334544</v>
      </c>
      <c r="CH55" s="126">
        <f t="shared" si="218"/>
        <v>1.2428385353675644</v>
      </c>
      <c r="CI55" s="126">
        <f t="shared" si="218"/>
        <v>1.2464065989267703</v>
      </c>
      <c r="CJ55" s="126">
        <f t="shared" si="218"/>
        <v>1.2499849060350778</v>
      </c>
      <c r="CK55" s="126">
        <f t="shared" si="218"/>
        <v>1.2535734861006791</v>
      </c>
      <c r="CL55" s="126">
        <f t="shared" si="218"/>
        <v>1.257172368616194</v>
      </c>
      <c r="CM55" s="126">
        <f t="shared" si="218"/>
        <v>1.2607815831589126</v>
      </c>
      <c r="CN55" s="126">
        <f t="shared" si="218"/>
        <v>1.2644011593910389</v>
      </c>
      <c r="CO55" s="126">
        <f t="shared" si="218"/>
        <v>1.2680311270599336</v>
      </c>
      <c r="CP55" s="126">
        <f t="shared" si="218"/>
        <v>1.2716715159983594</v>
      </c>
      <c r="CQ55" s="126">
        <f t="shared" si="218"/>
        <v>1.2750786410337906</v>
      </c>
      <c r="CR55" s="126">
        <f t="shared" si="218"/>
        <v>1.2788614642181557</v>
      </c>
      <c r="CS55" s="126">
        <f t="shared" si="218"/>
        <v>1.2825329459576562</v>
      </c>
      <c r="CT55" s="126">
        <f t="shared" si="218"/>
        <v>1.2862149681493797</v>
      </c>
      <c r="CU55" s="126">
        <f t="shared" si="218"/>
        <v>1.289907561053897</v>
      </c>
      <c r="CV55" s="126">
        <f t="shared" si="218"/>
        <v>1.293610755018654</v>
      </c>
      <c r="CW55" s="126">
        <f t="shared" si="218"/>
        <v>1.2973245804782207</v>
      </c>
      <c r="CX55" s="126">
        <f t="shared" si="218"/>
        <v>1.3010490679545423</v>
      </c>
      <c r="CY55" s="126">
        <f t="shared" si="218"/>
        <v>1.304784248057189</v>
      </c>
      <c r="CZ55" s="126">
        <f t="shared" si="218"/>
        <v>1.3085301514836076</v>
      </c>
      <c r="DA55" s="126">
        <f t="shared" si="218"/>
        <v>1.3122868090193751</v>
      </c>
      <c r="DB55" s="126">
        <f t="shared" si="218"/>
        <v>1.3160542515384499</v>
      </c>
      <c r="DC55" s="126">
        <f t="shared" si="218"/>
        <v>1.3195802889875801</v>
      </c>
      <c r="DD55" s="126">
        <f t="shared" si="218"/>
        <v>1.323495136864544</v>
      </c>
      <c r="DE55" s="126">
        <f t="shared" si="218"/>
        <v>1.3272947573576725</v>
      </c>
      <c r="DF55" s="126">
        <f t="shared" si="218"/>
        <v>1.3311052861764079</v>
      </c>
      <c r="DG55" s="126">
        <f t="shared" si="218"/>
        <v>1.3349267546374479</v>
      </c>
      <c r="DH55" s="126">
        <f t="shared" si="218"/>
        <v>1.3387591941473977</v>
      </c>
      <c r="DI55" s="126">
        <f t="shared" si="218"/>
        <v>1.3426026362030277</v>
      </c>
      <c r="DJ55" s="126">
        <f t="shared" si="218"/>
        <v>1.3464571123915319</v>
      </c>
      <c r="DK55" s="126">
        <f t="shared" si="218"/>
        <v>1.3503226543907885</v>
      </c>
      <c r="DL55" s="126">
        <f t="shared" si="218"/>
        <v>1.3541992939696192</v>
      </c>
      <c r="DM55" s="126">
        <f t="shared" si="218"/>
        <v>1.358087062988051</v>
      </c>
      <c r="DN55" s="126">
        <f t="shared" si="218"/>
        <v>1.361985993397578</v>
      </c>
      <c r="DO55" s="126">
        <f t="shared" si="218"/>
        <v>1.3657655991021458</v>
      </c>
      <c r="DP55" s="126">
        <f t="shared" si="218"/>
        <v>1.3698174666548035</v>
      </c>
      <c r="DQ55" s="126">
        <f t="shared" si="218"/>
        <v>1.3737500738651915</v>
      </c>
      <c r="DR55" s="126">
        <f t="shared" si="218"/>
        <v>1.3776939711925826</v>
      </c>
      <c r="DS55" s="126">
        <f t="shared" si="218"/>
        <v>1.381649191049759</v>
      </c>
      <c r="DT55" s="126">
        <f t="shared" si="218"/>
        <v>1.385615765942557</v>
      </c>
      <c r="DU55" s="126">
        <f t="shared" si="218"/>
        <v>1.3895937284701338</v>
      </c>
      <c r="DV55" s="126">
        <f t="shared" si="218"/>
        <v>1.3935831113252357</v>
      </c>
      <c r="DW55" s="126">
        <f t="shared" si="218"/>
        <v>1.3975839472944662</v>
      </c>
      <c r="DX55" s="126">
        <f t="shared" si="218"/>
        <v>1.401596269258556</v>
      </c>
      <c r="DY55" s="126">
        <f t="shared" si="218"/>
        <v>1.4056201101926329</v>
      </c>
      <c r="DZ55" s="126">
        <f t="shared" si="218"/>
        <v>1.4096555031664932</v>
      </c>
      <c r="EA55" s="126">
        <f t="shared" si="218"/>
        <v>1.4134323217047313</v>
      </c>
      <c r="EB55" s="126">
        <f t="shared" si="218"/>
        <v>1.4176256038945581</v>
      </c>
    </row>
    <row r="56" spans="2:132" outlineLevel="1" x14ac:dyDescent="0.25">
      <c r="C56" s="320" t="s">
        <v>564</v>
      </c>
      <c r="D56" s="38"/>
      <c r="E56" s="38"/>
      <c r="F56" s="38"/>
      <c r="G56" s="52" t="s">
        <v>220</v>
      </c>
      <c r="H56" s="46">
        <f t="shared" ref="H56" si="219">SUM(J56:EB56)</f>
        <v>50576518.60989894</v>
      </c>
      <c r="I56" s="38"/>
      <c r="J56" s="82">
        <f>J54*J55</f>
        <v>0</v>
      </c>
      <c r="K56" s="82">
        <f t="shared" ref="K56" si="220">K54*K55</f>
        <v>0</v>
      </c>
      <c r="L56" s="82">
        <f t="shared" ref="L56" si="221">L54*L55</f>
        <v>0</v>
      </c>
      <c r="M56" s="82">
        <f t="shared" ref="M56" si="222">M54*M55</f>
        <v>0</v>
      </c>
      <c r="N56" s="82">
        <f t="shared" ref="N56" si="223">N54*N55</f>
        <v>0</v>
      </c>
      <c r="O56" s="82">
        <f t="shared" ref="O56" si="224">O54*O55</f>
        <v>0</v>
      </c>
      <c r="P56" s="82">
        <f t="shared" ref="P56" si="225">P54*P55</f>
        <v>0</v>
      </c>
      <c r="Q56" s="82">
        <f t="shared" ref="Q56" si="226">Q54*Q55</f>
        <v>0</v>
      </c>
      <c r="R56" s="82">
        <f t="shared" ref="R56" si="227">R54*R55</f>
        <v>0</v>
      </c>
      <c r="S56" s="82">
        <f t="shared" ref="S56" si="228">S54*S55</f>
        <v>0</v>
      </c>
      <c r="T56" s="82">
        <f t="shared" ref="T56" si="229">T54*T55</f>
        <v>0</v>
      </c>
      <c r="U56" s="82">
        <f t="shared" ref="U56" si="230">U54*U55</f>
        <v>0</v>
      </c>
      <c r="V56" s="82">
        <f t="shared" ref="V56" si="231">V54*V55</f>
        <v>0</v>
      </c>
      <c r="W56" s="82">
        <f t="shared" ref="W56" si="232">W54*W55</f>
        <v>0</v>
      </c>
      <c r="X56" s="82">
        <f t="shared" ref="X56" si="233">X54*X55</f>
        <v>0</v>
      </c>
      <c r="Y56" s="82">
        <f t="shared" ref="Y56" si="234">Y54*Y55</f>
        <v>0</v>
      </c>
      <c r="Z56" s="82">
        <f t="shared" ref="Z56" si="235">Z54*Z55</f>
        <v>0</v>
      </c>
      <c r="AA56" s="82">
        <f t="shared" ref="AA56" si="236">AA54*AA55</f>
        <v>0</v>
      </c>
      <c r="AB56" s="82">
        <f t="shared" ref="AB56" si="237">AB54*AB55</f>
        <v>0</v>
      </c>
      <c r="AC56" s="82">
        <f t="shared" ref="AC56" si="238">AC54*AC55</f>
        <v>0</v>
      </c>
      <c r="AD56" s="82">
        <f t="shared" ref="AD56" si="239">AD54*AD55</f>
        <v>0</v>
      </c>
      <c r="AE56" s="82">
        <f t="shared" ref="AE56" si="240">AE54*AE55</f>
        <v>0</v>
      </c>
      <c r="AF56" s="82">
        <f t="shared" ref="AF56" si="241">AF54*AF55</f>
        <v>0</v>
      </c>
      <c r="AG56" s="82">
        <f t="shared" ref="AG56" si="242">AG54*AG55</f>
        <v>0</v>
      </c>
      <c r="AH56" s="82">
        <f t="shared" ref="AH56" si="243">AH54*AH55</f>
        <v>2629470.8114022985</v>
      </c>
      <c r="AI56" s="82">
        <f t="shared" ref="AI56" si="244">AI54*AI55</f>
        <v>2636515.8192669526</v>
      </c>
      <c r="AJ56" s="82">
        <f t="shared" ref="AJ56" si="245">AJ54*AJ55</f>
        <v>2644337.6687169452</v>
      </c>
      <c r="AK56" s="82">
        <f t="shared" ref="AK56" si="246">AK54*AK55</f>
        <v>2651929.2943428708</v>
      </c>
      <c r="AL56" s="82">
        <f t="shared" ref="AL56" si="247">AL54*AL55</f>
        <v>2659542.7147570816</v>
      </c>
      <c r="AM56" s="82">
        <f t="shared" ref="AM56" si="248">AM54*AM55</f>
        <v>2667177.9925302071</v>
      </c>
      <c r="AN56" s="82">
        <f t="shared" ref="AN56" si="249">AN54*AN55</f>
        <v>2674835.1904125116</v>
      </c>
      <c r="AO56" s="82">
        <f t="shared" ref="AO56" si="250">AO54*AO55</f>
        <v>2682514.3713344079</v>
      </c>
      <c r="AP56" s="82">
        <f t="shared" ref="AP56" si="251">AP54*AP55</f>
        <v>2690215.598406977</v>
      </c>
      <c r="AQ56" s="82">
        <f t="shared" ref="AQ56" si="252">AQ54*AQ55</f>
        <v>2697938.9349224833</v>
      </c>
      <c r="AR56" s="82">
        <f t="shared" ref="AR56" si="253">AR54*AR55</f>
        <v>2705684.4443548992</v>
      </c>
      <c r="AS56" s="82">
        <f t="shared" ref="AS56" si="254">AS54*AS55</f>
        <v>2713452.1903604232</v>
      </c>
      <c r="AT56" s="82">
        <f t="shared" ref="AT56" si="255">AT54*AT55</f>
        <v>2721242.2367780046</v>
      </c>
      <c r="AU56" s="82">
        <f t="shared" ref="AU56" si="256">AU54*AU55</f>
        <v>2728533.1231710371</v>
      </c>
      <c r="AV56" s="82">
        <f t="shared" ref="AV56" si="257">AV54*AV55</f>
        <v>2736627.9637757475</v>
      </c>
      <c r="AW56" s="82">
        <f t="shared" ref="AW56" si="258">AW54*AW55</f>
        <v>2744484.5454915408</v>
      </c>
      <c r="AX56" s="82">
        <f t="shared" ref="AX56" si="259">AX54*AX55</f>
        <v>2752363.6826577177</v>
      </c>
      <c r="AY56" s="82">
        <f t="shared" ref="AY56" si="260">AY54*AY55</f>
        <v>2760265.4400286926</v>
      </c>
      <c r="AZ56" s="82">
        <f t="shared" ref="AZ56" si="261">AZ54*AZ55</f>
        <v>2079386.5871881489</v>
      </c>
      <c r="BA56" s="82">
        <f t="shared" ref="BA56" si="262">BA54*BA55</f>
        <v>0</v>
      </c>
      <c r="BB56" s="82">
        <f t="shared" ref="BB56" si="263">BB54*BB55</f>
        <v>0</v>
      </c>
      <c r="BC56" s="82">
        <f t="shared" ref="BC56" si="264">BC54*BC55</f>
        <v>0</v>
      </c>
      <c r="BD56" s="82">
        <f t="shared" ref="BD56" si="265">BD54*BD55</f>
        <v>0</v>
      </c>
      <c r="BE56" s="82">
        <f t="shared" ref="BE56" si="266">BE54*BE55</f>
        <v>0</v>
      </c>
      <c r="BF56" s="82">
        <f t="shared" ref="BF56" si="267">BF54*BF55</f>
        <v>0</v>
      </c>
      <c r="BG56" s="82">
        <f t="shared" ref="BG56" si="268">BG54*BG55</f>
        <v>0</v>
      </c>
      <c r="BH56" s="82">
        <f t="shared" ref="BH56" si="269">BH54*BH55</f>
        <v>0</v>
      </c>
      <c r="BI56" s="82">
        <f t="shared" ref="BI56" si="270">BI54*BI55</f>
        <v>0</v>
      </c>
      <c r="BJ56" s="82">
        <f t="shared" ref="BJ56" si="271">BJ54*BJ55</f>
        <v>0</v>
      </c>
      <c r="BK56" s="82">
        <f t="shared" ref="BK56" si="272">BK54*BK55</f>
        <v>0</v>
      </c>
      <c r="BL56" s="82">
        <f t="shared" ref="BL56" si="273">BL54*BL55</f>
        <v>0</v>
      </c>
      <c r="BM56" s="82">
        <f t="shared" ref="BM56" si="274">BM54*BM55</f>
        <v>0</v>
      </c>
      <c r="BN56" s="82">
        <f t="shared" ref="BN56" si="275">BN54*BN55</f>
        <v>0</v>
      </c>
      <c r="BO56" s="82">
        <f t="shared" ref="BO56" si="276">BO54*BO55</f>
        <v>0</v>
      </c>
      <c r="BP56" s="82">
        <f t="shared" ref="BP56" si="277">BP54*BP55</f>
        <v>0</v>
      </c>
      <c r="BQ56" s="82">
        <f t="shared" ref="BQ56" si="278">BQ54*BQ55</f>
        <v>0</v>
      </c>
      <c r="BR56" s="82">
        <f t="shared" ref="BR56" si="279">BR54*BR55</f>
        <v>0</v>
      </c>
      <c r="BS56" s="82">
        <f t="shared" ref="BS56" si="280">BS54*BS55</f>
        <v>0</v>
      </c>
      <c r="BT56" s="82">
        <f t="shared" ref="BT56" si="281">BT54*BT55</f>
        <v>0</v>
      </c>
      <c r="BU56" s="82">
        <f t="shared" ref="BU56" si="282">BU54*BU55</f>
        <v>0</v>
      </c>
      <c r="BV56" s="82">
        <f t="shared" ref="BV56" si="283">BV54*BV55</f>
        <v>0</v>
      </c>
      <c r="BW56" s="82">
        <f t="shared" ref="BW56" si="284">BW54*BW55</f>
        <v>0</v>
      </c>
      <c r="BX56" s="82">
        <f t="shared" ref="BX56" si="285">BX54*BX55</f>
        <v>0</v>
      </c>
      <c r="BY56" s="82">
        <f t="shared" ref="BY56" si="286">BY54*BY55</f>
        <v>0</v>
      </c>
      <c r="BZ56" s="82">
        <f t="shared" ref="BZ56" si="287">BZ54*BZ55</f>
        <v>0</v>
      </c>
      <c r="CA56" s="82">
        <f t="shared" ref="CA56" si="288">CA54*CA55</f>
        <v>0</v>
      </c>
      <c r="CB56" s="82">
        <f t="shared" ref="CB56" si="289">CB54*CB55</f>
        <v>0</v>
      </c>
      <c r="CC56" s="82">
        <f t="shared" ref="CC56" si="290">CC54*CC55</f>
        <v>0</v>
      </c>
      <c r="CD56" s="82">
        <f t="shared" ref="CD56" si="291">CD54*CD55</f>
        <v>0</v>
      </c>
      <c r="CE56" s="82">
        <f t="shared" ref="CE56" si="292">CE54*CE55</f>
        <v>0</v>
      </c>
      <c r="CF56" s="82">
        <f t="shared" ref="CF56" si="293">CF54*CF55</f>
        <v>0</v>
      </c>
      <c r="CG56" s="82">
        <f t="shared" ref="CG56" si="294">CG54*CG55</f>
        <v>0</v>
      </c>
      <c r="CH56" s="82">
        <f t="shared" ref="CH56" si="295">CH54*CH55</f>
        <v>0</v>
      </c>
      <c r="CI56" s="82">
        <f t="shared" ref="CI56" si="296">CI54*CI55</f>
        <v>0</v>
      </c>
      <c r="CJ56" s="82">
        <f t="shared" ref="CJ56" si="297">CJ54*CJ55</f>
        <v>0</v>
      </c>
      <c r="CK56" s="82">
        <f t="shared" ref="CK56" si="298">CK54*CK55</f>
        <v>0</v>
      </c>
      <c r="CL56" s="82">
        <f t="shared" ref="CL56" si="299">CL54*CL55</f>
        <v>0</v>
      </c>
      <c r="CM56" s="82">
        <f t="shared" ref="CM56" si="300">CM54*CM55</f>
        <v>0</v>
      </c>
      <c r="CN56" s="82">
        <f t="shared" ref="CN56" si="301">CN54*CN55</f>
        <v>0</v>
      </c>
      <c r="CO56" s="82">
        <f t="shared" ref="CO56" si="302">CO54*CO55</f>
        <v>0</v>
      </c>
      <c r="CP56" s="82">
        <f t="shared" ref="CP56" si="303">CP54*CP55</f>
        <v>0</v>
      </c>
      <c r="CQ56" s="82">
        <f t="shared" ref="CQ56" si="304">CQ54*CQ55</f>
        <v>0</v>
      </c>
      <c r="CR56" s="82">
        <f t="shared" ref="CR56" si="305">CR54*CR55</f>
        <v>0</v>
      </c>
      <c r="CS56" s="82">
        <f t="shared" ref="CS56" si="306">CS54*CS55</f>
        <v>0</v>
      </c>
      <c r="CT56" s="82">
        <f t="shared" ref="CT56" si="307">CT54*CT55</f>
        <v>0</v>
      </c>
      <c r="CU56" s="82">
        <f t="shared" ref="CU56" si="308">CU54*CU55</f>
        <v>0</v>
      </c>
      <c r="CV56" s="82">
        <f t="shared" ref="CV56" si="309">CV54*CV55</f>
        <v>0</v>
      </c>
      <c r="CW56" s="82">
        <f t="shared" ref="CW56" si="310">CW54*CW55</f>
        <v>0</v>
      </c>
      <c r="CX56" s="82">
        <f t="shared" ref="CX56" si="311">CX54*CX55</f>
        <v>0</v>
      </c>
      <c r="CY56" s="82">
        <f t="shared" ref="CY56" si="312">CY54*CY55</f>
        <v>0</v>
      </c>
      <c r="CZ56" s="82">
        <f t="shared" ref="CZ56" si="313">CZ54*CZ55</f>
        <v>0</v>
      </c>
      <c r="DA56" s="82">
        <f t="shared" ref="DA56" si="314">DA54*DA55</f>
        <v>0</v>
      </c>
      <c r="DB56" s="82">
        <f t="shared" ref="DB56" si="315">DB54*DB55</f>
        <v>0</v>
      </c>
      <c r="DC56" s="82">
        <f t="shared" ref="DC56" si="316">DC54*DC55</f>
        <v>0</v>
      </c>
      <c r="DD56" s="82">
        <f t="shared" ref="DD56" si="317">DD54*DD55</f>
        <v>0</v>
      </c>
      <c r="DE56" s="82">
        <f t="shared" ref="DE56" si="318">DE54*DE55</f>
        <v>0</v>
      </c>
      <c r="DF56" s="82">
        <f t="shared" ref="DF56" si="319">DF54*DF55</f>
        <v>0</v>
      </c>
      <c r="DG56" s="82">
        <f t="shared" ref="DG56" si="320">DG54*DG55</f>
        <v>0</v>
      </c>
      <c r="DH56" s="82">
        <f t="shared" ref="DH56" si="321">DH54*DH55</f>
        <v>0</v>
      </c>
      <c r="DI56" s="82">
        <f t="shared" ref="DI56" si="322">DI54*DI55</f>
        <v>0</v>
      </c>
      <c r="DJ56" s="82">
        <f t="shared" ref="DJ56" si="323">DJ54*DJ55</f>
        <v>0</v>
      </c>
      <c r="DK56" s="82">
        <f t="shared" ref="DK56" si="324">DK54*DK55</f>
        <v>0</v>
      </c>
      <c r="DL56" s="82">
        <f t="shared" ref="DL56" si="325">DL54*DL55</f>
        <v>0</v>
      </c>
      <c r="DM56" s="82">
        <f t="shared" ref="DM56" si="326">DM54*DM55</f>
        <v>0</v>
      </c>
      <c r="DN56" s="82">
        <f t="shared" ref="DN56" si="327">DN54*DN55</f>
        <v>0</v>
      </c>
      <c r="DO56" s="82">
        <f t="shared" ref="DO56" si="328">DO54*DO55</f>
        <v>0</v>
      </c>
      <c r="DP56" s="82">
        <f t="shared" ref="DP56" si="329">DP54*DP55</f>
        <v>0</v>
      </c>
      <c r="DQ56" s="82">
        <f t="shared" ref="DQ56" si="330">DQ54*DQ55</f>
        <v>0</v>
      </c>
      <c r="DR56" s="82">
        <f t="shared" ref="DR56" si="331">DR54*DR55</f>
        <v>0</v>
      </c>
      <c r="DS56" s="82">
        <f t="shared" ref="DS56" si="332">DS54*DS55</f>
        <v>0</v>
      </c>
      <c r="DT56" s="82">
        <f t="shared" ref="DT56" si="333">DT54*DT55</f>
        <v>0</v>
      </c>
      <c r="DU56" s="82">
        <f t="shared" ref="DU56" si="334">DU54*DU55</f>
        <v>0</v>
      </c>
      <c r="DV56" s="82">
        <f t="shared" ref="DV56" si="335">DV54*DV55</f>
        <v>0</v>
      </c>
      <c r="DW56" s="82">
        <f t="shared" ref="DW56" si="336">DW54*DW55</f>
        <v>0</v>
      </c>
      <c r="DX56" s="82">
        <f t="shared" ref="DX56" si="337">DX54*DX55</f>
        <v>0</v>
      </c>
      <c r="DY56" s="82">
        <f t="shared" ref="DY56" si="338">DY54*DY55</f>
        <v>0</v>
      </c>
      <c r="DZ56" s="82">
        <f t="shared" ref="DZ56" si="339">DZ54*DZ55</f>
        <v>0</v>
      </c>
      <c r="EA56" s="82">
        <f t="shared" ref="EA56" si="340">EA54*EA55</f>
        <v>0</v>
      </c>
      <c r="EB56" s="82">
        <f t="shared" ref="EB56" si="341">EB54*EB55</f>
        <v>0</v>
      </c>
    </row>
    <row r="57" spans="2:132" ht="14" outlineLevel="1" x14ac:dyDescent="0.3">
      <c r="B57" s="73"/>
      <c r="C57" s="27"/>
      <c r="H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row>
    <row r="58" spans="2:132" ht="13" outlineLevel="1" x14ac:dyDescent="0.3">
      <c r="C58" s="339" t="s">
        <v>502</v>
      </c>
      <c r="G58" s="52"/>
      <c r="H58" s="29"/>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row>
    <row r="59" spans="2:132" outlineLevel="1" x14ac:dyDescent="0.25">
      <c r="C59" s="317" t="s">
        <v>485</v>
      </c>
      <c r="D59" s="125">
        <f>Assumptions!I16</f>
        <v>0.64</v>
      </c>
      <c r="E59" s="79">
        <f>Assumptions!I13</f>
        <v>45658</v>
      </c>
      <c r="G59" s="52" t="s">
        <v>215</v>
      </c>
      <c r="H59" s="50">
        <f>SUM(J59:EB59)</f>
        <v>0.99999999999999989</v>
      </c>
      <c r="J59" s="129"/>
      <c r="K59" s="155">
        <f>ROUND(($D$59/MiY*(SUM($J59:J$59)&lt;=1)+IF(SUM($J59:J$59)+($D$59/MiY)&gt;1,1-(SUM($J59:J$59)+($D$59/MiY)),0)),5)*(K$7&gt;=$E$59)</f>
        <v>0</v>
      </c>
      <c r="L59" s="155">
        <f>ROUND(($D$59/MiY*(SUM($J59:K$59)&lt;=1)+IF(SUM($J59:K$59)+($D$59/MiY)&gt;1,1-(SUM($J59:K$59)+($D$59/MiY)),0)),5)*(L$7&gt;=$E$59)</f>
        <v>0</v>
      </c>
      <c r="M59" s="155">
        <f>ROUND(($D$59/MiY*(SUM($J59:L$59)&lt;=1)+IF(SUM($J59:L$59)+($D$59/MiY)&gt;1,1-(SUM($J59:L$59)+($D$59/MiY)),0)),5)*(M$7&gt;=$E$59)</f>
        <v>0</v>
      </c>
      <c r="N59" s="155">
        <f>ROUND(($D$59/MiY*(SUM($J59:M$59)&lt;=1)+IF(SUM($J59:M$59)+($D$59/MiY)&gt;1,1-(SUM($J59:M$59)+($D$59/MiY)),0)),5)*(N$7&gt;=$E$59)</f>
        <v>0</v>
      </c>
      <c r="O59" s="155">
        <f>ROUND(($D$59/MiY*(SUM($J59:N$59)&lt;=1)+IF(SUM($J59:N$59)+($D$59/MiY)&gt;1,1-(SUM($J59:N$59)+($D$59/MiY)),0)),5)*(O$7&gt;=$E$59)</f>
        <v>0</v>
      </c>
      <c r="P59" s="155">
        <f>ROUND(($D$59/MiY*(SUM($J59:O$59)&lt;=1)+IF(SUM($J59:O$59)+($D$59/MiY)&gt;1,1-(SUM($J59:O$59)+($D$59/MiY)),0)),5)*(P$7&gt;=$E$59)</f>
        <v>0</v>
      </c>
      <c r="Q59" s="155">
        <f>ROUND(($D$59/MiY*(SUM($J59:P$59)&lt;=1)+IF(SUM($J59:P$59)+($D$59/MiY)&gt;1,1-(SUM($J59:P$59)+($D$59/MiY)),0)),5)*(Q$7&gt;=$E$59)</f>
        <v>0</v>
      </c>
      <c r="R59" s="155">
        <f>ROUND(($D$59/MiY*(SUM($J59:Q$59)&lt;=1)+IF(SUM($J59:Q$59)+($D$59/MiY)&gt;1,1-(SUM($J59:Q$59)+($D$59/MiY)),0)),5)*(R$7&gt;=$E$59)</f>
        <v>0</v>
      </c>
      <c r="S59" s="155">
        <f>ROUND(($D$59/MiY*(SUM($J59:R$59)&lt;=1)+IF(SUM($J59:R$59)+($D$59/MiY)&gt;1,1-(SUM($J59:R$59)+($D$59/MiY)),0)),5)*(S$7&gt;=$E$59)</f>
        <v>0</v>
      </c>
      <c r="T59" s="155">
        <f>ROUND(($D$59/MiY*(SUM($J59:S$59)&lt;=1)+IF(SUM($J59:S$59)+($D$59/MiY)&gt;1,1-(SUM($J59:S$59)+($D$59/MiY)),0)),5)*(T$7&gt;=$E$59)</f>
        <v>0</v>
      </c>
      <c r="U59" s="155">
        <f>ROUND(($D$59/MiY*(SUM($J59:T$59)&lt;=1)+IF(SUM($J59:T$59)+($D$59/MiY)&gt;1,1-(SUM($J59:T$59)+($D$59/MiY)),0)),5)*(U$7&gt;=$E$59)</f>
        <v>0</v>
      </c>
      <c r="V59" s="155">
        <f>ROUND(($D$59/MiY*(SUM($J59:U$59)&lt;=1)+IF(SUM($J59:U$59)+($D$59/MiY)&gt;1,1-(SUM($J59:U$59)+($D$59/MiY)),0)),5)*(V$7&gt;=$E$59)</f>
        <v>0</v>
      </c>
      <c r="W59" s="155">
        <f>ROUND(($D$59/MiY*(SUM($J59:V$59)&lt;=1)+IF(SUM($J59:V$59)+($D$59/MiY)&gt;1,1-(SUM($J59:V$59)+($D$59/MiY)),0)),5)*(W$7&gt;=$E$59)</f>
        <v>0</v>
      </c>
      <c r="X59" s="155">
        <f>ROUND(($D$59/MiY*(SUM($J59:W$59)&lt;=1)+IF(SUM($J59:W$59)+($D$59/MiY)&gt;1,1-(SUM($J59:W$59)+($D$59/MiY)),0)),5)*(X$7&gt;=$E$59)</f>
        <v>0</v>
      </c>
      <c r="Y59" s="155">
        <f>ROUND(($D$59/MiY*(SUM($J59:X$59)&lt;=1)+IF(SUM($J59:X$59)+($D$59/MiY)&gt;1,1-(SUM($J59:X$59)+($D$59/MiY)),0)),5)*(Y$7&gt;=$E$59)</f>
        <v>0</v>
      </c>
      <c r="Z59" s="155">
        <f>ROUND(($D$59/MiY*(SUM($J59:Y$59)&lt;=1)+IF(SUM($J59:Y$59)+($D$59/MiY)&gt;1,1-(SUM($J59:Y$59)+($D$59/MiY)),0)),5)*(Z$7&gt;=$E$59)</f>
        <v>0</v>
      </c>
      <c r="AA59" s="155">
        <f>ROUND(($D$59/MiY*(SUM($J59:Z$59)&lt;=1)+IF(SUM($J59:Z$59)+($D$59/MiY)&gt;1,1-(SUM($J59:Z$59)+($D$59/MiY)),0)),5)*(AA$7&gt;=$E$59)</f>
        <v>0</v>
      </c>
      <c r="AB59" s="155">
        <f>ROUND(($D$59/MiY*(SUM($J59:AA$59)&lt;=1)+IF(SUM($J59:AA$59)+($D$59/MiY)&gt;1,1-(SUM($J59:AA$59)+($D$59/MiY)),0)),5)*(AB$7&gt;=$E$59)</f>
        <v>0</v>
      </c>
      <c r="AC59" s="155">
        <f>ROUND(($D$59/MiY*(SUM($J59:AB$59)&lt;=1)+IF(SUM($J59:AB$59)+($D$59/MiY)&gt;1,1-(SUM($J59:AB$59)+($D$59/MiY)),0)),5)*(AC$7&gt;=$E$59)</f>
        <v>0</v>
      </c>
      <c r="AD59" s="155">
        <f>ROUND(($D$59/MiY*(SUM($J59:AC$59)&lt;=1)+IF(SUM($J59:AC$59)+($D$59/MiY)&gt;1,1-(SUM($J59:AC$59)+($D$59/MiY)),0)),5)*(AD$7&gt;=$E$59)</f>
        <v>0</v>
      </c>
      <c r="AE59" s="155">
        <f>ROUND(($D$59/MiY*(SUM($J59:AD$59)&lt;=1)+IF(SUM($J59:AD$59)+($D$59/MiY)&gt;1,1-(SUM($J59:AD$59)+($D$59/MiY)),0)),5)*(AE$7&gt;=$E$59)</f>
        <v>0</v>
      </c>
      <c r="AF59" s="155">
        <f>ROUND(($D$59/MiY*(SUM($J59:AE$59)&lt;=1)+IF(SUM($J59:AE$59)+($D$59/MiY)&gt;1,1-(SUM($J59:AE$59)+($D$59/MiY)),0)),5)*(AF$7&gt;=$E$59)</f>
        <v>0</v>
      </c>
      <c r="AG59" s="155">
        <f>ROUND(($D$59/MiY*(SUM($J59:AF$59)&lt;=1)+IF(SUM($J59:AF$59)+($D$59/MiY)&gt;1,1-(SUM($J59:AF$59)+($D$59/MiY)),0)),5)*(AG$7&gt;=$E$59)</f>
        <v>0</v>
      </c>
      <c r="AH59" s="155">
        <f>ROUND(($D$59/MiY*(SUM($J59:AG$59)&lt;=1)+IF(SUM($J59:AG$59)+($D$59/MiY)&gt;1,1-(SUM($J59:AG$59)+($D$59/MiY)),0)),5)*(AH$7&gt;=$E$59)</f>
        <v>5.3330000000000002E-2</v>
      </c>
      <c r="AI59" s="155">
        <f>ROUND(($D$59/MiY*(SUM($J59:AH$59)&lt;=1)+IF(SUM($J59:AH$59)+($D$59/MiY)&gt;1,1-(SUM($J59:AH$59)+($D$59/MiY)),0)),5)*(AI$7&gt;=$E$59)</f>
        <v>5.3330000000000002E-2</v>
      </c>
      <c r="AJ59" s="155">
        <f>ROUND(($D$59/MiY*(SUM($J59:AI$59)&lt;=1)+IF(SUM($J59:AI$59)+($D$59/MiY)&gt;1,1-(SUM($J59:AI$59)+($D$59/MiY)),0)),5)*(AJ$7&gt;=$E$59)</f>
        <v>5.3330000000000002E-2</v>
      </c>
      <c r="AK59" s="155">
        <f>ROUND(($D$59/MiY*(SUM($J59:AJ$59)&lt;=1)+IF(SUM($J59:AJ$59)+($D$59/MiY)&gt;1,1-(SUM($J59:AJ$59)+($D$59/MiY)),0)),5)*(AK$7&gt;=$E$59)</f>
        <v>5.3330000000000002E-2</v>
      </c>
      <c r="AL59" s="155">
        <f>ROUND(($D$59/MiY*(SUM($J59:AK$59)&lt;=1)+IF(SUM($J59:AK$59)+($D$59/MiY)&gt;1,1-(SUM($J59:AK$59)+($D$59/MiY)),0)),5)*(AL$7&gt;=$E$59)</f>
        <v>5.3330000000000002E-2</v>
      </c>
      <c r="AM59" s="155">
        <f>ROUND(($D$59/MiY*(SUM($J59:AL$59)&lt;=1)+IF(SUM($J59:AL$59)+($D$59/MiY)&gt;1,1-(SUM($J59:AL$59)+($D$59/MiY)),0)),5)*(AM$7&gt;=$E$59)</f>
        <v>5.3330000000000002E-2</v>
      </c>
      <c r="AN59" s="155">
        <f>ROUND(($D$59/MiY*(SUM($J59:AM$59)&lt;=1)+IF(SUM($J59:AM$59)+($D$59/MiY)&gt;1,1-(SUM($J59:AM$59)+($D$59/MiY)),0)),5)*(AN$7&gt;=$E$59)</f>
        <v>5.3330000000000002E-2</v>
      </c>
      <c r="AO59" s="155">
        <f>ROUND(($D$59/MiY*(SUM($J59:AN$59)&lt;=1)+IF(SUM($J59:AN$59)+($D$59/MiY)&gt;1,1-(SUM($J59:AN$59)+($D$59/MiY)),0)),5)*(AO$7&gt;=$E$59)</f>
        <v>5.3330000000000002E-2</v>
      </c>
      <c r="AP59" s="155">
        <f>ROUND(($D$59/MiY*(SUM($J59:AO$59)&lt;=1)+IF(SUM($J59:AO$59)+($D$59/MiY)&gt;1,1-(SUM($J59:AO$59)+($D$59/MiY)),0)),5)*(AP$7&gt;=$E$59)</f>
        <v>5.3330000000000002E-2</v>
      </c>
      <c r="AQ59" s="155">
        <f>ROUND(($D$59/MiY*(SUM($J59:AP$59)&lt;=1)+IF(SUM($J59:AP$59)+($D$59/MiY)&gt;1,1-(SUM($J59:AP$59)+($D$59/MiY)),0)),5)*(AQ$7&gt;=$E$59)</f>
        <v>5.3330000000000002E-2</v>
      </c>
      <c r="AR59" s="155">
        <f>ROUND(($D$59/MiY*(SUM($J59:AQ$59)&lt;=1)+IF(SUM($J59:AQ$59)+($D$59/MiY)&gt;1,1-(SUM($J59:AQ$59)+($D$59/MiY)),0)),5)*(AR$7&gt;=$E$59)</f>
        <v>5.3330000000000002E-2</v>
      </c>
      <c r="AS59" s="155">
        <f>ROUND(($D$59/MiY*(SUM($J59:AR$59)&lt;=1)+IF(SUM($J59:AR$59)+($D$59/MiY)&gt;1,1-(SUM($J59:AR$59)+($D$59/MiY)),0)),5)*(AS$7&gt;=$E$59)</f>
        <v>5.3330000000000002E-2</v>
      </c>
      <c r="AT59" s="155">
        <f>ROUND(($D$59/MiY*(SUM($J59:AS$59)&lt;=1)+IF(SUM($J59:AS$59)+($D$59/MiY)&gt;1,1-(SUM($J59:AS$59)+($D$59/MiY)),0)),5)*(AT$7&gt;=$E$59)</f>
        <v>5.3330000000000002E-2</v>
      </c>
      <c r="AU59" s="155">
        <f>ROUND(($D$59/MiY*(SUM($J59:AT$59)&lt;=1)+IF(SUM($J59:AT$59)+($D$59/MiY)&gt;1,1-(SUM($J59:AT$59)+($D$59/MiY)),0)),5)*(AU$7&gt;=$E$59)</f>
        <v>5.3330000000000002E-2</v>
      </c>
      <c r="AV59" s="155">
        <f>ROUND(($D$59/MiY*(SUM($J59:AU$59)&lt;=1)+IF(SUM($J59:AU$59)+($D$59/MiY)&gt;1,1-(SUM($J59:AU$59)+($D$59/MiY)),0)),5)*(AV$7&gt;=$E$59)</f>
        <v>5.3330000000000002E-2</v>
      </c>
      <c r="AW59" s="155">
        <f>ROUND(($D$59/MiY*(SUM($J59:AV$59)&lt;=1)+IF(SUM($J59:AV$59)+($D$59/MiY)&gt;1,1-(SUM($J59:AV$59)+($D$59/MiY)),0)),5)*(AW$7&gt;=$E$59)</f>
        <v>5.3330000000000002E-2</v>
      </c>
      <c r="AX59" s="155">
        <f>ROUND(($D$59/MiY*(SUM($J59:AW$59)&lt;=1)+IF(SUM($J59:AW$59)+($D$59/MiY)&gt;1,1-(SUM($J59:AW$59)+($D$59/MiY)),0)),5)*(AX$7&gt;=$E$59)</f>
        <v>5.3330000000000002E-2</v>
      </c>
      <c r="AY59" s="155">
        <f>ROUND(($D$59/MiY*(SUM($J59:AX$59)&lt;=1)+IF(SUM($J59:AX$59)+($D$59/MiY)&gt;1,1-(SUM($J59:AX$59)+($D$59/MiY)),0)),5)*(AY$7&gt;=$E$59)</f>
        <v>5.3330000000000002E-2</v>
      </c>
      <c r="AZ59" s="155">
        <f>ROUND(($D$59/MiY*(SUM($J59:AY$59)&lt;=1)+IF(SUM($J59:AY$59)+($D$59/MiY)&gt;1,1-(SUM($J59:AY$59)+($D$59/MiY)),0)),5)*(AZ$7&gt;=$E$59)</f>
        <v>4.0059999999999998E-2</v>
      </c>
      <c r="BA59" s="155">
        <f>ROUND(($D$59/MiY*(SUM($J59:AZ$59)&lt;=1)+IF(SUM($J59:AZ$59)+($D$59/MiY)&gt;1,1-(SUM($J59:AZ$59)+($D$59/MiY)),0)),5)*(BA$7&gt;=$E$59)</f>
        <v>0</v>
      </c>
      <c r="BB59" s="155">
        <f>ROUND(($D$59/MiY*(SUM($J59:BA$59)&lt;=1)+IF(SUM($J59:BA$59)+($D$59/MiY)&gt;1,1-(SUM($J59:BA$59)+($D$59/MiY)),0)),5)*(BB$7&gt;=$E$59)</f>
        <v>0</v>
      </c>
      <c r="BC59" s="155">
        <f>ROUND(($D$59/MiY*(SUM($J59:BB$59)&lt;=1)+IF(SUM($J59:BB$59)+($D$59/MiY)&gt;1,1-(SUM($J59:BB$59)+($D$59/MiY)),0)),5)*(BC$7&gt;=$E$59)</f>
        <v>0</v>
      </c>
      <c r="BD59" s="155">
        <f>ROUND(($D$59/MiY*(SUM($J59:BC$59)&lt;=1)+IF(SUM($J59:BC$59)+($D$59/MiY)&gt;1,1-(SUM($J59:BC$59)+($D$59/MiY)),0)),5)*(BD$7&gt;=$E$59)</f>
        <v>0</v>
      </c>
      <c r="BE59" s="155">
        <f>ROUND(($D$59/MiY*(SUM($J59:BD$59)&lt;=1)+IF(SUM($J59:BD$59)+($D$59/MiY)&gt;1,1-(SUM($J59:BD$59)+($D$59/MiY)),0)),5)*(BE$7&gt;=$E$59)</f>
        <v>0</v>
      </c>
      <c r="BF59" s="155">
        <f>ROUND(($D$59/MiY*(SUM($J59:BE$59)&lt;=1)+IF(SUM($J59:BE$59)+($D$59/MiY)&gt;1,1-(SUM($J59:BE$59)+($D$59/MiY)),0)),5)*(BF$7&gt;=$E$59)</f>
        <v>0</v>
      </c>
      <c r="BG59" s="155">
        <f>ROUND(($D$59/MiY*(SUM($J59:BF$59)&lt;=1)+IF(SUM($J59:BF$59)+($D$59/MiY)&gt;1,1-(SUM($J59:BF$59)+($D$59/MiY)),0)),5)*(BG$7&gt;=$E$59)</f>
        <v>0</v>
      </c>
      <c r="BH59" s="155">
        <f>ROUND(($D$59/MiY*(SUM($J59:BG$59)&lt;=1)+IF(SUM($J59:BG$59)+($D$59/MiY)&gt;1,1-(SUM($J59:BG$59)+($D$59/MiY)),0)),5)*(BH$7&gt;=$E$59)</f>
        <v>0</v>
      </c>
      <c r="BI59" s="155">
        <f>ROUND(($D$59/MiY*(SUM($J59:BH$59)&lt;=1)+IF(SUM($J59:BH$59)+($D$59/MiY)&gt;1,1-(SUM($J59:BH$59)+($D$59/MiY)),0)),5)*(BI$7&gt;=$E$59)</f>
        <v>0</v>
      </c>
      <c r="BJ59" s="155">
        <f>ROUND(($D$59/MiY*(SUM($J59:BI$59)&lt;=1)+IF(SUM($J59:BI$59)+($D$59/MiY)&gt;1,1-(SUM($J59:BI$59)+($D$59/MiY)),0)),5)*(BJ$7&gt;=$E$59)</f>
        <v>0</v>
      </c>
      <c r="BK59" s="155">
        <f>ROUND(($D$59/MiY*(SUM($J59:BJ$59)&lt;=1)+IF(SUM($J59:BJ$59)+($D$59/MiY)&gt;1,1-(SUM($J59:BJ$59)+($D$59/MiY)),0)),5)*(BK$7&gt;=$E$59)</f>
        <v>0</v>
      </c>
      <c r="BL59" s="155">
        <f>ROUND(($D$59/MiY*(SUM($J59:BK$59)&lt;=1)+IF(SUM($J59:BK$59)+($D$59/MiY)&gt;1,1-(SUM($J59:BK$59)+($D$59/MiY)),0)),5)*(BL$7&gt;=$E$59)</f>
        <v>0</v>
      </c>
      <c r="BM59" s="155">
        <f>ROUND(($D$59/MiY*(SUM($J59:BL$59)&lt;=1)+IF(SUM($J59:BL$59)+($D$59/MiY)&gt;1,1-(SUM($J59:BL$59)+($D$59/MiY)),0)),5)*(BM$7&gt;=$E$59)</f>
        <v>0</v>
      </c>
      <c r="BN59" s="155">
        <f>ROUND(($D$59/MiY*(SUM($J59:BM$59)&lt;=1)+IF(SUM($J59:BM$59)+($D$59/MiY)&gt;1,1-(SUM($J59:BM$59)+($D$59/MiY)),0)),5)*(BN$7&gt;=$E$59)</f>
        <v>0</v>
      </c>
      <c r="BO59" s="155">
        <f>ROUND(($D$59/MiY*(SUM($J59:BN$59)&lt;=1)+IF(SUM($J59:BN$59)+($D$59/MiY)&gt;1,1-(SUM($J59:BN$59)+($D$59/MiY)),0)),5)*(BO$7&gt;=$E$59)</f>
        <v>0</v>
      </c>
      <c r="BP59" s="155">
        <f>ROUND(($D$59/MiY*(SUM($J59:BO$59)&lt;=1)+IF(SUM($J59:BO$59)+($D$59/MiY)&gt;1,1-(SUM($J59:BO$59)+($D$59/MiY)),0)),5)*(BP$7&gt;=$E$59)</f>
        <v>0</v>
      </c>
      <c r="BQ59" s="155">
        <f>ROUND(($D$59/MiY*(SUM($J59:BP$59)&lt;=1)+IF(SUM($J59:BP$59)+($D$59/MiY)&gt;1,1-(SUM($J59:BP$59)+($D$59/MiY)),0)),5)*(BQ$7&gt;=$E$59)</f>
        <v>0</v>
      </c>
      <c r="BR59" s="155">
        <f>ROUND(($D$59/MiY*(SUM($J59:BQ$59)&lt;=1)+IF(SUM($J59:BQ$59)+($D$59/MiY)&gt;1,1-(SUM($J59:BQ$59)+($D$59/MiY)),0)),5)*(BR$7&gt;=$E$59)</f>
        <v>0</v>
      </c>
      <c r="BS59" s="155">
        <f>ROUND(($D$59/MiY*(SUM($J59:BR$59)&lt;=1)+IF(SUM($J59:BR$59)+($D$59/MiY)&gt;1,1-(SUM($J59:BR$59)+($D$59/MiY)),0)),5)*(BS$7&gt;=$E$59)</f>
        <v>0</v>
      </c>
      <c r="BT59" s="155">
        <f>ROUND(($D$59/MiY*(SUM($J59:BS$59)&lt;=1)+IF(SUM($J59:BS$59)+($D$59/MiY)&gt;1,1-(SUM($J59:BS$59)+($D$59/MiY)),0)),5)*(BT$7&gt;=$E$59)</f>
        <v>0</v>
      </c>
      <c r="BU59" s="155">
        <f>ROUND(($D$59/MiY*(SUM($J59:BT$59)&lt;=1)+IF(SUM($J59:BT$59)+($D$59/MiY)&gt;1,1-(SUM($J59:BT$59)+($D$59/MiY)),0)),5)*(BU$7&gt;=$E$59)</f>
        <v>0</v>
      </c>
      <c r="BV59" s="155">
        <f>ROUND(($D$59/MiY*(SUM($J59:BU$59)&lt;=1)+IF(SUM($J59:BU$59)+($D$59/MiY)&gt;1,1-(SUM($J59:BU$59)+($D$59/MiY)),0)),5)*(BV$7&gt;=$E$59)</f>
        <v>0</v>
      </c>
      <c r="BW59" s="155">
        <f>ROUND(($D$59/MiY*(SUM($J59:BV$59)&lt;=1)+IF(SUM($J59:BV$59)+($D$59/MiY)&gt;1,1-(SUM($J59:BV$59)+($D$59/MiY)),0)),5)*(BW$7&gt;=$E$59)</f>
        <v>0</v>
      </c>
      <c r="BX59" s="155">
        <f>ROUND(($D$59/MiY*(SUM($J59:BW$59)&lt;=1)+IF(SUM($J59:BW$59)+($D$59/MiY)&gt;1,1-(SUM($J59:BW$59)+($D$59/MiY)),0)),5)*(BX$7&gt;=$E$59)</f>
        <v>0</v>
      </c>
      <c r="BY59" s="155">
        <f>ROUND(($D$59/MiY*(SUM($J59:BX$59)&lt;=1)+IF(SUM($J59:BX$59)+($D$59/MiY)&gt;1,1-(SUM($J59:BX$59)+($D$59/MiY)),0)),5)*(BY$7&gt;=$E$59)</f>
        <v>0</v>
      </c>
      <c r="BZ59" s="155">
        <f>ROUND(($D$59/MiY*(SUM($J59:BY$59)&lt;=1)+IF(SUM($J59:BY$59)+($D$59/MiY)&gt;1,1-(SUM($J59:BY$59)+($D$59/MiY)),0)),5)*(BZ$7&gt;=$E$59)</f>
        <v>0</v>
      </c>
      <c r="CA59" s="155">
        <f>ROUND(($D$59/MiY*(SUM($J59:BZ$59)&lt;=1)+IF(SUM($J59:BZ$59)+($D$59/MiY)&gt;1,1-(SUM($J59:BZ$59)+($D$59/MiY)),0)),5)*(CA$7&gt;=$E$59)</f>
        <v>0</v>
      </c>
      <c r="CB59" s="155">
        <f>ROUND(($D$59/MiY*(SUM($J59:CA$59)&lt;=1)+IF(SUM($J59:CA$59)+($D$59/MiY)&gt;1,1-(SUM($J59:CA$59)+($D$59/MiY)),0)),5)*(CB$7&gt;=$E$59)</f>
        <v>0</v>
      </c>
      <c r="CC59" s="155">
        <f>ROUND(($D$59/MiY*(SUM($J59:CB$59)&lt;=1)+IF(SUM($J59:CB$59)+($D$59/MiY)&gt;1,1-(SUM($J59:CB$59)+($D$59/MiY)),0)),5)*(CC$7&gt;=$E$59)</f>
        <v>0</v>
      </c>
      <c r="CD59" s="155">
        <f>ROUND(($D$59/MiY*(SUM($J59:CC$59)&lt;=1)+IF(SUM($J59:CC$59)+($D$59/MiY)&gt;1,1-(SUM($J59:CC$59)+($D$59/MiY)),0)),5)*(CD$7&gt;=$E$59)</f>
        <v>0</v>
      </c>
      <c r="CE59" s="155">
        <f>ROUND(($D$59/MiY*(SUM($J59:CD$59)&lt;=1)+IF(SUM($J59:CD$59)+($D$59/MiY)&gt;1,1-(SUM($J59:CD$59)+($D$59/MiY)),0)),5)*(CE$7&gt;=$E$59)</f>
        <v>0</v>
      </c>
      <c r="CF59" s="155">
        <f>ROUND(($D$59/MiY*(SUM($J59:CE$59)&lt;=1)+IF(SUM($J59:CE$59)+($D$59/MiY)&gt;1,1-(SUM($J59:CE$59)+($D$59/MiY)),0)),5)*(CF$7&gt;=$E$59)</f>
        <v>0</v>
      </c>
      <c r="CG59" s="155">
        <f>ROUND(($D$59/MiY*(SUM($J59:CF$59)&lt;=1)+IF(SUM($J59:CF$59)+($D$59/MiY)&gt;1,1-(SUM($J59:CF$59)+($D$59/MiY)),0)),5)*(CG$7&gt;=$E$59)</f>
        <v>0</v>
      </c>
      <c r="CH59" s="155">
        <f>ROUND(($D$59/MiY*(SUM($J59:CG$59)&lt;=1)+IF(SUM($J59:CG$59)+($D$59/MiY)&gt;1,1-(SUM($J59:CG$59)+($D$59/MiY)),0)),5)*(CH$7&gt;=$E$59)</f>
        <v>0</v>
      </c>
      <c r="CI59" s="155">
        <f>ROUND(($D$59/MiY*(SUM($J59:CH$59)&lt;=1)+IF(SUM($J59:CH$59)+($D$59/MiY)&gt;1,1-(SUM($J59:CH$59)+($D$59/MiY)),0)),5)*(CI$7&gt;=$E$59)</f>
        <v>0</v>
      </c>
      <c r="CJ59" s="155">
        <f>ROUND(($D$59/MiY*(SUM($J59:CI$59)&lt;=1)+IF(SUM($J59:CI$59)+($D$59/MiY)&gt;1,1-(SUM($J59:CI$59)+($D$59/MiY)),0)),5)*(CJ$7&gt;=$E$59)</f>
        <v>0</v>
      </c>
      <c r="CK59" s="155">
        <f>ROUND(($D$59/MiY*(SUM($J59:CJ$59)&lt;=1)+IF(SUM($J59:CJ$59)+($D$59/MiY)&gt;1,1-(SUM($J59:CJ$59)+($D$59/MiY)),0)),5)*(CK$7&gt;=$E$59)</f>
        <v>0</v>
      </c>
      <c r="CL59" s="155">
        <f>ROUND(($D$59/MiY*(SUM($J59:CK$59)&lt;=1)+IF(SUM($J59:CK$59)+($D$59/MiY)&gt;1,1-(SUM($J59:CK$59)+($D$59/MiY)),0)),5)*(CL$7&gt;=$E$59)</f>
        <v>0</v>
      </c>
      <c r="CM59" s="155">
        <f>ROUND(($D$59/MiY*(SUM($J59:CL$59)&lt;=1)+IF(SUM($J59:CL$59)+($D$59/MiY)&gt;1,1-(SUM($J59:CL$59)+($D$59/MiY)),0)),5)*(CM$7&gt;=$E$59)</f>
        <v>0</v>
      </c>
      <c r="CN59" s="155">
        <f>ROUND(($D$59/MiY*(SUM($J59:CM$59)&lt;=1)+IF(SUM($J59:CM$59)+($D$59/MiY)&gt;1,1-(SUM($J59:CM$59)+($D$59/MiY)),0)),5)*(CN$7&gt;=$E$59)</f>
        <v>0</v>
      </c>
      <c r="CO59" s="155">
        <f>ROUND(($D$59/MiY*(SUM($J59:CN$59)&lt;=1)+IF(SUM($J59:CN$59)+($D$59/MiY)&gt;1,1-(SUM($J59:CN$59)+($D$59/MiY)),0)),5)*(CO$7&gt;=$E$59)</f>
        <v>0</v>
      </c>
      <c r="CP59" s="155">
        <f>ROUND(($D$59/MiY*(SUM($J59:CO$59)&lt;=1)+IF(SUM($J59:CO$59)+($D$59/MiY)&gt;1,1-(SUM($J59:CO$59)+($D$59/MiY)),0)),5)*(CP$7&gt;=$E$59)</f>
        <v>0</v>
      </c>
      <c r="CQ59" s="155">
        <f>ROUND(($D$59/MiY*(SUM($J59:CP$59)&lt;=1)+IF(SUM($J59:CP$59)+($D$59/MiY)&gt;1,1-(SUM($J59:CP$59)+($D$59/MiY)),0)),5)*(CQ$7&gt;=$E$59)</f>
        <v>0</v>
      </c>
      <c r="CR59" s="155">
        <f>ROUND(($D$59/MiY*(SUM($J59:CQ$59)&lt;=1)+IF(SUM($J59:CQ$59)+($D$59/MiY)&gt;1,1-(SUM($J59:CQ$59)+($D$59/MiY)),0)),5)*(CR$7&gt;=$E$59)</f>
        <v>0</v>
      </c>
      <c r="CS59" s="155">
        <f>ROUND(($D$59/MiY*(SUM($J59:CR$59)&lt;=1)+IF(SUM($J59:CR$59)+($D$59/MiY)&gt;1,1-(SUM($J59:CR$59)+($D$59/MiY)),0)),5)*(CS$7&gt;=$E$59)</f>
        <v>0</v>
      </c>
      <c r="CT59" s="155">
        <f>ROUND(($D$59/MiY*(SUM($J59:CS$59)&lt;=1)+IF(SUM($J59:CS$59)+($D$59/MiY)&gt;1,1-(SUM($J59:CS$59)+($D$59/MiY)),0)),5)*(CT$7&gt;=$E$59)</f>
        <v>0</v>
      </c>
      <c r="CU59" s="155">
        <f>ROUND(($D$59/MiY*(SUM($J59:CT$59)&lt;=1)+IF(SUM($J59:CT$59)+($D$59/MiY)&gt;1,1-(SUM($J59:CT$59)+($D$59/MiY)),0)),5)*(CU$7&gt;=$E$59)</f>
        <v>0</v>
      </c>
      <c r="CV59" s="155">
        <f>ROUND(($D$59/MiY*(SUM($J59:CU$59)&lt;=1)+IF(SUM($J59:CU$59)+($D$59/MiY)&gt;1,1-(SUM($J59:CU$59)+($D$59/MiY)),0)),5)*(CV$7&gt;=$E$59)</f>
        <v>0</v>
      </c>
      <c r="CW59" s="155">
        <f>ROUND(($D$59/MiY*(SUM($J59:CV$59)&lt;=1)+IF(SUM($J59:CV$59)+($D$59/MiY)&gt;1,1-(SUM($J59:CV$59)+($D$59/MiY)),0)),5)*(CW$7&gt;=$E$59)</f>
        <v>0</v>
      </c>
      <c r="CX59" s="155">
        <f>ROUND(($D$59/MiY*(SUM($J59:CW$59)&lt;=1)+IF(SUM($J59:CW$59)+($D$59/MiY)&gt;1,1-(SUM($J59:CW$59)+($D$59/MiY)),0)),5)*(CX$7&gt;=$E$59)</f>
        <v>0</v>
      </c>
      <c r="CY59" s="155">
        <f>ROUND(($D$59/MiY*(SUM($J59:CX$59)&lt;=1)+IF(SUM($J59:CX$59)+($D$59/MiY)&gt;1,1-(SUM($J59:CX$59)+($D$59/MiY)),0)),5)*(CY$7&gt;=$E$59)</f>
        <v>0</v>
      </c>
      <c r="CZ59" s="155">
        <f>ROUND(($D$59/MiY*(SUM($J59:CY$59)&lt;=1)+IF(SUM($J59:CY$59)+($D$59/MiY)&gt;1,1-(SUM($J59:CY$59)+($D$59/MiY)),0)),5)*(CZ$7&gt;=$E$59)</f>
        <v>0</v>
      </c>
      <c r="DA59" s="155">
        <f>ROUND(($D$59/MiY*(SUM($J59:CZ$59)&lt;=1)+IF(SUM($J59:CZ$59)+($D$59/MiY)&gt;1,1-(SUM($J59:CZ$59)+($D$59/MiY)),0)),5)*(DA$7&gt;=$E$59)</f>
        <v>0</v>
      </c>
      <c r="DB59" s="155">
        <f>ROUND(($D$59/MiY*(SUM($J59:DA$59)&lt;=1)+IF(SUM($J59:DA$59)+($D$59/MiY)&gt;1,1-(SUM($J59:DA$59)+($D$59/MiY)),0)),5)*(DB$7&gt;=$E$59)</f>
        <v>0</v>
      </c>
      <c r="DC59" s="155">
        <f>ROUND(($D$59/MiY*(SUM($J59:DB$59)&lt;=1)+IF(SUM($J59:DB$59)+($D$59/MiY)&gt;1,1-(SUM($J59:DB$59)+($D$59/MiY)),0)),5)*(DC$7&gt;=$E$59)</f>
        <v>0</v>
      </c>
      <c r="DD59" s="155">
        <f>ROUND(($D$59/MiY*(SUM($J59:DC$59)&lt;=1)+IF(SUM($J59:DC$59)+($D$59/MiY)&gt;1,1-(SUM($J59:DC$59)+($D$59/MiY)),0)),5)*(DD$7&gt;=$E$59)</f>
        <v>0</v>
      </c>
      <c r="DE59" s="155">
        <f>ROUND(($D$59/MiY*(SUM($J59:DD$59)&lt;=1)+IF(SUM($J59:DD$59)+($D$59/MiY)&gt;1,1-(SUM($J59:DD$59)+($D$59/MiY)),0)),5)*(DE$7&gt;=$E$59)</f>
        <v>0</v>
      </c>
      <c r="DF59" s="155">
        <f>ROUND(($D$59/MiY*(SUM($J59:DE$59)&lt;=1)+IF(SUM($J59:DE$59)+($D$59/MiY)&gt;1,1-(SUM($J59:DE$59)+($D$59/MiY)),0)),5)*(DF$7&gt;=$E$59)</f>
        <v>0</v>
      </c>
      <c r="DG59" s="155">
        <f>ROUND(($D$59/MiY*(SUM($J59:DF$59)&lt;=1)+IF(SUM($J59:DF$59)+($D$59/MiY)&gt;1,1-(SUM($J59:DF$59)+($D$59/MiY)),0)),5)*(DG$7&gt;=$E$59)</f>
        <v>0</v>
      </c>
      <c r="DH59" s="155">
        <f>ROUND(($D$59/MiY*(SUM($J59:DG$59)&lt;=1)+IF(SUM($J59:DG$59)+($D$59/MiY)&gt;1,1-(SUM($J59:DG$59)+($D$59/MiY)),0)),5)*(DH$7&gt;=$E$59)</f>
        <v>0</v>
      </c>
      <c r="DI59" s="155">
        <f>ROUND(($D$59/MiY*(SUM($J59:DH$59)&lt;=1)+IF(SUM($J59:DH$59)+($D$59/MiY)&gt;1,1-(SUM($J59:DH$59)+($D$59/MiY)),0)),5)*(DI$7&gt;=$E$59)</f>
        <v>0</v>
      </c>
      <c r="DJ59" s="155">
        <f>ROUND(($D$59/MiY*(SUM($J59:DI$59)&lt;=1)+IF(SUM($J59:DI$59)+($D$59/MiY)&gt;1,1-(SUM($J59:DI$59)+($D$59/MiY)),0)),5)*(DJ$7&gt;=$E$59)</f>
        <v>0</v>
      </c>
      <c r="DK59" s="155">
        <f>ROUND(($D$59/MiY*(SUM($J59:DJ$59)&lt;=1)+IF(SUM($J59:DJ$59)+($D$59/MiY)&gt;1,1-(SUM($J59:DJ$59)+($D$59/MiY)),0)),5)*(DK$7&gt;=$E$59)</f>
        <v>0</v>
      </c>
      <c r="DL59" s="155">
        <f>ROUND(($D$59/MiY*(SUM($J59:DK$59)&lt;=1)+IF(SUM($J59:DK$59)+($D$59/MiY)&gt;1,1-(SUM($J59:DK$59)+($D$59/MiY)),0)),5)*(DL$7&gt;=$E$59)</f>
        <v>0</v>
      </c>
      <c r="DM59" s="155">
        <f>ROUND(($D$59/MiY*(SUM($J59:DL$59)&lt;=1)+IF(SUM($J59:DL$59)+($D$59/MiY)&gt;1,1-(SUM($J59:DL$59)+($D$59/MiY)),0)),5)*(DM$7&gt;=$E$59)</f>
        <v>0</v>
      </c>
      <c r="DN59" s="155">
        <f>ROUND(($D$59/MiY*(SUM($J59:DM$59)&lt;=1)+IF(SUM($J59:DM$59)+($D$59/MiY)&gt;1,1-(SUM($J59:DM$59)+($D$59/MiY)),0)),5)*(DN$7&gt;=$E$59)</f>
        <v>0</v>
      </c>
      <c r="DO59" s="155">
        <f>ROUND(($D$59/MiY*(SUM($J59:DN$59)&lt;=1)+IF(SUM($J59:DN$59)+($D$59/MiY)&gt;1,1-(SUM($J59:DN$59)+($D$59/MiY)),0)),5)*(DO$7&gt;=$E$59)</f>
        <v>0</v>
      </c>
      <c r="DP59" s="155">
        <f>ROUND(($D$59/MiY*(SUM($J59:DO$59)&lt;=1)+IF(SUM($J59:DO$59)+($D$59/MiY)&gt;1,1-(SUM($J59:DO$59)+($D$59/MiY)),0)),5)*(DP$7&gt;=$E$59)</f>
        <v>0</v>
      </c>
      <c r="DQ59" s="155">
        <f>ROUND(($D$59/MiY*(SUM($J59:DP$59)&lt;=1)+IF(SUM($J59:DP$59)+($D$59/MiY)&gt;1,1-(SUM($J59:DP$59)+($D$59/MiY)),0)),5)*(DQ$7&gt;=$E$59)</f>
        <v>0</v>
      </c>
      <c r="DR59" s="155">
        <f>ROUND(($D$59/MiY*(SUM($J59:DQ$59)&lt;=1)+IF(SUM($J59:DQ$59)+($D$59/MiY)&gt;1,1-(SUM($J59:DQ$59)+($D$59/MiY)),0)),5)*(DR$7&gt;=$E$59)</f>
        <v>0</v>
      </c>
      <c r="DS59" s="155">
        <f>ROUND(($D$59/MiY*(SUM($J59:DR$59)&lt;=1)+IF(SUM($J59:DR$59)+($D$59/MiY)&gt;1,1-(SUM($J59:DR$59)+($D$59/MiY)),0)),5)*(DS$7&gt;=$E$59)</f>
        <v>0</v>
      </c>
      <c r="DT59" s="155">
        <f>ROUND(($D$59/MiY*(SUM($J59:DS$59)&lt;=1)+IF(SUM($J59:DS$59)+($D$59/MiY)&gt;1,1-(SUM($J59:DS$59)+($D$59/MiY)),0)),5)*(DT$7&gt;=$E$59)</f>
        <v>0</v>
      </c>
      <c r="DU59" s="155">
        <f>ROUND(($D$59/MiY*(SUM($J59:DT$59)&lt;=1)+IF(SUM($J59:DT$59)+($D$59/MiY)&gt;1,1-(SUM($J59:DT$59)+($D$59/MiY)),0)),5)*(DU$7&gt;=$E$59)</f>
        <v>0</v>
      </c>
      <c r="DV59" s="155">
        <f>ROUND(($D$59/MiY*(SUM($J59:DU$59)&lt;=1)+IF(SUM($J59:DU$59)+($D$59/MiY)&gt;1,1-(SUM($J59:DU$59)+($D$59/MiY)),0)),5)*(DV$7&gt;=$E$59)</f>
        <v>0</v>
      </c>
      <c r="DW59" s="155">
        <f>ROUND(($D$59/MiY*(SUM($J59:DV$59)&lt;=1)+IF(SUM($J59:DV$59)+($D$59/MiY)&gt;1,1-(SUM($J59:DV$59)+($D$59/MiY)),0)),5)*(DW$7&gt;=$E$59)</f>
        <v>0</v>
      </c>
      <c r="DX59" s="155">
        <f>ROUND(($D$59/MiY*(SUM($J59:DW$59)&lt;=1)+IF(SUM($J59:DW$59)+($D$59/MiY)&gt;1,1-(SUM($J59:DW$59)+($D$59/MiY)),0)),5)*(DX$7&gt;=$E$59)</f>
        <v>0</v>
      </c>
      <c r="DY59" s="155">
        <f>ROUND(($D$59/MiY*(SUM($J59:DX$59)&lt;=1)+IF(SUM($J59:DX$59)+($D$59/MiY)&gt;1,1-(SUM($J59:DX$59)+($D$59/MiY)),0)),5)*(DY$7&gt;=$E$59)</f>
        <v>0</v>
      </c>
      <c r="DZ59" s="155">
        <f>ROUND(($D$59/MiY*(SUM($J59:DY$59)&lt;=1)+IF(SUM($J59:DY$59)+($D$59/MiY)&gt;1,1-(SUM($J59:DY$59)+($D$59/MiY)),0)),5)*(DZ$7&gt;=$E$59)</f>
        <v>0</v>
      </c>
      <c r="EA59" s="155">
        <f>ROUND(($D$59/MiY*(SUM($J59:DZ$59)&lt;=1)+IF(SUM($J59:DZ$59)+($D$59/MiY)&gt;1,1-(SUM($J59:DZ$59)+($D$59/MiY)),0)),5)*(EA$7&gt;=$E$59)</f>
        <v>0</v>
      </c>
      <c r="EB59" s="155">
        <f>ROUND(($D$59/MiY*(SUM($J59:EA$59)&lt;=1)+IF(SUM($J59:EA$59)+($D$59/MiY)&gt;1,1-(SUM($J59:EA$59)+($D$59/MiY)),0)),5)*(EB$7&gt;=$E$59)</f>
        <v>0</v>
      </c>
    </row>
    <row r="60" spans="2:132" outlineLevel="1" x14ac:dyDescent="0.25">
      <c r="C60" s="317" t="s">
        <v>562</v>
      </c>
      <c r="D60" s="16">
        <f>Costs!$I$24*Costs!$I$30</f>
        <v>24227241.644255999</v>
      </c>
      <c r="G60" s="52" t="s">
        <v>553</v>
      </c>
      <c r="H60" s="46">
        <f t="shared" ref="H60" si="342">SUM(J60:EB60)</f>
        <v>10094175.11791818</v>
      </c>
      <c r="J60" s="82">
        <f t="shared" ref="J60:AG60" si="343">($D60-SUM($J$31:$EB$31))*J59</f>
        <v>0</v>
      </c>
      <c r="K60" s="82">
        <f t="shared" si="343"/>
        <v>0</v>
      </c>
      <c r="L60" s="82">
        <f t="shared" si="343"/>
        <v>0</v>
      </c>
      <c r="M60" s="82">
        <f t="shared" si="343"/>
        <v>0</v>
      </c>
      <c r="N60" s="82">
        <f t="shared" si="343"/>
        <v>0</v>
      </c>
      <c r="O60" s="82">
        <f t="shared" si="343"/>
        <v>0</v>
      </c>
      <c r="P60" s="82">
        <f t="shared" si="343"/>
        <v>0</v>
      </c>
      <c r="Q60" s="82">
        <f t="shared" si="343"/>
        <v>0</v>
      </c>
      <c r="R60" s="82">
        <f t="shared" si="343"/>
        <v>0</v>
      </c>
      <c r="S60" s="82">
        <f t="shared" si="343"/>
        <v>0</v>
      </c>
      <c r="T60" s="82">
        <f t="shared" si="343"/>
        <v>0</v>
      </c>
      <c r="U60" s="82">
        <f t="shared" si="343"/>
        <v>0</v>
      </c>
      <c r="V60" s="82">
        <f t="shared" si="343"/>
        <v>0</v>
      </c>
      <c r="W60" s="82">
        <f t="shared" si="343"/>
        <v>0</v>
      </c>
      <c r="X60" s="82">
        <f t="shared" si="343"/>
        <v>0</v>
      </c>
      <c r="Y60" s="82">
        <f t="shared" si="343"/>
        <v>0</v>
      </c>
      <c r="Z60" s="82">
        <f t="shared" si="343"/>
        <v>0</v>
      </c>
      <c r="AA60" s="82">
        <f t="shared" si="343"/>
        <v>0</v>
      </c>
      <c r="AB60" s="82">
        <f t="shared" si="343"/>
        <v>0</v>
      </c>
      <c r="AC60" s="82">
        <f t="shared" si="343"/>
        <v>0</v>
      </c>
      <c r="AD60" s="82">
        <f t="shared" si="343"/>
        <v>0</v>
      </c>
      <c r="AE60" s="82">
        <f t="shared" si="343"/>
        <v>0</v>
      </c>
      <c r="AF60" s="82">
        <f t="shared" si="343"/>
        <v>0</v>
      </c>
      <c r="AG60" s="82">
        <f t="shared" si="343"/>
        <v>0</v>
      </c>
      <c r="AH60" s="82">
        <f>($D60-SUM($J$31:$EB$31))*AH59</f>
        <v>538322.35903857672</v>
      </c>
      <c r="AI60" s="82">
        <f t="shared" ref="AI60:CT60" si="344">($D60-SUM($J$31:$EB$31))*AI59</f>
        <v>538322.35903857672</v>
      </c>
      <c r="AJ60" s="82">
        <f t="shared" si="344"/>
        <v>538322.35903857672</v>
      </c>
      <c r="AK60" s="82">
        <f t="shared" si="344"/>
        <v>538322.35903857672</v>
      </c>
      <c r="AL60" s="82">
        <f t="shared" si="344"/>
        <v>538322.35903857672</v>
      </c>
      <c r="AM60" s="82">
        <f t="shared" si="344"/>
        <v>538322.35903857672</v>
      </c>
      <c r="AN60" s="82">
        <f t="shared" si="344"/>
        <v>538322.35903857672</v>
      </c>
      <c r="AO60" s="82">
        <f t="shared" si="344"/>
        <v>538322.35903857672</v>
      </c>
      <c r="AP60" s="82">
        <f t="shared" si="344"/>
        <v>538322.35903857672</v>
      </c>
      <c r="AQ60" s="82">
        <f t="shared" si="344"/>
        <v>538322.35903857672</v>
      </c>
      <c r="AR60" s="82">
        <f t="shared" si="344"/>
        <v>538322.35903857672</v>
      </c>
      <c r="AS60" s="82">
        <f t="shared" si="344"/>
        <v>538322.35903857672</v>
      </c>
      <c r="AT60" s="82">
        <f t="shared" si="344"/>
        <v>538322.35903857672</v>
      </c>
      <c r="AU60" s="82">
        <f t="shared" si="344"/>
        <v>538322.35903857672</v>
      </c>
      <c r="AV60" s="82">
        <f t="shared" si="344"/>
        <v>538322.35903857672</v>
      </c>
      <c r="AW60" s="82">
        <f t="shared" si="344"/>
        <v>538322.35903857672</v>
      </c>
      <c r="AX60" s="82">
        <f t="shared" si="344"/>
        <v>538322.35903857672</v>
      </c>
      <c r="AY60" s="82">
        <f t="shared" si="344"/>
        <v>538322.35903857672</v>
      </c>
      <c r="AZ60" s="82">
        <f t="shared" si="344"/>
        <v>404372.65522380237</v>
      </c>
      <c r="BA60" s="82">
        <f t="shared" si="344"/>
        <v>0</v>
      </c>
      <c r="BB60" s="82">
        <f t="shared" si="344"/>
        <v>0</v>
      </c>
      <c r="BC60" s="82">
        <f t="shared" si="344"/>
        <v>0</v>
      </c>
      <c r="BD60" s="82">
        <f t="shared" si="344"/>
        <v>0</v>
      </c>
      <c r="BE60" s="82">
        <f t="shared" si="344"/>
        <v>0</v>
      </c>
      <c r="BF60" s="82">
        <f t="shared" si="344"/>
        <v>0</v>
      </c>
      <c r="BG60" s="82">
        <f t="shared" si="344"/>
        <v>0</v>
      </c>
      <c r="BH60" s="82">
        <f t="shared" si="344"/>
        <v>0</v>
      </c>
      <c r="BI60" s="82">
        <f t="shared" si="344"/>
        <v>0</v>
      </c>
      <c r="BJ60" s="82">
        <f t="shared" si="344"/>
        <v>0</v>
      </c>
      <c r="BK60" s="82">
        <f t="shared" si="344"/>
        <v>0</v>
      </c>
      <c r="BL60" s="82">
        <f t="shared" si="344"/>
        <v>0</v>
      </c>
      <c r="BM60" s="82">
        <f t="shared" si="344"/>
        <v>0</v>
      </c>
      <c r="BN60" s="82">
        <f t="shared" si="344"/>
        <v>0</v>
      </c>
      <c r="BO60" s="82">
        <f t="shared" si="344"/>
        <v>0</v>
      </c>
      <c r="BP60" s="82">
        <f t="shared" si="344"/>
        <v>0</v>
      </c>
      <c r="BQ60" s="82">
        <f t="shared" si="344"/>
        <v>0</v>
      </c>
      <c r="BR60" s="82">
        <f t="shared" si="344"/>
        <v>0</v>
      </c>
      <c r="BS60" s="82">
        <f t="shared" si="344"/>
        <v>0</v>
      </c>
      <c r="BT60" s="82">
        <f t="shared" si="344"/>
        <v>0</v>
      </c>
      <c r="BU60" s="82">
        <f t="shared" si="344"/>
        <v>0</v>
      </c>
      <c r="BV60" s="82">
        <f t="shared" si="344"/>
        <v>0</v>
      </c>
      <c r="BW60" s="82">
        <f t="shared" si="344"/>
        <v>0</v>
      </c>
      <c r="BX60" s="82">
        <f t="shared" si="344"/>
        <v>0</v>
      </c>
      <c r="BY60" s="82">
        <f t="shared" si="344"/>
        <v>0</v>
      </c>
      <c r="BZ60" s="82">
        <f t="shared" si="344"/>
        <v>0</v>
      </c>
      <c r="CA60" s="82">
        <f t="shared" si="344"/>
        <v>0</v>
      </c>
      <c r="CB60" s="82">
        <f t="shared" si="344"/>
        <v>0</v>
      </c>
      <c r="CC60" s="82">
        <f t="shared" si="344"/>
        <v>0</v>
      </c>
      <c r="CD60" s="82">
        <f t="shared" si="344"/>
        <v>0</v>
      </c>
      <c r="CE60" s="82">
        <f t="shared" si="344"/>
        <v>0</v>
      </c>
      <c r="CF60" s="82">
        <f t="shared" si="344"/>
        <v>0</v>
      </c>
      <c r="CG60" s="82">
        <f t="shared" si="344"/>
        <v>0</v>
      </c>
      <c r="CH60" s="82">
        <f t="shared" si="344"/>
        <v>0</v>
      </c>
      <c r="CI60" s="82">
        <f t="shared" si="344"/>
        <v>0</v>
      </c>
      <c r="CJ60" s="82">
        <f t="shared" si="344"/>
        <v>0</v>
      </c>
      <c r="CK60" s="82">
        <f t="shared" si="344"/>
        <v>0</v>
      </c>
      <c r="CL60" s="82">
        <f t="shared" si="344"/>
        <v>0</v>
      </c>
      <c r="CM60" s="82">
        <f t="shared" si="344"/>
        <v>0</v>
      </c>
      <c r="CN60" s="82">
        <f t="shared" si="344"/>
        <v>0</v>
      </c>
      <c r="CO60" s="82">
        <f t="shared" si="344"/>
        <v>0</v>
      </c>
      <c r="CP60" s="82">
        <f t="shared" si="344"/>
        <v>0</v>
      </c>
      <c r="CQ60" s="82">
        <f t="shared" si="344"/>
        <v>0</v>
      </c>
      <c r="CR60" s="82">
        <f t="shared" si="344"/>
        <v>0</v>
      </c>
      <c r="CS60" s="82">
        <f t="shared" si="344"/>
        <v>0</v>
      </c>
      <c r="CT60" s="82">
        <f t="shared" si="344"/>
        <v>0</v>
      </c>
      <c r="CU60" s="82">
        <f t="shared" ref="CU60:EB60" si="345">($D60-SUM($J$31:$EB$31))*CU59</f>
        <v>0</v>
      </c>
      <c r="CV60" s="82">
        <f t="shared" si="345"/>
        <v>0</v>
      </c>
      <c r="CW60" s="82">
        <f t="shared" si="345"/>
        <v>0</v>
      </c>
      <c r="CX60" s="82">
        <f t="shared" si="345"/>
        <v>0</v>
      </c>
      <c r="CY60" s="82">
        <f t="shared" si="345"/>
        <v>0</v>
      </c>
      <c r="CZ60" s="82">
        <f t="shared" si="345"/>
        <v>0</v>
      </c>
      <c r="DA60" s="82">
        <f t="shared" si="345"/>
        <v>0</v>
      </c>
      <c r="DB60" s="82">
        <f t="shared" si="345"/>
        <v>0</v>
      </c>
      <c r="DC60" s="82">
        <f t="shared" si="345"/>
        <v>0</v>
      </c>
      <c r="DD60" s="82">
        <f t="shared" si="345"/>
        <v>0</v>
      </c>
      <c r="DE60" s="82">
        <f t="shared" si="345"/>
        <v>0</v>
      </c>
      <c r="DF60" s="82">
        <f t="shared" si="345"/>
        <v>0</v>
      </c>
      <c r="DG60" s="82">
        <f t="shared" si="345"/>
        <v>0</v>
      </c>
      <c r="DH60" s="82">
        <f t="shared" si="345"/>
        <v>0</v>
      </c>
      <c r="DI60" s="82">
        <f t="shared" si="345"/>
        <v>0</v>
      </c>
      <c r="DJ60" s="82">
        <f t="shared" si="345"/>
        <v>0</v>
      </c>
      <c r="DK60" s="82">
        <f t="shared" si="345"/>
        <v>0</v>
      </c>
      <c r="DL60" s="82">
        <f t="shared" si="345"/>
        <v>0</v>
      </c>
      <c r="DM60" s="82">
        <f t="shared" si="345"/>
        <v>0</v>
      </c>
      <c r="DN60" s="82">
        <f t="shared" si="345"/>
        <v>0</v>
      </c>
      <c r="DO60" s="82">
        <f t="shared" si="345"/>
        <v>0</v>
      </c>
      <c r="DP60" s="82">
        <f t="shared" si="345"/>
        <v>0</v>
      </c>
      <c r="DQ60" s="82">
        <f t="shared" si="345"/>
        <v>0</v>
      </c>
      <c r="DR60" s="82">
        <f t="shared" si="345"/>
        <v>0</v>
      </c>
      <c r="DS60" s="82">
        <f t="shared" si="345"/>
        <v>0</v>
      </c>
      <c r="DT60" s="82">
        <f t="shared" si="345"/>
        <v>0</v>
      </c>
      <c r="DU60" s="82">
        <f t="shared" si="345"/>
        <v>0</v>
      </c>
      <c r="DV60" s="82">
        <f t="shared" si="345"/>
        <v>0</v>
      </c>
      <c r="DW60" s="82">
        <f t="shared" si="345"/>
        <v>0</v>
      </c>
      <c r="DX60" s="82">
        <f t="shared" si="345"/>
        <v>0</v>
      </c>
      <c r="DY60" s="82">
        <f t="shared" si="345"/>
        <v>0</v>
      </c>
      <c r="DZ60" s="82">
        <f t="shared" si="345"/>
        <v>0</v>
      </c>
      <c r="EA60" s="82">
        <f t="shared" si="345"/>
        <v>0</v>
      </c>
      <c r="EB60" s="82">
        <f t="shared" si="345"/>
        <v>0</v>
      </c>
    </row>
    <row r="61" spans="2:132" outlineLevel="1" x14ac:dyDescent="0.25">
      <c r="C61" s="317" t="s">
        <v>557</v>
      </c>
      <c r="D61" s="31">
        <f>Costs!$I$39</f>
        <v>1.9</v>
      </c>
      <c r="G61" s="52" t="s">
        <v>220</v>
      </c>
      <c r="H61" s="29"/>
      <c r="J61" s="312">
        <f>$D61</f>
        <v>1.9</v>
      </c>
      <c r="K61" s="312">
        <f t="shared" ref="K61:BV61" si="346">$D61</f>
        <v>1.9</v>
      </c>
      <c r="L61" s="312">
        <f t="shared" si="346"/>
        <v>1.9</v>
      </c>
      <c r="M61" s="312">
        <f t="shared" si="346"/>
        <v>1.9</v>
      </c>
      <c r="N61" s="312">
        <f t="shared" si="346"/>
        <v>1.9</v>
      </c>
      <c r="O61" s="312">
        <f t="shared" si="346"/>
        <v>1.9</v>
      </c>
      <c r="P61" s="312">
        <f t="shared" si="346"/>
        <v>1.9</v>
      </c>
      <c r="Q61" s="312">
        <f t="shared" si="346"/>
        <v>1.9</v>
      </c>
      <c r="R61" s="312">
        <f t="shared" si="346"/>
        <v>1.9</v>
      </c>
      <c r="S61" s="312">
        <f t="shared" si="346"/>
        <v>1.9</v>
      </c>
      <c r="T61" s="312">
        <f t="shared" si="346"/>
        <v>1.9</v>
      </c>
      <c r="U61" s="312">
        <f t="shared" si="346"/>
        <v>1.9</v>
      </c>
      <c r="V61" s="312">
        <f t="shared" si="346"/>
        <v>1.9</v>
      </c>
      <c r="W61" s="312">
        <f t="shared" si="346"/>
        <v>1.9</v>
      </c>
      <c r="X61" s="312">
        <f t="shared" si="346"/>
        <v>1.9</v>
      </c>
      <c r="Y61" s="312">
        <f t="shared" si="346"/>
        <v>1.9</v>
      </c>
      <c r="Z61" s="312">
        <f t="shared" si="346"/>
        <v>1.9</v>
      </c>
      <c r="AA61" s="312">
        <f t="shared" si="346"/>
        <v>1.9</v>
      </c>
      <c r="AB61" s="312">
        <f t="shared" si="346"/>
        <v>1.9</v>
      </c>
      <c r="AC61" s="312">
        <f t="shared" si="346"/>
        <v>1.9</v>
      </c>
      <c r="AD61" s="312">
        <f t="shared" si="346"/>
        <v>1.9</v>
      </c>
      <c r="AE61" s="312">
        <f t="shared" si="346"/>
        <v>1.9</v>
      </c>
      <c r="AF61" s="312">
        <f t="shared" si="346"/>
        <v>1.9</v>
      </c>
      <c r="AG61" s="312">
        <f t="shared" si="346"/>
        <v>1.9</v>
      </c>
      <c r="AH61" s="312">
        <f t="shared" si="346"/>
        <v>1.9</v>
      </c>
      <c r="AI61" s="312">
        <f t="shared" si="346"/>
        <v>1.9</v>
      </c>
      <c r="AJ61" s="312">
        <f t="shared" si="346"/>
        <v>1.9</v>
      </c>
      <c r="AK61" s="312">
        <f t="shared" si="346"/>
        <v>1.9</v>
      </c>
      <c r="AL61" s="312">
        <f t="shared" si="346"/>
        <v>1.9</v>
      </c>
      <c r="AM61" s="312">
        <f t="shared" si="346"/>
        <v>1.9</v>
      </c>
      <c r="AN61" s="312">
        <f t="shared" si="346"/>
        <v>1.9</v>
      </c>
      <c r="AO61" s="312">
        <f t="shared" si="346"/>
        <v>1.9</v>
      </c>
      <c r="AP61" s="312">
        <f t="shared" si="346"/>
        <v>1.9</v>
      </c>
      <c r="AQ61" s="312">
        <f t="shared" si="346"/>
        <v>1.9</v>
      </c>
      <c r="AR61" s="312">
        <f t="shared" si="346"/>
        <v>1.9</v>
      </c>
      <c r="AS61" s="312">
        <f t="shared" si="346"/>
        <v>1.9</v>
      </c>
      <c r="AT61" s="312">
        <f t="shared" si="346"/>
        <v>1.9</v>
      </c>
      <c r="AU61" s="312">
        <f t="shared" si="346"/>
        <v>1.9</v>
      </c>
      <c r="AV61" s="312">
        <f t="shared" si="346"/>
        <v>1.9</v>
      </c>
      <c r="AW61" s="312">
        <f t="shared" si="346"/>
        <v>1.9</v>
      </c>
      <c r="AX61" s="312">
        <f t="shared" si="346"/>
        <v>1.9</v>
      </c>
      <c r="AY61" s="312">
        <f t="shared" si="346"/>
        <v>1.9</v>
      </c>
      <c r="AZ61" s="312">
        <f t="shared" si="346"/>
        <v>1.9</v>
      </c>
      <c r="BA61" s="312">
        <f t="shared" si="346"/>
        <v>1.9</v>
      </c>
      <c r="BB61" s="312">
        <f t="shared" si="346"/>
        <v>1.9</v>
      </c>
      <c r="BC61" s="312">
        <f t="shared" si="346"/>
        <v>1.9</v>
      </c>
      <c r="BD61" s="312">
        <f t="shared" si="346"/>
        <v>1.9</v>
      </c>
      <c r="BE61" s="312">
        <f t="shared" si="346"/>
        <v>1.9</v>
      </c>
      <c r="BF61" s="312">
        <f t="shared" si="346"/>
        <v>1.9</v>
      </c>
      <c r="BG61" s="312">
        <f t="shared" si="346"/>
        <v>1.9</v>
      </c>
      <c r="BH61" s="312">
        <f t="shared" si="346"/>
        <v>1.9</v>
      </c>
      <c r="BI61" s="312">
        <f t="shared" si="346"/>
        <v>1.9</v>
      </c>
      <c r="BJ61" s="312">
        <f t="shared" si="346"/>
        <v>1.9</v>
      </c>
      <c r="BK61" s="312">
        <f t="shared" si="346"/>
        <v>1.9</v>
      </c>
      <c r="BL61" s="312">
        <f t="shared" si="346"/>
        <v>1.9</v>
      </c>
      <c r="BM61" s="312">
        <f t="shared" si="346"/>
        <v>1.9</v>
      </c>
      <c r="BN61" s="312">
        <f t="shared" si="346"/>
        <v>1.9</v>
      </c>
      <c r="BO61" s="312">
        <f t="shared" si="346"/>
        <v>1.9</v>
      </c>
      <c r="BP61" s="312">
        <f t="shared" si="346"/>
        <v>1.9</v>
      </c>
      <c r="BQ61" s="312">
        <f t="shared" si="346"/>
        <v>1.9</v>
      </c>
      <c r="BR61" s="312">
        <f t="shared" si="346"/>
        <v>1.9</v>
      </c>
      <c r="BS61" s="312">
        <f t="shared" si="346"/>
        <v>1.9</v>
      </c>
      <c r="BT61" s="312">
        <f t="shared" si="346"/>
        <v>1.9</v>
      </c>
      <c r="BU61" s="312">
        <f t="shared" si="346"/>
        <v>1.9</v>
      </c>
      <c r="BV61" s="312">
        <f t="shared" si="346"/>
        <v>1.9</v>
      </c>
      <c r="BW61" s="312">
        <f t="shared" ref="BW61:EB61" si="347">$D61</f>
        <v>1.9</v>
      </c>
      <c r="BX61" s="312">
        <f t="shared" si="347"/>
        <v>1.9</v>
      </c>
      <c r="BY61" s="312">
        <f t="shared" si="347"/>
        <v>1.9</v>
      </c>
      <c r="BZ61" s="312">
        <f t="shared" si="347"/>
        <v>1.9</v>
      </c>
      <c r="CA61" s="312">
        <f t="shared" si="347"/>
        <v>1.9</v>
      </c>
      <c r="CB61" s="312">
        <f t="shared" si="347"/>
        <v>1.9</v>
      </c>
      <c r="CC61" s="312">
        <f t="shared" si="347"/>
        <v>1.9</v>
      </c>
      <c r="CD61" s="312">
        <f t="shared" si="347"/>
        <v>1.9</v>
      </c>
      <c r="CE61" s="312">
        <f t="shared" si="347"/>
        <v>1.9</v>
      </c>
      <c r="CF61" s="312">
        <f t="shared" si="347"/>
        <v>1.9</v>
      </c>
      <c r="CG61" s="312">
        <f t="shared" si="347"/>
        <v>1.9</v>
      </c>
      <c r="CH61" s="312">
        <f t="shared" si="347"/>
        <v>1.9</v>
      </c>
      <c r="CI61" s="312">
        <f t="shared" si="347"/>
        <v>1.9</v>
      </c>
      <c r="CJ61" s="312">
        <f t="shared" si="347"/>
        <v>1.9</v>
      </c>
      <c r="CK61" s="312">
        <f t="shared" si="347"/>
        <v>1.9</v>
      </c>
      <c r="CL61" s="312">
        <f t="shared" si="347"/>
        <v>1.9</v>
      </c>
      <c r="CM61" s="312">
        <f t="shared" si="347"/>
        <v>1.9</v>
      </c>
      <c r="CN61" s="312">
        <f t="shared" si="347"/>
        <v>1.9</v>
      </c>
      <c r="CO61" s="312">
        <f t="shared" si="347"/>
        <v>1.9</v>
      </c>
      <c r="CP61" s="312">
        <f t="shared" si="347"/>
        <v>1.9</v>
      </c>
      <c r="CQ61" s="312">
        <f t="shared" si="347"/>
        <v>1.9</v>
      </c>
      <c r="CR61" s="312">
        <f t="shared" si="347"/>
        <v>1.9</v>
      </c>
      <c r="CS61" s="312">
        <f t="shared" si="347"/>
        <v>1.9</v>
      </c>
      <c r="CT61" s="312">
        <f t="shared" si="347"/>
        <v>1.9</v>
      </c>
      <c r="CU61" s="312">
        <f t="shared" si="347"/>
        <v>1.9</v>
      </c>
      <c r="CV61" s="312">
        <f t="shared" si="347"/>
        <v>1.9</v>
      </c>
      <c r="CW61" s="312">
        <f t="shared" si="347"/>
        <v>1.9</v>
      </c>
      <c r="CX61" s="312">
        <f t="shared" si="347"/>
        <v>1.9</v>
      </c>
      <c r="CY61" s="312">
        <f t="shared" si="347"/>
        <v>1.9</v>
      </c>
      <c r="CZ61" s="312">
        <f t="shared" si="347"/>
        <v>1.9</v>
      </c>
      <c r="DA61" s="312">
        <f t="shared" si="347"/>
        <v>1.9</v>
      </c>
      <c r="DB61" s="312">
        <f t="shared" si="347"/>
        <v>1.9</v>
      </c>
      <c r="DC61" s="312">
        <f t="shared" si="347"/>
        <v>1.9</v>
      </c>
      <c r="DD61" s="312">
        <f t="shared" si="347"/>
        <v>1.9</v>
      </c>
      <c r="DE61" s="312">
        <f t="shared" si="347"/>
        <v>1.9</v>
      </c>
      <c r="DF61" s="312">
        <f t="shared" si="347"/>
        <v>1.9</v>
      </c>
      <c r="DG61" s="312">
        <f t="shared" si="347"/>
        <v>1.9</v>
      </c>
      <c r="DH61" s="312">
        <f t="shared" si="347"/>
        <v>1.9</v>
      </c>
      <c r="DI61" s="312">
        <f t="shared" si="347"/>
        <v>1.9</v>
      </c>
      <c r="DJ61" s="312">
        <f t="shared" si="347"/>
        <v>1.9</v>
      </c>
      <c r="DK61" s="312">
        <f t="shared" si="347"/>
        <v>1.9</v>
      </c>
      <c r="DL61" s="312">
        <f t="shared" si="347"/>
        <v>1.9</v>
      </c>
      <c r="DM61" s="312">
        <f t="shared" si="347"/>
        <v>1.9</v>
      </c>
      <c r="DN61" s="312">
        <f t="shared" si="347"/>
        <v>1.9</v>
      </c>
      <c r="DO61" s="312">
        <f t="shared" si="347"/>
        <v>1.9</v>
      </c>
      <c r="DP61" s="312">
        <f t="shared" si="347"/>
        <v>1.9</v>
      </c>
      <c r="DQ61" s="312">
        <f t="shared" si="347"/>
        <v>1.9</v>
      </c>
      <c r="DR61" s="312">
        <f t="shared" si="347"/>
        <v>1.9</v>
      </c>
      <c r="DS61" s="312">
        <f t="shared" si="347"/>
        <v>1.9</v>
      </c>
      <c r="DT61" s="312">
        <f t="shared" si="347"/>
        <v>1.9</v>
      </c>
      <c r="DU61" s="312">
        <f t="shared" si="347"/>
        <v>1.9</v>
      </c>
      <c r="DV61" s="312">
        <f t="shared" si="347"/>
        <v>1.9</v>
      </c>
      <c r="DW61" s="312">
        <f t="shared" si="347"/>
        <v>1.9</v>
      </c>
      <c r="DX61" s="312">
        <f t="shared" si="347"/>
        <v>1.9</v>
      </c>
      <c r="DY61" s="312">
        <f t="shared" si="347"/>
        <v>1.9</v>
      </c>
      <c r="DZ61" s="312">
        <f t="shared" si="347"/>
        <v>1.9</v>
      </c>
      <c r="EA61" s="312">
        <f t="shared" si="347"/>
        <v>1.9</v>
      </c>
      <c r="EB61" s="312">
        <f t="shared" si="347"/>
        <v>1.9</v>
      </c>
    </row>
    <row r="62" spans="2:132" outlineLevel="1" x14ac:dyDescent="0.25">
      <c r="C62" s="323" t="s">
        <v>600</v>
      </c>
      <c r="D62" s="38"/>
      <c r="E62" s="38"/>
      <c r="F62" s="38"/>
      <c r="G62" s="55" t="s">
        <v>220</v>
      </c>
      <c r="H62" s="316">
        <f t="shared" ref="H62" si="348">SUM(J62:EB62)</f>
        <v>19178932.724044543</v>
      </c>
      <c r="I62" s="38"/>
      <c r="J62" s="314">
        <f>J60*J61</f>
        <v>0</v>
      </c>
      <c r="K62" s="314">
        <f t="shared" ref="K62" si="349">K60*K61</f>
        <v>0</v>
      </c>
      <c r="L62" s="314">
        <f t="shared" ref="L62" si="350">L60*L61</f>
        <v>0</v>
      </c>
      <c r="M62" s="314">
        <f t="shared" ref="M62" si="351">M60*M61</f>
        <v>0</v>
      </c>
      <c r="N62" s="314">
        <f t="shared" ref="N62" si="352">N60*N61</f>
        <v>0</v>
      </c>
      <c r="O62" s="314">
        <f t="shared" ref="O62" si="353">O60*O61</f>
        <v>0</v>
      </c>
      <c r="P62" s="314">
        <f t="shared" ref="P62" si="354">P60*P61</f>
        <v>0</v>
      </c>
      <c r="Q62" s="314">
        <f t="shared" ref="Q62" si="355">Q60*Q61</f>
        <v>0</v>
      </c>
      <c r="R62" s="314">
        <f t="shared" ref="R62" si="356">R60*R61</f>
        <v>0</v>
      </c>
      <c r="S62" s="314">
        <f t="shared" ref="S62" si="357">S60*S61</f>
        <v>0</v>
      </c>
      <c r="T62" s="314">
        <f t="shared" ref="T62" si="358">T60*T61</f>
        <v>0</v>
      </c>
      <c r="U62" s="314">
        <f t="shared" ref="U62" si="359">U60*U61</f>
        <v>0</v>
      </c>
      <c r="V62" s="314">
        <f t="shared" ref="V62" si="360">V60*V61</f>
        <v>0</v>
      </c>
      <c r="W62" s="314">
        <f t="shared" ref="W62" si="361">W60*W61</f>
        <v>0</v>
      </c>
      <c r="X62" s="314">
        <f t="shared" ref="X62" si="362">X60*X61</f>
        <v>0</v>
      </c>
      <c r="Y62" s="314">
        <f t="shared" ref="Y62" si="363">Y60*Y61</f>
        <v>0</v>
      </c>
      <c r="Z62" s="314">
        <f t="shared" ref="Z62" si="364">Z60*Z61</f>
        <v>0</v>
      </c>
      <c r="AA62" s="314">
        <f t="shared" ref="AA62" si="365">AA60*AA61</f>
        <v>0</v>
      </c>
      <c r="AB62" s="314">
        <f t="shared" ref="AB62" si="366">AB60*AB61</f>
        <v>0</v>
      </c>
      <c r="AC62" s="314">
        <f t="shared" ref="AC62" si="367">AC60*AC61</f>
        <v>0</v>
      </c>
      <c r="AD62" s="314">
        <f t="shared" ref="AD62" si="368">AD60*AD61</f>
        <v>0</v>
      </c>
      <c r="AE62" s="314">
        <f t="shared" ref="AE62" si="369">AE60*AE61</f>
        <v>0</v>
      </c>
      <c r="AF62" s="314">
        <f t="shared" ref="AF62" si="370">AF60*AF61</f>
        <v>0</v>
      </c>
      <c r="AG62" s="314">
        <f t="shared" ref="AG62" si="371">AG60*AG61</f>
        <v>0</v>
      </c>
      <c r="AH62" s="314">
        <f t="shared" ref="AH62" si="372">AH60*AH61</f>
        <v>1022812.4821732957</v>
      </c>
      <c r="AI62" s="314">
        <f t="shared" ref="AI62" si="373">AI60*AI61</f>
        <v>1022812.4821732957</v>
      </c>
      <c r="AJ62" s="314">
        <f t="shared" ref="AJ62" si="374">AJ60*AJ61</f>
        <v>1022812.4821732957</v>
      </c>
      <c r="AK62" s="314">
        <f t="shared" ref="AK62" si="375">AK60*AK61</f>
        <v>1022812.4821732957</v>
      </c>
      <c r="AL62" s="314">
        <f t="shared" ref="AL62" si="376">AL60*AL61</f>
        <v>1022812.4821732957</v>
      </c>
      <c r="AM62" s="314">
        <f t="shared" ref="AM62" si="377">AM60*AM61</f>
        <v>1022812.4821732957</v>
      </c>
      <c r="AN62" s="314">
        <f t="shared" ref="AN62" si="378">AN60*AN61</f>
        <v>1022812.4821732957</v>
      </c>
      <c r="AO62" s="314">
        <f t="shared" ref="AO62" si="379">AO60*AO61</f>
        <v>1022812.4821732957</v>
      </c>
      <c r="AP62" s="314">
        <f t="shared" ref="AP62" si="380">AP60*AP61</f>
        <v>1022812.4821732957</v>
      </c>
      <c r="AQ62" s="314">
        <f t="shared" ref="AQ62" si="381">AQ60*AQ61</f>
        <v>1022812.4821732957</v>
      </c>
      <c r="AR62" s="314">
        <f t="shared" ref="AR62" si="382">AR60*AR61</f>
        <v>1022812.4821732957</v>
      </c>
      <c r="AS62" s="314">
        <f t="shared" ref="AS62" si="383">AS60*AS61</f>
        <v>1022812.4821732957</v>
      </c>
      <c r="AT62" s="314">
        <f t="shared" ref="AT62" si="384">AT60*AT61</f>
        <v>1022812.4821732957</v>
      </c>
      <c r="AU62" s="314">
        <f t="shared" ref="AU62" si="385">AU60*AU61</f>
        <v>1022812.4821732957</v>
      </c>
      <c r="AV62" s="314">
        <f t="shared" ref="AV62" si="386">AV60*AV61</f>
        <v>1022812.4821732957</v>
      </c>
      <c r="AW62" s="314">
        <f t="shared" ref="AW62" si="387">AW60*AW61</f>
        <v>1022812.4821732957</v>
      </c>
      <c r="AX62" s="314">
        <f t="shared" ref="AX62" si="388">AX60*AX61</f>
        <v>1022812.4821732957</v>
      </c>
      <c r="AY62" s="314">
        <f t="shared" ref="AY62" si="389">AY60*AY61</f>
        <v>1022812.4821732957</v>
      </c>
      <c r="AZ62" s="314">
        <f t="shared" ref="AZ62" si="390">AZ60*AZ61</f>
        <v>768308.0449252245</v>
      </c>
      <c r="BA62" s="314">
        <f t="shared" ref="BA62" si="391">BA60*BA61</f>
        <v>0</v>
      </c>
      <c r="BB62" s="314">
        <f t="shared" ref="BB62" si="392">BB60*BB61</f>
        <v>0</v>
      </c>
      <c r="BC62" s="314">
        <f t="shared" ref="BC62" si="393">BC60*BC61</f>
        <v>0</v>
      </c>
      <c r="BD62" s="314">
        <f t="shared" ref="BD62" si="394">BD60*BD61</f>
        <v>0</v>
      </c>
      <c r="BE62" s="314">
        <f t="shared" ref="BE62" si="395">BE60*BE61</f>
        <v>0</v>
      </c>
      <c r="BF62" s="314">
        <f t="shared" ref="BF62" si="396">BF60*BF61</f>
        <v>0</v>
      </c>
      <c r="BG62" s="314">
        <f t="shared" ref="BG62" si="397">BG60*BG61</f>
        <v>0</v>
      </c>
      <c r="BH62" s="314">
        <f t="shared" ref="BH62" si="398">BH60*BH61</f>
        <v>0</v>
      </c>
      <c r="BI62" s="314">
        <f t="shared" ref="BI62" si="399">BI60*BI61</f>
        <v>0</v>
      </c>
      <c r="BJ62" s="314">
        <f t="shared" ref="BJ62" si="400">BJ60*BJ61</f>
        <v>0</v>
      </c>
      <c r="BK62" s="314">
        <f t="shared" ref="BK62" si="401">BK60*BK61</f>
        <v>0</v>
      </c>
      <c r="BL62" s="314">
        <f t="shared" ref="BL62" si="402">BL60*BL61</f>
        <v>0</v>
      </c>
      <c r="BM62" s="314">
        <f t="shared" ref="BM62" si="403">BM60*BM61</f>
        <v>0</v>
      </c>
      <c r="BN62" s="314">
        <f t="shared" ref="BN62" si="404">BN60*BN61</f>
        <v>0</v>
      </c>
      <c r="BO62" s="314">
        <f t="shared" ref="BO62" si="405">BO60*BO61</f>
        <v>0</v>
      </c>
      <c r="BP62" s="314">
        <f t="shared" ref="BP62" si="406">BP60*BP61</f>
        <v>0</v>
      </c>
      <c r="BQ62" s="314">
        <f t="shared" ref="BQ62" si="407">BQ60*BQ61</f>
        <v>0</v>
      </c>
      <c r="BR62" s="314">
        <f t="shared" ref="BR62" si="408">BR60*BR61</f>
        <v>0</v>
      </c>
      <c r="BS62" s="314">
        <f t="shared" ref="BS62" si="409">BS60*BS61</f>
        <v>0</v>
      </c>
      <c r="BT62" s="314">
        <f t="shared" ref="BT62" si="410">BT60*BT61</f>
        <v>0</v>
      </c>
      <c r="BU62" s="314">
        <f t="shared" ref="BU62" si="411">BU60*BU61</f>
        <v>0</v>
      </c>
      <c r="BV62" s="314">
        <f t="shared" ref="BV62" si="412">BV60*BV61</f>
        <v>0</v>
      </c>
      <c r="BW62" s="314">
        <f t="shared" ref="BW62" si="413">BW60*BW61</f>
        <v>0</v>
      </c>
      <c r="BX62" s="314">
        <f t="shared" ref="BX62" si="414">BX60*BX61</f>
        <v>0</v>
      </c>
      <c r="BY62" s="314">
        <f t="shared" ref="BY62" si="415">BY60*BY61</f>
        <v>0</v>
      </c>
      <c r="BZ62" s="314">
        <f t="shared" ref="BZ62" si="416">BZ60*BZ61</f>
        <v>0</v>
      </c>
      <c r="CA62" s="314">
        <f t="shared" ref="CA62" si="417">CA60*CA61</f>
        <v>0</v>
      </c>
      <c r="CB62" s="314">
        <f t="shared" ref="CB62" si="418">CB60*CB61</f>
        <v>0</v>
      </c>
      <c r="CC62" s="314">
        <f t="shared" ref="CC62" si="419">CC60*CC61</f>
        <v>0</v>
      </c>
      <c r="CD62" s="314">
        <f t="shared" ref="CD62" si="420">CD60*CD61</f>
        <v>0</v>
      </c>
      <c r="CE62" s="314">
        <f t="shared" ref="CE62" si="421">CE60*CE61</f>
        <v>0</v>
      </c>
      <c r="CF62" s="314">
        <f t="shared" ref="CF62" si="422">CF60*CF61</f>
        <v>0</v>
      </c>
      <c r="CG62" s="314">
        <f t="shared" ref="CG62" si="423">CG60*CG61</f>
        <v>0</v>
      </c>
      <c r="CH62" s="314">
        <f t="shared" ref="CH62" si="424">CH60*CH61</f>
        <v>0</v>
      </c>
      <c r="CI62" s="314">
        <f t="shared" ref="CI62" si="425">CI60*CI61</f>
        <v>0</v>
      </c>
      <c r="CJ62" s="314">
        <f t="shared" ref="CJ62" si="426">CJ60*CJ61</f>
        <v>0</v>
      </c>
      <c r="CK62" s="314">
        <f t="shared" ref="CK62" si="427">CK60*CK61</f>
        <v>0</v>
      </c>
      <c r="CL62" s="314">
        <f t="shared" ref="CL62" si="428">CL60*CL61</f>
        <v>0</v>
      </c>
      <c r="CM62" s="314">
        <f t="shared" ref="CM62" si="429">CM60*CM61</f>
        <v>0</v>
      </c>
      <c r="CN62" s="314">
        <f t="shared" ref="CN62" si="430">CN60*CN61</f>
        <v>0</v>
      </c>
      <c r="CO62" s="314">
        <f t="shared" ref="CO62" si="431">CO60*CO61</f>
        <v>0</v>
      </c>
      <c r="CP62" s="314">
        <f t="shared" ref="CP62" si="432">CP60*CP61</f>
        <v>0</v>
      </c>
      <c r="CQ62" s="314">
        <f t="shared" ref="CQ62" si="433">CQ60*CQ61</f>
        <v>0</v>
      </c>
      <c r="CR62" s="314">
        <f t="shared" ref="CR62" si="434">CR60*CR61</f>
        <v>0</v>
      </c>
      <c r="CS62" s="314">
        <f t="shared" ref="CS62" si="435">CS60*CS61</f>
        <v>0</v>
      </c>
      <c r="CT62" s="314">
        <f t="shared" ref="CT62" si="436">CT60*CT61</f>
        <v>0</v>
      </c>
      <c r="CU62" s="314">
        <f t="shared" ref="CU62" si="437">CU60*CU61</f>
        <v>0</v>
      </c>
      <c r="CV62" s="314">
        <f t="shared" ref="CV62" si="438">CV60*CV61</f>
        <v>0</v>
      </c>
      <c r="CW62" s="314">
        <f t="shared" ref="CW62" si="439">CW60*CW61</f>
        <v>0</v>
      </c>
      <c r="CX62" s="314">
        <f t="shared" ref="CX62" si="440">CX60*CX61</f>
        <v>0</v>
      </c>
      <c r="CY62" s="314">
        <f t="shared" ref="CY62" si="441">CY60*CY61</f>
        <v>0</v>
      </c>
      <c r="CZ62" s="314">
        <f t="shared" ref="CZ62" si="442">CZ60*CZ61</f>
        <v>0</v>
      </c>
      <c r="DA62" s="314">
        <f t="shared" ref="DA62" si="443">DA60*DA61</f>
        <v>0</v>
      </c>
      <c r="DB62" s="314">
        <f t="shared" ref="DB62" si="444">DB60*DB61</f>
        <v>0</v>
      </c>
      <c r="DC62" s="314">
        <f t="shared" ref="DC62" si="445">DC60*DC61</f>
        <v>0</v>
      </c>
      <c r="DD62" s="314">
        <f t="shared" ref="DD62" si="446">DD60*DD61</f>
        <v>0</v>
      </c>
      <c r="DE62" s="314">
        <f t="shared" ref="DE62" si="447">DE60*DE61</f>
        <v>0</v>
      </c>
      <c r="DF62" s="314">
        <f t="shared" ref="DF62" si="448">DF60*DF61</f>
        <v>0</v>
      </c>
      <c r="DG62" s="314">
        <f t="shared" ref="DG62" si="449">DG60*DG61</f>
        <v>0</v>
      </c>
      <c r="DH62" s="314">
        <f t="shared" ref="DH62" si="450">DH60*DH61</f>
        <v>0</v>
      </c>
      <c r="DI62" s="314">
        <f t="shared" ref="DI62" si="451">DI60*DI61</f>
        <v>0</v>
      </c>
      <c r="DJ62" s="314">
        <f t="shared" ref="DJ62" si="452">DJ60*DJ61</f>
        <v>0</v>
      </c>
      <c r="DK62" s="314">
        <f t="shared" ref="DK62" si="453">DK60*DK61</f>
        <v>0</v>
      </c>
      <c r="DL62" s="314">
        <f t="shared" ref="DL62" si="454">DL60*DL61</f>
        <v>0</v>
      </c>
      <c r="DM62" s="314">
        <f t="shared" ref="DM62" si="455">DM60*DM61</f>
        <v>0</v>
      </c>
      <c r="DN62" s="314">
        <f t="shared" ref="DN62" si="456">DN60*DN61</f>
        <v>0</v>
      </c>
      <c r="DO62" s="314">
        <f t="shared" ref="DO62" si="457">DO60*DO61</f>
        <v>0</v>
      </c>
      <c r="DP62" s="314">
        <f t="shared" ref="DP62" si="458">DP60*DP61</f>
        <v>0</v>
      </c>
      <c r="DQ62" s="314">
        <f t="shared" ref="DQ62" si="459">DQ60*DQ61</f>
        <v>0</v>
      </c>
      <c r="DR62" s="314">
        <f t="shared" ref="DR62" si="460">DR60*DR61</f>
        <v>0</v>
      </c>
      <c r="DS62" s="314">
        <f t="shared" ref="DS62" si="461">DS60*DS61</f>
        <v>0</v>
      </c>
      <c r="DT62" s="314">
        <f t="shared" ref="DT62" si="462">DT60*DT61</f>
        <v>0</v>
      </c>
      <c r="DU62" s="314">
        <f t="shared" ref="DU62" si="463">DU60*DU61</f>
        <v>0</v>
      </c>
      <c r="DV62" s="314">
        <f t="shared" ref="DV62" si="464">DV60*DV61</f>
        <v>0</v>
      </c>
      <c r="DW62" s="314">
        <f t="shared" ref="DW62" si="465">DW60*DW61</f>
        <v>0</v>
      </c>
      <c r="DX62" s="314">
        <f t="shared" ref="DX62" si="466">DX60*DX61</f>
        <v>0</v>
      </c>
      <c r="DY62" s="314">
        <f t="shared" ref="DY62" si="467">DY60*DY61</f>
        <v>0</v>
      </c>
      <c r="DZ62" s="314">
        <f t="shared" ref="DZ62" si="468">DZ60*DZ61</f>
        <v>0</v>
      </c>
      <c r="EA62" s="314">
        <f t="shared" ref="EA62" si="469">EA60*EA61</f>
        <v>0</v>
      </c>
      <c r="EB62" s="314">
        <f t="shared" ref="EB62" si="470">EB60*EB61</f>
        <v>0</v>
      </c>
    </row>
    <row r="63" spans="2:132" outlineLevel="1" x14ac:dyDescent="0.25">
      <c r="C63" s="324" t="s">
        <v>417</v>
      </c>
      <c r="D63" s="34"/>
      <c r="E63" s="34"/>
      <c r="F63" s="34"/>
      <c r="G63" s="67" t="s">
        <v>215</v>
      </c>
      <c r="H63" s="34"/>
      <c r="I63" s="34"/>
      <c r="J63" s="126">
        <f>J$13</f>
        <v>1</v>
      </c>
      <c r="K63" s="126">
        <f t="shared" ref="K63:BV63" si="471">K$13</f>
        <v>1.0026792493128671</v>
      </c>
      <c r="L63" s="126">
        <f t="shared" si="471"/>
        <v>1.0056539350998608</v>
      </c>
      <c r="M63" s="126">
        <f t="shared" si="471"/>
        <v>1.0085410656939733</v>
      </c>
      <c r="N63" s="126">
        <f t="shared" si="471"/>
        <v>1.0114364849476103</v>
      </c>
      <c r="O63" s="126">
        <f t="shared" si="471"/>
        <v>1.0143402166566737</v>
      </c>
      <c r="P63" s="126">
        <f t="shared" si="471"/>
        <v>1.0172522846853813</v>
      </c>
      <c r="Q63" s="126">
        <f t="shared" si="471"/>
        <v>1.0201727129664624</v>
      </c>
      <c r="R63" s="126">
        <f t="shared" si="471"/>
        <v>1.0231015255013547</v>
      </c>
      <c r="S63" s="126">
        <f t="shared" si="471"/>
        <v>1.0260387463604019</v>
      </c>
      <c r="T63" s="126">
        <f t="shared" si="471"/>
        <v>1.028984399683051</v>
      </c>
      <c r="U63" s="126">
        <f t="shared" si="471"/>
        <v>1.0319385096780509</v>
      </c>
      <c r="V63" s="126">
        <f t="shared" si="471"/>
        <v>1.0349011006236515</v>
      </c>
      <c r="W63" s="126">
        <f t="shared" si="471"/>
        <v>1.0377730230388176</v>
      </c>
      <c r="X63" s="126">
        <f t="shared" si="471"/>
        <v>1.0408518228283561</v>
      </c>
      <c r="Y63" s="126">
        <f t="shared" si="471"/>
        <v>1.0438400029932626</v>
      </c>
      <c r="Z63" s="126">
        <f t="shared" si="471"/>
        <v>1.046836761920777</v>
      </c>
      <c r="AA63" s="126">
        <f t="shared" si="471"/>
        <v>1.0498421242396576</v>
      </c>
      <c r="AB63" s="126">
        <f t="shared" si="471"/>
        <v>1.05285611464937</v>
      </c>
      <c r="AC63" s="126">
        <f t="shared" si="471"/>
        <v>1.0558787579202888</v>
      </c>
      <c r="AD63" s="126">
        <f t="shared" si="471"/>
        <v>1.0589100788939025</v>
      </c>
      <c r="AE63" s="126">
        <f t="shared" si="471"/>
        <v>1.0619501024830165</v>
      </c>
      <c r="AF63" s="126">
        <f t="shared" si="471"/>
        <v>1.0649988536719583</v>
      </c>
      <c r="AG63" s="126">
        <f t="shared" si="471"/>
        <v>1.0680563575167832</v>
      </c>
      <c r="AH63" s="126">
        <f t="shared" si="471"/>
        <v>1.0711226391454798</v>
      </c>
      <c r="AI63" s="126">
        <f t="shared" si="471"/>
        <v>1.0739924437404067</v>
      </c>
      <c r="AJ63" s="126">
        <f t="shared" si="471"/>
        <v>1.0771786970311998</v>
      </c>
      <c r="AK63" s="126">
        <f t="shared" si="471"/>
        <v>1.0802711679727233</v>
      </c>
      <c r="AL63" s="126">
        <f t="shared" si="471"/>
        <v>1.0833725170851116</v>
      </c>
      <c r="AM63" s="126">
        <f t="shared" si="471"/>
        <v>1.0864827698566941</v>
      </c>
      <c r="AN63" s="126">
        <f t="shared" si="471"/>
        <v>1.0896019518489746</v>
      </c>
      <c r="AO63" s="126">
        <f t="shared" si="471"/>
        <v>1.0927300886968412</v>
      </c>
      <c r="AP63" s="126">
        <f t="shared" si="471"/>
        <v>1.0958672061087775</v>
      </c>
      <c r="AQ63" s="126">
        <f t="shared" si="471"/>
        <v>1.0990133298670732</v>
      </c>
      <c r="AR63" s="126">
        <f t="shared" si="471"/>
        <v>1.1021684858280367</v>
      </c>
      <c r="AS63" s="126">
        <f t="shared" si="471"/>
        <v>1.1053326999222071</v>
      </c>
      <c r="AT63" s="126">
        <f t="shared" si="471"/>
        <v>1.1085059981545673</v>
      </c>
      <c r="AU63" s="126">
        <f t="shared" si="471"/>
        <v>1.111475962088432</v>
      </c>
      <c r="AV63" s="126">
        <f t="shared" si="471"/>
        <v>1.1147734191259395</v>
      </c>
      <c r="AW63" s="126">
        <f t="shared" si="471"/>
        <v>1.1179738207069689</v>
      </c>
      <c r="AX63" s="126">
        <f t="shared" si="471"/>
        <v>1.1211834103167977</v>
      </c>
      <c r="AY63" s="126">
        <f t="shared" si="471"/>
        <v>1.1244022143333261</v>
      </c>
      <c r="AZ63" s="126">
        <f t="shared" si="471"/>
        <v>1.1276302592101826</v>
      </c>
      <c r="BA63" s="126">
        <f t="shared" si="471"/>
        <v>1.1308675714769412</v>
      </c>
      <c r="BB63" s="126">
        <f t="shared" si="471"/>
        <v>1.1341141777393395</v>
      </c>
      <c r="BC63" s="126">
        <f t="shared" si="471"/>
        <v>1.1373701046794982</v>
      </c>
      <c r="BD63" s="126">
        <f t="shared" si="471"/>
        <v>1.1406353790561385</v>
      </c>
      <c r="BE63" s="126">
        <f t="shared" si="471"/>
        <v>1.1439100277048042</v>
      </c>
      <c r="BF63" s="126">
        <f t="shared" si="471"/>
        <v>1.1471940775380809</v>
      </c>
      <c r="BG63" s="126">
        <f t="shared" si="471"/>
        <v>1.15026769648205</v>
      </c>
      <c r="BH63" s="126">
        <f t="shared" si="471"/>
        <v>1.1536802383994258</v>
      </c>
      <c r="BI63" s="126">
        <f t="shared" si="471"/>
        <v>1.1569923375180708</v>
      </c>
      <c r="BJ63" s="126">
        <f t="shared" si="471"/>
        <v>1.1603139453378331</v>
      </c>
      <c r="BK63" s="126">
        <f t="shared" si="471"/>
        <v>1.1636450891572303</v>
      </c>
      <c r="BL63" s="126">
        <f t="shared" si="471"/>
        <v>1.1669857963531516</v>
      </c>
      <c r="BM63" s="126">
        <f t="shared" si="471"/>
        <v>1.1703360943810825</v>
      </c>
      <c r="BN63" s="126">
        <f t="shared" si="471"/>
        <v>1.1736960107753303</v>
      </c>
      <c r="BO63" s="126">
        <f t="shared" si="471"/>
        <v>1.1770655731492505</v>
      </c>
      <c r="BP63" s="126">
        <f t="shared" si="471"/>
        <v>1.180444809195474</v>
      </c>
      <c r="BQ63" s="126">
        <f t="shared" si="471"/>
        <v>1.1838337466861339</v>
      </c>
      <c r="BR63" s="126">
        <f t="shared" si="471"/>
        <v>1.1872324134730949</v>
      </c>
      <c r="BS63" s="126">
        <f t="shared" si="471"/>
        <v>1.1905270658589224</v>
      </c>
      <c r="BT63" s="126">
        <f t="shared" si="471"/>
        <v>1.1940590467434065</v>
      </c>
      <c r="BU63" s="126">
        <f t="shared" si="471"/>
        <v>1.1974870693312041</v>
      </c>
      <c r="BV63" s="126">
        <f t="shared" si="471"/>
        <v>1.2009249334246579</v>
      </c>
      <c r="BW63" s="126">
        <f t="shared" ref="BW63:EB63" si="472">BW$13</f>
        <v>1.204372667277734</v>
      </c>
      <c r="BX63" s="126">
        <f t="shared" si="472"/>
        <v>1.2078302992255125</v>
      </c>
      <c r="BY63" s="126">
        <f t="shared" si="472"/>
        <v>1.2112978576844211</v>
      </c>
      <c r="BZ63" s="126">
        <f t="shared" si="472"/>
        <v>1.2147753711524676</v>
      </c>
      <c r="CA63" s="126">
        <f t="shared" si="472"/>
        <v>1.2182628682094752</v>
      </c>
      <c r="CB63" s="126">
        <f t="shared" si="472"/>
        <v>1.2217603775173165</v>
      </c>
      <c r="CC63" s="126">
        <f t="shared" si="472"/>
        <v>1.2252679278201495</v>
      </c>
      <c r="CD63" s="126">
        <f t="shared" si="472"/>
        <v>1.2287855479446541</v>
      </c>
      <c r="CE63" s="126">
        <f t="shared" si="472"/>
        <v>1.232077770779646</v>
      </c>
      <c r="CF63" s="126">
        <f t="shared" si="472"/>
        <v>1.23573302168438</v>
      </c>
      <c r="CG63" s="126">
        <f t="shared" si="472"/>
        <v>1.2392806860334544</v>
      </c>
      <c r="CH63" s="126">
        <f t="shared" si="472"/>
        <v>1.2428385353675644</v>
      </c>
      <c r="CI63" s="126">
        <f t="shared" si="472"/>
        <v>1.2464065989267703</v>
      </c>
      <c r="CJ63" s="126">
        <f t="shared" si="472"/>
        <v>1.2499849060350778</v>
      </c>
      <c r="CK63" s="126">
        <f t="shared" si="472"/>
        <v>1.2535734861006791</v>
      </c>
      <c r="CL63" s="126">
        <f t="shared" si="472"/>
        <v>1.257172368616194</v>
      </c>
      <c r="CM63" s="126">
        <f t="shared" si="472"/>
        <v>1.2607815831589126</v>
      </c>
      <c r="CN63" s="126">
        <f t="shared" si="472"/>
        <v>1.2644011593910389</v>
      </c>
      <c r="CO63" s="126">
        <f t="shared" si="472"/>
        <v>1.2680311270599336</v>
      </c>
      <c r="CP63" s="126">
        <f t="shared" si="472"/>
        <v>1.2716715159983594</v>
      </c>
      <c r="CQ63" s="126">
        <f t="shared" si="472"/>
        <v>1.2750786410337906</v>
      </c>
      <c r="CR63" s="126">
        <f t="shared" si="472"/>
        <v>1.2788614642181557</v>
      </c>
      <c r="CS63" s="126">
        <f t="shared" si="472"/>
        <v>1.2825329459576562</v>
      </c>
      <c r="CT63" s="126">
        <f t="shared" si="472"/>
        <v>1.2862149681493797</v>
      </c>
      <c r="CU63" s="126">
        <f t="shared" si="472"/>
        <v>1.289907561053897</v>
      </c>
      <c r="CV63" s="126">
        <f t="shared" si="472"/>
        <v>1.293610755018654</v>
      </c>
      <c r="CW63" s="126">
        <f t="shared" si="472"/>
        <v>1.2973245804782207</v>
      </c>
      <c r="CX63" s="126">
        <f t="shared" si="472"/>
        <v>1.3010490679545423</v>
      </c>
      <c r="CY63" s="126">
        <f t="shared" si="472"/>
        <v>1.304784248057189</v>
      </c>
      <c r="CZ63" s="126">
        <f t="shared" si="472"/>
        <v>1.3085301514836076</v>
      </c>
      <c r="DA63" s="126">
        <f t="shared" si="472"/>
        <v>1.3122868090193751</v>
      </c>
      <c r="DB63" s="126">
        <f t="shared" si="472"/>
        <v>1.3160542515384499</v>
      </c>
      <c r="DC63" s="126">
        <f t="shared" si="472"/>
        <v>1.3195802889875801</v>
      </c>
      <c r="DD63" s="126">
        <f t="shared" si="472"/>
        <v>1.323495136864544</v>
      </c>
      <c r="DE63" s="126">
        <f t="shared" si="472"/>
        <v>1.3272947573576725</v>
      </c>
      <c r="DF63" s="126">
        <f t="shared" si="472"/>
        <v>1.3311052861764079</v>
      </c>
      <c r="DG63" s="126">
        <f t="shared" si="472"/>
        <v>1.3349267546374479</v>
      </c>
      <c r="DH63" s="126">
        <f t="shared" si="472"/>
        <v>1.3387591941473977</v>
      </c>
      <c r="DI63" s="126">
        <f t="shared" si="472"/>
        <v>1.3426026362030277</v>
      </c>
      <c r="DJ63" s="126">
        <f t="shared" si="472"/>
        <v>1.3464571123915319</v>
      </c>
      <c r="DK63" s="126">
        <f t="shared" si="472"/>
        <v>1.3503226543907885</v>
      </c>
      <c r="DL63" s="126">
        <f t="shared" si="472"/>
        <v>1.3541992939696192</v>
      </c>
      <c r="DM63" s="126">
        <f t="shared" si="472"/>
        <v>1.358087062988051</v>
      </c>
      <c r="DN63" s="126">
        <f t="shared" si="472"/>
        <v>1.361985993397578</v>
      </c>
      <c r="DO63" s="126">
        <f t="shared" si="472"/>
        <v>1.3657655991021458</v>
      </c>
      <c r="DP63" s="126">
        <f t="shared" si="472"/>
        <v>1.3698174666548035</v>
      </c>
      <c r="DQ63" s="126">
        <f t="shared" si="472"/>
        <v>1.3737500738651915</v>
      </c>
      <c r="DR63" s="126">
        <f t="shared" si="472"/>
        <v>1.3776939711925826</v>
      </c>
      <c r="DS63" s="126">
        <f t="shared" si="472"/>
        <v>1.381649191049759</v>
      </c>
      <c r="DT63" s="126">
        <f t="shared" si="472"/>
        <v>1.385615765942557</v>
      </c>
      <c r="DU63" s="126">
        <f t="shared" si="472"/>
        <v>1.3895937284701338</v>
      </c>
      <c r="DV63" s="126">
        <f t="shared" si="472"/>
        <v>1.3935831113252357</v>
      </c>
      <c r="DW63" s="126">
        <f t="shared" si="472"/>
        <v>1.3975839472944662</v>
      </c>
      <c r="DX63" s="126">
        <f t="shared" si="472"/>
        <v>1.401596269258556</v>
      </c>
      <c r="DY63" s="126">
        <f t="shared" si="472"/>
        <v>1.4056201101926329</v>
      </c>
      <c r="DZ63" s="126">
        <f t="shared" si="472"/>
        <v>1.4096555031664932</v>
      </c>
      <c r="EA63" s="126">
        <f t="shared" si="472"/>
        <v>1.4134323217047313</v>
      </c>
      <c r="EB63" s="126">
        <f t="shared" si="472"/>
        <v>1.4176256038945581</v>
      </c>
    </row>
    <row r="64" spans="2:132" outlineLevel="1" x14ac:dyDescent="0.25">
      <c r="C64" s="320" t="s">
        <v>528</v>
      </c>
      <c r="D64" s="38"/>
      <c r="E64" s="38"/>
      <c r="F64" s="38"/>
      <c r="G64" s="52" t="s">
        <v>220</v>
      </c>
      <c r="H64" s="46">
        <f t="shared" ref="H64" si="473">SUM(J64:EB64)</f>
        <v>21072487.045755297</v>
      </c>
      <c r="I64" s="38"/>
      <c r="J64" s="82">
        <f>J62*J63</f>
        <v>0</v>
      </c>
      <c r="K64" s="82">
        <f t="shared" ref="K64" si="474">K62*K63</f>
        <v>0</v>
      </c>
      <c r="L64" s="82">
        <f t="shared" ref="L64" si="475">L62*L63</f>
        <v>0</v>
      </c>
      <c r="M64" s="82">
        <f t="shared" ref="M64" si="476">M62*M63</f>
        <v>0</v>
      </c>
      <c r="N64" s="82">
        <f t="shared" ref="N64" si="477">N62*N63</f>
        <v>0</v>
      </c>
      <c r="O64" s="82">
        <f t="shared" ref="O64" si="478">O62*O63</f>
        <v>0</v>
      </c>
      <c r="P64" s="82">
        <f t="shared" ref="P64" si="479">P62*P63</f>
        <v>0</v>
      </c>
      <c r="Q64" s="82">
        <f t="shared" ref="Q64" si="480">Q62*Q63</f>
        <v>0</v>
      </c>
      <c r="R64" s="82">
        <f t="shared" ref="R64" si="481">R62*R63</f>
        <v>0</v>
      </c>
      <c r="S64" s="82">
        <f t="shared" ref="S64" si="482">S62*S63</f>
        <v>0</v>
      </c>
      <c r="T64" s="82">
        <f t="shared" ref="T64" si="483">T62*T63</f>
        <v>0</v>
      </c>
      <c r="U64" s="82">
        <f t="shared" ref="U64" si="484">U62*U63</f>
        <v>0</v>
      </c>
      <c r="V64" s="82">
        <f t="shared" ref="V64" si="485">V62*V63</f>
        <v>0</v>
      </c>
      <c r="W64" s="82">
        <f t="shared" ref="W64" si="486">W62*W63</f>
        <v>0</v>
      </c>
      <c r="X64" s="82">
        <f t="shared" ref="X64" si="487">X62*X63</f>
        <v>0</v>
      </c>
      <c r="Y64" s="82">
        <f t="shared" ref="Y64" si="488">Y62*Y63</f>
        <v>0</v>
      </c>
      <c r="Z64" s="82">
        <f t="shared" ref="Z64" si="489">Z62*Z63</f>
        <v>0</v>
      </c>
      <c r="AA64" s="82">
        <f t="shared" ref="AA64" si="490">AA62*AA63</f>
        <v>0</v>
      </c>
      <c r="AB64" s="82">
        <f t="shared" ref="AB64" si="491">AB62*AB63</f>
        <v>0</v>
      </c>
      <c r="AC64" s="82">
        <f t="shared" ref="AC64" si="492">AC62*AC63</f>
        <v>0</v>
      </c>
      <c r="AD64" s="82">
        <f t="shared" ref="AD64" si="493">AD62*AD63</f>
        <v>0</v>
      </c>
      <c r="AE64" s="82">
        <f t="shared" ref="AE64" si="494">AE62*AE63</f>
        <v>0</v>
      </c>
      <c r="AF64" s="82">
        <f t="shared" ref="AF64" si="495">AF62*AF63</f>
        <v>0</v>
      </c>
      <c r="AG64" s="82">
        <f t="shared" ref="AG64" si="496">AG62*AG63</f>
        <v>0</v>
      </c>
      <c r="AH64" s="82">
        <f t="shared" ref="AH64" si="497">AH62*AH63</f>
        <v>1095557.6052563994</v>
      </c>
      <c r="AI64" s="82">
        <f t="shared" ref="AI64" si="498">AI62*AI63</f>
        <v>1098492.8772174891</v>
      </c>
      <c r="AJ64" s="82">
        <f t="shared" ref="AJ64" si="499">AJ62*AJ63</f>
        <v>1101751.8168546779</v>
      </c>
      <c r="AK64" s="82">
        <f t="shared" ref="AK64" si="500">AK62*AK63</f>
        <v>1104914.8347344263</v>
      </c>
      <c r="AL64" s="82">
        <f t="shared" ref="AL64" si="501">AL62*AL63</f>
        <v>1108086.9333181542</v>
      </c>
      <c r="AM64" s="82">
        <f t="shared" ref="AM64" si="502">AM62*AM63</f>
        <v>1111268.1386756429</v>
      </c>
      <c r="AN64" s="82">
        <f t="shared" ref="AN64" si="503">AN62*AN63</f>
        <v>1114458.4769515174</v>
      </c>
      <c r="AO64" s="82">
        <f t="shared" ref="AO64" si="504">AO62*AO63</f>
        <v>1117657.9743654616</v>
      </c>
      <c r="AP64" s="82">
        <f t="shared" ref="AP64" si="505">AP62*AP63</f>
        <v>1120866.6572124334</v>
      </c>
      <c r="AQ64" s="82">
        <f t="shared" ref="AQ64" si="506">AQ62*AQ63</f>
        <v>1124084.5518628801</v>
      </c>
      <c r="AR64" s="82">
        <f t="shared" ref="AR64" si="507">AR62*AR63</f>
        <v>1127311.684762957</v>
      </c>
      <c r="AS64" s="82">
        <f t="shared" ref="AS64" si="508">AS62*AS63</f>
        <v>1130548.0824347432</v>
      </c>
      <c r="AT64" s="82">
        <f t="shared" ref="AT64" si="509">AT62*AT63</f>
        <v>1133793.7714764597</v>
      </c>
      <c r="AU64" s="82">
        <f t="shared" ref="AU64" si="510">AU62*AU63</f>
        <v>1136831.4876596211</v>
      </c>
      <c r="AV64" s="82">
        <f t="shared" ref="AV64" si="511">AV62*AV63</f>
        <v>1140204.1678770138</v>
      </c>
      <c r="AW64" s="82">
        <f t="shared" ref="AW64" si="512">AW62*AW63</f>
        <v>1143477.578562058</v>
      </c>
      <c r="AX64" s="82">
        <f t="shared" ref="AX64" si="513">AX62*AX63</f>
        <v>1146760.3868776446</v>
      </c>
      <c r="AY64" s="82">
        <f t="shared" ref="AY64" si="514">AY62*AY63</f>
        <v>1150052.6198034193</v>
      </c>
      <c r="AZ64" s="82">
        <f t="shared" ref="AZ64" si="515">AZ62*AZ63</f>
        <v>866367.39985229948</v>
      </c>
      <c r="BA64" s="82">
        <f t="shared" ref="BA64" si="516">BA62*BA63</f>
        <v>0</v>
      </c>
      <c r="BB64" s="82">
        <f t="shared" ref="BB64" si="517">BB62*BB63</f>
        <v>0</v>
      </c>
      <c r="BC64" s="82">
        <f t="shared" ref="BC64" si="518">BC62*BC63</f>
        <v>0</v>
      </c>
      <c r="BD64" s="82">
        <f t="shared" ref="BD64" si="519">BD62*BD63</f>
        <v>0</v>
      </c>
      <c r="BE64" s="82">
        <f t="shared" ref="BE64" si="520">BE62*BE63</f>
        <v>0</v>
      </c>
      <c r="BF64" s="82">
        <f t="shared" ref="BF64" si="521">BF62*BF63</f>
        <v>0</v>
      </c>
      <c r="BG64" s="82">
        <f t="shared" ref="BG64" si="522">BG62*BG63</f>
        <v>0</v>
      </c>
      <c r="BH64" s="82">
        <f t="shared" ref="BH64" si="523">BH62*BH63</f>
        <v>0</v>
      </c>
      <c r="BI64" s="82">
        <f t="shared" ref="BI64" si="524">BI62*BI63</f>
        <v>0</v>
      </c>
      <c r="BJ64" s="82">
        <f t="shared" ref="BJ64" si="525">BJ62*BJ63</f>
        <v>0</v>
      </c>
      <c r="BK64" s="82">
        <f t="shared" ref="BK64" si="526">BK62*BK63</f>
        <v>0</v>
      </c>
      <c r="BL64" s="82">
        <f t="shared" ref="BL64" si="527">BL62*BL63</f>
        <v>0</v>
      </c>
      <c r="BM64" s="82">
        <f t="shared" ref="BM64" si="528">BM62*BM63</f>
        <v>0</v>
      </c>
      <c r="BN64" s="82">
        <f t="shared" ref="BN64" si="529">BN62*BN63</f>
        <v>0</v>
      </c>
      <c r="BO64" s="82">
        <f t="shared" ref="BO64" si="530">BO62*BO63</f>
        <v>0</v>
      </c>
      <c r="BP64" s="82">
        <f t="shared" ref="BP64" si="531">BP62*BP63</f>
        <v>0</v>
      </c>
      <c r="BQ64" s="82">
        <f t="shared" ref="BQ64" si="532">BQ62*BQ63</f>
        <v>0</v>
      </c>
      <c r="BR64" s="82">
        <f t="shared" ref="BR64" si="533">BR62*BR63</f>
        <v>0</v>
      </c>
      <c r="BS64" s="82">
        <f t="shared" ref="BS64" si="534">BS62*BS63</f>
        <v>0</v>
      </c>
      <c r="BT64" s="82">
        <f t="shared" ref="BT64" si="535">BT62*BT63</f>
        <v>0</v>
      </c>
      <c r="BU64" s="82">
        <f t="shared" ref="BU64" si="536">BU62*BU63</f>
        <v>0</v>
      </c>
      <c r="BV64" s="82">
        <f t="shared" ref="BV64" si="537">BV62*BV63</f>
        <v>0</v>
      </c>
      <c r="BW64" s="82">
        <f t="shared" ref="BW64" si="538">BW62*BW63</f>
        <v>0</v>
      </c>
      <c r="BX64" s="82">
        <f t="shared" ref="BX64" si="539">BX62*BX63</f>
        <v>0</v>
      </c>
      <c r="BY64" s="82">
        <f t="shared" ref="BY64" si="540">BY62*BY63</f>
        <v>0</v>
      </c>
      <c r="BZ64" s="82">
        <f t="shared" ref="BZ64" si="541">BZ62*BZ63</f>
        <v>0</v>
      </c>
      <c r="CA64" s="82">
        <f t="shared" ref="CA64" si="542">CA62*CA63</f>
        <v>0</v>
      </c>
      <c r="CB64" s="82">
        <f t="shared" ref="CB64" si="543">CB62*CB63</f>
        <v>0</v>
      </c>
      <c r="CC64" s="82">
        <f t="shared" ref="CC64" si="544">CC62*CC63</f>
        <v>0</v>
      </c>
      <c r="CD64" s="82">
        <f t="shared" ref="CD64" si="545">CD62*CD63</f>
        <v>0</v>
      </c>
      <c r="CE64" s="82">
        <f t="shared" ref="CE64" si="546">CE62*CE63</f>
        <v>0</v>
      </c>
      <c r="CF64" s="82">
        <f t="shared" ref="CF64" si="547">CF62*CF63</f>
        <v>0</v>
      </c>
      <c r="CG64" s="82">
        <f t="shared" ref="CG64" si="548">CG62*CG63</f>
        <v>0</v>
      </c>
      <c r="CH64" s="82">
        <f t="shared" ref="CH64" si="549">CH62*CH63</f>
        <v>0</v>
      </c>
      <c r="CI64" s="82">
        <f t="shared" ref="CI64" si="550">CI62*CI63</f>
        <v>0</v>
      </c>
      <c r="CJ64" s="82">
        <f t="shared" ref="CJ64" si="551">CJ62*CJ63</f>
        <v>0</v>
      </c>
      <c r="CK64" s="82">
        <f t="shared" ref="CK64" si="552">CK62*CK63</f>
        <v>0</v>
      </c>
      <c r="CL64" s="82">
        <f t="shared" ref="CL64" si="553">CL62*CL63</f>
        <v>0</v>
      </c>
      <c r="CM64" s="82">
        <f t="shared" ref="CM64" si="554">CM62*CM63</f>
        <v>0</v>
      </c>
      <c r="CN64" s="82">
        <f t="shared" ref="CN64" si="555">CN62*CN63</f>
        <v>0</v>
      </c>
      <c r="CO64" s="82">
        <f t="shared" ref="CO64" si="556">CO62*CO63</f>
        <v>0</v>
      </c>
      <c r="CP64" s="82">
        <f t="shared" ref="CP64" si="557">CP62*CP63</f>
        <v>0</v>
      </c>
      <c r="CQ64" s="82">
        <f t="shared" ref="CQ64" si="558">CQ62*CQ63</f>
        <v>0</v>
      </c>
      <c r="CR64" s="82">
        <f t="shared" ref="CR64" si="559">CR62*CR63</f>
        <v>0</v>
      </c>
      <c r="CS64" s="82">
        <f t="shared" ref="CS64" si="560">CS62*CS63</f>
        <v>0</v>
      </c>
      <c r="CT64" s="82">
        <f t="shared" ref="CT64" si="561">CT62*CT63</f>
        <v>0</v>
      </c>
      <c r="CU64" s="82">
        <f t="shared" ref="CU64" si="562">CU62*CU63</f>
        <v>0</v>
      </c>
      <c r="CV64" s="82">
        <f t="shared" ref="CV64" si="563">CV62*CV63</f>
        <v>0</v>
      </c>
      <c r="CW64" s="82">
        <f t="shared" ref="CW64" si="564">CW62*CW63</f>
        <v>0</v>
      </c>
      <c r="CX64" s="82">
        <f t="shared" ref="CX64" si="565">CX62*CX63</f>
        <v>0</v>
      </c>
      <c r="CY64" s="82">
        <f t="shared" ref="CY64" si="566">CY62*CY63</f>
        <v>0</v>
      </c>
      <c r="CZ64" s="82">
        <f t="shared" ref="CZ64" si="567">CZ62*CZ63</f>
        <v>0</v>
      </c>
      <c r="DA64" s="82">
        <f t="shared" ref="DA64" si="568">DA62*DA63</f>
        <v>0</v>
      </c>
      <c r="DB64" s="82">
        <f t="shared" ref="DB64" si="569">DB62*DB63</f>
        <v>0</v>
      </c>
      <c r="DC64" s="82">
        <f t="shared" ref="DC64" si="570">DC62*DC63</f>
        <v>0</v>
      </c>
      <c r="DD64" s="82">
        <f t="shared" ref="DD64" si="571">DD62*DD63</f>
        <v>0</v>
      </c>
      <c r="DE64" s="82">
        <f t="shared" ref="DE64" si="572">DE62*DE63</f>
        <v>0</v>
      </c>
      <c r="DF64" s="82">
        <f t="shared" ref="DF64" si="573">DF62*DF63</f>
        <v>0</v>
      </c>
      <c r="DG64" s="82">
        <f t="shared" ref="DG64" si="574">DG62*DG63</f>
        <v>0</v>
      </c>
      <c r="DH64" s="82">
        <f t="shared" ref="DH64" si="575">DH62*DH63</f>
        <v>0</v>
      </c>
      <c r="DI64" s="82">
        <f t="shared" ref="DI64" si="576">DI62*DI63</f>
        <v>0</v>
      </c>
      <c r="DJ64" s="82">
        <f t="shared" ref="DJ64" si="577">DJ62*DJ63</f>
        <v>0</v>
      </c>
      <c r="DK64" s="82">
        <f t="shared" ref="DK64" si="578">DK62*DK63</f>
        <v>0</v>
      </c>
      <c r="DL64" s="82">
        <f t="shared" ref="DL64" si="579">DL62*DL63</f>
        <v>0</v>
      </c>
      <c r="DM64" s="82">
        <f t="shared" ref="DM64" si="580">DM62*DM63</f>
        <v>0</v>
      </c>
      <c r="DN64" s="82">
        <f t="shared" ref="DN64" si="581">DN62*DN63</f>
        <v>0</v>
      </c>
      <c r="DO64" s="82">
        <f t="shared" ref="DO64" si="582">DO62*DO63</f>
        <v>0</v>
      </c>
      <c r="DP64" s="82">
        <f t="shared" ref="DP64" si="583">DP62*DP63</f>
        <v>0</v>
      </c>
      <c r="DQ64" s="82">
        <f t="shared" ref="DQ64" si="584">DQ62*DQ63</f>
        <v>0</v>
      </c>
      <c r="DR64" s="82">
        <f t="shared" ref="DR64" si="585">DR62*DR63</f>
        <v>0</v>
      </c>
      <c r="DS64" s="82">
        <f t="shared" ref="DS64" si="586">DS62*DS63</f>
        <v>0</v>
      </c>
      <c r="DT64" s="82">
        <f t="shared" ref="DT64" si="587">DT62*DT63</f>
        <v>0</v>
      </c>
      <c r="DU64" s="82">
        <f t="shared" ref="DU64" si="588">DU62*DU63</f>
        <v>0</v>
      </c>
      <c r="DV64" s="82">
        <f t="shared" ref="DV64" si="589">DV62*DV63</f>
        <v>0</v>
      </c>
      <c r="DW64" s="82">
        <f t="shared" ref="DW64" si="590">DW62*DW63</f>
        <v>0</v>
      </c>
      <c r="DX64" s="82">
        <f t="shared" ref="DX64" si="591">DX62*DX63</f>
        <v>0</v>
      </c>
      <c r="DY64" s="82">
        <f t="shared" ref="DY64" si="592">DY62*DY63</f>
        <v>0</v>
      </c>
      <c r="DZ64" s="82">
        <f t="shared" ref="DZ64" si="593">DZ62*DZ63</f>
        <v>0</v>
      </c>
      <c r="EA64" s="82">
        <f t="shared" ref="EA64" si="594">EA62*EA63</f>
        <v>0</v>
      </c>
      <c r="EB64" s="82">
        <f t="shared" ref="EB64" si="595">EB62*EB63</f>
        <v>0</v>
      </c>
    </row>
    <row r="65" spans="2:132" ht="14" outlineLevel="1" x14ac:dyDescent="0.3">
      <c r="B65" s="73"/>
      <c r="C65" s="27"/>
      <c r="H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row>
    <row r="66" spans="2:132" ht="13" outlineLevel="1" x14ac:dyDescent="0.3">
      <c r="C66" s="339" t="s">
        <v>504</v>
      </c>
      <c r="G66" s="52"/>
      <c r="H66" s="29"/>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row>
    <row r="67" spans="2:132" outlineLevel="1" x14ac:dyDescent="0.25">
      <c r="C67" s="317" t="s">
        <v>485</v>
      </c>
      <c r="D67" s="125">
        <f>Assumptions!I16</f>
        <v>0.64</v>
      </c>
      <c r="E67" s="79">
        <f>Assumptions!I13</f>
        <v>45658</v>
      </c>
      <c r="G67" s="52" t="s">
        <v>215</v>
      </c>
      <c r="H67" s="50">
        <f>SUM(J67:EB67)</f>
        <v>0.99999999999999989</v>
      </c>
      <c r="J67" s="129"/>
      <c r="K67" s="155">
        <f>ROUND(($D$67/MiY*(SUM($J$67:J67)&lt;=1)+IF(SUM($J$67:J67)+($D$67/MiY)&gt;1,1-(SUM($J$67:J67)+($D$67/MiY)),0)),5)*(K$7&gt;=$E$67)</f>
        <v>0</v>
      </c>
      <c r="L67" s="155">
        <f>ROUND(($D$67/MiY*(SUM($J$67:K67)&lt;=1)+IF(SUM($J$67:K67)+($D$67/MiY)&gt;1,1-(SUM($J$67:K67)+($D$67/MiY)),0)),5)*(L$7&gt;=$E$67)</f>
        <v>0</v>
      </c>
      <c r="M67" s="155">
        <f>ROUND(($D$67/MiY*(SUM($J$67:L67)&lt;=1)+IF(SUM($J$67:L67)+($D$67/MiY)&gt;1,1-(SUM($J$67:L67)+($D$67/MiY)),0)),5)*(M$7&gt;=$E$67)</f>
        <v>0</v>
      </c>
      <c r="N67" s="155">
        <f>ROUND(($D$67/MiY*(SUM($J$67:M67)&lt;=1)+IF(SUM($J$67:M67)+($D$67/MiY)&gt;1,1-(SUM($J$67:M67)+($D$67/MiY)),0)),5)*(N$7&gt;=$E$67)</f>
        <v>0</v>
      </c>
      <c r="O67" s="155">
        <f>ROUND(($D$67/MiY*(SUM($J$67:N67)&lt;=1)+IF(SUM($J$67:N67)+($D$67/MiY)&gt;1,1-(SUM($J$67:N67)+($D$67/MiY)),0)),5)*(O$7&gt;=$E$67)</f>
        <v>0</v>
      </c>
      <c r="P67" s="155">
        <f>ROUND(($D$67/MiY*(SUM($J$67:O67)&lt;=1)+IF(SUM($J$67:O67)+($D$67/MiY)&gt;1,1-(SUM($J$67:O67)+($D$67/MiY)),0)),5)*(P$7&gt;=$E$67)</f>
        <v>0</v>
      </c>
      <c r="Q67" s="155">
        <f>ROUND(($D$67/MiY*(SUM($J$67:P67)&lt;=1)+IF(SUM($J$67:P67)+($D$67/MiY)&gt;1,1-(SUM($J$67:P67)+($D$67/MiY)),0)),5)*(Q$7&gt;=$E$67)</f>
        <v>0</v>
      </c>
      <c r="R67" s="155">
        <f>ROUND(($D$67/MiY*(SUM($J$67:Q67)&lt;=1)+IF(SUM($J$67:Q67)+($D$67/MiY)&gt;1,1-(SUM($J$67:Q67)+($D$67/MiY)),0)),5)*(R$7&gt;=$E$67)</f>
        <v>0</v>
      </c>
      <c r="S67" s="155">
        <f>ROUND(($D$67/MiY*(SUM($J$67:R67)&lt;=1)+IF(SUM($J$67:R67)+($D$67/MiY)&gt;1,1-(SUM($J$67:R67)+($D$67/MiY)),0)),5)*(S$7&gt;=$E$67)</f>
        <v>0</v>
      </c>
      <c r="T67" s="155">
        <f>ROUND(($D$67/MiY*(SUM($J$67:S67)&lt;=1)+IF(SUM($J$67:S67)+($D$67/MiY)&gt;1,1-(SUM($J$67:S67)+($D$67/MiY)),0)),5)*(T$7&gt;=$E$67)</f>
        <v>0</v>
      </c>
      <c r="U67" s="155">
        <f>ROUND(($D$67/MiY*(SUM($J$67:T67)&lt;=1)+IF(SUM($J$67:T67)+($D$67/MiY)&gt;1,1-(SUM($J$67:T67)+($D$67/MiY)),0)),5)*(U$7&gt;=$E$67)</f>
        <v>0</v>
      </c>
      <c r="V67" s="155">
        <f>ROUND(($D$67/MiY*(SUM($J$67:U67)&lt;=1)+IF(SUM($J$67:U67)+($D$67/MiY)&gt;1,1-(SUM($J$67:U67)+($D$67/MiY)),0)),5)*(V$7&gt;=$E$67)</f>
        <v>0</v>
      </c>
      <c r="W67" s="155">
        <f>ROUND(($D$67/MiY*(SUM($J$67:V67)&lt;=1)+IF(SUM($J$67:V67)+($D$67/MiY)&gt;1,1-(SUM($J$67:V67)+($D$67/MiY)),0)),5)*(W$7&gt;=$E$67)</f>
        <v>0</v>
      </c>
      <c r="X67" s="155">
        <f>ROUND(($D$67/MiY*(SUM($J$67:W67)&lt;=1)+IF(SUM($J$67:W67)+($D$67/MiY)&gt;1,1-(SUM($J$67:W67)+($D$67/MiY)),0)),5)*(X$7&gt;=$E$67)</f>
        <v>0</v>
      </c>
      <c r="Y67" s="155">
        <f>ROUND(($D$67/MiY*(SUM($J$67:X67)&lt;=1)+IF(SUM($J$67:X67)+($D$67/MiY)&gt;1,1-(SUM($J$67:X67)+($D$67/MiY)),0)),5)*(Y$7&gt;=$E$67)</f>
        <v>0</v>
      </c>
      <c r="Z67" s="155">
        <f>ROUND(($D$67/MiY*(SUM($J$67:Y67)&lt;=1)+IF(SUM($J$67:Y67)+($D$67/MiY)&gt;1,1-(SUM($J$67:Y67)+($D$67/MiY)),0)),5)*(Z$7&gt;=$E$67)</f>
        <v>0</v>
      </c>
      <c r="AA67" s="155">
        <f>ROUND(($D$67/MiY*(SUM($J$67:Z67)&lt;=1)+IF(SUM($J$67:Z67)+($D$67/MiY)&gt;1,1-(SUM($J$67:Z67)+($D$67/MiY)),0)),5)*(AA$7&gt;=$E$67)</f>
        <v>0</v>
      </c>
      <c r="AB67" s="155">
        <f>ROUND(($D$67/MiY*(SUM($J$67:AA67)&lt;=1)+IF(SUM($J$67:AA67)+($D$67/MiY)&gt;1,1-(SUM($J$67:AA67)+($D$67/MiY)),0)),5)*(AB$7&gt;=$E$67)</f>
        <v>0</v>
      </c>
      <c r="AC67" s="155">
        <f>ROUND(($D$67/MiY*(SUM($J$67:AB67)&lt;=1)+IF(SUM($J$67:AB67)+($D$67/MiY)&gt;1,1-(SUM($J$67:AB67)+($D$67/MiY)),0)),5)*(AC$7&gt;=$E$67)</f>
        <v>0</v>
      </c>
      <c r="AD67" s="155">
        <f>ROUND(($D$67/MiY*(SUM($J$67:AC67)&lt;=1)+IF(SUM($J$67:AC67)+($D$67/MiY)&gt;1,1-(SUM($J$67:AC67)+($D$67/MiY)),0)),5)*(AD$7&gt;=$E$67)</f>
        <v>0</v>
      </c>
      <c r="AE67" s="155">
        <f>ROUND(($D$67/MiY*(SUM($J$67:AD67)&lt;=1)+IF(SUM($J$67:AD67)+($D$67/MiY)&gt;1,1-(SUM($J$67:AD67)+($D$67/MiY)),0)),5)*(AE$7&gt;=$E$67)</f>
        <v>0</v>
      </c>
      <c r="AF67" s="155">
        <f>ROUND(($D$67/MiY*(SUM($J$67:AE67)&lt;=1)+IF(SUM($J$67:AE67)+($D$67/MiY)&gt;1,1-(SUM($J$67:AE67)+($D$67/MiY)),0)),5)*(AF$7&gt;=$E$67)</f>
        <v>0</v>
      </c>
      <c r="AG67" s="155">
        <f>ROUND(($D$67/MiY*(SUM($J$67:AF67)&lt;=1)+IF(SUM($J$67:AF67)+($D$67/MiY)&gt;1,1-(SUM($J$67:AF67)+($D$67/MiY)),0)),5)*(AG$7&gt;=$E$67)</f>
        <v>0</v>
      </c>
      <c r="AH67" s="155">
        <f>ROUND(($D$67/MiY*(SUM($J$67:AG67)&lt;=1)+IF(SUM($J$67:AG67)+($D$67/MiY)&gt;1,1-(SUM($J$67:AG67)+($D$67/MiY)),0)),5)*(AH$7&gt;=$E$67)</f>
        <v>5.3330000000000002E-2</v>
      </c>
      <c r="AI67" s="155">
        <f>ROUND(($D$67/MiY*(SUM($J$67:AH67)&lt;=1)+IF(SUM($J$67:AH67)+($D$67/MiY)&gt;1,1-(SUM($J$67:AH67)+($D$67/MiY)),0)),5)*(AI$7&gt;=$E$67)</f>
        <v>5.3330000000000002E-2</v>
      </c>
      <c r="AJ67" s="155">
        <f>ROUND(($D$67/MiY*(SUM($J$67:AI67)&lt;=1)+IF(SUM($J$67:AI67)+($D$67/MiY)&gt;1,1-(SUM($J$67:AI67)+($D$67/MiY)),0)),5)*(AJ$7&gt;=$E$67)</f>
        <v>5.3330000000000002E-2</v>
      </c>
      <c r="AK67" s="155">
        <f>ROUND(($D$67/MiY*(SUM($J$67:AJ67)&lt;=1)+IF(SUM($J$67:AJ67)+($D$67/MiY)&gt;1,1-(SUM($J$67:AJ67)+($D$67/MiY)),0)),5)*(AK$7&gt;=$E$67)</f>
        <v>5.3330000000000002E-2</v>
      </c>
      <c r="AL67" s="155">
        <f>ROUND(($D$67/MiY*(SUM($J$67:AK67)&lt;=1)+IF(SUM($J$67:AK67)+($D$67/MiY)&gt;1,1-(SUM($J$67:AK67)+($D$67/MiY)),0)),5)*(AL$7&gt;=$E$67)</f>
        <v>5.3330000000000002E-2</v>
      </c>
      <c r="AM67" s="155">
        <f>ROUND(($D$67/MiY*(SUM($J$67:AL67)&lt;=1)+IF(SUM($J$67:AL67)+($D$67/MiY)&gt;1,1-(SUM($J$67:AL67)+($D$67/MiY)),0)),5)*(AM$7&gt;=$E$67)</f>
        <v>5.3330000000000002E-2</v>
      </c>
      <c r="AN67" s="155">
        <f>ROUND(($D$67/MiY*(SUM($J$67:AM67)&lt;=1)+IF(SUM($J$67:AM67)+($D$67/MiY)&gt;1,1-(SUM($J$67:AM67)+($D$67/MiY)),0)),5)*(AN$7&gt;=$E$67)</f>
        <v>5.3330000000000002E-2</v>
      </c>
      <c r="AO67" s="155">
        <f>ROUND(($D$67/MiY*(SUM($J$67:AN67)&lt;=1)+IF(SUM($J$67:AN67)+($D$67/MiY)&gt;1,1-(SUM($J$67:AN67)+($D$67/MiY)),0)),5)*(AO$7&gt;=$E$67)</f>
        <v>5.3330000000000002E-2</v>
      </c>
      <c r="AP67" s="155">
        <f>ROUND(($D$67/MiY*(SUM($J$67:AO67)&lt;=1)+IF(SUM($J$67:AO67)+($D$67/MiY)&gt;1,1-(SUM($J$67:AO67)+($D$67/MiY)),0)),5)*(AP$7&gt;=$E$67)</f>
        <v>5.3330000000000002E-2</v>
      </c>
      <c r="AQ67" s="155">
        <f>ROUND(($D$67/MiY*(SUM($J$67:AP67)&lt;=1)+IF(SUM($J$67:AP67)+($D$67/MiY)&gt;1,1-(SUM($J$67:AP67)+($D$67/MiY)),0)),5)*(AQ$7&gt;=$E$67)</f>
        <v>5.3330000000000002E-2</v>
      </c>
      <c r="AR67" s="155">
        <f>ROUND(($D$67/MiY*(SUM($J$67:AQ67)&lt;=1)+IF(SUM($J$67:AQ67)+($D$67/MiY)&gt;1,1-(SUM($J$67:AQ67)+($D$67/MiY)),0)),5)*(AR$7&gt;=$E$67)</f>
        <v>5.3330000000000002E-2</v>
      </c>
      <c r="AS67" s="155">
        <f>ROUND(($D$67/MiY*(SUM($J$67:AR67)&lt;=1)+IF(SUM($J$67:AR67)+($D$67/MiY)&gt;1,1-(SUM($J$67:AR67)+($D$67/MiY)),0)),5)*(AS$7&gt;=$E$67)</f>
        <v>5.3330000000000002E-2</v>
      </c>
      <c r="AT67" s="155">
        <f>ROUND(($D$67/MiY*(SUM($J$67:AS67)&lt;=1)+IF(SUM($J$67:AS67)+($D$67/MiY)&gt;1,1-(SUM($J$67:AS67)+($D$67/MiY)),0)),5)*(AT$7&gt;=$E$67)</f>
        <v>5.3330000000000002E-2</v>
      </c>
      <c r="AU67" s="155">
        <f>ROUND(($D$67/MiY*(SUM($J$67:AT67)&lt;=1)+IF(SUM($J$67:AT67)+($D$67/MiY)&gt;1,1-(SUM($J$67:AT67)+($D$67/MiY)),0)),5)*(AU$7&gt;=$E$67)</f>
        <v>5.3330000000000002E-2</v>
      </c>
      <c r="AV67" s="155">
        <f>ROUND(($D$67/MiY*(SUM($J$67:AU67)&lt;=1)+IF(SUM($J$67:AU67)+($D$67/MiY)&gt;1,1-(SUM($J$67:AU67)+($D$67/MiY)),0)),5)*(AV$7&gt;=$E$67)</f>
        <v>5.3330000000000002E-2</v>
      </c>
      <c r="AW67" s="155">
        <f>ROUND(($D$67/MiY*(SUM($J$67:AV67)&lt;=1)+IF(SUM($J$67:AV67)+($D$67/MiY)&gt;1,1-(SUM($J$67:AV67)+($D$67/MiY)),0)),5)*(AW$7&gt;=$E$67)</f>
        <v>5.3330000000000002E-2</v>
      </c>
      <c r="AX67" s="155">
        <f>ROUND(($D$67/MiY*(SUM($J$67:AW67)&lt;=1)+IF(SUM($J$67:AW67)+($D$67/MiY)&gt;1,1-(SUM($J$67:AW67)+($D$67/MiY)),0)),5)*(AX$7&gt;=$E$67)</f>
        <v>5.3330000000000002E-2</v>
      </c>
      <c r="AY67" s="155">
        <f>ROUND(($D$67/MiY*(SUM($J$67:AX67)&lt;=1)+IF(SUM($J$67:AX67)+($D$67/MiY)&gt;1,1-(SUM($J$67:AX67)+($D$67/MiY)),0)),5)*(AY$7&gt;=$E$67)</f>
        <v>5.3330000000000002E-2</v>
      </c>
      <c r="AZ67" s="155">
        <f>ROUND(($D$67/MiY*(SUM($J$67:AY67)&lt;=1)+IF(SUM($J$67:AY67)+($D$67/MiY)&gt;1,1-(SUM($J$67:AY67)+($D$67/MiY)),0)),5)*(AZ$7&gt;=$E$67)</f>
        <v>4.0059999999999998E-2</v>
      </c>
      <c r="BA67" s="155">
        <f>ROUND(($D$67/MiY*(SUM($J$67:AZ67)&lt;=1)+IF(SUM($J$67:AZ67)+($D$67/MiY)&gt;1,1-(SUM($J$67:AZ67)+($D$67/MiY)),0)),5)*(BA$7&gt;=$E$67)</f>
        <v>0</v>
      </c>
      <c r="BB67" s="155">
        <f>ROUND(($D$67/MiY*(SUM($J$67:BA67)&lt;=1)+IF(SUM($J$67:BA67)+($D$67/MiY)&gt;1,1-(SUM($J$67:BA67)+($D$67/MiY)),0)),5)*(BB$7&gt;=$E$67)</f>
        <v>0</v>
      </c>
      <c r="BC67" s="155">
        <f>ROUND(($D$67/MiY*(SUM($J$67:BB67)&lt;=1)+IF(SUM($J$67:BB67)+($D$67/MiY)&gt;1,1-(SUM($J$67:BB67)+($D$67/MiY)),0)),5)*(BC$7&gt;=$E$67)</f>
        <v>0</v>
      </c>
      <c r="BD67" s="155">
        <f>ROUND(($D$67/MiY*(SUM($J$67:BC67)&lt;=1)+IF(SUM($J$67:BC67)+($D$67/MiY)&gt;1,1-(SUM($J$67:BC67)+($D$67/MiY)),0)),5)*(BD$7&gt;=$E$67)</f>
        <v>0</v>
      </c>
      <c r="BE67" s="155">
        <f>ROUND(($D$67/MiY*(SUM($J$67:BD67)&lt;=1)+IF(SUM($J$67:BD67)+($D$67/MiY)&gt;1,1-(SUM($J$67:BD67)+($D$67/MiY)),0)),5)*(BE$7&gt;=$E$67)</f>
        <v>0</v>
      </c>
      <c r="BF67" s="155">
        <f>ROUND(($D$67/MiY*(SUM($J$67:BE67)&lt;=1)+IF(SUM($J$67:BE67)+($D$67/MiY)&gt;1,1-(SUM($J$67:BE67)+($D$67/MiY)),0)),5)*(BF$7&gt;=$E$67)</f>
        <v>0</v>
      </c>
      <c r="BG67" s="155">
        <f>ROUND(($D$67/MiY*(SUM($J$67:BF67)&lt;=1)+IF(SUM($J$67:BF67)+($D$67/MiY)&gt;1,1-(SUM($J$67:BF67)+($D$67/MiY)),0)),5)*(BG$7&gt;=$E$67)</f>
        <v>0</v>
      </c>
      <c r="BH67" s="155">
        <f>ROUND(($D$67/MiY*(SUM($J$67:BG67)&lt;=1)+IF(SUM($J$67:BG67)+($D$67/MiY)&gt;1,1-(SUM($J$67:BG67)+($D$67/MiY)),0)),5)*(BH$7&gt;=$E$67)</f>
        <v>0</v>
      </c>
      <c r="BI67" s="155">
        <f>ROUND(($D$67/MiY*(SUM($J$67:BH67)&lt;=1)+IF(SUM($J$67:BH67)+($D$67/MiY)&gt;1,1-(SUM($J$67:BH67)+($D$67/MiY)),0)),5)*(BI$7&gt;=$E$67)</f>
        <v>0</v>
      </c>
      <c r="BJ67" s="155">
        <f>ROUND(($D$67/MiY*(SUM($J$67:BI67)&lt;=1)+IF(SUM($J$67:BI67)+($D$67/MiY)&gt;1,1-(SUM($J$67:BI67)+($D$67/MiY)),0)),5)*(BJ$7&gt;=$E$67)</f>
        <v>0</v>
      </c>
      <c r="BK67" s="155">
        <f>ROUND(($D$67/MiY*(SUM($J$67:BJ67)&lt;=1)+IF(SUM($J$67:BJ67)+($D$67/MiY)&gt;1,1-(SUM($J$67:BJ67)+($D$67/MiY)),0)),5)*(BK$7&gt;=$E$67)</f>
        <v>0</v>
      </c>
      <c r="BL67" s="155">
        <f>ROUND(($D$67/MiY*(SUM($J$67:BK67)&lt;=1)+IF(SUM($J$67:BK67)+($D$67/MiY)&gt;1,1-(SUM($J$67:BK67)+($D$67/MiY)),0)),5)*(BL$7&gt;=$E$67)</f>
        <v>0</v>
      </c>
      <c r="BM67" s="155">
        <f>ROUND(($D$67/MiY*(SUM($J$67:BL67)&lt;=1)+IF(SUM($J$67:BL67)+($D$67/MiY)&gt;1,1-(SUM($J$67:BL67)+($D$67/MiY)),0)),5)*(BM$7&gt;=$E$67)</f>
        <v>0</v>
      </c>
      <c r="BN67" s="155">
        <f>ROUND(($D$67/MiY*(SUM($J$67:BM67)&lt;=1)+IF(SUM($J$67:BM67)+($D$67/MiY)&gt;1,1-(SUM($J$67:BM67)+($D$67/MiY)),0)),5)*(BN$7&gt;=$E$67)</f>
        <v>0</v>
      </c>
      <c r="BO67" s="155">
        <f>ROUND(($D$67/MiY*(SUM($J$67:BN67)&lt;=1)+IF(SUM($J$67:BN67)+($D$67/MiY)&gt;1,1-(SUM($J$67:BN67)+($D$67/MiY)),0)),5)*(BO$7&gt;=$E$67)</f>
        <v>0</v>
      </c>
      <c r="BP67" s="155">
        <f>ROUND(($D$67/MiY*(SUM($J$67:BO67)&lt;=1)+IF(SUM($J$67:BO67)+($D$67/MiY)&gt;1,1-(SUM($J$67:BO67)+($D$67/MiY)),0)),5)*(BP$7&gt;=$E$67)</f>
        <v>0</v>
      </c>
      <c r="BQ67" s="155">
        <f>ROUND(($D$67/MiY*(SUM($J$67:BP67)&lt;=1)+IF(SUM($J$67:BP67)+($D$67/MiY)&gt;1,1-(SUM($J$67:BP67)+($D$67/MiY)),0)),5)*(BQ$7&gt;=$E$67)</f>
        <v>0</v>
      </c>
      <c r="BR67" s="155">
        <f>ROUND(($D$67/MiY*(SUM($J$67:BQ67)&lt;=1)+IF(SUM($J$67:BQ67)+($D$67/MiY)&gt;1,1-(SUM($J$67:BQ67)+($D$67/MiY)),0)),5)*(BR$7&gt;=$E$67)</f>
        <v>0</v>
      </c>
      <c r="BS67" s="155">
        <f>ROUND(($D$67/MiY*(SUM($J$67:BR67)&lt;=1)+IF(SUM($J$67:BR67)+($D$67/MiY)&gt;1,1-(SUM($J$67:BR67)+($D$67/MiY)),0)),5)*(BS$7&gt;=$E$67)</f>
        <v>0</v>
      </c>
      <c r="BT67" s="155">
        <f>ROUND(($D$67/MiY*(SUM($J$67:BS67)&lt;=1)+IF(SUM($J$67:BS67)+($D$67/MiY)&gt;1,1-(SUM($J$67:BS67)+($D$67/MiY)),0)),5)*(BT$7&gt;=$E$67)</f>
        <v>0</v>
      </c>
      <c r="BU67" s="155">
        <f>ROUND(($D$67/MiY*(SUM($J$67:BT67)&lt;=1)+IF(SUM($J$67:BT67)+($D$67/MiY)&gt;1,1-(SUM($J$67:BT67)+($D$67/MiY)),0)),5)*(BU$7&gt;=$E$67)</f>
        <v>0</v>
      </c>
      <c r="BV67" s="155">
        <f>ROUND(($D$67/MiY*(SUM($J$67:BU67)&lt;=1)+IF(SUM($J$67:BU67)+($D$67/MiY)&gt;1,1-(SUM($J$67:BU67)+($D$67/MiY)),0)),5)*(BV$7&gt;=$E$67)</f>
        <v>0</v>
      </c>
      <c r="BW67" s="155">
        <f>ROUND(($D$67/MiY*(SUM($J$67:BV67)&lt;=1)+IF(SUM($J$67:BV67)+($D$67/MiY)&gt;1,1-(SUM($J$67:BV67)+($D$67/MiY)),0)),5)*(BW$7&gt;=$E$67)</f>
        <v>0</v>
      </c>
      <c r="BX67" s="155">
        <f>ROUND(($D$67/MiY*(SUM($J$67:BW67)&lt;=1)+IF(SUM($J$67:BW67)+($D$67/MiY)&gt;1,1-(SUM($J$67:BW67)+($D$67/MiY)),0)),5)*(BX$7&gt;=$E$67)</f>
        <v>0</v>
      </c>
      <c r="BY67" s="155">
        <f>ROUND(($D$67/MiY*(SUM($J$67:BX67)&lt;=1)+IF(SUM($J$67:BX67)+($D$67/MiY)&gt;1,1-(SUM($J$67:BX67)+($D$67/MiY)),0)),5)*(BY$7&gt;=$E$67)</f>
        <v>0</v>
      </c>
      <c r="BZ67" s="155">
        <f>ROUND(($D$67/MiY*(SUM($J$67:BY67)&lt;=1)+IF(SUM($J$67:BY67)+($D$67/MiY)&gt;1,1-(SUM($J$67:BY67)+($D$67/MiY)),0)),5)*(BZ$7&gt;=$E$67)</f>
        <v>0</v>
      </c>
      <c r="CA67" s="155">
        <f>ROUND(($D$67/MiY*(SUM($J$67:BZ67)&lt;=1)+IF(SUM($J$67:BZ67)+($D$67/MiY)&gt;1,1-(SUM($J$67:BZ67)+($D$67/MiY)),0)),5)*(CA$7&gt;=$E$67)</f>
        <v>0</v>
      </c>
      <c r="CB67" s="155">
        <f>ROUND(($D$67/MiY*(SUM($J$67:CA67)&lt;=1)+IF(SUM($J$67:CA67)+($D$67/MiY)&gt;1,1-(SUM($J$67:CA67)+($D$67/MiY)),0)),5)*(CB$7&gt;=$E$67)</f>
        <v>0</v>
      </c>
      <c r="CC67" s="155">
        <f>ROUND(($D$67/MiY*(SUM($J$67:CB67)&lt;=1)+IF(SUM($J$67:CB67)+($D$67/MiY)&gt;1,1-(SUM($J$67:CB67)+($D$67/MiY)),0)),5)*(CC$7&gt;=$E$67)</f>
        <v>0</v>
      </c>
      <c r="CD67" s="155">
        <f>ROUND(($D$67/MiY*(SUM($J$67:CC67)&lt;=1)+IF(SUM($J$67:CC67)+($D$67/MiY)&gt;1,1-(SUM($J$67:CC67)+($D$67/MiY)),0)),5)*(CD$7&gt;=$E$67)</f>
        <v>0</v>
      </c>
      <c r="CE67" s="155">
        <f>ROUND(($D$67/MiY*(SUM($J$67:CD67)&lt;=1)+IF(SUM($J$67:CD67)+($D$67/MiY)&gt;1,1-(SUM($J$67:CD67)+($D$67/MiY)),0)),5)*(CE$7&gt;=$E$67)</f>
        <v>0</v>
      </c>
      <c r="CF67" s="155">
        <f>ROUND(($D$67/MiY*(SUM($J$67:CE67)&lt;=1)+IF(SUM($J$67:CE67)+($D$67/MiY)&gt;1,1-(SUM($J$67:CE67)+($D$67/MiY)),0)),5)*(CF$7&gt;=$E$67)</f>
        <v>0</v>
      </c>
      <c r="CG67" s="155">
        <f>ROUND(($D$67/MiY*(SUM($J$67:CF67)&lt;=1)+IF(SUM($J$67:CF67)+($D$67/MiY)&gt;1,1-(SUM($J$67:CF67)+($D$67/MiY)),0)),5)*(CG$7&gt;=$E$67)</f>
        <v>0</v>
      </c>
      <c r="CH67" s="155">
        <f>ROUND(($D$67/MiY*(SUM($J$67:CG67)&lt;=1)+IF(SUM($J$67:CG67)+($D$67/MiY)&gt;1,1-(SUM($J$67:CG67)+($D$67/MiY)),0)),5)*(CH$7&gt;=$E$67)</f>
        <v>0</v>
      </c>
      <c r="CI67" s="155">
        <f>ROUND(($D$67/MiY*(SUM($J$67:CH67)&lt;=1)+IF(SUM($J$67:CH67)+($D$67/MiY)&gt;1,1-(SUM($J$67:CH67)+($D$67/MiY)),0)),5)*(CI$7&gt;=$E$67)</f>
        <v>0</v>
      </c>
      <c r="CJ67" s="155">
        <f>ROUND(($D$67/MiY*(SUM($J$67:CI67)&lt;=1)+IF(SUM($J$67:CI67)+($D$67/MiY)&gt;1,1-(SUM($J$67:CI67)+($D$67/MiY)),0)),5)*(CJ$7&gt;=$E$67)</f>
        <v>0</v>
      </c>
      <c r="CK67" s="155">
        <f>ROUND(($D$67/MiY*(SUM($J$67:CJ67)&lt;=1)+IF(SUM($J$67:CJ67)+($D$67/MiY)&gt;1,1-(SUM($J$67:CJ67)+($D$67/MiY)),0)),5)*(CK$7&gt;=$E$67)</f>
        <v>0</v>
      </c>
      <c r="CL67" s="155">
        <f>ROUND(($D$67/MiY*(SUM($J$67:CK67)&lt;=1)+IF(SUM($J$67:CK67)+($D$67/MiY)&gt;1,1-(SUM($J$67:CK67)+($D$67/MiY)),0)),5)*(CL$7&gt;=$E$67)</f>
        <v>0</v>
      </c>
      <c r="CM67" s="155">
        <f>ROUND(($D$67/MiY*(SUM($J$67:CL67)&lt;=1)+IF(SUM($J$67:CL67)+($D$67/MiY)&gt;1,1-(SUM($J$67:CL67)+($D$67/MiY)),0)),5)*(CM$7&gt;=$E$67)</f>
        <v>0</v>
      </c>
      <c r="CN67" s="155">
        <f>ROUND(($D$67/MiY*(SUM($J$67:CM67)&lt;=1)+IF(SUM($J$67:CM67)+($D$67/MiY)&gt;1,1-(SUM($J$67:CM67)+($D$67/MiY)),0)),5)*(CN$7&gt;=$E$67)</f>
        <v>0</v>
      </c>
      <c r="CO67" s="155">
        <f>ROUND(($D$67/MiY*(SUM($J$67:CN67)&lt;=1)+IF(SUM($J$67:CN67)+($D$67/MiY)&gt;1,1-(SUM($J$67:CN67)+($D$67/MiY)),0)),5)*(CO$7&gt;=$E$67)</f>
        <v>0</v>
      </c>
      <c r="CP67" s="155">
        <f>ROUND(($D$67/MiY*(SUM($J$67:CO67)&lt;=1)+IF(SUM($J$67:CO67)+($D$67/MiY)&gt;1,1-(SUM($J$67:CO67)+($D$67/MiY)),0)),5)*(CP$7&gt;=$E$67)</f>
        <v>0</v>
      </c>
      <c r="CQ67" s="155">
        <f>ROUND(($D$67/MiY*(SUM($J$67:CP67)&lt;=1)+IF(SUM($J$67:CP67)+($D$67/MiY)&gt;1,1-(SUM($J$67:CP67)+($D$67/MiY)),0)),5)*(CQ$7&gt;=$E$67)</f>
        <v>0</v>
      </c>
      <c r="CR67" s="155">
        <f>ROUND(($D$67/MiY*(SUM($J$67:CQ67)&lt;=1)+IF(SUM($J$67:CQ67)+($D$67/MiY)&gt;1,1-(SUM($J$67:CQ67)+($D$67/MiY)),0)),5)*(CR$7&gt;=$E$67)</f>
        <v>0</v>
      </c>
      <c r="CS67" s="155">
        <f>ROUND(($D$67/MiY*(SUM($J$67:CR67)&lt;=1)+IF(SUM($J$67:CR67)+($D$67/MiY)&gt;1,1-(SUM($J$67:CR67)+($D$67/MiY)),0)),5)*(CS$7&gt;=$E$67)</f>
        <v>0</v>
      </c>
      <c r="CT67" s="155">
        <f>ROUND(($D$67/MiY*(SUM($J$67:CS67)&lt;=1)+IF(SUM($J$67:CS67)+($D$67/MiY)&gt;1,1-(SUM($J$67:CS67)+($D$67/MiY)),0)),5)*(CT$7&gt;=$E$67)</f>
        <v>0</v>
      </c>
      <c r="CU67" s="155">
        <f>ROUND(($D$67/MiY*(SUM($J$67:CT67)&lt;=1)+IF(SUM($J$67:CT67)+($D$67/MiY)&gt;1,1-(SUM($J$67:CT67)+($D$67/MiY)),0)),5)*(CU$7&gt;=$E$67)</f>
        <v>0</v>
      </c>
      <c r="CV67" s="155">
        <f>ROUND(($D$67/MiY*(SUM($J$67:CU67)&lt;=1)+IF(SUM($J$67:CU67)+($D$67/MiY)&gt;1,1-(SUM($J$67:CU67)+($D$67/MiY)),0)),5)*(CV$7&gt;=$E$67)</f>
        <v>0</v>
      </c>
      <c r="CW67" s="155">
        <f>ROUND(($D$67/MiY*(SUM($J$67:CV67)&lt;=1)+IF(SUM($J$67:CV67)+($D$67/MiY)&gt;1,1-(SUM($J$67:CV67)+($D$67/MiY)),0)),5)*(CW$7&gt;=$E$67)</f>
        <v>0</v>
      </c>
      <c r="CX67" s="155">
        <f>ROUND(($D$67/MiY*(SUM($J$67:CW67)&lt;=1)+IF(SUM($J$67:CW67)+($D$67/MiY)&gt;1,1-(SUM($J$67:CW67)+($D$67/MiY)),0)),5)*(CX$7&gt;=$E$67)</f>
        <v>0</v>
      </c>
      <c r="CY67" s="155">
        <f>ROUND(($D$67/MiY*(SUM($J$67:CX67)&lt;=1)+IF(SUM($J$67:CX67)+($D$67/MiY)&gt;1,1-(SUM($J$67:CX67)+($D$67/MiY)),0)),5)*(CY$7&gt;=$E$67)</f>
        <v>0</v>
      </c>
      <c r="CZ67" s="155">
        <f>ROUND(($D$67/MiY*(SUM($J$67:CY67)&lt;=1)+IF(SUM($J$67:CY67)+($D$67/MiY)&gt;1,1-(SUM($J$67:CY67)+($D$67/MiY)),0)),5)*(CZ$7&gt;=$E$67)</f>
        <v>0</v>
      </c>
      <c r="DA67" s="155">
        <f>ROUND(($D$67/MiY*(SUM($J$67:CZ67)&lt;=1)+IF(SUM($J$67:CZ67)+($D$67/MiY)&gt;1,1-(SUM($J$67:CZ67)+($D$67/MiY)),0)),5)*(DA$7&gt;=$E$67)</f>
        <v>0</v>
      </c>
      <c r="DB67" s="155">
        <f>ROUND(($D$67/MiY*(SUM($J$67:DA67)&lt;=1)+IF(SUM($J$67:DA67)+($D$67/MiY)&gt;1,1-(SUM($J$67:DA67)+($D$67/MiY)),0)),5)*(DB$7&gt;=$E$67)</f>
        <v>0</v>
      </c>
      <c r="DC67" s="155">
        <f>ROUND(($D$67/MiY*(SUM($J$67:DB67)&lt;=1)+IF(SUM($J$67:DB67)+($D$67/MiY)&gt;1,1-(SUM($J$67:DB67)+($D$67/MiY)),0)),5)*(DC$7&gt;=$E$67)</f>
        <v>0</v>
      </c>
      <c r="DD67" s="155">
        <f>ROUND(($D$67/MiY*(SUM($J$67:DC67)&lt;=1)+IF(SUM($J$67:DC67)+($D$67/MiY)&gt;1,1-(SUM($J$67:DC67)+($D$67/MiY)),0)),5)*(DD$7&gt;=$E$67)</f>
        <v>0</v>
      </c>
      <c r="DE67" s="155">
        <f>ROUND(($D$67/MiY*(SUM($J$67:DD67)&lt;=1)+IF(SUM($J$67:DD67)+($D$67/MiY)&gt;1,1-(SUM($J$67:DD67)+($D$67/MiY)),0)),5)*(DE$7&gt;=$E$67)</f>
        <v>0</v>
      </c>
      <c r="DF67" s="155">
        <f>ROUND(($D$67/MiY*(SUM($J$67:DE67)&lt;=1)+IF(SUM($J$67:DE67)+($D$67/MiY)&gt;1,1-(SUM($J$67:DE67)+($D$67/MiY)),0)),5)*(DF$7&gt;=$E$67)</f>
        <v>0</v>
      </c>
      <c r="DG67" s="155">
        <f>ROUND(($D$67/MiY*(SUM($J$67:DF67)&lt;=1)+IF(SUM($J$67:DF67)+($D$67/MiY)&gt;1,1-(SUM($J$67:DF67)+($D$67/MiY)),0)),5)*(DG$7&gt;=$E$67)</f>
        <v>0</v>
      </c>
      <c r="DH67" s="155">
        <f>ROUND(($D$67/MiY*(SUM($J$67:DG67)&lt;=1)+IF(SUM($J$67:DG67)+($D$67/MiY)&gt;1,1-(SUM($J$67:DG67)+($D$67/MiY)),0)),5)*(DH$7&gt;=$E$67)</f>
        <v>0</v>
      </c>
      <c r="DI67" s="155">
        <f>ROUND(($D$67/MiY*(SUM($J$67:DH67)&lt;=1)+IF(SUM($J$67:DH67)+($D$67/MiY)&gt;1,1-(SUM($J$67:DH67)+($D$67/MiY)),0)),5)*(DI$7&gt;=$E$67)</f>
        <v>0</v>
      </c>
      <c r="DJ67" s="155">
        <f>ROUND(($D$67/MiY*(SUM($J$67:DI67)&lt;=1)+IF(SUM($J$67:DI67)+($D$67/MiY)&gt;1,1-(SUM($J$67:DI67)+($D$67/MiY)),0)),5)*(DJ$7&gt;=$E$67)</f>
        <v>0</v>
      </c>
      <c r="DK67" s="155">
        <f>ROUND(($D$67/MiY*(SUM($J$67:DJ67)&lt;=1)+IF(SUM($J$67:DJ67)+($D$67/MiY)&gt;1,1-(SUM($J$67:DJ67)+($D$67/MiY)),0)),5)*(DK$7&gt;=$E$67)</f>
        <v>0</v>
      </c>
      <c r="DL67" s="155">
        <f>ROUND(($D$67/MiY*(SUM($J$67:DK67)&lt;=1)+IF(SUM($J$67:DK67)+($D$67/MiY)&gt;1,1-(SUM($J$67:DK67)+($D$67/MiY)),0)),5)*(DL$7&gt;=$E$67)</f>
        <v>0</v>
      </c>
      <c r="DM67" s="155">
        <f>ROUND(($D$67/MiY*(SUM($J$67:DL67)&lt;=1)+IF(SUM($J$67:DL67)+($D$67/MiY)&gt;1,1-(SUM($J$67:DL67)+($D$67/MiY)),0)),5)*(DM$7&gt;=$E$67)</f>
        <v>0</v>
      </c>
      <c r="DN67" s="155">
        <f>ROUND(($D$67/MiY*(SUM($J$67:DM67)&lt;=1)+IF(SUM($J$67:DM67)+($D$67/MiY)&gt;1,1-(SUM($J$67:DM67)+($D$67/MiY)),0)),5)*(DN$7&gt;=$E$67)</f>
        <v>0</v>
      </c>
      <c r="DO67" s="155">
        <f>ROUND(($D$67/MiY*(SUM($J$67:DN67)&lt;=1)+IF(SUM($J$67:DN67)+($D$67/MiY)&gt;1,1-(SUM($J$67:DN67)+($D$67/MiY)),0)),5)*(DO$7&gt;=$E$67)</f>
        <v>0</v>
      </c>
      <c r="DP67" s="155">
        <f>ROUND(($D$67/MiY*(SUM($J$67:DO67)&lt;=1)+IF(SUM($J$67:DO67)+($D$67/MiY)&gt;1,1-(SUM($J$67:DO67)+($D$67/MiY)),0)),5)*(DP$7&gt;=$E$67)</f>
        <v>0</v>
      </c>
      <c r="DQ67" s="155">
        <f>ROUND(($D$67/MiY*(SUM($J$67:DP67)&lt;=1)+IF(SUM($J$67:DP67)+($D$67/MiY)&gt;1,1-(SUM($J$67:DP67)+($D$67/MiY)),0)),5)*(DQ$7&gt;=$E$67)</f>
        <v>0</v>
      </c>
      <c r="DR67" s="155">
        <f>ROUND(($D$67/MiY*(SUM($J$67:DQ67)&lt;=1)+IF(SUM($J$67:DQ67)+($D$67/MiY)&gt;1,1-(SUM($J$67:DQ67)+($D$67/MiY)),0)),5)*(DR$7&gt;=$E$67)</f>
        <v>0</v>
      </c>
      <c r="DS67" s="155">
        <f>ROUND(($D$67/MiY*(SUM($J$67:DR67)&lt;=1)+IF(SUM($J$67:DR67)+($D$67/MiY)&gt;1,1-(SUM($J$67:DR67)+($D$67/MiY)),0)),5)*(DS$7&gt;=$E$67)</f>
        <v>0</v>
      </c>
      <c r="DT67" s="155">
        <f>ROUND(($D$67/MiY*(SUM($J$67:DS67)&lt;=1)+IF(SUM($J$67:DS67)+($D$67/MiY)&gt;1,1-(SUM($J$67:DS67)+($D$67/MiY)),0)),5)*(DT$7&gt;=$E$67)</f>
        <v>0</v>
      </c>
      <c r="DU67" s="155">
        <f>ROUND(($D$67/MiY*(SUM($J$67:DT67)&lt;=1)+IF(SUM($J$67:DT67)+($D$67/MiY)&gt;1,1-(SUM($J$67:DT67)+($D$67/MiY)),0)),5)*(DU$7&gt;=$E$67)</f>
        <v>0</v>
      </c>
      <c r="DV67" s="155">
        <f>ROUND(($D$67/MiY*(SUM($J$67:DU67)&lt;=1)+IF(SUM($J$67:DU67)+($D$67/MiY)&gt;1,1-(SUM($J$67:DU67)+($D$67/MiY)),0)),5)*(DV$7&gt;=$E$67)</f>
        <v>0</v>
      </c>
      <c r="DW67" s="155">
        <f>ROUND(($D$67/MiY*(SUM($J$67:DV67)&lt;=1)+IF(SUM($J$67:DV67)+($D$67/MiY)&gt;1,1-(SUM($J$67:DV67)+($D$67/MiY)),0)),5)*(DW$7&gt;=$E$67)</f>
        <v>0</v>
      </c>
      <c r="DX67" s="155">
        <f>ROUND(($D$67/MiY*(SUM($J$67:DW67)&lt;=1)+IF(SUM($J$67:DW67)+($D$67/MiY)&gt;1,1-(SUM($J$67:DW67)+($D$67/MiY)),0)),5)*(DX$7&gt;=$E$67)</f>
        <v>0</v>
      </c>
      <c r="DY67" s="155">
        <f>ROUND(($D$67/MiY*(SUM($J$67:DX67)&lt;=1)+IF(SUM($J$67:DX67)+($D$67/MiY)&gt;1,1-(SUM($J$67:DX67)+($D$67/MiY)),0)),5)*(DY$7&gt;=$E$67)</f>
        <v>0</v>
      </c>
      <c r="DZ67" s="155">
        <f>ROUND(($D$67/MiY*(SUM($J$67:DY67)&lt;=1)+IF(SUM($J$67:DY67)+($D$67/MiY)&gt;1,1-(SUM($J$67:DY67)+($D$67/MiY)),0)),5)*(DZ$7&gt;=$E$67)</f>
        <v>0</v>
      </c>
      <c r="EA67" s="155">
        <f>ROUND(($D$67/MiY*(SUM($J$67:DZ67)&lt;=1)+IF(SUM($J$67:DZ67)+($D$67/MiY)&gt;1,1-(SUM($J$67:DZ67)+($D$67/MiY)),0)),5)*(EA$7&gt;=$E$67)</f>
        <v>0</v>
      </c>
      <c r="EB67" s="155">
        <f>ROUND(($D$67/MiY*(SUM($J$67:EA67)&lt;=1)+IF(SUM($J$67:EA67)+($D$67/MiY)&gt;1,1-(SUM($J$67:EA67)+($D$67/MiY)),0)),5)*(EB$7&gt;=$E$67)</f>
        <v>0</v>
      </c>
    </row>
    <row r="68" spans="2:132" outlineLevel="1" x14ac:dyDescent="0.25">
      <c r="C68" s="317" t="s">
        <v>563</v>
      </c>
      <c r="D68" s="16">
        <f>Costs!$I$24*Costs!$I$30</f>
        <v>24227241.644255999</v>
      </c>
      <c r="G68" s="52" t="s">
        <v>553</v>
      </c>
      <c r="H68" s="46">
        <f t="shared" ref="H68" si="596">SUM(J68:EB68)</f>
        <v>24227241.644256003</v>
      </c>
      <c r="J68" s="82">
        <f t="shared" ref="J68:AO68" si="597">J67*$D68</f>
        <v>0</v>
      </c>
      <c r="K68" s="82">
        <f t="shared" si="597"/>
        <v>0</v>
      </c>
      <c r="L68" s="82">
        <f t="shared" si="597"/>
        <v>0</v>
      </c>
      <c r="M68" s="82">
        <f t="shared" si="597"/>
        <v>0</v>
      </c>
      <c r="N68" s="82">
        <f t="shared" si="597"/>
        <v>0</v>
      </c>
      <c r="O68" s="82">
        <f t="shared" si="597"/>
        <v>0</v>
      </c>
      <c r="P68" s="82">
        <f t="shared" si="597"/>
        <v>0</v>
      </c>
      <c r="Q68" s="82">
        <f t="shared" si="597"/>
        <v>0</v>
      </c>
      <c r="R68" s="82">
        <f t="shared" si="597"/>
        <v>0</v>
      </c>
      <c r="S68" s="82">
        <f t="shared" si="597"/>
        <v>0</v>
      </c>
      <c r="T68" s="82">
        <f t="shared" si="597"/>
        <v>0</v>
      </c>
      <c r="U68" s="82">
        <f t="shared" si="597"/>
        <v>0</v>
      </c>
      <c r="V68" s="82">
        <f t="shared" si="597"/>
        <v>0</v>
      </c>
      <c r="W68" s="82">
        <f t="shared" si="597"/>
        <v>0</v>
      </c>
      <c r="X68" s="82">
        <f t="shared" si="597"/>
        <v>0</v>
      </c>
      <c r="Y68" s="82">
        <f t="shared" si="597"/>
        <v>0</v>
      </c>
      <c r="Z68" s="82">
        <f t="shared" si="597"/>
        <v>0</v>
      </c>
      <c r="AA68" s="82">
        <f t="shared" si="597"/>
        <v>0</v>
      </c>
      <c r="AB68" s="82">
        <f t="shared" si="597"/>
        <v>0</v>
      </c>
      <c r="AC68" s="82">
        <f t="shared" si="597"/>
        <v>0</v>
      </c>
      <c r="AD68" s="82">
        <f t="shared" si="597"/>
        <v>0</v>
      </c>
      <c r="AE68" s="82">
        <f t="shared" si="597"/>
        <v>0</v>
      </c>
      <c r="AF68" s="82">
        <f t="shared" si="597"/>
        <v>0</v>
      </c>
      <c r="AG68" s="82">
        <f t="shared" si="597"/>
        <v>0</v>
      </c>
      <c r="AH68" s="82">
        <f t="shared" si="597"/>
        <v>1292038.7968881726</v>
      </c>
      <c r="AI68" s="82">
        <f t="shared" si="597"/>
        <v>1292038.7968881726</v>
      </c>
      <c r="AJ68" s="82">
        <f t="shared" si="597"/>
        <v>1292038.7968881726</v>
      </c>
      <c r="AK68" s="82">
        <f t="shared" si="597"/>
        <v>1292038.7968881726</v>
      </c>
      <c r="AL68" s="82">
        <f t="shared" si="597"/>
        <v>1292038.7968881726</v>
      </c>
      <c r="AM68" s="82">
        <f t="shared" si="597"/>
        <v>1292038.7968881726</v>
      </c>
      <c r="AN68" s="82">
        <f t="shared" si="597"/>
        <v>1292038.7968881726</v>
      </c>
      <c r="AO68" s="82">
        <f t="shared" si="597"/>
        <v>1292038.7968881726</v>
      </c>
      <c r="AP68" s="82">
        <f t="shared" ref="AP68:BU68" si="598">AP67*$D68</f>
        <v>1292038.7968881726</v>
      </c>
      <c r="AQ68" s="82">
        <f t="shared" si="598"/>
        <v>1292038.7968881726</v>
      </c>
      <c r="AR68" s="82">
        <f t="shared" si="598"/>
        <v>1292038.7968881726</v>
      </c>
      <c r="AS68" s="82">
        <f t="shared" si="598"/>
        <v>1292038.7968881726</v>
      </c>
      <c r="AT68" s="82">
        <f t="shared" si="598"/>
        <v>1292038.7968881726</v>
      </c>
      <c r="AU68" s="82">
        <f t="shared" si="598"/>
        <v>1292038.7968881726</v>
      </c>
      <c r="AV68" s="82">
        <f t="shared" si="598"/>
        <v>1292038.7968881726</v>
      </c>
      <c r="AW68" s="82">
        <f t="shared" si="598"/>
        <v>1292038.7968881726</v>
      </c>
      <c r="AX68" s="82">
        <f t="shared" si="598"/>
        <v>1292038.7968881726</v>
      </c>
      <c r="AY68" s="82">
        <f t="shared" si="598"/>
        <v>1292038.7968881726</v>
      </c>
      <c r="AZ68" s="82">
        <f t="shared" si="598"/>
        <v>970543.30026889534</v>
      </c>
      <c r="BA68" s="82">
        <f t="shared" si="598"/>
        <v>0</v>
      </c>
      <c r="BB68" s="82">
        <f t="shared" si="598"/>
        <v>0</v>
      </c>
      <c r="BC68" s="82">
        <f t="shared" si="598"/>
        <v>0</v>
      </c>
      <c r="BD68" s="82">
        <f t="shared" si="598"/>
        <v>0</v>
      </c>
      <c r="BE68" s="82">
        <f t="shared" si="598"/>
        <v>0</v>
      </c>
      <c r="BF68" s="82">
        <f t="shared" si="598"/>
        <v>0</v>
      </c>
      <c r="BG68" s="82">
        <f t="shared" si="598"/>
        <v>0</v>
      </c>
      <c r="BH68" s="82">
        <f t="shared" si="598"/>
        <v>0</v>
      </c>
      <c r="BI68" s="82">
        <f t="shared" si="598"/>
        <v>0</v>
      </c>
      <c r="BJ68" s="82">
        <f t="shared" si="598"/>
        <v>0</v>
      </c>
      <c r="BK68" s="82">
        <f t="shared" si="598"/>
        <v>0</v>
      </c>
      <c r="BL68" s="82">
        <f t="shared" si="598"/>
        <v>0</v>
      </c>
      <c r="BM68" s="82">
        <f t="shared" si="598"/>
        <v>0</v>
      </c>
      <c r="BN68" s="82">
        <f t="shared" si="598"/>
        <v>0</v>
      </c>
      <c r="BO68" s="82">
        <f t="shared" si="598"/>
        <v>0</v>
      </c>
      <c r="BP68" s="82">
        <f t="shared" si="598"/>
        <v>0</v>
      </c>
      <c r="BQ68" s="82">
        <f t="shared" si="598"/>
        <v>0</v>
      </c>
      <c r="BR68" s="82">
        <f t="shared" si="598"/>
        <v>0</v>
      </c>
      <c r="BS68" s="82">
        <f t="shared" si="598"/>
        <v>0</v>
      </c>
      <c r="BT68" s="82">
        <f t="shared" si="598"/>
        <v>0</v>
      </c>
      <c r="BU68" s="82">
        <f t="shared" si="598"/>
        <v>0</v>
      </c>
      <c r="BV68" s="82">
        <f t="shared" ref="BV68:DA68" si="599">BV67*$D68</f>
        <v>0</v>
      </c>
      <c r="BW68" s="82">
        <f t="shared" si="599"/>
        <v>0</v>
      </c>
      <c r="BX68" s="82">
        <f t="shared" si="599"/>
        <v>0</v>
      </c>
      <c r="BY68" s="82">
        <f t="shared" si="599"/>
        <v>0</v>
      </c>
      <c r="BZ68" s="82">
        <f t="shared" si="599"/>
        <v>0</v>
      </c>
      <c r="CA68" s="82">
        <f t="shared" si="599"/>
        <v>0</v>
      </c>
      <c r="CB68" s="82">
        <f t="shared" si="599"/>
        <v>0</v>
      </c>
      <c r="CC68" s="82">
        <f t="shared" si="599"/>
        <v>0</v>
      </c>
      <c r="CD68" s="82">
        <f t="shared" si="599"/>
        <v>0</v>
      </c>
      <c r="CE68" s="82">
        <f t="shared" si="599"/>
        <v>0</v>
      </c>
      <c r="CF68" s="82">
        <f t="shared" si="599"/>
        <v>0</v>
      </c>
      <c r="CG68" s="82">
        <f t="shared" si="599"/>
        <v>0</v>
      </c>
      <c r="CH68" s="82">
        <f t="shared" si="599"/>
        <v>0</v>
      </c>
      <c r="CI68" s="82">
        <f t="shared" si="599"/>
        <v>0</v>
      </c>
      <c r="CJ68" s="82">
        <f t="shared" si="599"/>
        <v>0</v>
      </c>
      <c r="CK68" s="82">
        <f t="shared" si="599"/>
        <v>0</v>
      </c>
      <c r="CL68" s="82">
        <f t="shared" si="599"/>
        <v>0</v>
      </c>
      <c r="CM68" s="82">
        <f t="shared" si="599"/>
        <v>0</v>
      </c>
      <c r="CN68" s="82">
        <f t="shared" si="599"/>
        <v>0</v>
      </c>
      <c r="CO68" s="82">
        <f t="shared" si="599"/>
        <v>0</v>
      </c>
      <c r="CP68" s="82">
        <f t="shared" si="599"/>
        <v>0</v>
      </c>
      <c r="CQ68" s="82">
        <f t="shared" si="599"/>
        <v>0</v>
      </c>
      <c r="CR68" s="82">
        <f t="shared" si="599"/>
        <v>0</v>
      </c>
      <c r="CS68" s="82">
        <f t="shared" si="599"/>
        <v>0</v>
      </c>
      <c r="CT68" s="82">
        <f t="shared" si="599"/>
        <v>0</v>
      </c>
      <c r="CU68" s="82">
        <f t="shared" si="599"/>
        <v>0</v>
      </c>
      <c r="CV68" s="82">
        <f t="shared" si="599"/>
        <v>0</v>
      </c>
      <c r="CW68" s="82">
        <f t="shared" si="599"/>
        <v>0</v>
      </c>
      <c r="CX68" s="82">
        <f t="shared" si="599"/>
        <v>0</v>
      </c>
      <c r="CY68" s="82">
        <f t="shared" si="599"/>
        <v>0</v>
      </c>
      <c r="CZ68" s="82">
        <f t="shared" si="599"/>
        <v>0</v>
      </c>
      <c r="DA68" s="82">
        <f t="shared" si="599"/>
        <v>0</v>
      </c>
      <c r="DB68" s="82">
        <f t="shared" ref="DB68:EB68" si="600">DB67*$D68</f>
        <v>0</v>
      </c>
      <c r="DC68" s="82">
        <f t="shared" si="600"/>
        <v>0</v>
      </c>
      <c r="DD68" s="82">
        <f t="shared" si="600"/>
        <v>0</v>
      </c>
      <c r="DE68" s="82">
        <f t="shared" si="600"/>
        <v>0</v>
      </c>
      <c r="DF68" s="82">
        <f t="shared" si="600"/>
        <v>0</v>
      </c>
      <c r="DG68" s="82">
        <f t="shared" si="600"/>
        <v>0</v>
      </c>
      <c r="DH68" s="82">
        <f t="shared" si="600"/>
        <v>0</v>
      </c>
      <c r="DI68" s="82">
        <f t="shared" si="600"/>
        <v>0</v>
      </c>
      <c r="DJ68" s="82">
        <f t="shared" si="600"/>
        <v>0</v>
      </c>
      <c r="DK68" s="82">
        <f t="shared" si="600"/>
        <v>0</v>
      </c>
      <c r="DL68" s="82">
        <f t="shared" si="600"/>
        <v>0</v>
      </c>
      <c r="DM68" s="82">
        <f t="shared" si="600"/>
        <v>0</v>
      </c>
      <c r="DN68" s="82">
        <f t="shared" si="600"/>
        <v>0</v>
      </c>
      <c r="DO68" s="82">
        <f t="shared" si="600"/>
        <v>0</v>
      </c>
      <c r="DP68" s="82">
        <f t="shared" si="600"/>
        <v>0</v>
      </c>
      <c r="DQ68" s="82">
        <f t="shared" si="600"/>
        <v>0</v>
      </c>
      <c r="DR68" s="82">
        <f t="shared" si="600"/>
        <v>0</v>
      </c>
      <c r="DS68" s="82">
        <f t="shared" si="600"/>
        <v>0</v>
      </c>
      <c r="DT68" s="82">
        <f t="shared" si="600"/>
        <v>0</v>
      </c>
      <c r="DU68" s="82">
        <f t="shared" si="600"/>
        <v>0</v>
      </c>
      <c r="DV68" s="82">
        <f t="shared" si="600"/>
        <v>0</v>
      </c>
      <c r="DW68" s="82">
        <f t="shared" si="600"/>
        <v>0</v>
      </c>
      <c r="DX68" s="82">
        <f t="shared" si="600"/>
        <v>0</v>
      </c>
      <c r="DY68" s="82">
        <f t="shared" si="600"/>
        <v>0</v>
      </c>
      <c r="DZ68" s="82">
        <f t="shared" si="600"/>
        <v>0</v>
      </c>
      <c r="EA68" s="82">
        <f t="shared" si="600"/>
        <v>0</v>
      </c>
      <c r="EB68" s="82">
        <f t="shared" si="600"/>
        <v>0</v>
      </c>
    </row>
    <row r="69" spans="2:132" outlineLevel="1" x14ac:dyDescent="0.25">
      <c r="C69" s="317" t="s">
        <v>557</v>
      </c>
      <c r="D69" s="31">
        <f>Costs!$I$39</f>
        <v>1.9</v>
      </c>
      <c r="G69" s="52" t="s">
        <v>220</v>
      </c>
      <c r="H69" s="29"/>
      <c r="J69" s="312">
        <f>$D69</f>
        <v>1.9</v>
      </c>
      <c r="K69" s="312">
        <f t="shared" ref="K69:BV69" si="601">$D69</f>
        <v>1.9</v>
      </c>
      <c r="L69" s="312">
        <f t="shared" si="601"/>
        <v>1.9</v>
      </c>
      <c r="M69" s="312">
        <f t="shared" si="601"/>
        <v>1.9</v>
      </c>
      <c r="N69" s="312">
        <f t="shared" si="601"/>
        <v>1.9</v>
      </c>
      <c r="O69" s="312">
        <f t="shared" si="601"/>
        <v>1.9</v>
      </c>
      <c r="P69" s="312">
        <f t="shared" si="601"/>
        <v>1.9</v>
      </c>
      <c r="Q69" s="312">
        <f t="shared" si="601"/>
        <v>1.9</v>
      </c>
      <c r="R69" s="312">
        <f t="shared" si="601"/>
        <v>1.9</v>
      </c>
      <c r="S69" s="312">
        <f t="shared" si="601"/>
        <v>1.9</v>
      </c>
      <c r="T69" s="312">
        <f t="shared" si="601"/>
        <v>1.9</v>
      </c>
      <c r="U69" s="312">
        <f t="shared" si="601"/>
        <v>1.9</v>
      </c>
      <c r="V69" s="312">
        <f t="shared" si="601"/>
        <v>1.9</v>
      </c>
      <c r="W69" s="312">
        <f t="shared" si="601"/>
        <v>1.9</v>
      </c>
      <c r="X69" s="312">
        <f t="shared" si="601"/>
        <v>1.9</v>
      </c>
      <c r="Y69" s="312">
        <f t="shared" si="601"/>
        <v>1.9</v>
      </c>
      <c r="Z69" s="312">
        <f t="shared" si="601"/>
        <v>1.9</v>
      </c>
      <c r="AA69" s="312">
        <f t="shared" si="601"/>
        <v>1.9</v>
      </c>
      <c r="AB69" s="312">
        <f t="shared" si="601"/>
        <v>1.9</v>
      </c>
      <c r="AC69" s="312">
        <f t="shared" si="601"/>
        <v>1.9</v>
      </c>
      <c r="AD69" s="312">
        <f t="shared" si="601"/>
        <v>1.9</v>
      </c>
      <c r="AE69" s="312">
        <f t="shared" si="601"/>
        <v>1.9</v>
      </c>
      <c r="AF69" s="312">
        <f t="shared" si="601"/>
        <v>1.9</v>
      </c>
      <c r="AG69" s="312">
        <f t="shared" si="601"/>
        <v>1.9</v>
      </c>
      <c r="AH69" s="312">
        <f t="shared" si="601"/>
        <v>1.9</v>
      </c>
      <c r="AI69" s="312">
        <f t="shared" si="601"/>
        <v>1.9</v>
      </c>
      <c r="AJ69" s="312">
        <f t="shared" si="601"/>
        <v>1.9</v>
      </c>
      <c r="AK69" s="312">
        <f t="shared" si="601"/>
        <v>1.9</v>
      </c>
      <c r="AL69" s="312">
        <f t="shared" si="601"/>
        <v>1.9</v>
      </c>
      <c r="AM69" s="312">
        <f t="shared" si="601"/>
        <v>1.9</v>
      </c>
      <c r="AN69" s="312">
        <f t="shared" si="601"/>
        <v>1.9</v>
      </c>
      <c r="AO69" s="312">
        <f t="shared" si="601"/>
        <v>1.9</v>
      </c>
      <c r="AP69" s="312">
        <f t="shared" si="601"/>
        <v>1.9</v>
      </c>
      <c r="AQ69" s="312">
        <f t="shared" si="601"/>
        <v>1.9</v>
      </c>
      <c r="AR69" s="312">
        <f t="shared" si="601"/>
        <v>1.9</v>
      </c>
      <c r="AS69" s="312">
        <f t="shared" si="601"/>
        <v>1.9</v>
      </c>
      <c r="AT69" s="312">
        <f t="shared" si="601"/>
        <v>1.9</v>
      </c>
      <c r="AU69" s="312">
        <f t="shared" si="601"/>
        <v>1.9</v>
      </c>
      <c r="AV69" s="312">
        <f t="shared" si="601"/>
        <v>1.9</v>
      </c>
      <c r="AW69" s="312">
        <f t="shared" si="601"/>
        <v>1.9</v>
      </c>
      <c r="AX69" s="312">
        <f t="shared" si="601"/>
        <v>1.9</v>
      </c>
      <c r="AY69" s="312">
        <f t="shared" si="601"/>
        <v>1.9</v>
      </c>
      <c r="AZ69" s="312">
        <f t="shared" si="601"/>
        <v>1.9</v>
      </c>
      <c r="BA69" s="312">
        <f t="shared" si="601"/>
        <v>1.9</v>
      </c>
      <c r="BB69" s="312">
        <f t="shared" si="601"/>
        <v>1.9</v>
      </c>
      <c r="BC69" s="312">
        <f t="shared" si="601"/>
        <v>1.9</v>
      </c>
      <c r="BD69" s="312">
        <f t="shared" si="601"/>
        <v>1.9</v>
      </c>
      <c r="BE69" s="312">
        <f t="shared" si="601"/>
        <v>1.9</v>
      </c>
      <c r="BF69" s="312">
        <f t="shared" si="601"/>
        <v>1.9</v>
      </c>
      <c r="BG69" s="312">
        <f t="shared" si="601"/>
        <v>1.9</v>
      </c>
      <c r="BH69" s="312">
        <f t="shared" si="601"/>
        <v>1.9</v>
      </c>
      <c r="BI69" s="312">
        <f t="shared" si="601"/>
        <v>1.9</v>
      </c>
      <c r="BJ69" s="312">
        <f t="shared" si="601"/>
        <v>1.9</v>
      </c>
      <c r="BK69" s="312">
        <f t="shared" si="601"/>
        <v>1.9</v>
      </c>
      <c r="BL69" s="312">
        <f t="shared" si="601"/>
        <v>1.9</v>
      </c>
      <c r="BM69" s="312">
        <f t="shared" si="601"/>
        <v>1.9</v>
      </c>
      <c r="BN69" s="312">
        <f t="shared" si="601"/>
        <v>1.9</v>
      </c>
      <c r="BO69" s="312">
        <f t="shared" si="601"/>
        <v>1.9</v>
      </c>
      <c r="BP69" s="312">
        <f t="shared" si="601"/>
        <v>1.9</v>
      </c>
      <c r="BQ69" s="312">
        <f t="shared" si="601"/>
        <v>1.9</v>
      </c>
      <c r="BR69" s="312">
        <f t="shared" si="601"/>
        <v>1.9</v>
      </c>
      <c r="BS69" s="312">
        <f t="shared" si="601"/>
        <v>1.9</v>
      </c>
      <c r="BT69" s="312">
        <f t="shared" si="601"/>
        <v>1.9</v>
      </c>
      <c r="BU69" s="312">
        <f t="shared" si="601"/>
        <v>1.9</v>
      </c>
      <c r="BV69" s="312">
        <f t="shared" si="601"/>
        <v>1.9</v>
      </c>
      <c r="BW69" s="312">
        <f t="shared" ref="BW69:EB69" si="602">$D69</f>
        <v>1.9</v>
      </c>
      <c r="BX69" s="312">
        <f t="shared" si="602"/>
        <v>1.9</v>
      </c>
      <c r="BY69" s="312">
        <f t="shared" si="602"/>
        <v>1.9</v>
      </c>
      <c r="BZ69" s="312">
        <f t="shared" si="602"/>
        <v>1.9</v>
      </c>
      <c r="CA69" s="312">
        <f t="shared" si="602"/>
        <v>1.9</v>
      </c>
      <c r="CB69" s="312">
        <f t="shared" si="602"/>
        <v>1.9</v>
      </c>
      <c r="CC69" s="312">
        <f t="shared" si="602"/>
        <v>1.9</v>
      </c>
      <c r="CD69" s="312">
        <f t="shared" si="602"/>
        <v>1.9</v>
      </c>
      <c r="CE69" s="312">
        <f t="shared" si="602"/>
        <v>1.9</v>
      </c>
      <c r="CF69" s="312">
        <f t="shared" si="602"/>
        <v>1.9</v>
      </c>
      <c r="CG69" s="312">
        <f t="shared" si="602"/>
        <v>1.9</v>
      </c>
      <c r="CH69" s="312">
        <f t="shared" si="602"/>
        <v>1.9</v>
      </c>
      <c r="CI69" s="312">
        <f t="shared" si="602"/>
        <v>1.9</v>
      </c>
      <c r="CJ69" s="312">
        <f t="shared" si="602"/>
        <v>1.9</v>
      </c>
      <c r="CK69" s="312">
        <f t="shared" si="602"/>
        <v>1.9</v>
      </c>
      <c r="CL69" s="312">
        <f t="shared" si="602"/>
        <v>1.9</v>
      </c>
      <c r="CM69" s="312">
        <f t="shared" si="602"/>
        <v>1.9</v>
      </c>
      <c r="CN69" s="312">
        <f t="shared" si="602"/>
        <v>1.9</v>
      </c>
      <c r="CO69" s="312">
        <f t="shared" si="602"/>
        <v>1.9</v>
      </c>
      <c r="CP69" s="312">
        <f t="shared" si="602"/>
        <v>1.9</v>
      </c>
      <c r="CQ69" s="312">
        <f t="shared" si="602"/>
        <v>1.9</v>
      </c>
      <c r="CR69" s="312">
        <f t="shared" si="602"/>
        <v>1.9</v>
      </c>
      <c r="CS69" s="312">
        <f t="shared" si="602"/>
        <v>1.9</v>
      </c>
      <c r="CT69" s="312">
        <f t="shared" si="602"/>
        <v>1.9</v>
      </c>
      <c r="CU69" s="312">
        <f t="shared" si="602"/>
        <v>1.9</v>
      </c>
      <c r="CV69" s="312">
        <f t="shared" si="602"/>
        <v>1.9</v>
      </c>
      <c r="CW69" s="312">
        <f t="shared" si="602"/>
        <v>1.9</v>
      </c>
      <c r="CX69" s="312">
        <f t="shared" si="602"/>
        <v>1.9</v>
      </c>
      <c r="CY69" s="312">
        <f t="shared" si="602"/>
        <v>1.9</v>
      </c>
      <c r="CZ69" s="312">
        <f t="shared" si="602"/>
        <v>1.9</v>
      </c>
      <c r="DA69" s="312">
        <f t="shared" si="602"/>
        <v>1.9</v>
      </c>
      <c r="DB69" s="312">
        <f t="shared" si="602"/>
        <v>1.9</v>
      </c>
      <c r="DC69" s="312">
        <f t="shared" si="602"/>
        <v>1.9</v>
      </c>
      <c r="DD69" s="312">
        <f t="shared" si="602"/>
        <v>1.9</v>
      </c>
      <c r="DE69" s="312">
        <f t="shared" si="602"/>
        <v>1.9</v>
      </c>
      <c r="DF69" s="312">
        <f t="shared" si="602"/>
        <v>1.9</v>
      </c>
      <c r="DG69" s="312">
        <f t="shared" si="602"/>
        <v>1.9</v>
      </c>
      <c r="DH69" s="312">
        <f t="shared" si="602"/>
        <v>1.9</v>
      </c>
      <c r="DI69" s="312">
        <f t="shared" si="602"/>
        <v>1.9</v>
      </c>
      <c r="DJ69" s="312">
        <f t="shared" si="602"/>
        <v>1.9</v>
      </c>
      <c r="DK69" s="312">
        <f t="shared" si="602"/>
        <v>1.9</v>
      </c>
      <c r="DL69" s="312">
        <f t="shared" si="602"/>
        <v>1.9</v>
      </c>
      <c r="DM69" s="312">
        <f t="shared" si="602"/>
        <v>1.9</v>
      </c>
      <c r="DN69" s="312">
        <f t="shared" si="602"/>
        <v>1.9</v>
      </c>
      <c r="DO69" s="312">
        <f t="shared" si="602"/>
        <v>1.9</v>
      </c>
      <c r="DP69" s="312">
        <f t="shared" si="602"/>
        <v>1.9</v>
      </c>
      <c r="DQ69" s="312">
        <f t="shared" si="602"/>
        <v>1.9</v>
      </c>
      <c r="DR69" s="312">
        <f t="shared" si="602"/>
        <v>1.9</v>
      </c>
      <c r="DS69" s="312">
        <f t="shared" si="602"/>
        <v>1.9</v>
      </c>
      <c r="DT69" s="312">
        <f t="shared" si="602"/>
        <v>1.9</v>
      </c>
      <c r="DU69" s="312">
        <f t="shared" si="602"/>
        <v>1.9</v>
      </c>
      <c r="DV69" s="312">
        <f t="shared" si="602"/>
        <v>1.9</v>
      </c>
      <c r="DW69" s="312">
        <f t="shared" si="602"/>
        <v>1.9</v>
      </c>
      <c r="DX69" s="312">
        <f t="shared" si="602"/>
        <v>1.9</v>
      </c>
      <c r="DY69" s="312">
        <f t="shared" si="602"/>
        <v>1.9</v>
      </c>
      <c r="DZ69" s="312">
        <f t="shared" si="602"/>
        <v>1.9</v>
      </c>
      <c r="EA69" s="312">
        <f t="shared" si="602"/>
        <v>1.9</v>
      </c>
      <c r="EB69" s="312">
        <f t="shared" si="602"/>
        <v>1.9</v>
      </c>
    </row>
    <row r="70" spans="2:132" outlineLevel="1" x14ac:dyDescent="0.25">
      <c r="C70" s="323" t="s">
        <v>600</v>
      </c>
      <c r="D70" s="38"/>
      <c r="E70" s="38"/>
      <c r="F70" s="38"/>
      <c r="G70" s="55" t="s">
        <v>220</v>
      </c>
      <c r="H70" s="316">
        <f t="shared" ref="H70" si="603">SUM(J70:EB70)</f>
        <v>46031759.124086417</v>
      </c>
      <c r="I70" s="38"/>
      <c r="J70" s="314">
        <f>J68*J69</f>
        <v>0</v>
      </c>
      <c r="K70" s="314">
        <f t="shared" ref="K70" si="604">K68*K69</f>
        <v>0</v>
      </c>
      <c r="L70" s="314">
        <f t="shared" ref="L70" si="605">L68*L69</f>
        <v>0</v>
      </c>
      <c r="M70" s="314">
        <f t="shared" ref="M70" si="606">M68*M69</f>
        <v>0</v>
      </c>
      <c r="N70" s="314">
        <f t="shared" ref="N70" si="607">N68*N69</f>
        <v>0</v>
      </c>
      <c r="O70" s="314">
        <f t="shared" ref="O70" si="608">O68*O69</f>
        <v>0</v>
      </c>
      <c r="P70" s="314">
        <f t="shared" ref="P70" si="609">P68*P69</f>
        <v>0</v>
      </c>
      <c r="Q70" s="314">
        <f t="shared" ref="Q70" si="610">Q68*Q69</f>
        <v>0</v>
      </c>
      <c r="R70" s="314">
        <f t="shared" ref="R70" si="611">R68*R69</f>
        <v>0</v>
      </c>
      <c r="S70" s="314">
        <f t="shared" ref="S70" si="612">S68*S69</f>
        <v>0</v>
      </c>
      <c r="T70" s="314">
        <f t="shared" ref="T70" si="613">T68*T69</f>
        <v>0</v>
      </c>
      <c r="U70" s="314">
        <f t="shared" ref="U70" si="614">U68*U69</f>
        <v>0</v>
      </c>
      <c r="V70" s="314">
        <f t="shared" ref="V70" si="615">V68*V69</f>
        <v>0</v>
      </c>
      <c r="W70" s="314">
        <f t="shared" ref="W70" si="616">W68*W69</f>
        <v>0</v>
      </c>
      <c r="X70" s="314">
        <f t="shared" ref="X70" si="617">X68*X69</f>
        <v>0</v>
      </c>
      <c r="Y70" s="314">
        <f t="shared" ref="Y70" si="618">Y68*Y69</f>
        <v>0</v>
      </c>
      <c r="Z70" s="314">
        <f t="shared" ref="Z70" si="619">Z68*Z69</f>
        <v>0</v>
      </c>
      <c r="AA70" s="314">
        <f t="shared" ref="AA70" si="620">AA68*AA69</f>
        <v>0</v>
      </c>
      <c r="AB70" s="314">
        <f t="shared" ref="AB70" si="621">AB68*AB69</f>
        <v>0</v>
      </c>
      <c r="AC70" s="314">
        <f t="shared" ref="AC70" si="622">AC68*AC69</f>
        <v>0</v>
      </c>
      <c r="AD70" s="314">
        <f t="shared" ref="AD70" si="623">AD68*AD69</f>
        <v>0</v>
      </c>
      <c r="AE70" s="314">
        <f t="shared" ref="AE70" si="624">AE68*AE69</f>
        <v>0</v>
      </c>
      <c r="AF70" s="314">
        <f t="shared" ref="AF70" si="625">AF68*AF69</f>
        <v>0</v>
      </c>
      <c r="AG70" s="314">
        <f t="shared" ref="AG70" si="626">AG68*AG69</f>
        <v>0</v>
      </c>
      <c r="AH70" s="314">
        <f t="shared" ref="AH70" si="627">AH68*AH69</f>
        <v>2454873.7140875277</v>
      </c>
      <c r="AI70" s="314">
        <f t="shared" ref="AI70" si="628">AI68*AI69</f>
        <v>2454873.7140875277</v>
      </c>
      <c r="AJ70" s="314">
        <f t="shared" ref="AJ70" si="629">AJ68*AJ69</f>
        <v>2454873.7140875277</v>
      </c>
      <c r="AK70" s="314">
        <f t="shared" ref="AK70" si="630">AK68*AK69</f>
        <v>2454873.7140875277</v>
      </c>
      <c r="AL70" s="314">
        <f t="shared" ref="AL70" si="631">AL68*AL69</f>
        <v>2454873.7140875277</v>
      </c>
      <c r="AM70" s="314">
        <f t="shared" ref="AM70" si="632">AM68*AM69</f>
        <v>2454873.7140875277</v>
      </c>
      <c r="AN70" s="314">
        <f t="shared" ref="AN70" si="633">AN68*AN69</f>
        <v>2454873.7140875277</v>
      </c>
      <c r="AO70" s="314">
        <f t="shared" ref="AO70" si="634">AO68*AO69</f>
        <v>2454873.7140875277</v>
      </c>
      <c r="AP70" s="314">
        <f t="shared" ref="AP70" si="635">AP68*AP69</f>
        <v>2454873.7140875277</v>
      </c>
      <c r="AQ70" s="314">
        <f t="shared" ref="AQ70" si="636">AQ68*AQ69</f>
        <v>2454873.7140875277</v>
      </c>
      <c r="AR70" s="314">
        <f t="shared" ref="AR70" si="637">AR68*AR69</f>
        <v>2454873.7140875277</v>
      </c>
      <c r="AS70" s="314">
        <f t="shared" ref="AS70" si="638">AS68*AS69</f>
        <v>2454873.7140875277</v>
      </c>
      <c r="AT70" s="314">
        <f t="shared" ref="AT70" si="639">AT68*AT69</f>
        <v>2454873.7140875277</v>
      </c>
      <c r="AU70" s="314">
        <f t="shared" ref="AU70" si="640">AU68*AU69</f>
        <v>2454873.7140875277</v>
      </c>
      <c r="AV70" s="314">
        <f t="shared" ref="AV70" si="641">AV68*AV69</f>
        <v>2454873.7140875277</v>
      </c>
      <c r="AW70" s="314">
        <f t="shared" ref="AW70" si="642">AW68*AW69</f>
        <v>2454873.7140875277</v>
      </c>
      <c r="AX70" s="314">
        <f t="shared" ref="AX70" si="643">AX68*AX69</f>
        <v>2454873.7140875277</v>
      </c>
      <c r="AY70" s="314">
        <f t="shared" ref="AY70" si="644">AY68*AY69</f>
        <v>2454873.7140875277</v>
      </c>
      <c r="AZ70" s="314">
        <f t="shared" ref="AZ70" si="645">AZ68*AZ69</f>
        <v>1844032.270510901</v>
      </c>
      <c r="BA70" s="314">
        <f t="shared" ref="BA70" si="646">BA68*BA69</f>
        <v>0</v>
      </c>
      <c r="BB70" s="314">
        <f t="shared" ref="BB70" si="647">BB68*BB69</f>
        <v>0</v>
      </c>
      <c r="BC70" s="314">
        <f t="shared" ref="BC70" si="648">BC68*BC69</f>
        <v>0</v>
      </c>
      <c r="BD70" s="314">
        <f t="shared" ref="BD70" si="649">BD68*BD69</f>
        <v>0</v>
      </c>
      <c r="BE70" s="314">
        <f t="shared" ref="BE70" si="650">BE68*BE69</f>
        <v>0</v>
      </c>
      <c r="BF70" s="314">
        <f t="shared" ref="BF70" si="651">BF68*BF69</f>
        <v>0</v>
      </c>
      <c r="BG70" s="314">
        <f t="shared" ref="BG70" si="652">BG68*BG69</f>
        <v>0</v>
      </c>
      <c r="BH70" s="314">
        <f t="shared" ref="BH70" si="653">BH68*BH69</f>
        <v>0</v>
      </c>
      <c r="BI70" s="314">
        <f t="shared" ref="BI70" si="654">BI68*BI69</f>
        <v>0</v>
      </c>
      <c r="BJ70" s="314">
        <f t="shared" ref="BJ70" si="655">BJ68*BJ69</f>
        <v>0</v>
      </c>
      <c r="BK70" s="314">
        <f t="shared" ref="BK70" si="656">BK68*BK69</f>
        <v>0</v>
      </c>
      <c r="BL70" s="314">
        <f t="shared" ref="BL70" si="657">BL68*BL69</f>
        <v>0</v>
      </c>
      <c r="BM70" s="314">
        <f t="shared" ref="BM70" si="658">BM68*BM69</f>
        <v>0</v>
      </c>
      <c r="BN70" s="314">
        <f t="shared" ref="BN70" si="659">BN68*BN69</f>
        <v>0</v>
      </c>
      <c r="BO70" s="314">
        <f t="shared" ref="BO70" si="660">BO68*BO69</f>
        <v>0</v>
      </c>
      <c r="BP70" s="314">
        <f t="shared" ref="BP70" si="661">BP68*BP69</f>
        <v>0</v>
      </c>
      <c r="BQ70" s="314">
        <f t="shared" ref="BQ70" si="662">BQ68*BQ69</f>
        <v>0</v>
      </c>
      <c r="BR70" s="314">
        <f t="shared" ref="BR70" si="663">BR68*BR69</f>
        <v>0</v>
      </c>
      <c r="BS70" s="314">
        <f t="shared" ref="BS70" si="664">BS68*BS69</f>
        <v>0</v>
      </c>
      <c r="BT70" s="314">
        <f t="shared" ref="BT70" si="665">BT68*BT69</f>
        <v>0</v>
      </c>
      <c r="BU70" s="314">
        <f t="shared" ref="BU70" si="666">BU68*BU69</f>
        <v>0</v>
      </c>
      <c r="BV70" s="314">
        <f t="shared" ref="BV70" si="667">BV68*BV69</f>
        <v>0</v>
      </c>
      <c r="BW70" s="314">
        <f t="shared" ref="BW70" si="668">BW68*BW69</f>
        <v>0</v>
      </c>
      <c r="BX70" s="314">
        <f t="shared" ref="BX70" si="669">BX68*BX69</f>
        <v>0</v>
      </c>
      <c r="BY70" s="314">
        <f t="shared" ref="BY70" si="670">BY68*BY69</f>
        <v>0</v>
      </c>
      <c r="BZ70" s="314">
        <f t="shared" ref="BZ70" si="671">BZ68*BZ69</f>
        <v>0</v>
      </c>
      <c r="CA70" s="314">
        <f t="shared" ref="CA70" si="672">CA68*CA69</f>
        <v>0</v>
      </c>
      <c r="CB70" s="314">
        <f t="shared" ref="CB70" si="673">CB68*CB69</f>
        <v>0</v>
      </c>
      <c r="CC70" s="314">
        <f t="shared" ref="CC70" si="674">CC68*CC69</f>
        <v>0</v>
      </c>
      <c r="CD70" s="314">
        <f t="shared" ref="CD70" si="675">CD68*CD69</f>
        <v>0</v>
      </c>
      <c r="CE70" s="314">
        <f t="shared" ref="CE70" si="676">CE68*CE69</f>
        <v>0</v>
      </c>
      <c r="CF70" s="314">
        <f t="shared" ref="CF70" si="677">CF68*CF69</f>
        <v>0</v>
      </c>
      <c r="CG70" s="314">
        <f t="shared" ref="CG70" si="678">CG68*CG69</f>
        <v>0</v>
      </c>
      <c r="CH70" s="314">
        <f t="shared" ref="CH70" si="679">CH68*CH69</f>
        <v>0</v>
      </c>
      <c r="CI70" s="314">
        <f t="shared" ref="CI70" si="680">CI68*CI69</f>
        <v>0</v>
      </c>
      <c r="CJ70" s="314">
        <f t="shared" ref="CJ70" si="681">CJ68*CJ69</f>
        <v>0</v>
      </c>
      <c r="CK70" s="314">
        <f t="shared" ref="CK70" si="682">CK68*CK69</f>
        <v>0</v>
      </c>
      <c r="CL70" s="314">
        <f t="shared" ref="CL70" si="683">CL68*CL69</f>
        <v>0</v>
      </c>
      <c r="CM70" s="314">
        <f t="shared" ref="CM70" si="684">CM68*CM69</f>
        <v>0</v>
      </c>
      <c r="CN70" s="314">
        <f t="shared" ref="CN70" si="685">CN68*CN69</f>
        <v>0</v>
      </c>
      <c r="CO70" s="314">
        <f t="shared" ref="CO70" si="686">CO68*CO69</f>
        <v>0</v>
      </c>
      <c r="CP70" s="314">
        <f t="shared" ref="CP70" si="687">CP68*CP69</f>
        <v>0</v>
      </c>
      <c r="CQ70" s="314">
        <f t="shared" ref="CQ70" si="688">CQ68*CQ69</f>
        <v>0</v>
      </c>
      <c r="CR70" s="314">
        <f t="shared" ref="CR70" si="689">CR68*CR69</f>
        <v>0</v>
      </c>
      <c r="CS70" s="314">
        <f t="shared" ref="CS70" si="690">CS68*CS69</f>
        <v>0</v>
      </c>
      <c r="CT70" s="314">
        <f t="shared" ref="CT70" si="691">CT68*CT69</f>
        <v>0</v>
      </c>
      <c r="CU70" s="314">
        <f t="shared" ref="CU70" si="692">CU68*CU69</f>
        <v>0</v>
      </c>
      <c r="CV70" s="314">
        <f t="shared" ref="CV70" si="693">CV68*CV69</f>
        <v>0</v>
      </c>
      <c r="CW70" s="314">
        <f t="shared" ref="CW70" si="694">CW68*CW69</f>
        <v>0</v>
      </c>
      <c r="CX70" s="314">
        <f t="shared" ref="CX70" si="695">CX68*CX69</f>
        <v>0</v>
      </c>
      <c r="CY70" s="314">
        <f t="shared" ref="CY70" si="696">CY68*CY69</f>
        <v>0</v>
      </c>
      <c r="CZ70" s="314">
        <f t="shared" ref="CZ70" si="697">CZ68*CZ69</f>
        <v>0</v>
      </c>
      <c r="DA70" s="314">
        <f t="shared" ref="DA70" si="698">DA68*DA69</f>
        <v>0</v>
      </c>
      <c r="DB70" s="314">
        <f t="shared" ref="DB70" si="699">DB68*DB69</f>
        <v>0</v>
      </c>
      <c r="DC70" s="314">
        <f t="shared" ref="DC70" si="700">DC68*DC69</f>
        <v>0</v>
      </c>
      <c r="DD70" s="314">
        <f t="shared" ref="DD70" si="701">DD68*DD69</f>
        <v>0</v>
      </c>
      <c r="DE70" s="314">
        <f t="shared" ref="DE70" si="702">DE68*DE69</f>
        <v>0</v>
      </c>
      <c r="DF70" s="314">
        <f t="shared" ref="DF70" si="703">DF68*DF69</f>
        <v>0</v>
      </c>
      <c r="DG70" s="314">
        <f t="shared" ref="DG70" si="704">DG68*DG69</f>
        <v>0</v>
      </c>
      <c r="DH70" s="314">
        <f t="shared" ref="DH70" si="705">DH68*DH69</f>
        <v>0</v>
      </c>
      <c r="DI70" s="314">
        <f t="shared" ref="DI70" si="706">DI68*DI69</f>
        <v>0</v>
      </c>
      <c r="DJ70" s="314">
        <f t="shared" ref="DJ70" si="707">DJ68*DJ69</f>
        <v>0</v>
      </c>
      <c r="DK70" s="314">
        <f t="shared" ref="DK70" si="708">DK68*DK69</f>
        <v>0</v>
      </c>
      <c r="DL70" s="314">
        <f t="shared" ref="DL70" si="709">DL68*DL69</f>
        <v>0</v>
      </c>
      <c r="DM70" s="314">
        <f t="shared" ref="DM70" si="710">DM68*DM69</f>
        <v>0</v>
      </c>
      <c r="DN70" s="314">
        <f t="shared" ref="DN70" si="711">DN68*DN69</f>
        <v>0</v>
      </c>
      <c r="DO70" s="314">
        <f t="shared" ref="DO70" si="712">DO68*DO69</f>
        <v>0</v>
      </c>
      <c r="DP70" s="314">
        <f t="shared" ref="DP70" si="713">DP68*DP69</f>
        <v>0</v>
      </c>
      <c r="DQ70" s="314">
        <f t="shared" ref="DQ70" si="714">DQ68*DQ69</f>
        <v>0</v>
      </c>
      <c r="DR70" s="314">
        <f t="shared" ref="DR70" si="715">DR68*DR69</f>
        <v>0</v>
      </c>
      <c r="DS70" s="314">
        <f t="shared" ref="DS70" si="716">DS68*DS69</f>
        <v>0</v>
      </c>
      <c r="DT70" s="314">
        <f t="shared" ref="DT70" si="717">DT68*DT69</f>
        <v>0</v>
      </c>
      <c r="DU70" s="314">
        <f t="shared" ref="DU70" si="718">DU68*DU69</f>
        <v>0</v>
      </c>
      <c r="DV70" s="314">
        <f t="shared" ref="DV70" si="719">DV68*DV69</f>
        <v>0</v>
      </c>
      <c r="DW70" s="314">
        <f t="shared" ref="DW70" si="720">DW68*DW69</f>
        <v>0</v>
      </c>
      <c r="DX70" s="314">
        <f t="shared" ref="DX70" si="721">DX68*DX69</f>
        <v>0</v>
      </c>
      <c r="DY70" s="314">
        <f t="shared" ref="DY70" si="722">DY68*DY69</f>
        <v>0</v>
      </c>
      <c r="DZ70" s="314">
        <f t="shared" ref="DZ70" si="723">DZ68*DZ69</f>
        <v>0</v>
      </c>
      <c r="EA70" s="314">
        <f t="shared" ref="EA70" si="724">EA68*EA69</f>
        <v>0</v>
      </c>
      <c r="EB70" s="314">
        <f t="shared" ref="EB70" si="725">EB68*EB69</f>
        <v>0</v>
      </c>
    </row>
    <row r="71" spans="2:132" outlineLevel="1" x14ac:dyDescent="0.25">
      <c r="C71" s="324" t="s">
        <v>417</v>
      </c>
      <c r="D71" s="34"/>
      <c r="E71" s="34"/>
      <c r="F71" s="34"/>
      <c r="G71" s="67" t="s">
        <v>215</v>
      </c>
      <c r="H71" s="34"/>
      <c r="I71" s="34"/>
      <c r="J71" s="126">
        <f>J$13</f>
        <v>1</v>
      </c>
      <c r="K71" s="126">
        <f t="shared" ref="K71:BV71" si="726">K$13</f>
        <v>1.0026792493128671</v>
      </c>
      <c r="L71" s="126">
        <f t="shared" si="726"/>
        <v>1.0056539350998608</v>
      </c>
      <c r="M71" s="126">
        <f t="shared" si="726"/>
        <v>1.0085410656939733</v>
      </c>
      <c r="N71" s="126">
        <f t="shared" si="726"/>
        <v>1.0114364849476103</v>
      </c>
      <c r="O71" s="126">
        <f t="shared" si="726"/>
        <v>1.0143402166566737</v>
      </c>
      <c r="P71" s="126">
        <f t="shared" si="726"/>
        <v>1.0172522846853813</v>
      </c>
      <c r="Q71" s="126">
        <f t="shared" si="726"/>
        <v>1.0201727129664624</v>
      </c>
      <c r="R71" s="126">
        <f t="shared" si="726"/>
        <v>1.0231015255013547</v>
      </c>
      <c r="S71" s="126">
        <f t="shared" si="726"/>
        <v>1.0260387463604019</v>
      </c>
      <c r="T71" s="126">
        <f t="shared" si="726"/>
        <v>1.028984399683051</v>
      </c>
      <c r="U71" s="126">
        <f t="shared" si="726"/>
        <v>1.0319385096780509</v>
      </c>
      <c r="V71" s="126">
        <f t="shared" si="726"/>
        <v>1.0349011006236515</v>
      </c>
      <c r="W71" s="126">
        <f t="shared" si="726"/>
        <v>1.0377730230388176</v>
      </c>
      <c r="X71" s="126">
        <f t="shared" si="726"/>
        <v>1.0408518228283561</v>
      </c>
      <c r="Y71" s="126">
        <f t="shared" si="726"/>
        <v>1.0438400029932626</v>
      </c>
      <c r="Z71" s="126">
        <f t="shared" si="726"/>
        <v>1.046836761920777</v>
      </c>
      <c r="AA71" s="126">
        <f t="shared" si="726"/>
        <v>1.0498421242396576</v>
      </c>
      <c r="AB71" s="126">
        <f t="shared" si="726"/>
        <v>1.05285611464937</v>
      </c>
      <c r="AC71" s="126">
        <f t="shared" si="726"/>
        <v>1.0558787579202888</v>
      </c>
      <c r="AD71" s="126">
        <f t="shared" si="726"/>
        <v>1.0589100788939025</v>
      </c>
      <c r="AE71" s="126">
        <f t="shared" si="726"/>
        <v>1.0619501024830165</v>
      </c>
      <c r="AF71" s="126">
        <f t="shared" si="726"/>
        <v>1.0649988536719583</v>
      </c>
      <c r="AG71" s="126">
        <f t="shared" si="726"/>
        <v>1.0680563575167832</v>
      </c>
      <c r="AH71" s="126">
        <f t="shared" si="726"/>
        <v>1.0711226391454798</v>
      </c>
      <c r="AI71" s="126">
        <f t="shared" si="726"/>
        <v>1.0739924437404067</v>
      </c>
      <c r="AJ71" s="126">
        <f t="shared" si="726"/>
        <v>1.0771786970311998</v>
      </c>
      <c r="AK71" s="126">
        <f t="shared" si="726"/>
        <v>1.0802711679727233</v>
      </c>
      <c r="AL71" s="126">
        <f t="shared" si="726"/>
        <v>1.0833725170851116</v>
      </c>
      <c r="AM71" s="126">
        <f t="shared" si="726"/>
        <v>1.0864827698566941</v>
      </c>
      <c r="AN71" s="126">
        <f t="shared" si="726"/>
        <v>1.0896019518489746</v>
      </c>
      <c r="AO71" s="126">
        <f t="shared" si="726"/>
        <v>1.0927300886968412</v>
      </c>
      <c r="AP71" s="126">
        <f t="shared" si="726"/>
        <v>1.0958672061087775</v>
      </c>
      <c r="AQ71" s="126">
        <f t="shared" si="726"/>
        <v>1.0990133298670732</v>
      </c>
      <c r="AR71" s="126">
        <f t="shared" si="726"/>
        <v>1.1021684858280367</v>
      </c>
      <c r="AS71" s="126">
        <f t="shared" si="726"/>
        <v>1.1053326999222071</v>
      </c>
      <c r="AT71" s="126">
        <f t="shared" si="726"/>
        <v>1.1085059981545673</v>
      </c>
      <c r="AU71" s="126">
        <f t="shared" si="726"/>
        <v>1.111475962088432</v>
      </c>
      <c r="AV71" s="126">
        <f t="shared" si="726"/>
        <v>1.1147734191259395</v>
      </c>
      <c r="AW71" s="126">
        <f t="shared" si="726"/>
        <v>1.1179738207069689</v>
      </c>
      <c r="AX71" s="126">
        <f t="shared" si="726"/>
        <v>1.1211834103167977</v>
      </c>
      <c r="AY71" s="126">
        <f t="shared" si="726"/>
        <v>1.1244022143333261</v>
      </c>
      <c r="AZ71" s="126">
        <f t="shared" si="726"/>
        <v>1.1276302592101826</v>
      </c>
      <c r="BA71" s="126">
        <f t="shared" si="726"/>
        <v>1.1308675714769412</v>
      </c>
      <c r="BB71" s="126">
        <f t="shared" si="726"/>
        <v>1.1341141777393395</v>
      </c>
      <c r="BC71" s="126">
        <f t="shared" si="726"/>
        <v>1.1373701046794982</v>
      </c>
      <c r="BD71" s="126">
        <f t="shared" si="726"/>
        <v>1.1406353790561385</v>
      </c>
      <c r="BE71" s="126">
        <f t="shared" si="726"/>
        <v>1.1439100277048042</v>
      </c>
      <c r="BF71" s="126">
        <f t="shared" si="726"/>
        <v>1.1471940775380809</v>
      </c>
      <c r="BG71" s="126">
        <f t="shared" si="726"/>
        <v>1.15026769648205</v>
      </c>
      <c r="BH71" s="126">
        <f t="shared" si="726"/>
        <v>1.1536802383994258</v>
      </c>
      <c r="BI71" s="126">
        <f t="shared" si="726"/>
        <v>1.1569923375180708</v>
      </c>
      <c r="BJ71" s="126">
        <f t="shared" si="726"/>
        <v>1.1603139453378331</v>
      </c>
      <c r="BK71" s="126">
        <f t="shared" si="726"/>
        <v>1.1636450891572303</v>
      </c>
      <c r="BL71" s="126">
        <f t="shared" si="726"/>
        <v>1.1669857963531516</v>
      </c>
      <c r="BM71" s="126">
        <f t="shared" si="726"/>
        <v>1.1703360943810825</v>
      </c>
      <c r="BN71" s="126">
        <f t="shared" si="726"/>
        <v>1.1736960107753303</v>
      </c>
      <c r="BO71" s="126">
        <f t="shared" si="726"/>
        <v>1.1770655731492505</v>
      </c>
      <c r="BP71" s="126">
        <f t="shared" si="726"/>
        <v>1.180444809195474</v>
      </c>
      <c r="BQ71" s="126">
        <f t="shared" si="726"/>
        <v>1.1838337466861339</v>
      </c>
      <c r="BR71" s="126">
        <f t="shared" si="726"/>
        <v>1.1872324134730949</v>
      </c>
      <c r="BS71" s="126">
        <f t="shared" si="726"/>
        <v>1.1905270658589224</v>
      </c>
      <c r="BT71" s="126">
        <f t="shared" si="726"/>
        <v>1.1940590467434065</v>
      </c>
      <c r="BU71" s="126">
        <f t="shared" si="726"/>
        <v>1.1974870693312041</v>
      </c>
      <c r="BV71" s="126">
        <f t="shared" si="726"/>
        <v>1.2009249334246579</v>
      </c>
      <c r="BW71" s="126">
        <f t="shared" ref="BW71:EB71" si="727">BW$13</f>
        <v>1.204372667277734</v>
      </c>
      <c r="BX71" s="126">
        <f t="shared" si="727"/>
        <v>1.2078302992255125</v>
      </c>
      <c r="BY71" s="126">
        <f t="shared" si="727"/>
        <v>1.2112978576844211</v>
      </c>
      <c r="BZ71" s="126">
        <f t="shared" si="727"/>
        <v>1.2147753711524676</v>
      </c>
      <c r="CA71" s="126">
        <f t="shared" si="727"/>
        <v>1.2182628682094752</v>
      </c>
      <c r="CB71" s="126">
        <f t="shared" si="727"/>
        <v>1.2217603775173165</v>
      </c>
      <c r="CC71" s="126">
        <f t="shared" si="727"/>
        <v>1.2252679278201495</v>
      </c>
      <c r="CD71" s="126">
        <f t="shared" si="727"/>
        <v>1.2287855479446541</v>
      </c>
      <c r="CE71" s="126">
        <f t="shared" si="727"/>
        <v>1.232077770779646</v>
      </c>
      <c r="CF71" s="126">
        <f t="shared" si="727"/>
        <v>1.23573302168438</v>
      </c>
      <c r="CG71" s="126">
        <f t="shared" si="727"/>
        <v>1.2392806860334544</v>
      </c>
      <c r="CH71" s="126">
        <f t="shared" si="727"/>
        <v>1.2428385353675644</v>
      </c>
      <c r="CI71" s="126">
        <f t="shared" si="727"/>
        <v>1.2464065989267703</v>
      </c>
      <c r="CJ71" s="126">
        <f t="shared" si="727"/>
        <v>1.2499849060350778</v>
      </c>
      <c r="CK71" s="126">
        <f t="shared" si="727"/>
        <v>1.2535734861006791</v>
      </c>
      <c r="CL71" s="126">
        <f t="shared" si="727"/>
        <v>1.257172368616194</v>
      </c>
      <c r="CM71" s="126">
        <f t="shared" si="727"/>
        <v>1.2607815831589126</v>
      </c>
      <c r="CN71" s="126">
        <f t="shared" si="727"/>
        <v>1.2644011593910389</v>
      </c>
      <c r="CO71" s="126">
        <f t="shared" si="727"/>
        <v>1.2680311270599336</v>
      </c>
      <c r="CP71" s="126">
        <f t="shared" si="727"/>
        <v>1.2716715159983594</v>
      </c>
      <c r="CQ71" s="126">
        <f t="shared" si="727"/>
        <v>1.2750786410337906</v>
      </c>
      <c r="CR71" s="126">
        <f t="shared" si="727"/>
        <v>1.2788614642181557</v>
      </c>
      <c r="CS71" s="126">
        <f t="shared" si="727"/>
        <v>1.2825329459576562</v>
      </c>
      <c r="CT71" s="126">
        <f t="shared" si="727"/>
        <v>1.2862149681493797</v>
      </c>
      <c r="CU71" s="126">
        <f t="shared" si="727"/>
        <v>1.289907561053897</v>
      </c>
      <c r="CV71" s="126">
        <f t="shared" si="727"/>
        <v>1.293610755018654</v>
      </c>
      <c r="CW71" s="126">
        <f t="shared" si="727"/>
        <v>1.2973245804782207</v>
      </c>
      <c r="CX71" s="126">
        <f t="shared" si="727"/>
        <v>1.3010490679545423</v>
      </c>
      <c r="CY71" s="126">
        <f t="shared" si="727"/>
        <v>1.304784248057189</v>
      </c>
      <c r="CZ71" s="126">
        <f t="shared" si="727"/>
        <v>1.3085301514836076</v>
      </c>
      <c r="DA71" s="126">
        <f t="shared" si="727"/>
        <v>1.3122868090193751</v>
      </c>
      <c r="DB71" s="126">
        <f t="shared" si="727"/>
        <v>1.3160542515384499</v>
      </c>
      <c r="DC71" s="126">
        <f t="shared" si="727"/>
        <v>1.3195802889875801</v>
      </c>
      <c r="DD71" s="126">
        <f t="shared" si="727"/>
        <v>1.323495136864544</v>
      </c>
      <c r="DE71" s="126">
        <f t="shared" si="727"/>
        <v>1.3272947573576725</v>
      </c>
      <c r="DF71" s="126">
        <f t="shared" si="727"/>
        <v>1.3311052861764079</v>
      </c>
      <c r="DG71" s="126">
        <f t="shared" si="727"/>
        <v>1.3349267546374479</v>
      </c>
      <c r="DH71" s="126">
        <f t="shared" si="727"/>
        <v>1.3387591941473977</v>
      </c>
      <c r="DI71" s="126">
        <f t="shared" si="727"/>
        <v>1.3426026362030277</v>
      </c>
      <c r="DJ71" s="126">
        <f t="shared" si="727"/>
        <v>1.3464571123915319</v>
      </c>
      <c r="DK71" s="126">
        <f t="shared" si="727"/>
        <v>1.3503226543907885</v>
      </c>
      <c r="DL71" s="126">
        <f t="shared" si="727"/>
        <v>1.3541992939696192</v>
      </c>
      <c r="DM71" s="126">
        <f t="shared" si="727"/>
        <v>1.358087062988051</v>
      </c>
      <c r="DN71" s="126">
        <f t="shared" si="727"/>
        <v>1.361985993397578</v>
      </c>
      <c r="DO71" s="126">
        <f t="shared" si="727"/>
        <v>1.3657655991021458</v>
      </c>
      <c r="DP71" s="126">
        <f t="shared" si="727"/>
        <v>1.3698174666548035</v>
      </c>
      <c r="DQ71" s="126">
        <f t="shared" si="727"/>
        <v>1.3737500738651915</v>
      </c>
      <c r="DR71" s="126">
        <f t="shared" si="727"/>
        <v>1.3776939711925826</v>
      </c>
      <c r="DS71" s="126">
        <f t="shared" si="727"/>
        <v>1.381649191049759</v>
      </c>
      <c r="DT71" s="126">
        <f t="shared" si="727"/>
        <v>1.385615765942557</v>
      </c>
      <c r="DU71" s="126">
        <f t="shared" si="727"/>
        <v>1.3895937284701338</v>
      </c>
      <c r="DV71" s="126">
        <f t="shared" si="727"/>
        <v>1.3935831113252357</v>
      </c>
      <c r="DW71" s="126">
        <f t="shared" si="727"/>
        <v>1.3975839472944662</v>
      </c>
      <c r="DX71" s="126">
        <f t="shared" si="727"/>
        <v>1.401596269258556</v>
      </c>
      <c r="DY71" s="126">
        <f t="shared" si="727"/>
        <v>1.4056201101926329</v>
      </c>
      <c r="DZ71" s="126">
        <f t="shared" si="727"/>
        <v>1.4096555031664932</v>
      </c>
      <c r="EA71" s="126">
        <f t="shared" si="727"/>
        <v>1.4134323217047313</v>
      </c>
      <c r="EB71" s="126">
        <f t="shared" si="727"/>
        <v>1.4176256038945581</v>
      </c>
    </row>
    <row r="72" spans="2:132" outlineLevel="1" x14ac:dyDescent="0.25">
      <c r="C72" s="320" t="s">
        <v>531</v>
      </c>
      <c r="D72" s="38"/>
      <c r="E72" s="38"/>
      <c r="F72" s="38"/>
      <c r="G72" s="52" t="s">
        <v>220</v>
      </c>
      <c r="H72" s="46">
        <f t="shared" ref="H72" si="728">SUM(J72:EB72)</f>
        <v>50576518.60989894</v>
      </c>
      <c r="I72" s="38"/>
      <c r="J72" s="82">
        <f>J70*J71</f>
        <v>0</v>
      </c>
      <c r="K72" s="82">
        <f t="shared" ref="K72" si="729">K70*K71</f>
        <v>0</v>
      </c>
      <c r="L72" s="82">
        <f t="shared" ref="L72" si="730">L70*L71</f>
        <v>0</v>
      </c>
      <c r="M72" s="82">
        <f t="shared" ref="M72" si="731">M70*M71</f>
        <v>0</v>
      </c>
      <c r="N72" s="82">
        <f t="shared" ref="N72" si="732">N70*N71</f>
        <v>0</v>
      </c>
      <c r="O72" s="82">
        <f t="shared" ref="O72" si="733">O70*O71</f>
        <v>0</v>
      </c>
      <c r="P72" s="82">
        <f t="shared" ref="P72" si="734">P70*P71</f>
        <v>0</v>
      </c>
      <c r="Q72" s="82">
        <f t="shared" ref="Q72" si="735">Q70*Q71</f>
        <v>0</v>
      </c>
      <c r="R72" s="82">
        <f t="shared" ref="R72" si="736">R70*R71</f>
        <v>0</v>
      </c>
      <c r="S72" s="82">
        <f t="shared" ref="S72" si="737">S70*S71</f>
        <v>0</v>
      </c>
      <c r="T72" s="82">
        <f t="shared" ref="T72" si="738">T70*T71</f>
        <v>0</v>
      </c>
      <c r="U72" s="82">
        <f t="shared" ref="U72" si="739">U70*U71</f>
        <v>0</v>
      </c>
      <c r="V72" s="82">
        <f t="shared" ref="V72" si="740">V70*V71</f>
        <v>0</v>
      </c>
      <c r="W72" s="82">
        <f t="shared" ref="W72" si="741">W70*W71</f>
        <v>0</v>
      </c>
      <c r="X72" s="82">
        <f t="shared" ref="X72" si="742">X70*X71</f>
        <v>0</v>
      </c>
      <c r="Y72" s="82">
        <f t="shared" ref="Y72" si="743">Y70*Y71</f>
        <v>0</v>
      </c>
      <c r="Z72" s="82">
        <f t="shared" ref="Z72" si="744">Z70*Z71</f>
        <v>0</v>
      </c>
      <c r="AA72" s="82">
        <f t="shared" ref="AA72" si="745">AA70*AA71</f>
        <v>0</v>
      </c>
      <c r="AB72" s="82">
        <f t="shared" ref="AB72" si="746">AB70*AB71</f>
        <v>0</v>
      </c>
      <c r="AC72" s="82">
        <f t="shared" ref="AC72" si="747">AC70*AC71</f>
        <v>0</v>
      </c>
      <c r="AD72" s="82">
        <f t="shared" ref="AD72" si="748">AD70*AD71</f>
        <v>0</v>
      </c>
      <c r="AE72" s="82">
        <f t="shared" ref="AE72" si="749">AE70*AE71</f>
        <v>0</v>
      </c>
      <c r="AF72" s="82">
        <f t="shared" ref="AF72" si="750">AF70*AF71</f>
        <v>0</v>
      </c>
      <c r="AG72" s="82">
        <f t="shared" ref="AG72" si="751">AG70*AG71</f>
        <v>0</v>
      </c>
      <c r="AH72" s="82">
        <f t="shared" ref="AH72" si="752">AH70*AH71</f>
        <v>2629470.8114022985</v>
      </c>
      <c r="AI72" s="82">
        <f t="shared" ref="AI72" si="753">AI70*AI71</f>
        <v>2636515.8192669526</v>
      </c>
      <c r="AJ72" s="82">
        <f t="shared" ref="AJ72" si="754">AJ70*AJ71</f>
        <v>2644337.6687169452</v>
      </c>
      <c r="AK72" s="82">
        <f t="shared" ref="AK72" si="755">AK70*AK71</f>
        <v>2651929.2943428708</v>
      </c>
      <c r="AL72" s="82">
        <f t="shared" ref="AL72" si="756">AL70*AL71</f>
        <v>2659542.7147570816</v>
      </c>
      <c r="AM72" s="82">
        <f t="shared" ref="AM72" si="757">AM70*AM71</f>
        <v>2667177.9925302071</v>
      </c>
      <c r="AN72" s="82">
        <f t="shared" ref="AN72" si="758">AN70*AN71</f>
        <v>2674835.1904125116</v>
      </c>
      <c r="AO72" s="82">
        <f t="shared" ref="AO72" si="759">AO70*AO71</f>
        <v>2682514.3713344079</v>
      </c>
      <c r="AP72" s="82">
        <f t="shared" ref="AP72" si="760">AP70*AP71</f>
        <v>2690215.598406977</v>
      </c>
      <c r="AQ72" s="82">
        <f t="shared" ref="AQ72" si="761">AQ70*AQ71</f>
        <v>2697938.9349224833</v>
      </c>
      <c r="AR72" s="82">
        <f t="shared" ref="AR72" si="762">AR70*AR71</f>
        <v>2705684.4443548992</v>
      </c>
      <c r="AS72" s="82">
        <f t="shared" ref="AS72" si="763">AS70*AS71</f>
        <v>2713452.1903604232</v>
      </c>
      <c r="AT72" s="82">
        <f t="shared" ref="AT72" si="764">AT70*AT71</f>
        <v>2721242.2367780046</v>
      </c>
      <c r="AU72" s="82">
        <f t="shared" ref="AU72" si="765">AU70*AU71</f>
        <v>2728533.1231710371</v>
      </c>
      <c r="AV72" s="82">
        <f t="shared" ref="AV72" si="766">AV70*AV71</f>
        <v>2736627.9637757475</v>
      </c>
      <c r="AW72" s="82">
        <f t="shared" ref="AW72" si="767">AW70*AW71</f>
        <v>2744484.5454915408</v>
      </c>
      <c r="AX72" s="82">
        <f t="shared" ref="AX72" si="768">AX70*AX71</f>
        <v>2752363.6826577177</v>
      </c>
      <c r="AY72" s="82">
        <f t="shared" ref="AY72" si="769">AY70*AY71</f>
        <v>2760265.4400286926</v>
      </c>
      <c r="AZ72" s="82">
        <f t="shared" ref="AZ72" si="770">AZ70*AZ71</f>
        <v>2079386.5871881489</v>
      </c>
      <c r="BA72" s="82">
        <f t="shared" ref="BA72" si="771">BA70*BA71</f>
        <v>0</v>
      </c>
      <c r="BB72" s="82">
        <f t="shared" ref="BB72" si="772">BB70*BB71</f>
        <v>0</v>
      </c>
      <c r="BC72" s="82">
        <f t="shared" ref="BC72" si="773">BC70*BC71</f>
        <v>0</v>
      </c>
      <c r="BD72" s="82">
        <f t="shared" ref="BD72" si="774">BD70*BD71</f>
        <v>0</v>
      </c>
      <c r="BE72" s="82">
        <f t="shared" ref="BE72" si="775">BE70*BE71</f>
        <v>0</v>
      </c>
      <c r="BF72" s="82">
        <f t="shared" ref="BF72" si="776">BF70*BF71</f>
        <v>0</v>
      </c>
      <c r="BG72" s="82">
        <f t="shared" ref="BG72" si="777">BG70*BG71</f>
        <v>0</v>
      </c>
      <c r="BH72" s="82">
        <f t="shared" ref="BH72" si="778">BH70*BH71</f>
        <v>0</v>
      </c>
      <c r="BI72" s="82">
        <f t="shared" ref="BI72" si="779">BI70*BI71</f>
        <v>0</v>
      </c>
      <c r="BJ72" s="82">
        <f t="shared" ref="BJ72" si="780">BJ70*BJ71</f>
        <v>0</v>
      </c>
      <c r="BK72" s="82">
        <f t="shared" ref="BK72" si="781">BK70*BK71</f>
        <v>0</v>
      </c>
      <c r="BL72" s="82">
        <f t="shared" ref="BL72" si="782">BL70*BL71</f>
        <v>0</v>
      </c>
      <c r="BM72" s="82">
        <f t="shared" ref="BM72" si="783">BM70*BM71</f>
        <v>0</v>
      </c>
      <c r="BN72" s="82">
        <f t="shared" ref="BN72" si="784">BN70*BN71</f>
        <v>0</v>
      </c>
      <c r="BO72" s="82">
        <f t="shared" ref="BO72" si="785">BO70*BO71</f>
        <v>0</v>
      </c>
      <c r="BP72" s="82">
        <f t="shared" ref="BP72" si="786">BP70*BP71</f>
        <v>0</v>
      </c>
      <c r="BQ72" s="82">
        <f t="shared" ref="BQ72" si="787">BQ70*BQ71</f>
        <v>0</v>
      </c>
      <c r="BR72" s="82">
        <f t="shared" ref="BR72" si="788">BR70*BR71</f>
        <v>0</v>
      </c>
      <c r="BS72" s="82">
        <f t="shared" ref="BS72" si="789">BS70*BS71</f>
        <v>0</v>
      </c>
      <c r="BT72" s="82">
        <f t="shared" ref="BT72" si="790">BT70*BT71</f>
        <v>0</v>
      </c>
      <c r="BU72" s="82">
        <f t="shared" ref="BU72" si="791">BU70*BU71</f>
        <v>0</v>
      </c>
      <c r="BV72" s="82">
        <f t="shared" ref="BV72" si="792">BV70*BV71</f>
        <v>0</v>
      </c>
      <c r="BW72" s="82">
        <f t="shared" ref="BW72" si="793">BW70*BW71</f>
        <v>0</v>
      </c>
      <c r="BX72" s="82">
        <f t="shared" ref="BX72" si="794">BX70*BX71</f>
        <v>0</v>
      </c>
      <c r="BY72" s="82">
        <f t="shared" ref="BY72" si="795">BY70*BY71</f>
        <v>0</v>
      </c>
      <c r="BZ72" s="82">
        <f t="shared" ref="BZ72" si="796">BZ70*BZ71</f>
        <v>0</v>
      </c>
      <c r="CA72" s="82">
        <f t="shared" ref="CA72" si="797">CA70*CA71</f>
        <v>0</v>
      </c>
      <c r="CB72" s="82">
        <f t="shared" ref="CB72" si="798">CB70*CB71</f>
        <v>0</v>
      </c>
      <c r="CC72" s="82">
        <f t="shared" ref="CC72" si="799">CC70*CC71</f>
        <v>0</v>
      </c>
      <c r="CD72" s="82">
        <f t="shared" ref="CD72" si="800">CD70*CD71</f>
        <v>0</v>
      </c>
      <c r="CE72" s="82">
        <f t="shared" ref="CE72" si="801">CE70*CE71</f>
        <v>0</v>
      </c>
      <c r="CF72" s="82">
        <f t="shared" ref="CF72" si="802">CF70*CF71</f>
        <v>0</v>
      </c>
      <c r="CG72" s="82">
        <f t="shared" ref="CG72" si="803">CG70*CG71</f>
        <v>0</v>
      </c>
      <c r="CH72" s="82">
        <f t="shared" ref="CH72" si="804">CH70*CH71</f>
        <v>0</v>
      </c>
      <c r="CI72" s="82">
        <f t="shared" ref="CI72" si="805">CI70*CI71</f>
        <v>0</v>
      </c>
      <c r="CJ72" s="82">
        <f t="shared" ref="CJ72" si="806">CJ70*CJ71</f>
        <v>0</v>
      </c>
      <c r="CK72" s="82">
        <f t="shared" ref="CK72" si="807">CK70*CK71</f>
        <v>0</v>
      </c>
      <c r="CL72" s="82">
        <f t="shared" ref="CL72" si="808">CL70*CL71</f>
        <v>0</v>
      </c>
      <c r="CM72" s="82">
        <f t="shared" ref="CM72" si="809">CM70*CM71</f>
        <v>0</v>
      </c>
      <c r="CN72" s="82">
        <f t="shared" ref="CN72" si="810">CN70*CN71</f>
        <v>0</v>
      </c>
      <c r="CO72" s="82">
        <f t="shared" ref="CO72" si="811">CO70*CO71</f>
        <v>0</v>
      </c>
      <c r="CP72" s="82">
        <f t="shared" ref="CP72" si="812">CP70*CP71</f>
        <v>0</v>
      </c>
      <c r="CQ72" s="82">
        <f t="shared" ref="CQ72" si="813">CQ70*CQ71</f>
        <v>0</v>
      </c>
      <c r="CR72" s="82">
        <f t="shared" ref="CR72" si="814">CR70*CR71</f>
        <v>0</v>
      </c>
      <c r="CS72" s="82">
        <f t="shared" ref="CS72" si="815">CS70*CS71</f>
        <v>0</v>
      </c>
      <c r="CT72" s="82">
        <f t="shared" ref="CT72" si="816">CT70*CT71</f>
        <v>0</v>
      </c>
      <c r="CU72" s="82">
        <f t="shared" ref="CU72" si="817">CU70*CU71</f>
        <v>0</v>
      </c>
      <c r="CV72" s="82">
        <f t="shared" ref="CV72" si="818">CV70*CV71</f>
        <v>0</v>
      </c>
      <c r="CW72" s="82">
        <f t="shared" ref="CW72" si="819">CW70*CW71</f>
        <v>0</v>
      </c>
      <c r="CX72" s="82">
        <f t="shared" ref="CX72" si="820">CX70*CX71</f>
        <v>0</v>
      </c>
      <c r="CY72" s="82">
        <f t="shared" ref="CY72" si="821">CY70*CY71</f>
        <v>0</v>
      </c>
      <c r="CZ72" s="82">
        <f t="shared" ref="CZ72" si="822">CZ70*CZ71</f>
        <v>0</v>
      </c>
      <c r="DA72" s="82">
        <f t="shared" ref="DA72" si="823">DA70*DA71</f>
        <v>0</v>
      </c>
      <c r="DB72" s="82">
        <f t="shared" ref="DB72" si="824">DB70*DB71</f>
        <v>0</v>
      </c>
      <c r="DC72" s="82">
        <f t="shared" ref="DC72" si="825">DC70*DC71</f>
        <v>0</v>
      </c>
      <c r="DD72" s="82">
        <f t="shared" ref="DD72" si="826">DD70*DD71</f>
        <v>0</v>
      </c>
      <c r="DE72" s="82">
        <f t="shared" ref="DE72" si="827">DE70*DE71</f>
        <v>0</v>
      </c>
      <c r="DF72" s="82">
        <f t="shared" ref="DF72" si="828">DF70*DF71</f>
        <v>0</v>
      </c>
      <c r="DG72" s="82">
        <f t="shared" ref="DG72" si="829">DG70*DG71</f>
        <v>0</v>
      </c>
      <c r="DH72" s="82">
        <f t="shared" ref="DH72" si="830">DH70*DH71</f>
        <v>0</v>
      </c>
      <c r="DI72" s="82">
        <f t="shared" ref="DI72" si="831">DI70*DI71</f>
        <v>0</v>
      </c>
      <c r="DJ72" s="82">
        <f t="shared" ref="DJ72" si="832">DJ70*DJ71</f>
        <v>0</v>
      </c>
      <c r="DK72" s="82">
        <f t="shared" ref="DK72" si="833">DK70*DK71</f>
        <v>0</v>
      </c>
      <c r="DL72" s="82">
        <f t="shared" ref="DL72" si="834">DL70*DL71</f>
        <v>0</v>
      </c>
      <c r="DM72" s="82">
        <f t="shared" ref="DM72" si="835">DM70*DM71</f>
        <v>0</v>
      </c>
      <c r="DN72" s="82">
        <f t="shared" ref="DN72" si="836">DN70*DN71</f>
        <v>0</v>
      </c>
      <c r="DO72" s="82">
        <f t="shared" ref="DO72" si="837">DO70*DO71</f>
        <v>0</v>
      </c>
      <c r="DP72" s="82">
        <f t="shared" ref="DP72" si="838">DP70*DP71</f>
        <v>0</v>
      </c>
      <c r="DQ72" s="82">
        <f t="shared" ref="DQ72" si="839">DQ70*DQ71</f>
        <v>0</v>
      </c>
      <c r="DR72" s="82">
        <f t="shared" ref="DR72" si="840">DR70*DR71</f>
        <v>0</v>
      </c>
      <c r="DS72" s="82">
        <f t="shared" ref="DS72" si="841">DS70*DS71</f>
        <v>0</v>
      </c>
      <c r="DT72" s="82">
        <f t="shared" ref="DT72" si="842">DT70*DT71</f>
        <v>0</v>
      </c>
      <c r="DU72" s="82">
        <f t="shared" ref="DU72" si="843">DU70*DU71</f>
        <v>0</v>
      </c>
      <c r="DV72" s="82">
        <f t="shared" ref="DV72" si="844">DV70*DV71</f>
        <v>0</v>
      </c>
      <c r="DW72" s="82">
        <f t="shared" ref="DW72" si="845">DW70*DW71</f>
        <v>0</v>
      </c>
      <c r="DX72" s="82">
        <f t="shared" ref="DX72" si="846">DX70*DX71</f>
        <v>0</v>
      </c>
      <c r="DY72" s="82">
        <f t="shared" ref="DY72" si="847">DY70*DY71</f>
        <v>0</v>
      </c>
      <c r="DZ72" s="82">
        <f t="shared" ref="DZ72" si="848">DZ70*DZ71</f>
        <v>0</v>
      </c>
      <c r="EA72" s="82">
        <f t="shared" ref="EA72" si="849">EA70*EA71</f>
        <v>0</v>
      </c>
      <c r="EB72" s="82">
        <f t="shared" ref="EB72" si="850">EB70*EB71</f>
        <v>0</v>
      </c>
    </row>
    <row r="73" spans="2:132" ht="14" outlineLevel="1" x14ac:dyDescent="0.3">
      <c r="B73" s="73"/>
      <c r="C73" s="27"/>
      <c r="H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row>
    <row r="74" spans="2:132" ht="13" x14ac:dyDescent="0.3">
      <c r="C74" s="341" t="s">
        <v>567</v>
      </c>
      <c r="D74" s="342"/>
      <c r="E74" s="342"/>
      <c r="F74" s="342"/>
      <c r="G74" s="349" t="s">
        <v>220</v>
      </c>
      <c r="H74" s="344">
        <f t="shared" ref="H74" si="851">SUM(J74:EB74)</f>
        <v>21072487.045755297</v>
      </c>
      <c r="I74" s="342"/>
      <c r="J74" s="345">
        <f t="shared" ref="J74:AO74" si="852">CHOOSE(Scenario,J56,J64,J72)</f>
        <v>0</v>
      </c>
      <c r="K74" s="346">
        <f t="shared" si="852"/>
        <v>0</v>
      </c>
      <c r="L74" s="346">
        <f t="shared" si="852"/>
        <v>0</v>
      </c>
      <c r="M74" s="346">
        <f t="shared" si="852"/>
        <v>0</v>
      </c>
      <c r="N74" s="346">
        <f t="shared" si="852"/>
        <v>0</v>
      </c>
      <c r="O74" s="346">
        <f t="shared" si="852"/>
        <v>0</v>
      </c>
      <c r="P74" s="346">
        <f t="shared" si="852"/>
        <v>0</v>
      </c>
      <c r="Q74" s="346">
        <f t="shared" si="852"/>
        <v>0</v>
      </c>
      <c r="R74" s="346">
        <f t="shared" si="852"/>
        <v>0</v>
      </c>
      <c r="S74" s="346">
        <f t="shared" si="852"/>
        <v>0</v>
      </c>
      <c r="T74" s="346">
        <f t="shared" si="852"/>
        <v>0</v>
      </c>
      <c r="U74" s="346">
        <f t="shared" si="852"/>
        <v>0</v>
      </c>
      <c r="V74" s="346">
        <f t="shared" si="852"/>
        <v>0</v>
      </c>
      <c r="W74" s="346">
        <f t="shared" si="852"/>
        <v>0</v>
      </c>
      <c r="X74" s="346">
        <f t="shared" si="852"/>
        <v>0</v>
      </c>
      <c r="Y74" s="346">
        <f t="shared" si="852"/>
        <v>0</v>
      </c>
      <c r="Z74" s="346">
        <f t="shared" si="852"/>
        <v>0</v>
      </c>
      <c r="AA74" s="346">
        <f t="shared" si="852"/>
        <v>0</v>
      </c>
      <c r="AB74" s="346">
        <f t="shared" si="852"/>
        <v>0</v>
      </c>
      <c r="AC74" s="346">
        <f t="shared" si="852"/>
        <v>0</v>
      </c>
      <c r="AD74" s="346">
        <f t="shared" si="852"/>
        <v>0</v>
      </c>
      <c r="AE74" s="346">
        <f t="shared" si="852"/>
        <v>0</v>
      </c>
      <c r="AF74" s="346">
        <f t="shared" si="852"/>
        <v>0</v>
      </c>
      <c r="AG74" s="346">
        <f t="shared" si="852"/>
        <v>0</v>
      </c>
      <c r="AH74" s="346">
        <f t="shared" si="852"/>
        <v>1095557.6052563994</v>
      </c>
      <c r="AI74" s="346">
        <f t="shared" si="852"/>
        <v>1098492.8772174891</v>
      </c>
      <c r="AJ74" s="346">
        <f t="shared" si="852"/>
        <v>1101751.8168546779</v>
      </c>
      <c r="AK74" s="346">
        <f t="shared" si="852"/>
        <v>1104914.8347344263</v>
      </c>
      <c r="AL74" s="346">
        <f t="shared" si="852"/>
        <v>1108086.9333181542</v>
      </c>
      <c r="AM74" s="346">
        <f t="shared" si="852"/>
        <v>1111268.1386756429</v>
      </c>
      <c r="AN74" s="346">
        <f t="shared" si="852"/>
        <v>1114458.4769515174</v>
      </c>
      <c r="AO74" s="346">
        <f t="shared" si="852"/>
        <v>1117657.9743654616</v>
      </c>
      <c r="AP74" s="346">
        <f t="shared" ref="AP74:BU74" si="853">CHOOSE(Scenario,AP56,AP64,AP72)</f>
        <v>1120866.6572124334</v>
      </c>
      <c r="AQ74" s="346">
        <f t="shared" si="853"/>
        <v>1124084.5518628801</v>
      </c>
      <c r="AR74" s="346">
        <f t="shared" si="853"/>
        <v>1127311.684762957</v>
      </c>
      <c r="AS74" s="346">
        <f t="shared" si="853"/>
        <v>1130548.0824347432</v>
      </c>
      <c r="AT74" s="346">
        <f t="shared" si="853"/>
        <v>1133793.7714764597</v>
      </c>
      <c r="AU74" s="346">
        <f t="shared" si="853"/>
        <v>1136831.4876596211</v>
      </c>
      <c r="AV74" s="346">
        <f t="shared" si="853"/>
        <v>1140204.1678770138</v>
      </c>
      <c r="AW74" s="346">
        <f t="shared" si="853"/>
        <v>1143477.578562058</v>
      </c>
      <c r="AX74" s="346">
        <f t="shared" si="853"/>
        <v>1146760.3868776446</v>
      </c>
      <c r="AY74" s="346">
        <f t="shared" si="853"/>
        <v>1150052.6198034193</v>
      </c>
      <c r="AZ74" s="346">
        <f t="shared" si="853"/>
        <v>866367.39985229948</v>
      </c>
      <c r="BA74" s="346">
        <f t="shared" si="853"/>
        <v>0</v>
      </c>
      <c r="BB74" s="346">
        <f t="shared" si="853"/>
        <v>0</v>
      </c>
      <c r="BC74" s="346">
        <f t="shared" si="853"/>
        <v>0</v>
      </c>
      <c r="BD74" s="346">
        <f t="shared" si="853"/>
        <v>0</v>
      </c>
      <c r="BE74" s="346">
        <f t="shared" si="853"/>
        <v>0</v>
      </c>
      <c r="BF74" s="346">
        <f t="shared" si="853"/>
        <v>0</v>
      </c>
      <c r="BG74" s="346">
        <f t="shared" si="853"/>
        <v>0</v>
      </c>
      <c r="BH74" s="346">
        <f t="shared" si="853"/>
        <v>0</v>
      </c>
      <c r="BI74" s="346">
        <f t="shared" si="853"/>
        <v>0</v>
      </c>
      <c r="BJ74" s="346">
        <f t="shared" si="853"/>
        <v>0</v>
      </c>
      <c r="BK74" s="346">
        <f t="shared" si="853"/>
        <v>0</v>
      </c>
      <c r="BL74" s="346">
        <f t="shared" si="853"/>
        <v>0</v>
      </c>
      <c r="BM74" s="346">
        <f t="shared" si="853"/>
        <v>0</v>
      </c>
      <c r="BN74" s="346">
        <f t="shared" si="853"/>
        <v>0</v>
      </c>
      <c r="BO74" s="346">
        <f t="shared" si="853"/>
        <v>0</v>
      </c>
      <c r="BP74" s="346">
        <f t="shared" si="853"/>
        <v>0</v>
      </c>
      <c r="BQ74" s="346">
        <f t="shared" si="853"/>
        <v>0</v>
      </c>
      <c r="BR74" s="346">
        <f t="shared" si="853"/>
        <v>0</v>
      </c>
      <c r="BS74" s="346">
        <f t="shared" si="853"/>
        <v>0</v>
      </c>
      <c r="BT74" s="346">
        <f t="shared" si="853"/>
        <v>0</v>
      </c>
      <c r="BU74" s="346">
        <f t="shared" si="853"/>
        <v>0</v>
      </c>
      <c r="BV74" s="346">
        <f t="shared" ref="BV74:DA74" si="854">CHOOSE(Scenario,BV56,BV64,BV72)</f>
        <v>0</v>
      </c>
      <c r="BW74" s="346">
        <f t="shared" si="854"/>
        <v>0</v>
      </c>
      <c r="BX74" s="346">
        <f t="shared" si="854"/>
        <v>0</v>
      </c>
      <c r="BY74" s="346">
        <f t="shared" si="854"/>
        <v>0</v>
      </c>
      <c r="BZ74" s="346">
        <f t="shared" si="854"/>
        <v>0</v>
      </c>
      <c r="CA74" s="346">
        <f t="shared" si="854"/>
        <v>0</v>
      </c>
      <c r="CB74" s="346">
        <f t="shared" si="854"/>
        <v>0</v>
      </c>
      <c r="CC74" s="346">
        <f t="shared" si="854"/>
        <v>0</v>
      </c>
      <c r="CD74" s="346">
        <f t="shared" si="854"/>
        <v>0</v>
      </c>
      <c r="CE74" s="346">
        <f t="shared" si="854"/>
        <v>0</v>
      </c>
      <c r="CF74" s="346">
        <f t="shared" si="854"/>
        <v>0</v>
      </c>
      <c r="CG74" s="346">
        <f t="shared" si="854"/>
        <v>0</v>
      </c>
      <c r="CH74" s="346">
        <f t="shared" si="854"/>
        <v>0</v>
      </c>
      <c r="CI74" s="346">
        <f t="shared" si="854"/>
        <v>0</v>
      </c>
      <c r="CJ74" s="346">
        <f t="shared" si="854"/>
        <v>0</v>
      </c>
      <c r="CK74" s="346">
        <f t="shared" si="854"/>
        <v>0</v>
      </c>
      <c r="CL74" s="346">
        <f t="shared" si="854"/>
        <v>0</v>
      </c>
      <c r="CM74" s="346">
        <f t="shared" si="854"/>
        <v>0</v>
      </c>
      <c r="CN74" s="346">
        <f t="shared" si="854"/>
        <v>0</v>
      </c>
      <c r="CO74" s="346">
        <f t="shared" si="854"/>
        <v>0</v>
      </c>
      <c r="CP74" s="346">
        <f t="shared" si="854"/>
        <v>0</v>
      </c>
      <c r="CQ74" s="346">
        <f t="shared" si="854"/>
        <v>0</v>
      </c>
      <c r="CR74" s="346">
        <f t="shared" si="854"/>
        <v>0</v>
      </c>
      <c r="CS74" s="346">
        <f t="shared" si="854"/>
        <v>0</v>
      </c>
      <c r="CT74" s="346">
        <f t="shared" si="854"/>
        <v>0</v>
      </c>
      <c r="CU74" s="346">
        <f t="shared" si="854"/>
        <v>0</v>
      </c>
      <c r="CV74" s="346">
        <f t="shared" si="854"/>
        <v>0</v>
      </c>
      <c r="CW74" s="346">
        <f t="shared" si="854"/>
        <v>0</v>
      </c>
      <c r="CX74" s="346">
        <f t="shared" si="854"/>
        <v>0</v>
      </c>
      <c r="CY74" s="346">
        <f t="shared" si="854"/>
        <v>0</v>
      </c>
      <c r="CZ74" s="346">
        <f t="shared" si="854"/>
        <v>0</v>
      </c>
      <c r="DA74" s="346">
        <f t="shared" si="854"/>
        <v>0</v>
      </c>
      <c r="DB74" s="346">
        <f t="shared" ref="DB74:EB74" si="855">CHOOSE(Scenario,DB56,DB64,DB72)</f>
        <v>0</v>
      </c>
      <c r="DC74" s="346">
        <f t="shared" si="855"/>
        <v>0</v>
      </c>
      <c r="DD74" s="346">
        <f t="shared" si="855"/>
        <v>0</v>
      </c>
      <c r="DE74" s="346">
        <f t="shared" si="855"/>
        <v>0</v>
      </c>
      <c r="DF74" s="346">
        <f t="shared" si="855"/>
        <v>0</v>
      </c>
      <c r="DG74" s="346">
        <f t="shared" si="855"/>
        <v>0</v>
      </c>
      <c r="DH74" s="346">
        <f t="shared" si="855"/>
        <v>0</v>
      </c>
      <c r="DI74" s="346">
        <f t="shared" si="855"/>
        <v>0</v>
      </c>
      <c r="DJ74" s="346">
        <f t="shared" si="855"/>
        <v>0</v>
      </c>
      <c r="DK74" s="346">
        <f t="shared" si="855"/>
        <v>0</v>
      </c>
      <c r="DL74" s="346">
        <f t="shared" si="855"/>
        <v>0</v>
      </c>
      <c r="DM74" s="346">
        <f t="shared" si="855"/>
        <v>0</v>
      </c>
      <c r="DN74" s="346">
        <f t="shared" si="855"/>
        <v>0</v>
      </c>
      <c r="DO74" s="346">
        <f t="shared" si="855"/>
        <v>0</v>
      </c>
      <c r="DP74" s="346">
        <f t="shared" si="855"/>
        <v>0</v>
      </c>
      <c r="DQ74" s="346">
        <f t="shared" si="855"/>
        <v>0</v>
      </c>
      <c r="DR74" s="346">
        <f t="shared" si="855"/>
        <v>0</v>
      </c>
      <c r="DS74" s="346">
        <f t="shared" si="855"/>
        <v>0</v>
      </c>
      <c r="DT74" s="346">
        <f t="shared" si="855"/>
        <v>0</v>
      </c>
      <c r="DU74" s="346">
        <f t="shared" si="855"/>
        <v>0</v>
      </c>
      <c r="DV74" s="346">
        <f t="shared" si="855"/>
        <v>0</v>
      </c>
      <c r="DW74" s="346">
        <f t="shared" si="855"/>
        <v>0</v>
      </c>
      <c r="DX74" s="346">
        <f t="shared" si="855"/>
        <v>0</v>
      </c>
      <c r="DY74" s="346">
        <f t="shared" si="855"/>
        <v>0</v>
      </c>
      <c r="DZ74" s="346">
        <f t="shared" si="855"/>
        <v>0</v>
      </c>
      <c r="EA74" s="346">
        <f t="shared" si="855"/>
        <v>0</v>
      </c>
      <c r="EB74" s="347">
        <f t="shared" si="855"/>
        <v>0</v>
      </c>
    </row>
    <row r="75" spans="2:132" ht="14" x14ac:dyDescent="0.3">
      <c r="B75" s="73"/>
      <c r="C75" s="27"/>
      <c r="H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row>
    <row r="76" spans="2:132" ht="13" x14ac:dyDescent="0.3">
      <c r="B76" s="34"/>
      <c r="C76" s="2" t="s">
        <v>534</v>
      </c>
      <c r="D76" s="34"/>
      <c r="E76" s="34"/>
      <c r="F76" s="34"/>
      <c r="G76" s="67"/>
      <c r="H76" s="35"/>
      <c r="I76" s="34"/>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row>
    <row r="77" spans="2:132" ht="13" outlineLevel="1" x14ac:dyDescent="0.3">
      <c r="C77" s="339" t="s">
        <v>503</v>
      </c>
      <c r="G77" s="52"/>
      <c r="H77" s="29"/>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row>
    <row r="78" spans="2:132" outlineLevel="1" x14ac:dyDescent="0.25">
      <c r="C78" s="328" t="s">
        <v>565</v>
      </c>
      <c r="G78" s="52" t="s">
        <v>220</v>
      </c>
      <c r="H78" s="46">
        <f t="shared" ref="H78" si="856">SUM(J78:EB78)</f>
        <v>0</v>
      </c>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row>
    <row r="79" spans="2:132" ht="13" outlineLevel="1" x14ac:dyDescent="0.3">
      <c r="C79" s="24"/>
      <c r="G79" s="52"/>
      <c r="H79" s="29"/>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row>
    <row r="80" spans="2:132" ht="13" x14ac:dyDescent="0.3">
      <c r="C80" s="341" t="s">
        <v>566</v>
      </c>
      <c r="D80" s="342"/>
      <c r="E80" s="342"/>
      <c r="F80" s="342"/>
      <c r="G80" s="349" t="s">
        <v>220</v>
      </c>
      <c r="H80" s="344">
        <f t="shared" ref="H80" si="857">SUM(J80:EB80)</f>
        <v>0</v>
      </c>
      <c r="I80" s="342"/>
      <c r="J80" s="345">
        <f>J78</f>
        <v>0</v>
      </c>
      <c r="K80" s="346">
        <f t="shared" ref="K80:BV80" si="858">K78</f>
        <v>0</v>
      </c>
      <c r="L80" s="346">
        <f t="shared" si="858"/>
        <v>0</v>
      </c>
      <c r="M80" s="346">
        <f t="shared" si="858"/>
        <v>0</v>
      </c>
      <c r="N80" s="346">
        <f t="shared" si="858"/>
        <v>0</v>
      </c>
      <c r="O80" s="346">
        <f t="shared" si="858"/>
        <v>0</v>
      </c>
      <c r="P80" s="346">
        <f t="shared" si="858"/>
        <v>0</v>
      </c>
      <c r="Q80" s="346">
        <f t="shared" si="858"/>
        <v>0</v>
      </c>
      <c r="R80" s="346">
        <f t="shared" si="858"/>
        <v>0</v>
      </c>
      <c r="S80" s="346">
        <f t="shared" si="858"/>
        <v>0</v>
      </c>
      <c r="T80" s="346">
        <f t="shared" si="858"/>
        <v>0</v>
      </c>
      <c r="U80" s="346">
        <f t="shared" si="858"/>
        <v>0</v>
      </c>
      <c r="V80" s="346">
        <f t="shared" si="858"/>
        <v>0</v>
      </c>
      <c r="W80" s="346">
        <f t="shared" si="858"/>
        <v>0</v>
      </c>
      <c r="X80" s="346">
        <f t="shared" si="858"/>
        <v>0</v>
      </c>
      <c r="Y80" s="346">
        <f t="shared" si="858"/>
        <v>0</v>
      </c>
      <c r="Z80" s="346">
        <f t="shared" si="858"/>
        <v>0</v>
      </c>
      <c r="AA80" s="346">
        <f t="shared" si="858"/>
        <v>0</v>
      </c>
      <c r="AB80" s="346">
        <f t="shared" si="858"/>
        <v>0</v>
      </c>
      <c r="AC80" s="346">
        <f t="shared" si="858"/>
        <v>0</v>
      </c>
      <c r="AD80" s="346">
        <f t="shared" si="858"/>
        <v>0</v>
      </c>
      <c r="AE80" s="346">
        <f t="shared" si="858"/>
        <v>0</v>
      </c>
      <c r="AF80" s="346">
        <f t="shared" si="858"/>
        <v>0</v>
      </c>
      <c r="AG80" s="346">
        <f t="shared" si="858"/>
        <v>0</v>
      </c>
      <c r="AH80" s="346">
        <f t="shared" si="858"/>
        <v>0</v>
      </c>
      <c r="AI80" s="346">
        <f t="shared" si="858"/>
        <v>0</v>
      </c>
      <c r="AJ80" s="346">
        <f t="shared" si="858"/>
        <v>0</v>
      </c>
      <c r="AK80" s="346">
        <f t="shared" si="858"/>
        <v>0</v>
      </c>
      <c r="AL80" s="346">
        <f t="shared" si="858"/>
        <v>0</v>
      </c>
      <c r="AM80" s="346">
        <f t="shared" si="858"/>
        <v>0</v>
      </c>
      <c r="AN80" s="346">
        <f t="shared" si="858"/>
        <v>0</v>
      </c>
      <c r="AO80" s="346">
        <f t="shared" si="858"/>
        <v>0</v>
      </c>
      <c r="AP80" s="346">
        <f t="shared" si="858"/>
        <v>0</v>
      </c>
      <c r="AQ80" s="346">
        <f t="shared" si="858"/>
        <v>0</v>
      </c>
      <c r="AR80" s="346">
        <f t="shared" si="858"/>
        <v>0</v>
      </c>
      <c r="AS80" s="346">
        <f t="shared" si="858"/>
        <v>0</v>
      </c>
      <c r="AT80" s="346">
        <f t="shared" si="858"/>
        <v>0</v>
      </c>
      <c r="AU80" s="346">
        <f t="shared" si="858"/>
        <v>0</v>
      </c>
      <c r="AV80" s="346">
        <f t="shared" si="858"/>
        <v>0</v>
      </c>
      <c r="AW80" s="346">
        <f t="shared" si="858"/>
        <v>0</v>
      </c>
      <c r="AX80" s="346">
        <f t="shared" si="858"/>
        <v>0</v>
      </c>
      <c r="AY80" s="346">
        <f t="shared" si="858"/>
        <v>0</v>
      </c>
      <c r="AZ80" s="346">
        <f t="shared" si="858"/>
        <v>0</v>
      </c>
      <c r="BA80" s="346">
        <f t="shared" si="858"/>
        <v>0</v>
      </c>
      <c r="BB80" s="346">
        <f t="shared" si="858"/>
        <v>0</v>
      </c>
      <c r="BC80" s="346">
        <f t="shared" si="858"/>
        <v>0</v>
      </c>
      <c r="BD80" s="346">
        <f t="shared" si="858"/>
        <v>0</v>
      </c>
      <c r="BE80" s="346">
        <f t="shared" si="858"/>
        <v>0</v>
      </c>
      <c r="BF80" s="346">
        <f t="shared" si="858"/>
        <v>0</v>
      </c>
      <c r="BG80" s="346">
        <f t="shared" si="858"/>
        <v>0</v>
      </c>
      <c r="BH80" s="346">
        <f t="shared" si="858"/>
        <v>0</v>
      </c>
      <c r="BI80" s="346">
        <f t="shared" si="858"/>
        <v>0</v>
      </c>
      <c r="BJ80" s="346">
        <f t="shared" si="858"/>
        <v>0</v>
      </c>
      <c r="BK80" s="346">
        <f t="shared" si="858"/>
        <v>0</v>
      </c>
      <c r="BL80" s="346">
        <f t="shared" si="858"/>
        <v>0</v>
      </c>
      <c r="BM80" s="346">
        <f t="shared" si="858"/>
        <v>0</v>
      </c>
      <c r="BN80" s="346">
        <f t="shared" si="858"/>
        <v>0</v>
      </c>
      <c r="BO80" s="346">
        <f t="shared" si="858"/>
        <v>0</v>
      </c>
      <c r="BP80" s="346">
        <f t="shared" si="858"/>
        <v>0</v>
      </c>
      <c r="BQ80" s="346">
        <f t="shared" si="858"/>
        <v>0</v>
      </c>
      <c r="BR80" s="346">
        <f t="shared" si="858"/>
        <v>0</v>
      </c>
      <c r="BS80" s="346">
        <f t="shared" si="858"/>
        <v>0</v>
      </c>
      <c r="BT80" s="346">
        <f t="shared" si="858"/>
        <v>0</v>
      </c>
      <c r="BU80" s="346">
        <f t="shared" si="858"/>
        <v>0</v>
      </c>
      <c r="BV80" s="346">
        <f t="shared" si="858"/>
        <v>0</v>
      </c>
      <c r="BW80" s="346">
        <f t="shared" ref="BW80:EB80" si="859">BW78</f>
        <v>0</v>
      </c>
      <c r="BX80" s="346">
        <f t="shared" si="859"/>
        <v>0</v>
      </c>
      <c r="BY80" s="346">
        <f t="shared" si="859"/>
        <v>0</v>
      </c>
      <c r="BZ80" s="346">
        <f t="shared" si="859"/>
        <v>0</v>
      </c>
      <c r="CA80" s="346">
        <f t="shared" si="859"/>
        <v>0</v>
      </c>
      <c r="CB80" s="346">
        <f t="shared" si="859"/>
        <v>0</v>
      </c>
      <c r="CC80" s="346">
        <f t="shared" si="859"/>
        <v>0</v>
      </c>
      <c r="CD80" s="346">
        <f t="shared" si="859"/>
        <v>0</v>
      </c>
      <c r="CE80" s="346">
        <f t="shared" si="859"/>
        <v>0</v>
      </c>
      <c r="CF80" s="346">
        <f t="shared" si="859"/>
        <v>0</v>
      </c>
      <c r="CG80" s="346">
        <f t="shared" si="859"/>
        <v>0</v>
      </c>
      <c r="CH80" s="346">
        <f t="shared" si="859"/>
        <v>0</v>
      </c>
      <c r="CI80" s="346">
        <f t="shared" si="859"/>
        <v>0</v>
      </c>
      <c r="CJ80" s="346">
        <f t="shared" si="859"/>
        <v>0</v>
      </c>
      <c r="CK80" s="346">
        <f t="shared" si="859"/>
        <v>0</v>
      </c>
      <c r="CL80" s="346">
        <f t="shared" si="859"/>
        <v>0</v>
      </c>
      <c r="CM80" s="346">
        <f t="shared" si="859"/>
        <v>0</v>
      </c>
      <c r="CN80" s="346">
        <f t="shared" si="859"/>
        <v>0</v>
      </c>
      <c r="CO80" s="346">
        <f t="shared" si="859"/>
        <v>0</v>
      </c>
      <c r="CP80" s="346">
        <f t="shared" si="859"/>
        <v>0</v>
      </c>
      <c r="CQ80" s="346">
        <f t="shared" si="859"/>
        <v>0</v>
      </c>
      <c r="CR80" s="346">
        <f t="shared" si="859"/>
        <v>0</v>
      </c>
      <c r="CS80" s="346">
        <f t="shared" si="859"/>
        <v>0</v>
      </c>
      <c r="CT80" s="346">
        <f t="shared" si="859"/>
        <v>0</v>
      </c>
      <c r="CU80" s="346">
        <f t="shared" si="859"/>
        <v>0</v>
      </c>
      <c r="CV80" s="346">
        <f t="shared" si="859"/>
        <v>0</v>
      </c>
      <c r="CW80" s="346">
        <f t="shared" si="859"/>
        <v>0</v>
      </c>
      <c r="CX80" s="346">
        <f t="shared" si="859"/>
        <v>0</v>
      </c>
      <c r="CY80" s="346">
        <f t="shared" si="859"/>
        <v>0</v>
      </c>
      <c r="CZ80" s="346">
        <f t="shared" si="859"/>
        <v>0</v>
      </c>
      <c r="DA80" s="346">
        <f t="shared" si="859"/>
        <v>0</v>
      </c>
      <c r="DB80" s="346">
        <f t="shared" si="859"/>
        <v>0</v>
      </c>
      <c r="DC80" s="346">
        <f t="shared" si="859"/>
        <v>0</v>
      </c>
      <c r="DD80" s="346">
        <f t="shared" si="859"/>
        <v>0</v>
      </c>
      <c r="DE80" s="346">
        <f t="shared" si="859"/>
        <v>0</v>
      </c>
      <c r="DF80" s="346">
        <f t="shared" si="859"/>
        <v>0</v>
      </c>
      <c r="DG80" s="346">
        <f t="shared" si="859"/>
        <v>0</v>
      </c>
      <c r="DH80" s="346">
        <f t="shared" si="859"/>
        <v>0</v>
      </c>
      <c r="DI80" s="346">
        <f t="shared" si="859"/>
        <v>0</v>
      </c>
      <c r="DJ80" s="346">
        <f t="shared" si="859"/>
        <v>0</v>
      </c>
      <c r="DK80" s="346">
        <f t="shared" si="859"/>
        <v>0</v>
      </c>
      <c r="DL80" s="346">
        <f t="shared" si="859"/>
        <v>0</v>
      </c>
      <c r="DM80" s="346">
        <f t="shared" si="859"/>
        <v>0</v>
      </c>
      <c r="DN80" s="346">
        <f t="shared" si="859"/>
        <v>0</v>
      </c>
      <c r="DO80" s="346">
        <f t="shared" si="859"/>
        <v>0</v>
      </c>
      <c r="DP80" s="346">
        <f t="shared" si="859"/>
        <v>0</v>
      </c>
      <c r="DQ80" s="346">
        <f t="shared" si="859"/>
        <v>0</v>
      </c>
      <c r="DR80" s="346">
        <f t="shared" si="859"/>
        <v>0</v>
      </c>
      <c r="DS80" s="346">
        <f t="shared" si="859"/>
        <v>0</v>
      </c>
      <c r="DT80" s="346">
        <f t="shared" si="859"/>
        <v>0</v>
      </c>
      <c r="DU80" s="346">
        <f t="shared" si="859"/>
        <v>0</v>
      </c>
      <c r="DV80" s="346">
        <f t="shared" si="859"/>
        <v>0</v>
      </c>
      <c r="DW80" s="346">
        <f t="shared" si="859"/>
        <v>0</v>
      </c>
      <c r="DX80" s="346">
        <f t="shared" si="859"/>
        <v>0</v>
      </c>
      <c r="DY80" s="346">
        <f t="shared" si="859"/>
        <v>0</v>
      </c>
      <c r="DZ80" s="346">
        <f t="shared" si="859"/>
        <v>0</v>
      </c>
      <c r="EA80" s="346">
        <f t="shared" si="859"/>
        <v>0</v>
      </c>
      <c r="EB80" s="347">
        <f t="shared" si="859"/>
        <v>0</v>
      </c>
    </row>
    <row r="81" spans="1:133" ht="13" x14ac:dyDescent="0.3">
      <c r="C81" s="154"/>
      <c r="G81" s="52"/>
      <c r="H81" s="29"/>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row>
    <row r="82" spans="1:133" ht="13" x14ac:dyDescent="0.3">
      <c r="B82" s="34"/>
      <c r="C82" s="2" t="s">
        <v>598</v>
      </c>
      <c r="D82" s="34"/>
      <c r="E82" s="34"/>
      <c r="F82" s="34"/>
      <c r="G82" s="67"/>
      <c r="H82" s="35"/>
      <c r="I82" s="34"/>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row>
    <row r="83" spans="1:133" ht="13" x14ac:dyDescent="0.25">
      <c r="A83" s="59">
        <f>IF(ROUND(SUM(H24,H45,H56,H78)-H83,2)=0,0,1)</f>
        <v>0</v>
      </c>
      <c r="C83" s="32" t="s">
        <v>500</v>
      </c>
      <c r="G83" s="52" t="s">
        <v>220</v>
      </c>
      <c r="H83" s="66">
        <f t="shared" ref="H83:H85" si="860">SUM(J83:EB83)</f>
        <v>50576518.60989894</v>
      </c>
      <c r="J83" s="82">
        <f>SUM(J24,J45,J56,J78)</f>
        <v>0</v>
      </c>
      <c r="K83" s="82">
        <f t="shared" ref="K83:BV83" si="861">SUM(K24,K45,K56,K78)</f>
        <v>0</v>
      </c>
      <c r="L83" s="82">
        <f t="shared" si="861"/>
        <v>0</v>
      </c>
      <c r="M83" s="82">
        <f t="shared" si="861"/>
        <v>0</v>
      </c>
      <c r="N83" s="82">
        <f t="shared" si="861"/>
        <v>0</v>
      </c>
      <c r="O83" s="82">
        <f t="shared" si="861"/>
        <v>0</v>
      </c>
      <c r="P83" s="82">
        <f t="shared" si="861"/>
        <v>0</v>
      </c>
      <c r="Q83" s="82">
        <f t="shared" si="861"/>
        <v>0</v>
      </c>
      <c r="R83" s="82">
        <f t="shared" si="861"/>
        <v>0</v>
      </c>
      <c r="S83" s="82">
        <f t="shared" si="861"/>
        <v>0</v>
      </c>
      <c r="T83" s="82">
        <f t="shared" si="861"/>
        <v>0</v>
      </c>
      <c r="U83" s="82">
        <f t="shared" si="861"/>
        <v>0</v>
      </c>
      <c r="V83" s="82">
        <f t="shared" si="861"/>
        <v>0</v>
      </c>
      <c r="W83" s="82">
        <f t="shared" si="861"/>
        <v>0</v>
      </c>
      <c r="X83" s="82">
        <f t="shared" si="861"/>
        <v>0</v>
      </c>
      <c r="Y83" s="82">
        <f t="shared" si="861"/>
        <v>0</v>
      </c>
      <c r="Z83" s="82">
        <f t="shared" si="861"/>
        <v>0</v>
      </c>
      <c r="AA83" s="82">
        <f t="shared" si="861"/>
        <v>0</v>
      </c>
      <c r="AB83" s="82">
        <f t="shared" si="861"/>
        <v>0</v>
      </c>
      <c r="AC83" s="82">
        <f t="shared" si="861"/>
        <v>0</v>
      </c>
      <c r="AD83" s="82">
        <f t="shared" si="861"/>
        <v>0</v>
      </c>
      <c r="AE83" s="82">
        <f t="shared" si="861"/>
        <v>0</v>
      </c>
      <c r="AF83" s="82">
        <f t="shared" si="861"/>
        <v>0</v>
      </c>
      <c r="AG83" s="82">
        <f t="shared" si="861"/>
        <v>0</v>
      </c>
      <c r="AH83" s="82">
        <f t="shared" si="861"/>
        <v>2629470.8114022985</v>
      </c>
      <c r="AI83" s="82">
        <f t="shared" si="861"/>
        <v>2636515.8192669526</v>
      </c>
      <c r="AJ83" s="82">
        <f t="shared" si="861"/>
        <v>2644337.6687169452</v>
      </c>
      <c r="AK83" s="82">
        <f t="shared" si="861"/>
        <v>2651929.2943428708</v>
      </c>
      <c r="AL83" s="82">
        <f t="shared" si="861"/>
        <v>2659542.7147570816</v>
      </c>
      <c r="AM83" s="82">
        <f t="shared" si="861"/>
        <v>2667177.9925302071</v>
      </c>
      <c r="AN83" s="82">
        <f t="shared" si="861"/>
        <v>2674835.1904125116</v>
      </c>
      <c r="AO83" s="82">
        <f t="shared" si="861"/>
        <v>2682514.3713344079</v>
      </c>
      <c r="AP83" s="82">
        <f t="shared" si="861"/>
        <v>2690215.598406977</v>
      </c>
      <c r="AQ83" s="82">
        <f t="shared" si="861"/>
        <v>2697938.9349224833</v>
      </c>
      <c r="AR83" s="82">
        <f t="shared" si="861"/>
        <v>2705684.4443548992</v>
      </c>
      <c r="AS83" s="82">
        <f t="shared" si="861"/>
        <v>2713452.1903604232</v>
      </c>
      <c r="AT83" s="82">
        <f t="shared" si="861"/>
        <v>2721242.2367780046</v>
      </c>
      <c r="AU83" s="82">
        <f t="shared" si="861"/>
        <v>2728533.1231710371</v>
      </c>
      <c r="AV83" s="82">
        <f t="shared" si="861"/>
        <v>2736627.9637757475</v>
      </c>
      <c r="AW83" s="82">
        <f t="shared" si="861"/>
        <v>2744484.5454915408</v>
      </c>
      <c r="AX83" s="82">
        <f t="shared" si="861"/>
        <v>2752363.6826577177</v>
      </c>
      <c r="AY83" s="82">
        <f t="shared" si="861"/>
        <v>2760265.4400286926</v>
      </c>
      <c r="AZ83" s="82">
        <f t="shared" si="861"/>
        <v>2079386.5871881489</v>
      </c>
      <c r="BA83" s="82">
        <f t="shared" si="861"/>
        <v>0</v>
      </c>
      <c r="BB83" s="82">
        <f t="shared" si="861"/>
        <v>0</v>
      </c>
      <c r="BC83" s="82">
        <f t="shared" si="861"/>
        <v>0</v>
      </c>
      <c r="BD83" s="82">
        <f t="shared" si="861"/>
        <v>0</v>
      </c>
      <c r="BE83" s="82">
        <f t="shared" si="861"/>
        <v>0</v>
      </c>
      <c r="BF83" s="82">
        <f t="shared" si="861"/>
        <v>0</v>
      </c>
      <c r="BG83" s="82">
        <f t="shared" si="861"/>
        <v>0</v>
      </c>
      <c r="BH83" s="82">
        <f t="shared" si="861"/>
        <v>0</v>
      </c>
      <c r="BI83" s="82">
        <f t="shared" si="861"/>
        <v>0</v>
      </c>
      <c r="BJ83" s="82">
        <f t="shared" si="861"/>
        <v>0</v>
      </c>
      <c r="BK83" s="82">
        <f t="shared" si="861"/>
        <v>0</v>
      </c>
      <c r="BL83" s="82">
        <f t="shared" si="861"/>
        <v>0</v>
      </c>
      <c r="BM83" s="82">
        <f t="shared" si="861"/>
        <v>0</v>
      </c>
      <c r="BN83" s="82">
        <f t="shared" si="861"/>
        <v>0</v>
      </c>
      <c r="BO83" s="82">
        <f t="shared" si="861"/>
        <v>0</v>
      </c>
      <c r="BP83" s="82">
        <f t="shared" si="861"/>
        <v>0</v>
      </c>
      <c r="BQ83" s="82">
        <f t="shared" si="861"/>
        <v>0</v>
      </c>
      <c r="BR83" s="82">
        <f t="shared" si="861"/>
        <v>0</v>
      </c>
      <c r="BS83" s="82">
        <f t="shared" si="861"/>
        <v>0</v>
      </c>
      <c r="BT83" s="82">
        <f t="shared" si="861"/>
        <v>0</v>
      </c>
      <c r="BU83" s="82">
        <f t="shared" si="861"/>
        <v>0</v>
      </c>
      <c r="BV83" s="82">
        <f t="shared" si="861"/>
        <v>0</v>
      </c>
      <c r="BW83" s="82">
        <f t="shared" ref="BW83:EB83" si="862">SUM(BW24,BW45,BW56,BW78)</f>
        <v>0</v>
      </c>
      <c r="BX83" s="82">
        <f t="shared" si="862"/>
        <v>0</v>
      </c>
      <c r="BY83" s="82">
        <f t="shared" si="862"/>
        <v>0</v>
      </c>
      <c r="BZ83" s="82">
        <f t="shared" si="862"/>
        <v>0</v>
      </c>
      <c r="CA83" s="82">
        <f t="shared" si="862"/>
        <v>0</v>
      </c>
      <c r="CB83" s="82">
        <f t="shared" si="862"/>
        <v>0</v>
      </c>
      <c r="CC83" s="82">
        <f t="shared" si="862"/>
        <v>0</v>
      </c>
      <c r="CD83" s="82">
        <f t="shared" si="862"/>
        <v>0</v>
      </c>
      <c r="CE83" s="82">
        <f t="shared" si="862"/>
        <v>0</v>
      </c>
      <c r="CF83" s="82">
        <f t="shared" si="862"/>
        <v>0</v>
      </c>
      <c r="CG83" s="82">
        <f t="shared" si="862"/>
        <v>0</v>
      </c>
      <c r="CH83" s="82">
        <f t="shared" si="862"/>
        <v>0</v>
      </c>
      <c r="CI83" s="82">
        <f t="shared" si="862"/>
        <v>0</v>
      </c>
      <c r="CJ83" s="82">
        <f t="shared" si="862"/>
        <v>0</v>
      </c>
      <c r="CK83" s="82">
        <f t="shared" si="862"/>
        <v>0</v>
      </c>
      <c r="CL83" s="82">
        <f t="shared" si="862"/>
        <v>0</v>
      </c>
      <c r="CM83" s="82">
        <f t="shared" si="862"/>
        <v>0</v>
      </c>
      <c r="CN83" s="82">
        <f t="shared" si="862"/>
        <v>0</v>
      </c>
      <c r="CO83" s="82">
        <f t="shared" si="862"/>
        <v>0</v>
      </c>
      <c r="CP83" s="82">
        <f t="shared" si="862"/>
        <v>0</v>
      </c>
      <c r="CQ83" s="82">
        <f t="shared" si="862"/>
        <v>0</v>
      </c>
      <c r="CR83" s="82">
        <f t="shared" si="862"/>
        <v>0</v>
      </c>
      <c r="CS83" s="82">
        <f t="shared" si="862"/>
        <v>0</v>
      </c>
      <c r="CT83" s="82">
        <f t="shared" si="862"/>
        <v>0</v>
      </c>
      <c r="CU83" s="82">
        <f t="shared" si="862"/>
        <v>0</v>
      </c>
      <c r="CV83" s="82">
        <f t="shared" si="862"/>
        <v>0</v>
      </c>
      <c r="CW83" s="82">
        <f t="shared" si="862"/>
        <v>0</v>
      </c>
      <c r="CX83" s="82">
        <f t="shared" si="862"/>
        <v>0</v>
      </c>
      <c r="CY83" s="82">
        <f t="shared" si="862"/>
        <v>0</v>
      </c>
      <c r="CZ83" s="82">
        <f t="shared" si="862"/>
        <v>0</v>
      </c>
      <c r="DA83" s="82">
        <f t="shared" si="862"/>
        <v>0</v>
      </c>
      <c r="DB83" s="82">
        <f t="shared" si="862"/>
        <v>0</v>
      </c>
      <c r="DC83" s="82">
        <f t="shared" si="862"/>
        <v>0</v>
      </c>
      <c r="DD83" s="82">
        <f t="shared" si="862"/>
        <v>0</v>
      </c>
      <c r="DE83" s="82">
        <f t="shared" si="862"/>
        <v>0</v>
      </c>
      <c r="DF83" s="82">
        <f t="shared" si="862"/>
        <v>0</v>
      </c>
      <c r="DG83" s="82">
        <f t="shared" si="862"/>
        <v>0</v>
      </c>
      <c r="DH83" s="82">
        <f t="shared" si="862"/>
        <v>0</v>
      </c>
      <c r="DI83" s="82">
        <f t="shared" si="862"/>
        <v>0</v>
      </c>
      <c r="DJ83" s="82">
        <f t="shared" si="862"/>
        <v>0</v>
      </c>
      <c r="DK83" s="82">
        <f t="shared" si="862"/>
        <v>0</v>
      </c>
      <c r="DL83" s="82">
        <f t="shared" si="862"/>
        <v>0</v>
      </c>
      <c r="DM83" s="82">
        <f t="shared" si="862"/>
        <v>0</v>
      </c>
      <c r="DN83" s="82">
        <f t="shared" si="862"/>
        <v>0</v>
      </c>
      <c r="DO83" s="82">
        <f t="shared" si="862"/>
        <v>0</v>
      </c>
      <c r="DP83" s="82">
        <f t="shared" si="862"/>
        <v>0</v>
      </c>
      <c r="DQ83" s="82">
        <f t="shared" si="862"/>
        <v>0</v>
      </c>
      <c r="DR83" s="82">
        <f t="shared" si="862"/>
        <v>0</v>
      </c>
      <c r="DS83" s="82">
        <f t="shared" si="862"/>
        <v>0</v>
      </c>
      <c r="DT83" s="82">
        <f t="shared" si="862"/>
        <v>0</v>
      </c>
      <c r="DU83" s="82">
        <f t="shared" si="862"/>
        <v>0</v>
      </c>
      <c r="DV83" s="82">
        <f t="shared" si="862"/>
        <v>0</v>
      </c>
      <c r="DW83" s="82">
        <f t="shared" si="862"/>
        <v>0</v>
      </c>
      <c r="DX83" s="82">
        <f t="shared" si="862"/>
        <v>0</v>
      </c>
      <c r="DY83" s="82">
        <f t="shared" si="862"/>
        <v>0</v>
      </c>
      <c r="DZ83" s="82">
        <f t="shared" si="862"/>
        <v>0</v>
      </c>
      <c r="EA83" s="82">
        <f t="shared" si="862"/>
        <v>0</v>
      </c>
      <c r="EB83" s="82">
        <f t="shared" si="862"/>
        <v>0</v>
      </c>
    </row>
    <row r="84" spans="1:133" ht="13" x14ac:dyDescent="0.25">
      <c r="A84" s="59">
        <f>IF(ROUND(SUM(H36,H45,H64,H78)-H84,2)=0,0,1)</f>
        <v>0</v>
      </c>
      <c r="C84" s="32" t="s">
        <v>502</v>
      </c>
      <c r="G84" s="52" t="s">
        <v>220</v>
      </c>
      <c r="H84" s="46">
        <f t="shared" si="860"/>
        <v>48292950.856996685</v>
      </c>
      <c r="J84" s="82">
        <f>SUM(J36,J45,J64,J78)</f>
        <v>16319135.352189766</v>
      </c>
      <c r="K84" s="82">
        <f t="shared" ref="K84:BV84" si="863">SUM(K36,K45,K64,K78)</f>
        <v>0</v>
      </c>
      <c r="L84" s="82">
        <f t="shared" si="863"/>
        <v>0</v>
      </c>
      <c r="M84" s="82">
        <f t="shared" si="863"/>
        <v>0</v>
      </c>
      <c r="N84" s="82">
        <f t="shared" si="863"/>
        <v>0</v>
      </c>
      <c r="O84" s="82">
        <f t="shared" si="863"/>
        <v>0</v>
      </c>
      <c r="P84" s="82">
        <f t="shared" si="863"/>
        <v>0</v>
      </c>
      <c r="Q84" s="82">
        <f t="shared" si="863"/>
        <v>0</v>
      </c>
      <c r="R84" s="82">
        <f t="shared" si="863"/>
        <v>0</v>
      </c>
      <c r="S84" s="82">
        <f t="shared" si="863"/>
        <v>0</v>
      </c>
      <c r="T84" s="82">
        <f t="shared" si="863"/>
        <v>0</v>
      </c>
      <c r="U84" s="82">
        <f t="shared" si="863"/>
        <v>0</v>
      </c>
      <c r="V84" s="82">
        <f t="shared" si="863"/>
        <v>10901328.459051626</v>
      </c>
      <c r="W84" s="82">
        <f t="shared" si="863"/>
        <v>0</v>
      </c>
      <c r="X84" s="82">
        <f t="shared" si="863"/>
        <v>0</v>
      </c>
      <c r="Y84" s="82">
        <f t="shared" si="863"/>
        <v>0</v>
      </c>
      <c r="Z84" s="82">
        <f t="shared" si="863"/>
        <v>0</v>
      </c>
      <c r="AA84" s="82">
        <f t="shared" si="863"/>
        <v>0</v>
      </c>
      <c r="AB84" s="82">
        <f t="shared" si="863"/>
        <v>0</v>
      </c>
      <c r="AC84" s="82">
        <f t="shared" si="863"/>
        <v>0</v>
      </c>
      <c r="AD84" s="82">
        <f t="shared" si="863"/>
        <v>0</v>
      </c>
      <c r="AE84" s="82">
        <f t="shared" si="863"/>
        <v>0</v>
      </c>
      <c r="AF84" s="82">
        <f t="shared" si="863"/>
        <v>0</v>
      </c>
      <c r="AG84" s="82">
        <f t="shared" si="863"/>
        <v>0</v>
      </c>
      <c r="AH84" s="82">
        <f>SUM(AH36,AH45,AH64,AH78)</f>
        <v>1095557.6052563994</v>
      </c>
      <c r="AI84" s="82">
        <f t="shared" si="863"/>
        <v>1098492.8772174891</v>
      </c>
      <c r="AJ84" s="82">
        <f t="shared" si="863"/>
        <v>1101751.8168546779</v>
      </c>
      <c r="AK84" s="82">
        <f t="shared" si="863"/>
        <v>1104914.8347344263</v>
      </c>
      <c r="AL84" s="82">
        <f t="shared" si="863"/>
        <v>1108086.9333181542</v>
      </c>
      <c r="AM84" s="82">
        <f t="shared" si="863"/>
        <v>1111268.1386756429</v>
      </c>
      <c r="AN84" s="82">
        <f t="shared" si="863"/>
        <v>1114458.4769515174</v>
      </c>
      <c r="AO84" s="82">
        <f t="shared" si="863"/>
        <v>1117657.9743654616</v>
      </c>
      <c r="AP84" s="82">
        <f t="shared" si="863"/>
        <v>1120866.6572124334</v>
      </c>
      <c r="AQ84" s="82">
        <f t="shared" si="863"/>
        <v>1124084.5518628801</v>
      </c>
      <c r="AR84" s="82">
        <f t="shared" si="863"/>
        <v>1127311.684762957</v>
      </c>
      <c r="AS84" s="82">
        <f t="shared" si="863"/>
        <v>1130548.0824347432</v>
      </c>
      <c r="AT84" s="82">
        <f t="shared" si="863"/>
        <v>1133793.7714764597</v>
      </c>
      <c r="AU84" s="82">
        <f t="shared" si="863"/>
        <v>1136831.4876596211</v>
      </c>
      <c r="AV84" s="82">
        <f t="shared" si="863"/>
        <v>1140204.1678770138</v>
      </c>
      <c r="AW84" s="82">
        <f t="shared" si="863"/>
        <v>1143477.578562058</v>
      </c>
      <c r="AX84" s="82">
        <f t="shared" si="863"/>
        <v>1146760.3868776446</v>
      </c>
      <c r="AY84" s="82">
        <f t="shared" si="863"/>
        <v>1150052.6198034193</v>
      </c>
      <c r="AZ84" s="82">
        <f t="shared" si="863"/>
        <v>866367.39985229948</v>
      </c>
      <c r="BA84" s="82">
        <f t="shared" si="863"/>
        <v>0</v>
      </c>
      <c r="BB84" s="82">
        <f t="shared" si="863"/>
        <v>0</v>
      </c>
      <c r="BC84" s="82">
        <f t="shared" si="863"/>
        <v>0</v>
      </c>
      <c r="BD84" s="82">
        <f t="shared" si="863"/>
        <v>0</v>
      </c>
      <c r="BE84" s="82">
        <f t="shared" si="863"/>
        <v>0</v>
      </c>
      <c r="BF84" s="82">
        <f t="shared" si="863"/>
        <v>0</v>
      </c>
      <c r="BG84" s="82">
        <f t="shared" si="863"/>
        <v>0</v>
      </c>
      <c r="BH84" s="82">
        <f t="shared" si="863"/>
        <v>0</v>
      </c>
      <c r="BI84" s="82">
        <f t="shared" si="863"/>
        <v>0</v>
      </c>
      <c r="BJ84" s="82">
        <f t="shared" si="863"/>
        <v>0</v>
      </c>
      <c r="BK84" s="82">
        <f t="shared" si="863"/>
        <v>0</v>
      </c>
      <c r="BL84" s="82">
        <f t="shared" si="863"/>
        <v>0</v>
      </c>
      <c r="BM84" s="82">
        <f t="shared" si="863"/>
        <v>0</v>
      </c>
      <c r="BN84" s="82">
        <f t="shared" si="863"/>
        <v>0</v>
      </c>
      <c r="BO84" s="82">
        <f t="shared" si="863"/>
        <v>0</v>
      </c>
      <c r="BP84" s="82">
        <f t="shared" si="863"/>
        <v>0</v>
      </c>
      <c r="BQ84" s="82">
        <f t="shared" si="863"/>
        <v>0</v>
      </c>
      <c r="BR84" s="82">
        <f t="shared" si="863"/>
        <v>0</v>
      </c>
      <c r="BS84" s="82">
        <f t="shared" si="863"/>
        <v>0</v>
      </c>
      <c r="BT84" s="82">
        <f t="shared" si="863"/>
        <v>0</v>
      </c>
      <c r="BU84" s="82">
        <f t="shared" si="863"/>
        <v>0</v>
      </c>
      <c r="BV84" s="82">
        <f t="shared" si="863"/>
        <v>0</v>
      </c>
      <c r="BW84" s="82">
        <f t="shared" ref="BW84:EB84" si="864">SUM(BW36,BW45,BW64,BW78)</f>
        <v>0</v>
      </c>
      <c r="BX84" s="82">
        <f t="shared" si="864"/>
        <v>0</v>
      </c>
      <c r="BY84" s="82">
        <f t="shared" si="864"/>
        <v>0</v>
      </c>
      <c r="BZ84" s="82">
        <f t="shared" si="864"/>
        <v>0</v>
      </c>
      <c r="CA84" s="82">
        <f t="shared" si="864"/>
        <v>0</v>
      </c>
      <c r="CB84" s="82">
        <f t="shared" si="864"/>
        <v>0</v>
      </c>
      <c r="CC84" s="82">
        <f t="shared" si="864"/>
        <v>0</v>
      </c>
      <c r="CD84" s="82">
        <f t="shared" si="864"/>
        <v>0</v>
      </c>
      <c r="CE84" s="82">
        <f t="shared" si="864"/>
        <v>0</v>
      </c>
      <c r="CF84" s="82">
        <f t="shared" si="864"/>
        <v>0</v>
      </c>
      <c r="CG84" s="82">
        <f t="shared" si="864"/>
        <v>0</v>
      </c>
      <c r="CH84" s="82">
        <f t="shared" si="864"/>
        <v>0</v>
      </c>
      <c r="CI84" s="82">
        <f t="shared" si="864"/>
        <v>0</v>
      </c>
      <c r="CJ84" s="82">
        <f t="shared" si="864"/>
        <v>0</v>
      </c>
      <c r="CK84" s="82">
        <f t="shared" si="864"/>
        <v>0</v>
      </c>
      <c r="CL84" s="82">
        <f t="shared" si="864"/>
        <v>0</v>
      </c>
      <c r="CM84" s="82">
        <f t="shared" si="864"/>
        <v>0</v>
      </c>
      <c r="CN84" s="82">
        <f t="shared" si="864"/>
        <v>0</v>
      </c>
      <c r="CO84" s="82">
        <f t="shared" si="864"/>
        <v>0</v>
      </c>
      <c r="CP84" s="82">
        <f t="shared" si="864"/>
        <v>0</v>
      </c>
      <c r="CQ84" s="82">
        <f t="shared" si="864"/>
        <v>0</v>
      </c>
      <c r="CR84" s="82">
        <f t="shared" si="864"/>
        <v>0</v>
      </c>
      <c r="CS84" s="82">
        <f t="shared" si="864"/>
        <v>0</v>
      </c>
      <c r="CT84" s="82">
        <f t="shared" si="864"/>
        <v>0</v>
      </c>
      <c r="CU84" s="82">
        <f t="shared" si="864"/>
        <v>0</v>
      </c>
      <c r="CV84" s="82">
        <f t="shared" si="864"/>
        <v>0</v>
      </c>
      <c r="CW84" s="82">
        <f t="shared" si="864"/>
        <v>0</v>
      </c>
      <c r="CX84" s="82">
        <f t="shared" si="864"/>
        <v>0</v>
      </c>
      <c r="CY84" s="82">
        <f t="shared" si="864"/>
        <v>0</v>
      </c>
      <c r="CZ84" s="82">
        <f t="shared" si="864"/>
        <v>0</v>
      </c>
      <c r="DA84" s="82">
        <f t="shared" si="864"/>
        <v>0</v>
      </c>
      <c r="DB84" s="82">
        <f t="shared" si="864"/>
        <v>0</v>
      </c>
      <c r="DC84" s="82">
        <f t="shared" si="864"/>
        <v>0</v>
      </c>
      <c r="DD84" s="82">
        <f t="shared" si="864"/>
        <v>0</v>
      </c>
      <c r="DE84" s="82">
        <f t="shared" si="864"/>
        <v>0</v>
      </c>
      <c r="DF84" s="82">
        <f t="shared" si="864"/>
        <v>0</v>
      </c>
      <c r="DG84" s="82">
        <f t="shared" si="864"/>
        <v>0</v>
      </c>
      <c r="DH84" s="82">
        <f t="shared" si="864"/>
        <v>0</v>
      </c>
      <c r="DI84" s="82">
        <f t="shared" si="864"/>
        <v>0</v>
      </c>
      <c r="DJ84" s="82">
        <f t="shared" si="864"/>
        <v>0</v>
      </c>
      <c r="DK84" s="82">
        <f t="shared" si="864"/>
        <v>0</v>
      </c>
      <c r="DL84" s="82">
        <f t="shared" si="864"/>
        <v>0</v>
      </c>
      <c r="DM84" s="82">
        <f t="shared" si="864"/>
        <v>0</v>
      </c>
      <c r="DN84" s="82">
        <f t="shared" si="864"/>
        <v>0</v>
      </c>
      <c r="DO84" s="82">
        <f t="shared" si="864"/>
        <v>0</v>
      </c>
      <c r="DP84" s="82">
        <f t="shared" si="864"/>
        <v>0</v>
      </c>
      <c r="DQ84" s="82">
        <f t="shared" si="864"/>
        <v>0</v>
      </c>
      <c r="DR84" s="82">
        <f t="shared" si="864"/>
        <v>0</v>
      </c>
      <c r="DS84" s="82">
        <f t="shared" si="864"/>
        <v>0</v>
      </c>
      <c r="DT84" s="82">
        <f t="shared" si="864"/>
        <v>0</v>
      </c>
      <c r="DU84" s="82">
        <f t="shared" si="864"/>
        <v>0</v>
      </c>
      <c r="DV84" s="82">
        <f t="shared" si="864"/>
        <v>0</v>
      </c>
      <c r="DW84" s="82">
        <f t="shared" si="864"/>
        <v>0</v>
      </c>
      <c r="DX84" s="82">
        <f t="shared" si="864"/>
        <v>0</v>
      </c>
      <c r="DY84" s="82">
        <f t="shared" si="864"/>
        <v>0</v>
      </c>
      <c r="DZ84" s="82">
        <f t="shared" si="864"/>
        <v>0</v>
      </c>
      <c r="EA84" s="82">
        <f t="shared" si="864"/>
        <v>0</v>
      </c>
      <c r="EB84" s="82">
        <f t="shared" si="864"/>
        <v>0</v>
      </c>
    </row>
    <row r="85" spans="1:133" ht="13" x14ac:dyDescent="0.25">
      <c r="A85" s="59">
        <f>IF(ROUND(SUM(H39,H45,H72,H78)-H85,2)=0,0,1)</f>
        <v>0</v>
      </c>
      <c r="C85" s="32" t="s">
        <v>504</v>
      </c>
      <c r="G85" s="52" t="s">
        <v>220</v>
      </c>
      <c r="H85" s="46">
        <f t="shared" si="860"/>
        <v>50576518.60989894</v>
      </c>
      <c r="J85" s="82">
        <f>SUM(J39,J45,J72,J78)</f>
        <v>0</v>
      </c>
      <c r="K85" s="82">
        <f t="shared" ref="K85:BV85" si="865">SUM(K39,K45,K72,K78)</f>
        <v>0</v>
      </c>
      <c r="L85" s="82">
        <f t="shared" si="865"/>
        <v>0</v>
      </c>
      <c r="M85" s="82">
        <f t="shared" si="865"/>
        <v>0</v>
      </c>
      <c r="N85" s="82">
        <f t="shared" si="865"/>
        <v>0</v>
      </c>
      <c r="O85" s="82">
        <f t="shared" si="865"/>
        <v>0</v>
      </c>
      <c r="P85" s="82">
        <f t="shared" si="865"/>
        <v>0</v>
      </c>
      <c r="Q85" s="82">
        <f t="shared" si="865"/>
        <v>0</v>
      </c>
      <c r="R85" s="82">
        <f t="shared" si="865"/>
        <v>0</v>
      </c>
      <c r="S85" s="82">
        <f t="shared" si="865"/>
        <v>0</v>
      </c>
      <c r="T85" s="82">
        <f t="shared" si="865"/>
        <v>0</v>
      </c>
      <c r="U85" s="82">
        <f t="shared" si="865"/>
        <v>0</v>
      </c>
      <c r="V85" s="82">
        <f t="shared" si="865"/>
        <v>0</v>
      </c>
      <c r="W85" s="82">
        <f t="shared" si="865"/>
        <v>0</v>
      </c>
      <c r="X85" s="82">
        <f t="shared" si="865"/>
        <v>0</v>
      </c>
      <c r="Y85" s="82">
        <f t="shared" si="865"/>
        <v>0</v>
      </c>
      <c r="Z85" s="82">
        <f t="shared" si="865"/>
        <v>0</v>
      </c>
      <c r="AA85" s="82">
        <f t="shared" si="865"/>
        <v>0</v>
      </c>
      <c r="AB85" s="82">
        <f t="shared" si="865"/>
        <v>0</v>
      </c>
      <c r="AC85" s="82">
        <f t="shared" si="865"/>
        <v>0</v>
      </c>
      <c r="AD85" s="82">
        <f t="shared" si="865"/>
        <v>0</v>
      </c>
      <c r="AE85" s="82">
        <f t="shared" si="865"/>
        <v>0</v>
      </c>
      <c r="AF85" s="82">
        <f t="shared" si="865"/>
        <v>0</v>
      </c>
      <c r="AG85" s="82">
        <f t="shared" si="865"/>
        <v>0</v>
      </c>
      <c r="AH85" s="82">
        <f t="shared" si="865"/>
        <v>2629470.8114022985</v>
      </c>
      <c r="AI85" s="82">
        <f t="shared" si="865"/>
        <v>2636515.8192669526</v>
      </c>
      <c r="AJ85" s="82">
        <f t="shared" si="865"/>
        <v>2644337.6687169452</v>
      </c>
      <c r="AK85" s="82">
        <f t="shared" si="865"/>
        <v>2651929.2943428708</v>
      </c>
      <c r="AL85" s="82">
        <f t="shared" si="865"/>
        <v>2659542.7147570816</v>
      </c>
      <c r="AM85" s="82">
        <f t="shared" si="865"/>
        <v>2667177.9925302071</v>
      </c>
      <c r="AN85" s="82">
        <f t="shared" si="865"/>
        <v>2674835.1904125116</v>
      </c>
      <c r="AO85" s="82">
        <f t="shared" si="865"/>
        <v>2682514.3713344079</v>
      </c>
      <c r="AP85" s="82">
        <f t="shared" si="865"/>
        <v>2690215.598406977</v>
      </c>
      <c r="AQ85" s="82">
        <f t="shared" si="865"/>
        <v>2697938.9349224833</v>
      </c>
      <c r="AR85" s="82">
        <f t="shared" si="865"/>
        <v>2705684.4443548992</v>
      </c>
      <c r="AS85" s="82">
        <f t="shared" si="865"/>
        <v>2713452.1903604232</v>
      </c>
      <c r="AT85" s="82">
        <f t="shared" si="865"/>
        <v>2721242.2367780046</v>
      </c>
      <c r="AU85" s="82">
        <f t="shared" si="865"/>
        <v>2728533.1231710371</v>
      </c>
      <c r="AV85" s="82">
        <f t="shared" si="865"/>
        <v>2736627.9637757475</v>
      </c>
      <c r="AW85" s="82">
        <f t="shared" si="865"/>
        <v>2744484.5454915408</v>
      </c>
      <c r="AX85" s="82">
        <f t="shared" si="865"/>
        <v>2752363.6826577177</v>
      </c>
      <c r="AY85" s="82">
        <f t="shared" si="865"/>
        <v>2760265.4400286926</v>
      </c>
      <c r="AZ85" s="82">
        <f t="shared" si="865"/>
        <v>2079386.5871881489</v>
      </c>
      <c r="BA85" s="82">
        <f t="shared" si="865"/>
        <v>0</v>
      </c>
      <c r="BB85" s="82">
        <f t="shared" si="865"/>
        <v>0</v>
      </c>
      <c r="BC85" s="82">
        <f t="shared" si="865"/>
        <v>0</v>
      </c>
      <c r="BD85" s="82">
        <f t="shared" si="865"/>
        <v>0</v>
      </c>
      <c r="BE85" s="82">
        <f t="shared" si="865"/>
        <v>0</v>
      </c>
      <c r="BF85" s="82">
        <f t="shared" si="865"/>
        <v>0</v>
      </c>
      <c r="BG85" s="82">
        <f t="shared" si="865"/>
        <v>0</v>
      </c>
      <c r="BH85" s="82">
        <f t="shared" si="865"/>
        <v>0</v>
      </c>
      <c r="BI85" s="82">
        <f t="shared" si="865"/>
        <v>0</v>
      </c>
      <c r="BJ85" s="82">
        <f t="shared" si="865"/>
        <v>0</v>
      </c>
      <c r="BK85" s="82">
        <f t="shared" si="865"/>
        <v>0</v>
      </c>
      <c r="BL85" s="82">
        <f t="shared" si="865"/>
        <v>0</v>
      </c>
      <c r="BM85" s="82">
        <f t="shared" si="865"/>
        <v>0</v>
      </c>
      <c r="BN85" s="82">
        <f t="shared" si="865"/>
        <v>0</v>
      </c>
      <c r="BO85" s="82">
        <f t="shared" si="865"/>
        <v>0</v>
      </c>
      <c r="BP85" s="82">
        <f t="shared" si="865"/>
        <v>0</v>
      </c>
      <c r="BQ85" s="82">
        <f t="shared" si="865"/>
        <v>0</v>
      </c>
      <c r="BR85" s="82">
        <f t="shared" si="865"/>
        <v>0</v>
      </c>
      <c r="BS85" s="82">
        <f t="shared" si="865"/>
        <v>0</v>
      </c>
      <c r="BT85" s="82">
        <f t="shared" si="865"/>
        <v>0</v>
      </c>
      <c r="BU85" s="82">
        <f t="shared" si="865"/>
        <v>0</v>
      </c>
      <c r="BV85" s="82">
        <f t="shared" si="865"/>
        <v>0</v>
      </c>
      <c r="BW85" s="82">
        <f t="shared" ref="BW85:EB85" si="866">SUM(BW39,BW45,BW72,BW78)</f>
        <v>0</v>
      </c>
      <c r="BX85" s="82">
        <f t="shared" si="866"/>
        <v>0</v>
      </c>
      <c r="BY85" s="82">
        <f t="shared" si="866"/>
        <v>0</v>
      </c>
      <c r="BZ85" s="82">
        <f t="shared" si="866"/>
        <v>0</v>
      </c>
      <c r="CA85" s="82">
        <f t="shared" si="866"/>
        <v>0</v>
      </c>
      <c r="CB85" s="82">
        <f t="shared" si="866"/>
        <v>0</v>
      </c>
      <c r="CC85" s="82">
        <f t="shared" si="866"/>
        <v>0</v>
      </c>
      <c r="CD85" s="82">
        <f t="shared" si="866"/>
        <v>0</v>
      </c>
      <c r="CE85" s="82">
        <f t="shared" si="866"/>
        <v>0</v>
      </c>
      <c r="CF85" s="82">
        <f t="shared" si="866"/>
        <v>0</v>
      </c>
      <c r="CG85" s="82">
        <f t="shared" si="866"/>
        <v>0</v>
      </c>
      <c r="CH85" s="82">
        <f t="shared" si="866"/>
        <v>0</v>
      </c>
      <c r="CI85" s="82">
        <f t="shared" si="866"/>
        <v>0</v>
      </c>
      <c r="CJ85" s="82">
        <f t="shared" si="866"/>
        <v>0</v>
      </c>
      <c r="CK85" s="82">
        <f t="shared" si="866"/>
        <v>0</v>
      </c>
      <c r="CL85" s="82">
        <f t="shared" si="866"/>
        <v>0</v>
      </c>
      <c r="CM85" s="82">
        <f t="shared" si="866"/>
        <v>0</v>
      </c>
      <c r="CN85" s="82">
        <f t="shared" si="866"/>
        <v>0</v>
      </c>
      <c r="CO85" s="82">
        <f t="shared" si="866"/>
        <v>0</v>
      </c>
      <c r="CP85" s="82">
        <f t="shared" si="866"/>
        <v>0</v>
      </c>
      <c r="CQ85" s="82">
        <f t="shared" si="866"/>
        <v>0</v>
      </c>
      <c r="CR85" s="82">
        <f t="shared" si="866"/>
        <v>0</v>
      </c>
      <c r="CS85" s="82">
        <f t="shared" si="866"/>
        <v>0</v>
      </c>
      <c r="CT85" s="82">
        <f t="shared" si="866"/>
        <v>0</v>
      </c>
      <c r="CU85" s="82">
        <f t="shared" si="866"/>
        <v>0</v>
      </c>
      <c r="CV85" s="82">
        <f t="shared" si="866"/>
        <v>0</v>
      </c>
      <c r="CW85" s="82">
        <f t="shared" si="866"/>
        <v>0</v>
      </c>
      <c r="CX85" s="82">
        <f t="shared" si="866"/>
        <v>0</v>
      </c>
      <c r="CY85" s="82">
        <f t="shared" si="866"/>
        <v>0</v>
      </c>
      <c r="CZ85" s="82">
        <f t="shared" si="866"/>
        <v>0</v>
      </c>
      <c r="DA85" s="82">
        <f t="shared" si="866"/>
        <v>0</v>
      </c>
      <c r="DB85" s="82">
        <f t="shared" si="866"/>
        <v>0</v>
      </c>
      <c r="DC85" s="82">
        <f t="shared" si="866"/>
        <v>0</v>
      </c>
      <c r="DD85" s="82">
        <f t="shared" si="866"/>
        <v>0</v>
      </c>
      <c r="DE85" s="82">
        <f t="shared" si="866"/>
        <v>0</v>
      </c>
      <c r="DF85" s="82">
        <f t="shared" si="866"/>
        <v>0</v>
      </c>
      <c r="DG85" s="82">
        <f t="shared" si="866"/>
        <v>0</v>
      </c>
      <c r="DH85" s="82">
        <f t="shared" si="866"/>
        <v>0</v>
      </c>
      <c r="DI85" s="82">
        <f t="shared" si="866"/>
        <v>0</v>
      </c>
      <c r="DJ85" s="82">
        <f t="shared" si="866"/>
        <v>0</v>
      </c>
      <c r="DK85" s="82">
        <f t="shared" si="866"/>
        <v>0</v>
      </c>
      <c r="DL85" s="82">
        <f t="shared" si="866"/>
        <v>0</v>
      </c>
      <c r="DM85" s="82">
        <f t="shared" si="866"/>
        <v>0</v>
      </c>
      <c r="DN85" s="82">
        <f t="shared" si="866"/>
        <v>0</v>
      </c>
      <c r="DO85" s="82">
        <f t="shared" si="866"/>
        <v>0</v>
      </c>
      <c r="DP85" s="82">
        <f t="shared" si="866"/>
        <v>0</v>
      </c>
      <c r="DQ85" s="82">
        <f t="shared" si="866"/>
        <v>0</v>
      </c>
      <c r="DR85" s="82">
        <f t="shared" si="866"/>
        <v>0</v>
      </c>
      <c r="DS85" s="82">
        <f t="shared" si="866"/>
        <v>0</v>
      </c>
      <c r="DT85" s="82">
        <f t="shared" si="866"/>
        <v>0</v>
      </c>
      <c r="DU85" s="82">
        <f t="shared" si="866"/>
        <v>0</v>
      </c>
      <c r="DV85" s="82">
        <f t="shared" si="866"/>
        <v>0</v>
      </c>
      <c r="DW85" s="82">
        <f t="shared" si="866"/>
        <v>0</v>
      </c>
      <c r="DX85" s="82">
        <f t="shared" si="866"/>
        <v>0</v>
      </c>
      <c r="DY85" s="82">
        <f t="shared" si="866"/>
        <v>0</v>
      </c>
      <c r="DZ85" s="82">
        <f t="shared" si="866"/>
        <v>0</v>
      </c>
      <c r="EA85" s="82">
        <f t="shared" si="866"/>
        <v>0</v>
      </c>
      <c r="EB85" s="82">
        <f t="shared" si="866"/>
        <v>0</v>
      </c>
    </row>
    <row r="86" spans="1:133" ht="14.5" thickBot="1" x14ac:dyDescent="0.35">
      <c r="B86" s="73"/>
      <c r="C86" s="27"/>
      <c r="H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row>
    <row r="87" spans="1:133" ht="13.5" thickBot="1" x14ac:dyDescent="0.35">
      <c r="C87" s="351" t="s">
        <v>570</v>
      </c>
      <c r="D87" s="352"/>
      <c r="E87" s="352"/>
      <c r="F87" s="352"/>
      <c r="G87" s="353" t="s">
        <v>220</v>
      </c>
      <c r="H87" s="354">
        <f>SUM(J87:EB87)</f>
        <v>48292950.856996685</v>
      </c>
      <c r="I87" s="355"/>
      <c r="J87" s="356">
        <f t="shared" ref="J87:AO87" si="867">CHOOSE(Scenario,J83,J84,J85)</f>
        <v>16319135.352189766</v>
      </c>
      <c r="K87" s="356">
        <f t="shared" si="867"/>
        <v>0</v>
      </c>
      <c r="L87" s="356">
        <f t="shared" si="867"/>
        <v>0</v>
      </c>
      <c r="M87" s="356">
        <f t="shared" si="867"/>
        <v>0</v>
      </c>
      <c r="N87" s="356">
        <f t="shared" si="867"/>
        <v>0</v>
      </c>
      <c r="O87" s="356">
        <f t="shared" si="867"/>
        <v>0</v>
      </c>
      <c r="P87" s="356">
        <f t="shared" si="867"/>
        <v>0</v>
      </c>
      <c r="Q87" s="356">
        <f t="shared" si="867"/>
        <v>0</v>
      </c>
      <c r="R87" s="356">
        <f t="shared" si="867"/>
        <v>0</v>
      </c>
      <c r="S87" s="356">
        <f t="shared" si="867"/>
        <v>0</v>
      </c>
      <c r="T87" s="356">
        <f t="shared" si="867"/>
        <v>0</v>
      </c>
      <c r="U87" s="356">
        <f t="shared" si="867"/>
        <v>0</v>
      </c>
      <c r="V87" s="356">
        <f t="shared" si="867"/>
        <v>10901328.459051626</v>
      </c>
      <c r="W87" s="356">
        <f t="shared" si="867"/>
        <v>0</v>
      </c>
      <c r="X87" s="356">
        <f t="shared" si="867"/>
        <v>0</v>
      </c>
      <c r="Y87" s="356">
        <f t="shared" si="867"/>
        <v>0</v>
      </c>
      <c r="Z87" s="356">
        <f t="shared" si="867"/>
        <v>0</v>
      </c>
      <c r="AA87" s="356">
        <f t="shared" si="867"/>
        <v>0</v>
      </c>
      <c r="AB87" s="356">
        <f t="shared" si="867"/>
        <v>0</v>
      </c>
      <c r="AC87" s="356">
        <f t="shared" si="867"/>
        <v>0</v>
      </c>
      <c r="AD87" s="356">
        <f t="shared" si="867"/>
        <v>0</v>
      </c>
      <c r="AE87" s="356">
        <f t="shared" si="867"/>
        <v>0</v>
      </c>
      <c r="AF87" s="356">
        <f t="shared" si="867"/>
        <v>0</v>
      </c>
      <c r="AG87" s="356">
        <f t="shared" si="867"/>
        <v>0</v>
      </c>
      <c r="AH87" s="356">
        <f t="shared" si="867"/>
        <v>1095557.6052563994</v>
      </c>
      <c r="AI87" s="356">
        <f t="shared" si="867"/>
        <v>1098492.8772174891</v>
      </c>
      <c r="AJ87" s="356">
        <f t="shared" si="867"/>
        <v>1101751.8168546779</v>
      </c>
      <c r="AK87" s="356">
        <f t="shared" si="867"/>
        <v>1104914.8347344263</v>
      </c>
      <c r="AL87" s="356">
        <f t="shared" si="867"/>
        <v>1108086.9333181542</v>
      </c>
      <c r="AM87" s="356">
        <f t="shared" si="867"/>
        <v>1111268.1386756429</v>
      </c>
      <c r="AN87" s="356">
        <f t="shared" si="867"/>
        <v>1114458.4769515174</v>
      </c>
      <c r="AO87" s="356">
        <f t="shared" si="867"/>
        <v>1117657.9743654616</v>
      </c>
      <c r="AP87" s="356">
        <f t="shared" ref="AP87:BU87" si="868">CHOOSE(Scenario,AP83,AP84,AP85)</f>
        <v>1120866.6572124334</v>
      </c>
      <c r="AQ87" s="356">
        <f t="shared" si="868"/>
        <v>1124084.5518628801</v>
      </c>
      <c r="AR87" s="356">
        <f t="shared" si="868"/>
        <v>1127311.684762957</v>
      </c>
      <c r="AS87" s="356">
        <f t="shared" si="868"/>
        <v>1130548.0824347432</v>
      </c>
      <c r="AT87" s="356">
        <f t="shared" si="868"/>
        <v>1133793.7714764597</v>
      </c>
      <c r="AU87" s="356">
        <f t="shared" si="868"/>
        <v>1136831.4876596211</v>
      </c>
      <c r="AV87" s="356">
        <f t="shared" si="868"/>
        <v>1140204.1678770138</v>
      </c>
      <c r="AW87" s="356">
        <f t="shared" si="868"/>
        <v>1143477.578562058</v>
      </c>
      <c r="AX87" s="356">
        <f t="shared" si="868"/>
        <v>1146760.3868776446</v>
      </c>
      <c r="AY87" s="356">
        <f t="shared" si="868"/>
        <v>1150052.6198034193</v>
      </c>
      <c r="AZ87" s="356">
        <f t="shared" si="868"/>
        <v>866367.39985229948</v>
      </c>
      <c r="BA87" s="356">
        <f t="shared" si="868"/>
        <v>0</v>
      </c>
      <c r="BB87" s="356">
        <f t="shared" si="868"/>
        <v>0</v>
      </c>
      <c r="BC87" s="356">
        <f t="shared" si="868"/>
        <v>0</v>
      </c>
      <c r="BD87" s="356">
        <f t="shared" si="868"/>
        <v>0</v>
      </c>
      <c r="BE87" s="356">
        <f t="shared" si="868"/>
        <v>0</v>
      </c>
      <c r="BF87" s="356">
        <f t="shared" si="868"/>
        <v>0</v>
      </c>
      <c r="BG87" s="356">
        <f t="shared" si="868"/>
        <v>0</v>
      </c>
      <c r="BH87" s="356">
        <f t="shared" si="868"/>
        <v>0</v>
      </c>
      <c r="BI87" s="356">
        <f t="shared" si="868"/>
        <v>0</v>
      </c>
      <c r="BJ87" s="356">
        <f t="shared" si="868"/>
        <v>0</v>
      </c>
      <c r="BK87" s="356">
        <f t="shared" si="868"/>
        <v>0</v>
      </c>
      <c r="BL87" s="356">
        <f t="shared" si="868"/>
        <v>0</v>
      </c>
      <c r="BM87" s="356">
        <f t="shared" si="868"/>
        <v>0</v>
      </c>
      <c r="BN87" s="356">
        <f t="shared" si="868"/>
        <v>0</v>
      </c>
      <c r="BO87" s="356">
        <f t="shared" si="868"/>
        <v>0</v>
      </c>
      <c r="BP87" s="356">
        <f t="shared" si="868"/>
        <v>0</v>
      </c>
      <c r="BQ87" s="356">
        <f t="shared" si="868"/>
        <v>0</v>
      </c>
      <c r="BR87" s="356">
        <f t="shared" si="868"/>
        <v>0</v>
      </c>
      <c r="BS87" s="356">
        <f t="shared" si="868"/>
        <v>0</v>
      </c>
      <c r="BT87" s="356">
        <f t="shared" si="868"/>
        <v>0</v>
      </c>
      <c r="BU87" s="356">
        <f t="shared" si="868"/>
        <v>0</v>
      </c>
      <c r="BV87" s="356">
        <f t="shared" ref="BV87:DA87" si="869">CHOOSE(Scenario,BV83,BV84,BV85)</f>
        <v>0</v>
      </c>
      <c r="BW87" s="356">
        <f t="shared" si="869"/>
        <v>0</v>
      </c>
      <c r="BX87" s="356">
        <f t="shared" si="869"/>
        <v>0</v>
      </c>
      <c r="BY87" s="356">
        <f t="shared" si="869"/>
        <v>0</v>
      </c>
      <c r="BZ87" s="356">
        <f t="shared" si="869"/>
        <v>0</v>
      </c>
      <c r="CA87" s="356">
        <f t="shared" si="869"/>
        <v>0</v>
      </c>
      <c r="CB87" s="356">
        <f t="shared" si="869"/>
        <v>0</v>
      </c>
      <c r="CC87" s="356">
        <f t="shared" si="869"/>
        <v>0</v>
      </c>
      <c r="CD87" s="356">
        <f t="shared" si="869"/>
        <v>0</v>
      </c>
      <c r="CE87" s="356">
        <f t="shared" si="869"/>
        <v>0</v>
      </c>
      <c r="CF87" s="356">
        <f t="shared" si="869"/>
        <v>0</v>
      </c>
      <c r="CG87" s="356">
        <f t="shared" si="869"/>
        <v>0</v>
      </c>
      <c r="CH87" s="356">
        <f t="shared" si="869"/>
        <v>0</v>
      </c>
      <c r="CI87" s="356">
        <f t="shared" si="869"/>
        <v>0</v>
      </c>
      <c r="CJ87" s="356">
        <f t="shared" si="869"/>
        <v>0</v>
      </c>
      <c r="CK87" s="356">
        <f t="shared" si="869"/>
        <v>0</v>
      </c>
      <c r="CL87" s="356">
        <f t="shared" si="869"/>
        <v>0</v>
      </c>
      <c r="CM87" s="356">
        <f t="shared" si="869"/>
        <v>0</v>
      </c>
      <c r="CN87" s="356">
        <f t="shared" si="869"/>
        <v>0</v>
      </c>
      <c r="CO87" s="356">
        <f t="shared" si="869"/>
        <v>0</v>
      </c>
      <c r="CP87" s="356">
        <f t="shared" si="869"/>
        <v>0</v>
      </c>
      <c r="CQ87" s="356">
        <f t="shared" si="869"/>
        <v>0</v>
      </c>
      <c r="CR87" s="356">
        <f t="shared" si="869"/>
        <v>0</v>
      </c>
      <c r="CS87" s="356">
        <f t="shared" si="869"/>
        <v>0</v>
      </c>
      <c r="CT87" s="356">
        <f t="shared" si="869"/>
        <v>0</v>
      </c>
      <c r="CU87" s="356">
        <f t="shared" si="869"/>
        <v>0</v>
      </c>
      <c r="CV87" s="356">
        <f t="shared" si="869"/>
        <v>0</v>
      </c>
      <c r="CW87" s="356">
        <f t="shared" si="869"/>
        <v>0</v>
      </c>
      <c r="CX87" s="356">
        <f t="shared" si="869"/>
        <v>0</v>
      </c>
      <c r="CY87" s="356">
        <f t="shared" si="869"/>
        <v>0</v>
      </c>
      <c r="CZ87" s="356">
        <f t="shared" si="869"/>
        <v>0</v>
      </c>
      <c r="DA87" s="356">
        <f t="shared" si="869"/>
        <v>0</v>
      </c>
      <c r="DB87" s="356">
        <f t="shared" ref="DB87:EB87" si="870">CHOOSE(Scenario,DB83,DB84,DB85)</f>
        <v>0</v>
      </c>
      <c r="DC87" s="356">
        <f t="shared" si="870"/>
        <v>0</v>
      </c>
      <c r="DD87" s="356">
        <f t="shared" si="870"/>
        <v>0</v>
      </c>
      <c r="DE87" s="356">
        <f t="shared" si="870"/>
        <v>0</v>
      </c>
      <c r="DF87" s="356">
        <f t="shared" si="870"/>
        <v>0</v>
      </c>
      <c r="DG87" s="356">
        <f t="shared" si="870"/>
        <v>0</v>
      </c>
      <c r="DH87" s="356">
        <f t="shared" si="870"/>
        <v>0</v>
      </c>
      <c r="DI87" s="356">
        <f t="shared" si="870"/>
        <v>0</v>
      </c>
      <c r="DJ87" s="356">
        <f t="shared" si="870"/>
        <v>0</v>
      </c>
      <c r="DK87" s="356">
        <f t="shared" si="870"/>
        <v>0</v>
      </c>
      <c r="DL87" s="356">
        <f t="shared" si="870"/>
        <v>0</v>
      </c>
      <c r="DM87" s="356">
        <f t="shared" si="870"/>
        <v>0</v>
      </c>
      <c r="DN87" s="356">
        <f t="shared" si="870"/>
        <v>0</v>
      </c>
      <c r="DO87" s="356">
        <f t="shared" si="870"/>
        <v>0</v>
      </c>
      <c r="DP87" s="356">
        <f t="shared" si="870"/>
        <v>0</v>
      </c>
      <c r="DQ87" s="356">
        <f t="shared" si="870"/>
        <v>0</v>
      </c>
      <c r="DR87" s="356">
        <f t="shared" si="870"/>
        <v>0</v>
      </c>
      <c r="DS87" s="356">
        <f t="shared" si="870"/>
        <v>0</v>
      </c>
      <c r="DT87" s="356">
        <f t="shared" si="870"/>
        <v>0</v>
      </c>
      <c r="DU87" s="356">
        <f t="shared" si="870"/>
        <v>0</v>
      </c>
      <c r="DV87" s="356">
        <f t="shared" si="870"/>
        <v>0</v>
      </c>
      <c r="DW87" s="356">
        <f t="shared" si="870"/>
        <v>0</v>
      </c>
      <c r="DX87" s="356">
        <f t="shared" si="870"/>
        <v>0</v>
      </c>
      <c r="DY87" s="356">
        <f t="shared" si="870"/>
        <v>0</v>
      </c>
      <c r="DZ87" s="356">
        <f t="shared" si="870"/>
        <v>0</v>
      </c>
      <c r="EA87" s="356">
        <f t="shared" si="870"/>
        <v>0</v>
      </c>
      <c r="EB87" s="357">
        <f t="shared" si="870"/>
        <v>0</v>
      </c>
    </row>
    <row r="88" spans="1:133" x14ac:dyDescent="0.25">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row>
    <row r="89" spans="1:133" ht="13" x14ac:dyDescent="0.3">
      <c r="B89" s="334"/>
      <c r="C89" s="335" t="s">
        <v>572</v>
      </c>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c r="DJ89" s="336"/>
      <c r="DK89" s="336"/>
      <c r="DL89" s="336"/>
      <c r="DM89" s="336"/>
      <c r="DN89" s="336"/>
      <c r="DO89" s="336"/>
      <c r="DP89" s="336"/>
      <c r="DQ89" s="336"/>
      <c r="DR89" s="336"/>
      <c r="DS89" s="336"/>
      <c r="DT89" s="336"/>
      <c r="DU89" s="336"/>
      <c r="DV89" s="336"/>
      <c r="DW89" s="336"/>
      <c r="DX89" s="336"/>
      <c r="DY89" s="336"/>
      <c r="DZ89" s="336"/>
      <c r="EA89" s="336"/>
      <c r="EB89" s="337"/>
    </row>
    <row r="90" spans="1:133" ht="14" x14ac:dyDescent="0.3">
      <c r="B90" s="73"/>
      <c r="C90" s="27"/>
      <c r="H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row>
    <row r="91" spans="1:133" ht="13" x14ac:dyDescent="0.3">
      <c r="B91" s="34"/>
      <c r="C91" s="2" t="s">
        <v>516</v>
      </c>
      <c r="D91" s="34"/>
      <c r="E91" s="34"/>
      <c r="F91" s="34"/>
      <c r="G91" s="67"/>
      <c r="H91" s="35"/>
      <c r="I91" s="34"/>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row>
    <row r="92" spans="1:133" ht="13" outlineLevel="1" x14ac:dyDescent="0.3">
      <c r="C92" s="339" t="s">
        <v>500</v>
      </c>
      <c r="G92" s="52"/>
      <c r="H92" s="29"/>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row>
    <row r="93" spans="1:133" outlineLevel="1" x14ac:dyDescent="0.25">
      <c r="C93" s="328" t="s">
        <v>552</v>
      </c>
      <c r="G93" s="52" t="s">
        <v>220</v>
      </c>
      <c r="H93" s="46">
        <f t="shared" ref="H93" si="871">SUM(J93:EB93)</f>
        <v>0</v>
      </c>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row>
    <row r="94" spans="1:133" ht="14" outlineLevel="1" x14ac:dyDescent="0.3">
      <c r="B94" s="73"/>
      <c r="C94" s="27"/>
      <c r="H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row>
    <row r="95" spans="1:133" ht="13" outlineLevel="1" x14ac:dyDescent="0.3">
      <c r="C95" s="339" t="s">
        <v>502</v>
      </c>
      <c r="G95" s="52"/>
      <c r="H95" s="29"/>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row>
    <row r="96" spans="1:133" outlineLevel="1" x14ac:dyDescent="0.25">
      <c r="C96" s="317" t="s">
        <v>554</v>
      </c>
      <c r="D96" s="79">
        <f>Costs!I83</f>
        <v>44927</v>
      </c>
      <c r="E96" s="79">
        <f>Assumptions!I13</f>
        <v>45658</v>
      </c>
      <c r="G96" s="52" t="s">
        <v>418</v>
      </c>
      <c r="J96" s="82">
        <f t="shared" ref="J96:L96" si="872">(MONTH($D96)=J$5)*(AND(J$7&gt;=$D$96,J$7&lt;$E$96))</f>
        <v>1</v>
      </c>
      <c r="K96" s="82">
        <f t="shared" si="872"/>
        <v>0</v>
      </c>
      <c r="L96" s="82">
        <f t="shared" si="872"/>
        <v>0</v>
      </c>
      <c r="M96" s="82">
        <f>(MONTH($D96)=M$5)*(AND(M$7&gt;=$D$96,M$7&lt;$E$96))</f>
        <v>0</v>
      </c>
      <c r="N96" s="82">
        <f t="shared" ref="N96:BY96" si="873">(MONTH($D96)=N$5)*(AND(N$7&gt;=$D$96,N$7&lt;$E$96))</f>
        <v>0</v>
      </c>
      <c r="O96" s="82">
        <f t="shared" si="873"/>
        <v>0</v>
      </c>
      <c r="P96" s="82">
        <f t="shared" si="873"/>
        <v>0</v>
      </c>
      <c r="Q96" s="82">
        <f t="shared" si="873"/>
        <v>0</v>
      </c>
      <c r="R96" s="82">
        <f t="shared" si="873"/>
        <v>0</v>
      </c>
      <c r="S96" s="82">
        <f t="shared" si="873"/>
        <v>0</v>
      </c>
      <c r="T96" s="82">
        <f t="shared" si="873"/>
        <v>0</v>
      </c>
      <c r="U96" s="82">
        <f t="shared" si="873"/>
        <v>0</v>
      </c>
      <c r="V96" s="82">
        <f t="shared" si="873"/>
        <v>1</v>
      </c>
      <c r="W96" s="82">
        <f t="shared" si="873"/>
        <v>0</v>
      </c>
      <c r="X96" s="82">
        <f t="shared" si="873"/>
        <v>0</v>
      </c>
      <c r="Y96" s="82">
        <f t="shared" si="873"/>
        <v>0</v>
      </c>
      <c r="Z96" s="82">
        <f t="shared" si="873"/>
        <v>0</v>
      </c>
      <c r="AA96" s="82">
        <f t="shared" si="873"/>
        <v>0</v>
      </c>
      <c r="AB96" s="82">
        <f t="shared" si="873"/>
        <v>0</v>
      </c>
      <c r="AC96" s="82">
        <f t="shared" si="873"/>
        <v>0</v>
      </c>
      <c r="AD96" s="82">
        <f t="shared" si="873"/>
        <v>0</v>
      </c>
      <c r="AE96" s="82">
        <f t="shared" si="873"/>
        <v>0</v>
      </c>
      <c r="AF96" s="82">
        <f t="shared" si="873"/>
        <v>0</v>
      </c>
      <c r="AG96" s="82">
        <f t="shared" si="873"/>
        <v>0</v>
      </c>
      <c r="AH96" s="82">
        <f t="shared" si="873"/>
        <v>0</v>
      </c>
      <c r="AI96" s="82">
        <f t="shared" si="873"/>
        <v>0</v>
      </c>
      <c r="AJ96" s="82">
        <f t="shared" si="873"/>
        <v>0</v>
      </c>
      <c r="AK96" s="82">
        <f t="shared" si="873"/>
        <v>0</v>
      </c>
      <c r="AL96" s="82">
        <f t="shared" si="873"/>
        <v>0</v>
      </c>
      <c r="AM96" s="82">
        <f t="shared" si="873"/>
        <v>0</v>
      </c>
      <c r="AN96" s="82">
        <f t="shared" si="873"/>
        <v>0</v>
      </c>
      <c r="AO96" s="82">
        <f t="shared" si="873"/>
        <v>0</v>
      </c>
      <c r="AP96" s="82">
        <f t="shared" si="873"/>
        <v>0</v>
      </c>
      <c r="AQ96" s="82">
        <f t="shared" si="873"/>
        <v>0</v>
      </c>
      <c r="AR96" s="82">
        <f t="shared" si="873"/>
        <v>0</v>
      </c>
      <c r="AS96" s="82">
        <f t="shared" si="873"/>
        <v>0</v>
      </c>
      <c r="AT96" s="82">
        <f t="shared" si="873"/>
        <v>0</v>
      </c>
      <c r="AU96" s="82">
        <f t="shared" si="873"/>
        <v>0</v>
      </c>
      <c r="AV96" s="82">
        <f t="shared" si="873"/>
        <v>0</v>
      </c>
      <c r="AW96" s="82">
        <f t="shared" si="873"/>
        <v>0</v>
      </c>
      <c r="AX96" s="82">
        <f t="shared" si="873"/>
        <v>0</v>
      </c>
      <c r="AY96" s="82">
        <f t="shared" si="873"/>
        <v>0</v>
      </c>
      <c r="AZ96" s="82">
        <f t="shared" si="873"/>
        <v>0</v>
      </c>
      <c r="BA96" s="82">
        <f t="shared" si="873"/>
        <v>0</v>
      </c>
      <c r="BB96" s="82">
        <f t="shared" si="873"/>
        <v>0</v>
      </c>
      <c r="BC96" s="82">
        <f t="shared" si="873"/>
        <v>0</v>
      </c>
      <c r="BD96" s="82">
        <f t="shared" si="873"/>
        <v>0</v>
      </c>
      <c r="BE96" s="82">
        <f t="shared" si="873"/>
        <v>0</v>
      </c>
      <c r="BF96" s="82">
        <f t="shared" si="873"/>
        <v>0</v>
      </c>
      <c r="BG96" s="82">
        <f t="shared" si="873"/>
        <v>0</v>
      </c>
      <c r="BH96" s="82">
        <f t="shared" si="873"/>
        <v>0</v>
      </c>
      <c r="BI96" s="82">
        <f t="shared" si="873"/>
        <v>0</v>
      </c>
      <c r="BJ96" s="82">
        <f t="shared" si="873"/>
        <v>0</v>
      </c>
      <c r="BK96" s="82">
        <f t="shared" si="873"/>
        <v>0</v>
      </c>
      <c r="BL96" s="82">
        <f t="shared" si="873"/>
        <v>0</v>
      </c>
      <c r="BM96" s="82">
        <f t="shared" si="873"/>
        <v>0</v>
      </c>
      <c r="BN96" s="82">
        <f t="shared" si="873"/>
        <v>0</v>
      </c>
      <c r="BO96" s="82">
        <f t="shared" si="873"/>
        <v>0</v>
      </c>
      <c r="BP96" s="82">
        <f t="shared" si="873"/>
        <v>0</v>
      </c>
      <c r="BQ96" s="82">
        <f t="shared" si="873"/>
        <v>0</v>
      </c>
      <c r="BR96" s="82">
        <f t="shared" si="873"/>
        <v>0</v>
      </c>
      <c r="BS96" s="82">
        <f t="shared" si="873"/>
        <v>0</v>
      </c>
      <c r="BT96" s="82">
        <f t="shared" si="873"/>
        <v>0</v>
      </c>
      <c r="BU96" s="82">
        <f t="shared" si="873"/>
        <v>0</v>
      </c>
      <c r="BV96" s="82">
        <f t="shared" si="873"/>
        <v>0</v>
      </c>
      <c r="BW96" s="82">
        <f t="shared" si="873"/>
        <v>0</v>
      </c>
      <c r="BX96" s="82">
        <f t="shared" si="873"/>
        <v>0</v>
      </c>
      <c r="BY96" s="82">
        <f t="shared" si="873"/>
        <v>0</v>
      </c>
      <c r="BZ96" s="82">
        <f t="shared" ref="BZ96:EB96" si="874">(MONTH($D96)=BZ$5)*(AND(BZ$7&gt;=$D$96,BZ$7&lt;$E$96))</f>
        <v>0</v>
      </c>
      <c r="CA96" s="82">
        <f t="shared" si="874"/>
        <v>0</v>
      </c>
      <c r="CB96" s="82">
        <f t="shared" si="874"/>
        <v>0</v>
      </c>
      <c r="CC96" s="82">
        <f t="shared" si="874"/>
        <v>0</v>
      </c>
      <c r="CD96" s="82">
        <f t="shared" si="874"/>
        <v>0</v>
      </c>
      <c r="CE96" s="82">
        <f t="shared" si="874"/>
        <v>0</v>
      </c>
      <c r="CF96" s="82">
        <f t="shared" si="874"/>
        <v>0</v>
      </c>
      <c r="CG96" s="82">
        <f t="shared" si="874"/>
        <v>0</v>
      </c>
      <c r="CH96" s="82">
        <f t="shared" si="874"/>
        <v>0</v>
      </c>
      <c r="CI96" s="82">
        <f t="shared" si="874"/>
        <v>0</v>
      </c>
      <c r="CJ96" s="82">
        <f t="shared" si="874"/>
        <v>0</v>
      </c>
      <c r="CK96" s="82">
        <f t="shared" si="874"/>
        <v>0</v>
      </c>
      <c r="CL96" s="82">
        <f t="shared" si="874"/>
        <v>0</v>
      </c>
      <c r="CM96" s="82">
        <f t="shared" si="874"/>
        <v>0</v>
      </c>
      <c r="CN96" s="82">
        <f t="shared" si="874"/>
        <v>0</v>
      </c>
      <c r="CO96" s="82">
        <f t="shared" si="874"/>
        <v>0</v>
      </c>
      <c r="CP96" s="82">
        <f t="shared" si="874"/>
        <v>0</v>
      </c>
      <c r="CQ96" s="82">
        <f t="shared" si="874"/>
        <v>0</v>
      </c>
      <c r="CR96" s="82">
        <f t="shared" si="874"/>
        <v>0</v>
      </c>
      <c r="CS96" s="82">
        <f t="shared" si="874"/>
        <v>0</v>
      </c>
      <c r="CT96" s="82">
        <f t="shared" si="874"/>
        <v>0</v>
      </c>
      <c r="CU96" s="82">
        <f t="shared" si="874"/>
        <v>0</v>
      </c>
      <c r="CV96" s="82">
        <f t="shared" si="874"/>
        <v>0</v>
      </c>
      <c r="CW96" s="82">
        <f t="shared" si="874"/>
        <v>0</v>
      </c>
      <c r="CX96" s="82">
        <f t="shared" si="874"/>
        <v>0</v>
      </c>
      <c r="CY96" s="82">
        <f t="shared" si="874"/>
        <v>0</v>
      </c>
      <c r="CZ96" s="82">
        <f t="shared" si="874"/>
        <v>0</v>
      </c>
      <c r="DA96" s="82">
        <f t="shared" si="874"/>
        <v>0</v>
      </c>
      <c r="DB96" s="82">
        <f t="shared" si="874"/>
        <v>0</v>
      </c>
      <c r="DC96" s="82">
        <f t="shared" si="874"/>
        <v>0</v>
      </c>
      <c r="DD96" s="82">
        <f t="shared" si="874"/>
        <v>0</v>
      </c>
      <c r="DE96" s="82">
        <f t="shared" si="874"/>
        <v>0</v>
      </c>
      <c r="DF96" s="82">
        <f t="shared" si="874"/>
        <v>0</v>
      </c>
      <c r="DG96" s="82">
        <f t="shared" si="874"/>
        <v>0</v>
      </c>
      <c r="DH96" s="82">
        <f t="shared" si="874"/>
        <v>0</v>
      </c>
      <c r="DI96" s="82">
        <f t="shared" si="874"/>
        <v>0</v>
      </c>
      <c r="DJ96" s="82">
        <f t="shared" si="874"/>
        <v>0</v>
      </c>
      <c r="DK96" s="82">
        <f t="shared" si="874"/>
        <v>0</v>
      </c>
      <c r="DL96" s="82">
        <f t="shared" si="874"/>
        <v>0</v>
      </c>
      <c r="DM96" s="82">
        <f t="shared" si="874"/>
        <v>0</v>
      </c>
      <c r="DN96" s="82">
        <f t="shared" si="874"/>
        <v>0</v>
      </c>
      <c r="DO96" s="82">
        <f t="shared" si="874"/>
        <v>0</v>
      </c>
      <c r="DP96" s="82">
        <f t="shared" si="874"/>
        <v>0</v>
      </c>
      <c r="DQ96" s="82">
        <f t="shared" si="874"/>
        <v>0</v>
      </c>
      <c r="DR96" s="82">
        <f t="shared" si="874"/>
        <v>0</v>
      </c>
      <c r="DS96" s="82">
        <f t="shared" si="874"/>
        <v>0</v>
      </c>
      <c r="DT96" s="82">
        <f t="shared" si="874"/>
        <v>0</v>
      </c>
      <c r="DU96" s="82">
        <f t="shared" si="874"/>
        <v>0</v>
      </c>
      <c r="DV96" s="82">
        <f t="shared" si="874"/>
        <v>0</v>
      </c>
      <c r="DW96" s="82">
        <f t="shared" si="874"/>
        <v>0</v>
      </c>
      <c r="DX96" s="82">
        <f t="shared" si="874"/>
        <v>0</v>
      </c>
      <c r="DY96" s="82">
        <f t="shared" si="874"/>
        <v>0</v>
      </c>
      <c r="DZ96" s="82">
        <f t="shared" si="874"/>
        <v>0</v>
      </c>
      <c r="EA96" s="82">
        <f t="shared" si="874"/>
        <v>0</v>
      </c>
      <c r="EB96" s="82">
        <f t="shared" si="874"/>
        <v>0</v>
      </c>
      <c r="EC96" s="82"/>
    </row>
    <row r="97" spans="2:133" outlineLevel="1" x14ac:dyDescent="0.25">
      <c r="C97" s="317" t="s">
        <v>586</v>
      </c>
      <c r="D97" s="125">
        <f>Costs!I37</f>
        <v>1.1200000000000002E-2</v>
      </c>
      <c r="G97" s="52" t="s">
        <v>215</v>
      </c>
      <c r="H97" s="29"/>
      <c r="J97" s="310">
        <f t="shared" ref="J97:AO97" si="875">$D97</f>
        <v>1.1200000000000002E-2</v>
      </c>
      <c r="K97" s="310">
        <f t="shared" si="875"/>
        <v>1.1200000000000002E-2</v>
      </c>
      <c r="L97" s="310">
        <f t="shared" si="875"/>
        <v>1.1200000000000002E-2</v>
      </c>
      <c r="M97" s="310">
        <f t="shared" si="875"/>
        <v>1.1200000000000002E-2</v>
      </c>
      <c r="N97" s="310">
        <f t="shared" si="875"/>
        <v>1.1200000000000002E-2</v>
      </c>
      <c r="O97" s="310">
        <f t="shared" si="875"/>
        <v>1.1200000000000002E-2</v>
      </c>
      <c r="P97" s="310">
        <f t="shared" si="875"/>
        <v>1.1200000000000002E-2</v>
      </c>
      <c r="Q97" s="310">
        <f t="shared" si="875"/>
        <v>1.1200000000000002E-2</v>
      </c>
      <c r="R97" s="310">
        <f t="shared" si="875"/>
        <v>1.1200000000000002E-2</v>
      </c>
      <c r="S97" s="310">
        <f t="shared" si="875"/>
        <v>1.1200000000000002E-2</v>
      </c>
      <c r="T97" s="310">
        <f t="shared" si="875"/>
        <v>1.1200000000000002E-2</v>
      </c>
      <c r="U97" s="310">
        <f t="shared" si="875"/>
        <v>1.1200000000000002E-2</v>
      </c>
      <c r="V97" s="310">
        <f t="shared" si="875"/>
        <v>1.1200000000000002E-2</v>
      </c>
      <c r="W97" s="310">
        <f t="shared" si="875"/>
        <v>1.1200000000000002E-2</v>
      </c>
      <c r="X97" s="310">
        <f t="shared" si="875"/>
        <v>1.1200000000000002E-2</v>
      </c>
      <c r="Y97" s="310">
        <f t="shared" si="875"/>
        <v>1.1200000000000002E-2</v>
      </c>
      <c r="Z97" s="310">
        <f t="shared" si="875"/>
        <v>1.1200000000000002E-2</v>
      </c>
      <c r="AA97" s="310">
        <f t="shared" si="875"/>
        <v>1.1200000000000002E-2</v>
      </c>
      <c r="AB97" s="310">
        <f t="shared" si="875"/>
        <v>1.1200000000000002E-2</v>
      </c>
      <c r="AC97" s="310">
        <f t="shared" si="875"/>
        <v>1.1200000000000002E-2</v>
      </c>
      <c r="AD97" s="310">
        <f t="shared" si="875"/>
        <v>1.1200000000000002E-2</v>
      </c>
      <c r="AE97" s="310">
        <f t="shared" si="875"/>
        <v>1.1200000000000002E-2</v>
      </c>
      <c r="AF97" s="310">
        <f t="shared" si="875"/>
        <v>1.1200000000000002E-2</v>
      </c>
      <c r="AG97" s="310">
        <f t="shared" si="875"/>
        <v>1.1200000000000002E-2</v>
      </c>
      <c r="AH97" s="310">
        <f t="shared" si="875"/>
        <v>1.1200000000000002E-2</v>
      </c>
      <c r="AI97" s="310">
        <f t="shared" si="875"/>
        <v>1.1200000000000002E-2</v>
      </c>
      <c r="AJ97" s="310">
        <f t="shared" si="875"/>
        <v>1.1200000000000002E-2</v>
      </c>
      <c r="AK97" s="310">
        <f t="shared" si="875"/>
        <v>1.1200000000000002E-2</v>
      </c>
      <c r="AL97" s="310">
        <f t="shared" si="875"/>
        <v>1.1200000000000002E-2</v>
      </c>
      <c r="AM97" s="310">
        <f t="shared" si="875"/>
        <v>1.1200000000000002E-2</v>
      </c>
      <c r="AN97" s="310">
        <f t="shared" si="875"/>
        <v>1.1200000000000002E-2</v>
      </c>
      <c r="AO97" s="310">
        <f t="shared" si="875"/>
        <v>1.1200000000000002E-2</v>
      </c>
      <c r="AP97" s="310">
        <f t="shared" ref="AP97:BU97" si="876">$D97</f>
        <v>1.1200000000000002E-2</v>
      </c>
      <c r="AQ97" s="310">
        <f t="shared" si="876"/>
        <v>1.1200000000000002E-2</v>
      </c>
      <c r="AR97" s="310">
        <f t="shared" si="876"/>
        <v>1.1200000000000002E-2</v>
      </c>
      <c r="AS97" s="310">
        <f t="shared" si="876"/>
        <v>1.1200000000000002E-2</v>
      </c>
      <c r="AT97" s="310">
        <f t="shared" si="876"/>
        <v>1.1200000000000002E-2</v>
      </c>
      <c r="AU97" s="310">
        <f t="shared" si="876"/>
        <v>1.1200000000000002E-2</v>
      </c>
      <c r="AV97" s="310">
        <f t="shared" si="876"/>
        <v>1.1200000000000002E-2</v>
      </c>
      <c r="AW97" s="310">
        <f t="shared" si="876"/>
        <v>1.1200000000000002E-2</v>
      </c>
      <c r="AX97" s="310">
        <f t="shared" si="876"/>
        <v>1.1200000000000002E-2</v>
      </c>
      <c r="AY97" s="310">
        <f t="shared" si="876"/>
        <v>1.1200000000000002E-2</v>
      </c>
      <c r="AZ97" s="310">
        <f t="shared" si="876"/>
        <v>1.1200000000000002E-2</v>
      </c>
      <c r="BA97" s="310">
        <f t="shared" si="876"/>
        <v>1.1200000000000002E-2</v>
      </c>
      <c r="BB97" s="310">
        <f t="shared" si="876"/>
        <v>1.1200000000000002E-2</v>
      </c>
      <c r="BC97" s="310">
        <f t="shared" si="876"/>
        <v>1.1200000000000002E-2</v>
      </c>
      <c r="BD97" s="310">
        <f t="shared" si="876"/>
        <v>1.1200000000000002E-2</v>
      </c>
      <c r="BE97" s="310">
        <f t="shared" si="876"/>
        <v>1.1200000000000002E-2</v>
      </c>
      <c r="BF97" s="310">
        <f t="shared" si="876"/>
        <v>1.1200000000000002E-2</v>
      </c>
      <c r="BG97" s="310">
        <f t="shared" si="876"/>
        <v>1.1200000000000002E-2</v>
      </c>
      <c r="BH97" s="310">
        <f t="shared" si="876"/>
        <v>1.1200000000000002E-2</v>
      </c>
      <c r="BI97" s="310">
        <f t="shared" si="876"/>
        <v>1.1200000000000002E-2</v>
      </c>
      <c r="BJ97" s="310">
        <f t="shared" si="876"/>
        <v>1.1200000000000002E-2</v>
      </c>
      <c r="BK97" s="310">
        <f t="shared" si="876"/>
        <v>1.1200000000000002E-2</v>
      </c>
      <c r="BL97" s="310">
        <f t="shared" si="876"/>
        <v>1.1200000000000002E-2</v>
      </c>
      <c r="BM97" s="310">
        <f t="shared" si="876"/>
        <v>1.1200000000000002E-2</v>
      </c>
      <c r="BN97" s="310">
        <f t="shared" si="876"/>
        <v>1.1200000000000002E-2</v>
      </c>
      <c r="BO97" s="310">
        <f t="shared" si="876"/>
        <v>1.1200000000000002E-2</v>
      </c>
      <c r="BP97" s="310">
        <f t="shared" si="876"/>
        <v>1.1200000000000002E-2</v>
      </c>
      <c r="BQ97" s="310">
        <f t="shared" si="876"/>
        <v>1.1200000000000002E-2</v>
      </c>
      <c r="BR97" s="310">
        <f t="shared" si="876"/>
        <v>1.1200000000000002E-2</v>
      </c>
      <c r="BS97" s="310">
        <f t="shared" si="876"/>
        <v>1.1200000000000002E-2</v>
      </c>
      <c r="BT97" s="310">
        <f t="shared" si="876"/>
        <v>1.1200000000000002E-2</v>
      </c>
      <c r="BU97" s="310">
        <f t="shared" si="876"/>
        <v>1.1200000000000002E-2</v>
      </c>
      <c r="BV97" s="310">
        <f t="shared" ref="BV97:DA97" si="877">$D97</f>
        <v>1.1200000000000002E-2</v>
      </c>
      <c r="BW97" s="310">
        <f t="shared" si="877"/>
        <v>1.1200000000000002E-2</v>
      </c>
      <c r="BX97" s="310">
        <f t="shared" si="877"/>
        <v>1.1200000000000002E-2</v>
      </c>
      <c r="BY97" s="310">
        <f t="shared" si="877"/>
        <v>1.1200000000000002E-2</v>
      </c>
      <c r="BZ97" s="310">
        <f t="shared" si="877"/>
        <v>1.1200000000000002E-2</v>
      </c>
      <c r="CA97" s="310">
        <f t="shared" si="877"/>
        <v>1.1200000000000002E-2</v>
      </c>
      <c r="CB97" s="310">
        <f t="shared" si="877"/>
        <v>1.1200000000000002E-2</v>
      </c>
      <c r="CC97" s="310">
        <f t="shared" si="877"/>
        <v>1.1200000000000002E-2</v>
      </c>
      <c r="CD97" s="310">
        <f t="shared" si="877"/>
        <v>1.1200000000000002E-2</v>
      </c>
      <c r="CE97" s="310">
        <f t="shared" si="877"/>
        <v>1.1200000000000002E-2</v>
      </c>
      <c r="CF97" s="310">
        <f t="shared" si="877"/>
        <v>1.1200000000000002E-2</v>
      </c>
      <c r="CG97" s="310">
        <f t="shared" si="877"/>
        <v>1.1200000000000002E-2</v>
      </c>
      <c r="CH97" s="310">
        <f t="shared" si="877"/>
        <v>1.1200000000000002E-2</v>
      </c>
      <c r="CI97" s="310">
        <f t="shared" si="877"/>
        <v>1.1200000000000002E-2</v>
      </c>
      <c r="CJ97" s="310">
        <f t="shared" si="877"/>
        <v>1.1200000000000002E-2</v>
      </c>
      <c r="CK97" s="310">
        <f t="shared" si="877"/>
        <v>1.1200000000000002E-2</v>
      </c>
      <c r="CL97" s="310">
        <f t="shared" si="877"/>
        <v>1.1200000000000002E-2</v>
      </c>
      <c r="CM97" s="310">
        <f t="shared" si="877"/>
        <v>1.1200000000000002E-2</v>
      </c>
      <c r="CN97" s="310">
        <f t="shared" si="877"/>
        <v>1.1200000000000002E-2</v>
      </c>
      <c r="CO97" s="310">
        <f t="shared" si="877"/>
        <v>1.1200000000000002E-2</v>
      </c>
      <c r="CP97" s="310">
        <f t="shared" si="877"/>
        <v>1.1200000000000002E-2</v>
      </c>
      <c r="CQ97" s="310">
        <f t="shared" si="877"/>
        <v>1.1200000000000002E-2</v>
      </c>
      <c r="CR97" s="310">
        <f t="shared" si="877"/>
        <v>1.1200000000000002E-2</v>
      </c>
      <c r="CS97" s="310">
        <f t="shared" si="877"/>
        <v>1.1200000000000002E-2</v>
      </c>
      <c r="CT97" s="310">
        <f t="shared" si="877"/>
        <v>1.1200000000000002E-2</v>
      </c>
      <c r="CU97" s="310">
        <f t="shared" si="877"/>
        <v>1.1200000000000002E-2</v>
      </c>
      <c r="CV97" s="310">
        <f t="shared" si="877"/>
        <v>1.1200000000000002E-2</v>
      </c>
      <c r="CW97" s="310">
        <f t="shared" si="877"/>
        <v>1.1200000000000002E-2</v>
      </c>
      <c r="CX97" s="310">
        <f t="shared" si="877"/>
        <v>1.1200000000000002E-2</v>
      </c>
      <c r="CY97" s="310">
        <f t="shared" si="877"/>
        <v>1.1200000000000002E-2</v>
      </c>
      <c r="CZ97" s="310">
        <f t="shared" si="877"/>
        <v>1.1200000000000002E-2</v>
      </c>
      <c r="DA97" s="310">
        <f t="shared" si="877"/>
        <v>1.1200000000000002E-2</v>
      </c>
      <c r="DB97" s="310">
        <f t="shared" ref="DB97:EB97" si="878">$D97</f>
        <v>1.1200000000000002E-2</v>
      </c>
      <c r="DC97" s="310">
        <f t="shared" si="878"/>
        <v>1.1200000000000002E-2</v>
      </c>
      <c r="DD97" s="310">
        <f t="shared" si="878"/>
        <v>1.1200000000000002E-2</v>
      </c>
      <c r="DE97" s="310">
        <f t="shared" si="878"/>
        <v>1.1200000000000002E-2</v>
      </c>
      <c r="DF97" s="310">
        <f t="shared" si="878"/>
        <v>1.1200000000000002E-2</v>
      </c>
      <c r="DG97" s="310">
        <f t="shared" si="878"/>
        <v>1.1200000000000002E-2</v>
      </c>
      <c r="DH97" s="310">
        <f t="shared" si="878"/>
        <v>1.1200000000000002E-2</v>
      </c>
      <c r="DI97" s="310">
        <f t="shared" si="878"/>
        <v>1.1200000000000002E-2</v>
      </c>
      <c r="DJ97" s="310">
        <f t="shared" si="878"/>
        <v>1.1200000000000002E-2</v>
      </c>
      <c r="DK97" s="310">
        <f t="shared" si="878"/>
        <v>1.1200000000000002E-2</v>
      </c>
      <c r="DL97" s="310">
        <f t="shared" si="878"/>
        <v>1.1200000000000002E-2</v>
      </c>
      <c r="DM97" s="310">
        <f t="shared" si="878"/>
        <v>1.1200000000000002E-2</v>
      </c>
      <c r="DN97" s="310">
        <f t="shared" si="878"/>
        <v>1.1200000000000002E-2</v>
      </c>
      <c r="DO97" s="310">
        <f t="shared" si="878"/>
        <v>1.1200000000000002E-2</v>
      </c>
      <c r="DP97" s="310">
        <f t="shared" si="878"/>
        <v>1.1200000000000002E-2</v>
      </c>
      <c r="DQ97" s="310">
        <f t="shared" si="878"/>
        <v>1.1200000000000002E-2</v>
      </c>
      <c r="DR97" s="310">
        <f t="shared" si="878"/>
        <v>1.1200000000000002E-2</v>
      </c>
      <c r="DS97" s="310">
        <f t="shared" si="878"/>
        <v>1.1200000000000002E-2</v>
      </c>
      <c r="DT97" s="310">
        <f t="shared" si="878"/>
        <v>1.1200000000000002E-2</v>
      </c>
      <c r="DU97" s="310">
        <f t="shared" si="878"/>
        <v>1.1200000000000002E-2</v>
      </c>
      <c r="DV97" s="310">
        <f t="shared" si="878"/>
        <v>1.1200000000000002E-2</v>
      </c>
      <c r="DW97" s="310">
        <f t="shared" si="878"/>
        <v>1.1200000000000002E-2</v>
      </c>
      <c r="DX97" s="310">
        <f t="shared" si="878"/>
        <v>1.1200000000000002E-2</v>
      </c>
      <c r="DY97" s="310">
        <f t="shared" si="878"/>
        <v>1.1200000000000002E-2</v>
      </c>
      <c r="DZ97" s="310">
        <f t="shared" si="878"/>
        <v>1.1200000000000002E-2</v>
      </c>
      <c r="EA97" s="310">
        <f t="shared" si="878"/>
        <v>1.1200000000000002E-2</v>
      </c>
      <c r="EB97" s="310">
        <f t="shared" si="878"/>
        <v>1.1200000000000002E-2</v>
      </c>
    </row>
    <row r="98" spans="2:133" outlineLevel="1" x14ac:dyDescent="0.25">
      <c r="C98" s="317" t="s">
        <v>587</v>
      </c>
      <c r="D98" s="129"/>
      <c r="G98" s="52" t="s">
        <v>215</v>
      </c>
      <c r="H98" s="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row>
    <row r="99" spans="2:133" outlineLevel="1" x14ac:dyDescent="0.25">
      <c r="C99" s="332" t="s">
        <v>585</v>
      </c>
      <c r="D99" s="16">
        <f>Costs!$I$25*Costs!I31</f>
        <v>0</v>
      </c>
      <c r="G99" s="52" t="s">
        <v>603</v>
      </c>
      <c r="H99" s="29"/>
      <c r="J99" s="82">
        <f t="shared" ref="J99" si="879">IF(J$7=EOMONTH($D$96,0),$D99,I101)</f>
        <v>0</v>
      </c>
      <c r="K99" s="82">
        <f>IF(K$7=EOMONTH($D$96,0),$D99,J101)</f>
        <v>0</v>
      </c>
      <c r="L99" s="82">
        <f t="shared" ref="L99:BW99" si="880">IF(L$7=EOMONTH($D$96,0),$D99,K101)</f>
        <v>0</v>
      </c>
      <c r="M99" s="82">
        <f t="shared" si="880"/>
        <v>0</v>
      </c>
      <c r="N99" s="82">
        <f t="shared" si="880"/>
        <v>0</v>
      </c>
      <c r="O99" s="82">
        <f t="shared" si="880"/>
        <v>0</v>
      </c>
      <c r="P99" s="82">
        <f t="shared" si="880"/>
        <v>0</v>
      </c>
      <c r="Q99" s="82">
        <f t="shared" si="880"/>
        <v>0</v>
      </c>
      <c r="R99" s="82">
        <f t="shared" si="880"/>
        <v>0</v>
      </c>
      <c r="S99" s="82">
        <f t="shared" si="880"/>
        <v>0</v>
      </c>
      <c r="T99" s="82">
        <f t="shared" si="880"/>
        <v>0</v>
      </c>
      <c r="U99" s="82">
        <f t="shared" si="880"/>
        <v>0</v>
      </c>
      <c r="V99" s="82">
        <f t="shared" si="880"/>
        <v>0</v>
      </c>
      <c r="W99" s="82">
        <f t="shared" si="880"/>
        <v>0</v>
      </c>
      <c r="X99" s="82">
        <f t="shared" si="880"/>
        <v>0</v>
      </c>
      <c r="Y99" s="82">
        <f t="shared" si="880"/>
        <v>0</v>
      </c>
      <c r="Z99" s="82">
        <f t="shared" si="880"/>
        <v>0</v>
      </c>
      <c r="AA99" s="82">
        <f t="shared" si="880"/>
        <v>0</v>
      </c>
      <c r="AB99" s="82">
        <f t="shared" si="880"/>
        <v>0</v>
      </c>
      <c r="AC99" s="82">
        <f t="shared" si="880"/>
        <v>0</v>
      </c>
      <c r="AD99" s="82">
        <f t="shared" si="880"/>
        <v>0</v>
      </c>
      <c r="AE99" s="82">
        <f t="shared" si="880"/>
        <v>0</v>
      </c>
      <c r="AF99" s="82">
        <f t="shared" si="880"/>
        <v>0</v>
      </c>
      <c r="AG99" s="82">
        <f t="shared" si="880"/>
        <v>0</v>
      </c>
      <c r="AH99" s="82">
        <f t="shared" si="880"/>
        <v>0</v>
      </c>
      <c r="AI99" s="82">
        <f t="shared" si="880"/>
        <v>0</v>
      </c>
      <c r="AJ99" s="82">
        <f t="shared" si="880"/>
        <v>0</v>
      </c>
      <c r="AK99" s="82">
        <f t="shared" si="880"/>
        <v>0</v>
      </c>
      <c r="AL99" s="82">
        <f t="shared" si="880"/>
        <v>0</v>
      </c>
      <c r="AM99" s="82">
        <f t="shared" si="880"/>
        <v>0</v>
      </c>
      <c r="AN99" s="82">
        <f t="shared" si="880"/>
        <v>0</v>
      </c>
      <c r="AO99" s="82">
        <f t="shared" si="880"/>
        <v>0</v>
      </c>
      <c r="AP99" s="82">
        <f t="shared" si="880"/>
        <v>0</v>
      </c>
      <c r="AQ99" s="82">
        <f t="shared" si="880"/>
        <v>0</v>
      </c>
      <c r="AR99" s="82">
        <f t="shared" si="880"/>
        <v>0</v>
      </c>
      <c r="AS99" s="82">
        <f t="shared" si="880"/>
        <v>0</v>
      </c>
      <c r="AT99" s="82">
        <f t="shared" si="880"/>
        <v>0</v>
      </c>
      <c r="AU99" s="82">
        <f t="shared" si="880"/>
        <v>0</v>
      </c>
      <c r="AV99" s="82">
        <f t="shared" si="880"/>
        <v>0</v>
      </c>
      <c r="AW99" s="82">
        <f t="shared" si="880"/>
        <v>0</v>
      </c>
      <c r="AX99" s="82">
        <f t="shared" si="880"/>
        <v>0</v>
      </c>
      <c r="AY99" s="82">
        <f t="shared" si="880"/>
        <v>0</v>
      </c>
      <c r="AZ99" s="82">
        <f t="shared" si="880"/>
        <v>0</v>
      </c>
      <c r="BA99" s="82">
        <f t="shared" si="880"/>
        <v>0</v>
      </c>
      <c r="BB99" s="82">
        <f t="shared" si="880"/>
        <v>0</v>
      </c>
      <c r="BC99" s="82">
        <f t="shared" si="880"/>
        <v>0</v>
      </c>
      <c r="BD99" s="82">
        <f t="shared" si="880"/>
        <v>0</v>
      </c>
      <c r="BE99" s="82">
        <f t="shared" si="880"/>
        <v>0</v>
      </c>
      <c r="BF99" s="82">
        <f t="shared" si="880"/>
        <v>0</v>
      </c>
      <c r="BG99" s="82">
        <f t="shared" si="880"/>
        <v>0</v>
      </c>
      <c r="BH99" s="82">
        <f t="shared" si="880"/>
        <v>0</v>
      </c>
      <c r="BI99" s="82">
        <f t="shared" si="880"/>
        <v>0</v>
      </c>
      <c r="BJ99" s="82">
        <f t="shared" si="880"/>
        <v>0</v>
      </c>
      <c r="BK99" s="82">
        <f t="shared" si="880"/>
        <v>0</v>
      </c>
      <c r="BL99" s="82">
        <f t="shared" si="880"/>
        <v>0</v>
      </c>
      <c r="BM99" s="82">
        <f t="shared" si="880"/>
        <v>0</v>
      </c>
      <c r="BN99" s="82">
        <f t="shared" si="880"/>
        <v>0</v>
      </c>
      <c r="BO99" s="82">
        <f t="shared" si="880"/>
        <v>0</v>
      </c>
      <c r="BP99" s="82">
        <f t="shared" si="880"/>
        <v>0</v>
      </c>
      <c r="BQ99" s="82">
        <f t="shared" si="880"/>
        <v>0</v>
      </c>
      <c r="BR99" s="82">
        <f t="shared" si="880"/>
        <v>0</v>
      </c>
      <c r="BS99" s="82">
        <f t="shared" si="880"/>
        <v>0</v>
      </c>
      <c r="BT99" s="82">
        <f t="shared" si="880"/>
        <v>0</v>
      </c>
      <c r="BU99" s="82">
        <f t="shared" si="880"/>
        <v>0</v>
      </c>
      <c r="BV99" s="82">
        <f t="shared" si="880"/>
        <v>0</v>
      </c>
      <c r="BW99" s="82">
        <f t="shared" si="880"/>
        <v>0</v>
      </c>
      <c r="BX99" s="82">
        <f t="shared" ref="BX99:EB99" si="881">IF(BX$7=EOMONTH($D$96,0),$D99,BW101)</f>
        <v>0</v>
      </c>
      <c r="BY99" s="82">
        <f t="shared" si="881"/>
        <v>0</v>
      </c>
      <c r="BZ99" s="82">
        <f t="shared" si="881"/>
        <v>0</v>
      </c>
      <c r="CA99" s="82">
        <f t="shared" si="881"/>
        <v>0</v>
      </c>
      <c r="CB99" s="82">
        <f t="shared" si="881"/>
        <v>0</v>
      </c>
      <c r="CC99" s="82">
        <f t="shared" si="881"/>
        <v>0</v>
      </c>
      <c r="CD99" s="82">
        <f t="shared" si="881"/>
        <v>0</v>
      </c>
      <c r="CE99" s="82">
        <f t="shared" si="881"/>
        <v>0</v>
      </c>
      <c r="CF99" s="82">
        <f t="shared" si="881"/>
        <v>0</v>
      </c>
      <c r="CG99" s="82">
        <f t="shared" si="881"/>
        <v>0</v>
      </c>
      <c r="CH99" s="82">
        <f t="shared" si="881"/>
        <v>0</v>
      </c>
      <c r="CI99" s="82">
        <f t="shared" si="881"/>
        <v>0</v>
      </c>
      <c r="CJ99" s="82">
        <f t="shared" si="881"/>
        <v>0</v>
      </c>
      <c r="CK99" s="82">
        <f t="shared" si="881"/>
        <v>0</v>
      </c>
      <c r="CL99" s="82">
        <f t="shared" si="881"/>
        <v>0</v>
      </c>
      <c r="CM99" s="82">
        <f t="shared" si="881"/>
        <v>0</v>
      </c>
      <c r="CN99" s="82">
        <f t="shared" si="881"/>
        <v>0</v>
      </c>
      <c r="CO99" s="82">
        <f t="shared" si="881"/>
        <v>0</v>
      </c>
      <c r="CP99" s="82">
        <f t="shared" si="881"/>
        <v>0</v>
      </c>
      <c r="CQ99" s="82">
        <f t="shared" si="881"/>
        <v>0</v>
      </c>
      <c r="CR99" s="82">
        <f t="shared" si="881"/>
        <v>0</v>
      </c>
      <c r="CS99" s="82">
        <f t="shared" si="881"/>
        <v>0</v>
      </c>
      <c r="CT99" s="82">
        <f t="shared" si="881"/>
        <v>0</v>
      </c>
      <c r="CU99" s="82">
        <f t="shared" si="881"/>
        <v>0</v>
      </c>
      <c r="CV99" s="82">
        <f t="shared" si="881"/>
        <v>0</v>
      </c>
      <c r="CW99" s="82">
        <f t="shared" si="881"/>
        <v>0</v>
      </c>
      <c r="CX99" s="82">
        <f t="shared" si="881"/>
        <v>0</v>
      </c>
      <c r="CY99" s="82">
        <f t="shared" si="881"/>
        <v>0</v>
      </c>
      <c r="CZ99" s="82">
        <f t="shared" si="881"/>
        <v>0</v>
      </c>
      <c r="DA99" s="82">
        <f t="shared" si="881"/>
        <v>0</v>
      </c>
      <c r="DB99" s="82">
        <f t="shared" si="881"/>
        <v>0</v>
      </c>
      <c r="DC99" s="82">
        <f t="shared" si="881"/>
        <v>0</v>
      </c>
      <c r="DD99" s="82">
        <f t="shared" si="881"/>
        <v>0</v>
      </c>
      <c r="DE99" s="82">
        <f t="shared" si="881"/>
        <v>0</v>
      </c>
      <c r="DF99" s="82">
        <f t="shared" si="881"/>
        <v>0</v>
      </c>
      <c r="DG99" s="82">
        <f t="shared" si="881"/>
        <v>0</v>
      </c>
      <c r="DH99" s="82">
        <f t="shared" si="881"/>
        <v>0</v>
      </c>
      <c r="DI99" s="82">
        <f t="shared" si="881"/>
        <v>0</v>
      </c>
      <c r="DJ99" s="82">
        <f t="shared" si="881"/>
        <v>0</v>
      </c>
      <c r="DK99" s="82">
        <f t="shared" si="881"/>
        <v>0</v>
      </c>
      <c r="DL99" s="82">
        <f t="shared" si="881"/>
        <v>0</v>
      </c>
      <c r="DM99" s="82">
        <f t="shared" si="881"/>
        <v>0</v>
      </c>
      <c r="DN99" s="82">
        <f t="shared" si="881"/>
        <v>0</v>
      </c>
      <c r="DO99" s="82">
        <f t="shared" si="881"/>
        <v>0</v>
      </c>
      <c r="DP99" s="82">
        <f t="shared" si="881"/>
        <v>0</v>
      </c>
      <c r="DQ99" s="82">
        <f t="shared" si="881"/>
        <v>0</v>
      </c>
      <c r="DR99" s="82">
        <f t="shared" si="881"/>
        <v>0</v>
      </c>
      <c r="DS99" s="82">
        <f t="shared" si="881"/>
        <v>0</v>
      </c>
      <c r="DT99" s="82">
        <f t="shared" si="881"/>
        <v>0</v>
      </c>
      <c r="DU99" s="82">
        <f t="shared" si="881"/>
        <v>0</v>
      </c>
      <c r="DV99" s="82">
        <f t="shared" si="881"/>
        <v>0</v>
      </c>
      <c r="DW99" s="82">
        <f t="shared" si="881"/>
        <v>0</v>
      </c>
      <c r="DX99" s="82">
        <f t="shared" si="881"/>
        <v>0</v>
      </c>
      <c r="DY99" s="82">
        <f t="shared" si="881"/>
        <v>0</v>
      </c>
      <c r="DZ99" s="82">
        <f t="shared" si="881"/>
        <v>0</v>
      </c>
      <c r="EA99" s="82">
        <f t="shared" si="881"/>
        <v>0</v>
      </c>
      <c r="EB99" s="82">
        <f t="shared" si="881"/>
        <v>0</v>
      </c>
      <c r="EC99" s="82"/>
    </row>
    <row r="100" spans="2:133" outlineLevel="1" x14ac:dyDescent="0.25">
      <c r="C100" s="332" t="s">
        <v>588</v>
      </c>
      <c r="G100" s="52" t="s">
        <v>603</v>
      </c>
      <c r="H100" s="46">
        <f t="shared" ref="H100" si="882">SUM(J100:EB100)</f>
        <v>0</v>
      </c>
      <c r="J100" s="82">
        <f>J99*SUM(J97:J98)*J96</f>
        <v>0</v>
      </c>
      <c r="K100" s="82">
        <f t="shared" ref="K100" si="883">K99*SUM(K97:K98)*K96</f>
        <v>0</v>
      </c>
      <c r="L100" s="82">
        <f t="shared" ref="L100" si="884">L99*SUM(L97:L98)*L96</f>
        <v>0</v>
      </c>
      <c r="M100" s="82">
        <f t="shared" ref="M100" si="885">M99*SUM(M97:M98)*M96</f>
        <v>0</v>
      </c>
      <c r="N100" s="82">
        <f t="shared" ref="N100" si="886">N99*SUM(N97:N98)*N96</f>
        <v>0</v>
      </c>
      <c r="O100" s="82">
        <f t="shared" ref="O100" si="887">O99*SUM(O97:O98)*O96</f>
        <v>0</v>
      </c>
      <c r="P100" s="82">
        <f t="shared" ref="P100" si="888">P99*SUM(P97:P98)*P96</f>
        <v>0</v>
      </c>
      <c r="Q100" s="82">
        <f t="shared" ref="Q100" si="889">Q99*SUM(Q97:Q98)*Q96</f>
        <v>0</v>
      </c>
      <c r="R100" s="82">
        <f t="shared" ref="R100" si="890">R99*SUM(R97:R98)*R96</f>
        <v>0</v>
      </c>
      <c r="S100" s="82">
        <f t="shared" ref="S100" si="891">S99*SUM(S97:S98)*S96</f>
        <v>0</v>
      </c>
      <c r="T100" s="82">
        <f t="shared" ref="T100" si="892">T99*SUM(T97:T98)*T96</f>
        <v>0</v>
      </c>
      <c r="U100" s="82">
        <f t="shared" ref="U100" si="893">U99*SUM(U97:U98)*U96</f>
        <v>0</v>
      </c>
      <c r="V100" s="82">
        <f t="shared" ref="V100" si="894">V99*SUM(V97:V98)*V96</f>
        <v>0</v>
      </c>
      <c r="W100" s="82">
        <f t="shared" ref="W100" si="895">W99*SUM(W97:W98)*W96</f>
        <v>0</v>
      </c>
      <c r="X100" s="82">
        <f t="shared" ref="X100" si="896">X99*SUM(X97:X98)*X96</f>
        <v>0</v>
      </c>
      <c r="Y100" s="82">
        <f t="shared" ref="Y100" si="897">Y99*SUM(Y97:Y98)*Y96</f>
        <v>0</v>
      </c>
      <c r="Z100" s="82">
        <f t="shared" ref="Z100" si="898">Z99*SUM(Z97:Z98)*Z96</f>
        <v>0</v>
      </c>
      <c r="AA100" s="82">
        <f t="shared" ref="AA100" si="899">AA99*SUM(AA97:AA98)*AA96</f>
        <v>0</v>
      </c>
      <c r="AB100" s="82">
        <f t="shared" ref="AB100" si="900">AB99*SUM(AB97:AB98)*AB96</f>
        <v>0</v>
      </c>
      <c r="AC100" s="82">
        <f t="shared" ref="AC100" si="901">AC99*SUM(AC97:AC98)*AC96</f>
        <v>0</v>
      </c>
      <c r="AD100" s="82">
        <f t="shared" ref="AD100" si="902">AD99*SUM(AD97:AD98)*AD96</f>
        <v>0</v>
      </c>
      <c r="AE100" s="82">
        <f t="shared" ref="AE100" si="903">AE99*SUM(AE97:AE98)*AE96</f>
        <v>0</v>
      </c>
      <c r="AF100" s="82">
        <f t="shared" ref="AF100" si="904">AF99*SUM(AF97:AF98)*AF96</f>
        <v>0</v>
      </c>
      <c r="AG100" s="82">
        <f t="shared" ref="AG100" si="905">AG99*SUM(AG97:AG98)*AG96</f>
        <v>0</v>
      </c>
      <c r="AH100" s="82">
        <f t="shared" ref="AH100" si="906">AH99*SUM(AH97:AH98)*AH96</f>
        <v>0</v>
      </c>
      <c r="AI100" s="82">
        <f t="shared" ref="AI100" si="907">AI99*SUM(AI97:AI98)*AI96</f>
        <v>0</v>
      </c>
      <c r="AJ100" s="82">
        <f t="shared" ref="AJ100" si="908">AJ99*SUM(AJ97:AJ98)*AJ96</f>
        <v>0</v>
      </c>
      <c r="AK100" s="82">
        <f t="shared" ref="AK100" si="909">AK99*SUM(AK97:AK98)*AK96</f>
        <v>0</v>
      </c>
      <c r="AL100" s="82">
        <f t="shared" ref="AL100" si="910">AL99*SUM(AL97:AL98)*AL96</f>
        <v>0</v>
      </c>
      <c r="AM100" s="82">
        <f t="shared" ref="AM100" si="911">AM99*SUM(AM97:AM98)*AM96</f>
        <v>0</v>
      </c>
      <c r="AN100" s="82">
        <f t="shared" ref="AN100" si="912">AN99*SUM(AN97:AN98)*AN96</f>
        <v>0</v>
      </c>
      <c r="AO100" s="82">
        <f t="shared" ref="AO100" si="913">AO99*SUM(AO97:AO98)*AO96</f>
        <v>0</v>
      </c>
      <c r="AP100" s="82">
        <f t="shared" ref="AP100" si="914">AP99*SUM(AP97:AP98)*AP96</f>
        <v>0</v>
      </c>
      <c r="AQ100" s="82">
        <f t="shared" ref="AQ100" si="915">AQ99*SUM(AQ97:AQ98)*AQ96</f>
        <v>0</v>
      </c>
      <c r="AR100" s="82">
        <f t="shared" ref="AR100" si="916">AR99*SUM(AR97:AR98)*AR96</f>
        <v>0</v>
      </c>
      <c r="AS100" s="82">
        <f t="shared" ref="AS100" si="917">AS99*SUM(AS97:AS98)*AS96</f>
        <v>0</v>
      </c>
      <c r="AT100" s="82">
        <f t="shared" ref="AT100" si="918">AT99*SUM(AT97:AT98)*AT96</f>
        <v>0</v>
      </c>
      <c r="AU100" s="82">
        <f t="shared" ref="AU100" si="919">AU99*SUM(AU97:AU98)*AU96</f>
        <v>0</v>
      </c>
      <c r="AV100" s="82">
        <f t="shared" ref="AV100" si="920">AV99*SUM(AV97:AV98)*AV96</f>
        <v>0</v>
      </c>
      <c r="AW100" s="82">
        <f t="shared" ref="AW100" si="921">AW99*SUM(AW97:AW98)*AW96</f>
        <v>0</v>
      </c>
      <c r="AX100" s="82">
        <f t="shared" ref="AX100" si="922">AX99*SUM(AX97:AX98)*AX96</f>
        <v>0</v>
      </c>
      <c r="AY100" s="82">
        <f t="shared" ref="AY100" si="923">AY99*SUM(AY97:AY98)*AY96</f>
        <v>0</v>
      </c>
      <c r="AZ100" s="82">
        <f t="shared" ref="AZ100" si="924">AZ99*SUM(AZ97:AZ98)*AZ96</f>
        <v>0</v>
      </c>
      <c r="BA100" s="82">
        <f t="shared" ref="BA100" si="925">BA99*SUM(BA97:BA98)*BA96</f>
        <v>0</v>
      </c>
      <c r="BB100" s="82">
        <f t="shared" ref="BB100" si="926">BB99*SUM(BB97:BB98)*BB96</f>
        <v>0</v>
      </c>
      <c r="BC100" s="82">
        <f t="shared" ref="BC100" si="927">BC99*SUM(BC97:BC98)*BC96</f>
        <v>0</v>
      </c>
      <c r="BD100" s="82">
        <f t="shared" ref="BD100" si="928">BD99*SUM(BD97:BD98)*BD96</f>
        <v>0</v>
      </c>
      <c r="BE100" s="82">
        <f t="shared" ref="BE100" si="929">BE99*SUM(BE97:BE98)*BE96</f>
        <v>0</v>
      </c>
      <c r="BF100" s="82">
        <f t="shared" ref="BF100" si="930">BF99*SUM(BF97:BF98)*BF96</f>
        <v>0</v>
      </c>
      <c r="BG100" s="82">
        <f t="shared" ref="BG100" si="931">BG99*SUM(BG97:BG98)*BG96</f>
        <v>0</v>
      </c>
      <c r="BH100" s="82">
        <f t="shared" ref="BH100" si="932">BH99*SUM(BH97:BH98)*BH96</f>
        <v>0</v>
      </c>
      <c r="BI100" s="82">
        <f t="shared" ref="BI100" si="933">BI99*SUM(BI97:BI98)*BI96</f>
        <v>0</v>
      </c>
      <c r="BJ100" s="82">
        <f t="shared" ref="BJ100" si="934">BJ99*SUM(BJ97:BJ98)*BJ96</f>
        <v>0</v>
      </c>
      <c r="BK100" s="82">
        <f t="shared" ref="BK100" si="935">BK99*SUM(BK97:BK98)*BK96</f>
        <v>0</v>
      </c>
      <c r="BL100" s="82">
        <f t="shared" ref="BL100" si="936">BL99*SUM(BL97:BL98)*BL96</f>
        <v>0</v>
      </c>
      <c r="BM100" s="82">
        <f t="shared" ref="BM100" si="937">BM99*SUM(BM97:BM98)*BM96</f>
        <v>0</v>
      </c>
      <c r="BN100" s="82">
        <f t="shared" ref="BN100" si="938">BN99*SUM(BN97:BN98)*BN96</f>
        <v>0</v>
      </c>
      <c r="BO100" s="82">
        <f t="shared" ref="BO100" si="939">BO99*SUM(BO97:BO98)*BO96</f>
        <v>0</v>
      </c>
      <c r="BP100" s="82">
        <f t="shared" ref="BP100" si="940">BP99*SUM(BP97:BP98)*BP96</f>
        <v>0</v>
      </c>
      <c r="BQ100" s="82">
        <f t="shared" ref="BQ100" si="941">BQ99*SUM(BQ97:BQ98)*BQ96</f>
        <v>0</v>
      </c>
      <c r="BR100" s="82">
        <f t="shared" ref="BR100" si="942">BR99*SUM(BR97:BR98)*BR96</f>
        <v>0</v>
      </c>
      <c r="BS100" s="82">
        <f t="shared" ref="BS100" si="943">BS99*SUM(BS97:BS98)*BS96</f>
        <v>0</v>
      </c>
      <c r="BT100" s="82">
        <f t="shared" ref="BT100" si="944">BT99*SUM(BT97:BT98)*BT96</f>
        <v>0</v>
      </c>
      <c r="BU100" s="82">
        <f t="shared" ref="BU100" si="945">BU99*SUM(BU97:BU98)*BU96</f>
        <v>0</v>
      </c>
      <c r="BV100" s="82">
        <f t="shared" ref="BV100" si="946">BV99*SUM(BV97:BV98)*BV96</f>
        <v>0</v>
      </c>
      <c r="BW100" s="82">
        <f t="shared" ref="BW100" si="947">BW99*SUM(BW97:BW98)*BW96</f>
        <v>0</v>
      </c>
      <c r="BX100" s="82">
        <f t="shared" ref="BX100" si="948">BX99*SUM(BX97:BX98)*BX96</f>
        <v>0</v>
      </c>
      <c r="BY100" s="82">
        <f t="shared" ref="BY100" si="949">BY99*SUM(BY97:BY98)*BY96</f>
        <v>0</v>
      </c>
      <c r="BZ100" s="82">
        <f t="shared" ref="BZ100" si="950">BZ99*SUM(BZ97:BZ98)*BZ96</f>
        <v>0</v>
      </c>
      <c r="CA100" s="82">
        <f t="shared" ref="CA100" si="951">CA99*SUM(CA97:CA98)*CA96</f>
        <v>0</v>
      </c>
      <c r="CB100" s="82">
        <f t="shared" ref="CB100" si="952">CB99*SUM(CB97:CB98)*CB96</f>
        <v>0</v>
      </c>
      <c r="CC100" s="82">
        <f t="shared" ref="CC100" si="953">CC99*SUM(CC97:CC98)*CC96</f>
        <v>0</v>
      </c>
      <c r="CD100" s="82">
        <f t="shared" ref="CD100" si="954">CD99*SUM(CD97:CD98)*CD96</f>
        <v>0</v>
      </c>
      <c r="CE100" s="82">
        <f t="shared" ref="CE100" si="955">CE99*SUM(CE97:CE98)*CE96</f>
        <v>0</v>
      </c>
      <c r="CF100" s="82">
        <f t="shared" ref="CF100" si="956">CF99*SUM(CF97:CF98)*CF96</f>
        <v>0</v>
      </c>
      <c r="CG100" s="82">
        <f t="shared" ref="CG100" si="957">CG99*SUM(CG97:CG98)*CG96</f>
        <v>0</v>
      </c>
      <c r="CH100" s="82">
        <f t="shared" ref="CH100" si="958">CH99*SUM(CH97:CH98)*CH96</f>
        <v>0</v>
      </c>
      <c r="CI100" s="82">
        <f t="shared" ref="CI100" si="959">CI99*SUM(CI97:CI98)*CI96</f>
        <v>0</v>
      </c>
      <c r="CJ100" s="82">
        <f t="shared" ref="CJ100" si="960">CJ99*SUM(CJ97:CJ98)*CJ96</f>
        <v>0</v>
      </c>
      <c r="CK100" s="82">
        <f t="shared" ref="CK100" si="961">CK99*SUM(CK97:CK98)*CK96</f>
        <v>0</v>
      </c>
      <c r="CL100" s="82">
        <f t="shared" ref="CL100" si="962">CL99*SUM(CL97:CL98)*CL96</f>
        <v>0</v>
      </c>
      <c r="CM100" s="82">
        <f t="shared" ref="CM100" si="963">CM99*SUM(CM97:CM98)*CM96</f>
        <v>0</v>
      </c>
      <c r="CN100" s="82">
        <f t="shared" ref="CN100" si="964">CN99*SUM(CN97:CN98)*CN96</f>
        <v>0</v>
      </c>
      <c r="CO100" s="82">
        <f t="shared" ref="CO100" si="965">CO99*SUM(CO97:CO98)*CO96</f>
        <v>0</v>
      </c>
      <c r="CP100" s="82">
        <f t="shared" ref="CP100" si="966">CP99*SUM(CP97:CP98)*CP96</f>
        <v>0</v>
      </c>
      <c r="CQ100" s="82">
        <f t="shared" ref="CQ100" si="967">CQ99*SUM(CQ97:CQ98)*CQ96</f>
        <v>0</v>
      </c>
      <c r="CR100" s="82">
        <f t="shared" ref="CR100" si="968">CR99*SUM(CR97:CR98)*CR96</f>
        <v>0</v>
      </c>
      <c r="CS100" s="82">
        <f t="shared" ref="CS100" si="969">CS99*SUM(CS97:CS98)*CS96</f>
        <v>0</v>
      </c>
      <c r="CT100" s="82">
        <f t="shared" ref="CT100" si="970">CT99*SUM(CT97:CT98)*CT96</f>
        <v>0</v>
      </c>
      <c r="CU100" s="82">
        <f t="shared" ref="CU100" si="971">CU99*SUM(CU97:CU98)*CU96</f>
        <v>0</v>
      </c>
      <c r="CV100" s="82">
        <f t="shared" ref="CV100" si="972">CV99*SUM(CV97:CV98)*CV96</f>
        <v>0</v>
      </c>
      <c r="CW100" s="82">
        <f t="shared" ref="CW100" si="973">CW99*SUM(CW97:CW98)*CW96</f>
        <v>0</v>
      </c>
      <c r="CX100" s="82">
        <f t="shared" ref="CX100" si="974">CX99*SUM(CX97:CX98)*CX96</f>
        <v>0</v>
      </c>
      <c r="CY100" s="82">
        <f t="shared" ref="CY100" si="975">CY99*SUM(CY97:CY98)*CY96</f>
        <v>0</v>
      </c>
      <c r="CZ100" s="82">
        <f t="shared" ref="CZ100" si="976">CZ99*SUM(CZ97:CZ98)*CZ96</f>
        <v>0</v>
      </c>
      <c r="DA100" s="82">
        <f t="shared" ref="DA100" si="977">DA99*SUM(DA97:DA98)*DA96</f>
        <v>0</v>
      </c>
      <c r="DB100" s="82">
        <f t="shared" ref="DB100" si="978">DB99*SUM(DB97:DB98)*DB96</f>
        <v>0</v>
      </c>
      <c r="DC100" s="82">
        <f t="shared" ref="DC100" si="979">DC99*SUM(DC97:DC98)*DC96</f>
        <v>0</v>
      </c>
      <c r="DD100" s="82">
        <f t="shared" ref="DD100" si="980">DD99*SUM(DD97:DD98)*DD96</f>
        <v>0</v>
      </c>
      <c r="DE100" s="82">
        <f t="shared" ref="DE100" si="981">DE99*SUM(DE97:DE98)*DE96</f>
        <v>0</v>
      </c>
      <c r="DF100" s="82">
        <f t="shared" ref="DF100" si="982">DF99*SUM(DF97:DF98)*DF96</f>
        <v>0</v>
      </c>
      <c r="DG100" s="82">
        <f t="shared" ref="DG100" si="983">DG99*SUM(DG97:DG98)*DG96</f>
        <v>0</v>
      </c>
      <c r="DH100" s="82">
        <f t="shared" ref="DH100" si="984">DH99*SUM(DH97:DH98)*DH96</f>
        <v>0</v>
      </c>
      <c r="DI100" s="82">
        <f t="shared" ref="DI100" si="985">DI99*SUM(DI97:DI98)*DI96</f>
        <v>0</v>
      </c>
      <c r="DJ100" s="82">
        <f t="shared" ref="DJ100" si="986">DJ99*SUM(DJ97:DJ98)*DJ96</f>
        <v>0</v>
      </c>
      <c r="DK100" s="82">
        <f t="shared" ref="DK100" si="987">DK99*SUM(DK97:DK98)*DK96</f>
        <v>0</v>
      </c>
      <c r="DL100" s="82">
        <f t="shared" ref="DL100" si="988">DL99*SUM(DL97:DL98)*DL96</f>
        <v>0</v>
      </c>
      <c r="DM100" s="82">
        <f t="shared" ref="DM100" si="989">DM99*SUM(DM97:DM98)*DM96</f>
        <v>0</v>
      </c>
      <c r="DN100" s="82">
        <f t="shared" ref="DN100" si="990">DN99*SUM(DN97:DN98)*DN96</f>
        <v>0</v>
      </c>
      <c r="DO100" s="82">
        <f t="shared" ref="DO100" si="991">DO99*SUM(DO97:DO98)*DO96</f>
        <v>0</v>
      </c>
      <c r="DP100" s="82">
        <f t="shared" ref="DP100" si="992">DP99*SUM(DP97:DP98)*DP96</f>
        <v>0</v>
      </c>
      <c r="DQ100" s="82">
        <f t="shared" ref="DQ100" si="993">DQ99*SUM(DQ97:DQ98)*DQ96</f>
        <v>0</v>
      </c>
      <c r="DR100" s="82">
        <f t="shared" ref="DR100" si="994">DR99*SUM(DR97:DR98)*DR96</f>
        <v>0</v>
      </c>
      <c r="DS100" s="82">
        <f t="shared" ref="DS100" si="995">DS99*SUM(DS97:DS98)*DS96</f>
        <v>0</v>
      </c>
      <c r="DT100" s="82">
        <f t="shared" ref="DT100" si="996">DT99*SUM(DT97:DT98)*DT96</f>
        <v>0</v>
      </c>
      <c r="DU100" s="82">
        <f t="shared" ref="DU100" si="997">DU99*SUM(DU97:DU98)*DU96</f>
        <v>0</v>
      </c>
      <c r="DV100" s="82">
        <f t="shared" ref="DV100" si="998">DV99*SUM(DV97:DV98)*DV96</f>
        <v>0</v>
      </c>
      <c r="DW100" s="82">
        <f t="shared" ref="DW100" si="999">DW99*SUM(DW97:DW98)*DW96</f>
        <v>0</v>
      </c>
      <c r="DX100" s="82">
        <f t="shared" ref="DX100" si="1000">DX99*SUM(DX97:DX98)*DX96</f>
        <v>0</v>
      </c>
      <c r="DY100" s="82">
        <f t="shared" ref="DY100" si="1001">DY99*SUM(DY97:DY98)*DY96</f>
        <v>0</v>
      </c>
      <c r="DZ100" s="82">
        <f t="shared" ref="DZ100" si="1002">DZ99*SUM(DZ97:DZ98)*DZ96</f>
        <v>0</v>
      </c>
      <c r="EA100" s="82">
        <f t="shared" ref="EA100" si="1003">EA99*SUM(EA97:EA98)*EA96</f>
        <v>0</v>
      </c>
      <c r="EB100" s="82">
        <f t="shared" ref="EB100" si="1004">EB99*SUM(EB97:EB98)*EB96</f>
        <v>0</v>
      </c>
    </row>
    <row r="101" spans="2:133" outlineLevel="1" x14ac:dyDescent="0.25">
      <c r="C101" s="332" t="s">
        <v>589</v>
      </c>
      <c r="G101" s="52" t="s">
        <v>603</v>
      </c>
      <c r="H101" s="29"/>
      <c r="I101" s="129"/>
      <c r="J101" s="82">
        <f>J99-J100</f>
        <v>0</v>
      </c>
      <c r="K101" s="82">
        <f t="shared" ref="K101" si="1005">K99-K100</f>
        <v>0</v>
      </c>
      <c r="L101" s="82">
        <f t="shared" ref="L101" si="1006">L99-L100</f>
        <v>0</v>
      </c>
      <c r="M101" s="82">
        <f t="shared" ref="M101" si="1007">M99-M100</f>
        <v>0</v>
      </c>
      <c r="N101" s="82">
        <f t="shared" ref="N101" si="1008">N99-N100</f>
        <v>0</v>
      </c>
      <c r="O101" s="82">
        <f t="shared" ref="O101" si="1009">O99-O100</f>
        <v>0</v>
      </c>
      <c r="P101" s="82">
        <f t="shared" ref="P101" si="1010">P99-P100</f>
        <v>0</v>
      </c>
      <c r="Q101" s="82">
        <f t="shared" ref="Q101" si="1011">Q99-Q100</f>
        <v>0</v>
      </c>
      <c r="R101" s="82">
        <f t="shared" ref="R101" si="1012">R99-R100</f>
        <v>0</v>
      </c>
      <c r="S101" s="82">
        <f t="shared" ref="S101" si="1013">S99-S100</f>
        <v>0</v>
      </c>
      <c r="T101" s="82">
        <f t="shared" ref="T101" si="1014">T99-T100</f>
        <v>0</v>
      </c>
      <c r="U101" s="82">
        <f t="shared" ref="U101" si="1015">U99-U100</f>
        <v>0</v>
      </c>
      <c r="V101" s="82">
        <f t="shared" ref="V101" si="1016">V99-V100</f>
        <v>0</v>
      </c>
      <c r="W101" s="82">
        <f t="shared" ref="W101" si="1017">W99-W100</f>
        <v>0</v>
      </c>
      <c r="X101" s="82">
        <f t="shared" ref="X101" si="1018">X99-X100</f>
        <v>0</v>
      </c>
      <c r="Y101" s="82">
        <f t="shared" ref="Y101" si="1019">Y99-Y100</f>
        <v>0</v>
      </c>
      <c r="Z101" s="82">
        <f t="shared" ref="Z101" si="1020">Z99-Z100</f>
        <v>0</v>
      </c>
      <c r="AA101" s="82">
        <f t="shared" ref="AA101" si="1021">AA99-AA100</f>
        <v>0</v>
      </c>
      <c r="AB101" s="82">
        <f t="shared" ref="AB101" si="1022">AB99-AB100</f>
        <v>0</v>
      </c>
      <c r="AC101" s="82">
        <f t="shared" ref="AC101" si="1023">AC99-AC100</f>
        <v>0</v>
      </c>
      <c r="AD101" s="82">
        <f t="shared" ref="AD101" si="1024">AD99-AD100</f>
        <v>0</v>
      </c>
      <c r="AE101" s="82">
        <f t="shared" ref="AE101" si="1025">AE99-AE100</f>
        <v>0</v>
      </c>
      <c r="AF101" s="82">
        <f t="shared" ref="AF101" si="1026">AF99-AF100</f>
        <v>0</v>
      </c>
      <c r="AG101" s="82">
        <f t="shared" ref="AG101" si="1027">AG99-AG100</f>
        <v>0</v>
      </c>
      <c r="AH101" s="82">
        <f t="shared" ref="AH101" si="1028">AH99-AH100</f>
        <v>0</v>
      </c>
      <c r="AI101" s="82">
        <f t="shared" ref="AI101" si="1029">AI99-AI100</f>
        <v>0</v>
      </c>
      <c r="AJ101" s="82">
        <f t="shared" ref="AJ101" si="1030">AJ99-AJ100</f>
        <v>0</v>
      </c>
      <c r="AK101" s="82">
        <f t="shared" ref="AK101" si="1031">AK99-AK100</f>
        <v>0</v>
      </c>
      <c r="AL101" s="82">
        <f t="shared" ref="AL101" si="1032">AL99-AL100</f>
        <v>0</v>
      </c>
      <c r="AM101" s="82">
        <f t="shared" ref="AM101" si="1033">AM99-AM100</f>
        <v>0</v>
      </c>
      <c r="AN101" s="82">
        <f t="shared" ref="AN101" si="1034">AN99-AN100</f>
        <v>0</v>
      </c>
      <c r="AO101" s="82">
        <f t="shared" ref="AO101" si="1035">AO99-AO100</f>
        <v>0</v>
      </c>
      <c r="AP101" s="82">
        <f t="shared" ref="AP101" si="1036">AP99-AP100</f>
        <v>0</v>
      </c>
      <c r="AQ101" s="82">
        <f t="shared" ref="AQ101" si="1037">AQ99-AQ100</f>
        <v>0</v>
      </c>
      <c r="AR101" s="82">
        <f t="shared" ref="AR101" si="1038">AR99-AR100</f>
        <v>0</v>
      </c>
      <c r="AS101" s="82">
        <f t="shared" ref="AS101" si="1039">AS99-AS100</f>
        <v>0</v>
      </c>
      <c r="AT101" s="82">
        <f t="shared" ref="AT101" si="1040">AT99-AT100</f>
        <v>0</v>
      </c>
      <c r="AU101" s="82">
        <f t="shared" ref="AU101" si="1041">AU99-AU100</f>
        <v>0</v>
      </c>
      <c r="AV101" s="82">
        <f t="shared" ref="AV101" si="1042">AV99-AV100</f>
        <v>0</v>
      </c>
      <c r="AW101" s="82">
        <f t="shared" ref="AW101" si="1043">AW99-AW100</f>
        <v>0</v>
      </c>
      <c r="AX101" s="82">
        <f t="shared" ref="AX101" si="1044">AX99-AX100</f>
        <v>0</v>
      </c>
      <c r="AY101" s="82">
        <f t="shared" ref="AY101" si="1045">AY99-AY100</f>
        <v>0</v>
      </c>
      <c r="AZ101" s="82">
        <f t="shared" ref="AZ101" si="1046">AZ99-AZ100</f>
        <v>0</v>
      </c>
      <c r="BA101" s="82">
        <f t="shared" ref="BA101" si="1047">BA99-BA100</f>
        <v>0</v>
      </c>
      <c r="BB101" s="82">
        <f t="shared" ref="BB101" si="1048">BB99-BB100</f>
        <v>0</v>
      </c>
      <c r="BC101" s="82">
        <f t="shared" ref="BC101" si="1049">BC99-BC100</f>
        <v>0</v>
      </c>
      <c r="BD101" s="82">
        <f t="shared" ref="BD101" si="1050">BD99-BD100</f>
        <v>0</v>
      </c>
      <c r="BE101" s="82">
        <f t="shared" ref="BE101" si="1051">BE99-BE100</f>
        <v>0</v>
      </c>
      <c r="BF101" s="82">
        <f t="shared" ref="BF101" si="1052">BF99-BF100</f>
        <v>0</v>
      </c>
      <c r="BG101" s="82">
        <f t="shared" ref="BG101" si="1053">BG99-BG100</f>
        <v>0</v>
      </c>
      <c r="BH101" s="82">
        <f t="shared" ref="BH101" si="1054">BH99-BH100</f>
        <v>0</v>
      </c>
      <c r="BI101" s="82">
        <f t="shared" ref="BI101" si="1055">BI99-BI100</f>
        <v>0</v>
      </c>
      <c r="BJ101" s="82">
        <f t="shared" ref="BJ101" si="1056">BJ99-BJ100</f>
        <v>0</v>
      </c>
      <c r="BK101" s="82">
        <f t="shared" ref="BK101" si="1057">BK99-BK100</f>
        <v>0</v>
      </c>
      <c r="BL101" s="82">
        <f t="shared" ref="BL101" si="1058">BL99-BL100</f>
        <v>0</v>
      </c>
      <c r="BM101" s="82">
        <f t="shared" ref="BM101" si="1059">BM99-BM100</f>
        <v>0</v>
      </c>
      <c r="BN101" s="82">
        <f t="shared" ref="BN101" si="1060">BN99-BN100</f>
        <v>0</v>
      </c>
      <c r="BO101" s="82">
        <f t="shared" ref="BO101" si="1061">BO99-BO100</f>
        <v>0</v>
      </c>
      <c r="BP101" s="82">
        <f t="shared" ref="BP101" si="1062">BP99-BP100</f>
        <v>0</v>
      </c>
      <c r="BQ101" s="82">
        <f t="shared" ref="BQ101" si="1063">BQ99-BQ100</f>
        <v>0</v>
      </c>
      <c r="BR101" s="82">
        <f t="shared" ref="BR101" si="1064">BR99-BR100</f>
        <v>0</v>
      </c>
      <c r="BS101" s="82">
        <f t="shared" ref="BS101" si="1065">BS99-BS100</f>
        <v>0</v>
      </c>
      <c r="BT101" s="82">
        <f t="shared" ref="BT101" si="1066">BT99-BT100</f>
        <v>0</v>
      </c>
      <c r="BU101" s="82">
        <f t="shared" ref="BU101" si="1067">BU99-BU100</f>
        <v>0</v>
      </c>
      <c r="BV101" s="82">
        <f t="shared" ref="BV101" si="1068">BV99-BV100</f>
        <v>0</v>
      </c>
      <c r="BW101" s="82">
        <f t="shared" ref="BW101" si="1069">BW99-BW100</f>
        <v>0</v>
      </c>
      <c r="BX101" s="82">
        <f t="shared" ref="BX101" si="1070">BX99-BX100</f>
        <v>0</v>
      </c>
      <c r="BY101" s="82">
        <f t="shared" ref="BY101" si="1071">BY99-BY100</f>
        <v>0</v>
      </c>
      <c r="BZ101" s="82">
        <f t="shared" ref="BZ101" si="1072">BZ99-BZ100</f>
        <v>0</v>
      </c>
      <c r="CA101" s="82">
        <f t="shared" ref="CA101" si="1073">CA99-CA100</f>
        <v>0</v>
      </c>
      <c r="CB101" s="82">
        <f t="shared" ref="CB101" si="1074">CB99-CB100</f>
        <v>0</v>
      </c>
      <c r="CC101" s="82">
        <f t="shared" ref="CC101" si="1075">CC99-CC100</f>
        <v>0</v>
      </c>
      <c r="CD101" s="82">
        <f t="shared" ref="CD101" si="1076">CD99-CD100</f>
        <v>0</v>
      </c>
      <c r="CE101" s="82">
        <f t="shared" ref="CE101" si="1077">CE99-CE100</f>
        <v>0</v>
      </c>
      <c r="CF101" s="82">
        <f t="shared" ref="CF101" si="1078">CF99-CF100</f>
        <v>0</v>
      </c>
      <c r="CG101" s="82">
        <f t="shared" ref="CG101" si="1079">CG99-CG100</f>
        <v>0</v>
      </c>
      <c r="CH101" s="82">
        <f t="shared" ref="CH101" si="1080">CH99-CH100</f>
        <v>0</v>
      </c>
      <c r="CI101" s="82">
        <f t="shared" ref="CI101" si="1081">CI99-CI100</f>
        <v>0</v>
      </c>
      <c r="CJ101" s="82">
        <f t="shared" ref="CJ101" si="1082">CJ99-CJ100</f>
        <v>0</v>
      </c>
      <c r="CK101" s="82">
        <f t="shared" ref="CK101" si="1083">CK99-CK100</f>
        <v>0</v>
      </c>
      <c r="CL101" s="82">
        <f t="shared" ref="CL101" si="1084">CL99-CL100</f>
        <v>0</v>
      </c>
      <c r="CM101" s="82">
        <f t="shared" ref="CM101" si="1085">CM99-CM100</f>
        <v>0</v>
      </c>
      <c r="CN101" s="82">
        <f t="shared" ref="CN101" si="1086">CN99-CN100</f>
        <v>0</v>
      </c>
      <c r="CO101" s="82">
        <f t="shared" ref="CO101" si="1087">CO99-CO100</f>
        <v>0</v>
      </c>
      <c r="CP101" s="82">
        <f t="shared" ref="CP101" si="1088">CP99-CP100</f>
        <v>0</v>
      </c>
      <c r="CQ101" s="82">
        <f t="shared" ref="CQ101" si="1089">CQ99-CQ100</f>
        <v>0</v>
      </c>
      <c r="CR101" s="82">
        <f t="shared" ref="CR101" si="1090">CR99-CR100</f>
        <v>0</v>
      </c>
      <c r="CS101" s="82">
        <f t="shared" ref="CS101" si="1091">CS99-CS100</f>
        <v>0</v>
      </c>
      <c r="CT101" s="82">
        <f t="shared" ref="CT101" si="1092">CT99-CT100</f>
        <v>0</v>
      </c>
      <c r="CU101" s="82">
        <f t="shared" ref="CU101" si="1093">CU99-CU100</f>
        <v>0</v>
      </c>
      <c r="CV101" s="82">
        <f t="shared" ref="CV101" si="1094">CV99-CV100</f>
        <v>0</v>
      </c>
      <c r="CW101" s="82">
        <f t="shared" ref="CW101" si="1095">CW99-CW100</f>
        <v>0</v>
      </c>
      <c r="CX101" s="82">
        <f t="shared" ref="CX101" si="1096">CX99-CX100</f>
        <v>0</v>
      </c>
      <c r="CY101" s="82">
        <f t="shared" ref="CY101" si="1097">CY99-CY100</f>
        <v>0</v>
      </c>
      <c r="CZ101" s="82">
        <f t="shared" ref="CZ101" si="1098">CZ99-CZ100</f>
        <v>0</v>
      </c>
      <c r="DA101" s="82">
        <f t="shared" ref="DA101" si="1099">DA99-DA100</f>
        <v>0</v>
      </c>
      <c r="DB101" s="82">
        <f t="shared" ref="DB101" si="1100">DB99-DB100</f>
        <v>0</v>
      </c>
      <c r="DC101" s="82">
        <f t="shared" ref="DC101" si="1101">DC99-DC100</f>
        <v>0</v>
      </c>
      <c r="DD101" s="82">
        <f t="shared" ref="DD101" si="1102">DD99-DD100</f>
        <v>0</v>
      </c>
      <c r="DE101" s="82">
        <f t="shared" ref="DE101" si="1103">DE99-DE100</f>
        <v>0</v>
      </c>
      <c r="DF101" s="82">
        <f t="shared" ref="DF101" si="1104">DF99-DF100</f>
        <v>0</v>
      </c>
      <c r="DG101" s="82">
        <f t="shared" ref="DG101" si="1105">DG99-DG100</f>
        <v>0</v>
      </c>
      <c r="DH101" s="82">
        <f t="shared" ref="DH101" si="1106">DH99-DH100</f>
        <v>0</v>
      </c>
      <c r="DI101" s="82">
        <f t="shared" ref="DI101" si="1107">DI99-DI100</f>
        <v>0</v>
      </c>
      <c r="DJ101" s="82">
        <f t="shared" ref="DJ101" si="1108">DJ99-DJ100</f>
        <v>0</v>
      </c>
      <c r="DK101" s="82">
        <f t="shared" ref="DK101" si="1109">DK99-DK100</f>
        <v>0</v>
      </c>
      <c r="DL101" s="82">
        <f t="shared" ref="DL101" si="1110">DL99-DL100</f>
        <v>0</v>
      </c>
      <c r="DM101" s="82">
        <f t="shared" ref="DM101" si="1111">DM99-DM100</f>
        <v>0</v>
      </c>
      <c r="DN101" s="82">
        <f t="shared" ref="DN101" si="1112">DN99-DN100</f>
        <v>0</v>
      </c>
      <c r="DO101" s="82">
        <f t="shared" ref="DO101" si="1113">DO99-DO100</f>
        <v>0</v>
      </c>
      <c r="DP101" s="82">
        <f t="shared" ref="DP101" si="1114">DP99-DP100</f>
        <v>0</v>
      </c>
      <c r="DQ101" s="82">
        <f t="shared" ref="DQ101" si="1115">DQ99-DQ100</f>
        <v>0</v>
      </c>
      <c r="DR101" s="82">
        <f t="shared" ref="DR101" si="1116">DR99-DR100</f>
        <v>0</v>
      </c>
      <c r="DS101" s="82">
        <f t="shared" ref="DS101" si="1117">DS99-DS100</f>
        <v>0</v>
      </c>
      <c r="DT101" s="82">
        <f t="shared" ref="DT101" si="1118">DT99-DT100</f>
        <v>0</v>
      </c>
      <c r="DU101" s="82">
        <f t="shared" ref="DU101" si="1119">DU99-DU100</f>
        <v>0</v>
      </c>
      <c r="DV101" s="82">
        <f t="shared" ref="DV101" si="1120">DV99-DV100</f>
        <v>0</v>
      </c>
      <c r="DW101" s="82">
        <f t="shared" ref="DW101" si="1121">DW99-DW100</f>
        <v>0</v>
      </c>
      <c r="DX101" s="82">
        <f t="shared" ref="DX101" si="1122">DX99-DX100</f>
        <v>0</v>
      </c>
      <c r="DY101" s="82">
        <f t="shared" ref="DY101" si="1123">DY99-DY100</f>
        <v>0</v>
      </c>
      <c r="DZ101" s="82">
        <f t="shared" ref="DZ101" si="1124">DZ99-DZ100</f>
        <v>0</v>
      </c>
      <c r="EA101" s="82">
        <f t="shared" ref="EA101" si="1125">EA99-EA100</f>
        <v>0</v>
      </c>
      <c r="EB101" s="82">
        <f t="shared" ref="EB101" si="1126">EB99-EB100</f>
        <v>0</v>
      </c>
    </row>
    <row r="102" spans="2:133" outlineLevel="1" x14ac:dyDescent="0.25">
      <c r="C102" s="317" t="s">
        <v>590</v>
      </c>
      <c r="D102" s="31">
        <f>Costs!$I$39</f>
        <v>1.9</v>
      </c>
      <c r="G102" s="52" t="s">
        <v>220</v>
      </c>
      <c r="H102" s="29"/>
      <c r="J102" s="312">
        <f>$D102</f>
        <v>1.9</v>
      </c>
      <c r="K102" s="312">
        <f t="shared" ref="K102:BV102" si="1127">$D102</f>
        <v>1.9</v>
      </c>
      <c r="L102" s="312">
        <f t="shared" si="1127"/>
        <v>1.9</v>
      </c>
      <c r="M102" s="312">
        <f t="shared" si="1127"/>
        <v>1.9</v>
      </c>
      <c r="N102" s="312">
        <f t="shared" si="1127"/>
        <v>1.9</v>
      </c>
      <c r="O102" s="312">
        <f t="shared" si="1127"/>
        <v>1.9</v>
      </c>
      <c r="P102" s="312">
        <f t="shared" si="1127"/>
        <v>1.9</v>
      </c>
      <c r="Q102" s="312">
        <f t="shared" si="1127"/>
        <v>1.9</v>
      </c>
      <c r="R102" s="312">
        <f t="shared" si="1127"/>
        <v>1.9</v>
      </c>
      <c r="S102" s="312">
        <f t="shared" si="1127"/>
        <v>1.9</v>
      </c>
      <c r="T102" s="312">
        <f t="shared" si="1127"/>
        <v>1.9</v>
      </c>
      <c r="U102" s="312">
        <f t="shared" si="1127"/>
        <v>1.9</v>
      </c>
      <c r="V102" s="312">
        <f t="shared" si="1127"/>
        <v>1.9</v>
      </c>
      <c r="W102" s="312">
        <f t="shared" si="1127"/>
        <v>1.9</v>
      </c>
      <c r="X102" s="312">
        <f t="shared" si="1127"/>
        <v>1.9</v>
      </c>
      <c r="Y102" s="312">
        <f t="shared" si="1127"/>
        <v>1.9</v>
      </c>
      <c r="Z102" s="312">
        <f t="shared" si="1127"/>
        <v>1.9</v>
      </c>
      <c r="AA102" s="312">
        <f t="shared" si="1127"/>
        <v>1.9</v>
      </c>
      <c r="AB102" s="312">
        <f t="shared" si="1127"/>
        <v>1.9</v>
      </c>
      <c r="AC102" s="312">
        <f t="shared" si="1127"/>
        <v>1.9</v>
      </c>
      <c r="AD102" s="312">
        <f t="shared" si="1127"/>
        <v>1.9</v>
      </c>
      <c r="AE102" s="312">
        <f t="shared" si="1127"/>
        <v>1.9</v>
      </c>
      <c r="AF102" s="312">
        <f t="shared" si="1127"/>
        <v>1.9</v>
      </c>
      <c r="AG102" s="312">
        <f t="shared" si="1127"/>
        <v>1.9</v>
      </c>
      <c r="AH102" s="312">
        <f t="shared" si="1127"/>
        <v>1.9</v>
      </c>
      <c r="AI102" s="312">
        <f t="shared" si="1127"/>
        <v>1.9</v>
      </c>
      <c r="AJ102" s="312">
        <f t="shared" si="1127"/>
        <v>1.9</v>
      </c>
      <c r="AK102" s="312">
        <f t="shared" si="1127"/>
        <v>1.9</v>
      </c>
      <c r="AL102" s="312">
        <f t="shared" si="1127"/>
        <v>1.9</v>
      </c>
      <c r="AM102" s="312">
        <f t="shared" si="1127"/>
        <v>1.9</v>
      </c>
      <c r="AN102" s="312">
        <f t="shared" si="1127"/>
        <v>1.9</v>
      </c>
      <c r="AO102" s="312">
        <f t="shared" si="1127"/>
        <v>1.9</v>
      </c>
      <c r="AP102" s="312">
        <f t="shared" si="1127"/>
        <v>1.9</v>
      </c>
      <c r="AQ102" s="312">
        <f t="shared" si="1127"/>
        <v>1.9</v>
      </c>
      <c r="AR102" s="312">
        <f t="shared" si="1127"/>
        <v>1.9</v>
      </c>
      <c r="AS102" s="312">
        <f t="shared" si="1127"/>
        <v>1.9</v>
      </c>
      <c r="AT102" s="312">
        <f t="shared" si="1127"/>
        <v>1.9</v>
      </c>
      <c r="AU102" s="312">
        <f t="shared" si="1127"/>
        <v>1.9</v>
      </c>
      <c r="AV102" s="312">
        <f t="shared" si="1127"/>
        <v>1.9</v>
      </c>
      <c r="AW102" s="312">
        <f t="shared" si="1127"/>
        <v>1.9</v>
      </c>
      <c r="AX102" s="312">
        <f t="shared" si="1127"/>
        <v>1.9</v>
      </c>
      <c r="AY102" s="312">
        <f t="shared" si="1127"/>
        <v>1.9</v>
      </c>
      <c r="AZ102" s="312">
        <f t="shared" si="1127"/>
        <v>1.9</v>
      </c>
      <c r="BA102" s="312">
        <f t="shared" si="1127"/>
        <v>1.9</v>
      </c>
      <c r="BB102" s="312">
        <f t="shared" si="1127"/>
        <v>1.9</v>
      </c>
      <c r="BC102" s="312">
        <f t="shared" si="1127"/>
        <v>1.9</v>
      </c>
      <c r="BD102" s="312">
        <f t="shared" si="1127"/>
        <v>1.9</v>
      </c>
      <c r="BE102" s="312">
        <f t="shared" si="1127"/>
        <v>1.9</v>
      </c>
      <c r="BF102" s="312">
        <f t="shared" si="1127"/>
        <v>1.9</v>
      </c>
      <c r="BG102" s="312">
        <f t="shared" si="1127"/>
        <v>1.9</v>
      </c>
      <c r="BH102" s="312">
        <f t="shared" si="1127"/>
        <v>1.9</v>
      </c>
      <c r="BI102" s="312">
        <f t="shared" si="1127"/>
        <v>1.9</v>
      </c>
      <c r="BJ102" s="312">
        <f t="shared" si="1127"/>
        <v>1.9</v>
      </c>
      <c r="BK102" s="312">
        <f t="shared" si="1127"/>
        <v>1.9</v>
      </c>
      <c r="BL102" s="312">
        <f t="shared" si="1127"/>
        <v>1.9</v>
      </c>
      <c r="BM102" s="312">
        <f t="shared" si="1127"/>
        <v>1.9</v>
      </c>
      <c r="BN102" s="312">
        <f t="shared" si="1127"/>
        <v>1.9</v>
      </c>
      <c r="BO102" s="312">
        <f t="shared" si="1127"/>
        <v>1.9</v>
      </c>
      <c r="BP102" s="312">
        <f t="shared" si="1127"/>
        <v>1.9</v>
      </c>
      <c r="BQ102" s="312">
        <f t="shared" si="1127"/>
        <v>1.9</v>
      </c>
      <c r="BR102" s="312">
        <f t="shared" si="1127"/>
        <v>1.9</v>
      </c>
      <c r="BS102" s="312">
        <f t="shared" si="1127"/>
        <v>1.9</v>
      </c>
      <c r="BT102" s="312">
        <f t="shared" si="1127"/>
        <v>1.9</v>
      </c>
      <c r="BU102" s="312">
        <f t="shared" si="1127"/>
        <v>1.9</v>
      </c>
      <c r="BV102" s="312">
        <f t="shared" si="1127"/>
        <v>1.9</v>
      </c>
      <c r="BW102" s="312">
        <f t="shared" ref="BW102:EB102" si="1128">$D102</f>
        <v>1.9</v>
      </c>
      <c r="BX102" s="312">
        <f t="shared" si="1128"/>
        <v>1.9</v>
      </c>
      <c r="BY102" s="312">
        <f t="shared" si="1128"/>
        <v>1.9</v>
      </c>
      <c r="BZ102" s="312">
        <f t="shared" si="1128"/>
        <v>1.9</v>
      </c>
      <c r="CA102" s="312">
        <f t="shared" si="1128"/>
        <v>1.9</v>
      </c>
      <c r="CB102" s="312">
        <f t="shared" si="1128"/>
        <v>1.9</v>
      </c>
      <c r="CC102" s="312">
        <f t="shared" si="1128"/>
        <v>1.9</v>
      </c>
      <c r="CD102" s="312">
        <f t="shared" si="1128"/>
        <v>1.9</v>
      </c>
      <c r="CE102" s="312">
        <f t="shared" si="1128"/>
        <v>1.9</v>
      </c>
      <c r="CF102" s="312">
        <f t="shared" si="1128"/>
        <v>1.9</v>
      </c>
      <c r="CG102" s="312">
        <f t="shared" si="1128"/>
        <v>1.9</v>
      </c>
      <c r="CH102" s="312">
        <f t="shared" si="1128"/>
        <v>1.9</v>
      </c>
      <c r="CI102" s="312">
        <f t="shared" si="1128"/>
        <v>1.9</v>
      </c>
      <c r="CJ102" s="312">
        <f t="shared" si="1128"/>
        <v>1.9</v>
      </c>
      <c r="CK102" s="312">
        <f t="shared" si="1128"/>
        <v>1.9</v>
      </c>
      <c r="CL102" s="312">
        <f t="shared" si="1128"/>
        <v>1.9</v>
      </c>
      <c r="CM102" s="312">
        <f t="shared" si="1128"/>
        <v>1.9</v>
      </c>
      <c r="CN102" s="312">
        <f t="shared" si="1128"/>
        <v>1.9</v>
      </c>
      <c r="CO102" s="312">
        <f t="shared" si="1128"/>
        <v>1.9</v>
      </c>
      <c r="CP102" s="312">
        <f t="shared" si="1128"/>
        <v>1.9</v>
      </c>
      <c r="CQ102" s="312">
        <f t="shared" si="1128"/>
        <v>1.9</v>
      </c>
      <c r="CR102" s="312">
        <f t="shared" si="1128"/>
        <v>1.9</v>
      </c>
      <c r="CS102" s="312">
        <f t="shared" si="1128"/>
        <v>1.9</v>
      </c>
      <c r="CT102" s="312">
        <f t="shared" si="1128"/>
        <v>1.9</v>
      </c>
      <c r="CU102" s="312">
        <f t="shared" si="1128"/>
        <v>1.9</v>
      </c>
      <c r="CV102" s="312">
        <f t="shared" si="1128"/>
        <v>1.9</v>
      </c>
      <c r="CW102" s="312">
        <f t="shared" si="1128"/>
        <v>1.9</v>
      </c>
      <c r="CX102" s="312">
        <f t="shared" si="1128"/>
        <v>1.9</v>
      </c>
      <c r="CY102" s="312">
        <f t="shared" si="1128"/>
        <v>1.9</v>
      </c>
      <c r="CZ102" s="312">
        <f t="shared" si="1128"/>
        <v>1.9</v>
      </c>
      <c r="DA102" s="312">
        <f t="shared" si="1128"/>
        <v>1.9</v>
      </c>
      <c r="DB102" s="312">
        <f t="shared" si="1128"/>
        <v>1.9</v>
      </c>
      <c r="DC102" s="312">
        <f t="shared" si="1128"/>
        <v>1.9</v>
      </c>
      <c r="DD102" s="312">
        <f t="shared" si="1128"/>
        <v>1.9</v>
      </c>
      <c r="DE102" s="312">
        <f t="shared" si="1128"/>
        <v>1.9</v>
      </c>
      <c r="DF102" s="312">
        <f t="shared" si="1128"/>
        <v>1.9</v>
      </c>
      <c r="DG102" s="312">
        <f t="shared" si="1128"/>
        <v>1.9</v>
      </c>
      <c r="DH102" s="312">
        <f t="shared" si="1128"/>
        <v>1.9</v>
      </c>
      <c r="DI102" s="312">
        <f t="shared" si="1128"/>
        <v>1.9</v>
      </c>
      <c r="DJ102" s="312">
        <f t="shared" si="1128"/>
        <v>1.9</v>
      </c>
      <c r="DK102" s="312">
        <f t="shared" si="1128"/>
        <v>1.9</v>
      </c>
      <c r="DL102" s="312">
        <f t="shared" si="1128"/>
        <v>1.9</v>
      </c>
      <c r="DM102" s="312">
        <f t="shared" si="1128"/>
        <v>1.9</v>
      </c>
      <c r="DN102" s="312">
        <f t="shared" si="1128"/>
        <v>1.9</v>
      </c>
      <c r="DO102" s="312">
        <f t="shared" si="1128"/>
        <v>1.9</v>
      </c>
      <c r="DP102" s="312">
        <f t="shared" si="1128"/>
        <v>1.9</v>
      </c>
      <c r="DQ102" s="312">
        <f t="shared" si="1128"/>
        <v>1.9</v>
      </c>
      <c r="DR102" s="312">
        <f t="shared" si="1128"/>
        <v>1.9</v>
      </c>
      <c r="DS102" s="312">
        <f t="shared" si="1128"/>
        <v>1.9</v>
      </c>
      <c r="DT102" s="312">
        <f t="shared" si="1128"/>
        <v>1.9</v>
      </c>
      <c r="DU102" s="312">
        <f t="shared" si="1128"/>
        <v>1.9</v>
      </c>
      <c r="DV102" s="312">
        <f t="shared" si="1128"/>
        <v>1.9</v>
      </c>
      <c r="DW102" s="312">
        <f t="shared" si="1128"/>
        <v>1.9</v>
      </c>
      <c r="DX102" s="312">
        <f t="shared" si="1128"/>
        <v>1.9</v>
      </c>
      <c r="DY102" s="312">
        <f t="shared" si="1128"/>
        <v>1.9</v>
      </c>
      <c r="DZ102" s="312">
        <f t="shared" si="1128"/>
        <v>1.9</v>
      </c>
      <c r="EA102" s="312">
        <f t="shared" si="1128"/>
        <v>1.9</v>
      </c>
      <c r="EB102" s="312">
        <f t="shared" si="1128"/>
        <v>1.9</v>
      </c>
    </row>
    <row r="103" spans="2:133" outlineLevel="1" x14ac:dyDescent="0.25">
      <c r="C103" s="323" t="s">
        <v>591</v>
      </c>
      <c r="D103" s="38"/>
      <c r="E103" s="38"/>
      <c r="F103" s="38"/>
      <c r="G103" s="55" t="s">
        <v>220</v>
      </c>
      <c r="H103" s="316">
        <f t="shared" ref="H103" si="1129">SUM(J103:EB103)</f>
        <v>0</v>
      </c>
      <c r="I103" s="38"/>
      <c r="J103" s="314">
        <f>J96*J100*J102</f>
        <v>0</v>
      </c>
      <c r="K103" s="314">
        <f t="shared" ref="K103" si="1130">K96*K100*K102</f>
        <v>0</v>
      </c>
      <c r="L103" s="314">
        <f t="shared" ref="L103" si="1131">L96*L100*L102</f>
        <v>0</v>
      </c>
      <c r="M103" s="314">
        <f t="shared" ref="M103" si="1132">M96*M100*M102</f>
        <v>0</v>
      </c>
      <c r="N103" s="314">
        <f t="shared" ref="N103" si="1133">N96*N100*N102</f>
        <v>0</v>
      </c>
      <c r="O103" s="314">
        <f t="shared" ref="O103" si="1134">O96*O100*O102</f>
        <v>0</v>
      </c>
      <c r="P103" s="314">
        <f t="shared" ref="P103" si="1135">P96*P100*P102</f>
        <v>0</v>
      </c>
      <c r="Q103" s="314">
        <f t="shared" ref="Q103" si="1136">Q96*Q100*Q102</f>
        <v>0</v>
      </c>
      <c r="R103" s="314">
        <f t="shared" ref="R103" si="1137">R96*R100*R102</f>
        <v>0</v>
      </c>
      <c r="S103" s="314">
        <f t="shared" ref="S103" si="1138">S96*S100*S102</f>
        <v>0</v>
      </c>
      <c r="T103" s="314">
        <f t="shared" ref="T103" si="1139">T96*T100*T102</f>
        <v>0</v>
      </c>
      <c r="U103" s="314">
        <f t="shared" ref="U103" si="1140">U96*U100*U102</f>
        <v>0</v>
      </c>
      <c r="V103" s="314">
        <f t="shared" ref="V103" si="1141">V96*V100*V102</f>
        <v>0</v>
      </c>
      <c r="W103" s="314">
        <f t="shared" ref="W103" si="1142">W96*W100*W102</f>
        <v>0</v>
      </c>
      <c r="X103" s="314">
        <f t="shared" ref="X103" si="1143">X96*X100*X102</f>
        <v>0</v>
      </c>
      <c r="Y103" s="314">
        <f t="shared" ref="Y103" si="1144">Y96*Y100*Y102</f>
        <v>0</v>
      </c>
      <c r="Z103" s="314">
        <f t="shared" ref="Z103" si="1145">Z96*Z100*Z102</f>
        <v>0</v>
      </c>
      <c r="AA103" s="314">
        <f t="shared" ref="AA103" si="1146">AA96*AA100*AA102</f>
        <v>0</v>
      </c>
      <c r="AB103" s="314">
        <f t="shared" ref="AB103" si="1147">AB96*AB100*AB102</f>
        <v>0</v>
      </c>
      <c r="AC103" s="314">
        <f t="shared" ref="AC103" si="1148">AC96*AC100*AC102</f>
        <v>0</v>
      </c>
      <c r="AD103" s="314">
        <f t="shared" ref="AD103" si="1149">AD96*AD100*AD102</f>
        <v>0</v>
      </c>
      <c r="AE103" s="314">
        <f t="shared" ref="AE103" si="1150">AE96*AE100*AE102</f>
        <v>0</v>
      </c>
      <c r="AF103" s="314">
        <f t="shared" ref="AF103" si="1151">AF96*AF100*AF102</f>
        <v>0</v>
      </c>
      <c r="AG103" s="314">
        <f t="shared" ref="AG103" si="1152">AG96*AG100*AG102</f>
        <v>0</v>
      </c>
      <c r="AH103" s="314">
        <f t="shared" ref="AH103" si="1153">AH96*AH100*AH102</f>
        <v>0</v>
      </c>
      <c r="AI103" s="314">
        <f t="shared" ref="AI103" si="1154">AI96*AI100*AI102</f>
        <v>0</v>
      </c>
      <c r="AJ103" s="314">
        <f t="shared" ref="AJ103" si="1155">AJ96*AJ100*AJ102</f>
        <v>0</v>
      </c>
      <c r="AK103" s="314">
        <f t="shared" ref="AK103" si="1156">AK96*AK100*AK102</f>
        <v>0</v>
      </c>
      <c r="AL103" s="314">
        <f t="shared" ref="AL103" si="1157">AL96*AL100*AL102</f>
        <v>0</v>
      </c>
      <c r="AM103" s="314">
        <f t="shared" ref="AM103" si="1158">AM96*AM100*AM102</f>
        <v>0</v>
      </c>
      <c r="AN103" s="314">
        <f t="shared" ref="AN103" si="1159">AN96*AN100*AN102</f>
        <v>0</v>
      </c>
      <c r="AO103" s="314">
        <f t="shared" ref="AO103" si="1160">AO96*AO100*AO102</f>
        <v>0</v>
      </c>
      <c r="AP103" s="314">
        <f t="shared" ref="AP103" si="1161">AP96*AP100*AP102</f>
        <v>0</v>
      </c>
      <c r="AQ103" s="314">
        <f t="shared" ref="AQ103" si="1162">AQ96*AQ100*AQ102</f>
        <v>0</v>
      </c>
      <c r="AR103" s="314">
        <f t="shared" ref="AR103" si="1163">AR96*AR100*AR102</f>
        <v>0</v>
      </c>
      <c r="AS103" s="314">
        <f t="shared" ref="AS103" si="1164">AS96*AS100*AS102</f>
        <v>0</v>
      </c>
      <c r="AT103" s="314">
        <f t="shared" ref="AT103" si="1165">AT96*AT100*AT102</f>
        <v>0</v>
      </c>
      <c r="AU103" s="314">
        <f t="shared" ref="AU103" si="1166">AU96*AU100*AU102</f>
        <v>0</v>
      </c>
      <c r="AV103" s="314">
        <f t="shared" ref="AV103" si="1167">AV96*AV100*AV102</f>
        <v>0</v>
      </c>
      <c r="AW103" s="314">
        <f t="shared" ref="AW103" si="1168">AW96*AW100*AW102</f>
        <v>0</v>
      </c>
      <c r="AX103" s="314">
        <f t="shared" ref="AX103" si="1169">AX96*AX100*AX102</f>
        <v>0</v>
      </c>
      <c r="AY103" s="314">
        <f t="shared" ref="AY103" si="1170">AY96*AY100*AY102</f>
        <v>0</v>
      </c>
      <c r="AZ103" s="314">
        <f t="shared" ref="AZ103" si="1171">AZ96*AZ100*AZ102</f>
        <v>0</v>
      </c>
      <c r="BA103" s="314">
        <f t="shared" ref="BA103" si="1172">BA96*BA100*BA102</f>
        <v>0</v>
      </c>
      <c r="BB103" s="314">
        <f t="shared" ref="BB103" si="1173">BB96*BB100*BB102</f>
        <v>0</v>
      </c>
      <c r="BC103" s="314">
        <f t="shared" ref="BC103" si="1174">BC96*BC100*BC102</f>
        <v>0</v>
      </c>
      <c r="BD103" s="314">
        <f t="shared" ref="BD103" si="1175">BD96*BD100*BD102</f>
        <v>0</v>
      </c>
      <c r="BE103" s="314">
        <f t="shared" ref="BE103" si="1176">BE96*BE100*BE102</f>
        <v>0</v>
      </c>
      <c r="BF103" s="314">
        <f t="shared" ref="BF103" si="1177">BF96*BF100*BF102</f>
        <v>0</v>
      </c>
      <c r="BG103" s="314">
        <f t="shared" ref="BG103" si="1178">BG96*BG100*BG102</f>
        <v>0</v>
      </c>
      <c r="BH103" s="314">
        <f t="shared" ref="BH103" si="1179">BH96*BH100*BH102</f>
        <v>0</v>
      </c>
      <c r="BI103" s="314">
        <f t="shared" ref="BI103" si="1180">BI96*BI100*BI102</f>
        <v>0</v>
      </c>
      <c r="BJ103" s="314">
        <f t="shared" ref="BJ103" si="1181">BJ96*BJ100*BJ102</f>
        <v>0</v>
      </c>
      <c r="BK103" s="314">
        <f t="shared" ref="BK103" si="1182">BK96*BK100*BK102</f>
        <v>0</v>
      </c>
      <c r="BL103" s="314">
        <f t="shared" ref="BL103" si="1183">BL96*BL100*BL102</f>
        <v>0</v>
      </c>
      <c r="BM103" s="314">
        <f t="shared" ref="BM103" si="1184">BM96*BM100*BM102</f>
        <v>0</v>
      </c>
      <c r="BN103" s="314">
        <f t="shared" ref="BN103" si="1185">BN96*BN100*BN102</f>
        <v>0</v>
      </c>
      <c r="BO103" s="314">
        <f t="shared" ref="BO103" si="1186">BO96*BO100*BO102</f>
        <v>0</v>
      </c>
      <c r="BP103" s="314">
        <f t="shared" ref="BP103" si="1187">BP96*BP100*BP102</f>
        <v>0</v>
      </c>
      <c r="BQ103" s="314">
        <f t="shared" ref="BQ103" si="1188">BQ96*BQ100*BQ102</f>
        <v>0</v>
      </c>
      <c r="BR103" s="314">
        <f t="shared" ref="BR103" si="1189">BR96*BR100*BR102</f>
        <v>0</v>
      </c>
      <c r="BS103" s="314">
        <f t="shared" ref="BS103" si="1190">BS96*BS100*BS102</f>
        <v>0</v>
      </c>
      <c r="BT103" s="314">
        <f t="shared" ref="BT103" si="1191">BT96*BT100*BT102</f>
        <v>0</v>
      </c>
      <c r="BU103" s="314">
        <f t="shared" ref="BU103" si="1192">BU96*BU100*BU102</f>
        <v>0</v>
      </c>
      <c r="BV103" s="314">
        <f t="shared" ref="BV103" si="1193">BV96*BV100*BV102</f>
        <v>0</v>
      </c>
      <c r="BW103" s="314">
        <f t="shared" ref="BW103" si="1194">BW96*BW100*BW102</f>
        <v>0</v>
      </c>
      <c r="BX103" s="314">
        <f t="shared" ref="BX103" si="1195">BX96*BX100*BX102</f>
        <v>0</v>
      </c>
      <c r="BY103" s="314">
        <f t="shared" ref="BY103" si="1196">BY96*BY100*BY102</f>
        <v>0</v>
      </c>
      <c r="BZ103" s="314">
        <f t="shared" ref="BZ103" si="1197">BZ96*BZ100*BZ102</f>
        <v>0</v>
      </c>
      <c r="CA103" s="314">
        <f t="shared" ref="CA103" si="1198">CA96*CA100*CA102</f>
        <v>0</v>
      </c>
      <c r="CB103" s="314">
        <f t="shared" ref="CB103" si="1199">CB96*CB100*CB102</f>
        <v>0</v>
      </c>
      <c r="CC103" s="314">
        <f t="shared" ref="CC103" si="1200">CC96*CC100*CC102</f>
        <v>0</v>
      </c>
      <c r="CD103" s="314">
        <f t="shared" ref="CD103" si="1201">CD96*CD100*CD102</f>
        <v>0</v>
      </c>
      <c r="CE103" s="314">
        <f t="shared" ref="CE103" si="1202">CE96*CE100*CE102</f>
        <v>0</v>
      </c>
      <c r="CF103" s="314">
        <f t="shared" ref="CF103" si="1203">CF96*CF100*CF102</f>
        <v>0</v>
      </c>
      <c r="CG103" s="314">
        <f t="shared" ref="CG103" si="1204">CG96*CG100*CG102</f>
        <v>0</v>
      </c>
      <c r="CH103" s="314">
        <f t="shared" ref="CH103" si="1205">CH96*CH100*CH102</f>
        <v>0</v>
      </c>
      <c r="CI103" s="314">
        <f t="shared" ref="CI103" si="1206">CI96*CI100*CI102</f>
        <v>0</v>
      </c>
      <c r="CJ103" s="314">
        <f t="shared" ref="CJ103" si="1207">CJ96*CJ100*CJ102</f>
        <v>0</v>
      </c>
      <c r="CK103" s="314">
        <f t="shared" ref="CK103" si="1208">CK96*CK100*CK102</f>
        <v>0</v>
      </c>
      <c r="CL103" s="314">
        <f t="shared" ref="CL103" si="1209">CL96*CL100*CL102</f>
        <v>0</v>
      </c>
      <c r="CM103" s="314">
        <f t="shared" ref="CM103" si="1210">CM96*CM100*CM102</f>
        <v>0</v>
      </c>
      <c r="CN103" s="314">
        <f t="shared" ref="CN103" si="1211">CN96*CN100*CN102</f>
        <v>0</v>
      </c>
      <c r="CO103" s="314">
        <f t="shared" ref="CO103" si="1212">CO96*CO100*CO102</f>
        <v>0</v>
      </c>
      <c r="CP103" s="314">
        <f t="shared" ref="CP103" si="1213">CP96*CP100*CP102</f>
        <v>0</v>
      </c>
      <c r="CQ103" s="314">
        <f t="shared" ref="CQ103" si="1214">CQ96*CQ100*CQ102</f>
        <v>0</v>
      </c>
      <c r="CR103" s="314">
        <f t="shared" ref="CR103" si="1215">CR96*CR100*CR102</f>
        <v>0</v>
      </c>
      <c r="CS103" s="314">
        <f t="shared" ref="CS103" si="1216">CS96*CS100*CS102</f>
        <v>0</v>
      </c>
      <c r="CT103" s="314">
        <f t="shared" ref="CT103" si="1217">CT96*CT100*CT102</f>
        <v>0</v>
      </c>
      <c r="CU103" s="314">
        <f t="shared" ref="CU103" si="1218">CU96*CU100*CU102</f>
        <v>0</v>
      </c>
      <c r="CV103" s="314">
        <f t="shared" ref="CV103" si="1219">CV96*CV100*CV102</f>
        <v>0</v>
      </c>
      <c r="CW103" s="314">
        <f t="shared" ref="CW103" si="1220">CW96*CW100*CW102</f>
        <v>0</v>
      </c>
      <c r="CX103" s="314">
        <f t="shared" ref="CX103" si="1221">CX96*CX100*CX102</f>
        <v>0</v>
      </c>
      <c r="CY103" s="314">
        <f t="shared" ref="CY103" si="1222">CY96*CY100*CY102</f>
        <v>0</v>
      </c>
      <c r="CZ103" s="314">
        <f t="shared" ref="CZ103" si="1223">CZ96*CZ100*CZ102</f>
        <v>0</v>
      </c>
      <c r="DA103" s="314">
        <f t="shared" ref="DA103" si="1224">DA96*DA100*DA102</f>
        <v>0</v>
      </c>
      <c r="DB103" s="314">
        <f t="shared" ref="DB103" si="1225">DB96*DB100*DB102</f>
        <v>0</v>
      </c>
      <c r="DC103" s="314">
        <f t="shared" ref="DC103" si="1226">DC96*DC100*DC102</f>
        <v>0</v>
      </c>
      <c r="DD103" s="314">
        <f t="shared" ref="DD103" si="1227">DD96*DD100*DD102</f>
        <v>0</v>
      </c>
      <c r="DE103" s="314">
        <f t="shared" ref="DE103" si="1228">DE96*DE100*DE102</f>
        <v>0</v>
      </c>
      <c r="DF103" s="314">
        <f t="shared" ref="DF103" si="1229">DF96*DF100*DF102</f>
        <v>0</v>
      </c>
      <c r="DG103" s="314">
        <f t="shared" ref="DG103" si="1230">DG96*DG100*DG102</f>
        <v>0</v>
      </c>
      <c r="DH103" s="314">
        <f t="shared" ref="DH103" si="1231">DH96*DH100*DH102</f>
        <v>0</v>
      </c>
      <c r="DI103" s="314">
        <f t="shared" ref="DI103" si="1232">DI96*DI100*DI102</f>
        <v>0</v>
      </c>
      <c r="DJ103" s="314">
        <f t="shared" ref="DJ103" si="1233">DJ96*DJ100*DJ102</f>
        <v>0</v>
      </c>
      <c r="DK103" s="314">
        <f t="shared" ref="DK103" si="1234">DK96*DK100*DK102</f>
        <v>0</v>
      </c>
      <c r="DL103" s="314">
        <f t="shared" ref="DL103" si="1235">DL96*DL100*DL102</f>
        <v>0</v>
      </c>
      <c r="DM103" s="314">
        <f t="shared" ref="DM103" si="1236">DM96*DM100*DM102</f>
        <v>0</v>
      </c>
      <c r="DN103" s="314">
        <f t="shared" ref="DN103" si="1237">DN96*DN100*DN102</f>
        <v>0</v>
      </c>
      <c r="DO103" s="314">
        <f t="shared" ref="DO103" si="1238">DO96*DO100*DO102</f>
        <v>0</v>
      </c>
      <c r="DP103" s="314">
        <f t="shared" ref="DP103" si="1239">DP96*DP100*DP102</f>
        <v>0</v>
      </c>
      <c r="DQ103" s="314">
        <f t="shared" ref="DQ103" si="1240">DQ96*DQ100*DQ102</f>
        <v>0</v>
      </c>
      <c r="DR103" s="314">
        <f t="shared" ref="DR103" si="1241">DR96*DR100*DR102</f>
        <v>0</v>
      </c>
      <c r="DS103" s="314">
        <f t="shared" ref="DS103" si="1242">DS96*DS100*DS102</f>
        <v>0</v>
      </c>
      <c r="DT103" s="314">
        <f t="shared" ref="DT103" si="1243">DT96*DT100*DT102</f>
        <v>0</v>
      </c>
      <c r="DU103" s="314">
        <f t="shared" ref="DU103" si="1244">DU96*DU100*DU102</f>
        <v>0</v>
      </c>
      <c r="DV103" s="314">
        <f t="shared" ref="DV103" si="1245">DV96*DV100*DV102</f>
        <v>0</v>
      </c>
      <c r="DW103" s="314">
        <f t="shared" ref="DW103" si="1246">DW96*DW100*DW102</f>
        <v>0</v>
      </c>
      <c r="DX103" s="314">
        <f t="shared" ref="DX103" si="1247">DX96*DX100*DX102</f>
        <v>0</v>
      </c>
      <c r="DY103" s="314">
        <f t="shared" ref="DY103" si="1248">DY96*DY100*DY102</f>
        <v>0</v>
      </c>
      <c r="DZ103" s="314">
        <f t="shared" ref="DZ103" si="1249">DZ96*DZ100*DZ102</f>
        <v>0</v>
      </c>
      <c r="EA103" s="314">
        <f t="shared" ref="EA103" si="1250">EA96*EA100*EA102</f>
        <v>0</v>
      </c>
      <c r="EB103" s="314">
        <f t="shared" ref="EB103" si="1251">EB96*EB100*EB102</f>
        <v>0</v>
      </c>
    </row>
    <row r="104" spans="2:133" outlineLevel="1" x14ac:dyDescent="0.25">
      <c r="C104" s="324" t="s">
        <v>417</v>
      </c>
      <c r="D104" s="34"/>
      <c r="E104" s="34"/>
      <c r="F104" s="34"/>
      <c r="G104" s="67" t="s">
        <v>215</v>
      </c>
      <c r="H104" s="34"/>
      <c r="I104" s="34"/>
      <c r="J104" s="126">
        <f>J$13</f>
        <v>1</v>
      </c>
      <c r="K104" s="126">
        <f t="shared" ref="K104:BV104" si="1252">K$13</f>
        <v>1.0026792493128671</v>
      </c>
      <c r="L104" s="126">
        <f t="shared" si="1252"/>
        <v>1.0056539350998608</v>
      </c>
      <c r="M104" s="126">
        <f t="shared" si="1252"/>
        <v>1.0085410656939733</v>
      </c>
      <c r="N104" s="126">
        <f t="shared" si="1252"/>
        <v>1.0114364849476103</v>
      </c>
      <c r="O104" s="126">
        <f t="shared" si="1252"/>
        <v>1.0143402166566737</v>
      </c>
      <c r="P104" s="126">
        <f t="shared" si="1252"/>
        <v>1.0172522846853813</v>
      </c>
      <c r="Q104" s="126">
        <f t="shared" si="1252"/>
        <v>1.0201727129664624</v>
      </c>
      <c r="R104" s="126">
        <f t="shared" si="1252"/>
        <v>1.0231015255013547</v>
      </c>
      <c r="S104" s="126">
        <f t="shared" si="1252"/>
        <v>1.0260387463604019</v>
      </c>
      <c r="T104" s="126">
        <f t="shared" si="1252"/>
        <v>1.028984399683051</v>
      </c>
      <c r="U104" s="126">
        <f t="shared" si="1252"/>
        <v>1.0319385096780509</v>
      </c>
      <c r="V104" s="126">
        <f t="shared" si="1252"/>
        <v>1.0349011006236515</v>
      </c>
      <c r="W104" s="126">
        <f t="shared" si="1252"/>
        <v>1.0377730230388176</v>
      </c>
      <c r="X104" s="126">
        <f t="shared" si="1252"/>
        <v>1.0408518228283561</v>
      </c>
      <c r="Y104" s="126">
        <f t="shared" si="1252"/>
        <v>1.0438400029932626</v>
      </c>
      <c r="Z104" s="126">
        <f t="shared" si="1252"/>
        <v>1.046836761920777</v>
      </c>
      <c r="AA104" s="126">
        <f t="shared" si="1252"/>
        <v>1.0498421242396576</v>
      </c>
      <c r="AB104" s="126">
        <f t="shared" si="1252"/>
        <v>1.05285611464937</v>
      </c>
      <c r="AC104" s="126">
        <f t="shared" si="1252"/>
        <v>1.0558787579202888</v>
      </c>
      <c r="AD104" s="126">
        <f t="shared" si="1252"/>
        <v>1.0589100788939025</v>
      </c>
      <c r="AE104" s="126">
        <f t="shared" si="1252"/>
        <v>1.0619501024830165</v>
      </c>
      <c r="AF104" s="126">
        <f t="shared" si="1252"/>
        <v>1.0649988536719583</v>
      </c>
      <c r="AG104" s="126">
        <f t="shared" si="1252"/>
        <v>1.0680563575167832</v>
      </c>
      <c r="AH104" s="126">
        <f t="shared" si="1252"/>
        <v>1.0711226391454798</v>
      </c>
      <c r="AI104" s="126">
        <f t="shared" si="1252"/>
        <v>1.0739924437404067</v>
      </c>
      <c r="AJ104" s="126">
        <f t="shared" si="1252"/>
        <v>1.0771786970311998</v>
      </c>
      <c r="AK104" s="126">
        <f t="shared" si="1252"/>
        <v>1.0802711679727233</v>
      </c>
      <c r="AL104" s="126">
        <f t="shared" si="1252"/>
        <v>1.0833725170851116</v>
      </c>
      <c r="AM104" s="126">
        <f t="shared" si="1252"/>
        <v>1.0864827698566941</v>
      </c>
      <c r="AN104" s="126">
        <f t="shared" si="1252"/>
        <v>1.0896019518489746</v>
      </c>
      <c r="AO104" s="126">
        <f t="shared" si="1252"/>
        <v>1.0927300886968412</v>
      </c>
      <c r="AP104" s="126">
        <f t="shared" si="1252"/>
        <v>1.0958672061087775</v>
      </c>
      <c r="AQ104" s="126">
        <f t="shared" si="1252"/>
        <v>1.0990133298670732</v>
      </c>
      <c r="AR104" s="126">
        <f t="shared" si="1252"/>
        <v>1.1021684858280367</v>
      </c>
      <c r="AS104" s="126">
        <f t="shared" si="1252"/>
        <v>1.1053326999222071</v>
      </c>
      <c r="AT104" s="126">
        <f t="shared" si="1252"/>
        <v>1.1085059981545673</v>
      </c>
      <c r="AU104" s="126">
        <f t="shared" si="1252"/>
        <v>1.111475962088432</v>
      </c>
      <c r="AV104" s="126">
        <f t="shared" si="1252"/>
        <v>1.1147734191259395</v>
      </c>
      <c r="AW104" s="126">
        <f t="shared" si="1252"/>
        <v>1.1179738207069689</v>
      </c>
      <c r="AX104" s="126">
        <f t="shared" si="1252"/>
        <v>1.1211834103167977</v>
      </c>
      <c r="AY104" s="126">
        <f t="shared" si="1252"/>
        <v>1.1244022143333261</v>
      </c>
      <c r="AZ104" s="126">
        <f t="shared" si="1252"/>
        <v>1.1276302592101826</v>
      </c>
      <c r="BA104" s="126">
        <f t="shared" si="1252"/>
        <v>1.1308675714769412</v>
      </c>
      <c r="BB104" s="126">
        <f t="shared" si="1252"/>
        <v>1.1341141777393395</v>
      </c>
      <c r="BC104" s="126">
        <f t="shared" si="1252"/>
        <v>1.1373701046794982</v>
      </c>
      <c r="BD104" s="126">
        <f t="shared" si="1252"/>
        <v>1.1406353790561385</v>
      </c>
      <c r="BE104" s="126">
        <f t="shared" si="1252"/>
        <v>1.1439100277048042</v>
      </c>
      <c r="BF104" s="126">
        <f t="shared" si="1252"/>
        <v>1.1471940775380809</v>
      </c>
      <c r="BG104" s="126">
        <f t="shared" si="1252"/>
        <v>1.15026769648205</v>
      </c>
      <c r="BH104" s="126">
        <f t="shared" si="1252"/>
        <v>1.1536802383994258</v>
      </c>
      <c r="BI104" s="126">
        <f t="shared" si="1252"/>
        <v>1.1569923375180708</v>
      </c>
      <c r="BJ104" s="126">
        <f t="shared" si="1252"/>
        <v>1.1603139453378331</v>
      </c>
      <c r="BK104" s="126">
        <f t="shared" si="1252"/>
        <v>1.1636450891572303</v>
      </c>
      <c r="BL104" s="126">
        <f t="shared" si="1252"/>
        <v>1.1669857963531516</v>
      </c>
      <c r="BM104" s="126">
        <f t="shared" si="1252"/>
        <v>1.1703360943810825</v>
      </c>
      <c r="BN104" s="126">
        <f t="shared" si="1252"/>
        <v>1.1736960107753303</v>
      </c>
      <c r="BO104" s="126">
        <f t="shared" si="1252"/>
        <v>1.1770655731492505</v>
      </c>
      <c r="BP104" s="126">
        <f t="shared" si="1252"/>
        <v>1.180444809195474</v>
      </c>
      <c r="BQ104" s="126">
        <f t="shared" si="1252"/>
        <v>1.1838337466861339</v>
      </c>
      <c r="BR104" s="126">
        <f t="shared" si="1252"/>
        <v>1.1872324134730949</v>
      </c>
      <c r="BS104" s="126">
        <f t="shared" si="1252"/>
        <v>1.1905270658589224</v>
      </c>
      <c r="BT104" s="126">
        <f t="shared" si="1252"/>
        <v>1.1940590467434065</v>
      </c>
      <c r="BU104" s="126">
        <f t="shared" si="1252"/>
        <v>1.1974870693312041</v>
      </c>
      <c r="BV104" s="126">
        <f t="shared" si="1252"/>
        <v>1.2009249334246579</v>
      </c>
      <c r="BW104" s="126">
        <f t="shared" ref="BW104:EB104" si="1253">BW$13</f>
        <v>1.204372667277734</v>
      </c>
      <c r="BX104" s="126">
        <f t="shared" si="1253"/>
        <v>1.2078302992255125</v>
      </c>
      <c r="BY104" s="126">
        <f t="shared" si="1253"/>
        <v>1.2112978576844211</v>
      </c>
      <c r="BZ104" s="126">
        <f t="shared" si="1253"/>
        <v>1.2147753711524676</v>
      </c>
      <c r="CA104" s="126">
        <f t="shared" si="1253"/>
        <v>1.2182628682094752</v>
      </c>
      <c r="CB104" s="126">
        <f t="shared" si="1253"/>
        <v>1.2217603775173165</v>
      </c>
      <c r="CC104" s="126">
        <f t="shared" si="1253"/>
        <v>1.2252679278201495</v>
      </c>
      <c r="CD104" s="126">
        <f t="shared" si="1253"/>
        <v>1.2287855479446541</v>
      </c>
      <c r="CE104" s="126">
        <f t="shared" si="1253"/>
        <v>1.232077770779646</v>
      </c>
      <c r="CF104" s="126">
        <f t="shared" si="1253"/>
        <v>1.23573302168438</v>
      </c>
      <c r="CG104" s="126">
        <f t="shared" si="1253"/>
        <v>1.2392806860334544</v>
      </c>
      <c r="CH104" s="126">
        <f t="shared" si="1253"/>
        <v>1.2428385353675644</v>
      </c>
      <c r="CI104" s="126">
        <f t="shared" si="1253"/>
        <v>1.2464065989267703</v>
      </c>
      <c r="CJ104" s="126">
        <f t="shared" si="1253"/>
        <v>1.2499849060350778</v>
      </c>
      <c r="CK104" s="126">
        <f t="shared" si="1253"/>
        <v>1.2535734861006791</v>
      </c>
      <c r="CL104" s="126">
        <f t="shared" si="1253"/>
        <v>1.257172368616194</v>
      </c>
      <c r="CM104" s="126">
        <f t="shared" si="1253"/>
        <v>1.2607815831589126</v>
      </c>
      <c r="CN104" s="126">
        <f t="shared" si="1253"/>
        <v>1.2644011593910389</v>
      </c>
      <c r="CO104" s="126">
        <f t="shared" si="1253"/>
        <v>1.2680311270599336</v>
      </c>
      <c r="CP104" s="126">
        <f t="shared" si="1253"/>
        <v>1.2716715159983594</v>
      </c>
      <c r="CQ104" s="126">
        <f t="shared" si="1253"/>
        <v>1.2750786410337906</v>
      </c>
      <c r="CR104" s="126">
        <f t="shared" si="1253"/>
        <v>1.2788614642181557</v>
      </c>
      <c r="CS104" s="126">
        <f t="shared" si="1253"/>
        <v>1.2825329459576562</v>
      </c>
      <c r="CT104" s="126">
        <f t="shared" si="1253"/>
        <v>1.2862149681493797</v>
      </c>
      <c r="CU104" s="126">
        <f t="shared" si="1253"/>
        <v>1.289907561053897</v>
      </c>
      <c r="CV104" s="126">
        <f t="shared" si="1253"/>
        <v>1.293610755018654</v>
      </c>
      <c r="CW104" s="126">
        <f t="shared" si="1253"/>
        <v>1.2973245804782207</v>
      </c>
      <c r="CX104" s="126">
        <f t="shared" si="1253"/>
        <v>1.3010490679545423</v>
      </c>
      <c r="CY104" s="126">
        <f t="shared" si="1253"/>
        <v>1.304784248057189</v>
      </c>
      <c r="CZ104" s="126">
        <f t="shared" si="1253"/>
        <v>1.3085301514836076</v>
      </c>
      <c r="DA104" s="126">
        <f t="shared" si="1253"/>
        <v>1.3122868090193751</v>
      </c>
      <c r="DB104" s="126">
        <f t="shared" si="1253"/>
        <v>1.3160542515384499</v>
      </c>
      <c r="DC104" s="126">
        <f t="shared" si="1253"/>
        <v>1.3195802889875801</v>
      </c>
      <c r="DD104" s="126">
        <f t="shared" si="1253"/>
        <v>1.323495136864544</v>
      </c>
      <c r="DE104" s="126">
        <f t="shared" si="1253"/>
        <v>1.3272947573576725</v>
      </c>
      <c r="DF104" s="126">
        <f t="shared" si="1253"/>
        <v>1.3311052861764079</v>
      </c>
      <c r="DG104" s="126">
        <f t="shared" si="1253"/>
        <v>1.3349267546374479</v>
      </c>
      <c r="DH104" s="126">
        <f t="shared" si="1253"/>
        <v>1.3387591941473977</v>
      </c>
      <c r="DI104" s="126">
        <f t="shared" si="1253"/>
        <v>1.3426026362030277</v>
      </c>
      <c r="DJ104" s="126">
        <f t="shared" si="1253"/>
        <v>1.3464571123915319</v>
      </c>
      <c r="DK104" s="126">
        <f t="shared" si="1253"/>
        <v>1.3503226543907885</v>
      </c>
      <c r="DL104" s="126">
        <f t="shared" si="1253"/>
        <v>1.3541992939696192</v>
      </c>
      <c r="DM104" s="126">
        <f t="shared" si="1253"/>
        <v>1.358087062988051</v>
      </c>
      <c r="DN104" s="126">
        <f t="shared" si="1253"/>
        <v>1.361985993397578</v>
      </c>
      <c r="DO104" s="126">
        <f t="shared" si="1253"/>
        <v>1.3657655991021458</v>
      </c>
      <c r="DP104" s="126">
        <f t="shared" si="1253"/>
        <v>1.3698174666548035</v>
      </c>
      <c r="DQ104" s="126">
        <f t="shared" si="1253"/>
        <v>1.3737500738651915</v>
      </c>
      <c r="DR104" s="126">
        <f t="shared" si="1253"/>
        <v>1.3776939711925826</v>
      </c>
      <c r="DS104" s="126">
        <f t="shared" si="1253"/>
        <v>1.381649191049759</v>
      </c>
      <c r="DT104" s="126">
        <f t="shared" si="1253"/>
        <v>1.385615765942557</v>
      </c>
      <c r="DU104" s="126">
        <f t="shared" si="1253"/>
        <v>1.3895937284701338</v>
      </c>
      <c r="DV104" s="126">
        <f t="shared" si="1253"/>
        <v>1.3935831113252357</v>
      </c>
      <c r="DW104" s="126">
        <f t="shared" si="1253"/>
        <v>1.3975839472944662</v>
      </c>
      <c r="DX104" s="126">
        <f t="shared" si="1253"/>
        <v>1.401596269258556</v>
      </c>
      <c r="DY104" s="126">
        <f t="shared" si="1253"/>
        <v>1.4056201101926329</v>
      </c>
      <c r="DZ104" s="126">
        <f t="shared" si="1253"/>
        <v>1.4096555031664932</v>
      </c>
      <c r="EA104" s="126">
        <f t="shared" si="1253"/>
        <v>1.4134323217047313</v>
      </c>
      <c r="EB104" s="126">
        <f t="shared" si="1253"/>
        <v>1.4176256038945581</v>
      </c>
    </row>
    <row r="105" spans="2:133" outlineLevel="1" x14ac:dyDescent="0.25">
      <c r="C105" s="320" t="s">
        <v>510</v>
      </c>
      <c r="D105" s="38"/>
      <c r="E105" s="38"/>
      <c r="F105" s="38"/>
      <c r="G105" s="52" t="s">
        <v>220</v>
      </c>
      <c r="H105" s="46">
        <f t="shared" ref="H105" si="1254">SUM(J105:EB105)</f>
        <v>0</v>
      </c>
      <c r="I105" s="38"/>
      <c r="J105" s="82">
        <f>J103*J104</f>
        <v>0</v>
      </c>
      <c r="K105" s="82">
        <f t="shared" ref="K105" si="1255">K103*K104</f>
        <v>0</v>
      </c>
      <c r="L105" s="82">
        <f t="shared" ref="L105" si="1256">L103*L104</f>
        <v>0</v>
      </c>
      <c r="M105" s="82">
        <f t="shared" ref="M105" si="1257">M103*M104</f>
        <v>0</v>
      </c>
      <c r="N105" s="82">
        <f t="shared" ref="N105" si="1258">N103*N104</f>
        <v>0</v>
      </c>
      <c r="O105" s="82">
        <f t="shared" ref="O105" si="1259">O103*O104</f>
        <v>0</v>
      </c>
      <c r="P105" s="82">
        <f t="shared" ref="P105" si="1260">P103*P104</f>
        <v>0</v>
      </c>
      <c r="Q105" s="82">
        <f t="shared" ref="Q105" si="1261">Q103*Q104</f>
        <v>0</v>
      </c>
      <c r="R105" s="82">
        <f t="shared" ref="R105" si="1262">R103*R104</f>
        <v>0</v>
      </c>
      <c r="S105" s="82">
        <f t="shared" ref="S105" si="1263">S103*S104</f>
        <v>0</v>
      </c>
      <c r="T105" s="82">
        <f t="shared" ref="T105" si="1264">T103*T104</f>
        <v>0</v>
      </c>
      <c r="U105" s="82">
        <f t="shared" ref="U105" si="1265">U103*U104</f>
        <v>0</v>
      </c>
      <c r="V105" s="82">
        <f t="shared" ref="V105" si="1266">V103*V104</f>
        <v>0</v>
      </c>
      <c r="W105" s="82">
        <f t="shared" ref="W105" si="1267">W103*W104</f>
        <v>0</v>
      </c>
      <c r="X105" s="82">
        <f t="shared" ref="X105" si="1268">X103*X104</f>
        <v>0</v>
      </c>
      <c r="Y105" s="82">
        <f t="shared" ref="Y105" si="1269">Y103*Y104</f>
        <v>0</v>
      </c>
      <c r="Z105" s="82">
        <f t="shared" ref="Z105" si="1270">Z103*Z104</f>
        <v>0</v>
      </c>
      <c r="AA105" s="82">
        <f t="shared" ref="AA105" si="1271">AA103*AA104</f>
        <v>0</v>
      </c>
      <c r="AB105" s="82">
        <f t="shared" ref="AB105" si="1272">AB103*AB104</f>
        <v>0</v>
      </c>
      <c r="AC105" s="82">
        <f t="shared" ref="AC105" si="1273">AC103*AC104</f>
        <v>0</v>
      </c>
      <c r="AD105" s="82">
        <f t="shared" ref="AD105" si="1274">AD103*AD104</f>
        <v>0</v>
      </c>
      <c r="AE105" s="82">
        <f t="shared" ref="AE105" si="1275">AE103*AE104</f>
        <v>0</v>
      </c>
      <c r="AF105" s="82">
        <f t="shared" ref="AF105" si="1276">AF103*AF104</f>
        <v>0</v>
      </c>
      <c r="AG105" s="82">
        <f t="shared" ref="AG105" si="1277">AG103*AG104</f>
        <v>0</v>
      </c>
      <c r="AH105" s="82">
        <f t="shared" ref="AH105" si="1278">AH103*AH104</f>
        <v>0</v>
      </c>
      <c r="AI105" s="82">
        <f t="shared" ref="AI105" si="1279">AI103*AI104</f>
        <v>0</v>
      </c>
      <c r="AJ105" s="82">
        <f t="shared" ref="AJ105" si="1280">AJ103*AJ104</f>
        <v>0</v>
      </c>
      <c r="AK105" s="82">
        <f t="shared" ref="AK105" si="1281">AK103*AK104</f>
        <v>0</v>
      </c>
      <c r="AL105" s="82">
        <f t="shared" ref="AL105" si="1282">AL103*AL104</f>
        <v>0</v>
      </c>
      <c r="AM105" s="82">
        <f t="shared" ref="AM105" si="1283">AM103*AM104</f>
        <v>0</v>
      </c>
      <c r="AN105" s="82">
        <f t="shared" ref="AN105" si="1284">AN103*AN104</f>
        <v>0</v>
      </c>
      <c r="AO105" s="82">
        <f t="shared" ref="AO105" si="1285">AO103*AO104</f>
        <v>0</v>
      </c>
      <c r="AP105" s="82">
        <f t="shared" ref="AP105" si="1286">AP103*AP104</f>
        <v>0</v>
      </c>
      <c r="AQ105" s="82">
        <f t="shared" ref="AQ105" si="1287">AQ103*AQ104</f>
        <v>0</v>
      </c>
      <c r="AR105" s="82">
        <f t="shared" ref="AR105" si="1288">AR103*AR104</f>
        <v>0</v>
      </c>
      <c r="AS105" s="82">
        <f t="shared" ref="AS105" si="1289">AS103*AS104</f>
        <v>0</v>
      </c>
      <c r="AT105" s="82">
        <f t="shared" ref="AT105" si="1290">AT103*AT104</f>
        <v>0</v>
      </c>
      <c r="AU105" s="82">
        <f t="shared" ref="AU105" si="1291">AU103*AU104</f>
        <v>0</v>
      </c>
      <c r="AV105" s="82">
        <f t="shared" ref="AV105" si="1292">AV103*AV104</f>
        <v>0</v>
      </c>
      <c r="AW105" s="82">
        <f t="shared" ref="AW105" si="1293">AW103*AW104</f>
        <v>0</v>
      </c>
      <c r="AX105" s="82">
        <f t="shared" ref="AX105" si="1294">AX103*AX104</f>
        <v>0</v>
      </c>
      <c r="AY105" s="82">
        <f t="shared" ref="AY105" si="1295">AY103*AY104</f>
        <v>0</v>
      </c>
      <c r="AZ105" s="82">
        <f t="shared" ref="AZ105" si="1296">AZ103*AZ104</f>
        <v>0</v>
      </c>
      <c r="BA105" s="82">
        <f t="shared" ref="BA105" si="1297">BA103*BA104</f>
        <v>0</v>
      </c>
      <c r="BB105" s="82">
        <f t="shared" ref="BB105" si="1298">BB103*BB104</f>
        <v>0</v>
      </c>
      <c r="BC105" s="82">
        <f t="shared" ref="BC105" si="1299">BC103*BC104</f>
        <v>0</v>
      </c>
      <c r="BD105" s="82">
        <f t="shared" ref="BD105" si="1300">BD103*BD104</f>
        <v>0</v>
      </c>
      <c r="BE105" s="82">
        <f t="shared" ref="BE105" si="1301">BE103*BE104</f>
        <v>0</v>
      </c>
      <c r="BF105" s="82">
        <f t="shared" ref="BF105" si="1302">BF103*BF104</f>
        <v>0</v>
      </c>
      <c r="BG105" s="82">
        <f t="shared" ref="BG105" si="1303">BG103*BG104</f>
        <v>0</v>
      </c>
      <c r="BH105" s="82">
        <f t="shared" ref="BH105" si="1304">BH103*BH104</f>
        <v>0</v>
      </c>
      <c r="BI105" s="82">
        <f t="shared" ref="BI105" si="1305">BI103*BI104</f>
        <v>0</v>
      </c>
      <c r="BJ105" s="82">
        <f t="shared" ref="BJ105" si="1306">BJ103*BJ104</f>
        <v>0</v>
      </c>
      <c r="BK105" s="82">
        <f t="shared" ref="BK105" si="1307">BK103*BK104</f>
        <v>0</v>
      </c>
      <c r="BL105" s="82">
        <f t="shared" ref="BL105" si="1308">BL103*BL104</f>
        <v>0</v>
      </c>
      <c r="BM105" s="82">
        <f t="shared" ref="BM105" si="1309">BM103*BM104</f>
        <v>0</v>
      </c>
      <c r="BN105" s="82">
        <f t="shared" ref="BN105" si="1310">BN103*BN104</f>
        <v>0</v>
      </c>
      <c r="BO105" s="82">
        <f t="shared" ref="BO105" si="1311">BO103*BO104</f>
        <v>0</v>
      </c>
      <c r="BP105" s="82">
        <f t="shared" ref="BP105" si="1312">BP103*BP104</f>
        <v>0</v>
      </c>
      <c r="BQ105" s="82">
        <f t="shared" ref="BQ105" si="1313">BQ103*BQ104</f>
        <v>0</v>
      </c>
      <c r="BR105" s="82">
        <f t="shared" ref="BR105" si="1314">BR103*BR104</f>
        <v>0</v>
      </c>
      <c r="BS105" s="82">
        <f t="shared" ref="BS105" si="1315">BS103*BS104</f>
        <v>0</v>
      </c>
      <c r="BT105" s="82">
        <f t="shared" ref="BT105" si="1316">BT103*BT104</f>
        <v>0</v>
      </c>
      <c r="BU105" s="82">
        <f t="shared" ref="BU105" si="1317">BU103*BU104</f>
        <v>0</v>
      </c>
      <c r="BV105" s="82">
        <f t="shared" ref="BV105" si="1318">BV103*BV104</f>
        <v>0</v>
      </c>
      <c r="BW105" s="82">
        <f t="shared" ref="BW105" si="1319">BW103*BW104</f>
        <v>0</v>
      </c>
      <c r="BX105" s="82">
        <f t="shared" ref="BX105" si="1320">BX103*BX104</f>
        <v>0</v>
      </c>
      <c r="BY105" s="82">
        <f t="shared" ref="BY105" si="1321">BY103*BY104</f>
        <v>0</v>
      </c>
      <c r="BZ105" s="82">
        <f t="shared" ref="BZ105" si="1322">BZ103*BZ104</f>
        <v>0</v>
      </c>
      <c r="CA105" s="82">
        <f t="shared" ref="CA105" si="1323">CA103*CA104</f>
        <v>0</v>
      </c>
      <c r="CB105" s="82">
        <f t="shared" ref="CB105" si="1324">CB103*CB104</f>
        <v>0</v>
      </c>
      <c r="CC105" s="82">
        <f t="shared" ref="CC105" si="1325">CC103*CC104</f>
        <v>0</v>
      </c>
      <c r="CD105" s="82">
        <f t="shared" ref="CD105" si="1326">CD103*CD104</f>
        <v>0</v>
      </c>
      <c r="CE105" s="82">
        <f t="shared" ref="CE105" si="1327">CE103*CE104</f>
        <v>0</v>
      </c>
      <c r="CF105" s="82">
        <f t="shared" ref="CF105" si="1328">CF103*CF104</f>
        <v>0</v>
      </c>
      <c r="CG105" s="82">
        <f t="shared" ref="CG105" si="1329">CG103*CG104</f>
        <v>0</v>
      </c>
      <c r="CH105" s="82">
        <f t="shared" ref="CH105" si="1330">CH103*CH104</f>
        <v>0</v>
      </c>
      <c r="CI105" s="82">
        <f t="shared" ref="CI105" si="1331">CI103*CI104</f>
        <v>0</v>
      </c>
      <c r="CJ105" s="82">
        <f t="shared" ref="CJ105" si="1332">CJ103*CJ104</f>
        <v>0</v>
      </c>
      <c r="CK105" s="82">
        <f t="shared" ref="CK105" si="1333">CK103*CK104</f>
        <v>0</v>
      </c>
      <c r="CL105" s="82">
        <f t="shared" ref="CL105" si="1334">CL103*CL104</f>
        <v>0</v>
      </c>
      <c r="CM105" s="82">
        <f t="shared" ref="CM105" si="1335">CM103*CM104</f>
        <v>0</v>
      </c>
      <c r="CN105" s="82">
        <f t="shared" ref="CN105" si="1336">CN103*CN104</f>
        <v>0</v>
      </c>
      <c r="CO105" s="82">
        <f t="shared" ref="CO105" si="1337">CO103*CO104</f>
        <v>0</v>
      </c>
      <c r="CP105" s="82">
        <f t="shared" ref="CP105" si="1338">CP103*CP104</f>
        <v>0</v>
      </c>
      <c r="CQ105" s="82">
        <f t="shared" ref="CQ105" si="1339">CQ103*CQ104</f>
        <v>0</v>
      </c>
      <c r="CR105" s="82">
        <f t="shared" ref="CR105" si="1340">CR103*CR104</f>
        <v>0</v>
      </c>
      <c r="CS105" s="82">
        <f t="shared" ref="CS105" si="1341">CS103*CS104</f>
        <v>0</v>
      </c>
      <c r="CT105" s="82">
        <f t="shared" ref="CT105" si="1342">CT103*CT104</f>
        <v>0</v>
      </c>
      <c r="CU105" s="82">
        <f t="shared" ref="CU105" si="1343">CU103*CU104</f>
        <v>0</v>
      </c>
      <c r="CV105" s="82">
        <f t="shared" ref="CV105" si="1344">CV103*CV104</f>
        <v>0</v>
      </c>
      <c r="CW105" s="82">
        <f t="shared" ref="CW105" si="1345">CW103*CW104</f>
        <v>0</v>
      </c>
      <c r="CX105" s="82">
        <f t="shared" ref="CX105" si="1346">CX103*CX104</f>
        <v>0</v>
      </c>
      <c r="CY105" s="82">
        <f t="shared" ref="CY105" si="1347">CY103*CY104</f>
        <v>0</v>
      </c>
      <c r="CZ105" s="82">
        <f t="shared" ref="CZ105" si="1348">CZ103*CZ104</f>
        <v>0</v>
      </c>
      <c r="DA105" s="82">
        <f t="shared" ref="DA105" si="1349">DA103*DA104</f>
        <v>0</v>
      </c>
      <c r="DB105" s="82">
        <f t="shared" ref="DB105" si="1350">DB103*DB104</f>
        <v>0</v>
      </c>
      <c r="DC105" s="82">
        <f t="shared" ref="DC105" si="1351">DC103*DC104</f>
        <v>0</v>
      </c>
      <c r="DD105" s="82">
        <f t="shared" ref="DD105" si="1352">DD103*DD104</f>
        <v>0</v>
      </c>
      <c r="DE105" s="82">
        <f t="shared" ref="DE105" si="1353">DE103*DE104</f>
        <v>0</v>
      </c>
      <c r="DF105" s="82">
        <f t="shared" ref="DF105" si="1354">DF103*DF104</f>
        <v>0</v>
      </c>
      <c r="DG105" s="82">
        <f t="shared" ref="DG105" si="1355">DG103*DG104</f>
        <v>0</v>
      </c>
      <c r="DH105" s="82">
        <f t="shared" ref="DH105" si="1356">DH103*DH104</f>
        <v>0</v>
      </c>
      <c r="DI105" s="82">
        <f t="shared" ref="DI105" si="1357">DI103*DI104</f>
        <v>0</v>
      </c>
      <c r="DJ105" s="82">
        <f t="shared" ref="DJ105" si="1358">DJ103*DJ104</f>
        <v>0</v>
      </c>
      <c r="DK105" s="82">
        <f t="shared" ref="DK105" si="1359">DK103*DK104</f>
        <v>0</v>
      </c>
      <c r="DL105" s="82">
        <f t="shared" ref="DL105" si="1360">DL103*DL104</f>
        <v>0</v>
      </c>
      <c r="DM105" s="82">
        <f t="shared" ref="DM105" si="1361">DM103*DM104</f>
        <v>0</v>
      </c>
      <c r="DN105" s="82">
        <f t="shared" ref="DN105" si="1362">DN103*DN104</f>
        <v>0</v>
      </c>
      <c r="DO105" s="82">
        <f t="shared" ref="DO105" si="1363">DO103*DO104</f>
        <v>0</v>
      </c>
      <c r="DP105" s="82">
        <f t="shared" ref="DP105" si="1364">DP103*DP104</f>
        <v>0</v>
      </c>
      <c r="DQ105" s="82">
        <f t="shared" ref="DQ105" si="1365">DQ103*DQ104</f>
        <v>0</v>
      </c>
      <c r="DR105" s="82">
        <f t="shared" ref="DR105" si="1366">DR103*DR104</f>
        <v>0</v>
      </c>
      <c r="DS105" s="82">
        <f t="shared" ref="DS105" si="1367">DS103*DS104</f>
        <v>0</v>
      </c>
      <c r="DT105" s="82">
        <f t="shared" ref="DT105" si="1368">DT103*DT104</f>
        <v>0</v>
      </c>
      <c r="DU105" s="82">
        <f t="shared" ref="DU105" si="1369">DU103*DU104</f>
        <v>0</v>
      </c>
      <c r="DV105" s="82">
        <f t="shared" ref="DV105" si="1370">DV103*DV104</f>
        <v>0</v>
      </c>
      <c r="DW105" s="82">
        <f t="shared" ref="DW105" si="1371">DW103*DW104</f>
        <v>0</v>
      </c>
      <c r="DX105" s="82">
        <f t="shared" ref="DX105" si="1372">DX103*DX104</f>
        <v>0</v>
      </c>
      <c r="DY105" s="82">
        <f t="shared" ref="DY105" si="1373">DY103*DY104</f>
        <v>0</v>
      </c>
      <c r="DZ105" s="82">
        <f t="shared" ref="DZ105" si="1374">DZ103*DZ104</f>
        <v>0</v>
      </c>
      <c r="EA105" s="82">
        <f t="shared" ref="EA105" si="1375">EA103*EA104</f>
        <v>0</v>
      </c>
      <c r="EB105" s="82">
        <f t="shared" ref="EB105" si="1376">EB103*EB104</f>
        <v>0</v>
      </c>
    </row>
    <row r="106" spans="2:133" ht="14" outlineLevel="1" x14ac:dyDescent="0.3">
      <c r="B106" s="73"/>
      <c r="C106" s="27"/>
      <c r="H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row>
    <row r="107" spans="2:133" ht="13" outlineLevel="1" x14ac:dyDescent="0.3">
      <c r="C107" s="339" t="s">
        <v>504</v>
      </c>
      <c r="G107" s="52"/>
      <c r="H107" s="29"/>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row>
    <row r="108" spans="2:133" outlineLevel="1" x14ac:dyDescent="0.25">
      <c r="C108" s="328" t="s">
        <v>592</v>
      </c>
      <c r="G108" s="52" t="s">
        <v>220</v>
      </c>
      <c r="H108" s="46">
        <f t="shared" ref="H108" si="1377">SUM(J108:EB108)</f>
        <v>0</v>
      </c>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row>
    <row r="109" spans="2:133" outlineLevel="1" x14ac:dyDescent="0.25">
      <c r="C109" s="32"/>
      <c r="G109" s="52"/>
      <c r="H109" s="29"/>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row>
    <row r="110" spans="2:133" ht="13" x14ac:dyDescent="0.3">
      <c r="C110" s="341" t="s">
        <v>568</v>
      </c>
      <c r="D110" s="342"/>
      <c r="E110" s="342"/>
      <c r="F110" s="342"/>
      <c r="G110" s="349" t="s">
        <v>220</v>
      </c>
      <c r="H110" s="344">
        <f t="shared" ref="H110" si="1378">SUM(J110:EB110)</f>
        <v>0</v>
      </c>
      <c r="I110" s="342"/>
      <c r="J110" s="345">
        <f t="shared" ref="J110:AO110" si="1379">CHOOSE(Scenario,J93,J105,J108)</f>
        <v>0</v>
      </c>
      <c r="K110" s="346">
        <f t="shared" si="1379"/>
        <v>0</v>
      </c>
      <c r="L110" s="346">
        <f t="shared" si="1379"/>
        <v>0</v>
      </c>
      <c r="M110" s="346">
        <f t="shared" si="1379"/>
        <v>0</v>
      </c>
      <c r="N110" s="346">
        <f t="shared" si="1379"/>
        <v>0</v>
      </c>
      <c r="O110" s="346">
        <f t="shared" si="1379"/>
        <v>0</v>
      </c>
      <c r="P110" s="346">
        <f t="shared" si="1379"/>
        <v>0</v>
      </c>
      <c r="Q110" s="346">
        <f t="shared" si="1379"/>
        <v>0</v>
      </c>
      <c r="R110" s="346">
        <f t="shared" si="1379"/>
        <v>0</v>
      </c>
      <c r="S110" s="346">
        <f t="shared" si="1379"/>
        <v>0</v>
      </c>
      <c r="T110" s="346">
        <f t="shared" si="1379"/>
        <v>0</v>
      </c>
      <c r="U110" s="346">
        <f t="shared" si="1379"/>
        <v>0</v>
      </c>
      <c r="V110" s="346">
        <f t="shared" si="1379"/>
        <v>0</v>
      </c>
      <c r="W110" s="346">
        <f t="shared" si="1379"/>
        <v>0</v>
      </c>
      <c r="X110" s="346">
        <f t="shared" si="1379"/>
        <v>0</v>
      </c>
      <c r="Y110" s="346">
        <f t="shared" si="1379"/>
        <v>0</v>
      </c>
      <c r="Z110" s="346">
        <f t="shared" si="1379"/>
        <v>0</v>
      </c>
      <c r="AA110" s="346">
        <f t="shared" si="1379"/>
        <v>0</v>
      </c>
      <c r="AB110" s="346">
        <f t="shared" si="1379"/>
        <v>0</v>
      </c>
      <c r="AC110" s="346">
        <f t="shared" si="1379"/>
        <v>0</v>
      </c>
      <c r="AD110" s="346">
        <f t="shared" si="1379"/>
        <v>0</v>
      </c>
      <c r="AE110" s="346">
        <f t="shared" si="1379"/>
        <v>0</v>
      </c>
      <c r="AF110" s="346">
        <f t="shared" si="1379"/>
        <v>0</v>
      </c>
      <c r="AG110" s="346">
        <f t="shared" si="1379"/>
        <v>0</v>
      </c>
      <c r="AH110" s="346">
        <f t="shared" si="1379"/>
        <v>0</v>
      </c>
      <c r="AI110" s="346">
        <f t="shared" si="1379"/>
        <v>0</v>
      </c>
      <c r="AJ110" s="346">
        <f t="shared" si="1379"/>
        <v>0</v>
      </c>
      <c r="AK110" s="346">
        <f t="shared" si="1379"/>
        <v>0</v>
      </c>
      <c r="AL110" s="346">
        <f t="shared" si="1379"/>
        <v>0</v>
      </c>
      <c r="AM110" s="346">
        <f t="shared" si="1379"/>
        <v>0</v>
      </c>
      <c r="AN110" s="346">
        <f t="shared" si="1379"/>
        <v>0</v>
      </c>
      <c r="AO110" s="346">
        <f t="shared" si="1379"/>
        <v>0</v>
      </c>
      <c r="AP110" s="346">
        <f t="shared" ref="AP110:BU110" si="1380">CHOOSE(Scenario,AP93,AP105,AP108)</f>
        <v>0</v>
      </c>
      <c r="AQ110" s="346">
        <f t="shared" si="1380"/>
        <v>0</v>
      </c>
      <c r="AR110" s="346">
        <f t="shared" si="1380"/>
        <v>0</v>
      </c>
      <c r="AS110" s="346">
        <f t="shared" si="1380"/>
        <v>0</v>
      </c>
      <c r="AT110" s="346">
        <f t="shared" si="1380"/>
        <v>0</v>
      </c>
      <c r="AU110" s="346">
        <f t="shared" si="1380"/>
        <v>0</v>
      </c>
      <c r="AV110" s="346">
        <f t="shared" si="1380"/>
        <v>0</v>
      </c>
      <c r="AW110" s="346">
        <f t="shared" si="1380"/>
        <v>0</v>
      </c>
      <c r="AX110" s="346">
        <f t="shared" si="1380"/>
        <v>0</v>
      </c>
      <c r="AY110" s="346">
        <f t="shared" si="1380"/>
        <v>0</v>
      </c>
      <c r="AZ110" s="346">
        <f t="shared" si="1380"/>
        <v>0</v>
      </c>
      <c r="BA110" s="346">
        <f t="shared" si="1380"/>
        <v>0</v>
      </c>
      <c r="BB110" s="346">
        <f t="shared" si="1380"/>
        <v>0</v>
      </c>
      <c r="BC110" s="346">
        <f t="shared" si="1380"/>
        <v>0</v>
      </c>
      <c r="BD110" s="346">
        <f t="shared" si="1380"/>
        <v>0</v>
      </c>
      <c r="BE110" s="346">
        <f t="shared" si="1380"/>
        <v>0</v>
      </c>
      <c r="BF110" s="346">
        <f t="shared" si="1380"/>
        <v>0</v>
      </c>
      <c r="BG110" s="346">
        <f t="shared" si="1380"/>
        <v>0</v>
      </c>
      <c r="BH110" s="346">
        <f t="shared" si="1380"/>
        <v>0</v>
      </c>
      <c r="BI110" s="346">
        <f t="shared" si="1380"/>
        <v>0</v>
      </c>
      <c r="BJ110" s="346">
        <f t="shared" si="1380"/>
        <v>0</v>
      </c>
      <c r="BK110" s="346">
        <f t="shared" si="1380"/>
        <v>0</v>
      </c>
      <c r="BL110" s="346">
        <f t="shared" si="1380"/>
        <v>0</v>
      </c>
      <c r="BM110" s="346">
        <f t="shared" si="1380"/>
        <v>0</v>
      </c>
      <c r="BN110" s="346">
        <f t="shared" si="1380"/>
        <v>0</v>
      </c>
      <c r="BO110" s="346">
        <f t="shared" si="1380"/>
        <v>0</v>
      </c>
      <c r="BP110" s="346">
        <f t="shared" si="1380"/>
        <v>0</v>
      </c>
      <c r="BQ110" s="346">
        <f t="shared" si="1380"/>
        <v>0</v>
      </c>
      <c r="BR110" s="346">
        <f t="shared" si="1380"/>
        <v>0</v>
      </c>
      <c r="BS110" s="346">
        <f t="shared" si="1380"/>
        <v>0</v>
      </c>
      <c r="BT110" s="346">
        <f t="shared" si="1380"/>
        <v>0</v>
      </c>
      <c r="BU110" s="346">
        <f t="shared" si="1380"/>
        <v>0</v>
      </c>
      <c r="BV110" s="346">
        <f t="shared" ref="BV110:DA110" si="1381">CHOOSE(Scenario,BV93,BV105,BV108)</f>
        <v>0</v>
      </c>
      <c r="BW110" s="346">
        <f t="shared" si="1381"/>
        <v>0</v>
      </c>
      <c r="BX110" s="346">
        <f t="shared" si="1381"/>
        <v>0</v>
      </c>
      <c r="BY110" s="346">
        <f t="shared" si="1381"/>
        <v>0</v>
      </c>
      <c r="BZ110" s="346">
        <f t="shared" si="1381"/>
        <v>0</v>
      </c>
      <c r="CA110" s="346">
        <f t="shared" si="1381"/>
        <v>0</v>
      </c>
      <c r="CB110" s="346">
        <f t="shared" si="1381"/>
        <v>0</v>
      </c>
      <c r="CC110" s="346">
        <f t="shared" si="1381"/>
        <v>0</v>
      </c>
      <c r="CD110" s="346">
        <f t="shared" si="1381"/>
        <v>0</v>
      </c>
      <c r="CE110" s="346">
        <f t="shared" si="1381"/>
        <v>0</v>
      </c>
      <c r="CF110" s="346">
        <f t="shared" si="1381"/>
        <v>0</v>
      </c>
      <c r="CG110" s="346">
        <f t="shared" si="1381"/>
        <v>0</v>
      </c>
      <c r="CH110" s="346">
        <f t="shared" si="1381"/>
        <v>0</v>
      </c>
      <c r="CI110" s="346">
        <f t="shared" si="1381"/>
        <v>0</v>
      </c>
      <c r="CJ110" s="346">
        <f t="shared" si="1381"/>
        <v>0</v>
      </c>
      <c r="CK110" s="346">
        <f t="shared" si="1381"/>
        <v>0</v>
      </c>
      <c r="CL110" s="346">
        <f t="shared" si="1381"/>
        <v>0</v>
      </c>
      <c r="CM110" s="346">
        <f t="shared" si="1381"/>
        <v>0</v>
      </c>
      <c r="CN110" s="346">
        <f t="shared" si="1381"/>
        <v>0</v>
      </c>
      <c r="CO110" s="346">
        <f t="shared" si="1381"/>
        <v>0</v>
      </c>
      <c r="CP110" s="346">
        <f t="shared" si="1381"/>
        <v>0</v>
      </c>
      <c r="CQ110" s="346">
        <f t="shared" si="1381"/>
        <v>0</v>
      </c>
      <c r="CR110" s="346">
        <f t="shared" si="1381"/>
        <v>0</v>
      </c>
      <c r="CS110" s="346">
        <f t="shared" si="1381"/>
        <v>0</v>
      </c>
      <c r="CT110" s="346">
        <f t="shared" si="1381"/>
        <v>0</v>
      </c>
      <c r="CU110" s="346">
        <f t="shared" si="1381"/>
        <v>0</v>
      </c>
      <c r="CV110" s="346">
        <f t="shared" si="1381"/>
        <v>0</v>
      </c>
      <c r="CW110" s="346">
        <f t="shared" si="1381"/>
        <v>0</v>
      </c>
      <c r="CX110" s="346">
        <f t="shared" si="1381"/>
        <v>0</v>
      </c>
      <c r="CY110" s="346">
        <f t="shared" si="1381"/>
        <v>0</v>
      </c>
      <c r="CZ110" s="346">
        <f t="shared" si="1381"/>
        <v>0</v>
      </c>
      <c r="DA110" s="346">
        <f t="shared" si="1381"/>
        <v>0</v>
      </c>
      <c r="DB110" s="346">
        <f t="shared" ref="DB110:EB110" si="1382">CHOOSE(Scenario,DB93,DB105,DB108)</f>
        <v>0</v>
      </c>
      <c r="DC110" s="346">
        <f t="shared" si="1382"/>
        <v>0</v>
      </c>
      <c r="DD110" s="346">
        <f t="shared" si="1382"/>
        <v>0</v>
      </c>
      <c r="DE110" s="346">
        <f t="shared" si="1382"/>
        <v>0</v>
      </c>
      <c r="DF110" s="346">
        <f t="shared" si="1382"/>
        <v>0</v>
      </c>
      <c r="DG110" s="346">
        <f t="shared" si="1382"/>
        <v>0</v>
      </c>
      <c r="DH110" s="346">
        <f t="shared" si="1382"/>
        <v>0</v>
      </c>
      <c r="DI110" s="346">
        <f t="shared" si="1382"/>
        <v>0</v>
      </c>
      <c r="DJ110" s="346">
        <f t="shared" si="1382"/>
        <v>0</v>
      </c>
      <c r="DK110" s="346">
        <f t="shared" si="1382"/>
        <v>0</v>
      </c>
      <c r="DL110" s="346">
        <f t="shared" si="1382"/>
        <v>0</v>
      </c>
      <c r="DM110" s="346">
        <f t="shared" si="1382"/>
        <v>0</v>
      </c>
      <c r="DN110" s="346">
        <f t="shared" si="1382"/>
        <v>0</v>
      </c>
      <c r="DO110" s="346">
        <f t="shared" si="1382"/>
        <v>0</v>
      </c>
      <c r="DP110" s="346">
        <f t="shared" si="1382"/>
        <v>0</v>
      </c>
      <c r="DQ110" s="346">
        <f t="shared" si="1382"/>
        <v>0</v>
      </c>
      <c r="DR110" s="346">
        <f t="shared" si="1382"/>
        <v>0</v>
      </c>
      <c r="DS110" s="346">
        <f t="shared" si="1382"/>
        <v>0</v>
      </c>
      <c r="DT110" s="346">
        <f t="shared" si="1382"/>
        <v>0</v>
      </c>
      <c r="DU110" s="346">
        <f t="shared" si="1382"/>
        <v>0</v>
      </c>
      <c r="DV110" s="346">
        <f t="shared" si="1382"/>
        <v>0</v>
      </c>
      <c r="DW110" s="346">
        <f t="shared" si="1382"/>
        <v>0</v>
      </c>
      <c r="DX110" s="346">
        <f t="shared" si="1382"/>
        <v>0</v>
      </c>
      <c r="DY110" s="346">
        <f t="shared" si="1382"/>
        <v>0</v>
      </c>
      <c r="DZ110" s="346">
        <f t="shared" si="1382"/>
        <v>0</v>
      </c>
      <c r="EA110" s="346">
        <f t="shared" si="1382"/>
        <v>0</v>
      </c>
      <c r="EB110" s="347">
        <f t="shared" si="1382"/>
        <v>0</v>
      </c>
    </row>
    <row r="111" spans="2:133" ht="14" x14ac:dyDescent="0.3">
      <c r="B111" s="73"/>
      <c r="C111" s="27"/>
      <c r="H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row>
    <row r="112" spans="2:133" ht="13" x14ac:dyDescent="0.3">
      <c r="B112" s="34"/>
      <c r="C112" s="2" t="s">
        <v>515</v>
      </c>
      <c r="D112" s="34"/>
      <c r="E112" s="34"/>
      <c r="F112" s="34"/>
      <c r="G112" s="67"/>
      <c r="H112" s="35"/>
      <c r="I112" s="34"/>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row>
    <row r="113" spans="2:132" ht="13" outlineLevel="1" x14ac:dyDescent="0.3">
      <c r="C113" s="339" t="s">
        <v>503</v>
      </c>
      <c r="G113" s="52"/>
      <c r="H113" s="29"/>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row>
    <row r="114" spans="2:132" outlineLevel="1" x14ac:dyDescent="0.25">
      <c r="C114" s="328" t="s">
        <v>560</v>
      </c>
      <c r="G114" s="52" t="s">
        <v>220</v>
      </c>
      <c r="H114" s="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row>
    <row r="115" spans="2:132" ht="13" outlineLevel="1" x14ac:dyDescent="0.3">
      <c r="C115" s="24"/>
      <c r="G115" s="52"/>
      <c r="H115" s="29"/>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row>
    <row r="116" spans="2:132" ht="13" x14ac:dyDescent="0.3">
      <c r="C116" s="341" t="s">
        <v>569</v>
      </c>
      <c r="D116" s="342"/>
      <c r="E116" s="342"/>
      <c r="F116" s="342"/>
      <c r="G116" s="350" t="s">
        <v>220</v>
      </c>
      <c r="H116" s="344">
        <f t="shared" ref="H116" si="1383">SUM(J116:EB116)</f>
        <v>0</v>
      </c>
      <c r="I116" s="342"/>
      <c r="J116" s="345">
        <f>J114</f>
        <v>0</v>
      </c>
      <c r="K116" s="346">
        <f t="shared" ref="K116:BV116" si="1384">K114</f>
        <v>0</v>
      </c>
      <c r="L116" s="346">
        <f t="shared" si="1384"/>
        <v>0</v>
      </c>
      <c r="M116" s="346">
        <f t="shared" si="1384"/>
        <v>0</v>
      </c>
      <c r="N116" s="346">
        <f t="shared" si="1384"/>
        <v>0</v>
      </c>
      <c r="O116" s="346">
        <f t="shared" si="1384"/>
        <v>0</v>
      </c>
      <c r="P116" s="346">
        <f t="shared" si="1384"/>
        <v>0</v>
      </c>
      <c r="Q116" s="346">
        <f t="shared" si="1384"/>
        <v>0</v>
      </c>
      <c r="R116" s="346">
        <f t="shared" si="1384"/>
        <v>0</v>
      </c>
      <c r="S116" s="346">
        <f t="shared" si="1384"/>
        <v>0</v>
      </c>
      <c r="T116" s="346">
        <f t="shared" si="1384"/>
        <v>0</v>
      </c>
      <c r="U116" s="346">
        <f t="shared" si="1384"/>
        <v>0</v>
      </c>
      <c r="V116" s="346">
        <f t="shared" si="1384"/>
        <v>0</v>
      </c>
      <c r="W116" s="346">
        <f t="shared" si="1384"/>
        <v>0</v>
      </c>
      <c r="X116" s="346">
        <f t="shared" si="1384"/>
        <v>0</v>
      </c>
      <c r="Y116" s="346">
        <f t="shared" si="1384"/>
        <v>0</v>
      </c>
      <c r="Z116" s="346">
        <f t="shared" si="1384"/>
        <v>0</v>
      </c>
      <c r="AA116" s="346">
        <f t="shared" si="1384"/>
        <v>0</v>
      </c>
      <c r="AB116" s="346">
        <f t="shared" si="1384"/>
        <v>0</v>
      </c>
      <c r="AC116" s="346">
        <f t="shared" si="1384"/>
        <v>0</v>
      </c>
      <c r="AD116" s="346">
        <f t="shared" si="1384"/>
        <v>0</v>
      </c>
      <c r="AE116" s="346">
        <f t="shared" si="1384"/>
        <v>0</v>
      </c>
      <c r="AF116" s="346">
        <f t="shared" si="1384"/>
        <v>0</v>
      </c>
      <c r="AG116" s="346">
        <f t="shared" si="1384"/>
        <v>0</v>
      </c>
      <c r="AH116" s="346">
        <f t="shared" si="1384"/>
        <v>0</v>
      </c>
      <c r="AI116" s="346">
        <f t="shared" si="1384"/>
        <v>0</v>
      </c>
      <c r="AJ116" s="346">
        <f t="shared" si="1384"/>
        <v>0</v>
      </c>
      <c r="AK116" s="346">
        <f t="shared" si="1384"/>
        <v>0</v>
      </c>
      <c r="AL116" s="346">
        <f t="shared" si="1384"/>
        <v>0</v>
      </c>
      <c r="AM116" s="346">
        <f t="shared" si="1384"/>
        <v>0</v>
      </c>
      <c r="AN116" s="346">
        <f t="shared" si="1384"/>
        <v>0</v>
      </c>
      <c r="AO116" s="346">
        <f t="shared" si="1384"/>
        <v>0</v>
      </c>
      <c r="AP116" s="346">
        <f t="shared" si="1384"/>
        <v>0</v>
      </c>
      <c r="AQ116" s="346">
        <f t="shared" si="1384"/>
        <v>0</v>
      </c>
      <c r="AR116" s="346">
        <f t="shared" si="1384"/>
        <v>0</v>
      </c>
      <c r="AS116" s="346">
        <f t="shared" si="1384"/>
        <v>0</v>
      </c>
      <c r="AT116" s="346">
        <f t="shared" si="1384"/>
        <v>0</v>
      </c>
      <c r="AU116" s="346">
        <f t="shared" si="1384"/>
        <v>0</v>
      </c>
      <c r="AV116" s="346">
        <f t="shared" si="1384"/>
        <v>0</v>
      </c>
      <c r="AW116" s="346">
        <f t="shared" si="1384"/>
        <v>0</v>
      </c>
      <c r="AX116" s="346">
        <f t="shared" si="1384"/>
        <v>0</v>
      </c>
      <c r="AY116" s="346">
        <f t="shared" si="1384"/>
        <v>0</v>
      </c>
      <c r="AZ116" s="346">
        <f t="shared" si="1384"/>
        <v>0</v>
      </c>
      <c r="BA116" s="346">
        <f t="shared" si="1384"/>
        <v>0</v>
      </c>
      <c r="BB116" s="346">
        <f t="shared" si="1384"/>
        <v>0</v>
      </c>
      <c r="BC116" s="346">
        <f t="shared" si="1384"/>
        <v>0</v>
      </c>
      <c r="BD116" s="346">
        <f t="shared" si="1384"/>
        <v>0</v>
      </c>
      <c r="BE116" s="346">
        <f t="shared" si="1384"/>
        <v>0</v>
      </c>
      <c r="BF116" s="346">
        <f t="shared" si="1384"/>
        <v>0</v>
      </c>
      <c r="BG116" s="346">
        <f t="shared" si="1384"/>
        <v>0</v>
      </c>
      <c r="BH116" s="346">
        <f t="shared" si="1384"/>
        <v>0</v>
      </c>
      <c r="BI116" s="346">
        <f t="shared" si="1384"/>
        <v>0</v>
      </c>
      <c r="BJ116" s="346">
        <f t="shared" si="1384"/>
        <v>0</v>
      </c>
      <c r="BK116" s="346">
        <f t="shared" si="1384"/>
        <v>0</v>
      </c>
      <c r="BL116" s="346">
        <f t="shared" si="1384"/>
        <v>0</v>
      </c>
      <c r="BM116" s="346">
        <f t="shared" si="1384"/>
        <v>0</v>
      </c>
      <c r="BN116" s="346">
        <f t="shared" si="1384"/>
        <v>0</v>
      </c>
      <c r="BO116" s="346">
        <f t="shared" si="1384"/>
        <v>0</v>
      </c>
      <c r="BP116" s="346">
        <f t="shared" si="1384"/>
        <v>0</v>
      </c>
      <c r="BQ116" s="346">
        <f t="shared" si="1384"/>
        <v>0</v>
      </c>
      <c r="BR116" s="346">
        <f t="shared" si="1384"/>
        <v>0</v>
      </c>
      <c r="BS116" s="346">
        <f t="shared" si="1384"/>
        <v>0</v>
      </c>
      <c r="BT116" s="346">
        <f t="shared" si="1384"/>
        <v>0</v>
      </c>
      <c r="BU116" s="346">
        <f t="shared" si="1384"/>
        <v>0</v>
      </c>
      <c r="BV116" s="346">
        <f t="shared" si="1384"/>
        <v>0</v>
      </c>
      <c r="BW116" s="346">
        <f t="shared" ref="BW116:EB116" si="1385">BW114</f>
        <v>0</v>
      </c>
      <c r="BX116" s="346">
        <f t="shared" si="1385"/>
        <v>0</v>
      </c>
      <c r="BY116" s="346">
        <f t="shared" si="1385"/>
        <v>0</v>
      </c>
      <c r="BZ116" s="346">
        <f t="shared" si="1385"/>
        <v>0</v>
      </c>
      <c r="CA116" s="346">
        <f t="shared" si="1385"/>
        <v>0</v>
      </c>
      <c r="CB116" s="346">
        <f t="shared" si="1385"/>
        <v>0</v>
      </c>
      <c r="CC116" s="346">
        <f t="shared" si="1385"/>
        <v>0</v>
      </c>
      <c r="CD116" s="346">
        <f t="shared" si="1385"/>
        <v>0</v>
      </c>
      <c r="CE116" s="346">
        <f t="shared" si="1385"/>
        <v>0</v>
      </c>
      <c r="CF116" s="346">
        <f t="shared" si="1385"/>
        <v>0</v>
      </c>
      <c r="CG116" s="346">
        <f t="shared" si="1385"/>
        <v>0</v>
      </c>
      <c r="CH116" s="346">
        <f t="shared" si="1385"/>
        <v>0</v>
      </c>
      <c r="CI116" s="346">
        <f t="shared" si="1385"/>
        <v>0</v>
      </c>
      <c r="CJ116" s="346">
        <f t="shared" si="1385"/>
        <v>0</v>
      </c>
      <c r="CK116" s="346">
        <f t="shared" si="1385"/>
        <v>0</v>
      </c>
      <c r="CL116" s="346">
        <f t="shared" si="1385"/>
        <v>0</v>
      </c>
      <c r="CM116" s="346">
        <f t="shared" si="1385"/>
        <v>0</v>
      </c>
      <c r="CN116" s="346">
        <f t="shared" si="1385"/>
        <v>0</v>
      </c>
      <c r="CO116" s="346">
        <f t="shared" si="1385"/>
        <v>0</v>
      </c>
      <c r="CP116" s="346">
        <f t="shared" si="1385"/>
        <v>0</v>
      </c>
      <c r="CQ116" s="346">
        <f t="shared" si="1385"/>
        <v>0</v>
      </c>
      <c r="CR116" s="346">
        <f t="shared" si="1385"/>
        <v>0</v>
      </c>
      <c r="CS116" s="346">
        <f t="shared" si="1385"/>
        <v>0</v>
      </c>
      <c r="CT116" s="346">
        <f t="shared" si="1385"/>
        <v>0</v>
      </c>
      <c r="CU116" s="346">
        <f t="shared" si="1385"/>
        <v>0</v>
      </c>
      <c r="CV116" s="346">
        <f t="shared" si="1385"/>
        <v>0</v>
      </c>
      <c r="CW116" s="346">
        <f t="shared" si="1385"/>
        <v>0</v>
      </c>
      <c r="CX116" s="346">
        <f t="shared" si="1385"/>
        <v>0</v>
      </c>
      <c r="CY116" s="346">
        <f t="shared" si="1385"/>
        <v>0</v>
      </c>
      <c r="CZ116" s="346">
        <f t="shared" si="1385"/>
        <v>0</v>
      </c>
      <c r="DA116" s="346">
        <f t="shared" si="1385"/>
        <v>0</v>
      </c>
      <c r="DB116" s="346">
        <f t="shared" si="1385"/>
        <v>0</v>
      </c>
      <c r="DC116" s="346">
        <f t="shared" si="1385"/>
        <v>0</v>
      </c>
      <c r="DD116" s="346">
        <f t="shared" si="1385"/>
        <v>0</v>
      </c>
      <c r="DE116" s="346">
        <f t="shared" si="1385"/>
        <v>0</v>
      </c>
      <c r="DF116" s="346">
        <f t="shared" si="1385"/>
        <v>0</v>
      </c>
      <c r="DG116" s="346">
        <f t="shared" si="1385"/>
        <v>0</v>
      </c>
      <c r="DH116" s="346">
        <f t="shared" si="1385"/>
        <v>0</v>
      </c>
      <c r="DI116" s="346">
        <f t="shared" si="1385"/>
        <v>0</v>
      </c>
      <c r="DJ116" s="346">
        <f t="shared" si="1385"/>
        <v>0</v>
      </c>
      <c r="DK116" s="346">
        <f t="shared" si="1385"/>
        <v>0</v>
      </c>
      <c r="DL116" s="346">
        <f t="shared" si="1385"/>
        <v>0</v>
      </c>
      <c r="DM116" s="346">
        <f t="shared" si="1385"/>
        <v>0</v>
      </c>
      <c r="DN116" s="346">
        <f t="shared" si="1385"/>
        <v>0</v>
      </c>
      <c r="DO116" s="346">
        <f t="shared" si="1385"/>
        <v>0</v>
      </c>
      <c r="DP116" s="346">
        <f t="shared" si="1385"/>
        <v>0</v>
      </c>
      <c r="DQ116" s="346">
        <f t="shared" si="1385"/>
        <v>0</v>
      </c>
      <c r="DR116" s="346">
        <f t="shared" si="1385"/>
        <v>0</v>
      </c>
      <c r="DS116" s="346">
        <f t="shared" si="1385"/>
        <v>0</v>
      </c>
      <c r="DT116" s="346">
        <f t="shared" si="1385"/>
        <v>0</v>
      </c>
      <c r="DU116" s="346">
        <f t="shared" si="1385"/>
        <v>0</v>
      </c>
      <c r="DV116" s="346">
        <f t="shared" si="1385"/>
        <v>0</v>
      </c>
      <c r="DW116" s="346">
        <f t="shared" si="1385"/>
        <v>0</v>
      </c>
      <c r="DX116" s="346">
        <f t="shared" si="1385"/>
        <v>0</v>
      </c>
      <c r="DY116" s="346">
        <f t="shared" si="1385"/>
        <v>0</v>
      </c>
      <c r="DZ116" s="346">
        <f t="shared" si="1385"/>
        <v>0</v>
      </c>
      <c r="EA116" s="346">
        <f t="shared" si="1385"/>
        <v>0</v>
      </c>
      <c r="EB116" s="347">
        <f t="shared" si="1385"/>
        <v>0</v>
      </c>
    </row>
    <row r="117" spans="2:132" ht="14" x14ac:dyDescent="0.3">
      <c r="B117" s="73"/>
      <c r="C117" s="27"/>
      <c r="H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row>
    <row r="118" spans="2:132" ht="13" x14ac:dyDescent="0.3">
      <c r="B118" s="34"/>
      <c r="C118" s="2" t="s">
        <v>522</v>
      </c>
      <c r="D118" s="34"/>
      <c r="E118" s="34"/>
      <c r="F118" s="34"/>
      <c r="G118" s="67"/>
      <c r="H118" s="35"/>
      <c r="I118" s="34"/>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row>
    <row r="119" spans="2:132" ht="13" outlineLevel="1" x14ac:dyDescent="0.3">
      <c r="C119" s="339" t="s">
        <v>500</v>
      </c>
      <c r="G119" s="52"/>
      <c r="H119" s="29"/>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row>
    <row r="120" spans="2:132" outlineLevel="1" x14ac:dyDescent="0.25">
      <c r="C120" s="317" t="s">
        <v>485</v>
      </c>
      <c r="D120" s="125">
        <f>Assumptions!I16</f>
        <v>0.64</v>
      </c>
      <c r="E120" s="79">
        <f>Assumptions!I13</f>
        <v>45658</v>
      </c>
      <c r="G120" s="52" t="s">
        <v>215</v>
      </c>
      <c r="H120" s="50">
        <f>SUM(J120:EB120)</f>
        <v>0.99999999999999989</v>
      </c>
      <c r="J120" s="129"/>
      <c r="K120" s="155">
        <f>ROUND(($D$120/MiY*(SUM($J$120:J120)&lt;=1)+IF(SUM($J$120:J120)+($D$120/MiY)&gt;1,1-(SUM($J$120:J120)+($D$120/MiY)),0)),5)*(K$7&gt;=$E$120)</f>
        <v>0</v>
      </c>
      <c r="L120" s="155">
        <f>ROUND(($D$120/MiY*(SUM($J$120:K120)&lt;=1)+IF(SUM($J$120:K120)+($D$120/MiY)&gt;1,1-(SUM($J$120:K120)+($D$120/MiY)),0)),5)*(L$7&gt;=$E$120)</f>
        <v>0</v>
      </c>
      <c r="M120" s="155">
        <f>ROUND(($D$120/MiY*(SUM($J$120:L120)&lt;=1)+IF(SUM($J$120:L120)+($D$120/MiY)&gt;1,1-(SUM($J$120:L120)+($D$120/MiY)),0)),5)*(M$7&gt;=$E$120)</f>
        <v>0</v>
      </c>
      <c r="N120" s="155">
        <f>ROUND(($D$120/MiY*(SUM($J$120:M120)&lt;=1)+IF(SUM($J$120:M120)+($D$120/MiY)&gt;1,1-(SUM($J$120:M120)+($D$120/MiY)),0)),5)*(N$7&gt;=$E$120)</f>
        <v>0</v>
      </c>
      <c r="O120" s="155">
        <f>ROUND(($D$120/MiY*(SUM($J$120:N120)&lt;=1)+IF(SUM($J$120:N120)+($D$120/MiY)&gt;1,1-(SUM($J$120:N120)+($D$120/MiY)),0)),5)*(O$7&gt;=$E$120)</f>
        <v>0</v>
      </c>
      <c r="P120" s="155">
        <f>ROUND(($D$120/MiY*(SUM($J$120:O120)&lt;=1)+IF(SUM($J$120:O120)+($D$120/MiY)&gt;1,1-(SUM($J$120:O120)+($D$120/MiY)),0)),5)*(P$7&gt;=$E$120)</f>
        <v>0</v>
      </c>
      <c r="Q120" s="155">
        <f>ROUND(($D$120/MiY*(SUM($J$120:P120)&lt;=1)+IF(SUM($J$120:P120)+($D$120/MiY)&gt;1,1-(SUM($J$120:P120)+($D$120/MiY)),0)),5)*(Q$7&gt;=$E$120)</f>
        <v>0</v>
      </c>
      <c r="R120" s="155">
        <f>ROUND(($D$120/MiY*(SUM($J$120:Q120)&lt;=1)+IF(SUM($J$120:Q120)+($D$120/MiY)&gt;1,1-(SUM($J$120:Q120)+($D$120/MiY)),0)),5)*(R$7&gt;=$E$120)</f>
        <v>0</v>
      </c>
      <c r="S120" s="155">
        <f>ROUND(($D$120/MiY*(SUM($J$120:R120)&lt;=1)+IF(SUM($J$120:R120)+($D$120/MiY)&gt;1,1-(SUM($J$120:R120)+($D$120/MiY)),0)),5)*(S$7&gt;=$E$120)</f>
        <v>0</v>
      </c>
      <c r="T120" s="155">
        <f>ROUND(($D$120/MiY*(SUM($J$120:S120)&lt;=1)+IF(SUM($J$120:S120)+($D$120/MiY)&gt;1,1-(SUM($J$120:S120)+($D$120/MiY)),0)),5)*(T$7&gt;=$E$120)</f>
        <v>0</v>
      </c>
      <c r="U120" s="155">
        <f>ROUND(($D$120/MiY*(SUM($J$120:T120)&lt;=1)+IF(SUM($J$120:T120)+($D$120/MiY)&gt;1,1-(SUM($J$120:T120)+($D$120/MiY)),0)),5)*(U$7&gt;=$E$120)</f>
        <v>0</v>
      </c>
      <c r="V120" s="155">
        <f>ROUND(($D$120/MiY*(SUM($J$120:U120)&lt;=1)+IF(SUM($J$120:U120)+($D$120/MiY)&gt;1,1-(SUM($J$120:U120)+($D$120/MiY)),0)),5)*(V$7&gt;=$E$120)</f>
        <v>0</v>
      </c>
      <c r="W120" s="155">
        <f>ROUND(($D$120/MiY*(SUM($J$120:V120)&lt;=1)+IF(SUM($J$120:V120)+($D$120/MiY)&gt;1,1-(SUM($J$120:V120)+($D$120/MiY)),0)),5)*(W$7&gt;=$E$120)</f>
        <v>0</v>
      </c>
      <c r="X120" s="155">
        <f>ROUND(($D$120/MiY*(SUM($J$120:W120)&lt;=1)+IF(SUM($J$120:W120)+($D$120/MiY)&gt;1,1-(SUM($J$120:W120)+($D$120/MiY)),0)),5)*(X$7&gt;=$E$120)</f>
        <v>0</v>
      </c>
      <c r="Y120" s="155">
        <f>ROUND(($D$120/MiY*(SUM($J$120:X120)&lt;=1)+IF(SUM($J$120:X120)+($D$120/MiY)&gt;1,1-(SUM($J$120:X120)+($D$120/MiY)),0)),5)*(Y$7&gt;=$E$120)</f>
        <v>0</v>
      </c>
      <c r="Z120" s="155">
        <f>ROUND(($D$120/MiY*(SUM($J$120:Y120)&lt;=1)+IF(SUM($J$120:Y120)+($D$120/MiY)&gt;1,1-(SUM($J$120:Y120)+($D$120/MiY)),0)),5)*(Z$7&gt;=$E$120)</f>
        <v>0</v>
      </c>
      <c r="AA120" s="155">
        <f>ROUND(($D$120/MiY*(SUM($J$120:Z120)&lt;=1)+IF(SUM($J$120:Z120)+($D$120/MiY)&gt;1,1-(SUM($J$120:Z120)+($D$120/MiY)),0)),5)*(AA$7&gt;=$E$120)</f>
        <v>0</v>
      </c>
      <c r="AB120" s="155">
        <f>ROUND(($D$120/MiY*(SUM($J$120:AA120)&lt;=1)+IF(SUM($J$120:AA120)+($D$120/MiY)&gt;1,1-(SUM($J$120:AA120)+($D$120/MiY)),0)),5)*(AB$7&gt;=$E$120)</f>
        <v>0</v>
      </c>
      <c r="AC120" s="155">
        <f>ROUND(($D$120/MiY*(SUM($J$120:AB120)&lt;=1)+IF(SUM($J$120:AB120)+($D$120/MiY)&gt;1,1-(SUM($J$120:AB120)+($D$120/MiY)),0)),5)*(AC$7&gt;=$E$120)</f>
        <v>0</v>
      </c>
      <c r="AD120" s="155">
        <f>ROUND(($D$120/MiY*(SUM($J$120:AC120)&lt;=1)+IF(SUM($J$120:AC120)+($D$120/MiY)&gt;1,1-(SUM($J$120:AC120)+($D$120/MiY)),0)),5)*(AD$7&gt;=$E$120)</f>
        <v>0</v>
      </c>
      <c r="AE120" s="155">
        <f>ROUND(($D$120/MiY*(SUM($J$120:AD120)&lt;=1)+IF(SUM($J$120:AD120)+($D$120/MiY)&gt;1,1-(SUM($J$120:AD120)+($D$120/MiY)),0)),5)*(AE$7&gt;=$E$120)</f>
        <v>0</v>
      </c>
      <c r="AF120" s="155">
        <f>ROUND(($D$120/MiY*(SUM($J$120:AE120)&lt;=1)+IF(SUM($J$120:AE120)+($D$120/MiY)&gt;1,1-(SUM($J$120:AE120)+($D$120/MiY)),0)),5)*(AF$7&gt;=$E$120)</f>
        <v>0</v>
      </c>
      <c r="AG120" s="155">
        <f>ROUND(($D$120/MiY*(SUM($J$120:AF120)&lt;=1)+IF(SUM($J$120:AF120)+($D$120/MiY)&gt;1,1-(SUM($J$120:AF120)+($D$120/MiY)),0)),5)*(AG$7&gt;=$E$120)</f>
        <v>0</v>
      </c>
      <c r="AH120" s="155">
        <f>ROUND(($D$120/MiY*(SUM($J$120:AG120)&lt;=1)+IF(SUM($J$120:AG120)+($D$120/MiY)&gt;1,1-(SUM($J$120:AG120)+($D$120/MiY)),0)),5)*(AH$7&gt;=$E$120)</f>
        <v>5.3330000000000002E-2</v>
      </c>
      <c r="AI120" s="155">
        <f>ROUND(($D$120/MiY*(SUM($J$120:AH120)&lt;=1)+IF(SUM($J$120:AH120)+($D$120/MiY)&gt;1,1-(SUM($J$120:AH120)+($D$120/MiY)),0)),5)*(AI$7&gt;=$E$120)</f>
        <v>5.3330000000000002E-2</v>
      </c>
      <c r="AJ120" s="155">
        <f>ROUND(($D$120/MiY*(SUM($J$120:AI120)&lt;=1)+IF(SUM($J$120:AI120)+($D$120/MiY)&gt;1,1-(SUM($J$120:AI120)+($D$120/MiY)),0)),5)*(AJ$7&gt;=$E$120)</f>
        <v>5.3330000000000002E-2</v>
      </c>
      <c r="AK120" s="155">
        <f>ROUND(($D$120/MiY*(SUM($J$120:AJ120)&lt;=1)+IF(SUM($J$120:AJ120)+($D$120/MiY)&gt;1,1-(SUM($J$120:AJ120)+($D$120/MiY)),0)),5)*(AK$7&gt;=$E$120)</f>
        <v>5.3330000000000002E-2</v>
      </c>
      <c r="AL120" s="155">
        <f>ROUND(($D$120/MiY*(SUM($J$120:AK120)&lt;=1)+IF(SUM($J$120:AK120)+($D$120/MiY)&gt;1,1-(SUM($J$120:AK120)+($D$120/MiY)),0)),5)*(AL$7&gt;=$E$120)</f>
        <v>5.3330000000000002E-2</v>
      </c>
      <c r="AM120" s="155">
        <f>ROUND(($D$120/MiY*(SUM($J$120:AL120)&lt;=1)+IF(SUM($J$120:AL120)+($D$120/MiY)&gt;1,1-(SUM($J$120:AL120)+($D$120/MiY)),0)),5)*(AM$7&gt;=$E$120)</f>
        <v>5.3330000000000002E-2</v>
      </c>
      <c r="AN120" s="155">
        <f>ROUND(($D$120/MiY*(SUM($J$120:AM120)&lt;=1)+IF(SUM($J$120:AM120)+($D$120/MiY)&gt;1,1-(SUM($J$120:AM120)+($D$120/MiY)),0)),5)*(AN$7&gt;=$E$120)</f>
        <v>5.3330000000000002E-2</v>
      </c>
      <c r="AO120" s="155">
        <f>ROUND(($D$120/MiY*(SUM($J$120:AN120)&lt;=1)+IF(SUM($J$120:AN120)+($D$120/MiY)&gt;1,1-(SUM($J$120:AN120)+($D$120/MiY)),0)),5)*(AO$7&gt;=$E$120)</f>
        <v>5.3330000000000002E-2</v>
      </c>
      <c r="AP120" s="155">
        <f>ROUND(($D$120/MiY*(SUM($J$120:AO120)&lt;=1)+IF(SUM($J$120:AO120)+($D$120/MiY)&gt;1,1-(SUM($J$120:AO120)+($D$120/MiY)),0)),5)*(AP$7&gt;=$E$120)</f>
        <v>5.3330000000000002E-2</v>
      </c>
      <c r="AQ120" s="155">
        <f>ROUND(($D$120/MiY*(SUM($J$120:AP120)&lt;=1)+IF(SUM($J$120:AP120)+($D$120/MiY)&gt;1,1-(SUM($J$120:AP120)+($D$120/MiY)),0)),5)*(AQ$7&gt;=$E$120)</f>
        <v>5.3330000000000002E-2</v>
      </c>
      <c r="AR120" s="155">
        <f>ROUND(($D$120/MiY*(SUM($J$120:AQ120)&lt;=1)+IF(SUM($J$120:AQ120)+($D$120/MiY)&gt;1,1-(SUM($J$120:AQ120)+($D$120/MiY)),0)),5)*(AR$7&gt;=$E$120)</f>
        <v>5.3330000000000002E-2</v>
      </c>
      <c r="AS120" s="155">
        <f>ROUND(($D$120/MiY*(SUM($J$120:AR120)&lt;=1)+IF(SUM($J$120:AR120)+($D$120/MiY)&gt;1,1-(SUM($J$120:AR120)+($D$120/MiY)),0)),5)*(AS$7&gt;=$E$120)</f>
        <v>5.3330000000000002E-2</v>
      </c>
      <c r="AT120" s="155">
        <f>ROUND(($D$120/MiY*(SUM($J$120:AS120)&lt;=1)+IF(SUM($J$120:AS120)+($D$120/MiY)&gt;1,1-(SUM($J$120:AS120)+($D$120/MiY)),0)),5)*(AT$7&gt;=$E$120)</f>
        <v>5.3330000000000002E-2</v>
      </c>
      <c r="AU120" s="155">
        <f>ROUND(($D$120/MiY*(SUM($J$120:AT120)&lt;=1)+IF(SUM($J$120:AT120)+($D$120/MiY)&gt;1,1-(SUM($J$120:AT120)+($D$120/MiY)),0)),5)*(AU$7&gt;=$E$120)</f>
        <v>5.3330000000000002E-2</v>
      </c>
      <c r="AV120" s="155">
        <f>ROUND(($D$120/MiY*(SUM($J$120:AU120)&lt;=1)+IF(SUM($J$120:AU120)+($D$120/MiY)&gt;1,1-(SUM($J$120:AU120)+($D$120/MiY)),0)),5)*(AV$7&gt;=$E$120)</f>
        <v>5.3330000000000002E-2</v>
      </c>
      <c r="AW120" s="155">
        <f>ROUND(($D$120/MiY*(SUM($J$120:AV120)&lt;=1)+IF(SUM($J$120:AV120)+($D$120/MiY)&gt;1,1-(SUM($J$120:AV120)+($D$120/MiY)),0)),5)*(AW$7&gt;=$E$120)</f>
        <v>5.3330000000000002E-2</v>
      </c>
      <c r="AX120" s="155">
        <f>ROUND(($D$120/MiY*(SUM($J$120:AW120)&lt;=1)+IF(SUM($J$120:AW120)+($D$120/MiY)&gt;1,1-(SUM($J$120:AW120)+($D$120/MiY)),0)),5)*(AX$7&gt;=$E$120)</f>
        <v>5.3330000000000002E-2</v>
      </c>
      <c r="AY120" s="155">
        <f>ROUND(($D$120/MiY*(SUM($J$120:AX120)&lt;=1)+IF(SUM($J$120:AX120)+($D$120/MiY)&gt;1,1-(SUM($J$120:AX120)+($D$120/MiY)),0)),5)*(AY$7&gt;=$E$120)</f>
        <v>5.3330000000000002E-2</v>
      </c>
      <c r="AZ120" s="155">
        <f>ROUND(($D$120/MiY*(SUM($J$120:AY120)&lt;=1)+IF(SUM($J$120:AY120)+($D$120/MiY)&gt;1,1-(SUM($J$120:AY120)+($D$120/MiY)),0)),5)*(AZ$7&gt;=$E$120)</f>
        <v>4.0059999999999998E-2</v>
      </c>
      <c r="BA120" s="155">
        <f>ROUND(($D$120/MiY*(SUM($J$120:AZ120)&lt;=1)+IF(SUM($J$120:AZ120)+($D$120/MiY)&gt;1,1-(SUM($J$120:AZ120)+($D$120/MiY)),0)),5)*(BA$7&gt;=$E$120)</f>
        <v>0</v>
      </c>
      <c r="BB120" s="155">
        <f>ROUND(($D$120/MiY*(SUM($J$120:BA120)&lt;=1)+IF(SUM($J$120:BA120)+($D$120/MiY)&gt;1,1-(SUM($J$120:BA120)+($D$120/MiY)),0)),5)*(BB$7&gt;=$E$120)</f>
        <v>0</v>
      </c>
      <c r="BC120" s="155">
        <f>ROUND(($D$120/MiY*(SUM($J$120:BB120)&lt;=1)+IF(SUM($J$120:BB120)+($D$120/MiY)&gt;1,1-(SUM($J$120:BB120)+($D$120/MiY)),0)),5)*(BC$7&gt;=$E$120)</f>
        <v>0</v>
      </c>
      <c r="BD120" s="155">
        <f>ROUND(($D$120/MiY*(SUM($J$120:BC120)&lt;=1)+IF(SUM($J$120:BC120)+($D$120/MiY)&gt;1,1-(SUM($J$120:BC120)+($D$120/MiY)),0)),5)*(BD$7&gt;=$E$120)</f>
        <v>0</v>
      </c>
      <c r="BE120" s="155">
        <f>ROUND(($D$120/MiY*(SUM($J$120:BD120)&lt;=1)+IF(SUM($J$120:BD120)+($D$120/MiY)&gt;1,1-(SUM($J$120:BD120)+($D$120/MiY)),0)),5)*(BE$7&gt;=$E$120)</f>
        <v>0</v>
      </c>
      <c r="BF120" s="155">
        <f>ROUND(($D$120/MiY*(SUM($J$120:BE120)&lt;=1)+IF(SUM($J$120:BE120)+($D$120/MiY)&gt;1,1-(SUM($J$120:BE120)+($D$120/MiY)),0)),5)*(BF$7&gt;=$E$120)</f>
        <v>0</v>
      </c>
      <c r="BG120" s="155">
        <f>ROUND(($D$120/MiY*(SUM($J$120:BF120)&lt;=1)+IF(SUM($J$120:BF120)+($D$120/MiY)&gt;1,1-(SUM($J$120:BF120)+($D$120/MiY)),0)),5)*(BG$7&gt;=$E$120)</f>
        <v>0</v>
      </c>
      <c r="BH120" s="155">
        <f>ROUND(($D$120/MiY*(SUM($J$120:BG120)&lt;=1)+IF(SUM($J$120:BG120)+($D$120/MiY)&gt;1,1-(SUM($J$120:BG120)+($D$120/MiY)),0)),5)*(BH$7&gt;=$E$120)</f>
        <v>0</v>
      </c>
      <c r="BI120" s="155">
        <f>ROUND(($D$120/MiY*(SUM($J$120:BH120)&lt;=1)+IF(SUM($J$120:BH120)+($D$120/MiY)&gt;1,1-(SUM($J$120:BH120)+($D$120/MiY)),0)),5)*(BI$7&gt;=$E$120)</f>
        <v>0</v>
      </c>
      <c r="BJ120" s="155">
        <f>ROUND(($D$120/MiY*(SUM($J$120:BI120)&lt;=1)+IF(SUM($J$120:BI120)+($D$120/MiY)&gt;1,1-(SUM($J$120:BI120)+($D$120/MiY)),0)),5)*(BJ$7&gt;=$E$120)</f>
        <v>0</v>
      </c>
      <c r="BK120" s="155">
        <f>ROUND(($D$120/MiY*(SUM($J$120:BJ120)&lt;=1)+IF(SUM($J$120:BJ120)+($D$120/MiY)&gt;1,1-(SUM($J$120:BJ120)+($D$120/MiY)),0)),5)*(BK$7&gt;=$E$120)</f>
        <v>0</v>
      </c>
      <c r="BL120" s="155">
        <f>ROUND(($D$120/MiY*(SUM($J$120:BK120)&lt;=1)+IF(SUM($J$120:BK120)+($D$120/MiY)&gt;1,1-(SUM($J$120:BK120)+($D$120/MiY)),0)),5)*(BL$7&gt;=$E$120)</f>
        <v>0</v>
      </c>
      <c r="BM120" s="155">
        <f>ROUND(($D$120/MiY*(SUM($J$120:BL120)&lt;=1)+IF(SUM($J$120:BL120)+($D$120/MiY)&gt;1,1-(SUM($J$120:BL120)+($D$120/MiY)),0)),5)*(BM$7&gt;=$E$120)</f>
        <v>0</v>
      </c>
      <c r="BN120" s="155">
        <f>ROUND(($D$120/MiY*(SUM($J$120:BM120)&lt;=1)+IF(SUM($J$120:BM120)+($D$120/MiY)&gt;1,1-(SUM($J$120:BM120)+($D$120/MiY)),0)),5)*(BN$7&gt;=$E$120)</f>
        <v>0</v>
      </c>
      <c r="BO120" s="155">
        <f>ROUND(($D$120/MiY*(SUM($J$120:BN120)&lt;=1)+IF(SUM($J$120:BN120)+($D$120/MiY)&gt;1,1-(SUM($J$120:BN120)+($D$120/MiY)),0)),5)*(BO$7&gt;=$E$120)</f>
        <v>0</v>
      </c>
      <c r="BP120" s="155">
        <f>ROUND(($D$120/MiY*(SUM($J$120:BO120)&lt;=1)+IF(SUM($J$120:BO120)+($D$120/MiY)&gt;1,1-(SUM($J$120:BO120)+($D$120/MiY)),0)),5)*(BP$7&gt;=$E$120)</f>
        <v>0</v>
      </c>
      <c r="BQ120" s="155">
        <f>ROUND(($D$120/MiY*(SUM($J$120:BP120)&lt;=1)+IF(SUM($J$120:BP120)+($D$120/MiY)&gt;1,1-(SUM($J$120:BP120)+($D$120/MiY)),0)),5)*(BQ$7&gt;=$E$120)</f>
        <v>0</v>
      </c>
      <c r="BR120" s="155">
        <f>ROUND(($D$120/MiY*(SUM($J$120:BQ120)&lt;=1)+IF(SUM($J$120:BQ120)+($D$120/MiY)&gt;1,1-(SUM($J$120:BQ120)+($D$120/MiY)),0)),5)*(BR$7&gt;=$E$120)</f>
        <v>0</v>
      </c>
      <c r="BS120" s="155">
        <f>ROUND(($D$120/MiY*(SUM($J$120:BR120)&lt;=1)+IF(SUM($J$120:BR120)+($D$120/MiY)&gt;1,1-(SUM($J$120:BR120)+($D$120/MiY)),0)),5)*(BS$7&gt;=$E$120)</f>
        <v>0</v>
      </c>
      <c r="BT120" s="155">
        <f>ROUND(($D$120/MiY*(SUM($J$120:BS120)&lt;=1)+IF(SUM($J$120:BS120)+($D$120/MiY)&gt;1,1-(SUM($J$120:BS120)+($D$120/MiY)),0)),5)*(BT$7&gt;=$E$120)</f>
        <v>0</v>
      </c>
      <c r="BU120" s="155">
        <f>ROUND(($D$120/MiY*(SUM($J$120:BT120)&lt;=1)+IF(SUM($J$120:BT120)+($D$120/MiY)&gt;1,1-(SUM($J$120:BT120)+($D$120/MiY)),0)),5)*(BU$7&gt;=$E$120)</f>
        <v>0</v>
      </c>
      <c r="BV120" s="155">
        <f>ROUND(($D$120/MiY*(SUM($J$120:BU120)&lt;=1)+IF(SUM($J$120:BU120)+($D$120/MiY)&gt;1,1-(SUM($J$120:BU120)+($D$120/MiY)),0)),5)*(BV$7&gt;=$E$120)</f>
        <v>0</v>
      </c>
      <c r="BW120" s="155">
        <f>ROUND(($D$120/MiY*(SUM($J$120:BV120)&lt;=1)+IF(SUM($J$120:BV120)+($D$120/MiY)&gt;1,1-(SUM($J$120:BV120)+($D$120/MiY)),0)),5)*(BW$7&gt;=$E$120)</f>
        <v>0</v>
      </c>
      <c r="BX120" s="155">
        <f>ROUND(($D$120/MiY*(SUM($J$120:BW120)&lt;=1)+IF(SUM($J$120:BW120)+($D$120/MiY)&gt;1,1-(SUM($J$120:BW120)+($D$120/MiY)),0)),5)*(BX$7&gt;=$E$120)</f>
        <v>0</v>
      </c>
      <c r="BY120" s="155">
        <f>ROUND(($D$120/MiY*(SUM($J$120:BX120)&lt;=1)+IF(SUM($J$120:BX120)+($D$120/MiY)&gt;1,1-(SUM($J$120:BX120)+($D$120/MiY)),0)),5)*(BY$7&gt;=$E$120)</f>
        <v>0</v>
      </c>
      <c r="BZ120" s="155">
        <f>ROUND(($D$120/MiY*(SUM($J$120:BY120)&lt;=1)+IF(SUM($J$120:BY120)+($D$120/MiY)&gt;1,1-(SUM($J$120:BY120)+($D$120/MiY)),0)),5)*(BZ$7&gt;=$E$120)</f>
        <v>0</v>
      </c>
      <c r="CA120" s="155">
        <f>ROUND(($D$120/MiY*(SUM($J$120:BZ120)&lt;=1)+IF(SUM($J$120:BZ120)+($D$120/MiY)&gt;1,1-(SUM($J$120:BZ120)+($D$120/MiY)),0)),5)*(CA$7&gt;=$E$120)</f>
        <v>0</v>
      </c>
      <c r="CB120" s="155">
        <f>ROUND(($D$120/MiY*(SUM($J$120:CA120)&lt;=1)+IF(SUM($J$120:CA120)+($D$120/MiY)&gt;1,1-(SUM($J$120:CA120)+($D$120/MiY)),0)),5)*(CB$7&gt;=$E$120)</f>
        <v>0</v>
      </c>
      <c r="CC120" s="155">
        <f>ROUND(($D$120/MiY*(SUM($J$120:CB120)&lt;=1)+IF(SUM($J$120:CB120)+($D$120/MiY)&gt;1,1-(SUM($J$120:CB120)+($D$120/MiY)),0)),5)*(CC$7&gt;=$E$120)</f>
        <v>0</v>
      </c>
      <c r="CD120" s="155">
        <f>ROUND(($D$120/MiY*(SUM($J$120:CC120)&lt;=1)+IF(SUM($J$120:CC120)+($D$120/MiY)&gt;1,1-(SUM($J$120:CC120)+($D$120/MiY)),0)),5)*(CD$7&gt;=$E$120)</f>
        <v>0</v>
      </c>
      <c r="CE120" s="155">
        <f>ROUND(($D$120/MiY*(SUM($J$120:CD120)&lt;=1)+IF(SUM($J$120:CD120)+($D$120/MiY)&gt;1,1-(SUM($J$120:CD120)+($D$120/MiY)),0)),5)*(CE$7&gt;=$E$120)</f>
        <v>0</v>
      </c>
      <c r="CF120" s="155">
        <f>ROUND(($D$120/MiY*(SUM($J$120:CE120)&lt;=1)+IF(SUM($J$120:CE120)+($D$120/MiY)&gt;1,1-(SUM($J$120:CE120)+($D$120/MiY)),0)),5)*(CF$7&gt;=$E$120)</f>
        <v>0</v>
      </c>
      <c r="CG120" s="155">
        <f>ROUND(($D$120/MiY*(SUM($J$120:CF120)&lt;=1)+IF(SUM($J$120:CF120)+($D$120/MiY)&gt;1,1-(SUM($J$120:CF120)+($D$120/MiY)),0)),5)*(CG$7&gt;=$E$120)</f>
        <v>0</v>
      </c>
      <c r="CH120" s="155">
        <f>ROUND(($D$120/MiY*(SUM($J$120:CG120)&lt;=1)+IF(SUM($J$120:CG120)+($D$120/MiY)&gt;1,1-(SUM($J$120:CG120)+($D$120/MiY)),0)),5)*(CH$7&gt;=$E$120)</f>
        <v>0</v>
      </c>
      <c r="CI120" s="155">
        <f>ROUND(($D$120/MiY*(SUM($J$120:CH120)&lt;=1)+IF(SUM($J$120:CH120)+($D$120/MiY)&gt;1,1-(SUM($J$120:CH120)+($D$120/MiY)),0)),5)*(CI$7&gt;=$E$120)</f>
        <v>0</v>
      </c>
      <c r="CJ120" s="155">
        <f>ROUND(($D$120/MiY*(SUM($J$120:CI120)&lt;=1)+IF(SUM($J$120:CI120)+($D$120/MiY)&gt;1,1-(SUM($J$120:CI120)+($D$120/MiY)),0)),5)*(CJ$7&gt;=$E$120)</f>
        <v>0</v>
      </c>
      <c r="CK120" s="155">
        <f>ROUND(($D$120/MiY*(SUM($J$120:CJ120)&lt;=1)+IF(SUM($J$120:CJ120)+($D$120/MiY)&gt;1,1-(SUM($J$120:CJ120)+($D$120/MiY)),0)),5)*(CK$7&gt;=$E$120)</f>
        <v>0</v>
      </c>
      <c r="CL120" s="155">
        <f>ROUND(($D$120/MiY*(SUM($J$120:CK120)&lt;=1)+IF(SUM($J$120:CK120)+($D$120/MiY)&gt;1,1-(SUM($J$120:CK120)+($D$120/MiY)),0)),5)*(CL$7&gt;=$E$120)</f>
        <v>0</v>
      </c>
      <c r="CM120" s="155">
        <f>ROUND(($D$120/MiY*(SUM($J$120:CL120)&lt;=1)+IF(SUM($J$120:CL120)+($D$120/MiY)&gt;1,1-(SUM($J$120:CL120)+($D$120/MiY)),0)),5)*(CM$7&gt;=$E$120)</f>
        <v>0</v>
      </c>
      <c r="CN120" s="155">
        <f>ROUND(($D$120/MiY*(SUM($J$120:CM120)&lt;=1)+IF(SUM($J$120:CM120)+($D$120/MiY)&gt;1,1-(SUM($J$120:CM120)+($D$120/MiY)),0)),5)*(CN$7&gt;=$E$120)</f>
        <v>0</v>
      </c>
      <c r="CO120" s="155">
        <f>ROUND(($D$120/MiY*(SUM($J$120:CN120)&lt;=1)+IF(SUM($J$120:CN120)+($D$120/MiY)&gt;1,1-(SUM($J$120:CN120)+($D$120/MiY)),0)),5)*(CO$7&gt;=$E$120)</f>
        <v>0</v>
      </c>
      <c r="CP120" s="155">
        <f>ROUND(($D$120/MiY*(SUM($J$120:CO120)&lt;=1)+IF(SUM($J$120:CO120)+($D$120/MiY)&gt;1,1-(SUM($J$120:CO120)+($D$120/MiY)),0)),5)*(CP$7&gt;=$E$120)</f>
        <v>0</v>
      </c>
      <c r="CQ120" s="155">
        <f>ROUND(($D$120/MiY*(SUM($J$120:CP120)&lt;=1)+IF(SUM($J$120:CP120)+($D$120/MiY)&gt;1,1-(SUM($J$120:CP120)+($D$120/MiY)),0)),5)*(CQ$7&gt;=$E$120)</f>
        <v>0</v>
      </c>
      <c r="CR120" s="155">
        <f>ROUND(($D$120/MiY*(SUM($J$120:CQ120)&lt;=1)+IF(SUM($J$120:CQ120)+($D$120/MiY)&gt;1,1-(SUM($J$120:CQ120)+($D$120/MiY)),0)),5)*(CR$7&gt;=$E$120)</f>
        <v>0</v>
      </c>
      <c r="CS120" s="155">
        <f>ROUND(($D$120/MiY*(SUM($J$120:CR120)&lt;=1)+IF(SUM($J$120:CR120)+($D$120/MiY)&gt;1,1-(SUM($J$120:CR120)+($D$120/MiY)),0)),5)*(CS$7&gt;=$E$120)</f>
        <v>0</v>
      </c>
      <c r="CT120" s="155">
        <f>ROUND(($D$120/MiY*(SUM($J$120:CS120)&lt;=1)+IF(SUM($J$120:CS120)+($D$120/MiY)&gt;1,1-(SUM($J$120:CS120)+($D$120/MiY)),0)),5)*(CT$7&gt;=$E$120)</f>
        <v>0</v>
      </c>
      <c r="CU120" s="155">
        <f>ROUND(($D$120/MiY*(SUM($J$120:CT120)&lt;=1)+IF(SUM($J$120:CT120)+($D$120/MiY)&gt;1,1-(SUM($J$120:CT120)+($D$120/MiY)),0)),5)*(CU$7&gt;=$E$120)</f>
        <v>0</v>
      </c>
      <c r="CV120" s="155">
        <f>ROUND(($D$120/MiY*(SUM($J$120:CU120)&lt;=1)+IF(SUM($J$120:CU120)+($D$120/MiY)&gt;1,1-(SUM($J$120:CU120)+($D$120/MiY)),0)),5)*(CV$7&gt;=$E$120)</f>
        <v>0</v>
      </c>
      <c r="CW120" s="155">
        <f>ROUND(($D$120/MiY*(SUM($J$120:CV120)&lt;=1)+IF(SUM($J$120:CV120)+($D$120/MiY)&gt;1,1-(SUM($J$120:CV120)+($D$120/MiY)),0)),5)*(CW$7&gt;=$E$120)</f>
        <v>0</v>
      </c>
      <c r="CX120" s="155">
        <f>ROUND(($D$120/MiY*(SUM($J$120:CW120)&lt;=1)+IF(SUM($J$120:CW120)+($D$120/MiY)&gt;1,1-(SUM($J$120:CW120)+($D$120/MiY)),0)),5)*(CX$7&gt;=$E$120)</f>
        <v>0</v>
      </c>
      <c r="CY120" s="155">
        <f>ROUND(($D$120/MiY*(SUM($J$120:CX120)&lt;=1)+IF(SUM($J$120:CX120)+($D$120/MiY)&gt;1,1-(SUM($J$120:CX120)+($D$120/MiY)),0)),5)*(CY$7&gt;=$E$120)</f>
        <v>0</v>
      </c>
      <c r="CZ120" s="155">
        <f>ROUND(($D$120/MiY*(SUM($J$120:CY120)&lt;=1)+IF(SUM($J$120:CY120)+($D$120/MiY)&gt;1,1-(SUM($J$120:CY120)+($D$120/MiY)),0)),5)*(CZ$7&gt;=$E$120)</f>
        <v>0</v>
      </c>
      <c r="DA120" s="155">
        <f>ROUND(($D$120/MiY*(SUM($J$120:CZ120)&lt;=1)+IF(SUM($J$120:CZ120)+($D$120/MiY)&gt;1,1-(SUM($J$120:CZ120)+($D$120/MiY)),0)),5)*(DA$7&gt;=$E$120)</f>
        <v>0</v>
      </c>
      <c r="DB120" s="155">
        <f>ROUND(($D$120/MiY*(SUM($J$120:DA120)&lt;=1)+IF(SUM($J$120:DA120)+($D$120/MiY)&gt;1,1-(SUM($J$120:DA120)+($D$120/MiY)),0)),5)*(DB$7&gt;=$E$120)</f>
        <v>0</v>
      </c>
      <c r="DC120" s="155">
        <f>ROUND(($D$120/MiY*(SUM($J$120:DB120)&lt;=1)+IF(SUM($J$120:DB120)+($D$120/MiY)&gt;1,1-(SUM($J$120:DB120)+($D$120/MiY)),0)),5)*(DC$7&gt;=$E$120)</f>
        <v>0</v>
      </c>
      <c r="DD120" s="155">
        <f>ROUND(($D$120/MiY*(SUM($J$120:DC120)&lt;=1)+IF(SUM($J$120:DC120)+($D$120/MiY)&gt;1,1-(SUM($J$120:DC120)+($D$120/MiY)),0)),5)*(DD$7&gt;=$E$120)</f>
        <v>0</v>
      </c>
      <c r="DE120" s="155">
        <f>ROUND(($D$120/MiY*(SUM($J$120:DD120)&lt;=1)+IF(SUM($J$120:DD120)+($D$120/MiY)&gt;1,1-(SUM($J$120:DD120)+($D$120/MiY)),0)),5)*(DE$7&gt;=$E$120)</f>
        <v>0</v>
      </c>
      <c r="DF120" s="155">
        <f>ROUND(($D$120/MiY*(SUM($J$120:DE120)&lt;=1)+IF(SUM($J$120:DE120)+($D$120/MiY)&gt;1,1-(SUM($J$120:DE120)+($D$120/MiY)),0)),5)*(DF$7&gt;=$E$120)</f>
        <v>0</v>
      </c>
      <c r="DG120" s="155">
        <f>ROUND(($D$120/MiY*(SUM($J$120:DF120)&lt;=1)+IF(SUM($J$120:DF120)+($D$120/MiY)&gt;1,1-(SUM($J$120:DF120)+($D$120/MiY)),0)),5)*(DG$7&gt;=$E$120)</f>
        <v>0</v>
      </c>
      <c r="DH120" s="155">
        <f>ROUND(($D$120/MiY*(SUM($J$120:DG120)&lt;=1)+IF(SUM($J$120:DG120)+($D$120/MiY)&gt;1,1-(SUM($J$120:DG120)+($D$120/MiY)),0)),5)*(DH$7&gt;=$E$120)</f>
        <v>0</v>
      </c>
      <c r="DI120" s="155">
        <f>ROUND(($D$120/MiY*(SUM($J$120:DH120)&lt;=1)+IF(SUM($J$120:DH120)+($D$120/MiY)&gt;1,1-(SUM($J$120:DH120)+($D$120/MiY)),0)),5)*(DI$7&gt;=$E$120)</f>
        <v>0</v>
      </c>
      <c r="DJ120" s="155">
        <f>ROUND(($D$120/MiY*(SUM($J$120:DI120)&lt;=1)+IF(SUM($J$120:DI120)+($D$120/MiY)&gt;1,1-(SUM($J$120:DI120)+($D$120/MiY)),0)),5)*(DJ$7&gt;=$E$120)</f>
        <v>0</v>
      </c>
      <c r="DK120" s="155">
        <f>ROUND(($D$120/MiY*(SUM($J$120:DJ120)&lt;=1)+IF(SUM($J$120:DJ120)+($D$120/MiY)&gt;1,1-(SUM($J$120:DJ120)+($D$120/MiY)),0)),5)*(DK$7&gt;=$E$120)</f>
        <v>0</v>
      </c>
      <c r="DL120" s="155">
        <f>ROUND(($D$120/MiY*(SUM($J$120:DK120)&lt;=1)+IF(SUM($J$120:DK120)+($D$120/MiY)&gt;1,1-(SUM($J$120:DK120)+($D$120/MiY)),0)),5)*(DL$7&gt;=$E$120)</f>
        <v>0</v>
      </c>
      <c r="DM120" s="155">
        <f>ROUND(($D$120/MiY*(SUM($J$120:DL120)&lt;=1)+IF(SUM($J$120:DL120)+($D$120/MiY)&gt;1,1-(SUM($J$120:DL120)+($D$120/MiY)),0)),5)*(DM$7&gt;=$E$120)</f>
        <v>0</v>
      </c>
      <c r="DN120" s="155">
        <f>ROUND(($D$120/MiY*(SUM($J$120:DM120)&lt;=1)+IF(SUM($J$120:DM120)+($D$120/MiY)&gt;1,1-(SUM($J$120:DM120)+($D$120/MiY)),0)),5)*(DN$7&gt;=$E$120)</f>
        <v>0</v>
      </c>
      <c r="DO120" s="155">
        <f>ROUND(($D$120/MiY*(SUM($J$120:DN120)&lt;=1)+IF(SUM($J$120:DN120)+($D$120/MiY)&gt;1,1-(SUM($J$120:DN120)+($D$120/MiY)),0)),5)*(DO$7&gt;=$E$120)</f>
        <v>0</v>
      </c>
      <c r="DP120" s="155">
        <f>ROUND(($D$120/MiY*(SUM($J$120:DO120)&lt;=1)+IF(SUM($J$120:DO120)+($D$120/MiY)&gt;1,1-(SUM($J$120:DO120)+($D$120/MiY)),0)),5)*(DP$7&gt;=$E$120)</f>
        <v>0</v>
      </c>
      <c r="DQ120" s="155">
        <f>ROUND(($D$120/MiY*(SUM($J$120:DP120)&lt;=1)+IF(SUM($J$120:DP120)+($D$120/MiY)&gt;1,1-(SUM($J$120:DP120)+($D$120/MiY)),0)),5)*(DQ$7&gt;=$E$120)</f>
        <v>0</v>
      </c>
      <c r="DR120" s="155">
        <f>ROUND(($D$120/MiY*(SUM($J$120:DQ120)&lt;=1)+IF(SUM($J$120:DQ120)+($D$120/MiY)&gt;1,1-(SUM($J$120:DQ120)+($D$120/MiY)),0)),5)*(DR$7&gt;=$E$120)</f>
        <v>0</v>
      </c>
      <c r="DS120" s="155">
        <f>ROUND(($D$120/MiY*(SUM($J$120:DR120)&lt;=1)+IF(SUM($J$120:DR120)+($D$120/MiY)&gt;1,1-(SUM($J$120:DR120)+($D$120/MiY)),0)),5)*(DS$7&gt;=$E$120)</f>
        <v>0</v>
      </c>
      <c r="DT120" s="155">
        <f>ROUND(($D$120/MiY*(SUM($J$120:DS120)&lt;=1)+IF(SUM($J$120:DS120)+($D$120/MiY)&gt;1,1-(SUM($J$120:DS120)+($D$120/MiY)),0)),5)*(DT$7&gt;=$E$120)</f>
        <v>0</v>
      </c>
      <c r="DU120" s="155">
        <f>ROUND(($D$120/MiY*(SUM($J$120:DT120)&lt;=1)+IF(SUM($J$120:DT120)+($D$120/MiY)&gt;1,1-(SUM($J$120:DT120)+($D$120/MiY)),0)),5)*(DU$7&gt;=$E$120)</f>
        <v>0</v>
      </c>
      <c r="DV120" s="155">
        <f>ROUND(($D$120/MiY*(SUM($J$120:DU120)&lt;=1)+IF(SUM($J$120:DU120)+($D$120/MiY)&gt;1,1-(SUM($J$120:DU120)+($D$120/MiY)),0)),5)*(DV$7&gt;=$E$120)</f>
        <v>0</v>
      </c>
      <c r="DW120" s="155">
        <f>ROUND(($D$120/MiY*(SUM($J$120:DV120)&lt;=1)+IF(SUM($J$120:DV120)+($D$120/MiY)&gt;1,1-(SUM($J$120:DV120)+($D$120/MiY)),0)),5)*(DW$7&gt;=$E$120)</f>
        <v>0</v>
      </c>
      <c r="DX120" s="155">
        <f>ROUND(($D$120/MiY*(SUM($J$120:DW120)&lt;=1)+IF(SUM($J$120:DW120)+($D$120/MiY)&gt;1,1-(SUM($J$120:DW120)+($D$120/MiY)),0)),5)*(DX$7&gt;=$E$120)</f>
        <v>0</v>
      </c>
      <c r="DY120" s="155">
        <f>ROUND(($D$120/MiY*(SUM($J$120:DX120)&lt;=1)+IF(SUM($J$120:DX120)+($D$120/MiY)&gt;1,1-(SUM($J$120:DX120)+($D$120/MiY)),0)),5)*(DY$7&gt;=$E$120)</f>
        <v>0</v>
      </c>
      <c r="DZ120" s="155">
        <f>ROUND(($D$120/MiY*(SUM($J$120:DY120)&lt;=1)+IF(SUM($J$120:DY120)+($D$120/MiY)&gt;1,1-(SUM($J$120:DY120)+($D$120/MiY)),0)),5)*(DZ$7&gt;=$E$120)</f>
        <v>0</v>
      </c>
      <c r="EA120" s="155">
        <f>ROUND(($D$120/MiY*(SUM($J$120:DZ120)&lt;=1)+IF(SUM($J$120:DZ120)+($D$120/MiY)&gt;1,1-(SUM($J$120:DZ120)+($D$120/MiY)),0)),5)*(EA$7&gt;=$E$120)</f>
        <v>0</v>
      </c>
      <c r="EB120" s="155">
        <f>ROUND(($D$120/MiY*(SUM($J$120:EA120)&lt;=1)+IF(SUM($J$120:EA120)+($D$120/MiY)&gt;1,1-(SUM($J$120:EA120)+($D$120/MiY)),0)),5)*(EB$7&gt;=$E$120)</f>
        <v>0</v>
      </c>
    </row>
    <row r="121" spans="2:132" outlineLevel="1" x14ac:dyDescent="0.25">
      <c r="C121" s="317" t="s">
        <v>593</v>
      </c>
      <c r="D121" s="16">
        <f>Costs!$I$25*Costs!$I$31</f>
        <v>0</v>
      </c>
      <c r="G121" s="52" t="s">
        <v>603</v>
      </c>
      <c r="H121" s="46">
        <f t="shared" ref="H121" si="1386">SUM(J121:EB121)</f>
        <v>0</v>
      </c>
      <c r="J121" s="82">
        <f t="shared" ref="J121:AO121" si="1387">J120*$D121</f>
        <v>0</v>
      </c>
      <c r="K121" s="82">
        <f t="shared" si="1387"/>
        <v>0</v>
      </c>
      <c r="L121" s="82">
        <f t="shared" si="1387"/>
        <v>0</v>
      </c>
      <c r="M121" s="82">
        <f t="shared" si="1387"/>
        <v>0</v>
      </c>
      <c r="N121" s="82">
        <f t="shared" si="1387"/>
        <v>0</v>
      </c>
      <c r="O121" s="82">
        <f t="shared" si="1387"/>
        <v>0</v>
      </c>
      <c r="P121" s="82">
        <f t="shared" si="1387"/>
        <v>0</v>
      </c>
      <c r="Q121" s="82">
        <f t="shared" si="1387"/>
        <v>0</v>
      </c>
      <c r="R121" s="82">
        <f t="shared" si="1387"/>
        <v>0</v>
      </c>
      <c r="S121" s="82">
        <f t="shared" si="1387"/>
        <v>0</v>
      </c>
      <c r="T121" s="82">
        <f t="shared" si="1387"/>
        <v>0</v>
      </c>
      <c r="U121" s="82">
        <f t="shared" si="1387"/>
        <v>0</v>
      </c>
      <c r="V121" s="82">
        <f t="shared" si="1387"/>
        <v>0</v>
      </c>
      <c r="W121" s="82">
        <f t="shared" si="1387"/>
        <v>0</v>
      </c>
      <c r="X121" s="82">
        <f t="shared" si="1387"/>
        <v>0</v>
      </c>
      <c r="Y121" s="82">
        <f t="shared" si="1387"/>
        <v>0</v>
      </c>
      <c r="Z121" s="82">
        <f t="shared" si="1387"/>
        <v>0</v>
      </c>
      <c r="AA121" s="82">
        <f t="shared" si="1387"/>
        <v>0</v>
      </c>
      <c r="AB121" s="82">
        <f t="shared" si="1387"/>
        <v>0</v>
      </c>
      <c r="AC121" s="82">
        <f t="shared" si="1387"/>
        <v>0</v>
      </c>
      <c r="AD121" s="82">
        <f t="shared" si="1387"/>
        <v>0</v>
      </c>
      <c r="AE121" s="82">
        <f t="shared" si="1387"/>
        <v>0</v>
      </c>
      <c r="AF121" s="82">
        <f t="shared" si="1387"/>
        <v>0</v>
      </c>
      <c r="AG121" s="82">
        <f t="shared" si="1387"/>
        <v>0</v>
      </c>
      <c r="AH121" s="82">
        <f t="shared" si="1387"/>
        <v>0</v>
      </c>
      <c r="AI121" s="82">
        <f t="shared" si="1387"/>
        <v>0</v>
      </c>
      <c r="AJ121" s="82">
        <f t="shared" si="1387"/>
        <v>0</v>
      </c>
      <c r="AK121" s="82">
        <f t="shared" si="1387"/>
        <v>0</v>
      </c>
      <c r="AL121" s="82">
        <f t="shared" si="1387"/>
        <v>0</v>
      </c>
      <c r="AM121" s="82">
        <f t="shared" si="1387"/>
        <v>0</v>
      </c>
      <c r="AN121" s="82">
        <f t="shared" si="1387"/>
        <v>0</v>
      </c>
      <c r="AO121" s="82">
        <f t="shared" si="1387"/>
        <v>0</v>
      </c>
      <c r="AP121" s="82">
        <f t="shared" ref="AP121:BU121" si="1388">AP120*$D121</f>
        <v>0</v>
      </c>
      <c r="AQ121" s="82">
        <f t="shared" si="1388"/>
        <v>0</v>
      </c>
      <c r="AR121" s="82">
        <f t="shared" si="1388"/>
        <v>0</v>
      </c>
      <c r="AS121" s="82">
        <f t="shared" si="1388"/>
        <v>0</v>
      </c>
      <c r="AT121" s="82">
        <f t="shared" si="1388"/>
        <v>0</v>
      </c>
      <c r="AU121" s="82">
        <f t="shared" si="1388"/>
        <v>0</v>
      </c>
      <c r="AV121" s="82">
        <f t="shared" si="1388"/>
        <v>0</v>
      </c>
      <c r="AW121" s="82">
        <f t="shared" si="1388"/>
        <v>0</v>
      </c>
      <c r="AX121" s="82">
        <f t="shared" si="1388"/>
        <v>0</v>
      </c>
      <c r="AY121" s="82">
        <f t="shared" si="1388"/>
        <v>0</v>
      </c>
      <c r="AZ121" s="82">
        <f t="shared" si="1388"/>
        <v>0</v>
      </c>
      <c r="BA121" s="82">
        <f t="shared" si="1388"/>
        <v>0</v>
      </c>
      <c r="BB121" s="82">
        <f t="shared" si="1388"/>
        <v>0</v>
      </c>
      <c r="BC121" s="82">
        <f t="shared" si="1388"/>
        <v>0</v>
      </c>
      <c r="BD121" s="82">
        <f t="shared" si="1388"/>
        <v>0</v>
      </c>
      <c r="BE121" s="82">
        <f t="shared" si="1388"/>
        <v>0</v>
      </c>
      <c r="BF121" s="82">
        <f t="shared" si="1388"/>
        <v>0</v>
      </c>
      <c r="BG121" s="82">
        <f t="shared" si="1388"/>
        <v>0</v>
      </c>
      <c r="BH121" s="82">
        <f t="shared" si="1388"/>
        <v>0</v>
      </c>
      <c r="BI121" s="82">
        <f t="shared" si="1388"/>
        <v>0</v>
      </c>
      <c r="BJ121" s="82">
        <f t="shared" si="1388"/>
        <v>0</v>
      </c>
      <c r="BK121" s="82">
        <f t="shared" si="1388"/>
        <v>0</v>
      </c>
      <c r="BL121" s="82">
        <f t="shared" si="1388"/>
        <v>0</v>
      </c>
      <c r="BM121" s="82">
        <f t="shared" si="1388"/>
        <v>0</v>
      </c>
      <c r="BN121" s="82">
        <f t="shared" si="1388"/>
        <v>0</v>
      </c>
      <c r="BO121" s="82">
        <f t="shared" si="1388"/>
        <v>0</v>
      </c>
      <c r="BP121" s="82">
        <f t="shared" si="1388"/>
        <v>0</v>
      </c>
      <c r="BQ121" s="82">
        <f t="shared" si="1388"/>
        <v>0</v>
      </c>
      <c r="BR121" s="82">
        <f t="shared" si="1388"/>
        <v>0</v>
      </c>
      <c r="BS121" s="82">
        <f t="shared" si="1388"/>
        <v>0</v>
      </c>
      <c r="BT121" s="82">
        <f t="shared" si="1388"/>
        <v>0</v>
      </c>
      <c r="BU121" s="82">
        <f t="shared" si="1388"/>
        <v>0</v>
      </c>
      <c r="BV121" s="82">
        <f t="shared" ref="BV121:DA121" si="1389">BV120*$D121</f>
        <v>0</v>
      </c>
      <c r="BW121" s="82">
        <f t="shared" si="1389"/>
        <v>0</v>
      </c>
      <c r="BX121" s="82">
        <f t="shared" si="1389"/>
        <v>0</v>
      </c>
      <c r="BY121" s="82">
        <f t="shared" si="1389"/>
        <v>0</v>
      </c>
      <c r="BZ121" s="82">
        <f t="shared" si="1389"/>
        <v>0</v>
      </c>
      <c r="CA121" s="82">
        <f t="shared" si="1389"/>
        <v>0</v>
      </c>
      <c r="CB121" s="82">
        <f t="shared" si="1389"/>
        <v>0</v>
      </c>
      <c r="CC121" s="82">
        <f t="shared" si="1389"/>
        <v>0</v>
      </c>
      <c r="CD121" s="82">
        <f t="shared" si="1389"/>
        <v>0</v>
      </c>
      <c r="CE121" s="82">
        <f t="shared" si="1389"/>
        <v>0</v>
      </c>
      <c r="CF121" s="82">
        <f t="shared" si="1389"/>
        <v>0</v>
      </c>
      <c r="CG121" s="82">
        <f t="shared" si="1389"/>
        <v>0</v>
      </c>
      <c r="CH121" s="82">
        <f t="shared" si="1389"/>
        <v>0</v>
      </c>
      <c r="CI121" s="82">
        <f t="shared" si="1389"/>
        <v>0</v>
      </c>
      <c r="CJ121" s="82">
        <f t="shared" si="1389"/>
        <v>0</v>
      </c>
      <c r="CK121" s="82">
        <f t="shared" si="1389"/>
        <v>0</v>
      </c>
      <c r="CL121" s="82">
        <f t="shared" si="1389"/>
        <v>0</v>
      </c>
      <c r="CM121" s="82">
        <f t="shared" si="1389"/>
        <v>0</v>
      </c>
      <c r="CN121" s="82">
        <f t="shared" si="1389"/>
        <v>0</v>
      </c>
      <c r="CO121" s="82">
        <f t="shared" si="1389"/>
        <v>0</v>
      </c>
      <c r="CP121" s="82">
        <f t="shared" si="1389"/>
        <v>0</v>
      </c>
      <c r="CQ121" s="82">
        <f t="shared" si="1389"/>
        <v>0</v>
      </c>
      <c r="CR121" s="82">
        <f t="shared" si="1389"/>
        <v>0</v>
      </c>
      <c r="CS121" s="82">
        <f t="shared" si="1389"/>
        <v>0</v>
      </c>
      <c r="CT121" s="82">
        <f t="shared" si="1389"/>
        <v>0</v>
      </c>
      <c r="CU121" s="82">
        <f t="shared" si="1389"/>
        <v>0</v>
      </c>
      <c r="CV121" s="82">
        <f t="shared" si="1389"/>
        <v>0</v>
      </c>
      <c r="CW121" s="82">
        <f t="shared" si="1389"/>
        <v>0</v>
      </c>
      <c r="CX121" s="82">
        <f t="shared" si="1389"/>
        <v>0</v>
      </c>
      <c r="CY121" s="82">
        <f t="shared" si="1389"/>
        <v>0</v>
      </c>
      <c r="CZ121" s="82">
        <f t="shared" si="1389"/>
        <v>0</v>
      </c>
      <c r="DA121" s="82">
        <f t="shared" si="1389"/>
        <v>0</v>
      </c>
      <c r="DB121" s="82">
        <f t="shared" ref="DB121:EB121" si="1390">DB120*$D121</f>
        <v>0</v>
      </c>
      <c r="DC121" s="82">
        <f t="shared" si="1390"/>
        <v>0</v>
      </c>
      <c r="DD121" s="82">
        <f t="shared" si="1390"/>
        <v>0</v>
      </c>
      <c r="DE121" s="82">
        <f t="shared" si="1390"/>
        <v>0</v>
      </c>
      <c r="DF121" s="82">
        <f t="shared" si="1390"/>
        <v>0</v>
      </c>
      <c r="DG121" s="82">
        <f t="shared" si="1390"/>
        <v>0</v>
      </c>
      <c r="DH121" s="82">
        <f t="shared" si="1390"/>
        <v>0</v>
      </c>
      <c r="DI121" s="82">
        <f t="shared" si="1390"/>
        <v>0</v>
      </c>
      <c r="DJ121" s="82">
        <f t="shared" si="1390"/>
        <v>0</v>
      </c>
      <c r="DK121" s="82">
        <f t="shared" si="1390"/>
        <v>0</v>
      </c>
      <c r="DL121" s="82">
        <f t="shared" si="1390"/>
        <v>0</v>
      </c>
      <c r="DM121" s="82">
        <f t="shared" si="1390"/>
        <v>0</v>
      </c>
      <c r="DN121" s="82">
        <f t="shared" si="1390"/>
        <v>0</v>
      </c>
      <c r="DO121" s="82">
        <f t="shared" si="1390"/>
        <v>0</v>
      </c>
      <c r="DP121" s="82">
        <f t="shared" si="1390"/>
        <v>0</v>
      </c>
      <c r="DQ121" s="82">
        <f t="shared" si="1390"/>
        <v>0</v>
      </c>
      <c r="DR121" s="82">
        <f t="shared" si="1390"/>
        <v>0</v>
      </c>
      <c r="DS121" s="82">
        <f t="shared" si="1390"/>
        <v>0</v>
      </c>
      <c r="DT121" s="82">
        <f t="shared" si="1390"/>
        <v>0</v>
      </c>
      <c r="DU121" s="82">
        <f t="shared" si="1390"/>
        <v>0</v>
      </c>
      <c r="DV121" s="82">
        <f t="shared" si="1390"/>
        <v>0</v>
      </c>
      <c r="DW121" s="82">
        <f t="shared" si="1390"/>
        <v>0</v>
      </c>
      <c r="DX121" s="82">
        <f t="shared" si="1390"/>
        <v>0</v>
      </c>
      <c r="DY121" s="82">
        <f t="shared" si="1390"/>
        <v>0</v>
      </c>
      <c r="DZ121" s="82">
        <f t="shared" si="1390"/>
        <v>0</v>
      </c>
      <c r="EA121" s="82">
        <f t="shared" si="1390"/>
        <v>0</v>
      </c>
      <c r="EB121" s="82">
        <f t="shared" si="1390"/>
        <v>0</v>
      </c>
    </row>
    <row r="122" spans="2:132" outlineLevel="1" x14ac:dyDescent="0.25">
      <c r="C122" s="317" t="s">
        <v>594</v>
      </c>
      <c r="D122" s="31">
        <f>Costs!$I$39</f>
        <v>1.9</v>
      </c>
      <c r="G122" s="52" t="s">
        <v>220</v>
      </c>
      <c r="H122" s="29"/>
      <c r="J122" s="312">
        <f>$D122</f>
        <v>1.9</v>
      </c>
      <c r="K122" s="312">
        <f t="shared" ref="K122:BV122" si="1391">$D122</f>
        <v>1.9</v>
      </c>
      <c r="L122" s="312">
        <f t="shared" si="1391"/>
        <v>1.9</v>
      </c>
      <c r="M122" s="312">
        <f t="shared" si="1391"/>
        <v>1.9</v>
      </c>
      <c r="N122" s="312">
        <f t="shared" si="1391"/>
        <v>1.9</v>
      </c>
      <c r="O122" s="312">
        <f t="shared" si="1391"/>
        <v>1.9</v>
      </c>
      <c r="P122" s="312">
        <f t="shared" si="1391"/>
        <v>1.9</v>
      </c>
      <c r="Q122" s="312">
        <f t="shared" si="1391"/>
        <v>1.9</v>
      </c>
      <c r="R122" s="312">
        <f t="shared" si="1391"/>
        <v>1.9</v>
      </c>
      <c r="S122" s="312">
        <f t="shared" si="1391"/>
        <v>1.9</v>
      </c>
      <c r="T122" s="312">
        <f t="shared" si="1391"/>
        <v>1.9</v>
      </c>
      <c r="U122" s="312">
        <f t="shared" si="1391"/>
        <v>1.9</v>
      </c>
      <c r="V122" s="312">
        <f t="shared" si="1391"/>
        <v>1.9</v>
      </c>
      <c r="W122" s="312">
        <f t="shared" si="1391"/>
        <v>1.9</v>
      </c>
      <c r="X122" s="312">
        <f t="shared" si="1391"/>
        <v>1.9</v>
      </c>
      <c r="Y122" s="312">
        <f t="shared" si="1391"/>
        <v>1.9</v>
      </c>
      <c r="Z122" s="312">
        <f t="shared" si="1391"/>
        <v>1.9</v>
      </c>
      <c r="AA122" s="312">
        <f t="shared" si="1391"/>
        <v>1.9</v>
      </c>
      <c r="AB122" s="312">
        <f t="shared" si="1391"/>
        <v>1.9</v>
      </c>
      <c r="AC122" s="312">
        <f t="shared" si="1391"/>
        <v>1.9</v>
      </c>
      <c r="AD122" s="312">
        <f t="shared" si="1391"/>
        <v>1.9</v>
      </c>
      <c r="AE122" s="312">
        <f t="shared" si="1391"/>
        <v>1.9</v>
      </c>
      <c r="AF122" s="312">
        <f t="shared" si="1391"/>
        <v>1.9</v>
      </c>
      <c r="AG122" s="312">
        <f t="shared" si="1391"/>
        <v>1.9</v>
      </c>
      <c r="AH122" s="312">
        <f t="shared" si="1391"/>
        <v>1.9</v>
      </c>
      <c r="AI122" s="312">
        <f t="shared" si="1391"/>
        <v>1.9</v>
      </c>
      <c r="AJ122" s="312">
        <f t="shared" si="1391"/>
        <v>1.9</v>
      </c>
      <c r="AK122" s="312">
        <f t="shared" si="1391"/>
        <v>1.9</v>
      </c>
      <c r="AL122" s="312">
        <f t="shared" si="1391"/>
        <v>1.9</v>
      </c>
      <c r="AM122" s="312">
        <f t="shared" si="1391"/>
        <v>1.9</v>
      </c>
      <c r="AN122" s="312">
        <f t="shared" si="1391"/>
        <v>1.9</v>
      </c>
      <c r="AO122" s="312">
        <f t="shared" si="1391"/>
        <v>1.9</v>
      </c>
      <c r="AP122" s="312">
        <f t="shared" si="1391"/>
        <v>1.9</v>
      </c>
      <c r="AQ122" s="312">
        <f t="shared" si="1391"/>
        <v>1.9</v>
      </c>
      <c r="AR122" s="312">
        <f t="shared" si="1391"/>
        <v>1.9</v>
      </c>
      <c r="AS122" s="312">
        <f t="shared" si="1391"/>
        <v>1.9</v>
      </c>
      <c r="AT122" s="312">
        <f t="shared" si="1391"/>
        <v>1.9</v>
      </c>
      <c r="AU122" s="312">
        <f t="shared" si="1391"/>
        <v>1.9</v>
      </c>
      <c r="AV122" s="312">
        <f t="shared" si="1391"/>
        <v>1.9</v>
      </c>
      <c r="AW122" s="312">
        <f t="shared" si="1391"/>
        <v>1.9</v>
      </c>
      <c r="AX122" s="312">
        <f t="shared" si="1391"/>
        <v>1.9</v>
      </c>
      <c r="AY122" s="312">
        <f t="shared" si="1391"/>
        <v>1.9</v>
      </c>
      <c r="AZ122" s="312">
        <f t="shared" si="1391"/>
        <v>1.9</v>
      </c>
      <c r="BA122" s="312">
        <f t="shared" si="1391"/>
        <v>1.9</v>
      </c>
      <c r="BB122" s="312">
        <f t="shared" si="1391"/>
        <v>1.9</v>
      </c>
      <c r="BC122" s="312">
        <f t="shared" si="1391"/>
        <v>1.9</v>
      </c>
      <c r="BD122" s="312">
        <f t="shared" si="1391"/>
        <v>1.9</v>
      </c>
      <c r="BE122" s="312">
        <f t="shared" si="1391"/>
        <v>1.9</v>
      </c>
      <c r="BF122" s="312">
        <f t="shared" si="1391"/>
        <v>1.9</v>
      </c>
      <c r="BG122" s="312">
        <f t="shared" si="1391"/>
        <v>1.9</v>
      </c>
      <c r="BH122" s="312">
        <f t="shared" si="1391"/>
        <v>1.9</v>
      </c>
      <c r="BI122" s="312">
        <f t="shared" si="1391"/>
        <v>1.9</v>
      </c>
      <c r="BJ122" s="312">
        <f t="shared" si="1391"/>
        <v>1.9</v>
      </c>
      <c r="BK122" s="312">
        <f t="shared" si="1391"/>
        <v>1.9</v>
      </c>
      <c r="BL122" s="312">
        <f t="shared" si="1391"/>
        <v>1.9</v>
      </c>
      <c r="BM122" s="312">
        <f t="shared" si="1391"/>
        <v>1.9</v>
      </c>
      <c r="BN122" s="312">
        <f t="shared" si="1391"/>
        <v>1.9</v>
      </c>
      <c r="BO122" s="312">
        <f t="shared" si="1391"/>
        <v>1.9</v>
      </c>
      <c r="BP122" s="312">
        <f t="shared" si="1391"/>
        <v>1.9</v>
      </c>
      <c r="BQ122" s="312">
        <f t="shared" si="1391"/>
        <v>1.9</v>
      </c>
      <c r="BR122" s="312">
        <f t="shared" si="1391"/>
        <v>1.9</v>
      </c>
      <c r="BS122" s="312">
        <f t="shared" si="1391"/>
        <v>1.9</v>
      </c>
      <c r="BT122" s="312">
        <f t="shared" si="1391"/>
        <v>1.9</v>
      </c>
      <c r="BU122" s="312">
        <f t="shared" si="1391"/>
        <v>1.9</v>
      </c>
      <c r="BV122" s="312">
        <f t="shared" si="1391"/>
        <v>1.9</v>
      </c>
      <c r="BW122" s="312">
        <f t="shared" ref="BW122:EB122" si="1392">$D122</f>
        <v>1.9</v>
      </c>
      <c r="BX122" s="312">
        <f t="shared" si="1392"/>
        <v>1.9</v>
      </c>
      <c r="BY122" s="312">
        <f t="shared" si="1392"/>
        <v>1.9</v>
      </c>
      <c r="BZ122" s="312">
        <f t="shared" si="1392"/>
        <v>1.9</v>
      </c>
      <c r="CA122" s="312">
        <f t="shared" si="1392"/>
        <v>1.9</v>
      </c>
      <c r="CB122" s="312">
        <f t="shared" si="1392"/>
        <v>1.9</v>
      </c>
      <c r="CC122" s="312">
        <f t="shared" si="1392"/>
        <v>1.9</v>
      </c>
      <c r="CD122" s="312">
        <f t="shared" si="1392"/>
        <v>1.9</v>
      </c>
      <c r="CE122" s="312">
        <f t="shared" si="1392"/>
        <v>1.9</v>
      </c>
      <c r="CF122" s="312">
        <f t="shared" si="1392"/>
        <v>1.9</v>
      </c>
      <c r="CG122" s="312">
        <f t="shared" si="1392"/>
        <v>1.9</v>
      </c>
      <c r="CH122" s="312">
        <f t="shared" si="1392"/>
        <v>1.9</v>
      </c>
      <c r="CI122" s="312">
        <f t="shared" si="1392"/>
        <v>1.9</v>
      </c>
      <c r="CJ122" s="312">
        <f t="shared" si="1392"/>
        <v>1.9</v>
      </c>
      <c r="CK122" s="312">
        <f t="shared" si="1392"/>
        <v>1.9</v>
      </c>
      <c r="CL122" s="312">
        <f t="shared" si="1392"/>
        <v>1.9</v>
      </c>
      <c r="CM122" s="312">
        <f t="shared" si="1392"/>
        <v>1.9</v>
      </c>
      <c r="CN122" s="312">
        <f t="shared" si="1392"/>
        <v>1.9</v>
      </c>
      <c r="CO122" s="312">
        <f t="shared" si="1392"/>
        <v>1.9</v>
      </c>
      <c r="CP122" s="312">
        <f t="shared" si="1392"/>
        <v>1.9</v>
      </c>
      <c r="CQ122" s="312">
        <f t="shared" si="1392"/>
        <v>1.9</v>
      </c>
      <c r="CR122" s="312">
        <f t="shared" si="1392"/>
        <v>1.9</v>
      </c>
      <c r="CS122" s="312">
        <f t="shared" si="1392"/>
        <v>1.9</v>
      </c>
      <c r="CT122" s="312">
        <f t="shared" si="1392"/>
        <v>1.9</v>
      </c>
      <c r="CU122" s="312">
        <f t="shared" si="1392"/>
        <v>1.9</v>
      </c>
      <c r="CV122" s="312">
        <f t="shared" si="1392"/>
        <v>1.9</v>
      </c>
      <c r="CW122" s="312">
        <f t="shared" si="1392"/>
        <v>1.9</v>
      </c>
      <c r="CX122" s="312">
        <f t="shared" si="1392"/>
        <v>1.9</v>
      </c>
      <c r="CY122" s="312">
        <f t="shared" si="1392"/>
        <v>1.9</v>
      </c>
      <c r="CZ122" s="312">
        <f t="shared" si="1392"/>
        <v>1.9</v>
      </c>
      <c r="DA122" s="312">
        <f t="shared" si="1392"/>
        <v>1.9</v>
      </c>
      <c r="DB122" s="312">
        <f t="shared" si="1392"/>
        <v>1.9</v>
      </c>
      <c r="DC122" s="312">
        <f t="shared" si="1392"/>
        <v>1.9</v>
      </c>
      <c r="DD122" s="312">
        <f t="shared" si="1392"/>
        <v>1.9</v>
      </c>
      <c r="DE122" s="312">
        <f t="shared" si="1392"/>
        <v>1.9</v>
      </c>
      <c r="DF122" s="312">
        <f t="shared" si="1392"/>
        <v>1.9</v>
      </c>
      <c r="DG122" s="312">
        <f t="shared" si="1392"/>
        <v>1.9</v>
      </c>
      <c r="DH122" s="312">
        <f t="shared" si="1392"/>
        <v>1.9</v>
      </c>
      <c r="DI122" s="312">
        <f t="shared" si="1392"/>
        <v>1.9</v>
      </c>
      <c r="DJ122" s="312">
        <f t="shared" si="1392"/>
        <v>1.9</v>
      </c>
      <c r="DK122" s="312">
        <f t="shared" si="1392"/>
        <v>1.9</v>
      </c>
      <c r="DL122" s="312">
        <f t="shared" si="1392"/>
        <v>1.9</v>
      </c>
      <c r="DM122" s="312">
        <f t="shared" si="1392"/>
        <v>1.9</v>
      </c>
      <c r="DN122" s="312">
        <f t="shared" si="1392"/>
        <v>1.9</v>
      </c>
      <c r="DO122" s="312">
        <f t="shared" si="1392"/>
        <v>1.9</v>
      </c>
      <c r="DP122" s="312">
        <f t="shared" si="1392"/>
        <v>1.9</v>
      </c>
      <c r="DQ122" s="312">
        <f t="shared" si="1392"/>
        <v>1.9</v>
      </c>
      <c r="DR122" s="312">
        <f t="shared" si="1392"/>
        <v>1.9</v>
      </c>
      <c r="DS122" s="312">
        <f t="shared" si="1392"/>
        <v>1.9</v>
      </c>
      <c r="DT122" s="312">
        <f t="shared" si="1392"/>
        <v>1.9</v>
      </c>
      <c r="DU122" s="312">
        <f t="shared" si="1392"/>
        <v>1.9</v>
      </c>
      <c r="DV122" s="312">
        <f t="shared" si="1392"/>
        <v>1.9</v>
      </c>
      <c r="DW122" s="312">
        <f t="shared" si="1392"/>
        <v>1.9</v>
      </c>
      <c r="DX122" s="312">
        <f t="shared" si="1392"/>
        <v>1.9</v>
      </c>
      <c r="DY122" s="312">
        <f t="shared" si="1392"/>
        <v>1.9</v>
      </c>
      <c r="DZ122" s="312">
        <f t="shared" si="1392"/>
        <v>1.9</v>
      </c>
      <c r="EA122" s="312">
        <f t="shared" si="1392"/>
        <v>1.9</v>
      </c>
      <c r="EB122" s="312">
        <f t="shared" si="1392"/>
        <v>1.9</v>
      </c>
    </row>
    <row r="123" spans="2:132" outlineLevel="1" x14ac:dyDescent="0.25">
      <c r="C123" s="323" t="s">
        <v>599</v>
      </c>
      <c r="D123" s="38"/>
      <c r="E123" s="38"/>
      <c r="F123" s="38"/>
      <c r="G123" s="55" t="s">
        <v>220</v>
      </c>
      <c r="H123" s="316">
        <f t="shared" ref="H123" si="1393">SUM(J123:EB123)</f>
        <v>0</v>
      </c>
      <c r="I123" s="38"/>
      <c r="J123" s="314">
        <f>J121*J122</f>
        <v>0</v>
      </c>
      <c r="K123" s="314">
        <f t="shared" ref="K123" si="1394">K121*K122</f>
        <v>0</v>
      </c>
      <c r="L123" s="314">
        <f t="shared" ref="L123" si="1395">L121*L122</f>
        <v>0</v>
      </c>
      <c r="M123" s="314">
        <f t="shared" ref="M123" si="1396">M121*M122</f>
        <v>0</v>
      </c>
      <c r="N123" s="314">
        <f t="shared" ref="N123" si="1397">N121*N122</f>
        <v>0</v>
      </c>
      <c r="O123" s="314">
        <f t="shared" ref="O123" si="1398">O121*O122</f>
        <v>0</v>
      </c>
      <c r="P123" s="314">
        <f t="shared" ref="P123" si="1399">P121*P122</f>
        <v>0</v>
      </c>
      <c r="Q123" s="314">
        <f t="shared" ref="Q123" si="1400">Q121*Q122</f>
        <v>0</v>
      </c>
      <c r="R123" s="314">
        <f t="shared" ref="R123" si="1401">R121*R122</f>
        <v>0</v>
      </c>
      <c r="S123" s="314">
        <f t="shared" ref="S123" si="1402">S121*S122</f>
        <v>0</v>
      </c>
      <c r="T123" s="314">
        <f t="shared" ref="T123" si="1403">T121*T122</f>
        <v>0</v>
      </c>
      <c r="U123" s="314">
        <f t="shared" ref="U123" si="1404">U121*U122</f>
        <v>0</v>
      </c>
      <c r="V123" s="314">
        <f t="shared" ref="V123" si="1405">V121*V122</f>
        <v>0</v>
      </c>
      <c r="W123" s="314">
        <f t="shared" ref="W123" si="1406">W121*W122</f>
        <v>0</v>
      </c>
      <c r="X123" s="314">
        <f t="shared" ref="X123" si="1407">X121*X122</f>
        <v>0</v>
      </c>
      <c r="Y123" s="314">
        <f t="shared" ref="Y123" si="1408">Y121*Y122</f>
        <v>0</v>
      </c>
      <c r="Z123" s="314">
        <f t="shared" ref="Z123" si="1409">Z121*Z122</f>
        <v>0</v>
      </c>
      <c r="AA123" s="314">
        <f t="shared" ref="AA123" si="1410">AA121*AA122</f>
        <v>0</v>
      </c>
      <c r="AB123" s="314">
        <f t="shared" ref="AB123" si="1411">AB121*AB122</f>
        <v>0</v>
      </c>
      <c r="AC123" s="314">
        <f t="shared" ref="AC123" si="1412">AC121*AC122</f>
        <v>0</v>
      </c>
      <c r="AD123" s="314">
        <f t="shared" ref="AD123" si="1413">AD121*AD122</f>
        <v>0</v>
      </c>
      <c r="AE123" s="314">
        <f t="shared" ref="AE123" si="1414">AE121*AE122</f>
        <v>0</v>
      </c>
      <c r="AF123" s="314">
        <f t="shared" ref="AF123" si="1415">AF121*AF122</f>
        <v>0</v>
      </c>
      <c r="AG123" s="314">
        <f t="shared" ref="AG123" si="1416">AG121*AG122</f>
        <v>0</v>
      </c>
      <c r="AH123" s="314">
        <f t="shared" ref="AH123" si="1417">AH121*AH122</f>
        <v>0</v>
      </c>
      <c r="AI123" s="314">
        <f t="shared" ref="AI123" si="1418">AI121*AI122</f>
        <v>0</v>
      </c>
      <c r="AJ123" s="314">
        <f t="shared" ref="AJ123" si="1419">AJ121*AJ122</f>
        <v>0</v>
      </c>
      <c r="AK123" s="314">
        <f t="shared" ref="AK123" si="1420">AK121*AK122</f>
        <v>0</v>
      </c>
      <c r="AL123" s="314">
        <f t="shared" ref="AL123" si="1421">AL121*AL122</f>
        <v>0</v>
      </c>
      <c r="AM123" s="314">
        <f t="shared" ref="AM123" si="1422">AM121*AM122</f>
        <v>0</v>
      </c>
      <c r="AN123" s="314">
        <f t="shared" ref="AN123" si="1423">AN121*AN122</f>
        <v>0</v>
      </c>
      <c r="AO123" s="314">
        <f t="shared" ref="AO123" si="1424">AO121*AO122</f>
        <v>0</v>
      </c>
      <c r="AP123" s="314">
        <f t="shared" ref="AP123" si="1425">AP121*AP122</f>
        <v>0</v>
      </c>
      <c r="AQ123" s="314">
        <f t="shared" ref="AQ123" si="1426">AQ121*AQ122</f>
        <v>0</v>
      </c>
      <c r="AR123" s="314">
        <f t="shared" ref="AR123" si="1427">AR121*AR122</f>
        <v>0</v>
      </c>
      <c r="AS123" s="314">
        <f t="shared" ref="AS123" si="1428">AS121*AS122</f>
        <v>0</v>
      </c>
      <c r="AT123" s="314">
        <f t="shared" ref="AT123" si="1429">AT121*AT122</f>
        <v>0</v>
      </c>
      <c r="AU123" s="314">
        <f t="shared" ref="AU123" si="1430">AU121*AU122</f>
        <v>0</v>
      </c>
      <c r="AV123" s="314">
        <f t="shared" ref="AV123" si="1431">AV121*AV122</f>
        <v>0</v>
      </c>
      <c r="AW123" s="314">
        <f t="shared" ref="AW123" si="1432">AW121*AW122</f>
        <v>0</v>
      </c>
      <c r="AX123" s="314">
        <f t="shared" ref="AX123" si="1433">AX121*AX122</f>
        <v>0</v>
      </c>
      <c r="AY123" s="314">
        <f t="shared" ref="AY123" si="1434">AY121*AY122</f>
        <v>0</v>
      </c>
      <c r="AZ123" s="314">
        <f t="shared" ref="AZ123" si="1435">AZ121*AZ122</f>
        <v>0</v>
      </c>
      <c r="BA123" s="314">
        <f t="shared" ref="BA123" si="1436">BA121*BA122</f>
        <v>0</v>
      </c>
      <c r="BB123" s="314">
        <f t="shared" ref="BB123" si="1437">BB121*BB122</f>
        <v>0</v>
      </c>
      <c r="BC123" s="314">
        <f t="shared" ref="BC123" si="1438">BC121*BC122</f>
        <v>0</v>
      </c>
      <c r="BD123" s="314">
        <f t="shared" ref="BD123" si="1439">BD121*BD122</f>
        <v>0</v>
      </c>
      <c r="BE123" s="314">
        <f t="shared" ref="BE123" si="1440">BE121*BE122</f>
        <v>0</v>
      </c>
      <c r="BF123" s="314">
        <f t="shared" ref="BF123" si="1441">BF121*BF122</f>
        <v>0</v>
      </c>
      <c r="BG123" s="314">
        <f t="shared" ref="BG123" si="1442">BG121*BG122</f>
        <v>0</v>
      </c>
      <c r="BH123" s="314">
        <f t="shared" ref="BH123" si="1443">BH121*BH122</f>
        <v>0</v>
      </c>
      <c r="BI123" s="314">
        <f t="shared" ref="BI123" si="1444">BI121*BI122</f>
        <v>0</v>
      </c>
      <c r="BJ123" s="314">
        <f t="shared" ref="BJ123" si="1445">BJ121*BJ122</f>
        <v>0</v>
      </c>
      <c r="BK123" s="314">
        <f t="shared" ref="BK123" si="1446">BK121*BK122</f>
        <v>0</v>
      </c>
      <c r="BL123" s="314">
        <f t="shared" ref="BL123" si="1447">BL121*BL122</f>
        <v>0</v>
      </c>
      <c r="BM123" s="314">
        <f t="shared" ref="BM123" si="1448">BM121*BM122</f>
        <v>0</v>
      </c>
      <c r="BN123" s="314">
        <f t="shared" ref="BN123" si="1449">BN121*BN122</f>
        <v>0</v>
      </c>
      <c r="BO123" s="314">
        <f t="shared" ref="BO123" si="1450">BO121*BO122</f>
        <v>0</v>
      </c>
      <c r="BP123" s="314">
        <f t="shared" ref="BP123" si="1451">BP121*BP122</f>
        <v>0</v>
      </c>
      <c r="BQ123" s="314">
        <f t="shared" ref="BQ123" si="1452">BQ121*BQ122</f>
        <v>0</v>
      </c>
      <c r="BR123" s="314">
        <f t="shared" ref="BR123" si="1453">BR121*BR122</f>
        <v>0</v>
      </c>
      <c r="BS123" s="314">
        <f t="shared" ref="BS123" si="1454">BS121*BS122</f>
        <v>0</v>
      </c>
      <c r="BT123" s="314">
        <f t="shared" ref="BT123" si="1455">BT121*BT122</f>
        <v>0</v>
      </c>
      <c r="BU123" s="314">
        <f t="shared" ref="BU123" si="1456">BU121*BU122</f>
        <v>0</v>
      </c>
      <c r="BV123" s="314">
        <f t="shared" ref="BV123" si="1457">BV121*BV122</f>
        <v>0</v>
      </c>
      <c r="BW123" s="314">
        <f t="shared" ref="BW123" si="1458">BW121*BW122</f>
        <v>0</v>
      </c>
      <c r="BX123" s="314">
        <f t="shared" ref="BX123" si="1459">BX121*BX122</f>
        <v>0</v>
      </c>
      <c r="BY123" s="314">
        <f t="shared" ref="BY123" si="1460">BY121*BY122</f>
        <v>0</v>
      </c>
      <c r="BZ123" s="314">
        <f t="shared" ref="BZ123" si="1461">BZ121*BZ122</f>
        <v>0</v>
      </c>
      <c r="CA123" s="314">
        <f t="shared" ref="CA123" si="1462">CA121*CA122</f>
        <v>0</v>
      </c>
      <c r="CB123" s="314">
        <f t="shared" ref="CB123" si="1463">CB121*CB122</f>
        <v>0</v>
      </c>
      <c r="CC123" s="314">
        <f t="shared" ref="CC123" si="1464">CC121*CC122</f>
        <v>0</v>
      </c>
      <c r="CD123" s="314">
        <f t="shared" ref="CD123" si="1465">CD121*CD122</f>
        <v>0</v>
      </c>
      <c r="CE123" s="314">
        <f t="shared" ref="CE123" si="1466">CE121*CE122</f>
        <v>0</v>
      </c>
      <c r="CF123" s="314">
        <f t="shared" ref="CF123" si="1467">CF121*CF122</f>
        <v>0</v>
      </c>
      <c r="CG123" s="314">
        <f t="shared" ref="CG123" si="1468">CG121*CG122</f>
        <v>0</v>
      </c>
      <c r="CH123" s="314">
        <f t="shared" ref="CH123" si="1469">CH121*CH122</f>
        <v>0</v>
      </c>
      <c r="CI123" s="314">
        <f t="shared" ref="CI123" si="1470">CI121*CI122</f>
        <v>0</v>
      </c>
      <c r="CJ123" s="314">
        <f t="shared" ref="CJ123" si="1471">CJ121*CJ122</f>
        <v>0</v>
      </c>
      <c r="CK123" s="314">
        <f t="shared" ref="CK123" si="1472">CK121*CK122</f>
        <v>0</v>
      </c>
      <c r="CL123" s="314">
        <f t="shared" ref="CL123" si="1473">CL121*CL122</f>
        <v>0</v>
      </c>
      <c r="CM123" s="314">
        <f t="shared" ref="CM123" si="1474">CM121*CM122</f>
        <v>0</v>
      </c>
      <c r="CN123" s="314">
        <f t="shared" ref="CN123" si="1475">CN121*CN122</f>
        <v>0</v>
      </c>
      <c r="CO123" s="314">
        <f t="shared" ref="CO123" si="1476">CO121*CO122</f>
        <v>0</v>
      </c>
      <c r="CP123" s="314">
        <f t="shared" ref="CP123" si="1477">CP121*CP122</f>
        <v>0</v>
      </c>
      <c r="CQ123" s="314">
        <f t="shared" ref="CQ123" si="1478">CQ121*CQ122</f>
        <v>0</v>
      </c>
      <c r="CR123" s="314">
        <f t="shared" ref="CR123" si="1479">CR121*CR122</f>
        <v>0</v>
      </c>
      <c r="CS123" s="314">
        <f t="shared" ref="CS123" si="1480">CS121*CS122</f>
        <v>0</v>
      </c>
      <c r="CT123" s="314">
        <f t="shared" ref="CT123" si="1481">CT121*CT122</f>
        <v>0</v>
      </c>
      <c r="CU123" s="314">
        <f t="shared" ref="CU123" si="1482">CU121*CU122</f>
        <v>0</v>
      </c>
      <c r="CV123" s="314">
        <f t="shared" ref="CV123" si="1483">CV121*CV122</f>
        <v>0</v>
      </c>
      <c r="CW123" s="314">
        <f t="shared" ref="CW123" si="1484">CW121*CW122</f>
        <v>0</v>
      </c>
      <c r="CX123" s="314">
        <f t="shared" ref="CX123" si="1485">CX121*CX122</f>
        <v>0</v>
      </c>
      <c r="CY123" s="314">
        <f t="shared" ref="CY123" si="1486">CY121*CY122</f>
        <v>0</v>
      </c>
      <c r="CZ123" s="314">
        <f t="shared" ref="CZ123" si="1487">CZ121*CZ122</f>
        <v>0</v>
      </c>
      <c r="DA123" s="314">
        <f t="shared" ref="DA123" si="1488">DA121*DA122</f>
        <v>0</v>
      </c>
      <c r="DB123" s="314">
        <f t="shared" ref="DB123" si="1489">DB121*DB122</f>
        <v>0</v>
      </c>
      <c r="DC123" s="314">
        <f t="shared" ref="DC123" si="1490">DC121*DC122</f>
        <v>0</v>
      </c>
      <c r="DD123" s="314">
        <f t="shared" ref="DD123" si="1491">DD121*DD122</f>
        <v>0</v>
      </c>
      <c r="DE123" s="314">
        <f t="shared" ref="DE123" si="1492">DE121*DE122</f>
        <v>0</v>
      </c>
      <c r="DF123" s="314">
        <f t="shared" ref="DF123" si="1493">DF121*DF122</f>
        <v>0</v>
      </c>
      <c r="DG123" s="314">
        <f t="shared" ref="DG123" si="1494">DG121*DG122</f>
        <v>0</v>
      </c>
      <c r="DH123" s="314">
        <f t="shared" ref="DH123" si="1495">DH121*DH122</f>
        <v>0</v>
      </c>
      <c r="DI123" s="314">
        <f t="shared" ref="DI123" si="1496">DI121*DI122</f>
        <v>0</v>
      </c>
      <c r="DJ123" s="314">
        <f t="shared" ref="DJ123" si="1497">DJ121*DJ122</f>
        <v>0</v>
      </c>
      <c r="DK123" s="314">
        <f t="shared" ref="DK123" si="1498">DK121*DK122</f>
        <v>0</v>
      </c>
      <c r="DL123" s="314">
        <f t="shared" ref="DL123" si="1499">DL121*DL122</f>
        <v>0</v>
      </c>
      <c r="DM123" s="314">
        <f t="shared" ref="DM123" si="1500">DM121*DM122</f>
        <v>0</v>
      </c>
      <c r="DN123" s="314">
        <f t="shared" ref="DN123" si="1501">DN121*DN122</f>
        <v>0</v>
      </c>
      <c r="DO123" s="314">
        <f t="shared" ref="DO123" si="1502">DO121*DO122</f>
        <v>0</v>
      </c>
      <c r="DP123" s="314">
        <f t="shared" ref="DP123" si="1503">DP121*DP122</f>
        <v>0</v>
      </c>
      <c r="DQ123" s="314">
        <f t="shared" ref="DQ123" si="1504">DQ121*DQ122</f>
        <v>0</v>
      </c>
      <c r="DR123" s="314">
        <f t="shared" ref="DR123" si="1505">DR121*DR122</f>
        <v>0</v>
      </c>
      <c r="DS123" s="314">
        <f t="shared" ref="DS123" si="1506">DS121*DS122</f>
        <v>0</v>
      </c>
      <c r="DT123" s="314">
        <f t="shared" ref="DT123" si="1507">DT121*DT122</f>
        <v>0</v>
      </c>
      <c r="DU123" s="314">
        <f t="shared" ref="DU123" si="1508">DU121*DU122</f>
        <v>0</v>
      </c>
      <c r="DV123" s="314">
        <f t="shared" ref="DV123" si="1509">DV121*DV122</f>
        <v>0</v>
      </c>
      <c r="DW123" s="314">
        <f t="shared" ref="DW123" si="1510">DW121*DW122</f>
        <v>0</v>
      </c>
      <c r="DX123" s="314">
        <f t="shared" ref="DX123" si="1511">DX121*DX122</f>
        <v>0</v>
      </c>
      <c r="DY123" s="314">
        <f t="shared" ref="DY123" si="1512">DY121*DY122</f>
        <v>0</v>
      </c>
      <c r="DZ123" s="314">
        <f t="shared" ref="DZ123" si="1513">DZ121*DZ122</f>
        <v>0</v>
      </c>
      <c r="EA123" s="314">
        <f t="shared" ref="EA123" si="1514">EA121*EA122</f>
        <v>0</v>
      </c>
      <c r="EB123" s="314">
        <f t="shared" ref="EB123" si="1515">EB121*EB122</f>
        <v>0</v>
      </c>
    </row>
    <row r="124" spans="2:132" outlineLevel="1" x14ac:dyDescent="0.25">
      <c r="C124" s="324" t="s">
        <v>417</v>
      </c>
      <c r="D124" s="34"/>
      <c r="E124" s="34"/>
      <c r="F124" s="34"/>
      <c r="G124" s="67" t="s">
        <v>215</v>
      </c>
      <c r="H124" s="34"/>
      <c r="I124" s="34"/>
      <c r="J124" s="126">
        <f>J$13</f>
        <v>1</v>
      </c>
      <c r="K124" s="126">
        <f t="shared" ref="K124:BV124" si="1516">K$13</f>
        <v>1.0026792493128671</v>
      </c>
      <c r="L124" s="126">
        <f t="shared" si="1516"/>
        <v>1.0056539350998608</v>
      </c>
      <c r="M124" s="126">
        <f t="shared" si="1516"/>
        <v>1.0085410656939733</v>
      </c>
      <c r="N124" s="126">
        <f t="shared" si="1516"/>
        <v>1.0114364849476103</v>
      </c>
      <c r="O124" s="126">
        <f t="shared" si="1516"/>
        <v>1.0143402166566737</v>
      </c>
      <c r="P124" s="126">
        <f t="shared" si="1516"/>
        <v>1.0172522846853813</v>
      </c>
      <c r="Q124" s="126">
        <f t="shared" si="1516"/>
        <v>1.0201727129664624</v>
      </c>
      <c r="R124" s="126">
        <f t="shared" si="1516"/>
        <v>1.0231015255013547</v>
      </c>
      <c r="S124" s="126">
        <f t="shared" si="1516"/>
        <v>1.0260387463604019</v>
      </c>
      <c r="T124" s="126">
        <f t="shared" si="1516"/>
        <v>1.028984399683051</v>
      </c>
      <c r="U124" s="126">
        <f t="shared" si="1516"/>
        <v>1.0319385096780509</v>
      </c>
      <c r="V124" s="126">
        <f t="shared" si="1516"/>
        <v>1.0349011006236515</v>
      </c>
      <c r="W124" s="126">
        <f t="shared" si="1516"/>
        <v>1.0377730230388176</v>
      </c>
      <c r="X124" s="126">
        <f t="shared" si="1516"/>
        <v>1.0408518228283561</v>
      </c>
      <c r="Y124" s="126">
        <f t="shared" si="1516"/>
        <v>1.0438400029932626</v>
      </c>
      <c r="Z124" s="126">
        <f t="shared" si="1516"/>
        <v>1.046836761920777</v>
      </c>
      <c r="AA124" s="126">
        <f t="shared" si="1516"/>
        <v>1.0498421242396576</v>
      </c>
      <c r="AB124" s="126">
        <f t="shared" si="1516"/>
        <v>1.05285611464937</v>
      </c>
      <c r="AC124" s="126">
        <f t="shared" si="1516"/>
        <v>1.0558787579202888</v>
      </c>
      <c r="AD124" s="126">
        <f t="shared" si="1516"/>
        <v>1.0589100788939025</v>
      </c>
      <c r="AE124" s="126">
        <f t="shared" si="1516"/>
        <v>1.0619501024830165</v>
      </c>
      <c r="AF124" s="126">
        <f t="shared" si="1516"/>
        <v>1.0649988536719583</v>
      </c>
      <c r="AG124" s="126">
        <f t="shared" si="1516"/>
        <v>1.0680563575167832</v>
      </c>
      <c r="AH124" s="126">
        <f t="shared" si="1516"/>
        <v>1.0711226391454798</v>
      </c>
      <c r="AI124" s="126">
        <f t="shared" si="1516"/>
        <v>1.0739924437404067</v>
      </c>
      <c r="AJ124" s="126">
        <f t="shared" si="1516"/>
        <v>1.0771786970311998</v>
      </c>
      <c r="AK124" s="126">
        <f t="shared" si="1516"/>
        <v>1.0802711679727233</v>
      </c>
      <c r="AL124" s="126">
        <f t="shared" si="1516"/>
        <v>1.0833725170851116</v>
      </c>
      <c r="AM124" s="126">
        <f t="shared" si="1516"/>
        <v>1.0864827698566941</v>
      </c>
      <c r="AN124" s="126">
        <f t="shared" si="1516"/>
        <v>1.0896019518489746</v>
      </c>
      <c r="AO124" s="126">
        <f t="shared" si="1516"/>
        <v>1.0927300886968412</v>
      </c>
      <c r="AP124" s="126">
        <f t="shared" si="1516"/>
        <v>1.0958672061087775</v>
      </c>
      <c r="AQ124" s="126">
        <f t="shared" si="1516"/>
        <v>1.0990133298670732</v>
      </c>
      <c r="AR124" s="126">
        <f t="shared" si="1516"/>
        <v>1.1021684858280367</v>
      </c>
      <c r="AS124" s="126">
        <f t="shared" si="1516"/>
        <v>1.1053326999222071</v>
      </c>
      <c r="AT124" s="126">
        <f t="shared" si="1516"/>
        <v>1.1085059981545673</v>
      </c>
      <c r="AU124" s="126">
        <f t="shared" si="1516"/>
        <v>1.111475962088432</v>
      </c>
      <c r="AV124" s="126">
        <f t="shared" si="1516"/>
        <v>1.1147734191259395</v>
      </c>
      <c r="AW124" s="126">
        <f t="shared" si="1516"/>
        <v>1.1179738207069689</v>
      </c>
      <c r="AX124" s="126">
        <f t="shared" si="1516"/>
        <v>1.1211834103167977</v>
      </c>
      <c r="AY124" s="126">
        <f t="shared" si="1516"/>
        <v>1.1244022143333261</v>
      </c>
      <c r="AZ124" s="126">
        <f t="shared" si="1516"/>
        <v>1.1276302592101826</v>
      </c>
      <c r="BA124" s="126">
        <f t="shared" si="1516"/>
        <v>1.1308675714769412</v>
      </c>
      <c r="BB124" s="126">
        <f t="shared" si="1516"/>
        <v>1.1341141777393395</v>
      </c>
      <c r="BC124" s="126">
        <f t="shared" si="1516"/>
        <v>1.1373701046794982</v>
      </c>
      <c r="BD124" s="126">
        <f t="shared" si="1516"/>
        <v>1.1406353790561385</v>
      </c>
      <c r="BE124" s="126">
        <f t="shared" si="1516"/>
        <v>1.1439100277048042</v>
      </c>
      <c r="BF124" s="126">
        <f t="shared" si="1516"/>
        <v>1.1471940775380809</v>
      </c>
      <c r="BG124" s="126">
        <f t="shared" si="1516"/>
        <v>1.15026769648205</v>
      </c>
      <c r="BH124" s="126">
        <f t="shared" si="1516"/>
        <v>1.1536802383994258</v>
      </c>
      <c r="BI124" s="126">
        <f t="shared" si="1516"/>
        <v>1.1569923375180708</v>
      </c>
      <c r="BJ124" s="126">
        <f t="shared" si="1516"/>
        <v>1.1603139453378331</v>
      </c>
      <c r="BK124" s="126">
        <f t="shared" si="1516"/>
        <v>1.1636450891572303</v>
      </c>
      <c r="BL124" s="126">
        <f t="shared" si="1516"/>
        <v>1.1669857963531516</v>
      </c>
      <c r="BM124" s="126">
        <f t="shared" si="1516"/>
        <v>1.1703360943810825</v>
      </c>
      <c r="BN124" s="126">
        <f t="shared" si="1516"/>
        <v>1.1736960107753303</v>
      </c>
      <c r="BO124" s="126">
        <f t="shared" si="1516"/>
        <v>1.1770655731492505</v>
      </c>
      <c r="BP124" s="126">
        <f t="shared" si="1516"/>
        <v>1.180444809195474</v>
      </c>
      <c r="BQ124" s="126">
        <f t="shared" si="1516"/>
        <v>1.1838337466861339</v>
      </c>
      <c r="BR124" s="126">
        <f t="shared" si="1516"/>
        <v>1.1872324134730949</v>
      </c>
      <c r="BS124" s="126">
        <f t="shared" si="1516"/>
        <v>1.1905270658589224</v>
      </c>
      <c r="BT124" s="126">
        <f t="shared" si="1516"/>
        <v>1.1940590467434065</v>
      </c>
      <c r="BU124" s="126">
        <f t="shared" si="1516"/>
        <v>1.1974870693312041</v>
      </c>
      <c r="BV124" s="126">
        <f t="shared" si="1516"/>
        <v>1.2009249334246579</v>
      </c>
      <c r="BW124" s="126">
        <f t="shared" ref="BW124:EB124" si="1517">BW$13</f>
        <v>1.204372667277734</v>
      </c>
      <c r="BX124" s="126">
        <f t="shared" si="1517"/>
        <v>1.2078302992255125</v>
      </c>
      <c r="BY124" s="126">
        <f t="shared" si="1517"/>
        <v>1.2112978576844211</v>
      </c>
      <c r="BZ124" s="126">
        <f t="shared" si="1517"/>
        <v>1.2147753711524676</v>
      </c>
      <c r="CA124" s="126">
        <f t="shared" si="1517"/>
        <v>1.2182628682094752</v>
      </c>
      <c r="CB124" s="126">
        <f t="shared" si="1517"/>
        <v>1.2217603775173165</v>
      </c>
      <c r="CC124" s="126">
        <f t="shared" si="1517"/>
        <v>1.2252679278201495</v>
      </c>
      <c r="CD124" s="126">
        <f t="shared" si="1517"/>
        <v>1.2287855479446541</v>
      </c>
      <c r="CE124" s="126">
        <f t="shared" si="1517"/>
        <v>1.232077770779646</v>
      </c>
      <c r="CF124" s="126">
        <f t="shared" si="1517"/>
        <v>1.23573302168438</v>
      </c>
      <c r="CG124" s="126">
        <f t="shared" si="1517"/>
        <v>1.2392806860334544</v>
      </c>
      <c r="CH124" s="126">
        <f t="shared" si="1517"/>
        <v>1.2428385353675644</v>
      </c>
      <c r="CI124" s="126">
        <f t="shared" si="1517"/>
        <v>1.2464065989267703</v>
      </c>
      <c r="CJ124" s="126">
        <f t="shared" si="1517"/>
        <v>1.2499849060350778</v>
      </c>
      <c r="CK124" s="126">
        <f t="shared" si="1517"/>
        <v>1.2535734861006791</v>
      </c>
      <c r="CL124" s="126">
        <f t="shared" si="1517"/>
        <v>1.257172368616194</v>
      </c>
      <c r="CM124" s="126">
        <f t="shared" si="1517"/>
        <v>1.2607815831589126</v>
      </c>
      <c r="CN124" s="126">
        <f t="shared" si="1517"/>
        <v>1.2644011593910389</v>
      </c>
      <c r="CO124" s="126">
        <f t="shared" si="1517"/>
        <v>1.2680311270599336</v>
      </c>
      <c r="CP124" s="126">
        <f t="shared" si="1517"/>
        <v>1.2716715159983594</v>
      </c>
      <c r="CQ124" s="126">
        <f t="shared" si="1517"/>
        <v>1.2750786410337906</v>
      </c>
      <c r="CR124" s="126">
        <f t="shared" si="1517"/>
        <v>1.2788614642181557</v>
      </c>
      <c r="CS124" s="126">
        <f t="shared" si="1517"/>
        <v>1.2825329459576562</v>
      </c>
      <c r="CT124" s="126">
        <f t="shared" si="1517"/>
        <v>1.2862149681493797</v>
      </c>
      <c r="CU124" s="126">
        <f t="shared" si="1517"/>
        <v>1.289907561053897</v>
      </c>
      <c r="CV124" s="126">
        <f t="shared" si="1517"/>
        <v>1.293610755018654</v>
      </c>
      <c r="CW124" s="126">
        <f t="shared" si="1517"/>
        <v>1.2973245804782207</v>
      </c>
      <c r="CX124" s="126">
        <f t="shared" si="1517"/>
        <v>1.3010490679545423</v>
      </c>
      <c r="CY124" s="126">
        <f t="shared" si="1517"/>
        <v>1.304784248057189</v>
      </c>
      <c r="CZ124" s="126">
        <f t="shared" si="1517"/>
        <v>1.3085301514836076</v>
      </c>
      <c r="DA124" s="126">
        <f t="shared" si="1517"/>
        <v>1.3122868090193751</v>
      </c>
      <c r="DB124" s="126">
        <f t="shared" si="1517"/>
        <v>1.3160542515384499</v>
      </c>
      <c r="DC124" s="126">
        <f t="shared" si="1517"/>
        <v>1.3195802889875801</v>
      </c>
      <c r="DD124" s="126">
        <f t="shared" si="1517"/>
        <v>1.323495136864544</v>
      </c>
      <c r="DE124" s="126">
        <f t="shared" si="1517"/>
        <v>1.3272947573576725</v>
      </c>
      <c r="DF124" s="126">
        <f t="shared" si="1517"/>
        <v>1.3311052861764079</v>
      </c>
      <c r="DG124" s="126">
        <f t="shared" si="1517"/>
        <v>1.3349267546374479</v>
      </c>
      <c r="DH124" s="126">
        <f t="shared" si="1517"/>
        <v>1.3387591941473977</v>
      </c>
      <c r="DI124" s="126">
        <f t="shared" si="1517"/>
        <v>1.3426026362030277</v>
      </c>
      <c r="DJ124" s="126">
        <f t="shared" si="1517"/>
        <v>1.3464571123915319</v>
      </c>
      <c r="DK124" s="126">
        <f t="shared" si="1517"/>
        <v>1.3503226543907885</v>
      </c>
      <c r="DL124" s="126">
        <f t="shared" si="1517"/>
        <v>1.3541992939696192</v>
      </c>
      <c r="DM124" s="126">
        <f t="shared" si="1517"/>
        <v>1.358087062988051</v>
      </c>
      <c r="DN124" s="126">
        <f t="shared" si="1517"/>
        <v>1.361985993397578</v>
      </c>
      <c r="DO124" s="126">
        <f t="shared" si="1517"/>
        <v>1.3657655991021458</v>
      </c>
      <c r="DP124" s="126">
        <f t="shared" si="1517"/>
        <v>1.3698174666548035</v>
      </c>
      <c r="DQ124" s="126">
        <f t="shared" si="1517"/>
        <v>1.3737500738651915</v>
      </c>
      <c r="DR124" s="126">
        <f t="shared" si="1517"/>
        <v>1.3776939711925826</v>
      </c>
      <c r="DS124" s="126">
        <f t="shared" si="1517"/>
        <v>1.381649191049759</v>
      </c>
      <c r="DT124" s="126">
        <f t="shared" si="1517"/>
        <v>1.385615765942557</v>
      </c>
      <c r="DU124" s="126">
        <f t="shared" si="1517"/>
        <v>1.3895937284701338</v>
      </c>
      <c r="DV124" s="126">
        <f t="shared" si="1517"/>
        <v>1.3935831113252357</v>
      </c>
      <c r="DW124" s="126">
        <f t="shared" si="1517"/>
        <v>1.3975839472944662</v>
      </c>
      <c r="DX124" s="126">
        <f t="shared" si="1517"/>
        <v>1.401596269258556</v>
      </c>
      <c r="DY124" s="126">
        <f t="shared" si="1517"/>
        <v>1.4056201101926329</v>
      </c>
      <c r="DZ124" s="126">
        <f t="shared" si="1517"/>
        <v>1.4096555031664932</v>
      </c>
      <c r="EA124" s="126">
        <f t="shared" si="1517"/>
        <v>1.4134323217047313</v>
      </c>
      <c r="EB124" s="126">
        <f t="shared" si="1517"/>
        <v>1.4176256038945581</v>
      </c>
    </row>
    <row r="125" spans="2:132" outlineLevel="1" x14ac:dyDescent="0.25">
      <c r="C125" s="320" t="s">
        <v>564</v>
      </c>
      <c r="D125" s="38"/>
      <c r="E125" s="38"/>
      <c r="F125" s="38"/>
      <c r="G125" s="52" t="s">
        <v>220</v>
      </c>
      <c r="H125" s="46">
        <f t="shared" ref="H125" si="1518">SUM(J125:EB125)</f>
        <v>0</v>
      </c>
      <c r="I125" s="38"/>
      <c r="J125" s="82">
        <f>J123*J124</f>
        <v>0</v>
      </c>
      <c r="K125" s="82">
        <f t="shared" ref="K125" si="1519">K123*K124</f>
        <v>0</v>
      </c>
      <c r="L125" s="82">
        <f t="shared" ref="L125" si="1520">L123*L124</f>
        <v>0</v>
      </c>
      <c r="M125" s="82">
        <f t="shared" ref="M125" si="1521">M123*M124</f>
        <v>0</v>
      </c>
      <c r="N125" s="82">
        <f t="shared" ref="N125" si="1522">N123*N124</f>
        <v>0</v>
      </c>
      <c r="O125" s="82">
        <f t="shared" ref="O125" si="1523">O123*O124</f>
        <v>0</v>
      </c>
      <c r="P125" s="82">
        <f t="shared" ref="P125" si="1524">P123*P124</f>
        <v>0</v>
      </c>
      <c r="Q125" s="82">
        <f t="shared" ref="Q125" si="1525">Q123*Q124</f>
        <v>0</v>
      </c>
      <c r="R125" s="82">
        <f t="shared" ref="R125" si="1526">R123*R124</f>
        <v>0</v>
      </c>
      <c r="S125" s="82">
        <f t="shared" ref="S125" si="1527">S123*S124</f>
        <v>0</v>
      </c>
      <c r="T125" s="82">
        <f t="shared" ref="T125" si="1528">T123*T124</f>
        <v>0</v>
      </c>
      <c r="U125" s="82">
        <f t="shared" ref="U125" si="1529">U123*U124</f>
        <v>0</v>
      </c>
      <c r="V125" s="82">
        <f t="shared" ref="V125" si="1530">V123*V124</f>
        <v>0</v>
      </c>
      <c r="W125" s="82">
        <f t="shared" ref="W125" si="1531">W123*W124</f>
        <v>0</v>
      </c>
      <c r="X125" s="82">
        <f t="shared" ref="X125" si="1532">X123*X124</f>
        <v>0</v>
      </c>
      <c r="Y125" s="82">
        <f t="shared" ref="Y125" si="1533">Y123*Y124</f>
        <v>0</v>
      </c>
      <c r="Z125" s="82">
        <f t="shared" ref="Z125" si="1534">Z123*Z124</f>
        <v>0</v>
      </c>
      <c r="AA125" s="82">
        <f t="shared" ref="AA125" si="1535">AA123*AA124</f>
        <v>0</v>
      </c>
      <c r="AB125" s="82">
        <f t="shared" ref="AB125" si="1536">AB123*AB124</f>
        <v>0</v>
      </c>
      <c r="AC125" s="82">
        <f t="shared" ref="AC125" si="1537">AC123*AC124</f>
        <v>0</v>
      </c>
      <c r="AD125" s="82">
        <f t="shared" ref="AD125" si="1538">AD123*AD124</f>
        <v>0</v>
      </c>
      <c r="AE125" s="82">
        <f t="shared" ref="AE125" si="1539">AE123*AE124</f>
        <v>0</v>
      </c>
      <c r="AF125" s="82">
        <f t="shared" ref="AF125" si="1540">AF123*AF124</f>
        <v>0</v>
      </c>
      <c r="AG125" s="82">
        <f t="shared" ref="AG125" si="1541">AG123*AG124</f>
        <v>0</v>
      </c>
      <c r="AH125" s="82">
        <f t="shared" ref="AH125" si="1542">AH123*AH124</f>
        <v>0</v>
      </c>
      <c r="AI125" s="82">
        <f t="shared" ref="AI125" si="1543">AI123*AI124</f>
        <v>0</v>
      </c>
      <c r="AJ125" s="82">
        <f t="shared" ref="AJ125" si="1544">AJ123*AJ124</f>
        <v>0</v>
      </c>
      <c r="AK125" s="82">
        <f t="shared" ref="AK125" si="1545">AK123*AK124</f>
        <v>0</v>
      </c>
      <c r="AL125" s="82">
        <f t="shared" ref="AL125" si="1546">AL123*AL124</f>
        <v>0</v>
      </c>
      <c r="AM125" s="82">
        <f t="shared" ref="AM125" si="1547">AM123*AM124</f>
        <v>0</v>
      </c>
      <c r="AN125" s="82">
        <f t="shared" ref="AN125" si="1548">AN123*AN124</f>
        <v>0</v>
      </c>
      <c r="AO125" s="82">
        <f t="shared" ref="AO125" si="1549">AO123*AO124</f>
        <v>0</v>
      </c>
      <c r="AP125" s="82">
        <f t="shared" ref="AP125" si="1550">AP123*AP124</f>
        <v>0</v>
      </c>
      <c r="AQ125" s="82">
        <f t="shared" ref="AQ125" si="1551">AQ123*AQ124</f>
        <v>0</v>
      </c>
      <c r="AR125" s="82">
        <f t="shared" ref="AR125" si="1552">AR123*AR124</f>
        <v>0</v>
      </c>
      <c r="AS125" s="82">
        <f t="shared" ref="AS125" si="1553">AS123*AS124</f>
        <v>0</v>
      </c>
      <c r="AT125" s="82">
        <f t="shared" ref="AT125" si="1554">AT123*AT124</f>
        <v>0</v>
      </c>
      <c r="AU125" s="82">
        <f t="shared" ref="AU125" si="1555">AU123*AU124</f>
        <v>0</v>
      </c>
      <c r="AV125" s="82">
        <f t="shared" ref="AV125" si="1556">AV123*AV124</f>
        <v>0</v>
      </c>
      <c r="AW125" s="82">
        <f t="shared" ref="AW125" si="1557">AW123*AW124</f>
        <v>0</v>
      </c>
      <c r="AX125" s="82">
        <f t="shared" ref="AX125" si="1558">AX123*AX124</f>
        <v>0</v>
      </c>
      <c r="AY125" s="82">
        <f t="shared" ref="AY125" si="1559">AY123*AY124</f>
        <v>0</v>
      </c>
      <c r="AZ125" s="82">
        <f t="shared" ref="AZ125" si="1560">AZ123*AZ124</f>
        <v>0</v>
      </c>
      <c r="BA125" s="82">
        <f t="shared" ref="BA125" si="1561">BA123*BA124</f>
        <v>0</v>
      </c>
      <c r="BB125" s="82">
        <f t="shared" ref="BB125" si="1562">BB123*BB124</f>
        <v>0</v>
      </c>
      <c r="BC125" s="82">
        <f t="shared" ref="BC125" si="1563">BC123*BC124</f>
        <v>0</v>
      </c>
      <c r="BD125" s="82">
        <f t="shared" ref="BD125" si="1564">BD123*BD124</f>
        <v>0</v>
      </c>
      <c r="BE125" s="82">
        <f t="shared" ref="BE125" si="1565">BE123*BE124</f>
        <v>0</v>
      </c>
      <c r="BF125" s="82">
        <f t="shared" ref="BF125" si="1566">BF123*BF124</f>
        <v>0</v>
      </c>
      <c r="BG125" s="82">
        <f t="shared" ref="BG125" si="1567">BG123*BG124</f>
        <v>0</v>
      </c>
      <c r="BH125" s="82">
        <f t="shared" ref="BH125" si="1568">BH123*BH124</f>
        <v>0</v>
      </c>
      <c r="BI125" s="82">
        <f t="shared" ref="BI125" si="1569">BI123*BI124</f>
        <v>0</v>
      </c>
      <c r="BJ125" s="82">
        <f t="shared" ref="BJ125" si="1570">BJ123*BJ124</f>
        <v>0</v>
      </c>
      <c r="BK125" s="82">
        <f t="shared" ref="BK125" si="1571">BK123*BK124</f>
        <v>0</v>
      </c>
      <c r="BL125" s="82">
        <f t="shared" ref="BL125" si="1572">BL123*BL124</f>
        <v>0</v>
      </c>
      <c r="BM125" s="82">
        <f t="shared" ref="BM125" si="1573">BM123*BM124</f>
        <v>0</v>
      </c>
      <c r="BN125" s="82">
        <f t="shared" ref="BN125" si="1574">BN123*BN124</f>
        <v>0</v>
      </c>
      <c r="BO125" s="82">
        <f t="shared" ref="BO125" si="1575">BO123*BO124</f>
        <v>0</v>
      </c>
      <c r="BP125" s="82">
        <f t="shared" ref="BP125" si="1576">BP123*BP124</f>
        <v>0</v>
      </c>
      <c r="BQ125" s="82">
        <f t="shared" ref="BQ125" si="1577">BQ123*BQ124</f>
        <v>0</v>
      </c>
      <c r="BR125" s="82">
        <f t="shared" ref="BR125" si="1578">BR123*BR124</f>
        <v>0</v>
      </c>
      <c r="BS125" s="82">
        <f t="shared" ref="BS125" si="1579">BS123*BS124</f>
        <v>0</v>
      </c>
      <c r="BT125" s="82">
        <f t="shared" ref="BT125" si="1580">BT123*BT124</f>
        <v>0</v>
      </c>
      <c r="BU125" s="82">
        <f t="shared" ref="BU125" si="1581">BU123*BU124</f>
        <v>0</v>
      </c>
      <c r="BV125" s="82">
        <f t="shared" ref="BV125" si="1582">BV123*BV124</f>
        <v>0</v>
      </c>
      <c r="BW125" s="82">
        <f t="shared" ref="BW125" si="1583">BW123*BW124</f>
        <v>0</v>
      </c>
      <c r="BX125" s="82">
        <f t="shared" ref="BX125" si="1584">BX123*BX124</f>
        <v>0</v>
      </c>
      <c r="BY125" s="82">
        <f t="shared" ref="BY125" si="1585">BY123*BY124</f>
        <v>0</v>
      </c>
      <c r="BZ125" s="82">
        <f t="shared" ref="BZ125" si="1586">BZ123*BZ124</f>
        <v>0</v>
      </c>
      <c r="CA125" s="82">
        <f t="shared" ref="CA125" si="1587">CA123*CA124</f>
        <v>0</v>
      </c>
      <c r="CB125" s="82">
        <f t="shared" ref="CB125" si="1588">CB123*CB124</f>
        <v>0</v>
      </c>
      <c r="CC125" s="82">
        <f t="shared" ref="CC125" si="1589">CC123*CC124</f>
        <v>0</v>
      </c>
      <c r="CD125" s="82">
        <f t="shared" ref="CD125" si="1590">CD123*CD124</f>
        <v>0</v>
      </c>
      <c r="CE125" s="82">
        <f t="shared" ref="CE125" si="1591">CE123*CE124</f>
        <v>0</v>
      </c>
      <c r="CF125" s="82">
        <f t="shared" ref="CF125" si="1592">CF123*CF124</f>
        <v>0</v>
      </c>
      <c r="CG125" s="82">
        <f t="shared" ref="CG125" si="1593">CG123*CG124</f>
        <v>0</v>
      </c>
      <c r="CH125" s="82">
        <f t="shared" ref="CH125" si="1594">CH123*CH124</f>
        <v>0</v>
      </c>
      <c r="CI125" s="82">
        <f t="shared" ref="CI125" si="1595">CI123*CI124</f>
        <v>0</v>
      </c>
      <c r="CJ125" s="82">
        <f t="shared" ref="CJ125" si="1596">CJ123*CJ124</f>
        <v>0</v>
      </c>
      <c r="CK125" s="82">
        <f t="shared" ref="CK125" si="1597">CK123*CK124</f>
        <v>0</v>
      </c>
      <c r="CL125" s="82">
        <f t="shared" ref="CL125" si="1598">CL123*CL124</f>
        <v>0</v>
      </c>
      <c r="CM125" s="82">
        <f t="shared" ref="CM125" si="1599">CM123*CM124</f>
        <v>0</v>
      </c>
      <c r="CN125" s="82">
        <f t="shared" ref="CN125" si="1600">CN123*CN124</f>
        <v>0</v>
      </c>
      <c r="CO125" s="82">
        <f t="shared" ref="CO125" si="1601">CO123*CO124</f>
        <v>0</v>
      </c>
      <c r="CP125" s="82">
        <f t="shared" ref="CP125" si="1602">CP123*CP124</f>
        <v>0</v>
      </c>
      <c r="CQ125" s="82">
        <f t="shared" ref="CQ125" si="1603">CQ123*CQ124</f>
        <v>0</v>
      </c>
      <c r="CR125" s="82">
        <f t="shared" ref="CR125" si="1604">CR123*CR124</f>
        <v>0</v>
      </c>
      <c r="CS125" s="82">
        <f t="shared" ref="CS125" si="1605">CS123*CS124</f>
        <v>0</v>
      </c>
      <c r="CT125" s="82">
        <f t="shared" ref="CT125" si="1606">CT123*CT124</f>
        <v>0</v>
      </c>
      <c r="CU125" s="82">
        <f t="shared" ref="CU125" si="1607">CU123*CU124</f>
        <v>0</v>
      </c>
      <c r="CV125" s="82">
        <f t="shared" ref="CV125" si="1608">CV123*CV124</f>
        <v>0</v>
      </c>
      <c r="CW125" s="82">
        <f t="shared" ref="CW125" si="1609">CW123*CW124</f>
        <v>0</v>
      </c>
      <c r="CX125" s="82">
        <f t="shared" ref="CX125" si="1610">CX123*CX124</f>
        <v>0</v>
      </c>
      <c r="CY125" s="82">
        <f t="shared" ref="CY125" si="1611">CY123*CY124</f>
        <v>0</v>
      </c>
      <c r="CZ125" s="82">
        <f t="shared" ref="CZ125" si="1612">CZ123*CZ124</f>
        <v>0</v>
      </c>
      <c r="DA125" s="82">
        <f t="shared" ref="DA125" si="1613">DA123*DA124</f>
        <v>0</v>
      </c>
      <c r="DB125" s="82">
        <f t="shared" ref="DB125" si="1614">DB123*DB124</f>
        <v>0</v>
      </c>
      <c r="DC125" s="82">
        <f t="shared" ref="DC125" si="1615">DC123*DC124</f>
        <v>0</v>
      </c>
      <c r="DD125" s="82">
        <f t="shared" ref="DD125" si="1616">DD123*DD124</f>
        <v>0</v>
      </c>
      <c r="DE125" s="82">
        <f t="shared" ref="DE125" si="1617">DE123*DE124</f>
        <v>0</v>
      </c>
      <c r="DF125" s="82">
        <f t="shared" ref="DF125" si="1618">DF123*DF124</f>
        <v>0</v>
      </c>
      <c r="DG125" s="82">
        <f t="shared" ref="DG125" si="1619">DG123*DG124</f>
        <v>0</v>
      </c>
      <c r="DH125" s="82">
        <f t="shared" ref="DH125" si="1620">DH123*DH124</f>
        <v>0</v>
      </c>
      <c r="DI125" s="82">
        <f t="shared" ref="DI125" si="1621">DI123*DI124</f>
        <v>0</v>
      </c>
      <c r="DJ125" s="82">
        <f t="shared" ref="DJ125" si="1622">DJ123*DJ124</f>
        <v>0</v>
      </c>
      <c r="DK125" s="82">
        <f t="shared" ref="DK125" si="1623">DK123*DK124</f>
        <v>0</v>
      </c>
      <c r="DL125" s="82">
        <f t="shared" ref="DL125" si="1624">DL123*DL124</f>
        <v>0</v>
      </c>
      <c r="DM125" s="82">
        <f t="shared" ref="DM125" si="1625">DM123*DM124</f>
        <v>0</v>
      </c>
      <c r="DN125" s="82">
        <f t="shared" ref="DN125" si="1626">DN123*DN124</f>
        <v>0</v>
      </c>
      <c r="DO125" s="82">
        <f t="shared" ref="DO125" si="1627">DO123*DO124</f>
        <v>0</v>
      </c>
      <c r="DP125" s="82">
        <f t="shared" ref="DP125" si="1628">DP123*DP124</f>
        <v>0</v>
      </c>
      <c r="DQ125" s="82">
        <f t="shared" ref="DQ125" si="1629">DQ123*DQ124</f>
        <v>0</v>
      </c>
      <c r="DR125" s="82">
        <f t="shared" ref="DR125" si="1630">DR123*DR124</f>
        <v>0</v>
      </c>
      <c r="DS125" s="82">
        <f t="shared" ref="DS125" si="1631">DS123*DS124</f>
        <v>0</v>
      </c>
      <c r="DT125" s="82">
        <f t="shared" ref="DT125" si="1632">DT123*DT124</f>
        <v>0</v>
      </c>
      <c r="DU125" s="82">
        <f t="shared" ref="DU125" si="1633">DU123*DU124</f>
        <v>0</v>
      </c>
      <c r="DV125" s="82">
        <f t="shared" ref="DV125" si="1634">DV123*DV124</f>
        <v>0</v>
      </c>
      <c r="DW125" s="82">
        <f t="shared" ref="DW125" si="1635">DW123*DW124</f>
        <v>0</v>
      </c>
      <c r="DX125" s="82">
        <f t="shared" ref="DX125" si="1636">DX123*DX124</f>
        <v>0</v>
      </c>
      <c r="DY125" s="82">
        <f t="shared" ref="DY125" si="1637">DY123*DY124</f>
        <v>0</v>
      </c>
      <c r="DZ125" s="82">
        <f t="shared" ref="DZ125" si="1638">DZ123*DZ124</f>
        <v>0</v>
      </c>
      <c r="EA125" s="82">
        <f t="shared" ref="EA125" si="1639">EA123*EA124</f>
        <v>0</v>
      </c>
      <c r="EB125" s="82">
        <f t="shared" ref="EB125" si="1640">EB123*EB124</f>
        <v>0</v>
      </c>
    </row>
    <row r="126" spans="2:132" ht="14" outlineLevel="1" x14ac:dyDescent="0.3">
      <c r="B126" s="73"/>
      <c r="C126" s="27"/>
      <c r="H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row>
    <row r="127" spans="2:132" ht="13" outlineLevel="1" x14ac:dyDescent="0.3">
      <c r="C127" s="339" t="s">
        <v>502</v>
      </c>
      <c r="G127" s="52"/>
      <c r="H127" s="29"/>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row>
    <row r="128" spans="2:132" outlineLevel="1" x14ac:dyDescent="0.25">
      <c r="C128" s="317" t="s">
        <v>485</v>
      </c>
      <c r="D128" s="125">
        <f>Assumptions!I16</f>
        <v>0.64</v>
      </c>
      <c r="E128" s="79">
        <f>Assumptions!I13</f>
        <v>45658</v>
      </c>
      <c r="G128" s="52" t="s">
        <v>215</v>
      </c>
      <c r="H128" s="50">
        <f>SUM(J128:EB128)</f>
        <v>0.99999999999999989</v>
      </c>
      <c r="J128" s="129"/>
      <c r="K128" s="155">
        <f>ROUND(($D$128/MiY*(SUM($J$128:J128)&lt;=1)+IF(SUM($J$128:J128)+($D$128/MiY)&gt;1,1-(SUM($J$128:J128)+($D$128/MiY)),0)),5)*(K$7&gt;=$E$128)</f>
        <v>0</v>
      </c>
      <c r="L128" s="155">
        <f>ROUND(($D$128/MiY*(SUM($J$128:K128)&lt;=1)+IF(SUM($J$128:K128)+($D$128/MiY)&gt;1,1-(SUM($J$128:K128)+($D$128/MiY)),0)),5)*(L$7&gt;=$E$128)</f>
        <v>0</v>
      </c>
      <c r="M128" s="155">
        <f>ROUND(($D$128/MiY*(SUM($J$128:L128)&lt;=1)+IF(SUM($J$128:L128)+($D$128/MiY)&gt;1,1-(SUM($J$128:L128)+($D$128/MiY)),0)),5)*(M$7&gt;=$E$128)</f>
        <v>0</v>
      </c>
      <c r="N128" s="155">
        <f>ROUND(($D$128/MiY*(SUM($J$128:M128)&lt;=1)+IF(SUM($J$128:M128)+($D$128/MiY)&gt;1,1-(SUM($J$128:M128)+($D$128/MiY)),0)),5)*(N$7&gt;=$E$128)</f>
        <v>0</v>
      </c>
      <c r="O128" s="155">
        <f>ROUND(($D$128/MiY*(SUM($J$128:N128)&lt;=1)+IF(SUM($J$128:N128)+($D$128/MiY)&gt;1,1-(SUM($J$128:N128)+($D$128/MiY)),0)),5)*(O$7&gt;=$E$128)</f>
        <v>0</v>
      </c>
      <c r="P128" s="155">
        <f>ROUND(($D$128/MiY*(SUM($J$128:O128)&lt;=1)+IF(SUM($J$128:O128)+($D$128/MiY)&gt;1,1-(SUM($J$128:O128)+($D$128/MiY)),0)),5)*(P$7&gt;=$E$128)</f>
        <v>0</v>
      </c>
      <c r="Q128" s="155">
        <f>ROUND(($D$128/MiY*(SUM($J$128:P128)&lt;=1)+IF(SUM($J$128:P128)+($D$128/MiY)&gt;1,1-(SUM($J$128:P128)+($D$128/MiY)),0)),5)*(Q$7&gt;=$E$128)</f>
        <v>0</v>
      </c>
      <c r="R128" s="155">
        <f>ROUND(($D$128/MiY*(SUM($J$128:Q128)&lt;=1)+IF(SUM($J$128:Q128)+($D$128/MiY)&gt;1,1-(SUM($J$128:Q128)+($D$128/MiY)),0)),5)*(R$7&gt;=$E$128)</f>
        <v>0</v>
      </c>
      <c r="S128" s="155">
        <f>ROUND(($D$128/MiY*(SUM($J$128:R128)&lt;=1)+IF(SUM($J$128:R128)+($D$128/MiY)&gt;1,1-(SUM($J$128:R128)+($D$128/MiY)),0)),5)*(S$7&gt;=$E$128)</f>
        <v>0</v>
      </c>
      <c r="T128" s="155">
        <f>ROUND(($D$128/MiY*(SUM($J$128:S128)&lt;=1)+IF(SUM($J$128:S128)+($D$128/MiY)&gt;1,1-(SUM($J$128:S128)+($D$128/MiY)),0)),5)*(T$7&gt;=$E$128)</f>
        <v>0</v>
      </c>
      <c r="U128" s="155">
        <f>ROUND(($D$128/MiY*(SUM($J$128:T128)&lt;=1)+IF(SUM($J$128:T128)+($D$128/MiY)&gt;1,1-(SUM($J$128:T128)+($D$128/MiY)),0)),5)*(U$7&gt;=$E$128)</f>
        <v>0</v>
      </c>
      <c r="V128" s="155">
        <f>ROUND(($D$128/MiY*(SUM($J$128:U128)&lt;=1)+IF(SUM($J$128:U128)+($D$128/MiY)&gt;1,1-(SUM($J$128:U128)+($D$128/MiY)),0)),5)*(V$7&gt;=$E$128)</f>
        <v>0</v>
      </c>
      <c r="W128" s="155">
        <f>ROUND(($D$128/MiY*(SUM($J$128:V128)&lt;=1)+IF(SUM($J$128:V128)+($D$128/MiY)&gt;1,1-(SUM($J$128:V128)+($D$128/MiY)),0)),5)*(W$7&gt;=$E$128)</f>
        <v>0</v>
      </c>
      <c r="X128" s="155">
        <f>ROUND(($D$128/MiY*(SUM($J$128:W128)&lt;=1)+IF(SUM($J$128:W128)+($D$128/MiY)&gt;1,1-(SUM($J$128:W128)+($D$128/MiY)),0)),5)*(X$7&gt;=$E$128)</f>
        <v>0</v>
      </c>
      <c r="Y128" s="155">
        <f>ROUND(($D$128/MiY*(SUM($J$128:X128)&lt;=1)+IF(SUM($J$128:X128)+($D$128/MiY)&gt;1,1-(SUM($J$128:X128)+($D$128/MiY)),0)),5)*(Y$7&gt;=$E$128)</f>
        <v>0</v>
      </c>
      <c r="Z128" s="155">
        <f>ROUND(($D$128/MiY*(SUM($J$128:Y128)&lt;=1)+IF(SUM($J$128:Y128)+($D$128/MiY)&gt;1,1-(SUM($J$128:Y128)+($D$128/MiY)),0)),5)*(Z$7&gt;=$E$128)</f>
        <v>0</v>
      </c>
      <c r="AA128" s="155">
        <f>ROUND(($D$128/MiY*(SUM($J$128:Z128)&lt;=1)+IF(SUM($J$128:Z128)+($D$128/MiY)&gt;1,1-(SUM($J$128:Z128)+($D$128/MiY)),0)),5)*(AA$7&gt;=$E$128)</f>
        <v>0</v>
      </c>
      <c r="AB128" s="155">
        <f>ROUND(($D$128/MiY*(SUM($J$128:AA128)&lt;=1)+IF(SUM($J$128:AA128)+($D$128/MiY)&gt;1,1-(SUM($J$128:AA128)+($D$128/MiY)),0)),5)*(AB$7&gt;=$E$128)</f>
        <v>0</v>
      </c>
      <c r="AC128" s="155">
        <f>ROUND(($D$128/MiY*(SUM($J$128:AB128)&lt;=1)+IF(SUM($J$128:AB128)+($D$128/MiY)&gt;1,1-(SUM($J$128:AB128)+($D$128/MiY)),0)),5)*(AC$7&gt;=$E$128)</f>
        <v>0</v>
      </c>
      <c r="AD128" s="155">
        <f>ROUND(($D$128/MiY*(SUM($J$128:AC128)&lt;=1)+IF(SUM($J$128:AC128)+($D$128/MiY)&gt;1,1-(SUM($J$128:AC128)+($D$128/MiY)),0)),5)*(AD$7&gt;=$E$128)</f>
        <v>0</v>
      </c>
      <c r="AE128" s="155">
        <f>ROUND(($D$128/MiY*(SUM($J$128:AD128)&lt;=1)+IF(SUM($J$128:AD128)+($D$128/MiY)&gt;1,1-(SUM($J$128:AD128)+($D$128/MiY)),0)),5)*(AE$7&gt;=$E$128)</f>
        <v>0</v>
      </c>
      <c r="AF128" s="155">
        <f>ROUND(($D$128/MiY*(SUM($J$128:AE128)&lt;=1)+IF(SUM($J$128:AE128)+($D$128/MiY)&gt;1,1-(SUM($J$128:AE128)+($D$128/MiY)),0)),5)*(AF$7&gt;=$E$128)</f>
        <v>0</v>
      </c>
      <c r="AG128" s="155">
        <f>ROUND(($D$128/MiY*(SUM($J$128:AF128)&lt;=1)+IF(SUM($J$128:AF128)+($D$128/MiY)&gt;1,1-(SUM($J$128:AF128)+($D$128/MiY)),0)),5)*(AG$7&gt;=$E$128)</f>
        <v>0</v>
      </c>
      <c r="AH128" s="155">
        <f>ROUND(($D$128/MiY*(SUM($J$128:AG128)&lt;=1)+IF(SUM($J$128:AG128)+($D$128/MiY)&gt;1,1-(SUM($J$128:AG128)+($D$128/MiY)),0)),5)*(AH$7&gt;=$E$128)</f>
        <v>5.3330000000000002E-2</v>
      </c>
      <c r="AI128" s="155">
        <f>ROUND(($D$128/MiY*(SUM($J$128:AH128)&lt;=1)+IF(SUM($J$128:AH128)+($D$128/MiY)&gt;1,1-(SUM($J$128:AH128)+($D$128/MiY)),0)),5)*(AI$7&gt;=$E$128)</f>
        <v>5.3330000000000002E-2</v>
      </c>
      <c r="AJ128" s="155">
        <f>ROUND(($D$128/MiY*(SUM($J$128:AI128)&lt;=1)+IF(SUM($J$128:AI128)+($D$128/MiY)&gt;1,1-(SUM($J$128:AI128)+($D$128/MiY)),0)),5)*(AJ$7&gt;=$E$128)</f>
        <v>5.3330000000000002E-2</v>
      </c>
      <c r="AK128" s="155">
        <f>ROUND(($D$128/MiY*(SUM($J$128:AJ128)&lt;=1)+IF(SUM($J$128:AJ128)+($D$128/MiY)&gt;1,1-(SUM($J$128:AJ128)+($D$128/MiY)),0)),5)*(AK$7&gt;=$E$128)</f>
        <v>5.3330000000000002E-2</v>
      </c>
      <c r="AL128" s="155">
        <f>ROUND(($D$128/MiY*(SUM($J$128:AK128)&lt;=1)+IF(SUM($J$128:AK128)+($D$128/MiY)&gt;1,1-(SUM($J$128:AK128)+($D$128/MiY)),0)),5)*(AL$7&gt;=$E$128)</f>
        <v>5.3330000000000002E-2</v>
      </c>
      <c r="AM128" s="155">
        <f>ROUND(($D$128/MiY*(SUM($J$128:AL128)&lt;=1)+IF(SUM($J$128:AL128)+($D$128/MiY)&gt;1,1-(SUM($J$128:AL128)+($D$128/MiY)),0)),5)*(AM$7&gt;=$E$128)</f>
        <v>5.3330000000000002E-2</v>
      </c>
      <c r="AN128" s="155">
        <f>ROUND(($D$128/MiY*(SUM($J$128:AM128)&lt;=1)+IF(SUM($J$128:AM128)+($D$128/MiY)&gt;1,1-(SUM($J$128:AM128)+($D$128/MiY)),0)),5)*(AN$7&gt;=$E$128)</f>
        <v>5.3330000000000002E-2</v>
      </c>
      <c r="AO128" s="155">
        <f>ROUND(($D$128/MiY*(SUM($J$128:AN128)&lt;=1)+IF(SUM($J$128:AN128)+($D$128/MiY)&gt;1,1-(SUM($J$128:AN128)+($D$128/MiY)),0)),5)*(AO$7&gt;=$E$128)</f>
        <v>5.3330000000000002E-2</v>
      </c>
      <c r="AP128" s="155">
        <f>ROUND(($D$128/MiY*(SUM($J$128:AO128)&lt;=1)+IF(SUM($J$128:AO128)+($D$128/MiY)&gt;1,1-(SUM($J$128:AO128)+($D$128/MiY)),0)),5)*(AP$7&gt;=$E$128)</f>
        <v>5.3330000000000002E-2</v>
      </c>
      <c r="AQ128" s="155">
        <f>ROUND(($D$128/MiY*(SUM($J$128:AP128)&lt;=1)+IF(SUM($J$128:AP128)+($D$128/MiY)&gt;1,1-(SUM($J$128:AP128)+($D$128/MiY)),0)),5)*(AQ$7&gt;=$E$128)</f>
        <v>5.3330000000000002E-2</v>
      </c>
      <c r="AR128" s="155">
        <f>ROUND(($D$128/MiY*(SUM($J$128:AQ128)&lt;=1)+IF(SUM($J$128:AQ128)+($D$128/MiY)&gt;1,1-(SUM($J$128:AQ128)+($D$128/MiY)),0)),5)*(AR$7&gt;=$E$128)</f>
        <v>5.3330000000000002E-2</v>
      </c>
      <c r="AS128" s="155">
        <f>ROUND(($D$128/MiY*(SUM($J$128:AR128)&lt;=1)+IF(SUM($J$128:AR128)+($D$128/MiY)&gt;1,1-(SUM($J$128:AR128)+($D$128/MiY)),0)),5)*(AS$7&gt;=$E$128)</f>
        <v>5.3330000000000002E-2</v>
      </c>
      <c r="AT128" s="155">
        <f>ROUND(($D$128/MiY*(SUM($J$128:AS128)&lt;=1)+IF(SUM($J$128:AS128)+($D$128/MiY)&gt;1,1-(SUM($J$128:AS128)+($D$128/MiY)),0)),5)*(AT$7&gt;=$E$128)</f>
        <v>5.3330000000000002E-2</v>
      </c>
      <c r="AU128" s="155">
        <f>ROUND(($D$128/MiY*(SUM($J$128:AT128)&lt;=1)+IF(SUM($J$128:AT128)+($D$128/MiY)&gt;1,1-(SUM($J$128:AT128)+($D$128/MiY)),0)),5)*(AU$7&gt;=$E$128)</f>
        <v>5.3330000000000002E-2</v>
      </c>
      <c r="AV128" s="155">
        <f>ROUND(($D$128/MiY*(SUM($J$128:AU128)&lt;=1)+IF(SUM($J$128:AU128)+($D$128/MiY)&gt;1,1-(SUM($J$128:AU128)+($D$128/MiY)),0)),5)*(AV$7&gt;=$E$128)</f>
        <v>5.3330000000000002E-2</v>
      </c>
      <c r="AW128" s="155">
        <f>ROUND(($D$128/MiY*(SUM($J$128:AV128)&lt;=1)+IF(SUM($J$128:AV128)+($D$128/MiY)&gt;1,1-(SUM($J$128:AV128)+($D$128/MiY)),0)),5)*(AW$7&gt;=$E$128)</f>
        <v>5.3330000000000002E-2</v>
      </c>
      <c r="AX128" s="155">
        <f>ROUND(($D$128/MiY*(SUM($J$128:AW128)&lt;=1)+IF(SUM($J$128:AW128)+($D$128/MiY)&gt;1,1-(SUM($J$128:AW128)+($D$128/MiY)),0)),5)*(AX$7&gt;=$E$128)</f>
        <v>5.3330000000000002E-2</v>
      </c>
      <c r="AY128" s="155">
        <f>ROUND(($D$128/MiY*(SUM($J$128:AX128)&lt;=1)+IF(SUM($J$128:AX128)+($D$128/MiY)&gt;1,1-(SUM($J$128:AX128)+($D$128/MiY)),0)),5)*(AY$7&gt;=$E$128)</f>
        <v>5.3330000000000002E-2</v>
      </c>
      <c r="AZ128" s="155">
        <f>ROUND(($D$128/MiY*(SUM($J$128:AY128)&lt;=1)+IF(SUM($J$128:AY128)+($D$128/MiY)&gt;1,1-(SUM($J$128:AY128)+($D$128/MiY)),0)),5)*(AZ$7&gt;=$E$128)</f>
        <v>4.0059999999999998E-2</v>
      </c>
      <c r="BA128" s="155">
        <f>ROUND(($D$128/MiY*(SUM($J$128:AZ128)&lt;=1)+IF(SUM($J$128:AZ128)+($D$128/MiY)&gt;1,1-(SUM($J$128:AZ128)+($D$128/MiY)),0)),5)*(BA$7&gt;=$E$128)</f>
        <v>0</v>
      </c>
      <c r="BB128" s="155">
        <f>ROUND(($D$128/MiY*(SUM($J$128:BA128)&lt;=1)+IF(SUM($J$128:BA128)+($D$128/MiY)&gt;1,1-(SUM($J$128:BA128)+($D$128/MiY)),0)),5)*(BB$7&gt;=$E$128)</f>
        <v>0</v>
      </c>
      <c r="BC128" s="155">
        <f>ROUND(($D$128/MiY*(SUM($J$128:BB128)&lt;=1)+IF(SUM($J$128:BB128)+($D$128/MiY)&gt;1,1-(SUM($J$128:BB128)+($D$128/MiY)),0)),5)*(BC$7&gt;=$E$128)</f>
        <v>0</v>
      </c>
      <c r="BD128" s="155">
        <f>ROUND(($D$128/MiY*(SUM($J$128:BC128)&lt;=1)+IF(SUM($J$128:BC128)+($D$128/MiY)&gt;1,1-(SUM($J$128:BC128)+($D$128/MiY)),0)),5)*(BD$7&gt;=$E$128)</f>
        <v>0</v>
      </c>
      <c r="BE128" s="155">
        <f>ROUND(($D$128/MiY*(SUM($J$128:BD128)&lt;=1)+IF(SUM($J$128:BD128)+($D$128/MiY)&gt;1,1-(SUM($J$128:BD128)+($D$128/MiY)),0)),5)*(BE$7&gt;=$E$128)</f>
        <v>0</v>
      </c>
      <c r="BF128" s="155">
        <f>ROUND(($D$128/MiY*(SUM($J$128:BE128)&lt;=1)+IF(SUM($J$128:BE128)+($D$128/MiY)&gt;1,1-(SUM($J$128:BE128)+($D$128/MiY)),0)),5)*(BF$7&gt;=$E$128)</f>
        <v>0</v>
      </c>
      <c r="BG128" s="155">
        <f>ROUND(($D$128/MiY*(SUM($J$128:BF128)&lt;=1)+IF(SUM($J$128:BF128)+($D$128/MiY)&gt;1,1-(SUM($J$128:BF128)+($D$128/MiY)),0)),5)*(BG$7&gt;=$E$128)</f>
        <v>0</v>
      </c>
      <c r="BH128" s="155">
        <f>ROUND(($D$128/MiY*(SUM($J$128:BG128)&lt;=1)+IF(SUM($J$128:BG128)+($D$128/MiY)&gt;1,1-(SUM($J$128:BG128)+($D$128/MiY)),0)),5)*(BH$7&gt;=$E$128)</f>
        <v>0</v>
      </c>
      <c r="BI128" s="155">
        <f>ROUND(($D$128/MiY*(SUM($J$128:BH128)&lt;=1)+IF(SUM($J$128:BH128)+($D$128/MiY)&gt;1,1-(SUM($J$128:BH128)+($D$128/MiY)),0)),5)*(BI$7&gt;=$E$128)</f>
        <v>0</v>
      </c>
      <c r="BJ128" s="155">
        <f>ROUND(($D$128/MiY*(SUM($J$128:BI128)&lt;=1)+IF(SUM($J$128:BI128)+($D$128/MiY)&gt;1,1-(SUM($J$128:BI128)+($D$128/MiY)),0)),5)*(BJ$7&gt;=$E$128)</f>
        <v>0</v>
      </c>
      <c r="BK128" s="155">
        <f>ROUND(($D$128/MiY*(SUM($J$128:BJ128)&lt;=1)+IF(SUM($J$128:BJ128)+($D$128/MiY)&gt;1,1-(SUM($J$128:BJ128)+($D$128/MiY)),0)),5)*(BK$7&gt;=$E$128)</f>
        <v>0</v>
      </c>
      <c r="BL128" s="155">
        <f>ROUND(($D$128/MiY*(SUM($J$128:BK128)&lt;=1)+IF(SUM($J$128:BK128)+($D$128/MiY)&gt;1,1-(SUM($J$128:BK128)+($D$128/MiY)),0)),5)*(BL$7&gt;=$E$128)</f>
        <v>0</v>
      </c>
      <c r="BM128" s="155">
        <f>ROUND(($D$128/MiY*(SUM($J$128:BL128)&lt;=1)+IF(SUM($J$128:BL128)+($D$128/MiY)&gt;1,1-(SUM($J$128:BL128)+($D$128/MiY)),0)),5)*(BM$7&gt;=$E$128)</f>
        <v>0</v>
      </c>
      <c r="BN128" s="155">
        <f>ROUND(($D$128/MiY*(SUM($J$128:BM128)&lt;=1)+IF(SUM($J$128:BM128)+($D$128/MiY)&gt;1,1-(SUM($J$128:BM128)+($D$128/MiY)),0)),5)*(BN$7&gt;=$E$128)</f>
        <v>0</v>
      </c>
      <c r="BO128" s="155">
        <f>ROUND(($D$128/MiY*(SUM($J$128:BN128)&lt;=1)+IF(SUM($J$128:BN128)+($D$128/MiY)&gt;1,1-(SUM($J$128:BN128)+($D$128/MiY)),0)),5)*(BO$7&gt;=$E$128)</f>
        <v>0</v>
      </c>
      <c r="BP128" s="155">
        <f>ROUND(($D$128/MiY*(SUM($J$128:BO128)&lt;=1)+IF(SUM($J$128:BO128)+($D$128/MiY)&gt;1,1-(SUM($J$128:BO128)+($D$128/MiY)),0)),5)*(BP$7&gt;=$E$128)</f>
        <v>0</v>
      </c>
      <c r="BQ128" s="155">
        <f>ROUND(($D$128/MiY*(SUM($J$128:BP128)&lt;=1)+IF(SUM($J$128:BP128)+($D$128/MiY)&gt;1,1-(SUM($J$128:BP128)+($D$128/MiY)),0)),5)*(BQ$7&gt;=$E$128)</f>
        <v>0</v>
      </c>
      <c r="BR128" s="155">
        <f>ROUND(($D$128/MiY*(SUM($J$128:BQ128)&lt;=1)+IF(SUM($J$128:BQ128)+($D$128/MiY)&gt;1,1-(SUM($J$128:BQ128)+($D$128/MiY)),0)),5)*(BR$7&gt;=$E$128)</f>
        <v>0</v>
      </c>
      <c r="BS128" s="155">
        <f>ROUND(($D$128/MiY*(SUM($J$128:BR128)&lt;=1)+IF(SUM($J$128:BR128)+($D$128/MiY)&gt;1,1-(SUM($J$128:BR128)+($D$128/MiY)),0)),5)*(BS$7&gt;=$E$128)</f>
        <v>0</v>
      </c>
      <c r="BT128" s="155">
        <f>ROUND(($D$128/MiY*(SUM($J$128:BS128)&lt;=1)+IF(SUM($J$128:BS128)+($D$128/MiY)&gt;1,1-(SUM($J$128:BS128)+($D$128/MiY)),0)),5)*(BT$7&gt;=$E$128)</f>
        <v>0</v>
      </c>
      <c r="BU128" s="155">
        <f>ROUND(($D$128/MiY*(SUM($J$128:BT128)&lt;=1)+IF(SUM($J$128:BT128)+($D$128/MiY)&gt;1,1-(SUM($J$128:BT128)+($D$128/MiY)),0)),5)*(BU$7&gt;=$E$128)</f>
        <v>0</v>
      </c>
      <c r="BV128" s="155">
        <f>ROUND(($D$128/MiY*(SUM($J$128:BU128)&lt;=1)+IF(SUM($J$128:BU128)+($D$128/MiY)&gt;1,1-(SUM($J$128:BU128)+($D$128/MiY)),0)),5)*(BV$7&gt;=$E$128)</f>
        <v>0</v>
      </c>
      <c r="BW128" s="155">
        <f>ROUND(($D$128/MiY*(SUM($J$128:BV128)&lt;=1)+IF(SUM($J$128:BV128)+($D$128/MiY)&gt;1,1-(SUM($J$128:BV128)+($D$128/MiY)),0)),5)*(BW$7&gt;=$E$128)</f>
        <v>0</v>
      </c>
      <c r="BX128" s="155">
        <f>ROUND(($D$128/MiY*(SUM($J$128:BW128)&lt;=1)+IF(SUM($J$128:BW128)+($D$128/MiY)&gt;1,1-(SUM($J$128:BW128)+($D$128/MiY)),0)),5)*(BX$7&gt;=$E$128)</f>
        <v>0</v>
      </c>
      <c r="BY128" s="155">
        <f>ROUND(($D$128/MiY*(SUM($J$128:BX128)&lt;=1)+IF(SUM($J$128:BX128)+($D$128/MiY)&gt;1,1-(SUM($J$128:BX128)+($D$128/MiY)),0)),5)*(BY$7&gt;=$E$128)</f>
        <v>0</v>
      </c>
      <c r="BZ128" s="155">
        <f>ROUND(($D$128/MiY*(SUM($J$128:BY128)&lt;=1)+IF(SUM($J$128:BY128)+($D$128/MiY)&gt;1,1-(SUM($J$128:BY128)+($D$128/MiY)),0)),5)*(BZ$7&gt;=$E$128)</f>
        <v>0</v>
      </c>
      <c r="CA128" s="155">
        <f>ROUND(($D$128/MiY*(SUM($J$128:BZ128)&lt;=1)+IF(SUM($J$128:BZ128)+($D$128/MiY)&gt;1,1-(SUM($J$128:BZ128)+($D$128/MiY)),0)),5)*(CA$7&gt;=$E$128)</f>
        <v>0</v>
      </c>
      <c r="CB128" s="155">
        <f>ROUND(($D$128/MiY*(SUM($J$128:CA128)&lt;=1)+IF(SUM($J$128:CA128)+($D$128/MiY)&gt;1,1-(SUM($J$128:CA128)+($D$128/MiY)),0)),5)*(CB$7&gt;=$E$128)</f>
        <v>0</v>
      </c>
      <c r="CC128" s="155">
        <f>ROUND(($D$128/MiY*(SUM($J$128:CB128)&lt;=1)+IF(SUM($J$128:CB128)+($D$128/MiY)&gt;1,1-(SUM($J$128:CB128)+($D$128/MiY)),0)),5)*(CC$7&gt;=$E$128)</f>
        <v>0</v>
      </c>
      <c r="CD128" s="155">
        <f>ROUND(($D$128/MiY*(SUM($J$128:CC128)&lt;=1)+IF(SUM($J$128:CC128)+($D$128/MiY)&gt;1,1-(SUM($J$128:CC128)+($D$128/MiY)),0)),5)*(CD$7&gt;=$E$128)</f>
        <v>0</v>
      </c>
      <c r="CE128" s="155">
        <f>ROUND(($D$128/MiY*(SUM($J$128:CD128)&lt;=1)+IF(SUM($J$128:CD128)+($D$128/MiY)&gt;1,1-(SUM($J$128:CD128)+($D$128/MiY)),0)),5)*(CE$7&gt;=$E$128)</f>
        <v>0</v>
      </c>
      <c r="CF128" s="155">
        <f>ROUND(($D$128/MiY*(SUM($J$128:CE128)&lt;=1)+IF(SUM($J$128:CE128)+($D$128/MiY)&gt;1,1-(SUM($J$128:CE128)+($D$128/MiY)),0)),5)*(CF$7&gt;=$E$128)</f>
        <v>0</v>
      </c>
      <c r="CG128" s="155">
        <f>ROUND(($D$128/MiY*(SUM($J$128:CF128)&lt;=1)+IF(SUM($J$128:CF128)+($D$128/MiY)&gt;1,1-(SUM($J$128:CF128)+($D$128/MiY)),0)),5)*(CG$7&gt;=$E$128)</f>
        <v>0</v>
      </c>
      <c r="CH128" s="155">
        <f>ROUND(($D$128/MiY*(SUM($J$128:CG128)&lt;=1)+IF(SUM($J$128:CG128)+($D$128/MiY)&gt;1,1-(SUM($J$128:CG128)+($D$128/MiY)),0)),5)*(CH$7&gt;=$E$128)</f>
        <v>0</v>
      </c>
      <c r="CI128" s="155">
        <f>ROUND(($D$128/MiY*(SUM($J$128:CH128)&lt;=1)+IF(SUM($J$128:CH128)+($D$128/MiY)&gt;1,1-(SUM($J$128:CH128)+($D$128/MiY)),0)),5)*(CI$7&gt;=$E$128)</f>
        <v>0</v>
      </c>
      <c r="CJ128" s="155">
        <f>ROUND(($D$128/MiY*(SUM($J$128:CI128)&lt;=1)+IF(SUM($J$128:CI128)+($D$128/MiY)&gt;1,1-(SUM($J$128:CI128)+($D$128/MiY)),0)),5)*(CJ$7&gt;=$E$128)</f>
        <v>0</v>
      </c>
      <c r="CK128" s="155">
        <f>ROUND(($D$128/MiY*(SUM($J$128:CJ128)&lt;=1)+IF(SUM($J$128:CJ128)+($D$128/MiY)&gt;1,1-(SUM($J$128:CJ128)+($D$128/MiY)),0)),5)*(CK$7&gt;=$E$128)</f>
        <v>0</v>
      </c>
      <c r="CL128" s="155">
        <f>ROUND(($D$128/MiY*(SUM($J$128:CK128)&lt;=1)+IF(SUM($J$128:CK128)+($D$128/MiY)&gt;1,1-(SUM($J$128:CK128)+($D$128/MiY)),0)),5)*(CL$7&gt;=$E$128)</f>
        <v>0</v>
      </c>
      <c r="CM128" s="155">
        <f>ROUND(($D$128/MiY*(SUM($J$128:CL128)&lt;=1)+IF(SUM($J$128:CL128)+($D$128/MiY)&gt;1,1-(SUM($J$128:CL128)+($D$128/MiY)),0)),5)*(CM$7&gt;=$E$128)</f>
        <v>0</v>
      </c>
      <c r="CN128" s="155">
        <f>ROUND(($D$128/MiY*(SUM($J$128:CM128)&lt;=1)+IF(SUM($J$128:CM128)+($D$128/MiY)&gt;1,1-(SUM($J$128:CM128)+($D$128/MiY)),0)),5)*(CN$7&gt;=$E$128)</f>
        <v>0</v>
      </c>
      <c r="CO128" s="155">
        <f>ROUND(($D$128/MiY*(SUM($J$128:CN128)&lt;=1)+IF(SUM($J$128:CN128)+($D$128/MiY)&gt;1,1-(SUM($J$128:CN128)+($D$128/MiY)),0)),5)*(CO$7&gt;=$E$128)</f>
        <v>0</v>
      </c>
      <c r="CP128" s="155">
        <f>ROUND(($D$128/MiY*(SUM($J$128:CO128)&lt;=1)+IF(SUM($J$128:CO128)+($D$128/MiY)&gt;1,1-(SUM($J$128:CO128)+($D$128/MiY)),0)),5)*(CP$7&gt;=$E$128)</f>
        <v>0</v>
      </c>
      <c r="CQ128" s="155">
        <f>ROUND(($D$128/MiY*(SUM($J$128:CP128)&lt;=1)+IF(SUM($J$128:CP128)+($D$128/MiY)&gt;1,1-(SUM($J$128:CP128)+($D$128/MiY)),0)),5)*(CQ$7&gt;=$E$128)</f>
        <v>0</v>
      </c>
      <c r="CR128" s="155">
        <f>ROUND(($D$128/MiY*(SUM($J$128:CQ128)&lt;=1)+IF(SUM($J$128:CQ128)+($D$128/MiY)&gt;1,1-(SUM($J$128:CQ128)+($D$128/MiY)),0)),5)*(CR$7&gt;=$E$128)</f>
        <v>0</v>
      </c>
      <c r="CS128" s="155">
        <f>ROUND(($D$128/MiY*(SUM($J$128:CR128)&lt;=1)+IF(SUM($J$128:CR128)+($D$128/MiY)&gt;1,1-(SUM($J$128:CR128)+($D$128/MiY)),0)),5)*(CS$7&gt;=$E$128)</f>
        <v>0</v>
      </c>
      <c r="CT128" s="155">
        <f>ROUND(($D$128/MiY*(SUM($J$128:CS128)&lt;=1)+IF(SUM($J$128:CS128)+($D$128/MiY)&gt;1,1-(SUM($J$128:CS128)+($D$128/MiY)),0)),5)*(CT$7&gt;=$E$128)</f>
        <v>0</v>
      </c>
      <c r="CU128" s="155">
        <f>ROUND(($D$128/MiY*(SUM($J$128:CT128)&lt;=1)+IF(SUM($J$128:CT128)+($D$128/MiY)&gt;1,1-(SUM($J$128:CT128)+($D$128/MiY)),0)),5)*(CU$7&gt;=$E$128)</f>
        <v>0</v>
      </c>
      <c r="CV128" s="155">
        <f>ROUND(($D$128/MiY*(SUM($J$128:CU128)&lt;=1)+IF(SUM($J$128:CU128)+($D$128/MiY)&gt;1,1-(SUM($J$128:CU128)+($D$128/MiY)),0)),5)*(CV$7&gt;=$E$128)</f>
        <v>0</v>
      </c>
      <c r="CW128" s="155">
        <f>ROUND(($D$128/MiY*(SUM($J$128:CV128)&lt;=1)+IF(SUM($J$128:CV128)+($D$128/MiY)&gt;1,1-(SUM($J$128:CV128)+($D$128/MiY)),0)),5)*(CW$7&gt;=$E$128)</f>
        <v>0</v>
      </c>
      <c r="CX128" s="155">
        <f>ROUND(($D$128/MiY*(SUM($J$128:CW128)&lt;=1)+IF(SUM($J$128:CW128)+($D$128/MiY)&gt;1,1-(SUM($J$128:CW128)+($D$128/MiY)),0)),5)*(CX$7&gt;=$E$128)</f>
        <v>0</v>
      </c>
      <c r="CY128" s="155">
        <f>ROUND(($D$128/MiY*(SUM($J$128:CX128)&lt;=1)+IF(SUM($J$128:CX128)+($D$128/MiY)&gt;1,1-(SUM($J$128:CX128)+($D$128/MiY)),0)),5)*(CY$7&gt;=$E$128)</f>
        <v>0</v>
      </c>
      <c r="CZ128" s="155">
        <f>ROUND(($D$128/MiY*(SUM($J$128:CY128)&lt;=1)+IF(SUM($J$128:CY128)+($D$128/MiY)&gt;1,1-(SUM($J$128:CY128)+($D$128/MiY)),0)),5)*(CZ$7&gt;=$E$128)</f>
        <v>0</v>
      </c>
      <c r="DA128" s="155">
        <f>ROUND(($D$128/MiY*(SUM($J$128:CZ128)&lt;=1)+IF(SUM($J$128:CZ128)+($D$128/MiY)&gt;1,1-(SUM($J$128:CZ128)+($D$128/MiY)),0)),5)*(DA$7&gt;=$E$128)</f>
        <v>0</v>
      </c>
      <c r="DB128" s="155">
        <f>ROUND(($D$128/MiY*(SUM($J$128:DA128)&lt;=1)+IF(SUM($J$128:DA128)+($D$128/MiY)&gt;1,1-(SUM($J$128:DA128)+($D$128/MiY)),0)),5)*(DB$7&gt;=$E$128)</f>
        <v>0</v>
      </c>
      <c r="DC128" s="155">
        <f>ROUND(($D$128/MiY*(SUM($J$128:DB128)&lt;=1)+IF(SUM($J$128:DB128)+($D$128/MiY)&gt;1,1-(SUM($J$128:DB128)+($D$128/MiY)),0)),5)*(DC$7&gt;=$E$128)</f>
        <v>0</v>
      </c>
      <c r="DD128" s="155">
        <f>ROUND(($D$128/MiY*(SUM($J$128:DC128)&lt;=1)+IF(SUM($J$128:DC128)+($D$128/MiY)&gt;1,1-(SUM($J$128:DC128)+($D$128/MiY)),0)),5)*(DD$7&gt;=$E$128)</f>
        <v>0</v>
      </c>
      <c r="DE128" s="155">
        <f>ROUND(($D$128/MiY*(SUM($J$128:DD128)&lt;=1)+IF(SUM($J$128:DD128)+($D$128/MiY)&gt;1,1-(SUM($J$128:DD128)+($D$128/MiY)),0)),5)*(DE$7&gt;=$E$128)</f>
        <v>0</v>
      </c>
      <c r="DF128" s="155">
        <f>ROUND(($D$128/MiY*(SUM($J$128:DE128)&lt;=1)+IF(SUM($J$128:DE128)+($D$128/MiY)&gt;1,1-(SUM($J$128:DE128)+($D$128/MiY)),0)),5)*(DF$7&gt;=$E$128)</f>
        <v>0</v>
      </c>
      <c r="DG128" s="155">
        <f>ROUND(($D$128/MiY*(SUM($J$128:DF128)&lt;=1)+IF(SUM($J$128:DF128)+($D$128/MiY)&gt;1,1-(SUM($J$128:DF128)+($D$128/MiY)),0)),5)*(DG$7&gt;=$E$128)</f>
        <v>0</v>
      </c>
      <c r="DH128" s="155">
        <f>ROUND(($D$128/MiY*(SUM($J$128:DG128)&lt;=1)+IF(SUM($J$128:DG128)+($D$128/MiY)&gt;1,1-(SUM($J$128:DG128)+($D$128/MiY)),0)),5)*(DH$7&gt;=$E$128)</f>
        <v>0</v>
      </c>
      <c r="DI128" s="155">
        <f>ROUND(($D$128/MiY*(SUM($J$128:DH128)&lt;=1)+IF(SUM($J$128:DH128)+($D$128/MiY)&gt;1,1-(SUM($J$128:DH128)+($D$128/MiY)),0)),5)*(DI$7&gt;=$E$128)</f>
        <v>0</v>
      </c>
      <c r="DJ128" s="155">
        <f>ROUND(($D$128/MiY*(SUM($J$128:DI128)&lt;=1)+IF(SUM($J$128:DI128)+($D$128/MiY)&gt;1,1-(SUM($J$128:DI128)+($D$128/MiY)),0)),5)*(DJ$7&gt;=$E$128)</f>
        <v>0</v>
      </c>
      <c r="DK128" s="155">
        <f>ROUND(($D$128/MiY*(SUM($J$128:DJ128)&lt;=1)+IF(SUM($J$128:DJ128)+($D$128/MiY)&gt;1,1-(SUM($J$128:DJ128)+($D$128/MiY)),0)),5)*(DK$7&gt;=$E$128)</f>
        <v>0</v>
      </c>
      <c r="DL128" s="155">
        <f>ROUND(($D$128/MiY*(SUM($J$128:DK128)&lt;=1)+IF(SUM($J$128:DK128)+($D$128/MiY)&gt;1,1-(SUM($J$128:DK128)+($D$128/MiY)),0)),5)*(DL$7&gt;=$E$128)</f>
        <v>0</v>
      </c>
      <c r="DM128" s="155">
        <f>ROUND(($D$128/MiY*(SUM($J$128:DL128)&lt;=1)+IF(SUM($J$128:DL128)+($D$128/MiY)&gt;1,1-(SUM($J$128:DL128)+($D$128/MiY)),0)),5)*(DM$7&gt;=$E$128)</f>
        <v>0</v>
      </c>
      <c r="DN128" s="155">
        <f>ROUND(($D$128/MiY*(SUM($J$128:DM128)&lt;=1)+IF(SUM($J$128:DM128)+($D$128/MiY)&gt;1,1-(SUM($J$128:DM128)+($D$128/MiY)),0)),5)*(DN$7&gt;=$E$128)</f>
        <v>0</v>
      </c>
      <c r="DO128" s="155">
        <f>ROUND(($D$128/MiY*(SUM($J$128:DN128)&lt;=1)+IF(SUM($J$128:DN128)+($D$128/MiY)&gt;1,1-(SUM($J$128:DN128)+($D$128/MiY)),0)),5)*(DO$7&gt;=$E$128)</f>
        <v>0</v>
      </c>
      <c r="DP128" s="155">
        <f>ROUND(($D$128/MiY*(SUM($J$128:DO128)&lt;=1)+IF(SUM($J$128:DO128)+($D$128/MiY)&gt;1,1-(SUM($J$128:DO128)+($D$128/MiY)),0)),5)*(DP$7&gt;=$E$128)</f>
        <v>0</v>
      </c>
      <c r="DQ128" s="155">
        <f>ROUND(($D$128/MiY*(SUM($J$128:DP128)&lt;=1)+IF(SUM($J$128:DP128)+($D$128/MiY)&gt;1,1-(SUM($J$128:DP128)+($D$128/MiY)),0)),5)*(DQ$7&gt;=$E$128)</f>
        <v>0</v>
      </c>
      <c r="DR128" s="155">
        <f>ROUND(($D$128/MiY*(SUM($J$128:DQ128)&lt;=1)+IF(SUM($J$128:DQ128)+($D$128/MiY)&gt;1,1-(SUM($J$128:DQ128)+($D$128/MiY)),0)),5)*(DR$7&gt;=$E$128)</f>
        <v>0</v>
      </c>
      <c r="DS128" s="155">
        <f>ROUND(($D$128/MiY*(SUM($J$128:DR128)&lt;=1)+IF(SUM($J$128:DR128)+($D$128/MiY)&gt;1,1-(SUM($J$128:DR128)+($D$128/MiY)),0)),5)*(DS$7&gt;=$E$128)</f>
        <v>0</v>
      </c>
      <c r="DT128" s="155">
        <f>ROUND(($D$128/MiY*(SUM($J$128:DS128)&lt;=1)+IF(SUM($J$128:DS128)+($D$128/MiY)&gt;1,1-(SUM($J$128:DS128)+($D$128/MiY)),0)),5)*(DT$7&gt;=$E$128)</f>
        <v>0</v>
      </c>
      <c r="DU128" s="155">
        <f>ROUND(($D$128/MiY*(SUM($J$128:DT128)&lt;=1)+IF(SUM($J$128:DT128)+($D$128/MiY)&gt;1,1-(SUM($J$128:DT128)+($D$128/MiY)),0)),5)*(DU$7&gt;=$E$128)</f>
        <v>0</v>
      </c>
      <c r="DV128" s="155">
        <f>ROUND(($D$128/MiY*(SUM($J$128:DU128)&lt;=1)+IF(SUM($J$128:DU128)+($D$128/MiY)&gt;1,1-(SUM($J$128:DU128)+($D$128/MiY)),0)),5)*(DV$7&gt;=$E$128)</f>
        <v>0</v>
      </c>
      <c r="DW128" s="155">
        <f>ROUND(($D$128/MiY*(SUM($J$128:DV128)&lt;=1)+IF(SUM($J$128:DV128)+($D$128/MiY)&gt;1,1-(SUM($J$128:DV128)+($D$128/MiY)),0)),5)*(DW$7&gt;=$E$128)</f>
        <v>0</v>
      </c>
      <c r="DX128" s="155">
        <f>ROUND(($D$128/MiY*(SUM($J$128:DW128)&lt;=1)+IF(SUM($J$128:DW128)+($D$128/MiY)&gt;1,1-(SUM($J$128:DW128)+($D$128/MiY)),0)),5)*(DX$7&gt;=$E$128)</f>
        <v>0</v>
      </c>
      <c r="DY128" s="155">
        <f>ROUND(($D$128/MiY*(SUM($J$128:DX128)&lt;=1)+IF(SUM($J$128:DX128)+($D$128/MiY)&gt;1,1-(SUM($J$128:DX128)+($D$128/MiY)),0)),5)*(DY$7&gt;=$E$128)</f>
        <v>0</v>
      </c>
      <c r="DZ128" s="155">
        <f>ROUND(($D$128/MiY*(SUM($J$128:DY128)&lt;=1)+IF(SUM($J$128:DY128)+($D$128/MiY)&gt;1,1-(SUM($J$128:DY128)+($D$128/MiY)),0)),5)*(DZ$7&gt;=$E$128)</f>
        <v>0</v>
      </c>
      <c r="EA128" s="155">
        <f>ROUND(($D$128/MiY*(SUM($J$128:DZ128)&lt;=1)+IF(SUM($J$128:DZ128)+($D$128/MiY)&gt;1,1-(SUM($J$128:DZ128)+($D$128/MiY)),0)),5)*(EA$7&gt;=$E$128)</f>
        <v>0</v>
      </c>
      <c r="EB128" s="155">
        <f>ROUND(($D$128/MiY*(SUM($J$128:EA128)&lt;=1)+IF(SUM($J$128:EA128)+($D$128/MiY)&gt;1,1-(SUM($J$128:EA128)+($D$128/MiY)),0)),5)*(EB$7&gt;=$E$128)</f>
        <v>0</v>
      </c>
    </row>
    <row r="129" spans="2:132" outlineLevel="1" x14ac:dyDescent="0.25">
      <c r="C129" s="317" t="s">
        <v>605</v>
      </c>
      <c r="D129" s="16">
        <f>Costs!$I$25*Costs!$I$31</f>
        <v>0</v>
      </c>
      <c r="G129" s="52" t="s">
        <v>603</v>
      </c>
      <c r="H129" s="46">
        <f t="shared" ref="H129" si="1641">SUM(J129:EB129)</f>
        <v>0</v>
      </c>
      <c r="J129" s="82">
        <f t="shared" ref="J129" si="1642">($D129-SUM($J$100:$EB$100))*J128</f>
        <v>0</v>
      </c>
      <c r="K129" s="82">
        <f>($D129-SUM($J$100:$EB$100))*K128</f>
        <v>0</v>
      </c>
      <c r="L129" s="82">
        <f t="shared" ref="L129:BW129" si="1643">($D129-SUM($J$100:$EB$100))*L128</f>
        <v>0</v>
      </c>
      <c r="M129" s="82">
        <f t="shared" si="1643"/>
        <v>0</v>
      </c>
      <c r="N129" s="82">
        <f t="shared" si="1643"/>
        <v>0</v>
      </c>
      <c r="O129" s="82">
        <f t="shared" si="1643"/>
        <v>0</v>
      </c>
      <c r="P129" s="82">
        <f t="shared" si="1643"/>
        <v>0</v>
      </c>
      <c r="Q129" s="82">
        <f t="shared" si="1643"/>
        <v>0</v>
      </c>
      <c r="R129" s="82">
        <f t="shared" si="1643"/>
        <v>0</v>
      </c>
      <c r="S129" s="82">
        <f t="shared" si="1643"/>
        <v>0</v>
      </c>
      <c r="T129" s="82">
        <f t="shared" si="1643"/>
        <v>0</v>
      </c>
      <c r="U129" s="82">
        <f t="shared" si="1643"/>
        <v>0</v>
      </c>
      <c r="V129" s="82">
        <f t="shared" si="1643"/>
        <v>0</v>
      </c>
      <c r="W129" s="82">
        <f t="shared" si="1643"/>
        <v>0</v>
      </c>
      <c r="X129" s="82">
        <f t="shared" si="1643"/>
        <v>0</v>
      </c>
      <c r="Y129" s="82">
        <f t="shared" si="1643"/>
        <v>0</v>
      </c>
      <c r="Z129" s="82">
        <f t="shared" si="1643"/>
        <v>0</v>
      </c>
      <c r="AA129" s="82">
        <f t="shared" si="1643"/>
        <v>0</v>
      </c>
      <c r="AB129" s="82">
        <f t="shared" si="1643"/>
        <v>0</v>
      </c>
      <c r="AC129" s="82">
        <f t="shared" si="1643"/>
        <v>0</v>
      </c>
      <c r="AD129" s="82">
        <f t="shared" si="1643"/>
        <v>0</v>
      </c>
      <c r="AE129" s="82">
        <f t="shared" si="1643"/>
        <v>0</v>
      </c>
      <c r="AF129" s="82">
        <f t="shared" si="1643"/>
        <v>0</v>
      </c>
      <c r="AG129" s="82">
        <f t="shared" si="1643"/>
        <v>0</v>
      </c>
      <c r="AH129" s="82">
        <f t="shared" si="1643"/>
        <v>0</v>
      </c>
      <c r="AI129" s="82">
        <f t="shared" si="1643"/>
        <v>0</v>
      </c>
      <c r="AJ129" s="82">
        <f t="shared" si="1643"/>
        <v>0</v>
      </c>
      <c r="AK129" s="82">
        <f t="shared" si="1643"/>
        <v>0</v>
      </c>
      <c r="AL129" s="82">
        <f t="shared" si="1643"/>
        <v>0</v>
      </c>
      <c r="AM129" s="82">
        <f t="shared" si="1643"/>
        <v>0</v>
      </c>
      <c r="AN129" s="82">
        <f t="shared" si="1643"/>
        <v>0</v>
      </c>
      <c r="AO129" s="82">
        <f t="shared" si="1643"/>
        <v>0</v>
      </c>
      <c r="AP129" s="82">
        <f t="shared" si="1643"/>
        <v>0</v>
      </c>
      <c r="AQ129" s="82">
        <f t="shared" si="1643"/>
        <v>0</v>
      </c>
      <c r="AR129" s="82">
        <f t="shared" si="1643"/>
        <v>0</v>
      </c>
      <c r="AS129" s="82">
        <f t="shared" si="1643"/>
        <v>0</v>
      </c>
      <c r="AT129" s="82">
        <f t="shared" si="1643"/>
        <v>0</v>
      </c>
      <c r="AU129" s="82">
        <f t="shared" si="1643"/>
        <v>0</v>
      </c>
      <c r="AV129" s="82">
        <f t="shared" si="1643"/>
        <v>0</v>
      </c>
      <c r="AW129" s="82">
        <f t="shared" si="1643"/>
        <v>0</v>
      </c>
      <c r="AX129" s="82">
        <f t="shared" si="1643"/>
        <v>0</v>
      </c>
      <c r="AY129" s="82">
        <f t="shared" si="1643"/>
        <v>0</v>
      </c>
      <c r="AZ129" s="82">
        <f t="shared" si="1643"/>
        <v>0</v>
      </c>
      <c r="BA129" s="82">
        <f t="shared" si="1643"/>
        <v>0</v>
      </c>
      <c r="BB129" s="82">
        <f t="shared" si="1643"/>
        <v>0</v>
      </c>
      <c r="BC129" s="82">
        <f t="shared" si="1643"/>
        <v>0</v>
      </c>
      <c r="BD129" s="82">
        <f t="shared" si="1643"/>
        <v>0</v>
      </c>
      <c r="BE129" s="82">
        <f t="shared" si="1643"/>
        <v>0</v>
      </c>
      <c r="BF129" s="82">
        <f t="shared" si="1643"/>
        <v>0</v>
      </c>
      <c r="BG129" s="82">
        <f t="shared" si="1643"/>
        <v>0</v>
      </c>
      <c r="BH129" s="82">
        <f t="shared" si="1643"/>
        <v>0</v>
      </c>
      <c r="BI129" s="82">
        <f t="shared" si="1643"/>
        <v>0</v>
      </c>
      <c r="BJ129" s="82">
        <f t="shared" si="1643"/>
        <v>0</v>
      </c>
      <c r="BK129" s="82">
        <f t="shared" si="1643"/>
        <v>0</v>
      </c>
      <c r="BL129" s="82">
        <f t="shared" si="1643"/>
        <v>0</v>
      </c>
      <c r="BM129" s="82">
        <f t="shared" si="1643"/>
        <v>0</v>
      </c>
      <c r="BN129" s="82">
        <f t="shared" si="1643"/>
        <v>0</v>
      </c>
      <c r="BO129" s="82">
        <f t="shared" si="1643"/>
        <v>0</v>
      </c>
      <c r="BP129" s="82">
        <f t="shared" si="1643"/>
        <v>0</v>
      </c>
      <c r="BQ129" s="82">
        <f t="shared" si="1643"/>
        <v>0</v>
      </c>
      <c r="BR129" s="82">
        <f t="shared" si="1643"/>
        <v>0</v>
      </c>
      <c r="BS129" s="82">
        <f t="shared" si="1643"/>
        <v>0</v>
      </c>
      <c r="BT129" s="82">
        <f t="shared" si="1643"/>
        <v>0</v>
      </c>
      <c r="BU129" s="82">
        <f t="shared" si="1643"/>
        <v>0</v>
      </c>
      <c r="BV129" s="82">
        <f t="shared" si="1643"/>
        <v>0</v>
      </c>
      <c r="BW129" s="82">
        <f t="shared" si="1643"/>
        <v>0</v>
      </c>
      <c r="BX129" s="82">
        <f t="shared" ref="BX129:EB129" si="1644">($D129-SUM($J$100:$EB$100))*BX128</f>
        <v>0</v>
      </c>
      <c r="BY129" s="82">
        <f t="shared" si="1644"/>
        <v>0</v>
      </c>
      <c r="BZ129" s="82">
        <f t="shared" si="1644"/>
        <v>0</v>
      </c>
      <c r="CA129" s="82">
        <f t="shared" si="1644"/>
        <v>0</v>
      </c>
      <c r="CB129" s="82">
        <f t="shared" si="1644"/>
        <v>0</v>
      </c>
      <c r="CC129" s="82">
        <f t="shared" si="1644"/>
        <v>0</v>
      </c>
      <c r="CD129" s="82">
        <f t="shared" si="1644"/>
        <v>0</v>
      </c>
      <c r="CE129" s="82">
        <f t="shared" si="1644"/>
        <v>0</v>
      </c>
      <c r="CF129" s="82">
        <f t="shared" si="1644"/>
        <v>0</v>
      </c>
      <c r="CG129" s="82">
        <f t="shared" si="1644"/>
        <v>0</v>
      </c>
      <c r="CH129" s="82">
        <f t="shared" si="1644"/>
        <v>0</v>
      </c>
      <c r="CI129" s="82">
        <f t="shared" si="1644"/>
        <v>0</v>
      </c>
      <c r="CJ129" s="82">
        <f t="shared" si="1644"/>
        <v>0</v>
      </c>
      <c r="CK129" s="82">
        <f t="shared" si="1644"/>
        <v>0</v>
      </c>
      <c r="CL129" s="82">
        <f t="shared" si="1644"/>
        <v>0</v>
      </c>
      <c r="CM129" s="82">
        <f t="shared" si="1644"/>
        <v>0</v>
      </c>
      <c r="CN129" s="82">
        <f t="shared" si="1644"/>
        <v>0</v>
      </c>
      <c r="CO129" s="82">
        <f t="shared" si="1644"/>
        <v>0</v>
      </c>
      <c r="CP129" s="82">
        <f t="shared" si="1644"/>
        <v>0</v>
      </c>
      <c r="CQ129" s="82">
        <f t="shared" si="1644"/>
        <v>0</v>
      </c>
      <c r="CR129" s="82">
        <f t="shared" si="1644"/>
        <v>0</v>
      </c>
      <c r="CS129" s="82">
        <f t="shared" si="1644"/>
        <v>0</v>
      </c>
      <c r="CT129" s="82">
        <f t="shared" si="1644"/>
        <v>0</v>
      </c>
      <c r="CU129" s="82">
        <f t="shared" si="1644"/>
        <v>0</v>
      </c>
      <c r="CV129" s="82">
        <f t="shared" si="1644"/>
        <v>0</v>
      </c>
      <c r="CW129" s="82">
        <f t="shared" si="1644"/>
        <v>0</v>
      </c>
      <c r="CX129" s="82">
        <f t="shared" si="1644"/>
        <v>0</v>
      </c>
      <c r="CY129" s="82">
        <f t="shared" si="1644"/>
        <v>0</v>
      </c>
      <c r="CZ129" s="82">
        <f t="shared" si="1644"/>
        <v>0</v>
      </c>
      <c r="DA129" s="82">
        <f t="shared" si="1644"/>
        <v>0</v>
      </c>
      <c r="DB129" s="82">
        <f t="shared" si="1644"/>
        <v>0</v>
      </c>
      <c r="DC129" s="82">
        <f t="shared" si="1644"/>
        <v>0</v>
      </c>
      <c r="DD129" s="82">
        <f t="shared" si="1644"/>
        <v>0</v>
      </c>
      <c r="DE129" s="82">
        <f t="shared" si="1644"/>
        <v>0</v>
      </c>
      <c r="DF129" s="82">
        <f t="shared" si="1644"/>
        <v>0</v>
      </c>
      <c r="DG129" s="82">
        <f t="shared" si="1644"/>
        <v>0</v>
      </c>
      <c r="DH129" s="82">
        <f t="shared" si="1644"/>
        <v>0</v>
      </c>
      <c r="DI129" s="82">
        <f t="shared" si="1644"/>
        <v>0</v>
      </c>
      <c r="DJ129" s="82">
        <f t="shared" si="1644"/>
        <v>0</v>
      </c>
      <c r="DK129" s="82">
        <f t="shared" si="1644"/>
        <v>0</v>
      </c>
      <c r="DL129" s="82">
        <f t="shared" si="1644"/>
        <v>0</v>
      </c>
      <c r="DM129" s="82">
        <f t="shared" si="1644"/>
        <v>0</v>
      </c>
      <c r="DN129" s="82">
        <f t="shared" si="1644"/>
        <v>0</v>
      </c>
      <c r="DO129" s="82">
        <f t="shared" si="1644"/>
        <v>0</v>
      </c>
      <c r="DP129" s="82">
        <f t="shared" si="1644"/>
        <v>0</v>
      </c>
      <c r="DQ129" s="82">
        <f t="shared" si="1644"/>
        <v>0</v>
      </c>
      <c r="DR129" s="82">
        <f t="shared" si="1644"/>
        <v>0</v>
      </c>
      <c r="DS129" s="82">
        <f t="shared" si="1644"/>
        <v>0</v>
      </c>
      <c r="DT129" s="82">
        <f t="shared" si="1644"/>
        <v>0</v>
      </c>
      <c r="DU129" s="82">
        <f t="shared" si="1644"/>
        <v>0</v>
      </c>
      <c r="DV129" s="82">
        <f t="shared" si="1644"/>
        <v>0</v>
      </c>
      <c r="DW129" s="82">
        <f t="shared" si="1644"/>
        <v>0</v>
      </c>
      <c r="DX129" s="82">
        <f t="shared" si="1644"/>
        <v>0</v>
      </c>
      <c r="DY129" s="82">
        <f t="shared" si="1644"/>
        <v>0</v>
      </c>
      <c r="DZ129" s="82">
        <f t="shared" si="1644"/>
        <v>0</v>
      </c>
      <c r="EA129" s="82">
        <f t="shared" si="1644"/>
        <v>0</v>
      </c>
      <c r="EB129" s="82">
        <f t="shared" si="1644"/>
        <v>0</v>
      </c>
    </row>
    <row r="130" spans="2:132" outlineLevel="1" x14ac:dyDescent="0.25">
      <c r="C130" s="317" t="s">
        <v>594</v>
      </c>
      <c r="D130" s="31">
        <f>Costs!$I$39</f>
        <v>1.9</v>
      </c>
      <c r="G130" s="52" t="s">
        <v>220</v>
      </c>
      <c r="H130" s="29"/>
      <c r="J130" s="312">
        <f>$D130</f>
        <v>1.9</v>
      </c>
      <c r="K130" s="312">
        <f t="shared" ref="K130:BV130" si="1645">$D130</f>
        <v>1.9</v>
      </c>
      <c r="L130" s="312">
        <f t="shared" si="1645"/>
        <v>1.9</v>
      </c>
      <c r="M130" s="312">
        <f t="shared" si="1645"/>
        <v>1.9</v>
      </c>
      <c r="N130" s="312">
        <f t="shared" si="1645"/>
        <v>1.9</v>
      </c>
      <c r="O130" s="312">
        <f t="shared" si="1645"/>
        <v>1.9</v>
      </c>
      <c r="P130" s="312">
        <f t="shared" si="1645"/>
        <v>1.9</v>
      </c>
      <c r="Q130" s="312">
        <f t="shared" si="1645"/>
        <v>1.9</v>
      </c>
      <c r="R130" s="312">
        <f t="shared" si="1645"/>
        <v>1.9</v>
      </c>
      <c r="S130" s="312">
        <f t="shared" si="1645"/>
        <v>1.9</v>
      </c>
      <c r="T130" s="312">
        <f t="shared" si="1645"/>
        <v>1.9</v>
      </c>
      <c r="U130" s="312">
        <f t="shared" si="1645"/>
        <v>1.9</v>
      </c>
      <c r="V130" s="312">
        <f t="shared" si="1645"/>
        <v>1.9</v>
      </c>
      <c r="W130" s="312">
        <f t="shared" si="1645"/>
        <v>1.9</v>
      </c>
      <c r="X130" s="312">
        <f t="shared" si="1645"/>
        <v>1.9</v>
      </c>
      <c r="Y130" s="312">
        <f t="shared" si="1645"/>
        <v>1.9</v>
      </c>
      <c r="Z130" s="312">
        <f t="shared" si="1645"/>
        <v>1.9</v>
      </c>
      <c r="AA130" s="312">
        <f t="shared" si="1645"/>
        <v>1.9</v>
      </c>
      <c r="AB130" s="312">
        <f t="shared" si="1645"/>
        <v>1.9</v>
      </c>
      <c r="AC130" s="312">
        <f t="shared" si="1645"/>
        <v>1.9</v>
      </c>
      <c r="AD130" s="312">
        <f t="shared" si="1645"/>
        <v>1.9</v>
      </c>
      <c r="AE130" s="312">
        <f t="shared" si="1645"/>
        <v>1.9</v>
      </c>
      <c r="AF130" s="312">
        <f t="shared" si="1645"/>
        <v>1.9</v>
      </c>
      <c r="AG130" s="312">
        <f t="shared" si="1645"/>
        <v>1.9</v>
      </c>
      <c r="AH130" s="312">
        <f t="shared" si="1645"/>
        <v>1.9</v>
      </c>
      <c r="AI130" s="312">
        <f t="shared" si="1645"/>
        <v>1.9</v>
      </c>
      <c r="AJ130" s="312">
        <f t="shared" si="1645"/>
        <v>1.9</v>
      </c>
      <c r="AK130" s="312">
        <f t="shared" si="1645"/>
        <v>1.9</v>
      </c>
      <c r="AL130" s="312">
        <f t="shared" si="1645"/>
        <v>1.9</v>
      </c>
      <c r="AM130" s="312">
        <f t="shared" si="1645"/>
        <v>1.9</v>
      </c>
      <c r="AN130" s="312">
        <f t="shared" si="1645"/>
        <v>1.9</v>
      </c>
      <c r="AO130" s="312">
        <f t="shared" si="1645"/>
        <v>1.9</v>
      </c>
      <c r="AP130" s="312">
        <f t="shared" si="1645"/>
        <v>1.9</v>
      </c>
      <c r="AQ130" s="312">
        <f t="shared" si="1645"/>
        <v>1.9</v>
      </c>
      <c r="AR130" s="312">
        <f t="shared" si="1645"/>
        <v>1.9</v>
      </c>
      <c r="AS130" s="312">
        <f t="shared" si="1645"/>
        <v>1.9</v>
      </c>
      <c r="AT130" s="312">
        <f t="shared" si="1645"/>
        <v>1.9</v>
      </c>
      <c r="AU130" s="312">
        <f t="shared" si="1645"/>
        <v>1.9</v>
      </c>
      <c r="AV130" s="312">
        <f t="shared" si="1645"/>
        <v>1.9</v>
      </c>
      <c r="AW130" s="312">
        <f t="shared" si="1645"/>
        <v>1.9</v>
      </c>
      <c r="AX130" s="312">
        <f t="shared" si="1645"/>
        <v>1.9</v>
      </c>
      <c r="AY130" s="312">
        <f t="shared" si="1645"/>
        <v>1.9</v>
      </c>
      <c r="AZ130" s="312">
        <f t="shared" si="1645"/>
        <v>1.9</v>
      </c>
      <c r="BA130" s="312">
        <f t="shared" si="1645"/>
        <v>1.9</v>
      </c>
      <c r="BB130" s="312">
        <f t="shared" si="1645"/>
        <v>1.9</v>
      </c>
      <c r="BC130" s="312">
        <f t="shared" si="1645"/>
        <v>1.9</v>
      </c>
      <c r="BD130" s="312">
        <f t="shared" si="1645"/>
        <v>1.9</v>
      </c>
      <c r="BE130" s="312">
        <f t="shared" si="1645"/>
        <v>1.9</v>
      </c>
      <c r="BF130" s="312">
        <f t="shared" si="1645"/>
        <v>1.9</v>
      </c>
      <c r="BG130" s="312">
        <f t="shared" si="1645"/>
        <v>1.9</v>
      </c>
      <c r="BH130" s="312">
        <f t="shared" si="1645"/>
        <v>1.9</v>
      </c>
      <c r="BI130" s="312">
        <f t="shared" si="1645"/>
        <v>1.9</v>
      </c>
      <c r="BJ130" s="312">
        <f t="shared" si="1645"/>
        <v>1.9</v>
      </c>
      <c r="BK130" s="312">
        <f t="shared" si="1645"/>
        <v>1.9</v>
      </c>
      <c r="BL130" s="312">
        <f t="shared" si="1645"/>
        <v>1.9</v>
      </c>
      <c r="BM130" s="312">
        <f t="shared" si="1645"/>
        <v>1.9</v>
      </c>
      <c r="BN130" s="312">
        <f t="shared" si="1645"/>
        <v>1.9</v>
      </c>
      <c r="BO130" s="312">
        <f t="shared" si="1645"/>
        <v>1.9</v>
      </c>
      <c r="BP130" s="312">
        <f t="shared" si="1645"/>
        <v>1.9</v>
      </c>
      <c r="BQ130" s="312">
        <f t="shared" si="1645"/>
        <v>1.9</v>
      </c>
      <c r="BR130" s="312">
        <f t="shared" si="1645"/>
        <v>1.9</v>
      </c>
      <c r="BS130" s="312">
        <f t="shared" si="1645"/>
        <v>1.9</v>
      </c>
      <c r="BT130" s="312">
        <f t="shared" si="1645"/>
        <v>1.9</v>
      </c>
      <c r="BU130" s="312">
        <f t="shared" si="1645"/>
        <v>1.9</v>
      </c>
      <c r="BV130" s="312">
        <f t="shared" si="1645"/>
        <v>1.9</v>
      </c>
      <c r="BW130" s="312">
        <f t="shared" ref="BW130:EB130" si="1646">$D130</f>
        <v>1.9</v>
      </c>
      <c r="BX130" s="312">
        <f t="shared" si="1646"/>
        <v>1.9</v>
      </c>
      <c r="BY130" s="312">
        <f t="shared" si="1646"/>
        <v>1.9</v>
      </c>
      <c r="BZ130" s="312">
        <f t="shared" si="1646"/>
        <v>1.9</v>
      </c>
      <c r="CA130" s="312">
        <f t="shared" si="1646"/>
        <v>1.9</v>
      </c>
      <c r="CB130" s="312">
        <f t="shared" si="1646"/>
        <v>1.9</v>
      </c>
      <c r="CC130" s="312">
        <f t="shared" si="1646"/>
        <v>1.9</v>
      </c>
      <c r="CD130" s="312">
        <f t="shared" si="1646"/>
        <v>1.9</v>
      </c>
      <c r="CE130" s="312">
        <f t="shared" si="1646"/>
        <v>1.9</v>
      </c>
      <c r="CF130" s="312">
        <f t="shared" si="1646"/>
        <v>1.9</v>
      </c>
      <c r="CG130" s="312">
        <f t="shared" si="1646"/>
        <v>1.9</v>
      </c>
      <c r="CH130" s="312">
        <f t="shared" si="1646"/>
        <v>1.9</v>
      </c>
      <c r="CI130" s="312">
        <f t="shared" si="1646"/>
        <v>1.9</v>
      </c>
      <c r="CJ130" s="312">
        <f t="shared" si="1646"/>
        <v>1.9</v>
      </c>
      <c r="CK130" s="312">
        <f t="shared" si="1646"/>
        <v>1.9</v>
      </c>
      <c r="CL130" s="312">
        <f t="shared" si="1646"/>
        <v>1.9</v>
      </c>
      <c r="CM130" s="312">
        <f t="shared" si="1646"/>
        <v>1.9</v>
      </c>
      <c r="CN130" s="312">
        <f t="shared" si="1646"/>
        <v>1.9</v>
      </c>
      <c r="CO130" s="312">
        <f t="shared" si="1646"/>
        <v>1.9</v>
      </c>
      <c r="CP130" s="312">
        <f t="shared" si="1646"/>
        <v>1.9</v>
      </c>
      <c r="CQ130" s="312">
        <f t="shared" si="1646"/>
        <v>1.9</v>
      </c>
      <c r="CR130" s="312">
        <f t="shared" si="1646"/>
        <v>1.9</v>
      </c>
      <c r="CS130" s="312">
        <f t="shared" si="1646"/>
        <v>1.9</v>
      </c>
      <c r="CT130" s="312">
        <f t="shared" si="1646"/>
        <v>1.9</v>
      </c>
      <c r="CU130" s="312">
        <f t="shared" si="1646"/>
        <v>1.9</v>
      </c>
      <c r="CV130" s="312">
        <f t="shared" si="1646"/>
        <v>1.9</v>
      </c>
      <c r="CW130" s="312">
        <f t="shared" si="1646"/>
        <v>1.9</v>
      </c>
      <c r="CX130" s="312">
        <f t="shared" si="1646"/>
        <v>1.9</v>
      </c>
      <c r="CY130" s="312">
        <f t="shared" si="1646"/>
        <v>1.9</v>
      </c>
      <c r="CZ130" s="312">
        <f t="shared" si="1646"/>
        <v>1.9</v>
      </c>
      <c r="DA130" s="312">
        <f t="shared" si="1646"/>
        <v>1.9</v>
      </c>
      <c r="DB130" s="312">
        <f t="shared" si="1646"/>
        <v>1.9</v>
      </c>
      <c r="DC130" s="312">
        <f t="shared" si="1646"/>
        <v>1.9</v>
      </c>
      <c r="DD130" s="312">
        <f t="shared" si="1646"/>
        <v>1.9</v>
      </c>
      <c r="DE130" s="312">
        <f t="shared" si="1646"/>
        <v>1.9</v>
      </c>
      <c r="DF130" s="312">
        <f t="shared" si="1646"/>
        <v>1.9</v>
      </c>
      <c r="DG130" s="312">
        <f t="shared" si="1646"/>
        <v>1.9</v>
      </c>
      <c r="DH130" s="312">
        <f t="shared" si="1646"/>
        <v>1.9</v>
      </c>
      <c r="DI130" s="312">
        <f t="shared" si="1646"/>
        <v>1.9</v>
      </c>
      <c r="DJ130" s="312">
        <f t="shared" si="1646"/>
        <v>1.9</v>
      </c>
      <c r="DK130" s="312">
        <f t="shared" si="1646"/>
        <v>1.9</v>
      </c>
      <c r="DL130" s="312">
        <f t="shared" si="1646"/>
        <v>1.9</v>
      </c>
      <c r="DM130" s="312">
        <f t="shared" si="1646"/>
        <v>1.9</v>
      </c>
      <c r="DN130" s="312">
        <f t="shared" si="1646"/>
        <v>1.9</v>
      </c>
      <c r="DO130" s="312">
        <f t="shared" si="1646"/>
        <v>1.9</v>
      </c>
      <c r="DP130" s="312">
        <f t="shared" si="1646"/>
        <v>1.9</v>
      </c>
      <c r="DQ130" s="312">
        <f t="shared" si="1646"/>
        <v>1.9</v>
      </c>
      <c r="DR130" s="312">
        <f t="shared" si="1646"/>
        <v>1.9</v>
      </c>
      <c r="DS130" s="312">
        <f t="shared" si="1646"/>
        <v>1.9</v>
      </c>
      <c r="DT130" s="312">
        <f t="shared" si="1646"/>
        <v>1.9</v>
      </c>
      <c r="DU130" s="312">
        <f t="shared" si="1646"/>
        <v>1.9</v>
      </c>
      <c r="DV130" s="312">
        <f t="shared" si="1646"/>
        <v>1.9</v>
      </c>
      <c r="DW130" s="312">
        <f t="shared" si="1646"/>
        <v>1.9</v>
      </c>
      <c r="DX130" s="312">
        <f t="shared" si="1646"/>
        <v>1.9</v>
      </c>
      <c r="DY130" s="312">
        <f t="shared" si="1646"/>
        <v>1.9</v>
      </c>
      <c r="DZ130" s="312">
        <f t="shared" si="1646"/>
        <v>1.9</v>
      </c>
      <c r="EA130" s="312">
        <f t="shared" si="1646"/>
        <v>1.9</v>
      </c>
      <c r="EB130" s="312">
        <f t="shared" si="1646"/>
        <v>1.9</v>
      </c>
    </row>
    <row r="131" spans="2:132" outlineLevel="1" x14ac:dyDescent="0.25">
      <c r="C131" s="323" t="s">
        <v>601</v>
      </c>
      <c r="D131" s="38"/>
      <c r="E131" s="38"/>
      <c r="F131" s="38"/>
      <c r="G131" s="55" t="s">
        <v>220</v>
      </c>
      <c r="H131" s="316">
        <f t="shared" ref="H131" si="1647">SUM(J131:EB131)</f>
        <v>0</v>
      </c>
      <c r="I131" s="38"/>
      <c r="J131" s="314">
        <f>J129*J130</f>
        <v>0</v>
      </c>
      <c r="K131" s="314">
        <f t="shared" ref="K131" si="1648">K129*K130</f>
        <v>0</v>
      </c>
      <c r="L131" s="314">
        <f t="shared" ref="L131" si="1649">L129*L130</f>
        <v>0</v>
      </c>
      <c r="M131" s="314">
        <f t="shared" ref="M131" si="1650">M129*M130</f>
        <v>0</v>
      </c>
      <c r="N131" s="314">
        <f t="shared" ref="N131" si="1651">N129*N130</f>
        <v>0</v>
      </c>
      <c r="O131" s="314">
        <f t="shared" ref="O131" si="1652">O129*O130</f>
        <v>0</v>
      </c>
      <c r="P131" s="314">
        <f t="shared" ref="P131" si="1653">P129*P130</f>
        <v>0</v>
      </c>
      <c r="Q131" s="314">
        <f t="shared" ref="Q131" si="1654">Q129*Q130</f>
        <v>0</v>
      </c>
      <c r="R131" s="314">
        <f t="shared" ref="R131" si="1655">R129*R130</f>
        <v>0</v>
      </c>
      <c r="S131" s="314">
        <f t="shared" ref="S131" si="1656">S129*S130</f>
        <v>0</v>
      </c>
      <c r="T131" s="314">
        <f t="shared" ref="T131" si="1657">T129*T130</f>
        <v>0</v>
      </c>
      <c r="U131" s="314">
        <f t="shared" ref="U131" si="1658">U129*U130</f>
        <v>0</v>
      </c>
      <c r="V131" s="314">
        <f t="shared" ref="V131" si="1659">V129*V130</f>
        <v>0</v>
      </c>
      <c r="W131" s="314">
        <f t="shared" ref="W131" si="1660">W129*W130</f>
        <v>0</v>
      </c>
      <c r="X131" s="314">
        <f t="shared" ref="X131" si="1661">X129*X130</f>
        <v>0</v>
      </c>
      <c r="Y131" s="314">
        <f t="shared" ref="Y131" si="1662">Y129*Y130</f>
        <v>0</v>
      </c>
      <c r="Z131" s="314">
        <f t="shared" ref="Z131" si="1663">Z129*Z130</f>
        <v>0</v>
      </c>
      <c r="AA131" s="314">
        <f t="shared" ref="AA131" si="1664">AA129*AA130</f>
        <v>0</v>
      </c>
      <c r="AB131" s="314">
        <f t="shared" ref="AB131" si="1665">AB129*AB130</f>
        <v>0</v>
      </c>
      <c r="AC131" s="314">
        <f t="shared" ref="AC131" si="1666">AC129*AC130</f>
        <v>0</v>
      </c>
      <c r="AD131" s="314">
        <f t="shared" ref="AD131" si="1667">AD129*AD130</f>
        <v>0</v>
      </c>
      <c r="AE131" s="314">
        <f t="shared" ref="AE131" si="1668">AE129*AE130</f>
        <v>0</v>
      </c>
      <c r="AF131" s="314">
        <f t="shared" ref="AF131" si="1669">AF129*AF130</f>
        <v>0</v>
      </c>
      <c r="AG131" s="314">
        <f t="shared" ref="AG131" si="1670">AG129*AG130</f>
        <v>0</v>
      </c>
      <c r="AH131" s="314">
        <f t="shared" ref="AH131" si="1671">AH129*AH130</f>
        <v>0</v>
      </c>
      <c r="AI131" s="314">
        <f t="shared" ref="AI131" si="1672">AI129*AI130</f>
        <v>0</v>
      </c>
      <c r="AJ131" s="314">
        <f t="shared" ref="AJ131" si="1673">AJ129*AJ130</f>
        <v>0</v>
      </c>
      <c r="AK131" s="314">
        <f t="shared" ref="AK131" si="1674">AK129*AK130</f>
        <v>0</v>
      </c>
      <c r="AL131" s="314">
        <f t="shared" ref="AL131" si="1675">AL129*AL130</f>
        <v>0</v>
      </c>
      <c r="AM131" s="314">
        <f t="shared" ref="AM131" si="1676">AM129*AM130</f>
        <v>0</v>
      </c>
      <c r="AN131" s="314">
        <f t="shared" ref="AN131" si="1677">AN129*AN130</f>
        <v>0</v>
      </c>
      <c r="AO131" s="314">
        <f t="shared" ref="AO131" si="1678">AO129*AO130</f>
        <v>0</v>
      </c>
      <c r="AP131" s="314">
        <f t="shared" ref="AP131" si="1679">AP129*AP130</f>
        <v>0</v>
      </c>
      <c r="AQ131" s="314">
        <f t="shared" ref="AQ131" si="1680">AQ129*AQ130</f>
        <v>0</v>
      </c>
      <c r="AR131" s="314">
        <f t="shared" ref="AR131" si="1681">AR129*AR130</f>
        <v>0</v>
      </c>
      <c r="AS131" s="314">
        <f t="shared" ref="AS131" si="1682">AS129*AS130</f>
        <v>0</v>
      </c>
      <c r="AT131" s="314">
        <f t="shared" ref="AT131" si="1683">AT129*AT130</f>
        <v>0</v>
      </c>
      <c r="AU131" s="314">
        <f t="shared" ref="AU131" si="1684">AU129*AU130</f>
        <v>0</v>
      </c>
      <c r="AV131" s="314">
        <f t="shared" ref="AV131" si="1685">AV129*AV130</f>
        <v>0</v>
      </c>
      <c r="AW131" s="314">
        <f t="shared" ref="AW131" si="1686">AW129*AW130</f>
        <v>0</v>
      </c>
      <c r="AX131" s="314">
        <f t="shared" ref="AX131" si="1687">AX129*AX130</f>
        <v>0</v>
      </c>
      <c r="AY131" s="314">
        <f t="shared" ref="AY131" si="1688">AY129*AY130</f>
        <v>0</v>
      </c>
      <c r="AZ131" s="314">
        <f t="shared" ref="AZ131" si="1689">AZ129*AZ130</f>
        <v>0</v>
      </c>
      <c r="BA131" s="314">
        <f t="shared" ref="BA131" si="1690">BA129*BA130</f>
        <v>0</v>
      </c>
      <c r="BB131" s="314">
        <f t="shared" ref="BB131" si="1691">BB129*BB130</f>
        <v>0</v>
      </c>
      <c r="BC131" s="314">
        <f t="shared" ref="BC131" si="1692">BC129*BC130</f>
        <v>0</v>
      </c>
      <c r="BD131" s="314">
        <f t="shared" ref="BD131" si="1693">BD129*BD130</f>
        <v>0</v>
      </c>
      <c r="BE131" s="314">
        <f t="shared" ref="BE131" si="1694">BE129*BE130</f>
        <v>0</v>
      </c>
      <c r="BF131" s="314">
        <f t="shared" ref="BF131" si="1695">BF129*BF130</f>
        <v>0</v>
      </c>
      <c r="BG131" s="314">
        <f t="shared" ref="BG131" si="1696">BG129*BG130</f>
        <v>0</v>
      </c>
      <c r="BH131" s="314">
        <f t="shared" ref="BH131" si="1697">BH129*BH130</f>
        <v>0</v>
      </c>
      <c r="BI131" s="314">
        <f t="shared" ref="BI131" si="1698">BI129*BI130</f>
        <v>0</v>
      </c>
      <c r="BJ131" s="314">
        <f t="shared" ref="BJ131" si="1699">BJ129*BJ130</f>
        <v>0</v>
      </c>
      <c r="BK131" s="314">
        <f t="shared" ref="BK131" si="1700">BK129*BK130</f>
        <v>0</v>
      </c>
      <c r="BL131" s="314">
        <f t="shared" ref="BL131" si="1701">BL129*BL130</f>
        <v>0</v>
      </c>
      <c r="BM131" s="314">
        <f t="shared" ref="BM131" si="1702">BM129*BM130</f>
        <v>0</v>
      </c>
      <c r="BN131" s="314">
        <f t="shared" ref="BN131" si="1703">BN129*BN130</f>
        <v>0</v>
      </c>
      <c r="BO131" s="314">
        <f t="shared" ref="BO131" si="1704">BO129*BO130</f>
        <v>0</v>
      </c>
      <c r="BP131" s="314">
        <f t="shared" ref="BP131" si="1705">BP129*BP130</f>
        <v>0</v>
      </c>
      <c r="BQ131" s="314">
        <f t="shared" ref="BQ131" si="1706">BQ129*BQ130</f>
        <v>0</v>
      </c>
      <c r="BR131" s="314">
        <f t="shared" ref="BR131" si="1707">BR129*BR130</f>
        <v>0</v>
      </c>
      <c r="BS131" s="314">
        <f t="shared" ref="BS131" si="1708">BS129*BS130</f>
        <v>0</v>
      </c>
      <c r="BT131" s="314">
        <f t="shared" ref="BT131" si="1709">BT129*BT130</f>
        <v>0</v>
      </c>
      <c r="BU131" s="314">
        <f t="shared" ref="BU131" si="1710">BU129*BU130</f>
        <v>0</v>
      </c>
      <c r="BV131" s="314">
        <f t="shared" ref="BV131" si="1711">BV129*BV130</f>
        <v>0</v>
      </c>
      <c r="BW131" s="314">
        <f t="shared" ref="BW131" si="1712">BW129*BW130</f>
        <v>0</v>
      </c>
      <c r="BX131" s="314">
        <f t="shared" ref="BX131" si="1713">BX129*BX130</f>
        <v>0</v>
      </c>
      <c r="BY131" s="314">
        <f t="shared" ref="BY131" si="1714">BY129*BY130</f>
        <v>0</v>
      </c>
      <c r="BZ131" s="314">
        <f t="shared" ref="BZ131" si="1715">BZ129*BZ130</f>
        <v>0</v>
      </c>
      <c r="CA131" s="314">
        <f t="shared" ref="CA131" si="1716">CA129*CA130</f>
        <v>0</v>
      </c>
      <c r="CB131" s="314">
        <f t="shared" ref="CB131" si="1717">CB129*CB130</f>
        <v>0</v>
      </c>
      <c r="CC131" s="314">
        <f t="shared" ref="CC131" si="1718">CC129*CC130</f>
        <v>0</v>
      </c>
      <c r="CD131" s="314">
        <f t="shared" ref="CD131" si="1719">CD129*CD130</f>
        <v>0</v>
      </c>
      <c r="CE131" s="314">
        <f t="shared" ref="CE131" si="1720">CE129*CE130</f>
        <v>0</v>
      </c>
      <c r="CF131" s="314">
        <f t="shared" ref="CF131" si="1721">CF129*CF130</f>
        <v>0</v>
      </c>
      <c r="CG131" s="314">
        <f t="shared" ref="CG131" si="1722">CG129*CG130</f>
        <v>0</v>
      </c>
      <c r="CH131" s="314">
        <f t="shared" ref="CH131" si="1723">CH129*CH130</f>
        <v>0</v>
      </c>
      <c r="CI131" s="314">
        <f t="shared" ref="CI131" si="1724">CI129*CI130</f>
        <v>0</v>
      </c>
      <c r="CJ131" s="314">
        <f t="shared" ref="CJ131" si="1725">CJ129*CJ130</f>
        <v>0</v>
      </c>
      <c r="CK131" s="314">
        <f t="shared" ref="CK131" si="1726">CK129*CK130</f>
        <v>0</v>
      </c>
      <c r="CL131" s="314">
        <f t="shared" ref="CL131" si="1727">CL129*CL130</f>
        <v>0</v>
      </c>
      <c r="CM131" s="314">
        <f t="shared" ref="CM131" si="1728">CM129*CM130</f>
        <v>0</v>
      </c>
      <c r="CN131" s="314">
        <f t="shared" ref="CN131" si="1729">CN129*CN130</f>
        <v>0</v>
      </c>
      <c r="CO131" s="314">
        <f t="shared" ref="CO131" si="1730">CO129*CO130</f>
        <v>0</v>
      </c>
      <c r="CP131" s="314">
        <f t="shared" ref="CP131" si="1731">CP129*CP130</f>
        <v>0</v>
      </c>
      <c r="CQ131" s="314">
        <f t="shared" ref="CQ131" si="1732">CQ129*CQ130</f>
        <v>0</v>
      </c>
      <c r="CR131" s="314">
        <f t="shared" ref="CR131" si="1733">CR129*CR130</f>
        <v>0</v>
      </c>
      <c r="CS131" s="314">
        <f t="shared" ref="CS131" si="1734">CS129*CS130</f>
        <v>0</v>
      </c>
      <c r="CT131" s="314">
        <f t="shared" ref="CT131" si="1735">CT129*CT130</f>
        <v>0</v>
      </c>
      <c r="CU131" s="314">
        <f t="shared" ref="CU131" si="1736">CU129*CU130</f>
        <v>0</v>
      </c>
      <c r="CV131" s="314">
        <f t="shared" ref="CV131" si="1737">CV129*CV130</f>
        <v>0</v>
      </c>
      <c r="CW131" s="314">
        <f t="shared" ref="CW131" si="1738">CW129*CW130</f>
        <v>0</v>
      </c>
      <c r="CX131" s="314">
        <f t="shared" ref="CX131" si="1739">CX129*CX130</f>
        <v>0</v>
      </c>
      <c r="CY131" s="314">
        <f t="shared" ref="CY131" si="1740">CY129*CY130</f>
        <v>0</v>
      </c>
      <c r="CZ131" s="314">
        <f t="shared" ref="CZ131" si="1741">CZ129*CZ130</f>
        <v>0</v>
      </c>
      <c r="DA131" s="314">
        <f t="shared" ref="DA131" si="1742">DA129*DA130</f>
        <v>0</v>
      </c>
      <c r="DB131" s="314">
        <f t="shared" ref="DB131" si="1743">DB129*DB130</f>
        <v>0</v>
      </c>
      <c r="DC131" s="314">
        <f t="shared" ref="DC131" si="1744">DC129*DC130</f>
        <v>0</v>
      </c>
      <c r="DD131" s="314">
        <f t="shared" ref="DD131" si="1745">DD129*DD130</f>
        <v>0</v>
      </c>
      <c r="DE131" s="314">
        <f t="shared" ref="DE131" si="1746">DE129*DE130</f>
        <v>0</v>
      </c>
      <c r="DF131" s="314">
        <f t="shared" ref="DF131" si="1747">DF129*DF130</f>
        <v>0</v>
      </c>
      <c r="DG131" s="314">
        <f t="shared" ref="DG131" si="1748">DG129*DG130</f>
        <v>0</v>
      </c>
      <c r="DH131" s="314">
        <f t="shared" ref="DH131" si="1749">DH129*DH130</f>
        <v>0</v>
      </c>
      <c r="DI131" s="314">
        <f t="shared" ref="DI131" si="1750">DI129*DI130</f>
        <v>0</v>
      </c>
      <c r="DJ131" s="314">
        <f t="shared" ref="DJ131" si="1751">DJ129*DJ130</f>
        <v>0</v>
      </c>
      <c r="DK131" s="314">
        <f t="shared" ref="DK131" si="1752">DK129*DK130</f>
        <v>0</v>
      </c>
      <c r="DL131" s="314">
        <f t="shared" ref="DL131" si="1753">DL129*DL130</f>
        <v>0</v>
      </c>
      <c r="DM131" s="314">
        <f t="shared" ref="DM131" si="1754">DM129*DM130</f>
        <v>0</v>
      </c>
      <c r="DN131" s="314">
        <f t="shared" ref="DN131" si="1755">DN129*DN130</f>
        <v>0</v>
      </c>
      <c r="DO131" s="314">
        <f t="shared" ref="DO131" si="1756">DO129*DO130</f>
        <v>0</v>
      </c>
      <c r="DP131" s="314">
        <f t="shared" ref="DP131" si="1757">DP129*DP130</f>
        <v>0</v>
      </c>
      <c r="DQ131" s="314">
        <f t="shared" ref="DQ131" si="1758">DQ129*DQ130</f>
        <v>0</v>
      </c>
      <c r="DR131" s="314">
        <f t="shared" ref="DR131" si="1759">DR129*DR130</f>
        <v>0</v>
      </c>
      <c r="DS131" s="314">
        <f t="shared" ref="DS131" si="1760">DS129*DS130</f>
        <v>0</v>
      </c>
      <c r="DT131" s="314">
        <f t="shared" ref="DT131" si="1761">DT129*DT130</f>
        <v>0</v>
      </c>
      <c r="DU131" s="314">
        <f t="shared" ref="DU131" si="1762">DU129*DU130</f>
        <v>0</v>
      </c>
      <c r="DV131" s="314">
        <f t="shared" ref="DV131" si="1763">DV129*DV130</f>
        <v>0</v>
      </c>
      <c r="DW131" s="314">
        <f t="shared" ref="DW131" si="1764">DW129*DW130</f>
        <v>0</v>
      </c>
      <c r="DX131" s="314">
        <f t="shared" ref="DX131" si="1765">DX129*DX130</f>
        <v>0</v>
      </c>
      <c r="DY131" s="314">
        <f t="shared" ref="DY131" si="1766">DY129*DY130</f>
        <v>0</v>
      </c>
      <c r="DZ131" s="314">
        <f t="shared" ref="DZ131" si="1767">DZ129*DZ130</f>
        <v>0</v>
      </c>
      <c r="EA131" s="314">
        <f t="shared" ref="EA131" si="1768">EA129*EA130</f>
        <v>0</v>
      </c>
      <c r="EB131" s="314">
        <f t="shared" ref="EB131" si="1769">EB129*EB130</f>
        <v>0</v>
      </c>
    </row>
    <row r="132" spans="2:132" outlineLevel="1" x14ac:dyDescent="0.25">
      <c r="C132" s="324" t="s">
        <v>417</v>
      </c>
      <c r="D132" s="34"/>
      <c r="E132" s="34"/>
      <c r="F132" s="34"/>
      <c r="G132" s="67" t="s">
        <v>215</v>
      </c>
      <c r="H132" s="34"/>
      <c r="I132" s="34"/>
      <c r="J132" s="126">
        <f>J$13</f>
        <v>1</v>
      </c>
      <c r="K132" s="126">
        <f t="shared" ref="K132:BV132" si="1770">K$13</f>
        <v>1.0026792493128671</v>
      </c>
      <c r="L132" s="126">
        <f t="shared" si="1770"/>
        <v>1.0056539350998608</v>
      </c>
      <c r="M132" s="126">
        <f t="shared" si="1770"/>
        <v>1.0085410656939733</v>
      </c>
      <c r="N132" s="126">
        <f t="shared" si="1770"/>
        <v>1.0114364849476103</v>
      </c>
      <c r="O132" s="126">
        <f t="shared" si="1770"/>
        <v>1.0143402166566737</v>
      </c>
      <c r="P132" s="126">
        <f t="shared" si="1770"/>
        <v>1.0172522846853813</v>
      </c>
      <c r="Q132" s="126">
        <f t="shared" si="1770"/>
        <v>1.0201727129664624</v>
      </c>
      <c r="R132" s="126">
        <f t="shared" si="1770"/>
        <v>1.0231015255013547</v>
      </c>
      <c r="S132" s="126">
        <f t="shared" si="1770"/>
        <v>1.0260387463604019</v>
      </c>
      <c r="T132" s="126">
        <f t="shared" si="1770"/>
        <v>1.028984399683051</v>
      </c>
      <c r="U132" s="126">
        <f t="shared" si="1770"/>
        <v>1.0319385096780509</v>
      </c>
      <c r="V132" s="126">
        <f t="shared" si="1770"/>
        <v>1.0349011006236515</v>
      </c>
      <c r="W132" s="126">
        <f t="shared" si="1770"/>
        <v>1.0377730230388176</v>
      </c>
      <c r="X132" s="126">
        <f t="shared" si="1770"/>
        <v>1.0408518228283561</v>
      </c>
      <c r="Y132" s="126">
        <f t="shared" si="1770"/>
        <v>1.0438400029932626</v>
      </c>
      <c r="Z132" s="126">
        <f t="shared" si="1770"/>
        <v>1.046836761920777</v>
      </c>
      <c r="AA132" s="126">
        <f t="shared" si="1770"/>
        <v>1.0498421242396576</v>
      </c>
      <c r="AB132" s="126">
        <f t="shared" si="1770"/>
        <v>1.05285611464937</v>
      </c>
      <c r="AC132" s="126">
        <f t="shared" si="1770"/>
        <v>1.0558787579202888</v>
      </c>
      <c r="AD132" s="126">
        <f t="shared" si="1770"/>
        <v>1.0589100788939025</v>
      </c>
      <c r="AE132" s="126">
        <f t="shared" si="1770"/>
        <v>1.0619501024830165</v>
      </c>
      <c r="AF132" s="126">
        <f t="shared" si="1770"/>
        <v>1.0649988536719583</v>
      </c>
      <c r="AG132" s="126">
        <f t="shared" si="1770"/>
        <v>1.0680563575167832</v>
      </c>
      <c r="AH132" s="126">
        <f t="shared" si="1770"/>
        <v>1.0711226391454798</v>
      </c>
      <c r="AI132" s="126">
        <f t="shared" si="1770"/>
        <v>1.0739924437404067</v>
      </c>
      <c r="AJ132" s="126">
        <f t="shared" si="1770"/>
        <v>1.0771786970311998</v>
      </c>
      <c r="AK132" s="126">
        <f t="shared" si="1770"/>
        <v>1.0802711679727233</v>
      </c>
      <c r="AL132" s="126">
        <f t="shared" si="1770"/>
        <v>1.0833725170851116</v>
      </c>
      <c r="AM132" s="126">
        <f t="shared" si="1770"/>
        <v>1.0864827698566941</v>
      </c>
      <c r="AN132" s="126">
        <f t="shared" si="1770"/>
        <v>1.0896019518489746</v>
      </c>
      <c r="AO132" s="126">
        <f t="shared" si="1770"/>
        <v>1.0927300886968412</v>
      </c>
      <c r="AP132" s="126">
        <f t="shared" si="1770"/>
        <v>1.0958672061087775</v>
      </c>
      <c r="AQ132" s="126">
        <f t="shared" si="1770"/>
        <v>1.0990133298670732</v>
      </c>
      <c r="AR132" s="126">
        <f t="shared" si="1770"/>
        <v>1.1021684858280367</v>
      </c>
      <c r="AS132" s="126">
        <f t="shared" si="1770"/>
        <v>1.1053326999222071</v>
      </c>
      <c r="AT132" s="126">
        <f t="shared" si="1770"/>
        <v>1.1085059981545673</v>
      </c>
      <c r="AU132" s="126">
        <f t="shared" si="1770"/>
        <v>1.111475962088432</v>
      </c>
      <c r="AV132" s="126">
        <f t="shared" si="1770"/>
        <v>1.1147734191259395</v>
      </c>
      <c r="AW132" s="126">
        <f t="shared" si="1770"/>
        <v>1.1179738207069689</v>
      </c>
      <c r="AX132" s="126">
        <f t="shared" si="1770"/>
        <v>1.1211834103167977</v>
      </c>
      <c r="AY132" s="126">
        <f t="shared" si="1770"/>
        <v>1.1244022143333261</v>
      </c>
      <c r="AZ132" s="126">
        <f t="shared" si="1770"/>
        <v>1.1276302592101826</v>
      </c>
      <c r="BA132" s="126">
        <f t="shared" si="1770"/>
        <v>1.1308675714769412</v>
      </c>
      <c r="BB132" s="126">
        <f t="shared" si="1770"/>
        <v>1.1341141777393395</v>
      </c>
      <c r="BC132" s="126">
        <f t="shared" si="1770"/>
        <v>1.1373701046794982</v>
      </c>
      <c r="BD132" s="126">
        <f t="shared" si="1770"/>
        <v>1.1406353790561385</v>
      </c>
      <c r="BE132" s="126">
        <f t="shared" si="1770"/>
        <v>1.1439100277048042</v>
      </c>
      <c r="BF132" s="126">
        <f t="shared" si="1770"/>
        <v>1.1471940775380809</v>
      </c>
      <c r="BG132" s="126">
        <f t="shared" si="1770"/>
        <v>1.15026769648205</v>
      </c>
      <c r="BH132" s="126">
        <f t="shared" si="1770"/>
        <v>1.1536802383994258</v>
      </c>
      <c r="BI132" s="126">
        <f t="shared" si="1770"/>
        <v>1.1569923375180708</v>
      </c>
      <c r="BJ132" s="126">
        <f t="shared" si="1770"/>
        <v>1.1603139453378331</v>
      </c>
      <c r="BK132" s="126">
        <f t="shared" si="1770"/>
        <v>1.1636450891572303</v>
      </c>
      <c r="BL132" s="126">
        <f t="shared" si="1770"/>
        <v>1.1669857963531516</v>
      </c>
      <c r="BM132" s="126">
        <f t="shared" si="1770"/>
        <v>1.1703360943810825</v>
      </c>
      <c r="BN132" s="126">
        <f t="shared" si="1770"/>
        <v>1.1736960107753303</v>
      </c>
      <c r="BO132" s="126">
        <f t="shared" si="1770"/>
        <v>1.1770655731492505</v>
      </c>
      <c r="BP132" s="126">
        <f t="shared" si="1770"/>
        <v>1.180444809195474</v>
      </c>
      <c r="BQ132" s="126">
        <f t="shared" si="1770"/>
        <v>1.1838337466861339</v>
      </c>
      <c r="BR132" s="126">
        <f t="shared" si="1770"/>
        <v>1.1872324134730949</v>
      </c>
      <c r="BS132" s="126">
        <f t="shared" si="1770"/>
        <v>1.1905270658589224</v>
      </c>
      <c r="BT132" s="126">
        <f t="shared" si="1770"/>
        <v>1.1940590467434065</v>
      </c>
      <c r="BU132" s="126">
        <f t="shared" si="1770"/>
        <v>1.1974870693312041</v>
      </c>
      <c r="BV132" s="126">
        <f t="shared" si="1770"/>
        <v>1.2009249334246579</v>
      </c>
      <c r="BW132" s="126">
        <f t="shared" ref="BW132:EB132" si="1771">BW$13</f>
        <v>1.204372667277734</v>
      </c>
      <c r="BX132" s="126">
        <f t="shared" si="1771"/>
        <v>1.2078302992255125</v>
      </c>
      <c r="BY132" s="126">
        <f t="shared" si="1771"/>
        <v>1.2112978576844211</v>
      </c>
      <c r="BZ132" s="126">
        <f t="shared" si="1771"/>
        <v>1.2147753711524676</v>
      </c>
      <c r="CA132" s="126">
        <f t="shared" si="1771"/>
        <v>1.2182628682094752</v>
      </c>
      <c r="CB132" s="126">
        <f t="shared" si="1771"/>
        <v>1.2217603775173165</v>
      </c>
      <c r="CC132" s="126">
        <f t="shared" si="1771"/>
        <v>1.2252679278201495</v>
      </c>
      <c r="CD132" s="126">
        <f t="shared" si="1771"/>
        <v>1.2287855479446541</v>
      </c>
      <c r="CE132" s="126">
        <f t="shared" si="1771"/>
        <v>1.232077770779646</v>
      </c>
      <c r="CF132" s="126">
        <f t="shared" si="1771"/>
        <v>1.23573302168438</v>
      </c>
      <c r="CG132" s="126">
        <f t="shared" si="1771"/>
        <v>1.2392806860334544</v>
      </c>
      <c r="CH132" s="126">
        <f t="shared" si="1771"/>
        <v>1.2428385353675644</v>
      </c>
      <c r="CI132" s="126">
        <f t="shared" si="1771"/>
        <v>1.2464065989267703</v>
      </c>
      <c r="CJ132" s="126">
        <f t="shared" si="1771"/>
        <v>1.2499849060350778</v>
      </c>
      <c r="CK132" s="126">
        <f t="shared" si="1771"/>
        <v>1.2535734861006791</v>
      </c>
      <c r="CL132" s="126">
        <f t="shared" si="1771"/>
        <v>1.257172368616194</v>
      </c>
      <c r="CM132" s="126">
        <f t="shared" si="1771"/>
        <v>1.2607815831589126</v>
      </c>
      <c r="CN132" s="126">
        <f t="shared" si="1771"/>
        <v>1.2644011593910389</v>
      </c>
      <c r="CO132" s="126">
        <f t="shared" si="1771"/>
        <v>1.2680311270599336</v>
      </c>
      <c r="CP132" s="126">
        <f t="shared" si="1771"/>
        <v>1.2716715159983594</v>
      </c>
      <c r="CQ132" s="126">
        <f t="shared" si="1771"/>
        <v>1.2750786410337906</v>
      </c>
      <c r="CR132" s="126">
        <f t="shared" si="1771"/>
        <v>1.2788614642181557</v>
      </c>
      <c r="CS132" s="126">
        <f t="shared" si="1771"/>
        <v>1.2825329459576562</v>
      </c>
      <c r="CT132" s="126">
        <f t="shared" si="1771"/>
        <v>1.2862149681493797</v>
      </c>
      <c r="CU132" s="126">
        <f t="shared" si="1771"/>
        <v>1.289907561053897</v>
      </c>
      <c r="CV132" s="126">
        <f t="shared" si="1771"/>
        <v>1.293610755018654</v>
      </c>
      <c r="CW132" s="126">
        <f t="shared" si="1771"/>
        <v>1.2973245804782207</v>
      </c>
      <c r="CX132" s="126">
        <f t="shared" si="1771"/>
        <v>1.3010490679545423</v>
      </c>
      <c r="CY132" s="126">
        <f t="shared" si="1771"/>
        <v>1.304784248057189</v>
      </c>
      <c r="CZ132" s="126">
        <f t="shared" si="1771"/>
        <v>1.3085301514836076</v>
      </c>
      <c r="DA132" s="126">
        <f t="shared" si="1771"/>
        <v>1.3122868090193751</v>
      </c>
      <c r="DB132" s="126">
        <f t="shared" si="1771"/>
        <v>1.3160542515384499</v>
      </c>
      <c r="DC132" s="126">
        <f t="shared" si="1771"/>
        <v>1.3195802889875801</v>
      </c>
      <c r="DD132" s="126">
        <f t="shared" si="1771"/>
        <v>1.323495136864544</v>
      </c>
      <c r="DE132" s="126">
        <f t="shared" si="1771"/>
        <v>1.3272947573576725</v>
      </c>
      <c r="DF132" s="126">
        <f t="shared" si="1771"/>
        <v>1.3311052861764079</v>
      </c>
      <c r="DG132" s="126">
        <f t="shared" si="1771"/>
        <v>1.3349267546374479</v>
      </c>
      <c r="DH132" s="126">
        <f t="shared" si="1771"/>
        <v>1.3387591941473977</v>
      </c>
      <c r="DI132" s="126">
        <f t="shared" si="1771"/>
        <v>1.3426026362030277</v>
      </c>
      <c r="DJ132" s="126">
        <f t="shared" si="1771"/>
        <v>1.3464571123915319</v>
      </c>
      <c r="DK132" s="126">
        <f t="shared" si="1771"/>
        <v>1.3503226543907885</v>
      </c>
      <c r="DL132" s="126">
        <f t="shared" si="1771"/>
        <v>1.3541992939696192</v>
      </c>
      <c r="DM132" s="126">
        <f t="shared" si="1771"/>
        <v>1.358087062988051</v>
      </c>
      <c r="DN132" s="126">
        <f t="shared" si="1771"/>
        <v>1.361985993397578</v>
      </c>
      <c r="DO132" s="126">
        <f t="shared" si="1771"/>
        <v>1.3657655991021458</v>
      </c>
      <c r="DP132" s="126">
        <f t="shared" si="1771"/>
        <v>1.3698174666548035</v>
      </c>
      <c r="DQ132" s="126">
        <f t="shared" si="1771"/>
        <v>1.3737500738651915</v>
      </c>
      <c r="DR132" s="126">
        <f t="shared" si="1771"/>
        <v>1.3776939711925826</v>
      </c>
      <c r="DS132" s="126">
        <f t="shared" si="1771"/>
        <v>1.381649191049759</v>
      </c>
      <c r="DT132" s="126">
        <f t="shared" si="1771"/>
        <v>1.385615765942557</v>
      </c>
      <c r="DU132" s="126">
        <f t="shared" si="1771"/>
        <v>1.3895937284701338</v>
      </c>
      <c r="DV132" s="126">
        <f t="shared" si="1771"/>
        <v>1.3935831113252357</v>
      </c>
      <c r="DW132" s="126">
        <f t="shared" si="1771"/>
        <v>1.3975839472944662</v>
      </c>
      <c r="DX132" s="126">
        <f t="shared" si="1771"/>
        <v>1.401596269258556</v>
      </c>
      <c r="DY132" s="126">
        <f t="shared" si="1771"/>
        <v>1.4056201101926329</v>
      </c>
      <c r="DZ132" s="126">
        <f t="shared" si="1771"/>
        <v>1.4096555031664932</v>
      </c>
      <c r="EA132" s="126">
        <f t="shared" si="1771"/>
        <v>1.4134323217047313</v>
      </c>
      <c r="EB132" s="126">
        <f t="shared" si="1771"/>
        <v>1.4176256038945581</v>
      </c>
    </row>
    <row r="133" spans="2:132" outlineLevel="1" x14ac:dyDescent="0.25">
      <c r="C133" s="320" t="s">
        <v>528</v>
      </c>
      <c r="D133" s="38"/>
      <c r="E133" s="38"/>
      <c r="F133" s="38"/>
      <c r="G133" s="52" t="s">
        <v>220</v>
      </c>
      <c r="H133" s="46">
        <f t="shared" ref="H133" si="1772">SUM(J133:EB133)</f>
        <v>0</v>
      </c>
      <c r="I133" s="38"/>
      <c r="J133" s="82">
        <f>J131*J132</f>
        <v>0</v>
      </c>
      <c r="K133" s="82">
        <f t="shared" ref="K133" si="1773">K131*K132</f>
        <v>0</v>
      </c>
      <c r="L133" s="82">
        <f t="shared" ref="L133" si="1774">L131*L132</f>
        <v>0</v>
      </c>
      <c r="M133" s="82">
        <f t="shared" ref="M133" si="1775">M131*M132</f>
        <v>0</v>
      </c>
      <c r="N133" s="82">
        <f t="shared" ref="N133" si="1776">N131*N132</f>
        <v>0</v>
      </c>
      <c r="O133" s="82">
        <f t="shared" ref="O133" si="1777">O131*O132</f>
        <v>0</v>
      </c>
      <c r="P133" s="82">
        <f t="shared" ref="P133" si="1778">P131*P132</f>
        <v>0</v>
      </c>
      <c r="Q133" s="82">
        <f t="shared" ref="Q133" si="1779">Q131*Q132</f>
        <v>0</v>
      </c>
      <c r="R133" s="82">
        <f t="shared" ref="R133" si="1780">R131*R132</f>
        <v>0</v>
      </c>
      <c r="S133" s="82">
        <f t="shared" ref="S133" si="1781">S131*S132</f>
        <v>0</v>
      </c>
      <c r="T133" s="82">
        <f t="shared" ref="T133" si="1782">T131*T132</f>
        <v>0</v>
      </c>
      <c r="U133" s="82">
        <f t="shared" ref="U133" si="1783">U131*U132</f>
        <v>0</v>
      </c>
      <c r="V133" s="82">
        <f t="shared" ref="V133" si="1784">V131*V132</f>
        <v>0</v>
      </c>
      <c r="W133" s="82">
        <f t="shared" ref="W133" si="1785">W131*W132</f>
        <v>0</v>
      </c>
      <c r="X133" s="82">
        <f t="shared" ref="X133" si="1786">X131*X132</f>
        <v>0</v>
      </c>
      <c r="Y133" s="82">
        <f t="shared" ref="Y133" si="1787">Y131*Y132</f>
        <v>0</v>
      </c>
      <c r="Z133" s="82">
        <f t="shared" ref="Z133" si="1788">Z131*Z132</f>
        <v>0</v>
      </c>
      <c r="AA133" s="82">
        <f t="shared" ref="AA133" si="1789">AA131*AA132</f>
        <v>0</v>
      </c>
      <c r="AB133" s="82">
        <f t="shared" ref="AB133" si="1790">AB131*AB132</f>
        <v>0</v>
      </c>
      <c r="AC133" s="82">
        <f t="shared" ref="AC133" si="1791">AC131*AC132</f>
        <v>0</v>
      </c>
      <c r="AD133" s="82">
        <f t="shared" ref="AD133" si="1792">AD131*AD132</f>
        <v>0</v>
      </c>
      <c r="AE133" s="82">
        <f t="shared" ref="AE133" si="1793">AE131*AE132</f>
        <v>0</v>
      </c>
      <c r="AF133" s="82">
        <f t="shared" ref="AF133" si="1794">AF131*AF132</f>
        <v>0</v>
      </c>
      <c r="AG133" s="82">
        <f t="shared" ref="AG133" si="1795">AG131*AG132</f>
        <v>0</v>
      </c>
      <c r="AH133" s="82">
        <f t="shared" ref="AH133" si="1796">AH131*AH132</f>
        <v>0</v>
      </c>
      <c r="AI133" s="82">
        <f t="shared" ref="AI133" si="1797">AI131*AI132</f>
        <v>0</v>
      </c>
      <c r="AJ133" s="82">
        <f t="shared" ref="AJ133" si="1798">AJ131*AJ132</f>
        <v>0</v>
      </c>
      <c r="AK133" s="82">
        <f t="shared" ref="AK133" si="1799">AK131*AK132</f>
        <v>0</v>
      </c>
      <c r="AL133" s="82">
        <f t="shared" ref="AL133" si="1800">AL131*AL132</f>
        <v>0</v>
      </c>
      <c r="AM133" s="82">
        <f t="shared" ref="AM133" si="1801">AM131*AM132</f>
        <v>0</v>
      </c>
      <c r="AN133" s="82">
        <f t="shared" ref="AN133" si="1802">AN131*AN132</f>
        <v>0</v>
      </c>
      <c r="AO133" s="82">
        <f t="shared" ref="AO133" si="1803">AO131*AO132</f>
        <v>0</v>
      </c>
      <c r="AP133" s="82">
        <f t="shared" ref="AP133" si="1804">AP131*AP132</f>
        <v>0</v>
      </c>
      <c r="AQ133" s="82">
        <f t="shared" ref="AQ133" si="1805">AQ131*AQ132</f>
        <v>0</v>
      </c>
      <c r="AR133" s="82">
        <f t="shared" ref="AR133" si="1806">AR131*AR132</f>
        <v>0</v>
      </c>
      <c r="AS133" s="82">
        <f t="shared" ref="AS133" si="1807">AS131*AS132</f>
        <v>0</v>
      </c>
      <c r="AT133" s="82">
        <f t="shared" ref="AT133" si="1808">AT131*AT132</f>
        <v>0</v>
      </c>
      <c r="AU133" s="82">
        <f t="shared" ref="AU133" si="1809">AU131*AU132</f>
        <v>0</v>
      </c>
      <c r="AV133" s="82">
        <f t="shared" ref="AV133" si="1810">AV131*AV132</f>
        <v>0</v>
      </c>
      <c r="AW133" s="82">
        <f t="shared" ref="AW133" si="1811">AW131*AW132</f>
        <v>0</v>
      </c>
      <c r="AX133" s="82">
        <f t="shared" ref="AX133" si="1812">AX131*AX132</f>
        <v>0</v>
      </c>
      <c r="AY133" s="82">
        <f t="shared" ref="AY133" si="1813">AY131*AY132</f>
        <v>0</v>
      </c>
      <c r="AZ133" s="82">
        <f t="shared" ref="AZ133" si="1814">AZ131*AZ132</f>
        <v>0</v>
      </c>
      <c r="BA133" s="82">
        <f t="shared" ref="BA133" si="1815">BA131*BA132</f>
        <v>0</v>
      </c>
      <c r="BB133" s="82">
        <f t="shared" ref="BB133" si="1816">BB131*BB132</f>
        <v>0</v>
      </c>
      <c r="BC133" s="82">
        <f t="shared" ref="BC133" si="1817">BC131*BC132</f>
        <v>0</v>
      </c>
      <c r="BD133" s="82">
        <f t="shared" ref="BD133" si="1818">BD131*BD132</f>
        <v>0</v>
      </c>
      <c r="BE133" s="82">
        <f t="shared" ref="BE133" si="1819">BE131*BE132</f>
        <v>0</v>
      </c>
      <c r="BF133" s="82">
        <f t="shared" ref="BF133" si="1820">BF131*BF132</f>
        <v>0</v>
      </c>
      <c r="BG133" s="82">
        <f t="shared" ref="BG133" si="1821">BG131*BG132</f>
        <v>0</v>
      </c>
      <c r="BH133" s="82">
        <f t="shared" ref="BH133" si="1822">BH131*BH132</f>
        <v>0</v>
      </c>
      <c r="BI133" s="82">
        <f t="shared" ref="BI133" si="1823">BI131*BI132</f>
        <v>0</v>
      </c>
      <c r="BJ133" s="82">
        <f t="shared" ref="BJ133" si="1824">BJ131*BJ132</f>
        <v>0</v>
      </c>
      <c r="BK133" s="82">
        <f t="shared" ref="BK133" si="1825">BK131*BK132</f>
        <v>0</v>
      </c>
      <c r="BL133" s="82">
        <f t="shared" ref="BL133" si="1826">BL131*BL132</f>
        <v>0</v>
      </c>
      <c r="BM133" s="82">
        <f t="shared" ref="BM133" si="1827">BM131*BM132</f>
        <v>0</v>
      </c>
      <c r="BN133" s="82">
        <f t="shared" ref="BN133" si="1828">BN131*BN132</f>
        <v>0</v>
      </c>
      <c r="BO133" s="82">
        <f t="shared" ref="BO133" si="1829">BO131*BO132</f>
        <v>0</v>
      </c>
      <c r="BP133" s="82">
        <f t="shared" ref="BP133" si="1830">BP131*BP132</f>
        <v>0</v>
      </c>
      <c r="BQ133" s="82">
        <f t="shared" ref="BQ133" si="1831">BQ131*BQ132</f>
        <v>0</v>
      </c>
      <c r="BR133" s="82">
        <f t="shared" ref="BR133" si="1832">BR131*BR132</f>
        <v>0</v>
      </c>
      <c r="BS133" s="82">
        <f t="shared" ref="BS133" si="1833">BS131*BS132</f>
        <v>0</v>
      </c>
      <c r="BT133" s="82">
        <f t="shared" ref="BT133" si="1834">BT131*BT132</f>
        <v>0</v>
      </c>
      <c r="BU133" s="82">
        <f t="shared" ref="BU133" si="1835">BU131*BU132</f>
        <v>0</v>
      </c>
      <c r="BV133" s="82">
        <f t="shared" ref="BV133" si="1836">BV131*BV132</f>
        <v>0</v>
      </c>
      <c r="BW133" s="82">
        <f t="shared" ref="BW133" si="1837">BW131*BW132</f>
        <v>0</v>
      </c>
      <c r="BX133" s="82">
        <f t="shared" ref="BX133" si="1838">BX131*BX132</f>
        <v>0</v>
      </c>
      <c r="BY133" s="82">
        <f t="shared" ref="BY133" si="1839">BY131*BY132</f>
        <v>0</v>
      </c>
      <c r="BZ133" s="82">
        <f t="shared" ref="BZ133" si="1840">BZ131*BZ132</f>
        <v>0</v>
      </c>
      <c r="CA133" s="82">
        <f t="shared" ref="CA133" si="1841">CA131*CA132</f>
        <v>0</v>
      </c>
      <c r="CB133" s="82">
        <f t="shared" ref="CB133" si="1842">CB131*CB132</f>
        <v>0</v>
      </c>
      <c r="CC133" s="82">
        <f t="shared" ref="CC133" si="1843">CC131*CC132</f>
        <v>0</v>
      </c>
      <c r="CD133" s="82">
        <f t="shared" ref="CD133" si="1844">CD131*CD132</f>
        <v>0</v>
      </c>
      <c r="CE133" s="82">
        <f t="shared" ref="CE133" si="1845">CE131*CE132</f>
        <v>0</v>
      </c>
      <c r="CF133" s="82">
        <f t="shared" ref="CF133" si="1846">CF131*CF132</f>
        <v>0</v>
      </c>
      <c r="CG133" s="82">
        <f t="shared" ref="CG133" si="1847">CG131*CG132</f>
        <v>0</v>
      </c>
      <c r="CH133" s="82">
        <f t="shared" ref="CH133" si="1848">CH131*CH132</f>
        <v>0</v>
      </c>
      <c r="CI133" s="82">
        <f t="shared" ref="CI133" si="1849">CI131*CI132</f>
        <v>0</v>
      </c>
      <c r="CJ133" s="82">
        <f t="shared" ref="CJ133" si="1850">CJ131*CJ132</f>
        <v>0</v>
      </c>
      <c r="CK133" s="82">
        <f t="shared" ref="CK133" si="1851">CK131*CK132</f>
        <v>0</v>
      </c>
      <c r="CL133" s="82">
        <f t="shared" ref="CL133" si="1852">CL131*CL132</f>
        <v>0</v>
      </c>
      <c r="CM133" s="82">
        <f t="shared" ref="CM133" si="1853">CM131*CM132</f>
        <v>0</v>
      </c>
      <c r="CN133" s="82">
        <f t="shared" ref="CN133" si="1854">CN131*CN132</f>
        <v>0</v>
      </c>
      <c r="CO133" s="82">
        <f t="shared" ref="CO133" si="1855">CO131*CO132</f>
        <v>0</v>
      </c>
      <c r="CP133" s="82">
        <f t="shared" ref="CP133" si="1856">CP131*CP132</f>
        <v>0</v>
      </c>
      <c r="CQ133" s="82">
        <f t="shared" ref="CQ133" si="1857">CQ131*CQ132</f>
        <v>0</v>
      </c>
      <c r="CR133" s="82">
        <f t="shared" ref="CR133" si="1858">CR131*CR132</f>
        <v>0</v>
      </c>
      <c r="CS133" s="82">
        <f t="shared" ref="CS133" si="1859">CS131*CS132</f>
        <v>0</v>
      </c>
      <c r="CT133" s="82">
        <f t="shared" ref="CT133" si="1860">CT131*CT132</f>
        <v>0</v>
      </c>
      <c r="CU133" s="82">
        <f t="shared" ref="CU133" si="1861">CU131*CU132</f>
        <v>0</v>
      </c>
      <c r="CV133" s="82">
        <f t="shared" ref="CV133" si="1862">CV131*CV132</f>
        <v>0</v>
      </c>
      <c r="CW133" s="82">
        <f t="shared" ref="CW133" si="1863">CW131*CW132</f>
        <v>0</v>
      </c>
      <c r="CX133" s="82">
        <f t="shared" ref="CX133" si="1864">CX131*CX132</f>
        <v>0</v>
      </c>
      <c r="CY133" s="82">
        <f t="shared" ref="CY133" si="1865">CY131*CY132</f>
        <v>0</v>
      </c>
      <c r="CZ133" s="82">
        <f t="shared" ref="CZ133" si="1866">CZ131*CZ132</f>
        <v>0</v>
      </c>
      <c r="DA133" s="82">
        <f t="shared" ref="DA133" si="1867">DA131*DA132</f>
        <v>0</v>
      </c>
      <c r="DB133" s="82">
        <f t="shared" ref="DB133" si="1868">DB131*DB132</f>
        <v>0</v>
      </c>
      <c r="DC133" s="82">
        <f t="shared" ref="DC133" si="1869">DC131*DC132</f>
        <v>0</v>
      </c>
      <c r="DD133" s="82">
        <f t="shared" ref="DD133" si="1870">DD131*DD132</f>
        <v>0</v>
      </c>
      <c r="DE133" s="82">
        <f t="shared" ref="DE133" si="1871">DE131*DE132</f>
        <v>0</v>
      </c>
      <c r="DF133" s="82">
        <f t="shared" ref="DF133" si="1872">DF131*DF132</f>
        <v>0</v>
      </c>
      <c r="DG133" s="82">
        <f t="shared" ref="DG133" si="1873">DG131*DG132</f>
        <v>0</v>
      </c>
      <c r="DH133" s="82">
        <f t="shared" ref="DH133" si="1874">DH131*DH132</f>
        <v>0</v>
      </c>
      <c r="DI133" s="82">
        <f t="shared" ref="DI133" si="1875">DI131*DI132</f>
        <v>0</v>
      </c>
      <c r="DJ133" s="82">
        <f t="shared" ref="DJ133" si="1876">DJ131*DJ132</f>
        <v>0</v>
      </c>
      <c r="DK133" s="82">
        <f t="shared" ref="DK133" si="1877">DK131*DK132</f>
        <v>0</v>
      </c>
      <c r="DL133" s="82">
        <f t="shared" ref="DL133" si="1878">DL131*DL132</f>
        <v>0</v>
      </c>
      <c r="DM133" s="82">
        <f t="shared" ref="DM133" si="1879">DM131*DM132</f>
        <v>0</v>
      </c>
      <c r="DN133" s="82">
        <f t="shared" ref="DN133" si="1880">DN131*DN132</f>
        <v>0</v>
      </c>
      <c r="DO133" s="82">
        <f t="shared" ref="DO133" si="1881">DO131*DO132</f>
        <v>0</v>
      </c>
      <c r="DP133" s="82">
        <f t="shared" ref="DP133" si="1882">DP131*DP132</f>
        <v>0</v>
      </c>
      <c r="DQ133" s="82">
        <f t="shared" ref="DQ133" si="1883">DQ131*DQ132</f>
        <v>0</v>
      </c>
      <c r="DR133" s="82">
        <f t="shared" ref="DR133" si="1884">DR131*DR132</f>
        <v>0</v>
      </c>
      <c r="DS133" s="82">
        <f t="shared" ref="DS133" si="1885">DS131*DS132</f>
        <v>0</v>
      </c>
      <c r="DT133" s="82">
        <f t="shared" ref="DT133" si="1886">DT131*DT132</f>
        <v>0</v>
      </c>
      <c r="DU133" s="82">
        <f t="shared" ref="DU133" si="1887">DU131*DU132</f>
        <v>0</v>
      </c>
      <c r="DV133" s="82">
        <f t="shared" ref="DV133" si="1888">DV131*DV132</f>
        <v>0</v>
      </c>
      <c r="DW133" s="82">
        <f t="shared" ref="DW133" si="1889">DW131*DW132</f>
        <v>0</v>
      </c>
      <c r="DX133" s="82">
        <f t="shared" ref="DX133" si="1890">DX131*DX132</f>
        <v>0</v>
      </c>
      <c r="DY133" s="82">
        <f t="shared" ref="DY133" si="1891">DY131*DY132</f>
        <v>0</v>
      </c>
      <c r="DZ133" s="82">
        <f t="shared" ref="DZ133" si="1892">DZ131*DZ132</f>
        <v>0</v>
      </c>
      <c r="EA133" s="82">
        <f t="shared" ref="EA133" si="1893">EA131*EA132</f>
        <v>0</v>
      </c>
      <c r="EB133" s="82">
        <f t="shared" ref="EB133" si="1894">EB131*EB132</f>
        <v>0</v>
      </c>
    </row>
    <row r="134" spans="2:132" ht="14" outlineLevel="1" x14ac:dyDescent="0.3">
      <c r="B134" s="73"/>
      <c r="C134" s="27"/>
      <c r="H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row>
    <row r="135" spans="2:132" ht="13" outlineLevel="1" x14ac:dyDescent="0.3">
      <c r="C135" s="339" t="s">
        <v>504</v>
      </c>
      <c r="G135" s="52"/>
      <c r="H135" s="29"/>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row>
    <row r="136" spans="2:132" outlineLevel="1" x14ac:dyDescent="0.25">
      <c r="C136" s="317" t="s">
        <v>485</v>
      </c>
      <c r="D136" s="125">
        <f>Assumptions!I16</f>
        <v>0.64</v>
      </c>
      <c r="E136" s="79">
        <f>Assumptions!I13</f>
        <v>45658</v>
      </c>
      <c r="G136" s="52" t="s">
        <v>215</v>
      </c>
      <c r="H136" s="50">
        <f>SUM(J136:EB136)</f>
        <v>0.99999999999999989</v>
      </c>
      <c r="J136" s="129"/>
      <c r="K136" s="155">
        <f>ROUND(($D$136/MiY*(SUM($J$136:J136)&lt;=1)+IF(SUM($J$136:J136)+($D$136/MiY)&gt;1,1-(SUM($J$136:J136)+($D$136/MiY)),0)),5)*(K$7&gt;=$E$136)</f>
        <v>0</v>
      </c>
      <c r="L136" s="155">
        <f>ROUND(($D$136/MiY*(SUM($J$136:K136)&lt;=1)+IF(SUM($J$136:K136)+($D$136/MiY)&gt;1,1-(SUM($J$136:K136)+($D$136/MiY)),0)),5)*(L$7&gt;=$E$136)</f>
        <v>0</v>
      </c>
      <c r="M136" s="155">
        <f>ROUND(($D$136/MiY*(SUM($J$136:L136)&lt;=1)+IF(SUM($J$136:L136)+($D$136/MiY)&gt;1,1-(SUM($J$136:L136)+($D$136/MiY)),0)),5)*(M$7&gt;=$E$136)</f>
        <v>0</v>
      </c>
      <c r="N136" s="155">
        <f>ROUND(($D$136/MiY*(SUM($J$136:M136)&lt;=1)+IF(SUM($J$136:M136)+($D$136/MiY)&gt;1,1-(SUM($J$136:M136)+($D$136/MiY)),0)),5)*(N$7&gt;=$E$136)</f>
        <v>0</v>
      </c>
      <c r="O136" s="155">
        <f>ROUND(($D$136/MiY*(SUM($J$136:N136)&lt;=1)+IF(SUM($J$136:N136)+($D$136/MiY)&gt;1,1-(SUM($J$136:N136)+($D$136/MiY)),0)),5)*(O$7&gt;=$E$136)</f>
        <v>0</v>
      </c>
      <c r="P136" s="155">
        <f>ROUND(($D$136/MiY*(SUM($J$136:O136)&lt;=1)+IF(SUM($J$136:O136)+($D$136/MiY)&gt;1,1-(SUM($J$136:O136)+($D$136/MiY)),0)),5)*(P$7&gt;=$E$136)</f>
        <v>0</v>
      </c>
      <c r="Q136" s="155">
        <f>ROUND(($D$136/MiY*(SUM($J$136:P136)&lt;=1)+IF(SUM($J$136:P136)+($D$136/MiY)&gt;1,1-(SUM($J$136:P136)+($D$136/MiY)),0)),5)*(Q$7&gt;=$E$136)</f>
        <v>0</v>
      </c>
      <c r="R136" s="155">
        <f>ROUND(($D$136/MiY*(SUM($J$136:Q136)&lt;=1)+IF(SUM($J$136:Q136)+($D$136/MiY)&gt;1,1-(SUM($J$136:Q136)+($D$136/MiY)),0)),5)*(R$7&gt;=$E$136)</f>
        <v>0</v>
      </c>
      <c r="S136" s="155">
        <f>ROUND(($D$136/MiY*(SUM($J$136:R136)&lt;=1)+IF(SUM($J$136:R136)+($D$136/MiY)&gt;1,1-(SUM($J$136:R136)+($D$136/MiY)),0)),5)*(S$7&gt;=$E$136)</f>
        <v>0</v>
      </c>
      <c r="T136" s="155">
        <f>ROUND(($D$136/MiY*(SUM($J$136:S136)&lt;=1)+IF(SUM($J$136:S136)+($D$136/MiY)&gt;1,1-(SUM($J$136:S136)+($D$136/MiY)),0)),5)*(T$7&gt;=$E$136)</f>
        <v>0</v>
      </c>
      <c r="U136" s="155">
        <f>ROUND(($D$136/MiY*(SUM($J$136:T136)&lt;=1)+IF(SUM($J$136:T136)+($D$136/MiY)&gt;1,1-(SUM($J$136:T136)+($D$136/MiY)),0)),5)*(U$7&gt;=$E$136)</f>
        <v>0</v>
      </c>
      <c r="V136" s="155">
        <f>ROUND(($D$136/MiY*(SUM($J$136:U136)&lt;=1)+IF(SUM($J$136:U136)+($D$136/MiY)&gt;1,1-(SUM($J$136:U136)+($D$136/MiY)),0)),5)*(V$7&gt;=$E$136)</f>
        <v>0</v>
      </c>
      <c r="W136" s="155">
        <f>ROUND(($D$136/MiY*(SUM($J$136:V136)&lt;=1)+IF(SUM($J$136:V136)+($D$136/MiY)&gt;1,1-(SUM($J$136:V136)+($D$136/MiY)),0)),5)*(W$7&gt;=$E$136)</f>
        <v>0</v>
      </c>
      <c r="X136" s="155">
        <f>ROUND(($D$136/MiY*(SUM($J$136:W136)&lt;=1)+IF(SUM($J$136:W136)+($D$136/MiY)&gt;1,1-(SUM($J$136:W136)+($D$136/MiY)),0)),5)*(X$7&gt;=$E$136)</f>
        <v>0</v>
      </c>
      <c r="Y136" s="155">
        <f>ROUND(($D$136/MiY*(SUM($J$136:X136)&lt;=1)+IF(SUM($J$136:X136)+($D$136/MiY)&gt;1,1-(SUM($J$136:X136)+($D$136/MiY)),0)),5)*(Y$7&gt;=$E$136)</f>
        <v>0</v>
      </c>
      <c r="Z136" s="155">
        <f>ROUND(($D$136/MiY*(SUM($J$136:Y136)&lt;=1)+IF(SUM($J$136:Y136)+($D$136/MiY)&gt;1,1-(SUM($J$136:Y136)+($D$136/MiY)),0)),5)*(Z$7&gt;=$E$136)</f>
        <v>0</v>
      </c>
      <c r="AA136" s="155">
        <f>ROUND(($D$136/MiY*(SUM($J$136:Z136)&lt;=1)+IF(SUM($J$136:Z136)+($D$136/MiY)&gt;1,1-(SUM($J$136:Z136)+($D$136/MiY)),0)),5)*(AA$7&gt;=$E$136)</f>
        <v>0</v>
      </c>
      <c r="AB136" s="155">
        <f>ROUND(($D$136/MiY*(SUM($J$136:AA136)&lt;=1)+IF(SUM($J$136:AA136)+($D$136/MiY)&gt;1,1-(SUM($J$136:AA136)+($D$136/MiY)),0)),5)*(AB$7&gt;=$E$136)</f>
        <v>0</v>
      </c>
      <c r="AC136" s="155">
        <f>ROUND(($D$136/MiY*(SUM($J$136:AB136)&lt;=1)+IF(SUM($J$136:AB136)+($D$136/MiY)&gt;1,1-(SUM($J$136:AB136)+($D$136/MiY)),0)),5)*(AC$7&gt;=$E$136)</f>
        <v>0</v>
      </c>
      <c r="AD136" s="155">
        <f>ROUND(($D$136/MiY*(SUM($J$136:AC136)&lt;=1)+IF(SUM($J$136:AC136)+($D$136/MiY)&gt;1,1-(SUM($J$136:AC136)+($D$136/MiY)),0)),5)*(AD$7&gt;=$E$136)</f>
        <v>0</v>
      </c>
      <c r="AE136" s="155">
        <f>ROUND(($D$136/MiY*(SUM($J$136:AD136)&lt;=1)+IF(SUM($J$136:AD136)+($D$136/MiY)&gt;1,1-(SUM($J$136:AD136)+($D$136/MiY)),0)),5)*(AE$7&gt;=$E$136)</f>
        <v>0</v>
      </c>
      <c r="AF136" s="155">
        <f>ROUND(($D$136/MiY*(SUM($J$136:AE136)&lt;=1)+IF(SUM($J$136:AE136)+($D$136/MiY)&gt;1,1-(SUM($J$136:AE136)+($D$136/MiY)),0)),5)*(AF$7&gt;=$E$136)</f>
        <v>0</v>
      </c>
      <c r="AG136" s="155">
        <f>ROUND(($D$136/MiY*(SUM($J$136:AF136)&lt;=1)+IF(SUM($J$136:AF136)+($D$136/MiY)&gt;1,1-(SUM($J$136:AF136)+($D$136/MiY)),0)),5)*(AG$7&gt;=$E$136)</f>
        <v>0</v>
      </c>
      <c r="AH136" s="155">
        <f>ROUND(($D$136/MiY*(SUM($J$136:AG136)&lt;=1)+IF(SUM($J$136:AG136)+($D$136/MiY)&gt;1,1-(SUM($J$136:AG136)+($D$136/MiY)),0)),5)*(AH$7&gt;=$E$136)</f>
        <v>5.3330000000000002E-2</v>
      </c>
      <c r="AI136" s="155">
        <f>ROUND(($D$136/MiY*(SUM($J$136:AH136)&lt;=1)+IF(SUM($J$136:AH136)+($D$136/MiY)&gt;1,1-(SUM($J$136:AH136)+($D$136/MiY)),0)),5)*(AI$7&gt;=$E$136)</f>
        <v>5.3330000000000002E-2</v>
      </c>
      <c r="AJ136" s="155">
        <f>ROUND(($D$136/MiY*(SUM($J$136:AI136)&lt;=1)+IF(SUM($J$136:AI136)+($D$136/MiY)&gt;1,1-(SUM($J$136:AI136)+($D$136/MiY)),0)),5)*(AJ$7&gt;=$E$136)</f>
        <v>5.3330000000000002E-2</v>
      </c>
      <c r="AK136" s="155">
        <f>ROUND(($D$136/MiY*(SUM($J$136:AJ136)&lt;=1)+IF(SUM($J$136:AJ136)+($D$136/MiY)&gt;1,1-(SUM($J$136:AJ136)+($D$136/MiY)),0)),5)*(AK$7&gt;=$E$136)</f>
        <v>5.3330000000000002E-2</v>
      </c>
      <c r="AL136" s="155">
        <f>ROUND(($D$136/MiY*(SUM($J$136:AK136)&lt;=1)+IF(SUM($J$136:AK136)+($D$136/MiY)&gt;1,1-(SUM($J$136:AK136)+($D$136/MiY)),0)),5)*(AL$7&gt;=$E$136)</f>
        <v>5.3330000000000002E-2</v>
      </c>
      <c r="AM136" s="155">
        <f>ROUND(($D$136/MiY*(SUM($J$136:AL136)&lt;=1)+IF(SUM($J$136:AL136)+($D$136/MiY)&gt;1,1-(SUM($J$136:AL136)+($D$136/MiY)),0)),5)*(AM$7&gt;=$E$136)</f>
        <v>5.3330000000000002E-2</v>
      </c>
      <c r="AN136" s="155">
        <f>ROUND(($D$136/MiY*(SUM($J$136:AM136)&lt;=1)+IF(SUM($J$136:AM136)+($D$136/MiY)&gt;1,1-(SUM($J$136:AM136)+($D$136/MiY)),0)),5)*(AN$7&gt;=$E$136)</f>
        <v>5.3330000000000002E-2</v>
      </c>
      <c r="AO136" s="155">
        <f>ROUND(($D$136/MiY*(SUM($J$136:AN136)&lt;=1)+IF(SUM($J$136:AN136)+($D$136/MiY)&gt;1,1-(SUM($J$136:AN136)+($D$136/MiY)),0)),5)*(AO$7&gt;=$E$136)</f>
        <v>5.3330000000000002E-2</v>
      </c>
      <c r="AP136" s="155">
        <f>ROUND(($D$136/MiY*(SUM($J$136:AO136)&lt;=1)+IF(SUM($J$136:AO136)+($D$136/MiY)&gt;1,1-(SUM($J$136:AO136)+($D$136/MiY)),0)),5)*(AP$7&gt;=$E$136)</f>
        <v>5.3330000000000002E-2</v>
      </c>
      <c r="AQ136" s="155">
        <f>ROUND(($D$136/MiY*(SUM($J$136:AP136)&lt;=1)+IF(SUM($J$136:AP136)+($D$136/MiY)&gt;1,1-(SUM($J$136:AP136)+($D$136/MiY)),0)),5)*(AQ$7&gt;=$E$136)</f>
        <v>5.3330000000000002E-2</v>
      </c>
      <c r="AR136" s="155">
        <f>ROUND(($D$136/MiY*(SUM($J$136:AQ136)&lt;=1)+IF(SUM($J$136:AQ136)+($D$136/MiY)&gt;1,1-(SUM($J$136:AQ136)+($D$136/MiY)),0)),5)*(AR$7&gt;=$E$136)</f>
        <v>5.3330000000000002E-2</v>
      </c>
      <c r="AS136" s="155">
        <f>ROUND(($D$136/MiY*(SUM($J$136:AR136)&lt;=1)+IF(SUM($J$136:AR136)+($D$136/MiY)&gt;1,1-(SUM($J$136:AR136)+($D$136/MiY)),0)),5)*(AS$7&gt;=$E$136)</f>
        <v>5.3330000000000002E-2</v>
      </c>
      <c r="AT136" s="155">
        <f>ROUND(($D$136/MiY*(SUM($J$136:AS136)&lt;=1)+IF(SUM($J$136:AS136)+($D$136/MiY)&gt;1,1-(SUM($J$136:AS136)+($D$136/MiY)),0)),5)*(AT$7&gt;=$E$136)</f>
        <v>5.3330000000000002E-2</v>
      </c>
      <c r="AU136" s="155">
        <f>ROUND(($D$136/MiY*(SUM($J$136:AT136)&lt;=1)+IF(SUM($J$136:AT136)+($D$136/MiY)&gt;1,1-(SUM($J$136:AT136)+($D$136/MiY)),0)),5)*(AU$7&gt;=$E$136)</f>
        <v>5.3330000000000002E-2</v>
      </c>
      <c r="AV136" s="155">
        <f>ROUND(($D$136/MiY*(SUM($J$136:AU136)&lt;=1)+IF(SUM($J$136:AU136)+($D$136/MiY)&gt;1,1-(SUM($J$136:AU136)+($D$136/MiY)),0)),5)*(AV$7&gt;=$E$136)</f>
        <v>5.3330000000000002E-2</v>
      </c>
      <c r="AW136" s="155">
        <f>ROUND(($D$136/MiY*(SUM($J$136:AV136)&lt;=1)+IF(SUM($J$136:AV136)+($D$136/MiY)&gt;1,1-(SUM($J$136:AV136)+($D$136/MiY)),0)),5)*(AW$7&gt;=$E$136)</f>
        <v>5.3330000000000002E-2</v>
      </c>
      <c r="AX136" s="155">
        <f>ROUND(($D$136/MiY*(SUM($J$136:AW136)&lt;=1)+IF(SUM($J$136:AW136)+($D$136/MiY)&gt;1,1-(SUM($J$136:AW136)+($D$136/MiY)),0)),5)*(AX$7&gt;=$E$136)</f>
        <v>5.3330000000000002E-2</v>
      </c>
      <c r="AY136" s="155">
        <f>ROUND(($D$136/MiY*(SUM($J$136:AX136)&lt;=1)+IF(SUM($J$136:AX136)+($D$136/MiY)&gt;1,1-(SUM($J$136:AX136)+($D$136/MiY)),0)),5)*(AY$7&gt;=$E$136)</f>
        <v>5.3330000000000002E-2</v>
      </c>
      <c r="AZ136" s="155">
        <f>ROUND(($D$136/MiY*(SUM($J$136:AY136)&lt;=1)+IF(SUM($J$136:AY136)+($D$136/MiY)&gt;1,1-(SUM($J$136:AY136)+($D$136/MiY)),0)),5)*(AZ$7&gt;=$E$136)</f>
        <v>4.0059999999999998E-2</v>
      </c>
      <c r="BA136" s="155">
        <f>ROUND(($D$136/MiY*(SUM($J$136:AZ136)&lt;=1)+IF(SUM($J$136:AZ136)+($D$136/MiY)&gt;1,1-(SUM($J$136:AZ136)+($D$136/MiY)),0)),5)*(BA$7&gt;=$E$136)</f>
        <v>0</v>
      </c>
      <c r="BB136" s="155">
        <f>ROUND(($D$136/MiY*(SUM($J$136:BA136)&lt;=1)+IF(SUM($J$136:BA136)+($D$136/MiY)&gt;1,1-(SUM($J$136:BA136)+($D$136/MiY)),0)),5)*(BB$7&gt;=$E$136)</f>
        <v>0</v>
      </c>
      <c r="BC136" s="155">
        <f>ROUND(($D$136/MiY*(SUM($J$136:BB136)&lt;=1)+IF(SUM($J$136:BB136)+($D$136/MiY)&gt;1,1-(SUM($J$136:BB136)+($D$136/MiY)),0)),5)*(BC$7&gt;=$E$136)</f>
        <v>0</v>
      </c>
      <c r="BD136" s="155">
        <f>ROUND(($D$136/MiY*(SUM($J$136:BC136)&lt;=1)+IF(SUM($J$136:BC136)+($D$136/MiY)&gt;1,1-(SUM($J$136:BC136)+($D$136/MiY)),0)),5)*(BD$7&gt;=$E$136)</f>
        <v>0</v>
      </c>
      <c r="BE136" s="155">
        <f>ROUND(($D$136/MiY*(SUM($J$136:BD136)&lt;=1)+IF(SUM($J$136:BD136)+($D$136/MiY)&gt;1,1-(SUM($J$136:BD136)+($D$136/MiY)),0)),5)*(BE$7&gt;=$E$136)</f>
        <v>0</v>
      </c>
      <c r="BF136" s="155">
        <f>ROUND(($D$136/MiY*(SUM($J$136:BE136)&lt;=1)+IF(SUM($J$136:BE136)+($D$136/MiY)&gt;1,1-(SUM($J$136:BE136)+($D$136/MiY)),0)),5)*(BF$7&gt;=$E$136)</f>
        <v>0</v>
      </c>
      <c r="BG136" s="155">
        <f>ROUND(($D$136/MiY*(SUM($J$136:BF136)&lt;=1)+IF(SUM($J$136:BF136)+($D$136/MiY)&gt;1,1-(SUM($J$136:BF136)+($D$136/MiY)),0)),5)*(BG$7&gt;=$E$136)</f>
        <v>0</v>
      </c>
      <c r="BH136" s="155">
        <f>ROUND(($D$136/MiY*(SUM($J$136:BG136)&lt;=1)+IF(SUM($J$136:BG136)+($D$136/MiY)&gt;1,1-(SUM($J$136:BG136)+($D$136/MiY)),0)),5)*(BH$7&gt;=$E$136)</f>
        <v>0</v>
      </c>
      <c r="BI136" s="155">
        <f>ROUND(($D$136/MiY*(SUM($J$136:BH136)&lt;=1)+IF(SUM($J$136:BH136)+($D$136/MiY)&gt;1,1-(SUM($J$136:BH136)+($D$136/MiY)),0)),5)*(BI$7&gt;=$E$136)</f>
        <v>0</v>
      </c>
      <c r="BJ136" s="155">
        <f>ROUND(($D$136/MiY*(SUM($J$136:BI136)&lt;=1)+IF(SUM($J$136:BI136)+($D$136/MiY)&gt;1,1-(SUM($J$136:BI136)+($D$136/MiY)),0)),5)*(BJ$7&gt;=$E$136)</f>
        <v>0</v>
      </c>
      <c r="BK136" s="155">
        <f>ROUND(($D$136/MiY*(SUM($J$136:BJ136)&lt;=1)+IF(SUM($J$136:BJ136)+($D$136/MiY)&gt;1,1-(SUM($J$136:BJ136)+($D$136/MiY)),0)),5)*(BK$7&gt;=$E$136)</f>
        <v>0</v>
      </c>
      <c r="BL136" s="155">
        <f>ROUND(($D$136/MiY*(SUM($J$136:BK136)&lt;=1)+IF(SUM($J$136:BK136)+($D$136/MiY)&gt;1,1-(SUM($J$136:BK136)+($D$136/MiY)),0)),5)*(BL$7&gt;=$E$136)</f>
        <v>0</v>
      </c>
      <c r="BM136" s="155">
        <f>ROUND(($D$136/MiY*(SUM($J$136:BL136)&lt;=1)+IF(SUM($J$136:BL136)+($D$136/MiY)&gt;1,1-(SUM($J$136:BL136)+($D$136/MiY)),0)),5)*(BM$7&gt;=$E$136)</f>
        <v>0</v>
      </c>
      <c r="BN136" s="155">
        <f>ROUND(($D$136/MiY*(SUM($J$136:BM136)&lt;=1)+IF(SUM($J$136:BM136)+($D$136/MiY)&gt;1,1-(SUM($J$136:BM136)+($D$136/MiY)),0)),5)*(BN$7&gt;=$E$136)</f>
        <v>0</v>
      </c>
      <c r="BO136" s="155">
        <f>ROUND(($D$136/MiY*(SUM($J$136:BN136)&lt;=1)+IF(SUM($J$136:BN136)+($D$136/MiY)&gt;1,1-(SUM($J$136:BN136)+($D$136/MiY)),0)),5)*(BO$7&gt;=$E$136)</f>
        <v>0</v>
      </c>
      <c r="BP136" s="155">
        <f>ROUND(($D$136/MiY*(SUM($J$136:BO136)&lt;=1)+IF(SUM($J$136:BO136)+($D$136/MiY)&gt;1,1-(SUM($J$136:BO136)+($D$136/MiY)),0)),5)*(BP$7&gt;=$E$136)</f>
        <v>0</v>
      </c>
      <c r="BQ136" s="155">
        <f>ROUND(($D$136/MiY*(SUM($J$136:BP136)&lt;=1)+IF(SUM($J$136:BP136)+($D$136/MiY)&gt;1,1-(SUM($J$136:BP136)+($D$136/MiY)),0)),5)*(BQ$7&gt;=$E$136)</f>
        <v>0</v>
      </c>
      <c r="BR136" s="155">
        <f>ROUND(($D$136/MiY*(SUM($J$136:BQ136)&lt;=1)+IF(SUM($J$136:BQ136)+($D$136/MiY)&gt;1,1-(SUM($J$136:BQ136)+($D$136/MiY)),0)),5)*(BR$7&gt;=$E$136)</f>
        <v>0</v>
      </c>
      <c r="BS136" s="155">
        <f>ROUND(($D$136/MiY*(SUM($J$136:BR136)&lt;=1)+IF(SUM($J$136:BR136)+($D$136/MiY)&gt;1,1-(SUM($J$136:BR136)+($D$136/MiY)),0)),5)*(BS$7&gt;=$E$136)</f>
        <v>0</v>
      </c>
      <c r="BT136" s="155">
        <f>ROUND(($D$136/MiY*(SUM($J$136:BS136)&lt;=1)+IF(SUM($J$136:BS136)+($D$136/MiY)&gt;1,1-(SUM($J$136:BS136)+($D$136/MiY)),0)),5)*(BT$7&gt;=$E$136)</f>
        <v>0</v>
      </c>
      <c r="BU136" s="155">
        <f>ROUND(($D$136/MiY*(SUM($J$136:BT136)&lt;=1)+IF(SUM($J$136:BT136)+($D$136/MiY)&gt;1,1-(SUM($J$136:BT136)+($D$136/MiY)),0)),5)*(BU$7&gt;=$E$136)</f>
        <v>0</v>
      </c>
      <c r="BV136" s="155">
        <f>ROUND(($D$136/MiY*(SUM($J$136:BU136)&lt;=1)+IF(SUM($J$136:BU136)+($D$136/MiY)&gt;1,1-(SUM($J$136:BU136)+($D$136/MiY)),0)),5)*(BV$7&gt;=$E$136)</f>
        <v>0</v>
      </c>
      <c r="BW136" s="155">
        <f>ROUND(($D$136/MiY*(SUM($J$136:BV136)&lt;=1)+IF(SUM($J$136:BV136)+($D$136/MiY)&gt;1,1-(SUM($J$136:BV136)+($D$136/MiY)),0)),5)*(BW$7&gt;=$E$136)</f>
        <v>0</v>
      </c>
      <c r="BX136" s="155">
        <f>ROUND(($D$136/MiY*(SUM($J$136:BW136)&lt;=1)+IF(SUM($J$136:BW136)+($D$136/MiY)&gt;1,1-(SUM($J$136:BW136)+($D$136/MiY)),0)),5)*(BX$7&gt;=$E$136)</f>
        <v>0</v>
      </c>
      <c r="BY136" s="155">
        <f>ROUND(($D$136/MiY*(SUM($J$136:BX136)&lt;=1)+IF(SUM($J$136:BX136)+($D$136/MiY)&gt;1,1-(SUM($J$136:BX136)+($D$136/MiY)),0)),5)*(BY$7&gt;=$E$136)</f>
        <v>0</v>
      </c>
      <c r="BZ136" s="155">
        <f>ROUND(($D$136/MiY*(SUM($J$136:BY136)&lt;=1)+IF(SUM($J$136:BY136)+($D$136/MiY)&gt;1,1-(SUM($J$136:BY136)+($D$136/MiY)),0)),5)*(BZ$7&gt;=$E$136)</f>
        <v>0</v>
      </c>
      <c r="CA136" s="155">
        <f>ROUND(($D$136/MiY*(SUM($J$136:BZ136)&lt;=1)+IF(SUM($J$136:BZ136)+($D$136/MiY)&gt;1,1-(SUM($J$136:BZ136)+($D$136/MiY)),0)),5)*(CA$7&gt;=$E$136)</f>
        <v>0</v>
      </c>
      <c r="CB136" s="155">
        <f>ROUND(($D$136/MiY*(SUM($J$136:CA136)&lt;=1)+IF(SUM($J$136:CA136)+($D$136/MiY)&gt;1,1-(SUM($J$136:CA136)+($D$136/MiY)),0)),5)*(CB$7&gt;=$E$136)</f>
        <v>0</v>
      </c>
      <c r="CC136" s="155">
        <f>ROUND(($D$136/MiY*(SUM($J$136:CB136)&lt;=1)+IF(SUM($J$136:CB136)+($D$136/MiY)&gt;1,1-(SUM($J$136:CB136)+($D$136/MiY)),0)),5)*(CC$7&gt;=$E$136)</f>
        <v>0</v>
      </c>
      <c r="CD136" s="155">
        <f>ROUND(($D$136/MiY*(SUM($J$136:CC136)&lt;=1)+IF(SUM($J$136:CC136)+($D$136/MiY)&gt;1,1-(SUM($J$136:CC136)+($D$136/MiY)),0)),5)*(CD$7&gt;=$E$136)</f>
        <v>0</v>
      </c>
      <c r="CE136" s="155">
        <f>ROUND(($D$136/MiY*(SUM($J$136:CD136)&lt;=1)+IF(SUM($J$136:CD136)+($D$136/MiY)&gt;1,1-(SUM($J$136:CD136)+($D$136/MiY)),0)),5)*(CE$7&gt;=$E$136)</f>
        <v>0</v>
      </c>
      <c r="CF136" s="155">
        <f>ROUND(($D$136/MiY*(SUM($J$136:CE136)&lt;=1)+IF(SUM($J$136:CE136)+($D$136/MiY)&gt;1,1-(SUM($J$136:CE136)+($D$136/MiY)),0)),5)*(CF$7&gt;=$E$136)</f>
        <v>0</v>
      </c>
      <c r="CG136" s="155">
        <f>ROUND(($D$136/MiY*(SUM($J$136:CF136)&lt;=1)+IF(SUM($J$136:CF136)+($D$136/MiY)&gt;1,1-(SUM($J$136:CF136)+($D$136/MiY)),0)),5)*(CG$7&gt;=$E$136)</f>
        <v>0</v>
      </c>
      <c r="CH136" s="155">
        <f>ROUND(($D$136/MiY*(SUM($J$136:CG136)&lt;=1)+IF(SUM($J$136:CG136)+($D$136/MiY)&gt;1,1-(SUM($J$136:CG136)+($D$136/MiY)),0)),5)*(CH$7&gt;=$E$136)</f>
        <v>0</v>
      </c>
      <c r="CI136" s="155">
        <f>ROUND(($D$136/MiY*(SUM($J$136:CH136)&lt;=1)+IF(SUM($J$136:CH136)+($D$136/MiY)&gt;1,1-(SUM($J$136:CH136)+($D$136/MiY)),0)),5)*(CI$7&gt;=$E$136)</f>
        <v>0</v>
      </c>
      <c r="CJ136" s="155">
        <f>ROUND(($D$136/MiY*(SUM($J$136:CI136)&lt;=1)+IF(SUM($J$136:CI136)+($D$136/MiY)&gt;1,1-(SUM($J$136:CI136)+($D$136/MiY)),0)),5)*(CJ$7&gt;=$E$136)</f>
        <v>0</v>
      </c>
      <c r="CK136" s="155">
        <f>ROUND(($D$136/MiY*(SUM($J$136:CJ136)&lt;=1)+IF(SUM($J$136:CJ136)+($D$136/MiY)&gt;1,1-(SUM($J$136:CJ136)+($D$136/MiY)),0)),5)*(CK$7&gt;=$E$136)</f>
        <v>0</v>
      </c>
      <c r="CL136" s="155">
        <f>ROUND(($D$136/MiY*(SUM($J$136:CK136)&lt;=1)+IF(SUM($J$136:CK136)+($D$136/MiY)&gt;1,1-(SUM($J$136:CK136)+($D$136/MiY)),0)),5)*(CL$7&gt;=$E$136)</f>
        <v>0</v>
      </c>
      <c r="CM136" s="155">
        <f>ROUND(($D$136/MiY*(SUM($J$136:CL136)&lt;=1)+IF(SUM($J$136:CL136)+($D$136/MiY)&gt;1,1-(SUM($J$136:CL136)+($D$136/MiY)),0)),5)*(CM$7&gt;=$E$136)</f>
        <v>0</v>
      </c>
      <c r="CN136" s="155">
        <f>ROUND(($D$136/MiY*(SUM($J$136:CM136)&lt;=1)+IF(SUM($J$136:CM136)+($D$136/MiY)&gt;1,1-(SUM($J$136:CM136)+($D$136/MiY)),0)),5)*(CN$7&gt;=$E$136)</f>
        <v>0</v>
      </c>
      <c r="CO136" s="155">
        <f>ROUND(($D$136/MiY*(SUM($J$136:CN136)&lt;=1)+IF(SUM($J$136:CN136)+($D$136/MiY)&gt;1,1-(SUM($J$136:CN136)+($D$136/MiY)),0)),5)*(CO$7&gt;=$E$136)</f>
        <v>0</v>
      </c>
      <c r="CP136" s="155">
        <f>ROUND(($D$136/MiY*(SUM($J$136:CO136)&lt;=1)+IF(SUM($J$136:CO136)+($D$136/MiY)&gt;1,1-(SUM($J$136:CO136)+($D$136/MiY)),0)),5)*(CP$7&gt;=$E$136)</f>
        <v>0</v>
      </c>
      <c r="CQ136" s="155">
        <f>ROUND(($D$136/MiY*(SUM($J$136:CP136)&lt;=1)+IF(SUM($J$136:CP136)+($D$136/MiY)&gt;1,1-(SUM($J$136:CP136)+($D$136/MiY)),0)),5)*(CQ$7&gt;=$E$136)</f>
        <v>0</v>
      </c>
      <c r="CR136" s="155">
        <f>ROUND(($D$136/MiY*(SUM($J$136:CQ136)&lt;=1)+IF(SUM($J$136:CQ136)+($D$136/MiY)&gt;1,1-(SUM($J$136:CQ136)+($D$136/MiY)),0)),5)*(CR$7&gt;=$E$136)</f>
        <v>0</v>
      </c>
      <c r="CS136" s="155">
        <f>ROUND(($D$136/MiY*(SUM($J$136:CR136)&lt;=1)+IF(SUM($J$136:CR136)+($D$136/MiY)&gt;1,1-(SUM($J$136:CR136)+($D$136/MiY)),0)),5)*(CS$7&gt;=$E$136)</f>
        <v>0</v>
      </c>
      <c r="CT136" s="155">
        <f>ROUND(($D$136/MiY*(SUM($J$136:CS136)&lt;=1)+IF(SUM($J$136:CS136)+($D$136/MiY)&gt;1,1-(SUM($J$136:CS136)+($D$136/MiY)),0)),5)*(CT$7&gt;=$E$136)</f>
        <v>0</v>
      </c>
      <c r="CU136" s="155">
        <f>ROUND(($D$136/MiY*(SUM($J$136:CT136)&lt;=1)+IF(SUM($J$136:CT136)+($D$136/MiY)&gt;1,1-(SUM($J$136:CT136)+($D$136/MiY)),0)),5)*(CU$7&gt;=$E$136)</f>
        <v>0</v>
      </c>
      <c r="CV136" s="155">
        <f>ROUND(($D$136/MiY*(SUM($J$136:CU136)&lt;=1)+IF(SUM($J$136:CU136)+($D$136/MiY)&gt;1,1-(SUM($J$136:CU136)+($D$136/MiY)),0)),5)*(CV$7&gt;=$E$136)</f>
        <v>0</v>
      </c>
      <c r="CW136" s="155">
        <f>ROUND(($D$136/MiY*(SUM($J$136:CV136)&lt;=1)+IF(SUM($J$136:CV136)+($D$136/MiY)&gt;1,1-(SUM($J$136:CV136)+($D$136/MiY)),0)),5)*(CW$7&gt;=$E$136)</f>
        <v>0</v>
      </c>
      <c r="CX136" s="155">
        <f>ROUND(($D$136/MiY*(SUM($J$136:CW136)&lt;=1)+IF(SUM($J$136:CW136)+($D$136/MiY)&gt;1,1-(SUM($J$136:CW136)+($D$136/MiY)),0)),5)*(CX$7&gt;=$E$136)</f>
        <v>0</v>
      </c>
      <c r="CY136" s="155">
        <f>ROUND(($D$136/MiY*(SUM($J$136:CX136)&lt;=1)+IF(SUM($J$136:CX136)+($D$136/MiY)&gt;1,1-(SUM($J$136:CX136)+($D$136/MiY)),0)),5)*(CY$7&gt;=$E$136)</f>
        <v>0</v>
      </c>
      <c r="CZ136" s="155">
        <f>ROUND(($D$136/MiY*(SUM($J$136:CY136)&lt;=1)+IF(SUM($J$136:CY136)+($D$136/MiY)&gt;1,1-(SUM($J$136:CY136)+($D$136/MiY)),0)),5)*(CZ$7&gt;=$E$136)</f>
        <v>0</v>
      </c>
      <c r="DA136" s="155">
        <f>ROUND(($D$136/MiY*(SUM($J$136:CZ136)&lt;=1)+IF(SUM($J$136:CZ136)+($D$136/MiY)&gt;1,1-(SUM($J$136:CZ136)+($D$136/MiY)),0)),5)*(DA$7&gt;=$E$136)</f>
        <v>0</v>
      </c>
      <c r="DB136" s="155">
        <f>ROUND(($D$136/MiY*(SUM($J$136:DA136)&lt;=1)+IF(SUM($J$136:DA136)+($D$136/MiY)&gt;1,1-(SUM($J$136:DA136)+($D$136/MiY)),0)),5)*(DB$7&gt;=$E$136)</f>
        <v>0</v>
      </c>
      <c r="DC136" s="155">
        <f>ROUND(($D$136/MiY*(SUM($J$136:DB136)&lt;=1)+IF(SUM($J$136:DB136)+($D$136/MiY)&gt;1,1-(SUM($J$136:DB136)+($D$136/MiY)),0)),5)*(DC$7&gt;=$E$136)</f>
        <v>0</v>
      </c>
      <c r="DD136" s="155">
        <f>ROUND(($D$136/MiY*(SUM($J$136:DC136)&lt;=1)+IF(SUM($J$136:DC136)+($D$136/MiY)&gt;1,1-(SUM($J$136:DC136)+($D$136/MiY)),0)),5)*(DD$7&gt;=$E$136)</f>
        <v>0</v>
      </c>
      <c r="DE136" s="155">
        <f>ROUND(($D$136/MiY*(SUM($J$136:DD136)&lt;=1)+IF(SUM($J$136:DD136)+($D$136/MiY)&gt;1,1-(SUM($J$136:DD136)+($D$136/MiY)),0)),5)*(DE$7&gt;=$E$136)</f>
        <v>0</v>
      </c>
      <c r="DF136" s="155">
        <f>ROUND(($D$136/MiY*(SUM($J$136:DE136)&lt;=1)+IF(SUM($J$136:DE136)+($D$136/MiY)&gt;1,1-(SUM($J$136:DE136)+($D$136/MiY)),0)),5)*(DF$7&gt;=$E$136)</f>
        <v>0</v>
      </c>
      <c r="DG136" s="155">
        <f>ROUND(($D$136/MiY*(SUM($J$136:DF136)&lt;=1)+IF(SUM($J$136:DF136)+($D$136/MiY)&gt;1,1-(SUM($J$136:DF136)+($D$136/MiY)),0)),5)*(DG$7&gt;=$E$136)</f>
        <v>0</v>
      </c>
      <c r="DH136" s="155">
        <f>ROUND(($D$136/MiY*(SUM($J$136:DG136)&lt;=1)+IF(SUM($J$136:DG136)+($D$136/MiY)&gt;1,1-(SUM($J$136:DG136)+($D$136/MiY)),0)),5)*(DH$7&gt;=$E$136)</f>
        <v>0</v>
      </c>
      <c r="DI136" s="155">
        <f>ROUND(($D$136/MiY*(SUM($J$136:DH136)&lt;=1)+IF(SUM($J$136:DH136)+($D$136/MiY)&gt;1,1-(SUM($J$136:DH136)+($D$136/MiY)),0)),5)*(DI$7&gt;=$E$136)</f>
        <v>0</v>
      </c>
      <c r="DJ136" s="155">
        <f>ROUND(($D$136/MiY*(SUM($J$136:DI136)&lt;=1)+IF(SUM($J$136:DI136)+($D$136/MiY)&gt;1,1-(SUM($J$136:DI136)+($D$136/MiY)),0)),5)*(DJ$7&gt;=$E$136)</f>
        <v>0</v>
      </c>
      <c r="DK136" s="155">
        <f>ROUND(($D$136/MiY*(SUM($J$136:DJ136)&lt;=1)+IF(SUM($J$136:DJ136)+($D$136/MiY)&gt;1,1-(SUM($J$136:DJ136)+($D$136/MiY)),0)),5)*(DK$7&gt;=$E$136)</f>
        <v>0</v>
      </c>
      <c r="DL136" s="155">
        <f>ROUND(($D$136/MiY*(SUM($J$136:DK136)&lt;=1)+IF(SUM($J$136:DK136)+($D$136/MiY)&gt;1,1-(SUM($J$136:DK136)+($D$136/MiY)),0)),5)*(DL$7&gt;=$E$136)</f>
        <v>0</v>
      </c>
      <c r="DM136" s="155">
        <f>ROUND(($D$136/MiY*(SUM($J$136:DL136)&lt;=1)+IF(SUM($J$136:DL136)+($D$136/MiY)&gt;1,1-(SUM($J$136:DL136)+($D$136/MiY)),0)),5)*(DM$7&gt;=$E$136)</f>
        <v>0</v>
      </c>
      <c r="DN136" s="155">
        <f>ROUND(($D$136/MiY*(SUM($J$136:DM136)&lt;=1)+IF(SUM($J$136:DM136)+($D$136/MiY)&gt;1,1-(SUM($J$136:DM136)+($D$136/MiY)),0)),5)*(DN$7&gt;=$E$136)</f>
        <v>0</v>
      </c>
      <c r="DO136" s="155">
        <f>ROUND(($D$136/MiY*(SUM($J$136:DN136)&lt;=1)+IF(SUM($J$136:DN136)+($D$136/MiY)&gt;1,1-(SUM($J$136:DN136)+($D$136/MiY)),0)),5)*(DO$7&gt;=$E$136)</f>
        <v>0</v>
      </c>
      <c r="DP136" s="155">
        <f>ROUND(($D$136/MiY*(SUM($J$136:DO136)&lt;=1)+IF(SUM($J$136:DO136)+($D$136/MiY)&gt;1,1-(SUM($J$136:DO136)+($D$136/MiY)),0)),5)*(DP$7&gt;=$E$136)</f>
        <v>0</v>
      </c>
      <c r="DQ136" s="155">
        <f>ROUND(($D$136/MiY*(SUM($J$136:DP136)&lt;=1)+IF(SUM($J$136:DP136)+($D$136/MiY)&gt;1,1-(SUM($J$136:DP136)+($D$136/MiY)),0)),5)*(DQ$7&gt;=$E$136)</f>
        <v>0</v>
      </c>
      <c r="DR136" s="155">
        <f>ROUND(($D$136/MiY*(SUM($J$136:DQ136)&lt;=1)+IF(SUM($J$136:DQ136)+($D$136/MiY)&gt;1,1-(SUM($J$136:DQ136)+($D$136/MiY)),0)),5)*(DR$7&gt;=$E$136)</f>
        <v>0</v>
      </c>
      <c r="DS136" s="155">
        <f>ROUND(($D$136/MiY*(SUM($J$136:DR136)&lt;=1)+IF(SUM($J$136:DR136)+($D$136/MiY)&gt;1,1-(SUM($J$136:DR136)+($D$136/MiY)),0)),5)*(DS$7&gt;=$E$136)</f>
        <v>0</v>
      </c>
      <c r="DT136" s="155">
        <f>ROUND(($D$136/MiY*(SUM($J$136:DS136)&lt;=1)+IF(SUM($J$136:DS136)+($D$136/MiY)&gt;1,1-(SUM($J$136:DS136)+($D$136/MiY)),0)),5)*(DT$7&gt;=$E$136)</f>
        <v>0</v>
      </c>
      <c r="DU136" s="155">
        <f>ROUND(($D$136/MiY*(SUM($J$136:DT136)&lt;=1)+IF(SUM($J$136:DT136)+($D$136/MiY)&gt;1,1-(SUM($J$136:DT136)+($D$136/MiY)),0)),5)*(DU$7&gt;=$E$136)</f>
        <v>0</v>
      </c>
      <c r="DV136" s="155">
        <f>ROUND(($D$136/MiY*(SUM($J$136:DU136)&lt;=1)+IF(SUM($J$136:DU136)+($D$136/MiY)&gt;1,1-(SUM($J$136:DU136)+($D$136/MiY)),0)),5)*(DV$7&gt;=$E$136)</f>
        <v>0</v>
      </c>
      <c r="DW136" s="155">
        <f>ROUND(($D$136/MiY*(SUM($J$136:DV136)&lt;=1)+IF(SUM($J$136:DV136)+($D$136/MiY)&gt;1,1-(SUM($J$136:DV136)+($D$136/MiY)),0)),5)*(DW$7&gt;=$E$136)</f>
        <v>0</v>
      </c>
      <c r="DX136" s="155">
        <f>ROUND(($D$136/MiY*(SUM($J$136:DW136)&lt;=1)+IF(SUM($J$136:DW136)+($D$136/MiY)&gt;1,1-(SUM($J$136:DW136)+($D$136/MiY)),0)),5)*(DX$7&gt;=$E$136)</f>
        <v>0</v>
      </c>
      <c r="DY136" s="155">
        <f>ROUND(($D$136/MiY*(SUM($J$136:DX136)&lt;=1)+IF(SUM($J$136:DX136)+($D$136/MiY)&gt;1,1-(SUM($J$136:DX136)+($D$136/MiY)),0)),5)*(DY$7&gt;=$E$136)</f>
        <v>0</v>
      </c>
      <c r="DZ136" s="155">
        <f>ROUND(($D$136/MiY*(SUM($J$136:DY136)&lt;=1)+IF(SUM($J$136:DY136)+($D$136/MiY)&gt;1,1-(SUM($J$136:DY136)+($D$136/MiY)),0)),5)*(DZ$7&gt;=$E$136)</f>
        <v>0</v>
      </c>
      <c r="EA136" s="155">
        <f>ROUND(($D$136/MiY*(SUM($J$136:DZ136)&lt;=1)+IF(SUM($J$136:DZ136)+($D$136/MiY)&gt;1,1-(SUM($J$136:DZ136)+($D$136/MiY)),0)),5)*(EA$7&gt;=$E$136)</f>
        <v>0</v>
      </c>
      <c r="EB136" s="155">
        <f>ROUND(($D$136/MiY*(SUM($J$136:EA136)&lt;=1)+IF(SUM($J$136:EA136)+($D$136/MiY)&gt;1,1-(SUM($J$136:EA136)+($D$136/MiY)),0)),5)*(EB$7&gt;=$E$136)</f>
        <v>0</v>
      </c>
    </row>
    <row r="137" spans="2:132" outlineLevel="1" x14ac:dyDescent="0.25">
      <c r="C137" s="317" t="s">
        <v>593</v>
      </c>
      <c r="D137" s="16">
        <f>Costs!$I$25*Costs!$I$31</f>
        <v>0</v>
      </c>
      <c r="G137" s="52" t="s">
        <v>603</v>
      </c>
      <c r="H137" s="46">
        <f t="shared" ref="H137" si="1895">SUM(J137:EB137)</f>
        <v>0</v>
      </c>
      <c r="J137" s="82">
        <f t="shared" ref="J137:AO137" si="1896">J136*$D137</f>
        <v>0</v>
      </c>
      <c r="K137" s="82">
        <f t="shared" si="1896"/>
        <v>0</v>
      </c>
      <c r="L137" s="82">
        <f t="shared" si="1896"/>
        <v>0</v>
      </c>
      <c r="M137" s="82">
        <f t="shared" si="1896"/>
        <v>0</v>
      </c>
      <c r="N137" s="82">
        <f t="shared" si="1896"/>
        <v>0</v>
      </c>
      <c r="O137" s="82">
        <f t="shared" si="1896"/>
        <v>0</v>
      </c>
      <c r="P137" s="82">
        <f t="shared" si="1896"/>
        <v>0</v>
      </c>
      <c r="Q137" s="82">
        <f t="shared" si="1896"/>
        <v>0</v>
      </c>
      <c r="R137" s="82">
        <f t="shared" si="1896"/>
        <v>0</v>
      </c>
      <c r="S137" s="82">
        <f t="shared" si="1896"/>
        <v>0</v>
      </c>
      <c r="T137" s="82">
        <f t="shared" si="1896"/>
        <v>0</v>
      </c>
      <c r="U137" s="82">
        <f t="shared" si="1896"/>
        <v>0</v>
      </c>
      <c r="V137" s="82">
        <f t="shared" si="1896"/>
        <v>0</v>
      </c>
      <c r="W137" s="82">
        <f t="shared" si="1896"/>
        <v>0</v>
      </c>
      <c r="X137" s="82">
        <f t="shared" si="1896"/>
        <v>0</v>
      </c>
      <c r="Y137" s="82">
        <f t="shared" si="1896"/>
        <v>0</v>
      </c>
      <c r="Z137" s="82">
        <f t="shared" si="1896"/>
        <v>0</v>
      </c>
      <c r="AA137" s="82">
        <f t="shared" si="1896"/>
        <v>0</v>
      </c>
      <c r="AB137" s="82">
        <f t="shared" si="1896"/>
        <v>0</v>
      </c>
      <c r="AC137" s="82">
        <f t="shared" si="1896"/>
        <v>0</v>
      </c>
      <c r="AD137" s="82">
        <f t="shared" si="1896"/>
        <v>0</v>
      </c>
      <c r="AE137" s="82">
        <f t="shared" si="1896"/>
        <v>0</v>
      </c>
      <c r="AF137" s="82">
        <f t="shared" si="1896"/>
        <v>0</v>
      </c>
      <c r="AG137" s="82">
        <f t="shared" si="1896"/>
        <v>0</v>
      </c>
      <c r="AH137" s="82">
        <f t="shared" si="1896"/>
        <v>0</v>
      </c>
      <c r="AI137" s="82">
        <f t="shared" si="1896"/>
        <v>0</v>
      </c>
      <c r="AJ137" s="82">
        <f t="shared" si="1896"/>
        <v>0</v>
      </c>
      <c r="AK137" s="82">
        <f t="shared" si="1896"/>
        <v>0</v>
      </c>
      <c r="AL137" s="82">
        <f t="shared" si="1896"/>
        <v>0</v>
      </c>
      <c r="AM137" s="82">
        <f t="shared" si="1896"/>
        <v>0</v>
      </c>
      <c r="AN137" s="82">
        <f t="shared" si="1896"/>
        <v>0</v>
      </c>
      <c r="AO137" s="82">
        <f t="shared" si="1896"/>
        <v>0</v>
      </c>
      <c r="AP137" s="82">
        <f t="shared" ref="AP137:BU137" si="1897">AP136*$D137</f>
        <v>0</v>
      </c>
      <c r="AQ137" s="82">
        <f t="shared" si="1897"/>
        <v>0</v>
      </c>
      <c r="AR137" s="82">
        <f t="shared" si="1897"/>
        <v>0</v>
      </c>
      <c r="AS137" s="82">
        <f t="shared" si="1897"/>
        <v>0</v>
      </c>
      <c r="AT137" s="82">
        <f t="shared" si="1897"/>
        <v>0</v>
      </c>
      <c r="AU137" s="82">
        <f t="shared" si="1897"/>
        <v>0</v>
      </c>
      <c r="AV137" s="82">
        <f t="shared" si="1897"/>
        <v>0</v>
      </c>
      <c r="AW137" s="82">
        <f t="shared" si="1897"/>
        <v>0</v>
      </c>
      <c r="AX137" s="82">
        <f t="shared" si="1897"/>
        <v>0</v>
      </c>
      <c r="AY137" s="82">
        <f t="shared" si="1897"/>
        <v>0</v>
      </c>
      <c r="AZ137" s="82">
        <f t="shared" si="1897"/>
        <v>0</v>
      </c>
      <c r="BA137" s="82">
        <f t="shared" si="1897"/>
        <v>0</v>
      </c>
      <c r="BB137" s="82">
        <f t="shared" si="1897"/>
        <v>0</v>
      </c>
      <c r="BC137" s="82">
        <f t="shared" si="1897"/>
        <v>0</v>
      </c>
      <c r="BD137" s="82">
        <f t="shared" si="1897"/>
        <v>0</v>
      </c>
      <c r="BE137" s="82">
        <f t="shared" si="1897"/>
        <v>0</v>
      </c>
      <c r="BF137" s="82">
        <f t="shared" si="1897"/>
        <v>0</v>
      </c>
      <c r="BG137" s="82">
        <f t="shared" si="1897"/>
        <v>0</v>
      </c>
      <c r="BH137" s="82">
        <f t="shared" si="1897"/>
        <v>0</v>
      </c>
      <c r="BI137" s="82">
        <f t="shared" si="1897"/>
        <v>0</v>
      </c>
      <c r="BJ137" s="82">
        <f t="shared" si="1897"/>
        <v>0</v>
      </c>
      <c r="BK137" s="82">
        <f t="shared" si="1897"/>
        <v>0</v>
      </c>
      <c r="BL137" s="82">
        <f t="shared" si="1897"/>
        <v>0</v>
      </c>
      <c r="BM137" s="82">
        <f t="shared" si="1897"/>
        <v>0</v>
      </c>
      <c r="BN137" s="82">
        <f t="shared" si="1897"/>
        <v>0</v>
      </c>
      <c r="BO137" s="82">
        <f t="shared" si="1897"/>
        <v>0</v>
      </c>
      <c r="BP137" s="82">
        <f t="shared" si="1897"/>
        <v>0</v>
      </c>
      <c r="BQ137" s="82">
        <f t="shared" si="1897"/>
        <v>0</v>
      </c>
      <c r="BR137" s="82">
        <f t="shared" si="1897"/>
        <v>0</v>
      </c>
      <c r="BS137" s="82">
        <f t="shared" si="1897"/>
        <v>0</v>
      </c>
      <c r="BT137" s="82">
        <f t="shared" si="1897"/>
        <v>0</v>
      </c>
      <c r="BU137" s="82">
        <f t="shared" si="1897"/>
        <v>0</v>
      </c>
      <c r="BV137" s="82">
        <f t="shared" ref="BV137:DA137" si="1898">BV136*$D137</f>
        <v>0</v>
      </c>
      <c r="BW137" s="82">
        <f t="shared" si="1898"/>
        <v>0</v>
      </c>
      <c r="BX137" s="82">
        <f t="shared" si="1898"/>
        <v>0</v>
      </c>
      <c r="BY137" s="82">
        <f t="shared" si="1898"/>
        <v>0</v>
      </c>
      <c r="BZ137" s="82">
        <f t="shared" si="1898"/>
        <v>0</v>
      </c>
      <c r="CA137" s="82">
        <f t="shared" si="1898"/>
        <v>0</v>
      </c>
      <c r="CB137" s="82">
        <f t="shared" si="1898"/>
        <v>0</v>
      </c>
      <c r="CC137" s="82">
        <f t="shared" si="1898"/>
        <v>0</v>
      </c>
      <c r="CD137" s="82">
        <f t="shared" si="1898"/>
        <v>0</v>
      </c>
      <c r="CE137" s="82">
        <f t="shared" si="1898"/>
        <v>0</v>
      </c>
      <c r="CF137" s="82">
        <f t="shared" si="1898"/>
        <v>0</v>
      </c>
      <c r="CG137" s="82">
        <f t="shared" si="1898"/>
        <v>0</v>
      </c>
      <c r="CH137" s="82">
        <f t="shared" si="1898"/>
        <v>0</v>
      </c>
      <c r="CI137" s="82">
        <f t="shared" si="1898"/>
        <v>0</v>
      </c>
      <c r="CJ137" s="82">
        <f t="shared" si="1898"/>
        <v>0</v>
      </c>
      <c r="CK137" s="82">
        <f t="shared" si="1898"/>
        <v>0</v>
      </c>
      <c r="CL137" s="82">
        <f t="shared" si="1898"/>
        <v>0</v>
      </c>
      <c r="CM137" s="82">
        <f t="shared" si="1898"/>
        <v>0</v>
      </c>
      <c r="CN137" s="82">
        <f t="shared" si="1898"/>
        <v>0</v>
      </c>
      <c r="CO137" s="82">
        <f t="shared" si="1898"/>
        <v>0</v>
      </c>
      <c r="CP137" s="82">
        <f t="shared" si="1898"/>
        <v>0</v>
      </c>
      <c r="CQ137" s="82">
        <f t="shared" si="1898"/>
        <v>0</v>
      </c>
      <c r="CR137" s="82">
        <f t="shared" si="1898"/>
        <v>0</v>
      </c>
      <c r="CS137" s="82">
        <f t="shared" si="1898"/>
        <v>0</v>
      </c>
      <c r="CT137" s="82">
        <f t="shared" si="1898"/>
        <v>0</v>
      </c>
      <c r="CU137" s="82">
        <f t="shared" si="1898"/>
        <v>0</v>
      </c>
      <c r="CV137" s="82">
        <f t="shared" si="1898"/>
        <v>0</v>
      </c>
      <c r="CW137" s="82">
        <f t="shared" si="1898"/>
        <v>0</v>
      </c>
      <c r="CX137" s="82">
        <f t="shared" si="1898"/>
        <v>0</v>
      </c>
      <c r="CY137" s="82">
        <f t="shared" si="1898"/>
        <v>0</v>
      </c>
      <c r="CZ137" s="82">
        <f t="shared" si="1898"/>
        <v>0</v>
      </c>
      <c r="DA137" s="82">
        <f t="shared" si="1898"/>
        <v>0</v>
      </c>
      <c r="DB137" s="82">
        <f t="shared" ref="DB137:EB137" si="1899">DB136*$D137</f>
        <v>0</v>
      </c>
      <c r="DC137" s="82">
        <f t="shared" si="1899"/>
        <v>0</v>
      </c>
      <c r="DD137" s="82">
        <f t="shared" si="1899"/>
        <v>0</v>
      </c>
      <c r="DE137" s="82">
        <f t="shared" si="1899"/>
        <v>0</v>
      </c>
      <c r="DF137" s="82">
        <f t="shared" si="1899"/>
        <v>0</v>
      </c>
      <c r="DG137" s="82">
        <f t="shared" si="1899"/>
        <v>0</v>
      </c>
      <c r="DH137" s="82">
        <f t="shared" si="1899"/>
        <v>0</v>
      </c>
      <c r="DI137" s="82">
        <f t="shared" si="1899"/>
        <v>0</v>
      </c>
      <c r="DJ137" s="82">
        <f t="shared" si="1899"/>
        <v>0</v>
      </c>
      <c r="DK137" s="82">
        <f t="shared" si="1899"/>
        <v>0</v>
      </c>
      <c r="DL137" s="82">
        <f t="shared" si="1899"/>
        <v>0</v>
      </c>
      <c r="DM137" s="82">
        <f t="shared" si="1899"/>
        <v>0</v>
      </c>
      <c r="DN137" s="82">
        <f t="shared" si="1899"/>
        <v>0</v>
      </c>
      <c r="DO137" s="82">
        <f t="shared" si="1899"/>
        <v>0</v>
      </c>
      <c r="DP137" s="82">
        <f t="shared" si="1899"/>
        <v>0</v>
      </c>
      <c r="DQ137" s="82">
        <f t="shared" si="1899"/>
        <v>0</v>
      </c>
      <c r="DR137" s="82">
        <f t="shared" si="1899"/>
        <v>0</v>
      </c>
      <c r="DS137" s="82">
        <f t="shared" si="1899"/>
        <v>0</v>
      </c>
      <c r="DT137" s="82">
        <f t="shared" si="1899"/>
        <v>0</v>
      </c>
      <c r="DU137" s="82">
        <f t="shared" si="1899"/>
        <v>0</v>
      </c>
      <c r="DV137" s="82">
        <f t="shared" si="1899"/>
        <v>0</v>
      </c>
      <c r="DW137" s="82">
        <f t="shared" si="1899"/>
        <v>0</v>
      </c>
      <c r="DX137" s="82">
        <f t="shared" si="1899"/>
        <v>0</v>
      </c>
      <c r="DY137" s="82">
        <f t="shared" si="1899"/>
        <v>0</v>
      </c>
      <c r="DZ137" s="82">
        <f t="shared" si="1899"/>
        <v>0</v>
      </c>
      <c r="EA137" s="82">
        <f t="shared" si="1899"/>
        <v>0</v>
      </c>
      <c r="EB137" s="82">
        <f t="shared" si="1899"/>
        <v>0</v>
      </c>
    </row>
    <row r="138" spans="2:132" outlineLevel="1" x14ac:dyDescent="0.25">
      <c r="C138" s="317" t="s">
        <v>594</v>
      </c>
      <c r="D138" s="31">
        <f>Costs!$I$39</f>
        <v>1.9</v>
      </c>
      <c r="G138" s="52" t="s">
        <v>220</v>
      </c>
      <c r="H138" s="29"/>
      <c r="J138" s="312">
        <f>$D138</f>
        <v>1.9</v>
      </c>
      <c r="K138" s="312">
        <f t="shared" ref="K138:BV138" si="1900">$D138</f>
        <v>1.9</v>
      </c>
      <c r="L138" s="312">
        <f t="shared" si="1900"/>
        <v>1.9</v>
      </c>
      <c r="M138" s="312">
        <f t="shared" si="1900"/>
        <v>1.9</v>
      </c>
      <c r="N138" s="312">
        <f t="shared" si="1900"/>
        <v>1.9</v>
      </c>
      <c r="O138" s="312">
        <f t="shared" si="1900"/>
        <v>1.9</v>
      </c>
      <c r="P138" s="312">
        <f t="shared" si="1900"/>
        <v>1.9</v>
      </c>
      <c r="Q138" s="312">
        <f t="shared" si="1900"/>
        <v>1.9</v>
      </c>
      <c r="R138" s="312">
        <f t="shared" si="1900"/>
        <v>1.9</v>
      </c>
      <c r="S138" s="312">
        <f t="shared" si="1900"/>
        <v>1.9</v>
      </c>
      <c r="T138" s="312">
        <f t="shared" si="1900"/>
        <v>1.9</v>
      </c>
      <c r="U138" s="312">
        <f t="shared" si="1900"/>
        <v>1.9</v>
      </c>
      <c r="V138" s="312">
        <f t="shared" si="1900"/>
        <v>1.9</v>
      </c>
      <c r="W138" s="312">
        <f t="shared" si="1900"/>
        <v>1.9</v>
      </c>
      <c r="X138" s="312">
        <f t="shared" si="1900"/>
        <v>1.9</v>
      </c>
      <c r="Y138" s="312">
        <f t="shared" si="1900"/>
        <v>1.9</v>
      </c>
      <c r="Z138" s="312">
        <f t="shared" si="1900"/>
        <v>1.9</v>
      </c>
      <c r="AA138" s="312">
        <f t="shared" si="1900"/>
        <v>1.9</v>
      </c>
      <c r="AB138" s="312">
        <f t="shared" si="1900"/>
        <v>1.9</v>
      </c>
      <c r="AC138" s="312">
        <f t="shared" si="1900"/>
        <v>1.9</v>
      </c>
      <c r="AD138" s="312">
        <f t="shared" si="1900"/>
        <v>1.9</v>
      </c>
      <c r="AE138" s="312">
        <f t="shared" si="1900"/>
        <v>1.9</v>
      </c>
      <c r="AF138" s="312">
        <f t="shared" si="1900"/>
        <v>1.9</v>
      </c>
      <c r="AG138" s="312">
        <f t="shared" si="1900"/>
        <v>1.9</v>
      </c>
      <c r="AH138" s="312">
        <f t="shared" si="1900"/>
        <v>1.9</v>
      </c>
      <c r="AI138" s="312">
        <f t="shared" si="1900"/>
        <v>1.9</v>
      </c>
      <c r="AJ138" s="312">
        <f t="shared" si="1900"/>
        <v>1.9</v>
      </c>
      <c r="AK138" s="312">
        <f t="shared" si="1900"/>
        <v>1.9</v>
      </c>
      <c r="AL138" s="312">
        <f t="shared" si="1900"/>
        <v>1.9</v>
      </c>
      <c r="AM138" s="312">
        <f t="shared" si="1900"/>
        <v>1.9</v>
      </c>
      <c r="AN138" s="312">
        <f t="shared" si="1900"/>
        <v>1.9</v>
      </c>
      <c r="AO138" s="312">
        <f t="shared" si="1900"/>
        <v>1.9</v>
      </c>
      <c r="AP138" s="312">
        <f t="shared" si="1900"/>
        <v>1.9</v>
      </c>
      <c r="AQ138" s="312">
        <f t="shared" si="1900"/>
        <v>1.9</v>
      </c>
      <c r="AR138" s="312">
        <f t="shared" si="1900"/>
        <v>1.9</v>
      </c>
      <c r="AS138" s="312">
        <f t="shared" si="1900"/>
        <v>1.9</v>
      </c>
      <c r="AT138" s="312">
        <f t="shared" si="1900"/>
        <v>1.9</v>
      </c>
      <c r="AU138" s="312">
        <f t="shared" si="1900"/>
        <v>1.9</v>
      </c>
      <c r="AV138" s="312">
        <f t="shared" si="1900"/>
        <v>1.9</v>
      </c>
      <c r="AW138" s="312">
        <f t="shared" si="1900"/>
        <v>1.9</v>
      </c>
      <c r="AX138" s="312">
        <f t="shared" si="1900"/>
        <v>1.9</v>
      </c>
      <c r="AY138" s="312">
        <f t="shared" si="1900"/>
        <v>1.9</v>
      </c>
      <c r="AZ138" s="312">
        <f t="shared" si="1900"/>
        <v>1.9</v>
      </c>
      <c r="BA138" s="312">
        <f t="shared" si="1900"/>
        <v>1.9</v>
      </c>
      <c r="BB138" s="312">
        <f t="shared" si="1900"/>
        <v>1.9</v>
      </c>
      <c r="BC138" s="312">
        <f t="shared" si="1900"/>
        <v>1.9</v>
      </c>
      <c r="BD138" s="312">
        <f t="shared" si="1900"/>
        <v>1.9</v>
      </c>
      <c r="BE138" s="312">
        <f t="shared" si="1900"/>
        <v>1.9</v>
      </c>
      <c r="BF138" s="312">
        <f t="shared" si="1900"/>
        <v>1.9</v>
      </c>
      <c r="BG138" s="312">
        <f t="shared" si="1900"/>
        <v>1.9</v>
      </c>
      <c r="BH138" s="312">
        <f t="shared" si="1900"/>
        <v>1.9</v>
      </c>
      <c r="BI138" s="312">
        <f t="shared" si="1900"/>
        <v>1.9</v>
      </c>
      <c r="BJ138" s="312">
        <f t="shared" si="1900"/>
        <v>1.9</v>
      </c>
      <c r="BK138" s="312">
        <f t="shared" si="1900"/>
        <v>1.9</v>
      </c>
      <c r="BL138" s="312">
        <f t="shared" si="1900"/>
        <v>1.9</v>
      </c>
      <c r="BM138" s="312">
        <f t="shared" si="1900"/>
        <v>1.9</v>
      </c>
      <c r="BN138" s="312">
        <f t="shared" si="1900"/>
        <v>1.9</v>
      </c>
      <c r="BO138" s="312">
        <f t="shared" si="1900"/>
        <v>1.9</v>
      </c>
      <c r="BP138" s="312">
        <f t="shared" si="1900"/>
        <v>1.9</v>
      </c>
      <c r="BQ138" s="312">
        <f t="shared" si="1900"/>
        <v>1.9</v>
      </c>
      <c r="BR138" s="312">
        <f t="shared" si="1900"/>
        <v>1.9</v>
      </c>
      <c r="BS138" s="312">
        <f t="shared" si="1900"/>
        <v>1.9</v>
      </c>
      <c r="BT138" s="312">
        <f t="shared" si="1900"/>
        <v>1.9</v>
      </c>
      <c r="BU138" s="312">
        <f t="shared" si="1900"/>
        <v>1.9</v>
      </c>
      <c r="BV138" s="312">
        <f t="shared" si="1900"/>
        <v>1.9</v>
      </c>
      <c r="BW138" s="312">
        <f t="shared" ref="BW138:EB138" si="1901">$D138</f>
        <v>1.9</v>
      </c>
      <c r="BX138" s="312">
        <f t="shared" si="1901"/>
        <v>1.9</v>
      </c>
      <c r="BY138" s="312">
        <f t="shared" si="1901"/>
        <v>1.9</v>
      </c>
      <c r="BZ138" s="312">
        <f t="shared" si="1901"/>
        <v>1.9</v>
      </c>
      <c r="CA138" s="312">
        <f t="shared" si="1901"/>
        <v>1.9</v>
      </c>
      <c r="CB138" s="312">
        <f t="shared" si="1901"/>
        <v>1.9</v>
      </c>
      <c r="CC138" s="312">
        <f t="shared" si="1901"/>
        <v>1.9</v>
      </c>
      <c r="CD138" s="312">
        <f t="shared" si="1901"/>
        <v>1.9</v>
      </c>
      <c r="CE138" s="312">
        <f t="shared" si="1901"/>
        <v>1.9</v>
      </c>
      <c r="CF138" s="312">
        <f t="shared" si="1901"/>
        <v>1.9</v>
      </c>
      <c r="CG138" s="312">
        <f t="shared" si="1901"/>
        <v>1.9</v>
      </c>
      <c r="CH138" s="312">
        <f t="shared" si="1901"/>
        <v>1.9</v>
      </c>
      <c r="CI138" s="312">
        <f t="shared" si="1901"/>
        <v>1.9</v>
      </c>
      <c r="CJ138" s="312">
        <f t="shared" si="1901"/>
        <v>1.9</v>
      </c>
      <c r="CK138" s="312">
        <f t="shared" si="1901"/>
        <v>1.9</v>
      </c>
      <c r="CL138" s="312">
        <f t="shared" si="1901"/>
        <v>1.9</v>
      </c>
      <c r="CM138" s="312">
        <f t="shared" si="1901"/>
        <v>1.9</v>
      </c>
      <c r="CN138" s="312">
        <f t="shared" si="1901"/>
        <v>1.9</v>
      </c>
      <c r="CO138" s="312">
        <f t="shared" si="1901"/>
        <v>1.9</v>
      </c>
      <c r="CP138" s="312">
        <f t="shared" si="1901"/>
        <v>1.9</v>
      </c>
      <c r="CQ138" s="312">
        <f t="shared" si="1901"/>
        <v>1.9</v>
      </c>
      <c r="CR138" s="312">
        <f t="shared" si="1901"/>
        <v>1.9</v>
      </c>
      <c r="CS138" s="312">
        <f t="shared" si="1901"/>
        <v>1.9</v>
      </c>
      <c r="CT138" s="312">
        <f t="shared" si="1901"/>
        <v>1.9</v>
      </c>
      <c r="CU138" s="312">
        <f t="shared" si="1901"/>
        <v>1.9</v>
      </c>
      <c r="CV138" s="312">
        <f t="shared" si="1901"/>
        <v>1.9</v>
      </c>
      <c r="CW138" s="312">
        <f t="shared" si="1901"/>
        <v>1.9</v>
      </c>
      <c r="CX138" s="312">
        <f t="shared" si="1901"/>
        <v>1.9</v>
      </c>
      <c r="CY138" s="312">
        <f t="shared" si="1901"/>
        <v>1.9</v>
      </c>
      <c r="CZ138" s="312">
        <f t="shared" si="1901"/>
        <v>1.9</v>
      </c>
      <c r="DA138" s="312">
        <f t="shared" si="1901"/>
        <v>1.9</v>
      </c>
      <c r="DB138" s="312">
        <f t="shared" si="1901"/>
        <v>1.9</v>
      </c>
      <c r="DC138" s="312">
        <f t="shared" si="1901"/>
        <v>1.9</v>
      </c>
      <c r="DD138" s="312">
        <f t="shared" si="1901"/>
        <v>1.9</v>
      </c>
      <c r="DE138" s="312">
        <f t="shared" si="1901"/>
        <v>1.9</v>
      </c>
      <c r="DF138" s="312">
        <f t="shared" si="1901"/>
        <v>1.9</v>
      </c>
      <c r="DG138" s="312">
        <f t="shared" si="1901"/>
        <v>1.9</v>
      </c>
      <c r="DH138" s="312">
        <f t="shared" si="1901"/>
        <v>1.9</v>
      </c>
      <c r="DI138" s="312">
        <f t="shared" si="1901"/>
        <v>1.9</v>
      </c>
      <c r="DJ138" s="312">
        <f t="shared" si="1901"/>
        <v>1.9</v>
      </c>
      <c r="DK138" s="312">
        <f t="shared" si="1901"/>
        <v>1.9</v>
      </c>
      <c r="DL138" s="312">
        <f t="shared" si="1901"/>
        <v>1.9</v>
      </c>
      <c r="DM138" s="312">
        <f t="shared" si="1901"/>
        <v>1.9</v>
      </c>
      <c r="DN138" s="312">
        <f t="shared" si="1901"/>
        <v>1.9</v>
      </c>
      <c r="DO138" s="312">
        <f t="shared" si="1901"/>
        <v>1.9</v>
      </c>
      <c r="DP138" s="312">
        <f t="shared" si="1901"/>
        <v>1.9</v>
      </c>
      <c r="DQ138" s="312">
        <f t="shared" si="1901"/>
        <v>1.9</v>
      </c>
      <c r="DR138" s="312">
        <f t="shared" si="1901"/>
        <v>1.9</v>
      </c>
      <c r="DS138" s="312">
        <f t="shared" si="1901"/>
        <v>1.9</v>
      </c>
      <c r="DT138" s="312">
        <f t="shared" si="1901"/>
        <v>1.9</v>
      </c>
      <c r="DU138" s="312">
        <f t="shared" si="1901"/>
        <v>1.9</v>
      </c>
      <c r="DV138" s="312">
        <f t="shared" si="1901"/>
        <v>1.9</v>
      </c>
      <c r="DW138" s="312">
        <f t="shared" si="1901"/>
        <v>1.9</v>
      </c>
      <c r="DX138" s="312">
        <f t="shared" si="1901"/>
        <v>1.9</v>
      </c>
      <c r="DY138" s="312">
        <f t="shared" si="1901"/>
        <v>1.9</v>
      </c>
      <c r="DZ138" s="312">
        <f t="shared" si="1901"/>
        <v>1.9</v>
      </c>
      <c r="EA138" s="312">
        <f t="shared" si="1901"/>
        <v>1.9</v>
      </c>
      <c r="EB138" s="312">
        <f t="shared" si="1901"/>
        <v>1.9</v>
      </c>
    </row>
    <row r="139" spans="2:132" outlineLevel="1" x14ac:dyDescent="0.25">
      <c r="C139" s="323" t="s">
        <v>601</v>
      </c>
      <c r="D139" s="38"/>
      <c r="E139" s="38"/>
      <c r="F139" s="38"/>
      <c r="G139" s="55" t="s">
        <v>220</v>
      </c>
      <c r="H139" s="316">
        <f t="shared" ref="H139" si="1902">SUM(J139:EB139)</f>
        <v>0</v>
      </c>
      <c r="I139" s="38"/>
      <c r="J139" s="314">
        <f>J137*J138</f>
        <v>0</v>
      </c>
      <c r="K139" s="314">
        <f t="shared" ref="K139" si="1903">K137*K138</f>
        <v>0</v>
      </c>
      <c r="L139" s="314">
        <f t="shared" ref="L139" si="1904">L137*L138</f>
        <v>0</v>
      </c>
      <c r="M139" s="314">
        <f t="shared" ref="M139" si="1905">M137*M138</f>
        <v>0</v>
      </c>
      <c r="N139" s="314">
        <f t="shared" ref="N139" si="1906">N137*N138</f>
        <v>0</v>
      </c>
      <c r="O139" s="314">
        <f t="shared" ref="O139" si="1907">O137*O138</f>
        <v>0</v>
      </c>
      <c r="P139" s="314">
        <f t="shared" ref="P139" si="1908">P137*P138</f>
        <v>0</v>
      </c>
      <c r="Q139" s="314">
        <f t="shared" ref="Q139" si="1909">Q137*Q138</f>
        <v>0</v>
      </c>
      <c r="R139" s="314">
        <f t="shared" ref="R139" si="1910">R137*R138</f>
        <v>0</v>
      </c>
      <c r="S139" s="314">
        <f t="shared" ref="S139" si="1911">S137*S138</f>
        <v>0</v>
      </c>
      <c r="T139" s="314">
        <f t="shared" ref="T139" si="1912">T137*T138</f>
        <v>0</v>
      </c>
      <c r="U139" s="314">
        <f t="shared" ref="U139" si="1913">U137*U138</f>
        <v>0</v>
      </c>
      <c r="V139" s="314">
        <f t="shared" ref="V139" si="1914">V137*V138</f>
        <v>0</v>
      </c>
      <c r="W139" s="314">
        <f t="shared" ref="W139" si="1915">W137*W138</f>
        <v>0</v>
      </c>
      <c r="X139" s="314">
        <f t="shared" ref="X139" si="1916">X137*X138</f>
        <v>0</v>
      </c>
      <c r="Y139" s="314">
        <f t="shared" ref="Y139" si="1917">Y137*Y138</f>
        <v>0</v>
      </c>
      <c r="Z139" s="314">
        <f t="shared" ref="Z139" si="1918">Z137*Z138</f>
        <v>0</v>
      </c>
      <c r="AA139" s="314">
        <f t="shared" ref="AA139" si="1919">AA137*AA138</f>
        <v>0</v>
      </c>
      <c r="AB139" s="314">
        <f t="shared" ref="AB139" si="1920">AB137*AB138</f>
        <v>0</v>
      </c>
      <c r="AC139" s="314">
        <f t="shared" ref="AC139" si="1921">AC137*AC138</f>
        <v>0</v>
      </c>
      <c r="AD139" s="314">
        <f t="shared" ref="AD139" si="1922">AD137*AD138</f>
        <v>0</v>
      </c>
      <c r="AE139" s="314">
        <f t="shared" ref="AE139" si="1923">AE137*AE138</f>
        <v>0</v>
      </c>
      <c r="AF139" s="314">
        <f t="shared" ref="AF139" si="1924">AF137*AF138</f>
        <v>0</v>
      </c>
      <c r="AG139" s="314">
        <f t="shared" ref="AG139" si="1925">AG137*AG138</f>
        <v>0</v>
      </c>
      <c r="AH139" s="314">
        <f t="shared" ref="AH139" si="1926">AH137*AH138</f>
        <v>0</v>
      </c>
      <c r="AI139" s="314">
        <f t="shared" ref="AI139" si="1927">AI137*AI138</f>
        <v>0</v>
      </c>
      <c r="AJ139" s="314">
        <f t="shared" ref="AJ139" si="1928">AJ137*AJ138</f>
        <v>0</v>
      </c>
      <c r="AK139" s="314">
        <f t="shared" ref="AK139" si="1929">AK137*AK138</f>
        <v>0</v>
      </c>
      <c r="AL139" s="314">
        <f t="shared" ref="AL139" si="1930">AL137*AL138</f>
        <v>0</v>
      </c>
      <c r="AM139" s="314">
        <f t="shared" ref="AM139" si="1931">AM137*AM138</f>
        <v>0</v>
      </c>
      <c r="AN139" s="314">
        <f t="shared" ref="AN139" si="1932">AN137*AN138</f>
        <v>0</v>
      </c>
      <c r="AO139" s="314">
        <f t="shared" ref="AO139" si="1933">AO137*AO138</f>
        <v>0</v>
      </c>
      <c r="AP139" s="314">
        <f t="shared" ref="AP139" si="1934">AP137*AP138</f>
        <v>0</v>
      </c>
      <c r="AQ139" s="314">
        <f t="shared" ref="AQ139" si="1935">AQ137*AQ138</f>
        <v>0</v>
      </c>
      <c r="AR139" s="314">
        <f t="shared" ref="AR139" si="1936">AR137*AR138</f>
        <v>0</v>
      </c>
      <c r="AS139" s="314">
        <f t="shared" ref="AS139" si="1937">AS137*AS138</f>
        <v>0</v>
      </c>
      <c r="AT139" s="314">
        <f t="shared" ref="AT139" si="1938">AT137*AT138</f>
        <v>0</v>
      </c>
      <c r="AU139" s="314">
        <f t="shared" ref="AU139" si="1939">AU137*AU138</f>
        <v>0</v>
      </c>
      <c r="AV139" s="314">
        <f t="shared" ref="AV139" si="1940">AV137*AV138</f>
        <v>0</v>
      </c>
      <c r="AW139" s="314">
        <f t="shared" ref="AW139" si="1941">AW137*AW138</f>
        <v>0</v>
      </c>
      <c r="AX139" s="314">
        <f t="shared" ref="AX139" si="1942">AX137*AX138</f>
        <v>0</v>
      </c>
      <c r="AY139" s="314">
        <f t="shared" ref="AY139" si="1943">AY137*AY138</f>
        <v>0</v>
      </c>
      <c r="AZ139" s="314">
        <f t="shared" ref="AZ139" si="1944">AZ137*AZ138</f>
        <v>0</v>
      </c>
      <c r="BA139" s="314">
        <f t="shared" ref="BA139" si="1945">BA137*BA138</f>
        <v>0</v>
      </c>
      <c r="BB139" s="314">
        <f t="shared" ref="BB139" si="1946">BB137*BB138</f>
        <v>0</v>
      </c>
      <c r="BC139" s="314">
        <f t="shared" ref="BC139" si="1947">BC137*BC138</f>
        <v>0</v>
      </c>
      <c r="BD139" s="314">
        <f t="shared" ref="BD139" si="1948">BD137*BD138</f>
        <v>0</v>
      </c>
      <c r="BE139" s="314">
        <f t="shared" ref="BE139" si="1949">BE137*BE138</f>
        <v>0</v>
      </c>
      <c r="BF139" s="314">
        <f t="shared" ref="BF139" si="1950">BF137*BF138</f>
        <v>0</v>
      </c>
      <c r="BG139" s="314">
        <f t="shared" ref="BG139" si="1951">BG137*BG138</f>
        <v>0</v>
      </c>
      <c r="BH139" s="314">
        <f t="shared" ref="BH139" si="1952">BH137*BH138</f>
        <v>0</v>
      </c>
      <c r="BI139" s="314">
        <f t="shared" ref="BI139" si="1953">BI137*BI138</f>
        <v>0</v>
      </c>
      <c r="BJ139" s="314">
        <f t="shared" ref="BJ139" si="1954">BJ137*BJ138</f>
        <v>0</v>
      </c>
      <c r="BK139" s="314">
        <f t="shared" ref="BK139" si="1955">BK137*BK138</f>
        <v>0</v>
      </c>
      <c r="BL139" s="314">
        <f t="shared" ref="BL139" si="1956">BL137*BL138</f>
        <v>0</v>
      </c>
      <c r="BM139" s="314">
        <f t="shared" ref="BM139" si="1957">BM137*BM138</f>
        <v>0</v>
      </c>
      <c r="BN139" s="314">
        <f t="shared" ref="BN139" si="1958">BN137*BN138</f>
        <v>0</v>
      </c>
      <c r="BO139" s="314">
        <f t="shared" ref="BO139" si="1959">BO137*BO138</f>
        <v>0</v>
      </c>
      <c r="BP139" s="314">
        <f t="shared" ref="BP139" si="1960">BP137*BP138</f>
        <v>0</v>
      </c>
      <c r="BQ139" s="314">
        <f t="shared" ref="BQ139" si="1961">BQ137*BQ138</f>
        <v>0</v>
      </c>
      <c r="BR139" s="314">
        <f t="shared" ref="BR139" si="1962">BR137*BR138</f>
        <v>0</v>
      </c>
      <c r="BS139" s="314">
        <f t="shared" ref="BS139" si="1963">BS137*BS138</f>
        <v>0</v>
      </c>
      <c r="BT139" s="314">
        <f t="shared" ref="BT139" si="1964">BT137*BT138</f>
        <v>0</v>
      </c>
      <c r="BU139" s="314">
        <f t="shared" ref="BU139" si="1965">BU137*BU138</f>
        <v>0</v>
      </c>
      <c r="BV139" s="314">
        <f t="shared" ref="BV139" si="1966">BV137*BV138</f>
        <v>0</v>
      </c>
      <c r="BW139" s="314">
        <f t="shared" ref="BW139" si="1967">BW137*BW138</f>
        <v>0</v>
      </c>
      <c r="BX139" s="314">
        <f t="shared" ref="BX139" si="1968">BX137*BX138</f>
        <v>0</v>
      </c>
      <c r="BY139" s="314">
        <f t="shared" ref="BY139" si="1969">BY137*BY138</f>
        <v>0</v>
      </c>
      <c r="BZ139" s="314">
        <f t="shared" ref="BZ139" si="1970">BZ137*BZ138</f>
        <v>0</v>
      </c>
      <c r="CA139" s="314">
        <f t="shared" ref="CA139" si="1971">CA137*CA138</f>
        <v>0</v>
      </c>
      <c r="CB139" s="314">
        <f t="shared" ref="CB139" si="1972">CB137*CB138</f>
        <v>0</v>
      </c>
      <c r="CC139" s="314">
        <f t="shared" ref="CC139" si="1973">CC137*CC138</f>
        <v>0</v>
      </c>
      <c r="CD139" s="314">
        <f t="shared" ref="CD139" si="1974">CD137*CD138</f>
        <v>0</v>
      </c>
      <c r="CE139" s="314">
        <f t="shared" ref="CE139" si="1975">CE137*CE138</f>
        <v>0</v>
      </c>
      <c r="CF139" s="314">
        <f t="shared" ref="CF139" si="1976">CF137*CF138</f>
        <v>0</v>
      </c>
      <c r="CG139" s="314">
        <f t="shared" ref="CG139" si="1977">CG137*CG138</f>
        <v>0</v>
      </c>
      <c r="CH139" s="314">
        <f t="shared" ref="CH139" si="1978">CH137*CH138</f>
        <v>0</v>
      </c>
      <c r="CI139" s="314">
        <f t="shared" ref="CI139" si="1979">CI137*CI138</f>
        <v>0</v>
      </c>
      <c r="CJ139" s="314">
        <f t="shared" ref="CJ139" si="1980">CJ137*CJ138</f>
        <v>0</v>
      </c>
      <c r="CK139" s="314">
        <f t="shared" ref="CK139" si="1981">CK137*CK138</f>
        <v>0</v>
      </c>
      <c r="CL139" s="314">
        <f t="shared" ref="CL139" si="1982">CL137*CL138</f>
        <v>0</v>
      </c>
      <c r="CM139" s="314">
        <f t="shared" ref="CM139" si="1983">CM137*CM138</f>
        <v>0</v>
      </c>
      <c r="CN139" s="314">
        <f t="shared" ref="CN139" si="1984">CN137*CN138</f>
        <v>0</v>
      </c>
      <c r="CO139" s="314">
        <f t="shared" ref="CO139" si="1985">CO137*CO138</f>
        <v>0</v>
      </c>
      <c r="CP139" s="314">
        <f t="shared" ref="CP139" si="1986">CP137*CP138</f>
        <v>0</v>
      </c>
      <c r="CQ139" s="314">
        <f t="shared" ref="CQ139" si="1987">CQ137*CQ138</f>
        <v>0</v>
      </c>
      <c r="CR139" s="314">
        <f t="shared" ref="CR139" si="1988">CR137*CR138</f>
        <v>0</v>
      </c>
      <c r="CS139" s="314">
        <f t="shared" ref="CS139" si="1989">CS137*CS138</f>
        <v>0</v>
      </c>
      <c r="CT139" s="314">
        <f t="shared" ref="CT139" si="1990">CT137*CT138</f>
        <v>0</v>
      </c>
      <c r="CU139" s="314">
        <f t="shared" ref="CU139" si="1991">CU137*CU138</f>
        <v>0</v>
      </c>
      <c r="CV139" s="314">
        <f t="shared" ref="CV139" si="1992">CV137*CV138</f>
        <v>0</v>
      </c>
      <c r="CW139" s="314">
        <f t="shared" ref="CW139" si="1993">CW137*CW138</f>
        <v>0</v>
      </c>
      <c r="CX139" s="314">
        <f t="shared" ref="CX139" si="1994">CX137*CX138</f>
        <v>0</v>
      </c>
      <c r="CY139" s="314">
        <f t="shared" ref="CY139" si="1995">CY137*CY138</f>
        <v>0</v>
      </c>
      <c r="CZ139" s="314">
        <f t="shared" ref="CZ139" si="1996">CZ137*CZ138</f>
        <v>0</v>
      </c>
      <c r="DA139" s="314">
        <f t="shared" ref="DA139" si="1997">DA137*DA138</f>
        <v>0</v>
      </c>
      <c r="DB139" s="314">
        <f t="shared" ref="DB139" si="1998">DB137*DB138</f>
        <v>0</v>
      </c>
      <c r="DC139" s="314">
        <f t="shared" ref="DC139" si="1999">DC137*DC138</f>
        <v>0</v>
      </c>
      <c r="DD139" s="314">
        <f t="shared" ref="DD139" si="2000">DD137*DD138</f>
        <v>0</v>
      </c>
      <c r="DE139" s="314">
        <f t="shared" ref="DE139" si="2001">DE137*DE138</f>
        <v>0</v>
      </c>
      <c r="DF139" s="314">
        <f t="shared" ref="DF139" si="2002">DF137*DF138</f>
        <v>0</v>
      </c>
      <c r="DG139" s="314">
        <f t="shared" ref="DG139" si="2003">DG137*DG138</f>
        <v>0</v>
      </c>
      <c r="DH139" s="314">
        <f t="shared" ref="DH139" si="2004">DH137*DH138</f>
        <v>0</v>
      </c>
      <c r="DI139" s="314">
        <f t="shared" ref="DI139" si="2005">DI137*DI138</f>
        <v>0</v>
      </c>
      <c r="DJ139" s="314">
        <f t="shared" ref="DJ139" si="2006">DJ137*DJ138</f>
        <v>0</v>
      </c>
      <c r="DK139" s="314">
        <f t="shared" ref="DK139" si="2007">DK137*DK138</f>
        <v>0</v>
      </c>
      <c r="DL139" s="314">
        <f t="shared" ref="DL139" si="2008">DL137*DL138</f>
        <v>0</v>
      </c>
      <c r="DM139" s="314">
        <f t="shared" ref="DM139" si="2009">DM137*DM138</f>
        <v>0</v>
      </c>
      <c r="DN139" s="314">
        <f t="shared" ref="DN139" si="2010">DN137*DN138</f>
        <v>0</v>
      </c>
      <c r="DO139" s="314">
        <f t="shared" ref="DO139" si="2011">DO137*DO138</f>
        <v>0</v>
      </c>
      <c r="DP139" s="314">
        <f t="shared" ref="DP139" si="2012">DP137*DP138</f>
        <v>0</v>
      </c>
      <c r="DQ139" s="314">
        <f t="shared" ref="DQ139" si="2013">DQ137*DQ138</f>
        <v>0</v>
      </c>
      <c r="DR139" s="314">
        <f t="shared" ref="DR139" si="2014">DR137*DR138</f>
        <v>0</v>
      </c>
      <c r="DS139" s="314">
        <f t="shared" ref="DS139" si="2015">DS137*DS138</f>
        <v>0</v>
      </c>
      <c r="DT139" s="314">
        <f t="shared" ref="DT139" si="2016">DT137*DT138</f>
        <v>0</v>
      </c>
      <c r="DU139" s="314">
        <f t="shared" ref="DU139" si="2017">DU137*DU138</f>
        <v>0</v>
      </c>
      <c r="DV139" s="314">
        <f t="shared" ref="DV139" si="2018">DV137*DV138</f>
        <v>0</v>
      </c>
      <c r="DW139" s="314">
        <f t="shared" ref="DW139" si="2019">DW137*DW138</f>
        <v>0</v>
      </c>
      <c r="DX139" s="314">
        <f t="shared" ref="DX139" si="2020">DX137*DX138</f>
        <v>0</v>
      </c>
      <c r="DY139" s="314">
        <f t="shared" ref="DY139" si="2021">DY137*DY138</f>
        <v>0</v>
      </c>
      <c r="DZ139" s="314">
        <f t="shared" ref="DZ139" si="2022">DZ137*DZ138</f>
        <v>0</v>
      </c>
      <c r="EA139" s="314">
        <f t="shared" ref="EA139" si="2023">EA137*EA138</f>
        <v>0</v>
      </c>
      <c r="EB139" s="314">
        <f t="shared" ref="EB139" si="2024">EB137*EB138</f>
        <v>0</v>
      </c>
    </row>
    <row r="140" spans="2:132" outlineLevel="1" x14ac:dyDescent="0.25">
      <c r="C140" s="324" t="s">
        <v>417</v>
      </c>
      <c r="D140" s="34"/>
      <c r="E140" s="34"/>
      <c r="F140" s="34"/>
      <c r="G140" s="67" t="s">
        <v>215</v>
      </c>
      <c r="H140" s="34"/>
      <c r="I140" s="34"/>
      <c r="J140" s="126">
        <f>J$13</f>
        <v>1</v>
      </c>
      <c r="K140" s="126">
        <f t="shared" ref="K140:BV140" si="2025">K$13</f>
        <v>1.0026792493128671</v>
      </c>
      <c r="L140" s="126">
        <f t="shared" si="2025"/>
        <v>1.0056539350998608</v>
      </c>
      <c r="M140" s="126">
        <f t="shared" si="2025"/>
        <v>1.0085410656939733</v>
      </c>
      <c r="N140" s="126">
        <f t="shared" si="2025"/>
        <v>1.0114364849476103</v>
      </c>
      <c r="O140" s="126">
        <f t="shared" si="2025"/>
        <v>1.0143402166566737</v>
      </c>
      <c r="P140" s="126">
        <f t="shared" si="2025"/>
        <v>1.0172522846853813</v>
      </c>
      <c r="Q140" s="126">
        <f t="shared" si="2025"/>
        <v>1.0201727129664624</v>
      </c>
      <c r="R140" s="126">
        <f t="shared" si="2025"/>
        <v>1.0231015255013547</v>
      </c>
      <c r="S140" s="126">
        <f t="shared" si="2025"/>
        <v>1.0260387463604019</v>
      </c>
      <c r="T140" s="126">
        <f t="shared" si="2025"/>
        <v>1.028984399683051</v>
      </c>
      <c r="U140" s="126">
        <f t="shared" si="2025"/>
        <v>1.0319385096780509</v>
      </c>
      <c r="V140" s="126">
        <f t="shared" si="2025"/>
        <v>1.0349011006236515</v>
      </c>
      <c r="W140" s="126">
        <f t="shared" si="2025"/>
        <v>1.0377730230388176</v>
      </c>
      <c r="X140" s="126">
        <f t="shared" si="2025"/>
        <v>1.0408518228283561</v>
      </c>
      <c r="Y140" s="126">
        <f t="shared" si="2025"/>
        <v>1.0438400029932626</v>
      </c>
      <c r="Z140" s="126">
        <f t="shared" si="2025"/>
        <v>1.046836761920777</v>
      </c>
      <c r="AA140" s="126">
        <f t="shared" si="2025"/>
        <v>1.0498421242396576</v>
      </c>
      <c r="AB140" s="126">
        <f t="shared" si="2025"/>
        <v>1.05285611464937</v>
      </c>
      <c r="AC140" s="126">
        <f t="shared" si="2025"/>
        <v>1.0558787579202888</v>
      </c>
      <c r="AD140" s="126">
        <f t="shared" si="2025"/>
        <v>1.0589100788939025</v>
      </c>
      <c r="AE140" s="126">
        <f t="shared" si="2025"/>
        <v>1.0619501024830165</v>
      </c>
      <c r="AF140" s="126">
        <f t="shared" si="2025"/>
        <v>1.0649988536719583</v>
      </c>
      <c r="AG140" s="126">
        <f t="shared" si="2025"/>
        <v>1.0680563575167832</v>
      </c>
      <c r="AH140" s="126">
        <f t="shared" si="2025"/>
        <v>1.0711226391454798</v>
      </c>
      <c r="AI140" s="126">
        <f t="shared" si="2025"/>
        <v>1.0739924437404067</v>
      </c>
      <c r="AJ140" s="126">
        <f t="shared" si="2025"/>
        <v>1.0771786970311998</v>
      </c>
      <c r="AK140" s="126">
        <f t="shared" si="2025"/>
        <v>1.0802711679727233</v>
      </c>
      <c r="AL140" s="126">
        <f t="shared" si="2025"/>
        <v>1.0833725170851116</v>
      </c>
      <c r="AM140" s="126">
        <f t="shared" si="2025"/>
        <v>1.0864827698566941</v>
      </c>
      <c r="AN140" s="126">
        <f t="shared" si="2025"/>
        <v>1.0896019518489746</v>
      </c>
      <c r="AO140" s="126">
        <f t="shared" si="2025"/>
        <v>1.0927300886968412</v>
      </c>
      <c r="AP140" s="126">
        <f t="shared" si="2025"/>
        <v>1.0958672061087775</v>
      </c>
      <c r="AQ140" s="126">
        <f t="shared" si="2025"/>
        <v>1.0990133298670732</v>
      </c>
      <c r="AR140" s="126">
        <f t="shared" si="2025"/>
        <v>1.1021684858280367</v>
      </c>
      <c r="AS140" s="126">
        <f t="shared" si="2025"/>
        <v>1.1053326999222071</v>
      </c>
      <c r="AT140" s="126">
        <f t="shared" si="2025"/>
        <v>1.1085059981545673</v>
      </c>
      <c r="AU140" s="126">
        <f t="shared" si="2025"/>
        <v>1.111475962088432</v>
      </c>
      <c r="AV140" s="126">
        <f t="shared" si="2025"/>
        <v>1.1147734191259395</v>
      </c>
      <c r="AW140" s="126">
        <f t="shared" si="2025"/>
        <v>1.1179738207069689</v>
      </c>
      <c r="AX140" s="126">
        <f t="shared" si="2025"/>
        <v>1.1211834103167977</v>
      </c>
      <c r="AY140" s="126">
        <f t="shared" si="2025"/>
        <v>1.1244022143333261</v>
      </c>
      <c r="AZ140" s="126">
        <f t="shared" si="2025"/>
        <v>1.1276302592101826</v>
      </c>
      <c r="BA140" s="126">
        <f t="shared" si="2025"/>
        <v>1.1308675714769412</v>
      </c>
      <c r="BB140" s="126">
        <f t="shared" si="2025"/>
        <v>1.1341141777393395</v>
      </c>
      <c r="BC140" s="126">
        <f t="shared" si="2025"/>
        <v>1.1373701046794982</v>
      </c>
      <c r="BD140" s="126">
        <f t="shared" si="2025"/>
        <v>1.1406353790561385</v>
      </c>
      <c r="BE140" s="126">
        <f t="shared" si="2025"/>
        <v>1.1439100277048042</v>
      </c>
      <c r="BF140" s="126">
        <f t="shared" si="2025"/>
        <v>1.1471940775380809</v>
      </c>
      <c r="BG140" s="126">
        <f t="shared" si="2025"/>
        <v>1.15026769648205</v>
      </c>
      <c r="BH140" s="126">
        <f t="shared" si="2025"/>
        <v>1.1536802383994258</v>
      </c>
      <c r="BI140" s="126">
        <f t="shared" si="2025"/>
        <v>1.1569923375180708</v>
      </c>
      <c r="BJ140" s="126">
        <f t="shared" si="2025"/>
        <v>1.1603139453378331</v>
      </c>
      <c r="BK140" s="126">
        <f t="shared" si="2025"/>
        <v>1.1636450891572303</v>
      </c>
      <c r="BL140" s="126">
        <f t="shared" si="2025"/>
        <v>1.1669857963531516</v>
      </c>
      <c r="BM140" s="126">
        <f t="shared" si="2025"/>
        <v>1.1703360943810825</v>
      </c>
      <c r="BN140" s="126">
        <f t="shared" si="2025"/>
        <v>1.1736960107753303</v>
      </c>
      <c r="BO140" s="126">
        <f t="shared" si="2025"/>
        <v>1.1770655731492505</v>
      </c>
      <c r="BP140" s="126">
        <f t="shared" si="2025"/>
        <v>1.180444809195474</v>
      </c>
      <c r="BQ140" s="126">
        <f t="shared" si="2025"/>
        <v>1.1838337466861339</v>
      </c>
      <c r="BR140" s="126">
        <f t="shared" si="2025"/>
        <v>1.1872324134730949</v>
      </c>
      <c r="BS140" s="126">
        <f t="shared" si="2025"/>
        <v>1.1905270658589224</v>
      </c>
      <c r="BT140" s="126">
        <f t="shared" si="2025"/>
        <v>1.1940590467434065</v>
      </c>
      <c r="BU140" s="126">
        <f t="shared" si="2025"/>
        <v>1.1974870693312041</v>
      </c>
      <c r="BV140" s="126">
        <f t="shared" si="2025"/>
        <v>1.2009249334246579</v>
      </c>
      <c r="BW140" s="126">
        <f t="shared" ref="BW140:EB140" si="2026">BW$13</f>
        <v>1.204372667277734</v>
      </c>
      <c r="BX140" s="126">
        <f t="shared" si="2026"/>
        <v>1.2078302992255125</v>
      </c>
      <c r="BY140" s="126">
        <f t="shared" si="2026"/>
        <v>1.2112978576844211</v>
      </c>
      <c r="BZ140" s="126">
        <f t="shared" si="2026"/>
        <v>1.2147753711524676</v>
      </c>
      <c r="CA140" s="126">
        <f t="shared" si="2026"/>
        <v>1.2182628682094752</v>
      </c>
      <c r="CB140" s="126">
        <f t="shared" si="2026"/>
        <v>1.2217603775173165</v>
      </c>
      <c r="CC140" s="126">
        <f t="shared" si="2026"/>
        <v>1.2252679278201495</v>
      </c>
      <c r="CD140" s="126">
        <f t="shared" si="2026"/>
        <v>1.2287855479446541</v>
      </c>
      <c r="CE140" s="126">
        <f t="shared" si="2026"/>
        <v>1.232077770779646</v>
      </c>
      <c r="CF140" s="126">
        <f t="shared" si="2026"/>
        <v>1.23573302168438</v>
      </c>
      <c r="CG140" s="126">
        <f t="shared" si="2026"/>
        <v>1.2392806860334544</v>
      </c>
      <c r="CH140" s="126">
        <f t="shared" si="2026"/>
        <v>1.2428385353675644</v>
      </c>
      <c r="CI140" s="126">
        <f t="shared" si="2026"/>
        <v>1.2464065989267703</v>
      </c>
      <c r="CJ140" s="126">
        <f t="shared" si="2026"/>
        <v>1.2499849060350778</v>
      </c>
      <c r="CK140" s="126">
        <f t="shared" si="2026"/>
        <v>1.2535734861006791</v>
      </c>
      <c r="CL140" s="126">
        <f t="shared" si="2026"/>
        <v>1.257172368616194</v>
      </c>
      <c r="CM140" s="126">
        <f t="shared" si="2026"/>
        <v>1.2607815831589126</v>
      </c>
      <c r="CN140" s="126">
        <f t="shared" si="2026"/>
        <v>1.2644011593910389</v>
      </c>
      <c r="CO140" s="126">
        <f t="shared" si="2026"/>
        <v>1.2680311270599336</v>
      </c>
      <c r="CP140" s="126">
        <f t="shared" si="2026"/>
        <v>1.2716715159983594</v>
      </c>
      <c r="CQ140" s="126">
        <f t="shared" si="2026"/>
        <v>1.2750786410337906</v>
      </c>
      <c r="CR140" s="126">
        <f t="shared" si="2026"/>
        <v>1.2788614642181557</v>
      </c>
      <c r="CS140" s="126">
        <f t="shared" si="2026"/>
        <v>1.2825329459576562</v>
      </c>
      <c r="CT140" s="126">
        <f t="shared" si="2026"/>
        <v>1.2862149681493797</v>
      </c>
      <c r="CU140" s="126">
        <f t="shared" si="2026"/>
        <v>1.289907561053897</v>
      </c>
      <c r="CV140" s="126">
        <f t="shared" si="2026"/>
        <v>1.293610755018654</v>
      </c>
      <c r="CW140" s="126">
        <f t="shared" si="2026"/>
        <v>1.2973245804782207</v>
      </c>
      <c r="CX140" s="126">
        <f t="shared" si="2026"/>
        <v>1.3010490679545423</v>
      </c>
      <c r="CY140" s="126">
        <f t="shared" si="2026"/>
        <v>1.304784248057189</v>
      </c>
      <c r="CZ140" s="126">
        <f t="shared" si="2026"/>
        <v>1.3085301514836076</v>
      </c>
      <c r="DA140" s="126">
        <f t="shared" si="2026"/>
        <v>1.3122868090193751</v>
      </c>
      <c r="DB140" s="126">
        <f t="shared" si="2026"/>
        <v>1.3160542515384499</v>
      </c>
      <c r="DC140" s="126">
        <f t="shared" si="2026"/>
        <v>1.3195802889875801</v>
      </c>
      <c r="DD140" s="126">
        <f t="shared" si="2026"/>
        <v>1.323495136864544</v>
      </c>
      <c r="DE140" s="126">
        <f t="shared" si="2026"/>
        <v>1.3272947573576725</v>
      </c>
      <c r="DF140" s="126">
        <f t="shared" si="2026"/>
        <v>1.3311052861764079</v>
      </c>
      <c r="DG140" s="126">
        <f t="shared" si="2026"/>
        <v>1.3349267546374479</v>
      </c>
      <c r="DH140" s="126">
        <f t="shared" si="2026"/>
        <v>1.3387591941473977</v>
      </c>
      <c r="DI140" s="126">
        <f t="shared" si="2026"/>
        <v>1.3426026362030277</v>
      </c>
      <c r="DJ140" s="126">
        <f t="shared" si="2026"/>
        <v>1.3464571123915319</v>
      </c>
      <c r="DK140" s="126">
        <f t="shared" si="2026"/>
        <v>1.3503226543907885</v>
      </c>
      <c r="DL140" s="126">
        <f t="shared" si="2026"/>
        <v>1.3541992939696192</v>
      </c>
      <c r="DM140" s="126">
        <f t="shared" si="2026"/>
        <v>1.358087062988051</v>
      </c>
      <c r="DN140" s="126">
        <f t="shared" si="2026"/>
        <v>1.361985993397578</v>
      </c>
      <c r="DO140" s="126">
        <f t="shared" si="2026"/>
        <v>1.3657655991021458</v>
      </c>
      <c r="DP140" s="126">
        <f t="shared" si="2026"/>
        <v>1.3698174666548035</v>
      </c>
      <c r="DQ140" s="126">
        <f t="shared" si="2026"/>
        <v>1.3737500738651915</v>
      </c>
      <c r="DR140" s="126">
        <f t="shared" si="2026"/>
        <v>1.3776939711925826</v>
      </c>
      <c r="DS140" s="126">
        <f t="shared" si="2026"/>
        <v>1.381649191049759</v>
      </c>
      <c r="DT140" s="126">
        <f t="shared" si="2026"/>
        <v>1.385615765942557</v>
      </c>
      <c r="DU140" s="126">
        <f t="shared" si="2026"/>
        <v>1.3895937284701338</v>
      </c>
      <c r="DV140" s="126">
        <f t="shared" si="2026"/>
        <v>1.3935831113252357</v>
      </c>
      <c r="DW140" s="126">
        <f t="shared" si="2026"/>
        <v>1.3975839472944662</v>
      </c>
      <c r="DX140" s="126">
        <f t="shared" si="2026"/>
        <v>1.401596269258556</v>
      </c>
      <c r="DY140" s="126">
        <f t="shared" si="2026"/>
        <v>1.4056201101926329</v>
      </c>
      <c r="DZ140" s="126">
        <f t="shared" si="2026"/>
        <v>1.4096555031664932</v>
      </c>
      <c r="EA140" s="126">
        <f t="shared" si="2026"/>
        <v>1.4134323217047313</v>
      </c>
      <c r="EB140" s="126">
        <f t="shared" si="2026"/>
        <v>1.4176256038945581</v>
      </c>
    </row>
    <row r="141" spans="2:132" outlineLevel="1" x14ac:dyDescent="0.25">
      <c r="C141" s="320" t="s">
        <v>531</v>
      </c>
      <c r="D141" s="38"/>
      <c r="E141" s="38"/>
      <c r="F141" s="38"/>
      <c r="G141" s="52" t="s">
        <v>220</v>
      </c>
      <c r="H141" s="46">
        <f t="shared" ref="H141" si="2027">SUM(J141:EB141)</f>
        <v>0</v>
      </c>
      <c r="I141" s="38"/>
      <c r="J141" s="82">
        <f>J139*J140</f>
        <v>0</v>
      </c>
      <c r="K141" s="82">
        <f t="shared" ref="K141" si="2028">K139*K140</f>
        <v>0</v>
      </c>
      <c r="L141" s="82">
        <f t="shared" ref="L141" si="2029">L139*L140</f>
        <v>0</v>
      </c>
      <c r="M141" s="82">
        <f t="shared" ref="M141" si="2030">M139*M140</f>
        <v>0</v>
      </c>
      <c r="N141" s="82">
        <f t="shared" ref="N141" si="2031">N139*N140</f>
        <v>0</v>
      </c>
      <c r="O141" s="82">
        <f t="shared" ref="O141" si="2032">O139*O140</f>
        <v>0</v>
      </c>
      <c r="P141" s="82">
        <f t="shared" ref="P141" si="2033">P139*P140</f>
        <v>0</v>
      </c>
      <c r="Q141" s="82">
        <f t="shared" ref="Q141" si="2034">Q139*Q140</f>
        <v>0</v>
      </c>
      <c r="R141" s="82">
        <f t="shared" ref="R141" si="2035">R139*R140</f>
        <v>0</v>
      </c>
      <c r="S141" s="82">
        <f t="shared" ref="S141" si="2036">S139*S140</f>
        <v>0</v>
      </c>
      <c r="T141" s="82">
        <f t="shared" ref="T141" si="2037">T139*T140</f>
        <v>0</v>
      </c>
      <c r="U141" s="82">
        <f t="shared" ref="U141" si="2038">U139*U140</f>
        <v>0</v>
      </c>
      <c r="V141" s="82">
        <f t="shared" ref="V141" si="2039">V139*V140</f>
        <v>0</v>
      </c>
      <c r="W141" s="82">
        <f t="shared" ref="W141" si="2040">W139*W140</f>
        <v>0</v>
      </c>
      <c r="X141" s="82">
        <f t="shared" ref="X141" si="2041">X139*X140</f>
        <v>0</v>
      </c>
      <c r="Y141" s="82">
        <f t="shared" ref="Y141" si="2042">Y139*Y140</f>
        <v>0</v>
      </c>
      <c r="Z141" s="82">
        <f t="shared" ref="Z141" si="2043">Z139*Z140</f>
        <v>0</v>
      </c>
      <c r="AA141" s="82">
        <f t="shared" ref="AA141" si="2044">AA139*AA140</f>
        <v>0</v>
      </c>
      <c r="AB141" s="82">
        <f t="shared" ref="AB141" si="2045">AB139*AB140</f>
        <v>0</v>
      </c>
      <c r="AC141" s="82">
        <f t="shared" ref="AC141" si="2046">AC139*AC140</f>
        <v>0</v>
      </c>
      <c r="AD141" s="82">
        <f t="shared" ref="AD141" si="2047">AD139*AD140</f>
        <v>0</v>
      </c>
      <c r="AE141" s="82">
        <f t="shared" ref="AE141" si="2048">AE139*AE140</f>
        <v>0</v>
      </c>
      <c r="AF141" s="82">
        <f t="shared" ref="AF141" si="2049">AF139*AF140</f>
        <v>0</v>
      </c>
      <c r="AG141" s="82">
        <f t="shared" ref="AG141" si="2050">AG139*AG140</f>
        <v>0</v>
      </c>
      <c r="AH141" s="82">
        <f t="shared" ref="AH141" si="2051">AH139*AH140</f>
        <v>0</v>
      </c>
      <c r="AI141" s="82">
        <f t="shared" ref="AI141" si="2052">AI139*AI140</f>
        <v>0</v>
      </c>
      <c r="AJ141" s="82">
        <f t="shared" ref="AJ141" si="2053">AJ139*AJ140</f>
        <v>0</v>
      </c>
      <c r="AK141" s="82">
        <f t="shared" ref="AK141" si="2054">AK139*AK140</f>
        <v>0</v>
      </c>
      <c r="AL141" s="82">
        <f t="shared" ref="AL141" si="2055">AL139*AL140</f>
        <v>0</v>
      </c>
      <c r="AM141" s="82">
        <f t="shared" ref="AM141" si="2056">AM139*AM140</f>
        <v>0</v>
      </c>
      <c r="AN141" s="82">
        <f t="shared" ref="AN141" si="2057">AN139*AN140</f>
        <v>0</v>
      </c>
      <c r="AO141" s="82">
        <f t="shared" ref="AO141" si="2058">AO139*AO140</f>
        <v>0</v>
      </c>
      <c r="AP141" s="82">
        <f t="shared" ref="AP141" si="2059">AP139*AP140</f>
        <v>0</v>
      </c>
      <c r="AQ141" s="82">
        <f t="shared" ref="AQ141" si="2060">AQ139*AQ140</f>
        <v>0</v>
      </c>
      <c r="AR141" s="82">
        <f t="shared" ref="AR141" si="2061">AR139*AR140</f>
        <v>0</v>
      </c>
      <c r="AS141" s="82">
        <f t="shared" ref="AS141" si="2062">AS139*AS140</f>
        <v>0</v>
      </c>
      <c r="AT141" s="82">
        <f t="shared" ref="AT141" si="2063">AT139*AT140</f>
        <v>0</v>
      </c>
      <c r="AU141" s="82">
        <f t="shared" ref="AU141" si="2064">AU139*AU140</f>
        <v>0</v>
      </c>
      <c r="AV141" s="82">
        <f t="shared" ref="AV141" si="2065">AV139*AV140</f>
        <v>0</v>
      </c>
      <c r="AW141" s="82">
        <f t="shared" ref="AW141" si="2066">AW139*AW140</f>
        <v>0</v>
      </c>
      <c r="AX141" s="82">
        <f t="shared" ref="AX141" si="2067">AX139*AX140</f>
        <v>0</v>
      </c>
      <c r="AY141" s="82">
        <f t="shared" ref="AY141" si="2068">AY139*AY140</f>
        <v>0</v>
      </c>
      <c r="AZ141" s="82">
        <f t="shared" ref="AZ141" si="2069">AZ139*AZ140</f>
        <v>0</v>
      </c>
      <c r="BA141" s="82">
        <f t="shared" ref="BA141" si="2070">BA139*BA140</f>
        <v>0</v>
      </c>
      <c r="BB141" s="82">
        <f t="shared" ref="BB141" si="2071">BB139*BB140</f>
        <v>0</v>
      </c>
      <c r="BC141" s="82">
        <f t="shared" ref="BC141" si="2072">BC139*BC140</f>
        <v>0</v>
      </c>
      <c r="BD141" s="82">
        <f t="shared" ref="BD141" si="2073">BD139*BD140</f>
        <v>0</v>
      </c>
      <c r="BE141" s="82">
        <f t="shared" ref="BE141" si="2074">BE139*BE140</f>
        <v>0</v>
      </c>
      <c r="BF141" s="82">
        <f t="shared" ref="BF141" si="2075">BF139*BF140</f>
        <v>0</v>
      </c>
      <c r="BG141" s="82">
        <f t="shared" ref="BG141" si="2076">BG139*BG140</f>
        <v>0</v>
      </c>
      <c r="BH141" s="82">
        <f t="shared" ref="BH141" si="2077">BH139*BH140</f>
        <v>0</v>
      </c>
      <c r="BI141" s="82">
        <f t="shared" ref="BI141" si="2078">BI139*BI140</f>
        <v>0</v>
      </c>
      <c r="BJ141" s="82">
        <f t="shared" ref="BJ141" si="2079">BJ139*BJ140</f>
        <v>0</v>
      </c>
      <c r="BK141" s="82">
        <f t="shared" ref="BK141" si="2080">BK139*BK140</f>
        <v>0</v>
      </c>
      <c r="BL141" s="82">
        <f t="shared" ref="BL141" si="2081">BL139*BL140</f>
        <v>0</v>
      </c>
      <c r="BM141" s="82">
        <f t="shared" ref="BM141" si="2082">BM139*BM140</f>
        <v>0</v>
      </c>
      <c r="BN141" s="82">
        <f t="shared" ref="BN141" si="2083">BN139*BN140</f>
        <v>0</v>
      </c>
      <c r="BO141" s="82">
        <f t="shared" ref="BO141" si="2084">BO139*BO140</f>
        <v>0</v>
      </c>
      <c r="BP141" s="82">
        <f t="shared" ref="BP141" si="2085">BP139*BP140</f>
        <v>0</v>
      </c>
      <c r="BQ141" s="82">
        <f t="shared" ref="BQ141" si="2086">BQ139*BQ140</f>
        <v>0</v>
      </c>
      <c r="BR141" s="82">
        <f t="shared" ref="BR141" si="2087">BR139*BR140</f>
        <v>0</v>
      </c>
      <c r="BS141" s="82">
        <f t="shared" ref="BS141" si="2088">BS139*BS140</f>
        <v>0</v>
      </c>
      <c r="BT141" s="82">
        <f t="shared" ref="BT141" si="2089">BT139*BT140</f>
        <v>0</v>
      </c>
      <c r="BU141" s="82">
        <f t="shared" ref="BU141" si="2090">BU139*BU140</f>
        <v>0</v>
      </c>
      <c r="BV141" s="82">
        <f t="shared" ref="BV141" si="2091">BV139*BV140</f>
        <v>0</v>
      </c>
      <c r="BW141" s="82">
        <f t="shared" ref="BW141" si="2092">BW139*BW140</f>
        <v>0</v>
      </c>
      <c r="BX141" s="82">
        <f t="shared" ref="BX141" si="2093">BX139*BX140</f>
        <v>0</v>
      </c>
      <c r="BY141" s="82">
        <f t="shared" ref="BY141" si="2094">BY139*BY140</f>
        <v>0</v>
      </c>
      <c r="BZ141" s="82">
        <f t="shared" ref="BZ141" si="2095">BZ139*BZ140</f>
        <v>0</v>
      </c>
      <c r="CA141" s="82">
        <f t="shared" ref="CA141" si="2096">CA139*CA140</f>
        <v>0</v>
      </c>
      <c r="CB141" s="82">
        <f t="shared" ref="CB141" si="2097">CB139*CB140</f>
        <v>0</v>
      </c>
      <c r="CC141" s="82">
        <f t="shared" ref="CC141" si="2098">CC139*CC140</f>
        <v>0</v>
      </c>
      <c r="CD141" s="82">
        <f t="shared" ref="CD141" si="2099">CD139*CD140</f>
        <v>0</v>
      </c>
      <c r="CE141" s="82">
        <f t="shared" ref="CE141" si="2100">CE139*CE140</f>
        <v>0</v>
      </c>
      <c r="CF141" s="82">
        <f t="shared" ref="CF141" si="2101">CF139*CF140</f>
        <v>0</v>
      </c>
      <c r="CG141" s="82">
        <f t="shared" ref="CG141" si="2102">CG139*CG140</f>
        <v>0</v>
      </c>
      <c r="CH141" s="82">
        <f t="shared" ref="CH141" si="2103">CH139*CH140</f>
        <v>0</v>
      </c>
      <c r="CI141" s="82">
        <f t="shared" ref="CI141" si="2104">CI139*CI140</f>
        <v>0</v>
      </c>
      <c r="CJ141" s="82">
        <f t="shared" ref="CJ141" si="2105">CJ139*CJ140</f>
        <v>0</v>
      </c>
      <c r="CK141" s="82">
        <f t="shared" ref="CK141" si="2106">CK139*CK140</f>
        <v>0</v>
      </c>
      <c r="CL141" s="82">
        <f t="shared" ref="CL141" si="2107">CL139*CL140</f>
        <v>0</v>
      </c>
      <c r="CM141" s="82">
        <f t="shared" ref="CM141" si="2108">CM139*CM140</f>
        <v>0</v>
      </c>
      <c r="CN141" s="82">
        <f t="shared" ref="CN141" si="2109">CN139*CN140</f>
        <v>0</v>
      </c>
      <c r="CO141" s="82">
        <f t="shared" ref="CO141" si="2110">CO139*CO140</f>
        <v>0</v>
      </c>
      <c r="CP141" s="82">
        <f t="shared" ref="CP141" si="2111">CP139*CP140</f>
        <v>0</v>
      </c>
      <c r="CQ141" s="82">
        <f t="shared" ref="CQ141" si="2112">CQ139*CQ140</f>
        <v>0</v>
      </c>
      <c r="CR141" s="82">
        <f t="shared" ref="CR141" si="2113">CR139*CR140</f>
        <v>0</v>
      </c>
      <c r="CS141" s="82">
        <f t="shared" ref="CS141" si="2114">CS139*CS140</f>
        <v>0</v>
      </c>
      <c r="CT141" s="82">
        <f t="shared" ref="CT141" si="2115">CT139*CT140</f>
        <v>0</v>
      </c>
      <c r="CU141" s="82">
        <f t="shared" ref="CU141" si="2116">CU139*CU140</f>
        <v>0</v>
      </c>
      <c r="CV141" s="82">
        <f t="shared" ref="CV141" si="2117">CV139*CV140</f>
        <v>0</v>
      </c>
      <c r="CW141" s="82">
        <f t="shared" ref="CW141" si="2118">CW139*CW140</f>
        <v>0</v>
      </c>
      <c r="CX141" s="82">
        <f t="shared" ref="CX141" si="2119">CX139*CX140</f>
        <v>0</v>
      </c>
      <c r="CY141" s="82">
        <f t="shared" ref="CY141" si="2120">CY139*CY140</f>
        <v>0</v>
      </c>
      <c r="CZ141" s="82">
        <f t="shared" ref="CZ141" si="2121">CZ139*CZ140</f>
        <v>0</v>
      </c>
      <c r="DA141" s="82">
        <f t="shared" ref="DA141" si="2122">DA139*DA140</f>
        <v>0</v>
      </c>
      <c r="DB141" s="82">
        <f t="shared" ref="DB141" si="2123">DB139*DB140</f>
        <v>0</v>
      </c>
      <c r="DC141" s="82">
        <f t="shared" ref="DC141" si="2124">DC139*DC140</f>
        <v>0</v>
      </c>
      <c r="DD141" s="82">
        <f t="shared" ref="DD141" si="2125">DD139*DD140</f>
        <v>0</v>
      </c>
      <c r="DE141" s="82">
        <f t="shared" ref="DE141" si="2126">DE139*DE140</f>
        <v>0</v>
      </c>
      <c r="DF141" s="82">
        <f t="shared" ref="DF141" si="2127">DF139*DF140</f>
        <v>0</v>
      </c>
      <c r="DG141" s="82">
        <f t="shared" ref="DG141" si="2128">DG139*DG140</f>
        <v>0</v>
      </c>
      <c r="DH141" s="82">
        <f t="shared" ref="DH141" si="2129">DH139*DH140</f>
        <v>0</v>
      </c>
      <c r="DI141" s="82">
        <f t="shared" ref="DI141" si="2130">DI139*DI140</f>
        <v>0</v>
      </c>
      <c r="DJ141" s="82">
        <f t="shared" ref="DJ141" si="2131">DJ139*DJ140</f>
        <v>0</v>
      </c>
      <c r="DK141" s="82">
        <f t="shared" ref="DK141" si="2132">DK139*DK140</f>
        <v>0</v>
      </c>
      <c r="DL141" s="82">
        <f t="shared" ref="DL141" si="2133">DL139*DL140</f>
        <v>0</v>
      </c>
      <c r="DM141" s="82">
        <f t="shared" ref="DM141" si="2134">DM139*DM140</f>
        <v>0</v>
      </c>
      <c r="DN141" s="82">
        <f t="shared" ref="DN141" si="2135">DN139*DN140</f>
        <v>0</v>
      </c>
      <c r="DO141" s="82">
        <f t="shared" ref="DO141" si="2136">DO139*DO140</f>
        <v>0</v>
      </c>
      <c r="DP141" s="82">
        <f t="shared" ref="DP141" si="2137">DP139*DP140</f>
        <v>0</v>
      </c>
      <c r="DQ141" s="82">
        <f t="shared" ref="DQ141" si="2138">DQ139*DQ140</f>
        <v>0</v>
      </c>
      <c r="DR141" s="82">
        <f t="shared" ref="DR141" si="2139">DR139*DR140</f>
        <v>0</v>
      </c>
      <c r="DS141" s="82">
        <f t="shared" ref="DS141" si="2140">DS139*DS140</f>
        <v>0</v>
      </c>
      <c r="DT141" s="82">
        <f t="shared" ref="DT141" si="2141">DT139*DT140</f>
        <v>0</v>
      </c>
      <c r="DU141" s="82">
        <f t="shared" ref="DU141" si="2142">DU139*DU140</f>
        <v>0</v>
      </c>
      <c r="DV141" s="82">
        <f t="shared" ref="DV141" si="2143">DV139*DV140</f>
        <v>0</v>
      </c>
      <c r="DW141" s="82">
        <f t="shared" ref="DW141" si="2144">DW139*DW140</f>
        <v>0</v>
      </c>
      <c r="DX141" s="82">
        <f t="shared" ref="DX141" si="2145">DX139*DX140</f>
        <v>0</v>
      </c>
      <c r="DY141" s="82">
        <f t="shared" ref="DY141" si="2146">DY139*DY140</f>
        <v>0</v>
      </c>
      <c r="DZ141" s="82">
        <f t="shared" ref="DZ141" si="2147">DZ139*DZ140</f>
        <v>0</v>
      </c>
      <c r="EA141" s="82">
        <f t="shared" ref="EA141" si="2148">EA139*EA140</f>
        <v>0</v>
      </c>
      <c r="EB141" s="82">
        <f t="shared" ref="EB141" si="2149">EB139*EB140</f>
        <v>0</v>
      </c>
    </row>
    <row r="142" spans="2:132" ht="14" outlineLevel="1" x14ac:dyDescent="0.3">
      <c r="B142" s="73"/>
      <c r="C142" s="27"/>
      <c r="H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c r="DZ142" s="57"/>
      <c r="EA142" s="57"/>
      <c r="EB142" s="57"/>
    </row>
    <row r="143" spans="2:132" ht="13" x14ac:dyDescent="0.3">
      <c r="C143" s="341" t="s">
        <v>567</v>
      </c>
      <c r="D143" s="342"/>
      <c r="E143" s="342"/>
      <c r="F143" s="342"/>
      <c r="G143" s="350" t="s">
        <v>220</v>
      </c>
      <c r="H143" s="344">
        <f>SUM(J143:EB143)</f>
        <v>0</v>
      </c>
      <c r="I143" s="342"/>
      <c r="J143" s="345">
        <f t="shared" ref="J143:AO143" si="2150">CHOOSE(Scenario,J125,J133,J141)</f>
        <v>0</v>
      </c>
      <c r="K143" s="346">
        <f t="shared" si="2150"/>
        <v>0</v>
      </c>
      <c r="L143" s="346">
        <f t="shared" si="2150"/>
        <v>0</v>
      </c>
      <c r="M143" s="346">
        <f t="shared" si="2150"/>
        <v>0</v>
      </c>
      <c r="N143" s="346">
        <f t="shared" si="2150"/>
        <v>0</v>
      </c>
      <c r="O143" s="346">
        <f t="shared" si="2150"/>
        <v>0</v>
      </c>
      <c r="P143" s="346">
        <f t="shared" si="2150"/>
        <v>0</v>
      </c>
      <c r="Q143" s="346">
        <f t="shared" si="2150"/>
        <v>0</v>
      </c>
      <c r="R143" s="346">
        <f t="shared" si="2150"/>
        <v>0</v>
      </c>
      <c r="S143" s="346">
        <f t="shared" si="2150"/>
        <v>0</v>
      </c>
      <c r="T143" s="346">
        <f t="shared" si="2150"/>
        <v>0</v>
      </c>
      <c r="U143" s="346">
        <f t="shared" si="2150"/>
        <v>0</v>
      </c>
      <c r="V143" s="346">
        <f t="shared" si="2150"/>
        <v>0</v>
      </c>
      <c r="W143" s="346">
        <f t="shared" si="2150"/>
        <v>0</v>
      </c>
      <c r="X143" s="346">
        <f t="shared" si="2150"/>
        <v>0</v>
      </c>
      <c r="Y143" s="346">
        <f t="shared" si="2150"/>
        <v>0</v>
      </c>
      <c r="Z143" s="346">
        <f t="shared" si="2150"/>
        <v>0</v>
      </c>
      <c r="AA143" s="346">
        <f t="shared" si="2150"/>
        <v>0</v>
      </c>
      <c r="AB143" s="346">
        <f t="shared" si="2150"/>
        <v>0</v>
      </c>
      <c r="AC143" s="346">
        <f t="shared" si="2150"/>
        <v>0</v>
      </c>
      <c r="AD143" s="346">
        <f t="shared" si="2150"/>
        <v>0</v>
      </c>
      <c r="AE143" s="346">
        <f t="shared" si="2150"/>
        <v>0</v>
      </c>
      <c r="AF143" s="346">
        <f t="shared" si="2150"/>
        <v>0</v>
      </c>
      <c r="AG143" s="346">
        <f t="shared" si="2150"/>
        <v>0</v>
      </c>
      <c r="AH143" s="346">
        <f t="shared" si="2150"/>
        <v>0</v>
      </c>
      <c r="AI143" s="346">
        <f t="shared" si="2150"/>
        <v>0</v>
      </c>
      <c r="AJ143" s="346">
        <f t="shared" si="2150"/>
        <v>0</v>
      </c>
      <c r="AK143" s="346">
        <f t="shared" si="2150"/>
        <v>0</v>
      </c>
      <c r="AL143" s="346">
        <f t="shared" si="2150"/>
        <v>0</v>
      </c>
      <c r="AM143" s="346">
        <f t="shared" si="2150"/>
        <v>0</v>
      </c>
      <c r="AN143" s="346">
        <f t="shared" si="2150"/>
        <v>0</v>
      </c>
      <c r="AO143" s="346">
        <f t="shared" si="2150"/>
        <v>0</v>
      </c>
      <c r="AP143" s="346">
        <f t="shared" ref="AP143:BU143" si="2151">CHOOSE(Scenario,AP125,AP133,AP141)</f>
        <v>0</v>
      </c>
      <c r="AQ143" s="346">
        <f t="shared" si="2151"/>
        <v>0</v>
      </c>
      <c r="AR143" s="346">
        <f t="shared" si="2151"/>
        <v>0</v>
      </c>
      <c r="AS143" s="346">
        <f t="shared" si="2151"/>
        <v>0</v>
      </c>
      <c r="AT143" s="346">
        <f t="shared" si="2151"/>
        <v>0</v>
      </c>
      <c r="AU143" s="346">
        <f t="shared" si="2151"/>
        <v>0</v>
      </c>
      <c r="AV143" s="346">
        <f t="shared" si="2151"/>
        <v>0</v>
      </c>
      <c r="AW143" s="346">
        <f t="shared" si="2151"/>
        <v>0</v>
      </c>
      <c r="AX143" s="346">
        <f t="shared" si="2151"/>
        <v>0</v>
      </c>
      <c r="AY143" s="346">
        <f t="shared" si="2151"/>
        <v>0</v>
      </c>
      <c r="AZ143" s="346">
        <f t="shared" si="2151"/>
        <v>0</v>
      </c>
      <c r="BA143" s="346">
        <f t="shared" si="2151"/>
        <v>0</v>
      </c>
      <c r="BB143" s="346">
        <f t="shared" si="2151"/>
        <v>0</v>
      </c>
      <c r="BC143" s="346">
        <f t="shared" si="2151"/>
        <v>0</v>
      </c>
      <c r="BD143" s="346">
        <f t="shared" si="2151"/>
        <v>0</v>
      </c>
      <c r="BE143" s="346">
        <f t="shared" si="2151"/>
        <v>0</v>
      </c>
      <c r="BF143" s="346">
        <f t="shared" si="2151"/>
        <v>0</v>
      </c>
      <c r="BG143" s="346">
        <f t="shared" si="2151"/>
        <v>0</v>
      </c>
      <c r="BH143" s="346">
        <f t="shared" si="2151"/>
        <v>0</v>
      </c>
      <c r="BI143" s="346">
        <f t="shared" si="2151"/>
        <v>0</v>
      </c>
      <c r="BJ143" s="346">
        <f t="shared" si="2151"/>
        <v>0</v>
      </c>
      <c r="BK143" s="346">
        <f t="shared" si="2151"/>
        <v>0</v>
      </c>
      <c r="BL143" s="346">
        <f t="shared" si="2151"/>
        <v>0</v>
      </c>
      <c r="BM143" s="346">
        <f t="shared" si="2151"/>
        <v>0</v>
      </c>
      <c r="BN143" s="346">
        <f t="shared" si="2151"/>
        <v>0</v>
      </c>
      <c r="BO143" s="346">
        <f t="shared" si="2151"/>
        <v>0</v>
      </c>
      <c r="BP143" s="346">
        <f t="shared" si="2151"/>
        <v>0</v>
      </c>
      <c r="BQ143" s="346">
        <f t="shared" si="2151"/>
        <v>0</v>
      </c>
      <c r="BR143" s="346">
        <f t="shared" si="2151"/>
        <v>0</v>
      </c>
      <c r="BS143" s="346">
        <f t="shared" si="2151"/>
        <v>0</v>
      </c>
      <c r="BT143" s="346">
        <f t="shared" si="2151"/>
        <v>0</v>
      </c>
      <c r="BU143" s="346">
        <f t="shared" si="2151"/>
        <v>0</v>
      </c>
      <c r="BV143" s="346">
        <f t="shared" ref="BV143:DA143" si="2152">CHOOSE(Scenario,BV125,BV133,BV141)</f>
        <v>0</v>
      </c>
      <c r="BW143" s="346">
        <f t="shared" si="2152"/>
        <v>0</v>
      </c>
      <c r="BX143" s="346">
        <f t="shared" si="2152"/>
        <v>0</v>
      </c>
      <c r="BY143" s="346">
        <f t="shared" si="2152"/>
        <v>0</v>
      </c>
      <c r="BZ143" s="346">
        <f t="shared" si="2152"/>
        <v>0</v>
      </c>
      <c r="CA143" s="346">
        <f t="shared" si="2152"/>
        <v>0</v>
      </c>
      <c r="CB143" s="346">
        <f t="shared" si="2152"/>
        <v>0</v>
      </c>
      <c r="CC143" s="346">
        <f t="shared" si="2152"/>
        <v>0</v>
      </c>
      <c r="CD143" s="346">
        <f t="shared" si="2152"/>
        <v>0</v>
      </c>
      <c r="CE143" s="346">
        <f t="shared" si="2152"/>
        <v>0</v>
      </c>
      <c r="CF143" s="346">
        <f t="shared" si="2152"/>
        <v>0</v>
      </c>
      <c r="CG143" s="346">
        <f t="shared" si="2152"/>
        <v>0</v>
      </c>
      <c r="CH143" s="346">
        <f t="shared" si="2152"/>
        <v>0</v>
      </c>
      <c r="CI143" s="346">
        <f t="shared" si="2152"/>
        <v>0</v>
      </c>
      <c r="CJ143" s="346">
        <f t="shared" si="2152"/>
        <v>0</v>
      </c>
      <c r="CK143" s="346">
        <f t="shared" si="2152"/>
        <v>0</v>
      </c>
      <c r="CL143" s="346">
        <f t="shared" si="2152"/>
        <v>0</v>
      </c>
      <c r="CM143" s="346">
        <f t="shared" si="2152"/>
        <v>0</v>
      </c>
      <c r="CN143" s="346">
        <f t="shared" si="2152"/>
        <v>0</v>
      </c>
      <c r="CO143" s="346">
        <f t="shared" si="2152"/>
        <v>0</v>
      </c>
      <c r="CP143" s="346">
        <f t="shared" si="2152"/>
        <v>0</v>
      </c>
      <c r="CQ143" s="346">
        <f t="shared" si="2152"/>
        <v>0</v>
      </c>
      <c r="CR143" s="346">
        <f t="shared" si="2152"/>
        <v>0</v>
      </c>
      <c r="CS143" s="346">
        <f t="shared" si="2152"/>
        <v>0</v>
      </c>
      <c r="CT143" s="346">
        <f t="shared" si="2152"/>
        <v>0</v>
      </c>
      <c r="CU143" s="346">
        <f t="shared" si="2152"/>
        <v>0</v>
      </c>
      <c r="CV143" s="346">
        <f t="shared" si="2152"/>
        <v>0</v>
      </c>
      <c r="CW143" s="346">
        <f t="shared" si="2152"/>
        <v>0</v>
      </c>
      <c r="CX143" s="346">
        <f t="shared" si="2152"/>
        <v>0</v>
      </c>
      <c r="CY143" s="346">
        <f t="shared" si="2152"/>
        <v>0</v>
      </c>
      <c r="CZ143" s="346">
        <f t="shared" si="2152"/>
        <v>0</v>
      </c>
      <c r="DA143" s="346">
        <f t="shared" si="2152"/>
        <v>0</v>
      </c>
      <c r="DB143" s="346">
        <f t="shared" ref="DB143:EB143" si="2153">CHOOSE(Scenario,DB125,DB133,DB141)</f>
        <v>0</v>
      </c>
      <c r="DC143" s="346">
        <f t="shared" si="2153"/>
        <v>0</v>
      </c>
      <c r="DD143" s="346">
        <f t="shared" si="2153"/>
        <v>0</v>
      </c>
      <c r="DE143" s="346">
        <f t="shared" si="2153"/>
        <v>0</v>
      </c>
      <c r="DF143" s="346">
        <f t="shared" si="2153"/>
        <v>0</v>
      </c>
      <c r="DG143" s="346">
        <f t="shared" si="2153"/>
        <v>0</v>
      </c>
      <c r="DH143" s="346">
        <f t="shared" si="2153"/>
        <v>0</v>
      </c>
      <c r="DI143" s="346">
        <f t="shared" si="2153"/>
        <v>0</v>
      </c>
      <c r="DJ143" s="346">
        <f t="shared" si="2153"/>
        <v>0</v>
      </c>
      <c r="DK143" s="346">
        <f t="shared" si="2153"/>
        <v>0</v>
      </c>
      <c r="DL143" s="346">
        <f t="shared" si="2153"/>
        <v>0</v>
      </c>
      <c r="DM143" s="346">
        <f t="shared" si="2153"/>
        <v>0</v>
      </c>
      <c r="DN143" s="346">
        <f t="shared" si="2153"/>
        <v>0</v>
      </c>
      <c r="DO143" s="346">
        <f t="shared" si="2153"/>
        <v>0</v>
      </c>
      <c r="DP143" s="346">
        <f t="shared" si="2153"/>
        <v>0</v>
      </c>
      <c r="DQ143" s="346">
        <f t="shared" si="2153"/>
        <v>0</v>
      </c>
      <c r="DR143" s="346">
        <f t="shared" si="2153"/>
        <v>0</v>
      </c>
      <c r="DS143" s="346">
        <f t="shared" si="2153"/>
        <v>0</v>
      </c>
      <c r="DT143" s="346">
        <f t="shared" si="2153"/>
        <v>0</v>
      </c>
      <c r="DU143" s="346">
        <f t="shared" si="2153"/>
        <v>0</v>
      </c>
      <c r="DV143" s="346">
        <f t="shared" si="2153"/>
        <v>0</v>
      </c>
      <c r="DW143" s="346">
        <f t="shared" si="2153"/>
        <v>0</v>
      </c>
      <c r="DX143" s="346">
        <f t="shared" si="2153"/>
        <v>0</v>
      </c>
      <c r="DY143" s="346">
        <f t="shared" si="2153"/>
        <v>0</v>
      </c>
      <c r="DZ143" s="346">
        <f t="shared" si="2153"/>
        <v>0</v>
      </c>
      <c r="EA143" s="346">
        <f t="shared" si="2153"/>
        <v>0</v>
      </c>
      <c r="EB143" s="347">
        <f t="shared" si="2153"/>
        <v>0</v>
      </c>
    </row>
    <row r="144" spans="2:132" ht="14" x14ac:dyDescent="0.3">
      <c r="B144" s="73"/>
      <c r="C144" s="27"/>
      <c r="H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row>
    <row r="145" spans="1:132" ht="13" x14ac:dyDescent="0.3">
      <c r="B145" s="34"/>
      <c r="C145" s="2" t="s">
        <v>534</v>
      </c>
      <c r="D145" s="34"/>
      <c r="E145" s="34"/>
      <c r="F145" s="34"/>
      <c r="G145" s="67"/>
      <c r="H145" s="35"/>
      <c r="I145" s="34"/>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row>
    <row r="146" spans="1:132" ht="13" outlineLevel="1" x14ac:dyDescent="0.3">
      <c r="C146" s="339" t="s">
        <v>503</v>
      </c>
      <c r="G146" s="52"/>
      <c r="H146" s="29"/>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row>
    <row r="147" spans="1:132" outlineLevel="1" x14ac:dyDescent="0.25">
      <c r="C147" s="328" t="s">
        <v>565</v>
      </c>
      <c r="G147" s="52" t="s">
        <v>220</v>
      </c>
      <c r="H147" s="46">
        <f t="shared" ref="H147" si="2154">SUM(J147:EB147)</f>
        <v>0</v>
      </c>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row>
    <row r="148" spans="1:132" ht="13" outlineLevel="1" x14ac:dyDescent="0.3">
      <c r="C148" s="24"/>
      <c r="G148" s="52"/>
      <c r="H148" s="29"/>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row>
    <row r="149" spans="1:132" ht="13" x14ac:dyDescent="0.3">
      <c r="C149" s="341" t="s">
        <v>566</v>
      </c>
      <c r="D149" s="342"/>
      <c r="E149" s="342"/>
      <c r="F149" s="342"/>
      <c r="G149" s="350" t="s">
        <v>220</v>
      </c>
      <c r="H149" s="362">
        <f t="shared" ref="H149" si="2155">SUM(J149:EB149)</f>
        <v>0</v>
      </c>
      <c r="I149" s="342"/>
      <c r="J149" s="363">
        <f>J147</f>
        <v>0</v>
      </c>
      <c r="K149" s="363">
        <f t="shared" ref="K149:BV149" si="2156">K147</f>
        <v>0</v>
      </c>
      <c r="L149" s="363">
        <f t="shared" si="2156"/>
        <v>0</v>
      </c>
      <c r="M149" s="363">
        <f t="shared" si="2156"/>
        <v>0</v>
      </c>
      <c r="N149" s="363">
        <f t="shared" si="2156"/>
        <v>0</v>
      </c>
      <c r="O149" s="363">
        <f t="shared" si="2156"/>
        <v>0</v>
      </c>
      <c r="P149" s="363">
        <f t="shared" si="2156"/>
        <v>0</v>
      </c>
      <c r="Q149" s="363">
        <f t="shared" si="2156"/>
        <v>0</v>
      </c>
      <c r="R149" s="363">
        <f t="shared" si="2156"/>
        <v>0</v>
      </c>
      <c r="S149" s="363">
        <f t="shared" si="2156"/>
        <v>0</v>
      </c>
      <c r="T149" s="363">
        <f t="shared" si="2156"/>
        <v>0</v>
      </c>
      <c r="U149" s="363">
        <f t="shared" si="2156"/>
        <v>0</v>
      </c>
      <c r="V149" s="363">
        <f t="shared" si="2156"/>
        <v>0</v>
      </c>
      <c r="W149" s="363">
        <f t="shared" si="2156"/>
        <v>0</v>
      </c>
      <c r="X149" s="363">
        <f t="shared" si="2156"/>
        <v>0</v>
      </c>
      <c r="Y149" s="363">
        <f t="shared" si="2156"/>
        <v>0</v>
      </c>
      <c r="Z149" s="363">
        <f t="shared" si="2156"/>
        <v>0</v>
      </c>
      <c r="AA149" s="363">
        <f t="shared" si="2156"/>
        <v>0</v>
      </c>
      <c r="AB149" s="363">
        <f t="shared" si="2156"/>
        <v>0</v>
      </c>
      <c r="AC149" s="363">
        <f t="shared" si="2156"/>
        <v>0</v>
      </c>
      <c r="AD149" s="363">
        <f t="shared" si="2156"/>
        <v>0</v>
      </c>
      <c r="AE149" s="363">
        <f t="shared" si="2156"/>
        <v>0</v>
      </c>
      <c r="AF149" s="363">
        <f t="shared" si="2156"/>
        <v>0</v>
      </c>
      <c r="AG149" s="363">
        <f t="shared" si="2156"/>
        <v>0</v>
      </c>
      <c r="AH149" s="363">
        <f t="shared" si="2156"/>
        <v>0</v>
      </c>
      <c r="AI149" s="363">
        <f t="shared" si="2156"/>
        <v>0</v>
      </c>
      <c r="AJ149" s="363">
        <f t="shared" si="2156"/>
        <v>0</v>
      </c>
      <c r="AK149" s="363">
        <f t="shared" si="2156"/>
        <v>0</v>
      </c>
      <c r="AL149" s="363">
        <f t="shared" si="2156"/>
        <v>0</v>
      </c>
      <c r="AM149" s="363">
        <f t="shared" si="2156"/>
        <v>0</v>
      </c>
      <c r="AN149" s="363">
        <f t="shared" si="2156"/>
        <v>0</v>
      </c>
      <c r="AO149" s="363">
        <f t="shared" si="2156"/>
        <v>0</v>
      </c>
      <c r="AP149" s="363">
        <f t="shared" si="2156"/>
        <v>0</v>
      </c>
      <c r="AQ149" s="363">
        <f t="shared" si="2156"/>
        <v>0</v>
      </c>
      <c r="AR149" s="363">
        <f t="shared" si="2156"/>
        <v>0</v>
      </c>
      <c r="AS149" s="363">
        <f t="shared" si="2156"/>
        <v>0</v>
      </c>
      <c r="AT149" s="363">
        <f t="shared" si="2156"/>
        <v>0</v>
      </c>
      <c r="AU149" s="363">
        <f t="shared" si="2156"/>
        <v>0</v>
      </c>
      <c r="AV149" s="363">
        <f t="shared" si="2156"/>
        <v>0</v>
      </c>
      <c r="AW149" s="363">
        <f t="shared" si="2156"/>
        <v>0</v>
      </c>
      <c r="AX149" s="363">
        <f t="shared" si="2156"/>
        <v>0</v>
      </c>
      <c r="AY149" s="363">
        <f t="shared" si="2156"/>
        <v>0</v>
      </c>
      <c r="AZ149" s="363">
        <f t="shared" si="2156"/>
        <v>0</v>
      </c>
      <c r="BA149" s="363">
        <f t="shared" si="2156"/>
        <v>0</v>
      </c>
      <c r="BB149" s="363">
        <f t="shared" si="2156"/>
        <v>0</v>
      </c>
      <c r="BC149" s="363">
        <f t="shared" si="2156"/>
        <v>0</v>
      </c>
      <c r="BD149" s="363">
        <f t="shared" si="2156"/>
        <v>0</v>
      </c>
      <c r="BE149" s="363">
        <f t="shared" si="2156"/>
        <v>0</v>
      </c>
      <c r="BF149" s="363">
        <f t="shared" si="2156"/>
        <v>0</v>
      </c>
      <c r="BG149" s="363">
        <f t="shared" si="2156"/>
        <v>0</v>
      </c>
      <c r="BH149" s="363">
        <f t="shared" si="2156"/>
        <v>0</v>
      </c>
      <c r="BI149" s="363">
        <f t="shared" si="2156"/>
        <v>0</v>
      </c>
      <c r="BJ149" s="363">
        <f t="shared" si="2156"/>
        <v>0</v>
      </c>
      <c r="BK149" s="363">
        <f t="shared" si="2156"/>
        <v>0</v>
      </c>
      <c r="BL149" s="363">
        <f t="shared" si="2156"/>
        <v>0</v>
      </c>
      <c r="BM149" s="363">
        <f t="shared" si="2156"/>
        <v>0</v>
      </c>
      <c r="BN149" s="363">
        <f t="shared" si="2156"/>
        <v>0</v>
      </c>
      <c r="BO149" s="363">
        <f t="shared" si="2156"/>
        <v>0</v>
      </c>
      <c r="BP149" s="363">
        <f t="shared" si="2156"/>
        <v>0</v>
      </c>
      <c r="BQ149" s="363">
        <f t="shared" si="2156"/>
        <v>0</v>
      </c>
      <c r="BR149" s="363">
        <f t="shared" si="2156"/>
        <v>0</v>
      </c>
      <c r="BS149" s="363">
        <f t="shared" si="2156"/>
        <v>0</v>
      </c>
      <c r="BT149" s="363">
        <f t="shared" si="2156"/>
        <v>0</v>
      </c>
      <c r="BU149" s="363">
        <f t="shared" si="2156"/>
        <v>0</v>
      </c>
      <c r="BV149" s="363">
        <f t="shared" si="2156"/>
        <v>0</v>
      </c>
      <c r="BW149" s="363">
        <f t="shared" ref="BW149:EB149" si="2157">BW147</f>
        <v>0</v>
      </c>
      <c r="BX149" s="363">
        <f t="shared" si="2157"/>
        <v>0</v>
      </c>
      <c r="BY149" s="363">
        <f t="shared" si="2157"/>
        <v>0</v>
      </c>
      <c r="BZ149" s="363">
        <f t="shared" si="2157"/>
        <v>0</v>
      </c>
      <c r="CA149" s="363">
        <f t="shared" si="2157"/>
        <v>0</v>
      </c>
      <c r="CB149" s="363">
        <f t="shared" si="2157"/>
        <v>0</v>
      </c>
      <c r="CC149" s="363">
        <f t="shared" si="2157"/>
        <v>0</v>
      </c>
      <c r="CD149" s="363">
        <f t="shared" si="2157"/>
        <v>0</v>
      </c>
      <c r="CE149" s="363">
        <f t="shared" si="2157"/>
        <v>0</v>
      </c>
      <c r="CF149" s="363">
        <f t="shared" si="2157"/>
        <v>0</v>
      </c>
      <c r="CG149" s="363">
        <f t="shared" si="2157"/>
        <v>0</v>
      </c>
      <c r="CH149" s="363">
        <f t="shared" si="2157"/>
        <v>0</v>
      </c>
      <c r="CI149" s="363">
        <f t="shared" si="2157"/>
        <v>0</v>
      </c>
      <c r="CJ149" s="363">
        <f t="shared" si="2157"/>
        <v>0</v>
      </c>
      <c r="CK149" s="363">
        <f t="shared" si="2157"/>
        <v>0</v>
      </c>
      <c r="CL149" s="363">
        <f t="shared" si="2157"/>
        <v>0</v>
      </c>
      <c r="CM149" s="363">
        <f t="shared" si="2157"/>
        <v>0</v>
      </c>
      <c r="CN149" s="363">
        <f t="shared" si="2157"/>
        <v>0</v>
      </c>
      <c r="CO149" s="363">
        <f t="shared" si="2157"/>
        <v>0</v>
      </c>
      <c r="CP149" s="363">
        <f t="shared" si="2157"/>
        <v>0</v>
      </c>
      <c r="CQ149" s="363">
        <f t="shared" si="2157"/>
        <v>0</v>
      </c>
      <c r="CR149" s="363">
        <f t="shared" si="2157"/>
        <v>0</v>
      </c>
      <c r="CS149" s="363">
        <f t="shared" si="2157"/>
        <v>0</v>
      </c>
      <c r="CT149" s="363">
        <f t="shared" si="2157"/>
        <v>0</v>
      </c>
      <c r="CU149" s="363">
        <f t="shared" si="2157"/>
        <v>0</v>
      </c>
      <c r="CV149" s="363">
        <f t="shared" si="2157"/>
        <v>0</v>
      </c>
      <c r="CW149" s="363">
        <f t="shared" si="2157"/>
        <v>0</v>
      </c>
      <c r="CX149" s="363">
        <f t="shared" si="2157"/>
        <v>0</v>
      </c>
      <c r="CY149" s="363">
        <f t="shared" si="2157"/>
        <v>0</v>
      </c>
      <c r="CZ149" s="363">
        <f t="shared" si="2157"/>
        <v>0</v>
      </c>
      <c r="DA149" s="363">
        <f t="shared" si="2157"/>
        <v>0</v>
      </c>
      <c r="DB149" s="363">
        <f t="shared" si="2157"/>
        <v>0</v>
      </c>
      <c r="DC149" s="363">
        <f t="shared" si="2157"/>
        <v>0</v>
      </c>
      <c r="DD149" s="363">
        <f t="shared" si="2157"/>
        <v>0</v>
      </c>
      <c r="DE149" s="363">
        <f t="shared" si="2157"/>
        <v>0</v>
      </c>
      <c r="DF149" s="363">
        <f t="shared" si="2157"/>
        <v>0</v>
      </c>
      <c r="DG149" s="363">
        <f t="shared" si="2157"/>
        <v>0</v>
      </c>
      <c r="DH149" s="363">
        <f t="shared" si="2157"/>
        <v>0</v>
      </c>
      <c r="DI149" s="363">
        <f t="shared" si="2157"/>
        <v>0</v>
      </c>
      <c r="DJ149" s="363">
        <f t="shared" si="2157"/>
        <v>0</v>
      </c>
      <c r="DK149" s="363">
        <f t="shared" si="2157"/>
        <v>0</v>
      </c>
      <c r="DL149" s="363">
        <f t="shared" si="2157"/>
        <v>0</v>
      </c>
      <c r="DM149" s="363">
        <f t="shared" si="2157"/>
        <v>0</v>
      </c>
      <c r="DN149" s="363">
        <f t="shared" si="2157"/>
        <v>0</v>
      </c>
      <c r="DO149" s="363">
        <f t="shared" si="2157"/>
        <v>0</v>
      </c>
      <c r="DP149" s="363">
        <f t="shared" si="2157"/>
        <v>0</v>
      </c>
      <c r="DQ149" s="363">
        <f t="shared" si="2157"/>
        <v>0</v>
      </c>
      <c r="DR149" s="363">
        <f t="shared" si="2157"/>
        <v>0</v>
      </c>
      <c r="DS149" s="363">
        <f t="shared" si="2157"/>
        <v>0</v>
      </c>
      <c r="DT149" s="363">
        <f t="shared" si="2157"/>
        <v>0</v>
      </c>
      <c r="DU149" s="363">
        <f t="shared" si="2157"/>
        <v>0</v>
      </c>
      <c r="DV149" s="363">
        <f t="shared" si="2157"/>
        <v>0</v>
      </c>
      <c r="DW149" s="363">
        <f t="shared" si="2157"/>
        <v>0</v>
      </c>
      <c r="DX149" s="363">
        <f t="shared" si="2157"/>
        <v>0</v>
      </c>
      <c r="DY149" s="363">
        <f t="shared" si="2157"/>
        <v>0</v>
      </c>
      <c r="DZ149" s="363">
        <f t="shared" si="2157"/>
        <v>0</v>
      </c>
      <c r="EA149" s="363">
        <f t="shared" si="2157"/>
        <v>0</v>
      </c>
      <c r="EB149" s="364">
        <f t="shared" si="2157"/>
        <v>0</v>
      </c>
    </row>
    <row r="150" spans="1:132" ht="13" x14ac:dyDescent="0.3">
      <c r="C150" s="154"/>
      <c r="G150" s="52"/>
      <c r="H150" s="29"/>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row>
    <row r="151" spans="1:132" ht="13" x14ac:dyDescent="0.3">
      <c r="B151" s="34"/>
      <c r="C151" s="2" t="s">
        <v>597</v>
      </c>
      <c r="D151" s="34"/>
      <c r="E151" s="34"/>
      <c r="F151" s="34"/>
      <c r="G151" s="67"/>
      <c r="H151" s="35"/>
      <c r="I151" s="34"/>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row>
    <row r="152" spans="1:132" ht="13" x14ac:dyDescent="0.25">
      <c r="A152" s="59">
        <f>IF(ROUND(SUM(H93,H114,H125,H147)-H152,2)=0,0,1)</f>
        <v>0</v>
      </c>
      <c r="C152" s="32" t="s">
        <v>500</v>
      </c>
      <c r="G152" s="52" t="s">
        <v>220</v>
      </c>
      <c r="H152" s="66">
        <f t="shared" ref="H152:H154" si="2158">SUM(J152:EB152)</f>
        <v>0</v>
      </c>
      <c r="J152" s="82">
        <f t="shared" ref="J152:AO152" si="2159">SUM(J93,J114,J125,J147)</f>
        <v>0</v>
      </c>
      <c r="K152" s="82">
        <f t="shared" si="2159"/>
        <v>0</v>
      </c>
      <c r="L152" s="82">
        <f t="shared" si="2159"/>
        <v>0</v>
      </c>
      <c r="M152" s="82">
        <f t="shared" si="2159"/>
        <v>0</v>
      </c>
      <c r="N152" s="82">
        <f t="shared" si="2159"/>
        <v>0</v>
      </c>
      <c r="O152" s="82">
        <f t="shared" si="2159"/>
        <v>0</v>
      </c>
      <c r="P152" s="82">
        <f t="shared" si="2159"/>
        <v>0</v>
      </c>
      <c r="Q152" s="82">
        <f t="shared" si="2159"/>
        <v>0</v>
      </c>
      <c r="R152" s="82">
        <f t="shared" si="2159"/>
        <v>0</v>
      </c>
      <c r="S152" s="82">
        <f t="shared" si="2159"/>
        <v>0</v>
      </c>
      <c r="T152" s="82">
        <f t="shared" si="2159"/>
        <v>0</v>
      </c>
      <c r="U152" s="82">
        <f t="shared" si="2159"/>
        <v>0</v>
      </c>
      <c r="V152" s="82">
        <f t="shared" si="2159"/>
        <v>0</v>
      </c>
      <c r="W152" s="82">
        <f t="shared" si="2159"/>
        <v>0</v>
      </c>
      <c r="X152" s="82">
        <f t="shared" si="2159"/>
        <v>0</v>
      </c>
      <c r="Y152" s="82">
        <f t="shared" si="2159"/>
        <v>0</v>
      </c>
      <c r="Z152" s="82">
        <f t="shared" si="2159"/>
        <v>0</v>
      </c>
      <c r="AA152" s="82">
        <f t="shared" si="2159"/>
        <v>0</v>
      </c>
      <c r="AB152" s="82">
        <f t="shared" si="2159"/>
        <v>0</v>
      </c>
      <c r="AC152" s="82">
        <f t="shared" si="2159"/>
        <v>0</v>
      </c>
      <c r="AD152" s="82">
        <f t="shared" si="2159"/>
        <v>0</v>
      </c>
      <c r="AE152" s="82">
        <f t="shared" si="2159"/>
        <v>0</v>
      </c>
      <c r="AF152" s="82">
        <f t="shared" si="2159"/>
        <v>0</v>
      </c>
      <c r="AG152" s="82">
        <f t="shared" si="2159"/>
        <v>0</v>
      </c>
      <c r="AH152" s="82">
        <f t="shared" si="2159"/>
        <v>0</v>
      </c>
      <c r="AI152" s="82">
        <f t="shared" si="2159"/>
        <v>0</v>
      </c>
      <c r="AJ152" s="82">
        <f t="shared" si="2159"/>
        <v>0</v>
      </c>
      <c r="AK152" s="82">
        <f t="shared" si="2159"/>
        <v>0</v>
      </c>
      <c r="AL152" s="82">
        <f t="shared" si="2159"/>
        <v>0</v>
      </c>
      <c r="AM152" s="82">
        <f t="shared" si="2159"/>
        <v>0</v>
      </c>
      <c r="AN152" s="82">
        <f t="shared" si="2159"/>
        <v>0</v>
      </c>
      <c r="AO152" s="82">
        <f t="shared" si="2159"/>
        <v>0</v>
      </c>
      <c r="AP152" s="82">
        <f t="shared" ref="AP152:BU152" si="2160">SUM(AP93,AP114,AP125,AP147)</f>
        <v>0</v>
      </c>
      <c r="AQ152" s="82">
        <f t="shared" si="2160"/>
        <v>0</v>
      </c>
      <c r="AR152" s="82">
        <f t="shared" si="2160"/>
        <v>0</v>
      </c>
      <c r="AS152" s="82">
        <f t="shared" si="2160"/>
        <v>0</v>
      </c>
      <c r="AT152" s="82">
        <f t="shared" si="2160"/>
        <v>0</v>
      </c>
      <c r="AU152" s="82">
        <f t="shared" si="2160"/>
        <v>0</v>
      </c>
      <c r="AV152" s="82">
        <f t="shared" si="2160"/>
        <v>0</v>
      </c>
      <c r="AW152" s="82">
        <f t="shared" si="2160"/>
        <v>0</v>
      </c>
      <c r="AX152" s="82">
        <f t="shared" si="2160"/>
        <v>0</v>
      </c>
      <c r="AY152" s="82">
        <f t="shared" si="2160"/>
        <v>0</v>
      </c>
      <c r="AZ152" s="82">
        <f t="shared" si="2160"/>
        <v>0</v>
      </c>
      <c r="BA152" s="82">
        <f t="shared" si="2160"/>
        <v>0</v>
      </c>
      <c r="BB152" s="82">
        <f t="shared" si="2160"/>
        <v>0</v>
      </c>
      <c r="BC152" s="82">
        <f t="shared" si="2160"/>
        <v>0</v>
      </c>
      <c r="BD152" s="82">
        <f t="shared" si="2160"/>
        <v>0</v>
      </c>
      <c r="BE152" s="82">
        <f t="shared" si="2160"/>
        <v>0</v>
      </c>
      <c r="BF152" s="82">
        <f t="shared" si="2160"/>
        <v>0</v>
      </c>
      <c r="BG152" s="82">
        <f t="shared" si="2160"/>
        <v>0</v>
      </c>
      <c r="BH152" s="82">
        <f t="shared" si="2160"/>
        <v>0</v>
      </c>
      <c r="BI152" s="82">
        <f t="shared" si="2160"/>
        <v>0</v>
      </c>
      <c r="BJ152" s="82">
        <f t="shared" si="2160"/>
        <v>0</v>
      </c>
      <c r="BK152" s="82">
        <f t="shared" si="2160"/>
        <v>0</v>
      </c>
      <c r="BL152" s="82">
        <f t="shared" si="2160"/>
        <v>0</v>
      </c>
      <c r="BM152" s="82">
        <f t="shared" si="2160"/>
        <v>0</v>
      </c>
      <c r="BN152" s="82">
        <f t="shared" si="2160"/>
        <v>0</v>
      </c>
      <c r="BO152" s="82">
        <f t="shared" si="2160"/>
        <v>0</v>
      </c>
      <c r="BP152" s="82">
        <f t="shared" si="2160"/>
        <v>0</v>
      </c>
      <c r="BQ152" s="82">
        <f t="shared" si="2160"/>
        <v>0</v>
      </c>
      <c r="BR152" s="82">
        <f t="shared" si="2160"/>
        <v>0</v>
      </c>
      <c r="BS152" s="82">
        <f t="shared" si="2160"/>
        <v>0</v>
      </c>
      <c r="BT152" s="82">
        <f t="shared" si="2160"/>
        <v>0</v>
      </c>
      <c r="BU152" s="82">
        <f t="shared" si="2160"/>
        <v>0</v>
      </c>
      <c r="BV152" s="82">
        <f t="shared" ref="BV152:DA152" si="2161">SUM(BV93,BV114,BV125,BV147)</f>
        <v>0</v>
      </c>
      <c r="BW152" s="82">
        <f t="shared" si="2161"/>
        <v>0</v>
      </c>
      <c r="BX152" s="82">
        <f t="shared" si="2161"/>
        <v>0</v>
      </c>
      <c r="BY152" s="82">
        <f t="shared" si="2161"/>
        <v>0</v>
      </c>
      <c r="BZ152" s="82">
        <f t="shared" si="2161"/>
        <v>0</v>
      </c>
      <c r="CA152" s="82">
        <f t="shared" si="2161"/>
        <v>0</v>
      </c>
      <c r="CB152" s="82">
        <f t="shared" si="2161"/>
        <v>0</v>
      </c>
      <c r="CC152" s="82">
        <f t="shared" si="2161"/>
        <v>0</v>
      </c>
      <c r="CD152" s="82">
        <f t="shared" si="2161"/>
        <v>0</v>
      </c>
      <c r="CE152" s="82">
        <f t="shared" si="2161"/>
        <v>0</v>
      </c>
      <c r="CF152" s="82">
        <f t="shared" si="2161"/>
        <v>0</v>
      </c>
      <c r="CG152" s="82">
        <f t="shared" si="2161"/>
        <v>0</v>
      </c>
      <c r="CH152" s="82">
        <f t="shared" si="2161"/>
        <v>0</v>
      </c>
      <c r="CI152" s="82">
        <f t="shared" si="2161"/>
        <v>0</v>
      </c>
      <c r="CJ152" s="82">
        <f t="shared" si="2161"/>
        <v>0</v>
      </c>
      <c r="CK152" s="82">
        <f t="shared" si="2161"/>
        <v>0</v>
      </c>
      <c r="CL152" s="82">
        <f t="shared" si="2161"/>
        <v>0</v>
      </c>
      <c r="CM152" s="82">
        <f t="shared" si="2161"/>
        <v>0</v>
      </c>
      <c r="CN152" s="82">
        <f t="shared" si="2161"/>
        <v>0</v>
      </c>
      <c r="CO152" s="82">
        <f t="shared" si="2161"/>
        <v>0</v>
      </c>
      <c r="CP152" s="82">
        <f t="shared" si="2161"/>
        <v>0</v>
      </c>
      <c r="CQ152" s="82">
        <f t="shared" si="2161"/>
        <v>0</v>
      </c>
      <c r="CR152" s="82">
        <f t="shared" si="2161"/>
        <v>0</v>
      </c>
      <c r="CS152" s="82">
        <f t="shared" si="2161"/>
        <v>0</v>
      </c>
      <c r="CT152" s="82">
        <f t="shared" si="2161"/>
        <v>0</v>
      </c>
      <c r="CU152" s="82">
        <f t="shared" si="2161"/>
        <v>0</v>
      </c>
      <c r="CV152" s="82">
        <f t="shared" si="2161"/>
        <v>0</v>
      </c>
      <c r="CW152" s="82">
        <f t="shared" si="2161"/>
        <v>0</v>
      </c>
      <c r="CX152" s="82">
        <f t="shared" si="2161"/>
        <v>0</v>
      </c>
      <c r="CY152" s="82">
        <f t="shared" si="2161"/>
        <v>0</v>
      </c>
      <c r="CZ152" s="82">
        <f t="shared" si="2161"/>
        <v>0</v>
      </c>
      <c r="DA152" s="82">
        <f t="shared" si="2161"/>
        <v>0</v>
      </c>
      <c r="DB152" s="82">
        <f t="shared" ref="DB152:EB152" si="2162">SUM(DB93,DB114,DB125,DB147)</f>
        <v>0</v>
      </c>
      <c r="DC152" s="82">
        <f t="shared" si="2162"/>
        <v>0</v>
      </c>
      <c r="DD152" s="82">
        <f t="shared" si="2162"/>
        <v>0</v>
      </c>
      <c r="DE152" s="82">
        <f t="shared" si="2162"/>
        <v>0</v>
      </c>
      <c r="DF152" s="82">
        <f t="shared" si="2162"/>
        <v>0</v>
      </c>
      <c r="DG152" s="82">
        <f t="shared" si="2162"/>
        <v>0</v>
      </c>
      <c r="DH152" s="82">
        <f t="shared" si="2162"/>
        <v>0</v>
      </c>
      <c r="DI152" s="82">
        <f t="shared" si="2162"/>
        <v>0</v>
      </c>
      <c r="DJ152" s="82">
        <f t="shared" si="2162"/>
        <v>0</v>
      </c>
      <c r="DK152" s="82">
        <f t="shared" si="2162"/>
        <v>0</v>
      </c>
      <c r="DL152" s="82">
        <f t="shared" si="2162"/>
        <v>0</v>
      </c>
      <c r="DM152" s="82">
        <f t="shared" si="2162"/>
        <v>0</v>
      </c>
      <c r="DN152" s="82">
        <f t="shared" si="2162"/>
        <v>0</v>
      </c>
      <c r="DO152" s="82">
        <f t="shared" si="2162"/>
        <v>0</v>
      </c>
      <c r="DP152" s="82">
        <f t="shared" si="2162"/>
        <v>0</v>
      </c>
      <c r="DQ152" s="82">
        <f t="shared" si="2162"/>
        <v>0</v>
      </c>
      <c r="DR152" s="82">
        <f t="shared" si="2162"/>
        <v>0</v>
      </c>
      <c r="DS152" s="82">
        <f t="shared" si="2162"/>
        <v>0</v>
      </c>
      <c r="DT152" s="82">
        <f t="shared" si="2162"/>
        <v>0</v>
      </c>
      <c r="DU152" s="82">
        <f t="shared" si="2162"/>
        <v>0</v>
      </c>
      <c r="DV152" s="82">
        <f t="shared" si="2162"/>
        <v>0</v>
      </c>
      <c r="DW152" s="82">
        <f t="shared" si="2162"/>
        <v>0</v>
      </c>
      <c r="DX152" s="82">
        <f t="shared" si="2162"/>
        <v>0</v>
      </c>
      <c r="DY152" s="82">
        <f t="shared" si="2162"/>
        <v>0</v>
      </c>
      <c r="DZ152" s="82">
        <f t="shared" si="2162"/>
        <v>0</v>
      </c>
      <c r="EA152" s="82">
        <f t="shared" si="2162"/>
        <v>0</v>
      </c>
      <c r="EB152" s="82">
        <f t="shared" si="2162"/>
        <v>0</v>
      </c>
    </row>
    <row r="153" spans="1:132" ht="13" x14ac:dyDescent="0.25">
      <c r="A153" s="59">
        <f>IF(ROUND(SUM(H105,H114,H133,H147)-H153,2)=0,0,1)</f>
        <v>0</v>
      </c>
      <c r="C153" s="32" t="s">
        <v>502</v>
      </c>
      <c r="G153" s="52" t="s">
        <v>220</v>
      </c>
      <c r="H153" s="46">
        <f t="shared" si="2158"/>
        <v>0</v>
      </c>
      <c r="J153" s="82">
        <f t="shared" ref="J153:AO153" si="2163">SUM(J105,J114,J133,J147)</f>
        <v>0</v>
      </c>
      <c r="K153" s="82">
        <f t="shared" si="2163"/>
        <v>0</v>
      </c>
      <c r="L153" s="82">
        <f t="shared" si="2163"/>
        <v>0</v>
      </c>
      <c r="M153" s="82">
        <f t="shared" si="2163"/>
        <v>0</v>
      </c>
      <c r="N153" s="82">
        <f t="shared" si="2163"/>
        <v>0</v>
      </c>
      <c r="O153" s="82">
        <f t="shared" si="2163"/>
        <v>0</v>
      </c>
      <c r="P153" s="82">
        <f t="shared" si="2163"/>
        <v>0</v>
      </c>
      <c r="Q153" s="82">
        <f t="shared" si="2163"/>
        <v>0</v>
      </c>
      <c r="R153" s="82">
        <f t="shared" si="2163"/>
        <v>0</v>
      </c>
      <c r="S153" s="82">
        <f t="shared" si="2163"/>
        <v>0</v>
      </c>
      <c r="T153" s="82">
        <f t="shared" si="2163"/>
        <v>0</v>
      </c>
      <c r="U153" s="82">
        <f t="shared" si="2163"/>
        <v>0</v>
      </c>
      <c r="V153" s="82">
        <f t="shared" si="2163"/>
        <v>0</v>
      </c>
      <c r="W153" s="82">
        <f t="shared" si="2163"/>
        <v>0</v>
      </c>
      <c r="X153" s="82">
        <f t="shared" si="2163"/>
        <v>0</v>
      </c>
      <c r="Y153" s="82">
        <f t="shared" si="2163"/>
        <v>0</v>
      </c>
      <c r="Z153" s="82">
        <f t="shared" si="2163"/>
        <v>0</v>
      </c>
      <c r="AA153" s="82">
        <f t="shared" si="2163"/>
        <v>0</v>
      </c>
      <c r="AB153" s="82">
        <f t="shared" si="2163"/>
        <v>0</v>
      </c>
      <c r="AC153" s="82">
        <f t="shared" si="2163"/>
        <v>0</v>
      </c>
      <c r="AD153" s="82">
        <f t="shared" si="2163"/>
        <v>0</v>
      </c>
      <c r="AE153" s="82">
        <f t="shared" si="2163"/>
        <v>0</v>
      </c>
      <c r="AF153" s="82">
        <f t="shared" si="2163"/>
        <v>0</v>
      </c>
      <c r="AG153" s="82">
        <f t="shared" si="2163"/>
        <v>0</v>
      </c>
      <c r="AH153" s="82">
        <f t="shared" si="2163"/>
        <v>0</v>
      </c>
      <c r="AI153" s="82">
        <f t="shared" si="2163"/>
        <v>0</v>
      </c>
      <c r="AJ153" s="82">
        <f t="shared" si="2163"/>
        <v>0</v>
      </c>
      <c r="AK153" s="82">
        <f t="shared" si="2163"/>
        <v>0</v>
      </c>
      <c r="AL153" s="82">
        <f t="shared" si="2163"/>
        <v>0</v>
      </c>
      <c r="AM153" s="82">
        <f t="shared" si="2163"/>
        <v>0</v>
      </c>
      <c r="AN153" s="82">
        <f t="shared" si="2163"/>
        <v>0</v>
      </c>
      <c r="AO153" s="82">
        <f t="shared" si="2163"/>
        <v>0</v>
      </c>
      <c r="AP153" s="82">
        <f t="shared" ref="AP153:BU153" si="2164">SUM(AP105,AP114,AP133,AP147)</f>
        <v>0</v>
      </c>
      <c r="AQ153" s="82">
        <f t="shared" si="2164"/>
        <v>0</v>
      </c>
      <c r="AR153" s="82">
        <f t="shared" si="2164"/>
        <v>0</v>
      </c>
      <c r="AS153" s="82">
        <f t="shared" si="2164"/>
        <v>0</v>
      </c>
      <c r="AT153" s="82">
        <f t="shared" si="2164"/>
        <v>0</v>
      </c>
      <c r="AU153" s="82">
        <f t="shared" si="2164"/>
        <v>0</v>
      </c>
      <c r="AV153" s="82">
        <f t="shared" si="2164"/>
        <v>0</v>
      </c>
      <c r="AW153" s="82">
        <f t="shared" si="2164"/>
        <v>0</v>
      </c>
      <c r="AX153" s="82">
        <f t="shared" si="2164"/>
        <v>0</v>
      </c>
      <c r="AY153" s="82">
        <f t="shared" si="2164"/>
        <v>0</v>
      </c>
      <c r="AZ153" s="82">
        <f t="shared" si="2164"/>
        <v>0</v>
      </c>
      <c r="BA153" s="82">
        <f t="shared" si="2164"/>
        <v>0</v>
      </c>
      <c r="BB153" s="82">
        <f t="shared" si="2164"/>
        <v>0</v>
      </c>
      <c r="BC153" s="82">
        <f t="shared" si="2164"/>
        <v>0</v>
      </c>
      <c r="BD153" s="82">
        <f t="shared" si="2164"/>
        <v>0</v>
      </c>
      <c r="BE153" s="82">
        <f t="shared" si="2164"/>
        <v>0</v>
      </c>
      <c r="BF153" s="82">
        <f t="shared" si="2164"/>
        <v>0</v>
      </c>
      <c r="BG153" s="82">
        <f t="shared" si="2164"/>
        <v>0</v>
      </c>
      <c r="BH153" s="82">
        <f t="shared" si="2164"/>
        <v>0</v>
      </c>
      <c r="BI153" s="82">
        <f t="shared" si="2164"/>
        <v>0</v>
      </c>
      <c r="BJ153" s="82">
        <f t="shared" si="2164"/>
        <v>0</v>
      </c>
      <c r="BK153" s="82">
        <f t="shared" si="2164"/>
        <v>0</v>
      </c>
      <c r="BL153" s="82">
        <f t="shared" si="2164"/>
        <v>0</v>
      </c>
      <c r="BM153" s="82">
        <f t="shared" si="2164"/>
        <v>0</v>
      </c>
      <c r="BN153" s="82">
        <f t="shared" si="2164"/>
        <v>0</v>
      </c>
      <c r="BO153" s="82">
        <f t="shared" si="2164"/>
        <v>0</v>
      </c>
      <c r="BP153" s="82">
        <f t="shared" si="2164"/>
        <v>0</v>
      </c>
      <c r="BQ153" s="82">
        <f t="shared" si="2164"/>
        <v>0</v>
      </c>
      <c r="BR153" s="82">
        <f t="shared" si="2164"/>
        <v>0</v>
      </c>
      <c r="BS153" s="82">
        <f t="shared" si="2164"/>
        <v>0</v>
      </c>
      <c r="BT153" s="82">
        <f t="shared" si="2164"/>
        <v>0</v>
      </c>
      <c r="BU153" s="82">
        <f t="shared" si="2164"/>
        <v>0</v>
      </c>
      <c r="BV153" s="82">
        <f t="shared" ref="BV153:DA153" si="2165">SUM(BV105,BV114,BV133,BV147)</f>
        <v>0</v>
      </c>
      <c r="BW153" s="82">
        <f t="shared" si="2165"/>
        <v>0</v>
      </c>
      <c r="BX153" s="82">
        <f t="shared" si="2165"/>
        <v>0</v>
      </c>
      <c r="BY153" s="82">
        <f t="shared" si="2165"/>
        <v>0</v>
      </c>
      <c r="BZ153" s="82">
        <f t="shared" si="2165"/>
        <v>0</v>
      </c>
      <c r="CA153" s="82">
        <f t="shared" si="2165"/>
        <v>0</v>
      </c>
      <c r="CB153" s="82">
        <f t="shared" si="2165"/>
        <v>0</v>
      </c>
      <c r="CC153" s="82">
        <f t="shared" si="2165"/>
        <v>0</v>
      </c>
      <c r="CD153" s="82">
        <f t="shared" si="2165"/>
        <v>0</v>
      </c>
      <c r="CE153" s="82">
        <f t="shared" si="2165"/>
        <v>0</v>
      </c>
      <c r="CF153" s="82">
        <f t="shared" si="2165"/>
        <v>0</v>
      </c>
      <c r="CG153" s="82">
        <f t="shared" si="2165"/>
        <v>0</v>
      </c>
      <c r="CH153" s="82">
        <f t="shared" si="2165"/>
        <v>0</v>
      </c>
      <c r="CI153" s="82">
        <f t="shared" si="2165"/>
        <v>0</v>
      </c>
      <c r="CJ153" s="82">
        <f t="shared" si="2165"/>
        <v>0</v>
      </c>
      <c r="CK153" s="82">
        <f t="shared" si="2165"/>
        <v>0</v>
      </c>
      <c r="CL153" s="82">
        <f t="shared" si="2165"/>
        <v>0</v>
      </c>
      <c r="CM153" s="82">
        <f t="shared" si="2165"/>
        <v>0</v>
      </c>
      <c r="CN153" s="82">
        <f t="shared" si="2165"/>
        <v>0</v>
      </c>
      <c r="CO153" s="82">
        <f t="shared" si="2165"/>
        <v>0</v>
      </c>
      <c r="CP153" s="82">
        <f t="shared" si="2165"/>
        <v>0</v>
      </c>
      <c r="CQ153" s="82">
        <f t="shared" si="2165"/>
        <v>0</v>
      </c>
      <c r="CR153" s="82">
        <f t="shared" si="2165"/>
        <v>0</v>
      </c>
      <c r="CS153" s="82">
        <f t="shared" si="2165"/>
        <v>0</v>
      </c>
      <c r="CT153" s="82">
        <f t="shared" si="2165"/>
        <v>0</v>
      </c>
      <c r="CU153" s="82">
        <f t="shared" si="2165"/>
        <v>0</v>
      </c>
      <c r="CV153" s="82">
        <f t="shared" si="2165"/>
        <v>0</v>
      </c>
      <c r="CW153" s="82">
        <f t="shared" si="2165"/>
        <v>0</v>
      </c>
      <c r="CX153" s="82">
        <f t="shared" si="2165"/>
        <v>0</v>
      </c>
      <c r="CY153" s="82">
        <f t="shared" si="2165"/>
        <v>0</v>
      </c>
      <c r="CZ153" s="82">
        <f t="shared" si="2165"/>
        <v>0</v>
      </c>
      <c r="DA153" s="82">
        <f t="shared" si="2165"/>
        <v>0</v>
      </c>
      <c r="DB153" s="82">
        <f t="shared" ref="DB153:EB153" si="2166">SUM(DB105,DB114,DB133,DB147)</f>
        <v>0</v>
      </c>
      <c r="DC153" s="82">
        <f t="shared" si="2166"/>
        <v>0</v>
      </c>
      <c r="DD153" s="82">
        <f t="shared" si="2166"/>
        <v>0</v>
      </c>
      <c r="DE153" s="82">
        <f t="shared" si="2166"/>
        <v>0</v>
      </c>
      <c r="DF153" s="82">
        <f t="shared" si="2166"/>
        <v>0</v>
      </c>
      <c r="DG153" s="82">
        <f t="shared" si="2166"/>
        <v>0</v>
      </c>
      <c r="DH153" s="82">
        <f t="shared" si="2166"/>
        <v>0</v>
      </c>
      <c r="DI153" s="82">
        <f t="shared" si="2166"/>
        <v>0</v>
      </c>
      <c r="DJ153" s="82">
        <f t="shared" si="2166"/>
        <v>0</v>
      </c>
      <c r="DK153" s="82">
        <f t="shared" si="2166"/>
        <v>0</v>
      </c>
      <c r="DL153" s="82">
        <f t="shared" si="2166"/>
        <v>0</v>
      </c>
      <c r="DM153" s="82">
        <f t="shared" si="2166"/>
        <v>0</v>
      </c>
      <c r="DN153" s="82">
        <f t="shared" si="2166"/>
        <v>0</v>
      </c>
      <c r="DO153" s="82">
        <f t="shared" si="2166"/>
        <v>0</v>
      </c>
      <c r="DP153" s="82">
        <f t="shared" si="2166"/>
        <v>0</v>
      </c>
      <c r="DQ153" s="82">
        <f t="shared" si="2166"/>
        <v>0</v>
      </c>
      <c r="DR153" s="82">
        <f t="shared" si="2166"/>
        <v>0</v>
      </c>
      <c r="DS153" s="82">
        <f t="shared" si="2166"/>
        <v>0</v>
      </c>
      <c r="DT153" s="82">
        <f t="shared" si="2166"/>
        <v>0</v>
      </c>
      <c r="DU153" s="82">
        <f t="shared" si="2166"/>
        <v>0</v>
      </c>
      <c r="DV153" s="82">
        <f t="shared" si="2166"/>
        <v>0</v>
      </c>
      <c r="DW153" s="82">
        <f t="shared" si="2166"/>
        <v>0</v>
      </c>
      <c r="DX153" s="82">
        <f t="shared" si="2166"/>
        <v>0</v>
      </c>
      <c r="DY153" s="82">
        <f t="shared" si="2166"/>
        <v>0</v>
      </c>
      <c r="DZ153" s="82">
        <f t="shared" si="2166"/>
        <v>0</v>
      </c>
      <c r="EA153" s="82">
        <f t="shared" si="2166"/>
        <v>0</v>
      </c>
      <c r="EB153" s="82">
        <f t="shared" si="2166"/>
        <v>0</v>
      </c>
    </row>
    <row r="154" spans="1:132" ht="13" x14ac:dyDescent="0.25">
      <c r="A154" s="59">
        <f>IF(ROUND(SUM(H108,H114,H141,H147)-H154,2)=0,0,1)</f>
        <v>0</v>
      </c>
      <c r="C154" s="32" t="s">
        <v>504</v>
      </c>
      <c r="G154" s="52" t="s">
        <v>220</v>
      </c>
      <c r="H154" s="46">
        <f t="shared" si="2158"/>
        <v>0</v>
      </c>
      <c r="J154" s="82">
        <f t="shared" ref="J154:AO154" si="2167">SUM(J108,J114,J141,J147)</f>
        <v>0</v>
      </c>
      <c r="K154" s="82">
        <f t="shared" si="2167"/>
        <v>0</v>
      </c>
      <c r="L154" s="82">
        <f t="shared" si="2167"/>
        <v>0</v>
      </c>
      <c r="M154" s="82">
        <f t="shared" si="2167"/>
        <v>0</v>
      </c>
      <c r="N154" s="82">
        <f t="shared" si="2167"/>
        <v>0</v>
      </c>
      <c r="O154" s="82">
        <f t="shared" si="2167"/>
        <v>0</v>
      </c>
      <c r="P154" s="82">
        <f t="shared" si="2167"/>
        <v>0</v>
      </c>
      <c r="Q154" s="82">
        <f t="shared" si="2167"/>
        <v>0</v>
      </c>
      <c r="R154" s="82">
        <f t="shared" si="2167"/>
        <v>0</v>
      </c>
      <c r="S154" s="82">
        <f t="shared" si="2167"/>
        <v>0</v>
      </c>
      <c r="T154" s="82">
        <f t="shared" si="2167"/>
        <v>0</v>
      </c>
      <c r="U154" s="82">
        <f t="shared" si="2167"/>
        <v>0</v>
      </c>
      <c r="V154" s="82">
        <f t="shared" si="2167"/>
        <v>0</v>
      </c>
      <c r="W154" s="82">
        <f t="shared" si="2167"/>
        <v>0</v>
      </c>
      <c r="X154" s="82">
        <f t="shared" si="2167"/>
        <v>0</v>
      </c>
      <c r="Y154" s="82">
        <f t="shared" si="2167"/>
        <v>0</v>
      </c>
      <c r="Z154" s="82">
        <f t="shared" si="2167"/>
        <v>0</v>
      </c>
      <c r="AA154" s="82">
        <f t="shared" si="2167"/>
        <v>0</v>
      </c>
      <c r="AB154" s="82">
        <f t="shared" si="2167"/>
        <v>0</v>
      </c>
      <c r="AC154" s="82">
        <f t="shared" si="2167"/>
        <v>0</v>
      </c>
      <c r="AD154" s="82">
        <f t="shared" si="2167"/>
        <v>0</v>
      </c>
      <c r="AE154" s="82">
        <f t="shared" si="2167"/>
        <v>0</v>
      </c>
      <c r="AF154" s="82">
        <f t="shared" si="2167"/>
        <v>0</v>
      </c>
      <c r="AG154" s="82">
        <f t="shared" si="2167"/>
        <v>0</v>
      </c>
      <c r="AH154" s="82">
        <f t="shared" si="2167"/>
        <v>0</v>
      </c>
      <c r="AI154" s="82">
        <f t="shared" si="2167"/>
        <v>0</v>
      </c>
      <c r="AJ154" s="82">
        <f t="shared" si="2167"/>
        <v>0</v>
      </c>
      <c r="AK154" s="82">
        <f t="shared" si="2167"/>
        <v>0</v>
      </c>
      <c r="AL154" s="82">
        <f t="shared" si="2167"/>
        <v>0</v>
      </c>
      <c r="AM154" s="82">
        <f t="shared" si="2167"/>
        <v>0</v>
      </c>
      <c r="AN154" s="82">
        <f t="shared" si="2167"/>
        <v>0</v>
      </c>
      <c r="AO154" s="82">
        <f t="shared" si="2167"/>
        <v>0</v>
      </c>
      <c r="AP154" s="82">
        <f t="shared" ref="AP154:BU154" si="2168">SUM(AP108,AP114,AP141,AP147)</f>
        <v>0</v>
      </c>
      <c r="AQ154" s="82">
        <f t="shared" si="2168"/>
        <v>0</v>
      </c>
      <c r="AR154" s="82">
        <f t="shared" si="2168"/>
        <v>0</v>
      </c>
      <c r="AS154" s="82">
        <f t="shared" si="2168"/>
        <v>0</v>
      </c>
      <c r="AT154" s="82">
        <f t="shared" si="2168"/>
        <v>0</v>
      </c>
      <c r="AU154" s="82">
        <f t="shared" si="2168"/>
        <v>0</v>
      </c>
      <c r="AV154" s="82">
        <f t="shared" si="2168"/>
        <v>0</v>
      </c>
      <c r="AW154" s="82">
        <f t="shared" si="2168"/>
        <v>0</v>
      </c>
      <c r="AX154" s="82">
        <f t="shared" si="2168"/>
        <v>0</v>
      </c>
      <c r="AY154" s="82">
        <f t="shared" si="2168"/>
        <v>0</v>
      </c>
      <c r="AZ154" s="82">
        <f t="shared" si="2168"/>
        <v>0</v>
      </c>
      <c r="BA154" s="82">
        <f t="shared" si="2168"/>
        <v>0</v>
      </c>
      <c r="BB154" s="82">
        <f t="shared" si="2168"/>
        <v>0</v>
      </c>
      <c r="BC154" s="82">
        <f t="shared" si="2168"/>
        <v>0</v>
      </c>
      <c r="BD154" s="82">
        <f t="shared" si="2168"/>
        <v>0</v>
      </c>
      <c r="BE154" s="82">
        <f t="shared" si="2168"/>
        <v>0</v>
      </c>
      <c r="BF154" s="82">
        <f t="shared" si="2168"/>
        <v>0</v>
      </c>
      <c r="BG154" s="82">
        <f t="shared" si="2168"/>
        <v>0</v>
      </c>
      <c r="BH154" s="82">
        <f t="shared" si="2168"/>
        <v>0</v>
      </c>
      <c r="BI154" s="82">
        <f t="shared" si="2168"/>
        <v>0</v>
      </c>
      <c r="BJ154" s="82">
        <f t="shared" si="2168"/>
        <v>0</v>
      </c>
      <c r="BK154" s="82">
        <f t="shared" si="2168"/>
        <v>0</v>
      </c>
      <c r="BL154" s="82">
        <f t="shared" si="2168"/>
        <v>0</v>
      </c>
      <c r="BM154" s="82">
        <f t="shared" si="2168"/>
        <v>0</v>
      </c>
      <c r="BN154" s="82">
        <f t="shared" si="2168"/>
        <v>0</v>
      </c>
      <c r="BO154" s="82">
        <f t="shared" si="2168"/>
        <v>0</v>
      </c>
      <c r="BP154" s="82">
        <f t="shared" si="2168"/>
        <v>0</v>
      </c>
      <c r="BQ154" s="82">
        <f t="shared" si="2168"/>
        <v>0</v>
      </c>
      <c r="BR154" s="82">
        <f t="shared" si="2168"/>
        <v>0</v>
      </c>
      <c r="BS154" s="82">
        <f t="shared" si="2168"/>
        <v>0</v>
      </c>
      <c r="BT154" s="82">
        <f t="shared" si="2168"/>
        <v>0</v>
      </c>
      <c r="BU154" s="82">
        <f t="shared" si="2168"/>
        <v>0</v>
      </c>
      <c r="BV154" s="82">
        <f t="shared" ref="BV154:DA154" si="2169">SUM(BV108,BV114,BV141,BV147)</f>
        <v>0</v>
      </c>
      <c r="BW154" s="82">
        <f t="shared" si="2169"/>
        <v>0</v>
      </c>
      <c r="BX154" s="82">
        <f t="shared" si="2169"/>
        <v>0</v>
      </c>
      <c r="BY154" s="82">
        <f t="shared" si="2169"/>
        <v>0</v>
      </c>
      <c r="BZ154" s="82">
        <f t="shared" si="2169"/>
        <v>0</v>
      </c>
      <c r="CA154" s="82">
        <f t="shared" si="2169"/>
        <v>0</v>
      </c>
      <c r="CB154" s="82">
        <f t="shared" si="2169"/>
        <v>0</v>
      </c>
      <c r="CC154" s="82">
        <f t="shared" si="2169"/>
        <v>0</v>
      </c>
      <c r="CD154" s="82">
        <f t="shared" si="2169"/>
        <v>0</v>
      </c>
      <c r="CE154" s="82">
        <f t="shared" si="2169"/>
        <v>0</v>
      </c>
      <c r="CF154" s="82">
        <f t="shared" si="2169"/>
        <v>0</v>
      </c>
      <c r="CG154" s="82">
        <f t="shared" si="2169"/>
        <v>0</v>
      </c>
      <c r="CH154" s="82">
        <f t="shared" si="2169"/>
        <v>0</v>
      </c>
      <c r="CI154" s="82">
        <f t="shared" si="2169"/>
        <v>0</v>
      </c>
      <c r="CJ154" s="82">
        <f t="shared" si="2169"/>
        <v>0</v>
      </c>
      <c r="CK154" s="82">
        <f t="shared" si="2169"/>
        <v>0</v>
      </c>
      <c r="CL154" s="82">
        <f t="shared" si="2169"/>
        <v>0</v>
      </c>
      <c r="CM154" s="82">
        <f t="shared" si="2169"/>
        <v>0</v>
      </c>
      <c r="CN154" s="82">
        <f t="shared" si="2169"/>
        <v>0</v>
      </c>
      <c r="CO154" s="82">
        <f t="shared" si="2169"/>
        <v>0</v>
      </c>
      <c r="CP154" s="82">
        <f t="shared" si="2169"/>
        <v>0</v>
      </c>
      <c r="CQ154" s="82">
        <f t="shared" si="2169"/>
        <v>0</v>
      </c>
      <c r="CR154" s="82">
        <f t="shared" si="2169"/>
        <v>0</v>
      </c>
      <c r="CS154" s="82">
        <f t="shared" si="2169"/>
        <v>0</v>
      </c>
      <c r="CT154" s="82">
        <f t="shared" si="2169"/>
        <v>0</v>
      </c>
      <c r="CU154" s="82">
        <f t="shared" si="2169"/>
        <v>0</v>
      </c>
      <c r="CV154" s="82">
        <f t="shared" si="2169"/>
        <v>0</v>
      </c>
      <c r="CW154" s="82">
        <f t="shared" si="2169"/>
        <v>0</v>
      </c>
      <c r="CX154" s="82">
        <f t="shared" si="2169"/>
        <v>0</v>
      </c>
      <c r="CY154" s="82">
        <f t="shared" si="2169"/>
        <v>0</v>
      </c>
      <c r="CZ154" s="82">
        <f t="shared" si="2169"/>
        <v>0</v>
      </c>
      <c r="DA154" s="82">
        <f t="shared" si="2169"/>
        <v>0</v>
      </c>
      <c r="DB154" s="82">
        <f t="shared" ref="DB154:EB154" si="2170">SUM(DB108,DB114,DB141,DB147)</f>
        <v>0</v>
      </c>
      <c r="DC154" s="82">
        <f t="shared" si="2170"/>
        <v>0</v>
      </c>
      <c r="DD154" s="82">
        <f t="shared" si="2170"/>
        <v>0</v>
      </c>
      <c r="DE154" s="82">
        <f t="shared" si="2170"/>
        <v>0</v>
      </c>
      <c r="DF154" s="82">
        <f t="shared" si="2170"/>
        <v>0</v>
      </c>
      <c r="DG154" s="82">
        <f t="shared" si="2170"/>
        <v>0</v>
      </c>
      <c r="DH154" s="82">
        <f t="shared" si="2170"/>
        <v>0</v>
      </c>
      <c r="DI154" s="82">
        <f t="shared" si="2170"/>
        <v>0</v>
      </c>
      <c r="DJ154" s="82">
        <f t="shared" si="2170"/>
        <v>0</v>
      </c>
      <c r="DK154" s="82">
        <f t="shared" si="2170"/>
        <v>0</v>
      </c>
      <c r="DL154" s="82">
        <f t="shared" si="2170"/>
        <v>0</v>
      </c>
      <c r="DM154" s="82">
        <f t="shared" si="2170"/>
        <v>0</v>
      </c>
      <c r="DN154" s="82">
        <f t="shared" si="2170"/>
        <v>0</v>
      </c>
      <c r="DO154" s="82">
        <f t="shared" si="2170"/>
        <v>0</v>
      </c>
      <c r="DP154" s="82">
        <f t="shared" si="2170"/>
        <v>0</v>
      </c>
      <c r="DQ154" s="82">
        <f t="shared" si="2170"/>
        <v>0</v>
      </c>
      <c r="DR154" s="82">
        <f t="shared" si="2170"/>
        <v>0</v>
      </c>
      <c r="DS154" s="82">
        <f t="shared" si="2170"/>
        <v>0</v>
      </c>
      <c r="DT154" s="82">
        <f t="shared" si="2170"/>
        <v>0</v>
      </c>
      <c r="DU154" s="82">
        <f t="shared" si="2170"/>
        <v>0</v>
      </c>
      <c r="DV154" s="82">
        <f t="shared" si="2170"/>
        <v>0</v>
      </c>
      <c r="DW154" s="82">
        <f t="shared" si="2170"/>
        <v>0</v>
      </c>
      <c r="DX154" s="82">
        <f t="shared" si="2170"/>
        <v>0</v>
      </c>
      <c r="DY154" s="82">
        <f t="shared" si="2170"/>
        <v>0</v>
      </c>
      <c r="DZ154" s="82">
        <f t="shared" si="2170"/>
        <v>0</v>
      </c>
      <c r="EA154" s="82">
        <f t="shared" si="2170"/>
        <v>0</v>
      </c>
      <c r="EB154" s="82">
        <f t="shared" si="2170"/>
        <v>0</v>
      </c>
    </row>
    <row r="155" spans="1:132" ht="13" thickBot="1" x14ac:dyDescent="0.3"/>
    <row r="156" spans="1:132" ht="13.5" thickBot="1" x14ac:dyDescent="0.35">
      <c r="C156" s="351" t="s">
        <v>575</v>
      </c>
      <c r="D156" s="355"/>
      <c r="E156" s="355"/>
      <c r="F156" s="355"/>
      <c r="G156" s="361" t="s">
        <v>220</v>
      </c>
      <c r="H156" s="354">
        <f>SUM(J156:EB156)</f>
        <v>0</v>
      </c>
      <c r="I156" s="355"/>
      <c r="J156" s="365">
        <f t="shared" ref="J156:AO156" si="2171">CHOOSE(Scenario,J152,J153,J154)</f>
        <v>0</v>
      </c>
      <c r="K156" s="365">
        <f t="shared" si="2171"/>
        <v>0</v>
      </c>
      <c r="L156" s="365">
        <f t="shared" si="2171"/>
        <v>0</v>
      </c>
      <c r="M156" s="365">
        <f t="shared" si="2171"/>
        <v>0</v>
      </c>
      <c r="N156" s="365">
        <f t="shared" si="2171"/>
        <v>0</v>
      </c>
      <c r="O156" s="365">
        <f t="shared" si="2171"/>
        <v>0</v>
      </c>
      <c r="P156" s="365">
        <f t="shared" si="2171"/>
        <v>0</v>
      </c>
      <c r="Q156" s="365">
        <f t="shared" si="2171"/>
        <v>0</v>
      </c>
      <c r="R156" s="365">
        <f t="shared" si="2171"/>
        <v>0</v>
      </c>
      <c r="S156" s="365">
        <f t="shared" si="2171"/>
        <v>0</v>
      </c>
      <c r="T156" s="365">
        <f t="shared" si="2171"/>
        <v>0</v>
      </c>
      <c r="U156" s="365">
        <f t="shared" si="2171"/>
        <v>0</v>
      </c>
      <c r="V156" s="365">
        <f t="shared" si="2171"/>
        <v>0</v>
      </c>
      <c r="W156" s="365">
        <f t="shared" si="2171"/>
        <v>0</v>
      </c>
      <c r="X156" s="365">
        <f t="shared" si="2171"/>
        <v>0</v>
      </c>
      <c r="Y156" s="365">
        <f t="shared" si="2171"/>
        <v>0</v>
      </c>
      <c r="Z156" s="365">
        <f t="shared" si="2171"/>
        <v>0</v>
      </c>
      <c r="AA156" s="365">
        <f t="shared" si="2171"/>
        <v>0</v>
      </c>
      <c r="AB156" s="365">
        <f t="shared" si="2171"/>
        <v>0</v>
      </c>
      <c r="AC156" s="365">
        <f t="shared" si="2171"/>
        <v>0</v>
      </c>
      <c r="AD156" s="365">
        <f t="shared" si="2171"/>
        <v>0</v>
      </c>
      <c r="AE156" s="365">
        <f t="shared" si="2171"/>
        <v>0</v>
      </c>
      <c r="AF156" s="365">
        <f t="shared" si="2171"/>
        <v>0</v>
      </c>
      <c r="AG156" s="365">
        <f t="shared" si="2171"/>
        <v>0</v>
      </c>
      <c r="AH156" s="365">
        <f t="shared" si="2171"/>
        <v>0</v>
      </c>
      <c r="AI156" s="365">
        <f t="shared" si="2171"/>
        <v>0</v>
      </c>
      <c r="AJ156" s="365">
        <f t="shared" si="2171"/>
        <v>0</v>
      </c>
      <c r="AK156" s="365">
        <f t="shared" si="2171"/>
        <v>0</v>
      </c>
      <c r="AL156" s="365">
        <f t="shared" si="2171"/>
        <v>0</v>
      </c>
      <c r="AM156" s="365">
        <f t="shared" si="2171"/>
        <v>0</v>
      </c>
      <c r="AN156" s="365">
        <f t="shared" si="2171"/>
        <v>0</v>
      </c>
      <c r="AO156" s="365">
        <f t="shared" si="2171"/>
        <v>0</v>
      </c>
      <c r="AP156" s="365">
        <f t="shared" ref="AP156:BU156" si="2172">CHOOSE(Scenario,AP152,AP153,AP154)</f>
        <v>0</v>
      </c>
      <c r="AQ156" s="365">
        <f t="shared" si="2172"/>
        <v>0</v>
      </c>
      <c r="AR156" s="365">
        <f t="shared" si="2172"/>
        <v>0</v>
      </c>
      <c r="AS156" s="365">
        <f t="shared" si="2172"/>
        <v>0</v>
      </c>
      <c r="AT156" s="365">
        <f t="shared" si="2172"/>
        <v>0</v>
      </c>
      <c r="AU156" s="365">
        <f t="shared" si="2172"/>
        <v>0</v>
      </c>
      <c r="AV156" s="365">
        <f t="shared" si="2172"/>
        <v>0</v>
      </c>
      <c r="AW156" s="365">
        <f t="shared" si="2172"/>
        <v>0</v>
      </c>
      <c r="AX156" s="365">
        <f t="shared" si="2172"/>
        <v>0</v>
      </c>
      <c r="AY156" s="365">
        <f t="shared" si="2172"/>
        <v>0</v>
      </c>
      <c r="AZ156" s="365">
        <f t="shared" si="2172"/>
        <v>0</v>
      </c>
      <c r="BA156" s="365">
        <f t="shared" si="2172"/>
        <v>0</v>
      </c>
      <c r="BB156" s="365">
        <f t="shared" si="2172"/>
        <v>0</v>
      </c>
      <c r="BC156" s="365">
        <f t="shared" si="2172"/>
        <v>0</v>
      </c>
      <c r="BD156" s="365">
        <f t="shared" si="2172"/>
        <v>0</v>
      </c>
      <c r="BE156" s="365">
        <f t="shared" si="2172"/>
        <v>0</v>
      </c>
      <c r="BF156" s="365">
        <f t="shared" si="2172"/>
        <v>0</v>
      </c>
      <c r="BG156" s="365">
        <f t="shared" si="2172"/>
        <v>0</v>
      </c>
      <c r="BH156" s="365">
        <f t="shared" si="2172"/>
        <v>0</v>
      </c>
      <c r="BI156" s="365">
        <f t="shared" si="2172"/>
        <v>0</v>
      </c>
      <c r="BJ156" s="365">
        <f t="shared" si="2172"/>
        <v>0</v>
      </c>
      <c r="BK156" s="365">
        <f t="shared" si="2172"/>
        <v>0</v>
      </c>
      <c r="BL156" s="365">
        <f t="shared" si="2172"/>
        <v>0</v>
      </c>
      <c r="BM156" s="365">
        <f t="shared" si="2172"/>
        <v>0</v>
      </c>
      <c r="BN156" s="365">
        <f t="shared" si="2172"/>
        <v>0</v>
      </c>
      <c r="BO156" s="365">
        <f t="shared" si="2172"/>
        <v>0</v>
      </c>
      <c r="BP156" s="365">
        <f t="shared" si="2172"/>
        <v>0</v>
      </c>
      <c r="BQ156" s="365">
        <f t="shared" si="2172"/>
        <v>0</v>
      </c>
      <c r="BR156" s="365">
        <f t="shared" si="2172"/>
        <v>0</v>
      </c>
      <c r="BS156" s="365">
        <f t="shared" si="2172"/>
        <v>0</v>
      </c>
      <c r="BT156" s="365">
        <f t="shared" si="2172"/>
        <v>0</v>
      </c>
      <c r="BU156" s="365">
        <f t="shared" si="2172"/>
        <v>0</v>
      </c>
      <c r="BV156" s="365">
        <f t="shared" ref="BV156:DA156" si="2173">CHOOSE(Scenario,BV152,BV153,BV154)</f>
        <v>0</v>
      </c>
      <c r="BW156" s="365">
        <f t="shared" si="2173"/>
        <v>0</v>
      </c>
      <c r="BX156" s="365">
        <f t="shared" si="2173"/>
        <v>0</v>
      </c>
      <c r="BY156" s="365">
        <f t="shared" si="2173"/>
        <v>0</v>
      </c>
      <c r="BZ156" s="365">
        <f t="shared" si="2173"/>
        <v>0</v>
      </c>
      <c r="CA156" s="365">
        <f t="shared" si="2173"/>
        <v>0</v>
      </c>
      <c r="CB156" s="365">
        <f t="shared" si="2173"/>
        <v>0</v>
      </c>
      <c r="CC156" s="365">
        <f t="shared" si="2173"/>
        <v>0</v>
      </c>
      <c r="CD156" s="365">
        <f t="shared" si="2173"/>
        <v>0</v>
      </c>
      <c r="CE156" s="365">
        <f t="shared" si="2173"/>
        <v>0</v>
      </c>
      <c r="CF156" s="365">
        <f t="shared" si="2173"/>
        <v>0</v>
      </c>
      <c r="CG156" s="365">
        <f t="shared" si="2173"/>
        <v>0</v>
      </c>
      <c r="CH156" s="365">
        <f t="shared" si="2173"/>
        <v>0</v>
      </c>
      <c r="CI156" s="365">
        <f t="shared" si="2173"/>
        <v>0</v>
      </c>
      <c r="CJ156" s="365">
        <f t="shared" si="2173"/>
        <v>0</v>
      </c>
      <c r="CK156" s="365">
        <f t="shared" si="2173"/>
        <v>0</v>
      </c>
      <c r="CL156" s="365">
        <f t="shared" si="2173"/>
        <v>0</v>
      </c>
      <c r="CM156" s="365">
        <f t="shared" si="2173"/>
        <v>0</v>
      </c>
      <c r="CN156" s="365">
        <f t="shared" si="2173"/>
        <v>0</v>
      </c>
      <c r="CO156" s="365">
        <f t="shared" si="2173"/>
        <v>0</v>
      </c>
      <c r="CP156" s="365">
        <f t="shared" si="2173"/>
        <v>0</v>
      </c>
      <c r="CQ156" s="365">
        <f t="shared" si="2173"/>
        <v>0</v>
      </c>
      <c r="CR156" s="365">
        <f t="shared" si="2173"/>
        <v>0</v>
      </c>
      <c r="CS156" s="365">
        <f t="shared" si="2173"/>
        <v>0</v>
      </c>
      <c r="CT156" s="365">
        <f t="shared" si="2173"/>
        <v>0</v>
      </c>
      <c r="CU156" s="365">
        <f t="shared" si="2173"/>
        <v>0</v>
      </c>
      <c r="CV156" s="365">
        <f t="shared" si="2173"/>
        <v>0</v>
      </c>
      <c r="CW156" s="365">
        <f t="shared" si="2173"/>
        <v>0</v>
      </c>
      <c r="CX156" s="365">
        <f t="shared" si="2173"/>
        <v>0</v>
      </c>
      <c r="CY156" s="365">
        <f t="shared" si="2173"/>
        <v>0</v>
      </c>
      <c r="CZ156" s="365">
        <f t="shared" si="2173"/>
        <v>0</v>
      </c>
      <c r="DA156" s="365">
        <f t="shared" si="2173"/>
        <v>0</v>
      </c>
      <c r="DB156" s="365">
        <f t="shared" ref="DB156:EB156" si="2174">CHOOSE(Scenario,DB152,DB153,DB154)</f>
        <v>0</v>
      </c>
      <c r="DC156" s="365">
        <f t="shared" si="2174"/>
        <v>0</v>
      </c>
      <c r="DD156" s="365">
        <f t="shared" si="2174"/>
        <v>0</v>
      </c>
      <c r="DE156" s="365">
        <f t="shared" si="2174"/>
        <v>0</v>
      </c>
      <c r="DF156" s="365">
        <f t="shared" si="2174"/>
        <v>0</v>
      </c>
      <c r="DG156" s="365">
        <f t="shared" si="2174"/>
        <v>0</v>
      </c>
      <c r="DH156" s="365">
        <f t="shared" si="2174"/>
        <v>0</v>
      </c>
      <c r="DI156" s="365">
        <f t="shared" si="2174"/>
        <v>0</v>
      </c>
      <c r="DJ156" s="365">
        <f t="shared" si="2174"/>
        <v>0</v>
      </c>
      <c r="DK156" s="365">
        <f t="shared" si="2174"/>
        <v>0</v>
      </c>
      <c r="DL156" s="365">
        <f t="shared" si="2174"/>
        <v>0</v>
      </c>
      <c r="DM156" s="365">
        <f t="shared" si="2174"/>
        <v>0</v>
      </c>
      <c r="DN156" s="365">
        <f t="shared" si="2174"/>
        <v>0</v>
      </c>
      <c r="DO156" s="365">
        <f t="shared" si="2174"/>
        <v>0</v>
      </c>
      <c r="DP156" s="365">
        <f t="shared" si="2174"/>
        <v>0</v>
      </c>
      <c r="DQ156" s="365">
        <f t="shared" si="2174"/>
        <v>0</v>
      </c>
      <c r="DR156" s="365">
        <f t="shared" si="2174"/>
        <v>0</v>
      </c>
      <c r="DS156" s="365">
        <f t="shared" si="2174"/>
        <v>0</v>
      </c>
      <c r="DT156" s="365">
        <f t="shared" si="2174"/>
        <v>0</v>
      </c>
      <c r="DU156" s="365">
        <f t="shared" si="2174"/>
        <v>0</v>
      </c>
      <c r="DV156" s="365">
        <f t="shared" si="2174"/>
        <v>0</v>
      </c>
      <c r="DW156" s="365">
        <f t="shared" si="2174"/>
        <v>0</v>
      </c>
      <c r="DX156" s="365">
        <f t="shared" si="2174"/>
        <v>0</v>
      </c>
      <c r="DY156" s="365">
        <f t="shared" si="2174"/>
        <v>0</v>
      </c>
      <c r="DZ156" s="365">
        <f t="shared" si="2174"/>
        <v>0</v>
      </c>
      <c r="EA156" s="365">
        <f t="shared" si="2174"/>
        <v>0</v>
      </c>
      <c r="EB156" s="366">
        <f t="shared" si="2174"/>
        <v>0</v>
      </c>
    </row>
    <row r="157" spans="1:132" ht="13" x14ac:dyDescent="0.3">
      <c r="C157" s="154"/>
      <c r="G157" s="52"/>
      <c r="H157" s="29"/>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row>
    <row r="158" spans="1:132" ht="13" x14ac:dyDescent="0.3">
      <c r="B158" s="334"/>
      <c r="C158" s="335" t="s">
        <v>573</v>
      </c>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7"/>
    </row>
    <row r="159" spans="1:132" ht="13" x14ac:dyDescent="0.3">
      <c r="C159" s="331"/>
      <c r="D159" s="38"/>
      <c r="E159" s="38"/>
      <c r="F159" s="38"/>
      <c r="G159" s="55"/>
      <c r="H159" s="76"/>
      <c r="I159" s="38"/>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row>
    <row r="160" spans="1:132" ht="13" x14ac:dyDescent="0.3">
      <c r="B160" s="34"/>
      <c r="C160" s="2" t="s">
        <v>516</v>
      </c>
      <c r="D160" s="34"/>
      <c r="E160" s="34"/>
      <c r="F160" s="34"/>
      <c r="G160" s="67"/>
      <c r="H160" s="35"/>
      <c r="I160" s="34"/>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row>
    <row r="161" spans="3:132" ht="13" outlineLevel="1" x14ac:dyDescent="0.3">
      <c r="C161" s="339" t="s">
        <v>500</v>
      </c>
      <c r="E161" s="38"/>
      <c r="G161" s="52"/>
      <c r="H161" s="29"/>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row>
    <row r="162" spans="3:132" outlineLevel="1" x14ac:dyDescent="0.25">
      <c r="C162" s="317" t="s">
        <v>509</v>
      </c>
      <c r="D162" s="79">
        <f>Assumptions!I33</f>
        <v>45170</v>
      </c>
      <c r="E162" s="79">
        <f>Assumptions!I13</f>
        <v>45658</v>
      </c>
      <c r="G162" s="52" t="s">
        <v>525</v>
      </c>
      <c r="H162" s="46">
        <f t="shared" ref="H162" si="2175">SUM(J162:EB162)</f>
        <v>27951680.945470799</v>
      </c>
      <c r="J162" s="82">
        <f t="shared" ref="J162:AO162" si="2176">$D$169*(MONTH($D162)=J$5)*(AND(J$7&gt;=$D$162,J$7&lt;$E$162))</f>
        <v>0</v>
      </c>
      <c r="K162" s="82">
        <f t="shared" si="2176"/>
        <v>0</v>
      </c>
      <c r="L162" s="82">
        <f t="shared" si="2176"/>
        <v>0</v>
      </c>
      <c r="M162" s="82">
        <f t="shared" si="2176"/>
        <v>0</v>
      </c>
      <c r="N162" s="82">
        <f t="shared" si="2176"/>
        <v>0</v>
      </c>
      <c r="O162" s="82">
        <f t="shared" si="2176"/>
        <v>0</v>
      </c>
      <c r="P162" s="82">
        <f t="shared" si="2176"/>
        <v>0</v>
      </c>
      <c r="Q162" s="82">
        <f t="shared" si="2176"/>
        <v>0</v>
      </c>
      <c r="R162" s="82">
        <f t="shared" si="2176"/>
        <v>13975840.472735399</v>
      </c>
      <c r="S162" s="82">
        <f t="shared" si="2176"/>
        <v>0</v>
      </c>
      <c r="T162" s="82">
        <f t="shared" si="2176"/>
        <v>0</v>
      </c>
      <c r="U162" s="82">
        <f t="shared" si="2176"/>
        <v>0</v>
      </c>
      <c r="V162" s="82">
        <f t="shared" si="2176"/>
        <v>0</v>
      </c>
      <c r="W162" s="82">
        <f t="shared" si="2176"/>
        <v>0</v>
      </c>
      <c r="X162" s="82">
        <f t="shared" si="2176"/>
        <v>0</v>
      </c>
      <c r="Y162" s="82">
        <f t="shared" si="2176"/>
        <v>0</v>
      </c>
      <c r="Z162" s="82">
        <f t="shared" si="2176"/>
        <v>0</v>
      </c>
      <c r="AA162" s="82">
        <f t="shared" si="2176"/>
        <v>0</v>
      </c>
      <c r="AB162" s="82">
        <f t="shared" si="2176"/>
        <v>0</v>
      </c>
      <c r="AC162" s="82">
        <f t="shared" si="2176"/>
        <v>0</v>
      </c>
      <c r="AD162" s="82">
        <f t="shared" si="2176"/>
        <v>13975840.472735399</v>
      </c>
      <c r="AE162" s="82">
        <f t="shared" si="2176"/>
        <v>0</v>
      </c>
      <c r="AF162" s="82">
        <f t="shared" si="2176"/>
        <v>0</v>
      </c>
      <c r="AG162" s="82">
        <f t="shared" si="2176"/>
        <v>0</v>
      </c>
      <c r="AH162" s="82">
        <f t="shared" si="2176"/>
        <v>0</v>
      </c>
      <c r="AI162" s="82">
        <f t="shared" si="2176"/>
        <v>0</v>
      </c>
      <c r="AJ162" s="82">
        <f t="shared" si="2176"/>
        <v>0</v>
      </c>
      <c r="AK162" s="82">
        <f t="shared" si="2176"/>
        <v>0</v>
      </c>
      <c r="AL162" s="82">
        <f t="shared" si="2176"/>
        <v>0</v>
      </c>
      <c r="AM162" s="82">
        <f t="shared" si="2176"/>
        <v>0</v>
      </c>
      <c r="AN162" s="82">
        <f t="shared" si="2176"/>
        <v>0</v>
      </c>
      <c r="AO162" s="82">
        <f t="shared" si="2176"/>
        <v>0</v>
      </c>
      <c r="AP162" s="82">
        <f t="shared" ref="AP162:BU162" si="2177">$D$169*(MONTH($D162)=AP$5)*(AND(AP$7&gt;=$D$162,AP$7&lt;$E$162))</f>
        <v>0</v>
      </c>
      <c r="AQ162" s="82">
        <f t="shared" si="2177"/>
        <v>0</v>
      </c>
      <c r="AR162" s="82">
        <f t="shared" si="2177"/>
        <v>0</v>
      </c>
      <c r="AS162" s="82">
        <f t="shared" si="2177"/>
        <v>0</v>
      </c>
      <c r="AT162" s="82">
        <f t="shared" si="2177"/>
        <v>0</v>
      </c>
      <c r="AU162" s="82">
        <f t="shared" si="2177"/>
        <v>0</v>
      </c>
      <c r="AV162" s="82">
        <f t="shared" si="2177"/>
        <v>0</v>
      </c>
      <c r="AW162" s="82">
        <f t="shared" si="2177"/>
        <v>0</v>
      </c>
      <c r="AX162" s="82">
        <f t="shared" si="2177"/>
        <v>0</v>
      </c>
      <c r="AY162" s="82">
        <f t="shared" si="2177"/>
        <v>0</v>
      </c>
      <c r="AZ162" s="82">
        <f t="shared" si="2177"/>
        <v>0</v>
      </c>
      <c r="BA162" s="82">
        <f t="shared" si="2177"/>
        <v>0</v>
      </c>
      <c r="BB162" s="82">
        <f t="shared" si="2177"/>
        <v>0</v>
      </c>
      <c r="BC162" s="82">
        <f t="shared" si="2177"/>
        <v>0</v>
      </c>
      <c r="BD162" s="82">
        <f t="shared" si="2177"/>
        <v>0</v>
      </c>
      <c r="BE162" s="82">
        <f t="shared" si="2177"/>
        <v>0</v>
      </c>
      <c r="BF162" s="82">
        <f t="shared" si="2177"/>
        <v>0</v>
      </c>
      <c r="BG162" s="82">
        <f t="shared" si="2177"/>
        <v>0</v>
      </c>
      <c r="BH162" s="82">
        <f t="shared" si="2177"/>
        <v>0</v>
      </c>
      <c r="BI162" s="82">
        <f t="shared" si="2177"/>
        <v>0</v>
      </c>
      <c r="BJ162" s="82">
        <f t="shared" si="2177"/>
        <v>0</v>
      </c>
      <c r="BK162" s="82">
        <f t="shared" si="2177"/>
        <v>0</v>
      </c>
      <c r="BL162" s="82">
        <f t="shared" si="2177"/>
        <v>0</v>
      </c>
      <c r="BM162" s="82">
        <f t="shared" si="2177"/>
        <v>0</v>
      </c>
      <c r="BN162" s="82">
        <f t="shared" si="2177"/>
        <v>0</v>
      </c>
      <c r="BO162" s="82">
        <f t="shared" si="2177"/>
        <v>0</v>
      </c>
      <c r="BP162" s="82">
        <f t="shared" si="2177"/>
        <v>0</v>
      </c>
      <c r="BQ162" s="82">
        <f t="shared" si="2177"/>
        <v>0</v>
      </c>
      <c r="BR162" s="82">
        <f t="shared" si="2177"/>
        <v>0</v>
      </c>
      <c r="BS162" s="82">
        <f t="shared" si="2177"/>
        <v>0</v>
      </c>
      <c r="BT162" s="82">
        <f t="shared" si="2177"/>
        <v>0</v>
      </c>
      <c r="BU162" s="82">
        <f t="shared" si="2177"/>
        <v>0</v>
      </c>
      <c r="BV162" s="82">
        <f t="shared" ref="BV162:DA162" si="2178">$D$169*(MONTH($D162)=BV$5)*(AND(BV$7&gt;=$D$162,BV$7&lt;$E$162))</f>
        <v>0</v>
      </c>
      <c r="BW162" s="82">
        <f t="shared" si="2178"/>
        <v>0</v>
      </c>
      <c r="BX162" s="82">
        <f t="shared" si="2178"/>
        <v>0</v>
      </c>
      <c r="BY162" s="82">
        <f t="shared" si="2178"/>
        <v>0</v>
      </c>
      <c r="BZ162" s="82">
        <f t="shared" si="2178"/>
        <v>0</v>
      </c>
      <c r="CA162" s="82">
        <f t="shared" si="2178"/>
        <v>0</v>
      </c>
      <c r="CB162" s="82">
        <f t="shared" si="2178"/>
        <v>0</v>
      </c>
      <c r="CC162" s="82">
        <f t="shared" si="2178"/>
        <v>0</v>
      </c>
      <c r="CD162" s="82">
        <f t="shared" si="2178"/>
        <v>0</v>
      </c>
      <c r="CE162" s="82">
        <f t="shared" si="2178"/>
        <v>0</v>
      </c>
      <c r="CF162" s="82">
        <f t="shared" si="2178"/>
        <v>0</v>
      </c>
      <c r="CG162" s="82">
        <f t="shared" si="2178"/>
        <v>0</v>
      </c>
      <c r="CH162" s="82">
        <f t="shared" si="2178"/>
        <v>0</v>
      </c>
      <c r="CI162" s="82">
        <f t="shared" si="2178"/>
        <v>0</v>
      </c>
      <c r="CJ162" s="82">
        <f t="shared" si="2178"/>
        <v>0</v>
      </c>
      <c r="CK162" s="82">
        <f t="shared" si="2178"/>
        <v>0</v>
      </c>
      <c r="CL162" s="82">
        <f t="shared" si="2178"/>
        <v>0</v>
      </c>
      <c r="CM162" s="82">
        <f t="shared" si="2178"/>
        <v>0</v>
      </c>
      <c r="CN162" s="82">
        <f t="shared" si="2178"/>
        <v>0</v>
      </c>
      <c r="CO162" s="82">
        <f t="shared" si="2178"/>
        <v>0</v>
      </c>
      <c r="CP162" s="82">
        <f t="shared" si="2178"/>
        <v>0</v>
      </c>
      <c r="CQ162" s="82">
        <f t="shared" si="2178"/>
        <v>0</v>
      </c>
      <c r="CR162" s="82">
        <f t="shared" si="2178"/>
        <v>0</v>
      </c>
      <c r="CS162" s="82">
        <f t="shared" si="2178"/>
        <v>0</v>
      </c>
      <c r="CT162" s="82">
        <f t="shared" si="2178"/>
        <v>0</v>
      </c>
      <c r="CU162" s="82">
        <f t="shared" si="2178"/>
        <v>0</v>
      </c>
      <c r="CV162" s="82">
        <f t="shared" si="2178"/>
        <v>0</v>
      </c>
      <c r="CW162" s="82">
        <f t="shared" si="2178"/>
        <v>0</v>
      </c>
      <c r="CX162" s="82">
        <f t="shared" si="2178"/>
        <v>0</v>
      </c>
      <c r="CY162" s="82">
        <f t="shared" si="2178"/>
        <v>0</v>
      </c>
      <c r="CZ162" s="82">
        <f t="shared" si="2178"/>
        <v>0</v>
      </c>
      <c r="DA162" s="82">
        <f t="shared" si="2178"/>
        <v>0</v>
      </c>
      <c r="DB162" s="82">
        <f t="shared" ref="DB162:EB162" si="2179">$D$169*(MONTH($D162)=DB$5)*(AND(DB$7&gt;=$D$162,DB$7&lt;$E$162))</f>
        <v>0</v>
      </c>
      <c r="DC162" s="82">
        <f t="shared" si="2179"/>
        <v>0</v>
      </c>
      <c r="DD162" s="82">
        <f t="shared" si="2179"/>
        <v>0</v>
      </c>
      <c r="DE162" s="82">
        <f t="shared" si="2179"/>
        <v>0</v>
      </c>
      <c r="DF162" s="82">
        <f t="shared" si="2179"/>
        <v>0</v>
      </c>
      <c r="DG162" s="82">
        <f t="shared" si="2179"/>
        <v>0</v>
      </c>
      <c r="DH162" s="82">
        <f t="shared" si="2179"/>
        <v>0</v>
      </c>
      <c r="DI162" s="82">
        <f t="shared" si="2179"/>
        <v>0</v>
      </c>
      <c r="DJ162" s="82">
        <f t="shared" si="2179"/>
        <v>0</v>
      </c>
      <c r="DK162" s="82">
        <f t="shared" si="2179"/>
        <v>0</v>
      </c>
      <c r="DL162" s="82">
        <f t="shared" si="2179"/>
        <v>0</v>
      </c>
      <c r="DM162" s="82">
        <f t="shared" si="2179"/>
        <v>0</v>
      </c>
      <c r="DN162" s="82">
        <f t="shared" si="2179"/>
        <v>0</v>
      </c>
      <c r="DO162" s="82">
        <f t="shared" si="2179"/>
        <v>0</v>
      </c>
      <c r="DP162" s="82">
        <f t="shared" si="2179"/>
        <v>0</v>
      </c>
      <c r="DQ162" s="82">
        <f t="shared" si="2179"/>
        <v>0</v>
      </c>
      <c r="DR162" s="82">
        <f t="shared" si="2179"/>
        <v>0</v>
      </c>
      <c r="DS162" s="82">
        <f t="shared" si="2179"/>
        <v>0</v>
      </c>
      <c r="DT162" s="82">
        <f t="shared" si="2179"/>
        <v>0</v>
      </c>
      <c r="DU162" s="82">
        <f t="shared" si="2179"/>
        <v>0</v>
      </c>
      <c r="DV162" s="82">
        <f t="shared" si="2179"/>
        <v>0</v>
      </c>
      <c r="DW162" s="82">
        <f t="shared" si="2179"/>
        <v>0</v>
      </c>
      <c r="DX162" s="82">
        <f t="shared" si="2179"/>
        <v>0</v>
      </c>
      <c r="DY162" s="82">
        <f t="shared" si="2179"/>
        <v>0</v>
      </c>
      <c r="DZ162" s="82">
        <f t="shared" si="2179"/>
        <v>0</v>
      </c>
      <c r="EA162" s="82">
        <f t="shared" si="2179"/>
        <v>0</v>
      </c>
      <c r="EB162" s="82">
        <f t="shared" si="2179"/>
        <v>0</v>
      </c>
    </row>
    <row r="163" spans="3:132" outlineLevel="1" x14ac:dyDescent="0.25">
      <c r="C163" s="317" t="s">
        <v>508</v>
      </c>
      <c r="D163" s="31">
        <f>Costs!$I$39</f>
        <v>1.9</v>
      </c>
      <c r="E163" s="31">
        <f>Costs!$I$40</f>
        <v>0.4</v>
      </c>
      <c r="G163" s="52" t="s">
        <v>220</v>
      </c>
      <c r="H163" s="29"/>
      <c r="J163" s="312">
        <f t="shared" ref="J163:BU163" si="2180">$D163-$E163</f>
        <v>1.5</v>
      </c>
      <c r="K163" s="312">
        <f t="shared" si="2180"/>
        <v>1.5</v>
      </c>
      <c r="L163" s="312">
        <f t="shared" si="2180"/>
        <v>1.5</v>
      </c>
      <c r="M163" s="312">
        <f t="shared" si="2180"/>
        <v>1.5</v>
      </c>
      <c r="N163" s="312">
        <f t="shared" si="2180"/>
        <v>1.5</v>
      </c>
      <c r="O163" s="312">
        <f t="shared" si="2180"/>
        <v>1.5</v>
      </c>
      <c r="P163" s="312">
        <f t="shared" si="2180"/>
        <v>1.5</v>
      </c>
      <c r="Q163" s="312">
        <f t="shared" si="2180"/>
        <v>1.5</v>
      </c>
      <c r="R163" s="312">
        <f t="shared" si="2180"/>
        <v>1.5</v>
      </c>
      <c r="S163" s="312">
        <f t="shared" si="2180"/>
        <v>1.5</v>
      </c>
      <c r="T163" s="312">
        <f t="shared" si="2180"/>
        <v>1.5</v>
      </c>
      <c r="U163" s="312">
        <f t="shared" si="2180"/>
        <v>1.5</v>
      </c>
      <c r="V163" s="312">
        <f t="shared" si="2180"/>
        <v>1.5</v>
      </c>
      <c r="W163" s="312">
        <f t="shared" si="2180"/>
        <v>1.5</v>
      </c>
      <c r="X163" s="312">
        <f t="shared" si="2180"/>
        <v>1.5</v>
      </c>
      <c r="Y163" s="312">
        <f t="shared" si="2180"/>
        <v>1.5</v>
      </c>
      <c r="Z163" s="312">
        <f t="shared" si="2180"/>
        <v>1.5</v>
      </c>
      <c r="AA163" s="312">
        <f t="shared" si="2180"/>
        <v>1.5</v>
      </c>
      <c r="AB163" s="312">
        <f t="shared" si="2180"/>
        <v>1.5</v>
      </c>
      <c r="AC163" s="312">
        <f t="shared" si="2180"/>
        <v>1.5</v>
      </c>
      <c r="AD163" s="312">
        <f t="shared" si="2180"/>
        <v>1.5</v>
      </c>
      <c r="AE163" s="312">
        <f t="shared" si="2180"/>
        <v>1.5</v>
      </c>
      <c r="AF163" s="312">
        <f t="shared" si="2180"/>
        <v>1.5</v>
      </c>
      <c r="AG163" s="312">
        <f t="shared" si="2180"/>
        <v>1.5</v>
      </c>
      <c r="AH163" s="312">
        <f t="shared" si="2180"/>
        <v>1.5</v>
      </c>
      <c r="AI163" s="312">
        <f t="shared" si="2180"/>
        <v>1.5</v>
      </c>
      <c r="AJ163" s="312">
        <f t="shared" si="2180"/>
        <v>1.5</v>
      </c>
      <c r="AK163" s="312">
        <f t="shared" si="2180"/>
        <v>1.5</v>
      </c>
      <c r="AL163" s="312">
        <f t="shared" si="2180"/>
        <v>1.5</v>
      </c>
      <c r="AM163" s="312">
        <f t="shared" si="2180"/>
        <v>1.5</v>
      </c>
      <c r="AN163" s="312">
        <f t="shared" si="2180"/>
        <v>1.5</v>
      </c>
      <c r="AO163" s="312">
        <f t="shared" si="2180"/>
        <v>1.5</v>
      </c>
      <c r="AP163" s="312">
        <f t="shared" si="2180"/>
        <v>1.5</v>
      </c>
      <c r="AQ163" s="312">
        <f t="shared" si="2180"/>
        <v>1.5</v>
      </c>
      <c r="AR163" s="312">
        <f t="shared" si="2180"/>
        <v>1.5</v>
      </c>
      <c r="AS163" s="312">
        <f t="shared" si="2180"/>
        <v>1.5</v>
      </c>
      <c r="AT163" s="312">
        <f t="shared" si="2180"/>
        <v>1.5</v>
      </c>
      <c r="AU163" s="312">
        <f t="shared" si="2180"/>
        <v>1.5</v>
      </c>
      <c r="AV163" s="312">
        <f t="shared" si="2180"/>
        <v>1.5</v>
      </c>
      <c r="AW163" s="312">
        <f t="shared" si="2180"/>
        <v>1.5</v>
      </c>
      <c r="AX163" s="312">
        <f t="shared" si="2180"/>
        <v>1.5</v>
      </c>
      <c r="AY163" s="312">
        <f t="shared" si="2180"/>
        <v>1.5</v>
      </c>
      <c r="AZ163" s="312">
        <f t="shared" si="2180"/>
        <v>1.5</v>
      </c>
      <c r="BA163" s="312">
        <f t="shared" si="2180"/>
        <v>1.5</v>
      </c>
      <c r="BB163" s="312">
        <f t="shared" si="2180"/>
        <v>1.5</v>
      </c>
      <c r="BC163" s="312">
        <f t="shared" si="2180"/>
        <v>1.5</v>
      </c>
      <c r="BD163" s="312">
        <f t="shared" si="2180"/>
        <v>1.5</v>
      </c>
      <c r="BE163" s="312">
        <f t="shared" si="2180"/>
        <v>1.5</v>
      </c>
      <c r="BF163" s="312">
        <f t="shared" si="2180"/>
        <v>1.5</v>
      </c>
      <c r="BG163" s="312">
        <f t="shared" si="2180"/>
        <v>1.5</v>
      </c>
      <c r="BH163" s="312">
        <f t="shared" si="2180"/>
        <v>1.5</v>
      </c>
      <c r="BI163" s="312">
        <f t="shared" si="2180"/>
        <v>1.5</v>
      </c>
      <c r="BJ163" s="312">
        <f t="shared" si="2180"/>
        <v>1.5</v>
      </c>
      <c r="BK163" s="312">
        <f t="shared" si="2180"/>
        <v>1.5</v>
      </c>
      <c r="BL163" s="312">
        <f t="shared" si="2180"/>
        <v>1.5</v>
      </c>
      <c r="BM163" s="312">
        <f t="shared" si="2180"/>
        <v>1.5</v>
      </c>
      <c r="BN163" s="312">
        <f t="shared" si="2180"/>
        <v>1.5</v>
      </c>
      <c r="BO163" s="312">
        <f t="shared" si="2180"/>
        <v>1.5</v>
      </c>
      <c r="BP163" s="312">
        <f t="shared" si="2180"/>
        <v>1.5</v>
      </c>
      <c r="BQ163" s="312">
        <f t="shared" si="2180"/>
        <v>1.5</v>
      </c>
      <c r="BR163" s="312">
        <f t="shared" si="2180"/>
        <v>1.5</v>
      </c>
      <c r="BS163" s="312">
        <f t="shared" si="2180"/>
        <v>1.5</v>
      </c>
      <c r="BT163" s="312">
        <f t="shared" si="2180"/>
        <v>1.5</v>
      </c>
      <c r="BU163" s="312">
        <f t="shared" si="2180"/>
        <v>1.5</v>
      </c>
      <c r="BV163" s="312">
        <f t="shared" ref="BV163:EB163" si="2181">$D163-$E163</f>
        <v>1.5</v>
      </c>
      <c r="BW163" s="312">
        <f t="shared" si="2181"/>
        <v>1.5</v>
      </c>
      <c r="BX163" s="312">
        <f t="shared" si="2181"/>
        <v>1.5</v>
      </c>
      <c r="BY163" s="312">
        <f t="shared" si="2181"/>
        <v>1.5</v>
      </c>
      <c r="BZ163" s="312">
        <f t="shared" si="2181"/>
        <v>1.5</v>
      </c>
      <c r="CA163" s="312">
        <f t="shared" si="2181"/>
        <v>1.5</v>
      </c>
      <c r="CB163" s="312">
        <f t="shared" si="2181"/>
        <v>1.5</v>
      </c>
      <c r="CC163" s="312">
        <f t="shared" si="2181"/>
        <v>1.5</v>
      </c>
      <c r="CD163" s="312">
        <f t="shared" si="2181"/>
        <v>1.5</v>
      </c>
      <c r="CE163" s="312">
        <f t="shared" si="2181"/>
        <v>1.5</v>
      </c>
      <c r="CF163" s="312">
        <f t="shared" si="2181"/>
        <v>1.5</v>
      </c>
      <c r="CG163" s="312">
        <f t="shared" si="2181"/>
        <v>1.5</v>
      </c>
      <c r="CH163" s="312">
        <f t="shared" si="2181"/>
        <v>1.5</v>
      </c>
      <c r="CI163" s="312">
        <f t="shared" si="2181"/>
        <v>1.5</v>
      </c>
      <c r="CJ163" s="312">
        <f t="shared" si="2181"/>
        <v>1.5</v>
      </c>
      <c r="CK163" s="312">
        <f t="shared" si="2181"/>
        <v>1.5</v>
      </c>
      <c r="CL163" s="312">
        <f t="shared" si="2181"/>
        <v>1.5</v>
      </c>
      <c r="CM163" s="312">
        <f t="shared" si="2181"/>
        <v>1.5</v>
      </c>
      <c r="CN163" s="312">
        <f t="shared" si="2181"/>
        <v>1.5</v>
      </c>
      <c r="CO163" s="312">
        <f t="shared" si="2181"/>
        <v>1.5</v>
      </c>
      <c r="CP163" s="312">
        <f t="shared" si="2181"/>
        <v>1.5</v>
      </c>
      <c r="CQ163" s="312">
        <f t="shared" si="2181"/>
        <v>1.5</v>
      </c>
      <c r="CR163" s="312">
        <f t="shared" si="2181"/>
        <v>1.5</v>
      </c>
      <c r="CS163" s="312">
        <f t="shared" si="2181"/>
        <v>1.5</v>
      </c>
      <c r="CT163" s="312">
        <f t="shared" si="2181"/>
        <v>1.5</v>
      </c>
      <c r="CU163" s="312">
        <f t="shared" si="2181"/>
        <v>1.5</v>
      </c>
      <c r="CV163" s="312">
        <f t="shared" si="2181"/>
        <v>1.5</v>
      </c>
      <c r="CW163" s="312">
        <f t="shared" si="2181"/>
        <v>1.5</v>
      </c>
      <c r="CX163" s="312">
        <f t="shared" si="2181"/>
        <v>1.5</v>
      </c>
      <c r="CY163" s="312">
        <f t="shared" si="2181"/>
        <v>1.5</v>
      </c>
      <c r="CZ163" s="312">
        <f t="shared" si="2181"/>
        <v>1.5</v>
      </c>
      <c r="DA163" s="312">
        <f t="shared" si="2181"/>
        <v>1.5</v>
      </c>
      <c r="DB163" s="312">
        <f t="shared" si="2181"/>
        <v>1.5</v>
      </c>
      <c r="DC163" s="312">
        <f t="shared" si="2181"/>
        <v>1.5</v>
      </c>
      <c r="DD163" s="312">
        <f t="shared" si="2181"/>
        <v>1.5</v>
      </c>
      <c r="DE163" s="312">
        <f t="shared" si="2181"/>
        <v>1.5</v>
      </c>
      <c r="DF163" s="312">
        <f t="shared" si="2181"/>
        <v>1.5</v>
      </c>
      <c r="DG163" s="312">
        <f t="shared" si="2181"/>
        <v>1.5</v>
      </c>
      <c r="DH163" s="312">
        <f t="shared" si="2181"/>
        <v>1.5</v>
      </c>
      <c r="DI163" s="312">
        <f t="shared" si="2181"/>
        <v>1.5</v>
      </c>
      <c r="DJ163" s="312">
        <f t="shared" si="2181"/>
        <v>1.5</v>
      </c>
      <c r="DK163" s="312">
        <f t="shared" si="2181"/>
        <v>1.5</v>
      </c>
      <c r="DL163" s="312">
        <f t="shared" si="2181"/>
        <v>1.5</v>
      </c>
      <c r="DM163" s="312">
        <f t="shared" si="2181"/>
        <v>1.5</v>
      </c>
      <c r="DN163" s="312">
        <f t="shared" si="2181"/>
        <v>1.5</v>
      </c>
      <c r="DO163" s="312">
        <f t="shared" si="2181"/>
        <v>1.5</v>
      </c>
      <c r="DP163" s="312">
        <f t="shared" si="2181"/>
        <v>1.5</v>
      </c>
      <c r="DQ163" s="312">
        <f t="shared" si="2181"/>
        <v>1.5</v>
      </c>
      <c r="DR163" s="312">
        <f t="shared" si="2181"/>
        <v>1.5</v>
      </c>
      <c r="DS163" s="312">
        <f t="shared" si="2181"/>
        <v>1.5</v>
      </c>
      <c r="DT163" s="312">
        <f t="shared" si="2181"/>
        <v>1.5</v>
      </c>
      <c r="DU163" s="312">
        <f t="shared" si="2181"/>
        <v>1.5</v>
      </c>
      <c r="DV163" s="312">
        <f t="shared" si="2181"/>
        <v>1.5</v>
      </c>
      <c r="DW163" s="312">
        <f t="shared" si="2181"/>
        <v>1.5</v>
      </c>
      <c r="DX163" s="312">
        <f t="shared" si="2181"/>
        <v>1.5</v>
      </c>
      <c r="DY163" s="312">
        <f t="shared" si="2181"/>
        <v>1.5</v>
      </c>
      <c r="DZ163" s="312">
        <f t="shared" si="2181"/>
        <v>1.5</v>
      </c>
      <c r="EA163" s="312">
        <f t="shared" si="2181"/>
        <v>1.5</v>
      </c>
      <c r="EB163" s="312">
        <f t="shared" si="2181"/>
        <v>1.5</v>
      </c>
    </row>
    <row r="164" spans="3:132" outlineLevel="1" x14ac:dyDescent="0.25">
      <c r="C164" s="323" t="s">
        <v>501</v>
      </c>
      <c r="D164" s="38"/>
      <c r="E164" s="38"/>
      <c r="F164" s="38"/>
      <c r="G164" s="55" t="s">
        <v>220</v>
      </c>
      <c r="H164" s="316">
        <f t="shared" ref="H164" si="2182">SUM(J164:EB164)</f>
        <v>41927521.4182062</v>
      </c>
      <c r="I164" s="38"/>
      <c r="J164" s="314">
        <f>J162*J163</f>
        <v>0</v>
      </c>
      <c r="K164" s="314">
        <f t="shared" ref="K164:BV164" si="2183">K162*K163</f>
        <v>0</v>
      </c>
      <c r="L164" s="314">
        <f t="shared" si="2183"/>
        <v>0</v>
      </c>
      <c r="M164" s="314">
        <f t="shared" si="2183"/>
        <v>0</v>
      </c>
      <c r="N164" s="314">
        <f t="shared" si="2183"/>
        <v>0</v>
      </c>
      <c r="O164" s="314">
        <f t="shared" si="2183"/>
        <v>0</v>
      </c>
      <c r="P164" s="314">
        <f t="shared" si="2183"/>
        <v>0</v>
      </c>
      <c r="Q164" s="314">
        <f t="shared" si="2183"/>
        <v>0</v>
      </c>
      <c r="R164" s="314">
        <f t="shared" si="2183"/>
        <v>20963760.7091031</v>
      </c>
      <c r="S164" s="314">
        <f t="shared" si="2183"/>
        <v>0</v>
      </c>
      <c r="T164" s="314">
        <f t="shared" si="2183"/>
        <v>0</v>
      </c>
      <c r="U164" s="314">
        <f t="shared" si="2183"/>
        <v>0</v>
      </c>
      <c r="V164" s="314">
        <f t="shared" si="2183"/>
        <v>0</v>
      </c>
      <c r="W164" s="314">
        <f t="shared" si="2183"/>
        <v>0</v>
      </c>
      <c r="X164" s="314">
        <f t="shared" si="2183"/>
        <v>0</v>
      </c>
      <c r="Y164" s="314">
        <f t="shared" si="2183"/>
        <v>0</v>
      </c>
      <c r="Z164" s="314">
        <f t="shared" si="2183"/>
        <v>0</v>
      </c>
      <c r="AA164" s="314">
        <f t="shared" si="2183"/>
        <v>0</v>
      </c>
      <c r="AB164" s="314">
        <f t="shared" si="2183"/>
        <v>0</v>
      </c>
      <c r="AC164" s="314">
        <f t="shared" si="2183"/>
        <v>0</v>
      </c>
      <c r="AD164" s="314">
        <f t="shared" si="2183"/>
        <v>20963760.7091031</v>
      </c>
      <c r="AE164" s="314">
        <f t="shared" si="2183"/>
        <v>0</v>
      </c>
      <c r="AF164" s="314">
        <f t="shared" si="2183"/>
        <v>0</v>
      </c>
      <c r="AG164" s="314">
        <f t="shared" si="2183"/>
        <v>0</v>
      </c>
      <c r="AH164" s="314">
        <f t="shared" si="2183"/>
        <v>0</v>
      </c>
      <c r="AI164" s="314">
        <f t="shared" si="2183"/>
        <v>0</v>
      </c>
      <c r="AJ164" s="314">
        <f t="shared" si="2183"/>
        <v>0</v>
      </c>
      <c r="AK164" s="314">
        <f t="shared" si="2183"/>
        <v>0</v>
      </c>
      <c r="AL164" s="314">
        <f t="shared" si="2183"/>
        <v>0</v>
      </c>
      <c r="AM164" s="314">
        <f t="shared" si="2183"/>
        <v>0</v>
      </c>
      <c r="AN164" s="314">
        <f t="shared" si="2183"/>
        <v>0</v>
      </c>
      <c r="AO164" s="314">
        <f t="shared" si="2183"/>
        <v>0</v>
      </c>
      <c r="AP164" s="314">
        <f t="shared" si="2183"/>
        <v>0</v>
      </c>
      <c r="AQ164" s="314">
        <f t="shared" si="2183"/>
        <v>0</v>
      </c>
      <c r="AR164" s="314">
        <f t="shared" si="2183"/>
        <v>0</v>
      </c>
      <c r="AS164" s="314">
        <f t="shared" si="2183"/>
        <v>0</v>
      </c>
      <c r="AT164" s="314">
        <f t="shared" si="2183"/>
        <v>0</v>
      </c>
      <c r="AU164" s="314">
        <f t="shared" si="2183"/>
        <v>0</v>
      </c>
      <c r="AV164" s="314">
        <f t="shared" si="2183"/>
        <v>0</v>
      </c>
      <c r="AW164" s="314">
        <f t="shared" si="2183"/>
        <v>0</v>
      </c>
      <c r="AX164" s="314">
        <f t="shared" si="2183"/>
        <v>0</v>
      </c>
      <c r="AY164" s="314">
        <f t="shared" si="2183"/>
        <v>0</v>
      </c>
      <c r="AZ164" s="314">
        <f t="shared" si="2183"/>
        <v>0</v>
      </c>
      <c r="BA164" s="314">
        <f t="shared" si="2183"/>
        <v>0</v>
      </c>
      <c r="BB164" s="314">
        <f t="shared" si="2183"/>
        <v>0</v>
      </c>
      <c r="BC164" s="314">
        <f t="shared" si="2183"/>
        <v>0</v>
      </c>
      <c r="BD164" s="314">
        <f t="shared" si="2183"/>
        <v>0</v>
      </c>
      <c r="BE164" s="314">
        <f t="shared" si="2183"/>
        <v>0</v>
      </c>
      <c r="BF164" s="314">
        <f t="shared" si="2183"/>
        <v>0</v>
      </c>
      <c r="BG164" s="314">
        <f t="shared" si="2183"/>
        <v>0</v>
      </c>
      <c r="BH164" s="314">
        <f t="shared" si="2183"/>
        <v>0</v>
      </c>
      <c r="BI164" s="314">
        <f t="shared" si="2183"/>
        <v>0</v>
      </c>
      <c r="BJ164" s="314">
        <f t="shared" si="2183"/>
        <v>0</v>
      </c>
      <c r="BK164" s="314">
        <f t="shared" si="2183"/>
        <v>0</v>
      </c>
      <c r="BL164" s="314">
        <f t="shared" si="2183"/>
        <v>0</v>
      </c>
      <c r="BM164" s="314">
        <f t="shared" si="2183"/>
        <v>0</v>
      </c>
      <c r="BN164" s="314">
        <f t="shared" si="2183"/>
        <v>0</v>
      </c>
      <c r="BO164" s="314">
        <f t="shared" si="2183"/>
        <v>0</v>
      </c>
      <c r="BP164" s="314">
        <f t="shared" si="2183"/>
        <v>0</v>
      </c>
      <c r="BQ164" s="314">
        <f t="shared" si="2183"/>
        <v>0</v>
      </c>
      <c r="BR164" s="314">
        <f t="shared" si="2183"/>
        <v>0</v>
      </c>
      <c r="BS164" s="314">
        <f t="shared" si="2183"/>
        <v>0</v>
      </c>
      <c r="BT164" s="314">
        <f t="shared" si="2183"/>
        <v>0</v>
      </c>
      <c r="BU164" s="314">
        <f t="shared" si="2183"/>
        <v>0</v>
      </c>
      <c r="BV164" s="314">
        <f t="shared" si="2183"/>
        <v>0</v>
      </c>
      <c r="BW164" s="314">
        <f t="shared" ref="BW164:EB164" si="2184">BW162*BW163</f>
        <v>0</v>
      </c>
      <c r="BX164" s="314">
        <f t="shared" si="2184"/>
        <v>0</v>
      </c>
      <c r="BY164" s="314">
        <f t="shared" si="2184"/>
        <v>0</v>
      </c>
      <c r="BZ164" s="314">
        <f t="shared" si="2184"/>
        <v>0</v>
      </c>
      <c r="CA164" s="314">
        <f t="shared" si="2184"/>
        <v>0</v>
      </c>
      <c r="CB164" s="314">
        <f t="shared" si="2184"/>
        <v>0</v>
      </c>
      <c r="CC164" s="314">
        <f t="shared" si="2184"/>
        <v>0</v>
      </c>
      <c r="CD164" s="314">
        <f t="shared" si="2184"/>
        <v>0</v>
      </c>
      <c r="CE164" s="314">
        <f t="shared" si="2184"/>
        <v>0</v>
      </c>
      <c r="CF164" s="314">
        <f t="shared" si="2184"/>
        <v>0</v>
      </c>
      <c r="CG164" s="314">
        <f t="shared" si="2184"/>
        <v>0</v>
      </c>
      <c r="CH164" s="314">
        <f t="shared" si="2184"/>
        <v>0</v>
      </c>
      <c r="CI164" s="314">
        <f t="shared" si="2184"/>
        <v>0</v>
      </c>
      <c r="CJ164" s="314">
        <f t="shared" si="2184"/>
        <v>0</v>
      </c>
      <c r="CK164" s="314">
        <f t="shared" si="2184"/>
        <v>0</v>
      </c>
      <c r="CL164" s="314">
        <f t="shared" si="2184"/>
        <v>0</v>
      </c>
      <c r="CM164" s="314">
        <f t="shared" si="2184"/>
        <v>0</v>
      </c>
      <c r="CN164" s="314">
        <f t="shared" si="2184"/>
        <v>0</v>
      </c>
      <c r="CO164" s="314">
        <f t="shared" si="2184"/>
        <v>0</v>
      </c>
      <c r="CP164" s="314">
        <f t="shared" si="2184"/>
        <v>0</v>
      </c>
      <c r="CQ164" s="314">
        <f t="shared" si="2184"/>
        <v>0</v>
      </c>
      <c r="CR164" s="314">
        <f t="shared" si="2184"/>
        <v>0</v>
      </c>
      <c r="CS164" s="314">
        <f t="shared" si="2184"/>
        <v>0</v>
      </c>
      <c r="CT164" s="314">
        <f t="shared" si="2184"/>
        <v>0</v>
      </c>
      <c r="CU164" s="314">
        <f t="shared" si="2184"/>
        <v>0</v>
      </c>
      <c r="CV164" s="314">
        <f t="shared" si="2184"/>
        <v>0</v>
      </c>
      <c r="CW164" s="314">
        <f t="shared" si="2184"/>
        <v>0</v>
      </c>
      <c r="CX164" s="314">
        <f t="shared" si="2184"/>
        <v>0</v>
      </c>
      <c r="CY164" s="314">
        <f t="shared" si="2184"/>
        <v>0</v>
      </c>
      <c r="CZ164" s="314">
        <f t="shared" si="2184"/>
        <v>0</v>
      </c>
      <c r="DA164" s="314">
        <f t="shared" si="2184"/>
        <v>0</v>
      </c>
      <c r="DB164" s="314">
        <f t="shared" si="2184"/>
        <v>0</v>
      </c>
      <c r="DC164" s="314">
        <f t="shared" si="2184"/>
        <v>0</v>
      </c>
      <c r="DD164" s="314">
        <f t="shared" si="2184"/>
        <v>0</v>
      </c>
      <c r="DE164" s="314">
        <f t="shared" si="2184"/>
        <v>0</v>
      </c>
      <c r="DF164" s="314">
        <f t="shared" si="2184"/>
        <v>0</v>
      </c>
      <c r="DG164" s="314">
        <f t="shared" si="2184"/>
        <v>0</v>
      </c>
      <c r="DH164" s="314">
        <f t="shared" si="2184"/>
        <v>0</v>
      </c>
      <c r="DI164" s="314">
        <f t="shared" si="2184"/>
        <v>0</v>
      </c>
      <c r="DJ164" s="314">
        <f t="shared" si="2184"/>
        <v>0</v>
      </c>
      <c r="DK164" s="314">
        <f t="shared" si="2184"/>
        <v>0</v>
      </c>
      <c r="DL164" s="314">
        <f t="shared" si="2184"/>
        <v>0</v>
      </c>
      <c r="DM164" s="314">
        <f t="shared" si="2184"/>
        <v>0</v>
      </c>
      <c r="DN164" s="314">
        <f t="shared" si="2184"/>
        <v>0</v>
      </c>
      <c r="DO164" s="314">
        <f t="shared" si="2184"/>
        <v>0</v>
      </c>
      <c r="DP164" s="314">
        <f t="shared" si="2184"/>
        <v>0</v>
      </c>
      <c r="DQ164" s="314">
        <f t="shared" si="2184"/>
        <v>0</v>
      </c>
      <c r="DR164" s="314">
        <f t="shared" si="2184"/>
        <v>0</v>
      </c>
      <c r="DS164" s="314">
        <f t="shared" si="2184"/>
        <v>0</v>
      </c>
      <c r="DT164" s="314">
        <f t="shared" si="2184"/>
        <v>0</v>
      </c>
      <c r="DU164" s="314">
        <f t="shared" si="2184"/>
        <v>0</v>
      </c>
      <c r="DV164" s="314">
        <f t="shared" si="2184"/>
        <v>0</v>
      </c>
      <c r="DW164" s="314">
        <f t="shared" si="2184"/>
        <v>0</v>
      </c>
      <c r="DX164" s="314">
        <f t="shared" si="2184"/>
        <v>0</v>
      </c>
      <c r="DY164" s="314">
        <f t="shared" si="2184"/>
        <v>0</v>
      </c>
      <c r="DZ164" s="314">
        <f t="shared" si="2184"/>
        <v>0</v>
      </c>
      <c r="EA164" s="314">
        <f t="shared" si="2184"/>
        <v>0</v>
      </c>
      <c r="EB164" s="314">
        <f t="shared" si="2184"/>
        <v>0</v>
      </c>
    </row>
    <row r="165" spans="3:132" outlineLevel="1" x14ac:dyDescent="0.25">
      <c r="C165" s="324" t="s">
        <v>417</v>
      </c>
      <c r="D165" s="34"/>
      <c r="E165" s="34"/>
      <c r="F165" s="34"/>
      <c r="G165" s="67" t="s">
        <v>215</v>
      </c>
      <c r="H165" s="34"/>
      <c r="I165" s="34"/>
      <c r="J165" s="126">
        <f>J$13</f>
        <v>1</v>
      </c>
      <c r="K165" s="126">
        <f t="shared" ref="K165:BV165" si="2185">K$13</f>
        <v>1.0026792493128671</v>
      </c>
      <c r="L165" s="126">
        <f t="shared" si="2185"/>
        <v>1.0056539350998608</v>
      </c>
      <c r="M165" s="126">
        <f t="shared" si="2185"/>
        <v>1.0085410656939733</v>
      </c>
      <c r="N165" s="126">
        <f t="shared" si="2185"/>
        <v>1.0114364849476103</v>
      </c>
      <c r="O165" s="126">
        <f t="shared" si="2185"/>
        <v>1.0143402166566737</v>
      </c>
      <c r="P165" s="126">
        <f t="shared" si="2185"/>
        <v>1.0172522846853813</v>
      </c>
      <c r="Q165" s="126">
        <f t="shared" si="2185"/>
        <v>1.0201727129664624</v>
      </c>
      <c r="R165" s="126">
        <f t="shared" si="2185"/>
        <v>1.0231015255013547</v>
      </c>
      <c r="S165" s="126">
        <f t="shared" si="2185"/>
        <v>1.0260387463604019</v>
      </c>
      <c r="T165" s="126">
        <f t="shared" si="2185"/>
        <v>1.028984399683051</v>
      </c>
      <c r="U165" s="126">
        <f t="shared" si="2185"/>
        <v>1.0319385096780509</v>
      </c>
      <c r="V165" s="126">
        <f t="shared" si="2185"/>
        <v>1.0349011006236515</v>
      </c>
      <c r="W165" s="126">
        <f t="shared" si="2185"/>
        <v>1.0377730230388176</v>
      </c>
      <c r="X165" s="126">
        <f t="shared" si="2185"/>
        <v>1.0408518228283561</v>
      </c>
      <c r="Y165" s="126">
        <f t="shared" si="2185"/>
        <v>1.0438400029932626</v>
      </c>
      <c r="Z165" s="126">
        <f t="shared" si="2185"/>
        <v>1.046836761920777</v>
      </c>
      <c r="AA165" s="126">
        <f t="shared" si="2185"/>
        <v>1.0498421242396576</v>
      </c>
      <c r="AB165" s="126">
        <f t="shared" si="2185"/>
        <v>1.05285611464937</v>
      </c>
      <c r="AC165" s="126">
        <f t="shared" si="2185"/>
        <v>1.0558787579202888</v>
      </c>
      <c r="AD165" s="126">
        <f t="shared" si="2185"/>
        <v>1.0589100788939025</v>
      </c>
      <c r="AE165" s="126">
        <f t="shared" si="2185"/>
        <v>1.0619501024830165</v>
      </c>
      <c r="AF165" s="126">
        <f t="shared" si="2185"/>
        <v>1.0649988536719583</v>
      </c>
      <c r="AG165" s="126">
        <f t="shared" si="2185"/>
        <v>1.0680563575167832</v>
      </c>
      <c r="AH165" s="126">
        <f t="shared" si="2185"/>
        <v>1.0711226391454798</v>
      </c>
      <c r="AI165" s="126">
        <f t="shared" si="2185"/>
        <v>1.0739924437404067</v>
      </c>
      <c r="AJ165" s="126">
        <f t="shared" si="2185"/>
        <v>1.0771786970311998</v>
      </c>
      <c r="AK165" s="126">
        <f t="shared" si="2185"/>
        <v>1.0802711679727233</v>
      </c>
      <c r="AL165" s="126">
        <f t="shared" si="2185"/>
        <v>1.0833725170851116</v>
      </c>
      <c r="AM165" s="126">
        <f t="shared" si="2185"/>
        <v>1.0864827698566941</v>
      </c>
      <c r="AN165" s="126">
        <f t="shared" si="2185"/>
        <v>1.0896019518489746</v>
      </c>
      <c r="AO165" s="126">
        <f t="shared" si="2185"/>
        <v>1.0927300886968412</v>
      </c>
      <c r="AP165" s="126">
        <f t="shared" si="2185"/>
        <v>1.0958672061087775</v>
      </c>
      <c r="AQ165" s="126">
        <f t="shared" si="2185"/>
        <v>1.0990133298670732</v>
      </c>
      <c r="AR165" s="126">
        <f t="shared" si="2185"/>
        <v>1.1021684858280367</v>
      </c>
      <c r="AS165" s="126">
        <f t="shared" si="2185"/>
        <v>1.1053326999222071</v>
      </c>
      <c r="AT165" s="126">
        <f t="shared" si="2185"/>
        <v>1.1085059981545673</v>
      </c>
      <c r="AU165" s="126">
        <f t="shared" si="2185"/>
        <v>1.111475962088432</v>
      </c>
      <c r="AV165" s="126">
        <f t="shared" si="2185"/>
        <v>1.1147734191259395</v>
      </c>
      <c r="AW165" s="126">
        <f t="shared" si="2185"/>
        <v>1.1179738207069689</v>
      </c>
      <c r="AX165" s="126">
        <f t="shared" si="2185"/>
        <v>1.1211834103167977</v>
      </c>
      <c r="AY165" s="126">
        <f t="shared" si="2185"/>
        <v>1.1244022143333261</v>
      </c>
      <c r="AZ165" s="126">
        <f t="shared" si="2185"/>
        <v>1.1276302592101826</v>
      </c>
      <c r="BA165" s="126">
        <f t="shared" si="2185"/>
        <v>1.1308675714769412</v>
      </c>
      <c r="BB165" s="126">
        <f t="shared" si="2185"/>
        <v>1.1341141777393395</v>
      </c>
      <c r="BC165" s="126">
        <f t="shared" si="2185"/>
        <v>1.1373701046794982</v>
      </c>
      <c r="BD165" s="126">
        <f t="shared" si="2185"/>
        <v>1.1406353790561385</v>
      </c>
      <c r="BE165" s="126">
        <f t="shared" si="2185"/>
        <v>1.1439100277048042</v>
      </c>
      <c r="BF165" s="126">
        <f t="shared" si="2185"/>
        <v>1.1471940775380809</v>
      </c>
      <c r="BG165" s="126">
        <f t="shared" si="2185"/>
        <v>1.15026769648205</v>
      </c>
      <c r="BH165" s="126">
        <f t="shared" si="2185"/>
        <v>1.1536802383994258</v>
      </c>
      <c r="BI165" s="126">
        <f t="shared" si="2185"/>
        <v>1.1569923375180708</v>
      </c>
      <c r="BJ165" s="126">
        <f t="shared" si="2185"/>
        <v>1.1603139453378331</v>
      </c>
      <c r="BK165" s="126">
        <f t="shared" si="2185"/>
        <v>1.1636450891572303</v>
      </c>
      <c r="BL165" s="126">
        <f t="shared" si="2185"/>
        <v>1.1669857963531516</v>
      </c>
      <c r="BM165" s="126">
        <f t="shared" si="2185"/>
        <v>1.1703360943810825</v>
      </c>
      <c r="BN165" s="126">
        <f t="shared" si="2185"/>
        <v>1.1736960107753303</v>
      </c>
      <c r="BO165" s="126">
        <f t="shared" si="2185"/>
        <v>1.1770655731492505</v>
      </c>
      <c r="BP165" s="126">
        <f t="shared" si="2185"/>
        <v>1.180444809195474</v>
      </c>
      <c r="BQ165" s="126">
        <f t="shared" si="2185"/>
        <v>1.1838337466861339</v>
      </c>
      <c r="BR165" s="126">
        <f t="shared" si="2185"/>
        <v>1.1872324134730949</v>
      </c>
      <c r="BS165" s="126">
        <f t="shared" si="2185"/>
        <v>1.1905270658589224</v>
      </c>
      <c r="BT165" s="126">
        <f t="shared" si="2185"/>
        <v>1.1940590467434065</v>
      </c>
      <c r="BU165" s="126">
        <f t="shared" si="2185"/>
        <v>1.1974870693312041</v>
      </c>
      <c r="BV165" s="126">
        <f t="shared" si="2185"/>
        <v>1.2009249334246579</v>
      </c>
      <c r="BW165" s="126">
        <f t="shared" ref="BW165:EB165" si="2186">BW$13</f>
        <v>1.204372667277734</v>
      </c>
      <c r="BX165" s="126">
        <f t="shared" si="2186"/>
        <v>1.2078302992255125</v>
      </c>
      <c r="BY165" s="126">
        <f t="shared" si="2186"/>
        <v>1.2112978576844211</v>
      </c>
      <c r="BZ165" s="126">
        <f t="shared" si="2186"/>
        <v>1.2147753711524676</v>
      </c>
      <c r="CA165" s="126">
        <f t="shared" si="2186"/>
        <v>1.2182628682094752</v>
      </c>
      <c r="CB165" s="126">
        <f t="shared" si="2186"/>
        <v>1.2217603775173165</v>
      </c>
      <c r="CC165" s="126">
        <f t="shared" si="2186"/>
        <v>1.2252679278201495</v>
      </c>
      <c r="CD165" s="126">
        <f t="shared" si="2186"/>
        <v>1.2287855479446541</v>
      </c>
      <c r="CE165" s="126">
        <f t="shared" si="2186"/>
        <v>1.232077770779646</v>
      </c>
      <c r="CF165" s="126">
        <f t="shared" si="2186"/>
        <v>1.23573302168438</v>
      </c>
      <c r="CG165" s="126">
        <f t="shared" si="2186"/>
        <v>1.2392806860334544</v>
      </c>
      <c r="CH165" s="126">
        <f t="shared" si="2186"/>
        <v>1.2428385353675644</v>
      </c>
      <c r="CI165" s="126">
        <f t="shared" si="2186"/>
        <v>1.2464065989267703</v>
      </c>
      <c r="CJ165" s="126">
        <f t="shared" si="2186"/>
        <v>1.2499849060350778</v>
      </c>
      <c r="CK165" s="126">
        <f t="shared" si="2186"/>
        <v>1.2535734861006791</v>
      </c>
      <c r="CL165" s="126">
        <f t="shared" si="2186"/>
        <v>1.257172368616194</v>
      </c>
      <c r="CM165" s="126">
        <f t="shared" si="2186"/>
        <v>1.2607815831589126</v>
      </c>
      <c r="CN165" s="126">
        <f t="shared" si="2186"/>
        <v>1.2644011593910389</v>
      </c>
      <c r="CO165" s="126">
        <f t="shared" si="2186"/>
        <v>1.2680311270599336</v>
      </c>
      <c r="CP165" s="126">
        <f t="shared" si="2186"/>
        <v>1.2716715159983594</v>
      </c>
      <c r="CQ165" s="126">
        <f t="shared" si="2186"/>
        <v>1.2750786410337906</v>
      </c>
      <c r="CR165" s="126">
        <f t="shared" si="2186"/>
        <v>1.2788614642181557</v>
      </c>
      <c r="CS165" s="126">
        <f t="shared" si="2186"/>
        <v>1.2825329459576562</v>
      </c>
      <c r="CT165" s="126">
        <f t="shared" si="2186"/>
        <v>1.2862149681493797</v>
      </c>
      <c r="CU165" s="126">
        <f t="shared" si="2186"/>
        <v>1.289907561053897</v>
      </c>
      <c r="CV165" s="126">
        <f t="shared" si="2186"/>
        <v>1.293610755018654</v>
      </c>
      <c r="CW165" s="126">
        <f t="shared" si="2186"/>
        <v>1.2973245804782207</v>
      </c>
      <c r="CX165" s="126">
        <f t="shared" si="2186"/>
        <v>1.3010490679545423</v>
      </c>
      <c r="CY165" s="126">
        <f t="shared" si="2186"/>
        <v>1.304784248057189</v>
      </c>
      <c r="CZ165" s="126">
        <f t="shared" si="2186"/>
        <v>1.3085301514836076</v>
      </c>
      <c r="DA165" s="126">
        <f t="shared" si="2186"/>
        <v>1.3122868090193751</v>
      </c>
      <c r="DB165" s="126">
        <f t="shared" si="2186"/>
        <v>1.3160542515384499</v>
      </c>
      <c r="DC165" s="126">
        <f t="shared" si="2186"/>
        <v>1.3195802889875801</v>
      </c>
      <c r="DD165" s="126">
        <f t="shared" si="2186"/>
        <v>1.323495136864544</v>
      </c>
      <c r="DE165" s="126">
        <f t="shared" si="2186"/>
        <v>1.3272947573576725</v>
      </c>
      <c r="DF165" s="126">
        <f t="shared" si="2186"/>
        <v>1.3311052861764079</v>
      </c>
      <c r="DG165" s="126">
        <f t="shared" si="2186"/>
        <v>1.3349267546374479</v>
      </c>
      <c r="DH165" s="126">
        <f t="shared" si="2186"/>
        <v>1.3387591941473977</v>
      </c>
      <c r="DI165" s="126">
        <f t="shared" si="2186"/>
        <v>1.3426026362030277</v>
      </c>
      <c r="DJ165" s="126">
        <f t="shared" si="2186"/>
        <v>1.3464571123915319</v>
      </c>
      <c r="DK165" s="126">
        <f t="shared" si="2186"/>
        <v>1.3503226543907885</v>
      </c>
      <c r="DL165" s="126">
        <f t="shared" si="2186"/>
        <v>1.3541992939696192</v>
      </c>
      <c r="DM165" s="126">
        <f t="shared" si="2186"/>
        <v>1.358087062988051</v>
      </c>
      <c r="DN165" s="126">
        <f t="shared" si="2186"/>
        <v>1.361985993397578</v>
      </c>
      <c r="DO165" s="126">
        <f t="shared" si="2186"/>
        <v>1.3657655991021458</v>
      </c>
      <c r="DP165" s="126">
        <f t="shared" si="2186"/>
        <v>1.3698174666548035</v>
      </c>
      <c r="DQ165" s="126">
        <f t="shared" si="2186"/>
        <v>1.3737500738651915</v>
      </c>
      <c r="DR165" s="126">
        <f t="shared" si="2186"/>
        <v>1.3776939711925826</v>
      </c>
      <c r="DS165" s="126">
        <f t="shared" si="2186"/>
        <v>1.381649191049759</v>
      </c>
      <c r="DT165" s="126">
        <f t="shared" si="2186"/>
        <v>1.385615765942557</v>
      </c>
      <c r="DU165" s="126">
        <f t="shared" si="2186"/>
        <v>1.3895937284701338</v>
      </c>
      <c r="DV165" s="126">
        <f t="shared" si="2186"/>
        <v>1.3935831113252357</v>
      </c>
      <c r="DW165" s="126">
        <f t="shared" si="2186"/>
        <v>1.3975839472944662</v>
      </c>
      <c r="DX165" s="126">
        <f t="shared" si="2186"/>
        <v>1.401596269258556</v>
      </c>
      <c r="DY165" s="126">
        <f t="shared" si="2186"/>
        <v>1.4056201101926329</v>
      </c>
      <c r="DZ165" s="126">
        <f t="shared" si="2186"/>
        <v>1.4096555031664932</v>
      </c>
      <c r="EA165" s="126">
        <f t="shared" si="2186"/>
        <v>1.4134323217047313</v>
      </c>
      <c r="EB165" s="126">
        <f t="shared" si="2186"/>
        <v>1.4176256038945581</v>
      </c>
    </row>
    <row r="166" spans="3:132" outlineLevel="1" x14ac:dyDescent="0.25">
      <c r="C166" s="320" t="s">
        <v>511</v>
      </c>
      <c r="D166" s="38"/>
      <c r="E166" s="38"/>
      <c r="F166" s="38"/>
      <c r="G166" s="52" t="s">
        <v>220</v>
      </c>
      <c r="H166" s="46">
        <f t="shared" ref="H166" si="2187">SUM(J166:EB166)</f>
        <v>43646793.068117999</v>
      </c>
      <c r="I166" s="38"/>
      <c r="J166" s="82">
        <f>J164*J165</f>
        <v>0</v>
      </c>
      <c r="K166" s="82">
        <f t="shared" ref="K166" si="2188">K164*K165</f>
        <v>0</v>
      </c>
      <c r="L166" s="82">
        <f t="shared" ref="L166" si="2189">L164*L165</f>
        <v>0</v>
      </c>
      <c r="M166" s="82">
        <f t="shared" ref="M166" si="2190">M164*M165</f>
        <v>0</v>
      </c>
      <c r="N166" s="82">
        <f t="shared" ref="N166" si="2191">N164*N165</f>
        <v>0</v>
      </c>
      <c r="O166" s="82">
        <f t="shared" ref="O166" si="2192">O164*O165</f>
        <v>0</v>
      </c>
      <c r="P166" s="82">
        <f t="shared" ref="P166" si="2193">P164*P165</f>
        <v>0</v>
      </c>
      <c r="Q166" s="82">
        <f t="shared" ref="Q166" si="2194">Q164*Q165</f>
        <v>0</v>
      </c>
      <c r="R166" s="82">
        <f t="shared" ref="R166" si="2195">R164*R165</f>
        <v>21448055.561728742</v>
      </c>
      <c r="S166" s="82">
        <f t="shared" ref="S166" si="2196">S164*S165</f>
        <v>0</v>
      </c>
      <c r="T166" s="82">
        <f t="shared" ref="T166" si="2197">T164*T165</f>
        <v>0</v>
      </c>
      <c r="U166" s="82">
        <f t="shared" ref="U166" si="2198">U164*U165</f>
        <v>0</v>
      </c>
      <c r="V166" s="82">
        <f t="shared" ref="V166" si="2199">V164*V165</f>
        <v>0</v>
      </c>
      <c r="W166" s="82">
        <f t="shared" ref="W166" si="2200">W164*W165</f>
        <v>0</v>
      </c>
      <c r="X166" s="82">
        <f t="shared" ref="X166" si="2201">X164*X165</f>
        <v>0</v>
      </c>
      <c r="Y166" s="82">
        <f t="shared" ref="Y166" si="2202">Y164*Y165</f>
        <v>0</v>
      </c>
      <c r="Z166" s="82">
        <f t="shared" ref="Z166" si="2203">Z164*Z165</f>
        <v>0</v>
      </c>
      <c r="AA166" s="82">
        <f t="shared" ref="AA166" si="2204">AA164*AA165</f>
        <v>0</v>
      </c>
      <c r="AB166" s="82">
        <f t="shared" ref="AB166" si="2205">AB164*AB165</f>
        <v>0</v>
      </c>
      <c r="AC166" s="82">
        <f t="shared" ref="AC166" si="2206">AC164*AC165</f>
        <v>0</v>
      </c>
      <c r="AD166" s="82">
        <f t="shared" ref="AD166" si="2207">AD164*AD165</f>
        <v>22198737.506389257</v>
      </c>
      <c r="AE166" s="82">
        <f t="shared" ref="AE166" si="2208">AE164*AE165</f>
        <v>0</v>
      </c>
      <c r="AF166" s="82">
        <f t="shared" ref="AF166" si="2209">AF164*AF165</f>
        <v>0</v>
      </c>
      <c r="AG166" s="82">
        <f t="shared" ref="AG166" si="2210">AG164*AG165</f>
        <v>0</v>
      </c>
      <c r="AH166" s="82">
        <f t="shared" ref="AH166" si="2211">AH164*AH165</f>
        <v>0</v>
      </c>
      <c r="AI166" s="82">
        <f t="shared" ref="AI166" si="2212">AI164*AI165</f>
        <v>0</v>
      </c>
      <c r="AJ166" s="82">
        <f t="shared" ref="AJ166" si="2213">AJ164*AJ165</f>
        <v>0</v>
      </c>
      <c r="AK166" s="82">
        <f t="shared" ref="AK166" si="2214">AK164*AK165</f>
        <v>0</v>
      </c>
      <c r="AL166" s="82">
        <f t="shared" ref="AL166" si="2215">AL164*AL165</f>
        <v>0</v>
      </c>
      <c r="AM166" s="82">
        <f t="shared" ref="AM166" si="2216">AM164*AM165</f>
        <v>0</v>
      </c>
      <c r="AN166" s="82">
        <f t="shared" ref="AN166" si="2217">AN164*AN165</f>
        <v>0</v>
      </c>
      <c r="AO166" s="82">
        <f t="shared" ref="AO166" si="2218">AO164*AO165</f>
        <v>0</v>
      </c>
      <c r="AP166" s="82">
        <f t="shared" ref="AP166" si="2219">AP164*AP165</f>
        <v>0</v>
      </c>
      <c r="AQ166" s="82">
        <f t="shared" ref="AQ166" si="2220">AQ164*AQ165</f>
        <v>0</v>
      </c>
      <c r="AR166" s="82">
        <f t="shared" ref="AR166" si="2221">AR164*AR165</f>
        <v>0</v>
      </c>
      <c r="AS166" s="82">
        <f t="shared" ref="AS166" si="2222">AS164*AS165</f>
        <v>0</v>
      </c>
      <c r="AT166" s="82">
        <f t="shared" ref="AT166" si="2223">AT164*AT165</f>
        <v>0</v>
      </c>
      <c r="AU166" s="82">
        <f t="shared" ref="AU166" si="2224">AU164*AU165</f>
        <v>0</v>
      </c>
      <c r="AV166" s="82">
        <f t="shared" ref="AV166" si="2225">AV164*AV165</f>
        <v>0</v>
      </c>
      <c r="AW166" s="82">
        <f t="shared" ref="AW166" si="2226">AW164*AW165</f>
        <v>0</v>
      </c>
      <c r="AX166" s="82">
        <f t="shared" ref="AX166" si="2227">AX164*AX165</f>
        <v>0</v>
      </c>
      <c r="AY166" s="82">
        <f t="shared" ref="AY166" si="2228">AY164*AY165</f>
        <v>0</v>
      </c>
      <c r="AZ166" s="82">
        <f t="shared" ref="AZ166" si="2229">AZ164*AZ165</f>
        <v>0</v>
      </c>
      <c r="BA166" s="82">
        <f t="shared" ref="BA166" si="2230">BA164*BA165</f>
        <v>0</v>
      </c>
      <c r="BB166" s="82">
        <f t="shared" ref="BB166" si="2231">BB164*BB165</f>
        <v>0</v>
      </c>
      <c r="BC166" s="82">
        <f t="shared" ref="BC166" si="2232">BC164*BC165</f>
        <v>0</v>
      </c>
      <c r="BD166" s="82">
        <f t="shared" ref="BD166" si="2233">BD164*BD165</f>
        <v>0</v>
      </c>
      <c r="BE166" s="82">
        <f t="shared" ref="BE166" si="2234">BE164*BE165</f>
        <v>0</v>
      </c>
      <c r="BF166" s="82">
        <f t="shared" ref="BF166" si="2235">BF164*BF165</f>
        <v>0</v>
      </c>
      <c r="BG166" s="82">
        <f t="shared" ref="BG166" si="2236">BG164*BG165</f>
        <v>0</v>
      </c>
      <c r="BH166" s="82">
        <f t="shared" ref="BH166" si="2237">BH164*BH165</f>
        <v>0</v>
      </c>
      <c r="BI166" s="82">
        <f t="shared" ref="BI166" si="2238">BI164*BI165</f>
        <v>0</v>
      </c>
      <c r="BJ166" s="82">
        <f t="shared" ref="BJ166" si="2239">BJ164*BJ165</f>
        <v>0</v>
      </c>
      <c r="BK166" s="82">
        <f t="shared" ref="BK166" si="2240">BK164*BK165</f>
        <v>0</v>
      </c>
      <c r="BL166" s="82">
        <f t="shared" ref="BL166" si="2241">BL164*BL165</f>
        <v>0</v>
      </c>
      <c r="BM166" s="82">
        <f t="shared" ref="BM166" si="2242">BM164*BM165</f>
        <v>0</v>
      </c>
      <c r="BN166" s="82">
        <f t="shared" ref="BN166" si="2243">BN164*BN165</f>
        <v>0</v>
      </c>
      <c r="BO166" s="82">
        <f t="shared" ref="BO166" si="2244">BO164*BO165</f>
        <v>0</v>
      </c>
      <c r="BP166" s="82">
        <f t="shared" ref="BP166" si="2245">BP164*BP165</f>
        <v>0</v>
      </c>
      <c r="BQ166" s="82">
        <f t="shared" ref="BQ166" si="2246">BQ164*BQ165</f>
        <v>0</v>
      </c>
      <c r="BR166" s="82">
        <f t="shared" ref="BR166" si="2247">BR164*BR165</f>
        <v>0</v>
      </c>
      <c r="BS166" s="82">
        <f t="shared" ref="BS166" si="2248">BS164*BS165</f>
        <v>0</v>
      </c>
      <c r="BT166" s="82">
        <f t="shared" ref="BT166" si="2249">BT164*BT165</f>
        <v>0</v>
      </c>
      <c r="BU166" s="82">
        <f t="shared" ref="BU166" si="2250">BU164*BU165</f>
        <v>0</v>
      </c>
      <c r="BV166" s="82">
        <f t="shared" ref="BV166" si="2251">BV164*BV165</f>
        <v>0</v>
      </c>
      <c r="BW166" s="82">
        <f t="shared" ref="BW166" si="2252">BW164*BW165</f>
        <v>0</v>
      </c>
      <c r="BX166" s="82">
        <f t="shared" ref="BX166" si="2253">BX164*BX165</f>
        <v>0</v>
      </c>
      <c r="BY166" s="82">
        <f t="shared" ref="BY166" si="2254">BY164*BY165</f>
        <v>0</v>
      </c>
      <c r="BZ166" s="82">
        <f t="shared" ref="BZ166" si="2255">BZ164*BZ165</f>
        <v>0</v>
      </c>
      <c r="CA166" s="82">
        <f t="shared" ref="CA166" si="2256">CA164*CA165</f>
        <v>0</v>
      </c>
      <c r="CB166" s="82">
        <f t="shared" ref="CB166" si="2257">CB164*CB165</f>
        <v>0</v>
      </c>
      <c r="CC166" s="82">
        <f t="shared" ref="CC166" si="2258">CC164*CC165</f>
        <v>0</v>
      </c>
      <c r="CD166" s="82">
        <f t="shared" ref="CD166" si="2259">CD164*CD165</f>
        <v>0</v>
      </c>
      <c r="CE166" s="82">
        <f t="shared" ref="CE166" si="2260">CE164*CE165</f>
        <v>0</v>
      </c>
      <c r="CF166" s="82">
        <f t="shared" ref="CF166" si="2261">CF164*CF165</f>
        <v>0</v>
      </c>
      <c r="CG166" s="82">
        <f t="shared" ref="CG166" si="2262">CG164*CG165</f>
        <v>0</v>
      </c>
      <c r="CH166" s="82">
        <f t="shared" ref="CH166" si="2263">CH164*CH165</f>
        <v>0</v>
      </c>
      <c r="CI166" s="82">
        <f t="shared" ref="CI166" si="2264">CI164*CI165</f>
        <v>0</v>
      </c>
      <c r="CJ166" s="82">
        <f t="shared" ref="CJ166" si="2265">CJ164*CJ165</f>
        <v>0</v>
      </c>
      <c r="CK166" s="82">
        <f t="shared" ref="CK166" si="2266">CK164*CK165</f>
        <v>0</v>
      </c>
      <c r="CL166" s="82">
        <f t="shared" ref="CL166" si="2267">CL164*CL165</f>
        <v>0</v>
      </c>
      <c r="CM166" s="82">
        <f t="shared" ref="CM166" si="2268">CM164*CM165</f>
        <v>0</v>
      </c>
      <c r="CN166" s="82">
        <f t="shared" ref="CN166" si="2269">CN164*CN165</f>
        <v>0</v>
      </c>
      <c r="CO166" s="82">
        <f t="shared" ref="CO166" si="2270">CO164*CO165</f>
        <v>0</v>
      </c>
      <c r="CP166" s="82">
        <f t="shared" ref="CP166" si="2271">CP164*CP165</f>
        <v>0</v>
      </c>
      <c r="CQ166" s="82">
        <f t="shared" ref="CQ166" si="2272">CQ164*CQ165</f>
        <v>0</v>
      </c>
      <c r="CR166" s="82">
        <f t="shared" ref="CR166" si="2273">CR164*CR165</f>
        <v>0</v>
      </c>
      <c r="CS166" s="82">
        <f t="shared" ref="CS166" si="2274">CS164*CS165</f>
        <v>0</v>
      </c>
      <c r="CT166" s="82">
        <f t="shared" ref="CT166" si="2275">CT164*CT165</f>
        <v>0</v>
      </c>
      <c r="CU166" s="82">
        <f t="shared" ref="CU166" si="2276">CU164*CU165</f>
        <v>0</v>
      </c>
      <c r="CV166" s="82">
        <f t="shared" ref="CV166" si="2277">CV164*CV165</f>
        <v>0</v>
      </c>
      <c r="CW166" s="82">
        <f t="shared" ref="CW166" si="2278">CW164*CW165</f>
        <v>0</v>
      </c>
      <c r="CX166" s="82">
        <f t="shared" ref="CX166" si="2279">CX164*CX165</f>
        <v>0</v>
      </c>
      <c r="CY166" s="82">
        <f t="shared" ref="CY166" si="2280">CY164*CY165</f>
        <v>0</v>
      </c>
      <c r="CZ166" s="82">
        <f t="shared" ref="CZ166" si="2281">CZ164*CZ165</f>
        <v>0</v>
      </c>
      <c r="DA166" s="82">
        <f t="shared" ref="DA166" si="2282">DA164*DA165</f>
        <v>0</v>
      </c>
      <c r="DB166" s="82">
        <f t="shared" ref="DB166" si="2283">DB164*DB165</f>
        <v>0</v>
      </c>
      <c r="DC166" s="82">
        <f t="shared" ref="DC166" si="2284">DC164*DC165</f>
        <v>0</v>
      </c>
      <c r="DD166" s="82">
        <f t="shared" ref="DD166" si="2285">DD164*DD165</f>
        <v>0</v>
      </c>
      <c r="DE166" s="82">
        <f t="shared" ref="DE166" si="2286">DE164*DE165</f>
        <v>0</v>
      </c>
      <c r="DF166" s="82">
        <f t="shared" ref="DF166" si="2287">DF164*DF165</f>
        <v>0</v>
      </c>
      <c r="DG166" s="82">
        <f t="shared" ref="DG166" si="2288">DG164*DG165</f>
        <v>0</v>
      </c>
      <c r="DH166" s="82">
        <f t="shared" ref="DH166" si="2289">DH164*DH165</f>
        <v>0</v>
      </c>
      <c r="DI166" s="82">
        <f t="shared" ref="DI166" si="2290">DI164*DI165</f>
        <v>0</v>
      </c>
      <c r="DJ166" s="82">
        <f t="shared" ref="DJ166" si="2291">DJ164*DJ165</f>
        <v>0</v>
      </c>
      <c r="DK166" s="82">
        <f t="shared" ref="DK166" si="2292">DK164*DK165</f>
        <v>0</v>
      </c>
      <c r="DL166" s="82">
        <f t="shared" ref="DL166" si="2293">DL164*DL165</f>
        <v>0</v>
      </c>
      <c r="DM166" s="82">
        <f t="shared" ref="DM166" si="2294">DM164*DM165</f>
        <v>0</v>
      </c>
      <c r="DN166" s="82">
        <f t="shared" ref="DN166" si="2295">DN164*DN165</f>
        <v>0</v>
      </c>
      <c r="DO166" s="82">
        <f t="shared" ref="DO166" si="2296">DO164*DO165</f>
        <v>0</v>
      </c>
      <c r="DP166" s="82">
        <f t="shared" ref="DP166" si="2297">DP164*DP165</f>
        <v>0</v>
      </c>
      <c r="DQ166" s="82">
        <f t="shared" ref="DQ166" si="2298">DQ164*DQ165</f>
        <v>0</v>
      </c>
      <c r="DR166" s="82">
        <f t="shared" ref="DR166" si="2299">DR164*DR165</f>
        <v>0</v>
      </c>
      <c r="DS166" s="82">
        <f t="shared" ref="DS166" si="2300">DS164*DS165</f>
        <v>0</v>
      </c>
      <c r="DT166" s="82">
        <f t="shared" ref="DT166" si="2301">DT164*DT165</f>
        <v>0</v>
      </c>
      <c r="DU166" s="82">
        <f t="shared" ref="DU166" si="2302">DU164*DU165</f>
        <v>0</v>
      </c>
      <c r="DV166" s="82">
        <f t="shared" ref="DV166" si="2303">DV164*DV165</f>
        <v>0</v>
      </c>
      <c r="DW166" s="82">
        <f t="shared" ref="DW166" si="2304">DW164*DW165</f>
        <v>0</v>
      </c>
      <c r="DX166" s="82">
        <f t="shared" ref="DX166" si="2305">DX164*DX165</f>
        <v>0</v>
      </c>
      <c r="DY166" s="82">
        <f t="shared" ref="DY166" si="2306">DY164*DY165</f>
        <v>0</v>
      </c>
      <c r="DZ166" s="82">
        <f t="shared" ref="DZ166" si="2307">DZ164*DZ165</f>
        <v>0</v>
      </c>
      <c r="EA166" s="82">
        <f t="shared" ref="EA166" si="2308">EA164*EA165</f>
        <v>0</v>
      </c>
      <c r="EB166" s="82">
        <f t="shared" ref="EB166" si="2309">EB164*EB165</f>
        <v>0</v>
      </c>
    </row>
    <row r="167" spans="3:132" outlineLevel="1" x14ac:dyDescent="0.25">
      <c r="C167" s="325"/>
    </row>
    <row r="168" spans="3:132" ht="13" outlineLevel="1" x14ac:dyDescent="0.3">
      <c r="C168" s="339" t="s">
        <v>502</v>
      </c>
      <c r="G168" s="52"/>
      <c r="H168" s="29"/>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row>
    <row r="169" spans="3:132" outlineLevel="1" x14ac:dyDescent="0.25">
      <c r="C169" s="317" t="s">
        <v>509</v>
      </c>
      <c r="D169" s="16">
        <f>Costs!$I$24*Costs!$I$32</f>
        <v>13975840.472735399</v>
      </c>
      <c r="G169" s="52" t="s">
        <v>525</v>
      </c>
      <c r="H169" s="46">
        <f t="shared" ref="H169" si="2310">SUM(J169:EB169)</f>
        <v>27951680.945470799</v>
      </c>
      <c r="J169" s="82">
        <f t="shared" ref="J169:AO169" si="2311">$D$169*(MONTH($D162)=J$5)*(AND(J$7&gt;=$D$162,J$7&lt;$E$162))</f>
        <v>0</v>
      </c>
      <c r="K169" s="82">
        <f t="shared" si="2311"/>
        <v>0</v>
      </c>
      <c r="L169" s="82">
        <f t="shared" si="2311"/>
        <v>0</v>
      </c>
      <c r="M169" s="82">
        <f t="shared" si="2311"/>
        <v>0</v>
      </c>
      <c r="N169" s="82">
        <f t="shared" si="2311"/>
        <v>0</v>
      </c>
      <c r="O169" s="82">
        <f t="shared" si="2311"/>
        <v>0</v>
      </c>
      <c r="P169" s="82">
        <f t="shared" si="2311"/>
        <v>0</v>
      </c>
      <c r="Q169" s="82">
        <f t="shared" si="2311"/>
        <v>0</v>
      </c>
      <c r="R169" s="82">
        <f t="shared" si="2311"/>
        <v>13975840.472735399</v>
      </c>
      <c r="S169" s="82">
        <f t="shared" si="2311"/>
        <v>0</v>
      </c>
      <c r="T169" s="82">
        <f t="shared" si="2311"/>
        <v>0</v>
      </c>
      <c r="U169" s="82">
        <f t="shared" si="2311"/>
        <v>0</v>
      </c>
      <c r="V169" s="82">
        <f t="shared" si="2311"/>
        <v>0</v>
      </c>
      <c r="W169" s="82">
        <f t="shared" si="2311"/>
        <v>0</v>
      </c>
      <c r="X169" s="82">
        <f t="shared" si="2311"/>
        <v>0</v>
      </c>
      <c r="Y169" s="82">
        <f t="shared" si="2311"/>
        <v>0</v>
      </c>
      <c r="Z169" s="82">
        <f t="shared" si="2311"/>
        <v>0</v>
      </c>
      <c r="AA169" s="82">
        <f t="shared" si="2311"/>
        <v>0</v>
      </c>
      <c r="AB169" s="82">
        <f t="shared" si="2311"/>
        <v>0</v>
      </c>
      <c r="AC169" s="82">
        <f t="shared" si="2311"/>
        <v>0</v>
      </c>
      <c r="AD169" s="82">
        <f t="shared" si="2311"/>
        <v>13975840.472735399</v>
      </c>
      <c r="AE169" s="82">
        <f t="shared" si="2311"/>
        <v>0</v>
      </c>
      <c r="AF169" s="82">
        <f t="shared" si="2311"/>
        <v>0</v>
      </c>
      <c r="AG169" s="82">
        <f t="shared" si="2311"/>
        <v>0</v>
      </c>
      <c r="AH169" s="82">
        <f t="shared" si="2311"/>
        <v>0</v>
      </c>
      <c r="AI169" s="82">
        <f t="shared" si="2311"/>
        <v>0</v>
      </c>
      <c r="AJ169" s="82">
        <f t="shared" si="2311"/>
        <v>0</v>
      </c>
      <c r="AK169" s="82">
        <f t="shared" si="2311"/>
        <v>0</v>
      </c>
      <c r="AL169" s="82">
        <f t="shared" si="2311"/>
        <v>0</v>
      </c>
      <c r="AM169" s="82">
        <f t="shared" si="2311"/>
        <v>0</v>
      </c>
      <c r="AN169" s="82">
        <f t="shared" si="2311"/>
        <v>0</v>
      </c>
      <c r="AO169" s="82">
        <f t="shared" si="2311"/>
        <v>0</v>
      </c>
      <c r="AP169" s="82">
        <f t="shared" ref="AP169:BU169" si="2312">$D$169*(MONTH($D162)=AP$5)*(AND(AP$7&gt;=$D$162,AP$7&lt;$E$162))</f>
        <v>0</v>
      </c>
      <c r="AQ169" s="82">
        <f t="shared" si="2312"/>
        <v>0</v>
      </c>
      <c r="AR169" s="82">
        <f t="shared" si="2312"/>
        <v>0</v>
      </c>
      <c r="AS169" s="82">
        <f t="shared" si="2312"/>
        <v>0</v>
      </c>
      <c r="AT169" s="82">
        <f t="shared" si="2312"/>
        <v>0</v>
      </c>
      <c r="AU169" s="82">
        <f t="shared" si="2312"/>
        <v>0</v>
      </c>
      <c r="AV169" s="82">
        <f t="shared" si="2312"/>
        <v>0</v>
      </c>
      <c r="AW169" s="82">
        <f t="shared" si="2312"/>
        <v>0</v>
      </c>
      <c r="AX169" s="82">
        <f t="shared" si="2312"/>
        <v>0</v>
      </c>
      <c r="AY169" s="82">
        <f t="shared" si="2312"/>
        <v>0</v>
      </c>
      <c r="AZ169" s="82">
        <f t="shared" si="2312"/>
        <v>0</v>
      </c>
      <c r="BA169" s="82">
        <f t="shared" si="2312"/>
        <v>0</v>
      </c>
      <c r="BB169" s="82">
        <f t="shared" si="2312"/>
        <v>0</v>
      </c>
      <c r="BC169" s="82">
        <f t="shared" si="2312"/>
        <v>0</v>
      </c>
      <c r="BD169" s="82">
        <f t="shared" si="2312"/>
        <v>0</v>
      </c>
      <c r="BE169" s="82">
        <f t="shared" si="2312"/>
        <v>0</v>
      </c>
      <c r="BF169" s="82">
        <f t="shared" si="2312"/>
        <v>0</v>
      </c>
      <c r="BG169" s="82">
        <f t="shared" si="2312"/>
        <v>0</v>
      </c>
      <c r="BH169" s="82">
        <f t="shared" si="2312"/>
        <v>0</v>
      </c>
      <c r="BI169" s="82">
        <f t="shared" si="2312"/>
        <v>0</v>
      </c>
      <c r="BJ169" s="82">
        <f t="shared" si="2312"/>
        <v>0</v>
      </c>
      <c r="BK169" s="82">
        <f t="shared" si="2312"/>
        <v>0</v>
      </c>
      <c r="BL169" s="82">
        <f t="shared" si="2312"/>
        <v>0</v>
      </c>
      <c r="BM169" s="82">
        <f t="shared" si="2312"/>
        <v>0</v>
      </c>
      <c r="BN169" s="82">
        <f t="shared" si="2312"/>
        <v>0</v>
      </c>
      <c r="BO169" s="82">
        <f t="shared" si="2312"/>
        <v>0</v>
      </c>
      <c r="BP169" s="82">
        <f t="shared" si="2312"/>
        <v>0</v>
      </c>
      <c r="BQ169" s="82">
        <f t="shared" si="2312"/>
        <v>0</v>
      </c>
      <c r="BR169" s="82">
        <f t="shared" si="2312"/>
        <v>0</v>
      </c>
      <c r="BS169" s="82">
        <f t="shared" si="2312"/>
        <v>0</v>
      </c>
      <c r="BT169" s="82">
        <f t="shared" si="2312"/>
        <v>0</v>
      </c>
      <c r="BU169" s="82">
        <f t="shared" si="2312"/>
        <v>0</v>
      </c>
      <c r="BV169" s="82">
        <f t="shared" ref="BV169:DA169" si="2313">$D$169*(MONTH($D162)=BV$5)*(AND(BV$7&gt;=$D$162,BV$7&lt;$E$162))</f>
        <v>0</v>
      </c>
      <c r="BW169" s="82">
        <f t="shared" si="2313"/>
        <v>0</v>
      </c>
      <c r="BX169" s="82">
        <f t="shared" si="2313"/>
        <v>0</v>
      </c>
      <c r="BY169" s="82">
        <f t="shared" si="2313"/>
        <v>0</v>
      </c>
      <c r="BZ169" s="82">
        <f t="shared" si="2313"/>
        <v>0</v>
      </c>
      <c r="CA169" s="82">
        <f t="shared" si="2313"/>
        <v>0</v>
      </c>
      <c r="CB169" s="82">
        <f t="shared" si="2313"/>
        <v>0</v>
      </c>
      <c r="CC169" s="82">
        <f t="shared" si="2313"/>
        <v>0</v>
      </c>
      <c r="CD169" s="82">
        <f t="shared" si="2313"/>
        <v>0</v>
      </c>
      <c r="CE169" s="82">
        <f t="shared" si="2313"/>
        <v>0</v>
      </c>
      <c r="CF169" s="82">
        <f t="shared" si="2313"/>
        <v>0</v>
      </c>
      <c r="CG169" s="82">
        <f t="shared" si="2313"/>
        <v>0</v>
      </c>
      <c r="CH169" s="82">
        <f t="shared" si="2313"/>
        <v>0</v>
      </c>
      <c r="CI169" s="82">
        <f t="shared" si="2313"/>
        <v>0</v>
      </c>
      <c r="CJ169" s="82">
        <f t="shared" si="2313"/>
        <v>0</v>
      </c>
      <c r="CK169" s="82">
        <f t="shared" si="2313"/>
        <v>0</v>
      </c>
      <c r="CL169" s="82">
        <f t="shared" si="2313"/>
        <v>0</v>
      </c>
      <c r="CM169" s="82">
        <f t="shared" si="2313"/>
        <v>0</v>
      </c>
      <c r="CN169" s="82">
        <f t="shared" si="2313"/>
        <v>0</v>
      </c>
      <c r="CO169" s="82">
        <f t="shared" si="2313"/>
        <v>0</v>
      </c>
      <c r="CP169" s="82">
        <f t="shared" si="2313"/>
        <v>0</v>
      </c>
      <c r="CQ169" s="82">
        <f t="shared" si="2313"/>
        <v>0</v>
      </c>
      <c r="CR169" s="82">
        <f t="shared" si="2313"/>
        <v>0</v>
      </c>
      <c r="CS169" s="82">
        <f t="shared" si="2313"/>
        <v>0</v>
      </c>
      <c r="CT169" s="82">
        <f t="shared" si="2313"/>
        <v>0</v>
      </c>
      <c r="CU169" s="82">
        <f t="shared" si="2313"/>
        <v>0</v>
      </c>
      <c r="CV169" s="82">
        <f t="shared" si="2313"/>
        <v>0</v>
      </c>
      <c r="CW169" s="82">
        <f t="shared" si="2313"/>
        <v>0</v>
      </c>
      <c r="CX169" s="82">
        <f t="shared" si="2313"/>
        <v>0</v>
      </c>
      <c r="CY169" s="82">
        <f t="shared" si="2313"/>
        <v>0</v>
      </c>
      <c r="CZ169" s="82">
        <f t="shared" si="2313"/>
        <v>0</v>
      </c>
      <c r="DA169" s="82">
        <f t="shared" si="2313"/>
        <v>0</v>
      </c>
      <c r="DB169" s="82">
        <f t="shared" ref="DB169:EB169" si="2314">$D$169*(MONTH($D162)=DB$5)*(AND(DB$7&gt;=$D$162,DB$7&lt;$E$162))</f>
        <v>0</v>
      </c>
      <c r="DC169" s="82">
        <f t="shared" si="2314"/>
        <v>0</v>
      </c>
      <c r="DD169" s="82">
        <f t="shared" si="2314"/>
        <v>0</v>
      </c>
      <c r="DE169" s="82">
        <f t="shared" si="2314"/>
        <v>0</v>
      </c>
      <c r="DF169" s="82">
        <f t="shared" si="2314"/>
        <v>0</v>
      </c>
      <c r="DG169" s="82">
        <f t="shared" si="2314"/>
        <v>0</v>
      </c>
      <c r="DH169" s="82">
        <f t="shared" si="2314"/>
        <v>0</v>
      </c>
      <c r="DI169" s="82">
        <f t="shared" si="2314"/>
        <v>0</v>
      </c>
      <c r="DJ169" s="82">
        <f t="shared" si="2314"/>
        <v>0</v>
      </c>
      <c r="DK169" s="82">
        <f t="shared" si="2314"/>
        <v>0</v>
      </c>
      <c r="DL169" s="82">
        <f t="shared" si="2314"/>
        <v>0</v>
      </c>
      <c r="DM169" s="82">
        <f t="shared" si="2314"/>
        <v>0</v>
      </c>
      <c r="DN169" s="82">
        <f t="shared" si="2314"/>
        <v>0</v>
      </c>
      <c r="DO169" s="82">
        <f t="shared" si="2314"/>
        <v>0</v>
      </c>
      <c r="DP169" s="82">
        <f t="shared" si="2314"/>
        <v>0</v>
      </c>
      <c r="DQ169" s="82">
        <f t="shared" si="2314"/>
        <v>0</v>
      </c>
      <c r="DR169" s="82">
        <f t="shared" si="2314"/>
        <v>0</v>
      </c>
      <c r="DS169" s="82">
        <f t="shared" si="2314"/>
        <v>0</v>
      </c>
      <c r="DT169" s="82">
        <f t="shared" si="2314"/>
        <v>0</v>
      </c>
      <c r="DU169" s="82">
        <f t="shared" si="2314"/>
        <v>0</v>
      </c>
      <c r="DV169" s="82">
        <f t="shared" si="2314"/>
        <v>0</v>
      </c>
      <c r="DW169" s="82">
        <f t="shared" si="2314"/>
        <v>0</v>
      </c>
      <c r="DX169" s="82">
        <f t="shared" si="2314"/>
        <v>0</v>
      </c>
      <c r="DY169" s="82">
        <f t="shared" si="2314"/>
        <v>0</v>
      </c>
      <c r="DZ169" s="82">
        <f t="shared" si="2314"/>
        <v>0</v>
      </c>
      <c r="EA169" s="82">
        <f t="shared" si="2314"/>
        <v>0</v>
      </c>
      <c r="EB169" s="82">
        <f t="shared" si="2314"/>
        <v>0</v>
      </c>
    </row>
    <row r="170" spans="3:132" outlineLevel="1" x14ac:dyDescent="0.25">
      <c r="C170" s="317" t="s">
        <v>506</v>
      </c>
      <c r="D170" s="125">
        <f>Costs!I35</f>
        <v>1.12E-2</v>
      </c>
      <c r="G170" s="52" t="s">
        <v>215</v>
      </c>
      <c r="H170" s="29"/>
      <c r="J170" s="310">
        <f>$D170</f>
        <v>1.12E-2</v>
      </c>
      <c r="K170" s="310">
        <f t="shared" ref="K170:BV171" si="2315">$D170</f>
        <v>1.12E-2</v>
      </c>
      <c r="L170" s="310">
        <f t="shared" si="2315"/>
        <v>1.12E-2</v>
      </c>
      <c r="M170" s="310">
        <f t="shared" si="2315"/>
        <v>1.12E-2</v>
      </c>
      <c r="N170" s="310">
        <f t="shared" si="2315"/>
        <v>1.12E-2</v>
      </c>
      <c r="O170" s="310">
        <f t="shared" si="2315"/>
        <v>1.12E-2</v>
      </c>
      <c r="P170" s="310">
        <f t="shared" si="2315"/>
        <v>1.12E-2</v>
      </c>
      <c r="Q170" s="310">
        <f t="shared" si="2315"/>
        <v>1.12E-2</v>
      </c>
      <c r="R170" s="310">
        <f t="shared" si="2315"/>
        <v>1.12E-2</v>
      </c>
      <c r="S170" s="310">
        <f t="shared" si="2315"/>
        <v>1.12E-2</v>
      </c>
      <c r="T170" s="310">
        <f t="shared" si="2315"/>
        <v>1.12E-2</v>
      </c>
      <c r="U170" s="310">
        <f t="shared" si="2315"/>
        <v>1.12E-2</v>
      </c>
      <c r="V170" s="310">
        <f t="shared" si="2315"/>
        <v>1.12E-2</v>
      </c>
      <c r="W170" s="310">
        <f t="shared" si="2315"/>
        <v>1.12E-2</v>
      </c>
      <c r="X170" s="310">
        <f t="shared" si="2315"/>
        <v>1.12E-2</v>
      </c>
      <c r="Y170" s="310">
        <f t="shared" si="2315"/>
        <v>1.12E-2</v>
      </c>
      <c r="Z170" s="310">
        <f t="shared" si="2315"/>
        <v>1.12E-2</v>
      </c>
      <c r="AA170" s="310">
        <f t="shared" si="2315"/>
        <v>1.12E-2</v>
      </c>
      <c r="AB170" s="310">
        <f t="shared" si="2315"/>
        <v>1.12E-2</v>
      </c>
      <c r="AC170" s="310">
        <f t="shared" si="2315"/>
        <v>1.12E-2</v>
      </c>
      <c r="AD170" s="310">
        <f t="shared" si="2315"/>
        <v>1.12E-2</v>
      </c>
      <c r="AE170" s="310">
        <f t="shared" si="2315"/>
        <v>1.12E-2</v>
      </c>
      <c r="AF170" s="310">
        <f t="shared" si="2315"/>
        <v>1.12E-2</v>
      </c>
      <c r="AG170" s="310">
        <f t="shared" si="2315"/>
        <v>1.12E-2</v>
      </c>
      <c r="AH170" s="310">
        <f t="shared" si="2315"/>
        <v>1.12E-2</v>
      </c>
      <c r="AI170" s="310">
        <f t="shared" si="2315"/>
        <v>1.12E-2</v>
      </c>
      <c r="AJ170" s="310">
        <f t="shared" si="2315"/>
        <v>1.12E-2</v>
      </c>
      <c r="AK170" s="310">
        <f t="shared" si="2315"/>
        <v>1.12E-2</v>
      </c>
      <c r="AL170" s="310">
        <f t="shared" si="2315"/>
        <v>1.12E-2</v>
      </c>
      <c r="AM170" s="310">
        <f t="shared" si="2315"/>
        <v>1.12E-2</v>
      </c>
      <c r="AN170" s="310">
        <f t="shared" si="2315"/>
        <v>1.12E-2</v>
      </c>
      <c r="AO170" s="310">
        <f t="shared" si="2315"/>
        <v>1.12E-2</v>
      </c>
      <c r="AP170" s="310">
        <f t="shared" si="2315"/>
        <v>1.12E-2</v>
      </c>
      <c r="AQ170" s="310">
        <f t="shared" si="2315"/>
        <v>1.12E-2</v>
      </c>
      <c r="AR170" s="310">
        <f t="shared" si="2315"/>
        <v>1.12E-2</v>
      </c>
      <c r="AS170" s="310">
        <f t="shared" si="2315"/>
        <v>1.12E-2</v>
      </c>
      <c r="AT170" s="310">
        <f t="shared" si="2315"/>
        <v>1.12E-2</v>
      </c>
      <c r="AU170" s="310">
        <f t="shared" si="2315"/>
        <v>1.12E-2</v>
      </c>
      <c r="AV170" s="310">
        <f t="shared" si="2315"/>
        <v>1.12E-2</v>
      </c>
      <c r="AW170" s="310">
        <f t="shared" si="2315"/>
        <v>1.12E-2</v>
      </c>
      <c r="AX170" s="310">
        <f t="shared" si="2315"/>
        <v>1.12E-2</v>
      </c>
      <c r="AY170" s="310">
        <f t="shared" si="2315"/>
        <v>1.12E-2</v>
      </c>
      <c r="AZ170" s="310">
        <f t="shared" si="2315"/>
        <v>1.12E-2</v>
      </c>
      <c r="BA170" s="310">
        <f t="shared" si="2315"/>
        <v>1.12E-2</v>
      </c>
      <c r="BB170" s="310">
        <f t="shared" si="2315"/>
        <v>1.12E-2</v>
      </c>
      <c r="BC170" s="310">
        <f t="shared" si="2315"/>
        <v>1.12E-2</v>
      </c>
      <c r="BD170" s="310">
        <f t="shared" si="2315"/>
        <v>1.12E-2</v>
      </c>
      <c r="BE170" s="310">
        <f t="shared" si="2315"/>
        <v>1.12E-2</v>
      </c>
      <c r="BF170" s="310">
        <f t="shared" si="2315"/>
        <v>1.12E-2</v>
      </c>
      <c r="BG170" s="310">
        <f t="shared" si="2315"/>
        <v>1.12E-2</v>
      </c>
      <c r="BH170" s="310">
        <f t="shared" si="2315"/>
        <v>1.12E-2</v>
      </c>
      <c r="BI170" s="310">
        <f t="shared" si="2315"/>
        <v>1.12E-2</v>
      </c>
      <c r="BJ170" s="310">
        <f t="shared" si="2315"/>
        <v>1.12E-2</v>
      </c>
      <c r="BK170" s="310">
        <f t="shared" si="2315"/>
        <v>1.12E-2</v>
      </c>
      <c r="BL170" s="310">
        <f t="shared" si="2315"/>
        <v>1.12E-2</v>
      </c>
      <c r="BM170" s="310">
        <f t="shared" si="2315"/>
        <v>1.12E-2</v>
      </c>
      <c r="BN170" s="310">
        <f t="shared" si="2315"/>
        <v>1.12E-2</v>
      </c>
      <c r="BO170" s="310">
        <f t="shared" si="2315"/>
        <v>1.12E-2</v>
      </c>
      <c r="BP170" s="310">
        <f t="shared" si="2315"/>
        <v>1.12E-2</v>
      </c>
      <c r="BQ170" s="310">
        <f t="shared" si="2315"/>
        <v>1.12E-2</v>
      </c>
      <c r="BR170" s="310">
        <f t="shared" si="2315"/>
        <v>1.12E-2</v>
      </c>
      <c r="BS170" s="310">
        <f t="shared" si="2315"/>
        <v>1.12E-2</v>
      </c>
      <c r="BT170" s="310">
        <f t="shared" si="2315"/>
        <v>1.12E-2</v>
      </c>
      <c r="BU170" s="310">
        <f t="shared" si="2315"/>
        <v>1.12E-2</v>
      </c>
      <c r="BV170" s="310">
        <f t="shared" si="2315"/>
        <v>1.12E-2</v>
      </c>
      <c r="BW170" s="310">
        <f t="shared" ref="BW170:EB171" si="2316">$D170</f>
        <v>1.12E-2</v>
      </c>
      <c r="BX170" s="310">
        <f t="shared" si="2316"/>
        <v>1.12E-2</v>
      </c>
      <c r="BY170" s="310">
        <f t="shared" si="2316"/>
        <v>1.12E-2</v>
      </c>
      <c r="BZ170" s="310">
        <f t="shared" si="2316"/>
        <v>1.12E-2</v>
      </c>
      <c r="CA170" s="310">
        <f t="shared" si="2316"/>
        <v>1.12E-2</v>
      </c>
      <c r="CB170" s="310">
        <f t="shared" si="2316"/>
        <v>1.12E-2</v>
      </c>
      <c r="CC170" s="310">
        <f t="shared" si="2316"/>
        <v>1.12E-2</v>
      </c>
      <c r="CD170" s="310">
        <f t="shared" si="2316"/>
        <v>1.12E-2</v>
      </c>
      <c r="CE170" s="310">
        <f t="shared" si="2316"/>
        <v>1.12E-2</v>
      </c>
      <c r="CF170" s="310">
        <f t="shared" si="2316"/>
        <v>1.12E-2</v>
      </c>
      <c r="CG170" s="310">
        <f t="shared" si="2316"/>
        <v>1.12E-2</v>
      </c>
      <c r="CH170" s="310">
        <f t="shared" si="2316"/>
        <v>1.12E-2</v>
      </c>
      <c r="CI170" s="310">
        <f t="shared" si="2316"/>
        <v>1.12E-2</v>
      </c>
      <c r="CJ170" s="310">
        <f t="shared" si="2316"/>
        <v>1.12E-2</v>
      </c>
      <c r="CK170" s="310">
        <f t="shared" si="2316"/>
        <v>1.12E-2</v>
      </c>
      <c r="CL170" s="310">
        <f t="shared" si="2316"/>
        <v>1.12E-2</v>
      </c>
      <c r="CM170" s="310">
        <f t="shared" si="2316"/>
        <v>1.12E-2</v>
      </c>
      <c r="CN170" s="310">
        <f t="shared" si="2316"/>
        <v>1.12E-2</v>
      </c>
      <c r="CO170" s="310">
        <f t="shared" si="2316"/>
        <v>1.12E-2</v>
      </c>
      <c r="CP170" s="310">
        <f t="shared" si="2316"/>
        <v>1.12E-2</v>
      </c>
      <c r="CQ170" s="310">
        <f t="shared" si="2316"/>
        <v>1.12E-2</v>
      </c>
      <c r="CR170" s="310">
        <f t="shared" si="2316"/>
        <v>1.12E-2</v>
      </c>
      <c r="CS170" s="310">
        <f t="shared" si="2316"/>
        <v>1.12E-2</v>
      </c>
      <c r="CT170" s="310">
        <f t="shared" si="2316"/>
        <v>1.12E-2</v>
      </c>
      <c r="CU170" s="310">
        <f t="shared" si="2316"/>
        <v>1.12E-2</v>
      </c>
      <c r="CV170" s="310">
        <f t="shared" si="2316"/>
        <v>1.12E-2</v>
      </c>
      <c r="CW170" s="310">
        <f t="shared" si="2316"/>
        <v>1.12E-2</v>
      </c>
      <c r="CX170" s="310">
        <f t="shared" si="2316"/>
        <v>1.12E-2</v>
      </c>
      <c r="CY170" s="310">
        <f t="shared" si="2316"/>
        <v>1.12E-2</v>
      </c>
      <c r="CZ170" s="310">
        <f t="shared" si="2316"/>
        <v>1.12E-2</v>
      </c>
      <c r="DA170" s="310">
        <f t="shared" si="2316"/>
        <v>1.12E-2</v>
      </c>
      <c r="DB170" s="310">
        <f t="shared" si="2316"/>
        <v>1.12E-2</v>
      </c>
      <c r="DC170" s="310">
        <f t="shared" si="2316"/>
        <v>1.12E-2</v>
      </c>
      <c r="DD170" s="310">
        <f t="shared" si="2316"/>
        <v>1.12E-2</v>
      </c>
      <c r="DE170" s="310">
        <f t="shared" si="2316"/>
        <v>1.12E-2</v>
      </c>
      <c r="DF170" s="310">
        <f t="shared" si="2316"/>
        <v>1.12E-2</v>
      </c>
      <c r="DG170" s="310">
        <f t="shared" si="2316"/>
        <v>1.12E-2</v>
      </c>
      <c r="DH170" s="310">
        <f t="shared" si="2316"/>
        <v>1.12E-2</v>
      </c>
      <c r="DI170" s="310">
        <f t="shared" si="2316"/>
        <v>1.12E-2</v>
      </c>
      <c r="DJ170" s="310">
        <f t="shared" si="2316"/>
        <v>1.12E-2</v>
      </c>
      <c r="DK170" s="310">
        <f t="shared" si="2316"/>
        <v>1.12E-2</v>
      </c>
      <c r="DL170" s="310">
        <f t="shared" si="2316"/>
        <v>1.12E-2</v>
      </c>
      <c r="DM170" s="310">
        <f t="shared" si="2316"/>
        <v>1.12E-2</v>
      </c>
      <c r="DN170" s="310">
        <f t="shared" si="2316"/>
        <v>1.12E-2</v>
      </c>
      <c r="DO170" s="310">
        <f t="shared" si="2316"/>
        <v>1.12E-2</v>
      </c>
      <c r="DP170" s="310">
        <f t="shared" si="2316"/>
        <v>1.12E-2</v>
      </c>
      <c r="DQ170" s="310">
        <f t="shared" si="2316"/>
        <v>1.12E-2</v>
      </c>
      <c r="DR170" s="310">
        <f t="shared" si="2316"/>
        <v>1.12E-2</v>
      </c>
      <c r="DS170" s="310">
        <f t="shared" si="2316"/>
        <v>1.12E-2</v>
      </c>
      <c r="DT170" s="310">
        <f t="shared" si="2316"/>
        <v>1.12E-2</v>
      </c>
      <c r="DU170" s="310">
        <f t="shared" si="2316"/>
        <v>1.12E-2</v>
      </c>
      <c r="DV170" s="310">
        <f t="shared" si="2316"/>
        <v>1.12E-2</v>
      </c>
      <c r="DW170" s="310">
        <f t="shared" si="2316"/>
        <v>1.12E-2</v>
      </c>
      <c r="DX170" s="310">
        <f t="shared" si="2316"/>
        <v>1.12E-2</v>
      </c>
      <c r="DY170" s="310">
        <f t="shared" si="2316"/>
        <v>1.12E-2</v>
      </c>
      <c r="DZ170" s="310">
        <f t="shared" si="2316"/>
        <v>1.12E-2</v>
      </c>
      <c r="EA170" s="310">
        <f t="shared" si="2316"/>
        <v>1.12E-2</v>
      </c>
      <c r="EB170" s="310">
        <f t="shared" si="2316"/>
        <v>1.12E-2</v>
      </c>
    </row>
    <row r="171" spans="3:132" outlineLevel="1" x14ac:dyDescent="0.25">
      <c r="C171" s="317" t="s">
        <v>507</v>
      </c>
      <c r="D171" s="125">
        <f>Costs!I36</f>
        <v>0.34331904647395239</v>
      </c>
      <c r="G171" s="52" t="s">
        <v>215</v>
      </c>
      <c r="H171" s="29"/>
      <c r="J171" s="310">
        <f>$D171</f>
        <v>0.34331904647395239</v>
      </c>
      <c r="K171" s="310">
        <f t="shared" si="2315"/>
        <v>0.34331904647395239</v>
      </c>
      <c r="L171" s="310">
        <f t="shared" si="2315"/>
        <v>0.34331904647395239</v>
      </c>
      <c r="M171" s="310">
        <f t="shared" si="2315"/>
        <v>0.34331904647395239</v>
      </c>
      <c r="N171" s="310">
        <f t="shared" si="2315"/>
        <v>0.34331904647395239</v>
      </c>
      <c r="O171" s="310">
        <f t="shared" si="2315"/>
        <v>0.34331904647395239</v>
      </c>
      <c r="P171" s="310">
        <f t="shared" si="2315"/>
        <v>0.34331904647395239</v>
      </c>
      <c r="Q171" s="310">
        <f t="shared" si="2315"/>
        <v>0.34331904647395239</v>
      </c>
      <c r="R171" s="310">
        <f t="shared" si="2315"/>
        <v>0.34331904647395239</v>
      </c>
      <c r="S171" s="310">
        <f t="shared" si="2315"/>
        <v>0.34331904647395239</v>
      </c>
      <c r="T171" s="310">
        <f t="shared" si="2315"/>
        <v>0.34331904647395239</v>
      </c>
      <c r="U171" s="310">
        <f t="shared" si="2315"/>
        <v>0.34331904647395239</v>
      </c>
      <c r="V171" s="310">
        <f t="shared" si="2315"/>
        <v>0.34331904647395239</v>
      </c>
      <c r="W171" s="310">
        <f t="shared" si="2315"/>
        <v>0.34331904647395239</v>
      </c>
      <c r="X171" s="310">
        <f t="shared" si="2315"/>
        <v>0.34331904647395239</v>
      </c>
      <c r="Y171" s="310">
        <f t="shared" si="2315"/>
        <v>0.34331904647395239</v>
      </c>
      <c r="Z171" s="310">
        <f t="shared" si="2315"/>
        <v>0.34331904647395239</v>
      </c>
      <c r="AA171" s="310">
        <f t="shared" si="2315"/>
        <v>0.34331904647395239</v>
      </c>
      <c r="AB171" s="310">
        <f t="shared" si="2315"/>
        <v>0.34331904647395239</v>
      </c>
      <c r="AC171" s="310">
        <f t="shared" si="2315"/>
        <v>0.34331904647395239</v>
      </c>
      <c r="AD171" s="310">
        <f t="shared" si="2315"/>
        <v>0.34331904647395239</v>
      </c>
      <c r="AE171" s="310">
        <f t="shared" si="2315"/>
        <v>0.34331904647395239</v>
      </c>
      <c r="AF171" s="310">
        <f t="shared" si="2315"/>
        <v>0.34331904647395239</v>
      </c>
      <c r="AG171" s="310">
        <f t="shared" si="2315"/>
        <v>0.34331904647395239</v>
      </c>
      <c r="AH171" s="310">
        <f t="shared" si="2315"/>
        <v>0.34331904647395239</v>
      </c>
      <c r="AI171" s="310">
        <f t="shared" si="2315"/>
        <v>0.34331904647395239</v>
      </c>
      <c r="AJ171" s="310">
        <f t="shared" si="2315"/>
        <v>0.34331904647395239</v>
      </c>
      <c r="AK171" s="310">
        <f t="shared" si="2315"/>
        <v>0.34331904647395239</v>
      </c>
      <c r="AL171" s="310">
        <f t="shared" si="2315"/>
        <v>0.34331904647395239</v>
      </c>
      <c r="AM171" s="310">
        <f t="shared" si="2315"/>
        <v>0.34331904647395239</v>
      </c>
      <c r="AN171" s="310">
        <f t="shared" si="2315"/>
        <v>0.34331904647395239</v>
      </c>
      <c r="AO171" s="310">
        <f t="shared" si="2315"/>
        <v>0.34331904647395239</v>
      </c>
      <c r="AP171" s="310">
        <f t="shared" si="2315"/>
        <v>0.34331904647395239</v>
      </c>
      <c r="AQ171" s="310">
        <f t="shared" si="2315"/>
        <v>0.34331904647395239</v>
      </c>
      <c r="AR171" s="310">
        <f t="shared" si="2315"/>
        <v>0.34331904647395239</v>
      </c>
      <c r="AS171" s="310">
        <f t="shared" si="2315"/>
        <v>0.34331904647395239</v>
      </c>
      <c r="AT171" s="310">
        <f t="shared" si="2315"/>
        <v>0.34331904647395239</v>
      </c>
      <c r="AU171" s="310">
        <f t="shared" si="2315"/>
        <v>0.34331904647395239</v>
      </c>
      <c r="AV171" s="310">
        <f t="shared" si="2315"/>
        <v>0.34331904647395239</v>
      </c>
      <c r="AW171" s="310">
        <f t="shared" si="2315"/>
        <v>0.34331904647395239</v>
      </c>
      <c r="AX171" s="310">
        <f t="shared" si="2315"/>
        <v>0.34331904647395239</v>
      </c>
      <c r="AY171" s="310">
        <f t="shared" si="2315"/>
        <v>0.34331904647395239</v>
      </c>
      <c r="AZ171" s="310">
        <f t="shared" si="2315"/>
        <v>0.34331904647395239</v>
      </c>
      <c r="BA171" s="310">
        <f t="shared" si="2315"/>
        <v>0.34331904647395239</v>
      </c>
      <c r="BB171" s="310">
        <f t="shared" si="2315"/>
        <v>0.34331904647395239</v>
      </c>
      <c r="BC171" s="310">
        <f t="shared" si="2315"/>
        <v>0.34331904647395239</v>
      </c>
      <c r="BD171" s="310">
        <f t="shared" si="2315"/>
        <v>0.34331904647395239</v>
      </c>
      <c r="BE171" s="310">
        <f t="shared" si="2315"/>
        <v>0.34331904647395239</v>
      </c>
      <c r="BF171" s="310">
        <f t="shared" si="2315"/>
        <v>0.34331904647395239</v>
      </c>
      <c r="BG171" s="310">
        <f t="shared" si="2315"/>
        <v>0.34331904647395239</v>
      </c>
      <c r="BH171" s="310">
        <f t="shared" si="2315"/>
        <v>0.34331904647395239</v>
      </c>
      <c r="BI171" s="310">
        <f t="shared" si="2315"/>
        <v>0.34331904647395239</v>
      </c>
      <c r="BJ171" s="310">
        <f t="shared" si="2315"/>
        <v>0.34331904647395239</v>
      </c>
      <c r="BK171" s="310">
        <f t="shared" si="2315"/>
        <v>0.34331904647395239</v>
      </c>
      <c r="BL171" s="310">
        <f t="shared" si="2315"/>
        <v>0.34331904647395239</v>
      </c>
      <c r="BM171" s="310">
        <f t="shared" si="2315"/>
        <v>0.34331904647395239</v>
      </c>
      <c r="BN171" s="310">
        <f t="shared" si="2315"/>
        <v>0.34331904647395239</v>
      </c>
      <c r="BO171" s="310">
        <f t="shared" si="2315"/>
        <v>0.34331904647395239</v>
      </c>
      <c r="BP171" s="310">
        <f t="shared" si="2315"/>
        <v>0.34331904647395239</v>
      </c>
      <c r="BQ171" s="310">
        <f t="shared" si="2315"/>
        <v>0.34331904647395239</v>
      </c>
      <c r="BR171" s="310">
        <f t="shared" si="2315"/>
        <v>0.34331904647395239</v>
      </c>
      <c r="BS171" s="310">
        <f t="shared" si="2315"/>
        <v>0.34331904647395239</v>
      </c>
      <c r="BT171" s="310">
        <f t="shared" si="2315"/>
        <v>0.34331904647395239</v>
      </c>
      <c r="BU171" s="310">
        <f t="shared" si="2315"/>
        <v>0.34331904647395239</v>
      </c>
      <c r="BV171" s="310">
        <f t="shared" si="2315"/>
        <v>0.34331904647395239</v>
      </c>
      <c r="BW171" s="310">
        <f t="shared" si="2316"/>
        <v>0.34331904647395239</v>
      </c>
      <c r="BX171" s="310">
        <f t="shared" si="2316"/>
        <v>0.34331904647395239</v>
      </c>
      <c r="BY171" s="310">
        <f t="shared" si="2316"/>
        <v>0.34331904647395239</v>
      </c>
      <c r="BZ171" s="310">
        <f t="shared" si="2316"/>
        <v>0.34331904647395239</v>
      </c>
      <c r="CA171" s="310">
        <f t="shared" si="2316"/>
        <v>0.34331904647395239</v>
      </c>
      <c r="CB171" s="310">
        <f t="shared" si="2316"/>
        <v>0.34331904647395239</v>
      </c>
      <c r="CC171" s="310">
        <f t="shared" si="2316"/>
        <v>0.34331904647395239</v>
      </c>
      <c r="CD171" s="310">
        <f t="shared" si="2316"/>
        <v>0.34331904647395239</v>
      </c>
      <c r="CE171" s="310">
        <f t="shared" si="2316"/>
        <v>0.34331904647395239</v>
      </c>
      <c r="CF171" s="310">
        <f t="shared" si="2316"/>
        <v>0.34331904647395239</v>
      </c>
      <c r="CG171" s="310">
        <f t="shared" si="2316"/>
        <v>0.34331904647395239</v>
      </c>
      <c r="CH171" s="310">
        <f t="shared" si="2316"/>
        <v>0.34331904647395239</v>
      </c>
      <c r="CI171" s="310">
        <f t="shared" si="2316"/>
        <v>0.34331904647395239</v>
      </c>
      <c r="CJ171" s="310">
        <f t="shared" si="2316"/>
        <v>0.34331904647395239</v>
      </c>
      <c r="CK171" s="310">
        <f t="shared" si="2316"/>
        <v>0.34331904647395239</v>
      </c>
      <c r="CL171" s="310">
        <f t="shared" si="2316"/>
        <v>0.34331904647395239</v>
      </c>
      <c r="CM171" s="310">
        <f t="shared" si="2316"/>
        <v>0.34331904647395239</v>
      </c>
      <c r="CN171" s="310">
        <f t="shared" si="2316"/>
        <v>0.34331904647395239</v>
      </c>
      <c r="CO171" s="310">
        <f t="shared" si="2316"/>
        <v>0.34331904647395239</v>
      </c>
      <c r="CP171" s="310">
        <f t="shared" si="2316"/>
        <v>0.34331904647395239</v>
      </c>
      <c r="CQ171" s="310">
        <f t="shared" si="2316"/>
        <v>0.34331904647395239</v>
      </c>
      <c r="CR171" s="310">
        <f t="shared" si="2316"/>
        <v>0.34331904647395239</v>
      </c>
      <c r="CS171" s="310">
        <f t="shared" si="2316"/>
        <v>0.34331904647395239</v>
      </c>
      <c r="CT171" s="310">
        <f t="shared" si="2316"/>
        <v>0.34331904647395239</v>
      </c>
      <c r="CU171" s="310">
        <f t="shared" si="2316"/>
        <v>0.34331904647395239</v>
      </c>
      <c r="CV171" s="310">
        <f t="shared" si="2316"/>
        <v>0.34331904647395239</v>
      </c>
      <c r="CW171" s="310">
        <f t="shared" si="2316"/>
        <v>0.34331904647395239</v>
      </c>
      <c r="CX171" s="310">
        <f t="shared" si="2316"/>
        <v>0.34331904647395239</v>
      </c>
      <c r="CY171" s="310">
        <f t="shared" si="2316"/>
        <v>0.34331904647395239</v>
      </c>
      <c r="CZ171" s="310">
        <f t="shared" si="2316"/>
        <v>0.34331904647395239</v>
      </c>
      <c r="DA171" s="310">
        <f t="shared" si="2316"/>
        <v>0.34331904647395239</v>
      </c>
      <c r="DB171" s="310">
        <f t="shared" si="2316"/>
        <v>0.34331904647395239</v>
      </c>
      <c r="DC171" s="310">
        <f t="shared" si="2316"/>
        <v>0.34331904647395239</v>
      </c>
      <c r="DD171" s="310">
        <f t="shared" si="2316"/>
        <v>0.34331904647395239</v>
      </c>
      <c r="DE171" s="310">
        <f t="shared" si="2316"/>
        <v>0.34331904647395239</v>
      </c>
      <c r="DF171" s="310">
        <f t="shared" si="2316"/>
        <v>0.34331904647395239</v>
      </c>
      <c r="DG171" s="310">
        <f t="shared" si="2316"/>
        <v>0.34331904647395239</v>
      </c>
      <c r="DH171" s="310">
        <f t="shared" si="2316"/>
        <v>0.34331904647395239</v>
      </c>
      <c r="DI171" s="310">
        <f t="shared" si="2316"/>
        <v>0.34331904647395239</v>
      </c>
      <c r="DJ171" s="310">
        <f t="shared" si="2316"/>
        <v>0.34331904647395239</v>
      </c>
      <c r="DK171" s="310">
        <f t="shared" si="2316"/>
        <v>0.34331904647395239</v>
      </c>
      <c r="DL171" s="310">
        <f t="shared" si="2316"/>
        <v>0.34331904647395239</v>
      </c>
      <c r="DM171" s="310">
        <f t="shared" si="2316"/>
        <v>0.34331904647395239</v>
      </c>
      <c r="DN171" s="310">
        <f t="shared" si="2316"/>
        <v>0.34331904647395239</v>
      </c>
      <c r="DO171" s="310">
        <f t="shared" si="2316"/>
        <v>0.34331904647395239</v>
      </c>
      <c r="DP171" s="310">
        <f t="shared" si="2316"/>
        <v>0.34331904647395239</v>
      </c>
      <c r="DQ171" s="310">
        <f t="shared" si="2316"/>
        <v>0.34331904647395239</v>
      </c>
      <c r="DR171" s="310">
        <f t="shared" si="2316"/>
        <v>0.34331904647395239</v>
      </c>
      <c r="DS171" s="310">
        <f t="shared" si="2316"/>
        <v>0.34331904647395239</v>
      </c>
      <c r="DT171" s="310">
        <f t="shared" si="2316"/>
        <v>0.34331904647395239</v>
      </c>
      <c r="DU171" s="310">
        <f t="shared" si="2316"/>
        <v>0.34331904647395239</v>
      </c>
      <c r="DV171" s="310">
        <f t="shared" si="2316"/>
        <v>0.34331904647395239</v>
      </c>
      <c r="DW171" s="310">
        <f t="shared" si="2316"/>
        <v>0.34331904647395239</v>
      </c>
      <c r="DX171" s="310">
        <f t="shared" si="2316"/>
        <v>0.34331904647395239</v>
      </c>
      <c r="DY171" s="310">
        <f t="shared" si="2316"/>
        <v>0.34331904647395239</v>
      </c>
      <c r="DZ171" s="310">
        <f t="shared" si="2316"/>
        <v>0.34331904647395239</v>
      </c>
      <c r="EA171" s="310">
        <f t="shared" si="2316"/>
        <v>0.34331904647395239</v>
      </c>
      <c r="EB171" s="310">
        <f t="shared" si="2316"/>
        <v>0.34331904647395239</v>
      </c>
    </row>
    <row r="172" spans="3:132" outlineLevel="1" x14ac:dyDescent="0.25">
      <c r="C172" s="317" t="s">
        <v>508</v>
      </c>
      <c r="D172" s="31">
        <f>Costs!$I$39</f>
        <v>1.9</v>
      </c>
      <c r="E172" s="31">
        <f>Costs!$I$40</f>
        <v>0.4</v>
      </c>
      <c r="G172" s="52" t="s">
        <v>220</v>
      </c>
      <c r="H172" s="29"/>
      <c r="J172" s="312">
        <f t="shared" ref="J172:BU172" si="2317">$D172-$E172</f>
        <v>1.5</v>
      </c>
      <c r="K172" s="312">
        <f t="shared" si="2317"/>
        <v>1.5</v>
      </c>
      <c r="L172" s="312">
        <f t="shared" si="2317"/>
        <v>1.5</v>
      </c>
      <c r="M172" s="312">
        <f t="shared" si="2317"/>
        <v>1.5</v>
      </c>
      <c r="N172" s="312">
        <f t="shared" si="2317"/>
        <v>1.5</v>
      </c>
      <c r="O172" s="312">
        <f t="shared" si="2317"/>
        <v>1.5</v>
      </c>
      <c r="P172" s="312">
        <f t="shared" si="2317"/>
        <v>1.5</v>
      </c>
      <c r="Q172" s="312">
        <f t="shared" si="2317"/>
        <v>1.5</v>
      </c>
      <c r="R172" s="312">
        <f t="shared" si="2317"/>
        <v>1.5</v>
      </c>
      <c r="S172" s="312">
        <f t="shared" si="2317"/>
        <v>1.5</v>
      </c>
      <c r="T172" s="312">
        <f t="shared" si="2317"/>
        <v>1.5</v>
      </c>
      <c r="U172" s="312">
        <f t="shared" si="2317"/>
        <v>1.5</v>
      </c>
      <c r="V172" s="312">
        <f t="shared" si="2317"/>
        <v>1.5</v>
      </c>
      <c r="W172" s="312">
        <f t="shared" si="2317"/>
        <v>1.5</v>
      </c>
      <c r="X172" s="312">
        <f t="shared" si="2317"/>
        <v>1.5</v>
      </c>
      <c r="Y172" s="312">
        <f t="shared" si="2317"/>
        <v>1.5</v>
      </c>
      <c r="Z172" s="312">
        <f t="shared" si="2317"/>
        <v>1.5</v>
      </c>
      <c r="AA172" s="312">
        <f t="shared" si="2317"/>
        <v>1.5</v>
      </c>
      <c r="AB172" s="312">
        <f t="shared" si="2317"/>
        <v>1.5</v>
      </c>
      <c r="AC172" s="312">
        <f t="shared" si="2317"/>
        <v>1.5</v>
      </c>
      <c r="AD172" s="312">
        <f t="shared" si="2317"/>
        <v>1.5</v>
      </c>
      <c r="AE172" s="312">
        <f t="shared" si="2317"/>
        <v>1.5</v>
      </c>
      <c r="AF172" s="312">
        <f t="shared" si="2317"/>
        <v>1.5</v>
      </c>
      <c r="AG172" s="312">
        <f t="shared" si="2317"/>
        <v>1.5</v>
      </c>
      <c r="AH172" s="312">
        <f t="shared" si="2317"/>
        <v>1.5</v>
      </c>
      <c r="AI172" s="312">
        <f t="shared" si="2317"/>
        <v>1.5</v>
      </c>
      <c r="AJ172" s="312">
        <f t="shared" si="2317"/>
        <v>1.5</v>
      </c>
      <c r="AK172" s="312">
        <f t="shared" si="2317"/>
        <v>1.5</v>
      </c>
      <c r="AL172" s="312">
        <f t="shared" si="2317"/>
        <v>1.5</v>
      </c>
      <c r="AM172" s="312">
        <f t="shared" si="2317"/>
        <v>1.5</v>
      </c>
      <c r="AN172" s="312">
        <f t="shared" si="2317"/>
        <v>1.5</v>
      </c>
      <c r="AO172" s="312">
        <f t="shared" si="2317"/>
        <v>1.5</v>
      </c>
      <c r="AP172" s="312">
        <f t="shared" si="2317"/>
        <v>1.5</v>
      </c>
      <c r="AQ172" s="312">
        <f t="shared" si="2317"/>
        <v>1.5</v>
      </c>
      <c r="AR172" s="312">
        <f t="shared" si="2317"/>
        <v>1.5</v>
      </c>
      <c r="AS172" s="312">
        <f t="shared" si="2317"/>
        <v>1.5</v>
      </c>
      <c r="AT172" s="312">
        <f t="shared" si="2317"/>
        <v>1.5</v>
      </c>
      <c r="AU172" s="312">
        <f t="shared" si="2317"/>
        <v>1.5</v>
      </c>
      <c r="AV172" s="312">
        <f t="shared" si="2317"/>
        <v>1.5</v>
      </c>
      <c r="AW172" s="312">
        <f t="shared" si="2317"/>
        <v>1.5</v>
      </c>
      <c r="AX172" s="312">
        <f t="shared" si="2317"/>
        <v>1.5</v>
      </c>
      <c r="AY172" s="312">
        <f t="shared" si="2317"/>
        <v>1.5</v>
      </c>
      <c r="AZ172" s="312">
        <f t="shared" si="2317"/>
        <v>1.5</v>
      </c>
      <c r="BA172" s="312">
        <f t="shared" si="2317"/>
        <v>1.5</v>
      </c>
      <c r="BB172" s="312">
        <f t="shared" si="2317"/>
        <v>1.5</v>
      </c>
      <c r="BC172" s="312">
        <f t="shared" si="2317"/>
        <v>1.5</v>
      </c>
      <c r="BD172" s="312">
        <f t="shared" si="2317"/>
        <v>1.5</v>
      </c>
      <c r="BE172" s="312">
        <f t="shared" si="2317"/>
        <v>1.5</v>
      </c>
      <c r="BF172" s="312">
        <f t="shared" si="2317"/>
        <v>1.5</v>
      </c>
      <c r="BG172" s="312">
        <f t="shared" si="2317"/>
        <v>1.5</v>
      </c>
      <c r="BH172" s="312">
        <f t="shared" si="2317"/>
        <v>1.5</v>
      </c>
      <c r="BI172" s="312">
        <f t="shared" si="2317"/>
        <v>1.5</v>
      </c>
      <c r="BJ172" s="312">
        <f t="shared" si="2317"/>
        <v>1.5</v>
      </c>
      <c r="BK172" s="312">
        <f t="shared" si="2317"/>
        <v>1.5</v>
      </c>
      <c r="BL172" s="312">
        <f t="shared" si="2317"/>
        <v>1.5</v>
      </c>
      <c r="BM172" s="312">
        <f t="shared" si="2317"/>
        <v>1.5</v>
      </c>
      <c r="BN172" s="312">
        <f t="shared" si="2317"/>
        <v>1.5</v>
      </c>
      <c r="BO172" s="312">
        <f t="shared" si="2317"/>
        <v>1.5</v>
      </c>
      <c r="BP172" s="312">
        <f t="shared" si="2317"/>
        <v>1.5</v>
      </c>
      <c r="BQ172" s="312">
        <f t="shared" si="2317"/>
        <v>1.5</v>
      </c>
      <c r="BR172" s="312">
        <f t="shared" si="2317"/>
        <v>1.5</v>
      </c>
      <c r="BS172" s="312">
        <f t="shared" si="2317"/>
        <v>1.5</v>
      </c>
      <c r="BT172" s="312">
        <f t="shared" si="2317"/>
        <v>1.5</v>
      </c>
      <c r="BU172" s="312">
        <f t="shared" si="2317"/>
        <v>1.5</v>
      </c>
      <c r="BV172" s="312">
        <f t="shared" ref="BV172:EB172" si="2318">$D172-$E172</f>
        <v>1.5</v>
      </c>
      <c r="BW172" s="312">
        <f t="shared" si="2318"/>
        <v>1.5</v>
      </c>
      <c r="BX172" s="312">
        <f t="shared" si="2318"/>
        <v>1.5</v>
      </c>
      <c r="BY172" s="312">
        <f t="shared" si="2318"/>
        <v>1.5</v>
      </c>
      <c r="BZ172" s="312">
        <f t="shared" si="2318"/>
        <v>1.5</v>
      </c>
      <c r="CA172" s="312">
        <f t="shared" si="2318"/>
        <v>1.5</v>
      </c>
      <c r="CB172" s="312">
        <f t="shared" si="2318"/>
        <v>1.5</v>
      </c>
      <c r="CC172" s="312">
        <f t="shared" si="2318"/>
        <v>1.5</v>
      </c>
      <c r="CD172" s="312">
        <f t="shared" si="2318"/>
        <v>1.5</v>
      </c>
      <c r="CE172" s="312">
        <f t="shared" si="2318"/>
        <v>1.5</v>
      </c>
      <c r="CF172" s="312">
        <f t="shared" si="2318"/>
        <v>1.5</v>
      </c>
      <c r="CG172" s="312">
        <f t="shared" si="2318"/>
        <v>1.5</v>
      </c>
      <c r="CH172" s="312">
        <f t="shared" si="2318"/>
        <v>1.5</v>
      </c>
      <c r="CI172" s="312">
        <f t="shared" si="2318"/>
        <v>1.5</v>
      </c>
      <c r="CJ172" s="312">
        <f t="shared" si="2318"/>
        <v>1.5</v>
      </c>
      <c r="CK172" s="312">
        <f t="shared" si="2318"/>
        <v>1.5</v>
      </c>
      <c r="CL172" s="312">
        <f t="shared" si="2318"/>
        <v>1.5</v>
      </c>
      <c r="CM172" s="312">
        <f t="shared" si="2318"/>
        <v>1.5</v>
      </c>
      <c r="CN172" s="312">
        <f t="shared" si="2318"/>
        <v>1.5</v>
      </c>
      <c r="CO172" s="312">
        <f t="shared" si="2318"/>
        <v>1.5</v>
      </c>
      <c r="CP172" s="312">
        <f t="shared" si="2318"/>
        <v>1.5</v>
      </c>
      <c r="CQ172" s="312">
        <f t="shared" si="2318"/>
        <v>1.5</v>
      </c>
      <c r="CR172" s="312">
        <f t="shared" si="2318"/>
        <v>1.5</v>
      </c>
      <c r="CS172" s="312">
        <f t="shared" si="2318"/>
        <v>1.5</v>
      </c>
      <c r="CT172" s="312">
        <f t="shared" si="2318"/>
        <v>1.5</v>
      </c>
      <c r="CU172" s="312">
        <f t="shared" si="2318"/>
        <v>1.5</v>
      </c>
      <c r="CV172" s="312">
        <f t="shared" si="2318"/>
        <v>1.5</v>
      </c>
      <c r="CW172" s="312">
        <f t="shared" si="2318"/>
        <v>1.5</v>
      </c>
      <c r="CX172" s="312">
        <f t="shared" si="2318"/>
        <v>1.5</v>
      </c>
      <c r="CY172" s="312">
        <f t="shared" si="2318"/>
        <v>1.5</v>
      </c>
      <c r="CZ172" s="312">
        <f t="shared" si="2318"/>
        <v>1.5</v>
      </c>
      <c r="DA172" s="312">
        <f t="shared" si="2318"/>
        <v>1.5</v>
      </c>
      <c r="DB172" s="312">
        <f t="shared" si="2318"/>
        <v>1.5</v>
      </c>
      <c r="DC172" s="312">
        <f t="shared" si="2318"/>
        <v>1.5</v>
      </c>
      <c r="DD172" s="312">
        <f t="shared" si="2318"/>
        <v>1.5</v>
      </c>
      <c r="DE172" s="312">
        <f t="shared" si="2318"/>
        <v>1.5</v>
      </c>
      <c r="DF172" s="312">
        <f t="shared" si="2318"/>
        <v>1.5</v>
      </c>
      <c r="DG172" s="312">
        <f t="shared" si="2318"/>
        <v>1.5</v>
      </c>
      <c r="DH172" s="312">
        <f t="shared" si="2318"/>
        <v>1.5</v>
      </c>
      <c r="DI172" s="312">
        <f t="shared" si="2318"/>
        <v>1.5</v>
      </c>
      <c r="DJ172" s="312">
        <f t="shared" si="2318"/>
        <v>1.5</v>
      </c>
      <c r="DK172" s="312">
        <f t="shared" si="2318"/>
        <v>1.5</v>
      </c>
      <c r="DL172" s="312">
        <f t="shared" si="2318"/>
        <v>1.5</v>
      </c>
      <c r="DM172" s="312">
        <f t="shared" si="2318"/>
        <v>1.5</v>
      </c>
      <c r="DN172" s="312">
        <f t="shared" si="2318"/>
        <v>1.5</v>
      </c>
      <c r="DO172" s="312">
        <f t="shared" si="2318"/>
        <v>1.5</v>
      </c>
      <c r="DP172" s="312">
        <f t="shared" si="2318"/>
        <v>1.5</v>
      </c>
      <c r="DQ172" s="312">
        <f t="shared" si="2318"/>
        <v>1.5</v>
      </c>
      <c r="DR172" s="312">
        <f t="shared" si="2318"/>
        <v>1.5</v>
      </c>
      <c r="DS172" s="312">
        <f t="shared" si="2318"/>
        <v>1.5</v>
      </c>
      <c r="DT172" s="312">
        <f t="shared" si="2318"/>
        <v>1.5</v>
      </c>
      <c r="DU172" s="312">
        <f t="shared" si="2318"/>
        <v>1.5</v>
      </c>
      <c r="DV172" s="312">
        <f t="shared" si="2318"/>
        <v>1.5</v>
      </c>
      <c r="DW172" s="312">
        <f t="shared" si="2318"/>
        <v>1.5</v>
      </c>
      <c r="DX172" s="312">
        <f t="shared" si="2318"/>
        <v>1.5</v>
      </c>
      <c r="DY172" s="312">
        <f t="shared" si="2318"/>
        <v>1.5</v>
      </c>
      <c r="DZ172" s="312">
        <f t="shared" si="2318"/>
        <v>1.5</v>
      </c>
      <c r="EA172" s="312">
        <f t="shared" si="2318"/>
        <v>1.5</v>
      </c>
      <c r="EB172" s="312">
        <f t="shared" si="2318"/>
        <v>1.5</v>
      </c>
    </row>
    <row r="173" spans="3:132" outlineLevel="1" x14ac:dyDescent="0.25">
      <c r="C173" s="323" t="s">
        <v>514</v>
      </c>
      <c r="D173" s="38"/>
      <c r="E173" s="38"/>
      <c r="F173" s="38"/>
      <c r="G173" s="55" t="s">
        <v>220</v>
      </c>
      <c r="H173" s="316">
        <f t="shared" ref="H173" si="2319">SUM(J173:EB173)</f>
        <v>14864104.914198678</v>
      </c>
      <c r="I173" s="38"/>
      <c r="J173" s="314">
        <f>J169*(J170+J171)*J172</f>
        <v>0</v>
      </c>
      <c r="K173" s="314">
        <f t="shared" ref="K173:BV173" si="2320">K169*(K170+K171)*K172</f>
        <v>0</v>
      </c>
      <c r="L173" s="314">
        <f t="shared" si="2320"/>
        <v>0</v>
      </c>
      <c r="M173" s="314">
        <f t="shared" si="2320"/>
        <v>0</v>
      </c>
      <c r="N173" s="314">
        <f t="shared" si="2320"/>
        <v>0</v>
      </c>
      <c r="O173" s="314">
        <f t="shared" si="2320"/>
        <v>0</v>
      </c>
      <c r="P173" s="314">
        <f t="shared" si="2320"/>
        <v>0</v>
      </c>
      <c r="Q173" s="314">
        <f t="shared" si="2320"/>
        <v>0</v>
      </c>
      <c r="R173" s="314">
        <f t="shared" si="2320"/>
        <v>7432052.457099339</v>
      </c>
      <c r="S173" s="314">
        <f t="shared" si="2320"/>
        <v>0</v>
      </c>
      <c r="T173" s="314">
        <f t="shared" si="2320"/>
        <v>0</v>
      </c>
      <c r="U173" s="314">
        <f t="shared" si="2320"/>
        <v>0</v>
      </c>
      <c r="V173" s="314">
        <f t="shared" si="2320"/>
        <v>0</v>
      </c>
      <c r="W173" s="314">
        <f t="shared" si="2320"/>
        <v>0</v>
      </c>
      <c r="X173" s="314">
        <f t="shared" si="2320"/>
        <v>0</v>
      </c>
      <c r="Y173" s="314">
        <f t="shared" si="2320"/>
        <v>0</v>
      </c>
      <c r="Z173" s="314">
        <f t="shared" si="2320"/>
        <v>0</v>
      </c>
      <c r="AA173" s="314">
        <f t="shared" si="2320"/>
        <v>0</v>
      </c>
      <c r="AB173" s="314">
        <f t="shared" si="2320"/>
        <v>0</v>
      </c>
      <c r="AC173" s="314">
        <f t="shared" si="2320"/>
        <v>0</v>
      </c>
      <c r="AD173" s="314">
        <f t="shared" si="2320"/>
        <v>7432052.457099339</v>
      </c>
      <c r="AE173" s="314">
        <f t="shared" si="2320"/>
        <v>0</v>
      </c>
      <c r="AF173" s="314">
        <f t="shared" si="2320"/>
        <v>0</v>
      </c>
      <c r="AG173" s="314">
        <f t="shared" si="2320"/>
        <v>0</v>
      </c>
      <c r="AH173" s="314">
        <f t="shared" si="2320"/>
        <v>0</v>
      </c>
      <c r="AI173" s="314">
        <f t="shared" si="2320"/>
        <v>0</v>
      </c>
      <c r="AJ173" s="314">
        <f t="shared" si="2320"/>
        <v>0</v>
      </c>
      <c r="AK173" s="314">
        <f t="shared" si="2320"/>
        <v>0</v>
      </c>
      <c r="AL173" s="314">
        <f t="shared" si="2320"/>
        <v>0</v>
      </c>
      <c r="AM173" s="314">
        <f t="shared" si="2320"/>
        <v>0</v>
      </c>
      <c r="AN173" s="314">
        <f t="shared" si="2320"/>
        <v>0</v>
      </c>
      <c r="AO173" s="314">
        <f t="shared" si="2320"/>
        <v>0</v>
      </c>
      <c r="AP173" s="314">
        <f t="shared" si="2320"/>
        <v>0</v>
      </c>
      <c r="AQ173" s="314">
        <f t="shared" si="2320"/>
        <v>0</v>
      </c>
      <c r="AR173" s="314">
        <f t="shared" si="2320"/>
        <v>0</v>
      </c>
      <c r="AS173" s="314">
        <f t="shared" si="2320"/>
        <v>0</v>
      </c>
      <c r="AT173" s="314">
        <f t="shared" si="2320"/>
        <v>0</v>
      </c>
      <c r="AU173" s="314">
        <f t="shared" si="2320"/>
        <v>0</v>
      </c>
      <c r="AV173" s="314">
        <f t="shared" si="2320"/>
        <v>0</v>
      </c>
      <c r="AW173" s="314">
        <f t="shared" si="2320"/>
        <v>0</v>
      </c>
      <c r="AX173" s="314">
        <f t="shared" si="2320"/>
        <v>0</v>
      </c>
      <c r="AY173" s="314">
        <f t="shared" si="2320"/>
        <v>0</v>
      </c>
      <c r="AZ173" s="314">
        <f t="shared" si="2320"/>
        <v>0</v>
      </c>
      <c r="BA173" s="314">
        <f t="shared" si="2320"/>
        <v>0</v>
      </c>
      <c r="BB173" s="314">
        <f t="shared" si="2320"/>
        <v>0</v>
      </c>
      <c r="BC173" s="314">
        <f t="shared" si="2320"/>
        <v>0</v>
      </c>
      <c r="BD173" s="314">
        <f t="shared" si="2320"/>
        <v>0</v>
      </c>
      <c r="BE173" s="314">
        <f t="shared" si="2320"/>
        <v>0</v>
      </c>
      <c r="BF173" s="314">
        <f t="shared" si="2320"/>
        <v>0</v>
      </c>
      <c r="BG173" s="314">
        <f t="shared" si="2320"/>
        <v>0</v>
      </c>
      <c r="BH173" s="314">
        <f t="shared" si="2320"/>
        <v>0</v>
      </c>
      <c r="BI173" s="314">
        <f t="shared" si="2320"/>
        <v>0</v>
      </c>
      <c r="BJ173" s="314">
        <f t="shared" si="2320"/>
        <v>0</v>
      </c>
      <c r="BK173" s="314">
        <f t="shared" si="2320"/>
        <v>0</v>
      </c>
      <c r="BL173" s="314">
        <f t="shared" si="2320"/>
        <v>0</v>
      </c>
      <c r="BM173" s="314">
        <f t="shared" si="2320"/>
        <v>0</v>
      </c>
      <c r="BN173" s="314">
        <f t="shared" si="2320"/>
        <v>0</v>
      </c>
      <c r="BO173" s="314">
        <f t="shared" si="2320"/>
        <v>0</v>
      </c>
      <c r="BP173" s="314">
        <f t="shared" si="2320"/>
        <v>0</v>
      </c>
      <c r="BQ173" s="314">
        <f t="shared" si="2320"/>
        <v>0</v>
      </c>
      <c r="BR173" s="314">
        <f t="shared" si="2320"/>
        <v>0</v>
      </c>
      <c r="BS173" s="314">
        <f t="shared" si="2320"/>
        <v>0</v>
      </c>
      <c r="BT173" s="314">
        <f t="shared" si="2320"/>
        <v>0</v>
      </c>
      <c r="BU173" s="314">
        <f t="shared" si="2320"/>
        <v>0</v>
      </c>
      <c r="BV173" s="314">
        <f t="shared" si="2320"/>
        <v>0</v>
      </c>
      <c r="BW173" s="314">
        <f t="shared" ref="BW173:EB173" si="2321">BW169*(BW170+BW171)*BW172</f>
        <v>0</v>
      </c>
      <c r="BX173" s="314">
        <f t="shared" si="2321"/>
        <v>0</v>
      </c>
      <c r="BY173" s="314">
        <f t="shared" si="2321"/>
        <v>0</v>
      </c>
      <c r="BZ173" s="314">
        <f t="shared" si="2321"/>
        <v>0</v>
      </c>
      <c r="CA173" s="314">
        <f t="shared" si="2321"/>
        <v>0</v>
      </c>
      <c r="CB173" s="314">
        <f t="shared" si="2321"/>
        <v>0</v>
      </c>
      <c r="CC173" s="314">
        <f t="shared" si="2321"/>
        <v>0</v>
      </c>
      <c r="CD173" s="314">
        <f t="shared" si="2321"/>
        <v>0</v>
      </c>
      <c r="CE173" s="314">
        <f t="shared" si="2321"/>
        <v>0</v>
      </c>
      <c r="CF173" s="314">
        <f t="shared" si="2321"/>
        <v>0</v>
      </c>
      <c r="CG173" s="314">
        <f t="shared" si="2321"/>
        <v>0</v>
      </c>
      <c r="CH173" s="314">
        <f t="shared" si="2321"/>
        <v>0</v>
      </c>
      <c r="CI173" s="314">
        <f t="shared" si="2321"/>
        <v>0</v>
      </c>
      <c r="CJ173" s="314">
        <f t="shared" si="2321"/>
        <v>0</v>
      </c>
      <c r="CK173" s="314">
        <f t="shared" si="2321"/>
        <v>0</v>
      </c>
      <c r="CL173" s="314">
        <f t="shared" si="2321"/>
        <v>0</v>
      </c>
      <c r="CM173" s="314">
        <f t="shared" si="2321"/>
        <v>0</v>
      </c>
      <c r="CN173" s="314">
        <f t="shared" si="2321"/>
        <v>0</v>
      </c>
      <c r="CO173" s="314">
        <f t="shared" si="2321"/>
        <v>0</v>
      </c>
      <c r="CP173" s="314">
        <f t="shared" si="2321"/>
        <v>0</v>
      </c>
      <c r="CQ173" s="314">
        <f t="shared" si="2321"/>
        <v>0</v>
      </c>
      <c r="CR173" s="314">
        <f t="shared" si="2321"/>
        <v>0</v>
      </c>
      <c r="CS173" s="314">
        <f t="shared" si="2321"/>
        <v>0</v>
      </c>
      <c r="CT173" s="314">
        <f t="shared" si="2321"/>
        <v>0</v>
      </c>
      <c r="CU173" s="314">
        <f t="shared" si="2321"/>
        <v>0</v>
      </c>
      <c r="CV173" s="314">
        <f t="shared" si="2321"/>
        <v>0</v>
      </c>
      <c r="CW173" s="314">
        <f t="shared" si="2321"/>
        <v>0</v>
      </c>
      <c r="CX173" s="314">
        <f t="shared" si="2321"/>
        <v>0</v>
      </c>
      <c r="CY173" s="314">
        <f t="shared" si="2321"/>
        <v>0</v>
      </c>
      <c r="CZ173" s="314">
        <f t="shared" si="2321"/>
        <v>0</v>
      </c>
      <c r="DA173" s="314">
        <f t="shared" si="2321"/>
        <v>0</v>
      </c>
      <c r="DB173" s="314">
        <f t="shared" si="2321"/>
        <v>0</v>
      </c>
      <c r="DC173" s="314">
        <f t="shared" si="2321"/>
        <v>0</v>
      </c>
      <c r="DD173" s="314">
        <f t="shared" si="2321"/>
        <v>0</v>
      </c>
      <c r="DE173" s="314">
        <f t="shared" si="2321"/>
        <v>0</v>
      </c>
      <c r="DF173" s="314">
        <f t="shared" si="2321"/>
        <v>0</v>
      </c>
      <c r="DG173" s="314">
        <f t="shared" si="2321"/>
        <v>0</v>
      </c>
      <c r="DH173" s="314">
        <f t="shared" si="2321"/>
        <v>0</v>
      </c>
      <c r="DI173" s="314">
        <f t="shared" si="2321"/>
        <v>0</v>
      </c>
      <c r="DJ173" s="314">
        <f t="shared" si="2321"/>
        <v>0</v>
      </c>
      <c r="DK173" s="314">
        <f t="shared" si="2321"/>
        <v>0</v>
      </c>
      <c r="DL173" s="314">
        <f t="shared" si="2321"/>
        <v>0</v>
      </c>
      <c r="DM173" s="314">
        <f t="shared" si="2321"/>
        <v>0</v>
      </c>
      <c r="DN173" s="314">
        <f t="shared" si="2321"/>
        <v>0</v>
      </c>
      <c r="DO173" s="314">
        <f t="shared" si="2321"/>
        <v>0</v>
      </c>
      <c r="DP173" s="314">
        <f t="shared" si="2321"/>
        <v>0</v>
      </c>
      <c r="DQ173" s="314">
        <f t="shared" si="2321"/>
        <v>0</v>
      </c>
      <c r="DR173" s="314">
        <f t="shared" si="2321"/>
        <v>0</v>
      </c>
      <c r="DS173" s="314">
        <f t="shared" si="2321"/>
        <v>0</v>
      </c>
      <c r="DT173" s="314">
        <f t="shared" si="2321"/>
        <v>0</v>
      </c>
      <c r="DU173" s="314">
        <f t="shared" si="2321"/>
        <v>0</v>
      </c>
      <c r="DV173" s="314">
        <f t="shared" si="2321"/>
        <v>0</v>
      </c>
      <c r="DW173" s="314">
        <f t="shared" si="2321"/>
        <v>0</v>
      </c>
      <c r="DX173" s="314">
        <f t="shared" si="2321"/>
        <v>0</v>
      </c>
      <c r="DY173" s="314">
        <f t="shared" si="2321"/>
        <v>0</v>
      </c>
      <c r="DZ173" s="314">
        <f t="shared" si="2321"/>
        <v>0</v>
      </c>
      <c r="EA173" s="314">
        <f t="shared" si="2321"/>
        <v>0</v>
      </c>
      <c r="EB173" s="314">
        <f t="shared" si="2321"/>
        <v>0</v>
      </c>
    </row>
    <row r="174" spans="3:132" outlineLevel="1" x14ac:dyDescent="0.25">
      <c r="C174" s="324" t="s">
        <v>417</v>
      </c>
      <c r="D174" s="34"/>
      <c r="E174" s="34"/>
      <c r="F174" s="34"/>
      <c r="G174" s="67" t="s">
        <v>215</v>
      </c>
      <c r="H174" s="34"/>
      <c r="I174" s="34"/>
      <c r="J174" s="126">
        <f>J$13</f>
        <v>1</v>
      </c>
      <c r="K174" s="126">
        <f t="shared" ref="K174:BV174" si="2322">K$13</f>
        <v>1.0026792493128671</v>
      </c>
      <c r="L174" s="126">
        <f t="shared" si="2322"/>
        <v>1.0056539350998608</v>
      </c>
      <c r="M174" s="126">
        <f t="shared" si="2322"/>
        <v>1.0085410656939733</v>
      </c>
      <c r="N174" s="126">
        <f t="shared" si="2322"/>
        <v>1.0114364849476103</v>
      </c>
      <c r="O174" s="126">
        <f t="shared" si="2322"/>
        <v>1.0143402166566737</v>
      </c>
      <c r="P174" s="126">
        <f t="shared" si="2322"/>
        <v>1.0172522846853813</v>
      </c>
      <c r="Q174" s="126">
        <f t="shared" si="2322"/>
        <v>1.0201727129664624</v>
      </c>
      <c r="R174" s="126">
        <f t="shared" si="2322"/>
        <v>1.0231015255013547</v>
      </c>
      <c r="S174" s="126">
        <f t="shared" si="2322"/>
        <v>1.0260387463604019</v>
      </c>
      <c r="T174" s="126">
        <f t="shared" si="2322"/>
        <v>1.028984399683051</v>
      </c>
      <c r="U174" s="126">
        <f t="shared" si="2322"/>
        <v>1.0319385096780509</v>
      </c>
      <c r="V174" s="126">
        <f t="shared" si="2322"/>
        <v>1.0349011006236515</v>
      </c>
      <c r="W174" s="126">
        <f t="shared" si="2322"/>
        <v>1.0377730230388176</v>
      </c>
      <c r="X174" s="126">
        <f t="shared" si="2322"/>
        <v>1.0408518228283561</v>
      </c>
      <c r="Y174" s="126">
        <f t="shared" si="2322"/>
        <v>1.0438400029932626</v>
      </c>
      <c r="Z174" s="126">
        <f t="shared" si="2322"/>
        <v>1.046836761920777</v>
      </c>
      <c r="AA174" s="126">
        <f t="shared" si="2322"/>
        <v>1.0498421242396576</v>
      </c>
      <c r="AB174" s="126">
        <f t="shared" si="2322"/>
        <v>1.05285611464937</v>
      </c>
      <c r="AC174" s="126">
        <f t="shared" si="2322"/>
        <v>1.0558787579202888</v>
      </c>
      <c r="AD174" s="126">
        <f t="shared" si="2322"/>
        <v>1.0589100788939025</v>
      </c>
      <c r="AE174" s="126">
        <f t="shared" si="2322"/>
        <v>1.0619501024830165</v>
      </c>
      <c r="AF174" s="126">
        <f t="shared" si="2322"/>
        <v>1.0649988536719583</v>
      </c>
      <c r="AG174" s="126">
        <f t="shared" si="2322"/>
        <v>1.0680563575167832</v>
      </c>
      <c r="AH174" s="126">
        <f t="shared" si="2322"/>
        <v>1.0711226391454798</v>
      </c>
      <c r="AI174" s="126">
        <f t="shared" si="2322"/>
        <v>1.0739924437404067</v>
      </c>
      <c r="AJ174" s="126">
        <f t="shared" si="2322"/>
        <v>1.0771786970311998</v>
      </c>
      <c r="AK174" s="126">
        <f t="shared" si="2322"/>
        <v>1.0802711679727233</v>
      </c>
      <c r="AL174" s="126">
        <f t="shared" si="2322"/>
        <v>1.0833725170851116</v>
      </c>
      <c r="AM174" s="126">
        <f t="shared" si="2322"/>
        <v>1.0864827698566941</v>
      </c>
      <c r="AN174" s="126">
        <f t="shared" si="2322"/>
        <v>1.0896019518489746</v>
      </c>
      <c r="AO174" s="126">
        <f t="shared" si="2322"/>
        <v>1.0927300886968412</v>
      </c>
      <c r="AP174" s="126">
        <f t="shared" si="2322"/>
        <v>1.0958672061087775</v>
      </c>
      <c r="AQ174" s="126">
        <f t="shared" si="2322"/>
        <v>1.0990133298670732</v>
      </c>
      <c r="AR174" s="126">
        <f t="shared" si="2322"/>
        <v>1.1021684858280367</v>
      </c>
      <c r="AS174" s="126">
        <f t="shared" si="2322"/>
        <v>1.1053326999222071</v>
      </c>
      <c r="AT174" s="126">
        <f t="shared" si="2322"/>
        <v>1.1085059981545673</v>
      </c>
      <c r="AU174" s="126">
        <f t="shared" si="2322"/>
        <v>1.111475962088432</v>
      </c>
      <c r="AV174" s="126">
        <f t="shared" si="2322"/>
        <v>1.1147734191259395</v>
      </c>
      <c r="AW174" s="126">
        <f t="shared" si="2322"/>
        <v>1.1179738207069689</v>
      </c>
      <c r="AX174" s="126">
        <f t="shared" si="2322"/>
        <v>1.1211834103167977</v>
      </c>
      <c r="AY174" s="126">
        <f t="shared" si="2322"/>
        <v>1.1244022143333261</v>
      </c>
      <c r="AZ174" s="126">
        <f t="shared" si="2322"/>
        <v>1.1276302592101826</v>
      </c>
      <c r="BA174" s="126">
        <f t="shared" si="2322"/>
        <v>1.1308675714769412</v>
      </c>
      <c r="BB174" s="126">
        <f t="shared" si="2322"/>
        <v>1.1341141777393395</v>
      </c>
      <c r="BC174" s="126">
        <f t="shared" si="2322"/>
        <v>1.1373701046794982</v>
      </c>
      <c r="BD174" s="126">
        <f t="shared" si="2322"/>
        <v>1.1406353790561385</v>
      </c>
      <c r="BE174" s="126">
        <f t="shared" si="2322"/>
        <v>1.1439100277048042</v>
      </c>
      <c r="BF174" s="126">
        <f t="shared" si="2322"/>
        <v>1.1471940775380809</v>
      </c>
      <c r="BG174" s="126">
        <f t="shared" si="2322"/>
        <v>1.15026769648205</v>
      </c>
      <c r="BH174" s="126">
        <f t="shared" si="2322"/>
        <v>1.1536802383994258</v>
      </c>
      <c r="BI174" s="126">
        <f t="shared" si="2322"/>
        <v>1.1569923375180708</v>
      </c>
      <c r="BJ174" s="126">
        <f t="shared" si="2322"/>
        <v>1.1603139453378331</v>
      </c>
      <c r="BK174" s="126">
        <f t="shared" si="2322"/>
        <v>1.1636450891572303</v>
      </c>
      <c r="BL174" s="126">
        <f t="shared" si="2322"/>
        <v>1.1669857963531516</v>
      </c>
      <c r="BM174" s="126">
        <f t="shared" si="2322"/>
        <v>1.1703360943810825</v>
      </c>
      <c r="BN174" s="126">
        <f t="shared" si="2322"/>
        <v>1.1736960107753303</v>
      </c>
      <c r="BO174" s="126">
        <f t="shared" si="2322"/>
        <v>1.1770655731492505</v>
      </c>
      <c r="BP174" s="126">
        <f t="shared" si="2322"/>
        <v>1.180444809195474</v>
      </c>
      <c r="BQ174" s="126">
        <f t="shared" si="2322"/>
        <v>1.1838337466861339</v>
      </c>
      <c r="BR174" s="126">
        <f t="shared" si="2322"/>
        <v>1.1872324134730949</v>
      </c>
      <c r="BS174" s="126">
        <f t="shared" si="2322"/>
        <v>1.1905270658589224</v>
      </c>
      <c r="BT174" s="126">
        <f t="shared" si="2322"/>
        <v>1.1940590467434065</v>
      </c>
      <c r="BU174" s="126">
        <f t="shared" si="2322"/>
        <v>1.1974870693312041</v>
      </c>
      <c r="BV174" s="126">
        <f t="shared" si="2322"/>
        <v>1.2009249334246579</v>
      </c>
      <c r="BW174" s="126">
        <f t="shared" ref="BW174:EB174" si="2323">BW$13</f>
        <v>1.204372667277734</v>
      </c>
      <c r="BX174" s="126">
        <f t="shared" si="2323"/>
        <v>1.2078302992255125</v>
      </c>
      <c r="BY174" s="126">
        <f t="shared" si="2323"/>
        <v>1.2112978576844211</v>
      </c>
      <c r="BZ174" s="126">
        <f t="shared" si="2323"/>
        <v>1.2147753711524676</v>
      </c>
      <c r="CA174" s="126">
        <f t="shared" si="2323"/>
        <v>1.2182628682094752</v>
      </c>
      <c r="CB174" s="126">
        <f t="shared" si="2323"/>
        <v>1.2217603775173165</v>
      </c>
      <c r="CC174" s="126">
        <f t="shared" si="2323"/>
        <v>1.2252679278201495</v>
      </c>
      <c r="CD174" s="126">
        <f t="shared" si="2323"/>
        <v>1.2287855479446541</v>
      </c>
      <c r="CE174" s="126">
        <f t="shared" si="2323"/>
        <v>1.232077770779646</v>
      </c>
      <c r="CF174" s="126">
        <f t="shared" si="2323"/>
        <v>1.23573302168438</v>
      </c>
      <c r="CG174" s="126">
        <f t="shared" si="2323"/>
        <v>1.2392806860334544</v>
      </c>
      <c r="CH174" s="126">
        <f t="shared" si="2323"/>
        <v>1.2428385353675644</v>
      </c>
      <c r="CI174" s="126">
        <f t="shared" si="2323"/>
        <v>1.2464065989267703</v>
      </c>
      <c r="CJ174" s="126">
        <f t="shared" si="2323"/>
        <v>1.2499849060350778</v>
      </c>
      <c r="CK174" s="126">
        <f t="shared" si="2323"/>
        <v>1.2535734861006791</v>
      </c>
      <c r="CL174" s="126">
        <f t="shared" si="2323"/>
        <v>1.257172368616194</v>
      </c>
      <c r="CM174" s="126">
        <f t="shared" si="2323"/>
        <v>1.2607815831589126</v>
      </c>
      <c r="CN174" s="126">
        <f t="shared" si="2323"/>
        <v>1.2644011593910389</v>
      </c>
      <c r="CO174" s="126">
        <f t="shared" si="2323"/>
        <v>1.2680311270599336</v>
      </c>
      <c r="CP174" s="126">
        <f t="shared" si="2323"/>
        <v>1.2716715159983594</v>
      </c>
      <c r="CQ174" s="126">
        <f t="shared" si="2323"/>
        <v>1.2750786410337906</v>
      </c>
      <c r="CR174" s="126">
        <f t="shared" si="2323"/>
        <v>1.2788614642181557</v>
      </c>
      <c r="CS174" s="126">
        <f t="shared" si="2323"/>
        <v>1.2825329459576562</v>
      </c>
      <c r="CT174" s="126">
        <f t="shared" si="2323"/>
        <v>1.2862149681493797</v>
      </c>
      <c r="CU174" s="126">
        <f t="shared" si="2323"/>
        <v>1.289907561053897</v>
      </c>
      <c r="CV174" s="126">
        <f t="shared" si="2323"/>
        <v>1.293610755018654</v>
      </c>
      <c r="CW174" s="126">
        <f t="shared" si="2323"/>
        <v>1.2973245804782207</v>
      </c>
      <c r="CX174" s="126">
        <f t="shared" si="2323"/>
        <v>1.3010490679545423</v>
      </c>
      <c r="CY174" s="126">
        <f t="shared" si="2323"/>
        <v>1.304784248057189</v>
      </c>
      <c r="CZ174" s="126">
        <f t="shared" si="2323"/>
        <v>1.3085301514836076</v>
      </c>
      <c r="DA174" s="126">
        <f t="shared" si="2323"/>
        <v>1.3122868090193751</v>
      </c>
      <c r="DB174" s="126">
        <f t="shared" si="2323"/>
        <v>1.3160542515384499</v>
      </c>
      <c r="DC174" s="126">
        <f t="shared" si="2323"/>
        <v>1.3195802889875801</v>
      </c>
      <c r="DD174" s="126">
        <f t="shared" si="2323"/>
        <v>1.323495136864544</v>
      </c>
      <c r="DE174" s="126">
        <f t="shared" si="2323"/>
        <v>1.3272947573576725</v>
      </c>
      <c r="DF174" s="126">
        <f t="shared" si="2323"/>
        <v>1.3311052861764079</v>
      </c>
      <c r="DG174" s="126">
        <f t="shared" si="2323"/>
        <v>1.3349267546374479</v>
      </c>
      <c r="DH174" s="126">
        <f t="shared" si="2323"/>
        <v>1.3387591941473977</v>
      </c>
      <c r="DI174" s="126">
        <f t="shared" si="2323"/>
        <v>1.3426026362030277</v>
      </c>
      <c r="DJ174" s="126">
        <f t="shared" si="2323"/>
        <v>1.3464571123915319</v>
      </c>
      <c r="DK174" s="126">
        <f t="shared" si="2323"/>
        <v>1.3503226543907885</v>
      </c>
      <c r="DL174" s="126">
        <f t="shared" si="2323"/>
        <v>1.3541992939696192</v>
      </c>
      <c r="DM174" s="126">
        <f t="shared" si="2323"/>
        <v>1.358087062988051</v>
      </c>
      <c r="DN174" s="126">
        <f t="shared" si="2323"/>
        <v>1.361985993397578</v>
      </c>
      <c r="DO174" s="126">
        <f t="shared" si="2323"/>
        <v>1.3657655991021458</v>
      </c>
      <c r="DP174" s="126">
        <f t="shared" si="2323"/>
        <v>1.3698174666548035</v>
      </c>
      <c r="DQ174" s="126">
        <f t="shared" si="2323"/>
        <v>1.3737500738651915</v>
      </c>
      <c r="DR174" s="126">
        <f t="shared" si="2323"/>
        <v>1.3776939711925826</v>
      </c>
      <c r="DS174" s="126">
        <f t="shared" si="2323"/>
        <v>1.381649191049759</v>
      </c>
      <c r="DT174" s="126">
        <f t="shared" si="2323"/>
        <v>1.385615765942557</v>
      </c>
      <c r="DU174" s="126">
        <f t="shared" si="2323"/>
        <v>1.3895937284701338</v>
      </c>
      <c r="DV174" s="126">
        <f t="shared" si="2323"/>
        <v>1.3935831113252357</v>
      </c>
      <c r="DW174" s="126">
        <f t="shared" si="2323"/>
        <v>1.3975839472944662</v>
      </c>
      <c r="DX174" s="126">
        <f t="shared" si="2323"/>
        <v>1.401596269258556</v>
      </c>
      <c r="DY174" s="126">
        <f t="shared" si="2323"/>
        <v>1.4056201101926329</v>
      </c>
      <c r="DZ174" s="126">
        <f t="shared" si="2323"/>
        <v>1.4096555031664932</v>
      </c>
      <c r="EA174" s="126">
        <f t="shared" si="2323"/>
        <v>1.4134323217047313</v>
      </c>
      <c r="EB174" s="126">
        <f t="shared" si="2323"/>
        <v>1.4176256038945581</v>
      </c>
    </row>
    <row r="175" spans="3:132" outlineLevel="1" x14ac:dyDescent="0.25">
      <c r="C175" s="320" t="s">
        <v>510</v>
      </c>
      <c r="D175" s="38"/>
      <c r="E175" s="38"/>
      <c r="F175" s="38"/>
      <c r="G175" s="52" t="s">
        <v>220</v>
      </c>
      <c r="H175" s="46">
        <f t="shared" ref="H175" si="2324">SUM(J175:EB175)</f>
        <v>15473619.460155107</v>
      </c>
      <c r="I175" s="38"/>
      <c r="J175" s="82">
        <f>J173*J174</f>
        <v>0</v>
      </c>
      <c r="K175" s="82">
        <f t="shared" ref="K175:BV175" si="2325">K173*K174</f>
        <v>0</v>
      </c>
      <c r="L175" s="82">
        <f t="shared" si="2325"/>
        <v>0</v>
      </c>
      <c r="M175" s="82">
        <f t="shared" si="2325"/>
        <v>0</v>
      </c>
      <c r="N175" s="82">
        <f t="shared" si="2325"/>
        <v>0</v>
      </c>
      <c r="O175" s="82">
        <f t="shared" si="2325"/>
        <v>0</v>
      </c>
      <c r="P175" s="82">
        <f t="shared" si="2325"/>
        <v>0</v>
      </c>
      <c r="Q175" s="82">
        <f t="shared" si="2325"/>
        <v>0</v>
      </c>
      <c r="R175" s="82">
        <f t="shared" si="2325"/>
        <v>7603744.2064644247</v>
      </c>
      <c r="S175" s="82">
        <f t="shared" si="2325"/>
        <v>0</v>
      </c>
      <c r="T175" s="82">
        <f t="shared" si="2325"/>
        <v>0</v>
      </c>
      <c r="U175" s="82">
        <f t="shared" si="2325"/>
        <v>0</v>
      </c>
      <c r="V175" s="82">
        <f t="shared" si="2325"/>
        <v>0</v>
      </c>
      <c r="W175" s="82">
        <f t="shared" si="2325"/>
        <v>0</v>
      </c>
      <c r="X175" s="82">
        <f t="shared" si="2325"/>
        <v>0</v>
      </c>
      <c r="Y175" s="82">
        <f t="shared" si="2325"/>
        <v>0</v>
      </c>
      <c r="Z175" s="82">
        <f t="shared" si="2325"/>
        <v>0</v>
      </c>
      <c r="AA175" s="82">
        <f t="shared" si="2325"/>
        <v>0</v>
      </c>
      <c r="AB175" s="82">
        <f t="shared" si="2325"/>
        <v>0</v>
      </c>
      <c r="AC175" s="82">
        <f t="shared" si="2325"/>
        <v>0</v>
      </c>
      <c r="AD175" s="82">
        <f t="shared" si="2325"/>
        <v>7869875.2536906833</v>
      </c>
      <c r="AE175" s="82">
        <f t="shared" si="2325"/>
        <v>0</v>
      </c>
      <c r="AF175" s="82">
        <f t="shared" si="2325"/>
        <v>0</v>
      </c>
      <c r="AG175" s="82">
        <f t="shared" si="2325"/>
        <v>0</v>
      </c>
      <c r="AH175" s="82">
        <f t="shared" si="2325"/>
        <v>0</v>
      </c>
      <c r="AI175" s="82">
        <f t="shared" si="2325"/>
        <v>0</v>
      </c>
      <c r="AJ175" s="82">
        <f t="shared" si="2325"/>
        <v>0</v>
      </c>
      <c r="AK175" s="82">
        <f t="shared" si="2325"/>
        <v>0</v>
      </c>
      <c r="AL175" s="82">
        <f t="shared" si="2325"/>
        <v>0</v>
      </c>
      <c r="AM175" s="82">
        <f t="shared" si="2325"/>
        <v>0</v>
      </c>
      <c r="AN175" s="82">
        <f t="shared" si="2325"/>
        <v>0</v>
      </c>
      <c r="AO175" s="82">
        <f t="shared" si="2325"/>
        <v>0</v>
      </c>
      <c r="AP175" s="82">
        <f t="shared" si="2325"/>
        <v>0</v>
      </c>
      <c r="AQ175" s="82">
        <f t="shared" si="2325"/>
        <v>0</v>
      </c>
      <c r="AR175" s="82">
        <f t="shared" si="2325"/>
        <v>0</v>
      </c>
      <c r="AS175" s="82">
        <f t="shared" si="2325"/>
        <v>0</v>
      </c>
      <c r="AT175" s="82">
        <f t="shared" si="2325"/>
        <v>0</v>
      </c>
      <c r="AU175" s="82">
        <f t="shared" si="2325"/>
        <v>0</v>
      </c>
      <c r="AV175" s="82">
        <f t="shared" si="2325"/>
        <v>0</v>
      </c>
      <c r="AW175" s="82">
        <f t="shared" si="2325"/>
        <v>0</v>
      </c>
      <c r="AX175" s="82">
        <f t="shared" si="2325"/>
        <v>0</v>
      </c>
      <c r="AY175" s="82">
        <f t="shared" si="2325"/>
        <v>0</v>
      </c>
      <c r="AZ175" s="82">
        <f t="shared" si="2325"/>
        <v>0</v>
      </c>
      <c r="BA175" s="82">
        <f t="shared" si="2325"/>
        <v>0</v>
      </c>
      <c r="BB175" s="82">
        <f t="shared" si="2325"/>
        <v>0</v>
      </c>
      <c r="BC175" s="82">
        <f t="shared" si="2325"/>
        <v>0</v>
      </c>
      <c r="BD175" s="82">
        <f t="shared" si="2325"/>
        <v>0</v>
      </c>
      <c r="BE175" s="82">
        <f t="shared" si="2325"/>
        <v>0</v>
      </c>
      <c r="BF175" s="82">
        <f t="shared" si="2325"/>
        <v>0</v>
      </c>
      <c r="BG175" s="82">
        <f t="shared" si="2325"/>
        <v>0</v>
      </c>
      <c r="BH175" s="82">
        <f t="shared" si="2325"/>
        <v>0</v>
      </c>
      <c r="BI175" s="82">
        <f t="shared" si="2325"/>
        <v>0</v>
      </c>
      <c r="BJ175" s="82">
        <f t="shared" si="2325"/>
        <v>0</v>
      </c>
      <c r="BK175" s="82">
        <f t="shared" si="2325"/>
        <v>0</v>
      </c>
      <c r="BL175" s="82">
        <f t="shared" si="2325"/>
        <v>0</v>
      </c>
      <c r="BM175" s="82">
        <f t="shared" si="2325"/>
        <v>0</v>
      </c>
      <c r="BN175" s="82">
        <f t="shared" si="2325"/>
        <v>0</v>
      </c>
      <c r="BO175" s="82">
        <f t="shared" si="2325"/>
        <v>0</v>
      </c>
      <c r="BP175" s="82">
        <f t="shared" si="2325"/>
        <v>0</v>
      </c>
      <c r="BQ175" s="82">
        <f t="shared" si="2325"/>
        <v>0</v>
      </c>
      <c r="BR175" s="82">
        <f t="shared" si="2325"/>
        <v>0</v>
      </c>
      <c r="BS175" s="82">
        <f t="shared" si="2325"/>
        <v>0</v>
      </c>
      <c r="BT175" s="82">
        <f t="shared" si="2325"/>
        <v>0</v>
      </c>
      <c r="BU175" s="82">
        <f t="shared" si="2325"/>
        <v>0</v>
      </c>
      <c r="BV175" s="82">
        <f t="shared" si="2325"/>
        <v>0</v>
      </c>
      <c r="BW175" s="82">
        <f t="shared" ref="BW175:EB175" si="2326">BW173*BW174</f>
        <v>0</v>
      </c>
      <c r="BX175" s="82">
        <f t="shared" si="2326"/>
        <v>0</v>
      </c>
      <c r="BY175" s="82">
        <f t="shared" si="2326"/>
        <v>0</v>
      </c>
      <c r="BZ175" s="82">
        <f t="shared" si="2326"/>
        <v>0</v>
      </c>
      <c r="CA175" s="82">
        <f t="shared" si="2326"/>
        <v>0</v>
      </c>
      <c r="CB175" s="82">
        <f t="shared" si="2326"/>
        <v>0</v>
      </c>
      <c r="CC175" s="82">
        <f t="shared" si="2326"/>
        <v>0</v>
      </c>
      <c r="CD175" s="82">
        <f t="shared" si="2326"/>
        <v>0</v>
      </c>
      <c r="CE175" s="82">
        <f t="shared" si="2326"/>
        <v>0</v>
      </c>
      <c r="CF175" s="82">
        <f t="shared" si="2326"/>
        <v>0</v>
      </c>
      <c r="CG175" s="82">
        <f t="shared" si="2326"/>
        <v>0</v>
      </c>
      <c r="CH175" s="82">
        <f t="shared" si="2326"/>
        <v>0</v>
      </c>
      <c r="CI175" s="82">
        <f t="shared" si="2326"/>
        <v>0</v>
      </c>
      <c r="CJ175" s="82">
        <f t="shared" si="2326"/>
        <v>0</v>
      </c>
      <c r="CK175" s="82">
        <f t="shared" si="2326"/>
        <v>0</v>
      </c>
      <c r="CL175" s="82">
        <f t="shared" si="2326"/>
        <v>0</v>
      </c>
      <c r="CM175" s="82">
        <f t="shared" si="2326"/>
        <v>0</v>
      </c>
      <c r="CN175" s="82">
        <f t="shared" si="2326"/>
        <v>0</v>
      </c>
      <c r="CO175" s="82">
        <f t="shared" si="2326"/>
        <v>0</v>
      </c>
      <c r="CP175" s="82">
        <f t="shared" si="2326"/>
        <v>0</v>
      </c>
      <c r="CQ175" s="82">
        <f t="shared" si="2326"/>
        <v>0</v>
      </c>
      <c r="CR175" s="82">
        <f t="shared" si="2326"/>
        <v>0</v>
      </c>
      <c r="CS175" s="82">
        <f t="shared" si="2326"/>
        <v>0</v>
      </c>
      <c r="CT175" s="82">
        <f t="shared" si="2326"/>
        <v>0</v>
      </c>
      <c r="CU175" s="82">
        <f t="shared" si="2326"/>
        <v>0</v>
      </c>
      <c r="CV175" s="82">
        <f t="shared" si="2326"/>
        <v>0</v>
      </c>
      <c r="CW175" s="82">
        <f t="shared" si="2326"/>
        <v>0</v>
      </c>
      <c r="CX175" s="82">
        <f t="shared" si="2326"/>
        <v>0</v>
      </c>
      <c r="CY175" s="82">
        <f t="shared" si="2326"/>
        <v>0</v>
      </c>
      <c r="CZ175" s="82">
        <f t="shared" si="2326"/>
        <v>0</v>
      </c>
      <c r="DA175" s="82">
        <f t="shared" si="2326"/>
        <v>0</v>
      </c>
      <c r="DB175" s="82">
        <f t="shared" si="2326"/>
        <v>0</v>
      </c>
      <c r="DC175" s="82">
        <f t="shared" si="2326"/>
        <v>0</v>
      </c>
      <c r="DD175" s="82">
        <f t="shared" si="2326"/>
        <v>0</v>
      </c>
      <c r="DE175" s="82">
        <f t="shared" si="2326"/>
        <v>0</v>
      </c>
      <c r="DF175" s="82">
        <f t="shared" si="2326"/>
        <v>0</v>
      </c>
      <c r="DG175" s="82">
        <f t="shared" si="2326"/>
        <v>0</v>
      </c>
      <c r="DH175" s="82">
        <f t="shared" si="2326"/>
        <v>0</v>
      </c>
      <c r="DI175" s="82">
        <f t="shared" si="2326"/>
        <v>0</v>
      </c>
      <c r="DJ175" s="82">
        <f t="shared" si="2326"/>
        <v>0</v>
      </c>
      <c r="DK175" s="82">
        <f t="shared" si="2326"/>
        <v>0</v>
      </c>
      <c r="DL175" s="82">
        <f t="shared" si="2326"/>
        <v>0</v>
      </c>
      <c r="DM175" s="82">
        <f t="shared" si="2326"/>
        <v>0</v>
      </c>
      <c r="DN175" s="82">
        <f t="shared" si="2326"/>
        <v>0</v>
      </c>
      <c r="DO175" s="82">
        <f t="shared" si="2326"/>
        <v>0</v>
      </c>
      <c r="DP175" s="82">
        <f t="shared" si="2326"/>
        <v>0</v>
      </c>
      <c r="DQ175" s="82">
        <f t="shared" si="2326"/>
        <v>0</v>
      </c>
      <c r="DR175" s="82">
        <f t="shared" si="2326"/>
        <v>0</v>
      </c>
      <c r="DS175" s="82">
        <f t="shared" si="2326"/>
        <v>0</v>
      </c>
      <c r="DT175" s="82">
        <f t="shared" si="2326"/>
        <v>0</v>
      </c>
      <c r="DU175" s="82">
        <f t="shared" si="2326"/>
        <v>0</v>
      </c>
      <c r="DV175" s="82">
        <f t="shared" si="2326"/>
        <v>0</v>
      </c>
      <c r="DW175" s="82">
        <f t="shared" si="2326"/>
        <v>0</v>
      </c>
      <c r="DX175" s="82">
        <f t="shared" si="2326"/>
        <v>0</v>
      </c>
      <c r="DY175" s="82">
        <f t="shared" si="2326"/>
        <v>0</v>
      </c>
      <c r="DZ175" s="82">
        <f t="shared" si="2326"/>
        <v>0</v>
      </c>
      <c r="EA175" s="82">
        <f t="shared" si="2326"/>
        <v>0</v>
      </c>
      <c r="EB175" s="82">
        <f t="shared" si="2326"/>
        <v>0</v>
      </c>
    </row>
    <row r="176" spans="3:132" ht="13" outlineLevel="1" x14ac:dyDescent="0.3">
      <c r="C176" s="326"/>
      <c r="G176" s="52"/>
      <c r="H176" s="29"/>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row>
    <row r="177" spans="2:132" ht="13" outlineLevel="1" x14ac:dyDescent="0.3">
      <c r="C177" s="339" t="s">
        <v>504</v>
      </c>
      <c r="G177" s="52"/>
      <c r="H177" s="29"/>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row>
    <row r="178" spans="2:132" outlineLevel="1" x14ac:dyDescent="0.25">
      <c r="C178" s="317" t="s">
        <v>509</v>
      </c>
      <c r="G178" s="52" t="s">
        <v>525</v>
      </c>
      <c r="H178" s="46">
        <f t="shared" ref="H178:H179" si="2327">SUM(J178:EB178)</f>
        <v>27951680.945470799</v>
      </c>
      <c r="J178" s="82">
        <f t="shared" ref="J178:AO178" si="2328">$D$169*(MONTH($D162)=J$5)*(AND(J$7&gt;=$D$162,J$7&lt;$E$162))</f>
        <v>0</v>
      </c>
      <c r="K178" s="82">
        <f t="shared" si="2328"/>
        <v>0</v>
      </c>
      <c r="L178" s="82">
        <f t="shared" si="2328"/>
        <v>0</v>
      </c>
      <c r="M178" s="82">
        <f t="shared" si="2328"/>
        <v>0</v>
      </c>
      <c r="N178" s="82">
        <f t="shared" si="2328"/>
        <v>0</v>
      </c>
      <c r="O178" s="82">
        <f t="shared" si="2328"/>
        <v>0</v>
      </c>
      <c r="P178" s="82">
        <f t="shared" si="2328"/>
        <v>0</v>
      </c>
      <c r="Q178" s="82">
        <f t="shared" si="2328"/>
        <v>0</v>
      </c>
      <c r="R178" s="82">
        <f t="shared" si="2328"/>
        <v>13975840.472735399</v>
      </c>
      <c r="S178" s="82">
        <f t="shared" si="2328"/>
        <v>0</v>
      </c>
      <c r="T178" s="82">
        <f t="shared" si="2328"/>
        <v>0</v>
      </c>
      <c r="U178" s="82">
        <f t="shared" si="2328"/>
        <v>0</v>
      </c>
      <c r="V178" s="82">
        <f t="shared" si="2328"/>
        <v>0</v>
      </c>
      <c r="W178" s="82">
        <f t="shared" si="2328"/>
        <v>0</v>
      </c>
      <c r="X178" s="82">
        <f t="shared" si="2328"/>
        <v>0</v>
      </c>
      <c r="Y178" s="82">
        <f t="shared" si="2328"/>
        <v>0</v>
      </c>
      <c r="Z178" s="82">
        <f t="shared" si="2328"/>
        <v>0</v>
      </c>
      <c r="AA178" s="82">
        <f t="shared" si="2328"/>
        <v>0</v>
      </c>
      <c r="AB178" s="82">
        <f t="shared" si="2328"/>
        <v>0</v>
      </c>
      <c r="AC178" s="82">
        <f t="shared" si="2328"/>
        <v>0</v>
      </c>
      <c r="AD178" s="82">
        <f t="shared" si="2328"/>
        <v>13975840.472735399</v>
      </c>
      <c r="AE178" s="82">
        <f t="shared" si="2328"/>
        <v>0</v>
      </c>
      <c r="AF178" s="82">
        <f t="shared" si="2328"/>
        <v>0</v>
      </c>
      <c r="AG178" s="82">
        <f t="shared" si="2328"/>
        <v>0</v>
      </c>
      <c r="AH178" s="82">
        <f t="shared" si="2328"/>
        <v>0</v>
      </c>
      <c r="AI178" s="82">
        <f t="shared" si="2328"/>
        <v>0</v>
      </c>
      <c r="AJ178" s="82">
        <f t="shared" si="2328"/>
        <v>0</v>
      </c>
      <c r="AK178" s="82">
        <f t="shared" si="2328"/>
        <v>0</v>
      </c>
      <c r="AL178" s="82">
        <f t="shared" si="2328"/>
        <v>0</v>
      </c>
      <c r="AM178" s="82">
        <f t="shared" si="2328"/>
        <v>0</v>
      </c>
      <c r="AN178" s="82">
        <f t="shared" si="2328"/>
        <v>0</v>
      </c>
      <c r="AO178" s="82">
        <f t="shared" si="2328"/>
        <v>0</v>
      </c>
      <c r="AP178" s="82">
        <f t="shared" ref="AP178:BU178" si="2329">$D$169*(MONTH($D162)=AP$5)*(AND(AP$7&gt;=$D$162,AP$7&lt;$E$162))</f>
        <v>0</v>
      </c>
      <c r="AQ178" s="82">
        <f t="shared" si="2329"/>
        <v>0</v>
      </c>
      <c r="AR178" s="82">
        <f t="shared" si="2329"/>
        <v>0</v>
      </c>
      <c r="AS178" s="82">
        <f t="shared" si="2329"/>
        <v>0</v>
      </c>
      <c r="AT178" s="82">
        <f t="shared" si="2329"/>
        <v>0</v>
      </c>
      <c r="AU178" s="82">
        <f t="shared" si="2329"/>
        <v>0</v>
      </c>
      <c r="AV178" s="82">
        <f t="shared" si="2329"/>
        <v>0</v>
      </c>
      <c r="AW178" s="82">
        <f t="shared" si="2329"/>
        <v>0</v>
      </c>
      <c r="AX178" s="82">
        <f t="shared" si="2329"/>
        <v>0</v>
      </c>
      <c r="AY178" s="82">
        <f t="shared" si="2329"/>
        <v>0</v>
      </c>
      <c r="AZ178" s="82">
        <f t="shared" si="2329"/>
        <v>0</v>
      </c>
      <c r="BA178" s="82">
        <f t="shared" si="2329"/>
        <v>0</v>
      </c>
      <c r="BB178" s="82">
        <f t="shared" si="2329"/>
        <v>0</v>
      </c>
      <c r="BC178" s="82">
        <f t="shared" si="2329"/>
        <v>0</v>
      </c>
      <c r="BD178" s="82">
        <f t="shared" si="2329"/>
        <v>0</v>
      </c>
      <c r="BE178" s="82">
        <f t="shared" si="2329"/>
        <v>0</v>
      </c>
      <c r="BF178" s="82">
        <f t="shared" si="2329"/>
        <v>0</v>
      </c>
      <c r="BG178" s="82">
        <f t="shared" si="2329"/>
        <v>0</v>
      </c>
      <c r="BH178" s="82">
        <f t="shared" si="2329"/>
        <v>0</v>
      </c>
      <c r="BI178" s="82">
        <f t="shared" si="2329"/>
        <v>0</v>
      </c>
      <c r="BJ178" s="82">
        <f t="shared" si="2329"/>
        <v>0</v>
      </c>
      <c r="BK178" s="82">
        <f t="shared" si="2329"/>
        <v>0</v>
      </c>
      <c r="BL178" s="82">
        <f t="shared" si="2329"/>
        <v>0</v>
      </c>
      <c r="BM178" s="82">
        <f t="shared" si="2329"/>
        <v>0</v>
      </c>
      <c r="BN178" s="82">
        <f t="shared" si="2329"/>
        <v>0</v>
      </c>
      <c r="BO178" s="82">
        <f t="shared" si="2329"/>
        <v>0</v>
      </c>
      <c r="BP178" s="82">
        <f t="shared" si="2329"/>
        <v>0</v>
      </c>
      <c r="BQ178" s="82">
        <f t="shared" si="2329"/>
        <v>0</v>
      </c>
      <c r="BR178" s="82">
        <f t="shared" si="2329"/>
        <v>0</v>
      </c>
      <c r="BS178" s="82">
        <f t="shared" si="2329"/>
        <v>0</v>
      </c>
      <c r="BT178" s="82">
        <f t="shared" si="2329"/>
        <v>0</v>
      </c>
      <c r="BU178" s="82">
        <f t="shared" si="2329"/>
        <v>0</v>
      </c>
      <c r="BV178" s="82">
        <f t="shared" ref="BV178:DA178" si="2330">$D$169*(MONTH($D162)=BV$5)*(AND(BV$7&gt;=$D$162,BV$7&lt;$E$162))</f>
        <v>0</v>
      </c>
      <c r="BW178" s="82">
        <f t="shared" si="2330"/>
        <v>0</v>
      </c>
      <c r="BX178" s="82">
        <f t="shared" si="2330"/>
        <v>0</v>
      </c>
      <c r="BY178" s="82">
        <f t="shared" si="2330"/>
        <v>0</v>
      </c>
      <c r="BZ178" s="82">
        <f t="shared" si="2330"/>
        <v>0</v>
      </c>
      <c r="CA178" s="82">
        <f t="shared" si="2330"/>
        <v>0</v>
      </c>
      <c r="CB178" s="82">
        <f t="shared" si="2330"/>
        <v>0</v>
      </c>
      <c r="CC178" s="82">
        <f t="shared" si="2330"/>
        <v>0</v>
      </c>
      <c r="CD178" s="82">
        <f t="shared" si="2330"/>
        <v>0</v>
      </c>
      <c r="CE178" s="82">
        <f t="shared" si="2330"/>
        <v>0</v>
      </c>
      <c r="CF178" s="82">
        <f t="shared" si="2330"/>
        <v>0</v>
      </c>
      <c r="CG178" s="82">
        <f t="shared" si="2330"/>
        <v>0</v>
      </c>
      <c r="CH178" s="82">
        <f t="shared" si="2330"/>
        <v>0</v>
      </c>
      <c r="CI178" s="82">
        <f t="shared" si="2330"/>
        <v>0</v>
      </c>
      <c r="CJ178" s="82">
        <f t="shared" si="2330"/>
        <v>0</v>
      </c>
      <c r="CK178" s="82">
        <f t="shared" si="2330"/>
        <v>0</v>
      </c>
      <c r="CL178" s="82">
        <f t="shared" si="2330"/>
        <v>0</v>
      </c>
      <c r="CM178" s="82">
        <f t="shared" si="2330"/>
        <v>0</v>
      </c>
      <c r="CN178" s="82">
        <f t="shared" si="2330"/>
        <v>0</v>
      </c>
      <c r="CO178" s="82">
        <f t="shared" si="2330"/>
        <v>0</v>
      </c>
      <c r="CP178" s="82">
        <f t="shared" si="2330"/>
        <v>0</v>
      </c>
      <c r="CQ178" s="82">
        <f t="shared" si="2330"/>
        <v>0</v>
      </c>
      <c r="CR178" s="82">
        <f t="shared" si="2330"/>
        <v>0</v>
      </c>
      <c r="CS178" s="82">
        <f t="shared" si="2330"/>
        <v>0</v>
      </c>
      <c r="CT178" s="82">
        <f t="shared" si="2330"/>
        <v>0</v>
      </c>
      <c r="CU178" s="82">
        <f t="shared" si="2330"/>
        <v>0</v>
      </c>
      <c r="CV178" s="82">
        <f t="shared" si="2330"/>
        <v>0</v>
      </c>
      <c r="CW178" s="82">
        <f t="shared" si="2330"/>
        <v>0</v>
      </c>
      <c r="CX178" s="82">
        <f t="shared" si="2330"/>
        <v>0</v>
      </c>
      <c r="CY178" s="82">
        <f t="shared" si="2330"/>
        <v>0</v>
      </c>
      <c r="CZ178" s="82">
        <f t="shared" si="2330"/>
        <v>0</v>
      </c>
      <c r="DA178" s="82">
        <f t="shared" si="2330"/>
        <v>0</v>
      </c>
      <c r="DB178" s="82">
        <f t="shared" ref="DB178:EB178" si="2331">$D$169*(MONTH($D162)=DB$5)*(AND(DB$7&gt;=$D$162,DB$7&lt;$E$162))</f>
        <v>0</v>
      </c>
      <c r="DC178" s="82">
        <f t="shared" si="2331"/>
        <v>0</v>
      </c>
      <c r="DD178" s="82">
        <f t="shared" si="2331"/>
        <v>0</v>
      </c>
      <c r="DE178" s="82">
        <f t="shared" si="2331"/>
        <v>0</v>
      </c>
      <c r="DF178" s="82">
        <f t="shared" si="2331"/>
        <v>0</v>
      </c>
      <c r="DG178" s="82">
        <f t="shared" si="2331"/>
        <v>0</v>
      </c>
      <c r="DH178" s="82">
        <f t="shared" si="2331"/>
        <v>0</v>
      </c>
      <c r="DI178" s="82">
        <f t="shared" si="2331"/>
        <v>0</v>
      </c>
      <c r="DJ178" s="82">
        <f t="shared" si="2331"/>
        <v>0</v>
      </c>
      <c r="DK178" s="82">
        <f t="shared" si="2331"/>
        <v>0</v>
      </c>
      <c r="DL178" s="82">
        <f t="shared" si="2331"/>
        <v>0</v>
      </c>
      <c r="DM178" s="82">
        <f t="shared" si="2331"/>
        <v>0</v>
      </c>
      <c r="DN178" s="82">
        <f t="shared" si="2331"/>
        <v>0</v>
      </c>
      <c r="DO178" s="82">
        <f t="shared" si="2331"/>
        <v>0</v>
      </c>
      <c r="DP178" s="82">
        <f t="shared" si="2331"/>
        <v>0</v>
      </c>
      <c r="DQ178" s="82">
        <f t="shared" si="2331"/>
        <v>0</v>
      </c>
      <c r="DR178" s="82">
        <f t="shared" si="2331"/>
        <v>0</v>
      </c>
      <c r="DS178" s="82">
        <f t="shared" si="2331"/>
        <v>0</v>
      </c>
      <c r="DT178" s="82">
        <f t="shared" si="2331"/>
        <v>0</v>
      </c>
      <c r="DU178" s="82">
        <f t="shared" si="2331"/>
        <v>0</v>
      </c>
      <c r="DV178" s="82">
        <f t="shared" si="2331"/>
        <v>0</v>
      </c>
      <c r="DW178" s="82">
        <f t="shared" si="2331"/>
        <v>0</v>
      </c>
      <c r="DX178" s="82">
        <f t="shared" si="2331"/>
        <v>0</v>
      </c>
      <c r="DY178" s="82">
        <f t="shared" si="2331"/>
        <v>0</v>
      </c>
      <c r="DZ178" s="82">
        <f t="shared" si="2331"/>
        <v>0</v>
      </c>
      <c r="EA178" s="82">
        <f t="shared" si="2331"/>
        <v>0</v>
      </c>
      <c r="EB178" s="82">
        <f t="shared" si="2331"/>
        <v>0</v>
      </c>
    </row>
    <row r="179" spans="2:132" outlineLevel="1" x14ac:dyDescent="0.25">
      <c r="C179" s="317" t="s">
        <v>512</v>
      </c>
      <c r="D179" s="79">
        <f>Assumptions!I85</f>
        <v>44927</v>
      </c>
      <c r="E179" s="16">
        <f>Assumptions!I86</f>
        <v>12</v>
      </c>
      <c r="F179" s="61">
        <f>EDATE(D179,E179)</f>
        <v>45292</v>
      </c>
      <c r="G179" s="52" t="s">
        <v>215</v>
      </c>
      <c r="H179" s="50">
        <f t="shared" si="2327"/>
        <v>1</v>
      </c>
      <c r="J179" s="130">
        <f t="shared" ref="J179:BU179" si="2332">IFERROR(IF(AND(J$6&gt;=$D179,J$7&lt;=$F179),1,0)*1/(YEARFRAC($D179,$F179)*MiY),0)+IF(AND($D179=$F179,J$6&lt;=$D179,J$7&gt;=$F179),1)</f>
        <v>8.3333333333333329E-2</v>
      </c>
      <c r="K179" s="130">
        <f t="shared" si="2332"/>
        <v>8.3333333333333329E-2</v>
      </c>
      <c r="L179" s="130">
        <f t="shared" si="2332"/>
        <v>8.3333333333333329E-2</v>
      </c>
      <c r="M179" s="130">
        <f t="shared" si="2332"/>
        <v>8.3333333333333329E-2</v>
      </c>
      <c r="N179" s="130">
        <f t="shared" si="2332"/>
        <v>8.3333333333333329E-2</v>
      </c>
      <c r="O179" s="130">
        <f t="shared" si="2332"/>
        <v>8.3333333333333329E-2</v>
      </c>
      <c r="P179" s="130">
        <f t="shared" si="2332"/>
        <v>8.3333333333333329E-2</v>
      </c>
      <c r="Q179" s="130">
        <f t="shared" si="2332"/>
        <v>8.3333333333333329E-2</v>
      </c>
      <c r="R179" s="130">
        <f t="shared" si="2332"/>
        <v>8.3333333333333329E-2</v>
      </c>
      <c r="S179" s="130">
        <f t="shared" si="2332"/>
        <v>8.3333333333333329E-2</v>
      </c>
      <c r="T179" s="130">
        <f t="shared" si="2332"/>
        <v>8.3333333333333329E-2</v>
      </c>
      <c r="U179" s="130">
        <f t="shared" si="2332"/>
        <v>8.3333333333333329E-2</v>
      </c>
      <c r="V179" s="130">
        <f t="shared" si="2332"/>
        <v>0</v>
      </c>
      <c r="W179" s="130">
        <f t="shared" si="2332"/>
        <v>0</v>
      </c>
      <c r="X179" s="130">
        <f t="shared" si="2332"/>
        <v>0</v>
      </c>
      <c r="Y179" s="130">
        <f t="shared" si="2332"/>
        <v>0</v>
      </c>
      <c r="Z179" s="130">
        <f t="shared" si="2332"/>
        <v>0</v>
      </c>
      <c r="AA179" s="130">
        <f t="shared" si="2332"/>
        <v>0</v>
      </c>
      <c r="AB179" s="130">
        <f t="shared" si="2332"/>
        <v>0</v>
      </c>
      <c r="AC179" s="130">
        <f t="shared" si="2332"/>
        <v>0</v>
      </c>
      <c r="AD179" s="130">
        <f t="shared" si="2332"/>
        <v>0</v>
      </c>
      <c r="AE179" s="130">
        <f t="shared" si="2332"/>
        <v>0</v>
      </c>
      <c r="AF179" s="130">
        <f t="shared" si="2332"/>
        <v>0</v>
      </c>
      <c r="AG179" s="130">
        <f t="shared" si="2332"/>
        <v>0</v>
      </c>
      <c r="AH179" s="130">
        <f t="shared" si="2332"/>
        <v>0</v>
      </c>
      <c r="AI179" s="130">
        <f t="shared" si="2332"/>
        <v>0</v>
      </c>
      <c r="AJ179" s="130">
        <f t="shared" si="2332"/>
        <v>0</v>
      </c>
      <c r="AK179" s="130">
        <f t="shared" si="2332"/>
        <v>0</v>
      </c>
      <c r="AL179" s="130">
        <f t="shared" si="2332"/>
        <v>0</v>
      </c>
      <c r="AM179" s="130">
        <f t="shared" si="2332"/>
        <v>0</v>
      </c>
      <c r="AN179" s="130">
        <f t="shared" si="2332"/>
        <v>0</v>
      </c>
      <c r="AO179" s="130">
        <f t="shared" si="2332"/>
        <v>0</v>
      </c>
      <c r="AP179" s="130">
        <f t="shared" si="2332"/>
        <v>0</v>
      </c>
      <c r="AQ179" s="130">
        <f t="shared" si="2332"/>
        <v>0</v>
      </c>
      <c r="AR179" s="130">
        <f t="shared" si="2332"/>
        <v>0</v>
      </c>
      <c r="AS179" s="130">
        <f t="shared" si="2332"/>
        <v>0</v>
      </c>
      <c r="AT179" s="130">
        <f t="shared" si="2332"/>
        <v>0</v>
      </c>
      <c r="AU179" s="130">
        <f t="shared" si="2332"/>
        <v>0</v>
      </c>
      <c r="AV179" s="130">
        <f t="shared" si="2332"/>
        <v>0</v>
      </c>
      <c r="AW179" s="130">
        <f t="shared" si="2332"/>
        <v>0</v>
      </c>
      <c r="AX179" s="130">
        <f t="shared" si="2332"/>
        <v>0</v>
      </c>
      <c r="AY179" s="130">
        <f t="shared" si="2332"/>
        <v>0</v>
      </c>
      <c r="AZ179" s="130">
        <f t="shared" si="2332"/>
        <v>0</v>
      </c>
      <c r="BA179" s="130">
        <f t="shared" si="2332"/>
        <v>0</v>
      </c>
      <c r="BB179" s="130">
        <f t="shared" si="2332"/>
        <v>0</v>
      </c>
      <c r="BC179" s="130">
        <f t="shared" si="2332"/>
        <v>0</v>
      </c>
      <c r="BD179" s="130">
        <f t="shared" si="2332"/>
        <v>0</v>
      </c>
      <c r="BE179" s="130">
        <f t="shared" si="2332"/>
        <v>0</v>
      </c>
      <c r="BF179" s="130">
        <f t="shared" si="2332"/>
        <v>0</v>
      </c>
      <c r="BG179" s="130">
        <f t="shared" si="2332"/>
        <v>0</v>
      </c>
      <c r="BH179" s="130">
        <f t="shared" si="2332"/>
        <v>0</v>
      </c>
      <c r="BI179" s="130">
        <f t="shared" si="2332"/>
        <v>0</v>
      </c>
      <c r="BJ179" s="130">
        <f t="shared" si="2332"/>
        <v>0</v>
      </c>
      <c r="BK179" s="130">
        <f t="shared" si="2332"/>
        <v>0</v>
      </c>
      <c r="BL179" s="130">
        <f t="shared" si="2332"/>
        <v>0</v>
      </c>
      <c r="BM179" s="130">
        <f t="shared" si="2332"/>
        <v>0</v>
      </c>
      <c r="BN179" s="130">
        <f t="shared" si="2332"/>
        <v>0</v>
      </c>
      <c r="BO179" s="130">
        <f t="shared" si="2332"/>
        <v>0</v>
      </c>
      <c r="BP179" s="130">
        <f t="shared" si="2332"/>
        <v>0</v>
      </c>
      <c r="BQ179" s="130">
        <f t="shared" si="2332"/>
        <v>0</v>
      </c>
      <c r="BR179" s="130">
        <f t="shared" si="2332"/>
        <v>0</v>
      </c>
      <c r="BS179" s="130">
        <f t="shared" si="2332"/>
        <v>0</v>
      </c>
      <c r="BT179" s="130">
        <f t="shared" si="2332"/>
        <v>0</v>
      </c>
      <c r="BU179" s="130">
        <f t="shared" si="2332"/>
        <v>0</v>
      </c>
      <c r="BV179" s="130">
        <f t="shared" ref="BV179:EB179" si="2333">IFERROR(IF(AND(BV$6&gt;=$D179,BV$7&lt;=$F179),1,0)*1/(YEARFRAC($D179,$F179)*MiY),0)+IF(AND($D179=$F179,BV$6&lt;=$D179,BV$7&gt;=$F179),1)</f>
        <v>0</v>
      </c>
      <c r="BW179" s="130">
        <f t="shared" si="2333"/>
        <v>0</v>
      </c>
      <c r="BX179" s="130">
        <f t="shared" si="2333"/>
        <v>0</v>
      </c>
      <c r="BY179" s="130">
        <f t="shared" si="2333"/>
        <v>0</v>
      </c>
      <c r="BZ179" s="130">
        <f t="shared" si="2333"/>
        <v>0</v>
      </c>
      <c r="CA179" s="130">
        <f t="shared" si="2333"/>
        <v>0</v>
      </c>
      <c r="CB179" s="130">
        <f t="shared" si="2333"/>
        <v>0</v>
      </c>
      <c r="CC179" s="130">
        <f t="shared" si="2333"/>
        <v>0</v>
      </c>
      <c r="CD179" s="130">
        <f t="shared" si="2333"/>
        <v>0</v>
      </c>
      <c r="CE179" s="130">
        <f t="shared" si="2333"/>
        <v>0</v>
      </c>
      <c r="CF179" s="130">
        <f t="shared" si="2333"/>
        <v>0</v>
      </c>
      <c r="CG179" s="130">
        <f t="shared" si="2333"/>
        <v>0</v>
      </c>
      <c r="CH179" s="130">
        <f t="shared" si="2333"/>
        <v>0</v>
      </c>
      <c r="CI179" s="130">
        <f t="shared" si="2333"/>
        <v>0</v>
      </c>
      <c r="CJ179" s="130">
        <f t="shared" si="2333"/>
        <v>0</v>
      </c>
      <c r="CK179" s="130">
        <f t="shared" si="2333"/>
        <v>0</v>
      </c>
      <c r="CL179" s="130">
        <f t="shared" si="2333"/>
        <v>0</v>
      </c>
      <c r="CM179" s="130">
        <f t="shared" si="2333"/>
        <v>0</v>
      </c>
      <c r="CN179" s="130">
        <f t="shared" si="2333"/>
        <v>0</v>
      </c>
      <c r="CO179" s="130">
        <f t="shared" si="2333"/>
        <v>0</v>
      </c>
      <c r="CP179" s="130">
        <f t="shared" si="2333"/>
        <v>0</v>
      </c>
      <c r="CQ179" s="130">
        <f t="shared" si="2333"/>
        <v>0</v>
      </c>
      <c r="CR179" s="130">
        <f t="shared" si="2333"/>
        <v>0</v>
      </c>
      <c r="CS179" s="130">
        <f t="shared" si="2333"/>
        <v>0</v>
      </c>
      <c r="CT179" s="130">
        <f t="shared" si="2333"/>
        <v>0</v>
      </c>
      <c r="CU179" s="130">
        <f t="shared" si="2333"/>
        <v>0</v>
      </c>
      <c r="CV179" s="130">
        <f t="shared" si="2333"/>
        <v>0</v>
      </c>
      <c r="CW179" s="130">
        <f t="shared" si="2333"/>
        <v>0</v>
      </c>
      <c r="CX179" s="130">
        <f t="shared" si="2333"/>
        <v>0</v>
      </c>
      <c r="CY179" s="130">
        <f t="shared" si="2333"/>
        <v>0</v>
      </c>
      <c r="CZ179" s="130">
        <f t="shared" si="2333"/>
        <v>0</v>
      </c>
      <c r="DA179" s="130">
        <f t="shared" si="2333"/>
        <v>0</v>
      </c>
      <c r="DB179" s="130">
        <f t="shared" si="2333"/>
        <v>0</v>
      </c>
      <c r="DC179" s="130">
        <f t="shared" si="2333"/>
        <v>0</v>
      </c>
      <c r="DD179" s="130">
        <f t="shared" si="2333"/>
        <v>0</v>
      </c>
      <c r="DE179" s="130">
        <f t="shared" si="2333"/>
        <v>0</v>
      </c>
      <c r="DF179" s="130">
        <f t="shared" si="2333"/>
        <v>0</v>
      </c>
      <c r="DG179" s="130">
        <f t="shared" si="2333"/>
        <v>0</v>
      </c>
      <c r="DH179" s="130">
        <f t="shared" si="2333"/>
        <v>0</v>
      </c>
      <c r="DI179" s="130">
        <f t="shared" si="2333"/>
        <v>0</v>
      </c>
      <c r="DJ179" s="130">
        <f t="shared" si="2333"/>
        <v>0</v>
      </c>
      <c r="DK179" s="130">
        <f t="shared" si="2333"/>
        <v>0</v>
      </c>
      <c r="DL179" s="130">
        <f t="shared" si="2333"/>
        <v>0</v>
      </c>
      <c r="DM179" s="130">
        <f t="shared" si="2333"/>
        <v>0</v>
      </c>
      <c r="DN179" s="130">
        <f t="shared" si="2333"/>
        <v>0</v>
      </c>
      <c r="DO179" s="130">
        <f t="shared" si="2333"/>
        <v>0</v>
      </c>
      <c r="DP179" s="130">
        <f t="shared" si="2333"/>
        <v>0</v>
      </c>
      <c r="DQ179" s="130">
        <f t="shared" si="2333"/>
        <v>0</v>
      </c>
      <c r="DR179" s="130">
        <f t="shared" si="2333"/>
        <v>0</v>
      </c>
      <c r="DS179" s="130">
        <f t="shared" si="2333"/>
        <v>0</v>
      </c>
      <c r="DT179" s="130">
        <f t="shared" si="2333"/>
        <v>0</v>
      </c>
      <c r="DU179" s="130">
        <f t="shared" si="2333"/>
        <v>0</v>
      </c>
      <c r="DV179" s="130">
        <f t="shared" si="2333"/>
        <v>0</v>
      </c>
      <c r="DW179" s="130">
        <f t="shared" si="2333"/>
        <v>0</v>
      </c>
      <c r="DX179" s="130">
        <f t="shared" si="2333"/>
        <v>0</v>
      </c>
      <c r="DY179" s="130">
        <f t="shared" si="2333"/>
        <v>0</v>
      </c>
      <c r="DZ179" s="130">
        <f t="shared" si="2333"/>
        <v>0</v>
      </c>
      <c r="EA179" s="130">
        <f t="shared" si="2333"/>
        <v>0</v>
      </c>
      <c r="EB179" s="130">
        <f t="shared" si="2333"/>
        <v>0</v>
      </c>
    </row>
    <row r="180" spans="2:132" outlineLevel="1" x14ac:dyDescent="0.25">
      <c r="C180" s="317" t="s">
        <v>508</v>
      </c>
      <c r="D180" s="31">
        <f>Costs!$I$39</f>
        <v>1.9</v>
      </c>
      <c r="E180" s="31">
        <f>Costs!$I$40</f>
        <v>0.4</v>
      </c>
      <c r="G180" s="52" t="s">
        <v>220</v>
      </c>
      <c r="H180" s="29"/>
      <c r="J180" s="312">
        <f t="shared" ref="J180:BU180" si="2334">$D180-$E180</f>
        <v>1.5</v>
      </c>
      <c r="K180" s="312">
        <f t="shared" si="2334"/>
        <v>1.5</v>
      </c>
      <c r="L180" s="312">
        <f t="shared" si="2334"/>
        <v>1.5</v>
      </c>
      <c r="M180" s="312">
        <f t="shared" si="2334"/>
        <v>1.5</v>
      </c>
      <c r="N180" s="312">
        <f t="shared" si="2334"/>
        <v>1.5</v>
      </c>
      <c r="O180" s="312">
        <f t="shared" si="2334"/>
        <v>1.5</v>
      </c>
      <c r="P180" s="312">
        <f t="shared" si="2334"/>
        <v>1.5</v>
      </c>
      <c r="Q180" s="312">
        <f t="shared" si="2334"/>
        <v>1.5</v>
      </c>
      <c r="R180" s="312">
        <f t="shared" si="2334"/>
        <v>1.5</v>
      </c>
      <c r="S180" s="312">
        <f t="shared" si="2334"/>
        <v>1.5</v>
      </c>
      <c r="T180" s="312">
        <f t="shared" si="2334"/>
        <v>1.5</v>
      </c>
      <c r="U180" s="312">
        <f t="shared" si="2334"/>
        <v>1.5</v>
      </c>
      <c r="V180" s="312">
        <f t="shared" si="2334"/>
        <v>1.5</v>
      </c>
      <c r="W180" s="312">
        <f t="shared" si="2334"/>
        <v>1.5</v>
      </c>
      <c r="X180" s="312">
        <f t="shared" si="2334"/>
        <v>1.5</v>
      </c>
      <c r="Y180" s="312">
        <f t="shared" si="2334"/>
        <v>1.5</v>
      </c>
      <c r="Z180" s="312">
        <f t="shared" si="2334"/>
        <v>1.5</v>
      </c>
      <c r="AA180" s="312">
        <f t="shared" si="2334"/>
        <v>1.5</v>
      </c>
      <c r="AB180" s="312">
        <f t="shared" si="2334"/>
        <v>1.5</v>
      </c>
      <c r="AC180" s="312">
        <f t="shared" si="2334"/>
        <v>1.5</v>
      </c>
      <c r="AD180" s="312">
        <f t="shared" si="2334"/>
        <v>1.5</v>
      </c>
      <c r="AE180" s="312">
        <f t="shared" si="2334"/>
        <v>1.5</v>
      </c>
      <c r="AF180" s="312">
        <f t="shared" si="2334"/>
        <v>1.5</v>
      </c>
      <c r="AG180" s="312">
        <f t="shared" si="2334"/>
        <v>1.5</v>
      </c>
      <c r="AH180" s="312">
        <f t="shared" si="2334"/>
        <v>1.5</v>
      </c>
      <c r="AI180" s="312">
        <f t="shared" si="2334"/>
        <v>1.5</v>
      </c>
      <c r="AJ180" s="312">
        <f t="shared" si="2334"/>
        <v>1.5</v>
      </c>
      <c r="AK180" s="312">
        <f t="shared" si="2334"/>
        <v>1.5</v>
      </c>
      <c r="AL180" s="312">
        <f t="shared" si="2334"/>
        <v>1.5</v>
      </c>
      <c r="AM180" s="312">
        <f t="shared" si="2334"/>
        <v>1.5</v>
      </c>
      <c r="AN180" s="312">
        <f t="shared" si="2334"/>
        <v>1.5</v>
      </c>
      <c r="AO180" s="312">
        <f t="shared" si="2334"/>
        <v>1.5</v>
      </c>
      <c r="AP180" s="312">
        <f t="shared" si="2334"/>
        <v>1.5</v>
      </c>
      <c r="AQ180" s="312">
        <f t="shared" si="2334"/>
        <v>1.5</v>
      </c>
      <c r="AR180" s="312">
        <f t="shared" si="2334"/>
        <v>1.5</v>
      </c>
      <c r="AS180" s="312">
        <f t="shared" si="2334"/>
        <v>1.5</v>
      </c>
      <c r="AT180" s="312">
        <f t="shared" si="2334"/>
        <v>1.5</v>
      </c>
      <c r="AU180" s="312">
        <f t="shared" si="2334"/>
        <v>1.5</v>
      </c>
      <c r="AV180" s="312">
        <f t="shared" si="2334"/>
        <v>1.5</v>
      </c>
      <c r="AW180" s="312">
        <f t="shared" si="2334"/>
        <v>1.5</v>
      </c>
      <c r="AX180" s="312">
        <f t="shared" si="2334"/>
        <v>1.5</v>
      </c>
      <c r="AY180" s="312">
        <f t="shared" si="2334"/>
        <v>1.5</v>
      </c>
      <c r="AZ180" s="312">
        <f t="shared" si="2334"/>
        <v>1.5</v>
      </c>
      <c r="BA180" s="312">
        <f t="shared" si="2334"/>
        <v>1.5</v>
      </c>
      <c r="BB180" s="312">
        <f t="shared" si="2334"/>
        <v>1.5</v>
      </c>
      <c r="BC180" s="312">
        <f t="shared" si="2334"/>
        <v>1.5</v>
      </c>
      <c r="BD180" s="312">
        <f t="shared" si="2334"/>
        <v>1.5</v>
      </c>
      <c r="BE180" s="312">
        <f t="shared" si="2334"/>
        <v>1.5</v>
      </c>
      <c r="BF180" s="312">
        <f t="shared" si="2334"/>
        <v>1.5</v>
      </c>
      <c r="BG180" s="312">
        <f t="shared" si="2334"/>
        <v>1.5</v>
      </c>
      <c r="BH180" s="312">
        <f t="shared" si="2334"/>
        <v>1.5</v>
      </c>
      <c r="BI180" s="312">
        <f t="shared" si="2334"/>
        <v>1.5</v>
      </c>
      <c r="BJ180" s="312">
        <f t="shared" si="2334"/>
        <v>1.5</v>
      </c>
      <c r="BK180" s="312">
        <f t="shared" si="2334"/>
        <v>1.5</v>
      </c>
      <c r="BL180" s="312">
        <f t="shared" si="2334"/>
        <v>1.5</v>
      </c>
      <c r="BM180" s="312">
        <f t="shared" si="2334"/>
        <v>1.5</v>
      </c>
      <c r="BN180" s="312">
        <f t="shared" si="2334"/>
        <v>1.5</v>
      </c>
      <c r="BO180" s="312">
        <f t="shared" si="2334"/>
        <v>1.5</v>
      </c>
      <c r="BP180" s="312">
        <f t="shared" si="2334"/>
        <v>1.5</v>
      </c>
      <c r="BQ180" s="312">
        <f t="shared" si="2334"/>
        <v>1.5</v>
      </c>
      <c r="BR180" s="312">
        <f t="shared" si="2334"/>
        <v>1.5</v>
      </c>
      <c r="BS180" s="312">
        <f t="shared" si="2334"/>
        <v>1.5</v>
      </c>
      <c r="BT180" s="312">
        <f t="shared" si="2334"/>
        <v>1.5</v>
      </c>
      <c r="BU180" s="312">
        <f t="shared" si="2334"/>
        <v>1.5</v>
      </c>
      <c r="BV180" s="312">
        <f t="shared" ref="BV180:EB180" si="2335">$D180-$E180</f>
        <v>1.5</v>
      </c>
      <c r="BW180" s="312">
        <f t="shared" si="2335"/>
        <v>1.5</v>
      </c>
      <c r="BX180" s="312">
        <f t="shared" si="2335"/>
        <v>1.5</v>
      </c>
      <c r="BY180" s="312">
        <f t="shared" si="2335"/>
        <v>1.5</v>
      </c>
      <c r="BZ180" s="312">
        <f t="shared" si="2335"/>
        <v>1.5</v>
      </c>
      <c r="CA180" s="312">
        <f t="shared" si="2335"/>
        <v>1.5</v>
      </c>
      <c r="CB180" s="312">
        <f t="shared" si="2335"/>
        <v>1.5</v>
      </c>
      <c r="CC180" s="312">
        <f t="shared" si="2335"/>
        <v>1.5</v>
      </c>
      <c r="CD180" s="312">
        <f t="shared" si="2335"/>
        <v>1.5</v>
      </c>
      <c r="CE180" s="312">
        <f t="shared" si="2335"/>
        <v>1.5</v>
      </c>
      <c r="CF180" s="312">
        <f t="shared" si="2335"/>
        <v>1.5</v>
      </c>
      <c r="CG180" s="312">
        <f t="shared" si="2335"/>
        <v>1.5</v>
      </c>
      <c r="CH180" s="312">
        <f t="shared" si="2335"/>
        <v>1.5</v>
      </c>
      <c r="CI180" s="312">
        <f t="shared" si="2335"/>
        <v>1.5</v>
      </c>
      <c r="CJ180" s="312">
        <f t="shared" si="2335"/>
        <v>1.5</v>
      </c>
      <c r="CK180" s="312">
        <f t="shared" si="2335"/>
        <v>1.5</v>
      </c>
      <c r="CL180" s="312">
        <f t="shared" si="2335"/>
        <v>1.5</v>
      </c>
      <c r="CM180" s="312">
        <f t="shared" si="2335"/>
        <v>1.5</v>
      </c>
      <c r="CN180" s="312">
        <f t="shared" si="2335"/>
        <v>1.5</v>
      </c>
      <c r="CO180" s="312">
        <f t="shared" si="2335"/>
        <v>1.5</v>
      </c>
      <c r="CP180" s="312">
        <f t="shared" si="2335"/>
        <v>1.5</v>
      </c>
      <c r="CQ180" s="312">
        <f t="shared" si="2335"/>
        <v>1.5</v>
      </c>
      <c r="CR180" s="312">
        <f t="shared" si="2335"/>
        <v>1.5</v>
      </c>
      <c r="CS180" s="312">
        <f t="shared" si="2335"/>
        <v>1.5</v>
      </c>
      <c r="CT180" s="312">
        <f t="shared" si="2335"/>
        <v>1.5</v>
      </c>
      <c r="CU180" s="312">
        <f t="shared" si="2335"/>
        <v>1.5</v>
      </c>
      <c r="CV180" s="312">
        <f t="shared" si="2335"/>
        <v>1.5</v>
      </c>
      <c r="CW180" s="312">
        <f t="shared" si="2335"/>
        <v>1.5</v>
      </c>
      <c r="CX180" s="312">
        <f t="shared" si="2335"/>
        <v>1.5</v>
      </c>
      <c r="CY180" s="312">
        <f t="shared" si="2335"/>
        <v>1.5</v>
      </c>
      <c r="CZ180" s="312">
        <f t="shared" si="2335"/>
        <v>1.5</v>
      </c>
      <c r="DA180" s="312">
        <f t="shared" si="2335"/>
        <v>1.5</v>
      </c>
      <c r="DB180" s="312">
        <f t="shared" si="2335"/>
        <v>1.5</v>
      </c>
      <c r="DC180" s="312">
        <f t="shared" si="2335"/>
        <v>1.5</v>
      </c>
      <c r="DD180" s="312">
        <f t="shared" si="2335"/>
        <v>1.5</v>
      </c>
      <c r="DE180" s="312">
        <f t="shared" si="2335"/>
        <v>1.5</v>
      </c>
      <c r="DF180" s="312">
        <f t="shared" si="2335"/>
        <v>1.5</v>
      </c>
      <c r="DG180" s="312">
        <f t="shared" si="2335"/>
        <v>1.5</v>
      </c>
      <c r="DH180" s="312">
        <f t="shared" si="2335"/>
        <v>1.5</v>
      </c>
      <c r="DI180" s="312">
        <f t="shared" si="2335"/>
        <v>1.5</v>
      </c>
      <c r="DJ180" s="312">
        <f t="shared" si="2335"/>
        <v>1.5</v>
      </c>
      <c r="DK180" s="312">
        <f t="shared" si="2335"/>
        <v>1.5</v>
      </c>
      <c r="DL180" s="312">
        <f t="shared" si="2335"/>
        <v>1.5</v>
      </c>
      <c r="DM180" s="312">
        <f t="shared" si="2335"/>
        <v>1.5</v>
      </c>
      <c r="DN180" s="312">
        <f t="shared" si="2335"/>
        <v>1.5</v>
      </c>
      <c r="DO180" s="312">
        <f t="shared" si="2335"/>
        <v>1.5</v>
      </c>
      <c r="DP180" s="312">
        <f t="shared" si="2335"/>
        <v>1.5</v>
      </c>
      <c r="DQ180" s="312">
        <f t="shared" si="2335"/>
        <v>1.5</v>
      </c>
      <c r="DR180" s="312">
        <f t="shared" si="2335"/>
        <v>1.5</v>
      </c>
      <c r="DS180" s="312">
        <f t="shared" si="2335"/>
        <v>1.5</v>
      </c>
      <c r="DT180" s="312">
        <f t="shared" si="2335"/>
        <v>1.5</v>
      </c>
      <c r="DU180" s="312">
        <f t="shared" si="2335"/>
        <v>1.5</v>
      </c>
      <c r="DV180" s="312">
        <f t="shared" si="2335"/>
        <v>1.5</v>
      </c>
      <c r="DW180" s="312">
        <f t="shared" si="2335"/>
        <v>1.5</v>
      </c>
      <c r="DX180" s="312">
        <f t="shared" si="2335"/>
        <v>1.5</v>
      </c>
      <c r="DY180" s="312">
        <f t="shared" si="2335"/>
        <v>1.5</v>
      </c>
      <c r="DZ180" s="312">
        <f t="shared" si="2335"/>
        <v>1.5</v>
      </c>
      <c r="EA180" s="312">
        <f t="shared" si="2335"/>
        <v>1.5</v>
      </c>
      <c r="EB180" s="312">
        <f t="shared" si="2335"/>
        <v>1.5</v>
      </c>
    </row>
    <row r="181" spans="2:132" outlineLevel="1" x14ac:dyDescent="0.25">
      <c r="C181" s="323" t="s">
        <v>513</v>
      </c>
      <c r="D181" s="38"/>
      <c r="E181" s="38"/>
      <c r="F181" s="38"/>
      <c r="G181" s="55" t="s">
        <v>220</v>
      </c>
      <c r="H181" s="316">
        <f t="shared" ref="H181" si="2336">SUM(J181:EB181)</f>
        <v>36686581.240930423</v>
      </c>
      <c r="I181" s="38"/>
      <c r="J181" s="314">
        <f>J178*SUM($J$179:J$179)*J180</f>
        <v>0</v>
      </c>
      <c r="K181" s="314">
        <f>K178*SUM($J$179:K$179)*K180</f>
        <v>0</v>
      </c>
      <c r="L181" s="314">
        <f>L178*SUM($J$179:L$179)*L180</f>
        <v>0</v>
      </c>
      <c r="M181" s="314">
        <f>M178*SUM($J$179:M$179)*M180</f>
        <v>0</v>
      </c>
      <c r="N181" s="314">
        <f>N178*SUM($J$179:N$179)*N180</f>
        <v>0</v>
      </c>
      <c r="O181" s="314">
        <f>O178*SUM($J$179:O$179)*O180</f>
        <v>0</v>
      </c>
      <c r="P181" s="314">
        <f>P178*SUM($J$179:P$179)*P180</f>
        <v>0</v>
      </c>
      <c r="Q181" s="314">
        <f>Q178*SUM($J$179:Q$179)*Q180</f>
        <v>0</v>
      </c>
      <c r="R181" s="314">
        <f>R178*SUM($J$179:R$179)*R180</f>
        <v>15722820.531827325</v>
      </c>
      <c r="S181" s="314">
        <f>S178*SUM($J$179:S$179)*S180</f>
        <v>0</v>
      </c>
      <c r="T181" s="314">
        <f>T178*SUM($J$179:T$179)*T180</f>
        <v>0</v>
      </c>
      <c r="U181" s="314">
        <f>U178*SUM($J$179:U$179)*U180</f>
        <v>0</v>
      </c>
      <c r="V181" s="314">
        <f>V178*SUM($J$179:V$179)*V180</f>
        <v>0</v>
      </c>
      <c r="W181" s="314">
        <f>W178*SUM($J$179:W$179)*W180</f>
        <v>0</v>
      </c>
      <c r="X181" s="314">
        <f>X178*SUM($J$179:X$179)*X180</f>
        <v>0</v>
      </c>
      <c r="Y181" s="314">
        <f>Y178*SUM($J$179:Y$179)*Y180</f>
        <v>0</v>
      </c>
      <c r="Z181" s="314">
        <f>Z178*SUM($J$179:Z$179)*Z180</f>
        <v>0</v>
      </c>
      <c r="AA181" s="314">
        <f>AA178*SUM($J$179:AA$179)*AA180</f>
        <v>0</v>
      </c>
      <c r="AB181" s="314">
        <f>AB178*SUM($J$179:AB$179)*AB180</f>
        <v>0</v>
      </c>
      <c r="AC181" s="314">
        <f>AC178*SUM($J$179:AC$179)*AC180</f>
        <v>0</v>
      </c>
      <c r="AD181" s="314">
        <f>AD178*SUM($J$179:AD$179)*AD180</f>
        <v>20963760.7091031</v>
      </c>
      <c r="AE181" s="314">
        <f>AE178*SUM($J$179:AE$179)*AE180</f>
        <v>0</v>
      </c>
      <c r="AF181" s="314">
        <f>AF178*SUM($J$179:AF$179)*AF180</f>
        <v>0</v>
      </c>
      <c r="AG181" s="314">
        <f>AG178*SUM($J$179:AG$179)*AG180</f>
        <v>0</v>
      </c>
      <c r="AH181" s="314">
        <f>AH178*SUM($J$179:AH$179)*AH180</f>
        <v>0</v>
      </c>
      <c r="AI181" s="314">
        <f>AI178*SUM($J$179:AI$179)*AI180</f>
        <v>0</v>
      </c>
      <c r="AJ181" s="314">
        <f>AJ178*SUM($J$179:AJ$179)*AJ180</f>
        <v>0</v>
      </c>
      <c r="AK181" s="314">
        <f>AK178*SUM($J$179:AK$179)*AK180</f>
        <v>0</v>
      </c>
      <c r="AL181" s="314">
        <f>AL178*SUM($J$179:AL$179)*AL180</f>
        <v>0</v>
      </c>
      <c r="AM181" s="314">
        <f>AM178*SUM($J$179:AM$179)*AM180</f>
        <v>0</v>
      </c>
      <c r="AN181" s="314">
        <f>AN178*SUM($J$179:AN$179)*AN180</f>
        <v>0</v>
      </c>
      <c r="AO181" s="314">
        <f>AO178*SUM($J$179:AO$179)*AO180</f>
        <v>0</v>
      </c>
      <c r="AP181" s="314">
        <f>AP178*SUM($J$179:AP$179)*AP180</f>
        <v>0</v>
      </c>
      <c r="AQ181" s="314">
        <f>AQ178*SUM($J$179:AQ$179)*AQ180</f>
        <v>0</v>
      </c>
      <c r="AR181" s="314">
        <f>AR178*SUM($J$179:AR$179)*AR180</f>
        <v>0</v>
      </c>
      <c r="AS181" s="314">
        <f>AS178*SUM($J$179:AS$179)*AS180</f>
        <v>0</v>
      </c>
      <c r="AT181" s="314">
        <f>AT178*SUM($J$179:AT$179)*AT180</f>
        <v>0</v>
      </c>
      <c r="AU181" s="314">
        <f>AU178*SUM($J$179:AU$179)*AU180</f>
        <v>0</v>
      </c>
      <c r="AV181" s="314">
        <f>AV178*SUM($J$179:AV$179)*AV180</f>
        <v>0</v>
      </c>
      <c r="AW181" s="314">
        <f>AW178*SUM($J$179:AW$179)*AW180</f>
        <v>0</v>
      </c>
      <c r="AX181" s="314">
        <f>AX178*SUM($J$179:AX$179)*AX180</f>
        <v>0</v>
      </c>
      <c r="AY181" s="314">
        <f>AY178*SUM($J$179:AY$179)*AY180</f>
        <v>0</v>
      </c>
      <c r="AZ181" s="314">
        <f>AZ178*SUM($J$179:AZ$179)*AZ180</f>
        <v>0</v>
      </c>
      <c r="BA181" s="314">
        <f>BA178*SUM($J$179:BA$179)*BA180</f>
        <v>0</v>
      </c>
      <c r="BB181" s="314">
        <f>BB178*SUM($J$179:BB$179)*BB180</f>
        <v>0</v>
      </c>
      <c r="BC181" s="314">
        <f>BC178*SUM($J$179:BC$179)*BC180</f>
        <v>0</v>
      </c>
      <c r="BD181" s="314">
        <f>BD178*SUM($J$179:BD$179)*BD180</f>
        <v>0</v>
      </c>
      <c r="BE181" s="314">
        <f>BE178*SUM($J$179:BE$179)*BE180</f>
        <v>0</v>
      </c>
      <c r="BF181" s="314">
        <f>BF178*SUM($J$179:BF$179)*BF180</f>
        <v>0</v>
      </c>
      <c r="BG181" s="314">
        <f>BG178*SUM($J$179:BG$179)*BG180</f>
        <v>0</v>
      </c>
      <c r="BH181" s="314">
        <f>BH178*SUM($J$179:BH$179)*BH180</f>
        <v>0</v>
      </c>
      <c r="BI181" s="314">
        <f>BI178*SUM($J$179:BI$179)*BI180</f>
        <v>0</v>
      </c>
      <c r="BJ181" s="314">
        <f>BJ178*SUM($J$179:BJ$179)*BJ180</f>
        <v>0</v>
      </c>
      <c r="BK181" s="314">
        <f>BK178*SUM($J$179:BK$179)*BK180</f>
        <v>0</v>
      </c>
      <c r="BL181" s="314">
        <f>BL178*SUM($J$179:BL$179)*BL180</f>
        <v>0</v>
      </c>
      <c r="BM181" s="314">
        <f>BM178*SUM($J$179:BM$179)*BM180</f>
        <v>0</v>
      </c>
      <c r="BN181" s="314">
        <f>BN178*SUM($J$179:BN$179)*BN180</f>
        <v>0</v>
      </c>
      <c r="BO181" s="314">
        <f>BO178*SUM($J$179:BO$179)*BO180</f>
        <v>0</v>
      </c>
      <c r="BP181" s="314">
        <f>BP178*SUM($J$179:BP$179)*BP180</f>
        <v>0</v>
      </c>
      <c r="BQ181" s="314">
        <f>BQ178*SUM($J$179:BQ$179)*BQ180</f>
        <v>0</v>
      </c>
      <c r="BR181" s="314">
        <f>BR178*SUM($J$179:BR$179)*BR180</f>
        <v>0</v>
      </c>
      <c r="BS181" s="314">
        <f>BS178*SUM($J$179:BS$179)*BS180</f>
        <v>0</v>
      </c>
      <c r="BT181" s="314">
        <f>BT178*SUM($J$179:BT$179)*BT180</f>
        <v>0</v>
      </c>
      <c r="BU181" s="314">
        <f>BU178*SUM($J$179:BU$179)*BU180</f>
        <v>0</v>
      </c>
      <c r="BV181" s="314">
        <f>BV178*SUM($J$179:BV$179)*BV180</f>
        <v>0</v>
      </c>
      <c r="BW181" s="314">
        <f>BW178*SUM($J$179:BW$179)*BW180</f>
        <v>0</v>
      </c>
      <c r="BX181" s="314">
        <f>BX178*SUM($J$179:BX$179)*BX180</f>
        <v>0</v>
      </c>
      <c r="BY181" s="314">
        <f>BY178*SUM($J$179:BY$179)*BY180</f>
        <v>0</v>
      </c>
      <c r="BZ181" s="314">
        <f>BZ178*SUM($J$179:BZ$179)*BZ180</f>
        <v>0</v>
      </c>
      <c r="CA181" s="314">
        <f>CA178*SUM($J$179:CA$179)*CA180</f>
        <v>0</v>
      </c>
      <c r="CB181" s="314">
        <f>CB178*SUM($J$179:CB$179)*CB180</f>
        <v>0</v>
      </c>
      <c r="CC181" s="314">
        <f>CC178*SUM($J$179:CC$179)*CC180</f>
        <v>0</v>
      </c>
      <c r="CD181" s="314">
        <f>CD178*SUM($J$179:CD$179)*CD180</f>
        <v>0</v>
      </c>
      <c r="CE181" s="314">
        <f>CE178*SUM($J$179:CE$179)*CE180</f>
        <v>0</v>
      </c>
      <c r="CF181" s="314">
        <f>CF178*SUM($J$179:CF$179)*CF180</f>
        <v>0</v>
      </c>
      <c r="CG181" s="314">
        <f>CG178*SUM($J$179:CG$179)*CG180</f>
        <v>0</v>
      </c>
      <c r="CH181" s="314">
        <f>CH178*SUM($J$179:CH$179)*CH180</f>
        <v>0</v>
      </c>
      <c r="CI181" s="314">
        <f>CI178*SUM($J$179:CI$179)*CI180</f>
        <v>0</v>
      </c>
      <c r="CJ181" s="314">
        <f>CJ178*SUM($J$179:CJ$179)*CJ180</f>
        <v>0</v>
      </c>
      <c r="CK181" s="314">
        <f>CK178*SUM($J$179:CK$179)*CK180</f>
        <v>0</v>
      </c>
      <c r="CL181" s="314">
        <f>CL178*SUM($J$179:CL$179)*CL180</f>
        <v>0</v>
      </c>
      <c r="CM181" s="314">
        <f>CM178*SUM($J$179:CM$179)*CM180</f>
        <v>0</v>
      </c>
      <c r="CN181" s="314">
        <f>CN178*SUM($J$179:CN$179)*CN180</f>
        <v>0</v>
      </c>
      <c r="CO181" s="314">
        <f>CO178*SUM($J$179:CO$179)*CO180</f>
        <v>0</v>
      </c>
      <c r="CP181" s="314">
        <f>CP178*SUM($J$179:CP$179)*CP180</f>
        <v>0</v>
      </c>
      <c r="CQ181" s="314">
        <f>CQ178*SUM($J$179:CQ$179)*CQ180</f>
        <v>0</v>
      </c>
      <c r="CR181" s="314">
        <f>CR178*SUM($J$179:CR$179)*CR180</f>
        <v>0</v>
      </c>
      <c r="CS181" s="314">
        <f>CS178*SUM($J$179:CS$179)*CS180</f>
        <v>0</v>
      </c>
      <c r="CT181" s="314">
        <f>CT178*SUM($J$179:CT$179)*CT180</f>
        <v>0</v>
      </c>
      <c r="CU181" s="314">
        <f>CU178*SUM($J$179:CU$179)*CU180</f>
        <v>0</v>
      </c>
      <c r="CV181" s="314">
        <f>CV178*SUM($J$179:CV$179)*CV180</f>
        <v>0</v>
      </c>
      <c r="CW181" s="314">
        <f>CW178*SUM($J$179:CW$179)*CW180</f>
        <v>0</v>
      </c>
      <c r="CX181" s="314">
        <f>CX178*SUM($J$179:CX$179)*CX180</f>
        <v>0</v>
      </c>
      <c r="CY181" s="314">
        <f>CY178*SUM($J$179:CY$179)*CY180</f>
        <v>0</v>
      </c>
      <c r="CZ181" s="314">
        <f>CZ178*SUM($J$179:CZ$179)*CZ180</f>
        <v>0</v>
      </c>
      <c r="DA181" s="314">
        <f>DA178*SUM($J$179:DA$179)*DA180</f>
        <v>0</v>
      </c>
      <c r="DB181" s="314">
        <f>DB178*SUM($J$179:DB$179)*DB180</f>
        <v>0</v>
      </c>
      <c r="DC181" s="314">
        <f>DC178*SUM($J$179:DC$179)*DC180</f>
        <v>0</v>
      </c>
      <c r="DD181" s="314">
        <f>DD178*SUM($J$179:DD$179)*DD180</f>
        <v>0</v>
      </c>
      <c r="DE181" s="314">
        <f>DE178*SUM($J$179:DE$179)*DE180</f>
        <v>0</v>
      </c>
      <c r="DF181" s="314">
        <f>DF178*SUM($J$179:DF$179)*DF180</f>
        <v>0</v>
      </c>
      <c r="DG181" s="314">
        <f>DG178*SUM($J$179:DG$179)*DG180</f>
        <v>0</v>
      </c>
      <c r="DH181" s="314">
        <f>DH178*SUM($J$179:DH$179)*DH180</f>
        <v>0</v>
      </c>
      <c r="DI181" s="314">
        <f>DI178*SUM($J$179:DI$179)*DI180</f>
        <v>0</v>
      </c>
      <c r="DJ181" s="314">
        <f>DJ178*SUM($J$179:DJ$179)*DJ180</f>
        <v>0</v>
      </c>
      <c r="DK181" s="314">
        <f>DK178*SUM($J$179:DK$179)*DK180</f>
        <v>0</v>
      </c>
      <c r="DL181" s="314">
        <f>DL178*SUM($J$179:DL$179)*DL180</f>
        <v>0</v>
      </c>
      <c r="DM181" s="314">
        <f>DM178*SUM($J$179:DM$179)*DM180</f>
        <v>0</v>
      </c>
      <c r="DN181" s="314">
        <f>DN178*SUM($J$179:DN$179)*DN180</f>
        <v>0</v>
      </c>
      <c r="DO181" s="314">
        <f>DO178*SUM($J$179:DO$179)*DO180</f>
        <v>0</v>
      </c>
      <c r="DP181" s="314">
        <f>DP178*SUM($J$179:DP$179)*DP180</f>
        <v>0</v>
      </c>
      <c r="DQ181" s="314">
        <f>DQ178*SUM($J$179:DQ$179)*DQ180</f>
        <v>0</v>
      </c>
      <c r="DR181" s="314">
        <f>DR178*SUM($J$179:DR$179)*DR180</f>
        <v>0</v>
      </c>
      <c r="DS181" s="314">
        <f>DS178*SUM($J$179:DS$179)*DS180</f>
        <v>0</v>
      </c>
      <c r="DT181" s="314">
        <f>DT178*SUM($J$179:DT$179)*DT180</f>
        <v>0</v>
      </c>
      <c r="DU181" s="314">
        <f>DU178*SUM($J$179:DU$179)*DU180</f>
        <v>0</v>
      </c>
      <c r="DV181" s="314">
        <f>DV178*SUM($J$179:DV$179)*DV180</f>
        <v>0</v>
      </c>
      <c r="DW181" s="314">
        <f>DW178*SUM($J$179:DW$179)*DW180</f>
        <v>0</v>
      </c>
      <c r="DX181" s="314">
        <f>DX178*SUM($J$179:DX$179)*DX180</f>
        <v>0</v>
      </c>
      <c r="DY181" s="314">
        <f>DY178*SUM($J$179:DY$179)*DY180</f>
        <v>0</v>
      </c>
      <c r="DZ181" s="314">
        <f>DZ178*SUM($J$179:DZ$179)*DZ180</f>
        <v>0</v>
      </c>
      <c r="EA181" s="314">
        <f>EA178*SUM($J$179:EA$179)*EA180</f>
        <v>0</v>
      </c>
      <c r="EB181" s="314">
        <f>EB178*SUM($J$179:EB$179)*EB180</f>
        <v>0</v>
      </c>
    </row>
    <row r="182" spans="2:132" outlineLevel="1" x14ac:dyDescent="0.25">
      <c r="C182" s="324" t="s">
        <v>417</v>
      </c>
      <c r="D182" s="34"/>
      <c r="E182" s="34"/>
      <c r="F182" s="34"/>
      <c r="G182" s="67" t="s">
        <v>215</v>
      </c>
      <c r="H182" s="34"/>
      <c r="I182" s="34"/>
      <c r="J182" s="126">
        <f>J$13</f>
        <v>1</v>
      </c>
      <c r="K182" s="126">
        <f t="shared" ref="K182:BV182" si="2337">K$13</f>
        <v>1.0026792493128671</v>
      </c>
      <c r="L182" s="126">
        <f t="shared" si="2337"/>
        <v>1.0056539350998608</v>
      </c>
      <c r="M182" s="126">
        <f t="shared" si="2337"/>
        <v>1.0085410656939733</v>
      </c>
      <c r="N182" s="126">
        <f t="shared" si="2337"/>
        <v>1.0114364849476103</v>
      </c>
      <c r="O182" s="126">
        <f t="shared" si="2337"/>
        <v>1.0143402166566737</v>
      </c>
      <c r="P182" s="126">
        <f t="shared" si="2337"/>
        <v>1.0172522846853813</v>
      </c>
      <c r="Q182" s="126">
        <f t="shared" si="2337"/>
        <v>1.0201727129664624</v>
      </c>
      <c r="R182" s="126">
        <f t="shared" si="2337"/>
        <v>1.0231015255013547</v>
      </c>
      <c r="S182" s="126">
        <f t="shared" si="2337"/>
        <v>1.0260387463604019</v>
      </c>
      <c r="T182" s="126">
        <f t="shared" si="2337"/>
        <v>1.028984399683051</v>
      </c>
      <c r="U182" s="126">
        <f t="shared" si="2337"/>
        <v>1.0319385096780509</v>
      </c>
      <c r="V182" s="126">
        <f t="shared" si="2337"/>
        <v>1.0349011006236515</v>
      </c>
      <c r="W182" s="126">
        <f t="shared" si="2337"/>
        <v>1.0377730230388176</v>
      </c>
      <c r="X182" s="126">
        <f t="shared" si="2337"/>
        <v>1.0408518228283561</v>
      </c>
      <c r="Y182" s="126">
        <f t="shared" si="2337"/>
        <v>1.0438400029932626</v>
      </c>
      <c r="Z182" s="126">
        <f t="shared" si="2337"/>
        <v>1.046836761920777</v>
      </c>
      <c r="AA182" s="126">
        <f t="shared" si="2337"/>
        <v>1.0498421242396576</v>
      </c>
      <c r="AB182" s="126">
        <f t="shared" si="2337"/>
        <v>1.05285611464937</v>
      </c>
      <c r="AC182" s="126">
        <f t="shared" si="2337"/>
        <v>1.0558787579202888</v>
      </c>
      <c r="AD182" s="126">
        <f t="shared" si="2337"/>
        <v>1.0589100788939025</v>
      </c>
      <c r="AE182" s="126">
        <f t="shared" si="2337"/>
        <v>1.0619501024830165</v>
      </c>
      <c r="AF182" s="126">
        <f t="shared" si="2337"/>
        <v>1.0649988536719583</v>
      </c>
      <c r="AG182" s="126">
        <f t="shared" si="2337"/>
        <v>1.0680563575167832</v>
      </c>
      <c r="AH182" s="126">
        <f t="shared" si="2337"/>
        <v>1.0711226391454798</v>
      </c>
      <c r="AI182" s="126">
        <f t="shared" si="2337"/>
        <v>1.0739924437404067</v>
      </c>
      <c r="AJ182" s="126">
        <f t="shared" si="2337"/>
        <v>1.0771786970311998</v>
      </c>
      <c r="AK182" s="126">
        <f t="shared" si="2337"/>
        <v>1.0802711679727233</v>
      </c>
      <c r="AL182" s="126">
        <f t="shared" si="2337"/>
        <v>1.0833725170851116</v>
      </c>
      <c r="AM182" s="126">
        <f t="shared" si="2337"/>
        <v>1.0864827698566941</v>
      </c>
      <c r="AN182" s="126">
        <f t="shared" si="2337"/>
        <v>1.0896019518489746</v>
      </c>
      <c r="AO182" s="126">
        <f t="shared" si="2337"/>
        <v>1.0927300886968412</v>
      </c>
      <c r="AP182" s="126">
        <f t="shared" si="2337"/>
        <v>1.0958672061087775</v>
      </c>
      <c r="AQ182" s="126">
        <f t="shared" si="2337"/>
        <v>1.0990133298670732</v>
      </c>
      <c r="AR182" s="126">
        <f t="shared" si="2337"/>
        <v>1.1021684858280367</v>
      </c>
      <c r="AS182" s="126">
        <f t="shared" si="2337"/>
        <v>1.1053326999222071</v>
      </c>
      <c r="AT182" s="126">
        <f t="shared" si="2337"/>
        <v>1.1085059981545673</v>
      </c>
      <c r="AU182" s="126">
        <f t="shared" si="2337"/>
        <v>1.111475962088432</v>
      </c>
      <c r="AV182" s="126">
        <f t="shared" si="2337"/>
        <v>1.1147734191259395</v>
      </c>
      <c r="AW182" s="126">
        <f t="shared" si="2337"/>
        <v>1.1179738207069689</v>
      </c>
      <c r="AX182" s="126">
        <f t="shared" si="2337"/>
        <v>1.1211834103167977</v>
      </c>
      <c r="AY182" s="126">
        <f t="shared" si="2337"/>
        <v>1.1244022143333261</v>
      </c>
      <c r="AZ182" s="126">
        <f t="shared" si="2337"/>
        <v>1.1276302592101826</v>
      </c>
      <c r="BA182" s="126">
        <f t="shared" si="2337"/>
        <v>1.1308675714769412</v>
      </c>
      <c r="BB182" s="126">
        <f t="shared" si="2337"/>
        <v>1.1341141777393395</v>
      </c>
      <c r="BC182" s="126">
        <f t="shared" si="2337"/>
        <v>1.1373701046794982</v>
      </c>
      <c r="BD182" s="126">
        <f t="shared" si="2337"/>
        <v>1.1406353790561385</v>
      </c>
      <c r="BE182" s="126">
        <f t="shared" si="2337"/>
        <v>1.1439100277048042</v>
      </c>
      <c r="BF182" s="126">
        <f t="shared" si="2337"/>
        <v>1.1471940775380809</v>
      </c>
      <c r="BG182" s="126">
        <f t="shared" si="2337"/>
        <v>1.15026769648205</v>
      </c>
      <c r="BH182" s="126">
        <f t="shared" si="2337"/>
        <v>1.1536802383994258</v>
      </c>
      <c r="BI182" s="126">
        <f t="shared" si="2337"/>
        <v>1.1569923375180708</v>
      </c>
      <c r="BJ182" s="126">
        <f t="shared" si="2337"/>
        <v>1.1603139453378331</v>
      </c>
      <c r="BK182" s="126">
        <f t="shared" si="2337"/>
        <v>1.1636450891572303</v>
      </c>
      <c r="BL182" s="126">
        <f t="shared" si="2337"/>
        <v>1.1669857963531516</v>
      </c>
      <c r="BM182" s="126">
        <f t="shared" si="2337"/>
        <v>1.1703360943810825</v>
      </c>
      <c r="BN182" s="126">
        <f t="shared" si="2337"/>
        <v>1.1736960107753303</v>
      </c>
      <c r="BO182" s="126">
        <f t="shared" si="2337"/>
        <v>1.1770655731492505</v>
      </c>
      <c r="BP182" s="126">
        <f t="shared" si="2337"/>
        <v>1.180444809195474</v>
      </c>
      <c r="BQ182" s="126">
        <f t="shared" si="2337"/>
        <v>1.1838337466861339</v>
      </c>
      <c r="BR182" s="126">
        <f t="shared" si="2337"/>
        <v>1.1872324134730949</v>
      </c>
      <c r="BS182" s="126">
        <f t="shared" si="2337"/>
        <v>1.1905270658589224</v>
      </c>
      <c r="BT182" s="126">
        <f t="shared" si="2337"/>
        <v>1.1940590467434065</v>
      </c>
      <c r="BU182" s="126">
        <f t="shared" si="2337"/>
        <v>1.1974870693312041</v>
      </c>
      <c r="BV182" s="126">
        <f t="shared" si="2337"/>
        <v>1.2009249334246579</v>
      </c>
      <c r="BW182" s="126">
        <f t="shared" ref="BW182:EB182" si="2338">BW$13</f>
        <v>1.204372667277734</v>
      </c>
      <c r="BX182" s="126">
        <f t="shared" si="2338"/>
        <v>1.2078302992255125</v>
      </c>
      <c r="BY182" s="126">
        <f t="shared" si="2338"/>
        <v>1.2112978576844211</v>
      </c>
      <c r="BZ182" s="126">
        <f t="shared" si="2338"/>
        <v>1.2147753711524676</v>
      </c>
      <c r="CA182" s="126">
        <f t="shared" si="2338"/>
        <v>1.2182628682094752</v>
      </c>
      <c r="CB182" s="126">
        <f t="shared" si="2338"/>
        <v>1.2217603775173165</v>
      </c>
      <c r="CC182" s="126">
        <f t="shared" si="2338"/>
        <v>1.2252679278201495</v>
      </c>
      <c r="CD182" s="126">
        <f t="shared" si="2338"/>
        <v>1.2287855479446541</v>
      </c>
      <c r="CE182" s="126">
        <f t="shared" si="2338"/>
        <v>1.232077770779646</v>
      </c>
      <c r="CF182" s="126">
        <f t="shared" si="2338"/>
        <v>1.23573302168438</v>
      </c>
      <c r="CG182" s="126">
        <f t="shared" si="2338"/>
        <v>1.2392806860334544</v>
      </c>
      <c r="CH182" s="126">
        <f t="shared" si="2338"/>
        <v>1.2428385353675644</v>
      </c>
      <c r="CI182" s="126">
        <f t="shared" si="2338"/>
        <v>1.2464065989267703</v>
      </c>
      <c r="CJ182" s="126">
        <f t="shared" si="2338"/>
        <v>1.2499849060350778</v>
      </c>
      <c r="CK182" s="126">
        <f t="shared" si="2338"/>
        <v>1.2535734861006791</v>
      </c>
      <c r="CL182" s="126">
        <f t="shared" si="2338"/>
        <v>1.257172368616194</v>
      </c>
      <c r="CM182" s="126">
        <f t="shared" si="2338"/>
        <v>1.2607815831589126</v>
      </c>
      <c r="CN182" s="126">
        <f t="shared" si="2338"/>
        <v>1.2644011593910389</v>
      </c>
      <c r="CO182" s="126">
        <f t="shared" si="2338"/>
        <v>1.2680311270599336</v>
      </c>
      <c r="CP182" s="126">
        <f t="shared" si="2338"/>
        <v>1.2716715159983594</v>
      </c>
      <c r="CQ182" s="126">
        <f t="shared" si="2338"/>
        <v>1.2750786410337906</v>
      </c>
      <c r="CR182" s="126">
        <f t="shared" si="2338"/>
        <v>1.2788614642181557</v>
      </c>
      <c r="CS182" s="126">
        <f t="shared" si="2338"/>
        <v>1.2825329459576562</v>
      </c>
      <c r="CT182" s="126">
        <f t="shared" si="2338"/>
        <v>1.2862149681493797</v>
      </c>
      <c r="CU182" s="126">
        <f t="shared" si="2338"/>
        <v>1.289907561053897</v>
      </c>
      <c r="CV182" s="126">
        <f t="shared" si="2338"/>
        <v>1.293610755018654</v>
      </c>
      <c r="CW182" s="126">
        <f t="shared" si="2338"/>
        <v>1.2973245804782207</v>
      </c>
      <c r="CX182" s="126">
        <f t="shared" si="2338"/>
        <v>1.3010490679545423</v>
      </c>
      <c r="CY182" s="126">
        <f t="shared" si="2338"/>
        <v>1.304784248057189</v>
      </c>
      <c r="CZ182" s="126">
        <f t="shared" si="2338"/>
        <v>1.3085301514836076</v>
      </c>
      <c r="DA182" s="126">
        <f t="shared" si="2338"/>
        <v>1.3122868090193751</v>
      </c>
      <c r="DB182" s="126">
        <f t="shared" si="2338"/>
        <v>1.3160542515384499</v>
      </c>
      <c r="DC182" s="126">
        <f t="shared" si="2338"/>
        <v>1.3195802889875801</v>
      </c>
      <c r="DD182" s="126">
        <f t="shared" si="2338"/>
        <v>1.323495136864544</v>
      </c>
      <c r="DE182" s="126">
        <f t="shared" si="2338"/>
        <v>1.3272947573576725</v>
      </c>
      <c r="DF182" s="126">
        <f t="shared" si="2338"/>
        <v>1.3311052861764079</v>
      </c>
      <c r="DG182" s="126">
        <f t="shared" si="2338"/>
        <v>1.3349267546374479</v>
      </c>
      <c r="DH182" s="126">
        <f t="shared" si="2338"/>
        <v>1.3387591941473977</v>
      </c>
      <c r="DI182" s="126">
        <f t="shared" si="2338"/>
        <v>1.3426026362030277</v>
      </c>
      <c r="DJ182" s="126">
        <f t="shared" si="2338"/>
        <v>1.3464571123915319</v>
      </c>
      <c r="DK182" s="126">
        <f t="shared" si="2338"/>
        <v>1.3503226543907885</v>
      </c>
      <c r="DL182" s="126">
        <f t="shared" si="2338"/>
        <v>1.3541992939696192</v>
      </c>
      <c r="DM182" s="126">
        <f t="shared" si="2338"/>
        <v>1.358087062988051</v>
      </c>
      <c r="DN182" s="126">
        <f t="shared" si="2338"/>
        <v>1.361985993397578</v>
      </c>
      <c r="DO182" s="126">
        <f t="shared" si="2338"/>
        <v>1.3657655991021458</v>
      </c>
      <c r="DP182" s="126">
        <f t="shared" si="2338"/>
        <v>1.3698174666548035</v>
      </c>
      <c r="DQ182" s="126">
        <f t="shared" si="2338"/>
        <v>1.3737500738651915</v>
      </c>
      <c r="DR182" s="126">
        <f t="shared" si="2338"/>
        <v>1.3776939711925826</v>
      </c>
      <c r="DS182" s="126">
        <f t="shared" si="2338"/>
        <v>1.381649191049759</v>
      </c>
      <c r="DT182" s="126">
        <f t="shared" si="2338"/>
        <v>1.385615765942557</v>
      </c>
      <c r="DU182" s="126">
        <f t="shared" si="2338"/>
        <v>1.3895937284701338</v>
      </c>
      <c r="DV182" s="126">
        <f t="shared" si="2338"/>
        <v>1.3935831113252357</v>
      </c>
      <c r="DW182" s="126">
        <f t="shared" si="2338"/>
        <v>1.3975839472944662</v>
      </c>
      <c r="DX182" s="126">
        <f t="shared" si="2338"/>
        <v>1.401596269258556</v>
      </c>
      <c r="DY182" s="126">
        <f t="shared" si="2338"/>
        <v>1.4056201101926329</v>
      </c>
      <c r="DZ182" s="126">
        <f t="shared" si="2338"/>
        <v>1.4096555031664932</v>
      </c>
      <c r="EA182" s="126">
        <f t="shared" si="2338"/>
        <v>1.4134323217047313</v>
      </c>
      <c r="EB182" s="126">
        <f t="shared" si="2338"/>
        <v>1.4176256038945581</v>
      </c>
    </row>
    <row r="183" spans="2:132" outlineLevel="1" x14ac:dyDescent="0.25">
      <c r="C183" s="320" t="s">
        <v>518</v>
      </c>
      <c r="D183" s="38"/>
      <c r="E183" s="38"/>
      <c r="F183" s="38"/>
      <c r="G183" s="52" t="s">
        <v>220</v>
      </c>
      <c r="H183" s="46">
        <f t="shared" ref="H183" si="2339">SUM(J183:EB183)</f>
        <v>38284779.177685812</v>
      </c>
      <c r="I183" s="38"/>
      <c r="J183" s="82">
        <f>J181*J182</f>
        <v>0</v>
      </c>
      <c r="K183" s="82">
        <f t="shared" ref="K183" si="2340">K181*K182</f>
        <v>0</v>
      </c>
      <c r="L183" s="82">
        <f t="shared" ref="L183" si="2341">L181*L182</f>
        <v>0</v>
      </c>
      <c r="M183" s="82">
        <f t="shared" ref="M183" si="2342">M181*M182</f>
        <v>0</v>
      </c>
      <c r="N183" s="82">
        <f t="shared" ref="N183" si="2343">N181*N182</f>
        <v>0</v>
      </c>
      <c r="O183" s="82">
        <f t="shared" ref="O183" si="2344">O181*O182</f>
        <v>0</v>
      </c>
      <c r="P183" s="82">
        <f t="shared" ref="P183" si="2345">P181*P182</f>
        <v>0</v>
      </c>
      <c r="Q183" s="82">
        <f t="shared" ref="Q183" si="2346">Q181*Q182</f>
        <v>0</v>
      </c>
      <c r="R183" s="82">
        <f t="shared" ref="R183" si="2347">R181*R182</f>
        <v>16086041.671296557</v>
      </c>
      <c r="S183" s="82">
        <f t="shared" ref="S183" si="2348">S181*S182</f>
        <v>0</v>
      </c>
      <c r="T183" s="82">
        <f t="shared" ref="T183" si="2349">T181*T182</f>
        <v>0</v>
      </c>
      <c r="U183" s="82">
        <f t="shared" ref="U183" si="2350">U181*U182</f>
        <v>0</v>
      </c>
      <c r="V183" s="82">
        <f t="shared" ref="V183" si="2351">V181*V182</f>
        <v>0</v>
      </c>
      <c r="W183" s="82">
        <f t="shared" ref="W183" si="2352">W181*W182</f>
        <v>0</v>
      </c>
      <c r="X183" s="82">
        <f t="shared" ref="X183" si="2353">X181*X182</f>
        <v>0</v>
      </c>
      <c r="Y183" s="82">
        <f t="shared" ref="Y183" si="2354">Y181*Y182</f>
        <v>0</v>
      </c>
      <c r="Z183" s="82">
        <f t="shared" ref="Z183" si="2355">Z181*Z182</f>
        <v>0</v>
      </c>
      <c r="AA183" s="82">
        <f t="shared" ref="AA183" si="2356">AA181*AA182</f>
        <v>0</v>
      </c>
      <c r="AB183" s="82">
        <f t="shared" ref="AB183" si="2357">AB181*AB182</f>
        <v>0</v>
      </c>
      <c r="AC183" s="82">
        <f t="shared" ref="AC183" si="2358">AC181*AC182</f>
        <v>0</v>
      </c>
      <c r="AD183" s="82">
        <f t="shared" ref="AD183" si="2359">AD181*AD182</f>
        <v>22198737.506389257</v>
      </c>
      <c r="AE183" s="82">
        <f t="shared" ref="AE183" si="2360">AE181*AE182</f>
        <v>0</v>
      </c>
      <c r="AF183" s="82">
        <f t="shared" ref="AF183" si="2361">AF181*AF182</f>
        <v>0</v>
      </c>
      <c r="AG183" s="82">
        <f t="shared" ref="AG183" si="2362">AG181*AG182</f>
        <v>0</v>
      </c>
      <c r="AH183" s="82">
        <f t="shared" ref="AH183" si="2363">AH181*AH182</f>
        <v>0</v>
      </c>
      <c r="AI183" s="82">
        <f t="shared" ref="AI183" si="2364">AI181*AI182</f>
        <v>0</v>
      </c>
      <c r="AJ183" s="82">
        <f t="shared" ref="AJ183" si="2365">AJ181*AJ182</f>
        <v>0</v>
      </c>
      <c r="AK183" s="82">
        <f t="shared" ref="AK183" si="2366">AK181*AK182</f>
        <v>0</v>
      </c>
      <c r="AL183" s="82">
        <f t="shared" ref="AL183" si="2367">AL181*AL182</f>
        <v>0</v>
      </c>
      <c r="AM183" s="82">
        <f t="shared" ref="AM183" si="2368">AM181*AM182</f>
        <v>0</v>
      </c>
      <c r="AN183" s="82">
        <f t="shared" ref="AN183" si="2369">AN181*AN182</f>
        <v>0</v>
      </c>
      <c r="AO183" s="82">
        <f t="shared" ref="AO183" si="2370">AO181*AO182</f>
        <v>0</v>
      </c>
      <c r="AP183" s="82">
        <f t="shared" ref="AP183" si="2371">AP181*AP182</f>
        <v>0</v>
      </c>
      <c r="AQ183" s="82">
        <f t="shared" ref="AQ183" si="2372">AQ181*AQ182</f>
        <v>0</v>
      </c>
      <c r="AR183" s="82">
        <f t="shared" ref="AR183" si="2373">AR181*AR182</f>
        <v>0</v>
      </c>
      <c r="AS183" s="82">
        <f t="shared" ref="AS183" si="2374">AS181*AS182</f>
        <v>0</v>
      </c>
      <c r="AT183" s="82">
        <f t="shared" ref="AT183" si="2375">AT181*AT182</f>
        <v>0</v>
      </c>
      <c r="AU183" s="82">
        <f t="shared" ref="AU183" si="2376">AU181*AU182</f>
        <v>0</v>
      </c>
      <c r="AV183" s="82">
        <f t="shared" ref="AV183" si="2377">AV181*AV182</f>
        <v>0</v>
      </c>
      <c r="AW183" s="82">
        <f t="shared" ref="AW183" si="2378">AW181*AW182</f>
        <v>0</v>
      </c>
      <c r="AX183" s="82">
        <f t="shared" ref="AX183" si="2379">AX181*AX182</f>
        <v>0</v>
      </c>
      <c r="AY183" s="82">
        <f t="shared" ref="AY183" si="2380">AY181*AY182</f>
        <v>0</v>
      </c>
      <c r="AZ183" s="82">
        <f t="shared" ref="AZ183" si="2381">AZ181*AZ182</f>
        <v>0</v>
      </c>
      <c r="BA183" s="82">
        <f t="shared" ref="BA183" si="2382">BA181*BA182</f>
        <v>0</v>
      </c>
      <c r="BB183" s="82">
        <f t="shared" ref="BB183" si="2383">BB181*BB182</f>
        <v>0</v>
      </c>
      <c r="BC183" s="82">
        <f t="shared" ref="BC183" si="2384">BC181*BC182</f>
        <v>0</v>
      </c>
      <c r="BD183" s="82">
        <f t="shared" ref="BD183" si="2385">BD181*BD182</f>
        <v>0</v>
      </c>
      <c r="BE183" s="82">
        <f t="shared" ref="BE183" si="2386">BE181*BE182</f>
        <v>0</v>
      </c>
      <c r="BF183" s="82">
        <f t="shared" ref="BF183" si="2387">BF181*BF182</f>
        <v>0</v>
      </c>
      <c r="BG183" s="82">
        <f t="shared" ref="BG183" si="2388">BG181*BG182</f>
        <v>0</v>
      </c>
      <c r="BH183" s="82">
        <f t="shared" ref="BH183" si="2389">BH181*BH182</f>
        <v>0</v>
      </c>
      <c r="BI183" s="82">
        <f t="shared" ref="BI183" si="2390">BI181*BI182</f>
        <v>0</v>
      </c>
      <c r="BJ183" s="82">
        <f t="shared" ref="BJ183" si="2391">BJ181*BJ182</f>
        <v>0</v>
      </c>
      <c r="BK183" s="82">
        <f t="shared" ref="BK183" si="2392">BK181*BK182</f>
        <v>0</v>
      </c>
      <c r="BL183" s="82">
        <f t="shared" ref="BL183" si="2393">BL181*BL182</f>
        <v>0</v>
      </c>
      <c r="BM183" s="82">
        <f t="shared" ref="BM183" si="2394">BM181*BM182</f>
        <v>0</v>
      </c>
      <c r="BN183" s="82">
        <f t="shared" ref="BN183" si="2395">BN181*BN182</f>
        <v>0</v>
      </c>
      <c r="BO183" s="82">
        <f t="shared" ref="BO183" si="2396">BO181*BO182</f>
        <v>0</v>
      </c>
      <c r="BP183" s="82">
        <f t="shared" ref="BP183" si="2397">BP181*BP182</f>
        <v>0</v>
      </c>
      <c r="BQ183" s="82">
        <f t="shared" ref="BQ183" si="2398">BQ181*BQ182</f>
        <v>0</v>
      </c>
      <c r="BR183" s="82">
        <f t="shared" ref="BR183" si="2399">BR181*BR182</f>
        <v>0</v>
      </c>
      <c r="BS183" s="82">
        <f t="shared" ref="BS183" si="2400">BS181*BS182</f>
        <v>0</v>
      </c>
      <c r="BT183" s="82">
        <f t="shared" ref="BT183" si="2401">BT181*BT182</f>
        <v>0</v>
      </c>
      <c r="BU183" s="82">
        <f t="shared" ref="BU183" si="2402">BU181*BU182</f>
        <v>0</v>
      </c>
      <c r="BV183" s="82">
        <f t="shared" ref="BV183" si="2403">BV181*BV182</f>
        <v>0</v>
      </c>
      <c r="BW183" s="82">
        <f t="shared" ref="BW183" si="2404">BW181*BW182</f>
        <v>0</v>
      </c>
      <c r="BX183" s="82">
        <f t="shared" ref="BX183" si="2405">BX181*BX182</f>
        <v>0</v>
      </c>
      <c r="BY183" s="82">
        <f t="shared" ref="BY183" si="2406">BY181*BY182</f>
        <v>0</v>
      </c>
      <c r="BZ183" s="82">
        <f t="shared" ref="BZ183" si="2407">BZ181*BZ182</f>
        <v>0</v>
      </c>
      <c r="CA183" s="82">
        <f t="shared" ref="CA183" si="2408">CA181*CA182</f>
        <v>0</v>
      </c>
      <c r="CB183" s="82">
        <f t="shared" ref="CB183" si="2409">CB181*CB182</f>
        <v>0</v>
      </c>
      <c r="CC183" s="82">
        <f t="shared" ref="CC183" si="2410">CC181*CC182</f>
        <v>0</v>
      </c>
      <c r="CD183" s="82">
        <f t="shared" ref="CD183" si="2411">CD181*CD182</f>
        <v>0</v>
      </c>
      <c r="CE183" s="82">
        <f t="shared" ref="CE183" si="2412">CE181*CE182</f>
        <v>0</v>
      </c>
      <c r="CF183" s="82">
        <f t="shared" ref="CF183" si="2413">CF181*CF182</f>
        <v>0</v>
      </c>
      <c r="CG183" s="82">
        <f t="shared" ref="CG183" si="2414">CG181*CG182</f>
        <v>0</v>
      </c>
      <c r="CH183" s="82">
        <f t="shared" ref="CH183" si="2415">CH181*CH182</f>
        <v>0</v>
      </c>
      <c r="CI183" s="82">
        <f t="shared" ref="CI183" si="2416">CI181*CI182</f>
        <v>0</v>
      </c>
      <c r="CJ183" s="82">
        <f t="shared" ref="CJ183" si="2417">CJ181*CJ182</f>
        <v>0</v>
      </c>
      <c r="CK183" s="82">
        <f t="shared" ref="CK183" si="2418">CK181*CK182</f>
        <v>0</v>
      </c>
      <c r="CL183" s="82">
        <f t="shared" ref="CL183" si="2419">CL181*CL182</f>
        <v>0</v>
      </c>
      <c r="CM183" s="82">
        <f t="shared" ref="CM183" si="2420">CM181*CM182</f>
        <v>0</v>
      </c>
      <c r="CN183" s="82">
        <f t="shared" ref="CN183" si="2421">CN181*CN182</f>
        <v>0</v>
      </c>
      <c r="CO183" s="82">
        <f t="shared" ref="CO183" si="2422">CO181*CO182</f>
        <v>0</v>
      </c>
      <c r="CP183" s="82">
        <f t="shared" ref="CP183" si="2423">CP181*CP182</f>
        <v>0</v>
      </c>
      <c r="CQ183" s="82">
        <f t="shared" ref="CQ183" si="2424">CQ181*CQ182</f>
        <v>0</v>
      </c>
      <c r="CR183" s="82">
        <f t="shared" ref="CR183" si="2425">CR181*CR182</f>
        <v>0</v>
      </c>
      <c r="CS183" s="82">
        <f t="shared" ref="CS183" si="2426">CS181*CS182</f>
        <v>0</v>
      </c>
      <c r="CT183" s="82">
        <f t="shared" ref="CT183" si="2427">CT181*CT182</f>
        <v>0</v>
      </c>
      <c r="CU183" s="82">
        <f t="shared" ref="CU183" si="2428">CU181*CU182</f>
        <v>0</v>
      </c>
      <c r="CV183" s="82">
        <f t="shared" ref="CV183" si="2429">CV181*CV182</f>
        <v>0</v>
      </c>
      <c r="CW183" s="82">
        <f t="shared" ref="CW183" si="2430">CW181*CW182</f>
        <v>0</v>
      </c>
      <c r="CX183" s="82">
        <f t="shared" ref="CX183" si="2431">CX181*CX182</f>
        <v>0</v>
      </c>
      <c r="CY183" s="82">
        <f t="shared" ref="CY183" si="2432">CY181*CY182</f>
        <v>0</v>
      </c>
      <c r="CZ183" s="82">
        <f t="shared" ref="CZ183" si="2433">CZ181*CZ182</f>
        <v>0</v>
      </c>
      <c r="DA183" s="82">
        <f t="shared" ref="DA183" si="2434">DA181*DA182</f>
        <v>0</v>
      </c>
      <c r="DB183" s="82">
        <f t="shared" ref="DB183" si="2435">DB181*DB182</f>
        <v>0</v>
      </c>
      <c r="DC183" s="82">
        <f t="shared" ref="DC183" si="2436">DC181*DC182</f>
        <v>0</v>
      </c>
      <c r="DD183" s="82">
        <f t="shared" ref="DD183" si="2437">DD181*DD182</f>
        <v>0</v>
      </c>
      <c r="DE183" s="82">
        <f t="shared" ref="DE183" si="2438">DE181*DE182</f>
        <v>0</v>
      </c>
      <c r="DF183" s="82">
        <f t="shared" ref="DF183" si="2439">DF181*DF182</f>
        <v>0</v>
      </c>
      <c r="DG183" s="82">
        <f t="shared" ref="DG183" si="2440">DG181*DG182</f>
        <v>0</v>
      </c>
      <c r="DH183" s="82">
        <f t="shared" ref="DH183" si="2441">DH181*DH182</f>
        <v>0</v>
      </c>
      <c r="DI183" s="82">
        <f t="shared" ref="DI183" si="2442">DI181*DI182</f>
        <v>0</v>
      </c>
      <c r="DJ183" s="82">
        <f t="shared" ref="DJ183" si="2443">DJ181*DJ182</f>
        <v>0</v>
      </c>
      <c r="DK183" s="82">
        <f t="shared" ref="DK183" si="2444">DK181*DK182</f>
        <v>0</v>
      </c>
      <c r="DL183" s="82">
        <f t="shared" ref="DL183" si="2445">DL181*DL182</f>
        <v>0</v>
      </c>
      <c r="DM183" s="82">
        <f t="shared" ref="DM183" si="2446">DM181*DM182</f>
        <v>0</v>
      </c>
      <c r="DN183" s="82">
        <f t="shared" ref="DN183" si="2447">DN181*DN182</f>
        <v>0</v>
      </c>
      <c r="DO183" s="82">
        <f t="shared" ref="DO183" si="2448">DO181*DO182</f>
        <v>0</v>
      </c>
      <c r="DP183" s="82">
        <f t="shared" ref="DP183" si="2449">DP181*DP182</f>
        <v>0</v>
      </c>
      <c r="DQ183" s="82">
        <f t="shared" ref="DQ183" si="2450">DQ181*DQ182</f>
        <v>0</v>
      </c>
      <c r="DR183" s="82">
        <f t="shared" ref="DR183" si="2451">DR181*DR182</f>
        <v>0</v>
      </c>
      <c r="DS183" s="82">
        <f t="shared" ref="DS183" si="2452">DS181*DS182</f>
        <v>0</v>
      </c>
      <c r="DT183" s="82">
        <f t="shared" ref="DT183" si="2453">DT181*DT182</f>
        <v>0</v>
      </c>
      <c r="DU183" s="82">
        <f t="shared" ref="DU183" si="2454">DU181*DU182</f>
        <v>0</v>
      </c>
      <c r="DV183" s="82">
        <f t="shared" ref="DV183" si="2455">DV181*DV182</f>
        <v>0</v>
      </c>
      <c r="DW183" s="82">
        <f t="shared" ref="DW183" si="2456">DW181*DW182</f>
        <v>0</v>
      </c>
      <c r="DX183" s="82">
        <f t="shared" ref="DX183" si="2457">DX181*DX182</f>
        <v>0</v>
      </c>
      <c r="DY183" s="82">
        <f t="shared" ref="DY183" si="2458">DY181*DY182</f>
        <v>0</v>
      </c>
      <c r="DZ183" s="82">
        <f t="shared" ref="DZ183" si="2459">DZ181*DZ182</f>
        <v>0</v>
      </c>
      <c r="EA183" s="82">
        <f t="shared" ref="EA183" si="2460">EA181*EA182</f>
        <v>0</v>
      </c>
      <c r="EB183" s="82">
        <f t="shared" ref="EB183" si="2461">EB181*EB182</f>
        <v>0</v>
      </c>
    </row>
    <row r="184" spans="2:132" outlineLevel="1" x14ac:dyDescent="0.25">
      <c r="C184" s="32"/>
      <c r="G184" s="52"/>
      <c r="H184" s="29"/>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row>
    <row r="185" spans="2:132" ht="13" x14ac:dyDescent="0.3">
      <c r="C185" s="341" t="s">
        <v>568</v>
      </c>
      <c r="D185" s="342"/>
      <c r="E185" s="342"/>
      <c r="F185" s="342"/>
      <c r="G185" s="350" t="s">
        <v>220</v>
      </c>
      <c r="H185" s="344">
        <f t="shared" ref="H185" si="2462">SUM(J185:EB185)</f>
        <v>15473619.460155107</v>
      </c>
      <c r="I185" s="342"/>
      <c r="J185" s="345">
        <f t="shared" ref="J185:AO185" si="2463">CHOOSE(Scenario,J166,J175,J183)</f>
        <v>0</v>
      </c>
      <c r="K185" s="346">
        <f t="shared" si="2463"/>
        <v>0</v>
      </c>
      <c r="L185" s="346">
        <f t="shared" si="2463"/>
        <v>0</v>
      </c>
      <c r="M185" s="346">
        <f t="shared" si="2463"/>
        <v>0</v>
      </c>
      <c r="N185" s="346">
        <f t="shared" si="2463"/>
        <v>0</v>
      </c>
      <c r="O185" s="346">
        <f t="shared" si="2463"/>
        <v>0</v>
      </c>
      <c r="P185" s="346">
        <f t="shared" si="2463"/>
        <v>0</v>
      </c>
      <c r="Q185" s="346">
        <f t="shared" si="2463"/>
        <v>0</v>
      </c>
      <c r="R185" s="346">
        <f t="shared" si="2463"/>
        <v>7603744.2064644247</v>
      </c>
      <c r="S185" s="346">
        <f t="shared" si="2463"/>
        <v>0</v>
      </c>
      <c r="T185" s="346">
        <f t="shared" si="2463"/>
        <v>0</v>
      </c>
      <c r="U185" s="346">
        <f t="shared" si="2463"/>
        <v>0</v>
      </c>
      <c r="V185" s="346">
        <f t="shared" si="2463"/>
        <v>0</v>
      </c>
      <c r="W185" s="346">
        <f t="shared" si="2463"/>
        <v>0</v>
      </c>
      <c r="X185" s="346">
        <f t="shared" si="2463"/>
        <v>0</v>
      </c>
      <c r="Y185" s="346">
        <f t="shared" si="2463"/>
        <v>0</v>
      </c>
      <c r="Z185" s="346">
        <f t="shared" si="2463"/>
        <v>0</v>
      </c>
      <c r="AA185" s="346">
        <f t="shared" si="2463"/>
        <v>0</v>
      </c>
      <c r="AB185" s="346">
        <f t="shared" si="2463"/>
        <v>0</v>
      </c>
      <c r="AC185" s="346">
        <f t="shared" si="2463"/>
        <v>0</v>
      </c>
      <c r="AD185" s="346">
        <f t="shared" si="2463"/>
        <v>7869875.2536906833</v>
      </c>
      <c r="AE185" s="346">
        <f t="shared" si="2463"/>
        <v>0</v>
      </c>
      <c r="AF185" s="346">
        <f t="shared" si="2463"/>
        <v>0</v>
      </c>
      <c r="AG185" s="346">
        <f t="shared" si="2463"/>
        <v>0</v>
      </c>
      <c r="AH185" s="346">
        <f t="shared" si="2463"/>
        <v>0</v>
      </c>
      <c r="AI185" s="346">
        <f t="shared" si="2463"/>
        <v>0</v>
      </c>
      <c r="AJ185" s="346">
        <f t="shared" si="2463"/>
        <v>0</v>
      </c>
      <c r="AK185" s="346">
        <f t="shared" si="2463"/>
        <v>0</v>
      </c>
      <c r="AL185" s="346">
        <f t="shared" si="2463"/>
        <v>0</v>
      </c>
      <c r="AM185" s="346">
        <f t="shared" si="2463"/>
        <v>0</v>
      </c>
      <c r="AN185" s="346">
        <f t="shared" si="2463"/>
        <v>0</v>
      </c>
      <c r="AO185" s="346">
        <f t="shared" si="2463"/>
        <v>0</v>
      </c>
      <c r="AP185" s="346">
        <f t="shared" ref="AP185:BU185" si="2464">CHOOSE(Scenario,AP166,AP175,AP183)</f>
        <v>0</v>
      </c>
      <c r="AQ185" s="346">
        <f t="shared" si="2464"/>
        <v>0</v>
      </c>
      <c r="AR185" s="346">
        <f t="shared" si="2464"/>
        <v>0</v>
      </c>
      <c r="AS185" s="346">
        <f t="shared" si="2464"/>
        <v>0</v>
      </c>
      <c r="AT185" s="346">
        <f t="shared" si="2464"/>
        <v>0</v>
      </c>
      <c r="AU185" s="346">
        <f t="shared" si="2464"/>
        <v>0</v>
      </c>
      <c r="AV185" s="346">
        <f t="shared" si="2464"/>
        <v>0</v>
      </c>
      <c r="AW185" s="346">
        <f t="shared" si="2464"/>
        <v>0</v>
      </c>
      <c r="AX185" s="346">
        <f t="shared" si="2464"/>
        <v>0</v>
      </c>
      <c r="AY185" s="346">
        <f t="shared" si="2464"/>
        <v>0</v>
      </c>
      <c r="AZ185" s="346">
        <f t="shared" si="2464"/>
        <v>0</v>
      </c>
      <c r="BA185" s="346">
        <f t="shared" si="2464"/>
        <v>0</v>
      </c>
      <c r="BB185" s="346">
        <f t="shared" si="2464"/>
        <v>0</v>
      </c>
      <c r="BC185" s="346">
        <f t="shared" si="2464"/>
        <v>0</v>
      </c>
      <c r="BD185" s="346">
        <f t="shared" si="2464"/>
        <v>0</v>
      </c>
      <c r="BE185" s="346">
        <f t="shared" si="2464"/>
        <v>0</v>
      </c>
      <c r="BF185" s="346">
        <f t="shared" si="2464"/>
        <v>0</v>
      </c>
      <c r="BG185" s="346">
        <f t="shared" si="2464"/>
        <v>0</v>
      </c>
      <c r="BH185" s="346">
        <f t="shared" si="2464"/>
        <v>0</v>
      </c>
      <c r="BI185" s="346">
        <f t="shared" si="2464"/>
        <v>0</v>
      </c>
      <c r="BJ185" s="346">
        <f t="shared" si="2464"/>
        <v>0</v>
      </c>
      <c r="BK185" s="346">
        <f t="shared" si="2464"/>
        <v>0</v>
      </c>
      <c r="BL185" s="346">
        <f t="shared" si="2464"/>
        <v>0</v>
      </c>
      <c r="BM185" s="346">
        <f t="shared" si="2464"/>
        <v>0</v>
      </c>
      <c r="BN185" s="346">
        <f t="shared" si="2464"/>
        <v>0</v>
      </c>
      <c r="BO185" s="346">
        <f t="shared" si="2464"/>
        <v>0</v>
      </c>
      <c r="BP185" s="346">
        <f t="shared" si="2464"/>
        <v>0</v>
      </c>
      <c r="BQ185" s="346">
        <f t="shared" si="2464"/>
        <v>0</v>
      </c>
      <c r="BR185" s="346">
        <f t="shared" si="2464"/>
        <v>0</v>
      </c>
      <c r="BS185" s="346">
        <f t="shared" si="2464"/>
        <v>0</v>
      </c>
      <c r="BT185" s="346">
        <f t="shared" si="2464"/>
        <v>0</v>
      </c>
      <c r="BU185" s="346">
        <f t="shared" si="2464"/>
        <v>0</v>
      </c>
      <c r="BV185" s="346">
        <f t="shared" ref="BV185:DA185" si="2465">CHOOSE(Scenario,BV166,BV175,BV183)</f>
        <v>0</v>
      </c>
      <c r="BW185" s="346">
        <f t="shared" si="2465"/>
        <v>0</v>
      </c>
      <c r="BX185" s="346">
        <f t="shared" si="2465"/>
        <v>0</v>
      </c>
      <c r="BY185" s="346">
        <f t="shared" si="2465"/>
        <v>0</v>
      </c>
      <c r="BZ185" s="346">
        <f t="shared" si="2465"/>
        <v>0</v>
      </c>
      <c r="CA185" s="346">
        <f t="shared" si="2465"/>
        <v>0</v>
      </c>
      <c r="CB185" s="346">
        <f t="shared" si="2465"/>
        <v>0</v>
      </c>
      <c r="CC185" s="346">
        <f t="shared" si="2465"/>
        <v>0</v>
      </c>
      <c r="CD185" s="346">
        <f t="shared" si="2465"/>
        <v>0</v>
      </c>
      <c r="CE185" s="346">
        <f t="shared" si="2465"/>
        <v>0</v>
      </c>
      <c r="CF185" s="346">
        <f t="shared" si="2465"/>
        <v>0</v>
      </c>
      <c r="CG185" s="346">
        <f t="shared" si="2465"/>
        <v>0</v>
      </c>
      <c r="CH185" s="346">
        <f t="shared" si="2465"/>
        <v>0</v>
      </c>
      <c r="CI185" s="346">
        <f t="shared" si="2465"/>
        <v>0</v>
      </c>
      <c r="CJ185" s="346">
        <f t="shared" si="2465"/>
        <v>0</v>
      </c>
      <c r="CK185" s="346">
        <f t="shared" si="2465"/>
        <v>0</v>
      </c>
      <c r="CL185" s="346">
        <f t="shared" si="2465"/>
        <v>0</v>
      </c>
      <c r="CM185" s="346">
        <f t="shared" si="2465"/>
        <v>0</v>
      </c>
      <c r="CN185" s="346">
        <f t="shared" si="2465"/>
        <v>0</v>
      </c>
      <c r="CO185" s="346">
        <f t="shared" si="2465"/>
        <v>0</v>
      </c>
      <c r="CP185" s="346">
        <f t="shared" si="2465"/>
        <v>0</v>
      </c>
      <c r="CQ185" s="346">
        <f t="shared" si="2465"/>
        <v>0</v>
      </c>
      <c r="CR185" s="346">
        <f t="shared" si="2465"/>
        <v>0</v>
      </c>
      <c r="CS185" s="346">
        <f t="shared" si="2465"/>
        <v>0</v>
      </c>
      <c r="CT185" s="346">
        <f t="shared" si="2465"/>
        <v>0</v>
      </c>
      <c r="CU185" s="346">
        <f t="shared" si="2465"/>
        <v>0</v>
      </c>
      <c r="CV185" s="346">
        <f t="shared" si="2465"/>
        <v>0</v>
      </c>
      <c r="CW185" s="346">
        <f t="shared" si="2465"/>
        <v>0</v>
      </c>
      <c r="CX185" s="346">
        <f t="shared" si="2465"/>
        <v>0</v>
      </c>
      <c r="CY185" s="346">
        <f t="shared" si="2465"/>
        <v>0</v>
      </c>
      <c r="CZ185" s="346">
        <f t="shared" si="2465"/>
        <v>0</v>
      </c>
      <c r="DA185" s="346">
        <f t="shared" si="2465"/>
        <v>0</v>
      </c>
      <c r="DB185" s="346">
        <f t="shared" ref="DB185:EB185" si="2466">CHOOSE(Scenario,DB166,DB175,DB183)</f>
        <v>0</v>
      </c>
      <c r="DC185" s="346">
        <f t="shared" si="2466"/>
        <v>0</v>
      </c>
      <c r="DD185" s="346">
        <f t="shared" si="2466"/>
        <v>0</v>
      </c>
      <c r="DE185" s="346">
        <f t="shared" si="2466"/>
        <v>0</v>
      </c>
      <c r="DF185" s="346">
        <f t="shared" si="2466"/>
        <v>0</v>
      </c>
      <c r="DG185" s="346">
        <f t="shared" si="2466"/>
        <v>0</v>
      </c>
      <c r="DH185" s="346">
        <f t="shared" si="2466"/>
        <v>0</v>
      </c>
      <c r="DI185" s="346">
        <f t="shared" si="2466"/>
        <v>0</v>
      </c>
      <c r="DJ185" s="346">
        <f t="shared" si="2466"/>
        <v>0</v>
      </c>
      <c r="DK185" s="346">
        <f t="shared" si="2466"/>
        <v>0</v>
      </c>
      <c r="DL185" s="346">
        <f t="shared" si="2466"/>
        <v>0</v>
      </c>
      <c r="DM185" s="346">
        <f t="shared" si="2466"/>
        <v>0</v>
      </c>
      <c r="DN185" s="346">
        <f t="shared" si="2466"/>
        <v>0</v>
      </c>
      <c r="DO185" s="346">
        <f t="shared" si="2466"/>
        <v>0</v>
      </c>
      <c r="DP185" s="346">
        <f t="shared" si="2466"/>
        <v>0</v>
      </c>
      <c r="DQ185" s="346">
        <f t="shared" si="2466"/>
        <v>0</v>
      </c>
      <c r="DR185" s="346">
        <f t="shared" si="2466"/>
        <v>0</v>
      </c>
      <c r="DS185" s="346">
        <f t="shared" si="2466"/>
        <v>0</v>
      </c>
      <c r="DT185" s="346">
        <f t="shared" si="2466"/>
        <v>0</v>
      </c>
      <c r="DU185" s="346">
        <f t="shared" si="2466"/>
        <v>0</v>
      </c>
      <c r="DV185" s="346">
        <f t="shared" si="2466"/>
        <v>0</v>
      </c>
      <c r="DW185" s="346">
        <f t="shared" si="2466"/>
        <v>0</v>
      </c>
      <c r="DX185" s="346">
        <f t="shared" si="2466"/>
        <v>0</v>
      </c>
      <c r="DY185" s="346">
        <f t="shared" si="2466"/>
        <v>0</v>
      </c>
      <c r="DZ185" s="346">
        <f t="shared" si="2466"/>
        <v>0</v>
      </c>
      <c r="EA185" s="346">
        <f t="shared" si="2466"/>
        <v>0</v>
      </c>
      <c r="EB185" s="347">
        <f t="shared" si="2466"/>
        <v>0</v>
      </c>
    </row>
    <row r="186" spans="2:132" ht="13" x14ac:dyDescent="0.3">
      <c r="C186" s="315"/>
      <c r="G186" s="52"/>
      <c r="H186" s="29"/>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row>
    <row r="187" spans="2:132" ht="13" x14ac:dyDescent="0.3">
      <c r="B187" s="34"/>
      <c r="C187" s="2" t="s">
        <v>515</v>
      </c>
      <c r="D187" s="34"/>
      <c r="E187" s="34"/>
      <c r="F187" s="34"/>
      <c r="G187" s="67"/>
      <c r="H187" s="35"/>
      <c r="I187" s="34"/>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row>
    <row r="188" spans="2:132" ht="13" outlineLevel="1" x14ac:dyDescent="0.3">
      <c r="C188" s="339" t="s">
        <v>500</v>
      </c>
      <c r="G188" s="52"/>
      <c r="H188" s="29"/>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row>
    <row r="189" spans="2:132" outlineLevel="1" x14ac:dyDescent="0.25">
      <c r="C189" s="328" t="s">
        <v>505</v>
      </c>
      <c r="G189" s="52" t="s">
        <v>220</v>
      </c>
      <c r="H189" s="46">
        <f t="shared" ref="H189" si="2467">SUM(J189:EB189)</f>
        <v>0</v>
      </c>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row>
    <row r="190" spans="2:132" ht="13" outlineLevel="1" x14ac:dyDescent="0.3">
      <c r="C190" s="326"/>
      <c r="G190" s="52"/>
      <c r="H190" s="29"/>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row>
    <row r="191" spans="2:132" ht="13" outlineLevel="1" x14ac:dyDescent="0.3">
      <c r="C191" s="339" t="s">
        <v>502</v>
      </c>
      <c r="G191" s="52"/>
      <c r="H191" s="29"/>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row>
    <row r="192" spans="2:132" outlineLevel="1" x14ac:dyDescent="0.25">
      <c r="C192" s="317" t="s">
        <v>519</v>
      </c>
      <c r="G192" s="52" t="s">
        <v>525</v>
      </c>
      <c r="H192" s="46">
        <f t="shared" ref="H192" si="2468">SUM(J192:EB192)</f>
        <v>18042277.669338346</v>
      </c>
      <c r="J192" s="82">
        <f>J169-J169*(J170+J171)</f>
        <v>0</v>
      </c>
      <c r="K192" s="82">
        <f t="shared" ref="K192:BV192" si="2469">K169-K169*(K170+K171)</f>
        <v>0</v>
      </c>
      <c r="L192" s="82">
        <f t="shared" si="2469"/>
        <v>0</v>
      </c>
      <c r="M192" s="82">
        <f t="shared" si="2469"/>
        <v>0</v>
      </c>
      <c r="N192" s="82">
        <f t="shared" si="2469"/>
        <v>0</v>
      </c>
      <c r="O192" s="82">
        <f t="shared" si="2469"/>
        <v>0</v>
      </c>
      <c r="P192" s="82">
        <f t="shared" si="2469"/>
        <v>0</v>
      </c>
      <c r="Q192" s="82">
        <f t="shared" si="2469"/>
        <v>0</v>
      </c>
      <c r="R192" s="82">
        <f t="shared" si="2469"/>
        <v>9021138.8346691728</v>
      </c>
      <c r="S192" s="82">
        <f t="shared" si="2469"/>
        <v>0</v>
      </c>
      <c r="T192" s="82">
        <f t="shared" si="2469"/>
        <v>0</v>
      </c>
      <c r="U192" s="82">
        <f t="shared" si="2469"/>
        <v>0</v>
      </c>
      <c r="V192" s="82">
        <f t="shared" si="2469"/>
        <v>0</v>
      </c>
      <c r="W192" s="82">
        <f t="shared" si="2469"/>
        <v>0</v>
      </c>
      <c r="X192" s="82">
        <f t="shared" si="2469"/>
        <v>0</v>
      </c>
      <c r="Y192" s="82">
        <f t="shared" si="2469"/>
        <v>0</v>
      </c>
      <c r="Z192" s="82">
        <f t="shared" si="2469"/>
        <v>0</v>
      </c>
      <c r="AA192" s="82">
        <f t="shared" si="2469"/>
        <v>0</v>
      </c>
      <c r="AB192" s="82">
        <f t="shared" si="2469"/>
        <v>0</v>
      </c>
      <c r="AC192" s="82">
        <f t="shared" si="2469"/>
        <v>0</v>
      </c>
      <c r="AD192" s="82">
        <f t="shared" si="2469"/>
        <v>9021138.8346691728</v>
      </c>
      <c r="AE192" s="82">
        <f t="shared" si="2469"/>
        <v>0</v>
      </c>
      <c r="AF192" s="82">
        <f t="shared" si="2469"/>
        <v>0</v>
      </c>
      <c r="AG192" s="82">
        <f t="shared" si="2469"/>
        <v>0</v>
      </c>
      <c r="AH192" s="82">
        <f t="shared" si="2469"/>
        <v>0</v>
      </c>
      <c r="AI192" s="82">
        <f t="shared" si="2469"/>
        <v>0</v>
      </c>
      <c r="AJ192" s="82">
        <f t="shared" si="2469"/>
        <v>0</v>
      </c>
      <c r="AK192" s="82">
        <f t="shared" si="2469"/>
        <v>0</v>
      </c>
      <c r="AL192" s="82">
        <f t="shared" si="2469"/>
        <v>0</v>
      </c>
      <c r="AM192" s="82">
        <f t="shared" si="2469"/>
        <v>0</v>
      </c>
      <c r="AN192" s="82">
        <f t="shared" si="2469"/>
        <v>0</v>
      </c>
      <c r="AO192" s="82">
        <f t="shared" si="2469"/>
        <v>0</v>
      </c>
      <c r="AP192" s="82">
        <f t="shared" si="2469"/>
        <v>0</v>
      </c>
      <c r="AQ192" s="82">
        <f t="shared" si="2469"/>
        <v>0</v>
      </c>
      <c r="AR192" s="82">
        <f t="shared" si="2469"/>
        <v>0</v>
      </c>
      <c r="AS192" s="82">
        <f t="shared" si="2469"/>
        <v>0</v>
      </c>
      <c r="AT192" s="82">
        <f t="shared" si="2469"/>
        <v>0</v>
      </c>
      <c r="AU192" s="82">
        <f t="shared" si="2469"/>
        <v>0</v>
      </c>
      <c r="AV192" s="82">
        <f t="shared" si="2469"/>
        <v>0</v>
      </c>
      <c r="AW192" s="82">
        <f t="shared" si="2469"/>
        <v>0</v>
      </c>
      <c r="AX192" s="82">
        <f t="shared" si="2469"/>
        <v>0</v>
      </c>
      <c r="AY192" s="82">
        <f t="shared" si="2469"/>
        <v>0</v>
      </c>
      <c r="AZ192" s="82">
        <f t="shared" si="2469"/>
        <v>0</v>
      </c>
      <c r="BA192" s="82">
        <f t="shared" si="2469"/>
        <v>0</v>
      </c>
      <c r="BB192" s="82">
        <f t="shared" si="2469"/>
        <v>0</v>
      </c>
      <c r="BC192" s="82">
        <f t="shared" si="2469"/>
        <v>0</v>
      </c>
      <c r="BD192" s="82">
        <f t="shared" si="2469"/>
        <v>0</v>
      </c>
      <c r="BE192" s="82">
        <f t="shared" si="2469"/>
        <v>0</v>
      </c>
      <c r="BF192" s="82">
        <f t="shared" si="2469"/>
        <v>0</v>
      </c>
      <c r="BG192" s="82">
        <f t="shared" si="2469"/>
        <v>0</v>
      </c>
      <c r="BH192" s="82">
        <f t="shared" si="2469"/>
        <v>0</v>
      </c>
      <c r="BI192" s="82">
        <f t="shared" si="2469"/>
        <v>0</v>
      </c>
      <c r="BJ192" s="82">
        <f t="shared" si="2469"/>
        <v>0</v>
      </c>
      <c r="BK192" s="82">
        <f t="shared" si="2469"/>
        <v>0</v>
      </c>
      <c r="BL192" s="82">
        <f t="shared" si="2469"/>
        <v>0</v>
      </c>
      <c r="BM192" s="82">
        <f t="shared" si="2469"/>
        <v>0</v>
      </c>
      <c r="BN192" s="82">
        <f t="shared" si="2469"/>
        <v>0</v>
      </c>
      <c r="BO192" s="82">
        <f t="shared" si="2469"/>
        <v>0</v>
      </c>
      <c r="BP192" s="82">
        <f t="shared" si="2469"/>
        <v>0</v>
      </c>
      <c r="BQ192" s="82">
        <f t="shared" si="2469"/>
        <v>0</v>
      </c>
      <c r="BR192" s="82">
        <f t="shared" si="2469"/>
        <v>0</v>
      </c>
      <c r="BS192" s="82">
        <f t="shared" si="2469"/>
        <v>0</v>
      </c>
      <c r="BT192" s="82">
        <f t="shared" si="2469"/>
        <v>0</v>
      </c>
      <c r="BU192" s="82">
        <f t="shared" si="2469"/>
        <v>0</v>
      </c>
      <c r="BV192" s="82">
        <f t="shared" si="2469"/>
        <v>0</v>
      </c>
      <c r="BW192" s="82">
        <f t="shared" ref="BW192:EB192" si="2470">BW169-BW169*(BW170+BW171)</f>
        <v>0</v>
      </c>
      <c r="BX192" s="82">
        <f t="shared" si="2470"/>
        <v>0</v>
      </c>
      <c r="BY192" s="82">
        <f t="shared" si="2470"/>
        <v>0</v>
      </c>
      <c r="BZ192" s="82">
        <f t="shared" si="2470"/>
        <v>0</v>
      </c>
      <c r="CA192" s="82">
        <f t="shared" si="2470"/>
        <v>0</v>
      </c>
      <c r="CB192" s="82">
        <f t="shared" si="2470"/>
        <v>0</v>
      </c>
      <c r="CC192" s="82">
        <f t="shared" si="2470"/>
        <v>0</v>
      </c>
      <c r="CD192" s="82">
        <f t="shared" si="2470"/>
        <v>0</v>
      </c>
      <c r="CE192" s="82">
        <f t="shared" si="2470"/>
        <v>0</v>
      </c>
      <c r="CF192" s="82">
        <f t="shared" si="2470"/>
        <v>0</v>
      </c>
      <c r="CG192" s="82">
        <f t="shared" si="2470"/>
        <v>0</v>
      </c>
      <c r="CH192" s="82">
        <f t="shared" si="2470"/>
        <v>0</v>
      </c>
      <c r="CI192" s="82">
        <f t="shared" si="2470"/>
        <v>0</v>
      </c>
      <c r="CJ192" s="82">
        <f t="shared" si="2470"/>
        <v>0</v>
      </c>
      <c r="CK192" s="82">
        <f t="shared" si="2470"/>
        <v>0</v>
      </c>
      <c r="CL192" s="82">
        <f t="shared" si="2470"/>
        <v>0</v>
      </c>
      <c r="CM192" s="82">
        <f t="shared" si="2470"/>
        <v>0</v>
      </c>
      <c r="CN192" s="82">
        <f t="shared" si="2470"/>
        <v>0</v>
      </c>
      <c r="CO192" s="82">
        <f t="shared" si="2470"/>
        <v>0</v>
      </c>
      <c r="CP192" s="82">
        <f t="shared" si="2470"/>
        <v>0</v>
      </c>
      <c r="CQ192" s="82">
        <f t="shared" si="2470"/>
        <v>0</v>
      </c>
      <c r="CR192" s="82">
        <f t="shared" si="2470"/>
        <v>0</v>
      </c>
      <c r="CS192" s="82">
        <f t="shared" si="2470"/>
        <v>0</v>
      </c>
      <c r="CT192" s="82">
        <f t="shared" si="2470"/>
        <v>0</v>
      </c>
      <c r="CU192" s="82">
        <f t="shared" si="2470"/>
        <v>0</v>
      </c>
      <c r="CV192" s="82">
        <f t="shared" si="2470"/>
        <v>0</v>
      </c>
      <c r="CW192" s="82">
        <f t="shared" si="2470"/>
        <v>0</v>
      </c>
      <c r="CX192" s="82">
        <f t="shared" si="2470"/>
        <v>0</v>
      </c>
      <c r="CY192" s="82">
        <f t="shared" si="2470"/>
        <v>0</v>
      </c>
      <c r="CZ192" s="82">
        <f t="shared" si="2470"/>
        <v>0</v>
      </c>
      <c r="DA192" s="82">
        <f t="shared" si="2470"/>
        <v>0</v>
      </c>
      <c r="DB192" s="82">
        <f t="shared" si="2470"/>
        <v>0</v>
      </c>
      <c r="DC192" s="82">
        <f t="shared" si="2470"/>
        <v>0</v>
      </c>
      <c r="DD192" s="82">
        <f t="shared" si="2470"/>
        <v>0</v>
      </c>
      <c r="DE192" s="82">
        <f t="shared" si="2470"/>
        <v>0</v>
      </c>
      <c r="DF192" s="82">
        <f t="shared" si="2470"/>
        <v>0</v>
      </c>
      <c r="DG192" s="82">
        <f t="shared" si="2470"/>
        <v>0</v>
      </c>
      <c r="DH192" s="82">
        <f t="shared" si="2470"/>
        <v>0</v>
      </c>
      <c r="DI192" s="82">
        <f t="shared" si="2470"/>
        <v>0</v>
      </c>
      <c r="DJ192" s="82">
        <f t="shared" si="2470"/>
        <v>0</v>
      </c>
      <c r="DK192" s="82">
        <f t="shared" si="2470"/>
        <v>0</v>
      </c>
      <c r="DL192" s="82">
        <f t="shared" si="2470"/>
        <v>0</v>
      </c>
      <c r="DM192" s="82">
        <f t="shared" si="2470"/>
        <v>0</v>
      </c>
      <c r="DN192" s="82">
        <f t="shared" si="2470"/>
        <v>0</v>
      </c>
      <c r="DO192" s="82">
        <f t="shared" si="2470"/>
        <v>0</v>
      </c>
      <c r="DP192" s="82">
        <f t="shared" si="2470"/>
        <v>0</v>
      </c>
      <c r="DQ192" s="82">
        <f t="shared" si="2470"/>
        <v>0</v>
      </c>
      <c r="DR192" s="82">
        <f t="shared" si="2470"/>
        <v>0</v>
      </c>
      <c r="DS192" s="82">
        <f t="shared" si="2470"/>
        <v>0</v>
      </c>
      <c r="DT192" s="82">
        <f t="shared" si="2470"/>
        <v>0</v>
      </c>
      <c r="DU192" s="82">
        <f t="shared" si="2470"/>
        <v>0</v>
      </c>
      <c r="DV192" s="82">
        <f t="shared" si="2470"/>
        <v>0</v>
      </c>
      <c r="DW192" s="82">
        <f t="shared" si="2470"/>
        <v>0</v>
      </c>
      <c r="DX192" s="82">
        <f t="shared" si="2470"/>
        <v>0</v>
      </c>
      <c r="DY192" s="82">
        <f t="shared" si="2470"/>
        <v>0</v>
      </c>
      <c r="DZ192" s="82">
        <f t="shared" si="2470"/>
        <v>0</v>
      </c>
      <c r="EA192" s="82">
        <f t="shared" si="2470"/>
        <v>0</v>
      </c>
      <c r="EB192" s="82">
        <f t="shared" si="2470"/>
        <v>0</v>
      </c>
    </row>
    <row r="193" spans="1:132" outlineLevel="1" x14ac:dyDescent="0.25">
      <c r="C193" s="317" t="s">
        <v>333</v>
      </c>
      <c r="E193" s="31">
        <f>Costs!$I$40</f>
        <v>0.4</v>
      </c>
      <c r="G193" s="52" t="s">
        <v>220</v>
      </c>
      <c r="J193" s="312">
        <f>$E$193</f>
        <v>0.4</v>
      </c>
      <c r="K193" s="312">
        <f t="shared" ref="K193:BV193" si="2471">$E$193</f>
        <v>0.4</v>
      </c>
      <c r="L193" s="312">
        <f t="shared" si="2471"/>
        <v>0.4</v>
      </c>
      <c r="M193" s="312">
        <f t="shared" si="2471"/>
        <v>0.4</v>
      </c>
      <c r="N193" s="312">
        <f t="shared" si="2471"/>
        <v>0.4</v>
      </c>
      <c r="O193" s="312">
        <f t="shared" si="2471"/>
        <v>0.4</v>
      </c>
      <c r="P193" s="312">
        <f t="shared" si="2471"/>
        <v>0.4</v>
      </c>
      <c r="Q193" s="312">
        <f t="shared" si="2471"/>
        <v>0.4</v>
      </c>
      <c r="R193" s="312">
        <f t="shared" si="2471"/>
        <v>0.4</v>
      </c>
      <c r="S193" s="312">
        <f t="shared" si="2471"/>
        <v>0.4</v>
      </c>
      <c r="T193" s="312">
        <f t="shared" si="2471"/>
        <v>0.4</v>
      </c>
      <c r="U193" s="312">
        <f t="shared" si="2471"/>
        <v>0.4</v>
      </c>
      <c r="V193" s="312">
        <f t="shared" si="2471"/>
        <v>0.4</v>
      </c>
      <c r="W193" s="312">
        <f t="shared" si="2471"/>
        <v>0.4</v>
      </c>
      <c r="X193" s="312">
        <f t="shared" si="2471"/>
        <v>0.4</v>
      </c>
      <c r="Y193" s="312">
        <f t="shared" si="2471"/>
        <v>0.4</v>
      </c>
      <c r="Z193" s="312">
        <f t="shared" si="2471"/>
        <v>0.4</v>
      </c>
      <c r="AA193" s="312">
        <f t="shared" si="2471"/>
        <v>0.4</v>
      </c>
      <c r="AB193" s="312">
        <f t="shared" si="2471"/>
        <v>0.4</v>
      </c>
      <c r="AC193" s="312">
        <f t="shared" si="2471"/>
        <v>0.4</v>
      </c>
      <c r="AD193" s="312">
        <f t="shared" si="2471"/>
        <v>0.4</v>
      </c>
      <c r="AE193" s="312">
        <f t="shared" si="2471"/>
        <v>0.4</v>
      </c>
      <c r="AF193" s="312">
        <f t="shared" si="2471"/>
        <v>0.4</v>
      </c>
      <c r="AG193" s="312">
        <f t="shared" si="2471"/>
        <v>0.4</v>
      </c>
      <c r="AH193" s="312">
        <f t="shared" si="2471"/>
        <v>0.4</v>
      </c>
      <c r="AI193" s="312">
        <f t="shared" si="2471"/>
        <v>0.4</v>
      </c>
      <c r="AJ193" s="312">
        <f t="shared" si="2471"/>
        <v>0.4</v>
      </c>
      <c r="AK193" s="312">
        <f t="shared" si="2471"/>
        <v>0.4</v>
      </c>
      <c r="AL193" s="312">
        <f t="shared" si="2471"/>
        <v>0.4</v>
      </c>
      <c r="AM193" s="312">
        <f t="shared" si="2471"/>
        <v>0.4</v>
      </c>
      <c r="AN193" s="312">
        <f t="shared" si="2471"/>
        <v>0.4</v>
      </c>
      <c r="AO193" s="312">
        <f t="shared" si="2471"/>
        <v>0.4</v>
      </c>
      <c r="AP193" s="312">
        <f t="shared" si="2471"/>
        <v>0.4</v>
      </c>
      <c r="AQ193" s="312">
        <f t="shared" si="2471"/>
        <v>0.4</v>
      </c>
      <c r="AR193" s="312">
        <f t="shared" si="2471"/>
        <v>0.4</v>
      </c>
      <c r="AS193" s="312">
        <f t="shared" si="2471"/>
        <v>0.4</v>
      </c>
      <c r="AT193" s="312">
        <f t="shared" si="2471"/>
        <v>0.4</v>
      </c>
      <c r="AU193" s="312">
        <f t="shared" si="2471"/>
        <v>0.4</v>
      </c>
      <c r="AV193" s="312">
        <f t="shared" si="2471"/>
        <v>0.4</v>
      </c>
      <c r="AW193" s="312">
        <f t="shared" si="2471"/>
        <v>0.4</v>
      </c>
      <c r="AX193" s="312">
        <f t="shared" si="2471"/>
        <v>0.4</v>
      </c>
      <c r="AY193" s="312">
        <f t="shared" si="2471"/>
        <v>0.4</v>
      </c>
      <c r="AZ193" s="312">
        <f t="shared" si="2471"/>
        <v>0.4</v>
      </c>
      <c r="BA193" s="312">
        <f t="shared" si="2471"/>
        <v>0.4</v>
      </c>
      <c r="BB193" s="312">
        <f t="shared" si="2471"/>
        <v>0.4</v>
      </c>
      <c r="BC193" s="312">
        <f t="shared" si="2471"/>
        <v>0.4</v>
      </c>
      <c r="BD193" s="312">
        <f t="shared" si="2471"/>
        <v>0.4</v>
      </c>
      <c r="BE193" s="312">
        <f t="shared" si="2471"/>
        <v>0.4</v>
      </c>
      <c r="BF193" s="312">
        <f t="shared" si="2471"/>
        <v>0.4</v>
      </c>
      <c r="BG193" s="312">
        <f t="shared" si="2471"/>
        <v>0.4</v>
      </c>
      <c r="BH193" s="312">
        <f t="shared" si="2471"/>
        <v>0.4</v>
      </c>
      <c r="BI193" s="312">
        <f t="shared" si="2471"/>
        <v>0.4</v>
      </c>
      <c r="BJ193" s="312">
        <f t="shared" si="2471"/>
        <v>0.4</v>
      </c>
      <c r="BK193" s="312">
        <f t="shared" si="2471"/>
        <v>0.4</v>
      </c>
      <c r="BL193" s="312">
        <f t="shared" si="2471"/>
        <v>0.4</v>
      </c>
      <c r="BM193" s="312">
        <f t="shared" si="2471"/>
        <v>0.4</v>
      </c>
      <c r="BN193" s="312">
        <f t="shared" si="2471"/>
        <v>0.4</v>
      </c>
      <c r="BO193" s="312">
        <f t="shared" si="2471"/>
        <v>0.4</v>
      </c>
      <c r="BP193" s="312">
        <f t="shared" si="2471"/>
        <v>0.4</v>
      </c>
      <c r="BQ193" s="312">
        <f t="shared" si="2471"/>
        <v>0.4</v>
      </c>
      <c r="BR193" s="312">
        <f t="shared" si="2471"/>
        <v>0.4</v>
      </c>
      <c r="BS193" s="312">
        <f t="shared" si="2471"/>
        <v>0.4</v>
      </c>
      <c r="BT193" s="312">
        <f t="shared" si="2471"/>
        <v>0.4</v>
      </c>
      <c r="BU193" s="312">
        <f t="shared" si="2471"/>
        <v>0.4</v>
      </c>
      <c r="BV193" s="312">
        <f t="shared" si="2471"/>
        <v>0.4</v>
      </c>
      <c r="BW193" s="312">
        <f t="shared" ref="BW193:EB193" si="2472">$E$193</f>
        <v>0.4</v>
      </c>
      <c r="BX193" s="312">
        <f t="shared" si="2472"/>
        <v>0.4</v>
      </c>
      <c r="BY193" s="312">
        <f t="shared" si="2472"/>
        <v>0.4</v>
      </c>
      <c r="BZ193" s="312">
        <f t="shared" si="2472"/>
        <v>0.4</v>
      </c>
      <c r="CA193" s="312">
        <f t="shared" si="2472"/>
        <v>0.4</v>
      </c>
      <c r="CB193" s="312">
        <f t="shared" si="2472"/>
        <v>0.4</v>
      </c>
      <c r="CC193" s="312">
        <f t="shared" si="2472"/>
        <v>0.4</v>
      </c>
      <c r="CD193" s="312">
        <f t="shared" si="2472"/>
        <v>0.4</v>
      </c>
      <c r="CE193" s="312">
        <f t="shared" si="2472"/>
        <v>0.4</v>
      </c>
      <c r="CF193" s="312">
        <f t="shared" si="2472"/>
        <v>0.4</v>
      </c>
      <c r="CG193" s="312">
        <f t="shared" si="2472"/>
        <v>0.4</v>
      </c>
      <c r="CH193" s="312">
        <f t="shared" si="2472"/>
        <v>0.4</v>
      </c>
      <c r="CI193" s="312">
        <f t="shared" si="2472"/>
        <v>0.4</v>
      </c>
      <c r="CJ193" s="312">
        <f t="shared" si="2472"/>
        <v>0.4</v>
      </c>
      <c r="CK193" s="312">
        <f t="shared" si="2472"/>
        <v>0.4</v>
      </c>
      <c r="CL193" s="312">
        <f t="shared" si="2472"/>
        <v>0.4</v>
      </c>
      <c r="CM193" s="312">
        <f t="shared" si="2472"/>
        <v>0.4</v>
      </c>
      <c r="CN193" s="312">
        <f t="shared" si="2472"/>
        <v>0.4</v>
      </c>
      <c r="CO193" s="312">
        <f t="shared" si="2472"/>
        <v>0.4</v>
      </c>
      <c r="CP193" s="312">
        <f t="shared" si="2472"/>
        <v>0.4</v>
      </c>
      <c r="CQ193" s="312">
        <f t="shared" si="2472"/>
        <v>0.4</v>
      </c>
      <c r="CR193" s="312">
        <f t="shared" si="2472"/>
        <v>0.4</v>
      </c>
      <c r="CS193" s="312">
        <f t="shared" si="2472"/>
        <v>0.4</v>
      </c>
      <c r="CT193" s="312">
        <f t="shared" si="2472"/>
        <v>0.4</v>
      </c>
      <c r="CU193" s="312">
        <f t="shared" si="2472"/>
        <v>0.4</v>
      </c>
      <c r="CV193" s="312">
        <f t="shared" si="2472"/>
        <v>0.4</v>
      </c>
      <c r="CW193" s="312">
        <f t="shared" si="2472"/>
        <v>0.4</v>
      </c>
      <c r="CX193" s="312">
        <f t="shared" si="2472"/>
        <v>0.4</v>
      </c>
      <c r="CY193" s="312">
        <f t="shared" si="2472"/>
        <v>0.4</v>
      </c>
      <c r="CZ193" s="312">
        <f t="shared" si="2472"/>
        <v>0.4</v>
      </c>
      <c r="DA193" s="312">
        <f t="shared" si="2472"/>
        <v>0.4</v>
      </c>
      <c r="DB193" s="312">
        <f t="shared" si="2472"/>
        <v>0.4</v>
      </c>
      <c r="DC193" s="312">
        <f t="shared" si="2472"/>
        <v>0.4</v>
      </c>
      <c r="DD193" s="312">
        <f t="shared" si="2472"/>
        <v>0.4</v>
      </c>
      <c r="DE193" s="312">
        <f t="shared" si="2472"/>
        <v>0.4</v>
      </c>
      <c r="DF193" s="312">
        <f t="shared" si="2472"/>
        <v>0.4</v>
      </c>
      <c r="DG193" s="312">
        <f t="shared" si="2472"/>
        <v>0.4</v>
      </c>
      <c r="DH193" s="312">
        <f t="shared" si="2472"/>
        <v>0.4</v>
      </c>
      <c r="DI193" s="312">
        <f t="shared" si="2472"/>
        <v>0.4</v>
      </c>
      <c r="DJ193" s="312">
        <f t="shared" si="2472"/>
        <v>0.4</v>
      </c>
      <c r="DK193" s="312">
        <f t="shared" si="2472"/>
        <v>0.4</v>
      </c>
      <c r="DL193" s="312">
        <f t="shared" si="2472"/>
        <v>0.4</v>
      </c>
      <c r="DM193" s="312">
        <f t="shared" si="2472"/>
        <v>0.4</v>
      </c>
      <c r="DN193" s="312">
        <f t="shared" si="2472"/>
        <v>0.4</v>
      </c>
      <c r="DO193" s="312">
        <f t="shared" si="2472"/>
        <v>0.4</v>
      </c>
      <c r="DP193" s="312">
        <f t="shared" si="2472"/>
        <v>0.4</v>
      </c>
      <c r="DQ193" s="312">
        <f t="shared" si="2472"/>
        <v>0.4</v>
      </c>
      <c r="DR193" s="312">
        <f t="shared" si="2472"/>
        <v>0.4</v>
      </c>
      <c r="DS193" s="312">
        <f t="shared" si="2472"/>
        <v>0.4</v>
      </c>
      <c r="DT193" s="312">
        <f t="shared" si="2472"/>
        <v>0.4</v>
      </c>
      <c r="DU193" s="312">
        <f t="shared" si="2472"/>
        <v>0.4</v>
      </c>
      <c r="DV193" s="312">
        <f t="shared" si="2472"/>
        <v>0.4</v>
      </c>
      <c r="DW193" s="312">
        <f t="shared" si="2472"/>
        <v>0.4</v>
      </c>
      <c r="DX193" s="312">
        <f t="shared" si="2472"/>
        <v>0.4</v>
      </c>
      <c r="DY193" s="312">
        <f t="shared" si="2472"/>
        <v>0.4</v>
      </c>
      <c r="DZ193" s="312">
        <f t="shared" si="2472"/>
        <v>0.4</v>
      </c>
      <c r="EA193" s="312">
        <f t="shared" si="2472"/>
        <v>0.4</v>
      </c>
      <c r="EB193" s="312">
        <f t="shared" si="2472"/>
        <v>0.4</v>
      </c>
    </row>
    <row r="194" spans="1:132" outlineLevel="1" x14ac:dyDescent="0.25">
      <c r="C194" s="329" t="s">
        <v>544</v>
      </c>
      <c r="D194" s="38"/>
      <c r="E194" s="38"/>
      <c r="F194" s="38"/>
      <c r="G194" s="55" t="s">
        <v>220</v>
      </c>
      <c r="H194" s="316">
        <f t="shared" ref="H194" si="2473">SUM(J194:EB194)</f>
        <v>7216911.0677353386</v>
      </c>
      <c r="I194" s="38"/>
      <c r="J194" s="314">
        <f>J192*J193</f>
        <v>0</v>
      </c>
      <c r="K194" s="314">
        <f t="shared" ref="K194:BV194" si="2474">K192*K193</f>
        <v>0</v>
      </c>
      <c r="L194" s="314">
        <f t="shared" si="2474"/>
        <v>0</v>
      </c>
      <c r="M194" s="314">
        <f t="shared" si="2474"/>
        <v>0</v>
      </c>
      <c r="N194" s="314">
        <f t="shared" si="2474"/>
        <v>0</v>
      </c>
      <c r="O194" s="314">
        <f t="shared" si="2474"/>
        <v>0</v>
      </c>
      <c r="P194" s="314">
        <f t="shared" si="2474"/>
        <v>0</v>
      </c>
      <c r="Q194" s="314">
        <f t="shared" si="2474"/>
        <v>0</v>
      </c>
      <c r="R194" s="314">
        <f t="shared" si="2474"/>
        <v>3608455.5338676693</v>
      </c>
      <c r="S194" s="314">
        <f t="shared" si="2474"/>
        <v>0</v>
      </c>
      <c r="T194" s="314">
        <f t="shared" si="2474"/>
        <v>0</v>
      </c>
      <c r="U194" s="314">
        <f t="shared" si="2474"/>
        <v>0</v>
      </c>
      <c r="V194" s="314">
        <f t="shared" si="2474"/>
        <v>0</v>
      </c>
      <c r="W194" s="314">
        <f t="shared" si="2474"/>
        <v>0</v>
      </c>
      <c r="X194" s="314">
        <f t="shared" si="2474"/>
        <v>0</v>
      </c>
      <c r="Y194" s="314">
        <f t="shared" si="2474"/>
        <v>0</v>
      </c>
      <c r="Z194" s="314">
        <f t="shared" si="2474"/>
        <v>0</v>
      </c>
      <c r="AA194" s="314">
        <f t="shared" si="2474"/>
        <v>0</v>
      </c>
      <c r="AB194" s="314">
        <f t="shared" si="2474"/>
        <v>0</v>
      </c>
      <c r="AC194" s="314">
        <f t="shared" si="2474"/>
        <v>0</v>
      </c>
      <c r="AD194" s="314">
        <f t="shared" si="2474"/>
        <v>3608455.5338676693</v>
      </c>
      <c r="AE194" s="314">
        <f t="shared" si="2474"/>
        <v>0</v>
      </c>
      <c r="AF194" s="314">
        <f t="shared" si="2474"/>
        <v>0</v>
      </c>
      <c r="AG194" s="314">
        <f t="shared" si="2474"/>
        <v>0</v>
      </c>
      <c r="AH194" s="314">
        <f t="shared" si="2474"/>
        <v>0</v>
      </c>
      <c r="AI194" s="314">
        <f t="shared" si="2474"/>
        <v>0</v>
      </c>
      <c r="AJ194" s="314">
        <f t="shared" si="2474"/>
        <v>0</v>
      </c>
      <c r="AK194" s="314">
        <f t="shared" si="2474"/>
        <v>0</v>
      </c>
      <c r="AL194" s="314">
        <f t="shared" si="2474"/>
        <v>0</v>
      </c>
      <c r="AM194" s="314">
        <f t="shared" si="2474"/>
        <v>0</v>
      </c>
      <c r="AN194" s="314">
        <f t="shared" si="2474"/>
        <v>0</v>
      </c>
      <c r="AO194" s="314">
        <f t="shared" si="2474"/>
        <v>0</v>
      </c>
      <c r="AP194" s="314">
        <f t="shared" si="2474"/>
        <v>0</v>
      </c>
      <c r="AQ194" s="314">
        <f t="shared" si="2474"/>
        <v>0</v>
      </c>
      <c r="AR194" s="314">
        <f t="shared" si="2474"/>
        <v>0</v>
      </c>
      <c r="AS194" s="314">
        <f t="shared" si="2474"/>
        <v>0</v>
      </c>
      <c r="AT194" s="314">
        <f t="shared" si="2474"/>
        <v>0</v>
      </c>
      <c r="AU194" s="314">
        <f t="shared" si="2474"/>
        <v>0</v>
      </c>
      <c r="AV194" s="314">
        <f t="shared" si="2474"/>
        <v>0</v>
      </c>
      <c r="AW194" s="314">
        <f t="shared" si="2474"/>
        <v>0</v>
      </c>
      <c r="AX194" s="314">
        <f t="shared" si="2474"/>
        <v>0</v>
      </c>
      <c r="AY194" s="314">
        <f t="shared" si="2474"/>
        <v>0</v>
      </c>
      <c r="AZ194" s="314">
        <f t="shared" si="2474"/>
        <v>0</v>
      </c>
      <c r="BA194" s="314">
        <f t="shared" si="2474"/>
        <v>0</v>
      </c>
      <c r="BB194" s="314">
        <f t="shared" si="2474"/>
        <v>0</v>
      </c>
      <c r="BC194" s="314">
        <f t="shared" si="2474"/>
        <v>0</v>
      </c>
      <c r="BD194" s="314">
        <f t="shared" si="2474"/>
        <v>0</v>
      </c>
      <c r="BE194" s="314">
        <f t="shared" si="2474"/>
        <v>0</v>
      </c>
      <c r="BF194" s="314">
        <f t="shared" si="2474"/>
        <v>0</v>
      </c>
      <c r="BG194" s="314">
        <f t="shared" si="2474"/>
        <v>0</v>
      </c>
      <c r="BH194" s="314">
        <f t="shared" si="2474"/>
        <v>0</v>
      </c>
      <c r="BI194" s="314">
        <f t="shared" si="2474"/>
        <v>0</v>
      </c>
      <c r="BJ194" s="314">
        <f t="shared" si="2474"/>
        <v>0</v>
      </c>
      <c r="BK194" s="314">
        <f t="shared" si="2474"/>
        <v>0</v>
      </c>
      <c r="BL194" s="314">
        <f t="shared" si="2474"/>
        <v>0</v>
      </c>
      <c r="BM194" s="314">
        <f t="shared" si="2474"/>
        <v>0</v>
      </c>
      <c r="BN194" s="314">
        <f t="shared" si="2474"/>
        <v>0</v>
      </c>
      <c r="BO194" s="314">
        <f t="shared" si="2474"/>
        <v>0</v>
      </c>
      <c r="BP194" s="314">
        <f t="shared" si="2474"/>
        <v>0</v>
      </c>
      <c r="BQ194" s="314">
        <f t="shared" si="2474"/>
        <v>0</v>
      </c>
      <c r="BR194" s="314">
        <f t="shared" si="2474"/>
        <v>0</v>
      </c>
      <c r="BS194" s="314">
        <f t="shared" si="2474"/>
        <v>0</v>
      </c>
      <c r="BT194" s="314">
        <f t="shared" si="2474"/>
        <v>0</v>
      </c>
      <c r="BU194" s="314">
        <f t="shared" si="2474"/>
        <v>0</v>
      </c>
      <c r="BV194" s="314">
        <f t="shared" si="2474"/>
        <v>0</v>
      </c>
      <c r="BW194" s="314">
        <f t="shared" ref="BW194:EB194" si="2475">BW192*BW193</f>
        <v>0</v>
      </c>
      <c r="BX194" s="314">
        <f t="shared" si="2475"/>
        <v>0</v>
      </c>
      <c r="BY194" s="314">
        <f t="shared" si="2475"/>
        <v>0</v>
      </c>
      <c r="BZ194" s="314">
        <f t="shared" si="2475"/>
        <v>0</v>
      </c>
      <c r="CA194" s="314">
        <f t="shared" si="2475"/>
        <v>0</v>
      </c>
      <c r="CB194" s="314">
        <f t="shared" si="2475"/>
        <v>0</v>
      </c>
      <c r="CC194" s="314">
        <f t="shared" si="2475"/>
        <v>0</v>
      </c>
      <c r="CD194" s="314">
        <f t="shared" si="2475"/>
        <v>0</v>
      </c>
      <c r="CE194" s="314">
        <f t="shared" si="2475"/>
        <v>0</v>
      </c>
      <c r="CF194" s="314">
        <f t="shared" si="2475"/>
        <v>0</v>
      </c>
      <c r="CG194" s="314">
        <f t="shared" si="2475"/>
        <v>0</v>
      </c>
      <c r="CH194" s="314">
        <f t="shared" si="2475"/>
        <v>0</v>
      </c>
      <c r="CI194" s="314">
        <f t="shared" si="2475"/>
        <v>0</v>
      </c>
      <c r="CJ194" s="314">
        <f t="shared" si="2475"/>
        <v>0</v>
      </c>
      <c r="CK194" s="314">
        <f t="shared" si="2475"/>
        <v>0</v>
      </c>
      <c r="CL194" s="314">
        <f t="shared" si="2475"/>
        <v>0</v>
      </c>
      <c r="CM194" s="314">
        <f t="shared" si="2475"/>
        <v>0</v>
      </c>
      <c r="CN194" s="314">
        <f t="shared" si="2475"/>
        <v>0</v>
      </c>
      <c r="CO194" s="314">
        <f t="shared" si="2475"/>
        <v>0</v>
      </c>
      <c r="CP194" s="314">
        <f t="shared" si="2475"/>
        <v>0</v>
      </c>
      <c r="CQ194" s="314">
        <f t="shared" si="2475"/>
        <v>0</v>
      </c>
      <c r="CR194" s="314">
        <f t="shared" si="2475"/>
        <v>0</v>
      </c>
      <c r="CS194" s="314">
        <f t="shared" si="2475"/>
        <v>0</v>
      </c>
      <c r="CT194" s="314">
        <f t="shared" si="2475"/>
        <v>0</v>
      </c>
      <c r="CU194" s="314">
        <f t="shared" si="2475"/>
        <v>0</v>
      </c>
      <c r="CV194" s="314">
        <f t="shared" si="2475"/>
        <v>0</v>
      </c>
      <c r="CW194" s="314">
        <f t="shared" si="2475"/>
        <v>0</v>
      </c>
      <c r="CX194" s="314">
        <f t="shared" si="2475"/>
        <v>0</v>
      </c>
      <c r="CY194" s="314">
        <f t="shared" si="2475"/>
        <v>0</v>
      </c>
      <c r="CZ194" s="314">
        <f t="shared" si="2475"/>
        <v>0</v>
      </c>
      <c r="DA194" s="314">
        <f t="shared" si="2475"/>
        <v>0</v>
      </c>
      <c r="DB194" s="314">
        <f t="shared" si="2475"/>
        <v>0</v>
      </c>
      <c r="DC194" s="314">
        <f t="shared" si="2475"/>
        <v>0</v>
      </c>
      <c r="DD194" s="314">
        <f t="shared" si="2475"/>
        <v>0</v>
      </c>
      <c r="DE194" s="314">
        <f t="shared" si="2475"/>
        <v>0</v>
      </c>
      <c r="DF194" s="314">
        <f t="shared" si="2475"/>
        <v>0</v>
      </c>
      <c r="DG194" s="314">
        <f t="shared" si="2475"/>
        <v>0</v>
      </c>
      <c r="DH194" s="314">
        <f t="shared" si="2475"/>
        <v>0</v>
      </c>
      <c r="DI194" s="314">
        <f t="shared" si="2475"/>
        <v>0</v>
      </c>
      <c r="DJ194" s="314">
        <f t="shared" si="2475"/>
        <v>0</v>
      </c>
      <c r="DK194" s="314">
        <f t="shared" si="2475"/>
        <v>0</v>
      </c>
      <c r="DL194" s="314">
        <f t="shared" si="2475"/>
        <v>0</v>
      </c>
      <c r="DM194" s="314">
        <f t="shared" si="2475"/>
        <v>0</v>
      </c>
      <c r="DN194" s="314">
        <f t="shared" si="2475"/>
        <v>0</v>
      </c>
      <c r="DO194" s="314">
        <f t="shared" si="2475"/>
        <v>0</v>
      </c>
      <c r="DP194" s="314">
        <f t="shared" si="2475"/>
        <v>0</v>
      </c>
      <c r="DQ194" s="314">
        <f t="shared" si="2475"/>
        <v>0</v>
      </c>
      <c r="DR194" s="314">
        <f t="shared" si="2475"/>
        <v>0</v>
      </c>
      <c r="DS194" s="314">
        <f t="shared" si="2475"/>
        <v>0</v>
      </c>
      <c r="DT194" s="314">
        <f t="shared" si="2475"/>
        <v>0</v>
      </c>
      <c r="DU194" s="314">
        <f t="shared" si="2475"/>
        <v>0</v>
      </c>
      <c r="DV194" s="314">
        <f t="shared" si="2475"/>
        <v>0</v>
      </c>
      <c r="DW194" s="314">
        <f t="shared" si="2475"/>
        <v>0</v>
      </c>
      <c r="DX194" s="314">
        <f t="shared" si="2475"/>
        <v>0</v>
      </c>
      <c r="DY194" s="314">
        <f t="shared" si="2475"/>
        <v>0</v>
      </c>
      <c r="DZ194" s="314">
        <f t="shared" si="2475"/>
        <v>0</v>
      </c>
      <c r="EA194" s="314">
        <f t="shared" si="2475"/>
        <v>0</v>
      </c>
      <c r="EB194" s="314">
        <f t="shared" si="2475"/>
        <v>0</v>
      </c>
    </row>
    <row r="195" spans="1:132" outlineLevel="1" x14ac:dyDescent="0.25">
      <c r="C195" s="324" t="s">
        <v>417</v>
      </c>
      <c r="D195" s="34"/>
      <c r="E195" s="34"/>
      <c r="F195" s="34"/>
      <c r="G195" s="67" t="s">
        <v>215</v>
      </c>
      <c r="H195" s="34"/>
      <c r="I195" s="34"/>
      <c r="J195" s="126">
        <f>J$13</f>
        <v>1</v>
      </c>
      <c r="K195" s="126">
        <f t="shared" ref="K195:BV195" si="2476">K$13</f>
        <v>1.0026792493128671</v>
      </c>
      <c r="L195" s="126">
        <f>L$13</f>
        <v>1.0056539350998608</v>
      </c>
      <c r="M195" s="126">
        <f t="shared" si="2476"/>
        <v>1.0085410656939733</v>
      </c>
      <c r="N195" s="126">
        <f t="shared" si="2476"/>
        <v>1.0114364849476103</v>
      </c>
      <c r="O195" s="126">
        <f t="shared" si="2476"/>
        <v>1.0143402166566737</v>
      </c>
      <c r="P195" s="126">
        <f t="shared" si="2476"/>
        <v>1.0172522846853813</v>
      </c>
      <c r="Q195" s="126">
        <f t="shared" si="2476"/>
        <v>1.0201727129664624</v>
      </c>
      <c r="R195" s="126">
        <f t="shared" si="2476"/>
        <v>1.0231015255013547</v>
      </c>
      <c r="S195" s="126">
        <f t="shared" si="2476"/>
        <v>1.0260387463604019</v>
      </c>
      <c r="T195" s="126">
        <f t="shared" si="2476"/>
        <v>1.028984399683051</v>
      </c>
      <c r="U195" s="126">
        <f t="shared" si="2476"/>
        <v>1.0319385096780509</v>
      </c>
      <c r="V195" s="126">
        <f t="shared" si="2476"/>
        <v>1.0349011006236515</v>
      </c>
      <c r="W195" s="126">
        <f t="shared" si="2476"/>
        <v>1.0377730230388176</v>
      </c>
      <c r="X195" s="126">
        <f t="shared" si="2476"/>
        <v>1.0408518228283561</v>
      </c>
      <c r="Y195" s="126">
        <f t="shared" si="2476"/>
        <v>1.0438400029932626</v>
      </c>
      <c r="Z195" s="126">
        <f t="shared" si="2476"/>
        <v>1.046836761920777</v>
      </c>
      <c r="AA195" s="126">
        <f t="shared" si="2476"/>
        <v>1.0498421242396576</v>
      </c>
      <c r="AB195" s="126">
        <f t="shared" si="2476"/>
        <v>1.05285611464937</v>
      </c>
      <c r="AC195" s="126">
        <f t="shared" si="2476"/>
        <v>1.0558787579202888</v>
      </c>
      <c r="AD195" s="126">
        <f t="shared" si="2476"/>
        <v>1.0589100788939025</v>
      </c>
      <c r="AE195" s="126">
        <f t="shared" si="2476"/>
        <v>1.0619501024830165</v>
      </c>
      <c r="AF195" s="126">
        <f t="shared" si="2476"/>
        <v>1.0649988536719583</v>
      </c>
      <c r="AG195" s="126">
        <f t="shared" si="2476"/>
        <v>1.0680563575167832</v>
      </c>
      <c r="AH195" s="126">
        <f t="shared" si="2476"/>
        <v>1.0711226391454798</v>
      </c>
      <c r="AI195" s="126">
        <f t="shared" si="2476"/>
        <v>1.0739924437404067</v>
      </c>
      <c r="AJ195" s="126">
        <f t="shared" si="2476"/>
        <v>1.0771786970311998</v>
      </c>
      <c r="AK195" s="126">
        <f t="shared" si="2476"/>
        <v>1.0802711679727233</v>
      </c>
      <c r="AL195" s="126">
        <f t="shared" si="2476"/>
        <v>1.0833725170851116</v>
      </c>
      <c r="AM195" s="126">
        <f t="shared" si="2476"/>
        <v>1.0864827698566941</v>
      </c>
      <c r="AN195" s="126">
        <f t="shared" si="2476"/>
        <v>1.0896019518489746</v>
      </c>
      <c r="AO195" s="126">
        <f t="shared" si="2476"/>
        <v>1.0927300886968412</v>
      </c>
      <c r="AP195" s="126">
        <f t="shared" si="2476"/>
        <v>1.0958672061087775</v>
      </c>
      <c r="AQ195" s="126">
        <f t="shared" si="2476"/>
        <v>1.0990133298670732</v>
      </c>
      <c r="AR195" s="126">
        <f t="shared" si="2476"/>
        <v>1.1021684858280367</v>
      </c>
      <c r="AS195" s="126">
        <f t="shared" si="2476"/>
        <v>1.1053326999222071</v>
      </c>
      <c r="AT195" s="126">
        <f t="shared" si="2476"/>
        <v>1.1085059981545673</v>
      </c>
      <c r="AU195" s="126">
        <f t="shared" si="2476"/>
        <v>1.111475962088432</v>
      </c>
      <c r="AV195" s="126">
        <f t="shared" si="2476"/>
        <v>1.1147734191259395</v>
      </c>
      <c r="AW195" s="126">
        <f t="shared" si="2476"/>
        <v>1.1179738207069689</v>
      </c>
      <c r="AX195" s="126">
        <f t="shared" si="2476"/>
        <v>1.1211834103167977</v>
      </c>
      <c r="AY195" s="126">
        <f t="shared" si="2476"/>
        <v>1.1244022143333261</v>
      </c>
      <c r="AZ195" s="126">
        <f t="shared" si="2476"/>
        <v>1.1276302592101826</v>
      </c>
      <c r="BA195" s="126">
        <f t="shared" si="2476"/>
        <v>1.1308675714769412</v>
      </c>
      <c r="BB195" s="126">
        <f t="shared" si="2476"/>
        <v>1.1341141777393395</v>
      </c>
      <c r="BC195" s="126">
        <f t="shared" si="2476"/>
        <v>1.1373701046794982</v>
      </c>
      <c r="BD195" s="126">
        <f t="shared" si="2476"/>
        <v>1.1406353790561385</v>
      </c>
      <c r="BE195" s="126">
        <f t="shared" si="2476"/>
        <v>1.1439100277048042</v>
      </c>
      <c r="BF195" s="126">
        <f t="shared" si="2476"/>
        <v>1.1471940775380809</v>
      </c>
      <c r="BG195" s="126">
        <f t="shared" si="2476"/>
        <v>1.15026769648205</v>
      </c>
      <c r="BH195" s="126">
        <f t="shared" si="2476"/>
        <v>1.1536802383994258</v>
      </c>
      <c r="BI195" s="126">
        <f t="shared" si="2476"/>
        <v>1.1569923375180708</v>
      </c>
      <c r="BJ195" s="126">
        <f t="shared" si="2476"/>
        <v>1.1603139453378331</v>
      </c>
      <c r="BK195" s="126">
        <f t="shared" si="2476"/>
        <v>1.1636450891572303</v>
      </c>
      <c r="BL195" s="126">
        <f t="shared" si="2476"/>
        <v>1.1669857963531516</v>
      </c>
      <c r="BM195" s="126">
        <f t="shared" si="2476"/>
        <v>1.1703360943810825</v>
      </c>
      <c r="BN195" s="126">
        <f t="shared" si="2476"/>
        <v>1.1736960107753303</v>
      </c>
      <c r="BO195" s="126">
        <f t="shared" si="2476"/>
        <v>1.1770655731492505</v>
      </c>
      <c r="BP195" s="126">
        <f t="shared" si="2476"/>
        <v>1.180444809195474</v>
      </c>
      <c r="BQ195" s="126">
        <f t="shared" si="2476"/>
        <v>1.1838337466861339</v>
      </c>
      <c r="BR195" s="126">
        <f t="shared" si="2476"/>
        <v>1.1872324134730949</v>
      </c>
      <c r="BS195" s="126">
        <f t="shared" si="2476"/>
        <v>1.1905270658589224</v>
      </c>
      <c r="BT195" s="126">
        <f t="shared" si="2476"/>
        <v>1.1940590467434065</v>
      </c>
      <c r="BU195" s="126">
        <f t="shared" si="2476"/>
        <v>1.1974870693312041</v>
      </c>
      <c r="BV195" s="126">
        <f t="shared" si="2476"/>
        <v>1.2009249334246579</v>
      </c>
      <c r="BW195" s="126">
        <f t="shared" ref="BW195:EB195" si="2477">BW$13</f>
        <v>1.204372667277734</v>
      </c>
      <c r="BX195" s="126">
        <f t="shared" si="2477"/>
        <v>1.2078302992255125</v>
      </c>
      <c r="BY195" s="126">
        <f t="shared" si="2477"/>
        <v>1.2112978576844211</v>
      </c>
      <c r="BZ195" s="126">
        <f t="shared" si="2477"/>
        <v>1.2147753711524676</v>
      </c>
      <c r="CA195" s="126">
        <f t="shared" si="2477"/>
        <v>1.2182628682094752</v>
      </c>
      <c r="CB195" s="126">
        <f t="shared" si="2477"/>
        <v>1.2217603775173165</v>
      </c>
      <c r="CC195" s="126">
        <f t="shared" si="2477"/>
        <v>1.2252679278201495</v>
      </c>
      <c r="CD195" s="126">
        <f t="shared" si="2477"/>
        <v>1.2287855479446541</v>
      </c>
      <c r="CE195" s="126">
        <f t="shared" si="2477"/>
        <v>1.232077770779646</v>
      </c>
      <c r="CF195" s="126">
        <f t="shared" si="2477"/>
        <v>1.23573302168438</v>
      </c>
      <c r="CG195" s="126">
        <f t="shared" si="2477"/>
        <v>1.2392806860334544</v>
      </c>
      <c r="CH195" s="126">
        <f t="shared" si="2477"/>
        <v>1.2428385353675644</v>
      </c>
      <c r="CI195" s="126">
        <f t="shared" si="2477"/>
        <v>1.2464065989267703</v>
      </c>
      <c r="CJ195" s="126">
        <f t="shared" si="2477"/>
        <v>1.2499849060350778</v>
      </c>
      <c r="CK195" s="126">
        <f t="shared" si="2477"/>
        <v>1.2535734861006791</v>
      </c>
      <c r="CL195" s="126">
        <f t="shared" si="2477"/>
        <v>1.257172368616194</v>
      </c>
      <c r="CM195" s="126">
        <f t="shared" si="2477"/>
        <v>1.2607815831589126</v>
      </c>
      <c r="CN195" s="126">
        <f t="shared" si="2477"/>
        <v>1.2644011593910389</v>
      </c>
      <c r="CO195" s="126">
        <f t="shared" si="2477"/>
        <v>1.2680311270599336</v>
      </c>
      <c r="CP195" s="126">
        <f t="shared" si="2477"/>
        <v>1.2716715159983594</v>
      </c>
      <c r="CQ195" s="126">
        <f t="shared" si="2477"/>
        <v>1.2750786410337906</v>
      </c>
      <c r="CR195" s="126">
        <f t="shared" si="2477"/>
        <v>1.2788614642181557</v>
      </c>
      <c r="CS195" s="126">
        <f t="shared" si="2477"/>
        <v>1.2825329459576562</v>
      </c>
      <c r="CT195" s="126">
        <f t="shared" si="2477"/>
        <v>1.2862149681493797</v>
      </c>
      <c r="CU195" s="126">
        <f t="shared" si="2477"/>
        <v>1.289907561053897</v>
      </c>
      <c r="CV195" s="126">
        <f t="shared" si="2477"/>
        <v>1.293610755018654</v>
      </c>
      <c r="CW195" s="126">
        <f t="shared" si="2477"/>
        <v>1.2973245804782207</v>
      </c>
      <c r="CX195" s="126">
        <f t="shared" si="2477"/>
        <v>1.3010490679545423</v>
      </c>
      <c r="CY195" s="126">
        <f t="shared" si="2477"/>
        <v>1.304784248057189</v>
      </c>
      <c r="CZ195" s="126">
        <f t="shared" si="2477"/>
        <v>1.3085301514836076</v>
      </c>
      <c r="DA195" s="126">
        <f t="shared" si="2477"/>
        <v>1.3122868090193751</v>
      </c>
      <c r="DB195" s="126">
        <f t="shared" si="2477"/>
        <v>1.3160542515384499</v>
      </c>
      <c r="DC195" s="126">
        <f t="shared" si="2477"/>
        <v>1.3195802889875801</v>
      </c>
      <c r="DD195" s="126">
        <f t="shared" si="2477"/>
        <v>1.323495136864544</v>
      </c>
      <c r="DE195" s="126">
        <f t="shared" si="2477"/>
        <v>1.3272947573576725</v>
      </c>
      <c r="DF195" s="126">
        <f t="shared" si="2477"/>
        <v>1.3311052861764079</v>
      </c>
      <c r="DG195" s="126">
        <f t="shared" si="2477"/>
        <v>1.3349267546374479</v>
      </c>
      <c r="DH195" s="126">
        <f t="shared" si="2477"/>
        <v>1.3387591941473977</v>
      </c>
      <c r="DI195" s="126">
        <f t="shared" si="2477"/>
        <v>1.3426026362030277</v>
      </c>
      <c r="DJ195" s="126">
        <f t="shared" si="2477"/>
        <v>1.3464571123915319</v>
      </c>
      <c r="DK195" s="126">
        <f t="shared" si="2477"/>
        <v>1.3503226543907885</v>
      </c>
      <c r="DL195" s="126">
        <f t="shared" si="2477"/>
        <v>1.3541992939696192</v>
      </c>
      <c r="DM195" s="126">
        <f t="shared" si="2477"/>
        <v>1.358087062988051</v>
      </c>
      <c r="DN195" s="126">
        <f t="shared" si="2477"/>
        <v>1.361985993397578</v>
      </c>
      <c r="DO195" s="126">
        <f t="shared" si="2477"/>
        <v>1.3657655991021458</v>
      </c>
      <c r="DP195" s="126">
        <f t="shared" si="2477"/>
        <v>1.3698174666548035</v>
      </c>
      <c r="DQ195" s="126">
        <f t="shared" si="2477"/>
        <v>1.3737500738651915</v>
      </c>
      <c r="DR195" s="126">
        <f t="shared" si="2477"/>
        <v>1.3776939711925826</v>
      </c>
      <c r="DS195" s="126">
        <f t="shared" si="2477"/>
        <v>1.381649191049759</v>
      </c>
      <c r="DT195" s="126">
        <f t="shared" si="2477"/>
        <v>1.385615765942557</v>
      </c>
      <c r="DU195" s="126">
        <f t="shared" si="2477"/>
        <v>1.3895937284701338</v>
      </c>
      <c r="DV195" s="126">
        <f t="shared" si="2477"/>
        <v>1.3935831113252357</v>
      </c>
      <c r="DW195" s="126">
        <f t="shared" si="2477"/>
        <v>1.3975839472944662</v>
      </c>
      <c r="DX195" s="126">
        <f t="shared" si="2477"/>
        <v>1.401596269258556</v>
      </c>
      <c r="DY195" s="126">
        <f t="shared" si="2477"/>
        <v>1.4056201101926329</v>
      </c>
      <c r="DZ195" s="126">
        <f t="shared" si="2477"/>
        <v>1.4096555031664932</v>
      </c>
      <c r="EA195" s="126">
        <f t="shared" si="2477"/>
        <v>1.4134323217047313</v>
      </c>
      <c r="EB195" s="126">
        <f t="shared" si="2477"/>
        <v>1.4176256038945581</v>
      </c>
    </row>
    <row r="196" spans="1:132" outlineLevel="1" x14ac:dyDescent="0.25">
      <c r="C196" s="320" t="s">
        <v>517</v>
      </c>
      <c r="D196" s="38"/>
      <c r="E196" s="38"/>
      <c r="F196" s="38"/>
      <c r="G196" s="52" t="s">
        <v>220</v>
      </c>
      <c r="H196" s="46">
        <f t="shared" ref="H196" si="2478">SUM(J196:EB196)</f>
        <v>7512846.2954567708</v>
      </c>
      <c r="I196" s="38"/>
      <c r="J196" s="82">
        <f>J194*J195</f>
        <v>0</v>
      </c>
      <c r="K196" s="82">
        <f t="shared" ref="K196" si="2479">K194*K195</f>
        <v>0</v>
      </c>
      <c r="L196" s="82">
        <f t="shared" ref="L196" si="2480">L194*L195</f>
        <v>0</v>
      </c>
      <c r="M196" s="82">
        <f t="shared" ref="M196" si="2481">M194*M195</f>
        <v>0</v>
      </c>
      <c r="N196" s="82">
        <f t="shared" ref="N196" si="2482">N194*N195</f>
        <v>0</v>
      </c>
      <c r="O196" s="82">
        <f t="shared" ref="O196" si="2483">O194*O195</f>
        <v>0</v>
      </c>
      <c r="P196" s="82">
        <f t="shared" ref="P196" si="2484">P194*P195</f>
        <v>0</v>
      </c>
      <c r="Q196" s="82">
        <f t="shared" ref="Q196" si="2485">Q194*Q195</f>
        <v>0</v>
      </c>
      <c r="R196" s="82">
        <f t="shared" ref="R196" si="2486">R194*R195</f>
        <v>3691816.3614038178</v>
      </c>
      <c r="S196" s="82">
        <f t="shared" ref="S196" si="2487">S194*S195</f>
        <v>0</v>
      </c>
      <c r="T196" s="82">
        <f t="shared" ref="T196" si="2488">T194*T195</f>
        <v>0</v>
      </c>
      <c r="U196" s="82">
        <f t="shared" ref="U196" si="2489">U194*U195</f>
        <v>0</v>
      </c>
      <c r="V196" s="82">
        <f t="shared" ref="V196" si="2490">V194*V195</f>
        <v>0</v>
      </c>
      <c r="W196" s="82">
        <f t="shared" ref="W196" si="2491">W194*W195</f>
        <v>0</v>
      </c>
      <c r="X196" s="82">
        <f t="shared" ref="X196" si="2492">X194*X195</f>
        <v>0</v>
      </c>
      <c r="Y196" s="82">
        <f t="shared" ref="Y196" si="2493">Y194*Y195</f>
        <v>0</v>
      </c>
      <c r="Z196" s="82">
        <f t="shared" ref="Z196" si="2494">Z194*Z195</f>
        <v>0</v>
      </c>
      <c r="AA196" s="82">
        <f t="shared" ref="AA196" si="2495">AA194*AA195</f>
        <v>0</v>
      </c>
      <c r="AB196" s="82">
        <f t="shared" ref="AB196" si="2496">AB194*AB195</f>
        <v>0</v>
      </c>
      <c r="AC196" s="82">
        <f t="shared" ref="AC196" si="2497">AC194*AC195</f>
        <v>0</v>
      </c>
      <c r="AD196" s="82">
        <f t="shared" ref="AD196" si="2498">AD194*AD195</f>
        <v>3821029.934052953</v>
      </c>
      <c r="AE196" s="82">
        <f t="shared" ref="AE196" si="2499">AE194*AE195</f>
        <v>0</v>
      </c>
      <c r="AF196" s="82">
        <f t="shared" ref="AF196" si="2500">AF194*AF195</f>
        <v>0</v>
      </c>
      <c r="AG196" s="82">
        <f t="shared" ref="AG196" si="2501">AG194*AG195</f>
        <v>0</v>
      </c>
      <c r="AH196" s="82">
        <f t="shared" ref="AH196" si="2502">AH194*AH195</f>
        <v>0</v>
      </c>
      <c r="AI196" s="82">
        <f t="shared" ref="AI196" si="2503">AI194*AI195</f>
        <v>0</v>
      </c>
      <c r="AJ196" s="82">
        <f t="shared" ref="AJ196" si="2504">AJ194*AJ195</f>
        <v>0</v>
      </c>
      <c r="AK196" s="82">
        <f t="shared" ref="AK196" si="2505">AK194*AK195</f>
        <v>0</v>
      </c>
      <c r="AL196" s="82">
        <f t="shared" ref="AL196" si="2506">AL194*AL195</f>
        <v>0</v>
      </c>
      <c r="AM196" s="82">
        <f t="shared" ref="AM196" si="2507">AM194*AM195</f>
        <v>0</v>
      </c>
      <c r="AN196" s="82">
        <f t="shared" ref="AN196" si="2508">AN194*AN195</f>
        <v>0</v>
      </c>
      <c r="AO196" s="82">
        <f t="shared" ref="AO196" si="2509">AO194*AO195</f>
        <v>0</v>
      </c>
      <c r="AP196" s="82">
        <f t="shared" ref="AP196" si="2510">AP194*AP195</f>
        <v>0</v>
      </c>
      <c r="AQ196" s="82">
        <f t="shared" ref="AQ196" si="2511">AQ194*AQ195</f>
        <v>0</v>
      </c>
      <c r="AR196" s="82">
        <f t="shared" ref="AR196" si="2512">AR194*AR195</f>
        <v>0</v>
      </c>
      <c r="AS196" s="82">
        <f t="shared" ref="AS196" si="2513">AS194*AS195</f>
        <v>0</v>
      </c>
      <c r="AT196" s="82">
        <f t="shared" ref="AT196" si="2514">AT194*AT195</f>
        <v>0</v>
      </c>
      <c r="AU196" s="82">
        <f t="shared" ref="AU196" si="2515">AU194*AU195</f>
        <v>0</v>
      </c>
      <c r="AV196" s="82">
        <f t="shared" ref="AV196" si="2516">AV194*AV195</f>
        <v>0</v>
      </c>
      <c r="AW196" s="82">
        <f t="shared" ref="AW196" si="2517">AW194*AW195</f>
        <v>0</v>
      </c>
      <c r="AX196" s="82">
        <f t="shared" ref="AX196" si="2518">AX194*AX195</f>
        <v>0</v>
      </c>
      <c r="AY196" s="82">
        <f t="shared" ref="AY196" si="2519">AY194*AY195</f>
        <v>0</v>
      </c>
      <c r="AZ196" s="82">
        <f t="shared" ref="AZ196" si="2520">AZ194*AZ195</f>
        <v>0</v>
      </c>
      <c r="BA196" s="82">
        <f t="shared" ref="BA196" si="2521">BA194*BA195</f>
        <v>0</v>
      </c>
      <c r="BB196" s="82">
        <f t="shared" ref="BB196" si="2522">BB194*BB195</f>
        <v>0</v>
      </c>
      <c r="BC196" s="82">
        <f t="shared" ref="BC196" si="2523">BC194*BC195</f>
        <v>0</v>
      </c>
      <c r="BD196" s="82">
        <f t="shared" ref="BD196" si="2524">BD194*BD195</f>
        <v>0</v>
      </c>
      <c r="BE196" s="82">
        <f t="shared" ref="BE196" si="2525">BE194*BE195</f>
        <v>0</v>
      </c>
      <c r="BF196" s="82">
        <f t="shared" ref="BF196" si="2526">BF194*BF195</f>
        <v>0</v>
      </c>
      <c r="BG196" s="82">
        <f t="shared" ref="BG196" si="2527">BG194*BG195</f>
        <v>0</v>
      </c>
      <c r="BH196" s="82">
        <f t="shared" ref="BH196" si="2528">BH194*BH195</f>
        <v>0</v>
      </c>
      <c r="BI196" s="82">
        <f t="shared" ref="BI196" si="2529">BI194*BI195</f>
        <v>0</v>
      </c>
      <c r="BJ196" s="82">
        <f t="shared" ref="BJ196" si="2530">BJ194*BJ195</f>
        <v>0</v>
      </c>
      <c r="BK196" s="82">
        <f t="shared" ref="BK196" si="2531">BK194*BK195</f>
        <v>0</v>
      </c>
      <c r="BL196" s="82">
        <f t="shared" ref="BL196" si="2532">BL194*BL195</f>
        <v>0</v>
      </c>
      <c r="BM196" s="82">
        <f t="shared" ref="BM196" si="2533">BM194*BM195</f>
        <v>0</v>
      </c>
      <c r="BN196" s="82">
        <f t="shared" ref="BN196" si="2534">BN194*BN195</f>
        <v>0</v>
      </c>
      <c r="BO196" s="82">
        <f t="shared" ref="BO196" si="2535">BO194*BO195</f>
        <v>0</v>
      </c>
      <c r="BP196" s="82">
        <f t="shared" ref="BP196" si="2536">BP194*BP195</f>
        <v>0</v>
      </c>
      <c r="BQ196" s="82">
        <f t="shared" ref="BQ196" si="2537">BQ194*BQ195</f>
        <v>0</v>
      </c>
      <c r="BR196" s="82">
        <f t="shared" ref="BR196" si="2538">BR194*BR195</f>
        <v>0</v>
      </c>
      <c r="BS196" s="82">
        <f t="shared" ref="BS196" si="2539">BS194*BS195</f>
        <v>0</v>
      </c>
      <c r="BT196" s="82">
        <f t="shared" ref="BT196" si="2540">BT194*BT195</f>
        <v>0</v>
      </c>
      <c r="BU196" s="82">
        <f t="shared" ref="BU196" si="2541">BU194*BU195</f>
        <v>0</v>
      </c>
      <c r="BV196" s="82">
        <f t="shared" ref="BV196" si="2542">BV194*BV195</f>
        <v>0</v>
      </c>
      <c r="BW196" s="82">
        <f t="shared" ref="BW196" si="2543">BW194*BW195</f>
        <v>0</v>
      </c>
      <c r="BX196" s="82">
        <f t="shared" ref="BX196" si="2544">BX194*BX195</f>
        <v>0</v>
      </c>
      <c r="BY196" s="82">
        <f t="shared" ref="BY196" si="2545">BY194*BY195</f>
        <v>0</v>
      </c>
      <c r="BZ196" s="82">
        <f t="shared" ref="BZ196" si="2546">BZ194*BZ195</f>
        <v>0</v>
      </c>
      <c r="CA196" s="82">
        <f t="shared" ref="CA196" si="2547">CA194*CA195</f>
        <v>0</v>
      </c>
      <c r="CB196" s="82">
        <f t="shared" ref="CB196" si="2548">CB194*CB195</f>
        <v>0</v>
      </c>
      <c r="CC196" s="82">
        <f t="shared" ref="CC196" si="2549">CC194*CC195</f>
        <v>0</v>
      </c>
      <c r="CD196" s="82">
        <f t="shared" ref="CD196" si="2550">CD194*CD195</f>
        <v>0</v>
      </c>
      <c r="CE196" s="82">
        <f t="shared" ref="CE196" si="2551">CE194*CE195</f>
        <v>0</v>
      </c>
      <c r="CF196" s="82">
        <f t="shared" ref="CF196" si="2552">CF194*CF195</f>
        <v>0</v>
      </c>
      <c r="CG196" s="82">
        <f t="shared" ref="CG196" si="2553">CG194*CG195</f>
        <v>0</v>
      </c>
      <c r="CH196" s="82">
        <f t="shared" ref="CH196" si="2554">CH194*CH195</f>
        <v>0</v>
      </c>
      <c r="CI196" s="82">
        <f t="shared" ref="CI196" si="2555">CI194*CI195</f>
        <v>0</v>
      </c>
      <c r="CJ196" s="82">
        <f t="shared" ref="CJ196" si="2556">CJ194*CJ195</f>
        <v>0</v>
      </c>
      <c r="CK196" s="82">
        <f t="shared" ref="CK196" si="2557">CK194*CK195</f>
        <v>0</v>
      </c>
      <c r="CL196" s="82">
        <f t="shared" ref="CL196" si="2558">CL194*CL195</f>
        <v>0</v>
      </c>
      <c r="CM196" s="82">
        <f t="shared" ref="CM196" si="2559">CM194*CM195</f>
        <v>0</v>
      </c>
      <c r="CN196" s="82">
        <f t="shared" ref="CN196" si="2560">CN194*CN195</f>
        <v>0</v>
      </c>
      <c r="CO196" s="82">
        <f t="shared" ref="CO196" si="2561">CO194*CO195</f>
        <v>0</v>
      </c>
      <c r="CP196" s="82">
        <f t="shared" ref="CP196" si="2562">CP194*CP195</f>
        <v>0</v>
      </c>
      <c r="CQ196" s="82">
        <f t="shared" ref="CQ196" si="2563">CQ194*CQ195</f>
        <v>0</v>
      </c>
      <c r="CR196" s="82">
        <f t="shared" ref="CR196" si="2564">CR194*CR195</f>
        <v>0</v>
      </c>
      <c r="CS196" s="82">
        <f t="shared" ref="CS196" si="2565">CS194*CS195</f>
        <v>0</v>
      </c>
      <c r="CT196" s="82">
        <f t="shared" ref="CT196" si="2566">CT194*CT195</f>
        <v>0</v>
      </c>
      <c r="CU196" s="82">
        <f t="shared" ref="CU196" si="2567">CU194*CU195</f>
        <v>0</v>
      </c>
      <c r="CV196" s="82">
        <f t="shared" ref="CV196" si="2568">CV194*CV195</f>
        <v>0</v>
      </c>
      <c r="CW196" s="82">
        <f t="shared" ref="CW196" si="2569">CW194*CW195</f>
        <v>0</v>
      </c>
      <c r="CX196" s="82">
        <f t="shared" ref="CX196" si="2570">CX194*CX195</f>
        <v>0</v>
      </c>
      <c r="CY196" s="82">
        <f t="shared" ref="CY196" si="2571">CY194*CY195</f>
        <v>0</v>
      </c>
      <c r="CZ196" s="82">
        <f t="shared" ref="CZ196" si="2572">CZ194*CZ195</f>
        <v>0</v>
      </c>
      <c r="DA196" s="82">
        <f t="shared" ref="DA196" si="2573">DA194*DA195</f>
        <v>0</v>
      </c>
      <c r="DB196" s="82">
        <f t="shared" ref="DB196" si="2574">DB194*DB195</f>
        <v>0</v>
      </c>
      <c r="DC196" s="82">
        <f t="shared" ref="DC196" si="2575">DC194*DC195</f>
        <v>0</v>
      </c>
      <c r="DD196" s="82">
        <f t="shared" ref="DD196" si="2576">DD194*DD195</f>
        <v>0</v>
      </c>
      <c r="DE196" s="82">
        <f t="shared" ref="DE196" si="2577">DE194*DE195</f>
        <v>0</v>
      </c>
      <c r="DF196" s="82">
        <f t="shared" ref="DF196" si="2578">DF194*DF195</f>
        <v>0</v>
      </c>
      <c r="DG196" s="82">
        <f t="shared" ref="DG196" si="2579">DG194*DG195</f>
        <v>0</v>
      </c>
      <c r="DH196" s="82">
        <f t="shared" ref="DH196" si="2580">DH194*DH195</f>
        <v>0</v>
      </c>
      <c r="DI196" s="82">
        <f t="shared" ref="DI196" si="2581">DI194*DI195</f>
        <v>0</v>
      </c>
      <c r="DJ196" s="82">
        <f t="shared" ref="DJ196" si="2582">DJ194*DJ195</f>
        <v>0</v>
      </c>
      <c r="DK196" s="82">
        <f t="shared" ref="DK196" si="2583">DK194*DK195</f>
        <v>0</v>
      </c>
      <c r="DL196" s="82">
        <f t="shared" ref="DL196" si="2584">DL194*DL195</f>
        <v>0</v>
      </c>
      <c r="DM196" s="82">
        <f t="shared" ref="DM196" si="2585">DM194*DM195</f>
        <v>0</v>
      </c>
      <c r="DN196" s="82">
        <f t="shared" ref="DN196" si="2586">DN194*DN195</f>
        <v>0</v>
      </c>
      <c r="DO196" s="82">
        <f t="shared" ref="DO196" si="2587">DO194*DO195</f>
        <v>0</v>
      </c>
      <c r="DP196" s="82">
        <f t="shared" ref="DP196" si="2588">DP194*DP195</f>
        <v>0</v>
      </c>
      <c r="DQ196" s="82">
        <f t="shared" ref="DQ196" si="2589">DQ194*DQ195</f>
        <v>0</v>
      </c>
      <c r="DR196" s="82">
        <f t="shared" ref="DR196" si="2590">DR194*DR195</f>
        <v>0</v>
      </c>
      <c r="DS196" s="82">
        <f t="shared" ref="DS196" si="2591">DS194*DS195</f>
        <v>0</v>
      </c>
      <c r="DT196" s="82">
        <f t="shared" ref="DT196" si="2592">DT194*DT195</f>
        <v>0</v>
      </c>
      <c r="DU196" s="82">
        <f t="shared" ref="DU196" si="2593">DU194*DU195</f>
        <v>0</v>
      </c>
      <c r="DV196" s="82">
        <f t="shared" ref="DV196" si="2594">DV194*DV195</f>
        <v>0</v>
      </c>
      <c r="DW196" s="82">
        <f t="shared" ref="DW196" si="2595">DW194*DW195</f>
        <v>0</v>
      </c>
      <c r="DX196" s="82">
        <f t="shared" ref="DX196" si="2596">DX194*DX195</f>
        <v>0</v>
      </c>
      <c r="DY196" s="82">
        <f t="shared" ref="DY196" si="2597">DY194*DY195</f>
        <v>0</v>
      </c>
      <c r="DZ196" s="82">
        <f t="shared" ref="DZ196" si="2598">DZ194*DZ195</f>
        <v>0</v>
      </c>
      <c r="EA196" s="82">
        <f t="shared" ref="EA196" si="2599">EA194*EA195</f>
        <v>0</v>
      </c>
      <c r="EB196" s="82">
        <f t="shared" ref="EB196" si="2600">EB194*EB195</f>
        <v>0</v>
      </c>
    </row>
    <row r="197" spans="1:132" outlineLevel="1" x14ac:dyDescent="0.25">
      <c r="C197" s="328"/>
      <c r="G197" s="5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row>
    <row r="198" spans="1:132" ht="13" outlineLevel="1" x14ac:dyDescent="0.3">
      <c r="C198" s="339" t="s">
        <v>504</v>
      </c>
      <c r="G198" s="52"/>
      <c r="H198" s="29"/>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row>
    <row r="199" spans="1:132" outlineLevel="1" x14ac:dyDescent="0.25">
      <c r="C199" s="317" t="s">
        <v>520</v>
      </c>
      <c r="G199" s="52" t="s">
        <v>525</v>
      </c>
      <c r="H199" s="46">
        <f t="shared" ref="H199" si="2601">SUM(J199:EB199)</f>
        <v>3493960.1181838494</v>
      </c>
      <c r="J199" s="82">
        <f>J178-J178*SUM($J$179:J$179)</f>
        <v>0</v>
      </c>
      <c r="K199" s="82">
        <f>K178-K178*SUM($J$179:K$179)</f>
        <v>0</v>
      </c>
      <c r="L199" s="82">
        <f>L178-L178*SUM($J$179:L$179)</f>
        <v>0</v>
      </c>
      <c r="M199" s="82">
        <f>M178-M178*SUM($J$179:M$179)</f>
        <v>0</v>
      </c>
      <c r="N199" s="82">
        <f>N178-N178*SUM($J$179:N$179)</f>
        <v>0</v>
      </c>
      <c r="O199" s="82">
        <f>O178-O178*SUM($J$179:O$179)</f>
        <v>0</v>
      </c>
      <c r="P199" s="82">
        <f>P178-P178*SUM($J$179:P$179)</f>
        <v>0</v>
      </c>
      <c r="Q199" s="82">
        <f>Q178-Q178*SUM($J$179:Q$179)</f>
        <v>0</v>
      </c>
      <c r="R199" s="82">
        <f>R178-R178*SUM($J$179:R$179)</f>
        <v>3493960.1181838494</v>
      </c>
      <c r="S199" s="82">
        <f>S178-S178*SUM($J$179:S$179)</f>
        <v>0</v>
      </c>
      <c r="T199" s="82">
        <f>T178-T178*SUM($J$179:T$179)</f>
        <v>0</v>
      </c>
      <c r="U199" s="82">
        <f>U178-U178*SUM($J$179:U$179)</f>
        <v>0</v>
      </c>
      <c r="V199" s="82">
        <f>V178-V178*SUM($J$179:V$179)</f>
        <v>0</v>
      </c>
      <c r="W199" s="82">
        <f>W178-W178*SUM($J$179:W$179)</f>
        <v>0</v>
      </c>
      <c r="X199" s="82">
        <f>X178-X178*SUM($J$179:X$179)</f>
        <v>0</v>
      </c>
      <c r="Y199" s="82">
        <f>Y178-Y178*SUM($J$179:Y$179)</f>
        <v>0</v>
      </c>
      <c r="Z199" s="82">
        <f>Z178-Z178*SUM($J$179:Z$179)</f>
        <v>0</v>
      </c>
      <c r="AA199" s="82">
        <f>AA178-AA178*SUM($J$179:AA$179)</f>
        <v>0</v>
      </c>
      <c r="AB199" s="82">
        <f>AB178-AB178*SUM($J$179:AB$179)</f>
        <v>0</v>
      </c>
      <c r="AC199" s="82">
        <f>AC178-AC178*SUM($J$179:AC$179)</f>
        <v>0</v>
      </c>
      <c r="AD199" s="82">
        <f>AD178-AD178*SUM($J$179:AD$179)</f>
        <v>0</v>
      </c>
      <c r="AE199" s="82">
        <f>AE178-AE178*SUM($J$179:AE$179)</f>
        <v>0</v>
      </c>
      <c r="AF199" s="82">
        <f>AF178-AF178*SUM($J$179:AF$179)</f>
        <v>0</v>
      </c>
      <c r="AG199" s="82">
        <f>AG178-AG178*SUM($J$179:AG$179)</f>
        <v>0</v>
      </c>
      <c r="AH199" s="82">
        <f>AH178-AH178*SUM($J$179:AH$179)</f>
        <v>0</v>
      </c>
      <c r="AI199" s="82">
        <f>AI178-AI178*SUM($J$179:AI$179)</f>
        <v>0</v>
      </c>
      <c r="AJ199" s="82">
        <f>AJ178-AJ178*SUM($J$179:AJ$179)</f>
        <v>0</v>
      </c>
      <c r="AK199" s="82">
        <f>AK178-AK178*SUM($J$179:AK$179)</f>
        <v>0</v>
      </c>
      <c r="AL199" s="82">
        <f>AL178-AL178*SUM($J$179:AL$179)</f>
        <v>0</v>
      </c>
      <c r="AM199" s="82">
        <f>AM178-AM178*SUM($J$179:AM$179)</f>
        <v>0</v>
      </c>
      <c r="AN199" s="82">
        <f>AN178-AN178*SUM($J$179:AN$179)</f>
        <v>0</v>
      </c>
      <c r="AO199" s="82">
        <f>AO178-AO178*SUM($J$179:AO$179)</f>
        <v>0</v>
      </c>
      <c r="AP199" s="82">
        <f>AP178-AP178*SUM($J$179:AP$179)</f>
        <v>0</v>
      </c>
      <c r="AQ199" s="82">
        <f>AQ178-AQ178*SUM($J$179:AQ$179)</f>
        <v>0</v>
      </c>
      <c r="AR199" s="82">
        <f>AR178-AR178*SUM($J$179:AR$179)</f>
        <v>0</v>
      </c>
      <c r="AS199" s="82">
        <f>AS178-AS178*SUM($J$179:AS$179)</f>
        <v>0</v>
      </c>
      <c r="AT199" s="82">
        <f>AT178-AT178*SUM($J$179:AT$179)</f>
        <v>0</v>
      </c>
      <c r="AU199" s="82">
        <f>AU178-AU178*SUM($J$179:AU$179)</f>
        <v>0</v>
      </c>
      <c r="AV199" s="82">
        <f>AV178-AV178*SUM($J$179:AV$179)</f>
        <v>0</v>
      </c>
      <c r="AW199" s="82">
        <f>AW178-AW178*SUM($J$179:AW$179)</f>
        <v>0</v>
      </c>
      <c r="AX199" s="82">
        <f>AX178-AX178*SUM($J$179:AX$179)</f>
        <v>0</v>
      </c>
      <c r="AY199" s="82">
        <f>AY178-AY178*SUM($J$179:AY$179)</f>
        <v>0</v>
      </c>
      <c r="AZ199" s="82">
        <f>AZ178-AZ178*SUM($J$179:AZ$179)</f>
        <v>0</v>
      </c>
      <c r="BA199" s="82">
        <f>BA178-BA178*SUM($J$179:BA$179)</f>
        <v>0</v>
      </c>
      <c r="BB199" s="82">
        <f>BB178-BB178*SUM($J$179:BB$179)</f>
        <v>0</v>
      </c>
      <c r="BC199" s="82">
        <f>BC178-BC178*SUM($J$179:BC$179)</f>
        <v>0</v>
      </c>
      <c r="BD199" s="82">
        <f>BD178-BD178*SUM($J$179:BD$179)</f>
        <v>0</v>
      </c>
      <c r="BE199" s="82">
        <f>BE178-BE178*SUM($J$179:BE$179)</f>
        <v>0</v>
      </c>
      <c r="BF199" s="82">
        <f>BF178-BF178*SUM($J$179:BF$179)</f>
        <v>0</v>
      </c>
      <c r="BG199" s="82">
        <f>BG178-BG178*SUM($J$179:BG$179)</f>
        <v>0</v>
      </c>
      <c r="BH199" s="82">
        <f>BH178-BH178*SUM($J$179:BH$179)</f>
        <v>0</v>
      </c>
      <c r="BI199" s="82">
        <f>BI178-BI178*SUM($J$179:BI$179)</f>
        <v>0</v>
      </c>
      <c r="BJ199" s="82">
        <f>BJ178-BJ178*SUM($J$179:BJ$179)</f>
        <v>0</v>
      </c>
      <c r="BK199" s="82">
        <f>BK178-BK178*SUM($J$179:BK$179)</f>
        <v>0</v>
      </c>
      <c r="BL199" s="82">
        <f>BL178-BL178*SUM($J$179:BL$179)</f>
        <v>0</v>
      </c>
      <c r="BM199" s="82">
        <f>BM178-BM178*SUM($J$179:BM$179)</f>
        <v>0</v>
      </c>
      <c r="BN199" s="82">
        <f>BN178-BN178*SUM($J$179:BN$179)</f>
        <v>0</v>
      </c>
      <c r="BO199" s="82">
        <f>BO178-BO178*SUM($J$179:BO$179)</f>
        <v>0</v>
      </c>
      <c r="BP199" s="82">
        <f>BP178-BP178*SUM($J$179:BP$179)</f>
        <v>0</v>
      </c>
      <c r="BQ199" s="82">
        <f>BQ178-BQ178*SUM($J$179:BQ$179)</f>
        <v>0</v>
      </c>
      <c r="BR199" s="82">
        <f>BR178-BR178*SUM($J$179:BR$179)</f>
        <v>0</v>
      </c>
      <c r="BS199" s="82">
        <f>BS178-BS178*SUM($J$179:BS$179)</f>
        <v>0</v>
      </c>
      <c r="BT199" s="82">
        <f>BT178-BT178*SUM($J$179:BT$179)</f>
        <v>0</v>
      </c>
      <c r="BU199" s="82">
        <f>BU178-BU178*SUM($J$179:BU$179)</f>
        <v>0</v>
      </c>
      <c r="BV199" s="82">
        <f>BV178-BV178*SUM($J$179:BV$179)</f>
        <v>0</v>
      </c>
      <c r="BW199" s="82">
        <f>BW178-BW178*SUM($J$179:BW$179)</f>
        <v>0</v>
      </c>
      <c r="BX199" s="82">
        <f>BX178-BX178*SUM($J$179:BX$179)</f>
        <v>0</v>
      </c>
      <c r="BY199" s="82">
        <f>BY178-BY178*SUM($J$179:BY$179)</f>
        <v>0</v>
      </c>
      <c r="BZ199" s="82">
        <f>BZ178-BZ178*SUM($J$179:BZ$179)</f>
        <v>0</v>
      </c>
      <c r="CA199" s="82">
        <f>CA178-CA178*SUM($J$179:CA$179)</f>
        <v>0</v>
      </c>
      <c r="CB199" s="82">
        <f>CB178-CB178*SUM($J$179:CB$179)</f>
        <v>0</v>
      </c>
      <c r="CC199" s="82">
        <f>CC178-CC178*SUM($J$179:CC$179)</f>
        <v>0</v>
      </c>
      <c r="CD199" s="82">
        <f>CD178-CD178*SUM($J$179:CD$179)</f>
        <v>0</v>
      </c>
      <c r="CE199" s="82">
        <f>CE178-CE178*SUM($J$179:CE$179)</f>
        <v>0</v>
      </c>
      <c r="CF199" s="82">
        <f>CF178-CF178*SUM($J$179:CF$179)</f>
        <v>0</v>
      </c>
      <c r="CG199" s="82">
        <f>CG178-CG178*SUM($J$179:CG$179)</f>
        <v>0</v>
      </c>
      <c r="CH199" s="82">
        <f>CH178-CH178*SUM($J$179:CH$179)</f>
        <v>0</v>
      </c>
      <c r="CI199" s="82">
        <f>CI178-CI178*SUM($J$179:CI$179)</f>
        <v>0</v>
      </c>
      <c r="CJ199" s="82">
        <f>CJ178-CJ178*SUM($J$179:CJ$179)</f>
        <v>0</v>
      </c>
      <c r="CK199" s="82">
        <f>CK178-CK178*SUM($J$179:CK$179)</f>
        <v>0</v>
      </c>
      <c r="CL199" s="82">
        <f>CL178-CL178*SUM($J$179:CL$179)</f>
        <v>0</v>
      </c>
      <c r="CM199" s="82">
        <f>CM178-CM178*SUM($J$179:CM$179)</f>
        <v>0</v>
      </c>
      <c r="CN199" s="82">
        <f>CN178-CN178*SUM($J$179:CN$179)</f>
        <v>0</v>
      </c>
      <c r="CO199" s="82">
        <f>CO178-CO178*SUM($J$179:CO$179)</f>
        <v>0</v>
      </c>
      <c r="CP199" s="82">
        <f>CP178-CP178*SUM($J$179:CP$179)</f>
        <v>0</v>
      </c>
      <c r="CQ199" s="82">
        <f>CQ178-CQ178*SUM($J$179:CQ$179)</f>
        <v>0</v>
      </c>
      <c r="CR199" s="82">
        <f>CR178-CR178*SUM($J$179:CR$179)</f>
        <v>0</v>
      </c>
      <c r="CS199" s="82">
        <f>CS178-CS178*SUM($J$179:CS$179)</f>
        <v>0</v>
      </c>
      <c r="CT199" s="82">
        <f>CT178-CT178*SUM($J$179:CT$179)</f>
        <v>0</v>
      </c>
      <c r="CU199" s="82">
        <f>CU178-CU178*SUM($J$179:CU$179)</f>
        <v>0</v>
      </c>
      <c r="CV199" s="82">
        <f>CV178-CV178*SUM($J$179:CV$179)</f>
        <v>0</v>
      </c>
      <c r="CW199" s="82">
        <f>CW178-CW178*SUM($J$179:CW$179)</f>
        <v>0</v>
      </c>
      <c r="CX199" s="82">
        <f>CX178-CX178*SUM($J$179:CX$179)</f>
        <v>0</v>
      </c>
      <c r="CY199" s="82">
        <f>CY178-CY178*SUM($J$179:CY$179)</f>
        <v>0</v>
      </c>
      <c r="CZ199" s="82">
        <f>CZ178-CZ178*SUM($J$179:CZ$179)</f>
        <v>0</v>
      </c>
      <c r="DA199" s="82">
        <f>DA178-DA178*SUM($J$179:DA$179)</f>
        <v>0</v>
      </c>
      <c r="DB199" s="82">
        <f>DB178-DB178*SUM($J$179:DB$179)</f>
        <v>0</v>
      </c>
      <c r="DC199" s="82">
        <f>DC178-DC178*SUM($J$179:DC$179)</f>
        <v>0</v>
      </c>
      <c r="DD199" s="82">
        <f>DD178-DD178*SUM($J$179:DD$179)</f>
        <v>0</v>
      </c>
      <c r="DE199" s="82">
        <f>DE178-DE178*SUM($J$179:DE$179)</f>
        <v>0</v>
      </c>
      <c r="DF199" s="82">
        <f>DF178-DF178*SUM($J$179:DF$179)</f>
        <v>0</v>
      </c>
      <c r="DG199" s="82">
        <f>DG178-DG178*SUM($J$179:DG$179)</f>
        <v>0</v>
      </c>
      <c r="DH199" s="82">
        <f>DH178-DH178*SUM($J$179:DH$179)</f>
        <v>0</v>
      </c>
      <c r="DI199" s="82">
        <f>DI178-DI178*SUM($J$179:DI$179)</f>
        <v>0</v>
      </c>
      <c r="DJ199" s="82">
        <f>DJ178-DJ178*SUM($J$179:DJ$179)</f>
        <v>0</v>
      </c>
      <c r="DK199" s="82">
        <f>DK178-DK178*SUM($J$179:DK$179)</f>
        <v>0</v>
      </c>
      <c r="DL199" s="82">
        <f>DL178-DL178*SUM($J$179:DL$179)</f>
        <v>0</v>
      </c>
      <c r="DM199" s="82">
        <f>DM178-DM178*SUM($J$179:DM$179)</f>
        <v>0</v>
      </c>
      <c r="DN199" s="82">
        <f>DN178-DN178*SUM($J$179:DN$179)</f>
        <v>0</v>
      </c>
      <c r="DO199" s="82">
        <f>DO178-DO178*SUM($J$179:DO$179)</f>
        <v>0</v>
      </c>
      <c r="DP199" s="82">
        <f>DP178-DP178*SUM($J$179:DP$179)</f>
        <v>0</v>
      </c>
      <c r="DQ199" s="82">
        <f>DQ178-DQ178*SUM($J$179:DQ$179)</f>
        <v>0</v>
      </c>
      <c r="DR199" s="82">
        <f>DR178-DR178*SUM($J$179:DR$179)</f>
        <v>0</v>
      </c>
      <c r="DS199" s="82">
        <f>DS178-DS178*SUM($J$179:DS$179)</f>
        <v>0</v>
      </c>
      <c r="DT199" s="82">
        <f>DT178-DT178*SUM($J$179:DT$179)</f>
        <v>0</v>
      </c>
      <c r="DU199" s="82">
        <f>DU178-DU178*SUM($J$179:DU$179)</f>
        <v>0</v>
      </c>
      <c r="DV199" s="82">
        <f>DV178-DV178*SUM($J$179:DV$179)</f>
        <v>0</v>
      </c>
      <c r="DW199" s="82">
        <f>DW178-DW178*SUM($J$179:DW$179)</f>
        <v>0</v>
      </c>
      <c r="DX199" s="82">
        <f>DX178-DX178*SUM($J$179:DX$179)</f>
        <v>0</v>
      </c>
      <c r="DY199" s="82">
        <f>DY178-DY178*SUM($J$179:DY$179)</f>
        <v>0</v>
      </c>
      <c r="DZ199" s="82">
        <f>DZ178-DZ178*SUM($J$179:DZ$179)</f>
        <v>0</v>
      </c>
      <c r="EA199" s="82">
        <f>EA178-EA178*SUM($J$179:EA$179)</f>
        <v>0</v>
      </c>
      <c r="EB199" s="82">
        <f>EB178-EB178*SUM($J$179:EB$179)</f>
        <v>0</v>
      </c>
    </row>
    <row r="200" spans="1:132" outlineLevel="1" x14ac:dyDescent="0.25">
      <c r="C200" s="317" t="s">
        <v>333</v>
      </c>
      <c r="E200" s="31">
        <f>Costs!$I$40</f>
        <v>0.4</v>
      </c>
      <c r="G200" s="52" t="s">
        <v>220</v>
      </c>
      <c r="J200" s="312">
        <f>$E$200</f>
        <v>0.4</v>
      </c>
      <c r="K200" s="312">
        <f t="shared" ref="K200:BV200" si="2602">$E$200</f>
        <v>0.4</v>
      </c>
      <c r="L200" s="312">
        <f t="shared" si="2602"/>
        <v>0.4</v>
      </c>
      <c r="M200" s="312">
        <f t="shared" si="2602"/>
        <v>0.4</v>
      </c>
      <c r="N200" s="312">
        <f t="shared" si="2602"/>
        <v>0.4</v>
      </c>
      <c r="O200" s="312">
        <f t="shared" si="2602"/>
        <v>0.4</v>
      </c>
      <c r="P200" s="312">
        <f t="shared" si="2602"/>
        <v>0.4</v>
      </c>
      <c r="Q200" s="312">
        <f t="shared" si="2602"/>
        <v>0.4</v>
      </c>
      <c r="R200" s="312">
        <f t="shared" si="2602"/>
        <v>0.4</v>
      </c>
      <c r="S200" s="312">
        <f t="shared" si="2602"/>
        <v>0.4</v>
      </c>
      <c r="T200" s="312">
        <f t="shared" si="2602"/>
        <v>0.4</v>
      </c>
      <c r="U200" s="312">
        <f t="shared" si="2602"/>
        <v>0.4</v>
      </c>
      <c r="V200" s="312">
        <f t="shared" si="2602"/>
        <v>0.4</v>
      </c>
      <c r="W200" s="312">
        <f t="shared" si="2602"/>
        <v>0.4</v>
      </c>
      <c r="X200" s="312">
        <f t="shared" si="2602"/>
        <v>0.4</v>
      </c>
      <c r="Y200" s="312">
        <f t="shared" si="2602"/>
        <v>0.4</v>
      </c>
      <c r="Z200" s="312">
        <f t="shared" si="2602"/>
        <v>0.4</v>
      </c>
      <c r="AA200" s="312">
        <f t="shared" si="2602"/>
        <v>0.4</v>
      </c>
      <c r="AB200" s="312">
        <f t="shared" si="2602"/>
        <v>0.4</v>
      </c>
      <c r="AC200" s="312">
        <f t="shared" si="2602"/>
        <v>0.4</v>
      </c>
      <c r="AD200" s="312">
        <f t="shared" si="2602"/>
        <v>0.4</v>
      </c>
      <c r="AE200" s="312">
        <f t="shared" si="2602"/>
        <v>0.4</v>
      </c>
      <c r="AF200" s="312">
        <f t="shared" si="2602"/>
        <v>0.4</v>
      </c>
      <c r="AG200" s="312">
        <f t="shared" si="2602"/>
        <v>0.4</v>
      </c>
      <c r="AH200" s="312">
        <f t="shared" si="2602"/>
        <v>0.4</v>
      </c>
      <c r="AI200" s="312">
        <f t="shared" si="2602"/>
        <v>0.4</v>
      </c>
      <c r="AJ200" s="312">
        <f t="shared" si="2602"/>
        <v>0.4</v>
      </c>
      <c r="AK200" s="312">
        <f t="shared" si="2602"/>
        <v>0.4</v>
      </c>
      <c r="AL200" s="312">
        <f t="shared" si="2602"/>
        <v>0.4</v>
      </c>
      <c r="AM200" s="312">
        <f t="shared" si="2602"/>
        <v>0.4</v>
      </c>
      <c r="AN200" s="312">
        <f t="shared" si="2602"/>
        <v>0.4</v>
      </c>
      <c r="AO200" s="312">
        <f t="shared" si="2602"/>
        <v>0.4</v>
      </c>
      <c r="AP200" s="312">
        <f t="shared" si="2602"/>
        <v>0.4</v>
      </c>
      <c r="AQ200" s="312">
        <f t="shared" si="2602"/>
        <v>0.4</v>
      </c>
      <c r="AR200" s="312">
        <f t="shared" si="2602"/>
        <v>0.4</v>
      </c>
      <c r="AS200" s="312">
        <f t="shared" si="2602"/>
        <v>0.4</v>
      </c>
      <c r="AT200" s="312">
        <f t="shared" si="2602"/>
        <v>0.4</v>
      </c>
      <c r="AU200" s="312">
        <f t="shared" si="2602"/>
        <v>0.4</v>
      </c>
      <c r="AV200" s="312">
        <f t="shared" si="2602"/>
        <v>0.4</v>
      </c>
      <c r="AW200" s="312">
        <f t="shared" si="2602"/>
        <v>0.4</v>
      </c>
      <c r="AX200" s="312">
        <f t="shared" si="2602"/>
        <v>0.4</v>
      </c>
      <c r="AY200" s="312">
        <f t="shared" si="2602"/>
        <v>0.4</v>
      </c>
      <c r="AZ200" s="312">
        <f t="shared" si="2602"/>
        <v>0.4</v>
      </c>
      <c r="BA200" s="312">
        <f t="shared" si="2602"/>
        <v>0.4</v>
      </c>
      <c r="BB200" s="312">
        <f t="shared" si="2602"/>
        <v>0.4</v>
      </c>
      <c r="BC200" s="312">
        <f t="shared" si="2602"/>
        <v>0.4</v>
      </c>
      <c r="BD200" s="312">
        <f t="shared" si="2602"/>
        <v>0.4</v>
      </c>
      <c r="BE200" s="312">
        <f t="shared" si="2602"/>
        <v>0.4</v>
      </c>
      <c r="BF200" s="312">
        <f t="shared" si="2602"/>
        <v>0.4</v>
      </c>
      <c r="BG200" s="312">
        <f t="shared" si="2602"/>
        <v>0.4</v>
      </c>
      <c r="BH200" s="312">
        <f t="shared" si="2602"/>
        <v>0.4</v>
      </c>
      <c r="BI200" s="312">
        <f t="shared" si="2602"/>
        <v>0.4</v>
      </c>
      <c r="BJ200" s="312">
        <f t="shared" si="2602"/>
        <v>0.4</v>
      </c>
      <c r="BK200" s="312">
        <f t="shared" si="2602"/>
        <v>0.4</v>
      </c>
      <c r="BL200" s="312">
        <f t="shared" si="2602"/>
        <v>0.4</v>
      </c>
      <c r="BM200" s="312">
        <f t="shared" si="2602"/>
        <v>0.4</v>
      </c>
      <c r="BN200" s="312">
        <f t="shared" si="2602"/>
        <v>0.4</v>
      </c>
      <c r="BO200" s="312">
        <f t="shared" si="2602"/>
        <v>0.4</v>
      </c>
      <c r="BP200" s="312">
        <f t="shared" si="2602"/>
        <v>0.4</v>
      </c>
      <c r="BQ200" s="312">
        <f t="shared" si="2602"/>
        <v>0.4</v>
      </c>
      <c r="BR200" s="312">
        <f t="shared" si="2602"/>
        <v>0.4</v>
      </c>
      <c r="BS200" s="312">
        <f t="shared" si="2602"/>
        <v>0.4</v>
      </c>
      <c r="BT200" s="312">
        <f t="shared" si="2602"/>
        <v>0.4</v>
      </c>
      <c r="BU200" s="312">
        <f t="shared" si="2602"/>
        <v>0.4</v>
      </c>
      <c r="BV200" s="312">
        <f t="shared" si="2602"/>
        <v>0.4</v>
      </c>
      <c r="BW200" s="312">
        <f t="shared" ref="BW200:EB200" si="2603">$E$200</f>
        <v>0.4</v>
      </c>
      <c r="BX200" s="312">
        <f t="shared" si="2603"/>
        <v>0.4</v>
      </c>
      <c r="BY200" s="312">
        <f t="shared" si="2603"/>
        <v>0.4</v>
      </c>
      <c r="BZ200" s="312">
        <f t="shared" si="2603"/>
        <v>0.4</v>
      </c>
      <c r="CA200" s="312">
        <f t="shared" si="2603"/>
        <v>0.4</v>
      </c>
      <c r="CB200" s="312">
        <f t="shared" si="2603"/>
        <v>0.4</v>
      </c>
      <c r="CC200" s="312">
        <f t="shared" si="2603"/>
        <v>0.4</v>
      </c>
      <c r="CD200" s="312">
        <f t="shared" si="2603"/>
        <v>0.4</v>
      </c>
      <c r="CE200" s="312">
        <f t="shared" si="2603"/>
        <v>0.4</v>
      </c>
      <c r="CF200" s="312">
        <f t="shared" si="2603"/>
        <v>0.4</v>
      </c>
      <c r="CG200" s="312">
        <f t="shared" si="2603"/>
        <v>0.4</v>
      </c>
      <c r="CH200" s="312">
        <f t="shared" si="2603"/>
        <v>0.4</v>
      </c>
      <c r="CI200" s="312">
        <f t="shared" si="2603"/>
        <v>0.4</v>
      </c>
      <c r="CJ200" s="312">
        <f t="shared" si="2603"/>
        <v>0.4</v>
      </c>
      <c r="CK200" s="312">
        <f t="shared" si="2603"/>
        <v>0.4</v>
      </c>
      <c r="CL200" s="312">
        <f t="shared" si="2603"/>
        <v>0.4</v>
      </c>
      <c r="CM200" s="312">
        <f t="shared" si="2603"/>
        <v>0.4</v>
      </c>
      <c r="CN200" s="312">
        <f t="shared" si="2603"/>
        <v>0.4</v>
      </c>
      <c r="CO200" s="312">
        <f t="shared" si="2603"/>
        <v>0.4</v>
      </c>
      <c r="CP200" s="312">
        <f t="shared" si="2603"/>
        <v>0.4</v>
      </c>
      <c r="CQ200" s="312">
        <f t="shared" si="2603"/>
        <v>0.4</v>
      </c>
      <c r="CR200" s="312">
        <f t="shared" si="2603"/>
        <v>0.4</v>
      </c>
      <c r="CS200" s="312">
        <f t="shared" si="2603"/>
        <v>0.4</v>
      </c>
      <c r="CT200" s="312">
        <f t="shared" si="2603"/>
        <v>0.4</v>
      </c>
      <c r="CU200" s="312">
        <f t="shared" si="2603"/>
        <v>0.4</v>
      </c>
      <c r="CV200" s="312">
        <f t="shared" si="2603"/>
        <v>0.4</v>
      </c>
      <c r="CW200" s="312">
        <f t="shared" si="2603"/>
        <v>0.4</v>
      </c>
      <c r="CX200" s="312">
        <f t="shared" si="2603"/>
        <v>0.4</v>
      </c>
      <c r="CY200" s="312">
        <f t="shared" si="2603"/>
        <v>0.4</v>
      </c>
      <c r="CZ200" s="312">
        <f t="shared" si="2603"/>
        <v>0.4</v>
      </c>
      <c r="DA200" s="312">
        <f t="shared" si="2603"/>
        <v>0.4</v>
      </c>
      <c r="DB200" s="312">
        <f t="shared" si="2603"/>
        <v>0.4</v>
      </c>
      <c r="DC200" s="312">
        <f t="shared" si="2603"/>
        <v>0.4</v>
      </c>
      <c r="DD200" s="312">
        <f t="shared" si="2603"/>
        <v>0.4</v>
      </c>
      <c r="DE200" s="312">
        <f t="shared" si="2603"/>
        <v>0.4</v>
      </c>
      <c r="DF200" s="312">
        <f t="shared" si="2603"/>
        <v>0.4</v>
      </c>
      <c r="DG200" s="312">
        <f t="shared" si="2603"/>
        <v>0.4</v>
      </c>
      <c r="DH200" s="312">
        <f t="shared" si="2603"/>
        <v>0.4</v>
      </c>
      <c r="DI200" s="312">
        <f t="shared" si="2603"/>
        <v>0.4</v>
      </c>
      <c r="DJ200" s="312">
        <f t="shared" si="2603"/>
        <v>0.4</v>
      </c>
      <c r="DK200" s="312">
        <f t="shared" si="2603"/>
        <v>0.4</v>
      </c>
      <c r="DL200" s="312">
        <f t="shared" si="2603"/>
        <v>0.4</v>
      </c>
      <c r="DM200" s="312">
        <f t="shared" si="2603"/>
        <v>0.4</v>
      </c>
      <c r="DN200" s="312">
        <f t="shared" si="2603"/>
        <v>0.4</v>
      </c>
      <c r="DO200" s="312">
        <f t="shared" si="2603"/>
        <v>0.4</v>
      </c>
      <c r="DP200" s="312">
        <f t="shared" si="2603"/>
        <v>0.4</v>
      </c>
      <c r="DQ200" s="312">
        <f t="shared" si="2603"/>
        <v>0.4</v>
      </c>
      <c r="DR200" s="312">
        <f t="shared" si="2603"/>
        <v>0.4</v>
      </c>
      <c r="DS200" s="312">
        <f t="shared" si="2603"/>
        <v>0.4</v>
      </c>
      <c r="DT200" s="312">
        <f t="shared" si="2603"/>
        <v>0.4</v>
      </c>
      <c r="DU200" s="312">
        <f t="shared" si="2603"/>
        <v>0.4</v>
      </c>
      <c r="DV200" s="312">
        <f t="shared" si="2603"/>
        <v>0.4</v>
      </c>
      <c r="DW200" s="312">
        <f t="shared" si="2603"/>
        <v>0.4</v>
      </c>
      <c r="DX200" s="312">
        <f t="shared" si="2603"/>
        <v>0.4</v>
      </c>
      <c r="DY200" s="312">
        <f t="shared" si="2603"/>
        <v>0.4</v>
      </c>
      <c r="DZ200" s="312">
        <f t="shared" si="2603"/>
        <v>0.4</v>
      </c>
      <c r="EA200" s="312">
        <f t="shared" si="2603"/>
        <v>0.4</v>
      </c>
      <c r="EB200" s="312">
        <f t="shared" si="2603"/>
        <v>0.4</v>
      </c>
    </row>
    <row r="201" spans="1:132" outlineLevel="1" x14ac:dyDescent="0.25">
      <c r="C201" s="329" t="s">
        <v>545</v>
      </c>
      <c r="D201" s="38"/>
      <c r="E201" s="38"/>
      <c r="F201" s="38"/>
      <c r="G201" s="55" t="s">
        <v>220</v>
      </c>
      <c r="H201" s="316">
        <f t="shared" ref="H201" si="2604">SUM(J201:EB201)</f>
        <v>1397584.0472735399</v>
      </c>
      <c r="I201" s="38"/>
      <c r="J201" s="314">
        <f>J199*J200</f>
        <v>0</v>
      </c>
      <c r="K201" s="314">
        <f t="shared" ref="K201" si="2605">K199*K200</f>
        <v>0</v>
      </c>
      <c r="L201" s="314">
        <f t="shared" ref="L201" si="2606">L199*L200</f>
        <v>0</v>
      </c>
      <c r="M201" s="314">
        <f t="shared" ref="M201" si="2607">M199*M200</f>
        <v>0</v>
      </c>
      <c r="N201" s="314">
        <f t="shared" ref="N201" si="2608">N199*N200</f>
        <v>0</v>
      </c>
      <c r="O201" s="314">
        <f t="shared" ref="O201" si="2609">O199*O200</f>
        <v>0</v>
      </c>
      <c r="P201" s="314">
        <f t="shared" ref="P201" si="2610">P199*P200</f>
        <v>0</v>
      </c>
      <c r="Q201" s="314">
        <f t="shared" ref="Q201" si="2611">Q199*Q200</f>
        <v>0</v>
      </c>
      <c r="R201" s="314">
        <f t="shared" ref="R201" si="2612">R199*R200</f>
        <v>1397584.0472735399</v>
      </c>
      <c r="S201" s="314">
        <f t="shared" ref="S201" si="2613">S199*S200</f>
        <v>0</v>
      </c>
      <c r="T201" s="314">
        <f t="shared" ref="T201" si="2614">T199*T200</f>
        <v>0</v>
      </c>
      <c r="U201" s="314">
        <f t="shared" ref="U201" si="2615">U199*U200</f>
        <v>0</v>
      </c>
      <c r="V201" s="314">
        <f t="shared" ref="V201" si="2616">V199*V200</f>
        <v>0</v>
      </c>
      <c r="W201" s="314">
        <f t="shared" ref="W201" si="2617">W199*W200</f>
        <v>0</v>
      </c>
      <c r="X201" s="314">
        <f t="shared" ref="X201" si="2618">X199*X200</f>
        <v>0</v>
      </c>
      <c r="Y201" s="314">
        <f t="shared" ref="Y201" si="2619">Y199*Y200</f>
        <v>0</v>
      </c>
      <c r="Z201" s="314">
        <f t="shared" ref="Z201" si="2620">Z199*Z200</f>
        <v>0</v>
      </c>
      <c r="AA201" s="314">
        <f t="shared" ref="AA201" si="2621">AA199*AA200</f>
        <v>0</v>
      </c>
      <c r="AB201" s="314">
        <f t="shared" ref="AB201" si="2622">AB199*AB200</f>
        <v>0</v>
      </c>
      <c r="AC201" s="314">
        <f t="shared" ref="AC201" si="2623">AC199*AC200</f>
        <v>0</v>
      </c>
      <c r="AD201" s="314">
        <f t="shared" ref="AD201" si="2624">AD199*AD200</f>
        <v>0</v>
      </c>
      <c r="AE201" s="314">
        <f t="shared" ref="AE201" si="2625">AE199*AE200</f>
        <v>0</v>
      </c>
      <c r="AF201" s="314">
        <f t="shared" ref="AF201" si="2626">AF199*AF200</f>
        <v>0</v>
      </c>
      <c r="AG201" s="314">
        <f t="shared" ref="AG201" si="2627">AG199*AG200</f>
        <v>0</v>
      </c>
      <c r="AH201" s="314">
        <f t="shared" ref="AH201" si="2628">AH199*AH200</f>
        <v>0</v>
      </c>
      <c r="AI201" s="314">
        <f t="shared" ref="AI201" si="2629">AI199*AI200</f>
        <v>0</v>
      </c>
      <c r="AJ201" s="314">
        <f t="shared" ref="AJ201" si="2630">AJ199*AJ200</f>
        <v>0</v>
      </c>
      <c r="AK201" s="314">
        <f t="shared" ref="AK201" si="2631">AK199*AK200</f>
        <v>0</v>
      </c>
      <c r="AL201" s="314">
        <f t="shared" ref="AL201" si="2632">AL199*AL200</f>
        <v>0</v>
      </c>
      <c r="AM201" s="314">
        <f t="shared" ref="AM201" si="2633">AM199*AM200</f>
        <v>0</v>
      </c>
      <c r="AN201" s="314">
        <f t="shared" ref="AN201" si="2634">AN199*AN200</f>
        <v>0</v>
      </c>
      <c r="AO201" s="314">
        <f t="shared" ref="AO201" si="2635">AO199*AO200</f>
        <v>0</v>
      </c>
      <c r="AP201" s="314">
        <f t="shared" ref="AP201" si="2636">AP199*AP200</f>
        <v>0</v>
      </c>
      <c r="AQ201" s="314">
        <f t="shared" ref="AQ201" si="2637">AQ199*AQ200</f>
        <v>0</v>
      </c>
      <c r="AR201" s="314">
        <f t="shared" ref="AR201" si="2638">AR199*AR200</f>
        <v>0</v>
      </c>
      <c r="AS201" s="314">
        <f t="shared" ref="AS201" si="2639">AS199*AS200</f>
        <v>0</v>
      </c>
      <c r="AT201" s="314">
        <f t="shared" ref="AT201" si="2640">AT199*AT200</f>
        <v>0</v>
      </c>
      <c r="AU201" s="314">
        <f t="shared" ref="AU201" si="2641">AU199*AU200</f>
        <v>0</v>
      </c>
      <c r="AV201" s="314">
        <f t="shared" ref="AV201" si="2642">AV199*AV200</f>
        <v>0</v>
      </c>
      <c r="AW201" s="314">
        <f t="shared" ref="AW201" si="2643">AW199*AW200</f>
        <v>0</v>
      </c>
      <c r="AX201" s="314">
        <f t="shared" ref="AX201" si="2644">AX199*AX200</f>
        <v>0</v>
      </c>
      <c r="AY201" s="314">
        <f t="shared" ref="AY201" si="2645">AY199*AY200</f>
        <v>0</v>
      </c>
      <c r="AZ201" s="314">
        <f t="shared" ref="AZ201" si="2646">AZ199*AZ200</f>
        <v>0</v>
      </c>
      <c r="BA201" s="314">
        <f t="shared" ref="BA201" si="2647">BA199*BA200</f>
        <v>0</v>
      </c>
      <c r="BB201" s="314">
        <f t="shared" ref="BB201" si="2648">BB199*BB200</f>
        <v>0</v>
      </c>
      <c r="BC201" s="314">
        <f t="shared" ref="BC201" si="2649">BC199*BC200</f>
        <v>0</v>
      </c>
      <c r="BD201" s="314">
        <f t="shared" ref="BD201" si="2650">BD199*BD200</f>
        <v>0</v>
      </c>
      <c r="BE201" s="314">
        <f t="shared" ref="BE201" si="2651">BE199*BE200</f>
        <v>0</v>
      </c>
      <c r="BF201" s="314">
        <f t="shared" ref="BF201" si="2652">BF199*BF200</f>
        <v>0</v>
      </c>
      <c r="BG201" s="314">
        <f t="shared" ref="BG201" si="2653">BG199*BG200</f>
        <v>0</v>
      </c>
      <c r="BH201" s="314">
        <f t="shared" ref="BH201" si="2654">BH199*BH200</f>
        <v>0</v>
      </c>
      <c r="BI201" s="314">
        <f t="shared" ref="BI201" si="2655">BI199*BI200</f>
        <v>0</v>
      </c>
      <c r="BJ201" s="314">
        <f t="shared" ref="BJ201" si="2656">BJ199*BJ200</f>
        <v>0</v>
      </c>
      <c r="BK201" s="314">
        <f t="shared" ref="BK201" si="2657">BK199*BK200</f>
        <v>0</v>
      </c>
      <c r="BL201" s="314">
        <f t="shared" ref="BL201" si="2658">BL199*BL200</f>
        <v>0</v>
      </c>
      <c r="BM201" s="314">
        <f t="shared" ref="BM201" si="2659">BM199*BM200</f>
        <v>0</v>
      </c>
      <c r="BN201" s="314">
        <f t="shared" ref="BN201" si="2660">BN199*BN200</f>
        <v>0</v>
      </c>
      <c r="BO201" s="314">
        <f t="shared" ref="BO201" si="2661">BO199*BO200</f>
        <v>0</v>
      </c>
      <c r="BP201" s="314">
        <f t="shared" ref="BP201" si="2662">BP199*BP200</f>
        <v>0</v>
      </c>
      <c r="BQ201" s="314">
        <f t="shared" ref="BQ201" si="2663">BQ199*BQ200</f>
        <v>0</v>
      </c>
      <c r="BR201" s="314">
        <f t="shared" ref="BR201" si="2664">BR199*BR200</f>
        <v>0</v>
      </c>
      <c r="BS201" s="314">
        <f t="shared" ref="BS201" si="2665">BS199*BS200</f>
        <v>0</v>
      </c>
      <c r="BT201" s="314">
        <f t="shared" ref="BT201" si="2666">BT199*BT200</f>
        <v>0</v>
      </c>
      <c r="BU201" s="314">
        <f t="shared" ref="BU201" si="2667">BU199*BU200</f>
        <v>0</v>
      </c>
      <c r="BV201" s="314">
        <f t="shared" ref="BV201" si="2668">BV199*BV200</f>
        <v>0</v>
      </c>
      <c r="BW201" s="314">
        <f t="shared" ref="BW201" si="2669">BW199*BW200</f>
        <v>0</v>
      </c>
      <c r="BX201" s="314">
        <f t="shared" ref="BX201" si="2670">BX199*BX200</f>
        <v>0</v>
      </c>
      <c r="BY201" s="314">
        <f t="shared" ref="BY201" si="2671">BY199*BY200</f>
        <v>0</v>
      </c>
      <c r="BZ201" s="314">
        <f t="shared" ref="BZ201" si="2672">BZ199*BZ200</f>
        <v>0</v>
      </c>
      <c r="CA201" s="314">
        <f t="shared" ref="CA201" si="2673">CA199*CA200</f>
        <v>0</v>
      </c>
      <c r="CB201" s="314">
        <f t="shared" ref="CB201" si="2674">CB199*CB200</f>
        <v>0</v>
      </c>
      <c r="CC201" s="314">
        <f t="shared" ref="CC201" si="2675">CC199*CC200</f>
        <v>0</v>
      </c>
      <c r="CD201" s="314">
        <f t="shared" ref="CD201" si="2676">CD199*CD200</f>
        <v>0</v>
      </c>
      <c r="CE201" s="314">
        <f t="shared" ref="CE201" si="2677">CE199*CE200</f>
        <v>0</v>
      </c>
      <c r="CF201" s="314">
        <f t="shared" ref="CF201" si="2678">CF199*CF200</f>
        <v>0</v>
      </c>
      <c r="CG201" s="314">
        <f t="shared" ref="CG201" si="2679">CG199*CG200</f>
        <v>0</v>
      </c>
      <c r="CH201" s="314">
        <f t="shared" ref="CH201" si="2680">CH199*CH200</f>
        <v>0</v>
      </c>
      <c r="CI201" s="314">
        <f t="shared" ref="CI201" si="2681">CI199*CI200</f>
        <v>0</v>
      </c>
      <c r="CJ201" s="314">
        <f t="shared" ref="CJ201" si="2682">CJ199*CJ200</f>
        <v>0</v>
      </c>
      <c r="CK201" s="314">
        <f t="shared" ref="CK201" si="2683">CK199*CK200</f>
        <v>0</v>
      </c>
      <c r="CL201" s="314">
        <f t="shared" ref="CL201" si="2684">CL199*CL200</f>
        <v>0</v>
      </c>
      <c r="CM201" s="314">
        <f t="shared" ref="CM201" si="2685">CM199*CM200</f>
        <v>0</v>
      </c>
      <c r="CN201" s="314">
        <f t="shared" ref="CN201" si="2686">CN199*CN200</f>
        <v>0</v>
      </c>
      <c r="CO201" s="314">
        <f t="shared" ref="CO201" si="2687">CO199*CO200</f>
        <v>0</v>
      </c>
      <c r="CP201" s="314">
        <f t="shared" ref="CP201" si="2688">CP199*CP200</f>
        <v>0</v>
      </c>
      <c r="CQ201" s="314">
        <f t="shared" ref="CQ201" si="2689">CQ199*CQ200</f>
        <v>0</v>
      </c>
      <c r="CR201" s="314">
        <f t="shared" ref="CR201" si="2690">CR199*CR200</f>
        <v>0</v>
      </c>
      <c r="CS201" s="314">
        <f t="shared" ref="CS201" si="2691">CS199*CS200</f>
        <v>0</v>
      </c>
      <c r="CT201" s="314">
        <f t="shared" ref="CT201" si="2692">CT199*CT200</f>
        <v>0</v>
      </c>
      <c r="CU201" s="314">
        <f t="shared" ref="CU201" si="2693">CU199*CU200</f>
        <v>0</v>
      </c>
      <c r="CV201" s="314">
        <f t="shared" ref="CV201" si="2694">CV199*CV200</f>
        <v>0</v>
      </c>
      <c r="CW201" s="314">
        <f t="shared" ref="CW201" si="2695">CW199*CW200</f>
        <v>0</v>
      </c>
      <c r="CX201" s="314">
        <f t="shared" ref="CX201" si="2696">CX199*CX200</f>
        <v>0</v>
      </c>
      <c r="CY201" s="314">
        <f t="shared" ref="CY201" si="2697">CY199*CY200</f>
        <v>0</v>
      </c>
      <c r="CZ201" s="314">
        <f t="shared" ref="CZ201" si="2698">CZ199*CZ200</f>
        <v>0</v>
      </c>
      <c r="DA201" s="314">
        <f t="shared" ref="DA201" si="2699">DA199*DA200</f>
        <v>0</v>
      </c>
      <c r="DB201" s="314">
        <f t="shared" ref="DB201" si="2700">DB199*DB200</f>
        <v>0</v>
      </c>
      <c r="DC201" s="314">
        <f t="shared" ref="DC201" si="2701">DC199*DC200</f>
        <v>0</v>
      </c>
      <c r="DD201" s="314">
        <f t="shared" ref="DD201" si="2702">DD199*DD200</f>
        <v>0</v>
      </c>
      <c r="DE201" s="314">
        <f t="shared" ref="DE201" si="2703">DE199*DE200</f>
        <v>0</v>
      </c>
      <c r="DF201" s="314">
        <f t="shared" ref="DF201" si="2704">DF199*DF200</f>
        <v>0</v>
      </c>
      <c r="DG201" s="314">
        <f t="shared" ref="DG201" si="2705">DG199*DG200</f>
        <v>0</v>
      </c>
      <c r="DH201" s="314">
        <f t="shared" ref="DH201" si="2706">DH199*DH200</f>
        <v>0</v>
      </c>
      <c r="DI201" s="314">
        <f t="shared" ref="DI201" si="2707">DI199*DI200</f>
        <v>0</v>
      </c>
      <c r="DJ201" s="314">
        <f t="shared" ref="DJ201" si="2708">DJ199*DJ200</f>
        <v>0</v>
      </c>
      <c r="DK201" s="314">
        <f t="shared" ref="DK201" si="2709">DK199*DK200</f>
        <v>0</v>
      </c>
      <c r="DL201" s="314">
        <f t="shared" ref="DL201" si="2710">DL199*DL200</f>
        <v>0</v>
      </c>
      <c r="DM201" s="314">
        <f t="shared" ref="DM201" si="2711">DM199*DM200</f>
        <v>0</v>
      </c>
      <c r="DN201" s="314">
        <f t="shared" ref="DN201" si="2712">DN199*DN200</f>
        <v>0</v>
      </c>
      <c r="DO201" s="314">
        <f t="shared" ref="DO201" si="2713">DO199*DO200</f>
        <v>0</v>
      </c>
      <c r="DP201" s="314">
        <f t="shared" ref="DP201" si="2714">DP199*DP200</f>
        <v>0</v>
      </c>
      <c r="DQ201" s="314">
        <f t="shared" ref="DQ201" si="2715">DQ199*DQ200</f>
        <v>0</v>
      </c>
      <c r="DR201" s="314">
        <f t="shared" ref="DR201" si="2716">DR199*DR200</f>
        <v>0</v>
      </c>
      <c r="DS201" s="314">
        <f t="shared" ref="DS201" si="2717">DS199*DS200</f>
        <v>0</v>
      </c>
      <c r="DT201" s="314">
        <f t="shared" ref="DT201" si="2718">DT199*DT200</f>
        <v>0</v>
      </c>
      <c r="DU201" s="314">
        <f t="shared" ref="DU201" si="2719">DU199*DU200</f>
        <v>0</v>
      </c>
      <c r="DV201" s="314">
        <f t="shared" ref="DV201" si="2720">DV199*DV200</f>
        <v>0</v>
      </c>
      <c r="DW201" s="314">
        <f t="shared" ref="DW201" si="2721">DW199*DW200</f>
        <v>0</v>
      </c>
      <c r="DX201" s="314">
        <f t="shared" ref="DX201" si="2722">DX199*DX200</f>
        <v>0</v>
      </c>
      <c r="DY201" s="314">
        <f t="shared" ref="DY201" si="2723">DY199*DY200</f>
        <v>0</v>
      </c>
      <c r="DZ201" s="314">
        <f t="shared" ref="DZ201" si="2724">DZ199*DZ200</f>
        <v>0</v>
      </c>
      <c r="EA201" s="314">
        <f t="shared" ref="EA201" si="2725">EA199*EA200</f>
        <v>0</v>
      </c>
      <c r="EB201" s="314">
        <f t="shared" ref="EB201" si="2726">EB199*EB200</f>
        <v>0</v>
      </c>
    </row>
    <row r="202" spans="1:132" outlineLevel="1" x14ac:dyDescent="0.25">
      <c r="C202" s="324" t="s">
        <v>417</v>
      </c>
      <c r="D202" s="34"/>
      <c r="E202" s="34"/>
      <c r="F202" s="34"/>
      <c r="G202" s="67" t="s">
        <v>215</v>
      </c>
      <c r="H202" s="34"/>
      <c r="I202" s="34"/>
      <c r="J202" s="126">
        <f>J$13</f>
        <v>1</v>
      </c>
      <c r="K202" s="126">
        <f t="shared" ref="K202:BV202" si="2727">K$13</f>
        <v>1.0026792493128671</v>
      </c>
      <c r="L202" s="126">
        <f>L$13</f>
        <v>1.0056539350998608</v>
      </c>
      <c r="M202" s="126">
        <f t="shared" si="2727"/>
        <v>1.0085410656939733</v>
      </c>
      <c r="N202" s="126">
        <f t="shared" si="2727"/>
        <v>1.0114364849476103</v>
      </c>
      <c r="O202" s="126">
        <f t="shared" si="2727"/>
        <v>1.0143402166566737</v>
      </c>
      <c r="P202" s="126">
        <f t="shared" si="2727"/>
        <v>1.0172522846853813</v>
      </c>
      <c r="Q202" s="126">
        <f t="shared" si="2727"/>
        <v>1.0201727129664624</v>
      </c>
      <c r="R202" s="126">
        <f t="shared" si="2727"/>
        <v>1.0231015255013547</v>
      </c>
      <c r="S202" s="126">
        <f t="shared" si="2727"/>
        <v>1.0260387463604019</v>
      </c>
      <c r="T202" s="126">
        <f t="shared" si="2727"/>
        <v>1.028984399683051</v>
      </c>
      <c r="U202" s="126">
        <f t="shared" si="2727"/>
        <v>1.0319385096780509</v>
      </c>
      <c r="V202" s="126">
        <f t="shared" si="2727"/>
        <v>1.0349011006236515</v>
      </c>
      <c r="W202" s="126">
        <f t="shared" si="2727"/>
        <v>1.0377730230388176</v>
      </c>
      <c r="X202" s="126">
        <f t="shared" si="2727"/>
        <v>1.0408518228283561</v>
      </c>
      <c r="Y202" s="126">
        <f t="shared" si="2727"/>
        <v>1.0438400029932626</v>
      </c>
      <c r="Z202" s="126">
        <f t="shared" si="2727"/>
        <v>1.046836761920777</v>
      </c>
      <c r="AA202" s="126">
        <f t="shared" si="2727"/>
        <v>1.0498421242396576</v>
      </c>
      <c r="AB202" s="126">
        <f t="shared" si="2727"/>
        <v>1.05285611464937</v>
      </c>
      <c r="AC202" s="126">
        <f t="shared" si="2727"/>
        <v>1.0558787579202888</v>
      </c>
      <c r="AD202" s="126">
        <f t="shared" si="2727"/>
        <v>1.0589100788939025</v>
      </c>
      <c r="AE202" s="126">
        <f t="shared" si="2727"/>
        <v>1.0619501024830165</v>
      </c>
      <c r="AF202" s="126">
        <f t="shared" si="2727"/>
        <v>1.0649988536719583</v>
      </c>
      <c r="AG202" s="126">
        <f t="shared" si="2727"/>
        <v>1.0680563575167832</v>
      </c>
      <c r="AH202" s="126">
        <f t="shared" si="2727"/>
        <v>1.0711226391454798</v>
      </c>
      <c r="AI202" s="126">
        <f t="shared" si="2727"/>
        <v>1.0739924437404067</v>
      </c>
      <c r="AJ202" s="126">
        <f t="shared" si="2727"/>
        <v>1.0771786970311998</v>
      </c>
      <c r="AK202" s="126">
        <f t="shared" si="2727"/>
        <v>1.0802711679727233</v>
      </c>
      <c r="AL202" s="126">
        <f t="shared" si="2727"/>
        <v>1.0833725170851116</v>
      </c>
      <c r="AM202" s="126">
        <f t="shared" si="2727"/>
        <v>1.0864827698566941</v>
      </c>
      <c r="AN202" s="126">
        <f t="shared" si="2727"/>
        <v>1.0896019518489746</v>
      </c>
      <c r="AO202" s="126">
        <f t="shared" si="2727"/>
        <v>1.0927300886968412</v>
      </c>
      <c r="AP202" s="126">
        <f t="shared" si="2727"/>
        <v>1.0958672061087775</v>
      </c>
      <c r="AQ202" s="126">
        <f t="shared" si="2727"/>
        <v>1.0990133298670732</v>
      </c>
      <c r="AR202" s="126">
        <f t="shared" si="2727"/>
        <v>1.1021684858280367</v>
      </c>
      <c r="AS202" s="126">
        <f t="shared" si="2727"/>
        <v>1.1053326999222071</v>
      </c>
      <c r="AT202" s="126">
        <f t="shared" si="2727"/>
        <v>1.1085059981545673</v>
      </c>
      <c r="AU202" s="126">
        <f t="shared" si="2727"/>
        <v>1.111475962088432</v>
      </c>
      <c r="AV202" s="126">
        <f t="shared" si="2727"/>
        <v>1.1147734191259395</v>
      </c>
      <c r="AW202" s="126">
        <f t="shared" si="2727"/>
        <v>1.1179738207069689</v>
      </c>
      <c r="AX202" s="126">
        <f t="shared" si="2727"/>
        <v>1.1211834103167977</v>
      </c>
      <c r="AY202" s="126">
        <f t="shared" si="2727"/>
        <v>1.1244022143333261</v>
      </c>
      <c r="AZ202" s="126">
        <f t="shared" si="2727"/>
        <v>1.1276302592101826</v>
      </c>
      <c r="BA202" s="126">
        <f t="shared" si="2727"/>
        <v>1.1308675714769412</v>
      </c>
      <c r="BB202" s="126">
        <f t="shared" si="2727"/>
        <v>1.1341141777393395</v>
      </c>
      <c r="BC202" s="126">
        <f t="shared" si="2727"/>
        <v>1.1373701046794982</v>
      </c>
      <c r="BD202" s="126">
        <f t="shared" si="2727"/>
        <v>1.1406353790561385</v>
      </c>
      <c r="BE202" s="126">
        <f t="shared" si="2727"/>
        <v>1.1439100277048042</v>
      </c>
      <c r="BF202" s="126">
        <f t="shared" si="2727"/>
        <v>1.1471940775380809</v>
      </c>
      <c r="BG202" s="126">
        <f t="shared" si="2727"/>
        <v>1.15026769648205</v>
      </c>
      <c r="BH202" s="126">
        <f t="shared" si="2727"/>
        <v>1.1536802383994258</v>
      </c>
      <c r="BI202" s="126">
        <f t="shared" si="2727"/>
        <v>1.1569923375180708</v>
      </c>
      <c r="BJ202" s="126">
        <f t="shared" si="2727"/>
        <v>1.1603139453378331</v>
      </c>
      <c r="BK202" s="126">
        <f t="shared" si="2727"/>
        <v>1.1636450891572303</v>
      </c>
      <c r="BL202" s="126">
        <f t="shared" si="2727"/>
        <v>1.1669857963531516</v>
      </c>
      <c r="BM202" s="126">
        <f t="shared" si="2727"/>
        <v>1.1703360943810825</v>
      </c>
      <c r="BN202" s="126">
        <f t="shared" si="2727"/>
        <v>1.1736960107753303</v>
      </c>
      <c r="BO202" s="126">
        <f t="shared" si="2727"/>
        <v>1.1770655731492505</v>
      </c>
      <c r="BP202" s="126">
        <f t="shared" si="2727"/>
        <v>1.180444809195474</v>
      </c>
      <c r="BQ202" s="126">
        <f t="shared" si="2727"/>
        <v>1.1838337466861339</v>
      </c>
      <c r="BR202" s="126">
        <f t="shared" si="2727"/>
        <v>1.1872324134730949</v>
      </c>
      <c r="BS202" s="126">
        <f t="shared" si="2727"/>
        <v>1.1905270658589224</v>
      </c>
      <c r="BT202" s="126">
        <f t="shared" si="2727"/>
        <v>1.1940590467434065</v>
      </c>
      <c r="BU202" s="126">
        <f t="shared" si="2727"/>
        <v>1.1974870693312041</v>
      </c>
      <c r="BV202" s="126">
        <f t="shared" si="2727"/>
        <v>1.2009249334246579</v>
      </c>
      <c r="BW202" s="126">
        <f t="shared" ref="BW202:EB202" si="2728">BW$13</f>
        <v>1.204372667277734</v>
      </c>
      <c r="BX202" s="126">
        <f t="shared" si="2728"/>
        <v>1.2078302992255125</v>
      </c>
      <c r="BY202" s="126">
        <f t="shared" si="2728"/>
        <v>1.2112978576844211</v>
      </c>
      <c r="BZ202" s="126">
        <f t="shared" si="2728"/>
        <v>1.2147753711524676</v>
      </c>
      <c r="CA202" s="126">
        <f t="shared" si="2728"/>
        <v>1.2182628682094752</v>
      </c>
      <c r="CB202" s="126">
        <f t="shared" si="2728"/>
        <v>1.2217603775173165</v>
      </c>
      <c r="CC202" s="126">
        <f t="shared" si="2728"/>
        <v>1.2252679278201495</v>
      </c>
      <c r="CD202" s="126">
        <f t="shared" si="2728"/>
        <v>1.2287855479446541</v>
      </c>
      <c r="CE202" s="126">
        <f t="shared" si="2728"/>
        <v>1.232077770779646</v>
      </c>
      <c r="CF202" s="126">
        <f t="shared" si="2728"/>
        <v>1.23573302168438</v>
      </c>
      <c r="CG202" s="126">
        <f t="shared" si="2728"/>
        <v>1.2392806860334544</v>
      </c>
      <c r="CH202" s="126">
        <f t="shared" si="2728"/>
        <v>1.2428385353675644</v>
      </c>
      <c r="CI202" s="126">
        <f t="shared" si="2728"/>
        <v>1.2464065989267703</v>
      </c>
      <c r="CJ202" s="126">
        <f t="shared" si="2728"/>
        <v>1.2499849060350778</v>
      </c>
      <c r="CK202" s="126">
        <f t="shared" si="2728"/>
        <v>1.2535734861006791</v>
      </c>
      <c r="CL202" s="126">
        <f t="shared" si="2728"/>
        <v>1.257172368616194</v>
      </c>
      <c r="CM202" s="126">
        <f t="shared" si="2728"/>
        <v>1.2607815831589126</v>
      </c>
      <c r="CN202" s="126">
        <f t="shared" si="2728"/>
        <v>1.2644011593910389</v>
      </c>
      <c r="CO202" s="126">
        <f t="shared" si="2728"/>
        <v>1.2680311270599336</v>
      </c>
      <c r="CP202" s="126">
        <f t="shared" si="2728"/>
        <v>1.2716715159983594</v>
      </c>
      <c r="CQ202" s="126">
        <f t="shared" si="2728"/>
        <v>1.2750786410337906</v>
      </c>
      <c r="CR202" s="126">
        <f t="shared" si="2728"/>
        <v>1.2788614642181557</v>
      </c>
      <c r="CS202" s="126">
        <f t="shared" si="2728"/>
        <v>1.2825329459576562</v>
      </c>
      <c r="CT202" s="126">
        <f t="shared" si="2728"/>
        <v>1.2862149681493797</v>
      </c>
      <c r="CU202" s="126">
        <f t="shared" si="2728"/>
        <v>1.289907561053897</v>
      </c>
      <c r="CV202" s="126">
        <f t="shared" si="2728"/>
        <v>1.293610755018654</v>
      </c>
      <c r="CW202" s="126">
        <f t="shared" si="2728"/>
        <v>1.2973245804782207</v>
      </c>
      <c r="CX202" s="126">
        <f t="shared" si="2728"/>
        <v>1.3010490679545423</v>
      </c>
      <c r="CY202" s="126">
        <f t="shared" si="2728"/>
        <v>1.304784248057189</v>
      </c>
      <c r="CZ202" s="126">
        <f t="shared" si="2728"/>
        <v>1.3085301514836076</v>
      </c>
      <c r="DA202" s="126">
        <f t="shared" si="2728"/>
        <v>1.3122868090193751</v>
      </c>
      <c r="DB202" s="126">
        <f t="shared" si="2728"/>
        <v>1.3160542515384499</v>
      </c>
      <c r="DC202" s="126">
        <f t="shared" si="2728"/>
        <v>1.3195802889875801</v>
      </c>
      <c r="DD202" s="126">
        <f t="shared" si="2728"/>
        <v>1.323495136864544</v>
      </c>
      <c r="DE202" s="126">
        <f t="shared" si="2728"/>
        <v>1.3272947573576725</v>
      </c>
      <c r="DF202" s="126">
        <f t="shared" si="2728"/>
        <v>1.3311052861764079</v>
      </c>
      <c r="DG202" s="126">
        <f t="shared" si="2728"/>
        <v>1.3349267546374479</v>
      </c>
      <c r="DH202" s="126">
        <f t="shared" si="2728"/>
        <v>1.3387591941473977</v>
      </c>
      <c r="DI202" s="126">
        <f t="shared" si="2728"/>
        <v>1.3426026362030277</v>
      </c>
      <c r="DJ202" s="126">
        <f t="shared" si="2728"/>
        <v>1.3464571123915319</v>
      </c>
      <c r="DK202" s="126">
        <f t="shared" si="2728"/>
        <v>1.3503226543907885</v>
      </c>
      <c r="DL202" s="126">
        <f t="shared" si="2728"/>
        <v>1.3541992939696192</v>
      </c>
      <c r="DM202" s="126">
        <f t="shared" si="2728"/>
        <v>1.358087062988051</v>
      </c>
      <c r="DN202" s="126">
        <f t="shared" si="2728"/>
        <v>1.361985993397578</v>
      </c>
      <c r="DO202" s="126">
        <f t="shared" si="2728"/>
        <v>1.3657655991021458</v>
      </c>
      <c r="DP202" s="126">
        <f t="shared" si="2728"/>
        <v>1.3698174666548035</v>
      </c>
      <c r="DQ202" s="126">
        <f t="shared" si="2728"/>
        <v>1.3737500738651915</v>
      </c>
      <c r="DR202" s="126">
        <f t="shared" si="2728"/>
        <v>1.3776939711925826</v>
      </c>
      <c r="DS202" s="126">
        <f t="shared" si="2728"/>
        <v>1.381649191049759</v>
      </c>
      <c r="DT202" s="126">
        <f t="shared" si="2728"/>
        <v>1.385615765942557</v>
      </c>
      <c r="DU202" s="126">
        <f t="shared" si="2728"/>
        <v>1.3895937284701338</v>
      </c>
      <c r="DV202" s="126">
        <f t="shared" si="2728"/>
        <v>1.3935831113252357</v>
      </c>
      <c r="DW202" s="126">
        <f t="shared" si="2728"/>
        <v>1.3975839472944662</v>
      </c>
      <c r="DX202" s="126">
        <f t="shared" si="2728"/>
        <v>1.401596269258556</v>
      </c>
      <c r="DY202" s="126">
        <f t="shared" si="2728"/>
        <v>1.4056201101926329</v>
      </c>
      <c r="DZ202" s="126">
        <f t="shared" si="2728"/>
        <v>1.4096555031664932</v>
      </c>
      <c r="EA202" s="126">
        <f t="shared" si="2728"/>
        <v>1.4134323217047313</v>
      </c>
      <c r="EB202" s="126">
        <f t="shared" si="2728"/>
        <v>1.4176256038945581</v>
      </c>
    </row>
    <row r="203" spans="1:132" outlineLevel="1" x14ac:dyDescent="0.25">
      <c r="C203" s="320" t="s">
        <v>521</v>
      </c>
      <c r="D203" s="38"/>
      <c r="E203" s="38"/>
      <c r="F203" s="38"/>
      <c r="G203" s="52" t="s">
        <v>220</v>
      </c>
      <c r="H203" s="46">
        <f t="shared" ref="H203" si="2729">SUM(J203:EB203)</f>
        <v>1429870.3707819162</v>
      </c>
      <c r="I203" s="38"/>
      <c r="J203" s="82">
        <f>J201*J202</f>
        <v>0</v>
      </c>
      <c r="K203" s="82">
        <f t="shared" ref="K203" si="2730">K201*K202</f>
        <v>0</v>
      </c>
      <c r="L203" s="82">
        <f t="shared" ref="L203" si="2731">L201*L202</f>
        <v>0</v>
      </c>
      <c r="M203" s="82">
        <f t="shared" ref="M203" si="2732">M201*M202</f>
        <v>0</v>
      </c>
      <c r="N203" s="82">
        <f t="shared" ref="N203" si="2733">N201*N202</f>
        <v>0</v>
      </c>
      <c r="O203" s="82">
        <f t="shared" ref="O203" si="2734">O201*O202</f>
        <v>0</v>
      </c>
      <c r="P203" s="82">
        <f t="shared" ref="P203" si="2735">P201*P202</f>
        <v>0</v>
      </c>
      <c r="Q203" s="82">
        <f t="shared" ref="Q203" si="2736">Q201*Q202</f>
        <v>0</v>
      </c>
      <c r="R203" s="82">
        <f t="shared" ref="R203" si="2737">R201*R202</f>
        <v>1429870.3707819162</v>
      </c>
      <c r="S203" s="82">
        <f t="shared" ref="S203" si="2738">S201*S202</f>
        <v>0</v>
      </c>
      <c r="T203" s="82">
        <f t="shared" ref="T203" si="2739">T201*T202</f>
        <v>0</v>
      </c>
      <c r="U203" s="82">
        <f t="shared" ref="U203" si="2740">U201*U202</f>
        <v>0</v>
      </c>
      <c r="V203" s="82">
        <f t="shared" ref="V203" si="2741">V201*V202</f>
        <v>0</v>
      </c>
      <c r="W203" s="82">
        <f t="shared" ref="W203" si="2742">W201*W202</f>
        <v>0</v>
      </c>
      <c r="X203" s="82">
        <f t="shared" ref="X203" si="2743">X201*X202</f>
        <v>0</v>
      </c>
      <c r="Y203" s="82">
        <f t="shared" ref="Y203" si="2744">Y201*Y202</f>
        <v>0</v>
      </c>
      <c r="Z203" s="82">
        <f t="shared" ref="Z203" si="2745">Z201*Z202</f>
        <v>0</v>
      </c>
      <c r="AA203" s="82">
        <f t="shared" ref="AA203" si="2746">AA201*AA202</f>
        <v>0</v>
      </c>
      <c r="AB203" s="82">
        <f t="shared" ref="AB203" si="2747">AB201*AB202</f>
        <v>0</v>
      </c>
      <c r="AC203" s="82">
        <f t="shared" ref="AC203" si="2748">AC201*AC202</f>
        <v>0</v>
      </c>
      <c r="AD203" s="82">
        <f t="shared" ref="AD203" si="2749">AD201*AD202</f>
        <v>0</v>
      </c>
      <c r="AE203" s="82">
        <f t="shared" ref="AE203" si="2750">AE201*AE202</f>
        <v>0</v>
      </c>
      <c r="AF203" s="82">
        <f t="shared" ref="AF203" si="2751">AF201*AF202</f>
        <v>0</v>
      </c>
      <c r="AG203" s="82">
        <f t="shared" ref="AG203" si="2752">AG201*AG202</f>
        <v>0</v>
      </c>
      <c r="AH203" s="82">
        <f t="shared" ref="AH203" si="2753">AH201*AH202</f>
        <v>0</v>
      </c>
      <c r="AI203" s="82">
        <f t="shared" ref="AI203" si="2754">AI201*AI202</f>
        <v>0</v>
      </c>
      <c r="AJ203" s="82">
        <f t="shared" ref="AJ203" si="2755">AJ201*AJ202</f>
        <v>0</v>
      </c>
      <c r="AK203" s="82">
        <f t="shared" ref="AK203" si="2756">AK201*AK202</f>
        <v>0</v>
      </c>
      <c r="AL203" s="82">
        <f t="shared" ref="AL203" si="2757">AL201*AL202</f>
        <v>0</v>
      </c>
      <c r="AM203" s="82">
        <f t="shared" ref="AM203" si="2758">AM201*AM202</f>
        <v>0</v>
      </c>
      <c r="AN203" s="82">
        <f t="shared" ref="AN203" si="2759">AN201*AN202</f>
        <v>0</v>
      </c>
      <c r="AO203" s="82">
        <f t="shared" ref="AO203" si="2760">AO201*AO202</f>
        <v>0</v>
      </c>
      <c r="AP203" s="82">
        <f t="shared" ref="AP203" si="2761">AP201*AP202</f>
        <v>0</v>
      </c>
      <c r="AQ203" s="82">
        <f t="shared" ref="AQ203" si="2762">AQ201*AQ202</f>
        <v>0</v>
      </c>
      <c r="AR203" s="82">
        <f t="shared" ref="AR203" si="2763">AR201*AR202</f>
        <v>0</v>
      </c>
      <c r="AS203" s="82">
        <f t="shared" ref="AS203" si="2764">AS201*AS202</f>
        <v>0</v>
      </c>
      <c r="AT203" s="82">
        <f t="shared" ref="AT203" si="2765">AT201*AT202</f>
        <v>0</v>
      </c>
      <c r="AU203" s="82">
        <f t="shared" ref="AU203" si="2766">AU201*AU202</f>
        <v>0</v>
      </c>
      <c r="AV203" s="82">
        <f t="shared" ref="AV203" si="2767">AV201*AV202</f>
        <v>0</v>
      </c>
      <c r="AW203" s="82">
        <f t="shared" ref="AW203" si="2768">AW201*AW202</f>
        <v>0</v>
      </c>
      <c r="AX203" s="82">
        <f t="shared" ref="AX203" si="2769">AX201*AX202</f>
        <v>0</v>
      </c>
      <c r="AY203" s="82">
        <f t="shared" ref="AY203" si="2770">AY201*AY202</f>
        <v>0</v>
      </c>
      <c r="AZ203" s="82">
        <f t="shared" ref="AZ203" si="2771">AZ201*AZ202</f>
        <v>0</v>
      </c>
      <c r="BA203" s="82">
        <f t="shared" ref="BA203" si="2772">BA201*BA202</f>
        <v>0</v>
      </c>
      <c r="BB203" s="82">
        <f t="shared" ref="BB203" si="2773">BB201*BB202</f>
        <v>0</v>
      </c>
      <c r="BC203" s="82">
        <f t="shared" ref="BC203" si="2774">BC201*BC202</f>
        <v>0</v>
      </c>
      <c r="BD203" s="82">
        <f t="shared" ref="BD203" si="2775">BD201*BD202</f>
        <v>0</v>
      </c>
      <c r="BE203" s="82">
        <f t="shared" ref="BE203" si="2776">BE201*BE202</f>
        <v>0</v>
      </c>
      <c r="BF203" s="82">
        <f t="shared" ref="BF203" si="2777">BF201*BF202</f>
        <v>0</v>
      </c>
      <c r="BG203" s="82">
        <f t="shared" ref="BG203" si="2778">BG201*BG202</f>
        <v>0</v>
      </c>
      <c r="BH203" s="82">
        <f t="shared" ref="BH203" si="2779">BH201*BH202</f>
        <v>0</v>
      </c>
      <c r="BI203" s="82">
        <f t="shared" ref="BI203" si="2780">BI201*BI202</f>
        <v>0</v>
      </c>
      <c r="BJ203" s="82">
        <f t="shared" ref="BJ203" si="2781">BJ201*BJ202</f>
        <v>0</v>
      </c>
      <c r="BK203" s="82">
        <f t="shared" ref="BK203" si="2782">BK201*BK202</f>
        <v>0</v>
      </c>
      <c r="BL203" s="82">
        <f t="shared" ref="BL203" si="2783">BL201*BL202</f>
        <v>0</v>
      </c>
      <c r="BM203" s="82">
        <f t="shared" ref="BM203" si="2784">BM201*BM202</f>
        <v>0</v>
      </c>
      <c r="BN203" s="82">
        <f t="shared" ref="BN203" si="2785">BN201*BN202</f>
        <v>0</v>
      </c>
      <c r="BO203" s="82">
        <f t="shared" ref="BO203" si="2786">BO201*BO202</f>
        <v>0</v>
      </c>
      <c r="BP203" s="82">
        <f t="shared" ref="BP203" si="2787">BP201*BP202</f>
        <v>0</v>
      </c>
      <c r="BQ203" s="82">
        <f t="shared" ref="BQ203" si="2788">BQ201*BQ202</f>
        <v>0</v>
      </c>
      <c r="BR203" s="82">
        <f t="shared" ref="BR203" si="2789">BR201*BR202</f>
        <v>0</v>
      </c>
      <c r="BS203" s="82">
        <f t="shared" ref="BS203" si="2790">BS201*BS202</f>
        <v>0</v>
      </c>
      <c r="BT203" s="82">
        <f t="shared" ref="BT203" si="2791">BT201*BT202</f>
        <v>0</v>
      </c>
      <c r="BU203" s="82">
        <f t="shared" ref="BU203" si="2792">BU201*BU202</f>
        <v>0</v>
      </c>
      <c r="BV203" s="82">
        <f t="shared" ref="BV203" si="2793">BV201*BV202</f>
        <v>0</v>
      </c>
      <c r="BW203" s="82">
        <f t="shared" ref="BW203" si="2794">BW201*BW202</f>
        <v>0</v>
      </c>
      <c r="BX203" s="82">
        <f t="shared" ref="BX203" si="2795">BX201*BX202</f>
        <v>0</v>
      </c>
      <c r="BY203" s="82">
        <f t="shared" ref="BY203" si="2796">BY201*BY202</f>
        <v>0</v>
      </c>
      <c r="BZ203" s="82">
        <f t="shared" ref="BZ203" si="2797">BZ201*BZ202</f>
        <v>0</v>
      </c>
      <c r="CA203" s="82">
        <f t="shared" ref="CA203" si="2798">CA201*CA202</f>
        <v>0</v>
      </c>
      <c r="CB203" s="82">
        <f t="shared" ref="CB203" si="2799">CB201*CB202</f>
        <v>0</v>
      </c>
      <c r="CC203" s="82">
        <f t="shared" ref="CC203" si="2800">CC201*CC202</f>
        <v>0</v>
      </c>
      <c r="CD203" s="82">
        <f t="shared" ref="CD203" si="2801">CD201*CD202</f>
        <v>0</v>
      </c>
      <c r="CE203" s="82">
        <f t="shared" ref="CE203" si="2802">CE201*CE202</f>
        <v>0</v>
      </c>
      <c r="CF203" s="82">
        <f t="shared" ref="CF203" si="2803">CF201*CF202</f>
        <v>0</v>
      </c>
      <c r="CG203" s="82">
        <f t="shared" ref="CG203" si="2804">CG201*CG202</f>
        <v>0</v>
      </c>
      <c r="CH203" s="82">
        <f t="shared" ref="CH203" si="2805">CH201*CH202</f>
        <v>0</v>
      </c>
      <c r="CI203" s="82">
        <f t="shared" ref="CI203" si="2806">CI201*CI202</f>
        <v>0</v>
      </c>
      <c r="CJ203" s="82">
        <f t="shared" ref="CJ203" si="2807">CJ201*CJ202</f>
        <v>0</v>
      </c>
      <c r="CK203" s="82">
        <f t="shared" ref="CK203" si="2808">CK201*CK202</f>
        <v>0</v>
      </c>
      <c r="CL203" s="82">
        <f t="shared" ref="CL203" si="2809">CL201*CL202</f>
        <v>0</v>
      </c>
      <c r="CM203" s="82">
        <f t="shared" ref="CM203" si="2810">CM201*CM202</f>
        <v>0</v>
      </c>
      <c r="CN203" s="82">
        <f t="shared" ref="CN203" si="2811">CN201*CN202</f>
        <v>0</v>
      </c>
      <c r="CO203" s="82">
        <f t="shared" ref="CO203" si="2812">CO201*CO202</f>
        <v>0</v>
      </c>
      <c r="CP203" s="82">
        <f t="shared" ref="CP203" si="2813">CP201*CP202</f>
        <v>0</v>
      </c>
      <c r="CQ203" s="82">
        <f t="shared" ref="CQ203" si="2814">CQ201*CQ202</f>
        <v>0</v>
      </c>
      <c r="CR203" s="82">
        <f t="shared" ref="CR203" si="2815">CR201*CR202</f>
        <v>0</v>
      </c>
      <c r="CS203" s="82">
        <f t="shared" ref="CS203" si="2816">CS201*CS202</f>
        <v>0</v>
      </c>
      <c r="CT203" s="82">
        <f t="shared" ref="CT203" si="2817">CT201*CT202</f>
        <v>0</v>
      </c>
      <c r="CU203" s="82">
        <f t="shared" ref="CU203" si="2818">CU201*CU202</f>
        <v>0</v>
      </c>
      <c r="CV203" s="82">
        <f t="shared" ref="CV203" si="2819">CV201*CV202</f>
        <v>0</v>
      </c>
      <c r="CW203" s="82">
        <f t="shared" ref="CW203" si="2820">CW201*CW202</f>
        <v>0</v>
      </c>
      <c r="CX203" s="82">
        <f t="shared" ref="CX203" si="2821">CX201*CX202</f>
        <v>0</v>
      </c>
      <c r="CY203" s="82">
        <f t="shared" ref="CY203" si="2822">CY201*CY202</f>
        <v>0</v>
      </c>
      <c r="CZ203" s="82">
        <f t="shared" ref="CZ203" si="2823">CZ201*CZ202</f>
        <v>0</v>
      </c>
      <c r="DA203" s="82">
        <f t="shared" ref="DA203" si="2824">DA201*DA202</f>
        <v>0</v>
      </c>
      <c r="DB203" s="82">
        <f t="shared" ref="DB203" si="2825">DB201*DB202</f>
        <v>0</v>
      </c>
      <c r="DC203" s="82">
        <f t="shared" ref="DC203" si="2826">DC201*DC202</f>
        <v>0</v>
      </c>
      <c r="DD203" s="82">
        <f t="shared" ref="DD203" si="2827">DD201*DD202</f>
        <v>0</v>
      </c>
      <c r="DE203" s="82">
        <f t="shared" ref="DE203" si="2828">DE201*DE202</f>
        <v>0</v>
      </c>
      <c r="DF203" s="82">
        <f t="shared" ref="DF203" si="2829">DF201*DF202</f>
        <v>0</v>
      </c>
      <c r="DG203" s="82">
        <f t="shared" ref="DG203" si="2830">DG201*DG202</f>
        <v>0</v>
      </c>
      <c r="DH203" s="82">
        <f t="shared" ref="DH203" si="2831">DH201*DH202</f>
        <v>0</v>
      </c>
      <c r="DI203" s="82">
        <f t="shared" ref="DI203" si="2832">DI201*DI202</f>
        <v>0</v>
      </c>
      <c r="DJ203" s="82">
        <f t="shared" ref="DJ203" si="2833">DJ201*DJ202</f>
        <v>0</v>
      </c>
      <c r="DK203" s="82">
        <f t="shared" ref="DK203" si="2834">DK201*DK202</f>
        <v>0</v>
      </c>
      <c r="DL203" s="82">
        <f t="shared" ref="DL203" si="2835">DL201*DL202</f>
        <v>0</v>
      </c>
      <c r="DM203" s="82">
        <f t="shared" ref="DM203" si="2836">DM201*DM202</f>
        <v>0</v>
      </c>
      <c r="DN203" s="82">
        <f t="shared" ref="DN203" si="2837">DN201*DN202</f>
        <v>0</v>
      </c>
      <c r="DO203" s="82">
        <f t="shared" ref="DO203" si="2838">DO201*DO202</f>
        <v>0</v>
      </c>
      <c r="DP203" s="82">
        <f t="shared" ref="DP203" si="2839">DP201*DP202</f>
        <v>0</v>
      </c>
      <c r="DQ203" s="82">
        <f t="shared" ref="DQ203" si="2840">DQ201*DQ202</f>
        <v>0</v>
      </c>
      <c r="DR203" s="82">
        <f t="shared" ref="DR203" si="2841">DR201*DR202</f>
        <v>0</v>
      </c>
      <c r="DS203" s="82">
        <f t="shared" ref="DS203" si="2842">DS201*DS202</f>
        <v>0</v>
      </c>
      <c r="DT203" s="82">
        <f t="shared" ref="DT203" si="2843">DT201*DT202</f>
        <v>0</v>
      </c>
      <c r="DU203" s="82">
        <f t="shared" ref="DU203" si="2844">DU201*DU202</f>
        <v>0</v>
      </c>
      <c r="DV203" s="82">
        <f t="shared" ref="DV203" si="2845">DV201*DV202</f>
        <v>0</v>
      </c>
      <c r="DW203" s="82">
        <f t="shared" ref="DW203" si="2846">DW201*DW202</f>
        <v>0</v>
      </c>
      <c r="DX203" s="82">
        <f t="shared" ref="DX203" si="2847">DX201*DX202</f>
        <v>0</v>
      </c>
      <c r="DY203" s="82">
        <f t="shared" ref="DY203" si="2848">DY201*DY202</f>
        <v>0</v>
      </c>
      <c r="DZ203" s="82">
        <f t="shared" ref="DZ203" si="2849">DZ201*DZ202</f>
        <v>0</v>
      </c>
      <c r="EA203" s="82">
        <f t="shared" ref="EA203" si="2850">EA201*EA202</f>
        <v>0</v>
      </c>
      <c r="EB203" s="82">
        <f t="shared" ref="EB203" si="2851">EB201*EB202</f>
        <v>0</v>
      </c>
    </row>
    <row r="204" spans="1:132" ht="13" outlineLevel="1" x14ac:dyDescent="0.3">
      <c r="C204" s="154"/>
      <c r="G204" s="52"/>
      <c r="H204" s="29"/>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row>
    <row r="205" spans="1:132" ht="13" x14ac:dyDescent="0.3">
      <c r="A205" s="338"/>
      <c r="C205" s="341" t="s">
        <v>569</v>
      </c>
      <c r="D205" s="342"/>
      <c r="E205" s="342"/>
      <c r="F205" s="342"/>
      <c r="G205" s="350" t="s">
        <v>220</v>
      </c>
      <c r="H205" s="344">
        <f t="shared" ref="H205" si="2852">SUM(J205:EB205)</f>
        <v>7512846.2954567708</v>
      </c>
      <c r="I205" s="342"/>
      <c r="J205" s="345">
        <f t="shared" ref="J205:AO205" si="2853">CHOOSE(Scenario,J189,J196,J203)</f>
        <v>0</v>
      </c>
      <c r="K205" s="346">
        <f t="shared" si="2853"/>
        <v>0</v>
      </c>
      <c r="L205" s="346">
        <f t="shared" si="2853"/>
        <v>0</v>
      </c>
      <c r="M205" s="346">
        <f t="shared" si="2853"/>
        <v>0</v>
      </c>
      <c r="N205" s="346">
        <f t="shared" si="2853"/>
        <v>0</v>
      </c>
      <c r="O205" s="346">
        <f t="shared" si="2853"/>
        <v>0</v>
      </c>
      <c r="P205" s="346">
        <f t="shared" si="2853"/>
        <v>0</v>
      </c>
      <c r="Q205" s="346">
        <f t="shared" si="2853"/>
        <v>0</v>
      </c>
      <c r="R205" s="346">
        <f t="shared" si="2853"/>
        <v>3691816.3614038178</v>
      </c>
      <c r="S205" s="346">
        <f t="shared" si="2853"/>
        <v>0</v>
      </c>
      <c r="T205" s="346">
        <f t="shared" si="2853"/>
        <v>0</v>
      </c>
      <c r="U205" s="346">
        <f t="shared" si="2853"/>
        <v>0</v>
      </c>
      <c r="V205" s="346">
        <f t="shared" si="2853"/>
        <v>0</v>
      </c>
      <c r="W205" s="346">
        <f t="shared" si="2853"/>
        <v>0</v>
      </c>
      <c r="X205" s="346">
        <f t="shared" si="2853"/>
        <v>0</v>
      </c>
      <c r="Y205" s="346">
        <f t="shared" si="2853"/>
        <v>0</v>
      </c>
      <c r="Z205" s="346">
        <f t="shared" si="2853"/>
        <v>0</v>
      </c>
      <c r="AA205" s="346">
        <f t="shared" si="2853"/>
        <v>0</v>
      </c>
      <c r="AB205" s="346">
        <f t="shared" si="2853"/>
        <v>0</v>
      </c>
      <c r="AC205" s="346">
        <f t="shared" si="2853"/>
        <v>0</v>
      </c>
      <c r="AD205" s="346">
        <f t="shared" si="2853"/>
        <v>3821029.934052953</v>
      </c>
      <c r="AE205" s="346">
        <f t="shared" si="2853"/>
        <v>0</v>
      </c>
      <c r="AF205" s="346">
        <f t="shared" si="2853"/>
        <v>0</v>
      </c>
      <c r="AG205" s="346">
        <f t="shared" si="2853"/>
        <v>0</v>
      </c>
      <c r="AH205" s="346">
        <f t="shared" si="2853"/>
        <v>0</v>
      </c>
      <c r="AI205" s="346">
        <f t="shared" si="2853"/>
        <v>0</v>
      </c>
      <c r="AJ205" s="346">
        <f t="shared" si="2853"/>
        <v>0</v>
      </c>
      <c r="AK205" s="346">
        <f t="shared" si="2853"/>
        <v>0</v>
      </c>
      <c r="AL205" s="346">
        <f t="shared" si="2853"/>
        <v>0</v>
      </c>
      <c r="AM205" s="346">
        <f t="shared" si="2853"/>
        <v>0</v>
      </c>
      <c r="AN205" s="346">
        <f t="shared" si="2853"/>
        <v>0</v>
      </c>
      <c r="AO205" s="346">
        <f t="shared" si="2853"/>
        <v>0</v>
      </c>
      <c r="AP205" s="346">
        <f t="shared" ref="AP205:BU205" si="2854">CHOOSE(Scenario,AP189,AP196,AP203)</f>
        <v>0</v>
      </c>
      <c r="AQ205" s="346">
        <f t="shared" si="2854"/>
        <v>0</v>
      </c>
      <c r="AR205" s="346">
        <f t="shared" si="2854"/>
        <v>0</v>
      </c>
      <c r="AS205" s="346">
        <f t="shared" si="2854"/>
        <v>0</v>
      </c>
      <c r="AT205" s="346">
        <f t="shared" si="2854"/>
        <v>0</v>
      </c>
      <c r="AU205" s="346">
        <f t="shared" si="2854"/>
        <v>0</v>
      </c>
      <c r="AV205" s="346">
        <f t="shared" si="2854"/>
        <v>0</v>
      </c>
      <c r="AW205" s="346">
        <f t="shared" si="2854"/>
        <v>0</v>
      </c>
      <c r="AX205" s="346">
        <f t="shared" si="2854"/>
        <v>0</v>
      </c>
      <c r="AY205" s="346">
        <f t="shared" si="2854"/>
        <v>0</v>
      </c>
      <c r="AZ205" s="346">
        <f t="shared" si="2854"/>
        <v>0</v>
      </c>
      <c r="BA205" s="346">
        <f t="shared" si="2854"/>
        <v>0</v>
      </c>
      <c r="BB205" s="346">
        <f t="shared" si="2854"/>
        <v>0</v>
      </c>
      <c r="BC205" s="346">
        <f t="shared" si="2854"/>
        <v>0</v>
      </c>
      <c r="BD205" s="346">
        <f t="shared" si="2854"/>
        <v>0</v>
      </c>
      <c r="BE205" s="346">
        <f t="shared" si="2854"/>
        <v>0</v>
      </c>
      <c r="BF205" s="346">
        <f t="shared" si="2854"/>
        <v>0</v>
      </c>
      <c r="BG205" s="346">
        <f t="shared" si="2854"/>
        <v>0</v>
      </c>
      <c r="BH205" s="346">
        <f t="shared" si="2854"/>
        <v>0</v>
      </c>
      <c r="BI205" s="346">
        <f t="shared" si="2854"/>
        <v>0</v>
      </c>
      <c r="BJ205" s="346">
        <f t="shared" si="2854"/>
        <v>0</v>
      </c>
      <c r="BK205" s="346">
        <f t="shared" si="2854"/>
        <v>0</v>
      </c>
      <c r="BL205" s="346">
        <f t="shared" si="2854"/>
        <v>0</v>
      </c>
      <c r="BM205" s="346">
        <f t="shared" si="2854"/>
        <v>0</v>
      </c>
      <c r="BN205" s="346">
        <f t="shared" si="2854"/>
        <v>0</v>
      </c>
      <c r="BO205" s="346">
        <f t="shared" si="2854"/>
        <v>0</v>
      </c>
      <c r="BP205" s="346">
        <f t="shared" si="2854"/>
        <v>0</v>
      </c>
      <c r="BQ205" s="346">
        <f t="shared" si="2854"/>
        <v>0</v>
      </c>
      <c r="BR205" s="346">
        <f t="shared" si="2854"/>
        <v>0</v>
      </c>
      <c r="BS205" s="346">
        <f t="shared" si="2854"/>
        <v>0</v>
      </c>
      <c r="BT205" s="346">
        <f t="shared" si="2854"/>
        <v>0</v>
      </c>
      <c r="BU205" s="346">
        <f t="shared" si="2854"/>
        <v>0</v>
      </c>
      <c r="BV205" s="346">
        <f t="shared" ref="BV205:DA205" si="2855">CHOOSE(Scenario,BV189,BV196,BV203)</f>
        <v>0</v>
      </c>
      <c r="BW205" s="346">
        <f t="shared" si="2855"/>
        <v>0</v>
      </c>
      <c r="BX205" s="346">
        <f t="shared" si="2855"/>
        <v>0</v>
      </c>
      <c r="BY205" s="346">
        <f t="shared" si="2855"/>
        <v>0</v>
      </c>
      <c r="BZ205" s="346">
        <f t="shared" si="2855"/>
        <v>0</v>
      </c>
      <c r="CA205" s="346">
        <f t="shared" si="2855"/>
        <v>0</v>
      </c>
      <c r="CB205" s="346">
        <f t="shared" si="2855"/>
        <v>0</v>
      </c>
      <c r="CC205" s="346">
        <f t="shared" si="2855"/>
        <v>0</v>
      </c>
      <c r="CD205" s="346">
        <f t="shared" si="2855"/>
        <v>0</v>
      </c>
      <c r="CE205" s="346">
        <f t="shared" si="2855"/>
        <v>0</v>
      </c>
      <c r="CF205" s="346">
        <f t="shared" si="2855"/>
        <v>0</v>
      </c>
      <c r="CG205" s="346">
        <f t="shared" si="2855"/>
        <v>0</v>
      </c>
      <c r="CH205" s="346">
        <f t="shared" si="2855"/>
        <v>0</v>
      </c>
      <c r="CI205" s="346">
        <f t="shared" si="2855"/>
        <v>0</v>
      </c>
      <c r="CJ205" s="346">
        <f t="shared" si="2855"/>
        <v>0</v>
      </c>
      <c r="CK205" s="346">
        <f t="shared" si="2855"/>
        <v>0</v>
      </c>
      <c r="CL205" s="346">
        <f t="shared" si="2855"/>
        <v>0</v>
      </c>
      <c r="CM205" s="346">
        <f t="shared" si="2855"/>
        <v>0</v>
      </c>
      <c r="CN205" s="346">
        <f t="shared" si="2855"/>
        <v>0</v>
      </c>
      <c r="CO205" s="346">
        <f t="shared" si="2855"/>
        <v>0</v>
      </c>
      <c r="CP205" s="346">
        <f t="shared" si="2855"/>
        <v>0</v>
      </c>
      <c r="CQ205" s="346">
        <f t="shared" si="2855"/>
        <v>0</v>
      </c>
      <c r="CR205" s="346">
        <f t="shared" si="2855"/>
        <v>0</v>
      </c>
      <c r="CS205" s="346">
        <f t="shared" si="2855"/>
        <v>0</v>
      </c>
      <c r="CT205" s="346">
        <f t="shared" si="2855"/>
        <v>0</v>
      </c>
      <c r="CU205" s="346">
        <f t="shared" si="2855"/>
        <v>0</v>
      </c>
      <c r="CV205" s="346">
        <f t="shared" si="2855"/>
        <v>0</v>
      </c>
      <c r="CW205" s="346">
        <f t="shared" si="2855"/>
        <v>0</v>
      </c>
      <c r="CX205" s="346">
        <f t="shared" si="2855"/>
        <v>0</v>
      </c>
      <c r="CY205" s="346">
        <f t="shared" si="2855"/>
        <v>0</v>
      </c>
      <c r="CZ205" s="346">
        <f t="shared" si="2855"/>
        <v>0</v>
      </c>
      <c r="DA205" s="346">
        <f t="shared" si="2855"/>
        <v>0</v>
      </c>
      <c r="DB205" s="346">
        <f t="shared" ref="DB205:EB205" si="2856">CHOOSE(Scenario,DB189,DB196,DB203)</f>
        <v>0</v>
      </c>
      <c r="DC205" s="346">
        <f t="shared" si="2856"/>
        <v>0</v>
      </c>
      <c r="DD205" s="346">
        <f t="shared" si="2856"/>
        <v>0</v>
      </c>
      <c r="DE205" s="346">
        <f t="shared" si="2856"/>
        <v>0</v>
      </c>
      <c r="DF205" s="346">
        <f t="shared" si="2856"/>
        <v>0</v>
      </c>
      <c r="DG205" s="346">
        <f t="shared" si="2856"/>
        <v>0</v>
      </c>
      <c r="DH205" s="346">
        <f t="shared" si="2856"/>
        <v>0</v>
      </c>
      <c r="DI205" s="346">
        <f t="shared" si="2856"/>
        <v>0</v>
      </c>
      <c r="DJ205" s="346">
        <f t="shared" si="2856"/>
        <v>0</v>
      </c>
      <c r="DK205" s="346">
        <f t="shared" si="2856"/>
        <v>0</v>
      </c>
      <c r="DL205" s="346">
        <f t="shared" si="2856"/>
        <v>0</v>
      </c>
      <c r="DM205" s="346">
        <f t="shared" si="2856"/>
        <v>0</v>
      </c>
      <c r="DN205" s="346">
        <f t="shared" si="2856"/>
        <v>0</v>
      </c>
      <c r="DO205" s="346">
        <f t="shared" si="2856"/>
        <v>0</v>
      </c>
      <c r="DP205" s="346">
        <f t="shared" si="2856"/>
        <v>0</v>
      </c>
      <c r="DQ205" s="346">
        <f t="shared" si="2856"/>
        <v>0</v>
      </c>
      <c r="DR205" s="346">
        <f t="shared" si="2856"/>
        <v>0</v>
      </c>
      <c r="DS205" s="346">
        <f t="shared" si="2856"/>
        <v>0</v>
      </c>
      <c r="DT205" s="346">
        <f t="shared" si="2856"/>
        <v>0</v>
      </c>
      <c r="DU205" s="346">
        <f t="shared" si="2856"/>
        <v>0</v>
      </c>
      <c r="DV205" s="346">
        <f t="shared" si="2856"/>
        <v>0</v>
      </c>
      <c r="DW205" s="346">
        <f t="shared" si="2856"/>
        <v>0</v>
      </c>
      <c r="DX205" s="346">
        <f t="shared" si="2856"/>
        <v>0</v>
      </c>
      <c r="DY205" s="346">
        <f t="shared" si="2856"/>
        <v>0</v>
      </c>
      <c r="DZ205" s="346">
        <f t="shared" si="2856"/>
        <v>0</v>
      </c>
      <c r="EA205" s="346">
        <f t="shared" si="2856"/>
        <v>0</v>
      </c>
      <c r="EB205" s="347">
        <f t="shared" si="2856"/>
        <v>0</v>
      </c>
    </row>
    <row r="206" spans="1:132" ht="13" x14ac:dyDescent="0.3">
      <c r="C206" s="154"/>
      <c r="G206" s="52"/>
      <c r="H206" s="29"/>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row>
    <row r="207" spans="1:132" ht="13" x14ac:dyDescent="0.3">
      <c r="B207" s="34"/>
      <c r="C207" s="2" t="s">
        <v>522</v>
      </c>
      <c r="D207" s="34"/>
      <c r="E207" s="34"/>
      <c r="F207" s="34"/>
      <c r="G207" s="67"/>
      <c r="H207" s="35"/>
      <c r="I207" s="34"/>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row>
    <row r="208" spans="1:132" ht="13" outlineLevel="1" x14ac:dyDescent="0.3">
      <c r="C208" s="339" t="s">
        <v>500</v>
      </c>
      <c r="G208" s="52"/>
      <c r="H208" s="29"/>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row>
    <row r="209" spans="3:132" outlineLevel="1" x14ac:dyDescent="0.25">
      <c r="C209" s="328" t="s">
        <v>523</v>
      </c>
      <c r="G209" s="52" t="s">
        <v>220</v>
      </c>
      <c r="H209" s="46">
        <f t="shared" ref="H209" si="2857">SUM(J209:EB209)</f>
        <v>0</v>
      </c>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row>
    <row r="210" spans="3:132" ht="13" outlineLevel="1" x14ac:dyDescent="0.3">
      <c r="C210" s="326"/>
      <c r="G210" s="52"/>
      <c r="H210" s="29"/>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row>
    <row r="211" spans="3:132" ht="13" outlineLevel="1" x14ac:dyDescent="0.3">
      <c r="C211" s="339" t="s">
        <v>502</v>
      </c>
      <c r="G211" s="52"/>
      <c r="H211" s="29"/>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row>
    <row r="212" spans="3:132" outlineLevel="1" x14ac:dyDescent="0.25">
      <c r="C212" s="317" t="s">
        <v>524</v>
      </c>
      <c r="G212" s="52" t="s">
        <v>525</v>
      </c>
      <c r="H212" s="46">
        <f t="shared" ref="H212:H214" si="2858">SUM(J212:EB212)</f>
        <v>18042277.669338346</v>
      </c>
      <c r="J212" s="82">
        <f>J192</f>
        <v>0</v>
      </c>
      <c r="K212" s="82">
        <f t="shared" ref="K212:BV212" si="2859">K192</f>
        <v>0</v>
      </c>
      <c r="L212" s="82">
        <f t="shared" si="2859"/>
        <v>0</v>
      </c>
      <c r="M212" s="82">
        <f t="shared" si="2859"/>
        <v>0</v>
      </c>
      <c r="N212" s="82">
        <f t="shared" si="2859"/>
        <v>0</v>
      </c>
      <c r="O212" s="82">
        <f t="shared" si="2859"/>
        <v>0</v>
      </c>
      <c r="P212" s="82">
        <f t="shared" si="2859"/>
        <v>0</v>
      </c>
      <c r="Q212" s="82">
        <f t="shared" si="2859"/>
        <v>0</v>
      </c>
      <c r="R212" s="82">
        <f t="shared" si="2859"/>
        <v>9021138.8346691728</v>
      </c>
      <c r="S212" s="82">
        <f t="shared" si="2859"/>
        <v>0</v>
      </c>
      <c r="T212" s="82">
        <f t="shared" si="2859"/>
        <v>0</v>
      </c>
      <c r="U212" s="82">
        <f t="shared" si="2859"/>
        <v>0</v>
      </c>
      <c r="V212" s="82">
        <f t="shared" si="2859"/>
        <v>0</v>
      </c>
      <c r="W212" s="82">
        <f t="shared" si="2859"/>
        <v>0</v>
      </c>
      <c r="X212" s="82">
        <f t="shared" si="2859"/>
        <v>0</v>
      </c>
      <c r="Y212" s="82">
        <f t="shared" si="2859"/>
        <v>0</v>
      </c>
      <c r="Z212" s="82">
        <f t="shared" si="2859"/>
        <v>0</v>
      </c>
      <c r="AA212" s="82">
        <f t="shared" si="2859"/>
        <v>0</v>
      </c>
      <c r="AB212" s="82">
        <f t="shared" si="2859"/>
        <v>0</v>
      </c>
      <c r="AC212" s="82">
        <f t="shared" si="2859"/>
        <v>0</v>
      </c>
      <c r="AD212" s="82">
        <f t="shared" si="2859"/>
        <v>9021138.8346691728</v>
      </c>
      <c r="AE212" s="82">
        <f t="shared" si="2859"/>
        <v>0</v>
      </c>
      <c r="AF212" s="82">
        <f t="shared" si="2859"/>
        <v>0</v>
      </c>
      <c r="AG212" s="82">
        <f t="shared" si="2859"/>
        <v>0</v>
      </c>
      <c r="AH212" s="82">
        <f t="shared" si="2859"/>
        <v>0</v>
      </c>
      <c r="AI212" s="82">
        <f t="shared" si="2859"/>
        <v>0</v>
      </c>
      <c r="AJ212" s="82">
        <f t="shared" si="2859"/>
        <v>0</v>
      </c>
      <c r="AK212" s="82">
        <f t="shared" si="2859"/>
        <v>0</v>
      </c>
      <c r="AL212" s="82">
        <f t="shared" si="2859"/>
        <v>0</v>
      </c>
      <c r="AM212" s="82">
        <f t="shared" si="2859"/>
        <v>0</v>
      </c>
      <c r="AN212" s="82">
        <f t="shared" si="2859"/>
        <v>0</v>
      </c>
      <c r="AO212" s="82">
        <f t="shared" si="2859"/>
        <v>0</v>
      </c>
      <c r="AP212" s="82">
        <f t="shared" si="2859"/>
        <v>0</v>
      </c>
      <c r="AQ212" s="82">
        <f t="shared" si="2859"/>
        <v>0</v>
      </c>
      <c r="AR212" s="82">
        <f t="shared" si="2859"/>
        <v>0</v>
      </c>
      <c r="AS212" s="82">
        <f t="shared" si="2859"/>
        <v>0</v>
      </c>
      <c r="AT212" s="82">
        <f t="shared" si="2859"/>
        <v>0</v>
      </c>
      <c r="AU212" s="82">
        <f t="shared" si="2859"/>
        <v>0</v>
      </c>
      <c r="AV212" s="82">
        <f t="shared" si="2859"/>
        <v>0</v>
      </c>
      <c r="AW212" s="82">
        <f t="shared" si="2859"/>
        <v>0</v>
      </c>
      <c r="AX212" s="82">
        <f t="shared" si="2859"/>
        <v>0</v>
      </c>
      <c r="AY212" s="82">
        <f t="shared" si="2859"/>
        <v>0</v>
      </c>
      <c r="AZ212" s="82">
        <f t="shared" si="2859"/>
        <v>0</v>
      </c>
      <c r="BA212" s="82">
        <f t="shared" si="2859"/>
        <v>0</v>
      </c>
      <c r="BB212" s="82">
        <f t="shared" si="2859"/>
        <v>0</v>
      </c>
      <c r="BC212" s="82">
        <f t="shared" si="2859"/>
        <v>0</v>
      </c>
      <c r="BD212" s="82">
        <f t="shared" si="2859"/>
        <v>0</v>
      </c>
      <c r="BE212" s="82">
        <f t="shared" si="2859"/>
        <v>0</v>
      </c>
      <c r="BF212" s="82">
        <f t="shared" si="2859"/>
        <v>0</v>
      </c>
      <c r="BG212" s="82">
        <f t="shared" si="2859"/>
        <v>0</v>
      </c>
      <c r="BH212" s="82">
        <f t="shared" si="2859"/>
        <v>0</v>
      </c>
      <c r="BI212" s="82">
        <f t="shared" si="2859"/>
        <v>0</v>
      </c>
      <c r="BJ212" s="82">
        <f t="shared" si="2859"/>
        <v>0</v>
      </c>
      <c r="BK212" s="82">
        <f t="shared" si="2859"/>
        <v>0</v>
      </c>
      <c r="BL212" s="82">
        <f t="shared" si="2859"/>
        <v>0</v>
      </c>
      <c r="BM212" s="82">
        <f t="shared" si="2859"/>
        <v>0</v>
      </c>
      <c r="BN212" s="82">
        <f t="shared" si="2859"/>
        <v>0</v>
      </c>
      <c r="BO212" s="82">
        <f t="shared" si="2859"/>
        <v>0</v>
      </c>
      <c r="BP212" s="82">
        <f t="shared" si="2859"/>
        <v>0</v>
      </c>
      <c r="BQ212" s="82">
        <f t="shared" si="2859"/>
        <v>0</v>
      </c>
      <c r="BR212" s="82">
        <f t="shared" si="2859"/>
        <v>0</v>
      </c>
      <c r="BS212" s="82">
        <f t="shared" si="2859"/>
        <v>0</v>
      </c>
      <c r="BT212" s="82">
        <f t="shared" si="2859"/>
        <v>0</v>
      </c>
      <c r="BU212" s="82">
        <f t="shared" si="2859"/>
        <v>0</v>
      </c>
      <c r="BV212" s="82">
        <f t="shared" si="2859"/>
        <v>0</v>
      </c>
      <c r="BW212" s="82">
        <f t="shared" ref="BW212:EB212" si="2860">BW192</f>
        <v>0</v>
      </c>
      <c r="BX212" s="82">
        <f t="shared" si="2860"/>
        <v>0</v>
      </c>
      <c r="BY212" s="82">
        <f t="shared" si="2860"/>
        <v>0</v>
      </c>
      <c r="BZ212" s="82">
        <f t="shared" si="2860"/>
        <v>0</v>
      </c>
      <c r="CA212" s="82">
        <f t="shared" si="2860"/>
        <v>0</v>
      </c>
      <c r="CB212" s="82">
        <f t="shared" si="2860"/>
        <v>0</v>
      </c>
      <c r="CC212" s="82">
        <f t="shared" si="2860"/>
        <v>0</v>
      </c>
      <c r="CD212" s="82">
        <f t="shared" si="2860"/>
        <v>0</v>
      </c>
      <c r="CE212" s="82">
        <f t="shared" si="2860"/>
        <v>0</v>
      </c>
      <c r="CF212" s="82">
        <f t="shared" si="2860"/>
        <v>0</v>
      </c>
      <c r="CG212" s="82">
        <f t="shared" si="2860"/>
        <v>0</v>
      </c>
      <c r="CH212" s="82">
        <f t="shared" si="2860"/>
        <v>0</v>
      </c>
      <c r="CI212" s="82">
        <f t="shared" si="2860"/>
        <v>0</v>
      </c>
      <c r="CJ212" s="82">
        <f t="shared" si="2860"/>
        <v>0</v>
      </c>
      <c r="CK212" s="82">
        <f t="shared" si="2860"/>
        <v>0</v>
      </c>
      <c r="CL212" s="82">
        <f t="shared" si="2860"/>
        <v>0</v>
      </c>
      <c r="CM212" s="82">
        <f t="shared" si="2860"/>
        <v>0</v>
      </c>
      <c r="CN212" s="82">
        <f t="shared" si="2860"/>
        <v>0</v>
      </c>
      <c r="CO212" s="82">
        <f t="shared" si="2860"/>
        <v>0</v>
      </c>
      <c r="CP212" s="82">
        <f t="shared" si="2860"/>
        <v>0</v>
      </c>
      <c r="CQ212" s="82">
        <f t="shared" si="2860"/>
        <v>0</v>
      </c>
      <c r="CR212" s="82">
        <f t="shared" si="2860"/>
        <v>0</v>
      </c>
      <c r="CS212" s="82">
        <f t="shared" si="2860"/>
        <v>0</v>
      </c>
      <c r="CT212" s="82">
        <f t="shared" si="2860"/>
        <v>0</v>
      </c>
      <c r="CU212" s="82">
        <f t="shared" si="2860"/>
        <v>0</v>
      </c>
      <c r="CV212" s="82">
        <f t="shared" si="2860"/>
        <v>0</v>
      </c>
      <c r="CW212" s="82">
        <f t="shared" si="2860"/>
        <v>0</v>
      </c>
      <c r="CX212" s="82">
        <f t="shared" si="2860"/>
        <v>0</v>
      </c>
      <c r="CY212" s="82">
        <f t="shared" si="2860"/>
        <v>0</v>
      </c>
      <c r="CZ212" s="82">
        <f t="shared" si="2860"/>
        <v>0</v>
      </c>
      <c r="DA212" s="82">
        <f t="shared" si="2860"/>
        <v>0</v>
      </c>
      <c r="DB212" s="82">
        <f t="shared" si="2860"/>
        <v>0</v>
      </c>
      <c r="DC212" s="82">
        <f t="shared" si="2860"/>
        <v>0</v>
      </c>
      <c r="DD212" s="82">
        <f t="shared" si="2860"/>
        <v>0</v>
      </c>
      <c r="DE212" s="82">
        <f t="shared" si="2860"/>
        <v>0</v>
      </c>
      <c r="DF212" s="82">
        <f t="shared" si="2860"/>
        <v>0</v>
      </c>
      <c r="DG212" s="82">
        <f t="shared" si="2860"/>
        <v>0</v>
      </c>
      <c r="DH212" s="82">
        <f t="shared" si="2860"/>
        <v>0</v>
      </c>
      <c r="DI212" s="82">
        <f t="shared" si="2860"/>
        <v>0</v>
      </c>
      <c r="DJ212" s="82">
        <f t="shared" si="2860"/>
        <v>0</v>
      </c>
      <c r="DK212" s="82">
        <f t="shared" si="2860"/>
        <v>0</v>
      </c>
      <c r="DL212" s="82">
        <f t="shared" si="2860"/>
        <v>0</v>
      </c>
      <c r="DM212" s="82">
        <f t="shared" si="2860"/>
        <v>0</v>
      </c>
      <c r="DN212" s="82">
        <f t="shared" si="2860"/>
        <v>0</v>
      </c>
      <c r="DO212" s="82">
        <f t="shared" si="2860"/>
        <v>0</v>
      </c>
      <c r="DP212" s="82">
        <f t="shared" si="2860"/>
        <v>0</v>
      </c>
      <c r="DQ212" s="82">
        <f t="shared" si="2860"/>
        <v>0</v>
      </c>
      <c r="DR212" s="82">
        <f t="shared" si="2860"/>
        <v>0</v>
      </c>
      <c r="DS212" s="82">
        <f t="shared" si="2860"/>
        <v>0</v>
      </c>
      <c r="DT212" s="82">
        <f t="shared" si="2860"/>
        <v>0</v>
      </c>
      <c r="DU212" s="82">
        <f t="shared" si="2860"/>
        <v>0</v>
      </c>
      <c r="DV212" s="82">
        <f t="shared" si="2860"/>
        <v>0</v>
      </c>
      <c r="DW212" s="82">
        <f t="shared" si="2860"/>
        <v>0</v>
      </c>
      <c r="DX212" s="82">
        <f t="shared" si="2860"/>
        <v>0</v>
      </c>
      <c r="DY212" s="82">
        <f t="shared" si="2860"/>
        <v>0</v>
      </c>
      <c r="DZ212" s="82">
        <f t="shared" si="2860"/>
        <v>0</v>
      </c>
      <c r="EA212" s="82">
        <f t="shared" si="2860"/>
        <v>0</v>
      </c>
      <c r="EB212" s="82">
        <f t="shared" si="2860"/>
        <v>0</v>
      </c>
    </row>
    <row r="213" spans="3:132" outlineLevel="1" x14ac:dyDescent="0.25">
      <c r="C213" s="317" t="s">
        <v>485</v>
      </c>
      <c r="D213" s="125">
        <f>Assumptions!I16</f>
        <v>0.64</v>
      </c>
      <c r="E213" s="79">
        <f>Assumptions!I13</f>
        <v>45658</v>
      </c>
      <c r="G213" s="52" t="s">
        <v>215</v>
      </c>
      <c r="H213" s="50">
        <f>SUM(J213:EB213)</f>
        <v>0.99999999999999989</v>
      </c>
      <c r="J213" s="129"/>
      <c r="K213" s="155">
        <f>ROUND(($D$213/MiY*(SUM($J$213:J213)&lt;=1)+IF(SUM($J$213:J213)+($D$213/MiY)&gt;1,1-(SUM($J$213:J213)+($D$213/MiY)),0)),5)*(K$7&gt;=$E$213)</f>
        <v>0</v>
      </c>
      <c r="L213" s="155">
        <f>ROUND(($D$213/MiY*(SUM($J$213:K213)&lt;=1)+IF(SUM($J$213:K213)+($D$213/MiY)&gt;1,1-(SUM($J$213:K213)+($D$213/MiY)),0)),5)*(L$7&gt;=$E$213)</f>
        <v>0</v>
      </c>
      <c r="M213" s="155">
        <f>ROUND(($D$213/MiY*(SUM($J$213:L213)&lt;=1)+IF(SUM($J$213:L213)+($D$213/MiY)&gt;1,1-(SUM($J$213:L213)+($D$213/MiY)),0)),5)*(M$7&gt;=$E$213)</f>
        <v>0</v>
      </c>
      <c r="N213" s="155">
        <f>ROUND(($D$213/MiY*(SUM($J$213:M213)&lt;=1)+IF(SUM($J$213:M213)+($D$213/MiY)&gt;1,1-(SUM($J$213:M213)+($D$213/MiY)),0)),5)*(N$7&gt;=$E$213)</f>
        <v>0</v>
      </c>
      <c r="O213" s="155">
        <f>ROUND(($D$213/MiY*(SUM($J$213:N213)&lt;=1)+IF(SUM($J$213:N213)+($D$213/MiY)&gt;1,1-(SUM($J$213:N213)+($D$213/MiY)),0)),5)*(O$7&gt;=$E$213)</f>
        <v>0</v>
      </c>
      <c r="P213" s="155">
        <f>ROUND(($D$213/MiY*(SUM($J$213:O213)&lt;=1)+IF(SUM($J$213:O213)+($D$213/MiY)&gt;1,1-(SUM($J$213:O213)+($D$213/MiY)),0)),5)*(P$7&gt;=$E$213)</f>
        <v>0</v>
      </c>
      <c r="Q213" s="155">
        <f>ROUND(($D$213/MiY*(SUM($J$213:P213)&lt;=1)+IF(SUM($J$213:P213)+($D$213/MiY)&gt;1,1-(SUM($J$213:P213)+($D$213/MiY)),0)),5)*(Q$7&gt;=$E$213)</f>
        <v>0</v>
      </c>
      <c r="R213" s="155">
        <f>ROUND(($D$213/MiY*(SUM($J$213:Q213)&lt;=1)+IF(SUM($J$213:Q213)+($D$213/MiY)&gt;1,1-(SUM($J$213:Q213)+($D$213/MiY)),0)),5)*(R$7&gt;=$E$213)</f>
        <v>0</v>
      </c>
      <c r="S213" s="155">
        <f>ROUND(($D$213/MiY*(SUM($J$213:R213)&lt;=1)+IF(SUM($J$213:R213)+($D$213/MiY)&gt;1,1-(SUM($J$213:R213)+($D$213/MiY)),0)),5)*(S$7&gt;=$E$213)</f>
        <v>0</v>
      </c>
      <c r="T213" s="155">
        <f>ROUND(($D$213/MiY*(SUM($J$213:S213)&lt;=1)+IF(SUM($J$213:S213)+($D$213/MiY)&gt;1,1-(SUM($J$213:S213)+($D$213/MiY)),0)),5)*(T$7&gt;=$E$213)</f>
        <v>0</v>
      </c>
      <c r="U213" s="155">
        <f>ROUND(($D$213/MiY*(SUM($J$213:T213)&lt;=1)+IF(SUM($J$213:T213)+($D$213/MiY)&gt;1,1-(SUM($J$213:T213)+($D$213/MiY)),0)),5)*(U$7&gt;=$E$213)</f>
        <v>0</v>
      </c>
      <c r="V213" s="155">
        <f>ROUND(($D$213/MiY*(SUM($J$213:U213)&lt;=1)+IF(SUM($J$213:U213)+($D$213/MiY)&gt;1,1-(SUM($J$213:U213)+($D$213/MiY)),0)),5)*(V$7&gt;=$E$213)</f>
        <v>0</v>
      </c>
      <c r="W213" s="155">
        <f>ROUND(($D$213/MiY*(SUM($J$213:V213)&lt;=1)+IF(SUM($J$213:V213)+($D$213/MiY)&gt;1,1-(SUM($J$213:V213)+($D$213/MiY)),0)),5)*(W$7&gt;=$E$213)</f>
        <v>0</v>
      </c>
      <c r="X213" s="155">
        <f>ROUND(($D$213/MiY*(SUM($J$213:W213)&lt;=1)+IF(SUM($J$213:W213)+($D$213/MiY)&gt;1,1-(SUM($J$213:W213)+($D$213/MiY)),0)),5)*(X$7&gt;=$E$213)</f>
        <v>0</v>
      </c>
      <c r="Y213" s="155">
        <f>ROUND(($D$213/MiY*(SUM($J$213:X213)&lt;=1)+IF(SUM($J$213:X213)+($D$213/MiY)&gt;1,1-(SUM($J$213:X213)+($D$213/MiY)),0)),5)*(Y$7&gt;=$E$213)</f>
        <v>0</v>
      </c>
      <c r="Z213" s="155">
        <f>ROUND(($D$213/MiY*(SUM($J$213:Y213)&lt;=1)+IF(SUM($J$213:Y213)+($D$213/MiY)&gt;1,1-(SUM($J$213:Y213)+($D$213/MiY)),0)),5)*(Z$7&gt;=$E$213)</f>
        <v>0</v>
      </c>
      <c r="AA213" s="155">
        <f>ROUND(($D$213/MiY*(SUM($J$213:Z213)&lt;=1)+IF(SUM($J$213:Z213)+($D$213/MiY)&gt;1,1-(SUM($J$213:Z213)+($D$213/MiY)),0)),5)*(AA$7&gt;=$E$213)</f>
        <v>0</v>
      </c>
      <c r="AB213" s="155">
        <f>ROUND(($D$213/MiY*(SUM($J$213:AA213)&lt;=1)+IF(SUM($J$213:AA213)+($D$213/MiY)&gt;1,1-(SUM($J$213:AA213)+($D$213/MiY)),0)),5)*(AB$7&gt;=$E$213)</f>
        <v>0</v>
      </c>
      <c r="AC213" s="155">
        <f>ROUND(($D$213/MiY*(SUM($J$213:AB213)&lt;=1)+IF(SUM($J$213:AB213)+($D$213/MiY)&gt;1,1-(SUM($J$213:AB213)+($D$213/MiY)),0)),5)*(AC$7&gt;=$E$213)</f>
        <v>0</v>
      </c>
      <c r="AD213" s="155">
        <f>ROUND(($D$213/MiY*(SUM($J$213:AC213)&lt;=1)+IF(SUM($J$213:AC213)+($D$213/MiY)&gt;1,1-(SUM($J$213:AC213)+($D$213/MiY)),0)),5)*(AD$7&gt;=$E$213)</f>
        <v>0</v>
      </c>
      <c r="AE213" s="155">
        <f>ROUND(($D$213/MiY*(SUM($J$213:AD213)&lt;=1)+IF(SUM($J$213:AD213)+($D$213/MiY)&gt;1,1-(SUM($J$213:AD213)+($D$213/MiY)),0)),5)*(AE$7&gt;=$E$213)</f>
        <v>0</v>
      </c>
      <c r="AF213" s="155">
        <f>ROUND(($D$213/MiY*(SUM($J$213:AE213)&lt;=1)+IF(SUM($J$213:AE213)+($D$213/MiY)&gt;1,1-(SUM($J$213:AE213)+($D$213/MiY)),0)),5)*(AF$7&gt;=$E$213)</f>
        <v>0</v>
      </c>
      <c r="AG213" s="155">
        <f>ROUND(($D$213/MiY*(SUM($J$213:AF213)&lt;=1)+IF(SUM($J$213:AF213)+($D$213/MiY)&gt;1,1-(SUM($J$213:AF213)+($D$213/MiY)),0)),5)*(AG$7&gt;=$E$213)</f>
        <v>0</v>
      </c>
      <c r="AH213" s="155">
        <f>ROUND(($D$213/MiY*(SUM($J$213:AG213)&lt;=1)+IF(SUM($J$213:AG213)+($D$213/MiY)&gt;1,1-(SUM($J$213:AG213)+($D$213/MiY)),0)),5)*(AH$7&gt;=$E$213)</f>
        <v>5.3330000000000002E-2</v>
      </c>
      <c r="AI213" s="155">
        <f>ROUND(($D$213/MiY*(SUM($J$213:AH213)&lt;=1)+IF(SUM($J$213:AH213)+($D$213/MiY)&gt;1,1-(SUM($J$213:AH213)+($D$213/MiY)),0)),5)*(AI$7&gt;=$E$213)</f>
        <v>5.3330000000000002E-2</v>
      </c>
      <c r="AJ213" s="155">
        <f>ROUND(($D$213/MiY*(SUM($J$213:AI213)&lt;=1)+IF(SUM($J$213:AI213)+($D$213/MiY)&gt;1,1-(SUM($J$213:AI213)+($D$213/MiY)),0)),5)*(AJ$7&gt;=$E$213)</f>
        <v>5.3330000000000002E-2</v>
      </c>
      <c r="AK213" s="155">
        <f>ROUND(($D$213/MiY*(SUM($J$213:AJ213)&lt;=1)+IF(SUM($J$213:AJ213)+($D$213/MiY)&gt;1,1-(SUM($J$213:AJ213)+($D$213/MiY)),0)),5)*(AK$7&gt;=$E$213)</f>
        <v>5.3330000000000002E-2</v>
      </c>
      <c r="AL213" s="155">
        <f>ROUND(($D$213/MiY*(SUM($J$213:AK213)&lt;=1)+IF(SUM($J$213:AK213)+($D$213/MiY)&gt;1,1-(SUM($J$213:AK213)+($D$213/MiY)),0)),5)*(AL$7&gt;=$E$213)</f>
        <v>5.3330000000000002E-2</v>
      </c>
      <c r="AM213" s="155">
        <f>ROUND(($D$213/MiY*(SUM($J$213:AL213)&lt;=1)+IF(SUM($J$213:AL213)+($D$213/MiY)&gt;1,1-(SUM($J$213:AL213)+($D$213/MiY)),0)),5)*(AM$7&gt;=$E$213)</f>
        <v>5.3330000000000002E-2</v>
      </c>
      <c r="AN213" s="155">
        <f>ROUND(($D$213/MiY*(SUM($J$213:AM213)&lt;=1)+IF(SUM($J$213:AM213)+($D$213/MiY)&gt;1,1-(SUM($J$213:AM213)+($D$213/MiY)),0)),5)*(AN$7&gt;=$E$213)</f>
        <v>5.3330000000000002E-2</v>
      </c>
      <c r="AO213" s="155">
        <f>ROUND(($D$213/MiY*(SUM($J$213:AN213)&lt;=1)+IF(SUM($J$213:AN213)+($D$213/MiY)&gt;1,1-(SUM($J$213:AN213)+($D$213/MiY)),0)),5)*(AO$7&gt;=$E$213)</f>
        <v>5.3330000000000002E-2</v>
      </c>
      <c r="AP213" s="155">
        <f>ROUND(($D$213/MiY*(SUM($J$213:AO213)&lt;=1)+IF(SUM($J$213:AO213)+($D$213/MiY)&gt;1,1-(SUM($J$213:AO213)+($D$213/MiY)),0)),5)*(AP$7&gt;=$E$213)</f>
        <v>5.3330000000000002E-2</v>
      </c>
      <c r="AQ213" s="155">
        <f>ROUND(($D$213/MiY*(SUM($J$213:AP213)&lt;=1)+IF(SUM($J$213:AP213)+($D$213/MiY)&gt;1,1-(SUM($J$213:AP213)+($D$213/MiY)),0)),5)*(AQ$7&gt;=$E$213)</f>
        <v>5.3330000000000002E-2</v>
      </c>
      <c r="AR213" s="155">
        <f>ROUND(($D$213/MiY*(SUM($J$213:AQ213)&lt;=1)+IF(SUM($J$213:AQ213)+($D$213/MiY)&gt;1,1-(SUM($J$213:AQ213)+($D$213/MiY)),0)),5)*(AR$7&gt;=$E$213)</f>
        <v>5.3330000000000002E-2</v>
      </c>
      <c r="AS213" s="155">
        <f>ROUND(($D$213/MiY*(SUM($J$213:AR213)&lt;=1)+IF(SUM($J$213:AR213)+($D$213/MiY)&gt;1,1-(SUM($J$213:AR213)+($D$213/MiY)),0)),5)*(AS$7&gt;=$E$213)</f>
        <v>5.3330000000000002E-2</v>
      </c>
      <c r="AT213" s="155">
        <f>ROUND(($D$213/MiY*(SUM($J$213:AS213)&lt;=1)+IF(SUM($J$213:AS213)+($D$213/MiY)&gt;1,1-(SUM($J$213:AS213)+($D$213/MiY)),0)),5)*(AT$7&gt;=$E$213)</f>
        <v>5.3330000000000002E-2</v>
      </c>
      <c r="AU213" s="155">
        <f>ROUND(($D$213/MiY*(SUM($J$213:AT213)&lt;=1)+IF(SUM($J$213:AT213)+($D$213/MiY)&gt;1,1-(SUM($J$213:AT213)+($D$213/MiY)),0)),5)*(AU$7&gt;=$E$213)</f>
        <v>5.3330000000000002E-2</v>
      </c>
      <c r="AV213" s="155">
        <f>ROUND(($D$213/MiY*(SUM($J$213:AU213)&lt;=1)+IF(SUM($J$213:AU213)+($D$213/MiY)&gt;1,1-(SUM($J$213:AU213)+($D$213/MiY)),0)),5)*(AV$7&gt;=$E$213)</f>
        <v>5.3330000000000002E-2</v>
      </c>
      <c r="AW213" s="155">
        <f>ROUND(($D$213/MiY*(SUM($J$213:AV213)&lt;=1)+IF(SUM($J$213:AV213)+($D$213/MiY)&gt;1,1-(SUM($J$213:AV213)+($D$213/MiY)),0)),5)*(AW$7&gt;=$E$213)</f>
        <v>5.3330000000000002E-2</v>
      </c>
      <c r="AX213" s="155">
        <f>ROUND(($D$213/MiY*(SUM($J$213:AW213)&lt;=1)+IF(SUM($J$213:AW213)+($D$213/MiY)&gt;1,1-(SUM($J$213:AW213)+($D$213/MiY)),0)),5)*(AX$7&gt;=$E$213)</f>
        <v>5.3330000000000002E-2</v>
      </c>
      <c r="AY213" s="155">
        <f>ROUND(($D$213/MiY*(SUM($J$213:AX213)&lt;=1)+IF(SUM($J$213:AX213)+($D$213/MiY)&gt;1,1-(SUM($J$213:AX213)+($D$213/MiY)),0)),5)*(AY$7&gt;=$E$213)</f>
        <v>5.3330000000000002E-2</v>
      </c>
      <c r="AZ213" s="155">
        <f>ROUND(($D$213/MiY*(SUM($J$213:AY213)&lt;=1)+IF(SUM($J$213:AY213)+($D$213/MiY)&gt;1,1-(SUM($J$213:AY213)+($D$213/MiY)),0)),5)*(AZ$7&gt;=$E$213)</f>
        <v>4.0059999999999998E-2</v>
      </c>
      <c r="BA213" s="155">
        <f>ROUND(($D$213/MiY*(SUM($J$213:AZ213)&lt;=1)+IF(SUM($J$213:AZ213)+($D$213/MiY)&gt;1,1-(SUM($J$213:AZ213)+($D$213/MiY)),0)),5)*(BA$7&gt;=$E$213)</f>
        <v>0</v>
      </c>
      <c r="BB213" s="155">
        <f>ROUND(($D$213/MiY*(SUM($J$213:BA213)&lt;=1)+IF(SUM($J$213:BA213)+($D$213/MiY)&gt;1,1-(SUM($J$213:BA213)+($D$213/MiY)),0)),5)*(BB$7&gt;=$E$213)</f>
        <v>0</v>
      </c>
      <c r="BC213" s="155">
        <f>ROUND(($D$213/MiY*(SUM($J$213:BB213)&lt;=1)+IF(SUM($J$213:BB213)+($D$213/MiY)&gt;1,1-(SUM($J$213:BB213)+($D$213/MiY)),0)),5)*(BC$7&gt;=$E$213)</f>
        <v>0</v>
      </c>
      <c r="BD213" s="155">
        <f>ROUND(($D$213/MiY*(SUM($J$213:BC213)&lt;=1)+IF(SUM($J$213:BC213)+($D$213/MiY)&gt;1,1-(SUM($J$213:BC213)+($D$213/MiY)),0)),5)*(BD$7&gt;=$E$213)</f>
        <v>0</v>
      </c>
      <c r="BE213" s="155">
        <f>ROUND(($D$213/MiY*(SUM($J$213:BD213)&lt;=1)+IF(SUM($J$213:BD213)+($D$213/MiY)&gt;1,1-(SUM($J$213:BD213)+($D$213/MiY)),0)),5)*(BE$7&gt;=$E$213)</f>
        <v>0</v>
      </c>
      <c r="BF213" s="155">
        <f>ROUND(($D$213/MiY*(SUM($J$213:BE213)&lt;=1)+IF(SUM($J$213:BE213)+($D$213/MiY)&gt;1,1-(SUM($J$213:BE213)+($D$213/MiY)),0)),5)*(BF$7&gt;=$E$213)</f>
        <v>0</v>
      </c>
      <c r="BG213" s="155">
        <f>ROUND(($D$213/MiY*(SUM($J$213:BF213)&lt;=1)+IF(SUM($J$213:BF213)+($D$213/MiY)&gt;1,1-(SUM($J$213:BF213)+($D$213/MiY)),0)),5)*(BG$7&gt;=$E$213)</f>
        <v>0</v>
      </c>
      <c r="BH213" s="155">
        <f>ROUND(($D$213/MiY*(SUM($J$213:BG213)&lt;=1)+IF(SUM($J$213:BG213)+($D$213/MiY)&gt;1,1-(SUM($J$213:BG213)+($D$213/MiY)),0)),5)*(BH$7&gt;=$E$213)</f>
        <v>0</v>
      </c>
      <c r="BI213" s="155">
        <f>ROUND(($D$213/MiY*(SUM($J$213:BH213)&lt;=1)+IF(SUM($J$213:BH213)+($D$213/MiY)&gt;1,1-(SUM($J$213:BH213)+($D$213/MiY)),0)),5)*(BI$7&gt;=$E$213)</f>
        <v>0</v>
      </c>
      <c r="BJ213" s="155">
        <f>ROUND(($D$213/MiY*(SUM($J$213:BI213)&lt;=1)+IF(SUM($J$213:BI213)+($D$213/MiY)&gt;1,1-(SUM($J$213:BI213)+($D$213/MiY)),0)),5)*(BJ$7&gt;=$E$213)</f>
        <v>0</v>
      </c>
      <c r="BK213" s="155">
        <f>ROUND(($D$213/MiY*(SUM($J$213:BJ213)&lt;=1)+IF(SUM($J$213:BJ213)+($D$213/MiY)&gt;1,1-(SUM($J$213:BJ213)+($D$213/MiY)),0)),5)*(BK$7&gt;=$E$213)</f>
        <v>0</v>
      </c>
      <c r="BL213" s="155">
        <f>ROUND(($D$213/MiY*(SUM($J$213:BK213)&lt;=1)+IF(SUM($J$213:BK213)+($D$213/MiY)&gt;1,1-(SUM($J$213:BK213)+($D$213/MiY)),0)),5)*(BL$7&gt;=$E$213)</f>
        <v>0</v>
      </c>
      <c r="BM213" s="155">
        <f>ROUND(($D$213/MiY*(SUM($J$213:BL213)&lt;=1)+IF(SUM($J$213:BL213)+($D$213/MiY)&gt;1,1-(SUM($J$213:BL213)+($D$213/MiY)),0)),5)*(BM$7&gt;=$E$213)</f>
        <v>0</v>
      </c>
      <c r="BN213" s="155">
        <f>ROUND(($D$213/MiY*(SUM($J$213:BM213)&lt;=1)+IF(SUM($J$213:BM213)+($D$213/MiY)&gt;1,1-(SUM($J$213:BM213)+($D$213/MiY)),0)),5)*(BN$7&gt;=$E$213)</f>
        <v>0</v>
      </c>
      <c r="BO213" s="155">
        <f>ROUND(($D$213/MiY*(SUM($J$213:BN213)&lt;=1)+IF(SUM($J$213:BN213)+($D$213/MiY)&gt;1,1-(SUM($J$213:BN213)+($D$213/MiY)),0)),5)*(BO$7&gt;=$E$213)</f>
        <v>0</v>
      </c>
      <c r="BP213" s="155">
        <f>ROUND(($D$213/MiY*(SUM($J$213:BO213)&lt;=1)+IF(SUM($J$213:BO213)+($D$213/MiY)&gt;1,1-(SUM($J$213:BO213)+($D$213/MiY)),0)),5)*(BP$7&gt;=$E$213)</f>
        <v>0</v>
      </c>
      <c r="BQ213" s="155">
        <f>ROUND(($D$213/MiY*(SUM($J$213:BP213)&lt;=1)+IF(SUM($J$213:BP213)+($D$213/MiY)&gt;1,1-(SUM($J$213:BP213)+($D$213/MiY)),0)),5)*(BQ$7&gt;=$E$213)</f>
        <v>0</v>
      </c>
      <c r="BR213" s="155">
        <f>ROUND(($D$213/MiY*(SUM($J$213:BQ213)&lt;=1)+IF(SUM($J$213:BQ213)+($D$213/MiY)&gt;1,1-(SUM($J$213:BQ213)+($D$213/MiY)),0)),5)*(BR$7&gt;=$E$213)</f>
        <v>0</v>
      </c>
      <c r="BS213" s="155">
        <f>ROUND(($D$213/MiY*(SUM($J$213:BR213)&lt;=1)+IF(SUM($J$213:BR213)+($D$213/MiY)&gt;1,1-(SUM($J$213:BR213)+($D$213/MiY)),0)),5)*(BS$7&gt;=$E$213)</f>
        <v>0</v>
      </c>
      <c r="BT213" s="155">
        <f>ROUND(($D$213/MiY*(SUM($J$213:BS213)&lt;=1)+IF(SUM($J$213:BS213)+($D$213/MiY)&gt;1,1-(SUM($J$213:BS213)+($D$213/MiY)),0)),5)*(BT$7&gt;=$E$213)</f>
        <v>0</v>
      </c>
      <c r="BU213" s="155">
        <f>ROUND(($D$213/MiY*(SUM($J$213:BT213)&lt;=1)+IF(SUM($J$213:BT213)+($D$213/MiY)&gt;1,1-(SUM($J$213:BT213)+($D$213/MiY)),0)),5)*(BU$7&gt;=$E$213)</f>
        <v>0</v>
      </c>
      <c r="BV213" s="155">
        <f>ROUND(($D$213/MiY*(SUM($J$213:BU213)&lt;=1)+IF(SUM($J$213:BU213)+($D$213/MiY)&gt;1,1-(SUM($J$213:BU213)+($D$213/MiY)),0)),5)*(BV$7&gt;=$E$213)</f>
        <v>0</v>
      </c>
      <c r="BW213" s="155">
        <f>ROUND(($D$213/MiY*(SUM($J$213:BV213)&lt;=1)+IF(SUM($J$213:BV213)+($D$213/MiY)&gt;1,1-(SUM($J$213:BV213)+($D$213/MiY)),0)),5)*(BW$7&gt;=$E$213)</f>
        <v>0</v>
      </c>
      <c r="BX213" s="155">
        <f>ROUND(($D$213/MiY*(SUM($J$213:BW213)&lt;=1)+IF(SUM($J$213:BW213)+($D$213/MiY)&gt;1,1-(SUM($J$213:BW213)+($D$213/MiY)),0)),5)*(BX$7&gt;=$E$213)</f>
        <v>0</v>
      </c>
      <c r="BY213" s="155">
        <f>ROUND(($D$213/MiY*(SUM($J$213:BX213)&lt;=1)+IF(SUM($J$213:BX213)+($D$213/MiY)&gt;1,1-(SUM($J$213:BX213)+($D$213/MiY)),0)),5)*(BY$7&gt;=$E$213)</f>
        <v>0</v>
      </c>
      <c r="BZ213" s="155">
        <f>ROUND(($D$213/MiY*(SUM($J$213:BY213)&lt;=1)+IF(SUM($J$213:BY213)+($D$213/MiY)&gt;1,1-(SUM($J$213:BY213)+($D$213/MiY)),0)),5)*(BZ$7&gt;=$E$213)</f>
        <v>0</v>
      </c>
      <c r="CA213" s="155">
        <f>ROUND(($D$213/MiY*(SUM($J$213:BZ213)&lt;=1)+IF(SUM($J$213:BZ213)+($D$213/MiY)&gt;1,1-(SUM($J$213:BZ213)+($D$213/MiY)),0)),5)*(CA$7&gt;=$E$213)</f>
        <v>0</v>
      </c>
      <c r="CB213" s="155">
        <f>ROUND(($D$213/MiY*(SUM($J$213:CA213)&lt;=1)+IF(SUM($J$213:CA213)+($D$213/MiY)&gt;1,1-(SUM($J$213:CA213)+($D$213/MiY)),0)),5)*(CB$7&gt;=$E$213)</f>
        <v>0</v>
      </c>
      <c r="CC213" s="155">
        <f>ROUND(($D$213/MiY*(SUM($J$213:CB213)&lt;=1)+IF(SUM($J$213:CB213)+($D$213/MiY)&gt;1,1-(SUM($J$213:CB213)+($D$213/MiY)),0)),5)*(CC$7&gt;=$E$213)</f>
        <v>0</v>
      </c>
      <c r="CD213" s="155">
        <f>ROUND(($D$213/MiY*(SUM($J$213:CC213)&lt;=1)+IF(SUM($J$213:CC213)+($D$213/MiY)&gt;1,1-(SUM($J$213:CC213)+($D$213/MiY)),0)),5)*(CD$7&gt;=$E$213)</f>
        <v>0</v>
      </c>
      <c r="CE213" s="155">
        <f>ROUND(($D$213/MiY*(SUM($J$213:CD213)&lt;=1)+IF(SUM($J$213:CD213)+($D$213/MiY)&gt;1,1-(SUM($J$213:CD213)+($D$213/MiY)),0)),5)*(CE$7&gt;=$E$213)</f>
        <v>0</v>
      </c>
      <c r="CF213" s="155">
        <f>ROUND(($D$213/MiY*(SUM($J$213:CE213)&lt;=1)+IF(SUM($J$213:CE213)+($D$213/MiY)&gt;1,1-(SUM($J$213:CE213)+($D$213/MiY)),0)),5)*(CF$7&gt;=$E$213)</f>
        <v>0</v>
      </c>
      <c r="CG213" s="155">
        <f>ROUND(($D$213/MiY*(SUM($J$213:CF213)&lt;=1)+IF(SUM($J$213:CF213)+($D$213/MiY)&gt;1,1-(SUM($J$213:CF213)+($D$213/MiY)),0)),5)*(CG$7&gt;=$E$213)</f>
        <v>0</v>
      </c>
      <c r="CH213" s="155">
        <f>ROUND(($D$213/MiY*(SUM($J$213:CG213)&lt;=1)+IF(SUM($J$213:CG213)+($D$213/MiY)&gt;1,1-(SUM($J$213:CG213)+($D$213/MiY)),0)),5)*(CH$7&gt;=$E$213)</f>
        <v>0</v>
      </c>
      <c r="CI213" s="155">
        <f>ROUND(($D$213/MiY*(SUM($J$213:CH213)&lt;=1)+IF(SUM($J$213:CH213)+($D$213/MiY)&gt;1,1-(SUM($J$213:CH213)+($D$213/MiY)),0)),5)*(CI$7&gt;=$E$213)</f>
        <v>0</v>
      </c>
      <c r="CJ213" s="155">
        <f>ROUND(($D$213/MiY*(SUM($J$213:CI213)&lt;=1)+IF(SUM($J$213:CI213)+($D$213/MiY)&gt;1,1-(SUM($J$213:CI213)+($D$213/MiY)),0)),5)*(CJ$7&gt;=$E$213)</f>
        <v>0</v>
      </c>
      <c r="CK213" s="155">
        <f>ROUND(($D$213/MiY*(SUM($J$213:CJ213)&lt;=1)+IF(SUM($J$213:CJ213)+($D$213/MiY)&gt;1,1-(SUM($J$213:CJ213)+($D$213/MiY)),0)),5)*(CK$7&gt;=$E$213)</f>
        <v>0</v>
      </c>
      <c r="CL213" s="155">
        <f>ROUND(($D$213/MiY*(SUM($J$213:CK213)&lt;=1)+IF(SUM($J$213:CK213)+($D$213/MiY)&gt;1,1-(SUM($J$213:CK213)+($D$213/MiY)),0)),5)*(CL$7&gt;=$E$213)</f>
        <v>0</v>
      </c>
      <c r="CM213" s="155">
        <f>ROUND(($D$213/MiY*(SUM($J$213:CL213)&lt;=1)+IF(SUM($J$213:CL213)+($D$213/MiY)&gt;1,1-(SUM($J$213:CL213)+($D$213/MiY)),0)),5)*(CM$7&gt;=$E$213)</f>
        <v>0</v>
      </c>
      <c r="CN213" s="155">
        <f>ROUND(($D$213/MiY*(SUM($J$213:CM213)&lt;=1)+IF(SUM($J$213:CM213)+($D$213/MiY)&gt;1,1-(SUM($J$213:CM213)+($D$213/MiY)),0)),5)*(CN$7&gt;=$E$213)</f>
        <v>0</v>
      </c>
      <c r="CO213" s="155">
        <f>ROUND(($D$213/MiY*(SUM($J$213:CN213)&lt;=1)+IF(SUM($J$213:CN213)+($D$213/MiY)&gt;1,1-(SUM($J$213:CN213)+($D$213/MiY)),0)),5)*(CO$7&gt;=$E$213)</f>
        <v>0</v>
      </c>
      <c r="CP213" s="155">
        <f>ROUND(($D$213/MiY*(SUM($J$213:CO213)&lt;=1)+IF(SUM($J$213:CO213)+($D$213/MiY)&gt;1,1-(SUM($J$213:CO213)+($D$213/MiY)),0)),5)*(CP$7&gt;=$E$213)</f>
        <v>0</v>
      </c>
      <c r="CQ213" s="155">
        <f>ROUND(($D$213/MiY*(SUM($J$213:CP213)&lt;=1)+IF(SUM($J$213:CP213)+($D$213/MiY)&gt;1,1-(SUM($J$213:CP213)+($D$213/MiY)),0)),5)*(CQ$7&gt;=$E$213)</f>
        <v>0</v>
      </c>
      <c r="CR213" s="155">
        <f>ROUND(($D$213/MiY*(SUM($J$213:CQ213)&lt;=1)+IF(SUM($J$213:CQ213)+($D$213/MiY)&gt;1,1-(SUM($J$213:CQ213)+($D$213/MiY)),0)),5)*(CR$7&gt;=$E$213)</f>
        <v>0</v>
      </c>
      <c r="CS213" s="155">
        <f>ROUND(($D$213/MiY*(SUM($J$213:CR213)&lt;=1)+IF(SUM($J$213:CR213)+($D$213/MiY)&gt;1,1-(SUM($J$213:CR213)+($D$213/MiY)),0)),5)*(CS$7&gt;=$E$213)</f>
        <v>0</v>
      </c>
      <c r="CT213" s="155">
        <f>ROUND(($D$213/MiY*(SUM($J$213:CS213)&lt;=1)+IF(SUM($J$213:CS213)+($D$213/MiY)&gt;1,1-(SUM($J$213:CS213)+($D$213/MiY)),0)),5)*(CT$7&gt;=$E$213)</f>
        <v>0</v>
      </c>
      <c r="CU213" s="155">
        <f>ROUND(($D$213/MiY*(SUM($J$213:CT213)&lt;=1)+IF(SUM($J$213:CT213)+($D$213/MiY)&gt;1,1-(SUM($J$213:CT213)+($D$213/MiY)),0)),5)*(CU$7&gt;=$E$213)</f>
        <v>0</v>
      </c>
      <c r="CV213" s="155">
        <f>ROUND(($D$213/MiY*(SUM($J$213:CU213)&lt;=1)+IF(SUM($J$213:CU213)+($D$213/MiY)&gt;1,1-(SUM($J$213:CU213)+($D$213/MiY)),0)),5)*(CV$7&gt;=$E$213)</f>
        <v>0</v>
      </c>
      <c r="CW213" s="155">
        <f>ROUND(($D$213/MiY*(SUM($J$213:CV213)&lt;=1)+IF(SUM($J$213:CV213)+($D$213/MiY)&gt;1,1-(SUM($J$213:CV213)+($D$213/MiY)),0)),5)*(CW$7&gt;=$E$213)</f>
        <v>0</v>
      </c>
      <c r="CX213" s="155">
        <f>ROUND(($D$213/MiY*(SUM($J$213:CW213)&lt;=1)+IF(SUM($J$213:CW213)+($D$213/MiY)&gt;1,1-(SUM($J$213:CW213)+($D$213/MiY)),0)),5)*(CX$7&gt;=$E$213)</f>
        <v>0</v>
      </c>
      <c r="CY213" s="155">
        <f>ROUND(($D$213/MiY*(SUM($J$213:CX213)&lt;=1)+IF(SUM($J$213:CX213)+($D$213/MiY)&gt;1,1-(SUM($J$213:CX213)+($D$213/MiY)),0)),5)*(CY$7&gt;=$E$213)</f>
        <v>0</v>
      </c>
      <c r="CZ213" s="155">
        <f>ROUND(($D$213/MiY*(SUM($J$213:CY213)&lt;=1)+IF(SUM($J$213:CY213)+($D$213/MiY)&gt;1,1-(SUM($J$213:CY213)+($D$213/MiY)),0)),5)*(CZ$7&gt;=$E$213)</f>
        <v>0</v>
      </c>
      <c r="DA213" s="155">
        <f>ROUND(($D$213/MiY*(SUM($J$213:CZ213)&lt;=1)+IF(SUM($J$213:CZ213)+($D$213/MiY)&gt;1,1-(SUM($J$213:CZ213)+($D$213/MiY)),0)),5)*(DA$7&gt;=$E$213)</f>
        <v>0</v>
      </c>
      <c r="DB213" s="155">
        <f>ROUND(($D$213/MiY*(SUM($J$213:DA213)&lt;=1)+IF(SUM($J$213:DA213)+($D$213/MiY)&gt;1,1-(SUM($J$213:DA213)+($D$213/MiY)),0)),5)*(DB$7&gt;=$E$213)</f>
        <v>0</v>
      </c>
      <c r="DC213" s="155">
        <f>ROUND(($D$213/MiY*(SUM($J$213:DB213)&lt;=1)+IF(SUM($J$213:DB213)+($D$213/MiY)&gt;1,1-(SUM($J$213:DB213)+($D$213/MiY)),0)),5)*(DC$7&gt;=$E$213)</f>
        <v>0</v>
      </c>
      <c r="DD213" s="155">
        <f>ROUND(($D$213/MiY*(SUM($J$213:DC213)&lt;=1)+IF(SUM($J$213:DC213)+($D$213/MiY)&gt;1,1-(SUM($J$213:DC213)+($D$213/MiY)),0)),5)*(DD$7&gt;=$E$213)</f>
        <v>0</v>
      </c>
      <c r="DE213" s="155">
        <f>ROUND(($D$213/MiY*(SUM($J$213:DD213)&lt;=1)+IF(SUM($J$213:DD213)+($D$213/MiY)&gt;1,1-(SUM($J$213:DD213)+($D$213/MiY)),0)),5)*(DE$7&gt;=$E$213)</f>
        <v>0</v>
      </c>
      <c r="DF213" s="155">
        <f>ROUND(($D$213/MiY*(SUM($J$213:DE213)&lt;=1)+IF(SUM($J$213:DE213)+($D$213/MiY)&gt;1,1-(SUM($J$213:DE213)+($D$213/MiY)),0)),5)*(DF$7&gt;=$E$213)</f>
        <v>0</v>
      </c>
      <c r="DG213" s="155">
        <f>ROUND(($D$213/MiY*(SUM($J$213:DF213)&lt;=1)+IF(SUM($J$213:DF213)+($D$213/MiY)&gt;1,1-(SUM($J$213:DF213)+($D$213/MiY)),0)),5)*(DG$7&gt;=$E$213)</f>
        <v>0</v>
      </c>
      <c r="DH213" s="155">
        <f>ROUND(($D$213/MiY*(SUM($J$213:DG213)&lt;=1)+IF(SUM($J$213:DG213)+($D$213/MiY)&gt;1,1-(SUM($J$213:DG213)+($D$213/MiY)),0)),5)*(DH$7&gt;=$E$213)</f>
        <v>0</v>
      </c>
      <c r="DI213" s="155">
        <f>ROUND(($D$213/MiY*(SUM($J$213:DH213)&lt;=1)+IF(SUM($J$213:DH213)+($D$213/MiY)&gt;1,1-(SUM($J$213:DH213)+($D$213/MiY)),0)),5)*(DI$7&gt;=$E$213)</f>
        <v>0</v>
      </c>
      <c r="DJ213" s="155">
        <f>ROUND(($D$213/MiY*(SUM($J$213:DI213)&lt;=1)+IF(SUM($J$213:DI213)+($D$213/MiY)&gt;1,1-(SUM($J$213:DI213)+($D$213/MiY)),0)),5)*(DJ$7&gt;=$E$213)</f>
        <v>0</v>
      </c>
      <c r="DK213" s="155">
        <f>ROUND(($D$213/MiY*(SUM($J$213:DJ213)&lt;=1)+IF(SUM($J$213:DJ213)+($D$213/MiY)&gt;1,1-(SUM($J$213:DJ213)+($D$213/MiY)),0)),5)*(DK$7&gt;=$E$213)</f>
        <v>0</v>
      </c>
      <c r="DL213" s="155">
        <f>ROUND(($D$213/MiY*(SUM($J$213:DK213)&lt;=1)+IF(SUM($J$213:DK213)+($D$213/MiY)&gt;1,1-(SUM($J$213:DK213)+($D$213/MiY)),0)),5)*(DL$7&gt;=$E$213)</f>
        <v>0</v>
      </c>
      <c r="DM213" s="155">
        <f>ROUND(($D$213/MiY*(SUM($J$213:DL213)&lt;=1)+IF(SUM($J$213:DL213)+($D$213/MiY)&gt;1,1-(SUM($J$213:DL213)+($D$213/MiY)),0)),5)*(DM$7&gt;=$E$213)</f>
        <v>0</v>
      </c>
      <c r="DN213" s="155">
        <f>ROUND(($D$213/MiY*(SUM($J$213:DM213)&lt;=1)+IF(SUM($J$213:DM213)+($D$213/MiY)&gt;1,1-(SUM($J$213:DM213)+($D$213/MiY)),0)),5)*(DN$7&gt;=$E$213)</f>
        <v>0</v>
      </c>
      <c r="DO213" s="155">
        <f>ROUND(($D$213/MiY*(SUM($J$213:DN213)&lt;=1)+IF(SUM($J$213:DN213)+($D$213/MiY)&gt;1,1-(SUM($J$213:DN213)+($D$213/MiY)),0)),5)*(DO$7&gt;=$E$213)</f>
        <v>0</v>
      </c>
      <c r="DP213" s="155">
        <f>ROUND(($D$213/MiY*(SUM($J$213:DO213)&lt;=1)+IF(SUM($J$213:DO213)+($D$213/MiY)&gt;1,1-(SUM($J$213:DO213)+($D$213/MiY)),0)),5)*(DP$7&gt;=$E$213)</f>
        <v>0</v>
      </c>
      <c r="DQ213" s="155">
        <f>ROUND(($D$213/MiY*(SUM($J$213:DP213)&lt;=1)+IF(SUM($J$213:DP213)+($D$213/MiY)&gt;1,1-(SUM($J$213:DP213)+($D$213/MiY)),0)),5)*(DQ$7&gt;=$E$213)</f>
        <v>0</v>
      </c>
      <c r="DR213" s="155">
        <f>ROUND(($D$213/MiY*(SUM($J$213:DQ213)&lt;=1)+IF(SUM($J$213:DQ213)+($D$213/MiY)&gt;1,1-(SUM($J$213:DQ213)+($D$213/MiY)),0)),5)*(DR$7&gt;=$E$213)</f>
        <v>0</v>
      </c>
      <c r="DS213" s="155">
        <f>ROUND(($D$213/MiY*(SUM($J$213:DR213)&lt;=1)+IF(SUM($J$213:DR213)+($D$213/MiY)&gt;1,1-(SUM($J$213:DR213)+($D$213/MiY)),0)),5)*(DS$7&gt;=$E$213)</f>
        <v>0</v>
      </c>
      <c r="DT213" s="155">
        <f>ROUND(($D$213/MiY*(SUM($J$213:DS213)&lt;=1)+IF(SUM($J$213:DS213)+($D$213/MiY)&gt;1,1-(SUM($J$213:DS213)+($D$213/MiY)),0)),5)*(DT$7&gt;=$E$213)</f>
        <v>0</v>
      </c>
      <c r="DU213" s="155">
        <f>ROUND(($D$213/MiY*(SUM($J$213:DT213)&lt;=1)+IF(SUM($J$213:DT213)+($D$213/MiY)&gt;1,1-(SUM($J$213:DT213)+($D$213/MiY)),0)),5)*(DU$7&gt;=$E$213)</f>
        <v>0</v>
      </c>
      <c r="DV213" s="155">
        <f>ROUND(($D$213/MiY*(SUM($J$213:DU213)&lt;=1)+IF(SUM($J$213:DU213)+($D$213/MiY)&gt;1,1-(SUM($J$213:DU213)+($D$213/MiY)),0)),5)*(DV$7&gt;=$E$213)</f>
        <v>0</v>
      </c>
      <c r="DW213" s="155">
        <f>ROUND(($D$213/MiY*(SUM($J$213:DV213)&lt;=1)+IF(SUM($J$213:DV213)+($D$213/MiY)&gt;1,1-(SUM($J$213:DV213)+($D$213/MiY)),0)),5)*(DW$7&gt;=$E$213)</f>
        <v>0</v>
      </c>
      <c r="DX213" s="155">
        <f>ROUND(($D$213/MiY*(SUM($J$213:DW213)&lt;=1)+IF(SUM($J$213:DW213)+($D$213/MiY)&gt;1,1-(SUM($J$213:DW213)+($D$213/MiY)),0)),5)*(DX$7&gt;=$E$213)</f>
        <v>0</v>
      </c>
      <c r="DY213" s="155">
        <f>ROUND(($D$213/MiY*(SUM($J$213:DX213)&lt;=1)+IF(SUM($J$213:DX213)+($D$213/MiY)&gt;1,1-(SUM($J$213:DX213)+($D$213/MiY)),0)),5)*(DY$7&gt;=$E$213)</f>
        <v>0</v>
      </c>
      <c r="DZ213" s="155">
        <f>ROUND(($D$213/MiY*(SUM($J$213:DY213)&lt;=1)+IF(SUM($J$213:DY213)+($D$213/MiY)&gt;1,1-(SUM($J$213:DY213)+($D$213/MiY)),0)),5)*(DZ$7&gt;=$E$213)</f>
        <v>0</v>
      </c>
      <c r="EA213" s="155">
        <f>ROUND(($D$213/MiY*(SUM($J$213:DZ213)&lt;=1)+IF(SUM($J$213:DZ213)+($D$213/MiY)&gt;1,1-(SUM($J$213:DZ213)+($D$213/MiY)),0)),5)*(EA$7&gt;=$E$213)</f>
        <v>0</v>
      </c>
      <c r="EB213" s="155">
        <f>ROUND(($D$213/MiY*(SUM($J$213:EA213)&lt;=1)+IF(SUM($J$213:EA213)+($D$213/MiY)&gt;1,1-(SUM($J$213:EA213)+($D$213/MiY)),0)),5)*(EB$7&gt;=$E$213)</f>
        <v>0</v>
      </c>
    </row>
    <row r="214" spans="3:132" outlineLevel="1" x14ac:dyDescent="0.25">
      <c r="C214" s="317" t="s">
        <v>526</v>
      </c>
      <c r="G214" s="52" t="s">
        <v>525</v>
      </c>
      <c r="H214" s="46">
        <f t="shared" si="2858"/>
        <v>18042277.669338349</v>
      </c>
      <c r="J214" s="82">
        <f t="shared" ref="J214" si="2861">SUM($J$212:$EB$212)*J213</f>
        <v>0</v>
      </c>
      <c r="K214" s="82">
        <f t="shared" ref="K214" si="2862">SUM($J$212:$EB$212)*K213</f>
        <v>0</v>
      </c>
      <c r="L214" s="82">
        <f t="shared" ref="L214" si="2863">SUM($J$212:$EB$212)*L213</f>
        <v>0</v>
      </c>
      <c r="M214" s="82">
        <f t="shared" ref="M214" si="2864">SUM($J$212:$EB$212)*M213</f>
        <v>0</v>
      </c>
      <c r="N214" s="82">
        <f t="shared" ref="N214" si="2865">SUM($J$212:$EB$212)*N213</f>
        <v>0</v>
      </c>
      <c r="O214" s="82">
        <f t="shared" ref="O214" si="2866">SUM($J$212:$EB$212)*O213</f>
        <v>0</v>
      </c>
      <c r="P214" s="82">
        <f t="shared" ref="P214" si="2867">SUM($J$212:$EB$212)*P213</f>
        <v>0</v>
      </c>
      <c r="Q214" s="82">
        <f t="shared" ref="Q214" si="2868">SUM($J$212:$EB$212)*Q213</f>
        <v>0</v>
      </c>
      <c r="R214" s="82">
        <f t="shared" ref="R214" si="2869">SUM($J$212:$EB$212)*R213</f>
        <v>0</v>
      </c>
      <c r="S214" s="82">
        <f t="shared" ref="S214" si="2870">SUM($J$212:$EB$212)*S213</f>
        <v>0</v>
      </c>
      <c r="T214" s="82">
        <f t="shared" ref="T214" si="2871">SUM($J$212:$EB$212)*T213</f>
        <v>0</v>
      </c>
      <c r="U214" s="82">
        <f t="shared" ref="U214" si="2872">SUM($J$212:$EB$212)*U213</f>
        <v>0</v>
      </c>
      <c r="V214" s="82">
        <f t="shared" ref="V214" si="2873">SUM($J$212:$EB$212)*V213</f>
        <v>0</v>
      </c>
      <c r="W214" s="82">
        <f t="shared" ref="W214" si="2874">SUM($J$212:$EB$212)*W213</f>
        <v>0</v>
      </c>
      <c r="X214" s="82">
        <f t="shared" ref="X214" si="2875">SUM($J$212:$EB$212)*X213</f>
        <v>0</v>
      </c>
      <c r="Y214" s="82">
        <f t="shared" ref="Y214" si="2876">SUM($J$212:$EB$212)*Y213</f>
        <v>0</v>
      </c>
      <c r="Z214" s="82">
        <f t="shared" ref="Z214" si="2877">SUM($J$212:$EB$212)*Z213</f>
        <v>0</v>
      </c>
      <c r="AA214" s="82">
        <f t="shared" ref="AA214" si="2878">SUM($J$212:$EB$212)*AA213</f>
        <v>0</v>
      </c>
      <c r="AB214" s="82">
        <f t="shared" ref="AB214" si="2879">SUM($J$212:$EB$212)*AB213</f>
        <v>0</v>
      </c>
      <c r="AC214" s="82">
        <f t="shared" ref="AC214" si="2880">SUM($J$212:$EB$212)*AC213</f>
        <v>0</v>
      </c>
      <c r="AD214" s="82">
        <f t="shared" ref="AD214" si="2881">SUM($J$212:$EB$212)*AD213</f>
        <v>0</v>
      </c>
      <c r="AE214" s="82">
        <f t="shared" ref="AE214" si="2882">SUM($J$212:$EB$212)*AE213</f>
        <v>0</v>
      </c>
      <c r="AF214" s="82">
        <f t="shared" ref="AF214" si="2883">SUM($J$212:$EB$212)*AF213</f>
        <v>0</v>
      </c>
      <c r="AG214" s="82">
        <f t="shared" ref="AG214" si="2884">SUM($J$212:$EB$212)*AG213</f>
        <v>0</v>
      </c>
      <c r="AH214" s="82">
        <f t="shared" ref="AH214" si="2885">SUM($J$212:$EB$212)*AH213</f>
        <v>962194.66810581402</v>
      </c>
      <c r="AI214" s="82">
        <f>SUM($J$212:$EB$212)*AI213</f>
        <v>962194.66810581402</v>
      </c>
      <c r="AJ214" s="82">
        <f>SUM($J$212:$EB$212)*AJ213</f>
        <v>962194.66810581402</v>
      </c>
      <c r="AK214" s="82">
        <f t="shared" ref="AK214:BA214" si="2886">SUM($J$212:$EB$212)*AK213</f>
        <v>962194.66810581402</v>
      </c>
      <c r="AL214" s="82">
        <f t="shared" si="2886"/>
        <v>962194.66810581402</v>
      </c>
      <c r="AM214" s="82">
        <f t="shared" si="2886"/>
        <v>962194.66810581402</v>
      </c>
      <c r="AN214" s="82">
        <f t="shared" si="2886"/>
        <v>962194.66810581402</v>
      </c>
      <c r="AO214" s="82">
        <f t="shared" si="2886"/>
        <v>962194.66810581402</v>
      </c>
      <c r="AP214" s="82">
        <f t="shared" si="2886"/>
        <v>962194.66810581402</v>
      </c>
      <c r="AQ214" s="82">
        <f t="shared" si="2886"/>
        <v>962194.66810581402</v>
      </c>
      <c r="AR214" s="82">
        <f t="shared" si="2886"/>
        <v>962194.66810581402</v>
      </c>
      <c r="AS214" s="82">
        <f t="shared" si="2886"/>
        <v>962194.66810581402</v>
      </c>
      <c r="AT214" s="82">
        <f t="shared" si="2886"/>
        <v>962194.66810581402</v>
      </c>
      <c r="AU214" s="82">
        <f t="shared" si="2886"/>
        <v>962194.66810581402</v>
      </c>
      <c r="AV214" s="82">
        <f t="shared" si="2886"/>
        <v>962194.66810581402</v>
      </c>
      <c r="AW214" s="82">
        <f t="shared" si="2886"/>
        <v>962194.66810581402</v>
      </c>
      <c r="AX214" s="82">
        <f t="shared" si="2886"/>
        <v>962194.66810581402</v>
      </c>
      <c r="AY214" s="82">
        <f t="shared" si="2886"/>
        <v>962194.66810581402</v>
      </c>
      <c r="AZ214" s="82">
        <f t="shared" si="2886"/>
        <v>722773.64343369415</v>
      </c>
      <c r="BA214" s="82">
        <f t="shared" si="2886"/>
        <v>0</v>
      </c>
      <c r="BB214" s="82">
        <f>SUM($J$212:$EB$212)*BB213</f>
        <v>0</v>
      </c>
      <c r="BC214" s="82">
        <f t="shared" ref="BC214:DN214" si="2887">SUM($J$212:$EB$212)*BC213</f>
        <v>0</v>
      </c>
      <c r="BD214" s="82">
        <f t="shared" si="2887"/>
        <v>0</v>
      </c>
      <c r="BE214" s="82">
        <f t="shared" si="2887"/>
        <v>0</v>
      </c>
      <c r="BF214" s="82">
        <f t="shared" si="2887"/>
        <v>0</v>
      </c>
      <c r="BG214" s="82">
        <f t="shared" si="2887"/>
        <v>0</v>
      </c>
      <c r="BH214" s="82">
        <f t="shared" si="2887"/>
        <v>0</v>
      </c>
      <c r="BI214" s="82">
        <f t="shared" si="2887"/>
        <v>0</v>
      </c>
      <c r="BJ214" s="82">
        <f t="shared" si="2887"/>
        <v>0</v>
      </c>
      <c r="BK214" s="82">
        <f t="shared" si="2887"/>
        <v>0</v>
      </c>
      <c r="BL214" s="82">
        <f t="shared" si="2887"/>
        <v>0</v>
      </c>
      <c r="BM214" s="82">
        <f t="shared" si="2887"/>
        <v>0</v>
      </c>
      <c r="BN214" s="82">
        <f t="shared" si="2887"/>
        <v>0</v>
      </c>
      <c r="BO214" s="82">
        <f t="shared" si="2887"/>
        <v>0</v>
      </c>
      <c r="BP214" s="82">
        <f t="shared" si="2887"/>
        <v>0</v>
      </c>
      <c r="BQ214" s="82">
        <f t="shared" si="2887"/>
        <v>0</v>
      </c>
      <c r="BR214" s="82">
        <f t="shared" si="2887"/>
        <v>0</v>
      </c>
      <c r="BS214" s="82">
        <f t="shared" si="2887"/>
        <v>0</v>
      </c>
      <c r="BT214" s="82">
        <f t="shared" si="2887"/>
        <v>0</v>
      </c>
      <c r="BU214" s="82">
        <f t="shared" si="2887"/>
        <v>0</v>
      </c>
      <c r="BV214" s="82">
        <f t="shared" si="2887"/>
        <v>0</v>
      </c>
      <c r="BW214" s="82">
        <f t="shared" si="2887"/>
        <v>0</v>
      </c>
      <c r="BX214" s="82">
        <f t="shared" si="2887"/>
        <v>0</v>
      </c>
      <c r="BY214" s="82">
        <f t="shared" si="2887"/>
        <v>0</v>
      </c>
      <c r="BZ214" s="82">
        <f t="shared" si="2887"/>
        <v>0</v>
      </c>
      <c r="CA214" s="82">
        <f t="shared" si="2887"/>
        <v>0</v>
      </c>
      <c r="CB214" s="82">
        <f t="shared" si="2887"/>
        <v>0</v>
      </c>
      <c r="CC214" s="82">
        <f t="shared" si="2887"/>
        <v>0</v>
      </c>
      <c r="CD214" s="82">
        <f t="shared" si="2887"/>
        <v>0</v>
      </c>
      <c r="CE214" s="82">
        <f t="shared" si="2887"/>
        <v>0</v>
      </c>
      <c r="CF214" s="82">
        <f t="shared" si="2887"/>
        <v>0</v>
      </c>
      <c r="CG214" s="82">
        <f t="shared" si="2887"/>
        <v>0</v>
      </c>
      <c r="CH214" s="82">
        <f t="shared" si="2887"/>
        <v>0</v>
      </c>
      <c r="CI214" s="82">
        <f t="shared" si="2887"/>
        <v>0</v>
      </c>
      <c r="CJ214" s="82">
        <f t="shared" si="2887"/>
        <v>0</v>
      </c>
      <c r="CK214" s="82">
        <f t="shared" si="2887"/>
        <v>0</v>
      </c>
      <c r="CL214" s="82">
        <f t="shared" si="2887"/>
        <v>0</v>
      </c>
      <c r="CM214" s="82">
        <f t="shared" si="2887"/>
        <v>0</v>
      </c>
      <c r="CN214" s="82">
        <f t="shared" si="2887"/>
        <v>0</v>
      </c>
      <c r="CO214" s="82">
        <f t="shared" si="2887"/>
        <v>0</v>
      </c>
      <c r="CP214" s="82">
        <f t="shared" si="2887"/>
        <v>0</v>
      </c>
      <c r="CQ214" s="82">
        <f t="shared" si="2887"/>
        <v>0</v>
      </c>
      <c r="CR214" s="82">
        <f t="shared" si="2887"/>
        <v>0</v>
      </c>
      <c r="CS214" s="82">
        <f t="shared" si="2887"/>
        <v>0</v>
      </c>
      <c r="CT214" s="82">
        <f t="shared" si="2887"/>
        <v>0</v>
      </c>
      <c r="CU214" s="82">
        <f t="shared" si="2887"/>
        <v>0</v>
      </c>
      <c r="CV214" s="82">
        <f t="shared" si="2887"/>
        <v>0</v>
      </c>
      <c r="CW214" s="82">
        <f t="shared" si="2887"/>
        <v>0</v>
      </c>
      <c r="CX214" s="82">
        <f t="shared" si="2887"/>
        <v>0</v>
      </c>
      <c r="CY214" s="82">
        <f t="shared" si="2887"/>
        <v>0</v>
      </c>
      <c r="CZ214" s="82">
        <f t="shared" si="2887"/>
        <v>0</v>
      </c>
      <c r="DA214" s="82">
        <f t="shared" si="2887"/>
        <v>0</v>
      </c>
      <c r="DB214" s="82">
        <f t="shared" si="2887"/>
        <v>0</v>
      </c>
      <c r="DC214" s="82">
        <f t="shared" si="2887"/>
        <v>0</v>
      </c>
      <c r="DD214" s="82">
        <f t="shared" si="2887"/>
        <v>0</v>
      </c>
      <c r="DE214" s="82">
        <f t="shared" si="2887"/>
        <v>0</v>
      </c>
      <c r="DF214" s="82">
        <f t="shared" si="2887"/>
        <v>0</v>
      </c>
      <c r="DG214" s="82">
        <f t="shared" si="2887"/>
        <v>0</v>
      </c>
      <c r="DH214" s="82">
        <f t="shared" si="2887"/>
        <v>0</v>
      </c>
      <c r="DI214" s="82">
        <f t="shared" si="2887"/>
        <v>0</v>
      </c>
      <c r="DJ214" s="82">
        <f t="shared" si="2887"/>
        <v>0</v>
      </c>
      <c r="DK214" s="82">
        <f t="shared" si="2887"/>
        <v>0</v>
      </c>
      <c r="DL214" s="82">
        <f t="shared" si="2887"/>
        <v>0</v>
      </c>
      <c r="DM214" s="82">
        <f t="shared" si="2887"/>
        <v>0</v>
      </c>
      <c r="DN214" s="82">
        <f t="shared" si="2887"/>
        <v>0</v>
      </c>
      <c r="DO214" s="82">
        <f t="shared" ref="DO214:EB214" si="2888">SUM($J$212:$EB$212)*DO213</f>
        <v>0</v>
      </c>
      <c r="DP214" s="82">
        <f t="shared" si="2888"/>
        <v>0</v>
      </c>
      <c r="DQ214" s="82">
        <f t="shared" si="2888"/>
        <v>0</v>
      </c>
      <c r="DR214" s="82">
        <f t="shared" si="2888"/>
        <v>0</v>
      </c>
      <c r="DS214" s="82">
        <f t="shared" si="2888"/>
        <v>0</v>
      </c>
      <c r="DT214" s="82">
        <f t="shared" si="2888"/>
        <v>0</v>
      </c>
      <c r="DU214" s="82">
        <f t="shared" si="2888"/>
        <v>0</v>
      </c>
      <c r="DV214" s="82">
        <f t="shared" si="2888"/>
        <v>0</v>
      </c>
      <c r="DW214" s="82">
        <f t="shared" si="2888"/>
        <v>0</v>
      </c>
      <c r="DX214" s="82">
        <f t="shared" si="2888"/>
        <v>0</v>
      </c>
      <c r="DY214" s="82">
        <f t="shared" si="2888"/>
        <v>0</v>
      </c>
      <c r="DZ214" s="82">
        <f t="shared" si="2888"/>
        <v>0</v>
      </c>
      <c r="EA214" s="82">
        <f t="shared" si="2888"/>
        <v>0</v>
      </c>
      <c r="EB214" s="82">
        <f t="shared" si="2888"/>
        <v>0</v>
      </c>
    </row>
    <row r="215" spans="3:132" outlineLevel="1" x14ac:dyDescent="0.25">
      <c r="C215" s="317" t="s">
        <v>527</v>
      </c>
      <c r="D215" s="31">
        <f>Costs!$I$39</f>
        <v>1.9</v>
      </c>
      <c r="E215" s="31">
        <f>Costs!$I$40</f>
        <v>0.4</v>
      </c>
      <c r="G215" s="52" t="s">
        <v>220</v>
      </c>
      <c r="H215" s="29"/>
      <c r="J215" s="312">
        <f t="shared" ref="J215:BU215" si="2889">$D215-$E215</f>
        <v>1.5</v>
      </c>
      <c r="K215" s="312">
        <f t="shared" si="2889"/>
        <v>1.5</v>
      </c>
      <c r="L215" s="312">
        <f t="shared" si="2889"/>
        <v>1.5</v>
      </c>
      <c r="M215" s="312">
        <f t="shared" si="2889"/>
        <v>1.5</v>
      </c>
      <c r="N215" s="312">
        <f t="shared" si="2889"/>
        <v>1.5</v>
      </c>
      <c r="O215" s="312">
        <f t="shared" si="2889"/>
        <v>1.5</v>
      </c>
      <c r="P215" s="312">
        <f t="shared" si="2889"/>
        <v>1.5</v>
      </c>
      <c r="Q215" s="312">
        <f t="shared" si="2889"/>
        <v>1.5</v>
      </c>
      <c r="R215" s="312">
        <f t="shared" si="2889"/>
        <v>1.5</v>
      </c>
      <c r="S215" s="312">
        <f t="shared" si="2889"/>
        <v>1.5</v>
      </c>
      <c r="T215" s="312">
        <f t="shared" si="2889"/>
        <v>1.5</v>
      </c>
      <c r="U215" s="312">
        <f t="shared" si="2889"/>
        <v>1.5</v>
      </c>
      <c r="V215" s="312">
        <f t="shared" si="2889"/>
        <v>1.5</v>
      </c>
      <c r="W215" s="312">
        <f t="shared" si="2889"/>
        <v>1.5</v>
      </c>
      <c r="X215" s="312">
        <f t="shared" si="2889"/>
        <v>1.5</v>
      </c>
      <c r="Y215" s="312">
        <f t="shared" si="2889"/>
        <v>1.5</v>
      </c>
      <c r="Z215" s="312">
        <f t="shared" si="2889"/>
        <v>1.5</v>
      </c>
      <c r="AA215" s="312">
        <f t="shared" si="2889"/>
        <v>1.5</v>
      </c>
      <c r="AB215" s="312">
        <f t="shared" si="2889"/>
        <v>1.5</v>
      </c>
      <c r="AC215" s="312">
        <f t="shared" si="2889"/>
        <v>1.5</v>
      </c>
      <c r="AD215" s="312">
        <f t="shared" si="2889"/>
        <v>1.5</v>
      </c>
      <c r="AE215" s="312">
        <f t="shared" si="2889"/>
        <v>1.5</v>
      </c>
      <c r="AF215" s="312">
        <f t="shared" si="2889"/>
        <v>1.5</v>
      </c>
      <c r="AG215" s="312">
        <f t="shared" si="2889"/>
        <v>1.5</v>
      </c>
      <c r="AH215" s="312">
        <f t="shared" si="2889"/>
        <v>1.5</v>
      </c>
      <c r="AI215" s="312">
        <f t="shared" si="2889"/>
        <v>1.5</v>
      </c>
      <c r="AJ215" s="312">
        <f t="shared" si="2889"/>
        <v>1.5</v>
      </c>
      <c r="AK215" s="312">
        <f t="shared" si="2889"/>
        <v>1.5</v>
      </c>
      <c r="AL215" s="312">
        <f t="shared" si="2889"/>
        <v>1.5</v>
      </c>
      <c r="AM215" s="312">
        <f t="shared" si="2889"/>
        <v>1.5</v>
      </c>
      <c r="AN215" s="312">
        <f t="shared" si="2889"/>
        <v>1.5</v>
      </c>
      <c r="AO215" s="312">
        <f t="shared" si="2889"/>
        <v>1.5</v>
      </c>
      <c r="AP215" s="312">
        <f t="shared" si="2889"/>
        <v>1.5</v>
      </c>
      <c r="AQ215" s="312">
        <f t="shared" si="2889"/>
        <v>1.5</v>
      </c>
      <c r="AR215" s="312">
        <f t="shared" si="2889"/>
        <v>1.5</v>
      </c>
      <c r="AS215" s="312">
        <f t="shared" si="2889"/>
        <v>1.5</v>
      </c>
      <c r="AT215" s="312">
        <f t="shared" si="2889"/>
        <v>1.5</v>
      </c>
      <c r="AU215" s="312">
        <f t="shared" si="2889"/>
        <v>1.5</v>
      </c>
      <c r="AV215" s="312">
        <f t="shared" si="2889"/>
        <v>1.5</v>
      </c>
      <c r="AW215" s="312">
        <f t="shared" si="2889"/>
        <v>1.5</v>
      </c>
      <c r="AX215" s="312">
        <f t="shared" si="2889"/>
        <v>1.5</v>
      </c>
      <c r="AY215" s="312">
        <f t="shared" si="2889"/>
        <v>1.5</v>
      </c>
      <c r="AZ215" s="312">
        <f t="shared" si="2889"/>
        <v>1.5</v>
      </c>
      <c r="BA215" s="312">
        <f t="shared" si="2889"/>
        <v>1.5</v>
      </c>
      <c r="BB215" s="312">
        <f t="shared" si="2889"/>
        <v>1.5</v>
      </c>
      <c r="BC215" s="312">
        <f t="shared" si="2889"/>
        <v>1.5</v>
      </c>
      <c r="BD215" s="312">
        <f t="shared" si="2889"/>
        <v>1.5</v>
      </c>
      <c r="BE215" s="312">
        <f t="shared" si="2889"/>
        <v>1.5</v>
      </c>
      <c r="BF215" s="312">
        <f t="shared" si="2889"/>
        <v>1.5</v>
      </c>
      <c r="BG215" s="312">
        <f t="shared" si="2889"/>
        <v>1.5</v>
      </c>
      <c r="BH215" s="312">
        <f t="shared" si="2889"/>
        <v>1.5</v>
      </c>
      <c r="BI215" s="312">
        <f t="shared" si="2889"/>
        <v>1.5</v>
      </c>
      <c r="BJ215" s="312">
        <f t="shared" si="2889"/>
        <v>1.5</v>
      </c>
      <c r="BK215" s="312">
        <f t="shared" si="2889"/>
        <v>1.5</v>
      </c>
      <c r="BL215" s="312">
        <f t="shared" si="2889"/>
        <v>1.5</v>
      </c>
      <c r="BM215" s="312">
        <f t="shared" si="2889"/>
        <v>1.5</v>
      </c>
      <c r="BN215" s="312">
        <f t="shared" si="2889"/>
        <v>1.5</v>
      </c>
      <c r="BO215" s="312">
        <f t="shared" si="2889"/>
        <v>1.5</v>
      </c>
      <c r="BP215" s="312">
        <f t="shared" si="2889"/>
        <v>1.5</v>
      </c>
      <c r="BQ215" s="312">
        <f t="shared" si="2889"/>
        <v>1.5</v>
      </c>
      <c r="BR215" s="312">
        <f t="shared" si="2889"/>
        <v>1.5</v>
      </c>
      <c r="BS215" s="312">
        <f t="shared" si="2889"/>
        <v>1.5</v>
      </c>
      <c r="BT215" s="312">
        <f t="shared" si="2889"/>
        <v>1.5</v>
      </c>
      <c r="BU215" s="312">
        <f t="shared" si="2889"/>
        <v>1.5</v>
      </c>
      <c r="BV215" s="312">
        <f t="shared" ref="BV215:EB215" si="2890">$D215-$E215</f>
        <v>1.5</v>
      </c>
      <c r="BW215" s="312">
        <f t="shared" si="2890"/>
        <v>1.5</v>
      </c>
      <c r="BX215" s="312">
        <f t="shared" si="2890"/>
        <v>1.5</v>
      </c>
      <c r="BY215" s="312">
        <f t="shared" si="2890"/>
        <v>1.5</v>
      </c>
      <c r="BZ215" s="312">
        <f t="shared" si="2890"/>
        <v>1.5</v>
      </c>
      <c r="CA215" s="312">
        <f t="shared" si="2890"/>
        <v>1.5</v>
      </c>
      <c r="CB215" s="312">
        <f t="shared" si="2890"/>
        <v>1.5</v>
      </c>
      <c r="CC215" s="312">
        <f t="shared" si="2890"/>
        <v>1.5</v>
      </c>
      <c r="CD215" s="312">
        <f t="shared" si="2890"/>
        <v>1.5</v>
      </c>
      <c r="CE215" s="312">
        <f t="shared" si="2890"/>
        <v>1.5</v>
      </c>
      <c r="CF215" s="312">
        <f t="shared" si="2890"/>
        <v>1.5</v>
      </c>
      <c r="CG215" s="312">
        <f t="shared" si="2890"/>
        <v>1.5</v>
      </c>
      <c r="CH215" s="312">
        <f t="shared" si="2890"/>
        <v>1.5</v>
      </c>
      <c r="CI215" s="312">
        <f t="shared" si="2890"/>
        <v>1.5</v>
      </c>
      <c r="CJ215" s="312">
        <f t="shared" si="2890"/>
        <v>1.5</v>
      </c>
      <c r="CK215" s="312">
        <f t="shared" si="2890"/>
        <v>1.5</v>
      </c>
      <c r="CL215" s="312">
        <f t="shared" si="2890"/>
        <v>1.5</v>
      </c>
      <c r="CM215" s="312">
        <f t="shared" si="2890"/>
        <v>1.5</v>
      </c>
      <c r="CN215" s="312">
        <f t="shared" si="2890"/>
        <v>1.5</v>
      </c>
      <c r="CO215" s="312">
        <f t="shared" si="2890"/>
        <v>1.5</v>
      </c>
      <c r="CP215" s="312">
        <f t="shared" si="2890"/>
        <v>1.5</v>
      </c>
      <c r="CQ215" s="312">
        <f t="shared" si="2890"/>
        <v>1.5</v>
      </c>
      <c r="CR215" s="312">
        <f t="shared" si="2890"/>
        <v>1.5</v>
      </c>
      <c r="CS215" s="312">
        <f t="shared" si="2890"/>
        <v>1.5</v>
      </c>
      <c r="CT215" s="312">
        <f t="shared" si="2890"/>
        <v>1.5</v>
      </c>
      <c r="CU215" s="312">
        <f t="shared" si="2890"/>
        <v>1.5</v>
      </c>
      <c r="CV215" s="312">
        <f t="shared" si="2890"/>
        <v>1.5</v>
      </c>
      <c r="CW215" s="312">
        <f t="shared" si="2890"/>
        <v>1.5</v>
      </c>
      <c r="CX215" s="312">
        <f t="shared" si="2890"/>
        <v>1.5</v>
      </c>
      <c r="CY215" s="312">
        <f t="shared" si="2890"/>
        <v>1.5</v>
      </c>
      <c r="CZ215" s="312">
        <f t="shared" si="2890"/>
        <v>1.5</v>
      </c>
      <c r="DA215" s="312">
        <f t="shared" si="2890"/>
        <v>1.5</v>
      </c>
      <c r="DB215" s="312">
        <f t="shared" si="2890"/>
        <v>1.5</v>
      </c>
      <c r="DC215" s="312">
        <f t="shared" si="2890"/>
        <v>1.5</v>
      </c>
      <c r="DD215" s="312">
        <f t="shared" si="2890"/>
        <v>1.5</v>
      </c>
      <c r="DE215" s="312">
        <f t="shared" si="2890"/>
        <v>1.5</v>
      </c>
      <c r="DF215" s="312">
        <f t="shared" si="2890"/>
        <v>1.5</v>
      </c>
      <c r="DG215" s="312">
        <f t="shared" si="2890"/>
        <v>1.5</v>
      </c>
      <c r="DH215" s="312">
        <f t="shared" si="2890"/>
        <v>1.5</v>
      </c>
      <c r="DI215" s="312">
        <f t="shared" si="2890"/>
        <v>1.5</v>
      </c>
      <c r="DJ215" s="312">
        <f t="shared" si="2890"/>
        <v>1.5</v>
      </c>
      <c r="DK215" s="312">
        <f t="shared" si="2890"/>
        <v>1.5</v>
      </c>
      <c r="DL215" s="312">
        <f t="shared" si="2890"/>
        <v>1.5</v>
      </c>
      <c r="DM215" s="312">
        <f t="shared" si="2890"/>
        <v>1.5</v>
      </c>
      <c r="DN215" s="312">
        <f t="shared" si="2890"/>
        <v>1.5</v>
      </c>
      <c r="DO215" s="312">
        <f t="shared" si="2890"/>
        <v>1.5</v>
      </c>
      <c r="DP215" s="312">
        <f t="shared" si="2890"/>
        <v>1.5</v>
      </c>
      <c r="DQ215" s="312">
        <f t="shared" si="2890"/>
        <v>1.5</v>
      </c>
      <c r="DR215" s="312">
        <f t="shared" si="2890"/>
        <v>1.5</v>
      </c>
      <c r="DS215" s="312">
        <f t="shared" si="2890"/>
        <v>1.5</v>
      </c>
      <c r="DT215" s="312">
        <f t="shared" si="2890"/>
        <v>1.5</v>
      </c>
      <c r="DU215" s="312">
        <f t="shared" si="2890"/>
        <v>1.5</v>
      </c>
      <c r="DV215" s="312">
        <f t="shared" si="2890"/>
        <v>1.5</v>
      </c>
      <c r="DW215" s="312">
        <f t="shared" si="2890"/>
        <v>1.5</v>
      </c>
      <c r="DX215" s="312">
        <f t="shared" si="2890"/>
        <v>1.5</v>
      </c>
      <c r="DY215" s="312">
        <f t="shared" si="2890"/>
        <v>1.5</v>
      </c>
      <c r="DZ215" s="312">
        <f t="shared" si="2890"/>
        <v>1.5</v>
      </c>
      <c r="EA215" s="312">
        <f t="shared" si="2890"/>
        <v>1.5</v>
      </c>
      <c r="EB215" s="312">
        <f t="shared" si="2890"/>
        <v>1.5</v>
      </c>
    </row>
    <row r="216" spans="3:132" outlineLevel="1" x14ac:dyDescent="0.25">
      <c r="C216" s="323" t="s">
        <v>530</v>
      </c>
      <c r="D216" s="38"/>
      <c r="E216" s="38"/>
      <c r="F216" s="38"/>
      <c r="G216" s="55" t="s">
        <v>220</v>
      </c>
      <c r="H216" s="316">
        <f t="shared" ref="H216" si="2891">SUM(J216:EB216)</f>
        <v>27063416.504007511</v>
      </c>
      <c r="I216" s="38"/>
      <c r="J216" s="314">
        <f t="shared" ref="J216:Y216" si="2892">J214*J215</f>
        <v>0</v>
      </c>
      <c r="K216" s="314">
        <f t="shared" si="2892"/>
        <v>0</v>
      </c>
      <c r="L216" s="314">
        <f t="shared" si="2892"/>
        <v>0</v>
      </c>
      <c r="M216" s="314">
        <f t="shared" si="2892"/>
        <v>0</v>
      </c>
      <c r="N216" s="314">
        <f t="shared" si="2892"/>
        <v>0</v>
      </c>
      <c r="O216" s="314">
        <f t="shared" si="2892"/>
        <v>0</v>
      </c>
      <c r="P216" s="314">
        <f t="shared" si="2892"/>
        <v>0</v>
      </c>
      <c r="Q216" s="314">
        <f t="shared" si="2892"/>
        <v>0</v>
      </c>
      <c r="R216" s="314">
        <f t="shared" si="2892"/>
        <v>0</v>
      </c>
      <c r="S216" s="314">
        <f t="shared" si="2892"/>
        <v>0</v>
      </c>
      <c r="T216" s="314">
        <f t="shared" si="2892"/>
        <v>0</v>
      </c>
      <c r="U216" s="314">
        <f t="shared" si="2892"/>
        <v>0</v>
      </c>
      <c r="V216" s="314">
        <f t="shared" si="2892"/>
        <v>0</v>
      </c>
      <c r="W216" s="314">
        <f t="shared" si="2892"/>
        <v>0</v>
      </c>
      <c r="X216" s="314">
        <f t="shared" si="2892"/>
        <v>0</v>
      </c>
      <c r="Y216" s="314">
        <f t="shared" si="2892"/>
        <v>0</v>
      </c>
      <c r="Z216" s="314">
        <f>Z214*Z215</f>
        <v>0</v>
      </c>
      <c r="AA216" s="314">
        <f t="shared" ref="AA216:CL216" si="2893">AA214*AA215</f>
        <v>0</v>
      </c>
      <c r="AB216" s="314">
        <f t="shared" si="2893"/>
        <v>0</v>
      </c>
      <c r="AC216" s="314">
        <f t="shared" si="2893"/>
        <v>0</v>
      </c>
      <c r="AD216" s="314">
        <f t="shared" si="2893"/>
        <v>0</v>
      </c>
      <c r="AE216" s="314">
        <f t="shared" si="2893"/>
        <v>0</v>
      </c>
      <c r="AF216" s="314">
        <f t="shared" si="2893"/>
        <v>0</v>
      </c>
      <c r="AG216" s="314">
        <f t="shared" si="2893"/>
        <v>0</v>
      </c>
      <c r="AH216" s="314">
        <f t="shared" si="2893"/>
        <v>1443292.002158721</v>
      </c>
      <c r="AI216" s="314">
        <f t="shared" si="2893"/>
        <v>1443292.002158721</v>
      </c>
      <c r="AJ216" s="314">
        <f t="shared" si="2893"/>
        <v>1443292.002158721</v>
      </c>
      <c r="AK216" s="314">
        <f t="shared" si="2893"/>
        <v>1443292.002158721</v>
      </c>
      <c r="AL216" s="314">
        <f t="shared" si="2893"/>
        <v>1443292.002158721</v>
      </c>
      <c r="AM216" s="314">
        <f t="shared" si="2893"/>
        <v>1443292.002158721</v>
      </c>
      <c r="AN216" s="314">
        <f t="shared" si="2893"/>
        <v>1443292.002158721</v>
      </c>
      <c r="AO216" s="314">
        <f t="shared" si="2893"/>
        <v>1443292.002158721</v>
      </c>
      <c r="AP216" s="314">
        <f t="shared" si="2893"/>
        <v>1443292.002158721</v>
      </c>
      <c r="AQ216" s="314">
        <f t="shared" si="2893"/>
        <v>1443292.002158721</v>
      </c>
      <c r="AR216" s="314">
        <f t="shared" si="2893"/>
        <v>1443292.002158721</v>
      </c>
      <c r="AS216" s="314">
        <f t="shared" si="2893"/>
        <v>1443292.002158721</v>
      </c>
      <c r="AT216" s="314">
        <f t="shared" si="2893"/>
        <v>1443292.002158721</v>
      </c>
      <c r="AU216" s="314">
        <f t="shared" si="2893"/>
        <v>1443292.002158721</v>
      </c>
      <c r="AV216" s="314">
        <f t="shared" si="2893"/>
        <v>1443292.002158721</v>
      </c>
      <c r="AW216" s="314">
        <f t="shared" si="2893"/>
        <v>1443292.002158721</v>
      </c>
      <c r="AX216" s="314">
        <f t="shared" si="2893"/>
        <v>1443292.002158721</v>
      </c>
      <c r="AY216" s="314">
        <f t="shared" si="2893"/>
        <v>1443292.002158721</v>
      </c>
      <c r="AZ216" s="314">
        <f t="shared" si="2893"/>
        <v>1084160.4651505412</v>
      </c>
      <c r="BA216" s="314">
        <f t="shared" si="2893"/>
        <v>0</v>
      </c>
      <c r="BB216" s="314">
        <f t="shared" si="2893"/>
        <v>0</v>
      </c>
      <c r="BC216" s="314">
        <f t="shared" si="2893"/>
        <v>0</v>
      </c>
      <c r="BD216" s="314">
        <f t="shared" si="2893"/>
        <v>0</v>
      </c>
      <c r="BE216" s="314">
        <f t="shared" si="2893"/>
        <v>0</v>
      </c>
      <c r="BF216" s="314">
        <f t="shared" si="2893"/>
        <v>0</v>
      </c>
      <c r="BG216" s="314">
        <f t="shared" si="2893"/>
        <v>0</v>
      </c>
      <c r="BH216" s="314">
        <f t="shared" si="2893"/>
        <v>0</v>
      </c>
      <c r="BI216" s="314">
        <f t="shared" si="2893"/>
        <v>0</v>
      </c>
      <c r="BJ216" s="314">
        <f t="shared" si="2893"/>
        <v>0</v>
      </c>
      <c r="BK216" s="314">
        <f t="shared" si="2893"/>
        <v>0</v>
      </c>
      <c r="BL216" s="314">
        <f t="shared" si="2893"/>
        <v>0</v>
      </c>
      <c r="BM216" s="314">
        <f t="shared" si="2893"/>
        <v>0</v>
      </c>
      <c r="BN216" s="314">
        <f t="shared" si="2893"/>
        <v>0</v>
      </c>
      <c r="BO216" s="314">
        <f t="shared" si="2893"/>
        <v>0</v>
      </c>
      <c r="BP216" s="314">
        <f t="shared" si="2893"/>
        <v>0</v>
      </c>
      <c r="BQ216" s="314">
        <f t="shared" si="2893"/>
        <v>0</v>
      </c>
      <c r="BR216" s="314">
        <f t="shared" si="2893"/>
        <v>0</v>
      </c>
      <c r="BS216" s="314">
        <f t="shared" si="2893"/>
        <v>0</v>
      </c>
      <c r="BT216" s="314">
        <f t="shared" si="2893"/>
        <v>0</v>
      </c>
      <c r="BU216" s="314">
        <f t="shared" si="2893"/>
        <v>0</v>
      </c>
      <c r="BV216" s="314">
        <f t="shared" si="2893"/>
        <v>0</v>
      </c>
      <c r="BW216" s="314">
        <f t="shared" si="2893"/>
        <v>0</v>
      </c>
      <c r="BX216" s="314">
        <f t="shared" si="2893"/>
        <v>0</v>
      </c>
      <c r="BY216" s="314">
        <f t="shared" si="2893"/>
        <v>0</v>
      </c>
      <c r="BZ216" s="314">
        <f t="shared" si="2893"/>
        <v>0</v>
      </c>
      <c r="CA216" s="314">
        <f t="shared" si="2893"/>
        <v>0</v>
      </c>
      <c r="CB216" s="314">
        <f t="shared" si="2893"/>
        <v>0</v>
      </c>
      <c r="CC216" s="314">
        <f t="shared" si="2893"/>
        <v>0</v>
      </c>
      <c r="CD216" s="314">
        <f t="shared" si="2893"/>
        <v>0</v>
      </c>
      <c r="CE216" s="314">
        <f t="shared" si="2893"/>
        <v>0</v>
      </c>
      <c r="CF216" s="314">
        <f t="shared" si="2893"/>
        <v>0</v>
      </c>
      <c r="CG216" s="314">
        <f t="shared" si="2893"/>
        <v>0</v>
      </c>
      <c r="CH216" s="314">
        <f t="shared" si="2893"/>
        <v>0</v>
      </c>
      <c r="CI216" s="314">
        <f t="shared" si="2893"/>
        <v>0</v>
      </c>
      <c r="CJ216" s="314">
        <f t="shared" si="2893"/>
        <v>0</v>
      </c>
      <c r="CK216" s="314">
        <f t="shared" si="2893"/>
        <v>0</v>
      </c>
      <c r="CL216" s="314">
        <f t="shared" si="2893"/>
        <v>0</v>
      </c>
      <c r="CM216" s="314">
        <f t="shared" ref="CM216:EB216" si="2894">CM214*CM215</f>
        <v>0</v>
      </c>
      <c r="CN216" s="314">
        <f t="shared" si="2894"/>
        <v>0</v>
      </c>
      <c r="CO216" s="314">
        <f t="shared" si="2894"/>
        <v>0</v>
      </c>
      <c r="CP216" s="314">
        <f t="shared" si="2894"/>
        <v>0</v>
      </c>
      <c r="CQ216" s="314">
        <f t="shared" si="2894"/>
        <v>0</v>
      </c>
      <c r="CR216" s="314">
        <f t="shared" si="2894"/>
        <v>0</v>
      </c>
      <c r="CS216" s="314">
        <f t="shared" si="2894"/>
        <v>0</v>
      </c>
      <c r="CT216" s="314">
        <f t="shared" si="2894"/>
        <v>0</v>
      </c>
      <c r="CU216" s="314">
        <f t="shared" si="2894"/>
        <v>0</v>
      </c>
      <c r="CV216" s="314">
        <f t="shared" si="2894"/>
        <v>0</v>
      </c>
      <c r="CW216" s="314">
        <f t="shared" si="2894"/>
        <v>0</v>
      </c>
      <c r="CX216" s="314">
        <f t="shared" si="2894"/>
        <v>0</v>
      </c>
      <c r="CY216" s="314">
        <f t="shared" si="2894"/>
        <v>0</v>
      </c>
      <c r="CZ216" s="314">
        <f t="shared" si="2894"/>
        <v>0</v>
      </c>
      <c r="DA216" s="314">
        <f t="shared" si="2894"/>
        <v>0</v>
      </c>
      <c r="DB216" s="314">
        <f t="shared" si="2894"/>
        <v>0</v>
      </c>
      <c r="DC216" s="314">
        <f t="shared" si="2894"/>
        <v>0</v>
      </c>
      <c r="DD216" s="314">
        <f t="shared" si="2894"/>
        <v>0</v>
      </c>
      <c r="DE216" s="314">
        <f t="shared" si="2894"/>
        <v>0</v>
      </c>
      <c r="DF216" s="314">
        <f t="shared" si="2894"/>
        <v>0</v>
      </c>
      <c r="DG216" s="314">
        <f t="shared" si="2894"/>
        <v>0</v>
      </c>
      <c r="DH216" s="314">
        <f t="shared" si="2894"/>
        <v>0</v>
      </c>
      <c r="DI216" s="314">
        <f t="shared" si="2894"/>
        <v>0</v>
      </c>
      <c r="DJ216" s="314">
        <f t="shared" si="2894"/>
        <v>0</v>
      </c>
      <c r="DK216" s="314">
        <f t="shared" si="2894"/>
        <v>0</v>
      </c>
      <c r="DL216" s="314">
        <f t="shared" si="2894"/>
        <v>0</v>
      </c>
      <c r="DM216" s="314">
        <f t="shared" si="2894"/>
        <v>0</v>
      </c>
      <c r="DN216" s="314">
        <f t="shared" si="2894"/>
        <v>0</v>
      </c>
      <c r="DO216" s="314">
        <f t="shared" si="2894"/>
        <v>0</v>
      </c>
      <c r="DP216" s="314">
        <f t="shared" si="2894"/>
        <v>0</v>
      </c>
      <c r="DQ216" s="314">
        <f t="shared" si="2894"/>
        <v>0</v>
      </c>
      <c r="DR216" s="314">
        <f t="shared" si="2894"/>
        <v>0</v>
      </c>
      <c r="DS216" s="314">
        <f t="shared" si="2894"/>
        <v>0</v>
      </c>
      <c r="DT216" s="314">
        <f t="shared" si="2894"/>
        <v>0</v>
      </c>
      <c r="DU216" s="314">
        <f t="shared" si="2894"/>
        <v>0</v>
      </c>
      <c r="DV216" s="314">
        <f t="shared" si="2894"/>
        <v>0</v>
      </c>
      <c r="DW216" s="314">
        <f t="shared" si="2894"/>
        <v>0</v>
      </c>
      <c r="DX216" s="314">
        <f t="shared" si="2894"/>
        <v>0</v>
      </c>
      <c r="DY216" s="314">
        <f t="shared" si="2894"/>
        <v>0</v>
      </c>
      <c r="DZ216" s="314">
        <f t="shared" si="2894"/>
        <v>0</v>
      </c>
      <c r="EA216" s="314">
        <f t="shared" si="2894"/>
        <v>0</v>
      </c>
      <c r="EB216" s="314">
        <f t="shared" si="2894"/>
        <v>0</v>
      </c>
    </row>
    <row r="217" spans="3:132" outlineLevel="1" x14ac:dyDescent="0.25">
      <c r="C217" s="324" t="s">
        <v>417</v>
      </c>
      <c r="D217" s="34"/>
      <c r="E217" s="34"/>
      <c r="F217" s="34"/>
      <c r="G217" s="67" t="s">
        <v>215</v>
      </c>
      <c r="H217" s="34"/>
      <c r="I217" s="34"/>
      <c r="J217" s="126">
        <f>J$13</f>
        <v>1</v>
      </c>
      <c r="K217" s="126">
        <f t="shared" ref="K217:BV217" si="2895">K$13</f>
        <v>1.0026792493128671</v>
      </c>
      <c r="L217" s="126">
        <f t="shared" si="2895"/>
        <v>1.0056539350998608</v>
      </c>
      <c r="M217" s="126">
        <f t="shared" si="2895"/>
        <v>1.0085410656939733</v>
      </c>
      <c r="N217" s="126">
        <f t="shared" si="2895"/>
        <v>1.0114364849476103</v>
      </c>
      <c r="O217" s="126">
        <f t="shared" si="2895"/>
        <v>1.0143402166566737</v>
      </c>
      <c r="P217" s="126">
        <f t="shared" si="2895"/>
        <v>1.0172522846853813</v>
      </c>
      <c r="Q217" s="126">
        <f t="shared" si="2895"/>
        <v>1.0201727129664624</v>
      </c>
      <c r="R217" s="126">
        <f t="shared" si="2895"/>
        <v>1.0231015255013547</v>
      </c>
      <c r="S217" s="126">
        <f t="shared" si="2895"/>
        <v>1.0260387463604019</v>
      </c>
      <c r="T217" s="126">
        <f t="shared" si="2895"/>
        <v>1.028984399683051</v>
      </c>
      <c r="U217" s="126">
        <f t="shared" si="2895"/>
        <v>1.0319385096780509</v>
      </c>
      <c r="V217" s="126">
        <f t="shared" si="2895"/>
        <v>1.0349011006236515</v>
      </c>
      <c r="W217" s="126">
        <f t="shared" si="2895"/>
        <v>1.0377730230388176</v>
      </c>
      <c r="X217" s="126">
        <f t="shared" si="2895"/>
        <v>1.0408518228283561</v>
      </c>
      <c r="Y217" s="126">
        <f t="shared" si="2895"/>
        <v>1.0438400029932626</v>
      </c>
      <c r="Z217" s="126">
        <f t="shared" si="2895"/>
        <v>1.046836761920777</v>
      </c>
      <c r="AA217" s="126">
        <f t="shared" si="2895"/>
        <v>1.0498421242396576</v>
      </c>
      <c r="AB217" s="126">
        <f t="shared" si="2895"/>
        <v>1.05285611464937</v>
      </c>
      <c r="AC217" s="126">
        <f t="shared" si="2895"/>
        <v>1.0558787579202888</v>
      </c>
      <c r="AD217" s="126">
        <f t="shared" si="2895"/>
        <v>1.0589100788939025</v>
      </c>
      <c r="AE217" s="126">
        <f t="shared" si="2895"/>
        <v>1.0619501024830165</v>
      </c>
      <c r="AF217" s="126">
        <f t="shared" si="2895"/>
        <v>1.0649988536719583</v>
      </c>
      <c r="AG217" s="126">
        <f t="shared" si="2895"/>
        <v>1.0680563575167832</v>
      </c>
      <c r="AH217" s="126">
        <f t="shared" si="2895"/>
        <v>1.0711226391454798</v>
      </c>
      <c r="AI217" s="126">
        <f t="shared" si="2895"/>
        <v>1.0739924437404067</v>
      </c>
      <c r="AJ217" s="126">
        <f t="shared" si="2895"/>
        <v>1.0771786970311998</v>
      </c>
      <c r="AK217" s="126">
        <f t="shared" si="2895"/>
        <v>1.0802711679727233</v>
      </c>
      <c r="AL217" s="126">
        <f t="shared" si="2895"/>
        <v>1.0833725170851116</v>
      </c>
      <c r="AM217" s="126">
        <f t="shared" si="2895"/>
        <v>1.0864827698566941</v>
      </c>
      <c r="AN217" s="126">
        <f t="shared" si="2895"/>
        <v>1.0896019518489746</v>
      </c>
      <c r="AO217" s="126">
        <f t="shared" si="2895"/>
        <v>1.0927300886968412</v>
      </c>
      <c r="AP217" s="126">
        <f t="shared" si="2895"/>
        <v>1.0958672061087775</v>
      </c>
      <c r="AQ217" s="126">
        <f t="shared" si="2895"/>
        <v>1.0990133298670732</v>
      </c>
      <c r="AR217" s="126">
        <f t="shared" si="2895"/>
        <v>1.1021684858280367</v>
      </c>
      <c r="AS217" s="126">
        <f t="shared" si="2895"/>
        <v>1.1053326999222071</v>
      </c>
      <c r="AT217" s="126">
        <f t="shared" si="2895"/>
        <v>1.1085059981545673</v>
      </c>
      <c r="AU217" s="126">
        <f t="shared" si="2895"/>
        <v>1.111475962088432</v>
      </c>
      <c r="AV217" s="126">
        <f t="shared" si="2895"/>
        <v>1.1147734191259395</v>
      </c>
      <c r="AW217" s="126">
        <f t="shared" si="2895"/>
        <v>1.1179738207069689</v>
      </c>
      <c r="AX217" s="126">
        <f t="shared" si="2895"/>
        <v>1.1211834103167977</v>
      </c>
      <c r="AY217" s="126">
        <f t="shared" si="2895"/>
        <v>1.1244022143333261</v>
      </c>
      <c r="AZ217" s="126">
        <f t="shared" si="2895"/>
        <v>1.1276302592101826</v>
      </c>
      <c r="BA217" s="126">
        <f t="shared" si="2895"/>
        <v>1.1308675714769412</v>
      </c>
      <c r="BB217" s="126">
        <f t="shared" si="2895"/>
        <v>1.1341141777393395</v>
      </c>
      <c r="BC217" s="126">
        <f t="shared" si="2895"/>
        <v>1.1373701046794982</v>
      </c>
      <c r="BD217" s="126">
        <f t="shared" si="2895"/>
        <v>1.1406353790561385</v>
      </c>
      <c r="BE217" s="126">
        <f t="shared" si="2895"/>
        <v>1.1439100277048042</v>
      </c>
      <c r="BF217" s="126">
        <f t="shared" si="2895"/>
        <v>1.1471940775380809</v>
      </c>
      <c r="BG217" s="126">
        <f t="shared" si="2895"/>
        <v>1.15026769648205</v>
      </c>
      <c r="BH217" s="126">
        <f t="shared" si="2895"/>
        <v>1.1536802383994258</v>
      </c>
      <c r="BI217" s="126">
        <f t="shared" si="2895"/>
        <v>1.1569923375180708</v>
      </c>
      <c r="BJ217" s="126">
        <f t="shared" si="2895"/>
        <v>1.1603139453378331</v>
      </c>
      <c r="BK217" s="126">
        <f t="shared" si="2895"/>
        <v>1.1636450891572303</v>
      </c>
      <c r="BL217" s="126">
        <f t="shared" si="2895"/>
        <v>1.1669857963531516</v>
      </c>
      <c r="BM217" s="126">
        <f t="shared" si="2895"/>
        <v>1.1703360943810825</v>
      </c>
      <c r="BN217" s="126">
        <f t="shared" si="2895"/>
        <v>1.1736960107753303</v>
      </c>
      <c r="BO217" s="126">
        <f t="shared" si="2895"/>
        <v>1.1770655731492505</v>
      </c>
      <c r="BP217" s="126">
        <f t="shared" si="2895"/>
        <v>1.180444809195474</v>
      </c>
      <c r="BQ217" s="126">
        <f t="shared" si="2895"/>
        <v>1.1838337466861339</v>
      </c>
      <c r="BR217" s="126">
        <f t="shared" si="2895"/>
        <v>1.1872324134730949</v>
      </c>
      <c r="BS217" s="126">
        <f t="shared" si="2895"/>
        <v>1.1905270658589224</v>
      </c>
      <c r="BT217" s="126">
        <f t="shared" si="2895"/>
        <v>1.1940590467434065</v>
      </c>
      <c r="BU217" s="126">
        <f t="shared" si="2895"/>
        <v>1.1974870693312041</v>
      </c>
      <c r="BV217" s="126">
        <f t="shared" si="2895"/>
        <v>1.2009249334246579</v>
      </c>
      <c r="BW217" s="126">
        <f t="shared" ref="BW217:EB217" si="2896">BW$13</f>
        <v>1.204372667277734</v>
      </c>
      <c r="BX217" s="126">
        <f t="shared" si="2896"/>
        <v>1.2078302992255125</v>
      </c>
      <c r="BY217" s="126">
        <f t="shared" si="2896"/>
        <v>1.2112978576844211</v>
      </c>
      <c r="BZ217" s="126">
        <f t="shared" si="2896"/>
        <v>1.2147753711524676</v>
      </c>
      <c r="CA217" s="126">
        <f t="shared" si="2896"/>
        <v>1.2182628682094752</v>
      </c>
      <c r="CB217" s="126">
        <f t="shared" si="2896"/>
        <v>1.2217603775173165</v>
      </c>
      <c r="CC217" s="126">
        <f t="shared" si="2896"/>
        <v>1.2252679278201495</v>
      </c>
      <c r="CD217" s="126">
        <f t="shared" si="2896"/>
        <v>1.2287855479446541</v>
      </c>
      <c r="CE217" s="126">
        <f t="shared" si="2896"/>
        <v>1.232077770779646</v>
      </c>
      <c r="CF217" s="126">
        <f t="shared" si="2896"/>
        <v>1.23573302168438</v>
      </c>
      <c r="CG217" s="126">
        <f t="shared" si="2896"/>
        <v>1.2392806860334544</v>
      </c>
      <c r="CH217" s="126">
        <f t="shared" si="2896"/>
        <v>1.2428385353675644</v>
      </c>
      <c r="CI217" s="126">
        <f t="shared" si="2896"/>
        <v>1.2464065989267703</v>
      </c>
      <c r="CJ217" s="126">
        <f t="shared" si="2896"/>
        <v>1.2499849060350778</v>
      </c>
      <c r="CK217" s="126">
        <f t="shared" si="2896"/>
        <v>1.2535734861006791</v>
      </c>
      <c r="CL217" s="126">
        <f t="shared" si="2896"/>
        <v>1.257172368616194</v>
      </c>
      <c r="CM217" s="126">
        <f t="shared" si="2896"/>
        <v>1.2607815831589126</v>
      </c>
      <c r="CN217" s="126">
        <f t="shared" si="2896"/>
        <v>1.2644011593910389</v>
      </c>
      <c r="CO217" s="126">
        <f t="shared" si="2896"/>
        <v>1.2680311270599336</v>
      </c>
      <c r="CP217" s="126">
        <f t="shared" si="2896"/>
        <v>1.2716715159983594</v>
      </c>
      <c r="CQ217" s="126">
        <f t="shared" si="2896"/>
        <v>1.2750786410337906</v>
      </c>
      <c r="CR217" s="126">
        <f t="shared" si="2896"/>
        <v>1.2788614642181557</v>
      </c>
      <c r="CS217" s="126">
        <f t="shared" si="2896"/>
        <v>1.2825329459576562</v>
      </c>
      <c r="CT217" s="126">
        <f t="shared" si="2896"/>
        <v>1.2862149681493797</v>
      </c>
      <c r="CU217" s="126">
        <f t="shared" si="2896"/>
        <v>1.289907561053897</v>
      </c>
      <c r="CV217" s="126">
        <f t="shared" si="2896"/>
        <v>1.293610755018654</v>
      </c>
      <c r="CW217" s="126">
        <f t="shared" si="2896"/>
        <v>1.2973245804782207</v>
      </c>
      <c r="CX217" s="126">
        <f t="shared" si="2896"/>
        <v>1.3010490679545423</v>
      </c>
      <c r="CY217" s="126">
        <f t="shared" si="2896"/>
        <v>1.304784248057189</v>
      </c>
      <c r="CZ217" s="126">
        <f t="shared" si="2896"/>
        <v>1.3085301514836076</v>
      </c>
      <c r="DA217" s="126">
        <f t="shared" si="2896"/>
        <v>1.3122868090193751</v>
      </c>
      <c r="DB217" s="126">
        <f t="shared" si="2896"/>
        <v>1.3160542515384499</v>
      </c>
      <c r="DC217" s="126">
        <f t="shared" si="2896"/>
        <v>1.3195802889875801</v>
      </c>
      <c r="DD217" s="126">
        <f t="shared" si="2896"/>
        <v>1.323495136864544</v>
      </c>
      <c r="DE217" s="126">
        <f t="shared" si="2896"/>
        <v>1.3272947573576725</v>
      </c>
      <c r="DF217" s="126">
        <f t="shared" si="2896"/>
        <v>1.3311052861764079</v>
      </c>
      <c r="DG217" s="126">
        <f t="shared" si="2896"/>
        <v>1.3349267546374479</v>
      </c>
      <c r="DH217" s="126">
        <f t="shared" si="2896"/>
        <v>1.3387591941473977</v>
      </c>
      <c r="DI217" s="126">
        <f t="shared" si="2896"/>
        <v>1.3426026362030277</v>
      </c>
      <c r="DJ217" s="126">
        <f t="shared" si="2896"/>
        <v>1.3464571123915319</v>
      </c>
      <c r="DK217" s="126">
        <f t="shared" si="2896"/>
        <v>1.3503226543907885</v>
      </c>
      <c r="DL217" s="126">
        <f t="shared" si="2896"/>
        <v>1.3541992939696192</v>
      </c>
      <c r="DM217" s="126">
        <f t="shared" si="2896"/>
        <v>1.358087062988051</v>
      </c>
      <c r="DN217" s="126">
        <f t="shared" si="2896"/>
        <v>1.361985993397578</v>
      </c>
      <c r="DO217" s="126">
        <f t="shared" si="2896"/>
        <v>1.3657655991021458</v>
      </c>
      <c r="DP217" s="126">
        <f t="shared" si="2896"/>
        <v>1.3698174666548035</v>
      </c>
      <c r="DQ217" s="126">
        <f t="shared" si="2896"/>
        <v>1.3737500738651915</v>
      </c>
      <c r="DR217" s="126">
        <f t="shared" si="2896"/>
        <v>1.3776939711925826</v>
      </c>
      <c r="DS217" s="126">
        <f t="shared" si="2896"/>
        <v>1.381649191049759</v>
      </c>
      <c r="DT217" s="126">
        <f t="shared" si="2896"/>
        <v>1.385615765942557</v>
      </c>
      <c r="DU217" s="126">
        <f t="shared" si="2896"/>
        <v>1.3895937284701338</v>
      </c>
      <c r="DV217" s="126">
        <f t="shared" si="2896"/>
        <v>1.3935831113252357</v>
      </c>
      <c r="DW217" s="126">
        <f t="shared" si="2896"/>
        <v>1.3975839472944662</v>
      </c>
      <c r="DX217" s="126">
        <f t="shared" si="2896"/>
        <v>1.401596269258556</v>
      </c>
      <c r="DY217" s="126">
        <f t="shared" si="2896"/>
        <v>1.4056201101926329</v>
      </c>
      <c r="DZ217" s="126">
        <f t="shared" si="2896"/>
        <v>1.4096555031664932</v>
      </c>
      <c r="EA217" s="126">
        <f t="shared" si="2896"/>
        <v>1.4134323217047313</v>
      </c>
      <c r="EB217" s="126">
        <f t="shared" si="2896"/>
        <v>1.4176256038945581</v>
      </c>
    </row>
    <row r="218" spans="3:132" outlineLevel="1" x14ac:dyDescent="0.25">
      <c r="C218" s="320" t="s">
        <v>528</v>
      </c>
      <c r="D218" s="38"/>
      <c r="E218" s="38"/>
      <c r="F218" s="38"/>
      <c r="G218" s="52" t="s">
        <v>220</v>
      </c>
      <c r="H218" s="46">
        <f t="shared" ref="H218" si="2897">SUM(J218:EB218)</f>
        <v>29735413.429945666</v>
      </c>
      <c r="I218" s="38"/>
      <c r="J218" s="82">
        <f>J216*J217</f>
        <v>0</v>
      </c>
      <c r="K218" s="82">
        <f t="shared" ref="K218" si="2898">K216*K217</f>
        <v>0</v>
      </c>
      <c r="L218" s="82">
        <f t="shared" ref="L218" si="2899">L216*L217</f>
        <v>0</v>
      </c>
      <c r="M218" s="82">
        <f t="shared" ref="M218" si="2900">M216*M217</f>
        <v>0</v>
      </c>
      <c r="N218" s="82">
        <f t="shared" ref="N218" si="2901">N216*N217</f>
        <v>0</v>
      </c>
      <c r="O218" s="82">
        <f t="shared" ref="O218" si="2902">O216*O217</f>
        <v>0</v>
      </c>
      <c r="P218" s="82">
        <f t="shared" ref="P218" si="2903">P216*P217</f>
        <v>0</v>
      </c>
      <c r="Q218" s="82">
        <f t="shared" ref="Q218" si="2904">Q216*Q217</f>
        <v>0</v>
      </c>
      <c r="R218" s="82">
        <f t="shared" ref="R218" si="2905">R216*R217</f>
        <v>0</v>
      </c>
      <c r="S218" s="82">
        <f t="shared" ref="S218" si="2906">S216*S217</f>
        <v>0</v>
      </c>
      <c r="T218" s="82">
        <f t="shared" ref="T218" si="2907">T216*T217</f>
        <v>0</v>
      </c>
      <c r="U218" s="82">
        <f t="shared" ref="U218" si="2908">U216*U217</f>
        <v>0</v>
      </c>
      <c r="V218" s="82">
        <f t="shared" ref="V218" si="2909">V216*V217</f>
        <v>0</v>
      </c>
      <c r="W218" s="82">
        <f t="shared" ref="W218" si="2910">W216*W217</f>
        <v>0</v>
      </c>
      <c r="X218" s="82">
        <f t="shared" ref="X218" si="2911">X216*X217</f>
        <v>0</v>
      </c>
      <c r="Y218" s="82">
        <f t="shared" ref="Y218" si="2912">Y216*Y217</f>
        <v>0</v>
      </c>
      <c r="Z218" s="82">
        <f t="shared" ref="Z218" si="2913">Z216*Z217</f>
        <v>0</v>
      </c>
      <c r="AA218" s="82">
        <f t="shared" ref="AA218" si="2914">AA216*AA217</f>
        <v>0</v>
      </c>
      <c r="AB218" s="82">
        <f t="shared" ref="AB218" si="2915">AB216*AB217</f>
        <v>0</v>
      </c>
      <c r="AC218" s="82">
        <f t="shared" ref="AC218" si="2916">AC216*AC217</f>
        <v>0</v>
      </c>
      <c r="AD218" s="82">
        <f t="shared" ref="AD218" si="2917">AD216*AD217</f>
        <v>0</v>
      </c>
      <c r="AE218" s="82">
        <f t="shared" ref="AE218" si="2918">AE216*AE217</f>
        <v>0</v>
      </c>
      <c r="AF218" s="82">
        <f t="shared" ref="AF218" si="2919">AF216*AF217</f>
        <v>0</v>
      </c>
      <c r="AG218" s="82">
        <f t="shared" ref="AG218" si="2920">AG216*AG217</f>
        <v>0</v>
      </c>
      <c r="AH218" s="82">
        <f t="shared" ref="AH218" si="2921">AH216*AH217</f>
        <v>1545942.7384098128</v>
      </c>
      <c r="AI218" s="82">
        <f t="shared" ref="AI218" si="2922">AI216*AI217</f>
        <v>1550084.704429429</v>
      </c>
      <c r="AJ218" s="82">
        <f t="shared" ref="AJ218" si="2923">AJ216*AJ217</f>
        <v>1554683.3983208828</v>
      </c>
      <c r="AK218" s="82">
        <f t="shared" ref="AK218" si="2924">AK216*AK217</f>
        <v>1559146.7368976919</v>
      </c>
      <c r="AL218" s="82">
        <f t="shared" ref="AL218" si="2925">AL216*AL217</f>
        <v>1563622.889267504</v>
      </c>
      <c r="AM218" s="82">
        <f t="shared" ref="AM218" si="2926">AM216*AM217</f>
        <v>1568111.892217421</v>
      </c>
      <c r="AN218" s="82">
        <f t="shared" ref="AN218" si="2927">AN216*AN217</f>
        <v>1572613.7826401568</v>
      </c>
      <c r="AO218" s="82">
        <f t="shared" ref="AO218" si="2928">AO216*AO217</f>
        <v>1577128.5975343406</v>
      </c>
      <c r="AP218" s="82">
        <f t="shared" ref="AP218" si="2929">AP216*AP217</f>
        <v>1581656.3740048213</v>
      </c>
      <c r="AQ218" s="82">
        <f t="shared" ref="AQ218" si="2930">AQ216*AQ217</f>
        <v>1586197.149262971</v>
      </c>
      <c r="AR218" s="82">
        <f t="shared" ref="AR218" si="2931">AR216*AR217</f>
        <v>1590750.9606269931</v>
      </c>
      <c r="AS218" s="82">
        <f t="shared" ref="AS218" si="2932">AS216*AS217</f>
        <v>1595317.845522227</v>
      </c>
      <c r="AT218" s="82">
        <f t="shared" ref="AT218" si="2933">AT216*AT217</f>
        <v>1599897.841481457</v>
      </c>
      <c r="AU218" s="82">
        <f t="shared" ref="AU218" si="2934">AU216*AU217</f>
        <v>1604184.3666739038</v>
      </c>
      <c r="AV218" s="82">
        <f t="shared" ref="AV218" si="2935">AV216*AV217</f>
        <v>1608943.5600436004</v>
      </c>
      <c r="AW218" s="82">
        <f t="shared" ref="AW218" si="2936">AW216*AW217</f>
        <v>1613562.6740491961</v>
      </c>
      <c r="AX218" s="82">
        <f t="shared" ref="AX218" si="2937">AX216*AX217</f>
        <v>1618195.0490632737</v>
      </c>
      <c r="AY218" s="82">
        <f t="shared" ref="AY218" si="2938">AY216*AY217</f>
        <v>1622840.7231568454</v>
      </c>
      <c r="AZ218" s="82">
        <f t="shared" ref="AZ218" si="2939">AZ216*AZ217</f>
        <v>1222532.1463431369</v>
      </c>
      <c r="BA218" s="82">
        <f t="shared" ref="BA218" si="2940">BA216*BA217</f>
        <v>0</v>
      </c>
      <c r="BB218" s="82">
        <f t="shared" ref="BB218" si="2941">BB216*BB217</f>
        <v>0</v>
      </c>
      <c r="BC218" s="82">
        <f t="shared" ref="BC218" si="2942">BC216*BC217</f>
        <v>0</v>
      </c>
      <c r="BD218" s="82">
        <f t="shared" ref="BD218" si="2943">BD216*BD217</f>
        <v>0</v>
      </c>
      <c r="BE218" s="82">
        <f t="shared" ref="BE218" si="2944">BE216*BE217</f>
        <v>0</v>
      </c>
      <c r="BF218" s="82">
        <f t="shared" ref="BF218" si="2945">BF216*BF217</f>
        <v>0</v>
      </c>
      <c r="BG218" s="82">
        <f t="shared" ref="BG218" si="2946">BG216*BG217</f>
        <v>0</v>
      </c>
      <c r="BH218" s="82">
        <f t="shared" ref="BH218" si="2947">BH216*BH217</f>
        <v>0</v>
      </c>
      <c r="BI218" s="82">
        <f t="shared" ref="BI218" si="2948">BI216*BI217</f>
        <v>0</v>
      </c>
      <c r="BJ218" s="82">
        <f t="shared" ref="BJ218" si="2949">BJ216*BJ217</f>
        <v>0</v>
      </c>
      <c r="BK218" s="82">
        <f t="shared" ref="BK218" si="2950">BK216*BK217</f>
        <v>0</v>
      </c>
      <c r="BL218" s="82">
        <f t="shared" ref="BL218" si="2951">BL216*BL217</f>
        <v>0</v>
      </c>
      <c r="BM218" s="82">
        <f t="shared" ref="BM218" si="2952">BM216*BM217</f>
        <v>0</v>
      </c>
      <c r="BN218" s="82">
        <f t="shared" ref="BN218" si="2953">BN216*BN217</f>
        <v>0</v>
      </c>
      <c r="BO218" s="82">
        <f t="shared" ref="BO218" si="2954">BO216*BO217</f>
        <v>0</v>
      </c>
      <c r="BP218" s="82">
        <f t="shared" ref="BP218" si="2955">BP216*BP217</f>
        <v>0</v>
      </c>
      <c r="BQ218" s="82">
        <f t="shared" ref="BQ218" si="2956">BQ216*BQ217</f>
        <v>0</v>
      </c>
      <c r="BR218" s="82">
        <f t="shared" ref="BR218" si="2957">BR216*BR217</f>
        <v>0</v>
      </c>
      <c r="BS218" s="82">
        <f t="shared" ref="BS218" si="2958">BS216*BS217</f>
        <v>0</v>
      </c>
      <c r="BT218" s="82">
        <f t="shared" ref="BT218" si="2959">BT216*BT217</f>
        <v>0</v>
      </c>
      <c r="BU218" s="82">
        <f t="shared" ref="BU218" si="2960">BU216*BU217</f>
        <v>0</v>
      </c>
      <c r="BV218" s="82">
        <f t="shared" ref="BV218" si="2961">BV216*BV217</f>
        <v>0</v>
      </c>
      <c r="BW218" s="82">
        <f t="shared" ref="BW218" si="2962">BW216*BW217</f>
        <v>0</v>
      </c>
      <c r="BX218" s="82">
        <f t="shared" ref="BX218" si="2963">BX216*BX217</f>
        <v>0</v>
      </c>
      <c r="BY218" s="82">
        <f t="shared" ref="BY218" si="2964">BY216*BY217</f>
        <v>0</v>
      </c>
      <c r="BZ218" s="82">
        <f t="shared" ref="BZ218" si="2965">BZ216*BZ217</f>
        <v>0</v>
      </c>
      <c r="CA218" s="82">
        <f t="shared" ref="CA218" si="2966">CA216*CA217</f>
        <v>0</v>
      </c>
      <c r="CB218" s="82">
        <f t="shared" ref="CB218" si="2967">CB216*CB217</f>
        <v>0</v>
      </c>
      <c r="CC218" s="82">
        <f t="shared" ref="CC218" si="2968">CC216*CC217</f>
        <v>0</v>
      </c>
      <c r="CD218" s="82">
        <f t="shared" ref="CD218" si="2969">CD216*CD217</f>
        <v>0</v>
      </c>
      <c r="CE218" s="82">
        <f t="shared" ref="CE218" si="2970">CE216*CE217</f>
        <v>0</v>
      </c>
      <c r="CF218" s="82">
        <f t="shared" ref="CF218" si="2971">CF216*CF217</f>
        <v>0</v>
      </c>
      <c r="CG218" s="82">
        <f t="shared" ref="CG218" si="2972">CG216*CG217</f>
        <v>0</v>
      </c>
      <c r="CH218" s="82">
        <f t="shared" ref="CH218" si="2973">CH216*CH217</f>
        <v>0</v>
      </c>
      <c r="CI218" s="82">
        <f t="shared" ref="CI218" si="2974">CI216*CI217</f>
        <v>0</v>
      </c>
      <c r="CJ218" s="82">
        <f t="shared" ref="CJ218" si="2975">CJ216*CJ217</f>
        <v>0</v>
      </c>
      <c r="CK218" s="82">
        <f t="shared" ref="CK218" si="2976">CK216*CK217</f>
        <v>0</v>
      </c>
      <c r="CL218" s="82">
        <f t="shared" ref="CL218" si="2977">CL216*CL217</f>
        <v>0</v>
      </c>
      <c r="CM218" s="82">
        <f t="shared" ref="CM218" si="2978">CM216*CM217</f>
        <v>0</v>
      </c>
      <c r="CN218" s="82">
        <f t="shared" ref="CN218" si="2979">CN216*CN217</f>
        <v>0</v>
      </c>
      <c r="CO218" s="82">
        <f t="shared" ref="CO218" si="2980">CO216*CO217</f>
        <v>0</v>
      </c>
      <c r="CP218" s="82">
        <f t="shared" ref="CP218" si="2981">CP216*CP217</f>
        <v>0</v>
      </c>
      <c r="CQ218" s="82">
        <f t="shared" ref="CQ218" si="2982">CQ216*CQ217</f>
        <v>0</v>
      </c>
      <c r="CR218" s="82">
        <f t="shared" ref="CR218" si="2983">CR216*CR217</f>
        <v>0</v>
      </c>
      <c r="CS218" s="82">
        <f t="shared" ref="CS218" si="2984">CS216*CS217</f>
        <v>0</v>
      </c>
      <c r="CT218" s="82">
        <f t="shared" ref="CT218" si="2985">CT216*CT217</f>
        <v>0</v>
      </c>
      <c r="CU218" s="82">
        <f t="shared" ref="CU218" si="2986">CU216*CU217</f>
        <v>0</v>
      </c>
      <c r="CV218" s="82">
        <f t="shared" ref="CV218" si="2987">CV216*CV217</f>
        <v>0</v>
      </c>
      <c r="CW218" s="82">
        <f t="shared" ref="CW218" si="2988">CW216*CW217</f>
        <v>0</v>
      </c>
      <c r="CX218" s="82">
        <f t="shared" ref="CX218" si="2989">CX216*CX217</f>
        <v>0</v>
      </c>
      <c r="CY218" s="82">
        <f t="shared" ref="CY218" si="2990">CY216*CY217</f>
        <v>0</v>
      </c>
      <c r="CZ218" s="82">
        <f t="shared" ref="CZ218" si="2991">CZ216*CZ217</f>
        <v>0</v>
      </c>
      <c r="DA218" s="82">
        <f t="shared" ref="DA218" si="2992">DA216*DA217</f>
        <v>0</v>
      </c>
      <c r="DB218" s="82">
        <f t="shared" ref="DB218" si="2993">DB216*DB217</f>
        <v>0</v>
      </c>
      <c r="DC218" s="82">
        <f t="shared" ref="DC218" si="2994">DC216*DC217</f>
        <v>0</v>
      </c>
      <c r="DD218" s="82">
        <f t="shared" ref="DD218" si="2995">DD216*DD217</f>
        <v>0</v>
      </c>
      <c r="DE218" s="82">
        <f t="shared" ref="DE218" si="2996">DE216*DE217</f>
        <v>0</v>
      </c>
      <c r="DF218" s="82">
        <f t="shared" ref="DF218" si="2997">DF216*DF217</f>
        <v>0</v>
      </c>
      <c r="DG218" s="82">
        <f t="shared" ref="DG218" si="2998">DG216*DG217</f>
        <v>0</v>
      </c>
      <c r="DH218" s="82">
        <f t="shared" ref="DH218" si="2999">DH216*DH217</f>
        <v>0</v>
      </c>
      <c r="DI218" s="82">
        <f t="shared" ref="DI218" si="3000">DI216*DI217</f>
        <v>0</v>
      </c>
      <c r="DJ218" s="82">
        <f t="shared" ref="DJ218" si="3001">DJ216*DJ217</f>
        <v>0</v>
      </c>
      <c r="DK218" s="82">
        <f t="shared" ref="DK218" si="3002">DK216*DK217</f>
        <v>0</v>
      </c>
      <c r="DL218" s="82">
        <f t="shared" ref="DL218" si="3003">DL216*DL217</f>
        <v>0</v>
      </c>
      <c r="DM218" s="82">
        <f t="shared" ref="DM218" si="3004">DM216*DM217</f>
        <v>0</v>
      </c>
      <c r="DN218" s="82">
        <f t="shared" ref="DN218" si="3005">DN216*DN217</f>
        <v>0</v>
      </c>
      <c r="DO218" s="82">
        <f t="shared" ref="DO218" si="3006">DO216*DO217</f>
        <v>0</v>
      </c>
      <c r="DP218" s="82">
        <f t="shared" ref="DP218" si="3007">DP216*DP217</f>
        <v>0</v>
      </c>
      <c r="DQ218" s="82">
        <f t="shared" ref="DQ218" si="3008">DQ216*DQ217</f>
        <v>0</v>
      </c>
      <c r="DR218" s="82">
        <f t="shared" ref="DR218" si="3009">DR216*DR217</f>
        <v>0</v>
      </c>
      <c r="DS218" s="82">
        <f t="shared" ref="DS218" si="3010">DS216*DS217</f>
        <v>0</v>
      </c>
      <c r="DT218" s="82">
        <f t="shared" ref="DT218" si="3011">DT216*DT217</f>
        <v>0</v>
      </c>
      <c r="DU218" s="82">
        <f t="shared" ref="DU218" si="3012">DU216*DU217</f>
        <v>0</v>
      </c>
      <c r="DV218" s="82">
        <f t="shared" ref="DV218" si="3013">DV216*DV217</f>
        <v>0</v>
      </c>
      <c r="DW218" s="82">
        <f t="shared" ref="DW218" si="3014">DW216*DW217</f>
        <v>0</v>
      </c>
      <c r="DX218" s="82">
        <f t="shared" ref="DX218" si="3015">DX216*DX217</f>
        <v>0</v>
      </c>
      <c r="DY218" s="82">
        <f t="shared" ref="DY218" si="3016">DY216*DY217</f>
        <v>0</v>
      </c>
      <c r="DZ218" s="82">
        <f t="shared" ref="DZ218" si="3017">DZ216*DZ217</f>
        <v>0</v>
      </c>
      <c r="EA218" s="82">
        <f t="shared" ref="EA218" si="3018">EA216*EA217</f>
        <v>0</v>
      </c>
      <c r="EB218" s="82">
        <f t="shared" ref="EB218" si="3019">EB216*EB217</f>
        <v>0</v>
      </c>
    </row>
    <row r="219" spans="3:132" ht="13" outlineLevel="1" x14ac:dyDescent="0.3">
      <c r="C219" s="326"/>
      <c r="G219" s="52"/>
      <c r="H219" s="29"/>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row>
    <row r="220" spans="3:132" ht="13" outlineLevel="1" x14ac:dyDescent="0.3">
      <c r="C220" s="339" t="s">
        <v>504</v>
      </c>
      <c r="G220" s="52"/>
      <c r="H220" s="29"/>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row>
    <row r="221" spans="3:132" outlineLevel="1" x14ac:dyDescent="0.25">
      <c r="C221" s="317" t="s">
        <v>524</v>
      </c>
      <c r="G221" s="52" t="s">
        <v>525</v>
      </c>
      <c r="H221" s="46">
        <f t="shared" ref="H221" si="3020">SUM(J221:EB221)</f>
        <v>3493960.1181838494</v>
      </c>
      <c r="J221" s="82">
        <f>J199</f>
        <v>0</v>
      </c>
      <c r="K221" s="82">
        <f t="shared" ref="K221:BV221" si="3021">K199</f>
        <v>0</v>
      </c>
      <c r="L221" s="82">
        <f t="shared" si="3021"/>
        <v>0</v>
      </c>
      <c r="M221" s="82">
        <f t="shared" si="3021"/>
        <v>0</v>
      </c>
      <c r="N221" s="82">
        <f t="shared" si="3021"/>
        <v>0</v>
      </c>
      <c r="O221" s="82">
        <f t="shared" si="3021"/>
        <v>0</v>
      </c>
      <c r="P221" s="82">
        <f t="shared" si="3021"/>
        <v>0</v>
      </c>
      <c r="Q221" s="82">
        <f t="shared" si="3021"/>
        <v>0</v>
      </c>
      <c r="R221" s="82">
        <f t="shared" si="3021"/>
        <v>3493960.1181838494</v>
      </c>
      <c r="S221" s="82">
        <f t="shared" si="3021"/>
        <v>0</v>
      </c>
      <c r="T221" s="82">
        <f t="shared" si="3021"/>
        <v>0</v>
      </c>
      <c r="U221" s="82">
        <f t="shared" si="3021"/>
        <v>0</v>
      </c>
      <c r="V221" s="82">
        <f t="shared" si="3021"/>
        <v>0</v>
      </c>
      <c r="W221" s="82">
        <f t="shared" si="3021"/>
        <v>0</v>
      </c>
      <c r="X221" s="82">
        <f t="shared" si="3021"/>
        <v>0</v>
      </c>
      <c r="Y221" s="82">
        <f t="shared" si="3021"/>
        <v>0</v>
      </c>
      <c r="Z221" s="82">
        <f t="shared" si="3021"/>
        <v>0</v>
      </c>
      <c r="AA221" s="82">
        <f t="shared" si="3021"/>
        <v>0</v>
      </c>
      <c r="AB221" s="82">
        <f t="shared" si="3021"/>
        <v>0</v>
      </c>
      <c r="AC221" s="82">
        <f t="shared" si="3021"/>
        <v>0</v>
      </c>
      <c r="AD221" s="82">
        <f t="shared" si="3021"/>
        <v>0</v>
      </c>
      <c r="AE221" s="82">
        <f t="shared" si="3021"/>
        <v>0</v>
      </c>
      <c r="AF221" s="82">
        <f t="shared" si="3021"/>
        <v>0</v>
      </c>
      <c r="AG221" s="82">
        <f t="shared" si="3021"/>
        <v>0</v>
      </c>
      <c r="AH221" s="82">
        <f t="shared" si="3021"/>
        <v>0</v>
      </c>
      <c r="AI221" s="82">
        <f t="shared" si="3021"/>
        <v>0</v>
      </c>
      <c r="AJ221" s="82">
        <f t="shared" si="3021"/>
        <v>0</v>
      </c>
      <c r="AK221" s="82">
        <f t="shared" si="3021"/>
        <v>0</v>
      </c>
      <c r="AL221" s="82">
        <f t="shared" si="3021"/>
        <v>0</v>
      </c>
      <c r="AM221" s="82">
        <f t="shared" si="3021"/>
        <v>0</v>
      </c>
      <c r="AN221" s="82">
        <f t="shared" si="3021"/>
        <v>0</v>
      </c>
      <c r="AO221" s="82">
        <f t="shared" si="3021"/>
        <v>0</v>
      </c>
      <c r="AP221" s="82">
        <f t="shared" si="3021"/>
        <v>0</v>
      </c>
      <c r="AQ221" s="82">
        <f t="shared" si="3021"/>
        <v>0</v>
      </c>
      <c r="AR221" s="82">
        <f t="shared" si="3021"/>
        <v>0</v>
      </c>
      <c r="AS221" s="82">
        <f t="shared" si="3021"/>
        <v>0</v>
      </c>
      <c r="AT221" s="82">
        <f t="shared" si="3021"/>
        <v>0</v>
      </c>
      <c r="AU221" s="82">
        <f t="shared" si="3021"/>
        <v>0</v>
      </c>
      <c r="AV221" s="82">
        <f t="shared" si="3021"/>
        <v>0</v>
      </c>
      <c r="AW221" s="82">
        <f t="shared" si="3021"/>
        <v>0</v>
      </c>
      <c r="AX221" s="82">
        <f t="shared" si="3021"/>
        <v>0</v>
      </c>
      <c r="AY221" s="82">
        <f t="shared" si="3021"/>
        <v>0</v>
      </c>
      <c r="AZ221" s="82">
        <f t="shared" si="3021"/>
        <v>0</v>
      </c>
      <c r="BA221" s="82">
        <f t="shared" si="3021"/>
        <v>0</v>
      </c>
      <c r="BB221" s="82">
        <f t="shared" si="3021"/>
        <v>0</v>
      </c>
      <c r="BC221" s="82">
        <f t="shared" si="3021"/>
        <v>0</v>
      </c>
      <c r="BD221" s="82">
        <f t="shared" si="3021"/>
        <v>0</v>
      </c>
      <c r="BE221" s="82">
        <f t="shared" si="3021"/>
        <v>0</v>
      </c>
      <c r="BF221" s="82">
        <f t="shared" si="3021"/>
        <v>0</v>
      </c>
      <c r="BG221" s="82">
        <f t="shared" si="3021"/>
        <v>0</v>
      </c>
      <c r="BH221" s="82">
        <f t="shared" si="3021"/>
        <v>0</v>
      </c>
      <c r="BI221" s="82">
        <f t="shared" si="3021"/>
        <v>0</v>
      </c>
      <c r="BJ221" s="82">
        <f t="shared" si="3021"/>
        <v>0</v>
      </c>
      <c r="BK221" s="82">
        <f t="shared" si="3021"/>
        <v>0</v>
      </c>
      <c r="BL221" s="82">
        <f t="shared" si="3021"/>
        <v>0</v>
      </c>
      <c r="BM221" s="82">
        <f t="shared" si="3021"/>
        <v>0</v>
      </c>
      <c r="BN221" s="82">
        <f t="shared" si="3021"/>
        <v>0</v>
      </c>
      <c r="BO221" s="82">
        <f t="shared" si="3021"/>
        <v>0</v>
      </c>
      <c r="BP221" s="82">
        <f t="shared" si="3021"/>
        <v>0</v>
      </c>
      <c r="BQ221" s="82">
        <f t="shared" si="3021"/>
        <v>0</v>
      </c>
      <c r="BR221" s="82">
        <f t="shared" si="3021"/>
        <v>0</v>
      </c>
      <c r="BS221" s="82">
        <f t="shared" si="3021"/>
        <v>0</v>
      </c>
      <c r="BT221" s="82">
        <f t="shared" si="3021"/>
        <v>0</v>
      </c>
      <c r="BU221" s="82">
        <f t="shared" si="3021"/>
        <v>0</v>
      </c>
      <c r="BV221" s="82">
        <f t="shared" si="3021"/>
        <v>0</v>
      </c>
      <c r="BW221" s="82">
        <f t="shared" ref="BW221:EB221" si="3022">BW199</f>
        <v>0</v>
      </c>
      <c r="BX221" s="82">
        <f t="shared" si="3022"/>
        <v>0</v>
      </c>
      <c r="BY221" s="82">
        <f t="shared" si="3022"/>
        <v>0</v>
      </c>
      <c r="BZ221" s="82">
        <f t="shared" si="3022"/>
        <v>0</v>
      </c>
      <c r="CA221" s="82">
        <f t="shared" si="3022"/>
        <v>0</v>
      </c>
      <c r="CB221" s="82">
        <f t="shared" si="3022"/>
        <v>0</v>
      </c>
      <c r="CC221" s="82">
        <f t="shared" si="3022"/>
        <v>0</v>
      </c>
      <c r="CD221" s="82">
        <f t="shared" si="3022"/>
        <v>0</v>
      </c>
      <c r="CE221" s="82">
        <f t="shared" si="3022"/>
        <v>0</v>
      </c>
      <c r="CF221" s="82">
        <f t="shared" si="3022"/>
        <v>0</v>
      </c>
      <c r="CG221" s="82">
        <f t="shared" si="3022"/>
        <v>0</v>
      </c>
      <c r="CH221" s="82">
        <f t="shared" si="3022"/>
        <v>0</v>
      </c>
      <c r="CI221" s="82">
        <f t="shared" si="3022"/>
        <v>0</v>
      </c>
      <c r="CJ221" s="82">
        <f t="shared" si="3022"/>
        <v>0</v>
      </c>
      <c r="CK221" s="82">
        <f t="shared" si="3022"/>
        <v>0</v>
      </c>
      <c r="CL221" s="82">
        <f t="shared" si="3022"/>
        <v>0</v>
      </c>
      <c r="CM221" s="82">
        <f t="shared" si="3022"/>
        <v>0</v>
      </c>
      <c r="CN221" s="82">
        <f t="shared" si="3022"/>
        <v>0</v>
      </c>
      <c r="CO221" s="82">
        <f t="shared" si="3022"/>
        <v>0</v>
      </c>
      <c r="CP221" s="82">
        <f t="shared" si="3022"/>
        <v>0</v>
      </c>
      <c r="CQ221" s="82">
        <f t="shared" si="3022"/>
        <v>0</v>
      </c>
      <c r="CR221" s="82">
        <f t="shared" si="3022"/>
        <v>0</v>
      </c>
      <c r="CS221" s="82">
        <f t="shared" si="3022"/>
        <v>0</v>
      </c>
      <c r="CT221" s="82">
        <f t="shared" si="3022"/>
        <v>0</v>
      </c>
      <c r="CU221" s="82">
        <f t="shared" si="3022"/>
        <v>0</v>
      </c>
      <c r="CV221" s="82">
        <f t="shared" si="3022"/>
        <v>0</v>
      </c>
      <c r="CW221" s="82">
        <f t="shared" si="3022"/>
        <v>0</v>
      </c>
      <c r="CX221" s="82">
        <f t="shared" si="3022"/>
        <v>0</v>
      </c>
      <c r="CY221" s="82">
        <f t="shared" si="3022"/>
        <v>0</v>
      </c>
      <c r="CZ221" s="82">
        <f t="shared" si="3022"/>
        <v>0</v>
      </c>
      <c r="DA221" s="82">
        <f t="shared" si="3022"/>
        <v>0</v>
      </c>
      <c r="DB221" s="82">
        <f t="shared" si="3022"/>
        <v>0</v>
      </c>
      <c r="DC221" s="82">
        <f t="shared" si="3022"/>
        <v>0</v>
      </c>
      <c r="DD221" s="82">
        <f t="shared" si="3022"/>
        <v>0</v>
      </c>
      <c r="DE221" s="82">
        <f t="shared" si="3022"/>
        <v>0</v>
      </c>
      <c r="DF221" s="82">
        <f t="shared" si="3022"/>
        <v>0</v>
      </c>
      <c r="DG221" s="82">
        <f t="shared" si="3022"/>
        <v>0</v>
      </c>
      <c r="DH221" s="82">
        <f t="shared" si="3022"/>
        <v>0</v>
      </c>
      <c r="DI221" s="82">
        <f t="shared" si="3022"/>
        <v>0</v>
      </c>
      <c r="DJ221" s="82">
        <f t="shared" si="3022"/>
        <v>0</v>
      </c>
      <c r="DK221" s="82">
        <f t="shared" si="3022"/>
        <v>0</v>
      </c>
      <c r="DL221" s="82">
        <f t="shared" si="3022"/>
        <v>0</v>
      </c>
      <c r="DM221" s="82">
        <f t="shared" si="3022"/>
        <v>0</v>
      </c>
      <c r="DN221" s="82">
        <f t="shared" si="3022"/>
        <v>0</v>
      </c>
      <c r="DO221" s="82">
        <f t="shared" si="3022"/>
        <v>0</v>
      </c>
      <c r="DP221" s="82">
        <f t="shared" si="3022"/>
        <v>0</v>
      </c>
      <c r="DQ221" s="82">
        <f t="shared" si="3022"/>
        <v>0</v>
      </c>
      <c r="DR221" s="82">
        <f t="shared" si="3022"/>
        <v>0</v>
      </c>
      <c r="DS221" s="82">
        <f t="shared" si="3022"/>
        <v>0</v>
      </c>
      <c r="DT221" s="82">
        <f t="shared" si="3022"/>
        <v>0</v>
      </c>
      <c r="DU221" s="82">
        <f t="shared" si="3022"/>
        <v>0</v>
      </c>
      <c r="DV221" s="82">
        <f t="shared" si="3022"/>
        <v>0</v>
      </c>
      <c r="DW221" s="82">
        <f t="shared" si="3022"/>
        <v>0</v>
      </c>
      <c r="DX221" s="82">
        <f t="shared" si="3022"/>
        <v>0</v>
      </c>
      <c r="DY221" s="82">
        <f t="shared" si="3022"/>
        <v>0</v>
      </c>
      <c r="DZ221" s="82">
        <f t="shared" si="3022"/>
        <v>0</v>
      </c>
      <c r="EA221" s="82">
        <f t="shared" si="3022"/>
        <v>0</v>
      </c>
      <c r="EB221" s="82">
        <f t="shared" si="3022"/>
        <v>0</v>
      </c>
    </row>
    <row r="222" spans="3:132" outlineLevel="1" x14ac:dyDescent="0.25">
      <c r="C222" s="317" t="s">
        <v>485</v>
      </c>
      <c r="D222" s="125">
        <f>Assumptions!I16</f>
        <v>0.64</v>
      </c>
      <c r="E222" s="79">
        <f>Assumptions!I13</f>
        <v>45658</v>
      </c>
      <c r="G222" s="52" t="s">
        <v>215</v>
      </c>
      <c r="H222" s="50">
        <f>SUM(J222:EB222)</f>
        <v>0.99999999999999989</v>
      </c>
      <c r="J222" s="129"/>
      <c r="K222" s="155">
        <f>ROUND(($D$222/MiY*(SUM($J$222:J222)&lt;=1)+IF(SUM($J$222:J222)+($D$222/MiY)&gt;1,1-(SUM($J$222:J222)+($D$222/MiY)),0)),5)*(K$7&gt;=$E$222)</f>
        <v>0</v>
      </c>
      <c r="L222" s="155">
        <f>ROUND(($D$222/MiY*(SUM($J$222:K222)&lt;=1)+IF(SUM($J$222:K222)+($D$222/MiY)&gt;1,1-(SUM($J$222:K222)+($D$222/MiY)),0)),5)*(L$7&gt;=$E$222)</f>
        <v>0</v>
      </c>
      <c r="M222" s="155">
        <f>ROUND(($D$222/MiY*(SUM($J$222:L222)&lt;=1)+IF(SUM($J$222:L222)+($D$222/MiY)&gt;1,1-(SUM($J$222:L222)+($D$222/MiY)),0)),5)*(M$7&gt;=$E$222)</f>
        <v>0</v>
      </c>
      <c r="N222" s="155">
        <f>ROUND(($D$222/MiY*(SUM($J$222:M222)&lt;=1)+IF(SUM($J$222:M222)+($D$222/MiY)&gt;1,1-(SUM($J$222:M222)+($D$222/MiY)),0)),5)*(N$7&gt;=$E$222)</f>
        <v>0</v>
      </c>
      <c r="O222" s="155">
        <f>ROUND(($D$222/MiY*(SUM($J$222:N222)&lt;=1)+IF(SUM($J$222:N222)+($D$222/MiY)&gt;1,1-(SUM($J$222:N222)+($D$222/MiY)),0)),5)*(O$7&gt;=$E$222)</f>
        <v>0</v>
      </c>
      <c r="P222" s="155">
        <f>ROUND(($D$222/MiY*(SUM($J$222:O222)&lt;=1)+IF(SUM($J$222:O222)+($D$222/MiY)&gt;1,1-(SUM($J$222:O222)+($D$222/MiY)),0)),5)*(P$7&gt;=$E$222)</f>
        <v>0</v>
      </c>
      <c r="Q222" s="155">
        <f>ROUND(($D$222/MiY*(SUM($J$222:P222)&lt;=1)+IF(SUM($J$222:P222)+($D$222/MiY)&gt;1,1-(SUM($J$222:P222)+($D$222/MiY)),0)),5)*(Q$7&gt;=$E$222)</f>
        <v>0</v>
      </c>
      <c r="R222" s="155">
        <f>ROUND(($D$222/MiY*(SUM($J$222:Q222)&lt;=1)+IF(SUM($J$222:Q222)+($D$222/MiY)&gt;1,1-(SUM($J$222:Q222)+($D$222/MiY)),0)),5)*(R$7&gt;=$E$222)</f>
        <v>0</v>
      </c>
      <c r="S222" s="155">
        <f>ROUND(($D$222/MiY*(SUM($J$222:R222)&lt;=1)+IF(SUM($J$222:R222)+($D$222/MiY)&gt;1,1-(SUM($J$222:R222)+($D$222/MiY)),0)),5)*(S$7&gt;=$E$222)</f>
        <v>0</v>
      </c>
      <c r="T222" s="155">
        <f>ROUND(($D$222/MiY*(SUM($J$222:S222)&lt;=1)+IF(SUM($J$222:S222)+($D$222/MiY)&gt;1,1-(SUM($J$222:S222)+($D$222/MiY)),0)),5)*(T$7&gt;=$E$222)</f>
        <v>0</v>
      </c>
      <c r="U222" s="155">
        <f>ROUND(($D$222/MiY*(SUM($J$222:T222)&lt;=1)+IF(SUM($J$222:T222)+($D$222/MiY)&gt;1,1-(SUM($J$222:T222)+($D$222/MiY)),0)),5)*(U$7&gt;=$E$222)</f>
        <v>0</v>
      </c>
      <c r="V222" s="155">
        <f>ROUND(($D$222/MiY*(SUM($J$222:U222)&lt;=1)+IF(SUM($J$222:U222)+($D$222/MiY)&gt;1,1-(SUM($J$222:U222)+($D$222/MiY)),0)),5)*(V$7&gt;=$E$222)</f>
        <v>0</v>
      </c>
      <c r="W222" s="155">
        <f>ROUND(($D$222/MiY*(SUM($J$222:V222)&lt;=1)+IF(SUM($J$222:V222)+($D$222/MiY)&gt;1,1-(SUM($J$222:V222)+($D$222/MiY)),0)),5)*(W$7&gt;=$E$222)</f>
        <v>0</v>
      </c>
      <c r="X222" s="155">
        <f>ROUND(($D$222/MiY*(SUM($J$222:W222)&lt;=1)+IF(SUM($J$222:W222)+($D$222/MiY)&gt;1,1-(SUM($J$222:W222)+($D$222/MiY)),0)),5)*(X$7&gt;=$E$222)</f>
        <v>0</v>
      </c>
      <c r="Y222" s="155">
        <f>ROUND(($D$222/MiY*(SUM($J$222:X222)&lt;=1)+IF(SUM($J$222:X222)+($D$222/MiY)&gt;1,1-(SUM($J$222:X222)+($D$222/MiY)),0)),5)*(Y$7&gt;=$E$222)</f>
        <v>0</v>
      </c>
      <c r="Z222" s="155">
        <f>ROUND(($D$222/MiY*(SUM($J$222:Y222)&lt;=1)+IF(SUM($J$222:Y222)+($D$222/MiY)&gt;1,1-(SUM($J$222:Y222)+($D$222/MiY)),0)),5)*(Z$7&gt;=$E$222)</f>
        <v>0</v>
      </c>
      <c r="AA222" s="155">
        <f>ROUND(($D$222/MiY*(SUM($J$222:Z222)&lt;=1)+IF(SUM($J$222:Z222)+($D$222/MiY)&gt;1,1-(SUM($J$222:Z222)+($D$222/MiY)),0)),5)*(AA$7&gt;=$E$222)</f>
        <v>0</v>
      </c>
      <c r="AB222" s="155">
        <f>ROUND(($D$222/MiY*(SUM($J$222:AA222)&lt;=1)+IF(SUM($J$222:AA222)+($D$222/MiY)&gt;1,1-(SUM($J$222:AA222)+($D$222/MiY)),0)),5)*(AB$7&gt;=$E$222)</f>
        <v>0</v>
      </c>
      <c r="AC222" s="155">
        <f>ROUND(($D$222/MiY*(SUM($J$222:AB222)&lt;=1)+IF(SUM($J$222:AB222)+($D$222/MiY)&gt;1,1-(SUM($J$222:AB222)+($D$222/MiY)),0)),5)*(AC$7&gt;=$E$222)</f>
        <v>0</v>
      </c>
      <c r="AD222" s="155">
        <f>ROUND(($D$222/MiY*(SUM($J$222:AC222)&lt;=1)+IF(SUM($J$222:AC222)+($D$222/MiY)&gt;1,1-(SUM($J$222:AC222)+($D$222/MiY)),0)),5)*(AD$7&gt;=$E$222)</f>
        <v>0</v>
      </c>
      <c r="AE222" s="155">
        <f>ROUND(($D$222/MiY*(SUM($J$222:AD222)&lt;=1)+IF(SUM($J$222:AD222)+($D$222/MiY)&gt;1,1-(SUM($J$222:AD222)+($D$222/MiY)),0)),5)*(AE$7&gt;=$E$222)</f>
        <v>0</v>
      </c>
      <c r="AF222" s="155">
        <f>ROUND(($D$222/MiY*(SUM($J$222:AE222)&lt;=1)+IF(SUM($J$222:AE222)+($D$222/MiY)&gt;1,1-(SUM($J$222:AE222)+($D$222/MiY)),0)),5)*(AF$7&gt;=$E$222)</f>
        <v>0</v>
      </c>
      <c r="AG222" s="155">
        <f>ROUND(($D$222/MiY*(SUM($J$222:AF222)&lt;=1)+IF(SUM($J$222:AF222)+($D$222/MiY)&gt;1,1-(SUM($J$222:AF222)+($D$222/MiY)),0)),5)*(AG$7&gt;=$E$222)</f>
        <v>0</v>
      </c>
      <c r="AH222" s="155">
        <f>ROUND(($D$222/MiY*(SUM($J$222:AG222)&lt;=1)+IF(SUM($J$222:AG222)+($D$222/MiY)&gt;1,1-(SUM($J$222:AG222)+($D$222/MiY)),0)),5)*(AH$7&gt;=$E$222)</f>
        <v>5.3330000000000002E-2</v>
      </c>
      <c r="AI222" s="155">
        <f>ROUND(($D$222/MiY*(SUM($J$222:AH222)&lt;=1)+IF(SUM($J$222:AH222)+($D$222/MiY)&gt;1,1-(SUM($J$222:AH222)+($D$222/MiY)),0)),5)*(AI$7&gt;=$E$222)</f>
        <v>5.3330000000000002E-2</v>
      </c>
      <c r="AJ222" s="155">
        <f>ROUND(($D$222/MiY*(SUM($J$222:AI222)&lt;=1)+IF(SUM($J$222:AI222)+($D$222/MiY)&gt;1,1-(SUM($J$222:AI222)+($D$222/MiY)),0)),5)*(AJ$7&gt;=$E$222)</f>
        <v>5.3330000000000002E-2</v>
      </c>
      <c r="AK222" s="155">
        <f>ROUND(($D$222/MiY*(SUM($J$222:AJ222)&lt;=1)+IF(SUM($J$222:AJ222)+($D$222/MiY)&gt;1,1-(SUM($J$222:AJ222)+($D$222/MiY)),0)),5)*(AK$7&gt;=$E$222)</f>
        <v>5.3330000000000002E-2</v>
      </c>
      <c r="AL222" s="155">
        <f>ROUND(($D$222/MiY*(SUM($J$222:AK222)&lt;=1)+IF(SUM($J$222:AK222)+($D$222/MiY)&gt;1,1-(SUM($J$222:AK222)+($D$222/MiY)),0)),5)*(AL$7&gt;=$E$222)</f>
        <v>5.3330000000000002E-2</v>
      </c>
      <c r="AM222" s="155">
        <f>ROUND(($D$222/MiY*(SUM($J$222:AL222)&lt;=1)+IF(SUM($J$222:AL222)+($D$222/MiY)&gt;1,1-(SUM($J$222:AL222)+($D$222/MiY)),0)),5)*(AM$7&gt;=$E$222)</f>
        <v>5.3330000000000002E-2</v>
      </c>
      <c r="AN222" s="155">
        <f>ROUND(($D$222/MiY*(SUM($J$222:AM222)&lt;=1)+IF(SUM($J$222:AM222)+($D$222/MiY)&gt;1,1-(SUM($J$222:AM222)+($D$222/MiY)),0)),5)*(AN$7&gt;=$E$222)</f>
        <v>5.3330000000000002E-2</v>
      </c>
      <c r="AO222" s="155">
        <f>ROUND(($D$222/MiY*(SUM($J$222:AN222)&lt;=1)+IF(SUM($J$222:AN222)+($D$222/MiY)&gt;1,1-(SUM($J$222:AN222)+($D$222/MiY)),0)),5)*(AO$7&gt;=$E$222)</f>
        <v>5.3330000000000002E-2</v>
      </c>
      <c r="AP222" s="155">
        <f>ROUND(($D$222/MiY*(SUM($J$222:AO222)&lt;=1)+IF(SUM($J$222:AO222)+($D$222/MiY)&gt;1,1-(SUM($J$222:AO222)+($D$222/MiY)),0)),5)*(AP$7&gt;=$E$222)</f>
        <v>5.3330000000000002E-2</v>
      </c>
      <c r="AQ222" s="155">
        <f>ROUND(($D$222/MiY*(SUM($J$222:AP222)&lt;=1)+IF(SUM($J$222:AP222)+($D$222/MiY)&gt;1,1-(SUM($J$222:AP222)+($D$222/MiY)),0)),5)*(AQ$7&gt;=$E$222)</f>
        <v>5.3330000000000002E-2</v>
      </c>
      <c r="AR222" s="155">
        <f>ROUND(($D$222/MiY*(SUM($J$222:AQ222)&lt;=1)+IF(SUM($J$222:AQ222)+($D$222/MiY)&gt;1,1-(SUM($J$222:AQ222)+($D$222/MiY)),0)),5)*(AR$7&gt;=$E$222)</f>
        <v>5.3330000000000002E-2</v>
      </c>
      <c r="AS222" s="155">
        <f>ROUND(($D$222/MiY*(SUM($J$222:AR222)&lt;=1)+IF(SUM($J$222:AR222)+($D$222/MiY)&gt;1,1-(SUM($J$222:AR222)+($D$222/MiY)),0)),5)*(AS$7&gt;=$E$222)</f>
        <v>5.3330000000000002E-2</v>
      </c>
      <c r="AT222" s="155">
        <f>ROUND(($D$222/MiY*(SUM($J$222:AS222)&lt;=1)+IF(SUM($J$222:AS222)+($D$222/MiY)&gt;1,1-(SUM($J$222:AS222)+($D$222/MiY)),0)),5)*(AT$7&gt;=$E$222)</f>
        <v>5.3330000000000002E-2</v>
      </c>
      <c r="AU222" s="155">
        <f>ROUND(($D$222/MiY*(SUM($J$222:AT222)&lt;=1)+IF(SUM($J$222:AT222)+($D$222/MiY)&gt;1,1-(SUM($J$222:AT222)+($D$222/MiY)),0)),5)*(AU$7&gt;=$E$222)</f>
        <v>5.3330000000000002E-2</v>
      </c>
      <c r="AV222" s="155">
        <f>ROUND(($D$222/MiY*(SUM($J$222:AU222)&lt;=1)+IF(SUM($J$222:AU222)+($D$222/MiY)&gt;1,1-(SUM($J$222:AU222)+($D$222/MiY)),0)),5)*(AV$7&gt;=$E$222)</f>
        <v>5.3330000000000002E-2</v>
      </c>
      <c r="AW222" s="155">
        <f>ROUND(($D$222/MiY*(SUM($J$222:AV222)&lt;=1)+IF(SUM($J$222:AV222)+($D$222/MiY)&gt;1,1-(SUM($J$222:AV222)+($D$222/MiY)),0)),5)*(AW$7&gt;=$E$222)</f>
        <v>5.3330000000000002E-2</v>
      </c>
      <c r="AX222" s="155">
        <f>ROUND(($D$222/MiY*(SUM($J$222:AW222)&lt;=1)+IF(SUM($J$222:AW222)+($D$222/MiY)&gt;1,1-(SUM($J$222:AW222)+($D$222/MiY)),0)),5)*(AX$7&gt;=$E$222)</f>
        <v>5.3330000000000002E-2</v>
      </c>
      <c r="AY222" s="155">
        <f>ROUND(($D$222/MiY*(SUM($J$222:AX222)&lt;=1)+IF(SUM($J$222:AX222)+($D$222/MiY)&gt;1,1-(SUM($J$222:AX222)+($D$222/MiY)),0)),5)*(AY$7&gt;=$E$222)</f>
        <v>5.3330000000000002E-2</v>
      </c>
      <c r="AZ222" s="155">
        <f>ROUND(($D$222/MiY*(SUM($J$222:AY222)&lt;=1)+IF(SUM($J$222:AY222)+($D$222/MiY)&gt;1,1-(SUM($J$222:AY222)+($D$222/MiY)),0)),5)*(AZ$7&gt;=$E$222)</f>
        <v>4.0059999999999998E-2</v>
      </c>
      <c r="BA222" s="155">
        <f>ROUND(($D$222/MiY*(SUM($J$222:AZ222)&lt;=1)+IF(SUM($J$222:AZ222)+($D$222/MiY)&gt;1,1-(SUM($J$222:AZ222)+($D$222/MiY)),0)),5)*(BA$7&gt;=$E$222)</f>
        <v>0</v>
      </c>
      <c r="BB222" s="155">
        <f>ROUND(($D$222/MiY*(SUM($J$222:BA222)&lt;=1)+IF(SUM($J$222:BA222)+($D$222/MiY)&gt;1,1-(SUM($J$222:BA222)+($D$222/MiY)),0)),5)*(BB$7&gt;=$E$222)</f>
        <v>0</v>
      </c>
      <c r="BC222" s="155">
        <f>ROUND(($D$222/MiY*(SUM($J$222:BB222)&lt;=1)+IF(SUM($J$222:BB222)+($D$222/MiY)&gt;1,1-(SUM($J$222:BB222)+($D$222/MiY)),0)),5)*(BC$7&gt;=$E$222)</f>
        <v>0</v>
      </c>
      <c r="BD222" s="155">
        <f>ROUND(($D$222/MiY*(SUM($J$222:BC222)&lt;=1)+IF(SUM($J$222:BC222)+($D$222/MiY)&gt;1,1-(SUM($J$222:BC222)+($D$222/MiY)),0)),5)*(BD$7&gt;=$E$222)</f>
        <v>0</v>
      </c>
      <c r="BE222" s="155">
        <f>ROUND(($D$222/MiY*(SUM($J$222:BD222)&lt;=1)+IF(SUM($J$222:BD222)+($D$222/MiY)&gt;1,1-(SUM($J$222:BD222)+($D$222/MiY)),0)),5)*(BE$7&gt;=$E$222)</f>
        <v>0</v>
      </c>
      <c r="BF222" s="155">
        <f>ROUND(($D$222/MiY*(SUM($J$222:BE222)&lt;=1)+IF(SUM($J$222:BE222)+($D$222/MiY)&gt;1,1-(SUM($J$222:BE222)+($D$222/MiY)),0)),5)*(BF$7&gt;=$E$222)</f>
        <v>0</v>
      </c>
      <c r="BG222" s="155">
        <f>ROUND(($D$222/MiY*(SUM($J$222:BF222)&lt;=1)+IF(SUM($J$222:BF222)+($D$222/MiY)&gt;1,1-(SUM($J$222:BF222)+($D$222/MiY)),0)),5)*(BG$7&gt;=$E$222)</f>
        <v>0</v>
      </c>
      <c r="BH222" s="155">
        <f>ROUND(($D$222/MiY*(SUM($J$222:BG222)&lt;=1)+IF(SUM($J$222:BG222)+($D$222/MiY)&gt;1,1-(SUM($J$222:BG222)+($D$222/MiY)),0)),5)*(BH$7&gt;=$E$222)</f>
        <v>0</v>
      </c>
      <c r="BI222" s="155">
        <f>ROUND(($D$222/MiY*(SUM($J$222:BH222)&lt;=1)+IF(SUM($J$222:BH222)+($D$222/MiY)&gt;1,1-(SUM($J$222:BH222)+($D$222/MiY)),0)),5)*(BI$7&gt;=$E$222)</f>
        <v>0</v>
      </c>
      <c r="BJ222" s="155">
        <f>ROUND(($D$222/MiY*(SUM($J$222:BI222)&lt;=1)+IF(SUM($J$222:BI222)+($D$222/MiY)&gt;1,1-(SUM($J$222:BI222)+($D$222/MiY)),0)),5)*(BJ$7&gt;=$E$222)</f>
        <v>0</v>
      </c>
      <c r="BK222" s="155">
        <f>ROUND(($D$222/MiY*(SUM($J$222:BJ222)&lt;=1)+IF(SUM($J$222:BJ222)+($D$222/MiY)&gt;1,1-(SUM($J$222:BJ222)+($D$222/MiY)),0)),5)*(BK$7&gt;=$E$222)</f>
        <v>0</v>
      </c>
      <c r="BL222" s="155">
        <f>ROUND(($D$222/MiY*(SUM($J$222:BK222)&lt;=1)+IF(SUM($J$222:BK222)+($D$222/MiY)&gt;1,1-(SUM($J$222:BK222)+($D$222/MiY)),0)),5)*(BL$7&gt;=$E$222)</f>
        <v>0</v>
      </c>
      <c r="BM222" s="155">
        <f>ROUND(($D$222/MiY*(SUM($J$222:BL222)&lt;=1)+IF(SUM($J$222:BL222)+($D$222/MiY)&gt;1,1-(SUM($J$222:BL222)+($D$222/MiY)),0)),5)*(BM$7&gt;=$E$222)</f>
        <v>0</v>
      </c>
      <c r="BN222" s="155">
        <f>ROUND(($D$222/MiY*(SUM($J$222:BM222)&lt;=1)+IF(SUM($J$222:BM222)+($D$222/MiY)&gt;1,1-(SUM($J$222:BM222)+($D$222/MiY)),0)),5)*(BN$7&gt;=$E$222)</f>
        <v>0</v>
      </c>
      <c r="BO222" s="155">
        <f>ROUND(($D$222/MiY*(SUM($J$222:BN222)&lt;=1)+IF(SUM($J$222:BN222)+($D$222/MiY)&gt;1,1-(SUM($J$222:BN222)+($D$222/MiY)),0)),5)*(BO$7&gt;=$E$222)</f>
        <v>0</v>
      </c>
      <c r="BP222" s="155">
        <f>ROUND(($D$222/MiY*(SUM($J$222:BO222)&lt;=1)+IF(SUM($J$222:BO222)+($D$222/MiY)&gt;1,1-(SUM($J$222:BO222)+($D$222/MiY)),0)),5)*(BP$7&gt;=$E$222)</f>
        <v>0</v>
      </c>
      <c r="BQ222" s="155">
        <f>ROUND(($D$222/MiY*(SUM($J$222:BP222)&lt;=1)+IF(SUM($J$222:BP222)+($D$222/MiY)&gt;1,1-(SUM($J$222:BP222)+($D$222/MiY)),0)),5)*(BQ$7&gt;=$E$222)</f>
        <v>0</v>
      </c>
      <c r="BR222" s="155">
        <f>ROUND(($D$222/MiY*(SUM($J$222:BQ222)&lt;=1)+IF(SUM($J$222:BQ222)+($D$222/MiY)&gt;1,1-(SUM($J$222:BQ222)+($D$222/MiY)),0)),5)*(BR$7&gt;=$E$222)</f>
        <v>0</v>
      </c>
      <c r="BS222" s="155">
        <f>ROUND(($D$222/MiY*(SUM($J$222:BR222)&lt;=1)+IF(SUM($J$222:BR222)+($D$222/MiY)&gt;1,1-(SUM($J$222:BR222)+($D$222/MiY)),0)),5)*(BS$7&gt;=$E$222)</f>
        <v>0</v>
      </c>
      <c r="BT222" s="155">
        <f>ROUND(($D$222/MiY*(SUM($J$222:BS222)&lt;=1)+IF(SUM($J$222:BS222)+($D$222/MiY)&gt;1,1-(SUM($J$222:BS222)+($D$222/MiY)),0)),5)*(BT$7&gt;=$E$222)</f>
        <v>0</v>
      </c>
      <c r="BU222" s="155">
        <f>ROUND(($D$222/MiY*(SUM($J$222:BT222)&lt;=1)+IF(SUM($J$222:BT222)+($D$222/MiY)&gt;1,1-(SUM($J$222:BT222)+($D$222/MiY)),0)),5)*(BU$7&gt;=$E$222)</f>
        <v>0</v>
      </c>
      <c r="BV222" s="155">
        <f>ROUND(($D$222/MiY*(SUM($J$222:BU222)&lt;=1)+IF(SUM($J$222:BU222)+($D$222/MiY)&gt;1,1-(SUM($J$222:BU222)+($D$222/MiY)),0)),5)*(BV$7&gt;=$E$222)</f>
        <v>0</v>
      </c>
      <c r="BW222" s="155">
        <f>ROUND(($D$222/MiY*(SUM($J$222:BV222)&lt;=1)+IF(SUM($J$222:BV222)+($D$222/MiY)&gt;1,1-(SUM($J$222:BV222)+($D$222/MiY)),0)),5)*(BW$7&gt;=$E$222)</f>
        <v>0</v>
      </c>
      <c r="BX222" s="155">
        <f>ROUND(($D$222/MiY*(SUM($J$222:BW222)&lt;=1)+IF(SUM($J$222:BW222)+($D$222/MiY)&gt;1,1-(SUM($J$222:BW222)+($D$222/MiY)),0)),5)*(BX$7&gt;=$E$222)</f>
        <v>0</v>
      </c>
      <c r="BY222" s="155">
        <f>ROUND(($D$222/MiY*(SUM($J$222:BX222)&lt;=1)+IF(SUM($J$222:BX222)+($D$222/MiY)&gt;1,1-(SUM($J$222:BX222)+($D$222/MiY)),0)),5)*(BY$7&gt;=$E$222)</f>
        <v>0</v>
      </c>
      <c r="BZ222" s="155">
        <f>ROUND(($D$222/MiY*(SUM($J$222:BY222)&lt;=1)+IF(SUM($J$222:BY222)+($D$222/MiY)&gt;1,1-(SUM($J$222:BY222)+($D$222/MiY)),0)),5)*(BZ$7&gt;=$E$222)</f>
        <v>0</v>
      </c>
      <c r="CA222" s="155">
        <f>ROUND(($D$222/MiY*(SUM($J$222:BZ222)&lt;=1)+IF(SUM($J$222:BZ222)+($D$222/MiY)&gt;1,1-(SUM($J$222:BZ222)+($D$222/MiY)),0)),5)*(CA$7&gt;=$E$222)</f>
        <v>0</v>
      </c>
      <c r="CB222" s="155">
        <f>ROUND(($D$222/MiY*(SUM($J$222:CA222)&lt;=1)+IF(SUM($J$222:CA222)+($D$222/MiY)&gt;1,1-(SUM($J$222:CA222)+($D$222/MiY)),0)),5)*(CB$7&gt;=$E$222)</f>
        <v>0</v>
      </c>
      <c r="CC222" s="155">
        <f>ROUND(($D$222/MiY*(SUM($J$222:CB222)&lt;=1)+IF(SUM($J$222:CB222)+($D$222/MiY)&gt;1,1-(SUM($J$222:CB222)+($D$222/MiY)),0)),5)*(CC$7&gt;=$E$222)</f>
        <v>0</v>
      </c>
      <c r="CD222" s="155">
        <f>ROUND(($D$222/MiY*(SUM($J$222:CC222)&lt;=1)+IF(SUM($J$222:CC222)+($D$222/MiY)&gt;1,1-(SUM($J$222:CC222)+($D$222/MiY)),0)),5)*(CD$7&gt;=$E$222)</f>
        <v>0</v>
      </c>
      <c r="CE222" s="155">
        <f>ROUND(($D$222/MiY*(SUM($J$222:CD222)&lt;=1)+IF(SUM($J$222:CD222)+($D$222/MiY)&gt;1,1-(SUM($J$222:CD222)+($D$222/MiY)),0)),5)*(CE$7&gt;=$E$222)</f>
        <v>0</v>
      </c>
      <c r="CF222" s="155">
        <f>ROUND(($D$222/MiY*(SUM($J$222:CE222)&lt;=1)+IF(SUM($J$222:CE222)+($D$222/MiY)&gt;1,1-(SUM($J$222:CE222)+($D$222/MiY)),0)),5)*(CF$7&gt;=$E$222)</f>
        <v>0</v>
      </c>
      <c r="CG222" s="155">
        <f>ROUND(($D$222/MiY*(SUM($J$222:CF222)&lt;=1)+IF(SUM($J$222:CF222)+($D$222/MiY)&gt;1,1-(SUM($J$222:CF222)+($D$222/MiY)),0)),5)*(CG$7&gt;=$E$222)</f>
        <v>0</v>
      </c>
      <c r="CH222" s="155">
        <f>ROUND(($D$222/MiY*(SUM($J$222:CG222)&lt;=1)+IF(SUM($J$222:CG222)+($D$222/MiY)&gt;1,1-(SUM($J$222:CG222)+($D$222/MiY)),0)),5)*(CH$7&gt;=$E$222)</f>
        <v>0</v>
      </c>
      <c r="CI222" s="155">
        <f>ROUND(($D$222/MiY*(SUM($J$222:CH222)&lt;=1)+IF(SUM($J$222:CH222)+($D$222/MiY)&gt;1,1-(SUM($J$222:CH222)+($D$222/MiY)),0)),5)*(CI$7&gt;=$E$222)</f>
        <v>0</v>
      </c>
      <c r="CJ222" s="155">
        <f>ROUND(($D$222/MiY*(SUM($J$222:CI222)&lt;=1)+IF(SUM($J$222:CI222)+($D$222/MiY)&gt;1,1-(SUM($J$222:CI222)+($D$222/MiY)),0)),5)*(CJ$7&gt;=$E$222)</f>
        <v>0</v>
      </c>
      <c r="CK222" s="155">
        <f>ROUND(($D$222/MiY*(SUM($J$222:CJ222)&lt;=1)+IF(SUM($J$222:CJ222)+($D$222/MiY)&gt;1,1-(SUM($J$222:CJ222)+($D$222/MiY)),0)),5)*(CK$7&gt;=$E$222)</f>
        <v>0</v>
      </c>
      <c r="CL222" s="155">
        <f>ROUND(($D$222/MiY*(SUM($J$222:CK222)&lt;=1)+IF(SUM($J$222:CK222)+($D$222/MiY)&gt;1,1-(SUM($J$222:CK222)+($D$222/MiY)),0)),5)*(CL$7&gt;=$E$222)</f>
        <v>0</v>
      </c>
      <c r="CM222" s="155">
        <f>ROUND(($D$222/MiY*(SUM($J$222:CL222)&lt;=1)+IF(SUM($J$222:CL222)+($D$222/MiY)&gt;1,1-(SUM($J$222:CL222)+($D$222/MiY)),0)),5)*(CM$7&gt;=$E$222)</f>
        <v>0</v>
      </c>
      <c r="CN222" s="155">
        <f>ROUND(($D$222/MiY*(SUM($J$222:CM222)&lt;=1)+IF(SUM($J$222:CM222)+($D$222/MiY)&gt;1,1-(SUM($J$222:CM222)+($D$222/MiY)),0)),5)*(CN$7&gt;=$E$222)</f>
        <v>0</v>
      </c>
      <c r="CO222" s="155">
        <f>ROUND(($D$222/MiY*(SUM($J$222:CN222)&lt;=1)+IF(SUM($J$222:CN222)+($D$222/MiY)&gt;1,1-(SUM($J$222:CN222)+($D$222/MiY)),0)),5)*(CO$7&gt;=$E$222)</f>
        <v>0</v>
      </c>
      <c r="CP222" s="155">
        <f>ROUND(($D$222/MiY*(SUM($J$222:CO222)&lt;=1)+IF(SUM($J$222:CO222)+($D$222/MiY)&gt;1,1-(SUM($J$222:CO222)+($D$222/MiY)),0)),5)*(CP$7&gt;=$E$222)</f>
        <v>0</v>
      </c>
      <c r="CQ222" s="155">
        <f>ROUND(($D$222/MiY*(SUM($J$222:CP222)&lt;=1)+IF(SUM($J$222:CP222)+($D$222/MiY)&gt;1,1-(SUM($J$222:CP222)+($D$222/MiY)),0)),5)*(CQ$7&gt;=$E$222)</f>
        <v>0</v>
      </c>
      <c r="CR222" s="155">
        <f>ROUND(($D$222/MiY*(SUM($J$222:CQ222)&lt;=1)+IF(SUM($J$222:CQ222)+($D$222/MiY)&gt;1,1-(SUM($J$222:CQ222)+($D$222/MiY)),0)),5)*(CR$7&gt;=$E$222)</f>
        <v>0</v>
      </c>
      <c r="CS222" s="155">
        <f>ROUND(($D$222/MiY*(SUM($J$222:CR222)&lt;=1)+IF(SUM($J$222:CR222)+($D$222/MiY)&gt;1,1-(SUM($J$222:CR222)+($D$222/MiY)),0)),5)*(CS$7&gt;=$E$222)</f>
        <v>0</v>
      </c>
      <c r="CT222" s="155">
        <f>ROUND(($D$222/MiY*(SUM($J$222:CS222)&lt;=1)+IF(SUM($J$222:CS222)+($D$222/MiY)&gt;1,1-(SUM($J$222:CS222)+($D$222/MiY)),0)),5)*(CT$7&gt;=$E$222)</f>
        <v>0</v>
      </c>
      <c r="CU222" s="155">
        <f>ROUND(($D$222/MiY*(SUM($J$222:CT222)&lt;=1)+IF(SUM($J$222:CT222)+($D$222/MiY)&gt;1,1-(SUM($J$222:CT222)+($D$222/MiY)),0)),5)*(CU$7&gt;=$E$222)</f>
        <v>0</v>
      </c>
      <c r="CV222" s="155">
        <f>ROUND(($D$222/MiY*(SUM($J$222:CU222)&lt;=1)+IF(SUM($J$222:CU222)+($D$222/MiY)&gt;1,1-(SUM($J$222:CU222)+($D$222/MiY)),0)),5)*(CV$7&gt;=$E$222)</f>
        <v>0</v>
      </c>
      <c r="CW222" s="155">
        <f>ROUND(($D$222/MiY*(SUM($J$222:CV222)&lt;=1)+IF(SUM($J$222:CV222)+($D$222/MiY)&gt;1,1-(SUM($J$222:CV222)+($D$222/MiY)),0)),5)*(CW$7&gt;=$E$222)</f>
        <v>0</v>
      </c>
      <c r="CX222" s="155">
        <f>ROUND(($D$222/MiY*(SUM($J$222:CW222)&lt;=1)+IF(SUM($J$222:CW222)+($D$222/MiY)&gt;1,1-(SUM($J$222:CW222)+($D$222/MiY)),0)),5)*(CX$7&gt;=$E$222)</f>
        <v>0</v>
      </c>
      <c r="CY222" s="155">
        <f>ROUND(($D$222/MiY*(SUM($J$222:CX222)&lt;=1)+IF(SUM($J$222:CX222)+($D$222/MiY)&gt;1,1-(SUM($J$222:CX222)+($D$222/MiY)),0)),5)*(CY$7&gt;=$E$222)</f>
        <v>0</v>
      </c>
      <c r="CZ222" s="155">
        <f>ROUND(($D$222/MiY*(SUM($J$222:CY222)&lt;=1)+IF(SUM($J$222:CY222)+($D$222/MiY)&gt;1,1-(SUM($J$222:CY222)+($D$222/MiY)),0)),5)*(CZ$7&gt;=$E$222)</f>
        <v>0</v>
      </c>
      <c r="DA222" s="155">
        <f>ROUND(($D$222/MiY*(SUM($J$222:CZ222)&lt;=1)+IF(SUM($J$222:CZ222)+($D$222/MiY)&gt;1,1-(SUM($J$222:CZ222)+($D$222/MiY)),0)),5)*(DA$7&gt;=$E$222)</f>
        <v>0</v>
      </c>
      <c r="DB222" s="155">
        <f>ROUND(($D$222/MiY*(SUM($J$222:DA222)&lt;=1)+IF(SUM($J$222:DA222)+($D$222/MiY)&gt;1,1-(SUM($J$222:DA222)+($D$222/MiY)),0)),5)*(DB$7&gt;=$E$222)</f>
        <v>0</v>
      </c>
      <c r="DC222" s="155">
        <f>ROUND(($D$222/MiY*(SUM($J$222:DB222)&lt;=1)+IF(SUM($J$222:DB222)+($D$222/MiY)&gt;1,1-(SUM($J$222:DB222)+($D$222/MiY)),0)),5)*(DC$7&gt;=$E$222)</f>
        <v>0</v>
      </c>
      <c r="DD222" s="155">
        <f>ROUND(($D$222/MiY*(SUM($J$222:DC222)&lt;=1)+IF(SUM($J$222:DC222)+($D$222/MiY)&gt;1,1-(SUM($J$222:DC222)+($D$222/MiY)),0)),5)*(DD$7&gt;=$E$222)</f>
        <v>0</v>
      </c>
      <c r="DE222" s="155">
        <f>ROUND(($D$222/MiY*(SUM($J$222:DD222)&lt;=1)+IF(SUM($J$222:DD222)+($D$222/MiY)&gt;1,1-(SUM($J$222:DD222)+($D$222/MiY)),0)),5)*(DE$7&gt;=$E$222)</f>
        <v>0</v>
      </c>
      <c r="DF222" s="155">
        <f>ROUND(($D$222/MiY*(SUM($J$222:DE222)&lt;=1)+IF(SUM($J$222:DE222)+($D$222/MiY)&gt;1,1-(SUM($J$222:DE222)+($D$222/MiY)),0)),5)*(DF$7&gt;=$E$222)</f>
        <v>0</v>
      </c>
      <c r="DG222" s="155">
        <f>ROUND(($D$222/MiY*(SUM($J$222:DF222)&lt;=1)+IF(SUM($J$222:DF222)+($D$222/MiY)&gt;1,1-(SUM($J$222:DF222)+($D$222/MiY)),0)),5)*(DG$7&gt;=$E$222)</f>
        <v>0</v>
      </c>
      <c r="DH222" s="155">
        <f>ROUND(($D$222/MiY*(SUM($J$222:DG222)&lt;=1)+IF(SUM($J$222:DG222)+($D$222/MiY)&gt;1,1-(SUM($J$222:DG222)+($D$222/MiY)),0)),5)*(DH$7&gt;=$E$222)</f>
        <v>0</v>
      </c>
      <c r="DI222" s="155">
        <f>ROUND(($D$222/MiY*(SUM($J$222:DH222)&lt;=1)+IF(SUM($J$222:DH222)+($D$222/MiY)&gt;1,1-(SUM($J$222:DH222)+($D$222/MiY)),0)),5)*(DI$7&gt;=$E$222)</f>
        <v>0</v>
      </c>
      <c r="DJ222" s="155">
        <f>ROUND(($D$222/MiY*(SUM($J$222:DI222)&lt;=1)+IF(SUM($J$222:DI222)+($D$222/MiY)&gt;1,1-(SUM($J$222:DI222)+($D$222/MiY)),0)),5)*(DJ$7&gt;=$E$222)</f>
        <v>0</v>
      </c>
      <c r="DK222" s="155">
        <f>ROUND(($D$222/MiY*(SUM($J$222:DJ222)&lt;=1)+IF(SUM($J$222:DJ222)+($D$222/MiY)&gt;1,1-(SUM($J$222:DJ222)+($D$222/MiY)),0)),5)*(DK$7&gt;=$E$222)</f>
        <v>0</v>
      </c>
      <c r="DL222" s="155">
        <f>ROUND(($D$222/MiY*(SUM($J$222:DK222)&lt;=1)+IF(SUM($J$222:DK222)+($D$222/MiY)&gt;1,1-(SUM($J$222:DK222)+($D$222/MiY)),0)),5)*(DL$7&gt;=$E$222)</f>
        <v>0</v>
      </c>
      <c r="DM222" s="155">
        <f>ROUND(($D$222/MiY*(SUM($J$222:DL222)&lt;=1)+IF(SUM($J$222:DL222)+($D$222/MiY)&gt;1,1-(SUM($J$222:DL222)+($D$222/MiY)),0)),5)*(DM$7&gt;=$E$222)</f>
        <v>0</v>
      </c>
      <c r="DN222" s="155">
        <f>ROUND(($D$222/MiY*(SUM($J$222:DM222)&lt;=1)+IF(SUM($J$222:DM222)+($D$222/MiY)&gt;1,1-(SUM($J$222:DM222)+($D$222/MiY)),0)),5)*(DN$7&gt;=$E$222)</f>
        <v>0</v>
      </c>
      <c r="DO222" s="155">
        <f>ROUND(($D$222/MiY*(SUM($J$222:DN222)&lt;=1)+IF(SUM($J$222:DN222)+($D$222/MiY)&gt;1,1-(SUM($J$222:DN222)+($D$222/MiY)),0)),5)*(DO$7&gt;=$E$222)</f>
        <v>0</v>
      </c>
      <c r="DP222" s="155">
        <f>ROUND(($D$222/MiY*(SUM($J$222:DO222)&lt;=1)+IF(SUM($J$222:DO222)+($D$222/MiY)&gt;1,1-(SUM($J$222:DO222)+($D$222/MiY)),0)),5)*(DP$7&gt;=$E$222)</f>
        <v>0</v>
      </c>
      <c r="DQ222" s="155">
        <f>ROUND(($D$222/MiY*(SUM($J$222:DP222)&lt;=1)+IF(SUM($J$222:DP222)+($D$222/MiY)&gt;1,1-(SUM($J$222:DP222)+($D$222/MiY)),0)),5)*(DQ$7&gt;=$E$222)</f>
        <v>0</v>
      </c>
      <c r="DR222" s="155">
        <f>ROUND(($D$222/MiY*(SUM($J$222:DQ222)&lt;=1)+IF(SUM($J$222:DQ222)+($D$222/MiY)&gt;1,1-(SUM($J$222:DQ222)+($D$222/MiY)),0)),5)*(DR$7&gt;=$E$222)</f>
        <v>0</v>
      </c>
      <c r="DS222" s="155">
        <f>ROUND(($D$222/MiY*(SUM($J$222:DR222)&lt;=1)+IF(SUM($J$222:DR222)+($D$222/MiY)&gt;1,1-(SUM($J$222:DR222)+($D$222/MiY)),0)),5)*(DS$7&gt;=$E$222)</f>
        <v>0</v>
      </c>
      <c r="DT222" s="155">
        <f>ROUND(($D$222/MiY*(SUM($J$222:DS222)&lt;=1)+IF(SUM($J$222:DS222)+($D$222/MiY)&gt;1,1-(SUM($J$222:DS222)+($D$222/MiY)),0)),5)*(DT$7&gt;=$E$222)</f>
        <v>0</v>
      </c>
      <c r="DU222" s="155">
        <f>ROUND(($D$222/MiY*(SUM($J$222:DT222)&lt;=1)+IF(SUM($J$222:DT222)+($D$222/MiY)&gt;1,1-(SUM($J$222:DT222)+($D$222/MiY)),0)),5)*(DU$7&gt;=$E$222)</f>
        <v>0</v>
      </c>
      <c r="DV222" s="155">
        <f>ROUND(($D$222/MiY*(SUM($J$222:DU222)&lt;=1)+IF(SUM($J$222:DU222)+($D$222/MiY)&gt;1,1-(SUM($J$222:DU222)+($D$222/MiY)),0)),5)*(DV$7&gt;=$E$222)</f>
        <v>0</v>
      </c>
      <c r="DW222" s="155">
        <f>ROUND(($D$222/MiY*(SUM($J$222:DV222)&lt;=1)+IF(SUM($J$222:DV222)+($D$222/MiY)&gt;1,1-(SUM($J$222:DV222)+($D$222/MiY)),0)),5)*(DW$7&gt;=$E$222)</f>
        <v>0</v>
      </c>
      <c r="DX222" s="155">
        <f>ROUND(($D$222/MiY*(SUM($J$222:DW222)&lt;=1)+IF(SUM($J$222:DW222)+($D$222/MiY)&gt;1,1-(SUM($J$222:DW222)+($D$222/MiY)),0)),5)*(DX$7&gt;=$E$222)</f>
        <v>0</v>
      </c>
      <c r="DY222" s="155">
        <f>ROUND(($D$222/MiY*(SUM($J$222:DX222)&lt;=1)+IF(SUM($J$222:DX222)+($D$222/MiY)&gt;1,1-(SUM($J$222:DX222)+($D$222/MiY)),0)),5)*(DY$7&gt;=$E$222)</f>
        <v>0</v>
      </c>
      <c r="DZ222" s="155">
        <f>ROUND(($D$222/MiY*(SUM($J$222:DY222)&lt;=1)+IF(SUM($J$222:DY222)+($D$222/MiY)&gt;1,1-(SUM($J$222:DY222)+($D$222/MiY)),0)),5)*(DZ$7&gt;=$E$222)</f>
        <v>0</v>
      </c>
      <c r="EA222" s="155">
        <f>ROUND(($D$222/MiY*(SUM($J$222:DZ222)&lt;=1)+IF(SUM($J$222:DZ222)+($D$222/MiY)&gt;1,1-(SUM($J$222:DZ222)+($D$222/MiY)),0)),5)*(EA$7&gt;=$E$222)</f>
        <v>0</v>
      </c>
      <c r="EB222" s="155">
        <f>ROUND(($D$222/MiY*(SUM($J$222:EA222)&lt;=1)+IF(SUM($J$222:EA222)+($D$222/MiY)&gt;1,1-(SUM($J$222:EA222)+($D$222/MiY)),0)),5)*(EB$7&gt;=$E$222)</f>
        <v>0</v>
      </c>
    </row>
    <row r="223" spans="3:132" outlineLevel="1" x14ac:dyDescent="0.25">
      <c r="C223" s="317" t="s">
        <v>526</v>
      </c>
      <c r="G223" s="52" t="s">
        <v>525</v>
      </c>
      <c r="H223" s="46">
        <f t="shared" ref="H223" si="3023">SUM(J223:EB223)</f>
        <v>3493960.118183848</v>
      </c>
      <c r="J223" s="82">
        <f t="shared" ref="J223:P223" si="3024">SUM($J$221:$EB$221)*J222</f>
        <v>0</v>
      </c>
      <c r="K223" s="82">
        <f t="shared" si="3024"/>
        <v>0</v>
      </c>
      <c r="L223" s="82">
        <f t="shared" si="3024"/>
        <v>0</v>
      </c>
      <c r="M223" s="82">
        <f t="shared" si="3024"/>
        <v>0</v>
      </c>
      <c r="N223" s="82">
        <f t="shared" si="3024"/>
        <v>0</v>
      </c>
      <c r="O223" s="82">
        <f t="shared" si="3024"/>
        <v>0</v>
      </c>
      <c r="P223" s="82">
        <f t="shared" si="3024"/>
        <v>0</v>
      </c>
      <c r="Q223" s="82">
        <f>SUM($J$221:$EB$221)*Q222</f>
        <v>0</v>
      </c>
      <c r="R223" s="82">
        <f t="shared" ref="R223:CC223" si="3025">SUM($J$221:$EB$221)*R222</f>
        <v>0</v>
      </c>
      <c r="S223" s="82">
        <f t="shared" si="3025"/>
        <v>0</v>
      </c>
      <c r="T223" s="82">
        <f t="shared" si="3025"/>
        <v>0</v>
      </c>
      <c r="U223" s="82">
        <f t="shared" si="3025"/>
        <v>0</v>
      </c>
      <c r="V223" s="82">
        <f t="shared" si="3025"/>
        <v>0</v>
      </c>
      <c r="W223" s="82">
        <f t="shared" si="3025"/>
        <v>0</v>
      </c>
      <c r="X223" s="82">
        <f t="shared" si="3025"/>
        <v>0</v>
      </c>
      <c r="Y223" s="82">
        <f t="shared" si="3025"/>
        <v>0</v>
      </c>
      <c r="Z223" s="82">
        <f t="shared" si="3025"/>
        <v>0</v>
      </c>
      <c r="AA223" s="82">
        <f t="shared" si="3025"/>
        <v>0</v>
      </c>
      <c r="AB223" s="82">
        <f t="shared" si="3025"/>
        <v>0</v>
      </c>
      <c r="AC223" s="82">
        <f t="shared" si="3025"/>
        <v>0</v>
      </c>
      <c r="AD223" s="82">
        <f t="shared" si="3025"/>
        <v>0</v>
      </c>
      <c r="AE223" s="82">
        <f t="shared" si="3025"/>
        <v>0</v>
      </c>
      <c r="AF223" s="82">
        <f t="shared" si="3025"/>
        <v>0</v>
      </c>
      <c r="AG223" s="82">
        <f t="shared" si="3025"/>
        <v>0</v>
      </c>
      <c r="AH223" s="82">
        <f t="shared" si="3025"/>
        <v>186332.89310274468</v>
      </c>
      <c r="AI223" s="82">
        <f t="shared" si="3025"/>
        <v>186332.89310274468</v>
      </c>
      <c r="AJ223" s="82">
        <f t="shared" si="3025"/>
        <v>186332.89310274468</v>
      </c>
      <c r="AK223" s="82">
        <f t="shared" si="3025"/>
        <v>186332.89310274468</v>
      </c>
      <c r="AL223" s="82">
        <f t="shared" si="3025"/>
        <v>186332.89310274468</v>
      </c>
      <c r="AM223" s="82">
        <f t="shared" si="3025"/>
        <v>186332.89310274468</v>
      </c>
      <c r="AN223" s="82">
        <f t="shared" si="3025"/>
        <v>186332.89310274468</v>
      </c>
      <c r="AO223" s="82">
        <f t="shared" si="3025"/>
        <v>186332.89310274468</v>
      </c>
      <c r="AP223" s="82">
        <f t="shared" si="3025"/>
        <v>186332.89310274468</v>
      </c>
      <c r="AQ223" s="82">
        <f t="shared" si="3025"/>
        <v>186332.89310274468</v>
      </c>
      <c r="AR223" s="82">
        <f t="shared" si="3025"/>
        <v>186332.89310274468</v>
      </c>
      <c r="AS223" s="82">
        <f t="shared" si="3025"/>
        <v>186332.89310274468</v>
      </c>
      <c r="AT223" s="82">
        <f t="shared" si="3025"/>
        <v>186332.89310274468</v>
      </c>
      <c r="AU223" s="82">
        <f t="shared" si="3025"/>
        <v>186332.89310274468</v>
      </c>
      <c r="AV223" s="82">
        <f t="shared" si="3025"/>
        <v>186332.89310274468</v>
      </c>
      <c r="AW223" s="82">
        <f t="shared" si="3025"/>
        <v>186332.89310274468</v>
      </c>
      <c r="AX223" s="82">
        <f t="shared" si="3025"/>
        <v>186332.89310274468</v>
      </c>
      <c r="AY223" s="82">
        <f t="shared" si="3025"/>
        <v>186332.89310274468</v>
      </c>
      <c r="AZ223" s="82">
        <f t="shared" si="3025"/>
        <v>139968.042334445</v>
      </c>
      <c r="BA223" s="82">
        <f t="shared" si="3025"/>
        <v>0</v>
      </c>
      <c r="BB223" s="82">
        <f t="shared" si="3025"/>
        <v>0</v>
      </c>
      <c r="BC223" s="82">
        <f t="shared" si="3025"/>
        <v>0</v>
      </c>
      <c r="BD223" s="82">
        <f t="shared" si="3025"/>
        <v>0</v>
      </c>
      <c r="BE223" s="82">
        <f t="shared" si="3025"/>
        <v>0</v>
      </c>
      <c r="BF223" s="82">
        <f t="shared" si="3025"/>
        <v>0</v>
      </c>
      <c r="BG223" s="82">
        <f t="shared" si="3025"/>
        <v>0</v>
      </c>
      <c r="BH223" s="82">
        <f t="shared" si="3025"/>
        <v>0</v>
      </c>
      <c r="BI223" s="82">
        <f t="shared" si="3025"/>
        <v>0</v>
      </c>
      <c r="BJ223" s="82">
        <f t="shared" si="3025"/>
        <v>0</v>
      </c>
      <c r="BK223" s="82">
        <f t="shared" si="3025"/>
        <v>0</v>
      </c>
      <c r="BL223" s="82">
        <f t="shared" si="3025"/>
        <v>0</v>
      </c>
      <c r="BM223" s="82">
        <f t="shared" si="3025"/>
        <v>0</v>
      </c>
      <c r="BN223" s="82">
        <f t="shared" si="3025"/>
        <v>0</v>
      </c>
      <c r="BO223" s="82">
        <f t="shared" si="3025"/>
        <v>0</v>
      </c>
      <c r="BP223" s="82">
        <f t="shared" si="3025"/>
        <v>0</v>
      </c>
      <c r="BQ223" s="82">
        <f t="shared" si="3025"/>
        <v>0</v>
      </c>
      <c r="BR223" s="82">
        <f t="shared" si="3025"/>
        <v>0</v>
      </c>
      <c r="BS223" s="82">
        <f t="shared" si="3025"/>
        <v>0</v>
      </c>
      <c r="BT223" s="82">
        <f t="shared" si="3025"/>
        <v>0</v>
      </c>
      <c r="BU223" s="82">
        <f t="shared" si="3025"/>
        <v>0</v>
      </c>
      <c r="BV223" s="82">
        <f t="shared" si="3025"/>
        <v>0</v>
      </c>
      <c r="BW223" s="82">
        <f t="shared" si="3025"/>
        <v>0</v>
      </c>
      <c r="BX223" s="82">
        <f t="shared" si="3025"/>
        <v>0</v>
      </c>
      <c r="BY223" s="82">
        <f t="shared" si="3025"/>
        <v>0</v>
      </c>
      <c r="BZ223" s="82">
        <f t="shared" si="3025"/>
        <v>0</v>
      </c>
      <c r="CA223" s="82">
        <f t="shared" si="3025"/>
        <v>0</v>
      </c>
      <c r="CB223" s="82">
        <f t="shared" si="3025"/>
        <v>0</v>
      </c>
      <c r="CC223" s="82">
        <f t="shared" si="3025"/>
        <v>0</v>
      </c>
      <c r="CD223" s="82">
        <f t="shared" ref="CD223:EB223" si="3026">SUM($J$221:$EB$221)*CD222</f>
        <v>0</v>
      </c>
      <c r="CE223" s="82">
        <f t="shared" si="3026"/>
        <v>0</v>
      </c>
      <c r="CF223" s="82">
        <f t="shared" si="3026"/>
        <v>0</v>
      </c>
      <c r="CG223" s="82">
        <f t="shared" si="3026"/>
        <v>0</v>
      </c>
      <c r="CH223" s="82">
        <f t="shared" si="3026"/>
        <v>0</v>
      </c>
      <c r="CI223" s="82">
        <f t="shared" si="3026"/>
        <v>0</v>
      </c>
      <c r="CJ223" s="82">
        <f t="shared" si="3026"/>
        <v>0</v>
      </c>
      <c r="CK223" s="82">
        <f t="shared" si="3026"/>
        <v>0</v>
      </c>
      <c r="CL223" s="82">
        <f t="shared" si="3026"/>
        <v>0</v>
      </c>
      <c r="CM223" s="82">
        <f t="shared" si="3026"/>
        <v>0</v>
      </c>
      <c r="CN223" s="82">
        <f t="shared" si="3026"/>
        <v>0</v>
      </c>
      <c r="CO223" s="82">
        <f t="shared" si="3026"/>
        <v>0</v>
      </c>
      <c r="CP223" s="82">
        <f t="shared" si="3026"/>
        <v>0</v>
      </c>
      <c r="CQ223" s="82">
        <f t="shared" si="3026"/>
        <v>0</v>
      </c>
      <c r="CR223" s="82">
        <f t="shared" si="3026"/>
        <v>0</v>
      </c>
      <c r="CS223" s="82">
        <f t="shared" si="3026"/>
        <v>0</v>
      </c>
      <c r="CT223" s="82">
        <f t="shared" si="3026"/>
        <v>0</v>
      </c>
      <c r="CU223" s="82">
        <f t="shared" si="3026"/>
        <v>0</v>
      </c>
      <c r="CV223" s="82">
        <f t="shared" si="3026"/>
        <v>0</v>
      </c>
      <c r="CW223" s="82">
        <f t="shared" si="3026"/>
        <v>0</v>
      </c>
      <c r="CX223" s="82">
        <f t="shared" si="3026"/>
        <v>0</v>
      </c>
      <c r="CY223" s="82">
        <f t="shared" si="3026"/>
        <v>0</v>
      </c>
      <c r="CZ223" s="82">
        <f t="shared" si="3026"/>
        <v>0</v>
      </c>
      <c r="DA223" s="82">
        <f t="shared" si="3026"/>
        <v>0</v>
      </c>
      <c r="DB223" s="82">
        <f t="shared" si="3026"/>
        <v>0</v>
      </c>
      <c r="DC223" s="82">
        <f t="shared" si="3026"/>
        <v>0</v>
      </c>
      <c r="DD223" s="82">
        <f t="shared" si="3026"/>
        <v>0</v>
      </c>
      <c r="DE223" s="82">
        <f t="shared" si="3026"/>
        <v>0</v>
      </c>
      <c r="DF223" s="82">
        <f t="shared" si="3026"/>
        <v>0</v>
      </c>
      <c r="DG223" s="82">
        <f t="shared" si="3026"/>
        <v>0</v>
      </c>
      <c r="DH223" s="82">
        <f t="shared" si="3026"/>
        <v>0</v>
      </c>
      <c r="DI223" s="82">
        <f t="shared" si="3026"/>
        <v>0</v>
      </c>
      <c r="DJ223" s="82">
        <f t="shared" si="3026"/>
        <v>0</v>
      </c>
      <c r="DK223" s="82">
        <f t="shared" si="3026"/>
        <v>0</v>
      </c>
      <c r="DL223" s="82">
        <f t="shared" si="3026"/>
        <v>0</v>
      </c>
      <c r="DM223" s="82">
        <f t="shared" si="3026"/>
        <v>0</v>
      </c>
      <c r="DN223" s="82">
        <f t="shared" si="3026"/>
        <v>0</v>
      </c>
      <c r="DO223" s="82">
        <f t="shared" si="3026"/>
        <v>0</v>
      </c>
      <c r="DP223" s="82">
        <f t="shared" si="3026"/>
        <v>0</v>
      </c>
      <c r="DQ223" s="82">
        <f t="shared" si="3026"/>
        <v>0</v>
      </c>
      <c r="DR223" s="82">
        <f t="shared" si="3026"/>
        <v>0</v>
      </c>
      <c r="DS223" s="82">
        <f t="shared" si="3026"/>
        <v>0</v>
      </c>
      <c r="DT223" s="82">
        <f t="shared" si="3026"/>
        <v>0</v>
      </c>
      <c r="DU223" s="82">
        <f t="shared" si="3026"/>
        <v>0</v>
      </c>
      <c r="DV223" s="82">
        <f t="shared" si="3026"/>
        <v>0</v>
      </c>
      <c r="DW223" s="82">
        <f t="shared" si="3026"/>
        <v>0</v>
      </c>
      <c r="DX223" s="82">
        <f t="shared" si="3026"/>
        <v>0</v>
      </c>
      <c r="DY223" s="82">
        <f t="shared" si="3026"/>
        <v>0</v>
      </c>
      <c r="DZ223" s="82">
        <f t="shared" si="3026"/>
        <v>0</v>
      </c>
      <c r="EA223" s="82">
        <f t="shared" si="3026"/>
        <v>0</v>
      </c>
      <c r="EB223" s="82">
        <f t="shared" si="3026"/>
        <v>0</v>
      </c>
    </row>
    <row r="224" spans="3:132" outlineLevel="1" x14ac:dyDescent="0.25">
      <c r="C224" s="317" t="s">
        <v>527</v>
      </c>
      <c r="D224" s="31">
        <f>Costs!$I$39</f>
        <v>1.9</v>
      </c>
      <c r="E224" s="31">
        <f>Costs!$I$40</f>
        <v>0.4</v>
      </c>
      <c r="G224" s="52" t="s">
        <v>220</v>
      </c>
      <c r="H224" s="29"/>
      <c r="J224" s="312">
        <f t="shared" ref="J224:BU224" si="3027">$D224-$E224</f>
        <v>1.5</v>
      </c>
      <c r="K224" s="312">
        <f t="shared" si="3027"/>
        <v>1.5</v>
      </c>
      <c r="L224" s="312">
        <f t="shared" si="3027"/>
        <v>1.5</v>
      </c>
      <c r="M224" s="312">
        <f t="shared" si="3027"/>
        <v>1.5</v>
      </c>
      <c r="N224" s="312">
        <f t="shared" si="3027"/>
        <v>1.5</v>
      </c>
      <c r="O224" s="312">
        <f t="shared" si="3027"/>
        <v>1.5</v>
      </c>
      <c r="P224" s="312">
        <f t="shared" si="3027"/>
        <v>1.5</v>
      </c>
      <c r="Q224" s="312">
        <f t="shared" si="3027"/>
        <v>1.5</v>
      </c>
      <c r="R224" s="312">
        <f t="shared" si="3027"/>
        <v>1.5</v>
      </c>
      <c r="S224" s="312">
        <f t="shared" si="3027"/>
        <v>1.5</v>
      </c>
      <c r="T224" s="312">
        <f t="shared" si="3027"/>
        <v>1.5</v>
      </c>
      <c r="U224" s="312">
        <f t="shared" si="3027"/>
        <v>1.5</v>
      </c>
      <c r="V224" s="312">
        <f t="shared" si="3027"/>
        <v>1.5</v>
      </c>
      <c r="W224" s="312">
        <f t="shared" si="3027"/>
        <v>1.5</v>
      </c>
      <c r="X224" s="312">
        <f t="shared" si="3027"/>
        <v>1.5</v>
      </c>
      <c r="Y224" s="312">
        <f t="shared" si="3027"/>
        <v>1.5</v>
      </c>
      <c r="Z224" s="312">
        <f t="shared" si="3027"/>
        <v>1.5</v>
      </c>
      <c r="AA224" s="312">
        <f t="shared" si="3027"/>
        <v>1.5</v>
      </c>
      <c r="AB224" s="312">
        <f t="shared" si="3027"/>
        <v>1.5</v>
      </c>
      <c r="AC224" s="312">
        <f t="shared" si="3027"/>
        <v>1.5</v>
      </c>
      <c r="AD224" s="312">
        <f t="shared" si="3027"/>
        <v>1.5</v>
      </c>
      <c r="AE224" s="312">
        <f t="shared" si="3027"/>
        <v>1.5</v>
      </c>
      <c r="AF224" s="312">
        <f t="shared" si="3027"/>
        <v>1.5</v>
      </c>
      <c r="AG224" s="312">
        <f t="shared" si="3027"/>
        <v>1.5</v>
      </c>
      <c r="AH224" s="312">
        <f t="shared" si="3027"/>
        <v>1.5</v>
      </c>
      <c r="AI224" s="312">
        <f t="shared" si="3027"/>
        <v>1.5</v>
      </c>
      <c r="AJ224" s="312">
        <f t="shared" si="3027"/>
        <v>1.5</v>
      </c>
      <c r="AK224" s="312">
        <f t="shared" si="3027"/>
        <v>1.5</v>
      </c>
      <c r="AL224" s="312">
        <f t="shared" si="3027"/>
        <v>1.5</v>
      </c>
      <c r="AM224" s="312">
        <f t="shared" si="3027"/>
        <v>1.5</v>
      </c>
      <c r="AN224" s="312">
        <f t="shared" si="3027"/>
        <v>1.5</v>
      </c>
      <c r="AO224" s="312">
        <f t="shared" si="3027"/>
        <v>1.5</v>
      </c>
      <c r="AP224" s="312">
        <f t="shared" si="3027"/>
        <v>1.5</v>
      </c>
      <c r="AQ224" s="312">
        <f t="shared" si="3027"/>
        <v>1.5</v>
      </c>
      <c r="AR224" s="312">
        <f t="shared" si="3027"/>
        <v>1.5</v>
      </c>
      <c r="AS224" s="312">
        <f t="shared" si="3027"/>
        <v>1.5</v>
      </c>
      <c r="AT224" s="312">
        <f t="shared" si="3027"/>
        <v>1.5</v>
      </c>
      <c r="AU224" s="312">
        <f t="shared" si="3027"/>
        <v>1.5</v>
      </c>
      <c r="AV224" s="312">
        <f t="shared" si="3027"/>
        <v>1.5</v>
      </c>
      <c r="AW224" s="312">
        <f t="shared" si="3027"/>
        <v>1.5</v>
      </c>
      <c r="AX224" s="312">
        <f t="shared" si="3027"/>
        <v>1.5</v>
      </c>
      <c r="AY224" s="312">
        <f t="shared" si="3027"/>
        <v>1.5</v>
      </c>
      <c r="AZ224" s="312">
        <f t="shared" si="3027"/>
        <v>1.5</v>
      </c>
      <c r="BA224" s="312">
        <f t="shared" si="3027"/>
        <v>1.5</v>
      </c>
      <c r="BB224" s="312">
        <f t="shared" si="3027"/>
        <v>1.5</v>
      </c>
      <c r="BC224" s="312">
        <f t="shared" si="3027"/>
        <v>1.5</v>
      </c>
      <c r="BD224" s="312">
        <f t="shared" si="3027"/>
        <v>1.5</v>
      </c>
      <c r="BE224" s="312">
        <f t="shared" si="3027"/>
        <v>1.5</v>
      </c>
      <c r="BF224" s="312">
        <f t="shared" si="3027"/>
        <v>1.5</v>
      </c>
      <c r="BG224" s="312">
        <f t="shared" si="3027"/>
        <v>1.5</v>
      </c>
      <c r="BH224" s="312">
        <f t="shared" si="3027"/>
        <v>1.5</v>
      </c>
      <c r="BI224" s="312">
        <f t="shared" si="3027"/>
        <v>1.5</v>
      </c>
      <c r="BJ224" s="312">
        <f t="shared" si="3027"/>
        <v>1.5</v>
      </c>
      <c r="BK224" s="312">
        <f t="shared" si="3027"/>
        <v>1.5</v>
      </c>
      <c r="BL224" s="312">
        <f t="shared" si="3027"/>
        <v>1.5</v>
      </c>
      <c r="BM224" s="312">
        <f t="shared" si="3027"/>
        <v>1.5</v>
      </c>
      <c r="BN224" s="312">
        <f t="shared" si="3027"/>
        <v>1.5</v>
      </c>
      <c r="BO224" s="312">
        <f t="shared" si="3027"/>
        <v>1.5</v>
      </c>
      <c r="BP224" s="312">
        <f t="shared" si="3027"/>
        <v>1.5</v>
      </c>
      <c r="BQ224" s="312">
        <f t="shared" si="3027"/>
        <v>1.5</v>
      </c>
      <c r="BR224" s="312">
        <f t="shared" si="3027"/>
        <v>1.5</v>
      </c>
      <c r="BS224" s="312">
        <f t="shared" si="3027"/>
        <v>1.5</v>
      </c>
      <c r="BT224" s="312">
        <f t="shared" si="3027"/>
        <v>1.5</v>
      </c>
      <c r="BU224" s="312">
        <f t="shared" si="3027"/>
        <v>1.5</v>
      </c>
      <c r="BV224" s="312">
        <f t="shared" ref="BV224:EB224" si="3028">$D224-$E224</f>
        <v>1.5</v>
      </c>
      <c r="BW224" s="312">
        <f t="shared" si="3028"/>
        <v>1.5</v>
      </c>
      <c r="BX224" s="312">
        <f t="shared" si="3028"/>
        <v>1.5</v>
      </c>
      <c r="BY224" s="312">
        <f t="shared" si="3028"/>
        <v>1.5</v>
      </c>
      <c r="BZ224" s="312">
        <f t="shared" si="3028"/>
        <v>1.5</v>
      </c>
      <c r="CA224" s="312">
        <f t="shared" si="3028"/>
        <v>1.5</v>
      </c>
      <c r="CB224" s="312">
        <f t="shared" si="3028"/>
        <v>1.5</v>
      </c>
      <c r="CC224" s="312">
        <f t="shared" si="3028"/>
        <v>1.5</v>
      </c>
      <c r="CD224" s="312">
        <f t="shared" si="3028"/>
        <v>1.5</v>
      </c>
      <c r="CE224" s="312">
        <f t="shared" si="3028"/>
        <v>1.5</v>
      </c>
      <c r="CF224" s="312">
        <f t="shared" si="3028"/>
        <v>1.5</v>
      </c>
      <c r="CG224" s="312">
        <f t="shared" si="3028"/>
        <v>1.5</v>
      </c>
      <c r="CH224" s="312">
        <f t="shared" si="3028"/>
        <v>1.5</v>
      </c>
      <c r="CI224" s="312">
        <f t="shared" si="3028"/>
        <v>1.5</v>
      </c>
      <c r="CJ224" s="312">
        <f t="shared" si="3028"/>
        <v>1.5</v>
      </c>
      <c r="CK224" s="312">
        <f t="shared" si="3028"/>
        <v>1.5</v>
      </c>
      <c r="CL224" s="312">
        <f t="shared" si="3028"/>
        <v>1.5</v>
      </c>
      <c r="CM224" s="312">
        <f t="shared" si="3028"/>
        <v>1.5</v>
      </c>
      <c r="CN224" s="312">
        <f t="shared" si="3028"/>
        <v>1.5</v>
      </c>
      <c r="CO224" s="312">
        <f t="shared" si="3028"/>
        <v>1.5</v>
      </c>
      <c r="CP224" s="312">
        <f t="shared" si="3028"/>
        <v>1.5</v>
      </c>
      <c r="CQ224" s="312">
        <f t="shared" si="3028"/>
        <v>1.5</v>
      </c>
      <c r="CR224" s="312">
        <f t="shared" si="3028"/>
        <v>1.5</v>
      </c>
      <c r="CS224" s="312">
        <f t="shared" si="3028"/>
        <v>1.5</v>
      </c>
      <c r="CT224" s="312">
        <f t="shared" si="3028"/>
        <v>1.5</v>
      </c>
      <c r="CU224" s="312">
        <f t="shared" si="3028"/>
        <v>1.5</v>
      </c>
      <c r="CV224" s="312">
        <f t="shared" si="3028"/>
        <v>1.5</v>
      </c>
      <c r="CW224" s="312">
        <f t="shared" si="3028"/>
        <v>1.5</v>
      </c>
      <c r="CX224" s="312">
        <f t="shared" si="3028"/>
        <v>1.5</v>
      </c>
      <c r="CY224" s="312">
        <f t="shared" si="3028"/>
        <v>1.5</v>
      </c>
      <c r="CZ224" s="312">
        <f t="shared" si="3028"/>
        <v>1.5</v>
      </c>
      <c r="DA224" s="312">
        <f t="shared" si="3028"/>
        <v>1.5</v>
      </c>
      <c r="DB224" s="312">
        <f t="shared" si="3028"/>
        <v>1.5</v>
      </c>
      <c r="DC224" s="312">
        <f t="shared" si="3028"/>
        <v>1.5</v>
      </c>
      <c r="DD224" s="312">
        <f t="shared" si="3028"/>
        <v>1.5</v>
      </c>
      <c r="DE224" s="312">
        <f t="shared" si="3028"/>
        <v>1.5</v>
      </c>
      <c r="DF224" s="312">
        <f t="shared" si="3028"/>
        <v>1.5</v>
      </c>
      <c r="DG224" s="312">
        <f t="shared" si="3028"/>
        <v>1.5</v>
      </c>
      <c r="DH224" s="312">
        <f t="shared" si="3028"/>
        <v>1.5</v>
      </c>
      <c r="DI224" s="312">
        <f t="shared" si="3028"/>
        <v>1.5</v>
      </c>
      <c r="DJ224" s="312">
        <f t="shared" si="3028"/>
        <v>1.5</v>
      </c>
      <c r="DK224" s="312">
        <f t="shared" si="3028"/>
        <v>1.5</v>
      </c>
      <c r="DL224" s="312">
        <f t="shared" si="3028"/>
        <v>1.5</v>
      </c>
      <c r="DM224" s="312">
        <f t="shared" si="3028"/>
        <v>1.5</v>
      </c>
      <c r="DN224" s="312">
        <f t="shared" si="3028"/>
        <v>1.5</v>
      </c>
      <c r="DO224" s="312">
        <f t="shared" si="3028"/>
        <v>1.5</v>
      </c>
      <c r="DP224" s="312">
        <f t="shared" si="3028"/>
        <v>1.5</v>
      </c>
      <c r="DQ224" s="312">
        <f t="shared" si="3028"/>
        <v>1.5</v>
      </c>
      <c r="DR224" s="312">
        <f t="shared" si="3028"/>
        <v>1.5</v>
      </c>
      <c r="DS224" s="312">
        <f t="shared" si="3028"/>
        <v>1.5</v>
      </c>
      <c r="DT224" s="312">
        <f t="shared" si="3028"/>
        <v>1.5</v>
      </c>
      <c r="DU224" s="312">
        <f t="shared" si="3028"/>
        <v>1.5</v>
      </c>
      <c r="DV224" s="312">
        <f t="shared" si="3028"/>
        <v>1.5</v>
      </c>
      <c r="DW224" s="312">
        <f t="shared" si="3028"/>
        <v>1.5</v>
      </c>
      <c r="DX224" s="312">
        <f t="shared" si="3028"/>
        <v>1.5</v>
      </c>
      <c r="DY224" s="312">
        <f t="shared" si="3028"/>
        <v>1.5</v>
      </c>
      <c r="DZ224" s="312">
        <f t="shared" si="3028"/>
        <v>1.5</v>
      </c>
      <c r="EA224" s="312">
        <f t="shared" si="3028"/>
        <v>1.5</v>
      </c>
      <c r="EB224" s="312">
        <f t="shared" si="3028"/>
        <v>1.5</v>
      </c>
    </row>
    <row r="225" spans="2:132" outlineLevel="1" x14ac:dyDescent="0.25">
      <c r="C225" s="323" t="s">
        <v>530</v>
      </c>
      <c r="D225" s="38"/>
      <c r="E225" s="38"/>
      <c r="F225" s="38"/>
      <c r="G225" s="55" t="s">
        <v>220</v>
      </c>
      <c r="H225" s="316">
        <f t="shared" ref="H225" si="3029">SUM(J225:EB225)</f>
        <v>5240940.1772757722</v>
      </c>
      <c r="I225" s="38"/>
      <c r="J225" s="314">
        <f t="shared" ref="J225" si="3030">J223*J224</f>
        <v>0</v>
      </c>
      <c r="K225" s="314">
        <f t="shared" ref="K225" si="3031">K223*K224</f>
        <v>0</v>
      </c>
      <c r="L225" s="314">
        <f t="shared" ref="L225" si="3032">L223*L224</f>
        <v>0</v>
      </c>
      <c r="M225" s="314">
        <f t="shared" ref="M225" si="3033">M223*M224</f>
        <v>0</v>
      </c>
      <c r="N225" s="314">
        <f t="shared" ref="N225" si="3034">N223*N224</f>
        <v>0</v>
      </c>
      <c r="O225" s="314">
        <f t="shared" ref="O225" si="3035">O223*O224</f>
        <v>0</v>
      </c>
      <c r="P225" s="314">
        <f t="shared" ref="P225" si="3036">P223*P224</f>
        <v>0</v>
      </c>
      <c r="Q225" s="314">
        <f t="shared" ref="Q225" si="3037">Q223*Q224</f>
        <v>0</v>
      </c>
      <c r="R225" s="314">
        <f t="shared" ref="R225" si="3038">R223*R224</f>
        <v>0</v>
      </c>
      <c r="S225" s="314">
        <f t="shared" ref="S225" si="3039">S223*S224</f>
        <v>0</v>
      </c>
      <c r="T225" s="314">
        <f t="shared" ref="T225" si="3040">T223*T224</f>
        <v>0</v>
      </c>
      <c r="U225" s="314">
        <f t="shared" ref="U225" si="3041">U223*U224</f>
        <v>0</v>
      </c>
      <c r="V225" s="314">
        <f t="shared" ref="V225" si="3042">V223*V224</f>
        <v>0</v>
      </c>
      <c r="W225" s="314">
        <f t="shared" ref="W225" si="3043">W223*W224</f>
        <v>0</v>
      </c>
      <c r="X225" s="314">
        <f t="shared" ref="X225" si="3044">X223*X224</f>
        <v>0</v>
      </c>
      <c r="Y225" s="314">
        <f t="shared" ref="Y225" si="3045">Y223*Y224</f>
        <v>0</v>
      </c>
      <c r="Z225" s="314">
        <f>Z223*Z224</f>
        <v>0</v>
      </c>
      <c r="AA225" s="314">
        <f t="shared" ref="AA225" si="3046">AA223*AA224</f>
        <v>0</v>
      </c>
      <c r="AB225" s="314">
        <f t="shared" ref="AB225" si="3047">AB223*AB224</f>
        <v>0</v>
      </c>
      <c r="AC225" s="314">
        <f t="shared" ref="AC225" si="3048">AC223*AC224</f>
        <v>0</v>
      </c>
      <c r="AD225" s="314">
        <f t="shared" ref="AD225" si="3049">AD223*AD224</f>
        <v>0</v>
      </c>
      <c r="AE225" s="314">
        <f t="shared" ref="AE225" si="3050">AE223*AE224</f>
        <v>0</v>
      </c>
      <c r="AF225" s="314">
        <f t="shared" ref="AF225" si="3051">AF223*AF224</f>
        <v>0</v>
      </c>
      <c r="AG225" s="314">
        <f t="shared" ref="AG225" si="3052">AG223*AG224</f>
        <v>0</v>
      </c>
      <c r="AH225" s="314">
        <f t="shared" ref="AH225" si="3053">AH223*AH224</f>
        <v>279499.33965411701</v>
      </c>
      <c r="AI225" s="314">
        <f t="shared" ref="AI225" si="3054">AI223*AI224</f>
        <v>279499.33965411701</v>
      </c>
      <c r="AJ225" s="314">
        <f t="shared" ref="AJ225" si="3055">AJ223*AJ224</f>
        <v>279499.33965411701</v>
      </c>
      <c r="AK225" s="314">
        <f t="shared" ref="AK225" si="3056">AK223*AK224</f>
        <v>279499.33965411701</v>
      </c>
      <c r="AL225" s="314">
        <f t="shared" ref="AL225" si="3057">AL223*AL224</f>
        <v>279499.33965411701</v>
      </c>
      <c r="AM225" s="314">
        <f t="shared" ref="AM225" si="3058">AM223*AM224</f>
        <v>279499.33965411701</v>
      </c>
      <c r="AN225" s="314">
        <f t="shared" ref="AN225" si="3059">AN223*AN224</f>
        <v>279499.33965411701</v>
      </c>
      <c r="AO225" s="314">
        <f t="shared" ref="AO225" si="3060">AO223*AO224</f>
        <v>279499.33965411701</v>
      </c>
      <c r="AP225" s="314">
        <f t="shared" ref="AP225" si="3061">AP223*AP224</f>
        <v>279499.33965411701</v>
      </c>
      <c r="AQ225" s="314">
        <f t="shared" ref="AQ225" si="3062">AQ223*AQ224</f>
        <v>279499.33965411701</v>
      </c>
      <c r="AR225" s="314">
        <f t="shared" ref="AR225" si="3063">AR223*AR224</f>
        <v>279499.33965411701</v>
      </c>
      <c r="AS225" s="314">
        <f t="shared" ref="AS225" si="3064">AS223*AS224</f>
        <v>279499.33965411701</v>
      </c>
      <c r="AT225" s="314">
        <f t="shared" ref="AT225" si="3065">AT223*AT224</f>
        <v>279499.33965411701</v>
      </c>
      <c r="AU225" s="314">
        <f t="shared" ref="AU225" si="3066">AU223*AU224</f>
        <v>279499.33965411701</v>
      </c>
      <c r="AV225" s="314">
        <f t="shared" ref="AV225" si="3067">AV223*AV224</f>
        <v>279499.33965411701</v>
      </c>
      <c r="AW225" s="314">
        <f t="shared" ref="AW225" si="3068">AW223*AW224</f>
        <v>279499.33965411701</v>
      </c>
      <c r="AX225" s="314">
        <f t="shared" ref="AX225" si="3069">AX223*AX224</f>
        <v>279499.33965411701</v>
      </c>
      <c r="AY225" s="314">
        <f t="shared" ref="AY225" si="3070">AY223*AY224</f>
        <v>279499.33965411701</v>
      </c>
      <c r="AZ225" s="314">
        <f t="shared" ref="AZ225" si="3071">AZ223*AZ224</f>
        <v>209952.06350166749</v>
      </c>
      <c r="BA225" s="314">
        <f t="shared" ref="BA225" si="3072">BA223*BA224</f>
        <v>0</v>
      </c>
      <c r="BB225" s="314">
        <f t="shared" ref="BB225" si="3073">BB223*BB224</f>
        <v>0</v>
      </c>
      <c r="BC225" s="314">
        <f t="shared" ref="BC225" si="3074">BC223*BC224</f>
        <v>0</v>
      </c>
      <c r="BD225" s="314">
        <f t="shared" ref="BD225" si="3075">BD223*BD224</f>
        <v>0</v>
      </c>
      <c r="BE225" s="314">
        <f t="shared" ref="BE225" si="3076">BE223*BE224</f>
        <v>0</v>
      </c>
      <c r="BF225" s="314">
        <f t="shared" ref="BF225" si="3077">BF223*BF224</f>
        <v>0</v>
      </c>
      <c r="BG225" s="314">
        <f t="shared" ref="BG225" si="3078">BG223*BG224</f>
        <v>0</v>
      </c>
      <c r="BH225" s="314">
        <f t="shared" ref="BH225" si="3079">BH223*BH224</f>
        <v>0</v>
      </c>
      <c r="BI225" s="314">
        <f t="shared" ref="BI225" si="3080">BI223*BI224</f>
        <v>0</v>
      </c>
      <c r="BJ225" s="314">
        <f t="shared" ref="BJ225" si="3081">BJ223*BJ224</f>
        <v>0</v>
      </c>
      <c r="BK225" s="314">
        <f t="shared" ref="BK225" si="3082">BK223*BK224</f>
        <v>0</v>
      </c>
      <c r="BL225" s="314">
        <f t="shared" ref="BL225" si="3083">BL223*BL224</f>
        <v>0</v>
      </c>
      <c r="BM225" s="314">
        <f t="shared" ref="BM225" si="3084">BM223*BM224</f>
        <v>0</v>
      </c>
      <c r="BN225" s="314">
        <f t="shared" ref="BN225" si="3085">BN223*BN224</f>
        <v>0</v>
      </c>
      <c r="BO225" s="314">
        <f t="shared" ref="BO225" si="3086">BO223*BO224</f>
        <v>0</v>
      </c>
      <c r="BP225" s="314">
        <f t="shared" ref="BP225" si="3087">BP223*BP224</f>
        <v>0</v>
      </c>
      <c r="BQ225" s="314">
        <f t="shared" ref="BQ225" si="3088">BQ223*BQ224</f>
        <v>0</v>
      </c>
      <c r="BR225" s="314">
        <f t="shared" ref="BR225" si="3089">BR223*BR224</f>
        <v>0</v>
      </c>
      <c r="BS225" s="314">
        <f t="shared" ref="BS225" si="3090">BS223*BS224</f>
        <v>0</v>
      </c>
      <c r="BT225" s="314">
        <f t="shared" ref="BT225" si="3091">BT223*BT224</f>
        <v>0</v>
      </c>
      <c r="BU225" s="314">
        <f t="shared" ref="BU225" si="3092">BU223*BU224</f>
        <v>0</v>
      </c>
      <c r="BV225" s="314">
        <f t="shared" ref="BV225" si="3093">BV223*BV224</f>
        <v>0</v>
      </c>
      <c r="BW225" s="314">
        <f t="shared" ref="BW225" si="3094">BW223*BW224</f>
        <v>0</v>
      </c>
      <c r="BX225" s="314">
        <f t="shared" ref="BX225" si="3095">BX223*BX224</f>
        <v>0</v>
      </c>
      <c r="BY225" s="314">
        <f t="shared" ref="BY225" si="3096">BY223*BY224</f>
        <v>0</v>
      </c>
      <c r="BZ225" s="314">
        <f t="shared" ref="BZ225" si="3097">BZ223*BZ224</f>
        <v>0</v>
      </c>
      <c r="CA225" s="314">
        <f t="shared" ref="CA225" si="3098">CA223*CA224</f>
        <v>0</v>
      </c>
      <c r="CB225" s="314">
        <f t="shared" ref="CB225" si="3099">CB223*CB224</f>
        <v>0</v>
      </c>
      <c r="CC225" s="314">
        <f t="shared" ref="CC225" si="3100">CC223*CC224</f>
        <v>0</v>
      </c>
      <c r="CD225" s="314">
        <f t="shared" ref="CD225" si="3101">CD223*CD224</f>
        <v>0</v>
      </c>
      <c r="CE225" s="314">
        <f t="shared" ref="CE225" si="3102">CE223*CE224</f>
        <v>0</v>
      </c>
      <c r="CF225" s="314">
        <f t="shared" ref="CF225" si="3103">CF223*CF224</f>
        <v>0</v>
      </c>
      <c r="CG225" s="314">
        <f t="shared" ref="CG225" si="3104">CG223*CG224</f>
        <v>0</v>
      </c>
      <c r="CH225" s="314">
        <f t="shared" ref="CH225" si="3105">CH223*CH224</f>
        <v>0</v>
      </c>
      <c r="CI225" s="314">
        <f t="shared" ref="CI225" si="3106">CI223*CI224</f>
        <v>0</v>
      </c>
      <c r="CJ225" s="314">
        <f t="shared" ref="CJ225" si="3107">CJ223*CJ224</f>
        <v>0</v>
      </c>
      <c r="CK225" s="314">
        <f t="shared" ref="CK225" si="3108">CK223*CK224</f>
        <v>0</v>
      </c>
      <c r="CL225" s="314">
        <f t="shared" ref="CL225" si="3109">CL223*CL224</f>
        <v>0</v>
      </c>
      <c r="CM225" s="314">
        <f t="shared" ref="CM225" si="3110">CM223*CM224</f>
        <v>0</v>
      </c>
      <c r="CN225" s="314">
        <f t="shared" ref="CN225" si="3111">CN223*CN224</f>
        <v>0</v>
      </c>
      <c r="CO225" s="314">
        <f t="shared" ref="CO225" si="3112">CO223*CO224</f>
        <v>0</v>
      </c>
      <c r="CP225" s="314">
        <f t="shared" ref="CP225" si="3113">CP223*CP224</f>
        <v>0</v>
      </c>
      <c r="CQ225" s="314">
        <f t="shared" ref="CQ225" si="3114">CQ223*CQ224</f>
        <v>0</v>
      </c>
      <c r="CR225" s="314">
        <f t="shared" ref="CR225" si="3115">CR223*CR224</f>
        <v>0</v>
      </c>
      <c r="CS225" s="314">
        <f t="shared" ref="CS225" si="3116">CS223*CS224</f>
        <v>0</v>
      </c>
      <c r="CT225" s="314">
        <f t="shared" ref="CT225" si="3117">CT223*CT224</f>
        <v>0</v>
      </c>
      <c r="CU225" s="314">
        <f t="shared" ref="CU225" si="3118">CU223*CU224</f>
        <v>0</v>
      </c>
      <c r="CV225" s="314">
        <f t="shared" ref="CV225" si="3119">CV223*CV224</f>
        <v>0</v>
      </c>
      <c r="CW225" s="314">
        <f t="shared" ref="CW225" si="3120">CW223*CW224</f>
        <v>0</v>
      </c>
      <c r="CX225" s="314">
        <f t="shared" ref="CX225" si="3121">CX223*CX224</f>
        <v>0</v>
      </c>
      <c r="CY225" s="314">
        <f t="shared" ref="CY225" si="3122">CY223*CY224</f>
        <v>0</v>
      </c>
      <c r="CZ225" s="314">
        <f t="shared" ref="CZ225" si="3123">CZ223*CZ224</f>
        <v>0</v>
      </c>
      <c r="DA225" s="314">
        <f t="shared" ref="DA225" si="3124">DA223*DA224</f>
        <v>0</v>
      </c>
      <c r="DB225" s="314">
        <f t="shared" ref="DB225" si="3125">DB223*DB224</f>
        <v>0</v>
      </c>
      <c r="DC225" s="314">
        <f t="shared" ref="DC225" si="3126">DC223*DC224</f>
        <v>0</v>
      </c>
      <c r="DD225" s="314">
        <f t="shared" ref="DD225" si="3127">DD223*DD224</f>
        <v>0</v>
      </c>
      <c r="DE225" s="314">
        <f t="shared" ref="DE225" si="3128">DE223*DE224</f>
        <v>0</v>
      </c>
      <c r="DF225" s="314">
        <f t="shared" ref="DF225" si="3129">DF223*DF224</f>
        <v>0</v>
      </c>
      <c r="DG225" s="314">
        <f t="shared" ref="DG225" si="3130">DG223*DG224</f>
        <v>0</v>
      </c>
      <c r="DH225" s="314">
        <f t="shared" ref="DH225" si="3131">DH223*DH224</f>
        <v>0</v>
      </c>
      <c r="DI225" s="314">
        <f t="shared" ref="DI225" si="3132">DI223*DI224</f>
        <v>0</v>
      </c>
      <c r="DJ225" s="314">
        <f t="shared" ref="DJ225" si="3133">DJ223*DJ224</f>
        <v>0</v>
      </c>
      <c r="DK225" s="314">
        <f t="shared" ref="DK225" si="3134">DK223*DK224</f>
        <v>0</v>
      </c>
      <c r="DL225" s="314">
        <f t="shared" ref="DL225" si="3135">DL223*DL224</f>
        <v>0</v>
      </c>
      <c r="DM225" s="314">
        <f t="shared" ref="DM225" si="3136">DM223*DM224</f>
        <v>0</v>
      </c>
      <c r="DN225" s="314">
        <f t="shared" ref="DN225" si="3137">DN223*DN224</f>
        <v>0</v>
      </c>
      <c r="DO225" s="314">
        <f t="shared" ref="DO225" si="3138">DO223*DO224</f>
        <v>0</v>
      </c>
      <c r="DP225" s="314">
        <f t="shared" ref="DP225" si="3139">DP223*DP224</f>
        <v>0</v>
      </c>
      <c r="DQ225" s="314">
        <f t="shared" ref="DQ225" si="3140">DQ223*DQ224</f>
        <v>0</v>
      </c>
      <c r="DR225" s="314">
        <f t="shared" ref="DR225" si="3141">DR223*DR224</f>
        <v>0</v>
      </c>
      <c r="DS225" s="314">
        <f t="shared" ref="DS225" si="3142">DS223*DS224</f>
        <v>0</v>
      </c>
      <c r="DT225" s="314">
        <f t="shared" ref="DT225" si="3143">DT223*DT224</f>
        <v>0</v>
      </c>
      <c r="DU225" s="314">
        <f t="shared" ref="DU225" si="3144">DU223*DU224</f>
        <v>0</v>
      </c>
      <c r="DV225" s="314">
        <f t="shared" ref="DV225" si="3145">DV223*DV224</f>
        <v>0</v>
      </c>
      <c r="DW225" s="314">
        <f t="shared" ref="DW225" si="3146">DW223*DW224</f>
        <v>0</v>
      </c>
      <c r="DX225" s="314">
        <f t="shared" ref="DX225" si="3147">DX223*DX224</f>
        <v>0</v>
      </c>
      <c r="DY225" s="314">
        <f t="shared" ref="DY225" si="3148">DY223*DY224</f>
        <v>0</v>
      </c>
      <c r="DZ225" s="314">
        <f t="shared" ref="DZ225" si="3149">DZ223*DZ224</f>
        <v>0</v>
      </c>
      <c r="EA225" s="314">
        <f t="shared" ref="EA225" si="3150">EA223*EA224</f>
        <v>0</v>
      </c>
      <c r="EB225" s="314">
        <f t="shared" ref="EB225" si="3151">EB223*EB224</f>
        <v>0</v>
      </c>
    </row>
    <row r="226" spans="2:132" outlineLevel="1" x14ac:dyDescent="0.25">
      <c r="C226" s="324" t="s">
        <v>417</v>
      </c>
      <c r="D226" s="34"/>
      <c r="E226" s="34"/>
      <c r="F226" s="34"/>
      <c r="G226" s="67" t="s">
        <v>215</v>
      </c>
      <c r="H226" s="34"/>
      <c r="I226" s="34"/>
      <c r="J226" s="126">
        <f>J$13</f>
        <v>1</v>
      </c>
      <c r="K226" s="126">
        <f t="shared" ref="K226:BV226" si="3152">K$13</f>
        <v>1.0026792493128671</v>
      </c>
      <c r="L226" s="126">
        <f t="shared" si="3152"/>
        <v>1.0056539350998608</v>
      </c>
      <c r="M226" s="126">
        <f t="shared" si="3152"/>
        <v>1.0085410656939733</v>
      </c>
      <c r="N226" s="126">
        <f t="shared" si="3152"/>
        <v>1.0114364849476103</v>
      </c>
      <c r="O226" s="126">
        <f t="shared" si="3152"/>
        <v>1.0143402166566737</v>
      </c>
      <c r="P226" s="126">
        <f t="shared" si="3152"/>
        <v>1.0172522846853813</v>
      </c>
      <c r="Q226" s="126">
        <f t="shared" si="3152"/>
        <v>1.0201727129664624</v>
      </c>
      <c r="R226" s="126">
        <f t="shared" si="3152"/>
        <v>1.0231015255013547</v>
      </c>
      <c r="S226" s="126">
        <f t="shared" si="3152"/>
        <v>1.0260387463604019</v>
      </c>
      <c r="T226" s="126">
        <f t="shared" si="3152"/>
        <v>1.028984399683051</v>
      </c>
      <c r="U226" s="126">
        <f t="shared" si="3152"/>
        <v>1.0319385096780509</v>
      </c>
      <c r="V226" s="126">
        <f t="shared" si="3152"/>
        <v>1.0349011006236515</v>
      </c>
      <c r="W226" s="126">
        <f t="shared" si="3152"/>
        <v>1.0377730230388176</v>
      </c>
      <c r="X226" s="126">
        <f t="shared" si="3152"/>
        <v>1.0408518228283561</v>
      </c>
      <c r="Y226" s="126">
        <f t="shared" si="3152"/>
        <v>1.0438400029932626</v>
      </c>
      <c r="Z226" s="126">
        <f t="shared" si="3152"/>
        <v>1.046836761920777</v>
      </c>
      <c r="AA226" s="126">
        <f t="shared" si="3152"/>
        <v>1.0498421242396576</v>
      </c>
      <c r="AB226" s="126">
        <f t="shared" si="3152"/>
        <v>1.05285611464937</v>
      </c>
      <c r="AC226" s="126">
        <f t="shared" si="3152"/>
        <v>1.0558787579202888</v>
      </c>
      <c r="AD226" s="126">
        <f t="shared" si="3152"/>
        <v>1.0589100788939025</v>
      </c>
      <c r="AE226" s="126">
        <f t="shared" si="3152"/>
        <v>1.0619501024830165</v>
      </c>
      <c r="AF226" s="126">
        <f t="shared" si="3152"/>
        <v>1.0649988536719583</v>
      </c>
      <c r="AG226" s="126">
        <f t="shared" si="3152"/>
        <v>1.0680563575167832</v>
      </c>
      <c r="AH226" s="126">
        <f t="shared" si="3152"/>
        <v>1.0711226391454798</v>
      </c>
      <c r="AI226" s="126">
        <f t="shared" si="3152"/>
        <v>1.0739924437404067</v>
      </c>
      <c r="AJ226" s="126">
        <f t="shared" si="3152"/>
        <v>1.0771786970311998</v>
      </c>
      <c r="AK226" s="126">
        <f t="shared" si="3152"/>
        <v>1.0802711679727233</v>
      </c>
      <c r="AL226" s="126">
        <f t="shared" si="3152"/>
        <v>1.0833725170851116</v>
      </c>
      <c r="AM226" s="126">
        <f t="shared" si="3152"/>
        <v>1.0864827698566941</v>
      </c>
      <c r="AN226" s="126">
        <f t="shared" si="3152"/>
        <v>1.0896019518489746</v>
      </c>
      <c r="AO226" s="126">
        <f t="shared" si="3152"/>
        <v>1.0927300886968412</v>
      </c>
      <c r="AP226" s="126">
        <f t="shared" si="3152"/>
        <v>1.0958672061087775</v>
      </c>
      <c r="AQ226" s="126">
        <f t="shared" si="3152"/>
        <v>1.0990133298670732</v>
      </c>
      <c r="AR226" s="126">
        <f t="shared" si="3152"/>
        <v>1.1021684858280367</v>
      </c>
      <c r="AS226" s="126">
        <f t="shared" si="3152"/>
        <v>1.1053326999222071</v>
      </c>
      <c r="AT226" s="126">
        <f t="shared" si="3152"/>
        <v>1.1085059981545673</v>
      </c>
      <c r="AU226" s="126">
        <f t="shared" si="3152"/>
        <v>1.111475962088432</v>
      </c>
      <c r="AV226" s="126">
        <f t="shared" si="3152"/>
        <v>1.1147734191259395</v>
      </c>
      <c r="AW226" s="126">
        <f t="shared" si="3152"/>
        <v>1.1179738207069689</v>
      </c>
      <c r="AX226" s="126">
        <f t="shared" si="3152"/>
        <v>1.1211834103167977</v>
      </c>
      <c r="AY226" s="126">
        <f t="shared" si="3152"/>
        <v>1.1244022143333261</v>
      </c>
      <c r="AZ226" s="126">
        <f t="shared" si="3152"/>
        <v>1.1276302592101826</v>
      </c>
      <c r="BA226" s="126">
        <f t="shared" si="3152"/>
        <v>1.1308675714769412</v>
      </c>
      <c r="BB226" s="126">
        <f t="shared" si="3152"/>
        <v>1.1341141777393395</v>
      </c>
      <c r="BC226" s="126">
        <f t="shared" si="3152"/>
        <v>1.1373701046794982</v>
      </c>
      <c r="BD226" s="126">
        <f t="shared" si="3152"/>
        <v>1.1406353790561385</v>
      </c>
      <c r="BE226" s="126">
        <f t="shared" si="3152"/>
        <v>1.1439100277048042</v>
      </c>
      <c r="BF226" s="126">
        <f t="shared" si="3152"/>
        <v>1.1471940775380809</v>
      </c>
      <c r="BG226" s="126">
        <f t="shared" si="3152"/>
        <v>1.15026769648205</v>
      </c>
      <c r="BH226" s="126">
        <f t="shared" si="3152"/>
        <v>1.1536802383994258</v>
      </c>
      <c r="BI226" s="126">
        <f t="shared" si="3152"/>
        <v>1.1569923375180708</v>
      </c>
      <c r="BJ226" s="126">
        <f t="shared" si="3152"/>
        <v>1.1603139453378331</v>
      </c>
      <c r="BK226" s="126">
        <f t="shared" si="3152"/>
        <v>1.1636450891572303</v>
      </c>
      <c r="BL226" s="126">
        <f t="shared" si="3152"/>
        <v>1.1669857963531516</v>
      </c>
      <c r="BM226" s="126">
        <f t="shared" si="3152"/>
        <v>1.1703360943810825</v>
      </c>
      <c r="BN226" s="126">
        <f t="shared" si="3152"/>
        <v>1.1736960107753303</v>
      </c>
      <c r="BO226" s="126">
        <f t="shared" si="3152"/>
        <v>1.1770655731492505</v>
      </c>
      <c r="BP226" s="126">
        <f t="shared" si="3152"/>
        <v>1.180444809195474</v>
      </c>
      <c r="BQ226" s="126">
        <f t="shared" si="3152"/>
        <v>1.1838337466861339</v>
      </c>
      <c r="BR226" s="126">
        <f t="shared" si="3152"/>
        <v>1.1872324134730949</v>
      </c>
      <c r="BS226" s="126">
        <f t="shared" si="3152"/>
        <v>1.1905270658589224</v>
      </c>
      <c r="BT226" s="126">
        <f t="shared" si="3152"/>
        <v>1.1940590467434065</v>
      </c>
      <c r="BU226" s="126">
        <f t="shared" si="3152"/>
        <v>1.1974870693312041</v>
      </c>
      <c r="BV226" s="126">
        <f t="shared" si="3152"/>
        <v>1.2009249334246579</v>
      </c>
      <c r="BW226" s="126">
        <f t="shared" ref="BW226:EB226" si="3153">BW$13</f>
        <v>1.204372667277734</v>
      </c>
      <c r="BX226" s="126">
        <f t="shared" si="3153"/>
        <v>1.2078302992255125</v>
      </c>
      <c r="BY226" s="126">
        <f t="shared" si="3153"/>
        <v>1.2112978576844211</v>
      </c>
      <c r="BZ226" s="126">
        <f t="shared" si="3153"/>
        <v>1.2147753711524676</v>
      </c>
      <c r="CA226" s="126">
        <f t="shared" si="3153"/>
        <v>1.2182628682094752</v>
      </c>
      <c r="CB226" s="126">
        <f t="shared" si="3153"/>
        <v>1.2217603775173165</v>
      </c>
      <c r="CC226" s="126">
        <f t="shared" si="3153"/>
        <v>1.2252679278201495</v>
      </c>
      <c r="CD226" s="126">
        <f t="shared" si="3153"/>
        <v>1.2287855479446541</v>
      </c>
      <c r="CE226" s="126">
        <f t="shared" si="3153"/>
        <v>1.232077770779646</v>
      </c>
      <c r="CF226" s="126">
        <f t="shared" si="3153"/>
        <v>1.23573302168438</v>
      </c>
      <c r="CG226" s="126">
        <f t="shared" si="3153"/>
        <v>1.2392806860334544</v>
      </c>
      <c r="CH226" s="126">
        <f t="shared" si="3153"/>
        <v>1.2428385353675644</v>
      </c>
      <c r="CI226" s="126">
        <f t="shared" si="3153"/>
        <v>1.2464065989267703</v>
      </c>
      <c r="CJ226" s="126">
        <f t="shared" si="3153"/>
        <v>1.2499849060350778</v>
      </c>
      <c r="CK226" s="126">
        <f t="shared" si="3153"/>
        <v>1.2535734861006791</v>
      </c>
      <c r="CL226" s="126">
        <f t="shared" si="3153"/>
        <v>1.257172368616194</v>
      </c>
      <c r="CM226" s="126">
        <f t="shared" si="3153"/>
        <v>1.2607815831589126</v>
      </c>
      <c r="CN226" s="126">
        <f t="shared" si="3153"/>
        <v>1.2644011593910389</v>
      </c>
      <c r="CO226" s="126">
        <f t="shared" si="3153"/>
        <v>1.2680311270599336</v>
      </c>
      <c r="CP226" s="126">
        <f t="shared" si="3153"/>
        <v>1.2716715159983594</v>
      </c>
      <c r="CQ226" s="126">
        <f t="shared" si="3153"/>
        <v>1.2750786410337906</v>
      </c>
      <c r="CR226" s="126">
        <f t="shared" si="3153"/>
        <v>1.2788614642181557</v>
      </c>
      <c r="CS226" s="126">
        <f t="shared" si="3153"/>
        <v>1.2825329459576562</v>
      </c>
      <c r="CT226" s="126">
        <f t="shared" si="3153"/>
        <v>1.2862149681493797</v>
      </c>
      <c r="CU226" s="126">
        <f t="shared" si="3153"/>
        <v>1.289907561053897</v>
      </c>
      <c r="CV226" s="126">
        <f t="shared" si="3153"/>
        <v>1.293610755018654</v>
      </c>
      <c r="CW226" s="126">
        <f t="shared" si="3153"/>
        <v>1.2973245804782207</v>
      </c>
      <c r="CX226" s="126">
        <f t="shared" si="3153"/>
        <v>1.3010490679545423</v>
      </c>
      <c r="CY226" s="126">
        <f t="shared" si="3153"/>
        <v>1.304784248057189</v>
      </c>
      <c r="CZ226" s="126">
        <f t="shared" si="3153"/>
        <v>1.3085301514836076</v>
      </c>
      <c r="DA226" s="126">
        <f t="shared" si="3153"/>
        <v>1.3122868090193751</v>
      </c>
      <c r="DB226" s="126">
        <f t="shared" si="3153"/>
        <v>1.3160542515384499</v>
      </c>
      <c r="DC226" s="126">
        <f t="shared" si="3153"/>
        <v>1.3195802889875801</v>
      </c>
      <c r="DD226" s="126">
        <f t="shared" si="3153"/>
        <v>1.323495136864544</v>
      </c>
      <c r="DE226" s="126">
        <f t="shared" si="3153"/>
        <v>1.3272947573576725</v>
      </c>
      <c r="DF226" s="126">
        <f t="shared" si="3153"/>
        <v>1.3311052861764079</v>
      </c>
      <c r="DG226" s="126">
        <f t="shared" si="3153"/>
        <v>1.3349267546374479</v>
      </c>
      <c r="DH226" s="126">
        <f t="shared" si="3153"/>
        <v>1.3387591941473977</v>
      </c>
      <c r="DI226" s="126">
        <f t="shared" si="3153"/>
        <v>1.3426026362030277</v>
      </c>
      <c r="DJ226" s="126">
        <f t="shared" si="3153"/>
        <v>1.3464571123915319</v>
      </c>
      <c r="DK226" s="126">
        <f t="shared" si="3153"/>
        <v>1.3503226543907885</v>
      </c>
      <c r="DL226" s="126">
        <f t="shared" si="3153"/>
        <v>1.3541992939696192</v>
      </c>
      <c r="DM226" s="126">
        <f t="shared" si="3153"/>
        <v>1.358087062988051</v>
      </c>
      <c r="DN226" s="126">
        <f t="shared" si="3153"/>
        <v>1.361985993397578</v>
      </c>
      <c r="DO226" s="126">
        <f t="shared" si="3153"/>
        <v>1.3657655991021458</v>
      </c>
      <c r="DP226" s="126">
        <f t="shared" si="3153"/>
        <v>1.3698174666548035</v>
      </c>
      <c r="DQ226" s="126">
        <f t="shared" si="3153"/>
        <v>1.3737500738651915</v>
      </c>
      <c r="DR226" s="126">
        <f t="shared" si="3153"/>
        <v>1.3776939711925826</v>
      </c>
      <c r="DS226" s="126">
        <f t="shared" si="3153"/>
        <v>1.381649191049759</v>
      </c>
      <c r="DT226" s="126">
        <f t="shared" si="3153"/>
        <v>1.385615765942557</v>
      </c>
      <c r="DU226" s="126">
        <f t="shared" si="3153"/>
        <v>1.3895937284701338</v>
      </c>
      <c r="DV226" s="126">
        <f t="shared" si="3153"/>
        <v>1.3935831113252357</v>
      </c>
      <c r="DW226" s="126">
        <f t="shared" si="3153"/>
        <v>1.3975839472944662</v>
      </c>
      <c r="DX226" s="126">
        <f t="shared" si="3153"/>
        <v>1.401596269258556</v>
      </c>
      <c r="DY226" s="126">
        <f t="shared" si="3153"/>
        <v>1.4056201101926329</v>
      </c>
      <c r="DZ226" s="126">
        <f t="shared" si="3153"/>
        <v>1.4096555031664932</v>
      </c>
      <c r="EA226" s="126">
        <f t="shared" si="3153"/>
        <v>1.4134323217047313</v>
      </c>
      <c r="EB226" s="126">
        <f t="shared" si="3153"/>
        <v>1.4176256038945581</v>
      </c>
    </row>
    <row r="227" spans="2:132" outlineLevel="1" x14ac:dyDescent="0.25">
      <c r="C227" s="320" t="s">
        <v>531</v>
      </c>
      <c r="D227" s="38"/>
      <c r="E227" s="38"/>
      <c r="F227" s="38"/>
      <c r="G227" s="52" t="s">
        <v>220</v>
      </c>
      <c r="H227" s="46">
        <f t="shared" ref="H227" si="3154">SUM(J227:EB227)</f>
        <v>5758383.2000601627</v>
      </c>
      <c r="I227" s="38"/>
      <c r="J227" s="82">
        <f>J225*J226</f>
        <v>0</v>
      </c>
      <c r="K227" s="82">
        <f t="shared" ref="K227" si="3155">K225*K226</f>
        <v>0</v>
      </c>
      <c r="L227" s="82">
        <f t="shared" ref="L227" si="3156">L225*L226</f>
        <v>0</v>
      </c>
      <c r="M227" s="82">
        <f t="shared" ref="M227" si="3157">M225*M226</f>
        <v>0</v>
      </c>
      <c r="N227" s="82">
        <f t="shared" ref="N227" si="3158">N225*N226</f>
        <v>0</v>
      </c>
      <c r="O227" s="82">
        <f t="shared" ref="O227" si="3159">O225*O226</f>
        <v>0</v>
      </c>
      <c r="P227" s="82">
        <f t="shared" ref="P227" si="3160">P225*P226</f>
        <v>0</v>
      </c>
      <c r="Q227" s="82">
        <f t="shared" ref="Q227" si="3161">Q225*Q226</f>
        <v>0</v>
      </c>
      <c r="R227" s="82">
        <f t="shared" ref="R227" si="3162">R225*R226</f>
        <v>0</v>
      </c>
      <c r="S227" s="82">
        <f t="shared" ref="S227" si="3163">S225*S226</f>
        <v>0</v>
      </c>
      <c r="T227" s="82">
        <f t="shared" ref="T227" si="3164">T225*T226</f>
        <v>0</v>
      </c>
      <c r="U227" s="82">
        <f t="shared" ref="U227" si="3165">U225*U226</f>
        <v>0</v>
      </c>
      <c r="V227" s="82">
        <f t="shared" ref="V227" si="3166">V225*V226</f>
        <v>0</v>
      </c>
      <c r="W227" s="82">
        <f t="shared" ref="W227" si="3167">W225*W226</f>
        <v>0</v>
      </c>
      <c r="X227" s="82">
        <f t="shared" ref="X227" si="3168">X225*X226</f>
        <v>0</v>
      </c>
      <c r="Y227" s="82">
        <f t="shared" ref="Y227" si="3169">Y225*Y226</f>
        <v>0</v>
      </c>
      <c r="Z227" s="82">
        <f t="shared" ref="Z227" si="3170">Z225*Z226</f>
        <v>0</v>
      </c>
      <c r="AA227" s="82">
        <f t="shared" ref="AA227" si="3171">AA225*AA226</f>
        <v>0</v>
      </c>
      <c r="AB227" s="82">
        <f t="shared" ref="AB227" si="3172">AB225*AB226</f>
        <v>0</v>
      </c>
      <c r="AC227" s="82">
        <f t="shared" ref="AC227" si="3173">AC225*AC226</f>
        <v>0</v>
      </c>
      <c r="AD227" s="82">
        <f t="shared" ref="AD227" si="3174">AD225*AD226</f>
        <v>0</v>
      </c>
      <c r="AE227" s="82">
        <f t="shared" ref="AE227" si="3175">AE225*AE226</f>
        <v>0</v>
      </c>
      <c r="AF227" s="82">
        <f t="shared" ref="AF227" si="3176">AF225*AF226</f>
        <v>0</v>
      </c>
      <c r="AG227" s="82">
        <f t="shared" ref="AG227" si="3177">AG225*AG226</f>
        <v>0</v>
      </c>
      <c r="AH227" s="82">
        <f t="shared" ref="AH227" si="3178">AH225*AH226</f>
        <v>299378.07032973669</v>
      </c>
      <c r="AI227" s="82">
        <f t="shared" ref="AI227" si="3179">AI225*AI226</f>
        <v>300180.17881895509</v>
      </c>
      <c r="AJ227" s="82">
        <f t="shared" ref="AJ227" si="3180">AJ225*AJ226</f>
        <v>301070.73450970254</v>
      </c>
      <c r="AK227" s="82">
        <f t="shared" ref="AK227" si="3181">AK225*AK226</f>
        <v>301935.07809575787</v>
      </c>
      <c r="AL227" s="82">
        <f t="shared" ref="AL227" si="3182">AL225*AL226</f>
        <v>302801.90312470729</v>
      </c>
      <c r="AM227" s="82">
        <f t="shared" ref="AM227" si="3183">AM225*AM226</f>
        <v>303671.21672052197</v>
      </c>
      <c r="AN227" s="82">
        <f t="shared" ref="AN227" si="3184">AN225*AN226</f>
        <v>304543.02602762537</v>
      </c>
      <c r="AO227" s="82">
        <f t="shared" ref="AO227" si="3185">AO225*AO226</f>
        <v>305417.33821095183</v>
      </c>
      <c r="AP227" s="82">
        <f t="shared" ref="AP227" si="3186">AP225*AP226</f>
        <v>306294.16045600548</v>
      </c>
      <c r="AQ227" s="82">
        <f t="shared" ref="AQ227" si="3187">AQ225*AQ226</f>
        <v>307173.49996891926</v>
      </c>
      <c r="AR227" s="82">
        <f t="shared" ref="AR227" si="3188">AR225*AR226</f>
        <v>308055.36397651426</v>
      </c>
      <c r="AS227" s="82">
        <f t="shared" ref="AS227" si="3189">AS225*AS226</f>
        <v>308939.75972635916</v>
      </c>
      <c r="AT227" s="82">
        <f t="shared" ref="AT227" si="3190">AT225*AT226</f>
        <v>309826.69448682939</v>
      </c>
      <c r="AU227" s="82">
        <f t="shared" ref="AU227" si="3191">AU225*AU226</f>
        <v>310656.79744514113</v>
      </c>
      <c r="AV227" s="82">
        <f t="shared" ref="AV227" si="3192">AV225*AV226</f>
        <v>311578.43450966233</v>
      </c>
      <c r="AW227" s="82">
        <f t="shared" ref="AW227" si="3193">AW225*AW226</f>
        <v>312472.944638188</v>
      </c>
      <c r="AX227" s="82">
        <f t="shared" ref="AX227" si="3194">AX225*AX226</f>
        <v>313370.0228146959</v>
      </c>
      <c r="AY227" s="82">
        <f t="shared" ref="AY227" si="3195">AY225*AY226</f>
        <v>314269.67641179159</v>
      </c>
      <c r="AZ227" s="82">
        <f t="shared" ref="AZ227" si="3196">AZ225*AZ226</f>
        <v>236748.29978809803</v>
      </c>
      <c r="BA227" s="82">
        <f t="shared" ref="BA227" si="3197">BA225*BA226</f>
        <v>0</v>
      </c>
      <c r="BB227" s="82">
        <f t="shared" ref="BB227" si="3198">BB225*BB226</f>
        <v>0</v>
      </c>
      <c r="BC227" s="82">
        <f t="shared" ref="BC227" si="3199">BC225*BC226</f>
        <v>0</v>
      </c>
      <c r="BD227" s="82">
        <f t="shared" ref="BD227" si="3200">BD225*BD226</f>
        <v>0</v>
      </c>
      <c r="BE227" s="82">
        <f t="shared" ref="BE227" si="3201">BE225*BE226</f>
        <v>0</v>
      </c>
      <c r="BF227" s="82">
        <f t="shared" ref="BF227" si="3202">BF225*BF226</f>
        <v>0</v>
      </c>
      <c r="BG227" s="82">
        <f t="shared" ref="BG227" si="3203">BG225*BG226</f>
        <v>0</v>
      </c>
      <c r="BH227" s="82">
        <f t="shared" ref="BH227" si="3204">BH225*BH226</f>
        <v>0</v>
      </c>
      <c r="BI227" s="82">
        <f t="shared" ref="BI227" si="3205">BI225*BI226</f>
        <v>0</v>
      </c>
      <c r="BJ227" s="82">
        <f t="shared" ref="BJ227" si="3206">BJ225*BJ226</f>
        <v>0</v>
      </c>
      <c r="BK227" s="82">
        <f t="shared" ref="BK227" si="3207">BK225*BK226</f>
        <v>0</v>
      </c>
      <c r="BL227" s="82">
        <f t="shared" ref="BL227" si="3208">BL225*BL226</f>
        <v>0</v>
      </c>
      <c r="BM227" s="82">
        <f t="shared" ref="BM227" si="3209">BM225*BM226</f>
        <v>0</v>
      </c>
      <c r="BN227" s="82">
        <f t="shared" ref="BN227" si="3210">BN225*BN226</f>
        <v>0</v>
      </c>
      <c r="BO227" s="82">
        <f t="shared" ref="BO227" si="3211">BO225*BO226</f>
        <v>0</v>
      </c>
      <c r="BP227" s="82">
        <f t="shared" ref="BP227" si="3212">BP225*BP226</f>
        <v>0</v>
      </c>
      <c r="BQ227" s="82">
        <f t="shared" ref="BQ227" si="3213">BQ225*BQ226</f>
        <v>0</v>
      </c>
      <c r="BR227" s="82">
        <f t="shared" ref="BR227" si="3214">BR225*BR226</f>
        <v>0</v>
      </c>
      <c r="BS227" s="82">
        <f t="shared" ref="BS227" si="3215">BS225*BS226</f>
        <v>0</v>
      </c>
      <c r="BT227" s="82">
        <f t="shared" ref="BT227" si="3216">BT225*BT226</f>
        <v>0</v>
      </c>
      <c r="BU227" s="82">
        <f t="shared" ref="BU227" si="3217">BU225*BU226</f>
        <v>0</v>
      </c>
      <c r="BV227" s="82">
        <f t="shared" ref="BV227" si="3218">BV225*BV226</f>
        <v>0</v>
      </c>
      <c r="BW227" s="82">
        <f t="shared" ref="BW227" si="3219">BW225*BW226</f>
        <v>0</v>
      </c>
      <c r="BX227" s="82">
        <f t="shared" ref="BX227" si="3220">BX225*BX226</f>
        <v>0</v>
      </c>
      <c r="BY227" s="82">
        <f t="shared" ref="BY227" si="3221">BY225*BY226</f>
        <v>0</v>
      </c>
      <c r="BZ227" s="82">
        <f t="shared" ref="BZ227" si="3222">BZ225*BZ226</f>
        <v>0</v>
      </c>
      <c r="CA227" s="82">
        <f t="shared" ref="CA227" si="3223">CA225*CA226</f>
        <v>0</v>
      </c>
      <c r="CB227" s="82">
        <f t="shared" ref="CB227" si="3224">CB225*CB226</f>
        <v>0</v>
      </c>
      <c r="CC227" s="82">
        <f t="shared" ref="CC227" si="3225">CC225*CC226</f>
        <v>0</v>
      </c>
      <c r="CD227" s="82">
        <f t="shared" ref="CD227" si="3226">CD225*CD226</f>
        <v>0</v>
      </c>
      <c r="CE227" s="82">
        <f t="shared" ref="CE227" si="3227">CE225*CE226</f>
        <v>0</v>
      </c>
      <c r="CF227" s="82">
        <f t="shared" ref="CF227" si="3228">CF225*CF226</f>
        <v>0</v>
      </c>
      <c r="CG227" s="82">
        <f t="shared" ref="CG227" si="3229">CG225*CG226</f>
        <v>0</v>
      </c>
      <c r="CH227" s="82">
        <f t="shared" ref="CH227" si="3230">CH225*CH226</f>
        <v>0</v>
      </c>
      <c r="CI227" s="82">
        <f t="shared" ref="CI227" si="3231">CI225*CI226</f>
        <v>0</v>
      </c>
      <c r="CJ227" s="82">
        <f t="shared" ref="CJ227" si="3232">CJ225*CJ226</f>
        <v>0</v>
      </c>
      <c r="CK227" s="82">
        <f t="shared" ref="CK227" si="3233">CK225*CK226</f>
        <v>0</v>
      </c>
      <c r="CL227" s="82">
        <f t="shared" ref="CL227" si="3234">CL225*CL226</f>
        <v>0</v>
      </c>
      <c r="CM227" s="82">
        <f t="shared" ref="CM227" si="3235">CM225*CM226</f>
        <v>0</v>
      </c>
      <c r="CN227" s="82">
        <f t="shared" ref="CN227" si="3236">CN225*CN226</f>
        <v>0</v>
      </c>
      <c r="CO227" s="82">
        <f t="shared" ref="CO227" si="3237">CO225*CO226</f>
        <v>0</v>
      </c>
      <c r="CP227" s="82">
        <f t="shared" ref="CP227" si="3238">CP225*CP226</f>
        <v>0</v>
      </c>
      <c r="CQ227" s="82">
        <f t="shared" ref="CQ227" si="3239">CQ225*CQ226</f>
        <v>0</v>
      </c>
      <c r="CR227" s="82">
        <f t="shared" ref="CR227" si="3240">CR225*CR226</f>
        <v>0</v>
      </c>
      <c r="CS227" s="82">
        <f t="shared" ref="CS227" si="3241">CS225*CS226</f>
        <v>0</v>
      </c>
      <c r="CT227" s="82">
        <f t="shared" ref="CT227" si="3242">CT225*CT226</f>
        <v>0</v>
      </c>
      <c r="CU227" s="82">
        <f t="shared" ref="CU227" si="3243">CU225*CU226</f>
        <v>0</v>
      </c>
      <c r="CV227" s="82">
        <f t="shared" ref="CV227" si="3244">CV225*CV226</f>
        <v>0</v>
      </c>
      <c r="CW227" s="82">
        <f t="shared" ref="CW227" si="3245">CW225*CW226</f>
        <v>0</v>
      </c>
      <c r="CX227" s="82">
        <f t="shared" ref="CX227" si="3246">CX225*CX226</f>
        <v>0</v>
      </c>
      <c r="CY227" s="82">
        <f t="shared" ref="CY227" si="3247">CY225*CY226</f>
        <v>0</v>
      </c>
      <c r="CZ227" s="82">
        <f t="shared" ref="CZ227" si="3248">CZ225*CZ226</f>
        <v>0</v>
      </c>
      <c r="DA227" s="82">
        <f t="shared" ref="DA227" si="3249">DA225*DA226</f>
        <v>0</v>
      </c>
      <c r="DB227" s="82">
        <f t="shared" ref="DB227" si="3250">DB225*DB226</f>
        <v>0</v>
      </c>
      <c r="DC227" s="82">
        <f t="shared" ref="DC227" si="3251">DC225*DC226</f>
        <v>0</v>
      </c>
      <c r="DD227" s="82">
        <f t="shared" ref="DD227" si="3252">DD225*DD226</f>
        <v>0</v>
      </c>
      <c r="DE227" s="82">
        <f t="shared" ref="DE227" si="3253">DE225*DE226</f>
        <v>0</v>
      </c>
      <c r="DF227" s="82">
        <f t="shared" ref="DF227" si="3254">DF225*DF226</f>
        <v>0</v>
      </c>
      <c r="DG227" s="82">
        <f t="shared" ref="DG227" si="3255">DG225*DG226</f>
        <v>0</v>
      </c>
      <c r="DH227" s="82">
        <f t="shared" ref="DH227" si="3256">DH225*DH226</f>
        <v>0</v>
      </c>
      <c r="DI227" s="82">
        <f t="shared" ref="DI227" si="3257">DI225*DI226</f>
        <v>0</v>
      </c>
      <c r="DJ227" s="82">
        <f t="shared" ref="DJ227" si="3258">DJ225*DJ226</f>
        <v>0</v>
      </c>
      <c r="DK227" s="82">
        <f t="shared" ref="DK227" si="3259">DK225*DK226</f>
        <v>0</v>
      </c>
      <c r="DL227" s="82">
        <f t="shared" ref="DL227" si="3260">DL225*DL226</f>
        <v>0</v>
      </c>
      <c r="DM227" s="82">
        <f t="shared" ref="DM227" si="3261">DM225*DM226</f>
        <v>0</v>
      </c>
      <c r="DN227" s="82">
        <f t="shared" ref="DN227" si="3262">DN225*DN226</f>
        <v>0</v>
      </c>
      <c r="DO227" s="82">
        <f t="shared" ref="DO227" si="3263">DO225*DO226</f>
        <v>0</v>
      </c>
      <c r="DP227" s="82">
        <f t="shared" ref="DP227" si="3264">DP225*DP226</f>
        <v>0</v>
      </c>
      <c r="DQ227" s="82">
        <f t="shared" ref="DQ227" si="3265">DQ225*DQ226</f>
        <v>0</v>
      </c>
      <c r="DR227" s="82">
        <f t="shared" ref="DR227" si="3266">DR225*DR226</f>
        <v>0</v>
      </c>
      <c r="DS227" s="82">
        <f t="shared" ref="DS227" si="3267">DS225*DS226</f>
        <v>0</v>
      </c>
      <c r="DT227" s="82">
        <f t="shared" ref="DT227" si="3268">DT225*DT226</f>
        <v>0</v>
      </c>
      <c r="DU227" s="82">
        <f t="shared" ref="DU227" si="3269">DU225*DU226</f>
        <v>0</v>
      </c>
      <c r="DV227" s="82">
        <f t="shared" ref="DV227" si="3270">DV225*DV226</f>
        <v>0</v>
      </c>
      <c r="DW227" s="82">
        <f t="shared" ref="DW227" si="3271">DW225*DW226</f>
        <v>0</v>
      </c>
      <c r="DX227" s="82">
        <f t="shared" ref="DX227" si="3272">DX225*DX226</f>
        <v>0</v>
      </c>
      <c r="DY227" s="82">
        <f t="shared" ref="DY227" si="3273">DY225*DY226</f>
        <v>0</v>
      </c>
      <c r="DZ227" s="82">
        <f t="shared" ref="DZ227" si="3274">DZ225*DZ226</f>
        <v>0</v>
      </c>
      <c r="EA227" s="82">
        <f t="shared" ref="EA227" si="3275">EA225*EA226</f>
        <v>0</v>
      </c>
      <c r="EB227" s="82">
        <f t="shared" ref="EB227" si="3276">EB225*EB226</f>
        <v>0</v>
      </c>
    </row>
    <row r="228" spans="2:132" ht="13" outlineLevel="1" x14ac:dyDescent="0.3">
      <c r="C228" s="154"/>
      <c r="G228" s="52"/>
      <c r="H228" s="29"/>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row>
    <row r="229" spans="2:132" ht="13" x14ac:dyDescent="0.3">
      <c r="C229" s="341" t="s">
        <v>567</v>
      </c>
      <c r="D229" s="342"/>
      <c r="E229" s="342"/>
      <c r="F229" s="342"/>
      <c r="G229" s="350" t="s">
        <v>220</v>
      </c>
      <c r="H229" s="344">
        <f>SUM(J229:EB229)</f>
        <v>29735413.429945666</v>
      </c>
      <c r="I229" s="342"/>
      <c r="J229" s="345">
        <f t="shared" ref="J229:AO229" si="3277">CHOOSE(Scenario,J209,J218,J227)</f>
        <v>0</v>
      </c>
      <c r="K229" s="346">
        <f t="shared" si="3277"/>
        <v>0</v>
      </c>
      <c r="L229" s="346">
        <f t="shared" si="3277"/>
        <v>0</v>
      </c>
      <c r="M229" s="346">
        <f t="shared" si="3277"/>
        <v>0</v>
      </c>
      <c r="N229" s="346">
        <f t="shared" si="3277"/>
        <v>0</v>
      </c>
      <c r="O229" s="346">
        <f t="shared" si="3277"/>
        <v>0</v>
      </c>
      <c r="P229" s="346">
        <f t="shared" si="3277"/>
        <v>0</v>
      </c>
      <c r="Q229" s="346">
        <f t="shared" si="3277"/>
        <v>0</v>
      </c>
      <c r="R229" s="346">
        <f t="shared" si="3277"/>
        <v>0</v>
      </c>
      <c r="S229" s="346">
        <f t="shared" si="3277"/>
        <v>0</v>
      </c>
      <c r="T229" s="346">
        <f t="shared" si="3277"/>
        <v>0</v>
      </c>
      <c r="U229" s="346">
        <f t="shared" si="3277"/>
        <v>0</v>
      </c>
      <c r="V229" s="346">
        <f t="shared" si="3277"/>
        <v>0</v>
      </c>
      <c r="W229" s="346">
        <f t="shared" si="3277"/>
        <v>0</v>
      </c>
      <c r="X229" s="346">
        <f t="shared" si="3277"/>
        <v>0</v>
      </c>
      <c r="Y229" s="346">
        <f t="shared" si="3277"/>
        <v>0</v>
      </c>
      <c r="Z229" s="346">
        <f t="shared" si="3277"/>
        <v>0</v>
      </c>
      <c r="AA229" s="346">
        <f t="shared" si="3277"/>
        <v>0</v>
      </c>
      <c r="AB229" s="346">
        <f t="shared" si="3277"/>
        <v>0</v>
      </c>
      <c r="AC229" s="346">
        <f t="shared" si="3277"/>
        <v>0</v>
      </c>
      <c r="AD229" s="346">
        <f t="shared" si="3277"/>
        <v>0</v>
      </c>
      <c r="AE229" s="346">
        <f t="shared" si="3277"/>
        <v>0</v>
      </c>
      <c r="AF229" s="346">
        <f t="shared" si="3277"/>
        <v>0</v>
      </c>
      <c r="AG229" s="346">
        <f t="shared" si="3277"/>
        <v>0</v>
      </c>
      <c r="AH229" s="346">
        <f t="shared" si="3277"/>
        <v>1545942.7384098128</v>
      </c>
      <c r="AI229" s="346">
        <f t="shared" si="3277"/>
        <v>1550084.704429429</v>
      </c>
      <c r="AJ229" s="346">
        <f t="shared" si="3277"/>
        <v>1554683.3983208828</v>
      </c>
      <c r="AK229" s="346">
        <f t="shared" si="3277"/>
        <v>1559146.7368976919</v>
      </c>
      <c r="AL229" s="346">
        <f t="shared" si="3277"/>
        <v>1563622.889267504</v>
      </c>
      <c r="AM229" s="346">
        <f t="shared" si="3277"/>
        <v>1568111.892217421</v>
      </c>
      <c r="AN229" s="346">
        <f t="shared" si="3277"/>
        <v>1572613.7826401568</v>
      </c>
      <c r="AO229" s="346">
        <f t="shared" si="3277"/>
        <v>1577128.5975343406</v>
      </c>
      <c r="AP229" s="346">
        <f t="shared" ref="AP229:BU229" si="3278">CHOOSE(Scenario,AP209,AP218,AP227)</f>
        <v>1581656.3740048213</v>
      </c>
      <c r="AQ229" s="346">
        <f t="shared" si="3278"/>
        <v>1586197.149262971</v>
      </c>
      <c r="AR229" s="346">
        <f t="shared" si="3278"/>
        <v>1590750.9606269931</v>
      </c>
      <c r="AS229" s="346">
        <f t="shared" si="3278"/>
        <v>1595317.845522227</v>
      </c>
      <c r="AT229" s="346">
        <f t="shared" si="3278"/>
        <v>1599897.841481457</v>
      </c>
      <c r="AU229" s="346">
        <f t="shared" si="3278"/>
        <v>1604184.3666739038</v>
      </c>
      <c r="AV229" s="346">
        <f t="shared" si="3278"/>
        <v>1608943.5600436004</v>
      </c>
      <c r="AW229" s="346">
        <f t="shared" si="3278"/>
        <v>1613562.6740491961</v>
      </c>
      <c r="AX229" s="346">
        <f t="shared" si="3278"/>
        <v>1618195.0490632737</v>
      </c>
      <c r="AY229" s="346">
        <f t="shared" si="3278"/>
        <v>1622840.7231568454</v>
      </c>
      <c r="AZ229" s="346">
        <f t="shared" si="3278"/>
        <v>1222532.1463431369</v>
      </c>
      <c r="BA229" s="346">
        <f t="shared" si="3278"/>
        <v>0</v>
      </c>
      <c r="BB229" s="346">
        <f t="shared" si="3278"/>
        <v>0</v>
      </c>
      <c r="BC229" s="346">
        <f t="shared" si="3278"/>
        <v>0</v>
      </c>
      <c r="BD229" s="346">
        <f t="shared" si="3278"/>
        <v>0</v>
      </c>
      <c r="BE229" s="346">
        <f t="shared" si="3278"/>
        <v>0</v>
      </c>
      <c r="BF229" s="346">
        <f t="shared" si="3278"/>
        <v>0</v>
      </c>
      <c r="BG229" s="346">
        <f t="shared" si="3278"/>
        <v>0</v>
      </c>
      <c r="BH229" s="346">
        <f t="shared" si="3278"/>
        <v>0</v>
      </c>
      <c r="BI229" s="346">
        <f t="shared" si="3278"/>
        <v>0</v>
      </c>
      <c r="BJ229" s="346">
        <f t="shared" si="3278"/>
        <v>0</v>
      </c>
      <c r="BK229" s="346">
        <f t="shared" si="3278"/>
        <v>0</v>
      </c>
      <c r="BL229" s="346">
        <f t="shared" si="3278"/>
        <v>0</v>
      </c>
      <c r="BM229" s="346">
        <f t="shared" si="3278"/>
        <v>0</v>
      </c>
      <c r="BN229" s="346">
        <f t="shared" si="3278"/>
        <v>0</v>
      </c>
      <c r="BO229" s="346">
        <f t="shared" si="3278"/>
        <v>0</v>
      </c>
      <c r="BP229" s="346">
        <f t="shared" si="3278"/>
        <v>0</v>
      </c>
      <c r="BQ229" s="346">
        <f t="shared" si="3278"/>
        <v>0</v>
      </c>
      <c r="BR229" s="346">
        <f t="shared" si="3278"/>
        <v>0</v>
      </c>
      <c r="BS229" s="346">
        <f t="shared" si="3278"/>
        <v>0</v>
      </c>
      <c r="BT229" s="346">
        <f t="shared" si="3278"/>
        <v>0</v>
      </c>
      <c r="BU229" s="346">
        <f t="shared" si="3278"/>
        <v>0</v>
      </c>
      <c r="BV229" s="346">
        <f t="shared" ref="BV229:DA229" si="3279">CHOOSE(Scenario,BV209,BV218,BV227)</f>
        <v>0</v>
      </c>
      <c r="BW229" s="346">
        <f t="shared" si="3279"/>
        <v>0</v>
      </c>
      <c r="BX229" s="346">
        <f t="shared" si="3279"/>
        <v>0</v>
      </c>
      <c r="BY229" s="346">
        <f t="shared" si="3279"/>
        <v>0</v>
      </c>
      <c r="BZ229" s="346">
        <f t="shared" si="3279"/>
        <v>0</v>
      </c>
      <c r="CA229" s="346">
        <f t="shared" si="3279"/>
        <v>0</v>
      </c>
      <c r="CB229" s="346">
        <f t="shared" si="3279"/>
        <v>0</v>
      </c>
      <c r="CC229" s="346">
        <f t="shared" si="3279"/>
        <v>0</v>
      </c>
      <c r="CD229" s="346">
        <f t="shared" si="3279"/>
        <v>0</v>
      </c>
      <c r="CE229" s="346">
        <f t="shared" si="3279"/>
        <v>0</v>
      </c>
      <c r="CF229" s="346">
        <f t="shared" si="3279"/>
        <v>0</v>
      </c>
      <c r="CG229" s="346">
        <f t="shared" si="3279"/>
        <v>0</v>
      </c>
      <c r="CH229" s="346">
        <f t="shared" si="3279"/>
        <v>0</v>
      </c>
      <c r="CI229" s="346">
        <f t="shared" si="3279"/>
        <v>0</v>
      </c>
      <c r="CJ229" s="346">
        <f t="shared" si="3279"/>
        <v>0</v>
      </c>
      <c r="CK229" s="346">
        <f t="shared" si="3279"/>
        <v>0</v>
      </c>
      <c r="CL229" s="346">
        <f t="shared" si="3279"/>
        <v>0</v>
      </c>
      <c r="CM229" s="346">
        <f t="shared" si="3279"/>
        <v>0</v>
      </c>
      <c r="CN229" s="346">
        <f t="shared" si="3279"/>
        <v>0</v>
      </c>
      <c r="CO229" s="346">
        <f t="shared" si="3279"/>
        <v>0</v>
      </c>
      <c r="CP229" s="346">
        <f t="shared" si="3279"/>
        <v>0</v>
      </c>
      <c r="CQ229" s="346">
        <f t="shared" si="3279"/>
        <v>0</v>
      </c>
      <c r="CR229" s="346">
        <f t="shared" si="3279"/>
        <v>0</v>
      </c>
      <c r="CS229" s="346">
        <f t="shared" si="3279"/>
        <v>0</v>
      </c>
      <c r="CT229" s="346">
        <f t="shared" si="3279"/>
        <v>0</v>
      </c>
      <c r="CU229" s="346">
        <f t="shared" si="3279"/>
        <v>0</v>
      </c>
      <c r="CV229" s="346">
        <f t="shared" si="3279"/>
        <v>0</v>
      </c>
      <c r="CW229" s="346">
        <f t="shared" si="3279"/>
        <v>0</v>
      </c>
      <c r="CX229" s="346">
        <f t="shared" si="3279"/>
        <v>0</v>
      </c>
      <c r="CY229" s="346">
        <f t="shared" si="3279"/>
        <v>0</v>
      </c>
      <c r="CZ229" s="346">
        <f t="shared" si="3279"/>
        <v>0</v>
      </c>
      <c r="DA229" s="346">
        <f t="shared" si="3279"/>
        <v>0</v>
      </c>
      <c r="DB229" s="346">
        <f t="shared" ref="DB229:EB229" si="3280">CHOOSE(Scenario,DB209,DB218,DB227)</f>
        <v>0</v>
      </c>
      <c r="DC229" s="346">
        <f t="shared" si="3280"/>
        <v>0</v>
      </c>
      <c r="DD229" s="346">
        <f t="shared" si="3280"/>
        <v>0</v>
      </c>
      <c r="DE229" s="346">
        <f t="shared" si="3280"/>
        <v>0</v>
      </c>
      <c r="DF229" s="346">
        <f t="shared" si="3280"/>
        <v>0</v>
      </c>
      <c r="DG229" s="346">
        <f t="shared" si="3280"/>
        <v>0</v>
      </c>
      <c r="DH229" s="346">
        <f t="shared" si="3280"/>
        <v>0</v>
      </c>
      <c r="DI229" s="346">
        <f t="shared" si="3280"/>
        <v>0</v>
      </c>
      <c r="DJ229" s="346">
        <f t="shared" si="3280"/>
        <v>0</v>
      </c>
      <c r="DK229" s="346">
        <f t="shared" si="3280"/>
        <v>0</v>
      </c>
      <c r="DL229" s="346">
        <f t="shared" si="3280"/>
        <v>0</v>
      </c>
      <c r="DM229" s="346">
        <f t="shared" si="3280"/>
        <v>0</v>
      </c>
      <c r="DN229" s="346">
        <f t="shared" si="3280"/>
        <v>0</v>
      </c>
      <c r="DO229" s="346">
        <f t="shared" si="3280"/>
        <v>0</v>
      </c>
      <c r="DP229" s="346">
        <f t="shared" si="3280"/>
        <v>0</v>
      </c>
      <c r="DQ229" s="346">
        <f t="shared" si="3280"/>
        <v>0</v>
      </c>
      <c r="DR229" s="346">
        <f t="shared" si="3280"/>
        <v>0</v>
      </c>
      <c r="DS229" s="346">
        <f t="shared" si="3280"/>
        <v>0</v>
      </c>
      <c r="DT229" s="346">
        <f t="shared" si="3280"/>
        <v>0</v>
      </c>
      <c r="DU229" s="346">
        <f t="shared" si="3280"/>
        <v>0</v>
      </c>
      <c r="DV229" s="346">
        <f t="shared" si="3280"/>
        <v>0</v>
      </c>
      <c r="DW229" s="346">
        <f t="shared" si="3280"/>
        <v>0</v>
      </c>
      <c r="DX229" s="346">
        <f t="shared" si="3280"/>
        <v>0</v>
      </c>
      <c r="DY229" s="346">
        <f t="shared" si="3280"/>
        <v>0</v>
      </c>
      <c r="DZ229" s="346">
        <f t="shared" si="3280"/>
        <v>0</v>
      </c>
      <c r="EA229" s="346">
        <f t="shared" si="3280"/>
        <v>0</v>
      </c>
      <c r="EB229" s="347">
        <f t="shared" si="3280"/>
        <v>0</v>
      </c>
    </row>
    <row r="230" spans="2:132" ht="13" x14ac:dyDescent="0.3">
      <c r="C230" s="154"/>
      <c r="G230" s="52"/>
      <c r="H230" s="29"/>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row>
    <row r="231" spans="2:132" ht="13" x14ac:dyDescent="0.3">
      <c r="B231" s="34"/>
      <c r="C231" s="2" t="s">
        <v>534</v>
      </c>
      <c r="D231" s="34"/>
      <c r="E231" s="34"/>
      <c r="F231" s="34"/>
      <c r="G231" s="67"/>
      <c r="H231" s="35"/>
      <c r="I231" s="34"/>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row>
    <row r="232" spans="2:132" ht="13" outlineLevel="1" x14ac:dyDescent="0.3">
      <c r="C232" s="339" t="s">
        <v>503</v>
      </c>
      <c r="G232" s="52"/>
      <c r="H232" s="29"/>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row>
    <row r="233" spans="2:132" outlineLevel="1" x14ac:dyDescent="0.25">
      <c r="C233" s="317" t="s">
        <v>529</v>
      </c>
      <c r="G233" s="52" t="s">
        <v>525</v>
      </c>
      <c r="H233" s="46">
        <f t="shared" ref="H233" si="3281">SUM(J233:EB233)</f>
        <v>111806723.78188321</v>
      </c>
      <c r="J233" s="82">
        <f t="shared" ref="J233:AO233" si="3282">$D$169*(MONTH($D162)=J$5)*(J$7&gt;=$E$162)</f>
        <v>0</v>
      </c>
      <c r="K233" s="82">
        <f t="shared" si="3282"/>
        <v>0</v>
      </c>
      <c r="L233" s="82">
        <f t="shared" si="3282"/>
        <v>0</v>
      </c>
      <c r="M233" s="82">
        <f t="shared" si="3282"/>
        <v>0</v>
      </c>
      <c r="N233" s="82">
        <f t="shared" si="3282"/>
        <v>0</v>
      </c>
      <c r="O233" s="82">
        <f t="shared" si="3282"/>
        <v>0</v>
      </c>
      <c r="P233" s="82">
        <f t="shared" si="3282"/>
        <v>0</v>
      </c>
      <c r="Q233" s="82">
        <f t="shared" si="3282"/>
        <v>0</v>
      </c>
      <c r="R233" s="82">
        <f t="shared" si="3282"/>
        <v>0</v>
      </c>
      <c r="S233" s="82">
        <f t="shared" si="3282"/>
        <v>0</v>
      </c>
      <c r="T233" s="82">
        <f t="shared" si="3282"/>
        <v>0</v>
      </c>
      <c r="U233" s="82">
        <f t="shared" si="3282"/>
        <v>0</v>
      </c>
      <c r="V233" s="82">
        <f t="shared" si="3282"/>
        <v>0</v>
      </c>
      <c r="W233" s="82">
        <f t="shared" si="3282"/>
        <v>0</v>
      </c>
      <c r="X233" s="82">
        <f t="shared" si="3282"/>
        <v>0</v>
      </c>
      <c r="Y233" s="82">
        <f t="shared" si="3282"/>
        <v>0</v>
      </c>
      <c r="Z233" s="82">
        <f t="shared" si="3282"/>
        <v>0</v>
      </c>
      <c r="AA233" s="82">
        <f t="shared" si="3282"/>
        <v>0</v>
      </c>
      <c r="AB233" s="82">
        <f t="shared" si="3282"/>
        <v>0</v>
      </c>
      <c r="AC233" s="82">
        <f t="shared" si="3282"/>
        <v>0</v>
      </c>
      <c r="AD233" s="82">
        <f t="shared" si="3282"/>
        <v>0</v>
      </c>
      <c r="AE233" s="82">
        <f t="shared" si="3282"/>
        <v>0</v>
      </c>
      <c r="AF233" s="82">
        <f t="shared" si="3282"/>
        <v>0</v>
      </c>
      <c r="AG233" s="82">
        <f t="shared" si="3282"/>
        <v>0</v>
      </c>
      <c r="AH233" s="82">
        <f t="shared" si="3282"/>
        <v>0</v>
      </c>
      <c r="AI233" s="82">
        <f t="shared" si="3282"/>
        <v>0</v>
      </c>
      <c r="AJ233" s="82">
        <f t="shared" si="3282"/>
        <v>0</v>
      </c>
      <c r="AK233" s="82">
        <f t="shared" si="3282"/>
        <v>0</v>
      </c>
      <c r="AL233" s="82">
        <f t="shared" si="3282"/>
        <v>0</v>
      </c>
      <c r="AM233" s="82">
        <f t="shared" si="3282"/>
        <v>0</v>
      </c>
      <c r="AN233" s="82">
        <f t="shared" si="3282"/>
        <v>0</v>
      </c>
      <c r="AO233" s="82">
        <f t="shared" si="3282"/>
        <v>0</v>
      </c>
      <c r="AP233" s="82">
        <f t="shared" ref="AP233:BU233" si="3283">$D$169*(MONTH($D162)=AP$5)*(AP$7&gt;=$E$162)</f>
        <v>13975840.472735399</v>
      </c>
      <c r="AQ233" s="82">
        <f t="shared" si="3283"/>
        <v>0</v>
      </c>
      <c r="AR233" s="82">
        <f t="shared" si="3283"/>
        <v>0</v>
      </c>
      <c r="AS233" s="82">
        <f t="shared" si="3283"/>
        <v>0</v>
      </c>
      <c r="AT233" s="82">
        <f t="shared" si="3283"/>
        <v>0</v>
      </c>
      <c r="AU233" s="82">
        <f t="shared" si="3283"/>
        <v>0</v>
      </c>
      <c r="AV233" s="82">
        <f t="shared" si="3283"/>
        <v>0</v>
      </c>
      <c r="AW233" s="82">
        <f t="shared" si="3283"/>
        <v>0</v>
      </c>
      <c r="AX233" s="82">
        <f t="shared" si="3283"/>
        <v>0</v>
      </c>
      <c r="AY233" s="82">
        <f t="shared" si="3283"/>
        <v>0</v>
      </c>
      <c r="AZ233" s="82">
        <f t="shared" si="3283"/>
        <v>0</v>
      </c>
      <c r="BA233" s="82">
        <f t="shared" si="3283"/>
        <v>0</v>
      </c>
      <c r="BB233" s="82">
        <f t="shared" si="3283"/>
        <v>13975840.472735399</v>
      </c>
      <c r="BC233" s="82">
        <f t="shared" si="3283"/>
        <v>0</v>
      </c>
      <c r="BD233" s="82">
        <f t="shared" si="3283"/>
        <v>0</v>
      </c>
      <c r="BE233" s="82">
        <f t="shared" si="3283"/>
        <v>0</v>
      </c>
      <c r="BF233" s="82">
        <f t="shared" si="3283"/>
        <v>0</v>
      </c>
      <c r="BG233" s="82">
        <f t="shared" si="3283"/>
        <v>0</v>
      </c>
      <c r="BH233" s="82">
        <f t="shared" si="3283"/>
        <v>0</v>
      </c>
      <c r="BI233" s="82">
        <f t="shared" si="3283"/>
        <v>0</v>
      </c>
      <c r="BJ233" s="82">
        <f t="shared" si="3283"/>
        <v>0</v>
      </c>
      <c r="BK233" s="82">
        <f t="shared" si="3283"/>
        <v>0</v>
      </c>
      <c r="BL233" s="82">
        <f t="shared" si="3283"/>
        <v>0</v>
      </c>
      <c r="BM233" s="82">
        <f t="shared" si="3283"/>
        <v>0</v>
      </c>
      <c r="BN233" s="82">
        <f t="shared" si="3283"/>
        <v>13975840.472735399</v>
      </c>
      <c r="BO233" s="82">
        <f t="shared" si="3283"/>
        <v>0</v>
      </c>
      <c r="BP233" s="82">
        <f t="shared" si="3283"/>
        <v>0</v>
      </c>
      <c r="BQ233" s="82">
        <f t="shared" si="3283"/>
        <v>0</v>
      </c>
      <c r="BR233" s="82">
        <f t="shared" si="3283"/>
        <v>0</v>
      </c>
      <c r="BS233" s="82">
        <f t="shared" si="3283"/>
        <v>0</v>
      </c>
      <c r="BT233" s="82">
        <f t="shared" si="3283"/>
        <v>0</v>
      </c>
      <c r="BU233" s="82">
        <f t="shared" si="3283"/>
        <v>0</v>
      </c>
      <c r="BV233" s="82">
        <f t="shared" ref="BV233:DA233" si="3284">$D$169*(MONTH($D162)=BV$5)*(BV$7&gt;=$E$162)</f>
        <v>0</v>
      </c>
      <c r="BW233" s="82">
        <f t="shared" si="3284"/>
        <v>0</v>
      </c>
      <c r="BX233" s="82">
        <f t="shared" si="3284"/>
        <v>0</v>
      </c>
      <c r="BY233" s="82">
        <f t="shared" si="3284"/>
        <v>0</v>
      </c>
      <c r="BZ233" s="82">
        <f t="shared" si="3284"/>
        <v>13975840.472735399</v>
      </c>
      <c r="CA233" s="82">
        <f t="shared" si="3284"/>
        <v>0</v>
      </c>
      <c r="CB233" s="82">
        <f t="shared" si="3284"/>
        <v>0</v>
      </c>
      <c r="CC233" s="82">
        <f t="shared" si="3284"/>
        <v>0</v>
      </c>
      <c r="CD233" s="82">
        <f t="shared" si="3284"/>
        <v>0</v>
      </c>
      <c r="CE233" s="82">
        <f t="shared" si="3284"/>
        <v>0</v>
      </c>
      <c r="CF233" s="82">
        <f t="shared" si="3284"/>
        <v>0</v>
      </c>
      <c r="CG233" s="82">
        <f t="shared" si="3284"/>
        <v>0</v>
      </c>
      <c r="CH233" s="82">
        <f t="shared" si="3284"/>
        <v>0</v>
      </c>
      <c r="CI233" s="82">
        <f t="shared" si="3284"/>
        <v>0</v>
      </c>
      <c r="CJ233" s="82">
        <f t="shared" si="3284"/>
        <v>0</v>
      </c>
      <c r="CK233" s="82">
        <f t="shared" si="3284"/>
        <v>0</v>
      </c>
      <c r="CL233" s="82">
        <f t="shared" si="3284"/>
        <v>13975840.472735399</v>
      </c>
      <c r="CM233" s="82">
        <f t="shared" si="3284"/>
        <v>0</v>
      </c>
      <c r="CN233" s="82">
        <f t="shared" si="3284"/>
        <v>0</v>
      </c>
      <c r="CO233" s="82">
        <f t="shared" si="3284"/>
        <v>0</v>
      </c>
      <c r="CP233" s="82">
        <f t="shared" si="3284"/>
        <v>0</v>
      </c>
      <c r="CQ233" s="82">
        <f t="shared" si="3284"/>
        <v>0</v>
      </c>
      <c r="CR233" s="82">
        <f t="shared" si="3284"/>
        <v>0</v>
      </c>
      <c r="CS233" s="82">
        <f t="shared" si="3284"/>
        <v>0</v>
      </c>
      <c r="CT233" s="82">
        <f t="shared" si="3284"/>
        <v>0</v>
      </c>
      <c r="CU233" s="82">
        <f t="shared" si="3284"/>
        <v>0</v>
      </c>
      <c r="CV233" s="82">
        <f t="shared" si="3284"/>
        <v>0</v>
      </c>
      <c r="CW233" s="82">
        <f t="shared" si="3284"/>
        <v>0</v>
      </c>
      <c r="CX233" s="82">
        <f t="shared" si="3284"/>
        <v>13975840.472735399</v>
      </c>
      <c r="CY233" s="82">
        <f t="shared" si="3284"/>
        <v>0</v>
      </c>
      <c r="CZ233" s="82">
        <f t="shared" si="3284"/>
        <v>0</v>
      </c>
      <c r="DA233" s="82">
        <f t="shared" si="3284"/>
        <v>0</v>
      </c>
      <c r="DB233" s="82">
        <f t="shared" ref="DB233:EB233" si="3285">$D$169*(MONTH($D162)=DB$5)*(DB$7&gt;=$E$162)</f>
        <v>0</v>
      </c>
      <c r="DC233" s="82">
        <f t="shared" si="3285"/>
        <v>0</v>
      </c>
      <c r="DD233" s="82">
        <f t="shared" si="3285"/>
        <v>0</v>
      </c>
      <c r="DE233" s="82">
        <f t="shared" si="3285"/>
        <v>0</v>
      </c>
      <c r="DF233" s="82">
        <f t="shared" si="3285"/>
        <v>0</v>
      </c>
      <c r="DG233" s="82">
        <f t="shared" si="3285"/>
        <v>0</v>
      </c>
      <c r="DH233" s="82">
        <f t="shared" si="3285"/>
        <v>0</v>
      </c>
      <c r="DI233" s="82">
        <f t="shared" si="3285"/>
        <v>0</v>
      </c>
      <c r="DJ233" s="82">
        <f t="shared" si="3285"/>
        <v>13975840.472735399</v>
      </c>
      <c r="DK233" s="82">
        <f t="shared" si="3285"/>
        <v>0</v>
      </c>
      <c r="DL233" s="82">
        <f t="shared" si="3285"/>
        <v>0</v>
      </c>
      <c r="DM233" s="82">
        <f t="shared" si="3285"/>
        <v>0</v>
      </c>
      <c r="DN233" s="82">
        <f t="shared" si="3285"/>
        <v>0</v>
      </c>
      <c r="DO233" s="82">
        <f t="shared" si="3285"/>
        <v>0</v>
      </c>
      <c r="DP233" s="82">
        <f t="shared" si="3285"/>
        <v>0</v>
      </c>
      <c r="DQ233" s="82">
        <f t="shared" si="3285"/>
        <v>0</v>
      </c>
      <c r="DR233" s="82">
        <f t="shared" si="3285"/>
        <v>0</v>
      </c>
      <c r="DS233" s="82">
        <f t="shared" si="3285"/>
        <v>0</v>
      </c>
      <c r="DT233" s="82">
        <f t="shared" si="3285"/>
        <v>0</v>
      </c>
      <c r="DU233" s="82">
        <f t="shared" si="3285"/>
        <v>0</v>
      </c>
      <c r="DV233" s="82">
        <f t="shared" si="3285"/>
        <v>13975840.472735399</v>
      </c>
      <c r="DW233" s="82">
        <f t="shared" si="3285"/>
        <v>0</v>
      </c>
      <c r="DX233" s="82">
        <f t="shared" si="3285"/>
        <v>0</v>
      </c>
      <c r="DY233" s="82">
        <f t="shared" si="3285"/>
        <v>0</v>
      </c>
      <c r="DZ233" s="82">
        <f t="shared" si="3285"/>
        <v>0</v>
      </c>
      <c r="EA233" s="82">
        <f t="shared" si="3285"/>
        <v>0</v>
      </c>
      <c r="EB233" s="82">
        <f t="shared" si="3285"/>
        <v>0</v>
      </c>
    </row>
    <row r="234" spans="2:132" outlineLevel="1" x14ac:dyDescent="0.25">
      <c r="C234" s="317" t="s">
        <v>508</v>
      </c>
      <c r="D234" s="31">
        <f>Costs!$I$39</f>
        <v>1.9</v>
      </c>
      <c r="E234" s="31">
        <f>Costs!$I$40</f>
        <v>0.4</v>
      </c>
      <c r="G234" s="52" t="s">
        <v>220</v>
      </c>
      <c r="H234" s="29"/>
      <c r="J234" s="312">
        <f t="shared" ref="J234:BU234" si="3286">$D234-$E234</f>
        <v>1.5</v>
      </c>
      <c r="K234" s="312">
        <f t="shared" si="3286"/>
        <v>1.5</v>
      </c>
      <c r="L234" s="312">
        <f t="shared" si="3286"/>
        <v>1.5</v>
      </c>
      <c r="M234" s="312">
        <f t="shared" si="3286"/>
        <v>1.5</v>
      </c>
      <c r="N234" s="312">
        <f t="shared" si="3286"/>
        <v>1.5</v>
      </c>
      <c r="O234" s="312">
        <f t="shared" si="3286"/>
        <v>1.5</v>
      </c>
      <c r="P234" s="312">
        <f t="shared" si="3286"/>
        <v>1.5</v>
      </c>
      <c r="Q234" s="312">
        <f t="shared" si="3286"/>
        <v>1.5</v>
      </c>
      <c r="R234" s="312">
        <f t="shared" si="3286"/>
        <v>1.5</v>
      </c>
      <c r="S234" s="312">
        <f t="shared" si="3286"/>
        <v>1.5</v>
      </c>
      <c r="T234" s="312">
        <f t="shared" si="3286"/>
        <v>1.5</v>
      </c>
      <c r="U234" s="312">
        <f t="shared" si="3286"/>
        <v>1.5</v>
      </c>
      <c r="V234" s="312">
        <f t="shared" si="3286"/>
        <v>1.5</v>
      </c>
      <c r="W234" s="312">
        <f t="shared" si="3286"/>
        <v>1.5</v>
      </c>
      <c r="X234" s="312">
        <f t="shared" si="3286"/>
        <v>1.5</v>
      </c>
      <c r="Y234" s="312">
        <f t="shared" si="3286"/>
        <v>1.5</v>
      </c>
      <c r="Z234" s="312">
        <f t="shared" si="3286"/>
        <v>1.5</v>
      </c>
      <c r="AA234" s="312">
        <f t="shared" si="3286"/>
        <v>1.5</v>
      </c>
      <c r="AB234" s="312">
        <f t="shared" si="3286"/>
        <v>1.5</v>
      </c>
      <c r="AC234" s="312">
        <f t="shared" si="3286"/>
        <v>1.5</v>
      </c>
      <c r="AD234" s="312">
        <f t="shared" si="3286"/>
        <v>1.5</v>
      </c>
      <c r="AE234" s="312">
        <f t="shared" si="3286"/>
        <v>1.5</v>
      </c>
      <c r="AF234" s="312">
        <f t="shared" si="3286"/>
        <v>1.5</v>
      </c>
      <c r="AG234" s="312">
        <f t="shared" si="3286"/>
        <v>1.5</v>
      </c>
      <c r="AH234" s="312">
        <f t="shared" si="3286"/>
        <v>1.5</v>
      </c>
      <c r="AI234" s="312">
        <f t="shared" si="3286"/>
        <v>1.5</v>
      </c>
      <c r="AJ234" s="312">
        <f t="shared" si="3286"/>
        <v>1.5</v>
      </c>
      <c r="AK234" s="312">
        <f t="shared" si="3286"/>
        <v>1.5</v>
      </c>
      <c r="AL234" s="312">
        <f t="shared" si="3286"/>
        <v>1.5</v>
      </c>
      <c r="AM234" s="312">
        <f t="shared" si="3286"/>
        <v>1.5</v>
      </c>
      <c r="AN234" s="312">
        <f t="shared" si="3286"/>
        <v>1.5</v>
      </c>
      <c r="AO234" s="312">
        <f t="shared" si="3286"/>
        <v>1.5</v>
      </c>
      <c r="AP234" s="312">
        <f t="shared" si="3286"/>
        <v>1.5</v>
      </c>
      <c r="AQ234" s="312">
        <f t="shared" si="3286"/>
        <v>1.5</v>
      </c>
      <c r="AR234" s="312">
        <f t="shared" si="3286"/>
        <v>1.5</v>
      </c>
      <c r="AS234" s="312">
        <f t="shared" si="3286"/>
        <v>1.5</v>
      </c>
      <c r="AT234" s="312">
        <f t="shared" si="3286"/>
        <v>1.5</v>
      </c>
      <c r="AU234" s="312">
        <f t="shared" si="3286"/>
        <v>1.5</v>
      </c>
      <c r="AV234" s="312">
        <f t="shared" si="3286"/>
        <v>1.5</v>
      </c>
      <c r="AW234" s="312">
        <f t="shared" si="3286"/>
        <v>1.5</v>
      </c>
      <c r="AX234" s="312">
        <f t="shared" si="3286"/>
        <v>1.5</v>
      </c>
      <c r="AY234" s="312">
        <f t="shared" si="3286"/>
        <v>1.5</v>
      </c>
      <c r="AZ234" s="312">
        <f t="shared" si="3286"/>
        <v>1.5</v>
      </c>
      <c r="BA234" s="312">
        <f t="shared" si="3286"/>
        <v>1.5</v>
      </c>
      <c r="BB234" s="312">
        <f t="shared" si="3286"/>
        <v>1.5</v>
      </c>
      <c r="BC234" s="312">
        <f t="shared" si="3286"/>
        <v>1.5</v>
      </c>
      <c r="BD234" s="312">
        <f t="shared" si="3286"/>
        <v>1.5</v>
      </c>
      <c r="BE234" s="312">
        <f t="shared" si="3286"/>
        <v>1.5</v>
      </c>
      <c r="BF234" s="312">
        <f t="shared" si="3286"/>
        <v>1.5</v>
      </c>
      <c r="BG234" s="312">
        <f t="shared" si="3286"/>
        <v>1.5</v>
      </c>
      <c r="BH234" s="312">
        <f t="shared" si="3286"/>
        <v>1.5</v>
      </c>
      <c r="BI234" s="312">
        <f t="shared" si="3286"/>
        <v>1.5</v>
      </c>
      <c r="BJ234" s="312">
        <f t="shared" si="3286"/>
        <v>1.5</v>
      </c>
      <c r="BK234" s="312">
        <f t="shared" si="3286"/>
        <v>1.5</v>
      </c>
      <c r="BL234" s="312">
        <f t="shared" si="3286"/>
        <v>1.5</v>
      </c>
      <c r="BM234" s="312">
        <f t="shared" si="3286"/>
        <v>1.5</v>
      </c>
      <c r="BN234" s="312">
        <f t="shared" si="3286"/>
        <v>1.5</v>
      </c>
      <c r="BO234" s="312">
        <f t="shared" si="3286"/>
        <v>1.5</v>
      </c>
      <c r="BP234" s="312">
        <f t="shared" si="3286"/>
        <v>1.5</v>
      </c>
      <c r="BQ234" s="312">
        <f t="shared" si="3286"/>
        <v>1.5</v>
      </c>
      <c r="BR234" s="312">
        <f t="shared" si="3286"/>
        <v>1.5</v>
      </c>
      <c r="BS234" s="312">
        <f t="shared" si="3286"/>
        <v>1.5</v>
      </c>
      <c r="BT234" s="312">
        <f t="shared" si="3286"/>
        <v>1.5</v>
      </c>
      <c r="BU234" s="312">
        <f t="shared" si="3286"/>
        <v>1.5</v>
      </c>
      <c r="BV234" s="312">
        <f t="shared" ref="BV234:EB234" si="3287">$D234-$E234</f>
        <v>1.5</v>
      </c>
      <c r="BW234" s="312">
        <f t="shared" si="3287"/>
        <v>1.5</v>
      </c>
      <c r="BX234" s="312">
        <f t="shared" si="3287"/>
        <v>1.5</v>
      </c>
      <c r="BY234" s="312">
        <f t="shared" si="3287"/>
        <v>1.5</v>
      </c>
      <c r="BZ234" s="312">
        <f t="shared" si="3287"/>
        <v>1.5</v>
      </c>
      <c r="CA234" s="312">
        <f t="shared" si="3287"/>
        <v>1.5</v>
      </c>
      <c r="CB234" s="312">
        <f t="shared" si="3287"/>
        <v>1.5</v>
      </c>
      <c r="CC234" s="312">
        <f t="shared" si="3287"/>
        <v>1.5</v>
      </c>
      <c r="CD234" s="312">
        <f t="shared" si="3287"/>
        <v>1.5</v>
      </c>
      <c r="CE234" s="312">
        <f t="shared" si="3287"/>
        <v>1.5</v>
      </c>
      <c r="CF234" s="312">
        <f t="shared" si="3287"/>
        <v>1.5</v>
      </c>
      <c r="CG234" s="312">
        <f t="shared" si="3287"/>
        <v>1.5</v>
      </c>
      <c r="CH234" s="312">
        <f t="shared" si="3287"/>
        <v>1.5</v>
      </c>
      <c r="CI234" s="312">
        <f t="shared" si="3287"/>
        <v>1.5</v>
      </c>
      <c r="CJ234" s="312">
        <f t="shared" si="3287"/>
        <v>1.5</v>
      </c>
      <c r="CK234" s="312">
        <f t="shared" si="3287"/>
        <v>1.5</v>
      </c>
      <c r="CL234" s="312">
        <f t="shared" si="3287"/>
        <v>1.5</v>
      </c>
      <c r="CM234" s="312">
        <f t="shared" si="3287"/>
        <v>1.5</v>
      </c>
      <c r="CN234" s="312">
        <f t="shared" si="3287"/>
        <v>1.5</v>
      </c>
      <c r="CO234" s="312">
        <f t="shared" si="3287"/>
        <v>1.5</v>
      </c>
      <c r="CP234" s="312">
        <f t="shared" si="3287"/>
        <v>1.5</v>
      </c>
      <c r="CQ234" s="312">
        <f t="shared" si="3287"/>
        <v>1.5</v>
      </c>
      <c r="CR234" s="312">
        <f t="shared" si="3287"/>
        <v>1.5</v>
      </c>
      <c r="CS234" s="312">
        <f t="shared" si="3287"/>
        <v>1.5</v>
      </c>
      <c r="CT234" s="312">
        <f t="shared" si="3287"/>
        <v>1.5</v>
      </c>
      <c r="CU234" s="312">
        <f t="shared" si="3287"/>
        <v>1.5</v>
      </c>
      <c r="CV234" s="312">
        <f t="shared" si="3287"/>
        <v>1.5</v>
      </c>
      <c r="CW234" s="312">
        <f t="shared" si="3287"/>
        <v>1.5</v>
      </c>
      <c r="CX234" s="312">
        <f t="shared" si="3287"/>
        <v>1.5</v>
      </c>
      <c r="CY234" s="312">
        <f t="shared" si="3287"/>
        <v>1.5</v>
      </c>
      <c r="CZ234" s="312">
        <f t="shared" si="3287"/>
        <v>1.5</v>
      </c>
      <c r="DA234" s="312">
        <f t="shared" si="3287"/>
        <v>1.5</v>
      </c>
      <c r="DB234" s="312">
        <f t="shared" si="3287"/>
        <v>1.5</v>
      </c>
      <c r="DC234" s="312">
        <f t="shared" si="3287"/>
        <v>1.5</v>
      </c>
      <c r="DD234" s="312">
        <f t="shared" si="3287"/>
        <v>1.5</v>
      </c>
      <c r="DE234" s="312">
        <f t="shared" si="3287"/>
        <v>1.5</v>
      </c>
      <c r="DF234" s="312">
        <f t="shared" si="3287"/>
        <v>1.5</v>
      </c>
      <c r="DG234" s="312">
        <f t="shared" si="3287"/>
        <v>1.5</v>
      </c>
      <c r="DH234" s="312">
        <f t="shared" si="3287"/>
        <v>1.5</v>
      </c>
      <c r="DI234" s="312">
        <f t="shared" si="3287"/>
        <v>1.5</v>
      </c>
      <c r="DJ234" s="312">
        <f t="shared" si="3287"/>
        <v>1.5</v>
      </c>
      <c r="DK234" s="312">
        <f t="shared" si="3287"/>
        <v>1.5</v>
      </c>
      <c r="DL234" s="312">
        <f t="shared" si="3287"/>
        <v>1.5</v>
      </c>
      <c r="DM234" s="312">
        <f t="shared" si="3287"/>
        <v>1.5</v>
      </c>
      <c r="DN234" s="312">
        <f t="shared" si="3287"/>
        <v>1.5</v>
      </c>
      <c r="DO234" s="312">
        <f t="shared" si="3287"/>
        <v>1.5</v>
      </c>
      <c r="DP234" s="312">
        <f t="shared" si="3287"/>
        <v>1.5</v>
      </c>
      <c r="DQ234" s="312">
        <f t="shared" si="3287"/>
        <v>1.5</v>
      </c>
      <c r="DR234" s="312">
        <f t="shared" si="3287"/>
        <v>1.5</v>
      </c>
      <c r="DS234" s="312">
        <f t="shared" si="3287"/>
        <v>1.5</v>
      </c>
      <c r="DT234" s="312">
        <f t="shared" si="3287"/>
        <v>1.5</v>
      </c>
      <c r="DU234" s="312">
        <f t="shared" si="3287"/>
        <v>1.5</v>
      </c>
      <c r="DV234" s="312">
        <f t="shared" si="3287"/>
        <v>1.5</v>
      </c>
      <c r="DW234" s="312">
        <f t="shared" si="3287"/>
        <v>1.5</v>
      </c>
      <c r="DX234" s="312">
        <f t="shared" si="3287"/>
        <v>1.5</v>
      </c>
      <c r="DY234" s="312">
        <f t="shared" si="3287"/>
        <v>1.5</v>
      </c>
      <c r="DZ234" s="312">
        <f t="shared" si="3287"/>
        <v>1.5</v>
      </c>
      <c r="EA234" s="312">
        <f t="shared" si="3287"/>
        <v>1.5</v>
      </c>
      <c r="EB234" s="312">
        <f t="shared" si="3287"/>
        <v>1.5</v>
      </c>
    </row>
    <row r="235" spans="2:132" outlineLevel="1" x14ac:dyDescent="0.25">
      <c r="C235" s="323" t="s">
        <v>532</v>
      </c>
      <c r="D235" s="38"/>
      <c r="E235" s="38"/>
      <c r="F235" s="38"/>
      <c r="G235" s="55" t="s">
        <v>220</v>
      </c>
      <c r="H235" s="316">
        <f t="shared" ref="H235" si="3288">SUM(J235:EB235)</f>
        <v>167710085.67282483</v>
      </c>
      <c r="I235" s="38"/>
      <c r="J235" s="314">
        <f t="shared" ref="J235" si="3289">J233*J234</f>
        <v>0</v>
      </c>
      <c r="K235" s="314">
        <f t="shared" ref="K235" si="3290">K233*K234</f>
        <v>0</v>
      </c>
      <c r="L235" s="314">
        <f t="shared" ref="L235" si="3291">L233*L234</f>
        <v>0</v>
      </c>
      <c r="M235" s="314">
        <f t="shared" ref="M235" si="3292">M233*M234</f>
        <v>0</v>
      </c>
      <c r="N235" s="314">
        <f t="shared" ref="N235" si="3293">N233*N234</f>
        <v>0</v>
      </c>
      <c r="O235" s="314">
        <f t="shared" ref="O235" si="3294">O233*O234</f>
        <v>0</v>
      </c>
      <c r="P235" s="314">
        <f t="shared" ref="P235" si="3295">P233*P234</f>
        <v>0</v>
      </c>
      <c r="Q235" s="314">
        <f t="shared" ref="Q235" si="3296">Q233*Q234</f>
        <v>0</v>
      </c>
      <c r="R235" s="314">
        <f t="shared" ref="R235" si="3297">R233*R234</f>
        <v>0</v>
      </c>
      <c r="S235" s="314">
        <f t="shared" ref="S235" si="3298">S233*S234</f>
        <v>0</v>
      </c>
      <c r="T235" s="314">
        <f t="shared" ref="T235" si="3299">T233*T234</f>
        <v>0</v>
      </c>
      <c r="U235" s="314">
        <f t="shared" ref="U235" si="3300">U233*U234</f>
        <v>0</v>
      </c>
      <c r="V235" s="314">
        <f t="shared" ref="V235" si="3301">V233*V234</f>
        <v>0</v>
      </c>
      <c r="W235" s="314">
        <f t="shared" ref="W235" si="3302">W233*W234</f>
        <v>0</v>
      </c>
      <c r="X235" s="314">
        <f t="shared" ref="X235" si="3303">X233*X234</f>
        <v>0</v>
      </c>
      <c r="Y235" s="314">
        <f t="shared" ref="Y235" si="3304">Y233*Y234</f>
        <v>0</v>
      </c>
      <c r="Z235" s="314">
        <f>Z233*Z234</f>
        <v>0</v>
      </c>
      <c r="AA235" s="314">
        <f t="shared" ref="AA235" si="3305">AA233*AA234</f>
        <v>0</v>
      </c>
      <c r="AB235" s="314">
        <f t="shared" ref="AB235" si="3306">AB233*AB234</f>
        <v>0</v>
      </c>
      <c r="AC235" s="314">
        <f t="shared" ref="AC235" si="3307">AC233*AC234</f>
        <v>0</v>
      </c>
      <c r="AD235" s="314">
        <f t="shared" ref="AD235" si="3308">AD233*AD234</f>
        <v>0</v>
      </c>
      <c r="AE235" s="314">
        <f t="shared" ref="AE235" si="3309">AE233*AE234</f>
        <v>0</v>
      </c>
      <c r="AF235" s="314">
        <f t="shared" ref="AF235" si="3310">AF233*AF234</f>
        <v>0</v>
      </c>
      <c r="AG235" s="314">
        <f t="shared" ref="AG235" si="3311">AG233*AG234</f>
        <v>0</v>
      </c>
      <c r="AH235" s="314">
        <f t="shared" ref="AH235" si="3312">AH233*AH234</f>
        <v>0</v>
      </c>
      <c r="AI235" s="314">
        <f t="shared" ref="AI235" si="3313">AI233*AI234</f>
        <v>0</v>
      </c>
      <c r="AJ235" s="314">
        <f t="shared" ref="AJ235" si="3314">AJ233*AJ234</f>
        <v>0</v>
      </c>
      <c r="AK235" s="314">
        <f t="shared" ref="AK235" si="3315">AK233*AK234</f>
        <v>0</v>
      </c>
      <c r="AL235" s="314">
        <f t="shared" ref="AL235" si="3316">AL233*AL234</f>
        <v>0</v>
      </c>
      <c r="AM235" s="314">
        <f t="shared" ref="AM235" si="3317">AM233*AM234</f>
        <v>0</v>
      </c>
      <c r="AN235" s="314">
        <f t="shared" ref="AN235" si="3318">AN233*AN234</f>
        <v>0</v>
      </c>
      <c r="AO235" s="314">
        <f t="shared" ref="AO235" si="3319">AO233*AO234</f>
        <v>0</v>
      </c>
      <c r="AP235" s="314">
        <f t="shared" ref="AP235" si="3320">AP233*AP234</f>
        <v>20963760.7091031</v>
      </c>
      <c r="AQ235" s="314">
        <f t="shared" ref="AQ235" si="3321">AQ233*AQ234</f>
        <v>0</v>
      </c>
      <c r="AR235" s="314">
        <f t="shared" ref="AR235" si="3322">AR233*AR234</f>
        <v>0</v>
      </c>
      <c r="AS235" s="314">
        <f t="shared" ref="AS235" si="3323">AS233*AS234</f>
        <v>0</v>
      </c>
      <c r="AT235" s="314">
        <f t="shared" ref="AT235" si="3324">AT233*AT234</f>
        <v>0</v>
      </c>
      <c r="AU235" s="314">
        <f t="shared" ref="AU235" si="3325">AU233*AU234</f>
        <v>0</v>
      </c>
      <c r="AV235" s="314">
        <f t="shared" ref="AV235" si="3326">AV233*AV234</f>
        <v>0</v>
      </c>
      <c r="AW235" s="314">
        <f t="shared" ref="AW235" si="3327">AW233*AW234</f>
        <v>0</v>
      </c>
      <c r="AX235" s="314">
        <f t="shared" ref="AX235" si="3328">AX233*AX234</f>
        <v>0</v>
      </c>
      <c r="AY235" s="314">
        <f t="shared" ref="AY235" si="3329">AY233*AY234</f>
        <v>0</v>
      </c>
      <c r="AZ235" s="314">
        <f t="shared" ref="AZ235" si="3330">AZ233*AZ234</f>
        <v>0</v>
      </c>
      <c r="BA235" s="314">
        <f t="shared" ref="BA235" si="3331">BA233*BA234</f>
        <v>0</v>
      </c>
      <c r="BB235" s="314">
        <f t="shared" ref="BB235" si="3332">BB233*BB234</f>
        <v>20963760.7091031</v>
      </c>
      <c r="BC235" s="314">
        <f t="shared" ref="BC235" si="3333">BC233*BC234</f>
        <v>0</v>
      </c>
      <c r="BD235" s="314">
        <f t="shared" ref="BD235" si="3334">BD233*BD234</f>
        <v>0</v>
      </c>
      <c r="BE235" s="314">
        <f t="shared" ref="BE235" si="3335">BE233*BE234</f>
        <v>0</v>
      </c>
      <c r="BF235" s="314">
        <f t="shared" ref="BF235" si="3336">BF233*BF234</f>
        <v>0</v>
      </c>
      <c r="BG235" s="314">
        <f t="shared" ref="BG235" si="3337">BG233*BG234</f>
        <v>0</v>
      </c>
      <c r="BH235" s="314">
        <f t="shared" ref="BH235" si="3338">BH233*BH234</f>
        <v>0</v>
      </c>
      <c r="BI235" s="314">
        <f t="shared" ref="BI235" si="3339">BI233*BI234</f>
        <v>0</v>
      </c>
      <c r="BJ235" s="314">
        <f t="shared" ref="BJ235" si="3340">BJ233*BJ234</f>
        <v>0</v>
      </c>
      <c r="BK235" s="314">
        <f t="shared" ref="BK235" si="3341">BK233*BK234</f>
        <v>0</v>
      </c>
      <c r="BL235" s="314">
        <f t="shared" ref="BL235" si="3342">BL233*BL234</f>
        <v>0</v>
      </c>
      <c r="BM235" s="314">
        <f t="shared" ref="BM235" si="3343">BM233*BM234</f>
        <v>0</v>
      </c>
      <c r="BN235" s="314">
        <f t="shared" ref="BN235" si="3344">BN233*BN234</f>
        <v>20963760.7091031</v>
      </c>
      <c r="BO235" s="314">
        <f t="shared" ref="BO235" si="3345">BO233*BO234</f>
        <v>0</v>
      </c>
      <c r="BP235" s="314">
        <f t="shared" ref="BP235" si="3346">BP233*BP234</f>
        <v>0</v>
      </c>
      <c r="BQ235" s="314">
        <f t="shared" ref="BQ235" si="3347">BQ233*BQ234</f>
        <v>0</v>
      </c>
      <c r="BR235" s="314">
        <f t="shared" ref="BR235" si="3348">BR233*BR234</f>
        <v>0</v>
      </c>
      <c r="BS235" s="314">
        <f t="shared" ref="BS235" si="3349">BS233*BS234</f>
        <v>0</v>
      </c>
      <c r="BT235" s="314">
        <f t="shared" ref="BT235" si="3350">BT233*BT234</f>
        <v>0</v>
      </c>
      <c r="BU235" s="314">
        <f t="shared" ref="BU235" si="3351">BU233*BU234</f>
        <v>0</v>
      </c>
      <c r="BV235" s="314">
        <f t="shared" ref="BV235" si="3352">BV233*BV234</f>
        <v>0</v>
      </c>
      <c r="BW235" s="314">
        <f t="shared" ref="BW235" si="3353">BW233*BW234</f>
        <v>0</v>
      </c>
      <c r="BX235" s="314">
        <f t="shared" ref="BX235" si="3354">BX233*BX234</f>
        <v>0</v>
      </c>
      <c r="BY235" s="314">
        <f t="shared" ref="BY235" si="3355">BY233*BY234</f>
        <v>0</v>
      </c>
      <c r="BZ235" s="314">
        <f t="shared" ref="BZ235" si="3356">BZ233*BZ234</f>
        <v>20963760.7091031</v>
      </c>
      <c r="CA235" s="314">
        <f t="shared" ref="CA235" si="3357">CA233*CA234</f>
        <v>0</v>
      </c>
      <c r="CB235" s="314">
        <f t="shared" ref="CB235" si="3358">CB233*CB234</f>
        <v>0</v>
      </c>
      <c r="CC235" s="314">
        <f t="shared" ref="CC235" si="3359">CC233*CC234</f>
        <v>0</v>
      </c>
      <c r="CD235" s="314">
        <f t="shared" ref="CD235" si="3360">CD233*CD234</f>
        <v>0</v>
      </c>
      <c r="CE235" s="314">
        <f t="shared" ref="CE235" si="3361">CE233*CE234</f>
        <v>0</v>
      </c>
      <c r="CF235" s="314">
        <f t="shared" ref="CF235" si="3362">CF233*CF234</f>
        <v>0</v>
      </c>
      <c r="CG235" s="314">
        <f t="shared" ref="CG235" si="3363">CG233*CG234</f>
        <v>0</v>
      </c>
      <c r="CH235" s="314">
        <f t="shared" ref="CH235" si="3364">CH233*CH234</f>
        <v>0</v>
      </c>
      <c r="CI235" s="314">
        <f t="shared" ref="CI235" si="3365">CI233*CI234</f>
        <v>0</v>
      </c>
      <c r="CJ235" s="314">
        <f t="shared" ref="CJ235" si="3366">CJ233*CJ234</f>
        <v>0</v>
      </c>
      <c r="CK235" s="314">
        <f t="shared" ref="CK235" si="3367">CK233*CK234</f>
        <v>0</v>
      </c>
      <c r="CL235" s="314">
        <f t="shared" ref="CL235" si="3368">CL233*CL234</f>
        <v>20963760.7091031</v>
      </c>
      <c r="CM235" s="314">
        <f t="shared" ref="CM235" si="3369">CM233*CM234</f>
        <v>0</v>
      </c>
      <c r="CN235" s="314">
        <f t="shared" ref="CN235" si="3370">CN233*CN234</f>
        <v>0</v>
      </c>
      <c r="CO235" s="314">
        <f t="shared" ref="CO235" si="3371">CO233*CO234</f>
        <v>0</v>
      </c>
      <c r="CP235" s="314">
        <f t="shared" ref="CP235" si="3372">CP233*CP234</f>
        <v>0</v>
      </c>
      <c r="CQ235" s="314">
        <f t="shared" ref="CQ235" si="3373">CQ233*CQ234</f>
        <v>0</v>
      </c>
      <c r="CR235" s="314">
        <f t="shared" ref="CR235" si="3374">CR233*CR234</f>
        <v>0</v>
      </c>
      <c r="CS235" s="314">
        <f t="shared" ref="CS235" si="3375">CS233*CS234</f>
        <v>0</v>
      </c>
      <c r="CT235" s="314">
        <f t="shared" ref="CT235" si="3376">CT233*CT234</f>
        <v>0</v>
      </c>
      <c r="CU235" s="314">
        <f t="shared" ref="CU235" si="3377">CU233*CU234</f>
        <v>0</v>
      </c>
      <c r="CV235" s="314">
        <f t="shared" ref="CV235" si="3378">CV233*CV234</f>
        <v>0</v>
      </c>
      <c r="CW235" s="314">
        <f t="shared" ref="CW235" si="3379">CW233*CW234</f>
        <v>0</v>
      </c>
      <c r="CX235" s="314">
        <f t="shared" ref="CX235" si="3380">CX233*CX234</f>
        <v>20963760.7091031</v>
      </c>
      <c r="CY235" s="314">
        <f t="shared" ref="CY235" si="3381">CY233*CY234</f>
        <v>0</v>
      </c>
      <c r="CZ235" s="314">
        <f t="shared" ref="CZ235" si="3382">CZ233*CZ234</f>
        <v>0</v>
      </c>
      <c r="DA235" s="314">
        <f t="shared" ref="DA235" si="3383">DA233*DA234</f>
        <v>0</v>
      </c>
      <c r="DB235" s="314">
        <f t="shared" ref="DB235" si="3384">DB233*DB234</f>
        <v>0</v>
      </c>
      <c r="DC235" s="314">
        <f t="shared" ref="DC235" si="3385">DC233*DC234</f>
        <v>0</v>
      </c>
      <c r="DD235" s="314">
        <f t="shared" ref="DD235" si="3386">DD233*DD234</f>
        <v>0</v>
      </c>
      <c r="DE235" s="314">
        <f t="shared" ref="DE235" si="3387">DE233*DE234</f>
        <v>0</v>
      </c>
      <c r="DF235" s="314">
        <f t="shared" ref="DF235" si="3388">DF233*DF234</f>
        <v>0</v>
      </c>
      <c r="DG235" s="314">
        <f t="shared" ref="DG235" si="3389">DG233*DG234</f>
        <v>0</v>
      </c>
      <c r="DH235" s="314">
        <f t="shared" ref="DH235" si="3390">DH233*DH234</f>
        <v>0</v>
      </c>
      <c r="DI235" s="314">
        <f t="shared" ref="DI235" si="3391">DI233*DI234</f>
        <v>0</v>
      </c>
      <c r="DJ235" s="314">
        <f t="shared" ref="DJ235" si="3392">DJ233*DJ234</f>
        <v>20963760.7091031</v>
      </c>
      <c r="DK235" s="314">
        <f t="shared" ref="DK235" si="3393">DK233*DK234</f>
        <v>0</v>
      </c>
      <c r="DL235" s="314">
        <f t="shared" ref="DL235" si="3394">DL233*DL234</f>
        <v>0</v>
      </c>
      <c r="DM235" s="314">
        <f t="shared" ref="DM235" si="3395">DM233*DM234</f>
        <v>0</v>
      </c>
      <c r="DN235" s="314">
        <f t="shared" ref="DN235" si="3396">DN233*DN234</f>
        <v>0</v>
      </c>
      <c r="DO235" s="314">
        <f t="shared" ref="DO235" si="3397">DO233*DO234</f>
        <v>0</v>
      </c>
      <c r="DP235" s="314">
        <f t="shared" ref="DP235" si="3398">DP233*DP234</f>
        <v>0</v>
      </c>
      <c r="DQ235" s="314">
        <f t="shared" ref="DQ235" si="3399">DQ233*DQ234</f>
        <v>0</v>
      </c>
      <c r="DR235" s="314">
        <f t="shared" ref="DR235" si="3400">DR233*DR234</f>
        <v>0</v>
      </c>
      <c r="DS235" s="314">
        <f t="shared" ref="DS235" si="3401">DS233*DS234</f>
        <v>0</v>
      </c>
      <c r="DT235" s="314">
        <f t="shared" ref="DT235" si="3402">DT233*DT234</f>
        <v>0</v>
      </c>
      <c r="DU235" s="314">
        <f t="shared" ref="DU235" si="3403">DU233*DU234</f>
        <v>0</v>
      </c>
      <c r="DV235" s="314">
        <f t="shared" ref="DV235" si="3404">DV233*DV234</f>
        <v>20963760.7091031</v>
      </c>
      <c r="DW235" s="314">
        <f t="shared" ref="DW235" si="3405">DW233*DW234</f>
        <v>0</v>
      </c>
      <c r="DX235" s="314">
        <f t="shared" ref="DX235" si="3406">DX233*DX234</f>
        <v>0</v>
      </c>
      <c r="DY235" s="314">
        <f t="shared" ref="DY235" si="3407">DY233*DY234</f>
        <v>0</v>
      </c>
      <c r="DZ235" s="314">
        <f t="shared" ref="DZ235" si="3408">DZ233*DZ234</f>
        <v>0</v>
      </c>
      <c r="EA235" s="314">
        <f t="shared" ref="EA235" si="3409">EA233*EA234</f>
        <v>0</v>
      </c>
      <c r="EB235" s="314">
        <f t="shared" ref="EB235" si="3410">EB233*EB234</f>
        <v>0</v>
      </c>
    </row>
    <row r="236" spans="2:132" outlineLevel="1" x14ac:dyDescent="0.25">
      <c r="C236" s="324" t="s">
        <v>417</v>
      </c>
      <c r="D236" s="34"/>
      <c r="E236" s="34"/>
      <c r="F236" s="34"/>
      <c r="G236" s="67" t="s">
        <v>215</v>
      </c>
      <c r="H236" s="34"/>
      <c r="I236" s="34"/>
      <c r="J236" s="126">
        <f>J$13</f>
        <v>1</v>
      </c>
      <c r="K236" s="126">
        <f t="shared" ref="K236:BV236" si="3411">K$13</f>
        <v>1.0026792493128671</v>
      </c>
      <c r="L236" s="126">
        <f t="shared" si="3411"/>
        <v>1.0056539350998608</v>
      </c>
      <c r="M236" s="126">
        <f t="shared" si="3411"/>
        <v>1.0085410656939733</v>
      </c>
      <c r="N236" s="126">
        <f t="shared" si="3411"/>
        <v>1.0114364849476103</v>
      </c>
      <c r="O236" s="126">
        <f t="shared" si="3411"/>
        <v>1.0143402166566737</v>
      </c>
      <c r="P236" s="126">
        <f t="shared" si="3411"/>
        <v>1.0172522846853813</v>
      </c>
      <c r="Q236" s="126">
        <f t="shared" si="3411"/>
        <v>1.0201727129664624</v>
      </c>
      <c r="R236" s="126">
        <f t="shared" si="3411"/>
        <v>1.0231015255013547</v>
      </c>
      <c r="S236" s="126">
        <f t="shared" si="3411"/>
        <v>1.0260387463604019</v>
      </c>
      <c r="T236" s="126">
        <f t="shared" si="3411"/>
        <v>1.028984399683051</v>
      </c>
      <c r="U236" s="126">
        <f t="shared" si="3411"/>
        <v>1.0319385096780509</v>
      </c>
      <c r="V236" s="126">
        <f t="shared" si="3411"/>
        <v>1.0349011006236515</v>
      </c>
      <c r="W236" s="126">
        <f t="shared" si="3411"/>
        <v>1.0377730230388176</v>
      </c>
      <c r="X236" s="126">
        <f t="shared" si="3411"/>
        <v>1.0408518228283561</v>
      </c>
      <c r="Y236" s="126">
        <f t="shared" si="3411"/>
        <v>1.0438400029932626</v>
      </c>
      <c r="Z236" s="126">
        <f t="shared" si="3411"/>
        <v>1.046836761920777</v>
      </c>
      <c r="AA236" s="126">
        <f t="shared" si="3411"/>
        <v>1.0498421242396576</v>
      </c>
      <c r="AB236" s="126">
        <f t="shared" si="3411"/>
        <v>1.05285611464937</v>
      </c>
      <c r="AC236" s="126">
        <f t="shared" si="3411"/>
        <v>1.0558787579202888</v>
      </c>
      <c r="AD236" s="126">
        <f t="shared" si="3411"/>
        <v>1.0589100788939025</v>
      </c>
      <c r="AE236" s="126">
        <f t="shared" si="3411"/>
        <v>1.0619501024830165</v>
      </c>
      <c r="AF236" s="126">
        <f t="shared" si="3411"/>
        <v>1.0649988536719583</v>
      </c>
      <c r="AG236" s="126">
        <f t="shared" si="3411"/>
        <v>1.0680563575167832</v>
      </c>
      <c r="AH236" s="126">
        <f t="shared" si="3411"/>
        <v>1.0711226391454798</v>
      </c>
      <c r="AI236" s="126">
        <f t="shared" si="3411"/>
        <v>1.0739924437404067</v>
      </c>
      <c r="AJ236" s="126">
        <f t="shared" si="3411"/>
        <v>1.0771786970311998</v>
      </c>
      <c r="AK236" s="126">
        <f t="shared" si="3411"/>
        <v>1.0802711679727233</v>
      </c>
      <c r="AL236" s="126">
        <f t="shared" si="3411"/>
        <v>1.0833725170851116</v>
      </c>
      <c r="AM236" s="126">
        <f t="shared" si="3411"/>
        <v>1.0864827698566941</v>
      </c>
      <c r="AN236" s="126">
        <f t="shared" si="3411"/>
        <v>1.0896019518489746</v>
      </c>
      <c r="AO236" s="126">
        <f t="shared" si="3411"/>
        <v>1.0927300886968412</v>
      </c>
      <c r="AP236" s="126">
        <f t="shared" si="3411"/>
        <v>1.0958672061087775</v>
      </c>
      <c r="AQ236" s="126">
        <f t="shared" si="3411"/>
        <v>1.0990133298670732</v>
      </c>
      <c r="AR236" s="126">
        <f t="shared" si="3411"/>
        <v>1.1021684858280367</v>
      </c>
      <c r="AS236" s="126">
        <f t="shared" si="3411"/>
        <v>1.1053326999222071</v>
      </c>
      <c r="AT236" s="126">
        <f t="shared" si="3411"/>
        <v>1.1085059981545673</v>
      </c>
      <c r="AU236" s="126">
        <f t="shared" si="3411"/>
        <v>1.111475962088432</v>
      </c>
      <c r="AV236" s="126">
        <f t="shared" si="3411"/>
        <v>1.1147734191259395</v>
      </c>
      <c r="AW236" s="126">
        <f t="shared" si="3411"/>
        <v>1.1179738207069689</v>
      </c>
      <c r="AX236" s="126">
        <f t="shared" si="3411"/>
        <v>1.1211834103167977</v>
      </c>
      <c r="AY236" s="126">
        <f t="shared" si="3411"/>
        <v>1.1244022143333261</v>
      </c>
      <c r="AZ236" s="126">
        <f t="shared" si="3411"/>
        <v>1.1276302592101826</v>
      </c>
      <c r="BA236" s="126">
        <f t="shared" si="3411"/>
        <v>1.1308675714769412</v>
      </c>
      <c r="BB236" s="126">
        <f t="shared" si="3411"/>
        <v>1.1341141777393395</v>
      </c>
      <c r="BC236" s="126">
        <f t="shared" si="3411"/>
        <v>1.1373701046794982</v>
      </c>
      <c r="BD236" s="126">
        <f t="shared" si="3411"/>
        <v>1.1406353790561385</v>
      </c>
      <c r="BE236" s="126">
        <f t="shared" si="3411"/>
        <v>1.1439100277048042</v>
      </c>
      <c r="BF236" s="126">
        <f t="shared" si="3411"/>
        <v>1.1471940775380809</v>
      </c>
      <c r="BG236" s="126">
        <f t="shared" si="3411"/>
        <v>1.15026769648205</v>
      </c>
      <c r="BH236" s="126">
        <f t="shared" si="3411"/>
        <v>1.1536802383994258</v>
      </c>
      <c r="BI236" s="126">
        <f t="shared" si="3411"/>
        <v>1.1569923375180708</v>
      </c>
      <c r="BJ236" s="126">
        <f t="shared" si="3411"/>
        <v>1.1603139453378331</v>
      </c>
      <c r="BK236" s="126">
        <f t="shared" si="3411"/>
        <v>1.1636450891572303</v>
      </c>
      <c r="BL236" s="126">
        <f t="shared" si="3411"/>
        <v>1.1669857963531516</v>
      </c>
      <c r="BM236" s="126">
        <f t="shared" si="3411"/>
        <v>1.1703360943810825</v>
      </c>
      <c r="BN236" s="126">
        <f t="shared" si="3411"/>
        <v>1.1736960107753303</v>
      </c>
      <c r="BO236" s="126">
        <f t="shared" si="3411"/>
        <v>1.1770655731492505</v>
      </c>
      <c r="BP236" s="126">
        <f t="shared" si="3411"/>
        <v>1.180444809195474</v>
      </c>
      <c r="BQ236" s="126">
        <f t="shared" si="3411"/>
        <v>1.1838337466861339</v>
      </c>
      <c r="BR236" s="126">
        <f t="shared" si="3411"/>
        <v>1.1872324134730949</v>
      </c>
      <c r="BS236" s="126">
        <f t="shared" si="3411"/>
        <v>1.1905270658589224</v>
      </c>
      <c r="BT236" s="126">
        <f t="shared" si="3411"/>
        <v>1.1940590467434065</v>
      </c>
      <c r="BU236" s="126">
        <f t="shared" si="3411"/>
        <v>1.1974870693312041</v>
      </c>
      <c r="BV236" s="126">
        <f t="shared" si="3411"/>
        <v>1.2009249334246579</v>
      </c>
      <c r="BW236" s="126">
        <f t="shared" ref="BW236:EB236" si="3412">BW$13</f>
        <v>1.204372667277734</v>
      </c>
      <c r="BX236" s="126">
        <f t="shared" si="3412"/>
        <v>1.2078302992255125</v>
      </c>
      <c r="BY236" s="126">
        <f t="shared" si="3412"/>
        <v>1.2112978576844211</v>
      </c>
      <c r="BZ236" s="126">
        <f t="shared" si="3412"/>
        <v>1.2147753711524676</v>
      </c>
      <c r="CA236" s="126">
        <f t="shared" si="3412"/>
        <v>1.2182628682094752</v>
      </c>
      <c r="CB236" s="126">
        <f t="shared" si="3412"/>
        <v>1.2217603775173165</v>
      </c>
      <c r="CC236" s="126">
        <f t="shared" si="3412"/>
        <v>1.2252679278201495</v>
      </c>
      <c r="CD236" s="126">
        <f t="shared" si="3412"/>
        <v>1.2287855479446541</v>
      </c>
      <c r="CE236" s="126">
        <f t="shared" si="3412"/>
        <v>1.232077770779646</v>
      </c>
      <c r="CF236" s="126">
        <f t="shared" si="3412"/>
        <v>1.23573302168438</v>
      </c>
      <c r="CG236" s="126">
        <f t="shared" si="3412"/>
        <v>1.2392806860334544</v>
      </c>
      <c r="CH236" s="126">
        <f t="shared" si="3412"/>
        <v>1.2428385353675644</v>
      </c>
      <c r="CI236" s="126">
        <f t="shared" si="3412"/>
        <v>1.2464065989267703</v>
      </c>
      <c r="CJ236" s="126">
        <f t="shared" si="3412"/>
        <v>1.2499849060350778</v>
      </c>
      <c r="CK236" s="126">
        <f t="shared" si="3412"/>
        <v>1.2535734861006791</v>
      </c>
      <c r="CL236" s="126">
        <f t="shared" si="3412"/>
        <v>1.257172368616194</v>
      </c>
      <c r="CM236" s="126">
        <f t="shared" si="3412"/>
        <v>1.2607815831589126</v>
      </c>
      <c r="CN236" s="126">
        <f t="shared" si="3412"/>
        <v>1.2644011593910389</v>
      </c>
      <c r="CO236" s="126">
        <f t="shared" si="3412"/>
        <v>1.2680311270599336</v>
      </c>
      <c r="CP236" s="126">
        <f t="shared" si="3412"/>
        <v>1.2716715159983594</v>
      </c>
      <c r="CQ236" s="126">
        <f t="shared" si="3412"/>
        <v>1.2750786410337906</v>
      </c>
      <c r="CR236" s="126">
        <f t="shared" si="3412"/>
        <v>1.2788614642181557</v>
      </c>
      <c r="CS236" s="126">
        <f t="shared" si="3412"/>
        <v>1.2825329459576562</v>
      </c>
      <c r="CT236" s="126">
        <f t="shared" si="3412"/>
        <v>1.2862149681493797</v>
      </c>
      <c r="CU236" s="126">
        <f t="shared" si="3412"/>
        <v>1.289907561053897</v>
      </c>
      <c r="CV236" s="126">
        <f t="shared" si="3412"/>
        <v>1.293610755018654</v>
      </c>
      <c r="CW236" s="126">
        <f t="shared" si="3412"/>
        <v>1.2973245804782207</v>
      </c>
      <c r="CX236" s="126">
        <f t="shared" si="3412"/>
        <v>1.3010490679545423</v>
      </c>
      <c r="CY236" s="126">
        <f t="shared" si="3412"/>
        <v>1.304784248057189</v>
      </c>
      <c r="CZ236" s="126">
        <f t="shared" si="3412"/>
        <v>1.3085301514836076</v>
      </c>
      <c r="DA236" s="126">
        <f t="shared" si="3412"/>
        <v>1.3122868090193751</v>
      </c>
      <c r="DB236" s="126">
        <f t="shared" si="3412"/>
        <v>1.3160542515384499</v>
      </c>
      <c r="DC236" s="126">
        <f t="shared" si="3412"/>
        <v>1.3195802889875801</v>
      </c>
      <c r="DD236" s="126">
        <f t="shared" si="3412"/>
        <v>1.323495136864544</v>
      </c>
      <c r="DE236" s="126">
        <f t="shared" si="3412"/>
        <v>1.3272947573576725</v>
      </c>
      <c r="DF236" s="126">
        <f t="shared" si="3412"/>
        <v>1.3311052861764079</v>
      </c>
      <c r="DG236" s="126">
        <f t="shared" si="3412"/>
        <v>1.3349267546374479</v>
      </c>
      <c r="DH236" s="126">
        <f t="shared" si="3412"/>
        <v>1.3387591941473977</v>
      </c>
      <c r="DI236" s="126">
        <f t="shared" si="3412"/>
        <v>1.3426026362030277</v>
      </c>
      <c r="DJ236" s="126">
        <f t="shared" si="3412"/>
        <v>1.3464571123915319</v>
      </c>
      <c r="DK236" s="126">
        <f t="shared" si="3412"/>
        <v>1.3503226543907885</v>
      </c>
      <c r="DL236" s="126">
        <f t="shared" si="3412"/>
        <v>1.3541992939696192</v>
      </c>
      <c r="DM236" s="126">
        <f t="shared" si="3412"/>
        <v>1.358087062988051</v>
      </c>
      <c r="DN236" s="126">
        <f t="shared" si="3412"/>
        <v>1.361985993397578</v>
      </c>
      <c r="DO236" s="126">
        <f t="shared" si="3412"/>
        <v>1.3657655991021458</v>
      </c>
      <c r="DP236" s="126">
        <f t="shared" si="3412"/>
        <v>1.3698174666548035</v>
      </c>
      <c r="DQ236" s="126">
        <f t="shared" si="3412"/>
        <v>1.3737500738651915</v>
      </c>
      <c r="DR236" s="126">
        <f t="shared" si="3412"/>
        <v>1.3776939711925826</v>
      </c>
      <c r="DS236" s="126">
        <f t="shared" si="3412"/>
        <v>1.381649191049759</v>
      </c>
      <c r="DT236" s="126">
        <f t="shared" si="3412"/>
        <v>1.385615765942557</v>
      </c>
      <c r="DU236" s="126">
        <f t="shared" si="3412"/>
        <v>1.3895937284701338</v>
      </c>
      <c r="DV236" s="126">
        <f t="shared" si="3412"/>
        <v>1.3935831113252357</v>
      </c>
      <c r="DW236" s="126">
        <f t="shared" si="3412"/>
        <v>1.3975839472944662</v>
      </c>
      <c r="DX236" s="126">
        <f t="shared" si="3412"/>
        <v>1.401596269258556</v>
      </c>
      <c r="DY236" s="126">
        <f t="shared" si="3412"/>
        <v>1.4056201101926329</v>
      </c>
      <c r="DZ236" s="126">
        <f t="shared" si="3412"/>
        <v>1.4096555031664932</v>
      </c>
      <c r="EA236" s="126">
        <f t="shared" si="3412"/>
        <v>1.4134323217047313</v>
      </c>
      <c r="EB236" s="126">
        <f t="shared" si="3412"/>
        <v>1.4176256038945581</v>
      </c>
    </row>
    <row r="237" spans="2:132" outlineLevel="1" x14ac:dyDescent="0.25">
      <c r="C237" s="320" t="s">
        <v>533</v>
      </c>
      <c r="D237" s="38"/>
      <c r="E237" s="38"/>
      <c r="F237" s="38"/>
      <c r="G237" s="52" t="s">
        <v>220</v>
      </c>
      <c r="H237" s="46">
        <f t="shared" ref="H237" si="3413">SUM(J237:EB237)</f>
        <v>207891628.24850419</v>
      </c>
      <c r="I237" s="38"/>
      <c r="J237" s="82">
        <f>J235*J236</f>
        <v>0</v>
      </c>
      <c r="K237" s="82">
        <f t="shared" ref="K237" si="3414">K235*K236</f>
        <v>0</v>
      </c>
      <c r="L237" s="82">
        <f t="shared" ref="L237" si="3415">L235*L236</f>
        <v>0</v>
      </c>
      <c r="M237" s="82">
        <f t="shared" ref="M237" si="3416">M235*M236</f>
        <v>0</v>
      </c>
      <c r="N237" s="82">
        <f t="shared" ref="N237" si="3417">N235*N236</f>
        <v>0</v>
      </c>
      <c r="O237" s="82">
        <f t="shared" ref="O237" si="3418">O235*O236</f>
        <v>0</v>
      </c>
      <c r="P237" s="82">
        <f t="shared" ref="P237" si="3419">P235*P236</f>
        <v>0</v>
      </c>
      <c r="Q237" s="82">
        <f t="shared" ref="Q237" si="3420">Q235*Q236</f>
        <v>0</v>
      </c>
      <c r="R237" s="82">
        <f t="shared" ref="R237" si="3421">R235*R236</f>
        <v>0</v>
      </c>
      <c r="S237" s="82">
        <f t="shared" ref="S237" si="3422">S235*S236</f>
        <v>0</v>
      </c>
      <c r="T237" s="82">
        <f t="shared" ref="T237" si="3423">T235*T236</f>
        <v>0</v>
      </c>
      <c r="U237" s="82">
        <f t="shared" ref="U237" si="3424">U235*U236</f>
        <v>0</v>
      </c>
      <c r="V237" s="82">
        <f t="shared" ref="V237" si="3425">V235*V236</f>
        <v>0</v>
      </c>
      <c r="W237" s="82">
        <f t="shared" ref="W237" si="3426">W235*W236</f>
        <v>0</v>
      </c>
      <c r="X237" s="82">
        <f t="shared" ref="X237" si="3427">X235*X236</f>
        <v>0</v>
      </c>
      <c r="Y237" s="82">
        <f t="shared" ref="Y237" si="3428">Y235*Y236</f>
        <v>0</v>
      </c>
      <c r="Z237" s="82">
        <f t="shared" ref="Z237" si="3429">Z235*Z236</f>
        <v>0</v>
      </c>
      <c r="AA237" s="82">
        <f t="shared" ref="AA237" si="3430">AA235*AA236</f>
        <v>0</v>
      </c>
      <c r="AB237" s="82">
        <f t="shared" ref="AB237" si="3431">AB235*AB236</f>
        <v>0</v>
      </c>
      <c r="AC237" s="82">
        <f t="shared" ref="AC237" si="3432">AC235*AC236</f>
        <v>0</v>
      </c>
      <c r="AD237" s="82">
        <f t="shared" ref="AD237" si="3433">AD235*AD236</f>
        <v>0</v>
      </c>
      <c r="AE237" s="82">
        <f t="shared" ref="AE237" si="3434">AE235*AE236</f>
        <v>0</v>
      </c>
      <c r="AF237" s="82">
        <f t="shared" ref="AF237" si="3435">AF235*AF236</f>
        <v>0</v>
      </c>
      <c r="AG237" s="82">
        <f t="shared" ref="AG237" si="3436">AG235*AG236</f>
        <v>0</v>
      </c>
      <c r="AH237" s="82">
        <f t="shared" ref="AH237" si="3437">AH235*AH236</f>
        <v>0</v>
      </c>
      <c r="AI237" s="82">
        <f t="shared" ref="AI237" si="3438">AI235*AI236</f>
        <v>0</v>
      </c>
      <c r="AJ237" s="82">
        <f t="shared" ref="AJ237" si="3439">AJ235*AJ236</f>
        <v>0</v>
      </c>
      <c r="AK237" s="82">
        <f t="shared" ref="AK237" si="3440">AK235*AK236</f>
        <v>0</v>
      </c>
      <c r="AL237" s="82">
        <f t="shared" ref="AL237" si="3441">AL235*AL236</f>
        <v>0</v>
      </c>
      <c r="AM237" s="82">
        <f t="shared" ref="AM237" si="3442">AM235*AM236</f>
        <v>0</v>
      </c>
      <c r="AN237" s="82">
        <f t="shared" ref="AN237" si="3443">AN235*AN236</f>
        <v>0</v>
      </c>
      <c r="AO237" s="82">
        <f t="shared" ref="AO237" si="3444">AO235*AO236</f>
        <v>0</v>
      </c>
      <c r="AP237" s="82">
        <f t="shared" ref="AP237" si="3445">AP235*AP236</f>
        <v>22973497.87781778</v>
      </c>
      <c r="AQ237" s="82">
        <f t="shared" ref="AQ237" si="3446">AQ235*AQ236</f>
        <v>0</v>
      </c>
      <c r="AR237" s="82">
        <f t="shared" ref="AR237" si="3447">AR235*AR236</f>
        <v>0</v>
      </c>
      <c r="AS237" s="82">
        <f t="shared" ref="AS237" si="3448">AS235*AS236</f>
        <v>0</v>
      </c>
      <c r="AT237" s="82">
        <f t="shared" ref="AT237" si="3449">AT235*AT236</f>
        <v>0</v>
      </c>
      <c r="AU237" s="82">
        <f t="shared" ref="AU237" si="3450">AU235*AU236</f>
        <v>0</v>
      </c>
      <c r="AV237" s="82">
        <f t="shared" ref="AV237" si="3451">AV235*AV236</f>
        <v>0</v>
      </c>
      <c r="AW237" s="82">
        <f t="shared" ref="AW237" si="3452">AW235*AW236</f>
        <v>0</v>
      </c>
      <c r="AX237" s="82">
        <f t="shared" ref="AX237" si="3453">AX235*AX236</f>
        <v>0</v>
      </c>
      <c r="AY237" s="82">
        <f t="shared" ref="AY237" si="3454">AY235*AY236</f>
        <v>0</v>
      </c>
      <c r="AZ237" s="82">
        <f t="shared" ref="AZ237" si="3455">AZ235*AZ236</f>
        <v>0</v>
      </c>
      <c r="BA237" s="82">
        <f t="shared" ref="BA237" si="3456">BA235*BA236</f>
        <v>0</v>
      </c>
      <c r="BB237" s="82">
        <f t="shared" ref="BB237" si="3457">BB235*BB236</f>
        <v>23775298.238928735</v>
      </c>
      <c r="BC237" s="82">
        <f t="shared" ref="BC237" si="3458">BC235*BC236</f>
        <v>0</v>
      </c>
      <c r="BD237" s="82">
        <f t="shared" ref="BD237" si="3459">BD235*BD236</f>
        <v>0</v>
      </c>
      <c r="BE237" s="82">
        <f t="shared" ref="BE237" si="3460">BE235*BE236</f>
        <v>0</v>
      </c>
      <c r="BF237" s="82">
        <f t="shared" ref="BF237" si="3461">BF235*BF236</f>
        <v>0</v>
      </c>
      <c r="BG237" s="82">
        <f t="shared" ref="BG237" si="3462">BG235*BG236</f>
        <v>0</v>
      </c>
      <c r="BH237" s="82">
        <f t="shared" ref="BH237" si="3463">BH235*BH236</f>
        <v>0</v>
      </c>
      <c r="BI237" s="82">
        <f t="shared" ref="BI237" si="3464">BI235*BI236</f>
        <v>0</v>
      </c>
      <c r="BJ237" s="82">
        <f t="shared" ref="BJ237" si="3465">BJ235*BJ236</f>
        <v>0</v>
      </c>
      <c r="BK237" s="82">
        <f t="shared" ref="BK237" si="3466">BK235*BK236</f>
        <v>0</v>
      </c>
      <c r="BL237" s="82">
        <f t="shared" ref="BL237" si="3467">BL235*BL236</f>
        <v>0</v>
      </c>
      <c r="BM237" s="82">
        <f t="shared" ref="BM237" si="3468">BM235*BM236</f>
        <v>0</v>
      </c>
      <c r="BN237" s="82">
        <f t="shared" ref="BN237" si="3469">BN235*BN236</f>
        <v>24605082.315122917</v>
      </c>
      <c r="BO237" s="82">
        <f t="shared" ref="BO237" si="3470">BO235*BO236</f>
        <v>0</v>
      </c>
      <c r="BP237" s="82">
        <f t="shared" ref="BP237" si="3471">BP235*BP236</f>
        <v>0</v>
      </c>
      <c r="BQ237" s="82">
        <f t="shared" ref="BQ237" si="3472">BQ235*BQ236</f>
        <v>0</v>
      </c>
      <c r="BR237" s="82">
        <f t="shared" ref="BR237" si="3473">BR235*BR236</f>
        <v>0</v>
      </c>
      <c r="BS237" s="82">
        <f t="shared" ref="BS237" si="3474">BS235*BS236</f>
        <v>0</v>
      </c>
      <c r="BT237" s="82">
        <f t="shared" ref="BT237" si="3475">BT235*BT236</f>
        <v>0</v>
      </c>
      <c r="BU237" s="82">
        <f t="shared" ref="BU237" si="3476">BU235*BU236</f>
        <v>0</v>
      </c>
      <c r="BV237" s="82">
        <f t="shared" ref="BV237" si="3477">BV235*BV236</f>
        <v>0</v>
      </c>
      <c r="BW237" s="82">
        <f t="shared" ref="BW237" si="3478">BW235*BW236</f>
        <v>0</v>
      </c>
      <c r="BX237" s="82">
        <f t="shared" ref="BX237" si="3479">BX235*BX236</f>
        <v>0</v>
      </c>
      <c r="BY237" s="82">
        <f t="shared" ref="BY237" si="3480">BY235*BY236</f>
        <v>0</v>
      </c>
      <c r="BZ237" s="82">
        <f t="shared" ref="BZ237" si="3481">BZ235*BZ236</f>
        <v>25466260.196152236</v>
      </c>
      <c r="CA237" s="82">
        <f t="shared" ref="CA237" si="3482">CA235*CA236</f>
        <v>0</v>
      </c>
      <c r="CB237" s="82">
        <f t="shared" ref="CB237" si="3483">CB235*CB236</f>
        <v>0</v>
      </c>
      <c r="CC237" s="82">
        <f t="shared" ref="CC237" si="3484">CC235*CC236</f>
        <v>0</v>
      </c>
      <c r="CD237" s="82">
        <f t="shared" ref="CD237" si="3485">CD235*CD236</f>
        <v>0</v>
      </c>
      <c r="CE237" s="82">
        <f t="shared" ref="CE237" si="3486">CE235*CE236</f>
        <v>0</v>
      </c>
      <c r="CF237" s="82">
        <f t="shared" ref="CF237" si="3487">CF235*CF236</f>
        <v>0</v>
      </c>
      <c r="CG237" s="82">
        <f t="shared" ref="CG237" si="3488">CG235*CG236</f>
        <v>0</v>
      </c>
      <c r="CH237" s="82">
        <f t="shared" ref="CH237" si="3489">CH235*CH236</f>
        <v>0</v>
      </c>
      <c r="CI237" s="82">
        <f t="shared" ref="CI237" si="3490">CI235*CI236</f>
        <v>0</v>
      </c>
      <c r="CJ237" s="82">
        <f t="shared" ref="CJ237" si="3491">CJ235*CJ236</f>
        <v>0</v>
      </c>
      <c r="CK237" s="82">
        <f t="shared" ref="CK237" si="3492">CK235*CK236</f>
        <v>0</v>
      </c>
      <c r="CL237" s="82">
        <f t="shared" ref="CL237" si="3493">CL235*CL236</f>
        <v>26355060.705766246</v>
      </c>
      <c r="CM237" s="82">
        <f t="shared" ref="CM237" si="3494">CM235*CM236</f>
        <v>0</v>
      </c>
      <c r="CN237" s="82">
        <f t="shared" ref="CN237" si="3495">CN235*CN236</f>
        <v>0</v>
      </c>
      <c r="CO237" s="82">
        <f t="shared" ref="CO237" si="3496">CO235*CO236</f>
        <v>0</v>
      </c>
      <c r="CP237" s="82">
        <f t="shared" ref="CP237" si="3497">CP235*CP236</f>
        <v>0</v>
      </c>
      <c r="CQ237" s="82">
        <f t="shared" ref="CQ237" si="3498">CQ235*CQ236</f>
        <v>0</v>
      </c>
      <c r="CR237" s="82">
        <f t="shared" ref="CR237" si="3499">CR235*CR236</f>
        <v>0</v>
      </c>
      <c r="CS237" s="82">
        <f t="shared" ref="CS237" si="3500">CS235*CS236</f>
        <v>0</v>
      </c>
      <c r="CT237" s="82">
        <f t="shared" ref="CT237" si="3501">CT235*CT236</f>
        <v>0</v>
      </c>
      <c r="CU237" s="82">
        <f t="shared" ref="CU237" si="3502">CU235*CU236</f>
        <v>0</v>
      </c>
      <c r="CV237" s="82">
        <f t="shared" ref="CV237" si="3503">CV235*CV236</f>
        <v>0</v>
      </c>
      <c r="CW237" s="82">
        <f t="shared" ref="CW237" si="3504">CW235*CW236</f>
        <v>0</v>
      </c>
      <c r="CX237" s="82">
        <f t="shared" ref="CX237" si="3505">CX235*CX236</f>
        <v>27274881.331400644</v>
      </c>
      <c r="CY237" s="82">
        <f t="shared" ref="CY237" si="3506">CY235*CY236</f>
        <v>0</v>
      </c>
      <c r="CZ237" s="82">
        <f t="shared" ref="CZ237" si="3507">CZ235*CZ236</f>
        <v>0</v>
      </c>
      <c r="DA237" s="82">
        <f t="shared" ref="DA237" si="3508">DA235*DA236</f>
        <v>0</v>
      </c>
      <c r="DB237" s="82">
        <f t="shared" ref="DB237" si="3509">DB235*DB236</f>
        <v>0</v>
      </c>
      <c r="DC237" s="82">
        <f t="shared" ref="DC237" si="3510">DC235*DC236</f>
        <v>0</v>
      </c>
      <c r="DD237" s="82">
        <f t="shared" ref="DD237" si="3511">DD235*DD236</f>
        <v>0</v>
      </c>
      <c r="DE237" s="82">
        <f t="shared" ref="DE237" si="3512">DE235*DE236</f>
        <v>0</v>
      </c>
      <c r="DF237" s="82">
        <f t="shared" ref="DF237" si="3513">DF235*DF236</f>
        <v>0</v>
      </c>
      <c r="DG237" s="82">
        <f t="shared" ref="DG237" si="3514">DG235*DG236</f>
        <v>0</v>
      </c>
      <c r="DH237" s="82">
        <f t="shared" ref="DH237" si="3515">DH235*DH236</f>
        <v>0</v>
      </c>
      <c r="DI237" s="82">
        <f t="shared" ref="DI237" si="3516">DI235*DI236</f>
        <v>0</v>
      </c>
      <c r="DJ237" s="82">
        <f t="shared" ref="DJ237" si="3517">DJ235*DJ236</f>
        <v>28226804.709246013</v>
      </c>
      <c r="DK237" s="82">
        <f t="shared" ref="DK237" si="3518">DK235*DK236</f>
        <v>0</v>
      </c>
      <c r="DL237" s="82">
        <f t="shared" ref="DL237" si="3519">DL235*DL236</f>
        <v>0</v>
      </c>
      <c r="DM237" s="82">
        <f t="shared" ref="DM237" si="3520">DM235*DM236</f>
        <v>0</v>
      </c>
      <c r="DN237" s="82">
        <f t="shared" ref="DN237" si="3521">DN235*DN236</f>
        <v>0</v>
      </c>
      <c r="DO237" s="82">
        <f t="shared" ref="DO237" si="3522">DO235*DO236</f>
        <v>0</v>
      </c>
      <c r="DP237" s="82">
        <f t="shared" ref="DP237" si="3523">DP235*DP236</f>
        <v>0</v>
      </c>
      <c r="DQ237" s="82">
        <f t="shared" ref="DQ237" si="3524">DQ235*DQ236</f>
        <v>0</v>
      </c>
      <c r="DR237" s="82">
        <f t="shared" ref="DR237" si="3525">DR235*DR236</f>
        <v>0</v>
      </c>
      <c r="DS237" s="82">
        <f t="shared" ref="DS237" si="3526">DS235*DS236</f>
        <v>0</v>
      </c>
      <c r="DT237" s="82">
        <f t="shared" ref="DT237" si="3527">DT235*DT236</f>
        <v>0</v>
      </c>
      <c r="DU237" s="82">
        <f t="shared" ref="DU237" si="3528">DU235*DU236</f>
        <v>0</v>
      </c>
      <c r="DV237" s="82">
        <f t="shared" ref="DV237" si="3529">DV235*DV236</f>
        <v>29214742.874069627</v>
      </c>
      <c r="DW237" s="82">
        <f t="shared" ref="DW237" si="3530">DW235*DW236</f>
        <v>0</v>
      </c>
      <c r="DX237" s="82">
        <f t="shared" ref="DX237" si="3531">DX235*DX236</f>
        <v>0</v>
      </c>
      <c r="DY237" s="82">
        <f t="shared" ref="DY237" si="3532">DY235*DY236</f>
        <v>0</v>
      </c>
      <c r="DZ237" s="82">
        <f t="shared" ref="DZ237" si="3533">DZ235*DZ236</f>
        <v>0</v>
      </c>
      <c r="EA237" s="82">
        <f t="shared" ref="EA237" si="3534">EA235*EA236</f>
        <v>0</v>
      </c>
      <c r="EB237" s="82">
        <f t="shared" ref="EB237" si="3535">EB235*EB236</f>
        <v>0</v>
      </c>
    </row>
    <row r="238" spans="2:132" ht="13" outlineLevel="1" x14ac:dyDescent="0.3">
      <c r="C238" s="154"/>
      <c r="G238" s="52"/>
      <c r="H238" s="29"/>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row>
    <row r="239" spans="2:132" ht="13" x14ac:dyDescent="0.3">
      <c r="C239" s="341" t="s">
        <v>566</v>
      </c>
      <c r="D239" s="342"/>
      <c r="E239" s="342"/>
      <c r="F239" s="342"/>
      <c r="G239" s="350" t="s">
        <v>220</v>
      </c>
      <c r="H239" s="344">
        <f>SUM(J239:EB239)</f>
        <v>207891628.24850419</v>
      </c>
      <c r="I239" s="342"/>
      <c r="J239" s="345">
        <f>J237</f>
        <v>0</v>
      </c>
      <c r="K239" s="346">
        <f t="shared" ref="K239:BV239" si="3536">K237</f>
        <v>0</v>
      </c>
      <c r="L239" s="346">
        <f t="shared" si="3536"/>
        <v>0</v>
      </c>
      <c r="M239" s="346">
        <f t="shared" si="3536"/>
        <v>0</v>
      </c>
      <c r="N239" s="346">
        <f t="shared" si="3536"/>
        <v>0</v>
      </c>
      <c r="O239" s="346">
        <f t="shared" si="3536"/>
        <v>0</v>
      </c>
      <c r="P239" s="346">
        <f t="shared" si="3536"/>
        <v>0</v>
      </c>
      <c r="Q239" s="346">
        <f t="shared" si="3536"/>
        <v>0</v>
      </c>
      <c r="R239" s="346">
        <f t="shared" si="3536"/>
        <v>0</v>
      </c>
      <c r="S239" s="346">
        <f t="shared" si="3536"/>
        <v>0</v>
      </c>
      <c r="T239" s="346">
        <f t="shared" si="3536"/>
        <v>0</v>
      </c>
      <c r="U239" s="346">
        <f t="shared" si="3536"/>
        <v>0</v>
      </c>
      <c r="V239" s="346">
        <f t="shared" si="3536"/>
        <v>0</v>
      </c>
      <c r="W239" s="346">
        <f t="shared" si="3536"/>
        <v>0</v>
      </c>
      <c r="X239" s="346">
        <f t="shared" si="3536"/>
        <v>0</v>
      </c>
      <c r="Y239" s="346">
        <f t="shared" si="3536"/>
        <v>0</v>
      </c>
      <c r="Z239" s="346">
        <f t="shared" si="3536"/>
        <v>0</v>
      </c>
      <c r="AA239" s="346">
        <f t="shared" si="3536"/>
        <v>0</v>
      </c>
      <c r="AB239" s="346">
        <f t="shared" si="3536"/>
        <v>0</v>
      </c>
      <c r="AC239" s="346">
        <f t="shared" si="3536"/>
        <v>0</v>
      </c>
      <c r="AD239" s="346">
        <f t="shared" si="3536"/>
        <v>0</v>
      </c>
      <c r="AE239" s="346">
        <f t="shared" si="3536"/>
        <v>0</v>
      </c>
      <c r="AF239" s="346">
        <f t="shared" si="3536"/>
        <v>0</v>
      </c>
      <c r="AG239" s="346">
        <f t="shared" si="3536"/>
        <v>0</v>
      </c>
      <c r="AH239" s="346">
        <f t="shared" si="3536"/>
        <v>0</v>
      </c>
      <c r="AI239" s="346">
        <f t="shared" si="3536"/>
        <v>0</v>
      </c>
      <c r="AJ239" s="346">
        <f t="shared" si="3536"/>
        <v>0</v>
      </c>
      <c r="AK239" s="346">
        <f t="shared" si="3536"/>
        <v>0</v>
      </c>
      <c r="AL239" s="346">
        <f t="shared" si="3536"/>
        <v>0</v>
      </c>
      <c r="AM239" s="346">
        <f t="shared" si="3536"/>
        <v>0</v>
      </c>
      <c r="AN239" s="346">
        <f t="shared" si="3536"/>
        <v>0</v>
      </c>
      <c r="AO239" s="346">
        <f t="shared" si="3536"/>
        <v>0</v>
      </c>
      <c r="AP239" s="346">
        <f t="shared" si="3536"/>
        <v>22973497.87781778</v>
      </c>
      <c r="AQ239" s="346">
        <f t="shared" si="3536"/>
        <v>0</v>
      </c>
      <c r="AR239" s="346">
        <f t="shared" si="3536"/>
        <v>0</v>
      </c>
      <c r="AS239" s="346">
        <f t="shared" si="3536"/>
        <v>0</v>
      </c>
      <c r="AT239" s="346">
        <f t="shared" si="3536"/>
        <v>0</v>
      </c>
      <c r="AU239" s="346">
        <f t="shared" si="3536"/>
        <v>0</v>
      </c>
      <c r="AV239" s="346">
        <f t="shared" si="3536"/>
        <v>0</v>
      </c>
      <c r="AW239" s="346">
        <f t="shared" si="3536"/>
        <v>0</v>
      </c>
      <c r="AX239" s="346">
        <f t="shared" si="3536"/>
        <v>0</v>
      </c>
      <c r="AY239" s="346">
        <f t="shared" si="3536"/>
        <v>0</v>
      </c>
      <c r="AZ239" s="346">
        <f t="shared" si="3536"/>
        <v>0</v>
      </c>
      <c r="BA239" s="346">
        <f t="shared" si="3536"/>
        <v>0</v>
      </c>
      <c r="BB239" s="346">
        <f t="shared" si="3536"/>
        <v>23775298.238928735</v>
      </c>
      <c r="BC239" s="346">
        <f t="shared" si="3536"/>
        <v>0</v>
      </c>
      <c r="BD239" s="346">
        <f t="shared" si="3536"/>
        <v>0</v>
      </c>
      <c r="BE239" s="346">
        <f t="shared" si="3536"/>
        <v>0</v>
      </c>
      <c r="BF239" s="346">
        <f t="shared" si="3536"/>
        <v>0</v>
      </c>
      <c r="BG239" s="346">
        <f t="shared" si="3536"/>
        <v>0</v>
      </c>
      <c r="BH239" s="346">
        <f t="shared" si="3536"/>
        <v>0</v>
      </c>
      <c r="BI239" s="346">
        <f t="shared" si="3536"/>
        <v>0</v>
      </c>
      <c r="BJ239" s="346">
        <f t="shared" si="3536"/>
        <v>0</v>
      </c>
      <c r="BK239" s="346">
        <f t="shared" si="3536"/>
        <v>0</v>
      </c>
      <c r="BL239" s="346">
        <f t="shared" si="3536"/>
        <v>0</v>
      </c>
      <c r="BM239" s="346">
        <f t="shared" si="3536"/>
        <v>0</v>
      </c>
      <c r="BN239" s="346">
        <f t="shared" si="3536"/>
        <v>24605082.315122917</v>
      </c>
      <c r="BO239" s="346">
        <f t="shared" si="3536"/>
        <v>0</v>
      </c>
      <c r="BP239" s="346">
        <f t="shared" si="3536"/>
        <v>0</v>
      </c>
      <c r="BQ239" s="346">
        <f t="shared" si="3536"/>
        <v>0</v>
      </c>
      <c r="BR239" s="346">
        <f t="shared" si="3536"/>
        <v>0</v>
      </c>
      <c r="BS239" s="346">
        <f t="shared" si="3536"/>
        <v>0</v>
      </c>
      <c r="BT239" s="346">
        <f t="shared" si="3536"/>
        <v>0</v>
      </c>
      <c r="BU239" s="346">
        <f t="shared" si="3536"/>
        <v>0</v>
      </c>
      <c r="BV239" s="346">
        <f t="shared" si="3536"/>
        <v>0</v>
      </c>
      <c r="BW239" s="346">
        <f t="shared" ref="BW239:EB239" si="3537">BW237</f>
        <v>0</v>
      </c>
      <c r="BX239" s="346">
        <f t="shared" si="3537"/>
        <v>0</v>
      </c>
      <c r="BY239" s="346">
        <f t="shared" si="3537"/>
        <v>0</v>
      </c>
      <c r="BZ239" s="346">
        <f t="shared" si="3537"/>
        <v>25466260.196152236</v>
      </c>
      <c r="CA239" s="346">
        <f t="shared" si="3537"/>
        <v>0</v>
      </c>
      <c r="CB239" s="346">
        <f t="shared" si="3537"/>
        <v>0</v>
      </c>
      <c r="CC239" s="346">
        <f t="shared" si="3537"/>
        <v>0</v>
      </c>
      <c r="CD239" s="346">
        <f t="shared" si="3537"/>
        <v>0</v>
      </c>
      <c r="CE239" s="346">
        <f t="shared" si="3537"/>
        <v>0</v>
      </c>
      <c r="CF239" s="346">
        <f t="shared" si="3537"/>
        <v>0</v>
      </c>
      <c r="CG239" s="346">
        <f t="shared" si="3537"/>
        <v>0</v>
      </c>
      <c r="CH239" s="346">
        <f t="shared" si="3537"/>
        <v>0</v>
      </c>
      <c r="CI239" s="346">
        <f t="shared" si="3537"/>
        <v>0</v>
      </c>
      <c r="CJ239" s="346">
        <f t="shared" si="3537"/>
        <v>0</v>
      </c>
      <c r="CK239" s="346">
        <f t="shared" si="3537"/>
        <v>0</v>
      </c>
      <c r="CL239" s="346">
        <f t="shared" si="3537"/>
        <v>26355060.705766246</v>
      </c>
      <c r="CM239" s="346">
        <f t="shared" si="3537"/>
        <v>0</v>
      </c>
      <c r="CN239" s="346">
        <f t="shared" si="3537"/>
        <v>0</v>
      </c>
      <c r="CO239" s="346">
        <f t="shared" si="3537"/>
        <v>0</v>
      </c>
      <c r="CP239" s="346">
        <f t="shared" si="3537"/>
        <v>0</v>
      </c>
      <c r="CQ239" s="346">
        <f t="shared" si="3537"/>
        <v>0</v>
      </c>
      <c r="CR239" s="346">
        <f t="shared" si="3537"/>
        <v>0</v>
      </c>
      <c r="CS239" s="346">
        <f t="shared" si="3537"/>
        <v>0</v>
      </c>
      <c r="CT239" s="346">
        <f t="shared" si="3537"/>
        <v>0</v>
      </c>
      <c r="CU239" s="346">
        <f t="shared" si="3537"/>
        <v>0</v>
      </c>
      <c r="CV239" s="346">
        <f t="shared" si="3537"/>
        <v>0</v>
      </c>
      <c r="CW239" s="346">
        <f t="shared" si="3537"/>
        <v>0</v>
      </c>
      <c r="CX239" s="346">
        <f t="shared" si="3537"/>
        <v>27274881.331400644</v>
      </c>
      <c r="CY239" s="346">
        <f t="shared" si="3537"/>
        <v>0</v>
      </c>
      <c r="CZ239" s="346">
        <f t="shared" si="3537"/>
        <v>0</v>
      </c>
      <c r="DA239" s="346">
        <f t="shared" si="3537"/>
        <v>0</v>
      </c>
      <c r="DB239" s="346">
        <f t="shared" si="3537"/>
        <v>0</v>
      </c>
      <c r="DC239" s="346">
        <f t="shared" si="3537"/>
        <v>0</v>
      </c>
      <c r="DD239" s="346">
        <f t="shared" si="3537"/>
        <v>0</v>
      </c>
      <c r="DE239" s="346">
        <f t="shared" si="3537"/>
        <v>0</v>
      </c>
      <c r="DF239" s="346">
        <f t="shared" si="3537"/>
        <v>0</v>
      </c>
      <c r="DG239" s="346">
        <f t="shared" si="3537"/>
        <v>0</v>
      </c>
      <c r="DH239" s="346">
        <f t="shared" si="3537"/>
        <v>0</v>
      </c>
      <c r="DI239" s="346">
        <f t="shared" si="3537"/>
        <v>0</v>
      </c>
      <c r="DJ239" s="346">
        <f t="shared" si="3537"/>
        <v>28226804.709246013</v>
      </c>
      <c r="DK239" s="346">
        <f t="shared" si="3537"/>
        <v>0</v>
      </c>
      <c r="DL239" s="346">
        <f t="shared" si="3537"/>
        <v>0</v>
      </c>
      <c r="DM239" s="346">
        <f t="shared" si="3537"/>
        <v>0</v>
      </c>
      <c r="DN239" s="346">
        <f t="shared" si="3537"/>
        <v>0</v>
      </c>
      <c r="DO239" s="346">
        <f t="shared" si="3537"/>
        <v>0</v>
      </c>
      <c r="DP239" s="346">
        <f t="shared" si="3537"/>
        <v>0</v>
      </c>
      <c r="DQ239" s="346">
        <f t="shared" si="3537"/>
        <v>0</v>
      </c>
      <c r="DR239" s="346">
        <f t="shared" si="3537"/>
        <v>0</v>
      </c>
      <c r="DS239" s="346">
        <f t="shared" si="3537"/>
        <v>0</v>
      </c>
      <c r="DT239" s="346">
        <f t="shared" si="3537"/>
        <v>0</v>
      </c>
      <c r="DU239" s="346">
        <f t="shared" si="3537"/>
        <v>0</v>
      </c>
      <c r="DV239" s="346">
        <f t="shared" si="3537"/>
        <v>29214742.874069627</v>
      </c>
      <c r="DW239" s="346">
        <f t="shared" si="3537"/>
        <v>0</v>
      </c>
      <c r="DX239" s="346">
        <f t="shared" si="3537"/>
        <v>0</v>
      </c>
      <c r="DY239" s="346">
        <f t="shared" si="3537"/>
        <v>0</v>
      </c>
      <c r="DZ239" s="346">
        <f t="shared" si="3537"/>
        <v>0</v>
      </c>
      <c r="EA239" s="346">
        <f t="shared" si="3537"/>
        <v>0</v>
      </c>
      <c r="EB239" s="347">
        <f t="shared" si="3537"/>
        <v>0</v>
      </c>
    </row>
    <row r="240" spans="2:132" ht="13" x14ac:dyDescent="0.3">
      <c r="C240" s="154"/>
      <c r="G240" s="52"/>
      <c r="H240" s="29"/>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row>
    <row r="241" spans="1:132" ht="13" x14ac:dyDescent="0.3">
      <c r="B241" s="34"/>
      <c r="C241" s="2" t="s">
        <v>596</v>
      </c>
      <c r="D241" s="34"/>
      <c r="E241" s="34"/>
      <c r="F241" s="34"/>
      <c r="G241" s="67"/>
      <c r="H241" s="35"/>
      <c r="I241" s="34"/>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row>
    <row r="242" spans="1:132" ht="13" x14ac:dyDescent="0.25">
      <c r="A242" s="59">
        <f>IF(ROUND(SUM(H166,H189,H209,H237)-H242,2)=0,0,1)</f>
        <v>0</v>
      </c>
      <c r="C242" s="32" t="s">
        <v>500</v>
      </c>
      <c r="G242" s="52" t="s">
        <v>220</v>
      </c>
      <c r="H242" s="66">
        <f>SUM(J242:EB242)</f>
        <v>251538421.31662217</v>
      </c>
      <c r="J242" s="82">
        <f>SUM(J166,J189,J209,J237)</f>
        <v>0</v>
      </c>
      <c r="K242" s="82">
        <f t="shared" ref="K242:BV242" si="3538">SUM(K166,K189,K209,K237)</f>
        <v>0</v>
      </c>
      <c r="L242" s="82">
        <f t="shared" si="3538"/>
        <v>0</v>
      </c>
      <c r="M242" s="82">
        <f t="shared" si="3538"/>
        <v>0</v>
      </c>
      <c r="N242" s="82">
        <f t="shared" si="3538"/>
        <v>0</v>
      </c>
      <c r="O242" s="82">
        <f t="shared" si="3538"/>
        <v>0</v>
      </c>
      <c r="P242" s="82">
        <f t="shared" si="3538"/>
        <v>0</v>
      </c>
      <c r="Q242" s="82">
        <f t="shared" si="3538"/>
        <v>0</v>
      </c>
      <c r="R242" s="82">
        <f t="shared" si="3538"/>
        <v>21448055.561728742</v>
      </c>
      <c r="S242" s="82">
        <f t="shared" si="3538"/>
        <v>0</v>
      </c>
      <c r="T242" s="82">
        <f t="shared" si="3538"/>
        <v>0</v>
      </c>
      <c r="U242" s="82">
        <f t="shared" si="3538"/>
        <v>0</v>
      </c>
      <c r="V242" s="82">
        <f t="shared" si="3538"/>
        <v>0</v>
      </c>
      <c r="W242" s="82">
        <f t="shared" si="3538"/>
        <v>0</v>
      </c>
      <c r="X242" s="82">
        <f t="shared" si="3538"/>
        <v>0</v>
      </c>
      <c r="Y242" s="82">
        <f t="shared" si="3538"/>
        <v>0</v>
      </c>
      <c r="Z242" s="82">
        <f t="shared" si="3538"/>
        <v>0</v>
      </c>
      <c r="AA242" s="82">
        <f t="shared" si="3538"/>
        <v>0</v>
      </c>
      <c r="AB242" s="82">
        <f t="shared" si="3538"/>
        <v>0</v>
      </c>
      <c r="AC242" s="82">
        <f t="shared" si="3538"/>
        <v>0</v>
      </c>
      <c r="AD242" s="82">
        <f t="shared" si="3538"/>
        <v>22198737.506389257</v>
      </c>
      <c r="AE242" s="82">
        <f t="shared" si="3538"/>
        <v>0</v>
      </c>
      <c r="AF242" s="82">
        <f t="shared" si="3538"/>
        <v>0</v>
      </c>
      <c r="AG242" s="82">
        <f t="shared" si="3538"/>
        <v>0</v>
      </c>
      <c r="AH242" s="82">
        <f t="shared" si="3538"/>
        <v>0</v>
      </c>
      <c r="AI242" s="82">
        <f t="shared" si="3538"/>
        <v>0</v>
      </c>
      <c r="AJ242" s="82">
        <f t="shared" si="3538"/>
        <v>0</v>
      </c>
      <c r="AK242" s="82">
        <f t="shared" si="3538"/>
        <v>0</v>
      </c>
      <c r="AL242" s="82">
        <f t="shared" si="3538"/>
        <v>0</v>
      </c>
      <c r="AM242" s="82">
        <f t="shared" si="3538"/>
        <v>0</v>
      </c>
      <c r="AN242" s="82">
        <f t="shared" si="3538"/>
        <v>0</v>
      </c>
      <c r="AO242" s="82">
        <f t="shared" si="3538"/>
        <v>0</v>
      </c>
      <c r="AP242" s="82">
        <f t="shared" si="3538"/>
        <v>22973497.87781778</v>
      </c>
      <c r="AQ242" s="82">
        <f t="shared" si="3538"/>
        <v>0</v>
      </c>
      <c r="AR242" s="82">
        <f t="shared" si="3538"/>
        <v>0</v>
      </c>
      <c r="AS242" s="82">
        <f t="shared" si="3538"/>
        <v>0</v>
      </c>
      <c r="AT242" s="82">
        <f t="shared" si="3538"/>
        <v>0</v>
      </c>
      <c r="AU242" s="82">
        <f t="shared" si="3538"/>
        <v>0</v>
      </c>
      <c r="AV242" s="82">
        <f t="shared" si="3538"/>
        <v>0</v>
      </c>
      <c r="AW242" s="82">
        <f t="shared" si="3538"/>
        <v>0</v>
      </c>
      <c r="AX242" s="82">
        <f t="shared" si="3538"/>
        <v>0</v>
      </c>
      <c r="AY242" s="82">
        <f t="shared" si="3538"/>
        <v>0</v>
      </c>
      <c r="AZ242" s="82">
        <f t="shared" si="3538"/>
        <v>0</v>
      </c>
      <c r="BA242" s="82">
        <f t="shared" si="3538"/>
        <v>0</v>
      </c>
      <c r="BB242" s="82">
        <f t="shared" si="3538"/>
        <v>23775298.238928735</v>
      </c>
      <c r="BC242" s="82">
        <f t="shared" si="3538"/>
        <v>0</v>
      </c>
      <c r="BD242" s="82">
        <f t="shared" si="3538"/>
        <v>0</v>
      </c>
      <c r="BE242" s="82">
        <f t="shared" si="3538"/>
        <v>0</v>
      </c>
      <c r="BF242" s="82">
        <f t="shared" si="3538"/>
        <v>0</v>
      </c>
      <c r="BG242" s="82">
        <f t="shared" si="3538"/>
        <v>0</v>
      </c>
      <c r="BH242" s="82">
        <f t="shared" si="3538"/>
        <v>0</v>
      </c>
      <c r="BI242" s="82">
        <f t="shared" si="3538"/>
        <v>0</v>
      </c>
      <c r="BJ242" s="82">
        <f t="shared" si="3538"/>
        <v>0</v>
      </c>
      <c r="BK242" s="82">
        <f t="shared" si="3538"/>
        <v>0</v>
      </c>
      <c r="BL242" s="82">
        <f t="shared" si="3538"/>
        <v>0</v>
      </c>
      <c r="BM242" s="82">
        <f t="shared" si="3538"/>
        <v>0</v>
      </c>
      <c r="BN242" s="82">
        <f t="shared" si="3538"/>
        <v>24605082.315122917</v>
      </c>
      <c r="BO242" s="82">
        <f t="shared" si="3538"/>
        <v>0</v>
      </c>
      <c r="BP242" s="82">
        <f t="shared" si="3538"/>
        <v>0</v>
      </c>
      <c r="BQ242" s="82">
        <f t="shared" si="3538"/>
        <v>0</v>
      </c>
      <c r="BR242" s="82">
        <f t="shared" si="3538"/>
        <v>0</v>
      </c>
      <c r="BS242" s="82">
        <f t="shared" si="3538"/>
        <v>0</v>
      </c>
      <c r="BT242" s="82">
        <f t="shared" si="3538"/>
        <v>0</v>
      </c>
      <c r="BU242" s="82">
        <f t="shared" si="3538"/>
        <v>0</v>
      </c>
      <c r="BV242" s="82">
        <f t="shared" si="3538"/>
        <v>0</v>
      </c>
      <c r="BW242" s="82">
        <f t="shared" ref="BW242:EB242" si="3539">SUM(BW166,BW189,BW209,BW237)</f>
        <v>0</v>
      </c>
      <c r="BX242" s="82">
        <f t="shared" si="3539"/>
        <v>0</v>
      </c>
      <c r="BY242" s="82">
        <f t="shared" si="3539"/>
        <v>0</v>
      </c>
      <c r="BZ242" s="82">
        <f t="shared" si="3539"/>
        <v>25466260.196152236</v>
      </c>
      <c r="CA242" s="82">
        <f t="shared" si="3539"/>
        <v>0</v>
      </c>
      <c r="CB242" s="82">
        <f t="shared" si="3539"/>
        <v>0</v>
      </c>
      <c r="CC242" s="82">
        <f t="shared" si="3539"/>
        <v>0</v>
      </c>
      <c r="CD242" s="82">
        <f t="shared" si="3539"/>
        <v>0</v>
      </c>
      <c r="CE242" s="82">
        <f t="shared" si="3539"/>
        <v>0</v>
      </c>
      <c r="CF242" s="82">
        <f t="shared" si="3539"/>
        <v>0</v>
      </c>
      <c r="CG242" s="82">
        <f t="shared" si="3539"/>
        <v>0</v>
      </c>
      <c r="CH242" s="82">
        <f t="shared" si="3539"/>
        <v>0</v>
      </c>
      <c r="CI242" s="82">
        <f t="shared" si="3539"/>
        <v>0</v>
      </c>
      <c r="CJ242" s="82">
        <f t="shared" si="3539"/>
        <v>0</v>
      </c>
      <c r="CK242" s="82">
        <f t="shared" si="3539"/>
        <v>0</v>
      </c>
      <c r="CL242" s="82">
        <f t="shared" si="3539"/>
        <v>26355060.705766246</v>
      </c>
      <c r="CM242" s="82">
        <f t="shared" si="3539"/>
        <v>0</v>
      </c>
      <c r="CN242" s="82">
        <f t="shared" si="3539"/>
        <v>0</v>
      </c>
      <c r="CO242" s="82">
        <f t="shared" si="3539"/>
        <v>0</v>
      </c>
      <c r="CP242" s="82">
        <f t="shared" si="3539"/>
        <v>0</v>
      </c>
      <c r="CQ242" s="82">
        <f t="shared" si="3539"/>
        <v>0</v>
      </c>
      <c r="CR242" s="82">
        <f t="shared" si="3539"/>
        <v>0</v>
      </c>
      <c r="CS242" s="82">
        <f t="shared" si="3539"/>
        <v>0</v>
      </c>
      <c r="CT242" s="82">
        <f t="shared" si="3539"/>
        <v>0</v>
      </c>
      <c r="CU242" s="82">
        <f t="shared" si="3539"/>
        <v>0</v>
      </c>
      <c r="CV242" s="82">
        <f t="shared" si="3539"/>
        <v>0</v>
      </c>
      <c r="CW242" s="82">
        <f t="shared" si="3539"/>
        <v>0</v>
      </c>
      <c r="CX242" s="82">
        <f t="shared" si="3539"/>
        <v>27274881.331400644</v>
      </c>
      <c r="CY242" s="82">
        <f t="shared" si="3539"/>
        <v>0</v>
      </c>
      <c r="CZ242" s="82">
        <f t="shared" si="3539"/>
        <v>0</v>
      </c>
      <c r="DA242" s="82">
        <f t="shared" si="3539"/>
        <v>0</v>
      </c>
      <c r="DB242" s="82">
        <f t="shared" si="3539"/>
        <v>0</v>
      </c>
      <c r="DC242" s="82">
        <f t="shared" si="3539"/>
        <v>0</v>
      </c>
      <c r="DD242" s="82">
        <f t="shared" si="3539"/>
        <v>0</v>
      </c>
      <c r="DE242" s="82">
        <f t="shared" si="3539"/>
        <v>0</v>
      </c>
      <c r="DF242" s="82">
        <f t="shared" si="3539"/>
        <v>0</v>
      </c>
      <c r="DG242" s="82">
        <f t="shared" si="3539"/>
        <v>0</v>
      </c>
      <c r="DH242" s="82">
        <f t="shared" si="3539"/>
        <v>0</v>
      </c>
      <c r="DI242" s="82">
        <f t="shared" si="3539"/>
        <v>0</v>
      </c>
      <c r="DJ242" s="82">
        <f t="shared" si="3539"/>
        <v>28226804.709246013</v>
      </c>
      <c r="DK242" s="82">
        <f t="shared" si="3539"/>
        <v>0</v>
      </c>
      <c r="DL242" s="82">
        <f t="shared" si="3539"/>
        <v>0</v>
      </c>
      <c r="DM242" s="82">
        <f t="shared" si="3539"/>
        <v>0</v>
      </c>
      <c r="DN242" s="82">
        <f t="shared" si="3539"/>
        <v>0</v>
      </c>
      <c r="DO242" s="82">
        <f t="shared" si="3539"/>
        <v>0</v>
      </c>
      <c r="DP242" s="82">
        <f t="shared" si="3539"/>
        <v>0</v>
      </c>
      <c r="DQ242" s="82">
        <f t="shared" si="3539"/>
        <v>0</v>
      </c>
      <c r="DR242" s="82">
        <f t="shared" si="3539"/>
        <v>0</v>
      </c>
      <c r="DS242" s="82">
        <f t="shared" si="3539"/>
        <v>0</v>
      </c>
      <c r="DT242" s="82">
        <f t="shared" si="3539"/>
        <v>0</v>
      </c>
      <c r="DU242" s="82">
        <f t="shared" si="3539"/>
        <v>0</v>
      </c>
      <c r="DV242" s="82">
        <f t="shared" si="3539"/>
        <v>29214742.874069627</v>
      </c>
      <c r="DW242" s="82">
        <f t="shared" si="3539"/>
        <v>0</v>
      </c>
      <c r="DX242" s="82">
        <f t="shared" si="3539"/>
        <v>0</v>
      </c>
      <c r="DY242" s="82">
        <f t="shared" si="3539"/>
        <v>0</v>
      </c>
      <c r="DZ242" s="82">
        <f t="shared" si="3539"/>
        <v>0</v>
      </c>
      <c r="EA242" s="82">
        <f t="shared" si="3539"/>
        <v>0</v>
      </c>
      <c r="EB242" s="82">
        <f t="shared" si="3539"/>
        <v>0</v>
      </c>
    </row>
    <row r="243" spans="1:132" ht="13" x14ac:dyDescent="0.25">
      <c r="A243" s="59">
        <f>IF(ROUND(SUM(H175,H196,H218,H237)-H243,2)=0,0,1)</f>
        <v>0</v>
      </c>
      <c r="C243" s="32" t="s">
        <v>502</v>
      </c>
      <c r="G243" s="52" t="s">
        <v>220</v>
      </c>
      <c r="H243" s="46">
        <f t="shared" ref="H243:H244" si="3540">SUM(J243:EB243)</f>
        <v>260613507.43406174</v>
      </c>
      <c r="J243" s="82">
        <f>SUM(J175,J196,J218,J237)</f>
        <v>0</v>
      </c>
      <c r="K243" s="82">
        <f t="shared" ref="K243:BV243" si="3541">SUM(K175,K196,K218,K237)</f>
        <v>0</v>
      </c>
      <c r="L243" s="82">
        <f t="shared" si="3541"/>
        <v>0</v>
      </c>
      <c r="M243" s="82">
        <f t="shared" si="3541"/>
        <v>0</v>
      </c>
      <c r="N243" s="82">
        <f t="shared" si="3541"/>
        <v>0</v>
      </c>
      <c r="O243" s="82">
        <f t="shared" si="3541"/>
        <v>0</v>
      </c>
      <c r="P243" s="82">
        <f t="shared" si="3541"/>
        <v>0</v>
      </c>
      <c r="Q243" s="82">
        <f t="shared" si="3541"/>
        <v>0</v>
      </c>
      <c r="R243" s="82">
        <f t="shared" si="3541"/>
        <v>11295560.567868242</v>
      </c>
      <c r="S243" s="82">
        <f t="shared" si="3541"/>
        <v>0</v>
      </c>
      <c r="T243" s="82">
        <f t="shared" si="3541"/>
        <v>0</v>
      </c>
      <c r="U243" s="82">
        <f t="shared" si="3541"/>
        <v>0</v>
      </c>
      <c r="V243" s="82">
        <f t="shared" si="3541"/>
        <v>0</v>
      </c>
      <c r="W243" s="82">
        <f t="shared" si="3541"/>
        <v>0</v>
      </c>
      <c r="X243" s="82">
        <f t="shared" si="3541"/>
        <v>0</v>
      </c>
      <c r="Y243" s="82">
        <f t="shared" si="3541"/>
        <v>0</v>
      </c>
      <c r="Z243" s="82">
        <f t="shared" si="3541"/>
        <v>0</v>
      </c>
      <c r="AA243" s="82">
        <f t="shared" si="3541"/>
        <v>0</v>
      </c>
      <c r="AB243" s="82">
        <f t="shared" si="3541"/>
        <v>0</v>
      </c>
      <c r="AC243" s="82">
        <f t="shared" si="3541"/>
        <v>0</v>
      </c>
      <c r="AD243" s="82">
        <f t="shared" si="3541"/>
        <v>11690905.187743636</v>
      </c>
      <c r="AE243" s="82">
        <f t="shared" si="3541"/>
        <v>0</v>
      </c>
      <c r="AF243" s="82">
        <f t="shared" si="3541"/>
        <v>0</v>
      </c>
      <c r="AG243" s="82">
        <f t="shared" si="3541"/>
        <v>0</v>
      </c>
      <c r="AH243" s="82">
        <f t="shared" si="3541"/>
        <v>1545942.7384098128</v>
      </c>
      <c r="AI243" s="82">
        <f t="shared" si="3541"/>
        <v>1550084.704429429</v>
      </c>
      <c r="AJ243" s="82">
        <f t="shared" si="3541"/>
        <v>1554683.3983208828</v>
      </c>
      <c r="AK243" s="82">
        <f t="shared" si="3541"/>
        <v>1559146.7368976919</v>
      </c>
      <c r="AL243" s="82">
        <f t="shared" si="3541"/>
        <v>1563622.889267504</v>
      </c>
      <c r="AM243" s="82">
        <f t="shared" si="3541"/>
        <v>1568111.892217421</v>
      </c>
      <c r="AN243" s="82">
        <f t="shared" si="3541"/>
        <v>1572613.7826401568</v>
      </c>
      <c r="AO243" s="82">
        <f t="shared" si="3541"/>
        <v>1577128.5975343406</v>
      </c>
      <c r="AP243" s="82">
        <f t="shared" si="3541"/>
        <v>24555154.251822602</v>
      </c>
      <c r="AQ243" s="82">
        <f t="shared" si="3541"/>
        <v>1586197.149262971</v>
      </c>
      <c r="AR243" s="82">
        <f t="shared" si="3541"/>
        <v>1590750.9606269931</v>
      </c>
      <c r="AS243" s="82">
        <f t="shared" si="3541"/>
        <v>1595317.845522227</v>
      </c>
      <c r="AT243" s="82">
        <f t="shared" si="3541"/>
        <v>1599897.841481457</v>
      </c>
      <c r="AU243" s="82">
        <f t="shared" si="3541"/>
        <v>1604184.3666739038</v>
      </c>
      <c r="AV243" s="82">
        <f t="shared" si="3541"/>
        <v>1608943.5600436004</v>
      </c>
      <c r="AW243" s="82">
        <f t="shared" si="3541"/>
        <v>1613562.6740491961</v>
      </c>
      <c r="AX243" s="82">
        <f t="shared" si="3541"/>
        <v>1618195.0490632737</v>
      </c>
      <c r="AY243" s="82">
        <f t="shared" si="3541"/>
        <v>1622840.7231568454</v>
      </c>
      <c r="AZ243" s="82">
        <f t="shared" si="3541"/>
        <v>1222532.1463431369</v>
      </c>
      <c r="BA243" s="82">
        <f t="shared" si="3541"/>
        <v>0</v>
      </c>
      <c r="BB243" s="82">
        <f t="shared" si="3541"/>
        <v>23775298.238928735</v>
      </c>
      <c r="BC243" s="82">
        <f t="shared" si="3541"/>
        <v>0</v>
      </c>
      <c r="BD243" s="82">
        <f t="shared" si="3541"/>
        <v>0</v>
      </c>
      <c r="BE243" s="82">
        <f t="shared" si="3541"/>
        <v>0</v>
      </c>
      <c r="BF243" s="82">
        <f t="shared" si="3541"/>
        <v>0</v>
      </c>
      <c r="BG243" s="82">
        <f t="shared" si="3541"/>
        <v>0</v>
      </c>
      <c r="BH243" s="82">
        <f t="shared" si="3541"/>
        <v>0</v>
      </c>
      <c r="BI243" s="82">
        <f t="shared" si="3541"/>
        <v>0</v>
      </c>
      <c r="BJ243" s="82">
        <f t="shared" si="3541"/>
        <v>0</v>
      </c>
      <c r="BK243" s="82">
        <f t="shared" si="3541"/>
        <v>0</v>
      </c>
      <c r="BL243" s="82">
        <f t="shared" si="3541"/>
        <v>0</v>
      </c>
      <c r="BM243" s="82">
        <f t="shared" si="3541"/>
        <v>0</v>
      </c>
      <c r="BN243" s="82">
        <f t="shared" si="3541"/>
        <v>24605082.315122917</v>
      </c>
      <c r="BO243" s="82">
        <f t="shared" si="3541"/>
        <v>0</v>
      </c>
      <c r="BP243" s="82">
        <f t="shared" si="3541"/>
        <v>0</v>
      </c>
      <c r="BQ243" s="82">
        <f t="shared" si="3541"/>
        <v>0</v>
      </c>
      <c r="BR243" s="82">
        <f t="shared" si="3541"/>
        <v>0</v>
      </c>
      <c r="BS243" s="82">
        <f t="shared" si="3541"/>
        <v>0</v>
      </c>
      <c r="BT243" s="82">
        <f t="shared" si="3541"/>
        <v>0</v>
      </c>
      <c r="BU243" s="82">
        <f t="shared" si="3541"/>
        <v>0</v>
      </c>
      <c r="BV243" s="82">
        <f t="shared" si="3541"/>
        <v>0</v>
      </c>
      <c r="BW243" s="82">
        <f t="shared" ref="BW243:EB243" si="3542">SUM(BW175,BW196,BW218,BW237)</f>
        <v>0</v>
      </c>
      <c r="BX243" s="82">
        <f t="shared" si="3542"/>
        <v>0</v>
      </c>
      <c r="BY243" s="82">
        <f t="shared" si="3542"/>
        <v>0</v>
      </c>
      <c r="BZ243" s="82">
        <f t="shared" si="3542"/>
        <v>25466260.196152236</v>
      </c>
      <c r="CA243" s="82">
        <f t="shared" si="3542"/>
        <v>0</v>
      </c>
      <c r="CB243" s="82">
        <f t="shared" si="3542"/>
        <v>0</v>
      </c>
      <c r="CC243" s="82">
        <f t="shared" si="3542"/>
        <v>0</v>
      </c>
      <c r="CD243" s="82">
        <f t="shared" si="3542"/>
        <v>0</v>
      </c>
      <c r="CE243" s="82">
        <f t="shared" si="3542"/>
        <v>0</v>
      </c>
      <c r="CF243" s="82">
        <f t="shared" si="3542"/>
        <v>0</v>
      </c>
      <c r="CG243" s="82">
        <f t="shared" si="3542"/>
        <v>0</v>
      </c>
      <c r="CH243" s="82">
        <f t="shared" si="3542"/>
        <v>0</v>
      </c>
      <c r="CI243" s="82">
        <f t="shared" si="3542"/>
        <v>0</v>
      </c>
      <c r="CJ243" s="82">
        <f t="shared" si="3542"/>
        <v>0</v>
      </c>
      <c r="CK243" s="82">
        <f t="shared" si="3542"/>
        <v>0</v>
      </c>
      <c r="CL243" s="82">
        <f t="shared" si="3542"/>
        <v>26355060.705766246</v>
      </c>
      <c r="CM243" s="82">
        <f t="shared" si="3542"/>
        <v>0</v>
      </c>
      <c r="CN243" s="82">
        <f t="shared" si="3542"/>
        <v>0</v>
      </c>
      <c r="CO243" s="82">
        <f t="shared" si="3542"/>
        <v>0</v>
      </c>
      <c r="CP243" s="82">
        <f t="shared" si="3542"/>
        <v>0</v>
      </c>
      <c r="CQ243" s="82">
        <f t="shared" si="3542"/>
        <v>0</v>
      </c>
      <c r="CR243" s="82">
        <f t="shared" si="3542"/>
        <v>0</v>
      </c>
      <c r="CS243" s="82">
        <f t="shared" si="3542"/>
        <v>0</v>
      </c>
      <c r="CT243" s="82">
        <f t="shared" si="3542"/>
        <v>0</v>
      </c>
      <c r="CU243" s="82">
        <f t="shared" si="3542"/>
        <v>0</v>
      </c>
      <c r="CV243" s="82">
        <f t="shared" si="3542"/>
        <v>0</v>
      </c>
      <c r="CW243" s="82">
        <f t="shared" si="3542"/>
        <v>0</v>
      </c>
      <c r="CX243" s="82">
        <f t="shared" si="3542"/>
        <v>27274881.331400644</v>
      </c>
      <c r="CY243" s="82">
        <f t="shared" si="3542"/>
        <v>0</v>
      </c>
      <c r="CZ243" s="82">
        <f t="shared" si="3542"/>
        <v>0</v>
      </c>
      <c r="DA243" s="82">
        <f t="shared" si="3542"/>
        <v>0</v>
      </c>
      <c r="DB243" s="82">
        <f t="shared" si="3542"/>
        <v>0</v>
      </c>
      <c r="DC243" s="82">
        <f t="shared" si="3542"/>
        <v>0</v>
      </c>
      <c r="DD243" s="82">
        <f t="shared" si="3542"/>
        <v>0</v>
      </c>
      <c r="DE243" s="82">
        <f t="shared" si="3542"/>
        <v>0</v>
      </c>
      <c r="DF243" s="82">
        <f t="shared" si="3542"/>
        <v>0</v>
      </c>
      <c r="DG243" s="82">
        <f t="shared" si="3542"/>
        <v>0</v>
      </c>
      <c r="DH243" s="82">
        <f t="shared" si="3542"/>
        <v>0</v>
      </c>
      <c r="DI243" s="82">
        <f t="shared" si="3542"/>
        <v>0</v>
      </c>
      <c r="DJ243" s="82">
        <f t="shared" si="3542"/>
        <v>28226804.709246013</v>
      </c>
      <c r="DK243" s="82">
        <f t="shared" si="3542"/>
        <v>0</v>
      </c>
      <c r="DL243" s="82">
        <f t="shared" si="3542"/>
        <v>0</v>
      </c>
      <c r="DM243" s="82">
        <f t="shared" si="3542"/>
        <v>0</v>
      </c>
      <c r="DN243" s="82">
        <f t="shared" si="3542"/>
        <v>0</v>
      </c>
      <c r="DO243" s="82">
        <f t="shared" si="3542"/>
        <v>0</v>
      </c>
      <c r="DP243" s="82">
        <f t="shared" si="3542"/>
        <v>0</v>
      </c>
      <c r="DQ243" s="82">
        <f t="shared" si="3542"/>
        <v>0</v>
      </c>
      <c r="DR243" s="82">
        <f t="shared" si="3542"/>
        <v>0</v>
      </c>
      <c r="DS243" s="82">
        <f t="shared" si="3542"/>
        <v>0</v>
      </c>
      <c r="DT243" s="82">
        <f t="shared" si="3542"/>
        <v>0</v>
      </c>
      <c r="DU243" s="82">
        <f t="shared" si="3542"/>
        <v>0</v>
      </c>
      <c r="DV243" s="82">
        <f t="shared" si="3542"/>
        <v>29214742.874069627</v>
      </c>
      <c r="DW243" s="82">
        <f t="shared" si="3542"/>
        <v>0</v>
      </c>
      <c r="DX243" s="82">
        <f t="shared" si="3542"/>
        <v>0</v>
      </c>
      <c r="DY243" s="82">
        <f t="shared" si="3542"/>
        <v>0</v>
      </c>
      <c r="DZ243" s="82">
        <f t="shared" si="3542"/>
        <v>0</v>
      </c>
      <c r="EA243" s="82">
        <f t="shared" si="3542"/>
        <v>0</v>
      </c>
      <c r="EB243" s="82">
        <f t="shared" si="3542"/>
        <v>0</v>
      </c>
    </row>
    <row r="244" spans="1:132" ht="13" x14ac:dyDescent="0.25">
      <c r="A244" s="59">
        <f>IF(ROUND(SUM(H183,H203,H227,H237)-H244,2)=0,0,1)</f>
        <v>0</v>
      </c>
      <c r="C244" s="32" t="s">
        <v>504</v>
      </c>
      <c r="G244" s="52" t="s">
        <v>220</v>
      </c>
      <c r="H244" s="46">
        <f t="shared" si="3540"/>
        <v>253364660.99703208</v>
      </c>
      <c r="J244" s="82">
        <f>SUM(J183,J203,J227,J237)</f>
        <v>0</v>
      </c>
      <c r="K244" s="82">
        <f t="shared" ref="K244:BV244" si="3543">SUM(K183,K203,K227,K237)</f>
        <v>0</v>
      </c>
      <c r="L244" s="82">
        <f t="shared" si="3543"/>
        <v>0</v>
      </c>
      <c r="M244" s="82">
        <f t="shared" si="3543"/>
        <v>0</v>
      </c>
      <c r="N244" s="82">
        <f t="shared" si="3543"/>
        <v>0</v>
      </c>
      <c r="O244" s="82">
        <f t="shared" si="3543"/>
        <v>0</v>
      </c>
      <c r="P244" s="82">
        <f t="shared" si="3543"/>
        <v>0</v>
      </c>
      <c r="Q244" s="82">
        <f t="shared" si="3543"/>
        <v>0</v>
      </c>
      <c r="R244" s="82">
        <f t="shared" si="3543"/>
        <v>17515912.042078473</v>
      </c>
      <c r="S244" s="82">
        <f t="shared" si="3543"/>
        <v>0</v>
      </c>
      <c r="T244" s="82">
        <f t="shared" si="3543"/>
        <v>0</v>
      </c>
      <c r="U244" s="82">
        <f t="shared" si="3543"/>
        <v>0</v>
      </c>
      <c r="V244" s="82">
        <f t="shared" si="3543"/>
        <v>0</v>
      </c>
      <c r="W244" s="82">
        <f t="shared" si="3543"/>
        <v>0</v>
      </c>
      <c r="X244" s="82">
        <f t="shared" si="3543"/>
        <v>0</v>
      </c>
      <c r="Y244" s="82">
        <f t="shared" si="3543"/>
        <v>0</v>
      </c>
      <c r="Z244" s="82">
        <f t="shared" si="3543"/>
        <v>0</v>
      </c>
      <c r="AA244" s="82">
        <f t="shared" si="3543"/>
        <v>0</v>
      </c>
      <c r="AB244" s="82">
        <f t="shared" si="3543"/>
        <v>0</v>
      </c>
      <c r="AC244" s="82">
        <f t="shared" si="3543"/>
        <v>0</v>
      </c>
      <c r="AD244" s="82">
        <f t="shared" si="3543"/>
        <v>22198737.506389257</v>
      </c>
      <c r="AE244" s="82">
        <f t="shared" si="3543"/>
        <v>0</v>
      </c>
      <c r="AF244" s="82">
        <f t="shared" si="3543"/>
        <v>0</v>
      </c>
      <c r="AG244" s="82">
        <f t="shared" si="3543"/>
        <v>0</v>
      </c>
      <c r="AH244" s="82">
        <f t="shared" si="3543"/>
        <v>299378.07032973669</v>
      </c>
      <c r="AI244" s="82">
        <f t="shared" si="3543"/>
        <v>300180.17881895509</v>
      </c>
      <c r="AJ244" s="82">
        <f t="shared" si="3543"/>
        <v>301070.73450970254</v>
      </c>
      <c r="AK244" s="82">
        <f t="shared" si="3543"/>
        <v>301935.07809575787</v>
      </c>
      <c r="AL244" s="82">
        <f t="shared" si="3543"/>
        <v>302801.90312470729</v>
      </c>
      <c r="AM244" s="82">
        <f t="shared" si="3543"/>
        <v>303671.21672052197</v>
      </c>
      <c r="AN244" s="82">
        <f t="shared" si="3543"/>
        <v>304543.02602762537</v>
      </c>
      <c r="AO244" s="82">
        <f t="shared" si="3543"/>
        <v>305417.33821095183</v>
      </c>
      <c r="AP244" s="82">
        <f t="shared" si="3543"/>
        <v>23279792.038273785</v>
      </c>
      <c r="AQ244" s="82">
        <f t="shared" si="3543"/>
        <v>307173.49996891926</v>
      </c>
      <c r="AR244" s="82">
        <f t="shared" si="3543"/>
        <v>308055.36397651426</v>
      </c>
      <c r="AS244" s="82">
        <f t="shared" si="3543"/>
        <v>308939.75972635916</v>
      </c>
      <c r="AT244" s="82">
        <f t="shared" si="3543"/>
        <v>309826.69448682939</v>
      </c>
      <c r="AU244" s="82">
        <f t="shared" si="3543"/>
        <v>310656.79744514113</v>
      </c>
      <c r="AV244" s="82">
        <f t="shared" si="3543"/>
        <v>311578.43450966233</v>
      </c>
      <c r="AW244" s="82">
        <f t="shared" si="3543"/>
        <v>312472.944638188</v>
      </c>
      <c r="AX244" s="82">
        <f t="shared" si="3543"/>
        <v>313370.0228146959</v>
      </c>
      <c r="AY244" s="82">
        <f t="shared" si="3543"/>
        <v>314269.67641179159</v>
      </c>
      <c r="AZ244" s="82">
        <f t="shared" si="3543"/>
        <v>236748.29978809803</v>
      </c>
      <c r="BA244" s="82">
        <f t="shared" si="3543"/>
        <v>0</v>
      </c>
      <c r="BB244" s="82">
        <f t="shared" si="3543"/>
        <v>23775298.238928735</v>
      </c>
      <c r="BC244" s="82">
        <f t="shared" si="3543"/>
        <v>0</v>
      </c>
      <c r="BD244" s="82">
        <f t="shared" si="3543"/>
        <v>0</v>
      </c>
      <c r="BE244" s="82">
        <f t="shared" si="3543"/>
        <v>0</v>
      </c>
      <c r="BF244" s="82">
        <f t="shared" si="3543"/>
        <v>0</v>
      </c>
      <c r="BG244" s="82">
        <f t="shared" si="3543"/>
        <v>0</v>
      </c>
      <c r="BH244" s="82">
        <f t="shared" si="3543"/>
        <v>0</v>
      </c>
      <c r="BI244" s="82">
        <f t="shared" si="3543"/>
        <v>0</v>
      </c>
      <c r="BJ244" s="82">
        <f t="shared" si="3543"/>
        <v>0</v>
      </c>
      <c r="BK244" s="82">
        <f t="shared" si="3543"/>
        <v>0</v>
      </c>
      <c r="BL244" s="82">
        <f t="shared" si="3543"/>
        <v>0</v>
      </c>
      <c r="BM244" s="82">
        <f t="shared" si="3543"/>
        <v>0</v>
      </c>
      <c r="BN244" s="82">
        <f t="shared" si="3543"/>
        <v>24605082.315122917</v>
      </c>
      <c r="BO244" s="82">
        <f t="shared" si="3543"/>
        <v>0</v>
      </c>
      <c r="BP244" s="82">
        <f t="shared" si="3543"/>
        <v>0</v>
      </c>
      <c r="BQ244" s="82">
        <f t="shared" si="3543"/>
        <v>0</v>
      </c>
      <c r="BR244" s="82">
        <f t="shared" si="3543"/>
        <v>0</v>
      </c>
      <c r="BS244" s="82">
        <f t="shared" si="3543"/>
        <v>0</v>
      </c>
      <c r="BT244" s="82">
        <f t="shared" si="3543"/>
        <v>0</v>
      </c>
      <c r="BU244" s="82">
        <f t="shared" si="3543"/>
        <v>0</v>
      </c>
      <c r="BV244" s="82">
        <f t="shared" si="3543"/>
        <v>0</v>
      </c>
      <c r="BW244" s="82">
        <f t="shared" ref="BW244:EB244" si="3544">SUM(BW183,BW203,BW227,BW237)</f>
        <v>0</v>
      </c>
      <c r="BX244" s="82">
        <f t="shared" si="3544"/>
        <v>0</v>
      </c>
      <c r="BY244" s="82">
        <f t="shared" si="3544"/>
        <v>0</v>
      </c>
      <c r="BZ244" s="82">
        <f t="shared" si="3544"/>
        <v>25466260.196152236</v>
      </c>
      <c r="CA244" s="82">
        <f t="shared" si="3544"/>
        <v>0</v>
      </c>
      <c r="CB244" s="82">
        <f t="shared" si="3544"/>
        <v>0</v>
      </c>
      <c r="CC244" s="82">
        <f t="shared" si="3544"/>
        <v>0</v>
      </c>
      <c r="CD244" s="82">
        <f t="shared" si="3544"/>
        <v>0</v>
      </c>
      <c r="CE244" s="82">
        <f t="shared" si="3544"/>
        <v>0</v>
      </c>
      <c r="CF244" s="82">
        <f t="shared" si="3544"/>
        <v>0</v>
      </c>
      <c r="CG244" s="82">
        <f t="shared" si="3544"/>
        <v>0</v>
      </c>
      <c r="CH244" s="82">
        <f t="shared" si="3544"/>
        <v>0</v>
      </c>
      <c r="CI244" s="82">
        <f t="shared" si="3544"/>
        <v>0</v>
      </c>
      <c r="CJ244" s="82">
        <f t="shared" si="3544"/>
        <v>0</v>
      </c>
      <c r="CK244" s="82">
        <f t="shared" si="3544"/>
        <v>0</v>
      </c>
      <c r="CL244" s="82">
        <f t="shared" si="3544"/>
        <v>26355060.705766246</v>
      </c>
      <c r="CM244" s="82">
        <f t="shared" si="3544"/>
        <v>0</v>
      </c>
      <c r="CN244" s="82">
        <f t="shared" si="3544"/>
        <v>0</v>
      </c>
      <c r="CO244" s="82">
        <f t="shared" si="3544"/>
        <v>0</v>
      </c>
      <c r="CP244" s="82">
        <f t="shared" si="3544"/>
        <v>0</v>
      </c>
      <c r="CQ244" s="82">
        <f t="shared" si="3544"/>
        <v>0</v>
      </c>
      <c r="CR244" s="82">
        <f t="shared" si="3544"/>
        <v>0</v>
      </c>
      <c r="CS244" s="82">
        <f t="shared" si="3544"/>
        <v>0</v>
      </c>
      <c r="CT244" s="82">
        <f t="shared" si="3544"/>
        <v>0</v>
      </c>
      <c r="CU244" s="82">
        <f t="shared" si="3544"/>
        <v>0</v>
      </c>
      <c r="CV244" s="82">
        <f t="shared" si="3544"/>
        <v>0</v>
      </c>
      <c r="CW244" s="82">
        <f t="shared" si="3544"/>
        <v>0</v>
      </c>
      <c r="CX244" s="82">
        <f t="shared" si="3544"/>
        <v>27274881.331400644</v>
      </c>
      <c r="CY244" s="82">
        <f t="shared" si="3544"/>
        <v>0</v>
      </c>
      <c r="CZ244" s="82">
        <f t="shared" si="3544"/>
        <v>0</v>
      </c>
      <c r="DA244" s="82">
        <f t="shared" si="3544"/>
        <v>0</v>
      </c>
      <c r="DB244" s="82">
        <f t="shared" si="3544"/>
        <v>0</v>
      </c>
      <c r="DC244" s="82">
        <f t="shared" si="3544"/>
        <v>0</v>
      </c>
      <c r="DD244" s="82">
        <f t="shared" si="3544"/>
        <v>0</v>
      </c>
      <c r="DE244" s="82">
        <f t="shared" si="3544"/>
        <v>0</v>
      </c>
      <c r="DF244" s="82">
        <f t="shared" si="3544"/>
        <v>0</v>
      </c>
      <c r="DG244" s="82">
        <f t="shared" si="3544"/>
        <v>0</v>
      </c>
      <c r="DH244" s="82">
        <f t="shared" si="3544"/>
        <v>0</v>
      </c>
      <c r="DI244" s="82">
        <f t="shared" si="3544"/>
        <v>0</v>
      </c>
      <c r="DJ244" s="82">
        <f t="shared" si="3544"/>
        <v>28226804.709246013</v>
      </c>
      <c r="DK244" s="82">
        <f t="shared" si="3544"/>
        <v>0</v>
      </c>
      <c r="DL244" s="82">
        <f t="shared" si="3544"/>
        <v>0</v>
      </c>
      <c r="DM244" s="82">
        <f t="shared" si="3544"/>
        <v>0</v>
      </c>
      <c r="DN244" s="82">
        <f t="shared" si="3544"/>
        <v>0</v>
      </c>
      <c r="DO244" s="82">
        <f t="shared" si="3544"/>
        <v>0</v>
      </c>
      <c r="DP244" s="82">
        <f t="shared" si="3544"/>
        <v>0</v>
      </c>
      <c r="DQ244" s="82">
        <f t="shared" si="3544"/>
        <v>0</v>
      </c>
      <c r="DR244" s="82">
        <f t="shared" si="3544"/>
        <v>0</v>
      </c>
      <c r="DS244" s="82">
        <f t="shared" si="3544"/>
        <v>0</v>
      </c>
      <c r="DT244" s="82">
        <f t="shared" si="3544"/>
        <v>0</v>
      </c>
      <c r="DU244" s="82">
        <f t="shared" si="3544"/>
        <v>0</v>
      </c>
      <c r="DV244" s="82">
        <f t="shared" si="3544"/>
        <v>29214742.874069627</v>
      </c>
      <c r="DW244" s="82">
        <f t="shared" si="3544"/>
        <v>0</v>
      </c>
      <c r="DX244" s="82">
        <f t="shared" si="3544"/>
        <v>0</v>
      </c>
      <c r="DY244" s="82">
        <f t="shared" si="3544"/>
        <v>0</v>
      </c>
      <c r="DZ244" s="82">
        <f t="shared" si="3544"/>
        <v>0</v>
      </c>
      <c r="EA244" s="82">
        <f t="shared" si="3544"/>
        <v>0</v>
      </c>
      <c r="EB244" s="82">
        <f t="shared" si="3544"/>
        <v>0</v>
      </c>
    </row>
    <row r="245" spans="1:132" ht="13" thickBot="1" x14ac:dyDescent="0.3">
      <c r="C245" s="32"/>
      <c r="G245" s="52"/>
      <c r="H245" s="29"/>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row>
    <row r="246" spans="1:132" ht="13.5" thickBot="1" x14ac:dyDescent="0.35">
      <c r="C246" s="351" t="s">
        <v>581</v>
      </c>
      <c r="D246" s="352"/>
      <c r="E246" s="355"/>
      <c r="F246" s="355"/>
      <c r="G246" s="361" t="s">
        <v>220</v>
      </c>
      <c r="H246" s="354">
        <f>SUM(J246:EB246)</f>
        <v>260613507.43406174</v>
      </c>
      <c r="I246" s="355"/>
      <c r="J246" s="356">
        <f t="shared" ref="J246:AO246" si="3545">CHOOSE(Scenario,J242,J243,J244)</f>
        <v>0</v>
      </c>
      <c r="K246" s="356">
        <f t="shared" si="3545"/>
        <v>0</v>
      </c>
      <c r="L246" s="356">
        <f t="shared" si="3545"/>
        <v>0</v>
      </c>
      <c r="M246" s="356">
        <f t="shared" si="3545"/>
        <v>0</v>
      </c>
      <c r="N246" s="356">
        <f t="shared" si="3545"/>
        <v>0</v>
      </c>
      <c r="O246" s="356">
        <f t="shared" si="3545"/>
        <v>0</v>
      </c>
      <c r="P246" s="356">
        <f t="shared" si="3545"/>
        <v>0</v>
      </c>
      <c r="Q246" s="356">
        <f t="shared" si="3545"/>
        <v>0</v>
      </c>
      <c r="R246" s="356">
        <f t="shared" si="3545"/>
        <v>11295560.567868242</v>
      </c>
      <c r="S246" s="356">
        <f t="shared" si="3545"/>
        <v>0</v>
      </c>
      <c r="T246" s="356">
        <f t="shared" si="3545"/>
        <v>0</v>
      </c>
      <c r="U246" s="356">
        <f t="shared" si="3545"/>
        <v>0</v>
      </c>
      <c r="V246" s="356">
        <f t="shared" si="3545"/>
        <v>0</v>
      </c>
      <c r="W246" s="356">
        <f t="shared" si="3545"/>
        <v>0</v>
      </c>
      <c r="X246" s="356">
        <f t="shared" si="3545"/>
        <v>0</v>
      </c>
      <c r="Y246" s="356">
        <f t="shared" si="3545"/>
        <v>0</v>
      </c>
      <c r="Z246" s="356">
        <f t="shared" si="3545"/>
        <v>0</v>
      </c>
      <c r="AA246" s="356">
        <f t="shared" si="3545"/>
        <v>0</v>
      </c>
      <c r="AB246" s="356">
        <f t="shared" si="3545"/>
        <v>0</v>
      </c>
      <c r="AC246" s="356">
        <f t="shared" si="3545"/>
        <v>0</v>
      </c>
      <c r="AD246" s="356">
        <f t="shared" si="3545"/>
        <v>11690905.187743636</v>
      </c>
      <c r="AE246" s="356">
        <f t="shared" si="3545"/>
        <v>0</v>
      </c>
      <c r="AF246" s="356">
        <f t="shared" si="3545"/>
        <v>0</v>
      </c>
      <c r="AG246" s="356">
        <f t="shared" si="3545"/>
        <v>0</v>
      </c>
      <c r="AH246" s="356">
        <f t="shared" si="3545"/>
        <v>1545942.7384098128</v>
      </c>
      <c r="AI246" s="356">
        <f t="shared" si="3545"/>
        <v>1550084.704429429</v>
      </c>
      <c r="AJ246" s="356">
        <f t="shared" si="3545"/>
        <v>1554683.3983208828</v>
      </c>
      <c r="AK246" s="356">
        <f t="shared" si="3545"/>
        <v>1559146.7368976919</v>
      </c>
      <c r="AL246" s="356">
        <f t="shared" si="3545"/>
        <v>1563622.889267504</v>
      </c>
      <c r="AM246" s="356">
        <f t="shared" si="3545"/>
        <v>1568111.892217421</v>
      </c>
      <c r="AN246" s="356">
        <f t="shared" si="3545"/>
        <v>1572613.7826401568</v>
      </c>
      <c r="AO246" s="356">
        <f t="shared" si="3545"/>
        <v>1577128.5975343406</v>
      </c>
      <c r="AP246" s="356">
        <f t="shared" ref="AP246:BU246" si="3546">CHOOSE(Scenario,AP242,AP243,AP244)</f>
        <v>24555154.251822602</v>
      </c>
      <c r="AQ246" s="356">
        <f t="shared" si="3546"/>
        <v>1586197.149262971</v>
      </c>
      <c r="AR246" s="356">
        <f t="shared" si="3546"/>
        <v>1590750.9606269931</v>
      </c>
      <c r="AS246" s="356">
        <f t="shared" si="3546"/>
        <v>1595317.845522227</v>
      </c>
      <c r="AT246" s="356">
        <f t="shared" si="3546"/>
        <v>1599897.841481457</v>
      </c>
      <c r="AU246" s="356">
        <f t="shared" si="3546"/>
        <v>1604184.3666739038</v>
      </c>
      <c r="AV246" s="356">
        <f t="shared" si="3546"/>
        <v>1608943.5600436004</v>
      </c>
      <c r="AW246" s="356">
        <f t="shared" si="3546"/>
        <v>1613562.6740491961</v>
      </c>
      <c r="AX246" s="356">
        <f t="shared" si="3546"/>
        <v>1618195.0490632737</v>
      </c>
      <c r="AY246" s="356">
        <f t="shared" si="3546"/>
        <v>1622840.7231568454</v>
      </c>
      <c r="AZ246" s="356">
        <f t="shared" si="3546"/>
        <v>1222532.1463431369</v>
      </c>
      <c r="BA246" s="356">
        <f t="shared" si="3546"/>
        <v>0</v>
      </c>
      <c r="BB246" s="356">
        <f t="shared" si="3546"/>
        <v>23775298.238928735</v>
      </c>
      <c r="BC246" s="356">
        <f t="shared" si="3546"/>
        <v>0</v>
      </c>
      <c r="BD246" s="356">
        <f t="shared" si="3546"/>
        <v>0</v>
      </c>
      <c r="BE246" s="356">
        <f t="shared" si="3546"/>
        <v>0</v>
      </c>
      <c r="BF246" s="356">
        <f t="shared" si="3546"/>
        <v>0</v>
      </c>
      <c r="BG246" s="356">
        <f t="shared" si="3546"/>
        <v>0</v>
      </c>
      <c r="BH246" s="356">
        <f t="shared" si="3546"/>
        <v>0</v>
      </c>
      <c r="BI246" s="356">
        <f t="shared" si="3546"/>
        <v>0</v>
      </c>
      <c r="BJ246" s="356">
        <f t="shared" si="3546"/>
        <v>0</v>
      </c>
      <c r="BK246" s="356">
        <f t="shared" si="3546"/>
        <v>0</v>
      </c>
      <c r="BL246" s="356">
        <f t="shared" si="3546"/>
        <v>0</v>
      </c>
      <c r="BM246" s="356">
        <f t="shared" si="3546"/>
        <v>0</v>
      </c>
      <c r="BN246" s="356">
        <f t="shared" si="3546"/>
        <v>24605082.315122917</v>
      </c>
      <c r="BO246" s="356">
        <f t="shared" si="3546"/>
        <v>0</v>
      </c>
      <c r="BP246" s="356">
        <f t="shared" si="3546"/>
        <v>0</v>
      </c>
      <c r="BQ246" s="356">
        <f t="shared" si="3546"/>
        <v>0</v>
      </c>
      <c r="BR246" s="356">
        <f t="shared" si="3546"/>
        <v>0</v>
      </c>
      <c r="BS246" s="356">
        <f t="shared" si="3546"/>
        <v>0</v>
      </c>
      <c r="BT246" s="356">
        <f t="shared" si="3546"/>
        <v>0</v>
      </c>
      <c r="BU246" s="356">
        <f t="shared" si="3546"/>
        <v>0</v>
      </c>
      <c r="BV246" s="356">
        <f t="shared" ref="BV246:DA246" si="3547">CHOOSE(Scenario,BV242,BV243,BV244)</f>
        <v>0</v>
      </c>
      <c r="BW246" s="356">
        <f t="shared" si="3547"/>
        <v>0</v>
      </c>
      <c r="BX246" s="356">
        <f t="shared" si="3547"/>
        <v>0</v>
      </c>
      <c r="BY246" s="356">
        <f t="shared" si="3547"/>
        <v>0</v>
      </c>
      <c r="BZ246" s="356">
        <f t="shared" si="3547"/>
        <v>25466260.196152236</v>
      </c>
      <c r="CA246" s="356">
        <f t="shared" si="3547"/>
        <v>0</v>
      </c>
      <c r="CB246" s="356">
        <f t="shared" si="3547"/>
        <v>0</v>
      </c>
      <c r="CC246" s="356">
        <f t="shared" si="3547"/>
        <v>0</v>
      </c>
      <c r="CD246" s="356">
        <f t="shared" si="3547"/>
        <v>0</v>
      </c>
      <c r="CE246" s="356">
        <f t="shared" si="3547"/>
        <v>0</v>
      </c>
      <c r="CF246" s="356">
        <f t="shared" si="3547"/>
        <v>0</v>
      </c>
      <c r="CG246" s="356">
        <f t="shared" si="3547"/>
        <v>0</v>
      </c>
      <c r="CH246" s="356">
        <f t="shared" si="3547"/>
        <v>0</v>
      </c>
      <c r="CI246" s="356">
        <f t="shared" si="3547"/>
        <v>0</v>
      </c>
      <c r="CJ246" s="356">
        <f t="shared" si="3547"/>
        <v>0</v>
      </c>
      <c r="CK246" s="356">
        <f t="shared" si="3547"/>
        <v>0</v>
      </c>
      <c r="CL246" s="356">
        <f t="shared" si="3547"/>
        <v>26355060.705766246</v>
      </c>
      <c r="CM246" s="356">
        <f t="shared" si="3547"/>
        <v>0</v>
      </c>
      <c r="CN246" s="356">
        <f t="shared" si="3547"/>
        <v>0</v>
      </c>
      <c r="CO246" s="356">
        <f t="shared" si="3547"/>
        <v>0</v>
      </c>
      <c r="CP246" s="356">
        <f t="shared" si="3547"/>
        <v>0</v>
      </c>
      <c r="CQ246" s="356">
        <f t="shared" si="3547"/>
        <v>0</v>
      </c>
      <c r="CR246" s="356">
        <f t="shared" si="3547"/>
        <v>0</v>
      </c>
      <c r="CS246" s="356">
        <f t="shared" si="3547"/>
        <v>0</v>
      </c>
      <c r="CT246" s="356">
        <f t="shared" si="3547"/>
        <v>0</v>
      </c>
      <c r="CU246" s="356">
        <f t="shared" si="3547"/>
        <v>0</v>
      </c>
      <c r="CV246" s="356">
        <f t="shared" si="3547"/>
        <v>0</v>
      </c>
      <c r="CW246" s="356">
        <f t="shared" si="3547"/>
        <v>0</v>
      </c>
      <c r="CX246" s="356">
        <f t="shared" si="3547"/>
        <v>27274881.331400644</v>
      </c>
      <c r="CY246" s="356">
        <f t="shared" si="3547"/>
        <v>0</v>
      </c>
      <c r="CZ246" s="356">
        <f t="shared" si="3547"/>
        <v>0</v>
      </c>
      <c r="DA246" s="356">
        <f t="shared" si="3547"/>
        <v>0</v>
      </c>
      <c r="DB246" s="356">
        <f t="shared" ref="DB246:EB246" si="3548">CHOOSE(Scenario,DB242,DB243,DB244)</f>
        <v>0</v>
      </c>
      <c r="DC246" s="356">
        <f t="shared" si="3548"/>
        <v>0</v>
      </c>
      <c r="DD246" s="356">
        <f t="shared" si="3548"/>
        <v>0</v>
      </c>
      <c r="DE246" s="356">
        <f t="shared" si="3548"/>
        <v>0</v>
      </c>
      <c r="DF246" s="356">
        <f t="shared" si="3548"/>
        <v>0</v>
      </c>
      <c r="DG246" s="356">
        <f t="shared" si="3548"/>
        <v>0</v>
      </c>
      <c r="DH246" s="356">
        <f t="shared" si="3548"/>
        <v>0</v>
      </c>
      <c r="DI246" s="356">
        <f t="shared" si="3548"/>
        <v>0</v>
      </c>
      <c r="DJ246" s="356">
        <f t="shared" si="3548"/>
        <v>28226804.709246013</v>
      </c>
      <c r="DK246" s="356">
        <f t="shared" si="3548"/>
        <v>0</v>
      </c>
      <c r="DL246" s="356">
        <f t="shared" si="3548"/>
        <v>0</v>
      </c>
      <c r="DM246" s="356">
        <f t="shared" si="3548"/>
        <v>0</v>
      </c>
      <c r="DN246" s="356">
        <f t="shared" si="3548"/>
        <v>0</v>
      </c>
      <c r="DO246" s="356">
        <f t="shared" si="3548"/>
        <v>0</v>
      </c>
      <c r="DP246" s="356">
        <f t="shared" si="3548"/>
        <v>0</v>
      </c>
      <c r="DQ246" s="356">
        <f t="shared" si="3548"/>
        <v>0</v>
      </c>
      <c r="DR246" s="356">
        <f t="shared" si="3548"/>
        <v>0</v>
      </c>
      <c r="DS246" s="356">
        <f t="shared" si="3548"/>
        <v>0</v>
      </c>
      <c r="DT246" s="356">
        <f t="shared" si="3548"/>
        <v>0</v>
      </c>
      <c r="DU246" s="356">
        <f t="shared" si="3548"/>
        <v>0</v>
      </c>
      <c r="DV246" s="356">
        <f t="shared" si="3548"/>
        <v>29214742.874069627</v>
      </c>
      <c r="DW246" s="356">
        <f t="shared" si="3548"/>
        <v>0</v>
      </c>
      <c r="DX246" s="356">
        <f t="shared" si="3548"/>
        <v>0</v>
      </c>
      <c r="DY246" s="356">
        <f t="shared" si="3548"/>
        <v>0</v>
      </c>
      <c r="DZ246" s="356">
        <f t="shared" si="3548"/>
        <v>0</v>
      </c>
      <c r="EA246" s="356">
        <f t="shared" si="3548"/>
        <v>0</v>
      </c>
      <c r="EB246" s="357">
        <f t="shared" si="3548"/>
        <v>0</v>
      </c>
    </row>
    <row r="247" spans="1:132" ht="13" x14ac:dyDescent="0.3">
      <c r="C247" s="154"/>
      <c r="G247" s="52"/>
      <c r="H247" s="29"/>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row>
    <row r="248" spans="1:132" ht="13" x14ac:dyDescent="0.3">
      <c r="B248" s="334"/>
      <c r="C248" s="335" t="s">
        <v>574</v>
      </c>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c r="BZ248" s="336"/>
      <c r="CA248" s="336"/>
      <c r="CB248" s="336"/>
      <c r="CC248" s="336"/>
      <c r="CD248" s="336"/>
      <c r="CE248" s="336"/>
      <c r="CF248" s="336"/>
      <c r="CG248" s="336"/>
      <c r="CH248" s="336"/>
      <c r="CI248" s="336"/>
      <c r="CJ248" s="336"/>
      <c r="CK248" s="336"/>
      <c r="CL248" s="336"/>
      <c r="CM248" s="336"/>
      <c r="CN248" s="336"/>
      <c r="CO248" s="336"/>
      <c r="CP248" s="336"/>
      <c r="CQ248" s="336"/>
      <c r="CR248" s="336"/>
      <c r="CS248" s="336"/>
      <c r="CT248" s="336"/>
      <c r="CU248" s="336"/>
      <c r="CV248" s="336"/>
      <c r="CW248" s="336"/>
      <c r="CX248" s="336"/>
      <c r="CY248" s="336"/>
      <c r="CZ248" s="336"/>
      <c r="DA248" s="336"/>
      <c r="DB248" s="336"/>
      <c r="DC248" s="336"/>
      <c r="DD248" s="336"/>
      <c r="DE248" s="336"/>
      <c r="DF248" s="336"/>
      <c r="DG248" s="336"/>
      <c r="DH248" s="336"/>
      <c r="DI248" s="336"/>
      <c r="DJ248" s="336"/>
      <c r="DK248" s="336"/>
      <c r="DL248" s="336"/>
      <c r="DM248" s="336"/>
      <c r="DN248" s="336"/>
      <c r="DO248" s="336"/>
      <c r="DP248" s="336"/>
      <c r="DQ248" s="336"/>
      <c r="DR248" s="336"/>
      <c r="DS248" s="336"/>
      <c r="DT248" s="336"/>
      <c r="DU248" s="336"/>
      <c r="DV248" s="336"/>
      <c r="DW248" s="336"/>
      <c r="DX248" s="336"/>
      <c r="DY248" s="336"/>
      <c r="DZ248" s="336"/>
      <c r="EA248" s="336"/>
      <c r="EB248" s="337"/>
    </row>
    <row r="249" spans="1:132" ht="13" x14ac:dyDescent="0.3">
      <c r="C249" s="154"/>
      <c r="G249" s="52"/>
      <c r="H249" s="29"/>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row>
    <row r="250" spans="1:132" ht="13" x14ac:dyDescent="0.3">
      <c r="B250" s="34"/>
      <c r="C250" s="2" t="s">
        <v>516</v>
      </c>
      <c r="D250" s="34"/>
      <c r="E250" s="34"/>
      <c r="F250" s="34"/>
      <c r="G250" s="67"/>
      <c r="H250" s="35"/>
      <c r="I250" s="34"/>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row>
    <row r="251" spans="1:132" ht="13" outlineLevel="1" x14ac:dyDescent="0.3">
      <c r="C251" s="339" t="s">
        <v>500</v>
      </c>
      <c r="E251" s="38"/>
      <c r="G251" s="52"/>
      <c r="H251" s="29"/>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row>
    <row r="252" spans="1:132" outlineLevel="1" x14ac:dyDescent="0.25">
      <c r="C252" s="317" t="s">
        <v>536</v>
      </c>
      <c r="D252" s="79">
        <f>Assumptions!I33</f>
        <v>45170</v>
      </c>
      <c r="E252" s="79">
        <f>Assumptions!I13</f>
        <v>45658</v>
      </c>
      <c r="G252" s="52" t="s">
        <v>604</v>
      </c>
      <c r="H252" s="46">
        <f t="shared" ref="H252" si="3549">SUM(J252:EB252)</f>
        <v>0</v>
      </c>
      <c r="J252" s="82">
        <f t="shared" ref="J252:AO252" si="3550">$D$259*(MONTH($D$252)=J$5)*(AND(J$7&gt;=$D$252,J$7&lt;$E$252))</f>
        <v>0</v>
      </c>
      <c r="K252" s="82">
        <f t="shared" si="3550"/>
        <v>0</v>
      </c>
      <c r="L252" s="82">
        <f t="shared" si="3550"/>
        <v>0</v>
      </c>
      <c r="M252" s="82">
        <f t="shared" si="3550"/>
        <v>0</v>
      </c>
      <c r="N252" s="82">
        <f t="shared" si="3550"/>
        <v>0</v>
      </c>
      <c r="O252" s="82">
        <f t="shared" si="3550"/>
        <v>0</v>
      </c>
      <c r="P252" s="82">
        <f t="shared" si="3550"/>
        <v>0</v>
      </c>
      <c r="Q252" s="82">
        <f t="shared" si="3550"/>
        <v>0</v>
      </c>
      <c r="R252" s="82">
        <f t="shared" si="3550"/>
        <v>0</v>
      </c>
      <c r="S252" s="82">
        <f t="shared" si="3550"/>
        <v>0</v>
      </c>
      <c r="T252" s="82">
        <f t="shared" si="3550"/>
        <v>0</v>
      </c>
      <c r="U252" s="82">
        <f t="shared" si="3550"/>
        <v>0</v>
      </c>
      <c r="V252" s="82">
        <f t="shared" si="3550"/>
        <v>0</v>
      </c>
      <c r="W252" s="82">
        <f t="shared" si="3550"/>
        <v>0</v>
      </c>
      <c r="X252" s="82">
        <f t="shared" si="3550"/>
        <v>0</v>
      </c>
      <c r="Y252" s="82">
        <f t="shared" si="3550"/>
        <v>0</v>
      </c>
      <c r="Z252" s="82">
        <f t="shared" si="3550"/>
        <v>0</v>
      </c>
      <c r="AA252" s="82">
        <f t="shared" si="3550"/>
        <v>0</v>
      </c>
      <c r="AB252" s="82">
        <f t="shared" si="3550"/>
        <v>0</v>
      </c>
      <c r="AC252" s="82">
        <f t="shared" si="3550"/>
        <v>0</v>
      </c>
      <c r="AD252" s="82">
        <f t="shared" si="3550"/>
        <v>0</v>
      </c>
      <c r="AE252" s="82">
        <f t="shared" si="3550"/>
        <v>0</v>
      </c>
      <c r="AF252" s="82">
        <f t="shared" si="3550"/>
        <v>0</v>
      </c>
      <c r="AG252" s="82">
        <f t="shared" si="3550"/>
        <v>0</v>
      </c>
      <c r="AH252" s="82">
        <f t="shared" si="3550"/>
        <v>0</v>
      </c>
      <c r="AI252" s="82">
        <f t="shared" si="3550"/>
        <v>0</v>
      </c>
      <c r="AJ252" s="82">
        <f t="shared" si="3550"/>
        <v>0</v>
      </c>
      <c r="AK252" s="82">
        <f t="shared" si="3550"/>
        <v>0</v>
      </c>
      <c r="AL252" s="82">
        <f t="shared" si="3550"/>
        <v>0</v>
      </c>
      <c r="AM252" s="82">
        <f t="shared" si="3550"/>
        <v>0</v>
      </c>
      <c r="AN252" s="82">
        <f t="shared" si="3550"/>
        <v>0</v>
      </c>
      <c r="AO252" s="82">
        <f t="shared" si="3550"/>
        <v>0</v>
      </c>
      <c r="AP252" s="82">
        <f t="shared" ref="AP252:BU252" si="3551">$D$259*(MONTH($D$252)=AP$5)*(AND(AP$7&gt;=$D$252,AP$7&lt;$E$252))</f>
        <v>0</v>
      </c>
      <c r="AQ252" s="82">
        <f t="shared" si="3551"/>
        <v>0</v>
      </c>
      <c r="AR252" s="82">
        <f t="shared" si="3551"/>
        <v>0</v>
      </c>
      <c r="AS252" s="82">
        <f t="shared" si="3551"/>
        <v>0</v>
      </c>
      <c r="AT252" s="82">
        <f t="shared" si="3551"/>
        <v>0</v>
      </c>
      <c r="AU252" s="82">
        <f t="shared" si="3551"/>
        <v>0</v>
      </c>
      <c r="AV252" s="82">
        <f t="shared" si="3551"/>
        <v>0</v>
      </c>
      <c r="AW252" s="82">
        <f t="shared" si="3551"/>
        <v>0</v>
      </c>
      <c r="AX252" s="82">
        <f t="shared" si="3551"/>
        <v>0</v>
      </c>
      <c r="AY252" s="82">
        <f t="shared" si="3551"/>
        <v>0</v>
      </c>
      <c r="AZ252" s="82">
        <f t="shared" si="3551"/>
        <v>0</v>
      </c>
      <c r="BA252" s="82">
        <f t="shared" si="3551"/>
        <v>0</v>
      </c>
      <c r="BB252" s="82">
        <f t="shared" si="3551"/>
        <v>0</v>
      </c>
      <c r="BC252" s="82">
        <f t="shared" si="3551"/>
        <v>0</v>
      </c>
      <c r="BD252" s="82">
        <f t="shared" si="3551"/>
        <v>0</v>
      </c>
      <c r="BE252" s="82">
        <f t="shared" si="3551"/>
        <v>0</v>
      </c>
      <c r="BF252" s="82">
        <f t="shared" si="3551"/>
        <v>0</v>
      </c>
      <c r="BG252" s="82">
        <f t="shared" si="3551"/>
        <v>0</v>
      </c>
      <c r="BH252" s="82">
        <f t="shared" si="3551"/>
        <v>0</v>
      </c>
      <c r="BI252" s="82">
        <f t="shared" si="3551"/>
        <v>0</v>
      </c>
      <c r="BJ252" s="82">
        <f t="shared" si="3551"/>
        <v>0</v>
      </c>
      <c r="BK252" s="82">
        <f t="shared" si="3551"/>
        <v>0</v>
      </c>
      <c r="BL252" s="82">
        <f t="shared" si="3551"/>
        <v>0</v>
      </c>
      <c r="BM252" s="82">
        <f t="shared" si="3551"/>
        <v>0</v>
      </c>
      <c r="BN252" s="82">
        <f t="shared" si="3551"/>
        <v>0</v>
      </c>
      <c r="BO252" s="82">
        <f t="shared" si="3551"/>
        <v>0</v>
      </c>
      <c r="BP252" s="82">
        <f t="shared" si="3551"/>
        <v>0</v>
      </c>
      <c r="BQ252" s="82">
        <f t="shared" si="3551"/>
        <v>0</v>
      </c>
      <c r="BR252" s="82">
        <f t="shared" si="3551"/>
        <v>0</v>
      </c>
      <c r="BS252" s="82">
        <f t="shared" si="3551"/>
        <v>0</v>
      </c>
      <c r="BT252" s="82">
        <f t="shared" si="3551"/>
        <v>0</v>
      </c>
      <c r="BU252" s="82">
        <f t="shared" si="3551"/>
        <v>0</v>
      </c>
      <c r="BV252" s="82">
        <f t="shared" ref="BV252:DA252" si="3552">$D$259*(MONTH($D$252)=BV$5)*(AND(BV$7&gt;=$D$252,BV$7&lt;$E$252))</f>
        <v>0</v>
      </c>
      <c r="BW252" s="82">
        <f t="shared" si="3552"/>
        <v>0</v>
      </c>
      <c r="BX252" s="82">
        <f t="shared" si="3552"/>
        <v>0</v>
      </c>
      <c r="BY252" s="82">
        <f t="shared" si="3552"/>
        <v>0</v>
      </c>
      <c r="BZ252" s="82">
        <f t="shared" si="3552"/>
        <v>0</v>
      </c>
      <c r="CA252" s="82">
        <f t="shared" si="3552"/>
        <v>0</v>
      </c>
      <c r="CB252" s="82">
        <f t="shared" si="3552"/>
        <v>0</v>
      </c>
      <c r="CC252" s="82">
        <f t="shared" si="3552"/>
        <v>0</v>
      </c>
      <c r="CD252" s="82">
        <f t="shared" si="3552"/>
        <v>0</v>
      </c>
      <c r="CE252" s="82">
        <f t="shared" si="3552"/>
        <v>0</v>
      </c>
      <c r="CF252" s="82">
        <f t="shared" si="3552"/>
        <v>0</v>
      </c>
      <c r="CG252" s="82">
        <f t="shared" si="3552"/>
        <v>0</v>
      </c>
      <c r="CH252" s="82">
        <f t="shared" si="3552"/>
        <v>0</v>
      </c>
      <c r="CI252" s="82">
        <f t="shared" si="3552"/>
        <v>0</v>
      </c>
      <c r="CJ252" s="82">
        <f t="shared" si="3552"/>
        <v>0</v>
      </c>
      <c r="CK252" s="82">
        <f t="shared" si="3552"/>
        <v>0</v>
      </c>
      <c r="CL252" s="82">
        <f t="shared" si="3552"/>
        <v>0</v>
      </c>
      <c r="CM252" s="82">
        <f t="shared" si="3552"/>
        <v>0</v>
      </c>
      <c r="CN252" s="82">
        <f t="shared" si="3552"/>
        <v>0</v>
      </c>
      <c r="CO252" s="82">
        <f t="shared" si="3552"/>
        <v>0</v>
      </c>
      <c r="CP252" s="82">
        <f t="shared" si="3552"/>
        <v>0</v>
      </c>
      <c r="CQ252" s="82">
        <f t="shared" si="3552"/>
        <v>0</v>
      </c>
      <c r="CR252" s="82">
        <f t="shared" si="3552"/>
        <v>0</v>
      </c>
      <c r="CS252" s="82">
        <f t="shared" si="3552"/>
        <v>0</v>
      </c>
      <c r="CT252" s="82">
        <f t="shared" si="3552"/>
        <v>0</v>
      </c>
      <c r="CU252" s="82">
        <f t="shared" si="3552"/>
        <v>0</v>
      </c>
      <c r="CV252" s="82">
        <f t="shared" si="3552"/>
        <v>0</v>
      </c>
      <c r="CW252" s="82">
        <f t="shared" si="3552"/>
        <v>0</v>
      </c>
      <c r="CX252" s="82">
        <f t="shared" si="3552"/>
        <v>0</v>
      </c>
      <c r="CY252" s="82">
        <f t="shared" si="3552"/>
        <v>0</v>
      </c>
      <c r="CZ252" s="82">
        <f t="shared" si="3552"/>
        <v>0</v>
      </c>
      <c r="DA252" s="82">
        <f t="shared" si="3552"/>
        <v>0</v>
      </c>
      <c r="DB252" s="82">
        <f t="shared" ref="DB252:EB252" si="3553">$D$259*(MONTH($D$252)=DB$5)*(AND(DB$7&gt;=$D$252,DB$7&lt;$E$252))</f>
        <v>0</v>
      </c>
      <c r="DC252" s="82">
        <f t="shared" si="3553"/>
        <v>0</v>
      </c>
      <c r="DD252" s="82">
        <f t="shared" si="3553"/>
        <v>0</v>
      </c>
      <c r="DE252" s="82">
        <f t="shared" si="3553"/>
        <v>0</v>
      </c>
      <c r="DF252" s="82">
        <f t="shared" si="3553"/>
        <v>0</v>
      </c>
      <c r="DG252" s="82">
        <f t="shared" si="3553"/>
        <v>0</v>
      </c>
      <c r="DH252" s="82">
        <f t="shared" si="3553"/>
        <v>0</v>
      </c>
      <c r="DI252" s="82">
        <f t="shared" si="3553"/>
        <v>0</v>
      </c>
      <c r="DJ252" s="82">
        <f t="shared" si="3553"/>
        <v>0</v>
      </c>
      <c r="DK252" s="82">
        <f t="shared" si="3553"/>
        <v>0</v>
      </c>
      <c r="DL252" s="82">
        <f t="shared" si="3553"/>
        <v>0</v>
      </c>
      <c r="DM252" s="82">
        <f t="shared" si="3553"/>
        <v>0</v>
      </c>
      <c r="DN252" s="82">
        <f t="shared" si="3553"/>
        <v>0</v>
      </c>
      <c r="DO252" s="82">
        <f t="shared" si="3553"/>
        <v>0</v>
      </c>
      <c r="DP252" s="82">
        <f t="shared" si="3553"/>
        <v>0</v>
      </c>
      <c r="DQ252" s="82">
        <f t="shared" si="3553"/>
        <v>0</v>
      </c>
      <c r="DR252" s="82">
        <f t="shared" si="3553"/>
        <v>0</v>
      </c>
      <c r="DS252" s="82">
        <f t="shared" si="3553"/>
        <v>0</v>
      </c>
      <c r="DT252" s="82">
        <f t="shared" si="3553"/>
        <v>0</v>
      </c>
      <c r="DU252" s="82">
        <f t="shared" si="3553"/>
        <v>0</v>
      </c>
      <c r="DV252" s="82">
        <f t="shared" si="3553"/>
        <v>0</v>
      </c>
      <c r="DW252" s="82">
        <f t="shared" si="3553"/>
        <v>0</v>
      </c>
      <c r="DX252" s="82">
        <f t="shared" si="3553"/>
        <v>0</v>
      </c>
      <c r="DY252" s="82">
        <f t="shared" si="3553"/>
        <v>0</v>
      </c>
      <c r="DZ252" s="82">
        <f t="shared" si="3553"/>
        <v>0</v>
      </c>
      <c r="EA252" s="82">
        <f t="shared" si="3553"/>
        <v>0</v>
      </c>
      <c r="EB252" s="82">
        <f t="shared" si="3553"/>
        <v>0</v>
      </c>
    </row>
    <row r="253" spans="1:132" outlineLevel="1" x14ac:dyDescent="0.25">
      <c r="C253" s="317" t="s">
        <v>537</v>
      </c>
      <c r="D253" s="31">
        <f>Costs!$I$39</f>
        <v>1.9</v>
      </c>
      <c r="E253" s="31">
        <f>Costs!$I$40</f>
        <v>0.4</v>
      </c>
      <c r="G253" s="52" t="s">
        <v>220</v>
      </c>
      <c r="H253" s="29"/>
      <c r="J253" s="312">
        <f t="shared" ref="J253:BU253" si="3554">$D253-$E253</f>
        <v>1.5</v>
      </c>
      <c r="K253" s="312">
        <f t="shared" si="3554"/>
        <v>1.5</v>
      </c>
      <c r="L253" s="312">
        <f t="shared" si="3554"/>
        <v>1.5</v>
      </c>
      <c r="M253" s="312">
        <f t="shared" si="3554"/>
        <v>1.5</v>
      </c>
      <c r="N253" s="312">
        <f t="shared" si="3554"/>
        <v>1.5</v>
      </c>
      <c r="O253" s="312">
        <f t="shared" si="3554"/>
        <v>1.5</v>
      </c>
      <c r="P253" s="312">
        <f t="shared" si="3554"/>
        <v>1.5</v>
      </c>
      <c r="Q253" s="312">
        <f t="shared" si="3554"/>
        <v>1.5</v>
      </c>
      <c r="R253" s="312">
        <f t="shared" si="3554"/>
        <v>1.5</v>
      </c>
      <c r="S253" s="312">
        <f t="shared" si="3554"/>
        <v>1.5</v>
      </c>
      <c r="T253" s="312">
        <f t="shared" si="3554"/>
        <v>1.5</v>
      </c>
      <c r="U253" s="312">
        <f t="shared" si="3554"/>
        <v>1.5</v>
      </c>
      <c r="V253" s="312">
        <f t="shared" si="3554"/>
        <v>1.5</v>
      </c>
      <c r="W253" s="312">
        <f t="shared" si="3554"/>
        <v>1.5</v>
      </c>
      <c r="X253" s="312">
        <f t="shared" si="3554"/>
        <v>1.5</v>
      </c>
      <c r="Y253" s="312">
        <f t="shared" si="3554"/>
        <v>1.5</v>
      </c>
      <c r="Z253" s="312">
        <f t="shared" si="3554"/>
        <v>1.5</v>
      </c>
      <c r="AA253" s="312">
        <f t="shared" si="3554"/>
        <v>1.5</v>
      </c>
      <c r="AB253" s="312">
        <f t="shared" si="3554"/>
        <v>1.5</v>
      </c>
      <c r="AC253" s="312">
        <f t="shared" si="3554"/>
        <v>1.5</v>
      </c>
      <c r="AD253" s="312">
        <f t="shared" si="3554"/>
        <v>1.5</v>
      </c>
      <c r="AE253" s="312">
        <f t="shared" si="3554"/>
        <v>1.5</v>
      </c>
      <c r="AF253" s="312">
        <f t="shared" si="3554"/>
        <v>1.5</v>
      </c>
      <c r="AG253" s="312">
        <f t="shared" si="3554"/>
        <v>1.5</v>
      </c>
      <c r="AH253" s="312">
        <f t="shared" si="3554"/>
        <v>1.5</v>
      </c>
      <c r="AI253" s="312">
        <f t="shared" si="3554"/>
        <v>1.5</v>
      </c>
      <c r="AJ253" s="312">
        <f t="shared" si="3554"/>
        <v>1.5</v>
      </c>
      <c r="AK253" s="312">
        <f t="shared" si="3554"/>
        <v>1.5</v>
      </c>
      <c r="AL253" s="312">
        <f t="shared" si="3554"/>
        <v>1.5</v>
      </c>
      <c r="AM253" s="312">
        <f t="shared" si="3554"/>
        <v>1.5</v>
      </c>
      <c r="AN253" s="312">
        <f t="shared" si="3554"/>
        <v>1.5</v>
      </c>
      <c r="AO253" s="312">
        <f t="shared" si="3554"/>
        <v>1.5</v>
      </c>
      <c r="AP253" s="312">
        <f t="shared" si="3554"/>
        <v>1.5</v>
      </c>
      <c r="AQ253" s="312">
        <f t="shared" si="3554"/>
        <v>1.5</v>
      </c>
      <c r="AR253" s="312">
        <f t="shared" si="3554"/>
        <v>1.5</v>
      </c>
      <c r="AS253" s="312">
        <f t="shared" si="3554"/>
        <v>1.5</v>
      </c>
      <c r="AT253" s="312">
        <f t="shared" si="3554"/>
        <v>1.5</v>
      </c>
      <c r="AU253" s="312">
        <f t="shared" si="3554"/>
        <v>1.5</v>
      </c>
      <c r="AV253" s="312">
        <f t="shared" si="3554"/>
        <v>1.5</v>
      </c>
      <c r="AW253" s="312">
        <f t="shared" si="3554"/>
        <v>1.5</v>
      </c>
      <c r="AX253" s="312">
        <f t="shared" si="3554"/>
        <v>1.5</v>
      </c>
      <c r="AY253" s="312">
        <f t="shared" si="3554"/>
        <v>1.5</v>
      </c>
      <c r="AZ253" s="312">
        <f t="shared" si="3554"/>
        <v>1.5</v>
      </c>
      <c r="BA253" s="312">
        <f t="shared" si="3554"/>
        <v>1.5</v>
      </c>
      <c r="BB253" s="312">
        <f t="shared" si="3554"/>
        <v>1.5</v>
      </c>
      <c r="BC253" s="312">
        <f t="shared" si="3554"/>
        <v>1.5</v>
      </c>
      <c r="BD253" s="312">
        <f t="shared" si="3554"/>
        <v>1.5</v>
      </c>
      <c r="BE253" s="312">
        <f t="shared" si="3554"/>
        <v>1.5</v>
      </c>
      <c r="BF253" s="312">
        <f t="shared" si="3554"/>
        <v>1.5</v>
      </c>
      <c r="BG253" s="312">
        <f t="shared" si="3554"/>
        <v>1.5</v>
      </c>
      <c r="BH253" s="312">
        <f t="shared" si="3554"/>
        <v>1.5</v>
      </c>
      <c r="BI253" s="312">
        <f t="shared" si="3554"/>
        <v>1.5</v>
      </c>
      <c r="BJ253" s="312">
        <f t="shared" si="3554"/>
        <v>1.5</v>
      </c>
      <c r="BK253" s="312">
        <f t="shared" si="3554"/>
        <v>1.5</v>
      </c>
      <c r="BL253" s="312">
        <f t="shared" si="3554"/>
        <v>1.5</v>
      </c>
      <c r="BM253" s="312">
        <f t="shared" si="3554"/>
        <v>1.5</v>
      </c>
      <c r="BN253" s="312">
        <f t="shared" si="3554"/>
        <v>1.5</v>
      </c>
      <c r="BO253" s="312">
        <f t="shared" si="3554"/>
        <v>1.5</v>
      </c>
      <c r="BP253" s="312">
        <f t="shared" si="3554"/>
        <v>1.5</v>
      </c>
      <c r="BQ253" s="312">
        <f t="shared" si="3554"/>
        <v>1.5</v>
      </c>
      <c r="BR253" s="312">
        <f t="shared" si="3554"/>
        <v>1.5</v>
      </c>
      <c r="BS253" s="312">
        <f t="shared" si="3554"/>
        <v>1.5</v>
      </c>
      <c r="BT253" s="312">
        <f t="shared" si="3554"/>
        <v>1.5</v>
      </c>
      <c r="BU253" s="312">
        <f t="shared" si="3554"/>
        <v>1.5</v>
      </c>
      <c r="BV253" s="312">
        <f t="shared" ref="BV253:EB253" si="3555">$D253-$E253</f>
        <v>1.5</v>
      </c>
      <c r="BW253" s="312">
        <f t="shared" si="3555"/>
        <v>1.5</v>
      </c>
      <c r="BX253" s="312">
        <f t="shared" si="3555"/>
        <v>1.5</v>
      </c>
      <c r="BY253" s="312">
        <f t="shared" si="3555"/>
        <v>1.5</v>
      </c>
      <c r="BZ253" s="312">
        <f t="shared" si="3555"/>
        <v>1.5</v>
      </c>
      <c r="CA253" s="312">
        <f t="shared" si="3555"/>
        <v>1.5</v>
      </c>
      <c r="CB253" s="312">
        <f t="shared" si="3555"/>
        <v>1.5</v>
      </c>
      <c r="CC253" s="312">
        <f t="shared" si="3555"/>
        <v>1.5</v>
      </c>
      <c r="CD253" s="312">
        <f t="shared" si="3555"/>
        <v>1.5</v>
      </c>
      <c r="CE253" s="312">
        <f t="shared" si="3555"/>
        <v>1.5</v>
      </c>
      <c r="CF253" s="312">
        <f t="shared" si="3555"/>
        <v>1.5</v>
      </c>
      <c r="CG253" s="312">
        <f t="shared" si="3555"/>
        <v>1.5</v>
      </c>
      <c r="CH253" s="312">
        <f t="shared" si="3555"/>
        <v>1.5</v>
      </c>
      <c r="CI253" s="312">
        <f t="shared" si="3555"/>
        <v>1.5</v>
      </c>
      <c r="CJ253" s="312">
        <f t="shared" si="3555"/>
        <v>1.5</v>
      </c>
      <c r="CK253" s="312">
        <f t="shared" si="3555"/>
        <v>1.5</v>
      </c>
      <c r="CL253" s="312">
        <f t="shared" si="3555"/>
        <v>1.5</v>
      </c>
      <c r="CM253" s="312">
        <f t="shared" si="3555"/>
        <v>1.5</v>
      </c>
      <c r="CN253" s="312">
        <f t="shared" si="3555"/>
        <v>1.5</v>
      </c>
      <c r="CO253" s="312">
        <f t="shared" si="3555"/>
        <v>1.5</v>
      </c>
      <c r="CP253" s="312">
        <f t="shared" si="3555"/>
        <v>1.5</v>
      </c>
      <c r="CQ253" s="312">
        <f t="shared" si="3555"/>
        <v>1.5</v>
      </c>
      <c r="CR253" s="312">
        <f t="shared" si="3555"/>
        <v>1.5</v>
      </c>
      <c r="CS253" s="312">
        <f t="shared" si="3555"/>
        <v>1.5</v>
      </c>
      <c r="CT253" s="312">
        <f t="shared" si="3555"/>
        <v>1.5</v>
      </c>
      <c r="CU253" s="312">
        <f t="shared" si="3555"/>
        <v>1.5</v>
      </c>
      <c r="CV253" s="312">
        <f t="shared" si="3555"/>
        <v>1.5</v>
      </c>
      <c r="CW253" s="312">
        <f t="shared" si="3555"/>
        <v>1.5</v>
      </c>
      <c r="CX253" s="312">
        <f t="shared" si="3555"/>
        <v>1.5</v>
      </c>
      <c r="CY253" s="312">
        <f t="shared" si="3555"/>
        <v>1.5</v>
      </c>
      <c r="CZ253" s="312">
        <f t="shared" si="3555"/>
        <v>1.5</v>
      </c>
      <c r="DA253" s="312">
        <f t="shared" si="3555"/>
        <v>1.5</v>
      </c>
      <c r="DB253" s="312">
        <f t="shared" si="3555"/>
        <v>1.5</v>
      </c>
      <c r="DC253" s="312">
        <f t="shared" si="3555"/>
        <v>1.5</v>
      </c>
      <c r="DD253" s="312">
        <f t="shared" si="3555"/>
        <v>1.5</v>
      </c>
      <c r="DE253" s="312">
        <f t="shared" si="3555"/>
        <v>1.5</v>
      </c>
      <c r="DF253" s="312">
        <f t="shared" si="3555"/>
        <v>1.5</v>
      </c>
      <c r="DG253" s="312">
        <f t="shared" si="3555"/>
        <v>1.5</v>
      </c>
      <c r="DH253" s="312">
        <f t="shared" si="3555"/>
        <v>1.5</v>
      </c>
      <c r="DI253" s="312">
        <f t="shared" si="3555"/>
        <v>1.5</v>
      </c>
      <c r="DJ253" s="312">
        <f t="shared" si="3555"/>
        <v>1.5</v>
      </c>
      <c r="DK253" s="312">
        <f t="shared" si="3555"/>
        <v>1.5</v>
      </c>
      <c r="DL253" s="312">
        <f t="shared" si="3555"/>
        <v>1.5</v>
      </c>
      <c r="DM253" s="312">
        <f t="shared" si="3555"/>
        <v>1.5</v>
      </c>
      <c r="DN253" s="312">
        <f t="shared" si="3555"/>
        <v>1.5</v>
      </c>
      <c r="DO253" s="312">
        <f t="shared" si="3555"/>
        <v>1.5</v>
      </c>
      <c r="DP253" s="312">
        <f t="shared" si="3555"/>
        <v>1.5</v>
      </c>
      <c r="DQ253" s="312">
        <f t="shared" si="3555"/>
        <v>1.5</v>
      </c>
      <c r="DR253" s="312">
        <f t="shared" si="3555"/>
        <v>1.5</v>
      </c>
      <c r="DS253" s="312">
        <f t="shared" si="3555"/>
        <v>1.5</v>
      </c>
      <c r="DT253" s="312">
        <f t="shared" si="3555"/>
        <v>1.5</v>
      </c>
      <c r="DU253" s="312">
        <f t="shared" si="3555"/>
        <v>1.5</v>
      </c>
      <c r="DV253" s="312">
        <f t="shared" si="3555"/>
        <v>1.5</v>
      </c>
      <c r="DW253" s="312">
        <f t="shared" si="3555"/>
        <v>1.5</v>
      </c>
      <c r="DX253" s="312">
        <f t="shared" si="3555"/>
        <v>1.5</v>
      </c>
      <c r="DY253" s="312">
        <f t="shared" si="3555"/>
        <v>1.5</v>
      </c>
      <c r="DZ253" s="312">
        <f t="shared" si="3555"/>
        <v>1.5</v>
      </c>
      <c r="EA253" s="312">
        <f t="shared" si="3555"/>
        <v>1.5</v>
      </c>
      <c r="EB253" s="312">
        <f t="shared" si="3555"/>
        <v>1.5</v>
      </c>
    </row>
    <row r="254" spans="1:132" outlineLevel="1" x14ac:dyDescent="0.25">
      <c r="C254" s="323" t="s">
        <v>538</v>
      </c>
      <c r="D254" s="38"/>
      <c r="E254" s="38"/>
      <c r="F254" s="38"/>
      <c r="G254" s="55" t="s">
        <v>220</v>
      </c>
      <c r="H254" s="316">
        <f t="shared" ref="H254" si="3556">SUM(J254:EB254)</f>
        <v>0</v>
      </c>
      <c r="I254" s="38"/>
      <c r="J254" s="314">
        <f>J252*J253</f>
        <v>0</v>
      </c>
      <c r="K254" s="314">
        <f t="shared" ref="K254:BV254" si="3557">K252*K253</f>
        <v>0</v>
      </c>
      <c r="L254" s="314">
        <f t="shared" si="3557"/>
        <v>0</v>
      </c>
      <c r="M254" s="314">
        <f t="shared" si="3557"/>
        <v>0</v>
      </c>
      <c r="N254" s="314">
        <f t="shared" si="3557"/>
        <v>0</v>
      </c>
      <c r="O254" s="314">
        <f t="shared" si="3557"/>
        <v>0</v>
      </c>
      <c r="P254" s="314">
        <f t="shared" si="3557"/>
        <v>0</v>
      </c>
      <c r="Q254" s="314">
        <f t="shared" si="3557"/>
        <v>0</v>
      </c>
      <c r="R254" s="314">
        <f t="shared" si="3557"/>
        <v>0</v>
      </c>
      <c r="S254" s="314">
        <f t="shared" si="3557"/>
        <v>0</v>
      </c>
      <c r="T254" s="314">
        <f t="shared" si="3557"/>
        <v>0</v>
      </c>
      <c r="U254" s="314">
        <f t="shared" si="3557"/>
        <v>0</v>
      </c>
      <c r="V254" s="314">
        <f t="shared" si="3557"/>
        <v>0</v>
      </c>
      <c r="W254" s="314">
        <f t="shared" si="3557"/>
        <v>0</v>
      </c>
      <c r="X254" s="314">
        <f t="shared" si="3557"/>
        <v>0</v>
      </c>
      <c r="Y254" s="314">
        <f t="shared" si="3557"/>
        <v>0</v>
      </c>
      <c r="Z254" s="314">
        <f t="shared" si="3557"/>
        <v>0</v>
      </c>
      <c r="AA254" s="314">
        <f t="shared" si="3557"/>
        <v>0</v>
      </c>
      <c r="AB254" s="314">
        <f t="shared" si="3557"/>
        <v>0</v>
      </c>
      <c r="AC254" s="314">
        <f t="shared" si="3557"/>
        <v>0</v>
      </c>
      <c r="AD254" s="314">
        <f t="shared" si="3557"/>
        <v>0</v>
      </c>
      <c r="AE254" s="314">
        <f t="shared" si="3557"/>
        <v>0</v>
      </c>
      <c r="AF254" s="314">
        <f t="shared" si="3557"/>
        <v>0</v>
      </c>
      <c r="AG254" s="314">
        <f t="shared" si="3557"/>
        <v>0</v>
      </c>
      <c r="AH254" s="314">
        <f t="shared" si="3557"/>
        <v>0</v>
      </c>
      <c r="AI254" s="314">
        <f t="shared" si="3557"/>
        <v>0</v>
      </c>
      <c r="AJ254" s="314">
        <f t="shared" si="3557"/>
        <v>0</v>
      </c>
      <c r="AK254" s="314">
        <f t="shared" si="3557"/>
        <v>0</v>
      </c>
      <c r="AL254" s="314">
        <f t="shared" si="3557"/>
        <v>0</v>
      </c>
      <c r="AM254" s="314">
        <f t="shared" si="3557"/>
        <v>0</v>
      </c>
      <c r="AN254" s="314">
        <f t="shared" si="3557"/>
        <v>0</v>
      </c>
      <c r="AO254" s="314">
        <f t="shared" si="3557"/>
        <v>0</v>
      </c>
      <c r="AP254" s="314">
        <f t="shared" si="3557"/>
        <v>0</v>
      </c>
      <c r="AQ254" s="314">
        <f t="shared" si="3557"/>
        <v>0</v>
      </c>
      <c r="AR254" s="314">
        <f t="shared" si="3557"/>
        <v>0</v>
      </c>
      <c r="AS254" s="314">
        <f t="shared" si="3557"/>
        <v>0</v>
      </c>
      <c r="AT254" s="314">
        <f t="shared" si="3557"/>
        <v>0</v>
      </c>
      <c r="AU254" s="314">
        <f t="shared" si="3557"/>
        <v>0</v>
      </c>
      <c r="AV254" s="314">
        <f t="shared" si="3557"/>
        <v>0</v>
      </c>
      <c r="AW254" s="314">
        <f t="shared" si="3557"/>
        <v>0</v>
      </c>
      <c r="AX254" s="314">
        <f t="shared" si="3557"/>
        <v>0</v>
      </c>
      <c r="AY254" s="314">
        <f t="shared" si="3557"/>
        <v>0</v>
      </c>
      <c r="AZ254" s="314">
        <f t="shared" si="3557"/>
        <v>0</v>
      </c>
      <c r="BA254" s="314">
        <f t="shared" si="3557"/>
        <v>0</v>
      </c>
      <c r="BB254" s="314">
        <f t="shared" si="3557"/>
        <v>0</v>
      </c>
      <c r="BC254" s="314">
        <f t="shared" si="3557"/>
        <v>0</v>
      </c>
      <c r="BD254" s="314">
        <f t="shared" si="3557"/>
        <v>0</v>
      </c>
      <c r="BE254" s="314">
        <f t="shared" si="3557"/>
        <v>0</v>
      </c>
      <c r="BF254" s="314">
        <f t="shared" si="3557"/>
        <v>0</v>
      </c>
      <c r="BG254" s="314">
        <f t="shared" si="3557"/>
        <v>0</v>
      </c>
      <c r="BH254" s="314">
        <f t="shared" si="3557"/>
        <v>0</v>
      </c>
      <c r="BI254" s="314">
        <f t="shared" si="3557"/>
        <v>0</v>
      </c>
      <c r="BJ254" s="314">
        <f t="shared" si="3557"/>
        <v>0</v>
      </c>
      <c r="BK254" s="314">
        <f t="shared" si="3557"/>
        <v>0</v>
      </c>
      <c r="BL254" s="314">
        <f t="shared" si="3557"/>
        <v>0</v>
      </c>
      <c r="BM254" s="314">
        <f t="shared" si="3557"/>
        <v>0</v>
      </c>
      <c r="BN254" s="314">
        <f t="shared" si="3557"/>
        <v>0</v>
      </c>
      <c r="BO254" s="314">
        <f t="shared" si="3557"/>
        <v>0</v>
      </c>
      <c r="BP254" s="314">
        <f t="shared" si="3557"/>
        <v>0</v>
      </c>
      <c r="BQ254" s="314">
        <f t="shared" si="3557"/>
        <v>0</v>
      </c>
      <c r="BR254" s="314">
        <f t="shared" si="3557"/>
        <v>0</v>
      </c>
      <c r="BS254" s="314">
        <f t="shared" si="3557"/>
        <v>0</v>
      </c>
      <c r="BT254" s="314">
        <f t="shared" si="3557"/>
        <v>0</v>
      </c>
      <c r="BU254" s="314">
        <f t="shared" si="3557"/>
        <v>0</v>
      </c>
      <c r="BV254" s="314">
        <f t="shared" si="3557"/>
        <v>0</v>
      </c>
      <c r="BW254" s="314">
        <f t="shared" ref="BW254:EB254" si="3558">BW252*BW253</f>
        <v>0</v>
      </c>
      <c r="BX254" s="314">
        <f t="shared" si="3558"/>
        <v>0</v>
      </c>
      <c r="BY254" s="314">
        <f t="shared" si="3558"/>
        <v>0</v>
      </c>
      <c r="BZ254" s="314">
        <f t="shared" si="3558"/>
        <v>0</v>
      </c>
      <c r="CA254" s="314">
        <f t="shared" si="3558"/>
        <v>0</v>
      </c>
      <c r="CB254" s="314">
        <f t="shared" si="3558"/>
        <v>0</v>
      </c>
      <c r="CC254" s="314">
        <f t="shared" si="3558"/>
        <v>0</v>
      </c>
      <c r="CD254" s="314">
        <f t="shared" si="3558"/>
        <v>0</v>
      </c>
      <c r="CE254" s="314">
        <f t="shared" si="3558"/>
        <v>0</v>
      </c>
      <c r="CF254" s="314">
        <f t="shared" si="3558"/>
        <v>0</v>
      </c>
      <c r="CG254" s="314">
        <f t="shared" si="3558"/>
        <v>0</v>
      </c>
      <c r="CH254" s="314">
        <f t="shared" si="3558"/>
        <v>0</v>
      </c>
      <c r="CI254" s="314">
        <f t="shared" si="3558"/>
        <v>0</v>
      </c>
      <c r="CJ254" s="314">
        <f t="shared" si="3558"/>
        <v>0</v>
      </c>
      <c r="CK254" s="314">
        <f t="shared" si="3558"/>
        <v>0</v>
      </c>
      <c r="CL254" s="314">
        <f t="shared" si="3558"/>
        <v>0</v>
      </c>
      <c r="CM254" s="314">
        <f t="shared" si="3558"/>
        <v>0</v>
      </c>
      <c r="CN254" s="314">
        <f t="shared" si="3558"/>
        <v>0</v>
      </c>
      <c r="CO254" s="314">
        <f t="shared" si="3558"/>
        <v>0</v>
      </c>
      <c r="CP254" s="314">
        <f t="shared" si="3558"/>
        <v>0</v>
      </c>
      <c r="CQ254" s="314">
        <f t="shared" si="3558"/>
        <v>0</v>
      </c>
      <c r="CR254" s="314">
        <f t="shared" si="3558"/>
        <v>0</v>
      </c>
      <c r="CS254" s="314">
        <f t="shared" si="3558"/>
        <v>0</v>
      </c>
      <c r="CT254" s="314">
        <f t="shared" si="3558"/>
        <v>0</v>
      </c>
      <c r="CU254" s="314">
        <f t="shared" si="3558"/>
        <v>0</v>
      </c>
      <c r="CV254" s="314">
        <f t="shared" si="3558"/>
        <v>0</v>
      </c>
      <c r="CW254" s="314">
        <f t="shared" si="3558"/>
        <v>0</v>
      </c>
      <c r="CX254" s="314">
        <f t="shared" si="3558"/>
        <v>0</v>
      </c>
      <c r="CY254" s="314">
        <f t="shared" si="3558"/>
        <v>0</v>
      </c>
      <c r="CZ254" s="314">
        <f t="shared" si="3558"/>
        <v>0</v>
      </c>
      <c r="DA254" s="314">
        <f t="shared" si="3558"/>
        <v>0</v>
      </c>
      <c r="DB254" s="314">
        <f t="shared" si="3558"/>
        <v>0</v>
      </c>
      <c r="DC254" s="314">
        <f t="shared" si="3558"/>
        <v>0</v>
      </c>
      <c r="DD254" s="314">
        <f t="shared" si="3558"/>
        <v>0</v>
      </c>
      <c r="DE254" s="314">
        <f t="shared" si="3558"/>
        <v>0</v>
      </c>
      <c r="DF254" s="314">
        <f t="shared" si="3558"/>
        <v>0</v>
      </c>
      <c r="DG254" s="314">
        <f t="shared" si="3558"/>
        <v>0</v>
      </c>
      <c r="DH254" s="314">
        <f t="shared" si="3558"/>
        <v>0</v>
      </c>
      <c r="DI254" s="314">
        <f t="shared" si="3558"/>
        <v>0</v>
      </c>
      <c r="DJ254" s="314">
        <f t="shared" si="3558"/>
        <v>0</v>
      </c>
      <c r="DK254" s="314">
        <f t="shared" si="3558"/>
        <v>0</v>
      </c>
      <c r="DL254" s="314">
        <f t="shared" si="3558"/>
        <v>0</v>
      </c>
      <c r="DM254" s="314">
        <f t="shared" si="3558"/>
        <v>0</v>
      </c>
      <c r="DN254" s="314">
        <f t="shared" si="3558"/>
        <v>0</v>
      </c>
      <c r="DO254" s="314">
        <f t="shared" si="3558"/>
        <v>0</v>
      </c>
      <c r="DP254" s="314">
        <f t="shared" si="3558"/>
        <v>0</v>
      </c>
      <c r="DQ254" s="314">
        <f t="shared" si="3558"/>
        <v>0</v>
      </c>
      <c r="DR254" s="314">
        <f t="shared" si="3558"/>
        <v>0</v>
      </c>
      <c r="DS254" s="314">
        <f t="shared" si="3558"/>
        <v>0</v>
      </c>
      <c r="DT254" s="314">
        <f t="shared" si="3558"/>
        <v>0</v>
      </c>
      <c r="DU254" s="314">
        <f t="shared" si="3558"/>
        <v>0</v>
      </c>
      <c r="DV254" s="314">
        <f t="shared" si="3558"/>
        <v>0</v>
      </c>
      <c r="DW254" s="314">
        <f t="shared" si="3558"/>
        <v>0</v>
      </c>
      <c r="DX254" s="314">
        <f t="shared" si="3558"/>
        <v>0</v>
      </c>
      <c r="DY254" s="314">
        <f t="shared" si="3558"/>
        <v>0</v>
      </c>
      <c r="DZ254" s="314">
        <f t="shared" si="3558"/>
        <v>0</v>
      </c>
      <c r="EA254" s="314">
        <f t="shared" si="3558"/>
        <v>0</v>
      </c>
      <c r="EB254" s="314">
        <f t="shared" si="3558"/>
        <v>0</v>
      </c>
    </row>
    <row r="255" spans="1:132" outlineLevel="1" x14ac:dyDescent="0.25">
      <c r="C255" s="324" t="s">
        <v>417</v>
      </c>
      <c r="D255" s="34"/>
      <c r="E255" s="34"/>
      <c r="F255" s="34"/>
      <c r="G255" s="67" t="s">
        <v>215</v>
      </c>
      <c r="H255" s="34"/>
      <c r="I255" s="34"/>
      <c r="J255" s="126">
        <f>J$13</f>
        <v>1</v>
      </c>
      <c r="K255" s="126">
        <f t="shared" ref="K255:BV255" si="3559">K$13</f>
        <v>1.0026792493128671</v>
      </c>
      <c r="L255" s="126">
        <f t="shared" si="3559"/>
        <v>1.0056539350998608</v>
      </c>
      <c r="M255" s="126">
        <f t="shared" si="3559"/>
        <v>1.0085410656939733</v>
      </c>
      <c r="N255" s="126">
        <f t="shared" si="3559"/>
        <v>1.0114364849476103</v>
      </c>
      <c r="O255" s="126">
        <f t="shared" si="3559"/>
        <v>1.0143402166566737</v>
      </c>
      <c r="P255" s="126">
        <f t="shared" si="3559"/>
        <v>1.0172522846853813</v>
      </c>
      <c r="Q255" s="126">
        <f t="shared" si="3559"/>
        <v>1.0201727129664624</v>
      </c>
      <c r="R255" s="126">
        <f t="shared" si="3559"/>
        <v>1.0231015255013547</v>
      </c>
      <c r="S255" s="126">
        <f t="shared" si="3559"/>
        <v>1.0260387463604019</v>
      </c>
      <c r="T255" s="126">
        <f t="shared" si="3559"/>
        <v>1.028984399683051</v>
      </c>
      <c r="U255" s="126">
        <f t="shared" si="3559"/>
        <v>1.0319385096780509</v>
      </c>
      <c r="V255" s="126">
        <f t="shared" si="3559"/>
        <v>1.0349011006236515</v>
      </c>
      <c r="W255" s="126">
        <f t="shared" si="3559"/>
        <v>1.0377730230388176</v>
      </c>
      <c r="X255" s="126">
        <f t="shared" si="3559"/>
        <v>1.0408518228283561</v>
      </c>
      <c r="Y255" s="126">
        <f t="shared" si="3559"/>
        <v>1.0438400029932626</v>
      </c>
      <c r="Z255" s="126">
        <f t="shared" si="3559"/>
        <v>1.046836761920777</v>
      </c>
      <c r="AA255" s="126">
        <f t="shared" si="3559"/>
        <v>1.0498421242396576</v>
      </c>
      <c r="AB255" s="126">
        <f t="shared" si="3559"/>
        <v>1.05285611464937</v>
      </c>
      <c r="AC255" s="126">
        <f t="shared" si="3559"/>
        <v>1.0558787579202888</v>
      </c>
      <c r="AD255" s="126">
        <f t="shared" si="3559"/>
        <v>1.0589100788939025</v>
      </c>
      <c r="AE255" s="126">
        <f t="shared" si="3559"/>
        <v>1.0619501024830165</v>
      </c>
      <c r="AF255" s="126">
        <f t="shared" si="3559"/>
        <v>1.0649988536719583</v>
      </c>
      <c r="AG255" s="126">
        <f t="shared" si="3559"/>
        <v>1.0680563575167832</v>
      </c>
      <c r="AH255" s="126">
        <f t="shared" si="3559"/>
        <v>1.0711226391454798</v>
      </c>
      <c r="AI255" s="126">
        <f t="shared" si="3559"/>
        <v>1.0739924437404067</v>
      </c>
      <c r="AJ255" s="126">
        <f t="shared" si="3559"/>
        <v>1.0771786970311998</v>
      </c>
      <c r="AK255" s="126">
        <f t="shared" si="3559"/>
        <v>1.0802711679727233</v>
      </c>
      <c r="AL255" s="126">
        <f t="shared" si="3559"/>
        <v>1.0833725170851116</v>
      </c>
      <c r="AM255" s="126">
        <f t="shared" si="3559"/>
        <v>1.0864827698566941</v>
      </c>
      <c r="AN255" s="126">
        <f t="shared" si="3559"/>
        <v>1.0896019518489746</v>
      </c>
      <c r="AO255" s="126">
        <f t="shared" si="3559"/>
        <v>1.0927300886968412</v>
      </c>
      <c r="AP255" s="126">
        <f t="shared" si="3559"/>
        <v>1.0958672061087775</v>
      </c>
      <c r="AQ255" s="126">
        <f t="shared" si="3559"/>
        <v>1.0990133298670732</v>
      </c>
      <c r="AR255" s="126">
        <f t="shared" si="3559"/>
        <v>1.1021684858280367</v>
      </c>
      <c r="AS255" s="126">
        <f t="shared" si="3559"/>
        <v>1.1053326999222071</v>
      </c>
      <c r="AT255" s="126">
        <f t="shared" si="3559"/>
        <v>1.1085059981545673</v>
      </c>
      <c r="AU255" s="126">
        <f t="shared" si="3559"/>
        <v>1.111475962088432</v>
      </c>
      <c r="AV255" s="126">
        <f t="shared" si="3559"/>
        <v>1.1147734191259395</v>
      </c>
      <c r="AW255" s="126">
        <f t="shared" si="3559"/>
        <v>1.1179738207069689</v>
      </c>
      <c r="AX255" s="126">
        <f t="shared" si="3559"/>
        <v>1.1211834103167977</v>
      </c>
      <c r="AY255" s="126">
        <f t="shared" si="3559"/>
        <v>1.1244022143333261</v>
      </c>
      <c r="AZ255" s="126">
        <f t="shared" si="3559"/>
        <v>1.1276302592101826</v>
      </c>
      <c r="BA255" s="126">
        <f t="shared" si="3559"/>
        <v>1.1308675714769412</v>
      </c>
      <c r="BB255" s="126">
        <f t="shared" si="3559"/>
        <v>1.1341141777393395</v>
      </c>
      <c r="BC255" s="126">
        <f t="shared" si="3559"/>
        <v>1.1373701046794982</v>
      </c>
      <c r="BD255" s="126">
        <f t="shared" si="3559"/>
        <v>1.1406353790561385</v>
      </c>
      <c r="BE255" s="126">
        <f t="shared" si="3559"/>
        <v>1.1439100277048042</v>
      </c>
      <c r="BF255" s="126">
        <f t="shared" si="3559"/>
        <v>1.1471940775380809</v>
      </c>
      <c r="BG255" s="126">
        <f t="shared" si="3559"/>
        <v>1.15026769648205</v>
      </c>
      <c r="BH255" s="126">
        <f t="shared" si="3559"/>
        <v>1.1536802383994258</v>
      </c>
      <c r="BI255" s="126">
        <f t="shared" si="3559"/>
        <v>1.1569923375180708</v>
      </c>
      <c r="BJ255" s="126">
        <f t="shared" si="3559"/>
        <v>1.1603139453378331</v>
      </c>
      <c r="BK255" s="126">
        <f t="shared" si="3559"/>
        <v>1.1636450891572303</v>
      </c>
      <c r="BL255" s="126">
        <f t="shared" si="3559"/>
        <v>1.1669857963531516</v>
      </c>
      <c r="BM255" s="126">
        <f t="shared" si="3559"/>
        <v>1.1703360943810825</v>
      </c>
      <c r="BN255" s="126">
        <f t="shared" si="3559"/>
        <v>1.1736960107753303</v>
      </c>
      <c r="BO255" s="126">
        <f t="shared" si="3559"/>
        <v>1.1770655731492505</v>
      </c>
      <c r="BP255" s="126">
        <f t="shared" si="3559"/>
        <v>1.180444809195474</v>
      </c>
      <c r="BQ255" s="126">
        <f t="shared" si="3559"/>
        <v>1.1838337466861339</v>
      </c>
      <c r="BR255" s="126">
        <f t="shared" si="3559"/>
        <v>1.1872324134730949</v>
      </c>
      <c r="BS255" s="126">
        <f t="shared" si="3559"/>
        <v>1.1905270658589224</v>
      </c>
      <c r="BT255" s="126">
        <f t="shared" si="3559"/>
        <v>1.1940590467434065</v>
      </c>
      <c r="BU255" s="126">
        <f t="shared" si="3559"/>
        <v>1.1974870693312041</v>
      </c>
      <c r="BV255" s="126">
        <f t="shared" si="3559"/>
        <v>1.2009249334246579</v>
      </c>
      <c r="BW255" s="126">
        <f t="shared" ref="BW255:EB255" si="3560">BW$13</f>
        <v>1.204372667277734</v>
      </c>
      <c r="BX255" s="126">
        <f t="shared" si="3560"/>
        <v>1.2078302992255125</v>
      </c>
      <c r="BY255" s="126">
        <f t="shared" si="3560"/>
        <v>1.2112978576844211</v>
      </c>
      <c r="BZ255" s="126">
        <f t="shared" si="3560"/>
        <v>1.2147753711524676</v>
      </c>
      <c r="CA255" s="126">
        <f t="shared" si="3560"/>
        <v>1.2182628682094752</v>
      </c>
      <c r="CB255" s="126">
        <f t="shared" si="3560"/>
        <v>1.2217603775173165</v>
      </c>
      <c r="CC255" s="126">
        <f t="shared" si="3560"/>
        <v>1.2252679278201495</v>
      </c>
      <c r="CD255" s="126">
        <f t="shared" si="3560"/>
        <v>1.2287855479446541</v>
      </c>
      <c r="CE255" s="126">
        <f t="shared" si="3560"/>
        <v>1.232077770779646</v>
      </c>
      <c r="CF255" s="126">
        <f t="shared" si="3560"/>
        <v>1.23573302168438</v>
      </c>
      <c r="CG255" s="126">
        <f t="shared" si="3560"/>
        <v>1.2392806860334544</v>
      </c>
      <c r="CH255" s="126">
        <f t="shared" si="3560"/>
        <v>1.2428385353675644</v>
      </c>
      <c r="CI255" s="126">
        <f t="shared" si="3560"/>
        <v>1.2464065989267703</v>
      </c>
      <c r="CJ255" s="126">
        <f t="shared" si="3560"/>
        <v>1.2499849060350778</v>
      </c>
      <c r="CK255" s="126">
        <f t="shared" si="3560"/>
        <v>1.2535734861006791</v>
      </c>
      <c r="CL255" s="126">
        <f t="shared" si="3560"/>
        <v>1.257172368616194</v>
      </c>
      <c r="CM255" s="126">
        <f t="shared" si="3560"/>
        <v>1.2607815831589126</v>
      </c>
      <c r="CN255" s="126">
        <f t="shared" si="3560"/>
        <v>1.2644011593910389</v>
      </c>
      <c r="CO255" s="126">
        <f t="shared" si="3560"/>
        <v>1.2680311270599336</v>
      </c>
      <c r="CP255" s="126">
        <f t="shared" si="3560"/>
        <v>1.2716715159983594</v>
      </c>
      <c r="CQ255" s="126">
        <f t="shared" si="3560"/>
        <v>1.2750786410337906</v>
      </c>
      <c r="CR255" s="126">
        <f t="shared" si="3560"/>
        <v>1.2788614642181557</v>
      </c>
      <c r="CS255" s="126">
        <f t="shared" si="3560"/>
        <v>1.2825329459576562</v>
      </c>
      <c r="CT255" s="126">
        <f t="shared" si="3560"/>
        <v>1.2862149681493797</v>
      </c>
      <c r="CU255" s="126">
        <f t="shared" si="3560"/>
        <v>1.289907561053897</v>
      </c>
      <c r="CV255" s="126">
        <f t="shared" si="3560"/>
        <v>1.293610755018654</v>
      </c>
      <c r="CW255" s="126">
        <f t="shared" si="3560"/>
        <v>1.2973245804782207</v>
      </c>
      <c r="CX255" s="126">
        <f t="shared" si="3560"/>
        <v>1.3010490679545423</v>
      </c>
      <c r="CY255" s="126">
        <f t="shared" si="3560"/>
        <v>1.304784248057189</v>
      </c>
      <c r="CZ255" s="126">
        <f t="shared" si="3560"/>
        <v>1.3085301514836076</v>
      </c>
      <c r="DA255" s="126">
        <f t="shared" si="3560"/>
        <v>1.3122868090193751</v>
      </c>
      <c r="DB255" s="126">
        <f t="shared" si="3560"/>
        <v>1.3160542515384499</v>
      </c>
      <c r="DC255" s="126">
        <f t="shared" si="3560"/>
        <v>1.3195802889875801</v>
      </c>
      <c r="DD255" s="126">
        <f t="shared" si="3560"/>
        <v>1.323495136864544</v>
      </c>
      <c r="DE255" s="126">
        <f t="shared" si="3560"/>
        <v>1.3272947573576725</v>
      </c>
      <c r="DF255" s="126">
        <f t="shared" si="3560"/>
        <v>1.3311052861764079</v>
      </c>
      <c r="DG255" s="126">
        <f t="shared" si="3560"/>
        <v>1.3349267546374479</v>
      </c>
      <c r="DH255" s="126">
        <f t="shared" si="3560"/>
        <v>1.3387591941473977</v>
      </c>
      <c r="DI255" s="126">
        <f t="shared" si="3560"/>
        <v>1.3426026362030277</v>
      </c>
      <c r="DJ255" s="126">
        <f t="shared" si="3560"/>
        <v>1.3464571123915319</v>
      </c>
      <c r="DK255" s="126">
        <f t="shared" si="3560"/>
        <v>1.3503226543907885</v>
      </c>
      <c r="DL255" s="126">
        <f t="shared" si="3560"/>
        <v>1.3541992939696192</v>
      </c>
      <c r="DM255" s="126">
        <f t="shared" si="3560"/>
        <v>1.358087062988051</v>
      </c>
      <c r="DN255" s="126">
        <f t="shared" si="3560"/>
        <v>1.361985993397578</v>
      </c>
      <c r="DO255" s="126">
        <f t="shared" si="3560"/>
        <v>1.3657655991021458</v>
      </c>
      <c r="DP255" s="126">
        <f t="shared" si="3560"/>
        <v>1.3698174666548035</v>
      </c>
      <c r="DQ255" s="126">
        <f t="shared" si="3560"/>
        <v>1.3737500738651915</v>
      </c>
      <c r="DR255" s="126">
        <f t="shared" si="3560"/>
        <v>1.3776939711925826</v>
      </c>
      <c r="DS255" s="126">
        <f t="shared" si="3560"/>
        <v>1.381649191049759</v>
      </c>
      <c r="DT255" s="126">
        <f t="shared" si="3560"/>
        <v>1.385615765942557</v>
      </c>
      <c r="DU255" s="126">
        <f t="shared" si="3560"/>
        <v>1.3895937284701338</v>
      </c>
      <c r="DV255" s="126">
        <f t="shared" si="3560"/>
        <v>1.3935831113252357</v>
      </c>
      <c r="DW255" s="126">
        <f t="shared" si="3560"/>
        <v>1.3975839472944662</v>
      </c>
      <c r="DX255" s="126">
        <f t="shared" si="3560"/>
        <v>1.401596269258556</v>
      </c>
      <c r="DY255" s="126">
        <f t="shared" si="3560"/>
        <v>1.4056201101926329</v>
      </c>
      <c r="DZ255" s="126">
        <f t="shared" si="3560"/>
        <v>1.4096555031664932</v>
      </c>
      <c r="EA255" s="126">
        <f t="shared" si="3560"/>
        <v>1.4134323217047313</v>
      </c>
      <c r="EB255" s="126">
        <f t="shared" si="3560"/>
        <v>1.4176256038945581</v>
      </c>
    </row>
    <row r="256" spans="1:132" outlineLevel="1" x14ac:dyDescent="0.25">
      <c r="C256" s="320" t="s">
        <v>511</v>
      </c>
      <c r="D256" s="38"/>
      <c r="E256" s="38"/>
      <c r="F256" s="38"/>
      <c r="G256" s="52" t="s">
        <v>220</v>
      </c>
      <c r="H256" s="46">
        <f t="shared" ref="H256" si="3561">SUM(J256:EB256)</f>
        <v>0</v>
      </c>
      <c r="I256" s="38"/>
      <c r="J256" s="82">
        <f>J254*J255</f>
        <v>0</v>
      </c>
      <c r="K256" s="82">
        <f t="shared" ref="K256" si="3562">K254*K255</f>
        <v>0</v>
      </c>
      <c r="L256" s="82">
        <f t="shared" ref="L256" si="3563">L254*L255</f>
        <v>0</v>
      </c>
      <c r="M256" s="82">
        <f t="shared" ref="M256" si="3564">M254*M255</f>
        <v>0</v>
      </c>
      <c r="N256" s="82">
        <f t="shared" ref="N256" si="3565">N254*N255</f>
        <v>0</v>
      </c>
      <c r="O256" s="82">
        <f t="shared" ref="O256" si="3566">O254*O255</f>
        <v>0</v>
      </c>
      <c r="P256" s="82">
        <f t="shared" ref="P256" si="3567">P254*P255</f>
        <v>0</v>
      </c>
      <c r="Q256" s="82">
        <f t="shared" ref="Q256" si="3568">Q254*Q255</f>
        <v>0</v>
      </c>
      <c r="R256" s="82">
        <f t="shared" ref="R256" si="3569">R254*R255</f>
        <v>0</v>
      </c>
      <c r="S256" s="82">
        <f t="shared" ref="S256" si="3570">S254*S255</f>
        <v>0</v>
      </c>
      <c r="T256" s="82">
        <f t="shared" ref="T256" si="3571">T254*T255</f>
        <v>0</v>
      </c>
      <c r="U256" s="82">
        <f t="shared" ref="U256" si="3572">U254*U255</f>
        <v>0</v>
      </c>
      <c r="V256" s="82">
        <f t="shared" ref="V256" si="3573">V254*V255</f>
        <v>0</v>
      </c>
      <c r="W256" s="82">
        <f t="shared" ref="W256" si="3574">W254*W255</f>
        <v>0</v>
      </c>
      <c r="X256" s="82">
        <f t="shared" ref="X256" si="3575">X254*X255</f>
        <v>0</v>
      </c>
      <c r="Y256" s="82">
        <f t="shared" ref="Y256" si="3576">Y254*Y255</f>
        <v>0</v>
      </c>
      <c r="Z256" s="82">
        <f t="shared" ref="Z256" si="3577">Z254*Z255</f>
        <v>0</v>
      </c>
      <c r="AA256" s="82">
        <f t="shared" ref="AA256" si="3578">AA254*AA255</f>
        <v>0</v>
      </c>
      <c r="AB256" s="82">
        <f t="shared" ref="AB256" si="3579">AB254*AB255</f>
        <v>0</v>
      </c>
      <c r="AC256" s="82">
        <f t="shared" ref="AC256" si="3580">AC254*AC255</f>
        <v>0</v>
      </c>
      <c r="AD256" s="82">
        <f t="shared" ref="AD256" si="3581">AD254*AD255</f>
        <v>0</v>
      </c>
      <c r="AE256" s="82">
        <f t="shared" ref="AE256" si="3582">AE254*AE255</f>
        <v>0</v>
      </c>
      <c r="AF256" s="82">
        <f t="shared" ref="AF256" si="3583">AF254*AF255</f>
        <v>0</v>
      </c>
      <c r="AG256" s="82">
        <f t="shared" ref="AG256" si="3584">AG254*AG255</f>
        <v>0</v>
      </c>
      <c r="AH256" s="82">
        <f t="shared" ref="AH256" si="3585">AH254*AH255</f>
        <v>0</v>
      </c>
      <c r="AI256" s="82">
        <f t="shared" ref="AI256" si="3586">AI254*AI255</f>
        <v>0</v>
      </c>
      <c r="AJ256" s="82">
        <f t="shared" ref="AJ256" si="3587">AJ254*AJ255</f>
        <v>0</v>
      </c>
      <c r="AK256" s="82">
        <f t="shared" ref="AK256" si="3588">AK254*AK255</f>
        <v>0</v>
      </c>
      <c r="AL256" s="82">
        <f t="shared" ref="AL256" si="3589">AL254*AL255</f>
        <v>0</v>
      </c>
      <c r="AM256" s="82">
        <f t="shared" ref="AM256" si="3590">AM254*AM255</f>
        <v>0</v>
      </c>
      <c r="AN256" s="82">
        <f t="shared" ref="AN256" si="3591">AN254*AN255</f>
        <v>0</v>
      </c>
      <c r="AO256" s="82">
        <f t="shared" ref="AO256" si="3592">AO254*AO255</f>
        <v>0</v>
      </c>
      <c r="AP256" s="82">
        <f t="shared" ref="AP256" si="3593">AP254*AP255</f>
        <v>0</v>
      </c>
      <c r="AQ256" s="82">
        <f t="shared" ref="AQ256" si="3594">AQ254*AQ255</f>
        <v>0</v>
      </c>
      <c r="AR256" s="82">
        <f t="shared" ref="AR256" si="3595">AR254*AR255</f>
        <v>0</v>
      </c>
      <c r="AS256" s="82">
        <f t="shared" ref="AS256" si="3596">AS254*AS255</f>
        <v>0</v>
      </c>
      <c r="AT256" s="82">
        <f t="shared" ref="AT256" si="3597">AT254*AT255</f>
        <v>0</v>
      </c>
      <c r="AU256" s="82">
        <f t="shared" ref="AU256" si="3598">AU254*AU255</f>
        <v>0</v>
      </c>
      <c r="AV256" s="82">
        <f t="shared" ref="AV256" si="3599">AV254*AV255</f>
        <v>0</v>
      </c>
      <c r="AW256" s="82">
        <f t="shared" ref="AW256" si="3600">AW254*AW255</f>
        <v>0</v>
      </c>
      <c r="AX256" s="82">
        <f t="shared" ref="AX256" si="3601">AX254*AX255</f>
        <v>0</v>
      </c>
      <c r="AY256" s="82">
        <f t="shared" ref="AY256" si="3602">AY254*AY255</f>
        <v>0</v>
      </c>
      <c r="AZ256" s="82">
        <f t="shared" ref="AZ256" si="3603">AZ254*AZ255</f>
        <v>0</v>
      </c>
      <c r="BA256" s="82">
        <f t="shared" ref="BA256" si="3604">BA254*BA255</f>
        <v>0</v>
      </c>
      <c r="BB256" s="82">
        <f t="shared" ref="BB256" si="3605">BB254*BB255</f>
        <v>0</v>
      </c>
      <c r="BC256" s="82">
        <f t="shared" ref="BC256" si="3606">BC254*BC255</f>
        <v>0</v>
      </c>
      <c r="BD256" s="82">
        <f t="shared" ref="BD256" si="3607">BD254*BD255</f>
        <v>0</v>
      </c>
      <c r="BE256" s="82">
        <f t="shared" ref="BE256" si="3608">BE254*BE255</f>
        <v>0</v>
      </c>
      <c r="BF256" s="82">
        <f t="shared" ref="BF256" si="3609">BF254*BF255</f>
        <v>0</v>
      </c>
      <c r="BG256" s="82">
        <f t="shared" ref="BG256" si="3610">BG254*BG255</f>
        <v>0</v>
      </c>
      <c r="BH256" s="82">
        <f t="shared" ref="BH256" si="3611">BH254*BH255</f>
        <v>0</v>
      </c>
      <c r="BI256" s="82">
        <f t="shared" ref="BI256" si="3612">BI254*BI255</f>
        <v>0</v>
      </c>
      <c r="BJ256" s="82">
        <f t="shared" ref="BJ256" si="3613">BJ254*BJ255</f>
        <v>0</v>
      </c>
      <c r="BK256" s="82">
        <f t="shared" ref="BK256" si="3614">BK254*BK255</f>
        <v>0</v>
      </c>
      <c r="BL256" s="82">
        <f t="shared" ref="BL256" si="3615">BL254*BL255</f>
        <v>0</v>
      </c>
      <c r="BM256" s="82">
        <f t="shared" ref="BM256" si="3616">BM254*BM255</f>
        <v>0</v>
      </c>
      <c r="BN256" s="82">
        <f t="shared" ref="BN256" si="3617">BN254*BN255</f>
        <v>0</v>
      </c>
      <c r="BO256" s="82">
        <f t="shared" ref="BO256" si="3618">BO254*BO255</f>
        <v>0</v>
      </c>
      <c r="BP256" s="82">
        <f t="shared" ref="BP256" si="3619">BP254*BP255</f>
        <v>0</v>
      </c>
      <c r="BQ256" s="82">
        <f t="shared" ref="BQ256" si="3620">BQ254*BQ255</f>
        <v>0</v>
      </c>
      <c r="BR256" s="82">
        <f t="shared" ref="BR256" si="3621">BR254*BR255</f>
        <v>0</v>
      </c>
      <c r="BS256" s="82">
        <f t="shared" ref="BS256" si="3622">BS254*BS255</f>
        <v>0</v>
      </c>
      <c r="BT256" s="82">
        <f t="shared" ref="BT256" si="3623">BT254*BT255</f>
        <v>0</v>
      </c>
      <c r="BU256" s="82">
        <f t="shared" ref="BU256" si="3624">BU254*BU255</f>
        <v>0</v>
      </c>
      <c r="BV256" s="82">
        <f t="shared" ref="BV256" si="3625">BV254*BV255</f>
        <v>0</v>
      </c>
      <c r="BW256" s="82">
        <f t="shared" ref="BW256" si="3626">BW254*BW255</f>
        <v>0</v>
      </c>
      <c r="BX256" s="82">
        <f t="shared" ref="BX256" si="3627">BX254*BX255</f>
        <v>0</v>
      </c>
      <c r="BY256" s="82">
        <f t="shared" ref="BY256" si="3628">BY254*BY255</f>
        <v>0</v>
      </c>
      <c r="BZ256" s="82">
        <f t="shared" ref="BZ256" si="3629">BZ254*BZ255</f>
        <v>0</v>
      </c>
      <c r="CA256" s="82">
        <f t="shared" ref="CA256" si="3630">CA254*CA255</f>
        <v>0</v>
      </c>
      <c r="CB256" s="82">
        <f t="shared" ref="CB256" si="3631">CB254*CB255</f>
        <v>0</v>
      </c>
      <c r="CC256" s="82">
        <f t="shared" ref="CC256" si="3632">CC254*CC255</f>
        <v>0</v>
      </c>
      <c r="CD256" s="82">
        <f t="shared" ref="CD256" si="3633">CD254*CD255</f>
        <v>0</v>
      </c>
      <c r="CE256" s="82">
        <f t="shared" ref="CE256" si="3634">CE254*CE255</f>
        <v>0</v>
      </c>
      <c r="CF256" s="82">
        <f t="shared" ref="CF256" si="3635">CF254*CF255</f>
        <v>0</v>
      </c>
      <c r="CG256" s="82">
        <f t="shared" ref="CG256" si="3636">CG254*CG255</f>
        <v>0</v>
      </c>
      <c r="CH256" s="82">
        <f t="shared" ref="CH256" si="3637">CH254*CH255</f>
        <v>0</v>
      </c>
      <c r="CI256" s="82">
        <f t="shared" ref="CI256" si="3638">CI254*CI255</f>
        <v>0</v>
      </c>
      <c r="CJ256" s="82">
        <f t="shared" ref="CJ256" si="3639">CJ254*CJ255</f>
        <v>0</v>
      </c>
      <c r="CK256" s="82">
        <f t="shared" ref="CK256" si="3640">CK254*CK255</f>
        <v>0</v>
      </c>
      <c r="CL256" s="82">
        <f t="shared" ref="CL256" si="3641">CL254*CL255</f>
        <v>0</v>
      </c>
      <c r="CM256" s="82">
        <f t="shared" ref="CM256" si="3642">CM254*CM255</f>
        <v>0</v>
      </c>
      <c r="CN256" s="82">
        <f t="shared" ref="CN256" si="3643">CN254*CN255</f>
        <v>0</v>
      </c>
      <c r="CO256" s="82">
        <f t="shared" ref="CO256" si="3644">CO254*CO255</f>
        <v>0</v>
      </c>
      <c r="CP256" s="82">
        <f t="shared" ref="CP256" si="3645">CP254*CP255</f>
        <v>0</v>
      </c>
      <c r="CQ256" s="82">
        <f t="shared" ref="CQ256" si="3646">CQ254*CQ255</f>
        <v>0</v>
      </c>
      <c r="CR256" s="82">
        <f t="shared" ref="CR256" si="3647">CR254*CR255</f>
        <v>0</v>
      </c>
      <c r="CS256" s="82">
        <f t="shared" ref="CS256" si="3648">CS254*CS255</f>
        <v>0</v>
      </c>
      <c r="CT256" s="82">
        <f t="shared" ref="CT256" si="3649">CT254*CT255</f>
        <v>0</v>
      </c>
      <c r="CU256" s="82">
        <f t="shared" ref="CU256" si="3650">CU254*CU255</f>
        <v>0</v>
      </c>
      <c r="CV256" s="82">
        <f t="shared" ref="CV256" si="3651">CV254*CV255</f>
        <v>0</v>
      </c>
      <c r="CW256" s="82">
        <f t="shared" ref="CW256" si="3652">CW254*CW255</f>
        <v>0</v>
      </c>
      <c r="CX256" s="82">
        <f t="shared" ref="CX256" si="3653">CX254*CX255</f>
        <v>0</v>
      </c>
      <c r="CY256" s="82">
        <f t="shared" ref="CY256" si="3654">CY254*CY255</f>
        <v>0</v>
      </c>
      <c r="CZ256" s="82">
        <f t="shared" ref="CZ256" si="3655">CZ254*CZ255</f>
        <v>0</v>
      </c>
      <c r="DA256" s="82">
        <f t="shared" ref="DA256" si="3656">DA254*DA255</f>
        <v>0</v>
      </c>
      <c r="DB256" s="82">
        <f t="shared" ref="DB256" si="3657">DB254*DB255</f>
        <v>0</v>
      </c>
      <c r="DC256" s="82">
        <f t="shared" ref="DC256" si="3658">DC254*DC255</f>
        <v>0</v>
      </c>
      <c r="DD256" s="82">
        <f t="shared" ref="DD256" si="3659">DD254*DD255</f>
        <v>0</v>
      </c>
      <c r="DE256" s="82">
        <f t="shared" ref="DE256" si="3660">DE254*DE255</f>
        <v>0</v>
      </c>
      <c r="DF256" s="82">
        <f t="shared" ref="DF256" si="3661">DF254*DF255</f>
        <v>0</v>
      </c>
      <c r="DG256" s="82">
        <f t="shared" ref="DG256" si="3662">DG254*DG255</f>
        <v>0</v>
      </c>
      <c r="DH256" s="82">
        <f t="shared" ref="DH256" si="3663">DH254*DH255</f>
        <v>0</v>
      </c>
      <c r="DI256" s="82">
        <f t="shared" ref="DI256" si="3664">DI254*DI255</f>
        <v>0</v>
      </c>
      <c r="DJ256" s="82">
        <f t="shared" ref="DJ256" si="3665">DJ254*DJ255</f>
        <v>0</v>
      </c>
      <c r="DK256" s="82">
        <f t="shared" ref="DK256" si="3666">DK254*DK255</f>
        <v>0</v>
      </c>
      <c r="DL256" s="82">
        <f t="shared" ref="DL256" si="3667">DL254*DL255</f>
        <v>0</v>
      </c>
      <c r="DM256" s="82">
        <f t="shared" ref="DM256" si="3668">DM254*DM255</f>
        <v>0</v>
      </c>
      <c r="DN256" s="82">
        <f t="shared" ref="DN256" si="3669">DN254*DN255</f>
        <v>0</v>
      </c>
      <c r="DO256" s="82">
        <f t="shared" ref="DO256" si="3670">DO254*DO255</f>
        <v>0</v>
      </c>
      <c r="DP256" s="82">
        <f t="shared" ref="DP256" si="3671">DP254*DP255</f>
        <v>0</v>
      </c>
      <c r="DQ256" s="82">
        <f t="shared" ref="DQ256" si="3672">DQ254*DQ255</f>
        <v>0</v>
      </c>
      <c r="DR256" s="82">
        <f t="shared" ref="DR256" si="3673">DR254*DR255</f>
        <v>0</v>
      </c>
      <c r="DS256" s="82">
        <f t="shared" ref="DS256" si="3674">DS254*DS255</f>
        <v>0</v>
      </c>
      <c r="DT256" s="82">
        <f t="shared" ref="DT256" si="3675">DT254*DT255</f>
        <v>0</v>
      </c>
      <c r="DU256" s="82">
        <f t="shared" ref="DU256" si="3676">DU254*DU255</f>
        <v>0</v>
      </c>
      <c r="DV256" s="82">
        <f t="shared" ref="DV256" si="3677">DV254*DV255</f>
        <v>0</v>
      </c>
      <c r="DW256" s="82">
        <f t="shared" ref="DW256" si="3678">DW254*DW255</f>
        <v>0</v>
      </c>
      <c r="DX256" s="82">
        <f t="shared" ref="DX256" si="3679">DX254*DX255</f>
        <v>0</v>
      </c>
      <c r="DY256" s="82">
        <f t="shared" ref="DY256" si="3680">DY254*DY255</f>
        <v>0</v>
      </c>
      <c r="DZ256" s="82">
        <f t="shared" ref="DZ256" si="3681">DZ254*DZ255</f>
        <v>0</v>
      </c>
      <c r="EA256" s="82">
        <f t="shared" ref="EA256" si="3682">EA254*EA255</f>
        <v>0</v>
      </c>
      <c r="EB256" s="82">
        <f t="shared" ref="EB256" si="3683">EB254*EB255</f>
        <v>0</v>
      </c>
    </row>
    <row r="257" spans="3:132" outlineLevel="1" x14ac:dyDescent="0.25">
      <c r="C257" s="325"/>
    </row>
    <row r="258" spans="3:132" ht="13" outlineLevel="1" x14ac:dyDescent="0.3">
      <c r="C258" s="339" t="s">
        <v>502</v>
      </c>
      <c r="G258" s="52"/>
      <c r="H258" s="29"/>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row>
    <row r="259" spans="3:132" outlineLevel="1" x14ac:dyDescent="0.25">
      <c r="C259" s="317" t="s">
        <v>536</v>
      </c>
      <c r="D259" s="16">
        <f>Costs!$I$25*Costs!$I$33</f>
        <v>0</v>
      </c>
      <c r="G259" s="52" t="s">
        <v>604</v>
      </c>
      <c r="H259" s="46">
        <f t="shared" ref="H259" si="3684">SUM(J259:EB259)</f>
        <v>0</v>
      </c>
      <c r="J259" s="82">
        <f t="shared" ref="J259:AO259" si="3685">$D$259*(MONTH($D$252)=J$5)*(AND(J$7&gt;=$D$252,J$7&lt;$E$252))</f>
        <v>0</v>
      </c>
      <c r="K259" s="82">
        <f t="shared" si="3685"/>
        <v>0</v>
      </c>
      <c r="L259" s="82">
        <f t="shared" si="3685"/>
        <v>0</v>
      </c>
      <c r="M259" s="82">
        <f t="shared" si="3685"/>
        <v>0</v>
      </c>
      <c r="N259" s="82">
        <f t="shared" si="3685"/>
        <v>0</v>
      </c>
      <c r="O259" s="82">
        <f t="shared" si="3685"/>
        <v>0</v>
      </c>
      <c r="P259" s="82">
        <f t="shared" si="3685"/>
        <v>0</v>
      </c>
      <c r="Q259" s="82">
        <f t="shared" si="3685"/>
        <v>0</v>
      </c>
      <c r="R259" s="82">
        <f t="shared" si="3685"/>
        <v>0</v>
      </c>
      <c r="S259" s="82">
        <f t="shared" si="3685"/>
        <v>0</v>
      </c>
      <c r="T259" s="82">
        <f t="shared" si="3685"/>
        <v>0</v>
      </c>
      <c r="U259" s="82">
        <f t="shared" si="3685"/>
        <v>0</v>
      </c>
      <c r="V259" s="82">
        <f t="shared" si="3685"/>
        <v>0</v>
      </c>
      <c r="W259" s="82">
        <f t="shared" si="3685"/>
        <v>0</v>
      </c>
      <c r="X259" s="82">
        <f t="shared" si="3685"/>
        <v>0</v>
      </c>
      <c r="Y259" s="82">
        <f t="shared" si="3685"/>
        <v>0</v>
      </c>
      <c r="Z259" s="82">
        <f t="shared" si="3685"/>
        <v>0</v>
      </c>
      <c r="AA259" s="82">
        <f t="shared" si="3685"/>
        <v>0</v>
      </c>
      <c r="AB259" s="82">
        <f t="shared" si="3685"/>
        <v>0</v>
      </c>
      <c r="AC259" s="82">
        <f t="shared" si="3685"/>
        <v>0</v>
      </c>
      <c r="AD259" s="82">
        <f t="shared" si="3685"/>
        <v>0</v>
      </c>
      <c r="AE259" s="82">
        <f t="shared" si="3685"/>
        <v>0</v>
      </c>
      <c r="AF259" s="82">
        <f t="shared" si="3685"/>
        <v>0</v>
      </c>
      <c r="AG259" s="82">
        <f t="shared" si="3685"/>
        <v>0</v>
      </c>
      <c r="AH259" s="82">
        <f t="shared" si="3685"/>
        <v>0</v>
      </c>
      <c r="AI259" s="82">
        <f t="shared" si="3685"/>
        <v>0</v>
      </c>
      <c r="AJ259" s="82">
        <f t="shared" si="3685"/>
        <v>0</v>
      </c>
      <c r="AK259" s="82">
        <f t="shared" si="3685"/>
        <v>0</v>
      </c>
      <c r="AL259" s="82">
        <f t="shared" si="3685"/>
        <v>0</v>
      </c>
      <c r="AM259" s="82">
        <f t="shared" si="3685"/>
        <v>0</v>
      </c>
      <c r="AN259" s="82">
        <f t="shared" si="3685"/>
        <v>0</v>
      </c>
      <c r="AO259" s="82">
        <f t="shared" si="3685"/>
        <v>0</v>
      </c>
      <c r="AP259" s="82">
        <f t="shared" ref="AP259:BU259" si="3686">$D$259*(MONTH($D$252)=AP$5)*(AND(AP$7&gt;=$D$252,AP$7&lt;$E$252))</f>
        <v>0</v>
      </c>
      <c r="AQ259" s="82">
        <f t="shared" si="3686"/>
        <v>0</v>
      </c>
      <c r="AR259" s="82">
        <f t="shared" si="3686"/>
        <v>0</v>
      </c>
      <c r="AS259" s="82">
        <f t="shared" si="3686"/>
        <v>0</v>
      </c>
      <c r="AT259" s="82">
        <f t="shared" si="3686"/>
        <v>0</v>
      </c>
      <c r="AU259" s="82">
        <f t="shared" si="3686"/>
        <v>0</v>
      </c>
      <c r="AV259" s="82">
        <f t="shared" si="3686"/>
        <v>0</v>
      </c>
      <c r="AW259" s="82">
        <f t="shared" si="3686"/>
        <v>0</v>
      </c>
      <c r="AX259" s="82">
        <f t="shared" si="3686"/>
        <v>0</v>
      </c>
      <c r="AY259" s="82">
        <f t="shared" si="3686"/>
        <v>0</v>
      </c>
      <c r="AZ259" s="82">
        <f t="shared" si="3686"/>
        <v>0</v>
      </c>
      <c r="BA259" s="82">
        <f t="shared" si="3686"/>
        <v>0</v>
      </c>
      <c r="BB259" s="82">
        <f t="shared" si="3686"/>
        <v>0</v>
      </c>
      <c r="BC259" s="82">
        <f t="shared" si="3686"/>
        <v>0</v>
      </c>
      <c r="BD259" s="82">
        <f t="shared" si="3686"/>
        <v>0</v>
      </c>
      <c r="BE259" s="82">
        <f t="shared" si="3686"/>
        <v>0</v>
      </c>
      <c r="BF259" s="82">
        <f t="shared" si="3686"/>
        <v>0</v>
      </c>
      <c r="BG259" s="82">
        <f t="shared" si="3686"/>
        <v>0</v>
      </c>
      <c r="BH259" s="82">
        <f t="shared" si="3686"/>
        <v>0</v>
      </c>
      <c r="BI259" s="82">
        <f t="shared" si="3686"/>
        <v>0</v>
      </c>
      <c r="BJ259" s="82">
        <f t="shared" si="3686"/>
        <v>0</v>
      </c>
      <c r="BK259" s="82">
        <f t="shared" si="3686"/>
        <v>0</v>
      </c>
      <c r="BL259" s="82">
        <f t="shared" si="3686"/>
        <v>0</v>
      </c>
      <c r="BM259" s="82">
        <f t="shared" si="3686"/>
        <v>0</v>
      </c>
      <c r="BN259" s="82">
        <f t="shared" si="3686"/>
        <v>0</v>
      </c>
      <c r="BO259" s="82">
        <f t="shared" si="3686"/>
        <v>0</v>
      </c>
      <c r="BP259" s="82">
        <f t="shared" si="3686"/>
        <v>0</v>
      </c>
      <c r="BQ259" s="82">
        <f t="shared" si="3686"/>
        <v>0</v>
      </c>
      <c r="BR259" s="82">
        <f t="shared" si="3686"/>
        <v>0</v>
      </c>
      <c r="BS259" s="82">
        <f t="shared" si="3686"/>
        <v>0</v>
      </c>
      <c r="BT259" s="82">
        <f t="shared" si="3686"/>
        <v>0</v>
      </c>
      <c r="BU259" s="82">
        <f t="shared" si="3686"/>
        <v>0</v>
      </c>
      <c r="BV259" s="82">
        <f t="shared" ref="BV259:DA259" si="3687">$D$259*(MONTH($D$252)=BV$5)*(AND(BV$7&gt;=$D$252,BV$7&lt;$E$252))</f>
        <v>0</v>
      </c>
      <c r="BW259" s="82">
        <f t="shared" si="3687"/>
        <v>0</v>
      </c>
      <c r="BX259" s="82">
        <f t="shared" si="3687"/>
        <v>0</v>
      </c>
      <c r="BY259" s="82">
        <f t="shared" si="3687"/>
        <v>0</v>
      </c>
      <c r="BZ259" s="82">
        <f t="shared" si="3687"/>
        <v>0</v>
      </c>
      <c r="CA259" s="82">
        <f t="shared" si="3687"/>
        <v>0</v>
      </c>
      <c r="CB259" s="82">
        <f t="shared" si="3687"/>
        <v>0</v>
      </c>
      <c r="CC259" s="82">
        <f t="shared" si="3687"/>
        <v>0</v>
      </c>
      <c r="CD259" s="82">
        <f t="shared" si="3687"/>
        <v>0</v>
      </c>
      <c r="CE259" s="82">
        <f t="shared" si="3687"/>
        <v>0</v>
      </c>
      <c r="CF259" s="82">
        <f t="shared" si="3687"/>
        <v>0</v>
      </c>
      <c r="CG259" s="82">
        <f t="shared" si="3687"/>
        <v>0</v>
      </c>
      <c r="CH259" s="82">
        <f t="shared" si="3687"/>
        <v>0</v>
      </c>
      <c r="CI259" s="82">
        <f t="shared" si="3687"/>
        <v>0</v>
      </c>
      <c r="CJ259" s="82">
        <f t="shared" si="3687"/>
        <v>0</v>
      </c>
      <c r="CK259" s="82">
        <f t="shared" si="3687"/>
        <v>0</v>
      </c>
      <c r="CL259" s="82">
        <f t="shared" si="3687"/>
        <v>0</v>
      </c>
      <c r="CM259" s="82">
        <f t="shared" si="3687"/>
        <v>0</v>
      </c>
      <c r="CN259" s="82">
        <f t="shared" si="3687"/>
        <v>0</v>
      </c>
      <c r="CO259" s="82">
        <f t="shared" si="3687"/>
        <v>0</v>
      </c>
      <c r="CP259" s="82">
        <f t="shared" si="3687"/>
        <v>0</v>
      </c>
      <c r="CQ259" s="82">
        <f t="shared" si="3687"/>
        <v>0</v>
      </c>
      <c r="CR259" s="82">
        <f t="shared" si="3687"/>
        <v>0</v>
      </c>
      <c r="CS259" s="82">
        <f t="shared" si="3687"/>
        <v>0</v>
      </c>
      <c r="CT259" s="82">
        <f t="shared" si="3687"/>
        <v>0</v>
      </c>
      <c r="CU259" s="82">
        <f t="shared" si="3687"/>
        <v>0</v>
      </c>
      <c r="CV259" s="82">
        <f t="shared" si="3687"/>
        <v>0</v>
      </c>
      <c r="CW259" s="82">
        <f t="shared" si="3687"/>
        <v>0</v>
      </c>
      <c r="CX259" s="82">
        <f t="shared" si="3687"/>
        <v>0</v>
      </c>
      <c r="CY259" s="82">
        <f t="shared" si="3687"/>
        <v>0</v>
      </c>
      <c r="CZ259" s="82">
        <f t="shared" si="3687"/>
        <v>0</v>
      </c>
      <c r="DA259" s="82">
        <f t="shared" si="3687"/>
        <v>0</v>
      </c>
      <c r="DB259" s="82">
        <f t="shared" ref="DB259:EB259" si="3688">$D$259*(MONTH($D$252)=DB$5)*(AND(DB$7&gt;=$D$252,DB$7&lt;$E$252))</f>
        <v>0</v>
      </c>
      <c r="DC259" s="82">
        <f t="shared" si="3688"/>
        <v>0</v>
      </c>
      <c r="DD259" s="82">
        <f t="shared" si="3688"/>
        <v>0</v>
      </c>
      <c r="DE259" s="82">
        <f t="shared" si="3688"/>
        <v>0</v>
      </c>
      <c r="DF259" s="82">
        <f t="shared" si="3688"/>
        <v>0</v>
      </c>
      <c r="DG259" s="82">
        <f t="shared" si="3688"/>
        <v>0</v>
      </c>
      <c r="DH259" s="82">
        <f t="shared" si="3688"/>
        <v>0</v>
      </c>
      <c r="DI259" s="82">
        <f t="shared" si="3688"/>
        <v>0</v>
      </c>
      <c r="DJ259" s="82">
        <f t="shared" si="3688"/>
        <v>0</v>
      </c>
      <c r="DK259" s="82">
        <f t="shared" si="3688"/>
        <v>0</v>
      </c>
      <c r="DL259" s="82">
        <f t="shared" si="3688"/>
        <v>0</v>
      </c>
      <c r="DM259" s="82">
        <f t="shared" si="3688"/>
        <v>0</v>
      </c>
      <c r="DN259" s="82">
        <f t="shared" si="3688"/>
        <v>0</v>
      </c>
      <c r="DO259" s="82">
        <f t="shared" si="3688"/>
        <v>0</v>
      </c>
      <c r="DP259" s="82">
        <f t="shared" si="3688"/>
        <v>0</v>
      </c>
      <c r="DQ259" s="82">
        <f t="shared" si="3688"/>
        <v>0</v>
      </c>
      <c r="DR259" s="82">
        <f t="shared" si="3688"/>
        <v>0</v>
      </c>
      <c r="DS259" s="82">
        <f t="shared" si="3688"/>
        <v>0</v>
      </c>
      <c r="DT259" s="82">
        <f t="shared" si="3688"/>
        <v>0</v>
      </c>
      <c r="DU259" s="82">
        <f t="shared" si="3688"/>
        <v>0</v>
      </c>
      <c r="DV259" s="82">
        <f t="shared" si="3688"/>
        <v>0</v>
      </c>
      <c r="DW259" s="82">
        <f t="shared" si="3688"/>
        <v>0</v>
      </c>
      <c r="DX259" s="82">
        <f t="shared" si="3688"/>
        <v>0</v>
      </c>
      <c r="DY259" s="82">
        <f t="shared" si="3688"/>
        <v>0</v>
      </c>
      <c r="DZ259" s="82">
        <f t="shared" si="3688"/>
        <v>0</v>
      </c>
      <c r="EA259" s="82">
        <f t="shared" si="3688"/>
        <v>0</v>
      </c>
      <c r="EB259" s="82">
        <f t="shared" si="3688"/>
        <v>0</v>
      </c>
    </row>
    <row r="260" spans="3:132" outlineLevel="1" x14ac:dyDescent="0.25">
      <c r="C260" s="317" t="s">
        <v>539</v>
      </c>
      <c r="D260" s="125">
        <f>Costs!I37</f>
        <v>1.1200000000000002E-2</v>
      </c>
      <c r="G260" s="52" t="s">
        <v>215</v>
      </c>
      <c r="H260" s="29"/>
      <c r="J260" s="310">
        <f>$D260</f>
        <v>1.1200000000000002E-2</v>
      </c>
      <c r="K260" s="310">
        <f t="shared" ref="K260:BV260" si="3689">$D260</f>
        <v>1.1200000000000002E-2</v>
      </c>
      <c r="L260" s="310">
        <f t="shared" si="3689"/>
        <v>1.1200000000000002E-2</v>
      </c>
      <c r="M260" s="310">
        <f t="shared" si="3689"/>
        <v>1.1200000000000002E-2</v>
      </c>
      <c r="N260" s="310">
        <f t="shared" si="3689"/>
        <v>1.1200000000000002E-2</v>
      </c>
      <c r="O260" s="310">
        <f t="shared" si="3689"/>
        <v>1.1200000000000002E-2</v>
      </c>
      <c r="P260" s="310">
        <f t="shared" si="3689"/>
        <v>1.1200000000000002E-2</v>
      </c>
      <c r="Q260" s="310">
        <f t="shared" si="3689"/>
        <v>1.1200000000000002E-2</v>
      </c>
      <c r="R260" s="310">
        <f t="shared" si="3689"/>
        <v>1.1200000000000002E-2</v>
      </c>
      <c r="S260" s="310">
        <f t="shared" si="3689"/>
        <v>1.1200000000000002E-2</v>
      </c>
      <c r="T260" s="310">
        <f t="shared" si="3689"/>
        <v>1.1200000000000002E-2</v>
      </c>
      <c r="U260" s="310">
        <f t="shared" si="3689"/>
        <v>1.1200000000000002E-2</v>
      </c>
      <c r="V260" s="310">
        <f t="shared" si="3689"/>
        <v>1.1200000000000002E-2</v>
      </c>
      <c r="W260" s="310">
        <f t="shared" si="3689"/>
        <v>1.1200000000000002E-2</v>
      </c>
      <c r="X260" s="310">
        <f t="shared" si="3689"/>
        <v>1.1200000000000002E-2</v>
      </c>
      <c r="Y260" s="310">
        <f t="shared" si="3689"/>
        <v>1.1200000000000002E-2</v>
      </c>
      <c r="Z260" s="310">
        <f t="shared" si="3689"/>
        <v>1.1200000000000002E-2</v>
      </c>
      <c r="AA260" s="310">
        <f t="shared" si="3689"/>
        <v>1.1200000000000002E-2</v>
      </c>
      <c r="AB260" s="310">
        <f t="shared" si="3689"/>
        <v>1.1200000000000002E-2</v>
      </c>
      <c r="AC260" s="310">
        <f t="shared" si="3689"/>
        <v>1.1200000000000002E-2</v>
      </c>
      <c r="AD260" s="310">
        <f t="shared" si="3689"/>
        <v>1.1200000000000002E-2</v>
      </c>
      <c r="AE260" s="310">
        <f t="shared" si="3689"/>
        <v>1.1200000000000002E-2</v>
      </c>
      <c r="AF260" s="310">
        <f t="shared" si="3689"/>
        <v>1.1200000000000002E-2</v>
      </c>
      <c r="AG260" s="310">
        <f t="shared" si="3689"/>
        <v>1.1200000000000002E-2</v>
      </c>
      <c r="AH260" s="310">
        <f t="shared" si="3689"/>
        <v>1.1200000000000002E-2</v>
      </c>
      <c r="AI260" s="310">
        <f t="shared" si="3689"/>
        <v>1.1200000000000002E-2</v>
      </c>
      <c r="AJ260" s="310">
        <f t="shared" si="3689"/>
        <v>1.1200000000000002E-2</v>
      </c>
      <c r="AK260" s="310">
        <f t="shared" si="3689"/>
        <v>1.1200000000000002E-2</v>
      </c>
      <c r="AL260" s="310">
        <f t="shared" si="3689"/>
        <v>1.1200000000000002E-2</v>
      </c>
      <c r="AM260" s="310">
        <f t="shared" si="3689"/>
        <v>1.1200000000000002E-2</v>
      </c>
      <c r="AN260" s="310">
        <f t="shared" si="3689"/>
        <v>1.1200000000000002E-2</v>
      </c>
      <c r="AO260" s="310">
        <f t="shared" si="3689"/>
        <v>1.1200000000000002E-2</v>
      </c>
      <c r="AP260" s="310">
        <f t="shared" si="3689"/>
        <v>1.1200000000000002E-2</v>
      </c>
      <c r="AQ260" s="310">
        <f t="shared" si="3689"/>
        <v>1.1200000000000002E-2</v>
      </c>
      <c r="AR260" s="310">
        <f t="shared" si="3689"/>
        <v>1.1200000000000002E-2</v>
      </c>
      <c r="AS260" s="310">
        <f t="shared" si="3689"/>
        <v>1.1200000000000002E-2</v>
      </c>
      <c r="AT260" s="310">
        <f t="shared" si="3689"/>
        <v>1.1200000000000002E-2</v>
      </c>
      <c r="AU260" s="310">
        <f t="shared" si="3689"/>
        <v>1.1200000000000002E-2</v>
      </c>
      <c r="AV260" s="310">
        <f t="shared" si="3689"/>
        <v>1.1200000000000002E-2</v>
      </c>
      <c r="AW260" s="310">
        <f t="shared" si="3689"/>
        <v>1.1200000000000002E-2</v>
      </c>
      <c r="AX260" s="310">
        <f t="shared" si="3689"/>
        <v>1.1200000000000002E-2</v>
      </c>
      <c r="AY260" s="310">
        <f t="shared" si="3689"/>
        <v>1.1200000000000002E-2</v>
      </c>
      <c r="AZ260" s="310">
        <f t="shared" si="3689"/>
        <v>1.1200000000000002E-2</v>
      </c>
      <c r="BA260" s="310">
        <f t="shared" si="3689"/>
        <v>1.1200000000000002E-2</v>
      </c>
      <c r="BB260" s="310">
        <f t="shared" si="3689"/>
        <v>1.1200000000000002E-2</v>
      </c>
      <c r="BC260" s="310">
        <f t="shared" si="3689"/>
        <v>1.1200000000000002E-2</v>
      </c>
      <c r="BD260" s="310">
        <f t="shared" si="3689"/>
        <v>1.1200000000000002E-2</v>
      </c>
      <c r="BE260" s="310">
        <f t="shared" si="3689"/>
        <v>1.1200000000000002E-2</v>
      </c>
      <c r="BF260" s="310">
        <f t="shared" si="3689"/>
        <v>1.1200000000000002E-2</v>
      </c>
      <c r="BG260" s="310">
        <f t="shared" si="3689"/>
        <v>1.1200000000000002E-2</v>
      </c>
      <c r="BH260" s="310">
        <f t="shared" si="3689"/>
        <v>1.1200000000000002E-2</v>
      </c>
      <c r="BI260" s="310">
        <f t="shared" si="3689"/>
        <v>1.1200000000000002E-2</v>
      </c>
      <c r="BJ260" s="310">
        <f t="shared" si="3689"/>
        <v>1.1200000000000002E-2</v>
      </c>
      <c r="BK260" s="310">
        <f t="shared" si="3689"/>
        <v>1.1200000000000002E-2</v>
      </c>
      <c r="BL260" s="310">
        <f t="shared" si="3689"/>
        <v>1.1200000000000002E-2</v>
      </c>
      <c r="BM260" s="310">
        <f t="shared" si="3689"/>
        <v>1.1200000000000002E-2</v>
      </c>
      <c r="BN260" s="310">
        <f t="shared" si="3689"/>
        <v>1.1200000000000002E-2</v>
      </c>
      <c r="BO260" s="310">
        <f t="shared" si="3689"/>
        <v>1.1200000000000002E-2</v>
      </c>
      <c r="BP260" s="310">
        <f t="shared" si="3689"/>
        <v>1.1200000000000002E-2</v>
      </c>
      <c r="BQ260" s="310">
        <f t="shared" si="3689"/>
        <v>1.1200000000000002E-2</v>
      </c>
      <c r="BR260" s="310">
        <f t="shared" si="3689"/>
        <v>1.1200000000000002E-2</v>
      </c>
      <c r="BS260" s="310">
        <f t="shared" si="3689"/>
        <v>1.1200000000000002E-2</v>
      </c>
      <c r="BT260" s="310">
        <f t="shared" si="3689"/>
        <v>1.1200000000000002E-2</v>
      </c>
      <c r="BU260" s="310">
        <f t="shared" si="3689"/>
        <v>1.1200000000000002E-2</v>
      </c>
      <c r="BV260" s="310">
        <f t="shared" si="3689"/>
        <v>1.1200000000000002E-2</v>
      </c>
      <c r="BW260" s="310">
        <f t="shared" ref="BW260:EB260" si="3690">$D260</f>
        <v>1.1200000000000002E-2</v>
      </c>
      <c r="BX260" s="310">
        <f t="shared" si="3690"/>
        <v>1.1200000000000002E-2</v>
      </c>
      <c r="BY260" s="310">
        <f t="shared" si="3690"/>
        <v>1.1200000000000002E-2</v>
      </c>
      <c r="BZ260" s="310">
        <f t="shared" si="3690"/>
        <v>1.1200000000000002E-2</v>
      </c>
      <c r="CA260" s="310">
        <f t="shared" si="3690"/>
        <v>1.1200000000000002E-2</v>
      </c>
      <c r="CB260" s="310">
        <f t="shared" si="3690"/>
        <v>1.1200000000000002E-2</v>
      </c>
      <c r="CC260" s="310">
        <f t="shared" si="3690"/>
        <v>1.1200000000000002E-2</v>
      </c>
      <c r="CD260" s="310">
        <f t="shared" si="3690"/>
        <v>1.1200000000000002E-2</v>
      </c>
      <c r="CE260" s="310">
        <f t="shared" si="3690"/>
        <v>1.1200000000000002E-2</v>
      </c>
      <c r="CF260" s="310">
        <f t="shared" si="3690"/>
        <v>1.1200000000000002E-2</v>
      </c>
      <c r="CG260" s="310">
        <f t="shared" si="3690"/>
        <v>1.1200000000000002E-2</v>
      </c>
      <c r="CH260" s="310">
        <f t="shared" si="3690"/>
        <v>1.1200000000000002E-2</v>
      </c>
      <c r="CI260" s="310">
        <f t="shared" si="3690"/>
        <v>1.1200000000000002E-2</v>
      </c>
      <c r="CJ260" s="310">
        <f t="shared" si="3690"/>
        <v>1.1200000000000002E-2</v>
      </c>
      <c r="CK260" s="310">
        <f t="shared" si="3690"/>
        <v>1.1200000000000002E-2</v>
      </c>
      <c r="CL260" s="310">
        <f t="shared" si="3690"/>
        <v>1.1200000000000002E-2</v>
      </c>
      <c r="CM260" s="310">
        <f t="shared" si="3690"/>
        <v>1.1200000000000002E-2</v>
      </c>
      <c r="CN260" s="310">
        <f t="shared" si="3690"/>
        <v>1.1200000000000002E-2</v>
      </c>
      <c r="CO260" s="310">
        <f t="shared" si="3690"/>
        <v>1.1200000000000002E-2</v>
      </c>
      <c r="CP260" s="310">
        <f t="shared" si="3690"/>
        <v>1.1200000000000002E-2</v>
      </c>
      <c r="CQ260" s="310">
        <f t="shared" si="3690"/>
        <v>1.1200000000000002E-2</v>
      </c>
      <c r="CR260" s="310">
        <f t="shared" si="3690"/>
        <v>1.1200000000000002E-2</v>
      </c>
      <c r="CS260" s="310">
        <f t="shared" si="3690"/>
        <v>1.1200000000000002E-2</v>
      </c>
      <c r="CT260" s="310">
        <f t="shared" si="3690"/>
        <v>1.1200000000000002E-2</v>
      </c>
      <c r="CU260" s="310">
        <f t="shared" si="3690"/>
        <v>1.1200000000000002E-2</v>
      </c>
      <c r="CV260" s="310">
        <f t="shared" si="3690"/>
        <v>1.1200000000000002E-2</v>
      </c>
      <c r="CW260" s="310">
        <f t="shared" si="3690"/>
        <v>1.1200000000000002E-2</v>
      </c>
      <c r="CX260" s="310">
        <f t="shared" si="3690"/>
        <v>1.1200000000000002E-2</v>
      </c>
      <c r="CY260" s="310">
        <f t="shared" si="3690"/>
        <v>1.1200000000000002E-2</v>
      </c>
      <c r="CZ260" s="310">
        <f t="shared" si="3690"/>
        <v>1.1200000000000002E-2</v>
      </c>
      <c r="DA260" s="310">
        <f t="shared" si="3690"/>
        <v>1.1200000000000002E-2</v>
      </c>
      <c r="DB260" s="310">
        <f t="shared" si="3690"/>
        <v>1.1200000000000002E-2</v>
      </c>
      <c r="DC260" s="310">
        <f t="shared" si="3690"/>
        <v>1.1200000000000002E-2</v>
      </c>
      <c r="DD260" s="310">
        <f t="shared" si="3690"/>
        <v>1.1200000000000002E-2</v>
      </c>
      <c r="DE260" s="310">
        <f t="shared" si="3690"/>
        <v>1.1200000000000002E-2</v>
      </c>
      <c r="DF260" s="310">
        <f t="shared" si="3690"/>
        <v>1.1200000000000002E-2</v>
      </c>
      <c r="DG260" s="310">
        <f t="shared" si="3690"/>
        <v>1.1200000000000002E-2</v>
      </c>
      <c r="DH260" s="310">
        <f t="shared" si="3690"/>
        <v>1.1200000000000002E-2</v>
      </c>
      <c r="DI260" s="310">
        <f t="shared" si="3690"/>
        <v>1.1200000000000002E-2</v>
      </c>
      <c r="DJ260" s="310">
        <f t="shared" si="3690"/>
        <v>1.1200000000000002E-2</v>
      </c>
      <c r="DK260" s="310">
        <f t="shared" si="3690"/>
        <v>1.1200000000000002E-2</v>
      </c>
      <c r="DL260" s="310">
        <f t="shared" si="3690"/>
        <v>1.1200000000000002E-2</v>
      </c>
      <c r="DM260" s="310">
        <f t="shared" si="3690"/>
        <v>1.1200000000000002E-2</v>
      </c>
      <c r="DN260" s="310">
        <f t="shared" si="3690"/>
        <v>1.1200000000000002E-2</v>
      </c>
      <c r="DO260" s="310">
        <f t="shared" si="3690"/>
        <v>1.1200000000000002E-2</v>
      </c>
      <c r="DP260" s="310">
        <f t="shared" si="3690"/>
        <v>1.1200000000000002E-2</v>
      </c>
      <c r="DQ260" s="310">
        <f t="shared" si="3690"/>
        <v>1.1200000000000002E-2</v>
      </c>
      <c r="DR260" s="310">
        <f t="shared" si="3690"/>
        <v>1.1200000000000002E-2</v>
      </c>
      <c r="DS260" s="310">
        <f t="shared" si="3690"/>
        <v>1.1200000000000002E-2</v>
      </c>
      <c r="DT260" s="310">
        <f t="shared" si="3690"/>
        <v>1.1200000000000002E-2</v>
      </c>
      <c r="DU260" s="310">
        <f t="shared" si="3690"/>
        <v>1.1200000000000002E-2</v>
      </c>
      <c r="DV260" s="310">
        <f t="shared" si="3690"/>
        <v>1.1200000000000002E-2</v>
      </c>
      <c r="DW260" s="310">
        <f t="shared" si="3690"/>
        <v>1.1200000000000002E-2</v>
      </c>
      <c r="DX260" s="310">
        <f t="shared" si="3690"/>
        <v>1.1200000000000002E-2</v>
      </c>
      <c r="DY260" s="310">
        <f t="shared" si="3690"/>
        <v>1.1200000000000002E-2</v>
      </c>
      <c r="DZ260" s="310">
        <f t="shared" si="3690"/>
        <v>1.1200000000000002E-2</v>
      </c>
      <c r="EA260" s="310">
        <f t="shared" si="3690"/>
        <v>1.1200000000000002E-2</v>
      </c>
      <c r="EB260" s="310">
        <f t="shared" si="3690"/>
        <v>1.1200000000000002E-2</v>
      </c>
    </row>
    <row r="261" spans="3:132" outlineLevel="1" x14ac:dyDescent="0.25">
      <c r="C261" s="317" t="s">
        <v>540</v>
      </c>
      <c r="D261" s="129"/>
      <c r="G261" s="52" t="s">
        <v>215</v>
      </c>
      <c r="H261" s="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row>
    <row r="262" spans="3:132" outlineLevel="1" x14ac:dyDescent="0.25">
      <c r="C262" s="317" t="s">
        <v>541</v>
      </c>
      <c r="D262" s="31">
        <f>Costs!$I$39</f>
        <v>1.9</v>
      </c>
      <c r="E262" s="31">
        <f>Costs!$I$40</f>
        <v>0.4</v>
      </c>
      <c r="G262" s="52" t="s">
        <v>220</v>
      </c>
      <c r="H262" s="29"/>
      <c r="J262" s="312">
        <f t="shared" ref="J262:BU262" si="3691">$D262-$E262</f>
        <v>1.5</v>
      </c>
      <c r="K262" s="312">
        <f t="shared" si="3691"/>
        <v>1.5</v>
      </c>
      <c r="L262" s="312">
        <f t="shared" si="3691"/>
        <v>1.5</v>
      </c>
      <c r="M262" s="312">
        <f t="shared" si="3691"/>
        <v>1.5</v>
      </c>
      <c r="N262" s="312">
        <f t="shared" si="3691"/>
        <v>1.5</v>
      </c>
      <c r="O262" s="312">
        <f t="shared" si="3691"/>
        <v>1.5</v>
      </c>
      <c r="P262" s="312">
        <f t="shared" si="3691"/>
        <v>1.5</v>
      </c>
      <c r="Q262" s="312">
        <f t="shared" si="3691"/>
        <v>1.5</v>
      </c>
      <c r="R262" s="312">
        <f t="shared" si="3691"/>
        <v>1.5</v>
      </c>
      <c r="S262" s="312">
        <f t="shared" si="3691"/>
        <v>1.5</v>
      </c>
      <c r="T262" s="312">
        <f t="shared" si="3691"/>
        <v>1.5</v>
      </c>
      <c r="U262" s="312">
        <f t="shared" si="3691"/>
        <v>1.5</v>
      </c>
      <c r="V262" s="312">
        <f t="shared" si="3691"/>
        <v>1.5</v>
      </c>
      <c r="W262" s="312">
        <f t="shared" si="3691"/>
        <v>1.5</v>
      </c>
      <c r="X262" s="312">
        <f t="shared" si="3691"/>
        <v>1.5</v>
      </c>
      <c r="Y262" s="312">
        <f t="shared" si="3691"/>
        <v>1.5</v>
      </c>
      <c r="Z262" s="312">
        <f t="shared" si="3691"/>
        <v>1.5</v>
      </c>
      <c r="AA262" s="312">
        <f t="shared" si="3691"/>
        <v>1.5</v>
      </c>
      <c r="AB262" s="312">
        <f t="shared" si="3691"/>
        <v>1.5</v>
      </c>
      <c r="AC262" s="312">
        <f t="shared" si="3691"/>
        <v>1.5</v>
      </c>
      <c r="AD262" s="312">
        <f t="shared" si="3691"/>
        <v>1.5</v>
      </c>
      <c r="AE262" s="312">
        <f t="shared" si="3691"/>
        <v>1.5</v>
      </c>
      <c r="AF262" s="312">
        <f t="shared" si="3691"/>
        <v>1.5</v>
      </c>
      <c r="AG262" s="312">
        <f t="shared" si="3691"/>
        <v>1.5</v>
      </c>
      <c r="AH262" s="312">
        <f t="shared" si="3691"/>
        <v>1.5</v>
      </c>
      <c r="AI262" s="312">
        <f t="shared" si="3691"/>
        <v>1.5</v>
      </c>
      <c r="AJ262" s="312">
        <f t="shared" si="3691"/>
        <v>1.5</v>
      </c>
      <c r="AK262" s="312">
        <f t="shared" si="3691"/>
        <v>1.5</v>
      </c>
      <c r="AL262" s="312">
        <f t="shared" si="3691"/>
        <v>1.5</v>
      </c>
      <c r="AM262" s="312">
        <f t="shared" si="3691"/>
        <v>1.5</v>
      </c>
      <c r="AN262" s="312">
        <f t="shared" si="3691"/>
        <v>1.5</v>
      </c>
      <c r="AO262" s="312">
        <f t="shared" si="3691"/>
        <v>1.5</v>
      </c>
      <c r="AP262" s="312">
        <f t="shared" si="3691"/>
        <v>1.5</v>
      </c>
      <c r="AQ262" s="312">
        <f t="shared" si="3691"/>
        <v>1.5</v>
      </c>
      <c r="AR262" s="312">
        <f t="shared" si="3691"/>
        <v>1.5</v>
      </c>
      <c r="AS262" s="312">
        <f t="shared" si="3691"/>
        <v>1.5</v>
      </c>
      <c r="AT262" s="312">
        <f t="shared" si="3691"/>
        <v>1.5</v>
      </c>
      <c r="AU262" s="312">
        <f t="shared" si="3691"/>
        <v>1.5</v>
      </c>
      <c r="AV262" s="312">
        <f t="shared" si="3691"/>
        <v>1.5</v>
      </c>
      <c r="AW262" s="312">
        <f t="shared" si="3691"/>
        <v>1.5</v>
      </c>
      <c r="AX262" s="312">
        <f t="shared" si="3691"/>
        <v>1.5</v>
      </c>
      <c r="AY262" s="312">
        <f t="shared" si="3691"/>
        <v>1.5</v>
      </c>
      <c r="AZ262" s="312">
        <f t="shared" si="3691"/>
        <v>1.5</v>
      </c>
      <c r="BA262" s="312">
        <f t="shared" si="3691"/>
        <v>1.5</v>
      </c>
      <c r="BB262" s="312">
        <f t="shared" si="3691"/>
        <v>1.5</v>
      </c>
      <c r="BC262" s="312">
        <f t="shared" si="3691"/>
        <v>1.5</v>
      </c>
      <c r="BD262" s="312">
        <f t="shared" si="3691"/>
        <v>1.5</v>
      </c>
      <c r="BE262" s="312">
        <f t="shared" si="3691"/>
        <v>1.5</v>
      </c>
      <c r="BF262" s="312">
        <f t="shared" si="3691"/>
        <v>1.5</v>
      </c>
      <c r="BG262" s="312">
        <f t="shared" si="3691"/>
        <v>1.5</v>
      </c>
      <c r="BH262" s="312">
        <f t="shared" si="3691"/>
        <v>1.5</v>
      </c>
      <c r="BI262" s="312">
        <f t="shared" si="3691"/>
        <v>1.5</v>
      </c>
      <c r="BJ262" s="312">
        <f t="shared" si="3691"/>
        <v>1.5</v>
      </c>
      <c r="BK262" s="312">
        <f t="shared" si="3691"/>
        <v>1.5</v>
      </c>
      <c r="BL262" s="312">
        <f t="shared" si="3691"/>
        <v>1.5</v>
      </c>
      <c r="BM262" s="312">
        <f t="shared" si="3691"/>
        <v>1.5</v>
      </c>
      <c r="BN262" s="312">
        <f t="shared" si="3691"/>
        <v>1.5</v>
      </c>
      <c r="BO262" s="312">
        <f t="shared" si="3691"/>
        <v>1.5</v>
      </c>
      <c r="BP262" s="312">
        <f t="shared" si="3691"/>
        <v>1.5</v>
      </c>
      <c r="BQ262" s="312">
        <f t="shared" si="3691"/>
        <v>1.5</v>
      </c>
      <c r="BR262" s="312">
        <f t="shared" si="3691"/>
        <v>1.5</v>
      </c>
      <c r="BS262" s="312">
        <f t="shared" si="3691"/>
        <v>1.5</v>
      </c>
      <c r="BT262" s="312">
        <f t="shared" si="3691"/>
        <v>1.5</v>
      </c>
      <c r="BU262" s="312">
        <f t="shared" si="3691"/>
        <v>1.5</v>
      </c>
      <c r="BV262" s="312">
        <f t="shared" ref="BV262:EB262" si="3692">$D262-$E262</f>
        <v>1.5</v>
      </c>
      <c r="BW262" s="312">
        <f t="shared" si="3692"/>
        <v>1.5</v>
      </c>
      <c r="BX262" s="312">
        <f t="shared" si="3692"/>
        <v>1.5</v>
      </c>
      <c r="BY262" s="312">
        <f t="shared" si="3692"/>
        <v>1.5</v>
      </c>
      <c r="BZ262" s="312">
        <f t="shared" si="3692"/>
        <v>1.5</v>
      </c>
      <c r="CA262" s="312">
        <f t="shared" si="3692"/>
        <v>1.5</v>
      </c>
      <c r="CB262" s="312">
        <f t="shared" si="3692"/>
        <v>1.5</v>
      </c>
      <c r="CC262" s="312">
        <f t="shared" si="3692"/>
        <v>1.5</v>
      </c>
      <c r="CD262" s="312">
        <f t="shared" si="3692"/>
        <v>1.5</v>
      </c>
      <c r="CE262" s="312">
        <f t="shared" si="3692"/>
        <v>1.5</v>
      </c>
      <c r="CF262" s="312">
        <f t="shared" si="3692"/>
        <v>1.5</v>
      </c>
      <c r="CG262" s="312">
        <f t="shared" si="3692"/>
        <v>1.5</v>
      </c>
      <c r="CH262" s="312">
        <f t="shared" si="3692"/>
        <v>1.5</v>
      </c>
      <c r="CI262" s="312">
        <f t="shared" si="3692"/>
        <v>1.5</v>
      </c>
      <c r="CJ262" s="312">
        <f t="shared" si="3692"/>
        <v>1.5</v>
      </c>
      <c r="CK262" s="312">
        <f t="shared" si="3692"/>
        <v>1.5</v>
      </c>
      <c r="CL262" s="312">
        <f t="shared" si="3692"/>
        <v>1.5</v>
      </c>
      <c r="CM262" s="312">
        <f t="shared" si="3692"/>
        <v>1.5</v>
      </c>
      <c r="CN262" s="312">
        <f t="shared" si="3692"/>
        <v>1.5</v>
      </c>
      <c r="CO262" s="312">
        <f t="shared" si="3692"/>
        <v>1.5</v>
      </c>
      <c r="CP262" s="312">
        <f t="shared" si="3692"/>
        <v>1.5</v>
      </c>
      <c r="CQ262" s="312">
        <f t="shared" si="3692"/>
        <v>1.5</v>
      </c>
      <c r="CR262" s="312">
        <f t="shared" si="3692"/>
        <v>1.5</v>
      </c>
      <c r="CS262" s="312">
        <f t="shared" si="3692"/>
        <v>1.5</v>
      </c>
      <c r="CT262" s="312">
        <f t="shared" si="3692"/>
        <v>1.5</v>
      </c>
      <c r="CU262" s="312">
        <f t="shared" si="3692"/>
        <v>1.5</v>
      </c>
      <c r="CV262" s="312">
        <f t="shared" si="3692"/>
        <v>1.5</v>
      </c>
      <c r="CW262" s="312">
        <f t="shared" si="3692"/>
        <v>1.5</v>
      </c>
      <c r="CX262" s="312">
        <f t="shared" si="3692"/>
        <v>1.5</v>
      </c>
      <c r="CY262" s="312">
        <f t="shared" si="3692"/>
        <v>1.5</v>
      </c>
      <c r="CZ262" s="312">
        <f t="shared" si="3692"/>
        <v>1.5</v>
      </c>
      <c r="DA262" s="312">
        <f t="shared" si="3692"/>
        <v>1.5</v>
      </c>
      <c r="DB262" s="312">
        <f t="shared" si="3692"/>
        <v>1.5</v>
      </c>
      <c r="DC262" s="312">
        <f t="shared" si="3692"/>
        <v>1.5</v>
      </c>
      <c r="DD262" s="312">
        <f t="shared" si="3692"/>
        <v>1.5</v>
      </c>
      <c r="DE262" s="312">
        <f t="shared" si="3692"/>
        <v>1.5</v>
      </c>
      <c r="DF262" s="312">
        <f t="shared" si="3692"/>
        <v>1.5</v>
      </c>
      <c r="DG262" s="312">
        <f t="shared" si="3692"/>
        <v>1.5</v>
      </c>
      <c r="DH262" s="312">
        <f t="shared" si="3692"/>
        <v>1.5</v>
      </c>
      <c r="DI262" s="312">
        <f t="shared" si="3692"/>
        <v>1.5</v>
      </c>
      <c r="DJ262" s="312">
        <f t="shared" si="3692"/>
        <v>1.5</v>
      </c>
      <c r="DK262" s="312">
        <f t="shared" si="3692"/>
        <v>1.5</v>
      </c>
      <c r="DL262" s="312">
        <f t="shared" si="3692"/>
        <v>1.5</v>
      </c>
      <c r="DM262" s="312">
        <f t="shared" si="3692"/>
        <v>1.5</v>
      </c>
      <c r="DN262" s="312">
        <f t="shared" si="3692"/>
        <v>1.5</v>
      </c>
      <c r="DO262" s="312">
        <f t="shared" si="3692"/>
        <v>1.5</v>
      </c>
      <c r="DP262" s="312">
        <f t="shared" si="3692"/>
        <v>1.5</v>
      </c>
      <c r="DQ262" s="312">
        <f t="shared" si="3692"/>
        <v>1.5</v>
      </c>
      <c r="DR262" s="312">
        <f t="shared" si="3692"/>
        <v>1.5</v>
      </c>
      <c r="DS262" s="312">
        <f t="shared" si="3692"/>
        <v>1.5</v>
      </c>
      <c r="DT262" s="312">
        <f t="shared" si="3692"/>
        <v>1.5</v>
      </c>
      <c r="DU262" s="312">
        <f t="shared" si="3692"/>
        <v>1.5</v>
      </c>
      <c r="DV262" s="312">
        <f t="shared" si="3692"/>
        <v>1.5</v>
      </c>
      <c r="DW262" s="312">
        <f t="shared" si="3692"/>
        <v>1.5</v>
      </c>
      <c r="DX262" s="312">
        <f t="shared" si="3692"/>
        <v>1.5</v>
      </c>
      <c r="DY262" s="312">
        <f t="shared" si="3692"/>
        <v>1.5</v>
      </c>
      <c r="DZ262" s="312">
        <f t="shared" si="3692"/>
        <v>1.5</v>
      </c>
      <c r="EA262" s="312">
        <f t="shared" si="3692"/>
        <v>1.5</v>
      </c>
      <c r="EB262" s="312">
        <f t="shared" si="3692"/>
        <v>1.5</v>
      </c>
    </row>
    <row r="263" spans="3:132" outlineLevel="1" x14ac:dyDescent="0.25">
      <c r="C263" s="323" t="s">
        <v>542</v>
      </c>
      <c r="D263" s="38"/>
      <c r="E263" s="38"/>
      <c r="F263" s="38"/>
      <c r="G263" s="55" t="s">
        <v>220</v>
      </c>
      <c r="H263" s="316">
        <f t="shared" ref="H263" si="3693">SUM(J263:EB263)</f>
        <v>0</v>
      </c>
      <c r="I263" s="38"/>
      <c r="J263" s="314">
        <f>J259*(J260+J261)*J262</f>
        <v>0</v>
      </c>
      <c r="K263" s="314">
        <f t="shared" ref="K263:BV263" si="3694">K259*(K260+K261)*K262</f>
        <v>0</v>
      </c>
      <c r="L263" s="314">
        <f t="shared" si="3694"/>
        <v>0</v>
      </c>
      <c r="M263" s="314">
        <f t="shared" si="3694"/>
        <v>0</v>
      </c>
      <c r="N263" s="314">
        <f t="shared" si="3694"/>
        <v>0</v>
      </c>
      <c r="O263" s="314">
        <f t="shared" si="3694"/>
        <v>0</v>
      </c>
      <c r="P263" s="314">
        <f t="shared" si="3694"/>
        <v>0</v>
      </c>
      <c r="Q263" s="314">
        <f t="shared" si="3694"/>
        <v>0</v>
      </c>
      <c r="R263" s="314">
        <f t="shared" si="3694"/>
        <v>0</v>
      </c>
      <c r="S263" s="314">
        <f t="shared" si="3694"/>
        <v>0</v>
      </c>
      <c r="T263" s="314">
        <f t="shared" si="3694"/>
        <v>0</v>
      </c>
      <c r="U263" s="314">
        <f t="shared" si="3694"/>
        <v>0</v>
      </c>
      <c r="V263" s="314">
        <f t="shared" si="3694"/>
        <v>0</v>
      </c>
      <c r="W263" s="314">
        <f t="shared" si="3694"/>
        <v>0</v>
      </c>
      <c r="X263" s="314">
        <f t="shared" si="3694"/>
        <v>0</v>
      </c>
      <c r="Y263" s="314">
        <f t="shared" si="3694"/>
        <v>0</v>
      </c>
      <c r="Z263" s="314">
        <f t="shared" si="3694"/>
        <v>0</v>
      </c>
      <c r="AA263" s="314">
        <f t="shared" si="3694"/>
        <v>0</v>
      </c>
      <c r="AB263" s="314">
        <f t="shared" si="3694"/>
        <v>0</v>
      </c>
      <c r="AC263" s="314">
        <f t="shared" si="3694"/>
        <v>0</v>
      </c>
      <c r="AD263" s="314">
        <f t="shared" si="3694"/>
        <v>0</v>
      </c>
      <c r="AE263" s="314">
        <f t="shared" si="3694"/>
        <v>0</v>
      </c>
      <c r="AF263" s="314">
        <f t="shared" si="3694"/>
        <v>0</v>
      </c>
      <c r="AG263" s="314">
        <f t="shared" si="3694"/>
        <v>0</v>
      </c>
      <c r="AH263" s="314">
        <f t="shared" si="3694"/>
        <v>0</v>
      </c>
      <c r="AI263" s="314">
        <f t="shared" si="3694"/>
        <v>0</v>
      </c>
      <c r="AJ263" s="314">
        <f t="shared" si="3694"/>
        <v>0</v>
      </c>
      <c r="AK263" s="314">
        <f t="shared" si="3694"/>
        <v>0</v>
      </c>
      <c r="AL263" s="314">
        <f t="shared" si="3694"/>
        <v>0</v>
      </c>
      <c r="AM263" s="314">
        <f t="shared" si="3694"/>
        <v>0</v>
      </c>
      <c r="AN263" s="314">
        <f t="shared" si="3694"/>
        <v>0</v>
      </c>
      <c r="AO263" s="314">
        <f t="shared" si="3694"/>
        <v>0</v>
      </c>
      <c r="AP263" s="314">
        <f t="shared" si="3694"/>
        <v>0</v>
      </c>
      <c r="AQ263" s="314">
        <f t="shared" si="3694"/>
        <v>0</v>
      </c>
      <c r="AR263" s="314">
        <f t="shared" si="3694"/>
        <v>0</v>
      </c>
      <c r="AS263" s="314">
        <f t="shared" si="3694"/>
        <v>0</v>
      </c>
      <c r="AT263" s="314">
        <f t="shared" si="3694"/>
        <v>0</v>
      </c>
      <c r="AU263" s="314">
        <f t="shared" si="3694"/>
        <v>0</v>
      </c>
      <c r="AV263" s="314">
        <f t="shared" si="3694"/>
        <v>0</v>
      </c>
      <c r="AW263" s="314">
        <f t="shared" si="3694"/>
        <v>0</v>
      </c>
      <c r="AX263" s="314">
        <f t="shared" si="3694"/>
        <v>0</v>
      </c>
      <c r="AY263" s="314">
        <f t="shared" si="3694"/>
        <v>0</v>
      </c>
      <c r="AZ263" s="314">
        <f t="shared" si="3694"/>
        <v>0</v>
      </c>
      <c r="BA263" s="314">
        <f t="shared" si="3694"/>
        <v>0</v>
      </c>
      <c r="BB263" s="314">
        <f t="shared" si="3694"/>
        <v>0</v>
      </c>
      <c r="BC263" s="314">
        <f t="shared" si="3694"/>
        <v>0</v>
      </c>
      <c r="BD263" s="314">
        <f t="shared" si="3694"/>
        <v>0</v>
      </c>
      <c r="BE263" s="314">
        <f t="shared" si="3694"/>
        <v>0</v>
      </c>
      <c r="BF263" s="314">
        <f t="shared" si="3694"/>
        <v>0</v>
      </c>
      <c r="BG263" s="314">
        <f t="shared" si="3694"/>
        <v>0</v>
      </c>
      <c r="BH263" s="314">
        <f t="shared" si="3694"/>
        <v>0</v>
      </c>
      <c r="BI263" s="314">
        <f t="shared" si="3694"/>
        <v>0</v>
      </c>
      <c r="BJ263" s="314">
        <f t="shared" si="3694"/>
        <v>0</v>
      </c>
      <c r="BK263" s="314">
        <f t="shared" si="3694"/>
        <v>0</v>
      </c>
      <c r="BL263" s="314">
        <f t="shared" si="3694"/>
        <v>0</v>
      </c>
      <c r="BM263" s="314">
        <f t="shared" si="3694"/>
        <v>0</v>
      </c>
      <c r="BN263" s="314">
        <f t="shared" si="3694"/>
        <v>0</v>
      </c>
      <c r="BO263" s="314">
        <f t="shared" si="3694"/>
        <v>0</v>
      </c>
      <c r="BP263" s="314">
        <f t="shared" si="3694"/>
        <v>0</v>
      </c>
      <c r="BQ263" s="314">
        <f t="shared" si="3694"/>
        <v>0</v>
      </c>
      <c r="BR263" s="314">
        <f t="shared" si="3694"/>
        <v>0</v>
      </c>
      <c r="BS263" s="314">
        <f t="shared" si="3694"/>
        <v>0</v>
      </c>
      <c r="BT263" s="314">
        <f t="shared" si="3694"/>
        <v>0</v>
      </c>
      <c r="BU263" s="314">
        <f t="shared" si="3694"/>
        <v>0</v>
      </c>
      <c r="BV263" s="314">
        <f t="shared" si="3694"/>
        <v>0</v>
      </c>
      <c r="BW263" s="314">
        <f t="shared" ref="BW263:EB263" si="3695">BW259*(BW260+BW261)*BW262</f>
        <v>0</v>
      </c>
      <c r="BX263" s="314">
        <f t="shared" si="3695"/>
        <v>0</v>
      </c>
      <c r="BY263" s="314">
        <f t="shared" si="3695"/>
        <v>0</v>
      </c>
      <c r="BZ263" s="314">
        <f t="shared" si="3695"/>
        <v>0</v>
      </c>
      <c r="CA263" s="314">
        <f t="shared" si="3695"/>
        <v>0</v>
      </c>
      <c r="CB263" s="314">
        <f t="shared" si="3695"/>
        <v>0</v>
      </c>
      <c r="CC263" s="314">
        <f t="shared" si="3695"/>
        <v>0</v>
      </c>
      <c r="CD263" s="314">
        <f t="shared" si="3695"/>
        <v>0</v>
      </c>
      <c r="CE263" s="314">
        <f t="shared" si="3695"/>
        <v>0</v>
      </c>
      <c r="CF263" s="314">
        <f t="shared" si="3695"/>
        <v>0</v>
      </c>
      <c r="CG263" s="314">
        <f t="shared" si="3695"/>
        <v>0</v>
      </c>
      <c r="CH263" s="314">
        <f t="shared" si="3695"/>
        <v>0</v>
      </c>
      <c r="CI263" s="314">
        <f t="shared" si="3695"/>
        <v>0</v>
      </c>
      <c r="CJ263" s="314">
        <f t="shared" si="3695"/>
        <v>0</v>
      </c>
      <c r="CK263" s="314">
        <f t="shared" si="3695"/>
        <v>0</v>
      </c>
      <c r="CL263" s="314">
        <f t="shared" si="3695"/>
        <v>0</v>
      </c>
      <c r="CM263" s="314">
        <f t="shared" si="3695"/>
        <v>0</v>
      </c>
      <c r="CN263" s="314">
        <f t="shared" si="3695"/>
        <v>0</v>
      </c>
      <c r="CO263" s="314">
        <f t="shared" si="3695"/>
        <v>0</v>
      </c>
      <c r="CP263" s="314">
        <f t="shared" si="3695"/>
        <v>0</v>
      </c>
      <c r="CQ263" s="314">
        <f t="shared" si="3695"/>
        <v>0</v>
      </c>
      <c r="CR263" s="314">
        <f t="shared" si="3695"/>
        <v>0</v>
      </c>
      <c r="CS263" s="314">
        <f t="shared" si="3695"/>
        <v>0</v>
      </c>
      <c r="CT263" s="314">
        <f t="shared" si="3695"/>
        <v>0</v>
      </c>
      <c r="CU263" s="314">
        <f t="shared" si="3695"/>
        <v>0</v>
      </c>
      <c r="CV263" s="314">
        <f t="shared" si="3695"/>
        <v>0</v>
      </c>
      <c r="CW263" s="314">
        <f t="shared" si="3695"/>
        <v>0</v>
      </c>
      <c r="CX263" s="314">
        <f t="shared" si="3695"/>
        <v>0</v>
      </c>
      <c r="CY263" s="314">
        <f t="shared" si="3695"/>
        <v>0</v>
      </c>
      <c r="CZ263" s="314">
        <f t="shared" si="3695"/>
        <v>0</v>
      </c>
      <c r="DA263" s="314">
        <f t="shared" si="3695"/>
        <v>0</v>
      </c>
      <c r="DB263" s="314">
        <f t="shared" si="3695"/>
        <v>0</v>
      </c>
      <c r="DC263" s="314">
        <f t="shared" si="3695"/>
        <v>0</v>
      </c>
      <c r="DD263" s="314">
        <f t="shared" si="3695"/>
        <v>0</v>
      </c>
      <c r="DE263" s="314">
        <f t="shared" si="3695"/>
        <v>0</v>
      </c>
      <c r="DF263" s="314">
        <f t="shared" si="3695"/>
        <v>0</v>
      </c>
      <c r="DG263" s="314">
        <f t="shared" si="3695"/>
        <v>0</v>
      </c>
      <c r="DH263" s="314">
        <f t="shared" si="3695"/>
        <v>0</v>
      </c>
      <c r="DI263" s="314">
        <f t="shared" si="3695"/>
        <v>0</v>
      </c>
      <c r="DJ263" s="314">
        <f t="shared" si="3695"/>
        <v>0</v>
      </c>
      <c r="DK263" s="314">
        <f t="shared" si="3695"/>
        <v>0</v>
      </c>
      <c r="DL263" s="314">
        <f t="shared" si="3695"/>
        <v>0</v>
      </c>
      <c r="DM263" s="314">
        <f t="shared" si="3695"/>
        <v>0</v>
      </c>
      <c r="DN263" s="314">
        <f t="shared" si="3695"/>
        <v>0</v>
      </c>
      <c r="DO263" s="314">
        <f t="shared" si="3695"/>
        <v>0</v>
      </c>
      <c r="DP263" s="314">
        <f t="shared" si="3695"/>
        <v>0</v>
      </c>
      <c r="DQ263" s="314">
        <f t="shared" si="3695"/>
        <v>0</v>
      </c>
      <c r="DR263" s="314">
        <f t="shared" si="3695"/>
        <v>0</v>
      </c>
      <c r="DS263" s="314">
        <f t="shared" si="3695"/>
        <v>0</v>
      </c>
      <c r="DT263" s="314">
        <f t="shared" si="3695"/>
        <v>0</v>
      </c>
      <c r="DU263" s="314">
        <f t="shared" si="3695"/>
        <v>0</v>
      </c>
      <c r="DV263" s="314">
        <f t="shared" si="3695"/>
        <v>0</v>
      </c>
      <c r="DW263" s="314">
        <f t="shared" si="3695"/>
        <v>0</v>
      </c>
      <c r="DX263" s="314">
        <f t="shared" si="3695"/>
        <v>0</v>
      </c>
      <c r="DY263" s="314">
        <f t="shared" si="3695"/>
        <v>0</v>
      </c>
      <c r="DZ263" s="314">
        <f t="shared" si="3695"/>
        <v>0</v>
      </c>
      <c r="EA263" s="314">
        <f t="shared" si="3695"/>
        <v>0</v>
      </c>
      <c r="EB263" s="314">
        <f t="shared" si="3695"/>
        <v>0</v>
      </c>
    </row>
    <row r="264" spans="3:132" outlineLevel="1" x14ac:dyDescent="0.25">
      <c r="C264" s="324" t="s">
        <v>417</v>
      </c>
      <c r="D264" s="34"/>
      <c r="E264" s="34"/>
      <c r="F264" s="34"/>
      <c r="G264" s="67" t="s">
        <v>215</v>
      </c>
      <c r="H264" s="34"/>
      <c r="I264" s="34"/>
      <c r="J264" s="126">
        <f>J$13</f>
        <v>1</v>
      </c>
      <c r="K264" s="126">
        <f t="shared" ref="K264:BV264" si="3696">K$13</f>
        <v>1.0026792493128671</v>
      </c>
      <c r="L264" s="126">
        <f t="shared" si="3696"/>
        <v>1.0056539350998608</v>
      </c>
      <c r="M264" s="126">
        <f t="shared" si="3696"/>
        <v>1.0085410656939733</v>
      </c>
      <c r="N264" s="126">
        <f t="shared" si="3696"/>
        <v>1.0114364849476103</v>
      </c>
      <c r="O264" s="126">
        <f t="shared" si="3696"/>
        <v>1.0143402166566737</v>
      </c>
      <c r="P264" s="126">
        <f t="shared" si="3696"/>
        <v>1.0172522846853813</v>
      </c>
      <c r="Q264" s="126">
        <f t="shared" si="3696"/>
        <v>1.0201727129664624</v>
      </c>
      <c r="R264" s="126">
        <f t="shared" si="3696"/>
        <v>1.0231015255013547</v>
      </c>
      <c r="S264" s="126">
        <f t="shared" si="3696"/>
        <v>1.0260387463604019</v>
      </c>
      <c r="T264" s="126">
        <f t="shared" si="3696"/>
        <v>1.028984399683051</v>
      </c>
      <c r="U264" s="126">
        <f t="shared" si="3696"/>
        <v>1.0319385096780509</v>
      </c>
      <c r="V264" s="126">
        <f t="shared" si="3696"/>
        <v>1.0349011006236515</v>
      </c>
      <c r="W264" s="126">
        <f t="shared" si="3696"/>
        <v>1.0377730230388176</v>
      </c>
      <c r="X264" s="126">
        <f t="shared" si="3696"/>
        <v>1.0408518228283561</v>
      </c>
      <c r="Y264" s="126">
        <f t="shared" si="3696"/>
        <v>1.0438400029932626</v>
      </c>
      <c r="Z264" s="126">
        <f t="shared" si="3696"/>
        <v>1.046836761920777</v>
      </c>
      <c r="AA264" s="126">
        <f t="shared" si="3696"/>
        <v>1.0498421242396576</v>
      </c>
      <c r="AB264" s="126">
        <f t="shared" si="3696"/>
        <v>1.05285611464937</v>
      </c>
      <c r="AC264" s="126">
        <f t="shared" si="3696"/>
        <v>1.0558787579202888</v>
      </c>
      <c r="AD264" s="126">
        <f t="shared" si="3696"/>
        <v>1.0589100788939025</v>
      </c>
      <c r="AE264" s="126">
        <f t="shared" si="3696"/>
        <v>1.0619501024830165</v>
      </c>
      <c r="AF264" s="126">
        <f t="shared" si="3696"/>
        <v>1.0649988536719583</v>
      </c>
      <c r="AG264" s="126">
        <f t="shared" si="3696"/>
        <v>1.0680563575167832</v>
      </c>
      <c r="AH264" s="126">
        <f t="shared" si="3696"/>
        <v>1.0711226391454798</v>
      </c>
      <c r="AI264" s="126">
        <f t="shared" si="3696"/>
        <v>1.0739924437404067</v>
      </c>
      <c r="AJ264" s="126">
        <f t="shared" si="3696"/>
        <v>1.0771786970311998</v>
      </c>
      <c r="AK264" s="126">
        <f t="shared" si="3696"/>
        <v>1.0802711679727233</v>
      </c>
      <c r="AL264" s="126">
        <f t="shared" si="3696"/>
        <v>1.0833725170851116</v>
      </c>
      <c r="AM264" s="126">
        <f t="shared" si="3696"/>
        <v>1.0864827698566941</v>
      </c>
      <c r="AN264" s="126">
        <f t="shared" si="3696"/>
        <v>1.0896019518489746</v>
      </c>
      <c r="AO264" s="126">
        <f t="shared" si="3696"/>
        <v>1.0927300886968412</v>
      </c>
      <c r="AP264" s="126">
        <f t="shared" si="3696"/>
        <v>1.0958672061087775</v>
      </c>
      <c r="AQ264" s="126">
        <f t="shared" si="3696"/>
        <v>1.0990133298670732</v>
      </c>
      <c r="AR264" s="126">
        <f t="shared" si="3696"/>
        <v>1.1021684858280367</v>
      </c>
      <c r="AS264" s="126">
        <f t="shared" si="3696"/>
        <v>1.1053326999222071</v>
      </c>
      <c r="AT264" s="126">
        <f t="shared" si="3696"/>
        <v>1.1085059981545673</v>
      </c>
      <c r="AU264" s="126">
        <f t="shared" si="3696"/>
        <v>1.111475962088432</v>
      </c>
      <c r="AV264" s="126">
        <f t="shared" si="3696"/>
        <v>1.1147734191259395</v>
      </c>
      <c r="AW264" s="126">
        <f t="shared" si="3696"/>
        <v>1.1179738207069689</v>
      </c>
      <c r="AX264" s="126">
        <f t="shared" si="3696"/>
        <v>1.1211834103167977</v>
      </c>
      <c r="AY264" s="126">
        <f t="shared" si="3696"/>
        <v>1.1244022143333261</v>
      </c>
      <c r="AZ264" s="126">
        <f t="shared" si="3696"/>
        <v>1.1276302592101826</v>
      </c>
      <c r="BA264" s="126">
        <f t="shared" si="3696"/>
        <v>1.1308675714769412</v>
      </c>
      <c r="BB264" s="126">
        <f t="shared" si="3696"/>
        <v>1.1341141777393395</v>
      </c>
      <c r="BC264" s="126">
        <f t="shared" si="3696"/>
        <v>1.1373701046794982</v>
      </c>
      <c r="BD264" s="126">
        <f t="shared" si="3696"/>
        <v>1.1406353790561385</v>
      </c>
      <c r="BE264" s="126">
        <f t="shared" si="3696"/>
        <v>1.1439100277048042</v>
      </c>
      <c r="BF264" s="126">
        <f t="shared" si="3696"/>
        <v>1.1471940775380809</v>
      </c>
      <c r="BG264" s="126">
        <f t="shared" si="3696"/>
        <v>1.15026769648205</v>
      </c>
      <c r="BH264" s="126">
        <f t="shared" si="3696"/>
        <v>1.1536802383994258</v>
      </c>
      <c r="BI264" s="126">
        <f t="shared" si="3696"/>
        <v>1.1569923375180708</v>
      </c>
      <c r="BJ264" s="126">
        <f t="shared" si="3696"/>
        <v>1.1603139453378331</v>
      </c>
      <c r="BK264" s="126">
        <f t="shared" si="3696"/>
        <v>1.1636450891572303</v>
      </c>
      <c r="BL264" s="126">
        <f t="shared" si="3696"/>
        <v>1.1669857963531516</v>
      </c>
      <c r="BM264" s="126">
        <f t="shared" si="3696"/>
        <v>1.1703360943810825</v>
      </c>
      <c r="BN264" s="126">
        <f t="shared" si="3696"/>
        <v>1.1736960107753303</v>
      </c>
      <c r="BO264" s="126">
        <f t="shared" si="3696"/>
        <v>1.1770655731492505</v>
      </c>
      <c r="BP264" s="126">
        <f t="shared" si="3696"/>
        <v>1.180444809195474</v>
      </c>
      <c r="BQ264" s="126">
        <f t="shared" si="3696"/>
        <v>1.1838337466861339</v>
      </c>
      <c r="BR264" s="126">
        <f t="shared" si="3696"/>
        <v>1.1872324134730949</v>
      </c>
      <c r="BS264" s="126">
        <f t="shared" si="3696"/>
        <v>1.1905270658589224</v>
      </c>
      <c r="BT264" s="126">
        <f t="shared" si="3696"/>
        <v>1.1940590467434065</v>
      </c>
      <c r="BU264" s="126">
        <f t="shared" si="3696"/>
        <v>1.1974870693312041</v>
      </c>
      <c r="BV264" s="126">
        <f t="shared" si="3696"/>
        <v>1.2009249334246579</v>
      </c>
      <c r="BW264" s="126">
        <f t="shared" ref="BW264:EB264" si="3697">BW$13</f>
        <v>1.204372667277734</v>
      </c>
      <c r="BX264" s="126">
        <f t="shared" si="3697"/>
        <v>1.2078302992255125</v>
      </c>
      <c r="BY264" s="126">
        <f t="shared" si="3697"/>
        <v>1.2112978576844211</v>
      </c>
      <c r="BZ264" s="126">
        <f t="shared" si="3697"/>
        <v>1.2147753711524676</v>
      </c>
      <c r="CA264" s="126">
        <f t="shared" si="3697"/>
        <v>1.2182628682094752</v>
      </c>
      <c r="CB264" s="126">
        <f t="shared" si="3697"/>
        <v>1.2217603775173165</v>
      </c>
      <c r="CC264" s="126">
        <f t="shared" si="3697"/>
        <v>1.2252679278201495</v>
      </c>
      <c r="CD264" s="126">
        <f t="shared" si="3697"/>
        <v>1.2287855479446541</v>
      </c>
      <c r="CE264" s="126">
        <f t="shared" si="3697"/>
        <v>1.232077770779646</v>
      </c>
      <c r="CF264" s="126">
        <f t="shared" si="3697"/>
        <v>1.23573302168438</v>
      </c>
      <c r="CG264" s="126">
        <f t="shared" si="3697"/>
        <v>1.2392806860334544</v>
      </c>
      <c r="CH264" s="126">
        <f t="shared" si="3697"/>
        <v>1.2428385353675644</v>
      </c>
      <c r="CI264" s="126">
        <f t="shared" si="3697"/>
        <v>1.2464065989267703</v>
      </c>
      <c r="CJ264" s="126">
        <f t="shared" si="3697"/>
        <v>1.2499849060350778</v>
      </c>
      <c r="CK264" s="126">
        <f t="shared" si="3697"/>
        <v>1.2535734861006791</v>
      </c>
      <c r="CL264" s="126">
        <f t="shared" si="3697"/>
        <v>1.257172368616194</v>
      </c>
      <c r="CM264" s="126">
        <f t="shared" si="3697"/>
        <v>1.2607815831589126</v>
      </c>
      <c r="CN264" s="126">
        <f t="shared" si="3697"/>
        <v>1.2644011593910389</v>
      </c>
      <c r="CO264" s="126">
        <f t="shared" si="3697"/>
        <v>1.2680311270599336</v>
      </c>
      <c r="CP264" s="126">
        <f t="shared" si="3697"/>
        <v>1.2716715159983594</v>
      </c>
      <c r="CQ264" s="126">
        <f t="shared" si="3697"/>
        <v>1.2750786410337906</v>
      </c>
      <c r="CR264" s="126">
        <f t="shared" si="3697"/>
        <v>1.2788614642181557</v>
      </c>
      <c r="CS264" s="126">
        <f t="shared" si="3697"/>
        <v>1.2825329459576562</v>
      </c>
      <c r="CT264" s="126">
        <f t="shared" si="3697"/>
        <v>1.2862149681493797</v>
      </c>
      <c r="CU264" s="126">
        <f t="shared" si="3697"/>
        <v>1.289907561053897</v>
      </c>
      <c r="CV264" s="126">
        <f t="shared" si="3697"/>
        <v>1.293610755018654</v>
      </c>
      <c r="CW264" s="126">
        <f t="shared" si="3697"/>
        <v>1.2973245804782207</v>
      </c>
      <c r="CX264" s="126">
        <f t="shared" si="3697"/>
        <v>1.3010490679545423</v>
      </c>
      <c r="CY264" s="126">
        <f t="shared" si="3697"/>
        <v>1.304784248057189</v>
      </c>
      <c r="CZ264" s="126">
        <f t="shared" si="3697"/>
        <v>1.3085301514836076</v>
      </c>
      <c r="DA264" s="126">
        <f t="shared" si="3697"/>
        <v>1.3122868090193751</v>
      </c>
      <c r="DB264" s="126">
        <f t="shared" si="3697"/>
        <v>1.3160542515384499</v>
      </c>
      <c r="DC264" s="126">
        <f t="shared" si="3697"/>
        <v>1.3195802889875801</v>
      </c>
      <c r="DD264" s="126">
        <f t="shared" si="3697"/>
        <v>1.323495136864544</v>
      </c>
      <c r="DE264" s="126">
        <f t="shared" si="3697"/>
        <v>1.3272947573576725</v>
      </c>
      <c r="DF264" s="126">
        <f t="shared" si="3697"/>
        <v>1.3311052861764079</v>
      </c>
      <c r="DG264" s="126">
        <f t="shared" si="3697"/>
        <v>1.3349267546374479</v>
      </c>
      <c r="DH264" s="126">
        <f t="shared" si="3697"/>
        <v>1.3387591941473977</v>
      </c>
      <c r="DI264" s="126">
        <f t="shared" si="3697"/>
        <v>1.3426026362030277</v>
      </c>
      <c r="DJ264" s="126">
        <f t="shared" si="3697"/>
        <v>1.3464571123915319</v>
      </c>
      <c r="DK264" s="126">
        <f t="shared" si="3697"/>
        <v>1.3503226543907885</v>
      </c>
      <c r="DL264" s="126">
        <f t="shared" si="3697"/>
        <v>1.3541992939696192</v>
      </c>
      <c r="DM264" s="126">
        <f t="shared" si="3697"/>
        <v>1.358087062988051</v>
      </c>
      <c r="DN264" s="126">
        <f t="shared" si="3697"/>
        <v>1.361985993397578</v>
      </c>
      <c r="DO264" s="126">
        <f t="shared" si="3697"/>
        <v>1.3657655991021458</v>
      </c>
      <c r="DP264" s="126">
        <f t="shared" si="3697"/>
        <v>1.3698174666548035</v>
      </c>
      <c r="DQ264" s="126">
        <f t="shared" si="3697"/>
        <v>1.3737500738651915</v>
      </c>
      <c r="DR264" s="126">
        <f t="shared" si="3697"/>
        <v>1.3776939711925826</v>
      </c>
      <c r="DS264" s="126">
        <f t="shared" si="3697"/>
        <v>1.381649191049759</v>
      </c>
      <c r="DT264" s="126">
        <f t="shared" si="3697"/>
        <v>1.385615765942557</v>
      </c>
      <c r="DU264" s="126">
        <f t="shared" si="3697"/>
        <v>1.3895937284701338</v>
      </c>
      <c r="DV264" s="126">
        <f t="shared" si="3697"/>
        <v>1.3935831113252357</v>
      </c>
      <c r="DW264" s="126">
        <f t="shared" si="3697"/>
        <v>1.3975839472944662</v>
      </c>
      <c r="DX264" s="126">
        <f t="shared" si="3697"/>
        <v>1.401596269258556</v>
      </c>
      <c r="DY264" s="126">
        <f t="shared" si="3697"/>
        <v>1.4056201101926329</v>
      </c>
      <c r="DZ264" s="126">
        <f t="shared" si="3697"/>
        <v>1.4096555031664932</v>
      </c>
      <c r="EA264" s="126">
        <f t="shared" si="3697"/>
        <v>1.4134323217047313</v>
      </c>
      <c r="EB264" s="126">
        <f t="shared" si="3697"/>
        <v>1.4176256038945581</v>
      </c>
    </row>
    <row r="265" spans="3:132" outlineLevel="1" x14ac:dyDescent="0.25">
      <c r="C265" s="320" t="s">
        <v>510</v>
      </c>
      <c r="D265" s="38"/>
      <c r="E265" s="38"/>
      <c r="F265" s="38"/>
      <c r="G265" s="52" t="s">
        <v>220</v>
      </c>
      <c r="H265" s="46">
        <f t="shared" ref="H265" si="3698">SUM(J265:EB265)</f>
        <v>0</v>
      </c>
      <c r="I265" s="38"/>
      <c r="J265" s="82">
        <f>J263*J264</f>
        <v>0</v>
      </c>
      <c r="K265" s="82">
        <f t="shared" ref="K265" si="3699">K263*K264</f>
        <v>0</v>
      </c>
      <c r="L265" s="82">
        <f t="shared" ref="L265" si="3700">L263*L264</f>
        <v>0</v>
      </c>
      <c r="M265" s="82">
        <f t="shared" ref="M265" si="3701">M263*M264</f>
        <v>0</v>
      </c>
      <c r="N265" s="82">
        <f t="shared" ref="N265" si="3702">N263*N264</f>
        <v>0</v>
      </c>
      <c r="O265" s="82">
        <f t="shared" ref="O265" si="3703">O263*O264</f>
        <v>0</v>
      </c>
      <c r="P265" s="82">
        <f t="shared" ref="P265" si="3704">P263*P264</f>
        <v>0</v>
      </c>
      <c r="Q265" s="82">
        <f t="shared" ref="Q265" si="3705">Q263*Q264</f>
        <v>0</v>
      </c>
      <c r="R265" s="82">
        <f t="shared" ref="R265" si="3706">R263*R264</f>
        <v>0</v>
      </c>
      <c r="S265" s="82">
        <f t="shared" ref="S265" si="3707">S263*S264</f>
        <v>0</v>
      </c>
      <c r="T265" s="82">
        <f t="shared" ref="T265" si="3708">T263*T264</f>
        <v>0</v>
      </c>
      <c r="U265" s="82">
        <f t="shared" ref="U265" si="3709">U263*U264</f>
        <v>0</v>
      </c>
      <c r="V265" s="82">
        <f t="shared" ref="V265" si="3710">V263*V264</f>
        <v>0</v>
      </c>
      <c r="W265" s="82">
        <f t="shared" ref="W265" si="3711">W263*W264</f>
        <v>0</v>
      </c>
      <c r="X265" s="82">
        <f t="shared" ref="X265" si="3712">X263*X264</f>
        <v>0</v>
      </c>
      <c r="Y265" s="82">
        <f t="shared" ref="Y265" si="3713">Y263*Y264</f>
        <v>0</v>
      </c>
      <c r="Z265" s="82">
        <f t="shared" ref="Z265" si="3714">Z263*Z264</f>
        <v>0</v>
      </c>
      <c r="AA265" s="82">
        <f t="shared" ref="AA265" si="3715">AA263*AA264</f>
        <v>0</v>
      </c>
      <c r="AB265" s="82">
        <f t="shared" ref="AB265" si="3716">AB263*AB264</f>
        <v>0</v>
      </c>
      <c r="AC265" s="82">
        <f t="shared" ref="AC265" si="3717">AC263*AC264</f>
        <v>0</v>
      </c>
      <c r="AD265" s="82">
        <f t="shared" ref="AD265" si="3718">AD263*AD264</f>
        <v>0</v>
      </c>
      <c r="AE265" s="82">
        <f t="shared" ref="AE265" si="3719">AE263*AE264</f>
        <v>0</v>
      </c>
      <c r="AF265" s="82">
        <f t="shared" ref="AF265" si="3720">AF263*AF264</f>
        <v>0</v>
      </c>
      <c r="AG265" s="82">
        <f t="shared" ref="AG265" si="3721">AG263*AG264</f>
        <v>0</v>
      </c>
      <c r="AH265" s="82">
        <f t="shared" ref="AH265" si="3722">AH263*AH264</f>
        <v>0</v>
      </c>
      <c r="AI265" s="82">
        <f t="shared" ref="AI265" si="3723">AI263*AI264</f>
        <v>0</v>
      </c>
      <c r="AJ265" s="82">
        <f t="shared" ref="AJ265" si="3724">AJ263*AJ264</f>
        <v>0</v>
      </c>
      <c r="AK265" s="82">
        <f t="shared" ref="AK265" si="3725">AK263*AK264</f>
        <v>0</v>
      </c>
      <c r="AL265" s="82">
        <f t="shared" ref="AL265" si="3726">AL263*AL264</f>
        <v>0</v>
      </c>
      <c r="AM265" s="82">
        <f t="shared" ref="AM265" si="3727">AM263*AM264</f>
        <v>0</v>
      </c>
      <c r="AN265" s="82">
        <f t="shared" ref="AN265" si="3728">AN263*AN264</f>
        <v>0</v>
      </c>
      <c r="AO265" s="82">
        <f t="shared" ref="AO265" si="3729">AO263*AO264</f>
        <v>0</v>
      </c>
      <c r="AP265" s="82">
        <f t="shared" ref="AP265" si="3730">AP263*AP264</f>
        <v>0</v>
      </c>
      <c r="AQ265" s="82">
        <f t="shared" ref="AQ265" si="3731">AQ263*AQ264</f>
        <v>0</v>
      </c>
      <c r="AR265" s="82">
        <f t="shared" ref="AR265" si="3732">AR263*AR264</f>
        <v>0</v>
      </c>
      <c r="AS265" s="82">
        <f t="shared" ref="AS265" si="3733">AS263*AS264</f>
        <v>0</v>
      </c>
      <c r="AT265" s="82">
        <f t="shared" ref="AT265" si="3734">AT263*AT264</f>
        <v>0</v>
      </c>
      <c r="AU265" s="82">
        <f t="shared" ref="AU265" si="3735">AU263*AU264</f>
        <v>0</v>
      </c>
      <c r="AV265" s="82">
        <f t="shared" ref="AV265" si="3736">AV263*AV264</f>
        <v>0</v>
      </c>
      <c r="AW265" s="82">
        <f t="shared" ref="AW265" si="3737">AW263*AW264</f>
        <v>0</v>
      </c>
      <c r="AX265" s="82">
        <f t="shared" ref="AX265" si="3738">AX263*AX264</f>
        <v>0</v>
      </c>
      <c r="AY265" s="82">
        <f t="shared" ref="AY265" si="3739">AY263*AY264</f>
        <v>0</v>
      </c>
      <c r="AZ265" s="82">
        <f t="shared" ref="AZ265" si="3740">AZ263*AZ264</f>
        <v>0</v>
      </c>
      <c r="BA265" s="82">
        <f t="shared" ref="BA265" si="3741">BA263*BA264</f>
        <v>0</v>
      </c>
      <c r="BB265" s="82">
        <f t="shared" ref="BB265" si="3742">BB263*BB264</f>
        <v>0</v>
      </c>
      <c r="BC265" s="82">
        <f t="shared" ref="BC265" si="3743">BC263*BC264</f>
        <v>0</v>
      </c>
      <c r="BD265" s="82">
        <f t="shared" ref="BD265" si="3744">BD263*BD264</f>
        <v>0</v>
      </c>
      <c r="BE265" s="82">
        <f t="shared" ref="BE265" si="3745">BE263*BE264</f>
        <v>0</v>
      </c>
      <c r="BF265" s="82">
        <f t="shared" ref="BF265" si="3746">BF263*BF264</f>
        <v>0</v>
      </c>
      <c r="BG265" s="82">
        <f t="shared" ref="BG265" si="3747">BG263*BG264</f>
        <v>0</v>
      </c>
      <c r="BH265" s="82">
        <f t="shared" ref="BH265" si="3748">BH263*BH264</f>
        <v>0</v>
      </c>
      <c r="BI265" s="82">
        <f t="shared" ref="BI265" si="3749">BI263*BI264</f>
        <v>0</v>
      </c>
      <c r="BJ265" s="82">
        <f t="shared" ref="BJ265" si="3750">BJ263*BJ264</f>
        <v>0</v>
      </c>
      <c r="BK265" s="82">
        <f t="shared" ref="BK265" si="3751">BK263*BK264</f>
        <v>0</v>
      </c>
      <c r="BL265" s="82">
        <f t="shared" ref="BL265" si="3752">BL263*BL264</f>
        <v>0</v>
      </c>
      <c r="BM265" s="82">
        <f t="shared" ref="BM265" si="3753">BM263*BM264</f>
        <v>0</v>
      </c>
      <c r="BN265" s="82">
        <f t="shared" ref="BN265" si="3754">BN263*BN264</f>
        <v>0</v>
      </c>
      <c r="BO265" s="82">
        <f t="shared" ref="BO265" si="3755">BO263*BO264</f>
        <v>0</v>
      </c>
      <c r="BP265" s="82">
        <f t="shared" ref="BP265" si="3756">BP263*BP264</f>
        <v>0</v>
      </c>
      <c r="BQ265" s="82">
        <f t="shared" ref="BQ265" si="3757">BQ263*BQ264</f>
        <v>0</v>
      </c>
      <c r="BR265" s="82">
        <f t="shared" ref="BR265" si="3758">BR263*BR264</f>
        <v>0</v>
      </c>
      <c r="BS265" s="82">
        <f t="shared" ref="BS265" si="3759">BS263*BS264</f>
        <v>0</v>
      </c>
      <c r="BT265" s="82">
        <f t="shared" ref="BT265" si="3760">BT263*BT264</f>
        <v>0</v>
      </c>
      <c r="BU265" s="82">
        <f t="shared" ref="BU265" si="3761">BU263*BU264</f>
        <v>0</v>
      </c>
      <c r="BV265" s="82">
        <f t="shared" ref="BV265" si="3762">BV263*BV264</f>
        <v>0</v>
      </c>
      <c r="BW265" s="82">
        <f t="shared" ref="BW265" si="3763">BW263*BW264</f>
        <v>0</v>
      </c>
      <c r="BX265" s="82">
        <f t="shared" ref="BX265" si="3764">BX263*BX264</f>
        <v>0</v>
      </c>
      <c r="BY265" s="82">
        <f t="shared" ref="BY265" si="3765">BY263*BY264</f>
        <v>0</v>
      </c>
      <c r="BZ265" s="82">
        <f t="shared" ref="BZ265" si="3766">BZ263*BZ264</f>
        <v>0</v>
      </c>
      <c r="CA265" s="82">
        <f t="shared" ref="CA265" si="3767">CA263*CA264</f>
        <v>0</v>
      </c>
      <c r="CB265" s="82">
        <f t="shared" ref="CB265" si="3768">CB263*CB264</f>
        <v>0</v>
      </c>
      <c r="CC265" s="82">
        <f t="shared" ref="CC265" si="3769">CC263*CC264</f>
        <v>0</v>
      </c>
      <c r="CD265" s="82">
        <f t="shared" ref="CD265" si="3770">CD263*CD264</f>
        <v>0</v>
      </c>
      <c r="CE265" s="82">
        <f t="shared" ref="CE265" si="3771">CE263*CE264</f>
        <v>0</v>
      </c>
      <c r="CF265" s="82">
        <f t="shared" ref="CF265" si="3772">CF263*CF264</f>
        <v>0</v>
      </c>
      <c r="CG265" s="82">
        <f t="shared" ref="CG265" si="3773">CG263*CG264</f>
        <v>0</v>
      </c>
      <c r="CH265" s="82">
        <f t="shared" ref="CH265" si="3774">CH263*CH264</f>
        <v>0</v>
      </c>
      <c r="CI265" s="82">
        <f t="shared" ref="CI265" si="3775">CI263*CI264</f>
        <v>0</v>
      </c>
      <c r="CJ265" s="82">
        <f t="shared" ref="CJ265" si="3776">CJ263*CJ264</f>
        <v>0</v>
      </c>
      <c r="CK265" s="82">
        <f t="shared" ref="CK265" si="3777">CK263*CK264</f>
        <v>0</v>
      </c>
      <c r="CL265" s="82">
        <f t="shared" ref="CL265" si="3778">CL263*CL264</f>
        <v>0</v>
      </c>
      <c r="CM265" s="82">
        <f t="shared" ref="CM265" si="3779">CM263*CM264</f>
        <v>0</v>
      </c>
      <c r="CN265" s="82">
        <f t="shared" ref="CN265" si="3780">CN263*CN264</f>
        <v>0</v>
      </c>
      <c r="CO265" s="82">
        <f t="shared" ref="CO265" si="3781">CO263*CO264</f>
        <v>0</v>
      </c>
      <c r="CP265" s="82">
        <f t="shared" ref="CP265" si="3782">CP263*CP264</f>
        <v>0</v>
      </c>
      <c r="CQ265" s="82">
        <f t="shared" ref="CQ265" si="3783">CQ263*CQ264</f>
        <v>0</v>
      </c>
      <c r="CR265" s="82">
        <f t="shared" ref="CR265" si="3784">CR263*CR264</f>
        <v>0</v>
      </c>
      <c r="CS265" s="82">
        <f t="shared" ref="CS265" si="3785">CS263*CS264</f>
        <v>0</v>
      </c>
      <c r="CT265" s="82">
        <f t="shared" ref="CT265" si="3786">CT263*CT264</f>
        <v>0</v>
      </c>
      <c r="CU265" s="82">
        <f t="shared" ref="CU265" si="3787">CU263*CU264</f>
        <v>0</v>
      </c>
      <c r="CV265" s="82">
        <f t="shared" ref="CV265" si="3788">CV263*CV264</f>
        <v>0</v>
      </c>
      <c r="CW265" s="82">
        <f t="shared" ref="CW265" si="3789">CW263*CW264</f>
        <v>0</v>
      </c>
      <c r="CX265" s="82">
        <f t="shared" ref="CX265" si="3790">CX263*CX264</f>
        <v>0</v>
      </c>
      <c r="CY265" s="82">
        <f t="shared" ref="CY265" si="3791">CY263*CY264</f>
        <v>0</v>
      </c>
      <c r="CZ265" s="82">
        <f t="shared" ref="CZ265" si="3792">CZ263*CZ264</f>
        <v>0</v>
      </c>
      <c r="DA265" s="82">
        <f t="shared" ref="DA265" si="3793">DA263*DA264</f>
        <v>0</v>
      </c>
      <c r="DB265" s="82">
        <f t="shared" ref="DB265" si="3794">DB263*DB264</f>
        <v>0</v>
      </c>
      <c r="DC265" s="82">
        <f t="shared" ref="DC265" si="3795">DC263*DC264</f>
        <v>0</v>
      </c>
      <c r="DD265" s="82">
        <f t="shared" ref="DD265" si="3796">DD263*DD264</f>
        <v>0</v>
      </c>
      <c r="DE265" s="82">
        <f t="shared" ref="DE265" si="3797">DE263*DE264</f>
        <v>0</v>
      </c>
      <c r="DF265" s="82">
        <f t="shared" ref="DF265" si="3798">DF263*DF264</f>
        <v>0</v>
      </c>
      <c r="DG265" s="82">
        <f t="shared" ref="DG265" si="3799">DG263*DG264</f>
        <v>0</v>
      </c>
      <c r="DH265" s="82">
        <f t="shared" ref="DH265" si="3800">DH263*DH264</f>
        <v>0</v>
      </c>
      <c r="DI265" s="82">
        <f t="shared" ref="DI265" si="3801">DI263*DI264</f>
        <v>0</v>
      </c>
      <c r="DJ265" s="82">
        <f t="shared" ref="DJ265" si="3802">DJ263*DJ264</f>
        <v>0</v>
      </c>
      <c r="DK265" s="82">
        <f t="shared" ref="DK265" si="3803">DK263*DK264</f>
        <v>0</v>
      </c>
      <c r="DL265" s="82">
        <f t="shared" ref="DL265" si="3804">DL263*DL264</f>
        <v>0</v>
      </c>
      <c r="DM265" s="82">
        <f t="shared" ref="DM265" si="3805">DM263*DM264</f>
        <v>0</v>
      </c>
      <c r="DN265" s="82">
        <f t="shared" ref="DN265" si="3806">DN263*DN264</f>
        <v>0</v>
      </c>
      <c r="DO265" s="82">
        <f t="shared" ref="DO265" si="3807">DO263*DO264</f>
        <v>0</v>
      </c>
      <c r="DP265" s="82">
        <f t="shared" ref="DP265" si="3808">DP263*DP264</f>
        <v>0</v>
      </c>
      <c r="DQ265" s="82">
        <f t="shared" ref="DQ265" si="3809">DQ263*DQ264</f>
        <v>0</v>
      </c>
      <c r="DR265" s="82">
        <f t="shared" ref="DR265" si="3810">DR263*DR264</f>
        <v>0</v>
      </c>
      <c r="DS265" s="82">
        <f t="shared" ref="DS265" si="3811">DS263*DS264</f>
        <v>0</v>
      </c>
      <c r="DT265" s="82">
        <f t="shared" ref="DT265" si="3812">DT263*DT264</f>
        <v>0</v>
      </c>
      <c r="DU265" s="82">
        <f t="shared" ref="DU265" si="3813">DU263*DU264</f>
        <v>0</v>
      </c>
      <c r="DV265" s="82">
        <f t="shared" ref="DV265" si="3814">DV263*DV264</f>
        <v>0</v>
      </c>
      <c r="DW265" s="82">
        <f t="shared" ref="DW265" si="3815">DW263*DW264</f>
        <v>0</v>
      </c>
      <c r="DX265" s="82">
        <f t="shared" ref="DX265" si="3816">DX263*DX264</f>
        <v>0</v>
      </c>
      <c r="DY265" s="82">
        <f t="shared" ref="DY265" si="3817">DY263*DY264</f>
        <v>0</v>
      </c>
      <c r="DZ265" s="82">
        <f t="shared" ref="DZ265" si="3818">DZ263*DZ264</f>
        <v>0</v>
      </c>
      <c r="EA265" s="82">
        <f t="shared" ref="EA265" si="3819">EA263*EA264</f>
        <v>0</v>
      </c>
      <c r="EB265" s="82">
        <f t="shared" ref="EB265" si="3820">EB263*EB264</f>
        <v>0</v>
      </c>
    </row>
    <row r="266" spans="3:132" ht="13" outlineLevel="1" x14ac:dyDescent="0.3">
      <c r="C266" s="326"/>
      <c r="G266" s="52"/>
      <c r="H266" s="29"/>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row>
    <row r="267" spans="3:132" ht="13" outlineLevel="1" x14ac:dyDescent="0.3">
      <c r="C267" s="339" t="s">
        <v>504</v>
      </c>
      <c r="G267" s="52"/>
      <c r="H267" s="29"/>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row>
    <row r="268" spans="3:132" outlineLevel="1" x14ac:dyDescent="0.25">
      <c r="C268" s="317" t="s">
        <v>536</v>
      </c>
      <c r="G268" s="52" t="s">
        <v>604</v>
      </c>
      <c r="H268" s="46">
        <f t="shared" ref="H268:H269" si="3821">SUM(J268:EB268)</f>
        <v>0</v>
      </c>
      <c r="J268" s="82">
        <f t="shared" ref="J268:AO268" si="3822">$D$259*(MONTH($D$252)=J$5)*(AND(J$7&gt;=$D$252,J$7&lt;$E$252))</f>
        <v>0</v>
      </c>
      <c r="K268" s="82">
        <f t="shared" si="3822"/>
        <v>0</v>
      </c>
      <c r="L268" s="82">
        <f t="shared" si="3822"/>
        <v>0</v>
      </c>
      <c r="M268" s="82">
        <f t="shared" si="3822"/>
        <v>0</v>
      </c>
      <c r="N268" s="82">
        <f t="shared" si="3822"/>
        <v>0</v>
      </c>
      <c r="O268" s="82">
        <f t="shared" si="3822"/>
        <v>0</v>
      </c>
      <c r="P268" s="82">
        <f t="shared" si="3822"/>
        <v>0</v>
      </c>
      <c r="Q268" s="82">
        <f t="shared" si="3822"/>
        <v>0</v>
      </c>
      <c r="R268" s="82">
        <f t="shared" si="3822"/>
        <v>0</v>
      </c>
      <c r="S268" s="82">
        <f t="shared" si="3822"/>
        <v>0</v>
      </c>
      <c r="T268" s="82">
        <f t="shared" si="3822"/>
        <v>0</v>
      </c>
      <c r="U268" s="82">
        <f t="shared" si="3822"/>
        <v>0</v>
      </c>
      <c r="V268" s="82">
        <f t="shared" si="3822"/>
        <v>0</v>
      </c>
      <c r="W268" s="82">
        <f t="shared" si="3822"/>
        <v>0</v>
      </c>
      <c r="X268" s="82">
        <f t="shared" si="3822"/>
        <v>0</v>
      </c>
      <c r="Y268" s="82">
        <f t="shared" si="3822"/>
        <v>0</v>
      </c>
      <c r="Z268" s="82">
        <f t="shared" si="3822"/>
        <v>0</v>
      </c>
      <c r="AA268" s="82">
        <f t="shared" si="3822"/>
        <v>0</v>
      </c>
      <c r="AB268" s="82">
        <f t="shared" si="3822"/>
        <v>0</v>
      </c>
      <c r="AC268" s="82">
        <f t="shared" si="3822"/>
        <v>0</v>
      </c>
      <c r="AD268" s="82">
        <f t="shared" si="3822"/>
        <v>0</v>
      </c>
      <c r="AE268" s="82">
        <f t="shared" si="3822"/>
        <v>0</v>
      </c>
      <c r="AF268" s="82">
        <f t="shared" si="3822"/>
        <v>0</v>
      </c>
      <c r="AG268" s="82">
        <f t="shared" si="3822"/>
        <v>0</v>
      </c>
      <c r="AH268" s="82">
        <f t="shared" si="3822"/>
        <v>0</v>
      </c>
      <c r="AI268" s="82">
        <f t="shared" si="3822"/>
        <v>0</v>
      </c>
      <c r="AJ268" s="82">
        <f t="shared" si="3822"/>
        <v>0</v>
      </c>
      <c r="AK268" s="82">
        <f t="shared" si="3822"/>
        <v>0</v>
      </c>
      <c r="AL268" s="82">
        <f t="shared" si="3822"/>
        <v>0</v>
      </c>
      <c r="AM268" s="82">
        <f t="shared" si="3822"/>
        <v>0</v>
      </c>
      <c r="AN268" s="82">
        <f t="shared" si="3822"/>
        <v>0</v>
      </c>
      <c r="AO268" s="82">
        <f t="shared" si="3822"/>
        <v>0</v>
      </c>
      <c r="AP268" s="82">
        <f t="shared" ref="AP268:BU268" si="3823">$D$259*(MONTH($D$252)=AP$5)*(AND(AP$7&gt;=$D$252,AP$7&lt;$E$252))</f>
        <v>0</v>
      </c>
      <c r="AQ268" s="82">
        <f t="shared" si="3823"/>
        <v>0</v>
      </c>
      <c r="AR268" s="82">
        <f t="shared" si="3823"/>
        <v>0</v>
      </c>
      <c r="AS268" s="82">
        <f t="shared" si="3823"/>
        <v>0</v>
      </c>
      <c r="AT268" s="82">
        <f t="shared" si="3823"/>
        <v>0</v>
      </c>
      <c r="AU268" s="82">
        <f t="shared" si="3823"/>
        <v>0</v>
      </c>
      <c r="AV268" s="82">
        <f t="shared" si="3823"/>
        <v>0</v>
      </c>
      <c r="AW268" s="82">
        <f t="shared" si="3823"/>
        <v>0</v>
      </c>
      <c r="AX268" s="82">
        <f t="shared" si="3823"/>
        <v>0</v>
      </c>
      <c r="AY268" s="82">
        <f t="shared" si="3823"/>
        <v>0</v>
      </c>
      <c r="AZ268" s="82">
        <f t="shared" si="3823"/>
        <v>0</v>
      </c>
      <c r="BA268" s="82">
        <f t="shared" si="3823"/>
        <v>0</v>
      </c>
      <c r="BB268" s="82">
        <f t="shared" si="3823"/>
        <v>0</v>
      </c>
      <c r="BC268" s="82">
        <f t="shared" si="3823"/>
        <v>0</v>
      </c>
      <c r="BD268" s="82">
        <f t="shared" si="3823"/>
        <v>0</v>
      </c>
      <c r="BE268" s="82">
        <f t="shared" si="3823"/>
        <v>0</v>
      </c>
      <c r="BF268" s="82">
        <f t="shared" si="3823"/>
        <v>0</v>
      </c>
      <c r="BG268" s="82">
        <f t="shared" si="3823"/>
        <v>0</v>
      </c>
      <c r="BH268" s="82">
        <f t="shared" si="3823"/>
        <v>0</v>
      </c>
      <c r="BI268" s="82">
        <f t="shared" si="3823"/>
        <v>0</v>
      </c>
      <c r="BJ268" s="82">
        <f t="shared" si="3823"/>
        <v>0</v>
      </c>
      <c r="BK268" s="82">
        <f t="shared" si="3823"/>
        <v>0</v>
      </c>
      <c r="BL268" s="82">
        <f t="shared" si="3823"/>
        <v>0</v>
      </c>
      <c r="BM268" s="82">
        <f t="shared" si="3823"/>
        <v>0</v>
      </c>
      <c r="BN268" s="82">
        <f t="shared" si="3823"/>
        <v>0</v>
      </c>
      <c r="BO268" s="82">
        <f t="shared" si="3823"/>
        <v>0</v>
      </c>
      <c r="BP268" s="82">
        <f t="shared" si="3823"/>
        <v>0</v>
      </c>
      <c r="BQ268" s="82">
        <f t="shared" si="3823"/>
        <v>0</v>
      </c>
      <c r="BR268" s="82">
        <f t="shared" si="3823"/>
        <v>0</v>
      </c>
      <c r="BS268" s="82">
        <f t="shared" si="3823"/>
        <v>0</v>
      </c>
      <c r="BT268" s="82">
        <f t="shared" si="3823"/>
        <v>0</v>
      </c>
      <c r="BU268" s="82">
        <f t="shared" si="3823"/>
        <v>0</v>
      </c>
      <c r="BV268" s="82">
        <f t="shared" ref="BV268:DA268" si="3824">$D$259*(MONTH($D$252)=BV$5)*(AND(BV$7&gt;=$D$252,BV$7&lt;$E$252))</f>
        <v>0</v>
      </c>
      <c r="BW268" s="82">
        <f t="shared" si="3824"/>
        <v>0</v>
      </c>
      <c r="BX268" s="82">
        <f t="shared" si="3824"/>
        <v>0</v>
      </c>
      <c r="BY268" s="82">
        <f t="shared" si="3824"/>
        <v>0</v>
      </c>
      <c r="BZ268" s="82">
        <f t="shared" si="3824"/>
        <v>0</v>
      </c>
      <c r="CA268" s="82">
        <f t="shared" si="3824"/>
        <v>0</v>
      </c>
      <c r="CB268" s="82">
        <f t="shared" si="3824"/>
        <v>0</v>
      </c>
      <c r="CC268" s="82">
        <f t="shared" si="3824"/>
        <v>0</v>
      </c>
      <c r="CD268" s="82">
        <f t="shared" si="3824"/>
        <v>0</v>
      </c>
      <c r="CE268" s="82">
        <f t="shared" si="3824"/>
        <v>0</v>
      </c>
      <c r="CF268" s="82">
        <f t="shared" si="3824"/>
        <v>0</v>
      </c>
      <c r="CG268" s="82">
        <f t="shared" si="3824"/>
        <v>0</v>
      </c>
      <c r="CH268" s="82">
        <f t="shared" si="3824"/>
        <v>0</v>
      </c>
      <c r="CI268" s="82">
        <f t="shared" si="3824"/>
        <v>0</v>
      </c>
      <c r="CJ268" s="82">
        <f t="shared" si="3824"/>
        <v>0</v>
      </c>
      <c r="CK268" s="82">
        <f t="shared" si="3824"/>
        <v>0</v>
      </c>
      <c r="CL268" s="82">
        <f t="shared" si="3824"/>
        <v>0</v>
      </c>
      <c r="CM268" s="82">
        <f t="shared" si="3824"/>
        <v>0</v>
      </c>
      <c r="CN268" s="82">
        <f t="shared" si="3824"/>
        <v>0</v>
      </c>
      <c r="CO268" s="82">
        <f t="shared" si="3824"/>
        <v>0</v>
      </c>
      <c r="CP268" s="82">
        <f t="shared" si="3824"/>
        <v>0</v>
      </c>
      <c r="CQ268" s="82">
        <f t="shared" si="3824"/>
        <v>0</v>
      </c>
      <c r="CR268" s="82">
        <f t="shared" si="3824"/>
        <v>0</v>
      </c>
      <c r="CS268" s="82">
        <f t="shared" si="3824"/>
        <v>0</v>
      </c>
      <c r="CT268" s="82">
        <f t="shared" si="3824"/>
        <v>0</v>
      </c>
      <c r="CU268" s="82">
        <f t="shared" si="3824"/>
        <v>0</v>
      </c>
      <c r="CV268" s="82">
        <f t="shared" si="3824"/>
        <v>0</v>
      </c>
      <c r="CW268" s="82">
        <f t="shared" si="3824"/>
        <v>0</v>
      </c>
      <c r="CX268" s="82">
        <f t="shared" si="3824"/>
        <v>0</v>
      </c>
      <c r="CY268" s="82">
        <f t="shared" si="3824"/>
        <v>0</v>
      </c>
      <c r="CZ268" s="82">
        <f t="shared" si="3824"/>
        <v>0</v>
      </c>
      <c r="DA268" s="82">
        <f t="shared" si="3824"/>
        <v>0</v>
      </c>
      <c r="DB268" s="82">
        <f t="shared" ref="DB268:EB268" si="3825">$D$259*(MONTH($D$252)=DB$5)*(AND(DB$7&gt;=$D$252,DB$7&lt;$E$252))</f>
        <v>0</v>
      </c>
      <c r="DC268" s="82">
        <f t="shared" si="3825"/>
        <v>0</v>
      </c>
      <c r="DD268" s="82">
        <f t="shared" si="3825"/>
        <v>0</v>
      </c>
      <c r="DE268" s="82">
        <f t="shared" si="3825"/>
        <v>0</v>
      </c>
      <c r="DF268" s="82">
        <f t="shared" si="3825"/>
        <v>0</v>
      </c>
      <c r="DG268" s="82">
        <f t="shared" si="3825"/>
        <v>0</v>
      </c>
      <c r="DH268" s="82">
        <f t="shared" si="3825"/>
        <v>0</v>
      </c>
      <c r="DI268" s="82">
        <f t="shared" si="3825"/>
        <v>0</v>
      </c>
      <c r="DJ268" s="82">
        <f t="shared" si="3825"/>
        <v>0</v>
      </c>
      <c r="DK268" s="82">
        <f t="shared" si="3825"/>
        <v>0</v>
      </c>
      <c r="DL268" s="82">
        <f t="shared" si="3825"/>
        <v>0</v>
      </c>
      <c r="DM268" s="82">
        <f t="shared" si="3825"/>
        <v>0</v>
      </c>
      <c r="DN268" s="82">
        <f t="shared" si="3825"/>
        <v>0</v>
      </c>
      <c r="DO268" s="82">
        <f t="shared" si="3825"/>
        <v>0</v>
      </c>
      <c r="DP268" s="82">
        <f t="shared" si="3825"/>
        <v>0</v>
      </c>
      <c r="DQ268" s="82">
        <f t="shared" si="3825"/>
        <v>0</v>
      </c>
      <c r="DR268" s="82">
        <f t="shared" si="3825"/>
        <v>0</v>
      </c>
      <c r="DS268" s="82">
        <f t="shared" si="3825"/>
        <v>0</v>
      </c>
      <c r="DT268" s="82">
        <f t="shared" si="3825"/>
        <v>0</v>
      </c>
      <c r="DU268" s="82">
        <f t="shared" si="3825"/>
        <v>0</v>
      </c>
      <c r="DV268" s="82">
        <f t="shared" si="3825"/>
        <v>0</v>
      </c>
      <c r="DW268" s="82">
        <f t="shared" si="3825"/>
        <v>0</v>
      </c>
      <c r="DX268" s="82">
        <f t="shared" si="3825"/>
        <v>0</v>
      </c>
      <c r="DY268" s="82">
        <f t="shared" si="3825"/>
        <v>0</v>
      </c>
      <c r="DZ268" s="82">
        <f t="shared" si="3825"/>
        <v>0</v>
      </c>
      <c r="EA268" s="82">
        <f t="shared" si="3825"/>
        <v>0</v>
      </c>
      <c r="EB268" s="82">
        <f t="shared" si="3825"/>
        <v>0</v>
      </c>
    </row>
    <row r="269" spans="3:132" outlineLevel="1" x14ac:dyDescent="0.25">
      <c r="C269" s="317" t="s">
        <v>512</v>
      </c>
      <c r="D269" s="79">
        <f>Assumptions!I85</f>
        <v>44927</v>
      </c>
      <c r="E269" s="16">
        <f>Assumptions!I86</f>
        <v>12</v>
      </c>
      <c r="F269" s="61">
        <f>EDATE(D269,E269)</f>
        <v>45292</v>
      </c>
      <c r="G269" s="52" t="s">
        <v>215</v>
      </c>
      <c r="H269" s="50">
        <f t="shared" si="3821"/>
        <v>1</v>
      </c>
      <c r="J269" s="130">
        <f t="shared" ref="J269:BU269" si="3826">IFERROR(IF(AND(J$6&gt;=$D269,J$7&lt;=$F269),1,0)*1/(YEARFRAC($D269,$F269)*MiY),0)+IF(AND($D269=$F269,J$6&lt;=$D269,J$7&gt;=$F269),1)</f>
        <v>8.3333333333333329E-2</v>
      </c>
      <c r="K269" s="130">
        <f t="shared" si="3826"/>
        <v>8.3333333333333329E-2</v>
      </c>
      <c r="L269" s="130">
        <f t="shared" si="3826"/>
        <v>8.3333333333333329E-2</v>
      </c>
      <c r="M269" s="130">
        <f t="shared" si="3826"/>
        <v>8.3333333333333329E-2</v>
      </c>
      <c r="N269" s="130">
        <f t="shared" si="3826"/>
        <v>8.3333333333333329E-2</v>
      </c>
      <c r="O269" s="130">
        <f t="shared" si="3826"/>
        <v>8.3333333333333329E-2</v>
      </c>
      <c r="P269" s="130">
        <f t="shared" si="3826"/>
        <v>8.3333333333333329E-2</v>
      </c>
      <c r="Q269" s="130">
        <f t="shared" si="3826"/>
        <v>8.3333333333333329E-2</v>
      </c>
      <c r="R269" s="130">
        <f t="shared" si="3826"/>
        <v>8.3333333333333329E-2</v>
      </c>
      <c r="S269" s="130">
        <f t="shared" si="3826"/>
        <v>8.3333333333333329E-2</v>
      </c>
      <c r="T269" s="130">
        <f t="shared" si="3826"/>
        <v>8.3333333333333329E-2</v>
      </c>
      <c r="U269" s="130">
        <f t="shared" si="3826"/>
        <v>8.3333333333333329E-2</v>
      </c>
      <c r="V269" s="130">
        <f t="shared" si="3826"/>
        <v>0</v>
      </c>
      <c r="W269" s="130">
        <f t="shared" si="3826"/>
        <v>0</v>
      </c>
      <c r="X269" s="130">
        <f t="shared" si="3826"/>
        <v>0</v>
      </c>
      <c r="Y269" s="130">
        <f t="shared" si="3826"/>
        <v>0</v>
      </c>
      <c r="Z269" s="130">
        <f t="shared" si="3826"/>
        <v>0</v>
      </c>
      <c r="AA269" s="130">
        <f t="shared" si="3826"/>
        <v>0</v>
      </c>
      <c r="AB269" s="130">
        <f t="shared" si="3826"/>
        <v>0</v>
      </c>
      <c r="AC269" s="130">
        <f t="shared" si="3826"/>
        <v>0</v>
      </c>
      <c r="AD269" s="130">
        <f t="shared" si="3826"/>
        <v>0</v>
      </c>
      <c r="AE269" s="130">
        <f t="shared" si="3826"/>
        <v>0</v>
      </c>
      <c r="AF269" s="130">
        <f t="shared" si="3826"/>
        <v>0</v>
      </c>
      <c r="AG269" s="130">
        <f t="shared" si="3826"/>
        <v>0</v>
      </c>
      <c r="AH269" s="130">
        <f t="shared" si="3826"/>
        <v>0</v>
      </c>
      <c r="AI269" s="130">
        <f t="shared" si="3826"/>
        <v>0</v>
      </c>
      <c r="AJ269" s="130">
        <f t="shared" si="3826"/>
        <v>0</v>
      </c>
      <c r="AK269" s="130">
        <f t="shared" si="3826"/>
        <v>0</v>
      </c>
      <c r="AL269" s="130">
        <f t="shared" si="3826"/>
        <v>0</v>
      </c>
      <c r="AM269" s="130">
        <f t="shared" si="3826"/>
        <v>0</v>
      </c>
      <c r="AN269" s="130">
        <f t="shared" si="3826"/>
        <v>0</v>
      </c>
      <c r="AO269" s="130">
        <f t="shared" si="3826"/>
        <v>0</v>
      </c>
      <c r="AP269" s="130">
        <f t="shared" si="3826"/>
        <v>0</v>
      </c>
      <c r="AQ269" s="130">
        <f t="shared" si="3826"/>
        <v>0</v>
      </c>
      <c r="AR269" s="130">
        <f t="shared" si="3826"/>
        <v>0</v>
      </c>
      <c r="AS269" s="130">
        <f t="shared" si="3826"/>
        <v>0</v>
      </c>
      <c r="AT269" s="130">
        <f t="shared" si="3826"/>
        <v>0</v>
      </c>
      <c r="AU269" s="130">
        <f t="shared" si="3826"/>
        <v>0</v>
      </c>
      <c r="AV269" s="130">
        <f t="shared" si="3826"/>
        <v>0</v>
      </c>
      <c r="AW269" s="130">
        <f t="shared" si="3826"/>
        <v>0</v>
      </c>
      <c r="AX269" s="130">
        <f t="shared" si="3826"/>
        <v>0</v>
      </c>
      <c r="AY269" s="130">
        <f t="shared" si="3826"/>
        <v>0</v>
      </c>
      <c r="AZ269" s="130">
        <f t="shared" si="3826"/>
        <v>0</v>
      </c>
      <c r="BA269" s="130">
        <f t="shared" si="3826"/>
        <v>0</v>
      </c>
      <c r="BB269" s="130">
        <f t="shared" si="3826"/>
        <v>0</v>
      </c>
      <c r="BC269" s="130">
        <f t="shared" si="3826"/>
        <v>0</v>
      </c>
      <c r="BD269" s="130">
        <f t="shared" si="3826"/>
        <v>0</v>
      </c>
      <c r="BE269" s="130">
        <f t="shared" si="3826"/>
        <v>0</v>
      </c>
      <c r="BF269" s="130">
        <f t="shared" si="3826"/>
        <v>0</v>
      </c>
      <c r="BG269" s="130">
        <f t="shared" si="3826"/>
        <v>0</v>
      </c>
      <c r="BH269" s="130">
        <f t="shared" si="3826"/>
        <v>0</v>
      </c>
      <c r="BI269" s="130">
        <f t="shared" si="3826"/>
        <v>0</v>
      </c>
      <c r="BJ269" s="130">
        <f t="shared" si="3826"/>
        <v>0</v>
      </c>
      <c r="BK269" s="130">
        <f t="shared" si="3826"/>
        <v>0</v>
      </c>
      <c r="BL269" s="130">
        <f t="shared" si="3826"/>
        <v>0</v>
      </c>
      <c r="BM269" s="130">
        <f t="shared" si="3826"/>
        <v>0</v>
      </c>
      <c r="BN269" s="130">
        <f t="shared" si="3826"/>
        <v>0</v>
      </c>
      <c r="BO269" s="130">
        <f t="shared" si="3826"/>
        <v>0</v>
      </c>
      <c r="BP269" s="130">
        <f t="shared" si="3826"/>
        <v>0</v>
      </c>
      <c r="BQ269" s="130">
        <f t="shared" si="3826"/>
        <v>0</v>
      </c>
      <c r="BR269" s="130">
        <f t="shared" si="3826"/>
        <v>0</v>
      </c>
      <c r="BS269" s="130">
        <f t="shared" si="3826"/>
        <v>0</v>
      </c>
      <c r="BT269" s="130">
        <f t="shared" si="3826"/>
        <v>0</v>
      </c>
      <c r="BU269" s="130">
        <f t="shared" si="3826"/>
        <v>0</v>
      </c>
      <c r="BV269" s="130">
        <f t="shared" ref="BV269:EB269" si="3827">IFERROR(IF(AND(BV$6&gt;=$D269,BV$7&lt;=$F269),1,0)*1/(YEARFRAC($D269,$F269)*MiY),0)+IF(AND($D269=$F269,BV$6&lt;=$D269,BV$7&gt;=$F269),1)</f>
        <v>0</v>
      </c>
      <c r="BW269" s="130">
        <f t="shared" si="3827"/>
        <v>0</v>
      </c>
      <c r="BX269" s="130">
        <f t="shared" si="3827"/>
        <v>0</v>
      </c>
      <c r="BY269" s="130">
        <f t="shared" si="3827"/>
        <v>0</v>
      </c>
      <c r="BZ269" s="130">
        <f t="shared" si="3827"/>
        <v>0</v>
      </c>
      <c r="CA269" s="130">
        <f t="shared" si="3827"/>
        <v>0</v>
      </c>
      <c r="CB269" s="130">
        <f t="shared" si="3827"/>
        <v>0</v>
      </c>
      <c r="CC269" s="130">
        <f t="shared" si="3827"/>
        <v>0</v>
      </c>
      <c r="CD269" s="130">
        <f t="shared" si="3827"/>
        <v>0</v>
      </c>
      <c r="CE269" s="130">
        <f t="shared" si="3827"/>
        <v>0</v>
      </c>
      <c r="CF269" s="130">
        <f t="shared" si="3827"/>
        <v>0</v>
      </c>
      <c r="CG269" s="130">
        <f t="shared" si="3827"/>
        <v>0</v>
      </c>
      <c r="CH269" s="130">
        <f t="shared" si="3827"/>
        <v>0</v>
      </c>
      <c r="CI269" s="130">
        <f t="shared" si="3827"/>
        <v>0</v>
      </c>
      <c r="CJ269" s="130">
        <f t="shared" si="3827"/>
        <v>0</v>
      </c>
      <c r="CK269" s="130">
        <f t="shared" si="3827"/>
        <v>0</v>
      </c>
      <c r="CL269" s="130">
        <f t="shared" si="3827"/>
        <v>0</v>
      </c>
      <c r="CM269" s="130">
        <f t="shared" si="3827"/>
        <v>0</v>
      </c>
      <c r="CN269" s="130">
        <f t="shared" si="3827"/>
        <v>0</v>
      </c>
      <c r="CO269" s="130">
        <f t="shared" si="3827"/>
        <v>0</v>
      </c>
      <c r="CP269" s="130">
        <f t="shared" si="3827"/>
        <v>0</v>
      </c>
      <c r="CQ269" s="130">
        <f t="shared" si="3827"/>
        <v>0</v>
      </c>
      <c r="CR269" s="130">
        <f t="shared" si="3827"/>
        <v>0</v>
      </c>
      <c r="CS269" s="130">
        <f t="shared" si="3827"/>
        <v>0</v>
      </c>
      <c r="CT269" s="130">
        <f t="shared" si="3827"/>
        <v>0</v>
      </c>
      <c r="CU269" s="130">
        <f t="shared" si="3827"/>
        <v>0</v>
      </c>
      <c r="CV269" s="130">
        <f t="shared" si="3827"/>
        <v>0</v>
      </c>
      <c r="CW269" s="130">
        <f t="shared" si="3827"/>
        <v>0</v>
      </c>
      <c r="CX269" s="130">
        <f t="shared" si="3827"/>
        <v>0</v>
      </c>
      <c r="CY269" s="130">
        <f t="shared" si="3827"/>
        <v>0</v>
      </c>
      <c r="CZ269" s="130">
        <f t="shared" si="3827"/>
        <v>0</v>
      </c>
      <c r="DA269" s="130">
        <f t="shared" si="3827"/>
        <v>0</v>
      </c>
      <c r="DB269" s="130">
        <f t="shared" si="3827"/>
        <v>0</v>
      </c>
      <c r="DC269" s="130">
        <f t="shared" si="3827"/>
        <v>0</v>
      </c>
      <c r="DD269" s="130">
        <f t="shared" si="3827"/>
        <v>0</v>
      </c>
      <c r="DE269" s="130">
        <f t="shared" si="3827"/>
        <v>0</v>
      </c>
      <c r="DF269" s="130">
        <f t="shared" si="3827"/>
        <v>0</v>
      </c>
      <c r="DG269" s="130">
        <f t="shared" si="3827"/>
        <v>0</v>
      </c>
      <c r="DH269" s="130">
        <f t="shared" si="3827"/>
        <v>0</v>
      </c>
      <c r="DI269" s="130">
        <f t="shared" si="3827"/>
        <v>0</v>
      </c>
      <c r="DJ269" s="130">
        <f t="shared" si="3827"/>
        <v>0</v>
      </c>
      <c r="DK269" s="130">
        <f t="shared" si="3827"/>
        <v>0</v>
      </c>
      <c r="DL269" s="130">
        <f t="shared" si="3827"/>
        <v>0</v>
      </c>
      <c r="DM269" s="130">
        <f t="shared" si="3827"/>
        <v>0</v>
      </c>
      <c r="DN269" s="130">
        <f t="shared" si="3827"/>
        <v>0</v>
      </c>
      <c r="DO269" s="130">
        <f t="shared" si="3827"/>
        <v>0</v>
      </c>
      <c r="DP269" s="130">
        <f t="shared" si="3827"/>
        <v>0</v>
      </c>
      <c r="DQ269" s="130">
        <f t="shared" si="3827"/>
        <v>0</v>
      </c>
      <c r="DR269" s="130">
        <f t="shared" si="3827"/>
        <v>0</v>
      </c>
      <c r="DS269" s="130">
        <f t="shared" si="3827"/>
        <v>0</v>
      </c>
      <c r="DT269" s="130">
        <f t="shared" si="3827"/>
        <v>0</v>
      </c>
      <c r="DU269" s="130">
        <f t="shared" si="3827"/>
        <v>0</v>
      </c>
      <c r="DV269" s="130">
        <f t="shared" si="3827"/>
        <v>0</v>
      </c>
      <c r="DW269" s="130">
        <f t="shared" si="3827"/>
        <v>0</v>
      </c>
      <c r="DX269" s="130">
        <f t="shared" si="3827"/>
        <v>0</v>
      </c>
      <c r="DY269" s="130">
        <f t="shared" si="3827"/>
        <v>0</v>
      </c>
      <c r="DZ269" s="130">
        <f t="shared" si="3827"/>
        <v>0</v>
      </c>
      <c r="EA269" s="130">
        <f t="shared" si="3827"/>
        <v>0</v>
      </c>
      <c r="EB269" s="130">
        <f t="shared" si="3827"/>
        <v>0</v>
      </c>
    </row>
    <row r="270" spans="3:132" outlineLevel="1" x14ac:dyDescent="0.25">
      <c r="C270" s="317" t="s">
        <v>537</v>
      </c>
      <c r="D270" s="31">
        <f>Costs!$I$39</f>
        <v>1.9</v>
      </c>
      <c r="E270" s="31">
        <f>Costs!$I$40</f>
        <v>0.4</v>
      </c>
      <c r="G270" s="52" t="s">
        <v>220</v>
      </c>
      <c r="H270" s="29"/>
      <c r="J270" s="312">
        <f t="shared" ref="J270:BU270" si="3828">$D270-$E270</f>
        <v>1.5</v>
      </c>
      <c r="K270" s="312">
        <f t="shared" si="3828"/>
        <v>1.5</v>
      </c>
      <c r="L270" s="312">
        <f t="shared" si="3828"/>
        <v>1.5</v>
      </c>
      <c r="M270" s="312">
        <f t="shared" si="3828"/>
        <v>1.5</v>
      </c>
      <c r="N270" s="312">
        <f t="shared" si="3828"/>
        <v>1.5</v>
      </c>
      <c r="O270" s="312">
        <f t="shared" si="3828"/>
        <v>1.5</v>
      </c>
      <c r="P270" s="312">
        <f t="shared" si="3828"/>
        <v>1.5</v>
      </c>
      <c r="Q270" s="312">
        <f t="shared" si="3828"/>
        <v>1.5</v>
      </c>
      <c r="R270" s="312">
        <f t="shared" si="3828"/>
        <v>1.5</v>
      </c>
      <c r="S270" s="312">
        <f t="shared" si="3828"/>
        <v>1.5</v>
      </c>
      <c r="T270" s="312">
        <f t="shared" si="3828"/>
        <v>1.5</v>
      </c>
      <c r="U270" s="312">
        <f t="shared" si="3828"/>
        <v>1.5</v>
      </c>
      <c r="V270" s="312">
        <f t="shared" si="3828"/>
        <v>1.5</v>
      </c>
      <c r="W270" s="312">
        <f t="shared" si="3828"/>
        <v>1.5</v>
      </c>
      <c r="X270" s="312">
        <f t="shared" si="3828"/>
        <v>1.5</v>
      </c>
      <c r="Y270" s="312">
        <f t="shared" si="3828"/>
        <v>1.5</v>
      </c>
      <c r="Z270" s="312">
        <f t="shared" si="3828"/>
        <v>1.5</v>
      </c>
      <c r="AA270" s="312">
        <f t="shared" si="3828"/>
        <v>1.5</v>
      </c>
      <c r="AB270" s="312">
        <f t="shared" si="3828"/>
        <v>1.5</v>
      </c>
      <c r="AC270" s="312">
        <f t="shared" si="3828"/>
        <v>1.5</v>
      </c>
      <c r="AD270" s="312">
        <f t="shared" si="3828"/>
        <v>1.5</v>
      </c>
      <c r="AE270" s="312">
        <f t="shared" si="3828"/>
        <v>1.5</v>
      </c>
      <c r="AF270" s="312">
        <f t="shared" si="3828"/>
        <v>1.5</v>
      </c>
      <c r="AG270" s="312">
        <f t="shared" si="3828"/>
        <v>1.5</v>
      </c>
      <c r="AH270" s="312">
        <f t="shared" si="3828"/>
        <v>1.5</v>
      </c>
      <c r="AI270" s="312">
        <f t="shared" si="3828"/>
        <v>1.5</v>
      </c>
      <c r="AJ270" s="312">
        <f t="shared" si="3828"/>
        <v>1.5</v>
      </c>
      <c r="AK270" s="312">
        <f t="shared" si="3828"/>
        <v>1.5</v>
      </c>
      <c r="AL270" s="312">
        <f t="shared" si="3828"/>
        <v>1.5</v>
      </c>
      <c r="AM270" s="312">
        <f t="shared" si="3828"/>
        <v>1.5</v>
      </c>
      <c r="AN270" s="312">
        <f t="shared" si="3828"/>
        <v>1.5</v>
      </c>
      <c r="AO270" s="312">
        <f t="shared" si="3828"/>
        <v>1.5</v>
      </c>
      <c r="AP270" s="312">
        <f t="shared" si="3828"/>
        <v>1.5</v>
      </c>
      <c r="AQ270" s="312">
        <f t="shared" si="3828"/>
        <v>1.5</v>
      </c>
      <c r="AR270" s="312">
        <f t="shared" si="3828"/>
        <v>1.5</v>
      </c>
      <c r="AS270" s="312">
        <f t="shared" si="3828"/>
        <v>1.5</v>
      </c>
      <c r="AT270" s="312">
        <f t="shared" si="3828"/>
        <v>1.5</v>
      </c>
      <c r="AU270" s="312">
        <f t="shared" si="3828"/>
        <v>1.5</v>
      </c>
      <c r="AV270" s="312">
        <f t="shared" si="3828"/>
        <v>1.5</v>
      </c>
      <c r="AW270" s="312">
        <f t="shared" si="3828"/>
        <v>1.5</v>
      </c>
      <c r="AX270" s="312">
        <f t="shared" si="3828"/>
        <v>1.5</v>
      </c>
      <c r="AY270" s="312">
        <f t="shared" si="3828"/>
        <v>1.5</v>
      </c>
      <c r="AZ270" s="312">
        <f t="shared" si="3828"/>
        <v>1.5</v>
      </c>
      <c r="BA270" s="312">
        <f t="shared" si="3828"/>
        <v>1.5</v>
      </c>
      <c r="BB270" s="312">
        <f t="shared" si="3828"/>
        <v>1.5</v>
      </c>
      <c r="BC270" s="312">
        <f t="shared" si="3828"/>
        <v>1.5</v>
      </c>
      <c r="BD270" s="312">
        <f t="shared" si="3828"/>
        <v>1.5</v>
      </c>
      <c r="BE270" s="312">
        <f t="shared" si="3828"/>
        <v>1.5</v>
      </c>
      <c r="BF270" s="312">
        <f t="shared" si="3828"/>
        <v>1.5</v>
      </c>
      <c r="BG270" s="312">
        <f t="shared" si="3828"/>
        <v>1.5</v>
      </c>
      <c r="BH270" s="312">
        <f t="shared" si="3828"/>
        <v>1.5</v>
      </c>
      <c r="BI270" s="312">
        <f t="shared" si="3828"/>
        <v>1.5</v>
      </c>
      <c r="BJ270" s="312">
        <f t="shared" si="3828"/>
        <v>1.5</v>
      </c>
      <c r="BK270" s="312">
        <f t="shared" si="3828"/>
        <v>1.5</v>
      </c>
      <c r="BL270" s="312">
        <f t="shared" si="3828"/>
        <v>1.5</v>
      </c>
      <c r="BM270" s="312">
        <f t="shared" si="3828"/>
        <v>1.5</v>
      </c>
      <c r="BN270" s="312">
        <f t="shared" si="3828"/>
        <v>1.5</v>
      </c>
      <c r="BO270" s="312">
        <f t="shared" si="3828"/>
        <v>1.5</v>
      </c>
      <c r="BP270" s="312">
        <f t="shared" si="3828"/>
        <v>1.5</v>
      </c>
      <c r="BQ270" s="312">
        <f t="shared" si="3828"/>
        <v>1.5</v>
      </c>
      <c r="BR270" s="312">
        <f t="shared" si="3828"/>
        <v>1.5</v>
      </c>
      <c r="BS270" s="312">
        <f t="shared" si="3828"/>
        <v>1.5</v>
      </c>
      <c r="BT270" s="312">
        <f t="shared" si="3828"/>
        <v>1.5</v>
      </c>
      <c r="BU270" s="312">
        <f t="shared" si="3828"/>
        <v>1.5</v>
      </c>
      <c r="BV270" s="312">
        <f t="shared" ref="BV270:EB270" si="3829">$D270-$E270</f>
        <v>1.5</v>
      </c>
      <c r="BW270" s="312">
        <f t="shared" si="3829"/>
        <v>1.5</v>
      </c>
      <c r="BX270" s="312">
        <f t="shared" si="3829"/>
        <v>1.5</v>
      </c>
      <c r="BY270" s="312">
        <f t="shared" si="3829"/>
        <v>1.5</v>
      </c>
      <c r="BZ270" s="312">
        <f t="shared" si="3829"/>
        <v>1.5</v>
      </c>
      <c r="CA270" s="312">
        <f t="shared" si="3829"/>
        <v>1.5</v>
      </c>
      <c r="CB270" s="312">
        <f t="shared" si="3829"/>
        <v>1.5</v>
      </c>
      <c r="CC270" s="312">
        <f t="shared" si="3829"/>
        <v>1.5</v>
      </c>
      <c r="CD270" s="312">
        <f t="shared" si="3829"/>
        <v>1.5</v>
      </c>
      <c r="CE270" s="312">
        <f t="shared" si="3829"/>
        <v>1.5</v>
      </c>
      <c r="CF270" s="312">
        <f t="shared" si="3829"/>
        <v>1.5</v>
      </c>
      <c r="CG270" s="312">
        <f t="shared" si="3829"/>
        <v>1.5</v>
      </c>
      <c r="CH270" s="312">
        <f t="shared" si="3829"/>
        <v>1.5</v>
      </c>
      <c r="CI270" s="312">
        <f t="shared" si="3829"/>
        <v>1.5</v>
      </c>
      <c r="CJ270" s="312">
        <f t="shared" si="3829"/>
        <v>1.5</v>
      </c>
      <c r="CK270" s="312">
        <f t="shared" si="3829"/>
        <v>1.5</v>
      </c>
      <c r="CL270" s="312">
        <f t="shared" si="3829"/>
        <v>1.5</v>
      </c>
      <c r="CM270" s="312">
        <f t="shared" si="3829"/>
        <v>1.5</v>
      </c>
      <c r="CN270" s="312">
        <f t="shared" si="3829"/>
        <v>1.5</v>
      </c>
      <c r="CO270" s="312">
        <f t="shared" si="3829"/>
        <v>1.5</v>
      </c>
      <c r="CP270" s="312">
        <f t="shared" si="3829"/>
        <v>1.5</v>
      </c>
      <c r="CQ270" s="312">
        <f t="shared" si="3829"/>
        <v>1.5</v>
      </c>
      <c r="CR270" s="312">
        <f t="shared" si="3829"/>
        <v>1.5</v>
      </c>
      <c r="CS270" s="312">
        <f t="shared" si="3829"/>
        <v>1.5</v>
      </c>
      <c r="CT270" s="312">
        <f t="shared" si="3829"/>
        <v>1.5</v>
      </c>
      <c r="CU270" s="312">
        <f t="shared" si="3829"/>
        <v>1.5</v>
      </c>
      <c r="CV270" s="312">
        <f t="shared" si="3829"/>
        <v>1.5</v>
      </c>
      <c r="CW270" s="312">
        <f t="shared" si="3829"/>
        <v>1.5</v>
      </c>
      <c r="CX270" s="312">
        <f t="shared" si="3829"/>
        <v>1.5</v>
      </c>
      <c r="CY270" s="312">
        <f t="shared" si="3829"/>
        <v>1.5</v>
      </c>
      <c r="CZ270" s="312">
        <f t="shared" si="3829"/>
        <v>1.5</v>
      </c>
      <c r="DA270" s="312">
        <f t="shared" si="3829"/>
        <v>1.5</v>
      </c>
      <c r="DB270" s="312">
        <f t="shared" si="3829"/>
        <v>1.5</v>
      </c>
      <c r="DC270" s="312">
        <f t="shared" si="3829"/>
        <v>1.5</v>
      </c>
      <c r="DD270" s="312">
        <f t="shared" si="3829"/>
        <v>1.5</v>
      </c>
      <c r="DE270" s="312">
        <f t="shared" si="3829"/>
        <v>1.5</v>
      </c>
      <c r="DF270" s="312">
        <f t="shared" si="3829"/>
        <v>1.5</v>
      </c>
      <c r="DG270" s="312">
        <f t="shared" si="3829"/>
        <v>1.5</v>
      </c>
      <c r="DH270" s="312">
        <f t="shared" si="3829"/>
        <v>1.5</v>
      </c>
      <c r="DI270" s="312">
        <f t="shared" si="3829"/>
        <v>1.5</v>
      </c>
      <c r="DJ270" s="312">
        <f t="shared" si="3829"/>
        <v>1.5</v>
      </c>
      <c r="DK270" s="312">
        <f t="shared" si="3829"/>
        <v>1.5</v>
      </c>
      <c r="DL270" s="312">
        <f t="shared" si="3829"/>
        <v>1.5</v>
      </c>
      <c r="DM270" s="312">
        <f t="shared" si="3829"/>
        <v>1.5</v>
      </c>
      <c r="DN270" s="312">
        <f t="shared" si="3829"/>
        <v>1.5</v>
      </c>
      <c r="DO270" s="312">
        <f t="shared" si="3829"/>
        <v>1.5</v>
      </c>
      <c r="DP270" s="312">
        <f t="shared" si="3829"/>
        <v>1.5</v>
      </c>
      <c r="DQ270" s="312">
        <f t="shared" si="3829"/>
        <v>1.5</v>
      </c>
      <c r="DR270" s="312">
        <f t="shared" si="3829"/>
        <v>1.5</v>
      </c>
      <c r="DS270" s="312">
        <f t="shared" si="3829"/>
        <v>1.5</v>
      </c>
      <c r="DT270" s="312">
        <f t="shared" si="3829"/>
        <v>1.5</v>
      </c>
      <c r="DU270" s="312">
        <f t="shared" si="3829"/>
        <v>1.5</v>
      </c>
      <c r="DV270" s="312">
        <f t="shared" si="3829"/>
        <v>1.5</v>
      </c>
      <c r="DW270" s="312">
        <f t="shared" si="3829"/>
        <v>1.5</v>
      </c>
      <c r="DX270" s="312">
        <f t="shared" si="3829"/>
        <v>1.5</v>
      </c>
      <c r="DY270" s="312">
        <f t="shared" si="3829"/>
        <v>1.5</v>
      </c>
      <c r="DZ270" s="312">
        <f t="shared" si="3829"/>
        <v>1.5</v>
      </c>
      <c r="EA270" s="312">
        <f t="shared" si="3829"/>
        <v>1.5</v>
      </c>
      <c r="EB270" s="312">
        <f t="shared" si="3829"/>
        <v>1.5</v>
      </c>
    </row>
    <row r="271" spans="3:132" outlineLevel="1" x14ac:dyDescent="0.25">
      <c r="C271" s="323" t="s">
        <v>543</v>
      </c>
      <c r="D271" s="38"/>
      <c r="E271" s="38"/>
      <c r="F271" s="38"/>
      <c r="G271" s="55" t="s">
        <v>220</v>
      </c>
      <c r="H271" s="316">
        <f t="shared" ref="H271" si="3830">SUM(J271:EB271)</f>
        <v>0</v>
      </c>
      <c r="I271" s="38"/>
      <c r="J271" s="314">
        <f>J268*SUM($J$269:J$269)*J270</f>
        <v>0</v>
      </c>
      <c r="K271" s="314">
        <f>K268*SUM($J$269:K$269)*K270</f>
        <v>0</v>
      </c>
      <c r="L271" s="314">
        <f>L268*SUM($J$269:L$269)*L270</f>
        <v>0</v>
      </c>
      <c r="M271" s="314">
        <f>M268*SUM($J$269:M$269)*M270</f>
        <v>0</v>
      </c>
      <c r="N271" s="314">
        <f>N268*SUM($J$269:N$269)*N270</f>
        <v>0</v>
      </c>
      <c r="O271" s="314">
        <f>O268*SUM($J$269:O$269)*O270</f>
        <v>0</v>
      </c>
      <c r="P271" s="314">
        <f>P268*SUM($J$269:P$269)*P270</f>
        <v>0</v>
      </c>
      <c r="Q271" s="314">
        <f>Q268*SUM($J$269:Q$269)*Q270</f>
        <v>0</v>
      </c>
      <c r="R271" s="314">
        <f>R268*SUM($J$269:R$269)*R270</f>
        <v>0</v>
      </c>
      <c r="S271" s="314">
        <f>S268*SUM($J$269:S$269)*S270</f>
        <v>0</v>
      </c>
      <c r="T271" s="314">
        <f>T268*SUM($J$269:T$269)*T270</f>
        <v>0</v>
      </c>
      <c r="U271" s="314">
        <f>U268*SUM($J$269:U$269)*U270</f>
        <v>0</v>
      </c>
      <c r="V271" s="314">
        <f>V268*SUM($J$269:V$269)*V270</f>
        <v>0</v>
      </c>
      <c r="W271" s="314">
        <f>W268*SUM($J$269:W$269)*W270</f>
        <v>0</v>
      </c>
      <c r="X271" s="314">
        <f>X268*SUM($J$269:X$269)*X270</f>
        <v>0</v>
      </c>
      <c r="Y271" s="314">
        <f>Y268*SUM($J$269:Y$269)*Y270</f>
        <v>0</v>
      </c>
      <c r="Z271" s="314">
        <f>Z268*SUM($J$269:Z$269)*Z270</f>
        <v>0</v>
      </c>
      <c r="AA271" s="314">
        <f>AA268*SUM($J$269:AA$269)*AA270</f>
        <v>0</v>
      </c>
      <c r="AB271" s="314">
        <f>AB268*SUM($J$269:AB$269)*AB270</f>
        <v>0</v>
      </c>
      <c r="AC271" s="314">
        <f>AC268*SUM($J$269:AC$269)*AC270</f>
        <v>0</v>
      </c>
      <c r="AD271" s="314">
        <f>AD268*SUM($J$269:AD$269)*AD270</f>
        <v>0</v>
      </c>
      <c r="AE271" s="314">
        <f>AE268*SUM($J$269:AE$269)*AE270</f>
        <v>0</v>
      </c>
      <c r="AF271" s="314">
        <f>AF268*SUM($J$269:AF$269)*AF270</f>
        <v>0</v>
      </c>
      <c r="AG271" s="314">
        <f>AG268*SUM($J$269:AG$269)*AG270</f>
        <v>0</v>
      </c>
      <c r="AH271" s="314">
        <f>AH268*SUM($J$269:AH$269)*AH270</f>
        <v>0</v>
      </c>
      <c r="AI271" s="314">
        <f>AI268*SUM($J$269:AI$269)*AI270</f>
        <v>0</v>
      </c>
      <c r="AJ271" s="314">
        <f>AJ268*SUM($J$269:AJ$269)*AJ270</f>
        <v>0</v>
      </c>
      <c r="AK271" s="314">
        <f>AK268*SUM($J$269:AK$269)*AK270</f>
        <v>0</v>
      </c>
      <c r="AL271" s="314">
        <f>AL268*SUM($J$269:AL$269)*AL270</f>
        <v>0</v>
      </c>
      <c r="AM271" s="314">
        <f>AM268*SUM($J$269:AM$269)*AM270</f>
        <v>0</v>
      </c>
      <c r="AN271" s="314">
        <f>AN268*SUM($J$269:AN$269)*AN270</f>
        <v>0</v>
      </c>
      <c r="AO271" s="314">
        <f>AO268*SUM($J$269:AO$269)*AO270</f>
        <v>0</v>
      </c>
      <c r="AP271" s="314">
        <f>AP268*SUM($J$269:AP$269)*AP270</f>
        <v>0</v>
      </c>
      <c r="AQ271" s="314">
        <f>AQ268*SUM($J$269:AQ$269)*AQ270</f>
        <v>0</v>
      </c>
      <c r="AR271" s="314">
        <f>AR268*SUM($J$269:AR$269)*AR270</f>
        <v>0</v>
      </c>
      <c r="AS271" s="314">
        <f>AS268*SUM($J$269:AS$269)*AS270</f>
        <v>0</v>
      </c>
      <c r="AT271" s="314">
        <f>AT268*SUM($J$269:AT$269)*AT270</f>
        <v>0</v>
      </c>
      <c r="AU271" s="314">
        <f>AU268*SUM($J$269:AU$269)*AU270</f>
        <v>0</v>
      </c>
      <c r="AV271" s="314">
        <f>AV268*SUM($J$269:AV$269)*AV270</f>
        <v>0</v>
      </c>
      <c r="AW271" s="314">
        <f>AW268*SUM($J$269:AW$269)*AW270</f>
        <v>0</v>
      </c>
      <c r="AX271" s="314">
        <f>AX268*SUM($J$269:AX$269)*AX270</f>
        <v>0</v>
      </c>
      <c r="AY271" s="314">
        <f>AY268*SUM($J$269:AY$269)*AY270</f>
        <v>0</v>
      </c>
      <c r="AZ271" s="314">
        <f>AZ268*SUM($J$269:AZ$269)*AZ270</f>
        <v>0</v>
      </c>
      <c r="BA271" s="314">
        <f>BA268*SUM($J$269:BA$269)*BA270</f>
        <v>0</v>
      </c>
      <c r="BB271" s="314">
        <f>BB268*SUM($J$269:BB$269)*BB270</f>
        <v>0</v>
      </c>
      <c r="BC271" s="314">
        <f>BC268*SUM($J$269:BC$269)*BC270</f>
        <v>0</v>
      </c>
      <c r="BD271" s="314">
        <f>BD268*SUM($J$269:BD$269)*BD270</f>
        <v>0</v>
      </c>
      <c r="BE271" s="314">
        <f>BE268*SUM($J$269:BE$269)*BE270</f>
        <v>0</v>
      </c>
      <c r="BF271" s="314">
        <f>BF268*SUM($J$269:BF$269)*BF270</f>
        <v>0</v>
      </c>
      <c r="BG271" s="314">
        <f>BG268*SUM($J$269:BG$269)*BG270</f>
        <v>0</v>
      </c>
      <c r="BH271" s="314">
        <f>BH268*SUM($J$269:BH$269)*BH270</f>
        <v>0</v>
      </c>
      <c r="BI271" s="314">
        <f>BI268*SUM($J$269:BI$269)*BI270</f>
        <v>0</v>
      </c>
      <c r="BJ271" s="314">
        <f>BJ268*SUM($J$269:BJ$269)*BJ270</f>
        <v>0</v>
      </c>
      <c r="BK271" s="314">
        <f>BK268*SUM($J$269:BK$269)*BK270</f>
        <v>0</v>
      </c>
      <c r="BL271" s="314">
        <f>BL268*SUM($J$269:BL$269)*BL270</f>
        <v>0</v>
      </c>
      <c r="BM271" s="314">
        <f>BM268*SUM($J$269:BM$269)*BM270</f>
        <v>0</v>
      </c>
      <c r="BN271" s="314">
        <f>BN268*SUM($J$269:BN$269)*BN270</f>
        <v>0</v>
      </c>
      <c r="BO271" s="314">
        <f>BO268*SUM($J$269:BO$269)*BO270</f>
        <v>0</v>
      </c>
      <c r="BP271" s="314">
        <f>BP268*SUM($J$269:BP$269)*BP270</f>
        <v>0</v>
      </c>
      <c r="BQ271" s="314">
        <f>BQ268*SUM($J$269:BQ$269)*BQ270</f>
        <v>0</v>
      </c>
      <c r="BR271" s="314">
        <f>BR268*SUM($J$269:BR$269)*BR270</f>
        <v>0</v>
      </c>
      <c r="BS271" s="314">
        <f>BS268*SUM($J$269:BS$269)*BS270</f>
        <v>0</v>
      </c>
      <c r="BT271" s="314">
        <f>BT268*SUM($J$269:BT$269)*BT270</f>
        <v>0</v>
      </c>
      <c r="BU271" s="314">
        <f>BU268*SUM($J$269:BU$269)*BU270</f>
        <v>0</v>
      </c>
      <c r="BV271" s="314">
        <f>BV268*SUM($J$269:BV$269)*BV270</f>
        <v>0</v>
      </c>
      <c r="BW271" s="314">
        <f>BW268*SUM($J$269:BW$269)*BW270</f>
        <v>0</v>
      </c>
      <c r="BX271" s="314">
        <f>BX268*SUM($J$269:BX$269)*BX270</f>
        <v>0</v>
      </c>
      <c r="BY271" s="314">
        <f>BY268*SUM($J$269:BY$269)*BY270</f>
        <v>0</v>
      </c>
      <c r="BZ271" s="314">
        <f>BZ268*SUM($J$269:BZ$269)*BZ270</f>
        <v>0</v>
      </c>
      <c r="CA271" s="314">
        <f>CA268*SUM($J$269:CA$269)*CA270</f>
        <v>0</v>
      </c>
      <c r="CB271" s="314">
        <f>CB268*SUM($J$269:CB$269)*CB270</f>
        <v>0</v>
      </c>
      <c r="CC271" s="314">
        <f>CC268*SUM($J$269:CC$269)*CC270</f>
        <v>0</v>
      </c>
      <c r="CD271" s="314">
        <f>CD268*SUM($J$269:CD$269)*CD270</f>
        <v>0</v>
      </c>
      <c r="CE271" s="314">
        <f>CE268*SUM($J$269:CE$269)*CE270</f>
        <v>0</v>
      </c>
      <c r="CF271" s="314">
        <f>CF268*SUM($J$269:CF$269)*CF270</f>
        <v>0</v>
      </c>
      <c r="CG271" s="314">
        <f>CG268*SUM($J$269:CG$269)*CG270</f>
        <v>0</v>
      </c>
      <c r="CH271" s="314">
        <f>CH268*SUM($J$269:CH$269)*CH270</f>
        <v>0</v>
      </c>
      <c r="CI271" s="314">
        <f>CI268*SUM($J$269:CI$269)*CI270</f>
        <v>0</v>
      </c>
      <c r="CJ271" s="314">
        <f>CJ268*SUM($J$269:CJ$269)*CJ270</f>
        <v>0</v>
      </c>
      <c r="CK271" s="314">
        <f>CK268*SUM($J$269:CK$269)*CK270</f>
        <v>0</v>
      </c>
      <c r="CL271" s="314">
        <f>CL268*SUM($J$269:CL$269)*CL270</f>
        <v>0</v>
      </c>
      <c r="CM271" s="314">
        <f>CM268*SUM($J$269:CM$269)*CM270</f>
        <v>0</v>
      </c>
      <c r="CN271" s="314">
        <f>CN268*SUM($J$269:CN$269)*CN270</f>
        <v>0</v>
      </c>
      <c r="CO271" s="314">
        <f>CO268*SUM($J$269:CO$269)*CO270</f>
        <v>0</v>
      </c>
      <c r="CP271" s="314">
        <f>CP268*SUM($J$269:CP$269)*CP270</f>
        <v>0</v>
      </c>
      <c r="CQ271" s="314">
        <f>CQ268*SUM($J$269:CQ$269)*CQ270</f>
        <v>0</v>
      </c>
      <c r="CR271" s="314">
        <f>CR268*SUM($J$269:CR$269)*CR270</f>
        <v>0</v>
      </c>
      <c r="CS271" s="314">
        <f>CS268*SUM($J$269:CS$269)*CS270</f>
        <v>0</v>
      </c>
      <c r="CT271" s="314">
        <f>CT268*SUM($J$269:CT$269)*CT270</f>
        <v>0</v>
      </c>
      <c r="CU271" s="314">
        <f>CU268*SUM($J$269:CU$269)*CU270</f>
        <v>0</v>
      </c>
      <c r="CV271" s="314">
        <f>CV268*SUM($J$269:CV$269)*CV270</f>
        <v>0</v>
      </c>
      <c r="CW271" s="314">
        <f>CW268*SUM($J$269:CW$269)*CW270</f>
        <v>0</v>
      </c>
      <c r="CX271" s="314">
        <f>CX268*SUM($J$269:CX$269)*CX270</f>
        <v>0</v>
      </c>
      <c r="CY271" s="314">
        <f>CY268*SUM($J$269:CY$269)*CY270</f>
        <v>0</v>
      </c>
      <c r="CZ271" s="314">
        <f>CZ268*SUM($J$269:CZ$269)*CZ270</f>
        <v>0</v>
      </c>
      <c r="DA271" s="314">
        <f>DA268*SUM($J$269:DA$269)*DA270</f>
        <v>0</v>
      </c>
      <c r="DB271" s="314">
        <f>DB268*SUM($J$269:DB$269)*DB270</f>
        <v>0</v>
      </c>
      <c r="DC271" s="314">
        <f>DC268*SUM($J$269:DC$269)*DC270</f>
        <v>0</v>
      </c>
      <c r="DD271" s="314">
        <f>DD268*SUM($J$269:DD$269)*DD270</f>
        <v>0</v>
      </c>
      <c r="DE271" s="314">
        <f>DE268*SUM($J$269:DE$269)*DE270</f>
        <v>0</v>
      </c>
      <c r="DF271" s="314">
        <f>DF268*SUM($J$269:DF$269)*DF270</f>
        <v>0</v>
      </c>
      <c r="DG271" s="314">
        <f>DG268*SUM($J$269:DG$269)*DG270</f>
        <v>0</v>
      </c>
      <c r="DH271" s="314">
        <f>DH268*SUM($J$269:DH$269)*DH270</f>
        <v>0</v>
      </c>
      <c r="DI271" s="314">
        <f>DI268*SUM($J$269:DI$269)*DI270</f>
        <v>0</v>
      </c>
      <c r="DJ271" s="314">
        <f>DJ268*SUM($J$269:DJ$269)*DJ270</f>
        <v>0</v>
      </c>
      <c r="DK271" s="314">
        <f>DK268*SUM($J$269:DK$269)*DK270</f>
        <v>0</v>
      </c>
      <c r="DL271" s="314">
        <f>DL268*SUM($J$269:DL$269)*DL270</f>
        <v>0</v>
      </c>
      <c r="DM271" s="314">
        <f>DM268*SUM($J$269:DM$269)*DM270</f>
        <v>0</v>
      </c>
      <c r="DN271" s="314">
        <f>DN268*SUM($J$269:DN$269)*DN270</f>
        <v>0</v>
      </c>
      <c r="DO271" s="314">
        <f>DO268*SUM($J$269:DO$269)*DO270</f>
        <v>0</v>
      </c>
      <c r="DP271" s="314">
        <f>DP268*SUM($J$269:DP$269)*DP270</f>
        <v>0</v>
      </c>
      <c r="DQ271" s="314">
        <f>DQ268*SUM($J$269:DQ$269)*DQ270</f>
        <v>0</v>
      </c>
      <c r="DR271" s="314">
        <f>DR268*SUM($J$269:DR$269)*DR270</f>
        <v>0</v>
      </c>
      <c r="DS271" s="314">
        <f>DS268*SUM($J$269:DS$269)*DS270</f>
        <v>0</v>
      </c>
      <c r="DT271" s="314">
        <f>DT268*SUM($J$269:DT$269)*DT270</f>
        <v>0</v>
      </c>
      <c r="DU271" s="314">
        <f>DU268*SUM($J$269:DU$269)*DU270</f>
        <v>0</v>
      </c>
      <c r="DV271" s="314">
        <f>DV268*SUM($J$269:DV$269)*DV270</f>
        <v>0</v>
      </c>
      <c r="DW271" s="314">
        <f>DW268*SUM($J$269:DW$269)*DW270</f>
        <v>0</v>
      </c>
      <c r="DX271" s="314">
        <f>DX268*SUM($J$269:DX$269)*DX270</f>
        <v>0</v>
      </c>
      <c r="DY271" s="314">
        <f>DY268*SUM($J$269:DY$269)*DY270</f>
        <v>0</v>
      </c>
      <c r="DZ271" s="314">
        <f>DZ268*SUM($J$269:DZ$269)*DZ270</f>
        <v>0</v>
      </c>
      <c r="EA271" s="314">
        <f>EA268*SUM($J$269:EA$269)*EA270</f>
        <v>0</v>
      </c>
      <c r="EB271" s="314">
        <f>EB268*SUM($J$269:EB$269)*EB270</f>
        <v>0</v>
      </c>
    </row>
    <row r="272" spans="3:132" outlineLevel="1" x14ac:dyDescent="0.25">
      <c r="C272" s="324" t="s">
        <v>417</v>
      </c>
      <c r="D272" s="34"/>
      <c r="E272" s="34"/>
      <c r="F272" s="34"/>
      <c r="G272" s="67" t="s">
        <v>215</v>
      </c>
      <c r="H272" s="34"/>
      <c r="I272" s="34"/>
      <c r="J272" s="126">
        <f>J$13</f>
        <v>1</v>
      </c>
      <c r="K272" s="126">
        <f t="shared" ref="K272:BV272" si="3831">K$13</f>
        <v>1.0026792493128671</v>
      </c>
      <c r="L272" s="126">
        <f t="shared" si="3831"/>
        <v>1.0056539350998608</v>
      </c>
      <c r="M272" s="126">
        <f t="shared" si="3831"/>
        <v>1.0085410656939733</v>
      </c>
      <c r="N272" s="126">
        <f t="shared" si="3831"/>
        <v>1.0114364849476103</v>
      </c>
      <c r="O272" s="126">
        <f t="shared" si="3831"/>
        <v>1.0143402166566737</v>
      </c>
      <c r="P272" s="126">
        <f t="shared" si="3831"/>
        <v>1.0172522846853813</v>
      </c>
      <c r="Q272" s="126">
        <f t="shared" si="3831"/>
        <v>1.0201727129664624</v>
      </c>
      <c r="R272" s="126">
        <f t="shared" si="3831"/>
        <v>1.0231015255013547</v>
      </c>
      <c r="S272" s="126">
        <f t="shared" si="3831"/>
        <v>1.0260387463604019</v>
      </c>
      <c r="T272" s="126">
        <f t="shared" si="3831"/>
        <v>1.028984399683051</v>
      </c>
      <c r="U272" s="126">
        <f t="shared" si="3831"/>
        <v>1.0319385096780509</v>
      </c>
      <c r="V272" s="126">
        <f t="shared" si="3831"/>
        <v>1.0349011006236515</v>
      </c>
      <c r="W272" s="126">
        <f t="shared" si="3831"/>
        <v>1.0377730230388176</v>
      </c>
      <c r="X272" s="126">
        <f t="shared" si="3831"/>
        <v>1.0408518228283561</v>
      </c>
      <c r="Y272" s="126">
        <f t="shared" si="3831"/>
        <v>1.0438400029932626</v>
      </c>
      <c r="Z272" s="126">
        <f t="shared" si="3831"/>
        <v>1.046836761920777</v>
      </c>
      <c r="AA272" s="126">
        <f t="shared" si="3831"/>
        <v>1.0498421242396576</v>
      </c>
      <c r="AB272" s="126">
        <f t="shared" si="3831"/>
        <v>1.05285611464937</v>
      </c>
      <c r="AC272" s="126">
        <f t="shared" si="3831"/>
        <v>1.0558787579202888</v>
      </c>
      <c r="AD272" s="126">
        <f t="shared" si="3831"/>
        <v>1.0589100788939025</v>
      </c>
      <c r="AE272" s="126">
        <f t="shared" si="3831"/>
        <v>1.0619501024830165</v>
      </c>
      <c r="AF272" s="126">
        <f t="shared" si="3831"/>
        <v>1.0649988536719583</v>
      </c>
      <c r="AG272" s="126">
        <f t="shared" si="3831"/>
        <v>1.0680563575167832</v>
      </c>
      <c r="AH272" s="126">
        <f t="shared" si="3831"/>
        <v>1.0711226391454798</v>
      </c>
      <c r="AI272" s="126">
        <f t="shared" si="3831"/>
        <v>1.0739924437404067</v>
      </c>
      <c r="AJ272" s="126">
        <f t="shared" si="3831"/>
        <v>1.0771786970311998</v>
      </c>
      <c r="AK272" s="126">
        <f t="shared" si="3831"/>
        <v>1.0802711679727233</v>
      </c>
      <c r="AL272" s="126">
        <f t="shared" si="3831"/>
        <v>1.0833725170851116</v>
      </c>
      <c r="AM272" s="126">
        <f t="shared" si="3831"/>
        <v>1.0864827698566941</v>
      </c>
      <c r="AN272" s="126">
        <f t="shared" si="3831"/>
        <v>1.0896019518489746</v>
      </c>
      <c r="AO272" s="126">
        <f t="shared" si="3831"/>
        <v>1.0927300886968412</v>
      </c>
      <c r="AP272" s="126">
        <f t="shared" si="3831"/>
        <v>1.0958672061087775</v>
      </c>
      <c r="AQ272" s="126">
        <f t="shared" si="3831"/>
        <v>1.0990133298670732</v>
      </c>
      <c r="AR272" s="126">
        <f t="shared" si="3831"/>
        <v>1.1021684858280367</v>
      </c>
      <c r="AS272" s="126">
        <f t="shared" si="3831"/>
        <v>1.1053326999222071</v>
      </c>
      <c r="AT272" s="126">
        <f t="shared" si="3831"/>
        <v>1.1085059981545673</v>
      </c>
      <c r="AU272" s="126">
        <f t="shared" si="3831"/>
        <v>1.111475962088432</v>
      </c>
      <c r="AV272" s="126">
        <f t="shared" si="3831"/>
        <v>1.1147734191259395</v>
      </c>
      <c r="AW272" s="126">
        <f t="shared" si="3831"/>
        <v>1.1179738207069689</v>
      </c>
      <c r="AX272" s="126">
        <f t="shared" si="3831"/>
        <v>1.1211834103167977</v>
      </c>
      <c r="AY272" s="126">
        <f t="shared" si="3831"/>
        <v>1.1244022143333261</v>
      </c>
      <c r="AZ272" s="126">
        <f t="shared" si="3831"/>
        <v>1.1276302592101826</v>
      </c>
      <c r="BA272" s="126">
        <f t="shared" si="3831"/>
        <v>1.1308675714769412</v>
      </c>
      <c r="BB272" s="126">
        <f t="shared" si="3831"/>
        <v>1.1341141777393395</v>
      </c>
      <c r="BC272" s="126">
        <f t="shared" si="3831"/>
        <v>1.1373701046794982</v>
      </c>
      <c r="BD272" s="126">
        <f t="shared" si="3831"/>
        <v>1.1406353790561385</v>
      </c>
      <c r="BE272" s="126">
        <f t="shared" si="3831"/>
        <v>1.1439100277048042</v>
      </c>
      <c r="BF272" s="126">
        <f t="shared" si="3831"/>
        <v>1.1471940775380809</v>
      </c>
      <c r="BG272" s="126">
        <f t="shared" si="3831"/>
        <v>1.15026769648205</v>
      </c>
      <c r="BH272" s="126">
        <f t="shared" si="3831"/>
        <v>1.1536802383994258</v>
      </c>
      <c r="BI272" s="126">
        <f t="shared" si="3831"/>
        <v>1.1569923375180708</v>
      </c>
      <c r="BJ272" s="126">
        <f t="shared" si="3831"/>
        <v>1.1603139453378331</v>
      </c>
      <c r="BK272" s="126">
        <f t="shared" si="3831"/>
        <v>1.1636450891572303</v>
      </c>
      <c r="BL272" s="126">
        <f t="shared" si="3831"/>
        <v>1.1669857963531516</v>
      </c>
      <c r="BM272" s="126">
        <f t="shared" si="3831"/>
        <v>1.1703360943810825</v>
      </c>
      <c r="BN272" s="126">
        <f t="shared" si="3831"/>
        <v>1.1736960107753303</v>
      </c>
      <c r="BO272" s="126">
        <f t="shared" si="3831"/>
        <v>1.1770655731492505</v>
      </c>
      <c r="BP272" s="126">
        <f t="shared" si="3831"/>
        <v>1.180444809195474</v>
      </c>
      <c r="BQ272" s="126">
        <f t="shared" si="3831"/>
        <v>1.1838337466861339</v>
      </c>
      <c r="BR272" s="126">
        <f t="shared" si="3831"/>
        <v>1.1872324134730949</v>
      </c>
      <c r="BS272" s="126">
        <f t="shared" si="3831"/>
        <v>1.1905270658589224</v>
      </c>
      <c r="BT272" s="126">
        <f t="shared" si="3831"/>
        <v>1.1940590467434065</v>
      </c>
      <c r="BU272" s="126">
        <f t="shared" si="3831"/>
        <v>1.1974870693312041</v>
      </c>
      <c r="BV272" s="126">
        <f t="shared" si="3831"/>
        <v>1.2009249334246579</v>
      </c>
      <c r="BW272" s="126">
        <f t="shared" ref="BW272:EB272" si="3832">BW$13</f>
        <v>1.204372667277734</v>
      </c>
      <c r="BX272" s="126">
        <f t="shared" si="3832"/>
        <v>1.2078302992255125</v>
      </c>
      <c r="BY272" s="126">
        <f t="shared" si="3832"/>
        <v>1.2112978576844211</v>
      </c>
      <c r="BZ272" s="126">
        <f t="shared" si="3832"/>
        <v>1.2147753711524676</v>
      </c>
      <c r="CA272" s="126">
        <f t="shared" si="3832"/>
        <v>1.2182628682094752</v>
      </c>
      <c r="CB272" s="126">
        <f t="shared" si="3832"/>
        <v>1.2217603775173165</v>
      </c>
      <c r="CC272" s="126">
        <f t="shared" si="3832"/>
        <v>1.2252679278201495</v>
      </c>
      <c r="CD272" s="126">
        <f t="shared" si="3832"/>
        <v>1.2287855479446541</v>
      </c>
      <c r="CE272" s="126">
        <f t="shared" si="3832"/>
        <v>1.232077770779646</v>
      </c>
      <c r="CF272" s="126">
        <f t="shared" si="3832"/>
        <v>1.23573302168438</v>
      </c>
      <c r="CG272" s="126">
        <f t="shared" si="3832"/>
        <v>1.2392806860334544</v>
      </c>
      <c r="CH272" s="126">
        <f t="shared" si="3832"/>
        <v>1.2428385353675644</v>
      </c>
      <c r="CI272" s="126">
        <f t="shared" si="3832"/>
        <v>1.2464065989267703</v>
      </c>
      <c r="CJ272" s="126">
        <f t="shared" si="3832"/>
        <v>1.2499849060350778</v>
      </c>
      <c r="CK272" s="126">
        <f t="shared" si="3832"/>
        <v>1.2535734861006791</v>
      </c>
      <c r="CL272" s="126">
        <f t="shared" si="3832"/>
        <v>1.257172368616194</v>
      </c>
      <c r="CM272" s="126">
        <f t="shared" si="3832"/>
        <v>1.2607815831589126</v>
      </c>
      <c r="CN272" s="126">
        <f t="shared" si="3832"/>
        <v>1.2644011593910389</v>
      </c>
      <c r="CO272" s="126">
        <f t="shared" si="3832"/>
        <v>1.2680311270599336</v>
      </c>
      <c r="CP272" s="126">
        <f t="shared" si="3832"/>
        <v>1.2716715159983594</v>
      </c>
      <c r="CQ272" s="126">
        <f t="shared" si="3832"/>
        <v>1.2750786410337906</v>
      </c>
      <c r="CR272" s="126">
        <f t="shared" si="3832"/>
        <v>1.2788614642181557</v>
      </c>
      <c r="CS272" s="126">
        <f t="shared" si="3832"/>
        <v>1.2825329459576562</v>
      </c>
      <c r="CT272" s="126">
        <f t="shared" si="3832"/>
        <v>1.2862149681493797</v>
      </c>
      <c r="CU272" s="126">
        <f t="shared" si="3832"/>
        <v>1.289907561053897</v>
      </c>
      <c r="CV272" s="126">
        <f t="shared" si="3832"/>
        <v>1.293610755018654</v>
      </c>
      <c r="CW272" s="126">
        <f t="shared" si="3832"/>
        <v>1.2973245804782207</v>
      </c>
      <c r="CX272" s="126">
        <f t="shared" si="3832"/>
        <v>1.3010490679545423</v>
      </c>
      <c r="CY272" s="126">
        <f t="shared" si="3832"/>
        <v>1.304784248057189</v>
      </c>
      <c r="CZ272" s="126">
        <f t="shared" si="3832"/>
        <v>1.3085301514836076</v>
      </c>
      <c r="DA272" s="126">
        <f t="shared" si="3832"/>
        <v>1.3122868090193751</v>
      </c>
      <c r="DB272" s="126">
        <f t="shared" si="3832"/>
        <v>1.3160542515384499</v>
      </c>
      <c r="DC272" s="126">
        <f t="shared" si="3832"/>
        <v>1.3195802889875801</v>
      </c>
      <c r="DD272" s="126">
        <f t="shared" si="3832"/>
        <v>1.323495136864544</v>
      </c>
      <c r="DE272" s="126">
        <f t="shared" si="3832"/>
        <v>1.3272947573576725</v>
      </c>
      <c r="DF272" s="126">
        <f t="shared" si="3832"/>
        <v>1.3311052861764079</v>
      </c>
      <c r="DG272" s="126">
        <f t="shared" si="3832"/>
        <v>1.3349267546374479</v>
      </c>
      <c r="DH272" s="126">
        <f t="shared" si="3832"/>
        <v>1.3387591941473977</v>
      </c>
      <c r="DI272" s="126">
        <f t="shared" si="3832"/>
        <v>1.3426026362030277</v>
      </c>
      <c r="DJ272" s="126">
        <f t="shared" si="3832"/>
        <v>1.3464571123915319</v>
      </c>
      <c r="DK272" s="126">
        <f t="shared" si="3832"/>
        <v>1.3503226543907885</v>
      </c>
      <c r="DL272" s="126">
        <f t="shared" si="3832"/>
        <v>1.3541992939696192</v>
      </c>
      <c r="DM272" s="126">
        <f t="shared" si="3832"/>
        <v>1.358087062988051</v>
      </c>
      <c r="DN272" s="126">
        <f t="shared" si="3832"/>
        <v>1.361985993397578</v>
      </c>
      <c r="DO272" s="126">
        <f t="shared" si="3832"/>
        <v>1.3657655991021458</v>
      </c>
      <c r="DP272" s="126">
        <f t="shared" si="3832"/>
        <v>1.3698174666548035</v>
      </c>
      <c r="DQ272" s="126">
        <f t="shared" si="3832"/>
        <v>1.3737500738651915</v>
      </c>
      <c r="DR272" s="126">
        <f t="shared" si="3832"/>
        <v>1.3776939711925826</v>
      </c>
      <c r="DS272" s="126">
        <f t="shared" si="3832"/>
        <v>1.381649191049759</v>
      </c>
      <c r="DT272" s="126">
        <f t="shared" si="3832"/>
        <v>1.385615765942557</v>
      </c>
      <c r="DU272" s="126">
        <f t="shared" si="3832"/>
        <v>1.3895937284701338</v>
      </c>
      <c r="DV272" s="126">
        <f t="shared" si="3832"/>
        <v>1.3935831113252357</v>
      </c>
      <c r="DW272" s="126">
        <f t="shared" si="3832"/>
        <v>1.3975839472944662</v>
      </c>
      <c r="DX272" s="126">
        <f t="shared" si="3832"/>
        <v>1.401596269258556</v>
      </c>
      <c r="DY272" s="126">
        <f t="shared" si="3832"/>
        <v>1.4056201101926329</v>
      </c>
      <c r="DZ272" s="126">
        <f t="shared" si="3832"/>
        <v>1.4096555031664932</v>
      </c>
      <c r="EA272" s="126">
        <f t="shared" si="3832"/>
        <v>1.4134323217047313</v>
      </c>
      <c r="EB272" s="126">
        <f t="shared" si="3832"/>
        <v>1.4176256038945581</v>
      </c>
    </row>
    <row r="273" spans="2:132" outlineLevel="1" x14ac:dyDescent="0.25">
      <c r="C273" s="320" t="s">
        <v>518</v>
      </c>
      <c r="D273" s="38"/>
      <c r="E273" s="38"/>
      <c r="F273" s="38"/>
      <c r="G273" s="52" t="s">
        <v>220</v>
      </c>
      <c r="H273" s="46">
        <f t="shared" ref="H273" si="3833">SUM(J273:EB273)</f>
        <v>0</v>
      </c>
      <c r="I273" s="38"/>
      <c r="J273" s="82">
        <f>J271*J272</f>
        <v>0</v>
      </c>
      <c r="K273" s="82">
        <f t="shared" ref="K273" si="3834">K271*K272</f>
        <v>0</v>
      </c>
      <c r="L273" s="82">
        <f t="shared" ref="L273" si="3835">L271*L272</f>
        <v>0</v>
      </c>
      <c r="M273" s="82">
        <f t="shared" ref="M273" si="3836">M271*M272</f>
        <v>0</v>
      </c>
      <c r="N273" s="82">
        <f t="shared" ref="N273" si="3837">N271*N272</f>
        <v>0</v>
      </c>
      <c r="O273" s="82">
        <f t="shared" ref="O273" si="3838">O271*O272</f>
        <v>0</v>
      </c>
      <c r="P273" s="82">
        <f t="shared" ref="P273" si="3839">P271*P272</f>
        <v>0</v>
      </c>
      <c r="Q273" s="82">
        <f t="shared" ref="Q273" si="3840">Q271*Q272</f>
        <v>0</v>
      </c>
      <c r="R273" s="82">
        <f t="shared" ref="R273" si="3841">R271*R272</f>
        <v>0</v>
      </c>
      <c r="S273" s="82">
        <f t="shared" ref="S273" si="3842">S271*S272</f>
        <v>0</v>
      </c>
      <c r="T273" s="82">
        <f t="shared" ref="T273" si="3843">T271*T272</f>
        <v>0</v>
      </c>
      <c r="U273" s="82">
        <f t="shared" ref="U273" si="3844">U271*U272</f>
        <v>0</v>
      </c>
      <c r="V273" s="82">
        <f t="shared" ref="V273" si="3845">V271*V272</f>
        <v>0</v>
      </c>
      <c r="W273" s="82">
        <f t="shared" ref="W273" si="3846">W271*W272</f>
        <v>0</v>
      </c>
      <c r="X273" s="82">
        <f t="shared" ref="X273" si="3847">X271*X272</f>
        <v>0</v>
      </c>
      <c r="Y273" s="82">
        <f t="shared" ref="Y273" si="3848">Y271*Y272</f>
        <v>0</v>
      </c>
      <c r="Z273" s="82">
        <f t="shared" ref="Z273" si="3849">Z271*Z272</f>
        <v>0</v>
      </c>
      <c r="AA273" s="82">
        <f t="shared" ref="AA273" si="3850">AA271*AA272</f>
        <v>0</v>
      </c>
      <c r="AB273" s="82">
        <f t="shared" ref="AB273" si="3851">AB271*AB272</f>
        <v>0</v>
      </c>
      <c r="AC273" s="82">
        <f t="shared" ref="AC273" si="3852">AC271*AC272</f>
        <v>0</v>
      </c>
      <c r="AD273" s="82">
        <f t="shared" ref="AD273" si="3853">AD271*AD272</f>
        <v>0</v>
      </c>
      <c r="AE273" s="82">
        <f t="shared" ref="AE273" si="3854">AE271*AE272</f>
        <v>0</v>
      </c>
      <c r="AF273" s="82">
        <f t="shared" ref="AF273" si="3855">AF271*AF272</f>
        <v>0</v>
      </c>
      <c r="AG273" s="82">
        <f t="shared" ref="AG273" si="3856">AG271*AG272</f>
        <v>0</v>
      </c>
      <c r="AH273" s="82">
        <f t="shared" ref="AH273" si="3857">AH271*AH272</f>
        <v>0</v>
      </c>
      <c r="AI273" s="82">
        <f t="shared" ref="AI273" si="3858">AI271*AI272</f>
        <v>0</v>
      </c>
      <c r="AJ273" s="82">
        <f t="shared" ref="AJ273" si="3859">AJ271*AJ272</f>
        <v>0</v>
      </c>
      <c r="AK273" s="82">
        <f t="shared" ref="AK273" si="3860">AK271*AK272</f>
        <v>0</v>
      </c>
      <c r="AL273" s="82">
        <f t="shared" ref="AL273" si="3861">AL271*AL272</f>
        <v>0</v>
      </c>
      <c r="AM273" s="82">
        <f t="shared" ref="AM273" si="3862">AM271*AM272</f>
        <v>0</v>
      </c>
      <c r="AN273" s="82">
        <f t="shared" ref="AN273" si="3863">AN271*AN272</f>
        <v>0</v>
      </c>
      <c r="AO273" s="82">
        <f t="shared" ref="AO273" si="3864">AO271*AO272</f>
        <v>0</v>
      </c>
      <c r="AP273" s="82">
        <f t="shared" ref="AP273" si="3865">AP271*AP272</f>
        <v>0</v>
      </c>
      <c r="AQ273" s="82">
        <f t="shared" ref="AQ273" si="3866">AQ271*AQ272</f>
        <v>0</v>
      </c>
      <c r="AR273" s="82">
        <f t="shared" ref="AR273" si="3867">AR271*AR272</f>
        <v>0</v>
      </c>
      <c r="AS273" s="82">
        <f t="shared" ref="AS273" si="3868">AS271*AS272</f>
        <v>0</v>
      </c>
      <c r="AT273" s="82">
        <f t="shared" ref="AT273" si="3869">AT271*AT272</f>
        <v>0</v>
      </c>
      <c r="AU273" s="82">
        <f t="shared" ref="AU273" si="3870">AU271*AU272</f>
        <v>0</v>
      </c>
      <c r="AV273" s="82">
        <f t="shared" ref="AV273" si="3871">AV271*AV272</f>
        <v>0</v>
      </c>
      <c r="AW273" s="82">
        <f t="shared" ref="AW273" si="3872">AW271*AW272</f>
        <v>0</v>
      </c>
      <c r="AX273" s="82">
        <f t="shared" ref="AX273" si="3873">AX271*AX272</f>
        <v>0</v>
      </c>
      <c r="AY273" s="82">
        <f t="shared" ref="AY273" si="3874">AY271*AY272</f>
        <v>0</v>
      </c>
      <c r="AZ273" s="82">
        <f t="shared" ref="AZ273" si="3875">AZ271*AZ272</f>
        <v>0</v>
      </c>
      <c r="BA273" s="82">
        <f t="shared" ref="BA273" si="3876">BA271*BA272</f>
        <v>0</v>
      </c>
      <c r="BB273" s="82">
        <f t="shared" ref="BB273" si="3877">BB271*BB272</f>
        <v>0</v>
      </c>
      <c r="BC273" s="82">
        <f t="shared" ref="BC273" si="3878">BC271*BC272</f>
        <v>0</v>
      </c>
      <c r="BD273" s="82">
        <f t="shared" ref="BD273" si="3879">BD271*BD272</f>
        <v>0</v>
      </c>
      <c r="BE273" s="82">
        <f t="shared" ref="BE273" si="3880">BE271*BE272</f>
        <v>0</v>
      </c>
      <c r="BF273" s="82">
        <f t="shared" ref="BF273" si="3881">BF271*BF272</f>
        <v>0</v>
      </c>
      <c r="BG273" s="82">
        <f t="shared" ref="BG273" si="3882">BG271*BG272</f>
        <v>0</v>
      </c>
      <c r="BH273" s="82">
        <f t="shared" ref="BH273" si="3883">BH271*BH272</f>
        <v>0</v>
      </c>
      <c r="BI273" s="82">
        <f t="shared" ref="BI273" si="3884">BI271*BI272</f>
        <v>0</v>
      </c>
      <c r="BJ273" s="82">
        <f t="shared" ref="BJ273" si="3885">BJ271*BJ272</f>
        <v>0</v>
      </c>
      <c r="BK273" s="82">
        <f t="shared" ref="BK273" si="3886">BK271*BK272</f>
        <v>0</v>
      </c>
      <c r="BL273" s="82">
        <f t="shared" ref="BL273" si="3887">BL271*BL272</f>
        <v>0</v>
      </c>
      <c r="BM273" s="82">
        <f t="shared" ref="BM273" si="3888">BM271*BM272</f>
        <v>0</v>
      </c>
      <c r="BN273" s="82">
        <f t="shared" ref="BN273" si="3889">BN271*BN272</f>
        <v>0</v>
      </c>
      <c r="BO273" s="82">
        <f t="shared" ref="BO273" si="3890">BO271*BO272</f>
        <v>0</v>
      </c>
      <c r="BP273" s="82">
        <f t="shared" ref="BP273" si="3891">BP271*BP272</f>
        <v>0</v>
      </c>
      <c r="BQ273" s="82">
        <f t="shared" ref="BQ273" si="3892">BQ271*BQ272</f>
        <v>0</v>
      </c>
      <c r="BR273" s="82">
        <f t="shared" ref="BR273" si="3893">BR271*BR272</f>
        <v>0</v>
      </c>
      <c r="BS273" s="82">
        <f t="shared" ref="BS273" si="3894">BS271*BS272</f>
        <v>0</v>
      </c>
      <c r="BT273" s="82">
        <f t="shared" ref="BT273" si="3895">BT271*BT272</f>
        <v>0</v>
      </c>
      <c r="BU273" s="82">
        <f t="shared" ref="BU273" si="3896">BU271*BU272</f>
        <v>0</v>
      </c>
      <c r="BV273" s="82">
        <f t="shared" ref="BV273" si="3897">BV271*BV272</f>
        <v>0</v>
      </c>
      <c r="BW273" s="82">
        <f t="shared" ref="BW273" si="3898">BW271*BW272</f>
        <v>0</v>
      </c>
      <c r="BX273" s="82">
        <f t="shared" ref="BX273" si="3899">BX271*BX272</f>
        <v>0</v>
      </c>
      <c r="BY273" s="82">
        <f t="shared" ref="BY273" si="3900">BY271*BY272</f>
        <v>0</v>
      </c>
      <c r="BZ273" s="82">
        <f t="shared" ref="BZ273" si="3901">BZ271*BZ272</f>
        <v>0</v>
      </c>
      <c r="CA273" s="82">
        <f t="shared" ref="CA273" si="3902">CA271*CA272</f>
        <v>0</v>
      </c>
      <c r="CB273" s="82">
        <f t="shared" ref="CB273" si="3903">CB271*CB272</f>
        <v>0</v>
      </c>
      <c r="CC273" s="82">
        <f t="shared" ref="CC273" si="3904">CC271*CC272</f>
        <v>0</v>
      </c>
      <c r="CD273" s="82">
        <f t="shared" ref="CD273" si="3905">CD271*CD272</f>
        <v>0</v>
      </c>
      <c r="CE273" s="82">
        <f t="shared" ref="CE273" si="3906">CE271*CE272</f>
        <v>0</v>
      </c>
      <c r="CF273" s="82">
        <f t="shared" ref="CF273" si="3907">CF271*CF272</f>
        <v>0</v>
      </c>
      <c r="CG273" s="82">
        <f t="shared" ref="CG273" si="3908">CG271*CG272</f>
        <v>0</v>
      </c>
      <c r="CH273" s="82">
        <f t="shared" ref="CH273" si="3909">CH271*CH272</f>
        <v>0</v>
      </c>
      <c r="CI273" s="82">
        <f t="shared" ref="CI273" si="3910">CI271*CI272</f>
        <v>0</v>
      </c>
      <c r="CJ273" s="82">
        <f t="shared" ref="CJ273" si="3911">CJ271*CJ272</f>
        <v>0</v>
      </c>
      <c r="CK273" s="82">
        <f t="shared" ref="CK273" si="3912">CK271*CK272</f>
        <v>0</v>
      </c>
      <c r="CL273" s="82">
        <f t="shared" ref="CL273" si="3913">CL271*CL272</f>
        <v>0</v>
      </c>
      <c r="CM273" s="82">
        <f t="shared" ref="CM273" si="3914">CM271*CM272</f>
        <v>0</v>
      </c>
      <c r="CN273" s="82">
        <f t="shared" ref="CN273" si="3915">CN271*CN272</f>
        <v>0</v>
      </c>
      <c r="CO273" s="82">
        <f t="shared" ref="CO273" si="3916">CO271*CO272</f>
        <v>0</v>
      </c>
      <c r="CP273" s="82">
        <f t="shared" ref="CP273" si="3917">CP271*CP272</f>
        <v>0</v>
      </c>
      <c r="CQ273" s="82">
        <f t="shared" ref="CQ273" si="3918">CQ271*CQ272</f>
        <v>0</v>
      </c>
      <c r="CR273" s="82">
        <f t="shared" ref="CR273" si="3919">CR271*CR272</f>
        <v>0</v>
      </c>
      <c r="CS273" s="82">
        <f t="shared" ref="CS273" si="3920">CS271*CS272</f>
        <v>0</v>
      </c>
      <c r="CT273" s="82">
        <f t="shared" ref="CT273" si="3921">CT271*CT272</f>
        <v>0</v>
      </c>
      <c r="CU273" s="82">
        <f t="shared" ref="CU273" si="3922">CU271*CU272</f>
        <v>0</v>
      </c>
      <c r="CV273" s="82">
        <f t="shared" ref="CV273" si="3923">CV271*CV272</f>
        <v>0</v>
      </c>
      <c r="CW273" s="82">
        <f t="shared" ref="CW273" si="3924">CW271*CW272</f>
        <v>0</v>
      </c>
      <c r="CX273" s="82">
        <f t="shared" ref="CX273" si="3925">CX271*CX272</f>
        <v>0</v>
      </c>
      <c r="CY273" s="82">
        <f t="shared" ref="CY273" si="3926">CY271*CY272</f>
        <v>0</v>
      </c>
      <c r="CZ273" s="82">
        <f t="shared" ref="CZ273" si="3927">CZ271*CZ272</f>
        <v>0</v>
      </c>
      <c r="DA273" s="82">
        <f t="shared" ref="DA273" si="3928">DA271*DA272</f>
        <v>0</v>
      </c>
      <c r="DB273" s="82">
        <f t="shared" ref="DB273" si="3929">DB271*DB272</f>
        <v>0</v>
      </c>
      <c r="DC273" s="82">
        <f t="shared" ref="DC273" si="3930">DC271*DC272</f>
        <v>0</v>
      </c>
      <c r="DD273" s="82">
        <f t="shared" ref="DD273" si="3931">DD271*DD272</f>
        <v>0</v>
      </c>
      <c r="DE273" s="82">
        <f t="shared" ref="DE273" si="3932">DE271*DE272</f>
        <v>0</v>
      </c>
      <c r="DF273" s="82">
        <f t="shared" ref="DF273" si="3933">DF271*DF272</f>
        <v>0</v>
      </c>
      <c r="DG273" s="82">
        <f t="shared" ref="DG273" si="3934">DG271*DG272</f>
        <v>0</v>
      </c>
      <c r="DH273" s="82">
        <f t="shared" ref="DH273" si="3935">DH271*DH272</f>
        <v>0</v>
      </c>
      <c r="DI273" s="82">
        <f t="shared" ref="DI273" si="3936">DI271*DI272</f>
        <v>0</v>
      </c>
      <c r="DJ273" s="82">
        <f t="shared" ref="DJ273" si="3937">DJ271*DJ272</f>
        <v>0</v>
      </c>
      <c r="DK273" s="82">
        <f t="shared" ref="DK273" si="3938">DK271*DK272</f>
        <v>0</v>
      </c>
      <c r="DL273" s="82">
        <f t="shared" ref="DL273" si="3939">DL271*DL272</f>
        <v>0</v>
      </c>
      <c r="DM273" s="82">
        <f t="shared" ref="DM273" si="3940">DM271*DM272</f>
        <v>0</v>
      </c>
      <c r="DN273" s="82">
        <f t="shared" ref="DN273" si="3941">DN271*DN272</f>
        <v>0</v>
      </c>
      <c r="DO273" s="82">
        <f t="shared" ref="DO273" si="3942">DO271*DO272</f>
        <v>0</v>
      </c>
      <c r="DP273" s="82">
        <f t="shared" ref="DP273" si="3943">DP271*DP272</f>
        <v>0</v>
      </c>
      <c r="DQ273" s="82">
        <f t="shared" ref="DQ273" si="3944">DQ271*DQ272</f>
        <v>0</v>
      </c>
      <c r="DR273" s="82">
        <f t="shared" ref="DR273" si="3945">DR271*DR272</f>
        <v>0</v>
      </c>
      <c r="DS273" s="82">
        <f t="shared" ref="DS273" si="3946">DS271*DS272</f>
        <v>0</v>
      </c>
      <c r="DT273" s="82">
        <f t="shared" ref="DT273" si="3947">DT271*DT272</f>
        <v>0</v>
      </c>
      <c r="DU273" s="82">
        <f t="shared" ref="DU273" si="3948">DU271*DU272</f>
        <v>0</v>
      </c>
      <c r="DV273" s="82">
        <f t="shared" ref="DV273" si="3949">DV271*DV272</f>
        <v>0</v>
      </c>
      <c r="DW273" s="82">
        <f t="shared" ref="DW273" si="3950">DW271*DW272</f>
        <v>0</v>
      </c>
      <c r="DX273" s="82">
        <f t="shared" ref="DX273" si="3951">DX271*DX272</f>
        <v>0</v>
      </c>
      <c r="DY273" s="82">
        <f t="shared" ref="DY273" si="3952">DY271*DY272</f>
        <v>0</v>
      </c>
      <c r="DZ273" s="82">
        <f t="shared" ref="DZ273" si="3953">DZ271*DZ272</f>
        <v>0</v>
      </c>
      <c r="EA273" s="82">
        <f t="shared" ref="EA273" si="3954">EA271*EA272</f>
        <v>0</v>
      </c>
      <c r="EB273" s="82">
        <f t="shared" ref="EB273" si="3955">EB271*EB272</f>
        <v>0</v>
      </c>
    </row>
    <row r="274" spans="2:132" outlineLevel="1" x14ac:dyDescent="0.25">
      <c r="C274" s="32"/>
      <c r="G274" s="52"/>
      <c r="H274" s="29"/>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row>
    <row r="275" spans="2:132" ht="13" x14ac:dyDescent="0.3">
      <c r="C275" s="341" t="s">
        <v>568</v>
      </c>
      <c r="D275" s="342"/>
      <c r="E275" s="342"/>
      <c r="F275" s="342"/>
      <c r="G275" s="350" t="s">
        <v>220</v>
      </c>
      <c r="H275" s="344">
        <f t="shared" ref="H275" si="3956">SUM(J275:EB275)</f>
        <v>0</v>
      </c>
      <c r="I275" s="342"/>
      <c r="J275" s="345">
        <f t="shared" ref="J275:AO275" si="3957">CHOOSE(Scenario,J256,J265,J273)</f>
        <v>0</v>
      </c>
      <c r="K275" s="346">
        <f t="shared" si="3957"/>
        <v>0</v>
      </c>
      <c r="L275" s="346">
        <f t="shared" si="3957"/>
        <v>0</v>
      </c>
      <c r="M275" s="346">
        <f t="shared" si="3957"/>
        <v>0</v>
      </c>
      <c r="N275" s="346">
        <f t="shared" si="3957"/>
        <v>0</v>
      </c>
      <c r="O275" s="346">
        <f t="shared" si="3957"/>
        <v>0</v>
      </c>
      <c r="P275" s="346">
        <f t="shared" si="3957"/>
        <v>0</v>
      </c>
      <c r="Q275" s="346">
        <f t="shared" si="3957"/>
        <v>0</v>
      </c>
      <c r="R275" s="346">
        <f t="shared" si="3957"/>
        <v>0</v>
      </c>
      <c r="S275" s="346">
        <f t="shared" si="3957"/>
        <v>0</v>
      </c>
      <c r="T275" s="346">
        <f t="shared" si="3957"/>
        <v>0</v>
      </c>
      <c r="U275" s="346">
        <f t="shared" si="3957"/>
        <v>0</v>
      </c>
      <c r="V275" s="346">
        <f t="shared" si="3957"/>
        <v>0</v>
      </c>
      <c r="W275" s="346">
        <f t="shared" si="3957"/>
        <v>0</v>
      </c>
      <c r="X275" s="346">
        <f t="shared" si="3957"/>
        <v>0</v>
      </c>
      <c r="Y275" s="346">
        <f t="shared" si="3957"/>
        <v>0</v>
      </c>
      <c r="Z275" s="346">
        <f t="shared" si="3957"/>
        <v>0</v>
      </c>
      <c r="AA275" s="346">
        <f t="shared" si="3957"/>
        <v>0</v>
      </c>
      <c r="AB275" s="346">
        <f t="shared" si="3957"/>
        <v>0</v>
      </c>
      <c r="AC275" s="346">
        <f t="shared" si="3957"/>
        <v>0</v>
      </c>
      <c r="AD275" s="346">
        <f t="shared" si="3957"/>
        <v>0</v>
      </c>
      <c r="AE275" s="346">
        <f t="shared" si="3957"/>
        <v>0</v>
      </c>
      <c r="AF275" s="346">
        <f t="shared" si="3957"/>
        <v>0</v>
      </c>
      <c r="AG275" s="346">
        <f t="shared" si="3957"/>
        <v>0</v>
      </c>
      <c r="AH275" s="346">
        <f t="shared" si="3957"/>
        <v>0</v>
      </c>
      <c r="AI275" s="346">
        <f t="shared" si="3957"/>
        <v>0</v>
      </c>
      <c r="AJ275" s="346">
        <f t="shared" si="3957"/>
        <v>0</v>
      </c>
      <c r="AK275" s="346">
        <f t="shared" si="3957"/>
        <v>0</v>
      </c>
      <c r="AL275" s="346">
        <f t="shared" si="3957"/>
        <v>0</v>
      </c>
      <c r="AM275" s="346">
        <f t="shared" si="3957"/>
        <v>0</v>
      </c>
      <c r="AN275" s="346">
        <f t="shared" si="3957"/>
        <v>0</v>
      </c>
      <c r="AO275" s="346">
        <f t="shared" si="3957"/>
        <v>0</v>
      </c>
      <c r="AP275" s="346">
        <f t="shared" ref="AP275:BU275" si="3958">CHOOSE(Scenario,AP256,AP265,AP273)</f>
        <v>0</v>
      </c>
      <c r="AQ275" s="346">
        <f t="shared" si="3958"/>
        <v>0</v>
      </c>
      <c r="AR275" s="346">
        <f t="shared" si="3958"/>
        <v>0</v>
      </c>
      <c r="AS275" s="346">
        <f t="shared" si="3958"/>
        <v>0</v>
      </c>
      <c r="AT275" s="346">
        <f t="shared" si="3958"/>
        <v>0</v>
      </c>
      <c r="AU275" s="346">
        <f t="shared" si="3958"/>
        <v>0</v>
      </c>
      <c r="AV275" s="346">
        <f t="shared" si="3958"/>
        <v>0</v>
      </c>
      <c r="AW275" s="346">
        <f t="shared" si="3958"/>
        <v>0</v>
      </c>
      <c r="AX275" s="346">
        <f t="shared" si="3958"/>
        <v>0</v>
      </c>
      <c r="AY275" s="346">
        <f t="shared" si="3958"/>
        <v>0</v>
      </c>
      <c r="AZ275" s="346">
        <f t="shared" si="3958"/>
        <v>0</v>
      </c>
      <c r="BA275" s="346">
        <f t="shared" si="3958"/>
        <v>0</v>
      </c>
      <c r="BB275" s="346">
        <f t="shared" si="3958"/>
        <v>0</v>
      </c>
      <c r="BC275" s="346">
        <f t="shared" si="3958"/>
        <v>0</v>
      </c>
      <c r="BD275" s="346">
        <f t="shared" si="3958"/>
        <v>0</v>
      </c>
      <c r="BE275" s="346">
        <f t="shared" si="3958"/>
        <v>0</v>
      </c>
      <c r="BF275" s="346">
        <f t="shared" si="3958"/>
        <v>0</v>
      </c>
      <c r="BG275" s="346">
        <f t="shared" si="3958"/>
        <v>0</v>
      </c>
      <c r="BH275" s="346">
        <f t="shared" si="3958"/>
        <v>0</v>
      </c>
      <c r="BI275" s="346">
        <f t="shared" si="3958"/>
        <v>0</v>
      </c>
      <c r="BJ275" s="346">
        <f t="shared" si="3958"/>
        <v>0</v>
      </c>
      <c r="BK275" s="346">
        <f t="shared" si="3958"/>
        <v>0</v>
      </c>
      <c r="BL275" s="346">
        <f t="shared" si="3958"/>
        <v>0</v>
      </c>
      <c r="BM275" s="346">
        <f t="shared" si="3958"/>
        <v>0</v>
      </c>
      <c r="BN275" s="346">
        <f t="shared" si="3958"/>
        <v>0</v>
      </c>
      <c r="BO275" s="346">
        <f t="shared" si="3958"/>
        <v>0</v>
      </c>
      <c r="BP275" s="346">
        <f t="shared" si="3958"/>
        <v>0</v>
      </c>
      <c r="BQ275" s="346">
        <f t="shared" si="3958"/>
        <v>0</v>
      </c>
      <c r="BR275" s="346">
        <f t="shared" si="3958"/>
        <v>0</v>
      </c>
      <c r="BS275" s="346">
        <f t="shared" si="3958"/>
        <v>0</v>
      </c>
      <c r="BT275" s="346">
        <f t="shared" si="3958"/>
        <v>0</v>
      </c>
      <c r="BU275" s="346">
        <f t="shared" si="3958"/>
        <v>0</v>
      </c>
      <c r="BV275" s="346">
        <f t="shared" ref="BV275:DA275" si="3959">CHOOSE(Scenario,BV256,BV265,BV273)</f>
        <v>0</v>
      </c>
      <c r="BW275" s="346">
        <f t="shared" si="3959"/>
        <v>0</v>
      </c>
      <c r="BX275" s="346">
        <f t="shared" si="3959"/>
        <v>0</v>
      </c>
      <c r="BY275" s="346">
        <f t="shared" si="3959"/>
        <v>0</v>
      </c>
      <c r="BZ275" s="346">
        <f t="shared" si="3959"/>
        <v>0</v>
      </c>
      <c r="CA275" s="346">
        <f t="shared" si="3959"/>
        <v>0</v>
      </c>
      <c r="CB275" s="346">
        <f t="shared" si="3959"/>
        <v>0</v>
      </c>
      <c r="CC275" s="346">
        <f t="shared" si="3959"/>
        <v>0</v>
      </c>
      <c r="CD275" s="346">
        <f t="shared" si="3959"/>
        <v>0</v>
      </c>
      <c r="CE275" s="346">
        <f t="shared" si="3959"/>
        <v>0</v>
      </c>
      <c r="CF275" s="346">
        <f t="shared" si="3959"/>
        <v>0</v>
      </c>
      <c r="CG275" s="346">
        <f t="shared" si="3959"/>
        <v>0</v>
      </c>
      <c r="CH275" s="346">
        <f t="shared" si="3959"/>
        <v>0</v>
      </c>
      <c r="CI275" s="346">
        <f t="shared" si="3959"/>
        <v>0</v>
      </c>
      <c r="CJ275" s="346">
        <f t="shared" si="3959"/>
        <v>0</v>
      </c>
      <c r="CK275" s="346">
        <f t="shared" si="3959"/>
        <v>0</v>
      </c>
      <c r="CL275" s="346">
        <f t="shared" si="3959"/>
        <v>0</v>
      </c>
      <c r="CM275" s="346">
        <f t="shared" si="3959"/>
        <v>0</v>
      </c>
      <c r="CN275" s="346">
        <f t="shared" si="3959"/>
        <v>0</v>
      </c>
      <c r="CO275" s="346">
        <f t="shared" si="3959"/>
        <v>0</v>
      </c>
      <c r="CP275" s="346">
        <f t="shared" si="3959"/>
        <v>0</v>
      </c>
      <c r="CQ275" s="346">
        <f t="shared" si="3959"/>
        <v>0</v>
      </c>
      <c r="CR275" s="346">
        <f t="shared" si="3959"/>
        <v>0</v>
      </c>
      <c r="CS275" s="346">
        <f t="shared" si="3959"/>
        <v>0</v>
      </c>
      <c r="CT275" s="346">
        <f t="shared" si="3959"/>
        <v>0</v>
      </c>
      <c r="CU275" s="346">
        <f t="shared" si="3959"/>
        <v>0</v>
      </c>
      <c r="CV275" s="346">
        <f t="shared" si="3959"/>
        <v>0</v>
      </c>
      <c r="CW275" s="346">
        <f t="shared" si="3959"/>
        <v>0</v>
      </c>
      <c r="CX275" s="346">
        <f t="shared" si="3959"/>
        <v>0</v>
      </c>
      <c r="CY275" s="346">
        <f t="shared" si="3959"/>
        <v>0</v>
      </c>
      <c r="CZ275" s="346">
        <f t="shared" si="3959"/>
        <v>0</v>
      </c>
      <c r="DA275" s="346">
        <f t="shared" si="3959"/>
        <v>0</v>
      </c>
      <c r="DB275" s="346">
        <f t="shared" ref="DB275:EB275" si="3960">CHOOSE(Scenario,DB256,DB265,DB273)</f>
        <v>0</v>
      </c>
      <c r="DC275" s="346">
        <f t="shared" si="3960"/>
        <v>0</v>
      </c>
      <c r="DD275" s="346">
        <f t="shared" si="3960"/>
        <v>0</v>
      </c>
      <c r="DE275" s="346">
        <f t="shared" si="3960"/>
        <v>0</v>
      </c>
      <c r="DF275" s="346">
        <f t="shared" si="3960"/>
        <v>0</v>
      </c>
      <c r="DG275" s="346">
        <f t="shared" si="3960"/>
        <v>0</v>
      </c>
      <c r="DH275" s="346">
        <f t="shared" si="3960"/>
        <v>0</v>
      </c>
      <c r="DI275" s="346">
        <f t="shared" si="3960"/>
        <v>0</v>
      </c>
      <c r="DJ275" s="346">
        <f t="shared" si="3960"/>
        <v>0</v>
      </c>
      <c r="DK275" s="346">
        <f t="shared" si="3960"/>
        <v>0</v>
      </c>
      <c r="DL275" s="346">
        <f t="shared" si="3960"/>
        <v>0</v>
      </c>
      <c r="DM275" s="346">
        <f t="shared" si="3960"/>
        <v>0</v>
      </c>
      <c r="DN275" s="346">
        <f t="shared" si="3960"/>
        <v>0</v>
      </c>
      <c r="DO275" s="346">
        <f t="shared" si="3960"/>
        <v>0</v>
      </c>
      <c r="DP275" s="346">
        <f t="shared" si="3960"/>
        <v>0</v>
      </c>
      <c r="DQ275" s="346">
        <f t="shared" si="3960"/>
        <v>0</v>
      </c>
      <c r="DR275" s="346">
        <f t="shared" si="3960"/>
        <v>0</v>
      </c>
      <c r="DS275" s="346">
        <f t="shared" si="3960"/>
        <v>0</v>
      </c>
      <c r="DT275" s="346">
        <f t="shared" si="3960"/>
        <v>0</v>
      </c>
      <c r="DU275" s="346">
        <f t="shared" si="3960"/>
        <v>0</v>
      </c>
      <c r="DV275" s="346">
        <f t="shared" si="3960"/>
        <v>0</v>
      </c>
      <c r="DW275" s="346">
        <f t="shared" si="3960"/>
        <v>0</v>
      </c>
      <c r="DX275" s="346">
        <f t="shared" si="3960"/>
        <v>0</v>
      </c>
      <c r="DY275" s="346">
        <f t="shared" si="3960"/>
        <v>0</v>
      </c>
      <c r="DZ275" s="346">
        <f t="shared" si="3960"/>
        <v>0</v>
      </c>
      <c r="EA275" s="346">
        <f t="shared" si="3960"/>
        <v>0</v>
      </c>
      <c r="EB275" s="347">
        <f t="shared" si="3960"/>
        <v>0</v>
      </c>
    </row>
    <row r="276" spans="2:132" ht="13" x14ac:dyDescent="0.3">
      <c r="C276" s="315"/>
      <c r="G276" s="52"/>
      <c r="H276" s="29"/>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row>
    <row r="277" spans="2:132" ht="13" x14ac:dyDescent="0.3">
      <c r="B277" s="34"/>
      <c r="C277" s="2" t="s">
        <v>515</v>
      </c>
      <c r="D277" s="34"/>
      <c r="E277" s="34"/>
      <c r="F277" s="34"/>
      <c r="G277" s="67"/>
      <c r="H277" s="35"/>
      <c r="I277" s="34"/>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row>
    <row r="278" spans="2:132" ht="13" outlineLevel="1" x14ac:dyDescent="0.3">
      <c r="C278" s="339" t="s">
        <v>500</v>
      </c>
      <c r="G278" s="52"/>
      <c r="H278" s="29"/>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row>
    <row r="279" spans="2:132" outlineLevel="1" x14ac:dyDescent="0.25">
      <c r="C279" s="328" t="s">
        <v>505</v>
      </c>
      <c r="G279" s="52" t="s">
        <v>220</v>
      </c>
      <c r="H279" s="46">
        <f t="shared" ref="H279" si="3961">SUM(J279:EB279)</f>
        <v>0</v>
      </c>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row>
    <row r="280" spans="2:132" ht="13" outlineLevel="1" x14ac:dyDescent="0.3">
      <c r="C280" s="326"/>
      <c r="G280" s="52"/>
      <c r="H280" s="29"/>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row>
    <row r="281" spans="2:132" ht="13" outlineLevel="1" x14ac:dyDescent="0.3">
      <c r="C281" s="339" t="s">
        <v>502</v>
      </c>
      <c r="G281" s="52"/>
      <c r="H281" s="29"/>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row>
    <row r="282" spans="2:132" outlineLevel="1" x14ac:dyDescent="0.25">
      <c r="C282" s="317" t="s">
        <v>519</v>
      </c>
      <c r="G282" s="52" t="s">
        <v>604</v>
      </c>
      <c r="H282" s="46">
        <f t="shared" ref="H282" si="3962">SUM(J282:EB282)</f>
        <v>0</v>
      </c>
      <c r="J282" s="82">
        <f>J259-J259*(J260+J261)</f>
        <v>0</v>
      </c>
      <c r="K282" s="82">
        <f t="shared" ref="K282:BV282" si="3963">K259-K259*(K260+K261)</f>
        <v>0</v>
      </c>
      <c r="L282" s="82">
        <f t="shared" si="3963"/>
        <v>0</v>
      </c>
      <c r="M282" s="82">
        <f t="shared" si="3963"/>
        <v>0</v>
      </c>
      <c r="N282" s="82">
        <f t="shared" si="3963"/>
        <v>0</v>
      </c>
      <c r="O282" s="82">
        <f t="shared" si="3963"/>
        <v>0</v>
      </c>
      <c r="P282" s="82">
        <f t="shared" si="3963"/>
        <v>0</v>
      </c>
      <c r="Q282" s="82">
        <f t="shared" si="3963"/>
        <v>0</v>
      </c>
      <c r="R282" s="82">
        <f t="shared" si="3963"/>
        <v>0</v>
      </c>
      <c r="S282" s="82">
        <f t="shared" si="3963"/>
        <v>0</v>
      </c>
      <c r="T282" s="82">
        <f t="shared" si="3963"/>
        <v>0</v>
      </c>
      <c r="U282" s="82">
        <f t="shared" si="3963"/>
        <v>0</v>
      </c>
      <c r="V282" s="82">
        <f t="shared" si="3963"/>
        <v>0</v>
      </c>
      <c r="W282" s="82">
        <f t="shared" si="3963"/>
        <v>0</v>
      </c>
      <c r="X282" s="82">
        <f t="shared" si="3963"/>
        <v>0</v>
      </c>
      <c r="Y282" s="82">
        <f t="shared" si="3963"/>
        <v>0</v>
      </c>
      <c r="Z282" s="82">
        <f t="shared" si="3963"/>
        <v>0</v>
      </c>
      <c r="AA282" s="82">
        <f t="shared" si="3963"/>
        <v>0</v>
      </c>
      <c r="AB282" s="82">
        <f t="shared" si="3963"/>
        <v>0</v>
      </c>
      <c r="AC282" s="82">
        <f t="shared" si="3963"/>
        <v>0</v>
      </c>
      <c r="AD282" s="82">
        <f t="shared" si="3963"/>
        <v>0</v>
      </c>
      <c r="AE282" s="82">
        <f t="shared" si="3963"/>
        <v>0</v>
      </c>
      <c r="AF282" s="82">
        <f t="shared" si="3963"/>
        <v>0</v>
      </c>
      <c r="AG282" s="82">
        <f t="shared" si="3963"/>
        <v>0</v>
      </c>
      <c r="AH282" s="82">
        <f t="shared" si="3963"/>
        <v>0</v>
      </c>
      <c r="AI282" s="82">
        <f t="shared" si="3963"/>
        <v>0</v>
      </c>
      <c r="AJ282" s="82">
        <f t="shared" si="3963"/>
        <v>0</v>
      </c>
      <c r="AK282" s="82">
        <f t="shared" si="3963"/>
        <v>0</v>
      </c>
      <c r="AL282" s="82">
        <f t="shared" si="3963"/>
        <v>0</v>
      </c>
      <c r="AM282" s="82">
        <f t="shared" si="3963"/>
        <v>0</v>
      </c>
      <c r="AN282" s="82">
        <f t="shared" si="3963"/>
        <v>0</v>
      </c>
      <c r="AO282" s="82">
        <f t="shared" si="3963"/>
        <v>0</v>
      </c>
      <c r="AP282" s="82">
        <f t="shared" si="3963"/>
        <v>0</v>
      </c>
      <c r="AQ282" s="82">
        <f t="shared" si="3963"/>
        <v>0</v>
      </c>
      <c r="AR282" s="82">
        <f t="shared" si="3963"/>
        <v>0</v>
      </c>
      <c r="AS282" s="82">
        <f t="shared" si="3963"/>
        <v>0</v>
      </c>
      <c r="AT282" s="82">
        <f t="shared" si="3963"/>
        <v>0</v>
      </c>
      <c r="AU282" s="82">
        <f t="shared" si="3963"/>
        <v>0</v>
      </c>
      <c r="AV282" s="82">
        <f t="shared" si="3963"/>
        <v>0</v>
      </c>
      <c r="AW282" s="82">
        <f t="shared" si="3963"/>
        <v>0</v>
      </c>
      <c r="AX282" s="82">
        <f t="shared" si="3963"/>
        <v>0</v>
      </c>
      <c r="AY282" s="82">
        <f t="shared" si="3963"/>
        <v>0</v>
      </c>
      <c r="AZ282" s="82">
        <f t="shared" si="3963"/>
        <v>0</v>
      </c>
      <c r="BA282" s="82">
        <f t="shared" si="3963"/>
        <v>0</v>
      </c>
      <c r="BB282" s="82">
        <f t="shared" si="3963"/>
        <v>0</v>
      </c>
      <c r="BC282" s="82">
        <f t="shared" si="3963"/>
        <v>0</v>
      </c>
      <c r="BD282" s="82">
        <f t="shared" si="3963"/>
        <v>0</v>
      </c>
      <c r="BE282" s="82">
        <f t="shared" si="3963"/>
        <v>0</v>
      </c>
      <c r="BF282" s="82">
        <f t="shared" si="3963"/>
        <v>0</v>
      </c>
      <c r="BG282" s="82">
        <f t="shared" si="3963"/>
        <v>0</v>
      </c>
      <c r="BH282" s="82">
        <f t="shared" si="3963"/>
        <v>0</v>
      </c>
      <c r="BI282" s="82">
        <f t="shared" si="3963"/>
        <v>0</v>
      </c>
      <c r="BJ282" s="82">
        <f t="shared" si="3963"/>
        <v>0</v>
      </c>
      <c r="BK282" s="82">
        <f t="shared" si="3963"/>
        <v>0</v>
      </c>
      <c r="BL282" s="82">
        <f t="shared" si="3963"/>
        <v>0</v>
      </c>
      <c r="BM282" s="82">
        <f t="shared" si="3963"/>
        <v>0</v>
      </c>
      <c r="BN282" s="82">
        <f t="shared" si="3963"/>
        <v>0</v>
      </c>
      <c r="BO282" s="82">
        <f t="shared" si="3963"/>
        <v>0</v>
      </c>
      <c r="BP282" s="82">
        <f t="shared" si="3963"/>
        <v>0</v>
      </c>
      <c r="BQ282" s="82">
        <f t="shared" si="3963"/>
        <v>0</v>
      </c>
      <c r="BR282" s="82">
        <f t="shared" si="3963"/>
        <v>0</v>
      </c>
      <c r="BS282" s="82">
        <f t="shared" si="3963"/>
        <v>0</v>
      </c>
      <c r="BT282" s="82">
        <f t="shared" si="3963"/>
        <v>0</v>
      </c>
      <c r="BU282" s="82">
        <f t="shared" si="3963"/>
        <v>0</v>
      </c>
      <c r="BV282" s="82">
        <f t="shared" si="3963"/>
        <v>0</v>
      </c>
      <c r="BW282" s="82">
        <f t="shared" ref="BW282:EB282" si="3964">BW259-BW259*(BW260+BW261)</f>
        <v>0</v>
      </c>
      <c r="BX282" s="82">
        <f t="shared" si="3964"/>
        <v>0</v>
      </c>
      <c r="BY282" s="82">
        <f t="shared" si="3964"/>
        <v>0</v>
      </c>
      <c r="BZ282" s="82">
        <f t="shared" si="3964"/>
        <v>0</v>
      </c>
      <c r="CA282" s="82">
        <f t="shared" si="3964"/>
        <v>0</v>
      </c>
      <c r="CB282" s="82">
        <f t="shared" si="3964"/>
        <v>0</v>
      </c>
      <c r="CC282" s="82">
        <f t="shared" si="3964"/>
        <v>0</v>
      </c>
      <c r="CD282" s="82">
        <f t="shared" si="3964"/>
        <v>0</v>
      </c>
      <c r="CE282" s="82">
        <f t="shared" si="3964"/>
        <v>0</v>
      </c>
      <c r="CF282" s="82">
        <f t="shared" si="3964"/>
        <v>0</v>
      </c>
      <c r="CG282" s="82">
        <f t="shared" si="3964"/>
        <v>0</v>
      </c>
      <c r="CH282" s="82">
        <f t="shared" si="3964"/>
        <v>0</v>
      </c>
      <c r="CI282" s="82">
        <f t="shared" si="3964"/>
        <v>0</v>
      </c>
      <c r="CJ282" s="82">
        <f t="shared" si="3964"/>
        <v>0</v>
      </c>
      <c r="CK282" s="82">
        <f t="shared" si="3964"/>
        <v>0</v>
      </c>
      <c r="CL282" s="82">
        <f t="shared" si="3964"/>
        <v>0</v>
      </c>
      <c r="CM282" s="82">
        <f t="shared" si="3964"/>
        <v>0</v>
      </c>
      <c r="CN282" s="82">
        <f t="shared" si="3964"/>
        <v>0</v>
      </c>
      <c r="CO282" s="82">
        <f t="shared" si="3964"/>
        <v>0</v>
      </c>
      <c r="CP282" s="82">
        <f t="shared" si="3964"/>
        <v>0</v>
      </c>
      <c r="CQ282" s="82">
        <f t="shared" si="3964"/>
        <v>0</v>
      </c>
      <c r="CR282" s="82">
        <f t="shared" si="3964"/>
        <v>0</v>
      </c>
      <c r="CS282" s="82">
        <f t="shared" si="3964"/>
        <v>0</v>
      </c>
      <c r="CT282" s="82">
        <f t="shared" si="3964"/>
        <v>0</v>
      </c>
      <c r="CU282" s="82">
        <f t="shared" si="3964"/>
        <v>0</v>
      </c>
      <c r="CV282" s="82">
        <f t="shared" si="3964"/>
        <v>0</v>
      </c>
      <c r="CW282" s="82">
        <f t="shared" si="3964"/>
        <v>0</v>
      </c>
      <c r="CX282" s="82">
        <f t="shared" si="3964"/>
        <v>0</v>
      </c>
      <c r="CY282" s="82">
        <f t="shared" si="3964"/>
        <v>0</v>
      </c>
      <c r="CZ282" s="82">
        <f t="shared" si="3964"/>
        <v>0</v>
      </c>
      <c r="DA282" s="82">
        <f t="shared" si="3964"/>
        <v>0</v>
      </c>
      <c r="DB282" s="82">
        <f t="shared" si="3964"/>
        <v>0</v>
      </c>
      <c r="DC282" s="82">
        <f t="shared" si="3964"/>
        <v>0</v>
      </c>
      <c r="DD282" s="82">
        <f t="shared" si="3964"/>
        <v>0</v>
      </c>
      <c r="DE282" s="82">
        <f t="shared" si="3964"/>
        <v>0</v>
      </c>
      <c r="DF282" s="82">
        <f t="shared" si="3964"/>
        <v>0</v>
      </c>
      <c r="DG282" s="82">
        <f t="shared" si="3964"/>
        <v>0</v>
      </c>
      <c r="DH282" s="82">
        <f t="shared" si="3964"/>
        <v>0</v>
      </c>
      <c r="DI282" s="82">
        <f t="shared" si="3964"/>
        <v>0</v>
      </c>
      <c r="DJ282" s="82">
        <f t="shared" si="3964"/>
        <v>0</v>
      </c>
      <c r="DK282" s="82">
        <f t="shared" si="3964"/>
        <v>0</v>
      </c>
      <c r="DL282" s="82">
        <f t="shared" si="3964"/>
        <v>0</v>
      </c>
      <c r="DM282" s="82">
        <f t="shared" si="3964"/>
        <v>0</v>
      </c>
      <c r="DN282" s="82">
        <f t="shared" si="3964"/>
        <v>0</v>
      </c>
      <c r="DO282" s="82">
        <f t="shared" si="3964"/>
        <v>0</v>
      </c>
      <c r="DP282" s="82">
        <f t="shared" si="3964"/>
        <v>0</v>
      </c>
      <c r="DQ282" s="82">
        <f t="shared" si="3964"/>
        <v>0</v>
      </c>
      <c r="DR282" s="82">
        <f t="shared" si="3964"/>
        <v>0</v>
      </c>
      <c r="DS282" s="82">
        <f t="shared" si="3964"/>
        <v>0</v>
      </c>
      <c r="DT282" s="82">
        <f t="shared" si="3964"/>
        <v>0</v>
      </c>
      <c r="DU282" s="82">
        <f t="shared" si="3964"/>
        <v>0</v>
      </c>
      <c r="DV282" s="82">
        <f t="shared" si="3964"/>
        <v>0</v>
      </c>
      <c r="DW282" s="82">
        <f t="shared" si="3964"/>
        <v>0</v>
      </c>
      <c r="DX282" s="82">
        <f t="shared" si="3964"/>
        <v>0</v>
      </c>
      <c r="DY282" s="82">
        <f t="shared" si="3964"/>
        <v>0</v>
      </c>
      <c r="DZ282" s="82">
        <f t="shared" si="3964"/>
        <v>0</v>
      </c>
      <c r="EA282" s="82">
        <f t="shared" si="3964"/>
        <v>0</v>
      </c>
      <c r="EB282" s="82">
        <f t="shared" si="3964"/>
        <v>0</v>
      </c>
    </row>
    <row r="283" spans="2:132" outlineLevel="1" x14ac:dyDescent="0.25">
      <c r="C283" s="317" t="s">
        <v>333</v>
      </c>
      <c r="E283" s="31">
        <f>Costs!$I$40</f>
        <v>0.4</v>
      </c>
      <c r="G283" s="52" t="s">
        <v>220</v>
      </c>
      <c r="J283" s="312">
        <f>$E$283</f>
        <v>0.4</v>
      </c>
      <c r="K283" s="312">
        <f t="shared" ref="K283:BV283" si="3965">$E$283</f>
        <v>0.4</v>
      </c>
      <c r="L283" s="312">
        <f t="shared" si="3965"/>
        <v>0.4</v>
      </c>
      <c r="M283" s="312">
        <f t="shared" si="3965"/>
        <v>0.4</v>
      </c>
      <c r="N283" s="312">
        <f t="shared" si="3965"/>
        <v>0.4</v>
      </c>
      <c r="O283" s="312">
        <f t="shared" si="3965"/>
        <v>0.4</v>
      </c>
      <c r="P283" s="312">
        <f t="shared" si="3965"/>
        <v>0.4</v>
      </c>
      <c r="Q283" s="312">
        <f t="shared" si="3965"/>
        <v>0.4</v>
      </c>
      <c r="R283" s="312">
        <f t="shared" si="3965"/>
        <v>0.4</v>
      </c>
      <c r="S283" s="312">
        <f t="shared" si="3965"/>
        <v>0.4</v>
      </c>
      <c r="T283" s="312">
        <f t="shared" si="3965"/>
        <v>0.4</v>
      </c>
      <c r="U283" s="312">
        <f t="shared" si="3965"/>
        <v>0.4</v>
      </c>
      <c r="V283" s="312">
        <f t="shared" si="3965"/>
        <v>0.4</v>
      </c>
      <c r="W283" s="312">
        <f t="shared" si="3965"/>
        <v>0.4</v>
      </c>
      <c r="X283" s="312">
        <f t="shared" si="3965"/>
        <v>0.4</v>
      </c>
      <c r="Y283" s="312">
        <f t="shared" si="3965"/>
        <v>0.4</v>
      </c>
      <c r="Z283" s="312">
        <f t="shared" si="3965"/>
        <v>0.4</v>
      </c>
      <c r="AA283" s="312">
        <f t="shared" si="3965"/>
        <v>0.4</v>
      </c>
      <c r="AB283" s="312">
        <f t="shared" si="3965"/>
        <v>0.4</v>
      </c>
      <c r="AC283" s="312">
        <f t="shared" si="3965"/>
        <v>0.4</v>
      </c>
      <c r="AD283" s="312">
        <f t="shared" si="3965"/>
        <v>0.4</v>
      </c>
      <c r="AE283" s="312">
        <f t="shared" si="3965"/>
        <v>0.4</v>
      </c>
      <c r="AF283" s="312">
        <f t="shared" si="3965"/>
        <v>0.4</v>
      </c>
      <c r="AG283" s="312">
        <f t="shared" si="3965"/>
        <v>0.4</v>
      </c>
      <c r="AH283" s="312">
        <f t="shared" si="3965"/>
        <v>0.4</v>
      </c>
      <c r="AI283" s="312">
        <f t="shared" si="3965"/>
        <v>0.4</v>
      </c>
      <c r="AJ283" s="312">
        <f t="shared" si="3965"/>
        <v>0.4</v>
      </c>
      <c r="AK283" s="312">
        <f t="shared" si="3965"/>
        <v>0.4</v>
      </c>
      <c r="AL283" s="312">
        <f t="shared" si="3965"/>
        <v>0.4</v>
      </c>
      <c r="AM283" s="312">
        <f t="shared" si="3965"/>
        <v>0.4</v>
      </c>
      <c r="AN283" s="312">
        <f t="shared" si="3965"/>
        <v>0.4</v>
      </c>
      <c r="AO283" s="312">
        <f t="shared" si="3965"/>
        <v>0.4</v>
      </c>
      <c r="AP283" s="312">
        <f t="shared" si="3965"/>
        <v>0.4</v>
      </c>
      <c r="AQ283" s="312">
        <f t="shared" si="3965"/>
        <v>0.4</v>
      </c>
      <c r="AR283" s="312">
        <f t="shared" si="3965"/>
        <v>0.4</v>
      </c>
      <c r="AS283" s="312">
        <f t="shared" si="3965"/>
        <v>0.4</v>
      </c>
      <c r="AT283" s="312">
        <f t="shared" si="3965"/>
        <v>0.4</v>
      </c>
      <c r="AU283" s="312">
        <f t="shared" si="3965"/>
        <v>0.4</v>
      </c>
      <c r="AV283" s="312">
        <f t="shared" si="3965"/>
        <v>0.4</v>
      </c>
      <c r="AW283" s="312">
        <f t="shared" si="3965"/>
        <v>0.4</v>
      </c>
      <c r="AX283" s="312">
        <f t="shared" si="3965"/>
        <v>0.4</v>
      </c>
      <c r="AY283" s="312">
        <f t="shared" si="3965"/>
        <v>0.4</v>
      </c>
      <c r="AZ283" s="312">
        <f t="shared" si="3965"/>
        <v>0.4</v>
      </c>
      <c r="BA283" s="312">
        <f t="shared" si="3965"/>
        <v>0.4</v>
      </c>
      <c r="BB283" s="312">
        <f t="shared" si="3965"/>
        <v>0.4</v>
      </c>
      <c r="BC283" s="312">
        <f t="shared" si="3965"/>
        <v>0.4</v>
      </c>
      <c r="BD283" s="312">
        <f t="shared" si="3965"/>
        <v>0.4</v>
      </c>
      <c r="BE283" s="312">
        <f t="shared" si="3965"/>
        <v>0.4</v>
      </c>
      <c r="BF283" s="312">
        <f t="shared" si="3965"/>
        <v>0.4</v>
      </c>
      <c r="BG283" s="312">
        <f t="shared" si="3965"/>
        <v>0.4</v>
      </c>
      <c r="BH283" s="312">
        <f t="shared" si="3965"/>
        <v>0.4</v>
      </c>
      <c r="BI283" s="312">
        <f t="shared" si="3965"/>
        <v>0.4</v>
      </c>
      <c r="BJ283" s="312">
        <f t="shared" si="3965"/>
        <v>0.4</v>
      </c>
      <c r="BK283" s="312">
        <f t="shared" si="3965"/>
        <v>0.4</v>
      </c>
      <c r="BL283" s="312">
        <f t="shared" si="3965"/>
        <v>0.4</v>
      </c>
      <c r="BM283" s="312">
        <f t="shared" si="3965"/>
        <v>0.4</v>
      </c>
      <c r="BN283" s="312">
        <f t="shared" si="3965"/>
        <v>0.4</v>
      </c>
      <c r="BO283" s="312">
        <f t="shared" si="3965"/>
        <v>0.4</v>
      </c>
      <c r="BP283" s="312">
        <f t="shared" si="3965"/>
        <v>0.4</v>
      </c>
      <c r="BQ283" s="312">
        <f t="shared" si="3965"/>
        <v>0.4</v>
      </c>
      <c r="BR283" s="312">
        <f t="shared" si="3965"/>
        <v>0.4</v>
      </c>
      <c r="BS283" s="312">
        <f t="shared" si="3965"/>
        <v>0.4</v>
      </c>
      <c r="BT283" s="312">
        <f t="shared" si="3965"/>
        <v>0.4</v>
      </c>
      <c r="BU283" s="312">
        <f t="shared" si="3965"/>
        <v>0.4</v>
      </c>
      <c r="BV283" s="312">
        <f t="shared" si="3965"/>
        <v>0.4</v>
      </c>
      <c r="BW283" s="312">
        <f t="shared" ref="BW283:EB283" si="3966">$E$283</f>
        <v>0.4</v>
      </c>
      <c r="BX283" s="312">
        <f t="shared" si="3966"/>
        <v>0.4</v>
      </c>
      <c r="BY283" s="312">
        <f t="shared" si="3966"/>
        <v>0.4</v>
      </c>
      <c r="BZ283" s="312">
        <f t="shared" si="3966"/>
        <v>0.4</v>
      </c>
      <c r="CA283" s="312">
        <f t="shared" si="3966"/>
        <v>0.4</v>
      </c>
      <c r="CB283" s="312">
        <f t="shared" si="3966"/>
        <v>0.4</v>
      </c>
      <c r="CC283" s="312">
        <f t="shared" si="3966"/>
        <v>0.4</v>
      </c>
      <c r="CD283" s="312">
        <f t="shared" si="3966"/>
        <v>0.4</v>
      </c>
      <c r="CE283" s="312">
        <f t="shared" si="3966"/>
        <v>0.4</v>
      </c>
      <c r="CF283" s="312">
        <f t="shared" si="3966"/>
        <v>0.4</v>
      </c>
      <c r="CG283" s="312">
        <f t="shared" si="3966"/>
        <v>0.4</v>
      </c>
      <c r="CH283" s="312">
        <f t="shared" si="3966"/>
        <v>0.4</v>
      </c>
      <c r="CI283" s="312">
        <f t="shared" si="3966"/>
        <v>0.4</v>
      </c>
      <c r="CJ283" s="312">
        <f t="shared" si="3966"/>
        <v>0.4</v>
      </c>
      <c r="CK283" s="312">
        <f t="shared" si="3966"/>
        <v>0.4</v>
      </c>
      <c r="CL283" s="312">
        <f t="shared" si="3966"/>
        <v>0.4</v>
      </c>
      <c r="CM283" s="312">
        <f t="shared" si="3966"/>
        <v>0.4</v>
      </c>
      <c r="CN283" s="312">
        <f t="shared" si="3966"/>
        <v>0.4</v>
      </c>
      <c r="CO283" s="312">
        <f t="shared" si="3966"/>
        <v>0.4</v>
      </c>
      <c r="CP283" s="312">
        <f t="shared" si="3966"/>
        <v>0.4</v>
      </c>
      <c r="CQ283" s="312">
        <f t="shared" si="3966"/>
        <v>0.4</v>
      </c>
      <c r="CR283" s="312">
        <f t="shared" si="3966"/>
        <v>0.4</v>
      </c>
      <c r="CS283" s="312">
        <f t="shared" si="3966"/>
        <v>0.4</v>
      </c>
      <c r="CT283" s="312">
        <f t="shared" si="3966"/>
        <v>0.4</v>
      </c>
      <c r="CU283" s="312">
        <f t="shared" si="3966"/>
        <v>0.4</v>
      </c>
      <c r="CV283" s="312">
        <f t="shared" si="3966"/>
        <v>0.4</v>
      </c>
      <c r="CW283" s="312">
        <f t="shared" si="3966"/>
        <v>0.4</v>
      </c>
      <c r="CX283" s="312">
        <f t="shared" si="3966"/>
        <v>0.4</v>
      </c>
      <c r="CY283" s="312">
        <f t="shared" si="3966"/>
        <v>0.4</v>
      </c>
      <c r="CZ283" s="312">
        <f t="shared" si="3966"/>
        <v>0.4</v>
      </c>
      <c r="DA283" s="312">
        <f t="shared" si="3966"/>
        <v>0.4</v>
      </c>
      <c r="DB283" s="312">
        <f t="shared" si="3966"/>
        <v>0.4</v>
      </c>
      <c r="DC283" s="312">
        <f t="shared" si="3966"/>
        <v>0.4</v>
      </c>
      <c r="DD283" s="312">
        <f t="shared" si="3966"/>
        <v>0.4</v>
      </c>
      <c r="DE283" s="312">
        <f t="shared" si="3966"/>
        <v>0.4</v>
      </c>
      <c r="DF283" s="312">
        <f t="shared" si="3966"/>
        <v>0.4</v>
      </c>
      <c r="DG283" s="312">
        <f t="shared" si="3966"/>
        <v>0.4</v>
      </c>
      <c r="DH283" s="312">
        <f t="shared" si="3966"/>
        <v>0.4</v>
      </c>
      <c r="DI283" s="312">
        <f t="shared" si="3966"/>
        <v>0.4</v>
      </c>
      <c r="DJ283" s="312">
        <f t="shared" si="3966"/>
        <v>0.4</v>
      </c>
      <c r="DK283" s="312">
        <f t="shared" si="3966"/>
        <v>0.4</v>
      </c>
      <c r="DL283" s="312">
        <f t="shared" si="3966"/>
        <v>0.4</v>
      </c>
      <c r="DM283" s="312">
        <f t="shared" si="3966"/>
        <v>0.4</v>
      </c>
      <c r="DN283" s="312">
        <f t="shared" si="3966"/>
        <v>0.4</v>
      </c>
      <c r="DO283" s="312">
        <f t="shared" si="3966"/>
        <v>0.4</v>
      </c>
      <c r="DP283" s="312">
        <f t="shared" si="3966"/>
        <v>0.4</v>
      </c>
      <c r="DQ283" s="312">
        <f t="shared" si="3966"/>
        <v>0.4</v>
      </c>
      <c r="DR283" s="312">
        <f t="shared" si="3966"/>
        <v>0.4</v>
      </c>
      <c r="DS283" s="312">
        <f t="shared" si="3966"/>
        <v>0.4</v>
      </c>
      <c r="DT283" s="312">
        <f t="shared" si="3966"/>
        <v>0.4</v>
      </c>
      <c r="DU283" s="312">
        <f t="shared" si="3966"/>
        <v>0.4</v>
      </c>
      <c r="DV283" s="312">
        <f t="shared" si="3966"/>
        <v>0.4</v>
      </c>
      <c r="DW283" s="312">
        <f t="shared" si="3966"/>
        <v>0.4</v>
      </c>
      <c r="DX283" s="312">
        <f t="shared" si="3966"/>
        <v>0.4</v>
      </c>
      <c r="DY283" s="312">
        <f t="shared" si="3966"/>
        <v>0.4</v>
      </c>
      <c r="DZ283" s="312">
        <f t="shared" si="3966"/>
        <v>0.4</v>
      </c>
      <c r="EA283" s="312">
        <f t="shared" si="3966"/>
        <v>0.4</v>
      </c>
      <c r="EB283" s="312">
        <f t="shared" si="3966"/>
        <v>0.4</v>
      </c>
    </row>
    <row r="284" spans="2:132" outlineLevel="1" x14ac:dyDescent="0.25">
      <c r="C284" s="329" t="s">
        <v>545</v>
      </c>
      <c r="D284" s="38"/>
      <c r="E284" s="38"/>
      <c r="F284" s="38"/>
      <c r="G284" s="55" t="s">
        <v>220</v>
      </c>
      <c r="H284" s="316">
        <f t="shared" ref="H284" si="3967">SUM(J284:EB284)</f>
        <v>0</v>
      </c>
      <c r="I284" s="38"/>
      <c r="J284" s="314">
        <f>J282*J283</f>
        <v>0</v>
      </c>
      <c r="K284" s="314">
        <f t="shared" ref="K284" si="3968">K282*K283</f>
        <v>0</v>
      </c>
      <c r="L284" s="314">
        <f t="shared" ref="L284" si="3969">L282*L283</f>
        <v>0</v>
      </c>
      <c r="M284" s="314">
        <f t="shared" ref="M284" si="3970">M282*M283</f>
        <v>0</v>
      </c>
      <c r="N284" s="314">
        <f t="shared" ref="N284" si="3971">N282*N283</f>
        <v>0</v>
      </c>
      <c r="O284" s="314">
        <f t="shared" ref="O284" si="3972">O282*O283</f>
        <v>0</v>
      </c>
      <c r="P284" s="314">
        <f t="shared" ref="P284" si="3973">P282*P283</f>
        <v>0</v>
      </c>
      <c r="Q284" s="314">
        <f t="shared" ref="Q284" si="3974">Q282*Q283</f>
        <v>0</v>
      </c>
      <c r="R284" s="314">
        <f t="shared" ref="R284" si="3975">R282*R283</f>
        <v>0</v>
      </c>
      <c r="S284" s="314">
        <f t="shared" ref="S284" si="3976">S282*S283</f>
        <v>0</v>
      </c>
      <c r="T284" s="314">
        <f t="shared" ref="T284" si="3977">T282*T283</f>
        <v>0</v>
      </c>
      <c r="U284" s="314">
        <f t="shared" ref="U284" si="3978">U282*U283</f>
        <v>0</v>
      </c>
      <c r="V284" s="314">
        <f t="shared" ref="V284" si="3979">V282*V283</f>
        <v>0</v>
      </c>
      <c r="W284" s="314">
        <f t="shared" ref="W284" si="3980">W282*W283</f>
        <v>0</v>
      </c>
      <c r="X284" s="314">
        <f t="shared" ref="X284" si="3981">X282*X283</f>
        <v>0</v>
      </c>
      <c r="Y284" s="314">
        <f t="shared" ref="Y284" si="3982">Y282*Y283</f>
        <v>0</v>
      </c>
      <c r="Z284" s="314">
        <f t="shared" ref="Z284" si="3983">Z282*Z283</f>
        <v>0</v>
      </c>
      <c r="AA284" s="314">
        <f t="shared" ref="AA284" si="3984">AA282*AA283</f>
        <v>0</v>
      </c>
      <c r="AB284" s="314">
        <f t="shared" ref="AB284" si="3985">AB282*AB283</f>
        <v>0</v>
      </c>
      <c r="AC284" s="314">
        <f t="shared" ref="AC284" si="3986">AC282*AC283</f>
        <v>0</v>
      </c>
      <c r="AD284" s="314">
        <f t="shared" ref="AD284" si="3987">AD282*AD283</f>
        <v>0</v>
      </c>
      <c r="AE284" s="314">
        <f t="shared" ref="AE284" si="3988">AE282*AE283</f>
        <v>0</v>
      </c>
      <c r="AF284" s="314">
        <f t="shared" ref="AF284" si="3989">AF282*AF283</f>
        <v>0</v>
      </c>
      <c r="AG284" s="314">
        <f t="shared" ref="AG284" si="3990">AG282*AG283</f>
        <v>0</v>
      </c>
      <c r="AH284" s="314">
        <f t="shared" ref="AH284" si="3991">AH282*AH283</f>
        <v>0</v>
      </c>
      <c r="AI284" s="314">
        <f t="shared" ref="AI284" si="3992">AI282*AI283</f>
        <v>0</v>
      </c>
      <c r="AJ284" s="314">
        <f t="shared" ref="AJ284" si="3993">AJ282*AJ283</f>
        <v>0</v>
      </c>
      <c r="AK284" s="314">
        <f t="shared" ref="AK284" si="3994">AK282*AK283</f>
        <v>0</v>
      </c>
      <c r="AL284" s="314">
        <f t="shared" ref="AL284" si="3995">AL282*AL283</f>
        <v>0</v>
      </c>
      <c r="AM284" s="314">
        <f t="shared" ref="AM284" si="3996">AM282*AM283</f>
        <v>0</v>
      </c>
      <c r="AN284" s="314">
        <f t="shared" ref="AN284" si="3997">AN282*AN283</f>
        <v>0</v>
      </c>
      <c r="AO284" s="314">
        <f t="shared" ref="AO284" si="3998">AO282*AO283</f>
        <v>0</v>
      </c>
      <c r="AP284" s="314">
        <f t="shared" ref="AP284" si="3999">AP282*AP283</f>
        <v>0</v>
      </c>
      <c r="AQ284" s="314">
        <f t="shared" ref="AQ284" si="4000">AQ282*AQ283</f>
        <v>0</v>
      </c>
      <c r="AR284" s="314">
        <f t="shared" ref="AR284" si="4001">AR282*AR283</f>
        <v>0</v>
      </c>
      <c r="AS284" s="314">
        <f t="shared" ref="AS284" si="4002">AS282*AS283</f>
        <v>0</v>
      </c>
      <c r="AT284" s="314">
        <f t="shared" ref="AT284" si="4003">AT282*AT283</f>
        <v>0</v>
      </c>
      <c r="AU284" s="314">
        <f t="shared" ref="AU284" si="4004">AU282*AU283</f>
        <v>0</v>
      </c>
      <c r="AV284" s="314">
        <f t="shared" ref="AV284" si="4005">AV282*AV283</f>
        <v>0</v>
      </c>
      <c r="AW284" s="314">
        <f t="shared" ref="AW284" si="4006">AW282*AW283</f>
        <v>0</v>
      </c>
      <c r="AX284" s="314">
        <f t="shared" ref="AX284" si="4007">AX282*AX283</f>
        <v>0</v>
      </c>
      <c r="AY284" s="314">
        <f t="shared" ref="AY284" si="4008">AY282*AY283</f>
        <v>0</v>
      </c>
      <c r="AZ284" s="314">
        <f t="shared" ref="AZ284" si="4009">AZ282*AZ283</f>
        <v>0</v>
      </c>
      <c r="BA284" s="314">
        <f t="shared" ref="BA284" si="4010">BA282*BA283</f>
        <v>0</v>
      </c>
      <c r="BB284" s="314">
        <f t="shared" ref="BB284" si="4011">BB282*BB283</f>
        <v>0</v>
      </c>
      <c r="BC284" s="314">
        <f t="shared" ref="BC284" si="4012">BC282*BC283</f>
        <v>0</v>
      </c>
      <c r="BD284" s="314">
        <f t="shared" ref="BD284" si="4013">BD282*BD283</f>
        <v>0</v>
      </c>
      <c r="BE284" s="314">
        <f t="shared" ref="BE284" si="4014">BE282*BE283</f>
        <v>0</v>
      </c>
      <c r="BF284" s="314">
        <f t="shared" ref="BF284" si="4015">BF282*BF283</f>
        <v>0</v>
      </c>
      <c r="BG284" s="314">
        <f t="shared" ref="BG284" si="4016">BG282*BG283</f>
        <v>0</v>
      </c>
      <c r="BH284" s="314">
        <f t="shared" ref="BH284" si="4017">BH282*BH283</f>
        <v>0</v>
      </c>
      <c r="BI284" s="314">
        <f t="shared" ref="BI284" si="4018">BI282*BI283</f>
        <v>0</v>
      </c>
      <c r="BJ284" s="314">
        <f t="shared" ref="BJ284" si="4019">BJ282*BJ283</f>
        <v>0</v>
      </c>
      <c r="BK284" s="314">
        <f t="shared" ref="BK284" si="4020">BK282*BK283</f>
        <v>0</v>
      </c>
      <c r="BL284" s="314">
        <f t="shared" ref="BL284" si="4021">BL282*BL283</f>
        <v>0</v>
      </c>
      <c r="BM284" s="314">
        <f t="shared" ref="BM284" si="4022">BM282*BM283</f>
        <v>0</v>
      </c>
      <c r="BN284" s="314">
        <f t="shared" ref="BN284" si="4023">BN282*BN283</f>
        <v>0</v>
      </c>
      <c r="BO284" s="314">
        <f t="shared" ref="BO284" si="4024">BO282*BO283</f>
        <v>0</v>
      </c>
      <c r="BP284" s="314">
        <f t="shared" ref="BP284" si="4025">BP282*BP283</f>
        <v>0</v>
      </c>
      <c r="BQ284" s="314">
        <f t="shared" ref="BQ284" si="4026">BQ282*BQ283</f>
        <v>0</v>
      </c>
      <c r="BR284" s="314">
        <f t="shared" ref="BR284" si="4027">BR282*BR283</f>
        <v>0</v>
      </c>
      <c r="BS284" s="314">
        <f t="shared" ref="BS284" si="4028">BS282*BS283</f>
        <v>0</v>
      </c>
      <c r="BT284" s="314">
        <f t="shared" ref="BT284" si="4029">BT282*BT283</f>
        <v>0</v>
      </c>
      <c r="BU284" s="314">
        <f t="shared" ref="BU284" si="4030">BU282*BU283</f>
        <v>0</v>
      </c>
      <c r="BV284" s="314">
        <f t="shared" ref="BV284" si="4031">BV282*BV283</f>
        <v>0</v>
      </c>
      <c r="BW284" s="314">
        <f t="shared" ref="BW284" si="4032">BW282*BW283</f>
        <v>0</v>
      </c>
      <c r="BX284" s="314">
        <f t="shared" ref="BX284" si="4033">BX282*BX283</f>
        <v>0</v>
      </c>
      <c r="BY284" s="314">
        <f t="shared" ref="BY284" si="4034">BY282*BY283</f>
        <v>0</v>
      </c>
      <c r="BZ284" s="314">
        <f t="shared" ref="BZ284" si="4035">BZ282*BZ283</f>
        <v>0</v>
      </c>
      <c r="CA284" s="314">
        <f t="shared" ref="CA284" si="4036">CA282*CA283</f>
        <v>0</v>
      </c>
      <c r="CB284" s="314">
        <f t="shared" ref="CB284" si="4037">CB282*CB283</f>
        <v>0</v>
      </c>
      <c r="CC284" s="314">
        <f t="shared" ref="CC284" si="4038">CC282*CC283</f>
        <v>0</v>
      </c>
      <c r="CD284" s="314">
        <f t="shared" ref="CD284" si="4039">CD282*CD283</f>
        <v>0</v>
      </c>
      <c r="CE284" s="314">
        <f t="shared" ref="CE284" si="4040">CE282*CE283</f>
        <v>0</v>
      </c>
      <c r="CF284" s="314">
        <f t="shared" ref="CF284" si="4041">CF282*CF283</f>
        <v>0</v>
      </c>
      <c r="CG284" s="314">
        <f t="shared" ref="CG284" si="4042">CG282*CG283</f>
        <v>0</v>
      </c>
      <c r="CH284" s="314">
        <f t="shared" ref="CH284" si="4043">CH282*CH283</f>
        <v>0</v>
      </c>
      <c r="CI284" s="314">
        <f t="shared" ref="CI284" si="4044">CI282*CI283</f>
        <v>0</v>
      </c>
      <c r="CJ284" s="314">
        <f t="shared" ref="CJ284" si="4045">CJ282*CJ283</f>
        <v>0</v>
      </c>
      <c r="CK284" s="314">
        <f t="shared" ref="CK284" si="4046">CK282*CK283</f>
        <v>0</v>
      </c>
      <c r="CL284" s="314">
        <f t="shared" ref="CL284" si="4047">CL282*CL283</f>
        <v>0</v>
      </c>
      <c r="CM284" s="314">
        <f t="shared" ref="CM284" si="4048">CM282*CM283</f>
        <v>0</v>
      </c>
      <c r="CN284" s="314">
        <f t="shared" ref="CN284" si="4049">CN282*CN283</f>
        <v>0</v>
      </c>
      <c r="CO284" s="314">
        <f t="shared" ref="CO284" si="4050">CO282*CO283</f>
        <v>0</v>
      </c>
      <c r="CP284" s="314">
        <f t="shared" ref="CP284" si="4051">CP282*CP283</f>
        <v>0</v>
      </c>
      <c r="CQ284" s="314">
        <f t="shared" ref="CQ284" si="4052">CQ282*CQ283</f>
        <v>0</v>
      </c>
      <c r="CR284" s="314">
        <f t="shared" ref="CR284" si="4053">CR282*CR283</f>
        <v>0</v>
      </c>
      <c r="CS284" s="314">
        <f t="shared" ref="CS284" si="4054">CS282*CS283</f>
        <v>0</v>
      </c>
      <c r="CT284" s="314">
        <f t="shared" ref="CT284" si="4055">CT282*CT283</f>
        <v>0</v>
      </c>
      <c r="CU284" s="314">
        <f t="shared" ref="CU284" si="4056">CU282*CU283</f>
        <v>0</v>
      </c>
      <c r="CV284" s="314">
        <f t="shared" ref="CV284" si="4057">CV282*CV283</f>
        <v>0</v>
      </c>
      <c r="CW284" s="314">
        <f t="shared" ref="CW284" si="4058">CW282*CW283</f>
        <v>0</v>
      </c>
      <c r="CX284" s="314">
        <f t="shared" ref="CX284" si="4059">CX282*CX283</f>
        <v>0</v>
      </c>
      <c r="CY284" s="314">
        <f t="shared" ref="CY284" si="4060">CY282*CY283</f>
        <v>0</v>
      </c>
      <c r="CZ284" s="314">
        <f t="shared" ref="CZ284" si="4061">CZ282*CZ283</f>
        <v>0</v>
      </c>
      <c r="DA284" s="314">
        <f t="shared" ref="DA284" si="4062">DA282*DA283</f>
        <v>0</v>
      </c>
      <c r="DB284" s="314">
        <f t="shared" ref="DB284" si="4063">DB282*DB283</f>
        <v>0</v>
      </c>
      <c r="DC284" s="314">
        <f t="shared" ref="DC284" si="4064">DC282*DC283</f>
        <v>0</v>
      </c>
      <c r="DD284" s="314">
        <f t="shared" ref="DD284" si="4065">DD282*DD283</f>
        <v>0</v>
      </c>
      <c r="DE284" s="314">
        <f t="shared" ref="DE284" si="4066">DE282*DE283</f>
        <v>0</v>
      </c>
      <c r="DF284" s="314">
        <f t="shared" ref="DF284" si="4067">DF282*DF283</f>
        <v>0</v>
      </c>
      <c r="DG284" s="314">
        <f t="shared" ref="DG284" si="4068">DG282*DG283</f>
        <v>0</v>
      </c>
      <c r="DH284" s="314">
        <f t="shared" ref="DH284" si="4069">DH282*DH283</f>
        <v>0</v>
      </c>
      <c r="DI284" s="314">
        <f t="shared" ref="DI284" si="4070">DI282*DI283</f>
        <v>0</v>
      </c>
      <c r="DJ284" s="314">
        <f t="shared" ref="DJ284" si="4071">DJ282*DJ283</f>
        <v>0</v>
      </c>
      <c r="DK284" s="314">
        <f t="shared" ref="DK284" si="4072">DK282*DK283</f>
        <v>0</v>
      </c>
      <c r="DL284" s="314">
        <f t="shared" ref="DL284" si="4073">DL282*DL283</f>
        <v>0</v>
      </c>
      <c r="DM284" s="314">
        <f t="shared" ref="DM284" si="4074">DM282*DM283</f>
        <v>0</v>
      </c>
      <c r="DN284" s="314">
        <f t="shared" ref="DN284" si="4075">DN282*DN283</f>
        <v>0</v>
      </c>
      <c r="DO284" s="314">
        <f t="shared" ref="DO284" si="4076">DO282*DO283</f>
        <v>0</v>
      </c>
      <c r="DP284" s="314">
        <f t="shared" ref="DP284" si="4077">DP282*DP283</f>
        <v>0</v>
      </c>
      <c r="DQ284" s="314">
        <f t="shared" ref="DQ284" si="4078">DQ282*DQ283</f>
        <v>0</v>
      </c>
      <c r="DR284" s="314">
        <f t="shared" ref="DR284" si="4079">DR282*DR283</f>
        <v>0</v>
      </c>
      <c r="DS284" s="314">
        <f t="shared" ref="DS284" si="4080">DS282*DS283</f>
        <v>0</v>
      </c>
      <c r="DT284" s="314">
        <f t="shared" ref="DT284" si="4081">DT282*DT283</f>
        <v>0</v>
      </c>
      <c r="DU284" s="314">
        <f t="shared" ref="DU284" si="4082">DU282*DU283</f>
        <v>0</v>
      </c>
      <c r="DV284" s="314">
        <f t="shared" ref="DV284" si="4083">DV282*DV283</f>
        <v>0</v>
      </c>
      <c r="DW284" s="314">
        <f t="shared" ref="DW284" si="4084">DW282*DW283</f>
        <v>0</v>
      </c>
      <c r="DX284" s="314">
        <f t="shared" ref="DX284" si="4085">DX282*DX283</f>
        <v>0</v>
      </c>
      <c r="DY284" s="314">
        <f t="shared" ref="DY284" si="4086">DY282*DY283</f>
        <v>0</v>
      </c>
      <c r="DZ284" s="314">
        <f t="shared" ref="DZ284" si="4087">DZ282*DZ283</f>
        <v>0</v>
      </c>
      <c r="EA284" s="314">
        <f t="shared" ref="EA284" si="4088">EA282*EA283</f>
        <v>0</v>
      </c>
      <c r="EB284" s="314">
        <f t="shared" ref="EB284" si="4089">EB282*EB283</f>
        <v>0</v>
      </c>
    </row>
    <row r="285" spans="2:132" outlineLevel="1" x14ac:dyDescent="0.25">
      <c r="C285" s="324" t="s">
        <v>417</v>
      </c>
      <c r="D285" s="34"/>
      <c r="E285" s="34"/>
      <c r="F285" s="34"/>
      <c r="G285" s="67" t="s">
        <v>215</v>
      </c>
      <c r="H285" s="34"/>
      <c r="I285" s="34"/>
      <c r="J285" s="126">
        <f>J$13</f>
        <v>1</v>
      </c>
      <c r="K285" s="126">
        <f t="shared" ref="K285:BV285" si="4090">K$13</f>
        <v>1.0026792493128671</v>
      </c>
      <c r="L285" s="126">
        <f>L$13</f>
        <v>1.0056539350998608</v>
      </c>
      <c r="M285" s="126">
        <f t="shared" si="4090"/>
        <v>1.0085410656939733</v>
      </c>
      <c r="N285" s="126">
        <f t="shared" si="4090"/>
        <v>1.0114364849476103</v>
      </c>
      <c r="O285" s="126">
        <f t="shared" si="4090"/>
        <v>1.0143402166566737</v>
      </c>
      <c r="P285" s="126">
        <f t="shared" si="4090"/>
        <v>1.0172522846853813</v>
      </c>
      <c r="Q285" s="126">
        <f t="shared" si="4090"/>
        <v>1.0201727129664624</v>
      </c>
      <c r="R285" s="126">
        <f t="shared" si="4090"/>
        <v>1.0231015255013547</v>
      </c>
      <c r="S285" s="126">
        <f t="shared" si="4090"/>
        <v>1.0260387463604019</v>
      </c>
      <c r="T285" s="126">
        <f t="shared" si="4090"/>
        <v>1.028984399683051</v>
      </c>
      <c r="U285" s="126">
        <f t="shared" si="4090"/>
        <v>1.0319385096780509</v>
      </c>
      <c r="V285" s="126">
        <f t="shared" si="4090"/>
        <v>1.0349011006236515</v>
      </c>
      <c r="W285" s="126">
        <f t="shared" si="4090"/>
        <v>1.0377730230388176</v>
      </c>
      <c r="X285" s="126">
        <f t="shared" si="4090"/>
        <v>1.0408518228283561</v>
      </c>
      <c r="Y285" s="126">
        <f t="shared" si="4090"/>
        <v>1.0438400029932626</v>
      </c>
      <c r="Z285" s="126">
        <f t="shared" si="4090"/>
        <v>1.046836761920777</v>
      </c>
      <c r="AA285" s="126">
        <f t="shared" si="4090"/>
        <v>1.0498421242396576</v>
      </c>
      <c r="AB285" s="126">
        <f t="shared" si="4090"/>
        <v>1.05285611464937</v>
      </c>
      <c r="AC285" s="126">
        <f t="shared" si="4090"/>
        <v>1.0558787579202888</v>
      </c>
      <c r="AD285" s="126">
        <f t="shared" si="4090"/>
        <v>1.0589100788939025</v>
      </c>
      <c r="AE285" s="126">
        <f t="shared" si="4090"/>
        <v>1.0619501024830165</v>
      </c>
      <c r="AF285" s="126">
        <f t="shared" si="4090"/>
        <v>1.0649988536719583</v>
      </c>
      <c r="AG285" s="126">
        <f t="shared" si="4090"/>
        <v>1.0680563575167832</v>
      </c>
      <c r="AH285" s="126">
        <f t="shared" si="4090"/>
        <v>1.0711226391454798</v>
      </c>
      <c r="AI285" s="126">
        <f t="shared" si="4090"/>
        <v>1.0739924437404067</v>
      </c>
      <c r="AJ285" s="126">
        <f t="shared" si="4090"/>
        <v>1.0771786970311998</v>
      </c>
      <c r="AK285" s="126">
        <f t="shared" si="4090"/>
        <v>1.0802711679727233</v>
      </c>
      <c r="AL285" s="126">
        <f t="shared" si="4090"/>
        <v>1.0833725170851116</v>
      </c>
      <c r="AM285" s="126">
        <f t="shared" si="4090"/>
        <v>1.0864827698566941</v>
      </c>
      <c r="AN285" s="126">
        <f t="shared" si="4090"/>
        <v>1.0896019518489746</v>
      </c>
      <c r="AO285" s="126">
        <f t="shared" si="4090"/>
        <v>1.0927300886968412</v>
      </c>
      <c r="AP285" s="126">
        <f t="shared" si="4090"/>
        <v>1.0958672061087775</v>
      </c>
      <c r="AQ285" s="126">
        <f t="shared" si="4090"/>
        <v>1.0990133298670732</v>
      </c>
      <c r="AR285" s="126">
        <f t="shared" si="4090"/>
        <v>1.1021684858280367</v>
      </c>
      <c r="AS285" s="126">
        <f t="shared" si="4090"/>
        <v>1.1053326999222071</v>
      </c>
      <c r="AT285" s="126">
        <f t="shared" si="4090"/>
        <v>1.1085059981545673</v>
      </c>
      <c r="AU285" s="126">
        <f t="shared" si="4090"/>
        <v>1.111475962088432</v>
      </c>
      <c r="AV285" s="126">
        <f t="shared" si="4090"/>
        <v>1.1147734191259395</v>
      </c>
      <c r="AW285" s="126">
        <f t="shared" si="4090"/>
        <v>1.1179738207069689</v>
      </c>
      <c r="AX285" s="126">
        <f t="shared" si="4090"/>
        <v>1.1211834103167977</v>
      </c>
      <c r="AY285" s="126">
        <f t="shared" si="4090"/>
        <v>1.1244022143333261</v>
      </c>
      <c r="AZ285" s="126">
        <f t="shared" si="4090"/>
        <v>1.1276302592101826</v>
      </c>
      <c r="BA285" s="126">
        <f t="shared" si="4090"/>
        <v>1.1308675714769412</v>
      </c>
      <c r="BB285" s="126">
        <f t="shared" si="4090"/>
        <v>1.1341141777393395</v>
      </c>
      <c r="BC285" s="126">
        <f t="shared" si="4090"/>
        <v>1.1373701046794982</v>
      </c>
      <c r="BD285" s="126">
        <f t="shared" si="4090"/>
        <v>1.1406353790561385</v>
      </c>
      <c r="BE285" s="126">
        <f t="shared" si="4090"/>
        <v>1.1439100277048042</v>
      </c>
      <c r="BF285" s="126">
        <f t="shared" si="4090"/>
        <v>1.1471940775380809</v>
      </c>
      <c r="BG285" s="126">
        <f t="shared" si="4090"/>
        <v>1.15026769648205</v>
      </c>
      <c r="BH285" s="126">
        <f t="shared" si="4090"/>
        <v>1.1536802383994258</v>
      </c>
      <c r="BI285" s="126">
        <f t="shared" si="4090"/>
        <v>1.1569923375180708</v>
      </c>
      <c r="BJ285" s="126">
        <f t="shared" si="4090"/>
        <v>1.1603139453378331</v>
      </c>
      <c r="BK285" s="126">
        <f t="shared" si="4090"/>
        <v>1.1636450891572303</v>
      </c>
      <c r="BL285" s="126">
        <f t="shared" si="4090"/>
        <v>1.1669857963531516</v>
      </c>
      <c r="BM285" s="126">
        <f t="shared" si="4090"/>
        <v>1.1703360943810825</v>
      </c>
      <c r="BN285" s="126">
        <f t="shared" si="4090"/>
        <v>1.1736960107753303</v>
      </c>
      <c r="BO285" s="126">
        <f t="shared" si="4090"/>
        <v>1.1770655731492505</v>
      </c>
      <c r="BP285" s="126">
        <f t="shared" si="4090"/>
        <v>1.180444809195474</v>
      </c>
      <c r="BQ285" s="126">
        <f t="shared" si="4090"/>
        <v>1.1838337466861339</v>
      </c>
      <c r="BR285" s="126">
        <f t="shared" si="4090"/>
        <v>1.1872324134730949</v>
      </c>
      <c r="BS285" s="126">
        <f t="shared" si="4090"/>
        <v>1.1905270658589224</v>
      </c>
      <c r="BT285" s="126">
        <f t="shared" si="4090"/>
        <v>1.1940590467434065</v>
      </c>
      <c r="BU285" s="126">
        <f t="shared" si="4090"/>
        <v>1.1974870693312041</v>
      </c>
      <c r="BV285" s="126">
        <f t="shared" si="4090"/>
        <v>1.2009249334246579</v>
      </c>
      <c r="BW285" s="126">
        <f t="shared" ref="BW285:EB285" si="4091">BW$13</f>
        <v>1.204372667277734</v>
      </c>
      <c r="BX285" s="126">
        <f t="shared" si="4091"/>
        <v>1.2078302992255125</v>
      </c>
      <c r="BY285" s="126">
        <f t="shared" si="4091"/>
        <v>1.2112978576844211</v>
      </c>
      <c r="BZ285" s="126">
        <f t="shared" si="4091"/>
        <v>1.2147753711524676</v>
      </c>
      <c r="CA285" s="126">
        <f t="shared" si="4091"/>
        <v>1.2182628682094752</v>
      </c>
      <c r="CB285" s="126">
        <f t="shared" si="4091"/>
        <v>1.2217603775173165</v>
      </c>
      <c r="CC285" s="126">
        <f t="shared" si="4091"/>
        <v>1.2252679278201495</v>
      </c>
      <c r="CD285" s="126">
        <f t="shared" si="4091"/>
        <v>1.2287855479446541</v>
      </c>
      <c r="CE285" s="126">
        <f t="shared" si="4091"/>
        <v>1.232077770779646</v>
      </c>
      <c r="CF285" s="126">
        <f t="shared" si="4091"/>
        <v>1.23573302168438</v>
      </c>
      <c r="CG285" s="126">
        <f t="shared" si="4091"/>
        <v>1.2392806860334544</v>
      </c>
      <c r="CH285" s="126">
        <f t="shared" si="4091"/>
        <v>1.2428385353675644</v>
      </c>
      <c r="CI285" s="126">
        <f t="shared" si="4091"/>
        <v>1.2464065989267703</v>
      </c>
      <c r="CJ285" s="126">
        <f t="shared" si="4091"/>
        <v>1.2499849060350778</v>
      </c>
      <c r="CK285" s="126">
        <f t="shared" si="4091"/>
        <v>1.2535734861006791</v>
      </c>
      <c r="CL285" s="126">
        <f t="shared" si="4091"/>
        <v>1.257172368616194</v>
      </c>
      <c r="CM285" s="126">
        <f t="shared" si="4091"/>
        <v>1.2607815831589126</v>
      </c>
      <c r="CN285" s="126">
        <f t="shared" si="4091"/>
        <v>1.2644011593910389</v>
      </c>
      <c r="CO285" s="126">
        <f t="shared" si="4091"/>
        <v>1.2680311270599336</v>
      </c>
      <c r="CP285" s="126">
        <f t="shared" si="4091"/>
        <v>1.2716715159983594</v>
      </c>
      <c r="CQ285" s="126">
        <f t="shared" si="4091"/>
        <v>1.2750786410337906</v>
      </c>
      <c r="CR285" s="126">
        <f t="shared" si="4091"/>
        <v>1.2788614642181557</v>
      </c>
      <c r="CS285" s="126">
        <f t="shared" si="4091"/>
        <v>1.2825329459576562</v>
      </c>
      <c r="CT285" s="126">
        <f t="shared" si="4091"/>
        <v>1.2862149681493797</v>
      </c>
      <c r="CU285" s="126">
        <f t="shared" si="4091"/>
        <v>1.289907561053897</v>
      </c>
      <c r="CV285" s="126">
        <f t="shared" si="4091"/>
        <v>1.293610755018654</v>
      </c>
      <c r="CW285" s="126">
        <f t="shared" si="4091"/>
        <v>1.2973245804782207</v>
      </c>
      <c r="CX285" s="126">
        <f t="shared" si="4091"/>
        <v>1.3010490679545423</v>
      </c>
      <c r="CY285" s="126">
        <f t="shared" si="4091"/>
        <v>1.304784248057189</v>
      </c>
      <c r="CZ285" s="126">
        <f t="shared" si="4091"/>
        <v>1.3085301514836076</v>
      </c>
      <c r="DA285" s="126">
        <f t="shared" si="4091"/>
        <v>1.3122868090193751</v>
      </c>
      <c r="DB285" s="126">
        <f t="shared" si="4091"/>
        <v>1.3160542515384499</v>
      </c>
      <c r="DC285" s="126">
        <f t="shared" si="4091"/>
        <v>1.3195802889875801</v>
      </c>
      <c r="DD285" s="126">
        <f t="shared" si="4091"/>
        <v>1.323495136864544</v>
      </c>
      <c r="DE285" s="126">
        <f t="shared" si="4091"/>
        <v>1.3272947573576725</v>
      </c>
      <c r="DF285" s="126">
        <f t="shared" si="4091"/>
        <v>1.3311052861764079</v>
      </c>
      <c r="DG285" s="126">
        <f t="shared" si="4091"/>
        <v>1.3349267546374479</v>
      </c>
      <c r="DH285" s="126">
        <f t="shared" si="4091"/>
        <v>1.3387591941473977</v>
      </c>
      <c r="DI285" s="126">
        <f t="shared" si="4091"/>
        <v>1.3426026362030277</v>
      </c>
      <c r="DJ285" s="126">
        <f t="shared" si="4091"/>
        <v>1.3464571123915319</v>
      </c>
      <c r="DK285" s="126">
        <f t="shared" si="4091"/>
        <v>1.3503226543907885</v>
      </c>
      <c r="DL285" s="126">
        <f t="shared" si="4091"/>
        <v>1.3541992939696192</v>
      </c>
      <c r="DM285" s="126">
        <f t="shared" si="4091"/>
        <v>1.358087062988051</v>
      </c>
      <c r="DN285" s="126">
        <f t="shared" si="4091"/>
        <v>1.361985993397578</v>
      </c>
      <c r="DO285" s="126">
        <f t="shared" si="4091"/>
        <v>1.3657655991021458</v>
      </c>
      <c r="DP285" s="126">
        <f t="shared" si="4091"/>
        <v>1.3698174666548035</v>
      </c>
      <c r="DQ285" s="126">
        <f t="shared" si="4091"/>
        <v>1.3737500738651915</v>
      </c>
      <c r="DR285" s="126">
        <f t="shared" si="4091"/>
        <v>1.3776939711925826</v>
      </c>
      <c r="DS285" s="126">
        <f t="shared" si="4091"/>
        <v>1.381649191049759</v>
      </c>
      <c r="DT285" s="126">
        <f t="shared" si="4091"/>
        <v>1.385615765942557</v>
      </c>
      <c r="DU285" s="126">
        <f t="shared" si="4091"/>
        <v>1.3895937284701338</v>
      </c>
      <c r="DV285" s="126">
        <f t="shared" si="4091"/>
        <v>1.3935831113252357</v>
      </c>
      <c r="DW285" s="126">
        <f t="shared" si="4091"/>
        <v>1.3975839472944662</v>
      </c>
      <c r="DX285" s="126">
        <f t="shared" si="4091"/>
        <v>1.401596269258556</v>
      </c>
      <c r="DY285" s="126">
        <f t="shared" si="4091"/>
        <v>1.4056201101926329</v>
      </c>
      <c r="DZ285" s="126">
        <f t="shared" si="4091"/>
        <v>1.4096555031664932</v>
      </c>
      <c r="EA285" s="126">
        <f t="shared" si="4091"/>
        <v>1.4134323217047313</v>
      </c>
      <c r="EB285" s="126">
        <f t="shared" si="4091"/>
        <v>1.4176256038945581</v>
      </c>
    </row>
    <row r="286" spans="2:132" outlineLevel="1" x14ac:dyDescent="0.25">
      <c r="C286" s="320" t="s">
        <v>517</v>
      </c>
      <c r="D286" s="38"/>
      <c r="E286" s="38"/>
      <c r="F286" s="38"/>
      <c r="G286" s="52" t="s">
        <v>220</v>
      </c>
      <c r="H286" s="46">
        <f t="shared" ref="H286" si="4092">SUM(J286:EB286)</f>
        <v>0</v>
      </c>
      <c r="I286" s="38"/>
      <c r="J286" s="82">
        <f>J284*J285</f>
        <v>0</v>
      </c>
      <c r="K286" s="82">
        <f t="shared" ref="K286" si="4093">K284*K285</f>
        <v>0</v>
      </c>
      <c r="L286" s="82">
        <f t="shared" ref="L286" si="4094">L284*L285</f>
        <v>0</v>
      </c>
      <c r="M286" s="82">
        <f t="shared" ref="M286" si="4095">M284*M285</f>
        <v>0</v>
      </c>
      <c r="N286" s="82">
        <f t="shared" ref="N286" si="4096">N284*N285</f>
        <v>0</v>
      </c>
      <c r="O286" s="82">
        <f t="shared" ref="O286" si="4097">O284*O285</f>
        <v>0</v>
      </c>
      <c r="P286" s="82">
        <f t="shared" ref="P286" si="4098">P284*P285</f>
        <v>0</v>
      </c>
      <c r="Q286" s="82">
        <f t="shared" ref="Q286" si="4099">Q284*Q285</f>
        <v>0</v>
      </c>
      <c r="R286" s="82">
        <f t="shared" ref="R286" si="4100">R284*R285</f>
        <v>0</v>
      </c>
      <c r="S286" s="82">
        <f t="shared" ref="S286" si="4101">S284*S285</f>
        <v>0</v>
      </c>
      <c r="T286" s="82">
        <f t="shared" ref="T286" si="4102">T284*T285</f>
        <v>0</v>
      </c>
      <c r="U286" s="82">
        <f t="shared" ref="U286" si="4103">U284*U285</f>
        <v>0</v>
      </c>
      <c r="V286" s="82">
        <f t="shared" ref="V286" si="4104">V284*V285</f>
        <v>0</v>
      </c>
      <c r="W286" s="82">
        <f t="shared" ref="W286" si="4105">W284*W285</f>
        <v>0</v>
      </c>
      <c r="X286" s="82">
        <f t="shared" ref="X286" si="4106">X284*X285</f>
        <v>0</v>
      </c>
      <c r="Y286" s="82">
        <f t="shared" ref="Y286" si="4107">Y284*Y285</f>
        <v>0</v>
      </c>
      <c r="Z286" s="82">
        <f t="shared" ref="Z286" si="4108">Z284*Z285</f>
        <v>0</v>
      </c>
      <c r="AA286" s="82">
        <f t="shared" ref="AA286" si="4109">AA284*AA285</f>
        <v>0</v>
      </c>
      <c r="AB286" s="82">
        <f t="shared" ref="AB286" si="4110">AB284*AB285</f>
        <v>0</v>
      </c>
      <c r="AC286" s="82">
        <f t="shared" ref="AC286" si="4111">AC284*AC285</f>
        <v>0</v>
      </c>
      <c r="AD286" s="82">
        <f t="shared" ref="AD286" si="4112">AD284*AD285</f>
        <v>0</v>
      </c>
      <c r="AE286" s="82">
        <f t="shared" ref="AE286" si="4113">AE284*AE285</f>
        <v>0</v>
      </c>
      <c r="AF286" s="82">
        <f t="shared" ref="AF286" si="4114">AF284*AF285</f>
        <v>0</v>
      </c>
      <c r="AG286" s="82">
        <f t="shared" ref="AG286" si="4115">AG284*AG285</f>
        <v>0</v>
      </c>
      <c r="AH286" s="82">
        <f t="shared" ref="AH286" si="4116">AH284*AH285</f>
        <v>0</v>
      </c>
      <c r="AI286" s="82">
        <f t="shared" ref="AI286" si="4117">AI284*AI285</f>
        <v>0</v>
      </c>
      <c r="AJ286" s="82">
        <f t="shared" ref="AJ286" si="4118">AJ284*AJ285</f>
        <v>0</v>
      </c>
      <c r="AK286" s="82">
        <f t="shared" ref="AK286" si="4119">AK284*AK285</f>
        <v>0</v>
      </c>
      <c r="AL286" s="82">
        <f t="shared" ref="AL286" si="4120">AL284*AL285</f>
        <v>0</v>
      </c>
      <c r="AM286" s="82">
        <f t="shared" ref="AM286" si="4121">AM284*AM285</f>
        <v>0</v>
      </c>
      <c r="AN286" s="82">
        <f t="shared" ref="AN286" si="4122">AN284*AN285</f>
        <v>0</v>
      </c>
      <c r="AO286" s="82">
        <f t="shared" ref="AO286" si="4123">AO284*AO285</f>
        <v>0</v>
      </c>
      <c r="AP286" s="82">
        <f t="shared" ref="AP286" si="4124">AP284*AP285</f>
        <v>0</v>
      </c>
      <c r="AQ286" s="82">
        <f t="shared" ref="AQ286" si="4125">AQ284*AQ285</f>
        <v>0</v>
      </c>
      <c r="AR286" s="82">
        <f t="shared" ref="AR286" si="4126">AR284*AR285</f>
        <v>0</v>
      </c>
      <c r="AS286" s="82">
        <f t="shared" ref="AS286" si="4127">AS284*AS285</f>
        <v>0</v>
      </c>
      <c r="AT286" s="82">
        <f t="shared" ref="AT286" si="4128">AT284*AT285</f>
        <v>0</v>
      </c>
      <c r="AU286" s="82">
        <f t="shared" ref="AU286" si="4129">AU284*AU285</f>
        <v>0</v>
      </c>
      <c r="AV286" s="82">
        <f t="shared" ref="AV286" si="4130">AV284*AV285</f>
        <v>0</v>
      </c>
      <c r="AW286" s="82">
        <f t="shared" ref="AW286" si="4131">AW284*AW285</f>
        <v>0</v>
      </c>
      <c r="AX286" s="82">
        <f t="shared" ref="AX286" si="4132">AX284*AX285</f>
        <v>0</v>
      </c>
      <c r="AY286" s="82">
        <f t="shared" ref="AY286" si="4133">AY284*AY285</f>
        <v>0</v>
      </c>
      <c r="AZ286" s="82">
        <f t="shared" ref="AZ286" si="4134">AZ284*AZ285</f>
        <v>0</v>
      </c>
      <c r="BA286" s="82">
        <f t="shared" ref="BA286" si="4135">BA284*BA285</f>
        <v>0</v>
      </c>
      <c r="BB286" s="82">
        <f t="shared" ref="BB286" si="4136">BB284*BB285</f>
        <v>0</v>
      </c>
      <c r="BC286" s="82">
        <f t="shared" ref="BC286" si="4137">BC284*BC285</f>
        <v>0</v>
      </c>
      <c r="BD286" s="82">
        <f t="shared" ref="BD286" si="4138">BD284*BD285</f>
        <v>0</v>
      </c>
      <c r="BE286" s="82">
        <f t="shared" ref="BE286" si="4139">BE284*BE285</f>
        <v>0</v>
      </c>
      <c r="BF286" s="82">
        <f t="shared" ref="BF286" si="4140">BF284*BF285</f>
        <v>0</v>
      </c>
      <c r="BG286" s="82">
        <f t="shared" ref="BG286" si="4141">BG284*BG285</f>
        <v>0</v>
      </c>
      <c r="BH286" s="82">
        <f t="shared" ref="BH286" si="4142">BH284*BH285</f>
        <v>0</v>
      </c>
      <c r="BI286" s="82">
        <f t="shared" ref="BI286" si="4143">BI284*BI285</f>
        <v>0</v>
      </c>
      <c r="BJ286" s="82">
        <f t="shared" ref="BJ286" si="4144">BJ284*BJ285</f>
        <v>0</v>
      </c>
      <c r="BK286" s="82">
        <f t="shared" ref="BK286" si="4145">BK284*BK285</f>
        <v>0</v>
      </c>
      <c r="BL286" s="82">
        <f t="shared" ref="BL286" si="4146">BL284*BL285</f>
        <v>0</v>
      </c>
      <c r="BM286" s="82">
        <f t="shared" ref="BM286" si="4147">BM284*BM285</f>
        <v>0</v>
      </c>
      <c r="BN286" s="82">
        <f t="shared" ref="BN286" si="4148">BN284*BN285</f>
        <v>0</v>
      </c>
      <c r="BO286" s="82">
        <f t="shared" ref="BO286" si="4149">BO284*BO285</f>
        <v>0</v>
      </c>
      <c r="BP286" s="82">
        <f t="shared" ref="BP286" si="4150">BP284*BP285</f>
        <v>0</v>
      </c>
      <c r="BQ286" s="82">
        <f t="shared" ref="BQ286" si="4151">BQ284*BQ285</f>
        <v>0</v>
      </c>
      <c r="BR286" s="82">
        <f t="shared" ref="BR286" si="4152">BR284*BR285</f>
        <v>0</v>
      </c>
      <c r="BS286" s="82">
        <f t="shared" ref="BS286" si="4153">BS284*BS285</f>
        <v>0</v>
      </c>
      <c r="BT286" s="82">
        <f t="shared" ref="BT286" si="4154">BT284*BT285</f>
        <v>0</v>
      </c>
      <c r="BU286" s="82">
        <f t="shared" ref="BU286" si="4155">BU284*BU285</f>
        <v>0</v>
      </c>
      <c r="BV286" s="82">
        <f t="shared" ref="BV286" si="4156">BV284*BV285</f>
        <v>0</v>
      </c>
      <c r="BW286" s="82">
        <f t="shared" ref="BW286" si="4157">BW284*BW285</f>
        <v>0</v>
      </c>
      <c r="BX286" s="82">
        <f t="shared" ref="BX286" si="4158">BX284*BX285</f>
        <v>0</v>
      </c>
      <c r="BY286" s="82">
        <f t="shared" ref="BY286" si="4159">BY284*BY285</f>
        <v>0</v>
      </c>
      <c r="BZ286" s="82">
        <f t="shared" ref="BZ286" si="4160">BZ284*BZ285</f>
        <v>0</v>
      </c>
      <c r="CA286" s="82">
        <f t="shared" ref="CA286" si="4161">CA284*CA285</f>
        <v>0</v>
      </c>
      <c r="CB286" s="82">
        <f t="shared" ref="CB286" si="4162">CB284*CB285</f>
        <v>0</v>
      </c>
      <c r="CC286" s="82">
        <f t="shared" ref="CC286" si="4163">CC284*CC285</f>
        <v>0</v>
      </c>
      <c r="CD286" s="82">
        <f t="shared" ref="CD286" si="4164">CD284*CD285</f>
        <v>0</v>
      </c>
      <c r="CE286" s="82">
        <f t="shared" ref="CE286" si="4165">CE284*CE285</f>
        <v>0</v>
      </c>
      <c r="CF286" s="82">
        <f t="shared" ref="CF286" si="4166">CF284*CF285</f>
        <v>0</v>
      </c>
      <c r="CG286" s="82">
        <f t="shared" ref="CG286" si="4167">CG284*CG285</f>
        <v>0</v>
      </c>
      <c r="CH286" s="82">
        <f t="shared" ref="CH286" si="4168">CH284*CH285</f>
        <v>0</v>
      </c>
      <c r="CI286" s="82">
        <f t="shared" ref="CI286" si="4169">CI284*CI285</f>
        <v>0</v>
      </c>
      <c r="CJ286" s="82">
        <f t="shared" ref="CJ286" si="4170">CJ284*CJ285</f>
        <v>0</v>
      </c>
      <c r="CK286" s="82">
        <f t="shared" ref="CK286" si="4171">CK284*CK285</f>
        <v>0</v>
      </c>
      <c r="CL286" s="82">
        <f t="shared" ref="CL286" si="4172">CL284*CL285</f>
        <v>0</v>
      </c>
      <c r="CM286" s="82">
        <f t="shared" ref="CM286" si="4173">CM284*CM285</f>
        <v>0</v>
      </c>
      <c r="CN286" s="82">
        <f t="shared" ref="CN286" si="4174">CN284*CN285</f>
        <v>0</v>
      </c>
      <c r="CO286" s="82">
        <f t="shared" ref="CO286" si="4175">CO284*CO285</f>
        <v>0</v>
      </c>
      <c r="CP286" s="82">
        <f t="shared" ref="CP286" si="4176">CP284*CP285</f>
        <v>0</v>
      </c>
      <c r="CQ286" s="82">
        <f t="shared" ref="CQ286" si="4177">CQ284*CQ285</f>
        <v>0</v>
      </c>
      <c r="CR286" s="82">
        <f t="shared" ref="CR286" si="4178">CR284*CR285</f>
        <v>0</v>
      </c>
      <c r="CS286" s="82">
        <f t="shared" ref="CS286" si="4179">CS284*CS285</f>
        <v>0</v>
      </c>
      <c r="CT286" s="82">
        <f t="shared" ref="CT286" si="4180">CT284*CT285</f>
        <v>0</v>
      </c>
      <c r="CU286" s="82">
        <f t="shared" ref="CU286" si="4181">CU284*CU285</f>
        <v>0</v>
      </c>
      <c r="CV286" s="82">
        <f t="shared" ref="CV286" si="4182">CV284*CV285</f>
        <v>0</v>
      </c>
      <c r="CW286" s="82">
        <f t="shared" ref="CW286" si="4183">CW284*CW285</f>
        <v>0</v>
      </c>
      <c r="CX286" s="82">
        <f t="shared" ref="CX286" si="4184">CX284*CX285</f>
        <v>0</v>
      </c>
      <c r="CY286" s="82">
        <f t="shared" ref="CY286" si="4185">CY284*CY285</f>
        <v>0</v>
      </c>
      <c r="CZ286" s="82">
        <f t="shared" ref="CZ286" si="4186">CZ284*CZ285</f>
        <v>0</v>
      </c>
      <c r="DA286" s="82">
        <f t="shared" ref="DA286" si="4187">DA284*DA285</f>
        <v>0</v>
      </c>
      <c r="DB286" s="82">
        <f t="shared" ref="DB286" si="4188">DB284*DB285</f>
        <v>0</v>
      </c>
      <c r="DC286" s="82">
        <f t="shared" ref="DC286" si="4189">DC284*DC285</f>
        <v>0</v>
      </c>
      <c r="DD286" s="82">
        <f t="shared" ref="DD286" si="4190">DD284*DD285</f>
        <v>0</v>
      </c>
      <c r="DE286" s="82">
        <f t="shared" ref="DE286" si="4191">DE284*DE285</f>
        <v>0</v>
      </c>
      <c r="DF286" s="82">
        <f t="shared" ref="DF286" si="4192">DF284*DF285</f>
        <v>0</v>
      </c>
      <c r="DG286" s="82">
        <f t="shared" ref="DG286" si="4193">DG284*DG285</f>
        <v>0</v>
      </c>
      <c r="DH286" s="82">
        <f t="shared" ref="DH286" si="4194">DH284*DH285</f>
        <v>0</v>
      </c>
      <c r="DI286" s="82">
        <f t="shared" ref="DI286" si="4195">DI284*DI285</f>
        <v>0</v>
      </c>
      <c r="DJ286" s="82">
        <f t="shared" ref="DJ286" si="4196">DJ284*DJ285</f>
        <v>0</v>
      </c>
      <c r="DK286" s="82">
        <f t="shared" ref="DK286" si="4197">DK284*DK285</f>
        <v>0</v>
      </c>
      <c r="DL286" s="82">
        <f t="shared" ref="DL286" si="4198">DL284*DL285</f>
        <v>0</v>
      </c>
      <c r="DM286" s="82">
        <f t="shared" ref="DM286" si="4199">DM284*DM285</f>
        <v>0</v>
      </c>
      <c r="DN286" s="82">
        <f t="shared" ref="DN286" si="4200">DN284*DN285</f>
        <v>0</v>
      </c>
      <c r="DO286" s="82">
        <f t="shared" ref="DO286" si="4201">DO284*DO285</f>
        <v>0</v>
      </c>
      <c r="DP286" s="82">
        <f t="shared" ref="DP286" si="4202">DP284*DP285</f>
        <v>0</v>
      </c>
      <c r="DQ286" s="82">
        <f t="shared" ref="DQ286" si="4203">DQ284*DQ285</f>
        <v>0</v>
      </c>
      <c r="DR286" s="82">
        <f t="shared" ref="DR286" si="4204">DR284*DR285</f>
        <v>0</v>
      </c>
      <c r="DS286" s="82">
        <f t="shared" ref="DS286" si="4205">DS284*DS285</f>
        <v>0</v>
      </c>
      <c r="DT286" s="82">
        <f t="shared" ref="DT286" si="4206">DT284*DT285</f>
        <v>0</v>
      </c>
      <c r="DU286" s="82">
        <f t="shared" ref="DU286" si="4207">DU284*DU285</f>
        <v>0</v>
      </c>
      <c r="DV286" s="82">
        <f t="shared" ref="DV286" si="4208">DV284*DV285</f>
        <v>0</v>
      </c>
      <c r="DW286" s="82">
        <f t="shared" ref="DW286" si="4209">DW284*DW285</f>
        <v>0</v>
      </c>
      <c r="DX286" s="82">
        <f t="shared" ref="DX286" si="4210">DX284*DX285</f>
        <v>0</v>
      </c>
      <c r="DY286" s="82">
        <f t="shared" ref="DY286" si="4211">DY284*DY285</f>
        <v>0</v>
      </c>
      <c r="DZ286" s="82">
        <f t="shared" ref="DZ286" si="4212">DZ284*DZ285</f>
        <v>0</v>
      </c>
      <c r="EA286" s="82">
        <f t="shared" ref="EA286" si="4213">EA284*EA285</f>
        <v>0</v>
      </c>
      <c r="EB286" s="82">
        <f t="shared" ref="EB286" si="4214">EB284*EB285</f>
        <v>0</v>
      </c>
    </row>
    <row r="287" spans="2:132" outlineLevel="1" x14ac:dyDescent="0.25">
      <c r="C287" s="328"/>
      <c r="G287" s="5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row>
    <row r="288" spans="2:132" ht="13" outlineLevel="1" x14ac:dyDescent="0.3">
      <c r="C288" s="339" t="s">
        <v>504</v>
      </c>
      <c r="G288" s="52"/>
      <c r="H288" s="29"/>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row>
    <row r="289" spans="2:132" outlineLevel="1" x14ac:dyDescent="0.25">
      <c r="C289" s="317" t="s">
        <v>520</v>
      </c>
      <c r="G289" s="52" t="s">
        <v>604</v>
      </c>
      <c r="H289" s="46">
        <f t="shared" ref="H289" si="4215">SUM(J289:EB289)</f>
        <v>0</v>
      </c>
      <c r="J289" s="82">
        <f>J268-J268*SUM($J$179:J$179)</f>
        <v>0</v>
      </c>
      <c r="K289" s="82">
        <f>K268-K268*SUM($J$179:K$179)</f>
        <v>0</v>
      </c>
      <c r="L289" s="82">
        <f>L268-L268*SUM($J$179:L$179)</f>
        <v>0</v>
      </c>
      <c r="M289" s="82">
        <f>M268-M268*SUM($J$179:M$179)</f>
        <v>0</v>
      </c>
      <c r="N289" s="82">
        <f>N268-N268*SUM($J$179:N$179)</f>
        <v>0</v>
      </c>
      <c r="O289" s="82">
        <f>O268-O268*SUM($J$179:O$179)</f>
        <v>0</v>
      </c>
      <c r="P289" s="82">
        <f>P268-P268*SUM($J$179:P$179)</f>
        <v>0</v>
      </c>
      <c r="Q289" s="82">
        <f>Q268-Q268*SUM($J$179:Q$179)</f>
        <v>0</v>
      </c>
      <c r="R289" s="82">
        <f>R268-R268*SUM($J$179:R$179)</f>
        <v>0</v>
      </c>
      <c r="S289" s="82">
        <f>S268-S268*SUM($J$179:S$179)</f>
        <v>0</v>
      </c>
      <c r="T289" s="82">
        <f>T268-T268*SUM($J$179:T$179)</f>
        <v>0</v>
      </c>
      <c r="U289" s="82">
        <f>U268-U268*SUM($J$179:U$179)</f>
        <v>0</v>
      </c>
      <c r="V289" s="82">
        <f>V268-V268*SUM($J$179:V$179)</f>
        <v>0</v>
      </c>
      <c r="W289" s="82">
        <f>W268-W268*SUM($J$179:W$179)</f>
        <v>0</v>
      </c>
      <c r="X289" s="82">
        <f>X268-X268*SUM($J$179:X$179)</f>
        <v>0</v>
      </c>
      <c r="Y289" s="82">
        <f>Y268-Y268*SUM($J$179:Y$179)</f>
        <v>0</v>
      </c>
      <c r="Z289" s="82">
        <f>Z268-Z268*SUM($J$179:Z$179)</f>
        <v>0</v>
      </c>
      <c r="AA289" s="82">
        <f>AA268-AA268*SUM($J$179:AA$179)</f>
        <v>0</v>
      </c>
      <c r="AB289" s="82">
        <f>AB268-AB268*SUM($J$179:AB$179)</f>
        <v>0</v>
      </c>
      <c r="AC289" s="82">
        <f>AC268-AC268*SUM($J$179:AC$179)</f>
        <v>0</v>
      </c>
      <c r="AD289" s="82">
        <f>AD268-AD268*SUM($J$179:AD$179)</f>
        <v>0</v>
      </c>
      <c r="AE289" s="82">
        <f>AE268-AE268*SUM($J$179:AE$179)</f>
        <v>0</v>
      </c>
      <c r="AF289" s="82">
        <f>AF268-AF268*SUM($J$179:AF$179)</f>
        <v>0</v>
      </c>
      <c r="AG289" s="82">
        <f>AG268-AG268*SUM($J$179:AG$179)</f>
        <v>0</v>
      </c>
      <c r="AH289" s="82">
        <f>AH268-AH268*SUM($J$179:AH$179)</f>
        <v>0</v>
      </c>
      <c r="AI289" s="82">
        <f>AI268-AI268*SUM($J$179:AI$179)</f>
        <v>0</v>
      </c>
      <c r="AJ289" s="82">
        <f>AJ268-AJ268*SUM($J$179:AJ$179)</f>
        <v>0</v>
      </c>
      <c r="AK289" s="82">
        <f>AK268-AK268*SUM($J$179:AK$179)</f>
        <v>0</v>
      </c>
      <c r="AL289" s="82">
        <f>AL268-AL268*SUM($J$179:AL$179)</f>
        <v>0</v>
      </c>
      <c r="AM289" s="82">
        <f>AM268-AM268*SUM($J$179:AM$179)</f>
        <v>0</v>
      </c>
      <c r="AN289" s="82">
        <f>AN268-AN268*SUM($J$179:AN$179)</f>
        <v>0</v>
      </c>
      <c r="AO289" s="82">
        <f>AO268-AO268*SUM($J$179:AO$179)</f>
        <v>0</v>
      </c>
      <c r="AP289" s="82">
        <f>AP268-AP268*SUM($J$179:AP$179)</f>
        <v>0</v>
      </c>
      <c r="AQ289" s="82">
        <f>AQ268-AQ268*SUM($J$179:AQ$179)</f>
        <v>0</v>
      </c>
      <c r="AR289" s="82">
        <f>AR268-AR268*SUM($J$179:AR$179)</f>
        <v>0</v>
      </c>
      <c r="AS289" s="82">
        <f>AS268-AS268*SUM($J$179:AS$179)</f>
        <v>0</v>
      </c>
      <c r="AT289" s="82">
        <f>AT268-AT268*SUM($J$179:AT$179)</f>
        <v>0</v>
      </c>
      <c r="AU289" s="82">
        <f>AU268-AU268*SUM($J$179:AU$179)</f>
        <v>0</v>
      </c>
      <c r="AV289" s="82">
        <f>AV268-AV268*SUM($J$179:AV$179)</f>
        <v>0</v>
      </c>
      <c r="AW289" s="82">
        <f>AW268-AW268*SUM($J$179:AW$179)</f>
        <v>0</v>
      </c>
      <c r="AX289" s="82">
        <f>AX268-AX268*SUM($J$179:AX$179)</f>
        <v>0</v>
      </c>
      <c r="AY289" s="82">
        <f>AY268-AY268*SUM($J$179:AY$179)</f>
        <v>0</v>
      </c>
      <c r="AZ289" s="82">
        <f>AZ268-AZ268*SUM($J$179:AZ$179)</f>
        <v>0</v>
      </c>
      <c r="BA289" s="82">
        <f>BA268-BA268*SUM($J$179:BA$179)</f>
        <v>0</v>
      </c>
      <c r="BB289" s="82">
        <f>BB268-BB268*SUM($J$179:BB$179)</f>
        <v>0</v>
      </c>
      <c r="BC289" s="82">
        <f>BC268-BC268*SUM($J$179:BC$179)</f>
        <v>0</v>
      </c>
      <c r="BD289" s="82">
        <f>BD268-BD268*SUM($J$179:BD$179)</f>
        <v>0</v>
      </c>
      <c r="BE289" s="82">
        <f>BE268-BE268*SUM($J$179:BE$179)</f>
        <v>0</v>
      </c>
      <c r="BF289" s="82">
        <f>BF268-BF268*SUM($J$179:BF$179)</f>
        <v>0</v>
      </c>
      <c r="BG289" s="82">
        <f>BG268-BG268*SUM($J$179:BG$179)</f>
        <v>0</v>
      </c>
      <c r="BH289" s="82">
        <f>BH268-BH268*SUM($J$179:BH$179)</f>
        <v>0</v>
      </c>
      <c r="BI289" s="82">
        <f>BI268-BI268*SUM($J$179:BI$179)</f>
        <v>0</v>
      </c>
      <c r="BJ289" s="82">
        <f>BJ268-BJ268*SUM($J$179:BJ$179)</f>
        <v>0</v>
      </c>
      <c r="BK289" s="82">
        <f>BK268-BK268*SUM($J$179:BK$179)</f>
        <v>0</v>
      </c>
      <c r="BL289" s="82">
        <f>BL268-BL268*SUM($J$179:BL$179)</f>
        <v>0</v>
      </c>
      <c r="BM289" s="82">
        <f>BM268-BM268*SUM($J$179:BM$179)</f>
        <v>0</v>
      </c>
      <c r="BN289" s="82">
        <f>BN268-BN268*SUM($J$179:BN$179)</f>
        <v>0</v>
      </c>
      <c r="BO289" s="82">
        <f>BO268-BO268*SUM($J$179:BO$179)</f>
        <v>0</v>
      </c>
      <c r="BP289" s="82">
        <f>BP268-BP268*SUM($J$179:BP$179)</f>
        <v>0</v>
      </c>
      <c r="BQ289" s="82">
        <f>BQ268-BQ268*SUM($J$179:BQ$179)</f>
        <v>0</v>
      </c>
      <c r="BR289" s="82">
        <f>BR268-BR268*SUM($J$179:BR$179)</f>
        <v>0</v>
      </c>
      <c r="BS289" s="82">
        <f>BS268-BS268*SUM($J$179:BS$179)</f>
        <v>0</v>
      </c>
      <c r="BT289" s="82">
        <f>BT268-BT268*SUM($J$179:BT$179)</f>
        <v>0</v>
      </c>
      <c r="BU289" s="82">
        <f>BU268-BU268*SUM($J$179:BU$179)</f>
        <v>0</v>
      </c>
      <c r="BV289" s="82">
        <f>BV268-BV268*SUM($J$179:BV$179)</f>
        <v>0</v>
      </c>
      <c r="BW289" s="82">
        <f>BW268-BW268*SUM($J$179:BW$179)</f>
        <v>0</v>
      </c>
      <c r="BX289" s="82">
        <f>BX268-BX268*SUM($J$179:BX$179)</f>
        <v>0</v>
      </c>
      <c r="BY289" s="82">
        <f>BY268-BY268*SUM($J$179:BY$179)</f>
        <v>0</v>
      </c>
      <c r="BZ289" s="82">
        <f>BZ268-BZ268*SUM($J$179:BZ$179)</f>
        <v>0</v>
      </c>
      <c r="CA289" s="82">
        <f>CA268-CA268*SUM($J$179:CA$179)</f>
        <v>0</v>
      </c>
      <c r="CB289" s="82">
        <f>CB268-CB268*SUM($J$179:CB$179)</f>
        <v>0</v>
      </c>
      <c r="CC289" s="82">
        <f>CC268-CC268*SUM($J$179:CC$179)</f>
        <v>0</v>
      </c>
      <c r="CD289" s="82">
        <f>CD268-CD268*SUM($J$179:CD$179)</f>
        <v>0</v>
      </c>
      <c r="CE289" s="82">
        <f>CE268-CE268*SUM($J$179:CE$179)</f>
        <v>0</v>
      </c>
      <c r="CF289" s="82">
        <f>CF268-CF268*SUM($J$179:CF$179)</f>
        <v>0</v>
      </c>
      <c r="CG289" s="82">
        <f>CG268-CG268*SUM($J$179:CG$179)</f>
        <v>0</v>
      </c>
      <c r="CH289" s="82">
        <f>CH268-CH268*SUM($J$179:CH$179)</f>
        <v>0</v>
      </c>
      <c r="CI289" s="82">
        <f>CI268-CI268*SUM($J$179:CI$179)</f>
        <v>0</v>
      </c>
      <c r="CJ289" s="82">
        <f>CJ268-CJ268*SUM($J$179:CJ$179)</f>
        <v>0</v>
      </c>
      <c r="CK289" s="82">
        <f>CK268-CK268*SUM($J$179:CK$179)</f>
        <v>0</v>
      </c>
      <c r="CL289" s="82">
        <f>CL268-CL268*SUM($J$179:CL$179)</f>
        <v>0</v>
      </c>
      <c r="CM289" s="82">
        <f>CM268-CM268*SUM($J$179:CM$179)</f>
        <v>0</v>
      </c>
      <c r="CN289" s="82">
        <f>CN268-CN268*SUM($J$179:CN$179)</f>
        <v>0</v>
      </c>
      <c r="CO289" s="82">
        <f>CO268-CO268*SUM($J$179:CO$179)</f>
        <v>0</v>
      </c>
      <c r="CP289" s="82">
        <f>CP268-CP268*SUM($J$179:CP$179)</f>
        <v>0</v>
      </c>
      <c r="CQ289" s="82">
        <f>CQ268-CQ268*SUM($J$179:CQ$179)</f>
        <v>0</v>
      </c>
      <c r="CR289" s="82">
        <f>CR268-CR268*SUM($J$179:CR$179)</f>
        <v>0</v>
      </c>
      <c r="CS289" s="82">
        <f>CS268-CS268*SUM($J$179:CS$179)</f>
        <v>0</v>
      </c>
      <c r="CT289" s="82">
        <f>CT268-CT268*SUM($J$179:CT$179)</f>
        <v>0</v>
      </c>
      <c r="CU289" s="82">
        <f>CU268-CU268*SUM($J$179:CU$179)</f>
        <v>0</v>
      </c>
      <c r="CV289" s="82">
        <f>CV268-CV268*SUM($J$179:CV$179)</f>
        <v>0</v>
      </c>
      <c r="CW289" s="82">
        <f>CW268-CW268*SUM($J$179:CW$179)</f>
        <v>0</v>
      </c>
      <c r="CX289" s="82">
        <f>CX268-CX268*SUM($J$179:CX$179)</f>
        <v>0</v>
      </c>
      <c r="CY289" s="82">
        <f>CY268-CY268*SUM($J$179:CY$179)</f>
        <v>0</v>
      </c>
      <c r="CZ289" s="82">
        <f>CZ268-CZ268*SUM($J$179:CZ$179)</f>
        <v>0</v>
      </c>
      <c r="DA289" s="82">
        <f>DA268-DA268*SUM($J$179:DA$179)</f>
        <v>0</v>
      </c>
      <c r="DB289" s="82">
        <f>DB268-DB268*SUM($J$179:DB$179)</f>
        <v>0</v>
      </c>
      <c r="DC289" s="82">
        <f>DC268-DC268*SUM($J$179:DC$179)</f>
        <v>0</v>
      </c>
      <c r="DD289" s="82">
        <f>DD268-DD268*SUM($J$179:DD$179)</f>
        <v>0</v>
      </c>
      <c r="DE289" s="82">
        <f>DE268-DE268*SUM($J$179:DE$179)</f>
        <v>0</v>
      </c>
      <c r="DF289" s="82">
        <f>DF268-DF268*SUM($J$179:DF$179)</f>
        <v>0</v>
      </c>
      <c r="DG289" s="82">
        <f>DG268-DG268*SUM($J$179:DG$179)</f>
        <v>0</v>
      </c>
      <c r="DH289" s="82">
        <f>DH268-DH268*SUM($J$179:DH$179)</f>
        <v>0</v>
      </c>
      <c r="DI289" s="82">
        <f>DI268-DI268*SUM($J$179:DI$179)</f>
        <v>0</v>
      </c>
      <c r="DJ289" s="82">
        <f>DJ268-DJ268*SUM($J$179:DJ$179)</f>
        <v>0</v>
      </c>
      <c r="DK289" s="82">
        <f>DK268-DK268*SUM($J$179:DK$179)</f>
        <v>0</v>
      </c>
      <c r="DL289" s="82">
        <f>DL268-DL268*SUM($J$179:DL$179)</f>
        <v>0</v>
      </c>
      <c r="DM289" s="82">
        <f>DM268-DM268*SUM($J$179:DM$179)</f>
        <v>0</v>
      </c>
      <c r="DN289" s="82">
        <f>DN268-DN268*SUM($J$179:DN$179)</f>
        <v>0</v>
      </c>
      <c r="DO289" s="82">
        <f>DO268-DO268*SUM($J$179:DO$179)</f>
        <v>0</v>
      </c>
      <c r="DP289" s="82">
        <f>DP268-DP268*SUM($J$179:DP$179)</f>
        <v>0</v>
      </c>
      <c r="DQ289" s="82">
        <f>DQ268-DQ268*SUM($J$179:DQ$179)</f>
        <v>0</v>
      </c>
      <c r="DR289" s="82">
        <f>DR268-DR268*SUM($J$179:DR$179)</f>
        <v>0</v>
      </c>
      <c r="DS289" s="82">
        <f>DS268-DS268*SUM($J$179:DS$179)</f>
        <v>0</v>
      </c>
      <c r="DT289" s="82">
        <f>DT268-DT268*SUM($J$179:DT$179)</f>
        <v>0</v>
      </c>
      <c r="DU289" s="82">
        <f>DU268-DU268*SUM($J$179:DU$179)</f>
        <v>0</v>
      </c>
      <c r="DV289" s="82">
        <f>DV268-DV268*SUM($J$179:DV$179)</f>
        <v>0</v>
      </c>
      <c r="DW289" s="82">
        <f>DW268-DW268*SUM($J$179:DW$179)</f>
        <v>0</v>
      </c>
      <c r="DX289" s="82">
        <f>DX268-DX268*SUM($J$179:DX$179)</f>
        <v>0</v>
      </c>
      <c r="DY289" s="82">
        <f>DY268-DY268*SUM($J$179:DY$179)</f>
        <v>0</v>
      </c>
      <c r="DZ289" s="82">
        <f>DZ268-DZ268*SUM($J$179:DZ$179)</f>
        <v>0</v>
      </c>
      <c r="EA289" s="82">
        <f>EA268-EA268*SUM($J$179:EA$179)</f>
        <v>0</v>
      </c>
      <c r="EB289" s="82">
        <f>EB268-EB268*SUM($J$179:EB$179)</f>
        <v>0</v>
      </c>
    </row>
    <row r="290" spans="2:132" outlineLevel="1" x14ac:dyDescent="0.25">
      <c r="C290" s="317" t="s">
        <v>333</v>
      </c>
      <c r="E290" s="31">
        <f>Costs!$I$40</f>
        <v>0.4</v>
      </c>
      <c r="G290" s="52" t="s">
        <v>220</v>
      </c>
      <c r="J290" s="312">
        <f>$E$290</f>
        <v>0.4</v>
      </c>
      <c r="K290" s="312">
        <f t="shared" ref="K290:BV290" si="4216">$E$290</f>
        <v>0.4</v>
      </c>
      <c r="L290" s="312">
        <f t="shared" si="4216"/>
        <v>0.4</v>
      </c>
      <c r="M290" s="312">
        <f t="shared" si="4216"/>
        <v>0.4</v>
      </c>
      <c r="N290" s="312">
        <f t="shared" si="4216"/>
        <v>0.4</v>
      </c>
      <c r="O290" s="312">
        <f t="shared" si="4216"/>
        <v>0.4</v>
      </c>
      <c r="P290" s="312">
        <f t="shared" si="4216"/>
        <v>0.4</v>
      </c>
      <c r="Q290" s="312">
        <f t="shared" si="4216"/>
        <v>0.4</v>
      </c>
      <c r="R290" s="312">
        <f t="shared" si="4216"/>
        <v>0.4</v>
      </c>
      <c r="S290" s="312">
        <f t="shared" si="4216"/>
        <v>0.4</v>
      </c>
      <c r="T290" s="312">
        <f t="shared" si="4216"/>
        <v>0.4</v>
      </c>
      <c r="U290" s="312">
        <f t="shared" si="4216"/>
        <v>0.4</v>
      </c>
      <c r="V290" s="312">
        <f t="shared" si="4216"/>
        <v>0.4</v>
      </c>
      <c r="W290" s="312">
        <f t="shared" si="4216"/>
        <v>0.4</v>
      </c>
      <c r="X290" s="312">
        <f t="shared" si="4216"/>
        <v>0.4</v>
      </c>
      <c r="Y290" s="312">
        <f t="shared" si="4216"/>
        <v>0.4</v>
      </c>
      <c r="Z290" s="312">
        <f t="shared" si="4216"/>
        <v>0.4</v>
      </c>
      <c r="AA290" s="312">
        <f t="shared" si="4216"/>
        <v>0.4</v>
      </c>
      <c r="AB290" s="312">
        <f t="shared" si="4216"/>
        <v>0.4</v>
      </c>
      <c r="AC290" s="312">
        <f t="shared" si="4216"/>
        <v>0.4</v>
      </c>
      <c r="AD290" s="312">
        <f t="shared" si="4216"/>
        <v>0.4</v>
      </c>
      <c r="AE290" s="312">
        <f t="shared" si="4216"/>
        <v>0.4</v>
      </c>
      <c r="AF290" s="312">
        <f t="shared" si="4216"/>
        <v>0.4</v>
      </c>
      <c r="AG290" s="312">
        <f t="shared" si="4216"/>
        <v>0.4</v>
      </c>
      <c r="AH290" s="312">
        <f t="shared" si="4216"/>
        <v>0.4</v>
      </c>
      <c r="AI290" s="312">
        <f t="shared" si="4216"/>
        <v>0.4</v>
      </c>
      <c r="AJ290" s="312">
        <f t="shared" si="4216"/>
        <v>0.4</v>
      </c>
      <c r="AK290" s="312">
        <f t="shared" si="4216"/>
        <v>0.4</v>
      </c>
      <c r="AL290" s="312">
        <f t="shared" si="4216"/>
        <v>0.4</v>
      </c>
      <c r="AM290" s="312">
        <f t="shared" si="4216"/>
        <v>0.4</v>
      </c>
      <c r="AN290" s="312">
        <f t="shared" si="4216"/>
        <v>0.4</v>
      </c>
      <c r="AO290" s="312">
        <f t="shared" si="4216"/>
        <v>0.4</v>
      </c>
      <c r="AP290" s="312">
        <f t="shared" si="4216"/>
        <v>0.4</v>
      </c>
      <c r="AQ290" s="312">
        <f t="shared" si="4216"/>
        <v>0.4</v>
      </c>
      <c r="AR290" s="312">
        <f t="shared" si="4216"/>
        <v>0.4</v>
      </c>
      <c r="AS290" s="312">
        <f t="shared" si="4216"/>
        <v>0.4</v>
      </c>
      <c r="AT290" s="312">
        <f t="shared" si="4216"/>
        <v>0.4</v>
      </c>
      <c r="AU290" s="312">
        <f t="shared" si="4216"/>
        <v>0.4</v>
      </c>
      <c r="AV290" s="312">
        <f t="shared" si="4216"/>
        <v>0.4</v>
      </c>
      <c r="AW290" s="312">
        <f t="shared" si="4216"/>
        <v>0.4</v>
      </c>
      <c r="AX290" s="312">
        <f t="shared" si="4216"/>
        <v>0.4</v>
      </c>
      <c r="AY290" s="312">
        <f t="shared" si="4216"/>
        <v>0.4</v>
      </c>
      <c r="AZ290" s="312">
        <f t="shared" si="4216"/>
        <v>0.4</v>
      </c>
      <c r="BA290" s="312">
        <f t="shared" si="4216"/>
        <v>0.4</v>
      </c>
      <c r="BB290" s="312">
        <f t="shared" si="4216"/>
        <v>0.4</v>
      </c>
      <c r="BC290" s="312">
        <f t="shared" si="4216"/>
        <v>0.4</v>
      </c>
      <c r="BD290" s="312">
        <f t="shared" si="4216"/>
        <v>0.4</v>
      </c>
      <c r="BE290" s="312">
        <f t="shared" si="4216"/>
        <v>0.4</v>
      </c>
      <c r="BF290" s="312">
        <f t="shared" si="4216"/>
        <v>0.4</v>
      </c>
      <c r="BG290" s="312">
        <f t="shared" si="4216"/>
        <v>0.4</v>
      </c>
      <c r="BH290" s="312">
        <f t="shared" si="4216"/>
        <v>0.4</v>
      </c>
      <c r="BI290" s="312">
        <f t="shared" si="4216"/>
        <v>0.4</v>
      </c>
      <c r="BJ290" s="312">
        <f t="shared" si="4216"/>
        <v>0.4</v>
      </c>
      <c r="BK290" s="312">
        <f t="shared" si="4216"/>
        <v>0.4</v>
      </c>
      <c r="BL290" s="312">
        <f t="shared" si="4216"/>
        <v>0.4</v>
      </c>
      <c r="BM290" s="312">
        <f t="shared" si="4216"/>
        <v>0.4</v>
      </c>
      <c r="BN290" s="312">
        <f t="shared" si="4216"/>
        <v>0.4</v>
      </c>
      <c r="BO290" s="312">
        <f t="shared" si="4216"/>
        <v>0.4</v>
      </c>
      <c r="BP290" s="312">
        <f t="shared" si="4216"/>
        <v>0.4</v>
      </c>
      <c r="BQ290" s="312">
        <f t="shared" si="4216"/>
        <v>0.4</v>
      </c>
      <c r="BR290" s="312">
        <f t="shared" si="4216"/>
        <v>0.4</v>
      </c>
      <c r="BS290" s="312">
        <f t="shared" si="4216"/>
        <v>0.4</v>
      </c>
      <c r="BT290" s="312">
        <f t="shared" si="4216"/>
        <v>0.4</v>
      </c>
      <c r="BU290" s="312">
        <f t="shared" si="4216"/>
        <v>0.4</v>
      </c>
      <c r="BV290" s="312">
        <f t="shared" si="4216"/>
        <v>0.4</v>
      </c>
      <c r="BW290" s="312">
        <f t="shared" ref="BW290:EB290" si="4217">$E$290</f>
        <v>0.4</v>
      </c>
      <c r="BX290" s="312">
        <f t="shared" si="4217"/>
        <v>0.4</v>
      </c>
      <c r="BY290" s="312">
        <f t="shared" si="4217"/>
        <v>0.4</v>
      </c>
      <c r="BZ290" s="312">
        <f t="shared" si="4217"/>
        <v>0.4</v>
      </c>
      <c r="CA290" s="312">
        <f t="shared" si="4217"/>
        <v>0.4</v>
      </c>
      <c r="CB290" s="312">
        <f t="shared" si="4217"/>
        <v>0.4</v>
      </c>
      <c r="CC290" s="312">
        <f t="shared" si="4217"/>
        <v>0.4</v>
      </c>
      <c r="CD290" s="312">
        <f t="shared" si="4217"/>
        <v>0.4</v>
      </c>
      <c r="CE290" s="312">
        <f t="shared" si="4217"/>
        <v>0.4</v>
      </c>
      <c r="CF290" s="312">
        <f t="shared" si="4217"/>
        <v>0.4</v>
      </c>
      <c r="CG290" s="312">
        <f t="shared" si="4217"/>
        <v>0.4</v>
      </c>
      <c r="CH290" s="312">
        <f t="shared" si="4217"/>
        <v>0.4</v>
      </c>
      <c r="CI290" s="312">
        <f t="shared" si="4217"/>
        <v>0.4</v>
      </c>
      <c r="CJ290" s="312">
        <f t="shared" si="4217"/>
        <v>0.4</v>
      </c>
      <c r="CK290" s="312">
        <f t="shared" si="4217"/>
        <v>0.4</v>
      </c>
      <c r="CL290" s="312">
        <f t="shared" si="4217"/>
        <v>0.4</v>
      </c>
      <c r="CM290" s="312">
        <f t="shared" si="4217"/>
        <v>0.4</v>
      </c>
      <c r="CN290" s="312">
        <f t="shared" si="4217"/>
        <v>0.4</v>
      </c>
      <c r="CO290" s="312">
        <f t="shared" si="4217"/>
        <v>0.4</v>
      </c>
      <c r="CP290" s="312">
        <f t="shared" si="4217"/>
        <v>0.4</v>
      </c>
      <c r="CQ290" s="312">
        <f t="shared" si="4217"/>
        <v>0.4</v>
      </c>
      <c r="CR290" s="312">
        <f t="shared" si="4217"/>
        <v>0.4</v>
      </c>
      <c r="CS290" s="312">
        <f t="shared" si="4217"/>
        <v>0.4</v>
      </c>
      <c r="CT290" s="312">
        <f t="shared" si="4217"/>
        <v>0.4</v>
      </c>
      <c r="CU290" s="312">
        <f t="shared" si="4217"/>
        <v>0.4</v>
      </c>
      <c r="CV290" s="312">
        <f t="shared" si="4217"/>
        <v>0.4</v>
      </c>
      <c r="CW290" s="312">
        <f t="shared" si="4217"/>
        <v>0.4</v>
      </c>
      <c r="CX290" s="312">
        <f t="shared" si="4217"/>
        <v>0.4</v>
      </c>
      <c r="CY290" s="312">
        <f t="shared" si="4217"/>
        <v>0.4</v>
      </c>
      <c r="CZ290" s="312">
        <f t="shared" si="4217"/>
        <v>0.4</v>
      </c>
      <c r="DA290" s="312">
        <f t="shared" si="4217"/>
        <v>0.4</v>
      </c>
      <c r="DB290" s="312">
        <f t="shared" si="4217"/>
        <v>0.4</v>
      </c>
      <c r="DC290" s="312">
        <f t="shared" si="4217"/>
        <v>0.4</v>
      </c>
      <c r="DD290" s="312">
        <f t="shared" si="4217"/>
        <v>0.4</v>
      </c>
      <c r="DE290" s="312">
        <f t="shared" si="4217"/>
        <v>0.4</v>
      </c>
      <c r="DF290" s="312">
        <f t="shared" si="4217"/>
        <v>0.4</v>
      </c>
      <c r="DG290" s="312">
        <f t="shared" si="4217"/>
        <v>0.4</v>
      </c>
      <c r="DH290" s="312">
        <f t="shared" si="4217"/>
        <v>0.4</v>
      </c>
      <c r="DI290" s="312">
        <f t="shared" si="4217"/>
        <v>0.4</v>
      </c>
      <c r="DJ290" s="312">
        <f t="shared" si="4217"/>
        <v>0.4</v>
      </c>
      <c r="DK290" s="312">
        <f t="shared" si="4217"/>
        <v>0.4</v>
      </c>
      <c r="DL290" s="312">
        <f t="shared" si="4217"/>
        <v>0.4</v>
      </c>
      <c r="DM290" s="312">
        <f t="shared" si="4217"/>
        <v>0.4</v>
      </c>
      <c r="DN290" s="312">
        <f t="shared" si="4217"/>
        <v>0.4</v>
      </c>
      <c r="DO290" s="312">
        <f t="shared" si="4217"/>
        <v>0.4</v>
      </c>
      <c r="DP290" s="312">
        <f t="shared" si="4217"/>
        <v>0.4</v>
      </c>
      <c r="DQ290" s="312">
        <f t="shared" si="4217"/>
        <v>0.4</v>
      </c>
      <c r="DR290" s="312">
        <f t="shared" si="4217"/>
        <v>0.4</v>
      </c>
      <c r="DS290" s="312">
        <f t="shared" si="4217"/>
        <v>0.4</v>
      </c>
      <c r="DT290" s="312">
        <f t="shared" si="4217"/>
        <v>0.4</v>
      </c>
      <c r="DU290" s="312">
        <f t="shared" si="4217"/>
        <v>0.4</v>
      </c>
      <c r="DV290" s="312">
        <f t="shared" si="4217"/>
        <v>0.4</v>
      </c>
      <c r="DW290" s="312">
        <f t="shared" si="4217"/>
        <v>0.4</v>
      </c>
      <c r="DX290" s="312">
        <f t="shared" si="4217"/>
        <v>0.4</v>
      </c>
      <c r="DY290" s="312">
        <f t="shared" si="4217"/>
        <v>0.4</v>
      </c>
      <c r="DZ290" s="312">
        <f t="shared" si="4217"/>
        <v>0.4</v>
      </c>
      <c r="EA290" s="312">
        <f t="shared" si="4217"/>
        <v>0.4</v>
      </c>
      <c r="EB290" s="312">
        <f t="shared" si="4217"/>
        <v>0.4</v>
      </c>
    </row>
    <row r="291" spans="2:132" outlineLevel="1" x14ac:dyDescent="0.25">
      <c r="C291" s="329" t="s">
        <v>545</v>
      </c>
      <c r="D291" s="38"/>
      <c r="E291" s="38"/>
      <c r="F291" s="38"/>
      <c r="G291" s="55" t="s">
        <v>220</v>
      </c>
      <c r="H291" s="316">
        <f t="shared" ref="H291" si="4218">SUM(J291:EB291)</f>
        <v>0</v>
      </c>
      <c r="I291" s="38"/>
      <c r="J291" s="314">
        <f>J289*J290</f>
        <v>0</v>
      </c>
      <c r="K291" s="314">
        <f t="shared" ref="K291" si="4219">K289*K290</f>
        <v>0</v>
      </c>
      <c r="L291" s="314">
        <f t="shared" ref="L291" si="4220">L289*L290</f>
        <v>0</v>
      </c>
      <c r="M291" s="314">
        <f t="shared" ref="M291" si="4221">M289*M290</f>
        <v>0</v>
      </c>
      <c r="N291" s="314">
        <f t="shared" ref="N291" si="4222">N289*N290</f>
        <v>0</v>
      </c>
      <c r="O291" s="314">
        <f t="shared" ref="O291" si="4223">O289*O290</f>
        <v>0</v>
      </c>
      <c r="P291" s="314">
        <f t="shared" ref="P291" si="4224">P289*P290</f>
        <v>0</v>
      </c>
      <c r="Q291" s="314">
        <f t="shared" ref="Q291" si="4225">Q289*Q290</f>
        <v>0</v>
      </c>
      <c r="R291" s="314">
        <f t="shared" ref="R291" si="4226">R289*R290</f>
        <v>0</v>
      </c>
      <c r="S291" s="314">
        <f t="shared" ref="S291" si="4227">S289*S290</f>
        <v>0</v>
      </c>
      <c r="T291" s="314">
        <f t="shared" ref="T291" si="4228">T289*T290</f>
        <v>0</v>
      </c>
      <c r="U291" s="314">
        <f t="shared" ref="U291" si="4229">U289*U290</f>
        <v>0</v>
      </c>
      <c r="V291" s="314">
        <f t="shared" ref="V291" si="4230">V289*V290</f>
        <v>0</v>
      </c>
      <c r="W291" s="314">
        <f t="shared" ref="W291" si="4231">W289*W290</f>
        <v>0</v>
      </c>
      <c r="X291" s="314">
        <f t="shared" ref="X291" si="4232">X289*X290</f>
        <v>0</v>
      </c>
      <c r="Y291" s="314">
        <f t="shared" ref="Y291" si="4233">Y289*Y290</f>
        <v>0</v>
      </c>
      <c r="Z291" s="314">
        <f t="shared" ref="Z291" si="4234">Z289*Z290</f>
        <v>0</v>
      </c>
      <c r="AA291" s="314">
        <f t="shared" ref="AA291" si="4235">AA289*AA290</f>
        <v>0</v>
      </c>
      <c r="AB291" s="314">
        <f t="shared" ref="AB291" si="4236">AB289*AB290</f>
        <v>0</v>
      </c>
      <c r="AC291" s="314">
        <f t="shared" ref="AC291" si="4237">AC289*AC290</f>
        <v>0</v>
      </c>
      <c r="AD291" s="314">
        <f t="shared" ref="AD291" si="4238">AD289*AD290</f>
        <v>0</v>
      </c>
      <c r="AE291" s="314">
        <f t="shared" ref="AE291" si="4239">AE289*AE290</f>
        <v>0</v>
      </c>
      <c r="AF291" s="314">
        <f t="shared" ref="AF291" si="4240">AF289*AF290</f>
        <v>0</v>
      </c>
      <c r="AG291" s="314">
        <f t="shared" ref="AG291" si="4241">AG289*AG290</f>
        <v>0</v>
      </c>
      <c r="AH291" s="314">
        <f t="shared" ref="AH291" si="4242">AH289*AH290</f>
        <v>0</v>
      </c>
      <c r="AI291" s="314">
        <f t="shared" ref="AI291" si="4243">AI289*AI290</f>
        <v>0</v>
      </c>
      <c r="AJ291" s="314">
        <f t="shared" ref="AJ291" si="4244">AJ289*AJ290</f>
        <v>0</v>
      </c>
      <c r="AK291" s="314">
        <f t="shared" ref="AK291" si="4245">AK289*AK290</f>
        <v>0</v>
      </c>
      <c r="AL291" s="314">
        <f t="shared" ref="AL291" si="4246">AL289*AL290</f>
        <v>0</v>
      </c>
      <c r="AM291" s="314">
        <f t="shared" ref="AM291" si="4247">AM289*AM290</f>
        <v>0</v>
      </c>
      <c r="AN291" s="314">
        <f t="shared" ref="AN291" si="4248">AN289*AN290</f>
        <v>0</v>
      </c>
      <c r="AO291" s="314">
        <f t="shared" ref="AO291" si="4249">AO289*AO290</f>
        <v>0</v>
      </c>
      <c r="AP291" s="314">
        <f t="shared" ref="AP291" si="4250">AP289*AP290</f>
        <v>0</v>
      </c>
      <c r="AQ291" s="314">
        <f t="shared" ref="AQ291" si="4251">AQ289*AQ290</f>
        <v>0</v>
      </c>
      <c r="AR291" s="314">
        <f t="shared" ref="AR291" si="4252">AR289*AR290</f>
        <v>0</v>
      </c>
      <c r="AS291" s="314">
        <f t="shared" ref="AS291" si="4253">AS289*AS290</f>
        <v>0</v>
      </c>
      <c r="AT291" s="314">
        <f t="shared" ref="AT291" si="4254">AT289*AT290</f>
        <v>0</v>
      </c>
      <c r="AU291" s="314">
        <f t="shared" ref="AU291" si="4255">AU289*AU290</f>
        <v>0</v>
      </c>
      <c r="AV291" s="314">
        <f t="shared" ref="AV291" si="4256">AV289*AV290</f>
        <v>0</v>
      </c>
      <c r="AW291" s="314">
        <f t="shared" ref="AW291" si="4257">AW289*AW290</f>
        <v>0</v>
      </c>
      <c r="AX291" s="314">
        <f t="shared" ref="AX291" si="4258">AX289*AX290</f>
        <v>0</v>
      </c>
      <c r="AY291" s="314">
        <f t="shared" ref="AY291" si="4259">AY289*AY290</f>
        <v>0</v>
      </c>
      <c r="AZ291" s="314">
        <f t="shared" ref="AZ291" si="4260">AZ289*AZ290</f>
        <v>0</v>
      </c>
      <c r="BA291" s="314">
        <f t="shared" ref="BA291" si="4261">BA289*BA290</f>
        <v>0</v>
      </c>
      <c r="BB291" s="314">
        <f t="shared" ref="BB291" si="4262">BB289*BB290</f>
        <v>0</v>
      </c>
      <c r="BC291" s="314">
        <f t="shared" ref="BC291" si="4263">BC289*BC290</f>
        <v>0</v>
      </c>
      <c r="BD291" s="314">
        <f t="shared" ref="BD291" si="4264">BD289*BD290</f>
        <v>0</v>
      </c>
      <c r="BE291" s="314">
        <f t="shared" ref="BE291" si="4265">BE289*BE290</f>
        <v>0</v>
      </c>
      <c r="BF291" s="314">
        <f t="shared" ref="BF291" si="4266">BF289*BF290</f>
        <v>0</v>
      </c>
      <c r="BG291" s="314">
        <f t="shared" ref="BG291" si="4267">BG289*BG290</f>
        <v>0</v>
      </c>
      <c r="BH291" s="314">
        <f t="shared" ref="BH291" si="4268">BH289*BH290</f>
        <v>0</v>
      </c>
      <c r="BI291" s="314">
        <f t="shared" ref="BI291" si="4269">BI289*BI290</f>
        <v>0</v>
      </c>
      <c r="BJ291" s="314">
        <f t="shared" ref="BJ291" si="4270">BJ289*BJ290</f>
        <v>0</v>
      </c>
      <c r="BK291" s="314">
        <f t="shared" ref="BK291" si="4271">BK289*BK290</f>
        <v>0</v>
      </c>
      <c r="BL291" s="314">
        <f t="shared" ref="BL291" si="4272">BL289*BL290</f>
        <v>0</v>
      </c>
      <c r="BM291" s="314">
        <f t="shared" ref="BM291" si="4273">BM289*BM290</f>
        <v>0</v>
      </c>
      <c r="BN291" s="314">
        <f t="shared" ref="BN291" si="4274">BN289*BN290</f>
        <v>0</v>
      </c>
      <c r="BO291" s="314">
        <f t="shared" ref="BO291" si="4275">BO289*BO290</f>
        <v>0</v>
      </c>
      <c r="BP291" s="314">
        <f t="shared" ref="BP291" si="4276">BP289*BP290</f>
        <v>0</v>
      </c>
      <c r="BQ291" s="314">
        <f t="shared" ref="BQ291" si="4277">BQ289*BQ290</f>
        <v>0</v>
      </c>
      <c r="BR291" s="314">
        <f t="shared" ref="BR291" si="4278">BR289*BR290</f>
        <v>0</v>
      </c>
      <c r="BS291" s="314">
        <f t="shared" ref="BS291" si="4279">BS289*BS290</f>
        <v>0</v>
      </c>
      <c r="BT291" s="314">
        <f t="shared" ref="BT291" si="4280">BT289*BT290</f>
        <v>0</v>
      </c>
      <c r="BU291" s="314">
        <f t="shared" ref="BU291" si="4281">BU289*BU290</f>
        <v>0</v>
      </c>
      <c r="BV291" s="314">
        <f t="shared" ref="BV291" si="4282">BV289*BV290</f>
        <v>0</v>
      </c>
      <c r="BW291" s="314">
        <f t="shared" ref="BW291" si="4283">BW289*BW290</f>
        <v>0</v>
      </c>
      <c r="BX291" s="314">
        <f t="shared" ref="BX291" si="4284">BX289*BX290</f>
        <v>0</v>
      </c>
      <c r="BY291" s="314">
        <f t="shared" ref="BY291" si="4285">BY289*BY290</f>
        <v>0</v>
      </c>
      <c r="BZ291" s="314">
        <f t="shared" ref="BZ291" si="4286">BZ289*BZ290</f>
        <v>0</v>
      </c>
      <c r="CA291" s="314">
        <f t="shared" ref="CA291" si="4287">CA289*CA290</f>
        <v>0</v>
      </c>
      <c r="CB291" s="314">
        <f t="shared" ref="CB291" si="4288">CB289*CB290</f>
        <v>0</v>
      </c>
      <c r="CC291" s="314">
        <f t="shared" ref="CC291" si="4289">CC289*CC290</f>
        <v>0</v>
      </c>
      <c r="CD291" s="314">
        <f t="shared" ref="CD291" si="4290">CD289*CD290</f>
        <v>0</v>
      </c>
      <c r="CE291" s="314">
        <f t="shared" ref="CE291" si="4291">CE289*CE290</f>
        <v>0</v>
      </c>
      <c r="CF291" s="314">
        <f t="shared" ref="CF291" si="4292">CF289*CF290</f>
        <v>0</v>
      </c>
      <c r="CG291" s="314">
        <f t="shared" ref="CG291" si="4293">CG289*CG290</f>
        <v>0</v>
      </c>
      <c r="CH291" s="314">
        <f t="shared" ref="CH291" si="4294">CH289*CH290</f>
        <v>0</v>
      </c>
      <c r="CI291" s="314">
        <f t="shared" ref="CI291" si="4295">CI289*CI290</f>
        <v>0</v>
      </c>
      <c r="CJ291" s="314">
        <f t="shared" ref="CJ291" si="4296">CJ289*CJ290</f>
        <v>0</v>
      </c>
      <c r="CK291" s="314">
        <f t="shared" ref="CK291" si="4297">CK289*CK290</f>
        <v>0</v>
      </c>
      <c r="CL291" s="314">
        <f t="shared" ref="CL291" si="4298">CL289*CL290</f>
        <v>0</v>
      </c>
      <c r="CM291" s="314">
        <f t="shared" ref="CM291" si="4299">CM289*CM290</f>
        <v>0</v>
      </c>
      <c r="CN291" s="314">
        <f t="shared" ref="CN291" si="4300">CN289*CN290</f>
        <v>0</v>
      </c>
      <c r="CO291" s="314">
        <f t="shared" ref="CO291" si="4301">CO289*CO290</f>
        <v>0</v>
      </c>
      <c r="CP291" s="314">
        <f t="shared" ref="CP291" si="4302">CP289*CP290</f>
        <v>0</v>
      </c>
      <c r="CQ291" s="314">
        <f t="shared" ref="CQ291" si="4303">CQ289*CQ290</f>
        <v>0</v>
      </c>
      <c r="CR291" s="314">
        <f t="shared" ref="CR291" si="4304">CR289*CR290</f>
        <v>0</v>
      </c>
      <c r="CS291" s="314">
        <f t="shared" ref="CS291" si="4305">CS289*CS290</f>
        <v>0</v>
      </c>
      <c r="CT291" s="314">
        <f t="shared" ref="CT291" si="4306">CT289*CT290</f>
        <v>0</v>
      </c>
      <c r="CU291" s="314">
        <f t="shared" ref="CU291" si="4307">CU289*CU290</f>
        <v>0</v>
      </c>
      <c r="CV291" s="314">
        <f t="shared" ref="CV291" si="4308">CV289*CV290</f>
        <v>0</v>
      </c>
      <c r="CW291" s="314">
        <f t="shared" ref="CW291" si="4309">CW289*CW290</f>
        <v>0</v>
      </c>
      <c r="CX291" s="314">
        <f t="shared" ref="CX291" si="4310">CX289*CX290</f>
        <v>0</v>
      </c>
      <c r="CY291" s="314">
        <f t="shared" ref="CY291" si="4311">CY289*CY290</f>
        <v>0</v>
      </c>
      <c r="CZ291" s="314">
        <f t="shared" ref="CZ291" si="4312">CZ289*CZ290</f>
        <v>0</v>
      </c>
      <c r="DA291" s="314">
        <f t="shared" ref="DA291" si="4313">DA289*DA290</f>
        <v>0</v>
      </c>
      <c r="DB291" s="314">
        <f t="shared" ref="DB291" si="4314">DB289*DB290</f>
        <v>0</v>
      </c>
      <c r="DC291" s="314">
        <f t="shared" ref="DC291" si="4315">DC289*DC290</f>
        <v>0</v>
      </c>
      <c r="DD291" s="314">
        <f t="shared" ref="DD291" si="4316">DD289*DD290</f>
        <v>0</v>
      </c>
      <c r="DE291" s="314">
        <f t="shared" ref="DE291" si="4317">DE289*DE290</f>
        <v>0</v>
      </c>
      <c r="DF291" s="314">
        <f t="shared" ref="DF291" si="4318">DF289*DF290</f>
        <v>0</v>
      </c>
      <c r="DG291" s="314">
        <f t="shared" ref="DG291" si="4319">DG289*DG290</f>
        <v>0</v>
      </c>
      <c r="DH291" s="314">
        <f t="shared" ref="DH291" si="4320">DH289*DH290</f>
        <v>0</v>
      </c>
      <c r="DI291" s="314">
        <f t="shared" ref="DI291" si="4321">DI289*DI290</f>
        <v>0</v>
      </c>
      <c r="DJ291" s="314">
        <f t="shared" ref="DJ291" si="4322">DJ289*DJ290</f>
        <v>0</v>
      </c>
      <c r="DK291" s="314">
        <f t="shared" ref="DK291" si="4323">DK289*DK290</f>
        <v>0</v>
      </c>
      <c r="DL291" s="314">
        <f t="shared" ref="DL291" si="4324">DL289*DL290</f>
        <v>0</v>
      </c>
      <c r="DM291" s="314">
        <f t="shared" ref="DM291" si="4325">DM289*DM290</f>
        <v>0</v>
      </c>
      <c r="DN291" s="314">
        <f t="shared" ref="DN291" si="4326">DN289*DN290</f>
        <v>0</v>
      </c>
      <c r="DO291" s="314">
        <f t="shared" ref="DO291" si="4327">DO289*DO290</f>
        <v>0</v>
      </c>
      <c r="DP291" s="314">
        <f t="shared" ref="DP291" si="4328">DP289*DP290</f>
        <v>0</v>
      </c>
      <c r="DQ291" s="314">
        <f t="shared" ref="DQ291" si="4329">DQ289*DQ290</f>
        <v>0</v>
      </c>
      <c r="DR291" s="314">
        <f t="shared" ref="DR291" si="4330">DR289*DR290</f>
        <v>0</v>
      </c>
      <c r="DS291" s="314">
        <f t="shared" ref="DS291" si="4331">DS289*DS290</f>
        <v>0</v>
      </c>
      <c r="DT291" s="314">
        <f t="shared" ref="DT291" si="4332">DT289*DT290</f>
        <v>0</v>
      </c>
      <c r="DU291" s="314">
        <f t="shared" ref="DU291" si="4333">DU289*DU290</f>
        <v>0</v>
      </c>
      <c r="DV291" s="314">
        <f t="shared" ref="DV291" si="4334">DV289*DV290</f>
        <v>0</v>
      </c>
      <c r="DW291" s="314">
        <f t="shared" ref="DW291" si="4335">DW289*DW290</f>
        <v>0</v>
      </c>
      <c r="DX291" s="314">
        <f t="shared" ref="DX291" si="4336">DX289*DX290</f>
        <v>0</v>
      </c>
      <c r="DY291" s="314">
        <f t="shared" ref="DY291" si="4337">DY289*DY290</f>
        <v>0</v>
      </c>
      <c r="DZ291" s="314">
        <f t="shared" ref="DZ291" si="4338">DZ289*DZ290</f>
        <v>0</v>
      </c>
      <c r="EA291" s="314">
        <f t="shared" ref="EA291" si="4339">EA289*EA290</f>
        <v>0</v>
      </c>
      <c r="EB291" s="314">
        <f t="shared" ref="EB291" si="4340">EB289*EB290</f>
        <v>0</v>
      </c>
    </row>
    <row r="292" spans="2:132" outlineLevel="1" x14ac:dyDescent="0.25">
      <c r="C292" s="324" t="s">
        <v>417</v>
      </c>
      <c r="D292" s="34"/>
      <c r="E292" s="34"/>
      <c r="F292" s="34"/>
      <c r="G292" s="67" t="s">
        <v>215</v>
      </c>
      <c r="H292" s="34"/>
      <c r="I292" s="34"/>
      <c r="J292" s="126">
        <f>J$13</f>
        <v>1</v>
      </c>
      <c r="K292" s="126">
        <f t="shared" ref="K292:BV292" si="4341">K$13</f>
        <v>1.0026792493128671</v>
      </c>
      <c r="L292" s="126">
        <f>L$13</f>
        <v>1.0056539350998608</v>
      </c>
      <c r="M292" s="126">
        <f t="shared" si="4341"/>
        <v>1.0085410656939733</v>
      </c>
      <c r="N292" s="126">
        <f t="shared" si="4341"/>
        <v>1.0114364849476103</v>
      </c>
      <c r="O292" s="126">
        <f t="shared" si="4341"/>
        <v>1.0143402166566737</v>
      </c>
      <c r="P292" s="126">
        <f t="shared" si="4341"/>
        <v>1.0172522846853813</v>
      </c>
      <c r="Q292" s="126">
        <f t="shared" si="4341"/>
        <v>1.0201727129664624</v>
      </c>
      <c r="R292" s="126">
        <f t="shared" si="4341"/>
        <v>1.0231015255013547</v>
      </c>
      <c r="S292" s="126">
        <f t="shared" si="4341"/>
        <v>1.0260387463604019</v>
      </c>
      <c r="T292" s="126">
        <f t="shared" si="4341"/>
        <v>1.028984399683051</v>
      </c>
      <c r="U292" s="126">
        <f t="shared" si="4341"/>
        <v>1.0319385096780509</v>
      </c>
      <c r="V292" s="126">
        <f t="shared" si="4341"/>
        <v>1.0349011006236515</v>
      </c>
      <c r="W292" s="126">
        <f t="shared" si="4341"/>
        <v>1.0377730230388176</v>
      </c>
      <c r="X292" s="126">
        <f t="shared" si="4341"/>
        <v>1.0408518228283561</v>
      </c>
      <c r="Y292" s="126">
        <f t="shared" si="4341"/>
        <v>1.0438400029932626</v>
      </c>
      <c r="Z292" s="126">
        <f t="shared" si="4341"/>
        <v>1.046836761920777</v>
      </c>
      <c r="AA292" s="126">
        <f t="shared" si="4341"/>
        <v>1.0498421242396576</v>
      </c>
      <c r="AB292" s="126">
        <f t="shared" si="4341"/>
        <v>1.05285611464937</v>
      </c>
      <c r="AC292" s="126">
        <f t="shared" si="4341"/>
        <v>1.0558787579202888</v>
      </c>
      <c r="AD292" s="126">
        <f t="shared" si="4341"/>
        <v>1.0589100788939025</v>
      </c>
      <c r="AE292" s="126">
        <f t="shared" si="4341"/>
        <v>1.0619501024830165</v>
      </c>
      <c r="AF292" s="126">
        <f t="shared" si="4341"/>
        <v>1.0649988536719583</v>
      </c>
      <c r="AG292" s="126">
        <f t="shared" si="4341"/>
        <v>1.0680563575167832</v>
      </c>
      <c r="AH292" s="126">
        <f t="shared" si="4341"/>
        <v>1.0711226391454798</v>
      </c>
      <c r="AI292" s="126">
        <f t="shared" si="4341"/>
        <v>1.0739924437404067</v>
      </c>
      <c r="AJ292" s="126">
        <f t="shared" si="4341"/>
        <v>1.0771786970311998</v>
      </c>
      <c r="AK292" s="126">
        <f t="shared" si="4341"/>
        <v>1.0802711679727233</v>
      </c>
      <c r="AL292" s="126">
        <f t="shared" si="4341"/>
        <v>1.0833725170851116</v>
      </c>
      <c r="AM292" s="126">
        <f t="shared" si="4341"/>
        <v>1.0864827698566941</v>
      </c>
      <c r="AN292" s="126">
        <f t="shared" si="4341"/>
        <v>1.0896019518489746</v>
      </c>
      <c r="AO292" s="126">
        <f t="shared" si="4341"/>
        <v>1.0927300886968412</v>
      </c>
      <c r="AP292" s="126">
        <f t="shared" si="4341"/>
        <v>1.0958672061087775</v>
      </c>
      <c r="AQ292" s="126">
        <f t="shared" si="4341"/>
        <v>1.0990133298670732</v>
      </c>
      <c r="AR292" s="126">
        <f t="shared" si="4341"/>
        <v>1.1021684858280367</v>
      </c>
      <c r="AS292" s="126">
        <f t="shared" si="4341"/>
        <v>1.1053326999222071</v>
      </c>
      <c r="AT292" s="126">
        <f t="shared" si="4341"/>
        <v>1.1085059981545673</v>
      </c>
      <c r="AU292" s="126">
        <f t="shared" si="4341"/>
        <v>1.111475962088432</v>
      </c>
      <c r="AV292" s="126">
        <f t="shared" si="4341"/>
        <v>1.1147734191259395</v>
      </c>
      <c r="AW292" s="126">
        <f t="shared" si="4341"/>
        <v>1.1179738207069689</v>
      </c>
      <c r="AX292" s="126">
        <f t="shared" si="4341"/>
        <v>1.1211834103167977</v>
      </c>
      <c r="AY292" s="126">
        <f t="shared" si="4341"/>
        <v>1.1244022143333261</v>
      </c>
      <c r="AZ292" s="126">
        <f t="shared" si="4341"/>
        <v>1.1276302592101826</v>
      </c>
      <c r="BA292" s="126">
        <f t="shared" si="4341"/>
        <v>1.1308675714769412</v>
      </c>
      <c r="BB292" s="126">
        <f t="shared" si="4341"/>
        <v>1.1341141777393395</v>
      </c>
      <c r="BC292" s="126">
        <f t="shared" si="4341"/>
        <v>1.1373701046794982</v>
      </c>
      <c r="BD292" s="126">
        <f t="shared" si="4341"/>
        <v>1.1406353790561385</v>
      </c>
      <c r="BE292" s="126">
        <f t="shared" si="4341"/>
        <v>1.1439100277048042</v>
      </c>
      <c r="BF292" s="126">
        <f t="shared" si="4341"/>
        <v>1.1471940775380809</v>
      </c>
      <c r="BG292" s="126">
        <f t="shared" si="4341"/>
        <v>1.15026769648205</v>
      </c>
      <c r="BH292" s="126">
        <f t="shared" si="4341"/>
        <v>1.1536802383994258</v>
      </c>
      <c r="BI292" s="126">
        <f t="shared" si="4341"/>
        <v>1.1569923375180708</v>
      </c>
      <c r="BJ292" s="126">
        <f t="shared" si="4341"/>
        <v>1.1603139453378331</v>
      </c>
      <c r="BK292" s="126">
        <f t="shared" si="4341"/>
        <v>1.1636450891572303</v>
      </c>
      <c r="BL292" s="126">
        <f t="shared" si="4341"/>
        <v>1.1669857963531516</v>
      </c>
      <c r="BM292" s="126">
        <f t="shared" si="4341"/>
        <v>1.1703360943810825</v>
      </c>
      <c r="BN292" s="126">
        <f t="shared" si="4341"/>
        <v>1.1736960107753303</v>
      </c>
      <c r="BO292" s="126">
        <f t="shared" si="4341"/>
        <v>1.1770655731492505</v>
      </c>
      <c r="BP292" s="126">
        <f t="shared" si="4341"/>
        <v>1.180444809195474</v>
      </c>
      <c r="BQ292" s="126">
        <f t="shared" si="4341"/>
        <v>1.1838337466861339</v>
      </c>
      <c r="BR292" s="126">
        <f t="shared" si="4341"/>
        <v>1.1872324134730949</v>
      </c>
      <c r="BS292" s="126">
        <f t="shared" si="4341"/>
        <v>1.1905270658589224</v>
      </c>
      <c r="BT292" s="126">
        <f t="shared" si="4341"/>
        <v>1.1940590467434065</v>
      </c>
      <c r="BU292" s="126">
        <f t="shared" si="4341"/>
        <v>1.1974870693312041</v>
      </c>
      <c r="BV292" s="126">
        <f t="shared" si="4341"/>
        <v>1.2009249334246579</v>
      </c>
      <c r="BW292" s="126">
        <f t="shared" ref="BW292:EB292" si="4342">BW$13</f>
        <v>1.204372667277734</v>
      </c>
      <c r="BX292" s="126">
        <f t="shared" si="4342"/>
        <v>1.2078302992255125</v>
      </c>
      <c r="BY292" s="126">
        <f t="shared" si="4342"/>
        <v>1.2112978576844211</v>
      </c>
      <c r="BZ292" s="126">
        <f t="shared" si="4342"/>
        <v>1.2147753711524676</v>
      </c>
      <c r="CA292" s="126">
        <f t="shared" si="4342"/>
        <v>1.2182628682094752</v>
      </c>
      <c r="CB292" s="126">
        <f t="shared" si="4342"/>
        <v>1.2217603775173165</v>
      </c>
      <c r="CC292" s="126">
        <f t="shared" si="4342"/>
        <v>1.2252679278201495</v>
      </c>
      <c r="CD292" s="126">
        <f t="shared" si="4342"/>
        <v>1.2287855479446541</v>
      </c>
      <c r="CE292" s="126">
        <f t="shared" si="4342"/>
        <v>1.232077770779646</v>
      </c>
      <c r="CF292" s="126">
        <f t="shared" si="4342"/>
        <v>1.23573302168438</v>
      </c>
      <c r="CG292" s="126">
        <f t="shared" si="4342"/>
        <v>1.2392806860334544</v>
      </c>
      <c r="CH292" s="126">
        <f t="shared" si="4342"/>
        <v>1.2428385353675644</v>
      </c>
      <c r="CI292" s="126">
        <f t="shared" si="4342"/>
        <v>1.2464065989267703</v>
      </c>
      <c r="CJ292" s="126">
        <f t="shared" si="4342"/>
        <v>1.2499849060350778</v>
      </c>
      <c r="CK292" s="126">
        <f t="shared" si="4342"/>
        <v>1.2535734861006791</v>
      </c>
      <c r="CL292" s="126">
        <f t="shared" si="4342"/>
        <v>1.257172368616194</v>
      </c>
      <c r="CM292" s="126">
        <f t="shared" si="4342"/>
        <v>1.2607815831589126</v>
      </c>
      <c r="CN292" s="126">
        <f t="shared" si="4342"/>
        <v>1.2644011593910389</v>
      </c>
      <c r="CO292" s="126">
        <f t="shared" si="4342"/>
        <v>1.2680311270599336</v>
      </c>
      <c r="CP292" s="126">
        <f t="shared" si="4342"/>
        <v>1.2716715159983594</v>
      </c>
      <c r="CQ292" s="126">
        <f t="shared" si="4342"/>
        <v>1.2750786410337906</v>
      </c>
      <c r="CR292" s="126">
        <f t="shared" si="4342"/>
        <v>1.2788614642181557</v>
      </c>
      <c r="CS292" s="126">
        <f t="shared" si="4342"/>
        <v>1.2825329459576562</v>
      </c>
      <c r="CT292" s="126">
        <f t="shared" si="4342"/>
        <v>1.2862149681493797</v>
      </c>
      <c r="CU292" s="126">
        <f t="shared" si="4342"/>
        <v>1.289907561053897</v>
      </c>
      <c r="CV292" s="126">
        <f t="shared" si="4342"/>
        <v>1.293610755018654</v>
      </c>
      <c r="CW292" s="126">
        <f t="shared" si="4342"/>
        <v>1.2973245804782207</v>
      </c>
      <c r="CX292" s="126">
        <f t="shared" si="4342"/>
        <v>1.3010490679545423</v>
      </c>
      <c r="CY292" s="126">
        <f t="shared" si="4342"/>
        <v>1.304784248057189</v>
      </c>
      <c r="CZ292" s="126">
        <f t="shared" si="4342"/>
        <v>1.3085301514836076</v>
      </c>
      <c r="DA292" s="126">
        <f t="shared" si="4342"/>
        <v>1.3122868090193751</v>
      </c>
      <c r="DB292" s="126">
        <f t="shared" si="4342"/>
        <v>1.3160542515384499</v>
      </c>
      <c r="DC292" s="126">
        <f t="shared" si="4342"/>
        <v>1.3195802889875801</v>
      </c>
      <c r="DD292" s="126">
        <f t="shared" si="4342"/>
        <v>1.323495136864544</v>
      </c>
      <c r="DE292" s="126">
        <f t="shared" si="4342"/>
        <v>1.3272947573576725</v>
      </c>
      <c r="DF292" s="126">
        <f t="shared" si="4342"/>
        <v>1.3311052861764079</v>
      </c>
      <c r="DG292" s="126">
        <f t="shared" si="4342"/>
        <v>1.3349267546374479</v>
      </c>
      <c r="DH292" s="126">
        <f t="shared" si="4342"/>
        <v>1.3387591941473977</v>
      </c>
      <c r="DI292" s="126">
        <f t="shared" si="4342"/>
        <v>1.3426026362030277</v>
      </c>
      <c r="DJ292" s="126">
        <f t="shared" si="4342"/>
        <v>1.3464571123915319</v>
      </c>
      <c r="DK292" s="126">
        <f t="shared" si="4342"/>
        <v>1.3503226543907885</v>
      </c>
      <c r="DL292" s="126">
        <f t="shared" si="4342"/>
        <v>1.3541992939696192</v>
      </c>
      <c r="DM292" s="126">
        <f t="shared" si="4342"/>
        <v>1.358087062988051</v>
      </c>
      <c r="DN292" s="126">
        <f t="shared" si="4342"/>
        <v>1.361985993397578</v>
      </c>
      <c r="DO292" s="126">
        <f t="shared" si="4342"/>
        <v>1.3657655991021458</v>
      </c>
      <c r="DP292" s="126">
        <f t="shared" si="4342"/>
        <v>1.3698174666548035</v>
      </c>
      <c r="DQ292" s="126">
        <f t="shared" si="4342"/>
        <v>1.3737500738651915</v>
      </c>
      <c r="DR292" s="126">
        <f t="shared" si="4342"/>
        <v>1.3776939711925826</v>
      </c>
      <c r="DS292" s="126">
        <f t="shared" si="4342"/>
        <v>1.381649191049759</v>
      </c>
      <c r="DT292" s="126">
        <f t="shared" si="4342"/>
        <v>1.385615765942557</v>
      </c>
      <c r="DU292" s="126">
        <f t="shared" si="4342"/>
        <v>1.3895937284701338</v>
      </c>
      <c r="DV292" s="126">
        <f t="shared" si="4342"/>
        <v>1.3935831113252357</v>
      </c>
      <c r="DW292" s="126">
        <f t="shared" si="4342"/>
        <v>1.3975839472944662</v>
      </c>
      <c r="DX292" s="126">
        <f t="shared" si="4342"/>
        <v>1.401596269258556</v>
      </c>
      <c r="DY292" s="126">
        <f t="shared" si="4342"/>
        <v>1.4056201101926329</v>
      </c>
      <c r="DZ292" s="126">
        <f t="shared" si="4342"/>
        <v>1.4096555031664932</v>
      </c>
      <c r="EA292" s="126">
        <f t="shared" si="4342"/>
        <v>1.4134323217047313</v>
      </c>
      <c r="EB292" s="126">
        <f t="shared" si="4342"/>
        <v>1.4176256038945581</v>
      </c>
    </row>
    <row r="293" spans="2:132" outlineLevel="1" x14ac:dyDescent="0.25">
      <c r="C293" s="320" t="s">
        <v>521</v>
      </c>
      <c r="D293" s="38"/>
      <c r="E293" s="38"/>
      <c r="F293" s="38"/>
      <c r="G293" s="52" t="s">
        <v>220</v>
      </c>
      <c r="H293" s="46">
        <f t="shared" ref="H293" si="4343">SUM(J293:EB293)</f>
        <v>0</v>
      </c>
      <c r="I293" s="38"/>
      <c r="J293" s="82">
        <f>J291*J292</f>
        <v>0</v>
      </c>
      <c r="K293" s="82">
        <f t="shared" ref="K293" si="4344">K291*K292</f>
        <v>0</v>
      </c>
      <c r="L293" s="82">
        <f t="shared" ref="L293" si="4345">L291*L292</f>
        <v>0</v>
      </c>
      <c r="M293" s="82">
        <f t="shared" ref="M293" si="4346">M291*M292</f>
        <v>0</v>
      </c>
      <c r="N293" s="82">
        <f t="shared" ref="N293" si="4347">N291*N292</f>
        <v>0</v>
      </c>
      <c r="O293" s="82">
        <f t="shared" ref="O293" si="4348">O291*O292</f>
        <v>0</v>
      </c>
      <c r="P293" s="82">
        <f t="shared" ref="P293" si="4349">P291*P292</f>
        <v>0</v>
      </c>
      <c r="Q293" s="82">
        <f t="shared" ref="Q293" si="4350">Q291*Q292</f>
        <v>0</v>
      </c>
      <c r="R293" s="82">
        <f t="shared" ref="R293" si="4351">R291*R292</f>
        <v>0</v>
      </c>
      <c r="S293" s="82">
        <f t="shared" ref="S293" si="4352">S291*S292</f>
        <v>0</v>
      </c>
      <c r="T293" s="82">
        <f t="shared" ref="T293" si="4353">T291*T292</f>
        <v>0</v>
      </c>
      <c r="U293" s="82">
        <f t="shared" ref="U293" si="4354">U291*U292</f>
        <v>0</v>
      </c>
      <c r="V293" s="82">
        <f t="shared" ref="V293" si="4355">V291*V292</f>
        <v>0</v>
      </c>
      <c r="W293" s="82">
        <f t="shared" ref="W293" si="4356">W291*W292</f>
        <v>0</v>
      </c>
      <c r="X293" s="82">
        <f t="shared" ref="X293" si="4357">X291*X292</f>
        <v>0</v>
      </c>
      <c r="Y293" s="82">
        <f t="shared" ref="Y293" si="4358">Y291*Y292</f>
        <v>0</v>
      </c>
      <c r="Z293" s="82">
        <f t="shared" ref="Z293" si="4359">Z291*Z292</f>
        <v>0</v>
      </c>
      <c r="AA293" s="82">
        <f t="shared" ref="AA293" si="4360">AA291*AA292</f>
        <v>0</v>
      </c>
      <c r="AB293" s="82">
        <f t="shared" ref="AB293" si="4361">AB291*AB292</f>
        <v>0</v>
      </c>
      <c r="AC293" s="82">
        <f t="shared" ref="AC293" si="4362">AC291*AC292</f>
        <v>0</v>
      </c>
      <c r="AD293" s="82">
        <f t="shared" ref="AD293" si="4363">AD291*AD292</f>
        <v>0</v>
      </c>
      <c r="AE293" s="82">
        <f t="shared" ref="AE293" si="4364">AE291*AE292</f>
        <v>0</v>
      </c>
      <c r="AF293" s="82">
        <f t="shared" ref="AF293" si="4365">AF291*AF292</f>
        <v>0</v>
      </c>
      <c r="AG293" s="82">
        <f t="shared" ref="AG293" si="4366">AG291*AG292</f>
        <v>0</v>
      </c>
      <c r="AH293" s="82">
        <f t="shared" ref="AH293" si="4367">AH291*AH292</f>
        <v>0</v>
      </c>
      <c r="AI293" s="82">
        <f t="shared" ref="AI293" si="4368">AI291*AI292</f>
        <v>0</v>
      </c>
      <c r="AJ293" s="82">
        <f t="shared" ref="AJ293" si="4369">AJ291*AJ292</f>
        <v>0</v>
      </c>
      <c r="AK293" s="82">
        <f t="shared" ref="AK293" si="4370">AK291*AK292</f>
        <v>0</v>
      </c>
      <c r="AL293" s="82">
        <f t="shared" ref="AL293" si="4371">AL291*AL292</f>
        <v>0</v>
      </c>
      <c r="AM293" s="82">
        <f t="shared" ref="AM293" si="4372">AM291*AM292</f>
        <v>0</v>
      </c>
      <c r="AN293" s="82">
        <f t="shared" ref="AN293" si="4373">AN291*AN292</f>
        <v>0</v>
      </c>
      <c r="AO293" s="82">
        <f t="shared" ref="AO293" si="4374">AO291*AO292</f>
        <v>0</v>
      </c>
      <c r="AP293" s="82">
        <f t="shared" ref="AP293" si="4375">AP291*AP292</f>
        <v>0</v>
      </c>
      <c r="AQ293" s="82">
        <f t="shared" ref="AQ293" si="4376">AQ291*AQ292</f>
        <v>0</v>
      </c>
      <c r="AR293" s="82">
        <f t="shared" ref="AR293" si="4377">AR291*AR292</f>
        <v>0</v>
      </c>
      <c r="AS293" s="82">
        <f t="shared" ref="AS293" si="4378">AS291*AS292</f>
        <v>0</v>
      </c>
      <c r="AT293" s="82">
        <f t="shared" ref="AT293" si="4379">AT291*AT292</f>
        <v>0</v>
      </c>
      <c r="AU293" s="82">
        <f t="shared" ref="AU293" si="4380">AU291*AU292</f>
        <v>0</v>
      </c>
      <c r="AV293" s="82">
        <f t="shared" ref="AV293" si="4381">AV291*AV292</f>
        <v>0</v>
      </c>
      <c r="AW293" s="82">
        <f t="shared" ref="AW293" si="4382">AW291*AW292</f>
        <v>0</v>
      </c>
      <c r="AX293" s="82">
        <f t="shared" ref="AX293" si="4383">AX291*AX292</f>
        <v>0</v>
      </c>
      <c r="AY293" s="82">
        <f t="shared" ref="AY293" si="4384">AY291*AY292</f>
        <v>0</v>
      </c>
      <c r="AZ293" s="82">
        <f t="shared" ref="AZ293" si="4385">AZ291*AZ292</f>
        <v>0</v>
      </c>
      <c r="BA293" s="82">
        <f t="shared" ref="BA293" si="4386">BA291*BA292</f>
        <v>0</v>
      </c>
      <c r="BB293" s="82">
        <f t="shared" ref="BB293" si="4387">BB291*BB292</f>
        <v>0</v>
      </c>
      <c r="BC293" s="82">
        <f t="shared" ref="BC293" si="4388">BC291*BC292</f>
        <v>0</v>
      </c>
      <c r="BD293" s="82">
        <f t="shared" ref="BD293" si="4389">BD291*BD292</f>
        <v>0</v>
      </c>
      <c r="BE293" s="82">
        <f t="shared" ref="BE293" si="4390">BE291*BE292</f>
        <v>0</v>
      </c>
      <c r="BF293" s="82">
        <f t="shared" ref="BF293" si="4391">BF291*BF292</f>
        <v>0</v>
      </c>
      <c r="BG293" s="82">
        <f t="shared" ref="BG293" si="4392">BG291*BG292</f>
        <v>0</v>
      </c>
      <c r="BH293" s="82">
        <f t="shared" ref="BH293" si="4393">BH291*BH292</f>
        <v>0</v>
      </c>
      <c r="BI293" s="82">
        <f t="shared" ref="BI293" si="4394">BI291*BI292</f>
        <v>0</v>
      </c>
      <c r="BJ293" s="82">
        <f t="shared" ref="BJ293" si="4395">BJ291*BJ292</f>
        <v>0</v>
      </c>
      <c r="BK293" s="82">
        <f t="shared" ref="BK293" si="4396">BK291*BK292</f>
        <v>0</v>
      </c>
      <c r="BL293" s="82">
        <f t="shared" ref="BL293" si="4397">BL291*BL292</f>
        <v>0</v>
      </c>
      <c r="BM293" s="82">
        <f t="shared" ref="BM293" si="4398">BM291*BM292</f>
        <v>0</v>
      </c>
      <c r="BN293" s="82">
        <f t="shared" ref="BN293" si="4399">BN291*BN292</f>
        <v>0</v>
      </c>
      <c r="BO293" s="82">
        <f t="shared" ref="BO293" si="4400">BO291*BO292</f>
        <v>0</v>
      </c>
      <c r="BP293" s="82">
        <f t="shared" ref="BP293" si="4401">BP291*BP292</f>
        <v>0</v>
      </c>
      <c r="BQ293" s="82">
        <f t="shared" ref="BQ293" si="4402">BQ291*BQ292</f>
        <v>0</v>
      </c>
      <c r="BR293" s="82">
        <f t="shared" ref="BR293" si="4403">BR291*BR292</f>
        <v>0</v>
      </c>
      <c r="BS293" s="82">
        <f t="shared" ref="BS293" si="4404">BS291*BS292</f>
        <v>0</v>
      </c>
      <c r="BT293" s="82">
        <f t="shared" ref="BT293" si="4405">BT291*BT292</f>
        <v>0</v>
      </c>
      <c r="BU293" s="82">
        <f t="shared" ref="BU293" si="4406">BU291*BU292</f>
        <v>0</v>
      </c>
      <c r="BV293" s="82">
        <f t="shared" ref="BV293" si="4407">BV291*BV292</f>
        <v>0</v>
      </c>
      <c r="BW293" s="82">
        <f t="shared" ref="BW293" si="4408">BW291*BW292</f>
        <v>0</v>
      </c>
      <c r="BX293" s="82">
        <f t="shared" ref="BX293" si="4409">BX291*BX292</f>
        <v>0</v>
      </c>
      <c r="BY293" s="82">
        <f t="shared" ref="BY293" si="4410">BY291*BY292</f>
        <v>0</v>
      </c>
      <c r="BZ293" s="82">
        <f t="shared" ref="BZ293" si="4411">BZ291*BZ292</f>
        <v>0</v>
      </c>
      <c r="CA293" s="82">
        <f t="shared" ref="CA293" si="4412">CA291*CA292</f>
        <v>0</v>
      </c>
      <c r="CB293" s="82">
        <f t="shared" ref="CB293" si="4413">CB291*CB292</f>
        <v>0</v>
      </c>
      <c r="CC293" s="82">
        <f t="shared" ref="CC293" si="4414">CC291*CC292</f>
        <v>0</v>
      </c>
      <c r="CD293" s="82">
        <f t="shared" ref="CD293" si="4415">CD291*CD292</f>
        <v>0</v>
      </c>
      <c r="CE293" s="82">
        <f t="shared" ref="CE293" si="4416">CE291*CE292</f>
        <v>0</v>
      </c>
      <c r="CF293" s="82">
        <f t="shared" ref="CF293" si="4417">CF291*CF292</f>
        <v>0</v>
      </c>
      <c r="CG293" s="82">
        <f t="shared" ref="CG293" si="4418">CG291*CG292</f>
        <v>0</v>
      </c>
      <c r="CH293" s="82">
        <f t="shared" ref="CH293" si="4419">CH291*CH292</f>
        <v>0</v>
      </c>
      <c r="CI293" s="82">
        <f t="shared" ref="CI293" si="4420">CI291*CI292</f>
        <v>0</v>
      </c>
      <c r="CJ293" s="82">
        <f t="shared" ref="CJ293" si="4421">CJ291*CJ292</f>
        <v>0</v>
      </c>
      <c r="CK293" s="82">
        <f t="shared" ref="CK293" si="4422">CK291*CK292</f>
        <v>0</v>
      </c>
      <c r="CL293" s="82">
        <f t="shared" ref="CL293" si="4423">CL291*CL292</f>
        <v>0</v>
      </c>
      <c r="CM293" s="82">
        <f t="shared" ref="CM293" si="4424">CM291*CM292</f>
        <v>0</v>
      </c>
      <c r="CN293" s="82">
        <f t="shared" ref="CN293" si="4425">CN291*CN292</f>
        <v>0</v>
      </c>
      <c r="CO293" s="82">
        <f t="shared" ref="CO293" si="4426">CO291*CO292</f>
        <v>0</v>
      </c>
      <c r="CP293" s="82">
        <f t="shared" ref="CP293" si="4427">CP291*CP292</f>
        <v>0</v>
      </c>
      <c r="CQ293" s="82">
        <f t="shared" ref="CQ293" si="4428">CQ291*CQ292</f>
        <v>0</v>
      </c>
      <c r="CR293" s="82">
        <f t="shared" ref="CR293" si="4429">CR291*CR292</f>
        <v>0</v>
      </c>
      <c r="CS293" s="82">
        <f t="shared" ref="CS293" si="4430">CS291*CS292</f>
        <v>0</v>
      </c>
      <c r="CT293" s="82">
        <f t="shared" ref="CT293" si="4431">CT291*CT292</f>
        <v>0</v>
      </c>
      <c r="CU293" s="82">
        <f t="shared" ref="CU293" si="4432">CU291*CU292</f>
        <v>0</v>
      </c>
      <c r="CV293" s="82">
        <f t="shared" ref="CV293" si="4433">CV291*CV292</f>
        <v>0</v>
      </c>
      <c r="CW293" s="82">
        <f t="shared" ref="CW293" si="4434">CW291*CW292</f>
        <v>0</v>
      </c>
      <c r="CX293" s="82">
        <f t="shared" ref="CX293" si="4435">CX291*CX292</f>
        <v>0</v>
      </c>
      <c r="CY293" s="82">
        <f t="shared" ref="CY293" si="4436">CY291*CY292</f>
        <v>0</v>
      </c>
      <c r="CZ293" s="82">
        <f t="shared" ref="CZ293" si="4437">CZ291*CZ292</f>
        <v>0</v>
      </c>
      <c r="DA293" s="82">
        <f t="shared" ref="DA293" si="4438">DA291*DA292</f>
        <v>0</v>
      </c>
      <c r="DB293" s="82">
        <f t="shared" ref="DB293" si="4439">DB291*DB292</f>
        <v>0</v>
      </c>
      <c r="DC293" s="82">
        <f t="shared" ref="DC293" si="4440">DC291*DC292</f>
        <v>0</v>
      </c>
      <c r="DD293" s="82">
        <f t="shared" ref="DD293" si="4441">DD291*DD292</f>
        <v>0</v>
      </c>
      <c r="DE293" s="82">
        <f t="shared" ref="DE293" si="4442">DE291*DE292</f>
        <v>0</v>
      </c>
      <c r="DF293" s="82">
        <f t="shared" ref="DF293" si="4443">DF291*DF292</f>
        <v>0</v>
      </c>
      <c r="DG293" s="82">
        <f t="shared" ref="DG293" si="4444">DG291*DG292</f>
        <v>0</v>
      </c>
      <c r="DH293" s="82">
        <f t="shared" ref="DH293" si="4445">DH291*DH292</f>
        <v>0</v>
      </c>
      <c r="DI293" s="82">
        <f t="shared" ref="DI293" si="4446">DI291*DI292</f>
        <v>0</v>
      </c>
      <c r="DJ293" s="82">
        <f t="shared" ref="DJ293" si="4447">DJ291*DJ292</f>
        <v>0</v>
      </c>
      <c r="DK293" s="82">
        <f t="shared" ref="DK293" si="4448">DK291*DK292</f>
        <v>0</v>
      </c>
      <c r="DL293" s="82">
        <f t="shared" ref="DL293" si="4449">DL291*DL292</f>
        <v>0</v>
      </c>
      <c r="DM293" s="82">
        <f t="shared" ref="DM293" si="4450">DM291*DM292</f>
        <v>0</v>
      </c>
      <c r="DN293" s="82">
        <f t="shared" ref="DN293" si="4451">DN291*DN292</f>
        <v>0</v>
      </c>
      <c r="DO293" s="82">
        <f t="shared" ref="DO293" si="4452">DO291*DO292</f>
        <v>0</v>
      </c>
      <c r="DP293" s="82">
        <f t="shared" ref="DP293" si="4453">DP291*DP292</f>
        <v>0</v>
      </c>
      <c r="DQ293" s="82">
        <f t="shared" ref="DQ293" si="4454">DQ291*DQ292</f>
        <v>0</v>
      </c>
      <c r="DR293" s="82">
        <f t="shared" ref="DR293" si="4455">DR291*DR292</f>
        <v>0</v>
      </c>
      <c r="DS293" s="82">
        <f t="shared" ref="DS293" si="4456">DS291*DS292</f>
        <v>0</v>
      </c>
      <c r="DT293" s="82">
        <f t="shared" ref="DT293" si="4457">DT291*DT292</f>
        <v>0</v>
      </c>
      <c r="DU293" s="82">
        <f t="shared" ref="DU293" si="4458">DU291*DU292</f>
        <v>0</v>
      </c>
      <c r="DV293" s="82">
        <f t="shared" ref="DV293" si="4459">DV291*DV292</f>
        <v>0</v>
      </c>
      <c r="DW293" s="82">
        <f t="shared" ref="DW293" si="4460">DW291*DW292</f>
        <v>0</v>
      </c>
      <c r="DX293" s="82">
        <f t="shared" ref="DX293" si="4461">DX291*DX292</f>
        <v>0</v>
      </c>
      <c r="DY293" s="82">
        <f t="shared" ref="DY293" si="4462">DY291*DY292</f>
        <v>0</v>
      </c>
      <c r="DZ293" s="82">
        <f t="shared" ref="DZ293" si="4463">DZ291*DZ292</f>
        <v>0</v>
      </c>
      <c r="EA293" s="82">
        <f t="shared" ref="EA293" si="4464">EA291*EA292</f>
        <v>0</v>
      </c>
      <c r="EB293" s="82">
        <f t="shared" ref="EB293" si="4465">EB291*EB292</f>
        <v>0</v>
      </c>
    </row>
    <row r="294" spans="2:132" ht="13" outlineLevel="1" x14ac:dyDescent="0.3">
      <c r="C294" s="154"/>
      <c r="G294" s="52"/>
      <c r="H294" s="29"/>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row>
    <row r="295" spans="2:132" ht="13" x14ac:dyDescent="0.3">
      <c r="C295" s="341" t="s">
        <v>569</v>
      </c>
      <c r="D295" s="342"/>
      <c r="E295" s="342"/>
      <c r="F295" s="342"/>
      <c r="G295" s="350" t="s">
        <v>220</v>
      </c>
      <c r="H295" s="344">
        <f>SUM(J295:EB295)</f>
        <v>0</v>
      </c>
      <c r="I295" s="342"/>
      <c r="J295" s="345">
        <f t="shared" ref="J295:AO295" si="4466">CHOOSE(Scenario,J279,J286,J293)</f>
        <v>0</v>
      </c>
      <c r="K295" s="346">
        <f t="shared" si="4466"/>
        <v>0</v>
      </c>
      <c r="L295" s="346">
        <f t="shared" si="4466"/>
        <v>0</v>
      </c>
      <c r="M295" s="346">
        <f t="shared" si="4466"/>
        <v>0</v>
      </c>
      <c r="N295" s="346">
        <f t="shared" si="4466"/>
        <v>0</v>
      </c>
      <c r="O295" s="346">
        <f t="shared" si="4466"/>
        <v>0</v>
      </c>
      <c r="P295" s="346">
        <f t="shared" si="4466"/>
        <v>0</v>
      </c>
      <c r="Q295" s="346">
        <f t="shared" si="4466"/>
        <v>0</v>
      </c>
      <c r="R295" s="346">
        <f t="shared" si="4466"/>
        <v>0</v>
      </c>
      <c r="S295" s="346">
        <f t="shared" si="4466"/>
        <v>0</v>
      </c>
      <c r="T295" s="346">
        <f t="shared" si="4466"/>
        <v>0</v>
      </c>
      <c r="U295" s="346">
        <f t="shared" si="4466"/>
        <v>0</v>
      </c>
      <c r="V295" s="346">
        <f t="shared" si="4466"/>
        <v>0</v>
      </c>
      <c r="W295" s="346">
        <f t="shared" si="4466"/>
        <v>0</v>
      </c>
      <c r="X295" s="346">
        <f t="shared" si="4466"/>
        <v>0</v>
      </c>
      <c r="Y295" s="346">
        <f t="shared" si="4466"/>
        <v>0</v>
      </c>
      <c r="Z295" s="346">
        <f t="shared" si="4466"/>
        <v>0</v>
      </c>
      <c r="AA295" s="346">
        <f t="shared" si="4466"/>
        <v>0</v>
      </c>
      <c r="AB295" s="346">
        <f t="shared" si="4466"/>
        <v>0</v>
      </c>
      <c r="AC295" s="346">
        <f t="shared" si="4466"/>
        <v>0</v>
      </c>
      <c r="AD295" s="346">
        <f t="shared" si="4466"/>
        <v>0</v>
      </c>
      <c r="AE295" s="346">
        <f t="shared" si="4466"/>
        <v>0</v>
      </c>
      <c r="AF295" s="346">
        <f t="shared" si="4466"/>
        <v>0</v>
      </c>
      <c r="AG295" s="346">
        <f t="shared" si="4466"/>
        <v>0</v>
      </c>
      <c r="AH295" s="346">
        <f t="shared" si="4466"/>
        <v>0</v>
      </c>
      <c r="AI295" s="346">
        <f t="shared" si="4466"/>
        <v>0</v>
      </c>
      <c r="AJ295" s="346">
        <f t="shared" si="4466"/>
        <v>0</v>
      </c>
      <c r="AK295" s="346">
        <f t="shared" si="4466"/>
        <v>0</v>
      </c>
      <c r="AL295" s="346">
        <f t="shared" si="4466"/>
        <v>0</v>
      </c>
      <c r="AM295" s="346">
        <f t="shared" si="4466"/>
        <v>0</v>
      </c>
      <c r="AN295" s="346">
        <f t="shared" si="4466"/>
        <v>0</v>
      </c>
      <c r="AO295" s="346">
        <f t="shared" si="4466"/>
        <v>0</v>
      </c>
      <c r="AP295" s="346">
        <f t="shared" ref="AP295:BU295" si="4467">CHOOSE(Scenario,AP279,AP286,AP293)</f>
        <v>0</v>
      </c>
      <c r="AQ295" s="346">
        <f t="shared" si="4467"/>
        <v>0</v>
      </c>
      <c r="AR295" s="346">
        <f t="shared" si="4467"/>
        <v>0</v>
      </c>
      <c r="AS295" s="346">
        <f t="shared" si="4467"/>
        <v>0</v>
      </c>
      <c r="AT295" s="346">
        <f t="shared" si="4467"/>
        <v>0</v>
      </c>
      <c r="AU295" s="346">
        <f t="shared" si="4467"/>
        <v>0</v>
      </c>
      <c r="AV295" s="346">
        <f t="shared" si="4467"/>
        <v>0</v>
      </c>
      <c r="AW295" s="346">
        <f t="shared" si="4467"/>
        <v>0</v>
      </c>
      <c r="AX295" s="346">
        <f t="shared" si="4467"/>
        <v>0</v>
      </c>
      <c r="AY295" s="346">
        <f t="shared" si="4467"/>
        <v>0</v>
      </c>
      <c r="AZ295" s="346">
        <f t="shared" si="4467"/>
        <v>0</v>
      </c>
      <c r="BA295" s="346">
        <f t="shared" si="4467"/>
        <v>0</v>
      </c>
      <c r="BB295" s="346">
        <f t="shared" si="4467"/>
        <v>0</v>
      </c>
      <c r="BC295" s="346">
        <f t="shared" si="4467"/>
        <v>0</v>
      </c>
      <c r="BD295" s="346">
        <f t="shared" si="4467"/>
        <v>0</v>
      </c>
      <c r="BE295" s="346">
        <f t="shared" si="4467"/>
        <v>0</v>
      </c>
      <c r="BF295" s="346">
        <f t="shared" si="4467"/>
        <v>0</v>
      </c>
      <c r="BG295" s="346">
        <f t="shared" si="4467"/>
        <v>0</v>
      </c>
      <c r="BH295" s="346">
        <f t="shared" si="4467"/>
        <v>0</v>
      </c>
      <c r="BI295" s="346">
        <f t="shared" si="4467"/>
        <v>0</v>
      </c>
      <c r="BJ295" s="346">
        <f t="shared" si="4467"/>
        <v>0</v>
      </c>
      <c r="BK295" s="346">
        <f t="shared" si="4467"/>
        <v>0</v>
      </c>
      <c r="BL295" s="346">
        <f t="shared" si="4467"/>
        <v>0</v>
      </c>
      <c r="BM295" s="346">
        <f t="shared" si="4467"/>
        <v>0</v>
      </c>
      <c r="BN295" s="346">
        <f t="shared" si="4467"/>
        <v>0</v>
      </c>
      <c r="BO295" s="346">
        <f t="shared" si="4467"/>
        <v>0</v>
      </c>
      <c r="BP295" s="346">
        <f t="shared" si="4467"/>
        <v>0</v>
      </c>
      <c r="BQ295" s="346">
        <f t="shared" si="4467"/>
        <v>0</v>
      </c>
      <c r="BR295" s="346">
        <f t="shared" si="4467"/>
        <v>0</v>
      </c>
      <c r="BS295" s="346">
        <f t="shared" si="4467"/>
        <v>0</v>
      </c>
      <c r="BT295" s="346">
        <f t="shared" si="4467"/>
        <v>0</v>
      </c>
      <c r="BU295" s="346">
        <f t="shared" si="4467"/>
        <v>0</v>
      </c>
      <c r="BV295" s="346">
        <f t="shared" ref="BV295:DA295" si="4468">CHOOSE(Scenario,BV279,BV286,BV293)</f>
        <v>0</v>
      </c>
      <c r="BW295" s="346">
        <f t="shared" si="4468"/>
        <v>0</v>
      </c>
      <c r="BX295" s="346">
        <f t="shared" si="4468"/>
        <v>0</v>
      </c>
      <c r="BY295" s="346">
        <f t="shared" si="4468"/>
        <v>0</v>
      </c>
      <c r="BZ295" s="346">
        <f t="shared" si="4468"/>
        <v>0</v>
      </c>
      <c r="CA295" s="346">
        <f t="shared" si="4468"/>
        <v>0</v>
      </c>
      <c r="CB295" s="346">
        <f t="shared" si="4468"/>
        <v>0</v>
      </c>
      <c r="CC295" s="346">
        <f t="shared" si="4468"/>
        <v>0</v>
      </c>
      <c r="CD295" s="346">
        <f t="shared" si="4468"/>
        <v>0</v>
      </c>
      <c r="CE295" s="346">
        <f t="shared" si="4468"/>
        <v>0</v>
      </c>
      <c r="CF295" s="346">
        <f t="shared" si="4468"/>
        <v>0</v>
      </c>
      <c r="CG295" s="346">
        <f t="shared" si="4468"/>
        <v>0</v>
      </c>
      <c r="CH295" s="346">
        <f t="shared" si="4468"/>
        <v>0</v>
      </c>
      <c r="CI295" s="346">
        <f t="shared" si="4468"/>
        <v>0</v>
      </c>
      <c r="CJ295" s="346">
        <f t="shared" si="4468"/>
        <v>0</v>
      </c>
      <c r="CK295" s="346">
        <f t="shared" si="4468"/>
        <v>0</v>
      </c>
      <c r="CL295" s="346">
        <f t="shared" si="4468"/>
        <v>0</v>
      </c>
      <c r="CM295" s="346">
        <f t="shared" si="4468"/>
        <v>0</v>
      </c>
      <c r="CN295" s="346">
        <f t="shared" si="4468"/>
        <v>0</v>
      </c>
      <c r="CO295" s="346">
        <f t="shared" si="4468"/>
        <v>0</v>
      </c>
      <c r="CP295" s="346">
        <f t="shared" si="4468"/>
        <v>0</v>
      </c>
      <c r="CQ295" s="346">
        <f t="shared" si="4468"/>
        <v>0</v>
      </c>
      <c r="CR295" s="346">
        <f t="shared" si="4468"/>
        <v>0</v>
      </c>
      <c r="CS295" s="346">
        <f t="shared" si="4468"/>
        <v>0</v>
      </c>
      <c r="CT295" s="346">
        <f t="shared" si="4468"/>
        <v>0</v>
      </c>
      <c r="CU295" s="346">
        <f t="shared" si="4468"/>
        <v>0</v>
      </c>
      <c r="CV295" s="346">
        <f t="shared" si="4468"/>
        <v>0</v>
      </c>
      <c r="CW295" s="346">
        <f t="shared" si="4468"/>
        <v>0</v>
      </c>
      <c r="CX295" s="346">
        <f t="shared" si="4468"/>
        <v>0</v>
      </c>
      <c r="CY295" s="346">
        <f t="shared" si="4468"/>
        <v>0</v>
      </c>
      <c r="CZ295" s="346">
        <f t="shared" si="4468"/>
        <v>0</v>
      </c>
      <c r="DA295" s="346">
        <f t="shared" si="4468"/>
        <v>0</v>
      </c>
      <c r="DB295" s="346">
        <f t="shared" ref="DB295:EB295" si="4469">CHOOSE(Scenario,DB279,DB286,DB293)</f>
        <v>0</v>
      </c>
      <c r="DC295" s="346">
        <f t="shared" si="4469"/>
        <v>0</v>
      </c>
      <c r="DD295" s="346">
        <f t="shared" si="4469"/>
        <v>0</v>
      </c>
      <c r="DE295" s="346">
        <f t="shared" si="4469"/>
        <v>0</v>
      </c>
      <c r="DF295" s="346">
        <f t="shared" si="4469"/>
        <v>0</v>
      </c>
      <c r="DG295" s="346">
        <f t="shared" si="4469"/>
        <v>0</v>
      </c>
      <c r="DH295" s="346">
        <f t="shared" si="4469"/>
        <v>0</v>
      </c>
      <c r="DI295" s="346">
        <f t="shared" si="4469"/>
        <v>0</v>
      </c>
      <c r="DJ295" s="346">
        <f t="shared" si="4469"/>
        <v>0</v>
      </c>
      <c r="DK295" s="346">
        <f t="shared" si="4469"/>
        <v>0</v>
      </c>
      <c r="DL295" s="346">
        <f t="shared" si="4469"/>
        <v>0</v>
      </c>
      <c r="DM295" s="346">
        <f t="shared" si="4469"/>
        <v>0</v>
      </c>
      <c r="DN295" s="346">
        <f t="shared" si="4469"/>
        <v>0</v>
      </c>
      <c r="DO295" s="346">
        <f t="shared" si="4469"/>
        <v>0</v>
      </c>
      <c r="DP295" s="346">
        <f t="shared" si="4469"/>
        <v>0</v>
      </c>
      <c r="DQ295" s="346">
        <f t="shared" si="4469"/>
        <v>0</v>
      </c>
      <c r="DR295" s="346">
        <f t="shared" si="4469"/>
        <v>0</v>
      </c>
      <c r="DS295" s="346">
        <f t="shared" si="4469"/>
        <v>0</v>
      </c>
      <c r="DT295" s="346">
        <f t="shared" si="4469"/>
        <v>0</v>
      </c>
      <c r="DU295" s="346">
        <f t="shared" si="4469"/>
        <v>0</v>
      </c>
      <c r="DV295" s="346">
        <f t="shared" si="4469"/>
        <v>0</v>
      </c>
      <c r="DW295" s="346">
        <f t="shared" si="4469"/>
        <v>0</v>
      </c>
      <c r="DX295" s="346">
        <f t="shared" si="4469"/>
        <v>0</v>
      </c>
      <c r="DY295" s="346">
        <f t="shared" si="4469"/>
        <v>0</v>
      </c>
      <c r="DZ295" s="346">
        <f t="shared" si="4469"/>
        <v>0</v>
      </c>
      <c r="EA295" s="346">
        <f t="shared" si="4469"/>
        <v>0</v>
      </c>
      <c r="EB295" s="347">
        <f t="shared" si="4469"/>
        <v>0</v>
      </c>
    </row>
    <row r="296" spans="2:132" ht="13" x14ac:dyDescent="0.3">
      <c r="C296" s="154"/>
      <c r="G296" s="52"/>
      <c r="H296" s="29"/>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row>
    <row r="297" spans="2:132" ht="13" x14ac:dyDescent="0.3">
      <c r="B297" s="34"/>
      <c r="C297" s="2" t="s">
        <v>522</v>
      </c>
      <c r="D297" s="34"/>
      <c r="E297" s="34"/>
      <c r="F297" s="34"/>
      <c r="G297" s="67"/>
      <c r="H297" s="35"/>
      <c r="I297" s="34"/>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row>
    <row r="298" spans="2:132" ht="13" outlineLevel="1" x14ac:dyDescent="0.3">
      <c r="C298" s="339" t="s">
        <v>500</v>
      </c>
      <c r="G298" s="52"/>
      <c r="H298" s="29"/>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row>
    <row r="299" spans="2:132" outlineLevel="1" x14ac:dyDescent="0.25">
      <c r="C299" s="328" t="s">
        <v>546</v>
      </c>
      <c r="G299" s="52" t="s">
        <v>220</v>
      </c>
      <c r="H299" s="46">
        <f t="shared" ref="H299" si="4470">SUM(J299:EB299)</f>
        <v>0</v>
      </c>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row>
    <row r="300" spans="2:132" ht="13" outlineLevel="1" x14ac:dyDescent="0.3">
      <c r="C300" s="326"/>
      <c r="G300" s="52"/>
      <c r="H300" s="29"/>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row>
    <row r="301" spans="2:132" ht="13" outlineLevel="1" x14ac:dyDescent="0.3">
      <c r="C301" s="339" t="s">
        <v>502</v>
      </c>
      <c r="G301" s="52"/>
      <c r="H301" s="29"/>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row>
    <row r="302" spans="2:132" outlineLevel="1" x14ac:dyDescent="0.25">
      <c r="C302" s="317" t="s">
        <v>547</v>
      </c>
      <c r="G302" s="52" t="s">
        <v>604</v>
      </c>
      <c r="H302" s="46">
        <f t="shared" ref="H302" si="4471">SUM(J302:EB302)</f>
        <v>0</v>
      </c>
      <c r="J302" s="82">
        <f t="shared" ref="J302:AO302" si="4472">J282</f>
        <v>0</v>
      </c>
      <c r="K302" s="82">
        <f t="shared" si="4472"/>
        <v>0</v>
      </c>
      <c r="L302" s="82">
        <f t="shared" si="4472"/>
        <v>0</v>
      </c>
      <c r="M302" s="82">
        <f t="shared" si="4472"/>
        <v>0</v>
      </c>
      <c r="N302" s="82">
        <f t="shared" si="4472"/>
        <v>0</v>
      </c>
      <c r="O302" s="82">
        <f t="shared" si="4472"/>
        <v>0</v>
      </c>
      <c r="P302" s="82">
        <f t="shared" si="4472"/>
        <v>0</v>
      </c>
      <c r="Q302" s="82">
        <f t="shared" si="4472"/>
        <v>0</v>
      </c>
      <c r="R302" s="82">
        <f t="shared" si="4472"/>
        <v>0</v>
      </c>
      <c r="S302" s="82">
        <f t="shared" si="4472"/>
        <v>0</v>
      </c>
      <c r="T302" s="82">
        <f t="shared" si="4472"/>
        <v>0</v>
      </c>
      <c r="U302" s="82">
        <f t="shared" si="4472"/>
        <v>0</v>
      </c>
      <c r="V302" s="82">
        <f t="shared" si="4472"/>
        <v>0</v>
      </c>
      <c r="W302" s="82">
        <f t="shared" si="4472"/>
        <v>0</v>
      </c>
      <c r="X302" s="82">
        <f t="shared" si="4472"/>
        <v>0</v>
      </c>
      <c r="Y302" s="82">
        <f t="shared" si="4472"/>
        <v>0</v>
      </c>
      <c r="Z302" s="82">
        <f t="shared" si="4472"/>
        <v>0</v>
      </c>
      <c r="AA302" s="82">
        <f t="shared" si="4472"/>
        <v>0</v>
      </c>
      <c r="AB302" s="82">
        <f t="shared" si="4472"/>
        <v>0</v>
      </c>
      <c r="AC302" s="82">
        <f t="shared" si="4472"/>
        <v>0</v>
      </c>
      <c r="AD302" s="82">
        <f t="shared" si="4472"/>
        <v>0</v>
      </c>
      <c r="AE302" s="82">
        <f t="shared" si="4472"/>
        <v>0</v>
      </c>
      <c r="AF302" s="82">
        <f t="shared" si="4472"/>
        <v>0</v>
      </c>
      <c r="AG302" s="82">
        <f t="shared" si="4472"/>
        <v>0</v>
      </c>
      <c r="AH302" s="82">
        <f t="shared" si="4472"/>
        <v>0</v>
      </c>
      <c r="AI302" s="82">
        <f t="shared" si="4472"/>
        <v>0</v>
      </c>
      <c r="AJ302" s="82">
        <f t="shared" si="4472"/>
        <v>0</v>
      </c>
      <c r="AK302" s="82">
        <f t="shared" si="4472"/>
        <v>0</v>
      </c>
      <c r="AL302" s="82">
        <f t="shared" si="4472"/>
        <v>0</v>
      </c>
      <c r="AM302" s="82">
        <f t="shared" si="4472"/>
        <v>0</v>
      </c>
      <c r="AN302" s="82">
        <f t="shared" si="4472"/>
        <v>0</v>
      </c>
      <c r="AO302" s="82">
        <f t="shared" si="4472"/>
        <v>0</v>
      </c>
      <c r="AP302" s="82">
        <f t="shared" ref="AP302:BU302" si="4473">AP282</f>
        <v>0</v>
      </c>
      <c r="AQ302" s="82">
        <f t="shared" si="4473"/>
        <v>0</v>
      </c>
      <c r="AR302" s="82">
        <f t="shared" si="4473"/>
        <v>0</v>
      </c>
      <c r="AS302" s="82">
        <f t="shared" si="4473"/>
        <v>0</v>
      </c>
      <c r="AT302" s="82">
        <f t="shared" si="4473"/>
        <v>0</v>
      </c>
      <c r="AU302" s="82">
        <f t="shared" si="4473"/>
        <v>0</v>
      </c>
      <c r="AV302" s="82">
        <f t="shared" si="4473"/>
        <v>0</v>
      </c>
      <c r="AW302" s="82">
        <f t="shared" si="4473"/>
        <v>0</v>
      </c>
      <c r="AX302" s="82">
        <f t="shared" si="4473"/>
        <v>0</v>
      </c>
      <c r="AY302" s="82">
        <f t="shared" si="4473"/>
        <v>0</v>
      </c>
      <c r="AZ302" s="82">
        <f t="shared" si="4473"/>
        <v>0</v>
      </c>
      <c r="BA302" s="82">
        <f t="shared" si="4473"/>
        <v>0</v>
      </c>
      <c r="BB302" s="82">
        <f t="shared" si="4473"/>
        <v>0</v>
      </c>
      <c r="BC302" s="82">
        <f t="shared" si="4473"/>
        <v>0</v>
      </c>
      <c r="BD302" s="82">
        <f t="shared" si="4473"/>
        <v>0</v>
      </c>
      <c r="BE302" s="82">
        <f t="shared" si="4473"/>
        <v>0</v>
      </c>
      <c r="BF302" s="82">
        <f t="shared" si="4473"/>
        <v>0</v>
      </c>
      <c r="BG302" s="82">
        <f t="shared" si="4473"/>
        <v>0</v>
      </c>
      <c r="BH302" s="82">
        <f t="shared" si="4473"/>
        <v>0</v>
      </c>
      <c r="BI302" s="82">
        <f t="shared" si="4473"/>
        <v>0</v>
      </c>
      <c r="BJ302" s="82">
        <f t="shared" si="4473"/>
        <v>0</v>
      </c>
      <c r="BK302" s="82">
        <f t="shared" si="4473"/>
        <v>0</v>
      </c>
      <c r="BL302" s="82">
        <f t="shared" si="4473"/>
        <v>0</v>
      </c>
      <c r="BM302" s="82">
        <f t="shared" si="4473"/>
        <v>0</v>
      </c>
      <c r="BN302" s="82">
        <f t="shared" si="4473"/>
        <v>0</v>
      </c>
      <c r="BO302" s="82">
        <f t="shared" si="4473"/>
        <v>0</v>
      </c>
      <c r="BP302" s="82">
        <f t="shared" si="4473"/>
        <v>0</v>
      </c>
      <c r="BQ302" s="82">
        <f t="shared" si="4473"/>
        <v>0</v>
      </c>
      <c r="BR302" s="82">
        <f t="shared" si="4473"/>
        <v>0</v>
      </c>
      <c r="BS302" s="82">
        <f t="shared" si="4473"/>
        <v>0</v>
      </c>
      <c r="BT302" s="82">
        <f t="shared" si="4473"/>
        <v>0</v>
      </c>
      <c r="BU302" s="82">
        <f t="shared" si="4473"/>
        <v>0</v>
      </c>
      <c r="BV302" s="82">
        <f t="shared" ref="BV302:DA302" si="4474">BV282</f>
        <v>0</v>
      </c>
      <c r="BW302" s="82">
        <f t="shared" si="4474"/>
        <v>0</v>
      </c>
      <c r="BX302" s="82">
        <f t="shared" si="4474"/>
        <v>0</v>
      </c>
      <c r="BY302" s="82">
        <f t="shared" si="4474"/>
        <v>0</v>
      </c>
      <c r="BZ302" s="82">
        <f t="shared" si="4474"/>
        <v>0</v>
      </c>
      <c r="CA302" s="82">
        <f t="shared" si="4474"/>
        <v>0</v>
      </c>
      <c r="CB302" s="82">
        <f t="shared" si="4474"/>
        <v>0</v>
      </c>
      <c r="CC302" s="82">
        <f t="shared" si="4474"/>
        <v>0</v>
      </c>
      <c r="CD302" s="82">
        <f t="shared" si="4474"/>
        <v>0</v>
      </c>
      <c r="CE302" s="82">
        <f t="shared" si="4474"/>
        <v>0</v>
      </c>
      <c r="CF302" s="82">
        <f t="shared" si="4474"/>
        <v>0</v>
      </c>
      <c r="CG302" s="82">
        <f t="shared" si="4474"/>
        <v>0</v>
      </c>
      <c r="CH302" s="82">
        <f t="shared" si="4474"/>
        <v>0</v>
      </c>
      <c r="CI302" s="82">
        <f t="shared" si="4474"/>
        <v>0</v>
      </c>
      <c r="CJ302" s="82">
        <f t="shared" si="4474"/>
        <v>0</v>
      </c>
      <c r="CK302" s="82">
        <f t="shared" si="4474"/>
        <v>0</v>
      </c>
      <c r="CL302" s="82">
        <f t="shared" si="4474"/>
        <v>0</v>
      </c>
      <c r="CM302" s="82">
        <f t="shared" si="4474"/>
        <v>0</v>
      </c>
      <c r="CN302" s="82">
        <f t="shared" si="4474"/>
        <v>0</v>
      </c>
      <c r="CO302" s="82">
        <f t="shared" si="4474"/>
        <v>0</v>
      </c>
      <c r="CP302" s="82">
        <f t="shared" si="4474"/>
        <v>0</v>
      </c>
      <c r="CQ302" s="82">
        <f t="shared" si="4474"/>
        <v>0</v>
      </c>
      <c r="CR302" s="82">
        <f t="shared" si="4474"/>
        <v>0</v>
      </c>
      <c r="CS302" s="82">
        <f t="shared" si="4474"/>
        <v>0</v>
      </c>
      <c r="CT302" s="82">
        <f t="shared" si="4474"/>
        <v>0</v>
      </c>
      <c r="CU302" s="82">
        <f t="shared" si="4474"/>
        <v>0</v>
      </c>
      <c r="CV302" s="82">
        <f t="shared" si="4474"/>
        <v>0</v>
      </c>
      <c r="CW302" s="82">
        <f t="shared" si="4474"/>
        <v>0</v>
      </c>
      <c r="CX302" s="82">
        <f t="shared" si="4474"/>
        <v>0</v>
      </c>
      <c r="CY302" s="82">
        <f t="shared" si="4474"/>
        <v>0</v>
      </c>
      <c r="CZ302" s="82">
        <f t="shared" si="4474"/>
        <v>0</v>
      </c>
      <c r="DA302" s="82">
        <f t="shared" si="4474"/>
        <v>0</v>
      </c>
      <c r="DB302" s="82">
        <f t="shared" ref="DB302:EB302" si="4475">DB282</f>
        <v>0</v>
      </c>
      <c r="DC302" s="82">
        <f t="shared" si="4475"/>
        <v>0</v>
      </c>
      <c r="DD302" s="82">
        <f t="shared" si="4475"/>
        <v>0</v>
      </c>
      <c r="DE302" s="82">
        <f t="shared" si="4475"/>
        <v>0</v>
      </c>
      <c r="DF302" s="82">
        <f t="shared" si="4475"/>
        <v>0</v>
      </c>
      <c r="DG302" s="82">
        <f t="shared" si="4475"/>
        <v>0</v>
      </c>
      <c r="DH302" s="82">
        <f t="shared" si="4475"/>
        <v>0</v>
      </c>
      <c r="DI302" s="82">
        <f t="shared" si="4475"/>
        <v>0</v>
      </c>
      <c r="DJ302" s="82">
        <f t="shared" si="4475"/>
        <v>0</v>
      </c>
      <c r="DK302" s="82">
        <f t="shared" si="4475"/>
        <v>0</v>
      </c>
      <c r="DL302" s="82">
        <f t="shared" si="4475"/>
        <v>0</v>
      </c>
      <c r="DM302" s="82">
        <f t="shared" si="4475"/>
        <v>0</v>
      </c>
      <c r="DN302" s="82">
        <f t="shared" si="4475"/>
        <v>0</v>
      </c>
      <c r="DO302" s="82">
        <f t="shared" si="4475"/>
        <v>0</v>
      </c>
      <c r="DP302" s="82">
        <f t="shared" si="4475"/>
        <v>0</v>
      </c>
      <c r="DQ302" s="82">
        <f t="shared" si="4475"/>
        <v>0</v>
      </c>
      <c r="DR302" s="82">
        <f t="shared" si="4475"/>
        <v>0</v>
      </c>
      <c r="DS302" s="82">
        <f t="shared" si="4475"/>
        <v>0</v>
      </c>
      <c r="DT302" s="82">
        <f t="shared" si="4475"/>
        <v>0</v>
      </c>
      <c r="DU302" s="82">
        <f t="shared" si="4475"/>
        <v>0</v>
      </c>
      <c r="DV302" s="82">
        <f t="shared" si="4475"/>
        <v>0</v>
      </c>
      <c r="DW302" s="82">
        <f t="shared" si="4475"/>
        <v>0</v>
      </c>
      <c r="DX302" s="82">
        <f t="shared" si="4475"/>
        <v>0</v>
      </c>
      <c r="DY302" s="82">
        <f t="shared" si="4475"/>
        <v>0</v>
      </c>
      <c r="DZ302" s="82">
        <f t="shared" si="4475"/>
        <v>0</v>
      </c>
      <c r="EA302" s="82">
        <f t="shared" si="4475"/>
        <v>0</v>
      </c>
      <c r="EB302" s="82">
        <f t="shared" si="4475"/>
        <v>0</v>
      </c>
    </row>
    <row r="303" spans="2:132" outlineLevel="1" x14ac:dyDescent="0.25">
      <c r="C303" s="317" t="s">
        <v>485</v>
      </c>
      <c r="D303" s="125">
        <f>Assumptions!I16</f>
        <v>0.64</v>
      </c>
      <c r="E303" s="79">
        <f>Assumptions!I13</f>
        <v>45658</v>
      </c>
      <c r="G303" s="52" t="s">
        <v>215</v>
      </c>
      <c r="H303" s="50">
        <f>SUM(J303:EB303)</f>
        <v>0.99999999999999989</v>
      </c>
      <c r="J303" s="129"/>
      <c r="K303" s="155">
        <f>ROUND(($D$303/MiY*(SUM($J$303:J303)&lt;=1)+IF(SUM($J$303:J303)+($D$303/MiY)&gt;1,1-(SUM($J$303:J303)+($D$303/MiY)),0)),5)*(K$7&gt;=$E$303)</f>
        <v>0</v>
      </c>
      <c r="L303" s="155">
        <f>ROUND(($D$303/MiY*(SUM($J$303:K303)&lt;=1)+IF(SUM($J$303:K303)+($D$303/MiY)&gt;1,1-(SUM($J$303:K303)+($D$303/MiY)),0)),5)*(L$7&gt;=$E$303)</f>
        <v>0</v>
      </c>
      <c r="M303" s="155">
        <f>ROUND(($D$303/MiY*(SUM($J$303:L303)&lt;=1)+IF(SUM($J$303:L303)+($D$303/MiY)&gt;1,1-(SUM($J$303:L303)+($D$303/MiY)),0)),5)*(M$7&gt;=$E$303)</f>
        <v>0</v>
      </c>
      <c r="N303" s="155">
        <f>ROUND(($D$303/MiY*(SUM($J$303:M303)&lt;=1)+IF(SUM($J$303:M303)+($D$303/MiY)&gt;1,1-(SUM($J$303:M303)+($D$303/MiY)),0)),5)*(N$7&gt;=$E$303)</f>
        <v>0</v>
      </c>
      <c r="O303" s="155">
        <f>ROUND(($D$303/MiY*(SUM($J$303:N303)&lt;=1)+IF(SUM($J$303:N303)+($D$303/MiY)&gt;1,1-(SUM($J$303:N303)+($D$303/MiY)),0)),5)*(O$7&gt;=$E$303)</f>
        <v>0</v>
      </c>
      <c r="P303" s="155">
        <f>ROUND(($D$303/MiY*(SUM($J$303:O303)&lt;=1)+IF(SUM($J$303:O303)+($D$303/MiY)&gt;1,1-(SUM($J$303:O303)+($D$303/MiY)),0)),5)*(P$7&gt;=$E$303)</f>
        <v>0</v>
      </c>
      <c r="Q303" s="155">
        <f>ROUND(($D$303/MiY*(SUM($J$303:P303)&lt;=1)+IF(SUM($J$303:P303)+($D$303/MiY)&gt;1,1-(SUM($J$303:P303)+($D$303/MiY)),0)),5)*(Q$7&gt;=$E$303)</f>
        <v>0</v>
      </c>
      <c r="R303" s="155">
        <f>ROUND(($D$303/MiY*(SUM($J$303:Q303)&lt;=1)+IF(SUM($J$303:Q303)+($D$303/MiY)&gt;1,1-(SUM($J$303:Q303)+($D$303/MiY)),0)),5)*(R$7&gt;=$E$303)</f>
        <v>0</v>
      </c>
      <c r="S303" s="155">
        <f>ROUND(($D$303/MiY*(SUM($J$303:R303)&lt;=1)+IF(SUM($J$303:R303)+($D$303/MiY)&gt;1,1-(SUM($J$303:R303)+($D$303/MiY)),0)),5)*(S$7&gt;=$E$303)</f>
        <v>0</v>
      </c>
      <c r="T303" s="155">
        <f>ROUND(($D$303/MiY*(SUM($J$303:S303)&lt;=1)+IF(SUM($J$303:S303)+($D$303/MiY)&gt;1,1-(SUM($J$303:S303)+($D$303/MiY)),0)),5)*(T$7&gt;=$E$303)</f>
        <v>0</v>
      </c>
      <c r="U303" s="155">
        <f>ROUND(($D$303/MiY*(SUM($J$303:T303)&lt;=1)+IF(SUM($J$303:T303)+($D$303/MiY)&gt;1,1-(SUM($J$303:T303)+($D$303/MiY)),0)),5)*(U$7&gt;=$E$303)</f>
        <v>0</v>
      </c>
      <c r="V303" s="155">
        <f>ROUND(($D$303/MiY*(SUM($J$303:U303)&lt;=1)+IF(SUM($J$303:U303)+($D$303/MiY)&gt;1,1-(SUM($J$303:U303)+($D$303/MiY)),0)),5)*(V$7&gt;=$E$303)</f>
        <v>0</v>
      </c>
      <c r="W303" s="155">
        <f>ROUND(($D$303/MiY*(SUM($J$303:V303)&lt;=1)+IF(SUM($J$303:V303)+($D$303/MiY)&gt;1,1-(SUM($J$303:V303)+($D$303/MiY)),0)),5)*(W$7&gt;=$E$303)</f>
        <v>0</v>
      </c>
      <c r="X303" s="155">
        <f>ROUND(($D$303/MiY*(SUM($J$303:W303)&lt;=1)+IF(SUM($J$303:W303)+($D$303/MiY)&gt;1,1-(SUM($J$303:W303)+($D$303/MiY)),0)),5)*(X$7&gt;=$E$303)</f>
        <v>0</v>
      </c>
      <c r="Y303" s="155">
        <f>ROUND(($D$303/MiY*(SUM($J$303:X303)&lt;=1)+IF(SUM($J$303:X303)+($D$303/MiY)&gt;1,1-(SUM($J$303:X303)+($D$303/MiY)),0)),5)*(Y$7&gt;=$E$303)</f>
        <v>0</v>
      </c>
      <c r="Z303" s="155">
        <f>ROUND(($D$303/MiY*(SUM($J$303:Y303)&lt;=1)+IF(SUM($J$303:Y303)+($D$303/MiY)&gt;1,1-(SUM($J$303:Y303)+($D$303/MiY)),0)),5)*(Z$7&gt;=$E$303)</f>
        <v>0</v>
      </c>
      <c r="AA303" s="155">
        <f>ROUND(($D$303/MiY*(SUM($J$303:Z303)&lt;=1)+IF(SUM($J$303:Z303)+($D$303/MiY)&gt;1,1-(SUM($J$303:Z303)+($D$303/MiY)),0)),5)*(AA$7&gt;=$E$303)</f>
        <v>0</v>
      </c>
      <c r="AB303" s="155">
        <f>ROUND(($D$303/MiY*(SUM($J$303:AA303)&lt;=1)+IF(SUM($J$303:AA303)+($D$303/MiY)&gt;1,1-(SUM($J$303:AA303)+($D$303/MiY)),0)),5)*(AB$7&gt;=$E$303)</f>
        <v>0</v>
      </c>
      <c r="AC303" s="155">
        <f>ROUND(($D$303/MiY*(SUM($J$303:AB303)&lt;=1)+IF(SUM($J$303:AB303)+($D$303/MiY)&gt;1,1-(SUM($J$303:AB303)+($D$303/MiY)),0)),5)*(AC$7&gt;=$E$303)</f>
        <v>0</v>
      </c>
      <c r="AD303" s="155">
        <f>ROUND(($D$303/MiY*(SUM($J$303:AC303)&lt;=1)+IF(SUM($J$303:AC303)+($D$303/MiY)&gt;1,1-(SUM($J$303:AC303)+($D$303/MiY)),0)),5)*(AD$7&gt;=$E$303)</f>
        <v>0</v>
      </c>
      <c r="AE303" s="155">
        <f>ROUND(($D$303/MiY*(SUM($J$303:AD303)&lt;=1)+IF(SUM($J$303:AD303)+($D$303/MiY)&gt;1,1-(SUM($J$303:AD303)+($D$303/MiY)),0)),5)*(AE$7&gt;=$E$303)</f>
        <v>0</v>
      </c>
      <c r="AF303" s="155">
        <f>ROUND(($D$303/MiY*(SUM($J$303:AE303)&lt;=1)+IF(SUM($J$303:AE303)+($D$303/MiY)&gt;1,1-(SUM($J$303:AE303)+($D$303/MiY)),0)),5)*(AF$7&gt;=$E$303)</f>
        <v>0</v>
      </c>
      <c r="AG303" s="155">
        <f>ROUND(($D$303/MiY*(SUM($J$303:AF303)&lt;=1)+IF(SUM($J$303:AF303)+($D$303/MiY)&gt;1,1-(SUM($J$303:AF303)+($D$303/MiY)),0)),5)*(AG$7&gt;=$E$303)</f>
        <v>0</v>
      </c>
      <c r="AH303" s="155">
        <f>ROUND(($D$303/MiY*(SUM($J$303:AG303)&lt;=1)+IF(SUM($J$303:AG303)+($D$303/MiY)&gt;1,1-(SUM($J$303:AG303)+($D$303/MiY)),0)),5)*(AH$7&gt;=$E$303)</f>
        <v>5.3330000000000002E-2</v>
      </c>
      <c r="AI303" s="155">
        <f>ROUND(($D$303/MiY*(SUM($J$303:AH303)&lt;=1)+IF(SUM($J$303:AH303)+($D$303/MiY)&gt;1,1-(SUM($J$303:AH303)+($D$303/MiY)),0)),5)*(AI$7&gt;=$E$303)</f>
        <v>5.3330000000000002E-2</v>
      </c>
      <c r="AJ303" s="155">
        <f>ROUND(($D$303/MiY*(SUM($J$303:AI303)&lt;=1)+IF(SUM($J$303:AI303)+($D$303/MiY)&gt;1,1-(SUM($J$303:AI303)+($D$303/MiY)),0)),5)*(AJ$7&gt;=$E$303)</f>
        <v>5.3330000000000002E-2</v>
      </c>
      <c r="AK303" s="155">
        <f>ROUND(($D$303/MiY*(SUM($J$303:AJ303)&lt;=1)+IF(SUM($J$303:AJ303)+($D$303/MiY)&gt;1,1-(SUM($J$303:AJ303)+($D$303/MiY)),0)),5)*(AK$7&gt;=$E$303)</f>
        <v>5.3330000000000002E-2</v>
      </c>
      <c r="AL303" s="155">
        <f>ROUND(($D$303/MiY*(SUM($J$303:AK303)&lt;=1)+IF(SUM($J$303:AK303)+($D$303/MiY)&gt;1,1-(SUM($J$303:AK303)+($D$303/MiY)),0)),5)*(AL$7&gt;=$E$303)</f>
        <v>5.3330000000000002E-2</v>
      </c>
      <c r="AM303" s="155">
        <f>ROUND(($D$303/MiY*(SUM($J$303:AL303)&lt;=1)+IF(SUM($J$303:AL303)+($D$303/MiY)&gt;1,1-(SUM($J$303:AL303)+($D$303/MiY)),0)),5)*(AM$7&gt;=$E$303)</f>
        <v>5.3330000000000002E-2</v>
      </c>
      <c r="AN303" s="155">
        <f>ROUND(($D$303/MiY*(SUM($J$303:AM303)&lt;=1)+IF(SUM($J$303:AM303)+($D$303/MiY)&gt;1,1-(SUM($J$303:AM303)+($D$303/MiY)),0)),5)*(AN$7&gt;=$E$303)</f>
        <v>5.3330000000000002E-2</v>
      </c>
      <c r="AO303" s="155">
        <f>ROUND(($D$303/MiY*(SUM($J$303:AN303)&lt;=1)+IF(SUM($J$303:AN303)+($D$303/MiY)&gt;1,1-(SUM($J$303:AN303)+($D$303/MiY)),0)),5)*(AO$7&gt;=$E$303)</f>
        <v>5.3330000000000002E-2</v>
      </c>
      <c r="AP303" s="155">
        <f>ROUND(($D$303/MiY*(SUM($J$303:AO303)&lt;=1)+IF(SUM($J$303:AO303)+($D$303/MiY)&gt;1,1-(SUM($J$303:AO303)+($D$303/MiY)),0)),5)*(AP$7&gt;=$E$303)</f>
        <v>5.3330000000000002E-2</v>
      </c>
      <c r="AQ303" s="155">
        <f>ROUND(($D$303/MiY*(SUM($J$303:AP303)&lt;=1)+IF(SUM($J$303:AP303)+($D$303/MiY)&gt;1,1-(SUM($J$303:AP303)+($D$303/MiY)),0)),5)*(AQ$7&gt;=$E$303)</f>
        <v>5.3330000000000002E-2</v>
      </c>
      <c r="AR303" s="155">
        <f>ROUND(($D$303/MiY*(SUM($J$303:AQ303)&lt;=1)+IF(SUM($J$303:AQ303)+($D$303/MiY)&gt;1,1-(SUM($J$303:AQ303)+($D$303/MiY)),0)),5)*(AR$7&gt;=$E$303)</f>
        <v>5.3330000000000002E-2</v>
      </c>
      <c r="AS303" s="155">
        <f>ROUND(($D$303/MiY*(SUM($J$303:AR303)&lt;=1)+IF(SUM($J$303:AR303)+($D$303/MiY)&gt;1,1-(SUM($J$303:AR303)+($D$303/MiY)),0)),5)*(AS$7&gt;=$E$303)</f>
        <v>5.3330000000000002E-2</v>
      </c>
      <c r="AT303" s="155">
        <f>ROUND(($D$303/MiY*(SUM($J$303:AS303)&lt;=1)+IF(SUM($J$303:AS303)+($D$303/MiY)&gt;1,1-(SUM($J$303:AS303)+($D$303/MiY)),0)),5)*(AT$7&gt;=$E$303)</f>
        <v>5.3330000000000002E-2</v>
      </c>
      <c r="AU303" s="155">
        <f>ROUND(($D$303/MiY*(SUM($J$303:AT303)&lt;=1)+IF(SUM($J$303:AT303)+($D$303/MiY)&gt;1,1-(SUM($J$303:AT303)+($D$303/MiY)),0)),5)*(AU$7&gt;=$E$303)</f>
        <v>5.3330000000000002E-2</v>
      </c>
      <c r="AV303" s="155">
        <f>ROUND(($D$303/MiY*(SUM($J$303:AU303)&lt;=1)+IF(SUM($J$303:AU303)+($D$303/MiY)&gt;1,1-(SUM($J$303:AU303)+($D$303/MiY)),0)),5)*(AV$7&gt;=$E$303)</f>
        <v>5.3330000000000002E-2</v>
      </c>
      <c r="AW303" s="155">
        <f>ROUND(($D$303/MiY*(SUM($J$303:AV303)&lt;=1)+IF(SUM($J$303:AV303)+($D$303/MiY)&gt;1,1-(SUM($J$303:AV303)+($D$303/MiY)),0)),5)*(AW$7&gt;=$E$303)</f>
        <v>5.3330000000000002E-2</v>
      </c>
      <c r="AX303" s="155">
        <f>ROUND(($D$303/MiY*(SUM($J$303:AW303)&lt;=1)+IF(SUM($J$303:AW303)+($D$303/MiY)&gt;1,1-(SUM($J$303:AW303)+($D$303/MiY)),0)),5)*(AX$7&gt;=$E$303)</f>
        <v>5.3330000000000002E-2</v>
      </c>
      <c r="AY303" s="155">
        <f>ROUND(($D$303/MiY*(SUM($J$303:AX303)&lt;=1)+IF(SUM($J$303:AX303)+($D$303/MiY)&gt;1,1-(SUM($J$303:AX303)+($D$303/MiY)),0)),5)*(AY$7&gt;=$E$303)</f>
        <v>5.3330000000000002E-2</v>
      </c>
      <c r="AZ303" s="155">
        <f>ROUND(($D$303/MiY*(SUM($J$303:AY303)&lt;=1)+IF(SUM($J$303:AY303)+($D$303/MiY)&gt;1,1-(SUM($J$303:AY303)+($D$303/MiY)),0)),5)*(AZ$7&gt;=$E$303)</f>
        <v>4.0059999999999998E-2</v>
      </c>
      <c r="BA303" s="155">
        <f>ROUND(($D$303/MiY*(SUM($J$303:AZ303)&lt;=1)+IF(SUM($J$303:AZ303)+($D$303/MiY)&gt;1,1-(SUM($J$303:AZ303)+($D$303/MiY)),0)),5)*(BA$7&gt;=$E$303)</f>
        <v>0</v>
      </c>
      <c r="BB303" s="155">
        <f>ROUND(($D$303/MiY*(SUM($J$303:BA303)&lt;=1)+IF(SUM($J$303:BA303)+($D$303/MiY)&gt;1,1-(SUM($J$303:BA303)+($D$303/MiY)),0)),5)*(BB$7&gt;=$E$303)</f>
        <v>0</v>
      </c>
      <c r="BC303" s="155">
        <f>ROUND(($D$303/MiY*(SUM($J$303:BB303)&lt;=1)+IF(SUM($J$303:BB303)+($D$303/MiY)&gt;1,1-(SUM($J$303:BB303)+($D$303/MiY)),0)),5)*(BC$7&gt;=$E$303)</f>
        <v>0</v>
      </c>
      <c r="BD303" s="155">
        <f>ROUND(($D$303/MiY*(SUM($J$303:BC303)&lt;=1)+IF(SUM($J$303:BC303)+($D$303/MiY)&gt;1,1-(SUM($J$303:BC303)+($D$303/MiY)),0)),5)*(BD$7&gt;=$E$303)</f>
        <v>0</v>
      </c>
      <c r="BE303" s="155">
        <f>ROUND(($D$303/MiY*(SUM($J$303:BD303)&lt;=1)+IF(SUM($J$303:BD303)+($D$303/MiY)&gt;1,1-(SUM($J$303:BD303)+($D$303/MiY)),0)),5)*(BE$7&gt;=$E$303)</f>
        <v>0</v>
      </c>
      <c r="BF303" s="155">
        <f>ROUND(($D$303/MiY*(SUM($J$303:BE303)&lt;=1)+IF(SUM($J$303:BE303)+($D$303/MiY)&gt;1,1-(SUM($J$303:BE303)+($D$303/MiY)),0)),5)*(BF$7&gt;=$E$303)</f>
        <v>0</v>
      </c>
      <c r="BG303" s="155">
        <f>ROUND(($D$303/MiY*(SUM($J$303:BF303)&lt;=1)+IF(SUM($J$303:BF303)+($D$303/MiY)&gt;1,1-(SUM($J$303:BF303)+($D$303/MiY)),0)),5)*(BG$7&gt;=$E$303)</f>
        <v>0</v>
      </c>
      <c r="BH303" s="155">
        <f>ROUND(($D$303/MiY*(SUM($J$303:BG303)&lt;=1)+IF(SUM($J$303:BG303)+($D$303/MiY)&gt;1,1-(SUM($J$303:BG303)+($D$303/MiY)),0)),5)*(BH$7&gt;=$E$303)</f>
        <v>0</v>
      </c>
      <c r="BI303" s="155">
        <f>ROUND(($D$303/MiY*(SUM($J$303:BH303)&lt;=1)+IF(SUM($J$303:BH303)+($D$303/MiY)&gt;1,1-(SUM($J$303:BH303)+($D$303/MiY)),0)),5)*(BI$7&gt;=$E$303)</f>
        <v>0</v>
      </c>
      <c r="BJ303" s="155">
        <f>ROUND(($D$303/MiY*(SUM($J$303:BI303)&lt;=1)+IF(SUM($J$303:BI303)+($D$303/MiY)&gt;1,1-(SUM($J$303:BI303)+($D$303/MiY)),0)),5)*(BJ$7&gt;=$E$303)</f>
        <v>0</v>
      </c>
      <c r="BK303" s="155">
        <f>ROUND(($D$303/MiY*(SUM($J$303:BJ303)&lt;=1)+IF(SUM($J$303:BJ303)+($D$303/MiY)&gt;1,1-(SUM($J$303:BJ303)+($D$303/MiY)),0)),5)*(BK$7&gt;=$E$303)</f>
        <v>0</v>
      </c>
      <c r="BL303" s="155">
        <f>ROUND(($D$303/MiY*(SUM($J$303:BK303)&lt;=1)+IF(SUM($J$303:BK303)+($D$303/MiY)&gt;1,1-(SUM($J$303:BK303)+($D$303/MiY)),0)),5)*(BL$7&gt;=$E$303)</f>
        <v>0</v>
      </c>
      <c r="BM303" s="155">
        <f>ROUND(($D$303/MiY*(SUM($J$303:BL303)&lt;=1)+IF(SUM($J$303:BL303)+($D$303/MiY)&gt;1,1-(SUM($J$303:BL303)+($D$303/MiY)),0)),5)*(BM$7&gt;=$E$303)</f>
        <v>0</v>
      </c>
      <c r="BN303" s="155">
        <f>ROUND(($D$303/MiY*(SUM($J$303:BM303)&lt;=1)+IF(SUM($J$303:BM303)+($D$303/MiY)&gt;1,1-(SUM($J$303:BM303)+($D$303/MiY)),0)),5)*(BN$7&gt;=$E$303)</f>
        <v>0</v>
      </c>
      <c r="BO303" s="155">
        <f>ROUND(($D$303/MiY*(SUM($J$303:BN303)&lt;=1)+IF(SUM($J$303:BN303)+($D$303/MiY)&gt;1,1-(SUM($J$303:BN303)+($D$303/MiY)),0)),5)*(BO$7&gt;=$E$303)</f>
        <v>0</v>
      </c>
      <c r="BP303" s="155">
        <f>ROUND(($D$303/MiY*(SUM($J$303:BO303)&lt;=1)+IF(SUM($J$303:BO303)+($D$303/MiY)&gt;1,1-(SUM($J$303:BO303)+($D$303/MiY)),0)),5)*(BP$7&gt;=$E$303)</f>
        <v>0</v>
      </c>
      <c r="BQ303" s="155">
        <f>ROUND(($D$303/MiY*(SUM($J$303:BP303)&lt;=1)+IF(SUM($J$303:BP303)+($D$303/MiY)&gt;1,1-(SUM($J$303:BP303)+($D$303/MiY)),0)),5)*(BQ$7&gt;=$E$303)</f>
        <v>0</v>
      </c>
      <c r="BR303" s="155">
        <f>ROUND(($D$303/MiY*(SUM($J$303:BQ303)&lt;=1)+IF(SUM($J$303:BQ303)+($D$303/MiY)&gt;1,1-(SUM($J$303:BQ303)+($D$303/MiY)),0)),5)*(BR$7&gt;=$E$303)</f>
        <v>0</v>
      </c>
      <c r="BS303" s="155">
        <f>ROUND(($D$303/MiY*(SUM($J$303:BR303)&lt;=1)+IF(SUM($J$303:BR303)+($D$303/MiY)&gt;1,1-(SUM($J$303:BR303)+($D$303/MiY)),0)),5)*(BS$7&gt;=$E$303)</f>
        <v>0</v>
      </c>
      <c r="BT303" s="155">
        <f>ROUND(($D$303/MiY*(SUM($J$303:BS303)&lt;=1)+IF(SUM($J$303:BS303)+($D$303/MiY)&gt;1,1-(SUM($J$303:BS303)+($D$303/MiY)),0)),5)*(BT$7&gt;=$E$303)</f>
        <v>0</v>
      </c>
      <c r="BU303" s="155">
        <f>ROUND(($D$303/MiY*(SUM($J$303:BT303)&lt;=1)+IF(SUM($J$303:BT303)+($D$303/MiY)&gt;1,1-(SUM($J$303:BT303)+($D$303/MiY)),0)),5)*(BU$7&gt;=$E$303)</f>
        <v>0</v>
      </c>
      <c r="BV303" s="155">
        <f>ROUND(($D$303/MiY*(SUM($J$303:BU303)&lt;=1)+IF(SUM($J$303:BU303)+($D$303/MiY)&gt;1,1-(SUM($J$303:BU303)+($D$303/MiY)),0)),5)*(BV$7&gt;=$E$303)</f>
        <v>0</v>
      </c>
      <c r="BW303" s="155">
        <f>ROUND(($D$303/MiY*(SUM($J$303:BV303)&lt;=1)+IF(SUM($J$303:BV303)+($D$303/MiY)&gt;1,1-(SUM($J$303:BV303)+($D$303/MiY)),0)),5)*(BW$7&gt;=$E$303)</f>
        <v>0</v>
      </c>
      <c r="BX303" s="155">
        <f>ROUND(($D$303/MiY*(SUM($J$303:BW303)&lt;=1)+IF(SUM($J$303:BW303)+($D$303/MiY)&gt;1,1-(SUM($J$303:BW303)+($D$303/MiY)),0)),5)*(BX$7&gt;=$E$303)</f>
        <v>0</v>
      </c>
      <c r="BY303" s="155">
        <f>ROUND(($D$303/MiY*(SUM($J$303:BX303)&lt;=1)+IF(SUM($J$303:BX303)+($D$303/MiY)&gt;1,1-(SUM($J$303:BX303)+($D$303/MiY)),0)),5)*(BY$7&gt;=$E$303)</f>
        <v>0</v>
      </c>
      <c r="BZ303" s="155">
        <f>ROUND(($D$303/MiY*(SUM($J$303:BY303)&lt;=1)+IF(SUM($J$303:BY303)+($D$303/MiY)&gt;1,1-(SUM($J$303:BY303)+($D$303/MiY)),0)),5)*(BZ$7&gt;=$E$303)</f>
        <v>0</v>
      </c>
      <c r="CA303" s="155">
        <f>ROUND(($D$303/MiY*(SUM($J$303:BZ303)&lt;=1)+IF(SUM($J$303:BZ303)+($D$303/MiY)&gt;1,1-(SUM($J$303:BZ303)+($D$303/MiY)),0)),5)*(CA$7&gt;=$E$303)</f>
        <v>0</v>
      </c>
      <c r="CB303" s="155">
        <f>ROUND(($D$303/MiY*(SUM($J$303:CA303)&lt;=1)+IF(SUM($J$303:CA303)+($D$303/MiY)&gt;1,1-(SUM($J$303:CA303)+($D$303/MiY)),0)),5)*(CB$7&gt;=$E$303)</f>
        <v>0</v>
      </c>
      <c r="CC303" s="155">
        <f>ROUND(($D$303/MiY*(SUM($J$303:CB303)&lt;=1)+IF(SUM($J$303:CB303)+($D$303/MiY)&gt;1,1-(SUM($J$303:CB303)+($D$303/MiY)),0)),5)*(CC$7&gt;=$E$303)</f>
        <v>0</v>
      </c>
      <c r="CD303" s="155">
        <f>ROUND(($D$303/MiY*(SUM($J$303:CC303)&lt;=1)+IF(SUM($J$303:CC303)+($D$303/MiY)&gt;1,1-(SUM($J$303:CC303)+($D$303/MiY)),0)),5)*(CD$7&gt;=$E$303)</f>
        <v>0</v>
      </c>
      <c r="CE303" s="155">
        <f>ROUND(($D$303/MiY*(SUM($J$303:CD303)&lt;=1)+IF(SUM($J$303:CD303)+($D$303/MiY)&gt;1,1-(SUM($J$303:CD303)+($D$303/MiY)),0)),5)*(CE$7&gt;=$E$303)</f>
        <v>0</v>
      </c>
      <c r="CF303" s="155">
        <f>ROUND(($D$303/MiY*(SUM($J$303:CE303)&lt;=1)+IF(SUM($J$303:CE303)+($D$303/MiY)&gt;1,1-(SUM($J$303:CE303)+($D$303/MiY)),0)),5)*(CF$7&gt;=$E$303)</f>
        <v>0</v>
      </c>
      <c r="CG303" s="155">
        <f>ROUND(($D$303/MiY*(SUM($J$303:CF303)&lt;=1)+IF(SUM($J$303:CF303)+($D$303/MiY)&gt;1,1-(SUM($J$303:CF303)+($D$303/MiY)),0)),5)*(CG$7&gt;=$E$303)</f>
        <v>0</v>
      </c>
      <c r="CH303" s="155">
        <f>ROUND(($D$303/MiY*(SUM($J$303:CG303)&lt;=1)+IF(SUM($J$303:CG303)+($D$303/MiY)&gt;1,1-(SUM($J$303:CG303)+($D$303/MiY)),0)),5)*(CH$7&gt;=$E$303)</f>
        <v>0</v>
      </c>
      <c r="CI303" s="155">
        <f>ROUND(($D$303/MiY*(SUM($J$303:CH303)&lt;=1)+IF(SUM($J$303:CH303)+($D$303/MiY)&gt;1,1-(SUM($J$303:CH303)+($D$303/MiY)),0)),5)*(CI$7&gt;=$E$303)</f>
        <v>0</v>
      </c>
      <c r="CJ303" s="155">
        <f>ROUND(($D$303/MiY*(SUM($J$303:CI303)&lt;=1)+IF(SUM($J$303:CI303)+($D$303/MiY)&gt;1,1-(SUM($J$303:CI303)+($D$303/MiY)),0)),5)*(CJ$7&gt;=$E$303)</f>
        <v>0</v>
      </c>
      <c r="CK303" s="155">
        <f>ROUND(($D$303/MiY*(SUM($J$303:CJ303)&lt;=1)+IF(SUM($J$303:CJ303)+($D$303/MiY)&gt;1,1-(SUM($J$303:CJ303)+($D$303/MiY)),0)),5)*(CK$7&gt;=$E$303)</f>
        <v>0</v>
      </c>
      <c r="CL303" s="155">
        <f>ROUND(($D$303/MiY*(SUM($J$303:CK303)&lt;=1)+IF(SUM($J$303:CK303)+($D$303/MiY)&gt;1,1-(SUM($J$303:CK303)+($D$303/MiY)),0)),5)*(CL$7&gt;=$E$303)</f>
        <v>0</v>
      </c>
      <c r="CM303" s="155">
        <f>ROUND(($D$303/MiY*(SUM($J$303:CL303)&lt;=1)+IF(SUM($J$303:CL303)+($D$303/MiY)&gt;1,1-(SUM($J$303:CL303)+($D$303/MiY)),0)),5)*(CM$7&gt;=$E$303)</f>
        <v>0</v>
      </c>
      <c r="CN303" s="155">
        <f>ROUND(($D$303/MiY*(SUM($J$303:CM303)&lt;=1)+IF(SUM($J$303:CM303)+($D$303/MiY)&gt;1,1-(SUM($J$303:CM303)+($D$303/MiY)),0)),5)*(CN$7&gt;=$E$303)</f>
        <v>0</v>
      </c>
      <c r="CO303" s="155">
        <f>ROUND(($D$303/MiY*(SUM($J$303:CN303)&lt;=1)+IF(SUM($J$303:CN303)+($D$303/MiY)&gt;1,1-(SUM($J$303:CN303)+($D$303/MiY)),0)),5)*(CO$7&gt;=$E$303)</f>
        <v>0</v>
      </c>
      <c r="CP303" s="155">
        <f>ROUND(($D$303/MiY*(SUM($J$303:CO303)&lt;=1)+IF(SUM($J$303:CO303)+($D$303/MiY)&gt;1,1-(SUM($J$303:CO303)+($D$303/MiY)),0)),5)*(CP$7&gt;=$E$303)</f>
        <v>0</v>
      </c>
      <c r="CQ303" s="155">
        <f>ROUND(($D$303/MiY*(SUM($J$303:CP303)&lt;=1)+IF(SUM($J$303:CP303)+($D$303/MiY)&gt;1,1-(SUM($J$303:CP303)+($D$303/MiY)),0)),5)*(CQ$7&gt;=$E$303)</f>
        <v>0</v>
      </c>
      <c r="CR303" s="155">
        <f>ROUND(($D$303/MiY*(SUM($J$303:CQ303)&lt;=1)+IF(SUM($J$303:CQ303)+($D$303/MiY)&gt;1,1-(SUM($J$303:CQ303)+($D$303/MiY)),0)),5)*(CR$7&gt;=$E$303)</f>
        <v>0</v>
      </c>
      <c r="CS303" s="155">
        <f>ROUND(($D$303/MiY*(SUM($J$303:CR303)&lt;=1)+IF(SUM($J$303:CR303)+($D$303/MiY)&gt;1,1-(SUM($J$303:CR303)+($D$303/MiY)),0)),5)*(CS$7&gt;=$E$303)</f>
        <v>0</v>
      </c>
      <c r="CT303" s="155">
        <f>ROUND(($D$303/MiY*(SUM($J$303:CS303)&lt;=1)+IF(SUM($J$303:CS303)+($D$303/MiY)&gt;1,1-(SUM($J$303:CS303)+($D$303/MiY)),0)),5)*(CT$7&gt;=$E$303)</f>
        <v>0</v>
      </c>
      <c r="CU303" s="155">
        <f>ROUND(($D$303/MiY*(SUM($J$303:CT303)&lt;=1)+IF(SUM($J$303:CT303)+($D$303/MiY)&gt;1,1-(SUM($J$303:CT303)+($D$303/MiY)),0)),5)*(CU$7&gt;=$E$303)</f>
        <v>0</v>
      </c>
      <c r="CV303" s="155">
        <f>ROUND(($D$303/MiY*(SUM($J$303:CU303)&lt;=1)+IF(SUM($J$303:CU303)+($D$303/MiY)&gt;1,1-(SUM($J$303:CU303)+($D$303/MiY)),0)),5)*(CV$7&gt;=$E$303)</f>
        <v>0</v>
      </c>
      <c r="CW303" s="155">
        <f>ROUND(($D$303/MiY*(SUM($J$303:CV303)&lt;=1)+IF(SUM($J$303:CV303)+($D$303/MiY)&gt;1,1-(SUM($J$303:CV303)+($D$303/MiY)),0)),5)*(CW$7&gt;=$E$303)</f>
        <v>0</v>
      </c>
      <c r="CX303" s="155">
        <f>ROUND(($D$303/MiY*(SUM($J$303:CW303)&lt;=1)+IF(SUM($J$303:CW303)+($D$303/MiY)&gt;1,1-(SUM($J$303:CW303)+($D$303/MiY)),0)),5)*(CX$7&gt;=$E$303)</f>
        <v>0</v>
      </c>
      <c r="CY303" s="155">
        <f>ROUND(($D$303/MiY*(SUM($J$303:CX303)&lt;=1)+IF(SUM($J$303:CX303)+($D$303/MiY)&gt;1,1-(SUM($J$303:CX303)+($D$303/MiY)),0)),5)*(CY$7&gt;=$E$303)</f>
        <v>0</v>
      </c>
      <c r="CZ303" s="155">
        <f>ROUND(($D$303/MiY*(SUM($J$303:CY303)&lt;=1)+IF(SUM($J$303:CY303)+($D$303/MiY)&gt;1,1-(SUM($J$303:CY303)+($D$303/MiY)),0)),5)*(CZ$7&gt;=$E$303)</f>
        <v>0</v>
      </c>
      <c r="DA303" s="155">
        <f>ROUND(($D$303/MiY*(SUM($J$303:CZ303)&lt;=1)+IF(SUM($J$303:CZ303)+($D$303/MiY)&gt;1,1-(SUM($J$303:CZ303)+($D$303/MiY)),0)),5)*(DA$7&gt;=$E$303)</f>
        <v>0</v>
      </c>
      <c r="DB303" s="155">
        <f>ROUND(($D$303/MiY*(SUM($J$303:DA303)&lt;=1)+IF(SUM($J$303:DA303)+($D$303/MiY)&gt;1,1-(SUM($J$303:DA303)+($D$303/MiY)),0)),5)*(DB$7&gt;=$E$303)</f>
        <v>0</v>
      </c>
      <c r="DC303" s="155">
        <f>ROUND(($D$303/MiY*(SUM($J$303:DB303)&lt;=1)+IF(SUM($J$303:DB303)+($D$303/MiY)&gt;1,1-(SUM($J$303:DB303)+($D$303/MiY)),0)),5)*(DC$7&gt;=$E$303)</f>
        <v>0</v>
      </c>
      <c r="DD303" s="155">
        <f>ROUND(($D$303/MiY*(SUM($J$303:DC303)&lt;=1)+IF(SUM($J$303:DC303)+($D$303/MiY)&gt;1,1-(SUM($J$303:DC303)+($D$303/MiY)),0)),5)*(DD$7&gt;=$E$303)</f>
        <v>0</v>
      </c>
      <c r="DE303" s="155">
        <f>ROUND(($D$303/MiY*(SUM($J$303:DD303)&lt;=1)+IF(SUM($J$303:DD303)+($D$303/MiY)&gt;1,1-(SUM($J$303:DD303)+($D$303/MiY)),0)),5)*(DE$7&gt;=$E$303)</f>
        <v>0</v>
      </c>
      <c r="DF303" s="155">
        <f>ROUND(($D$303/MiY*(SUM($J$303:DE303)&lt;=1)+IF(SUM($J$303:DE303)+($D$303/MiY)&gt;1,1-(SUM($J$303:DE303)+($D$303/MiY)),0)),5)*(DF$7&gt;=$E$303)</f>
        <v>0</v>
      </c>
      <c r="DG303" s="155">
        <f>ROUND(($D$303/MiY*(SUM($J$303:DF303)&lt;=1)+IF(SUM($J$303:DF303)+($D$303/MiY)&gt;1,1-(SUM($J$303:DF303)+($D$303/MiY)),0)),5)*(DG$7&gt;=$E$303)</f>
        <v>0</v>
      </c>
      <c r="DH303" s="155">
        <f>ROUND(($D$303/MiY*(SUM($J$303:DG303)&lt;=1)+IF(SUM($J$303:DG303)+($D$303/MiY)&gt;1,1-(SUM($J$303:DG303)+($D$303/MiY)),0)),5)*(DH$7&gt;=$E$303)</f>
        <v>0</v>
      </c>
      <c r="DI303" s="155">
        <f>ROUND(($D$303/MiY*(SUM($J$303:DH303)&lt;=1)+IF(SUM($J$303:DH303)+($D$303/MiY)&gt;1,1-(SUM($J$303:DH303)+($D$303/MiY)),0)),5)*(DI$7&gt;=$E$303)</f>
        <v>0</v>
      </c>
      <c r="DJ303" s="155">
        <f>ROUND(($D$303/MiY*(SUM($J$303:DI303)&lt;=1)+IF(SUM($J$303:DI303)+($D$303/MiY)&gt;1,1-(SUM($J$303:DI303)+($D$303/MiY)),0)),5)*(DJ$7&gt;=$E$303)</f>
        <v>0</v>
      </c>
      <c r="DK303" s="155">
        <f>ROUND(($D$303/MiY*(SUM($J$303:DJ303)&lt;=1)+IF(SUM($J$303:DJ303)+($D$303/MiY)&gt;1,1-(SUM($J$303:DJ303)+($D$303/MiY)),0)),5)*(DK$7&gt;=$E$303)</f>
        <v>0</v>
      </c>
      <c r="DL303" s="155">
        <f>ROUND(($D$303/MiY*(SUM($J$303:DK303)&lt;=1)+IF(SUM($J$303:DK303)+($D$303/MiY)&gt;1,1-(SUM($J$303:DK303)+($D$303/MiY)),0)),5)*(DL$7&gt;=$E$303)</f>
        <v>0</v>
      </c>
      <c r="DM303" s="155">
        <f>ROUND(($D$303/MiY*(SUM($J$303:DL303)&lt;=1)+IF(SUM($J$303:DL303)+($D$303/MiY)&gt;1,1-(SUM($J$303:DL303)+($D$303/MiY)),0)),5)*(DM$7&gt;=$E$303)</f>
        <v>0</v>
      </c>
      <c r="DN303" s="155">
        <f>ROUND(($D$303/MiY*(SUM($J$303:DM303)&lt;=1)+IF(SUM($J$303:DM303)+($D$303/MiY)&gt;1,1-(SUM($J$303:DM303)+($D$303/MiY)),0)),5)*(DN$7&gt;=$E$303)</f>
        <v>0</v>
      </c>
      <c r="DO303" s="155">
        <f>ROUND(($D$303/MiY*(SUM($J$303:DN303)&lt;=1)+IF(SUM($J$303:DN303)+($D$303/MiY)&gt;1,1-(SUM($J$303:DN303)+($D$303/MiY)),0)),5)*(DO$7&gt;=$E$303)</f>
        <v>0</v>
      </c>
      <c r="DP303" s="155">
        <f>ROUND(($D$303/MiY*(SUM($J$303:DO303)&lt;=1)+IF(SUM($J$303:DO303)+($D$303/MiY)&gt;1,1-(SUM($J$303:DO303)+($D$303/MiY)),0)),5)*(DP$7&gt;=$E$303)</f>
        <v>0</v>
      </c>
      <c r="DQ303" s="155">
        <f>ROUND(($D$303/MiY*(SUM($J$303:DP303)&lt;=1)+IF(SUM($J$303:DP303)+($D$303/MiY)&gt;1,1-(SUM($J$303:DP303)+($D$303/MiY)),0)),5)*(DQ$7&gt;=$E$303)</f>
        <v>0</v>
      </c>
      <c r="DR303" s="155">
        <f>ROUND(($D$303/MiY*(SUM($J$303:DQ303)&lt;=1)+IF(SUM($J$303:DQ303)+($D$303/MiY)&gt;1,1-(SUM($J$303:DQ303)+($D$303/MiY)),0)),5)*(DR$7&gt;=$E$303)</f>
        <v>0</v>
      </c>
      <c r="DS303" s="155">
        <f>ROUND(($D$303/MiY*(SUM($J$303:DR303)&lt;=1)+IF(SUM($J$303:DR303)+($D$303/MiY)&gt;1,1-(SUM($J$303:DR303)+($D$303/MiY)),0)),5)*(DS$7&gt;=$E$303)</f>
        <v>0</v>
      </c>
      <c r="DT303" s="155">
        <f>ROUND(($D$303/MiY*(SUM($J$303:DS303)&lt;=1)+IF(SUM($J$303:DS303)+($D$303/MiY)&gt;1,1-(SUM($J$303:DS303)+($D$303/MiY)),0)),5)*(DT$7&gt;=$E$303)</f>
        <v>0</v>
      </c>
      <c r="DU303" s="155">
        <f>ROUND(($D$303/MiY*(SUM($J$303:DT303)&lt;=1)+IF(SUM($J$303:DT303)+($D$303/MiY)&gt;1,1-(SUM($J$303:DT303)+($D$303/MiY)),0)),5)*(DU$7&gt;=$E$303)</f>
        <v>0</v>
      </c>
      <c r="DV303" s="155">
        <f>ROUND(($D$303/MiY*(SUM($J$303:DU303)&lt;=1)+IF(SUM($J$303:DU303)+($D$303/MiY)&gt;1,1-(SUM($J$303:DU303)+($D$303/MiY)),0)),5)*(DV$7&gt;=$E$303)</f>
        <v>0</v>
      </c>
      <c r="DW303" s="155">
        <f>ROUND(($D$303/MiY*(SUM($J$303:DV303)&lt;=1)+IF(SUM($J$303:DV303)+($D$303/MiY)&gt;1,1-(SUM($J$303:DV303)+($D$303/MiY)),0)),5)*(DW$7&gt;=$E$303)</f>
        <v>0</v>
      </c>
      <c r="DX303" s="155">
        <f>ROUND(($D$303/MiY*(SUM($J$303:DW303)&lt;=1)+IF(SUM($J$303:DW303)+($D$303/MiY)&gt;1,1-(SUM($J$303:DW303)+($D$303/MiY)),0)),5)*(DX$7&gt;=$E$303)</f>
        <v>0</v>
      </c>
      <c r="DY303" s="155">
        <f>ROUND(($D$303/MiY*(SUM($J$303:DX303)&lt;=1)+IF(SUM($J$303:DX303)+($D$303/MiY)&gt;1,1-(SUM($J$303:DX303)+($D$303/MiY)),0)),5)*(DY$7&gt;=$E$303)</f>
        <v>0</v>
      </c>
      <c r="DZ303" s="155">
        <f>ROUND(($D$303/MiY*(SUM($J$303:DY303)&lt;=1)+IF(SUM($J$303:DY303)+($D$303/MiY)&gt;1,1-(SUM($J$303:DY303)+($D$303/MiY)),0)),5)*(DZ$7&gt;=$E$303)</f>
        <v>0</v>
      </c>
      <c r="EA303" s="155">
        <f>ROUND(($D$303/MiY*(SUM($J$303:DZ303)&lt;=1)+IF(SUM($J$303:DZ303)+($D$303/MiY)&gt;1,1-(SUM($J$303:DZ303)+($D$303/MiY)),0)),5)*(EA$7&gt;=$E$303)</f>
        <v>0</v>
      </c>
      <c r="EB303" s="155">
        <f>ROUND(($D$303/MiY*(SUM($J$303:EA303)&lt;=1)+IF(SUM($J$303:EA303)+($D$303/MiY)&gt;1,1-(SUM($J$303:EA303)+($D$303/MiY)),0)),5)*(EB$7&gt;=$E$303)</f>
        <v>0</v>
      </c>
    </row>
    <row r="304" spans="2:132" outlineLevel="1" x14ac:dyDescent="0.25">
      <c r="C304" s="317" t="s">
        <v>548</v>
      </c>
      <c r="G304" s="52" t="s">
        <v>604</v>
      </c>
      <c r="H304" s="46">
        <f t="shared" ref="H304" si="4476">SUM(J304:EB304)</f>
        <v>0</v>
      </c>
      <c r="J304" s="82">
        <f>SUM($J$302:$EB$302)*J303</f>
        <v>0</v>
      </c>
      <c r="K304" s="82">
        <f t="shared" ref="K304:BV304" si="4477">SUM($J$302:$EB$302)*K303</f>
        <v>0</v>
      </c>
      <c r="L304" s="82">
        <f t="shared" si="4477"/>
        <v>0</v>
      </c>
      <c r="M304" s="82">
        <f t="shared" si="4477"/>
        <v>0</v>
      </c>
      <c r="N304" s="82">
        <f t="shared" si="4477"/>
        <v>0</v>
      </c>
      <c r="O304" s="82">
        <f t="shared" si="4477"/>
        <v>0</v>
      </c>
      <c r="P304" s="82">
        <f t="shared" si="4477"/>
        <v>0</v>
      </c>
      <c r="Q304" s="82">
        <f t="shared" si="4477"/>
        <v>0</v>
      </c>
      <c r="R304" s="82">
        <f t="shared" si="4477"/>
        <v>0</v>
      </c>
      <c r="S304" s="82">
        <f t="shared" si="4477"/>
        <v>0</v>
      </c>
      <c r="T304" s="82">
        <f t="shared" si="4477"/>
        <v>0</v>
      </c>
      <c r="U304" s="82">
        <f t="shared" si="4477"/>
        <v>0</v>
      </c>
      <c r="V304" s="82">
        <f t="shared" si="4477"/>
        <v>0</v>
      </c>
      <c r="W304" s="82">
        <f t="shared" si="4477"/>
        <v>0</v>
      </c>
      <c r="X304" s="82">
        <f t="shared" si="4477"/>
        <v>0</v>
      </c>
      <c r="Y304" s="82">
        <f t="shared" si="4477"/>
        <v>0</v>
      </c>
      <c r="Z304" s="82">
        <f t="shared" si="4477"/>
        <v>0</v>
      </c>
      <c r="AA304" s="82">
        <f t="shared" si="4477"/>
        <v>0</v>
      </c>
      <c r="AB304" s="82">
        <f t="shared" si="4477"/>
        <v>0</v>
      </c>
      <c r="AC304" s="82">
        <f t="shared" si="4477"/>
        <v>0</v>
      </c>
      <c r="AD304" s="82">
        <f t="shared" si="4477"/>
        <v>0</v>
      </c>
      <c r="AE304" s="82">
        <f t="shared" si="4477"/>
        <v>0</v>
      </c>
      <c r="AF304" s="82">
        <f t="shared" si="4477"/>
        <v>0</v>
      </c>
      <c r="AG304" s="82">
        <f t="shared" si="4477"/>
        <v>0</v>
      </c>
      <c r="AH304" s="82">
        <f t="shared" si="4477"/>
        <v>0</v>
      </c>
      <c r="AI304" s="82">
        <f t="shared" si="4477"/>
        <v>0</v>
      </c>
      <c r="AJ304" s="82">
        <f t="shared" si="4477"/>
        <v>0</v>
      </c>
      <c r="AK304" s="82">
        <f t="shared" si="4477"/>
        <v>0</v>
      </c>
      <c r="AL304" s="82">
        <f t="shared" si="4477"/>
        <v>0</v>
      </c>
      <c r="AM304" s="82">
        <f t="shared" si="4477"/>
        <v>0</v>
      </c>
      <c r="AN304" s="82">
        <f t="shared" si="4477"/>
        <v>0</v>
      </c>
      <c r="AO304" s="82">
        <f t="shared" si="4477"/>
        <v>0</v>
      </c>
      <c r="AP304" s="82">
        <f t="shared" si="4477"/>
        <v>0</v>
      </c>
      <c r="AQ304" s="82">
        <f t="shared" si="4477"/>
        <v>0</v>
      </c>
      <c r="AR304" s="82">
        <f t="shared" si="4477"/>
        <v>0</v>
      </c>
      <c r="AS304" s="82">
        <f t="shared" si="4477"/>
        <v>0</v>
      </c>
      <c r="AT304" s="82">
        <f t="shared" si="4477"/>
        <v>0</v>
      </c>
      <c r="AU304" s="82">
        <f t="shared" si="4477"/>
        <v>0</v>
      </c>
      <c r="AV304" s="82">
        <f t="shared" si="4477"/>
        <v>0</v>
      </c>
      <c r="AW304" s="82">
        <f t="shared" si="4477"/>
        <v>0</v>
      </c>
      <c r="AX304" s="82">
        <f t="shared" si="4477"/>
        <v>0</v>
      </c>
      <c r="AY304" s="82">
        <f t="shared" si="4477"/>
        <v>0</v>
      </c>
      <c r="AZ304" s="82">
        <f t="shared" si="4477"/>
        <v>0</v>
      </c>
      <c r="BA304" s="82">
        <f t="shared" si="4477"/>
        <v>0</v>
      </c>
      <c r="BB304" s="82">
        <f t="shared" si="4477"/>
        <v>0</v>
      </c>
      <c r="BC304" s="82">
        <f t="shared" si="4477"/>
        <v>0</v>
      </c>
      <c r="BD304" s="82">
        <f t="shared" si="4477"/>
        <v>0</v>
      </c>
      <c r="BE304" s="82">
        <f t="shared" si="4477"/>
        <v>0</v>
      </c>
      <c r="BF304" s="82">
        <f t="shared" si="4477"/>
        <v>0</v>
      </c>
      <c r="BG304" s="82">
        <f t="shared" si="4477"/>
        <v>0</v>
      </c>
      <c r="BH304" s="82">
        <f t="shared" si="4477"/>
        <v>0</v>
      </c>
      <c r="BI304" s="82">
        <f t="shared" si="4477"/>
        <v>0</v>
      </c>
      <c r="BJ304" s="82">
        <f t="shared" si="4477"/>
        <v>0</v>
      </c>
      <c r="BK304" s="82">
        <f t="shared" si="4477"/>
        <v>0</v>
      </c>
      <c r="BL304" s="82">
        <f t="shared" si="4477"/>
        <v>0</v>
      </c>
      <c r="BM304" s="82">
        <f t="shared" si="4477"/>
        <v>0</v>
      </c>
      <c r="BN304" s="82">
        <f t="shared" si="4477"/>
        <v>0</v>
      </c>
      <c r="BO304" s="82">
        <f t="shared" si="4477"/>
        <v>0</v>
      </c>
      <c r="BP304" s="82">
        <f t="shared" si="4477"/>
        <v>0</v>
      </c>
      <c r="BQ304" s="82">
        <f t="shared" si="4477"/>
        <v>0</v>
      </c>
      <c r="BR304" s="82">
        <f t="shared" si="4477"/>
        <v>0</v>
      </c>
      <c r="BS304" s="82">
        <f t="shared" si="4477"/>
        <v>0</v>
      </c>
      <c r="BT304" s="82">
        <f t="shared" si="4477"/>
        <v>0</v>
      </c>
      <c r="BU304" s="82">
        <f t="shared" si="4477"/>
        <v>0</v>
      </c>
      <c r="BV304" s="82">
        <f t="shared" si="4477"/>
        <v>0</v>
      </c>
      <c r="BW304" s="82">
        <f t="shared" ref="BW304:EB304" si="4478">SUM($J$302:$EB$302)*BW303</f>
        <v>0</v>
      </c>
      <c r="BX304" s="82">
        <f t="shared" si="4478"/>
        <v>0</v>
      </c>
      <c r="BY304" s="82">
        <f t="shared" si="4478"/>
        <v>0</v>
      </c>
      <c r="BZ304" s="82">
        <f t="shared" si="4478"/>
        <v>0</v>
      </c>
      <c r="CA304" s="82">
        <f t="shared" si="4478"/>
        <v>0</v>
      </c>
      <c r="CB304" s="82">
        <f t="shared" si="4478"/>
        <v>0</v>
      </c>
      <c r="CC304" s="82">
        <f t="shared" si="4478"/>
        <v>0</v>
      </c>
      <c r="CD304" s="82">
        <f t="shared" si="4478"/>
        <v>0</v>
      </c>
      <c r="CE304" s="82">
        <f t="shared" si="4478"/>
        <v>0</v>
      </c>
      <c r="CF304" s="82">
        <f t="shared" si="4478"/>
        <v>0</v>
      </c>
      <c r="CG304" s="82">
        <f t="shared" si="4478"/>
        <v>0</v>
      </c>
      <c r="CH304" s="82">
        <f t="shared" si="4478"/>
        <v>0</v>
      </c>
      <c r="CI304" s="82">
        <f t="shared" si="4478"/>
        <v>0</v>
      </c>
      <c r="CJ304" s="82">
        <f t="shared" si="4478"/>
        <v>0</v>
      </c>
      <c r="CK304" s="82">
        <f t="shared" si="4478"/>
        <v>0</v>
      </c>
      <c r="CL304" s="82">
        <f t="shared" si="4478"/>
        <v>0</v>
      </c>
      <c r="CM304" s="82">
        <f t="shared" si="4478"/>
        <v>0</v>
      </c>
      <c r="CN304" s="82">
        <f t="shared" si="4478"/>
        <v>0</v>
      </c>
      <c r="CO304" s="82">
        <f t="shared" si="4478"/>
        <v>0</v>
      </c>
      <c r="CP304" s="82">
        <f t="shared" si="4478"/>
        <v>0</v>
      </c>
      <c r="CQ304" s="82">
        <f t="shared" si="4478"/>
        <v>0</v>
      </c>
      <c r="CR304" s="82">
        <f t="shared" si="4478"/>
        <v>0</v>
      </c>
      <c r="CS304" s="82">
        <f t="shared" si="4478"/>
        <v>0</v>
      </c>
      <c r="CT304" s="82">
        <f t="shared" si="4478"/>
        <v>0</v>
      </c>
      <c r="CU304" s="82">
        <f t="shared" si="4478"/>
        <v>0</v>
      </c>
      <c r="CV304" s="82">
        <f t="shared" si="4478"/>
        <v>0</v>
      </c>
      <c r="CW304" s="82">
        <f t="shared" si="4478"/>
        <v>0</v>
      </c>
      <c r="CX304" s="82">
        <f t="shared" si="4478"/>
        <v>0</v>
      </c>
      <c r="CY304" s="82">
        <f t="shared" si="4478"/>
        <v>0</v>
      </c>
      <c r="CZ304" s="82">
        <f t="shared" si="4478"/>
        <v>0</v>
      </c>
      <c r="DA304" s="82">
        <f t="shared" si="4478"/>
        <v>0</v>
      </c>
      <c r="DB304" s="82">
        <f t="shared" si="4478"/>
        <v>0</v>
      </c>
      <c r="DC304" s="82">
        <f t="shared" si="4478"/>
        <v>0</v>
      </c>
      <c r="DD304" s="82">
        <f t="shared" si="4478"/>
        <v>0</v>
      </c>
      <c r="DE304" s="82">
        <f t="shared" si="4478"/>
        <v>0</v>
      </c>
      <c r="DF304" s="82">
        <f t="shared" si="4478"/>
        <v>0</v>
      </c>
      <c r="DG304" s="82">
        <f t="shared" si="4478"/>
        <v>0</v>
      </c>
      <c r="DH304" s="82">
        <f t="shared" si="4478"/>
        <v>0</v>
      </c>
      <c r="DI304" s="82">
        <f t="shared" si="4478"/>
        <v>0</v>
      </c>
      <c r="DJ304" s="82">
        <f t="shared" si="4478"/>
        <v>0</v>
      </c>
      <c r="DK304" s="82">
        <f t="shared" si="4478"/>
        <v>0</v>
      </c>
      <c r="DL304" s="82">
        <f t="shared" si="4478"/>
        <v>0</v>
      </c>
      <c r="DM304" s="82">
        <f t="shared" si="4478"/>
        <v>0</v>
      </c>
      <c r="DN304" s="82">
        <f t="shared" si="4478"/>
        <v>0</v>
      </c>
      <c r="DO304" s="82">
        <f t="shared" si="4478"/>
        <v>0</v>
      </c>
      <c r="DP304" s="82">
        <f t="shared" si="4478"/>
        <v>0</v>
      </c>
      <c r="DQ304" s="82">
        <f t="shared" si="4478"/>
        <v>0</v>
      </c>
      <c r="DR304" s="82">
        <f t="shared" si="4478"/>
        <v>0</v>
      </c>
      <c r="DS304" s="82">
        <f t="shared" si="4478"/>
        <v>0</v>
      </c>
      <c r="DT304" s="82">
        <f t="shared" si="4478"/>
        <v>0</v>
      </c>
      <c r="DU304" s="82">
        <f t="shared" si="4478"/>
        <v>0</v>
      </c>
      <c r="DV304" s="82">
        <f t="shared" si="4478"/>
        <v>0</v>
      </c>
      <c r="DW304" s="82">
        <f t="shared" si="4478"/>
        <v>0</v>
      </c>
      <c r="DX304" s="82">
        <f t="shared" si="4478"/>
        <v>0</v>
      </c>
      <c r="DY304" s="82">
        <f t="shared" si="4478"/>
        <v>0</v>
      </c>
      <c r="DZ304" s="82">
        <f t="shared" si="4478"/>
        <v>0</v>
      </c>
      <c r="EA304" s="82">
        <f t="shared" si="4478"/>
        <v>0</v>
      </c>
      <c r="EB304" s="82">
        <f t="shared" si="4478"/>
        <v>0</v>
      </c>
    </row>
    <row r="305" spans="3:132" outlineLevel="1" x14ac:dyDescent="0.25">
      <c r="C305" s="317" t="s">
        <v>527</v>
      </c>
      <c r="D305" s="31">
        <f>Costs!$I$39</f>
        <v>1.9</v>
      </c>
      <c r="E305" s="31">
        <f>Costs!$I$40</f>
        <v>0.4</v>
      </c>
      <c r="G305" s="52" t="s">
        <v>220</v>
      </c>
      <c r="H305" s="29"/>
      <c r="J305" s="312">
        <f t="shared" ref="J305:BU305" si="4479">$D305-$E305</f>
        <v>1.5</v>
      </c>
      <c r="K305" s="312">
        <f t="shared" si="4479"/>
        <v>1.5</v>
      </c>
      <c r="L305" s="312">
        <f t="shared" si="4479"/>
        <v>1.5</v>
      </c>
      <c r="M305" s="312">
        <f t="shared" si="4479"/>
        <v>1.5</v>
      </c>
      <c r="N305" s="312">
        <f t="shared" si="4479"/>
        <v>1.5</v>
      </c>
      <c r="O305" s="312">
        <f t="shared" si="4479"/>
        <v>1.5</v>
      </c>
      <c r="P305" s="312">
        <f t="shared" si="4479"/>
        <v>1.5</v>
      </c>
      <c r="Q305" s="312">
        <f t="shared" si="4479"/>
        <v>1.5</v>
      </c>
      <c r="R305" s="312">
        <f t="shared" si="4479"/>
        <v>1.5</v>
      </c>
      <c r="S305" s="312">
        <f t="shared" si="4479"/>
        <v>1.5</v>
      </c>
      <c r="T305" s="312">
        <f t="shared" si="4479"/>
        <v>1.5</v>
      </c>
      <c r="U305" s="312">
        <f t="shared" si="4479"/>
        <v>1.5</v>
      </c>
      <c r="V305" s="312">
        <f t="shared" si="4479"/>
        <v>1.5</v>
      </c>
      <c r="W305" s="312">
        <f t="shared" si="4479"/>
        <v>1.5</v>
      </c>
      <c r="X305" s="312">
        <f t="shared" si="4479"/>
        <v>1.5</v>
      </c>
      <c r="Y305" s="312">
        <f t="shared" si="4479"/>
        <v>1.5</v>
      </c>
      <c r="Z305" s="312">
        <f t="shared" si="4479"/>
        <v>1.5</v>
      </c>
      <c r="AA305" s="312">
        <f t="shared" si="4479"/>
        <v>1.5</v>
      </c>
      <c r="AB305" s="312">
        <f t="shared" si="4479"/>
        <v>1.5</v>
      </c>
      <c r="AC305" s="312">
        <f t="shared" si="4479"/>
        <v>1.5</v>
      </c>
      <c r="AD305" s="312">
        <f t="shared" si="4479"/>
        <v>1.5</v>
      </c>
      <c r="AE305" s="312">
        <f t="shared" si="4479"/>
        <v>1.5</v>
      </c>
      <c r="AF305" s="312">
        <f t="shared" si="4479"/>
        <v>1.5</v>
      </c>
      <c r="AG305" s="312">
        <f t="shared" si="4479"/>
        <v>1.5</v>
      </c>
      <c r="AH305" s="312">
        <f t="shared" si="4479"/>
        <v>1.5</v>
      </c>
      <c r="AI305" s="312">
        <f t="shared" si="4479"/>
        <v>1.5</v>
      </c>
      <c r="AJ305" s="312">
        <f t="shared" si="4479"/>
        <v>1.5</v>
      </c>
      <c r="AK305" s="312">
        <f t="shared" si="4479"/>
        <v>1.5</v>
      </c>
      <c r="AL305" s="312">
        <f t="shared" si="4479"/>
        <v>1.5</v>
      </c>
      <c r="AM305" s="312">
        <f t="shared" si="4479"/>
        <v>1.5</v>
      </c>
      <c r="AN305" s="312">
        <f t="shared" si="4479"/>
        <v>1.5</v>
      </c>
      <c r="AO305" s="312">
        <f t="shared" si="4479"/>
        <v>1.5</v>
      </c>
      <c r="AP305" s="312">
        <f t="shared" si="4479"/>
        <v>1.5</v>
      </c>
      <c r="AQ305" s="312">
        <f t="shared" si="4479"/>
        <v>1.5</v>
      </c>
      <c r="AR305" s="312">
        <f t="shared" si="4479"/>
        <v>1.5</v>
      </c>
      <c r="AS305" s="312">
        <f t="shared" si="4479"/>
        <v>1.5</v>
      </c>
      <c r="AT305" s="312">
        <f t="shared" si="4479"/>
        <v>1.5</v>
      </c>
      <c r="AU305" s="312">
        <f t="shared" si="4479"/>
        <v>1.5</v>
      </c>
      <c r="AV305" s="312">
        <f t="shared" si="4479"/>
        <v>1.5</v>
      </c>
      <c r="AW305" s="312">
        <f t="shared" si="4479"/>
        <v>1.5</v>
      </c>
      <c r="AX305" s="312">
        <f t="shared" si="4479"/>
        <v>1.5</v>
      </c>
      <c r="AY305" s="312">
        <f t="shared" si="4479"/>
        <v>1.5</v>
      </c>
      <c r="AZ305" s="312">
        <f t="shared" si="4479"/>
        <v>1.5</v>
      </c>
      <c r="BA305" s="312">
        <f t="shared" si="4479"/>
        <v>1.5</v>
      </c>
      <c r="BB305" s="312">
        <f t="shared" si="4479"/>
        <v>1.5</v>
      </c>
      <c r="BC305" s="312">
        <f t="shared" si="4479"/>
        <v>1.5</v>
      </c>
      <c r="BD305" s="312">
        <f t="shared" si="4479"/>
        <v>1.5</v>
      </c>
      <c r="BE305" s="312">
        <f t="shared" si="4479"/>
        <v>1.5</v>
      </c>
      <c r="BF305" s="312">
        <f t="shared" si="4479"/>
        <v>1.5</v>
      </c>
      <c r="BG305" s="312">
        <f t="shared" si="4479"/>
        <v>1.5</v>
      </c>
      <c r="BH305" s="312">
        <f t="shared" si="4479"/>
        <v>1.5</v>
      </c>
      <c r="BI305" s="312">
        <f t="shared" si="4479"/>
        <v>1.5</v>
      </c>
      <c r="BJ305" s="312">
        <f t="shared" si="4479"/>
        <v>1.5</v>
      </c>
      <c r="BK305" s="312">
        <f t="shared" si="4479"/>
        <v>1.5</v>
      </c>
      <c r="BL305" s="312">
        <f t="shared" si="4479"/>
        <v>1.5</v>
      </c>
      <c r="BM305" s="312">
        <f t="shared" si="4479"/>
        <v>1.5</v>
      </c>
      <c r="BN305" s="312">
        <f t="shared" si="4479"/>
        <v>1.5</v>
      </c>
      <c r="BO305" s="312">
        <f t="shared" si="4479"/>
        <v>1.5</v>
      </c>
      <c r="BP305" s="312">
        <f t="shared" si="4479"/>
        <v>1.5</v>
      </c>
      <c r="BQ305" s="312">
        <f t="shared" si="4479"/>
        <v>1.5</v>
      </c>
      <c r="BR305" s="312">
        <f t="shared" si="4479"/>
        <v>1.5</v>
      </c>
      <c r="BS305" s="312">
        <f t="shared" si="4479"/>
        <v>1.5</v>
      </c>
      <c r="BT305" s="312">
        <f t="shared" si="4479"/>
        <v>1.5</v>
      </c>
      <c r="BU305" s="312">
        <f t="shared" si="4479"/>
        <v>1.5</v>
      </c>
      <c r="BV305" s="312">
        <f t="shared" ref="BV305:EB305" si="4480">$D305-$E305</f>
        <v>1.5</v>
      </c>
      <c r="BW305" s="312">
        <f t="shared" si="4480"/>
        <v>1.5</v>
      </c>
      <c r="BX305" s="312">
        <f t="shared" si="4480"/>
        <v>1.5</v>
      </c>
      <c r="BY305" s="312">
        <f t="shared" si="4480"/>
        <v>1.5</v>
      </c>
      <c r="BZ305" s="312">
        <f t="shared" si="4480"/>
        <v>1.5</v>
      </c>
      <c r="CA305" s="312">
        <f t="shared" si="4480"/>
        <v>1.5</v>
      </c>
      <c r="CB305" s="312">
        <f t="shared" si="4480"/>
        <v>1.5</v>
      </c>
      <c r="CC305" s="312">
        <f t="shared" si="4480"/>
        <v>1.5</v>
      </c>
      <c r="CD305" s="312">
        <f t="shared" si="4480"/>
        <v>1.5</v>
      </c>
      <c r="CE305" s="312">
        <f t="shared" si="4480"/>
        <v>1.5</v>
      </c>
      <c r="CF305" s="312">
        <f t="shared" si="4480"/>
        <v>1.5</v>
      </c>
      <c r="CG305" s="312">
        <f t="shared" si="4480"/>
        <v>1.5</v>
      </c>
      <c r="CH305" s="312">
        <f t="shared" si="4480"/>
        <v>1.5</v>
      </c>
      <c r="CI305" s="312">
        <f t="shared" si="4480"/>
        <v>1.5</v>
      </c>
      <c r="CJ305" s="312">
        <f t="shared" si="4480"/>
        <v>1.5</v>
      </c>
      <c r="CK305" s="312">
        <f t="shared" si="4480"/>
        <v>1.5</v>
      </c>
      <c r="CL305" s="312">
        <f t="shared" si="4480"/>
        <v>1.5</v>
      </c>
      <c r="CM305" s="312">
        <f t="shared" si="4480"/>
        <v>1.5</v>
      </c>
      <c r="CN305" s="312">
        <f t="shared" si="4480"/>
        <v>1.5</v>
      </c>
      <c r="CO305" s="312">
        <f t="shared" si="4480"/>
        <v>1.5</v>
      </c>
      <c r="CP305" s="312">
        <f t="shared" si="4480"/>
        <v>1.5</v>
      </c>
      <c r="CQ305" s="312">
        <f t="shared" si="4480"/>
        <v>1.5</v>
      </c>
      <c r="CR305" s="312">
        <f t="shared" si="4480"/>
        <v>1.5</v>
      </c>
      <c r="CS305" s="312">
        <f t="shared" si="4480"/>
        <v>1.5</v>
      </c>
      <c r="CT305" s="312">
        <f t="shared" si="4480"/>
        <v>1.5</v>
      </c>
      <c r="CU305" s="312">
        <f t="shared" si="4480"/>
        <v>1.5</v>
      </c>
      <c r="CV305" s="312">
        <f t="shared" si="4480"/>
        <v>1.5</v>
      </c>
      <c r="CW305" s="312">
        <f t="shared" si="4480"/>
        <v>1.5</v>
      </c>
      <c r="CX305" s="312">
        <f t="shared" si="4480"/>
        <v>1.5</v>
      </c>
      <c r="CY305" s="312">
        <f t="shared" si="4480"/>
        <v>1.5</v>
      </c>
      <c r="CZ305" s="312">
        <f t="shared" si="4480"/>
        <v>1.5</v>
      </c>
      <c r="DA305" s="312">
        <f t="shared" si="4480"/>
        <v>1.5</v>
      </c>
      <c r="DB305" s="312">
        <f t="shared" si="4480"/>
        <v>1.5</v>
      </c>
      <c r="DC305" s="312">
        <f t="shared" si="4480"/>
        <v>1.5</v>
      </c>
      <c r="DD305" s="312">
        <f t="shared" si="4480"/>
        <v>1.5</v>
      </c>
      <c r="DE305" s="312">
        <f t="shared" si="4480"/>
        <v>1.5</v>
      </c>
      <c r="DF305" s="312">
        <f t="shared" si="4480"/>
        <v>1.5</v>
      </c>
      <c r="DG305" s="312">
        <f t="shared" si="4480"/>
        <v>1.5</v>
      </c>
      <c r="DH305" s="312">
        <f t="shared" si="4480"/>
        <v>1.5</v>
      </c>
      <c r="DI305" s="312">
        <f t="shared" si="4480"/>
        <v>1.5</v>
      </c>
      <c r="DJ305" s="312">
        <f t="shared" si="4480"/>
        <v>1.5</v>
      </c>
      <c r="DK305" s="312">
        <f t="shared" si="4480"/>
        <v>1.5</v>
      </c>
      <c r="DL305" s="312">
        <f t="shared" si="4480"/>
        <v>1.5</v>
      </c>
      <c r="DM305" s="312">
        <f t="shared" si="4480"/>
        <v>1.5</v>
      </c>
      <c r="DN305" s="312">
        <f t="shared" si="4480"/>
        <v>1.5</v>
      </c>
      <c r="DO305" s="312">
        <f t="shared" si="4480"/>
        <v>1.5</v>
      </c>
      <c r="DP305" s="312">
        <f t="shared" si="4480"/>
        <v>1.5</v>
      </c>
      <c r="DQ305" s="312">
        <f t="shared" si="4480"/>
        <v>1.5</v>
      </c>
      <c r="DR305" s="312">
        <f t="shared" si="4480"/>
        <v>1.5</v>
      </c>
      <c r="DS305" s="312">
        <f t="shared" si="4480"/>
        <v>1.5</v>
      </c>
      <c r="DT305" s="312">
        <f t="shared" si="4480"/>
        <v>1.5</v>
      </c>
      <c r="DU305" s="312">
        <f t="shared" si="4480"/>
        <v>1.5</v>
      </c>
      <c r="DV305" s="312">
        <f t="shared" si="4480"/>
        <v>1.5</v>
      </c>
      <c r="DW305" s="312">
        <f t="shared" si="4480"/>
        <v>1.5</v>
      </c>
      <c r="DX305" s="312">
        <f t="shared" si="4480"/>
        <v>1.5</v>
      </c>
      <c r="DY305" s="312">
        <f t="shared" si="4480"/>
        <v>1.5</v>
      </c>
      <c r="DZ305" s="312">
        <f t="shared" si="4480"/>
        <v>1.5</v>
      </c>
      <c r="EA305" s="312">
        <f t="shared" si="4480"/>
        <v>1.5</v>
      </c>
      <c r="EB305" s="312">
        <f t="shared" si="4480"/>
        <v>1.5</v>
      </c>
    </row>
    <row r="306" spans="3:132" outlineLevel="1" x14ac:dyDescent="0.25">
      <c r="C306" s="323" t="s">
        <v>549</v>
      </c>
      <c r="D306" s="38"/>
      <c r="E306" s="38"/>
      <c r="F306" s="38"/>
      <c r="G306" s="55" t="s">
        <v>220</v>
      </c>
      <c r="H306" s="316">
        <f t="shared" ref="H306" si="4481">SUM(J306:EB306)</f>
        <v>0</v>
      </c>
      <c r="I306" s="38"/>
      <c r="J306" s="314">
        <f t="shared" ref="J306" si="4482">J304*J305</f>
        <v>0</v>
      </c>
      <c r="K306" s="314">
        <f t="shared" ref="K306" si="4483">K304*K305</f>
        <v>0</v>
      </c>
      <c r="L306" s="314">
        <f t="shared" ref="L306" si="4484">L304*L305</f>
        <v>0</v>
      </c>
      <c r="M306" s="314">
        <f t="shared" ref="M306" si="4485">M304*M305</f>
        <v>0</v>
      </c>
      <c r="N306" s="314">
        <f t="shared" ref="N306" si="4486">N304*N305</f>
        <v>0</v>
      </c>
      <c r="O306" s="314">
        <f t="shared" ref="O306" si="4487">O304*O305</f>
        <v>0</v>
      </c>
      <c r="P306" s="314">
        <f t="shared" ref="P306" si="4488">P304*P305</f>
        <v>0</v>
      </c>
      <c r="Q306" s="314">
        <f t="shared" ref="Q306" si="4489">Q304*Q305</f>
        <v>0</v>
      </c>
      <c r="R306" s="314">
        <f t="shared" ref="R306" si="4490">R304*R305</f>
        <v>0</v>
      </c>
      <c r="S306" s="314">
        <f t="shared" ref="S306" si="4491">S304*S305</f>
        <v>0</v>
      </c>
      <c r="T306" s="314">
        <f t="shared" ref="T306" si="4492">T304*T305</f>
        <v>0</v>
      </c>
      <c r="U306" s="314">
        <f t="shared" ref="U306" si="4493">U304*U305</f>
        <v>0</v>
      </c>
      <c r="V306" s="314">
        <f t="shared" ref="V306" si="4494">V304*V305</f>
        <v>0</v>
      </c>
      <c r="W306" s="314">
        <f t="shared" ref="W306" si="4495">W304*W305</f>
        <v>0</v>
      </c>
      <c r="X306" s="314">
        <f t="shared" ref="X306" si="4496">X304*X305</f>
        <v>0</v>
      </c>
      <c r="Y306" s="314">
        <f t="shared" ref="Y306" si="4497">Y304*Y305</f>
        <v>0</v>
      </c>
      <c r="Z306" s="314">
        <f>Z304*Z305</f>
        <v>0</v>
      </c>
      <c r="AA306" s="314">
        <f t="shared" ref="AA306" si="4498">AA304*AA305</f>
        <v>0</v>
      </c>
      <c r="AB306" s="314">
        <f t="shared" ref="AB306" si="4499">AB304*AB305</f>
        <v>0</v>
      </c>
      <c r="AC306" s="314">
        <f t="shared" ref="AC306" si="4500">AC304*AC305</f>
        <v>0</v>
      </c>
      <c r="AD306" s="314">
        <f t="shared" ref="AD306" si="4501">AD304*AD305</f>
        <v>0</v>
      </c>
      <c r="AE306" s="314">
        <f t="shared" ref="AE306" si="4502">AE304*AE305</f>
        <v>0</v>
      </c>
      <c r="AF306" s="314">
        <f t="shared" ref="AF306" si="4503">AF304*AF305</f>
        <v>0</v>
      </c>
      <c r="AG306" s="314">
        <f t="shared" ref="AG306" si="4504">AG304*AG305</f>
        <v>0</v>
      </c>
      <c r="AH306" s="314">
        <f t="shared" ref="AH306" si="4505">AH304*AH305</f>
        <v>0</v>
      </c>
      <c r="AI306" s="314">
        <f t="shared" ref="AI306" si="4506">AI304*AI305</f>
        <v>0</v>
      </c>
      <c r="AJ306" s="314">
        <f t="shared" ref="AJ306" si="4507">AJ304*AJ305</f>
        <v>0</v>
      </c>
      <c r="AK306" s="314">
        <f t="shared" ref="AK306" si="4508">AK304*AK305</f>
        <v>0</v>
      </c>
      <c r="AL306" s="314">
        <f t="shared" ref="AL306" si="4509">AL304*AL305</f>
        <v>0</v>
      </c>
      <c r="AM306" s="314">
        <f t="shared" ref="AM306" si="4510">AM304*AM305</f>
        <v>0</v>
      </c>
      <c r="AN306" s="314">
        <f t="shared" ref="AN306" si="4511">AN304*AN305</f>
        <v>0</v>
      </c>
      <c r="AO306" s="314">
        <f t="shared" ref="AO306" si="4512">AO304*AO305</f>
        <v>0</v>
      </c>
      <c r="AP306" s="314">
        <f t="shared" ref="AP306" si="4513">AP304*AP305</f>
        <v>0</v>
      </c>
      <c r="AQ306" s="314">
        <f t="shared" ref="AQ306" si="4514">AQ304*AQ305</f>
        <v>0</v>
      </c>
      <c r="AR306" s="314">
        <f t="shared" ref="AR306" si="4515">AR304*AR305</f>
        <v>0</v>
      </c>
      <c r="AS306" s="314">
        <f t="shared" ref="AS306" si="4516">AS304*AS305</f>
        <v>0</v>
      </c>
      <c r="AT306" s="314">
        <f t="shared" ref="AT306" si="4517">AT304*AT305</f>
        <v>0</v>
      </c>
      <c r="AU306" s="314">
        <f t="shared" ref="AU306" si="4518">AU304*AU305</f>
        <v>0</v>
      </c>
      <c r="AV306" s="314">
        <f t="shared" ref="AV306" si="4519">AV304*AV305</f>
        <v>0</v>
      </c>
      <c r="AW306" s="314">
        <f t="shared" ref="AW306" si="4520">AW304*AW305</f>
        <v>0</v>
      </c>
      <c r="AX306" s="314">
        <f t="shared" ref="AX306" si="4521">AX304*AX305</f>
        <v>0</v>
      </c>
      <c r="AY306" s="314">
        <f t="shared" ref="AY306" si="4522">AY304*AY305</f>
        <v>0</v>
      </c>
      <c r="AZ306" s="314">
        <f t="shared" ref="AZ306" si="4523">AZ304*AZ305</f>
        <v>0</v>
      </c>
      <c r="BA306" s="314">
        <f t="shared" ref="BA306" si="4524">BA304*BA305</f>
        <v>0</v>
      </c>
      <c r="BB306" s="314">
        <f t="shared" ref="BB306" si="4525">BB304*BB305</f>
        <v>0</v>
      </c>
      <c r="BC306" s="314">
        <f t="shared" ref="BC306" si="4526">BC304*BC305</f>
        <v>0</v>
      </c>
      <c r="BD306" s="314">
        <f t="shared" ref="BD306" si="4527">BD304*BD305</f>
        <v>0</v>
      </c>
      <c r="BE306" s="314">
        <f t="shared" ref="BE306" si="4528">BE304*BE305</f>
        <v>0</v>
      </c>
      <c r="BF306" s="314">
        <f t="shared" ref="BF306" si="4529">BF304*BF305</f>
        <v>0</v>
      </c>
      <c r="BG306" s="314">
        <f t="shared" ref="BG306" si="4530">BG304*BG305</f>
        <v>0</v>
      </c>
      <c r="BH306" s="314">
        <f t="shared" ref="BH306" si="4531">BH304*BH305</f>
        <v>0</v>
      </c>
      <c r="BI306" s="314">
        <f t="shared" ref="BI306" si="4532">BI304*BI305</f>
        <v>0</v>
      </c>
      <c r="BJ306" s="314">
        <f t="shared" ref="BJ306" si="4533">BJ304*BJ305</f>
        <v>0</v>
      </c>
      <c r="BK306" s="314">
        <f t="shared" ref="BK306" si="4534">BK304*BK305</f>
        <v>0</v>
      </c>
      <c r="BL306" s="314">
        <f t="shared" ref="BL306" si="4535">BL304*BL305</f>
        <v>0</v>
      </c>
      <c r="BM306" s="314">
        <f t="shared" ref="BM306" si="4536">BM304*BM305</f>
        <v>0</v>
      </c>
      <c r="BN306" s="314">
        <f t="shared" ref="BN306" si="4537">BN304*BN305</f>
        <v>0</v>
      </c>
      <c r="BO306" s="314">
        <f t="shared" ref="BO306" si="4538">BO304*BO305</f>
        <v>0</v>
      </c>
      <c r="BP306" s="314">
        <f t="shared" ref="BP306" si="4539">BP304*BP305</f>
        <v>0</v>
      </c>
      <c r="BQ306" s="314">
        <f t="shared" ref="BQ306" si="4540">BQ304*BQ305</f>
        <v>0</v>
      </c>
      <c r="BR306" s="314">
        <f t="shared" ref="BR306" si="4541">BR304*BR305</f>
        <v>0</v>
      </c>
      <c r="BS306" s="314">
        <f t="shared" ref="BS306" si="4542">BS304*BS305</f>
        <v>0</v>
      </c>
      <c r="BT306" s="314">
        <f t="shared" ref="BT306" si="4543">BT304*BT305</f>
        <v>0</v>
      </c>
      <c r="BU306" s="314">
        <f t="shared" ref="BU306" si="4544">BU304*BU305</f>
        <v>0</v>
      </c>
      <c r="BV306" s="314">
        <f t="shared" ref="BV306" si="4545">BV304*BV305</f>
        <v>0</v>
      </c>
      <c r="BW306" s="314">
        <f t="shared" ref="BW306" si="4546">BW304*BW305</f>
        <v>0</v>
      </c>
      <c r="BX306" s="314">
        <f t="shared" ref="BX306" si="4547">BX304*BX305</f>
        <v>0</v>
      </c>
      <c r="BY306" s="314">
        <f t="shared" ref="BY306" si="4548">BY304*BY305</f>
        <v>0</v>
      </c>
      <c r="BZ306" s="314">
        <f t="shared" ref="BZ306" si="4549">BZ304*BZ305</f>
        <v>0</v>
      </c>
      <c r="CA306" s="314">
        <f t="shared" ref="CA306" si="4550">CA304*CA305</f>
        <v>0</v>
      </c>
      <c r="CB306" s="314">
        <f t="shared" ref="CB306" si="4551">CB304*CB305</f>
        <v>0</v>
      </c>
      <c r="CC306" s="314">
        <f t="shared" ref="CC306" si="4552">CC304*CC305</f>
        <v>0</v>
      </c>
      <c r="CD306" s="314">
        <f t="shared" ref="CD306" si="4553">CD304*CD305</f>
        <v>0</v>
      </c>
      <c r="CE306" s="314">
        <f t="shared" ref="CE306" si="4554">CE304*CE305</f>
        <v>0</v>
      </c>
      <c r="CF306" s="314">
        <f t="shared" ref="CF306" si="4555">CF304*CF305</f>
        <v>0</v>
      </c>
      <c r="CG306" s="314">
        <f t="shared" ref="CG306" si="4556">CG304*CG305</f>
        <v>0</v>
      </c>
      <c r="CH306" s="314">
        <f t="shared" ref="CH306" si="4557">CH304*CH305</f>
        <v>0</v>
      </c>
      <c r="CI306" s="314">
        <f t="shared" ref="CI306" si="4558">CI304*CI305</f>
        <v>0</v>
      </c>
      <c r="CJ306" s="314">
        <f t="shared" ref="CJ306" si="4559">CJ304*CJ305</f>
        <v>0</v>
      </c>
      <c r="CK306" s="314">
        <f t="shared" ref="CK306" si="4560">CK304*CK305</f>
        <v>0</v>
      </c>
      <c r="CL306" s="314">
        <f t="shared" ref="CL306" si="4561">CL304*CL305</f>
        <v>0</v>
      </c>
      <c r="CM306" s="314">
        <f t="shared" ref="CM306" si="4562">CM304*CM305</f>
        <v>0</v>
      </c>
      <c r="CN306" s="314">
        <f t="shared" ref="CN306" si="4563">CN304*CN305</f>
        <v>0</v>
      </c>
      <c r="CO306" s="314">
        <f t="shared" ref="CO306" si="4564">CO304*CO305</f>
        <v>0</v>
      </c>
      <c r="CP306" s="314">
        <f t="shared" ref="CP306" si="4565">CP304*CP305</f>
        <v>0</v>
      </c>
      <c r="CQ306" s="314">
        <f t="shared" ref="CQ306" si="4566">CQ304*CQ305</f>
        <v>0</v>
      </c>
      <c r="CR306" s="314">
        <f t="shared" ref="CR306" si="4567">CR304*CR305</f>
        <v>0</v>
      </c>
      <c r="CS306" s="314">
        <f t="shared" ref="CS306" si="4568">CS304*CS305</f>
        <v>0</v>
      </c>
      <c r="CT306" s="314">
        <f t="shared" ref="CT306" si="4569">CT304*CT305</f>
        <v>0</v>
      </c>
      <c r="CU306" s="314">
        <f t="shared" ref="CU306" si="4570">CU304*CU305</f>
        <v>0</v>
      </c>
      <c r="CV306" s="314">
        <f t="shared" ref="CV306" si="4571">CV304*CV305</f>
        <v>0</v>
      </c>
      <c r="CW306" s="314">
        <f t="shared" ref="CW306" si="4572">CW304*CW305</f>
        <v>0</v>
      </c>
      <c r="CX306" s="314">
        <f t="shared" ref="CX306" si="4573">CX304*CX305</f>
        <v>0</v>
      </c>
      <c r="CY306" s="314">
        <f t="shared" ref="CY306" si="4574">CY304*CY305</f>
        <v>0</v>
      </c>
      <c r="CZ306" s="314">
        <f t="shared" ref="CZ306" si="4575">CZ304*CZ305</f>
        <v>0</v>
      </c>
      <c r="DA306" s="314">
        <f t="shared" ref="DA306" si="4576">DA304*DA305</f>
        <v>0</v>
      </c>
      <c r="DB306" s="314">
        <f t="shared" ref="DB306" si="4577">DB304*DB305</f>
        <v>0</v>
      </c>
      <c r="DC306" s="314">
        <f t="shared" ref="DC306" si="4578">DC304*DC305</f>
        <v>0</v>
      </c>
      <c r="DD306" s="314">
        <f t="shared" ref="DD306" si="4579">DD304*DD305</f>
        <v>0</v>
      </c>
      <c r="DE306" s="314">
        <f t="shared" ref="DE306" si="4580">DE304*DE305</f>
        <v>0</v>
      </c>
      <c r="DF306" s="314">
        <f t="shared" ref="DF306" si="4581">DF304*DF305</f>
        <v>0</v>
      </c>
      <c r="DG306" s="314">
        <f t="shared" ref="DG306" si="4582">DG304*DG305</f>
        <v>0</v>
      </c>
      <c r="DH306" s="314">
        <f t="shared" ref="DH306" si="4583">DH304*DH305</f>
        <v>0</v>
      </c>
      <c r="DI306" s="314">
        <f t="shared" ref="DI306" si="4584">DI304*DI305</f>
        <v>0</v>
      </c>
      <c r="DJ306" s="314">
        <f t="shared" ref="DJ306" si="4585">DJ304*DJ305</f>
        <v>0</v>
      </c>
      <c r="DK306" s="314">
        <f t="shared" ref="DK306" si="4586">DK304*DK305</f>
        <v>0</v>
      </c>
      <c r="DL306" s="314">
        <f t="shared" ref="DL306" si="4587">DL304*DL305</f>
        <v>0</v>
      </c>
      <c r="DM306" s="314">
        <f t="shared" ref="DM306" si="4588">DM304*DM305</f>
        <v>0</v>
      </c>
      <c r="DN306" s="314">
        <f t="shared" ref="DN306" si="4589">DN304*DN305</f>
        <v>0</v>
      </c>
      <c r="DO306" s="314">
        <f t="shared" ref="DO306" si="4590">DO304*DO305</f>
        <v>0</v>
      </c>
      <c r="DP306" s="314">
        <f t="shared" ref="DP306" si="4591">DP304*DP305</f>
        <v>0</v>
      </c>
      <c r="DQ306" s="314">
        <f t="shared" ref="DQ306" si="4592">DQ304*DQ305</f>
        <v>0</v>
      </c>
      <c r="DR306" s="314">
        <f t="shared" ref="DR306" si="4593">DR304*DR305</f>
        <v>0</v>
      </c>
      <c r="DS306" s="314">
        <f t="shared" ref="DS306" si="4594">DS304*DS305</f>
        <v>0</v>
      </c>
      <c r="DT306" s="314">
        <f t="shared" ref="DT306" si="4595">DT304*DT305</f>
        <v>0</v>
      </c>
      <c r="DU306" s="314">
        <f t="shared" ref="DU306" si="4596">DU304*DU305</f>
        <v>0</v>
      </c>
      <c r="DV306" s="314">
        <f t="shared" ref="DV306" si="4597">DV304*DV305</f>
        <v>0</v>
      </c>
      <c r="DW306" s="314">
        <f t="shared" ref="DW306" si="4598">DW304*DW305</f>
        <v>0</v>
      </c>
      <c r="DX306" s="314">
        <f t="shared" ref="DX306" si="4599">DX304*DX305</f>
        <v>0</v>
      </c>
      <c r="DY306" s="314">
        <f t="shared" ref="DY306" si="4600">DY304*DY305</f>
        <v>0</v>
      </c>
      <c r="DZ306" s="314">
        <f t="shared" ref="DZ306" si="4601">DZ304*DZ305</f>
        <v>0</v>
      </c>
      <c r="EA306" s="314">
        <f t="shared" ref="EA306" si="4602">EA304*EA305</f>
        <v>0</v>
      </c>
      <c r="EB306" s="314">
        <f t="shared" ref="EB306" si="4603">EB304*EB305</f>
        <v>0</v>
      </c>
    </row>
    <row r="307" spans="3:132" outlineLevel="1" x14ac:dyDescent="0.25">
      <c r="C307" s="324" t="s">
        <v>417</v>
      </c>
      <c r="D307" s="34"/>
      <c r="E307" s="34"/>
      <c r="F307" s="34"/>
      <c r="G307" s="67" t="s">
        <v>215</v>
      </c>
      <c r="H307" s="34"/>
      <c r="I307" s="34"/>
      <c r="J307" s="126">
        <f>J$13</f>
        <v>1</v>
      </c>
      <c r="K307" s="126">
        <f t="shared" ref="K307:BV307" si="4604">K$13</f>
        <v>1.0026792493128671</v>
      </c>
      <c r="L307" s="126">
        <f t="shared" si="4604"/>
        <v>1.0056539350998608</v>
      </c>
      <c r="M307" s="126">
        <f t="shared" si="4604"/>
        <v>1.0085410656939733</v>
      </c>
      <c r="N307" s="126">
        <f t="shared" si="4604"/>
        <v>1.0114364849476103</v>
      </c>
      <c r="O307" s="126">
        <f t="shared" si="4604"/>
        <v>1.0143402166566737</v>
      </c>
      <c r="P307" s="126">
        <f t="shared" si="4604"/>
        <v>1.0172522846853813</v>
      </c>
      <c r="Q307" s="126">
        <f t="shared" si="4604"/>
        <v>1.0201727129664624</v>
      </c>
      <c r="R307" s="126">
        <f t="shared" si="4604"/>
        <v>1.0231015255013547</v>
      </c>
      <c r="S307" s="126">
        <f t="shared" si="4604"/>
        <v>1.0260387463604019</v>
      </c>
      <c r="T307" s="126">
        <f t="shared" si="4604"/>
        <v>1.028984399683051</v>
      </c>
      <c r="U307" s="126">
        <f t="shared" si="4604"/>
        <v>1.0319385096780509</v>
      </c>
      <c r="V307" s="126">
        <f t="shared" si="4604"/>
        <v>1.0349011006236515</v>
      </c>
      <c r="W307" s="126">
        <f t="shared" si="4604"/>
        <v>1.0377730230388176</v>
      </c>
      <c r="X307" s="126">
        <f t="shared" si="4604"/>
        <v>1.0408518228283561</v>
      </c>
      <c r="Y307" s="126">
        <f t="shared" si="4604"/>
        <v>1.0438400029932626</v>
      </c>
      <c r="Z307" s="126">
        <f t="shared" si="4604"/>
        <v>1.046836761920777</v>
      </c>
      <c r="AA307" s="126">
        <f t="shared" si="4604"/>
        <v>1.0498421242396576</v>
      </c>
      <c r="AB307" s="126">
        <f t="shared" si="4604"/>
        <v>1.05285611464937</v>
      </c>
      <c r="AC307" s="126">
        <f t="shared" si="4604"/>
        <v>1.0558787579202888</v>
      </c>
      <c r="AD307" s="126">
        <f t="shared" si="4604"/>
        <v>1.0589100788939025</v>
      </c>
      <c r="AE307" s="126">
        <f t="shared" si="4604"/>
        <v>1.0619501024830165</v>
      </c>
      <c r="AF307" s="126">
        <f t="shared" si="4604"/>
        <v>1.0649988536719583</v>
      </c>
      <c r="AG307" s="126">
        <f t="shared" si="4604"/>
        <v>1.0680563575167832</v>
      </c>
      <c r="AH307" s="126">
        <f t="shared" si="4604"/>
        <v>1.0711226391454798</v>
      </c>
      <c r="AI307" s="126">
        <f t="shared" si="4604"/>
        <v>1.0739924437404067</v>
      </c>
      <c r="AJ307" s="126">
        <f t="shared" si="4604"/>
        <v>1.0771786970311998</v>
      </c>
      <c r="AK307" s="126">
        <f t="shared" si="4604"/>
        <v>1.0802711679727233</v>
      </c>
      <c r="AL307" s="126">
        <f t="shared" si="4604"/>
        <v>1.0833725170851116</v>
      </c>
      <c r="AM307" s="126">
        <f t="shared" si="4604"/>
        <v>1.0864827698566941</v>
      </c>
      <c r="AN307" s="126">
        <f t="shared" si="4604"/>
        <v>1.0896019518489746</v>
      </c>
      <c r="AO307" s="126">
        <f t="shared" si="4604"/>
        <v>1.0927300886968412</v>
      </c>
      <c r="AP307" s="126">
        <f t="shared" si="4604"/>
        <v>1.0958672061087775</v>
      </c>
      <c r="AQ307" s="126">
        <f t="shared" si="4604"/>
        <v>1.0990133298670732</v>
      </c>
      <c r="AR307" s="126">
        <f t="shared" si="4604"/>
        <v>1.1021684858280367</v>
      </c>
      <c r="AS307" s="126">
        <f t="shared" si="4604"/>
        <v>1.1053326999222071</v>
      </c>
      <c r="AT307" s="126">
        <f t="shared" si="4604"/>
        <v>1.1085059981545673</v>
      </c>
      <c r="AU307" s="126">
        <f t="shared" si="4604"/>
        <v>1.111475962088432</v>
      </c>
      <c r="AV307" s="126">
        <f t="shared" si="4604"/>
        <v>1.1147734191259395</v>
      </c>
      <c r="AW307" s="126">
        <f t="shared" si="4604"/>
        <v>1.1179738207069689</v>
      </c>
      <c r="AX307" s="126">
        <f t="shared" si="4604"/>
        <v>1.1211834103167977</v>
      </c>
      <c r="AY307" s="126">
        <f t="shared" si="4604"/>
        <v>1.1244022143333261</v>
      </c>
      <c r="AZ307" s="126">
        <f t="shared" si="4604"/>
        <v>1.1276302592101826</v>
      </c>
      <c r="BA307" s="126">
        <f t="shared" si="4604"/>
        <v>1.1308675714769412</v>
      </c>
      <c r="BB307" s="126">
        <f t="shared" si="4604"/>
        <v>1.1341141777393395</v>
      </c>
      <c r="BC307" s="126">
        <f t="shared" si="4604"/>
        <v>1.1373701046794982</v>
      </c>
      <c r="BD307" s="126">
        <f t="shared" si="4604"/>
        <v>1.1406353790561385</v>
      </c>
      <c r="BE307" s="126">
        <f t="shared" si="4604"/>
        <v>1.1439100277048042</v>
      </c>
      <c r="BF307" s="126">
        <f t="shared" si="4604"/>
        <v>1.1471940775380809</v>
      </c>
      <c r="BG307" s="126">
        <f t="shared" si="4604"/>
        <v>1.15026769648205</v>
      </c>
      <c r="BH307" s="126">
        <f t="shared" si="4604"/>
        <v>1.1536802383994258</v>
      </c>
      <c r="BI307" s="126">
        <f t="shared" si="4604"/>
        <v>1.1569923375180708</v>
      </c>
      <c r="BJ307" s="126">
        <f t="shared" si="4604"/>
        <v>1.1603139453378331</v>
      </c>
      <c r="BK307" s="126">
        <f t="shared" si="4604"/>
        <v>1.1636450891572303</v>
      </c>
      <c r="BL307" s="126">
        <f t="shared" si="4604"/>
        <v>1.1669857963531516</v>
      </c>
      <c r="BM307" s="126">
        <f t="shared" si="4604"/>
        <v>1.1703360943810825</v>
      </c>
      <c r="BN307" s="126">
        <f t="shared" si="4604"/>
        <v>1.1736960107753303</v>
      </c>
      <c r="BO307" s="126">
        <f t="shared" si="4604"/>
        <v>1.1770655731492505</v>
      </c>
      <c r="BP307" s="126">
        <f t="shared" si="4604"/>
        <v>1.180444809195474</v>
      </c>
      <c r="BQ307" s="126">
        <f t="shared" si="4604"/>
        <v>1.1838337466861339</v>
      </c>
      <c r="BR307" s="126">
        <f t="shared" si="4604"/>
        <v>1.1872324134730949</v>
      </c>
      <c r="BS307" s="126">
        <f t="shared" si="4604"/>
        <v>1.1905270658589224</v>
      </c>
      <c r="BT307" s="126">
        <f t="shared" si="4604"/>
        <v>1.1940590467434065</v>
      </c>
      <c r="BU307" s="126">
        <f t="shared" si="4604"/>
        <v>1.1974870693312041</v>
      </c>
      <c r="BV307" s="126">
        <f t="shared" si="4604"/>
        <v>1.2009249334246579</v>
      </c>
      <c r="BW307" s="126">
        <f t="shared" ref="BW307:EB307" si="4605">BW$13</f>
        <v>1.204372667277734</v>
      </c>
      <c r="BX307" s="126">
        <f t="shared" si="4605"/>
        <v>1.2078302992255125</v>
      </c>
      <c r="BY307" s="126">
        <f t="shared" si="4605"/>
        <v>1.2112978576844211</v>
      </c>
      <c r="BZ307" s="126">
        <f t="shared" si="4605"/>
        <v>1.2147753711524676</v>
      </c>
      <c r="CA307" s="126">
        <f t="shared" si="4605"/>
        <v>1.2182628682094752</v>
      </c>
      <c r="CB307" s="126">
        <f t="shared" si="4605"/>
        <v>1.2217603775173165</v>
      </c>
      <c r="CC307" s="126">
        <f t="shared" si="4605"/>
        <v>1.2252679278201495</v>
      </c>
      <c r="CD307" s="126">
        <f t="shared" si="4605"/>
        <v>1.2287855479446541</v>
      </c>
      <c r="CE307" s="126">
        <f t="shared" si="4605"/>
        <v>1.232077770779646</v>
      </c>
      <c r="CF307" s="126">
        <f t="shared" si="4605"/>
        <v>1.23573302168438</v>
      </c>
      <c r="CG307" s="126">
        <f t="shared" si="4605"/>
        <v>1.2392806860334544</v>
      </c>
      <c r="CH307" s="126">
        <f t="shared" si="4605"/>
        <v>1.2428385353675644</v>
      </c>
      <c r="CI307" s="126">
        <f t="shared" si="4605"/>
        <v>1.2464065989267703</v>
      </c>
      <c r="CJ307" s="126">
        <f t="shared" si="4605"/>
        <v>1.2499849060350778</v>
      </c>
      <c r="CK307" s="126">
        <f t="shared" si="4605"/>
        <v>1.2535734861006791</v>
      </c>
      <c r="CL307" s="126">
        <f t="shared" si="4605"/>
        <v>1.257172368616194</v>
      </c>
      <c r="CM307" s="126">
        <f t="shared" si="4605"/>
        <v>1.2607815831589126</v>
      </c>
      <c r="CN307" s="126">
        <f t="shared" si="4605"/>
        <v>1.2644011593910389</v>
      </c>
      <c r="CO307" s="126">
        <f t="shared" si="4605"/>
        <v>1.2680311270599336</v>
      </c>
      <c r="CP307" s="126">
        <f t="shared" si="4605"/>
        <v>1.2716715159983594</v>
      </c>
      <c r="CQ307" s="126">
        <f t="shared" si="4605"/>
        <v>1.2750786410337906</v>
      </c>
      <c r="CR307" s="126">
        <f t="shared" si="4605"/>
        <v>1.2788614642181557</v>
      </c>
      <c r="CS307" s="126">
        <f t="shared" si="4605"/>
        <v>1.2825329459576562</v>
      </c>
      <c r="CT307" s="126">
        <f t="shared" si="4605"/>
        <v>1.2862149681493797</v>
      </c>
      <c r="CU307" s="126">
        <f t="shared" si="4605"/>
        <v>1.289907561053897</v>
      </c>
      <c r="CV307" s="126">
        <f t="shared" si="4605"/>
        <v>1.293610755018654</v>
      </c>
      <c r="CW307" s="126">
        <f t="shared" si="4605"/>
        <v>1.2973245804782207</v>
      </c>
      <c r="CX307" s="126">
        <f t="shared" si="4605"/>
        <v>1.3010490679545423</v>
      </c>
      <c r="CY307" s="126">
        <f t="shared" si="4605"/>
        <v>1.304784248057189</v>
      </c>
      <c r="CZ307" s="126">
        <f t="shared" si="4605"/>
        <v>1.3085301514836076</v>
      </c>
      <c r="DA307" s="126">
        <f t="shared" si="4605"/>
        <v>1.3122868090193751</v>
      </c>
      <c r="DB307" s="126">
        <f t="shared" si="4605"/>
        <v>1.3160542515384499</v>
      </c>
      <c r="DC307" s="126">
        <f t="shared" si="4605"/>
        <v>1.3195802889875801</v>
      </c>
      <c r="DD307" s="126">
        <f t="shared" si="4605"/>
        <v>1.323495136864544</v>
      </c>
      <c r="DE307" s="126">
        <f t="shared" si="4605"/>
        <v>1.3272947573576725</v>
      </c>
      <c r="DF307" s="126">
        <f t="shared" si="4605"/>
        <v>1.3311052861764079</v>
      </c>
      <c r="DG307" s="126">
        <f t="shared" si="4605"/>
        <v>1.3349267546374479</v>
      </c>
      <c r="DH307" s="126">
        <f t="shared" si="4605"/>
        <v>1.3387591941473977</v>
      </c>
      <c r="DI307" s="126">
        <f t="shared" si="4605"/>
        <v>1.3426026362030277</v>
      </c>
      <c r="DJ307" s="126">
        <f t="shared" si="4605"/>
        <v>1.3464571123915319</v>
      </c>
      <c r="DK307" s="126">
        <f t="shared" si="4605"/>
        <v>1.3503226543907885</v>
      </c>
      <c r="DL307" s="126">
        <f t="shared" si="4605"/>
        <v>1.3541992939696192</v>
      </c>
      <c r="DM307" s="126">
        <f t="shared" si="4605"/>
        <v>1.358087062988051</v>
      </c>
      <c r="DN307" s="126">
        <f t="shared" si="4605"/>
        <v>1.361985993397578</v>
      </c>
      <c r="DO307" s="126">
        <f t="shared" si="4605"/>
        <v>1.3657655991021458</v>
      </c>
      <c r="DP307" s="126">
        <f t="shared" si="4605"/>
        <v>1.3698174666548035</v>
      </c>
      <c r="DQ307" s="126">
        <f t="shared" si="4605"/>
        <v>1.3737500738651915</v>
      </c>
      <c r="DR307" s="126">
        <f t="shared" si="4605"/>
        <v>1.3776939711925826</v>
      </c>
      <c r="DS307" s="126">
        <f t="shared" si="4605"/>
        <v>1.381649191049759</v>
      </c>
      <c r="DT307" s="126">
        <f t="shared" si="4605"/>
        <v>1.385615765942557</v>
      </c>
      <c r="DU307" s="126">
        <f t="shared" si="4605"/>
        <v>1.3895937284701338</v>
      </c>
      <c r="DV307" s="126">
        <f t="shared" si="4605"/>
        <v>1.3935831113252357</v>
      </c>
      <c r="DW307" s="126">
        <f t="shared" si="4605"/>
        <v>1.3975839472944662</v>
      </c>
      <c r="DX307" s="126">
        <f t="shared" si="4605"/>
        <v>1.401596269258556</v>
      </c>
      <c r="DY307" s="126">
        <f t="shared" si="4605"/>
        <v>1.4056201101926329</v>
      </c>
      <c r="DZ307" s="126">
        <f t="shared" si="4605"/>
        <v>1.4096555031664932</v>
      </c>
      <c r="EA307" s="126">
        <f t="shared" si="4605"/>
        <v>1.4134323217047313</v>
      </c>
      <c r="EB307" s="126">
        <f t="shared" si="4605"/>
        <v>1.4176256038945581</v>
      </c>
    </row>
    <row r="308" spans="3:132" outlineLevel="1" x14ac:dyDescent="0.25">
      <c r="C308" s="320" t="s">
        <v>528</v>
      </c>
      <c r="D308" s="38"/>
      <c r="E308" s="38"/>
      <c r="F308" s="38"/>
      <c r="G308" s="52" t="s">
        <v>220</v>
      </c>
      <c r="H308" s="46">
        <f t="shared" ref="H308" si="4606">SUM(J308:EB308)</f>
        <v>0</v>
      </c>
      <c r="I308" s="38"/>
      <c r="J308" s="82">
        <f>J306*J307</f>
        <v>0</v>
      </c>
      <c r="K308" s="82">
        <f t="shared" ref="K308" si="4607">K306*K307</f>
        <v>0</v>
      </c>
      <c r="L308" s="82">
        <f t="shared" ref="L308" si="4608">L306*L307</f>
        <v>0</v>
      </c>
      <c r="M308" s="82">
        <f t="shared" ref="M308" si="4609">M306*M307</f>
        <v>0</v>
      </c>
      <c r="N308" s="82">
        <f t="shared" ref="N308" si="4610">N306*N307</f>
        <v>0</v>
      </c>
      <c r="O308" s="82">
        <f t="shared" ref="O308" si="4611">O306*O307</f>
        <v>0</v>
      </c>
      <c r="P308" s="82">
        <f t="shared" ref="P308" si="4612">P306*P307</f>
        <v>0</v>
      </c>
      <c r="Q308" s="82">
        <f t="shared" ref="Q308" si="4613">Q306*Q307</f>
        <v>0</v>
      </c>
      <c r="R308" s="82">
        <f t="shared" ref="R308" si="4614">R306*R307</f>
        <v>0</v>
      </c>
      <c r="S308" s="82">
        <f t="shared" ref="S308" si="4615">S306*S307</f>
        <v>0</v>
      </c>
      <c r="T308" s="82">
        <f t="shared" ref="T308" si="4616">T306*T307</f>
        <v>0</v>
      </c>
      <c r="U308" s="82">
        <f t="shared" ref="U308" si="4617">U306*U307</f>
        <v>0</v>
      </c>
      <c r="V308" s="82">
        <f t="shared" ref="V308" si="4618">V306*V307</f>
        <v>0</v>
      </c>
      <c r="W308" s="82">
        <f t="shared" ref="W308" si="4619">W306*W307</f>
        <v>0</v>
      </c>
      <c r="X308" s="82">
        <f t="shared" ref="X308" si="4620">X306*X307</f>
        <v>0</v>
      </c>
      <c r="Y308" s="82">
        <f t="shared" ref="Y308" si="4621">Y306*Y307</f>
        <v>0</v>
      </c>
      <c r="Z308" s="82">
        <f t="shared" ref="Z308" si="4622">Z306*Z307</f>
        <v>0</v>
      </c>
      <c r="AA308" s="82">
        <f t="shared" ref="AA308" si="4623">AA306*AA307</f>
        <v>0</v>
      </c>
      <c r="AB308" s="82">
        <f t="shared" ref="AB308" si="4624">AB306*AB307</f>
        <v>0</v>
      </c>
      <c r="AC308" s="82">
        <f t="shared" ref="AC308" si="4625">AC306*AC307</f>
        <v>0</v>
      </c>
      <c r="AD308" s="82">
        <f t="shared" ref="AD308" si="4626">AD306*AD307</f>
        <v>0</v>
      </c>
      <c r="AE308" s="82">
        <f t="shared" ref="AE308" si="4627">AE306*AE307</f>
        <v>0</v>
      </c>
      <c r="AF308" s="82">
        <f t="shared" ref="AF308" si="4628">AF306*AF307</f>
        <v>0</v>
      </c>
      <c r="AG308" s="82">
        <f t="shared" ref="AG308" si="4629">AG306*AG307</f>
        <v>0</v>
      </c>
      <c r="AH308" s="82">
        <f t="shared" ref="AH308" si="4630">AH306*AH307</f>
        <v>0</v>
      </c>
      <c r="AI308" s="82">
        <f t="shared" ref="AI308" si="4631">AI306*AI307</f>
        <v>0</v>
      </c>
      <c r="AJ308" s="82">
        <f t="shared" ref="AJ308" si="4632">AJ306*AJ307</f>
        <v>0</v>
      </c>
      <c r="AK308" s="82">
        <f t="shared" ref="AK308" si="4633">AK306*AK307</f>
        <v>0</v>
      </c>
      <c r="AL308" s="82">
        <f t="shared" ref="AL308" si="4634">AL306*AL307</f>
        <v>0</v>
      </c>
      <c r="AM308" s="82">
        <f t="shared" ref="AM308" si="4635">AM306*AM307</f>
        <v>0</v>
      </c>
      <c r="AN308" s="82">
        <f t="shared" ref="AN308" si="4636">AN306*AN307</f>
        <v>0</v>
      </c>
      <c r="AO308" s="82">
        <f t="shared" ref="AO308" si="4637">AO306*AO307</f>
        <v>0</v>
      </c>
      <c r="AP308" s="82">
        <f t="shared" ref="AP308" si="4638">AP306*AP307</f>
        <v>0</v>
      </c>
      <c r="AQ308" s="82">
        <f t="shared" ref="AQ308" si="4639">AQ306*AQ307</f>
        <v>0</v>
      </c>
      <c r="AR308" s="82">
        <f t="shared" ref="AR308" si="4640">AR306*AR307</f>
        <v>0</v>
      </c>
      <c r="AS308" s="82">
        <f t="shared" ref="AS308" si="4641">AS306*AS307</f>
        <v>0</v>
      </c>
      <c r="AT308" s="82">
        <f t="shared" ref="AT308" si="4642">AT306*AT307</f>
        <v>0</v>
      </c>
      <c r="AU308" s="82">
        <f t="shared" ref="AU308" si="4643">AU306*AU307</f>
        <v>0</v>
      </c>
      <c r="AV308" s="82">
        <f t="shared" ref="AV308" si="4644">AV306*AV307</f>
        <v>0</v>
      </c>
      <c r="AW308" s="82">
        <f t="shared" ref="AW308" si="4645">AW306*AW307</f>
        <v>0</v>
      </c>
      <c r="AX308" s="82">
        <f t="shared" ref="AX308" si="4646">AX306*AX307</f>
        <v>0</v>
      </c>
      <c r="AY308" s="82">
        <f t="shared" ref="AY308" si="4647">AY306*AY307</f>
        <v>0</v>
      </c>
      <c r="AZ308" s="82">
        <f t="shared" ref="AZ308" si="4648">AZ306*AZ307</f>
        <v>0</v>
      </c>
      <c r="BA308" s="82">
        <f t="shared" ref="BA308" si="4649">BA306*BA307</f>
        <v>0</v>
      </c>
      <c r="BB308" s="82">
        <f t="shared" ref="BB308" si="4650">BB306*BB307</f>
        <v>0</v>
      </c>
      <c r="BC308" s="82">
        <f t="shared" ref="BC308" si="4651">BC306*BC307</f>
        <v>0</v>
      </c>
      <c r="BD308" s="82">
        <f t="shared" ref="BD308" si="4652">BD306*BD307</f>
        <v>0</v>
      </c>
      <c r="BE308" s="82">
        <f t="shared" ref="BE308" si="4653">BE306*BE307</f>
        <v>0</v>
      </c>
      <c r="BF308" s="82">
        <f t="shared" ref="BF308" si="4654">BF306*BF307</f>
        <v>0</v>
      </c>
      <c r="BG308" s="82">
        <f t="shared" ref="BG308" si="4655">BG306*BG307</f>
        <v>0</v>
      </c>
      <c r="BH308" s="82">
        <f t="shared" ref="BH308" si="4656">BH306*BH307</f>
        <v>0</v>
      </c>
      <c r="BI308" s="82">
        <f t="shared" ref="BI308" si="4657">BI306*BI307</f>
        <v>0</v>
      </c>
      <c r="BJ308" s="82">
        <f t="shared" ref="BJ308" si="4658">BJ306*BJ307</f>
        <v>0</v>
      </c>
      <c r="BK308" s="82">
        <f t="shared" ref="BK308" si="4659">BK306*BK307</f>
        <v>0</v>
      </c>
      <c r="BL308" s="82">
        <f t="shared" ref="BL308" si="4660">BL306*BL307</f>
        <v>0</v>
      </c>
      <c r="BM308" s="82">
        <f t="shared" ref="BM308" si="4661">BM306*BM307</f>
        <v>0</v>
      </c>
      <c r="BN308" s="82">
        <f t="shared" ref="BN308" si="4662">BN306*BN307</f>
        <v>0</v>
      </c>
      <c r="BO308" s="82">
        <f t="shared" ref="BO308" si="4663">BO306*BO307</f>
        <v>0</v>
      </c>
      <c r="BP308" s="82">
        <f t="shared" ref="BP308" si="4664">BP306*BP307</f>
        <v>0</v>
      </c>
      <c r="BQ308" s="82">
        <f t="shared" ref="BQ308" si="4665">BQ306*BQ307</f>
        <v>0</v>
      </c>
      <c r="BR308" s="82">
        <f t="shared" ref="BR308" si="4666">BR306*BR307</f>
        <v>0</v>
      </c>
      <c r="BS308" s="82">
        <f t="shared" ref="BS308" si="4667">BS306*BS307</f>
        <v>0</v>
      </c>
      <c r="BT308" s="82">
        <f t="shared" ref="BT308" si="4668">BT306*BT307</f>
        <v>0</v>
      </c>
      <c r="BU308" s="82">
        <f t="shared" ref="BU308" si="4669">BU306*BU307</f>
        <v>0</v>
      </c>
      <c r="BV308" s="82">
        <f t="shared" ref="BV308" si="4670">BV306*BV307</f>
        <v>0</v>
      </c>
      <c r="BW308" s="82">
        <f t="shared" ref="BW308" si="4671">BW306*BW307</f>
        <v>0</v>
      </c>
      <c r="BX308" s="82">
        <f t="shared" ref="BX308" si="4672">BX306*BX307</f>
        <v>0</v>
      </c>
      <c r="BY308" s="82">
        <f t="shared" ref="BY308" si="4673">BY306*BY307</f>
        <v>0</v>
      </c>
      <c r="BZ308" s="82">
        <f t="shared" ref="BZ308" si="4674">BZ306*BZ307</f>
        <v>0</v>
      </c>
      <c r="CA308" s="82">
        <f t="shared" ref="CA308" si="4675">CA306*CA307</f>
        <v>0</v>
      </c>
      <c r="CB308" s="82">
        <f t="shared" ref="CB308" si="4676">CB306*CB307</f>
        <v>0</v>
      </c>
      <c r="CC308" s="82">
        <f t="shared" ref="CC308" si="4677">CC306*CC307</f>
        <v>0</v>
      </c>
      <c r="CD308" s="82">
        <f t="shared" ref="CD308" si="4678">CD306*CD307</f>
        <v>0</v>
      </c>
      <c r="CE308" s="82">
        <f t="shared" ref="CE308" si="4679">CE306*CE307</f>
        <v>0</v>
      </c>
      <c r="CF308" s="82">
        <f t="shared" ref="CF308" si="4680">CF306*CF307</f>
        <v>0</v>
      </c>
      <c r="CG308" s="82">
        <f t="shared" ref="CG308" si="4681">CG306*CG307</f>
        <v>0</v>
      </c>
      <c r="CH308" s="82">
        <f t="shared" ref="CH308" si="4682">CH306*CH307</f>
        <v>0</v>
      </c>
      <c r="CI308" s="82">
        <f t="shared" ref="CI308" si="4683">CI306*CI307</f>
        <v>0</v>
      </c>
      <c r="CJ308" s="82">
        <f t="shared" ref="CJ308" si="4684">CJ306*CJ307</f>
        <v>0</v>
      </c>
      <c r="CK308" s="82">
        <f t="shared" ref="CK308" si="4685">CK306*CK307</f>
        <v>0</v>
      </c>
      <c r="CL308" s="82">
        <f t="shared" ref="CL308" si="4686">CL306*CL307</f>
        <v>0</v>
      </c>
      <c r="CM308" s="82">
        <f t="shared" ref="CM308" si="4687">CM306*CM307</f>
        <v>0</v>
      </c>
      <c r="CN308" s="82">
        <f t="shared" ref="CN308" si="4688">CN306*CN307</f>
        <v>0</v>
      </c>
      <c r="CO308" s="82">
        <f t="shared" ref="CO308" si="4689">CO306*CO307</f>
        <v>0</v>
      </c>
      <c r="CP308" s="82">
        <f t="shared" ref="CP308" si="4690">CP306*CP307</f>
        <v>0</v>
      </c>
      <c r="CQ308" s="82">
        <f t="shared" ref="CQ308" si="4691">CQ306*CQ307</f>
        <v>0</v>
      </c>
      <c r="CR308" s="82">
        <f t="shared" ref="CR308" si="4692">CR306*CR307</f>
        <v>0</v>
      </c>
      <c r="CS308" s="82">
        <f t="shared" ref="CS308" si="4693">CS306*CS307</f>
        <v>0</v>
      </c>
      <c r="CT308" s="82">
        <f t="shared" ref="CT308" si="4694">CT306*CT307</f>
        <v>0</v>
      </c>
      <c r="CU308" s="82">
        <f t="shared" ref="CU308" si="4695">CU306*CU307</f>
        <v>0</v>
      </c>
      <c r="CV308" s="82">
        <f t="shared" ref="CV308" si="4696">CV306*CV307</f>
        <v>0</v>
      </c>
      <c r="CW308" s="82">
        <f t="shared" ref="CW308" si="4697">CW306*CW307</f>
        <v>0</v>
      </c>
      <c r="CX308" s="82">
        <f t="shared" ref="CX308" si="4698">CX306*CX307</f>
        <v>0</v>
      </c>
      <c r="CY308" s="82">
        <f t="shared" ref="CY308" si="4699">CY306*CY307</f>
        <v>0</v>
      </c>
      <c r="CZ308" s="82">
        <f t="shared" ref="CZ308" si="4700">CZ306*CZ307</f>
        <v>0</v>
      </c>
      <c r="DA308" s="82">
        <f t="shared" ref="DA308" si="4701">DA306*DA307</f>
        <v>0</v>
      </c>
      <c r="DB308" s="82">
        <f t="shared" ref="DB308" si="4702">DB306*DB307</f>
        <v>0</v>
      </c>
      <c r="DC308" s="82">
        <f t="shared" ref="DC308" si="4703">DC306*DC307</f>
        <v>0</v>
      </c>
      <c r="DD308" s="82">
        <f t="shared" ref="DD308" si="4704">DD306*DD307</f>
        <v>0</v>
      </c>
      <c r="DE308" s="82">
        <f t="shared" ref="DE308" si="4705">DE306*DE307</f>
        <v>0</v>
      </c>
      <c r="DF308" s="82">
        <f t="shared" ref="DF308" si="4706">DF306*DF307</f>
        <v>0</v>
      </c>
      <c r="DG308" s="82">
        <f t="shared" ref="DG308" si="4707">DG306*DG307</f>
        <v>0</v>
      </c>
      <c r="DH308" s="82">
        <f t="shared" ref="DH308" si="4708">DH306*DH307</f>
        <v>0</v>
      </c>
      <c r="DI308" s="82">
        <f t="shared" ref="DI308" si="4709">DI306*DI307</f>
        <v>0</v>
      </c>
      <c r="DJ308" s="82">
        <f t="shared" ref="DJ308" si="4710">DJ306*DJ307</f>
        <v>0</v>
      </c>
      <c r="DK308" s="82">
        <f t="shared" ref="DK308" si="4711">DK306*DK307</f>
        <v>0</v>
      </c>
      <c r="DL308" s="82">
        <f t="shared" ref="DL308" si="4712">DL306*DL307</f>
        <v>0</v>
      </c>
      <c r="DM308" s="82">
        <f t="shared" ref="DM308" si="4713">DM306*DM307</f>
        <v>0</v>
      </c>
      <c r="DN308" s="82">
        <f t="shared" ref="DN308" si="4714">DN306*DN307</f>
        <v>0</v>
      </c>
      <c r="DO308" s="82">
        <f t="shared" ref="DO308" si="4715">DO306*DO307</f>
        <v>0</v>
      </c>
      <c r="DP308" s="82">
        <f t="shared" ref="DP308" si="4716">DP306*DP307</f>
        <v>0</v>
      </c>
      <c r="DQ308" s="82">
        <f t="shared" ref="DQ308" si="4717">DQ306*DQ307</f>
        <v>0</v>
      </c>
      <c r="DR308" s="82">
        <f t="shared" ref="DR308" si="4718">DR306*DR307</f>
        <v>0</v>
      </c>
      <c r="DS308" s="82">
        <f t="shared" ref="DS308" si="4719">DS306*DS307</f>
        <v>0</v>
      </c>
      <c r="DT308" s="82">
        <f t="shared" ref="DT308" si="4720">DT306*DT307</f>
        <v>0</v>
      </c>
      <c r="DU308" s="82">
        <f t="shared" ref="DU308" si="4721">DU306*DU307</f>
        <v>0</v>
      </c>
      <c r="DV308" s="82">
        <f t="shared" ref="DV308" si="4722">DV306*DV307</f>
        <v>0</v>
      </c>
      <c r="DW308" s="82">
        <f t="shared" ref="DW308" si="4723">DW306*DW307</f>
        <v>0</v>
      </c>
      <c r="DX308" s="82">
        <f t="shared" ref="DX308" si="4724">DX306*DX307</f>
        <v>0</v>
      </c>
      <c r="DY308" s="82">
        <f t="shared" ref="DY308" si="4725">DY306*DY307</f>
        <v>0</v>
      </c>
      <c r="DZ308" s="82">
        <f t="shared" ref="DZ308" si="4726">DZ306*DZ307</f>
        <v>0</v>
      </c>
      <c r="EA308" s="82">
        <f t="shared" ref="EA308" si="4727">EA306*EA307</f>
        <v>0</v>
      </c>
      <c r="EB308" s="82">
        <f t="shared" ref="EB308" si="4728">EB306*EB307</f>
        <v>0</v>
      </c>
    </row>
    <row r="309" spans="3:132" ht="13" outlineLevel="1" x14ac:dyDescent="0.3">
      <c r="C309" s="326"/>
      <c r="G309" s="52"/>
      <c r="H309" s="29"/>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row>
    <row r="310" spans="3:132" ht="13" outlineLevel="1" x14ac:dyDescent="0.3">
      <c r="C310" s="339" t="s">
        <v>504</v>
      </c>
      <c r="G310" s="52"/>
      <c r="H310" s="29"/>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row>
    <row r="311" spans="3:132" outlineLevel="1" x14ac:dyDescent="0.25">
      <c r="C311" s="317" t="s">
        <v>547</v>
      </c>
      <c r="G311" s="52" t="s">
        <v>604</v>
      </c>
      <c r="H311" s="46">
        <f t="shared" ref="H311" si="4729">SUM(J311:EB311)</f>
        <v>0</v>
      </c>
      <c r="J311" s="82">
        <f t="shared" ref="J311:AO311" si="4730">J289</f>
        <v>0</v>
      </c>
      <c r="K311" s="82">
        <f t="shared" si="4730"/>
        <v>0</v>
      </c>
      <c r="L311" s="82">
        <f t="shared" si="4730"/>
        <v>0</v>
      </c>
      <c r="M311" s="82">
        <f t="shared" si="4730"/>
        <v>0</v>
      </c>
      <c r="N311" s="82">
        <f t="shared" si="4730"/>
        <v>0</v>
      </c>
      <c r="O311" s="82">
        <f t="shared" si="4730"/>
        <v>0</v>
      </c>
      <c r="P311" s="82">
        <f t="shared" si="4730"/>
        <v>0</v>
      </c>
      <c r="Q311" s="82">
        <f t="shared" si="4730"/>
        <v>0</v>
      </c>
      <c r="R311" s="82">
        <f t="shared" si="4730"/>
        <v>0</v>
      </c>
      <c r="S311" s="82">
        <f t="shared" si="4730"/>
        <v>0</v>
      </c>
      <c r="T311" s="82">
        <f t="shared" si="4730"/>
        <v>0</v>
      </c>
      <c r="U311" s="82">
        <f t="shared" si="4730"/>
        <v>0</v>
      </c>
      <c r="V311" s="82">
        <f t="shared" si="4730"/>
        <v>0</v>
      </c>
      <c r="W311" s="82">
        <f t="shared" si="4730"/>
        <v>0</v>
      </c>
      <c r="X311" s="82">
        <f t="shared" si="4730"/>
        <v>0</v>
      </c>
      <c r="Y311" s="82">
        <f t="shared" si="4730"/>
        <v>0</v>
      </c>
      <c r="Z311" s="82">
        <f t="shared" si="4730"/>
        <v>0</v>
      </c>
      <c r="AA311" s="82">
        <f t="shared" si="4730"/>
        <v>0</v>
      </c>
      <c r="AB311" s="82">
        <f t="shared" si="4730"/>
        <v>0</v>
      </c>
      <c r="AC311" s="82">
        <f t="shared" si="4730"/>
        <v>0</v>
      </c>
      <c r="AD311" s="82">
        <f t="shared" si="4730"/>
        <v>0</v>
      </c>
      <c r="AE311" s="82">
        <f t="shared" si="4730"/>
        <v>0</v>
      </c>
      <c r="AF311" s="82">
        <f t="shared" si="4730"/>
        <v>0</v>
      </c>
      <c r="AG311" s="82">
        <f t="shared" si="4730"/>
        <v>0</v>
      </c>
      <c r="AH311" s="82">
        <f t="shared" si="4730"/>
        <v>0</v>
      </c>
      <c r="AI311" s="82">
        <f t="shared" si="4730"/>
        <v>0</v>
      </c>
      <c r="AJ311" s="82">
        <f t="shared" si="4730"/>
        <v>0</v>
      </c>
      <c r="AK311" s="82">
        <f t="shared" si="4730"/>
        <v>0</v>
      </c>
      <c r="AL311" s="82">
        <f t="shared" si="4730"/>
        <v>0</v>
      </c>
      <c r="AM311" s="82">
        <f t="shared" si="4730"/>
        <v>0</v>
      </c>
      <c r="AN311" s="82">
        <f t="shared" si="4730"/>
        <v>0</v>
      </c>
      <c r="AO311" s="82">
        <f t="shared" si="4730"/>
        <v>0</v>
      </c>
      <c r="AP311" s="82">
        <f t="shared" ref="AP311:BU311" si="4731">AP289</f>
        <v>0</v>
      </c>
      <c r="AQ311" s="82">
        <f t="shared" si="4731"/>
        <v>0</v>
      </c>
      <c r="AR311" s="82">
        <f t="shared" si="4731"/>
        <v>0</v>
      </c>
      <c r="AS311" s="82">
        <f t="shared" si="4731"/>
        <v>0</v>
      </c>
      <c r="AT311" s="82">
        <f t="shared" si="4731"/>
        <v>0</v>
      </c>
      <c r="AU311" s="82">
        <f t="shared" si="4731"/>
        <v>0</v>
      </c>
      <c r="AV311" s="82">
        <f t="shared" si="4731"/>
        <v>0</v>
      </c>
      <c r="AW311" s="82">
        <f t="shared" si="4731"/>
        <v>0</v>
      </c>
      <c r="AX311" s="82">
        <f t="shared" si="4731"/>
        <v>0</v>
      </c>
      <c r="AY311" s="82">
        <f t="shared" si="4731"/>
        <v>0</v>
      </c>
      <c r="AZ311" s="82">
        <f t="shared" si="4731"/>
        <v>0</v>
      </c>
      <c r="BA311" s="82">
        <f t="shared" si="4731"/>
        <v>0</v>
      </c>
      <c r="BB311" s="82">
        <f t="shared" si="4731"/>
        <v>0</v>
      </c>
      <c r="BC311" s="82">
        <f t="shared" si="4731"/>
        <v>0</v>
      </c>
      <c r="BD311" s="82">
        <f t="shared" si="4731"/>
        <v>0</v>
      </c>
      <c r="BE311" s="82">
        <f t="shared" si="4731"/>
        <v>0</v>
      </c>
      <c r="BF311" s="82">
        <f t="shared" si="4731"/>
        <v>0</v>
      </c>
      <c r="BG311" s="82">
        <f t="shared" si="4731"/>
        <v>0</v>
      </c>
      <c r="BH311" s="82">
        <f t="shared" si="4731"/>
        <v>0</v>
      </c>
      <c r="BI311" s="82">
        <f t="shared" si="4731"/>
        <v>0</v>
      </c>
      <c r="BJ311" s="82">
        <f t="shared" si="4731"/>
        <v>0</v>
      </c>
      <c r="BK311" s="82">
        <f t="shared" si="4731"/>
        <v>0</v>
      </c>
      <c r="BL311" s="82">
        <f t="shared" si="4731"/>
        <v>0</v>
      </c>
      <c r="BM311" s="82">
        <f t="shared" si="4731"/>
        <v>0</v>
      </c>
      <c r="BN311" s="82">
        <f t="shared" si="4731"/>
        <v>0</v>
      </c>
      <c r="BO311" s="82">
        <f t="shared" si="4731"/>
        <v>0</v>
      </c>
      <c r="BP311" s="82">
        <f t="shared" si="4731"/>
        <v>0</v>
      </c>
      <c r="BQ311" s="82">
        <f t="shared" si="4731"/>
        <v>0</v>
      </c>
      <c r="BR311" s="82">
        <f t="shared" si="4731"/>
        <v>0</v>
      </c>
      <c r="BS311" s="82">
        <f t="shared" si="4731"/>
        <v>0</v>
      </c>
      <c r="BT311" s="82">
        <f t="shared" si="4731"/>
        <v>0</v>
      </c>
      <c r="BU311" s="82">
        <f t="shared" si="4731"/>
        <v>0</v>
      </c>
      <c r="BV311" s="82">
        <f t="shared" ref="BV311:DA311" si="4732">BV289</f>
        <v>0</v>
      </c>
      <c r="BW311" s="82">
        <f t="shared" si="4732"/>
        <v>0</v>
      </c>
      <c r="BX311" s="82">
        <f t="shared" si="4732"/>
        <v>0</v>
      </c>
      <c r="BY311" s="82">
        <f t="shared" si="4732"/>
        <v>0</v>
      </c>
      <c r="BZ311" s="82">
        <f t="shared" si="4732"/>
        <v>0</v>
      </c>
      <c r="CA311" s="82">
        <f t="shared" si="4732"/>
        <v>0</v>
      </c>
      <c r="CB311" s="82">
        <f t="shared" si="4732"/>
        <v>0</v>
      </c>
      <c r="CC311" s="82">
        <f t="shared" si="4732"/>
        <v>0</v>
      </c>
      <c r="CD311" s="82">
        <f t="shared" si="4732"/>
        <v>0</v>
      </c>
      <c r="CE311" s="82">
        <f t="shared" si="4732"/>
        <v>0</v>
      </c>
      <c r="CF311" s="82">
        <f t="shared" si="4732"/>
        <v>0</v>
      </c>
      <c r="CG311" s="82">
        <f t="shared" si="4732"/>
        <v>0</v>
      </c>
      <c r="CH311" s="82">
        <f t="shared" si="4732"/>
        <v>0</v>
      </c>
      <c r="CI311" s="82">
        <f t="shared" si="4732"/>
        <v>0</v>
      </c>
      <c r="CJ311" s="82">
        <f t="shared" si="4732"/>
        <v>0</v>
      </c>
      <c r="CK311" s="82">
        <f t="shared" si="4732"/>
        <v>0</v>
      </c>
      <c r="CL311" s="82">
        <f t="shared" si="4732"/>
        <v>0</v>
      </c>
      <c r="CM311" s="82">
        <f t="shared" si="4732"/>
        <v>0</v>
      </c>
      <c r="CN311" s="82">
        <f t="shared" si="4732"/>
        <v>0</v>
      </c>
      <c r="CO311" s="82">
        <f t="shared" si="4732"/>
        <v>0</v>
      </c>
      <c r="CP311" s="82">
        <f t="shared" si="4732"/>
        <v>0</v>
      </c>
      <c r="CQ311" s="82">
        <f t="shared" si="4732"/>
        <v>0</v>
      </c>
      <c r="CR311" s="82">
        <f t="shared" si="4732"/>
        <v>0</v>
      </c>
      <c r="CS311" s="82">
        <f t="shared" si="4732"/>
        <v>0</v>
      </c>
      <c r="CT311" s="82">
        <f t="shared" si="4732"/>
        <v>0</v>
      </c>
      <c r="CU311" s="82">
        <f t="shared" si="4732"/>
        <v>0</v>
      </c>
      <c r="CV311" s="82">
        <f t="shared" si="4732"/>
        <v>0</v>
      </c>
      <c r="CW311" s="82">
        <f t="shared" si="4732"/>
        <v>0</v>
      </c>
      <c r="CX311" s="82">
        <f t="shared" si="4732"/>
        <v>0</v>
      </c>
      <c r="CY311" s="82">
        <f t="shared" si="4732"/>
        <v>0</v>
      </c>
      <c r="CZ311" s="82">
        <f t="shared" si="4732"/>
        <v>0</v>
      </c>
      <c r="DA311" s="82">
        <f t="shared" si="4732"/>
        <v>0</v>
      </c>
      <c r="DB311" s="82">
        <f t="shared" ref="DB311:EB311" si="4733">DB289</f>
        <v>0</v>
      </c>
      <c r="DC311" s="82">
        <f t="shared" si="4733"/>
        <v>0</v>
      </c>
      <c r="DD311" s="82">
        <f t="shared" si="4733"/>
        <v>0</v>
      </c>
      <c r="DE311" s="82">
        <f t="shared" si="4733"/>
        <v>0</v>
      </c>
      <c r="DF311" s="82">
        <f t="shared" si="4733"/>
        <v>0</v>
      </c>
      <c r="DG311" s="82">
        <f t="shared" si="4733"/>
        <v>0</v>
      </c>
      <c r="DH311" s="82">
        <f t="shared" si="4733"/>
        <v>0</v>
      </c>
      <c r="DI311" s="82">
        <f t="shared" si="4733"/>
        <v>0</v>
      </c>
      <c r="DJ311" s="82">
        <f t="shared" si="4733"/>
        <v>0</v>
      </c>
      <c r="DK311" s="82">
        <f t="shared" si="4733"/>
        <v>0</v>
      </c>
      <c r="DL311" s="82">
        <f t="shared" si="4733"/>
        <v>0</v>
      </c>
      <c r="DM311" s="82">
        <f t="shared" si="4733"/>
        <v>0</v>
      </c>
      <c r="DN311" s="82">
        <f t="shared" si="4733"/>
        <v>0</v>
      </c>
      <c r="DO311" s="82">
        <f t="shared" si="4733"/>
        <v>0</v>
      </c>
      <c r="DP311" s="82">
        <f t="shared" si="4733"/>
        <v>0</v>
      </c>
      <c r="DQ311" s="82">
        <f t="shared" si="4733"/>
        <v>0</v>
      </c>
      <c r="DR311" s="82">
        <f t="shared" si="4733"/>
        <v>0</v>
      </c>
      <c r="DS311" s="82">
        <f t="shared" si="4733"/>
        <v>0</v>
      </c>
      <c r="DT311" s="82">
        <f t="shared" si="4733"/>
        <v>0</v>
      </c>
      <c r="DU311" s="82">
        <f t="shared" si="4733"/>
        <v>0</v>
      </c>
      <c r="DV311" s="82">
        <f t="shared" si="4733"/>
        <v>0</v>
      </c>
      <c r="DW311" s="82">
        <f t="shared" si="4733"/>
        <v>0</v>
      </c>
      <c r="DX311" s="82">
        <f t="shared" si="4733"/>
        <v>0</v>
      </c>
      <c r="DY311" s="82">
        <f t="shared" si="4733"/>
        <v>0</v>
      </c>
      <c r="DZ311" s="82">
        <f t="shared" si="4733"/>
        <v>0</v>
      </c>
      <c r="EA311" s="82">
        <f t="shared" si="4733"/>
        <v>0</v>
      </c>
      <c r="EB311" s="82">
        <f t="shared" si="4733"/>
        <v>0</v>
      </c>
    </row>
    <row r="312" spans="3:132" outlineLevel="1" x14ac:dyDescent="0.25">
      <c r="C312" s="317" t="s">
        <v>485</v>
      </c>
      <c r="D312" s="125">
        <f>Assumptions!I16</f>
        <v>0.64</v>
      </c>
      <c r="E312" s="79">
        <f>Assumptions!I13</f>
        <v>45658</v>
      </c>
      <c r="G312" s="52" t="s">
        <v>215</v>
      </c>
      <c r="H312" s="50">
        <f>SUM(J312:EB312)</f>
        <v>0.99999999999999989</v>
      </c>
      <c r="J312" s="129"/>
      <c r="K312" s="155">
        <f>ROUND(($D$312/MiY*(SUM($J$312:J312)&lt;=1)+IF(SUM($J$312:J312)+($D$312/MiY)&gt;1,1-(SUM($J$312:J312)+($D$312/MiY)),0)),5)*(K$7&gt;=$E$312)</f>
        <v>0</v>
      </c>
      <c r="L312" s="155">
        <f>ROUND(($D$312/MiY*(SUM($J$312:K312)&lt;=1)+IF(SUM($J$312:K312)+($D$312/MiY)&gt;1,1-(SUM($J$312:K312)+($D$312/MiY)),0)),5)*(L$7&gt;=$E$312)</f>
        <v>0</v>
      </c>
      <c r="M312" s="155">
        <f>ROUND(($D$312/MiY*(SUM($J$312:L312)&lt;=1)+IF(SUM($J$312:L312)+($D$312/MiY)&gt;1,1-(SUM($J$312:L312)+($D$312/MiY)),0)),5)*(M$7&gt;=$E$312)</f>
        <v>0</v>
      </c>
      <c r="N312" s="155">
        <f>ROUND(($D$312/MiY*(SUM($J$312:M312)&lt;=1)+IF(SUM($J$312:M312)+($D$312/MiY)&gt;1,1-(SUM($J$312:M312)+($D$312/MiY)),0)),5)*(N$7&gt;=$E$312)</f>
        <v>0</v>
      </c>
      <c r="O312" s="155">
        <f>ROUND(($D$312/MiY*(SUM($J$312:N312)&lt;=1)+IF(SUM($J$312:N312)+($D$312/MiY)&gt;1,1-(SUM($J$312:N312)+($D$312/MiY)),0)),5)*(O$7&gt;=$E$312)</f>
        <v>0</v>
      </c>
      <c r="P312" s="155">
        <f>ROUND(($D$312/MiY*(SUM($J$312:O312)&lt;=1)+IF(SUM($J$312:O312)+($D$312/MiY)&gt;1,1-(SUM($J$312:O312)+($D$312/MiY)),0)),5)*(P$7&gt;=$E$312)</f>
        <v>0</v>
      </c>
      <c r="Q312" s="155">
        <f>ROUND(($D$312/MiY*(SUM($J$312:P312)&lt;=1)+IF(SUM($J$312:P312)+($D$312/MiY)&gt;1,1-(SUM($J$312:P312)+($D$312/MiY)),0)),5)*(Q$7&gt;=$E$312)</f>
        <v>0</v>
      </c>
      <c r="R312" s="155">
        <f>ROUND(($D$312/MiY*(SUM($J$312:Q312)&lt;=1)+IF(SUM($J$312:Q312)+($D$312/MiY)&gt;1,1-(SUM($J$312:Q312)+($D$312/MiY)),0)),5)*(R$7&gt;=$E$312)</f>
        <v>0</v>
      </c>
      <c r="S312" s="155">
        <f>ROUND(($D$312/MiY*(SUM($J$312:R312)&lt;=1)+IF(SUM($J$312:R312)+($D$312/MiY)&gt;1,1-(SUM($J$312:R312)+($D$312/MiY)),0)),5)*(S$7&gt;=$E$312)</f>
        <v>0</v>
      </c>
      <c r="T312" s="155">
        <f>ROUND(($D$312/MiY*(SUM($J$312:S312)&lt;=1)+IF(SUM($J$312:S312)+($D$312/MiY)&gt;1,1-(SUM($J$312:S312)+($D$312/MiY)),0)),5)*(T$7&gt;=$E$312)</f>
        <v>0</v>
      </c>
      <c r="U312" s="155">
        <f>ROUND(($D$312/MiY*(SUM($J$312:T312)&lt;=1)+IF(SUM($J$312:T312)+($D$312/MiY)&gt;1,1-(SUM($J$312:T312)+($D$312/MiY)),0)),5)*(U$7&gt;=$E$312)</f>
        <v>0</v>
      </c>
      <c r="V312" s="155">
        <f>ROUND(($D$312/MiY*(SUM($J$312:U312)&lt;=1)+IF(SUM($J$312:U312)+($D$312/MiY)&gt;1,1-(SUM($J$312:U312)+($D$312/MiY)),0)),5)*(V$7&gt;=$E$312)</f>
        <v>0</v>
      </c>
      <c r="W312" s="155">
        <f>ROUND(($D$312/MiY*(SUM($J$312:V312)&lt;=1)+IF(SUM($J$312:V312)+($D$312/MiY)&gt;1,1-(SUM($J$312:V312)+($D$312/MiY)),0)),5)*(W$7&gt;=$E$312)</f>
        <v>0</v>
      </c>
      <c r="X312" s="155">
        <f>ROUND(($D$312/MiY*(SUM($J$312:W312)&lt;=1)+IF(SUM($J$312:W312)+($D$312/MiY)&gt;1,1-(SUM($J$312:W312)+($D$312/MiY)),0)),5)*(X$7&gt;=$E$312)</f>
        <v>0</v>
      </c>
      <c r="Y312" s="155">
        <f>ROUND(($D$312/MiY*(SUM($J$312:X312)&lt;=1)+IF(SUM($J$312:X312)+($D$312/MiY)&gt;1,1-(SUM($J$312:X312)+($D$312/MiY)),0)),5)*(Y$7&gt;=$E$312)</f>
        <v>0</v>
      </c>
      <c r="Z312" s="155">
        <f>ROUND(($D$312/MiY*(SUM($J$312:Y312)&lt;=1)+IF(SUM($J$312:Y312)+($D$312/MiY)&gt;1,1-(SUM($J$312:Y312)+($D$312/MiY)),0)),5)*(Z$7&gt;=$E$312)</f>
        <v>0</v>
      </c>
      <c r="AA312" s="155">
        <f>ROUND(($D$312/MiY*(SUM($J$312:Z312)&lt;=1)+IF(SUM($J$312:Z312)+($D$312/MiY)&gt;1,1-(SUM($J$312:Z312)+($D$312/MiY)),0)),5)*(AA$7&gt;=$E$312)</f>
        <v>0</v>
      </c>
      <c r="AB312" s="155">
        <f>ROUND(($D$312/MiY*(SUM($J$312:AA312)&lt;=1)+IF(SUM($J$312:AA312)+($D$312/MiY)&gt;1,1-(SUM($J$312:AA312)+($D$312/MiY)),0)),5)*(AB$7&gt;=$E$312)</f>
        <v>0</v>
      </c>
      <c r="AC312" s="155">
        <f>ROUND(($D$312/MiY*(SUM($J$312:AB312)&lt;=1)+IF(SUM($J$312:AB312)+($D$312/MiY)&gt;1,1-(SUM($J$312:AB312)+($D$312/MiY)),0)),5)*(AC$7&gt;=$E$312)</f>
        <v>0</v>
      </c>
      <c r="AD312" s="155">
        <f>ROUND(($D$312/MiY*(SUM($J$312:AC312)&lt;=1)+IF(SUM($J$312:AC312)+($D$312/MiY)&gt;1,1-(SUM($J$312:AC312)+($D$312/MiY)),0)),5)*(AD$7&gt;=$E$312)</f>
        <v>0</v>
      </c>
      <c r="AE312" s="155">
        <f>ROUND(($D$312/MiY*(SUM($J$312:AD312)&lt;=1)+IF(SUM($J$312:AD312)+($D$312/MiY)&gt;1,1-(SUM($J$312:AD312)+($D$312/MiY)),0)),5)*(AE$7&gt;=$E$312)</f>
        <v>0</v>
      </c>
      <c r="AF312" s="155">
        <f>ROUND(($D$312/MiY*(SUM($J$312:AE312)&lt;=1)+IF(SUM($J$312:AE312)+($D$312/MiY)&gt;1,1-(SUM($J$312:AE312)+($D$312/MiY)),0)),5)*(AF$7&gt;=$E$312)</f>
        <v>0</v>
      </c>
      <c r="AG312" s="155">
        <f>ROUND(($D$312/MiY*(SUM($J$312:AF312)&lt;=1)+IF(SUM($J$312:AF312)+($D$312/MiY)&gt;1,1-(SUM($J$312:AF312)+($D$312/MiY)),0)),5)*(AG$7&gt;=$E$312)</f>
        <v>0</v>
      </c>
      <c r="AH312" s="155">
        <f>ROUND(($D$312/MiY*(SUM($J$312:AG312)&lt;=1)+IF(SUM($J$312:AG312)+($D$312/MiY)&gt;1,1-(SUM($J$312:AG312)+($D$312/MiY)),0)),5)*(AH$7&gt;=$E$312)</f>
        <v>5.3330000000000002E-2</v>
      </c>
      <c r="AI312" s="155">
        <f>ROUND(($D$312/MiY*(SUM($J$312:AH312)&lt;=1)+IF(SUM($J$312:AH312)+($D$312/MiY)&gt;1,1-(SUM($J$312:AH312)+($D$312/MiY)),0)),5)*(AI$7&gt;=$E$312)</f>
        <v>5.3330000000000002E-2</v>
      </c>
      <c r="AJ312" s="155">
        <f>ROUND(($D$312/MiY*(SUM($J$312:AI312)&lt;=1)+IF(SUM($J$312:AI312)+($D$312/MiY)&gt;1,1-(SUM($J$312:AI312)+($D$312/MiY)),0)),5)*(AJ$7&gt;=$E$312)</f>
        <v>5.3330000000000002E-2</v>
      </c>
      <c r="AK312" s="155">
        <f>ROUND(($D$312/MiY*(SUM($J$312:AJ312)&lt;=1)+IF(SUM($J$312:AJ312)+($D$312/MiY)&gt;1,1-(SUM($J$312:AJ312)+($D$312/MiY)),0)),5)*(AK$7&gt;=$E$312)</f>
        <v>5.3330000000000002E-2</v>
      </c>
      <c r="AL312" s="155">
        <f>ROUND(($D$312/MiY*(SUM($J$312:AK312)&lt;=1)+IF(SUM($J$312:AK312)+($D$312/MiY)&gt;1,1-(SUM($J$312:AK312)+($D$312/MiY)),0)),5)*(AL$7&gt;=$E$312)</f>
        <v>5.3330000000000002E-2</v>
      </c>
      <c r="AM312" s="155">
        <f>ROUND(($D$312/MiY*(SUM($J$312:AL312)&lt;=1)+IF(SUM($J$312:AL312)+($D$312/MiY)&gt;1,1-(SUM($J$312:AL312)+($D$312/MiY)),0)),5)*(AM$7&gt;=$E$312)</f>
        <v>5.3330000000000002E-2</v>
      </c>
      <c r="AN312" s="155">
        <f>ROUND(($D$312/MiY*(SUM($J$312:AM312)&lt;=1)+IF(SUM($J$312:AM312)+($D$312/MiY)&gt;1,1-(SUM($J$312:AM312)+($D$312/MiY)),0)),5)*(AN$7&gt;=$E$312)</f>
        <v>5.3330000000000002E-2</v>
      </c>
      <c r="AO312" s="155">
        <f>ROUND(($D$312/MiY*(SUM($J$312:AN312)&lt;=1)+IF(SUM($J$312:AN312)+($D$312/MiY)&gt;1,1-(SUM($J$312:AN312)+($D$312/MiY)),0)),5)*(AO$7&gt;=$E$312)</f>
        <v>5.3330000000000002E-2</v>
      </c>
      <c r="AP312" s="155">
        <f>ROUND(($D$312/MiY*(SUM($J$312:AO312)&lt;=1)+IF(SUM($J$312:AO312)+($D$312/MiY)&gt;1,1-(SUM($J$312:AO312)+($D$312/MiY)),0)),5)*(AP$7&gt;=$E$312)</f>
        <v>5.3330000000000002E-2</v>
      </c>
      <c r="AQ312" s="155">
        <f>ROUND(($D$312/MiY*(SUM($J$312:AP312)&lt;=1)+IF(SUM($J$312:AP312)+($D$312/MiY)&gt;1,1-(SUM($J$312:AP312)+($D$312/MiY)),0)),5)*(AQ$7&gt;=$E$312)</f>
        <v>5.3330000000000002E-2</v>
      </c>
      <c r="AR312" s="155">
        <f>ROUND(($D$312/MiY*(SUM($J$312:AQ312)&lt;=1)+IF(SUM($J$312:AQ312)+($D$312/MiY)&gt;1,1-(SUM($J$312:AQ312)+($D$312/MiY)),0)),5)*(AR$7&gt;=$E$312)</f>
        <v>5.3330000000000002E-2</v>
      </c>
      <c r="AS312" s="155">
        <f>ROUND(($D$312/MiY*(SUM($J$312:AR312)&lt;=1)+IF(SUM($J$312:AR312)+($D$312/MiY)&gt;1,1-(SUM($J$312:AR312)+($D$312/MiY)),0)),5)*(AS$7&gt;=$E$312)</f>
        <v>5.3330000000000002E-2</v>
      </c>
      <c r="AT312" s="155">
        <f>ROUND(($D$312/MiY*(SUM($J$312:AS312)&lt;=1)+IF(SUM($J$312:AS312)+($D$312/MiY)&gt;1,1-(SUM($J$312:AS312)+($D$312/MiY)),0)),5)*(AT$7&gt;=$E$312)</f>
        <v>5.3330000000000002E-2</v>
      </c>
      <c r="AU312" s="155">
        <f>ROUND(($D$312/MiY*(SUM($J$312:AT312)&lt;=1)+IF(SUM($J$312:AT312)+($D$312/MiY)&gt;1,1-(SUM($J$312:AT312)+($D$312/MiY)),0)),5)*(AU$7&gt;=$E$312)</f>
        <v>5.3330000000000002E-2</v>
      </c>
      <c r="AV312" s="155">
        <f>ROUND(($D$312/MiY*(SUM($J$312:AU312)&lt;=1)+IF(SUM($J$312:AU312)+($D$312/MiY)&gt;1,1-(SUM($J$312:AU312)+($D$312/MiY)),0)),5)*(AV$7&gt;=$E$312)</f>
        <v>5.3330000000000002E-2</v>
      </c>
      <c r="AW312" s="155">
        <f>ROUND(($D$312/MiY*(SUM($J$312:AV312)&lt;=1)+IF(SUM($J$312:AV312)+($D$312/MiY)&gt;1,1-(SUM($J$312:AV312)+($D$312/MiY)),0)),5)*(AW$7&gt;=$E$312)</f>
        <v>5.3330000000000002E-2</v>
      </c>
      <c r="AX312" s="155">
        <f>ROUND(($D$312/MiY*(SUM($J$312:AW312)&lt;=1)+IF(SUM($J$312:AW312)+($D$312/MiY)&gt;1,1-(SUM($J$312:AW312)+($D$312/MiY)),0)),5)*(AX$7&gt;=$E$312)</f>
        <v>5.3330000000000002E-2</v>
      </c>
      <c r="AY312" s="155">
        <f>ROUND(($D$312/MiY*(SUM($J$312:AX312)&lt;=1)+IF(SUM($J$312:AX312)+($D$312/MiY)&gt;1,1-(SUM($J$312:AX312)+($D$312/MiY)),0)),5)*(AY$7&gt;=$E$312)</f>
        <v>5.3330000000000002E-2</v>
      </c>
      <c r="AZ312" s="155">
        <f>ROUND(($D$312/MiY*(SUM($J$312:AY312)&lt;=1)+IF(SUM($J$312:AY312)+($D$312/MiY)&gt;1,1-(SUM($J$312:AY312)+($D$312/MiY)),0)),5)*(AZ$7&gt;=$E$312)</f>
        <v>4.0059999999999998E-2</v>
      </c>
      <c r="BA312" s="155">
        <f>ROUND(($D$312/MiY*(SUM($J$312:AZ312)&lt;=1)+IF(SUM($J$312:AZ312)+($D$312/MiY)&gt;1,1-(SUM($J$312:AZ312)+($D$312/MiY)),0)),5)*(BA$7&gt;=$E$312)</f>
        <v>0</v>
      </c>
      <c r="BB312" s="155">
        <f>ROUND(($D$312/MiY*(SUM($J$312:BA312)&lt;=1)+IF(SUM($J$312:BA312)+($D$312/MiY)&gt;1,1-(SUM($J$312:BA312)+($D$312/MiY)),0)),5)*(BB$7&gt;=$E$312)</f>
        <v>0</v>
      </c>
      <c r="BC312" s="155">
        <f>ROUND(($D$312/MiY*(SUM($J$312:BB312)&lt;=1)+IF(SUM($J$312:BB312)+($D$312/MiY)&gt;1,1-(SUM($J$312:BB312)+($D$312/MiY)),0)),5)*(BC$7&gt;=$E$312)</f>
        <v>0</v>
      </c>
      <c r="BD312" s="155">
        <f>ROUND(($D$312/MiY*(SUM($J$312:BC312)&lt;=1)+IF(SUM($J$312:BC312)+($D$312/MiY)&gt;1,1-(SUM($J$312:BC312)+($D$312/MiY)),0)),5)*(BD$7&gt;=$E$312)</f>
        <v>0</v>
      </c>
      <c r="BE312" s="155">
        <f>ROUND(($D$312/MiY*(SUM($J$312:BD312)&lt;=1)+IF(SUM($J$312:BD312)+($D$312/MiY)&gt;1,1-(SUM($J$312:BD312)+($D$312/MiY)),0)),5)*(BE$7&gt;=$E$312)</f>
        <v>0</v>
      </c>
      <c r="BF312" s="155">
        <f>ROUND(($D$312/MiY*(SUM($J$312:BE312)&lt;=1)+IF(SUM($J$312:BE312)+($D$312/MiY)&gt;1,1-(SUM($J$312:BE312)+($D$312/MiY)),0)),5)*(BF$7&gt;=$E$312)</f>
        <v>0</v>
      </c>
      <c r="BG312" s="155">
        <f>ROUND(($D$312/MiY*(SUM($J$312:BF312)&lt;=1)+IF(SUM($J$312:BF312)+($D$312/MiY)&gt;1,1-(SUM($J$312:BF312)+($D$312/MiY)),0)),5)*(BG$7&gt;=$E$312)</f>
        <v>0</v>
      </c>
      <c r="BH312" s="155">
        <f>ROUND(($D$312/MiY*(SUM($J$312:BG312)&lt;=1)+IF(SUM($J$312:BG312)+($D$312/MiY)&gt;1,1-(SUM($J$312:BG312)+($D$312/MiY)),0)),5)*(BH$7&gt;=$E$312)</f>
        <v>0</v>
      </c>
      <c r="BI312" s="155">
        <f>ROUND(($D$312/MiY*(SUM($J$312:BH312)&lt;=1)+IF(SUM($J$312:BH312)+($D$312/MiY)&gt;1,1-(SUM($J$312:BH312)+($D$312/MiY)),0)),5)*(BI$7&gt;=$E$312)</f>
        <v>0</v>
      </c>
      <c r="BJ312" s="155">
        <f>ROUND(($D$312/MiY*(SUM($J$312:BI312)&lt;=1)+IF(SUM($J$312:BI312)+($D$312/MiY)&gt;1,1-(SUM($J$312:BI312)+($D$312/MiY)),0)),5)*(BJ$7&gt;=$E$312)</f>
        <v>0</v>
      </c>
      <c r="BK312" s="155">
        <f>ROUND(($D$312/MiY*(SUM($J$312:BJ312)&lt;=1)+IF(SUM($J$312:BJ312)+($D$312/MiY)&gt;1,1-(SUM($J$312:BJ312)+($D$312/MiY)),0)),5)*(BK$7&gt;=$E$312)</f>
        <v>0</v>
      </c>
      <c r="BL312" s="155">
        <f>ROUND(($D$312/MiY*(SUM($J$312:BK312)&lt;=1)+IF(SUM($J$312:BK312)+($D$312/MiY)&gt;1,1-(SUM($J$312:BK312)+($D$312/MiY)),0)),5)*(BL$7&gt;=$E$312)</f>
        <v>0</v>
      </c>
      <c r="BM312" s="155">
        <f>ROUND(($D$312/MiY*(SUM($J$312:BL312)&lt;=1)+IF(SUM($J$312:BL312)+($D$312/MiY)&gt;1,1-(SUM($J$312:BL312)+($D$312/MiY)),0)),5)*(BM$7&gt;=$E$312)</f>
        <v>0</v>
      </c>
      <c r="BN312" s="155">
        <f>ROUND(($D$312/MiY*(SUM($J$312:BM312)&lt;=1)+IF(SUM($J$312:BM312)+($D$312/MiY)&gt;1,1-(SUM($J$312:BM312)+($D$312/MiY)),0)),5)*(BN$7&gt;=$E$312)</f>
        <v>0</v>
      </c>
      <c r="BO312" s="155">
        <f>ROUND(($D$312/MiY*(SUM($J$312:BN312)&lt;=1)+IF(SUM($J$312:BN312)+($D$312/MiY)&gt;1,1-(SUM($J$312:BN312)+($D$312/MiY)),0)),5)*(BO$7&gt;=$E$312)</f>
        <v>0</v>
      </c>
      <c r="BP312" s="155">
        <f>ROUND(($D$312/MiY*(SUM($J$312:BO312)&lt;=1)+IF(SUM($J$312:BO312)+($D$312/MiY)&gt;1,1-(SUM($J$312:BO312)+($D$312/MiY)),0)),5)*(BP$7&gt;=$E$312)</f>
        <v>0</v>
      </c>
      <c r="BQ312" s="155">
        <f>ROUND(($D$312/MiY*(SUM($J$312:BP312)&lt;=1)+IF(SUM($J$312:BP312)+($D$312/MiY)&gt;1,1-(SUM($J$312:BP312)+($D$312/MiY)),0)),5)*(BQ$7&gt;=$E$312)</f>
        <v>0</v>
      </c>
      <c r="BR312" s="155">
        <f>ROUND(($D$312/MiY*(SUM($J$312:BQ312)&lt;=1)+IF(SUM($J$312:BQ312)+($D$312/MiY)&gt;1,1-(SUM($J$312:BQ312)+($D$312/MiY)),0)),5)*(BR$7&gt;=$E$312)</f>
        <v>0</v>
      </c>
      <c r="BS312" s="155">
        <f>ROUND(($D$312/MiY*(SUM($J$312:BR312)&lt;=1)+IF(SUM($J$312:BR312)+($D$312/MiY)&gt;1,1-(SUM($J$312:BR312)+($D$312/MiY)),0)),5)*(BS$7&gt;=$E$312)</f>
        <v>0</v>
      </c>
      <c r="BT312" s="155">
        <f>ROUND(($D$312/MiY*(SUM($J$312:BS312)&lt;=1)+IF(SUM($J$312:BS312)+($D$312/MiY)&gt;1,1-(SUM($J$312:BS312)+($D$312/MiY)),0)),5)*(BT$7&gt;=$E$312)</f>
        <v>0</v>
      </c>
      <c r="BU312" s="155">
        <f>ROUND(($D$312/MiY*(SUM($J$312:BT312)&lt;=1)+IF(SUM($J$312:BT312)+($D$312/MiY)&gt;1,1-(SUM($J$312:BT312)+($D$312/MiY)),0)),5)*(BU$7&gt;=$E$312)</f>
        <v>0</v>
      </c>
      <c r="BV312" s="155">
        <f>ROUND(($D$312/MiY*(SUM($J$312:BU312)&lt;=1)+IF(SUM($J$312:BU312)+($D$312/MiY)&gt;1,1-(SUM($J$312:BU312)+($D$312/MiY)),0)),5)*(BV$7&gt;=$E$312)</f>
        <v>0</v>
      </c>
      <c r="BW312" s="155">
        <f>ROUND(($D$312/MiY*(SUM($J$312:BV312)&lt;=1)+IF(SUM($J$312:BV312)+($D$312/MiY)&gt;1,1-(SUM($J$312:BV312)+($D$312/MiY)),0)),5)*(BW$7&gt;=$E$312)</f>
        <v>0</v>
      </c>
      <c r="BX312" s="155">
        <f>ROUND(($D$312/MiY*(SUM($J$312:BW312)&lt;=1)+IF(SUM($J$312:BW312)+($D$312/MiY)&gt;1,1-(SUM($J$312:BW312)+($D$312/MiY)),0)),5)*(BX$7&gt;=$E$312)</f>
        <v>0</v>
      </c>
      <c r="BY312" s="155">
        <f>ROUND(($D$312/MiY*(SUM($J$312:BX312)&lt;=1)+IF(SUM($J$312:BX312)+($D$312/MiY)&gt;1,1-(SUM($J$312:BX312)+($D$312/MiY)),0)),5)*(BY$7&gt;=$E$312)</f>
        <v>0</v>
      </c>
      <c r="BZ312" s="155">
        <f>ROUND(($D$312/MiY*(SUM($J$312:BY312)&lt;=1)+IF(SUM($J$312:BY312)+($D$312/MiY)&gt;1,1-(SUM($J$312:BY312)+($D$312/MiY)),0)),5)*(BZ$7&gt;=$E$312)</f>
        <v>0</v>
      </c>
      <c r="CA312" s="155">
        <f>ROUND(($D$312/MiY*(SUM($J$312:BZ312)&lt;=1)+IF(SUM($J$312:BZ312)+($D$312/MiY)&gt;1,1-(SUM($J$312:BZ312)+($D$312/MiY)),0)),5)*(CA$7&gt;=$E$312)</f>
        <v>0</v>
      </c>
      <c r="CB312" s="155">
        <f>ROUND(($D$312/MiY*(SUM($J$312:CA312)&lt;=1)+IF(SUM($J$312:CA312)+($D$312/MiY)&gt;1,1-(SUM($J$312:CA312)+($D$312/MiY)),0)),5)*(CB$7&gt;=$E$312)</f>
        <v>0</v>
      </c>
      <c r="CC312" s="155">
        <f>ROUND(($D$312/MiY*(SUM($J$312:CB312)&lt;=1)+IF(SUM($J$312:CB312)+($D$312/MiY)&gt;1,1-(SUM($J$312:CB312)+($D$312/MiY)),0)),5)*(CC$7&gt;=$E$312)</f>
        <v>0</v>
      </c>
      <c r="CD312" s="155">
        <f>ROUND(($D$312/MiY*(SUM($J$312:CC312)&lt;=1)+IF(SUM($J$312:CC312)+($D$312/MiY)&gt;1,1-(SUM($J$312:CC312)+($D$312/MiY)),0)),5)*(CD$7&gt;=$E$312)</f>
        <v>0</v>
      </c>
      <c r="CE312" s="155">
        <f>ROUND(($D$312/MiY*(SUM($J$312:CD312)&lt;=1)+IF(SUM($J$312:CD312)+($D$312/MiY)&gt;1,1-(SUM($J$312:CD312)+($D$312/MiY)),0)),5)*(CE$7&gt;=$E$312)</f>
        <v>0</v>
      </c>
      <c r="CF312" s="155">
        <f>ROUND(($D$312/MiY*(SUM($J$312:CE312)&lt;=1)+IF(SUM($J$312:CE312)+($D$312/MiY)&gt;1,1-(SUM($J$312:CE312)+($D$312/MiY)),0)),5)*(CF$7&gt;=$E$312)</f>
        <v>0</v>
      </c>
      <c r="CG312" s="155">
        <f>ROUND(($D$312/MiY*(SUM($J$312:CF312)&lt;=1)+IF(SUM($J$312:CF312)+($D$312/MiY)&gt;1,1-(SUM($J$312:CF312)+($D$312/MiY)),0)),5)*(CG$7&gt;=$E$312)</f>
        <v>0</v>
      </c>
      <c r="CH312" s="155">
        <f>ROUND(($D$312/MiY*(SUM($J$312:CG312)&lt;=1)+IF(SUM($J$312:CG312)+($D$312/MiY)&gt;1,1-(SUM($J$312:CG312)+($D$312/MiY)),0)),5)*(CH$7&gt;=$E$312)</f>
        <v>0</v>
      </c>
      <c r="CI312" s="155">
        <f>ROUND(($D$312/MiY*(SUM($J$312:CH312)&lt;=1)+IF(SUM($J$312:CH312)+($D$312/MiY)&gt;1,1-(SUM($J$312:CH312)+($D$312/MiY)),0)),5)*(CI$7&gt;=$E$312)</f>
        <v>0</v>
      </c>
      <c r="CJ312" s="155">
        <f>ROUND(($D$312/MiY*(SUM($J$312:CI312)&lt;=1)+IF(SUM($J$312:CI312)+($D$312/MiY)&gt;1,1-(SUM($J$312:CI312)+($D$312/MiY)),0)),5)*(CJ$7&gt;=$E$312)</f>
        <v>0</v>
      </c>
      <c r="CK312" s="155">
        <f>ROUND(($D$312/MiY*(SUM($J$312:CJ312)&lt;=1)+IF(SUM($J$312:CJ312)+($D$312/MiY)&gt;1,1-(SUM($J$312:CJ312)+($D$312/MiY)),0)),5)*(CK$7&gt;=$E$312)</f>
        <v>0</v>
      </c>
      <c r="CL312" s="155">
        <f>ROUND(($D$312/MiY*(SUM($J$312:CK312)&lt;=1)+IF(SUM($J$312:CK312)+($D$312/MiY)&gt;1,1-(SUM($J$312:CK312)+($D$312/MiY)),0)),5)*(CL$7&gt;=$E$312)</f>
        <v>0</v>
      </c>
      <c r="CM312" s="155">
        <f>ROUND(($D$312/MiY*(SUM($J$312:CL312)&lt;=1)+IF(SUM($J$312:CL312)+($D$312/MiY)&gt;1,1-(SUM($J$312:CL312)+($D$312/MiY)),0)),5)*(CM$7&gt;=$E$312)</f>
        <v>0</v>
      </c>
      <c r="CN312" s="155">
        <f>ROUND(($D$312/MiY*(SUM($J$312:CM312)&lt;=1)+IF(SUM($J$312:CM312)+($D$312/MiY)&gt;1,1-(SUM($J$312:CM312)+($D$312/MiY)),0)),5)*(CN$7&gt;=$E$312)</f>
        <v>0</v>
      </c>
      <c r="CO312" s="155">
        <f>ROUND(($D$312/MiY*(SUM($J$312:CN312)&lt;=1)+IF(SUM($J$312:CN312)+($D$312/MiY)&gt;1,1-(SUM($J$312:CN312)+($D$312/MiY)),0)),5)*(CO$7&gt;=$E$312)</f>
        <v>0</v>
      </c>
      <c r="CP312" s="155">
        <f>ROUND(($D$312/MiY*(SUM($J$312:CO312)&lt;=1)+IF(SUM($J$312:CO312)+($D$312/MiY)&gt;1,1-(SUM($J$312:CO312)+($D$312/MiY)),0)),5)*(CP$7&gt;=$E$312)</f>
        <v>0</v>
      </c>
      <c r="CQ312" s="155">
        <f>ROUND(($D$312/MiY*(SUM($J$312:CP312)&lt;=1)+IF(SUM($J$312:CP312)+($D$312/MiY)&gt;1,1-(SUM($J$312:CP312)+($D$312/MiY)),0)),5)*(CQ$7&gt;=$E$312)</f>
        <v>0</v>
      </c>
      <c r="CR312" s="155">
        <f>ROUND(($D$312/MiY*(SUM($J$312:CQ312)&lt;=1)+IF(SUM($J$312:CQ312)+($D$312/MiY)&gt;1,1-(SUM($J$312:CQ312)+($D$312/MiY)),0)),5)*(CR$7&gt;=$E$312)</f>
        <v>0</v>
      </c>
      <c r="CS312" s="155">
        <f>ROUND(($D$312/MiY*(SUM($J$312:CR312)&lt;=1)+IF(SUM($J$312:CR312)+($D$312/MiY)&gt;1,1-(SUM($J$312:CR312)+($D$312/MiY)),0)),5)*(CS$7&gt;=$E$312)</f>
        <v>0</v>
      </c>
      <c r="CT312" s="155">
        <f>ROUND(($D$312/MiY*(SUM($J$312:CS312)&lt;=1)+IF(SUM($J$312:CS312)+($D$312/MiY)&gt;1,1-(SUM($J$312:CS312)+($D$312/MiY)),0)),5)*(CT$7&gt;=$E$312)</f>
        <v>0</v>
      </c>
      <c r="CU312" s="155">
        <f>ROUND(($D$312/MiY*(SUM($J$312:CT312)&lt;=1)+IF(SUM($J$312:CT312)+($D$312/MiY)&gt;1,1-(SUM($J$312:CT312)+($D$312/MiY)),0)),5)*(CU$7&gt;=$E$312)</f>
        <v>0</v>
      </c>
      <c r="CV312" s="155">
        <f>ROUND(($D$312/MiY*(SUM($J$312:CU312)&lt;=1)+IF(SUM($J$312:CU312)+($D$312/MiY)&gt;1,1-(SUM($J$312:CU312)+($D$312/MiY)),0)),5)*(CV$7&gt;=$E$312)</f>
        <v>0</v>
      </c>
      <c r="CW312" s="155">
        <f>ROUND(($D$312/MiY*(SUM($J$312:CV312)&lt;=1)+IF(SUM($J$312:CV312)+($D$312/MiY)&gt;1,1-(SUM($J$312:CV312)+($D$312/MiY)),0)),5)*(CW$7&gt;=$E$312)</f>
        <v>0</v>
      </c>
      <c r="CX312" s="155">
        <f>ROUND(($D$312/MiY*(SUM($J$312:CW312)&lt;=1)+IF(SUM($J$312:CW312)+($D$312/MiY)&gt;1,1-(SUM($J$312:CW312)+($D$312/MiY)),0)),5)*(CX$7&gt;=$E$312)</f>
        <v>0</v>
      </c>
      <c r="CY312" s="155">
        <f>ROUND(($D$312/MiY*(SUM($J$312:CX312)&lt;=1)+IF(SUM($J$312:CX312)+($D$312/MiY)&gt;1,1-(SUM($J$312:CX312)+($D$312/MiY)),0)),5)*(CY$7&gt;=$E$312)</f>
        <v>0</v>
      </c>
      <c r="CZ312" s="155">
        <f>ROUND(($D$312/MiY*(SUM($J$312:CY312)&lt;=1)+IF(SUM($J$312:CY312)+($D$312/MiY)&gt;1,1-(SUM($J$312:CY312)+($D$312/MiY)),0)),5)*(CZ$7&gt;=$E$312)</f>
        <v>0</v>
      </c>
      <c r="DA312" s="155">
        <f>ROUND(($D$312/MiY*(SUM($J$312:CZ312)&lt;=1)+IF(SUM($J$312:CZ312)+($D$312/MiY)&gt;1,1-(SUM($J$312:CZ312)+($D$312/MiY)),0)),5)*(DA$7&gt;=$E$312)</f>
        <v>0</v>
      </c>
      <c r="DB312" s="155">
        <f>ROUND(($D$312/MiY*(SUM($J$312:DA312)&lt;=1)+IF(SUM($J$312:DA312)+($D$312/MiY)&gt;1,1-(SUM($J$312:DA312)+($D$312/MiY)),0)),5)*(DB$7&gt;=$E$312)</f>
        <v>0</v>
      </c>
      <c r="DC312" s="155">
        <f>ROUND(($D$312/MiY*(SUM($J$312:DB312)&lt;=1)+IF(SUM($J$312:DB312)+($D$312/MiY)&gt;1,1-(SUM($J$312:DB312)+($D$312/MiY)),0)),5)*(DC$7&gt;=$E$312)</f>
        <v>0</v>
      </c>
      <c r="DD312" s="155">
        <f>ROUND(($D$312/MiY*(SUM($J$312:DC312)&lt;=1)+IF(SUM($J$312:DC312)+($D$312/MiY)&gt;1,1-(SUM($J$312:DC312)+($D$312/MiY)),0)),5)*(DD$7&gt;=$E$312)</f>
        <v>0</v>
      </c>
      <c r="DE312" s="155">
        <f>ROUND(($D$312/MiY*(SUM($J$312:DD312)&lt;=1)+IF(SUM($J$312:DD312)+($D$312/MiY)&gt;1,1-(SUM($J$312:DD312)+($D$312/MiY)),0)),5)*(DE$7&gt;=$E$312)</f>
        <v>0</v>
      </c>
      <c r="DF312" s="155">
        <f>ROUND(($D$312/MiY*(SUM($J$312:DE312)&lt;=1)+IF(SUM($J$312:DE312)+($D$312/MiY)&gt;1,1-(SUM($J$312:DE312)+($D$312/MiY)),0)),5)*(DF$7&gt;=$E$312)</f>
        <v>0</v>
      </c>
      <c r="DG312" s="155">
        <f>ROUND(($D$312/MiY*(SUM($J$312:DF312)&lt;=1)+IF(SUM($J$312:DF312)+($D$312/MiY)&gt;1,1-(SUM($J$312:DF312)+($D$312/MiY)),0)),5)*(DG$7&gt;=$E$312)</f>
        <v>0</v>
      </c>
      <c r="DH312" s="155">
        <f>ROUND(($D$312/MiY*(SUM($J$312:DG312)&lt;=1)+IF(SUM($J$312:DG312)+($D$312/MiY)&gt;1,1-(SUM($J$312:DG312)+($D$312/MiY)),0)),5)*(DH$7&gt;=$E$312)</f>
        <v>0</v>
      </c>
      <c r="DI312" s="155">
        <f>ROUND(($D$312/MiY*(SUM($J$312:DH312)&lt;=1)+IF(SUM($J$312:DH312)+($D$312/MiY)&gt;1,1-(SUM($J$312:DH312)+($D$312/MiY)),0)),5)*(DI$7&gt;=$E$312)</f>
        <v>0</v>
      </c>
      <c r="DJ312" s="155">
        <f>ROUND(($D$312/MiY*(SUM($J$312:DI312)&lt;=1)+IF(SUM($J$312:DI312)+($D$312/MiY)&gt;1,1-(SUM($J$312:DI312)+($D$312/MiY)),0)),5)*(DJ$7&gt;=$E$312)</f>
        <v>0</v>
      </c>
      <c r="DK312" s="155">
        <f>ROUND(($D$312/MiY*(SUM($J$312:DJ312)&lt;=1)+IF(SUM($J$312:DJ312)+($D$312/MiY)&gt;1,1-(SUM($J$312:DJ312)+($D$312/MiY)),0)),5)*(DK$7&gt;=$E$312)</f>
        <v>0</v>
      </c>
      <c r="DL312" s="155">
        <f>ROUND(($D$312/MiY*(SUM($J$312:DK312)&lt;=1)+IF(SUM($J$312:DK312)+($D$312/MiY)&gt;1,1-(SUM($J$312:DK312)+($D$312/MiY)),0)),5)*(DL$7&gt;=$E$312)</f>
        <v>0</v>
      </c>
      <c r="DM312" s="155">
        <f>ROUND(($D$312/MiY*(SUM($J$312:DL312)&lt;=1)+IF(SUM($J$312:DL312)+($D$312/MiY)&gt;1,1-(SUM($J$312:DL312)+($D$312/MiY)),0)),5)*(DM$7&gt;=$E$312)</f>
        <v>0</v>
      </c>
      <c r="DN312" s="155">
        <f>ROUND(($D$312/MiY*(SUM($J$312:DM312)&lt;=1)+IF(SUM($J$312:DM312)+($D$312/MiY)&gt;1,1-(SUM($J$312:DM312)+($D$312/MiY)),0)),5)*(DN$7&gt;=$E$312)</f>
        <v>0</v>
      </c>
      <c r="DO312" s="155">
        <f>ROUND(($D$312/MiY*(SUM($J$312:DN312)&lt;=1)+IF(SUM($J$312:DN312)+($D$312/MiY)&gt;1,1-(SUM($J$312:DN312)+($D$312/MiY)),0)),5)*(DO$7&gt;=$E$312)</f>
        <v>0</v>
      </c>
      <c r="DP312" s="155">
        <f>ROUND(($D$312/MiY*(SUM($J$312:DO312)&lt;=1)+IF(SUM($J$312:DO312)+($D$312/MiY)&gt;1,1-(SUM($J$312:DO312)+($D$312/MiY)),0)),5)*(DP$7&gt;=$E$312)</f>
        <v>0</v>
      </c>
      <c r="DQ312" s="155">
        <f>ROUND(($D$312/MiY*(SUM($J$312:DP312)&lt;=1)+IF(SUM($J$312:DP312)+($D$312/MiY)&gt;1,1-(SUM($J$312:DP312)+($D$312/MiY)),0)),5)*(DQ$7&gt;=$E$312)</f>
        <v>0</v>
      </c>
      <c r="DR312" s="155">
        <f>ROUND(($D$312/MiY*(SUM($J$312:DQ312)&lt;=1)+IF(SUM($J$312:DQ312)+($D$312/MiY)&gt;1,1-(SUM($J$312:DQ312)+($D$312/MiY)),0)),5)*(DR$7&gt;=$E$312)</f>
        <v>0</v>
      </c>
      <c r="DS312" s="155">
        <f>ROUND(($D$312/MiY*(SUM($J$312:DR312)&lt;=1)+IF(SUM($J$312:DR312)+($D$312/MiY)&gt;1,1-(SUM($J$312:DR312)+($D$312/MiY)),0)),5)*(DS$7&gt;=$E$312)</f>
        <v>0</v>
      </c>
      <c r="DT312" s="155">
        <f>ROUND(($D$312/MiY*(SUM($J$312:DS312)&lt;=1)+IF(SUM($J$312:DS312)+($D$312/MiY)&gt;1,1-(SUM($J$312:DS312)+($D$312/MiY)),0)),5)*(DT$7&gt;=$E$312)</f>
        <v>0</v>
      </c>
      <c r="DU312" s="155">
        <f>ROUND(($D$312/MiY*(SUM($J$312:DT312)&lt;=1)+IF(SUM($J$312:DT312)+($D$312/MiY)&gt;1,1-(SUM($J$312:DT312)+($D$312/MiY)),0)),5)*(DU$7&gt;=$E$312)</f>
        <v>0</v>
      </c>
      <c r="DV312" s="155">
        <f>ROUND(($D$312/MiY*(SUM($J$312:DU312)&lt;=1)+IF(SUM($J$312:DU312)+($D$312/MiY)&gt;1,1-(SUM($J$312:DU312)+($D$312/MiY)),0)),5)*(DV$7&gt;=$E$312)</f>
        <v>0</v>
      </c>
      <c r="DW312" s="155">
        <f>ROUND(($D$312/MiY*(SUM($J$312:DV312)&lt;=1)+IF(SUM($J$312:DV312)+($D$312/MiY)&gt;1,1-(SUM($J$312:DV312)+($D$312/MiY)),0)),5)*(DW$7&gt;=$E$312)</f>
        <v>0</v>
      </c>
      <c r="DX312" s="155">
        <f>ROUND(($D$312/MiY*(SUM($J$312:DW312)&lt;=1)+IF(SUM($J$312:DW312)+($D$312/MiY)&gt;1,1-(SUM($J$312:DW312)+($D$312/MiY)),0)),5)*(DX$7&gt;=$E$312)</f>
        <v>0</v>
      </c>
      <c r="DY312" s="155">
        <f>ROUND(($D$312/MiY*(SUM($J$312:DX312)&lt;=1)+IF(SUM($J$312:DX312)+($D$312/MiY)&gt;1,1-(SUM($J$312:DX312)+($D$312/MiY)),0)),5)*(DY$7&gt;=$E$312)</f>
        <v>0</v>
      </c>
      <c r="DZ312" s="155">
        <f>ROUND(($D$312/MiY*(SUM($J$312:DY312)&lt;=1)+IF(SUM($J$312:DY312)+($D$312/MiY)&gt;1,1-(SUM($J$312:DY312)+($D$312/MiY)),0)),5)*(DZ$7&gt;=$E$312)</f>
        <v>0</v>
      </c>
      <c r="EA312" s="155">
        <f>ROUND(($D$312/MiY*(SUM($J$312:DZ312)&lt;=1)+IF(SUM($J$312:DZ312)+($D$312/MiY)&gt;1,1-(SUM($J$312:DZ312)+($D$312/MiY)),0)),5)*(EA$7&gt;=$E$312)</f>
        <v>0</v>
      </c>
      <c r="EB312" s="155">
        <f>ROUND(($D$312/MiY*(SUM($J$312:EA312)&lt;=1)+IF(SUM($J$312:EA312)+($D$312/MiY)&gt;1,1-(SUM($J$312:EA312)+($D$312/MiY)),0)),5)*(EB$7&gt;=$E$312)</f>
        <v>0</v>
      </c>
    </row>
    <row r="313" spans="3:132" outlineLevel="1" x14ac:dyDescent="0.25">
      <c r="C313" s="317" t="s">
        <v>548</v>
      </c>
      <c r="G313" s="52" t="s">
        <v>604</v>
      </c>
      <c r="H313" s="46">
        <f t="shared" ref="H313" si="4734">SUM(J313:EB313)</f>
        <v>0</v>
      </c>
      <c r="J313" s="82">
        <f>SUM($J$311:$EB$311)*J312</f>
        <v>0</v>
      </c>
      <c r="K313" s="82">
        <f t="shared" ref="K313:BV313" si="4735">SUM($J$311:$EB$311)*K312</f>
        <v>0</v>
      </c>
      <c r="L313" s="82">
        <f t="shared" si="4735"/>
        <v>0</v>
      </c>
      <c r="M313" s="82">
        <f t="shared" si="4735"/>
        <v>0</v>
      </c>
      <c r="N313" s="82">
        <f t="shared" si="4735"/>
        <v>0</v>
      </c>
      <c r="O313" s="82">
        <f t="shared" si="4735"/>
        <v>0</v>
      </c>
      <c r="P313" s="82">
        <f t="shared" si="4735"/>
        <v>0</v>
      </c>
      <c r="Q313" s="82">
        <f t="shared" si="4735"/>
        <v>0</v>
      </c>
      <c r="R313" s="82">
        <f t="shared" si="4735"/>
        <v>0</v>
      </c>
      <c r="S313" s="82">
        <f t="shared" si="4735"/>
        <v>0</v>
      </c>
      <c r="T313" s="82">
        <f t="shared" si="4735"/>
        <v>0</v>
      </c>
      <c r="U313" s="82">
        <f t="shared" si="4735"/>
        <v>0</v>
      </c>
      <c r="V313" s="82">
        <f t="shared" si="4735"/>
        <v>0</v>
      </c>
      <c r="W313" s="82">
        <f t="shared" si="4735"/>
        <v>0</v>
      </c>
      <c r="X313" s="82">
        <f t="shared" si="4735"/>
        <v>0</v>
      </c>
      <c r="Y313" s="82">
        <f t="shared" si="4735"/>
        <v>0</v>
      </c>
      <c r="Z313" s="82">
        <f t="shared" si="4735"/>
        <v>0</v>
      </c>
      <c r="AA313" s="82">
        <f t="shared" si="4735"/>
        <v>0</v>
      </c>
      <c r="AB313" s="82">
        <f t="shared" si="4735"/>
        <v>0</v>
      </c>
      <c r="AC313" s="82">
        <f t="shared" si="4735"/>
        <v>0</v>
      </c>
      <c r="AD313" s="82">
        <f t="shared" si="4735"/>
        <v>0</v>
      </c>
      <c r="AE313" s="82">
        <f t="shared" si="4735"/>
        <v>0</v>
      </c>
      <c r="AF313" s="82">
        <f t="shared" si="4735"/>
        <v>0</v>
      </c>
      <c r="AG313" s="82">
        <f t="shared" si="4735"/>
        <v>0</v>
      </c>
      <c r="AH313" s="82">
        <f t="shared" si="4735"/>
        <v>0</v>
      </c>
      <c r="AI313" s="82">
        <f t="shared" si="4735"/>
        <v>0</v>
      </c>
      <c r="AJ313" s="82">
        <f t="shared" si="4735"/>
        <v>0</v>
      </c>
      <c r="AK313" s="82">
        <f t="shared" si="4735"/>
        <v>0</v>
      </c>
      <c r="AL313" s="82">
        <f t="shared" si="4735"/>
        <v>0</v>
      </c>
      <c r="AM313" s="82">
        <f t="shared" si="4735"/>
        <v>0</v>
      </c>
      <c r="AN313" s="82">
        <f t="shared" si="4735"/>
        <v>0</v>
      </c>
      <c r="AO313" s="82">
        <f t="shared" si="4735"/>
        <v>0</v>
      </c>
      <c r="AP313" s="82">
        <f t="shared" si="4735"/>
        <v>0</v>
      </c>
      <c r="AQ313" s="82">
        <f t="shared" si="4735"/>
        <v>0</v>
      </c>
      <c r="AR313" s="82">
        <f t="shared" si="4735"/>
        <v>0</v>
      </c>
      <c r="AS313" s="82">
        <f t="shared" si="4735"/>
        <v>0</v>
      </c>
      <c r="AT313" s="82">
        <f t="shared" si="4735"/>
        <v>0</v>
      </c>
      <c r="AU313" s="82">
        <f t="shared" si="4735"/>
        <v>0</v>
      </c>
      <c r="AV313" s="82">
        <f t="shared" si="4735"/>
        <v>0</v>
      </c>
      <c r="AW313" s="82">
        <f t="shared" si="4735"/>
        <v>0</v>
      </c>
      <c r="AX313" s="82">
        <f t="shared" si="4735"/>
        <v>0</v>
      </c>
      <c r="AY313" s="82">
        <f t="shared" si="4735"/>
        <v>0</v>
      </c>
      <c r="AZ313" s="82">
        <f t="shared" si="4735"/>
        <v>0</v>
      </c>
      <c r="BA313" s="82">
        <f t="shared" si="4735"/>
        <v>0</v>
      </c>
      <c r="BB313" s="82">
        <f t="shared" si="4735"/>
        <v>0</v>
      </c>
      <c r="BC313" s="82">
        <f t="shared" si="4735"/>
        <v>0</v>
      </c>
      <c r="BD313" s="82">
        <f t="shared" si="4735"/>
        <v>0</v>
      </c>
      <c r="BE313" s="82">
        <f t="shared" si="4735"/>
        <v>0</v>
      </c>
      <c r="BF313" s="82">
        <f t="shared" si="4735"/>
        <v>0</v>
      </c>
      <c r="BG313" s="82">
        <f t="shared" si="4735"/>
        <v>0</v>
      </c>
      <c r="BH313" s="82">
        <f t="shared" si="4735"/>
        <v>0</v>
      </c>
      <c r="BI313" s="82">
        <f t="shared" si="4735"/>
        <v>0</v>
      </c>
      <c r="BJ313" s="82">
        <f t="shared" si="4735"/>
        <v>0</v>
      </c>
      <c r="BK313" s="82">
        <f t="shared" si="4735"/>
        <v>0</v>
      </c>
      <c r="BL313" s="82">
        <f t="shared" si="4735"/>
        <v>0</v>
      </c>
      <c r="BM313" s="82">
        <f t="shared" si="4735"/>
        <v>0</v>
      </c>
      <c r="BN313" s="82">
        <f t="shared" si="4735"/>
        <v>0</v>
      </c>
      <c r="BO313" s="82">
        <f t="shared" si="4735"/>
        <v>0</v>
      </c>
      <c r="BP313" s="82">
        <f t="shared" si="4735"/>
        <v>0</v>
      </c>
      <c r="BQ313" s="82">
        <f t="shared" si="4735"/>
        <v>0</v>
      </c>
      <c r="BR313" s="82">
        <f t="shared" si="4735"/>
        <v>0</v>
      </c>
      <c r="BS313" s="82">
        <f t="shared" si="4735"/>
        <v>0</v>
      </c>
      <c r="BT313" s="82">
        <f t="shared" si="4735"/>
        <v>0</v>
      </c>
      <c r="BU313" s="82">
        <f t="shared" si="4735"/>
        <v>0</v>
      </c>
      <c r="BV313" s="82">
        <f t="shared" si="4735"/>
        <v>0</v>
      </c>
      <c r="BW313" s="82">
        <f t="shared" ref="BW313:EB313" si="4736">SUM($J$311:$EB$311)*BW312</f>
        <v>0</v>
      </c>
      <c r="BX313" s="82">
        <f t="shared" si="4736"/>
        <v>0</v>
      </c>
      <c r="BY313" s="82">
        <f t="shared" si="4736"/>
        <v>0</v>
      </c>
      <c r="BZ313" s="82">
        <f t="shared" si="4736"/>
        <v>0</v>
      </c>
      <c r="CA313" s="82">
        <f t="shared" si="4736"/>
        <v>0</v>
      </c>
      <c r="CB313" s="82">
        <f t="shared" si="4736"/>
        <v>0</v>
      </c>
      <c r="CC313" s="82">
        <f t="shared" si="4736"/>
        <v>0</v>
      </c>
      <c r="CD313" s="82">
        <f t="shared" si="4736"/>
        <v>0</v>
      </c>
      <c r="CE313" s="82">
        <f t="shared" si="4736"/>
        <v>0</v>
      </c>
      <c r="CF313" s="82">
        <f t="shared" si="4736"/>
        <v>0</v>
      </c>
      <c r="CG313" s="82">
        <f t="shared" si="4736"/>
        <v>0</v>
      </c>
      <c r="CH313" s="82">
        <f t="shared" si="4736"/>
        <v>0</v>
      </c>
      <c r="CI313" s="82">
        <f t="shared" si="4736"/>
        <v>0</v>
      </c>
      <c r="CJ313" s="82">
        <f t="shared" si="4736"/>
        <v>0</v>
      </c>
      <c r="CK313" s="82">
        <f t="shared" si="4736"/>
        <v>0</v>
      </c>
      <c r="CL313" s="82">
        <f t="shared" si="4736"/>
        <v>0</v>
      </c>
      <c r="CM313" s="82">
        <f t="shared" si="4736"/>
        <v>0</v>
      </c>
      <c r="CN313" s="82">
        <f t="shared" si="4736"/>
        <v>0</v>
      </c>
      <c r="CO313" s="82">
        <f t="shared" si="4736"/>
        <v>0</v>
      </c>
      <c r="CP313" s="82">
        <f t="shared" si="4736"/>
        <v>0</v>
      </c>
      <c r="CQ313" s="82">
        <f t="shared" si="4736"/>
        <v>0</v>
      </c>
      <c r="CR313" s="82">
        <f t="shared" si="4736"/>
        <v>0</v>
      </c>
      <c r="CS313" s="82">
        <f t="shared" si="4736"/>
        <v>0</v>
      </c>
      <c r="CT313" s="82">
        <f t="shared" si="4736"/>
        <v>0</v>
      </c>
      <c r="CU313" s="82">
        <f t="shared" si="4736"/>
        <v>0</v>
      </c>
      <c r="CV313" s="82">
        <f t="shared" si="4736"/>
        <v>0</v>
      </c>
      <c r="CW313" s="82">
        <f t="shared" si="4736"/>
        <v>0</v>
      </c>
      <c r="CX313" s="82">
        <f t="shared" si="4736"/>
        <v>0</v>
      </c>
      <c r="CY313" s="82">
        <f t="shared" si="4736"/>
        <v>0</v>
      </c>
      <c r="CZ313" s="82">
        <f t="shared" si="4736"/>
        <v>0</v>
      </c>
      <c r="DA313" s="82">
        <f t="shared" si="4736"/>
        <v>0</v>
      </c>
      <c r="DB313" s="82">
        <f t="shared" si="4736"/>
        <v>0</v>
      </c>
      <c r="DC313" s="82">
        <f t="shared" si="4736"/>
        <v>0</v>
      </c>
      <c r="DD313" s="82">
        <f t="shared" si="4736"/>
        <v>0</v>
      </c>
      <c r="DE313" s="82">
        <f t="shared" si="4736"/>
        <v>0</v>
      </c>
      <c r="DF313" s="82">
        <f t="shared" si="4736"/>
        <v>0</v>
      </c>
      <c r="DG313" s="82">
        <f t="shared" si="4736"/>
        <v>0</v>
      </c>
      <c r="DH313" s="82">
        <f t="shared" si="4736"/>
        <v>0</v>
      </c>
      <c r="DI313" s="82">
        <f t="shared" si="4736"/>
        <v>0</v>
      </c>
      <c r="DJ313" s="82">
        <f t="shared" si="4736"/>
        <v>0</v>
      </c>
      <c r="DK313" s="82">
        <f t="shared" si="4736"/>
        <v>0</v>
      </c>
      <c r="DL313" s="82">
        <f t="shared" si="4736"/>
        <v>0</v>
      </c>
      <c r="DM313" s="82">
        <f t="shared" si="4736"/>
        <v>0</v>
      </c>
      <c r="DN313" s="82">
        <f t="shared" si="4736"/>
        <v>0</v>
      </c>
      <c r="DO313" s="82">
        <f t="shared" si="4736"/>
        <v>0</v>
      </c>
      <c r="DP313" s="82">
        <f t="shared" si="4736"/>
        <v>0</v>
      </c>
      <c r="DQ313" s="82">
        <f t="shared" si="4736"/>
        <v>0</v>
      </c>
      <c r="DR313" s="82">
        <f t="shared" si="4736"/>
        <v>0</v>
      </c>
      <c r="DS313" s="82">
        <f t="shared" si="4736"/>
        <v>0</v>
      </c>
      <c r="DT313" s="82">
        <f t="shared" si="4736"/>
        <v>0</v>
      </c>
      <c r="DU313" s="82">
        <f t="shared" si="4736"/>
        <v>0</v>
      </c>
      <c r="DV313" s="82">
        <f t="shared" si="4736"/>
        <v>0</v>
      </c>
      <c r="DW313" s="82">
        <f t="shared" si="4736"/>
        <v>0</v>
      </c>
      <c r="DX313" s="82">
        <f t="shared" si="4736"/>
        <v>0</v>
      </c>
      <c r="DY313" s="82">
        <f t="shared" si="4736"/>
        <v>0</v>
      </c>
      <c r="DZ313" s="82">
        <f t="shared" si="4736"/>
        <v>0</v>
      </c>
      <c r="EA313" s="82">
        <f t="shared" si="4736"/>
        <v>0</v>
      </c>
      <c r="EB313" s="82">
        <f t="shared" si="4736"/>
        <v>0</v>
      </c>
    </row>
    <row r="314" spans="3:132" outlineLevel="1" x14ac:dyDescent="0.25">
      <c r="C314" s="317" t="s">
        <v>527</v>
      </c>
      <c r="D314" s="31">
        <f>Costs!$I$39</f>
        <v>1.9</v>
      </c>
      <c r="E314" s="31">
        <f>Costs!$I$40</f>
        <v>0.4</v>
      </c>
      <c r="G314" s="52" t="s">
        <v>220</v>
      </c>
      <c r="H314" s="29"/>
      <c r="J314" s="312">
        <f t="shared" ref="J314:BU314" si="4737">$D314-$E314</f>
        <v>1.5</v>
      </c>
      <c r="K314" s="312">
        <f t="shared" si="4737"/>
        <v>1.5</v>
      </c>
      <c r="L314" s="312">
        <f t="shared" si="4737"/>
        <v>1.5</v>
      </c>
      <c r="M314" s="312">
        <f t="shared" si="4737"/>
        <v>1.5</v>
      </c>
      <c r="N314" s="312">
        <f t="shared" si="4737"/>
        <v>1.5</v>
      </c>
      <c r="O314" s="312">
        <f t="shared" si="4737"/>
        <v>1.5</v>
      </c>
      <c r="P314" s="312">
        <f t="shared" si="4737"/>
        <v>1.5</v>
      </c>
      <c r="Q314" s="312">
        <f t="shared" si="4737"/>
        <v>1.5</v>
      </c>
      <c r="R314" s="312">
        <f t="shared" si="4737"/>
        <v>1.5</v>
      </c>
      <c r="S314" s="312">
        <f t="shared" si="4737"/>
        <v>1.5</v>
      </c>
      <c r="T314" s="312">
        <f t="shared" si="4737"/>
        <v>1.5</v>
      </c>
      <c r="U314" s="312">
        <f t="shared" si="4737"/>
        <v>1.5</v>
      </c>
      <c r="V314" s="312">
        <f t="shared" si="4737"/>
        <v>1.5</v>
      </c>
      <c r="W314" s="312">
        <f t="shared" si="4737"/>
        <v>1.5</v>
      </c>
      <c r="X314" s="312">
        <f t="shared" si="4737"/>
        <v>1.5</v>
      </c>
      <c r="Y314" s="312">
        <f t="shared" si="4737"/>
        <v>1.5</v>
      </c>
      <c r="Z314" s="312">
        <f t="shared" si="4737"/>
        <v>1.5</v>
      </c>
      <c r="AA314" s="312">
        <f t="shared" si="4737"/>
        <v>1.5</v>
      </c>
      <c r="AB314" s="312">
        <f t="shared" si="4737"/>
        <v>1.5</v>
      </c>
      <c r="AC314" s="312">
        <f t="shared" si="4737"/>
        <v>1.5</v>
      </c>
      <c r="AD314" s="312">
        <f t="shared" si="4737"/>
        <v>1.5</v>
      </c>
      <c r="AE314" s="312">
        <f t="shared" si="4737"/>
        <v>1.5</v>
      </c>
      <c r="AF314" s="312">
        <f t="shared" si="4737"/>
        <v>1.5</v>
      </c>
      <c r="AG314" s="312">
        <f t="shared" si="4737"/>
        <v>1.5</v>
      </c>
      <c r="AH314" s="312">
        <f t="shared" si="4737"/>
        <v>1.5</v>
      </c>
      <c r="AI314" s="312">
        <f t="shared" si="4737"/>
        <v>1.5</v>
      </c>
      <c r="AJ314" s="312">
        <f t="shared" si="4737"/>
        <v>1.5</v>
      </c>
      <c r="AK314" s="312">
        <f t="shared" si="4737"/>
        <v>1.5</v>
      </c>
      <c r="AL314" s="312">
        <f t="shared" si="4737"/>
        <v>1.5</v>
      </c>
      <c r="AM314" s="312">
        <f t="shared" si="4737"/>
        <v>1.5</v>
      </c>
      <c r="AN314" s="312">
        <f t="shared" si="4737"/>
        <v>1.5</v>
      </c>
      <c r="AO314" s="312">
        <f t="shared" si="4737"/>
        <v>1.5</v>
      </c>
      <c r="AP314" s="312">
        <f t="shared" si="4737"/>
        <v>1.5</v>
      </c>
      <c r="AQ314" s="312">
        <f t="shared" si="4737"/>
        <v>1.5</v>
      </c>
      <c r="AR314" s="312">
        <f t="shared" si="4737"/>
        <v>1.5</v>
      </c>
      <c r="AS314" s="312">
        <f t="shared" si="4737"/>
        <v>1.5</v>
      </c>
      <c r="AT314" s="312">
        <f t="shared" si="4737"/>
        <v>1.5</v>
      </c>
      <c r="AU314" s="312">
        <f t="shared" si="4737"/>
        <v>1.5</v>
      </c>
      <c r="AV314" s="312">
        <f t="shared" si="4737"/>
        <v>1.5</v>
      </c>
      <c r="AW314" s="312">
        <f t="shared" si="4737"/>
        <v>1.5</v>
      </c>
      <c r="AX314" s="312">
        <f t="shared" si="4737"/>
        <v>1.5</v>
      </c>
      <c r="AY314" s="312">
        <f t="shared" si="4737"/>
        <v>1.5</v>
      </c>
      <c r="AZ314" s="312">
        <f t="shared" si="4737"/>
        <v>1.5</v>
      </c>
      <c r="BA314" s="312">
        <f t="shared" si="4737"/>
        <v>1.5</v>
      </c>
      <c r="BB314" s="312">
        <f t="shared" si="4737"/>
        <v>1.5</v>
      </c>
      <c r="BC314" s="312">
        <f t="shared" si="4737"/>
        <v>1.5</v>
      </c>
      <c r="BD314" s="312">
        <f t="shared" si="4737"/>
        <v>1.5</v>
      </c>
      <c r="BE314" s="312">
        <f t="shared" si="4737"/>
        <v>1.5</v>
      </c>
      <c r="BF314" s="312">
        <f t="shared" si="4737"/>
        <v>1.5</v>
      </c>
      <c r="BG314" s="312">
        <f t="shared" si="4737"/>
        <v>1.5</v>
      </c>
      <c r="BH314" s="312">
        <f t="shared" si="4737"/>
        <v>1.5</v>
      </c>
      <c r="BI314" s="312">
        <f t="shared" si="4737"/>
        <v>1.5</v>
      </c>
      <c r="BJ314" s="312">
        <f t="shared" si="4737"/>
        <v>1.5</v>
      </c>
      <c r="BK314" s="312">
        <f t="shared" si="4737"/>
        <v>1.5</v>
      </c>
      <c r="BL314" s="312">
        <f t="shared" si="4737"/>
        <v>1.5</v>
      </c>
      <c r="BM314" s="312">
        <f t="shared" si="4737"/>
        <v>1.5</v>
      </c>
      <c r="BN314" s="312">
        <f t="shared" si="4737"/>
        <v>1.5</v>
      </c>
      <c r="BO314" s="312">
        <f t="shared" si="4737"/>
        <v>1.5</v>
      </c>
      <c r="BP314" s="312">
        <f t="shared" si="4737"/>
        <v>1.5</v>
      </c>
      <c r="BQ314" s="312">
        <f t="shared" si="4737"/>
        <v>1.5</v>
      </c>
      <c r="BR314" s="312">
        <f t="shared" si="4737"/>
        <v>1.5</v>
      </c>
      <c r="BS314" s="312">
        <f t="shared" si="4737"/>
        <v>1.5</v>
      </c>
      <c r="BT314" s="312">
        <f t="shared" si="4737"/>
        <v>1.5</v>
      </c>
      <c r="BU314" s="312">
        <f t="shared" si="4737"/>
        <v>1.5</v>
      </c>
      <c r="BV314" s="312">
        <f t="shared" ref="BV314:EB314" si="4738">$D314-$E314</f>
        <v>1.5</v>
      </c>
      <c r="BW314" s="312">
        <f t="shared" si="4738"/>
        <v>1.5</v>
      </c>
      <c r="BX314" s="312">
        <f t="shared" si="4738"/>
        <v>1.5</v>
      </c>
      <c r="BY314" s="312">
        <f t="shared" si="4738"/>
        <v>1.5</v>
      </c>
      <c r="BZ314" s="312">
        <f t="shared" si="4738"/>
        <v>1.5</v>
      </c>
      <c r="CA314" s="312">
        <f t="shared" si="4738"/>
        <v>1.5</v>
      </c>
      <c r="CB314" s="312">
        <f t="shared" si="4738"/>
        <v>1.5</v>
      </c>
      <c r="CC314" s="312">
        <f t="shared" si="4738"/>
        <v>1.5</v>
      </c>
      <c r="CD314" s="312">
        <f t="shared" si="4738"/>
        <v>1.5</v>
      </c>
      <c r="CE314" s="312">
        <f t="shared" si="4738"/>
        <v>1.5</v>
      </c>
      <c r="CF314" s="312">
        <f t="shared" si="4738"/>
        <v>1.5</v>
      </c>
      <c r="CG314" s="312">
        <f t="shared" si="4738"/>
        <v>1.5</v>
      </c>
      <c r="CH314" s="312">
        <f t="shared" si="4738"/>
        <v>1.5</v>
      </c>
      <c r="CI314" s="312">
        <f t="shared" si="4738"/>
        <v>1.5</v>
      </c>
      <c r="CJ314" s="312">
        <f t="shared" si="4738"/>
        <v>1.5</v>
      </c>
      <c r="CK314" s="312">
        <f t="shared" si="4738"/>
        <v>1.5</v>
      </c>
      <c r="CL314" s="312">
        <f t="shared" si="4738"/>
        <v>1.5</v>
      </c>
      <c r="CM314" s="312">
        <f t="shared" si="4738"/>
        <v>1.5</v>
      </c>
      <c r="CN314" s="312">
        <f t="shared" si="4738"/>
        <v>1.5</v>
      </c>
      <c r="CO314" s="312">
        <f t="shared" si="4738"/>
        <v>1.5</v>
      </c>
      <c r="CP314" s="312">
        <f t="shared" si="4738"/>
        <v>1.5</v>
      </c>
      <c r="CQ314" s="312">
        <f t="shared" si="4738"/>
        <v>1.5</v>
      </c>
      <c r="CR314" s="312">
        <f t="shared" si="4738"/>
        <v>1.5</v>
      </c>
      <c r="CS314" s="312">
        <f t="shared" si="4738"/>
        <v>1.5</v>
      </c>
      <c r="CT314" s="312">
        <f t="shared" si="4738"/>
        <v>1.5</v>
      </c>
      <c r="CU314" s="312">
        <f t="shared" si="4738"/>
        <v>1.5</v>
      </c>
      <c r="CV314" s="312">
        <f t="shared" si="4738"/>
        <v>1.5</v>
      </c>
      <c r="CW314" s="312">
        <f t="shared" si="4738"/>
        <v>1.5</v>
      </c>
      <c r="CX314" s="312">
        <f t="shared" si="4738"/>
        <v>1.5</v>
      </c>
      <c r="CY314" s="312">
        <f t="shared" si="4738"/>
        <v>1.5</v>
      </c>
      <c r="CZ314" s="312">
        <f t="shared" si="4738"/>
        <v>1.5</v>
      </c>
      <c r="DA314" s="312">
        <f t="shared" si="4738"/>
        <v>1.5</v>
      </c>
      <c r="DB314" s="312">
        <f t="shared" si="4738"/>
        <v>1.5</v>
      </c>
      <c r="DC314" s="312">
        <f t="shared" si="4738"/>
        <v>1.5</v>
      </c>
      <c r="DD314" s="312">
        <f t="shared" si="4738"/>
        <v>1.5</v>
      </c>
      <c r="DE314" s="312">
        <f t="shared" si="4738"/>
        <v>1.5</v>
      </c>
      <c r="DF314" s="312">
        <f t="shared" si="4738"/>
        <v>1.5</v>
      </c>
      <c r="DG314" s="312">
        <f t="shared" si="4738"/>
        <v>1.5</v>
      </c>
      <c r="DH314" s="312">
        <f t="shared" si="4738"/>
        <v>1.5</v>
      </c>
      <c r="DI314" s="312">
        <f t="shared" si="4738"/>
        <v>1.5</v>
      </c>
      <c r="DJ314" s="312">
        <f t="shared" si="4738"/>
        <v>1.5</v>
      </c>
      <c r="DK314" s="312">
        <f t="shared" si="4738"/>
        <v>1.5</v>
      </c>
      <c r="DL314" s="312">
        <f t="shared" si="4738"/>
        <v>1.5</v>
      </c>
      <c r="DM314" s="312">
        <f t="shared" si="4738"/>
        <v>1.5</v>
      </c>
      <c r="DN314" s="312">
        <f t="shared" si="4738"/>
        <v>1.5</v>
      </c>
      <c r="DO314" s="312">
        <f t="shared" si="4738"/>
        <v>1.5</v>
      </c>
      <c r="DP314" s="312">
        <f t="shared" si="4738"/>
        <v>1.5</v>
      </c>
      <c r="DQ314" s="312">
        <f t="shared" si="4738"/>
        <v>1.5</v>
      </c>
      <c r="DR314" s="312">
        <f t="shared" si="4738"/>
        <v>1.5</v>
      </c>
      <c r="DS314" s="312">
        <f t="shared" si="4738"/>
        <v>1.5</v>
      </c>
      <c r="DT314" s="312">
        <f t="shared" si="4738"/>
        <v>1.5</v>
      </c>
      <c r="DU314" s="312">
        <f t="shared" si="4738"/>
        <v>1.5</v>
      </c>
      <c r="DV314" s="312">
        <f t="shared" si="4738"/>
        <v>1.5</v>
      </c>
      <c r="DW314" s="312">
        <f t="shared" si="4738"/>
        <v>1.5</v>
      </c>
      <c r="DX314" s="312">
        <f t="shared" si="4738"/>
        <v>1.5</v>
      </c>
      <c r="DY314" s="312">
        <f t="shared" si="4738"/>
        <v>1.5</v>
      </c>
      <c r="DZ314" s="312">
        <f t="shared" si="4738"/>
        <v>1.5</v>
      </c>
      <c r="EA314" s="312">
        <f t="shared" si="4738"/>
        <v>1.5</v>
      </c>
      <c r="EB314" s="312">
        <f t="shared" si="4738"/>
        <v>1.5</v>
      </c>
    </row>
    <row r="315" spans="3:132" outlineLevel="1" x14ac:dyDescent="0.25">
      <c r="C315" s="323" t="s">
        <v>530</v>
      </c>
      <c r="D315" s="38"/>
      <c r="E315" s="38"/>
      <c r="F315" s="38"/>
      <c r="G315" s="55" t="s">
        <v>220</v>
      </c>
      <c r="H315" s="316">
        <f t="shared" ref="H315" si="4739">SUM(J315:EB315)</f>
        <v>0</v>
      </c>
      <c r="I315" s="38"/>
      <c r="J315" s="314">
        <f t="shared" ref="J315" si="4740">J313*J314</f>
        <v>0</v>
      </c>
      <c r="K315" s="314">
        <f t="shared" ref="K315" si="4741">K313*K314</f>
        <v>0</v>
      </c>
      <c r="L315" s="314">
        <f t="shared" ref="L315" si="4742">L313*L314</f>
        <v>0</v>
      </c>
      <c r="M315" s="314">
        <f t="shared" ref="M315" si="4743">M313*M314</f>
        <v>0</v>
      </c>
      <c r="N315" s="314">
        <f t="shared" ref="N315" si="4744">N313*N314</f>
        <v>0</v>
      </c>
      <c r="O315" s="314">
        <f t="shared" ref="O315" si="4745">O313*O314</f>
        <v>0</v>
      </c>
      <c r="P315" s="314">
        <f t="shared" ref="P315" si="4746">P313*P314</f>
        <v>0</v>
      </c>
      <c r="Q315" s="314">
        <f t="shared" ref="Q315" si="4747">Q313*Q314</f>
        <v>0</v>
      </c>
      <c r="R315" s="314">
        <f t="shared" ref="R315" si="4748">R313*R314</f>
        <v>0</v>
      </c>
      <c r="S315" s="314">
        <f t="shared" ref="S315" si="4749">S313*S314</f>
        <v>0</v>
      </c>
      <c r="T315" s="314">
        <f t="shared" ref="T315" si="4750">T313*T314</f>
        <v>0</v>
      </c>
      <c r="U315" s="314">
        <f t="shared" ref="U315" si="4751">U313*U314</f>
        <v>0</v>
      </c>
      <c r="V315" s="314">
        <f t="shared" ref="V315" si="4752">V313*V314</f>
        <v>0</v>
      </c>
      <c r="W315" s="314">
        <f t="shared" ref="W315" si="4753">W313*W314</f>
        <v>0</v>
      </c>
      <c r="X315" s="314">
        <f t="shared" ref="X315" si="4754">X313*X314</f>
        <v>0</v>
      </c>
      <c r="Y315" s="314">
        <f t="shared" ref="Y315" si="4755">Y313*Y314</f>
        <v>0</v>
      </c>
      <c r="Z315" s="314">
        <f>Z313*Z314</f>
        <v>0</v>
      </c>
      <c r="AA315" s="314">
        <f t="shared" ref="AA315" si="4756">AA313*AA314</f>
        <v>0</v>
      </c>
      <c r="AB315" s="314">
        <f t="shared" ref="AB315" si="4757">AB313*AB314</f>
        <v>0</v>
      </c>
      <c r="AC315" s="314">
        <f t="shared" ref="AC315" si="4758">AC313*AC314</f>
        <v>0</v>
      </c>
      <c r="AD315" s="314">
        <f t="shared" ref="AD315" si="4759">AD313*AD314</f>
        <v>0</v>
      </c>
      <c r="AE315" s="314">
        <f t="shared" ref="AE315" si="4760">AE313*AE314</f>
        <v>0</v>
      </c>
      <c r="AF315" s="314">
        <f t="shared" ref="AF315" si="4761">AF313*AF314</f>
        <v>0</v>
      </c>
      <c r="AG315" s="314">
        <f t="shared" ref="AG315" si="4762">AG313*AG314</f>
        <v>0</v>
      </c>
      <c r="AH315" s="314">
        <f t="shared" ref="AH315" si="4763">AH313*AH314</f>
        <v>0</v>
      </c>
      <c r="AI315" s="314">
        <f t="shared" ref="AI315" si="4764">AI313*AI314</f>
        <v>0</v>
      </c>
      <c r="AJ315" s="314">
        <f t="shared" ref="AJ315" si="4765">AJ313*AJ314</f>
        <v>0</v>
      </c>
      <c r="AK315" s="314">
        <f t="shared" ref="AK315" si="4766">AK313*AK314</f>
        <v>0</v>
      </c>
      <c r="AL315" s="314">
        <f t="shared" ref="AL315" si="4767">AL313*AL314</f>
        <v>0</v>
      </c>
      <c r="AM315" s="314">
        <f t="shared" ref="AM315" si="4768">AM313*AM314</f>
        <v>0</v>
      </c>
      <c r="AN315" s="314">
        <f t="shared" ref="AN315" si="4769">AN313*AN314</f>
        <v>0</v>
      </c>
      <c r="AO315" s="314">
        <f t="shared" ref="AO315" si="4770">AO313*AO314</f>
        <v>0</v>
      </c>
      <c r="AP315" s="314">
        <f t="shared" ref="AP315" si="4771">AP313*AP314</f>
        <v>0</v>
      </c>
      <c r="AQ315" s="314">
        <f t="shared" ref="AQ315" si="4772">AQ313*AQ314</f>
        <v>0</v>
      </c>
      <c r="AR315" s="314">
        <f t="shared" ref="AR315" si="4773">AR313*AR314</f>
        <v>0</v>
      </c>
      <c r="AS315" s="314">
        <f t="shared" ref="AS315" si="4774">AS313*AS314</f>
        <v>0</v>
      </c>
      <c r="AT315" s="314">
        <f t="shared" ref="AT315" si="4775">AT313*AT314</f>
        <v>0</v>
      </c>
      <c r="AU315" s="314">
        <f t="shared" ref="AU315" si="4776">AU313*AU314</f>
        <v>0</v>
      </c>
      <c r="AV315" s="314">
        <f t="shared" ref="AV315" si="4777">AV313*AV314</f>
        <v>0</v>
      </c>
      <c r="AW315" s="314">
        <f t="shared" ref="AW315" si="4778">AW313*AW314</f>
        <v>0</v>
      </c>
      <c r="AX315" s="314">
        <f t="shared" ref="AX315" si="4779">AX313*AX314</f>
        <v>0</v>
      </c>
      <c r="AY315" s="314">
        <f t="shared" ref="AY315" si="4780">AY313*AY314</f>
        <v>0</v>
      </c>
      <c r="AZ315" s="314">
        <f t="shared" ref="AZ315" si="4781">AZ313*AZ314</f>
        <v>0</v>
      </c>
      <c r="BA315" s="314">
        <f t="shared" ref="BA315" si="4782">BA313*BA314</f>
        <v>0</v>
      </c>
      <c r="BB315" s="314">
        <f t="shared" ref="BB315" si="4783">BB313*BB314</f>
        <v>0</v>
      </c>
      <c r="BC315" s="314">
        <f t="shared" ref="BC315" si="4784">BC313*BC314</f>
        <v>0</v>
      </c>
      <c r="BD315" s="314">
        <f t="shared" ref="BD315" si="4785">BD313*BD314</f>
        <v>0</v>
      </c>
      <c r="BE315" s="314">
        <f t="shared" ref="BE315" si="4786">BE313*BE314</f>
        <v>0</v>
      </c>
      <c r="BF315" s="314">
        <f t="shared" ref="BF315" si="4787">BF313*BF314</f>
        <v>0</v>
      </c>
      <c r="BG315" s="314">
        <f t="shared" ref="BG315" si="4788">BG313*BG314</f>
        <v>0</v>
      </c>
      <c r="BH315" s="314">
        <f t="shared" ref="BH315" si="4789">BH313*BH314</f>
        <v>0</v>
      </c>
      <c r="BI315" s="314">
        <f t="shared" ref="BI315" si="4790">BI313*BI314</f>
        <v>0</v>
      </c>
      <c r="BJ315" s="314">
        <f t="shared" ref="BJ315" si="4791">BJ313*BJ314</f>
        <v>0</v>
      </c>
      <c r="BK315" s="314">
        <f t="shared" ref="BK315" si="4792">BK313*BK314</f>
        <v>0</v>
      </c>
      <c r="BL315" s="314">
        <f t="shared" ref="BL315" si="4793">BL313*BL314</f>
        <v>0</v>
      </c>
      <c r="BM315" s="314">
        <f t="shared" ref="BM315" si="4794">BM313*BM314</f>
        <v>0</v>
      </c>
      <c r="BN315" s="314">
        <f t="shared" ref="BN315" si="4795">BN313*BN314</f>
        <v>0</v>
      </c>
      <c r="BO315" s="314">
        <f t="shared" ref="BO315" si="4796">BO313*BO314</f>
        <v>0</v>
      </c>
      <c r="BP315" s="314">
        <f t="shared" ref="BP315" si="4797">BP313*BP314</f>
        <v>0</v>
      </c>
      <c r="BQ315" s="314">
        <f t="shared" ref="BQ315" si="4798">BQ313*BQ314</f>
        <v>0</v>
      </c>
      <c r="BR315" s="314">
        <f t="shared" ref="BR315" si="4799">BR313*BR314</f>
        <v>0</v>
      </c>
      <c r="BS315" s="314">
        <f t="shared" ref="BS315" si="4800">BS313*BS314</f>
        <v>0</v>
      </c>
      <c r="BT315" s="314">
        <f t="shared" ref="BT315" si="4801">BT313*BT314</f>
        <v>0</v>
      </c>
      <c r="BU315" s="314">
        <f t="shared" ref="BU315" si="4802">BU313*BU314</f>
        <v>0</v>
      </c>
      <c r="BV315" s="314">
        <f t="shared" ref="BV315" si="4803">BV313*BV314</f>
        <v>0</v>
      </c>
      <c r="BW315" s="314">
        <f t="shared" ref="BW315" si="4804">BW313*BW314</f>
        <v>0</v>
      </c>
      <c r="BX315" s="314">
        <f t="shared" ref="BX315" si="4805">BX313*BX314</f>
        <v>0</v>
      </c>
      <c r="BY315" s="314">
        <f t="shared" ref="BY315" si="4806">BY313*BY314</f>
        <v>0</v>
      </c>
      <c r="BZ315" s="314">
        <f t="shared" ref="BZ315" si="4807">BZ313*BZ314</f>
        <v>0</v>
      </c>
      <c r="CA315" s="314">
        <f t="shared" ref="CA315" si="4808">CA313*CA314</f>
        <v>0</v>
      </c>
      <c r="CB315" s="314">
        <f t="shared" ref="CB315" si="4809">CB313*CB314</f>
        <v>0</v>
      </c>
      <c r="CC315" s="314">
        <f t="shared" ref="CC315" si="4810">CC313*CC314</f>
        <v>0</v>
      </c>
      <c r="CD315" s="314">
        <f t="shared" ref="CD315" si="4811">CD313*CD314</f>
        <v>0</v>
      </c>
      <c r="CE315" s="314">
        <f t="shared" ref="CE315" si="4812">CE313*CE314</f>
        <v>0</v>
      </c>
      <c r="CF315" s="314">
        <f t="shared" ref="CF315" si="4813">CF313*CF314</f>
        <v>0</v>
      </c>
      <c r="CG315" s="314">
        <f t="shared" ref="CG315" si="4814">CG313*CG314</f>
        <v>0</v>
      </c>
      <c r="CH315" s="314">
        <f t="shared" ref="CH315" si="4815">CH313*CH314</f>
        <v>0</v>
      </c>
      <c r="CI315" s="314">
        <f t="shared" ref="CI315" si="4816">CI313*CI314</f>
        <v>0</v>
      </c>
      <c r="CJ315" s="314">
        <f t="shared" ref="CJ315" si="4817">CJ313*CJ314</f>
        <v>0</v>
      </c>
      <c r="CK315" s="314">
        <f t="shared" ref="CK315" si="4818">CK313*CK314</f>
        <v>0</v>
      </c>
      <c r="CL315" s="314">
        <f t="shared" ref="CL315" si="4819">CL313*CL314</f>
        <v>0</v>
      </c>
      <c r="CM315" s="314">
        <f t="shared" ref="CM315" si="4820">CM313*CM314</f>
        <v>0</v>
      </c>
      <c r="CN315" s="314">
        <f t="shared" ref="CN315" si="4821">CN313*CN314</f>
        <v>0</v>
      </c>
      <c r="CO315" s="314">
        <f t="shared" ref="CO315" si="4822">CO313*CO314</f>
        <v>0</v>
      </c>
      <c r="CP315" s="314">
        <f t="shared" ref="CP315" si="4823">CP313*CP314</f>
        <v>0</v>
      </c>
      <c r="CQ315" s="314">
        <f t="shared" ref="CQ315" si="4824">CQ313*CQ314</f>
        <v>0</v>
      </c>
      <c r="CR315" s="314">
        <f t="shared" ref="CR315" si="4825">CR313*CR314</f>
        <v>0</v>
      </c>
      <c r="CS315" s="314">
        <f t="shared" ref="CS315" si="4826">CS313*CS314</f>
        <v>0</v>
      </c>
      <c r="CT315" s="314">
        <f t="shared" ref="CT315" si="4827">CT313*CT314</f>
        <v>0</v>
      </c>
      <c r="CU315" s="314">
        <f t="shared" ref="CU315" si="4828">CU313*CU314</f>
        <v>0</v>
      </c>
      <c r="CV315" s="314">
        <f t="shared" ref="CV315" si="4829">CV313*CV314</f>
        <v>0</v>
      </c>
      <c r="CW315" s="314">
        <f t="shared" ref="CW315" si="4830">CW313*CW314</f>
        <v>0</v>
      </c>
      <c r="CX315" s="314">
        <f t="shared" ref="CX315" si="4831">CX313*CX314</f>
        <v>0</v>
      </c>
      <c r="CY315" s="314">
        <f t="shared" ref="CY315" si="4832">CY313*CY314</f>
        <v>0</v>
      </c>
      <c r="CZ315" s="314">
        <f t="shared" ref="CZ315" si="4833">CZ313*CZ314</f>
        <v>0</v>
      </c>
      <c r="DA315" s="314">
        <f t="shared" ref="DA315" si="4834">DA313*DA314</f>
        <v>0</v>
      </c>
      <c r="DB315" s="314">
        <f t="shared" ref="DB315" si="4835">DB313*DB314</f>
        <v>0</v>
      </c>
      <c r="DC315" s="314">
        <f t="shared" ref="DC315" si="4836">DC313*DC314</f>
        <v>0</v>
      </c>
      <c r="DD315" s="314">
        <f t="shared" ref="DD315" si="4837">DD313*DD314</f>
        <v>0</v>
      </c>
      <c r="DE315" s="314">
        <f t="shared" ref="DE315" si="4838">DE313*DE314</f>
        <v>0</v>
      </c>
      <c r="DF315" s="314">
        <f t="shared" ref="DF315" si="4839">DF313*DF314</f>
        <v>0</v>
      </c>
      <c r="DG315" s="314">
        <f t="shared" ref="DG315" si="4840">DG313*DG314</f>
        <v>0</v>
      </c>
      <c r="DH315" s="314">
        <f t="shared" ref="DH315" si="4841">DH313*DH314</f>
        <v>0</v>
      </c>
      <c r="DI315" s="314">
        <f t="shared" ref="DI315" si="4842">DI313*DI314</f>
        <v>0</v>
      </c>
      <c r="DJ315" s="314">
        <f t="shared" ref="DJ315" si="4843">DJ313*DJ314</f>
        <v>0</v>
      </c>
      <c r="DK315" s="314">
        <f t="shared" ref="DK315" si="4844">DK313*DK314</f>
        <v>0</v>
      </c>
      <c r="DL315" s="314">
        <f t="shared" ref="DL315" si="4845">DL313*DL314</f>
        <v>0</v>
      </c>
      <c r="DM315" s="314">
        <f t="shared" ref="DM315" si="4846">DM313*DM314</f>
        <v>0</v>
      </c>
      <c r="DN315" s="314">
        <f t="shared" ref="DN315" si="4847">DN313*DN314</f>
        <v>0</v>
      </c>
      <c r="DO315" s="314">
        <f t="shared" ref="DO315" si="4848">DO313*DO314</f>
        <v>0</v>
      </c>
      <c r="DP315" s="314">
        <f t="shared" ref="DP315" si="4849">DP313*DP314</f>
        <v>0</v>
      </c>
      <c r="DQ315" s="314">
        <f t="shared" ref="DQ315" si="4850">DQ313*DQ314</f>
        <v>0</v>
      </c>
      <c r="DR315" s="314">
        <f t="shared" ref="DR315" si="4851">DR313*DR314</f>
        <v>0</v>
      </c>
      <c r="DS315" s="314">
        <f t="shared" ref="DS315" si="4852">DS313*DS314</f>
        <v>0</v>
      </c>
      <c r="DT315" s="314">
        <f t="shared" ref="DT315" si="4853">DT313*DT314</f>
        <v>0</v>
      </c>
      <c r="DU315" s="314">
        <f t="shared" ref="DU315" si="4854">DU313*DU314</f>
        <v>0</v>
      </c>
      <c r="DV315" s="314">
        <f t="shared" ref="DV315" si="4855">DV313*DV314</f>
        <v>0</v>
      </c>
      <c r="DW315" s="314">
        <f t="shared" ref="DW315" si="4856">DW313*DW314</f>
        <v>0</v>
      </c>
      <c r="DX315" s="314">
        <f t="shared" ref="DX315" si="4857">DX313*DX314</f>
        <v>0</v>
      </c>
      <c r="DY315" s="314">
        <f t="shared" ref="DY315" si="4858">DY313*DY314</f>
        <v>0</v>
      </c>
      <c r="DZ315" s="314">
        <f t="shared" ref="DZ315" si="4859">DZ313*DZ314</f>
        <v>0</v>
      </c>
      <c r="EA315" s="314">
        <f t="shared" ref="EA315" si="4860">EA313*EA314</f>
        <v>0</v>
      </c>
      <c r="EB315" s="314">
        <f t="shared" ref="EB315" si="4861">EB313*EB314</f>
        <v>0</v>
      </c>
    </row>
    <row r="316" spans="3:132" outlineLevel="1" x14ac:dyDescent="0.25">
      <c r="C316" s="324" t="s">
        <v>417</v>
      </c>
      <c r="D316" s="34"/>
      <c r="E316" s="34"/>
      <c r="F316" s="34"/>
      <c r="G316" s="67" t="s">
        <v>215</v>
      </c>
      <c r="H316" s="34"/>
      <c r="I316" s="34"/>
      <c r="J316" s="126">
        <f>J$13</f>
        <v>1</v>
      </c>
      <c r="K316" s="126">
        <f t="shared" ref="K316:BV316" si="4862">K$13</f>
        <v>1.0026792493128671</v>
      </c>
      <c r="L316" s="126">
        <f t="shared" si="4862"/>
        <v>1.0056539350998608</v>
      </c>
      <c r="M316" s="126">
        <f t="shared" si="4862"/>
        <v>1.0085410656939733</v>
      </c>
      <c r="N316" s="126">
        <f t="shared" si="4862"/>
        <v>1.0114364849476103</v>
      </c>
      <c r="O316" s="126">
        <f t="shared" si="4862"/>
        <v>1.0143402166566737</v>
      </c>
      <c r="P316" s="126">
        <f t="shared" si="4862"/>
        <v>1.0172522846853813</v>
      </c>
      <c r="Q316" s="126">
        <f t="shared" si="4862"/>
        <v>1.0201727129664624</v>
      </c>
      <c r="R316" s="126">
        <f t="shared" si="4862"/>
        <v>1.0231015255013547</v>
      </c>
      <c r="S316" s="126">
        <f t="shared" si="4862"/>
        <v>1.0260387463604019</v>
      </c>
      <c r="T316" s="126">
        <f t="shared" si="4862"/>
        <v>1.028984399683051</v>
      </c>
      <c r="U316" s="126">
        <f t="shared" si="4862"/>
        <v>1.0319385096780509</v>
      </c>
      <c r="V316" s="126">
        <f t="shared" si="4862"/>
        <v>1.0349011006236515</v>
      </c>
      <c r="W316" s="126">
        <f t="shared" si="4862"/>
        <v>1.0377730230388176</v>
      </c>
      <c r="X316" s="126">
        <f t="shared" si="4862"/>
        <v>1.0408518228283561</v>
      </c>
      <c r="Y316" s="126">
        <f t="shared" si="4862"/>
        <v>1.0438400029932626</v>
      </c>
      <c r="Z316" s="126">
        <f t="shared" si="4862"/>
        <v>1.046836761920777</v>
      </c>
      <c r="AA316" s="126">
        <f t="shared" si="4862"/>
        <v>1.0498421242396576</v>
      </c>
      <c r="AB316" s="126">
        <f t="shared" si="4862"/>
        <v>1.05285611464937</v>
      </c>
      <c r="AC316" s="126">
        <f t="shared" si="4862"/>
        <v>1.0558787579202888</v>
      </c>
      <c r="AD316" s="126">
        <f t="shared" si="4862"/>
        <v>1.0589100788939025</v>
      </c>
      <c r="AE316" s="126">
        <f t="shared" si="4862"/>
        <v>1.0619501024830165</v>
      </c>
      <c r="AF316" s="126">
        <f t="shared" si="4862"/>
        <v>1.0649988536719583</v>
      </c>
      <c r="AG316" s="126">
        <f t="shared" si="4862"/>
        <v>1.0680563575167832</v>
      </c>
      <c r="AH316" s="126">
        <f t="shared" si="4862"/>
        <v>1.0711226391454798</v>
      </c>
      <c r="AI316" s="126">
        <f t="shared" si="4862"/>
        <v>1.0739924437404067</v>
      </c>
      <c r="AJ316" s="126">
        <f t="shared" si="4862"/>
        <v>1.0771786970311998</v>
      </c>
      <c r="AK316" s="126">
        <f t="shared" si="4862"/>
        <v>1.0802711679727233</v>
      </c>
      <c r="AL316" s="126">
        <f t="shared" si="4862"/>
        <v>1.0833725170851116</v>
      </c>
      <c r="AM316" s="126">
        <f t="shared" si="4862"/>
        <v>1.0864827698566941</v>
      </c>
      <c r="AN316" s="126">
        <f t="shared" si="4862"/>
        <v>1.0896019518489746</v>
      </c>
      <c r="AO316" s="126">
        <f t="shared" si="4862"/>
        <v>1.0927300886968412</v>
      </c>
      <c r="AP316" s="126">
        <f t="shared" si="4862"/>
        <v>1.0958672061087775</v>
      </c>
      <c r="AQ316" s="126">
        <f t="shared" si="4862"/>
        <v>1.0990133298670732</v>
      </c>
      <c r="AR316" s="126">
        <f t="shared" si="4862"/>
        <v>1.1021684858280367</v>
      </c>
      <c r="AS316" s="126">
        <f t="shared" si="4862"/>
        <v>1.1053326999222071</v>
      </c>
      <c r="AT316" s="126">
        <f t="shared" si="4862"/>
        <v>1.1085059981545673</v>
      </c>
      <c r="AU316" s="126">
        <f t="shared" si="4862"/>
        <v>1.111475962088432</v>
      </c>
      <c r="AV316" s="126">
        <f t="shared" si="4862"/>
        <v>1.1147734191259395</v>
      </c>
      <c r="AW316" s="126">
        <f t="shared" si="4862"/>
        <v>1.1179738207069689</v>
      </c>
      <c r="AX316" s="126">
        <f t="shared" si="4862"/>
        <v>1.1211834103167977</v>
      </c>
      <c r="AY316" s="126">
        <f t="shared" si="4862"/>
        <v>1.1244022143333261</v>
      </c>
      <c r="AZ316" s="126">
        <f t="shared" si="4862"/>
        <v>1.1276302592101826</v>
      </c>
      <c r="BA316" s="126">
        <f t="shared" si="4862"/>
        <v>1.1308675714769412</v>
      </c>
      <c r="BB316" s="126">
        <f t="shared" si="4862"/>
        <v>1.1341141777393395</v>
      </c>
      <c r="BC316" s="126">
        <f t="shared" si="4862"/>
        <v>1.1373701046794982</v>
      </c>
      <c r="BD316" s="126">
        <f t="shared" si="4862"/>
        <v>1.1406353790561385</v>
      </c>
      <c r="BE316" s="126">
        <f t="shared" si="4862"/>
        <v>1.1439100277048042</v>
      </c>
      <c r="BF316" s="126">
        <f t="shared" si="4862"/>
        <v>1.1471940775380809</v>
      </c>
      <c r="BG316" s="126">
        <f t="shared" si="4862"/>
        <v>1.15026769648205</v>
      </c>
      <c r="BH316" s="126">
        <f t="shared" si="4862"/>
        <v>1.1536802383994258</v>
      </c>
      <c r="BI316" s="126">
        <f t="shared" si="4862"/>
        <v>1.1569923375180708</v>
      </c>
      <c r="BJ316" s="126">
        <f t="shared" si="4862"/>
        <v>1.1603139453378331</v>
      </c>
      <c r="BK316" s="126">
        <f t="shared" si="4862"/>
        <v>1.1636450891572303</v>
      </c>
      <c r="BL316" s="126">
        <f t="shared" si="4862"/>
        <v>1.1669857963531516</v>
      </c>
      <c r="BM316" s="126">
        <f t="shared" si="4862"/>
        <v>1.1703360943810825</v>
      </c>
      <c r="BN316" s="126">
        <f t="shared" si="4862"/>
        <v>1.1736960107753303</v>
      </c>
      <c r="BO316" s="126">
        <f t="shared" si="4862"/>
        <v>1.1770655731492505</v>
      </c>
      <c r="BP316" s="126">
        <f t="shared" si="4862"/>
        <v>1.180444809195474</v>
      </c>
      <c r="BQ316" s="126">
        <f t="shared" si="4862"/>
        <v>1.1838337466861339</v>
      </c>
      <c r="BR316" s="126">
        <f t="shared" si="4862"/>
        <v>1.1872324134730949</v>
      </c>
      <c r="BS316" s="126">
        <f t="shared" si="4862"/>
        <v>1.1905270658589224</v>
      </c>
      <c r="BT316" s="126">
        <f t="shared" si="4862"/>
        <v>1.1940590467434065</v>
      </c>
      <c r="BU316" s="126">
        <f t="shared" si="4862"/>
        <v>1.1974870693312041</v>
      </c>
      <c r="BV316" s="126">
        <f t="shared" si="4862"/>
        <v>1.2009249334246579</v>
      </c>
      <c r="BW316" s="126">
        <f t="shared" ref="BW316:EB316" si="4863">BW$13</f>
        <v>1.204372667277734</v>
      </c>
      <c r="BX316" s="126">
        <f t="shared" si="4863"/>
        <v>1.2078302992255125</v>
      </c>
      <c r="BY316" s="126">
        <f t="shared" si="4863"/>
        <v>1.2112978576844211</v>
      </c>
      <c r="BZ316" s="126">
        <f t="shared" si="4863"/>
        <v>1.2147753711524676</v>
      </c>
      <c r="CA316" s="126">
        <f t="shared" si="4863"/>
        <v>1.2182628682094752</v>
      </c>
      <c r="CB316" s="126">
        <f t="shared" si="4863"/>
        <v>1.2217603775173165</v>
      </c>
      <c r="CC316" s="126">
        <f t="shared" si="4863"/>
        <v>1.2252679278201495</v>
      </c>
      <c r="CD316" s="126">
        <f t="shared" si="4863"/>
        <v>1.2287855479446541</v>
      </c>
      <c r="CE316" s="126">
        <f t="shared" si="4863"/>
        <v>1.232077770779646</v>
      </c>
      <c r="CF316" s="126">
        <f t="shared" si="4863"/>
        <v>1.23573302168438</v>
      </c>
      <c r="CG316" s="126">
        <f t="shared" si="4863"/>
        <v>1.2392806860334544</v>
      </c>
      <c r="CH316" s="126">
        <f t="shared" si="4863"/>
        <v>1.2428385353675644</v>
      </c>
      <c r="CI316" s="126">
        <f t="shared" si="4863"/>
        <v>1.2464065989267703</v>
      </c>
      <c r="CJ316" s="126">
        <f t="shared" si="4863"/>
        <v>1.2499849060350778</v>
      </c>
      <c r="CK316" s="126">
        <f t="shared" si="4863"/>
        <v>1.2535734861006791</v>
      </c>
      <c r="CL316" s="126">
        <f t="shared" si="4863"/>
        <v>1.257172368616194</v>
      </c>
      <c r="CM316" s="126">
        <f t="shared" si="4863"/>
        <v>1.2607815831589126</v>
      </c>
      <c r="CN316" s="126">
        <f t="shared" si="4863"/>
        <v>1.2644011593910389</v>
      </c>
      <c r="CO316" s="126">
        <f t="shared" si="4863"/>
        <v>1.2680311270599336</v>
      </c>
      <c r="CP316" s="126">
        <f t="shared" si="4863"/>
        <v>1.2716715159983594</v>
      </c>
      <c r="CQ316" s="126">
        <f t="shared" si="4863"/>
        <v>1.2750786410337906</v>
      </c>
      <c r="CR316" s="126">
        <f t="shared" si="4863"/>
        <v>1.2788614642181557</v>
      </c>
      <c r="CS316" s="126">
        <f t="shared" si="4863"/>
        <v>1.2825329459576562</v>
      </c>
      <c r="CT316" s="126">
        <f t="shared" si="4863"/>
        <v>1.2862149681493797</v>
      </c>
      <c r="CU316" s="126">
        <f t="shared" si="4863"/>
        <v>1.289907561053897</v>
      </c>
      <c r="CV316" s="126">
        <f t="shared" si="4863"/>
        <v>1.293610755018654</v>
      </c>
      <c r="CW316" s="126">
        <f t="shared" si="4863"/>
        <v>1.2973245804782207</v>
      </c>
      <c r="CX316" s="126">
        <f t="shared" si="4863"/>
        <v>1.3010490679545423</v>
      </c>
      <c r="CY316" s="126">
        <f t="shared" si="4863"/>
        <v>1.304784248057189</v>
      </c>
      <c r="CZ316" s="126">
        <f t="shared" si="4863"/>
        <v>1.3085301514836076</v>
      </c>
      <c r="DA316" s="126">
        <f t="shared" si="4863"/>
        <v>1.3122868090193751</v>
      </c>
      <c r="DB316" s="126">
        <f t="shared" si="4863"/>
        <v>1.3160542515384499</v>
      </c>
      <c r="DC316" s="126">
        <f t="shared" si="4863"/>
        <v>1.3195802889875801</v>
      </c>
      <c r="DD316" s="126">
        <f t="shared" si="4863"/>
        <v>1.323495136864544</v>
      </c>
      <c r="DE316" s="126">
        <f t="shared" si="4863"/>
        <v>1.3272947573576725</v>
      </c>
      <c r="DF316" s="126">
        <f t="shared" si="4863"/>
        <v>1.3311052861764079</v>
      </c>
      <c r="DG316" s="126">
        <f t="shared" si="4863"/>
        <v>1.3349267546374479</v>
      </c>
      <c r="DH316" s="126">
        <f t="shared" si="4863"/>
        <v>1.3387591941473977</v>
      </c>
      <c r="DI316" s="126">
        <f t="shared" si="4863"/>
        <v>1.3426026362030277</v>
      </c>
      <c r="DJ316" s="126">
        <f t="shared" si="4863"/>
        <v>1.3464571123915319</v>
      </c>
      <c r="DK316" s="126">
        <f t="shared" si="4863"/>
        <v>1.3503226543907885</v>
      </c>
      <c r="DL316" s="126">
        <f t="shared" si="4863"/>
        <v>1.3541992939696192</v>
      </c>
      <c r="DM316" s="126">
        <f t="shared" si="4863"/>
        <v>1.358087062988051</v>
      </c>
      <c r="DN316" s="126">
        <f t="shared" si="4863"/>
        <v>1.361985993397578</v>
      </c>
      <c r="DO316" s="126">
        <f t="shared" si="4863"/>
        <v>1.3657655991021458</v>
      </c>
      <c r="DP316" s="126">
        <f t="shared" si="4863"/>
        <v>1.3698174666548035</v>
      </c>
      <c r="DQ316" s="126">
        <f t="shared" si="4863"/>
        <v>1.3737500738651915</v>
      </c>
      <c r="DR316" s="126">
        <f t="shared" si="4863"/>
        <v>1.3776939711925826</v>
      </c>
      <c r="DS316" s="126">
        <f t="shared" si="4863"/>
        <v>1.381649191049759</v>
      </c>
      <c r="DT316" s="126">
        <f t="shared" si="4863"/>
        <v>1.385615765942557</v>
      </c>
      <c r="DU316" s="126">
        <f t="shared" si="4863"/>
        <v>1.3895937284701338</v>
      </c>
      <c r="DV316" s="126">
        <f t="shared" si="4863"/>
        <v>1.3935831113252357</v>
      </c>
      <c r="DW316" s="126">
        <f t="shared" si="4863"/>
        <v>1.3975839472944662</v>
      </c>
      <c r="DX316" s="126">
        <f t="shared" si="4863"/>
        <v>1.401596269258556</v>
      </c>
      <c r="DY316" s="126">
        <f t="shared" si="4863"/>
        <v>1.4056201101926329</v>
      </c>
      <c r="DZ316" s="126">
        <f t="shared" si="4863"/>
        <v>1.4096555031664932</v>
      </c>
      <c r="EA316" s="126">
        <f t="shared" si="4863"/>
        <v>1.4134323217047313</v>
      </c>
      <c r="EB316" s="126">
        <f t="shared" si="4863"/>
        <v>1.4176256038945581</v>
      </c>
    </row>
    <row r="317" spans="3:132" outlineLevel="1" x14ac:dyDescent="0.25">
      <c r="C317" s="320" t="s">
        <v>531</v>
      </c>
      <c r="D317" s="38"/>
      <c r="E317" s="38"/>
      <c r="F317" s="38"/>
      <c r="G317" s="52" t="s">
        <v>220</v>
      </c>
      <c r="H317" s="46">
        <f t="shared" ref="H317" si="4864">SUM(J317:EB317)</f>
        <v>0</v>
      </c>
      <c r="I317" s="38"/>
      <c r="J317" s="82">
        <f>J315*J316</f>
        <v>0</v>
      </c>
      <c r="K317" s="82">
        <f t="shared" ref="K317" si="4865">K315*K316</f>
        <v>0</v>
      </c>
      <c r="L317" s="82">
        <f t="shared" ref="L317" si="4866">L315*L316</f>
        <v>0</v>
      </c>
      <c r="M317" s="82">
        <f t="shared" ref="M317" si="4867">M315*M316</f>
        <v>0</v>
      </c>
      <c r="N317" s="82">
        <f t="shared" ref="N317" si="4868">N315*N316</f>
        <v>0</v>
      </c>
      <c r="O317" s="82">
        <f t="shared" ref="O317" si="4869">O315*O316</f>
        <v>0</v>
      </c>
      <c r="P317" s="82">
        <f t="shared" ref="P317" si="4870">P315*P316</f>
        <v>0</v>
      </c>
      <c r="Q317" s="82">
        <f t="shared" ref="Q317" si="4871">Q315*Q316</f>
        <v>0</v>
      </c>
      <c r="R317" s="82">
        <f t="shared" ref="R317" si="4872">R315*R316</f>
        <v>0</v>
      </c>
      <c r="S317" s="82">
        <f t="shared" ref="S317" si="4873">S315*S316</f>
        <v>0</v>
      </c>
      <c r="T317" s="82">
        <f t="shared" ref="T317" si="4874">T315*T316</f>
        <v>0</v>
      </c>
      <c r="U317" s="82">
        <f t="shared" ref="U317" si="4875">U315*U316</f>
        <v>0</v>
      </c>
      <c r="V317" s="82">
        <f t="shared" ref="V317" si="4876">V315*V316</f>
        <v>0</v>
      </c>
      <c r="W317" s="82">
        <f t="shared" ref="W317" si="4877">W315*W316</f>
        <v>0</v>
      </c>
      <c r="X317" s="82">
        <f t="shared" ref="X317" si="4878">X315*X316</f>
        <v>0</v>
      </c>
      <c r="Y317" s="82">
        <f t="shared" ref="Y317" si="4879">Y315*Y316</f>
        <v>0</v>
      </c>
      <c r="Z317" s="82">
        <f t="shared" ref="Z317" si="4880">Z315*Z316</f>
        <v>0</v>
      </c>
      <c r="AA317" s="82">
        <f t="shared" ref="AA317" si="4881">AA315*AA316</f>
        <v>0</v>
      </c>
      <c r="AB317" s="82">
        <f t="shared" ref="AB317" si="4882">AB315*AB316</f>
        <v>0</v>
      </c>
      <c r="AC317" s="82">
        <f t="shared" ref="AC317" si="4883">AC315*AC316</f>
        <v>0</v>
      </c>
      <c r="AD317" s="82">
        <f t="shared" ref="AD317" si="4884">AD315*AD316</f>
        <v>0</v>
      </c>
      <c r="AE317" s="82">
        <f t="shared" ref="AE317" si="4885">AE315*AE316</f>
        <v>0</v>
      </c>
      <c r="AF317" s="82">
        <f t="shared" ref="AF317" si="4886">AF315*AF316</f>
        <v>0</v>
      </c>
      <c r="AG317" s="82">
        <f t="shared" ref="AG317" si="4887">AG315*AG316</f>
        <v>0</v>
      </c>
      <c r="AH317" s="82">
        <f t="shared" ref="AH317" si="4888">AH315*AH316</f>
        <v>0</v>
      </c>
      <c r="AI317" s="82">
        <f t="shared" ref="AI317" si="4889">AI315*AI316</f>
        <v>0</v>
      </c>
      <c r="AJ317" s="82">
        <f t="shared" ref="AJ317" si="4890">AJ315*AJ316</f>
        <v>0</v>
      </c>
      <c r="AK317" s="82">
        <f t="shared" ref="AK317" si="4891">AK315*AK316</f>
        <v>0</v>
      </c>
      <c r="AL317" s="82">
        <f t="shared" ref="AL317" si="4892">AL315*AL316</f>
        <v>0</v>
      </c>
      <c r="AM317" s="82">
        <f t="shared" ref="AM317" si="4893">AM315*AM316</f>
        <v>0</v>
      </c>
      <c r="AN317" s="82">
        <f t="shared" ref="AN317" si="4894">AN315*AN316</f>
        <v>0</v>
      </c>
      <c r="AO317" s="82">
        <f t="shared" ref="AO317" si="4895">AO315*AO316</f>
        <v>0</v>
      </c>
      <c r="AP317" s="82">
        <f t="shared" ref="AP317" si="4896">AP315*AP316</f>
        <v>0</v>
      </c>
      <c r="AQ317" s="82">
        <f t="shared" ref="AQ317" si="4897">AQ315*AQ316</f>
        <v>0</v>
      </c>
      <c r="AR317" s="82">
        <f t="shared" ref="AR317" si="4898">AR315*AR316</f>
        <v>0</v>
      </c>
      <c r="AS317" s="82">
        <f t="shared" ref="AS317" si="4899">AS315*AS316</f>
        <v>0</v>
      </c>
      <c r="AT317" s="82">
        <f t="shared" ref="AT317" si="4900">AT315*AT316</f>
        <v>0</v>
      </c>
      <c r="AU317" s="82">
        <f t="shared" ref="AU317" si="4901">AU315*AU316</f>
        <v>0</v>
      </c>
      <c r="AV317" s="82">
        <f t="shared" ref="AV317" si="4902">AV315*AV316</f>
        <v>0</v>
      </c>
      <c r="AW317" s="82">
        <f t="shared" ref="AW317" si="4903">AW315*AW316</f>
        <v>0</v>
      </c>
      <c r="AX317" s="82">
        <f t="shared" ref="AX317" si="4904">AX315*AX316</f>
        <v>0</v>
      </c>
      <c r="AY317" s="82">
        <f t="shared" ref="AY317" si="4905">AY315*AY316</f>
        <v>0</v>
      </c>
      <c r="AZ317" s="82">
        <f t="shared" ref="AZ317" si="4906">AZ315*AZ316</f>
        <v>0</v>
      </c>
      <c r="BA317" s="82">
        <f t="shared" ref="BA317" si="4907">BA315*BA316</f>
        <v>0</v>
      </c>
      <c r="BB317" s="82">
        <f t="shared" ref="BB317" si="4908">BB315*BB316</f>
        <v>0</v>
      </c>
      <c r="BC317" s="82">
        <f t="shared" ref="BC317" si="4909">BC315*BC316</f>
        <v>0</v>
      </c>
      <c r="BD317" s="82">
        <f t="shared" ref="BD317" si="4910">BD315*BD316</f>
        <v>0</v>
      </c>
      <c r="BE317" s="82">
        <f t="shared" ref="BE317" si="4911">BE315*BE316</f>
        <v>0</v>
      </c>
      <c r="BF317" s="82">
        <f t="shared" ref="BF317" si="4912">BF315*BF316</f>
        <v>0</v>
      </c>
      <c r="BG317" s="82">
        <f t="shared" ref="BG317" si="4913">BG315*BG316</f>
        <v>0</v>
      </c>
      <c r="BH317" s="82">
        <f t="shared" ref="BH317" si="4914">BH315*BH316</f>
        <v>0</v>
      </c>
      <c r="BI317" s="82">
        <f t="shared" ref="BI317" si="4915">BI315*BI316</f>
        <v>0</v>
      </c>
      <c r="BJ317" s="82">
        <f t="shared" ref="BJ317" si="4916">BJ315*BJ316</f>
        <v>0</v>
      </c>
      <c r="BK317" s="82">
        <f t="shared" ref="BK317" si="4917">BK315*BK316</f>
        <v>0</v>
      </c>
      <c r="BL317" s="82">
        <f t="shared" ref="BL317" si="4918">BL315*BL316</f>
        <v>0</v>
      </c>
      <c r="BM317" s="82">
        <f t="shared" ref="BM317" si="4919">BM315*BM316</f>
        <v>0</v>
      </c>
      <c r="BN317" s="82">
        <f t="shared" ref="BN317" si="4920">BN315*BN316</f>
        <v>0</v>
      </c>
      <c r="BO317" s="82">
        <f t="shared" ref="BO317" si="4921">BO315*BO316</f>
        <v>0</v>
      </c>
      <c r="BP317" s="82">
        <f t="shared" ref="BP317" si="4922">BP315*BP316</f>
        <v>0</v>
      </c>
      <c r="BQ317" s="82">
        <f t="shared" ref="BQ317" si="4923">BQ315*BQ316</f>
        <v>0</v>
      </c>
      <c r="BR317" s="82">
        <f t="shared" ref="BR317" si="4924">BR315*BR316</f>
        <v>0</v>
      </c>
      <c r="BS317" s="82">
        <f t="shared" ref="BS317" si="4925">BS315*BS316</f>
        <v>0</v>
      </c>
      <c r="BT317" s="82">
        <f t="shared" ref="BT317" si="4926">BT315*BT316</f>
        <v>0</v>
      </c>
      <c r="BU317" s="82">
        <f t="shared" ref="BU317" si="4927">BU315*BU316</f>
        <v>0</v>
      </c>
      <c r="BV317" s="82">
        <f t="shared" ref="BV317" si="4928">BV315*BV316</f>
        <v>0</v>
      </c>
      <c r="BW317" s="82">
        <f t="shared" ref="BW317" si="4929">BW315*BW316</f>
        <v>0</v>
      </c>
      <c r="BX317" s="82">
        <f t="shared" ref="BX317" si="4930">BX315*BX316</f>
        <v>0</v>
      </c>
      <c r="BY317" s="82">
        <f t="shared" ref="BY317" si="4931">BY315*BY316</f>
        <v>0</v>
      </c>
      <c r="BZ317" s="82">
        <f t="shared" ref="BZ317" si="4932">BZ315*BZ316</f>
        <v>0</v>
      </c>
      <c r="CA317" s="82">
        <f t="shared" ref="CA317" si="4933">CA315*CA316</f>
        <v>0</v>
      </c>
      <c r="CB317" s="82">
        <f t="shared" ref="CB317" si="4934">CB315*CB316</f>
        <v>0</v>
      </c>
      <c r="CC317" s="82">
        <f t="shared" ref="CC317" si="4935">CC315*CC316</f>
        <v>0</v>
      </c>
      <c r="CD317" s="82">
        <f t="shared" ref="CD317" si="4936">CD315*CD316</f>
        <v>0</v>
      </c>
      <c r="CE317" s="82">
        <f t="shared" ref="CE317" si="4937">CE315*CE316</f>
        <v>0</v>
      </c>
      <c r="CF317" s="82">
        <f t="shared" ref="CF317" si="4938">CF315*CF316</f>
        <v>0</v>
      </c>
      <c r="CG317" s="82">
        <f t="shared" ref="CG317" si="4939">CG315*CG316</f>
        <v>0</v>
      </c>
      <c r="CH317" s="82">
        <f t="shared" ref="CH317" si="4940">CH315*CH316</f>
        <v>0</v>
      </c>
      <c r="CI317" s="82">
        <f t="shared" ref="CI317" si="4941">CI315*CI316</f>
        <v>0</v>
      </c>
      <c r="CJ317" s="82">
        <f t="shared" ref="CJ317" si="4942">CJ315*CJ316</f>
        <v>0</v>
      </c>
      <c r="CK317" s="82">
        <f t="shared" ref="CK317" si="4943">CK315*CK316</f>
        <v>0</v>
      </c>
      <c r="CL317" s="82">
        <f t="shared" ref="CL317" si="4944">CL315*CL316</f>
        <v>0</v>
      </c>
      <c r="CM317" s="82">
        <f t="shared" ref="CM317" si="4945">CM315*CM316</f>
        <v>0</v>
      </c>
      <c r="CN317" s="82">
        <f t="shared" ref="CN317" si="4946">CN315*CN316</f>
        <v>0</v>
      </c>
      <c r="CO317" s="82">
        <f t="shared" ref="CO317" si="4947">CO315*CO316</f>
        <v>0</v>
      </c>
      <c r="CP317" s="82">
        <f t="shared" ref="CP317" si="4948">CP315*CP316</f>
        <v>0</v>
      </c>
      <c r="CQ317" s="82">
        <f t="shared" ref="CQ317" si="4949">CQ315*CQ316</f>
        <v>0</v>
      </c>
      <c r="CR317" s="82">
        <f t="shared" ref="CR317" si="4950">CR315*CR316</f>
        <v>0</v>
      </c>
      <c r="CS317" s="82">
        <f t="shared" ref="CS317" si="4951">CS315*CS316</f>
        <v>0</v>
      </c>
      <c r="CT317" s="82">
        <f t="shared" ref="CT317" si="4952">CT315*CT316</f>
        <v>0</v>
      </c>
      <c r="CU317" s="82">
        <f t="shared" ref="CU317" si="4953">CU315*CU316</f>
        <v>0</v>
      </c>
      <c r="CV317" s="82">
        <f t="shared" ref="CV317" si="4954">CV315*CV316</f>
        <v>0</v>
      </c>
      <c r="CW317" s="82">
        <f t="shared" ref="CW317" si="4955">CW315*CW316</f>
        <v>0</v>
      </c>
      <c r="CX317" s="82">
        <f t="shared" ref="CX317" si="4956">CX315*CX316</f>
        <v>0</v>
      </c>
      <c r="CY317" s="82">
        <f t="shared" ref="CY317" si="4957">CY315*CY316</f>
        <v>0</v>
      </c>
      <c r="CZ317" s="82">
        <f t="shared" ref="CZ317" si="4958">CZ315*CZ316</f>
        <v>0</v>
      </c>
      <c r="DA317" s="82">
        <f t="shared" ref="DA317" si="4959">DA315*DA316</f>
        <v>0</v>
      </c>
      <c r="DB317" s="82">
        <f t="shared" ref="DB317" si="4960">DB315*DB316</f>
        <v>0</v>
      </c>
      <c r="DC317" s="82">
        <f t="shared" ref="DC317" si="4961">DC315*DC316</f>
        <v>0</v>
      </c>
      <c r="DD317" s="82">
        <f t="shared" ref="DD317" si="4962">DD315*DD316</f>
        <v>0</v>
      </c>
      <c r="DE317" s="82">
        <f t="shared" ref="DE317" si="4963">DE315*DE316</f>
        <v>0</v>
      </c>
      <c r="DF317" s="82">
        <f t="shared" ref="DF317" si="4964">DF315*DF316</f>
        <v>0</v>
      </c>
      <c r="DG317" s="82">
        <f t="shared" ref="DG317" si="4965">DG315*DG316</f>
        <v>0</v>
      </c>
      <c r="DH317" s="82">
        <f t="shared" ref="DH317" si="4966">DH315*DH316</f>
        <v>0</v>
      </c>
      <c r="DI317" s="82">
        <f t="shared" ref="DI317" si="4967">DI315*DI316</f>
        <v>0</v>
      </c>
      <c r="DJ317" s="82">
        <f t="shared" ref="DJ317" si="4968">DJ315*DJ316</f>
        <v>0</v>
      </c>
      <c r="DK317" s="82">
        <f t="shared" ref="DK317" si="4969">DK315*DK316</f>
        <v>0</v>
      </c>
      <c r="DL317" s="82">
        <f t="shared" ref="DL317" si="4970">DL315*DL316</f>
        <v>0</v>
      </c>
      <c r="DM317" s="82">
        <f t="shared" ref="DM317" si="4971">DM315*DM316</f>
        <v>0</v>
      </c>
      <c r="DN317" s="82">
        <f t="shared" ref="DN317" si="4972">DN315*DN316</f>
        <v>0</v>
      </c>
      <c r="DO317" s="82">
        <f t="shared" ref="DO317" si="4973">DO315*DO316</f>
        <v>0</v>
      </c>
      <c r="DP317" s="82">
        <f t="shared" ref="DP317" si="4974">DP315*DP316</f>
        <v>0</v>
      </c>
      <c r="DQ317" s="82">
        <f t="shared" ref="DQ317" si="4975">DQ315*DQ316</f>
        <v>0</v>
      </c>
      <c r="DR317" s="82">
        <f t="shared" ref="DR317" si="4976">DR315*DR316</f>
        <v>0</v>
      </c>
      <c r="DS317" s="82">
        <f t="shared" ref="DS317" si="4977">DS315*DS316</f>
        <v>0</v>
      </c>
      <c r="DT317" s="82">
        <f t="shared" ref="DT317" si="4978">DT315*DT316</f>
        <v>0</v>
      </c>
      <c r="DU317" s="82">
        <f t="shared" ref="DU317" si="4979">DU315*DU316</f>
        <v>0</v>
      </c>
      <c r="DV317" s="82">
        <f t="shared" ref="DV317" si="4980">DV315*DV316</f>
        <v>0</v>
      </c>
      <c r="DW317" s="82">
        <f t="shared" ref="DW317" si="4981">DW315*DW316</f>
        <v>0</v>
      </c>
      <c r="DX317" s="82">
        <f t="shared" ref="DX317" si="4982">DX315*DX316</f>
        <v>0</v>
      </c>
      <c r="DY317" s="82">
        <f t="shared" ref="DY317" si="4983">DY315*DY316</f>
        <v>0</v>
      </c>
      <c r="DZ317" s="82">
        <f t="shared" ref="DZ317" si="4984">DZ315*DZ316</f>
        <v>0</v>
      </c>
      <c r="EA317" s="82">
        <f t="shared" ref="EA317" si="4985">EA315*EA316</f>
        <v>0</v>
      </c>
      <c r="EB317" s="82">
        <f t="shared" ref="EB317" si="4986">EB315*EB316</f>
        <v>0</v>
      </c>
    </row>
    <row r="318" spans="3:132" ht="13" outlineLevel="1" x14ac:dyDescent="0.3">
      <c r="C318" s="154"/>
      <c r="G318" s="52"/>
      <c r="H318" s="29"/>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row>
    <row r="319" spans="3:132" ht="13" x14ac:dyDescent="0.3">
      <c r="C319" s="341" t="s">
        <v>567</v>
      </c>
      <c r="D319" s="342"/>
      <c r="E319" s="342"/>
      <c r="F319" s="342"/>
      <c r="G319" s="350" t="s">
        <v>220</v>
      </c>
      <c r="H319" s="344">
        <f>SUM(J319:EB319)</f>
        <v>0</v>
      </c>
      <c r="I319" s="342"/>
      <c r="J319" s="345">
        <f t="shared" ref="J319:AO319" si="4987">CHOOSE(Scenario,J299,J308,J317)</f>
        <v>0</v>
      </c>
      <c r="K319" s="346">
        <f t="shared" si="4987"/>
        <v>0</v>
      </c>
      <c r="L319" s="346">
        <f t="shared" si="4987"/>
        <v>0</v>
      </c>
      <c r="M319" s="346">
        <f t="shared" si="4987"/>
        <v>0</v>
      </c>
      <c r="N319" s="346">
        <f t="shared" si="4987"/>
        <v>0</v>
      </c>
      <c r="O319" s="346">
        <f t="shared" si="4987"/>
        <v>0</v>
      </c>
      <c r="P319" s="346">
        <f t="shared" si="4987"/>
        <v>0</v>
      </c>
      <c r="Q319" s="346">
        <f t="shared" si="4987"/>
        <v>0</v>
      </c>
      <c r="R319" s="346">
        <f t="shared" si="4987"/>
        <v>0</v>
      </c>
      <c r="S319" s="346">
        <f t="shared" si="4987"/>
        <v>0</v>
      </c>
      <c r="T319" s="346">
        <f t="shared" si="4987"/>
        <v>0</v>
      </c>
      <c r="U319" s="346">
        <f t="shared" si="4987"/>
        <v>0</v>
      </c>
      <c r="V319" s="346">
        <f t="shared" si="4987"/>
        <v>0</v>
      </c>
      <c r="W319" s="346">
        <f t="shared" si="4987"/>
        <v>0</v>
      </c>
      <c r="X319" s="346">
        <f t="shared" si="4987"/>
        <v>0</v>
      </c>
      <c r="Y319" s="346">
        <f t="shared" si="4987"/>
        <v>0</v>
      </c>
      <c r="Z319" s="346">
        <f t="shared" si="4987"/>
        <v>0</v>
      </c>
      <c r="AA319" s="346">
        <f t="shared" si="4987"/>
        <v>0</v>
      </c>
      <c r="AB319" s="346">
        <f t="shared" si="4987"/>
        <v>0</v>
      </c>
      <c r="AC319" s="346">
        <f t="shared" si="4987"/>
        <v>0</v>
      </c>
      <c r="AD319" s="346">
        <f t="shared" si="4987"/>
        <v>0</v>
      </c>
      <c r="AE319" s="346">
        <f t="shared" si="4987"/>
        <v>0</v>
      </c>
      <c r="AF319" s="346">
        <f t="shared" si="4987"/>
        <v>0</v>
      </c>
      <c r="AG319" s="346">
        <f t="shared" si="4987"/>
        <v>0</v>
      </c>
      <c r="AH319" s="346">
        <f t="shared" si="4987"/>
        <v>0</v>
      </c>
      <c r="AI319" s="346">
        <f t="shared" si="4987"/>
        <v>0</v>
      </c>
      <c r="AJ319" s="346">
        <f t="shared" si="4987"/>
        <v>0</v>
      </c>
      <c r="AK319" s="346">
        <f t="shared" si="4987"/>
        <v>0</v>
      </c>
      <c r="AL319" s="346">
        <f t="shared" si="4987"/>
        <v>0</v>
      </c>
      <c r="AM319" s="346">
        <f t="shared" si="4987"/>
        <v>0</v>
      </c>
      <c r="AN319" s="346">
        <f t="shared" si="4987"/>
        <v>0</v>
      </c>
      <c r="AO319" s="346">
        <f t="shared" si="4987"/>
        <v>0</v>
      </c>
      <c r="AP319" s="346">
        <f t="shared" ref="AP319:BU319" si="4988">CHOOSE(Scenario,AP299,AP308,AP317)</f>
        <v>0</v>
      </c>
      <c r="AQ319" s="346">
        <f t="shared" si="4988"/>
        <v>0</v>
      </c>
      <c r="AR319" s="346">
        <f t="shared" si="4988"/>
        <v>0</v>
      </c>
      <c r="AS319" s="346">
        <f t="shared" si="4988"/>
        <v>0</v>
      </c>
      <c r="AT319" s="346">
        <f t="shared" si="4988"/>
        <v>0</v>
      </c>
      <c r="AU319" s="346">
        <f t="shared" si="4988"/>
        <v>0</v>
      </c>
      <c r="AV319" s="346">
        <f t="shared" si="4988"/>
        <v>0</v>
      </c>
      <c r="AW319" s="346">
        <f t="shared" si="4988"/>
        <v>0</v>
      </c>
      <c r="AX319" s="346">
        <f t="shared" si="4988"/>
        <v>0</v>
      </c>
      <c r="AY319" s="346">
        <f t="shared" si="4988"/>
        <v>0</v>
      </c>
      <c r="AZ319" s="346">
        <f t="shared" si="4988"/>
        <v>0</v>
      </c>
      <c r="BA319" s="346">
        <f t="shared" si="4988"/>
        <v>0</v>
      </c>
      <c r="BB319" s="346">
        <f t="shared" si="4988"/>
        <v>0</v>
      </c>
      <c r="BC319" s="346">
        <f t="shared" si="4988"/>
        <v>0</v>
      </c>
      <c r="BD319" s="346">
        <f t="shared" si="4988"/>
        <v>0</v>
      </c>
      <c r="BE319" s="346">
        <f t="shared" si="4988"/>
        <v>0</v>
      </c>
      <c r="BF319" s="346">
        <f t="shared" si="4988"/>
        <v>0</v>
      </c>
      <c r="BG319" s="346">
        <f t="shared" si="4988"/>
        <v>0</v>
      </c>
      <c r="BH319" s="346">
        <f t="shared" si="4988"/>
        <v>0</v>
      </c>
      <c r="BI319" s="346">
        <f t="shared" si="4988"/>
        <v>0</v>
      </c>
      <c r="BJ319" s="346">
        <f t="shared" si="4988"/>
        <v>0</v>
      </c>
      <c r="BK319" s="346">
        <f t="shared" si="4988"/>
        <v>0</v>
      </c>
      <c r="BL319" s="346">
        <f t="shared" si="4988"/>
        <v>0</v>
      </c>
      <c r="BM319" s="346">
        <f t="shared" si="4988"/>
        <v>0</v>
      </c>
      <c r="BN319" s="346">
        <f t="shared" si="4988"/>
        <v>0</v>
      </c>
      <c r="BO319" s="346">
        <f t="shared" si="4988"/>
        <v>0</v>
      </c>
      <c r="BP319" s="346">
        <f t="shared" si="4988"/>
        <v>0</v>
      </c>
      <c r="BQ319" s="346">
        <f t="shared" si="4988"/>
        <v>0</v>
      </c>
      <c r="BR319" s="346">
        <f t="shared" si="4988"/>
        <v>0</v>
      </c>
      <c r="BS319" s="346">
        <f t="shared" si="4988"/>
        <v>0</v>
      </c>
      <c r="BT319" s="346">
        <f t="shared" si="4988"/>
        <v>0</v>
      </c>
      <c r="BU319" s="346">
        <f t="shared" si="4988"/>
        <v>0</v>
      </c>
      <c r="BV319" s="346">
        <f t="shared" ref="BV319:DA319" si="4989">CHOOSE(Scenario,BV299,BV308,BV317)</f>
        <v>0</v>
      </c>
      <c r="BW319" s="346">
        <f t="shared" si="4989"/>
        <v>0</v>
      </c>
      <c r="BX319" s="346">
        <f t="shared" si="4989"/>
        <v>0</v>
      </c>
      <c r="BY319" s="346">
        <f t="shared" si="4989"/>
        <v>0</v>
      </c>
      <c r="BZ319" s="346">
        <f t="shared" si="4989"/>
        <v>0</v>
      </c>
      <c r="CA319" s="346">
        <f t="shared" si="4989"/>
        <v>0</v>
      </c>
      <c r="CB319" s="346">
        <f t="shared" si="4989"/>
        <v>0</v>
      </c>
      <c r="CC319" s="346">
        <f t="shared" si="4989"/>
        <v>0</v>
      </c>
      <c r="CD319" s="346">
        <f t="shared" si="4989"/>
        <v>0</v>
      </c>
      <c r="CE319" s="346">
        <f t="shared" si="4989"/>
        <v>0</v>
      </c>
      <c r="CF319" s="346">
        <f t="shared" si="4989"/>
        <v>0</v>
      </c>
      <c r="CG319" s="346">
        <f t="shared" si="4989"/>
        <v>0</v>
      </c>
      <c r="CH319" s="346">
        <f t="shared" si="4989"/>
        <v>0</v>
      </c>
      <c r="CI319" s="346">
        <f t="shared" si="4989"/>
        <v>0</v>
      </c>
      <c r="CJ319" s="346">
        <f t="shared" si="4989"/>
        <v>0</v>
      </c>
      <c r="CK319" s="346">
        <f t="shared" si="4989"/>
        <v>0</v>
      </c>
      <c r="CL319" s="346">
        <f t="shared" si="4989"/>
        <v>0</v>
      </c>
      <c r="CM319" s="346">
        <f t="shared" si="4989"/>
        <v>0</v>
      </c>
      <c r="CN319" s="346">
        <f t="shared" si="4989"/>
        <v>0</v>
      </c>
      <c r="CO319" s="346">
        <f t="shared" si="4989"/>
        <v>0</v>
      </c>
      <c r="CP319" s="346">
        <f t="shared" si="4989"/>
        <v>0</v>
      </c>
      <c r="CQ319" s="346">
        <f t="shared" si="4989"/>
        <v>0</v>
      </c>
      <c r="CR319" s="346">
        <f t="shared" si="4989"/>
        <v>0</v>
      </c>
      <c r="CS319" s="346">
        <f t="shared" si="4989"/>
        <v>0</v>
      </c>
      <c r="CT319" s="346">
        <f t="shared" si="4989"/>
        <v>0</v>
      </c>
      <c r="CU319" s="346">
        <f t="shared" si="4989"/>
        <v>0</v>
      </c>
      <c r="CV319" s="346">
        <f t="shared" si="4989"/>
        <v>0</v>
      </c>
      <c r="CW319" s="346">
        <f t="shared" si="4989"/>
        <v>0</v>
      </c>
      <c r="CX319" s="346">
        <f t="shared" si="4989"/>
        <v>0</v>
      </c>
      <c r="CY319" s="346">
        <f t="shared" si="4989"/>
        <v>0</v>
      </c>
      <c r="CZ319" s="346">
        <f t="shared" si="4989"/>
        <v>0</v>
      </c>
      <c r="DA319" s="346">
        <f t="shared" si="4989"/>
        <v>0</v>
      </c>
      <c r="DB319" s="346">
        <f t="shared" ref="DB319:EB319" si="4990">CHOOSE(Scenario,DB299,DB308,DB317)</f>
        <v>0</v>
      </c>
      <c r="DC319" s="346">
        <f t="shared" si="4990"/>
        <v>0</v>
      </c>
      <c r="DD319" s="346">
        <f t="shared" si="4990"/>
        <v>0</v>
      </c>
      <c r="DE319" s="346">
        <f t="shared" si="4990"/>
        <v>0</v>
      </c>
      <c r="DF319" s="346">
        <f t="shared" si="4990"/>
        <v>0</v>
      </c>
      <c r="DG319" s="346">
        <f t="shared" si="4990"/>
        <v>0</v>
      </c>
      <c r="DH319" s="346">
        <f t="shared" si="4990"/>
        <v>0</v>
      </c>
      <c r="DI319" s="346">
        <f t="shared" si="4990"/>
        <v>0</v>
      </c>
      <c r="DJ319" s="346">
        <f t="shared" si="4990"/>
        <v>0</v>
      </c>
      <c r="DK319" s="346">
        <f t="shared" si="4990"/>
        <v>0</v>
      </c>
      <c r="DL319" s="346">
        <f t="shared" si="4990"/>
        <v>0</v>
      </c>
      <c r="DM319" s="346">
        <f t="shared" si="4990"/>
        <v>0</v>
      </c>
      <c r="DN319" s="346">
        <f t="shared" si="4990"/>
        <v>0</v>
      </c>
      <c r="DO319" s="346">
        <f t="shared" si="4990"/>
        <v>0</v>
      </c>
      <c r="DP319" s="346">
        <f t="shared" si="4990"/>
        <v>0</v>
      </c>
      <c r="DQ319" s="346">
        <f t="shared" si="4990"/>
        <v>0</v>
      </c>
      <c r="DR319" s="346">
        <f t="shared" si="4990"/>
        <v>0</v>
      </c>
      <c r="DS319" s="346">
        <f t="shared" si="4990"/>
        <v>0</v>
      </c>
      <c r="DT319" s="346">
        <f t="shared" si="4990"/>
        <v>0</v>
      </c>
      <c r="DU319" s="346">
        <f t="shared" si="4990"/>
        <v>0</v>
      </c>
      <c r="DV319" s="346">
        <f t="shared" si="4990"/>
        <v>0</v>
      </c>
      <c r="DW319" s="346">
        <f t="shared" si="4990"/>
        <v>0</v>
      </c>
      <c r="DX319" s="346">
        <f t="shared" si="4990"/>
        <v>0</v>
      </c>
      <c r="DY319" s="346">
        <f t="shared" si="4990"/>
        <v>0</v>
      </c>
      <c r="DZ319" s="346">
        <f t="shared" si="4990"/>
        <v>0</v>
      </c>
      <c r="EA319" s="346">
        <f t="shared" si="4990"/>
        <v>0</v>
      </c>
      <c r="EB319" s="347">
        <f t="shared" si="4990"/>
        <v>0</v>
      </c>
    </row>
    <row r="320" spans="3:132" ht="13" x14ac:dyDescent="0.3">
      <c r="C320" s="154"/>
      <c r="G320" s="52"/>
      <c r="H320" s="29"/>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row>
    <row r="321" spans="1:132" ht="13" x14ac:dyDescent="0.3">
      <c r="B321" s="34"/>
      <c r="C321" s="2" t="s">
        <v>534</v>
      </c>
      <c r="D321" s="34"/>
      <c r="E321" s="34"/>
      <c r="F321" s="34"/>
      <c r="G321" s="67"/>
      <c r="H321" s="35"/>
      <c r="I321" s="34"/>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row>
    <row r="322" spans="1:132" ht="13" outlineLevel="1" x14ac:dyDescent="0.3">
      <c r="C322" s="339" t="s">
        <v>503</v>
      </c>
      <c r="G322" s="52"/>
      <c r="H322" s="29"/>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row>
    <row r="323" spans="1:132" outlineLevel="1" x14ac:dyDescent="0.25">
      <c r="C323" s="317" t="s">
        <v>550</v>
      </c>
      <c r="G323" s="52" t="s">
        <v>604</v>
      </c>
      <c r="H323" s="46">
        <f t="shared" ref="H323" si="4991">SUM(J323:EB323)</f>
        <v>0</v>
      </c>
      <c r="J323" s="82">
        <f t="shared" ref="J323:AO323" si="4992">$D$259*(MONTH($D$252)=J$5)*(J$7&gt;=$E$252)</f>
        <v>0</v>
      </c>
      <c r="K323" s="82">
        <f t="shared" si="4992"/>
        <v>0</v>
      </c>
      <c r="L323" s="82">
        <f t="shared" si="4992"/>
        <v>0</v>
      </c>
      <c r="M323" s="82">
        <f t="shared" si="4992"/>
        <v>0</v>
      </c>
      <c r="N323" s="82">
        <f t="shared" si="4992"/>
        <v>0</v>
      </c>
      <c r="O323" s="82">
        <f t="shared" si="4992"/>
        <v>0</v>
      </c>
      <c r="P323" s="82">
        <f t="shared" si="4992"/>
        <v>0</v>
      </c>
      <c r="Q323" s="82">
        <f t="shared" si="4992"/>
        <v>0</v>
      </c>
      <c r="R323" s="82">
        <f t="shared" si="4992"/>
        <v>0</v>
      </c>
      <c r="S323" s="82">
        <f t="shared" si="4992"/>
        <v>0</v>
      </c>
      <c r="T323" s="82">
        <f t="shared" si="4992"/>
        <v>0</v>
      </c>
      <c r="U323" s="82">
        <f t="shared" si="4992"/>
        <v>0</v>
      </c>
      <c r="V323" s="82">
        <f t="shared" si="4992"/>
        <v>0</v>
      </c>
      <c r="W323" s="82">
        <f t="shared" si="4992"/>
        <v>0</v>
      </c>
      <c r="X323" s="82">
        <f t="shared" si="4992"/>
        <v>0</v>
      </c>
      <c r="Y323" s="82">
        <f t="shared" si="4992"/>
        <v>0</v>
      </c>
      <c r="Z323" s="82">
        <f t="shared" si="4992"/>
        <v>0</v>
      </c>
      <c r="AA323" s="82">
        <f t="shared" si="4992"/>
        <v>0</v>
      </c>
      <c r="AB323" s="82">
        <f t="shared" si="4992"/>
        <v>0</v>
      </c>
      <c r="AC323" s="82">
        <f t="shared" si="4992"/>
        <v>0</v>
      </c>
      <c r="AD323" s="82">
        <f t="shared" si="4992"/>
        <v>0</v>
      </c>
      <c r="AE323" s="82">
        <f t="shared" si="4992"/>
        <v>0</v>
      </c>
      <c r="AF323" s="82">
        <f t="shared" si="4992"/>
        <v>0</v>
      </c>
      <c r="AG323" s="82">
        <f t="shared" si="4992"/>
        <v>0</v>
      </c>
      <c r="AH323" s="82">
        <f t="shared" si="4992"/>
        <v>0</v>
      </c>
      <c r="AI323" s="82">
        <f t="shared" si="4992"/>
        <v>0</v>
      </c>
      <c r="AJ323" s="82">
        <f t="shared" si="4992"/>
        <v>0</v>
      </c>
      <c r="AK323" s="82">
        <f t="shared" si="4992"/>
        <v>0</v>
      </c>
      <c r="AL323" s="82">
        <f t="shared" si="4992"/>
        <v>0</v>
      </c>
      <c r="AM323" s="82">
        <f t="shared" si="4992"/>
        <v>0</v>
      </c>
      <c r="AN323" s="82">
        <f t="shared" si="4992"/>
        <v>0</v>
      </c>
      <c r="AO323" s="82">
        <f t="shared" si="4992"/>
        <v>0</v>
      </c>
      <c r="AP323" s="82">
        <f t="shared" ref="AP323:BU323" si="4993">$D$259*(MONTH($D$252)=AP$5)*(AP$7&gt;=$E$252)</f>
        <v>0</v>
      </c>
      <c r="AQ323" s="82">
        <f t="shared" si="4993"/>
        <v>0</v>
      </c>
      <c r="AR323" s="82">
        <f t="shared" si="4993"/>
        <v>0</v>
      </c>
      <c r="AS323" s="82">
        <f t="shared" si="4993"/>
        <v>0</v>
      </c>
      <c r="AT323" s="82">
        <f t="shared" si="4993"/>
        <v>0</v>
      </c>
      <c r="AU323" s="82">
        <f t="shared" si="4993"/>
        <v>0</v>
      </c>
      <c r="AV323" s="82">
        <f t="shared" si="4993"/>
        <v>0</v>
      </c>
      <c r="AW323" s="82">
        <f t="shared" si="4993"/>
        <v>0</v>
      </c>
      <c r="AX323" s="82">
        <f t="shared" si="4993"/>
        <v>0</v>
      </c>
      <c r="AY323" s="82">
        <f t="shared" si="4993"/>
        <v>0</v>
      </c>
      <c r="AZ323" s="82">
        <f t="shared" si="4993"/>
        <v>0</v>
      </c>
      <c r="BA323" s="82">
        <f t="shared" si="4993"/>
        <v>0</v>
      </c>
      <c r="BB323" s="82">
        <f t="shared" si="4993"/>
        <v>0</v>
      </c>
      <c r="BC323" s="82">
        <f t="shared" si="4993"/>
        <v>0</v>
      </c>
      <c r="BD323" s="82">
        <f t="shared" si="4993"/>
        <v>0</v>
      </c>
      <c r="BE323" s="82">
        <f t="shared" si="4993"/>
        <v>0</v>
      </c>
      <c r="BF323" s="82">
        <f t="shared" si="4993"/>
        <v>0</v>
      </c>
      <c r="BG323" s="82">
        <f t="shared" si="4993"/>
        <v>0</v>
      </c>
      <c r="BH323" s="82">
        <f t="shared" si="4993"/>
        <v>0</v>
      </c>
      <c r="BI323" s="82">
        <f t="shared" si="4993"/>
        <v>0</v>
      </c>
      <c r="BJ323" s="82">
        <f t="shared" si="4993"/>
        <v>0</v>
      </c>
      <c r="BK323" s="82">
        <f t="shared" si="4993"/>
        <v>0</v>
      </c>
      <c r="BL323" s="82">
        <f t="shared" si="4993"/>
        <v>0</v>
      </c>
      <c r="BM323" s="82">
        <f t="shared" si="4993"/>
        <v>0</v>
      </c>
      <c r="BN323" s="82">
        <f t="shared" si="4993"/>
        <v>0</v>
      </c>
      <c r="BO323" s="82">
        <f t="shared" si="4993"/>
        <v>0</v>
      </c>
      <c r="BP323" s="82">
        <f t="shared" si="4993"/>
        <v>0</v>
      </c>
      <c r="BQ323" s="82">
        <f t="shared" si="4993"/>
        <v>0</v>
      </c>
      <c r="BR323" s="82">
        <f t="shared" si="4993"/>
        <v>0</v>
      </c>
      <c r="BS323" s="82">
        <f t="shared" si="4993"/>
        <v>0</v>
      </c>
      <c r="BT323" s="82">
        <f t="shared" si="4993"/>
        <v>0</v>
      </c>
      <c r="BU323" s="82">
        <f t="shared" si="4993"/>
        <v>0</v>
      </c>
      <c r="BV323" s="82">
        <f t="shared" ref="BV323:DA323" si="4994">$D$259*(MONTH($D$252)=BV$5)*(BV$7&gt;=$E$252)</f>
        <v>0</v>
      </c>
      <c r="BW323" s="82">
        <f t="shared" si="4994"/>
        <v>0</v>
      </c>
      <c r="BX323" s="82">
        <f t="shared" si="4994"/>
        <v>0</v>
      </c>
      <c r="BY323" s="82">
        <f t="shared" si="4994"/>
        <v>0</v>
      </c>
      <c r="BZ323" s="82">
        <f t="shared" si="4994"/>
        <v>0</v>
      </c>
      <c r="CA323" s="82">
        <f t="shared" si="4994"/>
        <v>0</v>
      </c>
      <c r="CB323" s="82">
        <f t="shared" si="4994"/>
        <v>0</v>
      </c>
      <c r="CC323" s="82">
        <f t="shared" si="4994"/>
        <v>0</v>
      </c>
      <c r="CD323" s="82">
        <f t="shared" si="4994"/>
        <v>0</v>
      </c>
      <c r="CE323" s="82">
        <f t="shared" si="4994"/>
        <v>0</v>
      </c>
      <c r="CF323" s="82">
        <f t="shared" si="4994"/>
        <v>0</v>
      </c>
      <c r="CG323" s="82">
        <f t="shared" si="4994"/>
        <v>0</v>
      </c>
      <c r="CH323" s="82">
        <f t="shared" si="4994"/>
        <v>0</v>
      </c>
      <c r="CI323" s="82">
        <f t="shared" si="4994"/>
        <v>0</v>
      </c>
      <c r="CJ323" s="82">
        <f t="shared" si="4994"/>
        <v>0</v>
      </c>
      <c r="CK323" s="82">
        <f t="shared" si="4994"/>
        <v>0</v>
      </c>
      <c r="CL323" s="82">
        <f t="shared" si="4994"/>
        <v>0</v>
      </c>
      <c r="CM323" s="82">
        <f t="shared" si="4994"/>
        <v>0</v>
      </c>
      <c r="CN323" s="82">
        <f t="shared" si="4994"/>
        <v>0</v>
      </c>
      <c r="CO323" s="82">
        <f t="shared" si="4994"/>
        <v>0</v>
      </c>
      <c r="CP323" s="82">
        <f t="shared" si="4994"/>
        <v>0</v>
      </c>
      <c r="CQ323" s="82">
        <f t="shared" si="4994"/>
        <v>0</v>
      </c>
      <c r="CR323" s="82">
        <f t="shared" si="4994"/>
        <v>0</v>
      </c>
      <c r="CS323" s="82">
        <f t="shared" si="4994"/>
        <v>0</v>
      </c>
      <c r="CT323" s="82">
        <f t="shared" si="4994"/>
        <v>0</v>
      </c>
      <c r="CU323" s="82">
        <f t="shared" si="4994"/>
        <v>0</v>
      </c>
      <c r="CV323" s="82">
        <f t="shared" si="4994"/>
        <v>0</v>
      </c>
      <c r="CW323" s="82">
        <f t="shared" si="4994"/>
        <v>0</v>
      </c>
      <c r="CX323" s="82">
        <f t="shared" si="4994"/>
        <v>0</v>
      </c>
      <c r="CY323" s="82">
        <f t="shared" si="4994"/>
        <v>0</v>
      </c>
      <c r="CZ323" s="82">
        <f t="shared" si="4994"/>
        <v>0</v>
      </c>
      <c r="DA323" s="82">
        <f t="shared" si="4994"/>
        <v>0</v>
      </c>
      <c r="DB323" s="82">
        <f t="shared" ref="DB323:EB323" si="4995">$D$259*(MONTH($D$252)=DB$5)*(DB$7&gt;=$E$252)</f>
        <v>0</v>
      </c>
      <c r="DC323" s="82">
        <f t="shared" si="4995"/>
        <v>0</v>
      </c>
      <c r="DD323" s="82">
        <f t="shared" si="4995"/>
        <v>0</v>
      </c>
      <c r="DE323" s="82">
        <f t="shared" si="4995"/>
        <v>0</v>
      </c>
      <c r="DF323" s="82">
        <f t="shared" si="4995"/>
        <v>0</v>
      </c>
      <c r="DG323" s="82">
        <f t="shared" si="4995"/>
        <v>0</v>
      </c>
      <c r="DH323" s="82">
        <f t="shared" si="4995"/>
        <v>0</v>
      </c>
      <c r="DI323" s="82">
        <f t="shared" si="4995"/>
        <v>0</v>
      </c>
      <c r="DJ323" s="82">
        <f t="shared" si="4995"/>
        <v>0</v>
      </c>
      <c r="DK323" s="82">
        <f t="shared" si="4995"/>
        <v>0</v>
      </c>
      <c r="DL323" s="82">
        <f t="shared" si="4995"/>
        <v>0</v>
      </c>
      <c r="DM323" s="82">
        <f t="shared" si="4995"/>
        <v>0</v>
      </c>
      <c r="DN323" s="82">
        <f t="shared" si="4995"/>
        <v>0</v>
      </c>
      <c r="DO323" s="82">
        <f t="shared" si="4995"/>
        <v>0</v>
      </c>
      <c r="DP323" s="82">
        <f t="shared" si="4995"/>
        <v>0</v>
      </c>
      <c r="DQ323" s="82">
        <f t="shared" si="4995"/>
        <v>0</v>
      </c>
      <c r="DR323" s="82">
        <f t="shared" si="4995"/>
        <v>0</v>
      </c>
      <c r="DS323" s="82">
        <f t="shared" si="4995"/>
        <v>0</v>
      </c>
      <c r="DT323" s="82">
        <f t="shared" si="4995"/>
        <v>0</v>
      </c>
      <c r="DU323" s="82">
        <f t="shared" si="4995"/>
        <v>0</v>
      </c>
      <c r="DV323" s="82">
        <f t="shared" si="4995"/>
        <v>0</v>
      </c>
      <c r="DW323" s="82">
        <f t="shared" si="4995"/>
        <v>0</v>
      </c>
      <c r="DX323" s="82">
        <f t="shared" si="4995"/>
        <v>0</v>
      </c>
      <c r="DY323" s="82">
        <f t="shared" si="4995"/>
        <v>0</v>
      </c>
      <c r="DZ323" s="82">
        <f t="shared" si="4995"/>
        <v>0</v>
      </c>
      <c r="EA323" s="82">
        <f t="shared" si="4995"/>
        <v>0</v>
      </c>
      <c r="EB323" s="82">
        <f t="shared" si="4995"/>
        <v>0</v>
      </c>
    </row>
    <row r="324" spans="1:132" outlineLevel="1" x14ac:dyDescent="0.25">
      <c r="C324" s="317" t="s">
        <v>508</v>
      </c>
      <c r="D324" s="31">
        <f>Costs!$I$39</f>
        <v>1.9</v>
      </c>
      <c r="E324" s="31">
        <f>Costs!$I$40</f>
        <v>0.4</v>
      </c>
      <c r="G324" s="52" t="s">
        <v>220</v>
      </c>
      <c r="H324" s="29"/>
      <c r="J324" s="312">
        <f t="shared" ref="J324:BU324" si="4996">$D324-$E324</f>
        <v>1.5</v>
      </c>
      <c r="K324" s="312">
        <f t="shared" si="4996"/>
        <v>1.5</v>
      </c>
      <c r="L324" s="312">
        <f t="shared" si="4996"/>
        <v>1.5</v>
      </c>
      <c r="M324" s="312">
        <f t="shared" si="4996"/>
        <v>1.5</v>
      </c>
      <c r="N324" s="312">
        <f t="shared" si="4996"/>
        <v>1.5</v>
      </c>
      <c r="O324" s="312">
        <f t="shared" si="4996"/>
        <v>1.5</v>
      </c>
      <c r="P324" s="312">
        <f t="shared" si="4996"/>
        <v>1.5</v>
      </c>
      <c r="Q324" s="312">
        <f t="shared" si="4996"/>
        <v>1.5</v>
      </c>
      <c r="R324" s="312">
        <f t="shared" si="4996"/>
        <v>1.5</v>
      </c>
      <c r="S324" s="312">
        <f t="shared" si="4996"/>
        <v>1.5</v>
      </c>
      <c r="T324" s="312">
        <f t="shared" si="4996"/>
        <v>1.5</v>
      </c>
      <c r="U324" s="312">
        <f t="shared" si="4996"/>
        <v>1.5</v>
      </c>
      <c r="V324" s="312">
        <f t="shared" si="4996"/>
        <v>1.5</v>
      </c>
      <c r="W324" s="312">
        <f t="shared" si="4996"/>
        <v>1.5</v>
      </c>
      <c r="X324" s="312">
        <f t="shared" si="4996"/>
        <v>1.5</v>
      </c>
      <c r="Y324" s="312">
        <f t="shared" si="4996"/>
        <v>1.5</v>
      </c>
      <c r="Z324" s="312">
        <f t="shared" si="4996"/>
        <v>1.5</v>
      </c>
      <c r="AA324" s="312">
        <f t="shared" si="4996"/>
        <v>1.5</v>
      </c>
      <c r="AB324" s="312">
        <f t="shared" si="4996"/>
        <v>1.5</v>
      </c>
      <c r="AC324" s="312">
        <f t="shared" si="4996"/>
        <v>1.5</v>
      </c>
      <c r="AD324" s="312">
        <f t="shared" si="4996"/>
        <v>1.5</v>
      </c>
      <c r="AE324" s="312">
        <f t="shared" si="4996"/>
        <v>1.5</v>
      </c>
      <c r="AF324" s="312">
        <f t="shared" si="4996"/>
        <v>1.5</v>
      </c>
      <c r="AG324" s="312">
        <f t="shared" si="4996"/>
        <v>1.5</v>
      </c>
      <c r="AH324" s="312">
        <f t="shared" si="4996"/>
        <v>1.5</v>
      </c>
      <c r="AI324" s="312">
        <f t="shared" si="4996"/>
        <v>1.5</v>
      </c>
      <c r="AJ324" s="312">
        <f t="shared" si="4996"/>
        <v>1.5</v>
      </c>
      <c r="AK324" s="312">
        <f t="shared" si="4996"/>
        <v>1.5</v>
      </c>
      <c r="AL324" s="312">
        <f t="shared" si="4996"/>
        <v>1.5</v>
      </c>
      <c r="AM324" s="312">
        <f t="shared" si="4996"/>
        <v>1.5</v>
      </c>
      <c r="AN324" s="312">
        <f t="shared" si="4996"/>
        <v>1.5</v>
      </c>
      <c r="AO324" s="312">
        <f t="shared" si="4996"/>
        <v>1.5</v>
      </c>
      <c r="AP324" s="312">
        <f t="shared" si="4996"/>
        <v>1.5</v>
      </c>
      <c r="AQ324" s="312">
        <f t="shared" si="4996"/>
        <v>1.5</v>
      </c>
      <c r="AR324" s="312">
        <f t="shared" si="4996"/>
        <v>1.5</v>
      </c>
      <c r="AS324" s="312">
        <f t="shared" si="4996"/>
        <v>1.5</v>
      </c>
      <c r="AT324" s="312">
        <f t="shared" si="4996"/>
        <v>1.5</v>
      </c>
      <c r="AU324" s="312">
        <f t="shared" si="4996"/>
        <v>1.5</v>
      </c>
      <c r="AV324" s="312">
        <f t="shared" si="4996"/>
        <v>1.5</v>
      </c>
      <c r="AW324" s="312">
        <f t="shared" si="4996"/>
        <v>1.5</v>
      </c>
      <c r="AX324" s="312">
        <f t="shared" si="4996"/>
        <v>1.5</v>
      </c>
      <c r="AY324" s="312">
        <f t="shared" si="4996"/>
        <v>1.5</v>
      </c>
      <c r="AZ324" s="312">
        <f t="shared" si="4996"/>
        <v>1.5</v>
      </c>
      <c r="BA324" s="312">
        <f t="shared" si="4996"/>
        <v>1.5</v>
      </c>
      <c r="BB324" s="312">
        <f t="shared" si="4996"/>
        <v>1.5</v>
      </c>
      <c r="BC324" s="312">
        <f t="shared" si="4996"/>
        <v>1.5</v>
      </c>
      <c r="BD324" s="312">
        <f t="shared" si="4996"/>
        <v>1.5</v>
      </c>
      <c r="BE324" s="312">
        <f t="shared" si="4996"/>
        <v>1.5</v>
      </c>
      <c r="BF324" s="312">
        <f t="shared" si="4996"/>
        <v>1.5</v>
      </c>
      <c r="BG324" s="312">
        <f t="shared" si="4996"/>
        <v>1.5</v>
      </c>
      <c r="BH324" s="312">
        <f t="shared" si="4996"/>
        <v>1.5</v>
      </c>
      <c r="BI324" s="312">
        <f t="shared" si="4996"/>
        <v>1.5</v>
      </c>
      <c r="BJ324" s="312">
        <f t="shared" si="4996"/>
        <v>1.5</v>
      </c>
      <c r="BK324" s="312">
        <f t="shared" si="4996"/>
        <v>1.5</v>
      </c>
      <c r="BL324" s="312">
        <f t="shared" si="4996"/>
        <v>1.5</v>
      </c>
      <c r="BM324" s="312">
        <f t="shared" si="4996"/>
        <v>1.5</v>
      </c>
      <c r="BN324" s="312">
        <f t="shared" si="4996"/>
        <v>1.5</v>
      </c>
      <c r="BO324" s="312">
        <f t="shared" si="4996"/>
        <v>1.5</v>
      </c>
      <c r="BP324" s="312">
        <f t="shared" si="4996"/>
        <v>1.5</v>
      </c>
      <c r="BQ324" s="312">
        <f t="shared" si="4996"/>
        <v>1.5</v>
      </c>
      <c r="BR324" s="312">
        <f t="shared" si="4996"/>
        <v>1.5</v>
      </c>
      <c r="BS324" s="312">
        <f t="shared" si="4996"/>
        <v>1.5</v>
      </c>
      <c r="BT324" s="312">
        <f t="shared" si="4996"/>
        <v>1.5</v>
      </c>
      <c r="BU324" s="312">
        <f t="shared" si="4996"/>
        <v>1.5</v>
      </c>
      <c r="BV324" s="312">
        <f t="shared" ref="BV324:EB324" si="4997">$D324-$E324</f>
        <v>1.5</v>
      </c>
      <c r="BW324" s="312">
        <f t="shared" si="4997"/>
        <v>1.5</v>
      </c>
      <c r="BX324" s="312">
        <f t="shared" si="4997"/>
        <v>1.5</v>
      </c>
      <c r="BY324" s="312">
        <f t="shared" si="4997"/>
        <v>1.5</v>
      </c>
      <c r="BZ324" s="312">
        <f t="shared" si="4997"/>
        <v>1.5</v>
      </c>
      <c r="CA324" s="312">
        <f t="shared" si="4997"/>
        <v>1.5</v>
      </c>
      <c r="CB324" s="312">
        <f t="shared" si="4997"/>
        <v>1.5</v>
      </c>
      <c r="CC324" s="312">
        <f t="shared" si="4997"/>
        <v>1.5</v>
      </c>
      <c r="CD324" s="312">
        <f t="shared" si="4997"/>
        <v>1.5</v>
      </c>
      <c r="CE324" s="312">
        <f t="shared" si="4997"/>
        <v>1.5</v>
      </c>
      <c r="CF324" s="312">
        <f t="shared" si="4997"/>
        <v>1.5</v>
      </c>
      <c r="CG324" s="312">
        <f t="shared" si="4997"/>
        <v>1.5</v>
      </c>
      <c r="CH324" s="312">
        <f t="shared" si="4997"/>
        <v>1.5</v>
      </c>
      <c r="CI324" s="312">
        <f t="shared" si="4997"/>
        <v>1.5</v>
      </c>
      <c r="CJ324" s="312">
        <f t="shared" si="4997"/>
        <v>1.5</v>
      </c>
      <c r="CK324" s="312">
        <f t="shared" si="4997"/>
        <v>1.5</v>
      </c>
      <c r="CL324" s="312">
        <f t="shared" si="4997"/>
        <v>1.5</v>
      </c>
      <c r="CM324" s="312">
        <f t="shared" si="4997"/>
        <v>1.5</v>
      </c>
      <c r="CN324" s="312">
        <f t="shared" si="4997"/>
        <v>1.5</v>
      </c>
      <c r="CO324" s="312">
        <f t="shared" si="4997"/>
        <v>1.5</v>
      </c>
      <c r="CP324" s="312">
        <f t="shared" si="4997"/>
        <v>1.5</v>
      </c>
      <c r="CQ324" s="312">
        <f t="shared" si="4997"/>
        <v>1.5</v>
      </c>
      <c r="CR324" s="312">
        <f t="shared" si="4997"/>
        <v>1.5</v>
      </c>
      <c r="CS324" s="312">
        <f t="shared" si="4997"/>
        <v>1.5</v>
      </c>
      <c r="CT324" s="312">
        <f t="shared" si="4997"/>
        <v>1.5</v>
      </c>
      <c r="CU324" s="312">
        <f t="shared" si="4997"/>
        <v>1.5</v>
      </c>
      <c r="CV324" s="312">
        <f t="shared" si="4997"/>
        <v>1.5</v>
      </c>
      <c r="CW324" s="312">
        <f t="shared" si="4997"/>
        <v>1.5</v>
      </c>
      <c r="CX324" s="312">
        <f t="shared" si="4997"/>
        <v>1.5</v>
      </c>
      <c r="CY324" s="312">
        <f t="shared" si="4997"/>
        <v>1.5</v>
      </c>
      <c r="CZ324" s="312">
        <f t="shared" si="4997"/>
        <v>1.5</v>
      </c>
      <c r="DA324" s="312">
        <f t="shared" si="4997"/>
        <v>1.5</v>
      </c>
      <c r="DB324" s="312">
        <f t="shared" si="4997"/>
        <v>1.5</v>
      </c>
      <c r="DC324" s="312">
        <f t="shared" si="4997"/>
        <v>1.5</v>
      </c>
      <c r="DD324" s="312">
        <f t="shared" si="4997"/>
        <v>1.5</v>
      </c>
      <c r="DE324" s="312">
        <f t="shared" si="4997"/>
        <v>1.5</v>
      </c>
      <c r="DF324" s="312">
        <f t="shared" si="4997"/>
        <v>1.5</v>
      </c>
      <c r="DG324" s="312">
        <f t="shared" si="4997"/>
        <v>1.5</v>
      </c>
      <c r="DH324" s="312">
        <f t="shared" si="4997"/>
        <v>1.5</v>
      </c>
      <c r="DI324" s="312">
        <f t="shared" si="4997"/>
        <v>1.5</v>
      </c>
      <c r="DJ324" s="312">
        <f t="shared" si="4997"/>
        <v>1.5</v>
      </c>
      <c r="DK324" s="312">
        <f t="shared" si="4997"/>
        <v>1.5</v>
      </c>
      <c r="DL324" s="312">
        <f t="shared" si="4997"/>
        <v>1.5</v>
      </c>
      <c r="DM324" s="312">
        <f t="shared" si="4997"/>
        <v>1.5</v>
      </c>
      <c r="DN324" s="312">
        <f t="shared" si="4997"/>
        <v>1.5</v>
      </c>
      <c r="DO324" s="312">
        <f t="shared" si="4997"/>
        <v>1.5</v>
      </c>
      <c r="DP324" s="312">
        <f t="shared" si="4997"/>
        <v>1.5</v>
      </c>
      <c r="DQ324" s="312">
        <f t="shared" si="4997"/>
        <v>1.5</v>
      </c>
      <c r="DR324" s="312">
        <f t="shared" si="4997"/>
        <v>1.5</v>
      </c>
      <c r="DS324" s="312">
        <f t="shared" si="4997"/>
        <v>1.5</v>
      </c>
      <c r="DT324" s="312">
        <f t="shared" si="4997"/>
        <v>1.5</v>
      </c>
      <c r="DU324" s="312">
        <f t="shared" si="4997"/>
        <v>1.5</v>
      </c>
      <c r="DV324" s="312">
        <f t="shared" si="4997"/>
        <v>1.5</v>
      </c>
      <c r="DW324" s="312">
        <f t="shared" si="4997"/>
        <v>1.5</v>
      </c>
      <c r="DX324" s="312">
        <f t="shared" si="4997"/>
        <v>1.5</v>
      </c>
      <c r="DY324" s="312">
        <f t="shared" si="4997"/>
        <v>1.5</v>
      </c>
      <c r="DZ324" s="312">
        <f t="shared" si="4997"/>
        <v>1.5</v>
      </c>
      <c r="EA324" s="312">
        <f t="shared" si="4997"/>
        <v>1.5</v>
      </c>
      <c r="EB324" s="312">
        <f t="shared" si="4997"/>
        <v>1.5</v>
      </c>
    </row>
    <row r="325" spans="1:132" outlineLevel="1" x14ac:dyDescent="0.25">
      <c r="C325" s="323" t="s">
        <v>551</v>
      </c>
      <c r="D325" s="38"/>
      <c r="E325" s="38"/>
      <c r="F325" s="38"/>
      <c r="G325" s="55" t="s">
        <v>220</v>
      </c>
      <c r="H325" s="316">
        <f t="shared" ref="H325" si="4998">SUM(J325:EB325)</f>
        <v>0</v>
      </c>
      <c r="I325" s="38"/>
      <c r="J325" s="314">
        <f t="shared" ref="J325" si="4999">J323*J324</f>
        <v>0</v>
      </c>
      <c r="K325" s="314">
        <f t="shared" ref="K325" si="5000">K323*K324</f>
        <v>0</v>
      </c>
      <c r="L325" s="314">
        <f t="shared" ref="L325" si="5001">L323*L324</f>
        <v>0</v>
      </c>
      <c r="M325" s="314">
        <f t="shared" ref="M325" si="5002">M323*M324</f>
        <v>0</v>
      </c>
      <c r="N325" s="314">
        <f t="shared" ref="N325" si="5003">N323*N324</f>
        <v>0</v>
      </c>
      <c r="O325" s="314">
        <f t="shared" ref="O325" si="5004">O323*O324</f>
        <v>0</v>
      </c>
      <c r="P325" s="314">
        <f t="shared" ref="P325" si="5005">P323*P324</f>
        <v>0</v>
      </c>
      <c r="Q325" s="314">
        <f t="shared" ref="Q325" si="5006">Q323*Q324</f>
        <v>0</v>
      </c>
      <c r="R325" s="314">
        <f t="shared" ref="R325" si="5007">R323*R324</f>
        <v>0</v>
      </c>
      <c r="S325" s="314">
        <f t="shared" ref="S325" si="5008">S323*S324</f>
        <v>0</v>
      </c>
      <c r="T325" s="314">
        <f t="shared" ref="T325" si="5009">T323*T324</f>
        <v>0</v>
      </c>
      <c r="U325" s="314">
        <f t="shared" ref="U325" si="5010">U323*U324</f>
        <v>0</v>
      </c>
      <c r="V325" s="314">
        <f t="shared" ref="V325" si="5011">V323*V324</f>
        <v>0</v>
      </c>
      <c r="W325" s="314">
        <f t="shared" ref="W325" si="5012">W323*W324</f>
        <v>0</v>
      </c>
      <c r="X325" s="314">
        <f t="shared" ref="X325" si="5013">X323*X324</f>
        <v>0</v>
      </c>
      <c r="Y325" s="314">
        <f t="shared" ref="Y325" si="5014">Y323*Y324</f>
        <v>0</v>
      </c>
      <c r="Z325" s="314">
        <f>Z323*Z324</f>
        <v>0</v>
      </c>
      <c r="AA325" s="314">
        <f t="shared" ref="AA325" si="5015">AA323*AA324</f>
        <v>0</v>
      </c>
      <c r="AB325" s="314">
        <f t="shared" ref="AB325" si="5016">AB323*AB324</f>
        <v>0</v>
      </c>
      <c r="AC325" s="314">
        <f t="shared" ref="AC325" si="5017">AC323*AC324</f>
        <v>0</v>
      </c>
      <c r="AD325" s="314">
        <f t="shared" ref="AD325" si="5018">AD323*AD324</f>
        <v>0</v>
      </c>
      <c r="AE325" s="314">
        <f t="shared" ref="AE325" si="5019">AE323*AE324</f>
        <v>0</v>
      </c>
      <c r="AF325" s="314">
        <f t="shared" ref="AF325" si="5020">AF323*AF324</f>
        <v>0</v>
      </c>
      <c r="AG325" s="314">
        <f t="shared" ref="AG325" si="5021">AG323*AG324</f>
        <v>0</v>
      </c>
      <c r="AH325" s="314">
        <f t="shared" ref="AH325" si="5022">AH323*AH324</f>
        <v>0</v>
      </c>
      <c r="AI325" s="314">
        <f t="shared" ref="AI325" si="5023">AI323*AI324</f>
        <v>0</v>
      </c>
      <c r="AJ325" s="314">
        <f t="shared" ref="AJ325" si="5024">AJ323*AJ324</f>
        <v>0</v>
      </c>
      <c r="AK325" s="314">
        <f t="shared" ref="AK325" si="5025">AK323*AK324</f>
        <v>0</v>
      </c>
      <c r="AL325" s="314">
        <f t="shared" ref="AL325" si="5026">AL323*AL324</f>
        <v>0</v>
      </c>
      <c r="AM325" s="314">
        <f t="shared" ref="AM325" si="5027">AM323*AM324</f>
        <v>0</v>
      </c>
      <c r="AN325" s="314">
        <f t="shared" ref="AN325" si="5028">AN323*AN324</f>
        <v>0</v>
      </c>
      <c r="AO325" s="314">
        <f t="shared" ref="AO325" si="5029">AO323*AO324</f>
        <v>0</v>
      </c>
      <c r="AP325" s="314">
        <f t="shared" ref="AP325" si="5030">AP323*AP324</f>
        <v>0</v>
      </c>
      <c r="AQ325" s="314">
        <f t="shared" ref="AQ325" si="5031">AQ323*AQ324</f>
        <v>0</v>
      </c>
      <c r="AR325" s="314">
        <f t="shared" ref="AR325" si="5032">AR323*AR324</f>
        <v>0</v>
      </c>
      <c r="AS325" s="314">
        <f t="shared" ref="AS325" si="5033">AS323*AS324</f>
        <v>0</v>
      </c>
      <c r="AT325" s="314">
        <f t="shared" ref="AT325" si="5034">AT323*AT324</f>
        <v>0</v>
      </c>
      <c r="AU325" s="314">
        <f t="shared" ref="AU325" si="5035">AU323*AU324</f>
        <v>0</v>
      </c>
      <c r="AV325" s="314">
        <f t="shared" ref="AV325" si="5036">AV323*AV324</f>
        <v>0</v>
      </c>
      <c r="AW325" s="314">
        <f t="shared" ref="AW325" si="5037">AW323*AW324</f>
        <v>0</v>
      </c>
      <c r="AX325" s="314">
        <f t="shared" ref="AX325" si="5038">AX323*AX324</f>
        <v>0</v>
      </c>
      <c r="AY325" s="314">
        <f t="shared" ref="AY325" si="5039">AY323*AY324</f>
        <v>0</v>
      </c>
      <c r="AZ325" s="314">
        <f t="shared" ref="AZ325" si="5040">AZ323*AZ324</f>
        <v>0</v>
      </c>
      <c r="BA325" s="314">
        <f t="shared" ref="BA325" si="5041">BA323*BA324</f>
        <v>0</v>
      </c>
      <c r="BB325" s="314">
        <f t="shared" ref="BB325" si="5042">BB323*BB324</f>
        <v>0</v>
      </c>
      <c r="BC325" s="314">
        <f t="shared" ref="BC325" si="5043">BC323*BC324</f>
        <v>0</v>
      </c>
      <c r="BD325" s="314">
        <f t="shared" ref="BD325" si="5044">BD323*BD324</f>
        <v>0</v>
      </c>
      <c r="BE325" s="314">
        <f t="shared" ref="BE325" si="5045">BE323*BE324</f>
        <v>0</v>
      </c>
      <c r="BF325" s="314">
        <f t="shared" ref="BF325" si="5046">BF323*BF324</f>
        <v>0</v>
      </c>
      <c r="BG325" s="314">
        <f t="shared" ref="BG325" si="5047">BG323*BG324</f>
        <v>0</v>
      </c>
      <c r="BH325" s="314">
        <f t="shared" ref="BH325" si="5048">BH323*BH324</f>
        <v>0</v>
      </c>
      <c r="BI325" s="314">
        <f t="shared" ref="BI325" si="5049">BI323*BI324</f>
        <v>0</v>
      </c>
      <c r="BJ325" s="314">
        <f t="shared" ref="BJ325" si="5050">BJ323*BJ324</f>
        <v>0</v>
      </c>
      <c r="BK325" s="314">
        <f t="shared" ref="BK325" si="5051">BK323*BK324</f>
        <v>0</v>
      </c>
      <c r="BL325" s="314">
        <f t="shared" ref="BL325" si="5052">BL323*BL324</f>
        <v>0</v>
      </c>
      <c r="BM325" s="314">
        <f t="shared" ref="BM325" si="5053">BM323*BM324</f>
        <v>0</v>
      </c>
      <c r="BN325" s="314">
        <f t="shared" ref="BN325" si="5054">BN323*BN324</f>
        <v>0</v>
      </c>
      <c r="BO325" s="314">
        <f t="shared" ref="BO325" si="5055">BO323*BO324</f>
        <v>0</v>
      </c>
      <c r="BP325" s="314">
        <f t="shared" ref="BP325" si="5056">BP323*BP324</f>
        <v>0</v>
      </c>
      <c r="BQ325" s="314">
        <f t="shared" ref="BQ325" si="5057">BQ323*BQ324</f>
        <v>0</v>
      </c>
      <c r="BR325" s="314">
        <f t="shared" ref="BR325" si="5058">BR323*BR324</f>
        <v>0</v>
      </c>
      <c r="BS325" s="314">
        <f t="shared" ref="BS325" si="5059">BS323*BS324</f>
        <v>0</v>
      </c>
      <c r="BT325" s="314">
        <f t="shared" ref="BT325" si="5060">BT323*BT324</f>
        <v>0</v>
      </c>
      <c r="BU325" s="314">
        <f t="shared" ref="BU325" si="5061">BU323*BU324</f>
        <v>0</v>
      </c>
      <c r="BV325" s="314">
        <f t="shared" ref="BV325" si="5062">BV323*BV324</f>
        <v>0</v>
      </c>
      <c r="BW325" s="314">
        <f t="shared" ref="BW325" si="5063">BW323*BW324</f>
        <v>0</v>
      </c>
      <c r="BX325" s="314">
        <f t="shared" ref="BX325" si="5064">BX323*BX324</f>
        <v>0</v>
      </c>
      <c r="BY325" s="314">
        <f t="shared" ref="BY325" si="5065">BY323*BY324</f>
        <v>0</v>
      </c>
      <c r="BZ325" s="314">
        <f t="shared" ref="BZ325" si="5066">BZ323*BZ324</f>
        <v>0</v>
      </c>
      <c r="CA325" s="314">
        <f t="shared" ref="CA325" si="5067">CA323*CA324</f>
        <v>0</v>
      </c>
      <c r="CB325" s="314">
        <f t="shared" ref="CB325" si="5068">CB323*CB324</f>
        <v>0</v>
      </c>
      <c r="CC325" s="314">
        <f t="shared" ref="CC325" si="5069">CC323*CC324</f>
        <v>0</v>
      </c>
      <c r="CD325" s="314">
        <f t="shared" ref="CD325" si="5070">CD323*CD324</f>
        <v>0</v>
      </c>
      <c r="CE325" s="314">
        <f t="shared" ref="CE325" si="5071">CE323*CE324</f>
        <v>0</v>
      </c>
      <c r="CF325" s="314">
        <f t="shared" ref="CF325" si="5072">CF323*CF324</f>
        <v>0</v>
      </c>
      <c r="CG325" s="314">
        <f t="shared" ref="CG325" si="5073">CG323*CG324</f>
        <v>0</v>
      </c>
      <c r="CH325" s="314">
        <f t="shared" ref="CH325" si="5074">CH323*CH324</f>
        <v>0</v>
      </c>
      <c r="CI325" s="314">
        <f t="shared" ref="CI325" si="5075">CI323*CI324</f>
        <v>0</v>
      </c>
      <c r="CJ325" s="314">
        <f t="shared" ref="CJ325" si="5076">CJ323*CJ324</f>
        <v>0</v>
      </c>
      <c r="CK325" s="314">
        <f t="shared" ref="CK325" si="5077">CK323*CK324</f>
        <v>0</v>
      </c>
      <c r="CL325" s="314">
        <f t="shared" ref="CL325" si="5078">CL323*CL324</f>
        <v>0</v>
      </c>
      <c r="CM325" s="314">
        <f t="shared" ref="CM325" si="5079">CM323*CM324</f>
        <v>0</v>
      </c>
      <c r="CN325" s="314">
        <f t="shared" ref="CN325" si="5080">CN323*CN324</f>
        <v>0</v>
      </c>
      <c r="CO325" s="314">
        <f t="shared" ref="CO325" si="5081">CO323*CO324</f>
        <v>0</v>
      </c>
      <c r="CP325" s="314">
        <f t="shared" ref="CP325" si="5082">CP323*CP324</f>
        <v>0</v>
      </c>
      <c r="CQ325" s="314">
        <f t="shared" ref="CQ325" si="5083">CQ323*CQ324</f>
        <v>0</v>
      </c>
      <c r="CR325" s="314">
        <f t="shared" ref="CR325" si="5084">CR323*CR324</f>
        <v>0</v>
      </c>
      <c r="CS325" s="314">
        <f t="shared" ref="CS325" si="5085">CS323*CS324</f>
        <v>0</v>
      </c>
      <c r="CT325" s="314">
        <f t="shared" ref="CT325" si="5086">CT323*CT324</f>
        <v>0</v>
      </c>
      <c r="CU325" s="314">
        <f t="shared" ref="CU325" si="5087">CU323*CU324</f>
        <v>0</v>
      </c>
      <c r="CV325" s="314">
        <f t="shared" ref="CV325" si="5088">CV323*CV324</f>
        <v>0</v>
      </c>
      <c r="CW325" s="314">
        <f t="shared" ref="CW325" si="5089">CW323*CW324</f>
        <v>0</v>
      </c>
      <c r="CX325" s="314">
        <f t="shared" ref="CX325" si="5090">CX323*CX324</f>
        <v>0</v>
      </c>
      <c r="CY325" s="314">
        <f t="shared" ref="CY325" si="5091">CY323*CY324</f>
        <v>0</v>
      </c>
      <c r="CZ325" s="314">
        <f t="shared" ref="CZ325" si="5092">CZ323*CZ324</f>
        <v>0</v>
      </c>
      <c r="DA325" s="314">
        <f t="shared" ref="DA325" si="5093">DA323*DA324</f>
        <v>0</v>
      </c>
      <c r="DB325" s="314">
        <f t="shared" ref="DB325" si="5094">DB323*DB324</f>
        <v>0</v>
      </c>
      <c r="DC325" s="314">
        <f t="shared" ref="DC325" si="5095">DC323*DC324</f>
        <v>0</v>
      </c>
      <c r="DD325" s="314">
        <f t="shared" ref="DD325" si="5096">DD323*DD324</f>
        <v>0</v>
      </c>
      <c r="DE325" s="314">
        <f t="shared" ref="DE325" si="5097">DE323*DE324</f>
        <v>0</v>
      </c>
      <c r="DF325" s="314">
        <f t="shared" ref="DF325" si="5098">DF323*DF324</f>
        <v>0</v>
      </c>
      <c r="DG325" s="314">
        <f t="shared" ref="DG325" si="5099">DG323*DG324</f>
        <v>0</v>
      </c>
      <c r="DH325" s="314">
        <f t="shared" ref="DH325" si="5100">DH323*DH324</f>
        <v>0</v>
      </c>
      <c r="DI325" s="314">
        <f t="shared" ref="DI325" si="5101">DI323*DI324</f>
        <v>0</v>
      </c>
      <c r="DJ325" s="314">
        <f t="shared" ref="DJ325" si="5102">DJ323*DJ324</f>
        <v>0</v>
      </c>
      <c r="DK325" s="314">
        <f t="shared" ref="DK325" si="5103">DK323*DK324</f>
        <v>0</v>
      </c>
      <c r="DL325" s="314">
        <f t="shared" ref="DL325" si="5104">DL323*DL324</f>
        <v>0</v>
      </c>
      <c r="DM325" s="314">
        <f t="shared" ref="DM325" si="5105">DM323*DM324</f>
        <v>0</v>
      </c>
      <c r="DN325" s="314">
        <f t="shared" ref="DN325" si="5106">DN323*DN324</f>
        <v>0</v>
      </c>
      <c r="DO325" s="314">
        <f t="shared" ref="DO325" si="5107">DO323*DO324</f>
        <v>0</v>
      </c>
      <c r="DP325" s="314">
        <f t="shared" ref="DP325" si="5108">DP323*DP324</f>
        <v>0</v>
      </c>
      <c r="DQ325" s="314">
        <f t="shared" ref="DQ325" si="5109">DQ323*DQ324</f>
        <v>0</v>
      </c>
      <c r="DR325" s="314">
        <f t="shared" ref="DR325" si="5110">DR323*DR324</f>
        <v>0</v>
      </c>
      <c r="DS325" s="314">
        <f t="shared" ref="DS325" si="5111">DS323*DS324</f>
        <v>0</v>
      </c>
      <c r="DT325" s="314">
        <f t="shared" ref="DT325" si="5112">DT323*DT324</f>
        <v>0</v>
      </c>
      <c r="DU325" s="314">
        <f t="shared" ref="DU325" si="5113">DU323*DU324</f>
        <v>0</v>
      </c>
      <c r="DV325" s="314">
        <f t="shared" ref="DV325" si="5114">DV323*DV324</f>
        <v>0</v>
      </c>
      <c r="DW325" s="314">
        <f t="shared" ref="DW325" si="5115">DW323*DW324</f>
        <v>0</v>
      </c>
      <c r="DX325" s="314">
        <f t="shared" ref="DX325" si="5116">DX323*DX324</f>
        <v>0</v>
      </c>
      <c r="DY325" s="314">
        <f t="shared" ref="DY325" si="5117">DY323*DY324</f>
        <v>0</v>
      </c>
      <c r="DZ325" s="314">
        <f t="shared" ref="DZ325" si="5118">DZ323*DZ324</f>
        <v>0</v>
      </c>
      <c r="EA325" s="314">
        <f t="shared" ref="EA325" si="5119">EA323*EA324</f>
        <v>0</v>
      </c>
      <c r="EB325" s="314">
        <f t="shared" ref="EB325" si="5120">EB323*EB324</f>
        <v>0</v>
      </c>
    </row>
    <row r="326" spans="1:132" outlineLevel="1" x14ac:dyDescent="0.25">
      <c r="C326" s="324" t="s">
        <v>417</v>
      </c>
      <c r="D326" s="34"/>
      <c r="E326" s="34"/>
      <c r="F326" s="34"/>
      <c r="G326" s="67" t="s">
        <v>215</v>
      </c>
      <c r="H326" s="34"/>
      <c r="I326" s="34"/>
      <c r="J326" s="126">
        <f>J$13</f>
        <v>1</v>
      </c>
      <c r="K326" s="126">
        <f t="shared" ref="K326:BV326" si="5121">K$13</f>
        <v>1.0026792493128671</v>
      </c>
      <c r="L326" s="126">
        <f t="shared" si="5121"/>
        <v>1.0056539350998608</v>
      </c>
      <c r="M326" s="126">
        <f t="shared" si="5121"/>
        <v>1.0085410656939733</v>
      </c>
      <c r="N326" s="126">
        <f t="shared" si="5121"/>
        <v>1.0114364849476103</v>
      </c>
      <c r="O326" s="126">
        <f t="shared" si="5121"/>
        <v>1.0143402166566737</v>
      </c>
      <c r="P326" s="126">
        <f t="shared" si="5121"/>
        <v>1.0172522846853813</v>
      </c>
      <c r="Q326" s="126">
        <f t="shared" si="5121"/>
        <v>1.0201727129664624</v>
      </c>
      <c r="R326" s="126">
        <f t="shared" si="5121"/>
        <v>1.0231015255013547</v>
      </c>
      <c r="S326" s="126">
        <f t="shared" si="5121"/>
        <v>1.0260387463604019</v>
      </c>
      <c r="T326" s="126">
        <f t="shared" si="5121"/>
        <v>1.028984399683051</v>
      </c>
      <c r="U326" s="126">
        <f t="shared" si="5121"/>
        <v>1.0319385096780509</v>
      </c>
      <c r="V326" s="126">
        <f t="shared" si="5121"/>
        <v>1.0349011006236515</v>
      </c>
      <c r="W326" s="126">
        <f t="shared" si="5121"/>
        <v>1.0377730230388176</v>
      </c>
      <c r="X326" s="126">
        <f t="shared" si="5121"/>
        <v>1.0408518228283561</v>
      </c>
      <c r="Y326" s="126">
        <f t="shared" si="5121"/>
        <v>1.0438400029932626</v>
      </c>
      <c r="Z326" s="126">
        <f t="shared" si="5121"/>
        <v>1.046836761920777</v>
      </c>
      <c r="AA326" s="126">
        <f t="shared" si="5121"/>
        <v>1.0498421242396576</v>
      </c>
      <c r="AB326" s="126">
        <f t="shared" si="5121"/>
        <v>1.05285611464937</v>
      </c>
      <c r="AC326" s="126">
        <f t="shared" si="5121"/>
        <v>1.0558787579202888</v>
      </c>
      <c r="AD326" s="126">
        <f t="shared" si="5121"/>
        <v>1.0589100788939025</v>
      </c>
      <c r="AE326" s="126">
        <f t="shared" si="5121"/>
        <v>1.0619501024830165</v>
      </c>
      <c r="AF326" s="126">
        <f t="shared" si="5121"/>
        <v>1.0649988536719583</v>
      </c>
      <c r="AG326" s="126">
        <f t="shared" si="5121"/>
        <v>1.0680563575167832</v>
      </c>
      <c r="AH326" s="126">
        <f t="shared" si="5121"/>
        <v>1.0711226391454798</v>
      </c>
      <c r="AI326" s="126">
        <f t="shared" si="5121"/>
        <v>1.0739924437404067</v>
      </c>
      <c r="AJ326" s="126">
        <f t="shared" si="5121"/>
        <v>1.0771786970311998</v>
      </c>
      <c r="AK326" s="126">
        <f t="shared" si="5121"/>
        <v>1.0802711679727233</v>
      </c>
      <c r="AL326" s="126">
        <f t="shared" si="5121"/>
        <v>1.0833725170851116</v>
      </c>
      <c r="AM326" s="126">
        <f t="shared" si="5121"/>
        <v>1.0864827698566941</v>
      </c>
      <c r="AN326" s="126">
        <f t="shared" si="5121"/>
        <v>1.0896019518489746</v>
      </c>
      <c r="AO326" s="126">
        <f t="shared" si="5121"/>
        <v>1.0927300886968412</v>
      </c>
      <c r="AP326" s="126">
        <f t="shared" si="5121"/>
        <v>1.0958672061087775</v>
      </c>
      <c r="AQ326" s="126">
        <f t="shared" si="5121"/>
        <v>1.0990133298670732</v>
      </c>
      <c r="AR326" s="126">
        <f t="shared" si="5121"/>
        <v>1.1021684858280367</v>
      </c>
      <c r="AS326" s="126">
        <f t="shared" si="5121"/>
        <v>1.1053326999222071</v>
      </c>
      <c r="AT326" s="126">
        <f t="shared" si="5121"/>
        <v>1.1085059981545673</v>
      </c>
      <c r="AU326" s="126">
        <f t="shared" si="5121"/>
        <v>1.111475962088432</v>
      </c>
      <c r="AV326" s="126">
        <f t="shared" si="5121"/>
        <v>1.1147734191259395</v>
      </c>
      <c r="AW326" s="126">
        <f t="shared" si="5121"/>
        <v>1.1179738207069689</v>
      </c>
      <c r="AX326" s="126">
        <f t="shared" si="5121"/>
        <v>1.1211834103167977</v>
      </c>
      <c r="AY326" s="126">
        <f t="shared" si="5121"/>
        <v>1.1244022143333261</v>
      </c>
      <c r="AZ326" s="126">
        <f t="shared" si="5121"/>
        <v>1.1276302592101826</v>
      </c>
      <c r="BA326" s="126">
        <f t="shared" si="5121"/>
        <v>1.1308675714769412</v>
      </c>
      <c r="BB326" s="126">
        <f t="shared" si="5121"/>
        <v>1.1341141777393395</v>
      </c>
      <c r="BC326" s="126">
        <f t="shared" si="5121"/>
        <v>1.1373701046794982</v>
      </c>
      <c r="BD326" s="126">
        <f t="shared" si="5121"/>
        <v>1.1406353790561385</v>
      </c>
      <c r="BE326" s="126">
        <f t="shared" si="5121"/>
        <v>1.1439100277048042</v>
      </c>
      <c r="BF326" s="126">
        <f t="shared" si="5121"/>
        <v>1.1471940775380809</v>
      </c>
      <c r="BG326" s="126">
        <f t="shared" si="5121"/>
        <v>1.15026769648205</v>
      </c>
      <c r="BH326" s="126">
        <f t="shared" si="5121"/>
        <v>1.1536802383994258</v>
      </c>
      <c r="BI326" s="126">
        <f t="shared" si="5121"/>
        <v>1.1569923375180708</v>
      </c>
      <c r="BJ326" s="126">
        <f t="shared" si="5121"/>
        <v>1.1603139453378331</v>
      </c>
      <c r="BK326" s="126">
        <f t="shared" si="5121"/>
        <v>1.1636450891572303</v>
      </c>
      <c r="BL326" s="126">
        <f t="shared" si="5121"/>
        <v>1.1669857963531516</v>
      </c>
      <c r="BM326" s="126">
        <f t="shared" si="5121"/>
        <v>1.1703360943810825</v>
      </c>
      <c r="BN326" s="126">
        <f t="shared" si="5121"/>
        <v>1.1736960107753303</v>
      </c>
      <c r="BO326" s="126">
        <f t="shared" si="5121"/>
        <v>1.1770655731492505</v>
      </c>
      <c r="BP326" s="126">
        <f t="shared" si="5121"/>
        <v>1.180444809195474</v>
      </c>
      <c r="BQ326" s="126">
        <f t="shared" si="5121"/>
        <v>1.1838337466861339</v>
      </c>
      <c r="BR326" s="126">
        <f t="shared" si="5121"/>
        <v>1.1872324134730949</v>
      </c>
      <c r="BS326" s="126">
        <f t="shared" si="5121"/>
        <v>1.1905270658589224</v>
      </c>
      <c r="BT326" s="126">
        <f t="shared" si="5121"/>
        <v>1.1940590467434065</v>
      </c>
      <c r="BU326" s="126">
        <f t="shared" si="5121"/>
        <v>1.1974870693312041</v>
      </c>
      <c r="BV326" s="126">
        <f t="shared" si="5121"/>
        <v>1.2009249334246579</v>
      </c>
      <c r="BW326" s="126">
        <f t="shared" ref="BW326:EB326" si="5122">BW$13</f>
        <v>1.204372667277734</v>
      </c>
      <c r="BX326" s="126">
        <f t="shared" si="5122"/>
        <v>1.2078302992255125</v>
      </c>
      <c r="BY326" s="126">
        <f t="shared" si="5122"/>
        <v>1.2112978576844211</v>
      </c>
      <c r="BZ326" s="126">
        <f t="shared" si="5122"/>
        <v>1.2147753711524676</v>
      </c>
      <c r="CA326" s="126">
        <f t="shared" si="5122"/>
        <v>1.2182628682094752</v>
      </c>
      <c r="CB326" s="126">
        <f t="shared" si="5122"/>
        <v>1.2217603775173165</v>
      </c>
      <c r="CC326" s="126">
        <f t="shared" si="5122"/>
        <v>1.2252679278201495</v>
      </c>
      <c r="CD326" s="126">
        <f t="shared" si="5122"/>
        <v>1.2287855479446541</v>
      </c>
      <c r="CE326" s="126">
        <f t="shared" si="5122"/>
        <v>1.232077770779646</v>
      </c>
      <c r="CF326" s="126">
        <f t="shared" si="5122"/>
        <v>1.23573302168438</v>
      </c>
      <c r="CG326" s="126">
        <f t="shared" si="5122"/>
        <v>1.2392806860334544</v>
      </c>
      <c r="CH326" s="126">
        <f t="shared" si="5122"/>
        <v>1.2428385353675644</v>
      </c>
      <c r="CI326" s="126">
        <f t="shared" si="5122"/>
        <v>1.2464065989267703</v>
      </c>
      <c r="CJ326" s="126">
        <f t="shared" si="5122"/>
        <v>1.2499849060350778</v>
      </c>
      <c r="CK326" s="126">
        <f t="shared" si="5122"/>
        <v>1.2535734861006791</v>
      </c>
      <c r="CL326" s="126">
        <f t="shared" si="5122"/>
        <v>1.257172368616194</v>
      </c>
      <c r="CM326" s="126">
        <f t="shared" si="5122"/>
        <v>1.2607815831589126</v>
      </c>
      <c r="CN326" s="126">
        <f t="shared" si="5122"/>
        <v>1.2644011593910389</v>
      </c>
      <c r="CO326" s="126">
        <f t="shared" si="5122"/>
        <v>1.2680311270599336</v>
      </c>
      <c r="CP326" s="126">
        <f t="shared" si="5122"/>
        <v>1.2716715159983594</v>
      </c>
      <c r="CQ326" s="126">
        <f t="shared" si="5122"/>
        <v>1.2750786410337906</v>
      </c>
      <c r="CR326" s="126">
        <f t="shared" si="5122"/>
        <v>1.2788614642181557</v>
      </c>
      <c r="CS326" s="126">
        <f t="shared" si="5122"/>
        <v>1.2825329459576562</v>
      </c>
      <c r="CT326" s="126">
        <f t="shared" si="5122"/>
        <v>1.2862149681493797</v>
      </c>
      <c r="CU326" s="126">
        <f t="shared" si="5122"/>
        <v>1.289907561053897</v>
      </c>
      <c r="CV326" s="126">
        <f t="shared" si="5122"/>
        <v>1.293610755018654</v>
      </c>
      <c r="CW326" s="126">
        <f t="shared" si="5122"/>
        <v>1.2973245804782207</v>
      </c>
      <c r="CX326" s="126">
        <f t="shared" si="5122"/>
        <v>1.3010490679545423</v>
      </c>
      <c r="CY326" s="126">
        <f t="shared" si="5122"/>
        <v>1.304784248057189</v>
      </c>
      <c r="CZ326" s="126">
        <f t="shared" si="5122"/>
        <v>1.3085301514836076</v>
      </c>
      <c r="DA326" s="126">
        <f t="shared" si="5122"/>
        <v>1.3122868090193751</v>
      </c>
      <c r="DB326" s="126">
        <f t="shared" si="5122"/>
        <v>1.3160542515384499</v>
      </c>
      <c r="DC326" s="126">
        <f t="shared" si="5122"/>
        <v>1.3195802889875801</v>
      </c>
      <c r="DD326" s="126">
        <f t="shared" si="5122"/>
        <v>1.323495136864544</v>
      </c>
      <c r="DE326" s="126">
        <f t="shared" si="5122"/>
        <v>1.3272947573576725</v>
      </c>
      <c r="DF326" s="126">
        <f t="shared" si="5122"/>
        <v>1.3311052861764079</v>
      </c>
      <c r="DG326" s="126">
        <f t="shared" si="5122"/>
        <v>1.3349267546374479</v>
      </c>
      <c r="DH326" s="126">
        <f t="shared" si="5122"/>
        <v>1.3387591941473977</v>
      </c>
      <c r="DI326" s="126">
        <f t="shared" si="5122"/>
        <v>1.3426026362030277</v>
      </c>
      <c r="DJ326" s="126">
        <f t="shared" si="5122"/>
        <v>1.3464571123915319</v>
      </c>
      <c r="DK326" s="126">
        <f t="shared" si="5122"/>
        <v>1.3503226543907885</v>
      </c>
      <c r="DL326" s="126">
        <f t="shared" si="5122"/>
        <v>1.3541992939696192</v>
      </c>
      <c r="DM326" s="126">
        <f t="shared" si="5122"/>
        <v>1.358087062988051</v>
      </c>
      <c r="DN326" s="126">
        <f t="shared" si="5122"/>
        <v>1.361985993397578</v>
      </c>
      <c r="DO326" s="126">
        <f t="shared" si="5122"/>
        <v>1.3657655991021458</v>
      </c>
      <c r="DP326" s="126">
        <f t="shared" si="5122"/>
        <v>1.3698174666548035</v>
      </c>
      <c r="DQ326" s="126">
        <f t="shared" si="5122"/>
        <v>1.3737500738651915</v>
      </c>
      <c r="DR326" s="126">
        <f t="shared" si="5122"/>
        <v>1.3776939711925826</v>
      </c>
      <c r="DS326" s="126">
        <f t="shared" si="5122"/>
        <v>1.381649191049759</v>
      </c>
      <c r="DT326" s="126">
        <f t="shared" si="5122"/>
        <v>1.385615765942557</v>
      </c>
      <c r="DU326" s="126">
        <f t="shared" si="5122"/>
        <v>1.3895937284701338</v>
      </c>
      <c r="DV326" s="126">
        <f t="shared" si="5122"/>
        <v>1.3935831113252357</v>
      </c>
      <c r="DW326" s="126">
        <f t="shared" si="5122"/>
        <v>1.3975839472944662</v>
      </c>
      <c r="DX326" s="126">
        <f t="shared" si="5122"/>
        <v>1.401596269258556</v>
      </c>
      <c r="DY326" s="126">
        <f t="shared" si="5122"/>
        <v>1.4056201101926329</v>
      </c>
      <c r="DZ326" s="126">
        <f t="shared" si="5122"/>
        <v>1.4096555031664932</v>
      </c>
      <c r="EA326" s="126">
        <f t="shared" si="5122"/>
        <v>1.4134323217047313</v>
      </c>
      <c r="EB326" s="126">
        <f t="shared" si="5122"/>
        <v>1.4176256038945581</v>
      </c>
    </row>
    <row r="327" spans="1:132" outlineLevel="1" x14ac:dyDescent="0.25">
      <c r="C327" s="320" t="s">
        <v>533</v>
      </c>
      <c r="D327" s="38"/>
      <c r="E327" s="38"/>
      <c r="F327" s="38"/>
      <c r="G327" s="52" t="s">
        <v>220</v>
      </c>
      <c r="H327" s="46">
        <f t="shared" ref="H327" si="5123">SUM(J327:EB327)</f>
        <v>0</v>
      </c>
      <c r="I327" s="38"/>
      <c r="J327" s="82">
        <f>J325*J326</f>
        <v>0</v>
      </c>
      <c r="K327" s="82">
        <f t="shared" ref="K327" si="5124">K325*K326</f>
        <v>0</v>
      </c>
      <c r="L327" s="82">
        <f t="shared" ref="L327" si="5125">L325*L326</f>
        <v>0</v>
      </c>
      <c r="M327" s="82">
        <f t="shared" ref="M327" si="5126">M325*M326</f>
        <v>0</v>
      </c>
      <c r="N327" s="82">
        <f t="shared" ref="N327" si="5127">N325*N326</f>
        <v>0</v>
      </c>
      <c r="O327" s="82">
        <f t="shared" ref="O327" si="5128">O325*O326</f>
        <v>0</v>
      </c>
      <c r="P327" s="82">
        <f t="shared" ref="P327" si="5129">P325*P326</f>
        <v>0</v>
      </c>
      <c r="Q327" s="82">
        <f t="shared" ref="Q327" si="5130">Q325*Q326</f>
        <v>0</v>
      </c>
      <c r="R327" s="82">
        <f t="shared" ref="R327" si="5131">R325*R326</f>
        <v>0</v>
      </c>
      <c r="S327" s="82">
        <f t="shared" ref="S327" si="5132">S325*S326</f>
        <v>0</v>
      </c>
      <c r="T327" s="82">
        <f t="shared" ref="T327" si="5133">T325*T326</f>
        <v>0</v>
      </c>
      <c r="U327" s="82">
        <f t="shared" ref="U327" si="5134">U325*U326</f>
        <v>0</v>
      </c>
      <c r="V327" s="82">
        <f t="shared" ref="V327" si="5135">V325*V326</f>
        <v>0</v>
      </c>
      <c r="W327" s="82">
        <f t="shared" ref="W327" si="5136">W325*W326</f>
        <v>0</v>
      </c>
      <c r="X327" s="82">
        <f t="shared" ref="X327" si="5137">X325*X326</f>
        <v>0</v>
      </c>
      <c r="Y327" s="82">
        <f t="shared" ref="Y327" si="5138">Y325*Y326</f>
        <v>0</v>
      </c>
      <c r="Z327" s="82">
        <f t="shared" ref="Z327" si="5139">Z325*Z326</f>
        <v>0</v>
      </c>
      <c r="AA327" s="82">
        <f t="shared" ref="AA327" si="5140">AA325*AA326</f>
        <v>0</v>
      </c>
      <c r="AB327" s="82">
        <f t="shared" ref="AB327" si="5141">AB325*AB326</f>
        <v>0</v>
      </c>
      <c r="AC327" s="82">
        <f t="shared" ref="AC327" si="5142">AC325*AC326</f>
        <v>0</v>
      </c>
      <c r="AD327" s="82">
        <f t="shared" ref="AD327" si="5143">AD325*AD326</f>
        <v>0</v>
      </c>
      <c r="AE327" s="82">
        <f t="shared" ref="AE327" si="5144">AE325*AE326</f>
        <v>0</v>
      </c>
      <c r="AF327" s="82">
        <f t="shared" ref="AF327" si="5145">AF325*AF326</f>
        <v>0</v>
      </c>
      <c r="AG327" s="82">
        <f t="shared" ref="AG327" si="5146">AG325*AG326</f>
        <v>0</v>
      </c>
      <c r="AH327" s="82">
        <f t="shared" ref="AH327" si="5147">AH325*AH326</f>
        <v>0</v>
      </c>
      <c r="AI327" s="82">
        <f t="shared" ref="AI327" si="5148">AI325*AI326</f>
        <v>0</v>
      </c>
      <c r="AJ327" s="82">
        <f t="shared" ref="AJ327" si="5149">AJ325*AJ326</f>
        <v>0</v>
      </c>
      <c r="AK327" s="82">
        <f t="shared" ref="AK327" si="5150">AK325*AK326</f>
        <v>0</v>
      </c>
      <c r="AL327" s="82">
        <f t="shared" ref="AL327" si="5151">AL325*AL326</f>
        <v>0</v>
      </c>
      <c r="AM327" s="82">
        <f t="shared" ref="AM327" si="5152">AM325*AM326</f>
        <v>0</v>
      </c>
      <c r="AN327" s="82">
        <f t="shared" ref="AN327" si="5153">AN325*AN326</f>
        <v>0</v>
      </c>
      <c r="AO327" s="82">
        <f t="shared" ref="AO327" si="5154">AO325*AO326</f>
        <v>0</v>
      </c>
      <c r="AP327" s="82">
        <f t="shared" ref="AP327" si="5155">AP325*AP326</f>
        <v>0</v>
      </c>
      <c r="AQ327" s="82">
        <f t="shared" ref="AQ327" si="5156">AQ325*AQ326</f>
        <v>0</v>
      </c>
      <c r="AR327" s="82">
        <f t="shared" ref="AR327" si="5157">AR325*AR326</f>
        <v>0</v>
      </c>
      <c r="AS327" s="82">
        <f t="shared" ref="AS327" si="5158">AS325*AS326</f>
        <v>0</v>
      </c>
      <c r="AT327" s="82">
        <f t="shared" ref="AT327" si="5159">AT325*AT326</f>
        <v>0</v>
      </c>
      <c r="AU327" s="82">
        <f t="shared" ref="AU327" si="5160">AU325*AU326</f>
        <v>0</v>
      </c>
      <c r="AV327" s="82">
        <f t="shared" ref="AV327" si="5161">AV325*AV326</f>
        <v>0</v>
      </c>
      <c r="AW327" s="82">
        <f t="shared" ref="AW327" si="5162">AW325*AW326</f>
        <v>0</v>
      </c>
      <c r="AX327" s="82">
        <f t="shared" ref="AX327" si="5163">AX325*AX326</f>
        <v>0</v>
      </c>
      <c r="AY327" s="82">
        <f t="shared" ref="AY327" si="5164">AY325*AY326</f>
        <v>0</v>
      </c>
      <c r="AZ327" s="82">
        <f t="shared" ref="AZ327" si="5165">AZ325*AZ326</f>
        <v>0</v>
      </c>
      <c r="BA327" s="82">
        <f t="shared" ref="BA327" si="5166">BA325*BA326</f>
        <v>0</v>
      </c>
      <c r="BB327" s="82">
        <f t="shared" ref="BB327" si="5167">BB325*BB326</f>
        <v>0</v>
      </c>
      <c r="BC327" s="82">
        <f t="shared" ref="BC327" si="5168">BC325*BC326</f>
        <v>0</v>
      </c>
      <c r="BD327" s="82">
        <f t="shared" ref="BD327" si="5169">BD325*BD326</f>
        <v>0</v>
      </c>
      <c r="BE327" s="82">
        <f t="shared" ref="BE327" si="5170">BE325*BE326</f>
        <v>0</v>
      </c>
      <c r="BF327" s="82">
        <f t="shared" ref="BF327" si="5171">BF325*BF326</f>
        <v>0</v>
      </c>
      <c r="BG327" s="82">
        <f t="shared" ref="BG327" si="5172">BG325*BG326</f>
        <v>0</v>
      </c>
      <c r="BH327" s="82">
        <f t="shared" ref="BH327" si="5173">BH325*BH326</f>
        <v>0</v>
      </c>
      <c r="BI327" s="82">
        <f t="shared" ref="BI327" si="5174">BI325*BI326</f>
        <v>0</v>
      </c>
      <c r="BJ327" s="82">
        <f t="shared" ref="BJ327" si="5175">BJ325*BJ326</f>
        <v>0</v>
      </c>
      <c r="BK327" s="82">
        <f t="shared" ref="BK327" si="5176">BK325*BK326</f>
        <v>0</v>
      </c>
      <c r="BL327" s="82">
        <f t="shared" ref="BL327" si="5177">BL325*BL326</f>
        <v>0</v>
      </c>
      <c r="BM327" s="82">
        <f t="shared" ref="BM327" si="5178">BM325*BM326</f>
        <v>0</v>
      </c>
      <c r="BN327" s="82">
        <f t="shared" ref="BN327" si="5179">BN325*BN326</f>
        <v>0</v>
      </c>
      <c r="BO327" s="82">
        <f t="shared" ref="BO327" si="5180">BO325*BO326</f>
        <v>0</v>
      </c>
      <c r="BP327" s="82">
        <f t="shared" ref="BP327" si="5181">BP325*BP326</f>
        <v>0</v>
      </c>
      <c r="BQ327" s="82">
        <f t="shared" ref="BQ327" si="5182">BQ325*BQ326</f>
        <v>0</v>
      </c>
      <c r="BR327" s="82">
        <f t="shared" ref="BR327" si="5183">BR325*BR326</f>
        <v>0</v>
      </c>
      <c r="BS327" s="82">
        <f t="shared" ref="BS327" si="5184">BS325*BS326</f>
        <v>0</v>
      </c>
      <c r="BT327" s="82">
        <f t="shared" ref="BT327" si="5185">BT325*BT326</f>
        <v>0</v>
      </c>
      <c r="BU327" s="82">
        <f t="shared" ref="BU327" si="5186">BU325*BU326</f>
        <v>0</v>
      </c>
      <c r="BV327" s="82">
        <f t="shared" ref="BV327" si="5187">BV325*BV326</f>
        <v>0</v>
      </c>
      <c r="BW327" s="82">
        <f t="shared" ref="BW327" si="5188">BW325*BW326</f>
        <v>0</v>
      </c>
      <c r="BX327" s="82">
        <f t="shared" ref="BX327" si="5189">BX325*BX326</f>
        <v>0</v>
      </c>
      <c r="BY327" s="82">
        <f t="shared" ref="BY327" si="5190">BY325*BY326</f>
        <v>0</v>
      </c>
      <c r="BZ327" s="82">
        <f t="shared" ref="BZ327" si="5191">BZ325*BZ326</f>
        <v>0</v>
      </c>
      <c r="CA327" s="82">
        <f t="shared" ref="CA327" si="5192">CA325*CA326</f>
        <v>0</v>
      </c>
      <c r="CB327" s="82">
        <f t="shared" ref="CB327" si="5193">CB325*CB326</f>
        <v>0</v>
      </c>
      <c r="CC327" s="82">
        <f t="shared" ref="CC327" si="5194">CC325*CC326</f>
        <v>0</v>
      </c>
      <c r="CD327" s="82">
        <f t="shared" ref="CD327" si="5195">CD325*CD326</f>
        <v>0</v>
      </c>
      <c r="CE327" s="82">
        <f t="shared" ref="CE327" si="5196">CE325*CE326</f>
        <v>0</v>
      </c>
      <c r="CF327" s="82">
        <f t="shared" ref="CF327" si="5197">CF325*CF326</f>
        <v>0</v>
      </c>
      <c r="CG327" s="82">
        <f t="shared" ref="CG327" si="5198">CG325*CG326</f>
        <v>0</v>
      </c>
      <c r="CH327" s="82">
        <f t="shared" ref="CH327" si="5199">CH325*CH326</f>
        <v>0</v>
      </c>
      <c r="CI327" s="82">
        <f t="shared" ref="CI327" si="5200">CI325*CI326</f>
        <v>0</v>
      </c>
      <c r="CJ327" s="82">
        <f t="shared" ref="CJ327" si="5201">CJ325*CJ326</f>
        <v>0</v>
      </c>
      <c r="CK327" s="82">
        <f t="shared" ref="CK327" si="5202">CK325*CK326</f>
        <v>0</v>
      </c>
      <c r="CL327" s="82">
        <f t="shared" ref="CL327" si="5203">CL325*CL326</f>
        <v>0</v>
      </c>
      <c r="CM327" s="82">
        <f t="shared" ref="CM327" si="5204">CM325*CM326</f>
        <v>0</v>
      </c>
      <c r="CN327" s="82">
        <f t="shared" ref="CN327" si="5205">CN325*CN326</f>
        <v>0</v>
      </c>
      <c r="CO327" s="82">
        <f t="shared" ref="CO327" si="5206">CO325*CO326</f>
        <v>0</v>
      </c>
      <c r="CP327" s="82">
        <f t="shared" ref="CP327" si="5207">CP325*CP326</f>
        <v>0</v>
      </c>
      <c r="CQ327" s="82">
        <f t="shared" ref="CQ327" si="5208">CQ325*CQ326</f>
        <v>0</v>
      </c>
      <c r="CR327" s="82">
        <f t="shared" ref="CR327" si="5209">CR325*CR326</f>
        <v>0</v>
      </c>
      <c r="CS327" s="82">
        <f t="shared" ref="CS327" si="5210">CS325*CS326</f>
        <v>0</v>
      </c>
      <c r="CT327" s="82">
        <f t="shared" ref="CT327" si="5211">CT325*CT326</f>
        <v>0</v>
      </c>
      <c r="CU327" s="82">
        <f t="shared" ref="CU327" si="5212">CU325*CU326</f>
        <v>0</v>
      </c>
      <c r="CV327" s="82">
        <f t="shared" ref="CV327" si="5213">CV325*CV326</f>
        <v>0</v>
      </c>
      <c r="CW327" s="82">
        <f t="shared" ref="CW327" si="5214">CW325*CW326</f>
        <v>0</v>
      </c>
      <c r="CX327" s="82">
        <f t="shared" ref="CX327" si="5215">CX325*CX326</f>
        <v>0</v>
      </c>
      <c r="CY327" s="82">
        <f t="shared" ref="CY327" si="5216">CY325*CY326</f>
        <v>0</v>
      </c>
      <c r="CZ327" s="82">
        <f t="shared" ref="CZ327" si="5217">CZ325*CZ326</f>
        <v>0</v>
      </c>
      <c r="DA327" s="82">
        <f t="shared" ref="DA327" si="5218">DA325*DA326</f>
        <v>0</v>
      </c>
      <c r="DB327" s="82">
        <f t="shared" ref="DB327" si="5219">DB325*DB326</f>
        <v>0</v>
      </c>
      <c r="DC327" s="82">
        <f t="shared" ref="DC327" si="5220">DC325*DC326</f>
        <v>0</v>
      </c>
      <c r="DD327" s="82">
        <f t="shared" ref="DD327" si="5221">DD325*DD326</f>
        <v>0</v>
      </c>
      <c r="DE327" s="82">
        <f t="shared" ref="DE327" si="5222">DE325*DE326</f>
        <v>0</v>
      </c>
      <c r="DF327" s="82">
        <f t="shared" ref="DF327" si="5223">DF325*DF326</f>
        <v>0</v>
      </c>
      <c r="DG327" s="82">
        <f t="shared" ref="DG327" si="5224">DG325*DG326</f>
        <v>0</v>
      </c>
      <c r="DH327" s="82">
        <f t="shared" ref="DH327" si="5225">DH325*DH326</f>
        <v>0</v>
      </c>
      <c r="DI327" s="82">
        <f t="shared" ref="DI327" si="5226">DI325*DI326</f>
        <v>0</v>
      </c>
      <c r="DJ327" s="82">
        <f t="shared" ref="DJ327" si="5227">DJ325*DJ326</f>
        <v>0</v>
      </c>
      <c r="DK327" s="82">
        <f t="shared" ref="DK327" si="5228">DK325*DK326</f>
        <v>0</v>
      </c>
      <c r="DL327" s="82">
        <f t="shared" ref="DL327" si="5229">DL325*DL326</f>
        <v>0</v>
      </c>
      <c r="DM327" s="82">
        <f t="shared" ref="DM327" si="5230">DM325*DM326</f>
        <v>0</v>
      </c>
      <c r="DN327" s="82">
        <f t="shared" ref="DN327" si="5231">DN325*DN326</f>
        <v>0</v>
      </c>
      <c r="DO327" s="82">
        <f t="shared" ref="DO327" si="5232">DO325*DO326</f>
        <v>0</v>
      </c>
      <c r="DP327" s="82">
        <f t="shared" ref="DP327" si="5233">DP325*DP326</f>
        <v>0</v>
      </c>
      <c r="DQ327" s="82">
        <f t="shared" ref="DQ327" si="5234">DQ325*DQ326</f>
        <v>0</v>
      </c>
      <c r="DR327" s="82">
        <f t="shared" ref="DR327" si="5235">DR325*DR326</f>
        <v>0</v>
      </c>
      <c r="DS327" s="82">
        <f t="shared" ref="DS327" si="5236">DS325*DS326</f>
        <v>0</v>
      </c>
      <c r="DT327" s="82">
        <f t="shared" ref="DT327" si="5237">DT325*DT326</f>
        <v>0</v>
      </c>
      <c r="DU327" s="82">
        <f t="shared" ref="DU327" si="5238">DU325*DU326</f>
        <v>0</v>
      </c>
      <c r="DV327" s="82">
        <f t="shared" ref="DV327" si="5239">DV325*DV326</f>
        <v>0</v>
      </c>
      <c r="DW327" s="82">
        <f t="shared" ref="DW327" si="5240">DW325*DW326</f>
        <v>0</v>
      </c>
      <c r="DX327" s="82">
        <f t="shared" ref="DX327" si="5241">DX325*DX326</f>
        <v>0</v>
      </c>
      <c r="DY327" s="82">
        <f t="shared" ref="DY327" si="5242">DY325*DY326</f>
        <v>0</v>
      </c>
      <c r="DZ327" s="82">
        <f t="shared" ref="DZ327" si="5243">DZ325*DZ326</f>
        <v>0</v>
      </c>
      <c r="EA327" s="82">
        <f t="shared" ref="EA327" si="5244">EA325*EA326</f>
        <v>0</v>
      </c>
      <c r="EB327" s="82">
        <f t="shared" ref="EB327" si="5245">EB325*EB326</f>
        <v>0</v>
      </c>
    </row>
    <row r="328" spans="1:132" ht="13" outlineLevel="1" x14ac:dyDescent="0.3">
      <c r="C328" s="154"/>
      <c r="G328" s="52"/>
      <c r="H328" s="29"/>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row>
    <row r="329" spans="1:132" ht="13" x14ac:dyDescent="0.3">
      <c r="C329" s="341" t="s">
        <v>566</v>
      </c>
      <c r="D329" s="342"/>
      <c r="E329" s="342"/>
      <c r="F329" s="342"/>
      <c r="G329" s="343" t="s">
        <v>220</v>
      </c>
      <c r="H329" s="344">
        <f>SUM(J329:EB329)</f>
        <v>0</v>
      </c>
      <c r="I329" s="342"/>
      <c r="J329" s="345">
        <f>J327</f>
        <v>0</v>
      </c>
      <c r="K329" s="346">
        <f t="shared" ref="K329:BV329" si="5246">K327</f>
        <v>0</v>
      </c>
      <c r="L329" s="346">
        <f t="shared" si="5246"/>
        <v>0</v>
      </c>
      <c r="M329" s="346">
        <f t="shared" si="5246"/>
        <v>0</v>
      </c>
      <c r="N329" s="346">
        <f t="shared" si="5246"/>
        <v>0</v>
      </c>
      <c r="O329" s="346">
        <f t="shared" si="5246"/>
        <v>0</v>
      </c>
      <c r="P329" s="346">
        <f t="shared" si="5246"/>
        <v>0</v>
      </c>
      <c r="Q329" s="346">
        <f t="shared" si="5246"/>
        <v>0</v>
      </c>
      <c r="R329" s="346">
        <f t="shared" si="5246"/>
        <v>0</v>
      </c>
      <c r="S329" s="346">
        <f t="shared" si="5246"/>
        <v>0</v>
      </c>
      <c r="T329" s="346">
        <f t="shared" si="5246"/>
        <v>0</v>
      </c>
      <c r="U329" s="346">
        <f t="shared" si="5246"/>
        <v>0</v>
      </c>
      <c r="V329" s="346">
        <f t="shared" si="5246"/>
        <v>0</v>
      </c>
      <c r="W329" s="346">
        <f t="shared" si="5246"/>
        <v>0</v>
      </c>
      <c r="X329" s="346">
        <f t="shared" si="5246"/>
        <v>0</v>
      </c>
      <c r="Y329" s="346">
        <f t="shared" si="5246"/>
        <v>0</v>
      </c>
      <c r="Z329" s="346">
        <f t="shared" si="5246"/>
        <v>0</v>
      </c>
      <c r="AA329" s="346">
        <f t="shared" si="5246"/>
        <v>0</v>
      </c>
      <c r="AB329" s="346">
        <f t="shared" si="5246"/>
        <v>0</v>
      </c>
      <c r="AC329" s="346">
        <f t="shared" si="5246"/>
        <v>0</v>
      </c>
      <c r="AD329" s="346">
        <f t="shared" si="5246"/>
        <v>0</v>
      </c>
      <c r="AE329" s="346">
        <f t="shared" si="5246"/>
        <v>0</v>
      </c>
      <c r="AF329" s="346">
        <f t="shared" si="5246"/>
        <v>0</v>
      </c>
      <c r="AG329" s="346">
        <f t="shared" si="5246"/>
        <v>0</v>
      </c>
      <c r="AH329" s="346">
        <f t="shared" si="5246"/>
        <v>0</v>
      </c>
      <c r="AI329" s="346">
        <f t="shared" si="5246"/>
        <v>0</v>
      </c>
      <c r="AJ329" s="346">
        <f t="shared" si="5246"/>
        <v>0</v>
      </c>
      <c r="AK329" s="346">
        <f t="shared" si="5246"/>
        <v>0</v>
      </c>
      <c r="AL329" s="346">
        <f t="shared" si="5246"/>
        <v>0</v>
      </c>
      <c r="AM329" s="346">
        <f t="shared" si="5246"/>
        <v>0</v>
      </c>
      <c r="AN329" s="346">
        <f t="shared" si="5246"/>
        <v>0</v>
      </c>
      <c r="AO329" s="346">
        <f t="shared" si="5246"/>
        <v>0</v>
      </c>
      <c r="AP329" s="346">
        <f t="shared" si="5246"/>
        <v>0</v>
      </c>
      <c r="AQ329" s="346">
        <f t="shared" si="5246"/>
        <v>0</v>
      </c>
      <c r="AR329" s="346">
        <f t="shared" si="5246"/>
        <v>0</v>
      </c>
      <c r="AS329" s="346">
        <f t="shared" si="5246"/>
        <v>0</v>
      </c>
      <c r="AT329" s="346">
        <f t="shared" si="5246"/>
        <v>0</v>
      </c>
      <c r="AU329" s="346">
        <f t="shared" si="5246"/>
        <v>0</v>
      </c>
      <c r="AV329" s="346">
        <f t="shared" si="5246"/>
        <v>0</v>
      </c>
      <c r="AW329" s="346">
        <f t="shared" si="5246"/>
        <v>0</v>
      </c>
      <c r="AX329" s="346">
        <f t="shared" si="5246"/>
        <v>0</v>
      </c>
      <c r="AY329" s="346">
        <f t="shared" si="5246"/>
        <v>0</v>
      </c>
      <c r="AZ329" s="346">
        <f t="shared" si="5246"/>
        <v>0</v>
      </c>
      <c r="BA329" s="346">
        <f t="shared" si="5246"/>
        <v>0</v>
      </c>
      <c r="BB329" s="346">
        <f t="shared" si="5246"/>
        <v>0</v>
      </c>
      <c r="BC329" s="346">
        <f t="shared" si="5246"/>
        <v>0</v>
      </c>
      <c r="BD329" s="346">
        <f t="shared" si="5246"/>
        <v>0</v>
      </c>
      <c r="BE329" s="346">
        <f t="shared" si="5246"/>
        <v>0</v>
      </c>
      <c r="BF329" s="346">
        <f t="shared" si="5246"/>
        <v>0</v>
      </c>
      <c r="BG329" s="346">
        <f t="shared" si="5246"/>
        <v>0</v>
      </c>
      <c r="BH329" s="346">
        <f t="shared" si="5246"/>
        <v>0</v>
      </c>
      <c r="BI329" s="346">
        <f t="shared" si="5246"/>
        <v>0</v>
      </c>
      <c r="BJ329" s="346">
        <f t="shared" si="5246"/>
        <v>0</v>
      </c>
      <c r="BK329" s="346">
        <f t="shared" si="5246"/>
        <v>0</v>
      </c>
      <c r="BL329" s="346">
        <f t="shared" si="5246"/>
        <v>0</v>
      </c>
      <c r="BM329" s="346">
        <f t="shared" si="5246"/>
        <v>0</v>
      </c>
      <c r="BN329" s="346">
        <f t="shared" si="5246"/>
        <v>0</v>
      </c>
      <c r="BO329" s="346">
        <f t="shared" si="5246"/>
        <v>0</v>
      </c>
      <c r="BP329" s="346">
        <f t="shared" si="5246"/>
        <v>0</v>
      </c>
      <c r="BQ329" s="346">
        <f t="shared" si="5246"/>
        <v>0</v>
      </c>
      <c r="BR329" s="346">
        <f t="shared" si="5246"/>
        <v>0</v>
      </c>
      <c r="BS329" s="346">
        <f t="shared" si="5246"/>
        <v>0</v>
      </c>
      <c r="BT329" s="346">
        <f t="shared" si="5246"/>
        <v>0</v>
      </c>
      <c r="BU329" s="346">
        <f t="shared" si="5246"/>
        <v>0</v>
      </c>
      <c r="BV329" s="346">
        <f t="shared" si="5246"/>
        <v>0</v>
      </c>
      <c r="BW329" s="346">
        <f t="shared" ref="BW329:EB329" si="5247">BW327</f>
        <v>0</v>
      </c>
      <c r="BX329" s="346">
        <f t="shared" si="5247"/>
        <v>0</v>
      </c>
      <c r="BY329" s="346">
        <f t="shared" si="5247"/>
        <v>0</v>
      </c>
      <c r="BZ329" s="346">
        <f t="shared" si="5247"/>
        <v>0</v>
      </c>
      <c r="CA329" s="346">
        <f t="shared" si="5247"/>
        <v>0</v>
      </c>
      <c r="CB329" s="346">
        <f t="shared" si="5247"/>
        <v>0</v>
      </c>
      <c r="CC329" s="346">
        <f t="shared" si="5247"/>
        <v>0</v>
      </c>
      <c r="CD329" s="346">
        <f t="shared" si="5247"/>
        <v>0</v>
      </c>
      <c r="CE329" s="346">
        <f t="shared" si="5247"/>
        <v>0</v>
      </c>
      <c r="CF329" s="346">
        <f t="shared" si="5247"/>
        <v>0</v>
      </c>
      <c r="CG329" s="346">
        <f t="shared" si="5247"/>
        <v>0</v>
      </c>
      <c r="CH329" s="346">
        <f t="shared" si="5247"/>
        <v>0</v>
      </c>
      <c r="CI329" s="346">
        <f t="shared" si="5247"/>
        <v>0</v>
      </c>
      <c r="CJ329" s="346">
        <f t="shared" si="5247"/>
        <v>0</v>
      </c>
      <c r="CK329" s="346">
        <f t="shared" si="5247"/>
        <v>0</v>
      </c>
      <c r="CL329" s="346">
        <f t="shared" si="5247"/>
        <v>0</v>
      </c>
      <c r="CM329" s="346">
        <f t="shared" si="5247"/>
        <v>0</v>
      </c>
      <c r="CN329" s="346">
        <f t="shared" si="5247"/>
        <v>0</v>
      </c>
      <c r="CO329" s="346">
        <f t="shared" si="5247"/>
        <v>0</v>
      </c>
      <c r="CP329" s="346">
        <f t="shared" si="5247"/>
        <v>0</v>
      </c>
      <c r="CQ329" s="346">
        <f t="shared" si="5247"/>
        <v>0</v>
      </c>
      <c r="CR329" s="346">
        <f t="shared" si="5247"/>
        <v>0</v>
      </c>
      <c r="CS329" s="346">
        <f t="shared" si="5247"/>
        <v>0</v>
      </c>
      <c r="CT329" s="346">
        <f t="shared" si="5247"/>
        <v>0</v>
      </c>
      <c r="CU329" s="346">
        <f t="shared" si="5247"/>
        <v>0</v>
      </c>
      <c r="CV329" s="346">
        <f t="shared" si="5247"/>
        <v>0</v>
      </c>
      <c r="CW329" s="346">
        <f t="shared" si="5247"/>
        <v>0</v>
      </c>
      <c r="CX329" s="346">
        <f t="shared" si="5247"/>
        <v>0</v>
      </c>
      <c r="CY329" s="346">
        <f t="shared" si="5247"/>
        <v>0</v>
      </c>
      <c r="CZ329" s="346">
        <f t="shared" si="5247"/>
        <v>0</v>
      </c>
      <c r="DA329" s="346">
        <f t="shared" si="5247"/>
        <v>0</v>
      </c>
      <c r="DB329" s="346">
        <f t="shared" si="5247"/>
        <v>0</v>
      </c>
      <c r="DC329" s="346">
        <f t="shared" si="5247"/>
        <v>0</v>
      </c>
      <c r="DD329" s="346">
        <f t="shared" si="5247"/>
        <v>0</v>
      </c>
      <c r="DE329" s="346">
        <f t="shared" si="5247"/>
        <v>0</v>
      </c>
      <c r="DF329" s="346">
        <f t="shared" si="5247"/>
        <v>0</v>
      </c>
      <c r="DG329" s="346">
        <f t="shared" si="5247"/>
        <v>0</v>
      </c>
      <c r="DH329" s="346">
        <f t="shared" si="5247"/>
        <v>0</v>
      </c>
      <c r="DI329" s="346">
        <f t="shared" si="5247"/>
        <v>0</v>
      </c>
      <c r="DJ329" s="346">
        <f t="shared" si="5247"/>
        <v>0</v>
      </c>
      <c r="DK329" s="346">
        <f t="shared" si="5247"/>
        <v>0</v>
      </c>
      <c r="DL329" s="346">
        <f t="shared" si="5247"/>
        <v>0</v>
      </c>
      <c r="DM329" s="346">
        <f t="shared" si="5247"/>
        <v>0</v>
      </c>
      <c r="DN329" s="346">
        <f t="shared" si="5247"/>
        <v>0</v>
      </c>
      <c r="DO329" s="346">
        <f t="shared" si="5247"/>
        <v>0</v>
      </c>
      <c r="DP329" s="346">
        <f t="shared" si="5247"/>
        <v>0</v>
      </c>
      <c r="DQ329" s="346">
        <f t="shared" si="5247"/>
        <v>0</v>
      </c>
      <c r="DR329" s="346">
        <f t="shared" si="5247"/>
        <v>0</v>
      </c>
      <c r="DS329" s="346">
        <f t="shared" si="5247"/>
        <v>0</v>
      </c>
      <c r="DT329" s="346">
        <f t="shared" si="5247"/>
        <v>0</v>
      </c>
      <c r="DU329" s="346">
        <f t="shared" si="5247"/>
        <v>0</v>
      </c>
      <c r="DV329" s="346">
        <f t="shared" si="5247"/>
        <v>0</v>
      </c>
      <c r="DW329" s="346">
        <f t="shared" si="5247"/>
        <v>0</v>
      </c>
      <c r="DX329" s="346">
        <f t="shared" si="5247"/>
        <v>0</v>
      </c>
      <c r="DY329" s="346">
        <f t="shared" si="5247"/>
        <v>0</v>
      </c>
      <c r="DZ329" s="346">
        <f t="shared" si="5247"/>
        <v>0</v>
      </c>
      <c r="EA329" s="346">
        <f t="shared" si="5247"/>
        <v>0</v>
      </c>
      <c r="EB329" s="347">
        <f t="shared" si="5247"/>
        <v>0</v>
      </c>
    </row>
    <row r="330" spans="1:132" ht="13" x14ac:dyDescent="0.3">
      <c r="C330" s="154"/>
      <c r="G330" s="52"/>
      <c r="H330" s="29"/>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row>
    <row r="331" spans="1:132" ht="13" x14ac:dyDescent="0.3">
      <c r="B331" s="34"/>
      <c r="C331" s="2" t="s">
        <v>595</v>
      </c>
      <c r="D331" s="34"/>
      <c r="E331" s="34"/>
      <c r="F331" s="34"/>
      <c r="G331" s="67"/>
      <c r="H331" s="35"/>
      <c r="I331" s="34"/>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row>
    <row r="332" spans="1:132" ht="13" x14ac:dyDescent="0.25">
      <c r="A332" s="59">
        <f>IF(ROUND(SUM(H256,H279,H299,H327)-H332,2)=0,0,1)</f>
        <v>0</v>
      </c>
      <c r="C332" s="32" t="s">
        <v>500</v>
      </c>
      <c r="G332" s="52" t="s">
        <v>220</v>
      </c>
      <c r="H332" s="66">
        <f t="shared" ref="H332:H334" si="5248">SUM(J332:EB332)</f>
        <v>0</v>
      </c>
      <c r="J332" s="82">
        <f t="shared" ref="J332:AO332" si="5249">SUM(J256,J279,J299,J327)</f>
        <v>0</v>
      </c>
      <c r="K332" s="82">
        <f t="shared" si="5249"/>
        <v>0</v>
      </c>
      <c r="L332" s="82">
        <f t="shared" si="5249"/>
        <v>0</v>
      </c>
      <c r="M332" s="82">
        <f t="shared" si="5249"/>
        <v>0</v>
      </c>
      <c r="N332" s="82">
        <f t="shared" si="5249"/>
        <v>0</v>
      </c>
      <c r="O332" s="82">
        <f t="shared" si="5249"/>
        <v>0</v>
      </c>
      <c r="P332" s="82">
        <f t="shared" si="5249"/>
        <v>0</v>
      </c>
      <c r="Q332" s="82">
        <f t="shared" si="5249"/>
        <v>0</v>
      </c>
      <c r="R332" s="82">
        <f t="shared" si="5249"/>
        <v>0</v>
      </c>
      <c r="S332" s="82">
        <f t="shared" si="5249"/>
        <v>0</v>
      </c>
      <c r="T332" s="82">
        <f t="shared" si="5249"/>
        <v>0</v>
      </c>
      <c r="U332" s="82">
        <f t="shared" si="5249"/>
        <v>0</v>
      </c>
      <c r="V332" s="82">
        <f t="shared" si="5249"/>
        <v>0</v>
      </c>
      <c r="W332" s="82">
        <f t="shared" si="5249"/>
        <v>0</v>
      </c>
      <c r="X332" s="82">
        <f t="shared" si="5249"/>
        <v>0</v>
      </c>
      <c r="Y332" s="82">
        <f t="shared" si="5249"/>
        <v>0</v>
      </c>
      <c r="Z332" s="82">
        <f t="shared" si="5249"/>
        <v>0</v>
      </c>
      <c r="AA332" s="82">
        <f t="shared" si="5249"/>
        <v>0</v>
      </c>
      <c r="AB332" s="82">
        <f t="shared" si="5249"/>
        <v>0</v>
      </c>
      <c r="AC332" s="82">
        <f t="shared" si="5249"/>
        <v>0</v>
      </c>
      <c r="AD332" s="82">
        <f t="shared" si="5249"/>
        <v>0</v>
      </c>
      <c r="AE332" s="82">
        <f t="shared" si="5249"/>
        <v>0</v>
      </c>
      <c r="AF332" s="82">
        <f t="shared" si="5249"/>
        <v>0</v>
      </c>
      <c r="AG332" s="82">
        <f t="shared" si="5249"/>
        <v>0</v>
      </c>
      <c r="AH332" s="82">
        <f t="shared" si="5249"/>
        <v>0</v>
      </c>
      <c r="AI332" s="82">
        <f t="shared" si="5249"/>
        <v>0</v>
      </c>
      <c r="AJ332" s="82">
        <f t="shared" si="5249"/>
        <v>0</v>
      </c>
      <c r="AK332" s="82">
        <f t="shared" si="5249"/>
        <v>0</v>
      </c>
      <c r="AL332" s="82">
        <f t="shared" si="5249"/>
        <v>0</v>
      </c>
      <c r="AM332" s="82">
        <f t="shared" si="5249"/>
        <v>0</v>
      </c>
      <c r="AN332" s="82">
        <f t="shared" si="5249"/>
        <v>0</v>
      </c>
      <c r="AO332" s="82">
        <f t="shared" si="5249"/>
        <v>0</v>
      </c>
      <c r="AP332" s="82">
        <f t="shared" ref="AP332:BU332" si="5250">SUM(AP256,AP279,AP299,AP327)</f>
        <v>0</v>
      </c>
      <c r="AQ332" s="82">
        <f t="shared" si="5250"/>
        <v>0</v>
      </c>
      <c r="AR332" s="82">
        <f t="shared" si="5250"/>
        <v>0</v>
      </c>
      <c r="AS332" s="82">
        <f t="shared" si="5250"/>
        <v>0</v>
      </c>
      <c r="AT332" s="82">
        <f t="shared" si="5250"/>
        <v>0</v>
      </c>
      <c r="AU332" s="82">
        <f t="shared" si="5250"/>
        <v>0</v>
      </c>
      <c r="AV332" s="82">
        <f t="shared" si="5250"/>
        <v>0</v>
      </c>
      <c r="AW332" s="82">
        <f t="shared" si="5250"/>
        <v>0</v>
      </c>
      <c r="AX332" s="82">
        <f t="shared" si="5250"/>
        <v>0</v>
      </c>
      <c r="AY332" s="82">
        <f t="shared" si="5250"/>
        <v>0</v>
      </c>
      <c r="AZ332" s="82">
        <f t="shared" si="5250"/>
        <v>0</v>
      </c>
      <c r="BA332" s="82">
        <f t="shared" si="5250"/>
        <v>0</v>
      </c>
      <c r="BB332" s="82">
        <f t="shared" si="5250"/>
        <v>0</v>
      </c>
      <c r="BC332" s="82">
        <f t="shared" si="5250"/>
        <v>0</v>
      </c>
      <c r="BD332" s="82">
        <f t="shared" si="5250"/>
        <v>0</v>
      </c>
      <c r="BE332" s="82">
        <f t="shared" si="5250"/>
        <v>0</v>
      </c>
      <c r="BF332" s="82">
        <f t="shared" si="5250"/>
        <v>0</v>
      </c>
      <c r="BG332" s="82">
        <f t="shared" si="5250"/>
        <v>0</v>
      </c>
      <c r="BH332" s="82">
        <f t="shared" si="5250"/>
        <v>0</v>
      </c>
      <c r="BI332" s="82">
        <f t="shared" si="5250"/>
        <v>0</v>
      </c>
      <c r="BJ332" s="82">
        <f t="shared" si="5250"/>
        <v>0</v>
      </c>
      <c r="BK332" s="82">
        <f t="shared" si="5250"/>
        <v>0</v>
      </c>
      <c r="BL332" s="82">
        <f t="shared" si="5250"/>
        <v>0</v>
      </c>
      <c r="BM332" s="82">
        <f t="shared" si="5250"/>
        <v>0</v>
      </c>
      <c r="BN332" s="82">
        <f t="shared" si="5250"/>
        <v>0</v>
      </c>
      <c r="BO332" s="82">
        <f t="shared" si="5250"/>
        <v>0</v>
      </c>
      <c r="BP332" s="82">
        <f t="shared" si="5250"/>
        <v>0</v>
      </c>
      <c r="BQ332" s="82">
        <f t="shared" si="5250"/>
        <v>0</v>
      </c>
      <c r="BR332" s="82">
        <f t="shared" si="5250"/>
        <v>0</v>
      </c>
      <c r="BS332" s="82">
        <f t="shared" si="5250"/>
        <v>0</v>
      </c>
      <c r="BT332" s="82">
        <f t="shared" si="5250"/>
        <v>0</v>
      </c>
      <c r="BU332" s="82">
        <f t="shared" si="5250"/>
        <v>0</v>
      </c>
      <c r="BV332" s="82">
        <f t="shared" ref="BV332:DA332" si="5251">SUM(BV256,BV279,BV299,BV327)</f>
        <v>0</v>
      </c>
      <c r="BW332" s="82">
        <f t="shared" si="5251"/>
        <v>0</v>
      </c>
      <c r="BX332" s="82">
        <f t="shared" si="5251"/>
        <v>0</v>
      </c>
      <c r="BY332" s="82">
        <f t="shared" si="5251"/>
        <v>0</v>
      </c>
      <c r="BZ332" s="82">
        <f t="shared" si="5251"/>
        <v>0</v>
      </c>
      <c r="CA332" s="82">
        <f t="shared" si="5251"/>
        <v>0</v>
      </c>
      <c r="CB332" s="82">
        <f t="shared" si="5251"/>
        <v>0</v>
      </c>
      <c r="CC332" s="82">
        <f t="shared" si="5251"/>
        <v>0</v>
      </c>
      <c r="CD332" s="82">
        <f t="shared" si="5251"/>
        <v>0</v>
      </c>
      <c r="CE332" s="82">
        <f t="shared" si="5251"/>
        <v>0</v>
      </c>
      <c r="CF332" s="82">
        <f t="shared" si="5251"/>
        <v>0</v>
      </c>
      <c r="CG332" s="82">
        <f t="shared" si="5251"/>
        <v>0</v>
      </c>
      <c r="CH332" s="82">
        <f t="shared" si="5251"/>
        <v>0</v>
      </c>
      <c r="CI332" s="82">
        <f t="shared" si="5251"/>
        <v>0</v>
      </c>
      <c r="CJ332" s="82">
        <f t="shared" si="5251"/>
        <v>0</v>
      </c>
      <c r="CK332" s="82">
        <f t="shared" si="5251"/>
        <v>0</v>
      </c>
      <c r="CL332" s="82">
        <f t="shared" si="5251"/>
        <v>0</v>
      </c>
      <c r="CM332" s="82">
        <f t="shared" si="5251"/>
        <v>0</v>
      </c>
      <c r="CN332" s="82">
        <f t="shared" si="5251"/>
        <v>0</v>
      </c>
      <c r="CO332" s="82">
        <f t="shared" si="5251"/>
        <v>0</v>
      </c>
      <c r="CP332" s="82">
        <f t="shared" si="5251"/>
        <v>0</v>
      </c>
      <c r="CQ332" s="82">
        <f t="shared" si="5251"/>
        <v>0</v>
      </c>
      <c r="CR332" s="82">
        <f t="shared" si="5251"/>
        <v>0</v>
      </c>
      <c r="CS332" s="82">
        <f t="shared" si="5251"/>
        <v>0</v>
      </c>
      <c r="CT332" s="82">
        <f t="shared" si="5251"/>
        <v>0</v>
      </c>
      <c r="CU332" s="82">
        <f t="shared" si="5251"/>
        <v>0</v>
      </c>
      <c r="CV332" s="82">
        <f t="shared" si="5251"/>
        <v>0</v>
      </c>
      <c r="CW332" s="82">
        <f t="shared" si="5251"/>
        <v>0</v>
      </c>
      <c r="CX332" s="82">
        <f t="shared" si="5251"/>
        <v>0</v>
      </c>
      <c r="CY332" s="82">
        <f t="shared" si="5251"/>
        <v>0</v>
      </c>
      <c r="CZ332" s="82">
        <f t="shared" si="5251"/>
        <v>0</v>
      </c>
      <c r="DA332" s="82">
        <f t="shared" si="5251"/>
        <v>0</v>
      </c>
      <c r="DB332" s="82">
        <f t="shared" ref="DB332:EB332" si="5252">SUM(DB256,DB279,DB299,DB327)</f>
        <v>0</v>
      </c>
      <c r="DC332" s="82">
        <f t="shared" si="5252"/>
        <v>0</v>
      </c>
      <c r="DD332" s="82">
        <f t="shared" si="5252"/>
        <v>0</v>
      </c>
      <c r="DE332" s="82">
        <f t="shared" si="5252"/>
        <v>0</v>
      </c>
      <c r="DF332" s="82">
        <f t="shared" si="5252"/>
        <v>0</v>
      </c>
      <c r="DG332" s="82">
        <f t="shared" si="5252"/>
        <v>0</v>
      </c>
      <c r="DH332" s="82">
        <f t="shared" si="5252"/>
        <v>0</v>
      </c>
      <c r="DI332" s="82">
        <f t="shared" si="5252"/>
        <v>0</v>
      </c>
      <c r="DJ332" s="82">
        <f t="shared" si="5252"/>
        <v>0</v>
      </c>
      <c r="DK332" s="82">
        <f t="shared" si="5252"/>
        <v>0</v>
      </c>
      <c r="DL332" s="82">
        <f t="shared" si="5252"/>
        <v>0</v>
      </c>
      <c r="DM332" s="82">
        <f t="shared" si="5252"/>
        <v>0</v>
      </c>
      <c r="DN332" s="82">
        <f t="shared" si="5252"/>
        <v>0</v>
      </c>
      <c r="DO332" s="82">
        <f t="shared" si="5252"/>
        <v>0</v>
      </c>
      <c r="DP332" s="82">
        <f t="shared" si="5252"/>
        <v>0</v>
      </c>
      <c r="DQ332" s="82">
        <f t="shared" si="5252"/>
        <v>0</v>
      </c>
      <c r="DR332" s="82">
        <f t="shared" si="5252"/>
        <v>0</v>
      </c>
      <c r="DS332" s="82">
        <f t="shared" si="5252"/>
        <v>0</v>
      </c>
      <c r="DT332" s="82">
        <f t="shared" si="5252"/>
        <v>0</v>
      </c>
      <c r="DU332" s="82">
        <f t="shared" si="5252"/>
        <v>0</v>
      </c>
      <c r="DV332" s="82">
        <f t="shared" si="5252"/>
        <v>0</v>
      </c>
      <c r="DW332" s="82">
        <f t="shared" si="5252"/>
        <v>0</v>
      </c>
      <c r="DX332" s="82">
        <f t="shared" si="5252"/>
        <v>0</v>
      </c>
      <c r="DY332" s="82">
        <f t="shared" si="5252"/>
        <v>0</v>
      </c>
      <c r="DZ332" s="82">
        <f t="shared" si="5252"/>
        <v>0</v>
      </c>
      <c r="EA332" s="82">
        <f t="shared" si="5252"/>
        <v>0</v>
      </c>
      <c r="EB332" s="82">
        <f t="shared" si="5252"/>
        <v>0</v>
      </c>
    </row>
    <row r="333" spans="1:132" ht="13" x14ac:dyDescent="0.25">
      <c r="A333" s="59">
        <f>IF(ROUND(SUM(H265,H286,H308,H327)-H333,2)=0,0,1)</f>
        <v>0</v>
      </c>
      <c r="C333" s="32" t="s">
        <v>502</v>
      </c>
      <c r="G333" s="52" t="s">
        <v>220</v>
      </c>
      <c r="H333" s="46">
        <f t="shared" si="5248"/>
        <v>0</v>
      </c>
      <c r="J333" s="82">
        <f t="shared" ref="J333:AO333" si="5253">SUM(J265,J286,J308,J327)</f>
        <v>0</v>
      </c>
      <c r="K333" s="82">
        <f t="shared" si="5253"/>
        <v>0</v>
      </c>
      <c r="L333" s="82">
        <f t="shared" si="5253"/>
        <v>0</v>
      </c>
      <c r="M333" s="82">
        <f t="shared" si="5253"/>
        <v>0</v>
      </c>
      <c r="N333" s="82">
        <f t="shared" si="5253"/>
        <v>0</v>
      </c>
      <c r="O333" s="82">
        <f t="shared" si="5253"/>
        <v>0</v>
      </c>
      <c r="P333" s="82">
        <f t="shared" si="5253"/>
        <v>0</v>
      </c>
      <c r="Q333" s="82">
        <f t="shared" si="5253"/>
        <v>0</v>
      </c>
      <c r="R333" s="82">
        <f t="shared" si="5253"/>
        <v>0</v>
      </c>
      <c r="S333" s="82">
        <f t="shared" si="5253"/>
        <v>0</v>
      </c>
      <c r="T333" s="82">
        <f t="shared" si="5253"/>
        <v>0</v>
      </c>
      <c r="U333" s="82">
        <f t="shared" si="5253"/>
        <v>0</v>
      </c>
      <c r="V333" s="82">
        <f t="shared" si="5253"/>
        <v>0</v>
      </c>
      <c r="W333" s="82">
        <f t="shared" si="5253"/>
        <v>0</v>
      </c>
      <c r="X333" s="82">
        <f t="shared" si="5253"/>
        <v>0</v>
      </c>
      <c r="Y333" s="82">
        <f t="shared" si="5253"/>
        <v>0</v>
      </c>
      <c r="Z333" s="82">
        <f t="shared" si="5253"/>
        <v>0</v>
      </c>
      <c r="AA333" s="82">
        <f t="shared" si="5253"/>
        <v>0</v>
      </c>
      <c r="AB333" s="82">
        <f t="shared" si="5253"/>
        <v>0</v>
      </c>
      <c r="AC333" s="82">
        <f t="shared" si="5253"/>
        <v>0</v>
      </c>
      <c r="AD333" s="82">
        <f t="shared" si="5253"/>
        <v>0</v>
      </c>
      <c r="AE333" s="82">
        <f t="shared" si="5253"/>
        <v>0</v>
      </c>
      <c r="AF333" s="82">
        <f t="shared" si="5253"/>
        <v>0</v>
      </c>
      <c r="AG333" s="82">
        <f t="shared" si="5253"/>
        <v>0</v>
      </c>
      <c r="AH333" s="82">
        <f t="shared" si="5253"/>
        <v>0</v>
      </c>
      <c r="AI333" s="82">
        <f t="shared" si="5253"/>
        <v>0</v>
      </c>
      <c r="AJ333" s="82">
        <f t="shared" si="5253"/>
        <v>0</v>
      </c>
      <c r="AK333" s="82">
        <f t="shared" si="5253"/>
        <v>0</v>
      </c>
      <c r="AL333" s="82">
        <f t="shared" si="5253"/>
        <v>0</v>
      </c>
      <c r="AM333" s="82">
        <f t="shared" si="5253"/>
        <v>0</v>
      </c>
      <c r="AN333" s="82">
        <f t="shared" si="5253"/>
        <v>0</v>
      </c>
      <c r="AO333" s="82">
        <f t="shared" si="5253"/>
        <v>0</v>
      </c>
      <c r="AP333" s="82">
        <f t="shared" ref="AP333:BU333" si="5254">SUM(AP265,AP286,AP308,AP327)</f>
        <v>0</v>
      </c>
      <c r="AQ333" s="82">
        <f t="shared" si="5254"/>
        <v>0</v>
      </c>
      <c r="AR333" s="82">
        <f t="shared" si="5254"/>
        <v>0</v>
      </c>
      <c r="AS333" s="82">
        <f t="shared" si="5254"/>
        <v>0</v>
      </c>
      <c r="AT333" s="82">
        <f t="shared" si="5254"/>
        <v>0</v>
      </c>
      <c r="AU333" s="82">
        <f t="shared" si="5254"/>
        <v>0</v>
      </c>
      <c r="AV333" s="82">
        <f t="shared" si="5254"/>
        <v>0</v>
      </c>
      <c r="AW333" s="82">
        <f t="shared" si="5254"/>
        <v>0</v>
      </c>
      <c r="AX333" s="82">
        <f t="shared" si="5254"/>
        <v>0</v>
      </c>
      <c r="AY333" s="82">
        <f t="shared" si="5254"/>
        <v>0</v>
      </c>
      <c r="AZ333" s="82">
        <f t="shared" si="5254"/>
        <v>0</v>
      </c>
      <c r="BA333" s="82">
        <f t="shared" si="5254"/>
        <v>0</v>
      </c>
      <c r="BB333" s="82">
        <f t="shared" si="5254"/>
        <v>0</v>
      </c>
      <c r="BC333" s="82">
        <f t="shared" si="5254"/>
        <v>0</v>
      </c>
      <c r="BD333" s="82">
        <f t="shared" si="5254"/>
        <v>0</v>
      </c>
      <c r="BE333" s="82">
        <f t="shared" si="5254"/>
        <v>0</v>
      </c>
      <c r="BF333" s="82">
        <f t="shared" si="5254"/>
        <v>0</v>
      </c>
      <c r="BG333" s="82">
        <f t="shared" si="5254"/>
        <v>0</v>
      </c>
      <c r="BH333" s="82">
        <f t="shared" si="5254"/>
        <v>0</v>
      </c>
      <c r="BI333" s="82">
        <f t="shared" si="5254"/>
        <v>0</v>
      </c>
      <c r="BJ333" s="82">
        <f t="shared" si="5254"/>
        <v>0</v>
      </c>
      <c r="BK333" s="82">
        <f t="shared" si="5254"/>
        <v>0</v>
      </c>
      <c r="BL333" s="82">
        <f t="shared" si="5254"/>
        <v>0</v>
      </c>
      <c r="BM333" s="82">
        <f t="shared" si="5254"/>
        <v>0</v>
      </c>
      <c r="BN333" s="82">
        <f t="shared" si="5254"/>
        <v>0</v>
      </c>
      <c r="BO333" s="82">
        <f t="shared" si="5254"/>
        <v>0</v>
      </c>
      <c r="BP333" s="82">
        <f t="shared" si="5254"/>
        <v>0</v>
      </c>
      <c r="BQ333" s="82">
        <f t="shared" si="5254"/>
        <v>0</v>
      </c>
      <c r="BR333" s="82">
        <f t="shared" si="5254"/>
        <v>0</v>
      </c>
      <c r="BS333" s="82">
        <f t="shared" si="5254"/>
        <v>0</v>
      </c>
      <c r="BT333" s="82">
        <f t="shared" si="5254"/>
        <v>0</v>
      </c>
      <c r="BU333" s="82">
        <f t="shared" si="5254"/>
        <v>0</v>
      </c>
      <c r="BV333" s="82">
        <f t="shared" ref="BV333:DA333" si="5255">SUM(BV265,BV286,BV308,BV327)</f>
        <v>0</v>
      </c>
      <c r="BW333" s="82">
        <f t="shared" si="5255"/>
        <v>0</v>
      </c>
      <c r="BX333" s="82">
        <f t="shared" si="5255"/>
        <v>0</v>
      </c>
      <c r="BY333" s="82">
        <f t="shared" si="5255"/>
        <v>0</v>
      </c>
      <c r="BZ333" s="82">
        <f t="shared" si="5255"/>
        <v>0</v>
      </c>
      <c r="CA333" s="82">
        <f t="shared" si="5255"/>
        <v>0</v>
      </c>
      <c r="CB333" s="82">
        <f t="shared" si="5255"/>
        <v>0</v>
      </c>
      <c r="CC333" s="82">
        <f t="shared" si="5255"/>
        <v>0</v>
      </c>
      <c r="CD333" s="82">
        <f t="shared" si="5255"/>
        <v>0</v>
      </c>
      <c r="CE333" s="82">
        <f t="shared" si="5255"/>
        <v>0</v>
      </c>
      <c r="CF333" s="82">
        <f t="shared" si="5255"/>
        <v>0</v>
      </c>
      <c r="CG333" s="82">
        <f t="shared" si="5255"/>
        <v>0</v>
      </c>
      <c r="CH333" s="82">
        <f t="shared" si="5255"/>
        <v>0</v>
      </c>
      <c r="CI333" s="82">
        <f t="shared" si="5255"/>
        <v>0</v>
      </c>
      <c r="CJ333" s="82">
        <f t="shared" si="5255"/>
        <v>0</v>
      </c>
      <c r="CK333" s="82">
        <f t="shared" si="5255"/>
        <v>0</v>
      </c>
      <c r="CL333" s="82">
        <f t="shared" si="5255"/>
        <v>0</v>
      </c>
      <c r="CM333" s="82">
        <f t="shared" si="5255"/>
        <v>0</v>
      </c>
      <c r="CN333" s="82">
        <f t="shared" si="5255"/>
        <v>0</v>
      </c>
      <c r="CO333" s="82">
        <f t="shared" si="5255"/>
        <v>0</v>
      </c>
      <c r="CP333" s="82">
        <f t="shared" si="5255"/>
        <v>0</v>
      </c>
      <c r="CQ333" s="82">
        <f t="shared" si="5255"/>
        <v>0</v>
      </c>
      <c r="CR333" s="82">
        <f t="shared" si="5255"/>
        <v>0</v>
      </c>
      <c r="CS333" s="82">
        <f t="shared" si="5255"/>
        <v>0</v>
      </c>
      <c r="CT333" s="82">
        <f t="shared" si="5255"/>
        <v>0</v>
      </c>
      <c r="CU333" s="82">
        <f t="shared" si="5255"/>
        <v>0</v>
      </c>
      <c r="CV333" s="82">
        <f t="shared" si="5255"/>
        <v>0</v>
      </c>
      <c r="CW333" s="82">
        <f t="shared" si="5255"/>
        <v>0</v>
      </c>
      <c r="CX333" s="82">
        <f t="shared" si="5255"/>
        <v>0</v>
      </c>
      <c r="CY333" s="82">
        <f t="shared" si="5255"/>
        <v>0</v>
      </c>
      <c r="CZ333" s="82">
        <f t="shared" si="5255"/>
        <v>0</v>
      </c>
      <c r="DA333" s="82">
        <f t="shared" si="5255"/>
        <v>0</v>
      </c>
      <c r="DB333" s="82">
        <f t="shared" ref="DB333:EB333" si="5256">SUM(DB265,DB286,DB308,DB327)</f>
        <v>0</v>
      </c>
      <c r="DC333" s="82">
        <f t="shared" si="5256"/>
        <v>0</v>
      </c>
      <c r="DD333" s="82">
        <f t="shared" si="5256"/>
        <v>0</v>
      </c>
      <c r="DE333" s="82">
        <f t="shared" si="5256"/>
        <v>0</v>
      </c>
      <c r="DF333" s="82">
        <f t="shared" si="5256"/>
        <v>0</v>
      </c>
      <c r="DG333" s="82">
        <f t="shared" si="5256"/>
        <v>0</v>
      </c>
      <c r="DH333" s="82">
        <f t="shared" si="5256"/>
        <v>0</v>
      </c>
      <c r="DI333" s="82">
        <f t="shared" si="5256"/>
        <v>0</v>
      </c>
      <c r="DJ333" s="82">
        <f t="shared" si="5256"/>
        <v>0</v>
      </c>
      <c r="DK333" s="82">
        <f t="shared" si="5256"/>
        <v>0</v>
      </c>
      <c r="DL333" s="82">
        <f t="shared" si="5256"/>
        <v>0</v>
      </c>
      <c r="DM333" s="82">
        <f t="shared" si="5256"/>
        <v>0</v>
      </c>
      <c r="DN333" s="82">
        <f t="shared" si="5256"/>
        <v>0</v>
      </c>
      <c r="DO333" s="82">
        <f t="shared" si="5256"/>
        <v>0</v>
      </c>
      <c r="DP333" s="82">
        <f t="shared" si="5256"/>
        <v>0</v>
      </c>
      <c r="DQ333" s="82">
        <f t="shared" si="5256"/>
        <v>0</v>
      </c>
      <c r="DR333" s="82">
        <f t="shared" si="5256"/>
        <v>0</v>
      </c>
      <c r="DS333" s="82">
        <f t="shared" si="5256"/>
        <v>0</v>
      </c>
      <c r="DT333" s="82">
        <f t="shared" si="5256"/>
        <v>0</v>
      </c>
      <c r="DU333" s="82">
        <f t="shared" si="5256"/>
        <v>0</v>
      </c>
      <c r="DV333" s="82">
        <f t="shared" si="5256"/>
        <v>0</v>
      </c>
      <c r="DW333" s="82">
        <f t="shared" si="5256"/>
        <v>0</v>
      </c>
      <c r="DX333" s="82">
        <f t="shared" si="5256"/>
        <v>0</v>
      </c>
      <c r="DY333" s="82">
        <f t="shared" si="5256"/>
        <v>0</v>
      </c>
      <c r="DZ333" s="82">
        <f t="shared" si="5256"/>
        <v>0</v>
      </c>
      <c r="EA333" s="82">
        <f t="shared" si="5256"/>
        <v>0</v>
      </c>
      <c r="EB333" s="82">
        <f t="shared" si="5256"/>
        <v>0</v>
      </c>
    </row>
    <row r="334" spans="1:132" ht="13" x14ac:dyDescent="0.25">
      <c r="A334" s="59">
        <f>IF(ROUND(SUM(H273,H293,H317,H327)-H334,2)=0,0,1)</f>
        <v>0</v>
      </c>
      <c r="C334" s="32" t="s">
        <v>504</v>
      </c>
      <c r="G334" s="52" t="s">
        <v>220</v>
      </c>
      <c r="H334" s="46">
        <f t="shared" si="5248"/>
        <v>0</v>
      </c>
      <c r="J334" s="82">
        <f t="shared" ref="J334:AO334" si="5257">SUM(J273,J293,J317,J327)</f>
        <v>0</v>
      </c>
      <c r="K334" s="82">
        <f t="shared" si="5257"/>
        <v>0</v>
      </c>
      <c r="L334" s="82">
        <f t="shared" si="5257"/>
        <v>0</v>
      </c>
      <c r="M334" s="82">
        <f t="shared" si="5257"/>
        <v>0</v>
      </c>
      <c r="N334" s="82">
        <f t="shared" si="5257"/>
        <v>0</v>
      </c>
      <c r="O334" s="82">
        <f t="shared" si="5257"/>
        <v>0</v>
      </c>
      <c r="P334" s="82">
        <f t="shared" si="5257"/>
        <v>0</v>
      </c>
      <c r="Q334" s="82">
        <f t="shared" si="5257"/>
        <v>0</v>
      </c>
      <c r="R334" s="82">
        <f t="shared" si="5257"/>
        <v>0</v>
      </c>
      <c r="S334" s="82">
        <f t="shared" si="5257"/>
        <v>0</v>
      </c>
      <c r="T334" s="82">
        <f t="shared" si="5257"/>
        <v>0</v>
      </c>
      <c r="U334" s="82">
        <f t="shared" si="5257"/>
        <v>0</v>
      </c>
      <c r="V334" s="82">
        <f t="shared" si="5257"/>
        <v>0</v>
      </c>
      <c r="W334" s="82">
        <f t="shared" si="5257"/>
        <v>0</v>
      </c>
      <c r="X334" s="82">
        <f t="shared" si="5257"/>
        <v>0</v>
      </c>
      <c r="Y334" s="82">
        <f t="shared" si="5257"/>
        <v>0</v>
      </c>
      <c r="Z334" s="82">
        <f t="shared" si="5257"/>
        <v>0</v>
      </c>
      <c r="AA334" s="82">
        <f t="shared" si="5257"/>
        <v>0</v>
      </c>
      <c r="AB334" s="82">
        <f t="shared" si="5257"/>
        <v>0</v>
      </c>
      <c r="AC334" s="82">
        <f t="shared" si="5257"/>
        <v>0</v>
      </c>
      <c r="AD334" s="82">
        <f t="shared" si="5257"/>
        <v>0</v>
      </c>
      <c r="AE334" s="82">
        <f t="shared" si="5257"/>
        <v>0</v>
      </c>
      <c r="AF334" s="82">
        <f t="shared" si="5257"/>
        <v>0</v>
      </c>
      <c r="AG334" s="82">
        <f t="shared" si="5257"/>
        <v>0</v>
      </c>
      <c r="AH334" s="82">
        <f t="shared" si="5257"/>
        <v>0</v>
      </c>
      <c r="AI334" s="82">
        <f t="shared" si="5257"/>
        <v>0</v>
      </c>
      <c r="AJ334" s="82">
        <f t="shared" si="5257"/>
        <v>0</v>
      </c>
      <c r="AK334" s="82">
        <f t="shared" si="5257"/>
        <v>0</v>
      </c>
      <c r="AL334" s="82">
        <f t="shared" si="5257"/>
        <v>0</v>
      </c>
      <c r="AM334" s="82">
        <f t="shared" si="5257"/>
        <v>0</v>
      </c>
      <c r="AN334" s="82">
        <f t="shared" si="5257"/>
        <v>0</v>
      </c>
      <c r="AO334" s="82">
        <f t="shared" si="5257"/>
        <v>0</v>
      </c>
      <c r="AP334" s="82">
        <f t="shared" ref="AP334:BU334" si="5258">SUM(AP273,AP293,AP317,AP327)</f>
        <v>0</v>
      </c>
      <c r="AQ334" s="82">
        <f t="shared" si="5258"/>
        <v>0</v>
      </c>
      <c r="AR334" s="82">
        <f t="shared" si="5258"/>
        <v>0</v>
      </c>
      <c r="AS334" s="82">
        <f t="shared" si="5258"/>
        <v>0</v>
      </c>
      <c r="AT334" s="82">
        <f t="shared" si="5258"/>
        <v>0</v>
      </c>
      <c r="AU334" s="82">
        <f t="shared" si="5258"/>
        <v>0</v>
      </c>
      <c r="AV334" s="82">
        <f t="shared" si="5258"/>
        <v>0</v>
      </c>
      <c r="AW334" s="82">
        <f t="shared" si="5258"/>
        <v>0</v>
      </c>
      <c r="AX334" s="82">
        <f t="shared" si="5258"/>
        <v>0</v>
      </c>
      <c r="AY334" s="82">
        <f t="shared" si="5258"/>
        <v>0</v>
      </c>
      <c r="AZ334" s="82">
        <f t="shared" si="5258"/>
        <v>0</v>
      </c>
      <c r="BA334" s="82">
        <f t="shared" si="5258"/>
        <v>0</v>
      </c>
      <c r="BB334" s="82">
        <f t="shared" si="5258"/>
        <v>0</v>
      </c>
      <c r="BC334" s="82">
        <f t="shared" si="5258"/>
        <v>0</v>
      </c>
      <c r="BD334" s="82">
        <f t="shared" si="5258"/>
        <v>0</v>
      </c>
      <c r="BE334" s="82">
        <f t="shared" si="5258"/>
        <v>0</v>
      </c>
      <c r="BF334" s="82">
        <f t="shared" si="5258"/>
        <v>0</v>
      </c>
      <c r="BG334" s="82">
        <f t="shared" si="5258"/>
        <v>0</v>
      </c>
      <c r="BH334" s="82">
        <f t="shared" si="5258"/>
        <v>0</v>
      </c>
      <c r="BI334" s="82">
        <f t="shared" si="5258"/>
        <v>0</v>
      </c>
      <c r="BJ334" s="82">
        <f t="shared" si="5258"/>
        <v>0</v>
      </c>
      <c r="BK334" s="82">
        <f t="shared" si="5258"/>
        <v>0</v>
      </c>
      <c r="BL334" s="82">
        <f t="shared" si="5258"/>
        <v>0</v>
      </c>
      <c r="BM334" s="82">
        <f t="shared" si="5258"/>
        <v>0</v>
      </c>
      <c r="BN334" s="82">
        <f t="shared" si="5258"/>
        <v>0</v>
      </c>
      <c r="BO334" s="82">
        <f t="shared" si="5258"/>
        <v>0</v>
      </c>
      <c r="BP334" s="82">
        <f t="shared" si="5258"/>
        <v>0</v>
      </c>
      <c r="BQ334" s="82">
        <f t="shared" si="5258"/>
        <v>0</v>
      </c>
      <c r="BR334" s="82">
        <f t="shared" si="5258"/>
        <v>0</v>
      </c>
      <c r="BS334" s="82">
        <f t="shared" si="5258"/>
        <v>0</v>
      </c>
      <c r="BT334" s="82">
        <f t="shared" si="5258"/>
        <v>0</v>
      </c>
      <c r="BU334" s="82">
        <f t="shared" si="5258"/>
        <v>0</v>
      </c>
      <c r="BV334" s="82">
        <f t="shared" ref="BV334:DA334" si="5259">SUM(BV273,BV293,BV317,BV327)</f>
        <v>0</v>
      </c>
      <c r="BW334" s="82">
        <f t="shared" si="5259"/>
        <v>0</v>
      </c>
      <c r="BX334" s="82">
        <f t="shared" si="5259"/>
        <v>0</v>
      </c>
      <c r="BY334" s="82">
        <f t="shared" si="5259"/>
        <v>0</v>
      </c>
      <c r="BZ334" s="82">
        <f t="shared" si="5259"/>
        <v>0</v>
      </c>
      <c r="CA334" s="82">
        <f t="shared" si="5259"/>
        <v>0</v>
      </c>
      <c r="CB334" s="82">
        <f t="shared" si="5259"/>
        <v>0</v>
      </c>
      <c r="CC334" s="82">
        <f t="shared" si="5259"/>
        <v>0</v>
      </c>
      <c r="CD334" s="82">
        <f t="shared" si="5259"/>
        <v>0</v>
      </c>
      <c r="CE334" s="82">
        <f t="shared" si="5259"/>
        <v>0</v>
      </c>
      <c r="CF334" s="82">
        <f t="shared" si="5259"/>
        <v>0</v>
      </c>
      <c r="CG334" s="82">
        <f t="shared" si="5259"/>
        <v>0</v>
      </c>
      <c r="CH334" s="82">
        <f t="shared" si="5259"/>
        <v>0</v>
      </c>
      <c r="CI334" s="82">
        <f t="shared" si="5259"/>
        <v>0</v>
      </c>
      <c r="CJ334" s="82">
        <f t="shared" si="5259"/>
        <v>0</v>
      </c>
      <c r="CK334" s="82">
        <f t="shared" si="5259"/>
        <v>0</v>
      </c>
      <c r="CL334" s="82">
        <f t="shared" si="5259"/>
        <v>0</v>
      </c>
      <c r="CM334" s="82">
        <f t="shared" si="5259"/>
        <v>0</v>
      </c>
      <c r="CN334" s="82">
        <f t="shared" si="5259"/>
        <v>0</v>
      </c>
      <c r="CO334" s="82">
        <f t="shared" si="5259"/>
        <v>0</v>
      </c>
      <c r="CP334" s="82">
        <f t="shared" si="5259"/>
        <v>0</v>
      </c>
      <c r="CQ334" s="82">
        <f t="shared" si="5259"/>
        <v>0</v>
      </c>
      <c r="CR334" s="82">
        <f t="shared" si="5259"/>
        <v>0</v>
      </c>
      <c r="CS334" s="82">
        <f t="shared" si="5259"/>
        <v>0</v>
      </c>
      <c r="CT334" s="82">
        <f t="shared" si="5259"/>
        <v>0</v>
      </c>
      <c r="CU334" s="82">
        <f t="shared" si="5259"/>
        <v>0</v>
      </c>
      <c r="CV334" s="82">
        <f t="shared" si="5259"/>
        <v>0</v>
      </c>
      <c r="CW334" s="82">
        <f t="shared" si="5259"/>
        <v>0</v>
      </c>
      <c r="CX334" s="82">
        <f t="shared" si="5259"/>
        <v>0</v>
      </c>
      <c r="CY334" s="82">
        <f t="shared" si="5259"/>
        <v>0</v>
      </c>
      <c r="CZ334" s="82">
        <f t="shared" si="5259"/>
        <v>0</v>
      </c>
      <c r="DA334" s="82">
        <f t="shared" si="5259"/>
        <v>0</v>
      </c>
      <c r="DB334" s="82">
        <f t="shared" ref="DB334:EB334" si="5260">SUM(DB273,DB293,DB317,DB327)</f>
        <v>0</v>
      </c>
      <c r="DC334" s="82">
        <f t="shared" si="5260"/>
        <v>0</v>
      </c>
      <c r="DD334" s="82">
        <f t="shared" si="5260"/>
        <v>0</v>
      </c>
      <c r="DE334" s="82">
        <f t="shared" si="5260"/>
        <v>0</v>
      </c>
      <c r="DF334" s="82">
        <f t="shared" si="5260"/>
        <v>0</v>
      </c>
      <c r="DG334" s="82">
        <f t="shared" si="5260"/>
        <v>0</v>
      </c>
      <c r="DH334" s="82">
        <f t="shared" si="5260"/>
        <v>0</v>
      </c>
      <c r="DI334" s="82">
        <f t="shared" si="5260"/>
        <v>0</v>
      </c>
      <c r="DJ334" s="82">
        <f t="shared" si="5260"/>
        <v>0</v>
      </c>
      <c r="DK334" s="82">
        <f t="shared" si="5260"/>
        <v>0</v>
      </c>
      <c r="DL334" s="82">
        <f t="shared" si="5260"/>
        <v>0</v>
      </c>
      <c r="DM334" s="82">
        <f t="shared" si="5260"/>
        <v>0</v>
      </c>
      <c r="DN334" s="82">
        <f t="shared" si="5260"/>
        <v>0</v>
      </c>
      <c r="DO334" s="82">
        <f t="shared" si="5260"/>
        <v>0</v>
      </c>
      <c r="DP334" s="82">
        <f t="shared" si="5260"/>
        <v>0</v>
      </c>
      <c r="DQ334" s="82">
        <f t="shared" si="5260"/>
        <v>0</v>
      </c>
      <c r="DR334" s="82">
        <f t="shared" si="5260"/>
        <v>0</v>
      </c>
      <c r="DS334" s="82">
        <f t="shared" si="5260"/>
        <v>0</v>
      </c>
      <c r="DT334" s="82">
        <f t="shared" si="5260"/>
        <v>0</v>
      </c>
      <c r="DU334" s="82">
        <f t="shared" si="5260"/>
        <v>0</v>
      </c>
      <c r="DV334" s="82">
        <f t="shared" si="5260"/>
        <v>0</v>
      </c>
      <c r="DW334" s="82">
        <f t="shared" si="5260"/>
        <v>0</v>
      </c>
      <c r="DX334" s="82">
        <f t="shared" si="5260"/>
        <v>0</v>
      </c>
      <c r="DY334" s="82">
        <f t="shared" si="5260"/>
        <v>0</v>
      </c>
      <c r="DZ334" s="82">
        <f t="shared" si="5260"/>
        <v>0</v>
      </c>
      <c r="EA334" s="82">
        <f t="shared" si="5260"/>
        <v>0</v>
      </c>
      <c r="EB334" s="82">
        <f t="shared" si="5260"/>
        <v>0</v>
      </c>
    </row>
    <row r="335" spans="1:132" ht="13" thickBot="1" x14ac:dyDescent="0.3">
      <c r="C335" s="32"/>
      <c r="G335" s="52"/>
      <c r="H335" s="29"/>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row>
    <row r="336" spans="1:132" ht="13.5" thickBot="1" x14ac:dyDescent="0.35">
      <c r="C336" s="351" t="s">
        <v>535</v>
      </c>
      <c r="D336" s="352"/>
      <c r="E336" s="352"/>
      <c r="F336" s="352"/>
      <c r="G336" s="361" t="s">
        <v>220</v>
      </c>
      <c r="H336" s="369">
        <f>SUM(J336:EB336)</f>
        <v>0</v>
      </c>
      <c r="I336" s="352"/>
      <c r="J336" s="370">
        <f t="shared" ref="J336:AO336" si="5261">CHOOSE(Scenario,J332,J333,J334)</f>
        <v>0</v>
      </c>
      <c r="K336" s="370">
        <f t="shared" si="5261"/>
        <v>0</v>
      </c>
      <c r="L336" s="370">
        <f t="shared" si="5261"/>
        <v>0</v>
      </c>
      <c r="M336" s="370">
        <f t="shared" si="5261"/>
        <v>0</v>
      </c>
      <c r="N336" s="370">
        <f t="shared" si="5261"/>
        <v>0</v>
      </c>
      <c r="O336" s="370">
        <f t="shared" si="5261"/>
        <v>0</v>
      </c>
      <c r="P336" s="370">
        <f t="shared" si="5261"/>
        <v>0</v>
      </c>
      <c r="Q336" s="370">
        <f t="shared" si="5261"/>
        <v>0</v>
      </c>
      <c r="R336" s="370">
        <f t="shared" si="5261"/>
        <v>0</v>
      </c>
      <c r="S336" s="370">
        <f t="shared" si="5261"/>
        <v>0</v>
      </c>
      <c r="T336" s="370">
        <f t="shared" si="5261"/>
        <v>0</v>
      </c>
      <c r="U336" s="370">
        <f t="shared" si="5261"/>
        <v>0</v>
      </c>
      <c r="V336" s="370">
        <f t="shared" si="5261"/>
        <v>0</v>
      </c>
      <c r="W336" s="370">
        <f t="shared" si="5261"/>
        <v>0</v>
      </c>
      <c r="X336" s="370">
        <f t="shared" si="5261"/>
        <v>0</v>
      </c>
      <c r="Y336" s="370">
        <f t="shared" si="5261"/>
        <v>0</v>
      </c>
      <c r="Z336" s="370">
        <f t="shared" si="5261"/>
        <v>0</v>
      </c>
      <c r="AA336" s="370">
        <f t="shared" si="5261"/>
        <v>0</v>
      </c>
      <c r="AB336" s="370">
        <f t="shared" si="5261"/>
        <v>0</v>
      </c>
      <c r="AC336" s="370">
        <f t="shared" si="5261"/>
        <v>0</v>
      </c>
      <c r="AD336" s="370">
        <f t="shared" si="5261"/>
        <v>0</v>
      </c>
      <c r="AE336" s="370">
        <f t="shared" si="5261"/>
        <v>0</v>
      </c>
      <c r="AF336" s="370">
        <f t="shared" si="5261"/>
        <v>0</v>
      </c>
      <c r="AG336" s="370">
        <f t="shared" si="5261"/>
        <v>0</v>
      </c>
      <c r="AH336" s="370">
        <f t="shared" si="5261"/>
        <v>0</v>
      </c>
      <c r="AI336" s="370">
        <f t="shared" si="5261"/>
        <v>0</v>
      </c>
      <c r="AJ336" s="370">
        <f t="shared" si="5261"/>
        <v>0</v>
      </c>
      <c r="AK336" s="370">
        <f t="shared" si="5261"/>
        <v>0</v>
      </c>
      <c r="AL336" s="370">
        <f t="shared" si="5261"/>
        <v>0</v>
      </c>
      <c r="AM336" s="370">
        <f t="shared" si="5261"/>
        <v>0</v>
      </c>
      <c r="AN336" s="370">
        <f t="shared" si="5261"/>
        <v>0</v>
      </c>
      <c r="AO336" s="370">
        <f t="shared" si="5261"/>
        <v>0</v>
      </c>
      <c r="AP336" s="370">
        <f t="shared" ref="AP336:BU336" si="5262">CHOOSE(Scenario,AP332,AP333,AP334)</f>
        <v>0</v>
      </c>
      <c r="AQ336" s="370">
        <f t="shared" si="5262"/>
        <v>0</v>
      </c>
      <c r="AR336" s="370">
        <f t="shared" si="5262"/>
        <v>0</v>
      </c>
      <c r="AS336" s="370">
        <f t="shared" si="5262"/>
        <v>0</v>
      </c>
      <c r="AT336" s="370">
        <f t="shared" si="5262"/>
        <v>0</v>
      </c>
      <c r="AU336" s="370">
        <f t="shared" si="5262"/>
        <v>0</v>
      </c>
      <c r="AV336" s="370">
        <f t="shared" si="5262"/>
        <v>0</v>
      </c>
      <c r="AW336" s="370">
        <f t="shared" si="5262"/>
        <v>0</v>
      </c>
      <c r="AX336" s="370">
        <f t="shared" si="5262"/>
        <v>0</v>
      </c>
      <c r="AY336" s="370">
        <f t="shared" si="5262"/>
        <v>0</v>
      </c>
      <c r="AZ336" s="370">
        <f t="shared" si="5262"/>
        <v>0</v>
      </c>
      <c r="BA336" s="370">
        <f t="shared" si="5262"/>
        <v>0</v>
      </c>
      <c r="BB336" s="370">
        <f t="shared" si="5262"/>
        <v>0</v>
      </c>
      <c r="BC336" s="370">
        <f t="shared" si="5262"/>
        <v>0</v>
      </c>
      <c r="BD336" s="370">
        <f t="shared" si="5262"/>
        <v>0</v>
      </c>
      <c r="BE336" s="370">
        <f t="shared" si="5262"/>
        <v>0</v>
      </c>
      <c r="BF336" s="370">
        <f t="shared" si="5262"/>
        <v>0</v>
      </c>
      <c r="BG336" s="370">
        <f t="shared" si="5262"/>
        <v>0</v>
      </c>
      <c r="BH336" s="370">
        <f t="shared" si="5262"/>
        <v>0</v>
      </c>
      <c r="BI336" s="370">
        <f t="shared" si="5262"/>
        <v>0</v>
      </c>
      <c r="BJ336" s="370">
        <f t="shared" si="5262"/>
        <v>0</v>
      </c>
      <c r="BK336" s="370">
        <f t="shared" si="5262"/>
        <v>0</v>
      </c>
      <c r="BL336" s="370">
        <f t="shared" si="5262"/>
        <v>0</v>
      </c>
      <c r="BM336" s="370">
        <f t="shared" si="5262"/>
        <v>0</v>
      </c>
      <c r="BN336" s="370">
        <f t="shared" si="5262"/>
        <v>0</v>
      </c>
      <c r="BO336" s="370">
        <f t="shared" si="5262"/>
        <v>0</v>
      </c>
      <c r="BP336" s="370">
        <f t="shared" si="5262"/>
        <v>0</v>
      </c>
      <c r="BQ336" s="370">
        <f t="shared" si="5262"/>
        <v>0</v>
      </c>
      <c r="BR336" s="370">
        <f t="shared" si="5262"/>
        <v>0</v>
      </c>
      <c r="BS336" s="370">
        <f t="shared" si="5262"/>
        <v>0</v>
      </c>
      <c r="BT336" s="370">
        <f t="shared" si="5262"/>
        <v>0</v>
      </c>
      <c r="BU336" s="370">
        <f t="shared" si="5262"/>
        <v>0</v>
      </c>
      <c r="BV336" s="370">
        <f t="shared" ref="BV336:DA336" si="5263">CHOOSE(Scenario,BV332,BV333,BV334)</f>
        <v>0</v>
      </c>
      <c r="BW336" s="370">
        <f t="shared" si="5263"/>
        <v>0</v>
      </c>
      <c r="BX336" s="370">
        <f t="shared" si="5263"/>
        <v>0</v>
      </c>
      <c r="BY336" s="370">
        <f t="shared" si="5263"/>
        <v>0</v>
      </c>
      <c r="BZ336" s="370">
        <f t="shared" si="5263"/>
        <v>0</v>
      </c>
      <c r="CA336" s="370">
        <f t="shared" si="5263"/>
        <v>0</v>
      </c>
      <c r="CB336" s="370">
        <f t="shared" si="5263"/>
        <v>0</v>
      </c>
      <c r="CC336" s="370">
        <f t="shared" si="5263"/>
        <v>0</v>
      </c>
      <c r="CD336" s="370">
        <f t="shared" si="5263"/>
        <v>0</v>
      </c>
      <c r="CE336" s="370">
        <f t="shared" si="5263"/>
        <v>0</v>
      </c>
      <c r="CF336" s="370">
        <f t="shared" si="5263"/>
        <v>0</v>
      </c>
      <c r="CG336" s="370">
        <f t="shared" si="5263"/>
        <v>0</v>
      </c>
      <c r="CH336" s="370">
        <f t="shared" si="5263"/>
        <v>0</v>
      </c>
      <c r="CI336" s="370">
        <f t="shared" si="5263"/>
        <v>0</v>
      </c>
      <c r="CJ336" s="370">
        <f t="shared" si="5263"/>
        <v>0</v>
      </c>
      <c r="CK336" s="370">
        <f t="shared" si="5263"/>
        <v>0</v>
      </c>
      <c r="CL336" s="370">
        <f t="shared" si="5263"/>
        <v>0</v>
      </c>
      <c r="CM336" s="370">
        <f t="shared" si="5263"/>
        <v>0</v>
      </c>
      <c r="CN336" s="370">
        <f t="shared" si="5263"/>
        <v>0</v>
      </c>
      <c r="CO336" s="370">
        <f t="shared" si="5263"/>
        <v>0</v>
      </c>
      <c r="CP336" s="370">
        <f t="shared" si="5263"/>
        <v>0</v>
      </c>
      <c r="CQ336" s="370">
        <f t="shared" si="5263"/>
        <v>0</v>
      </c>
      <c r="CR336" s="370">
        <f t="shared" si="5263"/>
        <v>0</v>
      </c>
      <c r="CS336" s="370">
        <f t="shared" si="5263"/>
        <v>0</v>
      </c>
      <c r="CT336" s="370">
        <f t="shared" si="5263"/>
        <v>0</v>
      </c>
      <c r="CU336" s="370">
        <f t="shared" si="5263"/>
        <v>0</v>
      </c>
      <c r="CV336" s="370">
        <f t="shared" si="5263"/>
        <v>0</v>
      </c>
      <c r="CW336" s="370">
        <f t="shared" si="5263"/>
        <v>0</v>
      </c>
      <c r="CX336" s="370">
        <f t="shared" si="5263"/>
        <v>0</v>
      </c>
      <c r="CY336" s="370">
        <f t="shared" si="5263"/>
        <v>0</v>
      </c>
      <c r="CZ336" s="370">
        <f t="shared" si="5263"/>
        <v>0</v>
      </c>
      <c r="DA336" s="370">
        <f t="shared" si="5263"/>
        <v>0</v>
      </c>
      <c r="DB336" s="370">
        <f t="shared" ref="DB336:EB336" si="5264">CHOOSE(Scenario,DB332,DB333,DB334)</f>
        <v>0</v>
      </c>
      <c r="DC336" s="370">
        <f t="shared" si="5264"/>
        <v>0</v>
      </c>
      <c r="DD336" s="370">
        <f t="shared" si="5264"/>
        <v>0</v>
      </c>
      <c r="DE336" s="370">
        <f t="shared" si="5264"/>
        <v>0</v>
      </c>
      <c r="DF336" s="370">
        <f t="shared" si="5264"/>
        <v>0</v>
      </c>
      <c r="DG336" s="370">
        <f t="shared" si="5264"/>
        <v>0</v>
      </c>
      <c r="DH336" s="370">
        <f t="shared" si="5264"/>
        <v>0</v>
      </c>
      <c r="DI336" s="370">
        <f t="shared" si="5264"/>
        <v>0</v>
      </c>
      <c r="DJ336" s="370">
        <f t="shared" si="5264"/>
        <v>0</v>
      </c>
      <c r="DK336" s="370">
        <f t="shared" si="5264"/>
        <v>0</v>
      </c>
      <c r="DL336" s="370">
        <f t="shared" si="5264"/>
        <v>0</v>
      </c>
      <c r="DM336" s="370">
        <f t="shared" si="5264"/>
        <v>0</v>
      </c>
      <c r="DN336" s="370">
        <f t="shared" si="5264"/>
        <v>0</v>
      </c>
      <c r="DO336" s="370">
        <f t="shared" si="5264"/>
        <v>0</v>
      </c>
      <c r="DP336" s="370">
        <f t="shared" si="5264"/>
        <v>0</v>
      </c>
      <c r="DQ336" s="370">
        <f t="shared" si="5264"/>
        <v>0</v>
      </c>
      <c r="DR336" s="370">
        <f t="shared" si="5264"/>
        <v>0</v>
      </c>
      <c r="DS336" s="370">
        <f t="shared" si="5264"/>
        <v>0</v>
      </c>
      <c r="DT336" s="370">
        <f t="shared" si="5264"/>
        <v>0</v>
      </c>
      <c r="DU336" s="370">
        <f t="shared" si="5264"/>
        <v>0</v>
      </c>
      <c r="DV336" s="370">
        <f t="shared" si="5264"/>
        <v>0</v>
      </c>
      <c r="DW336" s="370">
        <f t="shared" si="5264"/>
        <v>0</v>
      </c>
      <c r="DX336" s="370">
        <f t="shared" si="5264"/>
        <v>0</v>
      </c>
      <c r="DY336" s="370">
        <f t="shared" si="5264"/>
        <v>0</v>
      </c>
      <c r="DZ336" s="370">
        <f t="shared" si="5264"/>
        <v>0</v>
      </c>
      <c r="EA336" s="370">
        <f t="shared" si="5264"/>
        <v>0</v>
      </c>
      <c r="EB336" s="371">
        <f t="shared" si="5264"/>
        <v>0</v>
      </c>
    </row>
    <row r="337" spans="1:132" ht="14" x14ac:dyDescent="0.3">
      <c r="B337" s="73"/>
      <c r="C337" s="27"/>
      <c r="H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row>
    <row r="338" spans="1:132" ht="14" x14ac:dyDescent="0.3">
      <c r="B338" s="73"/>
      <c r="C338" s="2" t="s">
        <v>419</v>
      </c>
      <c r="D338" s="34"/>
      <c r="E338" s="34"/>
      <c r="F338" s="34"/>
      <c r="G338" s="34"/>
      <c r="H338" s="127"/>
      <c r="I338" s="34"/>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row>
    <row r="339" spans="1:132" x14ac:dyDescent="0.25">
      <c r="C339" t="s">
        <v>339</v>
      </c>
      <c r="D339" s="79">
        <f>Assumptions!I85</f>
        <v>44927</v>
      </c>
      <c r="E339" s="16">
        <f>Costs!$I$84</f>
        <v>12</v>
      </c>
      <c r="F339" s="61">
        <f>EDATE(D339,E339)</f>
        <v>45292</v>
      </c>
      <c r="G339" s="52" t="s">
        <v>215</v>
      </c>
      <c r="H339" s="50">
        <f t="shared" ref="H339" si="5265">SUM(J339:EB339)</f>
        <v>1</v>
      </c>
      <c r="J339" s="130">
        <f t="shared" ref="J339:AO339" si="5266">IFERROR(IF(AND(J$6&gt;=$D339,J$7&lt;=$F339),1,0)*1/(YEARFRAC($D339,$F339)*MiY),0)+IF(AND($D339=$F339,J$6&lt;=$D339,J$7&gt;=$F339),1)</f>
        <v>8.3333333333333329E-2</v>
      </c>
      <c r="K339" s="130">
        <f t="shared" si="5266"/>
        <v>8.3333333333333329E-2</v>
      </c>
      <c r="L339" s="130">
        <f t="shared" si="5266"/>
        <v>8.3333333333333329E-2</v>
      </c>
      <c r="M339" s="130">
        <f t="shared" si="5266"/>
        <v>8.3333333333333329E-2</v>
      </c>
      <c r="N339" s="130">
        <f t="shared" si="5266"/>
        <v>8.3333333333333329E-2</v>
      </c>
      <c r="O339" s="130">
        <f t="shared" si="5266"/>
        <v>8.3333333333333329E-2</v>
      </c>
      <c r="P339" s="130">
        <f t="shared" si="5266"/>
        <v>8.3333333333333329E-2</v>
      </c>
      <c r="Q339" s="130">
        <f t="shared" si="5266"/>
        <v>8.3333333333333329E-2</v>
      </c>
      <c r="R339" s="130">
        <f t="shared" si="5266"/>
        <v>8.3333333333333329E-2</v>
      </c>
      <c r="S339" s="130">
        <f t="shared" si="5266"/>
        <v>8.3333333333333329E-2</v>
      </c>
      <c r="T339" s="130">
        <f t="shared" si="5266"/>
        <v>8.3333333333333329E-2</v>
      </c>
      <c r="U339" s="130">
        <f t="shared" si="5266"/>
        <v>8.3333333333333329E-2</v>
      </c>
      <c r="V339" s="130">
        <f t="shared" si="5266"/>
        <v>0</v>
      </c>
      <c r="W339" s="130">
        <f t="shared" si="5266"/>
        <v>0</v>
      </c>
      <c r="X339" s="130">
        <f t="shared" si="5266"/>
        <v>0</v>
      </c>
      <c r="Y339" s="130">
        <f t="shared" si="5266"/>
        <v>0</v>
      </c>
      <c r="Z339" s="130">
        <f t="shared" si="5266"/>
        <v>0</v>
      </c>
      <c r="AA339" s="130">
        <f t="shared" si="5266"/>
        <v>0</v>
      </c>
      <c r="AB339" s="130">
        <f t="shared" si="5266"/>
        <v>0</v>
      </c>
      <c r="AC339" s="130">
        <f t="shared" si="5266"/>
        <v>0</v>
      </c>
      <c r="AD339" s="130">
        <f t="shared" si="5266"/>
        <v>0</v>
      </c>
      <c r="AE339" s="130">
        <f t="shared" si="5266"/>
        <v>0</v>
      </c>
      <c r="AF339" s="130">
        <f t="shared" si="5266"/>
        <v>0</v>
      </c>
      <c r="AG339" s="130">
        <f t="shared" si="5266"/>
        <v>0</v>
      </c>
      <c r="AH339" s="130">
        <f t="shared" si="5266"/>
        <v>0</v>
      </c>
      <c r="AI339" s="130">
        <f t="shared" si="5266"/>
        <v>0</v>
      </c>
      <c r="AJ339" s="130">
        <f t="shared" si="5266"/>
        <v>0</v>
      </c>
      <c r="AK339" s="130">
        <f t="shared" si="5266"/>
        <v>0</v>
      </c>
      <c r="AL339" s="130">
        <f t="shared" si="5266"/>
        <v>0</v>
      </c>
      <c r="AM339" s="130">
        <f t="shared" si="5266"/>
        <v>0</v>
      </c>
      <c r="AN339" s="130">
        <f t="shared" si="5266"/>
        <v>0</v>
      </c>
      <c r="AO339" s="130">
        <f t="shared" si="5266"/>
        <v>0</v>
      </c>
      <c r="AP339" s="130">
        <f t="shared" ref="AP339:BU339" si="5267">IFERROR(IF(AND(AP$6&gt;=$D339,AP$7&lt;=$F339),1,0)*1/(YEARFRAC($D339,$F339)*MiY),0)+IF(AND($D339=$F339,AP$6&lt;=$D339,AP$7&gt;=$F339),1)</f>
        <v>0</v>
      </c>
      <c r="AQ339" s="130">
        <f t="shared" si="5267"/>
        <v>0</v>
      </c>
      <c r="AR339" s="130">
        <f t="shared" si="5267"/>
        <v>0</v>
      </c>
      <c r="AS339" s="130">
        <f t="shared" si="5267"/>
        <v>0</v>
      </c>
      <c r="AT339" s="130">
        <f t="shared" si="5267"/>
        <v>0</v>
      </c>
      <c r="AU339" s="130">
        <f t="shared" si="5267"/>
        <v>0</v>
      </c>
      <c r="AV339" s="130">
        <f t="shared" si="5267"/>
        <v>0</v>
      </c>
      <c r="AW339" s="130">
        <f t="shared" si="5267"/>
        <v>0</v>
      </c>
      <c r="AX339" s="130">
        <f t="shared" si="5267"/>
        <v>0</v>
      </c>
      <c r="AY339" s="130">
        <f t="shared" si="5267"/>
        <v>0</v>
      </c>
      <c r="AZ339" s="130">
        <f t="shared" si="5267"/>
        <v>0</v>
      </c>
      <c r="BA339" s="130">
        <f t="shared" si="5267"/>
        <v>0</v>
      </c>
      <c r="BB339" s="130">
        <f t="shared" si="5267"/>
        <v>0</v>
      </c>
      <c r="BC339" s="130">
        <f t="shared" si="5267"/>
        <v>0</v>
      </c>
      <c r="BD339" s="130">
        <f t="shared" si="5267"/>
        <v>0</v>
      </c>
      <c r="BE339" s="130">
        <f t="shared" si="5267"/>
        <v>0</v>
      </c>
      <c r="BF339" s="130">
        <f t="shared" si="5267"/>
        <v>0</v>
      </c>
      <c r="BG339" s="130">
        <f t="shared" si="5267"/>
        <v>0</v>
      </c>
      <c r="BH339" s="130">
        <f t="shared" si="5267"/>
        <v>0</v>
      </c>
      <c r="BI339" s="130">
        <f t="shared" si="5267"/>
        <v>0</v>
      </c>
      <c r="BJ339" s="130">
        <f t="shared" si="5267"/>
        <v>0</v>
      </c>
      <c r="BK339" s="130">
        <f t="shared" si="5267"/>
        <v>0</v>
      </c>
      <c r="BL339" s="130">
        <f t="shared" si="5267"/>
        <v>0</v>
      </c>
      <c r="BM339" s="130">
        <f t="shared" si="5267"/>
        <v>0</v>
      </c>
      <c r="BN339" s="130">
        <f t="shared" si="5267"/>
        <v>0</v>
      </c>
      <c r="BO339" s="130">
        <f t="shared" si="5267"/>
        <v>0</v>
      </c>
      <c r="BP339" s="130">
        <f t="shared" si="5267"/>
        <v>0</v>
      </c>
      <c r="BQ339" s="130">
        <f t="shared" si="5267"/>
        <v>0</v>
      </c>
      <c r="BR339" s="130">
        <f t="shared" si="5267"/>
        <v>0</v>
      </c>
      <c r="BS339" s="130">
        <f t="shared" si="5267"/>
        <v>0</v>
      </c>
      <c r="BT339" s="130">
        <f t="shared" si="5267"/>
        <v>0</v>
      </c>
      <c r="BU339" s="130">
        <f t="shared" si="5267"/>
        <v>0</v>
      </c>
      <c r="BV339" s="130">
        <f t="shared" ref="BV339:DA339" si="5268">IFERROR(IF(AND(BV$6&gt;=$D339,BV$7&lt;=$F339),1,0)*1/(YEARFRAC($D339,$F339)*MiY),0)+IF(AND($D339=$F339,BV$6&lt;=$D339,BV$7&gt;=$F339),1)</f>
        <v>0</v>
      </c>
      <c r="BW339" s="130">
        <f t="shared" si="5268"/>
        <v>0</v>
      </c>
      <c r="BX339" s="130">
        <f t="shared" si="5268"/>
        <v>0</v>
      </c>
      <c r="BY339" s="130">
        <f t="shared" si="5268"/>
        <v>0</v>
      </c>
      <c r="BZ339" s="130">
        <f t="shared" si="5268"/>
        <v>0</v>
      </c>
      <c r="CA339" s="130">
        <f t="shared" si="5268"/>
        <v>0</v>
      </c>
      <c r="CB339" s="130">
        <f t="shared" si="5268"/>
        <v>0</v>
      </c>
      <c r="CC339" s="130">
        <f t="shared" si="5268"/>
        <v>0</v>
      </c>
      <c r="CD339" s="130">
        <f t="shared" si="5268"/>
        <v>0</v>
      </c>
      <c r="CE339" s="130">
        <f t="shared" si="5268"/>
        <v>0</v>
      </c>
      <c r="CF339" s="130">
        <f t="shared" si="5268"/>
        <v>0</v>
      </c>
      <c r="CG339" s="130">
        <f t="shared" si="5268"/>
        <v>0</v>
      </c>
      <c r="CH339" s="130">
        <f t="shared" si="5268"/>
        <v>0</v>
      </c>
      <c r="CI339" s="130">
        <f t="shared" si="5268"/>
        <v>0</v>
      </c>
      <c r="CJ339" s="130">
        <f t="shared" si="5268"/>
        <v>0</v>
      </c>
      <c r="CK339" s="130">
        <f t="shared" si="5268"/>
        <v>0</v>
      </c>
      <c r="CL339" s="130">
        <f t="shared" si="5268"/>
        <v>0</v>
      </c>
      <c r="CM339" s="130">
        <f t="shared" si="5268"/>
        <v>0</v>
      </c>
      <c r="CN339" s="130">
        <f t="shared" si="5268"/>
        <v>0</v>
      </c>
      <c r="CO339" s="130">
        <f t="shared" si="5268"/>
        <v>0</v>
      </c>
      <c r="CP339" s="130">
        <f t="shared" si="5268"/>
        <v>0</v>
      </c>
      <c r="CQ339" s="130">
        <f t="shared" si="5268"/>
        <v>0</v>
      </c>
      <c r="CR339" s="130">
        <f t="shared" si="5268"/>
        <v>0</v>
      </c>
      <c r="CS339" s="130">
        <f t="shared" si="5268"/>
        <v>0</v>
      </c>
      <c r="CT339" s="130">
        <f t="shared" si="5268"/>
        <v>0</v>
      </c>
      <c r="CU339" s="130">
        <f t="shared" si="5268"/>
        <v>0</v>
      </c>
      <c r="CV339" s="130">
        <f t="shared" si="5268"/>
        <v>0</v>
      </c>
      <c r="CW339" s="130">
        <f t="shared" si="5268"/>
        <v>0</v>
      </c>
      <c r="CX339" s="130">
        <f t="shared" si="5268"/>
        <v>0</v>
      </c>
      <c r="CY339" s="130">
        <f t="shared" si="5268"/>
        <v>0</v>
      </c>
      <c r="CZ339" s="130">
        <f t="shared" si="5268"/>
        <v>0</v>
      </c>
      <c r="DA339" s="130">
        <f t="shared" si="5268"/>
        <v>0</v>
      </c>
      <c r="DB339" s="130">
        <f t="shared" ref="DB339:EB339" si="5269">IFERROR(IF(AND(DB$6&gt;=$D339,DB$7&lt;=$F339),1,0)*1/(YEARFRAC($D339,$F339)*MiY),0)+IF(AND($D339=$F339,DB$6&lt;=$D339,DB$7&gt;=$F339),1)</f>
        <v>0</v>
      </c>
      <c r="DC339" s="130">
        <f t="shared" si="5269"/>
        <v>0</v>
      </c>
      <c r="DD339" s="130">
        <f t="shared" si="5269"/>
        <v>0</v>
      </c>
      <c r="DE339" s="130">
        <f t="shared" si="5269"/>
        <v>0</v>
      </c>
      <c r="DF339" s="130">
        <f t="shared" si="5269"/>
        <v>0</v>
      </c>
      <c r="DG339" s="130">
        <f t="shared" si="5269"/>
        <v>0</v>
      </c>
      <c r="DH339" s="130">
        <f t="shared" si="5269"/>
        <v>0</v>
      </c>
      <c r="DI339" s="130">
        <f t="shared" si="5269"/>
        <v>0</v>
      </c>
      <c r="DJ339" s="130">
        <f t="shared" si="5269"/>
        <v>0</v>
      </c>
      <c r="DK339" s="130">
        <f t="shared" si="5269"/>
        <v>0</v>
      </c>
      <c r="DL339" s="130">
        <f t="shared" si="5269"/>
        <v>0</v>
      </c>
      <c r="DM339" s="130">
        <f t="shared" si="5269"/>
        <v>0</v>
      </c>
      <c r="DN339" s="130">
        <f t="shared" si="5269"/>
        <v>0</v>
      </c>
      <c r="DO339" s="130">
        <f t="shared" si="5269"/>
        <v>0</v>
      </c>
      <c r="DP339" s="130">
        <f t="shared" si="5269"/>
        <v>0</v>
      </c>
      <c r="DQ339" s="130">
        <f t="shared" si="5269"/>
        <v>0</v>
      </c>
      <c r="DR339" s="130">
        <f t="shared" si="5269"/>
        <v>0</v>
      </c>
      <c r="DS339" s="130">
        <f t="shared" si="5269"/>
        <v>0</v>
      </c>
      <c r="DT339" s="130">
        <f t="shared" si="5269"/>
        <v>0</v>
      </c>
      <c r="DU339" s="130">
        <f t="shared" si="5269"/>
        <v>0</v>
      </c>
      <c r="DV339" s="130">
        <f t="shared" si="5269"/>
        <v>0</v>
      </c>
      <c r="DW339" s="130">
        <f t="shared" si="5269"/>
        <v>0</v>
      </c>
      <c r="DX339" s="130">
        <f t="shared" si="5269"/>
        <v>0</v>
      </c>
      <c r="DY339" s="130">
        <f t="shared" si="5269"/>
        <v>0</v>
      </c>
      <c r="DZ339" s="130">
        <f t="shared" si="5269"/>
        <v>0</v>
      </c>
      <c r="EA339" s="130">
        <f t="shared" si="5269"/>
        <v>0</v>
      </c>
      <c r="EB339" s="130">
        <f t="shared" si="5269"/>
        <v>0</v>
      </c>
    </row>
    <row r="340" spans="1:132" outlineLevel="1" x14ac:dyDescent="0.25">
      <c r="C340" t="s">
        <v>420</v>
      </c>
      <c r="D340" s="16">
        <f>SUM(Costs!I105:I109)</f>
        <v>5027900.1745056007</v>
      </c>
      <c r="G340" s="52" t="s">
        <v>220</v>
      </c>
      <c r="H340" s="66">
        <f t="shared" ref="H340" si="5270">SUM(J340:EB340)</f>
        <v>5027900.1745056007</v>
      </c>
      <c r="J340" s="29">
        <f t="shared" ref="J340:AO340" si="5271">$D340*J339</f>
        <v>418991.68120880006</v>
      </c>
      <c r="K340" s="29">
        <f t="shared" si="5271"/>
        <v>418991.68120880006</v>
      </c>
      <c r="L340" s="29">
        <f t="shared" si="5271"/>
        <v>418991.68120880006</v>
      </c>
      <c r="M340" s="29">
        <f t="shared" si="5271"/>
        <v>418991.68120880006</v>
      </c>
      <c r="N340" s="29">
        <f t="shared" si="5271"/>
        <v>418991.68120880006</v>
      </c>
      <c r="O340" s="29">
        <f t="shared" si="5271"/>
        <v>418991.68120880006</v>
      </c>
      <c r="P340" s="29">
        <f t="shared" si="5271"/>
        <v>418991.68120880006</v>
      </c>
      <c r="Q340" s="29">
        <f t="shared" si="5271"/>
        <v>418991.68120880006</v>
      </c>
      <c r="R340" s="29">
        <f t="shared" si="5271"/>
        <v>418991.68120880006</v>
      </c>
      <c r="S340" s="29">
        <f t="shared" si="5271"/>
        <v>418991.68120880006</v>
      </c>
      <c r="T340" s="29">
        <f t="shared" si="5271"/>
        <v>418991.68120880006</v>
      </c>
      <c r="U340" s="29">
        <f t="shared" si="5271"/>
        <v>418991.68120880006</v>
      </c>
      <c r="V340" s="29">
        <f t="shared" si="5271"/>
        <v>0</v>
      </c>
      <c r="W340" s="29">
        <f t="shared" si="5271"/>
        <v>0</v>
      </c>
      <c r="X340" s="29">
        <f t="shared" si="5271"/>
        <v>0</v>
      </c>
      <c r="Y340" s="29">
        <f t="shared" si="5271"/>
        <v>0</v>
      </c>
      <c r="Z340" s="29">
        <f t="shared" si="5271"/>
        <v>0</v>
      </c>
      <c r="AA340" s="29">
        <f t="shared" si="5271"/>
        <v>0</v>
      </c>
      <c r="AB340" s="29">
        <f t="shared" si="5271"/>
        <v>0</v>
      </c>
      <c r="AC340" s="29">
        <f t="shared" si="5271"/>
        <v>0</v>
      </c>
      <c r="AD340" s="29">
        <f t="shared" si="5271"/>
        <v>0</v>
      </c>
      <c r="AE340" s="29">
        <f t="shared" si="5271"/>
        <v>0</v>
      </c>
      <c r="AF340" s="29">
        <f t="shared" si="5271"/>
        <v>0</v>
      </c>
      <c r="AG340" s="29">
        <f t="shared" si="5271"/>
        <v>0</v>
      </c>
      <c r="AH340" s="29">
        <f t="shared" si="5271"/>
        <v>0</v>
      </c>
      <c r="AI340" s="29">
        <f t="shared" si="5271"/>
        <v>0</v>
      </c>
      <c r="AJ340" s="29">
        <f t="shared" si="5271"/>
        <v>0</v>
      </c>
      <c r="AK340" s="29">
        <f t="shared" si="5271"/>
        <v>0</v>
      </c>
      <c r="AL340" s="29">
        <f t="shared" si="5271"/>
        <v>0</v>
      </c>
      <c r="AM340" s="29">
        <f t="shared" si="5271"/>
        <v>0</v>
      </c>
      <c r="AN340" s="29">
        <f t="shared" si="5271"/>
        <v>0</v>
      </c>
      <c r="AO340" s="29">
        <f t="shared" si="5271"/>
        <v>0</v>
      </c>
      <c r="AP340" s="29">
        <f t="shared" ref="AP340:BU340" si="5272">$D340*AP339</f>
        <v>0</v>
      </c>
      <c r="AQ340" s="29">
        <f t="shared" si="5272"/>
        <v>0</v>
      </c>
      <c r="AR340" s="29">
        <f t="shared" si="5272"/>
        <v>0</v>
      </c>
      <c r="AS340" s="29">
        <f t="shared" si="5272"/>
        <v>0</v>
      </c>
      <c r="AT340" s="29">
        <f t="shared" si="5272"/>
        <v>0</v>
      </c>
      <c r="AU340" s="29">
        <f t="shared" si="5272"/>
        <v>0</v>
      </c>
      <c r="AV340" s="29">
        <f t="shared" si="5272"/>
        <v>0</v>
      </c>
      <c r="AW340" s="29">
        <f t="shared" si="5272"/>
        <v>0</v>
      </c>
      <c r="AX340" s="29">
        <f t="shared" si="5272"/>
        <v>0</v>
      </c>
      <c r="AY340" s="29">
        <f t="shared" si="5272"/>
        <v>0</v>
      </c>
      <c r="AZ340" s="29">
        <f t="shared" si="5272"/>
        <v>0</v>
      </c>
      <c r="BA340" s="29">
        <f t="shared" si="5272"/>
        <v>0</v>
      </c>
      <c r="BB340" s="29">
        <f t="shared" si="5272"/>
        <v>0</v>
      </c>
      <c r="BC340" s="29">
        <f t="shared" si="5272"/>
        <v>0</v>
      </c>
      <c r="BD340" s="29">
        <f t="shared" si="5272"/>
        <v>0</v>
      </c>
      <c r="BE340" s="29">
        <f t="shared" si="5272"/>
        <v>0</v>
      </c>
      <c r="BF340" s="29">
        <f t="shared" si="5272"/>
        <v>0</v>
      </c>
      <c r="BG340" s="29">
        <f t="shared" si="5272"/>
        <v>0</v>
      </c>
      <c r="BH340" s="29">
        <f t="shared" si="5272"/>
        <v>0</v>
      </c>
      <c r="BI340" s="29">
        <f t="shared" si="5272"/>
        <v>0</v>
      </c>
      <c r="BJ340" s="29">
        <f t="shared" si="5272"/>
        <v>0</v>
      </c>
      <c r="BK340" s="29">
        <f t="shared" si="5272"/>
        <v>0</v>
      </c>
      <c r="BL340" s="29">
        <f t="shared" si="5272"/>
        <v>0</v>
      </c>
      <c r="BM340" s="29">
        <f t="shared" si="5272"/>
        <v>0</v>
      </c>
      <c r="BN340" s="29">
        <f t="shared" si="5272"/>
        <v>0</v>
      </c>
      <c r="BO340" s="29">
        <f t="shared" si="5272"/>
        <v>0</v>
      </c>
      <c r="BP340" s="29">
        <f t="shared" si="5272"/>
        <v>0</v>
      </c>
      <c r="BQ340" s="29">
        <f t="shared" si="5272"/>
        <v>0</v>
      </c>
      <c r="BR340" s="29">
        <f t="shared" si="5272"/>
        <v>0</v>
      </c>
      <c r="BS340" s="29">
        <f t="shared" si="5272"/>
        <v>0</v>
      </c>
      <c r="BT340" s="29">
        <f t="shared" si="5272"/>
        <v>0</v>
      </c>
      <c r="BU340" s="29">
        <f t="shared" si="5272"/>
        <v>0</v>
      </c>
      <c r="BV340" s="29">
        <f t="shared" ref="BV340:DA340" si="5273">$D340*BV339</f>
        <v>0</v>
      </c>
      <c r="BW340" s="29">
        <f t="shared" si="5273"/>
        <v>0</v>
      </c>
      <c r="BX340" s="29">
        <f t="shared" si="5273"/>
        <v>0</v>
      </c>
      <c r="BY340" s="29">
        <f t="shared" si="5273"/>
        <v>0</v>
      </c>
      <c r="BZ340" s="29">
        <f t="shared" si="5273"/>
        <v>0</v>
      </c>
      <c r="CA340" s="29">
        <f t="shared" si="5273"/>
        <v>0</v>
      </c>
      <c r="CB340" s="29">
        <f t="shared" si="5273"/>
        <v>0</v>
      </c>
      <c r="CC340" s="29">
        <f t="shared" si="5273"/>
        <v>0</v>
      </c>
      <c r="CD340" s="29">
        <f t="shared" si="5273"/>
        <v>0</v>
      </c>
      <c r="CE340" s="29">
        <f t="shared" si="5273"/>
        <v>0</v>
      </c>
      <c r="CF340" s="29">
        <f t="shared" si="5273"/>
        <v>0</v>
      </c>
      <c r="CG340" s="29">
        <f t="shared" si="5273"/>
        <v>0</v>
      </c>
      <c r="CH340" s="29">
        <f t="shared" si="5273"/>
        <v>0</v>
      </c>
      <c r="CI340" s="29">
        <f t="shared" si="5273"/>
        <v>0</v>
      </c>
      <c r="CJ340" s="29">
        <f t="shared" si="5273"/>
        <v>0</v>
      </c>
      <c r="CK340" s="29">
        <f t="shared" si="5273"/>
        <v>0</v>
      </c>
      <c r="CL340" s="29">
        <f t="shared" si="5273"/>
        <v>0</v>
      </c>
      <c r="CM340" s="29">
        <f t="shared" si="5273"/>
        <v>0</v>
      </c>
      <c r="CN340" s="29">
        <f t="shared" si="5273"/>
        <v>0</v>
      </c>
      <c r="CO340" s="29">
        <f t="shared" si="5273"/>
        <v>0</v>
      </c>
      <c r="CP340" s="29">
        <f t="shared" si="5273"/>
        <v>0</v>
      </c>
      <c r="CQ340" s="29">
        <f t="shared" si="5273"/>
        <v>0</v>
      </c>
      <c r="CR340" s="29">
        <f t="shared" si="5273"/>
        <v>0</v>
      </c>
      <c r="CS340" s="29">
        <f t="shared" si="5273"/>
        <v>0</v>
      </c>
      <c r="CT340" s="29">
        <f t="shared" si="5273"/>
        <v>0</v>
      </c>
      <c r="CU340" s="29">
        <f t="shared" si="5273"/>
        <v>0</v>
      </c>
      <c r="CV340" s="29">
        <f t="shared" si="5273"/>
        <v>0</v>
      </c>
      <c r="CW340" s="29">
        <f t="shared" si="5273"/>
        <v>0</v>
      </c>
      <c r="CX340" s="29">
        <f t="shared" si="5273"/>
        <v>0</v>
      </c>
      <c r="CY340" s="29">
        <f t="shared" si="5273"/>
        <v>0</v>
      </c>
      <c r="CZ340" s="29">
        <f t="shared" si="5273"/>
        <v>0</v>
      </c>
      <c r="DA340" s="29">
        <f t="shared" si="5273"/>
        <v>0</v>
      </c>
      <c r="DB340" s="29">
        <f t="shared" ref="DB340:EB340" si="5274">$D340*DB339</f>
        <v>0</v>
      </c>
      <c r="DC340" s="29">
        <f t="shared" si="5274"/>
        <v>0</v>
      </c>
      <c r="DD340" s="29">
        <f t="shared" si="5274"/>
        <v>0</v>
      </c>
      <c r="DE340" s="29">
        <f t="shared" si="5274"/>
        <v>0</v>
      </c>
      <c r="DF340" s="29">
        <f t="shared" si="5274"/>
        <v>0</v>
      </c>
      <c r="DG340" s="29">
        <f t="shared" si="5274"/>
        <v>0</v>
      </c>
      <c r="DH340" s="29">
        <f t="shared" si="5274"/>
        <v>0</v>
      </c>
      <c r="DI340" s="29">
        <f t="shared" si="5274"/>
        <v>0</v>
      </c>
      <c r="DJ340" s="29">
        <f t="shared" si="5274"/>
        <v>0</v>
      </c>
      <c r="DK340" s="29">
        <f t="shared" si="5274"/>
        <v>0</v>
      </c>
      <c r="DL340" s="29">
        <f t="shared" si="5274"/>
        <v>0</v>
      </c>
      <c r="DM340" s="29">
        <f t="shared" si="5274"/>
        <v>0</v>
      </c>
      <c r="DN340" s="29">
        <f t="shared" si="5274"/>
        <v>0</v>
      </c>
      <c r="DO340" s="29">
        <f t="shared" si="5274"/>
        <v>0</v>
      </c>
      <c r="DP340" s="29">
        <f t="shared" si="5274"/>
        <v>0</v>
      </c>
      <c r="DQ340" s="29">
        <f t="shared" si="5274"/>
        <v>0</v>
      </c>
      <c r="DR340" s="29">
        <f t="shared" si="5274"/>
        <v>0</v>
      </c>
      <c r="DS340" s="29">
        <f t="shared" si="5274"/>
        <v>0</v>
      </c>
      <c r="DT340" s="29">
        <f t="shared" si="5274"/>
        <v>0</v>
      </c>
      <c r="DU340" s="29">
        <f t="shared" si="5274"/>
        <v>0</v>
      </c>
      <c r="DV340" s="29">
        <f t="shared" si="5274"/>
        <v>0</v>
      </c>
      <c r="DW340" s="29">
        <f t="shared" si="5274"/>
        <v>0</v>
      </c>
      <c r="DX340" s="29">
        <f t="shared" si="5274"/>
        <v>0</v>
      </c>
      <c r="DY340" s="29">
        <f t="shared" si="5274"/>
        <v>0</v>
      </c>
      <c r="DZ340" s="29">
        <f t="shared" si="5274"/>
        <v>0</v>
      </c>
      <c r="EA340" s="29">
        <f t="shared" si="5274"/>
        <v>0</v>
      </c>
      <c r="EB340" s="29">
        <f t="shared" si="5274"/>
        <v>0</v>
      </c>
    </row>
    <row r="341" spans="1:132" outlineLevel="1" x14ac:dyDescent="0.25">
      <c r="C341" s="34" t="s">
        <v>417</v>
      </c>
      <c r="D341" s="34"/>
      <c r="E341" s="34"/>
      <c r="F341" s="34"/>
      <c r="G341" s="67" t="s">
        <v>215</v>
      </c>
      <c r="H341" s="34"/>
      <c r="I341" s="34"/>
      <c r="J341" s="126">
        <f>J$13</f>
        <v>1</v>
      </c>
      <c r="K341" s="126">
        <f t="shared" ref="K341:BV341" si="5275">K$13</f>
        <v>1.0026792493128671</v>
      </c>
      <c r="L341" s="126">
        <f t="shared" si="5275"/>
        <v>1.0056539350998608</v>
      </c>
      <c r="M341" s="126">
        <f t="shared" si="5275"/>
        <v>1.0085410656939733</v>
      </c>
      <c r="N341" s="126">
        <f t="shared" si="5275"/>
        <v>1.0114364849476103</v>
      </c>
      <c r="O341" s="126">
        <f t="shared" si="5275"/>
        <v>1.0143402166566737</v>
      </c>
      <c r="P341" s="126">
        <f t="shared" si="5275"/>
        <v>1.0172522846853813</v>
      </c>
      <c r="Q341" s="126">
        <f t="shared" si="5275"/>
        <v>1.0201727129664624</v>
      </c>
      <c r="R341" s="126">
        <f t="shared" si="5275"/>
        <v>1.0231015255013547</v>
      </c>
      <c r="S341" s="126">
        <f t="shared" si="5275"/>
        <v>1.0260387463604019</v>
      </c>
      <c r="T341" s="126">
        <f t="shared" si="5275"/>
        <v>1.028984399683051</v>
      </c>
      <c r="U341" s="126">
        <f t="shared" si="5275"/>
        <v>1.0319385096780509</v>
      </c>
      <c r="V341" s="126">
        <f t="shared" si="5275"/>
        <v>1.0349011006236515</v>
      </c>
      <c r="W341" s="126">
        <f t="shared" si="5275"/>
        <v>1.0377730230388176</v>
      </c>
      <c r="X341" s="126">
        <f t="shared" si="5275"/>
        <v>1.0408518228283561</v>
      </c>
      <c r="Y341" s="126">
        <f t="shared" si="5275"/>
        <v>1.0438400029932626</v>
      </c>
      <c r="Z341" s="126">
        <f t="shared" si="5275"/>
        <v>1.046836761920777</v>
      </c>
      <c r="AA341" s="126">
        <f t="shared" si="5275"/>
        <v>1.0498421242396576</v>
      </c>
      <c r="AB341" s="126">
        <f t="shared" si="5275"/>
        <v>1.05285611464937</v>
      </c>
      <c r="AC341" s="126">
        <f t="shared" si="5275"/>
        <v>1.0558787579202888</v>
      </c>
      <c r="AD341" s="126">
        <f t="shared" si="5275"/>
        <v>1.0589100788939025</v>
      </c>
      <c r="AE341" s="126">
        <f t="shared" si="5275"/>
        <v>1.0619501024830165</v>
      </c>
      <c r="AF341" s="126">
        <f t="shared" si="5275"/>
        <v>1.0649988536719583</v>
      </c>
      <c r="AG341" s="126">
        <f t="shared" si="5275"/>
        <v>1.0680563575167832</v>
      </c>
      <c r="AH341" s="126">
        <f t="shared" si="5275"/>
        <v>1.0711226391454798</v>
      </c>
      <c r="AI341" s="126">
        <f t="shared" si="5275"/>
        <v>1.0739924437404067</v>
      </c>
      <c r="AJ341" s="126">
        <f t="shared" si="5275"/>
        <v>1.0771786970311998</v>
      </c>
      <c r="AK341" s="126">
        <f t="shared" si="5275"/>
        <v>1.0802711679727233</v>
      </c>
      <c r="AL341" s="126">
        <f t="shared" si="5275"/>
        <v>1.0833725170851116</v>
      </c>
      <c r="AM341" s="126">
        <f t="shared" si="5275"/>
        <v>1.0864827698566941</v>
      </c>
      <c r="AN341" s="126">
        <f t="shared" si="5275"/>
        <v>1.0896019518489746</v>
      </c>
      <c r="AO341" s="126">
        <f t="shared" si="5275"/>
        <v>1.0927300886968412</v>
      </c>
      <c r="AP341" s="126">
        <f t="shared" si="5275"/>
        <v>1.0958672061087775</v>
      </c>
      <c r="AQ341" s="126">
        <f t="shared" si="5275"/>
        <v>1.0990133298670732</v>
      </c>
      <c r="AR341" s="126">
        <f t="shared" si="5275"/>
        <v>1.1021684858280367</v>
      </c>
      <c r="AS341" s="126">
        <f t="shared" si="5275"/>
        <v>1.1053326999222071</v>
      </c>
      <c r="AT341" s="126">
        <f t="shared" si="5275"/>
        <v>1.1085059981545673</v>
      </c>
      <c r="AU341" s="126">
        <f t="shared" si="5275"/>
        <v>1.111475962088432</v>
      </c>
      <c r="AV341" s="126">
        <f t="shared" si="5275"/>
        <v>1.1147734191259395</v>
      </c>
      <c r="AW341" s="126">
        <f t="shared" si="5275"/>
        <v>1.1179738207069689</v>
      </c>
      <c r="AX341" s="126">
        <f t="shared" si="5275"/>
        <v>1.1211834103167977</v>
      </c>
      <c r="AY341" s="126">
        <f t="shared" si="5275"/>
        <v>1.1244022143333261</v>
      </c>
      <c r="AZ341" s="126">
        <f t="shared" si="5275"/>
        <v>1.1276302592101826</v>
      </c>
      <c r="BA341" s="126">
        <f t="shared" si="5275"/>
        <v>1.1308675714769412</v>
      </c>
      <c r="BB341" s="126">
        <f t="shared" si="5275"/>
        <v>1.1341141777393395</v>
      </c>
      <c r="BC341" s="126">
        <f t="shared" si="5275"/>
        <v>1.1373701046794982</v>
      </c>
      <c r="BD341" s="126">
        <f t="shared" si="5275"/>
        <v>1.1406353790561385</v>
      </c>
      <c r="BE341" s="126">
        <f t="shared" si="5275"/>
        <v>1.1439100277048042</v>
      </c>
      <c r="BF341" s="126">
        <f t="shared" si="5275"/>
        <v>1.1471940775380809</v>
      </c>
      <c r="BG341" s="126">
        <f t="shared" si="5275"/>
        <v>1.15026769648205</v>
      </c>
      <c r="BH341" s="126">
        <f t="shared" si="5275"/>
        <v>1.1536802383994258</v>
      </c>
      <c r="BI341" s="126">
        <f t="shared" si="5275"/>
        <v>1.1569923375180708</v>
      </c>
      <c r="BJ341" s="126">
        <f t="shared" si="5275"/>
        <v>1.1603139453378331</v>
      </c>
      <c r="BK341" s="126">
        <f t="shared" si="5275"/>
        <v>1.1636450891572303</v>
      </c>
      <c r="BL341" s="126">
        <f t="shared" si="5275"/>
        <v>1.1669857963531516</v>
      </c>
      <c r="BM341" s="126">
        <f t="shared" si="5275"/>
        <v>1.1703360943810825</v>
      </c>
      <c r="BN341" s="126">
        <f t="shared" si="5275"/>
        <v>1.1736960107753303</v>
      </c>
      <c r="BO341" s="126">
        <f t="shared" si="5275"/>
        <v>1.1770655731492505</v>
      </c>
      <c r="BP341" s="126">
        <f t="shared" si="5275"/>
        <v>1.180444809195474</v>
      </c>
      <c r="BQ341" s="126">
        <f t="shared" si="5275"/>
        <v>1.1838337466861339</v>
      </c>
      <c r="BR341" s="126">
        <f t="shared" si="5275"/>
        <v>1.1872324134730949</v>
      </c>
      <c r="BS341" s="126">
        <f t="shared" si="5275"/>
        <v>1.1905270658589224</v>
      </c>
      <c r="BT341" s="126">
        <f t="shared" si="5275"/>
        <v>1.1940590467434065</v>
      </c>
      <c r="BU341" s="126">
        <f t="shared" si="5275"/>
        <v>1.1974870693312041</v>
      </c>
      <c r="BV341" s="126">
        <f t="shared" si="5275"/>
        <v>1.2009249334246579</v>
      </c>
      <c r="BW341" s="126">
        <f t="shared" ref="BW341:EB341" si="5276">BW$13</f>
        <v>1.204372667277734</v>
      </c>
      <c r="BX341" s="126">
        <f t="shared" si="5276"/>
        <v>1.2078302992255125</v>
      </c>
      <c r="BY341" s="126">
        <f t="shared" si="5276"/>
        <v>1.2112978576844211</v>
      </c>
      <c r="BZ341" s="126">
        <f t="shared" si="5276"/>
        <v>1.2147753711524676</v>
      </c>
      <c r="CA341" s="126">
        <f t="shared" si="5276"/>
        <v>1.2182628682094752</v>
      </c>
      <c r="CB341" s="126">
        <f t="shared" si="5276"/>
        <v>1.2217603775173165</v>
      </c>
      <c r="CC341" s="126">
        <f t="shared" si="5276"/>
        <v>1.2252679278201495</v>
      </c>
      <c r="CD341" s="126">
        <f t="shared" si="5276"/>
        <v>1.2287855479446541</v>
      </c>
      <c r="CE341" s="126">
        <f t="shared" si="5276"/>
        <v>1.232077770779646</v>
      </c>
      <c r="CF341" s="126">
        <f t="shared" si="5276"/>
        <v>1.23573302168438</v>
      </c>
      <c r="CG341" s="126">
        <f t="shared" si="5276"/>
        <v>1.2392806860334544</v>
      </c>
      <c r="CH341" s="126">
        <f t="shared" si="5276"/>
        <v>1.2428385353675644</v>
      </c>
      <c r="CI341" s="126">
        <f t="shared" si="5276"/>
        <v>1.2464065989267703</v>
      </c>
      <c r="CJ341" s="126">
        <f t="shared" si="5276"/>
        <v>1.2499849060350778</v>
      </c>
      <c r="CK341" s="126">
        <f t="shared" si="5276"/>
        <v>1.2535734861006791</v>
      </c>
      <c r="CL341" s="126">
        <f t="shared" si="5276"/>
        <v>1.257172368616194</v>
      </c>
      <c r="CM341" s="126">
        <f t="shared" si="5276"/>
        <v>1.2607815831589126</v>
      </c>
      <c r="CN341" s="126">
        <f t="shared" si="5276"/>
        <v>1.2644011593910389</v>
      </c>
      <c r="CO341" s="126">
        <f t="shared" si="5276"/>
        <v>1.2680311270599336</v>
      </c>
      <c r="CP341" s="126">
        <f t="shared" si="5276"/>
        <v>1.2716715159983594</v>
      </c>
      <c r="CQ341" s="126">
        <f t="shared" si="5276"/>
        <v>1.2750786410337906</v>
      </c>
      <c r="CR341" s="126">
        <f t="shared" si="5276"/>
        <v>1.2788614642181557</v>
      </c>
      <c r="CS341" s="126">
        <f t="shared" si="5276"/>
        <v>1.2825329459576562</v>
      </c>
      <c r="CT341" s="126">
        <f t="shared" si="5276"/>
        <v>1.2862149681493797</v>
      </c>
      <c r="CU341" s="126">
        <f t="shared" si="5276"/>
        <v>1.289907561053897</v>
      </c>
      <c r="CV341" s="126">
        <f t="shared" si="5276"/>
        <v>1.293610755018654</v>
      </c>
      <c r="CW341" s="126">
        <f t="shared" si="5276"/>
        <v>1.2973245804782207</v>
      </c>
      <c r="CX341" s="126">
        <f t="shared" si="5276"/>
        <v>1.3010490679545423</v>
      </c>
      <c r="CY341" s="126">
        <f t="shared" si="5276"/>
        <v>1.304784248057189</v>
      </c>
      <c r="CZ341" s="126">
        <f t="shared" si="5276"/>
        <v>1.3085301514836076</v>
      </c>
      <c r="DA341" s="126">
        <f t="shared" si="5276"/>
        <v>1.3122868090193751</v>
      </c>
      <c r="DB341" s="126">
        <f t="shared" si="5276"/>
        <v>1.3160542515384499</v>
      </c>
      <c r="DC341" s="126">
        <f t="shared" si="5276"/>
        <v>1.3195802889875801</v>
      </c>
      <c r="DD341" s="126">
        <f t="shared" si="5276"/>
        <v>1.323495136864544</v>
      </c>
      <c r="DE341" s="126">
        <f t="shared" si="5276"/>
        <v>1.3272947573576725</v>
      </c>
      <c r="DF341" s="126">
        <f t="shared" si="5276"/>
        <v>1.3311052861764079</v>
      </c>
      <c r="DG341" s="126">
        <f t="shared" si="5276"/>
        <v>1.3349267546374479</v>
      </c>
      <c r="DH341" s="126">
        <f t="shared" si="5276"/>
        <v>1.3387591941473977</v>
      </c>
      <c r="DI341" s="126">
        <f t="shared" si="5276"/>
        <v>1.3426026362030277</v>
      </c>
      <c r="DJ341" s="126">
        <f t="shared" si="5276"/>
        <v>1.3464571123915319</v>
      </c>
      <c r="DK341" s="126">
        <f t="shared" si="5276"/>
        <v>1.3503226543907885</v>
      </c>
      <c r="DL341" s="126">
        <f t="shared" si="5276"/>
        <v>1.3541992939696192</v>
      </c>
      <c r="DM341" s="126">
        <f t="shared" si="5276"/>
        <v>1.358087062988051</v>
      </c>
      <c r="DN341" s="126">
        <f t="shared" si="5276"/>
        <v>1.361985993397578</v>
      </c>
      <c r="DO341" s="126">
        <f t="shared" si="5276"/>
        <v>1.3657655991021458</v>
      </c>
      <c r="DP341" s="126">
        <f t="shared" si="5276"/>
        <v>1.3698174666548035</v>
      </c>
      <c r="DQ341" s="126">
        <f t="shared" si="5276"/>
        <v>1.3737500738651915</v>
      </c>
      <c r="DR341" s="126">
        <f t="shared" si="5276"/>
        <v>1.3776939711925826</v>
      </c>
      <c r="DS341" s="126">
        <f t="shared" si="5276"/>
        <v>1.381649191049759</v>
      </c>
      <c r="DT341" s="126">
        <f t="shared" si="5276"/>
        <v>1.385615765942557</v>
      </c>
      <c r="DU341" s="126">
        <f t="shared" si="5276"/>
        <v>1.3895937284701338</v>
      </c>
      <c r="DV341" s="126">
        <f t="shared" si="5276"/>
        <v>1.3935831113252357</v>
      </c>
      <c r="DW341" s="126">
        <f t="shared" si="5276"/>
        <v>1.3975839472944662</v>
      </c>
      <c r="DX341" s="126">
        <f t="shared" si="5276"/>
        <v>1.401596269258556</v>
      </c>
      <c r="DY341" s="126">
        <f t="shared" si="5276"/>
        <v>1.4056201101926329</v>
      </c>
      <c r="DZ341" s="126">
        <f t="shared" si="5276"/>
        <v>1.4096555031664932</v>
      </c>
      <c r="EA341" s="126">
        <f t="shared" si="5276"/>
        <v>1.4134323217047313</v>
      </c>
      <c r="EB341" s="126">
        <f t="shared" si="5276"/>
        <v>1.4176256038945581</v>
      </c>
    </row>
    <row r="342" spans="1:132" x14ac:dyDescent="0.25">
      <c r="C342" t="s">
        <v>52</v>
      </c>
      <c r="G342" s="52" t="s">
        <v>220</v>
      </c>
      <c r="H342" s="46">
        <f>SUM(J342:EB342)</f>
        <v>5107566.8884932781</v>
      </c>
      <c r="J342" s="82">
        <f>J340*J341</f>
        <v>418991.68120880006</v>
      </c>
      <c r="K342" s="82">
        <f t="shared" ref="K342:BV342" si="5277">K340*K341</f>
        <v>420114.26438277576</v>
      </c>
      <c r="L342" s="82">
        <f t="shared" si="5277"/>
        <v>421360.63298173615</v>
      </c>
      <c r="M342" s="82">
        <f t="shared" si="5277"/>
        <v>422570.31668323273</v>
      </c>
      <c r="N342" s="82">
        <f t="shared" si="5277"/>
        <v>423783.47326411842</v>
      </c>
      <c r="O342" s="82">
        <f t="shared" si="5277"/>
        <v>425000.11269467825</v>
      </c>
      <c r="P342" s="82">
        <f t="shared" si="5277"/>
        <v>426220.24497382081</v>
      </c>
      <c r="Q342" s="82">
        <f t="shared" si="5277"/>
        <v>427443.88012916071</v>
      </c>
      <c r="R342" s="82">
        <f t="shared" si="5277"/>
        <v>428671.02821710065</v>
      </c>
      <c r="S342" s="82">
        <f t="shared" si="5277"/>
        <v>429901.69932291441</v>
      </c>
      <c r="T342" s="82">
        <f t="shared" si="5277"/>
        <v>431135.90356082941</v>
      </c>
      <c r="U342" s="82">
        <f t="shared" si="5277"/>
        <v>432373.65107411012</v>
      </c>
      <c r="V342" s="82">
        <f t="shared" si="5277"/>
        <v>0</v>
      </c>
      <c r="W342" s="82">
        <f t="shared" si="5277"/>
        <v>0</v>
      </c>
      <c r="X342" s="82">
        <f t="shared" si="5277"/>
        <v>0</v>
      </c>
      <c r="Y342" s="82">
        <f t="shared" si="5277"/>
        <v>0</v>
      </c>
      <c r="Z342" s="82">
        <f t="shared" si="5277"/>
        <v>0</v>
      </c>
      <c r="AA342" s="82">
        <f t="shared" si="5277"/>
        <v>0</v>
      </c>
      <c r="AB342" s="82">
        <f t="shared" si="5277"/>
        <v>0</v>
      </c>
      <c r="AC342" s="82">
        <f t="shared" si="5277"/>
        <v>0</v>
      </c>
      <c r="AD342" s="82">
        <f t="shared" si="5277"/>
        <v>0</v>
      </c>
      <c r="AE342" s="82">
        <f t="shared" si="5277"/>
        <v>0</v>
      </c>
      <c r="AF342" s="82">
        <f t="shared" si="5277"/>
        <v>0</v>
      </c>
      <c r="AG342" s="82">
        <f t="shared" si="5277"/>
        <v>0</v>
      </c>
      <c r="AH342" s="82">
        <f t="shared" si="5277"/>
        <v>0</v>
      </c>
      <c r="AI342" s="82">
        <f t="shared" si="5277"/>
        <v>0</v>
      </c>
      <c r="AJ342" s="82">
        <f t="shared" si="5277"/>
        <v>0</v>
      </c>
      <c r="AK342" s="82">
        <f t="shared" si="5277"/>
        <v>0</v>
      </c>
      <c r="AL342" s="82">
        <f t="shared" si="5277"/>
        <v>0</v>
      </c>
      <c r="AM342" s="82">
        <f t="shared" si="5277"/>
        <v>0</v>
      </c>
      <c r="AN342" s="82">
        <f t="shared" si="5277"/>
        <v>0</v>
      </c>
      <c r="AO342" s="82">
        <f t="shared" si="5277"/>
        <v>0</v>
      </c>
      <c r="AP342" s="82">
        <f t="shared" si="5277"/>
        <v>0</v>
      </c>
      <c r="AQ342" s="82">
        <f t="shared" si="5277"/>
        <v>0</v>
      </c>
      <c r="AR342" s="82">
        <f t="shared" si="5277"/>
        <v>0</v>
      </c>
      <c r="AS342" s="82">
        <f t="shared" si="5277"/>
        <v>0</v>
      </c>
      <c r="AT342" s="82">
        <f t="shared" si="5277"/>
        <v>0</v>
      </c>
      <c r="AU342" s="82">
        <f t="shared" si="5277"/>
        <v>0</v>
      </c>
      <c r="AV342" s="82">
        <f t="shared" si="5277"/>
        <v>0</v>
      </c>
      <c r="AW342" s="82">
        <f t="shared" si="5277"/>
        <v>0</v>
      </c>
      <c r="AX342" s="82">
        <f t="shared" si="5277"/>
        <v>0</v>
      </c>
      <c r="AY342" s="82">
        <f t="shared" si="5277"/>
        <v>0</v>
      </c>
      <c r="AZ342" s="82">
        <f t="shared" si="5277"/>
        <v>0</v>
      </c>
      <c r="BA342" s="82">
        <f t="shared" si="5277"/>
        <v>0</v>
      </c>
      <c r="BB342" s="82">
        <f t="shared" si="5277"/>
        <v>0</v>
      </c>
      <c r="BC342" s="82">
        <f t="shared" si="5277"/>
        <v>0</v>
      </c>
      <c r="BD342" s="82">
        <f t="shared" si="5277"/>
        <v>0</v>
      </c>
      <c r="BE342" s="82">
        <f t="shared" si="5277"/>
        <v>0</v>
      </c>
      <c r="BF342" s="82">
        <f t="shared" si="5277"/>
        <v>0</v>
      </c>
      <c r="BG342" s="82">
        <f t="shared" si="5277"/>
        <v>0</v>
      </c>
      <c r="BH342" s="82">
        <f t="shared" si="5277"/>
        <v>0</v>
      </c>
      <c r="BI342" s="82">
        <f t="shared" si="5277"/>
        <v>0</v>
      </c>
      <c r="BJ342" s="82">
        <f t="shared" si="5277"/>
        <v>0</v>
      </c>
      <c r="BK342" s="82">
        <f t="shared" si="5277"/>
        <v>0</v>
      </c>
      <c r="BL342" s="82">
        <f t="shared" si="5277"/>
        <v>0</v>
      </c>
      <c r="BM342" s="82">
        <f t="shared" si="5277"/>
        <v>0</v>
      </c>
      <c r="BN342" s="82">
        <f t="shared" si="5277"/>
        <v>0</v>
      </c>
      <c r="BO342" s="82">
        <f t="shared" si="5277"/>
        <v>0</v>
      </c>
      <c r="BP342" s="82">
        <f t="shared" si="5277"/>
        <v>0</v>
      </c>
      <c r="BQ342" s="82">
        <f t="shared" si="5277"/>
        <v>0</v>
      </c>
      <c r="BR342" s="82">
        <f t="shared" si="5277"/>
        <v>0</v>
      </c>
      <c r="BS342" s="82">
        <f t="shared" si="5277"/>
        <v>0</v>
      </c>
      <c r="BT342" s="82">
        <f t="shared" si="5277"/>
        <v>0</v>
      </c>
      <c r="BU342" s="82">
        <f t="shared" si="5277"/>
        <v>0</v>
      </c>
      <c r="BV342" s="82">
        <f t="shared" si="5277"/>
        <v>0</v>
      </c>
      <c r="BW342" s="82">
        <f t="shared" ref="BW342:EB342" si="5278">BW340*BW341</f>
        <v>0</v>
      </c>
      <c r="BX342" s="82">
        <f t="shared" si="5278"/>
        <v>0</v>
      </c>
      <c r="BY342" s="82">
        <f t="shared" si="5278"/>
        <v>0</v>
      </c>
      <c r="BZ342" s="82">
        <f t="shared" si="5278"/>
        <v>0</v>
      </c>
      <c r="CA342" s="82">
        <f t="shared" si="5278"/>
        <v>0</v>
      </c>
      <c r="CB342" s="82">
        <f t="shared" si="5278"/>
        <v>0</v>
      </c>
      <c r="CC342" s="82">
        <f t="shared" si="5278"/>
        <v>0</v>
      </c>
      <c r="CD342" s="82">
        <f t="shared" si="5278"/>
        <v>0</v>
      </c>
      <c r="CE342" s="82">
        <f t="shared" si="5278"/>
        <v>0</v>
      </c>
      <c r="CF342" s="82">
        <f t="shared" si="5278"/>
        <v>0</v>
      </c>
      <c r="CG342" s="82">
        <f t="shared" si="5278"/>
        <v>0</v>
      </c>
      <c r="CH342" s="82">
        <f t="shared" si="5278"/>
        <v>0</v>
      </c>
      <c r="CI342" s="82">
        <f t="shared" si="5278"/>
        <v>0</v>
      </c>
      <c r="CJ342" s="82">
        <f t="shared" si="5278"/>
        <v>0</v>
      </c>
      <c r="CK342" s="82">
        <f t="shared" si="5278"/>
        <v>0</v>
      </c>
      <c r="CL342" s="82">
        <f t="shared" si="5278"/>
        <v>0</v>
      </c>
      <c r="CM342" s="82">
        <f t="shared" si="5278"/>
        <v>0</v>
      </c>
      <c r="CN342" s="82">
        <f t="shared" si="5278"/>
        <v>0</v>
      </c>
      <c r="CO342" s="82">
        <f t="shared" si="5278"/>
        <v>0</v>
      </c>
      <c r="CP342" s="82">
        <f t="shared" si="5278"/>
        <v>0</v>
      </c>
      <c r="CQ342" s="82">
        <f t="shared" si="5278"/>
        <v>0</v>
      </c>
      <c r="CR342" s="82">
        <f t="shared" si="5278"/>
        <v>0</v>
      </c>
      <c r="CS342" s="82">
        <f t="shared" si="5278"/>
        <v>0</v>
      </c>
      <c r="CT342" s="82">
        <f t="shared" si="5278"/>
        <v>0</v>
      </c>
      <c r="CU342" s="82">
        <f t="shared" si="5278"/>
        <v>0</v>
      </c>
      <c r="CV342" s="82">
        <f t="shared" si="5278"/>
        <v>0</v>
      </c>
      <c r="CW342" s="82">
        <f t="shared" si="5278"/>
        <v>0</v>
      </c>
      <c r="CX342" s="82">
        <f t="shared" si="5278"/>
        <v>0</v>
      </c>
      <c r="CY342" s="82">
        <f t="shared" si="5278"/>
        <v>0</v>
      </c>
      <c r="CZ342" s="82">
        <f t="shared" si="5278"/>
        <v>0</v>
      </c>
      <c r="DA342" s="82">
        <f t="shared" si="5278"/>
        <v>0</v>
      </c>
      <c r="DB342" s="82">
        <f t="shared" si="5278"/>
        <v>0</v>
      </c>
      <c r="DC342" s="82">
        <f t="shared" si="5278"/>
        <v>0</v>
      </c>
      <c r="DD342" s="82">
        <f t="shared" si="5278"/>
        <v>0</v>
      </c>
      <c r="DE342" s="82">
        <f t="shared" si="5278"/>
        <v>0</v>
      </c>
      <c r="DF342" s="82">
        <f t="shared" si="5278"/>
        <v>0</v>
      </c>
      <c r="DG342" s="82">
        <f t="shared" si="5278"/>
        <v>0</v>
      </c>
      <c r="DH342" s="82">
        <f t="shared" si="5278"/>
        <v>0</v>
      </c>
      <c r="DI342" s="82">
        <f t="shared" si="5278"/>
        <v>0</v>
      </c>
      <c r="DJ342" s="82">
        <f t="shared" si="5278"/>
        <v>0</v>
      </c>
      <c r="DK342" s="82">
        <f t="shared" si="5278"/>
        <v>0</v>
      </c>
      <c r="DL342" s="82">
        <f t="shared" si="5278"/>
        <v>0</v>
      </c>
      <c r="DM342" s="82">
        <f t="shared" si="5278"/>
        <v>0</v>
      </c>
      <c r="DN342" s="82">
        <f t="shared" si="5278"/>
        <v>0</v>
      </c>
      <c r="DO342" s="82">
        <f t="shared" si="5278"/>
        <v>0</v>
      </c>
      <c r="DP342" s="82">
        <f t="shared" si="5278"/>
        <v>0</v>
      </c>
      <c r="DQ342" s="82">
        <f t="shared" si="5278"/>
        <v>0</v>
      </c>
      <c r="DR342" s="82">
        <f t="shared" si="5278"/>
        <v>0</v>
      </c>
      <c r="DS342" s="82">
        <f t="shared" si="5278"/>
        <v>0</v>
      </c>
      <c r="DT342" s="82">
        <f t="shared" si="5278"/>
        <v>0</v>
      </c>
      <c r="DU342" s="82">
        <f t="shared" si="5278"/>
        <v>0</v>
      </c>
      <c r="DV342" s="82">
        <f t="shared" si="5278"/>
        <v>0</v>
      </c>
      <c r="DW342" s="82">
        <f t="shared" si="5278"/>
        <v>0</v>
      </c>
      <c r="DX342" s="82">
        <f t="shared" si="5278"/>
        <v>0</v>
      </c>
      <c r="DY342" s="82">
        <f t="shared" si="5278"/>
        <v>0</v>
      </c>
      <c r="DZ342" s="82">
        <f t="shared" si="5278"/>
        <v>0</v>
      </c>
      <c r="EA342" s="82">
        <f t="shared" si="5278"/>
        <v>0</v>
      </c>
      <c r="EB342" s="82">
        <f t="shared" si="5278"/>
        <v>0</v>
      </c>
    </row>
    <row r="343" spans="1:132" x14ac:dyDescent="0.25"/>
    <row r="344" spans="1:132" ht="13" x14ac:dyDescent="0.3">
      <c r="C344" s="36" t="s">
        <v>421</v>
      </c>
      <c r="D344" s="36"/>
      <c r="E344" s="36"/>
      <c r="F344" s="36"/>
      <c r="G344" s="55" t="s">
        <v>220</v>
      </c>
      <c r="H344" s="51">
        <f>SUM(J344:EB344)</f>
        <v>314014025.17955166</v>
      </c>
      <c r="I344" s="36"/>
      <c r="J344" s="128">
        <f t="shared" ref="J344:AO344" si="5279">SUM(J87,J156,J246,J336,J342)</f>
        <v>16738127.033398567</v>
      </c>
      <c r="K344" s="128">
        <f t="shared" si="5279"/>
        <v>420114.26438277576</v>
      </c>
      <c r="L344" s="128">
        <f t="shared" si="5279"/>
        <v>421360.63298173615</v>
      </c>
      <c r="M344" s="128">
        <f t="shared" si="5279"/>
        <v>422570.31668323273</v>
      </c>
      <c r="N344" s="128">
        <f t="shared" si="5279"/>
        <v>423783.47326411842</v>
      </c>
      <c r="O344" s="128">
        <f t="shared" si="5279"/>
        <v>425000.11269467825</v>
      </c>
      <c r="P344" s="128">
        <f t="shared" si="5279"/>
        <v>426220.24497382081</v>
      </c>
      <c r="Q344" s="128">
        <f t="shared" si="5279"/>
        <v>427443.88012916071</v>
      </c>
      <c r="R344" s="128">
        <f t="shared" si="5279"/>
        <v>11724231.596085344</v>
      </c>
      <c r="S344" s="128">
        <f t="shared" si="5279"/>
        <v>429901.69932291441</v>
      </c>
      <c r="T344" s="128">
        <f t="shared" si="5279"/>
        <v>431135.90356082941</v>
      </c>
      <c r="U344" s="128">
        <f t="shared" si="5279"/>
        <v>432373.65107411012</v>
      </c>
      <c r="V344" s="128">
        <f t="shared" si="5279"/>
        <v>10901328.459051626</v>
      </c>
      <c r="W344" s="128">
        <f t="shared" si="5279"/>
        <v>0</v>
      </c>
      <c r="X344" s="128">
        <f t="shared" si="5279"/>
        <v>0</v>
      </c>
      <c r="Y344" s="128">
        <f t="shared" si="5279"/>
        <v>0</v>
      </c>
      <c r="Z344" s="128">
        <f t="shared" si="5279"/>
        <v>0</v>
      </c>
      <c r="AA344" s="128">
        <f t="shared" si="5279"/>
        <v>0</v>
      </c>
      <c r="AB344" s="128">
        <f t="shared" si="5279"/>
        <v>0</v>
      </c>
      <c r="AC344" s="128">
        <f t="shared" si="5279"/>
        <v>0</v>
      </c>
      <c r="AD344" s="128">
        <f t="shared" si="5279"/>
        <v>11690905.187743636</v>
      </c>
      <c r="AE344" s="128">
        <f t="shared" si="5279"/>
        <v>0</v>
      </c>
      <c r="AF344" s="128">
        <f t="shared" si="5279"/>
        <v>0</v>
      </c>
      <c r="AG344" s="128">
        <f t="shared" si="5279"/>
        <v>0</v>
      </c>
      <c r="AH344" s="128">
        <f t="shared" si="5279"/>
        <v>2641500.3436662122</v>
      </c>
      <c r="AI344" s="128">
        <f t="shared" si="5279"/>
        <v>2648577.5816469183</v>
      </c>
      <c r="AJ344" s="128">
        <f t="shared" si="5279"/>
        <v>2656435.2151755607</v>
      </c>
      <c r="AK344" s="128">
        <f t="shared" si="5279"/>
        <v>2664061.571632118</v>
      </c>
      <c r="AL344" s="128">
        <f t="shared" si="5279"/>
        <v>2671709.8225856582</v>
      </c>
      <c r="AM344" s="128">
        <f t="shared" si="5279"/>
        <v>2679380.0308930641</v>
      </c>
      <c r="AN344" s="128">
        <f t="shared" si="5279"/>
        <v>2687072.2595916744</v>
      </c>
      <c r="AO344" s="128">
        <f t="shared" si="5279"/>
        <v>2694786.5718998024</v>
      </c>
      <c r="AP344" s="128">
        <f t="shared" ref="AP344:BU344" si="5280">SUM(AP87,AP156,AP246,AP336,AP342)</f>
        <v>25676020.909035034</v>
      </c>
      <c r="AQ344" s="128">
        <f t="shared" si="5280"/>
        <v>2710281.7011258509</v>
      </c>
      <c r="AR344" s="128">
        <f t="shared" si="5280"/>
        <v>2718062.6453899499</v>
      </c>
      <c r="AS344" s="128">
        <f t="shared" si="5280"/>
        <v>2725865.9279569704</v>
      </c>
      <c r="AT344" s="128">
        <f t="shared" si="5280"/>
        <v>2733691.6129579167</v>
      </c>
      <c r="AU344" s="128">
        <f t="shared" si="5280"/>
        <v>2741015.8543335246</v>
      </c>
      <c r="AV344" s="128">
        <f t="shared" si="5280"/>
        <v>2749147.7279206142</v>
      </c>
      <c r="AW344" s="128">
        <f t="shared" si="5280"/>
        <v>2757040.2526112543</v>
      </c>
      <c r="AX344" s="128">
        <f t="shared" si="5280"/>
        <v>2764955.4359409185</v>
      </c>
      <c r="AY344" s="128">
        <f t="shared" si="5280"/>
        <v>2772893.3429602645</v>
      </c>
      <c r="AZ344" s="128">
        <f t="shared" si="5280"/>
        <v>2088899.5461954363</v>
      </c>
      <c r="BA344" s="128">
        <f t="shared" si="5280"/>
        <v>0</v>
      </c>
      <c r="BB344" s="128">
        <f t="shared" si="5280"/>
        <v>23775298.238928735</v>
      </c>
      <c r="BC344" s="128">
        <f t="shared" si="5280"/>
        <v>0</v>
      </c>
      <c r="BD344" s="128">
        <f t="shared" si="5280"/>
        <v>0</v>
      </c>
      <c r="BE344" s="128">
        <f t="shared" si="5280"/>
        <v>0</v>
      </c>
      <c r="BF344" s="128">
        <f t="shared" si="5280"/>
        <v>0</v>
      </c>
      <c r="BG344" s="128">
        <f t="shared" si="5280"/>
        <v>0</v>
      </c>
      <c r="BH344" s="128">
        <f t="shared" si="5280"/>
        <v>0</v>
      </c>
      <c r="BI344" s="128">
        <f t="shared" si="5280"/>
        <v>0</v>
      </c>
      <c r="BJ344" s="128">
        <f t="shared" si="5280"/>
        <v>0</v>
      </c>
      <c r="BK344" s="128">
        <f t="shared" si="5280"/>
        <v>0</v>
      </c>
      <c r="BL344" s="128">
        <f t="shared" si="5280"/>
        <v>0</v>
      </c>
      <c r="BM344" s="128">
        <f t="shared" si="5280"/>
        <v>0</v>
      </c>
      <c r="BN344" s="128">
        <f t="shared" si="5280"/>
        <v>24605082.315122917</v>
      </c>
      <c r="BO344" s="128">
        <f t="shared" si="5280"/>
        <v>0</v>
      </c>
      <c r="BP344" s="128">
        <f t="shared" si="5280"/>
        <v>0</v>
      </c>
      <c r="BQ344" s="128">
        <f t="shared" si="5280"/>
        <v>0</v>
      </c>
      <c r="BR344" s="128">
        <f t="shared" si="5280"/>
        <v>0</v>
      </c>
      <c r="BS344" s="128">
        <f t="shared" si="5280"/>
        <v>0</v>
      </c>
      <c r="BT344" s="128">
        <f t="shared" si="5280"/>
        <v>0</v>
      </c>
      <c r="BU344" s="128">
        <f t="shared" si="5280"/>
        <v>0</v>
      </c>
      <c r="BV344" s="128">
        <f t="shared" ref="BV344:DA344" si="5281">SUM(BV87,BV156,BV246,BV336,BV342)</f>
        <v>0</v>
      </c>
      <c r="BW344" s="128">
        <f t="shared" si="5281"/>
        <v>0</v>
      </c>
      <c r="BX344" s="128">
        <f t="shared" si="5281"/>
        <v>0</v>
      </c>
      <c r="BY344" s="128">
        <f t="shared" si="5281"/>
        <v>0</v>
      </c>
      <c r="BZ344" s="128">
        <f t="shared" si="5281"/>
        <v>25466260.196152236</v>
      </c>
      <c r="CA344" s="128">
        <f t="shared" si="5281"/>
        <v>0</v>
      </c>
      <c r="CB344" s="128">
        <f t="shared" si="5281"/>
        <v>0</v>
      </c>
      <c r="CC344" s="128">
        <f t="shared" si="5281"/>
        <v>0</v>
      </c>
      <c r="CD344" s="128">
        <f t="shared" si="5281"/>
        <v>0</v>
      </c>
      <c r="CE344" s="128">
        <f t="shared" si="5281"/>
        <v>0</v>
      </c>
      <c r="CF344" s="128">
        <f t="shared" si="5281"/>
        <v>0</v>
      </c>
      <c r="CG344" s="128">
        <f t="shared" si="5281"/>
        <v>0</v>
      </c>
      <c r="CH344" s="128">
        <f t="shared" si="5281"/>
        <v>0</v>
      </c>
      <c r="CI344" s="128">
        <f t="shared" si="5281"/>
        <v>0</v>
      </c>
      <c r="CJ344" s="128">
        <f t="shared" si="5281"/>
        <v>0</v>
      </c>
      <c r="CK344" s="128">
        <f t="shared" si="5281"/>
        <v>0</v>
      </c>
      <c r="CL344" s="128">
        <f t="shared" si="5281"/>
        <v>26355060.705766246</v>
      </c>
      <c r="CM344" s="128">
        <f t="shared" si="5281"/>
        <v>0</v>
      </c>
      <c r="CN344" s="128">
        <f t="shared" si="5281"/>
        <v>0</v>
      </c>
      <c r="CO344" s="128">
        <f t="shared" si="5281"/>
        <v>0</v>
      </c>
      <c r="CP344" s="128">
        <f t="shared" si="5281"/>
        <v>0</v>
      </c>
      <c r="CQ344" s="128">
        <f t="shared" si="5281"/>
        <v>0</v>
      </c>
      <c r="CR344" s="128">
        <f t="shared" si="5281"/>
        <v>0</v>
      </c>
      <c r="CS344" s="128">
        <f t="shared" si="5281"/>
        <v>0</v>
      </c>
      <c r="CT344" s="128">
        <f t="shared" si="5281"/>
        <v>0</v>
      </c>
      <c r="CU344" s="128">
        <f t="shared" si="5281"/>
        <v>0</v>
      </c>
      <c r="CV344" s="128">
        <f t="shared" si="5281"/>
        <v>0</v>
      </c>
      <c r="CW344" s="128">
        <f t="shared" si="5281"/>
        <v>0</v>
      </c>
      <c r="CX344" s="128">
        <f t="shared" si="5281"/>
        <v>27274881.331400644</v>
      </c>
      <c r="CY344" s="128">
        <f t="shared" si="5281"/>
        <v>0</v>
      </c>
      <c r="CZ344" s="128">
        <f t="shared" si="5281"/>
        <v>0</v>
      </c>
      <c r="DA344" s="128">
        <f t="shared" si="5281"/>
        <v>0</v>
      </c>
      <c r="DB344" s="128">
        <f t="shared" ref="DB344:EB344" si="5282">SUM(DB87,DB156,DB246,DB336,DB342)</f>
        <v>0</v>
      </c>
      <c r="DC344" s="128">
        <f t="shared" si="5282"/>
        <v>0</v>
      </c>
      <c r="DD344" s="128">
        <f t="shared" si="5282"/>
        <v>0</v>
      </c>
      <c r="DE344" s="128">
        <f t="shared" si="5282"/>
        <v>0</v>
      </c>
      <c r="DF344" s="128">
        <f t="shared" si="5282"/>
        <v>0</v>
      </c>
      <c r="DG344" s="128">
        <f t="shared" si="5282"/>
        <v>0</v>
      </c>
      <c r="DH344" s="128">
        <f t="shared" si="5282"/>
        <v>0</v>
      </c>
      <c r="DI344" s="128">
        <f t="shared" si="5282"/>
        <v>0</v>
      </c>
      <c r="DJ344" s="128">
        <f t="shared" si="5282"/>
        <v>28226804.709246013</v>
      </c>
      <c r="DK344" s="128">
        <f t="shared" si="5282"/>
        <v>0</v>
      </c>
      <c r="DL344" s="128">
        <f t="shared" si="5282"/>
        <v>0</v>
      </c>
      <c r="DM344" s="128">
        <f t="shared" si="5282"/>
        <v>0</v>
      </c>
      <c r="DN344" s="128">
        <f t="shared" si="5282"/>
        <v>0</v>
      </c>
      <c r="DO344" s="128">
        <f t="shared" si="5282"/>
        <v>0</v>
      </c>
      <c r="DP344" s="128">
        <f t="shared" si="5282"/>
        <v>0</v>
      </c>
      <c r="DQ344" s="128">
        <f t="shared" si="5282"/>
        <v>0</v>
      </c>
      <c r="DR344" s="128">
        <f t="shared" si="5282"/>
        <v>0</v>
      </c>
      <c r="DS344" s="128">
        <f t="shared" si="5282"/>
        <v>0</v>
      </c>
      <c r="DT344" s="128">
        <f t="shared" si="5282"/>
        <v>0</v>
      </c>
      <c r="DU344" s="128">
        <f t="shared" si="5282"/>
        <v>0</v>
      </c>
      <c r="DV344" s="128">
        <f t="shared" si="5282"/>
        <v>29214742.874069627</v>
      </c>
      <c r="DW344" s="128">
        <f t="shared" si="5282"/>
        <v>0</v>
      </c>
      <c r="DX344" s="128">
        <f t="shared" si="5282"/>
        <v>0</v>
      </c>
      <c r="DY344" s="128">
        <f t="shared" si="5282"/>
        <v>0</v>
      </c>
      <c r="DZ344" s="128">
        <f t="shared" si="5282"/>
        <v>0</v>
      </c>
      <c r="EA344" s="128">
        <f t="shared" si="5282"/>
        <v>0</v>
      </c>
      <c r="EB344" s="128">
        <f t="shared" si="5282"/>
        <v>0</v>
      </c>
    </row>
    <row r="345" spans="1:132" x14ac:dyDescent="0.25">
      <c r="H345" s="43"/>
      <c r="I345" s="43"/>
    </row>
    <row r="346" spans="1:132" ht="13" x14ac:dyDescent="0.3">
      <c r="A346" s="59">
        <f>IF(H349=D349,0,1)</f>
        <v>0</v>
      </c>
      <c r="B346" s="108" t="str">
        <f>Assumptions!B88</f>
        <v>Saleyards</v>
      </c>
      <c r="C346" s="108"/>
      <c r="D346" s="108"/>
      <c r="E346" s="108"/>
      <c r="F346" s="108"/>
      <c r="G346" s="108"/>
      <c r="H346" s="108"/>
      <c r="I346" s="108"/>
    </row>
    <row r="347" spans="1:132" ht="13" x14ac:dyDescent="0.3">
      <c r="C347" s="2" t="s">
        <v>419</v>
      </c>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row>
    <row r="348" spans="1:132" outlineLevel="1" x14ac:dyDescent="0.25">
      <c r="C348" t="s">
        <v>339</v>
      </c>
      <c r="D348" s="79">
        <f>Costs!I172</f>
        <v>44927</v>
      </c>
      <c r="E348" s="16">
        <f>Costs!I173</f>
        <v>12</v>
      </c>
      <c r="F348" s="61">
        <f>EDATE(D348,E348)</f>
        <v>45292</v>
      </c>
      <c r="G348" s="52" t="s">
        <v>215</v>
      </c>
      <c r="H348" s="50">
        <f>SUM(J348:EB348)</f>
        <v>1</v>
      </c>
      <c r="J348" s="130">
        <f t="shared" ref="J348:AO348" si="5283">IFERROR(IF(AND(J$6&gt;=$D348,J$7&lt;=$F348),1,0)*1/(YEARFRAC($D348,$F348)*MiY),0)+IF(AND($D348=$F348,J$6&lt;=$D348,J$7&gt;=$F348),1)</f>
        <v>8.3333333333333329E-2</v>
      </c>
      <c r="K348" s="130">
        <f t="shared" si="5283"/>
        <v>8.3333333333333329E-2</v>
      </c>
      <c r="L348" s="130">
        <f t="shared" si="5283"/>
        <v>8.3333333333333329E-2</v>
      </c>
      <c r="M348" s="130">
        <f t="shared" si="5283"/>
        <v>8.3333333333333329E-2</v>
      </c>
      <c r="N348" s="130">
        <f t="shared" si="5283"/>
        <v>8.3333333333333329E-2</v>
      </c>
      <c r="O348" s="130">
        <f t="shared" si="5283"/>
        <v>8.3333333333333329E-2</v>
      </c>
      <c r="P348" s="130">
        <f t="shared" si="5283"/>
        <v>8.3333333333333329E-2</v>
      </c>
      <c r="Q348" s="130">
        <f t="shared" si="5283"/>
        <v>8.3333333333333329E-2</v>
      </c>
      <c r="R348" s="130">
        <f t="shared" si="5283"/>
        <v>8.3333333333333329E-2</v>
      </c>
      <c r="S348" s="130">
        <f t="shared" si="5283"/>
        <v>8.3333333333333329E-2</v>
      </c>
      <c r="T348" s="130">
        <f t="shared" si="5283"/>
        <v>8.3333333333333329E-2</v>
      </c>
      <c r="U348" s="130">
        <f t="shared" si="5283"/>
        <v>8.3333333333333329E-2</v>
      </c>
      <c r="V348" s="130">
        <f t="shared" si="5283"/>
        <v>0</v>
      </c>
      <c r="W348" s="130">
        <f t="shared" si="5283"/>
        <v>0</v>
      </c>
      <c r="X348" s="130">
        <f t="shared" si="5283"/>
        <v>0</v>
      </c>
      <c r="Y348" s="130">
        <f t="shared" si="5283"/>
        <v>0</v>
      </c>
      <c r="Z348" s="130">
        <f t="shared" si="5283"/>
        <v>0</v>
      </c>
      <c r="AA348" s="130">
        <f t="shared" si="5283"/>
        <v>0</v>
      </c>
      <c r="AB348" s="130">
        <f t="shared" si="5283"/>
        <v>0</v>
      </c>
      <c r="AC348" s="130">
        <f t="shared" si="5283"/>
        <v>0</v>
      </c>
      <c r="AD348" s="130">
        <f t="shared" si="5283"/>
        <v>0</v>
      </c>
      <c r="AE348" s="130">
        <f t="shared" si="5283"/>
        <v>0</v>
      </c>
      <c r="AF348" s="130">
        <f t="shared" si="5283"/>
        <v>0</v>
      </c>
      <c r="AG348" s="130">
        <f t="shared" si="5283"/>
        <v>0</v>
      </c>
      <c r="AH348" s="130">
        <f t="shared" si="5283"/>
        <v>0</v>
      </c>
      <c r="AI348" s="130">
        <f t="shared" si="5283"/>
        <v>0</v>
      </c>
      <c r="AJ348" s="130">
        <f t="shared" si="5283"/>
        <v>0</v>
      </c>
      <c r="AK348" s="130">
        <f t="shared" si="5283"/>
        <v>0</v>
      </c>
      <c r="AL348" s="130">
        <f t="shared" si="5283"/>
        <v>0</v>
      </c>
      <c r="AM348" s="130">
        <f t="shared" si="5283"/>
        <v>0</v>
      </c>
      <c r="AN348" s="130">
        <f t="shared" si="5283"/>
        <v>0</v>
      </c>
      <c r="AO348" s="130">
        <f t="shared" si="5283"/>
        <v>0</v>
      </c>
      <c r="AP348" s="130">
        <f t="shared" ref="AP348:BU348" si="5284">IFERROR(IF(AND(AP$6&gt;=$D348,AP$7&lt;=$F348),1,0)*1/(YEARFRAC($D348,$F348)*MiY),0)+IF(AND($D348=$F348,AP$6&lt;=$D348,AP$7&gt;=$F348),1)</f>
        <v>0</v>
      </c>
      <c r="AQ348" s="130">
        <f t="shared" si="5284"/>
        <v>0</v>
      </c>
      <c r="AR348" s="130">
        <f t="shared" si="5284"/>
        <v>0</v>
      </c>
      <c r="AS348" s="130">
        <f t="shared" si="5284"/>
        <v>0</v>
      </c>
      <c r="AT348" s="130">
        <f t="shared" si="5284"/>
        <v>0</v>
      </c>
      <c r="AU348" s="130">
        <f t="shared" si="5284"/>
        <v>0</v>
      </c>
      <c r="AV348" s="130">
        <f t="shared" si="5284"/>
        <v>0</v>
      </c>
      <c r="AW348" s="130">
        <f t="shared" si="5284"/>
        <v>0</v>
      </c>
      <c r="AX348" s="130">
        <f t="shared" si="5284"/>
        <v>0</v>
      </c>
      <c r="AY348" s="130">
        <f t="shared" si="5284"/>
        <v>0</v>
      </c>
      <c r="AZ348" s="130">
        <f t="shared" si="5284"/>
        <v>0</v>
      </c>
      <c r="BA348" s="130">
        <f t="shared" si="5284"/>
        <v>0</v>
      </c>
      <c r="BB348" s="130">
        <f t="shared" si="5284"/>
        <v>0</v>
      </c>
      <c r="BC348" s="130">
        <f t="shared" si="5284"/>
        <v>0</v>
      </c>
      <c r="BD348" s="130">
        <f t="shared" si="5284"/>
        <v>0</v>
      </c>
      <c r="BE348" s="130">
        <f t="shared" si="5284"/>
        <v>0</v>
      </c>
      <c r="BF348" s="130">
        <f t="shared" si="5284"/>
        <v>0</v>
      </c>
      <c r="BG348" s="130">
        <f t="shared" si="5284"/>
        <v>0</v>
      </c>
      <c r="BH348" s="130">
        <f t="shared" si="5284"/>
        <v>0</v>
      </c>
      <c r="BI348" s="130">
        <f t="shared" si="5284"/>
        <v>0</v>
      </c>
      <c r="BJ348" s="130">
        <f t="shared" si="5284"/>
        <v>0</v>
      </c>
      <c r="BK348" s="130">
        <f t="shared" si="5284"/>
        <v>0</v>
      </c>
      <c r="BL348" s="130">
        <f t="shared" si="5284"/>
        <v>0</v>
      </c>
      <c r="BM348" s="130">
        <f t="shared" si="5284"/>
        <v>0</v>
      </c>
      <c r="BN348" s="130">
        <f t="shared" si="5284"/>
        <v>0</v>
      </c>
      <c r="BO348" s="130">
        <f t="shared" si="5284"/>
        <v>0</v>
      </c>
      <c r="BP348" s="130">
        <f t="shared" si="5284"/>
        <v>0</v>
      </c>
      <c r="BQ348" s="130">
        <f t="shared" si="5284"/>
        <v>0</v>
      </c>
      <c r="BR348" s="130">
        <f t="shared" si="5284"/>
        <v>0</v>
      </c>
      <c r="BS348" s="130">
        <f t="shared" si="5284"/>
        <v>0</v>
      </c>
      <c r="BT348" s="130">
        <f t="shared" si="5284"/>
        <v>0</v>
      </c>
      <c r="BU348" s="130">
        <f t="shared" si="5284"/>
        <v>0</v>
      </c>
      <c r="BV348" s="130">
        <f t="shared" ref="BV348:DA348" si="5285">IFERROR(IF(AND(BV$6&gt;=$D348,BV$7&lt;=$F348),1,0)*1/(YEARFRAC($D348,$F348)*MiY),0)+IF(AND($D348=$F348,BV$6&lt;=$D348,BV$7&gt;=$F348),1)</f>
        <v>0</v>
      </c>
      <c r="BW348" s="130">
        <f t="shared" si="5285"/>
        <v>0</v>
      </c>
      <c r="BX348" s="130">
        <f t="shared" si="5285"/>
        <v>0</v>
      </c>
      <c r="BY348" s="130">
        <f t="shared" si="5285"/>
        <v>0</v>
      </c>
      <c r="BZ348" s="130">
        <f t="shared" si="5285"/>
        <v>0</v>
      </c>
      <c r="CA348" s="130">
        <f t="shared" si="5285"/>
        <v>0</v>
      </c>
      <c r="CB348" s="130">
        <f t="shared" si="5285"/>
        <v>0</v>
      </c>
      <c r="CC348" s="130">
        <f t="shared" si="5285"/>
        <v>0</v>
      </c>
      <c r="CD348" s="130">
        <f t="shared" si="5285"/>
        <v>0</v>
      </c>
      <c r="CE348" s="130">
        <f t="shared" si="5285"/>
        <v>0</v>
      </c>
      <c r="CF348" s="130">
        <f t="shared" si="5285"/>
        <v>0</v>
      </c>
      <c r="CG348" s="130">
        <f t="shared" si="5285"/>
        <v>0</v>
      </c>
      <c r="CH348" s="130">
        <f t="shared" si="5285"/>
        <v>0</v>
      </c>
      <c r="CI348" s="130">
        <f t="shared" si="5285"/>
        <v>0</v>
      </c>
      <c r="CJ348" s="130">
        <f t="shared" si="5285"/>
        <v>0</v>
      </c>
      <c r="CK348" s="130">
        <f t="shared" si="5285"/>
        <v>0</v>
      </c>
      <c r="CL348" s="130">
        <f t="shared" si="5285"/>
        <v>0</v>
      </c>
      <c r="CM348" s="130">
        <f t="shared" si="5285"/>
        <v>0</v>
      </c>
      <c r="CN348" s="130">
        <f t="shared" si="5285"/>
        <v>0</v>
      </c>
      <c r="CO348" s="130">
        <f t="shared" si="5285"/>
        <v>0</v>
      </c>
      <c r="CP348" s="130">
        <f t="shared" si="5285"/>
        <v>0</v>
      </c>
      <c r="CQ348" s="130">
        <f t="shared" si="5285"/>
        <v>0</v>
      </c>
      <c r="CR348" s="130">
        <f t="shared" si="5285"/>
        <v>0</v>
      </c>
      <c r="CS348" s="130">
        <f t="shared" si="5285"/>
        <v>0</v>
      </c>
      <c r="CT348" s="130">
        <f t="shared" si="5285"/>
        <v>0</v>
      </c>
      <c r="CU348" s="130">
        <f t="shared" si="5285"/>
        <v>0</v>
      </c>
      <c r="CV348" s="130">
        <f t="shared" si="5285"/>
        <v>0</v>
      </c>
      <c r="CW348" s="130">
        <f t="shared" si="5285"/>
        <v>0</v>
      </c>
      <c r="CX348" s="130">
        <f t="shared" si="5285"/>
        <v>0</v>
      </c>
      <c r="CY348" s="130">
        <f t="shared" si="5285"/>
        <v>0</v>
      </c>
      <c r="CZ348" s="130">
        <f t="shared" si="5285"/>
        <v>0</v>
      </c>
      <c r="DA348" s="130">
        <f t="shared" si="5285"/>
        <v>0</v>
      </c>
      <c r="DB348" s="130">
        <f t="shared" ref="DB348:EB348" si="5286">IFERROR(IF(AND(DB$6&gt;=$D348,DB$7&lt;=$F348),1,0)*1/(YEARFRAC($D348,$F348)*MiY),0)+IF(AND($D348=$F348,DB$6&lt;=$D348,DB$7&gt;=$F348),1)</f>
        <v>0</v>
      </c>
      <c r="DC348" s="130">
        <f t="shared" si="5286"/>
        <v>0</v>
      </c>
      <c r="DD348" s="130">
        <f t="shared" si="5286"/>
        <v>0</v>
      </c>
      <c r="DE348" s="130">
        <f t="shared" si="5286"/>
        <v>0</v>
      </c>
      <c r="DF348" s="130">
        <f t="shared" si="5286"/>
        <v>0</v>
      </c>
      <c r="DG348" s="130">
        <f t="shared" si="5286"/>
        <v>0</v>
      </c>
      <c r="DH348" s="130">
        <f t="shared" si="5286"/>
        <v>0</v>
      </c>
      <c r="DI348" s="130">
        <f t="shared" si="5286"/>
        <v>0</v>
      </c>
      <c r="DJ348" s="130">
        <f t="shared" si="5286"/>
        <v>0</v>
      </c>
      <c r="DK348" s="130">
        <f t="shared" si="5286"/>
        <v>0</v>
      </c>
      <c r="DL348" s="130">
        <f t="shared" si="5286"/>
        <v>0</v>
      </c>
      <c r="DM348" s="130">
        <f t="shared" si="5286"/>
        <v>0</v>
      </c>
      <c r="DN348" s="130">
        <f t="shared" si="5286"/>
        <v>0</v>
      </c>
      <c r="DO348" s="130">
        <f t="shared" si="5286"/>
        <v>0</v>
      </c>
      <c r="DP348" s="130">
        <f t="shared" si="5286"/>
        <v>0</v>
      </c>
      <c r="DQ348" s="130">
        <f t="shared" si="5286"/>
        <v>0</v>
      </c>
      <c r="DR348" s="130">
        <f t="shared" si="5286"/>
        <v>0</v>
      </c>
      <c r="DS348" s="130">
        <f t="shared" si="5286"/>
        <v>0</v>
      </c>
      <c r="DT348" s="130">
        <f t="shared" si="5286"/>
        <v>0</v>
      </c>
      <c r="DU348" s="130">
        <f t="shared" si="5286"/>
        <v>0</v>
      </c>
      <c r="DV348" s="130">
        <f t="shared" si="5286"/>
        <v>0</v>
      </c>
      <c r="DW348" s="130">
        <f t="shared" si="5286"/>
        <v>0</v>
      </c>
      <c r="DX348" s="130">
        <f t="shared" si="5286"/>
        <v>0</v>
      </c>
      <c r="DY348" s="130">
        <f t="shared" si="5286"/>
        <v>0</v>
      </c>
      <c r="DZ348" s="130">
        <f t="shared" si="5286"/>
        <v>0</v>
      </c>
      <c r="EA348" s="130">
        <f t="shared" si="5286"/>
        <v>0</v>
      </c>
      <c r="EB348" s="130">
        <f t="shared" si="5286"/>
        <v>0</v>
      </c>
    </row>
    <row r="349" spans="1:132" outlineLevel="1" x14ac:dyDescent="0.25">
      <c r="C349" t="s">
        <v>422</v>
      </c>
      <c r="D349" s="16">
        <f>Costs!I188</f>
        <v>5778558.1067213872</v>
      </c>
      <c r="G349" s="52" t="s">
        <v>220</v>
      </c>
      <c r="H349" s="66">
        <f t="shared" ref="H349:H351" si="5287">SUM(J349:EB349)</f>
        <v>5778558.1067213872</v>
      </c>
      <c r="J349" s="29">
        <f>$D349*J348</f>
        <v>481546.50889344892</v>
      </c>
      <c r="K349" s="29">
        <f t="shared" ref="K349:BV349" si="5288">$D349*K348</f>
        <v>481546.50889344892</v>
      </c>
      <c r="L349" s="29">
        <f t="shared" si="5288"/>
        <v>481546.50889344892</v>
      </c>
      <c r="M349" s="29">
        <f t="shared" si="5288"/>
        <v>481546.50889344892</v>
      </c>
      <c r="N349" s="29">
        <f t="shared" si="5288"/>
        <v>481546.50889344892</v>
      </c>
      <c r="O349" s="29">
        <f t="shared" si="5288"/>
        <v>481546.50889344892</v>
      </c>
      <c r="P349" s="29">
        <f t="shared" si="5288"/>
        <v>481546.50889344892</v>
      </c>
      <c r="Q349" s="29">
        <f t="shared" si="5288"/>
        <v>481546.50889344892</v>
      </c>
      <c r="R349" s="29">
        <f t="shared" si="5288"/>
        <v>481546.50889344892</v>
      </c>
      <c r="S349" s="29">
        <f t="shared" si="5288"/>
        <v>481546.50889344892</v>
      </c>
      <c r="T349" s="29">
        <f t="shared" si="5288"/>
        <v>481546.50889344892</v>
      </c>
      <c r="U349" s="29">
        <f t="shared" si="5288"/>
        <v>481546.50889344892</v>
      </c>
      <c r="V349" s="29">
        <f t="shared" si="5288"/>
        <v>0</v>
      </c>
      <c r="W349" s="29">
        <f t="shared" si="5288"/>
        <v>0</v>
      </c>
      <c r="X349" s="29">
        <f t="shared" si="5288"/>
        <v>0</v>
      </c>
      <c r="Y349" s="29">
        <f t="shared" si="5288"/>
        <v>0</v>
      </c>
      <c r="Z349" s="29">
        <f t="shared" si="5288"/>
        <v>0</v>
      </c>
      <c r="AA349" s="29">
        <f t="shared" si="5288"/>
        <v>0</v>
      </c>
      <c r="AB349" s="29">
        <f t="shared" si="5288"/>
        <v>0</v>
      </c>
      <c r="AC349" s="29">
        <f t="shared" si="5288"/>
        <v>0</v>
      </c>
      <c r="AD349" s="29">
        <f t="shared" si="5288"/>
        <v>0</v>
      </c>
      <c r="AE349" s="29">
        <f t="shared" si="5288"/>
        <v>0</v>
      </c>
      <c r="AF349" s="29">
        <f t="shared" si="5288"/>
        <v>0</v>
      </c>
      <c r="AG349" s="29">
        <f t="shared" si="5288"/>
        <v>0</v>
      </c>
      <c r="AH349" s="29">
        <f t="shared" si="5288"/>
        <v>0</v>
      </c>
      <c r="AI349" s="29">
        <f t="shared" si="5288"/>
        <v>0</v>
      </c>
      <c r="AJ349" s="29">
        <f t="shared" si="5288"/>
        <v>0</v>
      </c>
      <c r="AK349" s="29">
        <f t="shared" si="5288"/>
        <v>0</v>
      </c>
      <c r="AL349" s="29">
        <f t="shared" si="5288"/>
        <v>0</v>
      </c>
      <c r="AM349" s="29">
        <f t="shared" si="5288"/>
        <v>0</v>
      </c>
      <c r="AN349" s="29">
        <f t="shared" si="5288"/>
        <v>0</v>
      </c>
      <c r="AO349" s="29">
        <f t="shared" si="5288"/>
        <v>0</v>
      </c>
      <c r="AP349" s="29">
        <f t="shared" si="5288"/>
        <v>0</v>
      </c>
      <c r="AQ349" s="29">
        <f t="shared" si="5288"/>
        <v>0</v>
      </c>
      <c r="AR349" s="29">
        <f t="shared" si="5288"/>
        <v>0</v>
      </c>
      <c r="AS349" s="29">
        <f t="shared" si="5288"/>
        <v>0</v>
      </c>
      <c r="AT349" s="29">
        <f t="shared" si="5288"/>
        <v>0</v>
      </c>
      <c r="AU349" s="29">
        <f t="shared" si="5288"/>
        <v>0</v>
      </c>
      <c r="AV349" s="29">
        <f t="shared" si="5288"/>
        <v>0</v>
      </c>
      <c r="AW349" s="29">
        <f t="shared" si="5288"/>
        <v>0</v>
      </c>
      <c r="AX349" s="29">
        <f t="shared" si="5288"/>
        <v>0</v>
      </c>
      <c r="AY349" s="29">
        <f t="shared" si="5288"/>
        <v>0</v>
      </c>
      <c r="AZ349" s="29">
        <f t="shared" si="5288"/>
        <v>0</v>
      </c>
      <c r="BA349" s="29">
        <f t="shared" si="5288"/>
        <v>0</v>
      </c>
      <c r="BB349" s="29">
        <f t="shared" si="5288"/>
        <v>0</v>
      </c>
      <c r="BC349" s="29">
        <f t="shared" si="5288"/>
        <v>0</v>
      </c>
      <c r="BD349" s="29">
        <f t="shared" si="5288"/>
        <v>0</v>
      </c>
      <c r="BE349" s="29">
        <f t="shared" si="5288"/>
        <v>0</v>
      </c>
      <c r="BF349" s="29">
        <f t="shared" si="5288"/>
        <v>0</v>
      </c>
      <c r="BG349" s="29">
        <f t="shared" si="5288"/>
        <v>0</v>
      </c>
      <c r="BH349" s="29">
        <f t="shared" si="5288"/>
        <v>0</v>
      </c>
      <c r="BI349" s="29">
        <f t="shared" si="5288"/>
        <v>0</v>
      </c>
      <c r="BJ349" s="29">
        <f t="shared" si="5288"/>
        <v>0</v>
      </c>
      <c r="BK349" s="29">
        <f t="shared" si="5288"/>
        <v>0</v>
      </c>
      <c r="BL349" s="29">
        <f t="shared" si="5288"/>
        <v>0</v>
      </c>
      <c r="BM349" s="29">
        <f t="shared" si="5288"/>
        <v>0</v>
      </c>
      <c r="BN349" s="29">
        <f t="shared" si="5288"/>
        <v>0</v>
      </c>
      <c r="BO349" s="29">
        <f t="shared" si="5288"/>
        <v>0</v>
      </c>
      <c r="BP349" s="29">
        <f t="shared" si="5288"/>
        <v>0</v>
      </c>
      <c r="BQ349" s="29">
        <f t="shared" si="5288"/>
        <v>0</v>
      </c>
      <c r="BR349" s="29">
        <f t="shared" si="5288"/>
        <v>0</v>
      </c>
      <c r="BS349" s="29">
        <f t="shared" si="5288"/>
        <v>0</v>
      </c>
      <c r="BT349" s="29">
        <f t="shared" si="5288"/>
        <v>0</v>
      </c>
      <c r="BU349" s="29">
        <f t="shared" si="5288"/>
        <v>0</v>
      </c>
      <c r="BV349" s="29">
        <f t="shared" si="5288"/>
        <v>0</v>
      </c>
      <c r="BW349" s="29">
        <f t="shared" ref="BW349:EB349" si="5289">$D349*BW348</f>
        <v>0</v>
      </c>
      <c r="BX349" s="29">
        <f t="shared" si="5289"/>
        <v>0</v>
      </c>
      <c r="BY349" s="29">
        <f t="shared" si="5289"/>
        <v>0</v>
      </c>
      <c r="BZ349" s="29">
        <f t="shared" si="5289"/>
        <v>0</v>
      </c>
      <c r="CA349" s="29">
        <f t="shared" si="5289"/>
        <v>0</v>
      </c>
      <c r="CB349" s="29">
        <f t="shared" si="5289"/>
        <v>0</v>
      </c>
      <c r="CC349" s="29">
        <f t="shared" si="5289"/>
        <v>0</v>
      </c>
      <c r="CD349" s="29">
        <f t="shared" si="5289"/>
        <v>0</v>
      </c>
      <c r="CE349" s="29">
        <f t="shared" si="5289"/>
        <v>0</v>
      </c>
      <c r="CF349" s="29">
        <f t="shared" si="5289"/>
        <v>0</v>
      </c>
      <c r="CG349" s="29">
        <f t="shared" si="5289"/>
        <v>0</v>
      </c>
      <c r="CH349" s="29">
        <f t="shared" si="5289"/>
        <v>0</v>
      </c>
      <c r="CI349" s="29">
        <f t="shared" si="5289"/>
        <v>0</v>
      </c>
      <c r="CJ349" s="29">
        <f t="shared" si="5289"/>
        <v>0</v>
      </c>
      <c r="CK349" s="29">
        <f t="shared" si="5289"/>
        <v>0</v>
      </c>
      <c r="CL349" s="29">
        <f t="shared" si="5289"/>
        <v>0</v>
      </c>
      <c r="CM349" s="29">
        <f t="shared" si="5289"/>
        <v>0</v>
      </c>
      <c r="CN349" s="29">
        <f t="shared" si="5289"/>
        <v>0</v>
      </c>
      <c r="CO349" s="29">
        <f t="shared" si="5289"/>
        <v>0</v>
      </c>
      <c r="CP349" s="29">
        <f t="shared" si="5289"/>
        <v>0</v>
      </c>
      <c r="CQ349" s="29">
        <f t="shared" si="5289"/>
        <v>0</v>
      </c>
      <c r="CR349" s="29">
        <f t="shared" si="5289"/>
        <v>0</v>
      </c>
      <c r="CS349" s="29">
        <f t="shared" si="5289"/>
        <v>0</v>
      </c>
      <c r="CT349" s="29">
        <f t="shared" si="5289"/>
        <v>0</v>
      </c>
      <c r="CU349" s="29">
        <f t="shared" si="5289"/>
        <v>0</v>
      </c>
      <c r="CV349" s="29">
        <f t="shared" si="5289"/>
        <v>0</v>
      </c>
      <c r="CW349" s="29">
        <f t="shared" si="5289"/>
        <v>0</v>
      </c>
      <c r="CX349" s="29">
        <f t="shared" si="5289"/>
        <v>0</v>
      </c>
      <c r="CY349" s="29">
        <f t="shared" si="5289"/>
        <v>0</v>
      </c>
      <c r="CZ349" s="29">
        <f t="shared" si="5289"/>
        <v>0</v>
      </c>
      <c r="DA349" s="29">
        <f t="shared" si="5289"/>
        <v>0</v>
      </c>
      <c r="DB349" s="29">
        <f t="shared" si="5289"/>
        <v>0</v>
      </c>
      <c r="DC349" s="29">
        <f t="shared" si="5289"/>
        <v>0</v>
      </c>
      <c r="DD349" s="29">
        <f t="shared" si="5289"/>
        <v>0</v>
      </c>
      <c r="DE349" s="29">
        <f t="shared" si="5289"/>
        <v>0</v>
      </c>
      <c r="DF349" s="29">
        <f t="shared" si="5289"/>
        <v>0</v>
      </c>
      <c r="DG349" s="29">
        <f t="shared" si="5289"/>
        <v>0</v>
      </c>
      <c r="DH349" s="29">
        <f t="shared" si="5289"/>
        <v>0</v>
      </c>
      <c r="DI349" s="29">
        <f t="shared" si="5289"/>
        <v>0</v>
      </c>
      <c r="DJ349" s="29">
        <f t="shared" si="5289"/>
        <v>0</v>
      </c>
      <c r="DK349" s="29">
        <f t="shared" si="5289"/>
        <v>0</v>
      </c>
      <c r="DL349" s="29">
        <f t="shared" si="5289"/>
        <v>0</v>
      </c>
      <c r="DM349" s="29">
        <f t="shared" si="5289"/>
        <v>0</v>
      </c>
      <c r="DN349" s="29">
        <f t="shared" si="5289"/>
        <v>0</v>
      </c>
      <c r="DO349" s="29">
        <f t="shared" si="5289"/>
        <v>0</v>
      </c>
      <c r="DP349" s="29">
        <f t="shared" si="5289"/>
        <v>0</v>
      </c>
      <c r="DQ349" s="29">
        <f t="shared" si="5289"/>
        <v>0</v>
      </c>
      <c r="DR349" s="29">
        <f t="shared" si="5289"/>
        <v>0</v>
      </c>
      <c r="DS349" s="29">
        <f t="shared" si="5289"/>
        <v>0</v>
      </c>
      <c r="DT349" s="29">
        <f t="shared" si="5289"/>
        <v>0</v>
      </c>
      <c r="DU349" s="29">
        <f t="shared" si="5289"/>
        <v>0</v>
      </c>
      <c r="DV349" s="29">
        <f t="shared" si="5289"/>
        <v>0</v>
      </c>
      <c r="DW349" s="29">
        <f t="shared" si="5289"/>
        <v>0</v>
      </c>
      <c r="DX349" s="29">
        <f t="shared" si="5289"/>
        <v>0</v>
      </c>
      <c r="DY349" s="29">
        <f t="shared" si="5289"/>
        <v>0</v>
      </c>
      <c r="DZ349" s="29">
        <f t="shared" si="5289"/>
        <v>0</v>
      </c>
      <c r="EA349" s="29">
        <f t="shared" si="5289"/>
        <v>0</v>
      </c>
      <c r="EB349" s="29">
        <f t="shared" si="5289"/>
        <v>0</v>
      </c>
    </row>
    <row r="350" spans="1:132" outlineLevel="1" x14ac:dyDescent="0.25">
      <c r="C350" s="34" t="s">
        <v>417</v>
      </c>
      <c r="D350" s="34"/>
      <c r="E350" s="34"/>
      <c r="F350" s="34"/>
      <c r="G350" s="67" t="s">
        <v>215</v>
      </c>
      <c r="H350" s="34"/>
      <c r="I350" s="34"/>
      <c r="J350" s="126">
        <f>J$13</f>
        <v>1</v>
      </c>
      <c r="K350" s="126">
        <f t="shared" ref="K350:BV350" si="5290">K$13</f>
        <v>1.0026792493128671</v>
      </c>
      <c r="L350" s="126">
        <f t="shared" si="5290"/>
        <v>1.0056539350998608</v>
      </c>
      <c r="M350" s="126">
        <f t="shared" si="5290"/>
        <v>1.0085410656939733</v>
      </c>
      <c r="N350" s="126">
        <f t="shared" si="5290"/>
        <v>1.0114364849476103</v>
      </c>
      <c r="O350" s="126">
        <f t="shared" si="5290"/>
        <v>1.0143402166566737</v>
      </c>
      <c r="P350" s="126">
        <f t="shared" si="5290"/>
        <v>1.0172522846853813</v>
      </c>
      <c r="Q350" s="126">
        <f t="shared" si="5290"/>
        <v>1.0201727129664624</v>
      </c>
      <c r="R350" s="126">
        <f t="shared" si="5290"/>
        <v>1.0231015255013547</v>
      </c>
      <c r="S350" s="126">
        <f t="shared" si="5290"/>
        <v>1.0260387463604019</v>
      </c>
      <c r="T350" s="126">
        <f t="shared" si="5290"/>
        <v>1.028984399683051</v>
      </c>
      <c r="U350" s="126">
        <f t="shared" si="5290"/>
        <v>1.0319385096780509</v>
      </c>
      <c r="V350" s="126">
        <f t="shared" si="5290"/>
        <v>1.0349011006236515</v>
      </c>
      <c r="W350" s="126">
        <f t="shared" si="5290"/>
        <v>1.0377730230388176</v>
      </c>
      <c r="X350" s="126">
        <f t="shared" si="5290"/>
        <v>1.0408518228283561</v>
      </c>
      <c r="Y350" s="126">
        <f t="shared" si="5290"/>
        <v>1.0438400029932626</v>
      </c>
      <c r="Z350" s="126">
        <f t="shared" si="5290"/>
        <v>1.046836761920777</v>
      </c>
      <c r="AA350" s="126">
        <f t="shared" si="5290"/>
        <v>1.0498421242396576</v>
      </c>
      <c r="AB350" s="126">
        <f t="shared" si="5290"/>
        <v>1.05285611464937</v>
      </c>
      <c r="AC350" s="126">
        <f t="shared" si="5290"/>
        <v>1.0558787579202888</v>
      </c>
      <c r="AD350" s="126">
        <f t="shared" si="5290"/>
        <v>1.0589100788939025</v>
      </c>
      <c r="AE350" s="126">
        <f t="shared" si="5290"/>
        <v>1.0619501024830165</v>
      </c>
      <c r="AF350" s="126">
        <f t="shared" si="5290"/>
        <v>1.0649988536719583</v>
      </c>
      <c r="AG350" s="126">
        <f t="shared" si="5290"/>
        <v>1.0680563575167832</v>
      </c>
      <c r="AH350" s="126">
        <f t="shared" si="5290"/>
        <v>1.0711226391454798</v>
      </c>
      <c r="AI350" s="126">
        <f t="shared" si="5290"/>
        <v>1.0739924437404067</v>
      </c>
      <c r="AJ350" s="126">
        <f t="shared" si="5290"/>
        <v>1.0771786970311998</v>
      </c>
      <c r="AK350" s="126">
        <f t="shared" si="5290"/>
        <v>1.0802711679727233</v>
      </c>
      <c r="AL350" s="126">
        <f t="shared" si="5290"/>
        <v>1.0833725170851116</v>
      </c>
      <c r="AM350" s="126">
        <f t="shared" si="5290"/>
        <v>1.0864827698566941</v>
      </c>
      <c r="AN350" s="126">
        <f t="shared" si="5290"/>
        <v>1.0896019518489746</v>
      </c>
      <c r="AO350" s="126">
        <f t="shared" si="5290"/>
        <v>1.0927300886968412</v>
      </c>
      <c r="AP350" s="126">
        <f t="shared" si="5290"/>
        <v>1.0958672061087775</v>
      </c>
      <c r="AQ350" s="126">
        <f t="shared" si="5290"/>
        <v>1.0990133298670732</v>
      </c>
      <c r="AR350" s="126">
        <f t="shared" si="5290"/>
        <v>1.1021684858280367</v>
      </c>
      <c r="AS350" s="126">
        <f t="shared" si="5290"/>
        <v>1.1053326999222071</v>
      </c>
      <c r="AT350" s="126">
        <f t="shared" si="5290"/>
        <v>1.1085059981545673</v>
      </c>
      <c r="AU350" s="126">
        <f t="shared" si="5290"/>
        <v>1.111475962088432</v>
      </c>
      <c r="AV350" s="126">
        <f t="shared" si="5290"/>
        <v>1.1147734191259395</v>
      </c>
      <c r="AW350" s="126">
        <f t="shared" si="5290"/>
        <v>1.1179738207069689</v>
      </c>
      <c r="AX350" s="126">
        <f t="shared" si="5290"/>
        <v>1.1211834103167977</v>
      </c>
      <c r="AY350" s="126">
        <f t="shared" si="5290"/>
        <v>1.1244022143333261</v>
      </c>
      <c r="AZ350" s="126">
        <f t="shared" si="5290"/>
        <v>1.1276302592101826</v>
      </c>
      <c r="BA350" s="126">
        <f t="shared" si="5290"/>
        <v>1.1308675714769412</v>
      </c>
      <c r="BB350" s="126">
        <f t="shared" si="5290"/>
        <v>1.1341141777393395</v>
      </c>
      <c r="BC350" s="126">
        <f t="shared" si="5290"/>
        <v>1.1373701046794982</v>
      </c>
      <c r="BD350" s="126">
        <f t="shared" si="5290"/>
        <v>1.1406353790561385</v>
      </c>
      <c r="BE350" s="126">
        <f t="shared" si="5290"/>
        <v>1.1439100277048042</v>
      </c>
      <c r="BF350" s="126">
        <f t="shared" si="5290"/>
        <v>1.1471940775380809</v>
      </c>
      <c r="BG350" s="126">
        <f t="shared" si="5290"/>
        <v>1.15026769648205</v>
      </c>
      <c r="BH350" s="126">
        <f t="shared" si="5290"/>
        <v>1.1536802383994258</v>
      </c>
      <c r="BI350" s="126">
        <f t="shared" si="5290"/>
        <v>1.1569923375180708</v>
      </c>
      <c r="BJ350" s="126">
        <f t="shared" si="5290"/>
        <v>1.1603139453378331</v>
      </c>
      <c r="BK350" s="126">
        <f t="shared" si="5290"/>
        <v>1.1636450891572303</v>
      </c>
      <c r="BL350" s="126">
        <f t="shared" si="5290"/>
        <v>1.1669857963531516</v>
      </c>
      <c r="BM350" s="126">
        <f t="shared" si="5290"/>
        <v>1.1703360943810825</v>
      </c>
      <c r="BN350" s="126">
        <f t="shared" si="5290"/>
        <v>1.1736960107753303</v>
      </c>
      <c r="BO350" s="126">
        <f t="shared" si="5290"/>
        <v>1.1770655731492505</v>
      </c>
      <c r="BP350" s="126">
        <f t="shared" si="5290"/>
        <v>1.180444809195474</v>
      </c>
      <c r="BQ350" s="126">
        <f t="shared" si="5290"/>
        <v>1.1838337466861339</v>
      </c>
      <c r="BR350" s="126">
        <f t="shared" si="5290"/>
        <v>1.1872324134730949</v>
      </c>
      <c r="BS350" s="126">
        <f t="shared" si="5290"/>
        <v>1.1905270658589224</v>
      </c>
      <c r="BT350" s="126">
        <f t="shared" si="5290"/>
        <v>1.1940590467434065</v>
      </c>
      <c r="BU350" s="126">
        <f t="shared" si="5290"/>
        <v>1.1974870693312041</v>
      </c>
      <c r="BV350" s="126">
        <f t="shared" si="5290"/>
        <v>1.2009249334246579</v>
      </c>
      <c r="BW350" s="126">
        <f t="shared" ref="BW350:EB350" si="5291">BW$13</f>
        <v>1.204372667277734</v>
      </c>
      <c r="BX350" s="126">
        <f t="shared" si="5291"/>
        <v>1.2078302992255125</v>
      </c>
      <c r="BY350" s="126">
        <f t="shared" si="5291"/>
        <v>1.2112978576844211</v>
      </c>
      <c r="BZ350" s="126">
        <f t="shared" si="5291"/>
        <v>1.2147753711524676</v>
      </c>
      <c r="CA350" s="126">
        <f t="shared" si="5291"/>
        <v>1.2182628682094752</v>
      </c>
      <c r="CB350" s="126">
        <f t="shared" si="5291"/>
        <v>1.2217603775173165</v>
      </c>
      <c r="CC350" s="126">
        <f t="shared" si="5291"/>
        <v>1.2252679278201495</v>
      </c>
      <c r="CD350" s="126">
        <f t="shared" si="5291"/>
        <v>1.2287855479446541</v>
      </c>
      <c r="CE350" s="126">
        <f t="shared" si="5291"/>
        <v>1.232077770779646</v>
      </c>
      <c r="CF350" s="126">
        <f t="shared" si="5291"/>
        <v>1.23573302168438</v>
      </c>
      <c r="CG350" s="126">
        <f t="shared" si="5291"/>
        <v>1.2392806860334544</v>
      </c>
      <c r="CH350" s="126">
        <f t="shared" si="5291"/>
        <v>1.2428385353675644</v>
      </c>
      <c r="CI350" s="126">
        <f t="shared" si="5291"/>
        <v>1.2464065989267703</v>
      </c>
      <c r="CJ350" s="126">
        <f t="shared" si="5291"/>
        <v>1.2499849060350778</v>
      </c>
      <c r="CK350" s="126">
        <f t="shared" si="5291"/>
        <v>1.2535734861006791</v>
      </c>
      <c r="CL350" s="126">
        <f t="shared" si="5291"/>
        <v>1.257172368616194</v>
      </c>
      <c r="CM350" s="126">
        <f t="shared" si="5291"/>
        <v>1.2607815831589126</v>
      </c>
      <c r="CN350" s="126">
        <f t="shared" si="5291"/>
        <v>1.2644011593910389</v>
      </c>
      <c r="CO350" s="126">
        <f t="shared" si="5291"/>
        <v>1.2680311270599336</v>
      </c>
      <c r="CP350" s="126">
        <f t="shared" si="5291"/>
        <v>1.2716715159983594</v>
      </c>
      <c r="CQ350" s="126">
        <f t="shared" si="5291"/>
        <v>1.2750786410337906</v>
      </c>
      <c r="CR350" s="126">
        <f t="shared" si="5291"/>
        <v>1.2788614642181557</v>
      </c>
      <c r="CS350" s="126">
        <f t="shared" si="5291"/>
        <v>1.2825329459576562</v>
      </c>
      <c r="CT350" s="126">
        <f t="shared" si="5291"/>
        <v>1.2862149681493797</v>
      </c>
      <c r="CU350" s="126">
        <f t="shared" si="5291"/>
        <v>1.289907561053897</v>
      </c>
      <c r="CV350" s="126">
        <f t="shared" si="5291"/>
        <v>1.293610755018654</v>
      </c>
      <c r="CW350" s="126">
        <f t="shared" si="5291"/>
        <v>1.2973245804782207</v>
      </c>
      <c r="CX350" s="126">
        <f t="shared" si="5291"/>
        <v>1.3010490679545423</v>
      </c>
      <c r="CY350" s="126">
        <f t="shared" si="5291"/>
        <v>1.304784248057189</v>
      </c>
      <c r="CZ350" s="126">
        <f t="shared" si="5291"/>
        <v>1.3085301514836076</v>
      </c>
      <c r="DA350" s="126">
        <f t="shared" si="5291"/>
        <v>1.3122868090193751</v>
      </c>
      <c r="DB350" s="126">
        <f t="shared" si="5291"/>
        <v>1.3160542515384499</v>
      </c>
      <c r="DC350" s="126">
        <f t="shared" si="5291"/>
        <v>1.3195802889875801</v>
      </c>
      <c r="DD350" s="126">
        <f t="shared" si="5291"/>
        <v>1.323495136864544</v>
      </c>
      <c r="DE350" s="126">
        <f t="shared" si="5291"/>
        <v>1.3272947573576725</v>
      </c>
      <c r="DF350" s="126">
        <f t="shared" si="5291"/>
        <v>1.3311052861764079</v>
      </c>
      <c r="DG350" s="126">
        <f t="shared" si="5291"/>
        <v>1.3349267546374479</v>
      </c>
      <c r="DH350" s="126">
        <f t="shared" si="5291"/>
        <v>1.3387591941473977</v>
      </c>
      <c r="DI350" s="126">
        <f t="shared" si="5291"/>
        <v>1.3426026362030277</v>
      </c>
      <c r="DJ350" s="126">
        <f t="shared" si="5291"/>
        <v>1.3464571123915319</v>
      </c>
      <c r="DK350" s="126">
        <f t="shared" si="5291"/>
        <v>1.3503226543907885</v>
      </c>
      <c r="DL350" s="126">
        <f t="shared" si="5291"/>
        <v>1.3541992939696192</v>
      </c>
      <c r="DM350" s="126">
        <f t="shared" si="5291"/>
        <v>1.358087062988051</v>
      </c>
      <c r="DN350" s="126">
        <f t="shared" si="5291"/>
        <v>1.361985993397578</v>
      </c>
      <c r="DO350" s="126">
        <f t="shared" si="5291"/>
        <v>1.3657655991021458</v>
      </c>
      <c r="DP350" s="126">
        <f t="shared" si="5291"/>
        <v>1.3698174666548035</v>
      </c>
      <c r="DQ350" s="126">
        <f t="shared" si="5291"/>
        <v>1.3737500738651915</v>
      </c>
      <c r="DR350" s="126">
        <f t="shared" si="5291"/>
        <v>1.3776939711925826</v>
      </c>
      <c r="DS350" s="126">
        <f t="shared" si="5291"/>
        <v>1.381649191049759</v>
      </c>
      <c r="DT350" s="126">
        <f t="shared" si="5291"/>
        <v>1.385615765942557</v>
      </c>
      <c r="DU350" s="126">
        <f t="shared" si="5291"/>
        <v>1.3895937284701338</v>
      </c>
      <c r="DV350" s="126">
        <f t="shared" si="5291"/>
        <v>1.3935831113252357</v>
      </c>
      <c r="DW350" s="126">
        <f t="shared" si="5291"/>
        <v>1.3975839472944662</v>
      </c>
      <c r="DX350" s="126">
        <f t="shared" si="5291"/>
        <v>1.401596269258556</v>
      </c>
      <c r="DY350" s="126">
        <f t="shared" si="5291"/>
        <v>1.4056201101926329</v>
      </c>
      <c r="DZ350" s="126">
        <f t="shared" si="5291"/>
        <v>1.4096555031664932</v>
      </c>
      <c r="EA350" s="126">
        <f t="shared" si="5291"/>
        <v>1.4134323217047313</v>
      </c>
      <c r="EB350" s="126">
        <f t="shared" si="5291"/>
        <v>1.4176256038945581</v>
      </c>
    </row>
    <row r="351" spans="1:132" ht="13" x14ac:dyDescent="0.3">
      <c r="C351" s="36" t="str">
        <f>"TOTAL "&amp;UPPER(B346)&amp;" COSTS"</f>
        <v>TOTAL SALEYARDS COSTS</v>
      </c>
      <c r="D351" s="38"/>
      <c r="E351" s="38"/>
      <c r="F351" s="38"/>
      <c r="G351" s="52" t="s">
        <v>220</v>
      </c>
      <c r="H351" s="51">
        <f t="shared" si="5287"/>
        <v>5870118.9412589604</v>
      </c>
      <c r="I351" s="38"/>
      <c r="J351" s="37">
        <f t="shared" ref="J351" si="5292">J349*J350</f>
        <v>481546.50889344892</v>
      </c>
      <c r="K351" s="37">
        <f t="shared" ref="K351:BV351" si="5293">K349*K350</f>
        <v>482836.69204651524</v>
      </c>
      <c r="L351" s="37">
        <f t="shared" si="5293"/>
        <v>484269.14160229702</v>
      </c>
      <c r="M351" s="37">
        <f t="shared" si="5293"/>
        <v>485659.42926061136</v>
      </c>
      <c r="N351" s="37">
        <f t="shared" si="5293"/>
        <v>487053.70829398313</v>
      </c>
      <c r="O351" s="37">
        <f t="shared" si="5293"/>
        <v>488451.99016124586</v>
      </c>
      <c r="P351" s="37">
        <f t="shared" si="5293"/>
        <v>489854.28635413019</v>
      </c>
      <c r="Q351" s="37">
        <f t="shared" si="5293"/>
        <v>491260.6083973585</v>
      </c>
      <c r="R351" s="37">
        <f t="shared" si="5293"/>
        <v>492670.96784873924</v>
      </c>
      <c r="S351" s="37">
        <f t="shared" si="5293"/>
        <v>494085.37629926245</v>
      </c>
      <c r="T351" s="37">
        <f t="shared" si="5293"/>
        <v>495503.84537319449</v>
      </c>
      <c r="U351" s="37">
        <f t="shared" si="5293"/>
        <v>496926.38672817394</v>
      </c>
      <c r="V351" s="37">
        <f t="shared" si="5293"/>
        <v>0</v>
      </c>
      <c r="W351" s="37">
        <f t="shared" si="5293"/>
        <v>0</v>
      </c>
      <c r="X351" s="37">
        <f t="shared" si="5293"/>
        <v>0</v>
      </c>
      <c r="Y351" s="37">
        <f t="shared" si="5293"/>
        <v>0</v>
      </c>
      <c r="Z351" s="37">
        <f t="shared" si="5293"/>
        <v>0</v>
      </c>
      <c r="AA351" s="37">
        <f t="shared" si="5293"/>
        <v>0</v>
      </c>
      <c r="AB351" s="37">
        <f t="shared" si="5293"/>
        <v>0</v>
      </c>
      <c r="AC351" s="37">
        <f t="shared" si="5293"/>
        <v>0</v>
      </c>
      <c r="AD351" s="37">
        <f t="shared" si="5293"/>
        <v>0</v>
      </c>
      <c r="AE351" s="37">
        <f t="shared" si="5293"/>
        <v>0</v>
      </c>
      <c r="AF351" s="37">
        <f t="shared" si="5293"/>
        <v>0</v>
      </c>
      <c r="AG351" s="37">
        <f t="shared" si="5293"/>
        <v>0</v>
      </c>
      <c r="AH351" s="37">
        <f t="shared" si="5293"/>
        <v>0</v>
      </c>
      <c r="AI351" s="37">
        <f t="shared" si="5293"/>
        <v>0</v>
      </c>
      <c r="AJ351" s="37">
        <f t="shared" si="5293"/>
        <v>0</v>
      </c>
      <c r="AK351" s="37">
        <f t="shared" si="5293"/>
        <v>0</v>
      </c>
      <c r="AL351" s="37">
        <f t="shared" si="5293"/>
        <v>0</v>
      </c>
      <c r="AM351" s="37">
        <f t="shared" si="5293"/>
        <v>0</v>
      </c>
      <c r="AN351" s="37">
        <f t="shared" si="5293"/>
        <v>0</v>
      </c>
      <c r="AO351" s="37">
        <f t="shared" si="5293"/>
        <v>0</v>
      </c>
      <c r="AP351" s="37">
        <f t="shared" si="5293"/>
        <v>0</v>
      </c>
      <c r="AQ351" s="37">
        <f t="shared" si="5293"/>
        <v>0</v>
      </c>
      <c r="AR351" s="37">
        <f t="shared" si="5293"/>
        <v>0</v>
      </c>
      <c r="AS351" s="37">
        <f t="shared" si="5293"/>
        <v>0</v>
      </c>
      <c r="AT351" s="37">
        <f t="shared" si="5293"/>
        <v>0</v>
      </c>
      <c r="AU351" s="37">
        <f t="shared" si="5293"/>
        <v>0</v>
      </c>
      <c r="AV351" s="37">
        <f t="shared" si="5293"/>
        <v>0</v>
      </c>
      <c r="AW351" s="37">
        <f t="shared" si="5293"/>
        <v>0</v>
      </c>
      <c r="AX351" s="37">
        <f t="shared" si="5293"/>
        <v>0</v>
      </c>
      <c r="AY351" s="37">
        <f t="shared" si="5293"/>
        <v>0</v>
      </c>
      <c r="AZ351" s="37">
        <f t="shared" si="5293"/>
        <v>0</v>
      </c>
      <c r="BA351" s="37">
        <f t="shared" si="5293"/>
        <v>0</v>
      </c>
      <c r="BB351" s="37">
        <f t="shared" si="5293"/>
        <v>0</v>
      </c>
      <c r="BC351" s="37">
        <f t="shared" si="5293"/>
        <v>0</v>
      </c>
      <c r="BD351" s="37">
        <f t="shared" si="5293"/>
        <v>0</v>
      </c>
      <c r="BE351" s="37">
        <f t="shared" si="5293"/>
        <v>0</v>
      </c>
      <c r="BF351" s="37">
        <f t="shared" si="5293"/>
        <v>0</v>
      </c>
      <c r="BG351" s="37">
        <f t="shared" si="5293"/>
        <v>0</v>
      </c>
      <c r="BH351" s="37">
        <f t="shared" si="5293"/>
        <v>0</v>
      </c>
      <c r="BI351" s="37">
        <f t="shared" si="5293"/>
        <v>0</v>
      </c>
      <c r="BJ351" s="37">
        <f t="shared" si="5293"/>
        <v>0</v>
      </c>
      <c r="BK351" s="37">
        <f t="shared" si="5293"/>
        <v>0</v>
      </c>
      <c r="BL351" s="37">
        <f t="shared" si="5293"/>
        <v>0</v>
      </c>
      <c r="BM351" s="37">
        <f t="shared" si="5293"/>
        <v>0</v>
      </c>
      <c r="BN351" s="37">
        <f t="shared" si="5293"/>
        <v>0</v>
      </c>
      <c r="BO351" s="37">
        <f t="shared" si="5293"/>
        <v>0</v>
      </c>
      <c r="BP351" s="37">
        <f t="shared" si="5293"/>
        <v>0</v>
      </c>
      <c r="BQ351" s="37">
        <f t="shared" si="5293"/>
        <v>0</v>
      </c>
      <c r="BR351" s="37">
        <f t="shared" si="5293"/>
        <v>0</v>
      </c>
      <c r="BS351" s="37">
        <f t="shared" si="5293"/>
        <v>0</v>
      </c>
      <c r="BT351" s="37">
        <f t="shared" si="5293"/>
        <v>0</v>
      </c>
      <c r="BU351" s="37">
        <f t="shared" si="5293"/>
        <v>0</v>
      </c>
      <c r="BV351" s="37">
        <f t="shared" si="5293"/>
        <v>0</v>
      </c>
      <c r="BW351" s="37">
        <f t="shared" ref="BW351:EB351" si="5294">BW349*BW350</f>
        <v>0</v>
      </c>
      <c r="BX351" s="37">
        <f t="shared" si="5294"/>
        <v>0</v>
      </c>
      <c r="BY351" s="37">
        <f t="shared" si="5294"/>
        <v>0</v>
      </c>
      <c r="BZ351" s="37">
        <f t="shared" si="5294"/>
        <v>0</v>
      </c>
      <c r="CA351" s="37">
        <f t="shared" si="5294"/>
        <v>0</v>
      </c>
      <c r="CB351" s="37">
        <f t="shared" si="5294"/>
        <v>0</v>
      </c>
      <c r="CC351" s="37">
        <f t="shared" si="5294"/>
        <v>0</v>
      </c>
      <c r="CD351" s="37">
        <f t="shared" si="5294"/>
        <v>0</v>
      </c>
      <c r="CE351" s="37">
        <f t="shared" si="5294"/>
        <v>0</v>
      </c>
      <c r="CF351" s="37">
        <f t="shared" si="5294"/>
        <v>0</v>
      </c>
      <c r="CG351" s="37">
        <f t="shared" si="5294"/>
        <v>0</v>
      </c>
      <c r="CH351" s="37">
        <f t="shared" si="5294"/>
        <v>0</v>
      </c>
      <c r="CI351" s="37">
        <f t="shared" si="5294"/>
        <v>0</v>
      </c>
      <c r="CJ351" s="37">
        <f t="shared" si="5294"/>
        <v>0</v>
      </c>
      <c r="CK351" s="37">
        <f t="shared" si="5294"/>
        <v>0</v>
      </c>
      <c r="CL351" s="37">
        <f t="shared" si="5294"/>
        <v>0</v>
      </c>
      <c r="CM351" s="37">
        <f t="shared" si="5294"/>
        <v>0</v>
      </c>
      <c r="CN351" s="37">
        <f t="shared" si="5294"/>
        <v>0</v>
      </c>
      <c r="CO351" s="37">
        <f t="shared" si="5294"/>
        <v>0</v>
      </c>
      <c r="CP351" s="37">
        <f t="shared" si="5294"/>
        <v>0</v>
      </c>
      <c r="CQ351" s="37">
        <f t="shared" si="5294"/>
        <v>0</v>
      </c>
      <c r="CR351" s="37">
        <f t="shared" si="5294"/>
        <v>0</v>
      </c>
      <c r="CS351" s="37">
        <f t="shared" si="5294"/>
        <v>0</v>
      </c>
      <c r="CT351" s="37">
        <f t="shared" si="5294"/>
        <v>0</v>
      </c>
      <c r="CU351" s="37">
        <f t="shared" si="5294"/>
        <v>0</v>
      </c>
      <c r="CV351" s="37">
        <f t="shared" si="5294"/>
        <v>0</v>
      </c>
      <c r="CW351" s="37">
        <f t="shared" si="5294"/>
        <v>0</v>
      </c>
      <c r="CX351" s="37">
        <f t="shared" si="5294"/>
        <v>0</v>
      </c>
      <c r="CY351" s="37">
        <f t="shared" si="5294"/>
        <v>0</v>
      </c>
      <c r="CZ351" s="37">
        <f t="shared" si="5294"/>
        <v>0</v>
      </c>
      <c r="DA351" s="37">
        <f t="shared" si="5294"/>
        <v>0</v>
      </c>
      <c r="DB351" s="37">
        <f t="shared" si="5294"/>
        <v>0</v>
      </c>
      <c r="DC351" s="37">
        <f t="shared" si="5294"/>
        <v>0</v>
      </c>
      <c r="DD351" s="37">
        <f t="shared" si="5294"/>
        <v>0</v>
      </c>
      <c r="DE351" s="37">
        <f t="shared" si="5294"/>
        <v>0</v>
      </c>
      <c r="DF351" s="37">
        <f t="shared" si="5294"/>
        <v>0</v>
      </c>
      <c r="DG351" s="37">
        <f t="shared" si="5294"/>
        <v>0</v>
      </c>
      <c r="DH351" s="37">
        <f t="shared" si="5294"/>
        <v>0</v>
      </c>
      <c r="DI351" s="37">
        <f t="shared" si="5294"/>
        <v>0</v>
      </c>
      <c r="DJ351" s="37">
        <f t="shared" si="5294"/>
        <v>0</v>
      </c>
      <c r="DK351" s="37">
        <f t="shared" si="5294"/>
        <v>0</v>
      </c>
      <c r="DL351" s="37">
        <f t="shared" si="5294"/>
        <v>0</v>
      </c>
      <c r="DM351" s="37">
        <f t="shared" si="5294"/>
        <v>0</v>
      </c>
      <c r="DN351" s="37">
        <f t="shared" si="5294"/>
        <v>0</v>
      </c>
      <c r="DO351" s="37">
        <f t="shared" si="5294"/>
        <v>0</v>
      </c>
      <c r="DP351" s="37">
        <f t="shared" si="5294"/>
        <v>0</v>
      </c>
      <c r="DQ351" s="37">
        <f t="shared" si="5294"/>
        <v>0</v>
      </c>
      <c r="DR351" s="37">
        <f t="shared" si="5294"/>
        <v>0</v>
      </c>
      <c r="DS351" s="37">
        <f t="shared" si="5294"/>
        <v>0</v>
      </c>
      <c r="DT351" s="37">
        <f t="shared" si="5294"/>
        <v>0</v>
      </c>
      <c r="DU351" s="37">
        <f t="shared" si="5294"/>
        <v>0</v>
      </c>
      <c r="DV351" s="37">
        <f t="shared" si="5294"/>
        <v>0</v>
      </c>
      <c r="DW351" s="37">
        <f t="shared" si="5294"/>
        <v>0</v>
      </c>
      <c r="DX351" s="37">
        <f t="shared" si="5294"/>
        <v>0</v>
      </c>
      <c r="DY351" s="37">
        <f t="shared" si="5294"/>
        <v>0</v>
      </c>
      <c r="DZ351" s="37">
        <f t="shared" si="5294"/>
        <v>0</v>
      </c>
      <c r="EA351" s="37">
        <f t="shared" si="5294"/>
        <v>0</v>
      </c>
      <c r="EB351" s="37">
        <f t="shared" si="5294"/>
        <v>0</v>
      </c>
    </row>
    <row r="352" spans="1:132" x14ac:dyDescent="0.25"/>
    <row r="353" spans="1:132" ht="13" x14ac:dyDescent="0.3">
      <c r="A353" s="59">
        <f>IF(H356=D356,0,1)</f>
        <v>0</v>
      </c>
      <c r="B353" s="108" t="str">
        <f>Assumptions!B145</f>
        <v>Processors</v>
      </c>
      <c r="C353" s="108"/>
      <c r="D353" s="108"/>
      <c r="E353" s="108"/>
      <c r="F353" s="108"/>
      <c r="G353" s="108"/>
      <c r="H353" s="108"/>
      <c r="I353" s="108"/>
    </row>
    <row r="354" spans="1:132" ht="13" x14ac:dyDescent="0.3">
      <c r="C354" s="2" t="s">
        <v>419</v>
      </c>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row>
    <row r="355" spans="1:132" outlineLevel="1" x14ac:dyDescent="0.25">
      <c r="C355" t="s">
        <v>339</v>
      </c>
      <c r="D355" s="79">
        <f>Costs!I233</f>
        <v>44927</v>
      </c>
      <c r="E355" s="16">
        <f>Costs!I234</f>
        <v>12</v>
      </c>
      <c r="F355" s="61">
        <f t="shared" ref="F355" si="5295">EDATE(D355,E355)</f>
        <v>45292</v>
      </c>
      <c r="G355" s="52" t="s">
        <v>215</v>
      </c>
      <c r="H355" s="50">
        <f t="shared" ref="H355" si="5296">SUM(J355:EB355)</f>
        <v>1</v>
      </c>
      <c r="J355" s="130">
        <f t="shared" ref="J355:AO355" si="5297">IFERROR(IF(AND(J$6&gt;=$D355,J$7&lt;=$F355),1,0)*1/(YEARFRAC($D355,$F355)*MiY),0)+IF(AND($D355=$F355,J$6&lt;=$D355,J$7&gt;=$F355),1)</f>
        <v>8.3333333333333329E-2</v>
      </c>
      <c r="K355" s="130">
        <f t="shared" si="5297"/>
        <v>8.3333333333333329E-2</v>
      </c>
      <c r="L355" s="130">
        <f t="shared" si="5297"/>
        <v>8.3333333333333329E-2</v>
      </c>
      <c r="M355" s="130">
        <f t="shared" si="5297"/>
        <v>8.3333333333333329E-2</v>
      </c>
      <c r="N355" s="130">
        <f t="shared" si="5297"/>
        <v>8.3333333333333329E-2</v>
      </c>
      <c r="O355" s="130">
        <f t="shared" si="5297"/>
        <v>8.3333333333333329E-2</v>
      </c>
      <c r="P355" s="130">
        <f t="shared" si="5297"/>
        <v>8.3333333333333329E-2</v>
      </c>
      <c r="Q355" s="130">
        <f t="shared" si="5297"/>
        <v>8.3333333333333329E-2</v>
      </c>
      <c r="R355" s="130">
        <f t="shared" si="5297"/>
        <v>8.3333333333333329E-2</v>
      </c>
      <c r="S355" s="130">
        <f t="shared" si="5297"/>
        <v>8.3333333333333329E-2</v>
      </c>
      <c r="T355" s="130">
        <f t="shared" si="5297"/>
        <v>8.3333333333333329E-2</v>
      </c>
      <c r="U355" s="130">
        <f t="shared" si="5297"/>
        <v>8.3333333333333329E-2</v>
      </c>
      <c r="V355" s="130">
        <f t="shared" si="5297"/>
        <v>0</v>
      </c>
      <c r="W355" s="130">
        <f t="shared" si="5297"/>
        <v>0</v>
      </c>
      <c r="X355" s="130">
        <f t="shared" si="5297"/>
        <v>0</v>
      </c>
      <c r="Y355" s="130">
        <f t="shared" si="5297"/>
        <v>0</v>
      </c>
      <c r="Z355" s="130">
        <f t="shared" si="5297"/>
        <v>0</v>
      </c>
      <c r="AA355" s="130">
        <f t="shared" si="5297"/>
        <v>0</v>
      </c>
      <c r="AB355" s="130">
        <f t="shared" si="5297"/>
        <v>0</v>
      </c>
      <c r="AC355" s="130">
        <f t="shared" si="5297"/>
        <v>0</v>
      </c>
      <c r="AD355" s="130">
        <f t="shared" si="5297"/>
        <v>0</v>
      </c>
      <c r="AE355" s="130">
        <f t="shared" si="5297"/>
        <v>0</v>
      </c>
      <c r="AF355" s="130">
        <f t="shared" si="5297"/>
        <v>0</v>
      </c>
      <c r="AG355" s="130">
        <f t="shared" si="5297"/>
        <v>0</v>
      </c>
      <c r="AH355" s="130">
        <f t="shared" si="5297"/>
        <v>0</v>
      </c>
      <c r="AI355" s="130">
        <f t="shared" si="5297"/>
        <v>0</v>
      </c>
      <c r="AJ355" s="130">
        <f t="shared" si="5297"/>
        <v>0</v>
      </c>
      <c r="AK355" s="130">
        <f t="shared" si="5297"/>
        <v>0</v>
      </c>
      <c r="AL355" s="130">
        <f t="shared" si="5297"/>
        <v>0</v>
      </c>
      <c r="AM355" s="130">
        <f t="shared" si="5297"/>
        <v>0</v>
      </c>
      <c r="AN355" s="130">
        <f t="shared" si="5297"/>
        <v>0</v>
      </c>
      <c r="AO355" s="130">
        <f t="shared" si="5297"/>
        <v>0</v>
      </c>
      <c r="AP355" s="130">
        <f t="shared" ref="AP355:BU355" si="5298">IFERROR(IF(AND(AP$6&gt;=$D355,AP$7&lt;=$F355),1,0)*1/(YEARFRAC($D355,$F355)*MiY),0)+IF(AND($D355=$F355,AP$6&lt;=$D355,AP$7&gt;=$F355),1)</f>
        <v>0</v>
      </c>
      <c r="AQ355" s="130">
        <f t="shared" si="5298"/>
        <v>0</v>
      </c>
      <c r="AR355" s="130">
        <f t="shared" si="5298"/>
        <v>0</v>
      </c>
      <c r="AS355" s="130">
        <f t="shared" si="5298"/>
        <v>0</v>
      </c>
      <c r="AT355" s="130">
        <f t="shared" si="5298"/>
        <v>0</v>
      </c>
      <c r="AU355" s="130">
        <f t="shared" si="5298"/>
        <v>0</v>
      </c>
      <c r="AV355" s="130">
        <f t="shared" si="5298"/>
        <v>0</v>
      </c>
      <c r="AW355" s="130">
        <f t="shared" si="5298"/>
        <v>0</v>
      </c>
      <c r="AX355" s="130">
        <f t="shared" si="5298"/>
        <v>0</v>
      </c>
      <c r="AY355" s="130">
        <f t="shared" si="5298"/>
        <v>0</v>
      </c>
      <c r="AZ355" s="130">
        <f t="shared" si="5298"/>
        <v>0</v>
      </c>
      <c r="BA355" s="130">
        <f t="shared" si="5298"/>
        <v>0</v>
      </c>
      <c r="BB355" s="130">
        <f t="shared" si="5298"/>
        <v>0</v>
      </c>
      <c r="BC355" s="130">
        <f t="shared" si="5298"/>
        <v>0</v>
      </c>
      <c r="BD355" s="130">
        <f t="shared" si="5298"/>
        <v>0</v>
      </c>
      <c r="BE355" s="130">
        <f t="shared" si="5298"/>
        <v>0</v>
      </c>
      <c r="BF355" s="130">
        <f t="shared" si="5298"/>
        <v>0</v>
      </c>
      <c r="BG355" s="130">
        <f t="shared" si="5298"/>
        <v>0</v>
      </c>
      <c r="BH355" s="130">
        <f t="shared" si="5298"/>
        <v>0</v>
      </c>
      <c r="BI355" s="130">
        <f t="shared" si="5298"/>
        <v>0</v>
      </c>
      <c r="BJ355" s="130">
        <f t="shared" si="5298"/>
        <v>0</v>
      </c>
      <c r="BK355" s="130">
        <f t="shared" si="5298"/>
        <v>0</v>
      </c>
      <c r="BL355" s="130">
        <f t="shared" si="5298"/>
        <v>0</v>
      </c>
      <c r="BM355" s="130">
        <f t="shared" si="5298"/>
        <v>0</v>
      </c>
      <c r="BN355" s="130">
        <f t="shared" si="5298"/>
        <v>0</v>
      </c>
      <c r="BO355" s="130">
        <f t="shared" si="5298"/>
        <v>0</v>
      </c>
      <c r="BP355" s="130">
        <f t="shared" si="5298"/>
        <v>0</v>
      </c>
      <c r="BQ355" s="130">
        <f t="shared" si="5298"/>
        <v>0</v>
      </c>
      <c r="BR355" s="130">
        <f t="shared" si="5298"/>
        <v>0</v>
      </c>
      <c r="BS355" s="130">
        <f t="shared" si="5298"/>
        <v>0</v>
      </c>
      <c r="BT355" s="130">
        <f t="shared" si="5298"/>
        <v>0</v>
      </c>
      <c r="BU355" s="130">
        <f t="shared" si="5298"/>
        <v>0</v>
      </c>
      <c r="BV355" s="130">
        <f t="shared" ref="BV355:DA355" si="5299">IFERROR(IF(AND(BV$6&gt;=$D355,BV$7&lt;=$F355),1,0)*1/(YEARFRAC($D355,$F355)*MiY),0)+IF(AND($D355=$F355,BV$6&lt;=$D355,BV$7&gt;=$F355),1)</f>
        <v>0</v>
      </c>
      <c r="BW355" s="130">
        <f t="shared" si="5299"/>
        <v>0</v>
      </c>
      <c r="BX355" s="130">
        <f t="shared" si="5299"/>
        <v>0</v>
      </c>
      <c r="BY355" s="130">
        <f t="shared" si="5299"/>
        <v>0</v>
      </c>
      <c r="BZ355" s="130">
        <f t="shared" si="5299"/>
        <v>0</v>
      </c>
      <c r="CA355" s="130">
        <f t="shared" si="5299"/>
        <v>0</v>
      </c>
      <c r="CB355" s="130">
        <f t="shared" si="5299"/>
        <v>0</v>
      </c>
      <c r="CC355" s="130">
        <f t="shared" si="5299"/>
        <v>0</v>
      </c>
      <c r="CD355" s="130">
        <f t="shared" si="5299"/>
        <v>0</v>
      </c>
      <c r="CE355" s="130">
        <f t="shared" si="5299"/>
        <v>0</v>
      </c>
      <c r="CF355" s="130">
        <f t="shared" si="5299"/>
        <v>0</v>
      </c>
      <c r="CG355" s="130">
        <f t="shared" si="5299"/>
        <v>0</v>
      </c>
      <c r="CH355" s="130">
        <f t="shared" si="5299"/>
        <v>0</v>
      </c>
      <c r="CI355" s="130">
        <f t="shared" si="5299"/>
        <v>0</v>
      </c>
      <c r="CJ355" s="130">
        <f t="shared" si="5299"/>
        <v>0</v>
      </c>
      <c r="CK355" s="130">
        <f t="shared" si="5299"/>
        <v>0</v>
      </c>
      <c r="CL355" s="130">
        <f t="shared" si="5299"/>
        <v>0</v>
      </c>
      <c r="CM355" s="130">
        <f t="shared" si="5299"/>
        <v>0</v>
      </c>
      <c r="CN355" s="130">
        <f t="shared" si="5299"/>
        <v>0</v>
      </c>
      <c r="CO355" s="130">
        <f t="shared" si="5299"/>
        <v>0</v>
      </c>
      <c r="CP355" s="130">
        <f t="shared" si="5299"/>
        <v>0</v>
      </c>
      <c r="CQ355" s="130">
        <f t="shared" si="5299"/>
        <v>0</v>
      </c>
      <c r="CR355" s="130">
        <f t="shared" si="5299"/>
        <v>0</v>
      </c>
      <c r="CS355" s="130">
        <f t="shared" si="5299"/>
        <v>0</v>
      </c>
      <c r="CT355" s="130">
        <f t="shared" si="5299"/>
        <v>0</v>
      </c>
      <c r="CU355" s="130">
        <f t="shared" si="5299"/>
        <v>0</v>
      </c>
      <c r="CV355" s="130">
        <f t="shared" si="5299"/>
        <v>0</v>
      </c>
      <c r="CW355" s="130">
        <f t="shared" si="5299"/>
        <v>0</v>
      </c>
      <c r="CX355" s="130">
        <f t="shared" si="5299"/>
        <v>0</v>
      </c>
      <c r="CY355" s="130">
        <f t="shared" si="5299"/>
        <v>0</v>
      </c>
      <c r="CZ355" s="130">
        <f t="shared" si="5299"/>
        <v>0</v>
      </c>
      <c r="DA355" s="130">
        <f t="shared" si="5299"/>
        <v>0</v>
      </c>
      <c r="DB355" s="130">
        <f t="shared" ref="DB355:EB355" si="5300">IFERROR(IF(AND(DB$6&gt;=$D355,DB$7&lt;=$F355),1,0)*1/(YEARFRAC($D355,$F355)*MiY),0)+IF(AND($D355=$F355,DB$6&lt;=$D355,DB$7&gt;=$F355),1)</f>
        <v>0</v>
      </c>
      <c r="DC355" s="130">
        <f t="shared" si="5300"/>
        <v>0</v>
      </c>
      <c r="DD355" s="130">
        <f t="shared" si="5300"/>
        <v>0</v>
      </c>
      <c r="DE355" s="130">
        <f t="shared" si="5300"/>
        <v>0</v>
      </c>
      <c r="DF355" s="130">
        <f t="shared" si="5300"/>
        <v>0</v>
      </c>
      <c r="DG355" s="130">
        <f t="shared" si="5300"/>
        <v>0</v>
      </c>
      <c r="DH355" s="130">
        <f t="shared" si="5300"/>
        <v>0</v>
      </c>
      <c r="DI355" s="130">
        <f t="shared" si="5300"/>
        <v>0</v>
      </c>
      <c r="DJ355" s="130">
        <f t="shared" si="5300"/>
        <v>0</v>
      </c>
      <c r="DK355" s="130">
        <f t="shared" si="5300"/>
        <v>0</v>
      </c>
      <c r="DL355" s="130">
        <f t="shared" si="5300"/>
        <v>0</v>
      </c>
      <c r="DM355" s="130">
        <f t="shared" si="5300"/>
        <v>0</v>
      </c>
      <c r="DN355" s="130">
        <f t="shared" si="5300"/>
        <v>0</v>
      </c>
      <c r="DO355" s="130">
        <f t="shared" si="5300"/>
        <v>0</v>
      </c>
      <c r="DP355" s="130">
        <f t="shared" si="5300"/>
        <v>0</v>
      </c>
      <c r="DQ355" s="130">
        <f t="shared" si="5300"/>
        <v>0</v>
      </c>
      <c r="DR355" s="130">
        <f t="shared" si="5300"/>
        <v>0</v>
      </c>
      <c r="DS355" s="130">
        <f t="shared" si="5300"/>
        <v>0</v>
      </c>
      <c r="DT355" s="130">
        <f t="shared" si="5300"/>
        <v>0</v>
      </c>
      <c r="DU355" s="130">
        <f t="shared" si="5300"/>
        <v>0</v>
      </c>
      <c r="DV355" s="130">
        <f t="shared" si="5300"/>
        <v>0</v>
      </c>
      <c r="DW355" s="130">
        <f t="shared" si="5300"/>
        <v>0</v>
      </c>
      <c r="DX355" s="130">
        <f t="shared" si="5300"/>
        <v>0</v>
      </c>
      <c r="DY355" s="130">
        <f t="shared" si="5300"/>
        <v>0</v>
      </c>
      <c r="DZ355" s="130">
        <f t="shared" si="5300"/>
        <v>0</v>
      </c>
      <c r="EA355" s="130">
        <f t="shared" si="5300"/>
        <v>0</v>
      </c>
      <c r="EB355" s="130">
        <f t="shared" si="5300"/>
        <v>0</v>
      </c>
    </row>
    <row r="356" spans="1:132" outlineLevel="1" x14ac:dyDescent="0.25">
      <c r="C356" t="s">
        <v>422</v>
      </c>
      <c r="D356" s="16">
        <f>Costs!I247</f>
        <v>466900</v>
      </c>
      <c r="G356" s="52" t="s">
        <v>220</v>
      </c>
      <c r="H356" s="66">
        <f>SUM(J356:EB356)</f>
        <v>466899.99999999983</v>
      </c>
      <c r="J356" s="29">
        <f t="shared" ref="J356" si="5301">$D356*J355</f>
        <v>38908.333333333328</v>
      </c>
      <c r="K356" s="29">
        <f t="shared" ref="K356:BV356" si="5302">$D356*K355</f>
        <v>38908.333333333328</v>
      </c>
      <c r="L356" s="29">
        <f t="shared" si="5302"/>
        <v>38908.333333333328</v>
      </c>
      <c r="M356" s="29">
        <f t="shared" si="5302"/>
        <v>38908.333333333328</v>
      </c>
      <c r="N356" s="29">
        <f t="shared" si="5302"/>
        <v>38908.333333333328</v>
      </c>
      <c r="O356" s="29">
        <f t="shared" si="5302"/>
        <v>38908.333333333328</v>
      </c>
      <c r="P356" s="29">
        <f t="shared" si="5302"/>
        <v>38908.333333333328</v>
      </c>
      <c r="Q356" s="29">
        <f t="shared" si="5302"/>
        <v>38908.333333333328</v>
      </c>
      <c r="R356" s="29">
        <f t="shared" si="5302"/>
        <v>38908.333333333328</v>
      </c>
      <c r="S356" s="29">
        <f t="shared" si="5302"/>
        <v>38908.333333333328</v>
      </c>
      <c r="T356" s="29">
        <f t="shared" si="5302"/>
        <v>38908.333333333328</v>
      </c>
      <c r="U356" s="29">
        <f t="shared" si="5302"/>
        <v>38908.333333333328</v>
      </c>
      <c r="V356" s="29">
        <f t="shared" si="5302"/>
        <v>0</v>
      </c>
      <c r="W356" s="29">
        <f t="shared" si="5302"/>
        <v>0</v>
      </c>
      <c r="X356" s="29">
        <f t="shared" si="5302"/>
        <v>0</v>
      </c>
      <c r="Y356" s="29">
        <f t="shared" si="5302"/>
        <v>0</v>
      </c>
      <c r="Z356" s="29">
        <f t="shared" si="5302"/>
        <v>0</v>
      </c>
      <c r="AA356" s="29">
        <f t="shared" si="5302"/>
        <v>0</v>
      </c>
      <c r="AB356" s="29">
        <f t="shared" si="5302"/>
        <v>0</v>
      </c>
      <c r="AC356" s="29">
        <f t="shared" si="5302"/>
        <v>0</v>
      </c>
      <c r="AD356" s="29">
        <f t="shared" si="5302"/>
        <v>0</v>
      </c>
      <c r="AE356" s="29">
        <f t="shared" si="5302"/>
        <v>0</v>
      </c>
      <c r="AF356" s="29">
        <f t="shared" si="5302"/>
        <v>0</v>
      </c>
      <c r="AG356" s="29">
        <f t="shared" si="5302"/>
        <v>0</v>
      </c>
      <c r="AH356" s="29">
        <f t="shared" si="5302"/>
        <v>0</v>
      </c>
      <c r="AI356" s="29">
        <f t="shared" si="5302"/>
        <v>0</v>
      </c>
      <c r="AJ356" s="29">
        <f t="shared" si="5302"/>
        <v>0</v>
      </c>
      <c r="AK356" s="29">
        <f t="shared" si="5302"/>
        <v>0</v>
      </c>
      <c r="AL356" s="29">
        <f t="shared" si="5302"/>
        <v>0</v>
      </c>
      <c r="AM356" s="29">
        <f t="shared" si="5302"/>
        <v>0</v>
      </c>
      <c r="AN356" s="29">
        <f t="shared" si="5302"/>
        <v>0</v>
      </c>
      <c r="AO356" s="29">
        <f t="shared" si="5302"/>
        <v>0</v>
      </c>
      <c r="AP356" s="29">
        <f t="shared" si="5302"/>
        <v>0</v>
      </c>
      <c r="AQ356" s="29">
        <f t="shared" si="5302"/>
        <v>0</v>
      </c>
      <c r="AR356" s="29">
        <f t="shared" si="5302"/>
        <v>0</v>
      </c>
      <c r="AS356" s="29">
        <f t="shared" si="5302"/>
        <v>0</v>
      </c>
      <c r="AT356" s="29">
        <f t="shared" si="5302"/>
        <v>0</v>
      </c>
      <c r="AU356" s="29">
        <f t="shared" si="5302"/>
        <v>0</v>
      </c>
      <c r="AV356" s="29">
        <f t="shared" si="5302"/>
        <v>0</v>
      </c>
      <c r="AW356" s="29">
        <f t="shared" si="5302"/>
        <v>0</v>
      </c>
      <c r="AX356" s="29">
        <f t="shared" si="5302"/>
        <v>0</v>
      </c>
      <c r="AY356" s="29">
        <f t="shared" si="5302"/>
        <v>0</v>
      </c>
      <c r="AZ356" s="29">
        <f t="shared" si="5302"/>
        <v>0</v>
      </c>
      <c r="BA356" s="29">
        <f t="shared" si="5302"/>
        <v>0</v>
      </c>
      <c r="BB356" s="29">
        <f t="shared" si="5302"/>
        <v>0</v>
      </c>
      <c r="BC356" s="29">
        <f t="shared" si="5302"/>
        <v>0</v>
      </c>
      <c r="BD356" s="29">
        <f t="shared" si="5302"/>
        <v>0</v>
      </c>
      <c r="BE356" s="29">
        <f t="shared" si="5302"/>
        <v>0</v>
      </c>
      <c r="BF356" s="29">
        <f t="shared" si="5302"/>
        <v>0</v>
      </c>
      <c r="BG356" s="29">
        <f t="shared" si="5302"/>
        <v>0</v>
      </c>
      <c r="BH356" s="29">
        <f t="shared" si="5302"/>
        <v>0</v>
      </c>
      <c r="BI356" s="29">
        <f t="shared" si="5302"/>
        <v>0</v>
      </c>
      <c r="BJ356" s="29">
        <f t="shared" si="5302"/>
        <v>0</v>
      </c>
      <c r="BK356" s="29">
        <f t="shared" si="5302"/>
        <v>0</v>
      </c>
      <c r="BL356" s="29">
        <f t="shared" si="5302"/>
        <v>0</v>
      </c>
      <c r="BM356" s="29">
        <f t="shared" si="5302"/>
        <v>0</v>
      </c>
      <c r="BN356" s="29">
        <f t="shared" si="5302"/>
        <v>0</v>
      </c>
      <c r="BO356" s="29">
        <f t="shared" si="5302"/>
        <v>0</v>
      </c>
      <c r="BP356" s="29">
        <f t="shared" si="5302"/>
        <v>0</v>
      </c>
      <c r="BQ356" s="29">
        <f t="shared" si="5302"/>
        <v>0</v>
      </c>
      <c r="BR356" s="29">
        <f t="shared" si="5302"/>
        <v>0</v>
      </c>
      <c r="BS356" s="29">
        <f t="shared" si="5302"/>
        <v>0</v>
      </c>
      <c r="BT356" s="29">
        <f t="shared" si="5302"/>
        <v>0</v>
      </c>
      <c r="BU356" s="29">
        <f t="shared" si="5302"/>
        <v>0</v>
      </c>
      <c r="BV356" s="29">
        <f t="shared" si="5302"/>
        <v>0</v>
      </c>
      <c r="BW356" s="29">
        <f t="shared" ref="BW356:EB356" si="5303">$D356*BW355</f>
        <v>0</v>
      </c>
      <c r="BX356" s="29">
        <f t="shared" si="5303"/>
        <v>0</v>
      </c>
      <c r="BY356" s="29">
        <f t="shared" si="5303"/>
        <v>0</v>
      </c>
      <c r="BZ356" s="29">
        <f t="shared" si="5303"/>
        <v>0</v>
      </c>
      <c r="CA356" s="29">
        <f t="shared" si="5303"/>
        <v>0</v>
      </c>
      <c r="CB356" s="29">
        <f t="shared" si="5303"/>
        <v>0</v>
      </c>
      <c r="CC356" s="29">
        <f t="shared" si="5303"/>
        <v>0</v>
      </c>
      <c r="CD356" s="29">
        <f t="shared" si="5303"/>
        <v>0</v>
      </c>
      <c r="CE356" s="29">
        <f t="shared" si="5303"/>
        <v>0</v>
      </c>
      <c r="CF356" s="29">
        <f t="shared" si="5303"/>
        <v>0</v>
      </c>
      <c r="CG356" s="29">
        <f t="shared" si="5303"/>
        <v>0</v>
      </c>
      <c r="CH356" s="29">
        <f t="shared" si="5303"/>
        <v>0</v>
      </c>
      <c r="CI356" s="29">
        <f t="shared" si="5303"/>
        <v>0</v>
      </c>
      <c r="CJ356" s="29">
        <f t="shared" si="5303"/>
        <v>0</v>
      </c>
      <c r="CK356" s="29">
        <f t="shared" si="5303"/>
        <v>0</v>
      </c>
      <c r="CL356" s="29">
        <f t="shared" si="5303"/>
        <v>0</v>
      </c>
      <c r="CM356" s="29">
        <f t="shared" si="5303"/>
        <v>0</v>
      </c>
      <c r="CN356" s="29">
        <f t="shared" si="5303"/>
        <v>0</v>
      </c>
      <c r="CO356" s="29">
        <f t="shared" si="5303"/>
        <v>0</v>
      </c>
      <c r="CP356" s="29">
        <f t="shared" si="5303"/>
        <v>0</v>
      </c>
      <c r="CQ356" s="29">
        <f t="shared" si="5303"/>
        <v>0</v>
      </c>
      <c r="CR356" s="29">
        <f t="shared" si="5303"/>
        <v>0</v>
      </c>
      <c r="CS356" s="29">
        <f t="shared" si="5303"/>
        <v>0</v>
      </c>
      <c r="CT356" s="29">
        <f t="shared" si="5303"/>
        <v>0</v>
      </c>
      <c r="CU356" s="29">
        <f t="shared" si="5303"/>
        <v>0</v>
      </c>
      <c r="CV356" s="29">
        <f t="shared" si="5303"/>
        <v>0</v>
      </c>
      <c r="CW356" s="29">
        <f t="shared" si="5303"/>
        <v>0</v>
      </c>
      <c r="CX356" s="29">
        <f t="shared" si="5303"/>
        <v>0</v>
      </c>
      <c r="CY356" s="29">
        <f t="shared" si="5303"/>
        <v>0</v>
      </c>
      <c r="CZ356" s="29">
        <f t="shared" si="5303"/>
        <v>0</v>
      </c>
      <c r="DA356" s="29">
        <f t="shared" si="5303"/>
        <v>0</v>
      </c>
      <c r="DB356" s="29">
        <f t="shared" si="5303"/>
        <v>0</v>
      </c>
      <c r="DC356" s="29">
        <f t="shared" si="5303"/>
        <v>0</v>
      </c>
      <c r="DD356" s="29">
        <f t="shared" si="5303"/>
        <v>0</v>
      </c>
      <c r="DE356" s="29">
        <f t="shared" si="5303"/>
        <v>0</v>
      </c>
      <c r="DF356" s="29">
        <f t="shared" si="5303"/>
        <v>0</v>
      </c>
      <c r="DG356" s="29">
        <f t="shared" si="5303"/>
        <v>0</v>
      </c>
      <c r="DH356" s="29">
        <f t="shared" si="5303"/>
        <v>0</v>
      </c>
      <c r="DI356" s="29">
        <f t="shared" si="5303"/>
        <v>0</v>
      </c>
      <c r="DJ356" s="29">
        <f t="shared" si="5303"/>
        <v>0</v>
      </c>
      <c r="DK356" s="29">
        <f t="shared" si="5303"/>
        <v>0</v>
      </c>
      <c r="DL356" s="29">
        <f t="shared" si="5303"/>
        <v>0</v>
      </c>
      <c r="DM356" s="29">
        <f t="shared" si="5303"/>
        <v>0</v>
      </c>
      <c r="DN356" s="29">
        <f t="shared" si="5303"/>
        <v>0</v>
      </c>
      <c r="DO356" s="29">
        <f t="shared" si="5303"/>
        <v>0</v>
      </c>
      <c r="DP356" s="29">
        <f t="shared" si="5303"/>
        <v>0</v>
      </c>
      <c r="DQ356" s="29">
        <f t="shared" si="5303"/>
        <v>0</v>
      </c>
      <c r="DR356" s="29">
        <f t="shared" si="5303"/>
        <v>0</v>
      </c>
      <c r="DS356" s="29">
        <f t="shared" si="5303"/>
        <v>0</v>
      </c>
      <c r="DT356" s="29">
        <f t="shared" si="5303"/>
        <v>0</v>
      </c>
      <c r="DU356" s="29">
        <f t="shared" si="5303"/>
        <v>0</v>
      </c>
      <c r="DV356" s="29">
        <f t="shared" si="5303"/>
        <v>0</v>
      </c>
      <c r="DW356" s="29">
        <f t="shared" si="5303"/>
        <v>0</v>
      </c>
      <c r="DX356" s="29">
        <f t="shared" si="5303"/>
        <v>0</v>
      </c>
      <c r="DY356" s="29">
        <f t="shared" si="5303"/>
        <v>0</v>
      </c>
      <c r="DZ356" s="29">
        <f t="shared" si="5303"/>
        <v>0</v>
      </c>
      <c r="EA356" s="29">
        <f t="shared" si="5303"/>
        <v>0</v>
      </c>
      <c r="EB356" s="29">
        <f t="shared" si="5303"/>
        <v>0</v>
      </c>
    </row>
    <row r="357" spans="1:132" outlineLevel="1" x14ac:dyDescent="0.25">
      <c r="C357" s="34" t="s">
        <v>417</v>
      </c>
      <c r="D357" s="34"/>
      <c r="E357" s="34"/>
      <c r="F357" s="34"/>
      <c r="G357" s="67" t="s">
        <v>215</v>
      </c>
      <c r="H357" s="34"/>
      <c r="I357" s="34"/>
      <c r="J357" s="126">
        <f>J$13</f>
        <v>1</v>
      </c>
      <c r="K357" s="126">
        <f t="shared" ref="K357:BV357" si="5304">K$13</f>
        <v>1.0026792493128671</v>
      </c>
      <c r="L357" s="126">
        <f t="shared" si="5304"/>
        <v>1.0056539350998608</v>
      </c>
      <c r="M357" s="126">
        <f t="shared" si="5304"/>
        <v>1.0085410656939733</v>
      </c>
      <c r="N357" s="126">
        <f t="shared" si="5304"/>
        <v>1.0114364849476103</v>
      </c>
      <c r="O357" s="126">
        <f t="shared" si="5304"/>
        <v>1.0143402166566737</v>
      </c>
      <c r="P357" s="126">
        <f t="shared" si="5304"/>
        <v>1.0172522846853813</v>
      </c>
      <c r="Q357" s="126">
        <f t="shared" si="5304"/>
        <v>1.0201727129664624</v>
      </c>
      <c r="R357" s="126">
        <f t="shared" si="5304"/>
        <v>1.0231015255013547</v>
      </c>
      <c r="S357" s="126">
        <f t="shared" si="5304"/>
        <v>1.0260387463604019</v>
      </c>
      <c r="T357" s="126">
        <f t="shared" si="5304"/>
        <v>1.028984399683051</v>
      </c>
      <c r="U357" s="126">
        <f t="shared" si="5304"/>
        <v>1.0319385096780509</v>
      </c>
      <c r="V357" s="126">
        <f t="shared" si="5304"/>
        <v>1.0349011006236515</v>
      </c>
      <c r="W357" s="126">
        <f t="shared" si="5304"/>
        <v>1.0377730230388176</v>
      </c>
      <c r="X357" s="126">
        <f t="shared" si="5304"/>
        <v>1.0408518228283561</v>
      </c>
      <c r="Y357" s="126">
        <f t="shared" si="5304"/>
        <v>1.0438400029932626</v>
      </c>
      <c r="Z357" s="126">
        <f t="shared" si="5304"/>
        <v>1.046836761920777</v>
      </c>
      <c r="AA357" s="126">
        <f t="shared" si="5304"/>
        <v>1.0498421242396576</v>
      </c>
      <c r="AB357" s="126">
        <f t="shared" si="5304"/>
        <v>1.05285611464937</v>
      </c>
      <c r="AC357" s="126">
        <f t="shared" si="5304"/>
        <v>1.0558787579202888</v>
      </c>
      <c r="AD357" s="126">
        <f t="shared" si="5304"/>
        <v>1.0589100788939025</v>
      </c>
      <c r="AE357" s="126">
        <f t="shared" si="5304"/>
        <v>1.0619501024830165</v>
      </c>
      <c r="AF357" s="126">
        <f t="shared" si="5304"/>
        <v>1.0649988536719583</v>
      </c>
      <c r="AG357" s="126">
        <f t="shared" si="5304"/>
        <v>1.0680563575167832</v>
      </c>
      <c r="AH357" s="126">
        <f t="shared" si="5304"/>
        <v>1.0711226391454798</v>
      </c>
      <c r="AI357" s="126">
        <f t="shared" si="5304"/>
        <v>1.0739924437404067</v>
      </c>
      <c r="AJ357" s="126">
        <f t="shared" si="5304"/>
        <v>1.0771786970311998</v>
      </c>
      <c r="AK357" s="126">
        <f t="shared" si="5304"/>
        <v>1.0802711679727233</v>
      </c>
      <c r="AL357" s="126">
        <f t="shared" si="5304"/>
        <v>1.0833725170851116</v>
      </c>
      <c r="AM357" s="126">
        <f t="shared" si="5304"/>
        <v>1.0864827698566941</v>
      </c>
      <c r="AN357" s="126">
        <f t="shared" si="5304"/>
        <v>1.0896019518489746</v>
      </c>
      <c r="AO357" s="126">
        <f t="shared" si="5304"/>
        <v>1.0927300886968412</v>
      </c>
      <c r="AP357" s="126">
        <f t="shared" si="5304"/>
        <v>1.0958672061087775</v>
      </c>
      <c r="AQ357" s="126">
        <f t="shared" si="5304"/>
        <v>1.0990133298670732</v>
      </c>
      <c r="AR357" s="126">
        <f t="shared" si="5304"/>
        <v>1.1021684858280367</v>
      </c>
      <c r="AS357" s="126">
        <f t="shared" si="5304"/>
        <v>1.1053326999222071</v>
      </c>
      <c r="AT357" s="126">
        <f t="shared" si="5304"/>
        <v>1.1085059981545673</v>
      </c>
      <c r="AU357" s="126">
        <f t="shared" si="5304"/>
        <v>1.111475962088432</v>
      </c>
      <c r="AV357" s="126">
        <f t="shared" si="5304"/>
        <v>1.1147734191259395</v>
      </c>
      <c r="AW357" s="126">
        <f t="shared" si="5304"/>
        <v>1.1179738207069689</v>
      </c>
      <c r="AX357" s="126">
        <f t="shared" si="5304"/>
        <v>1.1211834103167977</v>
      </c>
      <c r="AY357" s="126">
        <f t="shared" si="5304"/>
        <v>1.1244022143333261</v>
      </c>
      <c r="AZ357" s="126">
        <f t="shared" si="5304"/>
        <v>1.1276302592101826</v>
      </c>
      <c r="BA357" s="126">
        <f t="shared" si="5304"/>
        <v>1.1308675714769412</v>
      </c>
      <c r="BB357" s="126">
        <f t="shared" si="5304"/>
        <v>1.1341141777393395</v>
      </c>
      <c r="BC357" s="126">
        <f t="shared" si="5304"/>
        <v>1.1373701046794982</v>
      </c>
      <c r="BD357" s="126">
        <f t="shared" si="5304"/>
        <v>1.1406353790561385</v>
      </c>
      <c r="BE357" s="126">
        <f t="shared" si="5304"/>
        <v>1.1439100277048042</v>
      </c>
      <c r="BF357" s="126">
        <f t="shared" si="5304"/>
        <v>1.1471940775380809</v>
      </c>
      <c r="BG357" s="126">
        <f t="shared" si="5304"/>
        <v>1.15026769648205</v>
      </c>
      <c r="BH357" s="126">
        <f t="shared" si="5304"/>
        <v>1.1536802383994258</v>
      </c>
      <c r="BI357" s="126">
        <f t="shared" si="5304"/>
        <v>1.1569923375180708</v>
      </c>
      <c r="BJ357" s="126">
        <f t="shared" si="5304"/>
        <v>1.1603139453378331</v>
      </c>
      <c r="BK357" s="126">
        <f t="shared" si="5304"/>
        <v>1.1636450891572303</v>
      </c>
      <c r="BL357" s="126">
        <f t="shared" si="5304"/>
        <v>1.1669857963531516</v>
      </c>
      <c r="BM357" s="126">
        <f t="shared" si="5304"/>
        <v>1.1703360943810825</v>
      </c>
      <c r="BN357" s="126">
        <f t="shared" si="5304"/>
        <v>1.1736960107753303</v>
      </c>
      <c r="BO357" s="126">
        <f t="shared" si="5304"/>
        <v>1.1770655731492505</v>
      </c>
      <c r="BP357" s="126">
        <f t="shared" si="5304"/>
        <v>1.180444809195474</v>
      </c>
      <c r="BQ357" s="126">
        <f t="shared" si="5304"/>
        <v>1.1838337466861339</v>
      </c>
      <c r="BR357" s="126">
        <f t="shared" si="5304"/>
        <v>1.1872324134730949</v>
      </c>
      <c r="BS357" s="126">
        <f t="shared" si="5304"/>
        <v>1.1905270658589224</v>
      </c>
      <c r="BT357" s="126">
        <f t="shared" si="5304"/>
        <v>1.1940590467434065</v>
      </c>
      <c r="BU357" s="126">
        <f t="shared" si="5304"/>
        <v>1.1974870693312041</v>
      </c>
      <c r="BV357" s="126">
        <f t="shared" si="5304"/>
        <v>1.2009249334246579</v>
      </c>
      <c r="BW357" s="126">
        <f t="shared" ref="BW357:EB357" si="5305">BW$13</f>
        <v>1.204372667277734</v>
      </c>
      <c r="BX357" s="126">
        <f t="shared" si="5305"/>
        <v>1.2078302992255125</v>
      </c>
      <c r="BY357" s="126">
        <f t="shared" si="5305"/>
        <v>1.2112978576844211</v>
      </c>
      <c r="BZ357" s="126">
        <f t="shared" si="5305"/>
        <v>1.2147753711524676</v>
      </c>
      <c r="CA357" s="126">
        <f t="shared" si="5305"/>
        <v>1.2182628682094752</v>
      </c>
      <c r="CB357" s="126">
        <f t="shared" si="5305"/>
        <v>1.2217603775173165</v>
      </c>
      <c r="CC357" s="126">
        <f t="shared" si="5305"/>
        <v>1.2252679278201495</v>
      </c>
      <c r="CD357" s="126">
        <f t="shared" si="5305"/>
        <v>1.2287855479446541</v>
      </c>
      <c r="CE357" s="126">
        <f t="shared" si="5305"/>
        <v>1.232077770779646</v>
      </c>
      <c r="CF357" s="126">
        <f t="shared" si="5305"/>
        <v>1.23573302168438</v>
      </c>
      <c r="CG357" s="126">
        <f t="shared" si="5305"/>
        <v>1.2392806860334544</v>
      </c>
      <c r="CH357" s="126">
        <f t="shared" si="5305"/>
        <v>1.2428385353675644</v>
      </c>
      <c r="CI357" s="126">
        <f t="shared" si="5305"/>
        <v>1.2464065989267703</v>
      </c>
      <c r="CJ357" s="126">
        <f t="shared" si="5305"/>
        <v>1.2499849060350778</v>
      </c>
      <c r="CK357" s="126">
        <f t="shared" si="5305"/>
        <v>1.2535734861006791</v>
      </c>
      <c r="CL357" s="126">
        <f t="shared" si="5305"/>
        <v>1.257172368616194</v>
      </c>
      <c r="CM357" s="126">
        <f t="shared" si="5305"/>
        <v>1.2607815831589126</v>
      </c>
      <c r="CN357" s="126">
        <f t="shared" si="5305"/>
        <v>1.2644011593910389</v>
      </c>
      <c r="CO357" s="126">
        <f t="shared" si="5305"/>
        <v>1.2680311270599336</v>
      </c>
      <c r="CP357" s="126">
        <f t="shared" si="5305"/>
        <v>1.2716715159983594</v>
      </c>
      <c r="CQ357" s="126">
        <f t="shared" si="5305"/>
        <v>1.2750786410337906</v>
      </c>
      <c r="CR357" s="126">
        <f t="shared" si="5305"/>
        <v>1.2788614642181557</v>
      </c>
      <c r="CS357" s="126">
        <f t="shared" si="5305"/>
        <v>1.2825329459576562</v>
      </c>
      <c r="CT357" s="126">
        <f t="shared" si="5305"/>
        <v>1.2862149681493797</v>
      </c>
      <c r="CU357" s="126">
        <f t="shared" si="5305"/>
        <v>1.289907561053897</v>
      </c>
      <c r="CV357" s="126">
        <f t="shared" si="5305"/>
        <v>1.293610755018654</v>
      </c>
      <c r="CW357" s="126">
        <f t="shared" si="5305"/>
        <v>1.2973245804782207</v>
      </c>
      <c r="CX357" s="126">
        <f t="shared" si="5305"/>
        <v>1.3010490679545423</v>
      </c>
      <c r="CY357" s="126">
        <f t="shared" si="5305"/>
        <v>1.304784248057189</v>
      </c>
      <c r="CZ357" s="126">
        <f t="shared" si="5305"/>
        <v>1.3085301514836076</v>
      </c>
      <c r="DA357" s="126">
        <f t="shared" si="5305"/>
        <v>1.3122868090193751</v>
      </c>
      <c r="DB357" s="126">
        <f t="shared" si="5305"/>
        <v>1.3160542515384499</v>
      </c>
      <c r="DC357" s="126">
        <f t="shared" si="5305"/>
        <v>1.3195802889875801</v>
      </c>
      <c r="DD357" s="126">
        <f t="shared" si="5305"/>
        <v>1.323495136864544</v>
      </c>
      <c r="DE357" s="126">
        <f t="shared" si="5305"/>
        <v>1.3272947573576725</v>
      </c>
      <c r="DF357" s="126">
        <f t="shared" si="5305"/>
        <v>1.3311052861764079</v>
      </c>
      <c r="DG357" s="126">
        <f t="shared" si="5305"/>
        <v>1.3349267546374479</v>
      </c>
      <c r="DH357" s="126">
        <f t="shared" si="5305"/>
        <v>1.3387591941473977</v>
      </c>
      <c r="DI357" s="126">
        <f t="shared" si="5305"/>
        <v>1.3426026362030277</v>
      </c>
      <c r="DJ357" s="126">
        <f t="shared" si="5305"/>
        <v>1.3464571123915319</v>
      </c>
      <c r="DK357" s="126">
        <f t="shared" si="5305"/>
        <v>1.3503226543907885</v>
      </c>
      <c r="DL357" s="126">
        <f t="shared" si="5305"/>
        <v>1.3541992939696192</v>
      </c>
      <c r="DM357" s="126">
        <f t="shared" si="5305"/>
        <v>1.358087062988051</v>
      </c>
      <c r="DN357" s="126">
        <f t="shared" si="5305"/>
        <v>1.361985993397578</v>
      </c>
      <c r="DO357" s="126">
        <f t="shared" si="5305"/>
        <v>1.3657655991021458</v>
      </c>
      <c r="DP357" s="126">
        <f t="shared" si="5305"/>
        <v>1.3698174666548035</v>
      </c>
      <c r="DQ357" s="126">
        <f t="shared" si="5305"/>
        <v>1.3737500738651915</v>
      </c>
      <c r="DR357" s="126">
        <f t="shared" si="5305"/>
        <v>1.3776939711925826</v>
      </c>
      <c r="DS357" s="126">
        <f t="shared" si="5305"/>
        <v>1.381649191049759</v>
      </c>
      <c r="DT357" s="126">
        <f t="shared" si="5305"/>
        <v>1.385615765942557</v>
      </c>
      <c r="DU357" s="126">
        <f t="shared" si="5305"/>
        <v>1.3895937284701338</v>
      </c>
      <c r="DV357" s="126">
        <f t="shared" si="5305"/>
        <v>1.3935831113252357</v>
      </c>
      <c r="DW357" s="126">
        <f t="shared" si="5305"/>
        <v>1.3975839472944662</v>
      </c>
      <c r="DX357" s="126">
        <f t="shared" si="5305"/>
        <v>1.401596269258556</v>
      </c>
      <c r="DY357" s="126">
        <f t="shared" si="5305"/>
        <v>1.4056201101926329</v>
      </c>
      <c r="DZ357" s="126">
        <f t="shared" si="5305"/>
        <v>1.4096555031664932</v>
      </c>
      <c r="EA357" s="126">
        <f t="shared" si="5305"/>
        <v>1.4134323217047313</v>
      </c>
      <c r="EB357" s="126">
        <f t="shared" si="5305"/>
        <v>1.4176256038945581</v>
      </c>
    </row>
    <row r="358" spans="1:132" ht="13" x14ac:dyDescent="0.3">
      <c r="C358" s="36" t="str">
        <f>"TOTAL "&amp;UPPER(B353)&amp;" COSTS"</f>
        <v>TOTAL PROCESSORS COSTS</v>
      </c>
      <c r="D358" s="38"/>
      <c r="E358" s="38"/>
      <c r="F358" s="38"/>
      <c r="G358" s="52" t="s">
        <v>220</v>
      </c>
      <c r="H358" s="51">
        <f t="shared" ref="H358" si="5306">SUM(J358:EB358)</f>
        <v>474297.99667253805</v>
      </c>
      <c r="I358" s="38"/>
      <c r="J358" s="37">
        <f t="shared" ref="J358" si="5307">J356*J357</f>
        <v>38908.333333333328</v>
      </c>
      <c r="K358" s="37">
        <f t="shared" ref="K358:BV358" si="5308">K356*K357</f>
        <v>39012.57845868147</v>
      </c>
      <c r="L358" s="37">
        <f t="shared" si="5308"/>
        <v>39128.318524843744</v>
      </c>
      <c r="M358" s="37">
        <f t="shared" si="5308"/>
        <v>39240.651964376339</v>
      </c>
      <c r="N358" s="37">
        <f t="shared" si="5308"/>
        <v>39353.307901836597</v>
      </c>
      <c r="O358" s="37">
        <f t="shared" si="5308"/>
        <v>39466.28726308341</v>
      </c>
      <c r="P358" s="37">
        <f t="shared" si="5308"/>
        <v>39579.590976633706</v>
      </c>
      <c r="Q358" s="37">
        <f t="shared" si="5308"/>
        <v>39693.2199736701</v>
      </c>
      <c r="R358" s="37">
        <f t="shared" si="5308"/>
        <v>39807.175188048539</v>
      </c>
      <c r="S358" s="37">
        <f t="shared" si="5308"/>
        <v>39921.45755630597</v>
      </c>
      <c r="T358" s="37">
        <f t="shared" si="5308"/>
        <v>40036.06801766804</v>
      </c>
      <c r="U358" s="37">
        <f t="shared" si="5308"/>
        <v>40151.007514056822</v>
      </c>
      <c r="V358" s="37">
        <f t="shared" si="5308"/>
        <v>0</v>
      </c>
      <c r="W358" s="37">
        <f t="shared" si="5308"/>
        <v>0</v>
      </c>
      <c r="X358" s="37">
        <f t="shared" si="5308"/>
        <v>0</v>
      </c>
      <c r="Y358" s="37">
        <f t="shared" si="5308"/>
        <v>0</v>
      </c>
      <c r="Z358" s="37">
        <f t="shared" si="5308"/>
        <v>0</v>
      </c>
      <c r="AA358" s="37">
        <f t="shared" si="5308"/>
        <v>0</v>
      </c>
      <c r="AB358" s="37">
        <f t="shared" si="5308"/>
        <v>0</v>
      </c>
      <c r="AC358" s="37">
        <f t="shared" si="5308"/>
        <v>0</v>
      </c>
      <c r="AD358" s="37">
        <f t="shared" si="5308"/>
        <v>0</v>
      </c>
      <c r="AE358" s="37">
        <f t="shared" si="5308"/>
        <v>0</v>
      </c>
      <c r="AF358" s="37">
        <f t="shared" si="5308"/>
        <v>0</v>
      </c>
      <c r="AG358" s="37">
        <f t="shared" si="5308"/>
        <v>0</v>
      </c>
      <c r="AH358" s="37">
        <f t="shared" si="5308"/>
        <v>0</v>
      </c>
      <c r="AI358" s="37">
        <f t="shared" si="5308"/>
        <v>0</v>
      </c>
      <c r="AJ358" s="37">
        <f t="shared" si="5308"/>
        <v>0</v>
      </c>
      <c r="AK358" s="37">
        <f t="shared" si="5308"/>
        <v>0</v>
      </c>
      <c r="AL358" s="37">
        <f t="shared" si="5308"/>
        <v>0</v>
      </c>
      <c r="AM358" s="37">
        <f t="shared" si="5308"/>
        <v>0</v>
      </c>
      <c r="AN358" s="37">
        <f t="shared" si="5308"/>
        <v>0</v>
      </c>
      <c r="AO358" s="37">
        <f t="shared" si="5308"/>
        <v>0</v>
      </c>
      <c r="AP358" s="37">
        <f t="shared" si="5308"/>
        <v>0</v>
      </c>
      <c r="AQ358" s="37">
        <f t="shared" si="5308"/>
        <v>0</v>
      </c>
      <c r="AR358" s="37">
        <f t="shared" si="5308"/>
        <v>0</v>
      </c>
      <c r="AS358" s="37">
        <f t="shared" si="5308"/>
        <v>0</v>
      </c>
      <c r="AT358" s="37">
        <f t="shared" si="5308"/>
        <v>0</v>
      </c>
      <c r="AU358" s="37">
        <f t="shared" si="5308"/>
        <v>0</v>
      </c>
      <c r="AV358" s="37">
        <f t="shared" si="5308"/>
        <v>0</v>
      </c>
      <c r="AW358" s="37">
        <f t="shared" si="5308"/>
        <v>0</v>
      </c>
      <c r="AX358" s="37">
        <f t="shared" si="5308"/>
        <v>0</v>
      </c>
      <c r="AY358" s="37">
        <f t="shared" si="5308"/>
        <v>0</v>
      </c>
      <c r="AZ358" s="37">
        <f t="shared" si="5308"/>
        <v>0</v>
      </c>
      <c r="BA358" s="37">
        <f t="shared" si="5308"/>
        <v>0</v>
      </c>
      <c r="BB358" s="37">
        <f t="shared" si="5308"/>
        <v>0</v>
      </c>
      <c r="BC358" s="37">
        <f t="shared" si="5308"/>
        <v>0</v>
      </c>
      <c r="BD358" s="37">
        <f t="shared" si="5308"/>
        <v>0</v>
      </c>
      <c r="BE358" s="37">
        <f t="shared" si="5308"/>
        <v>0</v>
      </c>
      <c r="BF358" s="37">
        <f t="shared" si="5308"/>
        <v>0</v>
      </c>
      <c r="BG358" s="37">
        <f t="shared" si="5308"/>
        <v>0</v>
      </c>
      <c r="BH358" s="37">
        <f t="shared" si="5308"/>
        <v>0</v>
      </c>
      <c r="BI358" s="37">
        <f t="shared" si="5308"/>
        <v>0</v>
      </c>
      <c r="BJ358" s="37">
        <f t="shared" si="5308"/>
        <v>0</v>
      </c>
      <c r="BK358" s="37">
        <f t="shared" si="5308"/>
        <v>0</v>
      </c>
      <c r="BL358" s="37">
        <f t="shared" si="5308"/>
        <v>0</v>
      </c>
      <c r="BM358" s="37">
        <f t="shared" si="5308"/>
        <v>0</v>
      </c>
      <c r="BN358" s="37">
        <f t="shared" si="5308"/>
        <v>0</v>
      </c>
      <c r="BO358" s="37">
        <f t="shared" si="5308"/>
        <v>0</v>
      </c>
      <c r="BP358" s="37">
        <f t="shared" si="5308"/>
        <v>0</v>
      </c>
      <c r="BQ358" s="37">
        <f t="shared" si="5308"/>
        <v>0</v>
      </c>
      <c r="BR358" s="37">
        <f t="shared" si="5308"/>
        <v>0</v>
      </c>
      <c r="BS358" s="37">
        <f t="shared" si="5308"/>
        <v>0</v>
      </c>
      <c r="BT358" s="37">
        <f t="shared" si="5308"/>
        <v>0</v>
      </c>
      <c r="BU358" s="37">
        <f t="shared" si="5308"/>
        <v>0</v>
      </c>
      <c r="BV358" s="37">
        <f t="shared" si="5308"/>
        <v>0</v>
      </c>
      <c r="BW358" s="37">
        <f t="shared" ref="BW358:EB358" si="5309">BW356*BW357</f>
        <v>0</v>
      </c>
      <c r="BX358" s="37">
        <f t="shared" si="5309"/>
        <v>0</v>
      </c>
      <c r="BY358" s="37">
        <f t="shared" si="5309"/>
        <v>0</v>
      </c>
      <c r="BZ358" s="37">
        <f t="shared" si="5309"/>
        <v>0</v>
      </c>
      <c r="CA358" s="37">
        <f t="shared" si="5309"/>
        <v>0</v>
      </c>
      <c r="CB358" s="37">
        <f t="shared" si="5309"/>
        <v>0</v>
      </c>
      <c r="CC358" s="37">
        <f t="shared" si="5309"/>
        <v>0</v>
      </c>
      <c r="CD358" s="37">
        <f t="shared" si="5309"/>
        <v>0</v>
      </c>
      <c r="CE358" s="37">
        <f t="shared" si="5309"/>
        <v>0</v>
      </c>
      <c r="CF358" s="37">
        <f t="shared" si="5309"/>
        <v>0</v>
      </c>
      <c r="CG358" s="37">
        <f t="shared" si="5309"/>
        <v>0</v>
      </c>
      <c r="CH358" s="37">
        <f t="shared" si="5309"/>
        <v>0</v>
      </c>
      <c r="CI358" s="37">
        <f t="shared" si="5309"/>
        <v>0</v>
      </c>
      <c r="CJ358" s="37">
        <f t="shared" si="5309"/>
        <v>0</v>
      </c>
      <c r="CK358" s="37">
        <f t="shared" si="5309"/>
        <v>0</v>
      </c>
      <c r="CL358" s="37">
        <f t="shared" si="5309"/>
        <v>0</v>
      </c>
      <c r="CM358" s="37">
        <f t="shared" si="5309"/>
        <v>0</v>
      </c>
      <c r="CN358" s="37">
        <f t="shared" si="5309"/>
        <v>0</v>
      </c>
      <c r="CO358" s="37">
        <f t="shared" si="5309"/>
        <v>0</v>
      </c>
      <c r="CP358" s="37">
        <f t="shared" si="5309"/>
        <v>0</v>
      </c>
      <c r="CQ358" s="37">
        <f t="shared" si="5309"/>
        <v>0</v>
      </c>
      <c r="CR358" s="37">
        <f t="shared" si="5309"/>
        <v>0</v>
      </c>
      <c r="CS358" s="37">
        <f t="shared" si="5309"/>
        <v>0</v>
      </c>
      <c r="CT358" s="37">
        <f t="shared" si="5309"/>
        <v>0</v>
      </c>
      <c r="CU358" s="37">
        <f t="shared" si="5309"/>
        <v>0</v>
      </c>
      <c r="CV358" s="37">
        <f t="shared" si="5309"/>
        <v>0</v>
      </c>
      <c r="CW358" s="37">
        <f t="shared" si="5309"/>
        <v>0</v>
      </c>
      <c r="CX358" s="37">
        <f t="shared" si="5309"/>
        <v>0</v>
      </c>
      <c r="CY358" s="37">
        <f t="shared" si="5309"/>
        <v>0</v>
      </c>
      <c r="CZ358" s="37">
        <f t="shared" si="5309"/>
        <v>0</v>
      </c>
      <c r="DA358" s="37">
        <f t="shared" si="5309"/>
        <v>0</v>
      </c>
      <c r="DB358" s="37">
        <f t="shared" si="5309"/>
        <v>0</v>
      </c>
      <c r="DC358" s="37">
        <f t="shared" si="5309"/>
        <v>0</v>
      </c>
      <c r="DD358" s="37">
        <f t="shared" si="5309"/>
        <v>0</v>
      </c>
      <c r="DE358" s="37">
        <f t="shared" si="5309"/>
        <v>0</v>
      </c>
      <c r="DF358" s="37">
        <f t="shared" si="5309"/>
        <v>0</v>
      </c>
      <c r="DG358" s="37">
        <f t="shared" si="5309"/>
        <v>0</v>
      </c>
      <c r="DH358" s="37">
        <f t="shared" si="5309"/>
        <v>0</v>
      </c>
      <c r="DI358" s="37">
        <f t="shared" si="5309"/>
        <v>0</v>
      </c>
      <c r="DJ358" s="37">
        <f t="shared" si="5309"/>
        <v>0</v>
      </c>
      <c r="DK358" s="37">
        <f t="shared" si="5309"/>
        <v>0</v>
      </c>
      <c r="DL358" s="37">
        <f t="shared" si="5309"/>
        <v>0</v>
      </c>
      <c r="DM358" s="37">
        <f t="shared" si="5309"/>
        <v>0</v>
      </c>
      <c r="DN358" s="37">
        <f t="shared" si="5309"/>
        <v>0</v>
      </c>
      <c r="DO358" s="37">
        <f t="shared" si="5309"/>
        <v>0</v>
      </c>
      <c r="DP358" s="37">
        <f t="shared" si="5309"/>
        <v>0</v>
      </c>
      <c r="DQ358" s="37">
        <f t="shared" si="5309"/>
        <v>0</v>
      </c>
      <c r="DR358" s="37">
        <f t="shared" si="5309"/>
        <v>0</v>
      </c>
      <c r="DS358" s="37">
        <f t="shared" si="5309"/>
        <v>0</v>
      </c>
      <c r="DT358" s="37">
        <f t="shared" si="5309"/>
        <v>0</v>
      </c>
      <c r="DU358" s="37">
        <f t="shared" si="5309"/>
        <v>0</v>
      </c>
      <c r="DV358" s="37">
        <f t="shared" si="5309"/>
        <v>0</v>
      </c>
      <c r="DW358" s="37">
        <f t="shared" si="5309"/>
        <v>0</v>
      </c>
      <c r="DX358" s="37">
        <f t="shared" si="5309"/>
        <v>0</v>
      </c>
      <c r="DY358" s="37">
        <f t="shared" si="5309"/>
        <v>0</v>
      </c>
      <c r="DZ358" s="37">
        <f t="shared" si="5309"/>
        <v>0</v>
      </c>
      <c r="EA358" s="37">
        <f t="shared" si="5309"/>
        <v>0</v>
      </c>
      <c r="EB358" s="37">
        <f t="shared" si="5309"/>
        <v>0</v>
      </c>
    </row>
    <row r="359" spans="1:132" x14ac:dyDescent="0.25"/>
    <row r="360" spans="1:132" ht="13" x14ac:dyDescent="0.3">
      <c r="A360" s="59">
        <f>IF(H363=D363,0,1)</f>
        <v>0</v>
      </c>
      <c r="B360" s="108" t="str">
        <f>Assumptions!B191</f>
        <v>Agents</v>
      </c>
      <c r="C360" s="108"/>
      <c r="D360" s="108"/>
      <c r="E360" s="108"/>
      <c r="F360" s="108"/>
      <c r="G360" s="108"/>
      <c r="H360" s="108"/>
      <c r="I360" s="108"/>
    </row>
    <row r="361" spans="1:132" ht="13" x14ac:dyDescent="0.3">
      <c r="C361" s="2" t="s">
        <v>419</v>
      </c>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row>
    <row r="362" spans="1:132" outlineLevel="1" x14ac:dyDescent="0.25">
      <c r="C362" t="s">
        <v>339</v>
      </c>
      <c r="D362" s="79">
        <f>Costs!I267</f>
        <v>45078</v>
      </c>
      <c r="E362" s="16">
        <f>Costs!I268</f>
        <v>12</v>
      </c>
      <c r="F362" s="61">
        <f t="shared" ref="F362" si="5310">EDATE(D362,E362)</f>
        <v>45444</v>
      </c>
      <c r="G362" s="52" t="s">
        <v>215</v>
      </c>
      <c r="H362" s="50">
        <f t="shared" ref="H362" si="5311">SUM(J362:EB362)</f>
        <v>1</v>
      </c>
      <c r="J362" s="130">
        <f t="shared" ref="J362:AO362" si="5312">IFERROR(IF(AND(J$6&gt;=$D362,J$7&lt;=$F362),1,0)*1/(YEARFRAC($D362,$F362)*MiY),0)+IF(AND($D362=$F362,J$6&lt;=$D362,J$7&gt;=$F362),1)</f>
        <v>0</v>
      </c>
      <c r="K362" s="130">
        <f t="shared" si="5312"/>
        <v>0</v>
      </c>
      <c r="L362" s="130">
        <f t="shared" si="5312"/>
        <v>0</v>
      </c>
      <c r="M362" s="130">
        <f t="shared" si="5312"/>
        <v>0</v>
      </c>
      <c r="N362" s="130">
        <f t="shared" si="5312"/>
        <v>0</v>
      </c>
      <c r="O362" s="130">
        <f t="shared" si="5312"/>
        <v>8.3333333333333329E-2</v>
      </c>
      <c r="P362" s="130">
        <f t="shared" si="5312"/>
        <v>8.3333333333333329E-2</v>
      </c>
      <c r="Q362" s="130">
        <f t="shared" si="5312"/>
        <v>8.3333333333333329E-2</v>
      </c>
      <c r="R362" s="130">
        <f t="shared" si="5312"/>
        <v>8.3333333333333329E-2</v>
      </c>
      <c r="S362" s="130">
        <f t="shared" si="5312"/>
        <v>8.3333333333333329E-2</v>
      </c>
      <c r="T362" s="130">
        <f t="shared" si="5312"/>
        <v>8.3333333333333329E-2</v>
      </c>
      <c r="U362" s="130">
        <f t="shared" si="5312"/>
        <v>8.3333333333333329E-2</v>
      </c>
      <c r="V362" s="130">
        <f t="shared" si="5312"/>
        <v>8.3333333333333329E-2</v>
      </c>
      <c r="W362" s="130">
        <f t="shared" si="5312"/>
        <v>8.3333333333333329E-2</v>
      </c>
      <c r="X362" s="130">
        <f t="shared" si="5312"/>
        <v>8.3333333333333329E-2</v>
      </c>
      <c r="Y362" s="130">
        <f t="shared" si="5312"/>
        <v>8.3333333333333329E-2</v>
      </c>
      <c r="Z362" s="130">
        <f t="shared" si="5312"/>
        <v>8.3333333333333329E-2</v>
      </c>
      <c r="AA362" s="130">
        <f t="shared" si="5312"/>
        <v>0</v>
      </c>
      <c r="AB362" s="130">
        <f t="shared" si="5312"/>
        <v>0</v>
      </c>
      <c r="AC362" s="130">
        <f t="shared" si="5312"/>
        <v>0</v>
      </c>
      <c r="AD362" s="130">
        <f t="shared" si="5312"/>
        <v>0</v>
      </c>
      <c r="AE362" s="130">
        <f t="shared" si="5312"/>
        <v>0</v>
      </c>
      <c r="AF362" s="130">
        <f t="shared" si="5312"/>
        <v>0</v>
      </c>
      <c r="AG362" s="130">
        <f t="shared" si="5312"/>
        <v>0</v>
      </c>
      <c r="AH362" s="130">
        <f t="shared" si="5312"/>
        <v>0</v>
      </c>
      <c r="AI362" s="130">
        <f t="shared" si="5312"/>
        <v>0</v>
      </c>
      <c r="AJ362" s="130">
        <f t="shared" si="5312"/>
        <v>0</v>
      </c>
      <c r="AK362" s="130">
        <f t="shared" si="5312"/>
        <v>0</v>
      </c>
      <c r="AL362" s="130">
        <f t="shared" si="5312"/>
        <v>0</v>
      </c>
      <c r="AM362" s="130">
        <f t="shared" si="5312"/>
        <v>0</v>
      </c>
      <c r="AN362" s="130">
        <f t="shared" si="5312"/>
        <v>0</v>
      </c>
      <c r="AO362" s="130">
        <f t="shared" si="5312"/>
        <v>0</v>
      </c>
      <c r="AP362" s="130">
        <f t="shared" ref="AP362:BU362" si="5313">IFERROR(IF(AND(AP$6&gt;=$D362,AP$7&lt;=$F362),1,0)*1/(YEARFRAC($D362,$F362)*MiY),0)+IF(AND($D362=$F362,AP$6&lt;=$D362,AP$7&gt;=$F362),1)</f>
        <v>0</v>
      </c>
      <c r="AQ362" s="130">
        <f t="shared" si="5313"/>
        <v>0</v>
      </c>
      <c r="AR362" s="130">
        <f t="shared" si="5313"/>
        <v>0</v>
      </c>
      <c r="AS362" s="130">
        <f t="shared" si="5313"/>
        <v>0</v>
      </c>
      <c r="AT362" s="130">
        <f t="shared" si="5313"/>
        <v>0</v>
      </c>
      <c r="AU362" s="130">
        <f t="shared" si="5313"/>
        <v>0</v>
      </c>
      <c r="AV362" s="130">
        <f t="shared" si="5313"/>
        <v>0</v>
      </c>
      <c r="AW362" s="130">
        <f t="shared" si="5313"/>
        <v>0</v>
      </c>
      <c r="AX362" s="130">
        <f t="shared" si="5313"/>
        <v>0</v>
      </c>
      <c r="AY362" s="130">
        <f t="shared" si="5313"/>
        <v>0</v>
      </c>
      <c r="AZ362" s="130">
        <f t="shared" si="5313"/>
        <v>0</v>
      </c>
      <c r="BA362" s="130">
        <f t="shared" si="5313"/>
        <v>0</v>
      </c>
      <c r="BB362" s="130">
        <f t="shared" si="5313"/>
        <v>0</v>
      </c>
      <c r="BC362" s="130">
        <f t="shared" si="5313"/>
        <v>0</v>
      </c>
      <c r="BD362" s="130">
        <f t="shared" si="5313"/>
        <v>0</v>
      </c>
      <c r="BE362" s="130">
        <f t="shared" si="5313"/>
        <v>0</v>
      </c>
      <c r="BF362" s="130">
        <f t="shared" si="5313"/>
        <v>0</v>
      </c>
      <c r="BG362" s="130">
        <f t="shared" si="5313"/>
        <v>0</v>
      </c>
      <c r="BH362" s="130">
        <f t="shared" si="5313"/>
        <v>0</v>
      </c>
      <c r="BI362" s="130">
        <f t="shared" si="5313"/>
        <v>0</v>
      </c>
      <c r="BJ362" s="130">
        <f t="shared" si="5313"/>
        <v>0</v>
      </c>
      <c r="BK362" s="130">
        <f t="shared" si="5313"/>
        <v>0</v>
      </c>
      <c r="BL362" s="130">
        <f t="shared" si="5313"/>
        <v>0</v>
      </c>
      <c r="BM362" s="130">
        <f t="shared" si="5313"/>
        <v>0</v>
      </c>
      <c r="BN362" s="130">
        <f t="shared" si="5313"/>
        <v>0</v>
      </c>
      <c r="BO362" s="130">
        <f t="shared" si="5313"/>
        <v>0</v>
      </c>
      <c r="BP362" s="130">
        <f t="shared" si="5313"/>
        <v>0</v>
      </c>
      <c r="BQ362" s="130">
        <f t="shared" si="5313"/>
        <v>0</v>
      </c>
      <c r="BR362" s="130">
        <f t="shared" si="5313"/>
        <v>0</v>
      </c>
      <c r="BS362" s="130">
        <f t="shared" si="5313"/>
        <v>0</v>
      </c>
      <c r="BT362" s="130">
        <f t="shared" si="5313"/>
        <v>0</v>
      </c>
      <c r="BU362" s="130">
        <f t="shared" si="5313"/>
        <v>0</v>
      </c>
      <c r="BV362" s="130">
        <f t="shared" ref="BV362:DA362" si="5314">IFERROR(IF(AND(BV$6&gt;=$D362,BV$7&lt;=$F362),1,0)*1/(YEARFRAC($D362,$F362)*MiY),0)+IF(AND($D362=$F362,BV$6&lt;=$D362,BV$7&gt;=$F362),1)</f>
        <v>0</v>
      </c>
      <c r="BW362" s="130">
        <f t="shared" si="5314"/>
        <v>0</v>
      </c>
      <c r="BX362" s="130">
        <f t="shared" si="5314"/>
        <v>0</v>
      </c>
      <c r="BY362" s="130">
        <f t="shared" si="5314"/>
        <v>0</v>
      </c>
      <c r="BZ362" s="130">
        <f t="shared" si="5314"/>
        <v>0</v>
      </c>
      <c r="CA362" s="130">
        <f t="shared" si="5314"/>
        <v>0</v>
      </c>
      <c r="CB362" s="130">
        <f t="shared" si="5314"/>
        <v>0</v>
      </c>
      <c r="CC362" s="130">
        <f t="shared" si="5314"/>
        <v>0</v>
      </c>
      <c r="CD362" s="130">
        <f t="shared" si="5314"/>
        <v>0</v>
      </c>
      <c r="CE362" s="130">
        <f t="shared" si="5314"/>
        <v>0</v>
      </c>
      <c r="CF362" s="130">
        <f t="shared" si="5314"/>
        <v>0</v>
      </c>
      <c r="CG362" s="130">
        <f t="shared" si="5314"/>
        <v>0</v>
      </c>
      <c r="CH362" s="130">
        <f t="shared" si="5314"/>
        <v>0</v>
      </c>
      <c r="CI362" s="130">
        <f t="shared" si="5314"/>
        <v>0</v>
      </c>
      <c r="CJ362" s="130">
        <f t="shared" si="5314"/>
        <v>0</v>
      </c>
      <c r="CK362" s="130">
        <f t="shared" si="5314"/>
        <v>0</v>
      </c>
      <c r="CL362" s="130">
        <f t="shared" si="5314"/>
        <v>0</v>
      </c>
      <c r="CM362" s="130">
        <f t="shared" si="5314"/>
        <v>0</v>
      </c>
      <c r="CN362" s="130">
        <f t="shared" si="5314"/>
        <v>0</v>
      </c>
      <c r="CO362" s="130">
        <f t="shared" si="5314"/>
        <v>0</v>
      </c>
      <c r="CP362" s="130">
        <f t="shared" si="5314"/>
        <v>0</v>
      </c>
      <c r="CQ362" s="130">
        <f t="shared" si="5314"/>
        <v>0</v>
      </c>
      <c r="CR362" s="130">
        <f t="shared" si="5314"/>
        <v>0</v>
      </c>
      <c r="CS362" s="130">
        <f t="shared" si="5314"/>
        <v>0</v>
      </c>
      <c r="CT362" s="130">
        <f t="shared" si="5314"/>
        <v>0</v>
      </c>
      <c r="CU362" s="130">
        <f t="shared" si="5314"/>
        <v>0</v>
      </c>
      <c r="CV362" s="130">
        <f t="shared" si="5314"/>
        <v>0</v>
      </c>
      <c r="CW362" s="130">
        <f t="shared" si="5314"/>
        <v>0</v>
      </c>
      <c r="CX362" s="130">
        <f t="shared" si="5314"/>
        <v>0</v>
      </c>
      <c r="CY362" s="130">
        <f t="shared" si="5314"/>
        <v>0</v>
      </c>
      <c r="CZ362" s="130">
        <f t="shared" si="5314"/>
        <v>0</v>
      </c>
      <c r="DA362" s="130">
        <f t="shared" si="5314"/>
        <v>0</v>
      </c>
      <c r="DB362" s="130">
        <f t="shared" ref="DB362:EB362" si="5315">IFERROR(IF(AND(DB$6&gt;=$D362,DB$7&lt;=$F362),1,0)*1/(YEARFRAC($D362,$F362)*MiY),0)+IF(AND($D362=$F362,DB$6&lt;=$D362,DB$7&gt;=$F362),1)</f>
        <v>0</v>
      </c>
      <c r="DC362" s="130">
        <f t="shared" si="5315"/>
        <v>0</v>
      </c>
      <c r="DD362" s="130">
        <f t="shared" si="5315"/>
        <v>0</v>
      </c>
      <c r="DE362" s="130">
        <f t="shared" si="5315"/>
        <v>0</v>
      </c>
      <c r="DF362" s="130">
        <f t="shared" si="5315"/>
        <v>0</v>
      </c>
      <c r="DG362" s="130">
        <f t="shared" si="5315"/>
        <v>0</v>
      </c>
      <c r="DH362" s="130">
        <f t="shared" si="5315"/>
        <v>0</v>
      </c>
      <c r="DI362" s="130">
        <f t="shared" si="5315"/>
        <v>0</v>
      </c>
      <c r="DJ362" s="130">
        <f t="shared" si="5315"/>
        <v>0</v>
      </c>
      <c r="DK362" s="130">
        <f t="shared" si="5315"/>
        <v>0</v>
      </c>
      <c r="DL362" s="130">
        <f t="shared" si="5315"/>
        <v>0</v>
      </c>
      <c r="DM362" s="130">
        <f t="shared" si="5315"/>
        <v>0</v>
      </c>
      <c r="DN362" s="130">
        <f t="shared" si="5315"/>
        <v>0</v>
      </c>
      <c r="DO362" s="130">
        <f t="shared" si="5315"/>
        <v>0</v>
      </c>
      <c r="DP362" s="130">
        <f t="shared" si="5315"/>
        <v>0</v>
      </c>
      <c r="DQ362" s="130">
        <f t="shared" si="5315"/>
        <v>0</v>
      </c>
      <c r="DR362" s="130">
        <f t="shared" si="5315"/>
        <v>0</v>
      </c>
      <c r="DS362" s="130">
        <f t="shared" si="5315"/>
        <v>0</v>
      </c>
      <c r="DT362" s="130">
        <f t="shared" si="5315"/>
        <v>0</v>
      </c>
      <c r="DU362" s="130">
        <f t="shared" si="5315"/>
        <v>0</v>
      </c>
      <c r="DV362" s="130">
        <f t="shared" si="5315"/>
        <v>0</v>
      </c>
      <c r="DW362" s="130">
        <f t="shared" si="5315"/>
        <v>0</v>
      </c>
      <c r="DX362" s="130">
        <f t="shared" si="5315"/>
        <v>0</v>
      </c>
      <c r="DY362" s="130">
        <f t="shared" si="5315"/>
        <v>0</v>
      </c>
      <c r="DZ362" s="130">
        <f t="shared" si="5315"/>
        <v>0</v>
      </c>
      <c r="EA362" s="130">
        <f t="shared" si="5315"/>
        <v>0</v>
      </c>
      <c r="EB362" s="130">
        <f t="shared" si="5315"/>
        <v>0</v>
      </c>
    </row>
    <row r="363" spans="1:132" outlineLevel="1" x14ac:dyDescent="0.25">
      <c r="C363" t="s">
        <v>422</v>
      </c>
      <c r="D363" s="16">
        <f>Costs!I278</f>
        <v>593999.99999999988</v>
      </c>
      <c r="G363" s="52" t="s">
        <v>220</v>
      </c>
      <c r="H363" s="66">
        <f>SUM(J363:EB363)</f>
        <v>593999.99999999988</v>
      </c>
      <c r="J363" s="29">
        <f t="shared" ref="J363:BU363" si="5316">$D363*J362</f>
        <v>0</v>
      </c>
      <c r="K363" s="29">
        <f t="shared" si="5316"/>
        <v>0</v>
      </c>
      <c r="L363" s="29">
        <f t="shared" si="5316"/>
        <v>0</v>
      </c>
      <c r="M363" s="29">
        <f t="shared" si="5316"/>
        <v>0</v>
      </c>
      <c r="N363" s="29">
        <f t="shared" si="5316"/>
        <v>0</v>
      </c>
      <c r="O363" s="29">
        <f t="shared" si="5316"/>
        <v>49499.999999999985</v>
      </c>
      <c r="P363" s="29">
        <f t="shared" si="5316"/>
        <v>49499.999999999985</v>
      </c>
      <c r="Q363" s="29">
        <f t="shared" si="5316"/>
        <v>49499.999999999985</v>
      </c>
      <c r="R363" s="29">
        <f t="shared" si="5316"/>
        <v>49499.999999999985</v>
      </c>
      <c r="S363" s="29">
        <f t="shared" si="5316"/>
        <v>49499.999999999985</v>
      </c>
      <c r="T363" s="29">
        <f t="shared" si="5316"/>
        <v>49499.999999999985</v>
      </c>
      <c r="U363" s="29">
        <f t="shared" si="5316"/>
        <v>49499.999999999985</v>
      </c>
      <c r="V363" s="29">
        <f t="shared" si="5316"/>
        <v>49499.999999999985</v>
      </c>
      <c r="W363" s="29">
        <f t="shared" si="5316"/>
        <v>49499.999999999985</v>
      </c>
      <c r="X363" s="29">
        <f t="shared" si="5316"/>
        <v>49499.999999999985</v>
      </c>
      <c r="Y363" s="29">
        <f t="shared" si="5316"/>
        <v>49499.999999999985</v>
      </c>
      <c r="Z363" s="29">
        <f t="shared" si="5316"/>
        <v>49499.999999999985</v>
      </c>
      <c r="AA363" s="29">
        <f t="shared" si="5316"/>
        <v>0</v>
      </c>
      <c r="AB363" s="29">
        <f t="shared" si="5316"/>
        <v>0</v>
      </c>
      <c r="AC363" s="29">
        <f t="shared" si="5316"/>
        <v>0</v>
      </c>
      <c r="AD363" s="29">
        <f t="shared" si="5316"/>
        <v>0</v>
      </c>
      <c r="AE363" s="29">
        <f t="shared" si="5316"/>
        <v>0</v>
      </c>
      <c r="AF363" s="29">
        <f t="shared" si="5316"/>
        <v>0</v>
      </c>
      <c r="AG363" s="29">
        <f t="shared" si="5316"/>
        <v>0</v>
      </c>
      <c r="AH363" s="29">
        <f t="shared" si="5316"/>
        <v>0</v>
      </c>
      <c r="AI363" s="29">
        <f t="shared" si="5316"/>
        <v>0</v>
      </c>
      <c r="AJ363" s="29">
        <f t="shared" si="5316"/>
        <v>0</v>
      </c>
      <c r="AK363" s="29">
        <f t="shared" si="5316"/>
        <v>0</v>
      </c>
      <c r="AL363" s="29">
        <f t="shared" si="5316"/>
        <v>0</v>
      </c>
      <c r="AM363" s="29">
        <f t="shared" si="5316"/>
        <v>0</v>
      </c>
      <c r="AN363" s="29">
        <f t="shared" si="5316"/>
        <v>0</v>
      </c>
      <c r="AO363" s="29">
        <f t="shared" si="5316"/>
        <v>0</v>
      </c>
      <c r="AP363" s="29">
        <f t="shared" si="5316"/>
        <v>0</v>
      </c>
      <c r="AQ363" s="29">
        <f t="shared" si="5316"/>
        <v>0</v>
      </c>
      <c r="AR363" s="29">
        <f t="shared" si="5316"/>
        <v>0</v>
      </c>
      <c r="AS363" s="29">
        <f t="shared" si="5316"/>
        <v>0</v>
      </c>
      <c r="AT363" s="29">
        <f t="shared" si="5316"/>
        <v>0</v>
      </c>
      <c r="AU363" s="29">
        <f t="shared" si="5316"/>
        <v>0</v>
      </c>
      <c r="AV363" s="29">
        <f t="shared" si="5316"/>
        <v>0</v>
      </c>
      <c r="AW363" s="29">
        <f t="shared" si="5316"/>
        <v>0</v>
      </c>
      <c r="AX363" s="29">
        <f t="shared" si="5316"/>
        <v>0</v>
      </c>
      <c r="AY363" s="29">
        <f t="shared" si="5316"/>
        <v>0</v>
      </c>
      <c r="AZ363" s="29">
        <f t="shared" si="5316"/>
        <v>0</v>
      </c>
      <c r="BA363" s="29">
        <f t="shared" si="5316"/>
        <v>0</v>
      </c>
      <c r="BB363" s="29">
        <f t="shared" si="5316"/>
        <v>0</v>
      </c>
      <c r="BC363" s="29">
        <f t="shared" si="5316"/>
        <v>0</v>
      </c>
      <c r="BD363" s="29">
        <f t="shared" si="5316"/>
        <v>0</v>
      </c>
      <c r="BE363" s="29">
        <f t="shared" si="5316"/>
        <v>0</v>
      </c>
      <c r="BF363" s="29">
        <f t="shared" si="5316"/>
        <v>0</v>
      </c>
      <c r="BG363" s="29">
        <f t="shared" si="5316"/>
        <v>0</v>
      </c>
      <c r="BH363" s="29">
        <f t="shared" si="5316"/>
        <v>0</v>
      </c>
      <c r="BI363" s="29">
        <f t="shared" si="5316"/>
        <v>0</v>
      </c>
      <c r="BJ363" s="29">
        <f t="shared" si="5316"/>
        <v>0</v>
      </c>
      <c r="BK363" s="29">
        <f t="shared" si="5316"/>
        <v>0</v>
      </c>
      <c r="BL363" s="29">
        <f t="shared" si="5316"/>
        <v>0</v>
      </c>
      <c r="BM363" s="29">
        <f t="shared" si="5316"/>
        <v>0</v>
      </c>
      <c r="BN363" s="29">
        <f t="shared" si="5316"/>
        <v>0</v>
      </c>
      <c r="BO363" s="29">
        <f t="shared" si="5316"/>
        <v>0</v>
      </c>
      <c r="BP363" s="29">
        <f t="shared" si="5316"/>
        <v>0</v>
      </c>
      <c r="BQ363" s="29">
        <f t="shared" si="5316"/>
        <v>0</v>
      </c>
      <c r="BR363" s="29">
        <f t="shared" si="5316"/>
        <v>0</v>
      </c>
      <c r="BS363" s="29">
        <f t="shared" si="5316"/>
        <v>0</v>
      </c>
      <c r="BT363" s="29">
        <f t="shared" si="5316"/>
        <v>0</v>
      </c>
      <c r="BU363" s="29">
        <f t="shared" si="5316"/>
        <v>0</v>
      </c>
      <c r="BV363" s="29">
        <f t="shared" ref="BV363:EB363" si="5317">$D363*BV362</f>
        <v>0</v>
      </c>
      <c r="BW363" s="29">
        <f t="shared" si="5317"/>
        <v>0</v>
      </c>
      <c r="BX363" s="29">
        <f t="shared" si="5317"/>
        <v>0</v>
      </c>
      <c r="BY363" s="29">
        <f t="shared" si="5317"/>
        <v>0</v>
      </c>
      <c r="BZ363" s="29">
        <f t="shared" si="5317"/>
        <v>0</v>
      </c>
      <c r="CA363" s="29">
        <f t="shared" si="5317"/>
        <v>0</v>
      </c>
      <c r="CB363" s="29">
        <f t="shared" si="5317"/>
        <v>0</v>
      </c>
      <c r="CC363" s="29">
        <f t="shared" si="5317"/>
        <v>0</v>
      </c>
      <c r="CD363" s="29">
        <f t="shared" si="5317"/>
        <v>0</v>
      </c>
      <c r="CE363" s="29">
        <f t="shared" si="5317"/>
        <v>0</v>
      </c>
      <c r="CF363" s="29">
        <f t="shared" si="5317"/>
        <v>0</v>
      </c>
      <c r="CG363" s="29">
        <f t="shared" si="5317"/>
        <v>0</v>
      </c>
      <c r="CH363" s="29">
        <f t="shared" si="5317"/>
        <v>0</v>
      </c>
      <c r="CI363" s="29">
        <f t="shared" si="5317"/>
        <v>0</v>
      </c>
      <c r="CJ363" s="29">
        <f t="shared" si="5317"/>
        <v>0</v>
      </c>
      <c r="CK363" s="29">
        <f t="shared" si="5317"/>
        <v>0</v>
      </c>
      <c r="CL363" s="29">
        <f t="shared" si="5317"/>
        <v>0</v>
      </c>
      <c r="CM363" s="29">
        <f t="shared" si="5317"/>
        <v>0</v>
      </c>
      <c r="CN363" s="29">
        <f t="shared" si="5317"/>
        <v>0</v>
      </c>
      <c r="CO363" s="29">
        <f t="shared" si="5317"/>
        <v>0</v>
      </c>
      <c r="CP363" s="29">
        <f t="shared" si="5317"/>
        <v>0</v>
      </c>
      <c r="CQ363" s="29">
        <f t="shared" si="5317"/>
        <v>0</v>
      </c>
      <c r="CR363" s="29">
        <f t="shared" si="5317"/>
        <v>0</v>
      </c>
      <c r="CS363" s="29">
        <f t="shared" si="5317"/>
        <v>0</v>
      </c>
      <c r="CT363" s="29">
        <f t="shared" si="5317"/>
        <v>0</v>
      </c>
      <c r="CU363" s="29">
        <f t="shared" si="5317"/>
        <v>0</v>
      </c>
      <c r="CV363" s="29">
        <f t="shared" si="5317"/>
        <v>0</v>
      </c>
      <c r="CW363" s="29">
        <f t="shared" si="5317"/>
        <v>0</v>
      </c>
      <c r="CX363" s="29">
        <f t="shared" si="5317"/>
        <v>0</v>
      </c>
      <c r="CY363" s="29">
        <f t="shared" si="5317"/>
        <v>0</v>
      </c>
      <c r="CZ363" s="29">
        <f t="shared" si="5317"/>
        <v>0</v>
      </c>
      <c r="DA363" s="29">
        <f t="shared" si="5317"/>
        <v>0</v>
      </c>
      <c r="DB363" s="29">
        <f t="shared" si="5317"/>
        <v>0</v>
      </c>
      <c r="DC363" s="29">
        <f t="shared" si="5317"/>
        <v>0</v>
      </c>
      <c r="DD363" s="29">
        <f t="shared" si="5317"/>
        <v>0</v>
      </c>
      <c r="DE363" s="29">
        <f t="shared" si="5317"/>
        <v>0</v>
      </c>
      <c r="DF363" s="29">
        <f t="shared" si="5317"/>
        <v>0</v>
      </c>
      <c r="DG363" s="29">
        <f t="shared" si="5317"/>
        <v>0</v>
      </c>
      <c r="DH363" s="29">
        <f t="shared" si="5317"/>
        <v>0</v>
      </c>
      <c r="DI363" s="29">
        <f t="shared" si="5317"/>
        <v>0</v>
      </c>
      <c r="DJ363" s="29">
        <f t="shared" si="5317"/>
        <v>0</v>
      </c>
      <c r="DK363" s="29">
        <f t="shared" si="5317"/>
        <v>0</v>
      </c>
      <c r="DL363" s="29">
        <f t="shared" si="5317"/>
        <v>0</v>
      </c>
      <c r="DM363" s="29">
        <f t="shared" si="5317"/>
        <v>0</v>
      </c>
      <c r="DN363" s="29">
        <f t="shared" si="5317"/>
        <v>0</v>
      </c>
      <c r="DO363" s="29">
        <f t="shared" si="5317"/>
        <v>0</v>
      </c>
      <c r="DP363" s="29">
        <f t="shared" si="5317"/>
        <v>0</v>
      </c>
      <c r="DQ363" s="29">
        <f t="shared" si="5317"/>
        <v>0</v>
      </c>
      <c r="DR363" s="29">
        <f t="shared" si="5317"/>
        <v>0</v>
      </c>
      <c r="DS363" s="29">
        <f t="shared" si="5317"/>
        <v>0</v>
      </c>
      <c r="DT363" s="29">
        <f t="shared" si="5317"/>
        <v>0</v>
      </c>
      <c r="DU363" s="29">
        <f t="shared" si="5317"/>
        <v>0</v>
      </c>
      <c r="DV363" s="29">
        <f t="shared" si="5317"/>
        <v>0</v>
      </c>
      <c r="DW363" s="29">
        <f t="shared" si="5317"/>
        <v>0</v>
      </c>
      <c r="DX363" s="29">
        <f t="shared" si="5317"/>
        <v>0</v>
      </c>
      <c r="DY363" s="29">
        <f t="shared" si="5317"/>
        <v>0</v>
      </c>
      <c r="DZ363" s="29">
        <f t="shared" si="5317"/>
        <v>0</v>
      </c>
      <c r="EA363" s="29">
        <f t="shared" si="5317"/>
        <v>0</v>
      </c>
      <c r="EB363" s="29">
        <f t="shared" si="5317"/>
        <v>0</v>
      </c>
    </row>
    <row r="364" spans="1:132" outlineLevel="1" x14ac:dyDescent="0.25">
      <c r="C364" s="34" t="s">
        <v>417</v>
      </c>
      <c r="D364" s="34"/>
      <c r="E364" s="34"/>
      <c r="F364" s="34"/>
      <c r="G364" s="67" t="s">
        <v>215</v>
      </c>
      <c r="H364" s="34"/>
      <c r="I364" s="34"/>
      <c r="J364" s="126">
        <f>J$13</f>
        <v>1</v>
      </c>
      <c r="K364" s="126">
        <f t="shared" ref="K364:BV364" si="5318">K$13</f>
        <v>1.0026792493128671</v>
      </c>
      <c r="L364" s="126">
        <f t="shared" si="5318"/>
        <v>1.0056539350998608</v>
      </c>
      <c r="M364" s="126">
        <f t="shared" si="5318"/>
        <v>1.0085410656939733</v>
      </c>
      <c r="N364" s="126">
        <f t="shared" si="5318"/>
        <v>1.0114364849476103</v>
      </c>
      <c r="O364" s="126">
        <f t="shared" si="5318"/>
        <v>1.0143402166566737</v>
      </c>
      <c r="P364" s="126">
        <f t="shared" si="5318"/>
        <v>1.0172522846853813</v>
      </c>
      <c r="Q364" s="126">
        <f t="shared" si="5318"/>
        <v>1.0201727129664624</v>
      </c>
      <c r="R364" s="126">
        <f t="shared" si="5318"/>
        <v>1.0231015255013547</v>
      </c>
      <c r="S364" s="126">
        <f t="shared" si="5318"/>
        <v>1.0260387463604019</v>
      </c>
      <c r="T364" s="126">
        <f t="shared" si="5318"/>
        <v>1.028984399683051</v>
      </c>
      <c r="U364" s="126">
        <f t="shared" si="5318"/>
        <v>1.0319385096780509</v>
      </c>
      <c r="V364" s="126">
        <f t="shared" si="5318"/>
        <v>1.0349011006236515</v>
      </c>
      <c r="W364" s="126">
        <f t="shared" si="5318"/>
        <v>1.0377730230388176</v>
      </c>
      <c r="X364" s="126">
        <f t="shared" si="5318"/>
        <v>1.0408518228283561</v>
      </c>
      <c r="Y364" s="126">
        <f t="shared" si="5318"/>
        <v>1.0438400029932626</v>
      </c>
      <c r="Z364" s="126">
        <f t="shared" si="5318"/>
        <v>1.046836761920777</v>
      </c>
      <c r="AA364" s="126">
        <f t="shared" si="5318"/>
        <v>1.0498421242396576</v>
      </c>
      <c r="AB364" s="126">
        <f t="shared" si="5318"/>
        <v>1.05285611464937</v>
      </c>
      <c r="AC364" s="126">
        <f t="shared" si="5318"/>
        <v>1.0558787579202888</v>
      </c>
      <c r="AD364" s="126">
        <f t="shared" si="5318"/>
        <v>1.0589100788939025</v>
      </c>
      <c r="AE364" s="126">
        <f t="shared" si="5318"/>
        <v>1.0619501024830165</v>
      </c>
      <c r="AF364" s="126">
        <f t="shared" si="5318"/>
        <v>1.0649988536719583</v>
      </c>
      <c r="AG364" s="126">
        <f t="shared" si="5318"/>
        <v>1.0680563575167832</v>
      </c>
      <c r="AH364" s="126">
        <f t="shared" si="5318"/>
        <v>1.0711226391454798</v>
      </c>
      <c r="AI364" s="126">
        <f t="shared" si="5318"/>
        <v>1.0739924437404067</v>
      </c>
      <c r="AJ364" s="126">
        <f t="shared" si="5318"/>
        <v>1.0771786970311998</v>
      </c>
      <c r="AK364" s="126">
        <f t="shared" si="5318"/>
        <v>1.0802711679727233</v>
      </c>
      <c r="AL364" s="126">
        <f t="shared" si="5318"/>
        <v>1.0833725170851116</v>
      </c>
      <c r="AM364" s="126">
        <f t="shared" si="5318"/>
        <v>1.0864827698566941</v>
      </c>
      <c r="AN364" s="126">
        <f t="shared" si="5318"/>
        <v>1.0896019518489746</v>
      </c>
      <c r="AO364" s="126">
        <f t="shared" si="5318"/>
        <v>1.0927300886968412</v>
      </c>
      <c r="AP364" s="126">
        <f t="shared" si="5318"/>
        <v>1.0958672061087775</v>
      </c>
      <c r="AQ364" s="126">
        <f t="shared" si="5318"/>
        <v>1.0990133298670732</v>
      </c>
      <c r="AR364" s="126">
        <f t="shared" si="5318"/>
        <v>1.1021684858280367</v>
      </c>
      <c r="AS364" s="126">
        <f t="shared" si="5318"/>
        <v>1.1053326999222071</v>
      </c>
      <c r="AT364" s="126">
        <f t="shared" si="5318"/>
        <v>1.1085059981545673</v>
      </c>
      <c r="AU364" s="126">
        <f t="shared" si="5318"/>
        <v>1.111475962088432</v>
      </c>
      <c r="AV364" s="126">
        <f t="shared" si="5318"/>
        <v>1.1147734191259395</v>
      </c>
      <c r="AW364" s="126">
        <f t="shared" si="5318"/>
        <v>1.1179738207069689</v>
      </c>
      <c r="AX364" s="126">
        <f t="shared" si="5318"/>
        <v>1.1211834103167977</v>
      </c>
      <c r="AY364" s="126">
        <f t="shared" si="5318"/>
        <v>1.1244022143333261</v>
      </c>
      <c r="AZ364" s="126">
        <f t="shared" si="5318"/>
        <v>1.1276302592101826</v>
      </c>
      <c r="BA364" s="126">
        <f t="shared" si="5318"/>
        <v>1.1308675714769412</v>
      </c>
      <c r="BB364" s="126">
        <f t="shared" si="5318"/>
        <v>1.1341141777393395</v>
      </c>
      <c r="BC364" s="126">
        <f t="shared" si="5318"/>
        <v>1.1373701046794982</v>
      </c>
      <c r="BD364" s="126">
        <f t="shared" si="5318"/>
        <v>1.1406353790561385</v>
      </c>
      <c r="BE364" s="126">
        <f t="shared" si="5318"/>
        <v>1.1439100277048042</v>
      </c>
      <c r="BF364" s="126">
        <f t="shared" si="5318"/>
        <v>1.1471940775380809</v>
      </c>
      <c r="BG364" s="126">
        <f t="shared" si="5318"/>
        <v>1.15026769648205</v>
      </c>
      <c r="BH364" s="126">
        <f t="shared" si="5318"/>
        <v>1.1536802383994258</v>
      </c>
      <c r="BI364" s="126">
        <f t="shared" si="5318"/>
        <v>1.1569923375180708</v>
      </c>
      <c r="BJ364" s="126">
        <f t="shared" si="5318"/>
        <v>1.1603139453378331</v>
      </c>
      <c r="BK364" s="126">
        <f t="shared" si="5318"/>
        <v>1.1636450891572303</v>
      </c>
      <c r="BL364" s="126">
        <f t="shared" si="5318"/>
        <v>1.1669857963531516</v>
      </c>
      <c r="BM364" s="126">
        <f t="shared" si="5318"/>
        <v>1.1703360943810825</v>
      </c>
      <c r="BN364" s="126">
        <f t="shared" si="5318"/>
        <v>1.1736960107753303</v>
      </c>
      <c r="BO364" s="126">
        <f t="shared" si="5318"/>
        <v>1.1770655731492505</v>
      </c>
      <c r="BP364" s="126">
        <f t="shared" si="5318"/>
        <v>1.180444809195474</v>
      </c>
      <c r="BQ364" s="126">
        <f t="shared" si="5318"/>
        <v>1.1838337466861339</v>
      </c>
      <c r="BR364" s="126">
        <f t="shared" si="5318"/>
        <v>1.1872324134730949</v>
      </c>
      <c r="BS364" s="126">
        <f t="shared" si="5318"/>
        <v>1.1905270658589224</v>
      </c>
      <c r="BT364" s="126">
        <f t="shared" si="5318"/>
        <v>1.1940590467434065</v>
      </c>
      <c r="BU364" s="126">
        <f t="shared" si="5318"/>
        <v>1.1974870693312041</v>
      </c>
      <c r="BV364" s="126">
        <f t="shared" si="5318"/>
        <v>1.2009249334246579</v>
      </c>
      <c r="BW364" s="126">
        <f t="shared" ref="BW364:EB364" si="5319">BW$13</f>
        <v>1.204372667277734</v>
      </c>
      <c r="BX364" s="126">
        <f t="shared" si="5319"/>
        <v>1.2078302992255125</v>
      </c>
      <c r="BY364" s="126">
        <f t="shared" si="5319"/>
        <v>1.2112978576844211</v>
      </c>
      <c r="BZ364" s="126">
        <f t="shared" si="5319"/>
        <v>1.2147753711524676</v>
      </c>
      <c r="CA364" s="126">
        <f t="shared" si="5319"/>
        <v>1.2182628682094752</v>
      </c>
      <c r="CB364" s="126">
        <f t="shared" si="5319"/>
        <v>1.2217603775173165</v>
      </c>
      <c r="CC364" s="126">
        <f t="shared" si="5319"/>
        <v>1.2252679278201495</v>
      </c>
      <c r="CD364" s="126">
        <f t="shared" si="5319"/>
        <v>1.2287855479446541</v>
      </c>
      <c r="CE364" s="126">
        <f t="shared" si="5319"/>
        <v>1.232077770779646</v>
      </c>
      <c r="CF364" s="126">
        <f t="shared" si="5319"/>
        <v>1.23573302168438</v>
      </c>
      <c r="CG364" s="126">
        <f t="shared" si="5319"/>
        <v>1.2392806860334544</v>
      </c>
      <c r="CH364" s="126">
        <f t="shared" si="5319"/>
        <v>1.2428385353675644</v>
      </c>
      <c r="CI364" s="126">
        <f t="shared" si="5319"/>
        <v>1.2464065989267703</v>
      </c>
      <c r="CJ364" s="126">
        <f t="shared" si="5319"/>
        <v>1.2499849060350778</v>
      </c>
      <c r="CK364" s="126">
        <f t="shared" si="5319"/>
        <v>1.2535734861006791</v>
      </c>
      <c r="CL364" s="126">
        <f t="shared" si="5319"/>
        <v>1.257172368616194</v>
      </c>
      <c r="CM364" s="126">
        <f t="shared" si="5319"/>
        <v>1.2607815831589126</v>
      </c>
      <c r="CN364" s="126">
        <f t="shared" si="5319"/>
        <v>1.2644011593910389</v>
      </c>
      <c r="CO364" s="126">
        <f t="shared" si="5319"/>
        <v>1.2680311270599336</v>
      </c>
      <c r="CP364" s="126">
        <f t="shared" si="5319"/>
        <v>1.2716715159983594</v>
      </c>
      <c r="CQ364" s="126">
        <f t="shared" si="5319"/>
        <v>1.2750786410337906</v>
      </c>
      <c r="CR364" s="126">
        <f t="shared" si="5319"/>
        <v>1.2788614642181557</v>
      </c>
      <c r="CS364" s="126">
        <f t="shared" si="5319"/>
        <v>1.2825329459576562</v>
      </c>
      <c r="CT364" s="126">
        <f t="shared" si="5319"/>
        <v>1.2862149681493797</v>
      </c>
      <c r="CU364" s="126">
        <f t="shared" si="5319"/>
        <v>1.289907561053897</v>
      </c>
      <c r="CV364" s="126">
        <f t="shared" si="5319"/>
        <v>1.293610755018654</v>
      </c>
      <c r="CW364" s="126">
        <f t="shared" si="5319"/>
        <v>1.2973245804782207</v>
      </c>
      <c r="CX364" s="126">
        <f t="shared" si="5319"/>
        <v>1.3010490679545423</v>
      </c>
      <c r="CY364" s="126">
        <f t="shared" si="5319"/>
        <v>1.304784248057189</v>
      </c>
      <c r="CZ364" s="126">
        <f t="shared" si="5319"/>
        <v>1.3085301514836076</v>
      </c>
      <c r="DA364" s="126">
        <f t="shared" si="5319"/>
        <v>1.3122868090193751</v>
      </c>
      <c r="DB364" s="126">
        <f t="shared" si="5319"/>
        <v>1.3160542515384499</v>
      </c>
      <c r="DC364" s="126">
        <f t="shared" si="5319"/>
        <v>1.3195802889875801</v>
      </c>
      <c r="DD364" s="126">
        <f t="shared" si="5319"/>
        <v>1.323495136864544</v>
      </c>
      <c r="DE364" s="126">
        <f t="shared" si="5319"/>
        <v>1.3272947573576725</v>
      </c>
      <c r="DF364" s="126">
        <f t="shared" si="5319"/>
        <v>1.3311052861764079</v>
      </c>
      <c r="DG364" s="126">
        <f t="shared" si="5319"/>
        <v>1.3349267546374479</v>
      </c>
      <c r="DH364" s="126">
        <f t="shared" si="5319"/>
        <v>1.3387591941473977</v>
      </c>
      <c r="DI364" s="126">
        <f t="shared" si="5319"/>
        <v>1.3426026362030277</v>
      </c>
      <c r="DJ364" s="126">
        <f t="shared" si="5319"/>
        <v>1.3464571123915319</v>
      </c>
      <c r="DK364" s="126">
        <f t="shared" si="5319"/>
        <v>1.3503226543907885</v>
      </c>
      <c r="DL364" s="126">
        <f t="shared" si="5319"/>
        <v>1.3541992939696192</v>
      </c>
      <c r="DM364" s="126">
        <f t="shared" si="5319"/>
        <v>1.358087062988051</v>
      </c>
      <c r="DN364" s="126">
        <f t="shared" si="5319"/>
        <v>1.361985993397578</v>
      </c>
      <c r="DO364" s="126">
        <f t="shared" si="5319"/>
        <v>1.3657655991021458</v>
      </c>
      <c r="DP364" s="126">
        <f t="shared" si="5319"/>
        <v>1.3698174666548035</v>
      </c>
      <c r="DQ364" s="126">
        <f t="shared" si="5319"/>
        <v>1.3737500738651915</v>
      </c>
      <c r="DR364" s="126">
        <f t="shared" si="5319"/>
        <v>1.3776939711925826</v>
      </c>
      <c r="DS364" s="126">
        <f t="shared" si="5319"/>
        <v>1.381649191049759</v>
      </c>
      <c r="DT364" s="126">
        <f t="shared" si="5319"/>
        <v>1.385615765942557</v>
      </c>
      <c r="DU364" s="126">
        <f t="shared" si="5319"/>
        <v>1.3895937284701338</v>
      </c>
      <c r="DV364" s="126">
        <f t="shared" si="5319"/>
        <v>1.3935831113252357</v>
      </c>
      <c r="DW364" s="126">
        <f t="shared" si="5319"/>
        <v>1.3975839472944662</v>
      </c>
      <c r="DX364" s="126">
        <f t="shared" si="5319"/>
        <v>1.401596269258556</v>
      </c>
      <c r="DY364" s="126">
        <f t="shared" si="5319"/>
        <v>1.4056201101926329</v>
      </c>
      <c r="DZ364" s="126">
        <f t="shared" si="5319"/>
        <v>1.4096555031664932</v>
      </c>
      <c r="EA364" s="126">
        <f t="shared" si="5319"/>
        <v>1.4134323217047313</v>
      </c>
      <c r="EB364" s="126">
        <f t="shared" si="5319"/>
        <v>1.4176256038945581</v>
      </c>
    </row>
    <row r="365" spans="1:132" ht="13" x14ac:dyDescent="0.3">
      <c r="C365" s="36" t="str">
        <f>"TOTAL "&amp;UPPER(B360)&amp;" COSTS"</f>
        <v>TOTAL AGENTS COSTS</v>
      </c>
      <c r="D365" s="38"/>
      <c r="E365" s="38"/>
      <c r="F365" s="38"/>
      <c r="G365" s="52" t="s">
        <v>220</v>
      </c>
      <c r="H365" s="51">
        <f t="shared" ref="H365" si="5320">SUM(J365:EB365)</f>
        <v>612118.53979334363</v>
      </c>
      <c r="I365" s="38"/>
      <c r="J365" s="37">
        <f t="shared" ref="J365" si="5321">J363*J364</f>
        <v>0</v>
      </c>
      <c r="K365" s="37">
        <f t="shared" ref="K365:BV365" si="5322">K363*K364</f>
        <v>0</v>
      </c>
      <c r="L365" s="37">
        <f t="shared" si="5322"/>
        <v>0</v>
      </c>
      <c r="M365" s="37">
        <f t="shared" si="5322"/>
        <v>0</v>
      </c>
      <c r="N365" s="37">
        <f t="shared" si="5322"/>
        <v>0</v>
      </c>
      <c r="O365" s="37">
        <f t="shared" si="5322"/>
        <v>50209.840724505339</v>
      </c>
      <c r="P365" s="37">
        <f t="shared" si="5322"/>
        <v>50353.98809192636</v>
      </c>
      <c r="Q365" s="37">
        <f t="shared" si="5322"/>
        <v>50498.549291839874</v>
      </c>
      <c r="R365" s="37">
        <f t="shared" si="5322"/>
        <v>50643.525512317043</v>
      </c>
      <c r="S365" s="37">
        <f t="shared" si="5322"/>
        <v>50788.917944839879</v>
      </c>
      <c r="T365" s="37">
        <f t="shared" si="5322"/>
        <v>50934.727784311006</v>
      </c>
      <c r="U365" s="37">
        <f t="shared" si="5322"/>
        <v>51080.956229063508</v>
      </c>
      <c r="V365" s="37">
        <f t="shared" si="5322"/>
        <v>51227.60448087073</v>
      </c>
      <c r="W365" s="37">
        <f t="shared" si="5322"/>
        <v>51369.764640421454</v>
      </c>
      <c r="X365" s="37">
        <f t="shared" si="5322"/>
        <v>51522.165230003608</v>
      </c>
      <c r="Y365" s="37">
        <f t="shared" si="5322"/>
        <v>51670.080148166482</v>
      </c>
      <c r="Z365" s="37">
        <f t="shared" si="5322"/>
        <v>51818.419715078446</v>
      </c>
      <c r="AA365" s="37">
        <f t="shared" si="5322"/>
        <v>0</v>
      </c>
      <c r="AB365" s="37">
        <f t="shared" si="5322"/>
        <v>0</v>
      </c>
      <c r="AC365" s="37">
        <f t="shared" si="5322"/>
        <v>0</v>
      </c>
      <c r="AD365" s="37">
        <f t="shared" si="5322"/>
        <v>0</v>
      </c>
      <c r="AE365" s="37">
        <f t="shared" si="5322"/>
        <v>0</v>
      </c>
      <c r="AF365" s="37">
        <f t="shared" si="5322"/>
        <v>0</v>
      </c>
      <c r="AG365" s="37">
        <f t="shared" si="5322"/>
        <v>0</v>
      </c>
      <c r="AH365" s="37">
        <f t="shared" si="5322"/>
        <v>0</v>
      </c>
      <c r="AI365" s="37">
        <f t="shared" si="5322"/>
        <v>0</v>
      </c>
      <c r="AJ365" s="37">
        <f t="shared" si="5322"/>
        <v>0</v>
      </c>
      <c r="AK365" s="37">
        <f t="shared" si="5322"/>
        <v>0</v>
      </c>
      <c r="AL365" s="37">
        <f t="shared" si="5322"/>
        <v>0</v>
      </c>
      <c r="AM365" s="37">
        <f t="shared" si="5322"/>
        <v>0</v>
      </c>
      <c r="AN365" s="37">
        <f t="shared" si="5322"/>
        <v>0</v>
      </c>
      <c r="AO365" s="37">
        <f t="shared" si="5322"/>
        <v>0</v>
      </c>
      <c r="AP365" s="37">
        <f t="shared" si="5322"/>
        <v>0</v>
      </c>
      <c r="AQ365" s="37">
        <f t="shared" si="5322"/>
        <v>0</v>
      </c>
      <c r="AR365" s="37">
        <f t="shared" si="5322"/>
        <v>0</v>
      </c>
      <c r="AS365" s="37">
        <f t="shared" si="5322"/>
        <v>0</v>
      </c>
      <c r="AT365" s="37">
        <f t="shared" si="5322"/>
        <v>0</v>
      </c>
      <c r="AU365" s="37">
        <f t="shared" si="5322"/>
        <v>0</v>
      </c>
      <c r="AV365" s="37">
        <f t="shared" si="5322"/>
        <v>0</v>
      </c>
      <c r="AW365" s="37">
        <f t="shared" si="5322"/>
        <v>0</v>
      </c>
      <c r="AX365" s="37">
        <f t="shared" si="5322"/>
        <v>0</v>
      </c>
      <c r="AY365" s="37">
        <f t="shared" si="5322"/>
        <v>0</v>
      </c>
      <c r="AZ365" s="37">
        <f t="shared" si="5322"/>
        <v>0</v>
      </c>
      <c r="BA365" s="37">
        <f t="shared" si="5322"/>
        <v>0</v>
      </c>
      <c r="BB365" s="37">
        <f t="shared" si="5322"/>
        <v>0</v>
      </c>
      <c r="BC365" s="37">
        <f t="shared" si="5322"/>
        <v>0</v>
      </c>
      <c r="BD365" s="37">
        <f t="shared" si="5322"/>
        <v>0</v>
      </c>
      <c r="BE365" s="37">
        <f t="shared" si="5322"/>
        <v>0</v>
      </c>
      <c r="BF365" s="37">
        <f t="shared" si="5322"/>
        <v>0</v>
      </c>
      <c r="BG365" s="37">
        <f t="shared" si="5322"/>
        <v>0</v>
      </c>
      <c r="BH365" s="37">
        <f t="shared" si="5322"/>
        <v>0</v>
      </c>
      <c r="BI365" s="37">
        <f t="shared" si="5322"/>
        <v>0</v>
      </c>
      <c r="BJ365" s="37">
        <f t="shared" si="5322"/>
        <v>0</v>
      </c>
      <c r="BK365" s="37">
        <f t="shared" si="5322"/>
        <v>0</v>
      </c>
      <c r="BL365" s="37">
        <f t="shared" si="5322"/>
        <v>0</v>
      </c>
      <c r="BM365" s="37">
        <f t="shared" si="5322"/>
        <v>0</v>
      </c>
      <c r="BN365" s="37">
        <f t="shared" si="5322"/>
        <v>0</v>
      </c>
      <c r="BO365" s="37">
        <f t="shared" si="5322"/>
        <v>0</v>
      </c>
      <c r="BP365" s="37">
        <f t="shared" si="5322"/>
        <v>0</v>
      </c>
      <c r="BQ365" s="37">
        <f t="shared" si="5322"/>
        <v>0</v>
      </c>
      <c r="BR365" s="37">
        <f t="shared" si="5322"/>
        <v>0</v>
      </c>
      <c r="BS365" s="37">
        <f t="shared" si="5322"/>
        <v>0</v>
      </c>
      <c r="BT365" s="37">
        <f t="shared" si="5322"/>
        <v>0</v>
      </c>
      <c r="BU365" s="37">
        <f t="shared" si="5322"/>
        <v>0</v>
      </c>
      <c r="BV365" s="37">
        <f t="shared" si="5322"/>
        <v>0</v>
      </c>
      <c r="BW365" s="37">
        <f t="shared" ref="BW365:EB365" si="5323">BW363*BW364</f>
        <v>0</v>
      </c>
      <c r="BX365" s="37">
        <f t="shared" si="5323"/>
        <v>0</v>
      </c>
      <c r="BY365" s="37">
        <f t="shared" si="5323"/>
        <v>0</v>
      </c>
      <c r="BZ365" s="37">
        <f t="shared" si="5323"/>
        <v>0</v>
      </c>
      <c r="CA365" s="37">
        <f t="shared" si="5323"/>
        <v>0</v>
      </c>
      <c r="CB365" s="37">
        <f t="shared" si="5323"/>
        <v>0</v>
      </c>
      <c r="CC365" s="37">
        <f t="shared" si="5323"/>
        <v>0</v>
      </c>
      <c r="CD365" s="37">
        <f t="shared" si="5323"/>
        <v>0</v>
      </c>
      <c r="CE365" s="37">
        <f t="shared" si="5323"/>
        <v>0</v>
      </c>
      <c r="CF365" s="37">
        <f t="shared" si="5323"/>
        <v>0</v>
      </c>
      <c r="CG365" s="37">
        <f t="shared" si="5323"/>
        <v>0</v>
      </c>
      <c r="CH365" s="37">
        <f t="shared" si="5323"/>
        <v>0</v>
      </c>
      <c r="CI365" s="37">
        <f t="shared" si="5323"/>
        <v>0</v>
      </c>
      <c r="CJ365" s="37">
        <f t="shared" si="5323"/>
        <v>0</v>
      </c>
      <c r="CK365" s="37">
        <f t="shared" si="5323"/>
        <v>0</v>
      </c>
      <c r="CL365" s="37">
        <f t="shared" si="5323"/>
        <v>0</v>
      </c>
      <c r="CM365" s="37">
        <f t="shared" si="5323"/>
        <v>0</v>
      </c>
      <c r="CN365" s="37">
        <f t="shared" si="5323"/>
        <v>0</v>
      </c>
      <c r="CO365" s="37">
        <f t="shared" si="5323"/>
        <v>0</v>
      </c>
      <c r="CP365" s="37">
        <f t="shared" si="5323"/>
        <v>0</v>
      </c>
      <c r="CQ365" s="37">
        <f t="shared" si="5323"/>
        <v>0</v>
      </c>
      <c r="CR365" s="37">
        <f t="shared" si="5323"/>
        <v>0</v>
      </c>
      <c r="CS365" s="37">
        <f t="shared" si="5323"/>
        <v>0</v>
      </c>
      <c r="CT365" s="37">
        <f t="shared" si="5323"/>
        <v>0</v>
      </c>
      <c r="CU365" s="37">
        <f t="shared" si="5323"/>
        <v>0</v>
      </c>
      <c r="CV365" s="37">
        <f t="shared" si="5323"/>
        <v>0</v>
      </c>
      <c r="CW365" s="37">
        <f t="shared" si="5323"/>
        <v>0</v>
      </c>
      <c r="CX365" s="37">
        <f t="shared" si="5323"/>
        <v>0</v>
      </c>
      <c r="CY365" s="37">
        <f t="shared" si="5323"/>
        <v>0</v>
      </c>
      <c r="CZ365" s="37">
        <f t="shared" si="5323"/>
        <v>0</v>
      </c>
      <c r="DA365" s="37">
        <f t="shared" si="5323"/>
        <v>0</v>
      </c>
      <c r="DB365" s="37">
        <f t="shared" si="5323"/>
        <v>0</v>
      </c>
      <c r="DC365" s="37">
        <f t="shared" si="5323"/>
        <v>0</v>
      </c>
      <c r="DD365" s="37">
        <f t="shared" si="5323"/>
        <v>0</v>
      </c>
      <c r="DE365" s="37">
        <f t="shared" si="5323"/>
        <v>0</v>
      </c>
      <c r="DF365" s="37">
        <f t="shared" si="5323"/>
        <v>0</v>
      </c>
      <c r="DG365" s="37">
        <f t="shared" si="5323"/>
        <v>0</v>
      </c>
      <c r="DH365" s="37">
        <f t="shared" si="5323"/>
        <v>0</v>
      </c>
      <c r="DI365" s="37">
        <f t="shared" si="5323"/>
        <v>0</v>
      </c>
      <c r="DJ365" s="37">
        <f t="shared" si="5323"/>
        <v>0</v>
      </c>
      <c r="DK365" s="37">
        <f t="shared" si="5323"/>
        <v>0</v>
      </c>
      <c r="DL365" s="37">
        <f t="shared" si="5323"/>
        <v>0</v>
      </c>
      <c r="DM365" s="37">
        <f t="shared" si="5323"/>
        <v>0</v>
      </c>
      <c r="DN365" s="37">
        <f t="shared" si="5323"/>
        <v>0</v>
      </c>
      <c r="DO365" s="37">
        <f t="shared" si="5323"/>
        <v>0</v>
      </c>
      <c r="DP365" s="37">
        <f t="shared" si="5323"/>
        <v>0</v>
      </c>
      <c r="DQ365" s="37">
        <f t="shared" si="5323"/>
        <v>0</v>
      </c>
      <c r="DR365" s="37">
        <f t="shared" si="5323"/>
        <v>0</v>
      </c>
      <c r="DS365" s="37">
        <f t="shared" si="5323"/>
        <v>0</v>
      </c>
      <c r="DT365" s="37">
        <f t="shared" si="5323"/>
        <v>0</v>
      </c>
      <c r="DU365" s="37">
        <f t="shared" si="5323"/>
        <v>0</v>
      </c>
      <c r="DV365" s="37">
        <f t="shared" si="5323"/>
        <v>0</v>
      </c>
      <c r="DW365" s="37">
        <f t="shared" si="5323"/>
        <v>0</v>
      </c>
      <c r="DX365" s="37">
        <f t="shared" si="5323"/>
        <v>0</v>
      </c>
      <c r="DY365" s="37">
        <f t="shared" si="5323"/>
        <v>0</v>
      </c>
      <c r="DZ365" s="37">
        <f t="shared" si="5323"/>
        <v>0</v>
      </c>
      <c r="EA365" s="37">
        <f t="shared" si="5323"/>
        <v>0</v>
      </c>
      <c r="EB365" s="37">
        <f t="shared" si="5323"/>
        <v>0</v>
      </c>
    </row>
    <row r="366" spans="1:132" x14ac:dyDescent="0.25"/>
    <row r="367" spans="1:132" ht="13" x14ac:dyDescent="0.3">
      <c r="A367" s="59">
        <f>IF(H370=D370,0,1)</f>
        <v>0</v>
      </c>
      <c r="B367" s="108" t="str">
        <f>Assumptions!B212</f>
        <v>Other facilities (shows, depots, ports)</v>
      </c>
      <c r="C367" s="108"/>
      <c r="D367" s="108"/>
      <c r="E367" s="108"/>
      <c r="F367" s="108"/>
      <c r="G367" s="108"/>
      <c r="H367" s="108"/>
      <c r="I367" s="108"/>
    </row>
    <row r="368" spans="1:132" ht="13" x14ac:dyDescent="0.3">
      <c r="C368" s="2" t="s">
        <v>419</v>
      </c>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row>
    <row r="369" spans="1:132" outlineLevel="1" x14ac:dyDescent="0.25">
      <c r="C369" t="s">
        <v>339</v>
      </c>
      <c r="D369" s="79">
        <f>Costs!I326</f>
        <v>45108</v>
      </c>
      <c r="E369" s="16">
        <f>Costs!I327</f>
        <v>12</v>
      </c>
      <c r="F369" s="61">
        <f t="shared" ref="F369" si="5324">EDATE(D369,E369)</f>
        <v>45474</v>
      </c>
      <c r="G369" s="52" t="s">
        <v>215</v>
      </c>
      <c r="H369" s="50">
        <f t="shared" ref="H369" si="5325">SUM(J369:EB369)</f>
        <v>1</v>
      </c>
      <c r="J369" s="130">
        <f t="shared" ref="J369:AO369" si="5326">IFERROR(IF(AND(J$6&gt;=$D369,J$7&lt;=$F369),1,0)*1/(YEARFRAC($D369,$F369)*MiY),0)+IF(AND($D369=$F369,J$6&lt;=$D369,J$7&gt;=$F369),1)</f>
        <v>0</v>
      </c>
      <c r="K369" s="130">
        <f t="shared" si="5326"/>
        <v>0</v>
      </c>
      <c r="L369" s="130">
        <f t="shared" si="5326"/>
        <v>0</v>
      </c>
      <c r="M369" s="130">
        <f t="shared" si="5326"/>
        <v>0</v>
      </c>
      <c r="N369" s="130">
        <f t="shared" si="5326"/>
        <v>0</v>
      </c>
      <c r="O369" s="130">
        <f t="shared" si="5326"/>
        <v>0</v>
      </c>
      <c r="P369" s="130">
        <f t="shared" si="5326"/>
        <v>8.3333333333333329E-2</v>
      </c>
      <c r="Q369" s="130">
        <f t="shared" si="5326"/>
        <v>8.3333333333333329E-2</v>
      </c>
      <c r="R369" s="130">
        <f t="shared" si="5326"/>
        <v>8.3333333333333329E-2</v>
      </c>
      <c r="S369" s="130">
        <f t="shared" si="5326"/>
        <v>8.3333333333333329E-2</v>
      </c>
      <c r="T369" s="130">
        <f t="shared" si="5326"/>
        <v>8.3333333333333329E-2</v>
      </c>
      <c r="U369" s="130">
        <f t="shared" si="5326"/>
        <v>8.3333333333333329E-2</v>
      </c>
      <c r="V369" s="130">
        <f t="shared" si="5326"/>
        <v>8.3333333333333329E-2</v>
      </c>
      <c r="W369" s="130">
        <f t="shared" si="5326"/>
        <v>8.3333333333333329E-2</v>
      </c>
      <c r="X369" s="130">
        <f t="shared" si="5326"/>
        <v>8.3333333333333329E-2</v>
      </c>
      <c r="Y369" s="130">
        <f t="shared" si="5326"/>
        <v>8.3333333333333329E-2</v>
      </c>
      <c r="Z369" s="130">
        <f t="shared" si="5326"/>
        <v>8.3333333333333329E-2</v>
      </c>
      <c r="AA369" s="130">
        <f t="shared" si="5326"/>
        <v>8.3333333333333329E-2</v>
      </c>
      <c r="AB369" s="130">
        <f t="shared" si="5326"/>
        <v>0</v>
      </c>
      <c r="AC369" s="130">
        <f t="shared" si="5326"/>
        <v>0</v>
      </c>
      <c r="AD369" s="130">
        <f t="shared" si="5326"/>
        <v>0</v>
      </c>
      <c r="AE369" s="130">
        <f t="shared" si="5326"/>
        <v>0</v>
      </c>
      <c r="AF369" s="130">
        <f t="shared" si="5326"/>
        <v>0</v>
      </c>
      <c r="AG369" s="130">
        <f t="shared" si="5326"/>
        <v>0</v>
      </c>
      <c r="AH369" s="130">
        <f t="shared" si="5326"/>
        <v>0</v>
      </c>
      <c r="AI369" s="130">
        <f t="shared" si="5326"/>
        <v>0</v>
      </c>
      <c r="AJ369" s="130">
        <f t="shared" si="5326"/>
        <v>0</v>
      </c>
      <c r="AK369" s="130">
        <f t="shared" si="5326"/>
        <v>0</v>
      </c>
      <c r="AL369" s="130">
        <f t="shared" si="5326"/>
        <v>0</v>
      </c>
      <c r="AM369" s="130">
        <f t="shared" si="5326"/>
        <v>0</v>
      </c>
      <c r="AN369" s="130">
        <f t="shared" si="5326"/>
        <v>0</v>
      </c>
      <c r="AO369" s="130">
        <f t="shared" si="5326"/>
        <v>0</v>
      </c>
      <c r="AP369" s="130">
        <f t="shared" ref="AP369:BU369" si="5327">IFERROR(IF(AND(AP$6&gt;=$D369,AP$7&lt;=$F369),1,0)*1/(YEARFRAC($D369,$F369)*MiY),0)+IF(AND($D369=$F369,AP$6&lt;=$D369,AP$7&gt;=$F369),1)</f>
        <v>0</v>
      </c>
      <c r="AQ369" s="130">
        <f t="shared" si="5327"/>
        <v>0</v>
      </c>
      <c r="AR369" s="130">
        <f t="shared" si="5327"/>
        <v>0</v>
      </c>
      <c r="AS369" s="130">
        <f t="shared" si="5327"/>
        <v>0</v>
      </c>
      <c r="AT369" s="130">
        <f t="shared" si="5327"/>
        <v>0</v>
      </c>
      <c r="AU369" s="130">
        <f t="shared" si="5327"/>
        <v>0</v>
      </c>
      <c r="AV369" s="130">
        <f t="shared" si="5327"/>
        <v>0</v>
      </c>
      <c r="AW369" s="130">
        <f t="shared" si="5327"/>
        <v>0</v>
      </c>
      <c r="AX369" s="130">
        <f t="shared" si="5327"/>
        <v>0</v>
      </c>
      <c r="AY369" s="130">
        <f t="shared" si="5327"/>
        <v>0</v>
      </c>
      <c r="AZ369" s="130">
        <f t="shared" si="5327"/>
        <v>0</v>
      </c>
      <c r="BA369" s="130">
        <f t="shared" si="5327"/>
        <v>0</v>
      </c>
      <c r="BB369" s="130">
        <f t="shared" si="5327"/>
        <v>0</v>
      </c>
      <c r="BC369" s="130">
        <f t="shared" si="5327"/>
        <v>0</v>
      </c>
      <c r="BD369" s="130">
        <f t="shared" si="5327"/>
        <v>0</v>
      </c>
      <c r="BE369" s="130">
        <f t="shared" si="5327"/>
        <v>0</v>
      </c>
      <c r="BF369" s="130">
        <f t="shared" si="5327"/>
        <v>0</v>
      </c>
      <c r="BG369" s="130">
        <f t="shared" si="5327"/>
        <v>0</v>
      </c>
      <c r="BH369" s="130">
        <f t="shared" si="5327"/>
        <v>0</v>
      </c>
      <c r="BI369" s="130">
        <f t="shared" si="5327"/>
        <v>0</v>
      </c>
      <c r="BJ369" s="130">
        <f t="shared" si="5327"/>
        <v>0</v>
      </c>
      <c r="BK369" s="130">
        <f t="shared" si="5327"/>
        <v>0</v>
      </c>
      <c r="BL369" s="130">
        <f t="shared" si="5327"/>
        <v>0</v>
      </c>
      <c r="BM369" s="130">
        <f t="shared" si="5327"/>
        <v>0</v>
      </c>
      <c r="BN369" s="130">
        <f t="shared" si="5327"/>
        <v>0</v>
      </c>
      <c r="BO369" s="130">
        <f t="shared" si="5327"/>
        <v>0</v>
      </c>
      <c r="BP369" s="130">
        <f t="shared" si="5327"/>
        <v>0</v>
      </c>
      <c r="BQ369" s="130">
        <f t="shared" si="5327"/>
        <v>0</v>
      </c>
      <c r="BR369" s="130">
        <f t="shared" si="5327"/>
        <v>0</v>
      </c>
      <c r="BS369" s="130">
        <f t="shared" si="5327"/>
        <v>0</v>
      </c>
      <c r="BT369" s="130">
        <f t="shared" si="5327"/>
        <v>0</v>
      </c>
      <c r="BU369" s="130">
        <f t="shared" si="5327"/>
        <v>0</v>
      </c>
      <c r="BV369" s="130">
        <f t="shared" ref="BV369:DA369" si="5328">IFERROR(IF(AND(BV$6&gt;=$D369,BV$7&lt;=$F369),1,0)*1/(YEARFRAC($D369,$F369)*MiY),0)+IF(AND($D369=$F369,BV$6&lt;=$D369,BV$7&gt;=$F369),1)</f>
        <v>0</v>
      </c>
      <c r="BW369" s="130">
        <f t="shared" si="5328"/>
        <v>0</v>
      </c>
      <c r="BX369" s="130">
        <f t="shared" si="5328"/>
        <v>0</v>
      </c>
      <c r="BY369" s="130">
        <f t="shared" si="5328"/>
        <v>0</v>
      </c>
      <c r="BZ369" s="130">
        <f t="shared" si="5328"/>
        <v>0</v>
      </c>
      <c r="CA369" s="130">
        <f t="shared" si="5328"/>
        <v>0</v>
      </c>
      <c r="CB369" s="130">
        <f t="shared" si="5328"/>
        <v>0</v>
      </c>
      <c r="CC369" s="130">
        <f t="shared" si="5328"/>
        <v>0</v>
      </c>
      <c r="CD369" s="130">
        <f t="shared" si="5328"/>
        <v>0</v>
      </c>
      <c r="CE369" s="130">
        <f t="shared" si="5328"/>
        <v>0</v>
      </c>
      <c r="CF369" s="130">
        <f t="shared" si="5328"/>
        <v>0</v>
      </c>
      <c r="CG369" s="130">
        <f t="shared" si="5328"/>
        <v>0</v>
      </c>
      <c r="CH369" s="130">
        <f t="shared" si="5328"/>
        <v>0</v>
      </c>
      <c r="CI369" s="130">
        <f t="shared" si="5328"/>
        <v>0</v>
      </c>
      <c r="CJ369" s="130">
        <f t="shared" si="5328"/>
        <v>0</v>
      </c>
      <c r="CK369" s="130">
        <f t="shared" si="5328"/>
        <v>0</v>
      </c>
      <c r="CL369" s="130">
        <f t="shared" si="5328"/>
        <v>0</v>
      </c>
      <c r="CM369" s="130">
        <f t="shared" si="5328"/>
        <v>0</v>
      </c>
      <c r="CN369" s="130">
        <f t="shared" si="5328"/>
        <v>0</v>
      </c>
      <c r="CO369" s="130">
        <f t="shared" si="5328"/>
        <v>0</v>
      </c>
      <c r="CP369" s="130">
        <f t="shared" si="5328"/>
        <v>0</v>
      </c>
      <c r="CQ369" s="130">
        <f t="shared" si="5328"/>
        <v>0</v>
      </c>
      <c r="CR369" s="130">
        <f t="shared" si="5328"/>
        <v>0</v>
      </c>
      <c r="CS369" s="130">
        <f t="shared" si="5328"/>
        <v>0</v>
      </c>
      <c r="CT369" s="130">
        <f t="shared" si="5328"/>
        <v>0</v>
      </c>
      <c r="CU369" s="130">
        <f t="shared" si="5328"/>
        <v>0</v>
      </c>
      <c r="CV369" s="130">
        <f t="shared" si="5328"/>
        <v>0</v>
      </c>
      <c r="CW369" s="130">
        <f t="shared" si="5328"/>
        <v>0</v>
      </c>
      <c r="CX369" s="130">
        <f t="shared" si="5328"/>
        <v>0</v>
      </c>
      <c r="CY369" s="130">
        <f t="shared" si="5328"/>
        <v>0</v>
      </c>
      <c r="CZ369" s="130">
        <f t="shared" si="5328"/>
        <v>0</v>
      </c>
      <c r="DA369" s="130">
        <f t="shared" si="5328"/>
        <v>0</v>
      </c>
      <c r="DB369" s="130">
        <f t="shared" ref="DB369:EB369" si="5329">IFERROR(IF(AND(DB$6&gt;=$D369,DB$7&lt;=$F369),1,0)*1/(YEARFRAC($D369,$F369)*MiY),0)+IF(AND($D369=$F369,DB$6&lt;=$D369,DB$7&gt;=$F369),1)</f>
        <v>0</v>
      </c>
      <c r="DC369" s="130">
        <f t="shared" si="5329"/>
        <v>0</v>
      </c>
      <c r="DD369" s="130">
        <f t="shared" si="5329"/>
        <v>0</v>
      </c>
      <c r="DE369" s="130">
        <f t="shared" si="5329"/>
        <v>0</v>
      </c>
      <c r="DF369" s="130">
        <f t="shared" si="5329"/>
        <v>0</v>
      </c>
      <c r="DG369" s="130">
        <f t="shared" si="5329"/>
        <v>0</v>
      </c>
      <c r="DH369" s="130">
        <f t="shared" si="5329"/>
        <v>0</v>
      </c>
      <c r="DI369" s="130">
        <f t="shared" si="5329"/>
        <v>0</v>
      </c>
      <c r="DJ369" s="130">
        <f t="shared" si="5329"/>
        <v>0</v>
      </c>
      <c r="DK369" s="130">
        <f t="shared" si="5329"/>
        <v>0</v>
      </c>
      <c r="DL369" s="130">
        <f t="shared" si="5329"/>
        <v>0</v>
      </c>
      <c r="DM369" s="130">
        <f t="shared" si="5329"/>
        <v>0</v>
      </c>
      <c r="DN369" s="130">
        <f t="shared" si="5329"/>
        <v>0</v>
      </c>
      <c r="DO369" s="130">
        <f t="shared" si="5329"/>
        <v>0</v>
      </c>
      <c r="DP369" s="130">
        <f t="shared" si="5329"/>
        <v>0</v>
      </c>
      <c r="DQ369" s="130">
        <f t="shared" si="5329"/>
        <v>0</v>
      </c>
      <c r="DR369" s="130">
        <f t="shared" si="5329"/>
        <v>0</v>
      </c>
      <c r="DS369" s="130">
        <f t="shared" si="5329"/>
        <v>0</v>
      </c>
      <c r="DT369" s="130">
        <f t="shared" si="5329"/>
        <v>0</v>
      </c>
      <c r="DU369" s="130">
        <f t="shared" si="5329"/>
        <v>0</v>
      </c>
      <c r="DV369" s="130">
        <f t="shared" si="5329"/>
        <v>0</v>
      </c>
      <c r="DW369" s="130">
        <f t="shared" si="5329"/>
        <v>0</v>
      </c>
      <c r="DX369" s="130">
        <f t="shared" si="5329"/>
        <v>0</v>
      </c>
      <c r="DY369" s="130">
        <f t="shared" si="5329"/>
        <v>0</v>
      </c>
      <c r="DZ369" s="130">
        <f t="shared" si="5329"/>
        <v>0</v>
      </c>
      <c r="EA369" s="130">
        <f t="shared" si="5329"/>
        <v>0</v>
      </c>
      <c r="EB369" s="130">
        <f t="shared" si="5329"/>
        <v>0</v>
      </c>
    </row>
    <row r="370" spans="1:132" outlineLevel="1" x14ac:dyDescent="0.25">
      <c r="C370" t="s">
        <v>422</v>
      </c>
      <c r="D370" s="16">
        <f>Costs!I340</f>
        <v>347200</v>
      </c>
      <c r="G370" s="52" t="s">
        <v>220</v>
      </c>
      <c r="H370" s="66">
        <f>SUM(J370:EB370)</f>
        <v>347200</v>
      </c>
      <c r="J370" s="29">
        <f t="shared" ref="J370:BU370" si="5330">$D370*J369</f>
        <v>0</v>
      </c>
      <c r="K370" s="29">
        <f t="shared" si="5330"/>
        <v>0</v>
      </c>
      <c r="L370" s="29">
        <f t="shared" si="5330"/>
        <v>0</v>
      </c>
      <c r="M370" s="29">
        <f t="shared" si="5330"/>
        <v>0</v>
      </c>
      <c r="N370" s="29">
        <f t="shared" si="5330"/>
        <v>0</v>
      </c>
      <c r="O370" s="29">
        <f t="shared" si="5330"/>
        <v>0</v>
      </c>
      <c r="P370" s="29">
        <f t="shared" si="5330"/>
        <v>28933.333333333332</v>
      </c>
      <c r="Q370" s="29">
        <f t="shared" si="5330"/>
        <v>28933.333333333332</v>
      </c>
      <c r="R370" s="29">
        <f t="shared" si="5330"/>
        <v>28933.333333333332</v>
      </c>
      <c r="S370" s="29">
        <f t="shared" si="5330"/>
        <v>28933.333333333332</v>
      </c>
      <c r="T370" s="29">
        <f t="shared" si="5330"/>
        <v>28933.333333333332</v>
      </c>
      <c r="U370" s="29">
        <f t="shared" si="5330"/>
        <v>28933.333333333332</v>
      </c>
      <c r="V370" s="29">
        <f t="shared" si="5330"/>
        <v>28933.333333333332</v>
      </c>
      <c r="W370" s="29">
        <f t="shared" si="5330"/>
        <v>28933.333333333332</v>
      </c>
      <c r="X370" s="29">
        <f t="shared" si="5330"/>
        <v>28933.333333333332</v>
      </c>
      <c r="Y370" s="29">
        <f t="shared" si="5330"/>
        <v>28933.333333333332</v>
      </c>
      <c r="Z370" s="29">
        <f t="shared" si="5330"/>
        <v>28933.333333333332</v>
      </c>
      <c r="AA370" s="29">
        <f t="shared" si="5330"/>
        <v>28933.333333333332</v>
      </c>
      <c r="AB370" s="29">
        <f t="shared" si="5330"/>
        <v>0</v>
      </c>
      <c r="AC370" s="29">
        <f t="shared" si="5330"/>
        <v>0</v>
      </c>
      <c r="AD370" s="29">
        <f t="shared" si="5330"/>
        <v>0</v>
      </c>
      <c r="AE370" s="29">
        <f t="shared" si="5330"/>
        <v>0</v>
      </c>
      <c r="AF370" s="29">
        <f t="shared" si="5330"/>
        <v>0</v>
      </c>
      <c r="AG370" s="29">
        <f t="shared" si="5330"/>
        <v>0</v>
      </c>
      <c r="AH370" s="29">
        <f t="shared" si="5330"/>
        <v>0</v>
      </c>
      <c r="AI370" s="29">
        <f t="shared" si="5330"/>
        <v>0</v>
      </c>
      <c r="AJ370" s="29">
        <f t="shared" si="5330"/>
        <v>0</v>
      </c>
      <c r="AK370" s="29">
        <f t="shared" si="5330"/>
        <v>0</v>
      </c>
      <c r="AL370" s="29">
        <f t="shared" si="5330"/>
        <v>0</v>
      </c>
      <c r="AM370" s="29">
        <f t="shared" si="5330"/>
        <v>0</v>
      </c>
      <c r="AN370" s="29">
        <f t="shared" si="5330"/>
        <v>0</v>
      </c>
      <c r="AO370" s="29">
        <f t="shared" si="5330"/>
        <v>0</v>
      </c>
      <c r="AP370" s="29">
        <f t="shared" si="5330"/>
        <v>0</v>
      </c>
      <c r="AQ370" s="29">
        <f t="shared" si="5330"/>
        <v>0</v>
      </c>
      <c r="AR370" s="29">
        <f t="shared" si="5330"/>
        <v>0</v>
      </c>
      <c r="AS370" s="29">
        <f t="shared" si="5330"/>
        <v>0</v>
      </c>
      <c r="AT370" s="29">
        <f t="shared" si="5330"/>
        <v>0</v>
      </c>
      <c r="AU370" s="29">
        <f t="shared" si="5330"/>
        <v>0</v>
      </c>
      <c r="AV370" s="29">
        <f t="shared" si="5330"/>
        <v>0</v>
      </c>
      <c r="AW370" s="29">
        <f t="shared" si="5330"/>
        <v>0</v>
      </c>
      <c r="AX370" s="29">
        <f t="shared" si="5330"/>
        <v>0</v>
      </c>
      <c r="AY370" s="29">
        <f t="shared" si="5330"/>
        <v>0</v>
      </c>
      <c r="AZ370" s="29">
        <f t="shared" si="5330"/>
        <v>0</v>
      </c>
      <c r="BA370" s="29">
        <f t="shared" si="5330"/>
        <v>0</v>
      </c>
      <c r="BB370" s="29">
        <f t="shared" si="5330"/>
        <v>0</v>
      </c>
      <c r="BC370" s="29">
        <f t="shared" si="5330"/>
        <v>0</v>
      </c>
      <c r="BD370" s="29">
        <f t="shared" si="5330"/>
        <v>0</v>
      </c>
      <c r="BE370" s="29">
        <f t="shared" si="5330"/>
        <v>0</v>
      </c>
      <c r="BF370" s="29">
        <f t="shared" si="5330"/>
        <v>0</v>
      </c>
      <c r="BG370" s="29">
        <f t="shared" si="5330"/>
        <v>0</v>
      </c>
      <c r="BH370" s="29">
        <f t="shared" si="5330"/>
        <v>0</v>
      </c>
      <c r="BI370" s="29">
        <f t="shared" si="5330"/>
        <v>0</v>
      </c>
      <c r="BJ370" s="29">
        <f t="shared" si="5330"/>
        <v>0</v>
      </c>
      <c r="BK370" s="29">
        <f t="shared" si="5330"/>
        <v>0</v>
      </c>
      <c r="BL370" s="29">
        <f t="shared" si="5330"/>
        <v>0</v>
      </c>
      <c r="BM370" s="29">
        <f t="shared" si="5330"/>
        <v>0</v>
      </c>
      <c r="BN370" s="29">
        <f t="shared" si="5330"/>
        <v>0</v>
      </c>
      <c r="BO370" s="29">
        <f t="shared" si="5330"/>
        <v>0</v>
      </c>
      <c r="BP370" s="29">
        <f t="shared" si="5330"/>
        <v>0</v>
      </c>
      <c r="BQ370" s="29">
        <f t="shared" si="5330"/>
        <v>0</v>
      </c>
      <c r="BR370" s="29">
        <f t="shared" si="5330"/>
        <v>0</v>
      </c>
      <c r="BS370" s="29">
        <f t="shared" si="5330"/>
        <v>0</v>
      </c>
      <c r="BT370" s="29">
        <f t="shared" si="5330"/>
        <v>0</v>
      </c>
      <c r="BU370" s="29">
        <f t="shared" si="5330"/>
        <v>0</v>
      </c>
      <c r="BV370" s="29">
        <f t="shared" ref="BV370:EB370" si="5331">$D370*BV369</f>
        <v>0</v>
      </c>
      <c r="BW370" s="29">
        <f t="shared" si="5331"/>
        <v>0</v>
      </c>
      <c r="BX370" s="29">
        <f t="shared" si="5331"/>
        <v>0</v>
      </c>
      <c r="BY370" s="29">
        <f t="shared" si="5331"/>
        <v>0</v>
      </c>
      <c r="BZ370" s="29">
        <f t="shared" si="5331"/>
        <v>0</v>
      </c>
      <c r="CA370" s="29">
        <f t="shared" si="5331"/>
        <v>0</v>
      </c>
      <c r="CB370" s="29">
        <f t="shared" si="5331"/>
        <v>0</v>
      </c>
      <c r="CC370" s="29">
        <f t="shared" si="5331"/>
        <v>0</v>
      </c>
      <c r="CD370" s="29">
        <f t="shared" si="5331"/>
        <v>0</v>
      </c>
      <c r="CE370" s="29">
        <f t="shared" si="5331"/>
        <v>0</v>
      </c>
      <c r="CF370" s="29">
        <f t="shared" si="5331"/>
        <v>0</v>
      </c>
      <c r="CG370" s="29">
        <f t="shared" si="5331"/>
        <v>0</v>
      </c>
      <c r="CH370" s="29">
        <f t="shared" si="5331"/>
        <v>0</v>
      </c>
      <c r="CI370" s="29">
        <f t="shared" si="5331"/>
        <v>0</v>
      </c>
      <c r="CJ370" s="29">
        <f t="shared" si="5331"/>
        <v>0</v>
      </c>
      <c r="CK370" s="29">
        <f t="shared" si="5331"/>
        <v>0</v>
      </c>
      <c r="CL370" s="29">
        <f t="shared" si="5331"/>
        <v>0</v>
      </c>
      <c r="CM370" s="29">
        <f t="shared" si="5331"/>
        <v>0</v>
      </c>
      <c r="CN370" s="29">
        <f t="shared" si="5331"/>
        <v>0</v>
      </c>
      <c r="CO370" s="29">
        <f t="shared" si="5331"/>
        <v>0</v>
      </c>
      <c r="CP370" s="29">
        <f t="shared" si="5331"/>
        <v>0</v>
      </c>
      <c r="CQ370" s="29">
        <f t="shared" si="5331"/>
        <v>0</v>
      </c>
      <c r="CR370" s="29">
        <f t="shared" si="5331"/>
        <v>0</v>
      </c>
      <c r="CS370" s="29">
        <f t="shared" si="5331"/>
        <v>0</v>
      </c>
      <c r="CT370" s="29">
        <f t="shared" si="5331"/>
        <v>0</v>
      </c>
      <c r="CU370" s="29">
        <f t="shared" si="5331"/>
        <v>0</v>
      </c>
      <c r="CV370" s="29">
        <f t="shared" si="5331"/>
        <v>0</v>
      </c>
      <c r="CW370" s="29">
        <f t="shared" si="5331"/>
        <v>0</v>
      </c>
      <c r="CX370" s="29">
        <f t="shared" si="5331"/>
        <v>0</v>
      </c>
      <c r="CY370" s="29">
        <f t="shared" si="5331"/>
        <v>0</v>
      </c>
      <c r="CZ370" s="29">
        <f t="shared" si="5331"/>
        <v>0</v>
      </c>
      <c r="DA370" s="29">
        <f t="shared" si="5331"/>
        <v>0</v>
      </c>
      <c r="DB370" s="29">
        <f t="shared" si="5331"/>
        <v>0</v>
      </c>
      <c r="DC370" s="29">
        <f t="shared" si="5331"/>
        <v>0</v>
      </c>
      <c r="DD370" s="29">
        <f t="shared" si="5331"/>
        <v>0</v>
      </c>
      <c r="DE370" s="29">
        <f t="shared" si="5331"/>
        <v>0</v>
      </c>
      <c r="DF370" s="29">
        <f t="shared" si="5331"/>
        <v>0</v>
      </c>
      <c r="DG370" s="29">
        <f t="shared" si="5331"/>
        <v>0</v>
      </c>
      <c r="DH370" s="29">
        <f t="shared" si="5331"/>
        <v>0</v>
      </c>
      <c r="DI370" s="29">
        <f t="shared" si="5331"/>
        <v>0</v>
      </c>
      <c r="DJ370" s="29">
        <f t="shared" si="5331"/>
        <v>0</v>
      </c>
      <c r="DK370" s="29">
        <f t="shared" si="5331"/>
        <v>0</v>
      </c>
      <c r="DL370" s="29">
        <f t="shared" si="5331"/>
        <v>0</v>
      </c>
      <c r="DM370" s="29">
        <f t="shared" si="5331"/>
        <v>0</v>
      </c>
      <c r="DN370" s="29">
        <f t="shared" si="5331"/>
        <v>0</v>
      </c>
      <c r="DO370" s="29">
        <f t="shared" si="5331"/>
        <v>0</v>
      </c>
      <c r="DP370" s="29">
        <f t="shared" si="5331"/>
        <v>0</v>
      </c>
      <c r="DQ370" s="29">
        <f t="shared" si="5331"/>
        <v>0</v>
      </c>
      <c r="DR370" s="29">
        <f t="shared" si="5331"/>
        <v>0</v>
      </c>
      <c r="DS370" s="29">
        <f t="shared" si="5331"/>
        <v>0</v>
      </c>
      <c r="DT370" s="29">
        <f t="shared" si="5331"/>
        <v>0</v>
      </c>
      <c r="DU370" s="29">
        <f t="shared" si="5331"/>
        <v>0</v>
      </c>
      <c r="DV370" s="29">
        <f t="shared" si="5331"/>
        <v>0</v>
      </c>
      <c r="DW370" s="29">
        <f t="shared" si="5331"/>
        <v>0</v>
      </c>
      <c r="DX370" s="29">
        <f t="shared" si="5331"/>
        <v>0</v>
      </c>
      <c r="DY370" s="29">
        <f t="shared" si="5331"/>
        <v>0</v>
      </c>
      <c r="DZ370" s="29">
        <f t="shared" si="5331"/>
        <v>0</v>
      </c>
      <c r="EA370" s="29">
        <f t="shared" si="5331"/>
        <v>0</v>
      </c>
      <c r="EB370" s="29">
        <f t="shared" si="5331"/>
        <v>0</v>
      </c>
    </row>
    <row r="371" spans="1:132" outlineLevel="1" x14ac:dyDescent="0.25">
      <c r="C371" s="34" t="s">
        <v>417</v>
      </c>
      <c r="D371" s="34"/>
      <c r="E371" s="34"/>
      <c r="F371" s="34"/>
      <c r="G371" s="67" t="s">
        <v>215</v>
      </c>
      <c r="H371" s="34"/>
      <c r="I371" s="34"/>
      <c r="J371" s="126">
        <f>J$13</f>
        <v>1</v>
      </c>
      <c r="K371" s="126">
        <f t="shared" ref="K371:BV371" si="5332">K$13</f>
        <v>1.0026792493128671</v>
      </c>
      <c r="L371" s="126">
        <f t="shared" si="5332"/>
        <v>1.0056539350998608</v>
      </c>
      <c r="M371" s="126">
        <f t="shared" si="5332"/>
        <v>1.0085410656939733</v>
      </c>
      <c r="N371" s="126">
        <f t="shared" si="5332"/>
        <v>1.0114364849476103</v>
      </c>
      <c r="O371" s="126">
        <f t="shared" si="5332"/>
        <v>1.0143402166566737</v>
      </c>
      <c r="P371" s="126">
        <f t="shared" si="5332"/>
        <v>1.0172522846853813</v>
      </c>
      <c r="Q371" s="126">
        <f t="shared" si="5332"/>
        <v>1.0201727129664624</v>
      </c>
      <c r="R371" s="126">
        <f t="shared" si="5332"/>
        <v>1.0231015255013547</v>
      </c>
      <c r="S371" s="126">
        <f t="shared" si="5332"/>
        <v>1.0260387463604019</v>
      </c>
      <c r="T371" s="126">
        <f t="shared" si="5332"/>
        <v>1.028984399683051</v>
      </c>
      <c r="U371" s="126">
        <f t="shared" si="5332"/>
        <v>1.0319385096780509</v>
      </c>
      <c r="V371" s="126">
        <f t="shared" si="5332"/>
        <v>1.0349011006236515</v>
      </c>
      <c r="W371" s="126">
        <f t="shared" si="5332"/>
        <v>1.0377730230388176</v>
      </c>
      <c r="X371" s="126">
        <f t="shared" si="5332"/>
        <v>1.0408518228283561</v>
      </c>
      <c r="Y371" s="126">
        <f t="shared" si="5332"/>
        <v>1.0438400029932626</v>
      </c>
      <c r="Z371" s="126">
        <f t="shared" si="5332"/>
        <v>1.046836761920777</v>
      </c>
      <c r="AA371" s="126">
        <f t="shared" si="5332"/>
        <v>1.0498421242396576</v>
      </c>
      <c r="AB371" s="126">
        <f t="shared" si="5332"/>
        <v>1.05285611464937</v>
      </c>
      <c r="AC371" s="126">
        <f t="shared" si="5332"/>
        <v>1.0558787579202888</v>
      </c>
      <c r="AD371" s="126">
        <f t="shared" si="5332"/>
        <v>1.0589100788939025</v>
      </c>
      <c r="AE371" s="126">
        <f t="shared" si="5332"/>
        <v>1.0619501024830165</v>
      </c>
      <c r="AF371" s="126">
        <f t="shared" si="5332"/>
        <v>1.0649988536719583</v>
      </c>
      <c r="AG371" s="126">
        <f t="shared" si="5332"/>
        <v>1.0680563575167832</v>
      </c>
      <c r="AH371" s="126">
        <f t="shared" si="5332"/>
        <v>1.0711226391454798</v>
      </c>
      <c r="AI371" s="126">
        <f t="shared" si="5332"/>
        <v>1.0739924437404067</v>
      </c>
      <c r="AJ371" s="126">
        <f t="shared" si="5332"/>
        <v>1.0771786970311998</v>
      </c>
      <c r="AK371" s="126">
        <f t="shared" si="5332"/>
        <v>1.0802711679727233</v>
      </c>
      <c r="AL371" s="126">
        <f t="shared" si="5332"/>
        <v>1.0833725170851116</v>
      </c>
      <c r="AM371" s="126">
        <f t="shared" si="5332"/>
        <v>1.0864827698566941</v>
      </c>
      <c r="AN371" s="126">
        <f t="shared" si="5332"/>
        <v>1.0896019518489746</v>
      </c>
      <c r="AO371" s="126">
        <f t="shared" si="5332"/>
        <v>1.0927300886968412</v>
      </c>
      <c r="AP371" s="126">
        <f t="shared" si="5332"/>
        <v>1.0958672061087775</v>
      </c>
      <c r="AQ371" s="126">
        <f t="shared" si="5332"/>
        <v>1.0990133298670732</v>
      </c>
      <c r="AR371" s="126">
        <f t="shared" si="5332"/>
        <v>1.1021684858280367</v>
      </c>
      <c r="AS371" s="126">
        <f t="shared" si="5332"/>
        <v>1.1053326999222071</v>
      </c>
      <c r="AT371" s="126">
        <f t="shared" si="5332"/>
        <v>1.1085059981545673</v>
      </c>
      <c r="AU371" s="126">
        <f t="shared" si="5332"/>
        <v>1.111475962088432</v>
      </c>
      <c r="AV371" s="126">
        <f t="shared" si="5332"/>
        <v>1.1147734191259395</v>
      </c>
      <c r="AW371" s="126">
        <f t="shared" si="5332"/>
        <v>1.1179738207069689</v>
      </c>
      <c r="AX371" s="126">
        <f t="shared" si="5332"/>
        <v>1.1211834103167977</v>
      </c>
      <c r="AY371" s="126">
        <f t="shared" si="5332"/>
        <v>1.1244022143333261</v>
      </c>
      <c r="AZ371" s="126">
        <f t="shared" si="5332"/>
        <v>1.1276302592101826</v>
      </c>
      <c r="BA371" s="126">
        <f t="shared" si="5332"/>
        <v>1.1308675714769412</v>
      </c>
      <c r="BB371" s="126">
        <f t="shared" si="5332"/>
        <v>1.1341141777393395</v>
      </c>
      <c r="BC371" s="126">
        <f t="shared" si="5332"/>
        <v>1.1373701046794982</v>
      </c>
      <c r="BD371" s="126">
        <f t="shared" si="5332"/>
        <v>1.1406353790561385</v>
      </c>
      <c r="BE371" s="126">
        <f t="shared" si="5332"/>
        <v>1.1439100277048042</v>
      </c>
      <c r="BF371" s="126">
        <f t="shared" si="5332"/>
        <v>1.1471940775380809</v>
      </c>
      <c r="BG371" s="126">
        <f t="shared" si="5332"/>
        <v>1.15026769648205</v>
      </c>
      <c r="BH371" s="126">
        <f t="shared" si="5332"/>
        <v>1.1536802383994258</v>
      </c>
      <c r="BI371" s="126">
        <f t="shared" si="5332"/>
        <v>1.1569923375180708</v>
      </c>
      <c r="BJ371" s="126">
        <f t="shared" si="5332"/>
        <v>1.1603139453378331</v>
      </c>
      <c r="BK371" s="126">
        <f t="shared" si="5332"/>
        <v>1.1636450891572303</v>
      </c>
      <c r="BL371" s="126">
        <f t="shared" si="5332"/>
        <v>1.1669857963531516</v>
      </c>
      <c r="BM371" s="126">
        <f t="shared" si="5332"/>
        <v>1.1703360943810825</v>
      </c>
      <c r="BN371" s="126">
        <f t="shared" si="5332"/>
        <v>1.1736960107753303</v>
      </c>
      <c r="BO371" s="126">
        <f t="shared" si="5332"/>
        <v>1.1770655731492505</v>
      </c>
      <c r="BP371" s="126">
        <f t="shared" si="5332"/>
        <v>1.180444809195474</v>
      </c>
      <c r="BQ371" s="126">
        <f t="shared" si="5332"/>
        <v>1.1838337466861339</v>
      </c>
      <c r="BR371" s="126">
        <f t="shared" si="5332"/>
        <v>1.1872324134730949</v>
      </c>
      <c r="BS371" s="126">
        <f t="shared" si="5332"/>
        <v>1.1905270658589224</v>
      </c>
      <c r="BT371" s="126">
        <f t="shared" si="5332"/>
        <v>1.1940590467434065</v>
      </c>
      <c r="BU371" s="126">
        <f t="shared" si="5332"/>
        <v>1.1974870693312041</v>
      </c>
      <c r="BV371" s="126">
        <f t="shared" si="5332"/>
        <v>1.2009249334246579</v>
      </c>
      <c r="BW371" s="126">
        <f t="shared" ref="BW371:EB371" si="5333">BW$13</f>
        <v>1.204372667277734</v>
      </c>
      <c r="BX371" s="126">
        <f t="shared" si="5333"/>
        <v>1.2078302992255125</v>
      </c>
      <c r="BY371" s="126">
        <f t="shared" si="5333"/>
        <v>1.2112978576844211</v>
      </c>
      <c r="BZ371" s="126">
        <f t="shared" si="5333"/>
        <v>1.2147753711524676</v>
      </c>
      <c r="CA371" s="126">
        <f t="shared" si="5333"/>
        <v>1.2182628682094752</v>
      </c>
      <c r="CB371" s="126">
        <f t="shared" si="5333"/>
        <v>1.2217603775173165</v>
      </c>
      <c r="CC371" s="126">
        <f t="shared" si="5333"/>
        <v>1.2252679278201495</v>
      </c>
      <c r="CD371" s="126">
        <f t="shared" si="5333"/>
        <v>1.2287855479446541</v>
      </c>
      <c r="CE371" s="126">
        <f t="shared" si="5333"/>
        <v>1.232077770779646</v>
      </c>
      <c r="CF371" s="126">
        <f t="shared" si="5333"/>
        <v>1.23573302168438</v>
      </c>
      <c r="CG371" s="126">
        <f t="shared" si="5333"/>
        <v>1.2392806860334544</v>
      </c>
      <c r="CH371" s="126">
        <f t="shared" si="5333"/>
        <v>1.2428385353675644</v>
      </c>
      <c r="CI371" s="126">
        <f t="shared" si="5333"/>
        <v>1.2464065989267703</v>
      </c>
      <c r="CJ371" s="126">
        <f t="shared" si="5333"/>
        <v>1.2499849060350778</v>
      </c>
      <c r="CK371" s="126">
        <f t="shared" si="5333"/>
        <v>1.2535734861006791</v>
      </c>
      <c r="CL371" s="126">
        <f t="shared" si="5333"/>
        <v>1.257172368616194</v>
      </c>
      <c r="CM371" s="126">
        <f t="shared" si="5333"/>
        <v>1.2607815831589126</v>
      </c>
      <c r="CN371" s="126">
        <f t="shared" si="5333"/>
        <v>1.2644011593910389</v>
      </c>
      <c r="CO371" s="126">
        <f t="shared" si="5333"/>
        <v>1.2680311270599336</v>
      </c>
      <c r="CP371" s="126">
        <f t="shared" si="5333"/>
        <v>1.2716715159983594</v>
      </c>
      <c r="CQ371" s="126">
        <f t="shared" si="5333"/>
        <v>1.2750786410337906</v>
      </c>
      <c r="CR371" s="126">
        <f t="shared" si="5333"/>
        <v>1.2788614642181557</v>
      </c>
      <c r="CS371" s="126">
        <f t="shared" si="5333"/>
        <v>1.2825329459576562</v>
      </c>
      <c r="CT371" s="126">
        <f t="shared" si="5333"/>
        <v>1.2862149681493797</v>
      </c>
      <c r="CU371" s="126">
        <f t="shared" si="5333"/>
        <v>1.289907561053897</v>
      </c>
      <c r="CV371" s="126">
        <f t="shared" si="5333"/>
        <v>1.293610755018654</v>
      </c>
      <c r="CW371" s="126">
        <f t="shared" si="5333"/>
        <v>1.2973245804782207</v>
      </c>
      <c r="CX371" s="126">
        <f t="shared" si="5333"/>
        <v>1.3010490679545423</v>
      </c>
      <c r="CY371" s="126">
        <f t="shared" si="5333"/>
        <v>1.304784248057189</v>
      </c>
      <c r="CZ371" s="126">
        <f t="shared" si="5333"/>
        <v>1.3085301514836076</v>
      </c>
      <c r="DA371" s="126">
        <f t="shared" si="5333"/>
        <v>1.3122868090193751</v>
      </c>
      <c r="DB371" s="126">
        <f t="shared" si="5333"/>
        <v>1.3160542515384499</v>
      </c>
      <c r="DC371" s="126">
        <f t="shared" si="5333"/>
        <v>1.3195802889875801</v>
      </c>
      <c r="DD371" s="126">
        <f t="shared" si="5333"/>
        <v>1.323495136864544</v>
      </c>
      <c r="DE371" s="126">
        <f t="shared" si="5333"/>
        <v>1.3272947573576725</v>
      </c>
      <c r="DF371" s="126">
        <f t="shared" si="5333"/>
        <v>1.3311052861764079</v>
      </c>
      <c r="DG371" s="126">
        <f t="shared" si="5333"/>
        <v>1.3349267546374479</v>
      </c>
      <c r="DH371" s="126">
        <f t="shared" si="5333"/>
        <v>1.3387591941473977</v>
      </c>
      <c r="DI371" s="126">
        <f t="shared" si="5333"/>
        <v>1.3426026362030277</v>
      </c>
      <c r="DJ371" s="126">
        <f t="shared" si="5333"/>
        <v>1.3464571123915319</v>
      </c>
      <c r="DK371" s="126">
        <f t="shared" si="5333"/>
        <v>1.3503226543907885</v>
      </c>
      <c r="DL371" s="126">
        <f t="shared" si="5333"/>
        <v>1.3541992939696192</v>
      </c>
      <c r="DM371" s="126">
        <f t="shared" si="5333"/>
        <v>1.358087062988051</v>
      </c>
      <c r="DN371" s="126">
        <f t="shared" si="5333"/>
        <v>1.361985993397578</v>
      </c>
      <c r="DO371" s="126">
        <f t="shared" si="5333"/>
        <v>1.3657655991021458</v>
      </c>
      <c r="DP371" s="126">
        <f t="shared" si="5333"/>
        <v>1.3698174666548035</v>
      </c>
      <c r="DQ371" s="126">
        <f t="shared" si="5333"/>
        <v>1.3737500738651915</v>
      </c>
      <c r="DR371" s="126">
        <f t="shared" si="5333"/>
        <v>1.3776939711925826</v>
      </c>
      <c r="DS371" s="126">
        <f t="shared" si="5333"/>
        <v>1.381649191049759</v>
      </c>
      <c r="DT371" s="126">
        <f t="shared" si="5333"/>
        <v>1.385615765942557</v>
      </c>
      <c r="DU371" s="126">
        <f t="shared" si="5333"/>
        <v>1.3895937284701338</v>
      </c>
      <c r="DV371" s="126">
        <f t="shared" si="5333"/>
        <v>1.3935831113252357</v>
      </c>
      <c r="DW371" s="126">
        <f t="shared" si="5333"/>
        <v>1.3975839472944662</v>
      </c>
      <c r="DX371" s="126">
        <f t="shared" si="5333"/>
        <v>1.401596269258556</v>
      </c>
      <c r="DY371" s="126">
        <f t="shared" si="5333"/>
        <v>1.4056201101926329</v>
      </c>
      <c r="DZ371" s="126">
        <f t="shared" si="5333"/>
        <v>1.4096555031664932</v>
      </c>
      <c r="EA371" s="126">
        <f t="shared" si="5333"/>
        <v>1.4134323217047313</v>
      </c>
      <c r="EB371" s="126">
        <f t="shared" si="5333"/>
        <v>1.4176256038945581</v>
      </c>
    </row>
    <row r="372" spans="1:132" ht="13" x14ac:dyDescent="0.3">
      <c r="C372" s="36" t="str">
        <f>"TOTAL "&amp;UPPER(B367)&amp;" COSTS"</f>
        <v>TOTAL OTHER FACILITIES (SHOWS, DEPOTS, PORTS) COSTS</v>
      </c>
      <c r="D372" s="38"/>
      <c r="E372" s="38"/>
      <c r="F372" s="38"/>
      <c r="G372" s="52" t="s">
        <v>220</v>
      </c>
      <c r="H372" s="51">
        <f t="shared" ref="H372" si="5334">SUM(J372:EB372)</f>
        <v>358817.68855342292</v>
      </c>
      <c r="I372" s="38"/>
      <c r="J372" s="37">
        <f t="shared" ref="J372:BU372" si="5335">J370*J371</f>
        <v>0</v>
      </c>
      <c r="K372" s="37">
        <f t="shared" si="5335"/>
        <v>0</v>
      </c>
      <c r="L372" s="37">
        <f t="shared" si="5335"/>
        <v>0</v>
      </c>
      <c r="M372" s="37">
        <f t="shared" si="5335"/>
        <v>0</v>
      </c>
      <c r="N372" s="37">
        <f t="shared" si="5335"/>
        <v>0</v>
      </c>
      <c r="O372" s="37">
        <f t="shared" si="5335"/>
        <v>0</v>
      </c>
      <c r="P372" s="37">
        <f t="shared" si="5335"/>
        <v>29432.499436897033</v>
      </c>
      <c r="Q372" s="37">
        <f t="shared" si="5335"/>
        <v>29516.997161829644</v>
      </c>
      <c r="R372" s="37">
        <f t="shared" si="5335"/>
        <v>29601.737471172528</v>
      </c>
      <c r="S372" s="37">
        <f t="shared" si="5335"/>
        <v>29686.72106136096</v>
      </c>
      <c r="T372" s="37">
        <f t="shared" si="5335"/>
        <v>29771.948630829607</v>
      </c>
      <c r="U372" s="37">
        <f t="shared" si="5335"/>
        <v>29857.420880018271</v>
      </c>
      <c r="V372" s="37">
        <f t="shared" si="5335"/>
        <v>29943.138511377649</v>
      </c>
      <c r="W372" s="37">
        <f t="shared" si="5335"/>
        <v>30026.23279992312</v>
      </c>
      <c r="X372" s="37">
        <f t="shared" si="5335"/>
        <v>30115.312740500434</v>
      </c>
      <c r="Y372" s="37">
        <f t="shared" si="5335"/>
        <v>30201.770753271732</v>
      </c>
      <c r="Z372" s="37">
        <f t="shared" si="5335"/>
        <v>30288.476978241146</v>
      </c>
      <c r="AA372" s="37">
        <f t="shared" si="5335"/>
        <v>30375.432128000761</v>
      </c>
      <c r="AB372" s="37">
        <f t="shared" si="5335"/>
        <v>0</v>
      </c>
      <c r="AC372" s="37">
        <f t="shared" si="5335"/>
        <v>0</v>
      </c>
      <c r="AD372" s="37">
        <f t="shared" si="5335"/>
        <v>0</v>
      </c>
      <c r="AE372" s="37">
        <f t="shared" si="5335"/>
        <v>0</v>
      </c>
      <c r="AF372" s="37">
        <f t="shared" si="5335"/>
        <v>0</v>
      </c>
      <c r="AG372" s="37">
        <f t="shared" si="5335"/>
        <v>0</v>
      </c>
      <c r="AH372" s="37">
        <f t="shared" si="5335"/>
        <v>0</v>
      </c>
      <c r="AI372" s="37">
        <f t="shared" si="5335"/>
        <v>0</v>
      </c>
      <c r="AJ372" s="37">
        <f t="shared" si="5335"/>
        <v>0</v>
      </c>
      <c r="AK372" s="37">
        <f t="shared" si="5335"/>
        <v>0</v>
      </c>
      <c r="AL372" s="37">
        <f t="shared" si="5335"/>
        <v>0</v>
      </c>
      <c r="AM372" s="37">
        <f t="shared" si="5335"/>
        <v>0</v>
      </c>
      <c r="AN372" s="37">
        <f t="shared" si="5335"/>
        <v>0</v>
      </c>
      <c r="AO372" s="37">
        <f t="shared" si="5335"/>
        <v>0</v>
      </c>
      <c r="AP372" s="37">
        <f t="shared" si="5335"/>
        <v>0</v>
      </c>
      <c r="AQ372" s="37">
        <f t="shared" si="5335"/>
        <v>0</v>
      </c>
      <c r="AR372" s="37">
        <f t="shared" si="5335"/>
        <v>0</v>
      </c>
      <c r="AS372" s="37">
        <f t="shared" si="5335"/>
        <v>0</v>
      </c>
      <c r="AT372" s="37">
        <f t="shared" si="5335"/>
        <v>0</v>
      </c>
      <c r="AU372" s="37">
        <f t="shared" si="5335"/>
        <v>0</v>
      </c>
      <c r="AV372" s="37">
        <f t="shared" si="5335"/>
        <v>0</v>
      </c>
      <c r="AW372" s="37">
        <f t="shared" si="5335"/>
        <v>0</v>
      </c>
      <c r="AX372" s="37">
        <f t="shared" si="5335"/>
        <v>0</v>
      </c>
      <c r="AY372" s="37">
        <f t="shared" si="5335"/>
        <v>0</v>
      </c>
      <c r="AZ372" s="37">
        <f t="shared" si="5335"/>
        <v>0</v>
      </c>
      <c r="BA372" s="37">
        <f t="shared" si="5335"/>
        <v>0</v>
      </c>
      <c r="BB372" s="37">
        <f t="shared" si="5335"/>
        <v>0</v>
      </c>
      <c r="BC372" s="37">
        <f t="shared" si="5335"/>
        <v>0</v>
      </c>
      <c r="BD372" s="37">
        <f t="shared" si="5335"/>
        <v>0</v>
      </c>
      <c r="BE372" s="37">
        <f t="shared" si="5335"/>
        <v>0</v>
      </c>
      <c r="BF372" s="37">
        <f t="shared" si="5335"/>
        <v>0</v>
      </c>
      <c r="BG372" s="37">
        <f t="shared" si="5335"/>
        <v>0</v>
      </c>
      <c r="BH372" s="37">
        <f t="shared" si="5335"/>
        <v>0</v>
      </c>
      <c r="BI372" s="37">
        <f t="shared" si="5335"/>
        <v>0</v>
      </c>
      <c r="BJ372" s="37">
        <f t="shared" si="5335"/>
        <v>0</v>
      </c>
      <c r="BK372" s="37">
        <f t="shared" si="5335"/>
        <v>0</v>
      </c>
      <c r="BL372" s="37">
        <f t="shared" si="5335"/>
        <v>0</v>
      </c>
      <c r="BM372" s="37">
        <f t="shared" si="5335"/>
        <v>0</v>
      </c>
      <c r="BN372" s="37">
        <f t="shared" si="5335"/>
        <v>0</v>
      </c>
      <c r="BO372" s="37">
        <f t="shared" si="5335"/>
        <v>0</v>
      </c>
      <c r="BP372" s="37">
        <f t="shared" si="5335"/>
        <v>0</v>
      </c>
      <c r="BQ372" s="37">
        <f t="shared" si="5335"/>
        <v>0</v>
      </c>
      <c r="BR372" s="37">
        <f t="shared" si="5335"/>
        <v>0</v>
      </c>
      <c r="BS372" s="37">
        <f t="shared" si="5335"/>
        <v>0</v>
      </c>
      <c r="BT372" s="37">
        <f t="shared" si="5335"/>
        <v>0</v>
      </c>
      <c r="BU372" s="37">
        <f t="shared" si="5335"/>
        <v>0</v>
      </c>
      <c r="BV372" s="37">
        <f t="shared" ref="BV372:EB372" si="5336">BV370*BV371</f>
        <v>0</v>
      </c>
      <c r="BW372" s="37">
        <f t="shared" si="5336"/>
        <v>0</v>
      </c>
      <c r="BX372" s="37">
        <f t="shared" si="5336"/>
        <v>0</v>
      </c>
      <c r="BY372" s="37">
        <f t="shared" si="5336"/>
        <v>0</v>
      </c>
      <c r="BZ372" s="37">
        <f t="shared" si="5336"/>
        <v>0</v>
      </c>
      <c r="CA372" s="37">
        <f t="shared" si="5336"/>
        <v>0</v>
      </c>
      <c r="CB372" s="37">
        <f t="shared" si="5336"/>
        <v>0</v>
      </c>
      <c r="CC372" s="37">
        <f t="shared" si="5336"/>
        <v>0</v>
      </c>
      <c r="CD372" s="37">
        <f t="shared" si="5336"/>
        <v>0</v>
      </c>
      <c r="CE372" s="37">
        <f t="shared" si="5336"/>
        <v>0</v>
      </c>
      <c r="CF372" s="37">
        <f t="shared" si="5336"/>
        <v>0</v>
      </c>
      <c r="CG372" s="37">
        <f t="shared" si="5336"/>
        <v>0</v>
      </c>
      <c r="CH372" s="37">
        <f t="shared" si="5336"/>
        <v>0</v>
      </c>
      <c r="CI372" s="37">
        <f t="shared" si="5336"/>
        <v>0</v>
      </c>
      <c r="CJ372" s="37">
        <f t="shared" si="5336"/>
        <v>0</v>
      </c>
      <c r="CK372" s="37">
        <f t="shared" si="5336"/>
        <v>0</v>
      </c>
      <c r="CL372" s="37">
        <f t="shared" si="5336"/>
        <v>0</v>
      </c>
      <c r="CM372" s="37">
        <f t="shared" si="5336"/>
        <v>0</v>
      </c>
      <c r="CN372" s="37">
        <f t="shared" si="5336"/>
        <v>0</v>
      </c>
      <c r="CO372" s="37">
        <f t="shared" si="5336"/>
        <v>0</v>
      </c>
      <c r="CP372" s="37">
        <f t="shared" si="5336"/>
        <v>0</v>
      </c>
      <c r="CQ372" s="37">
        <f t="shared" si="5336"/>
        <v>0</v>
      </c>
      <c r="CR372" s="37">
        <f t="shared" si="5336"/>
        <v>0</v>
      </c>
      <c r="CS372" s="37">
        <f t="shared" si="5336"/>
        <v>0</v>
      </c>
      <c r="CT372" s="37">
        <f t="shared" si="5336"/>
        <v>0</v>
      </c>
      <c r="CU372" s="37">
        <f t="shared" si="5336"/>
        <v>0</v>
      </c>
      <c r="CV372" s="37">
        <f t="shared" si="5336"/>
        <v>0</v>
      </c>
      <c r="CW372" s="37">
        <f t="shared" si="5336"/>
        <v>0</v>
      </c>
      <c r="CX372" s="37">
        <f t="shared" si="5336"/>
        <v>0</v>
      </c>
      <c r="CY372" s="37">
        <f t="shared" si="5336"/>
        <v>0</v>
      </c>
      <c r="CZ372" s="37">
        <f t="shared" si="5336"/>
        <v>0</v>
      </c>
      <c r="DA372" s="37">
        <f t="shared" si="5336"/>
        <v>0</v>
      </c>
      <c r="DB372" s="37">
        <f t="shared" si="5336"/>
        <v>0</v>
      </c>
      <c r="DC372" s="37">
        <f t="shared" si="5336"/>
        <v>0</v>
      </c>
      <c r="DD372" s="37">
        <f t="shared" si="5336"/>
        <v>0</v>
      </c>
      <c r="DE372" s="37">
        <f t="shared" si="5336"/>
        <v>0</v>
      </c>
      <c r="DF372" s="37">
        <f t="shared" si="5336"/>
        <v>0</v>
      </c>
      <c r="DG372" s="37">
        <f t="shared" si="5336"/>
        <v>0</v>
      </c>
      <c r="DH372" s="37">
        <f t="shared" si="5336"/>
        <v>0</v>
      </c>
      <c r="DI372" s="37">
        <f t="shared" si="5336"/>
        <v>0</v>
      </c>
      <c r="DJ372" s="37">
        <f t="shared" si="5336"/>
        <v>0</v>
      </c>
      <c r="DK372" s="37">
        <f t="shared" si="5336"/>
        <v>0</v>
      </c>
      <c r="DL372" s="37">
        <f t="shared" si="5336"/>
        <v>0</v>
      </c>
      <c r="DM372" s="37">
        <f t="shared" si="5336"/>
        <v>0</v>
      </c>
      <c r="DN372" s="37">
        <f t="shared" si="5336"/>
        <v>0</v>
      </c>
      <c r="DO372" s="37">
        <f t="shared" si="5336"/>
        <v>0</v>
      </c>
      <c r="DP372" s="37">
        <f t="shared" si="5336"/>
        <v>0</v>
      </c>
      <c r="DQ372" s="37">
        <f t="shared" si="5336"/>
        <v>0</v>
      </c>
      <c r="DR372" s="37">
        <f t="shared" si="5336"/>
        <v>0</v>
      </c>
      <c r="DS372" s="37">
        <f t="shared" si="5336"/>
        <v>0</v>
      </c>
      <c r="DT372" s="37">
        <f t="shared" si="5336"/>
        <v>0</v>
      </c>
      <c r="DU372" s="37">
        <f t="shared" si="5336"/>
        <v>0</v>
      </c>
      <c r="DV372" s="37">
        <f t="shared" si="5336"/>
        <v>0</v>
      </c>
      <c r="DW372" s="37">
        <f t="shared" si="5336"/>
        <v>0</v>
      </c>
      <c r="DX372" s="37">
        <f t="shared" si="5336"/>
        <v>0</v>
      </c>
      <c r="DY372" s="37">
        <f t="shared" si="5336"/>
        <v>0</v>
      </c>
      <c r="DZ372" s="37">
        <f t="shared" si="5336"/>
        <v>0</v>
      </c>
      <c r="EA372" s="37">
        <f t="shared" si="5336"/>
        <v>0</v>
      </c>
      <c r="EB372" s="37">
        <f t="shared" si="5336"/>
        <v>0</v>
      </c>
    </row>
    <row r="373" spans="1:132" x14ac:dyDescent="0.25"/>
    <row r="374" spans="1:132" ht="13" x14ac:dyDescent="0.25">
      <c r="A374" s="60"/>
      <c r="B374" s="60" t="s">
        <v>46</v>
      </c>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row>
    <row r="375" spans="1:132" x14ac:dyDescent="0.25"/>
    <row r="378" spans="1:132" hidden="1" x14ac:dyDescent="0.25">
      <c r="H378" s="23"/>
      <c r="I378" s="23"/>
    </row>
  </sheetData>
  <sheetProtection algorithmName="SHA-1" hashValue="5bYFOLOMc5l6m8jWX+RgiptCdKk=" saltValue="rPB8Gv0uo5HGu/uJ7vS84Q==" spinCount="100000" sheet="1" objects="1" scenarios="1"/>
  <mergeCells count="2">
    <mergeCell ref="D7:E7"/>
    <mergeCell ref="D8:E8"/>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51CFD-5B22-44BD-AE88-ABB350C4EB09}">
  <sheetPr codeName="Sheet12">
    <tabColor rgb="FFDBE6ED"/>
  </sheetPr>
  <dimension ref="A1:RN375"/>
  <sheetViews>
    <sheetView showGridLines="0" zoomScale="70" zoomScaleNormal="70" workbookViewId="0">
      <pane xSplit="9" ySplit="10" topLeftCell="J11" activePane="bottomRight" state="frozen"/>
      <selection activeCell="D138" sqref="D138"/>
      <selection pane="topRight" activeCell="D138" sqref="D138"/>
      <selection pane="bottomLeft" activeCell="D138" sqref="D138"/>
      <selection pane="bottomRight" activeCell="G34" sqref="G34"/>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QLD</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DU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ref="DV2:DW2" si="2">YEAR(DV7)</f>
        <v>2032</v>
      </c>
      <c r="DW2">
        <f t="shared" si="2"/>
        <v>2032</v>
      </c>
      <c r="DX2">
        <f t="shared" ref="DX2:EB2" si="3">YEAR(DX7)</f>
        <v>2032</v>
      </c>
      <c r="DY2">
        <f t="shared" si="3"/>
        <v>2032</v>
      </c>
      <c r="DZ2">
        <f t="shared" si="3"/>
        <v>2033</v>
      </c>
      <c r="EA2">
        <f t="shared" si="3"/>
        <v>2033</v>
      </c>
      <c r="EB2">
        <f t="shared" si="3"/>
        <v>2033</v>
      </c>
    </row>
    <row r="3" spans="1:482" ht="12.65" customHeight="1" outlineLevel="1" x14ac:dyDescent="0.25">
      <c r="C3" t="s">
        <v>406</v>
      </c>
      <c r="D3" s="8"/>
      <c r="E3" s="8"/>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ht="12.65" customHeight="1" outlineLevel="1" x14ac:dyDescent="0.25">
      <c r="C4" t="s">
        <v>321</v>
      </c>
      <c r="H4" s="9"/>
      <c r="I4">
        <f>ROUNDUP(I5/3,0)</f>
        <v>4</v>
      </c>
      <c r="J4">
        <f>ROUNDUP(J5/3,0)</f>
        <v>1</v>
      </c>
      <c r="K4">
        <f>ROUNDUP(K5/3,0)</f>
        <v>1</v>
      </c>
      <c r="L4">
        <f>ROUNDUP(L5/3,0)</f>
        <v>1</v>
      </c>
      <c r="M4">
        <f>ROUNDUP(M5/3,0)</f>
        <v>2</v>
      </c>
      <c r="N4">
        <f t="shared" ref="N4:BY4" si="4">ROUNDUP(N5/3,0)</f>
        <v>2</v>
      </c>
      <c r="O4">
        <f t="shared" si="4"/>
        <v>2</v>
      </c>
      <c r="P4">
        <f t="shared" si="4"/>
        <v>3</v>
      </c>
      <c r="Q4">
        <f t="shared" si="4"/>
        <v>3</v>
      </c>
      <c r="R4">
        <f t="shared" si="4"/>
        <v>3</v>
      </c>
      <c r="S4">
        <f t="shared" si="4"/>
        <v>4</v>
      </c>
      <c r="T4">
        <f t="shared" si="4"/>
        <v>4</v>
      </c>
      <c r="U4">
        <f t="shared" si="4"/>
        <v>4</v>
      </c>
      <c r="V4">
        <f t="shared" si="4"/>
        <v>1</v>
      </c>
      <c r="W4">
        <f t="shared" si="4"/>
        <v>1</v>
      </c>
      <c r="X4">
        <f t="shared" si="4"/>
        <v>1</v>
      </c>
      <c r="Y4">
        <f t="shared" si="4"/>
        <v>2</v>
      </c>
      <c r="Z4">
        <f t="shared" si="4"/>
        <v>2</v>
      </c>
      <c r="AA4">
        <f t="shared" si="4"/>
        <v>2</v>
      </c>
      <c r="AB4">
        <f t="shared" si="4"/>
        <v>3</v>
      </c>
      <c r="AC4">
        <f t="shared" si="4"/>
        <v>3</v>
      </c>
      <c r="AD4">
        <f t="shared" si="4"/>
        <v>3</v>
      </c>
      <c r="AE4">
        <f t="shared" si="4"/>
        <v>4</v>
      </c>
      <c r="AF4">
        <f t="shared" si="4"/>
        <v>4</v>
      </c>
      <c r="AG4">
        <f t="shared" si="4"/>
        <v>4</v>
      </c>
      <c r="AH4">
        <f t="shared" si="4"/>
        <v>1</v>
      </c>
      <c r="AI4">
        <f t="shared" si="4"/>
        <v>1</v>
      </c>
      <c r="AJ4">
        <f t="shared" si="4"/>
        <v>1</v>
      </c>
      <c r="AK4">
        <f t="shared" si="4"/>
        <v>2</v>
      </c>
      <c r="AL4">
        <f t="shared" si="4"/>
        <v>2</v>
      </c>
      <c r="AM4">
        <f t="shared" si="4"/>
        <v>2</v>
      </c>
      <c r="AN4">
        <f t="shared" si="4"/>
        <v>3</v>
      </c>
      <c r="AO4">
        <f t="shared" si="4"/>
        <v>3</v>
      </c>
      <c r="AP4">
        <f t="shared" si="4"/>
        <v>3</v>
      </c>
      <c r="AQ4">
        <f t="shared" si="4"/>
        <v>4</v>
      </c>
      <c r="AR4">
        <f t="shared" si="4"/>
        <v>4</v>
      </c>
      <c r="AS4">
        <f t="shared" si="4"/>
        <v>4</v>
      </c>
      <c r="AT4">
        <f t="shared" si="4"/>
        <v>1</v>
      </c>
      <c r="AU4">
        <f t="shared" si="4"/>
        <v>1</v>
      </c>
      <c r="AV4">
        <f t="shared" si="4"/>
        <v>1</v>
      </c>
      <c r="AW4">
        <f t="shared" si="4"/>
        <v>2</v>
      </c>
      <c r="AX4">
        <f t="shared" si="4"/>
        <v>2</v>
      </c>
      <c r="AY4">
        <f t="shared" si="4"/>
        <v>2</v>
      </c>
      <c r="AZ4">
        <f t="shared" si="4"/>
        <v>3</v>
      </c>
      <c r="BA4">
        <f t="shared" si="4"/>
        <v>3</v>
      </c>
      <c r="BB4">
        <f t="shared" si="4"/>
        <v>3</v>
      </c>
      <c r="BC4">
        <f t="shared" si="4"/>
        <v>4</v>
      </c>
      <c r="BD4">
        <f t="shared" si="4"/>
        <v>4</v>
      </c>
      <c r="BE4">
        <f t="shared" si="4"/>
        <v>4</v>
      </c>
      <c r="BF4">
        <f t="shared" si="4"/>
        <v>1</v>
      </c>
      <c r="BG4">
        <f t="shared" si="4"/>
        <v>1</v>
      </c>
      <c r="BH4">
        <f t="shared" si="4"/>
        <v>1</v>
      </c>
      <c r="BI4">
        <f t="shared" si="4"/>
        <v>2</v>
      </c>
      <c r="BJ4">
        <f t="shared" si="4"/>
        <v>2</v>
      </c>
      <c r="BK4">
        <f t="shared" si="4"/>
        <v>2</v>
      </c>
      <c r="BL4">
        <f t="shared" si="4"/>
        <v>3</v>
      </c>
      <c r="BM4">
        <f t="shared" si="4"/>
        <v>3</v>
      </c>
      <c r="BN4">
        <f t="shared" si="4"/>
        <v>3</v>
      </c>
      <c r="BO4">
        <f t="shared" si="4"/>
        <v>4</v>
      </c>
      <c r="BP4">
        <f t="shared" si="4"/>
        <v>4</v>
      </c>
      <c r="BQ4">
        <f t="shared" si="4"/>
        <v>4</v>
      </c>
      <c r="BR4">
        <f t="shared" si="4"/>
        <v>1</v>
      </c>
      <c r="BS4">
        <f t="shared" si="4"/>
        <v>1</v>
      </c>
      <c r="BT4">
        <f t="shared" si="4"/>
        <v>1</v>
      </c>
      <c r="BU4">
        <f t="shared" si="4"/>
        <v>2</v>
      </c>
      <c r="BV4">
        <f t="shared" si="4"/>
        <v>2</v>
      </c>
      <c r="BW4">
        <f t="shared" si="4"/>
        <v>2</v>
      </c>
      <c r="BX4">
        <f t="shared" si="4"/>
        <v>3</v>
      </c>
      <c r="BY4">
        <f t="shared" si="4"/>
        <v>3</v>
      </c>
      <c r="BZ4">
        <f t="shared" ref="BZ4:EB4" si="5">ROUNDUP(BZ5/3,0)</f>
        <v>3</v>
      </c>
      <c r="CA4">
        <f t="shared" si="5"/>
        <v>4</v>
      </c>
      <c r="CB4">
        <f t="shared" si="5"/>
        <v>4</v>
      </c>
      <c r="CC4">
        <f t="shared" si="5"/>
        <v>4</v>
      </c>
      <c r="CD4">
        <f t="shared" si="5"/>
        <v>1</v>
      </c>
      <c r="CE4">
        <f t="shared" si="5"/>
        <v>1</v>
      </c>
      <c r="CF4">
        <f t="shared" si="5"/>
        <v>1</v>
      </c>
      <c r="CG4">
        <f t="shared" si="5"/>
        <v>2</v>
      </c>
      <c r="CH4">
        <f t="shared" si="5"/>
        <v>2</v>
      </c>
      <c r="CI4">
        <f t="shared" si="5"/>
        <v>2</v>
      </c>
      <c r="CJ4">
        <f t="shared" si="5"/>
        <v>3</v>
      </c>
      <c r="CK4">
        <f t="shared" si="5"/>
        <v>3</v>
      </c>
      <c r="CL4">
        <f t="shared" si="5"/>
        <v>3</v>
      </c>
      <c r="CM4">
        <f t="shared" si="5"/>
        <v>4</v>
      </c>
      <c r="CN4">
        <f t="shared" si="5"/>
        <v>4</v>
      </c>
      <c r="CO4">
        <f t="shared" si="5"/>
        <v>4</v>
      </c>
      <c r="CP4">
        <f t="shared" si="5"/>
        <v>1</v>
      </c>
      <c r="CQ4">
        <f t="shared" si="5"/>
        <v>1</v>
      </c>
      <c r="CR4">
        <f t="shared" si="5"/>
        <v>1</v>
      </c>
      <c r="CS4">
        <f t="shared" si="5"/>
        <v>2</v>
      </c>
      <c r="CT4">
        <f t="shared" si="5"/>
        <v>2</v>
      </c>
      <c r="CU4">
        <f t="shared" si="5"/>
        <v>2</v>
      </c>
      <c r="CV4">
        <f t="shared" si="5"/>
        <v>3</v>
      </c>
      <c r="CW4">
        <f t="shared" si="5"/>
        <v>3</v>
      </c>
      <c r="CX4">
        <f t="shared" si="5"/>
        <v>3</v>
      </c>
      <c r="CY4">
        <f t="shared" si="5"/>
        <v>4</v>
      </c>
      <c r="CZ4">
        <f t="shared" si="5"/>
        <v>4</v>
      </c>
      <c r="DA4">
        <f t="shared" si="5"/>
        <v>4</v>
      </c>
      <c r="DB4">
        <f t="shared" si="5"/>
        <v>1</v>
      </c>
      <c r="DC4">
        <f t="shared" si="5"/>
        <v>1</v>
      </c>
      <c r="DD4">
        <f t="shared" si="5"/>
        <v>1</v>
      </c>
      <c r="DE4">
        <f t="shared" si="5"/>
        <v>2</v>
      </c>
      <c r="DF4">
        <f t="shared" si="5"/>
        <v>2</v>
      </c>
      <c r="DG4">
        <f t="shared" si="5"/>
        <v>2</v>
      </c>
      <c r="DH4">
        <f t="shared" si="5"/>
        <v>3</v>
      </c>
      <c r="DI4">
        <f t="shared" si="5"/>
        <v>3</v>
      </c>
      <c r="DJ4">
        <f t="shared" si="5"/>
        <v>3</v>
      </c>
      <c r="DK4">
        <f t="shared" si="5"/>
        <v>4</v>
      </c>
      <c r="DL4">
        <f t="shared" si="5"/>
        <v>4</v>
      </c>
      <c r="DM4">
        <f t="shared" si="5"/>
        <v>4</v>
      </c>
      <c r="DN4">
        <f t="shared" si="5"/>
        <v>1</v>
      </c>
      <c r="DO4">
        <f t="shared" si="5"/>
        <v>1</v>
      </c>
      <c r="DP4">
        <f t="shared" si="5"/>
        <v>1</v>
      </c>
      <c r="DQ4">
        <f t="shared" si="5"/>
        <v>2</v>
      </c>
      <c r="DR4">
        <f t="shared" si="5"/>
        <v>2</v>
      </c>
      <c r="DS4">
        <f t="shared" si="5"/>
        <v>2</v>
      </c>
      <c r="DT4">
        <f t="shared" si="5"/>
        <v>3</v>
      </c>
      <c r="DU4">
        <f t="shared" si="5"/>
        <v>3</v>
      </c>
      <c r="DV4">
        <f t="shared" si="5"/>
        <v>3</v>
      </c>
      <c r="DW4">
        <f t="shared" si="5"/>
        <v>4</v>
      </c>
      <c r="DX4">
        <f t="shared" si="5"/>
        <v>4</v>
      </c>
      <c r="DY4">
        <f t="shared" si="5"/>
        <v>4</v>
      </c>
      <c r="DZ4">
        <f t="shared" si="5"/>
        <v>1</v>
      </c>
      <c r="EA4">
        <f t="shared" si="5"/>
        <v>1</v>
      </c>
      <c r="EB4">
        <f t="shared" si="5"/>
        <v>1</v>
      </c>
    </row>
    <row r="5" spans="1:482" ht="12.65" customHeight="1" outlineLevel="1" x14ac:dyDescent="0.25">
      <c r="C5" t="s">
        <v>407</v>
      </c>
      <c r="I5">
        <f>MONTH(I7)</f>
        <v>12</v>
      </c>
      <c r="J5">
        <f>MONTH(J7)</f>
        <v>1</v>
      </c>
      <c r="K5">
        <f>MONTH(K7)</f>
        <v>2</v>
      </c>
      <c r="L5">
        <f>MONTH(L7)</f>
        <v>3</v>
      </c>
      <c r="M5">
        <f>MONTH(M7)</f>
        <v>4</v>
      </c>
      <c r="N5">
        <f t="shared" ref="N5:BY5" si="6">MONTH(N7)</f>
        <v>5</v>
      </c>
      <c r="O5">
        <f t="shared" si="6"/>
        <v>6</v>
      </c>
      <c r="P5">
        <f t="shared" si="6"/>
        <v>7</v>
      </c>
      <c r="Q5">
        <f t="shared" si="6"/>
        <v>8</v>
      </c>
      <c r="R5">
        <f t="shared" si="6"/>
        <v>9</v>
      </c>
      <c r="S5">
        <f t="shared" si="6"/>
        <v>10</v>
      </c>
      <c r="T5">
        <f t="shared" si="6"/>
        <v>11</v>
      </c>
      <c r="U5">
        <f t="shared" si="6"/>
        <v>12</v>
      </c>
      <c r="V5">
        <f t="shared" si="6"/>
        <v>1</v>
      </c>
      <c r="W5">
        <f t="shared" si="6"/>
        <v>2</v>
      </c>
      <c r="X5">
        <f t="shared" si="6"/>
        <v>3</v>
      </c>
      <c r="Y5">
        <f t="shared" si="6"/>
        <v>4</v>
      </c>
      <c r="Z5">
        <f t="shared" si="6"/>
        <v>5</v>
      </c>
      <c r="AA5">
        <f t="shared" si="6"/>
        <v>6</v>
      </c>
      <c r="AB5">
        <f t="shared" si="6"/>
        <v>7</v>
      </c>
      <c r="AC5">
        <f t="shared" si="6"/>
        <v>8</v>
      </c>
      <c r="AD5">
        <f t="shared" si="6"/>
        <v>9</v>
      </c>
      <c r="AE5">
        <f t="shared" si="6"/>
        <v>10</v>
      </c>
      <c r="AF5">
        <f t="shared" si="6"/>
        <v>11</v>
      </c>
      <c r="AG5">
        <f t="shared" si="6"/>
        <v>12</v>
      </c>
      <c r="AH5">
        <f t="shared" si="6"/>
        <v>1</v>
      </c>
      <c r="AI5">
        <f t="shared" si="6"/>
        <v>2</v>
      </c>
      <c r="AJ5">
        <f t="shared" si="6"/>
        <v>3</v>
      </c>
      <c r="AK5">
        <f t="shared" si="6"/>
        <v>4</v>
      </c>
      <c r="AL5">
        <f t="shared" si="6"/>
        <v>5</v>
      </c>
      <c r="AM5">
        <f t="shared" si="6"/>
        <v>6</v>
      </c>
      <c r="AN5">
        <f t="shared" si="6"/>
        <v>7</v>
      </c>
      <c r="AO5">
        <f t="shared" si="6"/>
        <v>8</v>
      </c>
      <c r="AP5">
        <f t="shared" si="6"/>
        <v>9</v>
      </c>
      <c r="AQ5">
        <f t="shared" si="6"/>
        <v>10</v>
      </c>
      <c r="AR5">
        <f t="shared" si="6"/>
        <v>11</v>
      </c>
      <c r="AS5">
        <f t="shared" si="6"/>
        <v>12</v>
      </c>
      <c r="AT5">
        <f t="shared" si="6"/>
        <v>1</v>
      </c>
      <c r="AU5">
        <f t="shared" si="6"/>
        <v>2</v>
      </c>
      <c r="AV5">
        <f t="shared" si="6"/>
        <v>3</v>
      </c>
      <c r="AW5">
        <f t="shared" si="6"/>
        <v>4</v>
      </c>
      <c r="AX5">
        <f t="shared" si="6"/>
        <v>5</v>
      </c>
      <c r="AY5">
        <f t="shared" si="6"/>
        <v>6</v>
      </c>
      <c r="AZ5">
        <f t="shared" si="6"/>
        <v>7</v>
      </c>
      <c r="BA5">
        <f t="shared" si="6"/>
        <v>8</v>
      </c>
      <c r="BB5">
        <f t="shared" si="6"/>
        <v>9</v>
      </c>
      <c r="BC5">
        <f t="shared" si="6"/>
        <v>10</v>
      </c>
      <c r="BD5">
        <f t="shared" si="6"/>
        <v>11</v>
      </c>
      <c r="BE5">
        <f t="shared" si="6"/>
        <v>12</v>
      </c>
      <c r="BF5">
        <f t="shared" si="6"/>
        <v>1</v>
      </c>
      <c r="BG5">
        <f t="shared" si="6"/>
        <v>2</v>
      </c>
      <c r="BH5">
        <f t="shared" si="6"/>
        <v>3</v>
      </c>
      <c r="BI5">
        <f t="shared" si="6"/>
        <v>4</v>
      </c>
      <c r="BJ5">
        <f t="shared" si="6"/>
        <v>5</v>
      </c>
      <c r="BK5">
        <f t="shared" si="6"/>
        <v>6</v>
      </c>
      <c r="BL5">
        <f t="shared" si="6"/>
        <v>7</v>
      </c>
      <c r="BM5">
        <f t="shared" si="6"/>
        <v>8</v>
      </c>
      <c r="BN5">
        <f t="shared" si="6"/>
        <v>9</v>
      </c>
      <c r="BO5">
        <f t="shared" si="6"/>
        <v>10</v>
      </c>
      <c r="BP5">
        <f t="shared" si="6"/>
        <v>11</v>
      </c>
      <c r="BQ5">
        <f t="shared" si="6"/>
        <v>12</v>
      </c>
      <c r="BR5">
        <f t="shared" si="6"/>
        <v>1</v>
      </c>
      <c r="BS5">
        <f t="shared" si="6"/>
        <v>2</v>
      </c>
      <c r="BT5">
        <f t="shared" si="6"/>
        <v>3</v>
      </c>
      <c r="BU5">
        <f t="shared" si="6"/>
        <v>4</v>
      </c>
      <c r="BV5">
        <f t="shared" si="6"/>
        <v>5</v>
      </c>
      <c r="BW5">
        <f t="shared" si="6"/>
        <v>6</v>
      </c>
      <c r="BX5">
        <f t="shared" si="6"/>
        <v>7</v>
      </c>
      <c r="BY5">
        <f t="shared" si="6"/>
        <v>8</v>
      </c>
      <c r="BZ5">
        <f t="shared" ref="BZ5:DU5" si="7">MONTH(BZ7)</f>
        <v>9</v>
      </c>
      <c r="CA5">
        <f t="shared" si="7"/>
        <v>10</v>
      </c>
      <c r="CB5">
        <f t="shared" si="7"/>
        <v>11</v>
      </c>
      <c r="CC5">
        <f t="shared" si="7"/>
        <v>12</v>
      </c>
      <c r="CD5">
        <f t="shared" si="7"/>
        <v>1</v>
      </c>
      <c r="CE5">
        <f t="shared" si="7"/>
        <v>2</v>
      </c>
      <c r="CF5">
        <f t="shared" si="7"/>
        <v>3</v>
      </c>
      <c r="CG5">
        <f t="shared" si="7"/>
        <v>4</v>
      </c>
      <c r="CH5">
        <f t="shared" si="7"/>
        <v>5</v>
      </c>
      <c r="CI5">
        <f t="shared" si="7"/>
        <v>6</v>
      </c>
      <c r="CJ5">
        <f t="shared" si="7"/>
        <v>7</v>
      </c>
      <c r="CK5">
        <f t="shared" si="7"/>
        <v>8</v>
      </c>
      <c r="CL5">
        <f t="shared" si="7"/>
        <v>9</v>
      </c>
      <c r="CM5">
        <f t="shared" si="7"/>
        <v>10</v>
      </c>
      <c r="CN5">
        <f t="shared" si="7"/>
        <v>11</v>
      </c>
      <c r="CO5">
        <f t="shared" si="7"/>
        <v>12</v>
      </c>
      <c r="CP5">
        <f t="shared" si="7"/>
        <v>1</v>
      </c>
      <c r="CQ5">
        <f t="shared" si="7"/>
        <v>2</v>
      </c>
      <c r="CR5">
        <f t="shared" si="7"/>
        <v>3</v>
      </c>
      <c r="CS5">
        <f t="shared" si="7"/>
        <v>4</v>
      </c>
      <c r="CT5">
        <f t="shared" si="7"/>
        <v>5</v>
      </c>
      <c r="CU5">
        <f t="shared" si="7"/>
        <v>6</v>
      </c>
      <c r="CV5">
        <f t="shared" si="7"/>
        <v>7</v>
      </c>
      <c r="CW5">
        <f t="shared" si="7"/>
        <v>8</v>
      </c>
      <c r="CX5">
        <f t="shared" si="7"/>
        <v>9</v>
      </c>
      <c r="CY5">
        <f t="shared" si="7"/>
        <v>10</v>
      </c>
      <c r="CZ5">
        <f t="shared" si="7"/>
        <v>11</v>
      </c>
      <c r="DA5">
        <f t="shared" si="7"/>
        <v>12</v>
      </c>
      <c r="DB5">
        <f t="shared" si="7"/>
        <v>1</v>
      </c>
      <c r="DC5">
        <f t="shared" si="7"/>
        <v>2</v>
      </c>
      <c r="DD5">
        <f t="shared" si="7"/>
        <v>3</v>
      </c>
      <c r="DE5">
        <f t="shared" si="7"/>
        <v>4</v>
      </c>
      <c r="DF5">
        <f t="shared" si="7"/>
        <v>5</v>
      </c>
      <c r="DG5">
        <f t="shared" si="7"/>
        <v>6</v>
      </c>
      <c r="DH5">
        <f t="shared" si="7"/>
        <v>7</v>
      </c>
      <c r="DI5">
        <f t="shared" si="7"/>
        <v>8</v>
      </c>
      <c r="DJ5">
        <f t="shared" si="7"/>
        <v>9</v>
      </c>
      <c r="DK5">
        <f t="shared" si="7"/>
        <v>10</v>
      </c>
      <c r="DL5">
        <f t="shared" si="7"/>
        <v>11</v>
      </c>
      <c r="DM5">
        <f t="shared" si="7"/>
        <v>12</v>
      </c>
      <c r="DN5">
        <f t="shared" si="7"/>
        <v>1</v>
      </c>
      <c r="DO5">
        <f t="shared" si="7"/>
        <v>2</v>
      </c>
      <c r="DP5">
        <f t="shared" si="7"/>
        <v>3</v>
      </c>
      <c r="DQ5">
        <f t="shared" si="7"/>
        <v>4</v>
      </c>
      <c r="DR5">
        <f t="shared" si="7"/>
        <v>5</v>
      </c>
      <c r="DS5">
        <f t="shared" si="7"/>
        <v>6</v>
      </c>
      <c r="DT5">
        <f t="shared" si="7"/>
        <v>7</v>
      </c>
      <c r="DU5">
        <f t="shared" si="7"/>
        <v>8</v>
      </c>
      <c r="DV5">
        <f t="shared" ref="DV5:DW5" si="8">MONTH(DV7)</f>
        <v>9</v>
      </c>
      <c r="DW5">
        <f t="shared" si="8"/>
        <v>10</v>
      </c>
      <c r="DX5">
        <f t="shared" ref="DX5:EB5" si="9">MONTH(DX7)</f>
        <v>11</v>
      </c>
      <c r="DY5">
        <f t="shared" si="9"/>
        <v>12</v>
      </c>
      <c r="DZ5">
        <f t="shared" si="9"/>
        <v>1</v>
      </c>
      <c r="EA5">
        <f t="shared" si="9"/>
        <v>2</v>
      </c>
      <c r="EB5">
        <f t="shared" si="9"/>
        <v>3</v>
      </c>
    </row>
    <row r="6" spans="1:482" x14ac:dyDescent="0.25">
      <c r="C6" t="s">
        <v>408</v>
      </c>
      <c r="H6" s="9"/>
      <c r="I6" s="9">
        <f>IFERROR(EOMONTH(J6,-2)+1,0)</f>
        <v>44896</v>
      </c>
      <c r="J6" s="12">
        <f>Databook!$D$6</f>
        <v>44927</v>
      </c>
      <c r="K6" s="9">
        <f t="shared" ref="K6:BV6" si="10">J7+1</f>
        <v>44958</v>
      </c>
      <c r="L6" s="9">
        <f t="shared" si="10"/>
        <v>44986</v>
      </c>
      <c r="M6" s="9">
        <f t="shared" si="10"/>
        <v>45017</v>
      </c>
      <c r="N6" s="9">
        <f t="shared" si="10"/>
        <v>45047</v>
      </c>
      <c r="O6" s="9">
        <f t="shared" si="10"/>
        <v>45078</v>
      </c>
      <c r="P6" s="9">
        <f t="shared" si="10"/>
        <v>45108</v>
      </c>
      <c r="Q6" s="9">
        <f t="shared" si="10"/>
        <v>45139</v>
      </c>
      <c r="R6" s="9">
        <f t="shared" si="10"/>
        <v>45170</v>
      </c>
      <c r="S6" s="9">
        <f t="shared" si="10"/>
        <v>45200</v>
      </c>
      <c r="T6" s="9">
        <f t="shared" si="10"/>
        <v>45231</v>
      </c>
      <c r="U6" s="9">
        <f t="shared" si="10"/>
        <v>45261</v>
      </c>
      <c r="V6" s="9">
        <f t="shared" si="10"/>
        <v>45292</v>
      </c>
      <c r="W6" s="9">
        <f t="shared" si="10"/>
        <v>45323</v>
      </c>
      <c r="X6" s="9">
        <f t="shared" si="10"/>
        <v>45352</v>
      </c>
      <c r="Y6" s="9">
        <f t="shared" si="10"/>
        <v>45383</v>
      </c>
      <c r="Z6" s="9">
        <f t="shared" si="10"/>
        <v>45413</v>
      </c>
      <c r="AA6" s="9">
        <f t="shared" si="10"/>
        <v>45444</v>
      </c>
      <c r="AB6" s="9">
        <f t="shared" si="10"/>
        <v>45474</v>
      </c>
      <c r="AC6" s="9">
        <f t="shared" si="10"/>
        <v>45505</v>
      </c>
      <c r="AD6" s="9">
        <f t="shared" si="10"/>
        <v>45536</v>
      </c>
      <c r="AE6" s="9">
        <f t="shared" si="10"/>
        <v>45566</v>
      </c>
      <c r="AF6" s="9">
        <f t="shared" si="10"/>
        <v>45597</v>
      </c>
      <c r="AG6" s="9">
        <f t="shared" si="10"/>
        <v>45627</v>
      </c>
      <c r="AH6" s="9">
        <f t="shared" si="10"/>
        <v>45658</v>
      </c>
      <c r="AI6" s="9">
        <f t="shared" si="10"/>
        <v>45689</v>
      </c>
      <c r="AJ6" s="9">
        <f t="shared" si="10"/>
        <v>45717</v>
      </c>
      <c r="AK6" s="9">
        <f t="shared" si="10"/>
        <v>45748</v>
      </c>
      <c r="AL6" s="9">
        <f t="shared" si="10"/>
        <v>45778</v>
      </c>
      <c r="AM6" s="9">
        <f t="shared" si="10"/>
        <v>45809</v>
      </c>
      <c r="AN6" s="9">
        <f t="shared" si="10"/>
        <v>45839</v>
      </c>
      <c r="AO6" s="9">
        <f t="shared" si="10"/>
        <v>45870</v>
      </c>
      <c r="AP6" s="9">
        <f t="shared" si="10"/>
        <v>45901</v>
      </c>
      <c r="AQ6" s="9">
        <f t="shared" si="10"/>
        <v>45931</v>
      </c>
      <c r="AR6" s="9">
        <f t="shared" si="10"/>
        <v>45962</v>
      </c>
      <c r="AS6" s="9">
        <f t="shared" si="10"/>
        <v>45992</v>
      </c>
      <c r="AT6" s="9">
        <f t="shared" si="10"/>
        <v>46023</v>
      </c>
      <c r="AU6" s="9">
        <f t="shared" si="10"/>
        <v>46054</v>
      </c>
      <c r="AV6" s="9">
        <f t="shared" si="10"/>
        <v>46082</v>
      </c>
      <c r="AW6" s="9">
        <f t="shared" si="10"/>
        <v>46113</v>
      </c>
      <c r="AX6" s="9">
        <f t="shared" si="10"/>
        <v>46143</v>
      </c>
      <c r="AY6" s="9">
        <f t="shared" si="10"/>
        <v>46174</v>
      </c>
      <c r="AZ6" s="9">
        <f t="shared" si="10"/>
        <v>46204</v>
      </c>
      <c r="BA6" s="9">
        <f t="shared" si="10"/>
        <v>46235</v>
      </c>
      <c r="BB6" s="9">
        <f t="shared" si="10"/>
        <v>46266</v>
      </c>
      <c r="BC6" s="9">
        <f t="shared" si="10"/>
        <v>46296</v>
      </c>
      <c r="BD6" s="9">
        <f t="shared" si="10"/>
        <v>46327</v>
      </c>
      <c r="BE6" s="9">
        <f t="shared" si="10"/>
        <v>46357</v>
      </c>
      <c r="BF6" s="9">
        <f t="shared" si="10"/>
        <v>46388</v>
      </c>
      <c r="BG6" s="9">
        <f t="shared" si="10"/>
        <v>46419</v>
      </c>
      <c r="BH6" s="9">
        <f t="shared" si="10"/>
        <v>46447</v>
      </c>
      <c r="BI6" s="9">
        <f t="shared" si="10"/>
        <v>46478</v>
      </c>
      <c r="BJ6" s="9">
        <f t="shared" si="10"/>
        <v>46508</v>
      </c>
      <c r="BK6" s="9">
        <f t="shared" si="10"/>
        <v>46539</v>
      </c>
      <c r="BL6" s="9">
        <f t="shared" si="10"/>
        <v>46569</v>
      </c>
      <c r="BM6" s="9">
        <f t="shared" si="10"/>
        <v>46600</v>
      </c>
      <c r="BN6" s="9">
        <f t="shared" si="10"/>
        <v>46631</v>
      </c>
      <c r="BO6" s="9">
        <f t="shared" si="10"/>
        <v>46661</v>
      </c>
      <c r="BP6" s="9">
        <f t="shared" si="10"/>
        <v>46692</v>
      </c>
      <c r="BQ6" s="9">
        <f t="shared" si="10"/>
        <v>46722</v>
      </c>
      <c r="BR6" s="9">
        <f t="shared" si="10"/>
        <v>46753</v>
      </c>
      <c r="BS6" s="9">
        <f t="shared" si="10"/>
        <v>46784</v>
      </c>
      <c r="BT6" s="9">
        <f t="shared" si="10"/>
        <v>46813</v>
      </c>
      <c r="BU6" s="9">
        <f t="shared" si="10"/>
        <v>46844</v>
      </c>
      <c r="BV6" s="9">
        <f t="shared" si="10"/>
        <v>46874</v>
      </c>
      <c r="BW6" s="9">
        <f t="shared" ref="BW6:DU6" si="11">BV7+1</f>
        <v>46905</v>
      </c>
      <c r="BX6" s="9">
        <f t="shared" si="11"/>
        <v>46935</v>
      </c>
      <c r="BY6" s="9">
        <f t="shared" si="11"/>
        <v>46966</v>
      </c>
      <c r="BZ6" s="9">
        <f t="shared" si="11"/>
        <v>46997</v>
      </c>
      <c r="CA6" s="9">
        <f t="shared" si="11"/>
        <v>47027</v>
      </c>
      <c r="CB6" s="9">
        <f t="shared" si="11"/>
        <v>47058</v>
      </c>
      <c r="CC6" s="9">
        <f t="shared" si="11"/>
        <v>47088</v>
      </c>
      <c r="CD6" s="9">
        <f t="shared" si="11"/>
        <v>47119</v>
      </c>
      <c r="CE6" s="9">
        <f t="shared" si="11"/>
        <v>47150</v>
      </c>
      <c r="CF6" s="9">
        <f t="shared" si="11"/>
        <v>47178</v>
      </c>
      <c r="CG6" s="9">
        <f t="shared" si="11"/>
        <v>47209</v>
      </c>
      <c r="CH6" s="9">
        <f t="shared" si="11"/>
        <v>47239</v>
      </c>
      <c r="CI6" s="9">
        <f t="shared" si="11"/>
        <v>47270</v>
      </c>
      <c r="CJ6" s="9">
        <f t="shared" si="11"/>
        <v>47300</v>
      </c>
      <c r="CK6" s="9">
        <f t="shared" si="11"/>
        <v>47331</v>
      </c>
      <c r="CL6" s="9">
        <f t="shared" si="11"/>
        <v>47362</v>
      </c>
      <c r="CM6" s="9">
        <f t="shared" si="11"/>
        <v>47392</v>
      </c>
      <c r="CN6" s="9">
        <f t="shared" si="11"/>
        <v>47423</v>
      </c>
      <c r="CO6" s="9">
        <f t="shared" si="11"/>
        <v>47453</v>
      </c>
      <c r="CP6" s="9">
        <f t="shared" si="11"/>
        <v>47484</v>
      </c>
      <c r="CQ6" s="9">
        <f t="shared" si="11"/>
        <v>47515</v>
      </c>
      <c r="CR6" s="9">
        <f t="shared" si="11"/>
        <v>47543</v>
      </c>
      <c r="CS6" s="9">
        <f t="shared" si="11"/>
        <v>47574</v>
      </c>
      <c r="CT6" s="9">
        <f t="shared" si="11"/>
        <v>47604</v>
      </c>
      <c r="CU6" s="9">
        <f t="shared" si="11"/>
        <v>47635</v>
      </c>
      <c r="CV6" s="9">
        <f t="shared" si="11"/>
        <v>47665</v>
      </c>
      <c r="CW6" s="9">
        <f t="shared" si="11"/>
        <v>47696</v>
      </c>
      <c r="CX6" s="9">
        <f t="shared" si="11"/>
        <v>47727</v>
      </c>
      <c r="CY6" s="9">
        <f t="shared" si="11"/>
        <v>47757</v>
      </c>
      <c r="CZ6" s="9">
        <f t="shared" si="11"/>
        <v>47788</v>
      </c>
      <c r="DA6" s="9">
        <f t="shared" si="11"/>
        <v>47818</v>
      </c>
      <c r="DB6" s="9">
        <f t="shared" si="11"/>
        <v>47849</v>
      </c>
      <c r="DC6" s="9">
        <f t="shared" si="11"/>
        <v>47880</v>
      </c>
      <c r="DD6" s="9">
        <f t="shared" si="11"/>
        <v>47908</v>
      </c>
      <c r="DE6" s="9">
        <f t="shared" si="11"/>
        <v>47939</v>
      </c>
      <c r="DF6" s="9">
        <f t="shared" si="11"/>
        <v>47969</v>
      </c>
      <c r="DG6" s="9">
        <f t="shared" si="11"/>
        <v>48000</v>
      </c>
      <c r="DH6" s="9">
        <f t="shared" si="11"/>
        <v>48030</v>
      </c>
      <c r="DI6" s="9">
        <f t="shared" si="11"/>
        <v>48061</v>
      </c>
      <c r="DJ6" s="9">
        <f t="shared" si="11"/>
        <v>48092</v>
      </c>
      <c r="DK6" s="9">
        <f t="shared" si="11"/>
        <v>48122</v>
      </c>
      <c r="DL6" s="9">
        <f t="shared" si="11"/>
        <v>48153</v>
      </c>
      <c r="DM6" s="9">
        <f t="shared" si="11"/>
        <v>48183</v>
      </c>
      <c r="DN6" s="9">
        <f t="shared" si="11"/>
        <v>48214</v>
      </c>
      <c r="DO6" s="9">
        <f t="shared" si="11"/>
        <v>48245</v>
      </c>
      <c r="DP6" s="9">
        <f t="shared" si="11"/>
        <v>48274</v>
      </c>
      <c r="DQ6" s="9">
        <f t="shared" si="11"/>
        <v>48305</v>
      </c>
      <c r="DR6" s="9">
        <f t="shared" si="11"/>
        <v>48335</v>
      </c>
      <c r="DS6" s="9">
        <f t="shared" si="11"/>
        <v>48366</v>
      </c>
      <c r="DT6" s="9">
        <f t="shared" si="11"/>
        <v>48396</v>
      </c>
      <c r="DU6" s="9">
        <f t="shared" si="11"/>
        <v>48427</v>
      </c>
      <c r="DV6" s="9">
        <f t="shared" ref="DV6" si="12">DU7+1</f>
        <v>48458</v>
      </c>
      <c r="DW6" s="9">
        <f t="shared" ref="DW6" si="13">DV7+1</f>
        <v>48488</v>
      </c>
      <c r="DX6" s="9">
        <f t="shared" ref="DX6" si="14">DW7+1</f>
        <v>48519</v>
      </c>
      <c r="DY6" s="9">
        <f t="shared" ref="DY6" si="15">DX7+1</f>
        <v>48549</v>
      </c>
      <c r="DZ6" s="9">
        <f t="shared" ref="DZ6" si="16">DY7+1</f>
        <v>48580</v>
      </c>
      <c r="EA6" s="9">
        <f t="shared" ref="EA6" si="17">DZ7+1</f>
        <v>48611</v>
      </c>
      <c r="EB6" s="9">
        <f t="shared" ref="EB6" si="18">EA7+1</f>
        <v>48639</v>
      </c>
    </row>
    <row r="7" spans="1:482" x14ac:dyDescent="0.25">
      <c r="C7" t="s">
        <v>409</v>
      </c>
      <c r="D7" s="559">
        <f>Scenario</f>
        <v>2</v>
      </c>
      <c r="E7" s="559"/>
      <c r="I7" s="9">
        <f>EOMONTH(I6,0)</f>
        <v>44926</v>
      </c>
      <c r="J7" s="9">
        <f>EOMONTH(J6,0)</f>
        <v>44957</v>
      </c>
      <c r="K7" s="9">
        <f>EOMONTH(K6,0)</f>
        <v>44985</v>
      </c>
      <c r="L7" s="9">
        <f>EOMONTH(L6,0)</f>
        <v>45016</v>
      </c>
      <c r="M7" s="9">
        <f>EOMONTH(M6,0)</f>
        <v>45046</v>
      </c>
      <c r="N7" s="9">
        <f t="shared" ref="N7:BY7" si="19">EOMONTH(N6,0)</f>
        <v>45077</v>
      </c>
      <c r="O7" s="9">
        <f t="shared" si="19"/>
        <v>45107</v>
      </c>
      <c r="P7" s="9">
        <f t="shared" si="19"/>
        <v>45138</v>
      </c>
      <c r="Q7" s="9">
        <f t="shared" si="19"/>
        <v>45169</v>
      </c>
      <c r="R7" s="9">
        <f t="shared" si="19"/>
        <v>45199</v>
      </c>
      <c r="S7" s="9">
        <f t="shared" si="19"/>
        <v>45230</v>
      </c>
      <c r="T7" s="9">
        <f t="shared" si="19"/>
        <v>45260</v>
      </c>
      <c r="U7" s="9">
        <f t="shared" si="19"/>
        <v>45291</v>
      </c>
      <c r="V7" s="9">
        <f t="shared" si="19"/>
        <v>45322</v>
      </c>
      <c r="W7" s="9">
        <f t="shared" si="19"/>
        <v>45351</v>
      </c>
      <c r="X7" s="9">
        <f t="shared" si="19"/>
        <v>45382</v>
      </c>
      <c r="Y7" s="9">
        <f t="shared" si="19"/>
        <v>45412</v>
      </c>
      <c r="Z7" s="9">
        <f t="shared" si="19"/>
        <v>45443</v>
      </c>
      <c r="AA7" s="9">
        <f t="shared" si="19"/>
        <v>45473</v>
      </c>
      <c r="AB7" s="9">
        <f t="shared" si="19"/>
        <v>45504</v>
      </c>
      <c r="AC7" s="9">
        <f t="shared" si="19"/>
        <v>45535</v>
      </c>
      <c r="AD7" s="9">
        <f t="shared" si="19"/>
        <v>45565</v>
      </c>
      <c r="AE7" s="9">
        <f t="shared" si="19"/>
        <v>45596</v>
      </c>
      <c r="AF7" s="9">
        <f t="shared" si="19"/>
        <v>45626</v>
      </c>
      <c r="AG7" s="9">
        <f t="shared" si="19"/>
        <v>45657</v>
      </c>
      <c r="AH7" s="9">
        <f t="shared" si="19"/>
        <v>45688</v>
      </c>
      <c r="AI7" s="9">
        <f t="shared" si="19"/>
        <v>45716</v>
      </c>
      <c r="AJ7" s="9">
        <f t="shared" si="19"/>
        <v>45747</v>
      </c>
      <c r="AK7" s="9">
        <f t="shared" si="19"/>
        <v>45777</v>
      </c>
      <c r="AL7" s="9">
        <f t="shared" si="19"/>
        <v>45808</v>
      </c>
      <c r="AM7" s="9">
        <f t="shared" si="19"/>
        <v>45838</v>
      </c>
      <c r="AN7" s="9">
        <f t="shared" si="19"/>
        <v>45869</v>
      </c>
      <c r="AO7" s="9">
        <f t="shared" si="19"/>
        <v>45900</v>
      </c>
      <c r="AP7" s="9">
        <f t="shared" si="19"/>
        <v>45930</v>
      </c>
      <c r="AQ7" s="9">
        <f t="shared" si="19"/>
        <v>45961</v>
      </c>
      <c r="AR7" s="9">
        <f t="shared" si="19"/>
        <v>45991</v>
      </c>
      <c r="AS7" s="9">
        <f t="shared" si="19"/>
        <v>46022</v>
      </c>
      <c r="AT7" s="9">
        <f t="shared" si="19"/>
        <v>46053</v>
      </c>
      <c r="AU7" s="9">
        <f t="shared" si="19"/>
        <v>46081</v>
      </c>
      <c r="AV7" s="9">
        <f t="shared" si="19"/>
        <v>46112</v>
      </c>
      <c r="AW7" s="9">
        <f t="shared" si="19"/>
        <v>46142</v>
      </c>
      <c r="AX7" s="9">
        <f t="shared" si="19"/>
        <v>46173</v>
      </c>
      <c r="AY7" s="9">
        <f t="shared" si="19"/>
        <v>46203</v>
      </c>
      <c r="AZ7" s="9">
        <f t="shared" si="19"/>
        <v>46234</v>
      </c>
      <c r="BA7" s="9">
        <f t="shared" si="19"/>
        <v>46265</v>
      </c>
      <c r="BB7" s="9">
        <f t="shared" si="19"/>
        <v>46295</v>
      </c>
      <c r="BC7" s="9">
        <f t="shared" si="19"/>
        <v>46326</v>
      </c>
      <c r="BD7" s="9">
        <f t="shared" si="19"/>
        <v>46356</v>
      </c>
      <c r="BE7" s="9">
        <f t="shared" si="19"/>
        <v>46387</v>
      </c>
      <c r="BF7" s="9">
        <f t="shared" si="19"/>
        <v>46418</v>
      </c>
      <c r="BG7" s="9">
        <f t="shared" si="19"/>
        <v>46446</v>
      </c>
      <c r="BH7" s="9">
        <f t="shared" si="19"/>
        <v>46477</v>
      </c>
      <c r="BI7" s="9">
        <f t="shared" si="19"/>
        <v>46507</v>
      </c>
      <c r="BJ7" s="9">
        <f t="shared" si="19"/>
        <v>46538</v>
      </c>
      <c r="BK7" s="9">
        <f t="shared" si="19"/>
        <v>46568</v>
      </c>
      <c r="BL7" s="9">
        <f t="shared" si="19"/>
        <v>46599</v>
      </c>
      <c r="BM7" s="9">
        <f t="shared" si="19"/>
        <v>46630</v>
      </c>
      <c r="BN7" s="9">
        <f t="shared" si="19"/>
        <v>46660</v>
      </c>
      <c r="BO7" s="9">
        <f t="shared" si="19"/>
        <v>46691</v>
      </c>
      <c r="BP7" s="9">
        <f t="shared" si="19"/>
        <v>46721</v>
      </c>
      <c r="BQ7" s="9">
        <f t="shared" si="19"/>
        <v>46752</v>
      </c>
      <c r="BR7" s="9">
        <f t="shared" si="19"/>
        <v>46783</v>
      </c>
      <c r="BS7" s="9">
        <f t="shared" si="19"/>
        <v>46812</v>
      </c>
      <c r="BT7" s="9">
        <f t="shared" si="19"/>
        <v>46843</v>
      </c>
      <c r="BU7" s="9">
        <f t="shared" si="19"/>
        <v>46873</v>
      </c>
      <c r="BV7" s="9">
        <f t="shared" si="19"/>
        <v>46904</v>
      </c>
      <c r="BW7" s="9">
        <f t="shared" si="19"/>
        <v>46934</v>
      </c>
      <c r="BX7" s="9">
        <f t="shared" si="19"/>
        <v>46965</v>
      </c>
      <c r="BY7" s="9">
        <f t="shared" si="19"/>
        <v>46996</v>
      </c>
      <c r="BZ7" s="9">
        <f t="shared" ref="BZ7:DU7" si="20">EOMONTH(BZ6,0)</f>
        <v>47026</v>
      </c>
      <c r="CA7" s="9">
        <f t="shared" si="20"/>
        <v>47057</v>
      </c>
      <c r="CB7" s="9">
        <f t="shared" si="20"/>
        <v>47087</v>
      </c>
      <c r="CC7" s="9">
        <f t="shared" si="20"/>
        <v>47118</v>
      </c>
      <c r="CD7" s="9">
        <f t="shared" si="20"/>
        <v>47149</v>
      </c>
      <c r="CE7" s="9">
        <f t="shared" si="20"/>
        <v>47177</v>
      </c>
      <c r="CF7" s="9">
        <f t="shared" si="20"/>
        <v>47208</v>
      </c>
      <c r="CG7" s="9">
        <f t="shared" si="20"/>
        <v>47238</v>
      </c>
      <c r="CH7" s="9">
        <f t="shared" si="20"/>
        <v>47269</v>
      </c>
      <c r="CI7" s="9">
        <f t="shared" si="20"/>
        <v>47299</v>
      </c>
      <c r="CJ7" s="9">
        <f t="shared" si="20"/>
        <v>47330</v>
      </c>
      <c r="CK7" s="9">
        <f t="shared" si="20"/>
        <v>47361</v>
      </c>
      <c r="CL7" s="9">
        <f t="shared" si="20"/>
        <v>47391</v>
      </c>
      <c r="CM7" s="9">
        <f t="shared" si="20"/>
        <v>47422</v>
      </c>
      <c r="CN7" s="9">
        <f t="shared" si="20"/>
        <v>47452</v>
      </c>
      <c r="CO7" s="9">
        <f t="shared" si="20"/>
        <v>47483</v>
      </c>
      <c r="CP7" s="9">
        <f t="shared" si="20"/>
        <v>47514</v>
      </c>
      <c r="CQ7" s="9">
        <f t="shared" si="20"/>
        <v>47542</v>
      </c>
      <c r="CR7" s="9">
        <f t="shared" si="20"/>
        <v>47573</v>
      </c>
      <c r="CS7" s="9">
        <f t="shared" si="20"/>
        <v>47603</v>
      </c>
      <c r="CT7" s="9">
        <f t="shared" si="20"/>
        <v>47634</v>
      </c>
      <c r="CU7" s="9">
        <f t="shared" si="20"/>
        <v>47664</v>
      </c>
      <c r="CV7" s="9">
        <f t="shared" si="20"/>
        <v>47695</v>
      </c>
      <c r="CW7" s="9">
        <f t="shared" si="20"/>
        <v>47726</v>
      </c>
      <c r="CX7" s="9">
        <f t="shared" si="20"/>
        <v>47756</v>
      </c>
      <c r="CY7" s="9">
        <f t="shared" si="20"/>
        <v>47787</v>
      </c>
      <c r="CZ7" s="9">
        <f t="shared" si="20"/>
        <v>47817</v>
      </c>
      <c r="DA7" s="9">
        <f t="shared" si="20"/>
        <v>47848</v>
      </c>
      <c r="DB7" s="9">
        <f t="shared" si="20"/>
        <v>47879</v>
      </c>
      <c r="DC7" s="9">
        <f t="shared" si="20"/>
        <v>47907</v>
      </c>
      <c r="DD7" s="9">
        <f t="shared" si="20"/>
        <v>47938</v>
      </c>
      <c r="DE7" s="9">
        <f t="shared" si="20"/>
        <v>47968</v>
      </c>
      <c r="DF7" s="9">
        <f t="shared" si="20"/>
        <v>47999</v>
      </c>
      <c r="DG7" s="9">
        <f t="shared" si="20"/>
        <v>48029</v>
      </c>
      <c r="DH7" s="9">
        <f t="shared" si="20"/>
        <v>48060</v>
      </c>
      <c r="DI7" s="9">
        <f t="shared" si="20"/>
        <v>48091</v>
      </c>
      <c r="DJ7" s="9">
        <f t="shared" si="20"/>
        <v>48121</v>
      </c>
      <c r="DK7" s="9">
        <f t="shared" si="20"/>
        <v>48152</v>
      </c>
      <c r="DL7" s="9">
        <f t="shared" si="20"/>
        <v>48182</v>
      </c>
      <c r="DM7" s="9">
        <f t="shared" si="20"/>
        <v>48213</v>
      </c>
      <c r="DN7" s="9">
        <f t="shared" si="20"/>
        <v>48244</v>
      </c>
      <c r="DO7" s="9">
        <f t="shared" si="20"/>
        <v>48273</v>
      </c>
      <c r="DP7" s="9">
        <f t="shared" si="20"/>
        <v>48304</v>
      </c>
      <c r="DQ7" s="9">
        <f t="shared" si="20"/>
        <v>48334</v>
      </c>
      <c r="DR7" s="9">
        <f t="shared" si="20"/>
        <v>48365</v>
      </c>
      <c r="DS7" s="9">
        <f t="shared" si="20"/>
        <v>48395</v>
      </c>
      <c r="DT7" s="9">
        <f t="shared" si="20"/>
        <v>48426</v>
      </c>
      <c r="DU7" s="9">
        <f t="shared" si="20"/>
        <v>48457</v>
      </c>
      <c r="DV7" s="9">
        <f t="shared" ref="DV7:DW7" si="21">EOMONTH(DV6,0)</f>
        <v>48487</v>
      </c>
      <c r="DW7" s="9">
        <f t="shared" si="21"/>
        <v>48518</v>
      </c>
      <c r="DX7" s="9">
        <f t="shared" ref="DX7:EB7" si="22">EOMONTH(DX6,0)</f>
        <v>48548</v>
      </c>
      <c r="DY7" s="9">
        <f t="shared" si="22"/>
        <v>48579</v>
      </c>
      <c r="DZ7" s="9">
        <f t="shared" si="22"/>
        <v>48610</v>
      </c>
      <c r="EA7" s="9">
        <f t="shared" si="22"/>
        <v>48638</v>
      </c>
      <c r="EB7" s="9">
        <f t="shared" si="22"/>
        <v>48669</v>
      </c>
    </row>
    <row r="8" spans="1:482" x14ac:dyDescent="0.25">
      <c r="C8" t="s">
        <v>6</v>
      </c>
      <c r="D8" s="560" t="str">
        <f>Scenario.Name</f>
        <v>Risk-based approach</v>
      </c>
      <c r="E8" s="560"/>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row>
    <row r="10" spans="1:482" ht="13" x14ac:dyDescent="0.25">
      <c r="A10" s="59">
        <f>SUM(A12:A374)</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x14ac:dyDescent="0.25">
      <c r="C13" t="s">
        <v>414</v>
      </c>
      <c r="D13" s="80">
        <f>Assumptions!$P$9</f>
        <v>3.5000000000000003E-2</v>
      </c>
      <c r="F13" s="9"/>
      <c r="G13" s="9"/>
      <c r="H13" s="9"/>
      <c r="I13" s="129"/>
      <c r="J13" s="174">
        <f t="shared" ref="J13:AO13" si="23">IF(J$7=EOMONTH(Start.Date,0),1,I13*(1+$D13)^YEARFRAC(I$7,J$7))</f>
        <v>1</v>
      </c>
      <c r="K13" s="174">
        <f t="shared" si="23"/>
        <v>1.0026792493128671</v>
      </c>
      <c r="L13" s="174">
        <f t="shared" si="23"/>
        <v>1.0056539350998608</v>
      </c>
      <c r="M13" s="174">
        <f t="shared" si="23"/>
        <v>1.0085410656939733</v>
      </c>
      <c r="N13" s="174">
        <f t="shared" si="23"/>
        <v>1.0114364849476103</v>
      </c>
      <c r="O13" s="174">
        <f t="shared" si="23"/>
        <v>1.0143402166566737</v>
      </c>
      <c r="P13" s="174">
        <f t="shared" si="23"/>
        <v>1.0172522846853813</v>
      </c>
      <c r="Q13" s="174">
        <f t="shared" si="23"/>
        <v>1.0201727129664624</v>
      </c>
      <c r="R13" s="174">
        <f t="shared" si="23"/>
        <v>1.0231015255013547</v>
      </c>
      <c r="S13" s="174">
        <f t="shared" si="23"/>
        <v>1.0260387463604019</v>
      </c>
      <c r="T13" s="174">
        <f t="shared" si="23"/>
        <v>1.028984399683051</v>
      </c>
      <c r="U13" s="174">
        <f t="shared" si="23"/>
        <v>1.0319385096780509</v>
      </c>
      <c r="V13" s="174">
        <f t="shared" si="23"/>
        <v>1.0349011006236515</v>
      </c>
      <c r="W13" s="174">
        <f t="shared" si="23"/>
        <v>1.0377730230388176</v>
      </c>
      <c r="X13" s="174">
        <f t="shared" si="23"/>
        <v>1.0408518228283561</v>
      </c>
      <c r="Y13" s="174">
        <f t="shared" si="23"/>
        <v>1.0438400029932626</v>
      </c>
      <c r="Z13" s="174">
        <f t="shared" si="23"/>
        <v>1.046836761920777</v>
      </c>
      <c r="AA13" s="174">
        <f t="shared" si="23"/>
        <v>1.0498421242396576</v>
      </c>
      <c r="AB13" s="174">
        <f t="shared" si="23"/>
        <v>1.05285611464937</v>
      </c>
      <c r="AC13" s="174">
        <f t="shared" si="23"/>
        <v>1.0558787579202888</v>
      </c>
      <c r="AD13" s="174">
        <f t="shared" si="23"/>
        <v>1.0589100788939025</v>
      </c>
      <c r="AE13" s="174">
        <f t="shared" si="23"/>
        <v>1.0619501024830165</v>
      </c>
      <c r="AF13" s="174">
        <f t="shared" si="23"/>
        <v>1.0649988536719583</v>
      </c>
      <c r="AG13" s="174">
        <f t="shared" si="23"/>
        <v>1.0680563575167832</v>
      </c>
      <c r="AH13" s="174">
        <f t="shared" si="23"/>
        <v>1.0711226391454798</v>
      </c>
      <c r="AI13" s="174">
        <f t="shared" si="23"/>
        <v>1.0739924437404067</v>
      </c>
      <c r="AJ13" s="174">
        <f t="shared" si="23"/>
        <v>1.0771786970311998</v>
      </c>
      <c r="AK13" s="174">
        <f t="shared" si="23"/>
        <v>1.0802711679727233</v>
      </c>
      <c r="AL13" s="174">
        <f t="shared" si="23"/>
        <v>1.0833725170851116</v>
      </c>
      <c r="AM13" s="174">
        <f t="shared" si="23"/>
        <v>1.0864827698566941</v>
      </c>
      <c r="AN13" s="174">
        <f t="shared" si="23"/>
        <v>1.0896019518489746</v>
      </c>
      <c r="AO13" s="174">
        <f t="shared" si="23"/>
        <v>1.0927300886968412</v>
      </c>
      <c r="AP13" s="174">
        <f t="shared" ref="AP13:BU13" si="24">IF(AP$7=EOMONTH(Start.Date,0),1,AO13*(1+$D13)^YEARFRAC(AO$7,AP$7))</f>
        <v>1.0958672061087775</v>
      </c>
      <c r="AQ13" s="174">
        <f t="shared" si="24"/>
        <v>1.0990133298670732</v>
      </c>
      <c r="AR13" s="174">
        <f t="shared" si="24"/>
        <v>1.1021684858280367</v>
      </c>
      <c r="AS13" s="174">
        <f t="shared" si="24"/>
        <v>1.1053326999222071</v>
      </c>
      <c r="AT13" s="174">
        <f t="shared" si="24"/>
        <v>1.1085059981545673</v>
      </c>
      <c r="AU13" s="174">
        <f t="shared" si="24"/>
        <v>1.111475962088432</v>
      </c>
      <c r="AV13" s="174">
        <f t="shared" si="24"/>
        <v>1.1147734191259395</v>
      </c>
      <c r="AW13" s="174">
        <f t="shared" si="24"/>
        <v>1.1179738207069689</v>
      </c>
      <c r="AX13" s="174">
        <f t="shared" si="24"/>
        <v>1.1211834103167977</v>
      </c>
      <c r="AY13" s="174">
        <f t="shared" si="24"/>
        <v>1.1244022143333261</v>
      </c>
      <c r="AZ13" s="174">
        <f t="shared" si="24"/>
        <v>1.1276302592101826</v>
      </c>
      <c r="BA13" s="174">
        <f t="shared" si="24"/>
        <v>1.1308675714769412</v>
      </c>
      <c r="BB13" s="174">
        <f t="shared" si="24"/>
        <v>1.1341141777393395</v>
      </c>
      <c r="BC13" s="174">
        <f t="shared" si="24"/>
        <v>1.1373701046794982</v>
      </c>
      <c r="BD13" s="174">
        <f t="shared" si="24"/>
        <v>1.1406353790561385</v>
      </c>
      <c r="BE13" s="174">
        <f t="shared" si="24"/>
        <v>1.1439100277048042</v>
      </c>
      <c r="BF13" s="174">
        <f t="shared" si="24"/>
        <v>1.1471940775380809</v>
      </c>
      <c r="BG13" s="174">
        <f t="shared" si="24"/>
        <v>1.15026769648205</v>
      </c>
      <c r="BH13" s="174">
        <f t="shared" si="24"/>
        <v>1.1536802383994258</v>
      </c>
      <c r="BI13" s="174">
        <f t="shared" si="24"/>
        <v>1.1569923375180708</v>
      </c>
      <c r="BJ13" s="174">
        <f t="shared" si="24"/>
        <v>1.1603139453378331</v>
      </c>
      <c r="BK13" s="174">
        <f t="shared" si="24"/>
        <v>1.1636450891572303</v>
      </c>
      <c r="BL13" s="174">
        <f t="shared" si="24"/>
        <v>1.1669857963531516</v>
      </c>
      <c r="BM13" s="174">
        <f t="shared" si="24"/>
        <v>1.1703360943810825</v>
      </c>
      <c r="BN13" s="174">
        <f t="shared" si="24"/>
        <v>1.1736960107753303</v>
      </c>
      <c r="BO13" s="174">
        <f t="shared" si="24"/>
        <v>1.1770655731492505</v>
      </c>
      <c r="BP13" s="174">
        <f t="shared" si="24"/>
        <v>1.180444809195474</v>
      </c>
      <c r="BQ13" s="174">
        <f t="shared" si="24"/>
        <v>1.1838337466861339</v>
      </c>
      <c r="BR13" s="174">
        <f t="shared" si="24"/>
        <v>1.1872324134730949</v>
      </c>
      <c r="BS13" s="174">
        <f t="shared" si="24"/>
        <v>1.1905270658589224</v>
      </c>
      <c r="BT13" s="174">
        <f t="shared" si="24"/>
        <v>1.1940590467434065</v>
      </c>
      <c r="BU13" s="174">
        <f t="shared" si="24"/>
        <v>1.1974870693312041</v>
      </c>
      <c r="BV13" s="174">
        <f t="shared" ref="BV13:DA13" si="25">IF(BV$7=EOMONTH(Start.Date,0),1,BU13*(1+$D13)^YEARFRAC(BU$7,BV$7))</f>
        <v>1.2009249334246579</v>
      </c>
      <c r="BW13" s="174">
        <f t="shared" si="25"/>
        <v>1.204372667277734</v>
      </c>
      <c r="BX13" s="174">
        <f t="shared" si="25"/>
        <v>1.2078302992255125</v>
      </c>
      <c r="BY13" s="174">
        <f t="shared" si="25"/>
        <v>1.2112978576844211</v>
      </c>
      <c r="BZ13" s="174">
        <f t="shared" si="25"/>
        <v>1.2147753711524676</v>
      </c>
      <c r="CA13" s="174">
        <f t="shared" si="25"/>
        <v>1.2182628682094752</v>
      </c>
      <c r="CB13" s="174">
        <f t="shared" si="25"/>
        <v>1.2217603775173165</v>
      </c>
      <c r="CC13" s="174">
        <f t="shared" si="25"/>
        <v>1.2252679278201495</v>
      </c>
      <c r="CD13" s="174">
        <f t="shared" si="25"/>
        <v>1.2287855479446541</v>
      </c>
      <c r="CE13" s="174">
        <f t="shared" si="25"/>
        <v>1.232077770779646</v>
      </c>
      <c r="CF13" s="174">
        <f t="shared" si="25"/>
        <v>1.23573302168438</v>
      </c>
      <c r="CG13" s="174">
        <f t="shared" si="25"/>
        <v>1.2392806860334544</v>
      </c>
      <c r="CH13" s="174">
        <f t="shared" si="25"/>
        <v>1.2428385353675644</v>
      </c>
      <c r="CI13" s="174">
        <f t="shared" si="25"/>
        <v>1.2464065989267703</v>
      </c>
      <c r="CJ13" s="174">
        <f t="shared" si="25"/>
        <v>1.2499849060350778</v>
      </c>
      <c r="CK13" s="174">
        <f t="shared" si="25"/>
        <v>1.2535734861006791</v>
      </c>
      <c r="CL13" s="174">
        <f t="shared" si="25"/>
        <v>1.257172368616194</v>
      </c>
      <c r="CM13" s="174">
        <f t="shared" si="25"/>
        <v>1.2607815831589126</v>
      </c>
      <c r="CN13" s="174">
        <f t="shared" si="25"/>
        <v>1.2644011593910389</v>
      </c>
      <c r="CO13" s="174">
        <f t="shared" si="25"/>
        <v>1.2680311270599336</v>
      </c>
      <c r="CP13" s="174">
        <f t="shared" si="25"/>
        <v>1.2716715159983594</v>
      </c>
      <c r="CQ13" s="174">
        <f t="shared" si="25"/>
        <v>1.2750786410337906</v>
      </c>
      <c r="CR13" s="174">
        <f t="shared" si="25"/>
        <v>1.2788614642181557</v>
      </c>
      <c r="CS13" s="174">
        <f t="shared" si="25"/>
        <v>1.2825329459576562</v>
      </c>
      <c r="CT13" s="174">
        <f t="shared" si="25"/>
        <v>1.2862149681493797</v>
      </c>
      <c r="CU13" s="174">
        <f t="shared" si="25"/>
        <v>1.289907561053897</v>
      </c>
      <c r="CV13" s="174">
        <f t="shared" si="25"/>
        <v>1.293610755018654</v>
      </c>
      <c r="CW13" s="174">
        <f t="shared" si="25"/>
        <v>1.2973245804782207</v>
      </c>
      <c r="CX13" s="174">
        <f t="shared" si="25"/>
        <v>1.3010490679545423</v>
      </c>
      <c r="CY13" s="174">
        <f t="shared" si="25"/>
        <v>1.304784248057189</v>
      </c>
      <c r="CZ13" s="174">
        <f t="shared" si="25"/>
        <v>1.3085301514836076</v>
      </c>
      <c r="DA13" s="174">
        <f t="shared" si="25"/>
        <v>1.3122868090193751</v>
      </c>
      <c r="DB13" s="174">
        <f t="shared" ref="DB13:EB13" si="26">IF(DB$7=EOMONTH(Start.Date,0),1,DA13*(1+$D13)^YEARFRAC(DA$7,DB$7))</f>
        <v>1.3160542515384499</v>
      </c>
      <c r="DC13" s="174">
        <f t="shared" si="26"/>
        <v>1.3195802889875801</v>
      </c>
      <c r="DD13" s="174">
        <f t="shared" si="26"/>
        <v>1.323495136864544</v>
      </c>
      <c r="DE13" s="174">
        <f t="shared" si="26"/>
        <v>1.3272947573576725</v>
      </c>
      <c r="DF13" s="174">
        <f t="shared" si="26"/>
        <v>1.3311052861764079</v>
      </c>
      <c r="DG13" s="174">
        <f t="shared" si="26"/>
        <v>1.3349267546374479</v>
      </c>
      <c r="DH13" s="174">
        <f t="shared" si="26"/>
        <v>1.3387591941473977</v>
      </c>
      <c r="DI13" s="174">
        <f t="shared" si="26"/>
        <v>1.3426026362030277</v>
      </c>
      <c r="DJ13" s="174">
        <f t="shared" si="26"/>
        <v>1.3464571123915319</v>
      </c>
      <c r="DK13" s="174">
        <f t="shared" si="26"/>
        <v>1.3503226543907885</v>
      </c>
      <c r="DL13" s="174">
        <f t="shared" si="26"/>
        <v>1.3541992939696192</v>
      </c>
      <c r="DM13" s="174">
        <f t="shared" si="26"/>
        <v>1.358087062988051</v>
      </c>
      <c r="DN13" s="174">
        <f t="shared" si="26"/>
        <v>1.361985993397578</v>
      </c>
      <c r="DO13" s="174">
        <f t="shared" si="26"/>
        <v>1.3657655991021458</v>
      </c>
      <c r="DP13" s="174">
        <f t="shared" si="26"/>
        <v>1.3698174666548035</v>
      </c>
      <c r="DQ13" s="174">
        <f t="shared" si="26"/>
        <v>1.3737500738651915</v>
      </c>
      <c r="DR13" s="174">
        <f t="shared" si="26"/>
        <v>1.3776939711925826</v>
      </c>
      <c r="DS13" s="174">
        <f t="shared" si="26"/>
        <v>1.381649191049759</v>
      </c>
      <c r="DT13" s="174">
        <f t="shared" si="26"/>
        <v>1.385615765942557</v>
      </c>
      <c r="DU13" s="174">
        <f t="shared" si="26"/>
        <v>1.3895937284701338</v>
      </c>
      <c r="DV13" s="174">
        <f t="shared" si="26"/>
        <v>1.3935831113252357</v>
      </c>
      <c r="DW13" s="174">
        <f t="shared" si="26"/>
        <v>1.3975839472944662</v>
      </c>
      <c r="DX13" s="174">
        <f t="shared" si="26"/>
        <v>1.401596269258556</v>
      </c>
      <c r="DY13" s="174">
        <f t="shared" si="26"/>
        <v>1.4056201101926329</v>
      </c>
      <c r="DZ13" s="174">
        <f t="shared" si="26"/>
        <v>1.4096555031664932</v>
      </c>
      <c r="EA13" s="174">
        <f t="shared" si="26"/>
        <v>1.4134323217047313</v>
      </c>
      <c r="EB13" s="174">
        <f t="shared" si="26"/>
        <v>1.4176256038945581</v>
      </c>
    </row>
    <row r="14" spans="1:482" x14ac:dyDescent="0.25">
      <c r="C14" t="s">
        <v>415</v>
      </c>
      <c r="D14" s="80">
        <f>Assumptions!$P$10</f>
        <v>3.7499999999999999E-2</v>
      </c>
      <c r="F14" s="9"/>
      <c r="G14" s="9"/>
      <c r="H14" s="9"/>
      <c r="I14" s="129"/>
      <c r="J14" s="174">
        <f t="shared" ref="J14:AO14" si="27">IF(J$7=EOMONTH(Start.Date,0),1,I14*(1+$D14)^YEARFRAC(I$7,J$7))</f>
        <v>1</v>
      </c>
      <c r="K14" s="174">
        <f t="shared" si="27"/>
        <v>1.0028674122052235</v>
      </c>
      <c r="L14" s="174">
        <f t="shared" si="27"/>
        <v>1.006051638775243</v>
      </c>
      <c r="M14" s="174">
        <f t="shared" si="27"/>
        <v>1.0091427743910084</v>
      </c>
      <c r="N14" s="174">
        <f t="shared" si="27"/>
        <v>1.0122434076498639</v>
      </c>
      <c r="O14" s="174">
        <f t="shared" si="27"/>
        <v>1.0153535677337135</v>
      </c>
      <c r="P14" s="174">
        <f t="shared" si="27"/>
        <v>1.0184732839141246</v>
      </c>
      <c r="Q14" s="174">
        <f t="shared" si="27"/>
        <v>1.0216025855526023</v>
      </c>
      <c r="R14" s="174">
        <f t="shared" si="27"/>
        <v>1.0247415021008663</v>
      </c>
      <c r="S14" s="174">
        <f t="shared" si="27"/>
        <v>1.0278900631011281</v>
      </c>
      <c r="T14" s="174">
        <f t="shared" si="27"/>
        <v>1.0310482981863682</v>
      </c>
      <c r="U14" s="174">
        <f t="shared" si="27"/>
        <v>1.0342162370806165</v>
      </c>
      <c r="V14" s="174">
        <f t="shared" si="27"/>
        <v>1.0373939095992306</v>
      </c>
      <c r="W14" s="174">
        <f t="shared" si="27"/>
        <v>1.0404749401629192</v>
      </c>
      <c r="X14" s="174">
        <f t="shared" si="27"/>
        <v>1.0437785752293143</v>
      </c>
      <c r="Y14" s="174">
        <f t="shared" si="27"/>
        <v>1.0469856284306711</v>
      </c>
      <c r="Z14" s="174">
        <f t="shared" si="27"/>
        <v>1.0502025354367335</v>
      </c>
      <c r="AA14" s="174">
        <f t="shared" si="27"/>
        <v>1.0534293265237276</v>
      </c>
      <c r="AB14" s="174">
        <f t="shared" si="27"/>
        <v>1.056666032060904</v>
      </c>
      <c r="AC14" s="174">
        <f t="shared" si="27"/>
        <v>1.0599126825108247</v>
      </c>
      <c r="AD14" s="174">
        <f t="shared" si="27"/>
        <v>1.0631693084296487</v>
      </c>
      <c r="AE14" s="174">
        <f t="shared" si="27"/>
        <v>1.0664359404674202</v>
      </c>
      <c r="AF14" s="174">
        <f t="shared" si="27"/>
        <v>1.0697126093683569</v>
      </c>
      <c r="AG14" s="174">
        <f t="shared" si="27"/>
        <v>1.0729993459711396</v>
      </c>
      <c r="AH14" s="174">
        <f t="shared" si="27"/>
        <v>1.0762961812092018</v>
      </c>
      <c r="AI14" s="174">
        <f t="shared" si="27"/>
        <v>1.0793823660156365</v>
      </c>
      <c r="AJ14" s="174">
        <f t="shared" si="27"/>
        <v>1.0828095369130533</v>
      </c>
      <c r="AK14" s="174">
        <f t="shared" si="27"/>
        <v>1.0861365143719015</v>
      </c>
      <c r="AL14" s="174">
        <f t="shared" si="27"/>
        <v>1.0894737141077377</v>
      </c>
      <c r="AM14" s="174">
        <f t="shared" si="27"/>
        <v>1.0928211675289345</v>
      </c>
      <c r="AN14" s="174">
        <f t="shared" si="27"/>
        <v>1.0961789061403677</v>
      </c>
      <c r="AO14" s="174">
        <f t="shared" si="27"/>
        <v>1.099546961543713</v>
      </c>
      <c r="AP14" s="174">
        <f t="shared" ref="AP14:BU14" si="28">IF(AP$7=EOMONTH(Start.Date,0),1,AO14*(1+$D14)^YEARFRAC(AO$7,AP$7))</f>
        <v>1.102925365437744</v>
      </c>
      <c r="AQ14" s="174">
        <f t="shared" si="28"/>
        <v>1.1063141496186297</v>
      </c>
      <c r="AR14" s="174">
        <f t="shared" si="28"/>
        <v>1.1097133459802346</v>
      </c>
      <c r="AS14" s="174">
        <f t="shared" si="28"/>
        <v>1.1131229865144181</v>
      </c>
      <c r="AT14" s="174">
        <f t="shared" si="28"/>
        <v>1.116543103311336</v>
      </c>
      <c r="AU14" s="174">
        <f t="shared" si="28"/>
        <v>1.1197446926334289</v>
      </c>
      <c r="AV14" s="174">
        <f t="shared" si="28"/>
        <v>1.1233000188495648</v>
      </c>
      <c r="AW14" s="174">
        <f t="shared" si="28"/>
        <v>1.1267514050027478</v>
      </c>
      <c r="AX14" s="174">
        <f t="shared" si="28"/>
        <v>1.1302133956838205</v>
      </c>
      <c r="AY14" s="174">
        <f t="shared" si="28"/>
        <v>1.1336860234756372</v>
      </c>
      <c r="AZ14" s="174">
        <f t="shared" si="28"/>
        <v>1.137169321061164</v>
      </c>
      <c r="BA14" s="174">
        <f t="shared" si="28"/>
        <v>1.1406633212237871</v>
      </c>
      <c r="BB14" s="174">
        <f t="shared" si="28"/>
        <v>1.1441680568476211</v>
      </c>
      <c r="BC14" s="174">
        <f t="shared" si="28"/>
        <v>1.1476835609178182</v>
      </c>
      <c r="BD14" s="174">
        <f t="shared" si="28"/>
        <v>1.151209866520879</v>
      </c>
      <c r="BE14" s="174">
        <f t="shared" si="28"/>
        <v>1.1547470068449637</v>
      </c>
      <c r="BF14" s="174">
        <f t="shared" si="28"/>
        <v>1.1582950151802043</v>
      </c>
      <c r="BG14" s="174">
        <f t="shared" si="28"/>
        <v>1.1616163244439814</v>
      </c>
      <c r="BH14" s="174">
        <f t="shared" si="28"/>
        <v>1.1653045982072392</v>
      </c>
      <c r="BI14" s="174">
        <f t="shared" si="28"/>
        <v>1.1688850451822264</v>
      </c>
      <c r="BJ14" s="174">
        <f t="shared" si="28"/>
        <v>1.1724764932298606</v>
      </c>
      <c r="BK14" s="174">
        <f t="shared" si="28"/>
        <v>1.1760789761513961</v>
      </c>
      <c r="BL14" s="174">
        <f t="shared" si="28"/>
        <v>1.1796925278519435</v>
      </c>
      <c r="BM14" s="174">
        <f t="shared" si="28"/>
        <v>1.1833171823407875</v>
      </c>
      <c r="BN14" s="174">
        <f t="shared" si="28"/>
        <v>1.1869529737317084</v>
      </c>
      <c r="BO14" s="174">
        <f t="shared" si="28"/>
        <v>1.1905999362433022</v>
      </c>
      <c r="BP14" s="174">
        <f t="shared" si="28"/>
        <v>1.1942581041993032</v>
      </c>
      <c r="BQ14" s="174">
        <f t="shared" si="28"/>
        <v>1.1979275120289066</v>
      </c>
      <c r="BR14" s="174">
        <f t="shared" si="28"/>
        <v>1.2016081942670926</v>
      </c>
      <c r="BS14" s="174">
        <f t="shared" si="28"/>
        <v>1.2051769366106309</v>
      </c>
      <c r="BT14" s="174">
        <f t="shared" si="28"/>
        <v>1.2090035206400109</v>
      </c>
      <c r="BU14" s="174">
        <f t="shared" si="28"/>
        <v>1.2127182343765601</v>
      </c>
      <c r="BV14" s="174">
        <f t="shared" ref="BV14:DA14" si="29">IF(BV$7=EOMONTH(Start.Date,0),1,BU14*(1+$D14)^YEARFRAC(BU$7,BV$7))</f>
        <v>1.2164443617259806</v>
      </c>
      <c r="BW14" s="174">
        <f t="shared" si="29"/>
        <v>1.2201819377570737</v>
      </c>
      <c r="BX14" s="174">
        <f t="shared" si="29"/>
        <v>1.2239309976463915</v>
      </c>
      <c r="BY14" s="174">
        <f t="shared" si="29"/>
        <v>1.2276915766785672</v>
      </c>
      <c r="BZ14" s="174">
        <f t="shared" si="29"/>
        <v>1.2314637102466477</v>
      </c>
      <c r="CA14" s="174">
        <f t="shared" si="29"/>
        <v>1.2352474338524264</v>
      </c>
      <c r="CB14" s="174">
        <f t="shared" si="29"/>
        <v>1.2390427831067774</v>
      </c>
      <c r="CC14" s="174">
        <f t="shared" si="29"/>
        <v>1.2428497937299907</v>
      </c>
      <c r="CD14" s="174">
        <f t="shared" si="29"/>
        <v>1.2466685015521086</v>
      </c>
      <c r="CE14" s="174">
        <f t="shared" si="29"/>
        <v>1.2502432140293267</v>
      </c>
      <c r="CF14" s="174">
        <f t="shared" si="29"/>
        <v>1.2542128889959752</v>
      </c>
      <c r="CG14" s="174">
        <f t="shared" si="29"/>
        <v>1.258066510402176</v>
      </c>
      <c r="CH14" s="174">
        <f t="shared" si="29"/>
        <v>1.261931972220856</v>
      </c>
      <c r="CI14" s="174">
        <f t="shared" si="29"/>
        <v>1.265809310832176</v>
      </c>
      <c r="CJ14" s="174">
        <f t="shared" si="29"/>
        <v>1.269698562728077</v>
      </c>
      <c r="CK14" s="174">
        <f t="shared" si="29"/>
        <v>1.2735997645126227</v>
      </c>
      <c r="CL14" s="174">
        <f t="shared" si="29"/>
        <v>1.2775129529023441</v>
      </c>
      <c r="CM14" s="174">
        <f t="shared" si="29"/>
        <v>1.2814381647265858</v>
      </c>
      <c r="CN14" s="174">
        <f t="shared" si="29"/>
        <v>1.2853754369278514</v>
      </c>
      <c r="CO14" s="174">
        <f t="shared" si="29"/>
        <v>1.2893248065621525</v>
      </c>
      <c r="CP14" s="174">
        <f t="shared" si="29"/>
        <v>1.2932863107993566</v>
      </c>
      <c r="CQ14" s="174">
        <f t="shared" si="29"/>
        <v>1.296994695751791</v>
      </c>
      <c r="CR14" s="174">
        <f t="shared" si="29"/>
        <v>1.3011128123852806</v>
      </c>
      <c r="CS14" s="174">
        <f t="shared" si="29"/>
        <v>1.3051105357619746</v>
      </c>
      <c r="CT14" s="174">
        <f t="shared" si="29"/>
        <v>1.3091205423104615</v>
      </c>
      <c r="CU14" s="174">
        <f t="shared" si="29"/>
        <v>1.3131428697712988</v>
      </c>
      <c r="CV14" s="174">
        <f t="shared" si="29"/>
        <v>1.3171775560010037</v>
      </c>
      <c r="CW14" s="174">
        <f t="shared" si="29"/>
        <v>1.3212246389724089</v>
      </c>
      <c r="CX14" s="174">
        <f t="shared" si="29"/>
        <v>1.3252841567750204</v>
      </c>
      <c r="CY14" s="174">
        <f t="shared" si="29"/>
        <v>1.3293561476153755</v>
      </c>
      <c r="CZ14" s="174">
        <f t="shared" si="29"/>
        <v>1.3334406498174027</v>
      </c>
      <c r="DA14" s="174">
        <f t="shared" si="29"/>
        <v>1.337537701822783</v>
      </c>
      <c r="DB14" s="174">
        <f t="shared" ref="DB14:EB14" si="30">IF(DB$7=EOMONTH(Start.Date,0),1,DA14*(1+$D14)^YEARFRAC(DA$7,DB$7))</f>
        <v>1.34164734219131</v>
      </c>
      <c r="DC14" s="174">
        <f t="shared" si="30"/>
        <v>1.3454943981554151</v>
      </c>
      <c r="DD14" s="174">
        <f t="shared" si="30"/>
        <v>1.3497665072700165</v>
      </c>
      <c r="DE14" s="174">
        <f t="shared" si="30"/>
        <v>1.3539137211532613</v>
      </c>
      <c r="DF14" s="174">
        <f t="shared" si="30"/>
        <v>1.3580736775241145</v>
      </c>
      <c r="DG14" s="174">
        <f t="shared" si="30"/>
        <v>1.362246415534401</v>
      </c>
      <c r="DH14" s="174">
        <f t="shared" si="30"/>
        <v>1.3664319744562408</v>
      </c>
      <c r="DI14" s="174">
        <f t="shared" si="30"/>
        <v>1.3706303936824193</v>
      </c>
      <c r="DJ14" s="174">
        <f t="shared" si="30"/>
        <v>1.3748417127267583</v>
      </c>
      <c r="DK14" s="174">
        <f t="shared" si="30"/>
        <v>1.3790659712244866</v>
      </c>
      <c r="DL14" s="174">
        <f t="shared" si="30"/>
        <v>1.3833032089326145</v>
      </c>
      <c r="DM14" s="174">
        <f t="shared" si="30"/>
        <v>1.3875534657303072</v>
      </c>
      <c r="DN14" s="174">
        <f t="shared" si="30"/>
        <v>1.3918167816192604</v>
      </c>
      <c r="DO14" s="174">
        <f t="shared" si="30"/>
        <v>1.3959504380862433</v>
      </c>
      <c r="DP14" s="174">
        <f t="shared" si="30"/>
        <v>1.4003827512926423</v>
      </c>
      <c r="DQ14" s="174">
        <f t="shared" si="30"/>
        <v>1.4046854856965088</v>
      </c>
      <c r="DR14" s="174">
        <f t="shared" si="30"/>
        <v>1.409001440431269</v>
      </c>
      <c r="DS14" s="174">
        <f t="shared" si="30"/>
        <v>1.4133306561169412</v>
      </c>
      <c r="DT14" s="174">
        <f t="shared" si="30"/>
        <v>1.4176731734983501</v>
      </c>
      <c r="DU14" s="174">
        <f t="shared" si="30"/>
        <v>1.4220290334455103</v>
      </c>
      <c r="DV14" s="174">
        <f t="shared" si="30"/>
        <v>1.4263982769540118</v>
      </c>
      <c r="DW14" s="174">
        <f t="shared" si="30"/>
        <v>1.4307809451454048</v>
      </c>
      <c r="DX14" s="174">
        <f t="shared" si="30"/>
        <v>1.4351770792675873</v>
      </c>
      <c r="DY14" s="174">
        <f t="shared" si="30"/>
        <v>1.4395867206951936</v>
      </c>
      <c r="DZ14" s="174">
        <f t="shared" si="30"/>
        <v>1.4440099109299824</v>
      </c>
      <c r="EA14" s="174">
        <f t="shared" si="30"/>
        <v>1.4481504825730467</v>
      </c>
      <c r="EB14" s="174">
        <f t="shared" si="30"/>
        <v>1.4527485372988012</v>
      </c>
    </row>
    <row r="15" spans="1:482" x14ac:dyDescent="0.25">
      <c r="C15" t="s">
        <v>416</v>
      </c>
      <c r="J15" s="81">
        <f t="shared" ref="J15:BU15" si="31">+I15+1</f>
        <v>1</v>
      </c>
      <c r="K15" s="81">
        <f t="shared" si="31"/>
        <v>2</v>
      </c>
      <c r="L15" s="81">
        <f t="shared" si="31"/>
        <v>3</v>
      </c>
      <c r="M15" s="81">
        <f t="shared" si="31"/>
        <v>4</v>
      </c>
      <c r="N15" s="81">
        <f t="shared" si="31"/>
        <v>5</v>
      </c>
      <c r="O15" s="81">
        <f t="shared" si="31"/>
        <v>6</v>
      </c>
      <c r="P15" s="81">
        <f t="shared" si="31"/>
        <v>7</v>
      </c>
      <c r="Q15" s="81">
        <f t="shared" si="31"/>
        <v>8</v>
      </c>
      <c r="R15" s="81">
        <f t="shared" si="31"/>
        <v>9</v>
      </c>
      <c r="S15" s="81">
        <f t="shared" si="31"/>
        <v>10</v>
      </c>
      <c r="T15" s="81">
        <f t="shared" si="31"/>
        <v>11</v>
      </c>
      <c r="U15" s="81">
        <f t="shared" si="31"/>
        <v>12</v>
      </c>
      <c r="V15" s="81">
        <f t="shared" si="31"/>
        <v>13</v>
      </c>
      <c r="W15" s="81">
        <f t="shared" si="31"/>
        <v>14</v>
      </c>
      <c r="X15" s="81">
        <f t="shared" si="31"/>
        <v>15</v>
      </c>
      <c r="Y15" s="81">
        <f t="shared" si="31"/>
        <v>16</v>
      </c>
      <c r="Z15" s="81">
        <f t="shared" si="31"/>
        <v>17</v>
      </c>
      <c r="AA15" s="81">
        <f t="shared" si="31"/>
        <v>18</v>
      </c>
      <c r="AB15" s="81">
        <f t="shared" si="31"/>
        <v>19</v>
      </c>
      <c r="AC15" s="81">
        <f t="shared" si="31"/>
        <v>20</v>
      </c>
      <c r="AD15" s="81">
        <f t="shared" si="31"/>
        <v>21</v>
      </c>
      <c r="AE15" s="81">
        <f t="shared" si="31"/>
        <v>22</v>
      </c>
      <c r="AF15" s="81">
        <f t="shared" si="31"/>
        <v>23</v>
      </c>
      <c r="AG15" s="81">
        <f t="shared" si="31"/>
        <v>24</v>
      </c>
      <c r="AH15" s="81">
        <f t="shared" si="31"/>
        <v>25</v>
      </c>
      <c r="AI15" s="81">
        <f t="shared" si="31"/>
        <v>26</v>
      </c>
      <c r="AJ15" s="81">
        <f t="shared" si="31"/>
        <v>27</v>
      </c>
      <c r="AK15" s="81">
        <f t="shared" si="31"/>
        <v>28</v>
      </c>
      <c r="AL15" s="81">
        <f t="shared" si="31"/>
        <v>29</v>
      </c>
      <c r="AM15" s="81">
        <f t="shared" si="31"/>
        <v>30</v>
      </c>
      <c r="AN15" s="81">
        <f t="shared" si="31"/>
        <v>31</v>
      </c>
      <c r="AO15" s="81">
        <f t="shared" si="31"/>
        <v>32</v>
      </c>
      <c r="AP15" s="81">
        <f t="shared" si="31"/>
        <v>33</v>
      </c>
      <c r="AQ15" s="81">
        <f t="shared" si="31"/>
        <v>34</v>
      </c>
      <c r="AR15" s="81">
        <f t="shared" si="31"/>
        <v>35</v>
      </c>
      <c r="AS15" s="81">
        <f t="shared" si="31"/>
        <v>36</v>
      </c>
      <c r="AT15" s="81">
        <f t="shared" si="31"/>
        <v>37</v>
      </c>
      <c r="AU15" s="81">
        <f t="shared" si="31"/>
        <v>38</v>
      </c>
      <c r="AV15" s="81">
        <f t="shared" si="31"/>
        <v>39</v>
      </c>
      <c r="AW15" s="81">
        <f t="shared" si="31"/>
        <v>40</v>
      </c>
      <c r="AX15" s="81">
        <f t="shared" si="31"/>
        <v>41</v>
      </c>
      <c r="AY15" s="81">
        <f t="shared" si="31"/>
        <v>42</v>
      </c>
      <c r="AZ15" s="81">
        <f t="shared" si="31"/>
        <v>43</v>
      </c>
      <c r="BA15" s="81">
        <f t="shared" si="31"/>
        <v>44</v>
      </c>
      <c r="BB15" s="81">
        <f t="shared" si="31"/>
        <v>45</v>
      </c>
      <c r="BC15" s="81">
        <f t="shared" si="31"/>
        <v>46</v>
      </c>
      <c r="BD15" s="81">
        <f t="shared" si="31"/>
        <v>47</v>
      </c>
      <c r="BE15" s="81">
        <f t="shared" si="31"/>
        <v>48</v>
      </c>
      <c r="BF15" s="81">
        <f t="shared" si="31"/>
        <v>49</v>
      </c>
      <c r="BG15" s="81">
        <f t="shared" si="31"/>
        <v>50</v>
      </c>
      <c r="BH15" s="81">
        <f t="shared" si="31"/>
        <v>51</v>
      </c>
      <c r="BI15" s="81">
        <f t="shared" si="31"/>
        <v>52</v>
      </c>
      <c r="BJ15" s="81">
        <f t="shared" si="31"/>
        <v>53</v>
      </c>
      <c r="BK15" s="81">
        <f t="shared" si="31"/>
        <v>54</v>
      </c>
      <c r="BL15" s="81">
        <f t="shared" si="31"/>
        <v>55</v>
      </c>
      <c r="BM15" s="81">
        <f t="shared" si="31"/>
        <v>56</v>
      </c>
      <c r="BN15" s="81">
        <f t="shared" si="31"/>
        <v>57</v>
      </c>
      <c r="BO15" s="81">
        <f t="shared" si="31"/>
        <v>58</v>
      </c>
      <c r="BP15" s="81">
        <f t="shared" si="31"/>
        <v>59</v>
      </c>
      <c r="BQ15" s="81">
        <f t="shared" si="31"/>
        <v>60</v>
      </c>
      <c r="BR15" s="81">
        <f t="shared" si="31"/>
        <v>61</v>
      </c>
      <c r="BS15" s="81">
        <f t="shared" si="31"/>
        <v>62</v>
      </c>
      <c r="BT15" s="81">
        <f t="shared" si="31"/>
        <v>63</v>
      </c>
      <c r="BU15" s="81">
        <f t="shared" si="31"/>
        <v>64</v>
      </c>
      <c r="BV15" s="81">
        <f t="shared" ref="BV15:DU15" si="32">+BU15+1</f>
        <v>65</v>
      </c>
      <c r="BW15" s="81">
        <f t="shared" si="32"/>
        <v>66</v>
      </c>
      <c r="BX15" s="81">
        <f t="shared" si="32"/>
        <v>67</v>
      </c>
      <c r="BY15" s="81">
        <f t="shared" si="32"/>
        <v>68</v>
      </c>
      <c r="BZ15" s="81">
        <f t="shared" si="32"/>
        <v>69</v>
      </c>
      <c r="CA15" s="81">
        <f t="shared" si="32"/>
        <v>70</v>
      </c>
      <c r="CB15" s="81">
        <f t="shared" si="32"/>
        <v>71</v>
      </c>
      <c r="CC15" s="81">
        <f t="shared" si="32"/>
        <v>72</v>
      </c>
      <c r="CD15" s="81">
        <f t="shared" si="32"/>
        <v>73</v>
      </c>
      <c r="CE15" s="81">
        <f t="shared" si="32"/>
        <v>74</v>
      </c>
      <c r="CF15" s="81">
        <f t="shared" si="32"/>
        <v>75</v>
      </c>
      <c r="CG15" s="81">
        <f t="shared" si="32"/>
        <v>76</v>
      </c>
      <c r="CH15" s="81">
        <f t="shared" si="32"/>
        <v>77</v>
      </c>
      <c r="CI15" s="81">
        <f t="shared" si="32"/>
        <v>78</v>
      </c>
      <c r="CJ15" s="81">
        <f t="shared" si="32"/>
        <v>79</v>
      </c>
      <c r="CK15" s="81">
        <f t="shared" si="32"/>
        <v>80</v>
      </c>
      <c r="CL15" s="81">
        <f t="shared" si="32"/>
        <v>81</v>
      </c>
      <c r="CM15" s="81">
        <f t="shared" si="32"/>
        <v>82</v>
      </c>
      <c r="CN15" s="81">
        <f t="shared" si="32"/>
        <v>83</v>
      </c>
      <c r="CO15" s="81">
        <f t="shared" si="32"/>
        <v>84</v>
      </c>
      <c r="CP15" s="81">
        <f t="shared" si="32"/>
        <v>85</v>
      </c>
      <c r="CQ15" s="81">
        <f t="shared" si="32"/>
        <v>86</v>
      </c>
      <c r="CR15" s="81">
        <f t="shared" si="32"/>
        <v>87</v>
      </c>
      <c r="CS15" s="81">
        <f t="shared" si="32"/>
        <v>88</v>
      </c>
      <c r="CT15" s="81">
        <f t="shared" si="32"/>
        <v>89</v>
      </c>
      <c r="CU15" s="81">
        <f t="shared" si="32"/>
        <v>90</v>
      </c>
      <c r="CV15" s="81">
        <f t="shared" si="32"/>
        <v>91</v>
      </c>
      <c r="CW15" s="81">
        <f t="shared" si="32"/>
        <v>92</v>
      </c>
      <c r="CX15" s="81">
        <f t="shared" si="32"/>
        <v>93</v>
      </c>
      <c r="CY15" s="81">
        <f t="shared" si="32"/>
        <v>94</v>
      </c>
      <c r="CZ15" s="81">
        <f t="shared" si="32"/>
        <v>95</v>
      </c>
      <c r="DA15" s="81">
        <f t="shared" si="32"/>
        <v>96</v>
      </c>
      <c r="DB15" s="81">
        <f t="shared" si="32"/>
        <v>97</v>
      </c>
      <c r="DC15" s="81">
        <f t="shared" si="32"/>
        <v>98</v>
      </c>
      <c r="DD15" s="81">
        <f t="shared" si="32"/>
        <v>99</v>
      </c>
      <c r="DE15" s="81">
        <f t="shared" si="32"/>
        <v>100</v>
      </c>
      <c r="DF15" s="81">
        <f t="shared" si="32"/>
        <v>101</v>
      </c>
      <c r="DG15" s="81">
        <f t="shared" si="32"/>
        <v>102</v>
      </c>
      <c r="DH15" s="81">
        <f t="shared" si="32"/>
        <v>103</v>
      </c>
      <c r="DI15" s="81">
        <f t="shared" si="32"/>
        <v>104</v>
      </c>
      <c r="DJ15" s="81">
        <f t="shared" si="32"/>
        <v>105</v>
      </c>
      <c r="DK15" s="81">
        <f t="shared" si="32"/>
        <v>106</v>
      </c>
      <c r="DL15" s="81">
        <f t="shared" si="32"/>
        <v>107</v>
      </c>
      <c r="DM15" s="81">
        <f t="shared" si="32"/>
        <v>108</v>
      </c>
      <c r="DN15" s="81">
        <f t="shared" si="32"/>
        <v>109</v>
      </c>
      <c r="DO15" s="81">
        <f t="shared" si="32"/>
        <v>110</v>
      </c>
      <c r="DP15" s="81">
        <f t="shared" si="32"/>
        <v>111</v>
      </c>
      <c r="DQ15" s="81">
        <f t="shared" si="32"/>
        <v>112</v>
      </c>
      <c r="DR15" s="81">
        <f t="shared" si="32"/>
        <v>113</v>
      </c>
      <c r="DS15" s="81">
        <f t="shared" si="32"/>
        <v>114</v>
      </c>
      <c r="DT15" s="81">
        <f t="shared" si="32"/>
        <v>115</v>
      </c>
      <c r="DU15" s="81">
        <f t="shared" si="32"/>
        <v>116</v>
      </c>
      <c r="DV15" s="81">
        <f t="shared" ref="DV15" si="33">+DU15+1</f>
        <v>117</v>
      </c>
      <c r="DW15" s="81">
        <f t="shared" ref="DW15" si="34">+DV15+1</f>
        <v>118</v>
      </c>
      <c r="DX15" s="81">
        <f t="shared" ref="DX15" si="35">+DW15+1</f>
        <v>119</v>
      </c>
      <c r="DY15" s="81">
        <f t="shared" ref="DY15" si="36">+DX15+1</f>
        <v>120</v>
      </c>
      <c r="DZ15" s="81">
        <f t="shared" ref="DZ15" si="37">+DY15+1</f>
        <v>121</v>
      </c>
      <c r="EA15" s="81">
        <f t="shared" ref="EA15" si="38">+DZ15+1</f>
        <v>122</v>
      </c>
      <c r="EB15" s="81">
        <f t="shared" ref="EB15" si="39">+EA15+1</f>
        <v>123</v>
      </c>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row>
    <row r="16" spans="1:482" ht="14" x14ac:dyDescent="0.3">
      <c r="B16" s="73"/>
      <c r="C16" s="2"/>
      <c r="H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row>
    <row r="17" spans="2:133" ht="13" x14ac:dyDescent="0.3">
      <c r="B17" s="111" t="s">
        <v>340</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row>
    <row r="18" spans="2:133" ht="13" x14ac:dyDescent="0.3">
      <c r="B18" s="108" t="str">
        <f>Assumptions!B18</f>
        <v>Producers / Feedlots</v>
      </c>
      <c r="C18" s="108"/>
      <c r="D18" s="108"/>
      <c r="E18" s="108"/>
      <c r="F18" s="108"/>
      <c r="G18" s="108"/>
      <c r="H18" s="108"/>
      <c r="I18" s="108"/>
    </row>
    <row r="19" spans="2:133" ht="14" x14ac:dyDescent="0.3">
      <c r="B19" s="73"/>
      <c r="C19" s="27"/>
      <c r="H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row>
    <row r="20" spans="2:133" ht="13" x14ac:dyDescent="0.3">
      <c r="B20" s="334"/>
      <c r="C20" s="335" t="s">
        <v>571</v>
      </c>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7"/>
    </row>
    <row r="21" spans="2:133" ht="14" x14ac:dyDescent="0.3">
      <c r="B21" s="73"/>
      <c r="C21" s="27"/>
      <c r="H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row>
    <row r="22" spans="2:133" ht="13" x14ac:dyDescent="0.3">
      <c r="B22" s="34"/>
      <c r="C22" s="2" t="s">
        <v>516</v>
      </c>
      <c r="D22" s="34"/>
      <c r="E22" s="34"/>
      <c r="F22" s="34"/>
      <c r="G22" s="67"/>
      <c r="H22" s="35"/>
      <c r="I22" s="34"/>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row>
    <row r="23" spans="2:133" ht="13" outlineLevel="1" x14ac:dyDescent="0.3">
      <c r="C23" s="340" t="s">
        <v>500</v>
      </c>
      <c r="G23" s="52"/>
      <c r="H23" s="29"/>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row>
    <row r="24" spans="2:133" outlineLevel="1" x14ac:dyDescent="0.25">
      <c r="C24" s="328" t="s">
        <v>552</v>
      </c>
      <c r="G24" s="52" t="s">
        <v>220</v>
      </c>
      <c r="H24" s="46">
        <f t="shared" ref="H24" si="40">SUM(J24:EB24)</f>
        <v>0</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row>
    <row r="25" spans="2:133" ht="14" outlineLevel="1" x14ac:dyDescent="0.3">
      <c r="B25" s="73"/>
      <c r="C25" s="27"/>
      <c r="H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2:133" ht="13" outlineLevel="1" x14ac:dyDescent="0.3">
      <c r="C26" s="340" t="s">
        <v>502</v>
      </c>
      <c r="G26" s="52"/>
      <c r="H26" s="29"/>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row>
    <row r="27" spans="2:133" outlineLevel="1" x14ac:dyDescent="0.25">
      <c r="C27" s="317" t="s">
        <v>554</v>
      </c>
      <c r="D27" s="79">
        <f>Costs!$J$83</f>
        <v>44927</v>
      </c>
      <c r="E27" s="79">
        <f>Assumptions!J13</f>
        <v>45658</v>
      </c>
      <c r="G27" s="52" t="s">
        <v>418</v>
      </c>
      <c r="J27" s="82">
        <f t="shared" ref="J27:AO27" si="41">(MONTH($D27)=J$5)*(AND(J$7&gt;=$D$27,J$7&lt;$E$27))</f>
        <v>1</v>
      </c>
      <c r="K27" s="82">
        <f t="shared" si="41"/>
        <v>0</v>
      </c>
      <c r="L27" s="82">
        <f t="shared" si="41"/>
        <v>0</v>
      </c>
      <c r="M27" s="82">
        <f t="shared" si="41"/>
        <v>0</v>
      </c>
      <c r="N27" s="82">
        <f t="shared" si="41"/>
        <v>0</v>
      </c>
      <c r="O27" s="82">
        <f t="shared" si="41"/>
        <v>0</v>
      </c>
      <c r="P27" s="82">
        <f t="shared" si="41"/>
        <v>0</v>
      </c>
      <c r="Q27" s="82">
        <f t="shared" si="41"/>
        <v>0</v>
      </c>
      <c r="R27" s="82">
        <f t="shared" si="41"/>
        <v>0</v>
      </c>
      <c r="S27" s="82">
        <f t="shared" si="41"/>
        <v>0</v>
      </c>
      <c r="T27" s="82">
        <f t="shared" si="41"/>
        <v>0</v>
      </c>
      <c r="U27" s="82">
        <f t="shared" si="41"/>
        <v>0</v>
      </c>
      <c r="V27" s="82">
        <f t="shared" si="41"/>
        <v>1</v>
      </c>
      <c r="W27" s="82">
        <f t="shared" si="41"/>
        <v>0</v>
      </c>
      <c r="X27" s="82">
        <f t="shared" si="41"/>
        <v>0</v>
      </c>
      <c r="Y27" s="82">
        <f t="shared" si="41"/>
        <v>0</v>
      </c>
      <c r="Z27" s="82">
        <f t="shared" si="41"/>
        <v>0</v>
      </c>
      <c r="AA27" s="82">
        <f t="shared" si="41"/>
        <v>0</v>
      </c>
      <c r="AB27" s="82">
        <f t="shared" si="41"/>
        <v>0</v>
      </c>
      <c r="AC27" s="82">
        <f t="shared" si="41"/>
        <v>0</v>
      </c>
      <c r="AD27" s="82">
        <f t="shared" si="41"/>
        <v>0</v>
      </c>
      <c r="AE27" s="82">
        <f t="shared" si="41"/>
        <v>0</v>
      </c>
      <c r="AF27" s="82">
        <f t="shared" si="41"/>
        <v>0</v>
      </c>
      <c r="AG27" s="82">
        <f t="shared" si="41"/>
        <v>0</v>
      </c>
      <c r="AH27" s="82">
        <f t="shared" si="41"/>
        <v>0</v>
      </c>
      <c r="AI27" s="82">
        <f t="shared" si="41"/>
        <v>0</v>
      </c>
      <c r="AJ27" s="82">
        <f t="shared" si="41"/>
        <v>0</v>
      </c>
      <c r="AK27" s="82">
        <f t="shared" si="41"/>
        <v>0</v>
      </c>
      <c r="AL27" s="82">
        <f t="shared" si="41"/>
        <v>0</v>
      </c>
      <c r="AM27" s="82">
        <f t="shared" si="41"/>
        <v>0</v>
      </c>
      <c r="AN27" s="82">
        <f t="shared" si="41"/>
        <v>0</v>
      </c>
      <c r="AO27" s="82">
        <f t="shared" si="41"/>
        <v>0</v>
      </c>
      <c r="AP27" s="82">
        <f t="shared" ref="AP27:BU27" si="42">(MONTH($D27)=AP$5)*(AND(AP$7&gt;=$D$27,AP$7&lt;$E$27))</f>
        <v>0</v>
      </c>
      <c r="AQ27" s="82">
        <f t="shared" si="42"/>
        <v>0</v>
      </c>
      <c r="AR27" s="82">
        <f t="shared" si="42"/>
        <v>0</v>
      </c>
      <c r="AS27" s="82">
        <f t="shared" si="42"/>
        <v>0</v>
      </c>
      <c r="AT27" s="82">
        <f t="shared" si="42"/>
        <v>0</v>
      </c>
      <c r="AU27" s="82">
        <f t="shared" si="42"/>
        <v>0</v>
      </c>
      <c r="AV27" s="82">
        <f t="shared" si="42"/>
        <v>0</v>
      </c>
      <c r="AW27" s="82">
        <f t="shared" si="42"/>
        <v>0</v>
      </c>
      <c r="AX27" s="82">
        <f t="shared" si="42"/>
        <v>0</v>
      </c>
      <c r="AY27" s="82">
        <f t="shared" si="42"/>
        <v>0</v>
      </c>
      <c r="AZ27" s="82">
        <f t="shared" si="42"/>
        <v>0</v>
      </c>
      <c r="BA27" s="82">
        <f t="shared" si="42"/>
        <v>0</v>
      </c>
      <c r="BB27" s="82">
        <f t="shared" si="42"/>
        <v>0</v>
      </c>
      <c r="BC27" s="82">
        <f t="shared" si="42"/>
        <v>0</v>
      </c>
      <c r="BD27" s="82">
        <f t="shared" si="42"/>
        <v>0</v>
      </c>
      <c r="BE27" s="82">
        <f t="shared" si="42"/>
        <v>0</v>
      </c>
      <c r="BF27" s="82">
        <f t="shared" si="42"/>
        <v>0</v>
      </c>
      <c r="BG27" s="82">
        <f t="shared" si="42"/>
        <v>0</v>
      </c>
      <c r="BH27" s="82">
        <f t="shared" si="42"/>
        <v>0</v>
      </c>
      <c r="BI27" s="82">
        <f t="shared" si="42"/>
        <v>0</v>
      </c>
      <c r="BJ27" s="82">
        <f t="shared" si="42"/>
        <v>0</v>
      </c>
      <c r="BK27" s="82">
        <f t="shared" si="42"/>
        <v>0</v>
      </c>
      <c r="BL27" s="82">
        <f t="shared" si="42"/>
        <v>0</v>
      </c>
      <c r="BM27" s="82">
        <f t="shared" si="42"/>
        <v>0</v>
      </c>
      <c r="BN27" s="82">
        <f t="shared" si="42"/>
        <v>0</v>
      </c>
      <c r="BO27" s="82">
        <f t="shared" si="42"/>
        <v>0</v>
      </c>
      <c r="BP27" s="82">
        <f t="shared" si="42"/>
        <v>0</v>
      </c>
      <c r="BQ27" s="82">
        <f t="shared" si="42"/>
        <v>0</v>
      </c>
      <c r="BR27" s="82">
        <f t="shared" si="42"/>
        <v>0</v>
      </c>
      <c r="BS27" s="82">
        <f t="shared" si="42"/>
        <v>0</v>
      </c>
      <c r="BT27" s="82">
        <f t="shared" si="42"/>
        <v>0</v>
      </c>
      <c r="BU27" s="82">
        <f t="shared" si="42"/>
        <v>0</v>
      </c>
      <c r="BV27" s="82">
        <f t="shared" ref="BV27:DA27" si="43">(MONTH($D27)=BV$5)*(AND(BV$7&gt;=$D$27,BV$7&lt;$E$27))</f>
        <v>0</v>
      </c>
      <c r="BW27" s="82">
        <f t="shared" si="43"/>
        <v>0</v>
      </c>
      <c r="BX27" s="82">
        <f t="shared" si="43"/>
        <v>0</v>
      </c>
      <c r="BY27" s="82">
        <f t="shared" si="43"/>
        <v>0</v>
      </c>
      <c r="BZ27" s="82">
        <f t="shared" si="43"/>
        <v>0</v>
      </c>
      <c r="CA27" s="82">
        <f t="shared" si="43"/>
        <v>0</v>
      </c>
      <c r="CB27" s="82">
        <f t="shared" si="43"/>
        <v>0</v>
      </c>
      <c r="CC27" s="82">
        <f t="shared" si="43"/>
        <v>0</v>
      </c>
      <c r="CD27" s="82">
        <f t="shared" si="43"/>
        <v>0</v>
      </c>
      <c r="CE27" s="82">
        <f t="shared" si="43"/>
        <v>0</v>
      </c>
      <c r="CF27" s="82">
        <f t="shared" si="43"/>
        <v>0</v>
      </c>
      <c r="CG27" s="82">
        <f t="shared" si="43"/>
        <v>0</v>
      </c>
      <c r="CH27" s="82">
        <f t="shared" si="43"/>
        <v>0</v>
      </c>
      <c r="CI27" s="82">
        <f t="shared" si="43"/>
        <v>0</v>
      </c>
      <c r="CJ27" s="82">
        <f t="shared" si="43"/>
        <v>0</v>
      </c>
      <c r="CK27" s="82">
        <f t="shared" si="43"/>
        <v>0</v>
      </c>
      <c r="CL27" s="82">
        <f t="shared" si="43"/>
        <v>0</v>
      </c>
      <c r="CM27" s="82">
        <f t="shared" si="43"/>
        <v>0</v>
      </c>
      <c r="CN27" s="82">
        <f t="shared" si="43"/>
        <v>0</v>
      </c>
      <c r="CO27" s="82">
        <f t="shared" si="43"/>
        <v>0</v>
      </c>
      <c r="CP27" s="82">
        <f t="shared" si="43"/>
        <v>0</v>
      </c>
      <c r="CQ27" s="82">
        <f t="shared" si="43"/>
        <v>0</v>
      </c>
      <c r="CR27" s="82">
        <f t="shared" si="43"/>
        <v>0</v>
      </c>
      <c r="CS27" s="82">
        <f t="shared" si="43"/>
        <v>0</v>
      </c>
      <c r="CT27" s="82">
        <f t="shared" si="43"/>
        <v>0</v>
      </c>
      <c r="CU27" s="82">
        <f t="shared" si="43"/>
        <v>0</v>
      </c>
      <c r="CV27" s="82">
        <f t="shared" si="43"/>
        <v>0</v>
      </c>
      <c r="CW27" s="82">
        <f t="shared" si="43"/>
        <v>0</v>
      </c>
      <c r="CX27" s="82">
        <f t="shared" si="43"/>
        <v>0</v>
      </c>
      <c r="CY27" s="82">
        <f t="shared" si="43"/>
        <v>0</v>
      </c>
      <c r="CZ27" s="82">
        <f t="shared" si="43"/>
        <v>0</v>
      </c>
      <c r="DA27" s="82">
        <f t="shared" si="43"/>
        <v>0</v>
      </c>
      <c r="DB27" s="82">
        <f t="shared" ref="DB27:EB27" si="44">(MONTH($D27)=DB$5)*(AND(DB$7&gt;=$D$27,DB$7&lt;$E$27))</f>
        <v>0</v>
      </c>
      <c r="DC27" s="82">
        <f t="shared" si="44"/>
        <v>0</v>
      </c>
      <c r="DD27" s="82">
        <f t="shared" si="44"/>
        <v>0</v>
      </c>
      <c r="DE27" s="82">
        <f t="shared" si="44"/>
        <v>0</v>
      </c>
      <c r="DF27" s="82">
        <f t="shared" si="44"/>
        <v>0</v>
      </c>
      <c r="DG27" s="82">
        <f t="shared" si="44"/>
        <v>0</v>
      </c>
      <c r="DH27" s="82">
        <f t="shared" si="44"/>
        <v>0</v>
      </c>
      <c r="DI27" s="82">
        <f t="shared" si="44"/>
        <v>0</v>
      </c>
      <c r="DJ27" s="82">
        <f t="shared" si="44"/>
        <v>0</v>
      </c>
      <c r="DK27" s="82">
        <f t="shared" si="44"/>
        <v>0</v>
      </c>
      <c r="DL27" s="82">
        <f t="shared" si="44"/>
        <v>0</v>
      </c>
      <c r="DM27" s="82">
        <f t="shared" si="44"/>
        <v>0</v>
      </c>
      <c r="DN27" s="82">
        <f t="shared" si="44"/>
        <v>0</v>
      </c>
      <c r="DO27" s="82">
        <f t="shared" si="44"/>
        <v>0</v>
      </c>
      <c r="DP27" s="82">
        <f t="shared" si="44"/>
        <v>0</v>
      </c>
      <c r="DQ27" s="82">
        <f t="shared" si="44"/>
        <v>0</v>
      </c>
      <c r="DR27" s="82">
        <f t="shared" si="44"/>
        <v>0</v>
      </c>
      <c r="DS27" s="82">
        <f t="shared" si="44"/>
        <v>0</v>
      </c>
      <c r="DT27" s="82">
        <f t="shared" si="44"/>
        <v>0</v>
      </c>
      <c r="DU27" s="82">
        <f t="shared" si="44"/>
        <v>0</v>
      </c>
      <c r="DV27" s="82">
        <f t="shared" si="44"/>
        <v>0</v>
      </c>
      <c r="DW27" s="82">
        <f t="shared" si="44"/>
        <v>0</v>
      </c>
      <c r="DX27" s="82">
        <f t="shared" si="44"/>
        <v>0</v>
      </c>
      <c r="DY27" s="82">
        <f t="shared" si="44"/>
        <v>0</v>
      </c>
      <c r="DZ27" s="82">
        <f t="shared" si="44"/>
        <v>0</v>
      </c>
      <c r="EA27" s="82">
        <f t="shared" si="44"/>
        <v>0</v>
      </c>
      <c r="EB27" s="82">
        <f t="shared" si="44"/>
        <v>0</v>
      </c>
      <c r="EC27" s="82"/>
    </row>
    <row r="28" spans="2:133" outlineLevel="1" x14ac:dyDescent="0.25">
      <c r="C28" s="318" t="s">
        <v>555</v>
      </c>
      <c r="D28" s="125">
        <f>Costs!$J$35</f>
        <v>0</v>
      </c>
      <c r="G28" s="52" t="s">
        <v>215</v>
      </c>
      <c r="H28" s="29"/>
      <c r="J28" s="310">
        <f t="shared" ref="J28:S29" si="45">$D28</f>
        <v>0</v>
      </c>
      <c r="K28" s="310">
        <f t="shared" si="45"/>
        <v>0</v>
      </c>
      <c r="L28" s="310">
        <f t="shared" si="45"/>
        <v>0</v>
      </c>
      <c r="M28" s="310">
        <f t="shared" si="45"/>
        <v>0</v>
      </c>
      <c r="N28" s="310">
        <f t="shared" si="45"/>
        <v>0</v>
      </c>
      <c r="O28" s="310">
        <f t="shared" si="45"/>
        <v>0</v>
      </c>
      <c r="P28" s="310">
        <f t="shared" si="45"/>
        <v>0</v>
      </c>
      <c r="Q28" s="310">
        <f t="shared" si="45"/>
        <v>0</v>
      </c>
      <c r="R28" s="310">
        <f t="shared" si="45"/>
        <v>0</v>
      </c>
      <c r="S28" s="310">
        <f t="shared" si="45"/>
        <v>0</v>
      </c>
      <c r="T28" s="310">
        <f t="shared" ref="T28:AC29" si="46">$D28</f>
        <v>0</v>
      </c>
      <c r="U28" s="310">
        <f t="shared" si="46"/>
        <v>0</v>
      </c>
      <c r="V28" s="310">
        <f t="shared" si="46"/>
        <v>0</v>
      </c>
      <c r="W28" s="310">
        <f t="shared" si="46"/>
        <v>0</v>
      </c>
      <c r="X28" s="310">
        <f t="shared" si="46"/>
        <v>0</v>
      </c>
      <c r="Y28" s="310">
        <f t="shared" si="46"/>
        <v>0</v>
      </c>
      <c r="Z28" s="310">
        <f t="shared" si="46"/>
        <v>0</v>
      </c>
      <c r="AA28" s="310">
        <f t="shared" si="46"/>
        <v>0</v>
      </c>
      <c r="AB28" s="310">
        <f t="shared" si="46"/>
        <v>0</v>
      </c>
      <c r="AC28" s="310">
        <f t="shared" si="46"/>
        <v>0</v>
      </c>
      <c r="AD28" s="310">
        <f t="shared" ref="AD28:AM29" si="47">$D28</f>
        <v>0</v>
      </c>
      <c r="AE28" s="310">
        <f t="shared" si="47"/>
        <v>0</v>
      </c>
      <c r="AF28" s="310">
        <f t="shared" si="47"/>
        <v>0</v>
      </c>
      <c r="AG28" s="310">
        <f t="shared" si="47"/>
        <v>0</v>
      </c>
      <c r="AH28" s="310">
        <f t="shared" si="47"/>
        <v>0</v>
      </c>
      <c r="AI28" s="310">
        <f t="shared" si="47"/>
        <v>0</v>
      </c>
      <c r="AJ28" s="310">
        <f t="shared" si="47"/>
        <v>0</v>
      </c>
      <c r="AK28" s="310">
        <f t="shared" si="47"/>
        <v>0</v>
      </c>
      <c r="AL28" s="310">
        <f t="shared" si="47"/>
        <v>0</v>
      </c>
      <c r="AM28" s="310">
        <f t="shared" si="47"/>
        <v>0</v>
      </c>
      <c r="AN28" s="310">
        <f t="shared" ref="AN28:AW29" si="48">$D28</f>
        <v>0</v>
      </c>
      <c r="AO28" s="310">
        <f t="shared" si="48"/>
        <v>0</v>
      </c>
      <c r="AP28" s="310">
        <f t="shared" si="48"/>
        <v>0</v>
      </c>
      <c r="AQ28" s="310">
        <f t="shared" si="48"/>
        <v>0</v>
      </c>
      <c r="AR28" s="310">
        <f t="shared" si="48"/>
        <v>0</v>
      </c>
      <c r="AS28" s="310">
        <f t="shared" si="48"/>
        <v>0</v>
      </c>
      <c r="AT28" s="310">
        <f t="shared" si="48"/>
        <v>0</v>
      </c>
      <c r="AU28" s="310">
        <f t="shared" si="48"/>
        <v>0</v>
      </c>
      <c r="AV28" s="310">
        <f t="shared" si="48"/>
        <v>0</v>
      </c>
      <c r="AW28" s="310">
        <f t="shared" si="48"/>
        <v>0</v>
      </c>
      <c r="AX28" s="310">
        <f t="shared" ref="AX28:BG29" si="49">$D28</f>
        <v>0</v>
      </c>
      <c r="AY28" s="310">
        <f t="shared" si="49"/>
        <v>0</v>
      </c>
      <c r="AZ28" s="310">
        <f t="shared" si="49"/>
        <v>0</v>
      </c>
      <c r="BA28" s="310">
        <f t="shared" si="49"/>
        <v>0</v>
      </c>
      <c r="BB28" s="310">
        <f t="shared" si="49"/>
        <v>0</v>
      </c>
      <c r="BC28" s="310">
        <f t="shared" si="49"/>
        <v>0</v>
      </c>
      <c r="BD28" s="310">
        <f t="shared" si="49"/>
        <v>0</v>
      </c>
      <c r="BE28" s="310">
        <f t="shared" si="49"/>
        <v>0</v>
      </c>
      <c r="BF28" s="310">
        <f t="shared" si="49"/>
        <v>0</v>
      </c>
      <c r="BG28" s="310">
        <f t="shared" si="49"/>
        <v>0</v>
      </c>
      <c r="BH28" s="310">
        <f t="shared" ref="BH28:BQ29" si="50">$D28</f>
        <v>0</v>
      </c>
      <c r="BI28" s="310">
        <f t="shared" si="50"/>
        <v>0</v>
      </c>
      <c r="BJ28" s="310">
        <f t="shared" si="50"/>
        <v>0</v>
      </c>
      <c r="BK28" s="310">
        <f t="shared" si="50"/>
        <v>0</v>
      </c>
      <c r="BL28" s="310">
        <f t="shared" si="50"/>
        <v>0</v>
      </c>
      <c r="BM28" s="310">
        <f t="shared" si="50"/>
        <v>0</v>
      </c>
      <c r="BN28" s="310">
        <f t="shared" si="50"/>
        <v>0</v>
      </c>
      <c r="BO28" s="310">
        <f t="shared" si="50"/>
        <v>0</v>
      </c>
      <c r="BP28" s="310">
        <f t="shared" si="50"/>
        <v>0</v>
      </c>
      <c r="BQ28" s="310">
        <f t="shared" si="50"/>
        <v>0</v>
      </c>
      <c r="BR28" s="310">
        <f t="shared" ref="BR28:CA29" si="51">$D28</f>
        <v>0</v>
      </c>
      <c r="BS28" s="310">
        <f t="shared" si="51"/>
        <v>0</v>
      </c>
      <c r="BT28" s="310">
        <f t="shared" si="51"/>
        <v>0</v>
      </c>
      <c r="BU28" s="310">
        <f t="shared" si="51"/>
        <v>0</v>
      </c>
      <c r="BV28" s="310">
        <f t="shared" si="51"/>
        <v>0</v>
      </c>
      <c r="BW28" s="310">
        <f t="shared" si="51"/>
        <v>0</v>
      </c>
      <c r="BX28" s="310">
        <f t="shared" si="51"/>
        <v>0</v>
      </c>
      <c r="BY28" s="310">
        <f t="shared" si="51"/>
        <v>0</v>
      </c>
      <c r="BZ28" s="310">
        <f t="shared" si="51"/>
        <v>0</v>
      </c>
      <c r="CA28" s="310">
        <f t="shared" si="51"/>
        <v>0</v>
      </c>
      <c r="CB28" s="310">
        <f t="shared" ref="CB28:CK29" si="52">$D28</f>
        <v>0</v>
      </c>
      <c r="CC28" s="310">
        <f t="shared" si="52"/>
        <v>0</v>
      </c>
      <c r="CD28" s="310">
        <f t="shared" si="52"/>
        <v>0</v>
      </c>
      <c r="CE28" s="310">
        <f t="shared" si="52"/>
        <v>0</v>
      </c>
      <c r="CF28" s="310">
        <f t="shared" si="52"/>
        <v>0</v>
      </c>
      <c r="CG28" s="310">
        <f t="shared" si="52"/>
        <v>0</v>
      </c>
      <c r="CH28" s="310">
        <f t="shared" si="52"/>
        <v>0</v>
      </c>
      <c r="CI28" s="310">
        <f t="shared" si="52"/>
        <v>0</v>
      </c>
      <c r="CJ28" s="310">
        <f t="shared" si="52"/>
        <v>0</v>
      </c>
      <c r="CK28" s="310">
        <f t="shared" si="52"/>
        <v>0</v>
      </c>
      <c r="CL28" s="310">
        <f t="shared" ref="CL28:CU29" si="53">$D28</f>
        <v>0</v>
      </c>
      <c r="CM28" s="310">
        <f t="shared" si="53"/>
        <v>0</v>
      </c>
      <c r="CN28" s="310">
        <f t="shared" si="53"/>
        <v>0</v>
      </c>
      <c r="CO28" s="310">
        <f t="shared" si="53"/>
        <v>0</v>
      </c>
      <c r="CP28" s="310">
        <f t="shared" si="53"/>
        <v>0</v>
      </c>
      <c r="CQ28" s="310">
        <f t="shared" si="53"/>
        <v>0</v>
      </c>
      <c r="CR28" s="310">
        <f t="shared" si="53"/>
        <v>0</v>
      </c>
      <c r="CS28" s="310">
        <f t="shared" si="53"/>
        <v>0</v>
      </c>
      <c r="CT28" s="310">
        <f t="shared" si="53"/>
        <v>0</v>
      </c>
      <c r="CU28" s="310">
        <f t="shared" si="53"/>
        <v>0</v>
      </c>
      <c r="CV28" s="310">
        <f t="shared" ref="CV28:DE29" si="54">$D28</f>
        <v>0</v>
      </c>
      <c r="CW28" s="310">
        <f t="shared" si="54"/>
        <v>0</v>
      </c>
      <c r="CX28" s="310">
        <f t="shared" si="54"/>
        <v>0</v>
      </c>
      <c r="CY28" s="310">
        <f t="shared" si="54"/>
        <v>0</v>
      </c>
      <c r="CZ28" s="310">
        <f t="shared" si="54"/>
        <v>0</v>
      </c>
      <c r="DA28" s="310">
        <f t="shared" si="54"/>
        <v>0</v>
      </c>
      <c r="DB28" s="310">
        <f t="shared" si="54"/>
        <v>0</v>
      </c>
      <c r="DC28" s="310">
        <f t="shared" si="54"/>
        <v>0</v>
      </c>
      <c r="DD28" s="310">
        <f t="shared" si="54"/>
        <v>0</v>
      </c>
      <c r="DE28" s="310">
        <f t="shared" si="54"/>
        <v>0</v>
      </c>
      <c r="DF28" s="310">
        <f t="shared" ref="DF28:DO29" si="55">$D28</f>
        <v>0</v>
      </c>
      <c r="DG28" s="310">
        <f t="shared" si="55"/>
        <v>0</v>
      </c>
      <c r="DH28" s="310">
        <f t="shared" si="55"/>
        <v>0</v>
      </c>
      <c r="DI28" s="310">
        <f t="shared" si="55"/>
        <v>0</v>
      </c>
      <c r="DJ28" s="310">
        <f t="shared" si="55"/>
        <v>0</v>
      </c>
      <c r="DK28" s="310">
        <f t="shared" si="55"/>
        <v>0</v>
      </c>
      <c r="DL28" s="310">
        <f t="shared" si="55"/>
        <v>0</v>
      </c>
      <c r="DM28" s="310">
        <f t="shared" si="55"/>
        <v>0</v>
      </c>
      <c r="DN28" s="310">
        <f t="shared" si="55"/>
        <v>0</v>
      </c>
      <c r="DO28" s="310">
        <f t="shared" si="55"/>
        <v>0</v>
      </c>
      <c r="DP28" s="310">
        <f t="shared" ref="DP28:EB29" si="56">$D28</f>
        <v>0</v>
      </c>
      <c r="DQ28" s="310">
        <f t="shared" si="56"/>
        <v>0</v>
      </c>
      <c r="DR28" s="310">
        <f t="shared" si="56"/>
        <v>0</v>
      </c>
      <c r="DS28" s="310">
        <f t="shared" si="56"/>
        <v>0</v>
      </c>
      <c r="DT28" s="310">
        <f t="shared" si="56"/>
        <v>0</v>
      </c>
      <c r="DU28" s="310">
        <f t="shared" si="56"/>
        <v>0</v>
      </c>
      <c r="DV28" s="310">
        <f t="shared" si="56"/>
        <v>0</v>
      </c>
      <c r="DW28" s="310">
        <f t="shared" si="56"/>
        <v>0</v>
      </c>
      <c r="DX28" s="310">
        <f t="shared" si="56"/>
        <v>0</v>
      </c>
      <c r="DY28" s="310">
        <f t="shared" si="56"/>
        <v>0</v>
      </c>
      <c r="DZ28" s="310">
        <f t="shared" si="56"/>
        <v>0</v>
      </c>
      <c r="EA28" s="310">
        <f t="shared" si="56"/>
        <v>0</v>
      </c>
      <c r="EB28" s="310">
        <f t="shared" si="56"/>
        <v>0</v>
      </c>
    </row>
    <row r="29" spans="2:133" outlineLevel="1" x14ac:dyDescent="0.25">
      <c r="C29" s="318" t="s">
        <v>556</v>
      </c>
      <c r="D29" s="125">
        <f>Costs!$J$36</f>
        <v>5.6018850149566139E-2</v>
      </c>
      <c r="G29" s="52" t="s">
        <v>215</v>
      </c>
      <c r="H29" s="29"/>
      <c r="J29" s="310">
        <f t="shared" si="45"/>
        <v>5.6018850149566139E-2</v>
      </c>
      <c r="K29" s="310">
        <f t="shared" si="45"/>
        <v>5.6018850149566139E-2</v>
      </c>
      <c r="L29" s="310">
        <f t="shared" si="45"/>
        <v>5.6018850149566139E-2</v>
      </c>
      <c r="M29" s="310">
        <f t="shared" si="45"/>
        <v>5.6018850149566139E-2</v>
      </c>
      <c r="N29" s="310">
        <f t="shared" si="45"/>
        <v>5.6018850149566139E-2</v>
      </c>
      <c r="O29" s="310">
        <f t="shared" si="45"/>
        <v>5.6018850149566139E-2</v>
      </c>
      <c r="P29" s="310">
        <f t="shared" si="45"/>
        <v>5.6018850149566139E-2</v>
      </c>
      <c r="Q29" s="310">
        <f t="shared" si="45"/>
        <v>5.6018850149566139E-2</v>
      </c>
      <c r="R29" s="310">
        <f t="shared" si="45"/>
        <v>5.6018850149566139E-2</v>
      </c>
      <c r="S29" s="310">
        <f t="shared" si="45"/>
        <v>5.6018850149566139E-2</v>
      </c>
      <c r="T29" s="310">
        <f t="shared" si="46"/>
        <v>5.6018850149566139E-2</v>
      </c>
      <c r="U29" s="310">
        <f t="shared" si="46"/>
        <v>5.6018850149566139E-2</v>
      </c>
      <c r="V29" s="310">
        <f t="shared" si="46"/>
        <v>5.6018850149566139E-2</v>
      </c>
      <c r="W29" s="310">
        <f t="shared" si="46"/>
        <v>5.6018850149566139E-2</v>
      </c>
      <c r="X29" s="310">
        <f t="shared" si="46"/>
        <v>5.6018850149566139E-2</v>
      </c>
      <c r="Y29" s="310">
        <f t="shared" si="46"/>
        <v>5.6018850149566139E-2</v>
      </c>
      <c r="Z29" s="310">
        <f t="shared" si="46"/>
        <v>5.6018850149566139E-2</v>
      </c>
      <c r="AA29" s="310">
        <f t="shared" si="46"/>
        <v>5.6018850149566139E-2</v>
      </c>
      <c r="AB29" s="310">
        <f t="shared" si="46"/>
        <v>5.6018850149566139E-2</v>
      </c>
      <c r="AC29" s="310">
        <f t="shared" si="46"/>
        <v>5.6018850149566139E-2</v>
      </c>
      <c r="AD29" s="310">
        <f t="shared" si="47"/>
        <v>5.6018850149566139E-2</v>
      </c>
      <c r="AE29" s="310">
        <f t="shared" si="47"/>
        <v>5.6018850149566139E-2</v>
      </c>
      <c r="AF29" s="310">
        <f t="shared" si="47"/>
        <v>5.6018850149566139E-2</v>
      </c>
      <c r="AG29" s="310">
        <f t="shared" si="47"/>
        <v>5.6018850149566139E-2</v>
      </c>
      <c r="AH29" s="310">
        <f t="shared" si="47"/>
        <v>5.6018850149566139E-2</v>
      </c>
      <c r="AI29" s="310">
        <f t="shared" si="47"/>
        <v>5.6018850149566139E-2</v>
      </c>
      <c r="AJ29" s="310">
        <f t="shared" si="47"/>
        <v>5.6018850149566139E-2</v>
      </c>
      <c r="AK29" s="310">
        <f t="shared" si="47"/>
        <v>5.6018850149566139E-2</v>
      </c>
      <c r="AL29" s="310">
        <f t="shared" si="47"/>
        <v>5.6018850149566139E-2</v>
      </c>
      <c r="AM29" s="310">
        <f t="shared" si="47"/>
        <v>5.6018850149566139E-2</v>
      </c>
      <c r="AN29" s="310">
        <f t="shared" si="48"/>
        <v>5.6018850149566139E-2</v>
      </c>
      <c r="AO29" s="310">
        <f t="shared" si="48"/>
        <v>5.6018850149566139E-2</v>
      </c>
      <c r="AP29" s="310">
        <f t="shared" si="48"/>
        <v>5.6018850149566139E-2</v>
      </c>
      <c r="AQ29" s="310">
        <f t="shared" si="48"/>
        <v>5.6018850149566139E-2</v>
      </c>
      <c r="AR29" s="310">
        <f t="shared" si="48"/>
        <v>5.6018850149566139E-2</v>
      </c>
      <c r="AS29" s="310">
        <f t="shared" si="48"/>
        <v>5.6018850149566139E-2</v>
      </c>
      <c r="AT29" s="310">
        <f t="shared" si="48"/>
        <v>5.6018850149566139E-2</v>
      </c>
      <c r="AU29" s="310">
        <f t="shared" si="48"/>
        <v>5.6018850149566139E-2</v>
      </c>
      <c r="AV29" s="310">
        <f t="shared" si="48"/>
        <v>5.6018850149566139E-2</v>
      </c>
      <c r="AW29" s="310">
        <f t="shared" si="48"/>
        <v>5.6018850149566139E-2</v>
      </c>
      <c r="AX29" s="310">
        <f t="shared" si="49"/>
        <v>5.6018850149566139E-2</v>
      </c>
      <c r="AY29" s="310">
        <f t="shared" si="49"/>
        <v>5.6018850149566139E-2</v>
      </c>
      <c r="AZ29" s="310">
        <f t="shared" si="49"/>
        <v>5.6018850149566139E-2</v>
      </c>
      <c r="BA29" s="310">
        <f t="shared" si="49"/>
        <v>5.6018850149566139E-2</v>
      </c>
      <c r="BB29" s="310">
        <f t="shared" si="49"/>
        <v>5.6018850149566139E-2</v>
      </c>
      <c r="BC29" s="310">
        <f t="shared" si="49"/>
        <v>5.6018850149566139E-2</v>
      </c>
      <c r="BD29" s="310">
        <f t="shared" si="49"/>
        <v>5.6018850149566139E-2</v>
      </c>
      <c r="BE29" s="310">
        <f t="shared" si="49"/>
        <v>5.6018850149566139E-2</v>
      </c>
      <c r="BF29" s="310">
        <f t="shared" si="49"/>
        <v>5.6018850149566139E-2</v>
      </c>
      <c r="BG29" s="310">
        <f t="shared" si="49"/>
        <v>5.6018850149566139E-2</v>
      </c>
      <c r="BH29" s="310">
        <f t="shared" si="50"/>
        <v>5.6018850149566139E-2</v>
      </c>
      <c r="BI29" s="310">
        <f t="shared" si="50"/>
        <v>5.6018850149566139E-2</v>
      </c>
      <c r="BJ29" s="310">
        <f t="shared" si="50"/>
        <v>5.6018850149566139E-2</v>
      </c>
      <c r="BK29" s="310">
        <f t="shared" si="50"/>
        <v>5.6018850149566139E-2</v>
      </c>
      <c r="BL29" s="310">
        <f t="shared" si="50"/>
        <v>5.6018850149566139E-2</v>
      </c>
      <c r="BM29" s="310">
        <f t="shared" si="50"/>
        <v>5.6018850149566139E-2</v>
      </c>
      <c r="BN29" s="310">
        <f t="shared" si="50"/>
        <v>5.6018850149566139E-2</v>
      </c>
      <c r="BO29" s="310">
        <f t="shared" si="50"/>
        <v>5.6018850149566139E-2</v>
      </c>
      <c r="BP29" s="310">
        <f t="shared" si="50"/>
        <v>5.6018850149566139E-2</v>
      </c>
      <c r="BQ29" s="310">
        <f t="shared" si="50"/>
        <v>5.6018850149566139E-2</v>
      </c>
      <c r="BR29" s="310">
        <f t="shared" si="51"/>
        <v>5.6018850149566139E-2</v>
      </c>
      <c r="BS29" s="310">
        <f t="shared" si="51"/>
        <v>5.6018850149566139E-2</v>
      </c>
      <c r="BT29" s="310">
        <f t="shared" si="51"/>
        <v>5.6018850149566139E-2</v>
      </c>
      <c r="BU29" s="310">
        <f t="shared" si="51"/>
        <v>5.6018850149566139E-2</v>
      </c>
      <c r="BV29" s="310">
        <f t="shared" si="51"/>
        <v>5.6018850149566139E-2</v>
      </c>
      <c r="BW29" s="310">
        <f t="shared" si="51"/>
        <v>5.6018850149566139E-2</v>
      </c>
      <c r="BX29" s="310">
        <f t="shared" si="51"/>
        <v>5.6018850149566139E-2</v>
      </c>
      <c r="BY29" s="310">
        <f t="shared" si="51"/>
        <v>5.6018850149566139E-2</v>
      </c>
      <c r="BZ29" s="310">
        <f t="shared" si="51"/>
        <v>5.6018850149566139E-2</v>
      </c>
      <c r="CA29" s="310">
        <f t="shared" si="51"/>
        <v>5.6018850149566139E-2</v>
      </c>
      <c r="CB29" s="310">
        <f t="shared" si="52"/>
        <v>5.6018850149566139E-2</v>
      </c>
      <c r="CC29" s="310">
        <f t="shared" si="52"/>
        <v>5.6018850149566139E-2</v>
      </c>
      <c r="CD29" s="310">
        <f t="shared" si="52"/>
        <v>5.6018850149566139E-2</v>
      </c>
      <c r="CE29" s="310">
        <f t="shared" si="52"/>
        <v>5.6018850149566139E-2</v>
      </c>
      <c r="CF29" s="310">
        <f t="shared" si="52"/>
        <v>5.6018850149566139E-2</v>
      </c>
      <c r="CG29" s="310">
        <f t="shared" si="52"/>
        <v>5.6018850149566139E-2</v>
      </c>
      <c r="CH29" s="310">
        <f t="shared" si="52"/>
        <v>5.6018850149566139E-2</v>
      </c>
      <c r="CI29" s="310">
        <f t="shared" si="52"/>
        <v>5.6018850149566139E-2</v>
      </c>
      <c r="CJ29" s="310">
        <f t="shared" si="52"/>
        <v>5.6018850149566139E-2</v>
      </c>
      <c r="CK29" s="310">
        <f t="shared" si="52"/>
        <v>5.6018850149566139E-2</v>
      </c>
      <c r="CL29" s="310">
        <f t="shared" si="53"/>
        <v>5.6018850149566139E-2</v>
      </c>
      <c r="CM29" s="310">
        <f t="shared" si="53"/>
        <v>5.6018850149566139E-2</v>
      </c>
      <c r="CN29" s="310">
        <f t="shared" si="53"/>
        <v>5.6018850149566139E-2</v>
      </c>
      <c r="CO29" s="310">
        <f t="shared" si="53"/>
        <v>5.6018850149566139E-2</v>
      </c>
      <c r="CP29" s="310">
        <f t="shared" si="53"/>
        <v>5.6018850149566139E-2</v>
      </c>
      <c r="CQ29" s="310">
        <f t="shared" si="53"/>
        <v>5.6018850149566139E-2</v>
      </c>
      <c r="CR29" s="310">
        <f t="shared" si="53"/>
        <v>5.6018850149566139E-2</v>
      </c>
      <c r="CS29" s="310">
        <f t="shared" si="53"/>
        <v>5.6018850149566139E-2</v>
      </c>
      <c r="CT29" s="310">
        <f t="shared" si="53"/>
        <v>5.6018850149566139E-2</v>
      </c>
      <c r="CU29" s="310">
        <f t="shared" si="53"/>
        <v>5.6018850149566139E-2</v>
      </c>
      <c r="CV29" s="310">
        <f t="shared" si="54"/>
        <v>5.6018850149566139E-2</v>
      </c>
      <c r="CW29" s="310">
        <f t="shared" si="54"/>
        <v>5.6018850149566139E-2</v>
      </c>
      <c r="CX29" s="310">
        <f t="shared" si="54"/>
        <v>5.6018850149566139E-2</v>
      </c>
      <c r="CY29" s="310">
        <f t="shared" si="54"/>
        <v>5.6018850149566139E-2</v>
      </c>
      <c r="CZ29" s="310">
        <f t="shared" si="54"/>
        <v>5.6018850149566139E-2</v>
      </c>
      <c r="DA29" s="310">
        <f t="shared" si="54"/>
        <v>5.6018850149566139E-2</v>
      </c>
      <c r="DB29" s="310">
        <f t="shared" si="54"/>
        <v>5.6018850149566139E-2</v>
      </c>
      <c r="DC29" s="310">
        <f t="shared" si="54"/>
        <v>5.6018850149566139E-2</v>
      </c>
      <c r="DD29" s="310">
        <f t="shared" si="54"/>
        <v>5.6018850149566139E-2</v>
      </c>
      <c r="DE29" s="310">
        <f t="shared" si="54"/>
        <v>5.6018850149566139E-2</v>
      </c>
      <c r="DF29" s="310">
        <f t="shared" si="55"/>
        <v>5.6018850149566139E-2</v>
      </c>
      <c r="DG29" s="310">
        <f t="shared" si="55"/>
        <v>5.6018850149566139E-2</v>
      </c>
      <c r="DH29" s="310">
        <f t="shared" si="55"/>
        <v>5.6018850149566139E-2</v>
      </c>
      <c r="DI29" s="310">
        <f t="shared" si="55"/>
        <v>5.6018850149566139E-2</v>
      </c>
      <c r="DJ29" s="310">
        <f t="shared" si="55"/>
        <v>5.6018850149566139E-2</v>
      </c>
      <c r="DK29" s="310">
        <f t="shared" si="55"/>
        <v>5.6018850149566139E-2</v>
      </c>
      <c r="DL29" s="310">
        <f t="shared" si="55"/>
        <v>5.6018850149566139E-2</v>
      </c>
      <c r="DM29" s="310">
        <f t="shared" si="55"/>
        <v>5.6018850149566139E-2</v>
      </c>
      <c r="DN29" s="310">
        <f t="shared" si="55"/>
        <v>5.6018850149566139E-2</v>
      </c>
      <c r="DO29" s="310">
        <f t="shared" si="55"/>
        <v>5.6018850149566139E-2</v>
      </c>
      <c r="DP29" s="310">
        <f t="shared" si="56"/>
        <v>5.6018850149566139E-2</v>
      </c>
      <c r="DQ29" s="310">
        <f t="shared" si="56"/>
        <v>5.6018850149566139E-2</v>
      </c>
      <c r="DR29" s="310">
        <f t="shared" si="56"/>
        <v>5.6018850149566139E-2</v>
      </c>
      <c r="DS29" s="310">
        <f t="shared" si="56"/>
        <v>5.6018850149566139E-2</v>
      </c>
      <c r="DT29" s="310">
        <f t="shared" si="56"/>
        <v>5.6018850149566139E-2</v>
      </c>
      <c r="DU29" s="310">
        <f t="shared" si="56"/>
        <v>5.6018850149566139E-2</v>
      </c>
      <c r="DV29" s="310">
        <f t="shared" si="56"/>
        <v>5.6018850149566139E-2</v>
      </c>
      <c r="DW29" s="310">
        <f t="shared" si="56"/>
        <v>5.6018850149566139E-2</v>
      </c>
      <c r="DX29" s="310">
        <f t="shared" si="56"/>
        <v>5.6018850149566139E-2</v>
      </c>
      <c r="DY29" s="310">
        <f t="shared" si="56"/>
        <v>5.6018850149566139E-2</v>
      </c>
      <c r="DZ29" s="310">
        <f t="shared" si="56"/>
        <v>5.6018850149566139E-2</v>
      </c>
      <c r="EA29" s="310">
        <f t="shared" si="56"/>
        <v>5.6018850149566139E-2</v>
      </c>
      <c r="EB29" s="310">
        <f t="shared" si="56"/>
        <v>5.6018850149566139E-2</v>
      </c>
    </row>
    <row r="30" spans="2:133" outlineLevel="1" x14ac:dyDescent="0.25">
      <c r="C30" s="332" t="s">
        <v>559</v>
      </c>
      <c r="D30" s="16">
        <f>Costs!$J$24*Costs!$J$30</f>
        <v>1950624.6505997998</v>
      </c>
      <c r="G30" s="52" t="s">
        <v>553</v>
      </c>
      <c r="H30" s="29"/>
      <c r="J30" s="82">
        <f t="shared" ref="J30:AO30" si="57">IF(J$7=EOMONTH($D$27,0),$D30,I32)</f>
        <v>1950624.6505997998</v>
      </c>
      <c r="K30" s="82">
        <f t="shared" si="57"/>
        <v>1841352.9005997998</v>
      </c>
      <c r="L30" s="82">
        <f t="shared" si="57"/>
        <v>1841352.9005997998</v>
      </c>
      <c r="M30" s="82">
        <f t="shared" si="57"/>
        <v>1841352.9005997998</v>
      </c>
      <c r="N30" s="82">
        <f t="shared" si="57"/>
        <v>1841352.9005997998</v>
      </c>
      <c r="O30" s="82">
        <f t="shared" si="57"/>
        <v>1841352.9005997998</v>
      </c>
      <c r="P30" s="82">
        <f t="shared" si="57"/>
        <v>1841352.9005997998</v>
      </c>
      <c r="Q30" s="82">
        <f t="shared" si="57"/>
        <v>1841352.9005997998</v>
      </c>
      <c r="R30" s="82">
        <f t="shared" si="57"/>
        <v>1841352.9005997998</v>
      </c>
      <c r="S30" s="82">
        <f t="shared" si="57"/>
        <v>1841352.9005997998</v>
      </c>
      <c r="T30" s="82">
        <f t="shared" si="57"/>
        <v>1841352.9005997998</v>
      </c>
      <c r="U30" s="82">
        <f t="shared" si="57"/>
        <v>1841352.9005997998</v>
      </c>
      <c r="V30" s="82">
        <f t="shared" si="57"/>
        <v>1841352.9005997998</v>
      </c>
      <c r="W30" s="82">
        <f t="shared" si="57"/>
        <v>1738202.4283886307</v>
      </c>
      <c r="X30" s="82">
        <f t="shared" si="57"/>
        <v>1738202.4283886307</v>
      </c>
      <c r="Y30" s="82">
        <f t="shared" si="57"/>
        <v>1738202.4283886307</v>
      </c>
      <c r="Z30" s="82">
        <f t="shared" si="57"/>
        <v>1738202.4283886307</v>
      </c>
      <c r="AA30" s="82">
        <f t="shared" si="57"/>
        <v>1738202.4283886307</v>
      </c>
      <c r="AB30" s="82">
        <f t="shared" si="57"/>
        <v>1738202.4283886307</v>
      </c>
      <c r="AC30" s="82">
        <f t="shared" si="57"/>
        <v>1738202.4283886307</v>
      </c>
      <c r="AD30" s="82">
        <f t="shared" si="57"/>
        <v>1738202.4283886307</v>
      </c>
      <c r="AE30" s="82">
        <f t="shared" si="57"/>
        <v>1738202.4283886307</v>
      </c>
      <c r="AF30" s="82">
        <f t="shared" si="57"/>
        <v>1738202.4283886307</v>
      </c>
      <c r="AG30" s="82">
        <f t="shared" si="57"/>
        <v>1738202.4283886307</v>
      </c>
      <c r="AH30" s="82">
        <f t="shared" si="57"/>
        <v>1738202.4283886307</v>
      </c>
      <c r="AI30" s="82">
        <f t="shared" si="57"/>
        <v>1738202.4283886307</v>
      </c>
      <c r="AJ30" s="82">
        <f t="shared" si="57"/>
        <v>1738202.4283886307</v>
      </c>
      <c r="AK30" s="82">
        <f t="shared" si="57"/>
        <v>1738202.4283886307</v>
      </c>
      <c r="AL30" s="82">
        <f t="shared" si="57"/>
        <v>1738202.4283886307</v>
      </c>
      <c r="AM30" s="82">
        <f t="shared" si="57"/>
        <v>1738202.4283886307</v>
      </c>
      <c r="AN30" s="82">
        <f t="shared" si="57"/>
        <v>1738202.4283886307</v>
      </c>
      <c r="AO30" s="82">
        <f t="shared" si="57"/>
        <v>1738202.4283886307</v>
      </c>
      <c r="AP30" s="82">
        <f t="shared" ref="AP30:BU30" si="58">IF(AP$7=EOMONTH($D$27,0),$D30,AO32)</f>
        <v>1738202.4283886307</v>
      </c>
      <c r="AQ30" s="82">
        <f t="shared" si="58"/>
        <v>1738202.4283886307</v>
      </c>
      <c r="AR30" s="82">
        <f t="shared" si="58"/>
        <v>1738202.4283886307</v>
      </c>
      <c r="AS30" s="82">
        <f t="shared" si="58"/>
        <v>1738202.4283886307</v>
      </c>
      <c r="AT30" s="82">
        <f t="shared" si="58"/>
        <v>1738202.4283886307</v>
      </c>
      <c r="AU30" s="82">
        <f t="shared" si="58"/>
        <v>1738202.4283886307</v>
      </c>
      <c r="AV30" s="82">
        <f t="shared" si="58"/>
        <v>1738202.4283886307</v>
      </c>
      <c r="AW30" s="82">
        <f t="shared" si="58"/>
        <v>1738202.4283886307</v>
      </c>
      <c r="AX30" s="82">
        <f t="shared" si="58"/>
        <v>1738202.4283886307</v>
      </c>
      <c r="AY30" s="82">
        <f t="shared" si="58"/>
        <v>1738202.4283886307</v>
      </c>
      <c r="AZ30" s="82">
        <f t="shared" si="58"/>
        <v>1738202.4283886307</v>
      </c>
      <c r="BA30" s="82">
        <f t="shared" si="58"/>
        <v>1738202.4283886307</v>
      </c>
      <c r="BB30" s="82">
        <f t="shared" si="58"/>
        <v>1738202.4283886307</v>
      </c>
      <c r="BC30" s="82">
        <f t="shared" si="58"/>
        <v>1738202.4283886307</v>
      </c>
      <c r="BD30" s="82">
        <f t="shared" si="58"/>
        <v>1738202.4283886307</v>
      </c>
      <c r="BE30" s="82">
        <f t="shared" si="58"/>
        <v>1738202.4283886307</v>
      </c>
      <c r="BF30" s="82">
        <f t="shared" si="58"/>
        <v>1738202.4283886307</v>
      </c>
      <c r="BG30" s="82">
        <f t="shared" si="58"/>
        <v>1738202.4283886307</v>
      </c>
      <c r="BH30" s="82">
        <f t="shared" si="58"/>
        <v>1738202.4283886307</v>
      </c>
      <c r="BI30" s="82">
        <f t="shared" si="58"/>
        <v>1738202.4283886307</v>
      </c>
      <c r="BJ30" s="82">
        <f t="shared" si="58"/>
        <v>1738202.4283886307</v>
      </c>
      <c r="BK30" s="82">
        <f t="shared" si="58"/>
        <v>1738202.4283886307</v>
      </c>
      <c r="BL30" s="82">
        <f t="shared" si="58"/>
        <v>1738202.4283886307</v>
      </c>
      <c r="BM30" s="82">
        <f t="shared" si="58"/>
        <v>1738202.4283886307</v>
      </c>
      <c r="BN30" s="82">
        <f t="shared" si="58"/>
        <v>1738202.4283886307</v>
      </c>
      <c r="BO30" s="82">
        <f t="shared" si="58"/>
        <v>1738202.4283886307</v>
      </c>
      <c r="BP30" s="82">
        <f t="shared" si="58"/>
        <v>1738202.4283886307</v>
      </c>
      <c r="BQ30" s="82">
        <f t="shared" si="58"/>
        <v>1738202.4283886307</v>
      </c>
      <c r="BR30" s="82">
        <f t="shared" si="58"/>
        <v>1738202.4283886307</v>
      </c>
      <c r="BS30" s="82">
        <f t="shared" si="58"/>
        <v>1738202.4283886307</v>
      </c>
      <c r="BT30" s="82">
        <f t="shared" si="58"/>
        <v>1738202.4283886307</v>
      </c>
      <c r="BU30" s="82">
        <f t="shared" si="58"/>
        <v>1738202.4283886307</v>
      </c>
      <c r="BV30" s="82">
        <f t="shared" ref="BV30:DA30" si="59">IF(BV$7=EOMONTH($D$27,0),$D30,BU32)</f>
        <v>1738202.4283886307</v>
      </c>
      <c r="BW30" s="82">
        <f t="shared" si="59"/>
        <v>1738202.4283886307</v>
      </c>
      <c r="BX30" s="82">
        <f t="shared" si="59"/>
        <v>1738202.4283886307</v>
      </c>
      <c r="BY30" s="82">
        <f t="shared" si="59"/>
        <v>1738202.4283886307</v>
      </c>
      <c r="BZ30" s="82">
        <f t="shared" si="59"/>
        <v>1738202.4283886307</v>
      </c>
      <c r="CA30" s="82">
        <f t="shared" si="59"/>
        <v>1738202.4283886307</v>
      </c>
      <c r="CB30" s="82">
        <f t="shared" si="59"/>
        <v>1738202.4283886307</v>
      </c>
      <c r="CC30" s="82">
        <f t="shared" si="59"/>
        <v>1738202.4283886307</v>
      </c>
      <c r="CD30" s="82">
        <f t="shared" si="59"/>
        <v>1738202.4283886307</v>
      </c>
      <c r="CE30" s="82">
        <f t="shared" si="59"/>
        <v>1738202.4283886307</v>
      </c>
      <c r="CF30" s="82">
        <f t="shared" si="59"/>
        <v>1738202.4283886307</v>
      </c>
      <c r="CG30" s="82">
        <f t="shared" si="59"/>
        <v>1738202.4283886307</v>
      </c>
      <c r="CH30" s="82">
        <f t="shared" si="59"/>
        <v>1738202.4283886307</v>
      </c>
      <c r="CI30" s="82">
        <f t="shared" si="59"/>
        <v>1738202.4283886307</v>
      </c>
      <c r="CJ30" s="82">
        <f t="shared" si="59"/>
        <v>1738202.4283886307</v>
      </c>
      <c r="CK30" s="82">
        <f t="shared" si="59"/>
        <v>1738202.4283886307</v>
      </c>
      <c r="CL30" s="82">
        <f t="shared" si="59"/>
        <v>1738202.4283886307</v>
      </c>
      <c r="CM30" s="82">
        <f t="shared" si="59"/>
        <v>1738202.4283886307</v>
      </c>
      <c r="CN30" s="82">
        <f t="shared" si="59"/>
        <v>1738202.4283886307</v>
      </c>
      <c r="CO30" s="82">
        <f t="shared" si="59"/>
        <v>1738202.4283886307</v>
      </c>
      <c r="CP30" s="82">
        <f t="shared" si="59"/>
        <v>1738202.4283886307</v>
      </c>
      <c r="CQ30" s="82">
        <f t="shared" si="59"/>
        <v>1738202.4283886307</v>
      </c>
      <c r="CR30" s="82">
        <f t="shared" si="59"/>
        <v>1738202.4283886307</v>
      </c>
      <c r="CS30" s="82">
        <f t="shared" si="59"/>
        <v>1738202.4283886307</v>
      </c>
      <c r="CT30" s="82">
        <f t="shared" si="59"/>
        <v>1738202.4283886307</v>
      </c>
      <c r="CU30" s="82">
        <f t="shared" si="59"/>
        <v>1738202.4283886307</v>
      </c>
      <c r="CV30" s="82">
        <f t="shared" si="59"/>
        <v>1738202.4283886307</v>
      </c>
      <c r="CW30" s="82">
        <f t="shared" si="59"/>
        <v>1738202.4283886307</v>
      </c>
      <c r="CX30" s="82">
        <f t="shared" si="59"/>
        <v>1738202.4283886307</v>
      </c>
      <c r="CY30" s="82">
        <f t="shared" si="59"/>
        <v>1738202.4283886307</v>
      </c>
      <c r="CZ30" s="82">
        <f t="shared" si="59"/>
        <v>1738202.4283886307</v>
      </c>
      <c r="DA30" s="82">
        <f t="shared" si="59"/>
        <v>1738202.4283886307</v>
      </c>
      <c r="DB30" s="82">
        <f t="shared" ref="DB30:EB30" si="60">IF(DB$7=EOMONTH($D$27,0),$D30,DA32)</f>
        <v>1738202.4283886307</v>
      </c>
      <c r="DC30" s="82">
        <f t="shared" si="60"/>
        <v>1738202.4283886307</v>
      </c>
      <c r="DD30" s="82">
        <f t="shared" si="60"/>
        <v>1738202.4283886307</v>
      </c>
      <c r="DE30" s="82">
        <f t="shared" si="60"/>
        <v>1738202.4283886307</v>
      </c>
      <c r="DF30" s="82">
        <f t="shared" si="60"/>
        <v>1738202.4283886307</v>
      </c>
      <c r="DG30" s="82">
        <f t="shared" si="60"/>
        <v>1738202.4283886307</v>
      </c>
      <c r="DH30" s="82">
        <f t="shared" si="60"/>
        <v>1738202.4283886307</v>
      </c>
      <c r="DI30" s="82">
        <f t="shared" si="60"/>
        <v>1738202.4283886307</v>
      </c>
      <c r="DJ30" s="82">
        <f t="shared" si="60"/>
        <v>1738202.4283886307</v>
      </c>
      <c r="DK30" s="82">
        <f t="shared" si="60"/>
        <v>1738202.4283886307</v>
      </c>
      <c r="DL30" s="82">
        <f t="shared" si="60"/>
        <v>1738202.4283886307</v>
      </c>
      <c r="DM30" s="82">
        <f t="shared" si="60"/>
        <v>1738202.4283886307</v>
      </c>
      <c r="DN30" s="82">
        <f t="shared" si="60"/>
        <v>1738202.4283886307</v>
      </c>
      <c r="DO30" s="82">
        <f t="shared" si="60"/>
        <v>1738202.4283886307</v>
      </c>
      <c r="DP30" s="82">
        <f t="shared" si="60"/>
        <v>1738202.4283886307</v>
      </c>
      <c r="DQ30" s="82">
        <f t="shared" si="60"/>
        <v>1738202.4283886307</v>
      </c>
      <c r="DR30" s="82">
        <f t="shared" si="60"/>
        <v>1738202.4283886307</v>
      </c>
      <c r="DS30" s="82">
        <f t="shared" si="60"/>
        <v>1738202.4283886307</v>
      </c>
      <c r="DT30" s="82">
        <f t="shared" si="60"/>
        <v>1738202.4283886307</v>
      </c>
      <c r="DU30" s="82">
        <f t="shared" si="60"/>
        <v>1738202.4283886307</v>
      </c>
      <c r="DV30" s="82">
        <f t="shared" si="60"/>
        <v>1738202.4283886307</v>
      </c>
      <c r="DW30" s="82">
        <f t="shared" si="60"/>
        <v>1738202.4283886307</v>
      </c>
      <c r="DX30" s="82">
        <f t="shared" si="60"/>
        <v>1738202.4283886307</v>
      </c>
      <c r="DY30" s="82">
        <f t="shared" si="60"/>
        <v>1738202.4283886307</v>
      </c>
      <c r="DZ30" s="82">
        <f t="shared" si="60"/>
        <v>1738202.4283886307</v>
      </c>
      <c r="EA30" s="82">
        <f t="shared" si="60"/>
        <v>1738202.4283886307</v>
      </c>
      <c r="EB30" s="82">
        <f t="shared" si="60"/>
        <v>1738202.4283886307</v>
      </c>
      <c r="EC30" s="82"/>
    </row>
    <row r="31" spans="2:133" outlineLevel="1" x14ac:dyDescent="0.25">
      <c r="C31" s="333" t="s">
        <v>558</v>
      </c>
      <c r="G31" s="52" t="s">
        <v>553</v>
      </c>
      <c r="H31" s="46">
        <f t="shared" ref="H31" si="61">SUM(J31:EB31)</f>
        <v>212422.22221116914</v>
      </c>
      <c r="J31" s="82">
        <f>J30*SUM(J28:J29)*J27</f>
        <v>109271.75</v>
      </c>
      <c r="K31" s="82">
        <f t="shared" ref="K31:BV31" si="62">K30*SUM(K28:K29)*K27</f>
        <v>0</v>
      </c>
      <c r="L31" s="82">
        <f t="shared" si="62"/>
        <v>0</v>
      </c>
      <c r="M31" s="82">
        <f t="shared" si="62"/>
        <v>0</v>
      </c>
      <c r="N31" s="82">
        <f t="shared" si="62"/>
        <v>0</v>
      </c>
      <c r="O31" s="82">
        <f t="shared" si="62"/>
        <v>0</v>
      </c>
      <c r="P31" s="82">
        <f t="shared" si="62"/>
        <v>0</v>
      </c>
      <c r="Q31" s="82">
        <f t="shared" si="62"/>
        <v>0</v>
      </c>
      <c r="R31" s="82">
        <f t="shared" si="62"/>
        <v>0</v>
      </c>
      <c r="S31" s="82">
        <f t="shared" si="62"/>
        <v>0</v>
      </c>
      <c r="T31" s="82">
        <f t="shared" si="62"/>
        <v>0</v>
      </c>
      <c r="U31" s="82">
        <f t="shared" si="62"/>
        <v>0</v>
      </c>
      <c r="V31" s="82">
        <f t="shared" si="62"/>
        <v>103150.47221116914</v>
      </c>
      <c r="W31" s="82">
        <f t="shared" si="62"/>
        <v>0</v>
      </c>
      <c r="X31" s="82">
        <f t="shared" si="62"/>
        <v>0</v>
      </c>
      <c r="Y31" s="82">
        <f t="shared" si="62"/>
        <v>0</v>
      </c>
      <c r="Z31" s="82">
        <f t="shared" si="62"/>
        <v>0</v>
      </c>
      <c r="AA31" s="82">
        <f t="shared" si="62"/>
        <v>0</v>
      </c>
      <c r="AB31" s="82">
        <f t="shared" si="62"/>
        <v>0</v>
      </c>
      <c r="AC31" s="82">
        <f t="shared" si="62"/>
        <v>0</v>
      </c>
      <c r="AD31" s="82">
        <f t="shared" si="62"/>
        <v>0</v>
      </c>
      <c r="AE31" s="82">
        <f t="shared" si="62"/>
        <v>0</v>
      </c>
      <c r="AF31" s="82">
        <f t="shared" si="62"/>
        <v>0</v>
      </c>
      <c r="AG31" s="82">
        <f t="shared" si="62"/>
        <v>0</v>
      </c>
      <c r="AH31" s="82">
        <f t="shared" si="62"/>
        <v>0</v>
      </c>
      <c r="AI31" s="82">
        <f t="shared" si="62"/>
        <v>0</v>
      </c>
      <c r="AJ31" s="82">
        <f t="shared" si="62"/>
        <v>0</v>
      </c>
      <c r="AK31" s="82">
        <f t="shared" si="62"/>
        <v>0</v>
      </c>
      <c r="AL31" s="82">
        <f t="shared" si="62"/>
        <v>0</v>
      </c>
      <c r="AM31" s="82">
        <f t="shared" si="62"/>
        <v>0</v>
      </c>
      <c r="AN31" s="82">
        <f t="shared" si="62"/>
        <v>0</v>
      </c>
      <c r="AO31" s="82">
        <f t="shared" si="62"/>
        <v>0</v>
      </c>
      <c r="AP31" s="82">
        <f t="shared" si="62"/>
        <v>0</v>
      </c>
      <c r="AQ31" s="82">
        <f t="shared" si="62"/>
        <v>0</v>
      </c>
      <c r="AR31" s="82">
        <f t="shared" si="62"/>
        <v>0</v>
      </c>
      <c r="AS31" s="82">
        <f t="shared" si="62"/>
        <v>0</v>
      </c>
      <c r="AT31" s="82">
        <f t="shared" si="62"/>
        <v>0</v>
      </c>
      <c r="AU31" s="82">
        <f t="shared" si="62"/>
        <v>0</v>
      </c>
      <c r="AV31" s="82">
        <f t="shared" si="62"/>
        <v>0</v>
      </c>
      <c r="AW31" s="82">
        <f t="shared" si="62"/>
        <v>0</v>
      </c>
      <c r="AX31" s="82">
        <f t="shared" si="62"/>
        <v>0</v>
      </c>
      <c r="AY31" s="82">
        <f t="shared" si="62"/>
        <v>0</v>
      </c>
      <c r="AZ31" s="82">
        <f t="shared" si="62"/>
        <v>0</v>
      </c>
      <c r="BA31" s="82">
        <f t="shared" si="62"/>
        <v>0</v>
      </c>
      <c r="BB31" s="82">
        <f t="shared" si="62"/>
        <v>0</v>
      </c>
      <c r="BC31" s="82">
        <f t="shared" si="62"/>
        <v>0</v>
      </c>
      <c r="BD31" s="82">
        <f t="shared" si="62"/>
        <v>0</v>
      </c>
      <c r="BE31" s="82">
        <f t="shared" si="62"/>
        <v>0</v>
      </c>
      <c r="BF31" s="82">
        <f t="shared" si="62"/>
        <v>0</v>
      </c>
      <c r="BG31" s="82">
        <f t="shared" si="62"/>
        <v>0</v>
      </c>
      <c r="BH31" s="82">
        <f t="shared" si="62"/>
        <v>0</v>
      </c>
      <c r="BI31" s="82">
        <f t="shared" si="62"/>
        <v>0</v>
      </c>
      <c r="BJ31" s="82">
        <f t="shared" si="62"/>
        <v>0</v>
      </c>
      <c r="BK31" s="82">
        <f t="shared" si="62"/>
        <v>0</v>
      </c>
      <c r="BL31" s="82">
        <f t="shared" si="62"/>
        <v>0</v>
      </c>
      <c r="BM31" s="82">
        <f t="shared" si="62"/>
        <v>0</v>
      </c>
      <c r="BN31" s="82">
        <f t="shared" si="62"/>
        <v>0</v>
      </c>
      <c r="BO31" s="82">
        <f t="shared" si="62"/>
        <v>0</v>
      </c>
      <c r="BP31" s="82">
        <f t="shared" si="62"/>
        <v>0</v>
      </c>
      <c r="BQ31" s="82">
        <f t="shared" si="62"/>
        <v>0</v>
      </c>
      <c r="BR31" s="82">
        <f t="shared" si="62"/>
        <v>0</v>
      </c>
      <c r="BS31" s="82">
        <f t="shared" si="62"/>
        <v>0</v>
      </c>
      <c r="BT31" s="82">
        <f t="shared" si="62"/>
        <v>0</v>
      </c>
      <c r="BU31" s="82">
        <f t="shared" si="62"/>
        <v>0</v>
      </c>
      <c r="BV31" s="82">
        <f t="shared" si="62"/>
        <v>0</v>
      </c>
      <c r="BW31" s="82">
        <f t="shared" ref="BW31:EB31" si="63">BW30*SUM(BW28:BW29)*BW27</f>
        <v>0</v>
      </c>
      <c r="BX31" s="82">
        <f t="shared" si="63"/>
        <v>0</v>
      </c>
      <c r="BY31" s="82">
        <f t="shared" si="63"/>
        <v>0</v>
      </c>
      <c r="BZ31" s="82">
        <f t="shared" si="63"/>
        <v>0</v>
      </c>
      <c r="CA31" s="82">
        <f t="shared" si="63"/>
        <v>0</v>
      </c>
      <c r="CB31" s="82">
        <f t="shared" si="63"/>
        <v>0</v>
      </c>
      <c r="CC31" s="82">
        <f t="shared" si="63"/>
        <v>0</v>
      </c>
      <c r="CD31" s="82">
        <f t="shared" si="63"/>
        <v>0</v>
      </c>
      <c r="CE31" s="82">
        <f t="shared" si="63"/>
        <v>0</v>
      </c>
      <c r="CF31" s="82">
        <f t="shared" si="63"/>
        <v>0</v>
      </c>
      <c r="CG31" s="82">
        <f t="shared" si="63"/>
        <v>0</v>
      </c>
      <c r="CH31" s="82">
        <f t="shared" si="63"/>
        <v>0</v>
      </c>
      <c r="CI31" s="82">
        <f t="shared" si="63"/>
        <v>0</v>
      </c>
      <c r="CJ31" s="82">
        <f t="shared" si="63"/>
        <v>0</v>
      </c>
      <c r="CK31" s="82">
        <f t="shared" si="63"/>
        <v>0</v>
      </c>
      <c r="CL31" s="82">
        <f t="shared" si="63"/>
        <v>0</v>
      </c>
      <c r="CM31" s="82">
        <f t="shared" si="63"/>
        <v>0</v>
      </c>
      <c r="CN31" s="82">
        <f t="shared" si="63"/>
        <v>0</v>
      </c>
      <c r="CO31" s="82">
        <f t="shared" si="63"/>
        <v>0</v>
      </c>
      <c r="CP31" s="82">
        <f t="shared" si="63"/>
        <v>0</v>
      </c>
      <c r="CQ31" s="82">
        <f t="shared" si="63"/>
        <v>0</v>
      </c>
      <c r="CR31" s="82">
        <f t="shared" si="63"/>
        <v>0</v>
      </c>
      <c r="CS31" s="82">
        <f t="shared" si="63"/>
        <v>0</v>
      </c>
      <c r="CT31" s="82">
        <f t="shared" si="63"/>
        <v>0</v>
      </c>
      <c r="CU31" s="82">
        <f t="shared" si="63"/>
        <v>0</v>
      </c>
      <c r="CV31" s="82">
        <f t="shared" si="63"/>
        <v>0</v>
      </c>
      <c r="CW31" s="82">
        <f t="shared" si="63"/>
        <v>0</v>
      </c>
      <c r="CX31" s="82">
        <f t="shared" si="63"/>
        <v>0</v>
      </c>
      <c r="CY31" s="82">
        <f t="shared" si="63"/>
        <v>0</v>
      </c>
      <c r="CZ31" s="82">
        <f t="shared" si="63"/>
        <v>0</v>
      </c>
      <c r="DA31" s="82">
        <f t="shared" si="63"/>
        <v>0</v>
      </c>
      <c r="DB31" s="82">
        <f t="shared" si="63"/>
        <v>0</v>
      </c>
      <c r="DC31" s="82">
        <f t="shared" si="63"/>
        <v>0</v>
      </c>
      <c r="DD31" s="82">
        <f t="shared" si="63"/>
        <v>0</v>
      </c>
      <c r="DE31" s="82">
        <f t="shared" si="63"/>
        <v>0</v>
      </c>
      <c r="DF31" s="82">
        <f t="shared" si="63"/>
        <v>0</v>
      </c>
      <c r="DG31" s="82">
        <f t="shared" si="63"/>
        <v>0</v>
      </c>
      <c r="DH31" s="82">
        <f t="shared" si="63"/>
        <v>0</v>
      </c>
      <c r="DI31" s="82">
        <f t="shared" si="63"/>
        <v>0</v>
      </c>
      <c r="DJ31" s="82">
        <f t="shared" si="63"/>
        <v>0</v>
      </c>
      <c r="DK31" s="82">
        <f t="shared" si="63"/>
        <v>0</v>
      </c>
      <c r="DL31" s="82">
        <f t="shared" si="63"/>
        <v>0</v>
      </c>
      <c r="DM31" s="82">
        <f t="shared" si="63"/>
        <v>0</v>
      </c>
      <c r="DN31" s="82">
        <f t="shared" si="63"/>
        <v>0</v>
      </c>
      <c r="DO31" s="82">
        <f t="shared" si="63"/>
        <v>0</v>
      </c>
      <c r="DP31" s="82">
        <f t="shared" si="63"/>
        <v>0</v>
      </c>
      <c r="DQ31" s="82">
        <f t="shared" si="63"/>
        <v>0</v>
      </c>
      <c r="DR31" s="82">
        <f t="shared" si="63"/>
        <v>0</v>
      </c>
      <c r="DS31" s="82">
        <f t="shared" si="63"/>
        <v>0</v>
      </c>
      <c r="DT31" s="82">
        <f t="shared" si="63"/>
        <v>0</v>
      </c>
      <c r="DU31" s="82">
        <f t="shared" si="63"/>
        <v>0</v>
      </c>
      <c r="DV31" s="82">
        <f t="shared" si="63"/>
        <v>0</v>
      </c>
      <c r="DW31" s="82">
        <f t="shared" si="63"/>
        <v>0</v>
      </c>
      <c r="DX31" s="82">
        <f t="shared" si="63"/>
        <v>0</v>
      </c>
      <c r="DY31" s="82">
        <f t="shared" si="63"/>
        <v>0</v>
      </c>
      <c r="DZ31" s="82">
        <f t="shared" si="63"/>
        <v>0</v>
      </c>
      <c r="EA31" s="82">
        <f t="shared" si="63"/>
        <v>0</v>
      </c>
      <c r="EB31" s="82">
        <f t="shared" si="63"/>
        <v>0</v>
      </c>
    </row>
    <row r="32" spans="2:133" outlineLevel="1" x14ac:dyDescent="0.25">
      <c r="C32" s="333" t="s">
        <v>561</v>
      </c>
      <c r="G32" s="52" t="s">
        <v>553</v>
      </c>
      <c r="H32" s="29"/>
      <c r="I32" s="129"/>
      <c r="J32" s="82">
        <f>J30-J31</f>
        <v>1841352.9005997998</v>
      </c>
      <c r="K32" s="82">
        <f t="shared" ref="K32:BV32" si="64">K30-K31</f>
        <v>1841352.9005997998</v>
      </c>
      <c r="L32" s="82">
        <f t="shared" si="64"/>
        <v>1841352.9005997998</v>
      </c>
      <c r="M32" s="82">
        <f t="shared" si="64"/>
        <v>1841352.9005997998</v>
      </c>
      <c r="N32" s="82">
        <f t="shared" si="64"/>
        <v>1841352.9005997998</v>
      </c>
      <c r="O32" s="82">
        <f t="shared" si="64"/>
        <v>1841352.9005997998</v>
      </c>
      <c r="P32" s="82">
        <f t="shared" si="64"/>
        <v>1841352.9005997998</v>
      </c>
      <c r="Q32" s="82">
        <f t="shared" si="64"/>
        <v>1841352.9005997998</v>
      </c>
      <c r="R32" s="82">
        <f t="shared" si="64"/>
        <v>1841352.9005997998</v>
      </c>
      <c r="S32" s="82">
        <f t="shared" si="64"/>
        <v>1841352.9005997998</v>
      </c>
      <c r="T32" s="82">
        <f t="shared" si="64"/>
        <v>1841352.9005997998</v>
      </c>
      <c r="U32" s="82">
        <f t="shared" si="64"/>
        <v>1841352.9005997998</v>
      </c>
      <c r="V32" s="82">
        <f t="shared" si="64"/>
        <v>1738202.4283886307</v>
      </c>
      <c r="W32" s="82">
        <f t="shared" si="64"/>
        <v>1738202.4283886307</v>
      </c>
      <c r="X32" s="82">
        <f t="shared" si="64"/>
        <v>1738202.4283886307</v>
      </c>
      <c r="Y32" s="82">
        <f t="shared" si="64"/>
        <v>1738202.4283886307</v>
      </c>
      <c r="Z32" s="82">
        <f t="shared" si="64"/>
        <v>1738202.4283886307</v>
      </c>
      <c r="AA32" s="82">
        <f t="shared" si="64"/>
        <v>1738202.4283886307</v>
      </c>
      <c r="AB32" s="82">
        <f t="shared" si="64"/>
        <v>1738202.4283886307</v>
      </c>
      <c r="AC32" s="82">
        <f t="shared" si="64"/>
        <v>1738202.4283886307</v>
      </c>
      <c r="AD32" s="82">
        <f t="shared" si="64"/>
        <v>1738202.4283886307</v>
      </c>
      <c r="AE32" s="82">
        <f t="shared" si="64"/>
        <v>1738202.4283886307</v>
      </c>
      <c r="AF32" s="82">
        <f t="shared" si="64"/>
        <v>1738202.4283886307</v>
      </c>
      <c r="AG32" s="82">
        <f t="shared" si="64"/>
        <v>1738202.4283886307</v>
      </c>
      <c r="AH32" s="82">
        <f t="shared" si="64"/>
        <v>1738202.4283886307</v>
      </c>
      <c r="AI32" s="82">
        <f t="shared" si="64"/>
        <v>1738202.4283886307</v>
      </c>
      <c r="AJ32" s="82">
        <f t="shared" si="64"/>
        <v>1738202.4283886307</v>
      </c>
      <c r="AK32" s="82">
        <f t="shared" si="64"/>
        <v>1738202.4283886307</v>
      </c>
      <c r="AL32" s="82">
        <f t="shared" si="64"/>
        <v>1738202.4283886307</v>
      </c>
      <c r="AM32" s="82">
        <f t="shared" si="64"/>
        <v>1738202.4283886307</v>
      </c>
      <c r="AN32" s="82">
        <f t="shared" si="64"/>
        <v>1738202.4283886307</v>
      </c>
      <c r="AO32" s="82">
        <f t="shared" si="64"/>
        <v>1738202.4283886307</v>
      </c>
      <c r="AP32" s="82">
        <f t="shared" si="64"/>
        <v>1738202.4283886307</v>
      </c>
      <c r="AQ32" s="82">
        <f t="shared" si="64"/>
        <v>1738202.4283886307</v>
      </c>
      <c r="AR32" s="82">
        <f t="shared" si="64"/>
        <v>1738202.4283886307</v>
      </c>
      <c r="AS32" s="82">
        <f t="shared" si="64"/>
        <v>1738202.4283886307</v>
      </c>
      <c r="AT32" s="82">
        <f t="shared" si="64"/>
        <v>1738202.4283886307</v>
      </c>
      <c r="AU32" s="82">
        <f t="shared" si="64"/>
        <v>1738202.4283886307</v>
      </c>
      <c r="AV32" s="82">
        <f t="shared" si="64"/>
        <v>1738202.4283886307</v>
      </c>
      <c r="AW32" s="82">
        <f t="shared" si="64"/>
        <v>1738202.4283886307</v>
      </c>
      <c r="AX32" s="82">
        <f t="shared" si="64"/>
        <v>1738202.4283886307</v>
      </c>
      <c r="AY32" s="82">
        <f t="shared" si="64"/>
        <v>1738202.4283886307</v>
      </c>
      <c r="AZ32" s="82">
        <f t="shared" si="64"/>
        <v>1738202.4283886307</v>
      </c>
      <c r="BA32" s="82">
        <f t="shared" si="64"/>
        <v>1738202.4283886307</v>
      </c>
      <c r="BB32" s="82">
        <f t="shared" si="64"/>
        <v>1738202.4283886307</v>
      </c>
      <c r="BC32" s="82">
        <f t="shared" si="64"/>
        <v>1738202.4283886307</v>
      </c>
      <c r="BD32" s="82">
        <f t="shared" si="64"/>
        <v>1738202.4283886307</v>
      </c>
      <c r="BE32" s="82">
        <f t="shared" si="64"/>
        <v>1738202.4283886307</v>
      </c>
      <c r="BF32" s="82">
        <f t="shared" si="64"/>
        <v>1738202.4283886307</v>
      </c>
      <c r="BG32" s="82">
        <f t="shared" si="64"/>
        <v>1738202.4283886307</v>
      </c>
      <c r="BH32" s="82">
        <f t="shared" si="64"/>
        <v>1738202.4283886307</v>
      </c>
      <c r="BI32" s="82">
        <f t="shared" si="64"/>
        <v>1738202.4283886307</v>
      </c>
      <c r="BJ32" s="82">
        <f t="shared" si="64"/>
        <v>1738202.4283886307</v>
      </c>
      <c r="BK32" s="82">
        <f t="shared" si="64"/>
        <v>1738202.4283886307</v>
      </c>
      <c r="BL32" s="82">
        <f t="shared" si="64"/>
        <v>1738202.4283886307</v>
      </c>
      <c r="BM32" s="82">
        <f t="shared" si="64"/>
        <v>1738202.4283886307</v>
      </c>
      <c r="BN32" s="82">
        <f t="shared" si="64"/>
        <v>1738202.4283886307</v>
      </c>
      <c r="BO32" s="82">
        <f t="shared" si="64"/>
        <v>1738202.4283886307</v>
      </c>
      <c r="BP32" s="82">
        <f t="shared" si="64"/>
        <v>1738202.4283886307</v>
      </c>
      <c r="BQ32" s="82">
        <f t="shared" si="64"/>
        <v>1738202.4283886307</v>
      </c>
      <c r="BR32" s="82">
        <f t="shared" si="64"/>
        <v>1738202.4283886307</v>
      </c>
      <c r="BS32" s="82">
        <f t="shared" si="64"/>
        <v>1738202.4283886307</v>
      </c>
      <c r="BT32" s="82">
        <f t="shared" si="64"/>
        <v>1738202.4283886307</v>
      </c>
      <c r="BU32" s="82">
        <f t="shared" si="64"/>
        <v>1738202.4283886307</v>
      </c>
      <c r="BV32" s="82">
        <f t="shared" si="64"/>
        <v>1738202.4283886307</v>
      </c>
      <c r="BW32" s="82">
        <f t="shared" ref="BW32:EB32" si="65">BW30-BW31</f>
        <v>1738202.4283886307</v>
      </c>
      <c r="BX32" s="82">
        <f t="shared" si="65"/>
        <v>1738202.4283886307</v>
      </c>
      <c r="BY32" s="82">
        <f t="shared" si="65"/>
        <v>1738202.4283886307</v>
      </c>
      <c r="BZ32" s="82">
        <f t="shared" si="65"/>
        <v>1738202.4283886307</v>
      </c>
      <c r="CA32" s="82">
        <f t="shared" si="65"/>
        <v>1738202.4283886307</v>
      </c>
      <c r="CB32" s="82">
        <f t="shared" si="65"/>
        <v>1738202.4283886307</v>
      </c>
      <c r="CC32" s="82">
        <f t="shared" si="65"/>
        <v>1738202.4283886307</v>
      </c>
      <c r="CD32" s="82">
        <f t="shared" si="65"/>
        <v>1738202.4283886307</v>
      </c>
      <c r="CE32" s="82">
        <f t="shared" si="65"/>
        <v>1738202.4283886307</v>
      </c>
      <c r="CF32" s="82">
        <f t="shared" si="65"/>
        <v>1738202.4283886307</v>
      </c>
      <c r="CG32" s="82">
        <f t="shared" si="65"/>
        <v>1738202.4283886307</v>
      </c>
      <c r="CH32" s="82">
        <f t="shared" si="65"/>
        <v>1738202.4283886307</v>
      </c>
      <c r="CI32" s="82">
        <f t="shared" si="65"/>
        <v>1738202.4283886307</v>
      </c>
      <c r="CJ32" s="82">
        <f t="shared" si="65"/>
        <v>1738202.4283886307</v>
      </c>
      <c r="CK32" s="82">
        <f t="shared" si="65"/>
        <v>1738202.4283886307</v>
      </c>
      <c r="CL32" s="82">
        <f t="shared" si="65"/>
        <v>1738202.4283886307</v>
      </c>
      <c r="CM32" s="82">
        <f t="shared" si="65"/>
        <v>1738202.4283886307</v>
      </c>
      <c r="CN32" s="82">
        <f t="shared" si="65"/>
        <v>1738202.4283886307</v>
      </c>
      <c r="CO32" s="82">
        <f t="shared" si="65"/>
        <v>1738202.4283886307</v>
      </c>
      <c r="CP32" s="82">
        <f t="shared" si="65"/>
        <v>1738202.4283886307</v>
      </c>
      <c r="CQ32" s="82">
        <f t="shared" si="65"/>
        <v>1738202.4283886307</v>
      </c>
      <c r="CR32" s="82">
        <f t="shared" si="65"/>
        <v>1738202.4283886307</v>
      </c>
      <c r="CS32" s="82">
        <f t="shared" si="65"/>
        <v>1738202.4283886307</v>
      </c>
      <c r="CT32" s="82">
        <f t="shared" si="65"/>
        <v>1738202.4283886307</v>
      </c>
      <c r="CU32" s="82">
        <f t="shared" si="65"/>
        <v>1738202.4283886307</v>
      </c>
      <c r="CV32" s="82">
        <f t="shared" si="65"/>
        <v>1738202.4283886307</v>
      </c>
      <c r="CW32" s="82">
        <f t="shared" si="65"/>
        <v>1738202.4283886307</v>
      </c>
      <c r="CX32" s="82">
        <f t="shared" si="65"/>
        <v>1738202.4283886307</v>
      </c>
      <c r="CY32" s="82">
        <f t="shared" si="65"/>
        <v>1738202.4283886307</v>
      </c>
      <c r="CZ32" s="82">
        <f t="shared" si="65"/>
        <v>1738202.4283886307</v>
      </c>
      <c r="DA32" s="82">
        <f t="shared" si="65"/>
        <v>1738202.4283886307</v>
      </c>
      <c r="DB32" s="82">
        <f t="shared" si="65"/>
        <v>1738202.4283886307</v>
      </c>
      <c r="DC32" s="82">
        <f t="shared" si="65"/>
        <v>1738202.4283886307</v>
      </c>
      <c r="DD32" s="82">
        <f t="shared" si="65"/>
        <v>1738202.4283886307</v>
      </c>
      <c r="DE32" s="82">
        <f t="shared" si="65"/>
        <v>1738202.4283886307</v>
      </c>
      <c r="DF32" s="82">
        <f t="shared" si="65"/>
        <v>1738202.4283886307</v>
      </c>
      <c r="DG32" s="82">
        <f t="shared" si="65"/>
        <v>1738202.4283886307</v>
      </c>
      <c r="DH32" s="82">
        <f t="shared" si="65"/>
        <v>1738202.4283886307</v>
      </c>
      <c r="DI32" s="82">
        <f t="shared" si="65"/>
        <v>1738202.4283886307</v>
      </c>
      <c r="DJ32" s="82">
        <f t="shared" si="65"/>
        <v>1738202.4283886307</v>
      </c>
      <c r="DK32" s="82">
        <f t="shared" si="65"/>
        <v>1738202.4283886307</v>
      </c>
      <c r="DL32" s="82">
        <f t="shared" si="65"/>
        <v>1738202.4283886307</v>
      </c>
      <c r="DM32" s="82">
        <f t="shared" si="65"/>
        <v>1738202.4283886307</v>
      </c>
      <c r="DN32" s="82">
        <f t="shared" si="65"/>
        <v>1738202.4283886307</v>
      </c>
      <c r="DO32" s="82">
        <f t="shared" si="65"/>
        <v>1738202.4283886307</v>
      </c>
      <c r="DP32" s="82">
        <f t="shared" si="65"/>
        <v>1738202.4283886307</v>
      </c>
      <c r="DQ32" s="82">
        <f t="shared" si="65"/>
        <v>1738202.4283886307</v>
      </c>
      <c r="DR32" s="82">
        <f t="shared" si="65"/>
        <v>1738202.4283886307</v>
      </c>
      <c r="DS32" s="82">
        <f t="shared" si="65"/>
        <v>1738202.4283886307</v>
      </c>
      <c r="DT32" s="82">
        <f t="shared" si="65"/>
        <v>1738202.4283886307</v>
      </c>
      <c r="DU32" s="82">
        <f t="shared" si="65"/>
        <v>1738202.4283886307</v>
      </c>
      <c r="DV32" s="82">
        <f t="shared" si="65"/>
        <v>1738202.4283886307</v>
      </c>
      <c r="DW32" s="82">
        <f t="shared" si="65"/>
        <v>1738202.4283886307</v>
      </c>
      <c r="DX32" s="82">
        <f t="shared" si="65"/>
        <v>1738202.4283886307</v>
      </c>
      <c r="DY32" s="82">
        <f t="shared" si="65"/>
        <v>1738202.4283886307</v>
      </c>
      <c r="DZ32" s="82">
        <f t="shared" si="65"/>
        <v>1738202.4283886307</v>
      </c>
      <c r="EA32" s="82">
        <f t="shared" si="65"/>
        <v>1738202.4283886307</v>
      </c>
      <c r="EB32" s="82">
        <f t="shared" si="65"/>
        <v>1738202.4283886307</v>
      </c>
    </row>
    <row r="33" spans="2:132" outlineLevel="1" x14ac:dyDescent="0.25">
      <c r="C33" s="318" t="s">
        <v>557</v>
      </c>
      <c r="D33" s="31">
        <f>Costs!$J$39</f>
        <v>1.9</v>
      </c>
      <c r="G33" s="52" t="s">
        <v>220</v>
      </c>
      <c r="H33" s="29"/>
      <c r="J33" s="312">
        <f>$D33</f>
        <v>1.9</v>
      </c>
      <c r="K33" s="312">
        <f t="shared" ref="K33:BU33" si="66">$D33</f>
        <v>1.9</v>
      </c>
      <c r="L33" s="312">
        <f t="shared" si="66"/>
        <v>1.9</v>
      </c>
      <c r="M33" s="312">
        <f t="shared" si="66"/>
        <v>1.9</v>
      </c>
      <c r="N33" s="312">
        <f t="shared" si="66"/>
        <v>1.9</v>
      </c>
      <c r="O33" s="312">
        <f t="shared" si="66"/>
        <v>1.9</v>
      </c>
      <c r="P33" s="312">
        <f t="shared" si="66"/>
        <v>1.9</v>
      </c>
      <c r="Q33" s="312">
        <f t="shared" si="66"/>
        <v>1.9</v>
      </c>
      <c r="R33" s="312">
        <f t="shared" si="66"/>
        <v>1.9</v>
      </c>
      <c r="S33" s="312">
        <f t="shared" si="66"/>
        <v>1.9</v>
      </c>
      <c r="T33" s="312">
        <f t="shared" si="66"/>
        <v>1.9</v>
      </c>
      <c r="U33" s="312">
        <f t="shared" si="66"/>
        <v>1.9</v>
      </c>
      <c r="V33" s="312">
        <f t="shared" si="66"/>
        <v>1.9</v>
      </c>
      <c r="W33" s="312">
        <f t="shared" si="66"/>
        <v>1.9</v>
      </c>
      <c r="X33" s="312">
        <f t="shared" si="66"/>
        <v>1.9</v>
      </c>
      <c r="Y33" s="312">
        <f t="shared" si="66"/>
        <v>1.9</v>
      </c>
      <c r="Z33" s="312">
        <f t="shared" si="66"/>
        <v>1.9</v>
      </c>
      <c r="AA33" s="312">
        <f t="shared" si="66"/>
        <v>1.9</v>
      </c>
      <c r="AB33" s="312">
        <f t="shared" si="66"/>
        <v>1.9</v>
      </c>
      <c r="AC33" s="312">
        <f t="shared" si="66"/>
        <v>1.9</v>
      </c>
      <c r="AD33" s="312">
        <f t="shared" si="66"/>
        <v>1.9</v>
      </c>
      <c r="AE33" s="312">
        <f t="shared" si="66"/>
        <v>1.9</v>
      </c>
      <c r="AF33" s="312">
        <f t="shared" si="66"/>
        <v>1.9</v>
      </c>
      <c r="AG33" s="312">
        <f t="shared" si="66"/>
        <v>1.9</v>
      </c>
      <c r="AH33" s="312">
        <f t="shared" si="66"/>
        <v>1.9</v>
      </c>
      <c r="AI33" s="312">
        <f t="shared" si="66"/>
        <v>1.9</v>
      </c>
      <c r="AJ33" s="312">
        <f t="shared" si="66"/>
        <v>1.9</v>
      </c>
      <c r="AK33" s="312">
        <f t="shared" si="66"/>
        <v>1.9</v>
      </c>
      <c r="AL33" s="312">
        <f t="shared" si="66"/>
        <v>1.9</v>
      </c>
      <c r="AM33" s="312">
        <f t="shared" si="66"/>
        <v>1.9</v>
      </c>
      <c r="AN33" s="312">
        <f t="shared" si="66"/>
        <v>1.9</v>
      </c>
      <c r="AO33" s="312">
        <f t="shared" si="66"/>
        <v>1.9</v>
      </c>
      <c r="AP33" s="312">
        <f t="shared" si="66"/>
        <v>1.9</v>
      </c>
      <c r="AQ33" s="312">
        <f t="shared" si="66"/>
        <v>1.9</v>
      </c>
      <c r="AR33" s="312">
        <f t="shared" si="66"/>
        <v>1.9</v>
      </c>
      <c r="AS33" s="312">
        <f t="shared" si="66"/>
        <v>1.9</v>
      </c>
      <c r="AT33" s="312">
        <f t="shared" si="66"/>
        <v>1.9</v>
      </c>
      <c r="AU33" s="312">
        <f t="shared" si="66"/>
        <v>1.9</v>
      </c>
      <c r="AV33" s="312">
        <f t="shared" si="66"/>
        <v>1.9</v>
      </c>
      <c r="AW33" s="312">
        <f t="shared" si="66"/>
        <v>1.9</v>
      </c>
      <c r="AX33" s="312">
        <f t="shared" si="66"/>
        <v>1.9</v>
      </c>
      <c r="AY33" s="312">
        <f t="shared" si="66"/>
        <v>1.9</v>
      </c>
      <c r="AZ33" s="312">
        <f t="shared" si="66"/>
        <v>1.9</v>
      </c>
      <c r="BA33" s="312">
        <f t="shared" si="66"/>
        <v>1.9</v>
      </c>
      <c r="BB33" s="312">
        <f t="shared" si="66"/>
        <v>1.9</v>
      </c>
      <c r="BC33" s="312">
        <f t="shared" si="66"/>
        <v>1.9</v>
      </c>
      <c r="BD33" s="312">
        <f t="shared" si="66"/>
        <v>1.9</v>
      </c>
      <c r="BE33" s="312">
        <f t="shared" si="66"/>
        <v>1.9</v>
      </c>
      <c r="BF33" s="312">
        <f t="shared" si="66"/>
        <v>1.9</v>
      </c>
      <c r="BG33" s="312">
        <f t="shared" si="66"/>
        <v>1.9</v>
      </c>
      <c r="BH33" s="312">
        <f t="shared" si="66"/>
        <v>1.9</v>
      </c>
      <c r="BI33" s="312">
        <f t="shared" si="66"/>
        <v>1.9</v>
      </c>
      <c r="BJ33" s="312">
        <f t="shared" si="66"/>
        <v>1.9</v>
      </c>
      <c r="BK33" s="312">
        <f t="shared" si="66"/>
        <v>1.9</v>
      </c>
      <c r="BL33" s="312">
        <f t="shared" si="66"/>
        <v>1.9</v>
      </c>
      <c r="BM33" s="312">
        <f t="shared" si="66"/>
        <v>1.9</v>
      </c>
      <c r="BN33" s="312">
        <f t="shared" si="66"/>
        <v>1.9</v>
      </c>
      <c r="BO33" s="312">
        <f t="shared" si="66"/>
        <v>1.9</v>
      </c>
      <c r="BP33" s="312">
        <f t="shared" si="66"/>
        <v>1.9</v>
      </c>
      <c r="BQ33" s="312">
        <f t="shared" si="66"/>
        <v>1.9</v>
      </c>
      <c r="BR33" s="312">
        <f t="shared" si="66"/>
        <v>1.9</v>
      </c>
      <c r="BS33" s="312">
        <f t="shared" si="66"/>
        <v>1.9</v>
      </c>
      <c r="BT33" s="312">
        <f t="shared" si="66"/>
        <v>1.9</v>
      </c>
      <c r="BU33" s="312">
        <f t="shared" si="66"/>
        <v>1.9</v>
      </c>
      <c r="BV33" s="312">
        <f t="shared" ref="BV33" si="67">$D33</f>
        <v>1.9</v>
      </c>
      <c r="BW33" s="312">
        <f t="shared" ref="BW33:EB33" si="68">$D33</f>
        <v>1.9</v>
      </c>
      <c r="BX33" s="312">
        <f t="shared" si="68"/>
        <v>1.9</v>
      </c>
      <c r="BY33" s="312">
        <f t="shared" si="68"/>
        <v>1.9</v>
      </c>
      <c r="BZ33" s="312">
        <f t="shared" si="68"/>
        <v>1.9</v>
      </c>
      <c r="CA33" s="312">
        <f t="shared" si="68"/>
        <v>1.9</v>
      </c>
      <c r="CB33" s="312">
        <f t="shared" si="68"/>
        <v>1.9</v>
      </c>
      <c r="CC33" s="312">
        <f t="shared" si="68"/>
        <v>1.9</v>
      </c>
      <c r="CD33" s="312">
        <f t="shared" si="68"/>
        <v>1.9</v>
      </c>
      <c r="CE33" s="312">
        <f t="shared" si="68"/>
        <v>1.9</v>
      </c>
      <c r="CF33" s="312">
        <f t="shared" si="68"/>
        <v>1.9</v>
      </c>
      <c r="CG33" s="312">
        <f t="shared" si="68"/>
        <v>1.9</v>
      </c>
      <c r="CH33" s="312">
        <f t="shared" si="68"/>
        <v>1.9</v>
      </c>
      <c r="CI33" s="312">
        <f t="shared" si="68"/>
        <v>1.9</v>
      </c>
      <c r="CJ33" s="312">
        <f t="shared" si="68"/>
        <v>1.9</v>
      </c>
      <c r="CK33" s="312">
        <f t="shared" si="68"/>
        <v>1.9</v>
      </c>
      <c r="CL33" s="312">
        <f t="shared" si="68"/>
        <v>1.9</v>
      </c>
      <c r="CM33" s="312">
        <f t="shared" si="68"/>
        <v>1.9</v>
      </c>
      <c r="CN33" s="312">
        <f t="shared" si="68"/>
        <v>1.9</v>
      </c>
      <c r="CO33" s="312">
        <f t="shared" si="68"/>
        <v>1.9</v>
      </c>
      <c r="CP33" s="312">
        <f t="shared" si="68"/>
        <v>1.9</v>
      </c>
      <c r="CQ33" s="312">
        <f t="shared" si="68"/>
        <v>1.9</v>
      </c>
      <c r="CR33" s="312">
        <f t="shared" si="68"/>
        <v>1.9</v>
      </c>
      <c r="CS33" s="312">
        <f t="shared" si="68"/>
        <v>1.9</v>
      </c>
      <c r="CT33" s="312">
        <f t="shared" si="68"/>
        <v>1.9</v>
      </c>
      <c r="CU33" s="312">
        <f t="shared" si="68"/>
        <v>1.9</v>
      </c>
      <c r="CV33" s="312">
        <f t="shared" si="68"/>
        <v>1.9</v>
      </c>
      <c r="CW33" s="312">
        <f t="shared" si="68"/>
        <v>1.9</v>
      </c>
      <c r="CX33" s="312">
        <f t="shared" si="68"/>
        <v>1.9</v>
      </c>
      <c r="CY33" s="312">
        <f t="shared" si="68"/>
        <v>1.9</v>
      </c>
      <c r="CZ33" s="312">
        <f t="shared" si="68"/>
        <v>1.9</v>
      </c>
      <c r="DA33" s="312">
        <f t="shared" si="68"/>
        <v>1.9</v>
      </c>
      <c r="DB33" s="312">
        <f t="shared" si="68"/>
        <v>1.9</v>
      </c>
      <c r="DC33" s="312">
        <f t="shared" si="68"/>
        <v>1.9</v>
      </c>
      <c r="DD33" s="312">
        <f t="shared" si="68"/>
        <v>1.9</v>
      </c>
      <c r="DE33" s="312">
        <f t="shared" si="68"/>
        <v>1.9</v>
      </c>
      <c r="DF33" s="312">
        <f t="shared" si="68"/>
        <v>1.9</v>
      </c>
      <c r="DG33" s="312">
        <f t="shared" si="68"/>
        <v>1.9</v>
      </c>
      <c r="DH33" s="312">
        <f t="shared" si="68"/>
        <v>1.9</v>
      </c>
      <c r="DI33" s="312">
        <f t="shared" si="68"/>
        <v>1.9</v>
      </c>
      <c r="DJ33" s="312">
        <f t="shared" si="68"/>
        <v>1.9</v>
      </c>
      <c r="DK33" s="312">
        <f t="shared" si="68"/>
        <v>1.9</v>
      </c>
      <c r="DL33" s="312">
        <f t="shared" si="68"/>
        <v>1.9</v>
      </c>
      <c r="DM33" s="312">
        <f t="shared" si="68"/>
        <v>1.9</v>
      </c>
      <c r="DN33" s="312">
        <f t="shared" si="68"/>
        <v>1.9</v>
      </c>
      <c r="DO33" s="312">
        <f t="shared" si="68"/>
        <v>1.9</v>
      </c>
      <c r="DP33" s="312">
        <f t="shared" si="68"/>
        <v>1.9</v>
      </c>
      <c r="DQ33" s="312">
        <f t="shared" si="68"/>
        <v>1.9</v>
      </c>
      <c r="DR33" s="312">
        <f t="shared" si="68"/>
        <v>1.9</v>
      </c>
      <c r="DS33" s="312">
        <f t="shared" si="68"/>
        <v>1.9</v>
      </c>
      <c r="DT33" s="312">
        <f t="shared" si="68"/>
        <v>1.9</v>
      </c>
      <c r="DU33" s="312">
        <f t="shared" si="68"/>
        <v>1.9</v>
      </c>
      <c r="DV33" s="312">
        <f t="shared" si="68"/>
        <v>1.9</v>
      </c>
      <c r="DW33" s="312">
        <f t="shared" si="68"/>
        <v>1.9</v>
      </c>
      <c r="DX33" s="312">
        <f t="shared" si="68"/>
        <v>1.9</v>
      </c>
      <c r="DY33" s="312">
        <f t="shared" si="68"/>
        <v>1.9</v>
      </c>
      <c r="DZ33" s="312">
        <f t="shared" si="68"/>
        <v>1.9</v>
      </c>
      <c r="EA33" s="312">
        <f t="shared" si="68"/>
        <v>1.9</v>
      </c>
      <c r="EB33" s="312">
        <f t="shared" si="68"/>
        <v>1.9</v>
      </c>
    </row>
    <row r="34" spans="2:132" outlineLevel="1" x14ac:dyDescent="0.25">
      <c r="C34" s="327" t="s">
        <v>514</v>
      </c>
      <c r="D34" s="38"/>
      <c r="E34" s="38"/>
      <c r="F34" s="38"/>
      <c r="G34" s="55" t="s">
        <v>220</v>
      </c>
      <c r="H34" s="316">
        <f t="shared" ref="H34" si="69">SUM(J34:EB34)</f>
        <v>403602.22220122133</v>
      </c>
      <c r="I34" s="38"/>
      <c r="J34" s="314">
        <f>J27*J31*J33</f>
        <v>207616.32499999998</v>
      </c>
      <c r="K34" s="314">
        <f t="shared" ref="K34:BV34" si="70">K27*K31*K33</f>
        <v>0</v>
      </c>
      <c r="L34" s="314">
        <f t="shared" si="70"/>
        <v>0</v>
      </c>
      <c r="M34" s="314">
        <f t="shared" si="70"/>
        <v>0</v>
      </c>
      <c r="N34" s="314">
        <f t="shared" si="70"/>
        <v>0</v>
      </c>
      <c r="O34" s="314">
        <f t="shared" si="70"/>
        <v>0</v>
      </c>
      <c r="P34" s="314">
        <f t="shared" si="70"/>
        <v>0</v>
      </c>
      <c r="Q34" s="314">
        <f t="shared" si="70"/>
        <v>0</v>
      </c>
      <c r="R34" s="314">
        <f t="shared" si="70"/>
        <v>0</v>
      </c>
      <c r="S34" s="314">
        <f t="shared" si="70"/>
        <v>0</v>
      </c>
      <c r="T34" s="314">
        <f t="shared" si="70"/>
        <v>0</v>
      </c>
      <c r="U34" s="314">
        <f t="shared" si="70"/>
        <v>0</v>
      </c>
      <c r="V34" s="314">
        <f t="shared" si="70"/>
        <v>195985.89720122135</v>
      </c>
      <c r="W34" s="314">
        <f t="shared" si="70"/>
        <v>0</v>
      </c>
      <c r="X34" s="314">
        <f t="shared" si="70"/>
        <v>0</v>
      </c>
      <c r="Y34" s="314">
        <f t="shared" si="70"/>
        <v>0</v>
      </c>
      <c r="Z34" s="314">
        <f t="shared" si="70"/>
        <v>0</v>
      </c>
      <c r="AA34" s="314">
        <f t="shared" si="70"/>
        <v>0</v>
      </c>
      <c r="AB34" s="314">
        <f t="shared" si="70"/>
        <v>0</v>
      </c>
      <c r="AC34" s="314">
        <f t="shared" si="70"/>
        <v>0</v>
      </c>
      <c r="AD34" s="314">
        <f t="shared" si="70"/>
        <v>0</v>
      </c>
      <c r="AE34" s="314">
        <f t="shared" si="70"/>
        <v>0</v>
      </c>
      <c r="AF34" s="314">
        <f t="shared" si="70"/>
        <v>0</v>
      </c>
      <c r="AG34" s="314">
        <f t="shared" si="70"/>
        <v>0</v>
      </c>
      <c r="AH34" s="314">
        <f t="shared" si="70"/>
        <v>0</v>
      </c>
      <c r="AI34" s="314">
        <f t="shared" si="70"/>
        <v>0</v>
      </c>
      <c r="AJ34" s="314">
        <f t="shared" si="70"/>
        <v>0</v>
      </c>
      <c r="AK34" s="314">
        <f t="shared" si="70"/>
        <v>0</v>
      </c>
      <c r="AL34" s="314">
        <f t="shared" si="70"/>
        <v>0</v>
      </c>
      <c r="AM34" s="314">
        <f t="shared" si="70"/>
        <v>0</v>
      </c>
      <c r="AN34" s="314">
        <f t="shared" si="70"/>
        <v>0</v>
      </c>
      <c r="AO34" s="314">
        <f t="shared" si="70"/>
        <v>0</v>
      </c>
      <c r="AP34" s="314">
        <f t="shared" si="70"/>
        <v>0</v>
      </c>
      <c r="AQ34" s="314">
        <f t="shared" si="70"/>
        <v>0</v>
      </c>
      <c r="AR34" s="314">
        <f t="shared" si="70"/>
        <v>0</v>
      </c>
      <c r="AS34" s="314">
        <f t="shared" si="70"/>
        <v>0</v>
      </c>
      <c r="AT34" s="314">
        <f t="shared" si="70"/>
        <v>0</v>
      </c>
      <c r="AU34" s="314">
        <f t="shared" si="70"/>
        <v>0</v>
      </c>
      <c r="AV34" s="314">
        <f t="shared" si="70"/>
        <v>0</v>
      </c>
      <c r="AW34" s="314">
        <f t="shared" si="70"/>
        <v>0</v>
      </c>
      <c r="AX34" s="314">
        <f t="shared" si="70"/>
        <v>0</v>
      </c>
      <c r="AY34" s="314">
        <f t="shared" si="70"/>
        <v>0</v>
      </c>
      <c r="AZ34" s="314">
        <f t="shared" si="70"/>
        <v>0</v>
      </c>
      <c r="BA34" s="314">
        <f t="shared" si="70"/>
        <v>0</v>
      </c>
      <c r="BB34" s="314">
        <f t="shared" si="70"/>
        <v>0</v>
      </c>
      <c r="BC34" s="314">
        <f t="shared" si="70"/>
        <v>0</v>
      </c>
      <c r="BD34" s="314">
        <f t="shared" si="70"/>
        <v>0</v>
      </c>
      <c r="BE34" s="314">
        <f t="shared" si="70"/>
        <v>0</v>
      </c>
      <c r="BF34" s="314">
        <f t="shared" si="70"/>
        <v>0</v>
      </c>
      <c r="BG34" s="314">
        <f t="shared" si="70"/>
        <v>0</v>
      </c>
      <c r="BH34" s="314">
        <f t="shared" si="70"/>
        <v>0</v>
      </c>
      <c r="BI34" s="314">
        <f t="shared" si="70"/>
        <v>0</v>
      </c>
      <c r="BJ34" s="314">
        <f t="shared" si="70"/>
        <v>0</v>
      </c>
      <c r="BK34" s="314">
        <f t="shared" si="70"/>
        <v>0</v>
      </c>
      <c r="BL34" s="314">
        <f t="shared" si="70"/>
        <v>0</v>
      </c>
      <c r="BM34" s="314">
        <f t="shared" si="70"/>
        <v>0</v>
      </c>
      <c r="BN34" s="314">
        <f t="shared" si="70"/>
        <v>0</v>
      </c>
      <c r="BO34" s="314">
        <f t="shared" si="70"/>
        <v>0</v>
      </c>
      <c r="BP34" s="314">
        <f t="shared" si="70"/>
        <v>0</v>
      </c>
      <c r="BQ34" s="314">
        <f t="shared" si="70"/>
        <v>0</v>
      </c>
      <c r="BR34" s="314">
        <f t="shared" si="70"/>
        <v>0</v>
      </c>
      <c r="BS34" s="314">
        <f t="shared" si="70"/>
        <v>0</v>
      </c>
      <c r="BT34" s="314">
        <f t="shared" si="70"/>
        <v>0</v>
      </c>
      <c r="BU34" s="314">
        <f t="shared" si="70"/>
        <v>0</v>
      </c>
      <c r="BV34" s="314">
        <f t="shared" si="70"/>
        <v>0</v>
      </c>
      <c r="BW34" s="314">
        <f t="shared" ref="BW34:EB34" si="71">BW27*BW31*BW33</f>
        <v>0</v>
      </c>
      <c r="BX34" s="314">
        <f t="shared" si="71"/>
        <v>0</v>
      </c>
      <c r="BY34" s="314">
        <f t="shared" si="71"/>
        <v>0</v>
      </c>
      <c r="BZ34" s="314">
        <f t="shared" si="71"/>
        <v>0</v>
      </c>
      <c r="CA34" s="314">
        <f t="shared" si="71"/>
        <v>0</v>
      </c>
      <c r="CB34" s="314">
        <f t="shared" si="71"/>
        <v>0</v>
      </c>
      <c r="CC34" s="314">
        <f t="shared" si="71"/>
        <v>0</v>
      </c>
      <c r="CD34" s="314">
        <f t="shared" si="71"/>
        <v>0</v>
      </c>
      <c r="CE34" s="314">
        <f t="shared" si="71"/>
        <v>0</v>
      </c>
      <c r="CF34" s="314">
        <f t="shared" si="71"/>
        <v>0</v>
      </c>
      <c r="CG34" s="314">
        <f t="shared" si="71"/>
        <v>0</v>
      </c>
      <c r="CH34" s="314">
        <f t="shared" si="71"/>
        <v>0</v>
      </c>
      <c r="CI34" s="314">
        <f t="shared" si="71"/>
        <v>0</v>
      </c>
      <c r="CJ34" s="314">
        <f t="shared" si="71"/>
        <v>0</v>
      </c>
      <c r="CK34" s="314">
        <f t="shared" si="71"/>
        <v>0</v>
      </c>
      <c r="CL34" s="314">
        <f t="shared" si="71"/>
        <v>0</v>
      </c>
      <c r="CM34" s="314">
        <f t="shared" si="71"/>
        <v>0</v>
      </c>
      <c r="CN34" s="314">
        <f t="shared" si="71"/>
        <v>0</v>
      </c>
      <c r="CO34" s="314">
        <f t="shared" si="71"/>
        <v>0</v>
      </c>
      <c r="CP34" s="314">
        <f t="shared" si="71"/>
        <v>0</v>
      </c>
      <c r="CQ34" s="314">
        <f t="shared" si="71"/>
        <v>0</v>
      </c>
      <c r="CR34" s="314">
        <f t="shared" si="71"/>
        <v>0</v>
      </c>
      <c r="CS34" s="314">
        <f t="shared" si="71"/>
        <v>0</v>
      </c>
      <c r="CT34" s="314">
        <f t="shared" si="71"/>
        <v>0</v>
      </c>
      <c r="CU34" s="314">
        <f t="shared" si="71"/>
        <v>0</v>
      </c>
      <c r="CV34" s="314">
        <f t="shared" si="71"/>
        <v>0</v>
      </c>
      <c r="CW34" s="314">
        <f t="shared" si="71"/>
        <v>0</v>
      </c>
      <c r="CX34" s="314">
        <f t="shared" si="71"/>
        <v>0</v>
      </c>
      <c r="CY34" s="314">
        <f t="shared" si="71"/>
        <v>0</v>
      </c>
      <c r="CZ34" s="314">
        <f t="shared" si="71"/>
        <v>0</v>
      </c>
      <c r="DA34" s="314">
        <f t="shared" si="71"/>
        <v>0</v>
      </c>
      <c r="DB34" s="314">
        <f t="shared" si="71"/>
        <v>0</v>
      </c>
      <c r="DC34" s="314">
        <f t="shared" si="71"/>
        <v>0</v>
      </c>
      <c r="DD34" s="314">
        <f t="shared" si="71"/>
        <v>0</v>
      </c>
      <c r="DE34" s="314">
        <f t="shared" si="71"/>
        <v>0</v>
      </c>
      <c r="DF34" s="314">
        <f t="shared" si="71"/>
        <v>0</v>
      </c>
      <c r="DG34" s="314">
        <f t="shared" si="71"/>
        <v>0</v>
      </c>
      <c r="DH34" s="314">
        <f t="shared" si="71"/>
        <v>0</v>
      </c>
      <c r="DI34" s="314">
        <f t="shared" si="71"/>
        <v>0</v>
      </c>
      <c r="DJ34" s="314">
        <f t="shared" si="71"/>
        <v>0</v>
      </c>
      <c r="DK34" s="314">
        <f t="shared" si="71"/>
        <v>0</v>
      </c>
      <c r="DL34" s="314">
        <f t="shared" si="71"/>
        <v>0</v>
      </c>
      <c r="DM34" s="314">
        <f t="shared" si="71"/>
        <v>0</v>
      </c>
      <c r="DN34" s="314">
        <f t="shared" si="71"/>
        <v>0</v>
      </c>
      <c r="DO34" s="314">
        <f t="shared" si="71"/>
        <v>0</v>
      </c>
      <c r="DP34" s="314">
        <f t="shared" si="71"/>
        <v>0</v>
      </c>
      <c r="DQ34" s="314">
        <f t="shared" si="71"/>
        <v>0</v>
      </c>
      <c r="DR34" s="314">
        <f t="shared" si="71"/>
        <v>0</v>
      </c>
      <c r="DS34" s="314">
        <f t="shared" si="71"/>
        <v>0</v>
      </c>
      <c r="DT34" s="314">
        <f t="shared" si="71"/>
        <v>0</v>
      </c>
      <c r="DU34" s="314">
        <f t="shared" si="71"/>
        <v>0</v>
      </c>
      <c r="DV34" s="314">
        <f t="shared" si="71"/>
        <v>0</v>
      </c>
      <c r="DW34" s="314">
        <f t="shared" si="71"/>
        <v>0</v>
      </c>
      <c r="DX34" s="314">
        <f t="shared" si="71"/>
        <v>0</v>
      </c>
      <c r="DY34" s="314">
        <f t="shared" si="71"/>
        <v>0</v>
      </c>
      <c r="DZ34" s="314">
        <f t="shared" si="71"/>
        <v>0</v>
      </c>
      <c r="EA34" s="314">
        <f t="shared" si="71"/>
        <v>0</v>
      </c>
      <c r="EB34" s="314">
        <f t="shared" si="71"/>
        <v>0</v>
      </c>
    </row>
    <row r="35" spans="2:132" outlineLevel="1" x14ac:dyDescent="0.25">
      <c r="C35" s="324" t="s">
        <v>417</v>
      </c>
      <c r="D35" s="34"/>
      <c r="E35" s="34"/>
      <c r="F35" s="34"/>
      <c r="G35" s="67" t="s">
        <v>215</v>
      </c>
      <c r="H35" s="34"/>
      <c r="I35" s="34"/>
      <c r="J35" s="126">
        <f>J$13</f>
        <v>1</v>
      </c>
      <c r="K35" s="126">
        <f t="shared" ref="K35:BV35" si="72">K$13</f>
        <v>1.0026792493128671</v>
      </c>
      <c r="L35" s="126">
        <f t="shared" si="72"/>
        <v>1.0056539350998608</v>
      </c>
      <c r="M35" s="126">
        <f t="shared" si="72"/>
        <v>1.0085410656939733</v>
      </c>
      <c r="N35" s="126">
        <f t="shared" si="72"/>
        <v>1.0114364849476103</v>
      </c>
      <c r="O35" s="126">
        <f t="shared" si="72"/>
        <v>1.0143402166566737</v>
      </c>
      <c r="P35" s="126">
        <f t="shared" si="72"/>
        <v>1.0172522846853813</v>
      </c>
      <c r="Q35" s="126">
        <f t="shared" si="72"/>
        <v>1.0201727129664624</v>
      </c>
      <c r="R35" s="126">
        <f t="shared" si="72"/>
        <v>1.0231015255013547</v>
      </c>
      <c r="S35" s="126">
        <f t="shared" si="72"/>
        <v>1.0260387463604019</v>
      </c>
      <c r="T35" s="126">
        <f t="shared" si="72"/>
        <v>1.028984399683051</v>
      </c>
      <c r="U35" s="126">
        <f t="shared" si="72"/>
        <v>1.0319385096780509</v>
      </c>
      <c r="V35" s="126">
        <f t="shared" si="72"/>
        <v>1.0349011006236515</v>
      </c>
      <c r="W35" s="126">
        <f t="shared" si="72"/>
        <v>1.0377730230388176</v>
      </c>
      <c r="X35" s="126">
        <f t="shared" si="72"/>
        <v>1.0408518228283561</v>
      </c>
      <c r="Y35" s="126">
        <f t="shared" si="72"/>
        <v>1.0438400029932626</v>
      </c>
      <c r="Z35" s="126">
        <f t="shared" si="72"/>
        <v>1.046836761920777</v>
      </c>
      <c r="AA35" s="126">
        <f t="shared" si="72"/>
        <v>1.0498421242396576</v>
      </c>
      <c r="AB35" s="126">
        <f t="shared" si="72"/>
        <v>1.05285611464937</v>
      </c>
      <c r="AC35" s="126">
        <f t="shared" si="72"/>
        <v>1.0558787579202888</v>
      </c>
      <c r="AD35" s="126">
        <f t="shared" si="72"/>
        <v>1.0589100788939025</v>
      </c>
      <c r="AE35" s="126">
        <f t="shared" si="72"/>
        <v>1.0619501024830165</v>
      </c>
      <c r="AF35" s="126">
        <f t="shared" si="72"/>
        <v>1.0649988536719583</v>
      </c>
      <c r="AG35" s="126">
        <f t="shared" si="72"/>
        <v>1.0680563575167832</v>
      </c>
      <c r="AH35" s="126">
        <f t="shared" si="72"/>
        <v>1.0711226391454798</v>
      </c>
      <c r="AI35" s="126">
        <f t="shared" si="72"/>
        <v>1.0739924437404067</v>
      </c>
      <c r="AJ35" s="126">
        <f t="shared" si="72"/>
        <v>1.0771786970311998</v>
      </c>
      <c r="AK35" s="126">
        <f t="shared" si="72"/>
        <v>1.0802711679727233</v>
      </c>
      <c r="AL35" s="126">
        <f t="shared" si="72"/>
        <v>1.0833725170851116</v>
      </c>
      <c r="AM35" s="126">
        <f t="shared" si="72"/>
        <v>1.0864827698566941</v>
      </c>
      <c r="AN35" s="126">
        <f t="shared" si="72"/>
        <v>1.0896019518489746</v>
      </c>
      <c r="AO35" s="126">
        <f t="shared" si="72"/>
        <v>1.0927300886968412</v>
      </c>
      <c r="AP35" s="126">
        <f t="shared" si="72"/>
        <v>1.0958672061087775</v>
      </c>
      <c r="AQ35" s="126">
        <f t="shared" si="72"/>
        <v>1.0990133298670732</v>
      </c>
      <c r="AR35" s="126">
        <f t="shared" si="72"/>
        <v>1.1021684858280367</v>
      </c>
      <c r="AS35" s="126">
        <f t="shared" si="72"/>
        <v>1.1053326999222071</v>
      </c>
      <c r="AT35" s="126">
        <f t="shared" si="72"/>
        <v>1.1085059981545673</v>
      </c>
      <c r="AU35" s="126">
        <f t="shared" si="72"/>
        <v>1.111475962088432</v>
      </c>
      <c r="AV35" s="126">
        <f t="shared" si="72"/>
        <v>1.1147734191259395</v>
      </c>
      <c r="AW35" s="126">
        <f t="shared" si="72"/>
        <v>1.1179738207069689</v>
      </c>
      <c r="AX35" s="126">
        <f t="shared" si="72"/>
        <v>1.1211834103167977</v>
      </c>
      <c r="AY35" s="126">
        <f t="shared" si="72"/>
        <v>1.1244022143333261</v>
      </c>
      <c r="AZ35" s="126">
        <f t="shared" si="72"/>
        <v>1.1276302592101826</v>
      </c>
      <c r="BA35" s="126">
        <f t="shared" si="72"/>
        <v>1.1308675714769412</v>
      </c>
      <c r="BB35" s="126">
        <f t="shared" si="72"/>
        <v>1.1341141777393395</v>
      </c>
      <c r="BC35" s="126">
        <f t="shared" si="72"/>
        <v>1.1373701046794982</v>
      </c>
      <c r="BD35" s="126">
        <f t="shared" si="72"/>
        <v>1.1406353790561385</v>
      </c>
      <c r="BE35" s="126">
        <f t="shared" si="72"/>
        <v>1.1439100277048042</v>
      </c>
      <c r="BF35" s="126">
        <f t="shared" si="72"/>
        <v>1.1471940775380809</v>
      </c>
      <c r="BG35" s="126">
        <f t="shared" si="72"/>
        <v>1.15026769648205</v>
      </c>
      <c r="BH35" s="126">
        <f t="shared" si="72"/>
        <v>1.1536802383994258</v>
      </c>
      <c r="BI35" s="126">
        <f t="shared" si="72"/>
        <v>1.1569923375180708</v>
      </c>
      <c r="BJ35" s="126">
        <f t="shared" si="72"/>
        <v>1.1603139453378331</v>
      </c>
      <c r="BK35" s="126">
        <f t="shared" si="72"/>
        <v>1.1636450891572303</v>
      </c>
      <c r="BL35" s="126">
        <f t="shared" si="72"/>
        <v>1.1669857963531516</v>
      </c>
      <c r="BM35" s="126">
        <f t="shared" si="72"/>
        <v>1.1703360943810825</v>
      </c>
      <c r="BN35" s="126">
        <f t="shared" si="72"/>
        <v>1.1736960107753303</v>
      </c>
      <c r="BO35" s="126">
        <f t="shared" si="72"/>
        <v>1.1770655731492505</v>
      </c>
      <c r="BP35" s="126">
        <f t="shared" si="72"/>
        <v>1.180444809195474</v>
      </c>
      <c r="BQ35" s="126">
        <f t="shared" si="72"/>
        <v>1.1838337466861339</v>
      </c>
      <c r="BR35" s="126">
        <f t="shared" si="72"/>
        <v>1.1872324134730949</v>
      </c>
      <c r="BS35" s="126">
        <f t="shared" si="72"/>
        <v>1.1905270658589224</v>
      </c>
      <c r="BT35" s="126">
        <f t="shared" si="72"/>
        <v>1.1940590467434065</v>
      </c>
      <c r="BU35" s="126">
        <f t="shared" si="72"/>
        <v>1.1974870693312041</v>
      </c>
      <c r="BV35" s="126">
        <f t="shared" si="72"/>
        <v>1.2009249334246579</v>
      </c>
      <c r="BW35" s="126">
        <f t="shared" ref="BW35:EB35" si="73">BW$13</f>
        <v>1.204372667277734</v>
      </c>
      <c r="BX35" s="126">
        <f t="shared" si="73"/>
        <v>1.2078302992255125</v>
      </c>
      <c r="BY35" s="126">
        <f t="shared" si="73"/>
        <v>1.2112978576844211</v>
      </c>
      <c r="BZ35" s="126">
        <f t="shared" si="73"/>
        <v>1.2147753711524676</v>
      </c>
      <c r="CA35" s="126">
        <f t="shared" si="73"/>
        <v>1.2182628682094752</v>
      </c>
      <c r="CB35" s="126">
        <f t="shared" si="73"/>
        <v>1.2217603775173165</v>
      </c>
      <c r="CC35" s="126">
        <f t="shared" si="73"/>
        <v>1.2252679278201495</v>
      </c>
      <c r="CD35" s="126">
        <f t="shared" si="73"/>
        <v>1.2287855479446541</v>
      </c>
      <c r="CE35" s="126">
        <f t="shared" si="73"/>
        <v>1.232077770779646</v>
      </c>
      <c r="CF35" s="126">
        <f t="shared" si="73"/>
        <v>1.23573302168438</v>
      </c>
      <c r="CG35" s="126">
        <f t="shared" si="73"/>
        <v>1.2392806860334544</v>
      </c>
      <c r="CH35" s="126">
        <f t="shared" si="73"/>
        <v>1.2428385353675644</v>
      </c>
      <c r="CI35" s="126">
        <f t="shared" si="73"/>
        <v>1.2464065989267703</v>
      </c>
      <c r="CJ35" s="126">
        <f t="shared" si="73"/>
        <v>1.2499849060350778</v>
      </c>
      <c r="CK35" s="126">
        <f t="shared" si="73"/>
        <v>1.2535734861006791</v>
      </c>
      <c r="CL35" s="126">
        <f t="shared" si="73"/>
        <v>1.257172368616194</v>
      </c>
      <c r="CM35" s="126">
        <f t="shared" si="73"/>
        <v>1.2607815831589126</v>
      </c>
      <c r="CN35" s="126">
        <f t="shared" si="73"/>
        <v>1.2644011593910389</v>
      </c>
      <c r="CO35" s="126">
        <f t="shared" si="73"/>
        <v>1.2680311270599336</v>
      </c>
      <c r="CP35" s="126">
        <f t="shared" si="73"/>
        <v>1.2716715159983594</v>
      </c>
      <c r="CQ35" s="126">
        <f t="shared" si="73"/>
        <v>1.2750786410337906</v>
      </c>
      <c r="CR35" s="126">
        <f t="shared" si="73"/>
        <v>1.2788614642181557</v>
      </c>
      <c r="CS35" s="126">
        <f t="shared" si="73"/>
        <v>1.2825329459576562</v>
      </c>
      <c r="CT35" s="126">
        <f t="shared" si="73"/>
        <v>1.2862149681493797</v>
      </c>
      <c r="CU35" s="126">
        <f t="shared" si="73"/>
        <v>1.289907561053897</v>
      </c>
      <c r="CV35" s="126">
        <f t="shared" si="73"/>
        <v>1.293610755018654</v>
      </c>
      <c r="CW35" s="126">
        <f t="shared" si="73"/>
        <v>1.2973245804782207</v>
      </c>
      <c r="CX35" s="126">
        <f t="shared" si="73"/>
        <v>1.3010490679545423</v>
      </c>
      <c r="CY35" s="126">
        <f t="shared" si="73"/>
        <v>1.304784248057189</v>
      </c>
      <c r="CZ35" s="126">
        <f t="shared" si="73"/>
        <v>1.3085301514836076</v>
      </c>
      <c r="DA35" s="126">
        <f t="shared" si="73"/>
        <v>1.3122868090193751</v>
      </c>
      <c r="DB35" s="126">
        <f t="shared" si="73"/>
        <v>1.3160542515384499</v>
      </c>
      <c r="DC35" s="126">
        <f t="shared" si="73"/>
        <v>1.3195802889875801</v>
      </c>
      <c r="DD35" s="126">
        <f t="shared" si="73"/>
        <v>1.323495136864544</v>
      </c>
      <c r="DE35" s="126">
        <f t="shared" si="73"/>
        <v>1.3272947573576725</v>
      </c>
      <c r="DF35" s="126">
        <f t="shared" si="73"/>
        <v>1.3311052861764079</v>
      </c>
      <c r="DG35" s="126">
        <f t="shared" si="73"/>
        <v>1.3349267546374479</v>
      </c>
      <c r="DH35" s="126">
        <f t="shared" si="73"/>
        <v>1.3387591941473977</v>
      </c>
      <c r="DI35" s="126">
        <f t="shared" si="73"/>
        <v>1.3426026362030277</v>
      </c>
      <c r="DJ35" s="126">
        <f t="shared" si="73"/>
        <v>1.3464571123915319</v>
      </c>
      <c r="DK35" s="126">
        <f t="shared" si="73"/>
        <v>1.3503226543907885</v>
      </c>
      <c r="DL35" s="126">
        <f t="shared" si="73"/>
        <v>1.3541992939696192</v>
      </c>
      <c r="DM35" s="126">
        <f t="shared" si="73"/>
        <v>1.358087062988051</v>
      </c>
      <c r="DN35" s="126">
        <f t="shared" si="73"/>
        <v>1.361985993397578</v>
      </c>
      <c r="DO35" s="126">
        <f t="shared" si="73"/>
        <v>1.3657655991021458</v>
      </c>
      <c r="DP35" s="126">
        <f t="shared" si="73"/>
        <v>1.3698174666548035</v>
      </c>
      <c r="DQ35" s="126">
        <f t="shared" si="73"/>
        <v>1.3737500738651915</v>
      </c>
      <c r="DR35" s="126">
        <f t="shared" si="73"/>
        <v>1.3776939711925826</v>
      </c>
      <c r="DS35" s="126">
        <f t="shared" si="73"/>
        <v>1.381649191049759</v>
      </c>
      <c r="DT35" s="126">
        <f t="shared" si="73"/>
        <v>1.385615765942557</v>
      </c>
      <c r="DU35" s="126">
        <f t="shared" si="73"/>
        <v>1.3895937284701338</v>
      </c>
      <c r="DV35" s="126">
        <f t="shared" si="73"/>
        <v>1.3935831113252357</v>
      </c>
      <c r="DW35" s="126">
        <f t="shared" si="73"/>
        <v>1.3975839472944662</v>
      </c>
      <c r="DX35" s="126">
        <f t="shared" si="73"/>
        <v>1.401596269258556</v>
      </c>
      <c r="DY35" s="126">
        <f t="shared" si="73"/>
        <v>1.4056201101926329</v>
      </c>
      <c r="DZ35" s="126">
        <f t="shared" si="73"/>
        <v>1.4096555031664932</v>
      </c>
      <c r="EA35" s="126">
        <f t="shared" si="73"/>
        <v>1.4134323217047313</v>
      </c>
      <c r="EB35" s="126">
        <f t="shared" si="73"/>
        <v>1.4176256038945581</v>
      </c>
    </row>
    <row r="36" spans="2:132" outlineLevel="1" x14ac:dyDescent="0.25">
      <c r="C36" s="321" t="s">
        <v>510</v>
      </c>
      <c r="D36" s="38"/>
      <c r="E36" s="38"/>
      <c r="F36" s="38"/>
      <c r="G36" s="52" t="s">
        <v>220</v>
      </c>
      <c r="H36" s="46">
        <f t="shared" ref="H36" si="74">SUM(J36:EB36)</f>
        <v>410442.34572025778</v>
      </c>
      <c r="I36" s="38"/>
      <c r="J36" s="82">
        <f>J34*J35</f>
        <v>207616.32499999998</v>
      </c>
      <c r="K36" s="82">
        <f t="shared" ref="K36" si="75">K34*K35</f>
        <v>0</v>
      </c>
      <c r="L36" s="82">
        <f t="shared" ref="L36" si="76">L34*L35</f>
        <v>0</v>
      </c>
      <c r="M36" s="82">
        <f t="shared" ref="M36" si="77">M34*M35</f>
        <v>0</v>
      </c>
      <c r="N36" s="82">
        <f t="shared" ref="N36" si="78">N34*N35</f>
        <v>0</v>
      </c>
      <c r="O36" s="82">
        <f t="shared" ref="O36" si="79">O34*O35</f>
        <v>0</v>
      </c>
      <c r="P36" s="82">
        <f t="shared" ref="P36" si="80">P34*P35</f>
        <v>0</v>
      </c>
      <c r="Q36" s="82">
        <f t="shared" ref="Q36" si="81">Q34*Q35</f>
        <v>0</v>
      </c>
      <c r="R36" s="82">
        <f t="shared" ref="R36" si="82">R34*R35</f>
        <v>0</v>
      </c>
      <c r="S36" s="82">
        <f t="shared" ref="S36" si="83">S34*S35</f>
        <v>0</v>
      </c>
      <c r="T36" s="82">
        <f t="shared" ref="T36" si="84">T34*T35</f>
        <v>0</v>
      </c>
      <c r="U36" s="82">
        <f t="shared" ref="U36" si="85">U34*U35</f>
        <v>0</v>
      </c>
      <c r="V36" s="82">
        <f t="shared" ref="V36" si="86">V34*V35</f>
        <v>202826.0207202578</v>
      </c>
      <c r="W36" s="82">
        <f t="shared" ref="W36" si="87">W34*W35</f>
        <v>0</v>
      </c>
      <c r="X36" s="82">
        <f t="shared" ref="X36" si="88">X34*X35</f>
        <v>0</v>
      </c>
      <c r="Y36" s="82">
        <f t="shared" ref="Y36" si="89">Y34*Y35</f>
        <v>0</v>
      </c>
      <c r="Z36" s="82">
        <f t="shared" ref="Z36" si="90">Z34*Z35</f>
        <v>0</v>
      </c>
      <c r="AA36" s="82">
        <f t="shared" ref="AA36" si="91">AA34*AA35</f>
        <v>0</v>
      </c>
      <c r="AB36" s="82">
        <f t="shared" ref="AB36" si="92">AB34*AB35</f>
        <v>0</v>
      </c>
      <c r="AC36" s="82">
        <f t="shared" ref="AC36" si="93">AC34*AC35</f>
        <v>0</v>
      </c>
      <c r="AD36" s="82">
        <f t="shared" ref="AD36" si="94">AD34*AD35</f>
        <v>0</v>
      </c>
      <c r="AE36" s="82">
        <f t="shared" ref="AE36" si="95">AE34*AE35</f>
        <v>0</v>
      </c>
      <c r="AF36" s="82">
        <f t="shared" ref="AF36" si="96">AF34*AF35</f>
        <v>0</v>
      </c>
      <c r="AG36" s="82">
        <f t="shared" ref="AG36" si="97">AG34*AG35</f>
        <v>0</v>
      </c>
      <c r="AH36" s="82">
        <f t="shared" ref="AH36" si="98">AH34*AH35</f>
        <v>0</v>
      </c>
      <c r="AI36" s="82">
        <f t="shared" ref="AI36" si="99">AI34*AI35</f>
        <v>0</v>
      </c>
      <c r="AJ36" s="82">
        <f t="shared" ref="AJ36" si="100">AJ34*AJ35</f>
        <v>0</v>
      </c>
      <c r="AK36" s="82">
        <f t="shared" ref="AK36" si="101">AK34*AK35</f>
        <v>0</v>
      </c>
      <c r="AL36" s="82">
        <f t="shared" ref="AL36" si="102">AL34*AL35</f>
        <v>0</v>
      </c>
      <c r="AM36" s="82">
        <f t="shared" ref="AM36" si="103">AM34*AM35</f>
        <v>0</v>
      </c>
      <c r="AN36" s="82">
        <f t="shared" ref="AN36" si="104">AN34*AN35</f>
        <v>0</v>
      </c>
      <c r="AO36" s="82">
        <f t="shared" ref="AO36" si="105">AO34*AO35</f>
        <v>0</v>
      </c>
      <c r="AP36" s="82">
        <f t="shared" ref="AP36" si="106">AP34*AP35</f>
        <v>0</v>
      </c>
      <c r="AQ36" s="82">
        <f t="shared" ref="AQ36" si="107">AQ34*AQ35</f>
        <v>0</v>
      </c>
      <c r="AR36" s="82">
        <f t="shared" ref="AR36" si="108">AR34*AR35</f>
        <v>0</v>
      </c>
      <c r="AS36" s="82">
        <f t="shared" ref="AS36" si="109">AS34*AS35</f>
        <v>0</v>
      </c>
      <c r="AT36" s="82">
        <f t="shared" ref="AT36" si="110">AT34*AT35</f>
        <v>0</v>
      </c>
      <c r="AU36" s="82">
        <f t="shared" ref="AU36" si="111">AU34*AU35</f>
        <v>0</v>
      </c>
      <c r="AV36" s="82">
        <f t="shared" ref="AV36" si="112">AV34*AV35</f>
        <v>0</v>
      </c>
      <c r="AW36" s="82">
        <f t="shared" ref="AW36" si="113">AW34*AW35</f>
        <v>0</v>
      </c>
      <c r="AX36" s="82">
        <f t="shared" ref="AX36" si="114">AX34*AX35</f>
        <v>0</v>
      </c>
      <c r="AY36" s="82">
        <f t="shared" ref="AY36" si="115">AY34*AY35</f>
        <v>0</v>
      </c>
      <c r="AZ36" s="82">
        <f t="shared" ref="AZ36" si="116">AZ34*AZ35</f>
        <v>0</v>
      </c>
      <c r="BA36" s="82">
        <f t="shared" ref="BA36" si="117">BA34*BA35</f>
        <v>0</v>
      </c>
      <c r="BB36" s="82">
        <f t="shared" ref="BB36" si="118">BB34*BB35</f>
        <v>0</v>
      </c>
      <c r="BC36" s="82">
        <f t="shared" ref="BC36" si="119">BC34*BC35</f>
        <v>0</v>
      </c>
      <c r="BD36" s="82">
        <f t="shared" ref="BD36" si="120">BD34*BD35</f>
        <v>0</v>
      </c>
      <c r="BE36" s="82">
        <f t="shared" ref="BE36" si="121">BE34*BE35</f>
        <v>0</v>
      </c>
      <c r="BF36" s="82">
        <f t="shared" ref="BF36" si="122">BF34*BF35</f>
        <v>0</v>
      </c>
      <c r="BG36" s="82">
        <f t="shared" ref="BG36" si="123">BG34*BG35</f>
        <v>0</v>
      </c>
      <c r="BH36" s="82">
        <f t="shared" ref="BH36" si="124">BH34*BH35</f>
        <v>0</v>
      </c>
      <c r="BI36" s="82">
        <f t="shared" ref="BI36" si="125">BI34*BI35</f>
        <v>0</v>
      </c>
      <c r="BJ36" s="82">
        <f t="shared" ref="BJ36" si="126">BJ34*BJ35</f>
        <v>0</v>
      </c>
      <c r="BK36" s="82">
        <f t="shared" ref="BK36" si="127">BK34*BK35</f>
        <v>0</v>
      </c>
      <c r="BL36" s="82">
        <f t="shared" ref="BL36" si="128">BL34*BL35</f>
        <v>0</v>
      </c>
      <c r="BM36" s="82">
        <f t="shared" ref="BM36" si="129">BM34*BM35</f>
        <v>0</v>
      </c>
      <c r="BN36" s="82">
        <f t="shared" ref="BN36" si="130">BN34*BN35</f>
        <v>0</v>
      </c>
      <c r="BO36" s="82">
        <f t="shared" ref="BO36" si="131">BO34*BO35</f>
        <v>0</v>
      </c>
      <c r="BP36" s="82">
        <f t="shared" ref="BP36" si="132">BP34*BP35</f>
        <v>0</v>
      </c>
      <c r="BQ36" s="82">
        <f t="shared" ref="BQ36" si="133">BQ34*BQ35</f>
        <v>0</v>
      </c>
      <c r="BR36" s="82">
        <f t="shared" ref="BR36" si="134">BR34*BR35</f>
        <v>0</v>
      </c>
      <c r="BS36" s="82">
        <f t="shared" ref="BS36" si="135">BS34*BS35</f>
        <v>0</v>
      </c>
      <c r="BT36" s="82">
        <f t="shared" ref="BT36" si="136">BT34*BT35</f>
        <v>0</v>
      </c>
      <c r="BU36" s="82">
        <f t="shared" ref="BU36" si="137">BU34*BU35</f>
        <v>0</v>
      </c>
      <c r="BV36" s="82">
        <f t="shared" ref="BV36" si="138">BV34*BV35</f>
        <v>0</v>
      </c>
      <c r="BW36" s="82">
        <f t="shared" ref="BW36" si="139">BW34*BW35</f>
        <v>0</v>
      </c>
      <c r="BX36" s="82">
        <f t="shared" ref="BX36" si="140">BX34*BX35</f>
        <v>0</v>
      </c>
      <c r="BY36" s="82">
        <f t="shared" ref="BY36" si="141">BY34*BY35</f>
        <v>0</v>
      </c>
      <c r="BZ36" s="82">
        <f t="shared" ref="BZ36" si="142">BZ34*BZ35</f>
        <v>0</v>
      </c>
      <c r="CA36" s="82">
        <f t="shared" ref="CA36" si="143">CA34*CA35</f>
        <v>0</v>
      </c>
      <c r="CB36" s="82">
        <f t="shared" ref="CB36" si="144">CB34*CB35</f>
        <v>0</v>
      </c>
      <c r="CC36" s="82">
        <f t="shared" ref="CC36" si="145">CC34*CC35</f>
        <v>0</v>
      </c>
      <c r="CD36" s="82">
        <f t="shared" ref="CD36" si="146">CD34*CD35</f>
        <v>0</v>
      </c>
      <c r="CE36" s="82">
        <f t="shared" ref="CE36" si="147">CE34*CE35</f>
        <v>0</v>
      </c>
      <c r="CF36" s="82">
        <f t="shared" ref="CF36" si="148">CF34*CF35</f>
        <v>0</v>
      </c>
      <c r="CG36" s="82">
        <f t="shared" ref="CG36" si="149">CG34*CG35</f>
        <v>0</v>
      </c>
      <c r="CH36" s="82">
        <f t="shared" ref="CH36" si="150">CH34*CH35</f>
        <v>0</v>
      </c>
      <c r="CI36" s="82">
        <f t="shared" ref="CI36" si="151">CI34*CI35</f>
        <v>0</v>
      </c>
      <c r="CJ36" s="82">
        <f t="shared" ref="CJ36" si="152">CJ34*CJ35</f>
        <v>0</v>
      </c>
      <c r="CK36" s="82">
        <f t="shared" ref="CK36" si="153">CK34*CK35</f>
        <v>0</v>
      </c>
      <c r="CL36" s="82">
        <f t="shared" ref="CL36" si="154">CL34*CL35</f>
        <v>0</v>
      </c>
      <c r="CM36" s="82">
        <f t="shared" ref="CM36" si="155">CM34*CM35</f>
        <v>0</v>
      </c>
      <c r="CN36" s="82">
        <f t="shared" ref="CN36" si="156">CN34*CN35</f>
        <v>0</v>
      </c>
      <c r="CO36" s="82">
        <f t="shared" ref="CO36" si="157">CO34*CO35</f>
        <v>0</v>
      </c>
      <c r="CP36" s="82">
        <f t="shared" ref="CP36" si="158">CP34*CP35</f>
        <v>0</v>
      </c>
      <c r="CQ36" s="82">
        <f t="shared" ref="CQ36" si="159">CQ34*CQ35</f>
        <v>0</v>
      </c>
      <c r="CR36" s="82">
        <f t="shared" ref="CR36" si="160">CR34*CR35</f>
        <v>0</v>
      </c>
      <c r="CS36" s="82">
        <f t="shared" ref="CS36" si="161">CS34*CS35</f>
        <v>0</v>
      </c>
      <c r="CT36" s="82">
        <f t="shared" ref="CT36" si="162">CT34*CT35</f>
        <v>0</v>
      </c>
      <c r="CU36" s="82">
        <f t="shared" ref="CU36" si="163">CU34*CU35</f>
        <v>0</v>
      </c>
      <c r="CV36" s="82">
        <f t="shared" ref="CV36" si="164">CV34*CV35</f>
        <v>0</v>
      </c>
      <c r="CW36" s="82">
        <f t="shared" ref="CW36" si="165">CW34*CW35</f>
        <v>0</v>
      </c>
      <c r="CX36" s="82">
        <f t="shared" ref="CX36" si="166">CX34*CX35</f>
        <v>0</v>
      </c>
      <c r="CY36" s="82">
        <f t="shared" ref="CY36" si="167">CY34*CY35</f>
        <v>0</v>
      </c>
      <c r="CZ36" s="82">
        <f t="shared" ref="CZ36" si="168">CZ34*CZ35</f>
        <v>0</v>
      </c>
      <c r="DA36" s="82">
        <f t="shared" ref="DA36" si="169">DA34*DA35</f>
        <v>0</v>
      </c>
      <c r="DB36" s="82">
        <f t="shared" ref="DB36" si="170">DB34*DB35</f>
        <v>0</v>
      </c>
      <c r="DC36" s="82">
        <f t="shared" ref="DC36" si="171">DC34*DC35</f>
        <v>0</v>
      </c>
      <c r="DD36" s="82">
        <f t="shared" ref="DD36" si="172">DD34*DD35</f>
        <v>0</v>
      </c>
      <c r="DE36" s="82">
        <f t="shared" ref="DE36" si="173">DE34*DE35</f>
        <v>0</v>
      </c>
      <c r="DF36" s="82">
        <f t="shared" ref="DF36" si="174">DF34*DF35</f>
        <v>0</v>
      </c>
      <c r="DG36" s="82">
        <f t="shared" ref="DG36" si="175">DG34*DG35</f>
        <v>0</v>
      </c>
      <c r="DH36" s="82">
        <f t="shared" ref="DH36" si="176">DH34*DH35</f>
        <v>0</v>
      </c>
      <c r="DI36" s="82">
        <f t="shared" ref="DI36" si="177">DI34*DI35</f>
        <v>0</v>
      </c>
      <c r="DJ36" s="82">
        <f t="shared" ref="DJ36" si="178">DJ34*DJ35</f>
        <v>0</v>
      </c>
      <c r="DK36" s="82">
        <f t="shared" ref="DK36" si="179">DK34*DK35</f>
        <v>0</v>
      </c>
      <c r="DL36" s="82">
        <f t="shared" ref="DL36" si="180">DL34*DL35</f>
        <v>0</v>
      </c>
      <c r="DM36" s="82">
        <f t="shared" ref="DM36" si="181">DM34*DM35</f>
        <v>0</v>
      </c>
      <c r="DN36" s="82">
        <f t="shared" ref="DN36" si="182">DN34*DN35</f>
        <v>0</v>
      </c>
      <c r="DO36" s="82">
        <f t="shared" ref="DO36" si="183">DO34*DO35</f>
        <v>0</v>
      </c>
      <c r="DP36" s="82">
        <f t="shared" ref="DP36" si="184">DP34*DP35</f>
        <v>0</v>
      </c>
      <c r="DQ36" s="82">
        <f t="shared" ref="DQ36" si="185">DQ34*DQ35</f>
        <v>0</v>
      </c>
      <c r="DR36" s="82">
        <f t="shared" ref="DR36" si="186">DR34*DR35</f>
        <v>0</v>
      </c>
      <c r="DS36" s="82">
        <f t="shared" ref="DS36" si="187">DS34*DS35</f>
        <v>0</v>
      </c>
      <c r="DT36" s="82">
        <f t="shared" ref="DT36" si="188">DT34*DT35</f>
        <v>0</v>
      </c>
      <c r="DU36" s="82">
        <f t="shared" ref="DU36" si="189">DU34*DU35</f>
        <v>0</v>
      </c>
      <c r="DV36" s="82">
        <f t="shared" ref="DV36" si="190">DV34*DV35</f>
        <v>0</v>
      </c>
      <c r="DW36" s="82">
        <f t="shared" ref="DW36" si="191">DW34*DW35</f>
        <v>0</v>
      </c>
      <c r="DX36" s="82">
        <f t="shared" ref="DX36" si="192">DX34*DX35</f>
        <v>0</v>
      </c>
      <c r="DY36" s="82">
        <f t="shared" ref="DY36" si="193">DY34*DY35</f>
        <v>0</v>
      </c>
      <c r="DZ36" s="82">
        <f t="shared" ref="DZ36" si="194">DZ34*DZ35</f>
        <v>0</v>
      </c>
      <c r="EA36" s="82">
        <f t="shared" ref="EA36" si="195">EA34*EA35</f>
        <v>0</v>
      </c>
      <c r="EB36" s="82">
        <f t="shared" ref="EB36" si="196">EB34*EB35</f>
        <v>0</v>
      </c>
    </row>
    <row r="37" spans="2:132" ht="14" outlineLevel="1" x14ac:dyDescent="0.3">
      <c r="B37" s="73"/>
      <c r="C37" s="27"/>
      <c r="H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2:132" ht="13" outlineLevel="1" x14ac:dyDescent="0.3">
      <c r="C38" s="340" t="s">
        <v>504</v>
      </c>
      <c r="G38" s="52"/>
      <c r="H38" s="29"/>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row>
    <row r="39" spans="2:132" outlineLevel="1" x14ac:dyDescent="0.25">
      <c r="C39" s="328" t="s">
        <v>552</v>
      </c>
      <c r="G39" s="52" t="s">
        <v>220</v>
      </c>
      <c r="H39" s="46">
        <f t="shared" ref="H39" si="197">SUM(J39:EB39)</f>
        <v>0</v>
      </c>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row>
    <row r="40" spans="2:132" outlineLevel="1" x14ac:dyDescent="0.25">
      <c r="C40" s="311"/>
      <c r="G40" s="52"/>
      <c r="H40" s="29"/>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2:132" ht="13" x14ac:dyDescent="0.3">
      <c r="C41" s="348" t="s">
        <v>568</v>
      </c>
      <c r="D41" s="342"/>
      <c r="E41" s="342"/>
      <c r="F41" s="342"/>
      <c r="G41" s="343" t="s">
        <v>220</v>
      </c>
      <c r="H41" s="344">
        <f t="shared" ref="H41" si="198">SUM(J41:EB41)</f>
        <v>410442.34572025778</v>
      </c>
      <c r="I41" s="342"/>
      <c r="J41" s="345">
        <f t="shared" ref="J41:AO41" si="199">CHOOSE(Scenario,J24,J36,J39)</f>
        <v>207616.32499999998</v>
      </c>
      <c r="K41" s="346">
        <f t="shared" si="199"/>
        <v>0</v>
      </c>
      <c r="L41" s="346">
        <f t="shared" si="199"/>
        <v>0</v>
      </c>
      <c r="M41" s="346">
        <f t="shared" si="199"/>
        <v>0</v>
      </c>
      <c r="N41" s="346">
        <f t="shared" si="199"/>
        <v>0</v>
      </c>
      <c r="O41" s="346">
        <f t="shared" si="199"/>
        <v>0</v>
      </c>
      <c r="P41" s="346">
        <f t="shared" si="199"/>
        <v>0</v>
      </c>
      <c r="Q41" s="346">
        <f t="shared" si="199"/>
        <v>0</v>
      </c>
      <c r="R41" s="346">
        <f t="shared" si="199"/>
        <v>0</v>
      </c>
      <c r="S41" s="346">
        <f t="shared" si="199"/>
        <v>0</v>
      </c>
      <c r="T41" s="346">
        <f t="shared" si="199"/>
        <v>0</v>
      </c>
      <c r="U41" s="346">
        <f t="shared" si="199"/>
        <v>0</v>
      </c>
      <c r="V41" s="346">
        <f t="shared" si="199"/>
        <v>202826.0207202578</v>
      </c>
      <c r="W41" s="346">
        <f t="shared" si="199"/>
        <v>0</v>
      </c>
      <c r="X41" s="346">
        <f t="shared" si="199"/>
        <v>0</v>
      </c>
      <c r="Y41" s="346">
        <f t="shared" si="199"/>
        <v>0</v>
      </c>
      <c r="Z41" s="346">
        <f t="shared" si="199"/>
        <v>0</v>
      </c>
      <c r="AA41" s="346">
        <f t="shared" si="199"/>
        <v>0</v>
      </c>
      <c r="AB41" s="346">
        <f t="shared" si="199"/>
        <v>0</v>
      </c>
      <c r="AC41" s="346">
        <f t="shared" si="199"/>
        <v>0</v>
      </c>
      <c r="AD41" s="346">
        <f t="shared" si="199"/>
        <v>0</v>
      </c>
      <c r="AE41" s="346">
        <f t="shared" si="199"/>
        <v>0</v>
      </c>
      <c r="AF41" s="346">
        <f t="shared" si="199"/>
        <v>0</v>
      </c>
      <c r="AG41" s="346">
        <f t="shared" si="199"/>
        <v>0</v>
      </c>
      <c r="AH41" s="346">
        <f t="shared" si="199"/>
        <v>0</v>
      </c>
      <c r="AI41" s="346">
        <f t="shared" si="199"/>
        <v>0</v>
      </c>
      <c r="AJ41" s="346">
        <f t="shared" si="199"/>
        <v>0</v>
      </c>
      <c r="AK41" s="346">
        <f t="shared" si="199"/>
        <v>0</v>
      </c>
      <c r="AL41" s="346">
        <f t="shared" si="199"/>
        <v>0</v>
      </c>
      <c r="AM41" s="346">
        <f t="shared" si="199"/>
        <v>0</v>
      </c>
      <c r="AN41" s="346">
        <f t="shared" si="199"/>
        <v>0</v>
      </c>
      <c r="AO41" s="346">
        <f t="shared" si="199"/>
        <v>0</v>
      </c>
      <c r="AP41" s="346">
        <f t="shared" ref="AP41:BU41" si="200">CHOOSE(Scenario,AP24,AP36,AP39)</f>
        <v>0</v>
      </c>
      <c r="AQ41" s="346">
        <f t="shared" si="200"/>
        <v>0</v>
      </c>
      <c r="AR41" s="346">
        <f t="shared" si="200"/>
        <v>0</v>
      </c>
      <c r="AS41" s="346">
        <f t="shared" si="200"/>
        <v>0</v>
      </c>
      <c r="AT41" s="346">
        <f t="shared" si="200"/>
        <v>0</v>
      </c>
      <c r="AU41" s="346">
        <f t="shared" si="200"/>
        <v>0</v>
      </c>
      <c r="AV41" s="346">
        <f t="shared" si="200"/>
        <v>0</v>
      </c>
      <c r="AW41" s="346">
        <f t="shared" si="200"/>
        <v>0</v>
      </c>
      <c r="AX41" s="346">
        <f t="shared" si="200"/>
        <v>0</v>
      </c>
      <c r="AY41" s="346">
        <f t="shared" si="200"/>
        <v>0</v>
      </c>
      <c r="AZ41" s="346">
        <f t="shared" si="200"/>
        <v>0</v>
      </c>
      <c r="BA41" s="346">
        <f t="shared" si="200"/>
        <v>0</v>
      </c>
      <c r="BB41" s="346">
        <f t="shared" si="200"/>
        <v>0</v>
      </c>
      <c r="BC41" s="346">
        <f t="shared" si="200"/>
        <v>0</v>
      </c>
      <c r="BD41" s="346">
        <f t="shared" si="200"/>
        <v>0</v>
      </c>
      <c r="BE41" s="346">
        <f t="shared" si="200"/>
        <v>0</v>
      </c>
      <c r="BF41" s="346">
        <f t="shared" si="200"/>
        <v>0</v>
      </c>
      <c r="BG41" s="346">
        <f t="shared" si="200"/>
        <v>0</v>
      </c>
      <c r="BH41" s="346">
        <f t="shared" si="200"/>
        <v>0</v>
      </c>
      <c r="BI41" s="346">
        <f t="shared" si="200"/>
        <v>0</v>
      </c>
      <c r="BJ41" s="346">
        <f t="shared" si="200"/>
        <v>0</v>
      </c>
      <c r="BK41" s="346">
        <f t="shared" si="200"/>
        <v>0</v>
      </c>
      <c r="BL41" s="346">
        <f t="shared" si="200"/>
        <v>0</v>
      </c>
      <c r="BM41" s="346">
        <f t="shared" si="200"/>
        <v>0</v>
      </c>
      <c r="BN41" s="346">
        <f t="shared" si="200"/>
        <v>0</v>
      </c>
      <c r="BO41" s="346">
        <f t="shared" si="200"/>
        <v>0</v>
      </c>
      <c r="BP41" s="346">
        <f t="shared" si="200"/>
        <v>0</v>
      </c>
      <c r="BQ41" s="346">
        <f t="shared" si="200"/>
        <v>0</v>
      </c>
      <c r="BR41" s="346">
        <f t="shared" si="200"/>
        <v>0</v>
      </c>
      <c r="BS41" s="346">
        <f t="shared" si="200"/>
        <v>0</v>
      </c>
      <c r="BT41" s="346">
        <f t="shared" si="200"/>
        <v>0</v>
      </c>
      <c r="BU41" s="346">
        <f t="shared" si="200"/>
        <v>0</v>
      </c>
      <c r="BV41" s="346">
        <f t="shared" ref="BV41:DA41" si="201">CHOOSE(Scenario,BV24,BV36,BV39)</f>
        <v>0</v>
      </c>
      <c r="BW41" s="346">
        <f t="shared" si="201"/>
        <v>0</v>
      </c>
      <c r="BX41" s="346">
        <f t="shared" si="201"/>
        <v>0</v>
      </c>
      <c r="BY41" s="346">
        <f t="shared" si="201"/>
        <v>0</v>
      </c>
      <c r="BZ41" s="346">
        <f t="shared" si="201"/>
        <v>0</v>
      </c>
      <c r="CA41" s="346">
        <f t="shared" si="201"/>
        <v>0</v>
      </c>
      <c r="CB41" s="346">
        <f t="shared" si="201"/>
        <v>0</v>
      </c>
      <c r="CC41" s="346">
        <f t="shared" si="201"/>
        <v>0</v>
      </c>
      <c r="CD41" s="346">
        <f t="shared" si="201"/>
        <v>0</v>
      </c>
      <c r="CE41" s="346">
        <f t="shared" si="201"/>
        <v>0</v>
      </c>
      <c r="CF41" s="346">
        <f t="shared" si="201"/>
        <v>0</v>
      </c>
      <c r="CG41" s="346">
        <f t="shared" si="201"/>
        <v>0</v>
      </c>
      <c r="CH41" s="346">
        <f t="shared" si="201"/>
        <v>0</v>
      </c>
      <c r="CI41" s="346">
        <f t="shared" si="201"/>
        <v>0</v>
      </c>
      <c r="CJ41" s="346">
        <f t="shared" si="201"/>
        <v>0</v>
      </c>
      <c r="CK41" s="346">
        <f t="shared" si="201"/>
        <v>0</v>
      </c>
      <c r="CL41" s="346">
        <f t="shared" si="201"/>
        <v>0</v>
      </c>
      <c r="CM41" s="346">
        <f t="shared" si="201"/>
        <v>0</v>
      </c>
      <c r="CN41" s="346">
        <f t="shared" si="201"/>
        <v>0</v>
      </c>
      <c r="CO41" s="346">
        <f t="shared" si="201"/>
        <v>0</v>
      </c>
      <c r="CP41" s="346">
        <f t="shared" si="201"/>
        <v>0</v>
      </c>
      <c r="CQ41" s="346">
        <f t="shared" si="201"/>
        <v>0</v>
      </c>
      <c r="CR41" s="346">
        <f t="shared" si="201"/>
        <v>0</v>
      </c>
      <c r="CS41" s="346">
        <f t="shared" si="201"/>
        <v>0</v>
      </c>
      <c r="CT41" s="346">
        <f t="shared" si="201"/>
        <v>0</v>
      </c>
      <c r="CU41" s="346">
        <f t="shared" si="201"/>
        <v>0</v>
      </c>
      <c r="CV41" s="346">
        <f t="shared" si="201"/>
        <v>0</v>
      </c>
      <c r="CW41" s="346">
        <f t="shared" si="201"/>
        <v>0</v>
      </c>
      <c r="CX41" s="346">
        <f t="shared" si="201"/>
        <v>0</v>
      </c>
      <c r="CY41" s="346">
        <f t="shared" si="201"/>
        <v>0</v>
      </c>
      <c r="CZ41" s="346">
        <f t="shared" si="201"/>
        <v>0</v>
      </c>
      <c r="DA41" s="346">
        <f t="shared" si="201"/>
        <v>0</v>
      </c>
      <c r="DB41" s="346">
        <f t="shared" ref="DB41:EB41" si="202">CHOOSE(Scenario,DB24,DB36,DB39)</f>
        <v>0</v>
      </c>
      <c r="DC41" s="346">
        <f t="shared" si="202"/>
        <v>0</v>
      </c>
      <c r="DD41" s="346">
        <f t="shared" si="202"/>
        <v>0</v>
      </c>
      <c r="DE41" s="346">
        <f t="shared" si="202"/>
        <v>0</v>
      </c>
      <c r="DF41" s="346">
        <f t="shared" si="202"/>
        <v>0</v>
      </c>
      <c r="DG41" s="346">
        <f t="shared" si="202"/>
        <v>0</v>
      </c>
      <c r="DH41" s="346">
        <f t="shared" si="202"/>
        <v>0</v>
      </c>
      <c r="DI41" s="346">
        <f t="shared" si="202"/>
        <v>0</v>
      </c>
      <c r="DJ41" s="346">
        <f t="shared" si="202"/>
        <v>0</v>
      </c>
      <c r="DK41" s="346">
        <f t="shared" si="202"/>
        <v>0</v>
      </c>
      <c r="DL41" s="346">
        <f t="shared" si="202"/>
        <v>0</v>
      </c>
      <c r="DM41" s="346">
        <f t="shared" si="202"/>
        <v>0</v>
      </c>
      <c r="DN41" s="346">
        <f t="shared" si="202"/>
        <v>0</v>
      </c>
      <c r="DO41" s="346">
        <f t="shared" si="202"/>
        <v>0</v>
      </c>
      <c r="DP41" s="346">
        <f t="shared" si="202"/>
        <v>0</v>
      </c>
      <c r="DQ41" s="346">
        <f t="shared" si="202"/>
        <v>0</v>
      </c>
      <c r="DR41" s="346">
        <f t="shared" si="202"/>
        <v>0</v>
      </c>
      <c r="DS41" s="346">
        <f t="shared" si="202"/>
        <v>0</v>
      </c>
      <c r="DT41" s="346">
        <f t="shared" si="202"/>
        <v>0</v>
      </c>
      <c r="DU41" s="346">
        <f t="shared" si="202"/>
        <v>0</v>
      </c>
      <c r="DV41" s="346">
        <f t="shared" si="202"/>
        <v>0</v>
      </c>
      <c r="DW41" s="346">
        <f t="shared" si="202"/>
        <v>0</v>
      </c>
      <c r="DX41" s="346">
        <f t="shared" si="202"/>
        <v>0</v>
      </c>
      <c r="DY41" s="346">
        <f t="shared" si="202"/>
        <v>0</v>
      </c>
      <c r="DZ41" s="346">
        <f t="shared" si="202"/>
        <v>0</v>
      </c>
      <c r="EA41" s="346">
        <f t="shared" si="202"/>
        <v>0</v>
      </c>
      <c r="EB41" s="347">
        <f t="shared" si="202"/>
        <v>0</v>
      </c>
    </row>
    <row r="42" spans="2:132" ht="14" x14ac:dyDescent="0.3">
      <c r="B42" s="73"/>
      <c r="C42" s="27"/>
      <c r="H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row>
    <row r="43" spans="2:132" ht="13" x14ac:dyDescent="0.3">
      <c r="B43" s="34"/>
      <c r="C43" s="2" t="s">
        <v>515</v>
      </c>
      <c r="D43" s="34"/>
      <c r="E43" s="34"/>
      <c r="F43" s="34"/>
      <c r="G43" s="67"/>
      <c r="H43" s="35"/>
      <c r="I43" s="34"/>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2:132" outlineLevel="1" x14ac:dyDescent="0.25">
      <c r="C44" s="322" t="s">
        <v>503</v>
      </c>
      <c r="G44" s="52"/>
      <c r="H44" s="29"/>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row>
    <row r="45" spans="2:132" outlineLevel="1" x14ac:dyDescent="0.25">
      <c r="C45" s="328" t="s">
        <v>560</v>
      </c>
      <c r="G45" s="52" t="s">
        <v>220</v>
      </c>
      <c r="H45" s="46">
        <f t="shared" ref="H45" si="203">SUM(J45:EB45)</f>
        <v>0</v>
      </c>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row>
    <row r="46" spans="2:132" ht="13" outlineLevel="1" x14ac:dyDescent="0.3">
      <c r="C46" s="330"/>
      <c r="G46" s="52"/>
      <c r="H46" s="29"/>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row>
    <row r="47" spans="2:132" ht="13" x14ac:dyDescent="0.3">
      <c r="C47" s="348" t="s">
        <v>569</v>
      </c>
      <c r="D47" s="342"/>
      <c r="E47" s="342"/>
      <c r="F47" s="342"/>
      <c r="G47" s="349" t="s">
        <v>220</v>
      </c>
      <c r="H47" s="344">
        <f t="shared" ref="H47" si="204">SUM(J47:EB47)</f>
        <v>0</v>
      </c>
      <c r="I47" s="342"/>
      <c r="J47" s="345">
        <f>J45</f>
        <v>0</v>
      </c>
      <c r="K47" s="346">
        <f t="shared" ref="K47:BV47" si="205">K45</f>
        <v>0</v>
      </c>
      <c r="L47" s="346">
        <f t="shared" si="205"/>
        <v>0</v>
      </c>
      <c r="M47" s="346">
        <f t="shared" si="205"/>
        <v>0</v>
      </c>
      <c r="N47" s="346">
        <f t="shared" si="205"/>
        <v>0</v>
      </c>
      <c r="O47" s="346">
        <f t="shared" si="205"/>
        <v>0</v>
      </c>
      <c r="P47" s="346">
        <f t="shared" si="205"/>
        <v>0</v>
      </c>
      <c r="Q47" s="346">
        <f t="shared" si="205"/>
        <v>0</v>
      </c>
      <c r="R47" s="346">
        <f t="shared" si="205"/>
        <v>0</v>
      </c>
      <c r="S47" s="346">
        <f t="shared" si="205"/>
        <v>0</v>
      </c>
      <c r="T47" s="346">
        <f t="shared" si="205"/>
        <v>0</v>
      </c>
      <c r="U47" s="346">
        <f t="shared" si="205"/>
        <v>0</v>
      </c>
      <c r="V47" s="346">
        <f t="shared" si="205"/>
        <v>0</v>
      </c>
      <c r="W47" s="346">
        <f t="shared" si="205"/>
        <v>0</v>
      </c>
      <c r="X47" s="346">
        <f t="shared" si="205"/>
        <v>0</v>
      </c>
      <c r="Y47" s="346">
        <f t="shared" si="205"/>
        <v>0</v>
      </c>
      <c r="Z47" s="346">
        <f t="shared" si="205"/>
        <v>0</v>
      </c>
      <c r="AA47" s="346">
        <f t="shared" si="205"/>
        <v>0</v>
      </c>
      <c r="AB47" s="346">
        <f t="shared" si="205"/>
        <v>0</v>
      </c>
      <c r="AC47" s="346">
        <f t="shared" si="205"/>
        <v>0</v>
      </c>
      <c r="AD47" s="346">
        <f t="shared" si="205"/>
        <v>0</v>
      </c>
      <c r="AE47" s="346">
        <f t="shared" si="205"/>
        <v>0</v>
      </c>
      <c r="AF47" s="346">
        <f t="shared" si="205"/>
        <v>0</v>
      </c>
      <c r="AG47" s="346">
        <f t="shared" si="205"/>
        <v>0</v>
      </c>
      <c r="AH47" s="346">
        <f t="shared" si="205"/>
        <v>0</v>
      </c>
      <c r="AI47" s="346">
        <f t="shared" si="205"/>
        <v>0</v>
      </c>
      <c r="AJ47" s="346">
        <f t="shared" si="205"/>
        <v>0</v>
      </c>
      <c r="AK47" s="346">
        <f t="shared" si="205"/>
        <v>0</v>
      </c>
      <c r="AL47" s="346">
        <f t="shared" si="205"/>
        <v>0</v>
      </c>
      <c r="AM47" s="346">
        <f t="shared" si="205"/>
        <v>0</v>
      </c>
      <c r="AN47" s="346">
        <f t="shared" si="205"/>
        <v>0</v>
      </c>
      <c r="AO47" s="346">
        <f t="shared" si="205"/>
        <v>0</v>
      </c>
      <c r="AP47" s="346">
        <f t="shared" si="205"/>
        <v>0</v>
      </c>
      <c r="AQ47" s="346">
        <f t="shared" si="205"/>
        <v>0</v>
      </c>
      <c r="AR47" s="346">
        <f t="shared" si="205"/>
        <v>0</v>
      </c>
      <c r="AS47" s="346">
        <f t="shared" si="205"/>
        <v>0</v>
      </c>
      <c r="AT47" s="346">
        <f t="shared" si="205"/>
        <v>0</v>
      </c>
      <c r="AU47" s="346">
        <f t="shared" si="205"/>
        <v>0</v>
      </c>
      <c r="AV47" s="346">
        <f t="shared" si="205"/>
        <v>0</v>
      </c>
      <c r="AW47" s="346">
        <f t="shared" si="205"/>
        <v>0</v>
      </c>
      <c r="AX47" s="346">
        <f t="shared" si="205"/>
        <v>0</v>
      </c>
      <c r="AY47" s="346">
        <f t="shared" si="205"/>
        <v>0</v>
      </c>
      <c r="AZ47" s="346">
        <f t="shared" si="205"/>
        <v>0</v>
      </c>
      <c r="BA47" s="346">
        <f t="shared" si="205"/>
        <v>0</v>
      </c>
      <c r="BB47" s="346">
        <f t="shared" si="205"/>
        <v>0</v>
      </c>
      <c r="BC47" s="346">
        <f t="shared" si="205"/>
        <v>0</v>
      </c>
      <c r="BD47" s="346">
        <f t="shared" si="205"/>
        <v>0</v>
      </c>
      <c r="BE47" s="346">
        <f t="shared" si="205"/>
        <v>0</v>
      </c>
      <c r="BF47" s="346">
        <f t="shared" si="205"/>
        <v>0</v>
      </c>
      <c r="BG47" s="346">
        <f t="shared" si="205"/>
        <v>0</v>
      </c>
      <c r="BH47" s="346">
        <f t="shared" si="205"/>
        <v>0</v>
      </c>
      <c r="BI47" s="346">
        <f t="shared" si="205"/>
        <v>0</v>
      </c>
      <c r="BJ47" s="346">
        <f t="shared" si="205"/>
        <v>0</v>
      </c>
      <c r="BK47" s="346">
        <f t="shared" si="205"/>
        <v>0</v>
      </c>
      <c r="BL47" s="346">
        <f t="shared" si="205"/>
        <v>0</v>
      </c>
      <c r="BM47" s="346">
        <f t="shared" si="205"/>
        <v>0</v>
      </c>
      <c r="BN47" s="346">
        <f t="shared" si="205"/>
        <v>0</v>
      </c>
      <c r="BO47" s="346">
        <f t="shared" si="205"/>
        <v>0</v>
      </c>
      <c r="BP47" s="346">
        <f t="shared" si="205"/>
        <v>0</v>
      </c>
      <c r="BQ47" s="346">
        <f t="shared" si="205"/>
        <v>0</v>
      </c>
      <c r="BR47" s="346">
        <f t="shared" si="205"/>
        <v>0</v>
      </c>
      <c r="BS47" s="346">
        <f t="shared" si="205"/>
        <v>0</v>
      </c>
      <c r="BT47" s="346">
        <f t="shared" si="205"/>
        <v>0</v>
      </c>
      <c r="BU47" s="346">
        <f t="shared" si="205"/>
        <v>0</v>
      </c>
      <c r="BV47" s="346">
        <f t="shared" si="205"/>
        <v>0</v>
      </c>
      <c r="BW47" s="346">
        <f t="shared" ref="BW47:EB47" si="206">BW45</f>
        <v>0</v>
      </c>
      <c r="BX47" s="346">
        <f t="shared" si="206"/>
        <v>0</v>
      </c>
      <c r="BY47" s="346">
        <f t="shared" si="206"/>
        <v>0</v>
      </c>
      <c r="BZ47" s="346">
        <f t="shared" si="206"/>
        <v>0</v>
      </c>
      <c r="CA47" s="346">
        <f t="shared" si="206"/>
        <v>0</v>
      </c>
      <c r="CB47" s="346">
        <f t="shared" si="206"/>
        <v>0</v>
      </c>
      <c r="CC47" s="346">
        <f t="shared" si="206"/>
        <v>0</v>
      </c>
      <c r="CD47" s="346">
        <f t="shared" si="206"/>
        <v>0</v>
      </c>
      <c r="CE47" s="346">
        <f t="shared" si="206"/>
        <v>0</v>
      </c>
      <c r="CF47" s="346">
        <f t="shared" si="206"/>
        <v>0</v>
      </c>
      <c r="CG47" s="346">
        <f t="shared" si="206"/>
        <v>0</v>
      </c>
      <c r="CH47" s="346">
        <f t="shared" si="206"/>
        <v>0</v>
      </c>
      <c r="CI47" s="346">
        <f t="shared" si="206"/>
        <v>0</v>
      </c>
      <c r="CJ47" s="346">
        <f t="shared" si="206"/>
        <v>0</v>
      </c>
      <c r="CK47" s="346">
        <f t="shared" si="206"/>
        <v>0</v>
      </c>
      <c r="CL47" s="346">
        <f t="shared" si="206"/>
        <v>0</v>
      </c>
      <c r="CM47" s="346">
        <f t="shared" si="206"/>
        <v>0</v>
      </c>
      <c r="CN47" s="346">
        <f t="shared" si="206"/>
        <v>0</v>
      </c>
      <c r="CO47" s="346">
        <f t="shared" si="206"/>
        <v>0</v>
      </c>
      <c r="CP47" s="346">
        <f t="shared" si="206"/>
        <v>0</v>
      </c>
      <c r="CQ47" s="346">
        <f t="shared" si="206"/>
        <v>0</v>
      </c>
      <c r="CR47" s="346">
        <f t="shared" si="206"/>
        <v>0</v>
      </c>
      <c r="CS47" s="346">
        <f t="shared" si="206"/>
        <v>0</v>
      </c>
      <c r="CT47" s="346">
        <f t="shared" si="206"/>
        <v>0</v>
      </c>
      <c r="CU47" s="346">
        <f t="shared" si="206"/>
        <v>0</v>
      </c>
      <c r="CV47" s="346">
        <f t="shared" si="206"/>
        <v>0</v>
      </c>
      <c r="CW47" s="346">
        <f t="shared" si="206"/>
        <v>0</v>
      </c>
      <c r="CX47" s="346">
        <f t="shared" si="206"/>
        <v>0</v>
      </c>
      <c r="CY47" s="346">
        <f t="shared" si="206"/>
        <v>0</v>
      </c>
      <c r="CZ47" s="346">
        <f t="shared" si="206"/>
        <v>0</v>
      </c>
      <c r="DA47" s="346">
        <f t="shared" si="206"/>
        <v>0</v>
      </c>
      <c r="DB47" s="346">
        <f t="shared" si="206"/>
        <v>0</v>
      </c>
      <c r="DC47" s="346">
        <f t="shared" si="206"/>
        <v>0</v>
      </c>
      <c r="DD47" s="346">
        <f t="shared" si="206"/>
        <v>0</v>
      </c>
      <c r="DE47" s="346">
        <f t="shared" si="206"/>
        <v>0</v>
      </c>
      <c r="DF47" s="346">
        <f t="shared" si="206"/>
        <v>0</v>
      </c>
      <c r="DG47" s="346">
        <f t="shared" si="206"/>
        <v>0</v>
      </c>
      <c r="DH47" s="346">
        <f t="shared" si="206"/>
        <v>0</v>
      </c>
      <c r="DI47" s="346">
        <f t="shared" si="206"/>
        <v>0</v>
      </c>
      <c r="DJ47" s="346">
        <f t="shared" si="206"/>
        <v>0</v>
      </c>
      <c r="DK47" s="346">
        <f t="shared" si="206"/>
        <v>0</v>
      </c>
      <c r="DL47" s="346">
        <f t="shared" si="206"/>
        <v>0</v>
      </c>
      <c r="DM47" s="346">
        <f t="shared" si="206"/>
        <v>0</v>
      </c>
      <c r="DN47" s="346">
        <f t="shared" si="206"/>
        <v>0</v>
      </c>
      <c r="DO47" s="346">
        <f t="shared" si="206"/>
        <v>0</v>
      </c>
      <c r="DP47" s="346">
        <f t="shared" si="206"/>
        <v>0</v>
      </c>
      <c r="DQ47" s="346">
        <f t="shared" si="206"/>
        <v>0</v>
      </c>
      <c r="DR47" s="346">
        <f t="shared" si="206"/>
        <v>0</v>
      </c>
      <c r="DS47" s="346">
        <f t="shared" si="206"/>
        <v>0</v>
      </c>
      <c r="DT47" s="346">
        <f t="shared" si="206"/>
        <v>0</v>
      </c>
      <c r="DU47" s="346">
        <f t="shared" si="206"/>
        <v>0</v>
      </c>
      <c r="DV47" s="346">
        <f t="shared" si="206"/>
        <v>0</v>
      </c>
      <c r="DW47" s="346">
        <f t="shared" si="206"/>
        <v>0</v>
      </c>
      <c r="DX47" s="346">
        <f t="shared" si="206"/>
        <v>0</v>
      </c>
      <c r="DY47" s="346">
        <f t="shared" si="206"/>
        <v>0</v>
      </c>
      <c r="DZ47" s="346">
        <f t="shared" si="206"/>
        <v>0</v>
      </c>
      <c r="EA47" s="346">
        <f t="shared" si="206"/>
        <v>0</v>
      </c>
      <c r="EB47" s="347">
        <f t="shared" si="206"/>
        <v>0</v>
      </c>
    </row>
    <row r="48" spans="2:132" ht="14" x14ac:dyDescent="0.3">
      <c r="B48" s="73"/>
      <c r="C48" s="27"/>
      <c r="H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row>
    <row r="49" spans="2:132" ht="13" x14ac:dyDescent="0.3">
      <c r="B49" s="34"/>
      <c r="C49" s="2" t="s">
        <v>522</v>
      </c>
      <c r="D49" s="34"/>
      <c r="E49" s="34"/>
      <c r="F49" s="34"/>
      <c r="G49" s="67"/>
      <c r="H49" s="35"/>
      <c r="I49" s="34"/>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row>
    <row r="50" spans="2:132" ht="13" outlineLevel="1" x14ac:dyDescent="0.3">
      <c r="C50" s="340" t="s">
        <v>500</v>
      </c>
      <c r="G50" s="52"/>
      <c r="H50" s="29"/>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2:132" outlineLevel="1" x14ac:dyDescent="0.25">
      <c r="C51" s="317" t="s">
        <v>485</v>
      </c>
      <c r="D51" s="125">
        <f>Assumptions!J16</f>
        <v>0.64</v>
      </c>
      <c r="E51" s="79">
        <f>Assumptions!J13</f>
        <v>45658</v>
      </c>
      <c r="G51" s="52" t="s">
        <v>215</v>
      </c>
      <c r="H51" s="50">
        <f t="shared" ref="H51" si="207">SUM(J51:EB51)</f>
        <v>0.99999999999999989</v>
      </c>
      <c r="J51" s="129"/>
      <c r="K51" s="155">
        <f>ROUND(($D$51/MiY*(SUM($J51:J$51)&lt;=1)+IF(SUM($J51:J$51)+($D$51/MiY)&gt;1,1-(SUM($J51:J$51)+($D$51/MiY)),0)),5)*(K$7&gt;=$E$51)</f>
        <v>0</v>
      </c>
      <c r="L51" s="155">
        <f>ROUND(($D$51/MiY*(SUM($J51:K$51)&lt;=1)+IF(SUM($J51:K$51)+($D$51/MiY)&gt;1,1-(SUM($J51:K$51)+($D$51/MiY)),0)),5)*(L$7&gt;=$E$51)</f>
        <v>0</v>
      </c>
      <c r="M51" s="155">
        <f>ROUND(($D$51/MiY*(SUM($J51:L$51)&lt;=1)+IF(SUM($J51:L$51)+($D$51/MiY)&gt;1,1-(SUM($J51:L$51)+($D$51/MiY)),0)),5)*(M$7&gt;=$E$51)</f>
        <v>0</v>
      </c>
      <c r="N51" s="155">
        <f>ROUND(($D$51/MiY*(SUM($J51:M$51)&lt;=1)+IF(SUM($J51:M$51)+($D$51/MiY)&gt;1,1-(SUM($J51:M$51)+($D$51/MiY)),0)),5)*(N$7&gt;=$E$51)</f>
        <v>0</v>
      </c>
      <c r="O51" s="155">
        <f>ROUND(($D$51/MiY*(SUM($J51:N$51)&lt;=1)+IF(SUM($J51:N$51)+($D$51/MiY)&gt;1,1-(SUM($J51:N$51)+($D$51/MiY)),0)),5)*(O$7&gt;=$E$51)</f>
        <v>0</v>
      </c>
      <c r="P51" s="155">
        <f>ROUND(($D$51/MiY*(SUM($J51:O$51)&lt;=1)+IF(SUM($J51:O$51)+($D$51/MiY)&gt;1,1-(SUM($J51:O$51)+($D$51/MiY)),0)),5)*(P$7&gt;=$E$51)</f>
        <v>0</v>
      </c>
      <c r="Q51" s="155">
        <f>ROUND(($D$51/MiY*(SUM($J51:P$51)&lt;=1)+IF(SUM($J51:P$51)+($D$51/MiY)&gt;1,1-(SUM($J51:P$51)+($D$51/MiY)),0)),5)*(Q$7&gt;=$E$51)</f>
        <v>0</v>
      </c>
      <c r="R51" s="155">
        <f>ROUND(($D$51/MiY*(SUM($J51:Q$51)&lt;=1)+IF(SUM($J51:Q$51)+($D$51/MiY)&gt;1,1-(SUM($J51:Q$51)+($D$51/MiY)),0)),5)*(R$7&gt;=$E$51)</f>
        <v>0</v>
      </c>
      <c r="S51" s="155">
        <f>ROUND(($D$51/MiY*(SUM($J51:R$51)&lt;=1)+IF(SUM($J51:R$51)+($D$51/MiY)&gt;1,1-(SUM($J51:R$51)+($D$51/MiY)),0)),5)*(S$7&gt;=$E$51)</f>
        <v>0</v>
      </c>
      <c r="T51" s="155">
        <f>ROUND(($D$51/MiY*(SUM($J51:S$51)&lt;=1)+IF(SUM($J51:S$51)+($D$51/MiY)&gt;1,1-(SUM($J51:S$51)+($D$51/MiY)),0)),5)*(T$7&gt;=$E$51)</f>
        <v>0</v>
      </c>
      <c r="U51" s="155">
        <f>ROUND(($D$51/MiY*(SUM($J51:T$51)&lt;=1)+IF(SUM($J51:T$51)+($D$51/MiY)&gt;1,1-(SUM($J51:T$51)+($D$51/MiY)),0)),5)*(U$7&gt;=$E$51)</f>
        <v>0</v>
      </c>
      <c r="V51" s="155">
        <f>ROUND(($D$51/MiY*(SUM($J51:U$51)&lt;=1)+IF(SUM($J51:U$51)+($D$51/MiY)&gt;1,1-(SUM($J51:U$51)+($D$51/MiY)),0)),5)*(V$7&gt;=$E$51)</f>
        <v>0</v>
      </c>
      <c r="W51" s="155">
        <f>ROUND(($D$51/MiY*(SUM($J51:V$51)&lt;=1)+IF(SUM($J51:V$51)+($D$51/MiY)&gt;1,1-(SUM($J51:V$51)+($D$51/MiY)),0)),5)*(W$7&gt;=$E$51)</f>
        <v>0</v>
      </c>
      <c r="X51" s="155">
        <f>ROUND(($D$51/MiY*(SUM($J51:W$51)&lt;=1)+IF(SUM($J51:W$51)+($D$51/MiY)&gt;1,1-(SUM($J51:W$51)+($D$51/MiY)),0)),5)*(X$7&gt;=$E$51)</f>
        <v>0</v>
      </c>
      <c r="Y51" s="155">
        <f>ROUND(($D$51/MiY*(SUM($J51:X$51)&lt;=1)+IF(SUM($J51:X$51)+($D$51/MiY)&gt;1,1-(SUM($J51:X$51)+($D$51/MiY)),0)),5)*(Y$7&gt;=$E$51)</f>
        <v>0</v>
      </c>
      <c r="Z51" s="155">
        <f>ROUND(($D$51/MiY*(SUM($J51:Y$51)&lt;=1)+IF(SUM($J51:Y$51)+($D$51/MiY)&gt;1,1-(SUM($J51:Y$51)+($D$51/MiY)),0)),5)*(Z$7&gt;=$E$51)</f>
        <v>0</v>
      </c>
      <c r="AA51" s="155">
        <f>ROUND(($D$51/MiY*(SUM($J51:Z$51)&lt;=1)+IF(SUM($J51:Z$51)+($D$51/MiY)&gt;1,1-(SUM($J51:Z$51)+($D$51/MiY)),0)),5)*(AA$7&gt;=$E$51)</f>
        <v>0</v>
      </c>
      <c r="AB51" s="155">
        <f>ROUND(($D$51/MiY*(SUM($J51:AA$51)&lt;=1)+IF(SUM($J51:AA$51)+($D$51/MiY)&gt;1,1-(SUM($J51:AA$51)+($D$51/MiY)),0)),5)*(AB$7&gt;=$E$51)</f>
        <v>0</v>
      </c>
      <c r="AC51" s="155">
        <f>ROUND(($D$51/MiY*(SUM($J51:AB$51)&lt;=1)+IF(SUM($J51:AB$51)+($D$51/MiY)&gt;1,1-(SUM($J51:AB$51)+($D$51/MiY)),0)),5)*(AC$7&gt;=$E$51)</f>
        <v>0</v>
      </c>
      <c r="AD51" s="155">
        <f>ROUND(($D$51/MiY*(SUM($J51:AC$51)&lt;=1)+IF(SUM($J51:AC$51)+($D$51/MiY)&gt;1,1-(SUM($J51:AC$51)+($D$51/MiY)),0)),5)*(AD$7&gt;=$E$51)</f>
        <v>0</v>
      </c>
      <c r="AE51" s="155">
        <f>ROUND(($D$51/MiY*(SUM($J51:AD$51)&lt;=1)+IF(SUM($J51:AD$51)+($D$51/MiY)&gt;1,1-(SUM($J51:AD$51)+($D$51/MiY)),0)),5)*(AE$7&gt;=$E$51)</f>
        <v>0</v>
      </c>
      <c r="AF51" s="155">
        <f>ROUND(($D$51/MiY*(SUM($J51:AE$51)&lt;=1)+IF(SUM($J51:AE$51)+($D$51/MiY)&gt;1,1-(SUM($J51:AE$51)+($D$51/MiY)),0)),5)*(AF$7&gt;=$E$51)</f>
        <v>0</v>
      </c>
      <c r="AG51" s="155">
        <f>ROUND(($D$51/MiY*(SUM($J51:AF$51)&lt;=1)+IF(SUM($J51:AF$51)+($D$51/MiY)&gt;1,1-(SUM($J51:AF$51)+($D$51/MiY)),0)),5)*(AG$7&gt;=$E$51)</f>
        <v>0</v>
      </c>
      <c r="AH51" s="155">
        <f>ROUND(($D$51/MiY*(SUM($J51:AG$51)&lt;=1)+IF(SUM($J51:AG$51)+($D$51/MiY)&gt;1,1-(SUM($J51:AG$51)+($D$51/MiY)),0)),5)*(AH$7&gt;=$E$51)</f>
        <v>5.3330000000000002E-2</v>
      </c>
      <c r="AI51" s="155">
        <f>ROUND(($D$51/MiY*(SUM($J51:AH$51)&lt;=1)+IF(SUM($J51:AH$51)+($D$51/MiY)&gt;1,1-(SUM($J51:AH$51)+($D$51/MiY)),0)),5)*(AI$7&gt;=$E$51)</f>
        <v>5.3330000000000002E-2</v>
      </c>
      <c r="AJ51" s="155">
        <f>ROUND(($D$51/MiY*(SUM($J51:AI$51)&lt;=1)+IF(SUM($J51:AI$51)+($D$51/MiY)&gt;1,1-(SUM($J51:AI$51)+($D$51/MiY)),0)),5)*(AJ$7&gt;=$E$51)</f>
        <v>5.3330000000000002E-2</v>
      </c>
      <c r="AK51" s="155">
        <f>ROUND(($D$51/MiY*(SUM($J51:AJ$51)&lt;=1)+IF(SUM($J51:AJ$51)+($D$51/MiY)&gt;1,1-(SUM($J51:AJ$51)+($D$51/MiY)),0)),5)*(AK$7&gt;=$E$51)</f>
        <v>5.3330000000000002E-2</v>
      </c>
      <c r="AL51" s="155">
        <f>ROUND(($D$51/MiY*(SUM($J51:AK$51)&lt;=1)+IF(SUM($J51:AK$51)+($D$51/MiY)&gt;1,1-(SUM($J51:AK$51)+($D$51/MiY)),0)),5)*(AL$7&gt;=$E$51)</f>
        <v>5.3330000000000002E-2</v>
      </c>
      <c r="AM51" s="155">
        <f>ROUND(($D$51/MiY*(SUM($J51:AL$51)&lt;=1)+IF(SUM($J51:AL$51)+($D$51/MiY)&gt;1,1-(SUM($J51:AL$51)+($D$51/MiY)),0)),5)*(AM$7&gt;=$E$51)</f>
        <v>5.3330000000000002E-2</v>
      </c>
      <c r="AN51" s="155">
        <f>ROUND(($D$51/MiY*(SUM($J51:AM$51)&lt;=1)+IF(SUM($J51:AM$51)+($D$51/MiY)&gt;1,1-(SUM($J51:AM$51)+($D$51/MiY)),0)),5)*(AN$7&gt;=$E$51)</f>
        <v>5.3330000000000002E-2</v>
      </c>
      <c r="AO51" s="155">
        <f>ROUND(($D$51/MiY*(SUM($J51:AN$51)&lt;=1)+IF(SUM($J51:AN$51)+($D$51/MiY)&gt;1,1-(SUM($J51:AN$51)+($D$51/MiY)),0)),5)*(AO$7&gt;=$E$51)</f>
        <v>5.3330000000000002E-2</v>
      </c>
      <c r="AP51" s="155">
        <f>ROUND(($D$51/MiY*(SUM($J51:AO$51)&lt;=1)+IF(SUM($J51:AO$51)+($D$51/MiY)&gt;1,1-(SUM($J51:AO$51)+($D$51/MiY)),0)),5)*(AP$7&gt;=$E$51)</f>
        <v>5.3330000000000002E-2</v>
      </c>
      <c r="AQ51" s="155">
        <f>ROUND(($D$51/MiY*(SUM($J51:AP$51)&lt;=1)+IF(SUM($J51:AP$51)+($D$51/MiY)&gt;1,1-(SUM($J51:AP$51)+($D$51/MiY)),0)),5)*(AQ$7&gt;=$E$51)</f>
        <v>5.3330000000000002E-2</v>
      </c>
      <c r="AR51" s="155">
        <f>ROUND(($D$51/MiY*(SUM($J51:AQ$51)&lt;=1)+IF(SUM($J51:AQ$51)+($D$51/MiY)&gt;1,1-(SUM($J51:AQ$51)+($D$51/MiY)),0)),5)*(AR$7&gt;=$E$51)</f>
        <v>5.3330000000000002E-2</v>
      </c>
      <c r="AS51" s="155">
        <f>ROUND(($D$51/MiY*(SUM($J51:AR$51)&lt;=1)+IF(SUM($J51:AR$51)+($D$51/MiY)&gt;1,1-(SUM($J51:AR$51)+($D$51/MiY)),0)),5)*(AS$7&gt;=$E$51)</f>
        <v>5.3330000000000002E-2</v>
      </c>
      <c r="AT51" s="155">
        <f>ROUND(($D$51/MiY*(SUM($J51:AS$51)&lt;=1)+IF(SUM($J51:AS$51)+($D$51/MiY)&gt;1,1-(SUM($J51:AS$51)+($D$51/MiY)),0)),5)*(AT$7&gt;=$E$51)</f>
        <v>5.3330000000000002E-2</v>
      </c>
      <c r="AU51" s="155">
        <f>ROUND(($D$51/MiY*(SUM($J51:AT$51)&lt;=1)+IF(SUM($J51:AT$51)+($D$51/MiY)&gt;1,1-(SUM($J51:AT$51)+($D$51/MiY)),0)),5)*(AU$7&gt;=$E$51)</f>
        <v>5.3330000000000002E-2</v>
      </c>
      <c r="AV51" s="155">
        <f>ROUND(($D$51/MiY*(SUM($J51:AU$51)&lt;=1)+IF(SUM($J51:AU$51)+($D$51/MiY)&gt;1,1-(SUM($J51:AU$51)+($D$51/MiY)),0)),5)*(AV$7&gt;=$E$51)</f>
        <v>5.3330000000000002E-2</v>
      </c>
      <c r="AW51" s="155">
        <f>ROUND(($D$51/MiY*(SUM($J51:AV$51)&lt;=1)+IF(SUM($J51:AV$51)+($D$51/MiY)&gt;1,1-(SUM($J51:AV$51)+($D$51/MiY)),0)),5)*(AW$7&gt;=$E$51)</f>
        <v>5.3330000000000002E-2</v>
      </c>
      <c r="AX51" s="155">
        <f>ROUND(($D$51/MiY*(SUM($J51:AW$51)&lt;=1)+IF(SUM($J51:AW$51)+($D$51/MiY)&gt;1,1-(SUM($J51:AW$51)+($D$51/MiY)),0)),5)*(AX$7&gt;=$E$51)</f>
        <v>5.3330000000000002E-2</v>
      </c>
      <c r="AY51" s="155">
        <f>ROUND(($D$51/MiY*(SUM($J51:AX$51)&lt;=1)+IF(SUM($J51:AX$51)+($D$51/MiY)&gt;1,1-(SUM($J51:AX$51)+($D$51/MiY)),0)),5)*(AY$7&gt;=$E$51)</f>
        <v>5.3330000000000002E-2</v>
      </c>
      <c r="AZ51" s="155">
        <f>ROUND(($D$51/MiY*(SUM($J51:AY$51)&lt;=1)+IF(SUM($J51:AY$51)+($D$51/MiY)&gt;1,1-(SUM($J51:AY$51)+($D$51/MiY)),0)),5)*(AZ$7&gt;=$E$51)</f>
        <v>4.0059999999999998E-2</v>
      </c>
      <c r="BA51" s="155">
        <f>ROUND(($D$51/MiY*(SUM($J51:AZ$51)&lt;=1)+IF(SUM($J51:AZ$51)+($D$51/MiY)&gt;1,1-(SUM($J51:AZ$51)+($D$51/MiY)),0)),5)*(BA$7&gt;=$E$51)</f>
        <v>0</v>
      </c>
      <c r="BB51" s="155">
        <f>ROUND(($D$51/MiY*(SUM($J51:BA$51)&lt;=1)+IF(SUM($J51:BA$51)+($D$51/MiY)&gt;1,1-(SUM($J51:BA$51)+($D$51/MiY)),0)),5)*(BB$7&gt;=$E$51)</f>
        <v>0</v>
      </c>
      <c r="BC51" s="155">
        <f>ROUND(($D$51/MiY*(SUM($J51:BB$51)&lt;=1)+IF(SUM($J51:BB$51)+($D$51/MiY)&gt;1,1-(SUM($J51:BB$51)+($D$51/MiY)),0)),5)*(BC$7&gt;=$E$51)</f>
        <v>0</v>
      </c>
      <c r="BD51" s="155">
        <f>ROUND(($D$51/MiY*(SUM($J51:BC$51)&lt;=1)+IF(SUM($J51:BC$51)+($D$51/MiY)&gt;1,1-(SUM($J51:BC$51)+($D$51/MiY)),0)),5)*(BD$7&gt;=$E$51)</f>
        <v>0</v>
      </c>
      <c r="BE51" s="155">
        <f>ROUND(($D$51/MiY*(SUM($J51:BD$51)&lt;=1)+IF(SUM($J51:BD$51)+($D$51/MiY)&gt;1,1-(SUM($J51:BD$51)+($D$51/MiY)),0)),5)*(BE$7&gt;=$E$51)</f>
        <v>0</v>
      </c>
      <c r="BF51" s="155">
        <f>ROUND(($D$51/MiY*(SUM($J51:BE$51)&lt;=1)+IF(SUM($J51:BE$51)+($D$51/MiY)&gt;1,1-(SUM($J51:BE$51)+($D$51/MiY)),0)),5)*(BF$7&gt;=$E$51)</f>
        <v>0</v>
      </c>
      <c r="BG51" s="155">
        <f>ROUND(($D$51/MiY*(SUM($J51:BF$51)&lt;=1)+IF(SUM($J51:BF$51)+($D$51/MiY)&gt;1,1-(SUM($J51:BF$51)+($D$51/MiY)),0)),5)*(BG$7&gt;=$E$51)</f>
        <v>0</v>
      </c>
      <c r="BH51" s="155">
        <f>ROUND(($D$51/MiY*(SUM($J51:BG$51)&lt;=1)+IF(SUM($J51:BG$51)+($D$51/MiY)&gt;1,1-(SUM($J51:BG$51)+($D$51/MiY)),0)),5)*(BH$7&gt;=$E$51)</f>
        <v>0</v>
      </c>
      <c r="BI51" s="155">
        <f>ROUND(($D$51/MiY*(SUM($J51:BH$51)&lt;=1)+IF(SUM($J51:BH$51)+($D$51/MiY)&gt;1,1-(SUM($J51:BH$51)+($D$51/MiY)),0)),5)*(BI$7&gt;=$E$51)</f>
        <v>0</v>
      </c>
      <c r="BJ51" s="155">
        <f>ROUND(($D$51/MiY*(SUM($J51:BI$51)&lt;=1)+IF(SUM($J51:BI$51)+($D$51/MiY)&gt;1,1-(SUM($J51:BI$51)+($D$51/MiY)),0)),5)*(BJ$7&gt;=$E$51)</f>
        <v>0</v>
      </c>
      <c r="BK51" s="155">
        <f>ROUND(($D$51/MiY*(SUM($J51:BJ$51)&lt;=1)+IF(SUM($J51:BJ$51)+($D$51/MiY)&gt;1,1-(SUM($J51:BJ$51)+($D$51/MiY)),0)),5)*(BK$7&gt;=$E$51)</f>
        <v>0</v>
      </c>
      <c r="BL51" s="155">
        <f>ROUND(($D$51/MiY*(SUM($J51:BK$51)&lt;=1)+IF(SUM($J51:BK$51)+($D$51/MiY)&gt;1,1-(SUM($J51:BK$51)+($D$51/MiY)),0)),5)*(BL$7&gt;=$E$51)</f>
        <v>0</v>
      </c>
      <c r="BM51" s="155">
        <f>ROUND(($D$51/MiY*(SUM($J51:BL$51)&lt;=1)+IF(SUM($J51:BL$51)+($D$51/MiY)&gt;1,1-(SUM($J51:BL$51)+($D$51/MiY)),0)),5)*(BM$7&gt;=$E$51)</f>
        <v>0</v>
      </c>
      <c r="BN51" s="155">
        <f>ROUND(($D$51/MiY*(SUM($J51:BM$51)&lt;=1)+IF(SUM($J51:BM$51)+($D$51/MiY)&gt;1,1-(SUM($J51:BM$51)+($D$51/MiY)),0)),5)*(BN$7&gt;=$E$51)</f>
        <v>0</v>
      </c>
      <c r="BO51" s="155">
        <f>ROUND(($D$51/MiY*(SUM($J51:BN$51)&lt;=1)+IF(SUM($J51:BN$51)+($D$51/MiY)&gt;1,1-(SUM($J51:BN$51)+($D$51/MiY)),0)),5)*(BO$7&gt;=$E$51)</f>
        <v>0</v>
      </c>
      <c r="BP51" s="155">
        <f>ROUND(($D$51/MiY*(SUM($J51:BO$51)&lt;=1)+IF(SUM($J51:BO$51)+($D$51/MiY)&gt;1,1-(SUM($J51:BO$51)+($D$51/MiY)),0)),5)*(BP$7&gt;=$E$51)</f>
        <v>0</v>
      </c>
      <c r="BQ51" s="155">
        <f>ROUND(($D$51/MiY*(SUM($J51:BP$51)&lt;=1)+IF(SUM($J51:BP$51)+($D$51/MiY)&gt;1,1-(SUM($J51:BP$51)+($D$51/MiY)),0)),5)*(BQ$7&gt;=$E$51)</f>
        <v>0</v>
      </c>
      <c r="BR51" s="155">
        <f>ROUND(($D$51/MiY*(SUM($J51:BQ$51)&lt;=1)+IF(SUM($J51:BQ$51)+($D$51/MiY)&gt;1,1-(SUM($J51:BQ$51)+($D$51/MiY)),0)),5)*(BR$7&gt;=$E$51)</f>
        <v>0</v>
      </c>
      <c r="BS51" s="155">
        <f>ROUND(($D$51/MiY*(SUM($J51:BR$51)&lt;=1)+IF(SUM($J51:BR$51)+($D$51/MiY)&gt;1,1-(SUM($J51:BR$51)+($D$51/MiY)),0)),5)*(BS$7&gt;=$E$51)</f>
        <v>0</v>
      </c>
      <c r="BT51" s="155">
        <f>ROUND(($D$51/MiY*(SUM($J51:BS$51)&lt;=1)+IF(SUM($J51:BS$51)+($D$51/MiY)&gt;1,1-(SUM($J51:BS$51)+($D$51/MiY)),0)),5)*(BT$7&gt;=$E$51)</f>
        <v>0</v>
      </c>
      <c r="BU51" s="155">
        <f>ROUND(($D$51/MiY*(SUM($J51:BT$51)&lt;=1)+IF(SUM($J51:BT$51)+($D$51/MiY)&gt;1,1-(SUM($J51:BT$51)+($D$51/MiY)),0)),5)*(BU$7&gt;=$E$51)</f>
        <v>0</v>
      </c>
      <c r="BV51" s="155">
        <f>ROUND(($D$51/MiY*(SUM($J51:BU$51)&lt;=1)+IF(SUM($J51:BU$51)+($D$51/MiY)&gt;1,1-(SUM($J51:BU$51)+($D$51/MiY)),0)),5)*(BV$7&gt;=$E$51)</f>
        <v>0</v>
      </c>
      <c r="BW51" s="155">
        <f>ROUND(($D$51/MiY*(SUM($J51:BV$51)&lt;=1)+IF(SUM($J51:BV$51)+($D$51/MiY)&gt;1,1-(SUM($J51:BV$51)+($D$51/MiY)),0)),5)*(BW$7&gt;=$E$51)</f>
        <v>0</v>
      </c>
      <c r="BX51" s="155">
        <f>ROUND(($D$51/MiY*(SUM($J51:BW$51)&lt;=1)+IF(SUM($J51:BW$51)+($D$51/MiY)&gt;1,1-(SUM($J51:BW$51)+($D$51/MiY)),0)),5)*(BX$7&gt;=$E$51)</f>
        <v>0</v>
      </c>
      <c r="BY51" s="155">
        <f>ROUND(($D$51/MiY*(SUM($J51:BX$51)&lt;=1)+IF(SUM($J51:BX$51)+($D$51/MiY)&gt;1,1-(SUM($J51:BX$51)+($D$51/MiY)),0)),5)*(BY$7&gt;=$E$51)</f>
        <v>0</v>
      </c>
      <c r="BZ51" s="155">
        <f>ROUND(($D$51/MiY*(SUM($J51:BY$51)&lt;=1)+IF(SUM($J51:BY$51)+($D$51/MiY)&gt;1,1-(SUM($J51:BY$51)+($D$51/MiY)),0)),5)*(BZ$7&gt;=$E$51)</f>
        <v>0</v>
      </c>
      <c r="CA51" s="155">
        <f>ROUND(($D$51/MiY*(SUM($J51:BZ$51)&lt;=1)+IF(SUM($J51:BZ$51)+($D$51/MiY)&gt;1,1-(SUM($J51:BZ$51)+($D$51/MiY)),0)),5)*(CA$7&gt;=$E$51)</f>
        <v>0</v>
      </c>
      <c r="CB51" s="155">
        <f>ROUND(($D$51/MiY*(SUM($J51:CA$51)&lt;=1)+IF(SUM($J51:CA$51)+($D$51/MiY)&gt;1,1-(SUM($J51:CA$51)+($D$51/MiY)),0)),5)*(CB$7&gt;=$E$51)</f>
        <v>0</v>
      </c>
      <c r="CC51" s="155">
        <f>ROUND(($D$51/MiY*(SUM($J51:CB$51)&lt;=1)+IF(SUM($J51:CB$51)+($D$51/MiY)&gt;1,1-(SUM($J51:CB$51)+($D$51/MiY)),0)),5)*(CC$7&gt;=$E$51)</f>
        <v>0</v>
      </c>
      <c r="CD51" s="155">
        <f>ROUND(($D$51/MiY*(SUM($J51:CC$51)&lt;=1)+IF(SUM($J51:CC$51)+($D$51/MiY)&gt;1,1-(SUM($J51:CC$51)+($D$51/MiY)),0)),5)*(CD$7&gt;=$E$51)</f>
        <v>0</v>
      </c>
      <c r="CE51" s="155">
        <f>ROUND(($D$51/MiY*(SUM($J51:CD$51)&lt;=1)+IF(SUM($J51:CD$51)+($D$51/MiY)&gt;1,1-(SUM($J51:CD$51)+($D$51/MiY)),0)),5)*(CE$7&gt;=$E$51)</f>
        <v>0</v>
      </c>
      <c r="CF51" s="155">
        <f>ROUND(($D$51/MiY*(SUM($J51:CE$51)&lt;=1)+IF(SUM($J51:CE$51)+($D$51/MiY)&gt;1,1-(SUM($J51:CE$51)+($D$51/MiY)),0)),5)*(CF$7&gt;=$E$51)</f>
        <v>0</v>
      </c>
      <c r="CG51" s="155">
        <f>ROUND(($D$51/MiY*(SUM($J51:CF$51)&lt;=1)+IF(SUM($J51:CF$51)+($D$51/MiY)&gt;1,1-(SUM($J51:CF$51)+($D$51/MiY)),0)),5)*(CG$7&gt;=$E$51)</f>
        <v>0</v>
      </c>
      <c r="CH51" s="155">
        <f>ROUND(($D$51/MiY*(SUM($J51:CG$51)&lt;=1)+IF(SUM($J51:CG$51)+($D$51/MiY)&gt;1,1-(SUM($J51:CG$51)+($D$51/MiY)),0)),5)*(CH$7&gt;=$E$51)</f>
        <v>0</v>
      </c>
      <c r="CI51" s="155">
        <f>ROUND(($D$51/MiY*(SUM($J51:CH$51)&lt;=1)+IF(SUM($J51:CH$51)+($D$51/MiY)&gt;1,1-(SUM($J51:CH$51)+($D$51/MiY)),0)),5)*(CI$7&gt;=$E$51)</f>
        <v>0</v>
      </c>
      <c r="CJ51" s="155">
        <f>ROUND(($D$51/MiY*(SUM($J51:CI$51)&lt;=1)+IF(SUM($J51:CI$51)+($D$51/MiY)&gt;1,1-(SUM($J51:CI$51)+($D$51/MiY)),0)),5)*(CJ$7&gt;=$E$51)</f>
        <v>0</v>
      </c>
      <c r="CK51" s="155">
        <f>ROUND(($D$51/MiY*(SUM($J51:CJ$51)&lt;=1)+IF(SUM($J51:CJ$51)+($D$51/MiY)&gt;1,1-(SUM($J51:CJ$51)+($D$51/MiY)),0)),5)*(CK$7&gt;=$E$51)</f>
        <v>0</v>
      </c>
      <c r="CL51" s="155">
        <f>ROUND(($D$51/MiY*(SUM($J51:CK$51)&lt;=1)+IF(SUM($J51:CK$51)+($D$51/MiY)&gt;1,1-(SUM($J51:CK$51)+($D$51/MiY)),0)),5)*(CL$7&gt;=$E$51)</f>
        <v>0</v>
      </c>
      <c r="CM51" s="155">
        <f>ROUND(($D$51/MiY*(SUM($J51:CL$51)&lt;=1)+IF(SUM($J51:CL$51)+($D$51/MiY)&gt;1,1-(SUM($J51:CL$51)+($D$51/MiY)),0)),5)*(CM$7&gt;=$E$51)</f>
        <v>0</v>
      </c>
      <c r="CN51" s="155">
        <f>ROUND(($D$51/MiY*(SUM($J51:CM$51)&lt;=1)+IF(SUM($J51:CM$51)+($D$51/MiY)&gt;1,1-(SUM($J51:CM$51)+($D$51/MiY)),0)),5)*(CN$7&gt;=$E$51)</f>
        <v>0</v>
      </c>
      <c r="CO51" s="155">
        <f>ROUND(($D$51/MiY*(SUM($J51:CN$51)&lt;=1)+IF(SUM($J51:CN$51)+($D$51/MiY)&gt;1,1-(SUM($J51:CN$51)+($D$51/MiY)),0)),5)*(CO$7&gt;=$E$51)</f>
        <v>0</v>
      </c>
      <c r="CP51" s="155">
        <f>ROUND(($D$51/MiY*(SUM($J51:CO$51)&lt;=1)+IF(SUM($J51:CO$51)+($D$51/MiY)&gt;1,1-(SUM($J51:CO$51)+($D$51/MiY)),0)),5)*(CP$7&gt;=$E$51)</f>
        <v>0</v>
      </c>
      <c r="CQ51" s="155">
        <f>ROUND(($D$51/MiY*(SUM($J51:CP$51)&lt;=1)+IF(SUM($J51:CP$51)+($D$51/MiY)&gt;1,1-(SUM($J51:CP$51)+($D$51/MiY)),0)),5)*(CQ$7&gt;=$E$51)</f>
        <v>0</v>
      </c>
      <c r="CR51" s="155">
        <f>ROUND(($D$51/MiY*(SUM($J51:CQ$51)&lt;=1)+IF(SUM($J51:CQ$51)+($D$51/MiY)&gt;1,1-(SUM($J51:CQ$51)+($D$51/MiY)),0)),5)*(CR$7&gt;=$E$51)</f>
        <v>0</v>
      </c>
      <c r="CS51" s="155">
        <f>ROUND(($D$51/MiY*(SUM($J51:CR$51)&lt;=1)+IF(SUM($J51:CR$51)+($D$51/MiY)&gt;1,1-(SUM($J51:CR$51)+($D$51/MiY)),0)),5)*(CS$7&gt;=$E$51)</f>
        <v>0</v>
      </c>
      <c r="CT51" s="155">
        <f>ROUND(($D$51/MiY*(SUM($J51:CS$51)&lt;=1)+IF(SUM($J51:CS$51)+($D$51/MiY)&gt;1,1-(SUM($J51:CS$51)+($D$51/MiY)),0)),5)*(CT$7&gt;=$E$51)</f>
        <v>0</v>
      </c>
      <c r="CU51" s="155">
        <f>ROUND(($D$51/MiY*(SUM($J51:CT$51)&lt;=1)+IF(SUM($J51:CT$51)+($D$51/MiY)&gt;1,1-(SUM($J51:CT$51)+($D$51/MiY)),0)),5)*(CU$7&gt;=$E$51)</f>
        <v>0</v>
      </c>
      <c r="CV51" s="155">
        <f>ROUND(($D$51/MiY*(SUM($J51:CU$51)&lt;=1)+IF(SUM($J51:CU$51)+($D$51/MiY)&gt;1,1-(SUM($J51:CU$51)+($D$51/MiY)),0)),5)*(CV$7&gt;=$E$51)</f>
        <v>0</v>
      </c>
      <c r="CW51" s="155">
        <f>ROUND(($D$51/MiY*(SUM($J51:CV$51)&lt;=1)+IF(SUM($J51:CV$51)+($D$51/MiY)&gt;1,1-(SUM($J51:CV$51)+($D$51/MiY)),0)),5)*(CW$7&gt;=$E$51)</f>
        <v>0</v>
      </c>
      <c r="CX51" s="155">
        <f>ROUND(($D$51/MiY*(SUM($J51:CW$51)&lt;=1)+IF(SUM($J51:CW$51)+($D$51/MiY)&gt;1,1-(SUM($J51:CW$51)+($D$51/MiY)),0)),5)*(CX$7&gt;=$E$51)</f>
        <v>0</v>
      </c>
      <c r="CY51" s="155">
        <f>ROUND(($D$51/MiY*(SUM($J51:CX$51)&lt;=1)+IF(SUM($J51:CX$51)+($D$51/MiY)&gt;1,1-(SUM($J51:CX$51)+($D$51/MiY)),0)),5)*(CY$7&gt;=$E$51)</f>
        <v>0</v>
      </c>
      <c r="CZ51" s="155">
        <f>ROUND(($D$51/MiY*(SUM($J51:CY$51)&lt;=1)+IF(SUM($J51:CY$51)+($D$51/MiY)&gt;1,1-(SUM($J51:CY$51)+($D$51/MiY)),0)),5)*(CZ$7&gt;=$E$51)</f>
        <v>0</v>
      </c>
      <c r="DA51" s="155">
        <f>ROUND(($D$51/MiY*(SUM($J51:CZ$51)&lt;=1)+IF(SUM($J51:CZ$51)+($D$51/MiY)&gt;1,1-(SUM($J51:CZ$51)+($D$51/MiY)),0)),5)*(DA$7&gt;=$E$51)</f>
        <v>0</v>
      </c>
      <c r="DB51" s="155">
        <f>ROUND(($D$51/MiY*(SUM($J51:DA$51)&lt;=1)+IF(SUM($J51:DA$51)+($D$51/MiY)&gt;1,1-(SUM($J51:DA$51)+($D$51/MiY)),0)),5)*(DB$7&gt;=$E$51)</f>
        <v>0</v>
      </c>
      <c r="DC51" s="155">
        <f>ROUND(($D$51/MiY*(SUM($J51:DB$51)&lt;=1)+IF(SUM($J51:DB$51)+($D$51/MiY)&gt;1,1-(SUM($J51:DB$51)+($D$51/MiY)),0)),5)*(DC$7&gt;=$E$51)</f>
        <v>0</v>
      </c>
      <c r="DD51" s="155">
        <f>ROUND(($D$51/MiY*(SUM($J51:DC$51)&lt;=1)+IF(SUM($J51:DC$51)+($D$51/MiY)&gt;1,1-(SUM($J51:DC$51)+($D$51/MiY)),0)),5)*(DD$7&gt;=$E$51)</f>
        <v>0</v>
      </c>
      <c r="DE51" s="155">
        <f>ROUND(($D$51/MiY*(SUM($J51:DD$51)&lt;=1)+IF(SUM($J51:DD$51)+($D$51/MiY)&gt;1,1-(SUM($J51:DD$51)+($D$51/MiY)),0)),5)*(DE$7&gt;=$E$51)</f>
        <v>0</v>
      </c>
      <c r="DF51" s="155">
        <f>ROUND(($D$51/MiY*(SUM($J51:DE$51)&lt;=1)+IF(SUM($J51:DE$51)+($D$51/MiY)&gt;1,1-(SUM($J51:DE$51)+($D$51/MiY)),0)),5)*(DF$7&gt;=$E$51)</f>
        <v>0</v>
      </c>
      <c r="DG51" s="155">
        <f>ROUND(($D$51/MiY*(SUM($J51:DF$51)&lt;=1)+IF(SUM($J51:DF$51)+($D$51/MiY)&gt;1,1-(SUM($J51:DF$51)+($D$51/MiY)),0)),5)*(DG$7&gt;=$E$51)</f>
        <v>0</v>
      </c>
      <c r="DH51" s="155">
        <f>ROUND(($D$51/MiY*(SUM($J51:DG$51)&lt;=1)+IF(SUM($J51:DG$51)+($D$51/MiY)&gt;1,1-(SUM($J51:DG$51)+($D$51/MiY)),0)),5)*(DH$7&gt;=$E$51)</f>
        <v>0</v>
      </c>
      <c r="DI51" s="155">
        <f>ROUND(($D$51/MiY*(SUM($J51:DH$51)&lt;=1)+IF(SUM($J51:DH$51)+($D$51/MiY)&gt;1,1-(SUM($J51:DH$51)+($D$51/MiY)),0)),5)*(DI$7&gt;=$E$51)</f>
        <v>0</v>
      </c>
      <c r="DJ51" s="155">
        <f>ROUND(($D$51/MiY*(SUM($J51:DI$51)&lt;=1)+IF(SUM($J51:DI$51)+($D$51/MiY)&gt;1,1-(SUM($J51:DI$51)+($D$51/MiY)),0)),5)*(DJ$7&gt;=$E$51)</f>
        <v>0</v>
      </c>
      <c r="DK51" s="155">
        <f>ROUND(($D$51/MiY*(SUM($J51:DJ$51)&lt;=1)+IF(SUM($J51:DJ$51)+($D$51/MiY)&gt;1,1-(SUM($J51:DJ$51)+($D$51/MiY)),0)),5)*(DK$7&gt;=$E$51)</f>
        <v>0</v>
      </c>
      <c r="DL51" s="155">
        <f>ROUND(($D$51/MiY*(SUM($J51:DK$51)&lt;=1)+IF(SUM($J51:DK$51)+($D$51/MiY)&gt;1,1-(SUM($J51:DK$51)+($D$51/MiY)),0)),5)*(DL$7&gt;=$E$51)</f>
        <v>0</v>
      </c>
      <c r="DM51" s="155">
        <f>ROUND(($D$51/MiY*(SUM($J51:DL$51)&lt;=1)+IF(SUM($J51:DL$51)+($D$51/MiY)&gt;1,1-(SUM($J51:DL$51)+($D$51/MiY)),0)),5)*(DM$7&gt;=$E$51)</f>
        <v>0</v>
      </c>
      <c r="DN51" s="155">
        <f>ROUND(($D$51/MiY*(SUM($J51:DM$51)&lt;=1)+IF(SUM($J51:DM$51)+($D$51/MiY)&gt;1,1-(SUM($J51:DM$51)+($D$51/MiY)),0)),5)*(DN$7&gt;=$E$51)</f>
        <v>0</v>
      </c>
      <c r="DO51" s="155">
        <f>ROUND(($D$51/MiY*(SUM($J51:DN$51)&lt;=1)+IF(SUM($J51:DN$51)+($D$51/MiY)&gt;1,1-(SUM($J51:DN$51)+($D$51/MiY)),0)),5)*(DO$7&gt;=$E$51)</f>
        <v>0</v>
      </c>
      <c r="DP51" s="155">
        <f>ROUND(($D$51/MiY*(SUM($J51:DO$51)&lt;=1)+IF(SUM($J51:DO$51)+($D$51/MiY)&gt;1,1-(SUM($J51:DO$51)+($D$51/MiY)),0)),5)*(DP$7&gt;=$E$51)</f>
        <v>0</v>
      </c>
      <c r="DQ51" s="155">
        <f>ROUND(($D$51/MiY*(SUM($J51:DP$51)&lt;=1)+IF(SUM($J51:DP$51)+($D$51/MiY)&gt;1,1-(SUM($J51:DP$51)+($D$51/MiY)),0)),5)*(DQ$7&gt;=$E$51)</f>
        <v>0</v>
      </c>
      <c r="DR51" s="155">
        <f>ROUND(($D$51/MiY*(SUM($J51:DQ$51)&lt;=1)+IF(SUM($J51:DQ$51)+($D$51/MiY)&gt;1,1-(SUM($J51:DQ$51)+($D$51/MiY)),0)),5)*(DR$7&gt;=$E$51)</f>
        <v>0</v>
      </c>
      <c r="DS51" s="155">
        <f>ROUND(($D$51/MiY*(SUM($J51:DR$51)&lt;=1)+IF(SUM($J51:DR$51)+($D$51/MiY)&gt;1,1-(SUM($J51:DR$51)+($D$51/MiY)),0)),5)*(DS$7&gt;=$E$51)</f>
        <v>0</v>
      </c>
      <c r="DT51" s="155">
        <f>ROUND(($D$51/MiY*(SUM($J51:DS$51)&lt;=1)+IF(SUM($J51:DS$51)+($D$51/MiY)&gt;1,1-(SUM($J51:DS$51)+($D$51/MiY)),0)),5)*(DT$7&gt;=$E$51)</f>
        <v>0</v>
      </c>
      <c r="DU51" s="155">
        <f>ROUND(($D$51/MiY*(SUM($J51:DT$51)&lt;=1)+IF(SUM($J51:DT$51)+($D$51/MiY)&gt;1,1-(SUM($J51:DT$51)+($D$51/MiY)),0)),5)*(DU$7&gt;=$E$51)</f>
        <v>0</v>
      </c>
      <c r="DV51" s="155">
        <f>ROUND(($D$51/MiY*(SUM($J51:DU$51)&lt;=1)+IF(SUM($J51:DU$51)+($D$51/MiY)&gt;1,1-(SUM($J51:DU$51)+($D$51/MiY)),0)),5)*(DV$7&gt;=$E$51)</f>
        <v>0</v>
      </c>
      <c r="DW51" s="155">
        <f>ROUND(($D$51/MiY*(SUM($J51:DV$51)&lt;=1)+IF(SUM($J51:DV$51)+($D$51/MiY)&gt;1,1-(SUM($J51:DV$51)+($D$51/MiY)),0)),5)*(DW$7&gt;=$E$51)</f>
        <v>0</v>
      </c>
      <c r="DX51" s="155">
        <f>ROUND(($D$51/MiY*(SUM($J51:DW$51)&lt;=1)+IF(SUM($J51:DW$51)+($D$51/MiY)&gt;1,1-(SUM($J51:DW$51)+($D$51/MiY)),0)),5)*(DX$7&gt;=$E$51)</f>
        <v>0</v>
      </c>
      <c r="DY51" s="155">
        <f>ROUND(($D$51/MiY*(SUM($J51:DX$51)&lt;=1)+IF(SUM($J51:DX$51)+($D$51/MiY)&gt;1,1-(SUM($J51:DX$51)+($D$51/MiY)),0)),5)*(DY$7&gt;=$E$51)</f>
        <v>0</v>
      </c>
      <c r="DZ51" s="155">
        <f>ROUND(($D$51/MiY*(SUM($J51:DY$51)&lt;=1)+IF(SUM($J51:DY$51)+($D$51/MiY)&gt;1,1-(SUM($J51:DY$51)+($D$51/MiY)),0)),5)*(DZ$7&gt;=$E$51)</f>
        <v>0</v>
      </c>
      <c r="EA51" s="155">
        <f>ROUND(($D$51/MiY*(SUM($J51:DZ$51)&lt;=1)+IF(SUM($J51:DZ$51)+($D$51/MiY)&gt;1,1-(SUM($J51:DZ$51)+($D$51/MiY)),0)),5)*(EA$7&gt;=$E$51)</f>
        <v>0</v>
      </c>
      <c r="EB51" s="155">
        <f>ROUND(($D$51/MiY*(SUM($J51:EA$51)&lt;=1)+IF(SUM($J51:EA$51)+($D$51/MiY)&gt;1,1-(SUM($J51:EA$51)+($D$51/MiY)),0)),5)*(EB$7&gt;=$E$51)</f>
        <v>0</v>
      </c>
    </row>
    <row r="52" spans="2:132" outlineLevel="1" x14ac:dyDescent="0.25">
      <c r="C52" s="318" t="s">
        <v>563</v>
      </c>
      <c r="D52" s="16">
        <f>Costs!$J$24*Costs!$J$30</f>
        <v>1950624.6505997998</v>
      </c>
      <c r="G52" s="52" t="s">
        <v>553</v>
      </c>
      <c r="H52" s="46">
        <f t="shared" ref="H52" si="208">SUM(J52:EB52)</f>
        <v>1950624.6505997991</v>
      </c>
      <c r="J52" s="82">
        <f t="shared" ref="J52:AO52" si="209">J51*$D52</f>
        <v>0</v>
      </c>
      <c r="K52" s="82">
        <f t="shared" si="209"/>
        <v>0</v>
      </c>
      <c r="L52" s="82">
        <f t="shared" si="209"/>
        <v>0</v>
      </c>
      <c r="M52" s="82">
        <f t="shared" si="209"/>
        <v>0</v>
      </c>
      <c r="N52" s="82">
        <f t="shared" si="209"/>
        <v>0</v>
      </c>
      <c r="O52" s="82">
        <f t="shared" si="209"/>
        <v>0</v>
      </c>
      <c r="P52" s="82">
        <f t="shared" si="209"/>
        <v>0</v>
      </c>
      <c r="Q52" s="82">
        <f t="shared" si="209"/>
        <v>0</v>
      </c>
      <c r="R52" s="82">
        <f t="shared" si="209"/>
        <v>0</v>
      </c>
      <c r="S52" s="82">
        <f t="shared" si="209"/>
        <v>0</v>
      </c>
      <c r="T52" s="82">
        <f t="shared" si="209"/>
        <v>0</v>
      </c>
      <c r="U52" s="82">
        <f t="shared" si="209"/>
        <v>0</v>
      </c>
      <c r="V52" s="82">
        <f t="shared" si="209"/>
        <v>0</v>
      </c>
      <c r="W52" s="82">
        <f t="shared" si="209"/>
        <v>0</v>
      </c>
      <c r="X52" s="82">
        <f t="shared" si="209"/>
        <v>0</v>
      </c>
      <c r="Y52" s="82">
        <f t="shared" si="209"/>
        <v>0</v>
      </c>
      <c r="Z52" s="82">
        <f t="shared" si="209"/>
        <v>0</v>
      </c>
      <c r="AA52" s="82">
        <f t="shared" si="209"/>
        <v>0</v>
      </c>
      <c r="AB52" s="82">
        <f t="shared" si="209"/>
        <v>0</v>
      </c>
      <c r="AC52" s="82">
        <f t="shared" si="209"/>
        <v>0</v>
      </c>
      <c r="AD52" s="82">
        <f t="shared" si="209"/>
        <v>0</v>
      </c>
      <c r="AE52" s="82">
        <f t="shared" si="209"/>
        <v>0</v>
      </c>
      <c r="AF52" s="82">
        <f t="shared" si="209"/>
        <v>0</v>
      </c>
      <c r="AG52" s="82">
        <f t="shared" si="209"/>
        <v>0</v>
      </c>
      <c r="AH52" s="82">
        <f t="shared" si="209"/>
        <v>104026.81261648732</v>
      </c>
      <c r="AI52" s="82">
        <f t="shared" si="209"/>
        <v>104026.81261648732</v>
      </c>
      <c r="AJ52" s="82">
        <f t="shared" si="209"/>
        <v>104026.81261648732</v>
      </c>
      <c r="AK52" s="82">
        <f t="shared" si="209"/>
        <v>104026.81261648732</v>
      </c>
      <c r="AL52" s="82">
        <f t="shared" si="209"/>
        <v>104026.81261648732</v>
      </c>
      <c r="AM52" s="82">
        <f t="shared" si="209"/>
        <v>104026.81261648732</v>
      </c>
      <c r="AN52" s="82">
        <f t="shared" si="209"/>
        <v>104026.81261648732</v>
      </c>
      <c r="AO52" s="82">
        <f t="shared" si="209"/>
        <v>104026.81261648732</v>
      </c>
      <c r="AP52" s="82">
        <f t="shared" ref="AP52:BU52" si="210">AP51*$D52</f>
        <v>104026.81261648732</v>
      </c>
      <c r="AQ52" s="82">
        <f t="shared" si="210"/>
        <v>104026.81261648732</v>
      </c>
      <c r="AR52" s="82">
        <f t="shared" si="210"/>
        <v>104026.81261648732</v>
      </c>
      <c r="AS52" s="82">
        <f t="shared" si="210"/>
        <v>104026.81261648732</v>
      </c>
      <c r="AT52" s="82">
        <f t="shared" si="210"/>
        <v>104026.81261648732</v>
      </c>
      <c r="AU52" s="82">
        <f t="shared" si="210"/>
        <v>104026.81261648732</v>
      </c>
      <c r="AV52" s="82">
        <f t="shared" si="210"/>
        <v>104026.81261648732</v>
      </c>
      <c r="AW52" s="82">
        <f t="shared" si="210"/>
        <v>104026.81261648732</v>
      </c>
      <c r="AX52" s="82">
        <f t="shared" si="210"/>
        <v>104026.81261648732</v>
      </c>
      <c r="AY52" s="82">
        <f t="shared" si="210"/>
        <v>104026.81261648732</v>
      </c>
      <c r="AZ52" s="82">
        <f t="shared" si="210"/>
        <v>78142.023503027973</v>
      </c>
      <c r="BA52" s="82">
        <f t="shared" si="210"/>
        <v>0</v>
      </c>
      <c r="BB52" s="82">
        <f t="shared" si="210"/>
        <v>0</v>
      </c>
      <c r="BC52" s="82">
        <f t="shared" si="210"/>
        <v>0</v>
      </c>
      <c r="BD52" s="82">
        <f t="shared" si="210"/>
        <v>0</v>
      </c>
      <c r="BE52" s="82">
        <f t="shared" si="210"/>
        <v>0</v>
      </c>
      <c r="BF52" s="82">
        <f t="shared" si="210"/>
        <v>0</v>
      </c>
      <c r="BG52" s="82">
        <f t="shared" si="210"/>
        <v>0</v>
      </c>
      <c r="BH52" s="82">
        <f t="shared" si="210"/>
        <v>0</v>
      </c>
      <c r="BI52" s="82">
        <f t="shared" si="210"/>
        <v>0</v>
      </c>
      <c r="BJ52" s="82">
        <f t="shared" si="210"/>
        <v>0</v>
      </c>
      <c r="BK52" s="82">
        <f t="shared" si="210"/>
        <v>0</v>
      </c>
      <c r="BL52" s="82">
        <f t="shared" si="210"/>
        <v>0</v>
      </c>
      <c r="BM52" s="82">
        <f t="shared" si="210"/>
        <v>0</v>
      </c>
      <c r="BN52" s="82">
        <f t="shared" si="210"/>
        <v>0</v>
      </c>
      <c r="BO52" s="82">
        <f t="shared" si="210"/>
        <v>0</v>
      </c>
      <c r="BP52" s="82">
        <f t="shared" si="210"/>
        <v>0</v>
      </c>
      <c r="BQ52" s="82">
        <f t="shared" si="210"/>
        <v>0</v>
      </c>
      <c r="BR52" s="82">
        <f t="shared" si="210"/>
        <v>0</v>
      </c>
      <c r="BS52" s="82">
        <f t="shared" si="210"/>
        <v>0</v>
      </c>
      <c r="BT52" s="82">
        <f t="shared" si="210"/>
        <v>0</v>
      </c>
      <c r="BU52" s="82">
        <f t="shared" si="210"/>
        <v>0</v>
      </c>
      <c r="BV52" s="82">
        <f t="shared" ref="BV52:DA52" si="211">BV51*$D52</f>
        <v>0</v>
      </c>
      <c r="BW52" s="82">
        <f t="shared" si="211"/>
        <v>0</v>
      </c>
      <c r="BX52" s="82">
        <f t="shared" si="211"/>
        <v>0</v>
      </c>
      <c r="BY52" s="82">
        <f t="shared" si="211"/>
        <v>0</v>
      </c>
      <c r="BZ52" s="82">
        <f t="shared" si="211"/>
        <v>0</v>
      </c>
      <c r="CA52" s="82">
        <f t="shared" si="211"/>
        <v>0</v>
      </c>
      <c r="CB52" s="82">
        <f t="shared" si="211"/>
        <v>0</v>
      </c>
      <c r="CC52" s="82">
        <f t="shared" si="211"/>
        <v>0</v>
      </c>
      <c r="CD52" s="82">
        <f t="shared" si="211"/>
        <v>0</v>
      </c>
      <c r="CE52" s="82">
        <f t="shared" si="211"/>
        <v>0</v>
      </c>
      <c r="CF52" s="82">
        <f t="shared" si="211"/>
        <v>0</v>
      </c>
      <c r="CG52" s="82">
        <f t="shared" si="211"/>
        <v>0</v>
      </c>
      <c r="CH52" s="82">
        <f t="shared" si="211"/>
        <v>0</v>
      </c>
      <c r="CI52" s="82">
        <f t="shared" si="211"/>
        <v>0</v>
      </c>
      <c r="CJ52" s="82">
        <f t="shared" si="211"/>
        <v>0</v>
      </c>
      <c r="CK52" s="82">
        <f t="shared" si="211"/>
        <v>0</v>
      </c>
      <c r="CL52" s="82">
        <f t="shared" si="211"/>
        <v>0</v>
      </c>
      <c r="CM52" s="82">
        <f t="shared" si="211"/>
        <v>0</v>
      </c>
      <c r="CN52" s="82">
        <f t="shared" si="211"/>
        <v>0</v>
      </c>
      <c r="CO52" s="82">
        <f t="shared" si="211"/>
        <v>0</v>
      </c>
      <c r="CP52" s="82">
        <f t="shared" si="211"/>
        <v>0</v>
      </c>
      <c r="CQ52" s="82">
        <f t="shared" si="211"/>
        <v>0</v>
      </c>
      <c r="CR52" s="82">
        <f t="shared" si="211"/>
        <v>0</v>
      </c>
      <c r="CS52" s="82">
        <f t="shared" si="211"/>
        <v>0</v>
      </c>
      <c r="CT52" s="82">
        <f t="shared" si="211"/>
        <v>0</v>
      </c>
      <c r="CU52" s="82">
        <f t="shared" si="211"/>
        <v>0</v>
      </c>
      <c r="CV52" s="82">
        <f t="shared" si="211"/>
        <v>0</v>
      </c>
      <c r="CW52" s="82">
        <f t="shared" si="211"/>
        <v>0</v>
      </c>
      <c r="CX52" s="82">
        <f t="shared" si="211"/>
        <v>0</v>
      </c>
      <c r="CY52" s="82">
        <f t="shared" si="211"/>
        <v>0</v>
      </c>
      <c r="CZ52" s="82">
        <f t="shared" si="211"/>
        <v>0</v>
      </c>
      <c r="DA52" s="82">
        <f t="shared" si="211"/>
        <v>0</v>
      </c>
      <c r="DB52" s="82">
        <f t="shared" ref="DB52:EB52" si="212">DB51*$D52</f>
        <v>0</v>
      </c>
      <c r="DC52" s="82">
        <f t="shared" si="212"/>
        <v>0</v>
      </c>
      <c r="DD52" s="82">
        <f t="shared" si="212"/>
        <v>0</v>
      </c>
      <c r="DE52" s="82">
        <f t="shared" si="212"/>
        <v>0</v>
      </c>
      <c r="DF52" s="82">
        <f t="shared" si="212"/>
        <v>0</v>
      </c>
      <c r="DG52" s="82">
        <f t="shared" si="212"/>
        <v>0</v>
      </c>
      <c r="DH52" s="82">
        <f t="shared" si="212"/>
        <v>0</v>
      </c>
      <c r="DI52" s="82">
        <f t="shared" si="212"/>
        <v>0</v>
      </c>
      <c r="DJ52" s="82">
        <f t="shared" si="212"/>
        <v>0</v>
      </c>
      <c r="DK52" s="82">
        <f t="shared" si="212"/>
        <v>0</v>
      </c>
      <c r="DL52" s="82">
        <f t="shared" si="212"/>
        <v>0</v>
      </c>
      <c r="DM52" s="82">
        <f t="shared" si="212"/>
        <v>0</v>
      </c>
      <c r="DN52" s="82">
        <f t="shared" si="212"/>
        <v>0</v>
      </c>
      <c r="DO52" s="82">
        <f t="shared" si="212"/>
        <v>0</v>
      </c>
      <c r="DP52" s="82">
        <f t="shared" si="212"/>
        <v>0</v>
      </c>
      <c r="DQ52" s="82">
        <f t="shared" si="212"/>
        <v>0</v>
      </c>
      <c r="DR52" s="82">
        <f t="shared" si="212"/>
        <v>0</v>
      </c>
      <c r="DS52" s="82">
        <f t="shared" si="212"/>
        <v>0</v>
      </c>
      <c r="DT52" s="82">
        <f t="shared" si="212"/>
        <v>0</v>
      </c>
      <c r="DU52" s="82">
        <f t="shared" si="212"/>
        <v>0</v>
      </c>
      <c r="DV52" s="82">
        <f t="shared" si="212"/>
        <v>0</v>
      </c>
      <c r="DW52" s="82">
        <f t="shared" si="212"/>
        <v>0</v>
      </c>
      <c r="DX52" s="82">
        <f t="shared" si="212"/>
        <v>0</v>
      </c>
      <c r="DY52" s="82">
        <f t="shared" si="212"/>
        <v>0</v>
      </c>
      <c r="DZ52" s="82">
        <f t="shared" si="212"/>
        <v>0</v>
      </c>
      <c r="EA52" s="82">
        <f t="shared" si="212"/>
        <v>0</v>
      </c>
      <c r="EB52" s="82">
        <f t="shared" si="212"/>
        <v>0</v>
      </c>
    </row>
    <row r="53" spans="2:132" outlineLevel="1" x14ac:dyDescent="0.25">
      <c r="C53" s="318" t="s">
        <v>557</v>
      </c>
      <c r="D53" s="31">
        <f>Costs!$J$39</f>
        <v>1.9</v>
      </c>
      <c r="G53" s="52" t="s">
        <v>220</v>
      </c>
      <c r="H53" s="29"/>
      <c r="J53" s="312">
        <f>$D53</f>
        <v>1.9</v>
      </c>
      <c r="K53" s="312">
        <f t="shared" ref="K53:BV53" si="213">$D53</f>
        <v>1.9</v>
      </c>
      <c r="L53" s="312">
        <f t="shared" si="213"/>
        <v>1.9</v>
      </c>
      <c r="M53" s="312">
        <f t="shared" si="213"/>
        <v>1.9</v>
      </c>
      <c r="N53" s="312">
        <f t="shared" si="213"/>
        <v>1.9</v>
      </c>
      <c r="O53" s="312">
        <f t="shared" si="213"/>
        <v>1.9</v>
      </c>
      <c r="P53" s="312">
        <f t="shared" si="213"/>
        <v>1.9</v>
      </c>
      <c r="Q53" s="312">
        <f t="shared" si="213"/>
        <v>1.9</v>
      </c>
      <c r="R53" s="312">
        <f t="shared" si="213"/>
        <v>1.9</v>
      </c>
      <c r="S53" s="312">
        <f t="shared" si="213"/>
        <v>1.9</v>
      </c>
      <c r="T53" s="312">
        <f t="shared" si="213"/>
        <v>1.9</v>
      </c>
      <c r="U53" s="312">
        <f t="shared" si="213"/>
        <v>1.9</v>
      </c>
      <c r="V53" s="312">
        <f t="shared" si="213"/>
        <v>1.9</v>
      </c>
      <c r="W53" s="312">
        <f t="shared" si="213"/>
        <v>1.9</v>
      </c>
      <c r="X53" s="312">
        <f t="shared" si="213"/>
        <v>1.9</v>
      </c>
      <c r="Y53" s="312">
        <f t="shared" si="213"/>
        <v>1.9</v>
      </c>
      <c r="Z53" s="312">
        <f t="shared" si="213"/>
        <v>1.9</v>
      </c>
      <c r="AA53" s="312">
        <f t="shared" si="213"/>
        <v>1.9</v>
      </c>
      <c r="AB53" s="312">
        <f t="shared" si="213"/>
        <v>1.9</v>
      </c>
      <c r="AC53" s="312">
        <f t="shared" si="213"/>
        <v>1.9</v>
      </c>
      <c r="AD53" s="312">
        <f t="shared" si="213"/>
        <v>1.9</v>
      </c>
      <c r="AE53" s="312">
        <f t="shared" si="213"/>
        <v>1.9</v>
      </c>
      <c r="AF53" s="312">
        <f t="shared" si="213"/>
        <v>1.9</v>
      </c>
      <c r="AG53" s="312">
        <f t="shared" si="213"/>
        <v>1.9</v>
      </c>
      <c r="AH53" s="312">
        <f t="shared" si="213"/>
        <v>1.9</v>
      </c>
      <c r="AI53" s="312">
        <f t="shared" si="213"/>
        <v>1.9</v>
      </c>
      <c r="AJ53" s="312">
        <f t="shared" si="213"/>
        <v>1.9</v>
      </c>
      <c r="AK53" s="312">
        <f t="shared" si="213"/>
        <v>1.9</v>
      </c>
      <c r="AL53" s="312">
        <f t="shared" si="213"/>
        <v>1.9</v>
      </c>
      <c r="AM53" s="312">
        <f t="shared" si="213"/>
        <v>1.9</v>
      </c>
      <c r="AN53" s="312">
        <f t="shared" si="213"/>
        <v>1.9</v>
      </c>
      <c r="AO53" s="312">
        <f t="shared" si="213"/>
        <v>1.9</v>
      </c>
      <c r="AP53" s="312">
        <f t="shared" si="213"/>
        <v>1.9</v>
      </c>
      <c r="AQ53" s="312">
        <f t="shared" si="213"/>
        <v>1.9</v>
      </c>
      <c r="AR53" s="312">
        <f t="shared" si="213"/>
        <v>1.9</v>
      </c>
      <c r="AS53" s="312">
        <f t="shared" si="213"/>
        <v>1.9</v>
      </c>
      <c r="AT53" s="312">
        <f t="shared" si="213"/>
        <v>1.9</v>
      </c>
      <c r="AU53" s="312">
        <f t="shared" si="213"/>
        <v>1.9</v>
      </c>
      <c r="AV53" s="312">
        <f t="shared" si="213"/>
        <v>1.9</v>
      </c>
      <c r="AW53" s="312">
        <f t="shared" si="213"/>
        <v>1.9</v>
      </c>
      <c r="AX53" s="312">
        <f t="shared" si="213"/>
        <v>1.9</v>
      </c>
      <c r="AY53" s="312">
        <f t="shared" si="213"/>
        <v>1.9</v>
      </c>
      <c r="AZ53" s="312">
        <f t="shared" si="213"/>
        <v>1.9</v>
      </c>
      <c r="BA53" s="312">
        <f t="shared" si="213"/>
        <v>1.9</v>
      </c>
      <c r="BB53" s="312">
        <f t="shared" si="213"/>
        <v>1.9</v>
      </c>
      <c r="BC53" s="312">
        <f t="shared" si="213"/>
        <v>1.9</v>
      </c>
      <c r="BD53" s="312">
        <f t="shared" si="213"/>
        <v>1.9</v>
      </c>
      <c r="BE53" s="312">
        <f t="shared" si="213"/>
        <v>1.9</v>
      </c>
      <c r="BF53" s="312">
        <f t="shared" si="213"/>
        <v>1.9</v>
      </c>
      <c r="BG53" s="312">
        <f t="shared" si="213"/>
        <v>1.9</v>
      </c>
      <c r="BH53" s="312">
        <f t="shared" si="213"/>
        <v>1.9</v>
      </c>
      <c r="BI53" s="312">
        <f t="shared" si="213"/>
        <v>1.9</v>
      </c>
      <c r="BJ53" s="312">
        <f t="shared" si="213"/>
        <v>1.9</v>
      </c>
      <c r="BK53" s="312">
        <f t="shared" si="213"/>
        <v>1.9</v>
      </c>
      <c r="BL53" s="312">
        <f t="shared" si="213"/>
        <v>1.9</v>
      </c>
      <c r="BM53" s="312">
        <f t="shared" si="213"/>
        <v>1.9</v>
      </c>
      <c r="BN53" s="312">
        <f t="shared" si="213"/>
        <v>1.9</v>
      </c>
      <c r="BO53" s="312">
        <f t="shared" si="213"/>
        <v>1.9</v>
      </c>
      <c r="BP53" s="312">
        <f t="shared" si="213"/>
        <v>1.9</v>
      </c>
      <c r="BQ53" s="312">
        <f t="shared" si="213"/>
        <v>1.9</v>
      </c>
      <c r="BR53" s="312">
        <f t="shared" si="213"/>
        <v>1.9</v>
      </c>
      <c r="BS53" s="312">
        <f t="shared" si="213"/>
        <v>1.9</v>
      </c>
      <c r="BT53" s="312">
        <f t="shared" si="213"/>
        <v>1.9</v>
      </c>
      <c r="BU53" s="312">
        <f t="shared" si="213"/>
        <v>1.9</v>
      </c>
      <c r="BV53" s="312">
        <f t="shared" si="213"/>
        <v>1.9</v>
      </c>
      <c r="BW53" s="312">
        <f t="shared" ref="BW53:EB53" si="214">$D53</f>
        <v>1.9</v>
      </c>
      <c r="BX53" s="312">
        <f t="shared" si="214"/>
        <v>1.9</v>
      </c>
      <c r="BY53" s="312">
        <f t="shared" si="214"/>
        <v>1.9</v>
      </c>
      <c r="BZ53" s="312">
        <f t="shared" si="214"/>
        <v>1.9</v>
      </c>
      <c r="CA53" s="312">
        <f t="shared" si="214"/>
        <v>1.9</v>
      </c>
      <c r="CB53" s="312">
        <f t="shared" si="214"/>
        <v>1.9</v>
      </c>
      <c r="CC53" s="312">
        <f t="shared" si="214"/>
        <v>1.9</v>
      </c>
      <c r="CD53" s="312">
        <f t="shared" si="214"/>
        <v>1.9</v>
      </c>
      <c r="CE53" s="312">
        <f t="shared" si="214"/>
        <v>1.9</v>
      </c>
      <c r="CF53" s="312">
        <f t="shared" si="214"/>
        <v>1.9</v>
      </c>
      <c r="CG53" s="312">
        <f t="shared" si="214"/>
        <v>1.9</v>
      </c>
      <c r="CH53" s="312">
        <f t="shared" si="214"/>
        <v>1.9</v>
      </c>
      <c r="CI53" s="312">
        <f t="shared" si="214"/>
        <v>1.9</v>
      </c>
      <c r="CJ53" s="312">
        <f t="shared" si="214"/>
        <v>1.9</v>
      </c>
      <c r="CK53" s="312">
        <f t="shared" si="214"/>
        <v>1.9</v>
      </c>
      <c r="CL53" s="312">
        <f t="shared" si="214"/>
        <v>1.9</v>
      </c>
      <c r="CM53" s="312">
        <f t="shared" si="214"/>
        <v>1.9</v>
      </c>
      <c r="CN53" s="312">
        <f t="shared" si="214"/>
        <v>1.9</v>
      </c>
      <c r="CO53" s="312">
        <f t="shared" si="214"/>
        <v>1.9</v>
      </c>
      <c r="CP53" s="312">
        <f t="shared" si="214"/>
        <v>1.9</v>
      </c>
      <c r="CQ53" s="312">
        <f t="shared" si="214"/>
        <v>1.9</v>
      </c>
      <c r="CR53" s="312">
        <f t="shared" si="214"/>
        <v>1.9</v>
      </c>
      <c r="CS53" s="312">
        <f t="shared" si="214"/>
        <v>1.9</v>
      </c>
      <c r="CT53" s="312">
        <f t="shared" si="214"/>
        <v>1.9</v>
      </c>
      <c r="CU53" s="312">
        <f t="shared" si="214"/>
        <v>1.9</v>
      </c>
      <c r="CV53" s="312">
        <f t="shared" si="214"/>
        <v>1.9</v>
      </c>
      <c r="CW53" s="312">
        <f t="shared" si="214"/>
        <v>1.9</v>
      </c>
      <c r="CX53" s="312">
        <f t="shared" si="214"/>
        <v>1.9</v>
      </c>
      <c r="CY53" s="312">
        <f t="shared" si="214"/>
        <v>1.9</v>
      </c>
      <c r="CZ53" s="312">
        <f t="shared" si="214"/>
        <v>1.9</v>
      </c>
      <c r="DA53" s="312">
        <f t="shared" si="214"/>
        <v>1.9</v>
      </c>
      <c r="DB53" s="312">
        <f t="shared" si="214"/>
        <v>1.9</v>
      </c>
      <c r="DC53" s="312">
        <f t="shared" si="214"/>
        <v>1.9</v>
      </c>
      <c r="DD53" s="312">
        <f t="shared" si="214"/>
        <v>1.9</v>
      </c>
      <c r="DE53" s="312">
        <f t="shared" si="214"/>
        <v>1.9</v>
      </c>
      <c r="DF53" s="312">
        <f t="shared" si="214"/>
        <v>1.9</v>
      </c>
      <c r="DG53" s="312">
        <f t="shared" si="214"/>
        <v>1.9</v>
      </c>
      <c r="DH53" s="312">
        <f t="shared" si="214"/>
        <v>1.9</v>
      </c>
      <c r="DI53" s="312">
        <f t="shared" si="214"/>
        <v>1.9</v>
      </c>
      <c r="DJ53" s="312">
        <f t="shared" si="214"/>
        <v>1.9</v>
      </c>
      <c r="DK53" s="312">
        <f t="shared" si="214"/>
        <v>1.9</v>
      </c>
      <c r="DL53" s="312">
        <f t="shared" si="214"/>
        <v>1.9</v>
      </c>
      <c r="DM53" s="312">
        <f t="shared" si="214"/>
        <v>1.9</v>
      </c>
      <c r="DN53" s="312">
        <f t="shared" si="214"/>
        <v>1.9</v>
      </c>
      <c r="DO53" s="312">
        <f t="shared" si="214"/>
        <v>1.9</v>
      </c>
      <c r="DP53" s="312">
        <f t="shared" si="214"/>
        <v>1.9</v>
      </c>
      <c r="DQ53" s="312">
        <f t="shared" si="214"/>
        <v>1.9</v>
      </c>
      <c r="DR53" s="312">
        <f t="shared" si="214"/>
        <v>1.9</v>
      </c>
      <c r="DS53" s="312">
        <f t="shared" si="214"/>
        <v>1.9</v>
      </c>
      <c r="DT53" s="312">
        <f t="shared" si="214"/>
        <v>1.9</v>
      </c>
      <c r="DU53" s="312">
        <f t="shared" si="214"/>
        <v>1.9</v>
      </c>
      <c r="DV53" s="312">
        <f t="shared" si="214"/>
        <v>1.9</v>
      </c>
      <c r="DW53" s="312">
        <f t="shared" si="214"/>
        <v>1.9</v>
      </c>
      <c r="DX53" s="312">
        <f t="shared" si="214"/>
        <v>1.9</v>
      </c>
      <c r="DY53" s="312">
        <f t="shared" si="214"/>
        <v>1.9</v>
      </c>
      <c r="DZ53" s="312">
        <f t="shared" si="214"/>
        <v>1.9</v>
      </c>
      <c r="EA53" s="312">
        <f t="shared" si="214"/>
        <v>1.9</v>
      </c>
      <c r="EB53" s="312">
        <f t="shared" si="214"/>
        <v>1.9</v>
      </c>
    </row>
    <row r="54" spans="2:132" outlineLevel="1" x14ac:dyDescent="0.25">
      <c r="C54" s="327" t="s">
        <v>602</v>
      </c>
      <c r="D54" s="38"/>
      <c r="E54" s="38"/>
      <c r="F54" s="38"/>
      <c r="G54" s="55" t="s">
        <v>220</v>
      </c>
      <c r="H54" s="316">
        <f t="shared" ref="H54" si="215">SUM(J54:EB54)</f>
        <v>3706186.8361396207</v>
      </c>
      <c r="I54" s="38"/>
      <c r="J54" s="314">
        <f>J52*J53</f>
        <v>0</v>
      </c>
      <c r="K54" s="314">
        <f t="shared" ref="K54:BV54" si="216">K52*K53</f>
        <v>0</v>
      </c>
      <c r="L54" s="314">
        <f t="shared" si="216"/>
        <v>0</v>
      </c>
      <c r="M54" s="314">
        <f t="shared" si="216"/>
        <v>0</v>
      </c>
      <c r="N54" s="314">
        <f t="shared" si="216"/>
        <v>0</v>
      </c>
      <c r="O54" s="314">
        <f t="shared" si="216"/>
        <v>0</v>
      </c>
      <c r="P54" s="314">
        <f t="shared" si="216"/>
        <v>0</v>
      </c>
      <c r="Q54" s="314">
        <f t="shared" si="216"/>
        <v>0</v>
      </c>
      <c r="R54" s="314">
        <f t="shared" si="216"/>
        <v>0</v>
      </c>
      <c r="S54" s="314">
        <f t="shared" si="216"/>
        <v>0</v>
      </c>
      <c r="T54" s="314">
        <f t="shared" si="216"/>
        <v>0</v>
      </c>
      <c r="U54" s="314">
        <f t="shared" si="216"/>
        <v>0</v>
      </c>
      <c r="V54" s="314">
        <f t="shared" si="216"/>
        <v>0</v>
      </c>
      <c r="W54" s="314">
        <f t="shared" si="216"/>
        <v>0</v>
      </c>
      <c r="X54" s="314">
        <f t="shared" si="216"/>
        <v>0</v>
      </c>
      <c r="Y54" s="314">
        <f t="shared" si="216"/>
        <v>0</v>
      </c>
      <c r="Z54" s="314">
        <f t="shared" si="216"/>
        <v>0</v>
      </c>
      <c r="AA54" s="314">
        <f t="shared" si="216"/>
        <v>0</v>
      </c>
      <c r="AB54" s="314">
        <f t="shared" si="216"/>
        <v>0</v>
      </c>
      <c r="AC54" s="314">
        <f t="shared" si="216"/>
        <v>0</v>
      </c>
      <c r="AD54" s="314">
        <f t="shared" si="216"/>
        <v>0</v>
      </c>
      <c r="AE54" s="314">
        <f t="shared" si="216"/>
        <v>0</v>
      </c>
      <c r="AF54" s="314">
        <f t="shared" si="216"/>
        <v>0</v>
      </c>
      <c r="AG54" s="314">
        <f t="shared" si="216"/>
        <v>0</v>
      </c>
      <c r="AH54" s="314">
        <f t="shared" si="216"/>
        <v>197650.94397132591</v>
      </c>
      <c r="AI54" s="314">
        <f t="shared" si="216"/>
        <v>197650.94397132591</v>
      </c>
      <c r="AJ54" s="314">
        <f t="shared" si="216"/>
        <v>197650.94397132591</v>
      </c>
      <c r="AK54" s="314">
        <f t="shared" si="216"/>
        <v>197650.94397132591</v>
      </c>
      <c r="AL54" s="314">
        <f t="shared" si="216"/>
        <v>197650.94397132591</v>
      </c>
      <c r="AM54" s="314">
        <f t="shared" si="216"/>
        <v>197650.94397132591</v>
      </c>
      <c r="AN54" s="314">
        <f t="shared" si="216"/>
        <v>197650.94397132591</v>
      </c>
      <c r="AO54" s="314">
        <f t="shared" si="216"/>
        <v>197650.94397132591</v>
      </c>
      <c r="AP54" s="314">
        <f t="shared" si="216"/>
        <v>197650.94397132591</v>
      </c>
      <c r="AQ54" s="314">
        <f t="shared" si="216"/>
        <v>197650.94397132591</v>
      </c>
      <c r="AR54" s="314">
        <f t="shared" si="216"/>
        <v>197650.94397132591</v>
      </c>
      <c r="AS54" s="314">
        <f t="shared" si="216"/>
        <v>197650.94397132591</v>
      </c>
      <c r="AT54" s="314">
        <f t="shared" si="216"/>
        <v>197650.94397132591</v>
      </c>
      <c r="AU54" s="314">
        <f t="shared" si="216"/>
        <v>197650.94397132591</v>
      </c>
      <c r="AV54" s="314">
        <f t="shared" si="216"/>
        <v>197650.94397132591</v>
      </c>
      <c r="AW54" s="314">
        <f t="shared" si="216"/>
        <v>197650.94397132591</v>
      </c>
      <c r="AX54" s="314">
        <f t="shared" si="216"/>
        <v>197650.94397132591</v>
      </c>
      <c r="AY54" s="314">
        <f t="shared" si="216"/>
        <v>197650.94397132591</v>
      </c>
      <c r="AZ54" s="314">
        <f t="shared" si="216"/>
        <v>148469.84465575314</v>
      </c>
      <c r="BA54" s="314">
        <f t="shared" si="216"/>
        <v>0</v>
      </c>
      <c r="BB54" s="314">
        <f t="shared" si="216"/>
        <v>0</v>
      </c>
      <c r="BC54" s="314">
        <f t="shared" si="216"/>
        <v>0</v>
      </c>
      <c r="BD54" s="314">
        <f t="shared" si="216"/>
        <v>0</v>
      </c>
      <c r="BE54" s="314">
        <f t="shared" si="216"/>
        <v>0</v>
      </c>
      <c r="BF54" s="314">
        <f t="shared" si="216"/>
        <v>0</v>
      </c>
      <c r="BG54" s="314">
        <f t="shared" si="216"/>
        <v>0</v>
      </c>
      <c r="BH54" s="314">
        <f t="shared" si="216"/>
        <v>0</v>
      </c>
      <c r="BI54" s="314">
        <f t="shared" si="216"/>
        <v>0</v>
      </c>
      <c r="BJ54" s="314">
        <f t="shared" si="216"/>
        <v>0</v>
      </c>
      <c r="BK54" s="314">
        <f t="shared" si="216"/>
        <v>0</v>
      </c>
      <c r="BL54" s="314">
        <f t="shared" si="216"/>
        <v>0</v>
      </c>
      <c r="BM54" s="314">
        <f t="shared" si="216"/>
        <v>0</v>
      </c>
      <c r="BN54" s="314">
        <f t="shared" si="216"/>
        <v>0</v>
      </c>
      <c r="BO54" s="314">
        <f t="shared" si="216"/>
        <v>0</v>
      </c>
      <c r="BP54" s="314">
        <f t="shared" si="216"/>
        <v>0</v>
      </c>
      <c r="BQ54" s="314">
        <f t="shared" si="216"/>
        <v>0</v>
      </c>
      <c r="BR54" s="314">
        <f t="shared" si="216"/>
        <v>0</v>
      </c>
      <c r="BS54" s="314">
        <f t="shared" si="216"/>
        <v>0</v>
      </c>
      <c r="BT54" s="314">
        <f t="shared" si="216"/>
        <v>0</v>
      </c>
      <c r="BU54" s="314">
        <f t="shared" si="216"/>
        <v>0</v>
      </c>
      <c r="BV54" s="314">
        <f t="shared" si="216"/>
        <v>0</v>
      </c>
      <c r="BW54" s="314">
        <f t="shared" ref="BW54:EB54" si="217">BW52*BW53</f>
        <v>0</v>
      </c>
      <c r="BX54" s="314">
        <f t="shared" si="217"/>
        <v>0</v>
      </c>
      <c r="BY54" s="314">
        <f t="shared" si="217"/>
        <v>0</v>
      </c>
      <c r="BZ54" s="314">
        <f t="shared" si="217"/>
        <v>0</v>
      </c>
      <c r="CA54" s="314">
        <f t="shared" si="217"/>
        <v>0</v>
      </c>
      <c r="CB54" s="314">
        <f t="shared" si="217"/>
        <v>0</v>
      </c>
      <c r="CC54" s="314">
        <f t="shared" si="217"/>
        <v>0</v>
      </c>
      <c r="CD54" s="314">
        <f t="shared" si="217"/>
        <v>0</v>
      </c>
      <c r="CE54" s="314">
        <f t="shared" si="217"/>
        <v>0</v>
      </c>
      <c r="CF54" s="314">
        <f t="shared" si="217"/>
        <v>0</v>
      </c>
      <c r="CG54" s="314">
        <f t="shared" si="217"/>
        <v>0</v>
      </c>
      <c r="CH54" s="314">
        <f t="shared" si="217"/>
        <v>0</v>
      </c>
      <c r="CI54" s="314">
        <f t="shared" si="217"/>
        <v>0</v>
      </c>
      <c r="CJ54" s="314">
        <f t="shared" si="217"/>
        <v>0</v>
      </c>
      <c r="CK54" s="314">
        <f t="shared" si="217"/>
        <v>0</v>
      </c>
      <c r="CL54" s="314">
        <f t="shared" si="217"/>
        <v>0</v>
      </c>
      <c r="CM54" s="314">
        <f t="shared" si="217"/>
        <v>0</v>
      </c>
      <c r="CN54" s="314">
        <f t="shared" si="217"/>
        <v>0</v>
      </c>
      <c r="CO54" s="314">
        <f t="shared" si="217"/>
        <v>0</v>
      </c>
      <c r="CP54" s="314">
        <f t="shared" si="217"/>
        <v>0</v>
      </c>
      <c r="CQ54" s="314">
        <f t="shared" si="217"/>
        <v>0</v>
      </c>
      <c r="CR54" s="314">
        <f t="shared" si="217"/>
        <v>0</v>
      </c>
      <c r="CS54" s="314">
        <f t="shared" si="217"/>
        <v>0</v>
      </c>
      <c r="CT54" s="314">
        <f t="shared" si="217"/>
        <v>0</v>
      </c>
      <c r="CU54" s="314">
        <f t="shared" si="217"/>
        <v>0</v>
      </c>
      <c r="CV54" s="314">
        <f t="shared" si="217"/>
        <v>0</v>
      </c>
      <c r="CW54" s="314">
        <f t="shared" si="217"/>
        <v>0</v>
      </c>
      <c r="CX54" s="314">
        <f t="shared" si="217"/>
        <v>0</v>
      </c>
      <c r="CY54" s="314">
        <f t="shared" si="217"/>
        <v>0</v>
      </c>
      <c r="CZ54" s="314">
        <f t="shared" si="217"/>
        <v>0</v>
      </c>
      <c r="DA54" s="314">
        <f t="shared" si="217"/>
        <v>0</v>
      </c>
      <c r="DB54" s="314">
        <f t="shared" si="217"/>
        <v>0</v>
      </c>
      <c r="DC54" s="314">
        <f t="shared" si="217"/>
        <v>0</v>
      </c>
      <c r="DD54" s="314">
        <f t="shared" si="217"/>
        <v>0</v>
      </c>
      <c r="DE54" s="314">
        <f t="shared" si="217"/>
        <v>0</v>
      </c>
      <c r="DF54" s="314">
        <f t="shared" si="217"/>
        <v>0</v>
      </c>
      <c r="DG54" s="314">
        <f t="shared" si="217"/>
        <v>0</v>
      </c>
      <c r="DH54" s="314">
        <f t="shared" si="217"/>
        <v>0</v>
      </c>
      <c r="DI54" s="314">
        <f t="shared" si="217"/>
        <v>0</v>
      </c>
      <c r="DJ54" s="314">
        <f t="shared" si="217"/>
        <v>0</v>
      </c>
      <c r="DK54" s="314">
        <f t="shared" si="217"/>
        <v>0</v>
      </c>
      <c r="DL54" s="314">
        <f t="shared" si="217"/>
        <v>0</v>
      </c>
      <c r="DM54" s="314">
        <f t="shared" si="217"/>
        <v>0</v>
      </c>
      <c r="DN54" s="314">
        <f t="shared" si="217"/>
        <v>0</v>
      </c>
      <c r="DO54" s="314">
        <f t="shared" si="217"/>
        <v>0</v>
      </c>
      <c r="DP54" s="314">
        <f t="shared" si="217"/>
        <v>0</v>
      </c>
      <c r="DQ54" s="314">
        <f t="shared" si="217"/>
        <v>0</v>
      </c>
      <c r="DR54" s="314">
        <f t="shared" si="217"/>
        <v>0</v>
      </c>
      <c r="DS54" s="314">
        <f t="shared" si="217"/>
        <v>0</v>
      </c>
      <c r="DT54" s="314">
        <f t="shared" si="217"/>
        <v>0</v>
      </c>
      <c r="DU54" s="314">
        <f t="shared" si="217"/>
        <v>0</v>
      </c>
      <c r="DV54" s="314">
        <f t="shared" si="217"/>
        <v>0</v>
      </c>
      <c r="DW54" s="314">
        <f t="shared" si="217"/>
        <v>0</v>
      </c>
      <c r="DX54" s="314">
        <f t="shared" si="217"/>
        <v>0</v>
      </c>
      <c r="DY54" s="314">
        <f t="shared" si="217"/>
        <v>0</v>
      </c>
      <c r="DZ54" s="314">
        <f t="shared" si="217"/>
        <v>0</v>
      </c>
      <c r="EA54" s="314">
        <f t="shared" si="217"/>
        <v>0</v>
      </c>
      <c r="EB54" s="314">
        <f t="shared" si="217"/>
        <v>0</v>
      </c>
    </row>
    <row r="55" spans="2:132" outlineLevel="1" x14ac:dyDescent="0.25">
      <c r="C55" s="324" t="s">
        <v>417</v>
      </c>
      <c r="D55" s="34"/>
      <c r="E55" s="34"/>
      <c r="F55" s="34"/>
      <c r="G55" s="67" t="s">
        <v>215</v>
      </c>
      <c r="H55" s="34"/>
      <c r="I55" s="34"/>
      <c r="J55" s="126">
        <f>J$13</f>
        <v>1</v>
      </c>
      <c r="K55" s="126">
        <f t="shared" ref="K55:BV55" si="218">K$13</f>
        <v>1.0026792493128671</v>
      </c>
      <c r="L55" s="126">
        <f t="shared" si="218"/>
        <v>1.0056539350998608</v>
      </c>
      <c r="M55" s="126">
        <f t="shared" si="218"/>
        <v>1.0085410656939733</v>
      </c>
      <c r="N55" s="126">
        <f t="shared" si="218"/>
        <v>1.0114364849476103</v>
      </c>
      <c r="O55" s="126">
        <f t="shared" si="218"/>
        <v>1.0143402166566737</v>
      </c>
      <c r="P55" s="126">
        <f t="shared" si="218"/>
        <v>1.0172522846853813</v>
      </c>
      <c r="Q55" s="126">
        <f t="shared" si="218"/>
        <v>1.0201727129664624</v>
      </c>
      <c r="R55" s="126">
        <f t="shared" si="218"/>
        <v>1.0231015255013547</v>
      </c>
      <c r="S55" s="126">
        <f t="shared" si="218"/>
        <v>1.0260387463604019</v>
      </c>
      <c r="T55" s="126">
        <f t="shared" si="218"/>
        <v>1.028984399683051</v>
      </c>
      <c r="U55" s="126">
        <f t="shared" si="218"/>
        <v>1.0319385096780509</v>
      </c>
      <c r="V55" s="126">
        <f t="shared" si="218"/>
        <v>1.0349011006236515</v>
      </c>
      <c r="W55" s="126">
        <f t="shared" si="218"/>
        <v>1.0377730230388176</v>
      </c>
      <c r="X55" s="126">
        <f t="shared" si="218"/>
        <v>1.0408518228283561</v>
      </c>
      <c r="Y55" s="126">
        <f t="shared" si="218"/>
        <v>1.0438400029932626</v>
      </c>
      <c r="Z55" s="126">
        <f t="shared" si="218"/>
        <v>1.046836761920777</v>
      </c>
      <c r="AA55" s="126">
        <f t="shared" si="218"/>
        <v>1.0498421242396576</v>
      </c>
      <c r="AB55" s="126">
        <f t="shared" si="218"/>
        <v>1.05285611464937</v>
      </c>
      <c r="AC55" s="126">
        <f t="shared" si="218"/>
        <v>1.0558787579202888</v>
      </c>
      <c r="AD55" s="126">
        <f t="shared" si="218"/>
        <v>1.0589100788939025</v>
      </c>
      <c r="AE55" s="126">
        <f t="shared" si="218"/>
        <v>1.0619501024830165</v>
      </c>
      <c r="AF55" s="126">
        <f t="shared" si="218"/>
        <v>1.0649988536719583</v>
      </c>
      <c r="AG55" s="126">
        <f t="shared" si="218"/>
        <v>1.0680563575167832</v>
      </c>
      <c r="AH55" s="126">
        <f t="shared" si="218"/>
        <v>1.0711226391454798</v>
      </c>
      <c r="AI55" s="126">
        <f t="shared" si="218"/>
        <v>1.0739924437404067</v>
      </c>
      <c r="AJ55" s="126">
        <f t="shared" si="218"/>
        <v>1.0771786970311998</v>
      </c>
      <c r="AK55" s="126">
        <f t="shared" si="218"/>
        <v>1.0802711679727233</v>
      </c>
      <c r="AL55" s="126">
        <f t="shared" si="218"/>
        <v>1.0833725170851116</v>
      </c>
      <c r="AM55" s="126">
        <f t="shared" si="218"/>
        <v>1.0864827698566941</v>
      </c>
      <c r="AN55" s="126">
        <f t="shared" si="218"/>
        <v>1.0896019518489746</v>
      </c>
      <c r="AO55" s="126">
        <f t="shared" si="218"/>
        <v>1.0927300886968412</v>
      </c>
      <c r="AP55" s="126">
        <f t="shared" si="218"/>
        <v>1.0958672061087775</v>
      </c>
      <c r="AQ55" s="126">
        <f t="shared" si="218"/>
        <v>1.0990133298670732</v>
      </c>
      <c r="AR55" s="126">
        <f t="shared" si="218"/>
        <v>1.1021684858280367</v>
      </c>
      <c r="AS55" s="126">
        <f t="shared" si="218"/>
        <v>1.1053326999222071</v>
      </c>
      <c r="AT55" s="126">
        <f t="shared" si="218"/>
        <v>1.1085059981545673</v>
      </c>
      <c r="AU55" s="126">
        <f t="shared" si="218"/>
        <v>1.111475962088432</v>
      </c>
      <c r="AV55" s="126">
        <f t="shared" si="218"/>
        <v>1.1147734191259395</v>
      </c>
      <c r="AW55" s="126">
        <f t="shared" si="218"/>
        <v>1.1179738207069689</v>
      </c>
      <c r="AX55" s="126">
        <f t="shared" si="218"/>
        <v>1.1211834103167977</v>
      </c>
      <c r="AY55" s="126">
        <f t="shared" si="218"/>
        <v>1.1244022143333261</v>
      </c>
      <c r="AZ55" s="126">
        <f t="shared" si="218"/>
        <v>1.1276302592101826</v>
      </c>
      <c r="BA55" s="126">
        <f t="shared" si="218"/>
        <v>1.1308675714769412</v>
      </c>
      <c r="BB55" s="126">
        <f t="shared" si="218"/>
        <v>1.1341141777393395</v>
      </c>
      <c r="BC55" s="126">
        <f t="shared" si="218"/>
        <v>1.1373701046794982</v>
      </c>
      <c r="BD55" s="126">
        <f t="shared" si="218"/>
        <v>1.1406353790561385</v>
      </c>
      <c r="BE55" s="126">
        <f t="shared" si="218"/>
        <v>1.1439100277048042</v>
      </c>
      <c r="BF55" s="126">
        <f t="shared" si="218"/>
        <v>1.1471940775380809</v>
      </c>
      <c r="BG55" s="126">
        <f t="shared" si="218"/>
        <v>1.15026769648205</v>
      </c>
      <c r="BH55" s="126">
        <f t="shared" si="218"/>
        <v>1.1536802383994258</v>
      </c>
      <c r="BI55" s="126">
        <f t="shared" si="218"/>
        <v>1.1569923375180708</v>
      </c>
      <c r="BJ55" s="126">
        <f t="shared" si="218"/>
        <v>1.1603139453378331</v>
      </c>
      <c r="BK55" s="126">
        <f t="shared" si="218"/>
        <v>1.1636450891572303</v>
      </c>
      <c r="BL55" s="126">
        <f t="shared" si="218"/>
        <v>1.1669857963531516</v>
      </c>
      <c r="BM55" s="126">
        <f t="shared" si="218"/>
        <v>1.1703360943810825</v>
      </c>
      <c r="BN55" s="126">
        <f t="shared" si="218"/>
        <v>1.1736960107753303</v>
      </c>
      <c r="BO55" s="126">
        <f t="shared" si="218"/>
        <v>1.1770655731492505</v>
      </c>
      <c r="BP55" s="126">
        <f t="shared" si="218"/>
        <v>1.180444809195474</v>
      </c>
      <c r="BQ55" s="126">
        <f t="shared" si="218"/>
        <v>1.1838337466861339</v>
      </c>
      <c r="BR55" s="126">
        <f t="shared" si="218"/>
        <v>1.1872324134730949</v>
      </c>
      <c r="BS55" s="126">
        <f t="shared" si="218"/>
        <v>1.1905270658589224</v>
      </c>
      <c r="BT55" s="126">
        <f t="shared" si="218"/>
        <v>1.1940590467434065</v>
      </c>
      <c r="BU55" s="126">
        <f t="shared" si="218"/>
        <v>1.1974870693312041</v>
      </c>
      <c r="BV55" s="126">
        <f t="shared" si="218"/>
        <v>1.2009249334246579</v>
      </c>
      <c r="BW55" s="126">
        <f t="shared" ref="BW55:EB55" si="219">BW$13</f>
        <v>1.204372667277734</v>
      </c>
      <c r="BX55" s="126">
        <f t="shared" si="219"/>
        <v>1.2078302992255125</v>
      </c>
      <c r="BY55" s="126">
        <f t="shared" si="219"/>
        <v>1.2112978576844211</v>
      </c>
      <c r="BZ55" s="126">
        <f t="shared" si="219"/>
        <v>1.2147753711524676</v>
      </c>
      <c r="CA55" s="126">
        <f t="shared" si="219"/>
        <v>1.2182628682094752</v>
      </c>
      <c r="CB55" s="126">
        <f t="shared" si="219"/>
        <v>1.2217603775173165</v>
      </c>
      <c r="CC55" s="126">
        <f t="shared" si="219"/>
        <v>1.2252679278201495</v>
      </c>
      <c r="CD55" s="126">
        <f t="shared" si="219"/>
        <v>1.2287855479446541</v>
      </c>
      <c r="CE55" s="126">
        <f t="shared" si="219"/>
        <v>1.232077770779646</v>
      </c>
      <c r="CF55" s="126">
        <f t="shared" si="219"/>
        <v>1.23573302168438</v>
      </c>
      <c r="CG55" s="126">
        <f t="shared" si="219"/>
        <v>1.2392806860334544</v>
      </c>
      <c r="CH55" s="126">
        <f t="shared" si="219"/>
        <v>1.2428385353675644</v>
      </c>
      <c r="CI55" s="126">
        <f t="shared" si="219"/>
        <v>1.2464065989267703</v>
      </c>
      <c r="CJ55" s="126">
        <f t="shared" si="219"/>
        <v>1.2499849060350778</v>
      </c>
      <c r="CK55" s="126">
        <f t="shared" si="219"/>
        <v>1.2535734861006791</v>
      </c>
      <c r="CL55" s="126">
        <f t="shared" si="219"/>
        <v>1.257172368616194</v>
      </c>
      <c r="CM55" s="126">
        <f t="shared" si="219"/>
        <v>1.2607815831589126</v>
      </c>
      <c r="CN55" s="126">
        <f t="shared" si="219"/>
        <v>1.2644011593910389</v>
      </c>
      <c r="CO55" s="126">
        <f t="shared" si="219"/>
        <v>1.2680311270599336</v>
      </c>
      <c r="CP55" s="126">
        <f t="shared" si="219"/>
        <v>1.2716715159983594</v>
      </c>
      <c r="CQ55" s="126">
        <f t="shared" si="219"/>
        <v>1.2750786410337906</v>
      </c>
      <c r="CR55" s="126">
        <f t="shared" si="219"/>
        <v>1.2788614642181557</v>
      </c>
      <c r="CS55" s="126">
        <f t="shared" si="219"/>
        <v>1.2825329459576562</v>
      </c>
      <c r="CT55" s="126">
        <f t="shared" si="219"/>
        <v>1.2862149681493797</v>
      </c>
      <c r="CU55" s="126">
        <f t="shared" si="219"/>
        <v>1.289907561053897</v>
      </c>
      <c r="CV55" s="126">
        <f t="shared" si="219"/>
        <v>1.293610755018654</v>
      </c>
      <c r="CW55" s="126">
        <f t="shared" si="219"/>
        <v>1.2973245804782207</v>
      </c>
      <c r="CX55" s="126">
        <f t="shared" si="219"/>
        <v>1.3010490679545423</v>
      </c>
      <c r="CY55" s="126">
        <f t="shared" si="219"/>
        <v>1.304784248057189</v>
      </c>
      <c r="CZ55" s="126">
        <f t="shared" si="219"/>
        <v>1.3085301514836076</v>
      </c>
      <c r="DA55" s="126">
        <f t="shared" si="219"/>
        <v>1.3122868090193751</v>
      </c>
      <c r="DB55" s="126">
        <f t="shared" si="219"/>
        <v>1.3160542515384499</v>
      </c>
      <c r="DC55" s="126">
        <f t="shared" si="219"/>
        <v>1.3195802889875801</v>
      </c>
      <c r="DD55" s="126">
        <f t="shared" si="219"/>
        <v>1.323495136864544</v>
      </c>
      <c r="DE55" s="126">
        <f t="shared" si="219"/>
        <v>1.3272947573576725</v>
      </c>
      <c r="DF55" s="126">
        <f t="shared" si="219"/>
        <v>1.3311052861764079</v>
      </c>
      <c r="DG55" s="126">
        <f t="shared" si="219"/>
        <v>1.3349267546374479</v>
      </c>
      <c r="DH55" s="126">
        <f t="shared" si="219"/>
        <v>1.3387591941473977</v>
      </c>
      <c r="DI55" s="126">
        <f t="shared" si="219"/>
        <v>1.3426026362030277</v>
      </c>
      <c r="DJ55" s="126">
        <f t="shared" si="219"/>
        <v>1.3464571123915319</v>
      </c>
      <c r="DK55" s="126">
        <f t="shared" si="219"/>
        <v>1.3503226543907885</v>
      </c>
      <c r="DL55" s="126">
        <f t="shared" si="219"/>
        <v>1.3541992939696192</v>
      </c>
      <c r="DM55" s="126">
        <f t="shared" si="219"/>
        <v>1.358087062988051</v>
      </c>
      <c r="DN55" s="126">
        <f t="shared" si="219"/>
        <v>1.361985993397578</v>
      </c>
      <c r="DO55" s="126">
        <f t="shared" si="219"/>
        <v>1.3657655991021458</v>
      </c>
      <c r="DP55" s="126">
        <f t="shared" si="219"/>
        <v>1.3698174666548035</v>
      </c>
      <c r="DQ55" s="126">
        <f t="shared" si="219"/>
        <v>1.3737500738651915</v>
      </c>
      <c r="DR55" s="126">
        <f t="shared" si="219"/>
        <v>1.3776939711925826</v>
      </c>
      <c r="DS55" s="126">
        <f t="shared" si="219"/>
        <v>1.381649191049759</v>
      </c>
      <c r="DT55" s="126">
        <f t="shared" si="219"/>
        <v>1.385615765942557</v>
      </c>
      <c r="DU55" s="126">
        <f t="shared" si="219"/>
        <v>1.3895937284701338</v>
      </c>
      <c r="DV55" s="126">
        <f t="shared" si="219"/>
        <v>1.3935831113252357</v>
      </c>
      <c r="DW55" s="126">
        <f t="shared" si="219"/>
        <v>1.3975839472944662</v>
      </c>
      <c r="DX55" s="126">
        <f t="shared" si="219"/>
        <v>1.401596269258556</v>
      </c>
      <c r="DY55" s="126">
        <f t="shared" si="219"/>
        <v>1.4056201101926329</v>
      </c>
      <c r="DZ55" s="126">
        <f t="shared" si="219"/>
        <v>1.4096555031664932</v>
      </c>
      <c r="EA55" s="126">
        <f t="shared" si="219"/>
        <v>1.4134323217047313</v>
      </c>
      <c r="EB55" s="126">
        <f t="shared" si="219"/>
        <v>1.4176256038945581</v>
      </c>
    </row>
    <row r="56" spans="2:132" outlineLevel="1" x14ac:dyDescent="0.25">
      <c r="C56" s="321" t="s">
        <v>564</v>
      </c>
      <c r="D56" s="38"/>
      <c r="E56" s="38"/>
      <c r="F56" s="38"/>
      <c r="G56" s="52" t="s">
        <v>220</v>
      </c>
      <c r="H56" s="46">
        <f t="shared" ref="H56" si="220">SUM(J56:EB56)</f>
        <v>4072102.1976258922</v>
      </c>
      <c r="I56" s="38"/>
      <c r="J56" s="82">
        <f>J54*J55</f>
        <v>0</v>
      </c>
      <c r="K56" s="82">
        <f t="shared" ref="K56" si="221">K54*K55</f>
        <v>0</v>
      </c>
      <c r="L56" s="82">
        <f t="shared" ref="L56" si="222">L54*L55</f>
        <v>0</v>
      </c>
      <c r="M56" s="82">
        <f t="shared" ref="M56" si="223">M54*M55</f>
        <v>0</v>
      </c>
      <c r="N56" s="82">
        <f t="shared" ref="N56" si="224">N54*N55</f>
        <v>0</v>
      </c>
      <c r="O56" s="82">
        <f t="shared" ref="O56" si="225">O54*O55</f>
        <v>0</v>
      </c>
      <c r="P56" s="82">
        <f t="shared" ref="P56" si="226">P54*P55</f>
        <v>0</v>
      </c>
      <c r="Q56" s="82">
        <f t="shared" ref="Q56" si="227">Q54*Q55</f>
        <v>0</v>
      </c>
      <c r="R56" s="82">
        <f t="shared" ref="R56" si="228">R54*R55</f>
        <v>0</v>
      </c>
      <c r="S56" s="82">
        <f t="shared" ref="S56" si="229">S54*S55</f>
        <v>0</v>
      </c>
      <c r="T56" s="82">
        <f t="shared" ref="T56" si="230">T54*T55</f>
        <v>0</v>
      </c>
      <c r="U56" s="82">
        <f t="shared" ref="U56" si="231">U54*U55</f>
        <v>0</v>
      </c>
      <c r="V56" s="82">
        <f t="shared" ref="V56" si="232">V54*V55</f>
        <v>0</v>
      </c>
      <c r="W56" s="82">
        <f t="shared" ref="W56" si="233">W54*W55</f>
        <v>0</v>
      </c>
      <c r="X56" s="82">
        <f t="shared" ref="X56" si="234">X54*X55</f>
        <v>0</v>
      </c>
      <c r="Y56" s="82">
        <f t="shared" ref="Y56" si="235">Y54*Y55</f>
        <v>0</v>
      </c>
      <c r="Z56" s="82">
        <f t="shared" ref="Z56" si="236">Z54*Z55</f>
        <v>0</v>
      </c>
      <c r="AA56" s="82">
        <f t="shared" ref="AA56" si="237">AA54*AA55</f>
        <v>0</v>
      </c>
      <c r="AB56" s="82">
        <f t="shared" ref="AB56" si="238">AB54*AB55</f>
        <v>0</v>
      </c>
      <c r="AC56" s="82">
        <f t="shared" ref="AC56" si="239">AC54*AC55</f>
        <v>0</v>
      </c>
      <c r="AD56" s="82">
        <f t="shared" ref="AD56" si="240">AD54*AD55</f>
        <v>0</v>
      </c>
      <c r="AE56" s="82">
        <f t="shared" ref="AE56" si="241">AE54*AE55</f>
        <v>0</v>
      </c>
      <c r="AF56" s="82">
        <f t="shared" ref="AF56" si="242">AF54*AF55</f>
        <v>0</v>
      </c>
      <c r="AG56" s="82">
        <f t="shared" ref="AG56" si="243">AG54*AG55</f>
        <v>0</v>
      </c>
      <c r="AH56" s="82">
        <f t="shared" ref="AH56" si="244">AH54*AH55</f>
        <v>211708.40073616197</v>
      </c>
      <c r="AI56" s="82">
        <f t="shared" ref="AI56" si="245">AI54*AI55</f>
        <v>212275.62032336253</v>
      </c>
      <c r="AJ56" s="82">
        <f t="shared" ref="AJ56" si="246">AJ54*AJ55</f>
        <v>212905.38629401952</v>
      </c>
      <c r="AK56" s="82">
        <f t="shared" ref="AK56" si="247">AK54*AK55</f>
        <v>213516.61609481552</v>
      </c>
      <c r="AL56" s="82">
        <f t="shared" ref="AL56" si="248">AL54*AL55</f>
        <v>214129.60067446373</v>
      </c>
      <c r="AM56" s="82">
        <f t="shared" ref="AM56" si="249">AM54*AM55</f>
        <v>214744.34507075642</v>
      </c>
      <c r="AN56" s="82">
        <f t="shared" ref="AN56" si="250">AN54*AN55</f>
        <v>215360.85433594903</v>
      </c>
      <c r="AO56" s="82">
        <f t="shared" ref="AO56" si="251">AO54*AO55</f>
        <v>215979.13353680135</v>
      </c>
      <c r="AP56" s="82">
        <f t="shared" ref="AP56" si="252">AP54*AP55</f>
        <v>216599.18775461943</v>
      </c>
      <c r="AQ56" s="82">
        <f t="shared" ref="AQ56" si="253">AQ54*AQ55</f>
        <v>217221.02208529721</v>
      </c>
      <c r="AR56" s="82">
        <f t="shared" ref="AR56" si="254">AR54*AR55</f>
        <v>217844.64163935839</v>
      </c>
      <c r="AS56" s="82">
        <f t="shared" ref="AS56" si="255">AS54*AS55</f>
        <v>218470.05154199855</v>
      </c>
      <c r="AT56" s="82">
        <f t="shared" ref="AT56" si="256">AT54*AT55</f>
        <v>219097.25693312706</v>
      </c>
      <c r="AU56" s="82">
        <f t="shared" ref="AU56" si="257">AU54*AU55</f>
        <v>219684.27310821624</v>
      </c>
      <c r="AV56" s="82">
        <f t="shared" ref="AV56" si="258">AV54*AV55</f>
        <v>220336.01860438447</v>
      </c>
      <c r="AW56" s="82">
        <f t="shared" ref="AW56" si="259">AW54*AW55</f>
        <v>220968.58099796227</v>
      </c>
      <c r="AX56" s="82">
        <f t="shared" ref="AX56" si="260">AX54*AX55</f>
        <v>221602.95941410548</v>
      </c>
      <c r="AY56" s="82">
        <f t="shared" ref="AY56" si="261">AY54*AY55</f>
        <v>222239.15906643102</v>
      </c>
      <c r="AZ56" s="82">
        <f t="shared" ref="AZ56" si="262">AZ54*AZ55</f>
        <v>167419.08941406244</v>
      </c>
      <c r="BA56" s="82">
        <f t="shared" ref="BA56" si="263">BA54*BA55</f>
        <v>0</v>
      </c>
      <c r="BB56" s="82">
        <f t="shared" ref="BB56" si="264">BB54*BB55</f>
        <v>0</v>
      </c>
      <c r="BC56" s="82">
        <f t="shared" ref="BC56" si="265">BC54*BC55</f>
        <v>0</v>
      </c>
      <c r="BD56" s="82">
        <f t="shared" ref="BD56" si="266">BD54*BD55</f>
        <v>0</v>
      </c>
      <c r="BE56" s="82">
        <f t="shared" ref="BE56" si="267">BE54*BE55</f>
        <v>0</v>
      </c>
      <c r="BF56" s="82">
        <f t="shared" ref="BF56" si="268">BF54*BF55</f>
        <v>0</v>
      </c>
      <c r="BG56" s="82">
        <f t="shared" ref="BG56" si="269">BG54*BG55</f>
        <v>0</v>
      </c>
      <c r="BH56" s="82">
        <f t="shared" ref="BH56" si="270">BH54*BH55</f>
        <v>0</v>
      </c>
      <c r="BI56" s="82">
        <f t="shared" ref="BI56" si="271">BI54*BI55</f>
        <v>0</v>
      </c>
      <c r="BJ56" s="82">
        <f t="shared" ref="BJ56" si="272">BJ54*BJ55</f>
        <v>0</v>
      </c>
      <c r="BK56" s="82">
        <f t="shared" ref="BK56" si="273">BK54*BK55</f>
        <v>0</v>
      </c>
      <c r="BL56" s="82">
        <f t="shared" ref="BL56" si="274">BL54*BL55</f>
        <v>0</v>
      </c>
      <c r="BM56" s="82">
        <f t="shared" ref="BM56" si="275">BM54*BM55</f>
        <v>0</v>
      </c>
      <c r="BN56" s="82">
        <f t="shared" ref="BN56" si="276">BN54*BN55</f>
        <v>0</v>
      </c>
      <c r="BO56" s="82">
        <f t="shared" ref="BO56" si="277">BO54*BO55</f>
        <v>0</v>
      </c>
      <c r="BP56" s="82">
        <f t="shared" ref="BP56" si="278">BP54*BP55</f>
        <v>0</v>
      </c>
      <c r="BQ56" s="82">
        <f t="shared" ref="BQ56" si="279">BQ54*BQ55</f>
        <v>0</v>
      </c>
      <c r="BR56" s="82">
        <f t="shared" ref="BR56" si="280">BR54*BR55</f>
        <v>0</v>
      </c>
      <c r="BS56" s="82">
        <f t="shared" ref="BS56" si="281">BS54*BS55</f>
        <v>0</v>
      </c>
      <c r="BT56" s="82">
        <f t="shared" ref="BT56" si="282">BT54*BT55</f>
        <v>0</v>
      </c>
      <c r="BU56" s="82">
        <f t="shared" ref="BU56" si="283">BU54*BU55</f>
        <v>0</v>
      </c>
      <c r="BV56" s="82">
        <f t="shared" ref="BV56" si="284">BV54*BV55</f>
        <v>0</v>
      </c>
      <c r="BW56" s="82">
        <f t="shared" ref="BW56" si="285">BW54*BW55</f>
        <v>0</v>
      </c>
      <c r="BX56" s="82">
        <f t="shared" ref="BX56" si="286">BX54*BX55</f>
        <v>0</v>
      </c>
      <c r="BY56" s="82">
        <f t="shared" ref="BY56" si="287">BY54*BY55</f>
        <v>0</v>
      </c>
      <c r="BZ56" s="82">
        <f t="shared" ref="BZ56" si="288">BZ54*BZ55</f>
        <v>0</v>
      </c>
      <c r="CA56" s="82">
        <f t="shared" ref="CA56" si="289">CA54*CA55</f>
        <v>0</v>
      </c>
      <c r="CB56" s="82">
        <f t="shared" ref="CB56" si="290">CB54*CB55</f>
        <v>0</v>
      </c>
      <c r="CC56" s="82">
        <f t="shared" ref="CC56" si="291">CC54*CC55</f>
        <v>0</v>
      </c>
      <c r="CD56" s="82">
        <f t="shared" ref="CD56" si="292">CD54*CD55</f>
        <v>0</v>
      </c>
      <c r="CE56" s="82">
        <f t="shared" ref="CE56" si="293">CE54*CE55</f>
        <v>0</v>
      </c>
      <c r="CF56" s="82">
        <f t="shared" ref="CF56" si="294">CF54*CF55</f>
        <v>0</v>
      </c>
      <c r="CG56" s="82">
        <f t="shared" ref="CG56" si="295">CG54*CG55</f>
        <v>0</v>
      </c>
      <c r="CH56" s="82">
        <f t="shared" ref="CH56" si="296">CH54*CH55</f>
        <v>0</v>
      </c>
      <c r="CI56" s="82">
        <f t="shared" ref="CI56" si="297">CI54*CI55</f>
        <v>0</v>
      </c>
      <c r="CJ56" s="82">
        <f t="shared" ref="CJ56" si="298">CJ54*CJ55</f>
        <v>0</v>
      </c>
      <c r="CK56" s="82">
        <f t="shared" ref="CK56" si="299">CK54*CK55</f>
        <v>0</v>
      </c>
      <c r="CL56" s="82">
        <f t="shared" ref="CL56" si="300">CL54*CL55</f>
        <v>0</v>
      </c>
      <c r="CM56" s="82">
        <f t="shared" ref="CM56" si="301">CM54*CM55</f>
        <v>0</v>
      </c>
      <c r="CN56" s="82">
        <f t="shared" ref="CN56" si="302">CN54*CN55</f>
        <v>0</v>
      </c>
      <c r="CO56" s="82">
        <f t="shared" ref="CO56" si="303">CO54*CO55</f>
        <v>0</v>
      </c>
      <c r="CP56" s="82">
        <f t="shared" ref="CP56" si="304">CP54*CP55</f>
        <v>0</v>
      </c>
      <c r="CQ56" s="82">
        <f t="shared" ref="CQ56" si="305">CQ54*CQ55</f>
        <v>0</v>
      </c>
      <c r="CR56" s="82">
        <f t="shared" ref="CR56" si="306">CR54*CR55</f>
        <v>0</v>
      </c>
      <c r="CS56" s="82">
        <f t="shared" ref="CS56" si="307">CS54*CS55</f>
        <v>0</v>
      </c>
      <c r="CT56" s="82">
        <f t="shared" ref="CT56" si="308">CT54*CT55</f>
        <v>0</v>
      </c>
      <c r="CU56" s="82">
        <f t="shared" ref="CU56" si="309">CU54*CU55</f>
        <v>0</v>
      </c>
      <c r="CV56" s="82">
        <f t="shared" ref="CV56" si="310">CV54*CV55</f>
        <v>0</v>
      </c>
      <c r="CW56" s="82">
        <f t="shared" ref="CW56" si="311">CW54*CW55</f>
        <v>0</v>
      </c>
      <c r="CX56" s="82">
        <f t="shared" ref="CX56" si="312">CX54*CX55</f>
        <v>0</v>
      </c>
      <c r="CY56" s="82">
        <f t="shared" ref="CY56" si="313">CY54*CY55</f>
        <v>0</v>
      </c>
      <c r="CZ56" s="82">
        <f t="shared" ref="CZ56" si="314">CZ54*CZ55</f>
        <v>0</v>
      </c>
      <c r="DA56" s="82">
        <f t="shared" ref="DA56" si="315">DA54*DA55</f>
        <v>0</v>
      </c>
      <c r="DB56" s="82">
        <f t="shared" ref="DB56" si="316">DB54*DB55</f>
        <v>0</v>
      </c>
      <c r="DC56" s="82">
        <f t="shared" ref="DC56" si="317">DC54*DC55</f>
        <v>0</v>
      </c>
      <c r="DD56" s="82">
        <f t="shared" ref="DD56" si="318">DD54*DD55</f>
        <v>0</v>
      </c>
      <c r="DE56" s="82">
        <f t="shared" ref="DE56" si="319">DE54*DE55</f>
        <v>0</v>
      </c>
      <c r="DF56" s="82">
        <f t="shared" ref="DF56" si="320">DF54*DF55</f>
        <v>0</v>
      </c>
      <c r="DG56" s="82">
        <f t="shared" ref="DG56" si="321">DG54*DG55</f>
        <v>0</v>
      </c>
      <c r="DH56" s="82">
        <f t="shared" ref="DH56" si="322">DH54*DH55</f>
        <v>0</v>
      </c>
      <c r="DI56" s="82">
        <f t="shared" ref="DI56" si="323">DI54*DI55</f>
        <v>0</v>
      </c>
      <c r="DJ56" s="82">
        <f t="shared" ref="DJ56" si="324">DJ54*DJ55</f>
        <v>0</v>
      </c>
      <c r="DK56" s="82">
        <f t="shared" ref="DK56" si="325">DK54*DK55</f>
        <v>0</v>
      </c>
      <c r="DL56" s="82">
        <f t="shared" ref="DL56" si="326">DL54*DL55</f>
        <v>0</v>
      </c>
      <c r="DM56" s="82">
        <f t="shared" ref="DM56" si="327">DM54*DM55</f>
        <v>0</v>
      </c>
      <c r="DN56" s="82">
        <f t="shared" ref="DN56" si="328">DN54*DN55</f>
        <v>0</v>
      </c>
      <c r="DO56" s="82">
        <f t="shared" ref="DO56" si="329">DO54*DO55</f>
        <v>0</v>
      </c>
      <c r="DP56" s="82">
        <f t="shared" ref="DP56" si="330">DP54*DP55</f>
        <v>0</v>
      </c>
      <c r="DQ56" s="82">
        <f t="shared" ref="DQ56" si="331">DQ54*DQ55</f>
        <v>0</v>
      </c>
      <c r="DR56" s="82">
        <f t="shared" ref="DR56" si="332">DR54*DR55</f>
        <v>0</v>
      </c>
      <c r="DS56" s="82">
        <f t="shared" ref="DS56" si="333">DS54*DS55</f>
        <v>0</v>
      </c>
      <c r="DT56" s="82">
        <f t="shared" ref="DT56" si="334">DT54*DT55</f>
        <v>0</v>
      </c>
      <c r="DU56" s="82">
        <f t="shared" ref="DU56" si="335">DU54*DU55</f>
        <v>0</v>
      </c>
      <c r="DV56" s="82">
        <f t="shared" ref="DV56" si="336">DV54*DV55</f>
        <v>0</v>
      </c>
      <c r="DW56" s="82">
        <f t="shared" ref="DW56" si="337">DW54*DW55</f>
        <v>0</v>
      </c>
      <c r="DX56" s="82">
        <f t="shared" ref="DX56" si="338">DX54*DX55</f>
        <v>0</v>
      </c>
      <c r="DY56" s="82">
        <f t="shared" ref="DY56" si="339">DY54*DY55</f>
        <v>0</v>
      </c>
      <c r="DZ56" s="82">
        <f t="shared" ref="DZ56" si="340">DZ54*DZ55</f>
        <v>0</v>
      </c>
      <c r="EA56" s="82">
        <f t="shared" ref="EA56" si="341">EA54*EA55</f>
        <v>0</v>
      </c>
      <c r="EB56" s="82">
        <f t="shared" ref="EB56" si="342">EB54*EB55</f>
        <v>0</v>
      </c>
    </row>
    <row r="57" spans="2:132" ht="14" outlineLevel="1" x14ac:dyDescent="0.3">
      <c r="B57" s="73"/>
      <c r="C57" s="27"/>
      <c r="H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row>
    <row r="58" spans="2:132" ht="13" outlineLevel="1" x14ac:dyDescent="0.3">
      <c r="C58" s="340" t="s">
        <v>502</v>
      </c>
      <c r="G58" s="52"/>
      <c r="H58" s="29"/>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row>
    <row r="59" spans="2:132" outlineLevel="1" x14ac:dyDescent="0.25">
      <c r="C59" s="317" t="s">
        <v>485</v>
      </c>
      <c r="D59" s="125">
        <f>Assumptions!J16</f>
        <v>0.64</v>
      </c>
      <c r="E59" s="79">
        <f>Assumptions!J13</f>
        <v>45658</v>
      </c>
      <c r="G59" s="52" t="s">
        <v>215</v>
      </c>
      <c r="H59" s="50">
        <f t="shared" ref="H59" si="343">SUM(J59:EB59)</f>
        <v>0.99999999999999989</v>
      </c>
      <c r="J59" s="129"/>
      <c r="K59" s="155">
        <f>ROUND(($D$59/MiY*(SUM($J59:J$59)&lt;=1)+IF(SUM($J59:J$59)+($D$59/MiY)&gt;1,1-(SUM($J59:J$59)+($D$59/MiY)),0)),5)*(K$7&gt;=$E$59)</f>
        <v>0</v>
      </c>
      <c r="L59" s="155">
        <f>ROUND(($D$59/MiY*(SUM($J59:K$59)&lt;=1)+IF(SUM($J59:K$59)+($D$59/MiY)&gt;1,1-(SUM($J59:K$59)+($D$59/MiY)),0)),5)*(L$7&gt;=$E$59)</f>
        <v>0</v>
      </c>
      <c r="M59" s="155">
        <f>ROUND(($D$59/MiY*(SUM($J59:L$59)&lt;=1)+IF(SUM($J59:L$59)+($D$59/MiY)&gt;1,1-(SUM($J59:L$59)+($D$59/MiY)),0)),5)*(M$7&gt;=$E$59)</f>
        <v>0</v>
      </c>
      <c r="N59" s="155">
        <f>ROUND(($D$59/MiY*(SUM($J59:M$59)&lt;=1)+IF(SUM($J59:M$59)+($D$59/MiY)&gt;1,1-(SUM($J59:M$59)+($D$59/MiY)),0)),5)*(N$7&gt;=$E$59)</f>
        <v>0</v>
      </c>
      <c r="O59" s="155">
        <f>ROUND(($D$59/MiY*(SUM($J59:N$59)&lt;=1)+IF(SUM($J59:N$59)+($D$59/MiY)&gt;1,1-(SUM($J59:N$59)+($D$59/MiY)),0)),5)*(O$7&gt;=$E$59)</f>
        <v>0</v>
      </c>
      <c r="P59" s="155">
        <f>ROUND(($D$59/MiY*(SUM($J59:O$59)&lt;=1)+IF(SUM($J59:O$59)+($D$59/MiY)&gt;1,1-(SUM($J59:O$59)+($D$59/MiY)),0)),5)*(P$7&gt;=$E$59)</f>
        <v>0</v>
      </c>
      <c r="Q59" s="155">
        <f>ROUND(($D$59/MiY*(SUM($J59:P$59)&lt;=1)+IF(SUM($J59:P$59)+($D$59/MiY)&gt;1,1-(SUM($J59:P$59)+($D$59/MiY)),0)),5)*(Q$7&gt;=$E$59)</f>
        <v>0</v>
      </c>
      <c r="R59" s="155">
        <f>ROUND(($D$59/MiY*(SUM($J59:Q$59)&lt;=1)+IF(SUM($J59:Q$59)+($D$59/MiY)&gt;1,1-(SUM($J59:Q$59)+($D$59/MiY)),0)),5)*(R$7&gt;=$E$59)</f>
        <v>0</v>
      </c>
      <c r="S59" s="155">
        <f>ROUND(($D$59/MiY*(SUM($J59:R$59)&lt;=1)+IF(SUM($J59:R$59)+($D$59/MiY)&gt;1,1-(SUM($J59:R$59)+($D$59/MiY)),0)),5)*(S$7&gt;=$E$59)</f>
        <v>0</v>
      </c>
      <c r="T59" s="155">
        <f>ROUND(($D$59/MiY*(SUM($J59:S$59)&lt;=1)+IF(SUM($J59:S$59)+($D$59/MiY)&gt;1,1-(SUM($J59:S$59)+($D$59/MiY)),0)),5)*(T$7&gt;=$E$59)</f>
        <v>0</v>
      </c>
      <c r="U59" s="155">
        <f>ROUND(($D$59/MiY*(SUM($J59:T$59)&lt;=1)+IF(SUM($J59:T$59)+($D$59/MiY)&gt;1,1-(SUM($J59:T$59)+($D$59/MiY)),0)),5)*(U$7&gt;=$E$59)</f>
        <v>0</v>
      </c>
      <c r="V59" s="155">
        <f>ROUND(($D$59/MiY*(SUM($J59:U$59)&lt;=1)+IF(SUM($J59:U$59)+($D$59/MiY)&gt;1,1-(SUM($J59:U$59)+($D$59/MiY)),0)),5)*(V$7&gt;=$E$59)</f>
        <v>0</v>
      </c>
      <c r="W59" s="155">
        <f>ROUND(($D$59/MiY*(SUM($J59:V$59)&lt;=1)+IF(SUM($J59:V$59)+($D$59/MiY)&gt;1,1-(SUM($J59:V$59)+($D$59/MiY)),0)),5)*(W$7&gt;=$E$59)</f>
        <v>0</v>
      </c>
      <c r="X59" s="155">
        <f>ROUND(($D$59/MiY*(SUM($J59:W$59)&lt;=1)+IF(SUM($J59:W$59)+($D$59/MiY)&gt;1,1-(SUM($J59:W$59)+($D$59/MiY)),0)),5)*(X$7&gt;=$E$59)</f>
        <v>0</v>
      </c>
      <c r="Y59" s="155">
        <f>ROUND(($D$59/MiY*(SUM($J59:X$59)&lt;=1)+IF(SUM($J59:X$59)+($D$59/MiY)&gt;1,1-(SUM($J59:X$59)+($D$59/MiY)),0)),5)*(Y$7&gt;=$E$59)</f>
        <v>0</v>
      </c>
      <c r="Z59" s="155">
        <f>ROUND(($D$59/MiY*(SUM($J59:Y$59)&lt;=1)+IF(SUM($J59:Y$59)+($D$59/MiY)&gt;1,1-(SUM($J59:Y$59)+($D$59/MiY)),0)),5)*(Z$7&gt;=$E$59)</f>
        <v>0</v>
      </c>
      <c r="AA59" s="155">
        <f>ROUND(($D$59/MiY*(SUM($J59:Z$59)&lt;=1)+IF(SUM($J59:Z$59)+($D$59/MiY)&gt;1,1-(SUM($J59:Z$59)+($D$59/MiY)),0)),5)*(AA$7&gt;=$E$59)</f>
        <v>0</v>
      </c>
      <c r="AB59" s="155">
        <f>ROUND(($D$59/MiY*(SUM($J59:AA$59)&lt;=1)+IF(SUM($J59:AA$59)+($D$59/MiY)&gt;1,1-(SUM($J59:AA$59)+($D$59/MiY)),0)),5)*(AB$7&gt;=$E$59)</f>
        <v>0</v>
      </c>
      <c r="AC59" s="155">
        <f>ROUND(($D$59/MiY*(SUM($J59:AB$59)&lt;=1)+IF(SUM($J59:AB$59)+($D$59/MiY)&gt;1,1-(SUM($J59:AB$59)+($D$59/MiY)),0)),5)*(AC$7&gt;=$E$59)</f>
        <v>0</v>
      </c>
      <c r="AD59" s="155">
        <f>ROUND(($D$59/MiY*(SUM($J59:AC$59)&lt;=1)+IF(SUM($J59:AC$59)+($D$59/MiY)&gt;1,1-(SUM($J59:AC$59)+($D$59/MiY)),0)),5)*(AD$7&gt;=$E$59)</f>
        <v>0</v>
      </c>
      <c r="AE59" s="155">
        <f>ROUND(($D$59/MiY*(SUM($J59:AD$59)&lt;=1)+IF(SUM($J59:AD$59)+($D$59/MiY)&gt;1,1-(SUM($J59:AD$59)+($D$59/MiY)),0)),5)*(AE$7&gt;=$E$59)</f>
        <v>0</v>
      </c>
      <c r="AF59" s="155">
        <f>ROUND(($D$59/MiY*(SUM($J59:AE$59)&lt;=1)+IF(SUM($J59:AE$59)+($D$59/MiY)&gt;1,1-(SUM($J59:AE$59)+($D$59/MiY)),0)),5)*(AF$7&gt;=$E$59)</f>
        <v>0</v>
      </c>
      <c r="AG59" s="155">
        <f>ROUND(($D$59/MiY*(SUM($J59:AF$59)&lt;=1)+IF(SUM($J59:AF$59)+($D$59/MiY)&gt;1,1-(SUM($J59:AF$59)+($D$59/MiY)),0)),5)*(AG$7&gt;=$E$59)</f>
        <v>0</v>
      </c>
      <c r="AH59" s="155">
        <f>ROUND(($D$59/MiY*(SUM($J59:AG$59)&lt;=1)+IF(SUM($J59:AG$59)+($D$59/MiY)&gt;1,1-(SUM($J59:AG$59)+($D$59/MiY)),0)),5)*(AH$7&gt;=$E$59)</f>
        <v>5.3330000000000002E-2</v>
      </c>
      <c r="AI59" s="155">
        <f>ROUND(($D$59/MiY*(SUM($J59:AH$59)&lt;=1)+IF(SUM($J59:AH$59)+($D$59/MiY)&gt;1,1-(SUM($J59:AH$59)+($D$59/MiY)),0)),5)*(AI$7&gt;=$E$59)</f>
        <v>5.3330000000000002E-2</v>
      </c>
      <c r="AJ59" s="155">
        <f>ROUND(($D$59/MiY*(SUM($J59:AI$59)&lt;=1)+IF(SUM($J59:AI$59)+($D$59/MiY)&gt;1,1-(SUM($J59:AI$59)+($D$59/MiY)),0)),5)*(AJ$7&gt;=$E$59)</f>
        <v>5.3330000000000002E-2</v>
      </c>
      <c r="AK59" s="155">
        <f>ROUND(($D$59/MiY*(SUM($J59:AJ$59)&lt;=1)+IF(SUM($J59:AJ$59)+($D$59/MiY)&gt;1,1-(SUM($J59:AJ$59)+($D$59/MiY)),0)),5)*(AK$7&gt;=$E$59)</f>
        <v>5.3330000000000002E-2</v>
      </c>
      <c r="AL59" s="155">
        <f>ROUND(($D$59/MiY*(SUM($J59:AK$59)&lt;=1)+IF(SUM($J59:AK$59)+($D$59/MiY)&gt;1,1-(SUM($J59:AK$59)+($D$59/MiY)),0)),5)*(AL$7&gt;=$E$59)</f>
        <v>5.3330000000000002E-2</v>
      </c>
      <c r="AM59" s="155">
        <f>ROUND(($D$59/MiY*(SUM($J59:AL$59)&lt;=1)+IF(SUM($J59:AL$59)+($D$59/MiY)&gt;1,1-(SUM($J59:AL$59)+($D$59/MiY)),0)),5)*(AM$7&gt;=$E$59)</f>
        <v>5.3330000000000002E-2</v>
      </c>
      <c r="AN59" s="155">
        <f>ROUND(($D$59/MiY*(SUM($J59:AM$59)&lt;=1)+IF(SUM($J59:AM$59)+($D$59/MiY)&gt;1,1-(SUM($J59:AM$59)+($D$59/MiY)),0)),5)*(AN$7&gt;=$E$59)</f>
        <v>5.3330000000000002E-2</v>
      </c>
      <c r="AO59" s="155">
        <f>ROUND(($D$59/MiY*(SUM($J59:AN$59)&lt;=1)+IF(SUM($J59:AN$59)+($D$59/MiY)&gt;1,1-(SUM($J59:AN$59)+($D$59/MiY)),0)),5)*(AO$7&gt;=$E$59)</f>
        <v>5.3330000000000002E-2</v>
      </c>
      <c r="AP59" s="155">
        <f>ROUND(($D$59/MiY*(SUM($J59:AO$59)&lt;=1)+IF(SUM($J59:AO$59)+($D$59/MiY)&gt;1,1-(SUM($J59:AO$59)+($D$59/MiY)),0)),5)*(AP$7&gt;=$E$59)</f>
        <v>5.3330000000000002E-2</v>
      </c>
      <c r="AQ59" s="155">
        <f>ROUND(($D$59/MiY*(SUM($J59:AP$59)&lt;=1)+IF(SUM($J59:AP$59)+($D$59/MiY)&gt;1,1-(SUM($J59:AP$59)+($D$59/MiY)),0)),5)*(AQ$7&gt;=$E$59)</f>
        <v>5.3330000000000002E-2</v>
      </c>
      <c r="AR59" s="155">
        <f>ROUND(($D$59/MiY*(SUM($J59:AQ$59)&lt;=1)+IF(SUM($J59:AQ$59)+($D$59/MiY)&gt;1,1-(SUM($J59:AQ$59)+($D$59/MiY)),0)),5)*(AR$7&gt;=$E$59)</f>
        <v>5.3330000000000002E-2</v>
      </c>
      <c r="AS59" s="155">
        <f>ROUND(($D$59/MiY*(SUM($J59:AR$59)&lt;=1)+IF(SUM($J59:AR$59)+($D$59/MiY)&gt;1,1-(SUM($J59:AR$59)+($D$59/MiY)),0)),5)*(AS$7&gt;=$E$59)</f>
        <v>5.3330000000000002E-2</v>
      </c>
      <c r="AT59" s="155">
        <f>ROUND(($D$59/MiY*(SUM($J59:AS$59)&lt;=1)+IF(SUM($J59:AS$59)+($D$59/MiY)&gt;1,1-(SUM($J59:AS$59)+($D$59/MiY)),0)),5)*(AT$7&gt;=$E$59)</f>
        <v>5.3330000000000002E-2</v>
      </c>
      <c r="AU59" s="155">
        <f>ROUND(($D$59/MiY*(SUM($J59:AT$59)&lt;=1)+IF(SUM($J59:AT$59)+($D$59/MiY)&gt;1,1-(SUM($J59:AT$59)+($D$59/MiY)),0)),5)*(AU$7&gt;=$E$59)</f>
        <v>5.3330000000000002E-2</v>
      </c>
      <c r="AV59" s="155">
        <f>ROUND(($D$59/MiY*(SUM($J59:AU$59)&lt;=1)+IF(SUM($J59:AU$59)+($D$59/MiY)&gt;1,1-(SUM($J59:AU$59)+($D$59/MiY)),0)),5)*(AV$7&gt;=$E$59)</f>
        <v>5.3330000000000002E-2</v>
      </c>
      <c r="AW59" s="155">
        <f>ROUND(($D$59/MiY*(SUM($J59:AV$59)&lt;=1)+IF(SUM($J59:AV$59)+($D$59/MiY)&gt;1,1-(SUM($J59:AV$59)+($D$59/MiY)),0)),5)*(AW$7&gt;=$E$59)</f>
        <v>5.3330000000000002E-2</v>
      </c>
      <c r="AX59" s="155">
        <f>ROUND(($D$59/MiY*(SUM($J59:AW$59)&lt;=1)+IF(SUM($J59:AW$59)+($D$59/MiY)&gt;1,1-(SUM($J59:AW$59)+($D$59/MiY)),0)),5)*(AX$7&gt;=$E$59)</f>
        <v>5.3330000000000002E-2</v>
      </c>
      <c r="AY59" s="155">
        <f>ROUND(($D$59/MiY*(SUM($J59:AX$59)&lt;=1)+IF(SUM($J59:AX$59)+($D$59/MiY)&gt;1,1-(SUM($J59:AX$59)+($D$59/MiY)),0)),5)*(AY$7&gt;=$E$59)</f>
        <v>5.3330000000000002E-2</v>
      </c>
      <c r="AZ59" s="155">
        <f>ROUND(($D$59/MiY*(SUM($J59:AY$59)&lt;=1)+IF(SUM($J59:AY$59)+($D$59/MiY)&gt;1,1-(SUM($J59:AY$59)+($D$59/MiY)),0)),5)*(AZ$7&gt;=$E$59)</f>
        <v>4.0059999999999998E-2</v>
      </c>
      <c r="BA59" s="155">
        <f>ROUND(($D$59/MiY*(SUM($J59:AZ$59)&lt;=1)+IF(SUM($J59:AZ$59)+($D$59/MiY)&gt;1,1-(SUM($J59:AZ$59)+($D$59/MiY)),0)),5)*(BA$7&gt;=$E$59)</f>
        <v>0</v>
      </c>
      <c r="BB59" s="155">
        <f>ROUND(($D$59/MiY*(SUM($J59:BA$59)&lt;=1)+IF(SUM($J59:BA$59)+($D$59/MiY)&gt;1,1-(SUM($J59:BA$59)+($D$59/MiY)),0)),5)*(BB$7&gt;=$E$59)</f>
        <v>0</v>
      </c>
      <c r="BC59" s="155">
        <f>ROUND(($D$59/MiY*(SUM($J59:BB$59)&lt;=1)+IF(SUM($J59:BB$59)+($D$59/MiY)&gt;1,1-(SUM($J59:BB$59)+($D$59/MiY)),0)),5)*(BC$7&gt;=$E$59)</f>
        <v>0</v>
      </c>
      <c r="BD59" s="155">
        <f>ROUND(($D$59/MiY*(SUM($J59:BC$59)&lt;=1)+IF(SUM($J59:BC$59)+($D$59/MiY)&gt;1,1-(SUM($J59:BC$59)+($D$59/MiY)),0)),5)*(BD$7&gt;=$E$59)</f>
        <v>0</v>
      </c>
      <c r="BE59" s="155">
        <f>ROUND(($D$59/MiY*(SUM($J59:BD$59)&lt;=1)+IF(SUM($J59:BD$59)+($D$59/MiY)&gt;1,1-(SUM($J59:BD$59)+($D$59/MiY)),0)),5)*(BE$7&gt;=$E$59)</f>
        <v>0</v>
      </c>
      <c r="BF59" s="155">
        <f>ROUND(($D$59/MiY*(SUM($J59:BE$59)&lt;=1)+IF(SUM($J59:BE$59)+($D$59/MiY)&gt;1,1-(SUM($J59:BE$59)+($D$59/MiY)),0)),5)*(BF$7&gt;=$E$59)</f>
        <v>0</v>
      </c>
      <c r="BG59" s="155">
        <f>ROUND(($D$59/MiY*(SUM($J59:BF$59)&lt;=1)+IF(SUM($J59:BF$59)+($D$59/MiY)&gt;1,1-(SUM($J59:BF$59)+($D$59/MiY)),0)),5)*(BG$7&gt;=$E$59)</f>
        <v>0</v>
      </c>
      <c r="BH59" s="155">
        <f>ROUND(($D$59/MiY*(SUM($J59:BG$59)&lt;=1)+IF(SUM($J59:BG$59)+($D$59/MiY)&gt;1,1-(SUM($J59:BG$59)+($D$59/MiY)),0)),5)*(BH$7&gt;=$E$59)</f>
        <v>0</v>
      </c>
      <c r="BI59" s="155">
        <f>ROUND(($D$59/MiY*(SUM($J59:BH$59)&lt;=1)+IF(SUM($J59:BH$59)+($D$59/MiY)&gt;1,1-(SUM($J59:BH$59)+($D$59/MiY)),0)),5)*(BI$7&gt;=$E$59)</f>
        <v>0</v>
      </c>
      <c r="BJ59" s="155">
        <f>ROUND(($D$59/MiY*(SUM($J59:BI$59)&lt;=1)+IF(SUM($J59:BI$59)+($D$59/MiY)&gt;1,1-(SUM($J59:BI$59)+($D$59/MiY)),0)),5)*(BJ$7&gt;=$E$59)</f>
        <v>0</v>
      </c>
      <c r="BK59" s="155">
        <f>ROUND(($D$59/MiY*(SUM($J59:BJ$59)&lt;=1)+IF(SUM($J59:BJ$59)+($D$59/MiY)&gt;1,1-(SUM($J59:BJ$59)+($D$59/MiY)),0)),5)*(BK$7&gt;=$E$59)</f>
        <v>0</v>
      </c>
      <c r="BL59" s="155">
        <f>ROUND(($D$59/MiY*(SUM($J59:BK$59)&lt;=1)+IF(SUM($J59:BK$59)+($D$59/MiY)&gt;1,1-(SUM($J59:BK$59)+($D$59/MiY)),0)),5)*(BL$7&gt;=$E$59)</f>
        <v>0</v>
      </c>
      <c r="BM59" s="155">
        <f>ROUND(($D$59/MiY*(SUM($J59:BL$59)&lt;=1)+IF(SUM($J59:BL$59)+($D$59/MiY)&gt;1,1-(SUM($J59:BL$59)+($D$59/MiY)),0)),5)*(BM$7&gt;=$E$59)</f>
        <v>0</v>
      </c>
      <c r="BN59" s="155">
        <f>ROUND(($D$59/MiY*(SUM($J59:BM$59)&lt;=1)+IF(SUM($J59:BM$59)+($D$59/MiY)&gt;1,1-(SUM($J59:BM$59)+($D$59/MiY)),0)),5)*(BN$7&gt;=$E$59)</f>
        <v>0</v>
      </c>
      <c r="BO59" s="155">
        <f>ROUND(($D$59/MiY*(SUM($J59:BN$59)&lt;=1)+IF(SUM($J59:BN$59)+($D$59/MiY)&gt;1,1-(SUM($J59:BN$59)+($D$59/MiY)),0)),5)*(BO$7&gt;=$E$59)</f>
        <v>0</v>
      </c>
      <c r="BP59" s="155">
        <f>ROUND(($D$59/MiY*(SUM($J59:BO$59)&lt;=1)+IF(SUM($J59:BO$59)+($D$59/MiY)&gt;1,1-(SUM($J59:BO$59)+($D$59/MiY)),0)),5)*(BP$7&gt;=$E$59)</f>
        <v>0</v>
      </c>
      <c r="BQ59" s="155">
        <f>ROUND(($D$59/MiY*(SUM($J59:BP$59)&lt;=1)+IF(SUM($J59:BP$59)+($D$59/MiY)&gt;1,1-(SUM($J59:BP$59)+($D$59/MiY)),0)),5)*(BQ$7&gt;=$E$59)</f>
        <v>0</v>
      </c>
      <c r="BR59" s="155">
        <f>ROUND(($D$59/MiY*(SUM($J59:BQ$59)&lt;=1)+IF(SUM($J59:BQ$59)+($D$59/MiY)&gt;1,1-(SUM($J59:BQ$59)+($D$59/MiY)),0)),5)*(BR$7&gt;=$E$59)</f>
        <v>0</v>
      </c>
      <c r="BS59" s="155">
        <f>ROUND(($D$59/MiY*(SUM($J59:BR$59)&lt;=1)+IF(SUM($J59:BR$59)+($D$59/MiY)&gt;1,1-(SUM($J59:BR$59)+($D$59/MiY)),0)),5)*(BS$7&gt;=$E$59)</f>
        <v>0</v>
      </c>
      <c r="BT59" s="155">
        <f>ROUND(($D$59/MiY*(SUM($J59:BS$59)&lt;=1)+IF(SUM($J59:BS$59)+($D$59/MiY)&gt;1,1-(SUM($J59:BS$59)+($D$59/MiY)),0)),5)*(BT$7&gt;=$E$59)</f>
        <v>0</v>
      </c>
      <c r="BU59" s="155">
        <f>ROUND(($D$59/MiY*(SUM($J59:BT$59)&lt;=1)+IF(SUM($J59:BT$59)+($D$59/MiY)&gt;1,1-(SUM($J59:BT$59)+($D$59/MiY)),0)),5)*(BU$7&gt;=$E$59)</f>
        <v>0</v>
      </c>
      <c r="BV59" s="155">
        <f>ROUND(($D$59/MiY*(SUM($J59:BU$59)&lt;=1)+IF(SUM($J59:BU$59)+($D$59/MiY)&gt;1,1-(SUM($J59:BU$59)+($D$59/MiY)),0)),5)*(BV$7&gt;=$E$59)</f>
        <v>0</v>
      </c>
      <c r="BW59" s="155">
        <f>ROUND(($D$59/MiY*(SUM($J59:BV$59)&lt;=1)+IF(SUM($J59:BV$59)+($D$59/MiY)&gt;1,1-(SUM($J59:BV$59)+($D$59/MiY)),0)),5)*(BW$7&gt;=$E$59)</f>
        <v>0</v>
      </c>
      <c r="BX59" s="155">
        <f>ROUND(($D$59/MiY*(SUM($J59:BW$59)&lt;=1)+IF(SUM($J59:BW$59)+($D$59/MiY)&gt;1,1-(SUM($J59:BW$59)+($D$59/MiY)),0)),5)*(BX$7&gt;=$E$59)</f>
        <v>0</v>
      </c>
      <c r="BY59" s="155">
        <f>ROUND(($D$59/MiY*(SUM($J59:BX$59)&lt;=1)+IF(SUM($J59:BX$59)+($D$59/MiY)&gt;1,1-(SUM($J59:BX$59)+($D$59/MiY)),0)),5)*(BY$7&gt;=$E$59)</f>
        <v>0</v>
      </c>
      <c r="BZ59" s="155">
        <f>ROUND(($D$59/MiY*(SUM($J59:BY$59)&lt;=1)+IF(SUM($J59:BY$59)+($D$59/MiY)&gt;1,1-(SUM($J59:BY$59)+($D$59/MiY)),0)),5)*(BZ$7&gt;=$E$59)</f>
        <v>0</v>
      </c>
      <c r="CA59" s="155">
        <f>ROUND(($D$59/MiY*(SUM($J59:BZ$59)&lt;=1)+IF(SUM($J59:BZ$59)+($D$59/MiY)&gt;1,1-(SUM($J59:BZ$59)+($D$59/MiY)),0)),5)*(CA$7&gt;=$E$59)</f>
        <v>0</v>
      </c>
      <c r="CB59" s="155">
        <f>ROUND(($D$59/MiY*(SUM($J59:CA$59)&lt;=1)+IF(SUM($J59:CA$59)+($D$59/MiY)&gt;1,1-(SUM($J59:CA$59)+($D$59/MiY)),0)),5)*(CB$7&gt;=$E$59)</f>
        <v>0</v>
      </c>
      <c r="CC59" s="155">
        <f>ROUND(($D$59/MiY*(SUM($J59:CB$59)&lt;=1)+IF(SUM($J59:CB$59)+($D$59/MiY)&gt;1,1-(SUM($J59:CB$59)+($D$59/MiY)),0)),5)*(CC$7&gt;=$E$59)</f>
        <v>0</v>
      </c>
      <c r="CD59" s="155">
        <f>ROUND(($D$59/MiY*(SUM($J59:CC$59)&lt;=1)+IF(SUM($J59:CC$59)+($D$59/MiY)&gt;1,1-(SUM($J59:CC$59)+($D$59/MiY)),0)),5)*(CD$7&gt;=$E$59)</f>
        <v>0</v>
      </c>
      <c r="CE59" s="155">
        <f>ROUND(($D$59/MiY*(SUM($J59:CD$59)&lt;=1)+IF(SUM($J59:CD$59)+($D$59/MiY)&gt;1,1-(SUM($J59:CD$59)+($D$59/MiY)),0)),5)*(CE$7&gt;=$E$59)</f>
        <v>0</v>
      </c>
      <c r="CF59" s="155">
        <f>ROUND(($D$59/MiY*(SUM($J59:CE$59)&lt;=1)+IF(SUM($J59:CE$59)+($D$59/MiY)&gt;1,1-(SUM($J59:CE$59)+($D$59/MiY)),0)),5)*(CF$7&gt;=$E$59)</f>
        <v>0</v>
      </c>
      <c r="CG59" s="155">
        <f>ROUND(($D$59/MiY*(SUM($J59:CF$59)&lt;=1)+IF(SUM($J59:CF$59)+($D$59/MiY)&gt;1,1-(SUM($J59:CF$59)+($D$59/MiY)),0)),5)*(CG$7&gt;=$E$59)</f>
        <v>0</v>
      </c>
      <c r="CH59" s="155">
        <f>ROUND(($D$59/MiY*(SUM($J59:CG$59)&lt;=1)+IF(SUM($J59:CG$59)+($D$59/MiY)&gt;1,1-(SUM($J59:CG$59)+($D$59/MiY)),0)),5)*(CH$7&gt;=$E$59)</f>
        <v>0</v>
      </c>
      <c r="CI59" s="155">
        <f>ROUND(($D$59/MiY*(SUM($J59:CH$59)&lt;=1)+IF(SUM($J59:CH$59)+($D$59/MiY)&gt;1,1-(SUM($J59:CH$59)+($D$59/MiY)),0)),5)*(CI$7&gt;=$E$59)</f>
        <v>0</v>
      </c>
      <c r="CJ59" s="155">
        <f>ROUND(($D$59/MiY*(SUM($J59:CI$59)&lt;=1)+IF(SUM($J59:CI$59)+($D$59/MiY)&gt;1,1-(SUM($J59:CI$59)+($D$59/MiY)),0)),5)*(CJ$7&gt;=$E$59)</f>
        <v>0</v>
      </c>
      <c r="CK59" s="155">
        <f>ROUND(($D$59/MiY*(SUM($J59:CJ$59)&lt;=1)+IF(SUM($J59:CJ$59)+($D$59/MiY)&gt;1,1-(SUM($J59:CJ$59)+($D$59/MiY)),0)),5)*(CK$7&gt;=$E$59)</f>
        <v>0</v>
      </c>
      <c r="CL59" s="155">
        <f>ROUND(($D$59/MiY*(SUM($J59:CK$59)&lt;=1)+IF(SUM($J59:CK$59)+($D$59/MiY)&gt;1,1-(SUM($J59:CK$59)+($D$59/MiY)),0)),5)*(CL$7&gt;=$E$59)</f>
        <v>0</v>
      </c>
      <c r="CM59" s="155">
        <f>ROUND(($D$59/MiY*(SUM($J59:CL$59)&lt;=1)+IF(SUM($J59:CL$59)+($D$59/MiY)&gt;1,1-(SUM($J59:CL$59)+($D$59/MiY)),0)),5)*(CM$7&gt;=$E$59)</f>
        <v>0</v>
      </c>
      <c r="CN59" s="155">
        <f>ROUND(($D$59/MiY*(SUM($J59:CM$59)&lt;=1)+IF(SUM($J59:CM$59)+($D$59/MiY)&gt;1,1-(SUM($J59:CM$59)+($D$59/MiY)),0)),5)*(CN$7&gt;=$E$59)</f>
        <v>0</v>
      </c>
      <c r="CO59" s="155">
        <f>ROUND(($D$59/MiY*(SUM($J59:CN$59)&lt;=1)+IF(SUM($J59:CN$59)+($D$59/MiY)&gt;1,1-(SUM($J59:CN$59)+($D$59/MiY)),0)),5)*(CO$7&gt;=$E$59)</f>
        <v>0</v>
      </c>
      <c r="CP59" s="155">
        <f>ROUND(($D$59/MiY*(SUM($J59:CO$59)&lt;=1)+IF(SUM($J59:CO$59)+($D$59/MiY)&gt;1,1-(SUM($J59:CO$59)+($D$59/MiY)),0)),5)*(CP$7&gt;=$E$59)</f>
        <v>0</v>
      </c>
      <c r="CQ59" s="155">
        <f>ROUND(($D$59/MiY*(SUM($J59:CP$59)&lt;=1)+IF(SUM($J59:CP$59)+($D$59/MiY)&gt;1,1-(SUM($J59:CP$59)+($D$59/MiY)),0)),5)*(CQ$7&gt;=$E$59)</f>
        <v>0</v>
      </c>
      <c r="CR59" s="155">
        <f>ROUND(($D$59/MiY*(SUM($J59:CQ$59)&lt;=1)+IF(SUM($J59:CQ$59)+($D$59/MiY)&gt;1,1-(SUM($J59:CQ$59)+($D$59/MiY)),0)),5)*(CR$7&gt;=$E$59)</f>
        <v>0</v>
      </c>
      <c r="CS59" s="155">
        <f>ROUND(($D$59/MiY*(SUM($J59:CR$59)&lt;=1)+IF(SUM($J59:CR$59)+($D$59/MiY)&gt;1,1-(SUM($J59:CR$59)+($D$59/MiY)),0)),5)*(CS$7&gt;=$E$59)</f>
        <v>0</v>
      </c>
      <c r="CT59" s="155">
        <f>ROUND(($D$59/MiY*(SUM($J59:CS$59)&lt;=1)+IF(SUM($J59:CS$59)+($D$59/MiY)&gt;1,1-(SUM($J59:CS$59)+($D$59/MiY)),0)),5)*(CT$7&gt;=$E$59)</f>
        <v>0</v>
      </c>
      <c r="CU59" s="155">
        <f>ROUND(($D$59/MiY*(SUM($J59:CT$59)&lt;=1)+IF(SUM($J59:CT$59)+($D$59/MiY)&gt;1,1-(SUM($J59:CT$59)+($D$59/MiY)),0)),5)*(CU$7&gt;=$E$59)</f>
        <v>0</v>
      </c>
      <c r="CV59" s="155">
        <f>ROUND(($D$59/MiY*(SUM($J59:CU$59)&lt;=1)+IF(SUM($J59:CU$59)+($D$59/MiY)&gt;1,1-(SUM($J59:CU$59)+($D$59/MiY)),0)),5)*(CV$7&gt;=$E$59)</f>
        <v>0</v>
      </c>
      <c r="CW59" s="155">
        <f>ROUND(($D$59/MiY*(SUM($J59:CV$59)&lt;=1)+IF(SUM($J59:CV$59)+($D$59/MiY)&gt;1,1-(SUM($J59:CV$59)+($D$59/MiY)),0)),5)*(CW$7&gt;=$E$59)</f>
        <v>0</v>
      </c>
      <c r="CX59" s="155">
        <f>ROUND(($D$59/MiY*(SUM($J59:CW$59)&lt;=1)+IF(SUM($J59:CW$59)+($D$59/MiY)&gt;1,1-(SUM($J59:CW$59)+($D$59/MiY)),0)),5)*(CX$7&gt;=$E$59)</f>
        <v>0</v>
      </c>
      <c r="CY59" s="155">
        <f>ROUND(($D$59/MiY*(SUM($J59:CX$59)&lt;=1)+IF(SUM($J59:CX$59)+($D$59/MiY)&gt;1,1-(SUM($J59:CX$59)+($D$59/MiY)),0)),5)*(CY$7&gt;=$E$59)</f>
        <v>0</v>
      </c>
      <c r="CZ59" s="155">
        <f>ROUND(($D$59/MiY*(SUM($J59:CY$59)&lt;=1)+IF(SUM($J59:CY$59)+($D$59/MiY)&gt;1,1-(SUM($J59:CY$59)+($D$59/MiY)),0)),5)*(CZ$7&gt;=$E$59)</f>
        <v>0</v>
      </c>
      <c r="DA59" s="155">
        <f>ROUND(($D$59/MiY*(SUM($J59:CZ$59)&lt;=1)+IF(SUM($J59:CZ$59)+($D$59/MiY)&gt;1,1-(SUM($J59:CZ$59)+($D$59/MiY)),0)),5)*(DA$7&gt;=$E$59)</f>
        <v>0</v>
      </c>
      <c r="DB59" s="155">
        <f>ROUND(($D$59/MiY*(SUM($J59:DA$59)&lt;=1)+IF(SUM($J59:DA$59)+($D$59/MiY)&gt;1,1-(SUM($J59:DA$59)+($D$59/MiY)),0)),5)*(DB$7&gt;=$E$59)</f>
        <v>0</v>
      </c>
      <c r="DC59" s="155">
        <f>ROUND(($D$59/MiY*(SUM($J59:DB$59)&lt;=1)+IF(SUM($J59:DB$59)+($D$59/MiY)&gt;1,1-(SUM($J59:DB$59)+($D$59/MiY)),0)),5)*(DC$7&gt;=$E$59)</f>
        <v>0</v>
      </c>
      <c r="DD59" s="155">
        <f>ROUND(($D$59/MiY*(SUM($J59:DC$59)&lt;=1)+IF(SUM($J59:DC$59)+($D$59/MiY)&gt;1,1-(SUM($J59:DC$59)+($D$59/MiY)),0)),5)*(DD$7&gt;=$E$59)</f>
        <v>0</v>
      </c>
      <c r="DE59" s="155">
        <f>ROUND(($D$59/MiY*(SUM($J59:DD$59)&lt;=1)+IF(SUM($J59:DD$59)+($D$59/MiY)&gt;1,1-(SUM($J59:DD$59)+($D$59/MiY)),0)),5)*(DE$7&gt;=$E$59)</f>
        <v>0</v>
      </c>
      <c r="DF59" s="155">
        <f>ROUND(($D$59/MiY*(SUM($J59:DE$59)&lt;=1)+IF(SUM($J59:DE$59)+($D$59/MiY)&gt;1,1-(SUM($J59:DE$59)+($D$59/MiY)),0)),5)*(DF$7&gt;=$E$59)</f>
        <v>0</v>
      </c>
      <c r="DG59" s="155">
        <f>ROUND(($D$59/MiY*(SUM($J59:DF$59)&lt;=1)+IF(SUM($J59:DF$59)+($D$59/MiY)&gt;1,1-(SUM($J59:DF$59)+($D$59/MiY)),0)),5)*(DG$7&gt;=$E$59)</f>
        <v>0</v>
      </c>
      <c r="DH59" s="155">
        <f>ROUND(($D$59/MiY*(SUM($J59:DG$59)&lt;=1)+IF(SUM($J59:DG$59)+($D$59/MiY)&gt;1,1-(SUM($J59:DG$59)+($D$59/MiY)),0)),5)*(DH$7&gt;=$E$59)</f>
        <v>0</v>
      </c>
      <c r="DI59" s="155">
        <f>ROUND(($D$59/MiY*(SUM($J59:DH$59)&lt;=1)+IF(SUM($J59:DH$59)+($D$59/MiY)&gt;1,1-(SUM($J59:DH$59)+($D$59/MiY)),0)),5)*(DI$7&gt;=$E$59)</f>
        <v>0</v>
      </c>
      <c r="DJ59" s="155">
        <f>ROUND(($D$59/MiY*(SUM($J59:DI$59)&lt;=1)+IF(SUM($J59:DI$59)+($D$59/MiY)&gt;1,1-(SUM($J59:DI$59)+($D$59/MiY)),0)),5)*(DJ$7&gt;=$E$59)</f>
        <v>0</v>
      </c>
      <c r="DK59" s="155">
        <f>ROUND(($D$59/MiY*(SUM($J59:DJ$59)&lt;=1)+IF(SUM($J59:DJ$59)+($D$59/MiY)&gt;1,1-(SUM($J59:DJ$59)+($D$59/MiY)),0)),5)*(DK$7&gt;=$E$59)</f>
        <v>0</v>
      </c>
      <c r="DL59" s="155">
        <f>ROUND(($D$59/MiY*(SUM($J59:DK$59)&lt;=1)+IF(SUM($J59:DK$59)+($D$59/MiY)&gt;1,1-(SUM($J59:DK$59)+($D$59/MiY)),0)),5)*(DL$7&gt;=$E$59)</f>
        <v>0</v>
      </c>
      <c r="DM59" s="155">
        <f>ROUND(($D$59/MiY*(SUM($J59:DL$59)&lt;=1)+IF(SUM($J59:DL$59)+($D$59/MiY)&gt;1,1-(SUM($J59:DL$59)+($D$59/MiY)),0)),5)*(DM$7&gt;=$E$59)</f>
        <v>0</v>
      </c>
      <c r="DN59" s="155">
        <f>ROUND(($D$59/MiY*(SUM($J59:DM$59)&lt;=1)+IF(SUM($J59:DM$59)+($D$59/MiY)&gt;1,1-(SUM($J59:DM$59)+($D$59/MiY)),0)),5)*(DN$7&gt;=$E$59)</f>
        <v>0</v>
      </c>
      <c r="DO59" s="155">
        <f>ROUND(($D$59/MiY*(SUM($J59:DN$59)&lt;=1)+IF(SUM($J59:DN$59)+($D$59/MiY)&gt;1,1-(SUM($J59:DN$59)+($D$59/MiY)),0)),5)*(DO$7&gt;=$E$59)</f>
        <v>0</v>
      </c>
      <c r="DP59" s="155">
        <f>ROUND(($D$59/MiY*(SUM($J59:DO$59)&lt;=1)+IF(SUM($J59:DO$59)+($D$59/MiY)&gt;1,1-(SUM($J59:DO$59)+($D$59/MiY)),0)),5)*(DP$7&gt;=$E$59)</f>
        <v>0</v>
      </c>
      <c r="DQ59" s="155">
        <f>ROUND(($D$59/MiY*(SUM($J59:DP$59)&lt;=1)+IF(SUM($J59:DP$59)+($D$59/MiY)&gt;1,1-(SUM($J59:DP$59)+($D$59/MiY)),0)),5)*(DQ$7&gt;=$E$59)</f>
        <v>0</v>
      </c>
      <c r="DR59" s="155">
        <f>ROUND(($D$59/MiY*(SUM($J59:DQ$59)&lt;=1)+IF(SUM($J59:DQ$59)+($D$59/MiY)&gt;1,1-(SUM($J59:DQ$59)+($D$59/MiY)),0)),5)*(DR$7&gt;=$E$59)</f>
        <v>0</v>
      </c>
      <c r="DS59" s="155">
        <f>ROUND(($D$59/MiY*(SUM($J59:DR$59)&lt;=1)+IF(SUM($J59:DR$59)+($D$59/MiY)&gt;1,1-(SUM($J59:DR$59)+($D$59/MiY)),0)),5)*(DS$7&gt;=$E$59)</f>
        <v>0</v>
      </c>
      <c r="DT59" s="155">
        <f>ROUND(($D$59/MiY*(SUM($J59:DS$59)&lt;=1)+IF(SUM($J59:DS$59)+($D$59/MiY)&gt;1,1-(SUM($J59:DS$59)+($D$59/MiY)),0)),5)*(DT$7&gt;=$E$59)</f>
        <v>0</v>
      </c>
      <c r="DU59" s="155">
        <f>ROUND(($D$59/MiY*(SUM($J59:DT$59)&lt;=1)+IF(SUM($J59:DT$59)+($D$59/MiY)&gt;1,1-(SUM($J59:DT$59)+($D$59/MiY)),0)),5)*(DU$7&gt;=$E$59)</f>
        <v>0</v>
      </c>
      <c r="DV59" s="155">
        <f>ROUND(($D$59/MiY*(SUM($J59:DU$59)&lt;=1)+IF(SUM($J59:DU$59)+($D$59/MiY)&gt;1,1-(SUM($J59:DU$59)+($D$59/MiY)),0)),5)*(DV$7&gt;=$E$59)</f>
        <v>0</v>
      </c>
      <c r="DW59" s="155">
        <f>ROUND(($D$59/MiY*(SUM($J59:DV$59)&lt;=1)+IF(SUM($J59:DV$59)+($D$59/MiY)&gt;1,1-(SUM($J59:DV$59)+($D$59/MiY)),0)),5)*(DW$7&gt;=$E$59)</f>
        <v>0</v>
      </c>
      <c r="DX59" s="155">
        <f>ROUND(($D$59/MiY*(SUM($J59:DW$59)&lt;=1)+IF(SUM($J59:DW$59)+($D$59/MiY)&gt;1,1-(SUM($J59:DW$59)+($D$59/MiY)),0)),5)*(DX$7&gt;=$E$59)</f>
        <v>0</v>
      </c>
      <c r="DY59" s="155">
        <f>ROUND(($D$59/MiY*(SUM($J59:DX$59)&lt;=1)+IF(SUM($J59:DX$59)+($D$59/MiY)&gt;1,1-(SUM($J59:DX$59)+($D$59/MiY)),0)),5)*(DY$7&gt;=$E$59)</f>
        <v>0</v>
      </c>
      <c r="DZ59" s="155">
        <f>ROUND(($D$59/MiY*(SUM($J59:DY$59)&lt;=1)+IF(SUM($J59:DY$59)+($D$59/MiY)&gt;1,1-(SUM($J59:DY$59)+($D$59/MiY)),0)),5)*(DZ$7&gt;=$E$59)</f>
        <v>0</v>
      </c>
      <c r="EA59" s="155">
        <f>ROUND(($D$59/MiY*(SUM($J59:DZ$59)&lt;=1)+IF(SUM($J59:DZ$59)+($D$59/MiY)&gt;1,1-(SUM($J59:DZ$59)+($D$59/MiY)),0)),5)*(EA$7&gt;=$E$59)</f>
        <v>0</v>
      </c>
      <c r="EB59" s="155">
        <f>ROUND(($D$59/MiY*(SUM($J59:EA$59)&lt;=1)+IF(SUM($J59:EA$59)+($D$59/MiY)&gt;1,1-(SUM($J59:EA$59)+($D$59/MiY)),0)),5)*(EB$7&gt;=$E$59)</f>
        <v>0</v>
      </c>
    </row>
    <row r="60" spans="2:132" outlineLevel="1" x14ac:dyDescent="0.25">
      <c r="C60" s="318" t="s">
        <v>562</v>
      </c>
      <c r="D60" s="16">
        <f>Costs!$J$24*Costs!$J$30</f>
        <v>1950624.6505997998</v>
      </c>
      <c r="G60" s="52" t="s">
        <v>553</v>
      </c>
      <c r="H60" s="46">
        <f t="shared" ref="H60" si="344">SUM(J60:EB60)</f>
        <v>1738202.42838863</v>
      </c>
      <c r="J60" s="82">
        <f t="shared" ref="J60:AG60" si="345">($D60-SUM($J$31:$EB$31))*J59</f>
        <v>0</v>
      </c>
      <c r="K60" s="82">
        <f t="shared" si="345"/>
        <v>0</v>
      </c>
      <c r="L60" s="82">
        <f t="shared" si="345"/>
        <v>0</v>
      </c>
      <c r="M60" s="82">
        <f t="shared" si="345"/>
        <v>0</v>
      </c>
      <c r="N60" s="82">
        <f t="shared" si="345"/>
        <v>0</v>
      </c>
      <c r="O60" s="82">
        <f t="shared" si="345"/>
        <v>0</v>
      </c>
      <c r="P60" s="82">
        <f t="shared" si="345"/>
        <v>0</v>
      </c>
      <c r="Q60" s="82">
        <f t="shared" si="345"/>
        <v>0</v>
      </c>
      <c r="R60" s="82">
        <f t="shared" si="345"/>
        <v>0</v>
      </c>
      <c r="S60" s="82">
        <f t="shared" si="345"/>
        <v>0</v>
      </c>
      <c r="T60" s="82">
        <f t="shared" si="345"/>
        <v>0</v>
      </c>
      <c r="U60" s="82">
        <f t="shared" si="345"/>
        <v>0</v>
      </c>
      <c r="V60" s="82">
        <f t="shared" si="345"/>
        <v>0</v>
      </c>
      <c r="W60" s="82">
        <f t="shared" si="345"/>
        <v>0</v>
      </c>
      <c r="X60" s="82">
        <f t="shared" si="345"/>
        <v>0</v>
      </c>
      <c r="Y60" s="82">
        <f t="shared" si="345"/>
        <v>0</v>
      </c>
      <c r="Z60" s="82">
        <f t="shared" si="345"/>
        <v>0</v>
      </c>
      <c r="AA60" s="82">
        <f t="shared" si="345"/>
        <v>0</v>
      </c>
      <c r="AB60" s="82">
        <f t="shared" si="345"/>
        <v>0</v>
      </c>
      <c r="AC60" s="82">
        <f t="shared" si="345"/>
        <v>0</v>
      </c>
      <c r="AD60" s="82">
        <f t="shared" si="345"/>
        <v>0</v>
      </c>
      <c r="AE60" s="82">
        <f t="shared" si="345"/>
        <v>0</v>
      </c>
      <c r="AF60" s="82">
        <f t="shared" si="345"/>
        <v>0</v>
      </c>
      <c r="AG60" s="82">
        <f t="shared" si="345"/>
        <v>0</v>
      </c>
      <c r="AH60" s="82">
        <f>($D60-SUM($J$31:$EB$31))*AH59</f>
        <v>92698.335505965675</v>
      </c>
      <c r="AI60" s="82">
        <f t="shared" ref="AI60:CT60" si="346">($D60-SUM($J$31:$EB$31))*AI59</f>
        <v>92698.335505965675</v>
      </c>
      <c r="AJ60" s="82">
        <f t="shared" si="346"/>
        <v>92698.335505965675</v>
      </c>
      <c r="AK60" s="82">
        <f t="shared" si="346"/>
        <v>92698.335505965675</v>
      </c>
      <c r="AL60" s="82">
        <f t="shared" si="346"/>
        <v>92698.335505965675</v>
      </c>
      <c r="AM60" s="82">
        <f t="shared" si="346"/>
        <v>92698.335505965675</v>
      </c>
      <c r="AN60" s="82">
        <f t="shared" si="346"/>
        <v>92698.335505965675</v>
      </c>
      <c r="AO60" s="82">
        <f t="shared" si="346"/>
        <v>92698.335505965675</v>
      </c>
      <c r="AP60" s="82">
        <f t="shared" si="346"/>
        <v>92698.335505965675</v>
      </c>
      <c r="AQ60" s="82">
        <f t="shared" si="346"/>
        <v>92698.335505965675</v>
      </c>
      <c r="AR60" s="82">
        <f t="shared" si="346"/>
        <v>92698.335505965675</v>
      </c>
      <c r="AS60" s="82">
        <f t="shared" si="346"/>
        <v>92698.335505965675</v>
      </c>
      <c r="AT60" s="82">
        <f t="shared" si="346"/>
        <v>92698.335505965675</v>
      </c>
      <c r="AU60" s="82">
        <f t="shared" si="346"/>
        <v>92698.335505965675</v>
      </c>
      <c r="AV60" s="82">
        <f t="shared" si="346"/>
        <v>92698.335505965675</v>
      </c>
      <c r="AW60" s="82">
        <f t="shared" si="346"/>
        <v>92698.335505965675</v>
      </c>
      <c r="AX60" s="82">
        <f t="shared" si="346"/>
        <v>92698.335505965675</v>
      </c>
      <c r="AY60" s="82">
        <f t="shared" si="346"/>
        <v>92698.335505965675</v>
      </c>
      <c r="AZ60" s="82">
        <f t="shared" si="346"/>
        <v>69632.389281248543</v>
      </c>
      <c r="BA60" s="82">
        <f t="shared" si="346"/>
        <v>0</v>
      </c>
      <c r="BB60" s="82">
        <f t="shared" si="346"/>
        <v>0</v>
      </c>
      <c r="BC60" s="82">
        <f t="shared" si="346"/>
        <v>0</v>
      </c>
      <c r="BD60" s="82">
        <f t="shared" si="346"/>
        <v>0</v>
      </c>
      <c r="BE60" s="82">
        <f t="shared" si="346"/>
        <v>0</v>
      </c>
      <c r="BF60" s="82">
        <f t="shared" si="346"/>
        <v>0</v>
      </c>
      <c r="BG60" s="82">
        <f t="shared" si="346"/>
        <v>0</v>
      </c>
      <c r="BH60" s="82">
        <f t="shared" si="346"/>
        <v>0</v>
      </c>
      <c r="BI60" s="82">
        <f t="shared" si="346"/>
        <v>0</v>
      </c>
      <c r="BJ60" s="82">
        <f t="shared" si="346"/>
        <v>0</v>
      </c>
      <c r="BK60" s="82">
        <f t="shared" si="346"/>
        <v>0</v>
      </c>
      <c r="BL60" s="82">
        <f t="shared" si="346"/>
        <v>0</v>
      </c>
      <c r="BM60" s="82">
        <f t="shared" si="346"/>
        <v>0</v>
      </c>
      <c r="BN60" s="82">
        <f t="shared" si="346"/>
        <v>0</v>
      </c>
      <c r="BO60" s="82">
        <f t="shared" si="346"/>
        <v>0</v>
      </c>
      <c r="BP60" s="82">
        <f t="shared" si="346"/>
        <v>0</v>
      </c>
      <c r="BQ60" s="82">
        <f t="shared" si="346"/>
        <v>0</v>
      </c>
      <c r="BR60" s="82">
        <f t="shared" si="346"/>
        <v>0</v>
      </c>
      <c r="BS60" s="82">
        <f t="shared" si="346"/>
        <v>0</v>
      </c>
      <c r="BT60" s="82">
        <f t="shared" si="346"/>
        <v>0</v>
      </c>
      <c r="BU60" s="82">
        <f t="shared" si="346"/>
        <v>0</v>
      </c>
      <c r="BV60" s="82">
        <f t="shared" si="346"/>
        <v>0</v>
      </c>
      <c r="BW60" s="82">
        <f t="shared" si="346"/>
        <v>0</v>
      </c>
      <c r="BX60" s="82">
        <f t="shared" si="346"/>
        <v>0</v>
      </c>
      <c r="BY60" s="82">
        <f t="shared" si="346"/>
        <v>0</v>
      </c>
      <c r="BZ60" s="82">
        <f t="shared" si="346"/>
        <v>0</v>
      </c>
      <c r="CA60" s="82">
        <f t="shared" si="346"/>
        <v>0</v>
      </c>
      <c r="CB60" s="82">
        <f t="shared" si="346"/>
        <v>0</v>
      </c>
      <c r="CC60" s="82">
        <f t="shared" si="346"/>
        <v>0</v>
      </c>
      <c r="CD60" s="82">
        <f t="shared" si="346"/>
        <v>0</v>
      </c>
      <c r="CE60" s="82">
        <f t="shared" si="346"/>
        <v>0</v>
      </c>
      <c r="CF60" s="82">
        <f t="shared" si="346"/>
        <v>0</v>
      </c>
      <c r="CG60" s="82">
        <f t="shared" si="346"/>
        <v>0</v>
      </c>
      <c r="CH60" s="82">
        <f t="shared" si="346"/>
        <v>0</v>
      </c>
      <c r="CI60" s="82">
        <f t="shared" si="346"/>
        <v>0</v>
      </c>
      <c r="CJ60" s="82">
        <f t="shared" si="346"/>
        <v>0</v>
      </c>
      <c r="CK60" s="82">
        <f t="shared" si="346"/>
        <v>0</v>
      </c>
      <c r="CL60" s="82">
        <f t="shared" si="346"/>
        <v>0</v>
      </c>
      <c r="CM60" s="82">
        <f t="shared" si="346"/>
        <v>0</v>
      </c>
      <c r="CN60" s="82">
        <f t="shared" si="346"/>
        <v>0</v>
      </c>
      <c r="CO60" s="82">
        <f t="shared" si="346"/>
        <v>0</v>
      </c>
      <c r="CP60" s="82">
        <f t="shared" si="346"/>
        <v>0</v>
      </c>
      <c r="CQ60" s="82">
        <f t="shared" si="346"/>
        <v>0</v>
      </c>
      <c r="CR60" s="82">
        <f t="shared" si="346"/>
        <v>0</v>
      </c>
      <c r="CS60" s="82">
        <f t="shared" si="346"/>
        <v>0</v>
      </c>
      <c r="CT60" s="82">
        <f t="shared" si="346"/>
        <v>0</v>
      </c>
      <c r="CU60" s="82">
        <f t="shared" ref="CU60:EB60" si="347">($D60-SUM($J$31:$EB$31))*CU59</f>
        <v>0</v>
      </c>
      <c r="CV60" s="82">
        <f t="shared" si="347"/>
        <v>0</v>
      </c>
      <c r="CW60" s="82">
        <f t="shared" si="347"/>
        <v>0</v>
      </c>
      <c r="CX60" s="82">
        <f t="shared" si="347"/>
        <v>0</v>
      </c>
      <c r="CY60" s="82">
        <f t="shared" si="347"/>
        <v>0</v>
      </c>
      <c r="CZ60" s="82">
        <f t="shared" si="347"/>
        <v>0</v>
      </c>
      <c r="DA60" s="82">
        <f t="shared" si="347"/>
        <v>0</v>
      </c>
      <c r="DB60" s="82">
        <f t="shared" si="347"/>
        <v>0</v>
      </c>
      <c r="DC60" s="82">
        <f t="shared" si="347"/>
        <v>0</v>
      </c>
      <c r="DD60" s="82">
        <f t="shared" si="347"/>
        <v>0</v>
      </c>
      <c r="DE60" s="82">
        <f t="shared" si="347"/>
        <v>0</v>
      </c>
      <c r="DF60" s="82">
        <f t="shared" si="347"/>
        <v>0</v>
      </c>
      <c r="DG60" s="82">
        <f t="shared" si="347"/>
        <v>0</v>
      </c>
      <c r="DH60" s="82">
        <f t="shared" si="347"/>
        <v>0</v>
      </c>
      <c r="DI60" s="82">
        <f t="shared" si="347"/>
        <v>0</v>
      </c>
      <c r="DJ60" s="82">
        <f t="shared" si="347"/>
        <v>0</v>
      </c>
      <c r="DK60" s="82">
        <f t="shared" si="347"/>
        <v>0</v>
      </c>
      <c r="DL60" s="82">
        <f t="shared" si="347"/>
        <v>0</v>
      </c>
      <c r="DM60" s="82">
        <f t="shared" si="347"/>
        <v>0</v>
      </c>
      <c r="DN60" s="82">
        <f t="shared" si="347"/>
        <v>0</v>
      </c>
      <c r="DO60" s="82">
        <f t="shared" si="347"/>
        <v>0</v>
      </c>
      <c r="DP60" s="82">
        <f t="shared" si="347"/>
        <v>0</v>
      </c>
      <c r="DQ60" s="82">
        <f t="shared" si="347"/>
        <v>0</v>
      </c>
      <c r="DR60" s="82">
        <f t="shared" si="347"/>
        <v>0</v>
      </c>
      <c r="DS60" s="82">
        <f t="shared" si="347"/>
        <v>0</v>
      </c>
      <c r="DT60" s="82">
        <f t="shared" si="347"/>
        <v>0</v>
      </c>
      <c r="DU60" s="82">
        <f t="shared" si="347"/>
        <v>0</v>
      </c>
      <c r="DV60" s="82">
        <f t="shared" si="347"/>
        <v>0</v>
      </c>
      <c r="DW60" s="82">
        <f t="shared" si="347"/>
        <v>0</v>
      </c>
      <c r="DX60" s="82">
        <f t="shared" si="347"/>
        <v>0</v>
      </c>
      <c r="DY60" s="82">
        <f t="shared" si="347"/>
        <v>0</v>
      </c>
      <c r="DZ60" s="82">
        <f t="shared" si="347"/>
        <v>0</v>
      </c>
      <c r="EA60" s="82">
        <f t="shared" si="347"/>
        <v>0</v>
      </c>
      <c r="EB60" s="82">
        <f t="shared" si="347"/>
        <v>0</v>
      </c>
    </row>
    <row r="61" spans="2:132" outlineLevel="1" x14ac:dyDescent="0.25">
      <c r="C61" s="318" t="s">
        <v>557</v>
      </c>
      <c r="D61" s="31">
        <f>Costs!$J$39</f>
        <v>1.9</v>
      </c>
      <c r="G61" s="52" t="s">
        <v>220</v>
      </c>
      <c r="H61" s="29"/>
      <c r="J61" s="312">
        <f>$D61</f>
        <v>1.9</v>
      </c>
      <c r="K61" s="312">
        <f t="shared" ref="K61:BV61" si="348">$D61</f>
        <v>1.9</v>
      </c>
      <c r="L61" s="312">
        <f t="shared" si="348"/>
        <v>1.9</v>
      </c>
      <c r="M61" s="312">
        <f t="shared" si="348"/>
        <v>1.9</v>
      </c>
      <c r="N61" s="312">
        <f t="shared" si="348"/>
        <v>1.9</v>
      </c>
      <c r="O61" s="312">
        <f t="shared" si="348"/>
        <v>1.9</v>
      </c>
      <c r="P61" s="312">
        <f t="shared" si="348"/>
        <v>1.9</v>
      </c>
      <c r="Q61" s="312">
        <f t="shared" si="348"/>
        <v>1.9</v>
      </c>
      <c r="R61" s="312">
        <f t="shared" si="348"/>
        <v>1.9</v>
      </c>
      <c r="S61" s="312">
        <f t="shared" si="348"/>
        <v>1.9</v>
      </c>
      <c r="T61" s="312">
        <f t="shared" si="348"/>
        <v>1.9</v>
      </c>
      <c r="U61" s="312">
        <f t="shared" si="348"/>
        <v>1.9</v>
      </c>
      <c r="V61" s="312">
        <f t="shared" si="348"/>
        <v>1.9</v>
      </c>
      <c r="W61" s="312">
        <f t="shared" si="348"/>
        <v>1.9</v>
      </c>
      <c r="X61" s="312">
        <f t="shared" si="348"/>
        <v>1.9</v>
      </c>
      <c r="Y61" s="312">
        <f t="shared" si="348"/>
        <v>1.9</v>
      </c>
      <c r="Z61" s="312">
        <f t="shared" si="348"/>
        <v>1.9</v>
      </c>
      <c r="AA61" s="312">
        <f t="shared" si="348"/>
        <v>1.9</v>
      </c>
      <c r="AB61" s="312">
        <f t="shared" si="348"/>
        <v>1.9</v>
      </c>
      <c r="AC61" s="312">
        <f t="shared" si="348"/>
        <v>1.9</v>
      </c>
      <c r="AD61" s="312">
        <f t="shared" si="348"/>
        <v>1.9</v>
      </c>
      <c r="AE61" s="312">
        <f t="shared" si="348"/>
        <v>1.9</v>
      </c>
      <c r="AF61" s="312">
        <f t="shared" si="348"/>
        <v>1.9</v>
      </c>
      <c r="AG61" s="312">
        <f t="shared" si="348"/>
        <v>1.9</v>
      </c>
      <c r="AH61" s="312">
        <f t="shared" si="348"/>
        <v>1.9</v>
      </c>
      <c r="AI61" s="312">
        <f t="shared" si="348"/>
        <v>1.9</v>
      </c>
      <c r="AJ61" s="312">
        <f t="shared" si="348"/>
        <v>1.9</v>
      </c>
      <c r="AK61" s="312">
        <f t="shared" si="348"/>
        <v>1.9</v>
      </c>
      <c r="AL61" s="312">
        <f t="shared" si="348"/>
        <v>1.9</v>
      </c>
      <c r="AM61" s="312">
        <f t="shared" si="348"/>
        <v>1.9</v>
      </c>
      <c r="AN61" s="312">
        <f t="shared" si="348"/>
        <v>1.9</v>
      </c>
      <c r="AO61" s="312">
        <f t="shared" si="348"/>
        <v>1.9</v>
      </c>
      <c r="AP61" s="312">
        <f t="shared" si="348"/>
        <v>1.9</v>
      </c>
      <c r="AQ61" s="312">
        <f t="shared" si="348"/>
        <v>1.9</v>
      </c>
      <c r="AR61" s="312">
        <f t="shared" si="348"/>
        <v>1.9</v>
      </c>
      <c r="AS61" s="312">
        <f t="shared" si="348"/>
        <v>1.9</v>
      </c>
      <c r="AT61" s="312">
        <f t="shared" si="348"/>
        <v>1.9</v>
      </c>
      <c r="AU61" s="312">
        <f t="shared" si="348"/>
        <v>1.9</v>
      </c>
      <c r="AV61" s="312">
        <f t="shared" si="348"/>
        <v>1.9</v>
      </c>
      <c r="AW61" s="312">
        <f t="shared" si="348"/>
        <v>1.9</v>
      </c>
      <c r="AX61" s="312">
        <f t="shared" si="348"/>
        <v>1.9</v>
      </c>
      <c r="AY61" s="312">
        <f t="shared" si="348"/>
        <v>1.9</v>
      </c>
      <c r="AZ61" s="312">
        <f t="shared" si="348"/>
        <v>1.9</v>
      </c>
      <c r="BA61" s="312">
        <f t="shared" si="348"/>
        <v>1.9</v>
      </c>
      <c r="BB61" s="312">
        <f t="shared" si="348"/>
        <v>1.9</v>
      </c>
      <c r="BC61" s="312">
        <f t="shared" si="348"/>
        <v>1.9</v>
      </c>
      <c r="BD61" s="312">
        <f t="shared" si="348"/>
        <v>1.9</v>
      </c>
      <c r="BE61" s="312">
        <f t="shared" si="348"/>
        <v>1.9</v>
      </c>
      <c r="BF61" s="312">
        <f t="shared" si="348"/>
        <v>1.9</v>
      </c>
      <c r="BG61" s="312">
        <f t="shared" si="348"/>
        <v>1.9</v>
      </c>
      <c r="BH61" s="312">
        <f t="shared" si="348"/>
        <v>1.9</v>
      </c>
      <c r="BI61" s="312">
        <f t="shared" si="348"/>
        <v>1.9</v>
      </c>
      <c r="BJ61" s="312">
        <f t="shared" si="348"/>
        <v>1.9</v>
      </c>
      <c r="BK61" s="312">
        <f t="shared" si="348"/>
        <v>1.9</v>
      </c>
      <c r="BL61" s="312">
        <f t="shared" si="348"/>
        <v>1.9</v>
      </c>
      <c r="BM61" s="312">
        <f t="shared" si="348"/>
        <v>1.9</v>
      </c>
      <c r="BN61" s="312">
        <f t="shared" si="348"/>
        <v>1.9</v>
      </c>
      <c r="BO61" s="312">
        <f t="shared" si="348"/>
        <v>1.9</v>
      </c>
      <c r="BP61" s="312">
        <f t="shared" si="348"/>
        <v>1.9</v>
      </c>
      <c r="BQ61" s="312">
        <f t="shared" si="348"/>
        <v>1.9</v>
      </c>
      <c r="BR61" s="312">
        <f t="shared" si="348"/>
        <v>1.9</v>
      </c>
      <c r="BS61" s="312">
        <f t="shared" si="348"/>
        <v>1.9</v>
      </c>
      <c r="BT61" s="312">
        <f t="shared" si="348"/>
        <v>1.9</v>
      </c>
      <c r="BU61" s="312">
        <f t="shared" si="348"/>
        <v>1.9</v>
      </c>
      <c r="BV61" s="312">
        <f t="shared" si="348"/>
        <v>1.9</v>
      </c>
      <c r="BW61" s="312">
        <f t="shared" ref="BW61:EB61" si="349">$D61</f>
        <v>1.9</v>
      </c>
      <c r="BX61" s="312">
        <f t="shared" si="349"/>
        <v>1.9</v>
      </c>
      <c r="BY61" s="312">
        <f t="shared" si="349"/>
        <v>1.9</v>
      </c>
      <c r="BZ61" s="312">
        <f t="shared" si="349"/>
        <v>1.9</v>
      </c>
      <c r="CA61" s="312">
        <f t="shared" si="349"/>
        <v>1.9</v>
      </c>
      <c r="CB61" s="312">
        <f t="shared" si="349"/>
        <v>1.9</v>
      </c>
      <c r="CC61" s="312">
        <f t="shared" si="349"/>
        <v>1.9</v>
      </c>
      <c r="CD61" s="312">
        <f t="shared" si="349"/>
        <v>1.9</v>
      </c>
      <c r="CE61" s="312">
        <f t="shared" si="349"/>
        <v>1.9</v>
      </c>
      <c r="CF61" s="312">
        <f t="shared" si="349"/>
        <v>1.9</v>
      </c>
      <c r="CG61" s="312">
        <f t="shared" si="349"/>
        <v>1.9</v>
      </c>
      <c r="CH61" s="312">
        <f t="shared" si="349"/>
        <v>1.9</v>
      </c>
      <c r="CI61" s="312">
        <f t="shared" si="349"/>
        <v>1.9</v>
      </c>
      <c r="CJ61" s="312">
        <f t="shared" si="349"/>
        <v>1.9</v>
      </c>
      <c r="CK61" s="312">
        <f t="shared" si="349"/>
        <v>1.9</v>
      </c>
      <c r="CL61" s="312">
        <f t="shared" si="349"/>
        <v>1.9</v>
      </c>
      <c r="CM61" s="312">
        <f t="shared" si="349"/>
        <v>1.9</v>
      </c>
      <c r="CN61" s="312">
        <f t="shared" si="349"/>
        <v>1.9</v>
      </c>
      <c r="CO61" s="312">
        <f t="shared" si="349"/>
        <v>1.9</v>
      </c>
      <c r="CP61" s="312">
        <f t="shared" si="349"/>
        <v>1.9</v>
      </c>
      <c r="CQ61" s="312">
        <f t="shared" si="349"/>
        <v>1.9</v>
      </c>
      <c r="CR61" s="312">
        <f t="shared" si="349"/>
        <v>1.9</v>
      </c>
      <c r="CS61" s="312">
        <f t="shared" si="349"/>
        <v>1.9</v>
      </c>
      <c r="CT61" s="312">
        <f t="shared" si="349"/>
        <v>1.9</v>
      </c>
      <c r="CU61" s="312">
        <f t="shared" si="349"/>
        <v>1.9</v>
      </c>
      <c r="CV61" s="312">
        <f t="shared" si="349"/>
        <v>1.9</v>
      </c>
      <c r="CW61" s="312">
        <f t="shared" si="349"/>
        <v>1.9</v>
      </c>
      <c r="CX61" s="312">
        <f t="shared" si="349"/>
        <v>1.9</v>
      </c>
      <c r="CY61" s="312">
        <f t="shared" si="349"/>
        <v>1.9</v>
      </c>
      <c r="CZ61" s="312">
        <f t="shared" si="349"/>
        <v>1.9</v>
      </c>
      <c r="DA61" s="312">
        <f t="shared" si="349"/>
        <v>1.9</v>
      </c>
      <c r="DB61" s="312">
        <f t="shared" si="349"/>
        <v>1.9</v>
      </c>
      <c r="DC61" s="312">
        <f t="shared" si="349"/>
        <v>1.9</v>
      </c>
      <c r="DD61" s="312">
        <f t="shared" si="349"/>
        <v>1.9</v>
      </c>
      <c r="DE61" s="312">
        <f t="shared" si="349"/>
        <v>1.9</v>
      </c>
      <c r="DF61" s="312">
        <f t="shared" si="349"/>
        <v>1.9</v>
      </c>
      <c r="DG61" s="312">
        <f t="shared" si="349"/>
        <v>1.9</v>
      </c>
      <c r="DH61" s="312">
        <f t="shared" si="349"/>
        <v>1.9</v>
      </c>
      <c r="DI61" s="312">
        <f t="shared" si="349"/>
        <v>1.9</v>
      </c>
      <c r="DJ61" s="312">
        <f t="shared" si="349"/>
        <v>1.9</v>
      </c>
      <c r="DK61" s="312">
        <f t="shared" si="349"/>
        <v>1.9</v>
      </c>
      <c r="DL61" s="312">
        <f t="shared" si="349"/>
        <v>1.9</v>
      </c>
      <c r="DM61" s="312">
        <f t="shared" si="349"/>
        <v>1.9</v>
      </c>
      <c r="DN61" s="312">
        <f t="shared" si="349"/>
        <v>1.9</v>
      </c>
      <c r="DO61" s="312">
        <f t="shared" si="349"/>
        <v>1.9</v>
      </c>
      <c r="DP61" s="312">
        <f t="shared" si="349"/>
        <v>1.9</v>
      </c>
      <c r="DQ61" s="312">
        <f t="shared" si="349"/>
        <v>1.9</v>
      </c>
      <c r="DR61" s="312">
        <f t="shared" si="349"/>
        <v>1.9</v>
      </c>
      <c r="DS61" s="312">
        <f t="shared" si="349"/>
        <v>1.9</v>
      </c>
      <c r="DT61" s="312">
        <f t="shared" si="349"/>
        <v>1.9</v>
      </c>
      <c r="DU61" s="312">
        <f t="shared" si="349"/>
        <v>1.9</v>
      </c>
      <c r="DV61" s="312">
        <f t="shared" si="349"/>
        <v>1.9</v>
      </c>
      <c r="DW61" s="312">
        <f t="shared" si="349"/>
        <v>1.9</v>
      </c>
      <c r="DX61" s="312">
        <f t="shared" si="349"/>
        <v>1.9</v>
      </c>
      <c r="DY61" s="312">
        <f t="shared" si="349"/>
        <v>1.9</v>
      </c>
      <c r="DZ61" s="312">
        <f t="shared" si="349"/>
        <v>1.9</v>
      </c>
      <c r="EA61" s="312">
        <f t="shared" si="349"/>
        <v>1.9</v>
      </c>
      <c r="EB61" s="312">
        <f t="shared" si="349"/>
        <v>1.9</v>
      </c>
    </row>
    <row r="62" spans="2:132" outlineLevel="1" x14ac:dyDescent="0.25">
      <c r="C62" s="327" t="s">
        <v>600</v>
      </c>
      <c r="D62" s="38"/>
      <c r="E62" s="38"/>
      <c r="F62" s="38"/>
      <c r="G62" s="55" t="s">
        <v>220</v>
      </c>
      <c r="H62" s="316">
        <f t="shared" ref="H62" si="350">SUM(J62:EB62)</f>
        <v>3302584.6139383968</v>
      </c>
      <c r="I62" s="38"/>
      <c r="J62" s="314">
        <f>J60*J61</f>
        <v>0</v>
      </c>
      <c r="K62" s="314">
        <f t="shared" ref="K62" si="351">K60*K61</f>
        <v>0</v>
      </c>
      <c r="L62" s="314">
        <f t="shared" ref="L62" si="352">L60*L61</f>
        <v>0</v>
      </c>
      <c r="M62" s="314">
        <f t="shared" ref="M62" si="353">M60*M61</f>
        <v>0</v>
      </c>
      <c r="N62" s="314">
        <f t="shared" ref="N62" si="354">N60*N61</f>
        <v>0</v>
      </c>
      <c r="O62" s="314">
        <f t="shared" ref="O62" si="355">O60*O61</f>
        <v>0</v>
      </c>
      <c r="P62" s="314">
        <f t="shared" ref="P62" si="356">P60*P61</f>
        <v>0</v>
      </c>
      <c r="Q62" s="314">
        <f t="shared" ref="Q62" si="357">Q60*Q61</f>
        <v>0</v>
      </c>
      <c r="R62" s="314">
        <f t="shared" ref="R62" si="358">R60*R61</f>
        <v>0</v>
      </c>
      <c r="S62" s="314">
        <f t="shared" ref="S62" si="359">S60*S61</f>
        <v>0</v>
      </c>
      <c r="T62" s="314">
        <f t="shared" ref="T62" si="360">T60*T61</f>
        <v>0</v>
      </c>
      <c r="U62" s="314">
        <f t="shared" ref="U62" si="361">U60*U61</f>
        <v>0</v>
      </c>
      <c r="V62" s="314">
        <f t="shared" ref="V62" si="362">V60*V61</f>
        <v>0</v>
      </c>
      <c r="W62" s="314">
        <f t="shared" ref="W62" si="363">W60*W61</f>
        <v>0</v>
      </c>
      <c r="X62" s="314">
        <f t="shared" ref="X62" si="364">X60*X61</f>
        <v>0</v>
      </c>
      <c r="Y62" s="314">
        <f t="shared" ref="Y62" si="365">Y60*Y61</f>
        <v>0</v>
      </c>
      <c r="Z62" s="314">
        <f t="shared" ref="Z62" si="366">Z60*Z61</f>
        <v>0</v>
      </c>
      <c r="AA62" s="314">
        <f t="shared" ref="AA62" si="367">AA60*AA61</f>
        <v>0</v>
      </c>
      <c r="AB62" s="314">
        <f t="shared" ref="AB62" si="368">AB60*AB61</f>
        <v>0</v>
      </c>
      <c r="AC62" s="314">
        <f t="shared" ref="AC62" si="369">AC60*AC61</f>
        <v>0</v>
      </c>
      <c r="AD62" s="314">
        <f t="shared" ref="AD62" si="370">AD60*AD61</f>
        <v>0</v>
      </c>
      <c r="AE62" s="314">
        <f t="shared" ref="AE62" si="371">AE60*AE61</f>
        <v>0</v>
      </c>
      <c r="AF62" s="314">
        <f t="shared" ref="AF62" si="372">AF60*AF61</f>
        <v>0</v>
      </c>
      <c r="AG62" s="314">
        <f t="shared" ref="AG62" si="373">AG60*AG61</f>
        <v>0</v>
      </c>
      <c r="AH62" s="314">
        <f t="shared" ref="AH62" si="374">AH60*AH61</f>
        <v>176126.83746133477</v>
      </c>
      <c r="AI62" s="314">
        <f t="shared" ref="AI62" si="375">AI60*AI61</f>
        <v>176126.83746133477</v>
      </c>
      <c r="AJ62" s="314">
        <f t="shared" ref="AJ62" si="376">AJ60*AJ61</f>
        <v>176126.83746133477</v>
      </c>
      <c r="AK62" s="314">
        <f t="shared" ref="AK62" si="377">AK60*AK61</f>
        <v>176126.83746133477</v>
      </c>
      <c r="AL62" s="314">
        <f t="shared" ref="AL62" si="378">AL60*AL61</f>
        <v>176126.83746133477</v>
      </c>
      <c r="AM62" s="314">
        <f t="shared" ref="AM62" si="379">AM60*AM61</f>
        <v>176126.83746133477</v>
      </c>
      <c r="AN62" s="314">
        <f t="shared" ref="AN62" si="380">AN60*AN61</f>
        <v>176126.83746133477</v>
      </c>
      <c r="AO62" s="314">
        <f t="shared" ref="AO62" si="381">AO60*AO61</f>
        <v>176126.83746133477</v>
      </c>
      <c r="AP62" s="314">
        <f t="shared" ref="AP62" si="382">AP60*AP61</f>
        <v>176126.83746133477</v>
      </c>
      <c r="AQ62" s="314">
        <f t="shared" ref="AQ62" si="383">AQ60*AQ61</f>
        <v>176126.83746133477</v>
      </c>
      <c r="AR62" s="314">
        <f t="shared" ref="AR62" si="384">AR60*AR61</f>
        <v>176126.83746133477</v>
      </c>
      <c r="AS62" s="314">
        <f t="shared" ref="AS62" si="385">AS60*AS61</f>
        <v>176126.83746133477</v>
      </c>
      <c r="AT62" s="314">
        <f t="shared" ref="AT62" si="386">AT60*AT61</f>
        <v>176126.83746133477</v>
      </c>
      <c r="AU62" s="314">
        <f t="shared" ref="AU62" si="387">AU60*AU61</f>
        <v>176126.83746133477</v>
      </c>
      <c r="AV62" s="314">
        <f t="shared" ref="AV62" si="388">AV60*AV61</f>
        <v>176126.83746133477</v>
      </c>
      <c r="AW62" s="314">
        <f t="shared" ref="AW62" si="389">AW60*AW61</f>
        <v>176126.83746133477</v>
      </c>
      <c r="AX62" s="314">
        <f t="shared" ref="AX62" si="390">AX60*AX61</f>
        <v>176126.83746133477</v>
      </c>
      <c r="AY62" s="314">
        <f t="shared" ref="AY62" si="391">AY60*AY61</f>
        <v>176126.83746133477</v>
      </c>
      <c r="AZ62" s="314">
        <f t="shared" ref="AZ62" si="392">AZ60*AZ61</f>
        <v>132301.53963437222</v>
      </c>
      <c r="BA62" s="314">
        <f t="shared" ref="BA62" si="393">BA60*BA61</f>
        <v>0</v>
      </c>
      <c r="BB62" s="314">
        <f t="shared" ref="BB62" si="394">BB60*BB61</f>
        <v>0</v>
      </c>
      <c r="BC62" s="314">
        <f t="shared" ref="BC62" si="395">BC60*BC61</f>
        <v>0</v>
      </c>
      <c r="BD62" s="314">
        <f t="shared" ref="BD62" si="396">BD60*BD61</f>
        <v>0</v>
      </c>
      <c r="BE62" s="314">
        <f t="shared" ref="BE62" si="397">BE60*BE61</f>
        <v>0</v>
      </c>
      <c r="BF62" s="314">
        <f t="shared" ref="BF62" si="398">BF60*BF61</f>
        <v>0</v>
      </c>
      <c r="BG62" s="314">
        <f t="shared" ref="BG62" si="399">BG60*BG61</f>
        <v>0</v>
      </c>
      <c r="BH62" s="314">
        <f t="shared" ref="BH62" si="400">BH60*BH61</f>
        <v>0</v>
      </c>
      <c r="BI62" s="314">
        <f t="shared" ref="BI62" si="401">BI60*BI61</f>
        <v>0</v>
      </c>
      <c r="BJ62" s="314">
        <f t="shared" ref="BJ62" si="402">BJ60*BJ61</f>
        <v>0</v>
      </c>
      <c r="BK62" s="314">
        <f t="shared" ref="BK62" si="403">BK60*BK61</f>
        <v>0</v>
      </c>
      <c r="BL62" s="314">
        <f t="shared" ref="BL62" si="404">BL60*BL61</f>
        <v>0</v>
      </c>
      <c r="BM62" s="314">
        <f t="shared" ref="BM62" si="405">BM60*BM61</f>
        <v>0</v>
      </c>
      <c r="BN62" s="314">
        <f t="shared" ref="BN62" si="406">BN60*BN61</f>
        <v>0</v>
      </c>
      <c r="BO62" s="314">
        <f t="shared" ref="BO62" si="407">BO60*BO61</f>
        <v>0</v>
      </c>
      <c r="BP62" s="314">
        <f t="shared" ref="BP62" si="408">BP60*BP61</f>
        <v>0</v>
      </c>
      <c r="BQ62" s="314">
        <f t="shared" ref="BQ62" si="409">BQ60*BQ61</f>
        <v>0</v>
      </c>
      <c r="BR62" s="314">
        <f t="shared" ref="BR62" si="410">BR60*BR61</f>
        <v>0</v>
      </c>
      <c r="BS62" s="314">
        <f t="shared" ref="BS62" si="411">BS60*BS61</f>
        <v>0</v>
      </c>
      <c r="BT62" s="314">
        <f t="shared" ref="BT62" si="412">BT60*BT61</f>
        <v>0</v>
      </c>
      <c r="BU62" s="314">
        <f t="shared" ref="BU62" si="413">BU60*BU61</f>
        <v>0</v>
      </c>
      <c r="BV62" s="314">
        <f t="shared" ref="BV62" si="414">BV60*BV61</f>
        <v>0</v>
      </c>
      <c r="BW62" s="314">
        <f t="shared" ref="BW62" si="415">BW60*BW61</f>
        <v>0</v>
      </c>
      <c r="BX62" s="314">
        <f t="shared" ref="BX62" si="416">BX60*BX61</f>
        <v>0</v>
      </c>
      <c r="BY62" s="314">
        <f t="shared" ref="BY62" si="417">BY60*BY61</f>
        <v>0</v>
      </c>
      <c r="BZ62" s="314">
        <f t="shared" ref="BZ62" si="418">BZ60*BZ61</f>
        <v>0</v>
      </c>
      <c r="CA62" s="314">
        <f t="shared" ref="CA62" si="419">CA60*CA61</f>
        <v>0</v>
      </c>
      <c r="CB62" s="314">
        <f t="shared" ref="CB62" si="420">CB60*CB61</f>
        <v>0</v>
      </c>
      <c r="CC62" s="314">
        <f t="shared" ref="CC62" si="421">CC60*CC61</f>
        <v>0</v>
      </c>
      <c r="CD62" s="314">
        <f t="shared" ref="CD62" si="422">CD60*CD61</f>
        <v>0</v>
      </c>
      <c r="CE62" s="314">
        <f t="shared" ref="CE62" si="423">CE60*CE61</f>
        <v>0</v>
      </c>
      <c r="CF62" s="314">
        <f t="shared" ref="CF62" si="424">CF60*CF61</f>
        <v>0</v>
      </c>
      <c r="CG62" s="314">
        <f t="shared" ref="CG62" si="425">CG60*CG61</f>
        <v>0</v>
      </c>
      <c r="CH62" s="314">
        <f t="shared" ref="CH62" si="426">CH60*CH61</f>
        <v>0</v>
      </c>
      <c r="CI62" s="314">
        <f t="shared" ref="CI62" si="427">CI60*CI61</f>
        <v>0</v>
      </c>
      <c r="CJ62" s="314">
        <f t="shared" ref="CJ62" si="428">CJ60*CJ61</f>
        <v>0</v>
      </c>
      <c r="CK62" s="314">
        <f t="shared" ref="CK62" si="429">CK60*CK61</f>
        <v>0</v>
      </c>
      <c r="CL62" s="314">
        <f t="shared" ref="CL62" si="430">CL60*CL61</f>
        <v>0</v>
      </c>
      <c r="CM62" s="314">
        <f t="shared" ref="CM62" si="431">CM60*CM61</f>
        <v>0</v>
      </c>
      <c r="CN62" s="314">
        <f t="shared" ref="CN62" si="432">CN60*CN61</f>
        <v>0</v>
      </c>
      <c r="CO62" s="314">
        <f t="shared" ref="CO62" si="433">CO60*CO61</f>
        <v>0</v>
      </c>
      <c r="CP62" s="314">
        <f t="shared" ref="CP62" si="434">CP60*CP61</f>
        <v>0</v>
      </c>
      <c r="CQ62" s="314">
        <f t="shared" ref="CQ62" si="435">CQ60*CQ61</f>
        <v>0</v>
      </c>
      <c r="CR62" s="314">
        <f t="shared" ref="CR62" si="436">CR60*CR61</f>
        <v>0</v>
      </c>
      <c r="CS62" s="314">
        <f t="shared" ref="CS62" si="437">CS60*CS61</f>
        <v>0</v>
      </c>
      <c r="CT62" s="314">
        <f t="shared" ref="CT62" si="438">CT60*CT61</f>
        <v>0</v>
      </c>
      <c r="CU62" s="314">
        <f t="shared" ref="CU62" si="439">CU60*CU61</f>
        <v>0</v>
      </c>
      <c r="CV62" s="314">
        <f t="shared" ref="CV62" si="440">CV60*CV61</f>
        <v>0</v>
      </c>
      <c r="CW62" s="314">
        <f t="shared" ref="CW62" si="441">CW60*CW61</f>
        <v>0</v>
      </c>
      <c r="CX62" s="314">
        <f t="shared" ref="CX62" si="442">CX60*CX61</f>
        <v>0</v>
      </c>
      <c r="CY62" s="314">
        <f t="shared" ref="CY62" si="443">CY60*CY61</f>
        <v>0</v>
      </c>
      <c r="CZ62" s="314">
        <f t="shared" ref="CZ62" si="444">CZ60*CZ61</f>
        <v>0</v>
      </c>
      <c r="DA62" s="314">
        <f t="shared" ref="DA62" si="445">DA60*DA61</f>
        <v>0</v>
      </c>
      <c r="DB62" s="314">
        <f t="shared" ref="DB62" si="446">DB60*DB61</f>
        <v>0</v>
      </c>
      <c r="DC62" s="314">
        <f t="shared" ref="DC62" si="447">DC60*DC61</f>
        <v>0</v>
      </c>
      <c r="DD62" s="314">
        <f t="shared" ref="DD62" si="448">DD60*DD61</f>
        <v>0</v>
      </c>
      <c r="DE62" s="314">
        <f t="shared" ref="DE62" si="449">DE60*DE61</f>
        <v>0</v>
      </c>
      <c r="DF62" s="314">
        <f t="shared" ref="DF62" si="450">DF60*DF61</f>
        <v>0</v>
      </c>
      <c r="DG62" s="314">
        <f t="shared" ref="DG62" si="451">DG60*DG61</f>
        <v>0</v>
      </c>
      <c r="DH62" s="314">
        <f t="shared" ref="DH62" si="452">DH60*DH61</f>
        <v>0</v>
      </c>
      <c r="DI62" s="314">
        <f t="shared" ref="DI62" si="453">DI60*DI61</f>
        <v>0</v>
      </c>
      <c r="DJ62" s="314">
        <f t="shared" ref="DJ62" si="454">DJ60*DJ61</f>
        <v>0</v>
      </c>
      <c r="DK62" s="314">
        <f t="shared" ref="DK62" si="455">DK60*DK61</f>
        <v>0</v>
      </c>
      <c r="DL62" s="314">
        <f t="shared" ref="DL62" si="456">DL60*DL61</f>
        <v>0</v>
      </c>
      <c r="DM62" s="314">
        <f t="shared" ref="DM62" si="457">DM60*DM61</f>
        <v>0</v>
      </c>
      <c r="DN62" s="314">
        <f t="shared" ref="DN62" si="458">DN60*DN61</f>
        <v>0</v>
      </c>
      <c r="DO62" s="314">
        <f t="shared" ref="DO62" si="459">DO60*DO61</f>
        <v>0</v>
      </c>
      <c r="DP62" s="314">
        <f t="shared" ref="DP62" si="460">DP60*DP61</f>
        <v>0</v>
      </c>
      <c r="DQ62" s="314">
        <f t="shared" ref="DQ62" si="461">DQ60*DQ61</f>
        <v>0</v>
      </c>
      <c r="DR62" s="314">
        <f t="shared" ref="DR62" si="462">DR60*DR61</f>
        <v>0</v>
      </c>
      <c r="DS62" s="314">
        <f t="shared" ref="DS62" si="463">DS60*DS61</f>
        <v>0</v>
      </c>
      <c r="DT62" s="314">
        <f t="shared" ref="DT62" si="464">DT60*DT61</f>
        <v>0</v>
      </c>
      <c r="DU62" s="314">
        <f t="shared" ref="DU62" si="465">DU60*DU61</f>
        <v>0</v>
      </c>
      <c r="DV62" s="314">
        <f t="shared" ref="DV62" si="466">DV60*DV61</f>
        <v>0</v>
      </c>
      <c r="DW62" s="314">
        <f t="shared" ref="DW62" si="467">DW60*DW61</f>
        <v>0</v>
      </c>
      <c r="DX62" s="314">
        <f t="shared" ref="DX62" si="468">DX60*DX61</f>
        <v>0</v>
      </c>
      <c r="DY62" s="314">
        <f t="shared" ref="DY62" si="469">DY60*DY61</f>
        <v>0</v>
      </c>
      <c r="DZ62" s="314">
        <f t="shared" ref="DZ62" si="470">DZ60*DZ61</f>
        <v>0</v>
      </c>
      <c r="EA62" s="314">
        <f t="shared" ref="EA62" si="471">EA60*EA61</f>
        <v>0</v>
      </c>
      <c r="EB62" s="314">
        <f t="shared" ref="EB62" si="472">EB60*EB61</f>
        <v>0</v>
      </c>
    </row>
    <row r="63" spans="2:132" outlineLevel="1" x14ac:dyDescent="0.25">
      <c r="C63" s="324" t="s">
        <v>417</v>
      </c>
      <c r="D63" s="34"/>
      <c r="E63" s="34"/>
      <c r="F63" s="34"/>
      <c r="G63" s="67" t="s">
        <v>215</v>
      </c>
      <c r="H63" s="34"/>
      <c r="I63" s="34"/>
      <c r="J63" s="126">
        <f>J$13</f>
        <v>1</v>
      </c>
      <c r="K63" s="126">
        <f t="shared" ref="K63:BV63" si="473">K$13</f>
        <v>1.0026792493128671</v>
      </c>
      <c r="L63" s="126">
        <f t="shared" si="473"/>
        <v>1.0056539350998608</v>
      </c>
      <c r="M63" s="126">
        <f t="shared" si="473"/>
        <v>1.0085410656939733</v>
      </c>
      <c r="N63" s="126">
        <f t="shared" si="473"/>
        <v>1.0114364849476103</v>
      </c>
      <c r="O63" s="126">
        <f t="shared" si="473"/>
        <v>1.0143402166566737</v>
      </c>
      <c r="P63" s="126">
        <f t="shared" si="473"/>
        <v>1.0172522846853813</v>
      </c>
      <c r="Q63" s="126">
        <f t="shared" si="473"/>
        <v>1.0201727129664624</v>
      </c>
      <c r="R63" s="126">
        <f t="shared" si="473"/>
        <v>1.0231015255013547</v>
      </c>
      <c r="S63" s="126">
        <f t="shared" si="473"/>
        <v>1.0260387463604019</v>
      </c>
      <c r="T63" s="126">
        <f t="shared" si="473"/>
        <v>1.028984399683051</v>
      </c>
      <c r="U63" s="126">
        <f t="shared" si="473"/>
        <v>1.0319385096780509</v>
      </c>
      <c r="V63" s="126">
        <f t="shared" si="473"/>
        <v>1.0349011006236515</v>
      </c>
      <c r="W63" s="126">
        <f t="shared" si="473"/>
        <v>1.0377730230388176</v>
      </c>
      <c r="X63" s="126">
        <f t="shared" si="473"/>
        <v>1.0408518228283561</v>
      </c>
      <c r="Y63" s="126">
        <f t="shared" si="473"/>
        <v>1.0438400029932626</v>
      </c>
      <c r="Z63" s="126">
        <f t="shared" si="473"/>
        <v>1.046836761920777</v>
      </c>
      <c r="AA63" s="126">
        <f t="shared" si="473"/>
        <v>1.0498421242396576</v>
      </c>
      <c r="AB63" s="126">
        <f t="shared" si="473"/>
        <v>1.05285611464937</v>
      </c>
      <c r="AC63" s="126">
        <f t="shared" si="473"/>
        <v>1.0558787579202888</v>
      </c>
      <c r="AD63" s="126">
        <f t="shared" si="473"/>
        <v>1.0589100788939025</v>
      </c>
      <c r="AE63" s="126">
        <f t="shared" si="473"/>
        <v>1.0619501024830165</v>
      </c>
      <c r="AF63" s="126">
        <f t="shared" si="473"/>
        <v>1.0649988536719583</v>
      </c>
      <c r="AG63" s="126">
        <f t="shared" si="473"/>
        <v>1.0680563575167832</v>
      </c>
      <c r="AH63" s="126">
        <f t="shared" si="473"/>
        <v>1.0711226391454798</v>
      </c>
      <c r="AI63" s="126">
        <f t="shared" si="473"/>
        <v>1.0739924437404067</v>
      </c>
      <c r="AJ63" s="126">
        <f t="shared" si="473"/>
        <v>1.0771786970311998</v>
      </c>
      <c r="AK63" s="126">
        <f t="shared" si="473"/>
        <v>1.0802711679727233</v>
      </c>
      <c r="AL63" s="126">
        <f t="shared" si="473"/>
        <v>1.0833725170851116</v>
      </c>
      <c r="AM63" s="126">
        <f t="shared" si="473"/>
        <v>1.0864827698566941</v>
      </c>
      <c r="AN63" s="126">
        <f t="shared" si="473"/>
        <v>1.0896019518489746</v>
      </c>
      <c r="AO63" s="126">
        <f t="shared" si="473"/>
        <v>1.0927300886968412</v>
      </c>
      <c r="AP63" s="126">
        <f t="shared" si="473"/>
        <v>1.0958672061087775</v>
      </c>
      <c r="AQ63" s="126">
        <f t="shared" si="473"/>
        <v>1.0990133298670732</v>
      </c>
      <c r="AR63" s="126">
        <f t="shared" si="473"/>
        <v>1.1021684858280367</v>
      </c>
      <c r="AS63" s="126">
        <f t="shared" si="473"/>
        <v>1.1053326999222071</v>
      </c>
      <c r="AT63" s="126">
        <f t="shared" si="473"/>
        <v>1.1085059981545673</v>
      </c>
      <c r="AU63" s="126">
        <f t="shared" si="473"/>
        <v>1.111475962088432</v>
      </c>
      <c r="AV63" s="126">
        <f t="shared" si="473"/>
        <v>1.1147734191259395</v>
      </c>
      <c r="AW63" s="126">
        <f t="shared" si="473"/>
        <v>1.1179738207069689</v>
      </c>
      <c r="AX63" s="126">
        <f t="shared" si="473"/>
        <v>1.1211834103167977</v>
      </c>
      <c r="AY63" s="126">
        <f t="shared" si="473"/>
        <v>1.1244022143333261</v>
      </c>
      <c r="AZ63" s="126">
        <f t="shared" si="473"/>
        <v>1.1276302592101826</v>
      </c>
      <c r="BA63" s="126">
        <f t="shared" si="473"/>
        <v>1.1308675714769412</v>
      </c>
      <c r="BB63" s="126">
        <f t="shared" si="473"/>
        <v>1.1341141777393395</v>
      </c>
      <c r="BC63" s="126">
        <f t="shared" si="473"/>
        <v>1.1373701046794982</v>
      </c>
      <c r="BD63" s="126">
        <f t="shared" si="473"/>
        <v>1.1406353790561385</v>
      </c>
      <c r="BE63" s="126">
        <f t="shared" si="473"/>
        <v>1.1439100277048042</v>
      </c>
      <c r="BF63" s="126">
        <f t="shared" si="473"/>
        <v>1.1471940775380809</v>
      </c>
      <c r="BG63" s="126">
        <f t="shared" si="473"/>
        <v>1.15026769648205</v>
      </c>
      <c r="BH63" s="126">
        <f t="shared" si="473"/>
        <v>1.1536802383994258</v>
      </c>
      <c r="BI63" s="126">
        <f t="shared" si="473"/>
        <v>1.1569923375180708</v>
      </c>
      <c r="BJ63" s="126">
        <f t="shared" si="473"/>
        <v>1.1603139453378331</v>
      </c>
      <c r="BK63" s="126">
        <f t="shared" si="473"/>
        <v>1.1636450891572303</v>
      </c>
      <c r="BL63" s="126">
        <f t="shared" si="473"/>
        <v>1.1669857963531516</v>
      </c>
      <c r="BM63" s="126">
        <f t="shared" si="473"/>
        <v>1.1703360943810825</v>
      </c>
      <c r="BN63" s="126">
        <f t="shared" si="473"/>
        <v>1.1736960107753303</v>
      </c>
      <c r="BO63" s="126">
        <f t="shared" si="473"/>
        <v>1.1770655731492505</v>
      </c>
      <c r="BP63" s="126">
        <f t="shared" si="473"/>
        <v>1.180444809195474</v>
      </c>
      <c r="BQ63" s="126">
        <f t="shared" si="473"/>
        <v>1.1838337466861339</v>
      </c>
      <c r="BR63" s="126">
        <f t="shared" si="473"/>
        <v>1.1872324134730949</v>
      </c>
      <c r="BS63" s="126">
        <f t="shared" si="473"/>
        <v>1.1905270658589224</v>
      </c>
      <c r="BT63" s="126">
        <f t="shared" si="473"/>
        <v>1.1940590467434065</v>
      </c>
      <c r="BU63" s="126">
        <f t="shared" si="473"/>
        <v>1.1974870693312041</v>
      </c>
      <c r="BV63" s="126">
        <f t="shared" si="473"/>
        <v>1.2009249334246579</v>
      </c>
      <c r="BW63" s="126">
        <f t="shared" ref="BW63:EB63" si="474">BW$13</f>
        <v>1.204372667277734</v>
      </c>
      <c r="BX63" s="126">
        <f t="shared" si="474"/>
        <v>1.2078302992255125</v>
      </c>
      <c r="BY63" s="126">
        <f t="shared" si="474"/>
        <v>1.2112978576844211</v>
      </c>
      <c r="BZ63" s="126">
        <f t="shared" si="474"/>
        <v>1.2147753711524676</v>
      </c>
      <c r="CA63" s="126">
        <f t="shared" si="474"/>
        <v>1.2182628682094752</v>
      </c>
      <c r="CB63" s="126">
        <f t="shared" si="474"/>
        <v>1.2217603775173165</v>
      </c>
      <c r="CC63" s="126">
        <f t="shared" si="474"/>
        <v>1.2252679278201495</v>
      </c>
      <c r="CD63" s="126">
        <f t="shared" si="474"/>
        <v>1.2287855479446541</v>
      </c>
      <c r="CE63" s="126">
        <f t="shared" si="474"/>
        <v>1.232077770779646</v>
      </c>
      <c r="CF63" s="126">
        <f t="shared" si="474"/>
        <v>1.23573302168438</v>
      </c>
      <c r="CG63" s="126">
        <f t="shared" si="474"/>
        <v>1.2392806860334544</v>
      </c>
      <c r="CH63" s="126">
        <f t="shared" si="474"/>
        <v>1.2428385353675644</v>
      </c>
      <c r="CI63" s="126">
        <f t="shared" si="474"/>
        <v>1.2464065989267703</v>
      </c>
      <c r="CJ63" s="126">
        <f t="shared" si="474"/>
        <v>1.2499849060350778</v>
      </c>
      <c r="CK63" s="126">
        <f t="shared" si="474"/>
        <v>1.2535734861006791</v>
      </c>
      <c r="CL63" s="126">
        <f t="shared" si="474"/>
        <v>1.257172368616194</v>
      </c>
      <c r="CM63" s="126">
        <f t="shared" si="474"/>
        <v>1.2607815831589126</v>
      </c>
      <c r="CN63" s="126">
        <f t="shared" si="474"/>
        <v>1.2644011593910389</v>
      </c>
      <c r="CO63" s="126">
        <f t="shared" si="474"/>
        <v>1.2680311270599336</v>
      </c>
      <c r="CP63" s="126">
        <f t="shared" si="474"/>
        <v>1.2716715159983594</v>
      </c>
      <c r="CQ63" s="126">
        <f t="shared" si="474"/>
        <v>1.2750786410337906</v>
      </c>
      <c r="CR63" s="126">
        <f t="shared" si="474"/>
        <v>1.2788614642181557</v>
      </c>
      <c r="CS63" s="126">
        <f t="shared" si="474"/>
        <v>1.2825329459576562</v>
      </c>
      <c r="CT63" s="126">
        <f t="shared" si="474"/>
        <v>1.2862149681493797</v>
      </c>
      <c r="CU63" s="126">
        <f t="shared" si="474"/>
        <v>1.289907561053897</v>
      </c>
      <c r="CV63" s="126">
        <f t="shared" si="474"/>
        <v>1.293610755018654</v>
      </c>
      <c r="CW63" s="126">
        <f t="shared" si="474"/>
        <v>1.2973245804782207</v>
      </c>
      <c r="CX63" s="126">
        <f t="shared" si="474"/>
        <v>1.3010490679545423</v>
      </c>
      <c r="CY63" s="126">
        <f t="shared" si="474"/>
        <v>1.304784248057189</v>
      </c>
      <c r="CZ63" s="126">
        <f t="shared" si="474"/>
        <v>1.3085301514836076</v>
      </c>
      <c r="DA63" s="126">
        <f t="shared" si="474"/>
        <v>1.3122868090193751</v>
      </c>
      <c r="DB63" s="126">
        <f t="shared" si="474"/>
        <v>1.3160542515384499</v>
      </c>
      <c r="DC63" s="126">
        <f t="shared" si="474"/>
        <v>1.3195802889875801</v>
      </c>
      <c r="DD63" s="126">
        <f t="shared" si="474"/>
        <v>1.323495136864544</v>
      </c>
      <c r="DE63" s="126">
        <f t="shared" si="474"/>
        <v>1.3272947573576725</v>
      </c>
      <c r="DF63" s="126">
        <f t="shared" si="474"/>
        <v>1.3311052861764079</v>
      </c>
      <c r="DG63" s="126">
        <f t="shared" si="474"/>
        <v>1.3349267546374479</v>
      </c>
      <c r="DH63" s="126">
        <f t="shared" si="474"/>
        <v>1.3387591941473977</v>
      </c>
      <c r="DI63" s="126">
        <f t="shared" si="474"/>
        <v>1.3426026362030277</v>
      </c>
      <c r="DJ63" s="126">
        <f t="shared" si="474"/>
        <v>1.3464571123915319</v>
      </c>
      <c r="DK63" s="126">
        <f t="shared" si="474"/>
        <v>1.3503226543907885</v>
      </c>
      <c r="DL63" s="126">
        <f t="shared" si="474"/>
        <v>1.3541992939696192</v>
      </c>
      <c r="DM63" s="126">
        <f t="shared" si="474"/>
        <v>1.358087062988051</v>
      </c>
      <c r="DN63" s="126">
        <f t="shared" si="474"/>
        <v>1.361985993397578</v>
      </c>
      <c r="DO63" s="126">
        <f t="shared" si="474"/>
        <v>1.3657655991021458</v>
      </c>
      <c r="DP63" s="126">
        <f t="shared" si="474"/>
        <v>1.3698174666548035</v>
      </c>
      <c r="DQ63" s="126">
        <f t="shared" si="474"/>
        <v>1.3737500738651915</v>
      </c>
      <c r="DR63" s="126">
        <f t="shared" si="474"/>
        <v>1.3776939711925826</v>
      </c>
      <c r="DS63" s="126">
        <f t="shared" si="474"/>
        <v>1.381649191049759</v>
      </c>
      <c r="DT63" s="126">
        <f t="shared" si="474"/>
        <v>1.385615765942557</v>
      </c>
      <c r="DU63" s="126">
        <f t="shared" si="474"/>
        <v>1.3895937284701338</v>
      </c>
      <c r="DV63" s="126">
        <f t="shared" si="474"/>
        <v>1.3935831113252357</v>
      </c>
      <c r="DW63" s="126">
        <f t="shared" si="474"/>
        <v>1.3975839472944662</v>
      </c>
      <c r="DX63" s="126">
        <f t="shared" si="474"/>
        <v>1.401596269258556</v>
      </c>
      <c r="DY63" s="126">
        <f t="shared" si="474"/>
        <v>1.4056201101926329</v>
      </c>
      <c r="DZ63" s="126">
        <f t="shared" si="474"/>
        <v>1.4096555031664932</v>
      </c>
      <c r="EA63" s="126">
        <f t="shared" si="474"/>
        <v>1.4134323217047313</v>
      </c>
      <c r="EB63" s="126">
        <f t="shared" si="474"/>
        <v>1.4176256038945581</v>
      </c>
    </row>
    <row r="64" spans="2:132" outlineLevel="1" x14ac:dyDescent="0.25">
      <c r="C64" s="321" t="s">
        <v>528</v>
      </c>
      <c r="D64" s="38"/>
      <c r="E64" s="38"/>
      <c r="F64" s="38"/>
      <c r="G64" s="52" t="s">
        <v>220</v>
      </c>
      <c r="H64" s="46">
        <f t="shared" ref="H64" si="475">SUM(J64:EB64)</f>
        <v>3628651.9430499058</v>
      </c>
      <c r="I64" s="38"/>
      <c r="J64" s="82">
        <f>J62*J63</f>
        <v>0</v>
      </c>
      <c r="K64" s="82">
        <f t="shared" ref="K64" si="476">K62*K63</f>
        <v>0</v>
      </c>
      <c r="L64" s="82">
        <f t="shared" ref="L64" si="477">L62*L63</f>
        <v>0</v>
      </c>
      <c r="M64" s="82">
        <f t="shared" ref="M64" si="478">M62*M63</f>
        <v>0</v>
      </c>
      <c r="N64" s="82">
        <f t="shared" ref="N64" si="479">N62*N63</f>
        <v>0</v>
      </c>
      <c r="O64" s="82">
        <f t="shared" ref="O64" si="480">O62*O63</f>
        <v>0</v>
      </c>
      <c r="P64" s="82">
        <f t="shared" ref="P64" si="481">P62*P63</f>
        <v>0</v>
      </c>
      <c r="Q64" s="82">
        <f t="shared" ref="Q64" si="482">Q62*Q63</f>
        <v>0</v>
      </c>
      <c r="R64" s="82">
        <f t="shared" ref="R64" si="483">R62*R63</f>
        <v>0</v>
      </c>
      <c r="S64" s="82">
        <f t="shared" ref="S64" si="484">S62*S63</f>
        <v>0</v>
      </c>
      <c r="T64" s="82">
        <f t="shared" ref="T64" si="485">T62*T63</f>
        <v>0</v>
      </c>
      <c r="U64" s="82">
        <f t="shared" ref="U64" si="486">U62*U63</f>
        <v>0</v>
      </c>
      <c r="V64" s="82">
        <f t="shared" ref="V64" si="487">V62*V63</f>
        <v>0</v>
      </c>
      <c r="W64" s="82">
        <f t="shared" ref="W64" si="488">W62*W63</f>
        <v>0</v>
      </c>
      <c r="X64" s="82">
        <f t="shared" ref="X64" si="489">X62*X63</f>
        <v>0</v>
      </c>
      <c r="Y64" s="82">
        <f t="shared" ref="Y64" si="490">Y62*Y63</f>
        <v>0</v>
      </c>
      <c r="Z64" s="82">
        <f t="shared" ref="Z64" si="491">Z62*Z63</f>
        <v>0</v>
      </c>
      <c r="AA64" s="82">
        <f t="shared" ref="AA64" si="492">AA62*AA63</f>
        <v>0</v>
      </c>
      <c r="AB64" s="82">
        <f t="shared" ref="AB64" si="493">AB62*AB63</f>
        <v>0</v>
      </c>
      <c r="AC64" s="82">
        <f t="shared" ref="AC64" si="494">AC62*AC63</f>
        <v>0</v>
      </c>
      <c r="AD64" s="82">
        <f t="shared" ref="AD64" si="495">AD62*AD63</f>
        <v>0</v>
      </c>
      <c r="AE64" s="82">
        <f t="shared" ref="AE64" si="496">AE62*AE63</f>
        <v>0</v>
      </c>
      <c r="AF64" s="82">
        <f t="shared" ref="AF64" si="497">AF62*AF63</f>
        <v>0</v>
      </c>
      <c r="AG64" s="82">
        <f t="shared" ref="AG64" si="498">AG62*AG63</f>
        <v>0</v>
      </c>
      <c r="AH64" s="82">
        <f t="shared" ref="AH64" si="499">AH62*AH63</f>
        <v>188653.44296593184</v>
      </c>
      <c r="AI64" s="82">
        <f t="shared" ref="AI64" si="500">AI62*AI63</f>
        <v>189158.89257336833</v>
      </c>
      <c r="AJ64" s="82">
        <f t="shared" ref="AJ64" si="501">AJ62*AJ63</f>
        <v>189720.07728882649</v>
      </c>
      <c r="AK64" s="82">
        <f t="shared" ref="AK64" si="502">AK62*AK63</f>
        <v>190264.74441569811</v>
      </c>
      <c r="AL64" s="82">
        <f t="shared" ref="AL64" si="503">AL62*AL63</f>
        <v>190810.97522672659</v>
      </c>
      <c r="AM64" s="82">
        <f t="shared" ref="AM64" si="504">AM62*AM63</f>
        <v>191358.77421109076</v>
      </c>
      <c r="AN64" s="82">
        <f t="shared" ref="AN64" si="505">AN62*AN63</f>
        <v>191908.14587085746</v>
      </c>
      <c r="AO64" s="82">
        <f t="shared" ref="AO64" si="506">AO62*AO63</f>
        <v>192459.09472101848</v>
      </c>
      <c r="AP64" s="82">
        <f t="shared" ref="AP64" si="507">AP62*AP63</f>
        <v>193011.6252895277</v>
      </c>
      <c r="AQ64" s="82">
        <f t="shared" ref="AQ64" si="508">AQ62*AQ63</f>
        <v>193565.74211733829</v>
      </c>
      <c r="AR64" s="82">
        <f t="shared" ref="AR64" si="509">AR62*AR63</f>
        <v>194121.44975844008</v>
      </c>
      <c r="AS64" s="82">
        <f t="shared" ref="AS64" si="510">AS62*AS63</f>
        <v>194678.75277989689</v>
      </c>
      <c r="AT64" s="82">
        <f t="shared" ref="AT64" si="511">AT62*AT63</f>
        <v>195237.65576188415</v>
      </c>
      <c r="AU64" s="82">
        <f t="shared" ref="AU64" si="512">AU62*AU63</f>
        <v>195760.74611692995</v>
      </c>
      <c r="AV64" s="82">
        <f t="shared" ref="AV64" si="513">AV62*AV63</f>
        <v>196341.51679661078</v>
      </c>
      <c r="AW64" s="82">
        <f t="shared" ref="AW64" si="514">AW62*AW63</f>
        <v>196905.19340568373</v>
      </c>
      <c r="AX64" s="82">
        <f t="shared" ref="AX64" si="515">AX62*AX63</f>
        <v>197470.48827321164</v>
      </c>
      <c r="AY64" s="82">
        <f t="shared" ref="AY64" si="516">AY62*AY63</f>
        <v>198037.40604505062</v>
      </c>
      <c r="AZ64" s="82">
        <f t="shared" ref="AZ64" si="517">AZ62*AZ63</f>
        <v>149187.2194318134</v>
      </c>
      <c r="BA64" s="82">
        <f t="shared" ref="BA64" si="518">BA62*BA63</f>
        <v>0</v>
      </c>
      <c r="BB64" s="82">
        <f t="shared" ref="BB64" si="519">BB62*BB63</f>
        <v>0</v>
      </c>
      <c r="BC64" s="82">
        <f t="shared" ref="BC64" si="520">BC62*BC63</f>
        <v>0</v>
      </c>
      <c r="BD64" s="82">
        <f t="shared" ref="BD64" si="521">BD62*BD63</f>
        <v>0</v>
      </c>
      <c r="BE64" s="82">
        <f t="shared" ref="BE64" si="522">BE62*BE63</f>
        <v>0</v>
      </c>
      <c r="BF64" s="82">
        <f t="shared" ref="BF64" si="523">BF62*BF63</f>
        <v>0</v>
      </c>
      <c r="BG64" s="82">
        <f t="shared" ref="BG64" si="524">BG62*BG63</f>
        <v>0</v>
      </c>
      <c r="BH64" s="82">
        <f t="shared" ref="BH64" si="525">BH62*BH63</f>
        <v>0</v>
      </c>
      <c r="BI64" s="82">
        <f t="shared" ref="BI64" si="526">BI62*BI63</f>
        <v>0</v>
      </c>
      <c r="BJ64" s="82">
        <f t="shared" ref="BJ64" si="527">BJ62*BJ63</f>
        <v>0</v>
      </c>
      <c r="BK64" s="82">
        <f t="shared" ref="BK64" si="528">BK62*BK63</f>
        <v>0</v>
      </c>
      <c r="BL64" s="82">
        <f t="shared" ref="BL64" si="529">BL62*BL63</f>
        <v>0</v>
      </c>
      <c r="BM64" s="82">
        <f t="shared" ref="BM64" si="530">BM62*BM63</f>
        <v>0</v>
      </c>
      <c r="BN64" s="82">
        <f t="shared" ref="BN64" si="531">BN62*BN63</f>
        <v>0</v>
      </c>
      <c r="BO64" s="82">
        <f t="shared" ref="BO64" si="532">BO62*BO63</f>
        <v>0</v>
      </c>
      <c r="BP64" s="82">
        <f t="shared" ref="BP64" si="533">BP62*BP63</f>
        <v>0</v>
      </c>
      <c r="BQ64" s="82">
        <f t="shared" ref="BQ64" si="534">BQ62*BQ63</f>
        <v>0</v>
      </c>
      <c r="BR64" s="82">
        <f t="shared" ref="BR64" si="535">BR62*BR63</f>
        <v>0</v>
      </c>
      <c r="BS64" s="82">
        <f t="shared" ref="BS64" si="536">BS62*BS63</f>
        <v>0</v>
      </c>
      <c r="BT64" s="82">
        <f t="shared" ref="BT64" si="537">BT62*BT63</f>
        <v>0</v>
      </c>
      <c r="BU64" s="82">
        <f t="shared" ref="BU64" si="538">BU62*BU63</f>
        <v>0</v>
      </c>
      <c r="BV64" s="82">
        <f t="shared" ref="BV64" si="539">BV62*BV63</f>
        <v>0</v>
      </c>
      <c r="BW64" s="82">
        <f t="shared" ref="BW64" si="540">BW62*BW63</f>
        <v>0</v>
      </c>
      <c r="BX64" s="82">
        <f t="shared" ref="BX64" si="541">BX62*BX63</f>
        <v>0</v>
      </c>
      <c r="BY64" s="82">
        <f t="shared" ref="BY64" si="542">BY62*BY63</f>
        <v>0</v>
      </c>
      <c r="BZ64" s="82">
        <f t="shared" ref="BZ64" si="543">BZ62*BZ63</f>
        <v>0</v>
      </c>
      <c r="CA64" s="82">
        <f t="shared" ref="CA64" si="544">CA62*CA63</f>
        <v>0</v>
      </c>
      <c r="CB64" s="82">
        <f t="shared" ref="CB64" si="545">CB62*CB63</f>
        <v>0</v>
      </c>
      <c r="CC64" s="82">
        <f t="shared" ref="CC64" si="546">CC62*CC63</f>
        <v>0</v>
      </c>
      <c r="CD64" s="82">
        <f t="shared" ref="CD64" si="547">CD62*CD63</f>
        <v>0</v>
      </c>
      <c r="CE64" s="82">
        <f t="shared" ref="CE64" si="548">CE62*CE63</f>
        <v>0</v>
      </c>
      <c r="CF64" s="82">
        <f t="shared" ref="CF64" si="549">CF62*CF63</f>
        <v>0</v>
      </c>
      <c r="CG64" s="82">
        <f t="shared" ref="CG64" si="550">CG62*CG63</f>
        <v>0</v>
      </c>
      <c r="CH64" s="82">
        <f t="shared" ref="CH64" si="551">CH62*CH63</f>
        <v>0</v>
      </c>
      <c r="CI64" s="82">
        <f t="shared" ref="CI64" si="552">CI62*CI63</f>
        <v>0</v>
      </c>
      <c r="CJ64" s="82">
        <f t="shared" ref="CJ64" si="553">CJ62*CJ63</f>
        <v>0</v>
      </c>
      <c r="CK64" s="82">
        <f t="shared" ref="CK64" si="554">CK62*CK63</f>
        <v>0</v>
      </c>
      <c r="CL64" s="82">
        <f t="shared" ref="CL64" si="555">CL62*CL63</f>
        <v>0</v>
      </c>
      <c r="CM64" s="82">
        <f t="shared" ref="CM64" si="556">CM62*CM63</f>
        <v>0</v>
      </c>
      <c r="CN64" s="82">
        <f t="shared" ref="CN64" si="557">CN62*CN63</f>
        <v>0</v>
      </c>
      <c r="CO64" s="82">
        <f t="shared" ref="CO64" si="558">CO62*CO63</f>
        <v>0</v>
      </c>
      <c r="CP64" s="82">
        <f t="shared" ref="CP64" si="559">CP62*CP63</f>
        <v>0</v>
      </c>
      <c r="CQ64" s="82">
        <f t="shared" ref="CQ64" si="560">CQ62*CQ63</f>
        <v>0</v>
      </c>
      <c r="CR64" s="82">
        <f t="shared" ref="CR64" si="561">CR62*CR63</f>
        <v>0</v>
      </c>
      <c r="CS64" s="82">
        <f t="shared" ref="CS64" si="562">CS62*CS63</f>
        <v>0</v>
      </c>
      <c r="CT64" s="82">
        <f t="shared" ref="CT64" si="563">CT62*CT63</f>
        <v>0</v>
      </c>
      <c r="CU64" s="82">
        <f t="shared" ref="CU64" si="564">CU62*CU63</f>
        <v>0</v>
      </c>
      <c r="CV64" s="82">
        <f t="shared" ref="CV64" si="565">CV62*CV63</f>
        <v>0</v>
      </c>
      <c r="CW64" s="82">
        <f t="shared" ref="CW64" si="566">CW62*CW63</f>
        <v>0</v>
      </c>
      <c r="CX64" s="82">
        <f t="shared" ref="CX64" si="567">CX62*CX63</f>
        <v>0</v>
      </c>
      <c r="CY64" s="82">
        <f t="shared" ref="CY64" si="568">CY62*CY63</f>
        <v>0</v>
      </c>
      <c r="CZ64" s="82">
        <f t="shared" ref="CZ64" si="569">CZ62*CZ63</f>
        <v>0</v>
      </c>
      <c r="DA64" s="82">
        <f t="shared" ref="DA64" si="570">DA62*DA63</f>
        <v>0</v>
      </c>
      <c r="DB64" s="82">
        <f t="shared" ref="DB64" si="571">DB62*DB63</f>
        <v>0</v>
      </c>
      <c r="DC64" s="82">
        <f t="shared" ref="DC64" si="572">DC62*DC63</f>
        <v>0</v>
      </c>
      <c r="DD64" s="82">
        <f t="shared" ref="DD64" si="573">DD62*DD63</f>
        <v>0</v>
      </c>
      <c r="DE64" s="82">
        <f t="shared" ref="DE64" si="574">DE62*DE63</f>
        <v>0</v>
      </c>
      <c r="DF64" s="82">
        <f t="shared" ref="DF64" si="575">DF62*DF63</f>
        <v>0</v>
      </c>
      <c r="DG64" s="82">
        <f t="shared" ref="DG64" si="576">DG62*DG63</f>
        <v>0</v>
      </c>
      <c r="DH64" s="82">
        <f t="shared" ref="DH64" si="577">DH62*DH63</f>
        <v>0</v>
      </c>
      <c r="DI64" s="82">
        <f t="shared" ref="DI64" si="578">DI62*DI63</f>
        <v>0</v>
      </c>
      <c r="DJ64" s="82">
        <f t="shared" ref="DJ64" si="579">DJ62*DJ63</f>
        <v>0</v>
      </c>
      <c r="DK64" s="82">
        <f t="shared" ref="DK64" si="580">DK62*DK63</f>
        <v>0</v>
      </c>
      <c r="DL64" s="82">
        <f t="shared" ref="DL64" si="581">DL62*DL63</f>
        <v>0</v>
      </c>
      <c r="DM64" s="82">
        <f t="shared" ref="DM64" si="582">DM62*DM63</f>
        <v>0</v>
      </c>
      <c r="DN64" s="82">
        <f t="shared" ref="DN64" si="583">DN62*DN63</f>
        <v>0</v>
      </c>
      <c r="DO64" s="82">
        <f t="shared" ref="DO64" si="584">DO62*DO63</f>
        <v>0</v>
      </c>
      <c r="DP64" s="82">
        <f t="shared" ref="DP64" si="585">DP62*DP63</f>
        <v>0</v>
      </c>
      <c r="DQ64" s="82">
        <f t="shared" ref="DQ64" si="586">DQ62*DQ63</f>
        <v>0</v>
      </c>
      <c r="DR64" s="82">
        <f t="shared" ref="DR64" si="587">DR62*DR63</f>
        <v>0</v>
      </c>
      <c r="DS64" s="82">
        <f t="shared" ref="DS64" si="588">DS62*DS63</f>
        <v>0</v>
      </c>
      <c r="DT64" s="82">
        <f t="shared" ref="DT64" si="589">DT62*DT63</f>
        <v>0</v>
      </c>
      <c r="DU64" s="82">
        <f t="shared" ref="DU64" si="590">DU62*DU63</f>
        <v>0</v>
      </c>
      <c r="DV64" s="82">
        <f t="shared" ref="DV64" si="591">DV62*DV63</f>
        <v>0</v>
      </c>
      <c r="DW64" s="82">
        <f t="shared" ref="DW64" si="592">DW62*DW63</f>
        <v>0</v>
      </c>
      <c r="DX64" s="82">
        <f t="shared" ref="DX64" si="593">DX62*DX63</f>
        <v>0</v>
      </c>
      <c r="DY64" s="82">
        <f t="shared" ref="DY64" si="594">DY62*DY63</f>
        <v>0</v>
      </c>
      <c r="DZ64" s="82">
        <f t="shared" ref="DZ64" si="595">DZ62*DZ63</f>
        <v>0</v>
      </c>
      <c r="EA64" s="82">
        <f t="shared" ref="EA64" si="596">EA62*EA63</f>
        <v>0</v>
      </c>
      <c r="EB64" s="82">
        <f t="shared" ref="EB64" si="597">EB62*EB63</f>
        <v>0</v>
      </c>
    </row>
    <row r="65" spans="2:132" ht="14" outlineLevel="1" x14ac:dyDescent="0.3">
      <c r="B65" s="73"/>
      <c r="C65" s="27"/>
      <c r="H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row>
    <row r="66" spans="2:132" ht="13" outlineLevel="1" x14ac:dyDescent="0.3">
      <c r="C66" s="340" t="s">
        <v>504</v>
      </c>
      <c r="G66" s="52"/>
      <c r="H66" s="29"/>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row>
    <row r="67" spans="2:132" outlineLevel="1" x14ac:dyDescent="0.25">
      <c r="C67" s="317" t="s">
        <v>485</v>
      </c>
      <c r="D67" s="125">
        <f>Assumptions!J16</f>
        <v>0.64</v>
      </c>
      <c r="E67" s="79">
        <f>Assumptions!J13</f>
        <v>45658</v>
      </c>
      <c r="G67" s="52" t="s">
        <v>215</v>
      </c>
      <c r="H67" s="50">
        <f t="shared" ref="H67" si="598">SUM(J67:EB67)</f>
        <v>0.99999999999999989</v>
      </c>
      <c r="J67" s="129"/>
      <c r="K67" s="155">
        <f>ROUND(($D$67/MiY*(SUM($J$67:J67)&lt;=1)+IF(SUM($J$67:J67)+($D$67/MiY)&gt;1,1-(SUM($J$67:J67)+($D$67/MiY)),0)),5)*(K$7&gt;=$E$67)</f>
        <v>0</v>
      </c>
      <c r="L67" s="155">
        <f>ROUND(($D$67/MiY*(SUM($J$67:K67)&lt;=1)+IF(SUM($J$67:K67)+($D$67/MiY)&gt;1,1-(SUM($J$67:K67)+($D$67/MiY)),0)),5)*(L$7&gt;=$E$67)</f>
        <v>0</v>
      </c>
      <c r="M67" s="155">
        <f>ROUND(($D$67/MiY*(SUM($J$67:L67)&lt;=1)+IF(SUM($J$67:L67)+($D$67/MiY)&gt;1,1-(SUM($J$67:L67)+($D$67/MiY)),0)),5)*(M$7&gt;=$E$67)</f>
        <v>0</v>
      </c>
      <c r="N67" s="155">
        <f>ROUND(($D$67/MiY*(SUM($J$67:M67)&lt;=1)+IF(SUM($J$67:M67)+($D$67/MiY)&gt;1,1-(SUM($J$67:M67)+($D$67/MiY)),0)),5)*(N$7&gt;=$E$67)</f>
        <v>0</v>
      </c>
      <c r="O67" s="155">
        <f>ROUND(($D$67/MiY*(SUM($J$67:N67)&lt;=1)+IF(SUM($J$67:N67)+($D$67/MiY)&gt;1,1-(SUM($J$67:N67)+($D$67/MiY)),0)),5)*(O$7&gt;=$E$67)</f>
        <v>0</v>
      </c>
      <c r="P67" s="155">
        <f>ROUND(($D$67/MiY*(SUM($J$67:O67)&lt;=1)+IF(SUM($J$67:O67)+($D$67/MiY)&gt;1,1-(SUM($J$67:O67)+($D$67/MiY)),0)),5)*(P$7&gt;=$E$67)</f>
        <v>0</v>
      </c>
      <c r="Q67" s="155">
        <f>ROUND(($D$67/MiY*(SUM($J$67:P67)&lt;=1)+IF(SUM($J$67:P67)+($D$67/MiY)&gt;1,1-(SUM($J$67:P67)+($D$67/MiY)),0)),5)*(Q$7&gt;=$E$67)</f>
        <v>0</v>
      </c>
      <c r="R67" s="155">
        <f>ROUND(($D$67/MiY*(SUM($J$67:Q67)&lt;=1)+IF(SUM($J$67:Q67)+($D$67/MiY)&gt;1,1-(SUM($J$67:Q67)+($D$67/MiY)),0)),5)*(R$7&gt;=$E$67)</f>
        <v>0</v>
      </c>
      <c r="S67" s="155">
        <f>ROUND(($D$67/MiY*(SUM($J$67:R67)&lt;=1)+IF(SUM($J$67:R67)+($D$67/MiY)&gt;1,1-(SUM($J$67:R67)+($D$67/MiY)),0)),5)*(S$7&gt;=$E$67)</f>
        <v>0</v>
      </c>
      <c r="T67" s="155">
        <f>ROUND(($D$67/MiY*(SUM($J$67:S67)&lt;=1)+IF(SUM($J$67:S67)+($D$67/MiY)&gt;1,1-(SUM($J$67:S67)+($D$67/MiY)),0)),5)*(T$7&gt;=$E$67)</f>
        <v>0</v>
      </c>
      <c r="U67" s="155">
        <f>ROUND(($D$67/MiY*(SUM($J$67:T67)&lt;=1)+IF(SUM($J$67:T67)+($D$67/MiY)&gt;1,1-(SUM($J$67:T67)+($D$67/MiY)),0)),5)*(U$7&gt;=$E$67)</f>
        <v>0</v>
      </c>
      <c r="V67" s="155">
        <f>ROUND(($D$67/MiY*(SUM($J$67:U67)&lt;=1)+IF(SUM($J$67:U67)+($D$67/MiY)&gt;1,1-(SUM($J$67:U67)+($D$67/MiY)),0)),5)*(V$7&gt;=$E$67)</f>
        <v>0</v>
      </c>
      <c r="W67" s="155">
        <f>ROUND(($D$67/MiY*(SUM($J$67:V67)&lt;=1)+IF(SUM($J$67:V67)+($D$67/MiY)&gt;1,1-(SUM($J$67:V67)+($D$67/MiY)),0)),5)*(W$7&gt;=$E$67)</f>
        <v>0</v>
      </c>
      <c r="X67" s="155">
        <f>ROUND(($D$67/MiY*(SUM($J$67:W67)&lt;=1)+IF(SUM($J$67:W67)+($D$67/MiY)&gt;1,1-(SUM($J$67:W67)+($D$67/MiY)),0)),5)*(X$7&gt;=$E$67)</f>
        <v>0</v>
      </c>
      <c r="Y67" s="155">
        <f>ROUND(($D$67/MiY*(SUM($J$67:X67)&lt;=1)+IF(SUM($J$67:X67)+($D$67/MiY)&gt;1,1-(SUM($J$67:X67)+($D$67/MiY)),0)),5)*(Y$7&gt;=$E$67)</f>
        <v>0</v>
      </c>
      <c r="Z67" s="155">
        <f>ROUND(($D$67/MiY*(SUM($J$67:Y67)&lt;=1)+IF(SUM($J$67:Y67)+($D$67/MiY)&gt;1,1-(SUM($J$67:Y67)+($D$67/MiY)),0)),5)*(Z$7&gt;=$E$67)</f>
        <v>0</v>
      </c>
      <c r="AA67" s="155">
        <f>ROUND(($D$67/MiY*(SUM($J$67:Z67)&lt;=1)+IF(SUM($J$67:Z67)+($D$67/MiY)&gt;1,1-(SUM($J$67:Z67)+($D$67/MiY)),0)),5)*(AA$7&gt;=$E$67)</f>
        <v>0</v>
      </c>
      <c r="AB67" s="155">
        <f>ROUND(($D$67/MiY*(SUM($J$67:AA67)&lt;=1)+IF(SUM($J$67:AA67)+($D$67/MiY)&gt;1,1-(SUM($J$67:AA67)+($D$67/MiY)),0)),5)*(AB$7&gt;=$E$67)</f>
        <v>0</v>
      </c>
      <c r="AC67" s="155">
        <f>ROUND(($D$67/MiY*(SUM($J$67:AB67)&lt;=1)+IF(SUM($J$67:AB67)+($D$67/MiY)&gt;1,1-(SUM($J$67:AB67)+($D$67/MiY)),0)),5)*(AC$7&gt;=$E$67)</f>
        <v>0</v>
      </c>
      <c r="AD67" s="155">
        <f>ROUND(($D$67/MiY*(SUM($J$67:AC67)&lt;=1)+IF(SUM($J$67:AC67)+($D$67/MiY)&gt;1,1-(SUM($J$67:AC67)+($D$67/MiY)),0)),5)*(AD$7&gt;=$E$67)</f>
        <v>0</v>
      </c>
      <c r="AE67" s="155">
        <f>ROUND(($D$67/MiY*(SUM($J$67:AD67)&lt;=1)+IF(SUM($J$67:AD67)+($D$67/MiY)&gt;1,1-(SUM($J$67:AD67)+($D$67/MiY)),0)),5)*(AE$7&gt;=$E$67)</f>
        <v>0</v>
      </c>
      <c r="AF67" s="155">
        <f>ROUND(($D$67/MiY*(SUM($J$67:AE67)&lt;=1)+IF(SUM($J$67:AE67)+($D$67/MiY)&gt;1,1-(SUM($J$67:AE67)+($D$67/MiY)),0)),5)*(AF$7&gt;=$E$67)</f>
        <v>0</v>
      </c>
      <c r="AG67" s="155">
        <f>ROUND(($D$67/MiY*(SUM($J$67:AF67)&lt;=1)+IF(SUM($J$67:AF67)+($D$67/MiY)&gt;1,1-(SUM($J$67:AF67)+($D$67/MiY)),0)),5)*(AG$7&gt;=$E$67)</f>
        <v>0</v>
      </c>
      <c r="AH67" s="155">
        <f>ROUND(($D$67/MiY*(SUM($J$67:AG67)&lt;=1)+IF(SUM($J$67:AG67)+($D$67/MiY)&gt;1,1-(SUM($J$67:AG67)+($D$67/MiY)),0)),5)*(AH$7&gt;=$E$67)</f>
        <v>5.3330000000000002E-2</v>
      </c>
      <c r="AI67" s="155">
        <f>ROUND(($D$67/MiY*(SUM($J$67:AH67)&lt;=1)+IF(SUM($J$67:AH67)+($D$67/MiY)&gt;1,1-(SUM($J$67:AH67)+($D$67/MiY)),0)),5)*(AI$7&gt;=$E$67)</f>
        <v>5.3330000000000002E-2</v>
      </c>
      <c r="AJ67" s="155">
        <f>ROUND(($D$67/MiY*(SUM($J$67:AI67)&lt;=1)+IF(SUM($J$67:AI67)+($D$67/MiY)&gt;1,1-(SUM($J$67:AI67)+($D$67/MiY)),0)),5)*(AJ$7&gt;=$E$67)</f>
        <v>5.3330000000000002E-2</v>
      </c>
      <c r="AK67" s="155">
        <f>ROUND(($D$67/MiY*(SUM($J$67:AJ67)&lt;=1)+IF(SUM($J$67:AJ67)+($D$67/MiY)&gt;1,1-(SUM($J$67:AJ67)+($D$67/MiY)),0)),5)*(AK$7&gt;=$E$67)</f>
        <v>5.3330000000000002E-2</v>
      </c>
      <c r="AL67" s="155">
        <f>ROUND(($D$67/MiY*(SUM($J$67:AK67)&lt;=1)+IF(SUM($J$67:AK67)+($D$67/MiY)&gt;1,1-(SUM($J$67:AK67)+($D$67/MiY)),0)),5)*(AL$7&gt;=$E$67)</f>
        <v>5.3330000000000002E-2</v>
      </c>
      <c r="AM67" s="155">
        <f>ROUND(($D$67/MiY*(SUM($J$67:AL67)&lt;=1)+IF(SUM($J$67:AL67)+($D$67/MiY)&gt;1,1-(SUM($J$67:AL67)+($D$67/MiY)),0)),5)*(AM$7&gt;=$E$67)</f>
        <v>5.3330000000000002E-2</v>
      </c>
      <c r="AN67" s="155">
        <f>ROUND(($D$67/MiY*(SUM($J$67:AM67)&lt;=1)+IF(SUM($J$67:AM67)+($D$67/MiY)&gt;1,1-(SUM($J$67:AM67)+($D$67/MiY)),0)),5)*(AN$7&gt;=$E$67)</f>
        <v>5.3330000000000002E-2</v>
      </c>
      <c r="AO67" s="155">
        <f>ROUND(($D$67/MiY*(SUM($J$67:AN67)&lt;=1)+IF(SUM($J$67:AN67)+($D$67/MiY)&gt;1,1-(SUM($J$67:AN67)+($D$67/MiY)),0)),5)*(AO$7&gt;=$E$67)</f>
        <v>5.3330000000000002E-2</v>
      </c>
      <c r="AP67" s="155">
        <f>ROUND(($D$67/MiY*(SUM($J$67:AO67)&lt;=1)+IF(SUM($J$67:AO67)+($D$67/MiY)&gt;1,1-(SUM($J$67:AO67)+($D$67/MiY)),0)),5)*(AP$7&gt;=$E$67)</f>
        <v>5.3330000000000002E-2</v>
      </c>
      <c r="AQ67" s="155">
        <f>ROUND(($D$67/MiY*(SUM($J$67:AP67)&lt;=1)+IF(SUM($J$67:AP67)+($D$67/MiY)&gt;1,1-(SUM($J$67:AP67)+($D$67/MiY)),0)),5)*(AQ$7&gt;=$E$67)</f>
        <v>5.3330000000000002E-2</v>
      </c>
      <c r="AR67" s="155">
        <f>ROUND(($D$67/MiY*(SUM($J$67:AQ67)&lt;=1)+IF(SUM($J$67:AQ67)+($D$67/MiY)&gt;1,1-(SUM($J$67:AQ67)+($D$67/MiY)),0)),5)*(AR$7&gt;=$E$67)</f>
        <v>5.3330000000000002E-2</v>
      </c>
      <c r="AS67" s="155">
        <f>ROUND(($D$67/MiY*(SUM($J$67:AR67)&lt;=1)+IF(SUM($J$67:AR67)+($D$67/MiY)&gt;1,1-(SUM($J$67:AR67)+($D$67/MiY)),0)),5)*(AS$7&gt;=$E$67)</f>
        <v>5.3330000000000002E-2</v>
      </c>
      <c r="AT67" s="155">
        <f>ROUND(($D$67/MiY*(SUM($J$67:AS67)&lt;=1)+IF(SUM($J$67:AS67)+($D$67/MiY)&gt;1,1-(SUM($J$67:AS67)+($D$67/MiY)),0)),5)*(AT$7&gt;=$E$67)</f>
        <v>5.3330000000000002E-2</v>
      </c>
      <c r="AU67" s="155">
        <f>ROUND(($D$67/MiY*(SUM($J$67:AT67)&lt;=1)+IF(SUM($J$67:AT67)+($D$67/MiY)&gt;1,1-(SUM($J$67:AT67)+($D$67/MiY)),0)),5)*(AU$7&gt;=$E$67)</f>
        <v>5.3330000000000002E-2</v>
      </c>
      <c r="AV67" s="155">
        <f>ROUND(($D$67/MiY*(SUM($J$67:AU67)&lt;=1)+IF(SUM($J$67:AU67)+($D$67/MiY)&gt;1,1-(SUM($J$67:AU67)+($D$67/MiY)),0)),5)*(AV$7&gt;=$E$67)</f>
        <v>5.3330000000000002E-2</v>
      </c>
      <c r="AW67" s="155">
        <f>ROUND(($D$67/MiY*(SUM($J$67:AV67)&lt;=1)+IF(SUM($J$67:AV67)+($D$67/MiY)&gt;1,1-(SUM($J$67:AV67)+($D$67/MiY)),0)),5)*(AW$7&gt;=$E$67)</f>
        <v>5.3330000000000002E-2</v>
      </c>
      <c r="AX67" s="155">
        <f>ROUND(($D$67/MiY*(SUM($J$67:AW67)&lt;=1)+IF(SUM($J$67:AW67)+($D$67/MiY)&gt;1,1-(SUM($J$67:AW67)+($D$67/MiY)),0)),5)*(AX$7&gt;=$E$67)</f>
        <v>5.3330000000000002E-2</v>
      </c>
      <c r="AY67" s="155">
        <f>ROUND(($D$67/MiY*(SUM($J$67:AX67)&lt;=1)+IF(SUM($J$67:AX67)+($D$67/MiY)&gt;1,1-(SUM($J$67:AX67)+($D$67/MiY)),0)),5)*(AY$7&gt;=$E$67)</f>
        <v>5.3330000000000002E-2</v>
      </c>
      <c r="AZ67" s="155">
        <f>ROUND(($D$67/MiY*(SUM($J$67:AY67)&lt;=1)+IF(SUM($J$67:AY67)+($D$67/MiY)&gt;1,1-(SUM($J$67:AY67)+($D$67/MiY)),0)),5)*(AZ$7&gt;=$E$67)</f>
        <v>4.0059999999999998E-2</v>
      </c>
      <c r="BA67" s="155">
        <f>ROUND(($D$67/MiY*(SUM($J$67:AZ67)&lt;=1)+IF(SUM($J$67:AZ67)+($D$67/MiY)&gt;1,1-(SUM($J$67:AZ67)+($D$67/MiY)),0)),5)*(BA$7&gt;=$E$67)</f>
        <v>0</v>
      </c>
      <c r="BB67" s="155">
        <f>ROUND(($D$67/MiY*(SUM($J$67:BA67)&lt;=1)+IF(SUM($J$67:BA67)+($D$67/MiY)&gt;1,1-(SUM($J$67:BA67)+($D$67/MiY)),0)),5)*(BB$7&gt;=$E$67)</f>
        <v>0</v>
      </c>
      <c r="BC67" s="155">
        <f>ROUND(($D$67/MiY*(SUM($J$67:BB67)&lt;=1)+IF(SUM($J$67:BB67)+($D$67/MiY)&gt;1,1-(SUM($J$67:BB67)+($D$67/MiY)),0)),5)*(BC$7&gt;=$E$67)</f>
        <v>0</v>
      </c>
      <c r="BD67" s="155">
        <f>ROUND(($D$67/MiY*(SUM($J$67:BC67)&lt;=1)+IF(SUM($J$67:BC67)+($D$67/MiY)&gt;1,1-(SUM($J$67:BC67)+($D$67/MiY)),0)),5)*(BD$7&gt;=$E$67)</f>
        <v>0</v>
      </c>
      <c r="BE67" s="155">
        <f>ROUND(($D$67/MiY*(SUM($J$67:BD67)&lt;=1)+IF(SUM($J$67:BD67)+($D$67/MiY)&gt;1,1-(SUM($J$67:BD67)+($D$67/MiY)),0)),5)*(BE$7&gt;=$E$67)</f>
        <v>0</v>
      </c>
      <c r="BF67" s="155">
        <f>ROUND(($D$67/MiY*(SUM($J$67:BE67)&lt;=1)+IF(SUM($J$67:BE67)+($D$67/MiY)&gt;1,1-(SUM($J$67:BE67)+($D$67/MiY)),0)),5)*(BF$7&gt;=$E$67)</f>
        <v>0</v>
      </c>
      <c r="BG67" s="155">
        <f>ROUND(($D$67/MiY*(SUM($J$67:BF67)&lt;=1)+IF(SUM($J$67:BF67)+($D$67/MiY)&gt;1,1-(SUM($J$67:BF67)+($D$67/MiY)),0)),5)*(BG$7&gt;=$E$67)</f>
        <v>0</v>
      </c>
      <c r="BH67" s="155">
        <f>ROUND(($D$67/MiY*(SUM($J$67:BG67)&lt;=1)+IF(SUM($J$67:BG67)+($D$67/MiY)&gt;1,1-(SUM($J$67:BG67)+($D$67/MiY)),0)),5)*(BH$7&gt;=$E$67)</f>
        <v>0</v>
      </c>
      <c r="BI67" s="155">
        <f>ROUND(($D$67/MiY*(SUM($J$67:BH67)&lt;=1)+IF(SUM($J$67:BH67)+($D$67/MiY)&gt;1,1-(SUM($J$67:BH67)+($D$67/MiY)),0)),5)*(BI$7&gt;=$E$67)</f>
        <v>0</v>
      </c>
      <c r="BJ67" s="155">
        <f>ROUND(($D$67/MiY*(SUM($J$67:BI67)&lt;=1)+IF(SUM($J$67:BI67)+($D$67/MiY)&gt;1,1-(SUM($J$67:BI67)+($D$67/MiY)),0)),5)*(BJ$7&gt;=$E$67)</f>
        <v>0</v>
      </c>
      <c r="BK67" s="155">
        <f>ROUND(($D$67/MiY*(SUM($J$67:BJ67)&lt;=1)+IF(SUM($J$67:BJ67)+($D$67/MiY)&gt;1,1-(SUM($J$67:BJ67)+($D$67/MiY)),0)),5)*(BK$7&gt;=$E$67)</f>
        <v>0</v>
      </c>
      <c r="BL67" s="155">
        <f>ROUND(($D$67/MiY*(SUM($J$67:BK67)&lt;=1)+IF(SUM($J$67:BK67)+($D$67/MiY)&gt;1,1-(SUM($J$67:BK67)+($D$67/MiY)),0)),5)*(BL$7&gt;=$E$67)</f>
        <v>0</v>
      </c>
      <c r="BM67" s="155">
        <f>ROUND(($D$67/MiY*(SUM($J$67:BL67)&lt;=1)+IF(SUM($J$67:BL67)+($D$67/MiY)&gt;1,1-(SUM($J$67:BL67)+($D$67/MiY)),0)),5)*(BM$7&gt;=$E$67)</f>
        <v>0</v>
      </c>
      <c r="BN67" s="155">
        <f>ROUND(($D$67/MiY*(SUM($J$67:BM67)&lt;=1)+IF(SUM($J$67:BM67)+($D$67/MiY)&gt;1,1-(SUM($J$67:BM67)+($D$67/MiY)),0)),5)*(BN$7&gt;=$E$67)</f>
        <v>0</v>
      </c>
      <c r="BO67" s="155">
        <f>ROUND(($D$67/MiY*(SUM($J$67:BN67)&lt;=1)+IF(SUM($J$67:BN67)+($D$67/MiY)&gt;1,1-(SUM($J$67:BN67)+($D$67/MiY)),0)),5)*(BO$7&gt;=$E$67)</f>
        <v>0</v>
      </c>
      <c r="BP67" s="155">
        <f>ROUND(($D$67/MiY*(SUM($J$67:BO67)&lt;=1)+IF(SUM($J$67:BO67)+($D$67/MiY)&gt;1,1-(SUM($J$67:BO67)+($D$67/MiY)),0)),5)*(BP$7&gt;=$E$67)</f>
        <v>0</v>
      </c>
      <c r="BQ67" s="155">
        <f>ROUND(($D$67/MiY*(SUM($J$67:BP67)&lt;=1)+IF(SUM($J$67:BP67)+($D$67/MiY)&gt;1,1-(SUM($J$67:BP67)+($D$67/MiY)),0)),5)*(BQ$7&gt;=$E$67)</f>
        <v>0</v>
      </c>
      <c r="BR67" s="155">
        <f>ROUND(($D$67/MiY*(SUM($J$67:BQ67)&lt;=1)+IF(SUM($J$67:BQ67)+($D$67/MiY)&gt;1,1-(SUM($J$67:BQ67)+($D$67/MiY)),0)),5)*(BR$7&gt;=$E$67)</f>
        <v>0</v>
      </c>
      <c r="BS67" s="155">
        <f>ROUND(($D$67/MiY*(SUM($J$67:BR67)&lt;=1)+IF(SUM($J$67:BR67)+($D$67/MiY)&gt;1,1-(SUM($J$67:BR67)+($D$67/MiY)),0)),5)*(BS$7&gt;=$E$67)</f>
        <v>0</v>
      </c>
      <c r="BT67" s="155">
        <f>ROUND(($D$67/MiY*(SUM($J$67:BS67)&lt;=1)+IF(SUM($J$67:BS67)+($D$67/MiY)&gt;1,1-(SUM($J$67:BS67)+($D$67/MiY)),0)),5)*(BT$7&gt;=$E$67)</f>
        <v>0</v>
      </c>
      <c r="BU67" s="155">
        <f>ROUND(($D$67/MiY*(SUM($J$67:BT67)&lt;=1)+IF(SUM($J$67:BT67)+($D$67/MiY)&gt;1,1-(SUM($J$67:BT67)+($D$67/MiY)),0)),5)*(BU$7&gt;=$E$67)</f>
        <v>0</v>
      </c>
      <c r="BV67" s="155">
        <f>ROUND(($D$67/MiY*(SUM($J$67:BU67)&lt;=1)+IF(SUM($J$67:BU67)+($D$67/MiY)&gt;1,1-(SUM($J$67:BU67)+($D$67/MiY)),0)),5)*(BV$7&gt;=$E$67)</f>
        <v>0</v>
      </c>
      <c r="BW67" s="155">
        <f>ROUND(($D$67/MiY*(SUM($J$67:BV67)&lt;=1)+IF(SUM($J$67:BV67)+($D$67/MiY)&gt;1,1-(SUM($J$67:BV67)+($D$67/MiY)),0)),5)*(BW$7&gt;=$E$67)</f>
        <v>0</v>
      </c>
      <c r="BX67" s="155">
        <f>ROUND(($D$67/MiY*(SUM($J$67:BW67)&lt;=1)+IF(SUM($J$67:BW67)+($D$67/MiY)&gt;1,1-(SUM($J$67:BW67)+($D$67/MiY)),0)),5)*(BX$7&gt;=$E$67)</f>
        <v>0</v>
      </c>
      <c r="BY67" s="155">
        <f>ROUND(($D$67/MiY*(SUM($J$67:BX67)&lt;=1)+IF(SUM($J$67:BX67)+($D$67/MiY)&gt;1,1-(SUM($J$67:BX67)+($D$67/MiY)),0)),5)*(BY$7&gt;=$E$67)</f>
        <v>0</v>
      </c>
      <c r="BZ67" s="155">
        <f>ROUND(($D$67/MiY*(SUM($J$67:BY67)&lt;=1)+IF(SUM($J$67:BY67)+($D$67/MiY)&gt;1,1-(SUM($J$67:BY67)+($D$67/MiY)),0)),5)*(BZ$7&gt;=$E$67)</f>
        <v>0</v>
      </c>
      <c r="CA67" s="155">
        <f>ROUND(($D$67/MiY*(SUM($J$67:BZ67)&lt;=1)+IF(SUM($J$67:BZ67)+($D$67/MiY)&gt;1,1-(SUM($J$67:BZ67)+($D$67/MiY)),0)),5)*(CA$7&gt;=$E$67)</f>
        <v>0</v>
      </c>
      <c r="CB67" s="155">
        <f>ROUND(($D$67/MiY*(SUM($J$67:CA67)&lt;=1)+IF(SUM($J$67:CA67)+($D$67/MiY)&gt;1,1-(SUM($J$67:CA67)+($D$67/MiY)),0)),5)*(CB$7&gt;=$E$67)</f>
        <v>0</v>
      </c>
      <c r="CC67" s="155">
        <f>ROUND(($D$67/MiY*(SUM($J$67:CB67)&lt;=1)+IF(SUM($J$67:CB67)+($D$67/MiY)&gt;1,1-(SUM($J$67:CB67)+($D$67/MiY)),0)),5)*(CC$7&gt;=$E$67)</f>
        <v>0</v>
      </c>
      <c r="CD67" s="155">
        <f>ROUND(($D$67/MiY*(SUM($J$67:CC67)&lt;=1)+IF(SUM($J$67:CC67)+($D$67/MiY)&gt;1,1-(SUM($J$67:CC67)+($D$67/MiY)),0)),5)*(CD$7&gt;=$E$67)</f>
        <v>0</v>
      </c>
      <c r="CE67" s="155">
        <f>ROUND(($D$67/MiY*(SUM($J$67:CD67)&lt;=1)+IF(SUM($J$67:CD67)+($D$67/MiY)&gt;1,1-(SUM($J$67:CD67)+($D$67/MiY)),0)),5)*(CE$7&gt;=$E$67)</f>
        <v>0</v>
      </c>
      <c r="CF67" s="155">
        <f>ROUND(($D$67/MiY*(SUM($J$67:CE67)&lt;=1)+IF(SUM($J$67:CE67)+($D$67/MiY)&gt;1,1-(SUM($J$67:CE67)+($D$67/MiY)),0)),5)*(CF$7&gt;=$E$67)</f>
        <v>0</v>
      </c>
      <c r="CG67" s="155">
        <f>ROUND(($D$67/MiY*(SUM($J$67:CF67)&lt;=1)+IF(SUM($J$67:CF67)+($D$67/MiY)&gt;1,1-(SUM($J$67:CF67)+($D$67/MiY)),0)),5)*(CG$7&gt;=$E$67)</f>
        <v>0</v>
      </c>
      <c r="CH67" s="155">
        <f>ROUND(($D$67/MiY*(SUM($J$67:CG67)&lt;=1)+IF(SUM($J$67:CG67)+($D$67/MiY)&gt;1,1-(SUM($J$67:CG67)+($D$67/MiY)),0)),5)*(CH$7&gt;=$E$67)</f>
        <v>0</v>
      </c>
      <c r="CI67" s="155">
        <f>ROUND(($D$67/MiY*(SUM($J$67:CH67)&lt;=1)+IF(SUM($J$67:CH67)+($D$67/MiY)&gt;1,1-(SUM($J$67:CH67)+($D$67/MiY)),0)),5)*(CI$7&gt;=$E$67)</f>
        <v>0</v>
      </c>
      <c r="CJ67" s="155">
        <f>ROUND(($D$67/MiY*(SUM($J$67:CI67)&lt;=1)+IF(SUM($J$67:CI67)+($D$67/MiY)&gt;1,1-(SUM($J$67:CI67)+($D$67/MiY)),0)),5)*(CJ$7&gt;=$E$67)</f>
        <v>0</v>
      </c>
      <c r="CK67" s="155">
        <f>ROUND(($D$67/MiY*(SUM($J$67:CJ67)&lt;=1)+IF(SUM($J$67:CJ67)+($D$67/MiY)&gt;1,1-(SUM($J$67:CJ67)+($D$67/MiY)),0)),5)*(CK$7&gt;=$E$67)</f>
        <v>0</v>
      </c>
      <c r="CL67" s="155">
        <f>ROUND(($D$67/MiY*(SUM($J$67:CK67)&lt;=1)+IF(SUM($J$67:CK67)+($D$67/MiY)&gt;1,1-(SUM($J$67:CK67)+($D$67/MiY)),0)),5)*(CL$7&gt;=$E$67)</f>
        <v>0</v>
      </c>
      <c r="CM67" s="155">
        <f>ROUND(($D$67/MiY*(SUM($J$67:CL67)&lt;=1)+IF(SUM($J$67:CL67)+($D$67/MiY)&gt;1,1-(SUM($J$67:CL67)+($D$67/MiY)),0)),5)*(CM$7&gt;=$E$67)</f>
        <v>0</v>
      </c>
      <c r="CN67" s="155">
        <f>ROUND(($D$67/MiY*(SUM($J$67:CM67)&lt;=1)+IF(SUM($J$67:CM67)+($D$67/MiY)&gt;1,1-(SUM($J$67:CM67)+($D$67/MiY)),0)),5)*(CN$7&gt;=$E$67)</f>
        <v>0</v>
      </c>
      <c r="CO67" s="155">
        <f>ROUND(($D$67/MiY*(SUM($J$67:CN67)&lt;=1)+IF(SUM($J$67:CN67)+($D$67/MiY)&gt;1,1-(SUM($J$67:CN67)+($D$67/MiY)),0)),5)*(CO$7&gt;=$E$67)</f>
        <v>0</v>
      </c>
      <c r="CP67" s="155">
        <f>ROUND(($D$67/MiY*(SUM($J$67:CO67)&lt;=1)+IF(SUM($J$67:CO67)+($D$67/MiY)&gt;1,1-(SUM($J$67:CO67)+($D$67/MiY)),0)),5)*(CP$7&gt;=$E$67)</f>
        <v>0</v>
      </c>
      <c r="CQ67" s="155">
        <f>ROUND(($D$67/MiY*(SUM($J$67:CP67)&lt;=1)+IF(SUM($J$67:CP67)+($D$67/MiY)&gt;1,1-(SUM($J$67:CP67)+($D$67/MiY)),0)),5)*(CQ$7&gt;=$E$67)</f>
        <v>0</v>
      </c>
      <c r="CR67" s="155">
        <f>ROUND(($D$67/MiY*(SUM($J$67:CQ67)&lt;=1)+IF(SUM($J$67:CQ67)+($D$67/MiY)&gt;1,1-(SUM($J$67:CQ67)+($D$67/MiY)),0)),5)*(CR$7&gt;=$E$67)</f>
        <v>0</v>
      </c>
      <c r="CS67" s="155">
        <f>ROUND(($D$67/MiY*(SUM($J$67:CR67)&lt;=1)+IF(SUM($J$67:CR67)+($D$67/MiY)&gt;1,1-(SUM($J$67:CR67)+($D$67/MiY)),0)),5)*(CS$7&gt;=$E$67)</f>
        <v>0</v>
      </c>
      <c r="CT67" s="155">
        <f>ROUND(($D$67/MiY*(SUM($J$67:CS67)&lt;=1)+IF(SUM($J$67:CS67)+($D$67/MiY)&gt;1,1-(SUM($J$67:CS67)+($D$67/MiY)),0)),5)*(CT$7&gt;=$E$67)</f>
        <v>0</v>
      </c>
      <c r="CU67" s="155">
        <f>ROUND(($D$67/MiY*(SUM($J$67:CT67)&lt;=1)+IF(SUM($J$67:CT67)+($D$67/MiY)&gt;1,1-(SUM($J$67:CT67)+($D$67/MiY)),0)),5)*(CU$7&gt;=$E$67)</f>
        <v>0</v>
      </c>
      <c r="CV67" s="155">
        <f>ROUND(($D$67/MiY*(SUM($J$67:CU67)&lt;=1)+IF(SUM($J$67:CU67)+($D$67/MiY)&gt;1,1-(SUM($J$67:CU67)+($D$67/MiY)),0)),5)*(CV$7&gt;=$E$67)</f>
        <v>0</v>
      </c>
      <c r="CW67" s="155">
        <f>ROUND(($D$67/MiY*(SUM($J$67:CV67)&lt;=1)+IF(SUM($J$67:CV67)+($D$67/MiY)&gt;1,1-(SUM($J$67:CV67)+($D$67/MiY)),0)),5)*(CW$7&gt;=$E$67)</f>
        <v>0</v>
      </c>
      <c r="CX67" s="155">
        <f>ROUND(($D$67/MiY*(SUM($J$67:CW67)&lt;=1)+IF(SUM($J$67:CW67)+($D$67/MiY)&gt;1,1-(SUM($J$67:CW67)+($D$67/MiY)),0)),5)*(CX$7&gt;=$E$67)</f>
        <v>0</v>
      </c>
      <c r="CY67" s="155">
        <f>ROUND(($D$67/MiY*(SUM($J$67:CX67)&lt;=1)+IF(SUM($J$67:CX67)+($D$67/MiY)&gt;1,1-(SUM($J$67:CX67)+($D$67/MiY)),0)),5)*(CY$7&gt;=$E$67)</f>
        <v>0</v>
      </c>
      <c r="CZ67" s="155">
        <f>ROUND(($D$67/MiY*(SUM($J$67:CY67)&lt;=1)+IF(SUM($J$67:CY67)+($D$67/MiY)&gt;1,1-(SUM($J$67:CY67)+($D$67/MiY)),0)),5)*(CZ$7&gt;=$E$67)</f>
        <v>0</v>
      </c>
      <c r="DA67" s="155">
        <f>ROUND(($D$67/MiY*(SUM($J$67:CZ67)&lt;=1)+IF(SUM($J$67:CZ67)+($D$67/MiY)&gt;1,1-(SUM($J$67:CZ67)+($D$67/MiY)),0)),5)*(DA$7&gt;=$E$67)</f>
        <v>0</v>
      </c>
      <c r="DB67" s="155">
        <f>ROUND(($D$67/MiY*(SUM($J$67:DA67)&lt;=1)+IF(SUM($J$67:DA67)+($D$67/MiY)&gt;1,1-(SUM($J$67:DA67)+($D$67/MiY)),0)),5)*(DB$7&gt;=$E$67)</f>
        <v>0</v>
      </c>
      <c r="DC67" s="155">
        <f>ROUND(($D$67/MiY*(SUM($J$67:DB67)&lt;=1)+IF(SUM($J$67:DB67)+($D$67/MiY)&gt;1,1-(SUM($J$67:DB67)+($D$67/MiY)),0)),5)*(DC$7&gt;=$E$67)</f>
        <v>0</v>
      </c>
      <c r="DD67" s="155">
        <f>ROUND(($D$67/MiY*(SUM($J$67:DC67)&lt;=1)+IF(SUM($J$67:DC67)+($D$67/MiY)&gt;1,1-(SUM($J$67:DC67)+($D$67/MiY)),0)),5)*(DD$7&gt;=$E$67)</f>
        <v>0</v>
      </c>
      <c r="DE67" s="155">
        <f>ROUND(($D$67/MiY*(SUM($J$67:DD67)&lt;=1)+IF(SUM($J$67:DD67)+($D$67/MiY)&gt;1,1-(SUM($J$67:DD67)+($D$67/MiY)),0)),5)*(DE$7&gt;=$E$67)</f>
        <v>0</v>
      </c>
      <c r="DF67" s="155">
        <f>ROUND(($D$67/MiY*(SUM($J$67:DE67)&lt;=1)+IF(SUM($J$67:DE67)+($D$67/MiY)&gt;1,1-(SUM($J$67:DE67)+($D$67/MiY)),0)),5)*(DF$7&gt;=$E$67)</f>
        <v>0</v>
      </c>
      <c r="DG67" s="155">
        <f>ROUND(($D$67/MiY*(SUM($J$67:DF67)&lt;=1)+IF(SUM($J$67:DF67)+($D$67/MiY)&gt;1,1-(SUM($J$67:DF67)+($D$67/MiY)),0)),5)*(DG$7&gt;=$E$67)</f>
        <v>0</v>
      </c>
      <c r="DH67" s="155">
        <f>ROUND(($D$67/MiY*(SUM($J$67:DG67)&lt;=1)+IF(SUM($J$67:DG67)+($D$67/MiY)&gt;1,1-(SUM($J$67:DG67)+($D$67/MiY)),0)),5)*(DH$7&gt;=$E$67)</f>
        <v>0</v>
      </c>
      <c r="DI67" s="155">
        <f>ROUND(($D$67/MiY*(SUM($J$67:DH67)&lt;=1)+IF(SUM($J$67:DH67)+($D$67/MiY)&gt;1,1-(SUM($J$67:DH67)+($D$67/MiY)),0)),5)*(DI$7&gt;=$E$67)</f>
        <v>0</v>
      </c>
      <c r="DJ67" s="155">
        <f>ROUND(($D$67/MiY*(SUM($J$67:DI67)&lt;=1)+IF(SUM($J$67:DI67)+($D$67/MiY)&gt;1,1-(SUM($J$67:DI67)+($D$67/MiY)),0)),5)*(DJ$7&gt;=$E$67)</f>
        <v>0</v>
      </c>
      <c r="DK67" s="155">
        <f>ROUND(($D$67/MiY*(SUM($J$67:DJ67)&lt;=1)+IF(SUM($J$67:DJ67)+($D$67/MiY)&gt;1,1-(SUM($J$67:DJ67)+($D$67/MiY)),0)),5)*(DK$7&gt;=$E$67)</f>
        <v>0</v>
      </c>
      <c r="DL67" s="155">
        <f>ROUND(($D$67/MiY*(SUM($J$67:DK67)&lt;=1)+IF(SUM($J$67:DK67)+($D$67/MiY)&gt;1,1-(SUM($J$67:DK67)+($D$67/MiY)),0)),5)*(DL$7&gt;=$E$67)</f>
        <v>0</v>
      </c>
      <c r="DM67" s="155">
        <f>ROUND(($D$67/MiY*(SUM($J$67:DL67)&lt;=1)+IF(SUM($J$67:DL67)+($D$67/MiY)&gt;1,1-(SUM($J$67:DL67)+($D$67/MiY)),0)),5)*(DM$7&gt;=$E$67)</f>
        <v>0</v>
      </c>
      <c r="DN67" s="155">
        <f>ROUND(($D$67/MiY*(SUM($J$67:DM67)&lt;=1)+IF(SUM($J$67:DM67)+($D$67/MiY)&gt;1,1-(SUM($J$67:DM67)+($D$67/MiY)),0)),5)*(DN$7&gt;=$E$67)</f>
        <v>0</v>
      </c>
      <c r="DO67" s="155">
        <f>ROUND(($D$67/MiY*(SUM($J$67:DN67)&lt;=1)+IF(SUM($J$67:DN67)+($D$67/MiY)&gt;1,1-(SUM($J$67:DN67)+($D$67/MiY)),0)),5)*(DO$7&gt;=$E$67)</f>
        <v>0</v>
      </c>
      <c r="DP67" s="155">
        <f>ROUND(($D$67/MiY*(SUM($J$67:DO67)&lt;=1)+IF(SUM($J$67:DO67)+($D$67/MiY)&gt;1,1-(SUM($J$67:DO67)+($D$67/MiY)),0)),5)*(DP$7&gt;=$E$67)</f>
        <v>0</v>
      </c>
      <c r="DQ67" s="155">
        <f>ROUND(($D$67/MiY*(SUM($J$67:DP67)&lt;=1)+IF(SUM($J$67:DP67)+($D$67/MiY)&gt;1,1-(SUM($J$67:DP67)+($D$67/MiY)),0)),5)*(DQ$7&gt;=$E$67)</f>
        <v>0</v>
      </c>
      <c r="DR67" s="155">
        <f>ROUND(($D$67/MiY*(SUM($J$67:DQ67)&lt;=1)+IF(SUM($J$67:DQ67)+($D$67/MiY)&gt;1,1-(SUM($J$67:DQ67)+($D$67/MiY)),0)),5)*(DR$7&gt;=$E$67)</f>
        <v>0</v>
      </c>
      <c r="DS67" s="155">
        <f>ROUND(($D$67/MiY*(SUM($J$67:DR67)&lt;=1)+IF(SUM($J$67:DR67)+($D$67/MiY)&gt;1,1-(SUM($J$67:DR67)+($D$67/MiY)),0)),5)*(DS$7&gt;=$E$67)</f>
        <v>0</v>
      </c>
      <c r="DT67" s="155">
        <f>ROUND(($D$67/MiY*(SUM($J$67:DS67)&lt;=1)+IF(SUM($J$67:DS67)+($D$67/MiY)&gt;1,1-(SUM($J$67:DS67)+($D$67/MiY)),0)),5)*(DT$7&gt;=$E$67)</f>
        <v>0</v>
      </c>
      <c r="DU67" s="155">
        <f>ROUND(($D$67/MiY*(SUM($J$67:DT67)&lt;=1)+IF(SUM($J$67:DT67)+($D$67/MiY)&gt;1,1-(SUM($J$67:DT67)+($D$67/MiY)),0)),5)*(DU$7&gt;=$E$67)</f>
        <v>0</v>
      </c>
      <c r="DV67" s="155">
        <f>ROUND(($D$67/MiY*(SUM($J$67:DU67)&lt;=1)+IF(SUM($J$67:DU67)+($D$67/MiY)&gt;1,1-(SUM($J$67:DU67)+($D$67/MiY)),0)),5)*(DV$7&gt;=$E$67)</f>
        <v>0</v>
      </c>
      <c r="DW67" s="155">
        <f>ROUND(($D$67/MiY*(SUM($J$67:DV67)&lt;=1)+IF(SUM($J$67:DV67)+($D$67/MiY)&gt;1,1-(SUM($J$67:DV67)+($D$67/MiY)),0)),5)*(DW$7&gt;=$E$67)</f>
        <v>0</v>
      </c>
      <c r="DX67" s="155">
        <f>ROUND(($D$67/MiY*(SUM($J$67:DW67)&lt;=1)+IF(SUM($J$67:DW67)+($D$67/MiY)&gt;1,1-(SUM($J$67:DW67)+($D$67/MiY)),0)),5)*(DX$7&gt;=$E$67)</f>
        <v>0</v>
      </c>
      <c r="DY67" s="155">
        <f>ROUND(($D$67/MiY*(SUM($J$67:DX67)&lt;=1)+IF(SUM($J$67:DX67)+($D$67/MiY)&gt;1,1-(SUM($J$67:DX67)+($D$67/MiY)),0)),5)*(DY$7&gt;=$E$67)</f>
        <v>0</v>
      </c>
      <c r="DZ67" s="155">
        <f>ROUND(($D$67/MiY*(SUM($J$67:DY67)&lt;=1)+IF(SUM($J$67:DY67)+($D$67/MiY)&gt;1,1-(SUM($J$67:DY67)+($D$67/MiY)),0)),5)*(DZ$7&gt;=$E$67)</f>
        <v>0</v>
      </c>
      <c r="EA67" s="155">
        <f>ROUND(($D$67/MiY*(SUM($J$67:DZ67)&lt;=1)+IF(SUM($J$67:DZ67)+($D$67/MiY)&gt;1,1-(SUM($J$67:DZ67)+($D$67/MiY)),0)),5)*(EA$7&gt;=$E$67)</f>
        <v>0</v>
      </c>
      <c r="EB67" s="155">
        <f>ROUND(($D$67/MiY*(SUM($J$67:EA67)&lt;=1)+IF(SUM($J$67:EA67)+($D$67/MiY)&gt;1,1-(SUM($J$67:EA67)+($D$67/MiY)),0)),5)*(EB$7&gt;=$E$67)</f>
        <v>0</v>
      </c>
    </row>
    <row r="68" spans="2:132" outlineLevel="1" x14ac:dyDescent="0.25">
      <c r="C68" s="318" t="s">
        <v>563</v>
      </c>
      <c r="D68" s="16">
        <f>Costs!$J$24*Costs!$J$30</f>
        <v>1950624.6505997998</v>
      </c>
      <c r="G68" s="52" t="s">
        <v>553</v>
      </c>
      <c r="H68" s="46">
        <f t="shared" ref="H68" si="599">SUM(J68:EB68)</f>
        <v>1950624.6505997991</v>
      </c>
      <c r="J68" s="82">
        <f t="shared" ref="J68:AO68" si="600">J67*$D68</f>
        <v>0</v>
      </c>
      <c r="K68" s="82">
        <f t="shared" si="600"/>
        <v>0</v>
      </c>
      <c r="L68" s="82">
        <f t="shared" si="600"/>
        <v>0</v>
      </c>
      <c r="M68" s="82">
        <f t="shared" si="600"/>
        <v>0</v>
      </c>
      <c r="N68" s="82">
        <f t="shared" si="600"/>
        <v>0</v>
      </c>
      <c r="O68" s="82">
        <f t="shared" si="600"/>
        <v>0</v>
      </c>
      <c r="P68" s="82">
        <f t="shared" si="600"/>
        <v>0</v>
      </c>
      <c r="Q68" s="82">
        <f t="shared" si="600"/>
        <v>0</v>
      </c>
      <c r="R68" s="82">
        <f t="shared" si="600"/>
        <v>0</v>
      </c>
      <c r="S68" s="82">
        <f t="shared" si="600"/>
        <v>0</v>
      </c>
      <c r="T68" s="82">
        <f t="shared" si="600"/>
        <v>0</v>
      </c>
      <c r="U68" s="82">
        <f t="shared" si="600"/>
        <v>0</v>
      </c>
      <c r="V68" s="82">
        <f t="shared" si="600"/>
        <v>0</v>
      </c>
      <c r="W68" s="82">
        <f t="shared" si="600"/>
        <v>0</v>
      </c>
      <c r="X68" s="82">
        <f t="shared" si="600"/>
        <v>0</v>
      </c>
      <c r="Y68" s="82">
        <f t="shared" si="600"/>
        <v>0</v>
      </c>
      <c r="Z68" s="82">
        <f t="shared" si="600"/>
        <v>0</v>
      </c>
      <c r="AA68" s="82">
        <f t="shared" si="600"/>
        <v>0</v>
      </c>
      <c r="AB68" s="82">
        <f t="shared" si="600"/>
        <v>0</v>
      </c>
      <c r="AC68" s="82">
        <f t="shared" si="600"/>
        <v>0</v>
      </c>
      <c r="AD68" s="82">
        <f t="shared" si="600"/>
        <v>0</v>
      </c>
      <c r="AE68" s="82">
        <f t="shared" si="600"/>
        <v>0</v>
      </c>
      <c r="AF68" s="82">
        <f t="shared" si="600"/>
        <v>0</v>
      </c>
      <c r="AG68" s="82">
        <f t="shared" si="600"/>
        <v>0</v>
      </c>
      <c r="AH68" s="82">
        <f t="shared" si="600"/>
        <v>104026.81261648732</v>
      </c>
      <c r="AI68" s="82">
        <f t="shared" si="600"/>
        <v>104026.81261648732</v>
      </c>
      <c r="AJ68" s="82">
        <f t="shared" si="600"/>
        <v>104026.81261648732</v>
      </c>
      <c r="AK68" s="82">
        <f t="shared" si="600"/>
        <v>104026.81261648732</v>
      </c>
      <c r="AL68" s="82">
        <f t="shared" si="600"/>
        <v>104026.81261648732</v>
      </c>
      <c r="AM68" s="82">
        <f t="shared" si="600"/>
        <v>104026.81261648732</v>
      </c>
      <c r="AN68" s="82">
        <f t="shared" si="600"/>
        <v>104026.81261648732</v>
      </c>
      <c r="AO68" s="82">
        <f t="shared" si="600"/>
        <v>104026.81261648732</v>
      </c>
      <c r="AP68" s="82">
        <f t="shared" ref="AP68:BU68" si="601">AP67*$D68</f>
        <v>104026.81261648732</v>
      </c>
      <c r="AQ68" s="82">
        <f t="shared" si="601"/>
        <v>104026.81261648732</v>
      </c>
      <c r="AR68" s="82">
        <f t="shared" si="601"/>
        <v>104026.81261648732</v>
      </c>
      <c r="AS68" s="82">
        <f t="shared" si="601"/>
        <v>104026.81261648732</v>
      </c>
      <c r="AT68" s="82">
        <f t="shared" si="601"/>
        <v>104026.81261648732</v>
      </c>
      <c r="AU68" s="82">
        <f t="shared" si="601"/>
        <v>104026.81261648732</v>
      </c>
      <c r="AV68" s="82">
        <f t="shared" si="601"/>
        <v>104026.81261648732</v>
      </c>
      <c r="AW68" s="82">
        <f t="shared" si="601"/>
        <v>104026.81261648732</v>
      </c>
      <c r="AX68" s="82">
        <f t="shared" si="601"/>
        <v>104026.81261648732</v>
      </c>
      <c r="AY68" s="82">
        <f t="shared" si="601"/>
        <v>104026.81261648732</v>
      </c>
      <c r="AZ68" s="82">
        <f t="shared" si="601"/>
        <v>78142.023503027973</v>
      </c>
      <c r="BA68" s="82">
        <f t="shared" si="601"/>
        <v>0</v>
      </c>
      <c r="BB68" s="82">
        <f t="shared" si="601"/>
        <v>0</v>
      </c>
      <c r="BC68" s="82">
        <f t="shared" si="601"/>
        <v>0</v>
      </c>
      <c r="BD68" s="82">
        <f t="shared" si="601"/>
        <v>0</v>
      </c>
      <c r="BE68" s="82">
        <f t="shared" si="601"/>
        <v>0</v>
      </c>
      <c r="BF68" s="82">
        <f t="shared" si="601"/>
        <v>0</v>
      </c>
      <c r="BG68" s="82">
        <f t="shared" si="601"/>
        <v>0</v>
      </c>
      <c r="BH68" s="82">
        <f t="shared" si="601"/>
        <v>0</v>
      </c>
      <c r="BI68" s="82">
        <f t="shared" si="601"/>
        <v>0</v>
      </c>
      <c r="BJ68" s="82">
        <f t="shared" si="601"/>
        <v>0</v>
      </c>
      <c r="BK68" s="82">
        <f t="shared" si="601"/>
        <v>0</v>
      </c>
      <c r="BL68" s="82">
        <f t="shared" si="601"/>
        <v>0</v>
      </c>
      <c r="BM68" s="82">
        <f t="shared" si="601"/>
        <v>0</v>
      </c>
      <c r="BN68" s="82">
        <f t="shared" si="601"/>
        <v>0</v>
      </c>
      <c r="BO68" s="82">
        <f t="shared" si="601"/>
        <v>0</v>
      </c>
      <c r="BP68" s="82">
        <f t="shared" si="601"/>
        <v>0</v>
      </c>
      <c r="BQ68" s="82">
        <f t="shared" si="601"/>
        <v>0</v>
      </c>
      <c r="BR68" s="82">
        <f t="shared" si="601"/>
        <v>0</v>
      </c>
      <c r="BS68" s="82">
        <f t="shared" si="601"/>
        <v>0</v>
      </c>
      <c r="BT68" s="82">
        <f t="shared" si="601"/>
        <v>0</v>
      </c>
      <c r="BU68" s="82">
        <f t="shared" si="601"/>
        <v>0</v>
      </c>
      <c r="BV68" s="82">
        <f t="shared" ref="BV68:DA68" si="602">BV67*$D68</f>
        <v>0</v>
      </c>
      <c r="BW68" s="82">
        <f t="shared" si="602"/>
        <v>0</v>
      </c>
      <c r="BX68" s="82">
        <f t="shared" si="602"/>
        <v>0</v>
      </c>
      <c r="BY68" s="82">
        <f t="shared" si="602"/>
        <v>0</v>
      </c>
      <c r="BZ68" s="82">
        <f t="shared" si="602"/>
        <v>0</v>
      </c>
      <c r="CA68" s="82">
        <f t="shared" si="602"/>
        <v>0</v>
      </c>
      <c r="CB68" s="82">
        <f t="shared" si="602"/>
        <v>0</v>
      </c>
      <c r="CC68" s="82">
        <f t="shared" si="602"/>
        <v>0</v>
      </c>
      <c r="CD68" s="82">
        <f t="shared" si="602"/>
        <v>0</v>
      </c>
      <c r="CE68" s="82">
        <f t="shared" si="602"/>
        <v>0</v>
      </c>
      <c r="CF68" s="82">
        <f t="shared" si="602"/>
        <v>0</v>
      </c>
      <c r="CG68" s="82">
        <f t="shared" si="602"/>
        <v>0</v>
      </c>
      <c r="CH68" s="82">
        <f t="shared" si="602"/>
        <v>0</v>
      </c>
      <c r="CI68" s="82">
        <f t="shared" si="602"/>
        <v>0</v>
      </c>
      <c r="CJ68" s="82">
        <f t="shared" si="602"/>
        <v>0</v>
      </c>
      <c r="CK68" s="82">
        <f t="shared" si="602"/>
        <v>0</v>
      </c>
      <c r="CL68" s="82">
        <f t="shared" si="602"/>
        <v>0</v>
      </c>
      <c r="CM68" s="82">
        <f t="shared" si="602"/>
        <v>0</v>
      </c>
      <c r="CN68" s="82">
        <f t="shared" si="602"/>
        <v>0</v>
      </c>
      <c r="CO68" s="82">
        <f t="shared" si="602"/>
        <v>0</v>
      </c>
      <c r="CP68" s="82">
        <f t="shared" si="602"/>
        <v>0</v>
      </c>
      <c r="CQ68" s="82">
        <f t="shared" si="602"/>
        <v>0</v>
      </c>
      <c r="CR68" s="82">
        <f t="shared" si="602"/>
        <v>0</v>
      </c>
      <c r="CS68" s="82">
        <f t="shared" si="602"/>
        <v>0</v>
      </c>
      <c r="CT68" s="82">
        <f t="shared" si="602"/>
        <v>0</v>
      </c>
      <c r="CU68" s="82">
        <f t="shared" si="602"/>
        <v>0</v>
      </c>
      <c r="CV68" s="82">
        <f t="shared" si="602"/>
        <v>0</v>
      </c>
      <c r="CW68" s="82">
        <f t="shared" si="602"/>
        <v>0</v>
      </c>
      <c r="CX68" s="82">
        <f t="shared" si="602"/>
        <v>0</v>
      </c>
      <c r="CY68" s="82">
        <f t="shared" si="602"/>
        <v>0</v>
      </c>
      <c r="CZ68" s="82">
        <f t="shared" si="602"/>
        <v>0</v>
      </c>
      <c r="DA68" s="82">
        <f t="shared" si="602"/>
        <v>0</v>
      </c>
      <c r="DB68" s="82">
        <f t="shared" ref="DB68:EB68" si="603">DB67*$D68</f>
        <v>0</v>
      </c>
      <c r="DC68" s="82">
        <f t="shared" si="603"/>
        <v>0</v>
      </c>
      <c r="DD68" s="82">
        <f t="shared" si="603"/>
        <v>0</v>
      </c>
      <c r="DE68" s="82">
        <f t="shared" si="603"/>
        <v>0</v>
      </c>
      <c r="DF68" s="82">
        <f t="shared" si="603"/>
        <v>0</v>
      </c>
      <c r="DG68" s="82">
        <f t="shared" si="603"/>
        <v>0</v>
      </c>
      <c r="DH68" s="82">
        <f t="shared" si="603"/>
        <v>0</v>
      </c>
      <c r="DI68" s="82">
        <f t="shared" si="603"/>
        <v>0</v>
      </c>
      <c r="DJ68" s="82">
        <f t="shared" si="603"/>
        <v>0</v>
      </c>
      <c r="DK68" s="82">
        <f t="shared" si="603"/>
        <v>0</v>
      </c>
      <c r="DL68" s="82">
        <f t="shared" si="603"/>
        <v>0</v>
      </c>
      <c r="DM68" s="82">
        <f t="shared" si="603"/>
        <v>0</v>
      </c>
      <c r="DN68" s="82">
        <f t="shared" si="603"/>
        <v>0</v>
      </c>
      <c r="DO68" s="82">
        <f t="shared" si="603"/>
        <v>0</v>
      </c>
      <c r="DP68" s="82">
        <f t="shared" si="603"/>
        <v>0</v>
      </c>
      <c r="DQ68" s="82">
        <f t="shared" si="603"/>
        <v>0</v>
      </c>
      <c r="DR68" s="82">
        <f t="shared" si="603"/>
        <v>0</v>
      </c>
      <c r="DS68" s="82">
        <f t="shared" si="603"/>
        <v>0</v>
      </c>
      <c r="DT68" s="82">
        <f t="shared" si="603"/>
        <v>0</v>
      </c>
      <c r="DU68" s="82">
        <f t="shared" si="603"/>
        <v>0</v>
      </c>
      <c r="DV68" s="82">
        <f t="shared" si="603"/>
        <v>0</v>
      </c>
      <c r="DW68" s="82">
        <f t="shared" si="603"/>
        <v>0</v>
      </c>
      <c r="DX68" s="82">
        <f t="shared" si="603"/>
        <v>0</v>
      </c>
      <c r="DY68" s="82">
        <f t="shared" si="603"/>
        <v>0</v>
      </c>
      <c r="DZ68" s="82">
        <f t="shared" si="603"/>
        <v>0</v>
      </c>
      <c r="EA68" s="82">
        <f t="shared" si="603"/>
        <v>0</v>
      </c>
      <c r="EB68" s="82">
        <f t="shared" si="603"/>
        <v>0</v>
      </c>
    </row>
    <row r="69" spans="2:132" outlineLevel="1" x14ac:dyDescent="0.25">
      <c r="C69" s="318" t="s">
        <v>557</v>
      </c>
      <c r="D69" s="31">
        <f>Costs!$J$39</f>
        <v>1.9</v>
      </c>
      <c r="G69" s="52" t="s">
        <v>220</v>
      </c>
      <c r="H69" s="29"/>
      <c r="J69" s="312">
        <f>$D69</f>
        <v>1.9</v>
      </c>
      <c r="K69" s="312">
        <f t="shared" ref="K69:BV69" si="604">$D69</f>
        <v>1.9</v>
      </c>
      <c r="L69" s="312">
        <f t="shared" si="604"/>
        <v>1.9</v>
      </c>
      <c r="M69" s="312">
        <f t="shared" si="604"/>
        <v>1.9</v>
      </c>
      <c r="N69" s="312">
        <f t="shared" si="604"/>
        <v>1.9</v>
      </c>
      <c r="O69" s="312">
        <f t="shared" si="604"/>
        <v>1.9</v>
      </c>
      <c r="P69" s="312">
        <f t="shared" si="604"/>
        <v>1.9</v>
      </c>
      <c r="Q69" s="312">
        <f t="shared" si="604"/>
        <v>1.9</v>
      </c>
      <c r="R69" s="312">
        <f t="shared" si="604"/>
        <v>1.9</v>
      </c>
      <c r="S69" s="312">
        <f t="shared" si="604"/>
        <v>1.9</v>
      </c>
      <c r="T69" s="312">
        <f t="shared" si="604"/>
        <v>1.9</v>
      </c>
      <c r="U69" s="312">
        <f t="shared" si="604"/>
        <v>1.9</v>
      </c>
      <c r="V69" s="312">
        <f t="shared" si="604"/>
        <v>1.9</v>
      </c>
      <c r="W69" s="312">
        <f t="shared" si="604"/>
        <v>1.9</v>
      </c>
      <c r="X69" s="312">
        <f t="shared" si="604"/>
        <v>1.9</v>
      </c>
      <c r="Y69" s="312">
        <f t="shared" si="604"/>
        <v>1.9</v>
      </c>
      <c r="Z69" s="312">
        <f t="shared" si="604"/>
        <v>1.9</v>
      </c>
      <c r="AA69" s="312">
        <f t="shared" si="604"/>
        <v>1.9</v>
      </c>
      <c r="AB69" s="312">
        <f t="shared" si="604"/>
        <v>1.9</v>
      </c>
      <c r="AC69" s="312">
        <f t="shared" si="604"/>
        <v>1.9</v>
      </c>
      <c r="AD69" s="312">
        <f t="shared" si="604"/>
        <v>1.9</v>
      </c>
      <c r="AE69" s="312">
        <f t="shared" si="604"/>
        <v>1.9</v>
      </c>
      <c r="AF69" s="312">
        <f t="shared" si="604"/>
        <v>1.9</v>
      </c>
      <c r="AG69" s="312">
        <f t="shared" si="604"/>
        <v>1.9</v>
      </c>
      <c r="AH69" s="312">
        <f t="shared" si="604"/>
        <v>1.9</v>
      </c>
      <c r="AI69" s="312">
        <f t="shared" si="604"/>
        <v>1.9</v>
      </c>
      <c r="AJ69" s="312">
        <f t="shared" si="604"/>
        <v>1.9</v>
      </c>
      <c r="AK69" s="312">
        <f t="shared" si="604"/>
        <v>1.9</v>
      </c>
      <c r="AL69" s="312">
        <f t="shared" si="604"/>
        <v>1.9</v>
      </c>
      <c r="AM69" s="312">
        <f t="shared" si="604"/>
        <v>1.9</v>
      </c>
      <c r="AN69" s="312">
        <f t="shared" si="604"/>
        <v>1.9</v>
      </c>
      <c r="AO69" s="312">
        <f t="shared" si="604"/>
        <v>1.9</v>
      </c>
      <c r="AP69" s="312">
        <f t="shared" si="604"/>
        <v>1.9</v>
      </c>
      <c r="AQ69" s="312">
        <f t="shared" si="604"/>
        <v>1.9</v>
      </c>
      <c r="AR69" s="312">
        <f t="shared" si="604"/>
        <v>1.9</v>
      </c>
      <c r="AS69" s="312">
        <f t="shared" si="604"/>
        <v>1.9</v>
      </c>
      <c r="AT69" s="312">
        <f t="shared" si="604"/>
        <v>1.9</v>
      </c>
      <c r="AU69" s="312">
        <f t="shared" si="604"/>
        <v>1.9</v>
      </c>
      <c r="AV69" s="312">
        <f t="shared" si="604"/>
        <v>1.9</v>
      </c>
      <c r="AW69" s="312">
        <f t="shared" si="604"/>
        <v>1.9</v>
      </c>
      <c r="AX69" s="312">
        <f t="shared" si="604"/>
        <v>1.9</v>
      </c>
      <c r="AY69" s="312">
        <f t="shared" si="604"/>
        <v>1.9</v>
      </c>
      <c r="AZ69" s="312">
        <f t="shared" si="604"/>
        <v>1.9</v>
      </c>
      <c r="BA69" s="312">
        <f t="shared" si="604"/>
        <v>1.9</v>
      </c>
      <c r="BB69" s="312">
        <f t="shared" si="604"/>
        <v>1.9</v>
      </c>
      <c r="BC69" s="312">
        <f t="shared" si="604"/>
        <v>1.9</v>
      </c>
      <c r="BD69" s="312">
        <f t="shared" si="604"/>
        <v>1.9</v>
      </c>
      <c r="BE69" s="312">
        <f t="shared" si="604"/>
        <v>1.9</v>
      </c>
      <c r="BF69" s="312">
        <f t="shared" si="604"/>
        <v>1.9</v>
      </c>
      <c r="BG69" s="312">
        <f t="shared" si="604"/>
        <v>1.9</v>
      </c>
      <c r="BH69" s="312">
        <f t="shared" si="604"/>
        <v>1.9</v>
      </c>
      <c r="BI69" s="312">
        <f t="shared" si="604"/>
        <v>1.9</v>
      </c>
      <c r="BJ69" s="312">
        <f t="shared" si="604"/>
        <v>1.9</v>
      </c>
      <c r="BK69" s="312">
        <f t="shared" si="604"/>
        <v>1.9</v>
      </c>
      <c r="BL69" s="312">
        <f t="shared" si="604"/>
        <v>1.9</v>
      </c>
      <c r="BM69" s="312">
        <f t="shared" si="604"/>
        <v>1.9</v>
      </c>
      <c r="BN69" s="312">
        <f t="shared" si="604"/>
        <v>1.9</v>
      </c>
      <c r="BO69" s="312">
        <f t="shared" si="604"/>
        <v>1.9</v>
      </c>
      <c r="BP69" s="312">
        <f t="shared" si="604"/>
        <v>1.9</v>
      </c>
      <c r="BQ69" s="312">
        <f t="shared" si="604"/>
        <v>1.9</v>
      </c>
      <c r="BR69" s="312">
        <f t="shared" si="604"/>
        <v>1.9</v>
      </c>
      <c r="BS69" s="312">
        <f t="shared" si="604"/>
        <v>1.9</v>
      </c>
      <c r="BT69" s="312">
        <f t="shared" si="604"/>
        <v>1.9</v>
      </c>
      <c r="BU69" s="312">
        <f t="shared" si="604"/>
        <v>1.9</v>
      </c>
      <c r="BV69" s="312">
        <f t="shared" si="604"/>
        <v>1.9</v>
      </c>
      <c r="BW69" s="312">
        <f t="shared" ref="BW69:EB69" si="605">$D69</f>
        <v>1.9</v>
      </c>
      <c r="BX69" s="312">
        <f t="shared" si="605"/>
        <v>1.9</v>
      </c>
      <c r="BY69" s="312">
        <f t="shared" si="605"/>
        <v>1.9</v>
      </c>
      <c r="BZ69" s="312">
        <f t="shared" si="605"/>
        <v>1.9</v>
      </c>
      <c r="CA69" s="312">
        <f t="shared" si="605"/>
        <v>1.9</v>
      </c>
      <c r="CB69" s="312">
        <f t="shared" si="605"/>
        <v>1.9</v>
      </c>
      <c r="CC69" s="312">
        <f t="shared" si="605"/>
        <v>1.9</v>
      </c>
      <c r="CD69" s="312">
        <f t="shared" si="605"/>
        <v>1.9</v>
      </c>
      <c r="CE69" s="312">
        <f t="shared" si="605"/>
        <v>1.9</v>
      </c>
      <c r="CF69" s="312">
        <f t="shared" si="605"/>
        <v>1.9</v>
      </c>
      <c r="CG69" s="312">
        <f t="shared" si="605"/>
        <v>1.9</v>
      </c>
      <c r="CH69" s="312">
        <f t="shared" si="605"/>
        <v>1.9</v>
      </c>
      <c r="CI69" s="312">
        <f t="shared" si="605"/>
        <v>1.9</v>
      </c>
      <c r="CJ69" s="312">
        <f t="shared" si="605"/>
        <v>1.9</v>
      </c>
      <c r="CK69" s="312">
        <f t="shared" si="605"/>
        <v>1.9</v>
      </c>
      <c r="CL69" s="312">
        <f t="shared" si="605"/>
        <v>1.9</v>
      </c>
      <c r="CM69" s="312">
        <f t="shared" si="605"/>
        <v>1.9</v>
      </c>
      <c r="CN69" s="312">
        <f t="shared" si="605"/>
        <v>1.9</v>
      </c>
      <c r="CO69" s="312">
        <f t="shared" si="605"/>
        <v>1.9</v>
      </c>
      <c r="CP69" s="312">
        <f t="shared" si="605"/>
        <v>1.9</v>
      </c>
      <c r="CQ69" s="312">
        <f t="shared" si="605"/>
        <v>1.9</v>
      </c>
      <c r="CR69" s="312">
        <f t="shared" si="605"/>
        <v>1.9</v>
      </c>
      <c r="CS69" s="312">
        <f t="shared" si="605"/>
        <v>1.9</v>
      </c>
      <c r="CT69" s="312">
        <f t="shared" si="605"/>
        <v>1.9</v>
      </c>
      <c r="CU69" s="312">
        <f t="shared" si="605"/>
        <v>1.9</v>
      </c>
      <c r="CV69" s="312">
        <f t="shared" si="605"/>
        <v>1.9</v>
      </c>
      <c r="CW69" s="312">
        <f t="shared" si="605"/>
        <v>1.9</v>
      </c>
      <c r="CX69" s="312">
        <f t="shared" si="605"/>
        <v>1.9</v>
      </c>
      <c r="CY69" s="312">
        <f t="shared" si="605"/>
        <v>1.9</v>
      </c>
      <c r="CZ69" s="312">
        <f t="shared" si="605"/>
        <v>1.9</v>
      </c>
      <c r="DA69" s="312">
        <f t="shared" si="605"/>
        <v>1.9</v>
      </c>
      <c r="DB69" s="312">
        <f t="shared" si="605"/>
        <v>1.9</v>
      </c>
      <c r="DC69" s="312">
        <f t="shared" si="605"/>
        <v>1.9</v>
      </c>
      <c r="DD69" s="312">
        <f t="shared" si="605"/>
        <v>1.9</v>
      </c>
      <c r="DE69" s="312">
        <f t="shared" si="605"/>
        <v>1.9</v>
      </c>
      <c r="DF69" s="312">
        <f t="shared" si="605"/>
        <v>1.9</v>
      </c>
      <c r="DG69" s="312">
        <f t="shared" si="605"/>
        <v>1.9</v>
      </c>
      <c r="DH69" s="312">
        <f t="shared" si="605"/>
        <v>1.9</v>
      </c>
      <c r="DI69" s="312">
        <f t="shared" si="605"/>
        <v>1.9</v>
      </c>
      <c r="DJ69" s="312">
        <f t="shared" si="605"/>
        <v>1.9</v>
      </c>
      <c r="DK69" s="312">
        <f t="shared" si="605"/>
        <v>1.9</v>
      </c>
      <c r="DL69" s="312">
        <f t="shared" si="605"/>
        <v>1.9</v>
      </c>
      <c r="DM69" s="312">
        <f t="shared" si="605"/>
        <v>1.9</v>
      </c>
      <c r="DN69" s="312">
        <f t="shared" si="605"/>
        <v>1.9</v>
      </c>
      <c r="DO69" s="312">
        <f t="shared" si="605"/>
        <v>1.9</v>
      </c>
      <c r="DP69" s="312">
        <f t="shared" si="605"/>
        <v>1.9</v>
      </c>
      <c r="DQ69" s="312">
        <f t="shared" si="605"/>
        <v>1.9</v>
      </c>
      <c r="DR69" s="312">
        <f t="shared" si="605"/>
        <v>1.9</v>
      </c>
      <c r="DS69" s="312">
        <f t="shared" si="605"/>
        <v>1.9</v>
      </c>
      <c r="DT69" s="312">
        <f t="shared" si="605"/>
        <v>1.9</v>
      </c>
      <c r="DU69" s="312">
        <f t="shared" si="605"/>
        <v>1.9</v>
      </c>
      <c r="DV69" s="312">
        <f t="shared" si="605"/>
        <v>1.9</v>
      </c>
      <c r="DW69" s="312">
        <f t="shared" si="605"/>
        <v>1.9</v>
      </c>
      <c r="DX69" s="312">
        <f t="shared" si="605"/>
        <v>1.9</v>
      </c>
      <c r="DY69" s="312">
        <f t="shared" si="605"/>
        <v>1.9</v>
      </c>
      <c r="DZ69" s="312">
        <f t="shared" si="605"/>
        <v>1.9</v>
      </c>
      <c r="EA69" s="312">
        <f t="shared" si="605"/>
        <v>1.9</v>
      </c>
      <c r="EB69" s="312">
        <f t="shared" si="605"/>
        <v>1.9</v>
      </c>
    </row>
    <row r="70" spans="2:132" outlineLevel="1" x14ac:dyDescent="0.25">
      <c r="C70" s="327" t="s">
        <v>600</v>
      </c>
      <c r="D70" s="38"/>
      <c r="E70" s="38"/>
      <c r="F70" s="38"/>
      <c r="G70" s="55" t="s">
        <v>220</v>
      </c>
      <c r="H70" s="316">
        <f t="shared" ref="H70" si="606">SUM(J70:EB70)</f>
        <v>3706186.8361396207</v>
      </c>
      <c r="I70" s="38"/>
      <c r="J70" s="314">
        <f>J68*J69</f>
        <v>0</v>
      </c>
      <c r="K70" s="314">
        <f t="shared" ref="K70" si="607">K68*K69</f>
        <v>0</v>
      </c>
      <c r="L70" s="314">
        <f t="shared" ref="L70" si="608">L68*L69</f>
        <v>0</v>
      </c>
      <c r="M70" s="314">
        <f t="shared" ref="M70" si="609">M68*M69</f>
        <v>0</v>
      </c>
      <c r="N70" s="314">
        <f t="shared" ref="N70" si="610">N68*N69</f>
        <v>0</v>
      </c>
      <c r="O70" s="314">
        <f t="shared" ref="O70" si="611">O68*O69</f>
        <v>0</v>
      </c>
      <c r="P70" s="314">
        <f t="shared" ref="P70" si="612">P68*P69</f>
        <v>0</v>
      </c>
      <c r="Q70" s="314">
        <f t="shared" ref="Q70" si="613">Q68*Q69</f>
        <v>0</v>
      </c>
      <c r="R70" s="314">
        <f t="shared" ref="R70" si="614">R68*R69</f>
        <v>0</v>
      </c>
      <c r="S70" s="314">
        <f t="shared" ref="S70" si="615">S68*S69</f>
        <v>0</v>
      </c>
      <c r="T70" s="314">
        <f t="shared" ref="T70" si="616">T68*T69</f>
        <v>0</v>
      </c>
      <c r="U70" s="314">
        <f t="shared" ref="U70" si="617">U68*U69</f>
        <v>0</v>
      </c>
      <c r="V70" s="314">
        <f t="shared" ref="V70" si="618">V68*V69</f>
        <v>0</v>
      </c>
      <c r="W70" s="314">
        <f t="shared" ref="W70" si="619">W68*W69</f>
        <v>0</v>
      </c>
      <c r="X70" s="314">
        <f t="shared" ref="X70" si="620">X68*X69</f>
        <v>0</v>
      </c>
      <c r="Y70" s="314">
        <f t="shared" ref="Y70" si="621">Y68*Y69</f>
        <v>0</v>
      </c>
      <c r="Z70" s="314">
        <f t="shared" ref="Z70" si="622">Z68*Z69</f>
        <v>0</v>
      </c>
      <c r="AA70" s="314">
        <f t="shared" ref="AA70" si="623">AA68*AA69</f>
        <v>0</v>
      </c>
      <c r="AB70" s="314">
        <f t="shared" ref="AB70" si="624">AB68*AB69</f>
        <v>0</v>
      </c>
      <c r="AC70" s="314">
        <f t="shared" ref="AC70" si="625">AC68*AC69</f>
        <v>0</v>
      </c>
      <c r="AD70" s="314">
        <f t="shared" ref="AD70" si="626">AD68*AD69</f>
        <v>0</v>
      </c>
      <c r="AE70" s="314">
        <f t="shared" ref="AE70" si="627">AE68*AE69</f>
        <v>0</v>
      </c>
      <c r="AF70" s="314">
        <f t="shared" ref="AF70" si="628">AF68*AF69</f>
        <v>0</v>
      </c>
      <c r="AG70" s="314">
        <f t="shared" ref="AG70" si="629">AG68*AG69</f>
        <v>0</v>
      </c>
      <c r="AH70" s="314">
        <f t="shared" ref="AH70" si="630">AH68*AH69</f>
        <v>197650.94397132591</v>
      </c>
      <c r="AI70" s="314">
        <f t="shared" ref="AI70" si="631">AI68*AI69</f>
        <v>197650.94397132591</v>
      </c>
      <c r="AJ70" s="314">
        <f t="shared" ref="AJ70" si="632">AJ68*AJ69</f>
        <v>197650.94397132591</v>
      </c>
      <c r="AK70" s="314">
        <f t="shared" ref="AK70" si="633">AK68*AK69</f>
        <v>197650.94397132591</v>
      </c>
      <c r="AL70" s="314">
        <f t="shared" ref="AL70" si="634">AL68*AL69</f>
        <v>197650.94397132591</v>
      </c>
      <c r="AM70" s="314">
        <f t="shared" ref="AM70" si="635">AM68*AM69</f>
        <v>197650.94397132591</v>
      </c>
      <c r="AN70" s="314">
        <f t="shared" ref="AN70" si="636">AN68*AN69</f>
        <v>197650.94397132591</v>
      </c>
      <c r="AO70" s="314">
        <f t="shared" ref="AO70" si="637">AO68*AO69</f>
        <v>197650.94397132591</v>
      </c>
      <c r="AP70" s="314">
        <f t="shared" ref="AP70" si="638">AP68*AP69</f>
        <v>197650.94397132591</v>
      </c>
      <c r="AQ70" s="314">
        <f t="shared" ref="AQ70" si="639">AQ68*AQ69</f>
        <v>197650.94397132591</v>
      </c>
      <c r="AR70" s="314">
        <f t="shared" ref="AR70" si="640">AR68*AR69</f>
        <v>197650.94397132591</v>
      </c>
      <c r="AS70" s="314">
        <f t="shared" ref="AS70" si="641">AS68*AS69</f>
        <v>197650.94397132591</v>
      </c>
      <c r="AT70" s="314">
        <f t="shared" ref="AT70" si="642">AT68*AT69</f>
        <v>197650.94397132591</v>
      </c>
      <c r="AU70" s="314">
        <f t="shared" ref="AU70" si="643">AU68*AU69</f>
        <v>197650.94397132591</v>
      </c>
      <c r="AV70" s="314">
        <f t="shared" ref="AV70" si="644">AV68*AV69</f>
        <v>197650.94397132591</v>
      </c>
      <c r="AW70" s="314">
        <f t="shared" ref="AW70" si="645">AW68*AW69</f>
        <v>197650.94397132591</v>
      </c>
      <c r="AX70" s="314">
        <f t="shared" ref="AX70" si="646">AX68*AX69</f>
        <v>197650.94397132591</v>
      </c>
      <c r="AY70" s="314">
        <f t="shared" ref="AY70" si="647">AY68*AY69</f>
        <v>197650.94397132591</v>
      </c>
      <c r="AZ70" s="314">
        <f t="shared" ref="AZ70" si="648">AZ68*AZ69</f>
        <v>148469.84465575314</v>
      </c>
      <c r="BA70" s="314">
        <f t="shared" ref="BA70" si="649">BA68*BA69</f>
        <v>0</v>
      </c>
      <c r="BB70" s="314">
        <f t="shared" ref="BB70" si="650">BB68*BB69</f>
        <v>0</v>
      </c>
      <c r="BC70" s="314">
        <f t="shared" ref="BC70" si="651">BC68*BC69</f>
        <v>0</v>
      </c>
      <c r="BD70" s="314">
        <f t="shared" ref="BD70" si="652">BD68*BD69</f>
        <v>0</v>
      </c>
      <c r="BE70" s="314">
        <f t="shared" ref="BE70" si="653">BE68*BE69</f>
        <v>0</v>
      </c>
      <c r="BF70" s="314">
        <f t="shared" ref="BF70" si="654">BF68*BF69</f>
        <v>0</v>
      </c>
      <c r="BG70" s="314">
        <f t="shared" ref="BG70" si="655">BG68*BG69</f>
        <v>0</v>
      </c>
      <c r="BH70" s="314">
        <f t="shared" ref="BH70" si="656">BH68*BH69</f>
        <v>0</v>
      </c>
      <c r="BI70" s="314">
        <f t="shared" ref="BI70" si="657">BI68*BI69</f>
        <v>0</v>
      </c>
      <c r="BJ70" s="314">
        <f t="shared" ref="BJ70" si="658">BJ68*BJ69</f>
        <v>0</v>
      </c>
      <c r="BK70" s="314">
        <f t="shared" ref="BK70" si="659">BK68*BK69</f>
        <v>0</v>
      </c>
      <c r="BL70" s="314">
        <f t="shared" ref="BL70" si="660">BL68*BL69</f>
        <v>0</v>
      </c>
      <c r="BM70" s="314">
        <f t="shared" ref="BM70" si="661">BM68*BM69</f>
        <v>0</v>
      </c>
      <c r="BN70" s="314">
        <f t="shared" ref="BN70" si="662">BN68*BN69</f>
        <v>0</v>
      </c>
      <c r="BO70" s="314">
        <f t="shared" ref="BO70" si="663">BO68*BO69</f>
        <v>0</v>
      </c>
      <c r="BP70" s="314">
        <f t="shared" ref="BP70" si="664">BP68*BP69</f>
        <v>0</v>
      </c>
      <c r="BQ70" s="314">
        <f t="shared" ref="BQ70" si="665">BQ68*BQ69</f>
        <v>0</v>
      </c>
      <c r="BR70" s="314">
        <f t="shared" ref="BR70" si="666">BR68*BR69</f>
        <v>0</v>
      </c>
      <c r="BS70" s="314">
        <f t="shared" ref="BS70" si="667">BS68*BS69</f>
        <v>0</v>
      </c>
      <c r="BT70" s="314">
        <f t="shared" ref="BT70" si="668">BT68*BT69</f>
        <v>0</v>
      </c>
      <c r="BU70" s="314">
        <f t="shared" ref="BU70" si="669">BU68*BU69</f>
        <v>0</v>
      </c>
      <c r="BV70" s="314">
        <f t="shared" ref="BV70" si="670">BV68*BV69</f>
        <v>0</v>
      </c>
      <c r="BW70" s="314">
        <f t="shared" ref="BW70" si="671">BW68*BW69</f>
        <v>0</v>
      </c>
      <c r="BX70" s="314">
        <f t="shared" ref="BX70" si="672">BX68*BX69</f>
        <v>0</v>
      </c>
      <c r="BY70" s="314">
        <f t="shared" ref="BY70" si="673">BY68*BY69</f>
        <v>0</v>
      </c>
      <c r="BZ70" s="314">
        <f t="shared" ref="BZ70" si="674">BZ68*BZ69</f>
        <v>0</v>
      </c>
      <c r="CA70" s="314">
        <f t="shared" ref="CA70" si="675">CA68*CA69</f>
        <v>0</v>
      </c>
      <c r="CB70" s="314">
        <f t="shared" ref="CB70" si="676">CB68*CB69</f>
        <v>0</v>
      </c>
      <c r="CC70" s="314">
        <f t="shared" ref="CC70" si="677">CC68*CC69</f>
        <v>0</v>
      </c>
      <c r="CD70" s="314">
        <f t="shared" ref="CD70" si="678">CD68*CD69</f>
        <v>0</v>
      </c>
      <c r="CE70" s="314">
        <f t="shared" ref="CE70" si="679">CE68*CE69</f>
        <v>0</v>
      </c>
      <c r="CF70" s="314">
        <f t="shared" ref="CF70" si="680">CF68*CF69</f>
        <v>0</v>
      </c>
      <c r="CG70" s="314">
        <f t="shared" ref="CG70" si="681">CG68*CG69</f>
        <v>0</v>
      </c>
      <c r="CH70" s="314">
        <f t="shared" ref="CH70" si="682">CH68*CH69</f>
        <v>0</v>
      </c>
      <c r="CI70" s="314">
        <f t="shared" ref="CI70" si="683">CI68*CI69</f>
        <v>0</v>
      </c>
      <c r="CJ70" s="314">
        <f t="shared" ref="CJ70" si="684">CJ68*CJ69</f>
        <v>0</v>
      </c>
      <c r="CK70" s="314">
        <f t="shared" ref="CK70" si="685">CK68*CK69</f>
        <v>0</v>
      </c>
      <c r="CL70" s="314">
        <f t="shared" ref="CL70" si="686">CL68*CL69</f>
        <v>0</v>
      </c>
      <c r="CM70" s="314">
        <f t="shared" ref="CM70" si="687">CM68*CM69</f>
        <v>0</v>
      </c>
      <c r="CN70" s="314">
        <f t="shared" ref="CN70" si="688">CN68*CN69</f>
        <v>0</v>
      </c>
      <c r="CO70" s="314">
        <f t="shared" ref="CO70" si="689">CO68*CO69</f>
        <v>0</v>
      </c>
      <c r="CP70" s="314">
        <f t="shared" ref="CP70" si="690">CP68*CP69</f>
        <v>0</v>
      </c>
      <c r="CQ70" s="314">
        <f t="shared" ref="CQ70" si="691">CQ68*CQ69</f>
        <v>0</v>
      </c>
      <c r="CR70" s="314">
        <f t="shared" ref="CR70" si="692">CR68*CR69</f>
        <v>0</v>
      </c>
      <c r="CS70" s="314">
        <f t="shared" ref="CS70" si="693">CS68*CS69</f>
        <v>0</v>
      </c>
      <c r="CT70" s="314">
        <f t="shared" ref="CT70" si="694">CT68*CT69</f>
        <v>0</v>
      </c>
      <c r="CU70" s="314">
        <f t="shared" ref="CU70" si="695">CU68*CU69</f>
        <v>0</v>
      </c>
      <c r="CV70" s="314">
        <f t="shared" ref="CV70" si="696">CV68*CV69</f>
        <v>0</v>
      </c>
      <c r="CW70" s="314">
        <f t="shared" ref="CW70" si="697">CW68*CW69</f>
        <v>0</v>
      </c>
      <c r="CX70" s="314">
        <f t="shared" ref="CX70" si="698">CX68*CX69</f>
        <v>0</v>
      </c>
      <c r="CY70" s="314">
        <f t="shared" ref="CY70" si="699">CY68*CY69</f>
        <v>0</v>
      </c>
      <c r="CZ70" s="314">
        <f t="shared" ref="CZ70" si="700">CZ68*CZ69</f>
        <v>0</v>
      </c>
      <c r="DA70" s="314">
        <f t="shared" ref="DA70" si="701">DA68*DA69</f>
        <v>0</v>
      </c>
      <c r="DB70" s="314">
        <f t="shared" ref="DB70" si="702">DB68*DB69</f>
        <v>0</v>
      </c>
      <c r="DC70" s="314">
        <f t="shared" ref="DC70" si="703">DC68*DC69</f>
        <v>0</v>
      </c>
      <c r="DD70" s="314">
        <f t="shared" ref="DD70" si="704">DD68*DD69</f>
        <v>0</v>
      </c>
      <c r="DE70" s="314">
        <f t="shared" ref="DE70" si="705">DE68*DE69</f>
        <v>0</v>
      </c>
      <c r="DF70" s="314">
        <f t="shared" ref="DF70" si="706">DF68*DF69</f>
        <v>0</v>
      </c>
      <c r="DG70" s="314">
        <f t="shared" ref="DG70" si="707">DG68*DG69</f>
        <v>0</v>
      </c>
      <c r="DH70" s="314">
        <f t="shared" ref="DH70" si="708">DH68*DH69</f>
        <v>0</v>
      </c>
      <c r="DI70" s="314">
        <f t="shared" ref="DI70" si="709">DI68*DI69</f>
        <v>0</v>
      </c>
      <c r="DJ70" s="314">
        <f t="shared" ref="DJ70" si="710">DJ68*DJ69</f>
        <v>0</v>
      </c>
      <c r="DK70" s="314">
        <f t="shared" ref="DK70" si="711">DK68*DK69</f>
        <v>0</v>
      </c>
      <c r="DL70" s="314">
        <f t="shared" ref="DL70" si="712">DL68*DL69</f>
        <v>0</v>
      </c>
      <c r="DM70" s="314">
        <f t="shared" ref="DM70" si="713">DM68*DM69</f>
        <v>0</v>
      </c>
      <c r="DN70" s="314">
        <f t="shared" ref="DN70" si="714">DN68*DN69</f>
        <v>0</v>
      </c>
      <c r="DO70" s="314">
        <f t="shared" ref="DO70" si="715">DO68*DO69</f>
        <v>0</v>
      </c>
      <c r="DP70" s="314">
        <f t="shared" ref="DP70" si="716">DP68*DP69</f>
        <v>0</v>
      </c>
      <c r="DQ70" s="314">
        <f t="shared" ref="DQ70" si="717">DQ68*DQ69</f>
        <v>0</v>
      </c>
      <c r="DR70" s="314">
        <f t="shared" ref="DR70" si="718">DR68*DR69</f>
        <v>0</v>
      </c>
      <c r="DS70" s="314">
        <f t="shared" ref="DS70" si="719">DS68*DS69</f>
        <v>0</v>
      </c>
      <c r="DT70" s="314">
        <f t="shared" ref="DT70" si="720">DT68*DT69</f>
        <v>0</v>
      </c>
      <c r="DU70" s="314">
        <f t="shared" ref="DU70" si="721">DU68*DU69</f>
        <v>0</v>
      </c>
      <c r="DV70" s="314">
        <f t="shared" ref="DV70" si="722">DV68*DV69</f>
        <v>0</v>
      </c>
      <c r="DW70" s="314">
        <f t="shared" ref="DW70" si="723">DW68*DW69</f>
        <v>0</v>
      </c>
      <c r="DX70" s="314">
        <f t="shared" ref="DX70" si="724">DX68*DX69</f>
        <v>0</v>
      </c>
      <c r="DY70" s="314">
        <f t="shared" ref="DY70" si="725">DY68*DY69</f>
        <v>0</v>
      </c>
      <c r="DZ70" s="314">
        <f t="shared" ref="DZ70" si="726">DZ68*DZ69</f>
        <v>0</v>
      </c>
      <c r="EA70" s="314">
        <f t="shared" ref="EA70" si="727">EA68*EA69</f>
        <v>0</v>
      </c>
      <c r="EB70" s="314">
        <f t="shared" ref="EB70" si="728">EB68*EB69</f>
        <v>0</v>
      </c>
    </row>
    <row r="71" spans="2:132" outlineLevel="1" x14ac:dyDescent="0.25">
      <c r="C71" s="324" t="s">
        <v>417</v>
      </c>
      <c r="D71" s="34"/>
      <c r="E71" s="34"/>
      <c r="F71" s="34"/>
      <c r="G71" s="67" t="s">
        <v>215</v>
      </c>
      <c r="H71" s="34"/>
      <c r="I71" s="34"/>
      <c r="J71" s="126">
        <f>J$13</f>
        <v>1</v>
      </c>
      <c r="K71" s="126">
        <f t="shared" ref="K71:BV71" si="729">K$13</f>
        <v>1.0026792493128671</v>
      </c>
      <c r="L71" s="126">
        <f t="shared" si="729"/>
        <v>1.0056539350998608</v>
      </c>
      <c r="M71" s="126">
        <f t="shared" si="729"/>
        <v>1.0085410656939733</v>
      </c>
      <c r="N71" s="126">
        <f t="shared" si="729"/>
        <v>1.0114364849476103</v>
      </c>
      <c r="O71" s="126">
        <f t="shared" si="729"/>
        <v>1.0143402166566737</v>
      </c>
      <c r="P71" s="126">
        <f t="shared" si="729"/>
        <v>1.0172522846853813</v>
      </c>
      <c r="Q71" s="126">
        <f t="shared" si="729"/>
        <v>1.0201727129664624</v>
      </c>
      <c r="R71" s="126">
        <f t="shared" si="729"/>
        <v>1.0231015255013547</v>
      </c>
      <c r="S71" s="126">
        <f t="shared" si="729"/>
        <v>1.0260387463604019</v>
      </c>
      <c r="T71" s="126">
        <f t="shared" si="729"/>
        <v>1.028984399683051</v>
      </c>
      <c r="U71" s="126">
        <f t="shared" si="729"/>
        <v>1.0319385096780509</v>
      </c>
      <c r="V71" s="126">
        <f t="shared" si="729"/>
        <v>1.0349011006236515</v>
      </c>
      <c r="W71" s="126">
        <f t="shared" si="729"/>
        <v>1.0377730230388176</v>
      </c>
      <c r="X71" s="126">
        <f t="shared" si="729"/>
        <v>1.0408518228283561</v>
      </c>
      <c r="Y71" s="126">
        <f t="shared" si="729"/>
        <v>1.0438400029932626</v>
      </c>
      <c r="Z71" s="126">
        <f t="shared" si="729"/>
        <v>1.046836761920777</v>
      </c>
      <c r="AA71" s="126">
        <f t="shared" si="729"/>
        <v>1.0498421242396576</v>
      </c>
      <c r="AB71" s="126">
        <f t="shared" si="729"/>
        <v>1.05285611464937</v>
      </c>
      <c r="AC71" s="126">
        <f t="shared" si="729"/>
        <v>1.0558787579202888</v>
      </c>
      <c r="AD71" s="126">
        <f t="shared" si="729"/>
        <v>1.0589100788939025</v>
      </c>
      <c r="AE71" s="126">
        <f t="shared" si="729"/>
        <v>1.0619501024830165</v>
      </c>
      <c r="AF71" s="126">
        <f t="shared" si="729"/>
        <v>1.0649988536719583</v>
      </c>
      <c r="AG71" s="126">
        <f t="shared" si="729"/>
        <v>1.0680563575167832</v>
      </c>
      <c r="AH71" s="126">
        <f t="shared" si="729"/>
        <v>1.0711226391454798</v>
      </c>
      <c r="AI71" s="126">
        <f t="shared" si="729"/>
        <v>1.0739924437404067</v>
      </c>
      <c r="AJ71" s="126">
        <f t="shared" si="729"/>
        <v>1.0771786970311998</v>
      </c>
      <c r="AK71" s="126">
        <f t="shared" si="729"/>
        <v>1.0802711679727233</v>
      </c>
      <c r="AL71" s="126">
        <f t="shared" si="729"/>
        <v>1.0833725170851116</v>
      </c>
      <c r="AM71" s="126">
        <f t="shared" si="729"/>
        <v>1.0864827698566941</v>
      </c>
      <c r="AN71" s="126">
        <f t="shared" si="729"/>
        <v>1.0896019518489746</v>
      </c>
      <c r="AO71" s="126">
        <f t="shared" si="729"/>
        <v>1.0927300886968412</v>
      </c>
      <c r="AP71" s="126">
        <f t="shared" si="729"/>
        <v>1.0958672061087775</v>
      </c>
      <c r="AQ71" s="126">
        <f t="shared" si="729"/>
        <v>1.0990133298670732</v>
      </c>
      <c r="AR71" s="126">
        <f t="shared" si="729"/>
        <v>1.1021684858280367</v>
      </c>
      <c r="AS71" s="126">
        <f t="shared" si="729"/>
        <v>1.1053326999222071</v>
      </c>
      <c r="AT71" s="126">
        <f t="shared" si="729"/>
        <v>1.1085059981545673</v>
      </c>
      <c r="AU71" s="126">
        <f t="shared" si="729"/>
        <v>1.111475962088432</v>
      </c>
      <c r="AV71" s="126">
        <f t="shared" si="729"/>
        <v>1.1147734191259395</v>
      </c>
      <c r="AW71" s="126">
        <f t="shared" si="729"/>
        <v>1.1179738207069689</v>
      </c>
      <c r="AX71" s="126">
        <f t="shared" si="729"/>
        <v>1.1211834103167977</v>
      </c>
      <c r="AY71" s="126">
        <f t="shared" si="729"/>
        <v>1.1244022143333261</v>
      </c>
      <c r="AZ71" s="126">
        <f t="shared" si="729"/>
        <v>1.1276302592101826</v>
      </c>
      <c r="BA71" s="126">
        <f t="shared" si="729"/>
        <v>1.1308675714769412</v>
      </c>
      <c r="BB71" s="126">
        <f t="shared" si="729"/>
        <v>1.1341141777393395</v>
      </c>
      <c r="BC71" s="126">
        <f t="shared" si="729"/>
        <v>1.1373701046794982</v>
      </c>
      <c r="BD71" s="126">
        <f t="shared" si="729"/>
        <v>1.1406353790561385</v>
      </c>
      <c r="BE71" s="126">
        <f t="shared" si="729"/>
        <v>1.1439100277048042</v>
      </c>
      <c r="BF71" s="126">
        <f t="shared" si="729"/>
        <v>1.1471940775380809</v>
      </c>
      <c r="BG71" s="126">
        <f t="shared" si="729"/>
        <v>1.15026769648205</v>
      </c>
      <c r="BH71" s="126">
        <f t="shared" si="729"/>
        <v>1.1536802383994258</v>
      </c>
      <c r="BI71" s="126">
        <f t="shared" si="729"/>
        <v>1.1569923375180708</v>
      </c>
      <c r="BJ71" s="126">
        <f t="shared" si="729"/>
        <v>1.1603139453378331</v>
      </c>
      <c r="BK71" s="126">
        <f t="shared" si="729"/>
        <v>1.1636450891572303</v>
      </c>
      <c r="BL71" s="126">
        <f t="shared" si="729"/>
        <v>1.1669857963531516</v>
      </c>
      <c r="BM71" s="126">
        <f t="shared" si="729"/>
        <v>1.1703360943810825</v>
      </c>
      <c r="BN71" s="126">
        <f t="shared" si="729"/>
        <v>1.1736960107753303</v>
      </c>
      <c r="BO71" s="126">
        <f t="shared" si="729"/>
        <v>1.1770655731492505</v>
      </c>
      <c r="BP71" s="126">
        <f t="shared" si="729"/>
        <v>1.180444809195474</v>
      </c>
      <c r="BQ71" s="126">
        <f t="shared" si="729"/>
        <v>1.1838337466861339</v>
      </c>
      <c r="BR71" s="126">
        <f t="shared" si="729"/>
        <v>1.1872324134730949</v>
      </c>
      <c r="BS71" s="126">
        <f t="shared" si="729"/>
        <v>1.1905270658589224</v>
      </c>
      <c r="BT71" s="126">
        <f t="shared" si="729"/>
        <v>1.1940590467434065</v>
      </c>
      <c r="BU71" s="126">
        <f t="shared" si="729"/>
        <v>1.1974870693312041</v>
      </c>
      <c r="BV71" s="126">
        <f t="shared" si="729"/>
        <v>1.2009249334246579</v>
      </c>
      <c r="BW71" s="126">
        <f t="shared" ref="BW71:EB71" si="730">BW$13</f>
        <v>1.204372667277734</v>
      </c>
      <c r="BX71" s="126">
        <f t="shared" si="730"/>
        <v>1.2078302992255125</v>
      </c>
      <c r="BY71" s="126">
        <f t="shared" si="730"/>
        <v>1.2112978576844211</v>
      </c>
      <c r="BZ71" s="126">
        <f t="shared" si="730"/>
        <v>1.2147753711524676</v>
      </c>
      <c r="CA71" s="126">
        <f t="shared" si="730"/>
        <v>1.2182628682094752</v>
      </c>
      <c r="CB71" s="126">
        <f t="shared" si="730"/>
        <v>1.2217603775173165</v>
      </c>
      <c r="CC71" s="126">
        <f t="shared" si="730"/>
        <v>1.2252679278201495</v>
      </c>
      <c r="CD71" s="126">
        <f t="shared" si="730"/>
        <v>1.2287855479446541</v>
      </c>
      <c r="CE71" s="126">
        <f t="shared" si="730"/>
        <v>1.232077770779646</v>
      </c>
      <c r="CF71" s="126">
        <f t="shared" si="730"/>
        <v>1.23573302168438</v>
      </c>
      <c r="CG71" s="126">
        <f t="shared" si="730"/>
        <v>1.2392806860334544</v>
      </c>
      <c r="CH71" s="126">
        <f t="shared" si="730"/>
        <v>1.2428385353675644</v>
      </c>
      <c r="CI71" s="126">
        <f t="shared" si="730"/>
        <v>1.2464065989267703</v>
      </c>
      <c r="CJ71" s="126">
        <f t="shared" si="730"/>
        <v>1.2499849060350778</v>
      </c>
      <c r="CK71" s="126">
        <f t="shared" si="730"/>
        <v>1.2535734861006791</v>
      </c>
      <c r="CL71" s="126">
        <f t="shared" si="730"/>
        <v>1.257172368616194</v>
      </c>
      <c r="CM71" s="126">
        <f t="shared" si="730"/>
        <v>1.2607815831589126</v>
      </c>
      <c r="CN71" s="126">
        <f t="shared" si="730"/>
        <v>1.2644011593910389</v>
      </c>
      <c r="CO71" s="126">
        <f t="shared" si="730"/>
        <v>1.2680311270599336</v>
      </c>
      <c r="CP71" s="126">
        <f t="shared" si="730"/>
        <v>1.2716715159983594</v>
      </c>
      <c r="CQ71" s="126">
        <f t="shared" si="730"/>
        <v>1.2750786410337906</v>
      </c>
      <c r="CR71" s="126">
        <f t="shared" si="730"/>
        <v>1.2788614642181557</v>
      </c>
      <c r="CS71" s="126">
        <f t="shared" si="730"/>
        <v>1.2825329459576562</v>
      </c>
      <c r="CT71" s="126">
        <f t="shared" si="730"/>
        <v>1.2862149681493797</v>
      </c>
      <c r="CU71" s="126">
        <f t="shared" si="730"/>
        <v>1.289907561053897</v>
      </c>
      <c r="CV71" s="126">
        <f t="shared" si="730"/>
        <v>1.293610755018654</v>
      </c>
      <c r="CW71" s="126">
        <f t="shared" si="730"/>
        <v>1.2973245804782207</v>
      </c>
      <c r="CX71" s="126">
        <f t="shared" si="730"/>
        <v>1.3010490679545423</v>
      </c>
      <c r="CY71" s="126">
        <f t="shared" si="730"/>
        <v>1.304784248057189</v>
      </c>
      <c r="CZ71" s="126">
        <f t="shared" si="730"/>
        <v>1.3085301514836076</v>
      </c>
      <c r="DA71" s="126">
        <f t="shared" si="730"/>
        <v>1.3122868090193751</v>
      </c>
      <c r="DB71" s="126">
        <f t="shared" si="730"/>
        <v>1.3160542515384499</v>
      </c>
      <c r="DC71" s="126">
        <f t="shared" si="730"/>
        <v>1.3195802889875801</v>
      </c>
      <c r="DD71" s="126">
        <f t="shared" si="730"/>
        <v>1.323495136864544</v>
      </c>
      <c r="DE71" s="126">
        <f t="shared" si="730"/>
        <v>1.3272947573576725</v>
      </c>
      <c r="DF71" s="126">
        <f t="shared" si="730"/>
        <v>1.3311052861764079</v>
      </c>
      <c r="DG71" s="126">
        <f t="shared" si="730"/>
        <v>1.3349267546374479</v>
      </c>
      <c r="DH71" s="126">
        <f t="shared" si="730"/>
        <v>1.3387591941473977</v>
      </c>
      <c r="DI71" s="126">
        <f t="shared" si="730"/>
        <v>1.3426026362030277</v>
      </c>
      <c r="DJ71" s="126">
        <f t="shared" si="730"/>
        <v>1.3464571123915319</v>
      </c>
      <c r="DK71" s="126">
        <f t="shared" si="730"/>
        <v>1.3503226543907885</v>
      </c>
      <c r="DL71" s="126">
        <f t="shared" si="730"/>
        <v>1.3541992939696192</v>
      </c>
      <c r="DM71" s="126">
        <f t="shared" si="730"/>
        <v>1.358087062988051</v>
      </c>
      <c r="DN71" s="126">
        <f t="shared" si="730"/>
        <v>1.361985993397578</v>
      </c>
      <c r="DO71" s="126">
        <f t="shared" si="730"/>
        <v>1.3657655991021458</v>
      </c>
      <c r="DP71" s="126">
        <f t="shared" si="730"/>
        <v>1.3698174666548035</v>
      </c>
      <c r="DQ71" s="126">
        <f t="shared" si="730"/>
        <v>1.3737500738651915</v>
      </c>
      <c r="DR71" s="126">
        <f t="shared" si="730"/>
        <v>1.3776939711925826</v>
      </c>
      <c r="DS71" s="126">
        <f t="shared" si="730"/>
        <v>1.381649191049759</v>
      </c>
      <c r="DT71" s="126">
        <f t="shared" si="730"/>
        <v>1.385615765942557</v>
      </c>
      <c r="DU71" s="126">
        <f t="shared" si="730"/>
        <v>1.3895937284701338</v>
      </c>
      <c r="DV71" s="126">
        <f t="shared" si="730"/>
        <v>1.3935831113252357</v>
      </c>
      <c r="DW71" s="126">
        <f t="shared" si="730"/>
        <v>1.3975839472944662</v>
      </c>
      <c r="DX71" s="126">
        <f t="shared" si="730"/>
        <v>1.401596269258556</v>
      </c>
      <c r="DY71" s="126">
        <f t="shared" si="730"/>
        <v>1.4056201101926329</v>
      </c>
      <c r="DZ71" s="126">
        <f t="shared" si="730"/>
        <v>1.4096555031664932</v>
      </c>
      <c r="EA71" s="126">
        <f t="shared" si="730"/>
        <v>1.4134323217047313</v>
      </c>
      <c r="EB71" s="126">
        <f t="shared" si="730"/>
        <v>1.4176256038945581</v>
      </c>
    </row>
    <row r="72" spans="2:132" outlineLevel="1" x14ac:dyDescent="0.25">
      <c r="C72" s="321" t="s">
        <v>531</v>
      </c>
      <c r="D72" s="38"/>
      <c r="E72" s="38"/>
      <c r="F72" s="38"/>
      <c r="G72" s="52" t="s">
        <v>220</v>
      </c>
      <c r="H72" s="46">
        <f t="shared" ref="H72" si="731">SUM(J72:EB72)</f>
        <v>4072102.1976258922</v>
      </c>
      <c r="I72" s="38"/>
      <c r="J72" s="82">
        <f>J70*J71</f>
        <v>0</v>
      </c>
      <c r="K72" s="82">
        <f t="shared" ref="K72" si="732">K70*K71</f>
        <v>0</v>
      </c>
      <c r="L72" s="82">
        <f t="shared" ref="L72" si="733">L70*L71</f>
        <v>0</v>
      </c>
      <c r="M72" s="82">
        <f t="shared" ref="M72" si="734">M70*M71</f>
        <v>0</v>
      </c>
      <c r="N72" s="82">
        <f t="shared" ref="N72" si="735">N70*N71</f>
        <v>0</v>
      </c>
      <c r="O72" s="82">
        <f t="shared" ref="O72" si="736">O70*O71</f>
        <v>0</v>
      </c>
      <c r="P72" s="82">
        <f t="shared" ref="P72" si="737">P70*P71</f>
        <v>0</v>
      </c>
      <c r="Q72" s="82">
        <f t="shared" ref="Q72" si="738">Q70*Q71</f>
        <v>0</v>
      </c>
      <c r="R72" s="82">
        <f t="shared" ref="R72" si="739">R70*R71</f>
        <v>0</v>
      </c>
      <c r="S72" s="82">
        <f t="shared" ref="S72" si="740">S70*S71</f>
        <v>0</v>
      </c>
      <c r="T72" s="82">
        <f t="shared" ref="T72" si="741">T70*T71</f>
        <v>0</v>
      </c>
      <c r="U72" s="82">
        <f t="shared" ref="U72" si="742">U70*U71</f>
        <v>0</v>
      </c>
      <c r="V72" s="82">
        <f t="shared" ref="V72" si="743">V70*V71</f>
        <v>0</v>
      </c>
      <c r="W72" s="82">
        <f t="shared" ref="W72" si="744">W70*W71</f>
        <v>0</v>
      </c>
      <c r="X72" s="82">
        <f t="shared" ref="X72" si="745">X70*X71</f>
        <v>0</v>
      </c>
      <c r="Y72" s="82">
        <f t="shared" ref="Y72" si="746">Y70*Y71</f>
        <v>0</v>
      </c>
      <c r="Z72" s="82">
        <f t="shared" ref="Z72" si="747">Z70*Z71</f>
        <v>0</v>
      </c>
      <c r="AA72" s="82">
        <f t="shared" ref="AA72" si="748">AA70*AA71</f>
        <v>0</v>
      </c>
      <c r="AB72" s="82">
        <f t="shared" ref="AB72" si="749">AB70*AB71</f>
        <v>0</v>
      </c>
      <c r="AC72" s="82">
        <f t="shared" ref="AC72" si="750">AC70*AC71</f>
        <v>0</v>
      </c>
      <c r="AD72" s="82">
        <f t="shared" ref="AD72" si="751">AD70*AD71</f>
        <v>0</v>
      </c>
      <c r="AE72" s="82">
        <f t="shared" ref="AE72" si="752">AE70*AE71</f>
        <v>0</v>
      </c>
      <c r="AF72" s="82">
        <f t="shared" ref="AF72" si="753">AF70*AF71</f>
        <v>0</v>
      </c>
      <c r="AG72" s="82">
        <f t="shared" ref="AG72" si="754">AG70*AG71</f>
        <v>0</v>
      </c>
      <c r="AH72" s="82">
        <f t="shared" ref="AH72" si="755">AH70*AH71</f>
        <v>211708.40073616197</v>
      </c>
      <c r="AI72" s="82">
        <f t="shared" ref="AI72" si="756">AI70*AI71</f>
        <v>212275.62032336253</v>
      </c>
      <c r="AJ72" s="82">
        <f t="shared" ref="AJ72" si="757">AJ70*AJ71</f>
        <v>212905.38629401952</v>
      </c>
      <c r="AK72" s="82">
        <f t="shared" ref="AK72" si="758">AK70*AK71</f>
        <v>213516.61609481552</v>
      </c>
      <c r="AL72" s="82">
        <f t="shared" ref="AL72" si="759">AL70*AL71</f>
        <v>214129.60067446373</v>
      </c>
      <c r="AM72" s="82">
        <f t="shared" ref="AM72" si="760">AM70*AM71</f>
        <v>214744.34507075642</v>
      </c>
      <c r="AN72" s="82">
        <f t="shared" ref="AN72" si="761">AN70*AN71</f>
        <v>215360.85433594903</v>
      </c>
      <c r="AO72" s="82">
        <f t="shared" ref="AO72" si="762">AO70*AO71</f>
        <v>215979.13353680135</v>
      </c>
      <c r="AP72" s="82">
        <f t="shared" ref="AP72" si="763">AP70*AP71</f>
        <v>216599.18775461943</v>
      </c>
      <c r="AQ72" s="82">
        <f t="shared" ref="AQ72" si="764">AQ70*AQ71</f>
        <v>217221.02208529721</v>
      </c>
      <c r="AR72" s="82">
        <f t="shared" ref="AR72" si="765">AR70*AR71</f>
        <v>217844.64163935839</v>
      </c>
      <c r="AS72" s="82">
        <f t="shared" ref="AS72" si="766">AS70*AS71</f>
        <v>218470.05154199855</v>
      </c>
      <c r="AT72" s="82">
        <f t="shared" ref="AT72" si="767">AT70*AT71</f>
        <v>219097.25693312706</v>
      </c>
      <c r="AU72" s="82">
        <f t="shared" ref="AU72" si="768">AU70*AU71</f>
        <v>219684.27310821624</v>
      </c>
      <c r="AV72" s="82">
        <f t="shared" ref="AV72" si="769">AV70*AV71</f>
        <v>220336.01860438447</v>
      </c>
      <c r="AW72" s="82">
        <f t="shared" ref="AW72" si="770">AW70*AW71</f>
        <v>220968.58099796227</v>
      </c>
      <c r="AX72" s="82">
        <f t="shared" ref="AX72" si="771">AX70*AX71</f>
        <v>221602.95941410548</v>
      </c>
      <c r="AY72" s="82">
        <f t="shared" ref="AY72" si="772">AY70*AY71</f>
        <v>222239.15906643102</v>
      </c>
      <c r="AZ72" s="82">
        <f t="shared" ref="AZ72" si="773">AZ70*AZ71</f>
        <v>167419.08941406244</v>
      </c>
      <c r="BA72" s="82">
        <f t="shared" ref="BA72" si="774">BA70*BA71</f>
        <v>0</v>
      </c>
      <c r="BB72" s="82">
        <f t="shared" ref="BB72" si="775">BB70*BB71</f>
        <v>0</v>
      </c>
      <c r="BC72" s="82">
        <f t="shared" ref="BC72" si="776">BC70*BC71</f>
        <v>0</v>
      </c>
      <c r="BD72" s="82">
        <f t="shared" ref="BD72" si="777">BD70*BD71</f>
        <v>0</v>
      </c>
      <c r="BE72" s="82">
        <f t="shared" ref="BE72" si="778">BE70*BE71</f>
        <v>0</v>
      </c>
      <c r="BF72" s="82">
        <f t="shared" ref="BF72" si="779">BF70*BF71</f>
        <v>0</v>
      </c>
      <c r="BG72" s="82">
        <f t="shared" ref="BG72" si="780">BG70*BG71</f>
        <v>0</v>
      </c>
      <c r="BH72" s="82">
        <f t="shared" ref="BH72" si="781">BH70*BH71</f>
        <v>0</v>
      </c>
      <c r="BI72" s="82">
        <f t="shared" ref="BI72" si="782">BI70*BI71</f>
        <v>0</v>
      </c>
      <c r="BJ72" s="82">
        <f t="shared" ref="BJ72" si="783">BJ70*BJ71</f>
        <v>0</v>
      </c>
      <c r="BK72" s="82">
        <f t="shared" ref="BK72" si="784">BK70*BK71</f>
        <v>0</v>
      </c>
      <c r="BL72" s="82">
        <f t="shared" ref="BL72" si="785">BL70*BL71</f>
        <v>0</v>
      </c>
      <c r="BM72" s="82">
        <f t="shared" ref="BM72" si="786">BM70*BM71</f>
        <v>0</v>
      </c>
      <c r="BN72" s="82">
        <f t="shared" ref="BN72" si="787">BN70*BN71</f>
        <v>0</v>
      </c>
      <c r="BO72" s="82">
        <f t="shared" ref="BO72" si="788">BO70*BO71</f>
        <v>0</v>
      </c>
      <c r="BP72" s="82">
        <f t="shared" ref="BP72" si="789">BP70*BP71</f>
        <v>0</v>
      </c>
      <c r="BQ72" s="82">
        <f t="shared" ref="BQ72" si="790">BQ70*BQ71</f>
        <v>0</v>
      </c>
      <c r="BR72" s="82">
        <f t="shared" ref="BR72" si="791">BR70*BR71</f>
        <v>0</v>
      </c>
      <c r="BS72" s="82">
        <f t="shared" ref="BS72" si="792">BS70*BS71</f>
        <v>0</v>
      </c>
      <c r="BT72" s="82">
        <f t="shared" ref="BT72" si="793">BT70*BT71</f>
        <v>0</v>
      </c>
      <c r="BU72" s="82">
        <f t="shared" ref="BU72" si="794">BU70*BU71</f>
        <v>0</v>
      </c>
      <c r="BV72" s="82">
        <f t="shared" ref="BV72" si="795">BV70*BV71</f>
        <v>0</v>
      </c>
      <c r="BW72" s="82">
        <f t="shared" ref="BW72" si="796">BW70*BW71</f>
        <v>0</v>
      </c>
      <c r="BX72" s="82">
        <f t="shared" ref="BX72" si="797">BX70*BX71</f>
        <v>0</v>
      </c>
      <c r="BY72" s="82">
        <f t="shared" ref="BY72" si="798">BY70*BY71</f>
        <v>0</v>
      </c>
      <c r="BZ72" s="82">
        <f t="shared" ref="BZ72" si="799">BZ70*BZ71</f>
        <v>0</v>
      </c>
      <c r="CA72" s="82">
        <f t="shared" ref="CA72" si="800">CA70*CA71</f>
        <v>0</v>
      </c>
      <c r="CB72" s="82">
        <f t="shared" ref="CB72" si="801">CB70*CB71</f>
        <v>0</v>
      </c>
      <c r="CC72" s="82">
        <f t="shared" ref="CC72" si="802">CC70*CC71</f>
        <v>0</v>
      </c>
      <c r="CD72" s="82">
        <f t="shared" ref="CD72" si="803">CD70*CD71</f>
        <v>0</v>
      </c>
      <c r="CE72" s="82">
        <f t="shared" ref="CE72" si="804">CE70*CE71</f>
        <v>0</v>
      </c>
      <c r="CF72" s="82">
        <f t="shared" ref="CF72" si="805">CF70*CF71</f>
        <v>0</v>
      </c>
      <c r="CG72" s="82">
        <f t="shared" ref="CG72" si="806">CG70*CG71</f>
        <v>0</v>
      </c>
      <c r="CH72" s="82">
        <f t="shared" ref="CH72" si="807">CH70*CH71</f>
        <v>0</v>
      </c>
      <c r="CI72" s="82">
        <f t="shared" ref="CI72" si="808">CI70*CI71</f>
        <v>0</v>
      </c>
      <c r="CJ72" s="82">
        <f t="shared" ref="CJ72" si="809">CJ70*CJ71</f>
        <v>0</v>
      </c>
      <c r="CK72" s="82">
        <f t="shared" ref="CK72" si="810">CK70*CK71</f>
        <v>0</v>
      </c>
      <c r="CL72" s="82">
        <f t="shared" ref="CL72" si="811">CL70*CL71</f>
        <v>0</v>
      </c>
      <c r="CM72" s="82">
        <f t="shared" ref="CM72" si="812">CM70*CM71</f>
        <v>0</v>
      </c>
      <c r="CN72" s="82">
        <f t="shared" ref="CN72" si="813">CN70*CN71</f>
        <v>0</v>
      </c>
      <c r="CO72" s="82">
        <f t="shared" ref="CO72" si="814">CO70*CO71</f>
        <v>0</v>
      </c>
      <c r="CP72" s="82">
        <f t="shared" ref="CP72" si="815">CP70*CP71</f>
        <v>0</v>
      </c>
      <c r="CQ72" s="82">
        <f t="shared" ref="CQ72" si="816">CQ70*CQ71</f>
        <v>0</v>
      </c>
      <c r="CR72" s="82">
        <f t="shared" ref="CR72" si="817">CR70*CR71</f>
        <v>0</v>
      </c>
      <c r="CS72" s="82">
        <f t="shared" ref="CS72" si="818">CS70*CS71</f>
        <v>0</v>
      </c>
      <c r="CT72" s="82">
        <f t="shared" ref="CT72" si="819">CT70*CT71</f>
        <v>0</v>
      </c>
      <c r="CU72" s="82">
        <f t="shared" ref="CU72" si="820">CU70*CU71</f>
        <v>0</v>
      </c>
      <c r="CV72" s="82">
        <f t="shared" ref="CV72" si="821">CV70*CV71</f>
        <v>0</v>
      </c>
      <c r="CW72" s="82">
        <f t="shared" ref="CW72" si="822">CW70*CW71</f>
        <v>0</v>
      </c>
      <c r="CX72" s="82">
        <f t="shared" ref="CX72" si="823">CX70*CX71</f>
        <v>0</v>
      </c>
      <c r="CY72" s="82">
        <f t="shared" ref="CY72" si="824">CY70*CY71</f>
        <v>0</v>
      </c>
      <c r="CZ72" s="82">
        <f t="shared" ref="CZ72" si="825">CZ70*CZ71</f>
        <v>0</v>
      </c>
      <c r="DA72" s="82">
        <f t="shared" ref="DA72" si="826">DA70*DA71</f>
        <v>0</v>
      </c>
      <c r="DB72" s="82">
        <f t="shared" ref="DB72" si="827">DB70*DB71</f>
        <v>0</v>
      </c>
      <c r="DC72" s="82">
        <f t="shared" ref="DC72" si="828">DC70*DC71</f>
        <v>0</v>
      </c>
      <c r="DD72" s="82">
        <f t="shared" ref="DD72" si="829">DD70*DD71</f>
        <v>0</v>
      </c>
      <c r="DE72" s="82">
        <f t="shared" ref="DE72" si="830">DE70*DE71</f>
        <v>0</v>
      </c>
      <c r="DF72" s="82">
        <f t="shared" ref="DF72" si="831">DF70*DF71</f>
        <v>0</v>
      </c>
      <c r="DG72" s="82">
        <f t="shared" ref="DG72" si="832">DG70*DG71</f>
        <v>0</v>
      </c>
      <c r="DH72" s="82">
        <f t="shared" ref="DH72" si="833">DH70*DH71</f>
        <v>0</v>
      </c>
      <c r="DI72" s="82">
        <f t="shared" ref="DI72" si="834">DI70*DI71</f>
        <v>0</v>
      </c>
      <c r="DJ72" s="82">
        <f t="shared" ref="DJ72" si="835">DJ70*DJ71</f>
        <v>0</v>
      </c>
      <c r="DK72" s="82">
        <f t="shared" ref="DK72" si="836">DK70*DK71</f>
        <v>0</v>
      </c>
      <c r="DL72" s="82">
        <f t="shared" ref="DL72" si="837">DL70*DL71</f>
        <v>0</v>
      </c>
      <c r="DM72" s="82">
        <f t="shared" ref="DM72" si="838">DM70*DM71</f>
        <v>0</v>
      </c>
      <c r="DN72" s="82">
        <f t="shared" ref="DN72" si="839">DN70*DN71</f>
        <v>0</v>
      </c>
      <c r="DO72" s="82">
        <f t="shared" ref="DO72" si="840">DO70*DO71</f>
        <v>0</v>
      </c>
      <c r="DP72" s="82">
        <f t="shared" ref="DP72" si="841">DP70*DP71</f>
        <v>0</v>
      </c>
      <c r="DQ72" s="82">
        <f t="shared" ref="DQ72" si="842">DQ70*DQ71</f>
        <v>0</v>
      </c>
      <c r="DR72" s="82">
        <f t="shared" ref="DR72" si="843">DR70*DR71</f>
        <v>0</v>
      </c>
      <c r="DS72" s="82">
        <f t="shared" ref="DS72" si="844">DS70*DS71</f>
        <v>0</v>
      </c>
      <c r="DT72" s="82">
        <f t="shared" ref="DT72" si="845">DT70*DT71</f>
        <v>0</v>
      </c>
      <c r="DU72" s="82">
        <f t="shared" ref="DU72" si="846">DU70*DU71</f>
        <v>0</v>
      </c>
      <c r="DV72" s="82">
        <f t="shared" ref="DV72" si="847">DV70*DV71</f>
        <v>0</v>
      </c>
      <c r="DW72" s="82">
        <f t="shared" ref="DW72" si="848">DW70*DW71</f>
        <v>0</v>
      </c>
      <c r="DX72" s="82">
        <f t="shared" ref="DX72" si="849">DX70*DX71</f>
        <v>0</v>
      </c>
      <c r="DY72" s="82">
        <f t="shared" ref="DY72" si="850">DY70*DY71</f>
        <v>0</v>
      </c>
      <c r="DZ72" s="82">
        <f t="shared" ref="DZ72" si="851">DZ70*DZ71</f>
        <v>0</v>
      </c>
      <c r="EA72" s="82">
        <f t="shared" ref="EA72" si="852">EA70*EA71</f>
        <v>0</v>
      </c>
      <c r="EB72" s="82">
        <f t="shared" ref="EB72" si="853">EB70*EB71</f>
        <v>0</v>
      </c>
    </row>
    <row r="73" spans="2:132" ht="14" outlineLevel="1" x14ac:dyDescent="0.3">
      <c r="B73" s="73"/>
      <c r="C73" s="27"/>
      <c r="H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row>
    <row r="74" spans="2:132" ht="13" x14ac:dyDescent="0.3">
      <c r="C74" s="348" t="s">
        <v>567</v>
      </c>
      <c r="D74" s="342"/>
      <c r="E74" s="342"/>
      <c r="F74" s="342"/>
      <c r="G74" s="349" t="s">
        <v>220</v>
      </c>
      <c r="H74" s="344">
        <f t="shared" ref="H74" si="854">SUM(J74:EB74)</f>
        <v>3628651.9430499058</v>
      </c>
      <c r="I74" s="342"/>
      <c r="J74" s="345">
        <f t="shared" ref="J74:AO74" si="855">CHOOSE(Scenario,J56,J64,J72)</f>
        <v>0</v>
      </c>
      <c r="K74" s="346">
        <f t="shared" si="855"/>
        <v>0</v>
      </c>
      <c r="L74" s="346">
        <f t="shared" si="855"/>
        <v>0</v>
      </c>
      <c r="M74" s="346">
        <f t="shared" si="855"/>
        <v>0</v>
      </c>
      <c r="N74" s="346">
        <f t="shared" si="855"/>
        <v>0</v>
      </c>
      <c r="O74" s="346">
        <f t="shared" si="855"/>
        <v>0</v>
      </c>
      <c r="P74" s="346">
        <f t="shared" si="855"/>
        <v>0</v>
      </c>
      <c r="Q74" s="346">
        <f t="shared" si="855"/>
        <v>0</v>
      </c>
      <c r="R74" s="346">
        <f t="shared" si="855"/>
        <v>0</v>
      </c>
      <c r="S74" s="346">
        <f t="shared" si="855"/>
        <v>0</v>
      </c>
      <c r="T74" s="346">
        <f t="shared" si="855"/>
        <v>0</v>
      </c>
      <c r="U74" s="346">
        <f t="shared" si="855"/>
        <v>0</v>
      </c>
      <c r="V74" s="346">
        <f t="shared" si="855"/>
        <v>0</v>
      </c>
      <c r="W74" s="346">
        <f t="shared" si="855"/>
        <v>0</v>
      </c>
      <c r="X74" s="346">
        <f t="shared" si="855"/>
        <v>0</v>
      </c>
      <c r="Y74" s="346">
        <f t="shared" si="855"/>
        <v>0</v>
      </c>
      <c r="Z74" s="346">
        <f t="shared" si="855"/>
        <v>0</v>
      </c>
      <c r="AA74" s="346">
        <f t="shared" si="855"/>
        <v>0</v>
      </c>
      <c r="AB74" s="346">
        <f t="shared" si="855"/>
        <v>0</v>
      </c>
      <c r="AC74" s="346">
        <f t="shared" si="855"/>
        <v>0</v>
      </c>
      <c r="AD74" s="346">
        <f t="shared" si="855"/>
        <v>0</v>
      </c>
      <c r="AE74" s="346">
        <f t="shared" si="855"/>
        <v>0</v>
      </c>
      <c r="AF74" s="346">
        <f t="shared" si="855"/>
        <v>0</v>
      </c>
      <c r="AG74" s="346">
        <f t="shared" si="855"/>
        <v>0</v>
      </c>
      <c r="AH74" s="346">
        <f t="shared" si="855"/>
        <v>188653.44296593184</v>
      </c>
      <c r="AI74" s="346">
        <f t="shared" si="855"/>
        <v>189158.89257336833</v>
      </c>
      <c r="AJ74" s="346">
        <f t="shared" si="855"/>
        <v>189720.07728882649</v>
      </c>
      <c r="AK74" s="346">
        <f t="shared" si="855"/>
        <v>190264.74441569811</v>
      </c>
      <c r="AL74" s="346">
        <f t="shared" si="855"/>
        <v>190810.97522672659</v>
      </c>
      <c r="AM74" s="346">
        <f t="shared" si="855"/>
        <v>191358.77421109076</v>
      </c>
      <c r="AN74" s="346">
        <f t="shared" si="855"/>
        <v>191908.14587085746</v>
      </c>
      <c r="AO74" s="346">
        <f t="shared" si="855"/>
        <v>192459.09472101848</v>
      </c>
      <c r="AP74" s="346">
        <f t="shared" ref="AP74:BU74" si="856">CHOOSE(Scenario,AP56,AP64,AP72)</f>
        <v>193011.6252895277</v>
      </c>
      <c r="AQ74" s="346">
        <f t="shared" si="856"/>
        <v>193565.74211733829</v>
      </c>
      <c r="AR74" s="346">
        <f t="shared" si="856"/>
        <v>194121.44975844008</v>
      </c>
      <c r="AS74" s="346">
        <f t="shared" si="856"/>
        <v>194678.75277989689</v>
      </c>
      <c r="AT74" s="346">
        <f t="shared" si="856"/>
        <v>195237.65576188415</v>
      </c>
      <c r="AU74" s="346">
        <f t="shared" si="856"/>
        <v>195760.74611692995</v>
      </c>
      <c r="AV74" s="346">
        <f t="shared" si="856"/>
        <v>196341.51679661078</v>
      </c>
      <c r="AW74" s="346">
        <f t="shared" si="856"/>
        <v>196905.19340568373</v>
      </c>
      <c r="AX74" s="346">
        <f t="shared" si="856"/>
        <v>197470.48827321164</v>
      </c>
      <c r="AY74" s="346">
        <f t="shared" si="856"/>
        <v>198037.40604505062</v>
      </c>
      <c r="AZ74" s="346">
        <f t="shared" si="856"/>
        <v>149187.2194318134</v>
      </c>
      <c r="BA74" s="346">
        <f t="shared" si="856"/>
        <v>0</v>
      </c>
      <c r="BB74" s="346">
        <f t="shared" si="856"/>
        <v>0</v>
      </c>
      <c r="BC74" s="346">
        <f t="shared" si="856"/>
        <v>0</v>
      </c>
      <c r="BD74" s="346">
        <f t="shared" si="856"/>
        <v>0</v>
      </c>
      <c r="BE74" s="346">
        <f t="shared" si="856"/>
        <v>0</v>
      </c>
      <c r="BF74" s="346">
        <f t="shared" si="856"/>
        <v>0</v>
      </c>
      <c r="BG74" s="346">
        <f t="shared" si="856"/>
        <v>0</v>
      </c>
      <c r="BH74" s="346">
        <f t="shared" si="856"/>
        <v>0</v>
      </c>
      <c r="BI74" s="346">
        <f t="shared" si="856"/>
        <v>0</v>
      </c>
      <c r="BJ74" s="346">
        <f t="shared" si="856"/>
        <v>0</v>
      </c>
      <c r="BK74" s="346">
        <f t="shared" si="856"/>
        <v>0</v>
      </c>
      <c r="BL74" s="346">
        <f t="shared" si="856"/>
        <v>0</v>
      </c>
      <c r="BM74" s="346">
        <f t="shared" si="856"/>
        <v>0</v>
      </c>
      <c r="BN74" s="346">
        <f t="shared" si="856"/>
        <v>0</v>
      </c>
      <c r="BO74" s="346">
        <f t="shared" si="856"/>
        <v>0</v>
      </c>
      <c r="BP74" s="346">
        <f t="shared" si="856"/>
        <v>0</v>
      </c>
      <c r="BQ74" s="346">
        <f t="shared" si="856"/>
        <v>0</v>
      </c>
      <c r="BR74" s="346">
        <f t="shared" si="856"/>
        <v>0</v>
      </c>
      <c r="BS74" s="346">
        <f t="shared" si="856"/>
        <v>0</v>
      </c>
      <c r="BT74" s="346">
        <f t="shared" si="856"/>
        <v>0</v>
      </c>
      <c r="BU74" s="346">
        <f t="shared" si="856"/>
        <v>0</v>
      </c>
      <c r="BV74" s="346">
        <f t="shared" ref="BV74:DA74" si="857">CHOOSE(Scenario,BV56,BV64,BV72)</f>
        <v>0</v>
      </c>
      <c r="BW74" s="346">
        <f t="shared" si="857"/>
        <v>0</v>
      </c>
      <c r="BX74" s="346">
        <f t="shared" si="857"/>
        <v>0</v>
      </c>
      <c r="BY74" s="346">
        <f t="shared" si="857"/>
        <v>0</v>
      </c>
      <c r="BZ74" s="346">
        <f t="shared" si="857"/>
        <v>0</v>
      </c>
      <c r="CA74" s="346">
        <f t="shared" si="857"/>
        <v>0</v>
      </c>
      <c r="CB74" s="346">
        <f t="shared" si="857"/>
        <v>0</v>
      </c>
      <c r="CC74" s="346">
        <f t="shared" si="857"/>
        <v>0</v>
      </c>
      <c r="CD74" s="346">
        <f t="shared" si="857"/>
        <v>0</v>
      </c>
      <c r="CE74" s="346">
        <f t="shared" si="857"/>
        <v>0</v>
      </c>
      <c r="CF74" s="346">
        <f t="shared" si="857"/>
        <v>0</v>
      </c>
      <c r="CG74" s="346">
        <f t="shared" si="857"/>
        <v>0</v>
      </c>
      <c r="CH74" s="346">
        <f t="shared" si="857"/>
        <v>0</v>
      </c>
      <c r="CI74" s="346">
        <f t="shared" si="857"/>
        <v>0</v>
      </c>
      <c r="CJ74" s="346">
        <f t="shared" si="857"/>
        <v>0</v>
      </c>
      <c r="CK74" s="346">
        <f t="shared" si="857"/>
        <v>0</v>
      </c>
      <c r="CL74" s="346">
        <f t="shared" si="857"/>
        <v>0</v>
      </c>
      <c r="CM74" s="346">
        <f t="shared" si="857"/>
        <v>0</v>
      </c>
      <c r="CN74" s="346">
        <f t="shared" si="857"/>
        <v>0</v>
      </c>
      <c r="CO74" s="346">
        <f t="shared" si="857"/>
        <v>0</v>
      </c>
      <c r="CP74" s="346">
        <f t="shared" si="857"/>
        <v>0</v>
      </c>
      <c r="CQ74" s="346">
        <f t="shared" si="857"/>
        <v>0</v>
      </c>
      <c r="CR74" s="346">
        <f t="shared" si="857"/>
        <v>0</v>
      </c>
      <c r="CS74" s="346">
        <f t="shared" si="857"/>
        <v>0</v>
      </c>
      <c r="CT74" s="346">
        <f t="shared" si="857"/>
        <v>0</v>
      </c>
      <c r="CU74" s="346">
        <f t="shared" si="857"/>
        <v>0</v>
      </c>
      <c r="CV74" s="346">
        <f t="shared" si="857"/>
        <v>0</v>
      </c>
      <c r="CW74" s="346">
        <f t="shared" si="857"/>
        <v>0</v>
      </c>
      <c r="CX74" s="346">
        <f t="shared" si="857"/>
        <v>0</v>
      </c>
      <c r="CY74" s="346">
        <f t="shared" si="857"/>
        <v>0</v>
      </c>
      <c r="CZ74" s="346">
        <f t="shared" si="857"/>
        <v>0</v>
      </c>
      <c r="DA74" s="346">
        <f t="shared" si="857"/>
        <v>0</v>
      </c>
      <c r="DB74" s="346">
        <f t="shared" ref="DB74:EB74" si="858">CHOOSE(Scenario,DB56,DB64,DB72)</f>
        <v>0</v>
      </c>
      <c r="DC74" s="346">
        <f t="shared" si="858"/>
        <v>0</v>
      </c>
      <c r="DD74" s="346">
        <f t="shared" si="858"/>
        <v>0</v>
      </c>
      <c r="DE74" s="346">
        <f t="shared" si="858"/>
        <v>0</v>
      </c>
      <c r="DF74" s="346">
        <f t="shared" si="858"/>
        <v>0</v>
      </c>
      <c r="DG74" s="346">
        <f t="shared" si="858"/>
        <v>0</v>
      </c>
      <c r="DH74" s="346">
        <f t="shared" si="858"/>
        <v>0</v>
      </c>
      <c r="DI74" s="346">
        <f t="shared" si="858"/>
        <v>0</v>
      </c>
      <c r="DJ74" s="346">
        <f t="shared" si="858"/>
        <v>0</v>
      </c>
      <c r="DK74" s="346">
        <f t="shared" si="858"/>
        <v>0</v>
      </c>
      <c r="DL74" s="346">
        <f t="shared" si="858"/>
        <v>0</v>
      </c>
      <c r="DM74" s="346">
        <f t="shared" si="858"/>
        <v>0</v>
      </c>
      <c r="DN74" s="346">
        <f t="shared" si="858"/>
        <v>0</v>
      </c>
      <c r="DO74" s="346">
        <f t="shared" si="858"/>
        <v>0</v>
      </c>
      <c r="DP74" s="346">
        <f t="shared" si="858"/>
        <v>0</v>
      </c>
      <c r="DQ74" s="346">
        <f t="shared" si="858"/>
        <v>0</v>
      </c>
      <c r="DR74" s="346">
        <f t="shared" si="858"/>
        <v>0</v>
      </c>
      <c r="DS74" s="346">
        <f t="shared" si="858"/>
        <v>0</v>
      </c>
      <c r="DT74" s="346">
        <f t="shared" si="858"/>
        <v>0</v>
      </c>
      <c r="DU74" s="346">
        <f t="shared" si="858"/>
        <v>0</v>
      </c>
      <c r="DV74" s="346">
        <f t="shared" si="858"/>
        <v>0</v>
      </c>
      <c r="DW74" s="346">
        <f t="shared" si="858"/>
        <v>0</v>
      </c>
      <c r="DX74" s="346">
        <f t="shared" si="858"/>
        <v>0</v>
      </c>
      <c r="DY74" s="346">
        <f t="shared" si="858"/>
        <v>0</v>
      </c>
      <c r="DZ74" s="346">
        <f t="shared" si="858"/>
        <v>0</v>
      </c>
      <c r="EA74" s="346">
        <f t="shared" si="858"/>
        <v>0</v>
      </c>
      <c r="EB74" s="347">
        <f t="shared" si="858"/>
        <v>0</v>
      </c>
    </row>
    <row r="75" spans="2:132" ht="14" x14ac:dyDescent="0.3">
      <c r="B75" s="73"/>
      <c r="C75" s="27"/>
      <c r="H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row>
    <row r="76" spans="2:132" ht="13" x14ac:dyDescent="0.3">
      <c r="B76" s="34"/>
      <c r="C76" s="2" t="s">
        <v>534</v>
      </c>
      <c r="D76" s="34"/>
      <c r="E76" s="34"/>
      <c r="F76" s="34"/>
      <c r="G76" s="67"/>
      <c r="H76" s="35"/>
      <c r="I76" s="34"/>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row>
    <row r="77" spans="2:132" ht="13" outlineLevel="1" x14ac:dyDescent="0.3">
      <c r="C77" s="340" t="s">
        <v>503</v>
      </c>
      <c r="G77" s="52"/>
      <c r="H77" s="29"/>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row>
    <row r="78" spans="2:132" outlineLevel="1" x14ac:dyDescent="0.25">
      <c r="C78" s="328" t="s">
        <v>565</v>
      </c>
      <c r="G78" s="52" t="s">
        <v>220</v>
      </c>
      <c r="H78" s="46">
        <f t="shared" ref="H78" si="859">SUM(J78:EB78)</f>
        <v>0</v>
      </c>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row>
    <row r="79" spans="2:132" ht="13" outlineLevel="1" x14ac:dyDescent="0.3">
      <c r="C79" s="330"/>
      <c r="G79" s="52"/>
      <c r="H79" s="29"/>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row>
    <row r="80" spans="2:132" ht="13" x14ac:dyDescent="0.3">
      <c r="C80" s="348" t="s">
        <v>566</v>
      </c>
      <c r="D80" s="342"/>
      <c r="E80" s="342"/>
      <c r="F80" s="342"/>
      <c r="G80" s="349" t="s">
        <v>220</v>
      </c>
      <c r="H80" s="344">
        <f t="shared" ref="H80" si="860">SUM(J80:EB80)</f>
        <v>0</v>
      </c>
      <c r="I80" s="342"/>
      <c r="J80" s="345">
        <f>J78</f>
        <v>0</v>
      </c>
      <c r="K80" s="346">
        <f t="shared" ref="K80:BV80" si="861">K78</f>
        <v>0</v>
      </c>
      <c r="L80" s="346">
        <f t="shared" si="861"/>
        <v>0</v>
      </c>
      <c r="M80" s="346">
        <f t="shared" si="861"/>
        <v>0</v>
      </c>
      <c r="N80" s="346">
        <f t="shared" si="861"/>
        <v>0</v>
      </c>
      <c r="O80" s="346">
        <f t="shared" si="861"/>
        <v>0</v>
      </c>
      <c r="P80" s="346">
        <f t="shared" si="861"/>
        <v>0</v>
      </c>
      <c r="Q80" s="346">
        <f t="shared" si="861"/>
        <v>0</v>
      </c>
      <c r="R80" s="346">
        <f t="shared" si="861"/>
        <v>0</v>
      </c>
      <c r="S80" s="346">
        <f t="shared" si="861"/>
        <v>0</v>
      </c>
      <c r="T80" s="346">
        <f t="shared" si="861"/>
        <v>0</v>
      </c>
      <c r="U80" s="346">
        <f t="shared" si="861"/>
        <v>0</v>
      </c>
      <c r="V80" s="346">
        <f t="shared" si="861"/>
        <v>0</v>
      </c>
      <c r="W80" s="346">
        <f t="shared" si="861"/>
        <v>0</v>
      </c>
      <c r="X80" s="346">
        <f t="shared" si="861"/>
        <v>0</v>
      </c>
      <c r="Y80" s="346">
        <f t="shared" si="861"/>
        <v>0</v>
      </c>
      <c r="Z80" s="346">
        <f t="shared" si="861"/>
        <v>0</v>
      </c>
      <c r="AA80" s="346">
        <f t="shared" si="861"/>
        <v>0</v>
      </c>
      <c r="AB80" s="346">
        <f t="shared" si="861"/>
        <v>0</v>
      </c>
      <c r="AC80" s="346">
        <f t="shared" si="861"/>
        <v>0</v>
      </c>
      <c r="AD80" s="346">
        <f t="shared" si="861"/>
        <v>0</v>
      </c>
      <c r="AE80" s="346">
        <f t="shared" si="861"/>
        <v>0</v>
      </c>
      <c r="AF80" s="346">
        <f t="shared" si="861"/>
        <v>0</v>
      </c>
      <c r="AG80" s="346">
        <f t="shared" si="861"/>
        <v>0</v>
      </c>
      <c r="AH80" s="346">
        <f t="shared" si="861"/>
        <v>0</v>
      </c>
      <c r="AI80" s="346">
        <f t="shared" si="861"/>
        <v>0</v>
      </c>
      <c r="AJ80" s="346">
        <f t="shared" si="861"/>
        <v>0</v>
      </c>
      <c r="AK80" s="346">
        <f t="shared" si="861"/>
        <v>0</v>
      </c>
      <c r="AL80" s="346">
        <f t="shared" si="861"/>
        <v>0</v>
      </c>
      <c r="AM80" s="346">
        <f t="shared" si="861"/>
        <v>0</v>
      </c>
      <c r="AN80" s="346">
        <f t="shared" si="861"/>
        <v>0</v>
      </c>
      <c r="AO80" s="346">
        <f t="shared" si="861"/>
        <v>0</v>
      </c>
      <c r="AP80" s="346">
        <f t="shared" si="861"/>
        <v>0</v>
      </c>
      <c r="AQ80" s="346">
        <f t="shared" si="861"/>
        <v>0</v>
      </c>
      <c r="AR80" s="346">
        <f t="shared" si="861"/>
        <v>0</v>
      </c>
      <c r="AS80" s="346">
        <f t="shared" si="861"/>
        <v>0</v>
      </c>
      <c r="AT80" s="346">
        <f t="shared" si="861"/>
        <v>0</v>
      </c>
      <c r="AU80" s="346">
        <f t="shared" si="861"/>
        <v>0</v>
      </c>
      <c r="AV80" s="346">
        <f t="shared" si="861"/>
        <v>0</v>
      </c>
      <c r="AW80" s="346">
        <f t="shared" si="861"/>
        <v>0</v>
      </c>
      <c r="AX80" s="346">
        <f t="shared" si="861"/>
        <v>0</v>
      </c>
      <c r="AY80" s="346">
        <f t="shared" si="861"/>
        <v>0</v>
      </c>
      <c r="AZ80" s="346">
        <f t="shared" si="861"/>
        <v>0</v>
      </c>
      <c r="BA80" s="346">
        <f t="shared" si="861"/>
        <v>0</v>
      </c>
      <c r="BB80" s="346">
        <f t="shared" si="861"/>
        <v>0</v>
      </c>
      <c r="BC80" s="346">
        <f t="shared" si="861"/>
        <v>0</v>
      </c>
      <c r="BD80" s="346">
        <f t="shared" si="861"/>
        <v>0</v>
      </c>
      <c r="BE80" s="346">
        <f t="shared" si="861"/>
        <v>0</v>
      </c>
      <c r="BF80" s="346">
        <f t="shared" si="861"/>
        <v>0</v>
      </c>
      <c r="BG80" s="346">
        <f t="shared" si="861"/>
        <v>0</v>
      </c>
      <c r="BH80" s="346">
        <f t="shared" si="861"/>
        <v>0</v>
      </c>
      <c r="BI80" s="346">
        <f t="shared" si="861"/>
        <v>0</v>
      </c>
      <c r="BJ80" s="346">
        <f t="shared" si="861"/>
        <v>0</v>
      </c>
      <c r="BK80" s="346">
        <f t="shared" si="861"/>
        <v>0</v>
      </c>
      <c r="BL80" s="346">
        <f t="shared" si="861"/>
        <v>0</v>
      </c>
      <c r="BM80" s="346">
        <f t="shared" si="861"/>
        <v>0</v>
      </c>
      <c r="BN80" s="346">
        <f t="shared" si="861"/>
        <v>0</v>
      </c>
      <c r="BO80" s="346">
        <f t="shared" si="861"/>
        <v>0</v>
      </c>
      <c r="BP80" s="346">
        <f t="shared" si="861"/>
        <v>0</v>
      </c>
      <c r="BQ80" s="346">
        <f t="shared" si="861"/>
        <v>0</v>
      </c>
      <c r="BR80" s="346">
        <f t="shared" si="861"/>
        <v>0</v>
      </c>
      <c r="BS80" s="346">
        <f t="shared" si="861"/>
        <v>0</v>
      </c>
      <c r="BT80" s="346">
        <f t="shared" si="861"/>
        <v>0</v>
      </c>
      <c r="BU80" s="346">
        <f t="shared" si="861"/>
        <v>0</v>
      </c>
      <c r="BV80" s="346">
        <f t="shared" si="861"/>
        <v>0</v>
      </c>
      <c r="BW80" s="346">
        <f t="shared" ref="BW80:EB80" si="862">BW78</f>
        <v>0</v>
      </c>
      <c r="BX80" s="346">
        <f t="shared" si="862"/>
        <v>0</v>
      </c>
      <c r="BY80" s="346">
        <f t="shared" si="862"/>
        <v>0</v>
      </c>
      <c r="BZ80" s="346">
        <f t="shared" si="862"/>
        <v>0</v>
      </c>
      <c r="CA80" s="346">
        <f t="shared" si="862"/>
        <v>0</v>
      </c>
      <c r="CB80" s="346">
        <f t="shared" si="862"/>
        <v>0</v>
      </c>
      <c r="CC80" s="346">
        <f t="shared" si="862"/>
        <v>0</v>
      </c>
      <c r="CD80" s="346">
        <f t="shared" si="862"/>
        <v>0</v>
      </c>
      <c r="CE80" s="346">
        <f t="shared" si="862"/>
        <v>0</v>
      </c>
      <c r="CF80" s="346">
        <f t="shared" si="862"/>
        <v>0</v>
      </c>
      <c r="CG80" s="346">
        <f t="shared" si="862"/>
        <v>0</v>
      </c>
      <c r="CH80" s="346">
        <f t="shared" si="862"/>
        <v>0</v>
      </c>
      <c r="CI80" s="346">
        <f t="shared" si="862"/>
        <v>0</v>
      </c>
      <c r="CJ80" s="346">
        <f t="shared" si="862"/>
        <v>0</v>
      </c>
      <c r="CK80" s="346">
        <f t="shared" si="862"/>
        <v>0</v>
      </c>
      <c r="CL80" s="346">
        <f t="shared" si="862"/>
        <v>0</v>
      </c>
      <c r="CM80" s="346">
        <f t="shared" si="862"/>
        <v>0</v>
      </c>
      <c r="CN80" s="346">
        <f t="shared" si="862"/>
        <v>0</v>
      </c>
      <c r="CO80" s="346">
        <f t="shared" si="862"/>
        <v>0</v>
      </c>
      <c r="CP80" s="346">
        <f t="shared" si="862"/>
        <v>0</v>
      </c>
      <c r="CQ80" s="346">
        <f t="shared" si="862"/>
        <v>0</v>
      </c>
      <c r="CR80" s="346">
        <f t="shared" si="862"/>
        <v>0</v>
      </c>
      <c r="CS80" s="346">
        <f t="shared" si="862"/>
        <v>0</v>
      </c>
      <c r="CT80" s="346">
        <f t="shared" si="862"/>
        <v>0</v>
      </c>
      <c r="CU80" s="346">
        <f t="shared" si="862"/>
        <v>0</v>
      </c>
      <c r="CV80" s="346">
        <f t="shared" si="862"/>
        <v>0</v>
      </c>
      <c r="CW80" s="346">
        <f t="shared" si="862"/>
        <v>0</v>
      </c>
      <c r="CX80" s="346">
        <f t="shared" si="862"/>
        <v>0</v>
      </c>
      <c r="CY80" s="346">
        <f t="shared" si="862"/>
        <v>0</v>
      </c>
      <c r="CZ80" s="346">
        <f t="shared" si="862"/>
        <v>0</v>
      </c>
      <c r="DA80" s="346">
        <f t="shared" si="862"/>
        <v>0</v>
      </c>
      <c r="DB80" s="346">
        <f t="shared" si="862"/>
        <v>0</v>
      </c>
      <c r="DC80" s="346">
        <f t="shared" si="862"/>
        <v>0</v>
      </c>
      <c r="DD80" s="346">
        <f t="shared" si="862"/>
        <v>0</v>
      </c>
      <c r="DE80" s="346">
        <f t="shared" si="862"/>
        <v>0</v>
      </c>
      <c r="DF80" s="346">
        <f t="shared" si="862"/>
        <v>0</v>
      </c>
      <c r="DG80" s="346">
        <f t="shared" si="862"/>
        <v>0</v>
      </c>
      <c r="DH80" s="346">
        <f t="shared" si="862"/>
        <v>0</v>
      </c>
      <c r="DI80" s="346">
        <f t="shared" si="862"/>
        <v>0</v>
      </c>
      <c r="DJ80" s="346">
        <f t="shared" si="862"/>
        <v>0</v>
      </c>
      <c r="DK80" s="346">
        <f t="shared" si="862"/>
        <v>0</v>
      </c>
      <c r="DL80" s="346">
        <f t="shared" si="862"/>
        <v>0</v>
      </c>
      <c r="DM80" s="346">
        <f t="shared" si="862"/>
        <v>0</v>
      </c>
      <c r="DN80" s="346">
        <f t="shared" si="862"/>
        <v>0</v>
      </c>
      <c r="DO80" s="346">
        <f t="shared" si="862"/>
        <v>0</v>
      </c>
      <c r="DP80" s="346">
        <f t="shared" si="862"/>
        <v>0</v>
      </c>
      <c r="DQ80" s="346">
        <f t="shared" si="862"/>
        <v>0</v>
      </c>
      <c r="DR80" s="346">
        <f t="shared" si="862"/>
        <v>0</v>
      </c>
      <c r="DS80" s="346">
        <f t="shared" si="862"/>
        <v>0</v>
      </c>
      <c r="DT80" s="346">
        <f t="shared" si="862"/>
        <v>0</v>
      </c>
      <c r="DU80" s="346">
        <f t="shared" si="862"/>
        <v>0</v>
      </c>
      <c r="DV80" s="346">
        <f t="shared" si="862"/>
        <v>0</v>
      </c>
      <c r="DW80" s="346">
        <f t="shared" si="862"/>
        <v>0</v>
      </c>
      <c r="DX80" s="346">
        <f t="shared" si="862"/>
        <v>0</v>
      </c>
      <c r="DY80" s="346">
        <f t="shared" si="862"/>
        <v>0</v>
      </c>
      <c r="DZ80" s="346">
        <f t="shared" si="862"/>
        <v>0</v>
      </c>
      <c r="EA80" s="346">
        <f t="shared" si="862"/>
        <v>0</v>
      </c>
      <c r="EB80" s="347">
        <f t="shared" si="862"/>
        <v>0</v>
      </c>
    </row>
    <row r="81" spans="1:133" x14ac:dyDescent="0.25">
      <c r="G81" s="52"/>
      <c r="H81" s="29"/>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row>
    <row r="82" spans="1:133" ht="13" x14ac:dyDescent="0.3">
      <c r="B82" s="34"/>
      <c r="C82" s="2" t="s">
        <v>598</v>
      </c>
      <c r="D82" s="34"/>
      <c r="E82" s="34"/>
      <c r="F82" s="34"/>
      <c r="G82" s="67"/>
      <c r="H82" s="35"/>
      <c r="I82" s="34"/>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row>
    <row r="83" spans="1:133" ht="13" x14ac:dyDescent="0.25">
      <c r="A83" s="59">
        <f>IF(ROUND(SUM(H24,H45,H56,H78)-H83,2)=0,0,1)</f>
        <v>0</v>
      </c>
      <c r="C83" s="311" t="s">
        <v>500</v>
      </c>
      <c r="G83" s="52" t="s">
        <v>220</v>
      </c>
      <c r="H83" s="66">
        <f t="shared" ref="H83:H85" si="863">SUM(J83:EB83)</f>
        <v>4072102.1976258922</v>
      </c>
      <c r="J83" s="82">
        <f>SUM(J24,J45,J56,J78)</f>
        <v>0</v>
      </c>
      <c r="K83" s="82">
        <f t="shared" ref="K83:BV83" si="864">SUM(K24,K45,K56,K78)</f>
        <v>0</v>
      </c>
      <c r="L83" s="82">
        <f t="shared" si="864"/>
        <v>0</v>
      </c>
      <c r="M83" s="82">
        <f t="shared" si="864"/>
        <v>0</v>
      </c>
      <c r="N83" s="82">
        <f t="shared" si="864"/>
        <v>0</v>
      </c>
      <c r="O83" s="82">
        <f t="shared" si="864"/>
        <v>0</v>
      </c>
      <c r="P83" s="82">
        <f t="shared" si="864"/>
        <v>0</v>
      </c>
      <c r="Q83" s="82">
        <f t="shared" si="864"/>
        <v>0</v>
      </c>
      <c r="R83" s="82">
        <f t="shared" si="864"/>
        <v>0</v>
      </c>
      <c r="S83" s="82">
        <f t="shared" si="864"/>
        <v>0</v>
      </c>
      <c r="T83" s="82">
        <f t="shared" si="864"/>
        <v>0</v>
      </c>
      <c r="U83" s="82">
        <f t="shared" si="864"/>
        <v>0</v>
      </c>
      <c r="V83" s="82">
        <f t="shared" si="864"/>
        <v>0</v>
      </c>
      <c r="W83" s="82">
        <f t="shared" si="864"/>
        <v>0</v>
      </c>
      <c r="X83" s="82">
        <f t="shared" si="864"/>
        <v>0</v>
      </c>
      <c r="Y83" s="82">
        <f t="shared" si="864"/>
        <v>0</v>
      </c>
      <c r="Z83" s="82">
        <f t="shared" si="864"/>
        <v>0</v>
      </c>
      <c r="AA83" s="82">
        <f t="shared" si="864"/>
        <v>0</v>
      </c>
      <c r="AB83" s="82">
        <f t="shared" si="864"/>
        <v>0</v>
      </c>
      <c r="AC83" s="82">
        <f t="shared" si="864"/>
        <v>0</v>
      </c>
      <c r="AD83" s="82">
        <f t="shared" si="864"/>
        <v>0</v>
      </c>
      <c r="AE83" s="82">
        <f t="shared" si="864"/>
        <v>0</v>
      </c>
      <c r="AF83" s="82">
        <f t="shared" si="864"/>
        <v>0</v>
      </c>
      <c r="AG83" s="82">
        <f t="shared" si="864"/>
        <v>0</v>
      </c>
      <c r="AH83" s="82">
        <f t="shared" si="864"/>
        <v>211708.40073616197</v>
      </c>
      <c r="AI83" s="82">
        <f t="shared" si="864"/>
        <v>212275.62032336253</v>
      </c>
      <c r="AJ83" s="82">
        <f t="shared" si="864"/>
        <v>212905.38629401952</v>
      </c>
      <c r="AK83" s="82">
        <f t="shared" si="864"/>
        <v>213516.61609481552</v>
      </c>
      <c r="AL83" s="82">
        <f t="shared" si="864"/>
        <v>214129.60067446373</v>
      </c>
      <c r="AM83" s="82">
        <f t="shared" si="864"/>
        <v>214744.34507075642</v>
      </c>
      <c r="AN83" s="82">
        <f t="shared" si="864"/>
        <v>215360.85433594903</v>
      </c>
      <c r="AO83" s="82">
        <f t="shared" si="864"/>
        <v>215979.13353680135</v>
      </c>
      <c r="AP83" s="82">
        <f t="shared" si="864"/>
        <v>216599.18775461943</v>
      </c>
      <c r="AQ83" s="82">
        <f t="shared" si="864"/>
        <v>217221.02208529721</v>
      </c>
      <c r="AR83" s="82">
        <f t="shared" si="864"/>
        <v>217844.64163935839</v>
      </c>
      <c r="AS83" s="82">
        <f t="shared" si="864"/>
        <v>218470.05154199855</v>
      </c>
      <c r="AT83" s="82">
        <f t="shared" si="864"/>
        <v>219097.25693312706</v>
      </c>
      <c r="AU83" s="82">
        <f t="shared" si="864"/>
        <v>219684.27310821624</v>
      </c>
      <c r="AV83" s="82">
        <f t="shared" si="864"/>
        <v>220336.01860438447</v>
      </c>
      <c r="AW83" s="82">
        <f t="shared" si="864"/>
        <v>220968.58099796227</v>
      </c>
      <c r="AX83" s="82">
        <f t="shared" si="864"/>
        <v>221602.95941410548</v>
      </c>
      <c r="AY83" s="82">
        <f t="shared" si="864"/>
        <v>222239.15906643102</v>
      </c>
      <c r="AZ83" s="82">
        <f t="shared" si="864"/>
        <v>167419.08941406244</v>
      </c>
      <c r="BA83" s="82">
        <f t="shared" si="864"/>
        <v>0</v>
      </c>
      <c r="BB83" s="82">
        <f t="shared" si="864"/>
        <v>0</v>
      </c>
      <c r="BC83" s="82">
        <f t="shared" si="864"/>
        <v>0</v>
      </c>
      <c r="BD83" s="82">
        <f t="shared" si="864"/>
        <v>0</v>
      </c>
      <c r="BE83" s="82">
        <f t="shared" si="864"/>
        <v>0</v>
      </c>
      <c r="BF83" s="82">
        <f t="shared" si="864"/>
        <v>0</v>
      </c>
      <c r="BG83" s="82">
        <f t="shared" si="864"/>
        <v>0</v>
      </c>
      <c r="BH83" s="82">
        <f t="shared" si="864"/>
        <v>0</v>
      </c>
      <c r="BI83" s="82">
        <f t="shared" si="864"/>
        <v>0</v>
      </c>
      <c r="BJ83" s="82">
        <f t="shared" si="864"/>
        <v>0</v>
      </c>
      <c r="BK83" s="82">
        <f t="shared" si="864"/>
        <v>0</v>
      </c>
      <c r="BL83" s="82">
        <f t="shared" si="864"/>
        <v>0</v>
      </c>
      <c r="BM83" s="82">
        <f t="shared" si="864"/>
        <v>0</v>
      </c>
      <c r="BN83" s="82">
        <f t="shared" si="864"/>
        <v>0</v>
      </c>
      <c r="BO83" s="82">
        <f t="shared" si="864"/>
        <v>0</v>
      </c>
      <c r="BP83" s="82">
        <f t="shared" si="864"/>
        <v>0</v>
      </c>
      <c r="BQ83" s="82">
        <f t="shared" si="864"/>
        <v>0</v>
      </c>
      <c r="BR83" s="82">
        <f t="shared" si="864"/>
        <v>0</v>
      </c>
      <c r="BS83" s="82">
        <f t="shared" si="864"/>
        <v>0</v>
      </c>
      <c r="BT83" s="82">
        <f t="shared" si="864"/>
        <v>0</v>
      </c>
      <c r="BU83" s="82">
        <f t="shared" si="864"/>
        <v>0</v>
      </c>
      <c r="BV83" s="82">
        <f t="shared" si="864"/>
        <v>0</v>
      </c>
      <c r="BW83" s="82">
        <f t="shared" ref="BW83:EB83" si="865">SUM(BW24,BW45,BW56,BW78)</f>
        <v>0</v>
      </c>
      <c r="BX83" s="82">
        <f t="shared" si="865"/>
        <v>0</v>
      </c>
      <c r="BY83" s="82">
        <f t="shared" si="865"/>
        <v>0</v>
      </c>
      <c r="BZ83" s="82">
        <f t="shared" si="865"/>
        <v>0</v>
      </c>
      <c r="CA83" s="82">
        <f t="shared" si="865"/>
        <v>0</v>
      </c>
      <c r="CB83" s="82">
        <f t="shared" si="865"/>
        <v>0</v>
      </c>
      <c r="CC83" s="82">
        <f t="shared" si="865"/>
        <v>0</v>
      </c>
      <c r="CD83" s="82">
        <f t="shared" si="865"/>
        <v>0</v>
      </c>
      <c r="CE83" s="82">
        <f t="shared" si="865"/>
        <v>0</v>
      </c>
      <c r="CF83" s="82">
        <f t="shared" si="865"/>
        <v>0</v>
      </c>
      <c r="CG83" s="82">
        <f t="shared" si="865"/>
        <v>0</v>
      </c>
      <c r="CH83" s="82">
        <f t="shared" si="865"/>
        <v>0</v>
      </c>
      <c r="CI83" s="82">
        <f t="shared" si="865"/>
        <v>0</v>
      </c>
      <c r="CJ83" s="82">
        <f t="shared" si="865"/>
        <v>0</v>
      </c>
      <c r="CK83" s="82">
        <f t="shared" si="865"/>
        <v>0</v>
      </c>
      <c r="CL83" s="82">
        <f t="shared" si="865"/>
        <v>0</v>
      </c>
      <c r="CM83" s="82">
        <f t="shared" si="865"/>
        <v>0</v>
      </c>
      <c r="CN83" s="82">
        <f t="shared" si="865"/>
        <v>0</v>
      </c>
      <c r="CO83" s="82">
        <f t="shared" si="865"/>
        <v>0</v>
      </c>
      <c r="CP83" s="82">
        <f t="shared" si="865"/>
        <v>0</v>
      </c>
      <c r="CQ83" s="82">
        <f t="shared" si="865"/>
        <v>0</v>
      </c>
      <c r="CR83" s="82">
        <f t="shared" si="865"/>
        <v>0</v>
      </c>
      <c r="CS83" s="82">
        <f t="shared" si="865"/>
        <v>0</v>
      </c>
      <c r="CT83" s="82">
        <f t="shared" si="865"/>
        <v>0</v>
      </c>
      <c r="CU83" s="82">
        <f t="shared" si="865"/>
        <v>0</v>
      </c>
      <c r="CV83" s="82">
        <f t="shared" si="865"/>
        <v>0</v>
      </c>
      <c r="CW83" s="82">
        <f t="shared" si="865"/>
        <v>0</v>
      </c>
      <c r="CX83" s="82">
        <f t="shared" si="865"/>
        <v>0</v>
      </c>
      <c r="CY83" s="82">
        <f t="shared" si="865"/>
        <v>0</v>
      </c>
      <c r="CZ83" s="82">
        <f t="shared" si="865"/>
        <v>0</v>
      </c>
      <c r="DA83" s="82">
        <f t="shared" si="865"/>
        <v>0</v>
      </c>
      <c r="DB83" s="82">
        <f t="shared" si="865"/>
        <v>0</v>
      </c>
      <c r="DC83" s="82">
        <f t="shared" si="865"/>
        <v>0</v>
      </c>
      <c r="DD83" s="82">
        <f t="shared" si="865"/>
        <v>0</v>
      </c>
      <c r="DE83" s="82">
        <f t="shared" si="865"/>
        <v>0</v>
      </c>
      <c r="DF83" s="82">
        <f t="shared" si="865"/>
        <v>0</v>
      </c>
      <c r="DG83" s="82">
        <f t="shared" si="865"/>
        <v>0</v>
      </c>
      <c r="DH83" s="82">
        <f t="shared" si="865"/>
        <v>0</v>
      </c>
      <c r="DI83" s="82">
        <f t="shared" si="865"/>
        <v>0</v>
      </c>
      <c r="DJ83" s="82">
        <f t="shared" si="865"/>
        <v>0</v>
      </c>
      <c r="DK83" s="82">
        <f t="shared" si="865"/>
        <v>0</v>
      </c>
      <c r="DL83" s="82">
        <f t="shared" si="865"/>
        <v>0</v>
      </c>
      <c r="DM83" s="82">
        <f t="shared" si="865"/>
        <v>0</v>
      </c>
      <c r="DN83" s="82">
        <f t="shared" si="865"/>
        <v>0</v>
      </c>
      <c r="DO83" s="82">
        <f t="shared" si="865"/>
        <v>0</v>
      </c>
      <c r="DP83" s="82">
        <f t="shared" si="865"/>
        <v>0</v>
      </c>
      <c r="DQ83" s="82">
        <f t="shared" si="865"/>
        <v>0</v>
      </c>
      <c r="DR83" s="82">
        <f t="shared" si="865"/>
        <v>0</v>
      </c>
      <c r="DS83" s="82">
        <f t="shared" si="865"/>
        <v>0</v>
      </c>
      <c r="DT83" s="82">
        <f t="shared" si="865"/>
        <v>0</v>
      </c>
      <c r="DU83" s="82">
        <f t="shared" si="865"/>
        <v>0</v>
      </c>
      <c r="DV83" s="82">
        <f t="shared" si="865"/>
        <v>0</v>
      </c>
      <c r="DW83" s="82">
        <f t="shared" si="865"/>
        <v>0</v>
      </c>
      <c r="DX83" s="82">
        <f t="shared" si="865"/>
        <v>0</v>
      </c>
      <c r="DY83" s="82">
        <f t="shared" si="865"/>
        <v>0</v>
      </c>
      <c r="DZ83" s="82">
        <f t="shared" si="865"/>
        <v>0</v>
      </c>
      <c r="EA83" s="82">
        <f t="shared" si="865"/>
        <v>0</v>
      </c>
      <c r="EB83" s="82">
        <f t="shared" si="865"/>
        <v>0</v>
      </c>
    </row>
    <row r="84" spans="1:133" ht="13" x14ac:dyDescent="0.25">
      <c r="A84" s="59">
        <f>IF(ROUND(SUM(H36,H45,H64,H78)-H84,2)=0,0,1)</f>
        <v>0</v>
      </c>
      <c r="C84" s="311" t="s">
        <v>502</v>
      </c>
      <c r="G84" s="52" t="s">
        <v>220</v>
      </c>
      <c r="H84" s="46">
        <f t="shared" si="863"/>
        <v>4039094.2887701634</v>
      </c>
      <c r="J84" s="82">
        <f>SUM(J36,J45,J64,J78)</f>
        <v>207616.32499999998</v>
      </c>
      <c r="K84" s="82">
        <f t="shared" ref="K84:BV84" si="866">SUM(K36,K45,K64,K78)</f>
        <v>0</v>
      </c>
      <c r="L84" s="82">
        <f t="shared" si="866"/>
        <v>0</v>
      </c>
      <c r="M84" s="82">
        <f t="shared" si="866"/>
        <v>0</v>
      </c>
      <c r="N84" s="82">
        <f t="shared" si="866"/>
        <v>0</v>
      </c>
      <c r="O84" s="82">
        <f t="shared" si="866"/>
        <v>0</v>
      </c>
      <c r="P84" s="82">
        <f t="shared" si="866"/>
        <v>0</v>
      </c>
      <c r="Q84" s="82">
        <f t="shared" si="866"/>
        <v>0</v>
      </c>
      <c r="R84" s="82">
        <f t="shared" si="866"/>
        <v>0</v>
      </c>
      <c r="S84" s="82">
        <f t="shared" si="866"/>
        <v>0</v>
      </c>
      <c r="T84" s="82">
        <f t="shared" si="866"/>
        <v>0</v>
      </c>
      <c r="U84" s="82">
        <f t="shared" si="866"/>
        <v>0</v>
      </c>
      <c r="V84" s="82">
        <f t="shared" si="866"/>
        <v>202826.0207202578</v>
      </c>
      <c r="W84" s="82">
        <f t="shared" si="866"/>
        <v>0</v>
      </c>
      <c r="X84" s="82">
        <f t="shared" si="866"/>
        <v>0</v>
      </c>
      <c r="Y84" s="82">
        <f t="shared" si="866"/>
        <v>0</v>
      </c>
      <c r="Z84" s="82">
        <f t="shared" si="866"/>
        <v>0</v>
      </c>
      <c r="AA84" s="82">
        <f t="shared" si="866"/>
        <v>0</v>
      </c>
      <c r="AB84" s="82">
        <f t="shared" si="866"/>
        <v>0</v>
      </c>
      <c r="AC84" s="82">
        <f t="shared" si="866"/>
        <v>0</v>
      </c>
      <c r="AD84" s="82">
        <f t="shared" si="866"/>
        <v>0</v>
      </c>
      <c r="AE84" s="82">
        <f t="shared" si="866"/>
        <v>0</v>
      </c>
      <c r="AF84" s="82">
        <f t="shared" si="866"/>
        <v>0</v>
      </c>
      <c r="AG84" s="82">
        <f t="shared" si="866"/>
        <v>0</v>
      </c>
      <c r="AH84" s="82">
        <f>SUM(AH36,AH45,AH64,AH78)</f>
        <v>188653.44296593184</v>
      </c>
      <c r="AI84" s="82">
        <f t="shared" si="866"/>
        <v>189158.89257336833</v>
      </c>
      <c r="AJ84" s="82">
        <f t="shared" si="866"/>
        <v>189720.07728882649</v>
      </c>
      <c r="AK84" s="82">
        <f t="shared" si="866"/>
        <v>190264.74441569811</v>
      </c>
      <c r="AL84" s="82">
        <f t="shared" si="866"/>
        <v>190810.97522672659</v>
      </c>
      <c r="AM84" s="82">
        <f t="shared" si="866"/>
        <v>191358.77421109076</v>
      </c>
      <c r="AN84" s="82">
        <f t="shared" si="866"/>
        <v>191908.14587085746</v>
      </c>
      <c r="AO84" s="82">
        <f t="shared" si="866"/>
        <v>192459.09472101848</v>
      </c>
      <c r="AP84" s="82">
        <f t="shared" si="866"/>
        <v>193011.6252895277</v>
      </c>
      <c r="AQ84" s="82">
        <f t="shared" si="866"/>
        <v>193565.74211733829</v>
      </c>
      <c r="AR84" s="82">
        <f t="shared" si="866"/>
        <v>194121.44975844008</v>
      </c>
      <c r="AS84" s="82">
        <f t="shared" si="866"/>
        <v>194678.75277989689</v>
      </c>
      <c r="AT84" s="82">
        <f t="shared" si="866"/>
        <v>195237.65576188415</v>
      </c>
      <c r="AU84" s="82">
        <f t="shared" si="866"/>
        <v>195760.74611692995</v>
      </c>
      <c r="AV84" s="82">
        <f t="shared" si="866"/>
        <v>196341.51679661078</v>
      </c>
      <c r="AW84" s="82">
        <f t="shared" si="866"/>
        <v>196905.19340568373</v>
      </c>
      <c r="AX84" s="82">
        <f t="shared" si="866"/>
        <v>197470.48827321164</v>
      </c>
      <c r="AY84" s="82">
        <f t="shared" si="866"/>
        <v>198037.40604505062</v>
      </c>
      <c r="AZ84" s="82">
        <f t="shared" si="866"/>
        <v>149187.2194318134</v>
      </c>
      <c r="BA84" s="82">
        <f t="shared" si="866"/>
        <v>0</v>
      </c>
      <c r="BB84" s="82">
        <f t="shared" si="866"/>
        <v>0</v>
      </c>
      <c r="BC84" s="82">
        <f t="shared" si="866"/>
        <v>0</v>
      </c>
      <c r="BD84" s="82">
        <f t="shared" si="866"/>
        <v>0</v>
      </c>
      <c r="BE84" s="82">
        <f t="shared" si="866"/>
        <v>0</v>
      </c>
      <c r="BF84" s="82">
        <f t="shared" si="866"/>
        <v>0</v>
      </c>
      <c r="BG84" s="82">
        <f t="shared" si="866"/>
        <v>0</v>
      </c>
      <c r="BH84" s="82">
        <f t="shared" si="866"/>
        <v>0</v>
      </c>
      <c r="BI84" s="82">
        <f t="shared" si="866"/>
        <v>0</v>
      </c>
      <c r="BJ84" s="82">
        <f t="shared" si="866"/>
        <v>0</v>
      </c>
      <c r="BK84" s="82">
        <f t="shared" si="866"/>
        <v>0</v>
      </c>
      <c r="BL84" s="82">
        <f t="shared" si="866"/>
        <v>0</v>
      </c>
      <c r="BM84" s="82">
        <f t="shared" si="866"/>
        <v>0</v>
      </c>
      <c r="BN84" s="82">
        <f t="shared" si="866"/>
        <v>0</v>
      </c>
      <c r="BO84" s="82">
        <f t="shared" si="866"/>
        <v>0</v>
      </c>
      <c r="BP84" s="82">
        <f t="shared" si="866"/>
        <v>0</v>
      </c>
      <c r="BQ84" s="82">
        <f t="shared" si="866"/>
        <v>0</v>
      </c>
      <c r="BR84" s="82">
        <f t="shared" si="866"/>
        <v>0</v>
      </c>
      <c r="BS84" s="82">
        <f t="shared" si="866"/>
        <v>0</v>
      </c>
      <c r="BT84" s="82">
        <f t="shared" si="866"/>
        <v>0</v>
      </c>
      <c r="BU84" s="82">
        <f t="shared" si="866"/>
        <v>0</v>
      </c>
      <c r="BV84" s="82">
        <f t="shared" si="866"/>
        <v>0</v>
      </c>
      <c r="BW84" s="82">
        <f t="shared" ref="BW84:EB84" si="867">SUM(BW36,BW45,BW64,BW78)</f>
        <v>0</v>
      </c>
      <c r="BX84" s="82">
        <f t="shared" si="867"/>
        <v>0</v>
      </c>
      <c r="BY84" s="82">
        <f t="shared" si="867"/>
        <v>0</v>
      </c>
      <c r="BZ84" s="82">
        <f t="shared" si="867"/>
        <v>0</v>
      </c>
      <c r="CA84" s="82">
        <f t="shared" si="867"/>
        <v>0</v>
      </c>
      <c r="CB84" s="82">
        <f t="shared" si="867"/>
        <v>0</v>
      </c>
      <c r="CC84" s="82">
        <f t="shared" si="867"/>
        <v>0</v>
      </c>
      <c r="CD84" s="82">
        <f t="shared" si="867"/>
        <v>0</v>
      </c>
      <c r="CE84" s="82">
        <f t="shared" si="867"/>
        <v>0</v>
      </c>
      <c r="CF84" s="82">
        <f t="shared" si="867"/>
        <v>0</v>
      </c>
      <c r="CG84" s="82">
        <f t="shared" si="867"/>
        <v>0</v>
      </c>
      <c r="CH84" s="82">
        <f t="shared" si="867"/>
        <v>0</v>
      </c>
      <c r="CI84" s="82">
        <f t="shared" si="867"/>
        <v>0</v>
      </c>
      <c r="CJ84" s="82">
        <f t="shared" si="867"/>
        <v>0</v>
      </c>
      <c r="CK84" s="82">
        <f t="shared" si="867"/>
        <v>0</v>
      </c>
      <c r="CL84" s="82">
        <f t="shared" si="867"/>
        <v>0</v>
      </c>
      <c r="CM84" s="82">
        <f t="shared" si="867"/>
        <v>0</v>
      </c>
      <c r="CN84" s="82">
        <f t="shared" si="867"/>
        <v>0</v>
      </c>
      <c r="CO84" s="82">
        <f t="shared" si="867"/>
        <v>0</v>
      </c>
      <c r="CP84" s="82">
        <f t="shared" si="867"/>
        <v>0</v>
      </c>
      <c r="CQ84" s="82">
        <f t="shared" si="867"/>
        <v>0</v>
      </c>
      <c r="CR84" s="82">
        <f t="shared" si="867"/>
        <v>0</v>
      </c>
      <c r="CS84" s="82">
        <f t="shared" si="867"/>
        <v>0</v>
      </c>
      <c r="CT84" s="82">
        <f t="shared" si="867"/>
        <v>0</v>
      </c>
      <c r="CU84" s="82">
        <f t="shared" si="867"/>
        <v>0</v>
      </c>
      <c r="CV84" s="82">
        <f t="shared" si="867"/>
        <v>0</v>
      </c>
      <c r="CW84" s="82">
        <f t="shared" si="867"/>
        <v>0</v>
      </c>
      <c r="CX84" s="82">
        <f t="shared" si="867"/>
        <v>0</v>
      </c>
      <c r="CY84" s="82">
        <f t="shared" si="867"/>
        <v>0</v>
      </c>
      <c r="CZ84" s="82">
        <f t="shared" si="867"/>
        <v>0</v>
      </c>
      <c r="DA84" s="82">
        <f t="shared" si="867"/>
        <v>0</v>
      </c>
      <c r="DB84" s="82">
        <f t="shared" si="867"/>
        <v>0</v>
      </c>
      <c r="DC84" s="82">
        <f t="shared" si="867"/>
        <v>0</v>
      </c>
      <c r="DD84" s="82">
        <f t="shared" si="867"/>
        <v>0</v>
      </c>
      <c r="DE84" s="82">
        <f t="shared" si="867"/>
        <v>0</v>
      </c>
      <c r="DF84" s="82">
        <f t="shared" si="867"/>
        <v>0</v>
      </c>
      <c r="DG84" s="82">
        <f t="shared" si="867"/>
        <v>0</v>
      </c>
      <c r="DH84" s="82">
        <f t="shared" si="867"/>
        <v>0</v>
      </c>
      <c r="DI84" s="82">
        <f t="shared" si="867"/>
        <v>0</v>
      </c>
      <c r="DJ84" s="82">
        <f t="shared" si="867"/>
        <v>0</v>
      </c>
      <c r="DK84" s="82">
        <f t="shared" si="867"/>
        <v>0</v>
      </c>
      <c r="DL84" s="82">
        <f t="shared" si="867"/>
        <v>0</v>
      </c>
      <c r="DM84" s="82">
        <f t="shared" si="867"/>
        <v>0</v>
      </c>
      <c r="DN84" s="82">
        <f t="shared" si="867"/>
        <v>0</v>
      </c>
      <c r="DO84" s="82">
        <f t="shared" si="867"/>
        <v>0</v>
      </c>
      <c r="DP84" s="82">
        <f t="shared" si="867"/>
        <v>0</v>
      </c>
      <c r="DQ84" s="82">
        <f t="shared" si="867"/>
        <v>0</v>
      </c>
      <c r="DR84" s="82">
        <f t="shared" si="867"/>
        <v>0</v>
      </c>
      <c r="DS84" s="82">
        <f t="shared" si="867"/>
        <v>0</v>
      </c>
      <c r="DT84" s="82">
        <f t="shared" si="867"/>
        <v>0</v>
      </c>
      <c r="DU84" s="82">
        <f t="shared" si="867"/>
        <v>0</v>
      </c>
      <c r="DV84" s="82">
        <f t="shared" si="867"/>
        <v>0</v>
      </c>
      <c r="DW84" s="82">
        <f t="shared" si="867"/>
        <v>0</v>
      </c>
      <c r="DX84" s="82">
        <f t="shared" si="867"/>
        <v>0</v>
      </c>
      <c r="DY84" s="82">
        <f t="shared" si="867"/>
        <v>0</v>
      </c>
      <c r="DZ84" s="82">
        <f t="shared" si="867"/>
        <v>0</v>
      </c>
      <c r="EA84" s="82">
        <f t="shared" si="867"/>
        <v>0</v>
      </c>
      <c r="EB84" s="82">
        <f t="shared" si="867"/>
        <v>0</v>
      </c>
    </row>
    <row r="85" spans="1:133" ht="13" x14ac:dyDescent="0.25">
      <c r="A85" s="59">
        <f>IF(ROUND(SUM(H39,H45,H72,H78)-H85,2)=0,0,1)</f>
        <v>0</v>
      </c>
      <c r="C85" s="311" t="s">
        <v>504</v>
      </c>
      <c r="G85" s="52" t="s">
        <v>220</v>
      </c>
      <c r="H85" s="46">
        <f t="shared" si="863"/>
        <v>4072102.1976258922</v>
      </c>
      <c r="J85" s="82">
        <f>SUM(J39,J45,J72,J78)</f>
        <v>0</v>
      </c>
      <c r="K85" s="82">
        <f t="shared" ref="K85:BV85" si="868">SUM(K39,K45,K72,K78)</f>
        <v>0</v>
      </c>
      <c r="L85" s="82">
        <f t="shared" si="868"/>
        <v>0</v>
      </c>
      <c r="M85" s="82">
        <f t="shared" si="868"/>
        <v>0</v>
      </c>
      <c r="N85" s="82">
        <f t="shared" si="868"/>
        <v>0</v>
      </c>
      <c r="O85" s="82">
        <f t="shared" si="868"/>
        <v>0</v>
      </c>
      <c r="P85" s="82">
        <f t="shared" si="868"/>
        <v>0</v>
      </c>
      <c r="Q85" s="82">
        <f t="shared" si="868"/>
        <v>0</v>
      </c>
      <c r="R85" s="82">
        <f t="shared" si="868"/>
        <v>0</v>
      </c>
      <c r="S85" s="82">
        <f t="shared" si="868"/>
        <v>0</v>
      </c>
      <c r="T85" s="82">
        <f t="shared" si="868"/>
        <v>0</v>
      </c>
      <c r="U85" s="82">
        <f t="shared" si="868"/>
        <v>0</v>
      </c>
      <c r="V85" s="82">
        <f t="shared" si="868"/>
        <v>0</v>
      </c>
      <c r="W85" s="82">
        <f t="shared" si="868"/>
        <v>0</v>
      </c>
      <c r="X85" s="82">
        <f t="shared" si="868"/>
        <v>0</v>
      </c>
      <c r="Y85" s="82">
        <f t="shared" si="868"/>
        <v>0</v>
      </c>
      <c r="Z85" s="82">
        <f t="shared" si="868"/>
        <v>0</v>
      </c>
      <c r="AA85" s="82">
        <f t="shared" si="868"/>
        <v>0</v>
      </c>
      <c r="AB85" s="82">
        <f t="shared" si="868"/>
        <v>0</v>
      </c>
      <c r="AC85" s="82">
        <f t="shared" si="868"/>
        <v>0</v>
      </c>
      <c r="AD85" s="82">
        <f t="shared" si="868"/>
        <v>0</v>
      </c>
      <c r="AE85" s="82">
        <f t="shared" si="868"/>
        <v>0</v>
      </c>
      <c r="AF85" s="82">
        <f t="shared" si="868"/>
        <v>0</v>
      </c>
      <c r="AG85" s="82">
        <f t="shared" si="868"/>
        <v>0</v>
      </c>
      <c r="AH85" s="82">
        <f t="shared" si="868"/>
        <v>211708.40073616197</v>
      </c>
      <c r="AI85" s="82">
        <f t="shared" si="868"/>
        <v>212275.62032336253</v>
      </c>
      <c r="AJ85" s="82">
        <f t="shared" si="868"/>
        <v>212905.38629401952</v>
      </c>
      <c r="AK85" s="82">
        <f t="shared" si="868"/>
        <v>213516.61609481552</v>
      </c>
      <c r="AL85" s="82">
        <f t="shared" si="868"/>
        <v>214129.60067446373</v>
      </c>
      <c r="AM85" s="82">
        <f t="shared" si="868"/>
        <v>214744.34507075642</v>
      </c>
      <c r="AN85" s="82">
        <f t="shared" si="868"/>
        <v>215360.85433594903</v>
      </c>
      <c r="AO85" s="82">
        <f t="shared" si="868"/>
        <v>215979.13353680135</v>
      </c>
      <c r="AP85" s="82">
        <f t="shared" si="868"/>
        <v>216599.18775461943</v>
      </c>
      <c r="AQ85" s="82">
        <f t="shared" si="868"/>
        <v>217221.02208529721</v>
      </c>
      <c r="AR85" s="82">
        <f t="shared" si="868"/>
        <v>217844.64163935839</v>
      </c>
      <c r="AS85" s="82">
        <f t="shared" si="868"/>
        <v>218470.05154199855</v>
      </c>
      <c r="AT85" s="82">
        <f t="shared" si="868"/>
        <v>219097.25693312706</v>
      </c>
      <c r="AU85" s="82">
        <f t="shared" si="868"/>
        <v>219684.27310821624</v>
      </c>
      <c r="AV85" s="82">
        <f t="shared" si="868"/>
        <v>220336.01860438447</v>
      </c>
      <c r="AW85" s="82">
        <f t="shared" si="868"/>
        <v>220968.58099796227</v>
      </c>
      <c r="AX85" s="82">
        <f t="shared" si="868"/>
        <v>221602.95941410548</v>
      </c>
      <c r="AY85" s="82">
        <f t="shared" si="868"/>
        <v>222239.15906643102</v>
      </c>
      <c r="AZ85" s="82">
        <f t="shared" si="868"/>
        <v>167419.08941406244</v>
      </c>
      <c r="BA85" s="82">
        <f t="shared" si="868"/>
        <v>0</v>
      </c>
      <c r="BB85" s="82">
        <f t="shared" si="868"/>
        <v>0</v>
      </c>
      <c r="BC85" s="82">
        <f t="shared" si="868"/>
        <v>0</v>
      </c>
      <c r="BD85" s="82">
        <f t="shared" si="868"/>
        <v>0</v>
      </c>
      <c r="BE85" s="82">
        <f t="shared" si="868"/>
        <v>0</v>
      </c>
      <c r="BF85" s="82">
        <f t="shared" si="868"/>
        <v>0</v>
      </c>
      <c r="BG85" s="82">
        <f t="shared" si="868"/>
        <v>0</v>
      </c>
      <c r="BH85" s="82">
        <f t="shared" si="868"/>
        <v>0</v>
      </c>
      <c r="BI85" s="82">
        <f t="shared" si="868"/>
        <v>0</v>
      </c>
      <c r="BJ85" s="82">
        <f t="shared" si="868"/>
        <v>0</v>
      </c>
      <c r="BK85" s="82">
        <f t="shared" si="868"/>
        <v>0</v>
      </c>
      <c r="BL85" s="82">
        <f t="shared" si="868"/>
        <v>0</v>
      </c>
      <c r="BM85" s="82">
        <f t="shared" si="868"/>
        <v>0</v>
      </c>
      <c r="BN85" s="82">
        <f t="shared" si="868"/>
        <v>0</v>
      </c>
      <c r="BO85" s="82">
        <f t="shared" si="868"/>
        <v>0</v>
      </c>
      <c r="BP85" s="82">
        <f t="shared" si="868"/>
        <v>0</v>
      </c>
      <c r="BQ85" s="82">
        <f t="shared" si="868"/>
        <v>0</v>
      </c>
      <c r="BR85" s="82">
        <f t="shared" si="868"/>
        <v>0</v>
      </c>
      <c r="BS85" s="82">
        <f t="shared" si="868"/>
        <v>0</v>
      </c>
      <c r="BT85" s="82">
        <f t="shared" si="868"/>
        <v>0</v>
      </c>
      <c r="BU85" s="82">
        <f t="shared" si="868"/>
        <v>0</v>
      </c>
      <c r="BV85" s="82">
        <f t="shared" si="868"/>
        <v>0</v>
      </c>
      <c r="BW85" s="82">
        <f t="shared" ref="BW85:EB85" si="869">SUM(BW39,BW45,BW72,BW78)</f>
        <v>0</v>
      </c>
      <c r="BX85" s="82">
        <f t="shared" si="869"/>
        <v>0</v>
      </c>
      <c r="BY85" s="82">
        <f t="shared" si="869"/>
        <v>0</v>
      </c>
      <c r="BZ85" s="82">
        <f t="shared" si="869"/>
        <v>0</v>
      </c>
      <c r="CA85" s="82">
        <f t="shared" si="869"/>
        <v>0</v>
      </c>
      <c r="CB85" s="82">
        <f t="shared" si="869"/>
        <v>0</v>
      </c>
      <c r="CC85" s="82">
        <f t="shared" si="869"/>
        <v>0</v>
      </c>
      <c r="CD85" s="82">
        <f t="shared" si="869"/>
        <v>0</v>
      </c>
      <c r="CE85" s="82">
        <f t="shared" si="869"/>
        <v>0</v>
      </c>
      <c r="CF85" s="82">
        <f t="shared" si="869"/>
        <v>0</v>
      </c>
      <c r="CG85" s="82">
        <f t="shared" si="869"/>
        <v>0</v>
      </c>
      <c r="CH85" s="82">
        <f t="shared" si="869"/>
        <v>0</v>
      </c>
      <c r="CI85" s="82">
        <f t="shared" si="869"/>
        <v>0</v>
      </c>
      <c r="CJ85" s="82">
        <f t="shared" si="869"/>
        <v>0</v>
      </c>
      <c r="CK85" s="82">
        <f t="shared" si="869"/>
        <v>0</v>
      </c>
      <c r="CL85" s="82">
        <f t="shared" si="869"/>
        <v>0</v>
      </c>
      <c r="CM85" s="82">
        <f t="shared" si="869"/>
        <v>0</v>
      </c>
      <c r="CN85" s="82">
        <f t="shared" si="869"/>
        <v>0</v>
      </c>
      <c r="CO85" s="82">
        <f t="shared" si="869"/>
        <v>0</v>
      </c>
      <c r="CP85" s="82">
        <f t="shared" si="869"/>
        <v>0</v>
      </c>
      <c r="CQ85" s="82">
        <f t="shared" si="869"/>
        <v>0</v>
      </c>
      <c r="CR85" s="82">
        <f t="shared" si="869"/>
        <v>0</v>
      </c>
      <c r="CS85" s="82">
        <f t="shared" si="869"/>
        <v>0</v>
      </c>
      <c r="CT85" s="82">
        <f t="shared" si="869"/>
        <v>0</v>
      </c>
      <c r="CU85" s="82">
        <f t="shared" si="869"/>
        <v>0</v>
      </c>
      <c r="CV85" s="82">
        <f t="shared" si="869"/>
        <v>0</v>
      </c>
      <c r="CW85" s="82">
        <f t="shared" si="869"/>
        <v>0</v>
      </c>
      <c r="CX85" s="82">
        <f t="shared" si="869"/>
        <v>0</v>
      </c>
      <c r="CY85" s="82">
        <f t="shared" si="869"/>
        <v>0</v>
      </c>
      <c r="CZ85" s="82">
        <f t="shared" si="869"/>
        <v>0</v>
      </c>
      <c r="DA85" s="82">
        <f t="shared" si="869"/>
        <v>0</v>
      </c>
      <c r="DB85" s="82">
        <f t="shared" si="869"/>
        <v>0</v>
      </c>
      <c r="DC85" s="82">
        <f t="shared" si="869"/>
        <v>0</v>
      </c>
      <c r="DD85" s="82">
        <f t="shared" si="869"/>
        <v>0</v>
      </c>
      <c r="DE85" s="82">
        <f t="shared" si="869"/>
        <v>0</v>
      </c>
      <c r="DF85" s="82">
        <f t="shared" si="869"/>
        <v>0</v>
      </c>
      <c r="DG85" s="82">
        <f t="shared" si="869"/>
        <v>0</v>
      </c>
      <c r="DH85" s="82">
        <f t="shared" si="869"/>
        <v>0</v>
      </c>
      <c r="DI85" s="82">
        <f t="shared" si="869"/>
        <v>0</v>
      </c>
      <c r="DJ85" s="82">
        <f t="shared" si="869"/>
        <v>0</v>
      </c>
      <c r="DK85" s="82">
        <f t="shared" si="869"/>
        <v>0</v>
      </c>
      <c r="DL85" s="82">
        <f t="shared" si="869"/>
        <v>0</v>
      </c>
      <c r="DM85" s="82">
        <f t="shared" si="869"/>
        <v>0</v>
      </c>
      <c r="DN85" s="82">
        <f t="shared" si="869"/>
        <v>0</v>
      </c>
      <c r="DO85" s="82">
        <f t="shared" si="869"/>
        <v>0</v>
      </c>
      <c r="DP85" s="82">
        <f t="shared" si="869"/>
        <v>0</v>
      </c>
      <c r="DQ85" s="82">
        <f t="shared" si="869"/>
        <v>0</v>
      </c>
      <c r="DR85" s="82">
        <f t="shared" si="869"/>
        <v>0</v>
      </c>
      <c r="DS85" s="82">
        <f t="shared" si="869"/>
        <v>0</v>
      </c>
      <c r="DT85" s="82">
        <f t="shared" si="869"/>
        <v>0</v>
      </c>
      <c r="DU85" s="82">
        <f t="shared" si="869"/>
        <v>0</v>
      </c>
      <c r="DV85" s="82">
        <f t="shared" si="869"/>
        <v>0</v>
      </c>
      <c r="DW85" s="82">
        <f t="shared" si="869"/>
        <v>0</v>
      </c>
      <c r="DX85" s="82">
        <f t="shared" si="869"/>
        <v>0</v>
      </c>
      <c r="DY85" s="82">
        <f t="shared" si="869"/>
        <v>0</v>
      </c>
      <c r="DZ85" s="82">
        <f t="shared" si="869"/>
        <v>0</v>
      </c>
      <c r="EA85" s="82">
        <f t="shared" si="869"/>
        <v>0</v>
      </c>
      <c r="EB85" s="82">
        <f t="shared" si="869"/>
        <v>0</v>
      </c>
    </row>
    <row r="86" spans="1:133" ht="14.5" thickBot="1" x14ac:dyDescent="0.35">
      <c r="B86" s="73"/>
      <c r="C86" s="27"/>
      <c r="H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row>
    <row r="87" spans="1:133" ht="13.5" thickBot="1" x14ac:dyDescent="0.35">
      <c r="C87" s="358" t="s">
        <v>570</v>
      </c>
      <c r="D87" s="352"/>
      <c r="E87" s="352"/>
      <c r="F87" s="352"/>
      <c r="G87" s="353" t="s">
        <v>220</v>
      </c>
      <c r="H87" s="354">
        <f>SUM(J87:EB87)</f>
        <v>4039094.2887701634</v>
      </c>
      <c r="I87" s="355"/>
      <c r="J87" s="359">
        <f t="shared" ref="J87:AO87" si="870">CHOOSE(Scenario,J83,J84,J85)</f>
        <v>207616.32499999998</v>
      </c>
      <c r="K87" s="359">
        <f t="shared" si="870"/>
        <v>0</v>
      </c>
      <c r="L87" s="359">
        <f t="shared" si="870"/>
        <v>0</v>
      </c>
      <c r="M87" s="359">
        <f t="shared" si="870"/>
        <v>0</v>
      </c>
      <c r="N87" s="359">
        <f t="shared" si="870"/>
        <v>0</v>
      </c>
      <c r="O87" s="359">
        <f t="shared" si="870"/>
        <v>0</v>
      </c>
      <c r="P87" s="359">
        <f t="shared" si="870"/>
        <v>0</v>
      </c>
      <c r="Q87" s="359">
        <f t="shared" si="870"/>
        <v>0</v>
      </c>
      <c r="R87" s="359">
        <f t="shared" si="870"/>
        <v>0</v>
      </c>
      <c r="S87" s="359">
        <f t="shared" si="870"/>
        <v>0</v>
      </c>
      <c r="T87" s="359">
        <f t="shared" si="870"/>
        <v>0</v>
      </c>
      <c r="U87" s="359">
        <f t="shared" si="870"/>
        <v>0</v>
      </c>
      <c r="V87" s="359">
        <f t="shared" si="870"/>
        <v>202826.0207202578</v>
      </c>
      <c r="W87" s="359">
        <f t="shared" si="870"/>
        <v>0</v>
      </c>
      <c r="X87" s="359">
        <f t="shared" si="870"/>
        <v>0</v>
      </c>
      <c r="Y87" s="359">
        <f t="shared" si="870"/>
        <v>0</v>
      </c>
      <c r="Z87" s="359">
        <f t="shared" si="870"/>
        <v>0</v>
      </c>
      <c r="AA87" s="359">
        <f t="shared" si="870"/>
        <v>0</v>
      </c>
      <c r="AB87" s="359">
        <f t="shared" si="870"/>
        <v>0</v>
      </c>
      <c r="AC87" s="359">
        <f t="shared" si="870"/>
        <v>0</v>
      </c>
      <c r="AD87" s="359">
        <f t="shared" si="870"/>
        <v>0</v>
      </c>
      <c r="AE87" s="359">
        <f t="shared" si="870"/>
        <v>0</v>
      </c>
      <c r="AF87" s="359">
        <f t="shared" si="870"/>
        <v>0</v>
      </c>
      <c r="AG87" s="359">
        <f t="shared" si="870"/>
        <v>0</v>
      </c>
      <c r="AH87" s="359">
        <f t="shared" si="870"/>
        <v>188653.44296593184</v>
      </c>
      <c r="AI87" s="359">
        <f t="shared" si="870"/>
        <v>189158.89257336833</v>
      </c>
      <c r="AJ87" s="359">
        <f t="shared" si="870"/>
        <v>189720.07728882649</v>
      </c>
      <c r="AK87" s="359">
        <f t="shared" si="870"/>
        <v>190264.74441569811</v>
      </c>
      <c r="AL87" s="359">
        <f t="shared" si="870"/>
        <v>190810.97522672659</v>
      </c>
      <c r="AM87" s="359">
        <f t="shared" si="870"/>
        <v>191358.77421109076</v>
      </c>
      <c r="AN87" s="359">
        <f t="shared" si="870"/>
        <v>191908.14587085746</v>
      </c>
      <c r="AO87" s="359">
        <f t="shared" si="870"/>
        <v>192459.09472101848</v>
      </c>
      <c r="AP87" s="359">
        <f t="shared" ref="AP87:BU87" si="871">CHOOSE(Scenario,AP83,AP84,AP85)</f>
        <v>193011.6252895277</v>
      </c>
      <c r="AQ87" s="359">
        <f t="shared" si="871"/>
        <v>193565.74211733829</v>
      </c>
      <c r="AR87" s="359">
        <f t="shared" si="871"/>
        <v>194121.44975844008</v>
      </c>
      <c r="AS87" s="359">
        <f t="shared" si="871"/>
        <v>194678.75277989689</v>
      </c>
      <c r="AT87" s="359">
        <f t="shared" si="871"/>
        <v>195237.65576188415</v>
      </c>
      <c r="AU87" s="359">
        <f t="shared" si="871"/>
        <v>195760.74611692995</v>
      </c>
      <c r="AV87" s="359">
        <f t="shared" si="871"/>
        <v>196341.51679661078</v>
      </c>
      <c r="AW87" s="359">
        <f t="shared" si="871"/>
        <v>196905.19340568373</v>
      </c>
      <c r="AX87" s="359">
        <f t="shared" si="871"/>
        <v>197470.48827321164</v>
      </c>
      <c r="AY87" s="359">
        <f t="shared" si="871"/>
        <v>198037.40604505062</v>
      </c>
      <c r="AZ87" s="359">
        <f t="shared" si="871"/>
        <v>149187.2194318134</v>
      </c>
      <c r="BA87" s="359">
        <f t="shared" si="871"/>
        <v>0</v>
      </c>
      <c r="BB87" s="359">
        <f t="shared" si="871"/>
        <v>0</v>
      </c>
      <c r="BC87" s="359">
        <f t="shared" si="871"/>
        <v>0</v>
      </c>
      <c r="BD87" s="359">
        <f t="shared" si="871"/>
        <v>0</v>
      </c>
      <c r="BE87" s="359">
        <f t="shared" si="871"/>
        <v>0</v>
      </c>
      <c r="BF87" s="359">
        <f t="shared" si="871"/>
        <v>0</v>
      </c>
      <c r="BG87" s="359">
        <f t="shared" si="871"/>
        <v>0</v>
      </c>
      <c r="BH87" s="359">
        <f t="shared" si="871"/>
        <v>0</v>
      </c>
      <c r="BI87" s="359">
        <f t="shared" si="871"/>
        <v>0</v>
      </c>
      <c r="BJ87" s="359">
        <f t="shared" si="871"/>
        <v>0</v>
      </c>
      <c r="BK87" s="359">
        <f t="shared" si="871"/>
        <v>0</v>
      </c>
      <c r="BL87" s="359">
        <f t="shared" si="871"/>
        <v>0</v>
      </c>
      <c r="BM87" s="359">
        <f t="shared" si="871"/>
        <v>0</v>
      </c>
      <c r="BN87" s="359">
        <f t="shared" si="871"/>
        <v>0</v>
      </c>
      <c r="BO87" s="359">
        <f t="shared" si="871"/>
        <v>0</v>
      </c>
      <c r="BP87" s="359">
        <f t="shared" si="871"/>
        <v>0</v>
      </c>
      <c r="BQ87" s="359">
        <f t="shared" si="871"/>
        <v>0</v>
      </c>
      <c r="BR87" s="359">
        <f t="shared" si="871"/>
        <v>0</v>
      </c>
      <c r="BS87" s="359">
        <f t="shared" si="871"/>
        <v>0</v>
      </c>
      <c r="BT87" s="359">
        <f t="shared" si="871"/>
        <v>0</v>
      </c>
      <c r="BU87" s="359">
        <f t="shared" si="871"/>
        <v>0</v>
      </c>
      <c r="BV87" s="359">
        <f t="shared" ref="BV87:DA87" si="872">CHOOSE(Scenario,BV83,BV84,BV85)</f>
        <v>0</v>
      </c>
      <c r="BW87" s="359">
        <f t="shared" si="872"/>
        <v>0</v>
      </c>
      <c r="BX87" s="359">
        <f t="shared" si="872"/>
        <v>0</v>
      </c>
      <c r="BY87" s="359">
        <f t="shared" si="872"/>
        <v>0</v>
      </c>
      <c r="BZ87" s="359">
        <f t="shared" si="872"/>
        <v>0</v>
      </c>
      <c r="CA87" s="359">
        <f t="shared" si="872"/>
        <v>0</v>
      </c>
      <c r="CB87" s="359">
        <f t="shared" si="872"/>
        <v>0</v>
      </c>
      <c r="CC87" s="359">
        <f t="shared" si="872"/>
        <v>0</v>
      </c>
      <c r="CD87" s="359">
        <f t="shared" si="872"/>
        <v>0</v>
      </c>
      <c r="CE87" s="359">
        <f t="shared" si="872"/>
        <v>0</v>
      </c>
      <c r="CF87" s="359">
        <f t="shared" si="872"/>
        <v>0</v>
      </c>
      <c r="CG87" s="359">
        <f t="shared" si="872"/>
        <v>0</v>
      </c>
      <c r="CH87" s="359">
        <f t="shared" si="872"/>
        <v>0</v>
      </c>
      <c r="CI87" s="359">
        <f t="shared" si="872"/>
        <v>0</v>
      </c>
      <c r="CJ87" s="359">
        <f t="shared" si="872"/>
        <v>0</v>
      </c>
      <c r="CK87" s="359">
        <f t="shared" si="872"/>
        <v>0</v>
      </c>
      <c r="CL87" s="359">
        <f t="shared" si="872"/>
        <v>0</v>
      </c>
      <c r="CM87" s="359">
        <f t="shared" si="872"/>
        <v>0</v>
      </c>
      <c r="CN87" s="359">
        <f t="shared" si="872"/>
        <v>0</v>
      </c>
      <c r="CO87" s="359">
        <f t="shared" si="872"/>
        <v>0</v>
      </c>
      <c r="CP87" s="359">
        <f t="shared" si="872"/>
        <v>0</v>
      </c>
      <c r="CQ87" s="359">
        <f t="shared" si="872"/>
        <v>0</v>
      </c>
      <c r="CR87" s="359">
        <f t="shared" si="872"/>
        <v>0</v>
      </c>
      <c r="CS87" s="359">
        <f t="shared" si="872"/>
        <v>0</v>
      </c>
      <c r="CT87" s="359">
        <f t="shared" si="872"/>
        <v>0</v>
      </c>
      <c r="CU87" s="359">
        <f t="shared" si="872"/>
        <v>0</v>
      </c>
      <c r="CV87" s="359">
        <f t="shared" si="872"/>
        <v>0</v>
      </c>
      <c r="CW87" s="359">
        <f t="shared" si="872"/>
        <v>0</v>
      </c>
      <c r="CX87" s="359">
        <f t="shared" si="872"/>
        <v>0</v>
      </c>
      <c r="CY87" s="359">
        <f t="shared" si="872"/>
        <v>0</v>
      </c>
      <c r="CZ87" s="359">
        <f t="shared" si="872"/>
        <v>0</v>
      </c>
      <c r="DA87" s="359">
        <f t="shared" si="872"/>
        <v>0</v>
      </c>
      <c r="DB87" s="359">
        <f t="shared" ref="DB87:EB87" si="873">CHOOSE(Scenario,DB83,DB84,DB85)</f>
        <v>0</v>
      </c>
      <c r="DC87" s="359">
        <f t="shared" si="873"/>
        <v>0</v>
      </c>
      <c r="DD87" s="359">
        <f t="shared" si="873"/>
        <v>0</v>
      </c>
      <c r="DE87" s="359">
        <f t="shared" si="873"/>
        <v>0</v>
      </c>
      <c r="DF87" s="359">
        <f t="shared" si="873"/>
        <v>0</v>
      </c>
      <c r="DG87" s="359">
        <f t="shared" si="873"/>
        <v>0</v>
      </c>
      <c r="DH87" s="359">
        <f t="shared" si="873"/>
        <v>0</v>
      </c>
      <c r="DI87" s="359">
        <f t="shared" si="873"/>
        <v>0</v>
      </c>
      <c r="DJ87" s="359">
        <f t="shared" si="873"/>
        <v>0</v>
      </c>
      <c r="DK87" s="359">
        <f t="shared" si="873"/>
        <v>0</v>
      </c>
      <c r="DL87" s="359">
        <f t="shared" si="873"/>
        <v>0</v>
      </c>
      <c r="DM87" s="359">
        <f t="shared" si="873"/>
        <v>0</v>
      </c>
      <c r="DN87" s="359">
        <f t="shared" si="873"/>
        <v>0</v>
      </c>
      <c r="DO87" s="359">
        <f t="shared" si="873"/>
        <v>0</v>
      </c>
      <c r="DP87" s="359">
        <f t="shared" si="873"/>
        <v>0</v>
      </c>
      <c r="DQ87" s="359">
        <f t="shared" si="873"/>
        <v>0</v>
      </c>
      <c r="DR87" s="359">
        <f t="shared" si="873"/>
        <v>0</v>
      </c>
      <c r="DS87" s="359">
        <f t="shared" si="873"/>
        <v>0</v>
      </c>
      <c r="DT87" s="359">
        <f t="shared" si="873"/>
        <v>0</v>
      </c>
      <c r="DU87" s="359">
        <f t="shared" si="873"/>
        <v>0</v>
      </c>
      <c r="DV87" s="359">
        <f t="shared" si="873"/>
        <v>0</v>
      </c>
      <c r="DW87" s="359">
        <f t="shared" si="873"/>
        <v>0</v>
      </c>
      <c r="DX87" s="359">
        <f t="shared" si="873"/>
        <v>0</v>
      </c>
      <c r="DY87" s="359">
        <f t="shared" si="873"/>
        <v>0</v>
      </c>
      <c r="DZ87" s="359">
        <f t="shared" si="873"/>
        <v>0</v>
      </c>
      <c r="EA87" s="359">
        <f t="shared" si="873"/>
        <v>0</v>
      </c>
      <c r="EB87" s="360">
        <f t="shared" si="873"/>
        <v>0</v>
      </c>
    </row>
    <row r="88" spans="1:133" x14ac:dyDescent="0.25">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row>
    <row r="89" spans="1:133" ht="13" x14ac:dyDescent="0.3">
      <c r="B89" s="334"/>
      <c r="C89" s="335" t="s">
        <v>572</v>
      </c>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c r="DJ89" s="336"/>
      <c r="DK89" s="336"/>
      <c r="DL89" s="336"/>
      <c r="DM89" s="336"/>
      <c r="DN89" s="336"/>
      <c r="DO89" s="336"/>
      <c r="DP89" s="336"/>
      <c r="DQ89" s="336"/>
      <c r="DR89" s="336"/>
      <c r="DS89" s="336"/>
      <c r="DT89" s="336"/>
      <c r="DU89" s="336"/>
      <c r="DV89" s="336"/>
      <c r="DW89" s="336"/>
      <c r="DX89" s="336"/>
      <c r="DY89" s="336"/>
      <c r="DZ89" s="336"/>
      <c r="EA89" s="336"/>
      <c r="EB89" s="337"/>
    </row>
    <row r="90" spans="1:133" ht="14" x14ac:dyDescent="0.3">
      <c r="B90" s="73"/>
      <c r="C90" s="27"/>
      <c r="H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row>
    <row r="91" spans="1:133" ht="13" x14ac:dyDescent="0.3">
      <c r="B91" s="34"/>
      <c r="C91" s="2" t="s">
        <v>516</v>
      </c>
      <c r="D91" s="34"/>
      <c r="E91" s="34"/>
      <c r="F91" s="34"/>
      <c r="G91" s="67"/>
      <c r="H91" s="35"/>
      <c r="I91" s="34"/>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row>
    <row r="92" spans="1:133" ht="13" outlineLevel="1" x14ac:dyDescent="0.3">
      <c r="C92" s="340" t="s">
        <v>500</v>
      </c>
      <c r="G92" s="52"/>
      <c r="H92" s="29"/>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row>
    <row r="93" spans="1:133" outlineLevel="1" x14ac:dyDescent="0.25">
      <c r="C93" s="328" t="s">
        <v>552</v>
      </c>
      <c r="G93" s="52" t="s">
        <v>220</v>
      </c>
      <c r="H93" s="46">
        <f t="shared" ref="H93" si="874">SUM(J93:EB93)</f>
        <v>0</v>
      </c>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row>
    <row r="94" spans="1:133" ht="14" outlineLevel="1" x14ac:dyDescent="0.3">
      <c r="B94" s="73"/>
      <c r="C94" s="27"/>
      <c r="H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row>
    <row r="95" spans="1:133" ht="13" outlineLevel="1" x14ac:dyDescent="0.3">
      <c r="C95" s="340" t="s">
        <v>502</v>
      </c>
      <c r="G95" s="52"/>
      <c r="H95" s="29"/>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row>
    <row r="96" spans="1:133" outlineLevel="1" x14ac:dyDescent="0.25">
      <c r="C96" s="317" t="s">
        <v>554</v>
      </c>
      <c r="D96" s="79">
        <f>Costs!J83</f>
        <v>44927</v>
      </c>
      <c r="E96" s="79">
        <f>Assumptions!J13</f>
        <v>45658</v>
      </c>
      <c r="G96" s="52" t="s">
        <v>418</v>
      </c>
      <c r="J96" s="82">
        <f t="shared" ref="J96:L96" si="875">(MONTH($D96)=J$5)*(AND(J$7&gt;=$D$96,J$7&lt;$E$96))</f>
        <v>1</v>
      </c>
      <c r="K96" s="82">
        <f t="shared" si="875"/>
        <v>0</v>
      </c>
      <c r="L96" s="82">
        <f t="shared" si="875"/>
        <v>0</v>
      </c>
      <c r="M96" s="82">
        <f>(MONTH($D96)=M$5)*(AND(M$7&gt;=$D$96,M$7&lt;$E$96))</f>
        <v>0</v>
      </c>
      <c r="N96" s="82">
        <f t="shared" ref="N96:BY96" si="876">(MONTH($D96)=N$5)*(AND(N$7&gt;=$D$96,N$7&lt;$E$96))</f>
        <v>0</v>
      </c>
      <c r="O96" s="82">
        <f t="shared" si="876"/>
        <v>0</v>
      </c>
      <c r="P96" s="82">
        <f t="shared" si="876"/>
        <v>0</v>
      </c>
      <c r="Q96" s="82">
        <f t="shared" si="876"/>
        <v>0</v>
      </c>
      <c r="R96" s="82">
        <f t="shared" si="876"/>
        <v>0</v>
      </c>
      <c r="S96" s="82">
        <f t="shared" si="876"/>
        <v>0</v>
      </c>
      <c r="T96" s="82">
        <f t="shared" si="876"/>
        <v>0</v>
      </c>
      <c r="U96" s="82">
        <f t="shared" si="876"/>
        <v>0</v>
      </c>
      <c r="V96" s="82">
        <f t="shared" si="876"/>
        <v>1</v>
      </c>
      <c r="W96" s="82">
        <f t="shared" si="876"/>
        <v>0</v>
      </c>
      <c r="X96" s="82">
        <f t="shared" si="876"/>
        <v>0</v>
      </c>
      <c r="Y96" s="82">
        <f t="shared" si="876"/>
        <v>0</v>
      </c>
      <c r="Z96" s="82">
        <f t="shared" si="876"/>
        <v>0</v>
      </c>
      <c r="AA96" s="82">
        <f t="shared" si="876"/>
        <v>0</v>
      </c>
      <c r="AB96" s="82">
        <f t="shared" si="876"/>
        <v>0</v>
      </c>
      <c r="AC96" s="82">
        <f t="shared" si="876"/>
        <v>0</v>
      </c>
      <c r="AD96" s="82">
        <f t="shared" si="876"/>
        <v>0</v>
      </c>
      <c r="AE96" s="82">
        <f t="shared" si="876"/>
        <v>0</v>
      </c>
      <c r="AF96" s="82">
        <f t="shared" si="876"/>
        <v>0</v>
      </c>
      <c r="AG96" s="82">
        <f t="shared" si="876"/>
        <v>0</v>
      </c>
      <c r="AH96" s="82">
        <f t="shared" si="876"/>
        <v>0</v>
      </c>
      <c r="AI96" s="82">
        <f t="shared" si="876"/>
        <v>0</v>
      </c>
      <c r="AJ96" s="82">
        <f t="shared" si="876"/>
        <v>0</v>
      </c>
      <c r="AK96" s="82">
        <f t="shared" si="876"/>
        <v>0</v>
      </c>
      <c r="AL96" s="82">
        <f t="shared" si="876"/>
        <v>0</v>
      </c>
      <c r="AM96" s="82">
        <f t="shared" si="876"/>
        <v>0</v>
      </c>
      <c r="AN96" s="82">
        <f t="shared" si="876"/>
        <v>0</v>
      </c>
      <c r="AO96" s="82">
        <f t="shared" si="876"/>
        <v>0</v>
      </c>
      <c r="AP96" s="82">
        <f t="shared" si="876"/>
        <v>0</v>
      </c>
      <c r="AQ96" s="82">
        <f t="shared" si="876"/>
        <v>0</v>
      </c>
      <c r="AR96" s="82">
        <f t="shared" si="876"/>
        <v>0</v>
      </c>
      <c r="AS96" s="82">
        <f t="shared" si="876"/>
        <v>0</v>
      </c>
      <c r="AT96" s="82">
        <f t="shared" si="876"/>
        <v>0</v>
      </c>
      <c r="AU96" s="82">
        <f t="shared" si="876"/>
        <v>0</v>
      </c>
      <c r="AV96" s="82">
        <f t="shared" si="876"/>
        <v>0</v>
      </c>
      <c r="AW96" s="82">
        <f t="shared" si="876"/>
        <v>0</v>
      </c>
      <c r="AX96" s="82">
        <f t="shared" si="876"/>
        <v>0</v>
      </c>
      <c r="AY96" s="82">
        <f t="shared" si="876"/>
        <v>0</v>
      </c>
      <c r="AZ96" s="82">
        <f t="shared" si="876"/>
        <v>0</v>
      </c>
      <c r="BA96" s="82">
        <f t="shared" si="876"/>
        <v>0</v>
      </c>
      <c r="BB96" s="82">
        <f t="shared" si="876"/>
        <v>0</v>
      </c>
      <c r="BC96" s="82">
        <f t="shared" si="876"/>
        <v>0</v>
      </c>
      <c r="BD96" s="82">
        <f t="shared" si="876"/>
        <v>0</v>
      </c>
      <c r="BE96" s="82">
        <f t="shared" si="876"/>
        <v>0</v>
      </c>
      <c r="BF96" s="82">
        <f t="shared" si="876"/>
        <v>0</v>
      </c>
      <c r="BG96" s="82">
        <f t="shared" si="876"/>
        <v>0</v>
      </c>
      <c r="BH96" s="82">
        <f t="shared" si="876"/>
        <v>0</v>
      </c>
      <c r="BI96" s="82">
        <f t="shared" si="876"/>
        <v>0</v>
      </c>
      <c r="BJ96" s="82">
        <f t="shared" si="876"/>
        <v>0</v>
      </c>
      <c r="BK96" s="82">
        <f t="shared" si="876"/>
        <v>0</v>
      </c>
      <c r="BL96" s="82">
        <f t="shared" si="876"/>
        <v>0</v>
      </c>
      <c r="BM96" s="82">
        <f t="shared" si="876"/>
        <v>0</v>
      </c>
      <c r="BN96" s="82">
        <f t="shared" si="876"/>
        <v>0</v>
      </c>
      <c r="BO96" s="82">
        <f t="shared" si="876"/>
        <v>0</v>
      </c>
      <c r="BP96" s="82">
        <f t="shared" si="876"/>
        <v>0</v>
      </c>
      <c r="BQ96" s="82">
        <f t="shared" si="876"/>
        <v>0</v>
      </c>
      <c r="BR96" s="82">
        <f t="shared" si="876"/>
        <v>0</v>
      </c>
      <c r="BS96" s="82">
        <f t="shared" si="876"/>
        <v>0</v>
      </c>
      <c r="BT96" s="82">
        <f t="shared" si="876"/>
        <v>0</v>
      </c>
      <c r="BU96" s="82">
        <f t="shared" si="876"/>
        <v>0</v>
      </c>
      <c r="BV96" s="82">
        <f t="shared" si="876"/>
        <v>0</v>
      </c>
      <c r="BW96" s="82">
        <f t="shared" si="876"/>
        <v>0</v>
      </c>
      <c r="BX96" s="82">
        <f t="shared" si="876"/>
        <v>0</v>
      </c>
      <c r="BY96" s="82">
        <f t="shared" si="876"/>
        <v>0</v>
      </c>
      <c r="BZ96" s="82">
        <f t="shared" ref="BZ96:EB96" si="877">(MONTH($D96)=BZ$5)*(AND(BZ$7&gt;=$D$96,BZ$7&lt;$E$96))</f>
        <v>0</v>
      </c>
      <c r="CA96" s="82">
        <f t="shared" si="877"/>
        <v>0</v>
      </c>
      <c r="CB96" s="82">
        <f t="shared" si="877"/>
        <v>0</v>
      </c>
      <c r="CC96" s="82">
        <f t="shared" si="877"/>
        <v>0</v>
      </c>
      <c r="CD96" s="82">
        <f t="shared" si="877"/>
        <v>0</v>
      </c>
      <c r="CE96" s="82">
        <f t="shared" si="877"/>
        <v>0</v>
      </c>
      <c r="CF96" s="82">
        <f t="shared" si="877"/>
        <v>0</v>
      </c>
      <c r="CG96" s="82">
        <f t="shared" si="877"/>
        <v>0</v>
      </c>
      <c r="CH96" s="82">
        <f t="shared" si="877"/>
        <v>0</v>
      </c>
      <c r="CI96" s="82">
        <f t="shared" si="877"/>
        <v>0</v>
      </c>
      <c r="CJ96" s="82">
        <f t="shared" si="877"/>
        <v>0</v>
      </c>
      <c r="CK96" s="82">
        <f t="shared" si="877"/>
        <v>0</v>
      </c>
      <c r="CL96" s="82">
        <f t="shared" si="877"/>
        <v>0</v>
      </c>
      <c r="CM96" s="82">
        <f t="shared" si="877"/>
        <v>0</v>
      </c>
      <c r="CN96" s="82">
        <f t="shared" si="877"/>
        <v>0</v>
      </c>
      <c r="CO96" s="82">
        <f t="shared" si="877"/>
        <v>0</v>
      </c>
      <c r="CP96" s="82">
        <f t="shared" si="877"/>
        <v>0</v>
      </c>
      <c r="CQ96" s="82">
        <f t="shared" si="877"/>
        <v>0</v>
      </c>
      <c r="CR96" s="82">
        <f t="shared" si="877"/>
        <v>0</v>
      </c>
      <c r="CS96" s="82">
        <f t="shared" si="877"/>
        <v>0</v>
      </c>
      <c r="CT96" s="82">
        <f t="shared" si="877"/>
        <v>0</v>
      </c>
      <c r="CU96" s="82">
        <f t="shared" si="877"/>
        <v>0</v>
      </c>
      <c r="CV96" s="82">
        <f t="shared" si="877"/>
        <v>0</v>
      </c>
      <c r="CW96" s="82">
        <f t="shared" si="877"/>
        <v>0</v>
      </c>
      <c r="CX96" s="82">
        <f t="shared" si="877"/>
        <v>0</v>
      </c>
      <c r="CY96" s="82">
        <f t="shared" si="877"/>
        <v>0</v>
      </c>
      <c r="CZ96" s="82">
        <f t="shared" si="877"/>
        <v>0</v>
      </c>
      <c r="DA96" s="82">
        <f t="shared" si="877"/>
        <v>0</v>
      </c>
      <c r="DB96" s="82">
        <f t="shared" si="877"/>
        <v>0</v>
      </c>
      <c r="DC96" s="82">
        <f t="shared" si="877"/>
        <v>0</v>
      </c>
      <c r="DD96" s="82">
        <f t="shared" si="877"/>
        <v>0</v>
      </c>
      <c r="DE96" s="82">
        <f t="shared" si="877"/>
        <v>0</v>
      </c>
      <c r="DF96" s="82">
        <f t="shared" si="877"/>
        <v>0</v>
      </c>
      <c r="DG96" s="82">
        <f t="shared" si="877"/>
        <v>0</v>
      </c>
      <c r="DH96" s="82">
        <f t="shared" si="877"/>
        <v>0</v>
      </c>
      <c r="DI96" s="82">
        <f t="shared" si="877"/>
        <v>0</v>
      </c>
      <c r="DJ96" s="82">
        <f t="shared" si="877"/>
        <v>0</v>
      </c>
      <c r="DK96" s="82">
        <f t="shared" si="877"/>
        <v>0</v>
      </c>
      <c r="DL96" s="82">
        <f t="shared" si="877"/>
        <v>0</v>
      </c>
      <c r="DM96" s="82">
        <f t="shared" si="877"/>
        <v>0</v>
      </c>
      <c r="DN96" s="82">
        <f t="shared" si="877"/>
        <v>0</v>
      </c>
      <c r="DO96" s="82">
        <f t="shared" si="877"/>
        <v>0</v>
      </c>
      <c r="DP96" s="82">
        <f t="shared" si="877"/>
        <v>0</v>
      </c>
      <c r="DQ96" s="82">
        <f t="shared" si="877"/>
        <v>0</v>
      </c>
      <c r="DR96" s="82">
        <f t="shared" si="877"/>
        <v>0</v>
      </c>
      <c r="DS96" s="82">
        <f t="shared" si="877"/>
        <v>0</v>
      </c>
      <c r="DT96" s="82">
        <f t="shared" si="877"/>
        <v>0</v>
      </c>
      <c r="DU96" s="82">
        <f t="shared" si="877"/>
        <v>0</v>
      </c>
      <c r="DV96" s="82">
        <f t="shared" si="877"/>
        <v>0</v>
      </c>
      <c r="DW96" s="82">
        <f t="shared" si="877"/>
        <v>0</v>
      </c>
      <c r="DX96" s="82">
        <f t="shared" si="877"/>
        <v>0</v>
      </c>
      <c r="DY96" s="82">
        <f t="shared" si="877"/>
        <v>0</v>
      </c>
      <c r="DZ96" s="82">
        <f t="shared" si="877"/>
        <v>0</v>
      </c>
      <c r="EA96" s="82">
        <f t="shared" si="877"/>
        <v>0</v>
      </c>
      <c r="EB96" s="82">
        <f t="shared" si="877"/>
        <v>0</v>
      </c>
      <c r="EC96" s="82"/>
    </row>
    <row r="97" spans="2:133" outlineLevel="1" x14ac:dyDescent="0.25">
      <c r="C97" s="318" t="s">
        <v>586</v>
      </c>
      <c r="D97" s="125">
        <f>Costs!J37</f>
        <v>0</v>
      </c>
      <c r="G97" s="52" t="s">
        <v>215</v>
      </c>
      <c r="H97" s="29"/>
      <c r="J97" s="310">
        <f t="shared" ref="J97:AO97" si="878">$D97</f>
        <v>0</v>
      </c>
      <c r="K97" s="310">
        <f t="shared" si="878"/>
        <v>0</v>
      </c>
      <c r="L97" s="310">
        <f t="shared" si="878"/>
        <v>0</v>
      </c>
      <c r="M97" s="310">
        <f t="shared" si="878"/>
        <v>0</v>
      </c>
      <c r="N97" s="310">
        <f t="shared" si="878"/>
        <v>0</v>
      </c>
      <c r="O97" s="310">
        <f t="shared" si="878"/>
        <v>0</v>
      </c>
      <c r="P97" s="310">
        <f t="shared" si="878"/>
        <v>0</v>
      </c>
      <c r="Q97" s="310">
        <f t="shared" si="878"/>
        <v>0</v>
      </c>
      <c r="R97" s="310">
        <f t="shared" si="878"/>
        <v>0</v>
      </c>
      <c r="S97" s="310">
        <f t="shared" si="878"/>
        <v>0</v>
      </c>
      <c r="T97" s="310">
        <f t="shared" si="878"/>
        <v>0</v>
      </c>
      <c r="U97" s="310">
        <f t="shared" si="878"/>
        <v>0</v>
      </c>
      <c r="V97" s="310">
        <f t="shared" si="878"/>
        <v>0</v>
      </c>
      <c r="W97" s="310">
        <f t="shared" si="878"/>
        <v>0</v>
      </c>
      <c r="X97" s="310">
        <f t="shared" si="878"/>
        <v>0</v>
      </c>
      <c r="Y97" s="310">
        <f t="shared" si="878"/>
        <v>0</v>
      </c>
      <c r="Z97" s="310">
        <f t="shared" si="878"/>
        <v>0</v>
      </c>
      <c r="AA97" s="310">
        <f t="shared" si="878"/>
        <v>0</v>
      </c>
      <c r="AB97" s="310">
        <f t="shared" si="878"/>
        <v>0</v>
      </c>
      <c r="AC97" s="310">
        <f t="shared" si="878"/>
        <v>0</v>
      </c>
      <c r="AD97" s="310">
        <f t="shared" si="878"/>
        <v>0</v>
      </c>
      <c r="AE97" s="310">
        <f t="shared" si="878"/>
        <v>0</v>
      </c>
      <c r="AF97" s="310">
        <f t="shared" si="878"/>
        <v>0</v>
      </c>
      <c r="AG97" s="310">
        <f t="shared" si="878"/>
        <v>0</v>
      </c>
      <c r="AH97" s="310">
        <f t="shared" si="878"/>
        <v>0</v>
      </c>
      <c r="AI97" s="310">
        <f t="shared" si="878"/>
        <v>0</v>
      </c>
      <c r="AJ97" s="310">
        <f t="shared" si="878"/>
        <v>0</v>
      </c>
      <c r="AK97" s="310">
        <f t="shared" si="878"/>
        <v>0</v>
      </c>
      <c r="AL97" s="310">
        <f t="shared" si="878"/>
        <v>0</v>
      </c>
      <c r="AM97" s="310">
        <f t="shared" si="878"/>
        <v>0</v>
      </c>
      <c r="AN97" s="310">
        <f t="shared" si="878"/>
        <v>0</v>
      </c>
      <c r="AO97" s="310">
        <f t="shared" si="878"/>
        <v>0</v>
      </c>
      <c r="AP97" s="310">
        <f t="shared" ref="AP97:BU97" si="879">$D97</f>
        <v>0</v>
      </c>
      <c r="AQ97" s="310">
        <f t="shared" si="879"/>
        <v>0</v>
      </c>
      <c r="AR97" s="310">
        <f t="shared" si="879"/>
        <v>0</v>
      </c>
      <c r="AS97" s="310">
        <f t="shared" si="879"/>
        <v>0</v>
      </c>
      <c r="AT97" s="310">
        <f t="shared" si="879"/>
        <v>0</v>
      </c>
      <c r="AU97" s="310">
        <f t="shared" si="879"/>
        <v>0</v>
      </c>
      <c r="AV97" s="310">
        <f t="shared" si="879"/>
        <v>0</v>
      </c>
      <c r="AW97" s="310">
        <f t="shared" si="879"/>
        <v>0</v>
      </c>
      <c r="AX97" s="310">
        <f t="shared" si="879"/>
        <v>0</v>
      </c>
      <c r="AY97" s="310">
        <f t="shared" si="879"/>
        <v>0</v>
      </c>
      <c r="AZ97" s="310">
        <f t="shared" si="879"/>
        <v>0</v>
      </c>
      <c r="BA97" s="310">
        <f t="shared" si="879"/>
        <v>0</v>
      </c>
      <c r="BB97" s="310">
        <f t="shared" si="879"/>
        <v>0</v>
      </c>
      <c r="BC97" s="310">
        <f t="shared" si="879"/>
        <v>0</v>
      </c>
      <c r="BD97" s="310">
        <f t="shared" si="879"/>
        <v>0</v>
      </c>
      <c r="BE97" s="310">
        <f t="shared" si="879"/>
        <v>0</v>
      </c>
      <c r="BF97" s="310">
        <f t="shared" si="879"/>
        <v>0</v>
      </c>
      <c r="BG97" s="310">
        <f t="shared" si="879"/>
        <v>0</v>
      </c>
      <c r="BH97" s="310">
        <f t="shared" si="879"/>
        <v>0</v>
      </c>
      <c r="BI97" s="310">
        <f t="shared" si="879"/>
        <v>0</v>
      </c>
      <c r="BJ97" s="310">
        <f t="shared" si="879"/>
        <v>0</v>
      </c>
      <c r="BK97" s="310">
        <f t="shared" si="879"/>
        <v>0</v>
      </c>
      <c r="BL97" s="310">
        <f t="shared" si="879"/>
        <v>0</v>
      </c>
      <c r="BM97" s="310">
        <f t="shared" si="879"/>
        <v>0</v>
      </c>
      <c r="BN97" s="310">
        <f t="shared" si="879"/>
        <v>0</v>
      </c>
      <c r="BO97" s="310">
        <f t="shared" si="879"/>
        <v>0</v>
      </c>
      <c r="BP97" s="310">
        <f t="shared" si="879"/>
        <v>0</v>
      </c>
      <c r="BQ97" s="310">
        <f t="shared" si="879"/>
        <v>0</v>
      </c>
      <c r="BR97" s="310">
        <f t="shared" si="879"/>
        <v>0</v>
      </c>
      <c r="BS97" s="310">
        <f t="shared" si="879"/>
        <v>0</v>
      </c>
      <c r="BT97" s="310">
        <f t="shared" si="879"/>
        <v>0</v>
      </c>
      <c r="BU97" s="310">
        <f t="shared" si="879"/>
        <v>0</v>
      </c>
      <c r="BV97" s="310">
        <f t="shared" ref="BV97:DA97" si="880">$D97</f>
        <v>0</v>
      </c>
      <c r="BW97" s="310">
        <f t="shared" si="880"/>
        <v>0</v>
      </c>
      <c r="BX97" s="310">
        <f t="shared" si="880"/>
        <v>0</v>
      </c>
      <c r="BY97" s="310">
        <f t="shared" si="880"/>
        <v>0</v>
      </c>
      <c r="BZ97" s="310">
        <f t="shared" si="880"/>
        <v>0</v>
      </c>
      <c r="CA97" s="310">
        <f t="shared" si="880"/>
        <v>0</v>
      </c>
      <c r="CB97" s="310">
        <f t="shared" si="880"/>
        <v>0</v>
      </c>
      <c r="CC97" s="310">
        <f t="shared" si="880"/>
        <v>0</v>
      </c>
      <c r="CD97" s="310">
        <f t="shared" si="880"/>
        <v>0</v>
      </c>
      <c r="CE97" s="310">
        <f t="shared" si="880"/>
        <v>0</v>
      </c>
      <c r="CF97" s="310">
        <f t="shared" si="880"/>
        <v>0</v>
      </c>
      <c r="CG97" s="310">
        <f t="shared" si="880"/>
        <v>0</v>
      </c>
      <c r="CH97" s="310">
        <f t="shared" si="880"/>
        <v>0</v>
      </c>
      <c r="CI97" s="310">
        <f t="shared" si="880"/>
        <v>0</v>
      </c>
      <c r="CJ97" s="310">
        <f t="shared" si="880"/>
        <v>0</v>
      </c>
      <c r="CK97" s="310">
        <f t="shared" si="880"/>
        <v>0</v>
      </c>
      <c r="CL97" s="310">
        <f t="shared" si="880"/>
        <v>0</v>
      </c>
      <c r="CM97" s="310">
        <f t="shared" si="880"/>
        <v>0</v>
      </c>
      <c r="CN97" s="310">
        <f t="shared" si="880"/>
        <v>0</v>
      </c>
      <c r="CO97" s="310">
        <f t="shared" si="880"/>
        <v>0</v>
      </c>
      <c r="CP97" s="310">
        <f t="shared" si="880"/>
        <v>0</v>
      </c>
      <c r="CQ97" s="310">
        <f t="shared" si="880"/>
        <v>0</v>
      </c>
      <c r="CR97" s="310">
        <f t="shared" si="880"/>
        <v>0</v>
      </c>
      <c r="CS97" s="310">
        <f t="shared" si="880"/>
        <v>0</v>
      </c>
      <c r="CT97" s="310">
        <f t="shared" si="880"/>
        <v>0</v>
      </c>
      <c r="CU97" s="310">
        <f t="shared" si="880"/>
        <v>0</v>
      </c>
      <c r="CV97" s="310">
        <f t="shared" si="880"/>
        <v>0</v>
      </c>
      <c r="CW97" s="310">
        <f t="shared" si="880"/>
        <v>0</v>
      </c>
      <c r="CX97" s="310">
        <f t="shared" si="880"/>
        <v>0</v>
      </c>
      <c r="CY97" s="310">
        <f t="shared" si="880"/>
        <v>0</v>
      </c>
      <c r="CZ97" s="310">
        <f t="shared" si="880"/>
        <v>0</v>
      </c>
      <c r="DA97" s="310">
        <f t="shared" si="880"/>
        <v>0</v>
      </c>
      <c r="DB97" s="310">
        <f t="shared" ref="DB97:EB97" si="881">$D97</f>
        <v>0</v>
      </c>
      <c r="DC97" s="310">
        <f t="shared" si="881"/>
        <v>0</v>
      </c>
      <c r="DD97" s="310">
        <f t="shared" si="881"/>
        <v>0</v>
      </c>
      <c r="DE97" s="310">
        <f t="shared" si="881"/>
        <v>0</v>
      </c>
      <c r="DF97" s="310">
        <f t="shared" si="881"/>
        <v>0</v>
      </c>
      <c r="DG97" s="310">
        <f t="shared" si="881"/>
        <v>0</v>
      </c>
      <c r="DH97" s="310">
        <f t="shared" si="881"/>
        <v>0</v>
      </c>
      <c r="DI97" s="310">
        <f t="shared" si="881"/>
        <v>0</v>
      </c>
      <c r="DJ97" s="310">
        <f t="shared" si="881"/>
        <v>0</v>
      </c>
      <c r="DK97" s="310">
        <f t="shared" si="881"/>
        <v>0</v>
      </c>
      <c r="DL97" s="310">
        <f t="shared" si="881"/>
        <v>0</v>
      </c>
      <c r="DM97" s="310">
        <f t="shared" si="881"/>
        <v>0</v>
      </c>
      <c r="DN97" s="310">
        <f t="shared" si="881"/>
        <v>0</v>
      </c>
      <c r="DO97" s="310">
        <f t="shared" si="881"/>
        <v>0</v>
      </c>
      <c r="DP97" s="310">
        <f t="shared" si="881"/>
        <v>0</v>
      </c>
      <c r="DQ97" s="310">
        <f t="shared" si="881"/>
        <v>0</v>
      </c>
      <c r="DR97" s="310">
        <f t="shared" si="881"/>
        <v>0</v>
      </c>
      <c r="DS97" s="310">
        <f t="shared" si="881"/>
        <v>0</v>
      </c>
      <c r="DT97" s="310">
        <f t="shared" si="881"/>
        <v>0</v>
      </c>
      <c r="DU97" s="310">
        <f t="shared" si="881"/>
        <v>0</v>
      </c>
      <c r="DV97" s="310">
        <f t="shared" si="881"/>
        <v>0</v>
      </c>
      <c r="DW97" s="310">
        <f t="shared" si="881"/>
        <v>0</v>
      </c>
      <c r="DX97" s="310">
        <f t="shared" si="881"/>
        <v>0</v>
      </c>
      <c r="DY97" s="310">
        <f t="shared" si="881"/>
        <v>0</v>
      </c>
      <c r="DZ97" s="310">
        <f t="shared" si="881"/>
        <v>0</v>
      </c>
      <c r="EA97" s="310">
        <f t="shared" si="881"/>
        <v>0</v>
      </c>
      <c r="EB97" s="310">
        <f t="shared" si="881"/>
        <v>0</v>
      </c>
    </row>
    <row r="98" spans="2:133" outlineLevel="1" x14ac:dyDescent="0.25">
      <c r="C98" s="318" t="s">
        <v>587</v>
      </c>
      <c r="D98" s="129"/>
      <c r="G98" s="52" t="s">
        <v>215</v>
      </c>
      <c r="H98" s="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row>
    <row r="99" spans="2:133" outlineLevel="1" x14ac:dyDescent="0.25">
      <c r="C99" s="332" t="s">
        <v>585</v>
      </c>
      <c r="D99" s="16">
        <f>Costs!$J$25*Costs!J31</f>
        <v>0</v>
      </c>
      <c r="G99" s="52" t="s">
        <v>603</v>
      </c>
      <c r="H99" s="29"/>
      <c r="J99" s="82">
        <f t="shared" ref="J99" si="882">IF(J$7=EOMONTH($D$96,0),$D99,I101)</f>
        <v>0</v>
      </c>
      <c r="K99" s="82">
        <f>IF(K$7=EOMONTH($D$96,0),$D99,J101)</f>
        <v>0</v>
      </c>
      <c r="L99" s="82">
        <f t="shared" ref="L99:BW99" si="883">IF(L$7=EOMONTH($D$96,0),$D99,K101)</f>
        <v>0</v>
      </c>
      <c r="M99" s="82">
        <f t="shared" si="883"/>
        <v>0</v>
      </c>
      <c r="N99" s="82">
        <f t="shared" si="883"/>
        <v>0</v>
      </c>
      <c r="O99" s="82">
        <f t="shared" si="883"/>
        <v>0</v>
      </c>
      <c r="P99" s="82">
        <f t="shared" si="883"/>
        <v>0</v>
      </c>
      <c r="Q99" s="82">
        <f t="shared" si="883"/>
        <v>0</v>
      </c>
      <c r="R99" s="82">
        <f t="shared" si="883"/>
        <v>0</v>
      </c>
      <c r="S99" s="82">
        <f t="shared" si="883"/>
        <v>0</v>
      </c>
      <c r="T99" s="82">
        <f t="shared" si="883"/>
        <v>0</v>
      </c>
      <c r="U99" s="82">
        <f t="shared" si="883"/>
        <v>0</v>
      </c>
      <c r="V99" s="82">
        <f t="shared" si="883"/>
        <v>0</v>
      </c>
      <c r="W99" s="82">
        <f t="shared" si="883"/>
        <v>0</v>
      </c>
      <c r="X99" s="82">
        <f t="shared" si="883"/>
        <v>0</v>
      </c>
      <c r="Y99" s="82">
        <f t="shared" si="883"/>
        <v>0</v>
      </c>
      <c r="Z99" s="82">
        <f t="shared" si="883"/>
        <v>0</v>
      </c>
      <c r="AA99" s="82">
        <f t="shared" si="883"/>
        <v>0</v>
      </c>
      <c r="AB99" s="82">
        <f t="shared" si="883"/>
        <v>0</v>
      </c>
      <c r="AC99" s="82">
        <f t="shared" si="883"/>
        <v>0</v>
      </c>
      <c r="AD99" s="82">
        <f t="shared" si="883"/>
        <v>0</v>
      </c>
      <c r="AE99" s="82">
        <f t="shared" si="883"/>
        <v>0</v>
      </c>
      <c r="AF99" s="82">
        <f t="shared" si="883"/>
        <v>0</v>
      </c>
      <c r="AG99" s="82">
        <f t="shared" si="883"/>
        <v>0</v>
      </c>
      <c r="AH99" s="82">
        <f t="shared" si="883"/>
        <v>0</v>
      </c>
      <c r="AI99" s="82">
        <f t="shared" si="883"/>
        <v>0</v>
      </c>
      <c r="AJ99" s="82">
        <f t="shared" si="883"/>
        <v>0</v>
      </c>
      <c r="AK99" s="82">
        <f t="shared" si="883"/>
        <v>0</v>
      </c>
      <c r="AL99" s="82">
        <f t="shared" si="883"/>
        <v>0</v>
      </c>
      <c r="AM99" s="82">
        <f t="shared" si="883"/>
        <v>0</v>
      </c>
      <c r="AN99" s="82">
        <f t="shared" si="883"/>
        <v>0</v>
      </c>
      <c r="AO99" s="82">
        <f t="shared" si="883"/>
        <v>0</v>
      </c>
      <c r="AP99" s="82">
        <f t="shared" si="883"/>
        <v>0</v>
      </c>
      <c r="AQ99" s="82">
        <f t="shared" si="883"/>
        <v>0</v>
      </c>
      <c r="AR99" s="82">
        <f t="shared" si="883"/>
        <v>0</v>
      </c>
      <c r="AS99" s="82">
        <f t="shared" si="883"/>
        <v>0</v>
      </c>
      <c r="AT99" s="82">
        <f t="shared" si="883"/>
        <v>0</v>
      </c>
      <c r="AU99" s="82">
        <f t="shared" si="883"/>
        <v>0</v>
      </c>
      <c r="AV99" s="82">
        <f t="shared" si="883"/>
        <v>0</v>
      </c>
      <c r="AW99" s="82">
        <f t="shared" si="883"/>
        <v>0</v>
      </c>
      <c r="AX99" s="82">
        <f t="shared" si="883"/>
        <v>0</v>
      </c>
      <c r="AY99" s="82">
        <f t="shared" si="883"/>
        <v>0</v>
      </c>
      <c r="AZ99" s="82">
        <f t="shared" si="883"/>
        <v>0</v>
      </c>
      <c r="BA99" s="82">
        <f t="shared" si="883"/>
        <v>0</v>
      </c>
      <c r="BB99" s="82">
        <f t="shared" si="883"/>
        <v>0</v>
      </c>
      <c r="BC99" s="82">
        <f t="shared" si="883"/>
        <v>0</v>
      </c>
      <c r="BD99" s="82">
        <f t="shared" si="883"/>
        <v>0</v>
      </c>
      <c r="BE99" s="82">
        <f t="shared" si="883"/>
        <v>0</v>
      </c>
      <c r="BF99" s="82">
        <f t="shared" si="883"/>
        <v>0</v>
      </c>
      <c r="BG99" s="82">
        <f t="shared" si="883"/>
        <v>0</v>
      </c>
      <c r="BH99" s="82">
        <f t="shared" si="883"/>
        <v>0</v>
      </c>
      <c r="BI99" s="82">
        <f t="shared" si="883"/>
        <v>0</v>
      </c>
      <c r="BJ99" s="82">
        <f t="shared" si="883"/>
        <v>0</v>
      </c>
      <c r="BK99" s="82">
        <f t="shared" si="883"/>
        <v>0</v>
      </c>
      <c r="BL99" s="82">
        <f t="shared" si="883"/>
        <v>0</v>
      </c>
      <c r="BM99" s="82">
        <f t="shared" si="883"/>
        <v>0</v>
      </c>
      <c r="BN99" s="82">
        <f t="shared" si="883"/>
        <v>0</v>
      </c>
      <c r="BO99" s="82">
        <f t="shared" si="883"/>
        <v>0</v>
      </c>
      <c r="BP99" s="82">
        <f t="shared" si="883"/>
        <v>0</v>
      </c>
      <c r="BQ99" s="82">
        <f t="shared" si="883"/>
        <v>0</v>
      </c>
      <c r="BR99" s="82">
        <f t="shared" si="883"/>
        <v>0</v>
      </c>
      <c r="BS99" s="82">
        <f t="shared" si="883"/>
        <v>0</v>
      </c>
      <c r="BT99" s="82">
        <f t="shared" si="883"/>
        <v>0</v>
      </c>
      <c r="BU99" s="82">
        <f t="shared" si="883"/>
        <v>0</v>
      </c>
      <c r="BV99" s="82">
        <f t="shared" si="883"/>
        <v>0</v>
      </c>
      <c r="BW99" s="82">
        <f t="shared" si="883"/>
        <v>0</v>
      </c>
      <c r="BX99" s="82">
        <f t="shared" ref="BX99:EB99" si="884">IF(BX$7=EOMONTH($D$96,0),$D99,BW101)</f>
        <v>0</v>
      </c>
      <c r="BY99" s="82">
        <f t="shared" si="884"/>
        <v>0</v>
      </c>
      <c r="BZ99" s="82">
        <f t="shared" si="884"/>
        <v>0</v>
      </c>
      <c r="CA99" s="82">
        <f t="shared" si="884"/>
        <v>0</v>
      </c>
      <c r="CB99" s="82">
        <f t="shared" si="884"/>
        <v>0</v>
      </c>
      <c r="CC99" s="82">
        <f t="shared" si="884"/>
        <v>0</v>
      </c>
      <c r="CD99" s="82">
        <f t="shared" si="884"/>
        <v>0</v>
      </c>
      <c r="CE99" s="82">
        <f t="shared" si="884"/>
        <v>0</v>
      </c>
      <c r="CF99" s="82">
        <f t="shared" si="884"/>
        <v>0</v>
      </c>
      <c r="CG99" s="82">
        <f t="shared" si="884"/>
        <v>0</v>
      </c>
      <c r="CH99" s="82">
        <f t="shared" si="884"/>
        <v>0</v>
      </c>
      <c r="CI99" s="82">
        <f t="shared" si="884"/>
        <v>0</v>
      </c>
      <c r="CJ99" s="82">
        <f t="shared" si="884"/>
        <v>0</v>
      </c>
      <c r="CK99" s="82">
        <f t="shared" si="884"/>
        <v>0</v>
      </c>
      <c r="CL99" s="82">
        <f t="shared" si="884"/>
        <v>0</v>
      </c>
      <c r="CM99" s="82">
        <f t="shared" si="884"/>
        <v>0</v>
      </c>
      <c r="CN99" s="82">
        <f t="shared" si="884"/>
        <v>0</v>
      </c>
      <c r="CO99" s="82">
        <f t="shared" si="884"/>
        <v>0</v>
      </c>
      <c r="CP99" s="82">
        <f t="shared" si="884"/>
        <v>0</v>
      </c>
      <c r="CQ99" s="82">
        <f t="shared" si="884"/>
        <v>0</v>
      </c>
      <c r="CR99" s="82">
        <f t="shared" si="884"/>
        <v>0</v>
      </c>
      <c r="CS99" s="82">
        <f t="shared" si="884"/>
        <v>0</v>
      </c>
      <c r="CT99" s="82">
        <f t="shared" si="884"/>
        <v>0</v>
      </c>
      <c r="CU99" s="82">
        <f t="shared" si="884"/>
        <v>0</v>
      </c>
      <c r="CV99" s="82">
        <f t="shared" si="884"/>
        <v>0</v>
      </c>
      <c r="CW99" s="82">
        <f t="shared" si="884"/>
        <v>0</v>
      </c>
      <c r="CX99" s="82">
        <f t="shared" si="884"/>
        <v>0</v>
      </c>
      <c r="CY99" s="82">
        <f t="shared" si="884"/>
        <v>0</v>
      </c>
      <c r="CZ99" s="82">
        <f t="shared" si="884"/>
        <v>0</v>
      </c>
      <c r="DA99" s="82">
        <f t="shared" si="884"/>
        <v>0</v>
      </c>
      <c r="DB99" s="82">
        <f t="shared" si="884"/>
        <v>0</v>
      </c>
      <c r="DC99" s="82">
        <f t="shared" si="884"/>
        <v>0</v>
      </c>
      <c r="DD99" s="82">
        <f t="shared" si="884"/>
        <v>0</v>
      </c>
      <c r="DE99" s="82">
        <f t="shared" si="884"/>
        <v>0</v>
      </c>
      <c r="DF99" s="82">
        <f t="shared" si="884"/>
        <v>0</v>
      </c>
      <c r="DG99" s="82">
        <f t="shared" si="884"/>
        <v>0</v>
      </c>
      <c r="DH99" s="82">
        <f t="shared" si="884"/>
        <v>0</v>
      </c>
      <c r="DI99" s="82">
        <f t="shared" si="884"/>
        <v>0</v>
      </c>
      <c r="DJ99" s="82">
        <f t="shared" si="884"/>
        <v>0</v>
      </c>
      <c r="DK99" s="82">
        <f t="shared" si="884"/>
        <v>0</v>
      </c>
      <c r="DL99" s="82">
        <f t="shared" si="884"/>
        <v>0</v>
      </c>
      <c r="DM99" s="82">
        <f t="shared" si="884"/>
        <v>0</v>
      </c>
      <c r="DN99" s="82">
        <f t="shared" si="884"/>
        <v>0</v>
      </c>
      <c r="DO99" s="82">
        <f t="shared" si="884"/>
        <v>0</v>
      </c>
      <c r="DP99" s="82">
        <f t="shared" si="884"/>
        <v>0</v>
      </c>
      <c r="DQ99" s="82">
        <f t="shared" si="884"/>
        <v>0</v>
      </c>
      <c r="DR99" s="82">
        <f t="shared" si="884"/>
        <v>0</v>
      </c>
      <c r="DS99" s="82">
        <f t="shared" si="884"/>
        <v>0</v>
      </c>
      <c r="DT99" s="82">
        <f t="shared" si="884"/>
        <v>0</v>
      </c>
      <c r="DU99" s="82">
        <f t="shared" si="884"/>
        <v>0</v>
      </c>
      <c r="DV99" s="82">
        <f t="shared" si="884"/>
        <v>0</v>
      </c>
      <c r="DW99" s="82">
        <f t="shared" si="884"/>
        <v>0</v>
      </c>
      <c r="DX99" s="82">
        <f t="shared" si="884"/>
        <v>0</v>
      </c>
      <c r="DY99" s="82">
        <f t="shared" si="884"/>
        <v>0</v>
      </c>
      <c r="DZ99" s="82">
        <f t="shared" si="884"/>
        <v>0</v>
      </c>
      <c r="EA99" s="82">
        <f t="shared" si="884"/>
        <v>0</v>
      </c>
      <c r="EB99" s="82">
        <f t="shared" si="884"/>
        <v>0</v>
      </c>
      <c r="EC99" s="82"/>
    </row>
    <row r="100" spans="2:133" outlineLevel="1" x14ac:dyDescent="0.25">
      <c r="C100" s="333" t="s">
        <v>588</v>
      </c>
      <c r="G100" s="52" t="s">
        <v>603</v>
      </c>
      <c r="H100" s="46">
        <f t="shared" ref="H100" si="885">SUM(J100:EB100)</f>
        <v>0</v>
      </c>
      <c r="J100" s="82">
        <f>J99*SUM(J97:J98)*J96</f>
        <v>0</v>
      </c>
      <c r="K100" s="82">
        <f t="shared" ref="K100" si="886">K99*SUM(K97:K98)*K96</f>
        <v>0</v>
      </c>
      <c r="L100" s="82">
        <f t="shared" ref="L100" si="887">L99*SUM(L97:L98)*L96</f>
        <v>0</v>
      </c>
      <c r="M100" s="82">
        <f t="shared" ref="M100" si="888">M99*SUM(M97:M98)*M96</f>
        <v>0</v>
      </c>
      <c r="N100" s="82">
        <f t="shared" ref="N100" si="889">N99*SUM(N97:N98)*N96</f>
        <v>0</v>
      </c>
      <c r="O100" s="82">
        <f t="shared" ref="O100" si="890">O99*SUM(O97:O98)*O96</f>
        <v>0</v>
      </c>
      <c r="P100" s="82">
        <f t="shared" ref="P100" si="891">P99*SUM(P97:P98)*P96</f>
        <v>0</v>
      </c>
      <c r="Q100" s="82">
        <f t="shared" ref="Q100" si="892">Q99*SUM(Q97:Q98)*Q96</f>
        <v>0</v>
      </c>
      <c r="R100" s="82">
        <f t="shared" ref="R100" si="893">R99*SUM(R97:R98)*R96</f>
        <v>0</v>
      </c>
      <c r="S100" s="82">
        <f t="shared" ref="S100" si="894">S99*SUM(S97:S98)*S96</f>
        <v>0</v>
      </c>
      <c r="T100" s="82">
        <f t="shared" ref="T100" si="895">T99*SUM(T97:T98)*T96</f>
        <v>0</v>
      </c>
      <c r="U100" s="82">
        <f t="shared" ref="U100" si="896">U99*SUM(U97:U98)*U96</f>
        <v>0</v>
      </c>
      <c r="V100" s="82">
        <f t="shared" ref="V100" si="897">V99*SUM(V97:V98)*V96</f>
        <v>0</v>
      </c>
      <c r="W100" s="82">
        <f t="shared" ref="W100" si="898">W99*SUM(W97:W98)*W96</f>
        <v>0</v>
      </c>
      <c r="X100" s="82">
        <f t="shared" ref="X100" si="899">X99*SUM(X97:X98)*X96</f>
        <v>0</v>
      </c>
      <c r="Y100" s="82">
        <f t="shared" ref="Y100" si="900">Y99*SUM(Y97:Y98)*Y96</f>
        <v>0</v>
      </c>
      <c r="Z100" s="82">
        <f t="shared" ref="Z100" si="901">Z99*SUM(Z97:Z98)*Z96</f>
        <v>0</v>
      </c>
      <c r="AA100" s="82">
        <f t="shared" ref="AA100" si="902">AA99*SUM(AA97:AA98)*AA96</f>
        <v>0</v>
      </c>
      <c r="AB100" s="82">
        <f t="shared" ref="AB100" si="903">AB99*SUM(AB97:AB98)*AB96</f>
        <v>0</v>
      </c>
      <c r="AC100" s="82">
        <f t="shared" ref="AC100" si="904">AC99*SUM(AC97:AC98)*AC96</f>
        <v>0</v>
      </c>
      <c r="AD100" s="82">
        <f t="shared" ref="AD100" si="905">AD99*SUM(AD97:AD98)*AD96</f>
        <v>0</v>
      </c>
      <c r="AE100" s="82">
        <f t="shared" ref="AE100" si="906">AE99*SUM(AE97:AE98)*AE96</f>
        <v>0</v>
      </c>
      <c r="AF100" s="82">
        <f t="shared" ref="AF100" si="907">AF99*SUM(AF97:AF98)*AF96</f>
        <v>0</v>
      </c>
      <c r="AG100" s="82">
        <f t="shared" ref="AG100" si="908">AG99*SUM(AG97:AG98)*AG96</f>
        <v>0</v>
      </c>
      <c r="AH100" s="82">
        <f t="shared" ref="AH100" si="909">AH99*SUM(AH97:AH98)*AH96</f>
        <v>0</v>
      </c>
      <c r="AI100" s="82">
        <f t="shared" ref="AI100" si="910">AI99*SUM(AI97:AI98)*AI96</f>
        <v>0</v>
      </c>
      <c r="AJ100" s="82">
        <f t="shared" ref="AJ100" si="911">AJ99*SUM(AJ97:AJ98)*AJ96</f>
        <v>0</v>
      </c>
      <c r="AK100" s="82">
        <f t="shared" ref="AK100" si="912">AK99*SUM(AK97:AK98)*AK96</f>
        <v>0</v>
      </c>
      <c r="AL100" s="82">
        <f t="shared" ref="AL100" si="913">AL99*SUM(AL97:AL98)*AL96</f>
        <v>0</v>
      </c>
      <c r="AM100" s="82">
        <f t="shared" ref="AM100" si="914">AM99*SUM(AM97:AM98)*AM96</f>
        <v>0</v>
      </c>
      <c r="AN100" s="82">
        <f t="shared" ref="AN100" si="915">AN99*SUM(AN97:AN98)*AN96</f>
        <v>0</v>
      </c>
      <c r="AO100" s="82">
        <f t="shared" ref="AO100" si="916">AO99*SUM(AO97:AO98)*AO96</f>
        <v>0</v>
      </c>
      <c r="AP100" s="82">
        <f t="shared" ref="AP100" si="917">AP99*SUM(AP97:AP98)*AP96</f>
        <v>0</v>
      </c>
      <c r="AQ100" s="82">
        <f t="shared" ref="AQ100" si="918">AQ99*SUM(AQ97:AQ98)*AQ96</f>
        <v>0</v>
      </c>
      <c r="AR100" s="82">
        <f t="shared" ref="AR100" si="919">AR99*SUM(AR97:AR98)*AR96</f>
        <v>0</v>
      </c>
      <c r="AS100" s="82">
        <f t="shared" ref="AS100" si="920">AS99*SUM(AS97:AS98)*AS96</f>
        <v>0</v>
      </c>
      <c r="AT100" s="82">
        <f t="shared" ref="AT100" si="921">AT99*SUM(AT97:AT98)*AT96</f>
        <v>0</v>
      </c>
      <c r="AU100" s="82">
        <f t="shared" ref="AU100" si="922">AU99*SUM(AU97:AU98)*AU96</f>
        <v>0</v>
      </c>
      <c r="AV100" s="82">
        <f t="shared" ref="AV100" si="923">AV99*SUM(AV97:AV98)*AV96</f>
        <v>0</v>
      </c>
      <c r="AW100" s="82">
        <f t="shared" ref="AW100" si="924">AW99*SUM(AW97:AW98)*AW96</f>
        <v>0</v>
      </c>
      <c r="AX100" s="82">
        <f t="shared" ref="AX100" si="925">AX99*SUM(AX97:AX98)*AX96</f>
        <v>0</v>
      </c>
      <c r="AY100" s="82">
        <f t="shared" ref="AY100" si="926">AY99*SUM(AY97:AY98)*AY96</f>
        <v>0</v>
      </c>
      <c r="AZ100" s="82">
        <f t="shared" ref="AZ100" si="927">AZ99*SUM(AZ97:AZ98)*AZ96</f>
        <v>0</v>
      </c>
      <c r="BA100" s="82">
        <f t="shared" ref="BA100" si="928">BA99*SUM(BA97:BA98)*BA96</f>
        <v>0</v>
      </c>
      <c r="BB100" s="82">
        <f t="shared" ref="BB100" si="929">BB99*SUM(BB97:BB98)*BB96</f>
        <v>0</v>
      </c>
      <c r="BC100" s="82">
        <f t="shared" ref="BC100" si="930">BC99*SUM(BC97:BC98)*BC96</f>
        <v>0</v>
      </c>
      <c r="BD100" s="82">
        <f t="shared" ref="BD100" si="931">BD99*SUM(BD97:BD98)*BD96</f>
        <v>0</v>
      </c>
      <c r="BE100" s="82">
        <f t="shared" ref="BE100" si="932">BE99*SUM(BE97:BE98)*BE96</f>
        <v>0</v>
      </c>
      <c r="BF100" s="82">
        <f t="shared" ref="BF100" si="933">BF99*SUM(BF97:BF98)*BF96</f>
        <v>0</v>
      </c>
      <c r="BG100" s="82">
        <f t="shared" ref="BG100" si="934">BG99*SUM(BG97:BG98)*BG96</f>
        <v>0</v>
      </c>
      <c r="BH100" s="82">
        <f t="shared" ref="BH100" si="935">BH99*SUM(BH97:BH98)*BH96</f>
        <v>0</v>
      </c>
      <c r="BI100" s="82">
        <f t="shared" ref="BI100" si="936">BI99*SUM(BI97:BI98)*BI96</f>
        <v>0</v>
      </c>
      <c r="BJ100" s="82">
        <f t="shared" ref="BJ100" si="937">BJ99*SUM(BJ97:BJ98)*BJ96</f>
        <v>0</v>
      </c>
      <c r="BK100" s="82">
        <f t="shared" ref="BK100" si="938">BK99*SUM(BK97:BK98)*BK96</f>
        <v>0</v>
      </c>
      <c r="BL100" s="82">
        <f t="shared" ref="BL100" si="939">BL99*SUM(BL97:BL98)*BL96</f>
        <v>0</v>
      </c>
      <c r="BM100" s="82">
        <f t="shared" ref="BM100" si="940">BM99*SUM(BM97:BM98)*BM96</f>
        <v>0</v>
      </c>
      <c r="BN100" s="82">
        <f t="shared" ref="BN100" si="941">BN99*SUM(BN97:BN98)*BN96</f>
        <v>0</v>
      </c>
      <c r="BO100" s="82">
        <f t="shared" ref="BO100" si="942">BO99*SUM(BO97:BO98)*BO96</f>
        <v>0</v>
      </c>
      <c r="BP100" s="82">
        <f t="shared" ref="BP100" si="943">BP99*SUM(BP97:BP98)*BP96</f>
        <v>0</v>
      </c>
      <c r="BQ100" s="82">
        <f t="shared" ref="BQ100" si="944">BQ99*SUM(BQ97:BQ98)*BQ96</f>
        <v>0</v>
      </c>
      <c r="BR100" s="82">
        <f t="shared" ref="BR100" si="945">BR99*SUM(BR97:BR98)*BR96</f>
        <v>0</v>
      </c>
      <c r="BS100" s="82">
        <f t="shared" ref="BS100" si="946">BS99*SUM(BS97:BS98)*BS96</f>
        <v>0</v>
      </c>
      <c r="BT100" s="82">
        <f t="shared" ref="BT100" si="947">BT99*SUM(BT97:BT98)*BT96</f>
        <v>0</v>
      </c>
      <c r="BU100" s="82">
        <f t="shared" ref="BU100" si="948">BU99*SUM(BU97:BU98)*BU96</f>
        <v>0</v>
      </c>
      <c r="BV100" s="82">
        <f t="shared" ref="BV100" si="949">BV99*SUM(BV97:BV98)*BV96</f>
        <v>0</v>
      </c>
      <c r="BW100" s="82">
        <f t="shared" ref="BW100" si="950">BW99*SUM(BW97:BW98)*BW96</f>
        <v>0</v>
      </c>
      <c r="BX100" s="82">
        <f t="shared" ref="BX100" si="951">BX99*SUM(BX97:BX98)*BX96</f>
        <v>0</v>
      </c>
      <c r="BY100" s="82">
        <f t="shared" ref="BY100" si="952">BY99*SUM(BY97:BY98)*BY96</f>
        <v>0</v>
      </c>
      <c r="BZ100" s="82">
        <f t="shared" ref="BZ100" si="953">BZ99*SUM(BZ97:BZ98)*BZ96</f>
        <v>0</v>
      </c>
      <c r="CA100" s="82">
        <f t="shared" ref="CA100" si="954">CA99*SUM(CA97:CA98)*CA96</f>
        <v>0</v>
      </c>
      <c r="CB100" s="82">
        <f t="shared" ref="CB100" si="955">CB99*SUM(CB97:CB98)*CB96</f>
        <v>0</v>
      </c>
      <c r="CC100" s="82">
        <f t="shared" ref="CC100" si="956">CC99*SUM(CC97:CC98)*CC96</f>
        <v>0</v>
      </c>
      <c r="CD100" s="82">
        <f t="shared" ref="CD100" si="957">CD99*SUM(CD97:CD98)*CD96</f>
        <v>0</v>
      </c>
      <c r="CE100" s="82">
        <f t="shared" ref="CE100" si="958">CE99*SUM(CE97:CE98)*CE96</f>
        <v>0</v>
      </c>
      <c r="CF100" s="82">
        <f t="shared" ref="CF100" si="959">CF99*SUM(CF97:CF98)*CF96</f>
        <v>0</v>
      </c>
      <c r="CG100" s="82">
        <f t="shared" ref="CG100" si="960">CG99*SUM(CG97:CG98)*CG96</f>
        <v>0</v>
      </c>
      <c r="CH100" s="82">
        <f t="shared" ref="CH100" si="961">CH99*SUM(CH97:CH98)*CH96</f>
        <v>0</v>
      </c>
      <c r="CI100" s="82">
        <f t="shared" ref="CI100" si="962">CI99*SUM(CI97:CI98)*CI96</f>
        <v>0</v>
      </c>
      <c r="CJ100" s="82">
        <f t="shared" ref="CJ100" si="963">CJ99*SUM(CJ97:CJ98)*CJ96</f>
        <v>0</v>
      </c>
      <c r="CK100" s="82">
        <f t="shared" ref="CK100" si="964">CK99*SUM(CK97:CK98)*CK96</f>
        <v>0</v>
      </c>
      <c r="CL100" s="82">
        <f t="shared" ref="CL100" si="965">CL99*SUM(CL97:CL98)*CL96</f>
        <v>0</v>
      </c>
      <c r="CM100" s="82">
        <f t="shared" ref="CM100" si="966">CM99*SUM(CM97:CM98)*CM96</f>
        <v>0</v>
      </c>
      <c r="CN100" s="82">
        <f t="shared" ref="CN100" si="967">CN99*SUM(CN97:CN98)*CN96</f>
        <v>0</v>
      </c>
      <c r="CO100" s="82">
        <f t="shared" ref="CO100" si="968">CO99*SUM(CO97:CO98)*CO96</f>
        <v>0</v>
      </c>
      <c r="CP100" s="82">
        <f t="shared" ref="CP100" si="969">CP99*SUM(CP97:CP98)*CP96</f>
        <v>0</v>
      </c>
      <c r="CQ100" s="82">
        <f t="shared" ref="CQ100" si="970">CQ99*SUM(CQ97:CQ98)*CQ96</f>
        <v>0</v>
      </c>
      <c r="CR100" s="82">
        <f t="shared" ref="CR100" si="971">CR99*SUM(CR97:CR98)*CR96</f>
        <v>0</v>
      </c>
      <c r="CS100" s="82">
        <f t="shared" ref="CS100" si="972">CS99*SUM(CS97:CS98)*CS96</f>
        <v>0</v>
      </c>
      <c r="CT100" s="82">
        <f t="shared" ref="CT100" si="973">CT99*SUM(CT97:CT98)*CT96</f>
        <v>0</v>
      </c>
      <c r="CU100" s="82">
        <f t="shared" ref="CU100" si="974">CU99*SUM(CU97:CU98)*CU96</f>
        <v>0</v>
      </c>
      <c r="CV100" s="82">
        <f t="shared" ref="CV100" si="975">CV99*SUM(CV97:CV98)*CV96</f>
        <v>0</v>
      </c>
      <c r="CW100" s="82">
        <f t="shared" ref="CW100" si="976">CW99*SUM(CW97:CW98)*CW96</f>
        <v>0</v>
      </c>
      <c r="CX100" s="82">
        <f t="shared" ref="CX100" si="977">CX99*SUM(CX97:CX98)*CX96</f>
        <v>0</v>
      </c>
      <c r="CY100" s="82">
        <f t="shared" ref="CY100" si="978">CY99*SUM(CY97:CY98)*CY96</f>
        <v>0</v>
      </c>
      <c r="CZ100" s="82">
        <f t="shared" ref="CZ100" si="979">CZ99*SUM(CZ97:CZ98)*CZ96</f>
        <v>0</v>
      </c>
      <c r="DA100" s="82">
        <f t="shared" ref="DA100" si="980">DA99*SUM(DA97:DA98)*DA96</f>
        <v>0</v>
      </c>
      <c r="DB100" s="82">
        <f t="shared" ref="DB100" si="981">DB99*SUM(DB97:DB98)*DB96</f>
        <v>0</v>
      </c>
      <c r="DC100" s="82">
        <f t="shared" ref="DC100" si="982">DC99*SUM(DC97:DC98)*DC96</f>
        <v>0</v>
      </c>
      <c r="DD100" s="82">
        <f t="shared" ref="DD100" si="983">DD99*SUM(DD97:DD98)*DD96</f>
        <v>0</v>
      </c>
      <c r="DE100" s="82">
        <f t="shared" ref="DE100" si="984">DE99*SUM(DE97:DE98)*DE96</f>
        <v>0</v>
      </c>
      <c r="DF100" s="82">
        <f t="shared" ref="DF100" si="985">DF99*SUM(DF97:DF98)*DF96</f>
        <v>0</v>
      </c>
      <c r="DG100" s="82">
        <f t="shared" ref="DG100" si="986">DG99*SUM(DG97:DG98)*DG96</f>
        <v>0</v>
      </c>
      <c r="DH100" s="82">
        <f t="shared" ref="DH100" si="987">DH99*SUM(DH97:DH98)*DH96</f>
        <v>0</v>
      </c>
      <c r="DI100" s="82">
        <f t="shared" ref="DI100" si="988">DI99*SUM(DI97:DI98)*DI96</f>
        <v>0</v>
      </c>
      <c r="DJ100" s="82">
        <f t="shared" ref="DJ100" si="989">DJ99*SUM(DJ97:DJ98)*DJ96</f>
        <v>0</v>
      </c>
      <c r="DK100" s="82">
        <f t="shared" ref="DK100" si="990">DK99*SUM(DK97:DK98)*DK96</f>
        <v>0</v>
      </c>
      <c r="DL100" s="82">
        <f t="shared" ref="DL100" si="991">DL99*SUM(DL97:DL98)*DL96</f>
        <v>0</v>
      </c>
      <c r="DM100" s="82">
        <f t="shared" ref="DM100" si="992">DM99*SUM(DM97:DM98)*DM96</f>
        <v>0</v>
      </c>
      <c r="DN100" s="82">
        <f t="shared" ref="DN100" si="993">DN99*SUM(DN97:DN98)*DN96</f>
        <v>0</v>
      </c>
      <c r="DO100" s="82">
        <f t="shared" ref="DO100" si="994">DO99*SUM(DO97:DO98)*DO96</f>
        <v>0</v>
      </c>
      <c r="DP100" s="82">
        <f t="shared" ref="DP100" si="995">DP99*SUM(DP97:DP98)*DP96</f>
        <v>0</v>
      </c>
      <c r="DQ100" s="82">
        <f t="shared" ref="DQ100" si="996">DQ99*SUM(DQ97:DQ98)*DQ96</f>
        <v>0</v>
      </c>
      <c r="DR100" s="82">
        <f t="shared" ref="DR100" si="997">DR99*SUM(DR97:DR98)*DR96</f>
        <v>0</v>
      </c>
      <c r="DS100" s="82">
        <f t="shared" ref="DS100" si="998">DS99*SUM(DS97:DS98)*DS96</f>
        <v>0</v>
      </c>
      <c r="DT100" s="82">
        <f t="shared" ref="DT100" si="999">DT99*SUM(DT97:DT98)*DT96</f>
        <v>0</v>
      </c>
      <c r="DU100" s="82">
        <f t="shared" ref="DU100" si="1000">DU99*SUM(DU97:DU98)*DU96</f>
        <v>0</v>
      </c>
      <c r="DV100" s="82">
        <f t="shared" ref="DV100" si="1001">DV99*SUM(DV97:DV98)*DV96</f>
        <v>0</v>
      </c>
      <c r="DW100" s="82">
        <f t="shared" ref="DW100" si="1002">DW99*SUM(DW97:DW98)*DW96</f>
        <v>0</v>
      </c>
      <c r="DX100" s="82">
        <f t="shared" ref="DX100" si="1003">DX99*SUM(DX97:DX98)*DX96</f>
        <v>0</v>
      </c>
      <c r="DY100" s="82">
        <f t="shared" ref="DY100" si="1004">DY99*SUM(DY97:DY98)*DY96</f>
        <v>0</v>
      </c>
      <c r="DZ100" s="82">
        <f t="shared" ref="DZ100" si="1005">DZ99*SUM(DZ97:DZ98)*DZ96</f>
        <v>0</v>
      </c>
      <c r="EA100" s="82">
        <f t="shared" ref="EA100" si="1006">EA99*SUM(EA97:EA98)*EA96</f>
        <v>0</v>
      </c>
      <c r="EB100" s="82">
        <f t="shared" ref="EB100" si="1007">EB99*SUM(EB97:EB98)*EB96</f>
        <v>0</v>
      </c>
    </row>
    <row r="101" spans="2:133" outlineLevel="1" x14ac:dyDescent="0.25">
      <c r="C101" s="333" t="s">
        <v>589</v>
      </c>
      <c r="G101" s="52" t="s">
        <v>603</v>
      </c>
      <c r="H101" s="29"/>
      <c r="I101" s="129"/>
      <c r="J101" s="82">
        <f>J99-J100</f>
        <v>0</v>
      </c>
      <c r="K101" s="82">
        <f t="shared" ref="K101" si="1008">K99-K100</f>
        <v>0</v>
      </c>
      <c r="L101" s="82">
        <f t="shared" ref="L101" si="1009">L99-L100</f>
        <v>0</v>
      </c>
      <c r="M101" s="82">
        <f t="shared" ref="M101" si="1010">M99-M100</f>
        <v>0</v>
      </c>
      <c r="N101" s="82">
        <f t="shared" ref="N101" si="1011">N99-N100</f>
        <v>0</v>
      </c>
      <c r="O101" s="82">
        <f t="shared" ref="O101" si="1012">O99-O100</f>
        <v>0</v>
      </c>
      <c r="P101" s="82">
        <f t="shared" ref="P101" si="1013">P99-P100</f>
        <v>0</v>
      </c>
      <c r="Q101" s="82">
        <f t="shared" ref="Q101" si="1014">Q99-Q100</f>
        <v>0</v>
      </c>
      <c r="R101" s="82">
        <f t="shared" ref="R101" si="1015">R99-R100</f>
        <v>0</v>
      </c>
      <c r="S101" s="82">
        <f t="shared" ref="S101" si="1016">S99-S100</f>
        <v>0</v>
      </c>
      <c r="T101" s="82">
        <f t="shared" ref="T101" si="1017">T99-T100</f>
        <v>0</v>
      </c>
      <c r="U101" s="82">
        <f t="shared" ref="U101" si="1018">U99-U100</f>
        <v>0</v>
      </c>
      <c r="V101" s="82">
        <f t="shared" ref="V101" si="1019">V99-V100</f>
        <v>0</v>
      </c>
      <c r="W101" s="82">
        <f t="shared" ref="W101" si="1020">W99-W100</f>
        <v>0</v>
      </c>
      <c r="X101" s="82">
        <f t="shared" ref="X101" si="1021">X99-X100</f>
        <v>0</v>
      </c>
      <c r="Y101" s="82">
        <f t="shared" ref="Y101" si="1022">Y99-Y100</f>
        <v>0</v>
      </c>
      <c r="Z101" s="82">
        <f t="shared" ref="Z101" si="1023">Z99-Z100</f>
        <v>0</v>
      </c>
      <c r="AA101" s="82">
        <f t="shared" ref="AA101" si="1024">AA99-AA100</f>
        <v>0</v>
      </c>
      <c r="AB101" s="82">
        <f t="shared" ref="AB101" si="1025">AB99-AB100</f>
        <v>0</v>
      </c>
      <c r="AC101" s="82">
        <f t="shared" ref="AC101" si="1026">AC99-AC100</f>
        <v>0</v>
      </c>
      <c r="AD101" s="82">
        <f t="shared" ref="AD101" si="1027">AD99-AD100</f>
        <v>0</v>
      </c>
      <c r="AE101" s="82">
        <f t="shared" ref="AE101" si="1028">AE99-AE100</f>
        <v>0</v>
      </c>
      <c r="AF101" s="82">
        <f t="shared" ref="AF101" si="1029">AF99-AF100</f>
        <v>0</v>
      </c>
      <c r="AG101" s="82">
        <f t="shared" ref="AG101" si="1030">AG99-AG100</f>
        <v>0</v>
      </c>
      <c r="AH101" s="82">
        <f t="shared" ref="AH101" si="1031">AH99-AH100</f>
        <v>0</v>
      </c>
      <c r="AI101" s="82">
        <f t="shared" ref="AI101" si="1032">AI99-AI100</f>
        <v>0</v>
      </c>
      <c r="AJ101" s="82">
        <f t="shared" ref="AJ101" si="1033">AJ99-AJ100</f>
        <v>0</v>
      </c>
      <c r="AK101" s="82">
        <f t="shared" ref="AK101" si="1034">AK99-AK100</f>
        <v>0</v>
      </c>
      <c r="AL101" s="82">
        <f t="shared" ref="AL101" si="1035">AL99-AL100</f>
        <v>0</v>
      </c>
      <c r="AM101" s="82">
        <f t="shared" ref="AM101" si="1036">AM99-AM100</f>
        <v>0</v>
      </c>
      <c r="AN101" s="82">
        <f t="shared" ref="AN101" si="1037">AN99-AN100</f>
        <v>0</v>
      </c>
      <c r="AO101" s="82">
        <f t="shared" ref="AO101" si="1038">AO99-AO100</f>
        <v>0</v>
      </c>
      <c r="AP101" s="82">
        <f t="shared" ref="AP101" si="1039">AP99-AP100</f>
        <v>0</v>
      </c>
      <c r="AQ101" s="82">
        <f t="shared" ref="AQ101" si="1040">AQ99-AQ100</f>
        <v>0</v>
      </c>
      <c r="AR101" s="82">
        <f t="shared" ref="AR101" si="1041">AR99-AR100</f>
        <v>0</v>
      </c>
      <c r="AS101" s="82">
        <f t="shared" ref="AS101" si="1042">AS99-AS100</f>
        <v>0</v>
      </c>
      <c r="AT101" s="82">
        <f t="shared" ref="AT101" si="1043">AT99-AT100</f>
        <v>0</v>
      </c>
      <c r="AU101" s="82">
        <f t="shared" ref="AU101" si="1044">AU99-AU100</f>
        <v>0</v>
      </c>
      <c r="AV101" s="82">
        <f t="shared" ref="AV101" si="1045">AV99-AV100</f>
        <v>0</v>
      </c>
      <c r="AW101" s="82">
        <f t="shared" ref="AW101" si="1046">AW99-AW100</f>
        <v>0</v>
      </c>
      <c r="AX101" s="82">
        <f t="shared" ref="AX101" si="1047">AX99-AX100</f>
        <v>0</v>
      </c>
      <c r="AY101" s="82">
        <f t="shared" ref="AY101" si="1048">AY99-AY100</f>
        <v>0</v>
      </c>
      <c r="AZ101" s="82">
        <f t="shared" ref="AZ101" si="1049">AZ99-AZ100</f>
        <v>0</v>
      </c>
      <c r="BA101" s="82">
        <f t="shared" ref="BA101" si="1050">BA99-BA100</f>
        <v>0</v>
      </c>
      <c r="BB101" s="82">
        <f t="shared" ref="BB101" si="1051">BB99-BB100</f>
        <v>0</v>
      </c>
      <c r="BC101" s="82">
        <f t="shared" ref="BC101" si="1052">BC99-BC100</f>
        <v>0</v>
      </c>
      <c r="BD101" s="82">
        <f t="shared" ref="BD101" si="1053">BD99-BD100</f>
        <v>0</v>
      </c>
      <c r="BE101" s="82">
        <f t="shared" ref="BE101" si="1054">BE99-BE100</f>
        <v>0</v>
      </c>
      <c r="BF101" s="82">
        <f t="shared" ref="BF101" si="1055">BF99-BF100</f>
        <v>0</v>
      </c>
      <c r="BG101" s="82">
        <f t="shared" ref="BG101" si="1056">BG99-BG100</f>
        <v>0</v>
      </c>
      <c r="BH101" s="82">
        <f t="shared" ref="BH101" si="1057">BH99-BH100</f>
        <v>0</v>
      </c>
      <c r="BI101" s="82">
        <f t="shared" ref="BI101" si="1058">BI99-BI100</f>
        <v>0</v>
      </c>
      <c r="BJ101" s="82">
        <f t="shared" ref="BJ101" si="1059">BJ99-BJ100</f>
        <v>0</v>
      </c>
      <c r="BK101" s="82">
        <f t="shared" ref="BK101" si="1060">BK99-BK100</f>
        <v>0</v>
      </c>
      <c r="BL101" s="82">
        <f t="shared" ref="BL101" si="1061">BL99-BL100</f>
        <v>0</v>
      </c>
      <c r="BM101" s="82">
        <f t="shared" ref="BM101" si="1062">BM99-BM100</f>
        <v>0</v>
      </c>
      <c r="BN101" s="82">
        <f t="shared" ref="BN101" si="1063">BN99-BN100</f>
        <v>0</v>
      </c>
      <c r="BO101" s="82">
        <f t="shared" ref="BO101" si="1064">BO99-BO100</f>
        <v>0</v>
      </c>
      <c r="BP101" s="82">
        <f t="shared" ref="BP101" si="1065">BP99-BP100</f>
        <v>0</v>
      </c>
      <c r="BQ101" s="82">
        <f t="shared" ref="BQ101" si="1066">BQ99-BQ100</f>
        <v>0</v>
      </c>
      <c r="BR101" s="82">
        <f t="shared" ref="BR101" si="1067">BR99-BR100</f>
        <v>0</v>
      </c>
      <c r="BS101" s="82">
        <f t="shared" ref="BS101" si="1068">BS99-BS100</f>
        <v>0</v>
      </c>
      <c r="BT101" s="82">
        <f t="shared" ref="BT101" si="1069">BT99-BT100</f>
        <v>0</v>
      </c>
      <c r="BU101" s="82">
        <f t="shared" ref="BU101" si="1070">BU99-BU100</f>
        <v>0</v>
      </c>
      <c r="BV101" s="82">
        <f t="shared" ref="BV101" si="1071">BV99-BV100</f>
        <v>0</v>
      </c>
      <c r="BW101" s="82">
        <f t="shared" ref="BW101" si="1072">BW99-BW100</f>
        <v>0</v>
      </c>
      <c r="BX101" s="82">
        <f t="shared" ref="BX101" si="1073">BX99-BX100</f>
        <v>0</v>
      </c>
      <c r="BY101" s="82">
        <f t="shared" ref="BY101" si="1074">BY99-BY100</f>
        <v>0</v>
      </c>
      <c r="BZ101" s="82">
        <f t="shared" ref="BZ101" si="1075">BZ99-BZ100</f>
        <v>0</v>
      </c>
      <c r="CA101" s="82">
        <f t="shared" ref="CA101" si="1076">CA99-CA100</f>
        <v>0</v>
      </c>
      <c r="CB101" s="82">
        <f t="shared" ref="CB101" si="1077">CB99-CB100</f>
        <v>0</v>
      </c>
      <c r="CC101" s="82">
        <f t="shared" ref="CC101" si="1078">CC99-CC100</f>
        <v>0</v>
      </c>
      <c r="CD101" s="82">
        <f t="shared" ref="CD101" si="1079">CD99-CD100</f>
        <v>0</v>
      </c>
      <c r="CE101" s="82">
        <f t="shared" ref="CE101" si="1080">CE99-CE100</f>
        <v>0</v>
      </c>
      <c r="CF101" s="82">
        <f t="shared" ref="CF101" si="1081">CF99-CF100</f>
        <v>0</v>
      </c>
      <c r="CG101" s="82">
        <f t="shared" ref="CG101" si="1082">CG99-CG100</f>
        <v>0</v>
      </c>
      <c r="CH101" s="82">
        <f t="shared" ref="CH101" si="1083">CH99-CH100</f>
        <v>0</v>
      </c>
      <c r="CI101" s="82">
        <f t="shared" ref="CI101" si="1084">CI99-CI100</f>
        <v>0</v>
      </c>
      <c r="CJ101" s="82">
        <f t="shared" ref="CJ101" si="1085">CJ99-CJ100</f>
        <v>0</v>
      </c>
      <c r="CK101" s="82">
        <f t="shared" ref="CK101" si="1086">CK99-CK100</f>
        <v>0</v>
      </c>
      <c r="CL101" s="82">
        <f t="shared" ref="CL101" si="1087">CL99-CL100</f>
        <v>0</v>
      </c>
      <c r="CM101" s="82">
        <f t="shared" ref="CM101" si="1088">CM99-CM100</f>
        <v>0</v>
      </c>
      <c r="CN101" s="82">
        <f t="shared" ref="CN101" si="1089">CN99-CN100</f>
        <v>0</v>
      </c>
      <c r="CO101" s="82">
        <f t="shared" ref="CO101" si="1090">CO99-CO100</f>
        <v>0</v>
      </c>
      <c r="CP101" s="82">
        <f t="shared" ref="CP101" si="1091">CP99-CP100</f>
        <v>0</v>
      </c>
      <c r="CQ101" s="82">
        <f t="shared" ref="CQ101" si="1092">CQ99-CQ100</f>
        <v>0</v>
      </c>
      <c r="CR101" s="82">
        <f t="shared" ref="CR101" si="1093">CR99-CR100</f>
        <v>0</v>
      </c>
      <c r="CS101" s="82">
        <f t="shared" ref="CS101" si="1094">CS99-CS100</f>
        <v>0</v>
      </c>
      <c r="CT101" s="82">
        <f t="shared" ref="CT101" si="1095">CT99-CT100</f>
        <v>0</v>
      </c>
      <c r="CU101" s="82">
        <f t="shared" ref="CU101" si="1096">CU99-CU100</f>
        <v>0</v>
      </c>
      <c r="CV101" s="82">
        <f t="shared" ref="CV101" si="1097">CV99-CV100</f>
        <v>0</v>
      </c>
      <c r="CW101" s="82">
        <f t="shared" ref="CW101" si="1098">CW99-CW100</f>
        <v>0</v>
      </c>
      <c r="CX101" s="82">
        <f t="shared" ref="CX101" si="1099">CX99-CX100</f>
        <v>0</v>
      </c>
      <c r="CY101" s="82">
        <f t="shared" ref="CY101" si="1100">CY99-CY100</f>
        <v>0</v>
      </c>
      <c r="CZ101" s="82">
        <f t="shared" ref="CZ101" si="1101">CZ99-CZ100</f>
        <v>0</v>
      </c>
      <c r="DA101" s="82">
        <f t="shared" ref="DA101" si="1102">DA99-DA100</f>
        <v>0</v>
      </c>
      <c r="DB101" s="82">
        <f t="shared" ref="DB101" si="1103">DB99-DB100</f>
        <v>0</v>
      </c>
      <c r="DC101" s="82">
        <f t="shared" ref="DC101" si="1104">DC99-DC100</f>
        <v>0</v>
      </c>
      <c r="DD101" s="82">
        <f t="shared" ref="DD101" si="1105">DD99-DD100</f>
        <v>0</v>
      </c>
      <c r="DE101" s="82">
        <f t="shared" ref="DE101" si="1106">DE99-DE100</f>
        <v>0</v>
      </c>
      <c r="DF101" s="82">
        <f t="shared" ref="DF101" si="1107">DF99-DF100</f>
        <v>0</v>
      </c>
      <c r="DG101" s="82">
        <f t="shared" ref="DG101" si="1108">DG99-DG100</f>
        <v>0</v>
      </c>
      <c r="DH101" s="82">
        <f t="shared" ref="DH101" si="1109">DH99-DH100</f>
        <v>0</v>
      </c>
      <c r="DI101" s="82">
        <f t="shared" ref="DI101" si="1110">DI99-DI100</f>
        <v>0</v>
      </c>
      <c r="DJ101" s="82">
        <f t="shared" ref="DJ101" si="1111">DJ99-DJ100</f>
        <v>0</v>
      </c>
      <c r="DK101" s="82">
        <f t="shared" ref="DK101" si="1112">DK99-DK100</f>
        <v>0</v>
      </c>
      <c r="DL101" s="82">
        <f t="shared" ref="DL101" si="1113">DL99-DL100</f>
        <v>0</v>
      </c>
      <c r="DM101" s="82">
        <f t="shared" ref="DM101" si="1114">DM99-DM100</f>
        <v>0</v>
      </c>
      <c r="DN101" s="82">
        <f t="shared" ref="DN101" si="1115">DN99-DN100</f>
        <v>0</v>
      </c>
      <c r="DO101" s="82">
        <f t="shared" ref="DO101" si="1116">DO99-DO100</f>
        <v>0</v>
      </c>
      <c r="DP101" s="82">
        <f t="shared" ref="DP101" si="1117">DP99-DP100</f>
        <v>0</v>
      </c>
      <c r="DQ101" s="82">
        <f t="shared" ref="DQ101" si="1118">DQ99-DQ100</f>
        <v>0</v>
      </c>
      <c r="DR101" s="82">
        <f t="shared" ref="DR101" si="1119">DR99-DR100</f>
        <v>0</v>
      </c>
      <c r="DS101" s="82">
        <f t="shared" ref="DS101" si="1120">DS99-DS100</f>
        <v>0</v>
      </c>
      <c r="DT101" s="82">
        <f t="shared" ref="DT101" si="1121">DT99-DT100</f>
        <v>0</v>
      </c>
      <c r="DU101" s="82">
        <f t="shared" ref="DU101" si="1122">DU99-DU100</f>
        <v>0</v>
      </c>
      <c r="DV101" s="82">
        <f t="shared" ref="DV101" si="1123">DV99-DV100</f>
        <v>0</v>
      </c>
      <c r="DW101" s="82">
        <f t="shared" ref="DW101" si="1124">DW99-DW100</f>
        <v>0</v>
      </c>
      <c r="DX101" s="82">
        <f t="shared" ref="DX101" si="1125">DX99-DX100</f>
        <v>0</v>
      </c>
      <c r="DY101" s="82">
        <f t="shared" ref="DY101" si="1126">DY99-DY100</f>
        <v>0</v>
      </c>
      <c r="DZ101" s="82">
        <f t="shared" ref="DZ101" si="1127">DZ99-DZ100</f>
        <v>0</v>
      </c>
      <c r="EA101" s="82">
        <f t="shared" ref="EA101" si="1128">EA99-EA100</f>
        <v>0</v>
      </c>
      <c r="EB101" s="82">
        <f t="shared" ref="EB101" si="1129">EB99-EB100</f>
        <v>0</v>
      </c>
    </row>
    <row r="102" spans="2:133" outlineLevel="1" x14ac:dyDescent="0.25">
      <c r="C102" s="318" t="s">
        <v>590</v>
      </c>
      <c r="D102" s="31">
        <f>Costs!$J$39</f>
        <v>1.9</v>
      </c>
      <c r="G102" s="52" t="s">
        <v>220</v>
      </c>
      <c r="H102" s="29"/>
      <c r="J102" s="312">
        <f>$D102</f>
        <v>1.9</v>
      </c>
      <c r="K102" s="312">
        <f t="shared" ref="K102:BV102" si="1130">$D102</f>
        <v>1.9</v>
      </c>
      <c r="L102" s="312">
        <f t="shared" si="1130"/>
        <v>1.9</v>
      </c>
      <c r="M102" s="312">
        <f t="shared" si="1130"/>
        <v>1.9</v>
      </c>
      <c r="N102" s="312">
        <f t="shared" si="1130"/>
        <v>1.9</v>
      </c>
      <c r="O102" s="312">
        <f t="shared" si="1130"/>
        <v>1.9</v>
      </c>
      <c r="P102" s="312">
        <f t="shared" si="1130"/>
        <v>1.9</v>
      </c>
      <c r="Q102" s="312">
        <f t="shared" si="1130"/>
        <v>1.9</v>
      </c>
      <c r="R102" s="312">
        <f t="shared" si="1130"/>
        <v>1.9</v>
      </c>
      <c r="S102" s="312">
        <f t="shared" si="1130"/>
        <v>1.9</v>
      </c>
      <c r="T102" s="312">
        <f t="shared" si="1130"/>
        <v>1.9</v>
      </c>
      <c r="U102" s="312">
        <f t="shared" si="1130"/>
        <v>1.9</v>
      </c>
      <c r="V102" s="312">
        <f t="shared" si="1130"/>
        <v>1.9</v>
      </c>
      <c r="W102" s="312">
        <f t="shared" si="1130"/>
        <v>1.9</v>
      </c>
      <c r="X102" s="312">
        <f t="shared" si="1130"/>
        <v>1.9</v>
      </c>
      <c r="Y102" s="312">
        <f t="shared" si="1130"/>
        <v>1.9</v>
      </c>
      <c r="Z102" s="312">
        <f t="shared" si="1130"/>
        <v>1.9</v>
      </c>
      <c r="AA102" s="312">
        <f t="shared" si="1130"/>
        <v>1.9</v>
      </c>
      <c r="AB102" s="312">
        <f t="shared" si="1130"/>
        <v>1.9</v>
      </c>
      <c r="AC102" s="312">
        <f t="shared" si="1130"/>
        <v>1.9</v>
      </c>
      <c r="AD102" s="312">
        <f t="shared" si="1130"/>
        <v>1.9</v>
      </c>
      <c r="AE102" s="312">
        <f t="shared" si="1130"/>
        <v>1.9</v>
      </c>
      <c r="AF102" s="312">
        <f t="shared" si="1130"/>
        <v>1.9</v>
      </c>
      <c r="AG102" s="312">
        <f t="shared" si="1130"/>
        <v>1.9</v>
      </c>
      <c r="AH102" s="312">
        <f t="shared" si="1130"/>
        <v>1.9</v>
      </c>
      <c r="AI102" s="312">
        <f t="shared" si="1130"/>
        <v>1.9</v>
      </c>
      <c r="AJ102" s="312">
        <f t="shared" si="1130"/>
        <v>1.9</v>
      </c>
      <c r="AK102" s="312">
        <f t="shared" si="1130"/>
        <v>1.9</v>
      </c>
      <c r="AL102" s="312">
        <f t="shared" si="1130"/>
        <v>1.9</v>
      </c>
      <c r="AM102" s="312">
        <f t="shared" si="1130"/>
        <v>1.9</v>
      </c>
      <c r="AN102" s="312">
        <f t="shared" si="1130"/>
        <v>1.9</v>
      </c>
      <c r="AO102" s="312">
        <f t="shared" si="1130"/>
        <v>1.9</v>
      </c>
      <c r="AP102" s="312">
        <f t="shared" si="1130"/>
        <v>1.9</v>
      </c>
      <c r="AQ102" s="312">
        <f t="shared" si="1130"/>
        <v>1.9</v>
      </c>
      <c r="AR102" s="312">
        <f t="shared" si="1130"/>
        <v>1.9</v>
      </c>
      <c r="AS102" s="312">
        <f t="shared" si="1130"/>
        <v>1.9</v>
      </c>
      <c r="AT102" s="312">
        <f t="shared" si="1130"/>
        <v>1.9</v>
      </c>
      <c r="AU102" s="312">
        <f t="shared" si="1130"/>
        <v>1.9</v>
      </c>
      <c r="AV102" s="312">
        <f t="shared" si="1130"/>
        <v>1.9</v>
      </c>
      <c r="AW102" s="312">
        <f t="shared" si="1130"/>
        <v>1.9</v>
      </c>
      <c r="AX102" s="312">
        <f t="shared" si="1130"/>
        <v>1.9</v>
      </c>
      <c r="AY102" s="312">
        <f t="shared" si="1130"/>
        <v>1.9</v>
      </c>
      <c r="AZ102" s="312">
        <f t="shared" si="1130"/>
        <v>1.9</v>
      </c>
      <c r="BA102" s="312">
        <f t="shared" si="1130"/>
        <v>1.9</v>
      </c>
      <c r="BB102" s="312">
        <f t="shared" si="1130"/>
        <v>1.9</v>
      </c>
      <c r="BC102" s="312">
        <f t="shared" si="1130"/>
        <v>1.9</v>
      </c>
      <c r="BD102" s="312">
        <f t="shared" si="1130"/>
        <v>1.9</v>
      </c>
      <c r="BE102" s="312">
        <f t="shared" si="1130"/>
        <v>1.9</v>
      </c>
      <c r="BF102" s="312">
        <f t="shared" si="1130"/>
        <v>1.9</v>
      </c>
      <c r="BG102" s="312">
        <f t="shared" si="1130"/>
        <v>1.9</v>
      </c>
      <c r="BH102" s="312">
        <f t="shared" si="1130"/>
        <v>1.9</v>
      </c>
      <c r="BI102" s="312">
        <f t="shared" si="1130"/>
        <v>1.9</v>
      </c>
      <c r="BJ102" s="312">
        <f t="shared" si="1130"/>
        <v>1.9</v>
      </c>
      <c r="BK102" s="312">
        <f t="shared" si="1130"/>
        <v>1.9</v>
      </c>
      <c r="BL102" s="312">
        <f t="shared" si="1130"/>
        <v>1.9</v>
      </c>
      <c r="BM102" s="312">
        <f t="shared" si="1130"/>
        <v>1.9</v>
      </c>
      <c r="BN102" s="312">
        <f t="shared" si="1130"/>
        <v>1.9</v>
      </c>
      <c r="BO102" s="312">
        <f t="shared" si="1130"/>
        <v>1.9</v>
      </c>
      <c r="BP102" s="312">
        <f t="shared" si="1130"/>
        <v>1.9</v>
      </c>
      <c r="BQ102" s="312">
        <f t="shared" si="1130"/>
        <v>1.9</v>
      </c>
      <c r="BR102" s="312">
        <f t="shared" si="1130"/>
        <v>1.9</v>
      </c>
      <c r="BS102" s="312">
        <f t="shared" si="1130"/>
        <v>1.9</v>
      </c>
      <c r="BT102" s="312">
        <f t="shared" si="1130"/>
        <v>1.9</v>
      </c>
      <c r="BU102" s="312">
        <f t="shared" si="1130"/>
        <v>1.9</v>
      </c>
      <c r="BV102" s="312">
        <f t="shared" si="1130"/>
        <v>1.9</v>
      </c>
      <c r="BW102" s="312">
        <f t="shared" ref="BW102:EB102" si="1131">$D102</f>
        <v>1.9</v>
      </c>
      <c r="BX102" s="312">
        <f t="shared" si="1131"/>
        <v>1.9</v>
      </c>
      <c r="BY102" s="312">
        <f t="shared" si="1131"/>
        <v>1.9</v>
      </c>
      <c r="BZ102" s="312">
        <f t="shared" si="1131"/>
        <v>1.9</v>
      </c>
      <c r="CA102" s="312">
        <f t="shared" si="1131"/>
        <v>1.9</v>
      </c>
      <c r="CB102" s="312">
        <f t="shared" si="1131"/>
        <v>1.9</v>
      </c>
      <c r="CC102" s="312">
        <f t="shared" si="1131"/>
        <v>1.9</v>
      </c>
      <c r="CD102" s="312">
        <f t="shared" si="1131"/>
        <v>1.9</v>
      </c>
      <c r="CE102" s="312">
        <f t="shared" si="1131"/>
        <v>1.9</v>
      </c>
      <c r="CF102" s="312">
        <f t="shared" si="1131"/>
        <v>1.9</v>
      </c>
      <c r="CG102" s="312">
        <f t="shared" si="1131"/>
        <v>1.9</v>
      </c>
      <c r="CH102" s="312">
        <f t="shared" si="1131"/>
        <v>1.9</v>
      </c>
      <c r="CI102" s="312">
        <f t="shared" si="1131"/>
        <v>1.9</v>
      </c>
      <c r="CJ102" s="312">
        <f t="shared" si="1131"/>
        <v>1.9</v>
      </c>
      <c r="CK102" s="312">
        <f t="shared" si="1131"/>
        <v>1.9</v>
      </c>
      <c r="CL102" s="312">
        <f t="shared" si="1131"/>
        <v>1.9</v>
      </c>
      <c r="CM102" s="312">
        <f t="shared" si="1131"/>
        <v>1.9</v>
      </c>
      <c r="CN102" s="312">
        <f t="shared" si="1131"/>
        <v>1.9</v>
      </c>
      <c r="CO102" s="312">
        <f t="shared" si="1131"/>
        <v>1.9</v>
      </c>
      <c r="CP102" s="312">
        <f t="shared" si="1131"/>
        <v>1.9</v>
      </c>
      <c r="CQ102" s="312">
        <f t="shared" si="1131"/>
        <v>1.9</v>
      </c>
      <c r="CR102" s="312">
        <f t="shared" si="1131"/>
        <v>1.9</v>
      </c>
      <c r="CS102" s="312">
        <f t="shared" si="1131"/>
        <v>1.9</v>
      </c>
      <c r="CT102" s="312">
        <f t="shared" si="1131"/>
        <v>1.9</v>
      </c>
      <c r="CU102" s="312">
        <f t="shared" si="1131"/>
        <v>1.9</v>
      </c>
      <c r="CV102" s="312">
        <f t="shared" si="1131"/>
        <v>1.9</v>
      </c>
      <c r="CW102" s="312">
        <f t="shared" si="1131"/>
        <v>1.9</v>
      </c>
      <c r="CX102" s="312">
        <f t="shared" si="1131"/>
        <v>1.9</v>
      </c>
      <c r="CY102" s="312">
        <f t="shared" si="1131"/>
        <v>1.9</v>
      </c>
      <c r="CZ102" s="312">
        <f t="shared" si="1131"/>
        <v>1.9</v>
      </c>
      <c r="DA102" s="312">
        <f t="shared" si="1131"/>
        <v>1.9</v>
      </c>
      <c r="DB102" s="312">
        <f t="shared" si="1131"/>
        <v>1.9</v>
      </c>
      <c r="DC102" s="312">
        <f t="shared" si="1131"/>
        <v>1.9</v>
      </c>
      <c r="DD102" s="312">
        <f t="shared" si="1131"/>
        <v>1.9</v>
      </c>
      <c r="DE102" s="312">
        <f t="shared" si="1131"/>
        <v>1.9</v>
      </c>
      <c r="DF102" s="312">
        <f t="shared" si="1131"/>
        <v>1.9</v>
      </c>
      <c r="DG102" s="312">
        <f t="shared" si="1131"/>
        <v>1.9</v>
      </c>
      <c r="DH102" s="312">
        <f t="shared" si="1131"/>
        <v>1.9</v>
      </c>
      <c r="DI102" s="312">
        <f t="shared" si="1131"/>
        <v>1.9</v>
      </c>
      <c r="DJ102" s="312">
        <f t="shared" si="1131"/>
        <v>1.9</v>
      </c>
      <c r="DK102" s="312">
        <f t="shared" si="1131"/>
        <v>1.9</v>
      </c>
      <c r="DL102" s="312">
        <f t="shared" si="1131"/>
        <v>1.9</v>
      </c>
      <c r="DM102" s="312">
        <f t="shared" si="1131"/>
        <v>1.9</v>
      </c>
      <c r="DN102" s="312">
        <f t="shared" si="1131"/>
        <v>1.9</v>
      </c>
      <c r="DO102" s="312">
        <f t="shared" si="1131"/>
        <v>1.9</v>
      </c>
      <c r="DP102" s="312">
        <f t="shared" si="1131"/>
        <v>1.9</v>
      </c>
      <c r="DQ102" s="312">
        <f t="shared" si="1131"/>
        <v>1.9</v>
      </c>
      <c r="DR102" s="312">
        <f t="shared" si="1131"/>
        <v>1.9</v>
      </c>
      <c r="DS102" s="312">
        <f t="shared" si="1131"/>
        <v>1.9</v>
      </c>
      <c r="DT102" s="312">
        <f t="shared" si="1131"/>
        <v>1.9</v>
      </c>
      <c r="DU102" s="312">
        <f t="shared" si="1131"/>
        <v>1.9</v>
      </c>
      <c r="DV102" s="312">
        <f t="shared" si="1131"/>
        <v>1.9</v>
      </c>
      <c r="DW102" s="312">
        <f t="shared" si="1131"/>
        <v>1.9</v>
      </c>
      <c r="DX102" s="312">
        <f t="shared" si="1131"/>
        <v>1.9</v>
      </c>
      <c r="DY102" s="312">
        <f t="shared" si="1131"/>
        <v>1.9</v>
      </c>
      <c r="DZ102" s="312">
        <f t="shared" si="1131"/>
        <v>1.9</v>
      </c>
      <c r="EA102" s="312">
        <f t="shared" si="1131"/>
        <v>1.9</v>
      </c>
      <c r="EB102" s="312">
        <f t="shared" si="1131"/>
        <v>1.9</v>
      </c>
    </row>
    <row r="103" spans="2:133" outlineLevel="1" x14ac:dyDescent="0.25">
      <c r="C103" s="327" t="s">
        <v>591</v>
      </c>
      <c r="D103" s="38"/>
      <c r="E103" s="38"/>
      <c r="F103" s="38"/>
      <c r="G103" s="55" t="s">
        <v>220</v>
      </c>
      <c r="H103" s="316">
        <f t="shared" ref="H103" si="1132">SUM(J103:EB103)</f>
        <v>0</v>
      </c>
      <c r="I103" s="38"/>
      <c r="J103" s="314">
        <f>J96*J100*J102</f>
        <v>0</v>
      </c>
      <c r="K103" s="314">
        <f t="shared" ref="K103" si="1133">K96*K100*K102</f>
        <v>0</v>
      </c>
      <c r="L103" s="314">
        <f t="shared" ref="L103" si="1134">L96*L100*L102</f>
        <v>0</v>
      </c>
      <c r="M103" s="314">
        <f t="shared" ref="M103" si="1135">M96*M100*M102</f>
        <v>0</v>
      </c>
      <c r="N103" s="314">
        <f t="shared" ref="N103" si="1136">N96*N100*N102</f>
        <v>0</v>
      </c>
      <c r="O103" s="314">
        <f t="shared" ref="O103" si="1137">O96*O100*O102</f>
        <v>0</v>
      </c>
      <c r="P103" s="314">
        <f t="shared" ref="P103" si="1138">P96*P100*P102</f>
        <v>0</v>
      </c>
      <c r="Q103" s="314">
        <f t="shared" ref="Q103" si="1139">Q96*Q100*Q102</f>
        <v>0</v>
      </c>
      <c r="R103" s="314">
        <f t="shared" ref="R103" si="1140">R96*R100*R102</f>
        <v>0</v>
      </c>
      <c r="S103" s="314">
        <f t="shared" ref="S103" si="1141">S96*S100*S102</f>
        <v>0</v>
      </c>
      <c r="T103" s="314">
        <f t="shared" ref="T103" si="1142">T96*T100*T102</f>
        <v>0</v>
      </c>
      <c r="U103" s="314">
        <f t="shared" ref="U103" si="1143">U96*U100*U102</f>
        <v>0</v>
      </c>
      <c r="V103" s="314">
        <f t="shared" ref="V103" si="1144">V96*V100*V102</f>
        <v>0</v>
      </c>
      <c r="W103" s="314">
        <f t="shared" ref="W103" si="1145">W96*W100*W102</f>
        <v>0</v>
      </c>
      <c r="X103" s="314">
        <f t="shared" ref="X103" si="1146">X96*X100*X102</f>
        <v>0</v>
      </c>
      <c r="Y103" s="314">
        <f t="shared" ref="Y103" si="1147">Y96*Y100*Y102</f>
        <v>0</v>
      </c>
      <c r="Z103" s="314">
        <f t="shared" ref="Z103" si="1148">Z96*Z100*Z102</f>
        <v>0</v>
      </c>
      <c r="AA103" s="314">
        <f t="shared" ref="AA103" si="1149">AA96*AA100*AA102</f>
        <v>0</v>
      </c>
      <c r="AB103" s="314">
        <f t="shared" ref="AB103" si="1150">AB96*AB100*AB102</f>
        <v>0</v>
      </c>
      <c r="AC103" s="314">
        <f t="shared" ref="AC103" si="1151">AC96*AC100*AC102</f>
        <v>0</v>
      </c>
      <c r="AD103" s="314">
        <f t="shared" ref="AD103" si="1152">AD96*AD100*AD102</f>
        <v>0</v>
      </c>
      <c r="AE103" s="314">
        <f t="shared" ref="AE103" si="1153">AE96*AE100*AE102</f>
        <v>0</v>
      </c>
      <c r="AF103" s="314">
        <f t="shared" ref="AF103" si="1154">AF96*AF100*AF102</f>
        <v>0</v>
      </c>
      <c r="AG103" s="314">
        <f t="shared" ref="AG103" si="1155">AG96*AG100*AG102</f>
        <v>0</v>
      </c>
      <c r="AH103" s="314">
        <f t="shared" ref="AH103" si="1156">AH96*AH100*AH102</f>
        <v>0</v>
      </c>
      <c r="AI103" s="314">
        <f t="shared" ref="AI103" si="1157">AI96*AI100*AI102</f>
        <v>0</v>
      </c>
      <c r="AJ103" s="314">
        <f t="shared" ref="AJ103" si="1158">AJ96*AJ100*AJ102</f>
        <v>0</v>
      </c>
      <c r="AK103" s="314">
        <f t="shared" ref="AK103" si="1159">AK96*AK100*AK102</f>
        <v>0</v>
      </c>
      <c r="AL103" s="314">
        <f t="shared" ref="AL103" si="1160">AL96*AL100*AL102</f>
        <v>0</v>
      </c>
      <c r="AM103" s="314">
        <f t="shared" ref="AM103" si="1161">AM96*AM100*AM102</f>
        <v>0</v>
      </c>
      <c r="AN103" s="314">
        <f t="shared" ref="AN103" si="1162">AN96*AN100*AN102</f>
        <v>0</v>
      </c>
      <c r="AO103" s="314">
        <f t="shared" ref="AO103" si="1163">AO96*AO100*AO102</f>
        <v>0</v>
      </c>
      <c r="AP103" s="314">
        <f t="shared" ref="AP103" si="1164">AP96*AP100*AP102</f>
        <v>0</v>
      </c>
      <c r="AQ103" s="314">
        <f t="shared" ref="AQ103" si="1165">AQ96*AQ100*AQ102</f>
        <v>0</v>
      </c>
      <c r="AR103" s="314">
        <f t="shared" ref="AR103" si="1166">AR96*AR100*AR102</f>
        <v>0</v>
      </c>
      <c r="AS103" s="314">
        <f t="shared" ref="AS103" si="1167">AS96*AS100*AS102</f>
        <v>0</v>
      </c>
      <c r="AT103" s="314">
        <f t="shared" ref="AT103" si="1168">AT96*AT100*AT102</f>
        <v>0</v>
      </c>
      <c r="AU103" s="314">
        <f t="shared" ref="AU103" si="1169">AU96*AU100*AU102</f>
        <v>0</v>
      </c>
      <c r="AV103" s="314">
        <f t="shared" ref="AV103" si="1170">AV96*AV100*AV102</f>
        <v>0</v>
      </c>
      <c r="AW103" s="314">
        <f t="shared" ref="AW103" si="1171">AW96*AW100*AW102</f>
        <v>0</v>
      </c>
      <c r="AX103" s="314">
        <f t="shared" ref="AX103" si="1172">AX96*AX100*AX102</f>
        <v>0</v>
      </c>
      <c r="AY103" s="314">
        <f t="shared" ref="AY103" si="1173">AY96*AY100*AY102</f>
        <v>0</v>
      </c>
      <c r="AZ103" s="314">
        <f t="shared" ref="AZ103" si="1174">AZ96*AZ100*AZ102</f>
        <v>0</v>
      </c>
      <c r="BA103" s="314">
        <f t="shared" ref="BA103" si="1175">BA96*BA100*BA102</f>
        <v>0</v>
      </c>
      <c r="BB103" s="314">
        <f t="shared" ref="BB103" si="1176">BB96*BB100*BB102</f>
        <v>0</v>
      </c>
      <c r="BC103" s="314">
        <f t="shared" ref="BC103" si="1177">BC96*BC100*BC102</f>
        <v>0</v>
      </c>
      <c r="BD103" s="314">
        <f t="shared" ref="BD103" si="1178">BD96*BD100*BD102</f>
        <v>0</v>
      </c>
      <c r="BE103" s="314">
        <f t="shared" ref="BE103" si="1179">BE96*BE100*BE102</f>
        <v>0</v>
      </c>
      <c r="BF103" s="314">
        <f t="shared" ref="BF103" si="1180">BF96*BF100*BF102</f>
        <v>0</v>
      </c>
      <c r="BG103" s="314">
        <f t="shared" ref="BG103" si="1181">BG96*BG100*BG102</f>
        <v>0</v>
      </c>
      <c r="BH103" s="314">
        <f t="shared" ref="BH103" si="1182">BH96*BH100*BH102</f>
        <v>0</v>
      </c>
      <c r="BI103" s="314">
        <f t="shared" ref="BI103" si="1183">BI96*BI100*BI102</f>
        <v>0</v>
      </c>
      <c r="BJ103" s="314">
        <f t="shared" ref="BJ103" si="1184">BJ96*BJ100*BJ102</f>
        <v>0</v>
      </c>
      <c r="BK103" s="314">
        <f t="shared" ref="BK103" si="1185">BK96*BK100*BK102</f>
        <v>0</v>
      </c>
      <c r="BL103" s="314">
        <f t="shared" ref="BL103" si="1186">BL96*BL100*BL102</f>
        <v>0</v>
      </c>
      <c r="BM103" s="314">
        <f t="shared" ref="BM103" si="1187">BM96*BM100*BM102</f>
        <v>0</v>
      </c>
      <c r="BN103" s="314">
        <f t="shared" ref="BN103" si="1188">BN96*BN100*BN102</f>
        <v>0</v>
      </c>
      <c r="BO103" s="314">
        <f t="shared" ref="BO103" si="1189">BO96*BO100*BO102</f>
        <v>0</v>
      </c>
      <c r="BP103" s="314">
        <f t="shared" ref="BP103" si="1190">BP96*BP100*BP102</f>
        <v>0</v>
      </c>
      <c r="BQ103" s="314">
        <f t="shared" ref="BQ103" si="1191">BQ96*BQ100*BQ102</f>
        <v>0</v>
      </c>
      <c r="BR103" s="314">
        <f t="shared" ref="BR103" si="1192">BR96*BR100*BR102</f>
        <v>0</v>
      </c>
      <c r="BS103" s="314">
        <f t="shared" ref="BS103" si="1193">BS96*BS100*BS102</f>
        <v>0</v>
      </c>
      <c r="BT103" s="314">
        <f t="shared" ref="BT103" si="1194">BT96*BT100*BT102</f>
        <v>0</v>
      </c>
      <c r="BU103" s="314">
        <f t="shared" ref="BU103" si="1195">BU96*BU100*BU102</f>
        <v>0</v>
      </c>
      <c r="BV103" s="314">
        <f t="shared" ref="BV103" si="1196">BV96*BV100*BV102</f>
        <v>0</v>
      </c>
      <c r="BW103" s="314">
        <f t="shared" ref="BW103" si="1197">BW96*BW100*BW102</f>
        <v>0</v>
      </c>
      <c r="BX103" s="314">
        <f t="shared" ref="BX103" si="1198">BX96*BX100*BX102</f>
        <v>0</v>
      </c>
      <c r="BY103" s="314">
        <f t="shared" ref="BY103" si="1199">BY96*BY100*BY102</f>
        <v>0</v>
      </c>
      <c r="BZ103" s="314">
        <f t="shared" ref="BZ103" si="1200">BZ96*BZ100*BZ102</f>
        <v>0</v>
      </c>
      <c r="CA103" s="314">
        <f t="shared" ref="CA103" si="1201">CA96*CA100*CA102</f>
        <v>0</v>
      </c>
      <c r="CB103" s="314">
        <f t="shared" ref="CB103" si="1202">CB96*CB100*CB102</f>
        <v>0</v>
      </c>
      <c r="CC103" s="314">
        <f t="shared" ref="CC103" si="1203">CC96*CC100*CC102</f>
        <v>0</v>
      </c>
      <c r="CD103" s="314">
        <f t="shared" ref="CD103" si="1204">CD96*CD100*CD102</f>
        <v>0</v>
      </c>
      <c r="CE103" s="314">
        <f t="shared" ref="CE103" si="1205">CE96*CE100*CE102</f>
        <v>0</v>
      </c>
      <c r="CF103" s="314">
        <f t="shared" ref="CF103" si="1206">CF96*CF100*CF102</f>
        <v>0</v>
      </c>
      <c r="CG103" s="314">
        <f t="shared" ref="CG103" si="1207">CG96*CG100*CG102</f>
        <v>0</v>
      </c>
      <c r="CH103" s="314">
        <f t="shared" ref="CH103" si="1208">CH96*CH100*CH102</f>
        <v>0</v>
      </c>
      <c r="CI103" s="314">
        <f t="shared" ref="CI103" si="1209">CI96*CI100*CI102</f>
        <v>0</v>
      </c>
      <c r="CJ103" s="314">
        <f t="shared" ref="CJ103" si="1210">CJ96*CJ100*CJ102</f>
        <v>0</v>
      </c>
      <c r="CK103" s="314">
        <f t="shared" ref="CK103" si="1211">CK96*CK100*CK102</f>
        <v>0</v>
      </c>
      <c r="CL103" s="314">
        <f t="shared" ref="CL103" si="1212">CL96*CL100*CL102</f>
        <v>0</v>
      </c>
      <c r="CM103" s="314">
        <f t="shared" ref="CM103" si="1213">CM96*CM100*CM102</f>
        <v>0</v>
      </c>
      <c r="CN103" s="314">
        <f t="shared" ref="CN103" si="1214">CN96*CN100*CN102</f>
        <v>0</v>
      </c>
      <c r="CO103" s="314">
        <f t="shared" ref="CO103" si="1215">CO96*CO100*CO102</f>
        <v>0</v>
      </c>
      <c r="CP103" s="314">
        <f t="shared" ref="CP103" si="1216">CP96*CP100*CP102</f>
        <v>0</v>
      </c>
      <c r="CQ103" s="314">
        <f t="shared" ref="CQ103" si="1217">CQ96*CQ100*CQ102</f>
        <v>0</v>
      </c>
      <c r="CR103" s="314">
        <f t="shared" ref="CR103" si="1218">CR96*CR100*CR102</f>
        <v>0</v>
      </c>
      <c r="CS103" s="314">
        <f t="shared" ref="CS103" si="1219">CS96*CS100*CS102</f>
        <v>0</v>
      </c>
      <c r="CT103" s="314">
        <f t="shared" ref="CT103" si="1220">CT96*CT100*CT102</f>
        <v>0</v>
      </c>
      <c r="CU103" s="314">
        <f t="shared" ref="CU103" si="1221">CU96*CU100*CU102</f>
        <v>0</v>
      </c>
      <c r="CV103" s="314">
        <f t="shared" ref="CV103" si="1222">CV96*CV100*CV102</f>
        <v>0</v>
      </c>
      <c r="CW103" s="314">
        <f t="shared" ref="CW103" si="1223">CW96*CW100*CW102</f>
        <v>0</v>
      </c>
      <c r="CX103" s="314">
        <f t="shared" ref="CX103" si="1224">CX96*CX100*CX102</f>
        <v>0</v>
      </c>
      <c r="CY103" s="314">
        <f t="shared" ref="CY103" si="1225">CY96*CY100*CY102</f>
        <v>0</v>
      </c>
      <c r="CZ103" s="314">
        <f t="shared" ref="CZ103" si="1226">CZ96*CZ100*CZ102</f>
        <v>0</v>
      </c>
      <c r="DA103" s="314">
        <f t="shared" ref="DA103" si="1227">DA96*DA100*DA102</f>
        <v>0</v>
      </c>
      <c r="DB103" s="314">
        <f t="shared" ref="DB103" si="1228">DB96*DB100*DB102</f>
        <v>0</v>
      </c>
      <c r="DC103" s="314">
        <f t="shared" ref="DC103" si="1229">DC96*DC100*DC102</f>
        <v>0</v>
      </c>
      <c r="DD103" s="314">
        <f t="shared" ref="DD103" si="1230">DD96*DD100*DD102</f>
        <v>0</v>
      </c>
      <c r="DE103" s="314">
        <f t="shared" ref="DE103" si="1231">DE96*DE100*DE102</f>
        <v>0</v>
      </c>
      <c r="DF103" s="314">
        <f t="shared" ref="DF103" si="1232">DF96*DF100*DF102</f>
        <v>0</v>
      </c>
      <c r="DG103" s="314">
        <f t="shared" ref="DG103" si="1233">DG96*DG100*DG102</f>
        <v>0</v>
      </c>
      <c r="DH103" s="314">
        <f t="shared" ref="DH103" si="1234">DH96*DH100*DH102</f>
        <v>0</v>
      </c>
      <c r="DI103" s="314">
        <f t="shared" ref="DI103" si="1235">DI96*DI100*DI102</f>
        <v>0</v>
      </c>
      <c r="DJ103" s="314">
        <f t="shared" ref="DJ103" si="1236">DJ96*DJ100*DJ102</f>
        <v>0</v>
      </c>
      <c r="DK103" s="314">
        <f t="shared" ref="DK103" si="1237">DK96*DK100*DK102</f>
        <v>0</v>
      </c>
      <c r="DL103" s="314">
        <f t="shared" ref="DL103" si="1238">DL96*DL100*DL102</f>
        <v>0</v>
      </c>
      <c r="DM103" s="314">
        <f t="shared" ref="DM103" si="1239">DM96*DM100*DM102</f>
        <v>0</v>
      </c>
      <c r="DN103" s="314">
        <f t="shared" ref="DN103" si="1240">DN96*DN100*DN102</f>
        <v>0</v>
      </c>
      <c r="DO103" s="314">
        <f t="shared" ref="DO103" si="1241">DO96*DO100*DO102</f>
        <v>0</v>
      </c>
      <c r="DP103" s="314">
        <f t="shared" ref="DP103" si="1242">DP96*DP100*DP102</f>
        <v>0</v>
      </c>
      <c r="DQ103" s="314">
        <f t="shared" ref="DQ103" si="1243">DQ96*DQ100*DQ102</f>
        <v>0</v>
      </c>
      <c r="DR103" s="314">
        <f t="shared" ref="DR103" si="1244">DR96*DR100*DR102</f>
        <v>0</v>
      </c>
      <c r="DS103" s="314">
        <f t="shared" ref="DS103" si="1245">DS96*DS100*DS102</f>
        <v>0</v>
      </c>
      <c r="DT103" s="314">
        <f t="shared" ref="DT103" si="1246">DT96*DT100*DT102</f>
        <v>0</v>
      </c>
      <c r="DU103" s="314">
        <f t="shared" ref="DU103" si="1247">DU96*DU100*DU102</f>
        <v>0</v>
      </c>
      <c r="DV103" s="314">
        <f t="shared" ref="DV103" si="1248">DV96*DV100*DV102</f>
        <v>0</v>
      </c>
      <c r="DW103" s="314">
        <f t="shared" ref="DW103" si="1249">DW96*DW100*DW102</f>
        <v>0</v>
      </c>
      <c r="DX103" s="314">
        <f t="shared" ref="DX103" si="1250">DX96*DX100*DX102</f>
        <v>0</v>
      </c>
      <c r="DY103" s="314">
        <f t="shared" ref="DY103" si="1251">DY96*DY100*DY102</f>
        <v>0</v>
      </c>
      <c r="DZ103" s="314">
        <f t="shared" ref="DZ103" si="1252">DZ96*DZ100*DZ102</f>
        <v>0</v>
      </c>
      <c r="EA103" s="314">
        <f t="shared" ref="EA103" si="1253">EA96*EA100*EA102</f>
        <v>0</v>
      </c>
      <c r="EB103" s="314">
        <f t="shared" ref="EB103" si="1254">EB96*EB100*EB102</f>
        <v>0</v>
      </c>
    </row>
    <row r="104" spans="2:133" outlineLevel="1" x14ac:dyDescent="0.25">
      <c r="C104" s="324" t="s">
        <v>417</v>
      </c>
      <c r="D104" s="34"/>
      <c r="E104" s="34"/>
      <c r="F104" s="34"/>
      <c r="G104" s="67" t="s">
        <v>215</v>
      </c>
      <c r="H104" s="34"/>
      <c r="I104" s="34"/>
      <c r="J104" s="126">
        <f>J$13</f>
        <v>1</v>
      </c>
      <c r="K104" s="126">
        <f t="shared" ref="K104:BV104" si="1255">K$13</f>
        <v>1.0026792493128671</v>
      </c>
      <c r="L104" s="126">
        <f t="shared" si="1255"/>
        <v>1.0056539350998608</v>
      </c>
      <c r="M104" s="126">
        <f t="shared" si="1255"/>
        <v>1.0085410656939733</v>
      </c>
      <c r="N104" s="126">
        <f t="shared" si="1255"/>
        <v>1.0114364849476103</v>
      </c>
      <c r="O104" s="126">
        <f t="shared" si="1255"/>
        <v>1.0143402166566737</v>
      </c>
      <c r="P104" s="126">
        <f t="shared" si="1255"/>
        <v>1.0172522846853813</v>
      </c>
      <c r="Q104" s="126">
        <f t="shared" si="1255"/>
        <v>1.0201727129664624</v>
      </c>
      <c r="R104" s="126">
        <f t="shared" si="1255"/>
        <v>1.0231015255013547</v>
      </c>
      <c r="S104" s="126">
        <f t="shared" si="1255"/>
        <v>1.0260387463604019</v>
      </c>
      <c r="T104" s="126">
        <f t="shared" si="1255"/>
        <v>1.028984399683051</v>
      </c>
      <c r="U104" s="126">
        <f t="shared" si="1255"/>
        <v>1.0319385096780509</v>
      </c>
      <c r="V104" s="126">
        <f t="shared" si="1255"/>
        <v>1.0349011006236515</v>
      </c>
      <c r="W104" s="126">
        <f t="shared" si="1255"/>
        <v>1.0377730230388176</v>
      </c>
      <c r="X104" s="126">
        <f t="shared" si="1255"/>
        <v>1.0408518228283561</v>
      </c>
      <c r="Y104" s="126">
        <f t="shared" si="1255"/>
        <v>1.0438400029932626</v>
      </c>
      <c r="Z104" s="126">
        <f t="shared" si="1255"/>
        <v>1.046836761920777</v>
      </c>
      <c r="AA104" s="126">
        <f t="shared" si="1255"/>
        <v>1.0498421242396576</v>
      </c>
      <c r="AB104" s="126">
        <f t="shared" si="1255"/>
        <v>1.05285611464937</v>
      </c>
      <c r="AC104" s="126">
        <f t="shared" si="1255"/>
        <v>1.0558787579202888</v>
      </c>
      <c r="AD104" s="126">
        <f t="shared" si="1255"/>
        <v>1.0589100788939025</v>
      </c>
      <c r="AE104" s="126">
        <f t="shared" si="1255"/>
        <v>1.0619501024830165</v>
      </c>
      <c r="AF104" s="126">
        <f t="shared" si="1255"/>
        <v>1.0649988536719583</v>
      </c>
      <c r="AG104" s="126">
        <f t="shared" si="1255"/>
        <v>1.0680563575167832</v>
      </c>
      <c r="AH104" s="126">
        <f t="shared" si="1255"/>
        <v>1.0711226391454798</v>
      </c>
      <c r="AI104" s="126">
        <f t="shared" si="1255"/>
        <v>1.0739924437404067</v>
      </c>
      <c r="AJ104" s="126">
        <f t="shared" si="1255"/>
        <v>1.0771786970311998</v>
      </c>
      <c r="AK104" s="126">
        <f t="shared" si="1255"/>
        <v>1.0802711679727233</v>
      </c>
      <c r="AL104" s="126">
        <f t="shared" si="1255"/>
        <v>1.0833725170851116</v>
      </c>
      <c r="AM104" s="126">
        <f t="shared" si="1255"/>
        <v>1.0864827698566941</v>
      </c>
      <c r="AN104" s="126">
        <f t="shared" si="1255"/>
        <v>1.0896019518489746</v>
      </c>
      <c r="AO104" s="126">
        <f t="shared" si="1255"/>
        <v>1.0927300886968412</v>
      </c>
      <c r="AP104" s="126">
        <f t="shared" si="1255"/>
        <v>1.0958672061087775</v>
      </c>
      <c r="AQ104" s="126">
        <f t="shared" si="1255"/>
        <v>1.0990133298670732</v>
      </c>
      <c r="AR104" s="126">
        <f t="shared" si="1255"/>
        <v>1.1021684858280367</v>
      </c>
      <c r="AS104" s="126">
        <f t="shared" si="1255"/>
        <v>1.1053326999222071</v>
      </c>
      <c r="AT104" s="126">
        <f t="shared" si="1255"/>
        <v>1.1085059981545673</v>
      </c>
      <c r="AU104" s="126">
        <f t="shared" si="1255"/>
        <v>1.111475962088432</v>
      </c>
      <c r="AV104" s="126">
        <f t="shared" si="1255"/>
        <v>1.1147734191259395</v>
      </c>
      <c r="AW104" s="126">
        <f t="shared" si="1255"/>
        <v>1.1179738207069689</v>
      </c>
      <c r="AX104" s="126">
        <f t="shared" si="1255"/>
        <v>1.1211834103167977</v>
      </c>
      <c r="AY104" s="126">
        <f t="shared" si="1255"/>
        <v>1.1244022143333261</v>
      </c>
      <c r="AZ104" s="126">
        <f t="shared" si="1255"/>
        <v>1.1276302592101826</v>
      </c>
      <c r="BA104" s="126">
        <f t="shared" si="1255"/>
        <v>1.1308675714769412</v>
      </c>
      <c r="BB104" s="126">
        <f t="shared" si="1255"/>
        <v>1.1341141777393395</v>
      </c>
      <c r="BC104" s="126">
        <f t="shared" si="1255"/>
        <v>1.1373701046794982</v>
      </c>
      <c r="BD104" s="126">
        <f t="shared" si="1255"/>
        <v>1.1406353790561385</v>
      </c>
      <c r="BE104" s="126">
        <f t="shared" si="1255"/>
        <v>1.1439100277048042</v>
      </c>
      <c r="BF104" s="126">
        <f t="shared" si="1255"/>
        <v>1.1471940775380809</v>
      </c>
      <c r="BG104" s="126">
        <f t="shared" si="1255"/>
        <v>1.15026769648205</v>
      </c>
      <c r="BH104" s="126">
        <f t="shared" si="1255"/>
        <v>1.1536802383994258</v>
      </c>
      <c r="BI104" s="126">
        <f t="shared" si="1255"/>
        <v>1.1569923375180708</v>
      </c>
      <c r="BJ104" s="126">
        <f t="shared" si="1255"/>
        <v>1.1603139453378331</v>
      </c>
      <c r="BK104" s="126">
        <f t="shared" si="1255"/>
        <v>1.1636450891572303</v>
      </c>
      <c r="BL104" s="126">
        <f t="shared" si="1255"/>
        <v>1.1669857963531516</v>
      </c>
      <c r="BM104" s="126">
        <f t="shared" si="1255"/>
        <v>1.1703360943810825</v>
      </c>
      <c r="BN104" s="126">
        <f t="shared" si="1255"/>
        <v>1.1736960107753303</v>
      </c>
      <c r="BO104" s="126">
        <f t="shared" si="1255"/>
        <v>1.1770655731492505</v>
      </c>
      <c r="BP104" s="126">
        <f t="shared" si="1255"/>
        <v>1.180444809195474</v>
      </c>
      <c r="BQ104" s="126">
        <f t="shared" si="1255"/>
        <v>1.1838337466861339</v>
      </c>
      <c r="BR104" s="126">
        <f t="shared" si="1255"/>
        <v>1.1872324134730949</v>
      </c>
      <c r="BS104" s="126">
        <f t="shared" si="1255"/>
        <v>1.1905270658589224</v>
      </c>
      <c r="BT104" s="126">
        <f t="shared" si="1255"/>
        <v>1.1940590467434065</v>
      </c>
      <c r="BU104" s="126">
        <f t="shared" si="1255"/>
        <v>1.1974870693312041</v>
      </c>
      <c r="BV104" s="126">
        <f t="shared" si="1255"/>
        <v>1.2009249334246579</v>
      </c>
      <c r="BW104" s="126">
        <f t="shared" ref="BW104:EB104" si="1256">BW$13</f>
        <v>1.204372667277734</v>
      </c>
      <c r="BX104" s="126">
        <f t="shared" si="1256"/>
        <v>1.2078302992255125</v>
      </c>
      <c r="BY104" s="126">
        <f t="shared" si="1256"/>
        <v>1.2112978576844211</v>
      </c>
      <c r="BZ104" s="126">
        <f t="shared" si="1256"/>
        <v>1.2147753711524676</v>
      </c>
      <c r="CA104" s="126">
        <f t="shared" si="1256"/>
        <v>1.2182628682094752</v>
      </c>
      <c r="CB104" s="126">
        <f t="shared" si="1256"/>
        <v>1.2217603775173165</v>
      </c>
      <c r="CC104" s="126">
        <f t="shared" si="1256"/>
        <v>1.2252679278201495</v>
      </c>
      <c r="CD104" s="126">
        <f t="shared" si="1256"/>
        <v>1.2287855479446541</v>
      </c>
      <c r="CE104" s="126">
        <f t="shared" si="1256"/>
        <v>1.232077770779646</v>
      </c>
      <c r="CF104" s="126">
        <f t="shared" si="1256"/>
        <v>1.23573302168438</v>
      </c>
      <c r="CG104" s="126">
        <f t="shared" si="1256"/>
        <v>1.2392806860334544</v>
      </c>
      <c r="CH104" s="126">
        <f t="shared" si="1256"/>
        <v>1.2428385353675644</v>
      </c>
      <c r="CI104" s="126">
        <f t="shared" si="1256"/>
        <v>1.2464065989267703</v>
      </c>
      <c r="CJ104" s="126">
        <f t="shared" si="1256"/>
        <v>1.2499849060350778</v>
      </c>
      <c r="CK104" s="126">
        <f t="shared" si="1256"/>
        <v>1.2535734861006791</v>
      </c>
      <c r="CL104" s="126">
        <f t="shared" si="1256"/>
        <v>1.257172368616194</v>
      </c>
      <c r="CM104" s="126">
        <f t="shared" si="1256"/>
        <v>1.2607815831589126</v>
      </c>
      <c r="CN104" s="126">
        <f t="shared" si="1256"/>
        <v>1.2644011593910389</v>
      </c>
      <c r="CO104" s="126">
        <f t="shared" si="1256"/>
        <v>1.2680311270599336</v>
      </c>
      <c r="CP104" s="126">
        <f t="shared" si="1256"/>
        <v>1.2716715159983594</v>
      </c>
      <c r="CQ104" s="126">
        <f t="shared" si="1256"/>
        <v>1.2750786410337906</v>
      </c>
      <c r="CR104" s="126">
        <f t="shared" si="1256"/>
        <v>1.2788614642181557</v>
      </c>
      <c r="CS104" s="126">
        <f t="shared" si="1256"/>
        <v>1.2825329459576562</v>
      </c>
      <c r="CT104" s="126">
        <f t="shared" si="1256"/>
        <v>1.2862149681493797</v>
      </c>
      <c r="CU104" s="126">
        <f t="shared" si="1256"/>
        <v>1.289907561053897</v>
      </c>
      <c r="CV104" s="126">
        <f t="shared" si="1256"/>
        <v>1.293610755018654</v>
      </c>
      <c r="CW104" s="126">
        <f t="shared" si="1256"/>
        <v>1.2973245804782207</v>
      </c>
      <c r="CX104" s="126">
        <f t="shared" si="1256"/>
        <v>1.3010490679545423</v>
      </c>
      <c r="CY104" s="126">
        <f t="shared" si="1256"/>
        <v>1.304784248057189</v>
      </c>
      <c r="CZ104" s="126">
        <f t="shared" si="1256"/>
        <v>1.3085301514836076</v>
      </c>
      <c r="DA104" s="126">
        <f t="shared" si="1256"/>
        <v>1.3122868090193751</v>
      </c>
      <c r="DB104" s="126">
        <f t="shared" si="1256"/>
        <v>1.3160542515384499</v>
      </c>
      <c r="DC104" s="126">
        <f t="shared" si="1256"/>
        <v>1.3195802889875801</v>
      </c>
      <c r="DD104" s="126">
        <f t="shared" si="1256"/>
        <v>1.323495136864544</v>
      </c>
      <c r="DE104" s="126">
        <f t="shared" si="1256"/>
        <v>1.3272947573576725</v>
      </c>
      <c r="DF104" s="126">
        <f t="shared" si="1256"/>
        <v>1.3311052861764079</v>
      </c>
      <c r="DG104" s="126">
        <f t="shared" si="1256"/>
        <v>1.3349267546374479</v>
      </c>
      <c r="DH104" s="126">
        <f t="shared" si="1256"/>
        <v>1.3387591941473977</v>
      </c>
      <c r="DI104" s="126">
        <f t="shared" si="1256"/>
        <v>1.3426026362030277</v>
      </c>
      <c r="DJ104" s="126">
        <f t="shared" si="1256"/>
        <v>1.3464571123915319</v>
      </c>
      <c r="DK104" s="126">
        <f t="shared" si="1256"/>
        <v>1.3503226543907885</v>
      </c>
      <c r="DL104" s="126">
        <f t="shared" si="1256"/>
        <v>1.3541992939696192</v>
      </c>
      <c r="DM104" s="126">
        <f t="shared" si="1256"/>
        <v>1.358087062988051</v>
      </c>
      <c r="DN104" s="126">
        <f t="shared" si="1256"/>
        <v>1.361985993397578</v>
      </c>
      <c r="DO104" s="126">
        <f t="shared" si="1256"/>
        <v>1.3657655991021458</v>
      </c>
      <c r="DP104" s="126">
        <f t="shared" si="1256"/>
        <v>1.3698174666548035</v>
      </c>
      <c r="DQ104" s="126">
        <f t="shared" si="1256"/>
        <v>1.3737500738651915</v>
      </c>
      <c r="DR104" s="126">
        <f t="shared" si="1256"/>
        <v>1.3776939711925826</v>
      </c>
      <c r="DS104" s="126">
        <f t="shared" si="1256"/>
        <v>1.381649191049759</v>
      </c>
      <c r="DT104" s="126">
        <f t="shared" si="1256"/>
        <v>1.385615765942557</v>
      </c>
      <c r="DU104" s="126">
        <f t="shared" si="1256"/>
        <v>1.3895937284701338</v>
      </c>
      <c r="DV104" s="126">
        <f t="shared" si="1256"/>
        <v>1.3935831113252357</v>
      </c>
      <c r="DW104" s="126">
        <f t="shared" si="1256"/>
        <v>1.3975839472944662</v>
      </c>
      <c r="DX104" s="126">
        <f t="shared" si="1256"/>
        <v>1.401596269258556</v>
      </c>
      <c r="DY104" s="126">
        <f t="shared" si="1256"/>
        <v>1.4056201101926329</v>
      </c>
      <c r="DZ104" s="126">
        <f t="shared" si="1256"/>
        <v>1.4096555031664932</v>
      </c>
      <c r="EA104" s="126">
        <f t="shared" si="1256"/>
        <v>1.4134323217047313</v>
      </c>
      <c r="EB104" s="126">
        <f t="shared" si="1256"/>
        <v>1.4176256038945581</v>
      </c>
    </row>
    <row r="105" spans="2:133" outlineLevel="1" x14ac:dyDescent="0.25">
      <c r="C105" s="321" t="s">
        <v>510</v>
      </c>
      <c r="D105" s="38"/>
      <c r="E105" s="38"/>
      <c r="F105" s="38"/>
      <c r="G105" s="52" t="s">
        <v>220</v>
      </c>
      <c r="H105" s="46">
        <f t="shared" ref="H105" si="1257">SUM(J105:EB105)</f>
        <v>0</v>
      </c>
      <c r="I105" s="38"/>
      <c r="J105" s="82">
        <f>J103*J104</f>
        <v>0</v>
      </c>
      <c r="K105" s="82">
        <f t="shared" ref="K105" si="1258">K103*K104</f>
        <v>0</v>
      </c>
      <c r="L105" s="82">
        <f t="shared" ref="L105" si="1259">L103*L104</f>
        <v>0</v>
      </c>
      <c r="M105" s="82">
        <f t="shared" ref="M105" si="1260">M103*M104</f>
        <v>0</v>
      </c>
      <c r="N105" s="82">
        <f t="shared" ref="N105" si="1261">N103*N104</f>
        <v>0</v>
      </c>
      <c r="O105" s="82">
        <f t="shared" ref="O105" si="1262">O103*O104</f>
        <v>0</v>
      </c>
      <c r="P105" s="82">
        <f t="shared" ref="P105" si="1263">P103*P104</f>
        <v>0</v>
      </c>
      <c r="Q105" s="82">
        <f t="shared" ref="Q105" si="1264">Q103*Q104</f>
        <v>0</v>
      </c>
      <c r="R105" s="82">
        <f t="shared" ref="R105" si="1265">R103*R104</f>
        <v>0</v>
      </c>
      <c r="S105" s="82">
        <f t="shared" ref="S105" si="1266">S103*S104</f>
        <v>0</v>
      </c>
      <c r="T105" s="82">
        <f t="shared" ref="T105" si="1267">T103*T104</f>
        <v>0</v>
      </c>
      <c r="U105" s="82">
        <f t="shared" ref="U105" si="1268">U103*U104</f>
        <v>0</v>
      </c>
      <c r="V105" s="82">
        <f t="shared" ref="V105" si="1269">V103*V104</f>
        <v>0</v>
      </c>
      <c r="W105" s="82">
        <f t="shared" ref="W105" si="1270">W103*W104</f>
        <v>0</v>
      </c>
      <c r="X105" s="82">
        <f t="shared" ref="X105" si="1271">X103*X104</f>
        <v>0</v>
      </c>
      <c r="Y105" s="82">
        <f t="shared" ref="Y105" si="1272">Y103*Y104</f>
        <v>0</v>
      </c>
      <c r="Z105" s="82">
        <f t="shared" ref="Z105" si="1273">Z103*Z104</f>
        <v>0</v>
      </c>
      <c r="AA105" s="82">
        <f t="shared" ref="AA105" si="1274">AA103*AA104</f>
        <v>0</v>
      </c>
      <c r="AB105" s="82">
        <f t="shared" ref="AB105" si="1275">AB103*AB104</f>
        <v>0</v>
      </c>
      <c r="AC105" s="82">
        <f t="shared" ref="AC105" si="1276">AC103*AC104</f>
        <v>0</v>
      </c>
      <c r="AD105" s="82">
        <f t="shared" ref="AD105" si="1277">AD103*AD104</f>
        <v>0</v>
      </c>
      <c r="AE105" s="82">
        <f t="shared" ref="AE105" si="1278">AE103*AE104</f>
        <v>0</v>
      </c>
      <c r="AF105" s="82">
        <f t="shared" ref="AF105" si="1279">AF103*AF104</f>
        <v>0</v>
      </c>
      <c r="AG105" s="82">
        <f t="shared" ref="AG105" si="1280">AG103*AG104</f>
        <v>0</v>
      </c>
      <c r="AH105" s="82">
        <f t="shared" ref="AH105" si="1281">AH103*AH104</f>
        <v>0</v>
      </c>
      <c r="AI105" s="82">
        <f t="shared" ref="AI105" si="1282">AI103*AI104</f>
        <v>0</v>
      </c>
      <c r="AJ105" s="82">
        <f t="shared" ref="AJ105" si="1283">AJ103*AJ104</f>
        <v>0</v>
      </c>
      <c r="AK105" s="82">
        <f t="shared" ref="AK105" si="1284">AK103*AK104</f>
        <v>0</v>
      </c>
      <c r="AL105" s="82">
        <f t="shared" ref="AL105" si="1285">AL103*AL104</f>
        <v>0</v>
      </c>
      <c r="AM105" s="82">
        <f t="shared" ref="AM105" si="1286">AM103*AM104</f>
        <v>0</v>
      </c>
      <c r="AN105" s="82">
        <f t="shared" ref="AN105" si="1287">AN103*AN104</f>
        <v>0</v>
      </c>
      <c r="AO105" s="82">
        <f t="shared" ref="AO105" si="1288">AO103*AO104</f>
        <v>0</v>
      </c>
      <c r="AP105" s="82">
        <f t="shared" ref="AP105" si="1289">AP103*AP104</f>
        <v>0</v>
      </c>
      <c r="AQ105" s="82">
        <f t="shared" ref="AQ105" si="1290">AQ103*AQ104</f>
        <v>0</v>
      </c>
      <c r="AR105" s="82">
        <f t="shared" ref="AR105" si="1291">AR103*AR104</f>
        <v>0</v>
      </c>
      <c r="AS105" s="82">
        <f t="shared" ref="AS105" si="1292">AS103*AS104</f>
        <v>0</v>
      </c>
      <c r="AT105" s="82">
        <f t="shared" ref="AT105" si="1293">AT103*AT104</f>
        <v>0</v>
      </c>
      <c r="AU105" s="82">
        <f t="shared" ref="AU105" si="1294">AU103*AU104</f>
        <v>0</v>
      </c>
      <c r="AV105" s="82">
        <f t="shared" ref="AV105" si="1295">AV103*AV104</f>
        <v>0</v>
      </c>
      <c r="AW105" s="82">
        <f t="shared" ref="AW105" si="1296">AW103*AW104</f>
        <v>0</v>
      </c>
      <c r="AX105" s="82">
        <f t="shared" ref="AX105" si="1297">AX103*AX104</f>
        <v>0</v>
      </c>
      <c r="AY105" s="82">
        <f t="shared" ref="AY105" si="1298">AY103*AY104</f>
        <v>0</v>
      </c>
      <c r="AZ105" s="82">
        <f t="shared" ref="AZ105" si="1299">AZ103*AZ104</f>
        <v>0</v>
      </c>
      <c r="BA105" s="82">
        <f t="shared" ref="BA105" si="1300">BA103*BA104</f>
        <v>0</v>
      </c>
      <c r="BB105" s="82">
        <f t="shared" ref="BB105" si="1301">BB103*BB104</f>
        <v>0</v>
      </c>
      <c r="BC105" s="82">
        <f t="shared" ref="BC105" si="1302">BC103*BC104</f>
        <v>0</v>
      </c>
      <c r="BD105" s="82">
        <f t="shared" ref="BD105" si="1303">BD103*BD104</f>
        <v>0</v>
      </c>
      <c r="BE105" s="82">
        <f t="shared" ref="BE105" si="1304">BE103*BE104</f>
        <v>0</v>
      </c>
      <c r="BF105" s="82">
        <f t="shared" ref="BF105" si="1305">BF103*BF104</f>
        <v>0</v>
      </c>
      <c r="BG105" s="82">
        <f t="shared" ref="BG105" si="1306">BG103*BG104</f>
        <v>0</v>
      </c>
      <c r="BH105" s="82">
        <f t="shared" ref="BH105" si="1307">BH103*BH104</f>
        <v>0</v>
      </c>
      <c r="BI105" s="82">
        <f t="shared" ref="BI105" si="1308">BI103*BI104</f>
        <v>0</v>
      </c>
      <c r="BJ105" s="82">
        <f t="shared" ref="BJ105" si="1309">BJ103*BJ104</f>
        <v>0</v>
      </c>
      <c r="BK105" s="82">
        <f t="shared" ref="BK105" si="1310">BK103*BK104</f>
        <v>0</v>
      </c>
      <c r="BL105" s="82">
        <f t="shared" ref="BL105" si="1311">BL103*BL104</f>
        <v>0</v>
      </c>
      <c r="BM105" s="82">
        <f t="shared" ref="BM105" si="1312">BM103*BM104</f>
        <v>0</v>
      </c>
      <c r="BN105" s="82">
        <f t="shared" ref="BN105" si="1313">BN103*BN104</f>
        <v>0</v>
      </c>
      <c r="BO105" s="82">
        <f t="shared" ref="BO105" si="1314">BO103*BO104</f>
        <v>0</v>
      </c>
      <c r="BP105" s="82">
        <f t="shared" ref="BP105" si="1315">BP103*BP104</f>
        <v>0</v>
      </c>
      <c r="BQ105" s="82">
        <f t="shared" ref="BQ105" si="1316">BQ103*BQ104</f>
        <v>0</v>
      </c>
      <c r="BR105" s="82">
        <f t="shared" ref="BR105" si="1317">BR103*BR104</f>
        <v>0</v>
      </c>
      <c r="BS105" s="82">
        <f t="shared" ref="BS105" si="1318">BS103*BS104</f>
        <v>0</v>
      </c>
      <c r="BT105" s="82">
        <f t="shared" ref="BT105" si="1319">BT103*BT104</f>
        <v>0</v>
      </c>
      <c r="BU105" s="82">
        <f t="shared" ref="BU105" si="1320">BU103*BU104</f>
        <v>0</v>
      </c>
      <c r="BV105" s="82">
        <f t="shared" ref="BV105" si="1321">BV103*BV104</f>
        <v>0</v>
      </c>
      <c r="BW105" s="82">
        <f t="shared" ref="BW105" si="1322">BW103*BW104</f>
        <v>0</v>
      </c>
      <c r="BX105" s="82">
        <f t="shared" ref="BX105" si="1323">BX103*BX104</f>
        <v>0</v>
      </c>
      <c r="BY105" s="82">
        <f t="shared" ref="BY105" si="1324">BY103*BY104</f>
        <v>0</v>
      </c>
      <c r="BZ105" s="82">
        <f t="shared" ref="BZ105" si="1325">BZ103*BZ104</f>
        <v>0</v>
      </c>
      <c r="CA105" s="82">
        <f t="shared" ref="CA105" si="1326">CA103*CA104</f>
        <v>0</v>
      </c>
      <c r="CB105" s="82">
        <f t="shared" ref="CB105" si="1327">CB103*CB104</f>
        <v>0</v>
      </c>
      <c r="CC105" s="82">
        <f t="shared" ref="CC105" si="1328">CC103*CC104</f>
        <v>0</v>
      </c>
      <c r="CD105" s="82">
        <f t="shared" ref="CD105" si="1329">CD103*CD104</f>
        <v>0</v>
      </c>
      <c r="CE105" s="82">
        <f t="shared" ref="CE105" si="1330">CE103*CE104</f>
        <v>0</v>
      </c>
      <c r="CF105" s="82">
        <f t="shared" ref="CF105" si="1331">CF103*CF104</f>
        <v>0</v>
      </c>
      <c r="CG105" s="82">
        <f t="shared" ref="CG105" si="1332">CG103*CG104</f>
        <v>0</v>
      </c>
      <c r="CH105" s="82">
        <f t="shared" ref="CH105" si="1333">CH103*CH104</f>
        <v>0</v>
      </c>
      <c r="CI105" s="82">
        <f t="shared" ref="CI105" si="1334">CI103*CI104</f>
        <v>0</v>
      </c>
      <c r="CJ105" s="82">
        <f t="shared" ref="CJ105" si="1335">CJ103*CJ104</f>
        <v>0</v>
      </c>
      <c r="CK105" s="82">
        <f t="shared" ref="CK105" si="1336">CK103*CK104</f>
        <v>0</v>
      </c>
      <c r="CL105" s="82">
        <f t="shared" ref="CL105" si="1337">CL103*CL104</f>
        <v>0</v>
      </c>
      <c r="CM105" s="82">
        <f t="shared" ref="CM105" si="1338">CM103*CM104</f>
        <v>0</v>
      </c>
      <c r="CN105" s="82">
        <f t="shared" ref="CN105" si="1339">CN103*CN104</f>
        <v>0</v>
      </c>
      <c r="CO105" s="82">
        <f t="shared" ref="CO105" si="1340">CO103*CO104</f>
        <v>0</v>
      </c>
      <c r="CP105" s="82">
        <f t="shared" ref="CP105" si="1341">CP103*CP104</f>
        <v>0</v>
      </c>
      <c r="CQ105" s="82">
        <f t="shared" ref="CQ105" si="1342">CQ103*CQ104</f>
        <v>0</v>
      </c>
      <c r="CR105" s="82">
        <f t="shared" ref="CR105" si="1343">CR103*CR104</f>
        <v>0</v>
      </c>
      <c r="CS105" s="82">
        <f t="shared" ref="CS105" si="1344">CS103*CS104</f>
        <v>0</v>
      </c>
      <c r="CT105" s="82">
        <f t="shared" ref="CT105" si="1345">CT103*CT104</f>
        <v>0</v>
      </c>
      <c r="CU105" s="82">
        <f t="shared" ref="CU105" si="1346">CU103*CU104</f>
        <v>0</v>
      </c>
      <c r="CV105" s="82">
        <f t="shared" ref="CV105" si="1347">CV103*CV104</f>
        <v>0</v>
      </c>
      <c r="CW105" s="82">
        <f t="shared" ref="CW105" si="1348">CW103*CW104</f>
        <v>0</v>
      </c>
      <c r="CX105" s="82">
        <f t="shared" ref="CX105" si="1349">CX103*CX104</f>
        <v>0</v>
      </c>
      <c r="CY105" s="82">
        <f t="shared" ref="CY105" si="1350">CY103*CY104</f>
        <v>0</v>
      </c>
      <c r="CZ105" s="82">
        <f t="shared" ref="CZ105" si="1351">CZ103*CZ104</f>
        <v>0</v>
      </c>
      <c r="DA105" s="82">
        <f t="shared" ref="DA105" si="1352">DA103*DA104</f>
        <v>0</v>
      </c>
      <c r="DB105" s="82">
        <f t="shared" ref="DB105" si="1353">DB103*DB104</f>
        <v>0</v>
      </c>
      <c r="DC105" s="82">
        <f t="shared" ref="DC105" si="1354">DC103*DC104</f>
        <v>0</v>
      </c>
      <c r="DD105" s="82">
        <f t="shared" ref="DD105" si="1355">DD103*DD104</f>
        <v>0</v>
      </c>
      <c r="DE105" s="82">
        <f t="shared" ref="DE105" si="1356">DE103*DE104</f>
        <v>0</v>
      </c>
      <c r="DF105" s="82">
        <f t="shared" ref="DF105" si="1357">DF103*DF104</f>
        <v>0</v>
      </c>
      <c r="DG105" s="82">
        <f t="shared" ref="DG105" si="1358">DG103*DG104</f>
        <v>0</v>
      </c>
      <c r="DH105" s="82">
        <f t="shared" ref="DH105" si="1359">DH103*DH104</f>
        <v>0</v>
      </c>
      <c r="DI105" s="82">
        <f t="shared" ref="DI105" si="1360">DI103*DI104</f>
        <v>0</v>
      </c>
      <c r="DJ105" s="82">
        <f t="shared" ref="DJ105" si="1361">DJ103*DJ104</f>
        <v>0</v>
      </c>
      <c r="DK105" s="82">
        <f t="shared" ref="DK105" si="1362">DK103*DK104</f>
        <v>0</v>
      </c>
      <c r="DL105" s="82">
        <f t="shared" ref="DL105" si="1363">DL103*DL104</f>
        <v>0</v>
      </c>
      <c r="DM105" s="82">
        <f t="shared" ref="DM105" si="1364">DM103*DM104</f>
        <v>0</v>
      </c>
      <c r="DN105" s="82">
        <f t="shared" ref="DN105" si="1365">DN103*DN104</f>
        <v>0</v>
      </c>
      <c r="DO105" s="82">
        <f t="shared" ref="DO105" si="1366">DO103*DO104</f>
        <v>0</v>
      </c>
      <c r="DP105" s="82">
        <f t="shared" ref="DP105" si="1367">DP103*DP104</f>
        <v>0</v>
      </c>
      <c r="DQ105" s="82">
        <f t="shared" ref="DQ105" si="1368">DQ103*DQ104</f>
        <v>0</v>
      </c>
      <c r="DR105" s="82">
        <f t="shared" ref="DR105" si="1369">DR103*DR104</f>
        <v>0</v>
      </c>
      <c r="DS105" s="82">
        <f t="shared" ref="DS105" si="1370">DS103*DS104</f>
        <v>0</v>
      </c>
      <c r="DT105" s="82">
        <f t="shared" ref="DT105" si="1371">DT103*DT104</f>
        <v>0</v>
      </c>
      <c r="DU105" s="82">
        <f t="shared" ref="DU105" si="1372">DU103*DU104</f>
        <v>0</v>
      </c>
      <c r="DV105" s="82">
        <f t="shared" ref="DV105" si="1373">DV103*DV104</f>
        <v>0</v>
      </c>
      <c r="DW105" s="82">
        <f t="shared" ref="DW105" si="1374">DW103*DW104</f>
        <v>0</v>
      </c>
      <c r="DX105" s="82">
        <f t="shared" ref="DX105" si="1375">DX103*DX104</f>
        <v>0</v>
      </c>
      <c r="DY105" s="82">
        <f t="shared" ref="DY105" si="1376">DY103*DY104</f>
        <v>0</v>
      </c>
      <c r="DZ105" s="82">
        <f t="shared" ref="DZ105" si="1377">DZ103*DZ104</f>
        <v>0</v>
      </c>
      <c r="EA105" s="82">
        <f t="shared" ref="EA105" si="1378">EA103*EA104</f>
        <v>0</v>
      </c>
      <c r="EB105" s="82">
        <f t="shared" ref="EB105" si="1379">EB103*EB104</f>
        <v>0</v>
      </c>
    </row>
    <row r="106" spans="2:133" ht="14" outlineLevel="1" x14ac:dyDescent="0.3">
      <c r="B106" s="73"/>
      <c r="C106" s="27"/>
      <c r="H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row>
    <row r="107" spans="2:133" ht="13" outlineLevel="1" x14ac:dyDescent="0.3">
      <c r="C107" s="340" t="s">
        <v>504</v>
      </c>
      <c r="G107" s="52"/>
      <c r="H107" s="29"/>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row>
    <row r="108" spans="2:133" outlineLevel="1" x14ac:dyDescent="0.25">
      <c r="C108" s="328" t="s">
        <v>592</v>
      </c>
      <c r="G108" s="52" t="s">
        <v>220</v>
      </c>
      <c r="H108" s="46">
        <f t="shared" ref="H108" si="1380">SUM(J108:EB108)</f>
        <v>0</v>
      </c>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row>
    <row r="109" spans="2:133" outlineLevel="1" x14ac:dyDescent="0.25">
      <c r="C109" s="311"/>
      <c r="G109" s="52"/>
      <c r="H109" s="29"/>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row>
    <row r="110" spans="2:133" ht="13" x14ac:dyDescent="0.3">
      <c r="C110" s="348" t="s">
        <v>568</v>
      </c>
      <c r="D110" s="342"/>
      <c r="E110" s="342"/>
      <c r="F110" s="342"/>
      <c r="G110" s="349" t="s">
        <v>220</v>
      </c>
      <c r="H110" s="344">
        <f t="shared" ref="H110" si="1381">SUM(J110:EB110)</f>
        <v>0</v>
      </c>
      <c r="I110" s="342"/>
      <c r="J110" s="345">
        <f t="shared" ref="J110:AO110" si="1382">CHOOSE(Scenario,J93,J105,J108)</f>
        <v>0</v>
      </c>
      <c r="K110" s="346">
        <f t="shared" si="1382"/>
        <v>0</v>
      </c>
      <c r="L110" s="346">
        <f t="shared" si="1382"/>
        <v>0</v>
      </c>
      <c r="M110" s="346">
        <f t="shared" si="1382"/>
        <v>0</v>
      </c>
      <c r="N110" s="346">
        <f t="shared" si="1382"/>
        <v>0</v>
      </c>
      <c r="O110" s="346">
        <f t="shared" si="1382"/>
        <v>0</v>
      </c>
      <c r="P110" s="346">
        <f t="shared" si="1382"/>
        <v>0</v>
      </c>
      <c r="Q110" s="346">
        <f t="shared" si="1382"/>
        <v>0</v>
      </c>
      <c r="R110" s="346">
        <f t="shared" si="1382"/>
        <v>0</v>
      </c>
      <c r="S110" s="346">
        <f t="shared" si="1382"/>
        <v>0</v>
      </c>
      <c r="T110" s="346">
        <f t="shared" si="1382"/>
        <v>0</v>
      </c>
      <c r="U110" s="346">
        <f t="shared" si="1382"/>
        <v>0</v>
      </c>
      <c r="V110" s="346">
        <f t="shared" si="1382"/>
        <v>0</v>
      </c>
      <c r="W110" s="346">
        <f t="shared" si="1382"/>
        <v>0</v>
      </c>
      <c r="X110" s="346">
        <f t="shared" si="1382"/>
        <v>0</v>
      </c>
      <c r="Y110" s="346">
        <f t="shared" si="1382"/>
        <v>0</v>
      </c>
      <c r="Z110" s="346">
        <f t="shared" si="1382"/>
        <v>0</v>
      </c>
      <c r="AA110" s="346">
        <f t="shared" si="1382"/>
        <v>0</v>
      </c>
      <c r="AB110" s="346">
        <f t="shared" si="1382"/>
        <v>0</v>
      </c>
      <c r="AC110" s="346">
        <f t="shared" si="1382"/>
        <v>0</v>
      </c>
      <c r="AD110" s="346">
        <f t="shared" si="1382"/>
        <v>0</v>
      </c>
      <c r="AE110" s="346">
        <f t="shared" si="1382"/>
        <v>0</v>
      </c>
      <c r="AF110" s="346">
        <f t="shared" si="1382"/>
        <v>0</v>
      </c>
      <c r="AG110" s="346">
        <f t="shared" si="1382"/>
        <v>0</v>
      </c>
      <c r="AH110" s="346">
        <f t="shared" si="1382"/>
        <v>0</v>
      </c>
      <c r="AI110" s="346">
        <f t="shared" si="1382"/>
        <v>0</v>
      </c>
      <c r="AJ110" s="346">
        <f t="shared" si="1382"/>
        <v>0</v>
      </c>
      <c r="AK110" s="346">
        <f t="shared" si="1382"/>
        <v>0</v>
      </c>
      <c r="AL110" s="346">
        <f t="shared" si="1382"/>
        <v>0</v>
      </c>
      <c r="AM110" s="346">
        <f t="shared" si="1382"/>
        <v>0</v>
      </c>
      <c r="AN110" s="346">
        <f t="shared" si="1382"/>
        <v>0</v>
      </c>
      <c r="AO110" s="346">
        <f t="shared" si="1382"/>
        <v>0</v>
      </c>
      <c r="AP110" s="346">
        <f t="shared" ref="AP110:BU110" si="1383">CHOOSE(Scenario,AP93,AP105,AP108)</f>
        <v>0</v>
      </c>
      <c r="AQ110" s="346">
        <f t="shared" si="1383"/>
        <v>0</v>
      </c>
      <c r="AR110" s="346">
        <f t="shared" si="1383"/>
        <v>0</v>
      </c>
      <c r="AS110" s="346">
        <f t="shared" si="1383"/>
        <v>0</v>
      </c>
      <c r="AT110" s="346">
        <f t="shared" si="1383"/>
        <v>0</v>
      </c>
      <c r="AU110" s="346">
        <f t="shared" si="1383"/>
        <v>0</v>
      </c>
      <c r="AV110" s="346">
        <f t="shared" si="1383"/>
        <v>0</v>
      </c>
      <c r="AW110" s="346">
        <f t="shared" si="1383"/>
        <v>0</v>
      </c>
      <c r="AX110" s="346">
        <f t="shared" si="1383"/>
        <v>0</v>
      </c>
      <c r="AY110" s="346">
        <f t="shared" si="1383"/>
        <v>0</v>
      </c>
      <c r="AZ110" s="346">
        <f t="shared" si="1383"/>
        <v>0</v>
      </c>
      <c r="BA110" s="346">
        <f t="shared" si="1383"/>
        <v>0</v>
      </c>
      <c r="BB110" s="346">
        <f t="shared" si="1383"/>
        <v>0</v>
      </c>
      <c r="BC110" s="346">
        <f t="shared" si="1383"/>
        <v>0</v>
      </c>
      <c r="BD110" s="346">
        <f t="shared" si="1383"/>
        <v>0</v>
      </c>
      <c r="BE110" s="346">
        <f t="shared" si="1383"/>
        <v>0</v>
      </c>
      <c r="BF110" s="346">
        <f t="shared" si="1383"/>
        <v>0</v>
      </c>
      <c r="BG110" s="346">
        <f t="shared" si="1383"/>
        <v>0</v>
      </c>
      <c r="BH110" s="346">
        <f t="shared" si="1383"/>
        <v>0</v>
      </c>
      <c r="BI110" s="346">
        <f t="shared" si="1383"/>
        <v>0</v>
      </c>
      <c r="BJ110" s="346">
        <f t="shared" si="1383"/>
        <v>0</v>
      </c>
      <c r="BK110" s="346">
        <f t="shared" si="1383"/>
        <v>0</v>
      </c>
      <c r="BL110" s="346">
        <f t="shared" si="1383"/>
        <v>0</v>
      </c>
      <c r="BM110" s="346">
        <f t="shared" si="1383"/>
        <v>0</v>
      </c>
      <c r="BN110" s="346">
        <f t="shared" si="1383"/>
        <v>0</v>
      </c>
      <c r="BO110" s="346">
        <f t="shared" si="1383"/>
        <v>0</v>
      </c>
      <c r="BP110" s="346">
        <f t="shared" si="1383"/>
        <v>0</v>
      </c>
      <c r="BQ110" s="346">
        <f t="shared" si="1383"/>
        <v>0</v>
      </c>
      <c r="BR110" s="346">
        <f t="shared" si="1383"/>
        <v>0</v>
      </c>
      <c r="BS110" s="346">
        <f t="shared" si="1383"/>
        <v>0</v>
      </c>
      <c r="BT110" s="346">
        <f t="shared" si="1383"/>
        <v>0</v>
      </c>
      <c r="BU110" s="346">
        <f t="shared" si="1383"/>
        <v>0</v>
      </c>
      <c r="BV110" s="346">
        <f t="shared" ref="BV110:DA110" si="1384">CHOOSE(Scenario,BV93,BV105,BV108)</f>
        <v>0</v>
      </c>
      <c r="BW110" s="346">
        <f t="shared" si="1384"/>
        <v>0</v>
      </c>
      <c r="BX110" s="346">
        <f t="shared" si="1384"/>
        <v>0</v>
      </c>
      <c r="BY110" s="346">
        <f t="shared" si="1384"/>
        <v>0</v>
      </c>
      <c r="BZ110" s="346">
        <f t="shared" si="1384"/>
        <v>0</v>
      </c>
      <c r="CA110" s="346">
        <f t="shared" si="1384"/>
        <v>0</v>
      </c>
      <c r="CB110" s="346">
        <f t="shared" si="1384"/>
        <v>0</v>
      </c>
      <c r="CC110" s="346">
        <f t="shared" si="1384"/>
        <v>0</v>
      </c>
      <c r="CD110" s="346">
        <f t="shared" si="1384"/>
        <v>0</v>
      </c>
      <c r="CE110" s="346">
        <f t="shared" si="1384"/>
        <v>0</v>
      </c>
      <c r="CF110" s="346">
        <f t="shared" si="1384"/>
        <v>0</v>
      </c>
      <c r="CG110" s="346">
        <f t="shared" si="1384"/>
        <v>0</v>
      </c>
      <c r="CH110" s="346">
        <f t="shared" si="1384"/>
        <v>0</v>
      </c>
      <c r="CI110" s="346">
        <f t="shared" si="1384"/>
        <v>0</v>
      </c>
      <c r="CJ110" s="346">
        <f t="shared" si="1384"/>
        <v>0</v>
      </c>
      <c r="CK110" s="346">
        <f t="shared" si="1384"/>
        <v>0</v>
      </c>
      <c r="CL110" s="346">
        <f t="shared" si="1384"/>
        <v>0</v>
      </c>
      <c r="CM110" s="346">
        <f t="shared" si="1384"/>
        <v>0</v>
      </c>
      <c r="CN110" s="346">
        <f t="shared" si="1384"/>
        <v>0</v>
      </c>
      <c r="CO110" s="346">
        <f t="shared" si="1384"/>
        <v>0</v>
      </c>
      <c r="CP110" s="346">
        <f t="shared" si="1384"/>
        <v>0</v>
      </c>
      <c r="CQ110" s="346">
        <f t="shared" si="1384"/>
        <v>0</v>
      </c>
      <c r="CR110" s="346">
        <f t="shared" si="1384"/>
        <v>0</v>
      </c>
      <c r="CS110" s="346">
        <f t="shared" si="1384"/>
        <v>0</v>
      </c>
      <c r="CT110" s="346">
        <f t="shared" si="1384"/>
        <v>0</v>
      </c>
      <c r="CU110" s="346">
        <f t="shared" si="1384"/>
        <v>0</v>
      </c>
      <c r="CV110" s="346">
        <f t="shared" si="1384"/>
        <v>0</v>
      </c>
      <c r="CW110" s="346">
        <f t="shared" si="1384"/>
        <v>0</v>
      </c>
      <c r="CX110" s="346">
        <f t="shared" si="1384"/>
        <v>0</v>
      </c>
      <c r="CY110" s="346">
        <f t="shared" si="1384"/>
        <v>0</v>
      </c>
      <c r="CZ110" s="346">
        <f t="shared" si="1384"/>
        <v>0</v>
      </c>
      <c r="DA110" s="346">
        <f t="shared" si="1384"/>
        <v>0</v>
      </c>
      <c r="DB110" s="346">
        <f t="shared" ref="DB110:EB110" si="1385">CHOOSE(Scenario,DB93,DB105,DB108)</f>
        <v>0</v>
      </c>
      <c r="DC110" s="346">
        <f t="shared" si="1385"/>
        <v>0</v>
      </c>
      <c r="DD110" s="346">
        <f t="shared" si="1385"/>
        <v>0</v>
      </c>
      <c r="DE110" s="346">
        <f t="shared" si="1385"/>
        <v>0</v>
      </c>
      <c r="DF110" s="346">
        <f t="shared" si="1385"/>
        <v>0</v>
      </c>
      <c r="DG110" s="346">
        <f t="shared" si="1385"/>
        <v>0</v>
      </c>
      <c r="DH110" s="346">
        <f t="shared" si="1385"/>
        <v>0</v>
      </c>
      <c r="DI110" s="346">
        <f t="shared" si="1385"/>
        <v>0</v>
      </c>
      <c r="DJ110" s="346">
        <f t="shared" si="1385"/>
        <v>0</v>
      </c>
      <c r="DK110" s="346">
        <f t="shared" si="1385"/>
        <v>0</v>
      </c>
      <c r="DL110" s="346">
        <f t="shared" si="1385"/>
        <v>0</v>
      </c>
      <c r="DM110" s="346">
        <f t="shared" si="1385"/>
        <v>0</v>
      </c>
      <c r="DN110" s="346">
        <f t="shared" si="1385"/>
        <v>0</v>
      </c>
      <c r="DO110" s="346">
        <f t="shared" si="1385"/>
        <v>0</v>
      </c>
      <c r="DP110" s="346">
        <f t="shared" si="1385"/>
        <v>0</v>
      </c>
      <c r="DQ110" s="346">
        <f t="shared" si="1385"/>
        <v>0</v>
      </c>
      <c r="DR110" s="346">
        <f t="shared" si="1385"/>
        <v>0</v>
      </c>
      <c r="DS110" s="346">
        <f t="shared" si="1385"/>
        <v>0</v>
      </c>
      <c r="DT110" s="346">
        <f t="shared" si="1385"/>
        <v>0</v>
      </c>
      <c r="DU110" s="346">
        <f t="shared" si="1385"/>
        <v>0</v>
      </c>
      <c r="DV110" s="346">
        <f t="shared" si="1385"/>
        <v>0</v>
      </c>
      <c r="DW110" s="346">
        <f t="shared" si="1385"/>
        <v>0</v>
      </c>
      <c r="DX110" s="346">
        <f t="shared" si="1385"/>
        <v>0</v>
      </c>
      <c r="DY110" s="346">
        <f t="shared" si="1385"/>
        <v>0</v>
      </c>
      <c r="DZ110" s="346">
        <f t="shared" si="1385"/>
        <v>0</v>
      </c>
      <c r="EA110" s="346">
        <f t="shared" si="1385"/>
        <v>0</v>
      </c>
      <c r="EB110" s="347">
        <f t="shared" si="1385"/>
        <v>0</v>
      </c>
    </row>
    <row r="111" spans="2:133" ht="14" x14ac:dyDescent="0.3">
      <c r="B111" s="73"/>
      <c r="C111" s="27"/>
      <c r="H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row>
    <row r="112" spans="2:133" ht="13" x14ac:dyDescent="0.3">
      <c r="B112" s="34"/>
      <c r="C112" s="2" t="s">
        <v>515</v>
      </c>
      <c r="D112" s="34"/>
      <c r="E112" s="34"/>
      <c r="F112" s="34"/>
      <c r="G112" s="67"/>
      <c r="H112" s="35"/>
      <c r="I112" s="34"/>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row>
    <row r="113" spans="2:132" ht="13" outlineLevel="1" x14ac:dyDescent="0.3">
      <c r="C113" s="340" t="s">
        <v>503</v>
      </c>
      <c r="G113" s="52"/>
      <c r="H113" s="29"/>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row>
    <row r="114" spans="2:132" outlineLevel="1" x14ac:dyDescent="0.25">
      <c r="C114" s="328" t="s">
        <v>560</v>
      </c>
      <c r="G114" s="52" t="s">
        <v>220</v>
      </c>
      <c r="H114" s="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row>
    <row r="115" spans="2:132" ht="13" outlineLevel="1" x14ac:dyDescent="0.3">
      <c r="C115" s="330"/>
      <c r="G115" s="52"/>
      <c r="H115" s="29"/>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row>
    <row r="116" spans="2:132" ht="13" x14ac:dyDescent="0.3">
      <c r="C116" s="348" t="s">
        <v>569</v>
      </c>
      <c r="D116" s="342"/>
      <c r="E116" s="342"/>
      <c r="F116" s="342"/>
      <c r="G116" s="343" t="s">
        <v>220</v>
      </c>
      <c r="H116" s="344">
        <f t="shared" ref="H116" si="1386">SUM(J116:EB116)</f>
        <v>0</v>
      </c>
      <c r="I116" s="342"/>
      <c r="J116" s="345">
        <f>J114</f>
        <v>0</v>
      </c>
      <c r="K116" s="346">
        <f t="shared" ref="K116:BV116" si="1387">K114</f>
        <v>0</v>
      </c>
      <c r="L116" s="346">
        <f t="shared" si="1387"/>
        <v>0</v>
      </c>
      <c r="M116" s="346">
        <f t="shared" si="1387"/>
        <v>0</v>
      </c>
      <c r="N116" s="346">
        <f t="shared" si="1387"/>
        <v>0</v>
      </c>
      <c r="O116" s="346">
        <f t="shared" si="1387"/>
        <v>0</v>
      </c>
      <c r="P116" s="346">
        <f t="shared" si="1387"/>
        <v>0</v>
      </c>
      <c r="Q116" s="346">
        <f t="shared" si="1387"/>
        <v>0</v>
      </c>
      <c r="R116" s="346">
        <f t="shared" si="1387"/>
        <v>0</v>
      </c>
      <c r="S116" s="346">
        <f t="shared" si="1387"/>
        <v>0</v>
      </c>
      <c r="T116" s="346">
        <f t="shared" si="1387"/>
        <v>0</v>
      </c>
      <c r="U116" s="346">
        <f t="shared" si="1387"/>
        <v>0</v>
      </c>
      <c r="V116" s="346">
        <f t="shared" si="1387"/>
        <v>0</v>
      </c>
      <c r="W116" s="346">
        <f t="shared" si="1387"/>
        <v>0</v>
      </c>
      <c r="X116" s="346">
        <f t="shared" si="1387"/>
        <v>0</v>
      </c>
      <c r="Y116" s="346">
        <f t="shared" si="1387"/>
        <v>0</v>
      </c>
      <c r="Z116" s="346">
        <f t="shared" si="1387"/>
        <v>0</v>
      </c>
      <c r="AA116" s="346">
        <f t="shared" si="1387"/>
        <v>0</v>
      </c>
      <c r="AB116" s="346">
        <f t="shared" si="1387"/>
        <v>0</v>
      </c>
      <c r="AC116" s="346">
        <f t="shared" si="1387"/>
        <v>0</v>
      </c>
      <c r="AD116" s="346">
        <f t="shared" si="1387"/>
        <v>0</v>
      </c>
      <c r="AE116" s="346">
        <f t="shared" si="1387"/>
        <v>0</v>
      </c>
      <c r="AF116" s="346">
        <f t="shared" si="1387"/>
        <v>0</v>
      </c>
      <c r="AG116" s="346">
        <f t="shared" si="1387"/>
        <v>0</v>
      </c>
      <c r="AH116" s="346">
        <f t="shared" si="1387"/>
        <v>0</v>
      </c>
      <c r="AI116" s="346">
        <f t="shared" si="1387"/>
        <v>0</v>
      </c>
      <c r="AJ116" s="346">
        <f t="shared" si="1387"/>
        <v>0</v>
      </c>
      <c r="AK116" s="346">
        <f t="shared" si="1387"/>
        <v>0</v>
      </c>
      <c r="AL116" s="346">
        <f t="shared" si="1387"/>
        <v>0</v>
      </c>
      <c r="AM116" s="346">
        <f t="shared" si="1387"/>
        <v>0</v>
      </c>
      <c r="AN116" s="346">
        <f t="shared" si="1387"/>
        <v>0</v>
      </c>
      <c r="AO116" s="346">
        <f t="shared" si="1387"/>
        <v>0</v>
      </c>
      <c r="AP116" s="346">
        <f t="shared" si="1387"/>
        <v>0</v>
      </c>
      <c r="AQ116" s="346">
        <f t="shared" si="1387"/>
        <v>0</v>
      </c>
      <c r="AR116" s="346">
        <f t="shared" si="1387"/>
        <v>0</v>
      </c>
      <c r="AS116" s="346">
        <f t="shared" si="1387"/>
        <v>0</v>
      </c>
      <c r="AT116" s="346">
        <f t="shared" si="1387"/>
        <v>0</v>
      </c>
      <c r="AU116" s="346">
        <f t="shared" si="1387"/>
        <v>0</v>
      </c>
      <c r="AV116" s="346">
        <f t="shared" si="1387"/>
        <v>0</v>
      </c>
      <c r="AW116" s="346">
        <f t="shared" si="1387"/>
        <v>0</v>
      </c>
      <c r="AX116" s="346">
        <f t="shared" si="1387"/>
        <v>0</v>
      </c>
      <c r="AY116" s="346">
        <f t="shared" si="1387"/>
        <v>0</v>
      </c>
      <c r="AZ116" s="346">
        <f t="shared" si="1387"/>
        <v>0</v>
      </c>
      <c r="BA116" s="346">
        <f t="shared" si="1387"/>
        <v>0</v>
      </c>
      <c r="BB116" s="346">
        <f t="shared" si="1387"/>
        <v>0</v>
      </c>
      <c r="BC116" s="346">
        <f t="shared" si="1387"/>
        <v>0</v>
      </c>
      <c r="BD116" s="346">
        <f t="shared" si="1387"/>
        <v>0</v>
      </c>
      <c r="BE116" s="346">
        <f t="shared" si="1387"/>
        <v>0</v>
      </c>
      <c r="BF116" s="346">
        <f t="shared" si="1387"/>
        <v>0</v>
      </c>
      <c r="BG116" s="346">
        <f t="shared" si="1387"/>
        <v>0</v>
      </c>
      <c r="BH116" s="346">
        <f t="shared" si="1387"/>
        <v>0</v>
      </c>
      <c r="BI116" s="346">
        <f t="shared" si="1387"/>
        <v>0</v>
      </c>
      <c r="BJ116" s="346">
        <f t="shared" si="1387"/>
        <v>0</v>
      </c>
      <c r="BK116" s="346">
        <f t="shared" si="1387"/>
        <v>0</v>
      </c>
      <c r="BL116" s="346">
        <f t="shared" si="1387"/>
        <v>0</v>
      </c>
      <c r="BM116" s="346">
        <f t="shared" si="1387"/>
        <v>0</v>
      </c>
      <c r="BN116" s="346">
        <f t="shared" si="1387"/>
        <v>0</v>
      </c>
      <c r="BO116" s="346">
        <f t="shared" si="1387"/>
        <v>0</v>
      </c>
      <c r="BP116" s="346">
        <f t="shared" si="1387"/>
        <v>0</v>
      </c>
      <c r="BQ116" s="346">
        <f t="shared" si="1387"/>
        <v>0</v>
      </c>
      <c r="BR116" s="346">
        <f t="shared" si="1387"/>
        <v>0</v>
      </c>
      <c r="BS116" s="346">
        <f t="shared" si="1387"/>
        <v>0</v>
      </c>
      <c r="BT116" s="346">
        <f t="shared" si="1387"/>
        <v>0</v>
      </c>
      <c r="BU116" s="346">
        <f t="shared" si="1387"/>
        <v>0</v>
      </c>
      <c r="BV116" s="346">
        <f t="shared" si="1387"/>
        <v>0</v>
      </c>
      <c r="BW116" s="346">
        <f t="shared" ref="BW116:EB116" si="1388">BW114</f>
        <v>0</v>
      </c>
      <c r="BX116" s="346">
        <f t="shared" si="1388"/>
        <v>0</v>
      </c>
      <c r="BY116" s="346">
        <f t="shared" si="1388"/>
        <v>0</v>
      </c>
      <c r="BZ116" s="346">
        <f t="shared" si="1388"/>
        <v>0</v>
      </c>
      <c r="CA116" s="346">
        <f t="shared" si="1388"/>
        <v>0</v>
      </c>
      <c r="CB116" s="346">
        <f t="shared" si="1388"/>
        <v>0</v>
      </c>
      <c r="CC116" s="346">
        <f t="shared" si="1388"/>
        <v>0</v>
      </c>
      <c r="CD116" s="346">
        <f t="shared" si="1388"/>
        <v>0</v>
      </c>
      <c r="CE116" s="346">
        <f t="shared" si="1388"/>
        <v>0</v>
      </c>
      <c r="CF116" s="346">
        <f t="shared" si="1388"/>
        <v>0</v>
      </c>
      <c r="CG116" s="346">
        <f t="shared" si="1388"/>
        <v>0</v>
      </c>
      <c r="CH116" s="346">
        <f t="shared" si="1388"/>
        <v>0</v>
      </c>
      <c r="CI116" s="346">
        <f t="shared" si="1388"/>
        <v>0</v>
      </c>
      <c r="CJ116" s="346">
        <f t="shared" si="1388"/>
        <v>0</v>
      </c>
      <c r="CK116" s="346">
        <f t="shared" si="1388"/>
        <v>0</v>
      </c>
      <c r="CL116" s="346">
        <f t="shared" si="1388"/>
        <v>0</v>
      </c>
      <c r="CM116" s="346">
        <f t="shared" si="1388"/>
        <v>0</v>
      </c>
      <c r="CN116" s="346">
        <f t="shared" si="1388"/>
        <v>0</v>
      </c>
      <c r="CO116" s="346">
        <f t="shared" si="1388"/>
        <v>0</v>
      </c>
      <c r="CP116" s="346">
        <f t="shared" si="1388"/>
        <v>0</v>
      </c>
      <c r="CQ116" s="346">
        <f t="shared" si="1388"/>
        <v>0</v>
      </c>
      <c r="CR116" s="346">
        <f t="shared" si="1388"/>
        <v>0</v>
      </c>
      <c r="CS116" s="346">
        <f t="shared" si="1388"/>
        <v>0</v>
      </c>
      <c r="CT116" s="346">
        <f t="shared" si="1388"/>
        <v>0</v>
      </c>
      <c r="CU116" s="346">
        <f t="shared" si="1388"/>
        <v>0</v>
      </c>
      <c r="CV116" s="346">
        <f t="shared" si="1388"/>
        <v>0</v>
      </c>
      <c r="CW116" s="346">
        <f t="shared" si="1388"/>
        <v>0</v>
      </c>
      <c r="CX116" s="346">
        <f t="shared" si="1388"/>
        <v>0</v>
      </c>
      <c r="CY116" s="346">
        <f t="shared" si="1388"/>
        <v>0</v>
      </c>
      <c r="CZ116" s="346">
        <f t="shared" si="1388"/>
        <v>0</v>
      </c>
      <c r="DA116" s="346">
        <f t="shared" si="1388"/>
        <v>0</v>
      </c>
      <c r="DB116" s="346">
        <f t="shared" si="1388"/>
        <v>0</v>
      </c>
      <c r="DC116" s="346">
        <f t="shared" si="1388"/>
        <v>0</v>
      </c>
      <c r="DD116" s="346">
        <f t="shared" si="1388"/>
        <v>0</v>
      </c>
      <c r="DE116" s="346">
        <f t="shared" si="1388"/>
        <v>0</v>
      </c>
      <c r="DF116" s="346">
        <f t="shared" si="1388"/>
        <v>0</v>
      </c>
      <c r="DG116" s="346">
        <f t="shared" si="1388"/>
        <v>0</v>
      </c>
      <c r="DH116" s="346">
        <f t="shared" si="1388"/>
        <v>0</v>
      </c>
      <c r="DI116" s="346">
        <f t="shared" si="1388"/>
        <v>0</v>
      </c>
      <c r="DJ116" s="346">
        <f t="shared" si="1388"/>
        <v>0</v>
      </c>
      <c r="DK116" s="346">
        <f t="shared" si="1388"/>
        <v>0</v>
      </c>
      <c r="DL116" s="346">
        <f t="shared" si="1388"/>
        <v>0</v>
      </c>
      <c r="DM116" s="346">
        <f t="shared" si="1388"/>
        <v>0</v>
      </c>
      <c r="DN116" s="346">
        <f t="shared" si="1388"/>
        <v>0</v>
      </c>
      <c r="DO116" s="346">
        <f t="shared" si="1388"/>
        <v>0</v>
      </c>
      <c r="DP116" s="346">
        <f t="shared" si="1388"/>
        <v>0</v>
      </c>
      <c r="DQ116" s="346">
        <f t="shared" si="1388"/>
        <v>0</v>
      </c>
      <c r="DR116" s="346">
        <f t="shared" si="1388"/>
        <v>0</v>
      </c>
      <c r="DS116" s="346">
        <f t="shared" si="1388"/>
        <v>0</v>
      </c>
      <c r="DT116" s="346">
        <f t="shared" si="1388"/>
        <v>0</v>
      </c>
      <c r="DU116" s="346">
        <f t="shared" si="1388"/>
        <v>0</v>
      </c>
      <c r="DV116" s="346">
        <f t="shared" si="1388"/>
        <v>0</v>
      </c>
      <c r="DW116" s="346">
        <f t="shared" si="1388"/>
        <v>0</v>
      </c>
      <c r="DX116" s="346">
        <f t="shared" si="1388"/>
        <v>0</v>
      </c>
      <c r="DY116" s="346">
        <f t="shared" si="1388"/>
        <v>0</v>
      </c>
      <c r="DZ116" s="346">
        <f t="shared" si="1388"/>
        <v>0</v>
      </c>
      <c r="EA116" s="346">
        <f t="shared" si="1388"/>
        <v>0</v>
      </c>
      <c r="EB116" s="347">
        <f t="shared" si="1388"/>
        <v>0</v>
      </c>
    </row>
    <row r="117" spans="2:132" ht="14" x14ac:dyDescent="0.3">
      <c r="B117" s="73"/>
      <c r="C117" s="27"/>
      <c r="H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row>
    <row r="118" spans="2:132" ht="13" x14ac:dyDescent="0.3">
      <c r="B118" s="34"/>
      <c r="C118" s="2" t="s">
        <v>522</v>
      </c>
      <c r="D118" s="34"/>
      <c r="E118" s="34"/>
      <c r="F118" s="34"/>
      <c r="G118" s="67"/>
      <c r="H118" s="35"/>
      <c r="I118" s="34"/>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row>
    <row r="119" spans="2:132" ht="13" outlineLevel="1" x14ac:dyDescent="0.3">
      <c r="C119" s="340" t="s">
        <v>500</v>
      </c>
      <c r="G119" s="52"/>
      <c r="H119" s="29"/>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row>
    <row r="120" spans="2:132" outlineLevel="1" x14ac:dyDescent="0.25">
      <c r="C120" s="318" t="s">
        <v>485</v>
      </c>
      <c r="D120" s="125">
        <f>Assumptions!J16</f>
        <v>0.64</v>
      </c>
      <c r="E120" s="79">
        <f>Assumptions!J13</f>
        <v>45658</v>
      </c>
      <c r="G120" s="52" t="s">
        <v>215</v>
      </c>
      <c r="H120" s="50">
        <f t="shared" ref="H120" si="1389">SUM(J120:EB120)</f>
        <v>0.99999999999999989</v>
      </c>
      <c r="J120" s="129"/>
      <c r="K120" s="155">
        <f>ROUND(($D$120/MiY*(SUM($J$120:J120)&lt;=1)+IF(SUM($J$120:J120)+($D$120/MiY)&gt;1,1-(SUM($J$120:J120)+($D$120/MiY)),0)),5)*(K$7&gt;=$E$120)</f>
        <v>0</v>
      </c>
      <c r="L120" s="155">
        <f>ROUND(($D$120/MiY*(SUM($J$120:K120)&lt;=1)+IF(SUM($J$120:K120)+($D$120/MiY)&gt;1,1-(SUM($J$120:K120)+($D$120/MiY)),0)),5)*(L$7&gt;=$E$120)</f>
        <v>0</v>
      </c>
      <c r="M120" s="155">
        <f>ROUND(($D$120/MiY*(SUM($J$120:L120)&lt;=1)+IF(SUM($J$120:L120)+($D$120/MiY)&gt;1,1-(SUM($J$120:L120)+($D$120/MiY)),0)),5)*(M$7&gt;=$E$120)</f>
        <v>0</v>
      </c>
      <c r="N120" s="155">
        <f>ROUND(($D$120/MiY*(SUM($J$120:M120)&lt;=1)+IF(SUM($J$120:M120)+($D$120/MiY)&gt;1,1-(SUM($J$120:M120)+($D$120/MiY)),0)),5)*(N$7&gt;=$E$120)</f>
        <v>0</v>
      </c>
      <c r="O120" s="155">
        <f>ROUND(($D$120/MiY*(SUM($J$120:N120)&lt;=1)+IF(SUM($J$120:N120)+($D$120/MiY)&gt;1,1-(SUM($J$120:N120)+($D$120/MiY)),0)),5)*(O$7&gt;=$E$120)</f>
        <v>0</v>
      </c>
      <c r="P120" s="155">
        <f>ROUND(($D$120/MiY*(SUM($J$120:O120)&lt;=1)+IF(SUM($J$120:O120)+($D$120/MiY)&gt;1,1-(SUM($J$120:O120)+($D$120/MiY)),0)),5)*(P$7&gt;=$E$120)</f>
        <v>0</v>
      </c>
      <c r="Q120" s="155">
        <f>ROUND(($D$120/MiY*(SUM($J$120:P120)&lt;=1)+IF(SUM($J$120:P120)+($D$120/MiY)&gt;1,1-(SUM($J$120:P120)+($D$120/MiY)),0)),5)*(Q$7&gt;=$E$120)</f>
        <v>0</v>
      </c>
      <c r="R120" s="155">
        <f>ROUND(($D$120/MiY*(SUM($J$120:Q120)&lt;=1)+IF(SUM($J$120:Q120)+($D$120/MiY)&gt;1,1-(SUM($J$120:Q120)+($D$120/MiY)),0)),5)*(R$7&gt;=$E$120)</f>
        <v>0</v>
      </c>
      <c r="S120" s="155">
        <f>ROUND(($D$120/MiY*(SUM($J$120:R120)&lt;=1)+IF(SUM($J$120:R120)+($D$120/MiY)&gt;1,1-(SUM($J$120:R120)+($D$120/MiY)),0)),5)*(S$7&gt;=$E$120)</f>
        <v>0</v>
      </c>
      <c r="T120" s="155">
        <f>ROUND(($D$120/MiY*(SUM($J$120:S120)&lt;=1)+IF(SUM($J$120:S120)+($D$120/MiY)&gt;1,1-(SUM($J$120:S120)+($D$120/MiY)),0)),5)*(T$7&gt;=$E$120)</f>
        <v>0</v>
      </c>
      <c r="U120" s="155">
        <f>ROUND(($D$120/MiY*(SUM($J$120:T120)&lt;=1)+IF(SUM($J$120:T120)+($D$120/MiY)&gt;1,1-(SUM($J$120:T120)+($D$120/MiY)),0)),5)*(U$7&gt;=$E$120)</f>
        <v>0</v>
      </c>
      <c r="V120" s="155">
        <f>ROUND(($D$120/MiY*(SUM($J$120:U120)&lt;=1)+IF(SUM($J$120:U120)+($D$120/MiY)&gt;1,1-(SUM($J$120:U120)+($D$120/MiY)),0)),5)*(V$7&gt;=$E$120)</f>
        <v>0</v>
      </c>
      <c r="W120" s="155">
        <f>ROUND(($D$120/MiY*(SUM($J$120:V120)&lt;=1)+IF(SUM($J$120:V120)+($D$120/MiY)&gt;1,1-(SUM($J$120:V120)+($D$120/MiY)),0)),5)*(W$7&gt;=$E$120)</f>
        <v>0</v>
      </c>
      <c r="X120" s="155">
        <f>ROUND(($D$120/MiY*(SUM($J$120:W120)&lt;=1)+IF(SUM($J$120:W120)+($D$120/MiY)&gt;1,1-(SUM($J$120:W120)+($D$120/MiY)),0)),5)*(X$7&gt;=$E$120)</f>
        <v>0</v>
      </c>
      <c r="Y120" s="155">
        <f>ROUND(($D$120/MiY*(SUM($J$120:X120)&lt;=1)+IF(SUM($J$120:X120)+($D$120/MiY)&gt;1,1-(SUM($J$120:X120)+($D$120/MiY)),0)),5)*(Y$7&gt;=$E$120)</f>
        <v>0</v>
      </c>
      <c r="Z120" s="155">
        <f>ROUND(($D$120/MiY*(SUM($J$120:Y120)&lt;=1)+IF(SUM($J$120:Y120)+($D$120/MiY)&gt;1,1-(SUM($J$120:Y120)+($D$120/MiY)),0)),5)*(Z$7&gt;=$E$120)</f>
        <v>0</v>
      </c>
      <c r="AA120" s="155">
        <f>ROUND(($D$120/MiY*(SUM($J$120:Z120)&lt;=1)+IF(SUM($J$120:Z120)+($D$120/MiY)&gt;1,1-(SUM($J$120:Z120)+($D$120/MiY)),0)),5)*(AA$7&gt;=$E$120)</f>
        <v>0</v>
      </c>
      <c r="AB120" s="155">
        <f>ROUND(($D$120/MiY*(SUM($J$120:AA120)&lt;=1)+IF(SUM($J$120:AA120)+($D$120/MiY)&gt;1,1-(SUM($J$120:AA120)+($D$120/MiY)),0)),5)*(AB$7&gt;=$E$120)</f>
        <v>0</v>
      </c>
      <c r="AC120" s="155">
        <f>ROUND(($D$120/MiY*(SUM($J$120:AB120)&lt;=1)+IF(SUM($J$120:AB120)+($D$120/MiY)&gt;1,1-(SUM($J$120:AB120)+($D$120/MiY)),0)),5)*(AC$7&gt;=$E$120)</f>
        <v>0</v>
      </c>
      <c r="AD120" s="155">
        <f>ROUND(($D$120/MiY*(SUM($J$120:AC120)&lt;=1)+IF(SUM($J$120:AC120)+($D$120/MiY)&gt;1,1-(SUM($J$120:AC120)+($D$120/MiY)),0)),5)*(AD$7&gt;=$E$120)</f>
        <v>0</v>
      </c>
      <c r="AE120" s="155">
        <f>ROUND(($D$120/MiY*(SUM($J$120:AD120)&lt;=1)+IF(SUM($J$120:AD120)+($D$120/MiY)&gt;1,1-(SUM($J$120:AD120)+($D$120/MiY)),0)),5)*(AE$7&gt;=$E$120)</f>
        <v>0</v>
      </c>
      <c r="AF120" s="155">
        <f>ROUND(($D$120/MiY*(SUM($J$120:AE120)&lt;=1)+IF(SUM($J$120:AE120)+($D$120/MiY)&gt;1,1-(SUM($J$120:AE120)+($D$120/MiY)),0)),5)*(AF$7&gt;=$E$120)</f>
        <v>0</v>
      </c>
      <c r="AG120" s="155">
        <f>ROUND(($D$120/MiY*(SUM($J$120:AF120)&lt;=1)+IF(SUM($J$120:AF120)+($D$120/MiY)&gt;1,1-(SUM($J$120:AF120)+($D$120/MiY)),0)),5)*(AG$7&gt;=$E$120)</f>
        <v>0</v>
      </c>
      <c r="AH120" s="155">
        <f>ROUND(($D$120/MiY*(SUM($J$120:AG120)&lt;=1)+IF(SUM($J$120:AG120)+($D$120/MiY)&gt;1,1-(SUM($J$120:AG120)+($D$120/MiY)),0)),5)*(AH$7&gt;=$E$120)</f>
        <v>5.3330000000000002E-2</v>
      </c>
      <c r="AI120" s="155">
        <f>ROUND(($D$120/MiY*(SUM($J$120:AH120)&lt;=1)+IF(SUM($J$120:AH120)+($D$120/MiY)&gt;1,1-(SUM($J$120:AH120)+($D$120/MiY)),0)),5)*(AI$7&gt;=$E$120)</f>
        <v>5.3330000000000002E-2</v>
      </c>
      <c r="AJ120" s="155">
        <f>ROUND(($D$120/MiY*(SUM($J$120:AI120)&lt;=1)+IF(SUM($J$120:AI120)+($D$120/MiY)&gt;1,1-(SUM($J$120:AI120)+($D$120/MiY)),0)),5)*(AJ$7&gt;=$E$120)</f>
        <v>5.3330000000000002E-2</v>
      </c>
      <c r="AK120" s="155">
        <f>ROUND(($D$120/MiY*(SUM($J$120:AJ120)&lt;=1)+IF(SUM($J$120:AJ120)+($D$120/MiY)&gt;1,1-(SUM($J$120:AJ120)+($D$120/MiY)),0)),5)*(AK$7&gt;=$E$120)</f>
        <v>5.3330000000000002E-2</v>
      </c>
      <c r="AL120" s="155">
        <f>ROUND(($D$120/MiY*(SUM($J$120:AK120)&lt;=1)+IF(SUM($J$120:AK120)+($D$120/MiY)&gt;1,1-(SUM($J$120:AK120)+($D$120/MiY)),0)),5)*(AL$7&gt;=$E$120)</f>
        <v>5.3330000000000002E-2</v>
      </c>
      <c r="AM120" s="155">
        <f>ROUND(($D$120/MiY*(SUM($J$120:AL120)&lt;=1)+IF(SUM($J$120:AL120)+($D$120/MiY)&gt;1,1-(SUM($J$120:AL120)+($D$120/MiY)),0)),5)*(AM$7&gt;=$E$120)</f>
        <v>5.3330000000000002E-2</v>
      </c>
      <c r="AN120" s="155">
        <f>ROUND(($D$120/MiY*(SUM($J$120:AM120)&lt;=1)+IF(SUM($J$120:AM120)+($D$120/MiY)&gt;1,1-(SUM($J$120:AM120)+($D$120/MiY)),0)),5)*(AN$7&gt;=$E$120)</f>
        <v>5.3330000000000002E-2</v>
      </c>
      <c r="AO120" s="155">
        <f>ROUND(($D$120/MiY*(SUM($J$120:AN120)&lt;=1)+IF(SUM($J$120:AN120)+($D$120/MiY)&gt;1,1-(SUM($J$120:AN120)+($D$120/MiY)),0)),5)*(AO$7&gt;=$E$120)</f>
        <v>5.3330000000000002E-2</v>
      </c>
      <c r="AP120" s="155">
        <f>ROUND(($D$120/MiY*(SUM($J$120:AO120)&lt;=1)+IF(SUM($J$120:AO120)+($D$120/MiY)&gt;1,1-(SUM($J$120:AO120)+($D$120/MiY)),0)),5)*(AP$7&gt;=$E$120)</f>
        <v>5.3330000000000002E-2</v>
      </c>
      <c r="AQ120" s="155">
        <f>ROUND(($D$120/MiY*(SUM($J$120:AP120)&lt;=1)+IF(SUM($J$120:AP120)+($D$120/MiY)&gt;1,1-(SUM($J$120:AP120)+($D$120/MiY)),0)),5)*(AQ$7&gt;=$E$120)</f>
        <v>5.3330000000000002E-2</v>
      </c>
      <c r="AR120" s="155">
        <f>ROUND(($D$120/MiY*(SUM($J$120:AQ120)&lt;=1)+IF(SUM($J$120:AQ120)+($D$120/MiY)&gt;1,1-(SUM($J$120:AQ120)+($D$120/MiY)),0)),5)*(AR$7&gt;=$E$120)</f>
        <v>5.3330000000000002E-2</v>
      </c>
      <c r="AS120" s="155">
        <f>ROUND(($D$120/MiY*(SUM($J$120:AR120)&lt;=1)+IF(SUM($J$120:AR120)+($D$120/MiY)&gt;1,1-(SUM($J$120:AR120)+($D$120/MiY)),0)),5)*(AS$7&gt;=$E$120)</f>
        <v>5.3330000000000002E-2</v>
      </c>
      <c r="AT120" s="155">
        <f>ROUND(($D$120/MiY*(SUM($J$120:AS120)&lt;=1)+IF(SUM($J$120:AS120)+($D$120/MiY)&gt;1,1-(SUM($J$120:AS120)+($D$120/MiY)),0)),5)*(AT$7&gt;=$E$120)</f>
        <v>5.3330000000000002E-2</v>
      </c>
      <c r="AU120" s="155">
        <f>ROUND(($D$120/MiY*(SUM($J$120:AT120)&lt;=1)+IF(SUM($J$120:AT120)+($D$120/MiY)&gt;1,1-(SUM($J$120:AT120)+($D$120/MiY)),0)),5)*(AU$7&gt;=$E$120)</f>
        <v>5.3330000000000002E-2</v>
      </c>
      <c r="AV120" s="155">
        <f>ROUND(($D$120/MiY*(SUM($J$120:AU120)&lt;=1)+IF(SUM($J$120:AU120)+($D$120/MiY)&gt;1,1-(SUM($J$120:AU120)+($D$120/MiY)),0)),5)*(AV$7&gt;=$E$120)</f>
        <v>5.3330000000000002E-2</v>
      </c>
      <c r="AW120" s="155">
        <f>ROUND(($D$120/MiY*(SUM($J$120:AV120)&lt;=1)+IF(SUM($J$120:AV120)+($D$120/MiY)&gt;1,1-(SUM($J$120:AV120)+($D$120/MiY)),0)),5)*(AW$7&gt;=$E$120)</f>
        <v>5.3330000000000002E-2</v>
      </c>
      <c r="AX120" s="155">
        <f>ROUND(($D$120/MiY*(SUM($J$120:AW120)&lt;=1)+IF(SUM($J$120:AW120)+($D$120/MiY)&gt;1,1-(SUM($J$120:AW120)+($D$120/MiY)),0)),5)*(AX$7&gt;=$E$120)</f>
        <v>5.3330000000000002E-2</v>
      </c>
      <c r="AY120" s="155">
        <f>ROUND(($D$120/MiY*(SUM($J$120:AX120)&lt;=1)+IF(SUM($J$120:AX120)+($D$120/MiY)&gt;1,1-(SUM($J$120:AX120)+($D$120/MiY)),0)),5)*(AY$7&gt;=$E$120)</f>
        <v>5.3330000000000002E-2</v>
      </c>
      <c r="AZ120" s="155">
        <f>ROUND(($D$120/MiY*(SUM($J$120:AY120)&lt;=1)+IF(SUM($J$120:AY120)+($D$120/MiY)&gt;1,1-(SUM($J$120:AY120)+($D$120/MiY)),0)),5)*(AZ$7&gt;=$E$120)</f>
        <v>4.0059999999999998E-2</v>
      </c>
      <c r="BA120" s="155">
        <f>ROUND(($D$120/MiY*(SUM($J$120:AZ120)&lt;=1)+IF(SUM($J$120:AZ120)+($D$120/MiY)&gt;1,1-(SUM($J$120:AZ120)+($D$120/MiY)),0)),5)*(BA$7&gt;=$E$120)</f>
        <v>0</v>
      </c>
      <c r="BB120" s="155">
        <f>ROUND(($D$120/MiY*(SUM($J$120:BA120)&lt;=1)+IF(SUM($J$120:BA120)+($D$120/MiY)&gt;1,1-(SUM($J$120:BA120)+($D$120/MiY)),0)),5)*(BB$7&gt;=$E$120)</f>
        <v>0</v>
      </c>
      <c r="BC120" s="155">
        <f>ROUND(($D$120/MiY*(SUM($J$120:BB120)&lt;=1)+IF(SUM($J$120:BB120)+($D$120/MiY)&gt;1,1-(SUM($J$120:BB120)+($D$120/MiY)),0)),5)*(BC$7&gt;=$E$120)</f>
        <v>0</v>
      </c>
      <c r="BD120" s="155">
        <f>ROUND(($D$120/MiY*(SUM($J$120:BC120)&lt;=1)+IF(SUM($J$120:BC120)+($D$120/MiY)&gt;1,1-(SUM($J$120:BC120)+($D$120/MiY)),0)),5)*(BD$7&gt;=$E$120)</f>
        <v>0</v>
      </c>
      <c r="BE120" s="155">
        <f>ROUND(($D$120/MiY*(SUM($J$120:BD120)&lt;=1)+IF(SUM($J$120:BD120)+($D$120/MiY)&gt;1,1-(SUM($J$120:BD120)+($D$120/MiY)),0)),5)*(BE$7&gt;=$E$120)</f>
        <v>0</v>
      </c>
      <c r="BF120" s="155">
        <f>ROUND(($D$120/MiY*(SUM($J$120:BE120)&lt;=1)+IF(SUM($J$120:BE120)+($D$120/MiY)&gt;1,1-(SUM($J$120:BE120)+($D$120/MiY)),0)),5)*(BF$7&gt;=$E$120)</f>
        <v>0</v>
      </c>
      <c r="BG120" s="155">
        <f>ROUND(($D$120/MiY*(SUM($J$120:BF120)&lt;=1)+IF(SUM($J$120:BF120)+($D$120/MiY)&gt;1,1-(SUM($J$120:BF120)+($D$120/MiY)),0)),5)*(BG$7&gt;=$E$120)</f>
        <v>0</v>
      </c>
      <c r="BH120" s="155">
        <f>ROUND(($D$120/MiY*(SUM($J$120:BG120)&lt;=1)+IF(SUM($J$120:BG120)+($D$120/MiY)&gt;1,1-(SUM($J$120:BG120)+($D$120/MiY)),0)),5)*(BH$7&gt;=$E$120)</f>
        <v>0</v>
      </c>
      <c r="BI120" s="155">
        <f>ROUND(($D$120/MiY*(SUM($J$120:BH120)&lt;=1)+IF(SUM($J$120:BH120)+($D$120/MiY)&gt;1,1-(SUM($J$120:BH120)+($D$120/MiY)),0)),5)*(BI$7&gt;=$E$120)</f>
        <v>0</v>
      </c>
      <c r="BJ120" s="155">
        <f>ROUND(($D$120/MiY*(SUM($J$120:BI120)&lt;=1)+IF(SUM($J$120:BI120)+($D$120/MiY)&gt;1,1-(SUM($J$120:BI120)+($D$120/MiY)),0)),5)*(BJ$7&gt;=$E$120)</f>
        <v>0</v>
      </c>
      <c r="BK120" s="155">
        <f>ROUND(($D$120/MiY*(SUM($J$120:BJ120)&lt;=1)+IF(SUM($J$120:BJ120)+($D$120/MiY)&gt;1,1-(SUM($J$120:BJ120)+($D$120/MiY)),0)),5)*(BK$7&gt;=$E$120)</f>
        <v>0</v>
      </c>
      <c r="BL120" s="155">
        <f>ROUND(($D$120/MiY*(SUM($J$120:BK120)&lt;=1)+IF(SUM($J$120:BK120)+($D$120/MiY)&gt;1,1-(SUM($J$120:BK120)+($D$120/MiY)),0)),5)*(BL$7&gt;=$E$120)</f>
        <v>0</v>
      </c>
      <c r="BM120" s="155">
        <f>ROUND(($D$120/MiY*(SUM($J$120:BL120)&lt;=1)+IF(SUM($J$120:BL120)+($D$120/MiY)&gt;1,1-(SUM($J$120:BL120)+($D$120/MiY)),0)),5)*(BM$7&gt;=$E$120)</f>
        <v>0</v>
      </c>
      <c r="BN120" s="155">
        <f>ROUND(($D$120/MiY*(SUM($J$120:BM120)&lt;=1)+IF(SUM($J$120:BM120)+($D$120/MiY)&gt;1,1-(SUM($J$120:BM120)+($D$120/MiY)),0)),5)*(BN$7&gt;=$E$120)</f>
        <v>0</v>
      </c>
      <c r="BO120" s="155">
        <f>ROUND(($D$120/MiY*(SUM($J$120:BN120)&lt;=1)+IF(SUM($J$120:BN120)+($D$120/MiY)&gt;1,1-(SUM($J$120:BN120)+($D$120/MiY)),0)),5)*(BO$7&gt;=$E$120)</f>
        <v>0</v>
      </c>
      <c r="BP120" s="155">
        <f>ROUND(($D$120/MiY*(SUM($J$120:BO120)&lt;=1)+IF(SUM($J$120:BO120)+($D$120/MiY)&gt;1,1-(SUM($J$120:BO120)+($D$120/MiY)),0)),5)*(BP$7&gt;=$E$120)</f>
        <v>0</v>
      </c>
      <c r="BQ120" s="155">
        <f>ROUND(($D$120/MiY*(SUM($J$120:BP120)&lt;=1)+IF(SUM($J$120:BP120)+($D$120/MiY)&gt;1,1-(SUM($J$120:BP120)+($D$120/MiY)),0)),5)*(BQ$7&gt;=$E$120)</f>
        <v>0</v>
      </c>
      <c r="BR120" s="155">
        <f>ROUND(($D$120/MiY*(SUM($J$120:BQ120)&lt;=1)+IF(SUM($J$120:BQ120)+($D$120/MiY)&gt;1,1-(SUM($J$120:BQ120)+($D$120/MiY)),0)),5)*(BR$7&gt;=$E$120)</f>
        <v>0</v>
      </c>
      <c r="BS120" s="155">
        <f>ROUND(($D$120/MiY*(SUM($J$120:BR120)&lt;=1)+IF(SUM($J$120:BR120)+($D$120/MiY)&gt;1,1-(SUM($J$120:BR120)+($D$120/MiY)),0)),5)*(BS$7&gt;=$E$120)</f>
        <v>0</v>
      </c>
      <c r="BT120" s="155">
        <f>ROUND(($D$120/MiY*(SUM($J$120:BS120)&lt;=1)+IF(SUM($J$120:BS120)+($D$120/MiY)&gt;1,1-(SUM($J$120:BS120)+($D$120/MiY)),0)),5)*(BT$7&gt;=$E$120)</f>
        <v>0</v>
      </c>
      <c r="BU120" s="155">
        <f>ROUND(($D$120/MiY*(SUM($J$120:BT120)&lt;=1)+IF(SUM($J$120:BT120)+($D$120/MiY)&gt;1,1-(SUM($J$120:BT120)+($D$120/MiY)),0)),5)*(BU$7&gt;=$E$120)</f>
        <v>0</v>
      </c>
      <c r="BV120" s="155">
        <f>ROUND(($D$120/MiY*(SUM($J$120:BU120)&lt;=1)+IF(SUM($J$120:BU120)+($D$120/MiY)&gt;1,1-(SUM($J$120:BU120)+($D$120/MiY)),0)),5)*(BV$7&gt;=$E$120)</f>
        <v>0</v>
      </c>
      <c r="BW120" s="155">
        <f>ROUND(($D$120/MiY*(SUM($J$120:BV120)&lt;=1)+IF(SUM($J$120:BV120)+($D$120/MiY)&gt;1,1-(SUM($J$120:BV120)+($D$120/MiY)),0)),5)*(BW$7&gt;=$E$120)</f>
        <v>0</v>
      </c>
      <c r="BX120" s="155">
        <f>ROUND(($D$120/MiY*(SUM($J$120:BW120)&lt;=1)+IF(SUM($J$120:BW120)+($D$120/MiY)&gt;1,1-(SUM($J$120:BW120)+($D$120/MiY)),0)),5)*(BX$7&gt;=$E$120)</f>
        <v>0</v>
      </c>
      <c r="BY120" s="155">
        <f>ROUND(($D$120/MiY*(SUM($J$120:BX120)&lt;=1)+IF(SUM($J$120:BX120)+($D$120/MiY)&gt;1,1-(SUM($J$120:BX120)+($D$120/MiY)),0)),5)*(BY$7&gt;=$E$120)</f>
        <v>0</v>
      </c>
      <c r="BZ120" s="155">
        <f>ROUND(($D$120/MiY*(SUM($J$120:BY120)&lt;=1)+IF(SUM($J$120:BY120)+($D$120/MiY)&gt;1,1-(SUM($J$120:BY120)+($D$120/MiY)),0)),5)*(BZ$7&gt;=$E$120)</f>
        <v>0</v>
      </c>
      <c r="CA120" s="155">
        <f>ROUND(($D$120/MiY*(SUM($J$120:BZ120)&lt;=1)+IF(SUM($J$120:BZ120)+($D$120/MiY)&gt;1,1-(SUM($J$120:BZ120)+($D$120/MiY)),0)),5)*(CA$7&gt;=$E$120)</f>
        <v>0</v>
      </c>
      <c r="CB120" s="155">
        <f>ROUND(($D$120/MiY*(SUM($J$120:CA120)&lt;=1)+IF(SUM($J$120:CA120)+($D$120/MiY)&gt;1,1-(SUM($J$120:CA120)+($D$120/MiY)),0)),5)*(CB$7&gt;=$E$120)</f>
        <v>0</v>
      </c>
      <c r="CC120" s="155">
        <f>ROUND(($D$120/MiY*(SUM($J$120:CB120)&lt;=1)+IF(SUM($J$120:CB120)+($D$120/MiY)&gt;1,1-(SUM($J$120:CB120)+($D$120/MiY)),0)),5)*(CC$7&gt;=$E$120)</f>
        <v>0</v>
      </c>
      <c r="CD120" s="155">
        <f>ROUND(($D$120/MiY*(SUM($J$120:CC120)&lt;=1)+IF(SUM($J$120:CC120)+($D$120/MiY)&gt;1,1-(SUM($J$120:CC120)+($D$120/MiY)),0)),5)*(CD$7&gt;=$E$120)</f>
        <v>0</v>
      </c>
      <c r="CE120" s="155">
        <f>ROUND(($D$120/MiY*(SUM($J$120:CD120)&lt;=1)+IF(SUM($J$120:CD120)+($D$120/MiY)&gt;1,1-(SUM($J$120:CD120)+($D$120/MiY)),0)),5)*(CE$7&gt;=$E$120)</f>
        <v>0</v>
      </c>
      <c r="CF120" s="155">
        <f>ROUND(($D$120/MiY*(SUM($J$120:CE120)&lt;=1)+IF(SUM($J$120:CE120)+($D$120/MiY)&gt;1,1-(SUM($J$120:CE120)+($D$120/MiY)),0)),5)*(CF$7&gt;=$E$120)</f>
        <v>0</v>
      </c>
      <c r="CG120" s="155">
        <f>ROUND(($D$120/MiY*(SUM($J$120:CF120)&lt;=1)+IF(SUM($J$120:CF120)+($D$120/MiY)&gt;1,1-(SUM($J$120:CF120)+($D$120/MiY)),0)),5)*(CG$7&gt;=$E$120)</f>
        <v>0</v>
      </c>
      <c r="CH120" s="155">
        <f>ROUND(($D$120/MiY*(SUM($J$120:CG120)&lt;=1)+IF(SUM($J$120:CG120)+($D$120/MiY)&gt;1,1-(SUM($J$120:CG120)+($D$120/MiY)),0)),5)*(CH$7&gt;=$E$120)</f>
        <v>0</v>
      </c>
      <c r="CI120" s="155">
        <f>ROUND(($D$120/MiY*(SUM($J$120:CH120)&lt;=1)+IF(SUM($J$120:CH120)+($D$120/MiY)&gt;1,1-(SUM($J$120:CH120)+($D$120/MiY)),0)),5)*(CI$7&gt;=$E$120)</f>
        <v>0</v>
      </c>
      <c r="CJ120" s="155">
        <f>ROUND(($D$120/MiY*(SUM($J$120:CI120)&lt;=1)+IF(SUM($J$120:CI120)+($D$120/MiY)&gt;1,1-(SUM($J$120:CI120)+($D$120/MiY)),0)),5)*(CJ$7&gt;=$E$120)</f>
        <v>0</v>
      </c>
      <c r="CK120" s="155">
        <f>ROUND(($D$120/MiY*(SUM($J$120:CJ120)&lt;=1)+IF(SUM($J$120:CJ120)+($D$120/MiY)&gt;1,1-(SUM($J$120:CJ120)+($D$120/MiY)),0)),5)*(CK$7&gt;=$E$120)</f>
        <v>0</v>
      </c>
      <c r="CL120" s="155">
        <f>ROUND(($D$120/MiY*(SUM($J$120:CK120)&lt;=1)+IF(SUM($J$120:CK120)+($D$120/MiY)&gt;1,1-(SUM($J$120:CK120)+($D$120/MiY)),0)),5)*(CL$7&gt;=$E$120)</f>
        <v>0</v>
      </c>
      <c r="CM120" s="155">
        <f>ROUND(($D$120/MiY*(SUM($J$120:CL120)&lt;=1)+IF(SUM($J$120:CL120)+($D$120/MiY)&gt;1,1-(SUM($J$120:CL120)+($D$120/MiY)),0)),5)*(CM$7&gt;=$E$120)</f>
        <v>0</v>
      </c>
      <c r="CN120" s="155">
        <f>ROUND(($D$120/MiY*(SUM($J$120:CM120)&lt;=1)+IF(SUM($J$120:CM120)+($D$120/MiY)&gt;1,1-(SUM($J$120:CM120)+($D$120/MiY)),0)),5)*(CN$7&gt;=$E$120)</f>
        <v>0</v>
      </c>
      <c r="CO120" s="155">
        <f>ROUND(($D$120/MiY*(SUM($J$120:CN120)&lt;=1)+IF(SUM($J$120:CN120)+($D$120/MiY)&gt;1,1-(SUM($J$120:CN120)+($D$120/MiY)),0)),5)*(CO$7&gt;=$E$120)</f>
        <v>0</v>
      </c>
      <c r="CP120" s="155">
        <f>ROUND(($D$120/MiY*(SUM($J$120:CO120)&lt;=1)+IF(SUM($J$120:CO120)+($D$120/MiY)&gt;1,1-(SUM($J$120:CO120)+($D$120/MiY)),0)),5)*(CP$7&gt;=$E$120)</f>
        <v>0</v>
      </c>
      <c r="CQ120" s="155">
        <f>ROUND(($D$120/MiY*(SUM($J$120:CP120)&lt;=1)+IF(SUM($J$120:CP120)+($D$120/MiY)&gt;1,1-(SUM($J$120:CP120)+($D$120/MiY)),0)),5)*(CQ$7&gt;=$E$120)</f>
        <v>0</v>
      </c>
      <c r="CR120" s="155">
        <f>ROUND(($D$120/MiY*(SUM($J$120:CQ120)&lt;=1)+IF(SUM($J$120:CQ120)+($D$120/MiY)&gt;1,1-(SUM($J$120:CQ120)+($D$120/MiY)),0)),5)*(CR$7&gt;=$E$120)</f>
        <v>0</v>
      </c>
      <c r="CS120" s="155">
        <f>ROUND(($D$120/MiY*(SUM($J$120:CR120)&lt;=1)+IF(SUM($J$120:CR120)+($D$120/MiY)&gt;1,1-(SUM($J$120:CR120)+($D$120/MiY)),0)),5)*(CS$7&gt;=$E$120)</f>
        <v>0</v>
      </c>
      <c r="CT120" s="155">
        <f>ROUND(($D$120/MiY*(SUM($J$120:CS120)&lt;=1)+IF(SUM($J$120:CS120)+($D$120/MiY)&gt;1,1-(SUM($J$120:CS120)+($D$120/MiY)),0)),5)*(CT$7&gt;=$E$120)</f>
        <v>0</v>
      </c>
      <c r="CU120" s="155">
        <f>ROUND(($D$120/MiY*(SUM($J$120:CT120)&lt;=1)+IF(SUM($J$120:CT120)+($D$120/MiY)&gt;1,1-(SUM($J$120:CT120)+($D$120/MiY)),0)),5)*(CU$7&gt;=$E$120)</f>
        <v>0</v>
      </c>
      <c r="CV120" s="155">
        <f>ROUND(($D$120/MiY*(SUM($J$120:CU120)&lt;=1)+IF(SUM($J$120:CU120)+($D$120/MiY)&gt;1,1-(SUM($J$120:CU120)+($D$120/MiY)),0)),5)*(CV$7&gt;=$E$120)</f>
        <v>0</v>
      </c>
      <c r="CW120" s="155">
        <f>ROUND(($D$120/MiY*(SUM($J$120:CV120)&lt;=1)+IF(SUM($J$120:CV120)+($D$120/MiY)&gt;1,1-(SUM($J$120:CV120)+($D$120/MiY)),0)),5)*(CW$7&gt;=$E$120)</f>
        <v>0</v>
      </c>
      <c r="CX120" s="155">
        <f>ROUND(($D$120/MiY*(SUM($J$120:CW120)&lt;=1)+IF(SUM($J$120:CW120)+($D$120/MiY)&gt;1,1-(SUM($J$120:CW120)+($D$120/MiY)),0)),5)*(CX$7&gt;=$E$120)</f>
        <v>0</v>
      </c>
      <c r="CY120" s="155">
        <f>ROUND(($D$120/MiY*(SUM($J$120:CX120)&lt;=1)+IF(SUM($J$120:CX120)+($D$120/MiY)&gt;1,1-(SUM($J$120:CX120)+($D$120/MiY)),0)),5)*(CY$7&gt;=$E$120)</f>
        <v>0</v>
      </c>
      <c r="CZ120" s="155">
        <f>ROUND(($D$120/MiY*(SUM($J$120:CY120)&lt;=1)+IF(SUM($J$120:CY120)+($D$120/MiY)&gt;1,1-(SUM($J$120:CY120)+($D$120/MiY)),0)),5)*(CZ$7&gt;=$E$120)</f>
        <v>0</v>
      </c>
      <c r="DA120" s="155">
        <f>ROUND(($D$120/MiY*(SUM($J$120:CZ120)&lt;=1)+IF(SUM($J$120:CZ120)+($D$120/MiY)&gt;1,1-(SUM($J$120:CZ120)+($D$120/MiY)),0)),5)*(DA$7&gt;=$E$120)</f>
        <v>0</v>
      </c>
      <c r="DB120" s="155">
        <f>ROUND(($D$120/MiY*(SUM($J$120:DA120)&lt;=1)+IF(SUM($J$120:DA120)+($D$120/MiY)&gt;1,1-(SUM($J$120:DA120)+($D$120/MiY)),0)),5)*(DB$7&gt;=$E$120)</f>
        <v>0</v>
      </c>
      <c r="DC120" s="155">
        <f>ROUND(($D$120/MiY*(SUM($J$120:DB120)&lt;=1)+IF(SUM($J$120:DB120)+($D$120/MiY)&gt;1,1-(SUM($J$120:DB120)+($D$120/MiY)),0)),5)*(DC$7&gt;=$E$120)</f>
        <v>0</v>
      </c>
      <c r="DD120" s="155">
        <f>ROUND(($D$120/MiY*(SUM($J$120:DC120)&lt;=1)+IF(SUM($J$120:DC120)+($D$120/MiY)&gt;1,1-(SUM($J$120:DC120)+($D$120/MiY)),0)),5)*(DD$7&gt;=$E$120)</f>
        <v>0</v>
      </c>
      <c r="DE120" s="155">
        <f>ROUND(($D$120/MiY*(SUM($J$120:DD120)&lt;=1)+IF(SUM($J$120:DD120)+($D$120/MiY)&gt;1,1-(SUM($J$120:DD120)+($D$120/MiY)),0)),5)*(DE$7&gt;=$E$120)</f>
        <v>0</v>
      </c>
      <c r="DF120" s="155">
        <f>ROUND(($D$120/MiY*(SUM($J$120:DE120)&lt;=1)+IF(SUM($J$120:DE120)+($D$120/MiY)&gt;1,1-(SUM($J$120:DE120)+($D$120/MiY)),0)),5)*(DF$7&gt;=$E$120)</f>
        <v>0</v>
      </c>
      <c r="DG120" s="155">
        <f>ROUND(($D$120/MiY*(SUM($J$120:DF120)&lt;=1)+IF(SUM($J$120:DF120)+($D$120/MiY)&gt;1,1-(SUM($J$120:DF120)+($D$120/MiY)),0)),5)*(DG$7&gt;=$E$120)</f>
        <v>0</v>
      </c>
      <c r="DH120" s="155">
        <f>ROUND(($D$120/MiY*(SUM($J$120:DG120)&lt;=1)+IF(SUM($J$120:DG120)+($D$120/MiY)&gt;1,1-(SUM($J$120:DG120)+($D$120/MiY)),0)),5)*(DH$7&gt;=$E$120)</f>
        <v>0</v>
      </c>
      <c r="DI120" s="155">
        <f>ROUND(($D$120/MiY*(SUM($J$120:DH120)&lt;=1)+IF(SUM($J$120:DH120)+($D$120/MiY)&gt;1,1-(SUM($J$120:DH120)+($D$120/MiY)),0)),5)*(DI$7&gt;=$E$120)</f>
        <v>0</v>
      </c>
      <c r="DJ120" s="155">
        <f>ROUND(($D$120/MiY*(SUM($J$120:DI120)&lt;=1)+IF(SUM($J$120:DI120)+($D$120/MiY)&gt;1,1-(SUM($J$120:DI120)+($D$120/MiY)),0)),5)*(DJ$7&gt;=$E$120)</f>
        <v>0</v>
      </c>
      <c r="DK120" s="155">
        <f>ROUND(($D$120/MiY*(SUM($J$120:DJ120)&lt;=1)+IF(SUM($J$120:DJ120)+($D$120/MiY)&gt;1,1-(SUM($J$120:DJ120)+($D$120/MiY)),0)),5)*(DK$7&gt;=$E$120)</f>
        <v>0</v>
      </c>
      <c r="DL120" s="155">
        <f>ROUND(($D$120/MiY*(SUM($J$120:DK120)&lt;=1)+IF(SUM($J$120:DK120)+($D$120/MiY)&gt;1,1-(SUM($J$120:DK120)+($D$120/MiY)),0)),5)*(DL$7&gt;=$E$120)</f>
        <v>0</v>
      </c>
      <c r="DM120" s="155">
        <f>ROUND(($D$120/MiY*(SUM($J$120:DL120)&lt;=1)+IF(SUM($J$120:DL120)+($D$120/MiY)&gt;1,1-(SUM($J$120:DL120)+($D$120/MiY)),0)),5)*(DM$7&gt;=$E$120)</f>
        <v>0</v>
      </c>
      <c r="DN120" s="155">
        <f>ROUND(($D$120/MiY*(SUM($J$120:DM120)&lt;=1)+IF(SUM($J$120:DM120)+($D$120/MiY)&gt;1,1-(SUM($J$120:DM120)+($D$120/MiY)),0)),5)*(DN$7&gt;=$E$120)</f>
        <v>0</v>
      </c>
      <c r="DO120" s="155">
        <f>ROUND(($D$120/MiY*(SUM($J$120:DN120)&lt;=1)+IF(SUM($J$120:DN120)+($D$120/MiY)&gt;1,1-(SUM($J$120:DN120)+($D$120/MiY)),0)),5)*(DO$7&gt;=$E$120)</f>
        <v>0</v>
      </c>
      <c r="DP120" s="155">
        <f>ROUND(($D$120/MiY*(SUM($J$120:DO120)&lt;=1)+IF(SUM($J$120:DO120)+($D$120/MiY)&gt;1,1-(SUM($J$120:DO120)+($D$120/MiY)),0)),5)*(DP$7&gt;=$E$120)</f>
        <v>0</v>
      </c>
      <c r="DQ120" s="155">
        <f>ROUND(($D$120/MiY*(SUM($J$120:DP120)&lt;=1)+IF(SUM($J$120:DP120)+($D$120/MiY)&gt;1,1-(SUM($J$120:DP120)+($D$120/MiY)),0)),5)*(DQ$7&gt;=$E$120)</f>
        <v>0</v>
      </c>
      <c r="DR120" s="155">
        <f>ROUND(($D$120/MiY*(SUM($J$120:DQ120)&lt;=1)+IF(SUM($J$120:DQ120)+($D$120/MiY)&gt;1,1-(SUM($J$120:DQ120)+($D$120/MiY)),0)),5)*(DR$7&gt;=$E$120)</f>
        <v>0</v>
      </c>
      <c r="DS120" s="155">
        <f>ROUND(($D$120/MiY*(SUM($J$120:DR120)&lt;=1)+IF(SUM($J$120:DR120)+($D$120/MiY)&gt;1,1-(SUM($J$120:DR120)+($D$120/MiY)),0)),5)*(DS$7&gt;=$E$120)</f>
        <v>0</v>
      </c>
      <c r="DT120" s="155">
        <f>ROUND(($D$120/MiY*(SUM($J$120:DS120)&lt;=1)+IF(SUM($J$120:DS120)+($D$120/MiY)&gt;1,1-(SUM($J$120:DS120)+($D$120/MiY)),0)),5)*(DT$7&gt;=$E$120)</f>
        <v>0</v>
      </c>
      <c r="DU120" s="155">
        <f>ROUND(($D$120/MiY*(SUM($J$120:DT120)&lt;=1)+IF(SUM($J$120:DT120)+($D$120/MiY)&gt;1,1-(SUM($J$120:DT120)+($D$120/MiY)),0)),5)*(DU$7&gt;=$E$120)</f>
        <v>0</v>
      </c>
      <c r="DV120" s="155">
        <f>ROUND(($D$120/MiY*(SUM($J$120:DU120)&lt;=1)+IF(SUM($J$120:DU120)+($D$120/MiY)&gt;1,1-(SUM($J$120:DU120)+($D$120/MiY)),0)),5)*(DV$7&gt;=$E$120)</f>
        <v>0</v>
      </c>
      <c r="DW120" s="155">
        <f>ROUND(($D$120/MiY*(SUM($J$120:DV120)&lt;=1)+IF(SUM($J$120:DV120)+($D$120/MiY)&gt;1,1-(SUM($J$120:DV120)+($D$120/MiY)),0)),5)*(DW$7&gt;=$E$120)</f>
        <v>0</v>
      </c>
      <c r="DX120" s="155">
        <f>ROUND(($D$120/MiY*(SUM($J$120:DW120)&lt;=1)+IF(SUM($J$120:DW120)+($D$120/MiY)&gt;1,1-(SUM($J$120:DW120)+($D$120/MiY)),0)),5)*(DX$7&gt;=$E$120)</f>
        <v>0</v>
      </c>
      <c r="DY120" s="155">
        <f>ROUND(($D$120/MiY*(SUM($J$120:DX120)&lt;=1)+IF(SUM($J$120:DX120)+($D$120/MiY)&gt;1,1-(SUM($J$120:DX120)+($D$120/MiY)),0)),5)*(DY$7&gt;=$E$120)</f>
        <v>0</v>
      </c>
      <c r="DZ120" s="155">
        <f>ROUND(($D$120/MiY*(SUM($J$120:DY120)&lt;=1)+IF(SUM($J$120:DY120)+($D$120/MiY)&gt;1,1-(SUM($J$120:DY120)+($D$120/MiY)),0)),5)*(DZ$7&gt;=$E$120)</f>
        <v>0</v>
      </c>
      <c r="EA120" s="155">
        <f>ROUND(($D$120/MiY*(SUM($J$120:DZ120)&lt;=1)+IF(SUM($J$120:DZ120)+($D$120/MiY)&gt;1,1-(SUM($J$120:DZ120)+($D$120/MiY)),0)),5)*(EA$7&gt;=$E$120)</f>
        <v>0</v>
      </c>
      <c r="EB120" s="155">
        <f>ROUND(($D$120/MiY*(SUM($J$120:EA120)&lt;=1)+IF(SUM($J$120:EA120)+($D$120/MiY)&gt;1,1-(SUM($J$120:EA120)+($D$120/MiY)),0)),5)*(EB$7&gt;=$E$120)</f>
        <v>0</v>
      </c>
    </row>
    <row r="121" spans="2:132" outlineLevel="1" x14ac:dyDescent="0.25">
      <c r="C121" s="318" t="s">
        <v>593</v>
      </c>
      <c r="D121" s="16">
        <f>Costs!$J$25*Costs!$J$31</f>
        <v>0</v>
      </c>
      <c r="G121" s="52" t="s">
        <v>603</v>
      </c>
      <c r="H121" s="46">
        <f t="shared" ref="H121" si="1390">SUM(J121:EB121)</f>
        <v>0</v>
      </c>
      <c r="J121" s="82">
        <f t="shared" ref="J121:AO121" si="1391">J120*$D121</f>
        <v>0</v>
      </c>
      <c r="K121" s="82">
        <f t="shared" si="1391"/>
        <v>0</v>
      </c>
      <c r="L121" s="82">
        <f t="shared" si="1391"/>
        <v>0</v>
      </c>
      <c r="M121" s="82">
        <f t="shared" si="1391"/>
        <v>0</v>
      </c>
      <c r="N121" s="82">
        <f t="shared" si="1391"/>
        <v>0</v>
      </c>
      <c r="O121" s="82">
        <f t="shared" si="1391"/>
        <v>0</v>
      </c>
      <c r="P121" s="82">
        <f t="shared" si="1391"/>
        <v>0</v>
      </c>
      <c r="Q121" s="82">
        <f t="shared" si="1391"/>
        <v>0</v>
      </c>
      <c r="R121" s="82">
        <f t="shared" si="1391"/>
        <v>0</v>
      </c>
      <c r="S121" s="82">
        <f t="shared" si="1391"/>
        <v>0</v>
      </c>
      <c r="T121" s="82">
        <f t="shared" si="1391"/>
        <v>0</v>
      </c>
      <c r="U121" s="82">
        <f t="shared" si="1391"/>
        <v>0</v>
      </c>
      <c r="V121" s="82">
        <f t="shared" si="1391"/>
        <v>0</v>
      </c>
      <c r="W121" s="82">
        <f t="shared" si="1391"/>
        <v>0</v>
      </c>
      <c r="X121" s="82">
        <f t="shared" si="1391"/>
        <v>0</v>
      </c>
      <c r="Y121" s="82">
        <f t="shared" si="1391"/>
        <v>0</v>
      </c>
      <c r="Z121" s="82">
        <f t="shared" si="1391"/>
        <v>0</v>
      </c>
      <c r="AA121" s="82">
        <f t="shared" si="1391"/>
        <v>0</v>
      </c>
      <c r="AB121" s="82">
        <f t="shared" si="1391"/>
        <v>0</v>
      </c>
      <c r="AC121" s="82">
        <f t="shared" si="1391"/>
        <v>0</v>
      </c>
      <c r="AD121" s="82">
        <f t="shared" si="1391"/>
        <v>0</v>
      </c>
      <c r="AE121" s="82">
        <f t="shared" si="1391"/>
        <v>0</v>
      </c>
      <c r="AF121" s="82">
        <f t="shared" si="1391"/>
        <v>0</v>
      </c>
      <c r="AG121" s="82">
        <f t="shared" si="1391"/>
        <v>0</v>
      </c>
      <c r="AH121" s="82">
        <f t="shared" si="1391"/>
        <v>0</v>
      </c>
      <c r="AI121" s="82">
        <f t="shared" si="1391"/>
        <v>0</v>
      </c>
      <c r="AJ121" s="82">
        <f t="shared" si="1391"/>
        <v>0</v>
      </c>
      <c r="AK121" s="82">
        <f t="shared" si="1391"/>
        <v>0</v>
      </c>
      <c r="AL121" s="82">
        <f t="shared" si="1391"/>
        <v>0</v>
      </c>
      <c r="AM121" s="82">
        <f t="shared" si="1391"/>
        <v>0</v>
      </c>
      <c r="AN121" s="82">
        <f t="shared" si="1391"/>
        <v>0</v>
      </c>
      <c r="AO121" s="82">
        <f t="shared" si="1391"/>
        <v>0</v>
      </c>
      <c r="AP121" s="82">
        <f t="shared" ref="AP121:BU121" si="1392">AP120*$D121</f>
        <v>0</v>
      </c>
      <c r="AQ121" s="82">
        <f t="shared" si="1392"/>
        <v>0</v>
      </c>
      <c r="AR121" s="82">
        <f t="shared" si="1392"/>
        <v>0</v>
      </c>
      <c r="AS121" s="82">
        <f t="shared" si="1392"/>
        <v>0</v>
      </c>
      <c r="AT121" s="82">
        <f t="shared" si="1392"/>
        <v>0</v>
      </c>
      <c r="AU121" s="82">
        <f t="shared" si="1392"/>
        <v>0</v>
      </c>
      <c r="AV121" s="82">
        <f t="shared" si="1392"/>
        <v>0</v>
      </c>
      <c r="AW121" s="82">
        <f t="shared" si="1392"/>
        <v>0</v>
      </c>
      <c r="AX121" s="82">
        <f t="shared" si="1392"/>
        <v>0</v>
      </c>
      <c r="AY121" s="82">
        <f t="shared" si="1392"/>
        <v>0</v>
      </c>
      <c r="AZ121" s="82">
        <f t="shared" si="1392"/>
        <v>0</v>
      </c>
      <c r="BA121" s="82">
        <f t="shared" si="1392"/>
        <v>0</v>
      </c>
      <c r="BB121" s="82">
        <f t="shared" si="1392"/>
        <v>0</v>
      </c>
      <c r="BC121" s="82">
        <f t="shared" si="1392"/>
        <v>0</v>
      </c>
      <c r="BD121" s="82">
        <f t="shared" si="1392"/>
        <v>0</v>
      </c>
      <c r="BE121" s="82">
        <f t="shared" si="1392"/>
        <v>0</v>
      </c>
      <c r="BF121" s="82">
        <f t="shared" si="1392"/>
        <v>0</v>
      </c>
      <c r="BG121" s="82">
        <f t="shared" si="1392"/>
        <v>0</v>
      </c>
      <c r="BH121" s="82">
        <f t="shared" si="1392"/>
        <v>0</v>
      </c>
      <c r="BI121" s="82">
        <f t="shared" si="1392"/>
        <v>0</v>
      </c>
      <c r="BJ121" s="82">
        <f t="shared" si="1392"/>
        <v>0</v>
      </c>
      <c r="BK121" s="82">
        <f t="shared" si="1392"/>
        <v>0</v>
      </c>
      <c r="BL121" s="82">
        <f t="shared" si="1392"/>
        <v>0</v>
      </c>
      <c r="BM121" s="82">
        <f t="shared" si="1392"/>
        <v>0</v>
      </c>
      <c r="BN121" s="82">
        <f t="shared" si="1392"/>
        <v>0</v>
      </c>
      <c r="BO121" s="82">
        <f t="shared" si="1392"/>
        <v>0</v>
      </c>
      <c r="BP121" s="82">
        <f t="shared" si="1392"/>
        <v>0</v>
      </c>
      <c r="BQ121" s="82">
        <f t="shared" si="1392"/>
        <v>0</v>
      </c>
      <c r="BR121" s="82">
        <f t="shared" si="1392"/>
        <v>0</v>
      </c>
      <c r="BS121" s="82">
        <f t="shared" si="1392"/>
        <v>0</v>
      </c>
      <c r="BT121" s="82">
        <f t="shared" si="1392"/>
        <v>0</v>
      </c>
      <c r="BU121" s="82">
        <f t="shared" si="1392"/>
        <v>0</v>
      </c>
      <c r="BV121" s="82">
        <f t="shared" ref="BV121:DA121" si="1393">BV120*$D121</f>
        <v>0</v>
      </c>
      <c r="BW121" s="82">
        <f t="shared" si="1393"/>
        <v>0</v>
      </c>
      <c r="BX121" s="82">
        <f t="shared" si="1393"/>
        <v>0</v>
      </c>
      <c r="BY121" s="82">
        <f t="shared" si="1393"/>
        <v>0</v>
      </c>
      <c r="BZ121" s="82">
        <f t="shared" si="1393"/>
        <v>0</v>
      </c>
      <c r="CA121" s="82">
        <f t="shared" si="1393"/>
        <v>0</v>
      </c>
      <c r="CB121" s="82">
        <f t="shared" si="1393"/>
        <v>0</v>
      </c>
      <c r="CC121" s="82">
        <f t="shared" si="1393"/>
        <v>0</v>
      </c>
      <c r="CD121" s="82">
        <f t="shared" si="1393"/>
        <v>0</v>
      </c>
      <c r="CE121" s="82">
        <f t="shared" si="1393"/>
        <v>0</v>
      </c>
      <c r="CF121" s="82">
        <f t="shared" si="1393"/>
        <v>0</v>
      </c>
      <c r="CG121" s="82">
        <f t="shared" si="1393"/>
        <v>0</v>
      </c>
      <c r="CH121" s="82">
        <f t="shared" si="1393"/>
        <v>0</v>
      </c>
      <c r="CI121" s="82">
        <f t="shared" si="1393"/>
        <v>0</v>
      </c>
      <c r="CJ121" s="82">
        <f t="shared" si="1393"/>
        <v>0</v>
      </c>
      <c r="CK121" s="82">
        <f t="shared" si="1393"/>
        <v>0</v>
      </c>
      <c r="CL121" s="82">
        <f t="shared" si="1393"/>
        <v>0</v>
      </c>
      <c r="CM121" s="82">
        <f t="shared" si="1393"/>
        <v>0</v>
      </c>
      <c r="CN121" s="82">
        <f t="shared" si="1393"/>
        <v>0</v>
      </c>
      <c r="CO121" s="82">
        <f t="shared" si="1393"/>
        <v>0</v>
      </c>
      <c r="CP121" s="82">
        <f t="shared" si="1393"/>
        <v>0</v>
      </c>
      <c r="CQ121" s="82">
        <f t="shared" si="1393"/>
        <v>0</v>
      </c>
      <c r="CR121" s="82">
        <f t="shared" si="1393"/>
        <v>0</v>
      </c>
      <c r="CS121" s="82">
        <f t="shared" si="1393"/>
        <v>0</v>
      </c>
      <c r="CT121" s="82">
        <f t="shared" si="1393"/>
        <v>0</v>
      </c>
      <c r="CU121" s="82">
        <f t="shared" si="1393"/>
        <v>0</v>
      </c>
      <c r="CV121" s="82">
        <f t="shared" si="1393"/>
        <v>0</v>
      </c>
      <c r="CW121" s="82">
        <f t="shared" si="1393"/>
        <v>0</v>
      </c>
      <c r="CX121" s="82">
        <f t="shared" si="1393"/>
        <v>0</v>
      </c>
      <c r="CY121" s="82">
        <f t="shared" si="1393"/>
        <v>0</v>
      </c>
      <c r="CZ121" s="82">
        <f t="shared" si="1393"/>
        <v>0</v>
      </c>
      <c r="DA121" s="82">
        <f t="shared" si="1393"/>
        <v>0</v>
      </c>
      <c r="DB121" s="82">
        <f t="shared" ref="DB121:EB121" si="1394">DB120*$D121</f>
        <v>0</v>
      </c>
      <c r="DC121" s="82">
        <f t="shared" si="1394"/>
        <v>0</v>
      </c>
      <c r="DD121" s="82">
        <f t="shared" si="1394"/>
        <v>0</v>
      </c>
      <c r="DE121" s="82">
        <f t="shared" si="1394"/>
        <v>0</v>
      </c>
      <c r="DF121" s="82">
        <f t="shared" si="1394"/>
        <v>0</v>
      </c>
      <c r="DG121" s="82">
        <f t="shared" si="1394"/>
        <v>0</v>
      </c>
      <c r="DH121" s="82">
        <f t="shared" si="1394"/>
        <v>0</v>
      </c>
      <c r="DI121" s="82">
        <f t="shared" si="1394"/>
        <v>0</v>
      </c>
      <c r="DJ121" s="82">
        <f t="shared" si="1394"/>
        <v>0</v>
      </c>
      <c r="DK121" s="82">
        <f t="shared" si="1394"/>
        <v>0</v>
      </c>
      <c r="DL121" s="82">
        <f t="shared" si="1394"/>
        <v>0</v>
      </c>
      <c r="DM121" s="82">
        <f t="shared" si="1394"/>
        <v>0</v>
      </c>
      <c r="DN121" s="82">
        <f t="shared" si="1394"/>
        <v>0</v>
      </c>
      <c r="DO121" s="82">
        <f t="shared" si="1394"/>
        <v>0</v>
      </c>
      <c r="DP121" s="82">
        <f t="shared" si="1394"/>
        <v>0</v>
      </c>
      <c r="DQ121" s="82">
        <f t="shared" si="1394"/>
        <v>0</v>
      </c>
      <c r="DR121" s="82">
        <f t="shared" si="1394"/>
        <v>0</v>
      </c>
      <c r="DS121" s="82">
        <f t="shared" si="1394"/>
        <v>0</v>
      </c>
      <c r="DT121" s="82">
        <f t="shared" si="1394"/>
        <v>0</v>
      </c>
      <c r="DU121" s="82">
        <f t="shared" si="1394"/>
        <v>0</v>
      </c>
      <c r="DV121" s="82">
        <f t="shared" si="1394"/>
        <v>0</v>
      </c>
      <c r="DW121" s="82">
        <f t="shared" si="1394"/>
        <v>0</v>
      </c>
      <c r="DX121" s="82">
        <f t="shared" si="1394"/>
        <v>0</v>
      </c>
      <c r="DY121" s="82">
        <f t="shared" si="1394"/>
        <v>0</v>
      </c>
      <c r="DZ121" s="82">
        <f t="shared" si="1394"/>
        <v>0</v>
      </c>
      <c r="EA121" s="82">
        <f t="shared" si="1394"/>
        <v>0</v>
      </c>
      <c r="EB121" s="82">
        <f t="shared" si="1394"/>
        <v>0</v>
      </c>
    </row>
    <row r="122" spans="2:132" outlineLevel="1" x14ac:dyDescent="0.25">
      <c r="C122" s="318" t="s">
        <v>594</v>
      </c>
      <c r="D122" s="31">
        <f>Costs!$J$39</f>
        <v>1.9</v>
      </c>
      <c r="G122" s="52" t="s">
        <v>220</v>
      </c>
      <c r="H122" s="29"/>
      <c r="J122" s="312">
        <f>$D122</f>
        <v>1.9</v>
      </c>
      <c r="K122" s="312">
        <f t="shared" ref="K122:BV122" si="1395">$D122</f>
        <v>1.9</v>
      </c>
      <c r="L122" s="312">
        <f t="shared" si="1395"/>
        <v>1.9</v>
      </c>
      <c r="M122" s="312">
        <f t="shared" si="1395"/>
        <v>1.9</v>
      </c>
      <c r="N122" s="312">
        <f t="shared" si="1395"/>
        <v>1.9</v>
      </c>
      <c r="O122" s="312">
        <f t="shared" si="1395"/>
        <v>1.9</v>
      </c>
      <c r="P122" s="312">
        <f t="shared" si="1395"/>
        <v>1.9</v>
      </c>
      <c r="Q122" s="312">
        <f t="shared" si="1395"/>
        <v>1.9</v>
      </c>
      <c r="R122" s="312">
        <f t="shared" si="1395"/>
        <v>1.9</v>
      </c>
      <c r="S122" s="312">
        <f t="shared" si="1395"/>
        <v>1.9</v>
      </c>
      <c r="T122" s="312">
        <f t="shared" si="1395"/>
        <v>1.9</v>
      </c>
      <c r="U122" s="312">
        <f t="shared" si="1395"/>
        <v>1.9</v>
      </c>
      <c r="V122" s="312">
        <f t="shared" si="1395"/>
        <v>1.9</v>
      </c>
      <c r="W122" s="312">
        <f t="shared" si="1395"/>
        <v>1.9</v>
      </c>
      <c r="X122" s="312">
        <f t="shared" si="1395"/>
        <v>1.9</v>
      </c>
      <c r="Y122" s="312">
        <f t="shared" si="1395"/>
        <v>1.9</v>
      </c>
      <c r="Z122" s="312">
        <f t="shared" si="1395"/>
        <v>1.9</v>
      </c>
      <c r="AA122" s="312">
        <f t="shared" si="1395"/>
        <v>1.9</v>
      </c>
      <c r="AB122" s="312">
        <f t="shared" si="1395"/>
        <v>1.9</v>
      </c>
      <c r="AC122" s="312">
        <f t="shared" si="1395"/>
        <v>1.9</v>
      </c>
      <c r="AD122" s="312">
        <f t="shared" si="1395"/>
        <v>1.9</v>
      </c>
      <c r="AE122" s="312">
        <f t="shared" si="1395"/>
        <v>1.9</v>
      </c>
      <c r="AF122" s="312">
        <f t="shared" si="1395"/>
        <v>1.9</v>
      </c>
      <c r="AG122" s="312">
        <f t="shared" si="1395"/>
        <v>1.9</v>
      </c>
      <c r="AH122" s="312">
        <f t="shared" si="1395"/>
        <v>1.9</v>
      </c>
      <c r="AI122" s="312">
        <f t="shared" si="1395"/>
        <v>1.9</v>
      </c>
      <c r="AJ122" s="312">
        <f t="shared" si="1395"/>
        <v>1.9</v>
      </c>
      <c r="AK122" s="312">
        <f t="shared" si="1395"/>
        <v>1.9</v>
      </c>
      <c r="AL122" s="312">
        <f t="shared" si="1395"/>
        <v>1.9</v>
      </c>
      <c r="AM122" s="312">
        <f t="shared" si="1395"/>
        <v>1.9</v>
      </c>
      <c r="AN122" s="312">
        <f t="shared" si="1395"/>
        <v>1.9</v>
      </c>
      <c r="AO122" s="312">
        <f t="shared" si="1395"/>
        <v>1.9</v>
      </c>
      <c r="AP122" s="312">
        <f t="shared" si="1395"/>
        <v>1.9</v>
      </c>
      <c r="AQ122" s="312">
        <f t="shared" si="1395"/>
        <v>1.9</v>
      </c>
      <c r="AR122" s="312">
        <f t="shared" si="1395"/>
        <v>1.9</v>
      </c>
      <c r="AS122" s="312">
        <f t="shared" si="1395"/>
        <v>1.9</v>
      </c>
      <c r="AT122" s="312">
        <f t="shared" si="1395"/>
        <v>1.9</v>
      </c>
      <c r="AU122" s="312">
        <f t="shared" si="1395"/>
        <v>1.9</v>
      </c>
      <c r="AV122" s="312">
        <f t="shared" si="1395"/>
        <v>1.9</v>
      </c>
      <c r="AW122" s="312">
        <f t="shared" si="1395"/>
        <v>1.9</v>
      </c>
      <c r="AX122" s="312">
        <f t="shared" si="1395"/>
        <v>1.9</v>
      </c>
      <c r="AY122" s="312">
        <f t="shared" si="1395"/>
        <v>1.9</v>
      </c>
      <c r="AZ122" s="312">
        <f t="shared" si="1395"/>
        <v>1.9</v>
      </c>
      <c r="BA122" s="312">
        <f t="shared" si="1395"/>
        <v>1.9</v>
      </c>
      <c r="BB122" s="312">
        <f t="shared" si="1395"/>
        <v>1.9</v>
      </c>
      <c r="BC122" s="312">
        <f t="shared" si="1395"/>
        <v>1.9</v>
      </c>
      <c r="BD122" s="312">
        <f t="shared" si="1395"/>
        <v>1.9</v>
      </c>
      <c r="BE122" s="312">
        <f t="shared" si="1395"/>
        <v>1.9</v>
      </c>
      <c r="BF122" s="312">
        <f t="shared" si="1395"/>
        <v>1.9</v>
      </c>
      <c r="BG122" s="312">
        <f t="shared" si="1395"/>
        <v>1.9</v>
      </c>
      <c r="BH122" s="312">
        <f t="shared" si="1395"/>
        <v>1.9</v>
      </c>
      <c r="BI122" s="312">
        <f t="shared" si="1395"/>
        <v>1.9</v>
      </c>
      <c r="BJ122" s="312">
        <f t="shared" si="1395"/>
        <v>1.9</v>
      </c>
      <c r="BK122" s="312">
        <f t="shared" si="1395"/>
        <v>1.9</v>
      </c>
      <c r="BL122" s="312">
        <f t="shared" si="1395"/>
        <v>1.9</v>
      </c>
      <c r="BM122" s="312">
        <f t="shared" si="1395"/>
        <v>1.9</v>
      </c>
      <c r="BN122" s="312">
        <f t="shared" si="1395"/>
        <v>1.9</v>
      </c>
      <c r="BO122" s="312">
        <f t="shared" si="1395"/>
        <v>1.9</v>
      </c>
      <c r="BP122" s="312">
        <f t="shared" si="1395"/>
        <v>1.9</v>
      </c>
      <c r="BQ122" s="312">
        <f t="shared" si="1395"/>
        <v>1.9</v>
      </c>
      <c r="BR122" s="312">
        <f t="shared" si="1395"/>
        <v>1.9</v>
      </c>
      <c r="BS122" s="312">
        <f t="shared" si="1395"/>
        <v>1.9</v>
      </c>
      <c r="BT122" s="312">
        <f t="shared" si="1395"/>
        <v>1.9</v>
      </c>
      <c r="BU122" s="312">
        <f t="shared" si="1395"/>
        <v>1.9</v>
      </c>
      <c r="BV122" s="312">
        <f t="shared" si="1395"/>
        <v>1.9</v>
      </c>
      <c r="BW122" s="312">
        <f t="shared" ref="BW122:EB122" si="1396">$D122</f>
        <v>1.9</v>
      </c>
      <c r="BX122" s="312">
        <f t="shared" si="1396"/>
        <v>1.9</v>
      </c>
      <c r="BY122" s="312">
        <f t="shared" si="1396"/>
        <v>1.9</v>
      </c>
      <c r="BZ122" s="312">
        <f t="shared" si="1396"/>
        <v>1.9</v>
      </c>
      <c r="CA122" s="312">
        <f t="shared" si="1396"/>
        <v>1.9</v>
      </c>
      <c r="CB122" s="312">
        <f t="shared" si="1396"/>
        <v>1.9</v>
      </c>
      <c r="CC122" s="312">
        <f t="shared" si="1396"/>
        <v>1.9</v>
      </c>
      <c r="CD122" s="312">
        <f t="shared" si="1396"/>
        <v>1.9</v>
      </c>
      <c r="CE122" s="312">
        <f t="shared" si="1396"/>
        <v>1.9</v>
      </c>
      <c r="CF122" s="312">
        <f t="shared" si="1396"/>
        <v>1.9</v>
      </c>
      <c r="CG122" s="312">
        <f t="shared" si="1396"/>
        <v>1.9</v>
      </c>
      <c r="CH122" s="312">
        <f t="shared" si="1396"/>
        <v>1.9</v>
      </c>
      <c r="CI122" s="312">
        <f t="shared" si="1396"/>
        <v>1.9</v>
      </c>
      <c r="CJ122" s="312">
        <f t="shared" si="1396"/>
        <v>1.9</v>
      </c>
      <c r="CK122" s="312">
        <f t="shared" si="1396"/>
        <v>1.9</v>
      </c>
      <c r="CL122" s="312">
        <f t="shared" si="1396"/>
        <v>1.9</v>
      </c>
      <c r="CM122" s="312">
        <f t="shared" si="1396"/>
        <v>1.9</v>
      </c>
      <c r="CN122" s="312">
        <f t="shared" si="1396"/>
        <v>1.9</v>
      </c>
      <c r="CO122" s="312">
        <f t="shared" si="1396"/>
        <v>1.9</v>
      </c>
      <c r="CP122" s="312">
        <f t="shared" si="1396"/>
        <v>1.9</v>
      </c>
      <c r="CQ122" s="312">
        <f t="shared" si="1396"/>
        <v>1.9</v>
      </c>
      <c r="CR122" s="312">
        <f t="shared" si="1396"/>
        <v>1.9</v>
      </c>
      <c r="CS122" s="312">
        <f t="shared" si="1396"/>
        <v>1.9</v>
      </c>
      <c r="CT122" s="312">
        <f t="shared" si="1396"/>
        <v>1.9</v>
      </c>
      <c r="CU122" s="312">
        <f t="shared" si="1396"/>
        <v>1.9</v>
      </c>
      <c r="CV122" s="312">
        <f t="shared" si="1396"/>
        <v>1.9</v>
      </c>
      <c r="CW122" s="312">
        <f t="shared" si="1396"/>
        <v>1.9</v>
      </c>
      <c r="CX122" s="312">
        <f t="shared" si="1396"/>
        <v>1.9</v>
      </c>
      <c r="CY122" s="312">
        <f t="shared" si="1396"/>
        <v>1.9</v>
      </c>
      <c r="CZ122" s="312">
        <f t="shared" si="1396"/>
        <v>1.9</v>
      </c>
      <c r="DA122" s="312">
        <f t="shared" si="1396"/>
        <v>1.9</v>
      </c>
      <c r="DB122" s="312">
        <f t="shared" si="1396"/>
        <v>1.9</v>
      </c>
      <c r="DC122" s="312">
        <f t="shared" si="1396"/>
        <v>1.9</v>
      </c>
      <c r="DD122" s="312">
        <f t="shared" si="1396"/>
        <v>1.9</v>
      </c>
      <c r="DE122" s="312">
        <f t="shared" si="1396"/>
        <v>1.9</v>
      </c>
      <c r="DF122" s="312">
        <f t="shared" si="1396"/>
        <v>1.9</v>
      </c>
      <c r="DG122" s="312">
        <f t="shared" si="1396"/>
        <v>1.9</v>
      </c>
      <c r="DH122" s="312">
        <f t="shared" si="1396"/>
        <v>1.9</v>
      </c>
      <c r="DI122" s="312">
        <f t="shared" si="1396"/>
        <v>1.9</v>
      </c>
      <c r="DJ122" s="312">
        <f t="shared" si="1396"/>
        <v>1.9</v>
      </c>
      <c r="DK122" s="312">
        <f t="shared" si="1396"/>
        <v>1.9</v>
      </c>
      <c r="DL122" s="312">
        <f t="shared" si="1396"/>
        <v>1.9</v>
      </c>
      <c r="DM122" s="312">
        <f t="shared" si="1396"/>
        <v>1.9</v>
      </c>
      <c r="DN122" s="312">
        <f t="shared" si="1396"/>
        <v>1.9</v>
      </c>
      <c r="DO122" s="312">
        <f t="shared" si="1396"/>
        <v>1.9</v>
      </c>
      <c r="DP122" s="312">
        <f t="shared" si="1396"/>
        <v>1.9</v>
      </c>
      <c r="DQ122" s="312">
        <f t="shared" si="1396"/>
        <v>1.9</v>
      </c>
      <c r="DR122" s="312">
        <f t="shared" si="1396"/>
        <v>1.9</v>
      </c>
      <c r="DS122" s="312">
        <f t="shared" si="1396"/>
        <v>1.9</v>
      </c>
      <c r="DT122" s="312">
        <f t="shared" si="1396"/>
        <v>1.9</v>
      </c>
      <c r="DU122" s="312">
        <f t="shared" si="1396"/>
        <v>1.9</v>
      </c>
      <c r="DV122" s="312">
        <f t="shared" si="1396"/>
        <v>1.9</v>
      </c>
      <c r="DW122" s="312">
        <f t="shared" si="1396"/>
        <v>1.9</v>
      </c>
      <c r="DX122" s="312">
        <f t="shared" si="1396"/>
        <v>1.9</v>
      </c>
      <c r="DY122" s="312">
        <f t="shared" si="1396"/>
        <v>1.9</v>
      </c>
      <c r="DZ122" s="312">
        <f t="shared" si="1396"/>
        <v>1.9</v>
      </c>
      <c r="EA122" s="312">
        <f t="shared" si="1396"/>
        <v>1.9</v>
      </c>
      <c r="EB122" s="312">
        <f t="shared" si="1396"/>
        <v>1.9</v>
      </c>
    </row>
    <row r="123" spans="2:132" outlineLevel="1" x14ac:dyDescent="0.25">
      <c r="C123" s="327" t="s">
        <v>599</v>
      </c>
      <c r="D123" s="38"/>
      <c r="E123" s="38"/>
      <c r="F123" s="38"/>
      <c r="G123" s="55" t="s">
        <v>220</v>
      </c>
      <c r="H123" s="316">
        <f t="shared" ref="H123" si="1397">SUM(J123:EB123)</f>
        <v>0</v>
      </c>
      <c r="I123" s="38"/>
      <c r="J123" s="314">
        <f>J121*J122</f>
        <v>0</v>
      </c>
      <c r="K123" s="314">
        <f t="shared" ref="K123" si="1398">K121*K122</f>
        <v>0</v>
      </c>
      <c r="L123" s="314">
        <f t="shared" ref="L123" si="1399">L121*L122</f>
        <v>0</v>
      </c>
      <c r="M123" s="314">
        <f t="shared" ref="M123" si="1400">M121*M122</f>
        <v>0</v>
      </c>
      <c r="N123" s="314">
        <f t="shared" ref="N123" si="1401">N121*N122</f>
        <v>0</v>
      </c>
      <c r="O123" s="314">
        <f t="shared" ref="O123" si="1402">O121*O122</f>
        <v>0</v>
      </c>
      <c r="P123" s="314">
        <f t="shared" ref="P123" si="1403">P121*P122</f>
        <v>0</v>
      </c>
      <c r="Q123" s="314">
        <f t="shared" ref="Q123" si="1404">Q121*Q122</f>
        <v>0</v>
      </c>
      <c r="R123" s="314">
        <f t="shared" ref="R123" si="1405">R121*R122</f>
        <v>0</v>
      </c>
      <c r="S123" s="314">
        <f t="shared" ref="S123" si="1406">S121*S122</f>
        <v>0</v>
      </c>
      <c r="T123" s="314">
        <f t="shared" ref="T123" si="1407">T121*T122</f>
        <v>0</v>
      </c>
      <c r="U123" s="314">
        <f t="shared" ref="U123" si="1408">U121*U122</f>
        <v>0</v>
      </c>
      <c r="V123" s="314">
        <f t="shared" ref="V123" si="1409">V121*V122</f>
        <v>0</v>
      </c>
      <c r="W123" s="314">
        <f t="shared" ref="W123" si="1410">W121*W122</f>
        <v>0</v>
      </c>
      <c r="X123" s="314">
        <f t="shared" ref="X123" si="1411">X121*X122</f>
        <v>0</v>
      </c>
      <c r="Y123" s="314">
        <f t="shared" ref="Y123" si="1412">Y121*Y122</f>
        <v>0</v>
      </c>
      <c r="Z123" s="314">
        <f t="shared" ref="Z123" si="1413">Z121*Z122</f>
        <v>0</v>
      </c>
      <c r="AA123" s="314">
        <f t="shared" ref="AA123" si="1414">AA121*AA122</f>
        <v>0</v>
      </c>
      <c r="AB123" s="314">
        <f t="shared" ref="AB123" si="1415">AB121*AB122</f>
        <v>0</v>
      </c>
      <c r="AC123" s="314">
        <f t="shared" ref="AC123" si="1416">AC121*AC122</f>
        <v>0</v>
      </c>
      <c r="AD123" s="314">
        <f t="shared" ref="AD123" si="1417">AD121*AD122</f>
        <v>0</v>
      </c>
      <c r="AE123" s="314">
        <f t="shared" ref="AE123" si="1418">AE121*AE122</f>
        <v>0</v>
      </c>
      <c r="AF123" s="314">
        <f t="shared" ref="AF123" si="1419">AF121*AF122</f>
        <v>0</v>
      </c>
      <c r="AG123" s="314">
        <f t="shared" ref="AG123" si="1420">AG121*AG122</f>
        <v>0</v>
      </c>
      <c r="AH123" s="314">
        <f t="shared" ref="AH123" si="1421">AH121*AH122</f>
        <v>0</v>
      </c>
      <c r="AI123" s="314">
        <f t="shared" ref="AI123" si="1422">AI121*AI122</f>
        <v>0</v>
      </c>
      <c r="AJ123" s="314">
        <f t="shared" ref="AJ123" si="1423">AJ121*AJ122</f>
        <v>0</v>
      </c>
      <c r="AK123" s="314">
        <f t="shared" ref="AK123" si="1424">AK121*AK122</f>
        <v>0</v>
      </c>
      <c r="AL123" s="314">
        <f t="shared" ref="AL123" si="1425">AL121*AL122</f>
        <v>0</v>
      </c>
      <c r="AM123" s="314">
        <f t="shared" ref="AM123" si="1426">AM121*AM122</f>
        <v>0</v>
      </c>
      <c r="AN123" s="314">
        <f t="shared" ref="AN123" si="1427">AN121*AN122</f>
        <v>0</v>
      </c>
      <c r="AO123" s="314">
        <f t="shared" ref="AO123" si="1428">AO121*AO122</f>
        <v>0</v>
      </c>
      <c r="AP123" s="314">
        <f t="shared" ref="AP123" si="1429">AP121*AP122</f>
        <v>0</v>
      </c>
      <c r="AQ123" s="314">
        <f t="shared" ref="AQ123" si="1430">AQ121*AQ122</f>
        <v>0</v>
      </c>
      <c r="AR123" s="314">
        <f t="shared" ref="AR123" si="1431">AR121*AR122</f>
        <v>0</v>
      </c>
      <c r="AS123" s="314">
        <f t="shared" ref="AS123" si="1432">AS121*AS122</f>
        <v>0</v>
      </c>
      <c r="AT123" s="314">
        <f t="shared" ref="AT123" si="1433">AT121*AT122</f>
        <v>0</v>
      </c>
      <c r="AU123" s="314">
        <f t="shared" ref="AU123" si="1434">AU121*AU122</f>
        <v>0</v>
      </c>
      <c r="AV123" s="314">
        <f t="shared" ref="AV123" si="1435">AV121*AV122</f>
        <v>0</v>
      </c>
      <c r="AW123" s="314">
        <f t="shared" ref="AW123" si="1436">AW121*AW122</f>
        <v>0</v>
      </c>
      <c r="AX123" s="314">
        <f t="shared" ref="AX123" si="1437">AX121*AX122</f>
        <v>0</v>
      </c>
      <c r="AY123" s="314">
        <f t="shared" ref="AY123" si="1438">AY121*AY122</f>
        <v>0</v>
      </c>
      <c r="AZ123" s="314">
        <f t="shared" ref="AZ123" si="1439">AZ121*AZ122</f>
        <v>0</v>
      </c>
      <c r="BA123" s="314">
        <f t="shared" ref="BA123" si="1440">BA121*BA122</f>
        <v>0</v>
      </c>
      <c r="BB123" s="314">
        <f t="shared" ref="BB123" si="1441">BB121*BB122</f>
        <v>0</v>
      </c>
      <c r="BC123" s="314">
        <f t="shared" ref="BC123" si="1442">BC121*BC122</f>
        <v>0</v>
      </c>
      <c r="BD123" s="314">
        <f t="shared" ref="BD123" si="1443">BD121*BD122</f>
        <v>0</v>
      </c>
      <c r="BE123" s="314">
        <f t="shared" ref="BE123" si="1444">BE121*BE122</f>
        <v>0</v>
      </c>
      <c r="BF123" s="314">
        <f t="shared" ref="BF123" si="1445">BF121*BF122</f>
        <v>0</v>
      </c>
      <c r="BG123" s="314">
        <f t="shared" ref="BG123" si="1446">BG121*BG122</f>
        <v>0</v>
      </c>
      <c r="BH123" s="314">
        <f t="shared" ref="BH123" si="1447">BH121*BH122</f>
        <v>0</v>
      </c>
      <c r="BI123" s="314">
        <f t="shared" ref="BI123" si="1448">BI121*BI122</f>
        <v>0</v>
      </c>
      <c r="BJ123" s="314">
        <f t="shared" ref="BJ123" si="1449">BJ121*BJ122</f>
        <v>0</v>
      </c>
      <c r="BK123" s="314">
        <f t="shared" ref="BK123" si="1450">BK121*BK122</f>
        <v>0</v>
      </c>
      <c r="BL123" s="314">
        <f t="shared" ref="BL123" si="1451">BL121*BL122</f>
        <v>0</v>
      </c>
      <c r="BM123" s="314">
        <f t="shared" ref="BM123" si="1452">BM121*BM122</f>
        <v>0</v>
      </c>
      <c r="BN123" s="314">
        <f t="shared" ref="BN123" si="1453">BN121*BN122</f>
        <v>0</v>
      </c>
      <c r="BO123" s="314">
        <f t="shared" ref="BO123" si="1454">BO121*BO122</f>
        <v>0</v>
      </c>
      <c r="BP123" s="314">
        <f t="shared" ref="BP123" si="1455">BP121*BP122</f>
        <v>0</v>
      </c>
      <c r="BQ123" s="314">
        <f t="shared" ref="BQ123" si="1456">BQ121*BQ122</f>
        <v>0</v>
      </c>
      <c r="BR123" s="314">
        <f t="shared" ref="BR123" si="1457">BR121*BR122</f>
        <v>0</v>
      </c>
      <c r="BS123" s="314">
        <f t="shared" ref="BS123" si="1458">BS121*BS122</f>
        <v>0</v>
      </c>
      <c r="BT123" s="314">
        <f t="shared" ref="BT123" si="1459">BT121*BT122</f>
        <v>0</v>
      </c>
      <c r="BU123" s="314">
        <f t="shared" ref="BU123" si="1460">BU121*BU122</f>
        <v>0</v>
      </c>
      <c r="BV123" s="314">
        <f t="shared" ref="BV123" si="1461">BV121*BV122</f>
        <v>0</v>
      </c>
      <c r="BW123" s="314">
        <f t="shared" ref="BW123" si="1462">BW121*BW122</f>
        <v>0</v>
      </c>
      <c r="BX123" s="314">
        <f t="shared" ref="BX123" si="1463">BX121*BX122</f>
        <v>0</v>
      </c>
      <c r="BY123" s="314">
        <f t="shared" ref="BY123" si="1464">BY121*BY122</f>
        <v>0</v>
      </c>
      <c r="BZ123" s="314">
        <f t="shared" ref="BZ123" si="1465">BZ121*BZ122</f>
        <v>0</v>
      </c>
      <c r="CA123" s="314">
        <f t="shared" ref="CA123" si="1466">CA121*CA122</f>
        <v>0</v>
      </c>
      <c r="CB123" s="314">
        <f t="shared" ref="CB123" si="1467">CB121*CB122</f>
        <v>0</v>
      </c>
      <c r="CC123" s="314">
        <f t="shared" ref="CC123" si="1468">CC121*CC122</f>
        <v>0</v>
      </c>
      <c r="CD123" s="314">
        <f t="shared" ref="CD123" si="1469">CD121*CD122</f>
        <v>0</v>
      </c>
      <c r="CE123" s="314">
        <f t="shared" ref="CE123" si="1470">CE121*CE122</f>
        <v>0</v>
      </c>
      <c r="CF123" s="314">
        <f t="shared" ref="CF123" si="1471">CF121*CF122</f>
        <v>0</v>
      </c>
      <c r="CG123" s="314">
        <f t="shared" ref="CG123" si="1472">CG121*CG122</f>
        <v>0</v>
      </c>
      <c r="CH123" s="314">
        <f t="shared" ref="CH123" si="1473">CH121*CH122</f>
        <v>0</v>
      </c>
      <c r="CI123" s="314">
        <f t="shared" ref="CI123" si="1474">CI121*CI122</f>
        <v>0</v>
      </c>
      <c r="CJ123" s="314">
        <f t="shared" ref="CJ123" si="1475">CJ121*CJ122</f>
        <v>0</v>
      </c>
      <c r="CK123" s="314">
        <f t="shared" ref="CK123" si="1476">CK121*CK122</f>
        <v>0</v>
      </c>
      <c r="CL123" s="314">
        <f t="shared" ref="CL123" si="1477">CL121*CL122</f>
        <v>0</v>
      </c>
      <c r="CM123" s="314">
        <f t="shared" ref="CM123" si="1478">CM121*CM122</f>
        <v>0</v>
      </c>
      <c r="CN123" s="314">
        <f t="shared" ref="CN123" si="1479">CN121*CN122</f>
        <v>0</v>
      </c>
      <c r="CO123" s="314">
        <f t="shared" ref="CO123" si="1480">CO121*CO122</f>
        <v>0</v>
      </c>
      <c r="CP123" s="314">
        <f t="shared" ref="CP123" si="1481">CP121*CP122</f>
        <v>0</v>
      </c>
      <c r="CQ123" s="314">
        <f t="shared" ref="CQ123" si="1482">CQ121*CQ122</f>
        <v>0</v>
      </c>
      <c r="CR123" s="314">
        <f t="shared" ref="CR123" si="1483">CR121*CR122</f>
        <v>0</v>
      </c>
      <c r="CS123" s="314">
        <f t="shared" ref="CS123" si="1484">CS121*CS122</f>
        <v>0</v>
      </c>
      <c r="CT123" s="314">
        <f t="shared" ref="CT123" si="1485">CT121*CT122</f>
        <v>0</v>
      </c>
      <c r="CU123" s="314">
        <f t="shared" ref="CU123" si="1486">CU121*CU122</f>
        <v>0</v>
      </c>
      <c r="CV123" s="314">
        <f t="shared" ref="CV123" si="1487">CV121*CV122</f>
        <v>0</v>
      </c>
      <c r="CW123" s="314">
        <f t="shared" ref="CW123" si="1488">CW121*CW122</f>
        <v>0</v>
      </c>
      <c r="CX123" s="314">
        <f t="shared" ref="CX123" si="1489">CX121*CX122</f>
        <v>0</v>
      </c>
      <c r="CY123" s="314">
        <f t="shared" ref="CY123" si="1490">CY121*CY122</f>
        <v>0</v>
      </c>
      <c r="CZ123" s="314">
        <f t="shared" ref="CZ123" si="1491">CZ121*CZ122</f>
        <v>0</v>
      </c>
      <c r="DA123" s="314">
        <f t="shared" ref="DA123" si="1492">DA121*DA122</f>
        <v>0</v>
      </c>
      <c r="DB123" s="314">
        <f t="shared" ref="DB123" si="1493">DB121*DB122</f>
        <v>0</v>
      </c>
      <c r="DC123" s="314">
        <f t="shared" ref="DC123" si="1494">DC121*DC122</f>
        <v>0</v>
      </c>
      <c r="DD123" s="314">
        <f t="shared" ref="DD123" si="1495">DD121*DD122</f>
        <v>0</v>
      </c>
      <c r="DE123" s="314">
        <f t="shared" ref="DE123" si="1496">DE121*DE122</f>
        <v>0</v>
      </c>
      <c r="DF123" s="314">
        <f t="shared" ref="DF123" si="1497">DF121*DF122</f>
        <v>0</v>
      </c>
      <c r="DG123" s="314">
        <f t="shared" ref="DG123" si="1498">DG121*DG122</f>
        <v>0</v>
      </c>
      <c r="DH123" s="314">
        <f t="shared" ref="DH123" si="1499">DH121*DH122</f>
        <v>0</v>
      </c>
      <c r="DI123" s="314">
        <f t="shared" ref="DI123" si="1500">DI121*DI122</f>
        <v>0</v>
      </c>
      <c r="DJ123" s="314">
        <f t="shared" ref="DJ123" si="1501">DJ121*DJ122</f>
        <v>0</v>
      </c>
      <c r="DK123" s="314">
        <f t="shared" ref="DK123" si="1502">DK121*DK122</f>
        <v>0</v>
      </c>
      <c r="DL123" s="314">
        <f t="shared" ref="DL123" si="1503">DL121*DL122</f>
        <v>0</v>
      </c>
      <c r="DM123" s="314">
        <f t="shared" ref="DM123" si="1504">DM121*DM122</f>
        <v>0</v>
      </c>
      <c r="DN123" s="314">
        <f t="shared" ref="DN123" si="1505">DN121*DN122</f>
        <v>0</v>
      </c>
      <c r="DO123" s="314">
        <f t="shared" ref="DO123" si="1506">DO121*DO122</f>
        <v>0</v>
      </c>
      <c r="DP123" s="314">
        <f t="shared" ref="DP123" si="1507">DP121*DP122</f>
        <v>0</v>
      </c>
      <c r="DQ123" s="314">
        <f t="shared" ref="DQ123" si="1508">DQ121*DQ122</f>
        <v>0</v>
      </c>
      <c r="DR123" s="314">
        <f t="shared" ref="DR123" si="1509">DR121*DR122</f>
        <v>0</v>
      </c>
      <c r="DS123" s="314">
        <f t="shared" ref="DS123" si="1510">DS121*DS122</f>
        <v>0</v>
      </c>
      <c r="DT123" s="314">
        <f t="shared" ref="DT123" si="1511">DT121*DT122</f>
        <v>0</v>
      </c>
      <c r="DU123" s="314">
        <f t="shared" ref="DU123" si="1512">DU121*DU122</f>
        <v>0</v>
      </c>
      <c r="DV123" s="314">
        <f t="shared" ref="DV123" si="1513">DV121*DV122</f>
        <v>0</v>
      </c>
      <c r="DW123" s="314">
        <f t="shared" ref="DW123" si="1514">DW121*DW122</f>
        <v>0</v>
      </c>
      <c r="DX123" s="314">
        <f t="shared" ref="DX123" si="1515">DX121*DX122</f>
        <v>0</v>
      </c>
      <c r="DY123" s="314">
        <f t="shared" ref="DY123" si="1516">DY121*DY122</f>
        <v>0</v>
      </c>
      <c r="DZ123" s="314">
        <f t="shared" ref="DZ123" si="1517">DZ121*DZ122</f>
        <v>0</v>
      </c>
      <c r="EA123" s="314">
        <f t="shared" ref="EA123" si="1518">EA121*EA122</f>
        <v>0</v>
      </c>
      <c r="EB123" s="314">
        <f t="shared" ref="EB123" si="1519">EB121*EB122</f>
        <v>0</v>
      </c>
    </row>
    <row r="124" spans="2:132" outlineLevel="1" x14ac:dyDescent="0.25">
      <c r="C124" s="324" t="s">
        <v>417</v>
      </c>
      <c r="D124" s="34"/>
      <c r="E124" s="34"/>
      <c r="F124" s="34"/>
      <c r="G124" s="67" t="s">
        <v>215</v>
      </c>
      <c r="H124" s="34"/>
      <c r="I124" s="34"/>
      <c r="J124" s="126">
        <f>J$13</f>
        <v>1</v>
      </c>
      <c r="K124" s="126">
        <f t="shared" ref="K124:BV124" si="1520">K$13</f>
        <v>1.0026792493128671</v>
      </c>
      <c r="L124" s="126">
        <f t="shared" si="1520"/>
        <v>1.0056539350998608</v>
      </c>
      <c r="M124" s="126">
        <f t="shared" si="1520"/>
        <v>1.0085410656939733</v>
      </c>
      <c r="N124" s="126">
        <f t="shared" si="1520"/>
        <v>1.0114364849476103</v>
      </c>
      <c r="O124" s="126">
        <f t="shared" si="1520"/>
        <v>1.0143402166566737</v>
      </c>
      <c r="P124" s="126">
        <f t="shared" si="1520"/>
        <v>1.0172522846853813</v>
      </c>
      <c r="Q124" s="126">
        <f t="shared" si="1520"/>
        <v>1.0201727129664624</v>
      </c>
      <c r="R124" s="126">
        <f t="shared" si="1520"/>
        <v>1.0231015255013547</v>
      </c>
      <c r="S124" s="126">
        <f t="shared" si="1520"/>
        <v>1.0260387463604019</v>
      </c>
      <c r="T124" s="126">
        <f t="shared" si="1520"/>
        <v>1.028984399683051</v>
      </c>
      <c r="U124" s="126">
        <f t="shared" si="1520"/>
        <v>1.0319385096780509</v>
      </c>
      <c r="V124" s="126">
        <f t="shared" si="1520"/>
        <v>1.0349011006236515</v>
      </c>
      <c r="W124" s="126">
        <f t="shared" si="1520"/>
        <v>1.0377730230388176</v>
      </c>
      <c r="X124" s="126">
        <f t="shared" si="1520"/>
        <v>1.0408518228283561</v>
      </c>
      <c r="Y124" s="126">
        <f t="shared" si="1520"/>
        <v>1.0438400029932626</v>
      </c>
      <c r="Z124" s="126">
        <f t="shared" si="1520"/>
        <v>1.046836761920777</v>
      </c>
      <c r="AA124" s="126">
        <f t="shared" si="1520"/>
        <v>1.0498421242396576</v>
      </c>
      <c r="AB124" s="126">
        <f t="shared" si="1520"/>
        <v>1.05285611464937</v>
      </c>
      <c r="AC124" s="126">
        <f t="shared" si="1520"/>
        <v>1.0558787579202888</v>
      </c>
      <c r="AD124" s="126">
        <f t="shared" si="1520"/>
        <v>1.0589100788939025</v>
      </c>
      <c r="AE124" s="126">
        <f t="shared" si="1520"/>
        <v>1.0619501024830165</v>
      </c>
      <c r="AF124" s="126">
        <f t="shared" si="1520"/>
        <v>1.0649988536719583</v>
      </c>
      <c r="AG124" s="126">
        <f t="shared" si="1520"/>
        <v>1.0680563575167832</v>
      </c>
      <c r="AH124" s="126">
        <f t="shared" si="1520"/>
        <v>1.0711226391454798</v>
      </c>
      <c r="AI124" s="126">
        <f t="shared" si="1520"/>
        <v>1.0739924437404067</v>
      </c>
      <c r="AJ124" s="126">
        <f t="shared" si="1520"/>
        <v>1.0771786970311998</v>
      </c>
      <c r="AK124" s="126">
        <f t="shared" si="1520"/>
        <v>1.0802711679727233</v>
      </c>
      <c r="AL124" s="126">
        <f t="shared" si="1520"/>
        <v>1.0833725170851116</v>
      </c>
      <c r="AM124" s="126">
        <f t="shared" si="1520"/>
        <v>1.0864827698566941</v>
      </c>
      <c r="AN124" s="126">
        <f t="shared" si="1520"/>
        <v>1.0896019518489746</v>
      </c>
      <c r="AO124" s="126">
        <f t="shared" si="1520"/>
        <v>1.0927300886968412</v>
      </c>
      <c r="AP124" s="126">
        <f t="shared" si="1520"/>
        <v>1.0958672061087775</v>
      </c>
      <c r="AQ124" s="126">
        <f t="shared" si="1520"/>
        <v>1.0990133298670732</v>
      </c>
      <c r="AR124" s="126">
        <f t="shared" si="1520"/>
        <v>1.1021684858280367</v>
      </c>
      <c r="AS124" s="126">
        <f t="shared" si="1520"/>
        <v>1.1053326999222071</v>
      </c>
      <c r="AT124" s="126">
        <f t="shared" si="1520"/>
        <v>1.1085059981545673</v>
      </c>
      <c r="AU124" s="126">
        <f t="shared" si="1520"/>
        <v>1.111475962088432</v>
      </c>
      <c r="AV124" s="126">
        <f t="shared" si="1520"/>
        <v>1.1147734191259395</v>
      </c>
      <c r="AW124" s="126">
        <f t="shared" si="1520"/>
        <v>1.1179738207069689</v>
      </c>
      <c r="AX124" s="126">
        <f t="shared" si="1520"/>
        <v>1.1211834103167977</v>
      </c>
      <c r="AY124" s="126">
        <f t="shared" si="1520"/>
        <v>1.1244022143333261</v>
      </c>
      <c r="AZ124" s="126">
        <f t="shared" si="1520"/>
        <v>1.1276302592101826</v>
      </c>
      <c r="BA124" s="126">
        <f t="shared" si="1520"/>
        <v>1.1308675714769412</v>
      </c>
      <c r="BB124" s="126">
        <f t="shared" si="1520"/>
        <v>1.1341141777393395</v>
      </c>
      <c r="BC124" s="126">
        <f t="shared" si="1520"/>
        <v>1.1373701046794982</v>
      </c>
      <c r="BD124" s="126">
        <f t="shared" si="1520"/>
        <v>1.1406353790561385</v>
      </c>
      <c r="BE124" s="126">
        <f t="shared" si="1520"/>
        <v>1.1439100277048042</v>
      </c>
      <c r="BF124" s="126">
        <f t="shared" si="1520"/>
        <v>1.1471940775380809</v>
      </c>
      <c r="BG124" s="126">
        <f t="shared" si="1520"/>
        <v>1.15026769648205</v>
      </c>
      <c r="BH124" s="126">
        <f t="shared" si="1520"/>
        <v>1.1536802383994258</v>
      </c>
      <c r="BI124" s="126">
        <f t="shared" si="1520"/>
        <v>1.1569923375180708</v>
      </c>
      <c r="BJ124" s="126">
        <f t="shared" si="1520"/>
        <v>1.1603139453378331</v>
      </c>
      <c r="BK124" s="126">
        <f t="shared" si="1520"/>
        <v>1.1636450891572303</v>
      </c>
      <c r="BL124" s="126">
        <f t="shared" si="1520"/>
        <v>1.1669857963531516</v>
      </c>
      <c r="BM124" s="126">
        <f t="shared" si="1520"/>
        <v>1.1703360943810825</v>
      </c>
      <c r="BN124" s="126">
        <f t="shared" si="1520"/>
        <v>1.1736960107753303</v>
      </c>
      <c r="BO124" s="126">
        <f t="shared" si="1520"/>
        <v>1.1770655731492505</v>
      </c>
      <c r="BP124" s="126">
        <f t="shared" si="1520"/>
        <v>1.180444809195474</v>
      </c>
      <c r="BQ124" s="126">
        <f t="shared" si="1520"/>
        <v>1.1838337466861339</v>
      </c>
      <c r="BR124" s="126">
        <f t="shared" si="1520"/>
        <v>1.1872324134730949</v>
      </c>
      <c r="BS124" s="126">
        <f t="shared" si="1520"/>
        <v>1.1905270658589224</v>
      </c>
      <c r="BT124" s="126">
        <f t="shared" si="1520"/>
        <v>1.1940590467434065</v>
      </c>
      <c r="BU124" s="126">
        <f t="shared" si="1520"/>
        <v>1.1974870693312041</v>
      </c>
      <c r="BV124" s="126">
        <f t="shared" si="1520"/>
        <v>1.2009249334246579</v>
      </c>
      <c r="BW124" s="126">
        <f t="shared" ref="BW124:EB124" si="1521">BW$13</f>
        <v>1.204372667277734</v>
      </c>
      <c r="BX124" s="126">
        <f t="shared" si="1521"/>
        <v>1.2078302992255125</v>
      </c>
      <c r="BY124" s="126">
        <f t="shared" si="1521"/>
        <v>1.2112978576844211</v>
      </c>
      <c r="BZ124" s="126">
        <f t="shared" si="1521"/>
        <v>1.2147753711524676</v>
      </c>
      <c r="CA124" s="126">
        <f t="shared" si="1521"/>
        <v>1.2182628682094752</v>
      </c>
      <c r="CB124" s="126">
        <f t="shared" si="1521"/>
        <v>1.2217603775173165</v>
      </c>
      <c r="CC124" s="126">
        <f t="shared" si="1521"/>
        <v>1.2252679278201495</v>
      </c>
      <c r="CD124" s="126">
        <f t="shared" si="1521"/>
        <v>1.2287855479446541</v>
      </c>
      <c r="CE124" s="126">
        <f t="shared" si="1521"/>
        <v>1.232077770779646</v>
      </c>
      <c r="CF124" s="126">
        <f t="shared" si="1521"/>
        <v>1.23573302168438</v>
      </c>
      <c r="CG124" s="126">
        <f t="shared" si="1521"/>
        <v>1.2392806860334544</v>
      </c>
      <c r="CH124" s="126">
        <f t="shared" si="1521"/>
        <v>1.2428385353675644</v>
      </c>
      <c r="CI124" s="126">
        <f t="shared" si="1521"/>
        <v>1.2464065989267703</v>
      </c>
      <c r="CJ124" s="126">
        <f t="shared" si="1521"/>
        <v>1.2499849060350778</v>
      </c>
      <c r="CK124" s="126">
        <f t="shared" si="1521"/>
        <v>1.2535734861006791</v>
      </c>
      <c r="CL124" s="126">
        <f t="shared" si="1521"/>
        <v>1.257172368616194</v>
      </c>
      <c r="CM124" s="126">
        <f t="shared" si="1521"/>
        <v>1.2607815831589126</v>
      </c>
      <c r="CN124" s="126">
        <f t="shared" si="1521"/>
        <v>1.2644011593910389</v>
      </c>
      <c r="CO124" s="126">
        <f t="shared" si="1521"/>
        <v>1.2680311270599336</v>
      </c>
      <c r="CP124" s="126">
        <f t="shared" si="1521"/>
        <v>1.2716715159983594</v>
      </c>
      <c r="CQ124" s="126">
        <f t="shared" si="1521"/>
        <v>1.2750786410337906</v>
      </c>
      <c r="CR124" s="126">
        <f t="shared" si="1521"/>
        <v>1.2788614642181557</v>
      </c>
      <c r="CS124" s="126">
        <f t="shared" si="1521"/>
        <v>1.2825329459576562</v>
      </c>
      <c r="CT124" s="126">
        <f t="shared" si="1521"/>
        <v>1.2862149681493797</v>
      </c>
      <c r="CU124" s="126">
        <f t="shared" si="1521"/>
        <v>1.289907561053897</v>
      </c>
      <c r="CV124" s="126">
        <f t="shared" si="1521"/>
        <v>1.293610755018654</v>
      </c>
      <c r="CW124" s="126">
        <f t="shared" si="1521"/>
        <v>1.2973245804782207</v>
      </c>
      <c r="CX124" s="126">
        <f t="shared" si="1521"/>
        <v>1.3010490679545423</v>
      </c>
      <c r="CY124" s="126">
        <f t="shared" si="1521"/>
        <v>1.304784248057189</v>
      </c>
      <c r="CZ124" s="126">
        <f t="shared" si="1521"/>
        <v>1.3085301514836076</v>
      </c>
      <c r="DA124" s="126">
        <f t="shared" si="1521"/>
        <v>1.3122868090193751</v>
      </c>
      <c r="DB124" s="126">
        <f t="shared" si="1521"/>
        <v>1.3160542515384499</v>
      </c>
      <c r="DC124" s="126">
        <f t="shared" si="1521"/>
        <v>1.3195802889875801</v>
      </c>
      <c r="DD124" s="126">
        <f t="shared" si="1521"/>
        <v>1.323495136864544</v>
      </c>
      <c r="DE124" s="126">
        <f t="shared" si="1521"/>
        <v>1.3272947573576725</v>
      </c>
      <c r="DF124" s="126">
        <f t="shared" si="1521"/>
        <v>1.3311052861764079</v>
      </c>
      <c r="DG124" s="126">
        <f t="shared" si="1521"/>
        <v>1.3349267546374479</v>
      </c>
      <c r="DH124" s="126">
        <f t="shared" si="1521"/>
        <v>1.3387591941473977</v>
      </c>
      <c r="DI124" s="126">
        <f t="shared" si="1521"/>
        <v>1.3426026362030277</v>
      </c>
      <c r="DJ124" s="126">
        <f t="shared" si="1521"/>
        <v>1.3464571123915319</v>
      </c>
      <c r="DK124" s="126">
        <f t="shared" si="1521"/>
        <v>1.3503226543907885</v>
      </c>
      <c r="DL124" s="126">
        <f t="shared" si="1521"/>
        <v>1.3541992939696192</v>
      </c>
      <c r="DM124" s="126">
        <f t="shared" si="1521"/>
        <v>1.358087062988051</v>
      </c>
      <c r="DN124" s="126">
        <f t="shared" si="1521"/>
        <v>1.361985993397578</v>
      </c>
      <c r="DO124" s="126">
        <f t="shared" si="1521"/>
        <v>1.3657655991021458</v>
      </c>
      <c r="DP124" s="126">
        <f t="shared" si="1521"/>
        <v>1.3698174666548035</v>
      </c>
      <c r="DQ124" s="126">
        <f t="shared" si="1521"/>
        <v>1.3737500738651915</v>
      </c>
      <c r="DR124" s="126">
        <f t="shared" si="1521"/>
        <v>1.3776939711925826</v>
      </c>
      <c r="DS124" s="126">
        <f t="shared" si="1521"/>
        <v>1.381649191049759</v>
      </c>
      <c r="DT124" s="126">
        <f t="shared" si="1521"/>
        <v>1.385615765942557</v>
      </c>
      <c r="DU124" s="126">
        <f t="shared" si="1521"/>
        <v>1.3895937284701338</v>
      </c>
      <c r="DV124" s="126">
        <f t="shared" si="1521"/>
        <v>1.3935831113252357</v>
      </c>
      <c r="DW124" s="126">
        <f t="shared" si="1521"/>
        <v>1.3975839472944662</v>
      </c>
      <c r="DX124" s="126">
        <f t="shared" si="1521"/>
        <v>1.401596269258556</v>
      </c>
      <c r="DY124" s="126">
        <f t="shared" si="1521"/>
        <v>1.4056201101926329</v>
      </c>
      <c r="DZ124" s="126">
        <f t="shared" si="1521"/>
        <v>1.4096555031664932</v>
      </c>
      <c r="EA124" s="126">
        <f t="shared" si="1521"/>
        <v>1.4134323217047313</v>
      </c>
      <c r="EB124" s="126">
        <f t="shared" si="1521"/>
        <v>1.4176256038945581</v>
      </c>
    </row>
    <row r="125" spans="2:132" outlineLevel="1" x14ac:dyDescent="0.25">
      <c r="C125" s="321" t="s">
        <v>564</v>
      </c>
      <c r="D125" s="38"/>
      <c r="E125" s="38"/>
      <c r="F125" s="38"/>
      <c r="G125" s="52" t="s">
        <v>220</v>
      </c>
      <c r="H125" s="46">
        <f t="shared" ref="H125" si="1522">SUM(J125:EB125)</f>
        <v>0</v>
      </c>
      <c r="I125" s="38"/>
      <c r="J125" s="82">
        <f>J123*J124</f>
        <v>0</v>
      </c>
      <c r="K125" s="82">
        <f t="shared" ref="K125" si="1523">K123*K124</f>
        <v>0</v>
      </c>
      <c r="L125" s="82">
        <f t="shared" ref="L125" si="1524">L123*L124</f>
        <v>0</v>
      </c>
      <c r="M125" s="82">
        <f t="shared" ref="M125" si="1525">M123*M124</f>
        <v>0</v>
      </c>
      <c r="N125" s="82">
        <f t="shared" ref="N125" si="1526">N123*N124</f>
        <v>0</v>
      </c>
      <c r="O125" s="82">
        <f t="shared" ref="O125" si="1527">O123*O124</f>
        <v>0</v>
      </c>
      <c r="P125" s="82">
        <f t="shared" ref="P125" si="1528">P123*P124</f>
        <v>0</v>
      </c>
      <c r="Q125" s="82">
        <f t="shared" ref="Q125" si="1529">Q123*Q124</f>
        <v>0</v>
      </c>
      <c r="R125" s="82">
        <f t="shared" ref="R125" si="1530">R123*R124</f>
        <v>0</v>
      </c>
      <c r="S125" s="82">
        <f t="shared" ref="S125" si="1531">S123*S124</f>
        <v>0</v>
      </c>
      <c r="T125" s="82">
        <f t="shared" ref="T125" si="1532">T123*T124</f>
        <v>0</v>
      </c>
      <c r="U125" s="82">
        <f t="shared" ref="U125" si="1533">U123*U124</f>
        <v>0</v>
      </c>
      <c r="V125" s="82">
        <f t="shared" ref="V125" si="1534">V123*V124</f>
        <v>0</v>
      </c>
      <c r="W125" s="82">
        <f t="shared" ref="W125" si="1535">W123*W124</f>
        <v>0</v>
      </c>
      <c r="X125" s="82">
        <f t="shared" ref="X125" si="1536">X123*X124</f>
        <v>0</v>
      </c>
      <c r="Y125" s="82">
        <f t="shared" ref="Y125" si="1537">Y123*Y124</f>
        <v>0</v>
      </c>
      <c r="Z125" s="82">
        <f t="shared" ref="Z125" si="1538">Z123*Z124</f>
        <v>0</v>
      </c>
      <c r="AA125" s="82">
        <f t="shared" ref="AA125" si="1539">AA123*AA124</f>
        <v>0</v>
      </c>
      <c r="AB125" s="82">
        <f t="shared" ref="AB125" si="1540">AB123*AB124</f>
        <v>0</v>
      </c>
      <c r="AC125" s="82">
        <f t="shared" ref="AC125" si="1541">AC123*AC124</f>
        <v>0</v>
      </c>
      <c r="AD125" s="82">
        <f t="shared" ref="AD125" si="1542">AD123*AD124</f>
        <v>0</v>
      </c>
      <c r="AE125" s="82">
        <f t="shared" ref="AE125" si="1543">AE123*AE124</f>
        <v>0</v>
      </c>
      <c r="AF125" s="82">
        <f t="shared" ref="AF125" si="1544">AF123*AF124</f>
        <v>0</v>
      </c>
      <c r="AG125" s="82">
        <f t="shared" ref="AG125" si="1545">AG123*AG124</f>
        <v>0</v>
      </c>
      <c r="AH125" s="82">
        <f t="shared" ref="AH125" si="1546">AH123*AH124</f>
        <v>0</v>
      </c>
      <c r="AI125" s="82">
        <f t="shared" ref="AI125" si="1547">AI123*AI124</f>
        <v>0</v>
      </c>
      <c r="AJ125" s="82">
        <f t="shared" ref="AJ125" si="1548">AJ123*AJ124</f>
        <v>0</v>
      </c>
      <c r="AK125" s="82">
        <f t="shared" ref="AK125" si="1549">AK123*AK124</f>
        <v>0</v>
      </c>
      <c r="AL125" s="82">
        <f t="shared" ref="AL125" si="1550">AL123*AL124</f>
        <v>0</v>
      </c>
      <c r="AM125" s="82">
        <f t="shared" ref="AM125" si="1551">AM123*AM124</f>
        <v>0</v>
      </c>
      <c r="AN125" s="82">
        <f t="shared" ref="AN125" si="1552">AN123*AN124</f>
        <v>0</v>
      </c>
      <c r="AO125" s="82">
        <f t="shared" ref="AO125" si="1553">AO123*AO124</f>
        <v>0</v>
      </c>
      <c r="AP125" s="82">
        <f t="shared" ref="AP125" si="1554">AP123*AP124</f>
        <v>0</v>
      </c>
      <c r="AQ125" s="82">
        <f t="shared" ref="AQ125" si="1555">AQ123*AQ124</f>
        <v>0</v>
      </c>
      <c r="AR125" s="82">
        <f t="shared" ref="AR125" si="1556">AR123*AR124</f>
        <v>0</v>
      </c>
      <c r="AS125" s="82">
        <f t="shared" ref="AS125" si="1557">AS123*AS124</f>
        <v>0</v>
      </c>
      <c r="AT125" s="82">
        <f t="shared" ref="AT125" si="1558">AT123*AT124</f>
        <v>0</v>
      </c>
      <c r="AU125" s="82">
        <f t="shared" ref="AU125" si="1559">AU123*AU124</f>
        <v>0</v>
      </c>
      <c r="AV125" s="82">
        <f t="shared" ref="AV125" si="1560">AV123*AV124</f>
        <v>0</v>
      </c>
      <c r="AW125" s="82">
        <f t="shared" ref="AW125" si="1561">AW123*AW124</f>
        <v>0</v>
      </c>
      <c r="AX125" s="82">
        <f t="shared" ref="AX125" si="1562">AX123*AX124</f>
        <v>0</v>
      </c>
      <c r="AY125" s="82">
        <f t="shared" ref="AY125" si="1563">AY123*AY124</f>
        <v>0</v>
      </c>
      <c r="AZ125" s="82">
        <f t="shared" ref="AZ125" si="1564">AZ123*AZ124</f>
        <v>0</v>
      </c>
      <c r="BA125" s="82">
        <f t="shared" ref="BA125" si="1565">BA123*BA124</f>
        <v>0</v>
      </c>
      <c r="BB125" s="82">
        <f t="shared" ref="BB125" si="1566">BB123*BB124</f>
        <v>0</v>
      </c>
      <c r="BC125" s="82">
        <f t="shared" ref="BC125" si="1567">BC123*BC124</f>
        <v>0</v>
      </c>
      <c r="BD125" s="82">
        <f t="shared" ref="BD125" si="1568">BD123*BD124</f>
        <v>0</v>
      </c>
      <c r="BE125" s="82">
        <f t="shared" ref="BE125" si="1569">BE123*BE124</f>
        <v>0</v>
      </c>
      <c r="BF125" s="82">
        <f t="shared" ref="BF125" si="1570">BF123*BF124</f>
        <v>0</v>
      </c>
      <c r="BG125" s="82">
        <f t="shared" ref="BG125" si="1571">BG123*BG124</f>
        <v>0</v>
      </c>
      <c r="BH125" s="82">
        <f t="shared" ref="BH125" si="1572">BH123*BH124</f>
        <v>0</v>
      </c>
      <c r="BI125" s="82">
        <f t="shared" ref="BI125" si="1573">BI123*BI124</f>
        <v>0</v>
      </c>
      <c r="BJ125" s="82">
        <f t="shared" ref="BJ125" si="1574">BJ123*BJ124</f>
        <v>0</v>
      </c>
      <c r="BK125" s="82">
        <f t="shared" ref="BK125" si="1575">BK123*BK124</f>
        <v>0</v>
      </c>
      <c r="BL125" s="82">
        <f t="shared" ref="BL125" si="1576">BL123*BL124</f>
        <v>0</v>
      </c>
      <c r="BM125" s="82">
        <f t="shared" ref="BM125" si="1577">BM123*BM124</f>
        <v>0</v>
      </c>
      <c r="BN125" s="82">
        <f t="shared" ref="BN125" si="1578">BN123*BN124</f>
        <v>0</v>
      </c>
      <c r="BO125" s="82">
        <f t="shared" ref="BO125" si="1579">BO123*BO124</f>
        <v>0</v>
      </c>
      <c r="BP125" s="82">
        <f t="shared" ref="BP125" si="1580">BP123*BP124</f>
        <v>0</v>
      </c>
      <c r="BQ125" s="82">
        <f t="shared" ref="BQ125" si="1581">BQ123*BQ124</f>
        <v>0</v>
      </c>
      <c r="BR125" s="82">
        <f t="shared" ref="BR125" si="1582">BR123*BR124</f>
        <v>0</v>
      </c>
      <c r="BS125" s="82">
        <f t="shared" ref="BS125" si="1583">BS123*BS124</f>
        <v>0</v>
      </c>
      <c r="BT125" s="82">
        <f t="shared" ref="BT125" si="1584">BT123*BT124</f>
        <v>0</v>
      </c>
      <c r="BU125" s="82">
        <f t="shared" ref="BU125" si="1585">BU123*BU124</f>
        <v>0</v>
      </c>
      <c r="BV125" s="82">
        <f t="shared" ref="BV125" si="1586">BV123*BV124</f>
        <v>0</v>
      </c>
      <c r="BW125" s="82">
        <f t="shared" ref="BW125" si="1587">BW123*BW124</f>
        <v>0</v>
      </c>
      <c r="BX125" s="82">
        <f t="shared" ref="BX125" si="1588">BX123*BX124</f>
        <v>0</v>
      </c>
      <c r="BY125" s="82">
        <f t="shared" ref="BY125" si="1589">BY123*BY124</f>
        <v>0</v>
      </c>
      <c r="BZ125" s="82">
        <f t="shared" ref="BZ125" si="1590">BZ123*BZ124</f>
        <v>0</v>
      </c>
      <c r="CA125" s="82">
        <f t="shared" ref="CA125" si="1591">CA123*CA124</f>
        <v>0</v>
      </c>
      <c r="CB125" s="82">
        <f t="shared" ref="CB125" si="1592">CB123*CB124</f>
        <v>0</v>
      </c>
      <c r="CC125" s="82">
        <f t="shared" ref="CC125" si="1593">CC123*CC124</f>
        <v>0</v>
      </c>
      <c r="CD125" s="82">
        <f t="shared" ref="CD125" si="1594">CD123*CD124</f>
        <v>0</v>
      </c>
      <c r="CE125" s="82">
        <f t="shared" ref="CE125" si="1595">CE123*CE124</f>
        <v>0</v>
      </c>
      <c r="CF125" s="82">
        <f t="shared" ref="CF125" si="1596">CF123*CF124</f>
        <v>0</v>
      </c>
      <c r="CG125" s="82">
        <f t="shared" ref="CG125" si="1597">CG123*CG124</f>
        <v>0</v>
      </c>
      <c r="CH125" s="82">
        <f t="shared" ref="CH125" si="1598">CH123*CH124</f>
        <v>0</v>
      </c>
      <c r="CI125" s="82">
        <f t="shared" ref="CI125" si="1599">CI123*CI124</f>
        <v>0</v>
      </c>
      <c r="CJ125" s="82">
        <f t="shared" ref="CJ125" si="1600">CJ123*CJ124</f>
        <v>0</v>
      </c>
      <c r="CK125" s="82">
        <f t="shared" ref="CK125" si="1601">CK123*CK124</f>
        <v>0</v>
      </c>
      <c r="CL125" s="82">
        <f t="shared" ref="CL125" si="1602">CL123*CL124</f>
        <v>0</v>
      </c>
      <c r="CM125" s="82">
        <f t="shared" ref="CM125" si="1603">CM123*CM124</f>
        <v>0</v>
      </c>
      <c r="CN125" s="82">
        <f t="shared" ref="CN125" si="1604">CN123*CN124</f>
        <v>0</v>
      </c>
      <c r="CO125" s="82">
        <f t="shared" ref="CO125" si="1605">CO123*CO124</f>
        <v>0</v>
      </c>
      <c r="CP125" s="82">
        <f t="shared" ref="CP125" si="1606">CP123*CP124</f>
        <v>0</v>
      </c>
      <c r="CQ125" s="82">
        <f t="shared" ref="CQ125" si="1607">CQ123*CQ124</f>
        <v>0</v>
      </c>
      <c r="CR125" s="82">
        <f t="shared" ref="CR125" si="1608">CR123*CR124</f>
        <v>0</v>
      </c>
      <c r="CS125" s="82">
        <f t="shared" ref="CS125" si="1609">CS123*CS124</f>
        <v>0</v>
      </c>
      <c r="CT125" s="82">
        <f t="shared" ref="CT125" si="1610">CT123*CT124</f>
        <v>0</v>
      </c>
      <c r="CU125" s="82">
        <f t="shared" ref="CU125" si="1611">CU123*CU124</f>
        <v>0</v>
      </c>
      <c r="CV125" s="82">
        <f t="shared" ref="CV125" si="1612">CV123*CV124</f>
        <v>0</v>
      </c>
      <c r="CW125" s="82">
        <f t="shared" ref="CW125" si="1613">CW123*CW124</f>
        <v>0</v>
      </c>
      <c r="CX125" s="82">
        <f t="shared" ref="CX125" si="1614">CX123*CX124</f>
        <v>0</v>
      </c>
      <c r="CY125" s="82">
        <f t="shared" ref="CY125" si="1615">CY123*CY124</f>
        <v>0</v>
      </c>
      <c r="CZ125" s="82">
        <f t="shared" ref="CZ125" si="1616">CZ123*CZ124</f>
        <v>0</v>
      </c>
      <c r="DA125" s="82">
        <f t="shared" ref="DA125" si="1617">DA123*DA124</f>
        <v>0</v>
      </c>
      <c r="DB125" s="82">
        <f t="shared" ref="DB125" si="1618">DB123*DB124</f>
        <v>0</v>
      </c>
      <c r="DC125" s="82">
        <f t="shared" ref="DC125" si="1619">DC123*DC124</f>
        <v>0</v>
      </c>
      <c r="DD125" s="82">
        <f t="shared" ref="DD125" si="1620">DD123*DD124</f>
        <v>0</v>
      </c>
      <c r="DE125" s="82">
        <f t="shared" ref="DE125" si="1621">DE123*DE124</f>
        <v>0</v>
      </c>
      <c r="DF125" s="82">
        <f t="shared" ref="DF125" si="1622">DF123*DF124</f>
        <v>0</v>
      </c>
      <c r="DG125" s="82">
        <f t="shared" ref="DG125" si="1623">DG123*DG124</f>
        <v>0</v>
      </c>
      <c r="DH125" s="82">
        <f t="shared" ref="DH125" si="1624">DH123*DH124</f>
        <v>0</v>
      </c>
      <c r="DI125" s="82">
        <f t="shared" ref="DI125" si="1625">DI123*DI124</f>
        <v>0</v>
      </c>
      <c r="DJ125" s="82">
        <f t="shared" ref="DJ125" si="1626">DJ123*DJ124</f>
        <v>0</v>
      </c>
      <c r="DK125" s="82">
        <f t="shared" ref="DK125" si="1627">DK123*DK124</f>
        <v>0</v>
      </c>
      <c r="DL125" s="82">
        <f t="shared" ref="DL125" si="1628">DL123*DL124</f>
        <v>0</v>
      </c>
      <c r="DM125" s="82">
        <f t="shared" ref="DM125" si="1629">DM123*DM124</f>
        <v>0</v>
      </c>
      <c r="DN125" s="82">
        <f t="shared" ref="DN125" si="1630">DN123*DN124</f>
        <v>0</v>
      </c>
      <c r="DO125" s="82">
        <f t="shared" ref="DO125" si="1631">DO123*DO124</f>
        <v>0</v>
      </c>
      <c r="DP125" s="82">
        <f t="shared" ref="DP125" si="1632">DP123*DP124</f>
        <v>0</v>
      </c>
      <c r="DQ125" s="82">
        <f t="shared" ref="DQ125" si="1633">DQ123*DQ124</f>
        <v>0</v>
      </c>
      <c r="DR125" s="82">
        <f t="shared" ref="DR125" si="1634">DR123*DR124</f>
        <v>0</v>
      </c>
      <c r="DS125" s="82">
        <f t="shared" ref="DS125" si="1635">DS123*DS124</f>
        <v>0</v>
      </c>
      <c r="DT125" s="82">
        <f t="shared" ref="DT125" si="1636">DT123*DT124</f>
        <v>0</v>
      </c>
      <c r="DU125" s="82">
        <f t="shared" ref="DU125" si="1637">DU123*DU124</f>
        <v>0</v>
      </c>
      <c r="DV125" s="82">
        <f t="shared" ref="DV125" si="1638">DV123*DV124</f>
        <v>0</v>
      </c>
      <c r="DW125" s="82">
        <f t="shared" ref="DW125" si="1639">DW123*DW124</f>
        <v>0</v>
      </c>
      <c r="DX125" s="82">
        <f t="shared" ref="DX125" si="1640">DX123*DX124</f>
        <v>0</v>
      </c>
      <c r="DY125" s="82">
        <f t="shared" ref="DY125" si="1641">DY123*DY124</f>
        <v>0</v>
      </c>
      <c r="DZ125" s="82">
        <f t="shared" ref="DZ125" si="1642">DZ123*DZ124</f>
        <v>0</v>
      </c>
      <c r="EA125" s="82">
        <f t="shared" ref="EA125" si="1643">EA123*EA124</f>
        <v>0</v>
      </c>
      <c r="EB125" s="82">
        <f t="shared" ref="EB125" si="1644">EB123*EB124</f>
        <v>0</v>
      </c>
    </row>
    <row r="126" spans="2:132" ht="14" outlineLevel="1" x14ac:dyDescent="0.3">
      <c r="B126" s="73"/>
      <c r="C126" s="27"/>
      <c r="H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row>
    <row r="127" spans="2:132" ht="13" outlineLevel="1" x14ac:dyDescent="0.3">
      <c r="C127" s="340" t="s">
        <v>502</v>
      </c>
      <c r="G127" s="52"/>
      <c r="H127" s="29"/>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row>
    <row r="128" spans="2:132" outlineLevel="1" x14ac:dyDescent="0.25">
      <c r="C128" s="317" t="s">
        <v>485</v>
      </c>
      <c r="D128" s="125">
        <f>Assumptions!J16</f>
        <v>0.64</v>
      </c>
      <c r="E128" s="79">
        <f>Assumptions!J13</f>
        <v>45658</v>
      </c>
      <c r="G128" s="52" t="s">
        <v>215</v>
      </c>
      <c r="H128" s="50">
        <f t="shared" ref="H128" si="1645">SUM(J128:EB128)</f>
        <v>0.99999999999999989</v>
      </c>
      <c r="J128" s="129"/>
      <c r="K128" s="155">
        <f>ROUND(($D$128/MiY*(SUM($J$128:J128)&lt;=1)+IF(SUM($J$128:J128)+($D$128/MiY)&gt;1,1-(SUM($J$128:J128)+($D$128/MiY)),0)),5)*(K$7&gt;=$E$128)</f>
        <v>0</v>
      </c>
      <c r="L128" s="155">
        <f>ROUND(($D$128/MiY*(SUM($J$128:K128)&lt;=1)+IF(SUM($J$128:K128)+($D$128/MiY)&gt;1,1-(SUM($J$128:K128)+($D$128/MiY)),0)),5)*(L$7&gt;=$E$128)</f>
        <v>0</v>
      </c>
      <c r="M128" s="155">
        <f>ROUND(($D$128/MiY*(SUM($J$128:L128)&lt;=1)+IF(SUM($J$128:L128)+($D$128/MiY)&gt;1,1-(SUM($J$128:L128)+($D$128/MiY)),0)),5)*(M$7&gt;=$E$128)</f>
        <v>0</v>
      </c>
      <c r="N128" s="155">
        <f>ROUND(($D$128/MiY*(SUM($J$128:M128)&lt;=1)+IF(SUM($J$128:M128)+($D$128/MiY)&gt;1,1-(SUM($J$128:M128)+($D$128/MiY)),0)),5)*(N$7&gt;=$E$128)</f>
        <v>0</v>
      </c>
      <c r="O128" s="155">
        <f>ROUND(($D$128/MiY*(SUM($J$128:N128)&lt;=1)+IF(SUM($J$128:N128)+($D$128/MiY)&gt;1,1-(SUM($J$128:N128)+($D$128/MiY)),0)),5)*(O$7&gt;=$E$128)</f>
        <v>0</v>
      </c>
      <c r="P128" s="155">
        <f>ROUND(($D$128/MiY*(SUM($J$128:O128)&lt;=1)+IF(SUM($J$128:O128)+($D$128/MiY)&gt;1,1-(SUM($J$128:O128)+($D$128/MiY)),0)),5)*(P$7&gt;=$E$128)</f>
        <v>0</v>
      </c>
      <c r="Q128" s="155">
        <f>ROUND(($D$128/MiY*(SUM($J$128:P128)&lt;=1)+IF(SUM($J$128:P128)+($D$128/MiY)&gt;1,1-(SUM($J$128:P128)+($D$128/MiY)),0)),5)*(Q$7&gt;=$E$128)</f>
        <v>0</v>
      </c>
      <c r="R128" s="155">
        <f>ROUND(($D$128/MiY*(SUM($J$128:Q128)&lt;=1)+IF(SUM($J$128:Q128)+($D$128/MiY)&gt;1,1-(SUM($J$128:Q128)+($D$128/MiY)),0)),5)*(R$7&gt;=$E$128)</f>
        <v>0</v>
      </c>
      <c r="S128" s="155">
        <f>ROUND(($D$128/MiY*(SUM($J$128:R128)&lt;=1)+IF(SUM($J$128:R128)+($D$128/MiY)&gt;1,1-(SUM($J$128:R128)+($D$128/MiY)),0)),5)*(S$7&gt;=$E$128)</f>
        <v>0</v>
      </c>
      <c r="T128" s="155">
        <f>ROUND(($D$128/MiY*(SUM($J$128:S128)&lt;=1)+IF(SUM($J$128:S128)+($D$128/MiY)&gt;1,1-(SUM($J$128:S128)+($D$128/MiY)),0)),5)*(T$7&gt;=$E$128)</f>
        <v>0</v>
      </c>
      <c r="U128" s="155">
        <f>ROUND(($D$128/MiY*(SUM($J$128:T128)&lt;=1)+IF(SUM($J$128:T128)+($D$128/MiY)&gt;1,1-(SUM($J$128:T128)+($D$128/MiY)),0)),5)*(U$7&gt;=$E$128)</f>
        <v>0</v>
      </c>
      <c r="V128" s="155">
        <f>ROUND(($D$128/MiY*(SUM($J$128:U128)&lt;=1)+IF(SUM($J$128:U128)+($D$128/MiY)&gt;1,1-(SUM($J$128:U128)+($D$128/MiY)),0)),5)*(V$7&gt;=$E$128)</f>
        <v>0</v>
      </c>
      <c r="W128" s="155">
        <f>ROUND(($D$128/MiY*(SUM($J$128:V128)&lt;=1)+IF(SUM($J$128:V128)+($D$128/MiY)&gt;1,1-(SUM($J$128:V128)+($D$128/MiY)),0)),5)*(W$7&gt;=$E$128)</f>
        <v>0</v>
      </c>
      <c r="X128" s="155">
        <f>ROUND(($D$128/MiY*(SUM($J$128:W128)&lt;=1)+IF(SUM($J$128:W128)+($D$128/MiY)&gt;1,1-(SUM($J$128:W128)+($D$128/MiY)),0)),5)*(X$7&gt;=$E$128)</f>
        <v>0</v>
      </c>
      <c r="Y128" s="155">
        <f>ROUND(($D$128/MiY*(SUM($J$128:X128)&lt;=1)+IF(SUM($J$128:X128)+($D$128/MiY)&gt;1,1-(SUM($J$128:X128)+($D$128/MiY)),0)),5)*(Y$7&gt;=$E$128)</f>
        <v>0</v>
      </c>
      <c r="Z128" s="155">
        <f>ROUND(($D$128/MiY*(SUM($J$128:Y128)&lt;=1)+IF(SUM($J$128:Y128)+($D$128/MiY)&gt;1,1-(SUM($J$128:Y128)+($D$128/MiY)),0)),5)*(Z$7&gt;=$E$128)</f>
        <v>0</v>
      </c>
      <c r="AA128" s="155">
        <f>ROUND(($D$128/MiY*(SUM($J$128:Z128)&lt;=1)+IF(SUM($J$128:Z128)+($D$128/MiY)&gt;1,1-(SUM($J$128:Z128)+($D$128/MiY)),0)),5)*(AA$7&gt;=$E$128)</f>
        <v>0</v>
      </c>
      <c r="AB128" s="155">
        <f>ROUND(($D$128/MiY*(SUM($J$128:AA128)&lt;=1)+IF(SUM($J$128:AA128)+($D$128/MiY)&gt;1,1-(SUM($J$128:AA128)+($D$128/MiY)),0)),5)*(AB$7&gt;=$E$128)</f>
        <v>0</v>
      </c>
      <c r="AC128" s="155">
        <f>ROUND(($D$128/MiY*(SUM($J$128:AB128)&lt;=1)+IF(SUM($J$128:AB128)+($D$128/MiY)&gt;1,1-(SUM($J$128:AB128)+($D$128/MiY)),0)),5)*(AC$7&gt;=$E$128)</f>
        <v>0</v>
      </c>
      <c r="AD128" s="155">
        <f>ROUND(($D$128/MiY*(SUM($J$128:AC128)&lt;=1)+IF(SUM($J$128:AC128)+($D$128/MiY)&gt;1,1-(SUM($J$128:AC128)+($D$128/MiY)),0)),5)*(AD$7&gt;=$E$128)</f>
        <v>0</v>
      </c>
      <c r="AE128" s="155">
        <f>ROUND(($D$128/MiY*(SUM($J$128:AD128)&lt;=1)+IF(SUM($J$128:AD128)+($D$128/MiY)&gt;1,1-(SUM($J$128:AD128)+($D$128/MiY)),0)),5)*(AE$7&gt;=$E$128)</f>
        <v>0</v>
      </c>
      <c r="AF128" s="155">
        <f>ROUND(($D$128/MiY*(SUM($J$128:AE128)&lt;=1)+IF(SUM($J$128:AE128)+($D$128/MiY)&gt;1,1-(SUM($J$128:AE128)+($D$128/MiY)),0)),5)*(AF$7&gt;=$E$128)</f>
        <v>0</v>
      </c>
      <c r="AG128" s="155">
        <f>ROUND(($D$128/MiY*(SUM($J$128:AF128)&lt;=1)+IF(SUM($J$128:AF128)+($D$128/MiY)&gt;1,1-(SUM($J$128:AF128)+($D$128/MiY)),0)),5)*(AG$7&gt;=$E$128)</f>
        <v>0</v>
      </c>
      <c r="AH128" s="155">
        <f>ROUND(($D$128/MiY*(SUM($J$128:AG128)&lt;=1)+IF(SUM($J$128:AG128)+($D$128/MiY)&gt;1,1-(SUM($J$128:AG128)+($D$128/MiY)),0)),5)*(AH$7&gt;=$E$128)</f>
        <v>5.3330000000000002E-2</v>
      </c>
      <c r="AI128" s="155">
        <f>ROUND(($D$128/MiY*(SUM($J$128:AH128)&lt;=1)+IF(SUM($J$128:AH128)+($D$128/MiY)&gt;1,1-(SUM($J$128:AH128)+($D$128/MiY)),0)),5)*(AI$7&gt;=$E$128)</f>
        <v>5.3330000000000002E-2</v>
      </c>
      <c r="AJ128" s="155">
        <f>ROUND(($D$128/MiY*(SUM($J$128:AI128)&lt;=1)+IF(SUM($J$128:AI128)+($D$128/MiY)&gt;1,1-(SUM($J$128:AI128)+($D$128/MiY)),0)),5)*(AJ$7&gt;=$E$128)</f>
        <v>5.3330000000000002E-2</v>
      </c>
      <c r="AK128" s="155">
        <f>ROUND(($D$128/MiY*(SUM($J$128:AJ128)&lt;=1)+IF(SUM($J$128:AJ128)+($D$128/MiY)&gt;1,1-(SUM($J$128:AJ128)+($D$128/MiY)),0)),5)*(AK$7&gt;=$E$128)</f>
        <v>5.3330000000000002E-2</v>
      </c>
      <c r="AL128" s="155">
        <f>ROUND(($D$128/MiY*(SUM($J$128:AK128)&lt;=1)+IF(SUM($J$128:AK128)+($D$128/MiY)&gt;1,1-(SUM($J$128:AK128)+($D$128/MiY)),0)),5)*(AL$7&gt;=$E$128)</f>
        <v>5.3330000000000002E-2</v>
      </c>
      <c r="AM128" s="155">
        <f>ROUND(($D$128/MiY*(SUM($J$128:AL128)&lt;=1)+IF(SUM($J$128:AL128)+($D$128/MiY)&gt;1,1-(SUM($J$128:AL128)+($D$128/MiY)),0)),5)*(AM$7&gt;=$E$128)</f>
        <v>5.3330000000000002E-2</v>
      </c>
      <c r="AN128" s="155">
        <f>ROUND(($D$128/MiY*(SUM($J$128:AM128)&lt;=1)+IF(SUM($J$128:AM128)+($D$128/MiY)&gt;1,1-(SUM($J$128:AM128)+($D$128/MiY)),0)),5)*(AN$7&gt;=$E$128)</f>
        <v>5.3330000000000002E-2</v>
      </c>
      <c r="AO128" s="155">
        <f>ROUND(($D$128/MiY*(SUM($J$128:AN128)&lt;=1)+IF(SUM($J$128:AN128)+($D$128/MiY)&gt;1,1-(SUM($J$128:AN128)+($D$128/MiY)),0)),5)*(AO$7&gt;=$E$128)</f>
        <v>5.3330000000000002E-2</v>
      </c>
      <c r="AP128" s="155">
        <f>ROUND(($D$128/MiY*(SUM($J$128:AO128)&lt;=1)+IF(SUM($J$128:AO128)+($D$128/MiY)&gt;1,1-(SUM($J$128:AO128)+($D$128/MiY)),0)),5)*(AP$7&gt;=$E$128)</f>
        <v>5.3330000000000002E-2</v>
      </c>
      <c r="AQ128" s="155">
        <f>ROUND(($D$128/MiY*(SUM($J$128:AP128)&lt;=1)+IF(SUM($J$128:AP128)+($D$128/MiY)&gt;1,1-(SUM($J$128:AP128)+($D$128/MiY)),0)),5)*(AQ$7&gt;=$E$128)</f>
        <v>5.3330000000000002E-2</v>
      </c>
      <c r="AR128" s="155">
        <f>ROUND(($D$128/MiY*(SUM($J$128:AQ128)&lt;=1)+IF(SUM($J$128:AQ128)+($D$128/MiY)&gt;1,1-(SUM($J$128:AQ128)+($D$128/MiY)),0)),5)*(AR$7&gt;=$E$128)</f>
        <v>5.3330000000000002E-2</v>
      </c>
      <c r="AS128" s="155">
        <f>ROUND(($D$128/MiY*(SUM($J$128:AR128)&lt;=1)+IF(SUM($J$128:AR128)+($D$128/MiY)&gt;1,1-(SUM($J$128:AR128)+($D$128/MiY)),0)),5)*(AS$7&gt;=$E$128)</f>
        <v>5.3330000000000002E-2</v>
      </c>
      <c r="AT128" s="155">
        <f>ROUND(($D$128/MiY*(SUM($J$128:AS128)&lt;=1)+IF(SUM($J$128:AS128)+($D$128/MiY)&gt;1,1-(SUM($J$128:AS128)+($D$128/MiY)),0)),5)*(AT$7&gt;=$E$128)</f>
        <v>5.3330000000000002E-2</v>
      </c>
      <c r="AU128" s="155">
        <f>ROUND(($D$128/MiY*(SUM($J$128:AT128)&lt;=1)+IF(SUM($J$128:AT128)+($D$128/MiY)&gt;1,1-(SUM($J$128:AT128)+($D$128/MiY)),0)),5)*(AU$7&gt;=$E$128)</f>
        <v>5.3330000000000002E-2</v>
      </c>
      <c r="AV128" s="155">
        <f>ROUND(($D$128/MiY*(SUM($J$128:AU128)&lt;=1)+IF(SUM($J$128:AU128)+($D$128/MiY)&gt;1,1-(SUM($J$128:AU128)+($D$128/MiY)),0)),5)*(AV$7&gt;=$E$128)</f>
        <v>5.3330000000000002E-2</v>
      </c>
      <c r="AW128" s="155">
        <f>ROUND(($D$128/MiY*(SUM($J$128:AV128)&lt;=1)+IF(SUM($J$128:AV128)+($D$128/MiY)&gt;1,1-(SUM($J$128:AV128)+($D$128/MiY)),0)),5)*(AW$7&gt;=$E$128)</f>
        <v>5.3330000000000002E-2</v>
      </c>
      <c r="AX128" s="155">
        <f>ROUND(($D$128/MiY*(SUM($J$128:AW128)&lt;=1)+IF(SUM($J$128:AW128)+($D$128/MiY)&gt;1,1-(SUM($J$128:AW128)+($D$128/MiY)),0)),5)*(AX$7&gt;=$E$128)</f>
        <v>5.3330000000000002E-2</v>
      </c>
      <c r="AY128" s="155">
        <f>ROUND(($D$128/MiY*(SUM($J$128:AX128)&lt;=1)+IF(SUM($J$128:AX128)+($D$128/MiY)&gt;1,1-(SUM($J$128:AX128)+($D$128/MiY)),0)),5)*(AY$7&gt;=$E$128)</f>
        <v>5.3330000000000002E-2</v>
      </c>
      <c r="AZ128" s="155">
        <f>ROUND(($D$128/MiY*(SUM($J$128:AY128)&lt;=1)+IF(SUM($J$128:AY128)+($D$128/MiY)&gt;1,1-(SUM($J$128:AY128)+($D$128/MiY)),0)),5)*(AZ$7&gt;=$E$128)</f>
        <v>4.0059999999999998E-2</v>
      </c>
      <c r="BA128" s="155">
        <f>ROUND(($D$128/MiY*(SUM($J$128:AZ128)&lt;=1)+IF(SUM($J$128:AZ128)+($D$128/MiY)&gt;1,1-(SUM($J$128:AZ128)+($D$128/MiY)),0)),5)*(BA$7&gt;=$E$128)</f>
        <v>0</v>
      </c>
      <c r="BB128" s="155">
        <f>ROUND(($D$128/MiY*(SUM($J$128:BA128)&lt;=1)+IF(SUM($J$128:BA128)+($D$128/MiY)&gt;1,1-(SUM($J$128:BA128)+($D$128/MiY)),0)),5)*(BB$7&gt;=$E$128)</f>
        <v>0</v>
      </c>
      <c r="BC128" s="155">
        <f>ROUND(($D$128/MiY*(SUM($J$128:BB128)&lt;=1)+IF(SUM($J$128:BB128)+($D$128/MiY)&gt;1,1-(SUM($J$128:BB128)+($D$128/MiY)),0)),5)*(BC$7&gt;=$E$128)</f>
        <v>0</v>
      </c>
      <c r="BD128" s="155">
        <f>ROUND(($D$128/MiY*(SUM($J$128:BC128)&lt;=1)+IF(SUM($J$128:BC128)+($D$128/MiY)&gt;1,1-(SUM($J$128:BC128)+($D$128/MiY)),0)),5)*(BD$7&gt;=$E$128)</f>
        <v>0</v>
      </c>
      <c r="BE128" s="155">
        <f>ROUND(($D$128/MiY*(SUM($J$128:BD128)&lt;=1)+IF(SUM($J$128:BD128)+($D$128/MiY)&gt;1,1-(SUM($J$128:BD128)+($D$128/MiY)),0)),5)*(BE$7&gt;=$E$128)</f>
        <v>0</v>
      </c>
      <c r="BF128" s="155">
        <f>ROUND(($D$128/MiY*(SUM($J$128:BE128)&lt;=1)+IF(SUM($J$128:BE128)+($D$128/MiY)&gt;1,1-(SUM($J$128:BE128)+($D$128/MiY)),0)),5)*(BF$7&gt;=$E$128)</f>
        <v>0</v>
      </c>
      <c r="BG128" s="155">
        <f>ROUND(($D$128/MiY*(SUM($J$128:BF128)&lt;=1)+IF(SUM($J$128:BF128)+($D$128/MiY)&gt;1,1-(SUM($J$128:BF128)+($D$128/MiY)),0)),5)*(BG$7&gt;=$E$128)</f>
        <v>0</v>
      </c>
      <c r="BH128" s="155">
        <f>ROUND(($D$128/MiY*(SUM($J$128:BG128)&lt;=1)+IF(SUM($J$128:BG128)+($D$128/MiY)&gt;1,1-(SUM($J$128:BG128)+($D$128/MiY)),0)),5)*(BH$7&gt;=$E$128)</f>
        <v>0</v>
      </c>
      <c r="BI128" s="155">
        <f>ROUND(($D$128/MiY*(SUM($J$128:BH128)&lt;=1)+IF(SUM($J$128:BH128)+($D$128/MiY)&gt;1,1-(SUM($J$128:BH128)+($D$128/MiY)),0)),5)*(BI$7&gt;=$E$128)</f>
        <v>0</v>
      </c>
      <c r="BJ128" s="155">
        <f>ROUND(($D$128/MiY*(SUM($J$128:BI128)&lt;=1)+IF(SUM($J$128:BI128)+($D$128/MiY)&gt;1,1-(SUM($J$128:BI128)+($D$128/MiY)),0)),5)*(BJ$7&gt;=$E$128)</f>
        <v>0</v>
      </c>
      <c r="BK128" s="155">
        <f>ROUND(($D$128/MiY*(SUM($J$128:BJ128)&lt;=1)+IF(SUM($J$128:BJ128)+($D$128/MiY)&gt;1,1-(SUM($J$128:BJ128)+($D$128/MiY)),0)),5)*(BK$7&gt;=$E$128)</f>
        <v>0</v>
      </c>
      <c r="BL128" s="155">
        <f>ROUND(($D$128/MiY*(SUM($J$128:BK128)&lt;=1)+IF(SUM($J$128:BK128)+($D$128/MiY)&gt;1,1-(SUM($J$128:BK128)+($D$128/MiY)),0)),5)*(BL$7&gt;=$E$128)</f>
        <v>0</v>
      </c>
      <c r="BM128" s="155">
        <f>ROUND(($D$128/MiY*(SUM($J$128:BL128)&lt;=1)+IF(SUM($J$128:BL128)+($D$128/MiY)&gt;1,1-(SUM($J$128:BL128)+($D$128/MiY)),0)),5)*(BM$7&gt;=$E$128)</f>
        <v>0</v>
      </c>
      <c r="BN128" s="155">
        <f>ROUND(($D$128/MiY*(SUM($J$128:BM128)&lt;=1)+IF(SUM($J$128:BM128)+($D$128/MiY)&gt;1,1-(SUM($J$128:BM128)+($D$128/MiY)),0)),5)*(BN$7&gt;=$E$128)</f>
        <v>0</v>
      </c>
      <c r="BO128" s="155">
        <f>ROUND(($D$128/MiY*(SUM($J$128:BN128)&lt;=1)+IF(SUM($J$128:BN128)+($D$128/MiY)&gt;1,1-(SUM($J$128:BN128)+($D$128/MiY)),0)),5)*(BO$7&gt;=$E$128)</f>
        <v>0</v>
      </c>
      <c r="BP128" s="155">
        <f>ROUND(($D$128/MiY*(SUM($J$128:BO128)&lt;=1)+IF(SUM($J$128:BO128)+($D$128/MiY)&gt;1,1-(SUM($J$128:BO128)+($D$128/MiY)),0)),5)*(BP$7&gt;=$E$128)</f>
        <v>0</v>
      </c>
      <c r="BQ128" s="155">
        <f>ROUND(($D$128/MiY*(SUM($J$128:BP128)&lt;=1)+IF(SUM($J$128:BP128)+($D$128/MiY)&gt;1,1-(SUM($J$128:BP128)+($D$128/MiY)),0)),5)*(BQ$7&gt;=$E$128)</f>
        <v>0</v>
      </c>
      <c r="BR128" s="155">
        <f>ROUND(($D$128/MiY*(SUM($J$128:BQ128)&lt;=1)+IF(SUM($J$128:BQ128)+($D$128/MiY)&gt;1,1-(SUM($J$128:BQ128)+($D$128/MiY)),0)),5)*(BR$7&gt;=$E$128)</f>
        <v>0</v>
      </c>
      <c r="BS128" s="155">
        <f>ROUND(($D$128/MiY*(SUM($J$128:BR128)&lt;=1)+IF(SUM($J$128:BR128)+($D$128/MiY)&gt;1,1-(SUM($J$128:BR128)+($D$128/MiY)),0)),5)*(BS$7&gt;=$E$128)</f>
        <v>0</v>
      </c>
      <c r="BT128" s="155">
        <f>ROUND(($D$128/MiY*(SUM($J$128:BS128)&lt;=1)+IF(SUM($J$128:BS128)+($D$128/MiY)&gt;1,1-(SUM($J$128:BS128)+($D$128/MiY)),0)),5)*(BT$7&gt;=$E$128)</f>
        <v>0</v>
      </c>
      <c r="BU128" s="155">
        <f>ROUND(($D$128/MiY*(SUM($J$128:BT128)&lt;=1)+IF(SUM($J$128:BT128)+($D$128/MiY)&gt;1,1-(SUM($J$128:BT128)+($D$128/MiY)),0)),5)*(BU$7&gt;=$E$128)</f>
        <v>0</v>
      </c>
      <c r="BV128" s="155">
        <f>ROUND(($D$128/MiY*(SUM($J$128:BU128)&lt;=1)+IF(SUM($J$128:BU128)+($D$128/MiY)&gt;1,1-(SUM($J$128:BU128)+($D$128/MiY)),0)),5)*(BV$7&gt;=$E$128)</f>
        <v>0</v>
      </c>
      <c r="BW128" s="155">
        <f>ROUND(($D$128/MiY*(SUM($J$128:BV128)&lt;=1)+IF(SUM($J$128:BV128)+($D$128/MiY)&gt;1,1-(SUM($J$128:BV128)+($D$128/MiY)),0)),5)*(BW$7&gt;=$E$128)</f>
        <v>0</v>
      </c>
      <c r="BX128" s="155">
        <f>ROUND(($D$128/MiY*(SUM($J$128:BW128)&lt;=1)+IF(SUM($J$128:BW128)+($D$128/MiY)&gt;1,1-(SUM($J$128:BW128)+($D$128/MiY)),0)),5)*(BX$7&gt;=$E$128)</f>
        <v>0</v>
      </c>
      <c r="BY128" s="155">
        <f>ROUND(($D$128/MiY*(SUM($J$128:BX128)&lt;=1)+IF(SUM($J$128:BX128)+($D$128/MiY)&gt;1,1-(SUM($J$128:BX128)+($D$128/MiY)),0)),5)*(BY$7&gt;=$E$128)</f>
        <v>0</v>
      </c>
      <c r="BZ128" s="155">
        <f>ROUND(($D$128/MiY*(SUM($J$128:BY128)&lt;=1)+IF(SUM($J$128:BY128)+($D$128/MiY)&gt;1,1-(SUM($J$128:BY128)+($D$128/MiY)),0)),5)*(BZ$7&gt;=$E$128)</f>
        <v>0</v>
      </c>
      <c r="CA128" s="155">
        <f>ROUND(($D$128/MiY*(SUM($J$128:BZ128)&lt;=1)+IF(SUM($J$128:BZ128)+($D$128/MiY)&gt;1,1-(SUM($J$128:BZ128)+($D$128/MiY)),0)),5)*(CA$7&gt;=$E$128)</f>
        <v>0</v>
      </c>
      <c r="CB128" s="155">
        <f>ROUND(($D$128/MiY*(SUM($J$128:CA128)&lt;=1)+IF(SUM($J$128:CA128)+($D$128/MiY)&gt;1,1-(SUM($J$128:CA128)+($D$128/MiY)),0)),5)*(CB$7&gt;=$E$128)</f>
        <v>0</v>
      </c>
      <c r="CC128" s="155">
        <f>ROUND(($D$128/MiY*(SUM($J$128:CB128)&lt;=1)+IF(SUM($J$128:CB128)+($D$128/MiY)&gt;1,1-(SUM($J$128:CB128)+($D$128/MiY)),0)),5)*(CC$7&gt;=$E$128)</f>
        <v>0</v>
      </c>
      <c r="CD128" s="155">
        <f>ROUND(($D$128/MiY*(SUM($J$128:CC128)&lt;=1)+IF(SUM($J$128:CC128)+($D$128/MiY)&gt;1,1-(SUM($J$128:CC128)+($D$128/MiY)),0)),5)*(CD$7&gt;=$E$128)</f>
        <v>0</v>
      </c>
      <c r="CE128" s="155">
        <f>ROUND(($D$128/MiY*(SUM($J$128:CD128)&lt;=1)+IF(SUM($J$128:CD128)+($D$128/MiY)&gt;1,1-(SUM($J$128:CD128)+($D$128/MiY)),0)),5)*(CE$7&gt;=$E$128)</f>
        <v>0</v>
      </c>
      <c r="CF128" s="155">
        <f>ROUND(($D$128/MiY*(SUM($J$128:CE128)&lt;=1)+IF(SUM($J$128:CE128)+($D$128/MiY)&gt;1,1-(SUM($J$128:CE128)+($D$128/MiY)),0)),5)*(CF$7&gt;=$E$128)</f>
        <v>0</v>
      </c>
      <c r="CG128" s="155">
        <f>ROUND(($D$128/MiY*(SUM($J$128:CF128)&lt;=1)+IF(SUM($J$128:CF128)+($D$128/MiY)&gt;1,1-(SUM($J$128:CF128)+($D$128/MiY)),0)),5)*(CG$7&gt;=$E$128)</f>
        <v>0</v>
      </c>
      <c r="CH128" s="155">
        <f>ROUND(($D$128/MiY*(SUM($J$128:CG128)&lt;=1)+IF(SUM($J$128:CG128)+($D$128/MiY)&gt;1,1-(SUM($J$128:CG128)+($D$128/MiY)),0)),5)*(CH$7&gt;=$E$128)</f>
        <v>0</v>
      </c>
      <c r="CI128" s="155">
        <f>ROUND(($D$128/MiY*(SUM($J$128:CH128)&lt;=1)+IF(SUM($J$128:CH128)+($D$128/MiY)&gt;1,1-(SUM($J$128:CH128)+($D$128/MiY)),0)),5)*(CI$7&gt;=$E$128)</f>
        <v>0</v>
      </c>
      <c r="CJ128" s="155">
        <f>ROUND(($D$128/MiY*(SUM($J$128:CI128)&lt;=1)+IF(SUM($J$128:CI128)+($D$128/MiY)&gt;1,1-(SUM($J$128:CI128)+($D$128/MiY)),0)),5)*(CJ$7&gt;=$E$128)</f>
        <v>0</v>
      </c>
      <c r="CK128" s="155">
        <f>ROUND(($D$128/MiY*(SUM($J$128:CJ128)&lt;=1)+IF(SUM($J$128:CJ128)+($D$128/MiY)&gt;1,1-(SUM($J$128:CJ128)+($D$128/MiY)),0)),5)*(CK$7&gt;=$E$128)</f>
        <v>0</v>
      </c>
      <c r="CL128" s="155">
        <f>ROUND(($D$128/MiY*(SUM($J$128:CK128)&lt;=1)+IF(SUM($J$128:CK128)+($D$128/MiY)&gt;1,1-(SUM($J$128:CK128)+($D$128/MiY)),0)),5)*(CL$7&gt;=$E$128)</f>
        <v>0</v>
      </c>
      <c r="CM128" s="155">
        <f>ROUND(($D$128/MiY*(SUM($J$128:CL128)&lt;=1)+IF(SUM($J$128:CL128)+($D$128/MiY)&gt;1,1-(SUM($J$128:CL128)+($D$128/MiY)),0)),5)*(CM$7&gt;=$E$128)</f>
        <v>0</v>
      </c>
      <c r="CN128" s="155">
        <f>ROUND(($D$128/MiY*(SUM($J$128:CM128)&lt;=1)+IF(SUM($J$128:CM128)+($D$128/MiY)&gt;1,1-(SUM($J$128:CM128)+($D$128/MiY)),0)),5)*(CN$7&gt;=$E$128)</f>
        <v>0</v>
      </c>
      <c r="CO128" s="155">
        <f>ROUND(($D$128/MiY*(SUM($J$128:CN128)&lt;=1)+IF(SUM($J$128:CN128)+($D$128/MiY)&gt;1,1-(SUM($J$128:CN128)+($D$128/MiY)),0)),5)*(CO$7&gt;=$E$128)</f>
        <v>0</v>
      </c>
      <c r="CP128" s="155">
        <f>ROUND(($D$128/MiY*(SUM($J$128:CO128)&lt;=1)+IF(SUM($J$128:CO128)+($D$128/MiY)&gt;1,1-(SUM($J$128:CO128)+($D$128/MiY)),0)),5)*(CP$7&gt;=$E$128)</f>
        <v>0</v>
      </c>
      <c r="CQ128" s="155">
        <f>ROUND(($D$128/MiY*(SUM($J$128:CP128)&lt;=1)+IF(SUM($J$128:CP128)+($D$128/MiY)&gt;1,1-(SUM($J$128:CP128)+($D$128/MiY)),0)),5)*(CQ$7&gt;=$E$128)</f>
        <v>0</v>
      </c>
      <c r="CR128" s="155">
        <f>ROUND(($D$128/MiY*(SUM($J$128:CQ128)&lt;=1)+IF(SUM($J$128:CQ128)+($D$128/MiY)&gt;1,1-(SUM($J$128:CQ128)+($D$128/MiY)),0)),5)*(CR$7&gt;=$E$128)</f>
        <v>0</v>
      </c>
      <c r="CS128" s="155">
        <f>ROUND(($D$128/MiY*(SUM($J$128:CR128)&lt;=1)+IF(SUM($J$128:CR128)+($D$128/MiY)&gt;1,1-(SUM($J$128:CR128)+($D$128/MiY)),0)),5)*(CS$7&gt;=$E$128)</f>
        <v>0</v>
      </c>
      <c r="CT128" s="155">
        <f>ROUND(($D$128/MiY*(SUM($J$128:CS128)&lt;=1)+IF(SUM($J$128:CS128)+($D$128/MiY)&gt;1,1-(SUM($J$128:CS128)+($D$128/MiY)),0)),5)*(CT$7&gt;=$E$128)</f>
        <v>0</v>
      </c>
      <c r="CU128" s="155">
        <f>ROUND(($D$128/MiY*(SUM($J$128:CT128)&lt;=1)+IF(SUM($J$128:CT128)+($D$128/MiY)&gt;1,1-(SUM($J$128:CT128)+($D$128/MiY)),0)),5)*(CU$7&gt;=$E$128)</f>
        <v>0</v>
      </c>
      <c r="CV128" s="155">
        <f>ROUND(($D$128/MiY*(SUM($J$128:CU128)&lt;=1)+IF(SUM($J$128:CU128)+($D$128/MiY)&gt;1,1-(SUM($J$128:CU128)+($D$128/MiY)),0)),5)*(CV$7&gt;=$E$128)</f>
        <v>0</v>
      </c>
      <c r="CW128" s="155">
        <f>ROUND(($D$128/MiY*(SUM($J$128:CV128)&lt;=1)+IF(SUM($J$128:CV128)+($D$128/MiY)&gt;1,1-(SUM($J$128:CV128)+($D$128/MiY)),0)),5)*(CW$7&gt;=$E$128)</f>
        <v>0</v>
      </c>
      <c r="CX128" s="155">
        <f>ROUND(($D$128/MiY*(SUM($J$128:CW128)&lt;=1)+IF(SUM($J$128:CW128)+($D$128/MiY)&gt;1,1-(SUM($J$128:CW128)+($D$128/MiY)),0)),5)*(CX$7&gt;=$E$128)</f>
        <v>0</v>
      </c>
      <c r="CY128" s="155">
        <f>ROUND(($D$128/MiY*(SUM($J$128:CX128)&lt;=1)+IF(SUM($J$128:CX128)+($D$128/MiY)&gt;1,1-(SUM($J$128:CX128)+($D$128/MiY)),0)),5)*(CY$7&gt;=$E$128)</f>
        <v>0</v>
      </c>
      <c r="CZ128" s="155">
        <f>ROUND(($D$128/MiY*(SUM($J$128:CY128)&lt;=1)+IF(SUM($J$128:CY128)+($D$128/MiY)&gt;1,1-(SUM($J$128:CY128)+($D$128/MiY)),0)),5)*(CZ$7&gt;=$E$128)</f>
        <v>0</v>
      </c>
      <c r="DA128" s="155">
        <f>ROUND(($D$128/MiY*(SUM($J$128:CZ128)&lt;=1)+IF(SUM($J$128:CZ128)+($D$128/MiY)&gt;1,1-(SUM($J$128:CZ128)+($D$128/MiY)),0)),5)*(DA$7&gt;=$E$128)</f>
        <v>0</v>
      </c>
      <c r="DB128" s="155">
        <f>ROUND(($D$128/MiY*(SUM($J$128:DA128)&lt;=1)+IF(SUM($J$128:DA128)+($D$128/MiY)&gt;1,1-(SUM($J$128:DA128)+($D$128/MiY)),0)),5)*(DB$7&gt;=$E$128)</f>
        <v>0</v>
      </c>
      <c r="DC128" s="155">
        <f>ROUND(($D$128/MiY*(SUM($J$128:DB128)&lt;=1)+IF(SUM($J$128:DB128)+($D$128/MiY)&gt;1,1-(SUM($J$128:DB128)+($D$128/MiY)),0)),5)*(DC$7&gt;=$E$128)</f>
        <v>0</v>
      </c>
      <c r="DD128" s="155">
        <f>ROUND(($D$128/MiY*(SUM($J$128:DC128)&lt;=1)+IF(SUM($J$128:DC128)+($D$128/MiY)&gt;1,1-(SUM($J$128:DC128)+($D$128/MiY)),0)),5)*(DD$7&gt;=$E$128)</f>
        <v>0</v>
      </c>
      <c r="DE128" s="155">
        <f>ROUND(($D$128/MiY*(SUM($J$128:DD128)&lt;=1)+IF(SUM($J$128:DD128)+($D$128/MiY)&gt;1,1-(SUM($J$128:DD128)+($D$128/MiY)),0)),5)*(DE$7&gt;=$E$128)</f>
        <v>0</v>
      </c>
      <c r="DF128" s="155">
        <f>ROUND(($D$128/MiY*(SUM($J$128:DE128)&lt;=1)+IF(SUM($J$128:DE128)+($D$128/MiY)&gt;1,1-(SUM($J$128:DE128)+($D$128/MiY)),0)),5)*(DF$7&gt;=$E$128)</f>
        <v>0</v>
      </c>
      <c r="DG128" s="155">
        <f>ROUND(($D$128/MiY*(SUM($J$128:DF128)&lt;=1)+IF(SUM($J$128:DF128)+($D$128/MiY)&gt;1,1-(SUM($J$128:DF128)+($D$128/MiY)),0)),5)*(DG$7&gt;=$E$128)</f>
        <v>0</v>
      </c>
      <c r="DH128" s="155">
        <f>ROUND(($D$128/MiY*(SUM($J$128:DG128)&lt;=1)+IF(SUM($J$128:DG128)+($D$128/MiY)&gt;1,1-(SUM($J$128:DG128)+($D$128/MiY)),0)),5)*(DH$7&gt;=$E$128)</f>
        <v>0</v>
      </c>
      <c r="DI128" s="155">
        <f>ROUND(($D$128/MiY*(SUM($J$128:DH128)&lt;=1)+IF(SUM($J$128:DH128)+($D$128/MiY)&gt;1,1-(SUM($J$128:DH128)+($D$128/MiY)),0)),5)*(DI$7&gt;=$E$128)</f>
        <v>0</v>
      </c>
      <c r="DJ128" s="155">
        <f>ROUND(($D$128/MiY*(SUM($J$128:DI128)&lt;=1)+IF(SUM($J$128:DI128)+($D$128/MiY)&gt;1,1-(SUM($J$128:DI128)+($D$128/MiY)),0)),5)*(DJ$7&gt;=$E$128)</f>
        <v>0</v>
      </c>
      <c r="DK128" s="155">
        <f>ROUND(($D$128/MiY*(SUM($J$128:DJ128)&lt;=1)+IF(SUM($J$128:DJ128)+($D$128/MiY)&gt;1,1-(SUM($J$128:DJ128)+($D$128/MiY)),0)),5)*(DK$7&gt;=$E$128)</f>
        <v>0</v>
      </c>
      <c r="DL128" s="155">
        <f>ROUND(($D$128/MiY*(SUM($J$128:DK128)&lt;=1)+IF(SUM($J$128:DK128)+($D$128/MiY)&gt;1,1-(SUM($J$128:DK128)+($D$128/MiY)),0)),5)*(DL$7&gt;=$E$128)</f>
        <v>0</v>
      </c>
      <c r="DM128" s="155">
        <f>ROUND(($D$128/MiY*(SUM($J$128:DL128)&lt;=1)+IF(SUM($J$128:DL128)+($D$128/MiY)&gt;1,1-(SUM($J$128:DL128)+($D$128/MiY)),0)),5)*(DM$7&gt;=$E$128)</f>
        <v>0</v>
      </c>
      <c r="DN128" s="155">
        <f>ROUND(($D$128/MiY*(SUM($J$128:DM128)&lt;=1)+IF(SUM($J$128:DM128)+($D$128/MiY)&gt;1,1-(SUM($J$128:DM128)+($D$128/MiY)),0)),5)*(DN$7&gt;=$E$128)</f>
        <v>0</v>
      </c>
      <c r="DO128" s="155">
        <f>ROUND(($D$128/MiY*(SUM($J$128:DN128)&lt;=1)+IF(SUM($J$128:DN128)+($D$128/MiY)&gt;1,1-(SUM($J$128:DN128)+($D$128/MiY)),0)),5)*(DO$7&gt;=$E$128)</f>
        <v>0</v>
      </c>
      <c r="DP128" s="155">
        <f>ROUND(($D$128/MiY*(SUM($J$128:DO128)&lt;=1)+IF(SUM($J$128:DO128)+($D$128/MiY)&gt;1,1-(SUM($J$128:DO128)+($D$128/MiY)),0)),5)*(DP$7&gt;=$E$128)</f>
        <v>0</v>
      </c>
      <c r="DQ128" s="155">
        <f>ROUND(($D$128/MiY*(SUM($J$128:DP128)&lt;=1)+IF(SUM($J$128:DP128)+($D$128/MiY)&gt;1,1-(SUM($J$128:DP128)+($D$128/MiY)),0)),5)*(DQ$7&gt;=$E$128)</f>
        <v>0</v>
      </c>
      <c r="DR128" s="155">
        <f>ROUND(($D$128/MiY*(SUM($J$128:DQ128)&lt;=1)+IF(SUM($J$128:DQ128)+($D$128/MiY)&gt;1,1-(SUM($J$128:DQ128)+($D$128/MiY)),0)),5)*(DR$7&gt;=$E$128)</f>
        <v>0</v>
      </c>
      <c r="DS128" s="155">
        <f>ROUND(($D$128/MiY*(SUM($J$128:DR128)&lt;=1)+IF(SUM($J$128:DR128)+($D$128/MiY)&gt;1,1-(SUM($J$128:DR128)+($D$128/MiY)),0)),5)*(DS$7&gt;=$E$128)</f>
        <v>0</v>
      </c>
      <c r="DT128" s="155">
        <f>ROUND(($D$128/MiY*(SUM($J$128:DS128)&lt;=1)+IF(SUM($J$128:DS128)+($D$128/MiY)&gt;1,1-(SUM($J$128:DS128)+($D$128/MiY)),0)),5)*(DT$7&gt;=$E$128)</f>
        <v>0</v>
      </c>
      <c r="DU128" s="155">
        <f>ROUND(($D$128/MiY*(SUM($J$128:DT128)&lt;=1)+IF(SUM($J$128:DT128)+($D$128/MiY)&gt;1,1-(SUM($J$128:DT128)+($D$128/MiY)),0)),5)*(DU$7&gt;=$E$128)</f>
        <v>0</v>
      </c>
      <c r="DV128" s="155">
        <f>ROUND(($D$128/MiY*(SUM($J$128:DU128)&lt;=1)+IF(SUM($J$128:DU128)+($D$128/MiY)&gt;1,1-(SUM($J$128:DU128)+($D$128/MiY)),0)),5)*(DV$7&gt;=$E$128)</f>
        <v>0</v>
      </c>
      <c r="DW128" s="155">
        <f>ROUND(($D$128/MiY*(SUM($J$128:DV128)&lt;=1)+IF(SUM($J$128:DV128)+($D$128/MiY)&gt;1,1-(SUM($J$128:DV128)+($D$128/MiY)),0)),5)*(DW$7&gt;=$E$128)</f>
        <v>0</v>
      </c>
      <c r="DX128" s="155">
        <f>ROUND(($D$128/MiY*(SUM($J$128:DW128)&lt;=1)+IF(SUM($J$128:DW128)+($D$128/MiY)&gt;1,1-(SUM($J$128:DW128)+($D$128/MiY)),0)),5)*(DX$7&gt;=$E$128)</f>
        <v>0</v>
      </c>
      <c r="DY128" s="155">
        <f>ROUND(($D$128/MiY*(SUM($J$128:DX128)&lt;=1)+IF(SUM($J$128:DX128)+($D$128/MiY)&gt;1,1-(SUM($J$128:DX128)+($D$128/MiY)),0)),5)*(DY$7&gt;=$E$128)</f>
        <v>0</v>
      </c>
      <c r="DZ128" s="155">
        <f>ROUND(($D$128/MiY*(SUM($J$128:DY128)&lt;=1)+IF(SUM($J$128:DY128)+($D$128/MiY)&gt;1,1-(SUM($J$128:DY128)+($D$128/MiY)),0)),5)*(DZ$7&gt;=$E$128)</f>
        <v>0</v>
      </c>
      <c r="EA128" s="155">
        <f>ROUND(($D$128/MiY*(SUM($J$128:DZ128)&lt;=1)+IF(SUM($J$128:DZ128)+($D$128/MiY)&gt;1,1-(SUM($J$128:DZ128)+($D$128/MiY)),0)),5)*(EA$7&gt;=$E$128)</f>
        <v>0</v>
      </c>
      <c r="EB128" s="155">
        <f>ROUND(($D$128/MiY*(SUM($J$128:EA128)&lt;=1)+IF(SUM($J$128:EA128)+($D$128/MiY)&gt;1,1-(SUM($J$128:EA128)+($D$128/MiY)),0)),5)*(EB$7&gt;=$E$128)</f>
        <v>0</v>
      </c>
    </row>
    <row r="129" spans="2:132" outlineLevel="1" x14ac:dyDescent="0.25">
      <c r="C129" s="318" t="s">
        <v>605</v>
      </c>
      <c r="D129" s="16">
        <f>Costs!$J$25*Costs!$J$31</f>
        <v>0</v>
      </c>
      <c r="G129" s="52" t="s">
        <v>603</v>
      </c>
      <c r="H129" s="46">
        <f t="shared" ref="H129" si="1646">SUM(J129:EB129)</f>
        <v>0</v>
      </c>
      <c r="J129" s="82">
        <f t="shared" ref="J129" si="1647">($D129-SUM($J$100:$EB$100))*J128</f>
        <v>0</v>
      </c>
      <c r="K129" s="82">
        <f>($D129-SUM($J$100:$EB$100))*K128</f>
        <v>0</v>
      </c>
      <c r="L129" s="82">
        <f t="shared" ref="L129:BW129" si="1648">($D129-SUM($J$100:$EB$100))*L128</f>
        <v>0</v>
      </c>
      <c r="M129" s="82">
        <f t="shared" si="1648"/>
        <v>0</v>
      </c>
      <c r="N129" s="82">
        <f t="shared" si="1648"/>
        <v>0</v>
      </c>
      <c r="O129" s="82">
        <f t="shared" si="1648"/>
        <v>0</v>
      </c>
      <c r="P129" s="82">
        <f t="shared" si="1648"/>
        <v>0</v>
      </c>
      <c r="Q129" s="82">
        <f t="shared" si="1648"/>
        <v>0</v>
      </c>
      <c r="R129" s="82">
        <f t="shared" si="1648"/>
        <v>0</v>
      </c>
      <c r="S129" s="82">
        <f t="shared" si="1648"/>
        <v>0</v>
      </c>
      <c r="T129" s="82">
        <f t="shared" si="1648"/>
        <v>0</v>
      </c>
      <c r="U129" s="82">
        <f t="shared" si="1648"/>
        <v>0</v>
      </c>
      <c r="V129" s="82">
        <f t="shared" si="1648"/>
        <v>0</v>
      </c>
      <c r="W129" s="82">
        <f t="shared" si="1648"/>
        <v>0</v>
      </c>
      <c r="X129" s="82">
        <f t="shared" si="1648"/>
        <v>0</v>
      </c>
      <c r="Y129" s="82">
        <f t="shared" si="1648"/>
        <v>0</v>
      </c>
      <c r="Z129" s="82">
        <f t="shared" si="1648"/>
        <v>0</v>
      </c>
      <c r="AA129" s="82">
        <f t="shared" si="1648"/>
        <v>0</v>
      </c>
      <c r="AB129" s="82">
        <f t="shared" si="1648"/>
        <v>0</v>
      </c>
      <c r="AC129" s="82">
        <f t="shared" si="1648"/>
        <v>0</v>
      </c>
      <c r="AD129" s="82">
        <f t="shared" si="1648"/>
        <v>0</v>
      </c>
      <c r="AE129" s="82">
        <f t="shared" si="1648"/>
        <v>0</v>
      </c>
      <c r="AF129" s="82">
        <f t="shared" si="1648"/>
        <v>0</v>
      </c>
      <c r="AG129" s="82">
        <f t="shared" si="1648"/>
        <v>0</v>
      </c>
      <c r="AH129" s="82">
        <f t="shared" si="1648"/>
        <v>0</v>
      </c>
      <c r="AI129" s="82">
        <f t="shared" si="1648"/>
        <v>0</v>
      </c>
      <c r="AJ129" s="82">
        <f t="shared" si="1648"/>
        <v>0</v>
      </c>
      <c r="AK129" s="82">
        <f t="shared" si="1648"/>
        <v>0</v>
      </c>
      <c r="AL129" s="82">
        <f t="shared" si="1648"/>
        <v>0</v>
      </c>
      <c r="AM129" s="82">
        <f t="shared" si="1648"/>
        <v>0</v>
      </c>
      <c r="AN129" s="82">
        <f t="shared" si="1648"/>
        <v>0</v>
      </c>
      <c r="AO129" s="82">
        <f t="shared" si="1648"/>
        <v>0</v>
      </c>
      <c r="AP129" s="82">
        <f t="shared" si="1648"/>
        <v>0</v>
      </c>
      <c r="AQ129" s="82">
        <f t="shared" si="1648"/>
        <v>0</v>
      </c>
      <c r="AR129" s="82">
        <f t="shared" si="1648"/>
        <v>0</v>
      </c>
      <c r="AS129" s="82">
        <f t="shared" si="1648"/>
        <v>0</v>
      </c>
      <c r="AT129" s="82">
        <f t="shared" si="1648"/>
        <v>0</v>
      </c>
      <c r="AU129" s="82">
        <f t="shared" si="1648"/>
        <v>0</v>
      </c>
      <c r="AV129" s="82">
        <f t="shared" si="1648"/>
        <v>0</v>
      </c>
      <c r="AW129" s="82">
        <f t="shared" si="1648"/>
        <v>0</v>
      </c>
      <c r="AX129" s="82">
        <f t="shared" si="1648"/>
        <v>0</v>
      </c>
      <c r="AY129" s="82">
        <f t="shared" si="1648"/>
        <v>0</v>
      </c>
      <c r="AZ129" s="82">
        <f t="shared" si="1648"/>
        <v>0</v>
      </c>
      <c r="BA129" s="82">
        <f t="shared" si="1648"/>
        <v>0</v>
      </c>
      <c r="BB129" s="82">
        <f t="shared" si="1648"/>
        <v>0</v>
      </c>
      <c r="BC129" s="82">
        <f t="shared" si="1648"/>
        <v>0</v>
      </c>
      <c r="BD129" s="82">
        <f t="shared" si="1648"/>
        <v>0</v>
      </c>
      <c r="BE129" s="82">
        <f t="shared" si="1648"/>
        <v>0</v>
      </c>
      <c r="BF129" s="82">
        <f t="shared" si="1648"/>
        <v>0</v>
      </c>
      <c r="BG129" s="82">
        <f t="shared" si="1648"/>
        <v>0</v>
      </c>
      <c r="BH129" s="82">
        <f t="shared" si="1648"/>
        <v>0</v>
      </c>
      <c r="BI129" s="82">
        <f t="shared" si="1648"/>
        <v>0</v>
      </c>
      <c r="BJ129" s="82">
        <f t="shared" si="1648"/>
        <v>0</v>
      </c>
      <c r="BK129" s="82">
        <f t="shared" si="1648"/>
        <v>0</v>
      </c>
      <c r="BL129" s="82">
        <f t="shared" si="1648"/>
        <v>0</v>
      </c>
      <c r="BM129" s="82">
        <f t="shared" si="1648"/>
        <v>0</v>
      </c>
      <c r="BN129" s="82">
        <f t="shared" si="1648"/>
        <v>0</v>
      </c>
      <c r="BO129" s="82">
        <f t="shared" si="1648"/>
        <v>0</v>
      </c>
      <c r="BP129" s="82">
        <f t="shared" si="1648"/>
        <v>0</v>
      </c>
      <c r="BQ129" s="82">
        <f t="shared" si="1648"/>
        <v>0</v>
      </c>
      <c r="BR129" s="82">
        <f t="shared" si="1648"/>
        <v>0</v>
      </c>
      <c r="BS129" s="82">
        <f t="shared" si="1648"/>
        <v>0</v>
      </c>
      <c r="BT129" s="82">
        <f t="shared" si="1648"/>
        <v>0</v>
      </c>
      <c r="BU129" s="82">
        <f t="shared" si="1648"/>
        <v>0</v>
      </c>
      <c r="BV129" s="82">
        <f t="shared" si="1648"/>
        <v>0</v>
      </c>
      <c r="BW129" s="82">
        <f t="shared" si="1648"/>
        <v>0</v>
      </c>
      <c r="BX129" s="82">
        <f t="shared" ref="BX129:EB129" si="1649">($D129-SUM($J$100:$EB$100))*BX128</f>
        <v>0</v>
      </c>
      <c r="BY129" s="82">
        <f t="shared" si="1649"/>
        <v>0</v>
      </c>
      <c r="BZ129" s="82">
        <f t="shared" si="1649"/>
        <v>0</v>
      </c>
      <c r="CA129" s="82">
        <f t="shared" si="1649"/>
        <v>0</v>
      </c>
      <c r="CB129" s="82">
        <f t="shared" si="1649"/>
        <v>0</v>
      </c>
      <c r="CC129" s="82">
        <f t="shared" si="1649"/>
        <v>0</v>
      </c>
      <c r="CD129" s="82">
        <f t="shared" si="1649"/>
        <v>0</v>
      </c>
      <c r="CE129" s="82">
        <f t="shared" si="1649"/>
        <v>0</v>
      </c>
      <c r="CF129" s="82">
        <f t="shared" si="1649"/>
        <v>0</v>
      </c>
      <c r="CG129" s="82">
        <f t="shared" si="1649"/>
        <v>0</v>
      </c>
      <c r="CH129" s="82">
        <f t="shared" si="1649"/>
        <v>0</v>
      </c>
      <c r="CI129" s="82">
        <f t="shared" si="1649"/>
        <v>0</v>
      </c>
      <c r="CJ129" s="82">
        <f t="shared" si="1649"/>
        <v>0</v>
      </c>
      <c r="CK129" s="82">
        <f t="shared" si="1649"/>
        <v>0</v>
      </c>
      <c r="CL129" s="82">
        <f t="shared" si="1649"/>
        <v>0</v>
      </c>
      <c r="CM129" s="82">
        <f t="shared" si="1649"/>
        <v>0</v>
      </c>
      <c r="CN129" s="82">
        <f t="shared" si="1649"/>
        <v>0</v>
      </c>
      <c r="CO129" s="82">
        <f t="shared" si="1649"/>
        <v>0</v>
      </c>
      <c r="CP129" s="82">
        <f t="shared" si="1649"/>
        <v>0</v>
      </c>
      <c r="CQ129" s="82">
        <f t="shared" si="1649"/>
        <v>0</v>
      </c>
      <c r="CR129" s="82">
        <f t="shared" si="1649"/>
        <v>0</v>
      </c>
      <c r="CS129" s="82">
        <f t="shared" si="1649"/>
        <v>0</v>
      </c>
      <c r="CT129" s="82">
        <f t="shared" si="1649"/>
        <v>0</v>
      </c>
      <c r="CU129" s="82">
        <f t="shared" si="1649"/>
        <v>0</v>
      </c>
      <c r="CV129" s="82">
        <f t="shared" si="1649"/>
        <v>0</v>
      </c>
      <c r="CW129" s="82">
        <f t="shared" si="1649"/>
        <v>0</v>
      </c>
      <c r="CX129" s="82">
        <f t="shared" si="1649"/>
        <v>0</v>
      </c>
      <c r="CY129" s="82">
        <f t="shared" si="1649"/>
        <v>0</v>
      </c>
      <c r="CZ129" s="82">
        <f t="shared" si="1649"/>
        <v>0</v>
      </c>
      <c r="DA129" s="82">
        <f t="shared" si="1649"/>
        <v>0</v>
      </c>
      <c r="DB129" s="82">
        <f t="shared" si="1649"/>
        <v>0</v>
      </c>
      <c r="DC129" s="82">
        <f t="shared" si="1649"/>
        <v>0</v>
      </c>
      <c r="DD129" s="82">
        <f t="shared" si="1649"/>
        <v>0</v>
      </c>
      <c r="DE129" s="82">
        <f t="shared" si="1649"/>
        <v>0</v>
      </c>
      <c r="DF129" s="82">
        <f t="shared" si="1649"/>
        <v>0</v>
      </c>
      <c r="DG129" s="82">
        <f t="shared" si="1649"/>
        <v>0</v>
      </c>
      <c r="DH129" s="82">
        <f t="shared" si="1649"/>
        <v>0</v>
      </c>
      <c r="DI129" s="82">
        <f t="shared" si="1649"/>
        <v>0</v>
      </c>
      <c r="DJ129" s="82">
        <f t="shared" si="1649"/>
        <v>0</v>
      </c>
      <c r="DK129" s="82">
        <f t="shared" si="1649"/>
        <v>0</v>
      </c>
      <c r="DL129" s="82">
        <f t="shared" si="1649"/>
        <v>0</v>
      </c>
      <c r="DM129" s="82">
        <f t="shared" si="1649"/>
        <v>0</v>
      </c>
      <c r="DN129" s="82">
        <f t="shared" si="1649"/>
        <v>0</v>
      </c>
      <c r="DO129" s="82">
        <f t="shared" si="1649"/>
        <v>0</v>
      </c>
      <c r="DP129" s="82">
        <f t="shared" si="1649"/>
        <v>0</v>
      </c>
      <c r="DQ129" s="82">
        <f t="shared" si="1649"/>
        <v>0</v>
      </c>
      <c r="DR129" s="82">
        <f t="shared" si="1649"/>
        <v>0</v>
      </c>
      <c r="DS129" s="82">
        <f t="shared" si="1649"/>
        <v>0</v>
      </c>
      <c r="DT129" s="82">
        <f t="shared" si="1649"/>
        <v>0</v>
      </c>
      <c r="DU129" s="82">
        <f t="shared" si="1649"/>
        <v>0</v>
      </c>
      <c r="DV129" s="82">
        <f t="shared" si="1649"/>
        <v>0</v>
      </c>
      <c r="DW129" s="82">
        <f t="shared" si="1649"/>
        <v>0</v>
      </c>
      <c r="DX129" s="82">
        <f t="shared" si="1649"/>
        <v>0</v>
      </c>
      <c r="DY129" s="82">
        <f t="shared" si="1649"/>
        <v>0</v>
      </c>
      <c r="DZ129" s="82">
        <f t="shared" si="1649"/>
        <v>0</v>
      </c>
      <c r="EA129" s="82">
        <f t="shared" si="1649"/>
        <v>0</v>
      </c>
      <c r="EB129" s="82">
        <f t="shared" si="1649"/>
        <v>0</v>
      </c>
    </row>
    <row r="130" spans="2:132" outlineLevel="1" x14ac:dyDescent="0.25">
      <c r="C130" s="318" t="s">
        <v>594</v>
      </c>
      <c r="D130" s="31">
        <f>Costs!$J$39</f>
        <v>1.9</v>
      </c>
      <c r="G130" s="52" t="s">
        <v>220</v>
      </c>
      <c r="H130" s="29"/>
      <c r="J130" s="312">
        <f>$D130</f>
        <v>1.9</v>
      </c>
      <c r="K130" s="312">
        <f t="shared" ref="K130:BV130" si="1650">$D130</f>
        <v>1.9</v>
      </c>
      <c r="L130" s="312">
        <f t="shared" si="1650"/>
        <v>1.9</v>
      </c>
      <c r="M130" s="312">
        <f t="shared" si="1650"/>
        <v>1.9</v>
      </c>
      <c r="N130" s="312">
        <f t="shared" si="1650"/>
        <v>1.9</v>
      </c>
      <c r="O130" s="312">
        <f t="shared" si="1650"/>
        <v>1.9</v>
      </c>
      <c r="P130" s="312">
        <f t="shared" si="1650"/>
        <v>1.9</v>
      </c>
      <c r="Q130" s="312">
        <f t="shared" si="1650"/>
        <v>1.9</v>
      </c>
      <c r="R130" s="312">
        <f t="shared" si="1650"/>
        <v>1.9</v>
      </c>
      <c r="S130" s="312">
        <f t="shared" si="1650"/>
        <v>1.9</v>
      </c>
      <c r="T130" s="312">
        <f t="shared" si="1650"/>
        <v>1.9</v>
      </c>
      <c r="U130" s="312">
        <f t="shared" si="1650"/>
        <v>1.9</v>
      </c>
      <c r="V130" s="312">
        <f t="shared" si="1650"/>
        <v>1.9</v>
      </c>
      <c r="W130" s="312">
        <f t="shared" si="1650"/>
        <v>1.9</v>
      </c>
      <c r="X130" s="312">
        <f t="shared" si="1650"/>
        <v>1.9</v>
      </c>
      <c r="Y130" s="312">
        <f t="shared" si="1650"/>
        <v>1.9</v>
      </c>
      <c r="Z130" s="312">
        <f t="shared" si="1650"/>
        <v>1.9</v>
      </c>
      <c r="AA130" s="312">
        <f t="shared" si="1650"/>
        <v>1.9</v>
      </c>
      <c r="AB130" s="312">
        <f t="shared" si="1650"/>
        <v>1.9</v>
      </c>
      <c r="AC130" s="312">
        <f t="shared" si="1650"/>
        <v>1.9</v>
      </c>
      <c r="AD130" s="312">
        <f t="shared" si="1650"/>
        <v>1.9</v>
      </c>
      <c r="AE130" s="312">
        <f t="shared" si="1650"/>
        <v>1.9</v>
      </c>
      <c r="AF130" s="312">
        <f t="shared" si="1650"/>
        <v>1.9</v>
      </c>
      <c r="AG130" s="312">
        <f t="shared" si="1650"/>
        <v>1.9</v>
      </c>
      <c r="AH130" s="312">
        <f t="shared" si="1650"/>
        <v>1.9</v>
      </c>
      <c r="AI130" s="312">
        <f t="shared" si="1650"/>
        <v>1.9</v>
      </c>
      <c r="AJ130" s="312">
        <f t="shared" si="1650"/>
        <v>1.9</v>
      </c>
      <c r="AK130" s="312">
        <f t="shared" si="1650"/>
        <v>1.9</v>
      </c>
      <c r="AL130" s="312">
        <f t="shared" si="1650"/>
        <v>1.9</v>
      </c>
      <c r="AM130" s="312">
        <f t="shared" si="1650"/>
        <v>1.9</v>
      </c>
      <c r="AN130" s="312">
        <f t="shared" si="1650"/>
        <v>1.9</v>
      </c>
      <c r="AO130" s="312">
        <f t="shared" si="1650"/>
        <v>1.9</v>
      </c>
      <c r="AP130" s="312">
        <f t="shared" si="1650"/>
        <v>1.9</v>
      </c>
      <c r="AQ130" s="312">
        <f t="shared" si="1650"/>
        <v>1.9</v>
      </c>
      <c r="AR130" s="312">
        <f t="shared" si="1650"/>
        <v>1.9</v>
      </c>
      <c r="AS130" s="312">
        <f t="shared" si="1650"/>
        <v>1.9</v>
      </c>
      <c r="AT130" s="312">
        <f t="shared" si="1650"/>
        <v>1.9</v>
      </c>
      <c r="AU130" s="312">
        <f t="shared" si="1650"/>
        <v>1.9</v>
      </c>
      <c r="AV130" s="312">
        <f t="shared" si="1650"/>
        <v>1.9</v>
      </c>
      <c r="AW130" s="312">
        <f t="shared" si="1650"/>
        <v>1.9</v>
      </c>
      <c r="AX130" s="312">
        <f t="shared" si="1650"/>
        <v>1.9</v>
      </c>
      <c r="AY130" s="312">
        <f t="shared" si="1650"/>
        <v>1.9</v>
      </c>
      <c r="AZ130" s="312">
        <f t="shared" si="1650"/>
        <v>1.9</v>
      </c>
      <c r="BA130" s="312">
        <f t="shared" si="1650"/>
        <v>1.9</v>
      </c>
      <c r="BB130" s="312">
        <f t="shared" si="1650"/>
        <v>1.9</v>
      </c>
      <c r="BC130" s="312">
        <f t="shared" si="1650"/>
        <v>1.9</v>
      </c>
      <c r="BD130" s="312">
        <f t="shared" si="1650"/>
        <v>1.9</v>
      </c>
      <c r="BE130" s="312">
        <f t="shared" si="1650"/>
        <v>1.9</v>
      </c>
      <c r="BF130" s="312">
        <f t="shared" si="1650"/>
        <v>1.9</v>
      </c>
      <c r="BG130" s="312">
        <f t="shared" si="1650"/>
        <v>1.9</v>
      </c>
      <c r="BH130" s="312">
        <f t="shared" si="1650"/>
        <v>1.9</v>
      </c>
      <c r="BI130" s="312">
        <f t="shared" si="1650"/>
        <v>1.9</v>
      </c>
      <c r="BJ130" s="312">
        <f t="shared" si="1650"/>
        <v>1.9</v>
      </c>
      <c r="BK130" s="312">
        <f t="shared" si="1650"/>
        <v>1.9</v>
      </c>
      <c r="BL130" s="312">
        <f t="shared" si="1650"/>
        <v>1.9</v>
      </c>
      <c r="BM130" s="312">
        <f t="shared" si="1650"/>
        <v>1.9</v>
      </c>
      <c r="BN130" s="312">
        <f t="shared" si="1650"/>
        <v>1.9</v>
      </c>
      <c r="BO130" s="312">
        <f t="shared" si="1650"/>
        <v>1.9</v>
      </c>
      <c r="BP130" s="312">
        <f t="shared" si="1650"/>
        <v>1.9</v>
      </c>
      <c r="BQ130" s="312">
        <f t="shared" si="1650"/>
        <v>1.9</v>
      </c>
      <c r="BR130" s="312">
        <f t="shared" si="1650"/>
        <v>1.9</v>
      </c>
      <c r="BS130" s="312">
        <f t="shared" si="1650"/>
        <v>1.9</v>
      </c>
      <c r="BT130" s="312">
        <f t="shared" si="1650"/>
        <v>1.9</v>
      </c>
      <c r="BU130" s="312">
        <f t="shared" si="1650"/>
        <v>1.9</v>
      </c>
      <c r="BV130" s="312">
        <f t="shared" si="1650"/>
        <v>1.9</v>
      </c>
      <c r="BW130" s="312">
        <f t="shared" ref="BW130:EB130" si="1651">$D130</f>
        <v>1.9</v>
      </c>
      <c r="BX130" s="312">
        <f t="shared" si="1651"/>
        <v>1.9</v>
      </c>
      <c r="BY130" s="312">
        <f t="shared" si="1651"/>
        <v>1.9</v>
      </c>
      <c r="BZ130" s="312">
        <f t="shared" si="1651"/>
        <v>1.9</v>
      </c>
      <c r="CA130" s="312">
        <f t="shared" si="1651"/>
        <v>1.9</v>
      </c>
      <c r="CB130" s="312">
        <f t="shared" si="1651"/>
        <v>1.9</v>
      </c>
      <c r="CC130" s="312">
        <f t="shared" si="1651"/>
        <v>1.9</v>
      </c>
      <c r="CD130" s="312">
        <f t="shared" si="1651"/>
        <v>1.9</v>
      </c>
      <c r="CE130" s="312">
        <f t="shared" si="1651"/>
        <v>1.9</v>
      </c>
      <c r="CF130" s="312">
        <f t="shared" si="1651"/>
        <v>1.9</v>
      </c>
      <c r="CG130" s="312">
        <f t="shared" si="1651"/>
        <v>1.9</v>
      </c>
      <c r="CH130" s="312">
        <f t="shared" si="1651"/>
        <v>1.9</v>
      </c>
      <c r="CI130" s="312">
        <f t="shared" si="1651"/>
        <v>1.9</v>
      </c>
      <c r="CJ130" s="312">
        <f t="shared" si="1651"/>
        <v>1.9</v>
      </c>
      <c r="CK130" s="312">
        <f t="shared" si="1651"/>
        <v>1.9</v>
      </c>
      <c r="CL130" s="312">
        <f t="shared" si="1651"/>
        <v>1.9</v>
      </c>
      <c r="CM130" s="312">
        <f t="shared" si="1651"/>
        <v>1.9</v>
      </c>
      <c r="CN130" s="312">
        <f t="shared" si="1651"/>
        <v>1.9</v>
      </c>
      <c r="CO130" s="312">
        <f t="shared" si="1651"/>
        <v>1.9</v>
      </c>
      <c r="CP130" s="312">
        <f t="shared" si="1651"/>
        <v>1.9</v>
      </c>
      <c r="CQ130" s="312">
        <f t="shared" si="1651"/>
        <v>1.9</v>
      </c>
      <c r="CR130" s="312">
        <f t="shared" si="1651"/>
        <v>1.9</v>
      </c>
      <c r="CS130" s="312">
        <f t="shared" si="1651"/>
        <v>1.9</v>
      </c>
      <c r="CT130" s="312">
        <f t="shared" si="1651"/>
        <v>1.9</v>
      </c>
      <c r="CU130" s="312">
        <f t="shared" si="1651"/>
        <v>1.9</v>
      </c>
      <c r="CV130" s="312">
        <f t="shared" si="1651"/>
        <v>1.9</v>
      </c>
      <c r="CW130" s="312">
        <f t="shared" si="1651"/>
        <v>1.9</v>
      </c>
      <c r="CX130" s="312">
        <f t="shared" si="1651"/>
        <v>1.9</v>
      </c>
      <c r="CY130" s="312">
        <f t="shared" si="1651"/>
        <v>1.9</v>
      </c>
      <c r="CZ130" s="312">
        <f t="shared" si="1651"/>
        <v>1.9</v>
      </c>
      <c r="DA130" s="312">
        <f t="shared" si="1651"/>
        <v>1.9</v>
      </c>
      <c r="DB130" s="312">
        <f t="shared" si="1651"/>
        <v>1.9</v>
      </c>
      <c r="DC130" s="312">
        <f t="shared" si="1651"/>
        <v>1.9</v>
      </c>
      <c r="DD130" s="312">
        <f t="shared" si="1651"/>
        <v>1.9</v>
      </c>
      <c r="DE130" s="312">
        <f t="shared" si="1651"/>
        <v>1.9</v>
      </c>
      <c r="DF130" s="312">
        <f t="shared" si="1651"/>
        <v>1.9</v>
      </c>
      <c r="DG130" s="312">
        <f t="shared" si="1651"/>
        <v>1.9</v>
      </c>
      <c r="DH130" s="312">
        <f t="shared" si="1651"/>
        <v>1.9</v>
      </c>
      <c r="DI130" s="312">
        <f t="shared" si="1651"/>
        <v>1.9</v>
      </c>
      <c r="DJ130" s="312">
        <f t="shared" si="1651"/>
        <v>1.9</v>
      </c>
      <c r="DK130" s="312">
        <f t="shared" si="1651"/>
        <v>1.9</v>
      </c>
      <c r="DL130" s="312">
        <f t="shared" si="1651"/>
        <v>1.9</v>
      </c>
      <c r="DM130" s="312">
        <f t="shared" si="1651"/>
        <v>1.9</v>
      </c>
      <c r="DN130" s="312">
        <f t="shared" si="1651"/>
        <v>1.9</v>
      </c>
      <c r="DO130" s="312">
        <f t="shared" si="1651"/>
        <v>1.9</v>
      </c>
      <c r="DP130" s="312">
        <f t="shared" si="1651"/>
        <v>1.9</v>
      </c>
      <c r="DQ130" s="312">
        <f t="shared" si="1651"/>
        <v>1.9</v>
      </c>
      <c r="DR130" s="312">
        <f t="shared" si="1651"/>
        <v>1.9</v>
      </c>
      <c r="DS130" s="312">
        <f t="shared" si="1651"/>
        <v>1.9</v>
      </c>
      <c r="DT130" s="312">
        <f t="shared" si="1651"/>
        <v>1.9</v>
      </c>
      <c r="DU130" s="312">
        <f t="shared" si="1651"/>
        <v>1.9</v>
      </c>
      <c r="DV130" s="312">
        <f t="shared" si="1651"/>
        <v>1.9</v>
      </c>
      <c r="DW130" s="312">
        <f t="shared" si="1651"/>
        <v>1.9</v>
      </c>
      <c r="DX130" s="312">
        <f t="shared" si="1651"/>
        <v>1.9</v>
      </c>
      <c r="DY130" s="312">
        <f t="shared" si="1651"/>
        <v>1.9</v>
      </c>
      <c r="DZ130" s="312">
        <f t="shared" si="1651"/>
        <v>1.9</v>
      </c>
      <c r="EA130" s="312">
        <f t="shared" si="1651"/>
        <v>1.9</v>
      </c>
      <c r="EB130" s="312">
        <f t="shared" si="1651"/>
        <v>1.9</v>
      </c>
    </row>
    <row r="131" spans="2:132" outlineLevel="1" x14ac:dyDescent="0.25">
      <c r="C131" s="327" t="s">
        <v>601</v>
      </c>
      <c r="D131" s="38"/>
      <c r="E131" s="38"/>
      <c r="F131" s="38"/>
      <c r="G131" s="55" t="s">
        <v>220</v>
      </c>
      <c r="H131" s="316">
        <f t="shared" ref="H131" si="1652">SUM(J131:EB131)</f>
        <v>0</v>
      </c>
      <c r="I131" s="38"/>
      <c r="J131" s="314">
        <f>J129*J130</f>
        <v>0</v>
      </c>
      <c r="K131" s="314">
        <f t="shared" ref="K131" si="1653">K129*K130</f>
        <v>0</v>
      </c>
      <c r="L131" s="314">
        <f t="shared" ref="L131" si="1654">L129*L130</f>
        <v>0</v>
      </c>
      <c r="M131" s="314">
        <f t="shared" ref="M131" si="1655">M129*M130</f>
        <v>0</v>
      </c>
      <c r="N131" s="314">
        <f t="shared" ref="N131" si="1656">N129*N130</f>
        <v>0</v>
      </c>
      <c r="O131" s="314">
        <f t="shared" ref="O131" si="1657">O129*O130</f>
        <v>0</v>
      </c>
      <c r="P131" s="314">
        <f t="shared" ref="P131" si="1658">P129*P130</f>
        <v>0</v>
      </c>
      <c r="Q131" s="314">
        <f t="shared" ref="Q131" si="1659">Q129*Q130</f>
        <v>0</v>
      </c>
      <c r="R131" s="314">
        <f t="shared" ref="R131" si="1660">R129*R130</f>
        <v>0</v>
      </c>
      <c r="S131" s="314">
        <f t="shared" ref="S131" si="1661">S129*S130</f>
        <v>0</v>
      </c>
      <c r="T131" s="314">
        <f t="shared" ref="T131" si="1662">T129*T130</f>
        <v>0</v>
      </c>
      <c r="U131" s="314">
        <f t="shared" ref="U131" si="1663">U129*U130</f>
        <v>0</v>
      </c>
      <c r="V131" s="314">
        <f t="shared" ref="V131" si="1664">V129*V130</f>
        <v>0</v>
      </c>
      <c r="W131" s="314">
        <f t="shared" ref="W131" si="1665">W129*W130</f>
        <v>0</v>
      </c>
      <c r="X131" s="314">
        <f t="shared" ref="X131" si="1666">X129*X130</f>
        <v>0</v>
      </c>
      <c r="Y131" s="314">
        <f t="shared" ref="Y131" si="1667">Y129*Y130</f>
        <v>0</v>
      </c>
      <c r="Z131" s="314">
        <f t="shared" ref="Z131" si="1668">Z129*Z130</f>
        <v>0</v>
      </c>
      <c r="AA131" s="314">
        <f t="shared" ref="AA131" si="1669">AA129*AA130</f>
        <v>0</v>
      </c>
      <c r="AB131" s="314">
        <f t="shared" ref="AB131" si="1670">AB129*AB130</f>
        <v>0</v>
      </c>
      <c r="AC131" s="314">
        <f t="shared" ref="AC131" si="1671">AC129*AC130</f>
        <v>0</v>
      </c>
      <c r="AD131" s="314">
        <f t="shared" ref="AD131" si="1672">AD129*AD130</f>
        <v>0</v>
      </c>
      <c r="AE131" s="314">
        <f t="shared" ref="AE131" si="1673">AE129*AE130</f>
        <v>0</v>
      </c>
      <c r="AF131" s="314">
        <f t="shared" ref="AF131" si="1674">AF129*AF130</f>
        <v>0</v>
      </c>
      <c r="AG131" s="314">
        <f t="shared" ref="AG131" si="1675">AG129*AG130</f>
        <v>0</v>
      </c>
      <c r="AH131" s="314">
        <f t="shared" ref="AH131" si="1676">AH129*AH130</f>
        <v>0</v>
      </c>
      <c r="AI131" s="314">
        <f t="shared" ref="AI131" si="1677">AI129*AI130</f>
        <v>0</v>
      </c>
      <c r="AJ131" s="314">
        <f t="shared" ref="AJ131" si="1678">AJ129*AJ130</f>
        <v>0</v>
      </c>
      <c r="AK131" s="314">
        <f t="shared" ref="AK131" si="1679">AK129*AK130</f>
        <v>0</v>
      </c>
      <c r="AL131" s="314">
        <f t="shared" ref="AL131" si="1680">AL129*AL130</f>
        <v>0</v>
      </c>
      <c r="AM131" s="314">
        <f t="shared" ref="AM131" si="1681">AM129*AM130</f>
        <v>0</v>
      </c>
      <c r="AN131" s="314">
        <f t="shared" ref="AN131" si="1682">AN129*AN130</f>
        <v>0</v>
      </c>
      <c r="AO131" s="314">
        <f t="shared" ref="AO131" si="1683">AO129*AO130</f>
        <v>0</v>
      </c>
      <c r="AP131" s="314">
        <f t="shared" ref="AP131" si="1684">AP129*AP130</f>
        <v>0</v>
      </c>
      <c r="AQ131" s="314">
        <f t="shared" ref="AQ131" si="1685">AQ129*AQ130</f>
        <v>0</v>
      </c>
      <c r="AR131" s="314">
        <f t="shared" ref="AR131" si="1686">AR129*AR130</f>
        <v>0</v>
      </c>
      <c r="AS131" s="314">
        <f t="shared" ref="AS131" si="1687">AS129*AS130</f>
        <v>0</v>
      </c>
      <c r="AT131" s="314">
        <f t="shared" ref="AT131" si="1688">AT129*AT130</f>
        <v>0</v>
      </c>
      <c r="AU131" s="314">
        <f t="shared" ref="AU131" si="1689">AU129*AU130</f>
        <v>0</v>
      </c>
      <c r="AV131" s="314">
        <f t="shared" ref="AV131" si="1690">AV129*AV130</f>
        <v>0</v>
      </c>
      <c r="AW131" s="314">
        <f t="shared" ref="AW131" si="1691">AW129*AW130</f>
        <v>0</v>
      </c>
      <c r="AX131" s="314">
        <f t="shared" ref="AX131" si="1692">AX129*AX130</f>
        <v>0</v>
      </c>
      <c r="AY131" s="314">
        <f t="shared" ref="AY131" si="1693">AY129*AY130</f>
        <v>0</v>
      </c>
      <c r="AZ131" s="314">
        <f t="shared" ref="AZ131" si="1694">AZ129*AZ130</f>
        <v>0</v>
      </c>
      <c r="BA131" s="314">
        <f t="shared" ref="BA131" si="1695">BA129*BA130</f>
        <v>0</v>
      </c>
      <c r="BB131" s="314">
        <f t="shared" ref="BB131" si="1696">BB129*BB130</f>
        <v>0</v>
      </c>
      <c r="BC131" s="314">
        <f t="shared" ref="BC131" si="1697">BC129*BC130</f>
        <v>0</v>
      </c>
      <c r="BD131" s="314">
        <f t="shared" ref="BD131" si="1698">BD129*BD130</f>
        <v>0</v>
      </c>
      <c r="BE131" s="314">
        <f t="shared" ref="BE131" si="1699">BE129*BE130</f>
        <v>0</v>
      </c>
      <c r="BF131" s="314">
        <f t="shared" ref="BF131" si="1700">BF129*BF130</f>
        <v>0</v>
      </c>
      <c r="BG131" s="314">
        <f t="shared" ref="BG131" si="1701">BG129*BG130</f>
        <v>0</v>
      </c>
      <c r="BH131" s="314">
        <f t="shared" ref="BH131" si="1702">BH129*BH130</f>
        <v>0</v>
      </c>
      <c r="BI131" s="314">
        <f t="shared" ref="BI131" si="1703">BI129*BI130</f>
        <v>0</v>
      </c>
      <c r="BJ131" s="314">
        <f t="shared" ref="BJ131" si="1704">BJ129*BJ130</f>
        <v>0</v>
      </c>
      <c r="BK131" s="314">
        <f t="shared" ref="BK131" si="1705">BK129*BK130</f>
        <v>0</v>
      </c>
      <c r="BL131" s="314">
        <f t="shared" ref="BL131" si="1706">BL129*BL130</f>
        <v>0</v>
      </c>
      <c r="BM131" s="314">
        <f t="shared" ref="BM131" si="1707">BM129*BM130</f>
        <v>0</v>
      </c>
      <c r="BN131" s="314">
        <f t="shared" ref="BN131" si="1708">BN129*BN130</f>
        <v>0</v>
      </c>
      <c r="BO131" s="314">
        <f t="shared" ref="BO131" si="1709">BO129*BO130</f>
        <v>0</v>
      </c>
      <c r="BP131" s="314">
        <f t="shared" ref="BP131" si="1710">BP129*BP130</f>
        <v>0</v>
      </c>
      <c r="BQ131" s="314">
        <f t="shared" ref="BQ131" si="1711">BQ129*BQ130</f>
        <v>0</v>
      </c>
      <c r="BR131" s="314">
        <f t="shared" ref="BR131" si="1712">BR129*BR130</f>
        <v>0</v>
      </c>
      <c r="BS131" s="314">
        <f t="shared" ref="BS131" si="1713">BS129*BS130</f>
        <v>0</v>
      </c>
      <c r="BT131" s="314">
        <f t="shared" ref="BT131" si="1714">BT129*BT130</f>
        <v>0</v>
      </c>
      <c r="BU131" s="314">
        <f t="shared" ref="BU131" si="1715">BU129*BU130</f>
        <v>0</v>
      </c>
      <c r="BV131" s="314">
        <f t="shared" ref="BV131" si="1716">BV129*BV130</f>
        <v>0</v>
      </c>
      <c r="BW131" s="314">
        <f t="shared" ref="BW131" si="1717">BW129*BW130</f>
        <v>0</v>
      </c>
      <c r="BX131" s="314">
        <f t="shared" ref="BX131" si="1718">BX129*BX130</f>
        <v>0</v>
      </c>
      <c r="BY131" s="314">
        <f t="shared" ref="BY131" si="1719">BY129*BY130</f>
        <v>0</v>
      </c>
      <c r="BZ131" s="314">
        <f t="shared" ref="BZ131" si="1720">BZ129*BZ130</f>
        <v>0</v>
      </c>
      <c r="CA131" s="314">
        <f t="shared" ref="CA131" si="1721">CA129*CA130</f>
        <v>0</v>
      </c>
      <c r="CB131" s="314">
        <f t="shared" ref="CB131" si="1722">CB129*CB130</f>
        <v>0</v>
      </c>
      <c r="CC131" s="314">
        <f t="shared" ref="CC131" si="1723">CC129*CC130</f>
        <v>0</v>
      </c>
      <c r="CD131" s="314">
        <f t="shared" ref="CD131" si="1724">CD129*CD130</f>
        <v>0</v>
      </c>
      <c r="CE131" s="314">
        <f t="shared" ref="CE131" si="1725">CE129*CE130</f>
        <v>0</v>
      </c>
      <c r="CF131" s="314">
        <f t="shared" ref="CF131" si="1726">CF129*CF130</f>
        <v>0</v>
      </c>
      <c r="CG131" s="314">
        <f t="shared" ref="CG131" si="1727">CG129*CG130</f>
        <v>0</v>
      </c>
      <c r="CH131" s="314">
        <f t="shared" ref="CH131" si="1728">CH129*CH130</f>
        <v>0</v>
      </c>
      <c r="CI131" s="314">
        <f t="shared" ref="CI131" si="1729">CI129*CI130</f>
        <v>0</v>
      </c>
      <c r="CJ131" s="314">
        <f t="shared" ref="CJ131" si="1730">CJ129*CJ130</f>
        <v>0</v>
      </c>
      <c r="CK131" s="314">
        <f t="shared" ref="CK131" si="1731">CK129*CK130</f>
        <v>0</v>
      </c>
      <c r="CL131" s="314">
        <f t="shared" ref="CL131" si="1732">CL129*CL130</f>
        <v>0</v>
      </c>
      <c r="CM131" s="314">
        <f t="shared" ref="CM131" si="1733">CM129*CM130</f>
        <v>0</v>
      </c>
      <c r="CN131" s="314">
        <f t="shared" ref="CN131" si="1734">CN129*CN130</f>
        <v>0</v>
      </c>
      <c r="CO131" s="314">
        <f t="shared" ref="CO131" si="1735">CO129*CO130</f>
        <v>0</v>
      </c>
      <c r="CP131" s="314">
        <f t="shared" ref="CP131" si="1736">CP129*CP130</f>
        <v>0</v>
      </c>
      <c r="CQ131" s="314">
        <f t="shared" ref="CQ131" si="1737">CQ129*CQ130</f>
        <v>0</v>
      </c>
      <c r="CR131" s="314">
        <f t="shared" ref="CR131" si="1738">CR129*CR130</f>
        <v>0</v>
      </c>
      <c r="CS131" s="314">
        <f t="shared" ref="CS131" si="1739">CS129*CS130</f>
        <v>0</v>
      </c>
      <c r="CT131" s="314">
        <f t="shared" ref="CT131" si="1740">CT129*CT130</f>
        <v>0</v>
      </c>
      <c r="CU131" s="314">
        <f t="shared" ref="CU131" si="1741">CU129*CU130</f>
        <v>0</v>
      </c>
      <c r="CV131" s="314">
        <f t="shared" ref="CV131" si="1742">CV129*CV130</f>
        <v>0</v>
      </c>
      <c r="CW131" s="314">
        <f t="shared" ref="CW131" si="1743">CW129*CW130</f>
        <v>0</v>
      </c>
      <c r="CX131" s="314">
        <f t="shared" ref="CX131" si="1744">CX129*CX130</f>
        <v>0</v>
      </c>
      <c r="CY131" s="314">
        <f t="shared" ref="CY131" si="1745">CY129*CY130</f>
        <v>0</v>
      </c>
      <c r="CZ131" s="314">
        <f t="shared" ref="CZ131" si="1746">CZ129*CZ130</f>
        <v>0</v>
      </c>
      <c r="DA131" s="314">
        <f t="shared" ref="DA131" si="1747">DA129*DA130</f>
        <v>0</v>
      </c>
      <c r="DB131" s="314">
        <f t="shared" ref="DB131" si="1748">DB129*DB130</f>
        <v>0</v>
      </c>
      <c r="DC131" s="314">
        <f t="shared" ref="DC131" si="1749">DC129*DC130</f>
        <v>0</v>
      </c>
      <c r="DD131" s="314">
        <f t="shared" ref="DD131" si="1750">DD129*DD130</f>
        <v>0</v>
      </c>
      <c r="DE131" s="314">
        <f t="shared" ref="DE131" si="1751">DE129*DE130</f>
        <v>0</v>
      </c>
      <c r="DF131" s="314">
        <f t="shared" ref="DF131" si="1752">DF129*DF130</f>
        <v>0</v>
      </c>
      <c r="DG131" s="314">
        <f t="shared" ref="DG131" si="1753">DG129*DG130</f>
        <v>0</v>
      </c>
      <c r="DH131" s="314">
        <f t="shared" ref="DH131" si="1754">DH129*DH130</f>
        <v>0</v>
      </c>
      <c r="DI131" s="314">
        <f t="shared" ref="DI131" si="1755">DI129*DI130</f>
        <v>0</v>
      </c>
      <c r="DJ131" s="314">
        <f t="shared" ref="DJ131" si="1756">DJ129*DJ130</f>
        <v>0</v>
      </c>
      <c r="DK131" s="314">
        <f t="shared" ref="DK131" si="1757">DK129*DK130</f>
        <v>0</v>
      </c>
      <c r="DL131" s="314">
        <f t="shared" ref="DL131" si="1758">DL129*DL130</f>
        <v>0</v>
      </c>
      <c r="DM131" s="314">
        <f t="shared" ref="DM131" si="1759">DM129*DM130</f>
        <v>0</v>
      </c>
      <c r="DN131" s="314">
        <f t="shared" ref="DN131" si="1760">DN129*DN130</f>
        <v>0</v>
      </c>
      <c r="DO131" s="314">
        <f t="shared" ref="DO131" si="1761">DO129*DO130</f>
        <v>0</v>
      </c>
      <c r="DP131" s="314">
        <f t="shared" ref="DP131" si="1762">DP129*DP130</f>
        <v>0</v>
      </c>
      <c r="DQ131" s="314">
        <f t="shared" ref="DQ131" si="1763">DQ129*DQ130</f>
        <v>0</v>
      </c>
      <c r="DR131" s="314">
        <f t="shared" ref="DR131" si="1764">DR129*DR130</f>
        <v>0</v>
      </c>
      <c r="DS131" s="314">
        <f t="shared" ref="DS131" si="1765">DS129*DS130</f>
        <v>0</v>
      </c>
      <c r="DT131" s="314">
        <f t="shared" ref="DT131" si="1766">DT129*DT130</f>
        <v>0</v>
      </c>
      <c r="DU131" s="314">
        <f t="shared" ref="DU131" si="1767">DU129*DU130</f>
        <v>0</v>
      </c>
      <c r="DV131" s="314">
        <f t="shared" ref="DV131" si="1768">DV129*DV130</f>
        <v>0</v>
      </c>
      <c r="DW131" s="314">
        <f t="shared" ref="DW131" si="1769">DW129*DW130</f>
        <v>0</v>
      </c>
      <c r="DX131" s="314">
        <f t="shared" ref="DX131" si="1770">DX129*DX130</f>
        <v>0</v>
      </c>
      <c r="DY131" s="314">
        <f t="shared" ref="DY131" si="1771">DY129*DY130</f>
        <v>0</v>
      </c>
      <c r="DZ131" s="314">
        <f t="shared" ref="DZ131" si="1772">DZ129*DZ130</f>
        <v>0</v>
      </c>
      <c r="EA131" s="314">
        <f t="shared" ref="EA131" si="1773">EA129*EA130</f>
        <v>0</v>
      </c>
      <c r="EB131" s="314">
        <f t="shared" ref="EB131" si="1774">EB129*EB130</f>
        <v>0</v>
      </c>
    </row>
    <row r="132" spans="2:132" outlineLevel="1" x14ac:dyDescent="0.25">
      <c r="C132" s="324" t="s">
        <v>417</v>
      </c>
      <c r="D132" s="34"/>
      <c r="E132" s="34"/>
      <c r="F132" s="34"/>
      <c r="G132" s="67" t="s">
        <v>215</v>
      </c>
      <c r="H132" s="34"/>
      <c r="I132" s="34"/>
      <c r="J132" s="126">
        <f>J$13</f>
        <v>1</v>
      </c>
      <c r="K132" s="126">
        <f t="shared" ref="K132:BV132" si="1775">K$13</f>
        <v>1.0026792493128671</v>
      </c>
      <c r="L132" s="126">
        <f t="shared" si="1775"/>
        <v>1.0056539350998608</v>
      </c>
      <c r="M132" s="126">
        <f t="shared" si="1775"/>
        <v>1.0085410656939733</v>
      </c>
      <c r="N132" s="126">
        <f t="shared" si="1775"/>
        <v>1.0114364849476103</v>
      </c>
      <c r="O132" s="126">
        <f t="shared" si="1775"/>
        <v>1.0143402166566737</v>
      </c>
      <c r="P132" s="126">
        <f t="shared" si="1775"/>
        <v>1.0172522846853813</v>
      </c>
      <c r="Q132" s="126">
        <f t="shared" si="1775"/>
        <v>1.0201727129664624</v>
      </c>
      <c r="R132" s="126">
        <f t="shared" si="1775"/>
        <v>1.0231015255013547</v>
      </c>
      <c r="S132" s="126">
        <f t="shared" si="1775"/>
        <v>1.0260387463604019</v>
      </c>
      <c r="T132" s="126">
        <f t="shared" si="1775"/>
        <v>1.028984399683051</v>
      </c>
      <c r="U132" s="126">
        <f t="shared" si="1775"/>
        <v>1.0319385096780509</v>
      </c>
      <c r="V132" s="126">
        <f t="shared" si="1775"/>
        <v>1.0349011006236515</v>
      </c>
      <c r="W132" s="126">
        <f t="shared" si="1775"/>
        <v>1.0377730230388176</v>
      </c>
      <c r="X132" s="126">
        <f t="shared" si="1775"/>
        <v>1.0408518228283561</v>
      </c>
      <c r="Y132" s="126">
        <f t="shared" si="1775"/>
        <v>1.0438400029932626</v>
      </c>
      <c r="Z132" s="126">
        <f t="shared" si="1775"/>
        <v>1.046836761920777</v>
      </c>
      <c r="AA132" s="126">
        <f t="shared" si="1775"/>
        <v>1.0498421242396576</v>
      </c>
      <c r="AB132" s="126">
        <f t="shared" si="1775"/>
        <v>1.05285611464937</v>
      </c>
      <c r="AC132" s="126">
        <f t="shared" si="1775"/>
        <v>1.0558787579202888</v>
      </c>
      <c r="AD132" s="126">
        <f t="shared" si="1775"/>
        <v>1.0589100788939025</v>
      </c>
      <c r="AE132" s="126">
        <f t="shared" si="1775"/>
        <v>1.0619501024830165</v>
      </c>
      <c r="AF132" s="126">
        <f t="shared" si="1775"/>
        <v>1.0649988536719583</v>
      </c>
      <c r="AG132" s="126">
        <f t="shared" si="1775"/>
        <v>1.0680563575167832</v>
      </c>
      <c r="AH132" s="126">
        <f t="shared" si="1775"/>
        <v>1.0711226391454798</v>
      </c>
      <c r="AI132" s="126">
        <f t="shared" si="1775"/>
        <v>1.0739924437404067</v>
      </c>
      <c r="AJ132" s="126">
        <f t="shared" si="1775"/>
        <v>1.0771786970311998</v>
      </c>
      <c r="AK132" s="126">
        <f t="shared" si="1775"/>
        <v>1.0802711679727233</v>
      </c>
      <c r="AL132" s="126">
        <f t="shared" si="1775"/>
        <v>1.0833725170851116</v>
      </c>
      <c r="AM132" s="126">
        <f t="shared" si="1775"/>
        <v>1.0864827698566941</v>
      </c>
      <c r="AN132" s="126">
        <f t="shared" si="1775"/>
        <v>1.0896019518489746</v>
      </c>
      <c r="AO132" s="126">
        <f t="shared" si="1775"/>
        <v>1.0927300886968412</v>
      </c>
      <c r="AP132" s="126">
        <f t="shared" si="1775"/>
        <v>1.0958672061087775</v>
      </c>
      <c r="AQ132" s="126">
        <f t="shared" si="1775"/>
        <v>1.0990133298670732</v>
      </c>
      <c r="AR132" s="126">
        <f t="shared" si="1775"/>
        <v>1.1021684858280367</v>
      </c>
      <c r="AS132" s="126">
        <f t="shared" si="1775"/>
        <v>1.1053326999222071</v>
      </c>
      <c r="AT132" s="126">
        <f t="shared" si="1775"/>
        <v>1.1085059981545673</v>
      </c>
      <c r="AU132" s="126">
        <f t="shared" si="1775"/>
        <v>1.111475962088432</v>
      </c>
      <c r="AV132" s="126">
        <f t="shared" si="1775"/>
        <v>1.1147734191259395</v>
      </c>
      <c r="AW132" s="126">
        <f t="shared" si="1775"/>
        <v>1.1179738207069689</v>
      </c>
      <c r="AX132" s="126">
        <f t="shared" si="1775"/>
        <v>1.1211834103167977</v>
      </c>
      <c r="AY132" s="126">
        <f t="shared" si="1775"/>
        <v>1.1244022143333261</v>
      </c>
      <c r="AZ132" s="126">
        <f t="shared" si="1775"/>
        <v>1.1276302592101826</v>
      </c>
      <c r="BA132" s="126">
        <f t="shared" si="1775"/>
        <v>1.1308675714769412</v>
      </c>
      <c r="BB132" s="126">
        <f t="shared" si="1775"/>
        <v>1.1341141777393395</v>
      </c>
      <c r="BC132" s="126">
        <f t="shared" si="1775"/>
        <v>1.1373701046794982</v>
      </c>
      <c r="BD132" s="126">
        <f t="shared" si="1775"/>
        <v>1.1406353790561385</v>
      </c>
      <c r="BE132" s="126">
        <f t="shared" si="1775"/>
        <v>1.1439100277048042</v>
      </c>
      <c r="BF132" s="126">
        <f t="shared" si="1775"/>
        <v>1.1471940775380809</v>
      </c>
      <c r="BG132" s="126">
        <f t="shared" si="1775"/>
        <v>1.15026769648205</v>
      </c>
      <c r="BH132" s="126">
        <f t="shared" si="1775"/>
        <v>1.1536802383994258</v>
      </c>
      <c r="BI132" s="126">
        <f t="shared" si="1775"/>
        <v>1.1569923375180708</v>
      </c>
      <c r="BJ132" s="126">
        <f t="shared" si="1775"/>
        <v>1.1603139453378331</v>
      </c>
      <c r="BK132" s="126">
        <f t="shared" si="1775"/>
        <v>1.1636450891572303</v>
      </c>
      <c r="BL132" s="126">
        <f t="shared" si="1775"/>
        <v>1.1669857963531516</v>
      </c>
      <c r="BM132" s="126">
        <f t="shared" si="1775"/>
        <v>1.1703360943810825</v>
      </c>
      <c r="BN132" s="126">
        <f t="shared" si="1775"/>
        <v>1.1736960107753303</v>
      </c>
      <c r="BO132" s="126">
        <f t="shared" si="1775"/>
        <v>1.1770655731492505</v>
      </c>
      <c r="BP132" s="126">
        <f t="shared" si="1775"/>
        <v>1.180444809195474</v>
      </c>
      <c r="BQ132" s="126">
        <f t="shared" si="1775"/>
        <v>1.1838337466861339</v>
      </c>
      <c r="BR132" s="126">
        <f t="shared" si="1775"/>
        <v>1.1872324134730949</v>
      </c>
      <c r="BS132" s="126">
        <f t="shared" si="1775"/>
        <v>1.1905270658589224</v>
      </c>
      <c r="BT132" s="126">
        <f t="shared" si="1775"/>
        <v>1.1940590467434065</v>
      </c>
      <c r="BU132" s="126">
        <f t="shared" si="1775"/>
        <v>1.1974870693312041</v>
      </c>
      <c r="BV132" s="126">
        <f t="shared" si="1775"/>
        <v>1.2009249334246579</v>
      </c>
      <c r="BW132" s="126">
        <f t="shared" ref="BW132:EB132" si="1776">BW$13</f>
        <v>1.204372667277734</v>
      </c>
      <c r="BX132" s="126">
        <f t="shared" si="1776"/>
        <v>1.2078302992255125</v>
      </c>
      <c r="BY132" s="126">
        <f t="shared" si="1776"/>
        <v>1.2112978576844211</v>
      </c>
      <c r="BZ132" s="126">
        <f t="shared" si="1776"/>
        <v>1.2147753711524676</v>
      </c>
      <c r="CA132" s="126">
        <f t="shared" si="1776"/>
        <v>1.2182628682094752</v>
      </c>
      <c r="CB132" s="126">
        <f t="shared" si="1776"/>
        <v>1.2217603775173165</v>
      </c>
      <c r="CC132" s="126">
        <f t="shared" si="1776"/>
        <v>1.2252679278201495</v>
      </c>
      <c r="CD132" s="126">
        <f t="shared" si="1776"/>
        <v>1.2287855479446541</v>
      </c>
      <c r="CE132" s="126">
        <f t="shared" si="1776"/>
        <v>1.232077770779646</v>
      </c>
      <c r="CF132" s="126">
        <f t="shared" si="1776"/>
        <v>1.23573302168438</v>
      </c>
      <c r="CG132" s="126">
        <f t="shared" si="1776"/>
        <v>1.2392806860334544</v>
      </c>
      <c r="CH132" s="126">
        <f t="shared" si="1776"/>
        <v>1.2428385353675644</v>
      </c>
      <c r="CI132" s="126">
        <f t="shared" si="1776"/>
        <v>1.2464065989267703</v>
      </c>
      <c r="CJ132" s="126">
        <f t="shared" si="1776"/>
        <v>1.2499849060350778</v>
      </c>
      <c r="CK132" s="126">
        <f t="shared" si="1776"/>
        <v>1.2535734861006791</v>
      </c>
      <c r="CL132" s="126">
        <f t="shared" si="1776"/>
        <v>1.257172368616194</v>
      </c>
      <c r="CM132" s="126">
        <f t="shared" si="1776"/>
        <v>1.2607815831589126</v>
      </c>
      <c r="CN132" s="126">
        <f t="shared" si="1776"/>
        <v>1.2644011593910389</v>
      </c>
      <c r="CO132" s="126">
        <f t="shared" si="1776"/>
        <v>1.2680311270599336</v>
      </c>
      <c r="CP132" s="126">
        <f t="shared" si="1776"/>
        <v>1.2716715159983594</v>
      </c>
      <c r="CQ132" s="126">
        <f t="shared" si="1776"/>
        <v>1.2750786410337906</v>
      </c>
      <c r="CR132" s="126">
        <f t="shared" si="1776"/>
        <v>1.2788614642181557</v>
      </c>
      <c r="CS132" s="126">
        <f t="shared" si="1776"/>
        <v>1.2825329459576562</v>
      </c>
      <c r="CT132" s="126">
        <f t="shared" si="1776"/>
        <v>1.2862149681493797</v>
      </c>
      <c r="CU132" s="126">
        <f t="shared" si="1776"/>
        <v>1.289907561053897</v>
      </c>
      <c r="CV132" s="126">
        <f t="shared" si="1776"/>
        <v>1.293610755018654</v>
      </c>
      <c r="CW132" s="126">
        <f t="shared" si="1776"/>
        <v>1.2973245804782207</v>
      </c>
      <c r="CX132" s="126">
        <f t="shared" si="1776"/>
        <v>1.3010490679545423</v>
      </c>
      <c r="CY132" s="126">
        <f t="shared" si="1776"/>
        <v>1.304784248057189</v>
      </c>
      <c r="CZ132" s="126">
        <f t="shared" si="1776"/>
        <v>1.3085301514836076</v>
      </c>
      <c r="DA132" s="126">
        <f t="shared" si="1776"/>
        <v>1.3122868090193751</v>
      </c>
      <c r="DB132" s="126">
        <f t="shared" si="1776"/>
        <v>1.3160542515384499</v>
      </c>
      <c r="DC132" s="126">
        <f t="shared" si="1776"/>
        <v>1.3195802889875801</v>
      </c>
      <c r="DD132" s="126">
        <f t="shared" si="1776"/>
        <v>1.323495136864544</v>
      </c>
      <c r="DE132" s="126">
        <f t="shared" si="1776"/>
        <v>1.3272947573576725</v>
      </c>
      <c r="DF132" s="126">
        <f t="shared" si="1776"/>
        <v>1.3311052861764079</v>
      </c>
      <c r="DG132" s="126">
        <f t="shared" si="1776"/>
        <v>1.3349267546374479</v>
      </c>
      <c r="DH132" s="126">
        <f t="shared" si="1776"/>
        <v>1.3387591941473977</v>
      </c>
      <c r="DI132" s="126">
        <f t="shared" si="1776"/>
        <v>1.3426026362030277</v>
      </c>
      <c r="DJ132" s="126">
        <f t="shared" si="1776"/>
        <v>1.3464571123915319</v>
      </c>
      <c r="DK132" s="126">
        <f t="shared" si="1776"/>
        <v>1.3503226543907885</v>
      </c>
      <c r="DL132" s="126">
        <f t="shared" si="1776"/>
        <v>1.3541992939696192</v>
      </c>
      <c r="DM132" s="126">
        <f t="shared" si="1776"/>
        <v>1.358087062988051</v>
      </c>
      <c r="DN132" s="126">
        <f t="shared" si="1776"/>
        <v>1.361985993397578</v>
      </c>
      <c r="DO132" s="126">
        <f t="shared" si="1776"/>
        <v>1.3657655991021458</v>
      </c>
      <c r="DP132" s="126">
        <f t="shared" si="1776"/>
        <v>1.3698174666548035</v>
      </c>
      <c r="DQ132" s="126">
        <f t="shared" si="1776"/>
        <v>1.3737500738651915</v>
      </c>
      <c r="DR132" s="126">
        <f t="shared" si="1776"/>
        <v>1.3776939711925826</v>
      </c>
      <c r="DS132" s="126">
        <f t="shared" si="1776"/>
        <v>1.381649191049759</v>
      </c>
      <c r="DT132" s="126">
        <f t="shared" si="1776"/>
        <v>1.385615765942557</v>
      </c>
      <c r="DU132" s="126">
        <f t="shared" si="1776"/>
        <v>1.3895937284701338</v>
      </c>
      <c r="DV132" s="126">
        <f t="shared" si="1776"/>
        <v>1.3935831113252357</v>
      </c>
      <c r="DW132" s="126">
        <f t="shared" si="1776"/>
        <v>1.3975839472944662</v>
      </c>
      <c r="DX132" s="126">
        <f t="shared" si="1776"/>
        <v>1.401596269258556</v>
      </c>
      <c r="DY132" s="126">
        <f t="shared" si="1776"/>
        <v>1.4056201101926329</v>
      </c>
      <c r="DZ132" s="126">
        <f t="shared" si="1776"/>
        <v>1.4096555031664932</v>
      </c>
      <c r="EA132" s="126">
        <f t="shared" si="1776"/>
        <v>1.4134323217047313</v>
      </c>
      <c r="EB132" s="126">
        <f t="shared" si="1776"/>
        <v>1.4176256038945581</v>
      </c>
    </row>
    <row r="133" spans="2:132" outlineLevel="1" x14ac:dyDescent="0.25">
      <c r="C133" s="321" t="s">
        <v>528</v>
      </c>
      <c r="D133" s="38"/>
      <c r="E133" s="38"/>
      <c r="F133" s="38"/>
      <c r="G133" s="52" t="s">
        <v>220</v>
      </c>
      <c r="H133" s="46">
        <f t="shared" ref="H133" si="1777">SUM(J133:EB133)</f>
        <v>0</v>
      </c>
      <c r="I133" s="38"/>
      <c r="J133" s="82">
        <f>J131*J132</f>
        <v>0</v>
      </c>
      <c r="K133" s="82">
        <f t="shared" ref="K133" si="1778">K131*K132</f>
        <v>0</v>
      </c>
      <c r="L133" s="82">
        <f t="shared" ref="L133" si="1779">L131*L132</f>
        <v>0</v>
      </c>
      <c r="M133" s="82">
        <f t="shared" ref="M133" si="1780">M131*M132</f>
        <v>0</v>
      </c>
      <c r="N133" s="82">
        <f t="shared" ref="N133" si="1781">N131*N132</f>
        <v>0</v>
      </c>
      <c r="O133" s="82">
        <f t="shared" ref="O133" si="1782">O131*O132</f>
        <v>0</v>
      </c>
      <c r="P133" s="82">
        <f t="shared" ref="P133" si="1783">P131*P132</f>
        <v>0</v>
      </c>
      <c r="Q133" s="82">
        <f t="shared" ref="Q133" si="1784">Q131*Q132</f>
        <v>0</v>
      </c>
      <c r="R133" s="82">
        <f t="shared" ref="R133" si="1785">R131*R132</f>
        <v>0</v>
      </c>
      <c r="S133" s="82">
        <f t="shared" ref="S133" si="1786">S131*S132</f>
        <v>0</v>
      </c>
      <c r="T133" s="82">
        <f t="shared" ref="T133" si="1787">T131*T132</f>
        <v>0</v>
      </c>
      <c r="U133" s="82">
        <f t="shared" ref="U133" si="1788">U131*U132</f>
        <v>0</v>
      </c>
      <c r="V133" s="82">
        <f t="shared" ref="V133" si="1789">V131*V132</f>
        <v>0</v>
      </c>
      <c r="W133" s="82">
        <f t="shared" ref="W133" si="1790">W131*W132</f>
        <v>0</v>
      </c>
      <c r="X133" s="82">
        <f t="shared" ref="X133" si="1791">X131*X132</f>
        <v>0</v>
      </c>
      <c r="Y133" s="82">
        <f t="shared" ref="Y133" si="1792">Y131*Y132</f>
        <v>0</v>
      </c>
      <c r="Z133" s="82">
        <f t="shared" ref="Z133" si="1793">Z131*Z132</f>
        <v>0</v>
      </c>
      <c r="AA133" s="82">
        <f t="shared" ref="AA133" si="1794">AA131*AA132</f>
        <v>0</v>
      </c>
      <c r="AB133" s="82">
        <f t="shared" ref="AB133" si="1795">AB131*AB132</f>
        <v>0</v>
      </c>
      <c r="AC133" s="82">
        <f t="shared" ref="AC133" si="1796">AC131*AC132</f>
        <v>0</v>
      </c>
      <c r="AD133" s="82">
        <f t="shared" ref="AD133" si="1797">AD131*AD132</f>
        <v>0</v>
      </c>
      <c r="AE133" s="82">
        <f t="shared" ref="AE133" si="1798">AE131*AE132</f>
        <v>0</v>
      </c>
      <c r="AF133" s="82">
        <f t="shared" ref="AF133" si="1799">AF131*AF132</f>
        <v>0</v>
      </c>
      <c r="AG133" s="82">
        <f t="shared" ref="AG133" si="1800">AG131*AG132</f>
        <v>0</v>
      </c>
      <c r="AH133" s="82">
        <f t="shared" ref="AH133" si="1801">AH131*AH132</f>
        <v>0</v>
      </c>
      <c r="AI133" s="82">
        <f t="shared" ref="AI133" si="1802">AI131*AI132</f>
        <v>0</v>
      </c>
      <c r="AJ133" s="82">
        <f t="shared" ref="AJ133" si="1803">AJ131*AJ132</f>
        <v>0</v>
      </c>
      <c r="AK133" s="82">
        <f t="shared" ref="AK133" si="1804">AK131*AK132</f>
        <v>0</v>
      </c>
      <c r="AL133" s="82">
        <f t="shared" ref="AL133" si="1805">AL131*AL132</f>
        <v>0</v>
      </c>
      <c r="AM133" s="82">
        <f t="shared" ref="AM133" si="1806">AM131*AM132</f>
        <v>0</v>
      </c>
      <c r="AN133" s="82">
        <f t="shared" ref="AN133" si="1807">AN131*AN132</f>
        <v>0</v>
      </c>
      <c r="AO133" s="82">
        <f t="shared" ref="AO133" si="1808">AO131*AO132</f>
        <v>0</v>
      </c>
      <c r="AP133" s="82">
        <f t="shared" ref="AP133" si="1809">AP131*AP132</f>
        <v>0</v>
      </c>
      <c r="AQ133" s="82">
        <f t="shared" ref="AQ133" si="1810">AQ131*AQ132</f>
        <v>0</v>
      </c>
      <c r="AR133" s="82">
        <f t="shared" ref="AR133" si="1811">AR131*AR132</f>
        <v>0</v>
      </c>
      <c r="AS133" s="82">
        <f t="shared" ref="AS133" si="1812">AS131*AS132</f>
        <v>0</v>
      </c>
      <c r="AT133" s="82">
        <f t="shared" ref="AT133" si="1813">AT131*AT132</f>
        <v>0</v>
      </c>
      <c r="AU133" s="82">
        <f t="shared" ref="AU133" si="1814">AU131*AU132</f>
        <v>0</v>
      </c>
      <c r="AV133" s="82">
        <f t="shared" ref="AV133" si="1815">AV131*AV132</f>
        <v>0</v>
      </c>
      <c r="AW133" s="82">
        <f t="shared" ref="AW133" si="1816">AW131*AW132</f>
        <v>0</v>
      </c>
      <c r="AX133" s="82">
        <f t="shared" ref="AX133" si="1817">AX131*AX132</f>
        <v>0</v>
      </c>
      <c r="AY133" s="82">
        <f t="shared" ref="AY133" si="1818">AY131*AY132</f>
        <v>0</v>
      </c>
      <c r="AZ133" s="82">
        <f t="shared" ref="AZ133" si="1819">AZ131*AZ132</f>
        <v>0</v>
      </c>
      <c r="BA133" s="82">
        <f t="shared" ref="BA133" si="1820">BA131*BA132</f>
        <v>0</v>
      </c>
      <c r="BB133" s="82">
        <f t="shared" ref="BB133" si="1821">BB131*BB132</f>
        <v>0</v>
      </c>
      <c r="BC133" s="82">
        <f t="shared" ref="BC133" si="1822">BC131*BC132</f>
        <v>0</v>
      </c>
      <c r="BD133" s="82">
        <f t="shared" ref="BD133" si="1823">BD131*BD132</f>
        <v>0</v>
      </c>
      <c r="BE133" s="82">
        <f t="shared" ref="BE133" si="1824">BE131*BE132</f>
        <v>0</v>
      </c>
      <c r="BF133" s="82">
        <f t="shared" ref="BF133" si="1825">BF131*BF132</f>
        <v>0</v>
      </c>
      <c r="BG133" s="82">
        <f t="shared" ref="BG133" si="1826">BG131*BG132</f>
        <v>0</v>
      </c>
      <c r="BH133" s="82">
        <f t="shared" ref="BH133" si="1827">BH131*BH132</f>
        <v>0</v>
      </c>
      <c r="BI133" s="82">
        <f t="shared" ref="BI133" si="1828">BI131*BI132</f>
        <v>0</v>
      </c>
      <c r="BJ133" s="82">
        <f t="shared" ref="BJ133" si="1829">BJ131*BJ132</f>
        <v>0</v>
      </c>
      <c r="BK133" s="82">
        <f t="shared" ref="BK133" si="1830">BK131*BK132</f>
        <v>0</v>
      </c>
      <c r="BL133" s="82">
        <f t="shared" ref="BL133" si="1831">BL131*BL132</f>
        <v>0</v>
      </c>
      <c r="BM133" s="82">
        <f t="shared" ref="BM133" si="1832">BM131*BM132</f>
        <v>0</v>
      </c>
      <c r="BN133" s="82">
        <f t="shared" ref="BN133" si="1833">BN131*BN132</f>
        <v>0</v>
      </c>
      <c r="BO133" s="82">
        <f t="shared" ref="BO133" si="1834">BO131*BO132</f>
        <v>0</v>
      </c>
      <c r="BP133" s="82">
        <f t="shared" ref="BP133" si="1835">BP131*BP132</f>
        <v>0</v>
      </c>
      <c r="BQ133" s="82">
        <f t="shared" ref="BQ133" si="1836">BQ131*BQ132</f>
        <v>0</v>
      </c>
      <c r="BR133" s="82">
        <f t="shared" ref="BR133" si="1837">BR131*BR132</f>
        <v>0</v>
      </c>
      <c r="BS133" s="82">
        <f t="shared" ref="BS133" si="1838">BS131*BS132</f>
        <v>0</v>
      </c>
      <c r="BT133" s="82">
        <f t="shared" ref="BT133" si="1839">BT131*BT132</f>
        <v>0</v>
      </c>
      <c r="BU133" s="82">
        <f t="shared" ref="BU133" si="1840">BU131*BU132</f>
        <v>0</v>
      </c>
      <c r="BV133" s="82">
        <f t="shared" ref="BV133" si="1841">BV131*BV132</f>
        <v>0</v>
      </c>
      <c r="BW133" s="82">
        <f t="shared" ref="BW133" si="1842">BW131*BW132</f>
        <v>0</v>
      </c>
      <c r="BX133" s="82">
        <f t="shared" ref="BX133" si="1843">BX131*BX132</f>
        <v>0</v>
      </c>
      <c r="BY133" s="82">
        <f t="shared" ref="BY133" si="1844">BY131*BY132</f>
        <v>0</v>
      </c>
      <c r="BZ133" s="82">
        <f t="shared" ref="BZ133" si="1845">BZ131*BZ132</f>
        <v>0</v>
      </c>
      <c r="CA133" s="82">
        <f t="shared" ref="CA133" si="1846">CA131*CA132</f>
        <v>0</v>
      </c>
      <c r="CB133" s="82">
        <f t="shared" ref="CB133" si="1847">CB131*CB132</f>
        <v>0</v>
      </c>
      <c r="CC133" s="82">
        <f t="shared" ref="CC133" si="1848">CC131*CC132</f>
        <v>0</v>
      </c>
      <c r="CD133" s="82">
        <f t="shared" ref="CD133" si="1849">CD131*CD132</f>
        <v>0</v>
      </c>
      <c r="CE133" s="82">
        <f t="shared" ref="CE133" si="1850">CE131*CE132</f>
        <v>0</v>
      </c>
      <c r="CF133" s="82">
        <f t="shared" ref="CF133" si="1851">CF131*CF132</f>
        <v>0</v>
      </c>
      <c r="CG133" s="82">
        <f t="shared" ref="CG133" si="1852">CG131*CG132</f>
        <v>0</v>
      </c>
      <c r="CH133" s="82">
        <f t="shared" ref="CH133" si="1853">CH131*CH132</f>
        <v>0</v>
      </c>
      <c r="CI133" s="82">
        <f t="shared" ref="CI133" si="1854">CI131*CI132</f>
        <v>0</v>
      </c>
      <c r="CJ133" s="82">
        <f t="shared" ref="CJ133" si="1855">CJ131*CJ132</f>
        <v>0</v>
      </c>
      <c r="CK133" s="82">
        <f t="shared" ref="CK133" si="1856">CK131*CK132</f>
        <v>0</v>
      </c>
      <c r="CL133" s="82">
        <f t="shared" ref="CL133" si="1857">CL131*CL132</f>
        <v>0</v>
      </c>
      <c r="CM133" s="82">
        <f t="shared" ref="CM133" si="1858">CM131*CM132</f>
        <v>0</v>
      </c>
      <c r="CN133" s="82">
        <f t="shared" ref="CN133" si="1859">CN131*CN132</f>
        <v>0</v>
      </c>
      <c r="CO133" s="82">
        <f t="shared" ref="CO133" si="1860">CO131*CO132</f>
        <v>0</v>
      </c>
      <c r="CP133" s="82">
        <f t="shared" ref="CP133" si="1861">CP131*CP132</f>
        <v>0</v>
      </c>
      <c r="CQ133" s="82">
        <f t="shared" ref="CQ133" si="1862">CQ131*CQ132</f>
        <v>0</v>
      </c>
      <c r="CR133" s="82">
        <f t="shared" ref="CR133" si="1863">CR131*CR132</f>
        <v>0</v>
      </c>
      <c r="CS133" s="82">
        <f t="shared" ref="CS133" si="1864">CS131*CS132</f>
        <v>0</v>
      </c>
      <c r="CT133" s="82">
        <f t="shared" ref="CT133" si="1865">CT131*CT132</f>
        <v>0</v>
      </c>
      <c r="CU133" s="82">
        <f t="shared" ref="CU133" si="1866">CU131*CU132</f>
        <v>0</v>
      </c>
      <c r="CV133" s="82">
        <f t="shared" ref="CV133" si="1867">CV131*CV132</f>
        <v>0</v>
      </c>
      <c r="CW133" s="82">
        <f t="shared" ref="CW133" si="1868">CW131*CW132</f>
        <v>0</v>
      </c>
      <c r="CX133" s="82">
        <f t="shared" ref="CX133" si="1869">CX131*CX132</f>
        <v>0</v>
      </c>
      <c r="CY133" s="82">
        <f t="shared" ref="CY133" si="1870">CY131*CY132</f>
        <v>0</v>
      </c>
      <c r="CZ133" s="82">
        <f t="shared" ref="CZ133" si="1871">CZ131*CZ132</f>
        <v>0</v>
      </c>
      <c r="DA133" s="82">
        <f t="shared" ref="DA133" si="1872">DA131*DA132</f>
        <v>0</v>
      </c>
      <c r="DB133" s="82">
        <f t="shared" ref="DB133" si="1873">DB131*DB132</f>
        <v>0</v>
      </c>
      <c r="DC133" s="82">
        <f t="shared" ref="DC133" si="1874">DC131*DC132</f>
        <v>0</v>
      </c>
      <c r="DD133" s="82">
        <f t="shared" ref="DD133" si="1875">DD131*DD132</f>
        <v>0</v>
      </c>
      <c r="DE133" s="82">
        <f t="shared" ref="DE133" si="1876">DE131*DE132</f>
        <v>0</v>
      </c>
      <c r="DF133" s="82">
        <f t="shared" ref="DF133" si="1877">DF131*DF132</f>
        <v>0</v>
      </c>
      <c r="DG133" s="82">
        <f t="shared" ref="DG133" si="1878">DG131*DG132</f>
        <v>0</v>
      </c>
      <c r="DH133" s="82">
        <f t="shared" ref="DH133" si="1879">DH131*DH132</f>
        <v>0</v>
      </c>
      <c r="DI133" s="82">
        <f t="shared" ref="DI133" si="1880">DI131*DI132</f>
        <v>0</v>
      </c>
      <c r="DJ133" s="82">
        <f t="shared" ref="DJ133" si="1881">DJ131*DJ132</f>
        <v>0</v>
      </c>
      <c r="DK133" s="82">
        <f t="shared" ref="DK133" si="1882">DK131*DK132</f>
        <v>0</v>
      </c>
      <c r="DL133" s="82">
        <f t="shared" ref="DL133" si="1883">DL131*DL132</f>
        <v>0</v>
      </c>
      <c r="DM133" s="82">
        <f t="shared" ref="DM133" si="1884">DM131*DM132</f>
        <v>0</v>
      </c>
      <c r="DN133" s="82">
        <f t="shared" ref="DN133" si="1885">DN131*DN132</f>
        <v>0</v>
      </c>
      <c r="DO133" s="82">
        <f t="shared" ref="DO133" si="1886">DO131*DO132</f>
        <v>0</v>
      </c>
      <c r="DP133" s="82">
        <f t="shared" ref="DP133" si="1887">DP131*DP132</f>
        <v>0</v>
      </c>
      <c r="DQ133" s="82">
        <f t="shared" ref="DQ133" si="1888">DQ131*DQ132</f>
        <v>0</v>
      </c>
      <c r="DR133" s="82">
        <f t="shared" ref="DR133" si="1889">DR131*DR132</f>
        <v>0</v>
      </c>
      <c r="DS133" s="82">
        <f t="shared" ref="DS133" si="1890">DS131*DS132</f>
        <v>0</v>
      </c>
      <c r="DT133" s="82">
        <f t="shared" ref="DT133" si="1891">DT131*DT132</f>
        <v>0</v>
      </c>
      <c r="DU133" s="82">
        <f t="shared" ref="DU133" si="1892">DU131*DU132</f>
        <v>0</v>
      </c>
      <c r="DV133" s="82">
        <f t="shared" ref="DV133" si="1893">DV131*DV132</f>
        <v>0</v>
      </c>
      <c r="DW133" s="82">
        <f t="shared" ref="DW133" si="1894">DW131*DW132</f>
        <v>0</v>
      </c>
      <c r="DX133" s="82">
        <f t="shared" ref="DX133" si="1895">DX131*DX132</f>
        <v>0</v>
      </c>
      <c r="DY133" s="82">
        <f t="shared" ref="DY133" si="1896">DY131*DY132</f>
        <v>0</v>
      </c>
      <c r="DZ133" s="82">
        <f t="shared" ref="DZ133" si="1897">DZ131*DZ132</f>
        <v>0</v>
      </c>
      <c r="EA133" s="82">
        <f t="shared" ref="EA133" si="1898">EA131*EA132</f>
        <v>0</v>
      </c>
      <c r="EB133" s="82">
        <f t="shared" ref="EB133" si="1899">EB131*EB132</f>
        <v>0</v>
      </c>
    </row>
    <row r="134" spans="2:132" ht="14" outlineLevel="1" x14ac:dyDescent="0.3">
      <c r="B134" s="73"/>
      <c r="C134" s="27"/>
      <c r="H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row>
    <row r="135" spans="2:132" ht="13" outlineLevel="1" x14ac:dyDescent="0.3">
      <c r="C135" s="340" t="s">
        <v>504</v>
      </c>
      <c r="G135" s="52"/>
      <c r="H135" s="29"/>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row>
    <row r="136" spans="2:132" outlineLevel="1" x14ac:dyDescent="0.25">
      <c r="C136" s="317" t="s">
        <v>485</v>
      </c>
      <c r="D136" s="125">
        <f>Assumptions!J16</f>
        <v>0.64</v>
      </c>
      <c r="E136" s="79">
        <f>Assumptions!J13</f>
        <v>45658</v>
      </c>
      <c r="G136" s="52" t="s">
        <v>215</v>
      </c>
      <c r="H136" s="50">
        <f t="shared" ref="H136" si="1900">SUM(J136:EB136)</f>
        <v>0.99999999999999989</v>
      </c>
      <c r="J136" s="129"/>
      <c r="K136" s="155">
        <f>ROUND(($D$136/MiY*(SUM($J$136:J136)&lt;=1)+IF(SUM($J$136:J136)+($D$136/MiY)&gt;1,1-(SUM($J$136:J136)+($D$136/MiY)),0)),5)*(K$7&gt;=$E$136)</f>
        <v>0</v>
      </c>
      <c r="L136" s="155">
        <f>ROUND(($D$136/MiY*(SUM($J$136:K136)&lt;=1)+IF(SUM($J$136:K136)+($D$136/MiY)&gt;1,1-(SUM($J$136:K136)+($D$136/MiY)),0)),5)*(L$7&gt;=$E$136)</f>
        <v>0</v>
      </c>
      <c r="M136" s="155">
        <f>ROUND(($D$136/MiY*(SUM($J$136:L136)&lt;=1)+IF(SUM($J$136:L136)+($D$136/MiY)&gt;1,1-(SUM($J$136:L136)+($D$136/MiY)),0)),5)*(M$7&gt;=$E$136)</f>
        <v>0</v>
      </c>
      <c r="N136" s="155">
        <f>ROUND(($D$136/MiY*(SUM($J$136:M136)&lt;=1)+IF(SUM($J$136:M136)+($D$136/MiY)&gt;1,1-(SUM($J$136:M136)+($D$136/MiY)),0)),5)*(N$7&gt;=$E$136)</f>
        <v>0</v>
      </c>
      <c r="O136" s="155">
        <f>ROUND(($D$136/MiY*(SUM($J$136:N136)&lt;=1)+IF(SUM($J$136:N136)+($D$136/MiY)&gt;1,1-(SUM($J$136:N136)+($D$136/MiY)),0)),5)*(O$7&gt;=$E$136)</f>
        <v>0</v>
      </c>
      <c r="P136" s="155">
        <f>ROUND(($D$136/MiY*(SUM($J$136:O136)&lt;=1)+IF(SUM($J$136:O136)+($D$136/MiY)&gt;1,1-(SUM($J$136:O136)+($D$136/MiY)),0)),5)*(P$7&gt;=$E$136)</f>
        <v>0</v>
      </c>
      <c r="Q136" s="155">
        <f>ROUND(($D$136/MiY*(SUM($J$136:P136)&lt;=1)+IF(SUM($J$136:P136)+($D$136/MiY)&gt;1,1-(SUM($J$136:P136)+($D$136/MiY)),0)),5)*(Q$7&gt;=$E$136)</f>
        <v>0</v>
      </c>
      <c r="R136" s="155">
        <f>ROUND(($D$136/MiY*(SUM($J$136:Q136)&lt;=1)+IF(SUM($J$136:Q136)+($D$136/MiY)&gt;1,1-(SUM($J$136:Q136)+($D$136/MiY)),0)),5)*(R$7&gt;=$E$136)</f>
        <v>0</v>
      </c>
      <c r="S136" s="155">
        <f>ROUND(($D$136/MiY*(SUM($J$136:R136)&lt;=1)+IF(SUM($J$136:R136)+($D$136/MiY)&gt;1,1-(SUM($J$136:R136)+($D$136/MiY)),0)),5)*(S$7&gt;=$E$136)</f>
        <v>0</v>
      </c>
      <c r="T136" s="155">
        <f>ROUND(($D$136/MiY*(SUM($J$136:S136)&lt;=1)+IF(SUM($J$136:S136)+($D$136/MiY)&gt;1,1-(SUM($J$136:S136)+($D$136/MiY)),0)),5)*(T$7&gt;=$E$136)</f>
        <v>0</v>
      </c>
      <c r="U136" s="155">
        <f>ROUND(($D$136/MiY*(SUM($J$136:T136)&lt;=1)+IF(SUM($J$136:T136)+($D$136/MiY)&gt;1,1-(SUM($J$136:T136)+($D$136/MiY)),0)),5)*(U$7&gt;=$E$136)</f>
        <v>0</v>
      </c>
      <c r="V136" s="155">
        <f>ROUND(($D$136/MiY*(SUM($J$136:U136)&lt;=1)+IF(SUM($J$136:U136)+($D$136/MiY)&gt;1,1-(SUM($J$136:U136)+($D$136/MiY)),0)),5)*(V$7&gt;=$E$136)</f>
        <v>0</v>
      </c>
      <c r="W136" s="155">
        <f>ROUND(($D$136/MiY*(SUM($J$136:V136)&lt;=1)+IF(SUM($J$136:V136)+($D$136/MiY)&gt;1,1-(SUM($J$136:V136)+($D$136/MiY)),0)),5)*(W$7&gt;=$E$136)</f>
        <v>0</v>
      </c>
      <c r="X136" s="155">
        <f>ROUND(($D$136/MiY*(SUM($J$136:W136)&lt;=1)+IF(SUM($J$136:W136)+($D$136/MiY)&gt;1,1-(SUM($J$136:W136)+($D$136/MiY)),0)),5)*(X$7&gt;=$E$136)</f>
        <v>0</v>
      </c>
      <c r="Y136" s="155">
        <f>ROUND(($D$136/MiY*(SUM($J$136:X136)&lt;=1)+IF(SUM($J$136:X136)+($D$136/MiY)&gt;1,1-(SUM($J$136:X136)+($D$136/MiY)),0)),5)*(Y$7&gt;=$E$136)</f>
        <v>0</v>
      </c>
      <c r="Z136" s="155">
        <f>ROUND(($D$136/MiY*(SUM($J$136:Y136)&lt;=1)+IF(SUM($J$136:Y136)+($D$136/MiY)&gt;1,1-(SUM($J$136:Y136)+($D$136/MiY)),0)),5)*(Z$7&gt;=$E$136)</f>
        <v>0</v>
      </c>
      <c r="AA136" s="155">
        <f>ROUND(($D$136/MiY*(SUM($J$136:Z136)&lt;=1)+IF(SUM($J$136:Z136)+($D$136/MiY)&gt;1,1-(SUM($J$136:Z136)+($D$136/MiY)),0)),5)*(AA$7&gt;=$E$136)</f>
        <v>0</v>
      </c>
      <c r="AB136" s="155">
        <f>ROUND(($D$136/MiY*(SUM($J$136:AA136)&lt;=1)+IF(SUM($J$136:AA136)+($D$136/MiY)&gt;1,1-(SUM($J$136:AA136)+($D$136/MiY)),0)),5)*(AB$7&gt;=$E$136)</f>
        <v>0</v>
      </c>
      <c r="AC136" s="155">
        <f>ROUND(($D$136/MiY*(SUM($J$136:AB136)&lt;=1)+IF(SUM($J$136:AB136)+($D$136/MiY)&gt;1,1-(SUM($J$136:AB136)+($D$136/MiY)),0)),5)*(AC$7&gt;=$E$136)</f>
        <v>0</v>
      </c>
      <c r="AD136" s="155">
        <f>ROUND(($D$136/MiY*(SUM($J$136:AC136)&lt;=1)+IF(SUM($J$136:AC136)+($D$136/MiY)&gt;1,1-(SUM($J$136:AC136)+($D$136/MiY)),0)),5)*(AD$7&gt;=$E$136)</f>
        <v>0</v>
      </c>
      <c r="AE136" s="155">
        <f>ROUND(($D$136/MiY*(SUM($J$136:AD136)&lt;=1)+IF(SUM($J$136:AD136)+($D$136/MiY)&gt;1,1-(SUM($J$136:AD136)+($D$136/MiY)),0)),5)*(AE$7&gt;=$E$136)</f>
        <v>0</v>
      </c>
      <c r="AF136" s="155">
        <f>ROUND(($D$136/MiY*(SUM($J$136:AE136)&lt;=1)+IF(SUM($J$136:AE136)+($D$136/MiY)&gt;1,1-(SUM($J$136:AE136)+($D$136/MiY)),0)),5)*(AF$7&gt;=$E$136)</f>
        <v>0</v>
      </c>
      <c r="AG136" s="155">
        <f>ROUND(($D$136/MiY*(SUM($J$136:AF136)&lt;=1)+IF(SUM($J$136:AF136)+($D$136/MiY)&gt;1,1-(SUM($J$136:AF136)+($D$136/MiY)),0)),5)*(AG$7&gt;=$E$136)</f>
        <v>0</v>
      </c>
      <c r="AH136" s="155">
        <f>ROUND(($D$136/MiY*(SUM($J$136:AG136)&lt;=1)+IF(SUM($J$136:AG136)+($D$136/MiY)&gt;1,1-(SUM($J$136:AG136)+($D$136/MiY)),0)),5)*(AH$7&gt;=$E$136)</f>
        <v>5.3330000000000002E-2</v>
      </c>
      <c r="AI136" s="155">
        <f>ROUND(($D$136/MiY*(SUM($J$136:AH136)&lt;=1)+IF(SUM($J$136:AH136)+($D$136/MiY)&gt;1,1-(SUM($J$136:AH136)+($D$136/MiY)),0)),5)*(AI$7&gt;=$E$136)</f>
        <v>5.3330000000000002E-2</v>
      </c>
      <c r="AJ136" s="155">
        <f>ROUND(($D$136/MiY*(SUM($J$136:AI136)&lt;=1)+IF(SUM($J$136:AI136)+($D$136/MiY)&gt;1,1-(SUM($J$136:AI136)+($D$136/MiY)),0)),5)*(AJ$7&gt;=$E$136)</f>
        <v>5.3330000000000002E-2</v>
      </c>
      <c r="AK136" s="155">
        <f>ROUND(($D$136/MiY*(SUM($J$136:AJ136)&lt;=1)+IF(SUM($J$136:AJ136)+($D$136/MiY)&gt;1,1-(SUM($J$136:AJ136)+($D$136/MiY)),0)),5)*(AK$7&gt;=$E$136)</f>
        <v>5.3330000000000002E-2</v>
      </c>
      <c r="AL136" s="155">
        <f>ROUND(($D$136/MiY*(SUM($J$136:AK136)&lt;=1)+IF(SUM($J$136:AK136)+($D$136/MiY)&gt;1,1-(SUM($J$136:AK136)+($D$136/MiY)),0)),5)*(AL$7&gt;=$E$136)</f>
        <v>5.3330000000000002E-2</v>
      </c>
      <c r="AM136" s="155">
        <f>ROUND(($D$136/MiY*(SUM($J$136:AL136)&lt;=1)+IF(SUM($J$136:AL136)+($D$136/MiY)&gt;1,1-(SUM($J$136:AL136)+($D$136/MiY)),0)),5)*(AM$7&gt;=$E$136)</f>
        <v>5.3330000000000002E-2</v>
      </c>
      <c r="AN136" s="155">
        <f>ROUND(($D$136/MiY*(SUM($J$136:AM136)&lt;=1)+IF(SUM($J$136:AM136)+($D$136/MiY)&gt;1,1-(SUM($J$136:AM136)+($D$136/MiY)),0)),5)*(AN$7&gt;=$E$136)</f>
        <v>5.3330000000000002E-2</v>
      </c>
      <c r="AO136" s="155">
        <f>ROUND(($D$136/MiY*(SUM($J$136:AN136)&lt;=1)+IF(SUM($J$136:AN136)+($D$136/MiY)&gt;1,1-(SUM($J$136:AN136)+($D$136/MiY)),0)),5)*(AO$7&gt;=$E$136)</f>
        <v>5.3330000000000002E-2</v>
      </c>
      <c r="AP136" s="155">
        <f>ROUND(($D$136/MiY*(SUM($J$136:AO136)&lt;=1)+IF(SUM($J$136:AO136)+($D$136/MiY)&gt;1,1-(SUM($J$136:AO136)+($D$136/MiY)),0)),5)*(AP$7&gt;=$E$136)</f>
        <v>5.3330000000000002E-2</v>
      </c>
      <c r="AQ136" s="155">
        <f>ROUND(($D$136/MiY*(SUM($J$136:AP136)&lt;=1)+IF(SUM($J$136:AP136)+($D$136/MiY)&gt;1,1-(SUM($J$136:AP136)+($D$136/MiY)),0)),5)*(AQ$7&gt;=$E$136)</f>
        <v>5.3330000000000002E-2</v>
      </c>
      <c r="AR136" s="155">
        <f>ROUND(($D$136/MiY*(SUM($J$136:AQ136)&lt;=1)+IF(SUM($J$136:AQ136)+($D$136/MiY)&gt;1,1-(SUM($J$136:AQ136)+($D$136/MiY)),0)),5)*(AR$7&gt;=$E$136)</f>
        <v>5.3330000000000002E-2</v>
      </c>
      <c r="AS136" s="155">
        <f>ROUND(($D$136/MiY*(SUM($J$136:AR136)&lt;=1)+IF(SUM($J$136:AR136)+($D$136/MiY)&gt;1,1-(SUM($J$136:AR136)+($D$136/MiY)),0)),5)*(AS$7&gt;=$E$136)</f>
        <v>5.3330000000000002E-2</v>
      </c>
      <c r="AT136" s="155">
        <f>ROUND(($D$136/MiY*(SUM($J$136:AS136)&lt;=1)+IF(SUM($J$136:AS136)+($D$136/MiY)&gt;1,1-(SUM($J$136:AS136)+($D$136/MiY)),0)),5)*(AT$7&gt;=$E$136)</f>
        <v>5.3330000000000002E-2</v>
      </c>
      <c r="AU136" s="155">
        <f>ROUND(($D$136/MiY*(SUM($J$136:AT136)&lt;=1)+IF(SUM($J$136:AT136)+($D$136/MiY)&gt;1,1-(SUM($J$136:AT136)+($D$136/MiY)),0)),5)*(AU$7&gt;=$E$136)</f>
        <v>5.3330000000000002E-2</v>
      </c>
      <c r="AV136" s="155">
        <f>ROUND(($D$136/MiY*(SUM($J$136:AU136)&lt;=1)+IF(SUM($J$136:AU136)+($D$136/MiY)&gt;1,1-(SUM($J$136:AU136)+($D$136/MiY)),0)),5)*(AV$7&gt;=$E$136)</f>
        <v>5.3330000000000002E-2</v>
      </c>
      <c r="AW136" s="155">
        <f>ROUND(($D$136/MiY*(SUM($J$136:AV136)&lt;=1)+IF(SUM($J$136:AV136)+($D$136/MiY)&gt;1,1-(SUM($J$136:AV136)+($D$136/MiY)),0)),5)*(AW$7&gt;=$E$136)</f>
        <v>5.3330000000000002E-2</v>
      </c>
      <c r="AX136" s="155">
        <f>ROUND(($D$136/MiY*(SUM($J$136:AW136)&lt;=1)+IF(SUM($J$136:AW136)+($D$136/MiY)&gt;1,1-(SUM($J$136:AW136)+($D$136/MiY)),0)),5)*(AX$7&gt;=$E$136)</f>
        <v>5.3330000000000002E-2</v>
      </c>
      <c r="AY136" s="155">
        <f>ROUND(($D$136/MiY*(SUM($J$136:AX136)&lt;=1)+IF(SUM($J$136:AX136)+($D$136/MiY)&gt;1,1-(SUM($J$136:AX136)+($D$136/MiY)),0)),5)*(AY$7&gt;=$E$136)</f>
        <v>5.3330000000000002E-2</v>
      </c>
      <c r="AZ136" s="155">
        <f>ROUND(($D$136/MiY*(SUM($J$136:AY136)&lt;=1)+IF(SUM($J$136:AY136)+($D$136/MiY)&gt;1,1-(SUM($J$136:AY136)+($D$136/MiY)),0)),5)*(AZ$7&gt;=$E$136)</f>
        <v>4.0059999999999998E-2</v>
      </c>
      <c r="BA136" s="155">
        <f>ROUND(($D$136/MiY*(SUM($J$136:AZ136)&lt;=1)+IF(SUM($J$136:AZ136)+($D$136/MiY)&gt;1,1-(SUM($J$136:AZ136)+($D$136/MiY)),0)),5)*(BA$7&gt;=$E$136)</f>
        <v>0</v>
      </c>
      <c r="BB136" s="155">
        <f>ROUND(($D$136/MiY*(SUM($J$136:BA136)&lt;=1)+IF(SUM($J$136:BA136)+($D$136/MiY)&gt;1,1-(SUM($J$136:BA136)+($D$136/MiY)),0)),5)*(BB$7&gt;=$E$136)</f>
        <v>0</v>
      </c>
      <c r="BC136" s="155">
        <f>ROUND(($D$136/MiY*(SUM($J$136:BB136)&lt;=1)+IF(SUM($J$136:BB136)+($D$136/MiY)&gt;1,1-(SUM($J$136:BB136)+($D$136/MiY)),0)),5)*(BC$7&gt;=$E$136)</f>
        <v>0</v>
      </c>
      <c r="BD136" s="155">
        <f>ROUND(($D$136/MiY*(SUM($J$136:BC136)&lt;=1)+IF(SUM($J$136:BC136)+($D$136/MiY)&gt;1,1-(SUM($J$136:BC136)+($D$136/MiY)),0)),5)*(BD$7&gt;=$E$136)</f>
        <v>0</v>
      </c>
      <c r="BE136" s="155">
        <f>ROUND(($D$136/MiY*(SUM($J$136:BD136)&lt;=1)+IF(SUM($J$136:BD136)+($D$136/MiY)&gt;1,1-(SUM($J$136:BD136)+($D$136/MiY)),0)),5)*(BE$7&gt;=$E$136)</f>
        <v>0</v>
      </c>
      <c r="BF136" s="155">
        <f>ROUND(($D$136/MiY*(SUM($J$136:BE136)&lt;=1)+IF(SUM($J$136:BE136)+($D$136/MiY)&gt;1,1-(SUM($J$136:BE136)+($D$136/MiY)),0)),5)*(BF$7&gt;=$E$136)</f>
        <v>0</v>
      </c>
      <c r="BG136" s="155">
        <f>ROUND(($D$136/MiY*(SUM($J$136:BF136)&lt;=1)+IF(SUM($J$136:BF136)+($D$136/MiY)&gt;1,1-(SUM($J$136:BF136)+($D$136/MiY)),0)),5)*(BG$7&gt;=$E$136)</f>
        <v>0</v>
      </c>
      <c r="BH136" s="155">
        <f>ROUND(($D$136/MiY*(SUM($J$136:BG136)&lt;=1)+IF(SUM($J$136:BG136)+($D$136/MiY)&gt;1,1-(SUM($J$136:BG136)+($D$136/MiY)),0)),5)*(BH$7&gt;=$E$136)</f>
        <v>0</v>
      </c>
      <c r="BI136" s="155">
        <f>ROUND(($D$136/MiY*(SUM($J$136:BH136)&lt;=1)+IF(SUM($J$136:BH136)+($D$136/MiY)&gt;1,1-(SUM($J$136:BH136)+($D$136/MiY)),0)),5)*(BI$7&gt;=$E$136)</f>
        <v>0</v>
      </c>
      <c r="BJ136" s="155">
        <f>ROUND(($D$136/MiY*(SUM($J$136:BI136)&lt;=1)+IF(SUM($J$136:BI136)+($D$136/MiY)&gt;1,1-(SUM($J$136:BI136)+($D$136/MiY)),0)),5)*(BJ$7&gt;=$E$136)</f>
        <v>0</v>
      </c>
      <c r="BK136" s="155">
        <f>ROUND(($D$136/MiY*(SUM($J$136:BJ136)&lt;=1)+IF(SUM($J$136:BJ136)+($D$136/MiY)&gt;1,1-(SUM($J$136:BJ136)+($D$136/MiY)),0)),5)*(BK$7&gt;=$E$136)</f>
        <v>0</v>
      </c>
      <c r="BL136" s="155">
        <f>ROUND(($D$136/MiY*(SUM($J$136:BK136)&lt;=1)+IF(SUM($J$136:BK136)+($D$136/MiY)&gt;1,1-(SUM($J$136:BK136)+($D$136/MiY)),0)),5)*(BL$7&gt;=$E$136)</f>
        <v>0</v>
      </c>
      <c r="BM136" s="155">
        <f>ROUND(($D$136/MiY*(SUM($J$136:BL136)&lt;=1)+IF(SUM($J$136:BL136)+($D$136/MiY)&gt;1,1-(SUM($J$136:BL136)+($D$136/MiY)),0)),5)*(BM$7&gt;=$E$136)</f>
        <v>0</v>
      </c>
      <c r="BN136" s="155">
        <f>ROUND(($D$136/MiY*(SUM($J$136:BM136)&lt;=1)+IF(SUM($J$136:BM136)+($D$136/MiY)&gt;1,1-(SUM($J$136:BM136)+($D$136/MiY)),0)),5)*(BN$7&gt;=$E$136)</f>
        <v>0</v>
      </c>
      <c r="BO136" s="155">
        <f>ROUND(($D$136/MiY*(SUM($J$136:BN136)&lt;=1)+IF(SUM($J$136:BN136)+($D$136/MiY)&gt;1,1-(SUM($J$136:BN136)+($D$136/MiY)),0)),5)*(BO$7&gt;=$E$136)</f>
        <v>0</v>
      </c>
      <c r="BP136" s="155">
        <f>ROUND(($D$136/MiY*(SUM($J$136:BO136)&lt;=1)+IF(SUM($J$136:BO136)+($D$136/MiY)&gt;1,1-(SUM($J$136:BO136)+($D$136/MiY)),0)),5)*(BP$7&gt;=$E$136)</f>
        <v>0</v>
      </c>
      <c r="BQ136" s="155">
        <f>ROUND(($D$136/MiY*(SUM($J$136:BP136)&lt;=1)+IF(SUM($J$136:BP136)+($D$136/MiY)&gt;1,1-(SUM($J$136:BP136)+($D$136/MiY)),0)),5)*(BQ$7&gt;=$E$136)</f>
        <v>0</v>
      </c>
      <c r="BR136" s="155">
        <f>ROUND(($D$136/MiY*(SUM($J$136:BQ136)&lt;=1)+IF(SUM($J$136:BQ136)+($D$136/MiY)&gt;1,1-(SUM($J$136:BQ136)+($D$136/MiY)),0)),5)*(BR$7&gt;=$E$136)</f>
        <v>0</v>
      </c>
      <c r="BS136" s="155">
        <f>ROUND(($D$136/MiY*(SUM($J$136:BR136)&lt;=1)+IF(SUM($J$136:BR136)+($D$136/MiY)&gt;1,1-(SUM($J$136:BR136)+($D$136/MiY)),0)),5)*(BS$7&gt;=$E$136)</f>
        <v>0</v>
      </c>
      <c r="BT136" s="155">
        <f>ROUND(($D$136/MiY*(SUM($J$136:BS136)&lt;=1)+IF(SUM($J$136:BS136)+($D$136/MiY)&gt;1,1-(SUM($J$136:BS136)+($D$136/MiY)),0)),5)*(BT$7&gt;=$E$136)</f>
        <v>0</v>
      </c>
      <c r="BU136" s="155">
        <f>ROUND(($D$136/MiY*(SUM($J$136:BT136)&lt;=1)+IF(SUM($J$136:BT136)+($D$136/MiY)&gt;1,1-(SUM($J$136:BT136)+($D$136/MiY)),0)),5)*(BU$7&gt;=$E$136)</f>
        <v>0</v>
      </c>
      <c r="BV136" s="155">
        <f>ROUND(($D$136/MiY*(SUM($J$136:BU136)&lt;=1)+IF(SUM($J$136:BU136)+($D$136/MiY)&gt;1,1-(SUM($J$136:BU136)+($D$136/MiY)),0)),5)*(BV$7&gt;=$E$136)</f>
        <v>0</v>
      </c>
      <c r="BW136" s="155">
        <f>ROUND(($D$136/MiY*(SUM($J$136:BV136)&lt;=1)+IF(SUM($J$136:BV136)+($D$136/MiY)&gt;1,1-(SUM($J$136:BV136)+($D$136/MiY)),0)),5)*(BW$7&gt;=$E$136)</f>
        <v>0</v>
      </c>
      <c r="BX136" s="155">
        <f>ROUND(($D$136/MiY*(SUM($J$136:BW136)&lt;=1)+IF(SUM($J$136:BW136)+($D$136/MiY)&gt;1,1-(SUM($J$136:BW136)+($D$136/MiY)),0)),5)*(BX$7&gt;=$E$136)</f>
        <v>0</v>
      </c>
      <c r="BY136" s="155">
        <f>ROUND(($D$136/MiY*(SUM($J$136:BX136)&lt;=1)+IF(SUM($J$136:BX136)+($D$136/MiY)&gt;1,1-(SUM($J$136:BX136)+($D$136/MiY)),0)),5)*(BY$7&gt;=$E$136)</f>
        <v>0</v>
      </c>
      <c r="BZ136" s="155">
        <f>ROUND(($D$136/MiY*(SUM($J$136:BY136)&lt;=1)+IF(SUM($J$136:BY136)+($D$136/MiY)&gt;1,1-(SUM($J$136:BY136)+($D$136/MiY)),0)),5)*(BZ$7&gt;=$E$136)</f>
        <v>0</v>
      </c>
      <c r="CA136" s="155">
        <f>ROUND(($D$136/MiY*(SUM($J$136:BZ136)&lt;=1)+IF(SUM($J$136:BZ136)+($D$136/MiY)&gt;1,1-(SUM($J$136:BZ136)+($D$136/MiY)),0)),5)*(CA$7&gt;=$E$136)</f>
        <v>0</v>
      </c>
      <c r="CB136" s="155">
        <f>ROUND(($D$136/MiY*(SUM($J$136:CA136)&lt;=1)+IF(SUM($J$136:CA136)+($D$136/MiY)&gt;1,1-(SUM($J$136:CA136)+($D$136/MiY)),0)),5)*(CB$7&gt;=$E$136)</f>
        <v>0</v>
      </c>
      <c r="CC136" s="155">
        <f>ROUND(($D$136/MiY*(SUM($J$136:CB136)&lt;=1)+IF(SUM($J$136:CB136)+($D$136/MiY)&gt;1,1-(SUM($J$136:CB136)+($D$136/MiY)),0)),5)*(CC$7&gt;=$E$136)</f>
        <v>0</v>
      </c>
      <c r="CD136" s="155">
        <f>ROUND(($D$136/MiY*(SUM($J$136:CC136)&lt;=1)+IF(SUM($J$136:CC136)+($D$136/MiY)&gt;1,1-(SUM($J$136:CC136)+($D$136/MiY)),0)),5)*(CD$7&gt;=$E$136)</f>
        <v>0</v>
      </c>
      <c r="CE136" s="155">
        <f>ROUND(($D$136/MiY*(SUM($J$136:CD136)&lt;=1)+IF(SUM($J$136:CD136)+($D$136/MiY)&gt;1,1-(SUM($J$136:CD136)+($D$136/MiY)),0)),5)*(CE$7&gt;=$E$136)</f>
        <v>0</v>
      </c>
      <c r="CF136" s="155">
        <f>ROUND(($D$136/MiY*(SUM($J$136:CE136)&lt;=1)+IF(SUM($J$136:CE136)+($D$136/MiY)&gt;1,1-(SUM($J$136:CE136)+($D$136/MiY)),0)),5)*(CF$7&gt;=$E$136)</f>
        <v>0</v>
      </c>
      <c r="CG136" s="155">
        <f>ROUND(($D$136/MiY*(SUM($J$136:CF136)&lt;=1)+IF(SUM($J$136:CF136)+($D$136/MiY)&gt;1,1-(SUM($J$136:CF136)+($D$136/MiY)),0)),5)*(CG$7&gt;=$E$136)</f>
        <v>0</v>
      </c>
      <c r="CH136" s="155">
        <f>ROUND(($D$136/MiY*(SUM($J$136:CG136)&lt;=1)+IF(SUM($J$136:CG136)+($D$136/MiY)&gt;1,1-(SUM($J$136:CG136)+($D$136/MiY)),0)),5)*(CH$7&gt;=$E$136)</f>
        <v>0</v>
      </c>
      <c r="CI136" s="155">
        <f>ROUND(($D$136/MiY*(SUM($J$136:CH136)&lt;=1)+IF(SUM($J$136:CH136)+($D$136/MiY)&gt;1,1-(SUM($J$136:CH136)+($D$136/MiY)),0)),5)*(CI$7&gt;=$E$136)</f>
        <v>0</v>
      </c>
      <c r="CJ136" s="155">
        <f>ROUND(($D$136/MiY*(SUM($J$136:CI136)&lt;=1)+IF(SUM($J$136:CI136)+($D$136/MiY)&gt;1,1-(SUM($J$136:CI136)+($D$136/MiY)),0)),5)*(CJ$7&gt;=$E$136)</f>
        <v>0</v>
      </c>
      <c r="CK136" s="155">
        <f>ROUND(($D$136/MiY*(SUM($J$136:CJ136)&lt;=1)+IF(SUM($J$136:CJ136)+($D$136/MiY)&gt;1,1-(SUM($J$136:CJ136)+($D$136/MiY)),0)),5)*(CK$7&gt;=$E$136)</f>
        <v>0</v>
      </c>
      <c r="CL136" s="155">
        <f>ROUND(($D$136/MiY*(SUM($J$136:CK136)&lt;=1)+IF(SUM($J$136:CK136)+($D$136/MiY)&gt;1,1-(SUM($J$136:CK136)+($D$136/MiY)),0)),5)*(CL$7&gt;=$E$136)</f>
        <v>0</v>
      </c>
      <c r="CM136" s="155">
        <f>ROUND(($D$136/MiY*(SUM($J$136:CL136)&lt;=1)+IF(SUM($J$136:CL136)+($D$136/MiY)&gt;1,1-(SUM($J$136:CL136)+($D$136/MiY)),0)),5)*(CM$7&gt;=$E$136)</f>
        <v>0</v>
      </c>
      <c r="CN136" s="155">
        <f>ROUND(($D$136/MiY*(SUM($J$136:CM136)&lt;=1)+IF(SUM($J$136:CM136)+($D$136/MiY)&gt;1,1-(SUM($J$136:CM136)+($D$136/MiY)),0)),5)*(CN$7&gt;=$E$136)</f>
        <v>0</v>
      </c>
      <c r="CO136" s="155">
        <f>ROUND(($D$136/MiY*(SUM($J$136:CN136)&lt;=1)+IF(SUM($J$136:CN136)+($D$136/MiY)&gt;1,1-(SUM($J$136:CN136)+($D$136/MiY)),0)),5)*(CO$7&gt;=$E$136)</f>
        <v>0</v>
      </c>
      <c r="CP136" s="155">
        <f>ROUND(($D$136/MiY*(SUM($J$136:CO136)&lt;=1)+IF(SUM($J$136:CO136)+($D$136/MiY)&gt;1,1-(SUM($J$136:CO136)+($D$136/MiY)),0)),5)*(CP$7&gt;=$E$136)</f>
        <v>0</v>
      </c>
      <c r="CQ136" s="155">
        <f>ROUND(($D$136/MiY*(SUM($J$136:CP136)&lt;=1)+IF(SUM($J$136:CP136)+($D$136/MiY)&gt;1,1-(SUM($J$136:CP136)+($D$136/MiY)),0)),5)*(CQ$7&gt;=$E$136)</f>
        <v>0</v>
      </c>
      <c r="CR136" s="155">
        <f>ROUND(($D$136/MiY*(SUM($J$136:CQ136)&lt;=1)+IF(SUM($J$136:CQ136)+($D$136/MiY)&gt;1,1-(SUM($J$136:CQ136)+($D$136/MiY)),0)),5)*(CR$7&gt;=$E$136)</f>
        <v>0</v>
      </c>
      <c r="CS136" s="155">
        <f>ROUND(($D$136/MiY*(SUM($J$136:CR136)&lt;=1)+IF(SUM($J$136:CR136)+($D$136/MiY)&gt;1,1-(SUM($J$136:CR136)+($D$136/MiY)),0)),5)*(CS$7&gt;=$E$136)</f>
        <v>0</v>
      </c>
      <c r="CT136" s="155">
        <f>ROUND(($D$136/MiY*(SUM($J$136:CS136)&lt;=1)+IF(SUM($J$136:CS136)+($D$136/MiY)&gt;1,1-(SUM($J$136:CS136)+($D$136/MiY)),0)),5)*(CT$7&gt;=$E$136)</f>
        <v>0</v>
      </c>
      <c r="CU136" s="155">
        <f>ROUND(($D$136/MiY*(SUM($J$136:CT136)&lt;=1)+IF(SUM($J$136:CT136)+($D$136/MiY)&gt;1,1-(SUM($J$136:CT136)+($D$136/MiY)),0)),5)*(CU$7&gt;=$E$136)</f>
        <v>0</v>
      </c>
      <c r="CV136" s="155">
        <f>ROUND(($D$136/MiY*(SUM($J$136:CU136)&lt;=1)+IF(SUM($J$136:CU136)+($D$136/MiY)&gt;1,1-(SUM($J$136:CU136)+($D$136/MiY)),0)),5)*(CV$7&gt;=$E$136)</f>
        <v>0</v>
      </c>
      <c r="CW136" s="155">
        <f>ROUND(($D$136/MiY*(SUM($J$136:CV136)&lt;=1)+IF(SUM($J$136:CV136)+($D$136/MiY)&gt;1,1-(SUM($J$136:CV136)+($D$136/MiY)),0)),5)*(CW$7&gt;=$E$136)</f>
        <v>0</v>
      </c>
      <c r="CX136" s="155">
        <f>ROUND(($D$136/MiY*(SUM($J$136:CW136)&lt;=1)+IF(SUM($J$136:CW136)+($D$136/MiY)&gt;1,1-(SUM($J$136:CW136)+($D$136/MiY)),0)),5)*(CX$7&gt;=$E$136)</f>
        <v>0</v>
      </c>
      <c r="CY136" s="155">
        <f>ROUND(($D$136/MiY*(SUM($J$136:CX136)&lt;=1)+IF(SUM($J$136:CX136)+($D$136/MiY)&gt;1,1-(SUM($J$136:CX136)+($D$136/MiY)),0)),5)*(CY$7&gt;=$E$136)</f>
        <v>0</v>
      </c>
      <c r="CZ136" s="155">
        <f>ROUND(($D$136/MiY*(SUM($J$136:CY136)&lt;=1)+IF(SUM($J$136:CY136)+($D$136/MiY)&gt;1,1-(SUM($J$136:CY136)+($D$136/MiY)),0)),5)*(CZ$7&gt;=$E$136)</f>
        <v>0</v>
      </c>
      <c r="DA136" s="155">
        <f>ROUND(($D$136/MiY*(SUM($J$136:CZ136)&lt;=1)+IF(SUM($J$136:CZ136)+($D$136/MiY)&gt;1,1-(SUM($J$136:CZ136)+($D$136/MiY)),0)),5)*(DA$7&gt;=$E$136)</f>
        <v>0</v>
      </c>
      <c r="DB136" s="155">
        <f>ROUND(($D$136/MiY*(SUM($J$136:DA136)&lt;=1)+IF(SUM($J$136:DA136)+($D$136/MiY)&gt;1,1-(SUM($J$136:DA136)+($D$136/MiY)),0)),5)*(DB$7&gt;=$E$136)</f>
        <v>0</v>
      </c>
      <c r="DC136" s="155">
        <f>ROUND(($D$136/MiY*(SUM($J$136:DB136)&lt;=1)+IF(SUM($J$136:DB136)+($D$136/MiY)&gt;1,1-(SUM($J$136:DB136)+($D$136/MiY)),0)),5)*(DC$7&gt;=$E$136)</f>
        <v>0</v>
      </c>
      <c r="DD136" s="155">
        <f>ROUND(($D$136/MiY*(SUM($J$136:DC136)&lt;=1)+IF(SUM($J$136:DC136)+($D$136/MiY)&gt;1,1-(SUM($J$136:DC136)+($D$136/MiY)),0)),5)*(DD$7&gt;=$E$136)</f>
        <v>0</v>
      </c>
      <c r="DE136" s="155">
        <f>ROUND(($D$136/MiY*(SUM($J$136:DD136)&lt;=1)+IF(SUM($J$136:DD136)+($D$136/MiY)&gt;1,1-(SUM($J$136:DD136)+($D$136/MiY)),0)),5)*(DE$7&gt;=$E$136)</f>
        <v>0</v>
      </c>
      <c r="DF136" s="155">
        <f>ROUND(($D$136/MiY*(SUM($J$136:DE136)&lt;=1)+IF(SUM($J$136:DE136)+($D$136/MiY)&gt;1,1-(SUM($J$136:DE136)+($D$136/MiY)),0)),5)*(DF$7&gt;=$E$136)</f>
        <v>0</v>
      </c>
      <c r="DG136" s="155">
        <f>ROUND(($D$136/MiY*(SUM($J$136:DF136)&lt;=1)+IF(SUM($J$136:DF136)+($D$136/MiY)&gt;1,1-(SUM($J$136:DF136)+($D$136/MiY)),0)),5)*(DG$7&gt;=$E$136)</f>
        <v>0</v>
      </c>
      <c r="DH136" s="155">
        <f>ROUND(($D$136/MiY*(SUM($J$136:DG136)&lt;=1)+IF(SUM($J$136:DG136)+($D$136/MiY)&gt;1,1-(SUM($J$136:DG136)+($D$136/MiY)),0)),5)*(DH$7&gt;=$E$136)</f>
        <v>0</v>
      </c>
      <c r="DI136" s="155">
        <f>ROUND(($D$136/MiY*(SUM($J$136:DH136)&lt;=1)+IF(SUM($J$136:DH136)+($D$136/MiY)&gt;1,1-(SUM($J$136:DH136)+($D$136/MiY)),0)),5)*(DI$7&gt;=$E$136)</f>
        <v>0</v>
      </c>
      <c r="DJ136" s="155">
        <f>ROUND(($D$136/MiY*(SUM($J$136:DI136)&lt;=1)+IF(SUM($J$136:DI136)+($D$136/MiY)&gt;1,1-(SUM($J$136:DI136)+($D$136/MiY)),0)),5)*(DJ$7&gt;=$E$136)</f>
        <v>0</v>
      </c>
      <c r="DK136" s="155">
        <f>ROUND(($D$136/MiY*(SUM($J$136:DJ136)&lt;=1)+IF(SUM($J$136:DJ136)+($D$136/MiY)&gt;1,1-(SUM($J$136:DJ136)+($D$136/MiY)),0)),5)*(DK$7&gt;=$E$136)</f>
        <v>0</v>
      </c>
      <c r="DL136" s="155">
        <f>ROUND(($D$136/MiY*(SUM($J$136:DK136)&lt;=1)+IF(SUM($J$136:DK136)+($D$136/MiY)&gt;1,1-(SUM($J$136:DK136)+($D$136/MiY)),0)),5)*(DL$7&gt;=$E$136)</f>
        <v>0</v>
      </c>
      <c r="DM136" s="155">
        <f>ROUND(($D$136/MiY*(SUM($J$136:DL136)&lt;=1)+IF(SUM($J$136:DL136)+($D$136/MiY)&gt;1,1-(SUM($J$136:DL136)+($D$136/MiY)),0)),5)*(DM$7&gt;=$E$136)</f>
        <v>0</v>
      </c>
      <c r="DN136" s="155">
        <f>ROUND(($D$136/MiY*(SUM($J$136:DM136)&lt;=1)+IF(SUM($J$136:DM136)+($D$136/MiY)&gt;1,1-(SUM($J$136:DM136)+($D$136/MiY)),0)),5)*(DN$7&gt;=$E$136)</f>
        <v>0</v>
      </c>
      <c r="DO136" s="155">
        <f>ROUND(($D$136/MiY*(SUM($J$136:DN136)&lt;=1)+IF(SUM($J$136:DN136)+($D$136/MiY)&gt;1,1-(SUM($J$136:DN136)+($D$136/MiY)),0)),5)*(DO$7&gt;=$E$136)</f>
        <v>0</v>
      </c>
      <c r="DP136" s="155">
        <f>ROUND(($D$136/MiY*(SUM($J$136:DO136)&lt;=1)+IF(SUM($J$136:DO136)+($D$136/MiY)&gt;1,1-(SUM($J$136:DO136)+($D$136/MiY)),0)),5)*(DP$7&gt;=$E$136)</f>
        <v>0</v>
      </c>
      <c r="DQ136" s="155">
        <f>ROUND(($D$136/MiY*(SUM($J$136:DP136)&lt;=1)+IF(SUM($J$136:DP136)+($D$136/MiY)&gt;1,1-(SUM($J$136:DP136)+($D$136/MiY)),0)),5)*(DQ$7&gt;=$E$136)</f>
        <v>0</v>
      </c>
      <c r="DR136" s="155">
        <f>ROUND(($D$136/MiY*(SUM($J$136:DQ136)&lt;=1)+IF(SUM($J$136:DQ136)+($D$136/MiY)&gt;1,1-(SUM($J$136:DQ136)+($D$136/MiY)),0)),5)*(DR$7&gt;=$E$136)</f>
        <v>0</v>
      </c>
      <c r="DS136" s="155">
        <f>ROUND(($D$136/MiY*(SUM($J$136:DR136)&lt;=1)+IF(SUM($J$136:DR136)+($D$136/MiY)&gt;1,1-(SUM($J$136:DR136)+($D$136/MiY)),0)),5)*(DS$7&gt;=$E$136)</f>
        <v>0</v>
      </c>
      <c r="DT136" s="155">
        <f>ROUND(($D$136/MiY*(SUM($J$136:DS136)&lt;=1)+IF(SUM($J$136:DS136)+($D$136/MiY)&gt;1,1-(SUM($J$136:DS136)+($D$136/MiY)),0)),5)*(DT$7&gt;=$E$136)</f>
        <v>0</v>
      </c>
      <c r="DU136" s="155">
        <f>ROUND(($D$136/MiY*(SUM($J$136:DT136)&lt;=1)+IF(SUM($J$136:DT136)+($D$136/MiY)&gt;1,1-(SUM($J$136:DT136)+($D$136/MiY)),0)),5)*(DU$7&gt;=$E$136)</f>
        <v>0</v>
      </c>
      <c r="DV136" s="155">
        <f>ROUND(($D$136/MiY*(SUM($J$136:DU136)&lt;=1)+IF(SUM($J$136:DU136)+($D$136/MiY)&gt;1,1-(SUM($J$136:DU136)+($D$136/MiY)),0)),5)*(DV$7&gt;=$E$136)</f>
        <v>0</v>
      </c>
      <c r="DW136" s="155">
        <f>ROUND(($D$136/MiY*(SUM($J$136:DV136)&lt;=1)+IF(SUM($J$136:DV136)+($D$136/MiY)&gt;1,1-(SUM($J$136:DV136)+($D$136/MiY)),0)),5)*(DW$7&gt;=$E$136)</f>
        <v>0</v>
      </c>
      <c r="DX136" s="155">
        <f>ROUND(($D$136/MiY*(SUM($J$136:DW136)&lt;=1)+IF(SUM($J$136:DW136)+($D$136/MiY)&gt;1,1-(SUM($J$136:DW136)+($D$136/MiY)),0)),5)*(DX$7&gt;=$E$136)</f>
        <v>0</v>
      </c>
      <c r="DY136" s="155">
        <f>ROUND(($D$136/MiY*(SUM($J$136:DX136)&lt;=1)+IF(SUM($J$136:DX136)+($D$136/MiY)&gt;1,1-(SUM($J$136:DX136)+($D$136/MiY)),0)),5)*(DY$7&gt;=$E$136)</f>
        <v>0</v>
      </c>
      <c r="DZ136" s="155">
        <f>ROUND(($D$136/MiY*(SUM($J$136:DY136)&lt;=1)+IF(SUM($J$136:DY136)+($D$136/MiY)&gt;1,1-(SUM($J$136:DY136)+($D$136/MiY)),0)),5)*(DZ$7&gt;=$E$136)</f>
        <v>0</v>
      </c>
      <c r="EA136" s="155">
        <f>ROUND(($D$136/MiY*(SUM($J$136:DZ136)&lt;=1)+IF(SUM($J$136:DZ136)+($D$136/MiY)&gt;1,1-(SUM($J$136:DZ136)+($D$136/MiY)),0)),5)*(EA$7&gt;=$E$136)</f>
        <v>0</v>
      </c>
      <c r="EB136" s="155">
        <f>ROUND(($D$136/MiY*(SUM($J$136:EA136)&lt;=1)+IF(SUM($J$136:EA136)+($D$136/MiY)&gt;1,1-(SUM($J$136:EA136)+($D$136/MiY)),0)),5)*(EB$7&gt;=$E$136)</f>
        <v>0</v>
      </c>
    </row>
    <row r="137" spans="2:132" outlineLevel="1" x14ac:dyDescent="0.25">
      <c r="C137" s="318" t="s">
        <v>593</v>
      </c>
      <c r="D137" s="16">
        <f>Costs!$J$25*Costs!$J$31</f>
        <v>0</v>
      </c>
      <c r="G137" s="52" t="s">
        <v>603</v>
      </c>
      <c r="H137" s="46">
        <f t="shared" ref="H137" si="1901">SUM(J137:EB137)</f>
        <v>0</v>
      </c>
      <c r="J137" s="82">
        <f t="shared" ref="J137:AO137" si="1902">J136*$D137</f>
        <v>0</v>
      </c>
      <c r="K137" s="82">
        <f t="shared" si="1902"/>
        <v>0</v>
      </c>
      <c r="L137" s="82">
        <f t="shared" si="1902"/>
        <v>0</v>
      </c>
      <c r="M137" s="82">
        <f t="shared" si="1902"/>
        <v>0</v>
      </c>
      <c r="N137" s="82">
        <f t="shared" si="1902"/>
        <v>0</v>
      </c>
      <c r="O137" s="82">
        <f t="shared" si="1902"/>
        <v>0</v>
      </c>
      <c r="P137" s="82">
        <f t="shared" si="1902"/>
        <v>0</v>
      </c>
      <c r="Q137" s="82">
        <f t="shared" si="1902"/>
        <v>0</v>
      </c>
      <c r="R137" s="82">
        <f t="shared" si="1902"/>
        <v>0</v>
      </c>
      <c r="S137" s="82">
        <f t="shared" si="1902"/>
        <v>0</v>
      </c>
      <c r="T137" s="82">
        <f t="shared" si="1902"/>
        <v>0</v>
      </c>
      <c r="U137" s="82">
        <f t="shared" si="1902"/>
        <v>0</v>
      </c>
      <c r="V137" s="82">
        <f t="shared" si="1902"/>
        <v>0</v>
      </c>
      <c r="W137" s="82">
        <f t="shared" si="1902"/>
        <v>0</v>
      </c>
      <c r="X137" s="82">
        <f t="shared" si="1902"/>
        <v>0</v>
      </c>
      <c r="Y137" s="82">
        <f t="shared" si="1902"/>
        <v>0</v>
      </c>
      <c r="Z137" s="82">
        <f t="shared" si="1902"/>
        <v>0</v>
      </c>
      <c r="AA137" s="82">
        <f t="shared" si="1902"/>
        <v>0</v>
      </c>
      <c r="AB137" s="82">
        <f t="shared" si="1902"/>
        <v>0</v>
      </c>
      <c r="AC137" s="82">
        <f t="shared" si="1902"/>
        <v>0</v>
      </c>
      <c r="AD137" s="82">
        <f t="shared" si="1902"/>
        <v>0</v>
      </c>
      <c r="AE137" s="82">
        <f t="shared" si="1902"/>
        <v>0</v>
      </c>
      <c r="AF137" s="82">
        <f t="shared" si="1902"/>
        <v>0</v>
      </c>
      <c r="AG137" s="82">
        <f t="shared" si="1902"/>
        <v>0</v>
      </c>
      <c r="AH137" s="82">
        <f t="shared" si="1902"/>
        <v>0</v>
      </c>
      <c r="AI137" s="82">
        <f t="shared" si="1902"/>
        <v>0</v>
      </c>
      <c r="AJ137" s="82">
        <f t="shared" si="1902"/>
        <v>0</v>
      </c>
      <c r="AK137" s="82">
        <f t="shared" si="1902"/>
        <v>0</v>
      </c>
      <c r="AL137" s="82">
        <f t="shared" si="1902"/>
        <v>0</v>
      </c>
      <c r="AM137" s="82">
        <f t="shared" si="1902"/>
        <v>0</v>
      </c>
      <c r="AN137" s="82">
        <f t="shared" si="1902"/>
        <v>0</v>
      </c>
      <c r="AO137" s="82">
        <f t="shared" si="1902"/>
        <v>0</v>
      </c>
      <c r="AP137" s="82">
        <f t="shared" ref="AP137:BU137" si="1903">AP136*$D137</f>
        <v>0</v>
      </c>
      <c r="AQ137" s="82">
        <f t="shared" si="1903"/>
        <v>0</v>
      </c>
      <c r="AR137" s="82">
        <f t="shared" si="1903"/>
        <v>0</v>
      </c>
      <c r="AS137" s="82">
        <f t="shared" si="1903"/>
        <v>0</v>
      </c>
      <c r="AT137" s="82">
        <f t="shared" si="1903"/>
        <v>0</v>
      </c>
      <c r="AU137" s="82">
        <f t="shared" si="1903"/>
        <v>0</v>
      </c>
      <c r="AV137" s="82">
        <f t="shared" si="1903"/>
        <v>0</v>
      </c>
      <c r="AW137" s="82">
        <f t="shared" si="1903"/>
        <v>0</v>
      </c>
      <c r="AX137" s="82">
        <f t="shared" si="1903"/>
        <v>0</v>
      </c>
      <c r="AY137" s="82">
        <f t="shared" si="1903"/>
        <v>0</v>
      </c>
      <c r="AZ137" s="82">
        <f t="shared" si="1903"/>
        <v>0</v>
      </c>
      <c r="BA137" s="82">
        <f t="shared" si="1903"/>
        <v>0</v>
      </c>
      <c r="BB137" s="82">
        <f t="shared" si="1903"/>
        <v>0</v>
      </c>
      <c r="BC137" s="82">
        <f t="shared" si="1903"/>
        <v>0</v>
      </c>
      <c r="BD137" s="82">
        <f t="shared" si="1903"/>
        <v>0</v>
      </c>
      <c r="BE137" s="82">
        <f t="shared" si="1903"/>
        <v>0</v>
      </c>
      <c r="BF137" s="82">
        <f t="shared" si="1903"/>
        <v>0</v>
      </c>
      <c r="BG137" s="82">
        <f t="shared" si="1903"/>
        <v>0</v>
      </c>
      <c r="BH137" s="82">
        <f t="shared" si="1903"/>
        <v>0</v>
      </c>
      <c r="BI137" s="82">
        <f t="shared" si="1903"/>
        <v>0</v>
      </c>
      <c r="BJ137" s="82">
        <f t="shared" si="1903"/>
        <v>0</v>
      </c>
      <c r="BK137" s="82">
        <f t="shared" si="1903"/>
        <v>0</v>
      </c>
      <c r="BL137" s="82">
        <f t="shared" si="1903"/>
        <v>0</v>
      </c>
      <c r="BM137" s="82">
        <f t="shared" si="1903"/>
        <v>0</v>
      </c>
      <c r="BN137" s="82">
        <f t="shared" si="1903"/>
        <v>0</v>
      </c>
      <c r="BO137" s="82">
        <f t="shared" si="1903"/>
        <v>0</v>
      </c>
      <c r="BP137" s="82">
        <f t="shared" si="1903"/>
        <v>0</v>
      </c>
      <c r="BQ137" s="82">
        <f t="shared" si="1903"/>
        <v>0</v>
      </c>
      <c r="BR137" s="82">
        <f t="shared" si="1903"/>
        <v>0</v>
      </c>
      <c r="BS137" s="82">
        <f t="shared" si="1903"/>
        <v>0</v>
      </c>
      <c r="BT137" s="82">
        <f t="shared" si="1903"/>
        <v>0</v>
      </c>
      <c r="BU137" s="82">
        <f t="shared" si="1903"/>
        <v>0</v>
      </c>
      <c r="BV137" s="82">
        <f t="shared" ref="BV137:DA137" si="1904">BV136*$D137</f>
        <v>0</v>
      </c>
      <c r="BW137" s="82">
        <f t="shared" si="1904"/>
        <v>0</v>
      </c>
      <c r="BX137" s="82">
        <f t="shared" si="1904"/>
        <v>0</v>
      </c>
      <c r="BY137" s="82">
        <f t="shared" si="1904"/>
        <v>0</v>
      </c>
      <c r="BZ137" s="82">
        <f t="shared" si="1904"/>
        <v>0</v>
      </c>
      <c r="CA137" s="82">
        <f t="shared" si="1904"/>
        <v>0</v>
      </c>
      <c r="CB137" s="82">
        <f t="shared" si="1904"/>
        <v>0</v>
      </c>
      <c r="CC137" s="82">
        <f t="shared" si="1904"/>
        <v>0</v>
      </c>
      <c r="CD137" s="82">
        <f t="shared" si="1904"/>
        <v>0</v>
      </c>
      <c r="CE137" s="82">
        <f t="shared" si="1904"/>
        <v>0</v>
      </c>
      <c r="CF137" s="82">
        <f t="shared" si="1904"/>
        <v>0</v>
      </c>
      <c r="CG137" s="82">
        <f t="shared" si="1904"/>
        <v>0</v>
      </c>
      <c r="CH137" s="82">
        <f t="shared" si="1904"/>
        <v>0</v>
      </c>
      <c r="CI137" s="82">
        <f t="shared" si="1904"/>
        <v>0</v>
      </c>
      <c r="CJ137" s="82">
        <f t="shared" si="1904"/>
        <v>0</v>
      </c>
      <c r="CK137" s="82">
        <f t="shared" si="1904"/>
        <v>0</v>
      </c>
      <c r="CL137" s="82">
        <f t="shared" si="1904"/>
        <v>0</v>
      </c>
      <c r="CM137" s="82">
        <f t="shared" si="1904"/>
        <v>0</v>
      </c>
      <c r="CN137" s="82">
        <f t="shared" si="1904"/>
        <v>0</v>
      </c>
      <c r="CO137" s="82">
        <f t="shared" si="1904"/>
        <v>0</v>
      </c>
      <c r="CP137" s="82">
        <f t="shared" si="1904"/>
        <v>0</v>
      </c>
      <c r="CQ137" s="82">
        <f t="shared" si="1904"/>
        <v>0</v>
      </c>
      <c r="CR137" s="82">
        <f t="shared" si="1904"/>
        <v>0</v>
      </c>
      <c r="CS137" s="82">
        <f t="shared" si="1904"/>
        <v>0</v>
      </c>
      <c r="CT137" s="82">
        <f t="shared" si="1904"/>
        <v>0</v>
      </c>
      <c r="CU137" s="82">
        <f t="shared" si="1904"/>
        <v>0</v>
      </c>
      <c r="CV137" s="82">
        <f t="shared" si="1904"/>
        <v>0</v>
      </c>
      <c r="CW137" s="82">
        <f t="shared" si="1904"/>
        <v>0</v>
      </c>
      <c r="CX137" s="82">
        <f t="shared" si="1904"/>
        <v>0</v>
      </c>
      <c r="CY137" s="82">
        <f t="shared" si="1904"/>
        <v>0</v>
      </c>
      <c r="CZ137" s="82">
        <f t="shared" si="1904"/>
        <v>0</v>
      </c>
      <c r="DA137" s="82">
        <f t="shared" si="1904"/>
        <v>0</v>
      </c>
      <c r="DB137" s="82">
        <f t="shared" ref="DB137:EB137" si="1905">DB136*$D137</f>
        <v>0</v>
      </c>
      <c r="DC137" s="82">
        <f t="shared" si="1905"/>
        <v>0</v>
      </c>
      <c r="DD137" s="82">
        <f t="shared" si="1905"/>
        <v>0</v>
      </c>
      <c r="DE137" s="82">
        <f t="shared" si="1905"/>
        <v>0</v>
      </c>
      <c r="DF137" s="82">
        <f t="shared" si="1905"/>
        <v>0</v>
      </c>
      <c r="DG137" s="82">
        <f t="shared" si="1905"/>
        <v>0</v>
      </c>
      <c r="DH137" s="82">
        <f t="shared" si="1905"/>
        <v>0</v>
      </c>
      <c r="DI137" s="82">
        <f t="shared" si="1905"/>
        <v>0</v>
      </c>
      <c r="DJ137" s="82">
        <f t="shared" si="1905"/>
        <v>0</v>
      </c>
      <c r="DK137" s="82">
        <f t="shared" si="1905"/>
        <v>0</v>
      </c>
      <c r="DL137" s="82">
        <f t="shared" si="1905"/>
        <v>0</v>
      </c>
      <c r="DM137" s="82">
        <f t="shared" si="1905"/>
        <v>0</v>
      </c>
      <c r="DN137" s="82">
        <f t="shared" si="1905"/>
        <v>0</v>
      </c>
      <c r="DO137" s="82">
        <f t="shared" si="1905"/>
        <v>0</v>
      </c>
      <c r="DP137" s="82">
        <f t="shared" si="1905"/>
        <v>0</v>
      </c>
      <c r="DQ137" s="82">
        <f t="shared" si="1905"/>
        <v>0</v>
      </c>
      <c r="DR137" s="82">
        <f t="shared" si="1905"/>
        <v>0</v>
      </c>
      <c r="DS137" s="82">
        <f t="shared" si="1905"/>
        <v>0</v>
      </c>
      <c r="DT137" s="82">
        <f t="shared" si="1905"/>
        <v>0</v>
      </c>
      <c r="DU137" s="82">
        <f t="shared" si="1905"/>
        <v>0</v>
      </c>
      <c r="DV137" s="82">
        <f t="shared" si="1905"/>
        <v>0</v>
      </c>
      <c r="DW137" s="82">
        <f t="shared" si="1905"/>
        <v>0</v>
      </c>
      <c r="DX137" s="82">
        <f t="shared" si="1905"/>
        <v>0</v>
      </c>
      <c r="DY137" s="82">
        <f t="shared" si="1905"/>
        <v>0</v>
      </c>
      <c r="DZ137" s="82">
        <f t="shared" si="1905"/>
        <v>0</v>
      </c>
      <c r="EA137" s="82">
        <f t="shared" si="1905"/>
        <v>0</v>
      </c>
      <c r="EB137" s="82">
        <f t="shared" si="1905"/>
        <v>0</v>
      </c>
    </row>
    <row r="138" spans="2:132" outlineLevel="1" x14ac:dyDescent="0.25">
      <c r="C138" s="318" t="s">
        <v>594</v>
      </c>
      <c r="D138" s="31">
        <f>Costs!$J$39</f>
        <v>1.9</v>
      </c>
      <c r="G138" s="52" t="s">
        <v>220</v>
      </c>
      <c r="H138" s="29"/>
      <c r="J138" s="312">
        <f>$D138</f>
        <v>1.9</v>
      </c>
      <c r="K138" s="312">
        <f t="shared" ref="K138:BV138" si="1906">$D138</f>
        <v>1.9</v>
      </c>
      <c r="L138" s="312">
        <f t="shared" si="1906"/>
        <v>1.9</v>
      </c>
      <c r="M138" s="312">
        <f t="shared" si="1906"/>
        <v>1.9</v>
      </c>
      <c r="N138" s="312">
        <f t="shared" si="1906"/>
        <v>1.9</v>
      </c>
      <c r="O138" s="312">
        <f t="shared" si="1906"/>
        <v>1.9</v>
      </c>
      <c r="P138" s="312">
        <f t="shared" si="1906"/>
        <v>1.9</v>
      </c>
      <c r="Q138" s="312">
        <f t="shared" si="1906"/>
        <v>1.9</v>
      </c>
      <c r="R138" s="312">
        <f t="shared" si="1906"/>
        <v>1.9</v>
      </c>
      <c r="S138" s="312">
        <f t="shared" si="1906"/>
        <v>1.9</v>
      </c>
      <c r="T138" s="312">
        <f t="shared" si="1906"/>
        <v>1.9</v>
      </c>
      <c r="U138" s="312">
        <f t="shared" si="1906"/>
        <v>1.9</v>
      </c>
      <c r="V138" s="312">
        <f t="shared" si="1906"/>
        <v>1.9</v>
      </c>
      <c r="W138" s="312">
        <f t="shared" si="1906"/>
        <v>1.9</v>
      </c>
      <c r="X138" s="312">
        <f t="shared" si="1906"/>
        <v>1.9</v>
      </c>
      <c r="Y138" s="312">
        <f t="shared" si="1906"/>
        <v>1.9</v>
      </c>
      <c r="Z138" s="312">
        <f t="shared" si="1906"/>
        <v>1.9</v>
      </c>
      <c r="AA138" s="312">
        <f t="shared" si="1906"/>
        <v>1.9</v>
      </c>
      <c r="AB138" s="312">
        <f t="shared" si="1906"/>
        <v>1.9</v>
      </c>
      <c r="AC138" s="312">
        <f t="shared" si="1906"/>
        <v>1.9</v>
      </c>
      <c r="AD138" s="312">
        <f t="shared" si="1906"/>
        <v>1.9</v>
      </c>
      <c r="AE138" s="312">
        <f t="shared" si="1906"/>
        <v>1.9</v>
      </c>
      <c r="AF138" s="312">
        <f t="shared" si="1906"/>
        <v>1.9</v>
      </c>
      <c r="AG138" s="312">
        <f t="shared" si="1906"/>
        <v>1.9</v>
      </c>
      <c r="AH138" s="312">
        <f t="shared" si="1906"/>
        <v>1.9</v>
      </c>
      <c r="AI138" s="312">
        <f t="shared" si="1906"/>
        <v>1.9</v>
      </c>
      <c r="AJ138" s="312">
        <f t="shared" si="1906"/>
        <v>1.9</v>
      </c>
      <c r="AK138" s="312">
        <f t="shared" si="1906"/>
        <v>1.9</v>
      </c>
      <c r="AL138" s="312">
        <f t="shared" si="1906"/>
        <v>1.9</v>
      </c>
      <c r="AM138" s="312">
        <f t="shared" si="1906"/>
        <v>1.9</v>
      </c>
      <c r="AN138" s="312">
        <f t="shared" si="1906"/>
        <v>1.9</v>
      </c>
      <c r="AO138" s="312">
        <f t="shared" si="1906"/>
        <v>1.9</v>
      </c>
      <c r="AP138" s="312">
        <f t="shared" si="1906"/>
        <v>1.9</v>
      </c>
      <c r="AQ138" s="312">
        <f t="shared" si="1906"/>
        <v>1.9</v>
      </c>
      <c r="AR138" s="312">
        <f t="shared" si="1906"/>
        <v>1.9</v>
      </c>
      <c r="AS138" s="312">
        <f t="shared" si="1906"/>
        <v>1.9</v>
      </c>
      <c r="AT138" s="312">
        <f t="shared" si="1906"/>
        <v>1.9</v>
      </c>
      <c r="AU138" s="312">
        <f t="shared" si="1906"/>
        <v>1.9</v>
      </c>
      <c r="AV138" s="312">
        <f t="shared" si="1906"/>
        <v>1.9</v>
      </c>
      <c r="AW138" s="312">
        <f t="shared" si="1906"/>
        <v>1.9</v>
      </c>
      <c r="AX138" s="312">
        <f t="shared" si="1906"/>
        <v>1.9</v>
      </c>
      <c r="AY138" s="312">
        <f t="shared" si="1906"/>
        <v>1.9</v>
      </c>
      <c r="AZ138" s="312">
        <f t="shared" si="1906"/>
        <v>1.9</v>
      </c>
      <c r="BA138" s="312">
        <f t="shared" si="1906"/>
        <v>1.9</v>
      </c>
      <c r="BB138" s="312">
        <f t="shared" si="1906"/>
        <v>1.9</v>
      </c>
      <c r="BC138" s="312">
        <f t="shared" si="1906"/>
        <v>1.9</v>
      </c>
      <c r="BD138" s="312">
        <f t="shared" si="1906"/>
        <v>1.9</v>
      </c>
      <c r="BE138" s="312">
        <f t="shared" si="1906"/>
        <v>1.9</v>
      </c>
      <c r="BF138" s="312">
        <f t="shared" si="1906"/>
        <v>1.9</v>
      </c>
      <c r="BG138" s="312">
        <f t="shared" si="1906"/>
        <v>1.9</v>
      </c>
      <c r="BH138" s="312">
        <f t="shared" si="1906"/>
        <v>1.9</v>
      </c>
      <c r="BI138" s="312">
        <f t="shared" si="1906"/>
        <v>1.9</v>
      </c>
      <c r="BJ138" s="312">
        <f t="shared" si="1906"/>
        <v>1.9</v>
      </c>
      <c r="BK138" s="312">
        <f t="shared" si="1906"/>
        <v>1.9</v>
      </c>
      <c r="BL138" s="312">
        <f t="shared" si="1906"/>
        <v>1.9</v>
      </c>
      <c r="BM138" s="312">
        <f t="shared" si="1906"/>
        <v>1.9</v>
      </c>
      <c r="BN138" s="312">
        <f t="shared" si="1906"/>
        <v>1.9</v>
      </c>
      <c r="BO138" s="312">
        <f t="shared" si="1906"/>
        <v>1.9</v>
      </c>
      <c r="BP138" s="312">
        <f t="shared" si="1906"/>
        <v>1.9</v>
      </c>
      <c r="BQ138" s="312">
        <f t="shared" si="1906"/>
        <v>1.9</v>
      </c>
      <c r="BR138" s="312">
        <f t="shared" si="1906"/>
        <v>1.9</v>
      </c>
      <c r="BS138" s="312">
        <f t="shared" si="1906"/>
        <v>1.9</v>
      </c>
      <c r="BT138" s="312">
        <f t="shared" si="1906"/>
        <v>1.9</v>
      </c>
      <c r="BU138" s="312">
        <f t="shared" si="1906"/>
        <v>1.9</v>
      </c>
      <c r="BV138" s="312">
        <f t="shared" si="1906"/>
        <v>1.9</v>
      </c>
      <c r="BW138" s="312">
        <f t="shared" ref="BW138:EB138" si="1907">$D138</f>
        <v>1.9</v>
      </c>
      <c r="BX138" s="312">
        <f t="shared" si="1907"/>
        <v>1.9</v>
      </c>
      <c r="BY138" s="312">
        <f t="shared" si="1907"/>
        <v>1.9</v>
      </c>
      <c r="BZ138" s="312">
        <f t="shared" si="1907"/>
        <v>1.9</v>
      </c>
      <c r="CA138" s="312">
        <f t="shared" si="1907"/>
        <v>1.9</v>
      </c>
      <c r="CB138" s="312">
        <f t="shared" si="1907"/>
        <v>1.9</v>
      </c>
      <c r="CC138" s="312">
        <f t="shared" si="1907"/>
        <v>1.9</v>
      </c>
      <c r="CD138" s="312">
        <f t="shared" si="1907"/>
        <v>1.9</v>
      </c>
      <c r="CE138" s="312">
        <f t="shared" si="1907"/>
        <v>1.9</v>
      </c>
      <c r="CF138" s="312">
        <f t="shared" si="1907"/>
        <v>1.9</v>
      </c>
      <c r="CG138" s="312">
        <f t="shared" si="1907"/>
        <v>1.9</v>
      </c>
      <c r="CH138" s="312">
        <f t="shared" si="1907"/>
        <v>1.9</v>
      </c>
      <c r="CI138" s="312">
        <f t="shared" si="1907"/>
        <v>1.9</v>
      </c>
      <c r="CJ138" s="312">
        <f t="shared" si="1907"/>
        <v>1.9</v>
      </c>
      <c r="CK138" s="312">
        <f t="shared" si="1907"/>
        <v>1.9</v>
      </c>
      <c r="CL138" s="312">
        <f t="shared" si="1907"/>
        <v>1.9</v>
      </c>
      <c r="CM138" s="312">
        <f t="shared" si="1907"/>
        <v>1.9</v>
      </c>
      <c r="CN138" s="312">
        <f t="shared" si="1907"/>
        <v>1.9</v>
      </c>
      <c r="CO138" s="312">
        <f t="shared" si="1907"/>
        <v>1.9</v>
      </c>
      <c r="CP138" s="312">
        <f t="shared" si="1907"/>
        <v>1.9</v>
      </c>
      <c r="CQ138" s="312">
        <f t="shared" si="1907"/>
        <v>1.9</v>
      </c>
      <c r="CR138" s="312">
        <f t="shared" si="1907"/>
        <v>1.9</v>
      </c>
      <c r="CS138" s="312">
        <f t="shared" si="1907"/>
        <v>1.9</v>
      </c>
      <c r="CT138" s="312">
        <f t="shared" si="1907"/>
        <v>1.9</v>
      </c>
      <c r="CU138" s="312">
        <f t="shared" si="1907"/>
        <v>1.9</v>
      </c>
      <c r="CV138" s="312">
        <f t="shared" si="1907"/>
        <v>1.9</v>
      </c>
      <c r="CW138" s="312">
        <f t="shared" si="1907"/>
        <v>1.9</v>
      </c>
      <c r="CX138" s="312">
        <f t="shared" si="1907"/>
        <v>1.9</v>
      </c>
      <c r="CY138" s="312">
        <f t="shared" si="1907"/>
        <v>1.9</v>
      </c>
      <c r="CZ138" s="312">
        <f t="shared" si="1907"/>
        <v>1.9</v>
      </c>
      <c r="DA138" s="312">
        <f t="shared" si="1907"/>
        <v>1.9</v>
      </c>
      <c r="DB138" s="312">
        <f t="shared" si="1907"/>
        <v>1.9</v>
      </c>
      <c r="DC138" s="312">
        <f t="shared" si="1907"/>
        <v>1.9</v>
      </c>
      <c r="DD138" s="312">
        <f t="shared" si="1907"/>
        <v>1.9</v>
      </c>
      <c r="DE138" s="312">
        <f t="shared" si="1907"/>
        <v>1.9</v>
      </c>
      <c r="DF138" s="312">
        <f t="shared" si="1907"/>
        <v>1.9</v>
      </c>
      <c r="DG138" s="312">
        <f t="shared" si="1907"/>
        <v>1.9</v>
      </c>
      <c r="DH138" s="312">
        <f t="shared" si="1907"/>
        <v>1.9</v>
      </c>
      <c r="DI138" s="312">
        <f t="shared" si="1907"/>
        <v>1.9</v>
      </c>
      <c r="DJ138" s="312">
        <f t="shared" si="1907"/>
        <v>1.9</v>
      </c>
      <c r="DK138" s="312">
        <f t="shared" si="1907"/>
        <v>1.9</v>
      </c>
      <c r="DL138" s="312">
        <f t="shared" si="1907"/>
        <v>1.9</v>
      </c>
      <c r="DM138" s="312">
        <f t="shared" si="1907"/>
        <v>1.9</v>
      </c>
      <c r="DN138" s="312">
        <f t="shared" si="1907"/>
        <v>1.9</v>
      </c>
      <c r="DO138" s="312">
        <f t="shared" si="1907"/>
        <v>1.9</v>
      </c>
      <c r="DP138" s="312">
        <f t="shared" si="1907"/>
        <v>1.9</v>
      </c>
      <c r="DQ138" s="312">
        <f t="shared" si="1907"/>
        <v>1.9</v>
      </c>
      <c r="DR138" s="312">
        <f t="shared" si="1907"/>
        <v>1.9</v>
      </c>
      <c r="DS138" s="312">
        <f t="shared" si="1907"/>
        <v>1.9</v>
      </c>
      <c r="DT138" s="312">
        <f t="shared" si="1907"/>
        <v>1.9</v>
      </c>
      <c r="DU138" s="312">
        <f t="shared" si="1907"/>
        <v>1.9</v>
      </c>
      <c r="DV138" s="312">
        <f t="shared" si="1907"/>
        <v>1.9</v>
      </c>
      <c r="DW138" s="312">
        <f t="shared" si="1907"/>
        <v>1.9</v>
      </c>
      <c r="DX138" s="312">
        <f t="shared" si="1907"/>
        <v>1.9</v>
      </c>
      <c r="DY138" s="312">
        <f t="shared" si="1907"/>
        <v>1.9</v>
      </c>
      <c r="DZ138" s="312">
        <f t="shared" si="1907"/>
        <v>1.9</v>
      </c>
      <c r="EA138" s="312">
        <f t="shared" si="1907"/>
        <v>1.9</v>
      </c>
      <c r="EB138" s="312">
        <f t="shared" si="1907"/>
        <v>1.9</v>
      </c>
    </row>
    <row r="139" spans="2:132" outlineLevel="1" x14ac:dyDescent="0.25">
      <c r="C139" s="327" t="s">
        <v>601</v>
      </c>
      <c r="D139" s="38"/>
      <c r="E139" s="38"/>
      <c r="F139" s="38"/>
      <c r="G139" s="55" t="s">
        <v>220</v>
      </c>
      <c r="H139" s="316">
        <f t="shared" ref="H139" si="1908">SUM(J139:EB139)</f>
        <v>0</v>
      </c>
      <c r="I139" s="38"/>
      <c r="J139" s="314">
        <f>J137*J138</f>
        <v>0</v>
      </c>
      <c r="K139" s="314">
        <f t="shared" ref="K139" si="1909">K137*K138</f>
        <v>0</v>
      </c>
      <c r="L139" s="314">
        <f t="shared" ref="L139" si="1910">L137*L138</f>
        <v>0</v>
      </c>
      <c r="M139" s="314">
        <f t="shared" ref="M139" si="1911">M137*M138</f>
        <v>0</v>
      </c>
      <c r="N139" s="314">
        <f t="shared" ref="N139" si="1912">N137*N138</f>
        <v>0</v>
      </c>
      <c r="O139" s="314">
        <f t="shared" ref="O139" si="1913">O137*O138</f>
        <v>0</v>
      </c>
      <c r="P139" s="314">
        <f t="shared" ref="P139" si="1914">P137*P138</f>
        <v>0</v>
      </c>
      <c r="Q139" s="314">
        <f t="shared" ref="Q139" si="1915">Q137*Q138</f>
        <v>0</v>
      </c>
      <c r="R139" s="314">
        <f t="shared" ref="R139" si="1916">R137*R138</f>
        <v>0</v>
      </c>
      <c r="S139" s="314">
        <f t="shared" ref="S139" si="1917">S137*S138</f>
        <v>0</v>
      </c>
      <c r="T139" s="314">
        <f t="shared" ref="T139" si="1918">T137*T138</f>
        <v>0</v>
      </c>
      <c r="U139" s="314">
        <f t="shared" ref="U139" si="1919">U137*U138</f>
        <v>0</v>
      </c>
      <c r="V139" s="314">
        <f t="shared" ref="V139" si="1920">V137*V138</f>
        <v>0</v>
      </c>
      <c r="W139" s="314">
        <f t="shared" ref="W139" si="1921">W137*W138</f>
        <v>0</v>
      </c>
      <c r="X139" s="314">
        <f t="shared" ref="X139" si="1922">X137*X138</f>
        <v>0</v>
      </c>
      <c r="Y139" s="314">
        <f t="shared" ref="Y139" si="1923">Y137*Y138</f>
        <v>0</v>
      </c>
      <c r="Z139" s="314">
        <f t="shared" ref="Z139" si="1924">Z137*Z138</f>
        <v>0</v>
      </c>
      <c r="AA139" s="314">
        <f t="shared" ref="AA139" si="1925">AA137*AA138</f>
        <v>0</v>
      </c>
      <c r="AB139" s="314">
        <f t="shared" ref="AB139" si="1926">AB137*AB138</f>
        <v>0</v>
      </c>
      <c r="AC139" s="314">
        <f t="shared" ref="AC139" si="1927">AC137*AC138</f>
        <v>0</v>
      </c>
      <c r="AD139" s="314">
        <f t="shared" ref="AD139" si="1928">AD137*AD138</f>
        <v>0</v>
      </c>
      <c r="AE139" s="314">
        <f t="shared" ref="AE139" si="1929">AE137*AE138</f>
        <v>0</v>
      </c>
      <c r="AF139" s="314">
        <f t="shared" ref="AF139" si="1930">AF137*AF138</f>
        <v>0</v>
      </c>
      <c r="AG139" s="314">
        <f t="shared" ref="AG139" si="1931">AG137*AG138</f>
        <v>0</v>
      </c>
      <c r="AH139" s="314">
        <f t="shared" ref="AH139" si="1932">AH137*AH138</f>
        <v>0</v>
      </c>
      <c r="AI139" s="314">
        <f t="shared" ref="AI139" si="1933">AI137*AI138</f>
        <v>0</v>
      </c>
      <c r="AJ139" s="314">
        <f t="shared" ref="AJ139" si="1934">AJ137*AJ138</f>
        <v>0</v>
      </c>
      <c r="AK139" s="314">
        <f t="shared" ref="AK139" si="1935">AK137*AK138</f>
        <v>0</v>
      </c>
      <c r="AL139" s="314">
        <f t="shared" ref="AL139" si="1936">AL137*AL138</f>
        <v>0</v>
      </c>
      <c r="AM139" s="314">
        <f t="shared" ref="AM139" si="1937">AM137*AM138</f>
        <v>0</v>
      </c>
      <c r="AN139" s="314">
        <f t="shared" ref="AN139" si="1938">AN137*AN138</f>
        <v>0</v>
      </c>
      <c r="AO139" s="314">
        <f t="shared" ref="AO139" si="1939">AO137*AO138</f>
        <v>0</v>
      </c>
      <c r="AP139" s="314">
        <f t="shared" ref="AP139" si="1940">AP137*AP138</f>
        <v>0</v>
      </c>
      <c r="AQ139" s="314">
        <f t="shared" ref="AQ139" si="1941">AQ137*AQ138</f>
        <v>0</v>
      </c>
      <c r="AR139" s="314">
        <f t="shared" ref="AR139" si="1942">AR137*AR138</f>
        <v>0</v>
      </c>
      <c r="AS139" s="314">
        <f t="shared" ref="AS139" si="1943">AS137*AS138</f>
        <v>0</v>
      </c>
      <c r="AT139" s="314">
        <f t="shared" ref="AT139" si="1944">AT137*AT138</f>
        <v>0</v>
      </c>
      <c r="AU139" s="314">
        <f t="shared" ref="AU139" si="1945">AU137*AU138</f>
        <v>0</v>
      </c>
      <c r="AV139" s="314">
        <f t="shared" ref="AV139" si="1946">AV137*AV138</f>
        <v>0</v>
      </c>
      <c r="AW139" s="314">
        <f t="shared" ref="AW139" si="1947">AW137*AW138</f>
        <v>0</v>
      </c>
      <c r="AX139" s="314">
        <f t="shared" ref="AX139" si="1948">AX137*AX138</f>
        <v>0</v>
      </c>
      <c r="AY139" s="314">
        <f t="shared" ref="AY139" si="1949">AY137*AY138</f>
        <v>0</v>
      </c>
      <c r="AZ139" s="314">
        <f t="shared" ref="AZ139" si="1950">AZ137*AZ138</f>
        <v>0</v>
      </c>
      <c r="BA139" s="314">
        <f t="shared" ref="BA139" si="1951">BA137*BA138</f>
        <v>0</v>
      </c>
      <c r="BB139" s="314">
        <f t="shared" ref="BB139" si="1952">BB137*BB138</f>
        <v>0</v>
      </c>
      <c r="BC139" s="314">
        <f t="shared" ref="BC139" si="1953">BC137*BC138</f>
        <v>0</v>
      </c>
      <c r="BD139" s="314">
        <f t="shared" ref="BD139" si="1954">BD137*BD138</f>
        <v>0</v>
      </c>
      <c r="BE139" s="314">
        <f t="shared" ref="BE139" si="1955">BE137*BE138</f>
        <v>0</v>
      </c>
      <c r="BF139" s="314">
        <f t="shared" ref="BF139" si="1956">BF137*BF138</f>
        <v>0</v>
      </c>
      <c r="BG139" s="314">
        <f t="shared" ref="BG139" si="1957">BG137*BG138</f>
        <v>0</v>
      </c>
      <c r="BH139" s="314">
        <f t="shared" ref="BH139" si="1958">BH137*BH138</f>
        <v>0</v>
      </c>
      <c r="BI139" s="314">
        <f t="shared" ref="BI139" si="1959">BI137*BI138</f>
        <v>0</v>
      </c>
      <c r="BJ139" s="314">
        <f t="shared" ref="BJ139" si="1960">BJ137*BJ138</f>
        <v>0</v>
      </c>
      <c r="BK139" s="314">
        <f t="shared" ref="BK139" si="1961">BK137*BK138</f>
        <v>0</v>
      </c>
      <c r="BL139" s="314">
        <f t="shared" ref="BL139" si="1962">BL137*BL138</f>
        <v>0</v>
      </c>
      <c r="BM139" s="314">
        <f t="shared" ref="BM139" si="1963">BM137*BM138</f>
        <v>0</v>
      </c>
      <c r="BN139" s="314">
        <f t="shared" ref="BN139" si="1964">BN137*BN138</f>
        <v>0</v>
      </c>
      <c r="BO139" s="314">
        <f t="shared" ref="BO139" si="1965">BO137*BO138</f>
        <v>0</v>
      </c>
      <c r="BP139" s="314">
        <f t="shared" ref="BP139" si="1966">BP137*BP138</f>
        <v>0</v>
      </c>
      <c r="BQ139" s="314">
        <f t="shared" ref="BQ139" si="1967">BQ137*BQ138</f>
        <v>0</v>
      </c>
      <c r="BR139" s="314">
        <f t="shared" ref="BR139" si="1968">BR137*BR138</f>
        <v>0</v>
      </c>
      <c r="BS139" s="314">
        <f t="shared" ref="BS139" si="1969">BS137*BS138</f>
        <v>0</v>
      </c>
      <c r="BT139" s="314">
        <f t="shared" ref="BT139" si="1970">BT137*BT138</f>
        <v>0</v>
      </c>
      <c r="BU139" s="314">
        <f t="shared" ref="BU139" si="1971">BU137*BU138</f>
        <v>0</v>
      </c>
      <c r="BV139" s="314">
        <f t="shared" ref="BV139" si="1972">BV137*BV138</f>
        <v>0</v>
      </c>
      <c r="BW139" s="314">
        <f t="shared" ref="BW139" si="1973">BW137*BW138</f>
        <v>0</v>
      </c>
      <c r="BX139" s="314">
        <f t="shared" ref="BX139" si="1974">BX137*BX138</f>
        <v>0</v>
      </c>
      <c r="BY139" s="314">
        <f t="shared" ref="BY139" si="1975">BY137*BY138</f>
        <v>0</v>
      </c>
      <c r="BZ139" s="314">
        <f t="shared" ref="BZ139" si="1976">BZ137*BZ138</f>
        <v>0</v>
      </c>
      <c r="CA139" s="314">
        <f t="shared" ref="CA139" si="1977">CA137*CA138</f>
        <v>0</v>
      </c>
      <c r="CB139" s="314">
        <f t="shared" ref="CB139" si="1978">CB137*CB138</f>
        <v>0</v>
      </c>
      <c r="CC139" s="314">
        <f t="shared" ref="CC139" si="1979">CC137*CC138</f>
        <v>0</v>
      </c>
      <c r="CD139" s="314">
        <f t="shared" ref="CD139" si="1980">CD137*CD138</f>
        <v>0</v>
      </c>
      <c r="CE139" s="314">
        <f t="shared" ref="CE139" si="1981">CE137*CE138</f>
        <v>0</v>
      </c>
      <c r="CF139" s="314">
        <f t="shared" ref="CF139" si="1982">CF137*CF138</f>
        <v>0</v>
      </c>
      <c r="CG139" s="314">
        <f t="shared" ref="CG139" si="1983">CG137*CG138</f>
        <v>0</v>
      </c>
      <c r="CH139" s="314">
        <f t="shared" ref="CH139" si="1984">CH137*CH138</f>
        <v>0</v>
      </c>
      <c r="CI139" s="314">
        <f t="shared" ref="CI139" si="1985">CI137*CI138</f>
        <v>0</v>
      </c>
      <c r="CJ139" s="314">
        <f t="shared" ref="CJ139" si="1986">CJ137*CJ138</f>
        <v>0</v>
      </c>
      <c r="CK139" s="314">
        <f t="shared" ref="CK139" si="1987">CK137*CK138</f>
        <v>0</v>
      </c>
      <c r="CL139" s="314">
        <f t="shared" ref="CL139" si="1988">CL137*CL138</f>
        <v>0</v>
      </c>
      <c r="CM139" s="314">
        <f t="shared" ref="CM139" si="1989">CM137*CM138</f>
        <v>0</v>
      </c>
      <c r="CN139" s="314">
        <f t="shared" ref="CN139" si="1990">CN137*CN138</f>
        <v>0</v>
      </c>
      <c r="CO139" s="314">
        <f t="shared" ref="CO139" si="1991">CO137*CO138</f>
        <v>0</v>
      </c>
      <c r="CP139" s="314">
        <f t="shared" ref="CP139" si="1992">CP137*CP138</f>
        <v>0</v>
      </c>
      <c r="CQ139" s="314">
        <f t="shared" ref="CQ139" si="1993">CQ137*CQ138</f>
        <v>0</v>
      </c>
      <c r="CR139" s="314">
        <f t="shared" ref="CR139" si="1994">CR137*CR138</f>
        <v>0</v>
      </c>
      <c r="CS139" s="314">
        <f t="shared" ref="CS139" si="1995">CS137*CS138</f>
        <v>0</v>
      </c>
      <c r="CT139" s="314">
        <f t="shared" ref="CT139" si="1996">CT137*CT138</f>
        <v>0</v>
      </c>
      <c r="CU139" s="314">
        <f t="shared" ref="CU139" si="1997">CU137*CU138</f>
        <v>0</v>
      </c>
      <c r="CV139" s="314">
        <f t="shared" ref="CV139" si="1998">CV137*CV138</f>
        <v>0</v>
      </c>
      <c r="CW139" s="314">
        <f t="shared" ref="CW139" si="1999">CW137*CW138</f>
        <v>0</v>
      </c>
      <c r="CX139" s="314">
        <f t="shared" ref="CX139" si="2000">CX137*CX138</f>
        <v>0</v>
      </c>
      <c r="CY139" s="314">
        <f t="shared" ref="CY139" si="2001">CY137*CY138</f>
        <v>0</v>
      </c>
      <c r="CZ139" s="314">
        <f t="shared" ref="CZ139" si="2002">CZ137*CZ138</f>
        <v>0</v>
      </c>
      <c r="DA139" s="314">
        <f t="shared" ref="DA139" si="2003">DA137*DA138</f>
        <v>0</v>
      </c>
      <c r="DB139" s="314">
        <f t="shared" ref="DB139" si="2004">DB137*DB138</f>
        <v>0</v>
      </c>
      <c r="DC139" s="314">
        <f t="shared" ref="DC139" si="2005">DC137*DC138</f>
        <v>0</v>
      </c>
      <c r="DD139" s="314">
        <f t="shared" ref="DD139" si="2006">DD137*DD138</f>
        <v>0</v>
      </c>
      <c r="DE139" s="314">
        <f t="shared" ref="DE139" si="2007">DE137*DE138</f>
        <v>0</v>
      </c>
      <c r="DF139" s="314">
        <f t="shared" ref="DF139" si="2008">DF137*DF138</f>
        <v>0</v>
      </c>
      <c r="DG139" s="314">
        <f t="shared" ref="DG139" si="2009">DG137*DG138</f>
        <v>0</v>
      </c>
      <c r="DH139" s="314">
        <f t="shared" ref="DH139" si="2010">DH137*DH138</f>
        <v>0</v>
      </c>
      <c r="DI139" s="314">
        <f t="shared" ref="DI139" si="2011">DI137*DI138</f>
        <v>0</v>
      </c>
      <c r="DJ139" s="314">
        <f t="shared" ref="DJ139" si="2012">DJ137*DJ138</f>
        <v>0</v>
      </c>
      <c r="DK139" s="314">
        <f t="shared" ref="DK139" si="2013">DK137*DK138</f>
        <v>0</v>
      </c>
      <c r="DL139" s="314">
        <f t="shared" ref="DL139" si="2014">DL137*DL138</f>
        <v>0</v>
      </c>
      <c r="DM139" s="314">
        <f t="shared" ref="DM139" si="2015">DM137*DM138</f>
        <v>0</v>
      </c>
      <c r="DN139" s="314">
        <f t="shared" ref="DN139" si="2016">DN137*DN138</f>
        <v>0</v>
      </c>
      <c r="DO139" s="314">
        <f t="shared" ref="DO139" si="2017">DO137*DO138</f>
        <v>0</v>
      </c>
      <c r="DP139" s="314">
        <f t="shared" ref="DP139" si="2018">DP137*DP138</f>
        <v>0</v>
      </c>
      <c r="DQ139" s="314">
        <f t="shared" ref="DQ139" si="2019">DQ137*DQ138</f>
        <v>0</v>
      </c>
      <c r="DR139" s="314">
        <f t="shared" ref="DR139" si="2020">DR137*DR138</f>
        <v>0</v>
      </c>
      <c r="DS139" s="314">
        <f t="shared" ref="DS139" si="2021">DS137*DS138</f>
        <v>0</v>
      </c>
      <c r="DT139" s="314">
        <f t="shared" ref="DT139" si="2022">DT137*DT138</f>
        <v>0</v>
      </c>
      <c r="DU139" s="314">
        <f t="shared" ref="DU139" si="2023">DU137*DU138</f>
        <v>0</v>
      </c>
      <c r="DV139" s="314">
        <f t="shared" ref="DV139" si="2024">DV137*DV138</f>
        <v>0</v>
      </c>
      <c r="DW139" s="314">
        <f t="shared" ref="DW139" si="2025">DW137*DW138</f>
        <v>0</v>
      </c>
      <c r="DX139" s="314">
        <f t="shared" ref="DX139" si="2026">DX137*DX138</f>
        <v>0</v>
      </c>
      <c r="DY139" s="314">
        <f t="shared" ref="DY139" si="2027">DY137*DY138</f>
        <v>0</v>
      </c>
      <c r="DZ139" s="314">
        <f t="shared" ref="DZ139" si="2028">DZ137*DZ138</f>
        <v>0</v>
      </c>
      <c r="EA139" s="314">
        <f t="shared" ref="EA139" si="2029">EA137*EA138</f>
        <v>0</v>
      </c>
      <c r="EB139" s="314">
        <f t="shared" ref="EB139" si="2030">EB137*EB138</f>
        <v>0</v>
      </c>
    </row>
    <row r="140" spans="2:132" outlineLevel="1" x14ac:dyDescent="0.25">
      <c r="C140" s="324" t="s">
        <v>417</v>
      </c>
      <c r="D140" s="34"/>
      <c r="E140" s="34"/>
      <c r="F140" s="34"/>
      <c r="G140" s="67" t="s">
        <v>215</v>
      </c>
      <c r="H140" s="34"/>
      <c r="I140" s="34"/>
      <c r="J140" s="126">
        <f>J$13</f>
        <v>1</v>
      </c>
      <c r="K140" s="126">
        <f t="shared" ref="K140:BV140" si="2031">K$13</f>
        <v>1.0026792493128671</v>
      </c>
      <c r="L140" s="126">
        <f t="shared" si="2031"/>
        <v>1.0056539350998608</v>
      </c>
      <c r="M140" s="126">
        <f t="shared" si="2031"/>
        <v>1.0085410656939733</v>
      </c>
      <c r="N140" s="126">
        <f t="shared" si="2031"/>
        <v>1.0114364849476103</v>
      </c>
      <c r="O140" s="126">
        <f t="shared" si="2031"/>
        <v>1.0143402166566737</v>
      </c>
      <c r="P140" s="126">
        <f t="shared" si="2031"/>
        <v>1.0172522846853813</v>
      </c>
      <c r="Q140" s="126">
        <f t="shared" si="2031"/>
        <v>1.0201727129664624</v>
      </c>
      <c r="R140" s="126">
        <f t="shared" si="2031"/>
        <v>1.0231015255013547</v>
      </c>
      <c r="S140" s="126">
        <f t="shared" si="2031"/>
        <v>1.0260387463604019</v>
      </c>
      <c r="T140" s="126">
        <f t="shared" si="2031"/>
        <v>1.028984399683051</v>
      </c>
      <c r="U140" s="126">
        <f t="shared" si="2031"/>
        <v>1.0319385096780509</v>
      </c>
      <c r="V140" s="126">
        <f t="shared" si="2031"/>
        <v>1.0349011006236515</v>
      </c>
      <c r="W140" s="126">
        <f t="shared" si="2031"/>
        <v>1.0377730230388176</v>
      </c>
      <c r="X140" s="126">
        <f t="shared" si="2031"/>
        <v>1.0408518228283561</v>
      </c>
      <c r="Y140" s="126">
        <f t="shared" si="2031"/>
        <v>1.0438400029932626</v>
      </c>
      <c r="Z140" s="126">
        <f t="shared" si="2031"/>
        <v>1.046836761920777</v>
      </c>
      <c r="AA140" s="126">
        <f t="shared" si="2031"/>
        <v>1.0498421242396576</v>
      </c>
      <c r="AB140" s="126">
        <f t="shared" si="2031"/>
        <v>1.05285611464937</v>
      </c>
      <c r="AC140" s="126">
        <f t="shared" si="2031"/>
        <v>1.0558787579202888</v>
      </c>
      <c r="AD140" s="126">
        <f t="shared" si="2031"/>
        <v>1.0589100788939025</v>
      </c>
      <c r="AE140" s="126">
        <f t="shared" si="2031"/>
        <v>1.0619501024830165</v>
      </c>
      <c r="AF140" s="126">
        <f t="shared" si="2031"/>
        <v>1.0649988536719583</v>
      </c>
      <c r="AG140" s="126">
        <f t="shared" si="2031"/>
        <v>1.0680563575167832</v>
      </c>
      <c r="AH140" s="126">
        <f t="shared" si="2031"/>
        <v>1.0711226391454798</v>
      </c>
      <c r="AI140" s="126">
        <f t="shared" si="2031"/>
        <v>1.0739924437404067</v>
      </c>
      <c r="AJ140" s="126">
        <f t="shared" si="2031"/>
        <v>1.0771786970311998</v>
      </c>
      <c r="AK140" s="126">
        <f t="shared" si="2031"/>
        <v>1.0802711679727233</v>
      </c>
      <c r="AL140" s="126">
        <f t="shared" si="2031"/>
        <v>1.0833725170851116</v>
      </c>
      <c r="AM140" s="126">
        <f t="shared" si="2031"/>
        <v>1.0864827698566941</v>
      </c>
      <c r="AN140" s="126">
        <f t="shared" si="2031"/>
        <v>1.0896019518489746</v>
      </c>
      <c r="AO140" s="126">
        <f t="shared" si="2031"/>
        <v>1.0927300886968412</v>
      </c>
      <c r="AP140" s="126">
        <f t="shared" si="2031"/>
        <v>1.0958672061087775</v>
      </c>
      <c r="AQ140" s="126">
        <f t="shared" si="2031"/>
        <v>1.0990133298670732</v>
      </c>
      <c r="AR140" s="126">
        <f t="shared" si="2031"/>
        <v>1.1021684858280367</v>
      </c>
      <c r="AS140" s="126">
        <f t="shared" si="2031"/>
        <v>1.1053326999222071</v>
      </c>
      <c r="AT140" s="126">
        <f t="shared" si="2031"/>
        <v>1.1085059981545673</v>
      </c>
      <c r="AU140" s="126">
        <f t="shared" si="2031"/>
        <v>1.111475962088432</v>
      </c>
      <c r="AV140" s="126">
        <f t="shared" si="2031"/>
        <v>1.1147734191259395</v>
      </c>
      <c r="AW140" s="126">
        <f t="shared" si="2031"/>
        <v>1.1179738207069689</v>
      </c>
      <c r="AX140" s="126">
        <f t="shared" si="2031"/>
        <v>1.1211834103167977</v>
      </c>
      <c r="AY140" s="126">
        <f t="shared" si="2031"/>
        <v>1.1244022143333261</v>
      </c>
      <c r="AZ140" s="126">
        <f t="shared" si="2031"/>
        <v>1.1276302592101826</v>
      </c>
      <c r="BA140" s="126">
        <f t="shared" si="2031"/>
        <v>1.1308675714769412</v>
      </c>
      <c r="BB140" s="126">
        <f t="shared" si="2031"/>
        <v>1.1341141777393395</v>
      </c>
      <c r="BC140" s="126">
        <f t="shared" si="2031"/>
        <v>1.1373701046794982</v>
      </c>
      <c r="BD140" s="126">
        <f t="shared" si="2031"/>
        <v>1.1406353790561385</v>
      </c>
      <c r="BE140" s="126">
        <f t="shared" si="2031"/>
        <v>1.1439100277048042</v>
      </c>
      <c r="BF140" s="126">
        <f t="shared" si="2031"/>
        <v>1.1471940775380809</v>
      </c>
      <c r="BG140" s="126">
        <f t="shared" si="2031"/>
        <v>1.15026769648205</v>
      </c>
      <c r="BH140" s="126">
        <f t="shared" si="2031"/>
        <v>1.1536802383994258</v>
      </c>
      <c r="BI140" s="126">
        <f t="shared" si="2031"/>
        <v>1.1569923375180708</v>
      </c>
      <c r="BJ140" s="126">
        <f t="shared" si="2031"/>
        <v>1.1603139453378331</v>
      </c>
      <c r="BK140" s="126">
        <f t="shared" si="2031"/>
        <v>1.1636450891572303</v>
      </c>
      <c r="BL140" s="126">
        <f t="shared" si="2031"/>
        <v>1.1669857963531516</v>
      </c>
      <c r="BM140" s="126">
        <f t="shared" si="2031"/>
        <v>1.1703360943810825</v>
      </c>
      <c r="BN140" s="126">
        <f t="shared" si="2031"/>
        <v>1.1736960107753303</v>
      </c>
      <c r="BO140" s="126">
        <f t="shared" si="2031"/>
        <v>1.1770655731492505</v>
      </c>
      <c r="BP140" s="126">
        <f t="shared" si="2031"/>
        <v>1.180444809195474</v>
      </c>
      <c r="BQ140" s="126">
        <f t="shared" si="2031"/>
        <v>1.1838337466861339</v>
      </c>
      <c r="BR140" s="126">
        <f t="shared" si="2031"/>
        <v>1.1872324134730949</v>
      </c>
      <c r="BS140" s="126">
        <f t="shared" si="2031"/>
        <v>1.1905270658589224</v>
      </c>
      <c r="BT140" s="126">
        <f t="shared" si="2031"/>
        <v>1.1940590467434065</v>
      </c>
      <c r="BU140" s="126">
        <f t="shared" si="2031"/>
        <v>1.1974870693312041</v>
      </c>
      <c r="BV140" s="126">
        <f t="shared" si="2031"/>
        <v>1.2009249334246579</v>
      </c>
      <c r="BW140" s="126">
        <f t="shared" ref="BW140:EB140" si="2032">BW$13</f>
        <v>1.204372667277734</v>
      </c>
      <c r="BX140" s="126">
        <f t="shared" si="2032"/>
        <v>1.2078302992255125</v>
      </c>
      <c r="BY140" s="126">
        <f t="shared" si="2032"/>
        <v>1.2112978576844211</v>
      </c>
      <c r="BZ140" s="126">
        <f t="shared" si="2032"/>
        <v>1.2147753711524676</v>
      </c>
      <c r="CA140" s="126">
        <f t="shared" si="2032"/>
        <v>1.2182628682094752</v>
      </c>
      <c r="CB140" s="126">
        <f t="shared" si="2032"/>
        <v>1.2217603775173165</v>
      </c>
      <c r="CC140" s="126">
        <f t="shared" si="2032"/>
        <v>1.2252679278201495</v>
      </c>
      <c r="CD140" s="126">
        <f t="shared" si="2032"/>
        <v>1.2287855479446541</v>
      </c>
      <c r="CE140" s="126">
        <f t="shared" si="2032"/>
        <v>1.232077770779646</v>
      </c>
      <c r="CF140" s="126">
        <f t="shared" si="2032"/>
        <v>1.23573302168438</v>
      </c>
      <c r="CG140" s="126">
        <f t="shared" si="2032"/>
        <v>1.2392806860334544</v>
      </c>
      <c r="CH140" s="126">
        <f t="shared" si="2032"/>
        <v>1.2428385353675644</v>
      </c>
      <c r="CI140" s="126">
        <f t="shared" si="2032"/>
        <v>1.2464065989267703</v>
      </c>
      <c r="CJ140" s="126">
        <f t="shared" si="2032"/>
        <v>1.2499849060350778</v>
      </c>
      <c r="CK140" s="126">
        <f t="shared" si="2032"/>
        <v>1.2535734861006791</v>
      </c>
      <c r="CL140" s="126">
        <f t="shared" si="2032"/>
        <v>1.257172368616194</v>
      </c>
      <c r="CM140" s="126">
        <f t="shared" si="2032"/>
        <v>1.2607815831589126</v>
      </c>
      <c r="CN140" s="126">
        <f t="shared" si="2032"/>
        <v>1.2644011593910389</v>
      </c>
      <c r="CO140" s="126">
        <f t="shared" si="2032"/>
        <v>1.2680311270599336</v>
      </c>
      <c r="CP140" s="126">
        <f t="shared" si="2032"/>
        <v>1.2716715159983594</v>
      </c>
      <c r="CQ140" s="126">
        <f t="shared" si="2032"/>
        <v>1.2750786410337906</v>
      </c>
      <c r="CR140" s="126">
        <f t="shared" si="2032"/>
        <v>1.2788614642181557</v>
      </c>
      <c r="CS140" s="126">
        <f t="shared" si="2032"/>
        <v>1.2825329459576562</v>
      </c>
      <c r="CT140" s="126">
        <f t="shared" si="2032"/>
        <v>1.2862149681493797</v>
      </c>
      <c r="CU140" s="126">
        <f t="shared" si="2032"/>
        <v>1.289907561053897</v>
      </c>
      <c r="CV140" s="126">
        <f t="shared" si="2032"/>
        <v>1.293610755018654</v>
      </c>
      <c r="CW140" s="126">
        <f t="shared" si="2032"/>
        <v>1.2973245804782207</v>
      </c>
      <c r="CX140" s="126">
        <f t="shared" si="2032"/>
        <v>1.3010490679545423</v>
      </c>
      <c r="CY140" s="126">
        <f t="shared" si="2032"/>
        <v>1.304784248057189</v>
      </c>
      <c r="CZ140" s="126">
        <f t="shared" si="2032"/>
        <v>1.3085301514836076</v>
      </c>
      <c r="DA140" s="126">
        <f t="shared" si="2032"/>
        <v>1.3122868090193751</v>
      </c>
      <c r="DB140" s="126">
        <f t="shared" si="2032"/>
        <v>1.3160542515384499</v>
      </c>
      <c r="DC140" s="126">
        <f t="shared" si="2032"/>
        <v>1.3195802889875801</v>
      </c>
      <c r="DD140" s="126">
        <f t="shared" si="2032"/>
        <v>1.323495136864544</v>
      </c>
      <c r="DE140" s="126">
        <f t="shared" si="2032"/>
        <v>1.3272947573576725</v>
      </c>
      <c r="DF140" s="126">
        <f t="shared" si="2032"/>
        <v>1.3311052861764079</v>
      </c>
      <c r="DG140" s="126">
        <f t="shared" si="2032"/>
        <v>1.3349267546374479</v>
      </c>
      <c r="DH140" s="126">
        <f t="shared" si="2032"/>
        <v>1.3387591941473977</v>
      </c>
      <c r="DI140" s="126">
        <f t="shared" si="2032"/>
        <v>1.3426026362030277</v>
      </c>
      <c r="DJ140" s="126">
        <f t="shared" si="2032"/>
        <v>1.3464571123915319</v>
      </c>
      <c r="DK140" s="126">
        <f t="shared" si="2032"/>
        <v>1.3503226543907885</v>
      </c>
      <c r="DL140" s="126">
        <f t="shared" si="2032"/>
        <v>1.3541992939696192</v>
      </c>
      <c r="DM140" s="126">
        <f t="shared" si="2032"/>
        <v>1.358087062988051</v>
      </c>
      <c r="DN140" s="126">
        <f t="shared" si="2032"/>
        <v>1.361985993397578</v>
      </c>
      <c r="DO140" s="126">
        <f t="shared" si="2032"/>
        <v>1.3657655991021458</v>
      </c>
      <c r="DP140" s="126">
        <f t="shared" si="2032"/>
        <v>1.3698174666548035</v>
      </c>
      <c r="DQ140" s="126">
        <f t="shared" si="2032"/>
        <v>1.3737500738651915</v>
      </c>
      <c r="DR140" s="126">
        <f t="shared" si="2032"/>
        <v>1.3776939711925826</v>
      </c>
      <c r="DS140" s="126">
        <f t="shared" si="2032"/>
        <v>1.381649191049759</v>
      </c>
      <c r="DT140" s="126">
        <f t="shared" si="2032"/>
        <v>1.385615765942557</v>
      </c>
      <c r="DU140" s="126">
        <f t="shared" si="2032"/>
        <v>1.3895937284701338</v>
      </c>
      <c r="DV140" s="126">
        <f t="shared" si="2032"/>
        <v>1.3935831113252357</v>
      </c>
      <c r="DW140" s="126">
        <f t="shared" si="2032"/>
        <v>1.3975839472944662</v>
      </c>
      <c r="DX140" s="126">
        <f t="shared" si="2032"/>
        <v>1.401596269258556</v>
      </c>
      <c r="DY140" s="126">
        <f t="shared" si="2032"/>
        <v>1.4056201101926329</v>
      </c>
      <c r="DZ140" s="126">
        <f t="shared" si="2032"/>
        <v>1.4096555031664932</v>
      </c>
      <c r="EA140" s="126">
        <f t="shared" si="2032"/>
        <v>1.4134323217047313</v>
      </c>
      <c r="EB140" s="126">
        <f t="shared" si="2032"/>
        <v>1.4176256038945581</v>
      </c>
    </row>
    <row r="141" spans="2:132" outlineLevel="1" x14ac:dyDescent="0.25">
      <c r="C141" s="321" t="s">
        <v>531</v>
      </c>
      <c r="D141" s="38"/>
      <c r="E141" s="38"/>
      <c r="F141" s="38"/>
      <c r="G141" s="52" t="s">
        <v>220</v>
      </c>
      <c r="H141" s="46">
        <f t="shared" ref="H141" si="2033">SUM(J141:EB141)</f>
        <v>0</v>
      </c>
      <c r="I141" s="38"/>
      <c r="J141" s="82">
        <f>J139*J140</f>
        <v>0</v>
      </c>
      <c r="K141" s="82">
        <f t="shared" ref="K141" si="2034">K139*K140</f>
        <v>0</v>
      </c>
      <c r="L141" s="82">
        <f t="shared" ref="L141" si="2035">L139*L140</f>
        <v>0</v>
      </c>
      <c r="M141" s="82">
        <f t="shared" ref="M141" si="2036">M139*M140</f>
        <v>0</v>
      </c>
      <c r="N141" s="82">
        <f t="shared" ref="N141" si="2037">N139*N140</f>
        <v>0</v>
      </c>
      <c r="O141" s="82">
        <f t="shared" ref="O141" si="2038">O139*O140</f>
        <v>0</v>
      </c>
      <c r="P141" s="82">
        <f t="shared" ref="P141" si="2039">P139*P140</f>
        <v>0</v>
      </c>
      <c r="Q141" s="82">
        <f t="shared" ref="Q141" si="2040">Q139*Q140</f>
        <v>0</v>
      </c>
      <c r="R141" s="82">
        <f t="shared" ref="R141" si="2041">R139*R140</f>
        <v>0</v>
      </c>
      <c r="S141" s="82">
        <f t="shared" ref="S141" si="2042">S139*S140</f>
        <v>0</v>
      </c>
      <c r="T141" s="82">
        <f t="shared" ref="T141" si="2043">T139*T140</f>
        <v>0</v>
      </c>
      <c r="U141" s="82">
        <f t="shared" ref="U141" si="2044">U139*U140</f>
        <v>0</v>
      </c>
      <c r="V141" s="82">
        <f t="shared" ref="V141" si="2045">V139*V140</f>
        <v>0</v>
      </c>
      <c r="W141" s="82">
        <f t="shared" ref="W141" si="2046">W139*W140</f>
        <v>0</v>
      </c>
      <c r="X141" s="82">
        <f t="shared" ref="X141" si="2047">X139*X140</f>
        <v>0</v>
      </c>
      <c r="Y141" s="82">
        <f t="shared" ref="Y141" si="2048">Y139*Y140</f>
        <v>0</v>
      </c>
      <c r="Z141" s="82">
        <f t="shared" ref="Z141" si="2049">Z139*Z140</f>
        <v>0</v>
      </c>
      <c r="AA141" s="82">
        <f t="shared" ref="AA141" si="2050">AA139*AA140</f>
        <v>0</v>
      </c>
      <c r="AB141" s="82">
        <f t="shared" ref="AB141" si="2051">AB139*AB140</f>
        <v>0</v>
      </c>
      <c r="AC141" s="82">
        <f t="shared" ref="AC141" si="2052">AC139*AC140</f>
        <v>0</v>
      </c>
      <c r="AD141" s="82">
        <f t="shared" ref="AD141" si="2053">AD139*AD140</f>
        <v>0</v>
      </c>
      <c r="AE141" s="82">
        <f t="shared" ref="AE141" si="2054">AE139*AE140</f>
        <v>0</v>
      </c>
      <c r="AF141" s="82">
        <f t="shared" ref="AF141" si="2055">AF139*AF140</f>
        <v>0</v>
      </c>
      <c r="AG141" s="82">
        <f t="shared" ref="AG141" si="2056">AG139*AG140</f>
        <v>0</v>
      </c>
      <c r="AH141" s="82">
        <f t="shared" ref="AH141" si="2057">AH139*AH140</f>
        <v>0</v>
      </c>
      <c r="AI141" s="82">
        <f t="shared" ref="AI141" si="2058">AI139*AI140</f>
        <v>0</v>
      </c>
      <c r="AJ141" s="82">
        <f t="shared" ref="AJ141" si="2059">AJ139*AJ140</f>
        <v>0</v>
      </c>
      <c r="AK141" s="82">
        <f t="shared" ref="AK141" si="2060">AK139*AK140</f>
        <v>0</v>
      </c>
      <c r="AL141" s="82">
        <f t="shared" ref="AL141" si="2061">AL139*AL140</f>
        <v>0</v>
      </c>
      <c r="AM141" s="82">
        <f t="shared" ref="AM141" si="2062">AM139*AM140</f>
        <v>0</v>
      </c>
      <c r="AN141" s="82">
        <f t="shared" ref="AN141" si="2063">AN139*AN140</f>
        <v>0</v>
      </c>
      <c r="AO141" s="82">
        <f t="shared" ref="AO141" si="2064">AO139*AO140</f>
        <v>0</v>
      </c>
      <c r="AP141" s="82">
        <f t="shared" ref="AP141" si="2065">AP139*AP140</f>
        <v>0</v>
      </c>
      <c r="AQ141" s="82">
        <f t="shared" ref="AQ141" si="2066">AQ139*AQ140</f>
        <v>0</v>
      </c>
      <c r="AR141" s="82">
        <f t="shared" ref="AR141" si="2067">AR139*AR140</f>
        <v>0</v>
      </c>
      <c r="AS141" s="82">
        <f t="shared" ref="AS141" si="2068">AS139*AS140</f>
        <v>0</v>
      </c>
      <c r="AT141" s="82">
        <f t="shared" ref="AT141" si="2069">AT139*AT140</f>
        <v>0</v>
      </c>
      <c r="AU141" s="82">
        <f t="shared" ref="AU141" si="2070">AU139*AU140</f>
        <v>0</v>
      </c>
      <c r="AV141" s="82">
        <f t="shared" ref="AV141" si="2071">AV139*AV140</f>
        <v>0</v>
      </c>
      <c r="AW141" s="82">
        <f t="shared" ref="AW141" si="2072">AW139*AW140</f>
        <v>0</v>
      </c>
      <c r="AX141" s="82">
        <f t="shared" ref="AX141" si="2073">AX139*AX140</f>
        <v>0</v>
      </c>
      <c r="AY141" s="82">
        <f t="shared" ref="AY141" si="2074">AY139*AY140</f>
        <v>0</v>
      </c>
      <c r="AZ141" s="82">
        <f t="shared" ref="AZ141" si="2075">AZ139*AZ140</f>
        <v>0</v>
      </c>
      <c r="BA141" s="82">
        <f t="shared" ref="BA141" si="2076">BA139*BA140</f>
        <v>0</v>
      </c>
      <c r="BB141" s="82">
        <f t="shared" ref="BB141" si="2077">BB139*BB140</f>
        <v>0</v>
      </c>
      <c r="BC141" s="82">
        <f t="shared" ref="BC141" si="2078">BC139*BC140</f>
        <v>0</v>
      </c>
      <c r="BD141" s="82">
        <f t="shared" ref="BD141" si="2079">BD139*BD140</f>
        <v>0</v>
      </c>
      <c r="BE141" s="82">
        <f t="shared" ref="BE141" si="2080">BE139*BE140</f>
        <v>0</v>
      </c>
      <c r="BF141" s="82">
        <f t="shared" ref="BF141" si="2081">BF139*BF140</f>
        <v>0</v>
      </c>
      <c r="BG141" s="82">
        <f t="shared" ref="BG141" si="2082">BG139*BG140</f>
        <v>0</v>
      </c>
      <c r="BH141" s="82">
        <f t="shared" ref="BH141" si="2083">BH139*BH140</f>
        <v>0</v>
      </c>
      <c r="BI141" s="82">
        <f t="shared" ref="BI141" si="2084">BI139*BI140</f>
        <v>0</v>
      </c>
      <c r="BJ141" s="82">
        <f t="shared" ref="BJ141" si="2085">BJ139*BJ140</f>
        <v>0</v>
      </c>
      <c r="BK141" s="82">
        <f t="shared" ref="BK141" si="2086">BK139*BK140</f>
        <v>0</v>
      </c>
      <c r="BL141" s="82">
        <f t="shared" ref="BL141" si="2087">BL139*BL140</f>
        <v>0</v>
      </c>
      <c r="BM141" s="82">
        <f t="shared" ref="BM141" si="2088">BM139*BM140</f>
        <v>0</v>
      </c>
      <c r="BN141" s="82">
        <f t="shared" ref="BN141" si="2089">BN139*BN140</f>
        <v>0</v>
      </c>
      <c r="BO141" s="82">
        <f t="shared" ref="BO141" si="2090">BO139*BO140</f>
        <v>0</v>
      </c>
      <c r="BP141" s="82">
        <f t="shared" ref="BP141" si="2091">BP139*BP140</f>
        <v>0</v>
      </c>
      <c r="BQ141" s="82">
        <f t="shared" ref="BQ141" si="2092">BQ139*BQ140</f>
        <v>0</v>
      </c>
      <c r="BR141" s="82">
        <f t="shared" ref="BR141" si="2093">BR139*BR140</f>
        <v>0</v>
      </c>
      <c r="BS141" s="82">
        <f t="shared" ref="BS141" si="2094">BS139*BS140</f>
        <v>0</v>
      </c>
      <c r="BT141" s="82">
        <f t="shared" ref="BT141" si="2095">BT139*BT140</f>
        <v>0</v>
      </c>
      <c r="BU141" s="82">
        <f t="shared" ref="BU141" si="2096">BU139*BU140</f>
        <v>0</v>
      </c>
      <c r="BV141" s="82">
        <f t="shared" ref="BV141" si="2097">BV139*BV140</f>
        <v>0</v>
      </c>
      <c r="BW141" s="82">
        <f t="shared" ref="BW141" si="2098">BW139*BW140</f>
        <v>0</v>
      </c>
      <c r="BX141" s="82">
        <f t="shared" ref="BX141" si="2099">BX139*BX140</f>
        <v>0</v>
      </c>
      <c r="BY141" s="82">
        <f t="shared" ref="BY141" si="2100">BY139*BY140</f>
        <v>0</v>
      </c>
      <c r="BZ141" s="82">
        <f t="shared" ref="BZ141" si="2101">BZ139*BZ140</f>
        <v>0</v>
      </c>
      <c r="CA141" s="82">
        <f t="shared" ref="CA141" si="2102">CA139*CA140</f>
        <v>0</v>
      </c>
      <c r="CB141" s="82">
        <f t="shared" ref="CB141" si="2103">CB139*CB140</f>
        <v>0</v>
      </c>
      <c r="CC141" s="82">
        <f t="shared" ref="CC141" si="2104">CC139*CC140</f>
        <v>0</v>
      </c>
      <c r="CD141" s="82">
        <f t="shared" ref="CD141" si="2105">CD139*CD140</f>
        <v>0</v>
      </c>
      <c r="CE141" s="82">
        <f t="shared" ref="CE141" si="2106">CE139*CE140</f>
        <v>0</v>
      </c>
      <c r="CF141" s="82">
        <f t="shared" ref="CF141" si="2107">CF139*CF140</f>
        <v>0</v>
      </c>
      <c r="CG141" s="82">
        <f t="shared" ref="CG141" si="2108">CG139*CG140</f>
        <v>0</v>
      </c>
      <c r="CH141" s="82">
        <f t="shared" ref="CH141" si="2109">CH139*CH140</f>
        <v>0</v>
      </c>
      <c r="CI141" s="82">
        <f t="shared" ref="CI141" si="2110">CI139*CI140</f>
        <v>0</v>
      </c>
      <c r="CJ141" s="82">
        <f t="shared" ref="CJ141" si="2111">CJ139*CJ140</f>
        <v>0</v>
      </c>
      <c r="CK141" s="82">
        <f t="shared" ref="CK141" si="2112">CK139*CK140</f>
        <v>0</v>
      </c>
      <c r="CL141" s="82">
        <f t="shared" ref="CL141" si="2113">CL139*CL140</f>
        <v>0</v>
      </c>
      <c r="CM141" s="82">
        <f t="shared" ref="CM141" si="2114">CM139*CM140</f>
        <v>0</v>
      </c>
      <c r="CN141" s="82">
        <f t="shared" ref="CN141" si="2115">CN139*CN140</f>
        <v>0</v>
      </c>
      <c r="CO141" s="82">
        <f t="shared" ref="CO141" si="2116">CO139*CO140</f>
        <v>0</v>
      </c>
      <c r="CP141" s="82">
        <f t="shared" ref="CP141" si="2117">CP139*CP140</f>
        <v>0</v>
      </c>
      <c r="CQ141" s="82">
        <f t="shared" ref="CQ141" si="2118">CQ139*CQ140</f>
        <v>0</v>
      </c>
      <c r="CR141" s="82">
        <f t="shared" ref="CR141" si="2119">CR139*CR140</f>
        <v>0</v>
      </c>
      <c r="CS141" s="82">
        <f t="shared" ref="CS141" si="2120">CS139*CS140</f>
        <v>0</v>
      </c>
      <c r="CT141" s="82">
        <f t="shared" ref="CT141" si="2121">CT139*CT140</f>
        <v>0</v>
      </c>
      <c r="CU141" s="82">
        <f t="shared" ref="CU141" si="2122">CU139*CU140</f>
        <v>0</v>
      </c>
      <c r="CV141" s="82">
        <f t="shared" ref="CV141" si="2123">CV139*CV140</f>
        <v>0</v>
      </c>
      <c r="CW141" s="82">
        <f t="shared" ref="CW141" si="2124">CW139*CW140</f>
        <v>0</v>
      </c>
      <c r="CX141" s="82">
        <f t="shared" ref="CX141" si="2125">CX139*CX140</f>
        <v>0</v>
      </c>
      <c r="CY141" s="82">
        <f t="shared" ref="CY141" si="2126">CY139*CY140</f>
        <v>0</v>
      </c>
      <c r="CZ141" s="82">
        <f t="shared" ref="CZ141" si="2127">CZ139*CZ140</f>
        <v>0</v>
      </c>
      <c r="DA141" s="82">
        <f t="shared" ref="DA141" si="2128">DA139*DA140</f>
        <v>0</v>
      </c>
      <c r="DB141" s="82">
        <f t="shared" ref="DB141" si="2129">DB139*DB140</f>
        <v>0</v>
      </c>
      <c r="DC141" s="82">
        <f t="shared" ref="DC141" si="2130">DC139*DC140</f>
        <v>0</v>
      </c>
      <c r="DD141" s="82">
        <f t="shared" ref="DD141" si="2131">DD139*DD140</f>
        <v>0</v>
      </c>
      <c r="DE141" s="82">
        <f t="shared" ref="DE141" si="2132">DE139*DE140</f>
        <v>0</v>
      </c>
      <c r="DF141" s="82">
        <f t="shared" ref="DF141" si="2133">DF139*DF140</f>
        <v>0</v>
      </c>
      <c r="DG141" s="82">
        <f t="shared" ref="DG141" si="2134">DG139*DG140</f>
        <v>0</v>
      </c>
      <c r="DH141" s="82">
        <f t="shared" ref="DH141" si="2135">DH139*DH140</f>
        <v>0</v>
      </c>
      <c r="DI141" s="82">
        <f t="shared" ref="DI141" si="2136">DI139*DI140</f>
        <v>0</v>
      </c>
      <c r="DJ141" s="82">
        <f t="shared" ref="DJ141" si="2137">DJ139*DJ140</f>
        <v>0</v>
      </c>
      <c r="DK141" s="82">
        <f t="shared" ref="DK141" si="2138">DK139*DK140</f>
        <v>0</v>
      </c>
      <c r="DL141" s="82">
        <f t="shared" ref="DL141" si="2139">DL139*DL140</f>
        <v>0</v>
      </c>
      <c r="DM141" s="82">
        <f t="shared" ref="DM141" si="2140">DM139*DM140</f>
        <v>0</v>
      </c>
      <c r="DN141" s="82">
        <f t="shared" ref="DN141" si="2141">DN139*DN140</f>
        <v>0</v>
      </c>
      <c r="DO141" s="82">
        <f t="shared" ref="DO141" si="2142">DO139*DO140</f>
        <v>0</v>
      </c>
      <c r="DP141" s="82">
        <f t="shared" ref="DP141" si="2143">DP139*DP140</f>
        <v>0</v>
      </c>
      <c r="DQ141" s="82">
        <f t="shared" ref="DQ141" si="2144">DQ139*DQ140</f>
        <v>0</v>
      </c>
      <c r="DR141" s="82">
        <f t="shared" ref="DR141" si="2145">DR139*DR140</f>
        <v>0</v>
      </c>
      <c r="DS141" s="82">
        <f t="shared" ref="DS141" si="2146">DS139*DS140</f>
        <v>0</v>
      </c>
      <c r="DT141" s="82">
        <f t="shared" ref="DT141" si="2147">DT139*DT140</f>
        <v>0</v>
      </c>
      <c r="DU141" s="82">
        <f t="shared" ref="DU141" si="2148">DU139*DU140</f>
        <v>0</v>
      </c>
      <c r="DV141" s="82">
        <f t="shared" ref="DV141" si="2149">DV139*DV140</f>
        <v>0</v>
      </c>
      <c r="DW141" s="82">
        <f t="shared" ref="DW141" si="2150">DW139*DW140</f>
        <v>0</v>
      </c>
      <c r="DX141" s="82">
        <f t="shared" ref="DX141" si="2151">DX139*DX140</f>
        <v>0</v>
      </c>
      <c r="DY141" s="82">
        <f t="shared" ref="DY141" si="2152">DY139*DY140</f>
        <v>0</v>
      </c>
      <c r="DZ141" s="82">
        <f t="shared" ref="DZ141" si="2153">DZ139*DZ140</f>
        <v>0</v>
      </c>
      <c r="EA141" s="82">
        <f t="shared" ref="EA141" si="2154">EA139*EA140</f>
        <v>0</v>
      </c>
      <c r="EB141" s="82">
        <f t="shared" ref="EB141" si="2155">EB139*EB140</f>
        <v>0</v>
      </c>
    </row>
    <row r="142" spans="2:132" ht="14" outlineLevel="1" x14ac:dyDescent="0.3">
      <c r="B142" s="73"/>
      <c r="C142" s="27"/>
      <c r="H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c r="DZ142" s="57"/>
      <c r="EA142" s="57"/>
      <c r="EB142" s="57"/>
    </row>
    <row r="143" spans="2:132" ht="13" x14ac:dyDescent="0.3">
      <c r="C143" s="348" t="s">
        <v>567</v>
      </c>
      <c r="D143" s="342"/>
      <c r="E143" s="342"/>
      <c r="F143" s="342"/>
      <c r="G143" s="343" t="s">
        <v>220</v>
      </c>
      <c r="H143" s="344">
        <f>SUM(J143:EB143)</f>
        <v>0</v>
      </c>
      <c r="I143" s="342"/>
      <c r="J143" s="345">
        <f t="shared" ref="J143:AO143" si="2156">CHOOSE(Scenario,J125,J133,J141)</f>
        <v>0</v>
      </c>
      <c r="K143" s="346">
        <f t="shared" si="2156"/>
        <v>0</v>
      </c>
      <c r="L143" s="346">
        <f t="shared" si="2156"/>
        <v>0</v>
      </c>
      <c r="M143" s="346">
        <f t="shared" si="2156"/>
        <v>0</v>
      </c>
      <c r="N143" s="346">
        <f t="shared" si="2156"/>
        <v>0</v>
      </c>
      <c r="O143" s="346">
        <f t="shared" si="2156"/>
        <v>0</v>
      </c>
      <c r="P143" s="346">
        <f t="shared" si="2156"/>
        <v>0</v>
      </c>
      <c r="Q143" s="346">
        <f t="shared" si="2156"/>
        <v>0</v>
      </c>
      <c r="R143" s="346">
        <f t="shared" si="2156"/>
        <v>0</v>
      </c>
      <c r="S143" s="346">
        <f t="shared" si="2156"/>
        <v>0</v>
      </c>
      <c r="T143" s="346">
        <f t="shared" si="2156"/>
        <v>0</v>
      </c>
      <c r="U143" s="346">
        <f t="shared" si="2156"/>
        <v>0</v>
      </c>
      <c r="V143" s="346">
        <f t="shared" si="2156"/>
        <v>0</v>
      </c>
      <c r="W143" s="346">
        <f t="shared" si="2156"/>
        <v>0</v>
      </c>
      <c r="X143" s="346">
        <f t="shared" si="2156"/>
        <v>0</v>
      </c>
      <c r="Y143" s="346">
        <f t="shared" si="2156"/>
        <v>0</v>
      </c>
      <c r="Z143" s="346">
        <f t="shared" si="2156"/>
        <v>0</v>
      </c>
      <c r="AA143" s="346">
        <f t="shared" si="2156"/>
        <v>0</v>
      </c>
      <c r="AB143" s="346">
        <f t="shared" si="2156"/>
        <v>0</v>
      </c>
      <c r="AC143" s="346">
        <f t="shared" si="2156"/>
        <v>0</v>
      </c>
      <c r="AD143" s="346">
        <f t="shared" si="2156"/>
        <v>0</v>
      </c>
      <c r="AE143" s="346">
        <f t="shared" si="2156"/>
        <v>0</v>
      </c>
      <c r="AF143" s="346">
        <f t="shared" si="2156"/>
        <v>0</v>
      </c>
      <c r="AG143" s="346">
        <f t="shared" si="2156"/>
        <v>0</v>
      </c>
      <c r="AH143" s="346">
        <f t="shared" si="2156"/>
        <v>0</v>
      </c>
      <c r="AI143" s="346">
        <f t="shared" si="2156"/>
        <v>0</v>
      </c>
      <c r="AJ143" s="346">
        <f t="shared" si="2156"/>
        <v>0</v>
      </c>
      <c r="AK143" s="346">
        <f t="shared" si="2156"/>
        <v>0</v>
      </c>
      <c r="AL143" s="346">
        <f t="shared" si="2156"/>
        <v>0</v>
      </c>
      <c r="AM143" s="346">
        <f t="shared" si="2156"/>
        <v>0</v>
      </c>
      <c r="AN143" s="346">
        <f t="shared" si="2156"/>
        <v>0</v>
      </c>
      <c r="AO143" s="346">
        <f t="shared" si="2156"/>
        <v>0</v>
      </c>
      <c r="AP143" s="346">
        <f t="shared" ref="AP143:BU143" si="2157">CHOOSE(Scenario,AP125,AP133,AP141)</f>
        <v>0</v>
      </c>
      <c r="AQ143" s="346">
        <f t="shared" si="2157"/>
        <v>0</v>
      </c>
      <c r="AR143" s="346">
        <f t="shared" si="2157"/>
        <v>0</v>
      </c>
      <c r="AS143" s="346">
        <f t="shared" si="2157"/>
        <v>0</v>
      </c>
      <c r="AT143" s="346">
        <f t="shared" si="2157"/>
        <v>0</v>
      </c>
      <c r="AU143" s="346">
        <f t="shared" si="2157"/>
        <v>0</v>
      </c>
      <c r="AV143" s="346">
        <f t="shared" si="2157"/>
        <v>0</v>
      </c>
      <c r="AW143" s="346">
        <f t="shared" si="2157"/>
        <v>0</v>
      </c>
      <c r="AX143" s="346">
        <f t="shared" si="2157"/>
        <v>0</v>
      </c>
      <c r="AY143" s="346">
        <f t="shared" si="2157"/>
        <v>0</v>
      </c>
      <c r="AZ143" s="346">
        <f t="shared" si="2157"/>
        <v>0</v>
      </c>
      <c r="BA143" s="346">
        <f t="shared" si="2157"/>
        <v>0</v>
      </c>
      <c r="BB143" s="346">
        <f t="shared" si="2157"/>
        <v>0</v>
      </c>
      <c r="BC143" s="346">
        <f t="shared" si="2157"/>
        <v>0</v>
      </c>
      <c r="BD143" s="346">
        <f t="shared" si="2157"/>
        <v>0</v>
      </c>
      <c r="BE143" s="346">
        <f t="shared" si="2157"/>
        <v>0</v>
      </c>
      <c r="BF143" s="346">
        <f t="shared" si="2157"/>
        <v>0</v>
      </c>
      <c r="BG143" s="346">
        <f t="shared" si="2157"/>
        <v>0</v>
      </c>
      <c r="BH143" s="346">
        <f t="shared" si="2157"/>
        <v>0</v>
      </c>
      <c r="BI143" s="346">
        <f t="shared" si="2157"/>
        <v>0</v>
      </c>
      <c r="BJ143" s="346">
        <f t="shared" si="2157"/>
        <v>0</v>
      </c>
      <c r="BK143" s="346">
        <f t="shared" si="2157"/>
        <v>0</v>
      </c>
      <c r="BL143" s="346">
        <f t="shared" si="2157"/>
        <v>0</v>
      </c>
      <c r="BM143" s="346">
        <f t="shared" si="2157"/>
        <v>0</v>
      </c>
      <c r="BN143" s="346">
        <f t="shared" si="2157"/>
        <v>0</v>
      </c>
      <c r="BO143" s="346">
        <f t="shared" si="2157"/>
        <v>0</v>
      </c>
      <c r="BP143" s="346">
        <f t="shared" si="2157"/>
        <v>0</v>
      </c>
      <c r="BQ143" s="346">
        <f t="shared" si="2157"/>
        <v>0</v>
      </c>
      <c r="BR143" s="346">
        <f t="shared" si="2157"/>
        <v>0</v>
      </c>
      <c r="BS143" s="346">
        <f t="shared" si="2157"/>
        <v>0</v>
      </c>
      <c r="BT143" s="346">
        <f t="shared" si="2157"/>
        <v>0</v>
      </c>
      <c r="BU143" s="346">
        <f t="shared" si="2157"/>
        <v>0</v>
      </c>
      <c r="BV143" s="346">
        <f t="shared" ref="BV143:DA143" si="2158">CHOOSE(Scenario,BV125,BV133,BV141)</f>
        <v>0</v>
      </c>
      <c r="BW143" s="346">
        <f t="shared" si="2158"/>
        <v>0</v>
      </c>
      <c r="BX143" s="346">
        <f t="shared" si="2158"/>
        <v>0</v>
      </c>
      <c r="BY143" s="346">
        <f t="shared" si="2158"/>
        <v>0</v>
      </c>
      <c r="BZ143" s="346">
        <f t="shared" si="2158"/>
        <v>0</v>
      </c>
      <c r="CA143" s="346">
        <f t="shared" si="2158"/>
        <v>0</v>
      </c>
      <c r="CB143" s="346">
        <f t="shared" si="2158"/>
        <v>0</v>
      </c>
      <c r="CC143" s="346">
        <f t="shared" si="2158"/>
        <v>0</v>
      </c>
      <c r="CD143" s="346">
        <f t="shared" si="2158"/>
        <v>0</v>
      </c>
      <c r="CE143" s="346">
        <f t="shared" si="2158"/>
        <v>0</v>
      </c>
      <c r="CF143" s="346">
        <f t="shared" si="2158"/>
        <v>0</v>
      </c>
      <c r="CG143" s="346">
        <f t="shared" si="2158"/>
        <v>0</v>
      </c>
      <c r="CH143" s="346">
        <f t="shared" si="2158"/>
        <v>0</v>
      </c>
      <c r="CI143" s="346">
        <f t="shared" si="2158"/>
        <v>0</v>
      </c>
      <c r="CJ143" s="346">
        <f t="shared" si="2158"/>
        <v>0</v>
      </c>
      <c r="CK143" s="346">
        <f t="shared" si="2158"/>
        <v>0</v>
      </c>
      <c r="CL143" s="346">
        <f t="shared" si="2158"/>
        <v>0</v>
      </c>
      <c r="CM143" s="346">
        <f t="shared" si="2158"/>
        <v>0</v>
      </c>
      <c r="CN143" s="346">
        <f t="shared" si="2158"/>
        <v>0</v>
      </c>
      <c r="CO143" s="346">
        <f t="shared" si="2158"/>
        <v>0</v>
      </c>
      <c r="CP143" s="346">
        <f t="shared" si="2158"/>
        <v>0</v>
      </c>
      <c r="CQ143" s="346">
        <f t="shared" si="2158"/>
        <v>0</v>
      </c>
      <c r="CR143" s="346">
        <f t="shared" si="2158"/>
        <v>0</v>
      </c>
      <c r="CS143" s="346">
        <f t="shared" si="2158"/>
        <v>0</v>
      </c>
      <c r="CT143" s="346">
        <f t="shared" si="2158"/>
        <v>0</v>
      </c>
      <c r="CU143" s="346">
        <f t="shared" si="2158"/>
        <v>0</v>
      </c>
      <c r="CV143" s="346">
        <f t="shared" si="2158"/>
        <v>0</v>
      </c>
      <c r="CW143" s="346">
        <f t="shared" si="2158"/>
        <v>0</v>
      </c>
      <c r="CX143" s="346">
        <f t="shared" si="2158"/>
        <v>0</v>
      </c>
      <c r="CY143" s="346">
        <f t="shared" si="2158"/>
        <v>0</v>
      </c>
      <c r="CZ143" s="346">
        <f t="shared" si="2158"/>
        <v>0</v>
      </c>
      <c r="DA143" s="346">
        <f t="shared" si="2158"/>
        <v>0</v>
      </c>
      <c r="DB143" s="346">
        <f t="shared" ref="DB143:EB143" si="2159">CHOOSE(Scenario,DB125,DB133,DB141)</f>
        <v>0</v>
      </c>
      <c r="DC143" s="346">
        <f t="shared" si="2159"/>
        <v>0</v>
      </c>
      <c r="DD143" s="346">
        <f t="shared" si="2159"/>
        <v>0</v>
      </c>
      <c r="DE143" s="346">
        <f t="shared" si="2159"/>
        <v>0</v>
      </c>
      <c r="DF143" s="346">
        <f t="shared" si="2159"/>
        <v>0</v>
      </c>
      <c r="DG143" s="346">
        <f t="shared" si="2159"/>
        <v>0</v>
      </c>
      <c r="DH143" s="346">
        <f t="shared" si="2159"/>
        <v>0</v>
      </c>
      <c r="DI143" s="346">
        <f t="shared" si="2159"/>
        <v>0</v>
      </c>
      <c r="DJ143" s="346">
        <f t="shared" si="2159"/>
        <v>0</v>
      </c>
      <c r="DK143" s="346">
        <f t="shared" si="2159"/>
        <v>0</v>
      </c>
      <c r="DL143" s="346">
        <f t="shared" si="2159"/>
        <v>0</v>
      </c>
      <c r="DM143" s="346">
        <f t="shared" si="2159"/>
        <v>0</v>
      </c>
      <c r="DN143" s="346">
        <f t="shared" si="2159"/>
        <v>0</v>
      </c>
      <c r="DO143" s="346">
        <f t="shared" si="2159"/>
        <v>0</v>
      </c>
      <c r="DP143" s="346">
        <f t="shared" si="2159"/>
        <v>0</v>
      </c>
      <c r="DQ143" s="346">
        <f t="shared" si="2159"/>
        <v>0</v>
      </c>
      <c r="DR143" s="346">
        <f t="shared" si="2159"/>
        <v>0</v>
      </c>
      <c r="DS143" s="346">
        <f t="shared" si="2159"/>
        <v>0</v>
      </c>
      <c r="DT143" s="346">
        <f t="shared" si="2159"/>
        <v>0</v>
      </c>
      <c r="DU143" s="346">
        <f t="shared" si="2159"/>
        <v>0</v>
      </c>
      <c r="DV143" s="346">
        <f t="shared" si="2159"/>
        <v>0</v>
      </c>
      <c r="DW143" s="346">
        <f t="shared" si="2159"/>
        <v>0</v>
      </c>
      <c r="DX143" s="346">
        <f t="shared" si="2159"/>
        <v>0</v>
      </c>
      <c r="DY143" s="346">
        <f t="shared" si="2159"/>
        <v>0</v>
      </c>
      <c r="DZ143" s="346">
        <f t="shared" si="2159"/>
        <v>0</v>
      </c>
      <c r="EA143" s="346">
        <f t="shared" si="2159"/>
        <v>0</v>
      </c>
      <c r="EB143" s="347">
        <f t="shared" si="2159"/>
        <v>0</v>
      </c>
    </row>
    <row r="144" spans="2:132" ht="14" x14ac:dyDescent="0.3">
      <c r="B144" s="73"/>
      <c r="C144" s="27"/>
      <c r="H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row>
    <row r="145" spans="1:132" ht="13" x14ac:dyDescent="0.3">
      <c r="B145" s="34"/>
      <c r="C145" s="2" t="s">
        <v>534</v>
      </c>
      <c r="D145" s="34"/>
      <c r="E145" s="34"/>
      <c r="F145" s="34"/>
      <c r="G145" s="67"/>
      <c r="H145" s="35"/>
      <c r="I145" s="34"/>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row>
    <row r="146" spans="1:132" ht="13" outlineLevel="1" x14ac:dyDescent="0.3">
      <c r="C146" s="340" t="s">
        <v>503</v>
      </c>
      <c r="G146" s="52"/>
      <c r="H146" s="29"/>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row>
    <row r="147" spans="1:132" outlineLevel="1" x14ac:dyDescent="0.25">
      <c r="C147" s="328" t="s">
        <v>565</v>
      </c>
      <c r="G147" s="52" t="s">
        <v>220</v>
      </c>
      <c r="H147" s="46">
        <f t="shared" ref="H147" si="2160">SUM(J147:EB147)</f>
        <v>0</v>
      </c>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row>
    <row r="148" spans="1:132" ht="13" outlineLevel="1" x14ac:dyDescent="0.3">
      <c r="C148" s="330"/>
      <c r="G148" s="52"/>
      <c r="H148" s="29"/>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row>
    <row r="149" spans="1:132" ht="13" x14ac:dyDescent="0.3">
      <c r="C149" s="348" t="s">
        <v>566</v>
      </c>
      <c r="D149" s="342"/>
      <c r="E149" s="342"/>
      <c r="F149" s="342"/>
      <c r="G149" s="349" t="s">
        <v>220</v>
      </c>
      <c r="H149" s="362">
        <f t="shared" ref="H149" si="2161">SUM(J149:EB149)</f>
        <v>0</v>
      </c>
      <c r="I149" s="342"/>
      <c r="J149" s="363">
        <f>J147</f>
        <v>0</v>
      </c>
      <c r="K149" s="363">
        <f t="shared" ref="K149:BV149" si="2162">K147</f>
        <v>0</v>
      </c>
      <c r="L149" s="363">
        <f t="shared" si="2162"/>
        <v>0</v>
      </c>
      <c r="M149" s="363">
        <f t="shared" si="2162"/>
        <v>0</v>
      </c>
      <c r="N149" s="363">
        <f t="shared" si="2162"/>
        <v>0</v>
      </c>
      <c r="O149" s="363">
        <f t="shared" si="2162"/>
        <v>0</v>
      </c>
      <c r="P149" s="363">
        <f t="shared" si="2162"/>
        <v>0</v>
      </c>
      <c r="Q149" s="363">
        <f t="shared" si="2162"/>
        <v>0</v>
      </c>
      <c r="R149" s="363">
        <f t="shared" si="2162"/>
        <v>0</v>
      </c>
      <c r="S149" s="363">
        <f t="shared" si="2162"/>
        <v>0</v>
      </c>
      <c r="T149" s="363">
        <f t="shared" si="2162"/>
        <v>0</v>
      </c>
      <c r="U149" s="363">
        <f t="shared" si="2162"/>
        <v>0</v>
      </c>
      <c r="V149" s="363">
        <f t="shared" si="2162"/>
        <v>0</v>
      </c>
      <c r="W149" s="363">
        <f t="shared" si="2162"/>
        <v>0</v>
      </c>
      <c r="X149" s="363">
        <f t="shared" si="2162"/>
        <v>0</v>
      </c>
      <c r="Y149" s="363">
        <f t="shared" si="2162"/>
        <v>0</v>
      </c>
      <c r="Z149" s="363">
        <f t="shared" si="2162"/>
        <v>0</v>
      </c>
      <c r="AA149" s="363">
        <f t="shared" si="2162"/>
        <v>0</v>
      </c>
      <c r="AB149" s="363">
        <f t="shared" si="2162"/>
        <v>0</v>
      </c>
      <c r="AC149" s="363">
        <f t="shared" si="2162"/>
        <v>0</v>
      </c>
      <c r="AD149" s="363">
        <f t="shared" si="2162"/>
        <v>0</v>
      </c>
      <c r="AE149" s="363">
        <f t="shared" si="2162"/>
        <v>0</v>
      </c>
      <c r="AF149" s="363">
        <f t="shared" si="2162"/>
        <v>0</v>
      </c>
      <c r="AG149" s="363">
        <f t="shared" si="2162"/>
        <v>0</v>
      </c>
      <c r="AH149" s="363">
        <f t="shared" si="2162"/>
        <v>0</v>
      </c>
      <c r="AI149" s="363">
        <f t="shared" si="2162"/>
        <v>0</v>
      </c>
      <c r="AJ149" s="363">
        <f t="shared" si="2162"/>
        <v>0</v>
      </c>
      <c r="AK149" s="363">
        <f t="shared" si="2162"/>
        <v>0</v>
      </c>
      <c r="AL149" s="363">
        <f t="shared" si="2162"/>
        <v>0</v>
      </c>
      <c r="AM149" s="363">
        <f t="shared" si="2162"/>
        <v>0</v>
      </c>
      <c r="AN149" s="363">
        <f t="shared" si="2162"/>
        <v>0</v>
      </c>
      <c r="AO149" s="363">
        <f t="shared" si="2162"/>
        <v>0</v>
      </c>
      <c r="AP149" s="363">
        <f t="shared" si="2162"/>
        <v>0</v>
      </c>
      <c r="AQ149" s="363">
        <f t="shared" si="2162"/>
        <v>0</v>
      </c>
      <c r="AR149" s="363">
        <f t="shared" si="2162"/>
        <v>0</v>
      </c>
      <c r="AS149" s="363">
        <f t="shared" si="2162"/>
        <v>0</v>
      </c>
      <c r="AT149" s="363">
        <f t="shared" si="2162"/>
        <v>0</v>
      </c>
      <c r="AU149" s="363">
        <f t="shared" si="2162"/>
        <v>0</v>
      </c>
      <c r="AV149" s="363">
        <f t="shared" si="2162"/>
        <v>0</v>
      </c>
      <c r="AW149" s="363">
        <f t="shared" si="2162"/>
        <v>0</v>
      </c>
      <c r="AX149" s="363">
        <f t="shared" si="2162"/>
        <v>0</v>
      </c>
      <c r="AY149" s="363">
        <f t="shared" si="2162"/>
        <v>0</v>
      </c>
      <c r="AZ149" s="363">
        <f t="shared" si="2162"/>
        <v>0</v>
      </c>
      <c r="BA149" s="363">
        <f t="shared" si="2162"/>
        <v>0</v>
      </c>
      <c r="BB149" s="363">
        <f t="shared" si="2162"/>
        <v>0</v>
      </c>
      <c r="BC149" s="363">
        <f t="shared" si="2162"/>
        <v>0</v>
      </c>
      <c r="BD149" s="363">
        <f t="shared" si="2162"/>
        <v>0</v>
      </c>
      <c r="BE149" s="363">
        <f t="shared" si="2162"/>
        <v>0</v>
      </c>
      <c r="BF149" s="363">
        <f t="shared" si="2162"/>
        <v>0</v>
      </c>
      <c r="BG149" s="363">
        <f t="shared" si="2162"/>
        <v>0</v>
      </c>
      <c r="BH149" s="363">
        <f t="shared" si="2162"/>
        <v>0</v>
      </c>
      <c r="BI149" s="363">
        <f t="shared" si="2162"/>
        <v>0</v>
      </c>
      <c r="BJ149" s="363">
        <f t="shared" si="2162"/>
        <v>0</v>
      </c>
      <c r="BK149" s="363">
        <f t="shared" si="2162"/>
        <v>0</v>
      </c>
      <c r="BL149" s="363">
        <f t="shared" si="2162"/>
        <v>0</v>
      </c>
      <c r="BM149" s="363">
        <f t="shared" si="2162"/>
        <v>0</v>
      </c>
      <c r="BN149" s="363">
        <f t="shared" si="2162"/>
        <v>0</v>
      </c>
      <c r="BO149" s="363">
        <f t="shared" si="2162"/>
        <v>0</v>
      </c>
      <c r="BP149" s="363">
        <f t="shared" si="2162"/>
        <v>0</v>
      </c>
      <c r="BQ149" s="363">
        <f t="shared" si="2162"/>
        <v>0</v>
      </c>
      <c r="BR149" s="363">
        <f t="shared" si="2162"/>
        <v>0</v>
      </c>
      <c r="BS149" s="363">
        <f t="shared" si="2162"/>
        <v>0</v>
      </c>
      <c r="BT149" s="363">
        <f t="shared" si="2162"/>
        <v>0</v>
      </c>
      <c r="BU149" s="363">
        <f t="shared" si="2162"/>
        <v>0</v>
      </c>
      <c r="BV149" s="363">
        <f t="shared" si="2162"/>
        <v>0</v>
      </c>
      <c r="BW149" s="363">
        <f t="shared" ref="BW149:EB149" si="2163">BW147</f>
        <v>0</v>
      </c>
      <c r="BX149" s="363">
        <f t="shared" si="2163"/>
        <v>0</v>
      </c>
      <c r="BY149" s="363">
        <f t="shared" si="2163"/>
        <v>0</v>
      </c>
      <c r="BZ149" s="363">
        <f t="shared" si="2163"/>
        <v>0</v>
      </c>
      <c r="CA149" s="363">
        <f t="shared" si="2163"/>
        <v>0</v>
      </c>
      <c r="CB149" s="363">
        <f t="shared" si="2163"/>
        <v>0</v>
      </c>
      <c r="CC149" s="363">
        <f t="shared" si="2163"/>
        <v>0</v>
      </c>
      <c r="CD149" s="363">
        <f t="shared" si="2163"/>
        <v>0</v>
      </c>
      <c r="CE149" s="363">
        <f t="shared" si="2163"/>
        <v>0</v>
      </c>
      <c r="CF149" s="363">
        <f t="shared" si="2163"/>
        <v>0</v>
      </c>
      <c r="CG149" s="363">
        <f t="shared" si="2163"/>
        <v>0</v>
      </c>
      <c r="CH149" s="363">
        <f t="shared" si="2163"/>
        <v>0</v>
      </c>
      <c r="CI149" s="363">
        <f t="shared" si="2163"/>
        <v>0</v>
      </c>
      <c r="CJ149" s="363">
        <f t="shared" si="2163"/>
        <v>0</v>
      </c>
      <c r="CK149" s="363">
        <f t="shared" si="2163"/>
        <v>0</v>
      </c>
      <c r="CL149" s="363">
        <f t="shared" si="2163"/>
        <v>0</v>
      </c>
      <c r="CM149" s="363">
        <f t="shared" si="2163"/>
        <v>0</v>
      </c>
      <c r="CN149" s="363">
        <f t="shared" si="2163"/>
        <v>0</v>
      </c>
      <c r="CO149" s="363">
        <f t="shared" si="2163"/>
        <v>0</v>
      </c>
      <c r="CP149" s="363">
        <f t="shared" si="2163"/>
        <v>0</v>
      </c>
      <c r="CQ149" s="363">
        <f t="shared" si="2163"/>
        <v>0</v>
      </c>
      <c r="CR149" s="363">
        <f t="shared" si="2163"/>
        <v>0</v>
      </c>
      <c r="CS149" s="363">
        <f t="shared" si="2163"/>
        <v>0</v>
      </c>
      <c r="CT149" s="363">
        <f t="shared" si="2163"/>
        <v>0</v>
      </c>
      <c r="CU149" s="363">
        <f t="shared" si="2163"/>
        <v>0</v>
      </c>
      <c r="CV149" s="363">
        <f t="shared" si="2163"/>
        <v>0</v>
      </c>
      <c r="CW149" s="363">
        <f t="shared" si="2163"/>
        <v>0</v>
      </c>
      <c r="CX149" s="363">
        <f t="shared" si="2163"/>
        <v>0</v>
      </c>
      <c r="CY149" s="363">
        <f t="shared" si="2163"/>
        <v>0</v>
      </c>
      <c r="CZ149" s="363">
        <f t="shared" si="2163"/>
        <v>0</v>
      </c>
      <c r="DA149" s="363">
        <f t="shared" si="2163"/>
        <v>0</v>
      </c>
      <c r="DB149" s="363">
        <f t="shared" si="2163"/>
        <v>0</v>
      </c>
      <c r="DC149" s="363">
        <f t="shared" si="2163"/>
        <v>0</v>
      </c>
      <c r="DD149" s="363">
        <f t="shared" si="2163"/>
        <v>0</v>
      </c>
      <c r="DE149" s="363">
        <f t="shared" si="2163"/>
        <v>0</v>
      </c>
      <c r="DF149" s="363">
        <f t="shared" si="2163"/>
        <v>0</v>
      </c>
      <c r="DG149" s="363">
        <f t="shared" si="2163"/>
        <v>0</v>
      </c>
      <c r="DH149" s="363">
        <f t="shared" si="2163"/>
        <v>0</v>
      </c>
      <c r="DI149" s="363">
        <f t="shared" si="2163"/>
        <v>0</v>
      </c>
      <c r="DJ149" s="363">
        <f t="shared" si="2163"/>
        <v>0</v>
      </c>
      <c r="DK149" s="363">
        <f t="shared" si="2163"/>
        <v>0</v>
      </c>
      <c r="DL149" s="363">
        <f t="shared" si="2163"/>
        <v>0</v>
      </c>
      <c r="DM149" s="363">
        <f t="shared" si="2163"/>
        <v>0</v>
      </c>
      <c r="DN149" s="363">
        <f t="shared" si="2163"/>
        <v>0</v>
      </c>
      <c r="DO149" s="363">
        <f t="shared" si="2163"/>
        <v>0</v>
      </c>
      <c r="DP149" s="363">
        <f t="shared" si="2163"/>
        <v>0</v>
      </c>
      <c r="DQ149" s="363">
        <f t="shared" si="2163"/>
        <v>0</v>
      </c>
      <c r="DR149" s="363">
        <f t="shared" si="2163"/>
        <v>0</v>
      </c>
      <c r="DS149" s="363">
        <f t="shared" si="2163"/>
        <v>0</v>
      </c>
      <c r="DT149" s="363">
        <f t="shared" si="2163"/>
        <v>0</v>
      </c>
      <c r="DU149" s="363">
        <f t="shared" si="2163"/>
        <v>0</v>
      </c>
      <c r="DV149" s="363">
        <f t="shared" si="2163"/>
        <v>0</v>
      </c>
      <c r="DW149" s="363">
        <f t="shared" si="2163"/>
        <v>0</v>
      </c>
      <c r="DX149" s="363">
        <f t="shared" si="2163"/>
        <v>0</v>
      </c>
      <c r="DY149" s="363">
        <f t="shared" si="2163"/>
        <v>0</v>
      </c>
      <c r="DZ149" s="363">
        <f t="shared" si="2163"/>
        <v>0</v>
      </c>
      <c r="EA149" s="363">
        <f t="shared" si="2163"/>
        <v>0</v>
      </c>
      <c r="EB149" s="364">
        <f t="shared" si="2163"/>
        <v>0</v>
      </c>
    </row>
    <row r="150" spans="1:132" x14ac:dyDescent="0.25">
      <c r="G150" s="52"/>
      <c r="H150" s="29"/>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row>
    <row r="151" spans="1:132" ht="13" x14ac:dyDescent="0.3">
      <c r="B151" s="34"/>
      <c r="C151" s="2" t="s">
        <v>597</v>
      </c>
      <c r="D151" s="34"/>
      <c r="E151" s="34"/>
      <c r="F151" s="34"/>
      <c r="G151" s="67"/>
      <c r="H151" s="35"/>
      <c r="I151" s="34"/>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row>
    <row r="152" spans="1:132" ht="13" x14ac:dyDescent="0.25">
      <c r="A152" s="59">
        <f>IF(ROUND(SUM(H93,H114,H125,H147)-H152,2)=0,0,1)</f>
        <v>0</v>
      </c>
      <c r="C152" s="311" t="s">
        <v>500</v>
      </c>
      <c r="G152" s="52" t="s">
        <v>220</v>
      </c>
      <c r="H152" s="66">
        <f t="shared" ref="H152:H154" si="2164">SUM(J152:EB152)</f>
        <v>0</v>
      </c>
      <c r="J152" s="82">
        <f t="shared" ref="J152:AO152" si="2165">SUM(J93,J114,J125,J147)</f>
        <v>0</v>
      </c>
      <c r="K152" s="82">
        <f t="shared" si="2165"/>
        <v>0</v>
      </c>
      <c r="L152" s="82">
        <f t="shared" si="2165"/>
        <v>0</v>
      </c>
      <c r="M152" s="82">
        <f t="shared" si="2165"/>
        <v>0</v>
      </c>
      <c r="N152" s="82">
        <f t="shared" si="2165"/>
        <v>0</v>
      </c>
      <c r="O152" s="82">
        <f t="shared" si="2165"/>
        <v>0</v>
      </c>
      <c r="P152" s="82">
        <f t="shared" si="2165"/>
        <v>0</v>
      </c>
      <c r="Q152" s="82">
        <f t="shared" si="2165"/>
        <v>0</v>
      </c>
      <c r="R152" s="82">
        <f t="shared" si="2165"/>
        <v>0</v>
      </c>
      <c r="S152" s="82">
        <f t="shared" si="2165"/>
        <v>0</v>
      </c>
      <c r="T152" s="82">
        <f t="shared" si="2165"/>
        <v>0</v>
      </c>
      <c r="U152" s="82">
        <f t="shared" si="2165"/>
        <v>0</v>
      </c>
      <c r="V152" s="82">
        <f t="shared" si="2165"/>
        <v>0</v>
      </c>
      <c r="W152" s="82">
        <f t="shared" si="2165"/>
        <v>0</v>
      </c>
      <c r="X152" s="82">
        <f t="shared" si="2165"/>
        <v>0</v>
      </c>
      <c r="Y152" s="82">
        <f t="shared" si="2165"/>
        <v>0</v>
      </c>
      <c r="Z152" s="82">
        <f t="shared" si="2165"/>
        <v>0</v>
      </c>
      <c r="AA152" s="82">
        <f t="shared" si="2165"/>
        <v>0</v>
      </c>
      <c r="AB152" s="82">
        <f t="shared" si="2165"/>
        <v>0</v>
      </c>
      <c r="AC152" s="82">
        <f t="shared" si="2165"/>
        <v>0</v>
      </c>
      <c r="AD152" s="82">
        <f t="shared" si="2165"/>
        <v>0</v>
      </c>
      <c r="AE152" s="82">
        <f t="shared" si="2165"/>
        <v>0</v>
      </c>
      <c r="AF152" s="82">
        <f t="shared" si="2165"/>
        <v>0</v>
      </c>
      <c r="AG152" s="82">
        <f t="shared" si="2165"/>
        <v>0</v>
      </c>
      <c r="AH152" s="82">
        <f t="shared" si="2165"/>
        <v>0</v>
      </c>
      <c r="AI152" s="82">
        <f t="shared" si="2165"/>
        <v>0</v>
      </c>
      <c r="AJ152" s="82">
        <f t="shared" si="2165"/>
        <v>0</v>
      </c>
      <c r="AK152" s="82">
        <f t="shared" si="2165"/>
        <v>0</v>
      </c>
      <c r="AL152" s="82">
        <f t="shared" si="2165"/>
        <v>0</v>
      </c>
      <c r="AM152" s="82">
        <f t="shared" si="2165"/>
        <v>0</v>
      </c>
      <c r="AN152" s="82">
        <f t="shared" si="2165"/>
        <v>0</v>
      </c>
      <c r="AO152" s="82">
        <f t="shared" si="2165"/>
        <v>0</v>
      </c>
      <c r="AP152" s="82">
        <f t="shared" ref="AP152:BU152" si="2166">SUM(AP93,AP114,AP125,AP147)</f>
        <v>0</v>
      </c>
      <c r="AQ152" s="82">
        <f t="shared" si="2166"/>
        <v>0</v>
      </c>
      <c r="AR152" s="82">
        <f t="shared" si="2166"/>
        <v>0</v>
      </c>
      <c r="AS152" s="82">
        <f t="shared" si="2166"/>
        <v>0</v>
      </c>
      <c r="AT152" s="82">
        <f t="shared" si="2166"/>
        <v>0</v>
      </c>
      <c r="AU152" s="82">
        <f t="shared" si="2166"/>
        <v>0</v>
      </c>
      <c r="AV152" s="82">
        <f t="shared" si="2166"/>
        <v>0</v>
      </c>
      <c r="AW152" s="82">
        <f t="shared" si="2166"/>
        <v>0</v>
      </c>
      <c r="AX152" s="82">
        <f t="shared" si="2166"/>
        <v>0</v>
      </c>
      <c r="AY152" s="82">
        <f t="shared" si="2166"/>
        <v>0</v>
      </c>
      <c r="AZ152" s="82">
        <f t="shared" si="2166"/>
        <v>0</v>
      </c>
      <c r="BA152" s="82">
        <f t="shared" si="2166"/>
        <v>0</v>
      </c>
      <c r="BB152" s="82">
        <f t="shared" si="2166"/>
        <v>0</v>
      </c>
      <c r="BC152" s="82">
        <f t="shared" si="2166"/>
        <v>0</v>
      </c>
      <c r="BD152" s="82">
        <f t="shared" si="2166"/>
        <v>0</v>
      </c>
      <c r="BE152" s="82">
        <f t="shared" si="2166"/>
        <v>0</v>
      </c>
      <c r="BF152" s="82">
        <f t="shared" si="2166"/>
        <v>0</v>
      </c>
      <c r="BG152" s="82">
        <f t="shared" si="2166"/>
        <v>0</v>
      </c>
      <c r="BH152" s="82">
        <f t="shared" si="2166"/>
        <v>0</v>
      </c>
      <c r="BI152" s="82">
        <f t="shared" si="2166"/>
        <v>0</v>
      </c>
      <c r="BJ152" s="82">
        <f t="shared" si="2166"/>
        <v>0</v>
      </c>
      <c r="BK152" s="82">
        <f t="shared" si="2166"/>
        <v>0</v>
      </c>
      <c r="BL152" s="82">
        <f t="shared" si="2166"/>
        <v>0</v>
      </c>
      <c r="BM152" s="82">
        <f t="shared" si="2166"/>
        <v>0</v>
      </c>
      <c r="BN152" s="82">
        <f t="shared" si="2166"/>
        <v>0</v>
      </c>
      <c r="BO152" s="82">
        <f t="shared" si="2166"/>
        <v>0</v>
      </c>
      <c r="BP152" s="82">
        <f t="shared" si="2166"/>
        <v>0</v>
      </c>
      <c r="BQ152" s="82">
        <f t="shared" si="2166"/>
        <v>0</v>
      </c>
      <c r="BR152" s="82">
        <f t="shared" si="2166"/>
        <v>0</v>
      </c>
      <c r="BS152" s="82">
        <f t="shared" si="2166"/>
        <v>0</v>
      </c>
      <c r="BT152" s="82">
        <f t="shared" si="2166"/>
        <v>0</v>
      </c>
      <c r="BU152" s="82">
        <f t="shared" si="2166"/>
        <v>0</v>
      </c>
      <c r="BV152" s="82">
        <f t="shared" ref="BV152:DA152" si="2167">SUM(BV93,BV114,BV125,BV147)</f>
        <v>0</v>
      </c>
      <c r="BW152" s="82">
        <f t="shared" si="2167"/>
        <v>0</v>
      </c>
      <c r="BX152" s="82">
        <f t="shared" si="2167"/>
        <v>0</v>
      </c>
      <c r="BY152" s="82">
        <f t="shared" si="2167"/>
        <v>0</v>
      </c>
      <c r="BZ152" s="82">
        <f t="shared" si="2167"/>
        <v>0</v>
      </c>
      <c r="CA152" s="82">
        <f t="shared" si="2167"/>
        <v>0</v>
      </c>
      <c r="CB152" s="82">
        <f t="shared" si="2167"/>
        <v>0</v>
      </c>
      <c r="CC152" s="82">
        <f t="shared" si="2167"/>
        <v>0</v>
      </c>
      <c r="CD152" s="82">
        <f t="shared" si="2167"/>
        <v>0</v>
      </c>
      <c r="CE152" s="82">
        <f t="shared" si="2167"/>
        <v>0</v>
      </c>
      <c r="CF152" s="82">
        <f t="shared" si="2167"/>
        <v>0</v>
      </c>
      <c r="CG152" s="82">
        <f t="shared" si="2167"/>
        <v>0</v>
      </c>
      <c r="CH152" s="82">
        <f t="shared" si="2167"/>
        <v>0</v>
      </c>
      <c r="CI152" s="82">
        <f t="shared" si="2167"/>
        <v>0</v>
      </c>
      <c r="CJ152" s="82">
        <f t="shared" si="2167"/>
        <v>0</v>
      </c>
      <c r="CK152" s="82">
        <f t="shared" si="2167"/>
        <v>0</v>
      </c>
      <c r="CL152" s="82">
        <f t="shared" si="2167"/>
        <v>0</v>
      </c>
      <c r="CM152" s="82">
        <f t="shared" si="2167"/>
        <v>0</v>
      </c>
      <c r="CN152" s="82">
        <f t="shared" si="2167"/>
        <v>0</v>
      </c>
      <c r="CO152" s="82">
        <f t="shared" si="2167"/>
        <v>0</v>
      </c>
      <c r="CP152" s="82">
        <f t="shared" si="2167"/>
        <v>0</v>
      </c>
      <c r="CQ152" s="82">
        <f t="shared" si="2167"/>
        <v>0</v>
      </c>
      <c r="CR152" s="82">
        <f t="shared" si="2167"/>
        <v>0</v>
      </c>
      <c r="CS152" s="82">
        <f t="shared" si="2167"/>
        <v>0</v>
      </c>
      <c r="CT152" s="82">
        <f t="shared" si="2167"/>
        <v>0</v>
      </c>
      <c r="CU152" s="82">
        <f t="shared" si="2167"/>
        <v>0</v>
      </c>
      <c r="CV152" s="82">
        <f t="shared" si="2167"/>
        <v>0</v>
      </c>
      <c r="CW152" s="82">
        <f t="shared" si="2167"/>
        <v>0</v>
      </c>
      <c r="CX152" s="82">
        <f t="shared" si="2167"/>
        <v>0</v>
      </c>
      <c r="CY152" s="82">
        <f t="shared" si="2167"/>
        <v>0</v>
      </c>
      <c r="CZ152" s="82">
        <f t="shared" si="2167"/>
        <v>0</v>
      </c>
      <c r="DA152" s="82">
        <f t="shared" si="2167"/>
        <v>0</v>
      </c>
      <c r="DB152" s="82">
        <f t="shared" ref="DB152:EB152" si="2168">SUM(DB93,DB114,DB125,DB147)</f>
        <v>0</v>
      </c>
      <c r="DC152" s="82">
        <f t="shared" si="2168"/>
        <v>0</v>
      </c>
      <c r="DD152" s="82">
        <f t="shared" si="2168"/>
        <v>0</v>
      </c>
      <c r="DE152" s="82">
        <f t="shared" si="2168"/>
        <v>0</v>
      </c>
      <c r="DF152" s="82">
        <f t="shared" si="2168"/>
        <v>0</v>
      </c>
      <c r="DG152" s="82">
        <f t="shared" si="2168"/>
        <v>0</v>
      </c>
      <c r="DH152" s="82">
        <f t="shared" si="2168"/>
        <v>0</v>
      </c>
      <c r="DI152" s="82">
        <f t="shared" si="2168"/>
        <v>0</v>
      </c>
      <c r="DJ152" s="82">
        <f t="shared" si="2168"/>
        <v>0</v>
      </c>
      <c r="DK152" s="82">
        <f t="shared" si="2168"/>
        <v>0</v>
      </c>
      <c r="DL152" s="82">
        <f t="shared" si="2168"/>
        <v>0</v>
      </c>
      <c r="DM152" s="82">
        <f t="shared" si="2168"/>
        <v>0</v>
      </c>
      <c r="DN152" s="82">
        <f t="shared" si="2168"/>
        <v>0</v>
      </c>
      <c r="DO152" s="82">
        <f t="shared" si="2168"/>
        <v>0</v>
      </c>
      <c r="DP152" s="82">
        <f t="shared" si="2168"/>
        <v>0</v>
      </c>
      <c r="DQ152" s="82">
        <f t="shared" si="2168"/>
        <v>0</v>
      </c>
      <c r="DR152" s="82">
        <f t="shared" si="2168"/>
        <v>0</v>
      </c>
      <c r="DS152" s="82">
        <f t="shared" si="2168"/>
        <v>0</v>
      </c>
      <c r="DT152" s="82">
        <f t="shared" si="2168"/>
        <v>0</v>
      </c>
      <c r="DU152" s="82">
        <f t="shared" si="2168"/>
        <v>0</v>
      </c>
      <c r="DV152" s="82">
        <f t="shared" si="2168"/>
        <v>0</v>
      </c>
      <c r="DW152" s="82">
        <f t="shared" si="2168"/>
        <v>0</v>
      </c>
      <c r="DX152" s="82">
        <f t="shared" si="2168"/>
        <v>0</v>
      </c>
      <c r="DY152" s="82">
        <f t="shared" si="2168"/>
        <v>0</v>
      </c>
      <c r="DZ152" s="82">
        <f t="shared" si="2168"/>
        <v>0</v>
      </c>
      <c r="EA152" s="82">
        <f t="shared" si="2168"/>
        <v>0</v>
      </c>
      <c r="EB152" s="82">
        <f t="shared" si="2168"/>
        <v>0</v>
      </c>
    </row>
    <row r="153" spans="1:132" ht="13" x14ac:dyDescent="0.25">
      <c r="A153" s="59">
        <f>IF(ROUND(SUM(H105,H114,H133,H147)-H153,2)=0,0,1)</f>
        <v>0</v>
      </c>
      <c r="C153" s="311" t="s">
        <v>502</v>
      </c>
      <c r="G153" s="52" t="s">
        <v>220</v>
      </c>
      <c r="H153" s="46">
        <f t="shared" si="2164"/>
        <v>0</v>
      </c>
      <c r="J153" s="82">
        <f t="shared" ref="J153:AO153" si="2169">SUM(J105,J114,J133,J147)</f>
        <v>0</v>
      </c>
      <c r="K153" s="82">
        <f t="shared" si="2169"/>
        <v>0</v>
      </c>
      <c r="L153" s="82">
        <f t="shared" si="2169"/>
        <v>0</v>
      </c>
      <c r="M153" s="82">
        <f t="shared" si="2169"/>
        <v>0</v>
      </c>
      <c r="N153" s="82">
        <f t="shared" si="2169"/>
        <v>0</v>
      </c>
      <c r="O153" s="82">
        <f t="shared" si="2169"/>
        <v>0</v>
      </c>
      <c r="P153" s="82">
        <f t="shared" si="2169"/>
        <v>0</v>
      </c>
      <c r="Q153" s="82">
        <f t="shared" si="2169"/>
        <v>0</v>
      </c>
      <c r="R153" s="82">
        <f t="shared" si="2169"/>
        <v>0</v>
      </c>
      <c r="S153" s="82">
        <f t="shared" si="2169"/>
        <v>0</v>
      </c>
      <c r="T153" s="82">
        <f t="shared" si="2169"/>
        <v>0</v>
      </c>
      <c r="U153" s="82">
        <f t="shared" si="2169"/>
        <v>0</v>
      </c>
      <c r="V153" s="82">
        <f t="shared" si="2169"/>
        <v>0</v>
      </c>
      <c r="W153" s="82">
        <f t="shared" si="2169"/>
        <v>0</v>
      </c>
      <c r="X153" s="82">
        <f t="shared" si="2169"/>
        <v>0</v>
      </c>
      <c r="Y153" s="82">
        <f t="shared" si="2169"/>
        <v>0</v>
      </c>
      <c r="Z153" s="82">
        <f t="shared" si="2169"/>
        <v>0</v>
      </c>
      <c r="AA153" s="82">
        <f t="shared" si="2169"/>
        <v>0</v>
      </c>
      <c r="AB153" s="82">
        <f t="shared" si="2169"/>
        <v>0</v>
      </c>
      <c r="AC153" s="82">
        <f t="shared" si="2169"/>
        <v>0</v>
      </c>
      <c r="AD153" s="82">
        <f t="shared" si="2169"/>
        <v>0</v>
      </c>
      <c r="AE153" s="82">
        <f t="shared" si="2169"/>
        <v>0</v>
      </c>
      <c r="AF153" s="82">
        <f t="shared" si="2169"/>
        <v>0</v>
      </c>
      <c r="AG153" s="82">
        <f t="shared" si="2169"/>
        <v>0</v>
      </c>
      <c r="AH153" s="82">
        <f t="shared" si="2169"/>
        <v>0</v>
      </c>
      <c r="AI153" s="82">
        <f t="shared" si="2169"/>
        <v>0</v>
      </c>
      <c r="AJ153" s="82">
        <f t="shared" si="2169"/>
        <v>0</v>
      </c>
      <c r="AK153" s="82">
        <f t="shared" si="2169"/>
        <v>0</v>
      </c>
      <c r="AL153" s="82">
        <f t="shared" si="2169"/>
        <v>0</v>
      </c>
      <c r="AM153" s="82">
        <f t="shared" si="2169"/>
        <v>0</v>
      </c>
      <c r="AN153" s="82">
        <f t="shared" si="2169"/>
        <v>0</v>
      </c>
      <c r="AO153" s="82">
        <f t="shared" si="2169"/>
        <v>0</v>
      </c>
      <c r="AP153" s="82">
        <f t="shared" ref="AP153:BU153" si="2170">SUM(AP105,AP114,AP133,AP147)</f>
        <v>0</v>
      </c>
      <c r="AQ153" s="82">
        <f t="shared" si="2170"/>
        <v>0</v>
      </c>
      <c r="AR153" s="82">
        <f t="shared" si="2170"/>
        <v>0</v>
      </c>
      <c r="AS153" s="82">
        <f t="shared" si="2170"/>
        <v>0</v>
      </c>
      <c r="AT153" s="82">
        <f t="shared" si="2170"/>
        <v>0</v>
      </c>
      <c r="AU153" s="82">
        <f t="shared" si="2170"/>
        <v>0</v>
      </c>
      <c r="AV153" s="82">
        <f t="shared" si="2170"/>
        <v>0</v>
      </c>
      <c r="AW153" s="82">
        <f t="shared" si="2170"/>
        <v>0</v>
      </c>
      <c r="AX153" s="82">
        <f t="shared" si="2170"/>
        <v>0</v>
      </c>
      <c r="AY153" s="82">
        <f t="shared" si="2170"/>
        <v>0</v>
      </c>
      <c r="AZ153" s="82">
        <f t="shared" si="2170"/>
        <v>0</v>
      </c>
      <c r="BA153" s="82">
        <f t="shared" si="2170"/>
        <v>0</v>
      </c>
      <c r="BB153" s="82">
        <f t="shared" si="2170"/>
        <v>0</v>
      </c>
      <c r="BC153" s="82">
        <f t="shared" si="2170"/>
        <v>0</v>
      </c>
      <c r="BD153" s="82">
        <f t="shared" si="2170"/>
        <v>0</v>
      </c>
      <c r="BE153" s="82">
        <f t="shared" si="2170"/>
        <v>0</v>
      </c>
      <c r="BF153" s="82">
        <f t="shared" si="2170"/>
        <v>0</v>
      </c>
      <c r="BG153" s="82">
        <f t="shared" si="2170"/>
        <v>0</v>
      </c>
      <c r="BH153" s="82">
        <f t="shared" si="2170"/>
        <v>0</v>
      </c>
      <c r="BI153" s="82">
        <f t="shared" si="2170"/>
        <v>0</v>
      </c>
      <c r="BJ153" s="82">
        <f t="shared" si="2170"/>
        <v>0</v>
      </c>
      <c r="BK153" s="82">
        <f t="shared" si="2170"/>
        <v>0</v>
      </c>
      <c r="BL153" s="82">
        <f t="shared" si="2170"/>
        <v>0</v>
      </c>
      <c r="BM153" s="82">
        <f t="shared" si="2170"/>
        <v>0</v>
      </c>
      <c r="BN153" s="82">
        <f t="shared" si="2170"/>
        <v>0</v>
      </c>
      <c r="BO153" s="82">
        <f t="shared" si="2170"/>
        <v>0</v>
      </c>
      <c r="BP153" s="82">
        <f t="shared" si="2170"/>
        <v>0</v>
      </c>
      <c r="BQ153" s="82">
        <f t="shared" si="2170"/>
        <v>0</v>
      </c>
      <c r="BR153" s="82">
        <f t="shared" si="2170"/>
        <v>0</v>
      </c>
      <c r="BS153" s="82">
        <f t="shared" si="2170"/>
        <v>0</v>
      </c>
      <c r="BT153" s="82">
        <f t="shared" si="2170"/>
        <v>0</v>
      </c>
      <c r="BU153" s="82">
        <f t="shared" si="2170"/>
        <v>0</v>
      </c>
      <c r="BV153" s="82">
        <f t="shared" ref="BV153:DA153" si="2171">SUM(BV105,BV114,BV133,BV147)</f>
        <v>0</v>
      </c>
      <c r="BW153" s="82">
        <f t="shared" si="2171"/>
        <v>0</v>
      </c>
      <c r="BX153" s="82">
        <f t="shared" si="2171"/>
        <v>0</v>
      </c>
      <c r="BY153" s="82">
        <f t="shared" si="2171"/>
        <v>0</v>
      </c>
      <c r="BZ153" s="82">
        <f t="shared" si="2171"/>
        <v>0</v>
      </c>
      <c r="CA153" s="82">
        <f t="shared" si="2171"/>
        <v>0</v>
      </c>
      <c r="CB153" s="82">
        <f t="shared" si="2171"/>
        <v>0</v>
      </c>
      <c r="CC153" s="82">
        <f t="shared" si="2171"/>
        <v>0</v>
      </c>
      <c r="CD153" s="82">
        <f t="shared" si="2171"/>
        <v>0</v>
      </c>
      <c r="CE153" s="82">
        <f t="shared" si="2171"/>
        <v>0</v>
      </c>
      <c r="CF153" s="82">
        <f t="shared" si="2171"/>
        <v>0</v>
      </c>
      <c r="CG153" s="82">
        <f t="shared" si="2171"/>
        <v>0</v>
      </c>
      <c r="CH153" s="82">
        <f t="shared" si="2171"/>
        <v>0</v>
      </c>
      <c r="CI153" s="82">
        <f t="shared" si="2171"/>
        <v>0</v>
      </c>
      <c r="CJ153" s="82">
        <f t="shared" si="2171"/>
        <v>0</v>
      </c>
      <c r="CK153" s="82">
        <f t="shared" si="2171"/>
        <v>0</v>
      </c>
      <c r="CL153" s="82">
        <f t="shared" si="2171"/>
        <v>0</v>
      </c>
      <c r="CM153" s="82">
        <f t="shared" si="2171"/>
        <v>0</v>
      </c>
      <c r="CN153" s="82">
        <f t="shared" si="2171"/>
        <v>0</v>
      </c>
      <c r="CO153" s="82">
        <f t="shared" si="2171"/>
        <v>0</v>
      </c>
      <c r="CP153" s="82">
        <f t="shared" si="2171"/>
        <v>0</v>
      </c>
      <c r="CQ153" s="82">
        <f t="shared" si="2171"/>
        <v>0</v>
      </c>
      <c r="CR153" s="82">
        <f t="shared" si="2171"/>
        <v>0</v>
      </c>
      <c r="CS153" s="82">
        <f t="shared" si="2171"/>
        <v>0</v>
      </c>
      <c r="CT153" s="82">
        <f t="shared" si="2171"/>
        <v>0</v>
      </c>
      <c r="CU153" s="82">
        <f t="shared" si="2171"/>
        <v>0</v>
      </c>
      <c r="CV153" s="82">
        <f t="shared" si="2171"/>
        <v>0</v>
      </c>
      <c r="CW153" s="82">
        <f t="shared" si="2171"/>
        <v>0</v>
      </c>
      <c r="CX153" s="82">
        <f t="shared" si="2171"/>
        <v>0</v>
      </c>
      <c r="CY153" s="82">
        <f t="shared" si="2171"/>
        <v>0</v>
      </c>
      <c r="CZ153" s="82">
        <f t="shared" si="2171"/>
        <v>0</v>
      </c>
      <c r="DA153" s="82">
        <f t="shared" si="2171"/>
        <v>0</v>
      </c>
      <c r="DB153" s="82">
        <f t="shared" ref="DB153:EB153" si="2172">SUM(DB105,DB114,DB133,DB147)</f>
        <v>0</v>
      </c>
      <c r="DC153" s="82">
        <f t="shared" si="2172"/>
        <v>0</v>
      </c>
      <c r="DD153" s="82">
        <f t="shared" si="2172"/>
        <v>0</v>
      </c>
      <c r="DE153" s="82">
        <f t="shared" si="2172"/>
        <v>0</v>
      </c>
      <c r="DF153" s="82">
        <f t="shared" si="2172"/>
        <v>0</v>
      </c>
      <c r="DG153" s="82">
        <f t="shared" si="2172"/>
        <v>0</v>
      </c>
      <c r="DH153" s="82">
        <f t="shared" si="2172"/>
        <v>0</v>
      </c>
      <c r="DI153" s="82">
        <f t="shared" si="2172"/>
        <v>0</v>
      </c>
      <c r="DJ153" s="82">
        <f t="shared" si="2172"/>
        <v>0</v>
      </c>
      <c r="DK153" s="82">
        <f t="shared" si="2172"/>
        <v>0</v>
      </c>
      <c r="DL153" s="82">
        <f t="shared" si="2172"/>
        <v>0</v>
      </c>
      <c r="DM153" s="82">
        <f t="shared" si="2172"/>
        <v>0</v>
      </c>
      <c r="DN153" s="82">
        <f t="shared" si="2172"/>
        <v>0</v>
      </c>
      <c r="DO153" s="82">
        <f t="shared" si="2172"/>
        <v>0</v>
      </c>
      <c r="DP153" s="82">
        <f t="shared" si="2172"/>
        <v>0</v>
      </c>
      <c r="DQ153" s="82">
        <f t="shared" si="2172"/>
        <v>0</v>
      </c>
      <c r="DR153" s="82">
        <f t="shared" si="2172"/>
        <v>0</v>
      </c>
      <c r="DS153" s="82">
        <f t="shared" si="2172"/>
        <v>0</v>
      </c>
      <c r="DT153" s="82">
        <f t="shared" si="2172"/>
        <v>0</v>
      </c>
      <c r="DU153" s="82">
        <f t="shared" si="2172"/>
        <v>0</v>
      </c>
      <c r="DV153" s="82">
        <f t="shared" si="2172"/>
        <v>0</v>
      </c>
      <c r="DW153" s="82">
        <f t="shared" si="2172"/>
        <v>0</v>
      </c>
      <c r="DX153" s="82">
        <f t="shared" si="2172"/>
        <v>0</v>
      </c>
      <c r="DY153" s="82">
        <f t="shared" si="2172"/>
        <v>0</v>
      </c>
      <c r="DZ153" s="82">
        <f t="shared" si="2172"/>
        <v>0</v>
      </c>
      <c r="EA153" s="82">
        <f t="shared" si="2172"/>
        <v>0</v>
      </c>
      <c r="EB153" s="82">
        <f t="shared" si="2172"/>
        <v>0</v>
      </c>
    </row>
    <row r="154" spans="1:132" ht="13" x14ac:dyDescent="0.25">
      <c r="A154" s="59">
        <f>IF(ROUND(SUM(H108,H114,H141,H147)-H154,2)=0,0,1)</f>
        <v>0</v>
      </c>
      <c r="C154" s="311" t="s">
        <v>504</v>
      </c>
      <c r="G154" s="52" t="s">
        <v>220</v>
      </c>
      <c r="H154" s="46">
        <f t="shared" si="2164"/>
        <v>0</v>
      </c>
      <c r="J154" s="82">
        <f t="shared" ref="J154:AO154" si="2173">SUM(J108,J114,J141,J147)</f>
        <v>0</v>
      </c>
      <c r="K154" s="82">
        <f t="shared" si="2173"/>
        <v>0</v>
      </c>
      <c r="L154" s="82">
        <f t="shared" si="2173"/>
        <v>0</v>
      </c>
      <c r="M154" s="82">
        <f t="shared" si="2173"/>
        <v>0</v>
      </c>
      <c r="N154" s="82">
        <f t="shared" si="2173"/>
        <v>0</v>
      </c>
      <c r="O154" s="82">
        <f t="shared" si="2173"/>
        <v>0</v>
      </c>
      <c r="P154" s="82">
        <f t="shared" si="2173"/>
        <v>0</v>
      </c>
      <c r="Q154" s="82">
        <f t="shared" si="2173"/>
        <v>0</v>
      </c>
      <c r="R154" s="82">
        <f t="shared" si="2173"/>
        <v>0</v>
      </c>
      <c r="S154" s="82">
        <f t="shared" si="2173"/>
        <v>0</v>
      </c>
      <c r="T154" s="82">
        <f t="shared" si="2173"/>
        <v>0</v>
      </c>
      <c r="U154" s="82">
        <f t="shared" si="2173"/>
        <v>0</v>
      </c>
      <c r="V154" s="82">
        <f t="shared" si="2173"/>
        <v>0</v>
      </c>
      <c r="W154" s="82">
        <f t="shared" si="2173"/>
        <v>0</v>
      </c>
      <c r="X154" s="82">
        <f t="shared" si="2173"/>
        <v>0</v>
      </c>
      <c r="Y154" s="82">
        <f t="shared" si="2173"/>
        <v>0</v>
      </c>
      <c r="Z154" s="82">
        <f t="shared" si="2173"/>
        <v>0</v>
      </c>
      <c r="AA154" s="82">
        <f t="shared" si="2173"/>
        <v>0</v>
      </c>
      <c r="AB154" s="82">
        <f t="shared" si="2173"/>
        <v>0</v>
      </c>
      <c r="AC154" s="82">
        <f t="shared" si="2173"/>
        <v>0</v>
      </c>
      <c r="AD154" s="82">
        <f t="shared" si="2173"/>
        <v>0</v>
      </c>
      <c r="AE154" s="82">
        <f t="shared" si="2173"/>
        <v>0</v>
      </c>
      <c r="AF154" s="82">
        <f t="shared" si="2173"/>
        <v>0</v>
      </c>
      <c r="AG154" s="82">
        <f t="shared" si="2173"/>
        <v>0</v>
      </c>
      <c r="AH154" s="82">
        <f t="shared" si="2173"/>
        <v>0</v>
      </c>
      <c r="AI154" s="82">
        <f t="shared" si="2173"/>
        <v>0</v>
      </c>
      <c r="AJ154" s="82">
        <f t="shared" si="2173"/>
        <v>0</v>
      </c>
      <c r="AK154" s="82">
        <f t="shared" si="2173"/>
        <v>0</v>
      </c>
      <c r="AL154" s="82">
        <f t="shared" si="2173"/>
        <v>0</v>
      </c>
      <c r="AM154" s="82">
        <f t="shared" si="2173"/>
        <v>0</v>
      </c>
      <c r="AN154" s="82">
        <f t="shared" si="2173"/>
        <v>0</v>
      </c>
      <c r="AO154" s="82">
        <f t="shared" si="2173"/>
        <v>0</v>
      </c>
      <c r="AP154" s="82">
        <f t="shared" ref="AP154:BU154" si="2174">SUM(AP108,AP114,AP141,AP147)</f>
        <v>0</v>
      </c>
      <c r="AQ154" s="82">
        <f t="shared" si="2174"/>
        <v>0</v>
      </c>
      <c r="AR154" s="82">
        <f t="shared" si="2174"/>
        <v>0</v>
      </c>
      <c r="AS154" s="82">
        <f t="shared" si="2174"/>
        <v>0</v>
      </c>
      <c r="AT154" s="82">
        <f t="shared" si="2174"/>
        <v>0</v>
      </c>
      <c r="AU154" s="82">
        <f t="shared" si="2174"/>
        <v>0</v>
      </c>
      <c r="AV154" s="82">
        <f t="shared" si="2174"/>
        <v>0</v>
      </c>
      <c r="AW154" s="82">
        <f t="shared" si="2174"/>
        <v>0</v>
      </c>
      <c r="AX154" s="82">
        <f t="shared" si="2174"/>
        <v>0</v>
      </c>
      <c r="AY154" s="82">
        <f t="shared" si="2174"/>
        <v>0</v>
      </c>
      <c r="AZ154" s="82">
        <f t="shared" si="2174"/>
        <v>0</v>
      </c>
      <c r="BA154" s="82">
        <f t="shared" si="2174"/>
        <v>0</v>
      </c>
      <c r="BB154" s="82">
        <f t="shared" si="2174"/>
        <v>0</v>
      </c>
      <c r="BC154" s="82">
        <f t="shared" si="2174"/>
        <v>0</v>
      </c>
      <c r="BD154" s="82">
        <f t="shared" si="2174"/>
        <v>0</v>
      </c>
      <c r="BE154" s="82">
        <f t="shared" si="2174"/>
        <v>0</v>
      </c>
      <c r="BF154" s="82">
        <f t="shared" si="2174"/>
        <v>0</v>
      </c>
      <c r="BG154" s="82">
        <f t="shared" si="2174"/>
        <v>0</v>
      </c>
      <c r="BH154" s="82">
        <f t="shared" si="2174"/>
        <v>0</v>
      </c>
      <c r="BI154" s="82">
        <f t="shared" si="2174"/>
        <v>0</v>
      </c>
      <c r="BJ154" s="82">
        <f t="shared" si="2174"/>
        <v>0</v>
      </c>
      <c r="BK154" s="82">
        <f t="shared" si="2174"/>
        <v>0</v>
      </c>
      <c r="BL154" s="82">
        <f t="shared" si="2174"/>
        <v>0</v>
      </c>
      <c r="BM154" s="82">
        <f t="shared" si="2174"/>
        <v>0</v>
      </c>
      <c r="BN154" s="82">
        <f t="shared" si="2174"/>
        <v>0</v>
      </c>
      <c r="BO154" s="82">
        <f t="shared" si="2174"/>
        <v>0</v>
      </c>
      <c r="BP154" s="82">
        <f t="shared" si="2174"/>
        <v>0</v>
      </c>
      <c r="BQ154" s="82">
        <f t="shared" si="2174"/>
        <v>0</v>
      </c>
      <c r="BR154" s="82">
        <f t="shared" si="2174"/>
        <v>0</v>
      </c>
      <c r="BS154" s="82">
        <f t="shared" si="2174"/>
        <v>0</v>
      </c>
      <c r="BT154" s="82">
        <f t="shared" si="2174"/>
        <v>0</v>
      </c>
      <c r="BU154" s="82">
        <f t="shared" si="2174"/>
        <v>0</v>
      </c>
      <c r="BV154" s="82">
        <f t="shared" ref="BV154:DA154" si="2175">SUM(BV108,BV114,BV141,BV147)</f>
        <v>0</v>
      </c>
      <c r="BW154" s="82">
        <f t="shared" si="2175"/>
        <v>0</v>
      </c>
      <c r="BX154" s="82">
        <f t="shared" si="2175"/>
        <v>0</v>
      </c>
      <c r="BY154" s="82">
        <f t="shared" si="2175"/>
        <v>0</v>
      </c>
      <c r="BZ154" s="82">
        <f t="shared" si="2175"/>
        <v>0</v>
      </c>
      <c r="CA154" s="82">
        <f t="shared" si="2175"/>
        <v>0</v>
      </c>
      <c r="CB154" s="82">
        <f t="shared" si="2175"/>
        <v>0</v>
      </c>
      <c r="CC154" s="82">
        <f t="shared" si="2175"/>
        <v>0</v>
      </c>
      <c r="CD154" s="82">
        <f t="shared" si="2175"/>
        <v>0</v>
      </c>
      <c r="CE154" s="82">
        <f t="shared" si="2175"/>
        <v>0</v>
      </c>
      <c r="CF154" s="82">
        <f t="shared" si="2175"/>
        <v>0</v>
      </c>
      <c r="CG154" s="82">
        <f t="shared" si="2175"/>
        <v>0</v>
      </c>
      <c r="CH154" s="82">
        <f t="shared" si="2175"/>
        <v>0</v>
      </c>
      <c r="CI154" s="82">
        <f t="shared" si="2175"/>
        <v>0</v>
      </c>
      <c r="CJ154" s="82">
        <f t="shared" si="2175"/>
        <v>0</v>
      </c>
      <c r="CK154" s="82">
        <f t="shared" si="2175"/>
        <v>0</v>
      </c>
      <c r="CL154" s="82">
        <f t="shared" si="2175"/>
        <v>0</v>
      </c>
      <c r="CM154" s="82">
        <f t="shared" si="2175"/>
        <v>0</v>
      </c>
      <c r="CN154" s="82">
        <f t="shared" si="2175"/>
        <v>0</v>
      </c>
      <c r="CO154" s="82">
        <f t="shared" si="2175"/>
        <v>0</v>
      </c>
      <c r="CP154" s="82">
        <f t="shared" si="2175"/>
        <v>0</v>
      </c>
      <c r="CQ154" s="82">
        <f t="shared" si="2175"/>
        <v>0</v>
      </c>
      <c r="CR154" s="82">
        <f t="shared" si="2175"/>
        <v>0</v>
      </c>
      <c r="CS154" s="82">
        <f t="shared" si="2175"/>
        <v>0</v>
      </c>
      <c r="CT154" s="82">
        <f t="shared" si="2175"/>
        <v>0</v>
      </c>
      <c r="CU154" s="82">
        <f t="shared" si="2175"/>
        <v>0</v>
      </c>
      <c r="CV154" s="82">
        <f t="shared" si="2175"/>
        <v>0</v>
      </c>
      <c r="CW154" s="82">
        <f t="shared" si="2175"/>
        <v>0</v>
      </c>
      <c r="CX154" s="82">
        <f t="shared" si="2175"/>
        <v>0</v>
      </c>
      <c r="CY154" s="82">
        <f t="shared" si="2175"/>
        <v>0</v>
      </c>
      <c r="CZ154" s="82">
        <f t="shared" si="2175"/>
        <v>0</v>
      </c>
      <c r="DA154" s="82">
        <f t="shared" si="2175"/>
        <v>0</v>
      </c>
      <c r="DB154" s="82">
        <f t="shared" ref="DB154:EB154" si="2176">SUM(DB108,DB114,DB141,DB147)</f>
        <v>0</v>
      </c>
      <c r="DC154" s="82">
        <f t="shared" si="2176"/>
        <v>0</v>
      </c>
      <c r="DD154" s="82">
        <f t="shared" si="2176"/>
        <v>0</v>
      </c>
      <c r="DE154" s="82">
        <f t="shared" si="2176"/>
        <v>0</v>
      </c>
      <c r="DF154" s="82">
        <f t="shared" si="2176"/>
        <v>0</v>
      </c>
      <c r="DG154" s="82">
        <f t="shared" si="2176"/>
        <v>0</v>
      </c>
      <c r="DH154" s="82">
        <f t="shared" si="2176"/>
        <v>0</v>
      </c>
      <c r="DI154" s="82">
        <f t="shared" si="2176"/>
        <v>0</v>
      </c>
      <c r="DJ154" s="82">
        <f t="shared" si="2176"/>
        <v>0</v>
      </c>
      <c r="DK154" s="82">
        <f t="shared" si="2176"/>
        <v>0</v>
      </c>
      <c r="DL154" s="82">
        <f t="shared" si="2176"/>
        <v>0</v>
      </c>
      <c r="DM154" s="82">
        <f t="shared" si="2176"/>
        <v>0</v>
      </c>
      <c r="DN154" s="82">
        <f t="shared" si="2176"/>
        <v>0</v>
      </c>
      <c r="DO154" s="82">
        <f t="shared" si="2176"/>
        <v>0</v>
      </c>
      <c r="DP154" s="82">
        <f t="shared" si="2176"/>
        <v>0</v>
      </c>
      <c r="DQ154" s="82">
        <f t="shared" si="2176"/>
        <v>0</v>
      </c>
      <c r="DR154" s="82">
        <f t="shared" si="2176"/>
        <v>0</v>
      </c>
      <c r="DS154" s="82">
        <f t="shared" si="2176"/>
        <v>0</v>
      </c>
      <c r="DT154" s="82">
        <f t="shared" si="2176"/>
        <v>0</v>
      </c>
      <c r="DU154" s="82">
        <f t="shared" si="2176"/>
        <v>0</v>
      </c>
      <c r="DV154" s="82">
        <f t="shared" si="2176"/>
        <v>0</v>
      </c>
      <c r="DW154" s="82">
        <f t="shared" si="2176"/>
        <v>0</v>
      </c>
      <c r="DX154" s="82">
        <f t="shared" si="2176"/>
        <v>0</v>
      </c>
      <c r="DY154" s="82">
        <f t="shared" si="2176"/>
        <v>0</v>
      </c>
      <c r="DZ154" s="82">
        <f t="shared" si="2176"/>
        <v>0</v>
      </c>
      <c r="EA154" s="82">
        <f t="shared" si="2176"/>
        <v>0</v>
      </c>
      <c r="EB154" s="82">
        <f t="shared" si="2176"/>
        <v>0</v>
      </c>
    </row>
    <row r="155" spans="1:132" ht="13" thickBot="1" x14ac:dyDescent="0.3"/>
    <row r="156" spans="1:132" ht="13.5" thickBot="1" x14ac:dyDescent="0.35">
      <c r="C156" s="358" t="s">
        <v>575</v>
      </c>
      <c r="D156" s="355"/>
      <c r="E156" s="355"/>
      <c r="F156" s="355"/>
      <c r="G156" s="361" t="s">
        <v>220</v>
      </c>
      <c r="H156" s="354">
        <f>SUM(J156:EB156)</f>
        <v>0</v>
      </c>
      <c r="I156" s="355"/>
      <c r="J156" s="367">
        <f t="shared" ref="J156:AO156" si="2177">CHOOSE(Scenario,J152,J153,J154)</f>
        <v>0</v>
      </c>
      <c r="K156" s="367">
        <f t="shared" si="2177"/>
        <v>0</v>
      </c>
      <c r="L156" s="367">
        <f t="shared" si="2177"/>
        <v>0</v>
      </c>
      <c r="M156" s="367">
        <f t="shared" si="2177"/>
        <v>0</v>
      </c>
      <c r="N156" s="367">
        <f t="shared" si="2177"/>
        <v>0</v>
      </c>
      <c r="O156" s="367">
        <f t="shared" si="2177"/>
        <v>0</v>
      </c>
      <c r="P156" s="367">
        <f t="shared" si="2177"/>
        <v>0</v>
      </c>
      <c r="Q156" s="367">
        <f t="shared" si="2177"/>
        <v>0</v>
      </c>
      <c r="R156" s="367">
        <f t="shared" si="2177"/>
        <v>0</v>
      </c>
      <c r="S156" s="367">
        <f t="shared" si="2177"/>
        <v>0</v>
      </c>
      <c r="T156" s="367">
        <f t="shared" si="2177"/>
        <v>0</v>
      </c>
      <c r="U156" s="367">
        <f t="shared" si="2177"/>
        <v>0</v>
      </c>
      <c r="V156" s="367">
        <f t="shared" si="2177"/>
        <v>0</v>
      </c>
      <c r="W156" s="367">
        <f t="shared" si="2177"/>
        <v>0</v>
      </c>
      <c r="X156" s="367">
        <f t="shared" si="2177"/>
        <v>0</v>
      </c>
      <c r="Y156" s="367">
        <f t="shared" si="2177"/>
        <v>0</v>
      </c>
      <c r="Z156" s="367">
        <f t="shared" si="2177"/>
        <v>0</v>
      </c>
      <c r="AA156" s="367">
        <f t="shared" si="2177"/>
        <v>0</v>
      </c>
      <c r="AB156" s="367">
        <f t="shared" si="2177"/>
        <v>0</v>
      </c>
      <c r="AC156" s="367">
        <f t="shared" si="2177"/>
        <v>0</v>
      </c>
      <c r="AD156" s="367">
        <f t="shared" si="2177"/>
        <v>0</v>
      </c>
      <c r="AE156" s="367">
        <f t="shared" si="2177"/>
        <v>0</v>
      </c>
      <c r="AF156" s="367">
        <f t="shared" si="2177"/>
        <v>0</v>
      </c>
      <c r="AG156" s="367">
        <f t="shared" si="2177"/>
        <v>0</v>
      </c>
      <c r="AH156" s="367">
        <f t="shared" si="2177"/>
        <v>0</v>
      </c>
      <c r="AI156" s="367">
        <f t="shared" si="2177"/>
        <v>0</v>
      </c>
      <c r="AJ156" s="367">
        <f t="shared" si="2177"/>
        <v>0</v>
      </c>
      <c r="AK156" s="367">
        <f t="shared" si="2177"/>
        <v>0</v>
      </c>
      <c r="AL156" s="367">
        <f t="shared" si="2177"/>
        <v>0</v>
      </c>
      <c r="AM156" s="367">
        <f t="shared" si="2177"/>
        <v>0</v>
      </c>
      <c r="AN156" s="367">
        <f t="shared" si="2177"/>
        <v>0</v>
      </c>
      <c r="AO156" s="367">
        <f t="shared" si="2177"/>
        <v>0</v>
      </c>
      <c r="AP156" s="367">
        <f t="shared" ref="AP156:BU156" si="2178">CHOOSE(Scenario,AP152,AP153,AP154)</f>
        <v>0</v>
      </c>
      <c r="AQ156" s="367">
        <f t="shared" si="2178"/>
        <v>0</v>
      </c>
      <c r="AR156" s="367">
        <f t="shared" si="2178"/>
        <v>0</v>
      </c>
      <c r="AS156" s="367">
        <f t="shared" si="2178"/>
        <v>0</v>
      </c>
      <c r="AT156" s="367">
        <f t="shared" si="2178"/>
        <v>0</v>
      </c>
      <c r="AU156" s="367">
        <f t="shared" si="2178"/>
        <v>0</v>
      </c>
      <c r="AV156" s="367">
        <f t="shared" si="2178"/>
        <v>0</v>
      </c>
      <c r="AW156" s="367">
        <f t="shared" si="2178"/>
        <v>0</v>
      </c>
      <c r="AX156" s="367">
        <f t="shared" si="2178"/>
        <v>0</v>
      </c>
      <c r="AY156" s="367">
        <f t="shared" si="2178"/>
        <v>0</v>
      </c>
      <c r="AZ156" s="367">
        <f t="shared" si="2178"/>
        <v>0</v>
      </c>
      <c r="BA156" s="367">
        <f t="shared" si="2178"/>
        <v>0</v>
      </c>
      <c r="BB156" s="367">
        <f t="shared" si="2178"/>
        <v>0</v>
      </c>
      <c r="BC156" s="367">
        <f t="shared" si="2178"/>
        <v>0</v>
      </c>
      <c r="BD156" s="367">
        <f t="shared" si="2178"/>
        <v>0</v>
      </c>
      <c r="BE156" s="367">
        <f t="shared" si="2178"/>
        <v>0</v>
      </c>
      <c r="BF156" s="367">
        <f t="shared" si="2178"/>
        <v>0</v>
      </c>
      <c r="BG156" s="367">
        <f t="shared" si="2178"/>
        <v>0</v>
      </c>
      <c r="BH156" s="367">
        <f t="shared" si="2178"/>
        <v>0</v>
      </c>
      <c r="BI156" s="367">
        <f t="shared" si="2178"/>
        <v>0</v>
      </c>
      <c r="BJ156" s="367">
        <f t="shared" si="2178"/>
        <v>0</v>
      </c>
      <c r="BK156" s="367">
        <f t="shared" si="2178"/>
        <v>0</v>
      </c>
      <c r="BL156" s="367">
        <f t="shared" si="2178"/>
        <v>0</v>
      </c>
      <c r="BM156" s="367">
        <f t="shared" si="2178"/>
        <v>0</v>
      </c>
      <c r="BN156" s="367">
        <f t="shared" si="2178"/>
        <v>0</v>
      </c>
      <c r="BO156" s="367">
        <f t="shared" si="2178"/>
        <v>0</v>
      </c>
      <c r="BP156" s="367">
        <f t="shared" si="2178"/>
        <v>0</v>
      </c>
      <c r="BQ156" s="367">
        <f t="shared" si="2178"/>
        <v>0</v>
      </c>
      <c r="BR156" s="367">
        <f t="shared" si="2178"/>
        <v>0</v>
      </c>
      <c r="BS156" s="367">
        <f t="shared" si="2178"/>
        <v>0</v>
      </c>
      <c r="BT156" s="367">
        <f t="shared" si="2178"/>
        <v>0</v>
      </c>
      <c r="BU156" s="367">
        <f t="shared" si="2178"/>
        <v>0</v>
      </c>
      <c r="BV156" s="367">
        <f t="shared" ref="BV156:DA156" si="2179">CHOOSE(Scenario,BV152,BV153,BV154)</f>
        <v>0</v>
      </c>
      <c r="BW156" s="367">
        <f t="shared" si="2179"/>
        <v>0</v>
      </c>
      <c r="BX156" s="367">
        <f t="shared" si="2179"/>
        <v>0</v>
      </c>
      <c r="BY156" s="367">
        <f t="shared" si="2179"/>
        <v>0</v>
      </c>
      <c r="BZ156" s="367">
        <f t="shared" si="2179"/>
        <v>0</v>
      </c>
      <c r="CA156" s="367">
        <f t="shared" si="2179"/>
        <v>0</v>
      </c>
      <c r="CB156" s="367">
        <f t="shared" si="2179"/>
        <v>0</v>
      </c>
      <c r="CC156" s="367">
        <f t="shared" si="2179"/>
        <v>0</v>
      </c>
      <c r="CD156" s="367">
        <f t="shared" si="2179"/>
        <v>0</v>
      </c>
      <c r="CE156" s="367">
        <f t="shared" si="2179"/>
        <v>0</v>
      </c>
      <c r="CF156" s="367">
        <f t="shared" si="2179"/>
        <v>0</v>
      </c>
      <c r="CG156" s="367">
        <f t="shared" si="2179"/>
        <v>0</v>
      </c>
      <c r="CH156" s="367">
        <f t="shared" si="2179"/>
        <v>0</v>
      </c>
      <c r="CI156" s="367">
        <f t="shared" si="2179"/>
        <v>0</v>
      </c>
      <c r="CJ156" s="367">
        <f t="shared" si="2179"/>
        <v>0</v>
      </c>
      <c r="CK156" s="367">
        <f t="shared" si="2179"/>
        <v>0</v>
      </c>
      <c r="CL156" s="367">
        <f t="shared" si="2179"/>
        <v>0</v>
      </c>
      <c r="CM156" s="367">
        <f t="shared" si="2179"/>
        <v>0</v>
      </c>
      <c r="CN156" s="367">
        <f t="shared" si="2179"/>
        <v>0</v>
      </c>
      <c r="CO156" s="367">
        <f t="shared" si="2179"/>
        <v>0</v>
      </c>
      <c r="CP156" s="367">
        <f t="shared" si="2179"/>
        <v>0</v>
      </c>
      <c r="CQ156" s="367">
        <f t="shared" si="2179"/>
        <v>0</v>
      </c>
      <c r="CR156" s="367">
        <f t="shared" si="2179"/>
        <v>0</v>
      </c>
      <c r="CS156" s="367">
        <f t="shared" si="2179"/>
        <v>0</v>
      </c>
      <c r="CT156" s="367">
        <f t="shared" si="2179"/>
        <v>0</v>
      </c>
      <c r="CU156" s="367">
        <f t="shared" si="2179"/>
        <v>0</v>
      </c>
      <c r="CV156" s="367">
        <f t="shared" si="2179"/>
        <v>0</v>
      </c>
      <c r="CW156" s="367">
        <f t="shared" si="2179"/>
        <v>0</v>
      </c>
      <c r="CX156" s="367">
        <f t="shared" si="2179"/>
        <v>0</v>
      </c>
      <c r="CY156" s="367">
        <f t="shared" si="2179"/>
        <v>0</v>
      </c>
      <c r="CZ156" s="367">
        <f t="shared" si="2179"/>
        <v>0</v>
      </c>
      <c r="DA156" s="367">
        <f t="shared" si="2179"/>
        <v>0</v>
      </c>
      <c r="DB156" s="367">
        <f t="shared" ref="DB156:EB156" si="2180">CHOOSE(Scenario,DB152,DB153,DB154)</f>
        <v>0</v>
      </c>
      <c r="DC156" s="367">
        <f t="shared" si="2180"/>
        <v>0</v>
      </c>
      <c r="DD156" s="367">
        <f t="shared" si="2180"/>
        <v>0</v>
      </c>
      <c r="DE156" s="367">
        <f t="shared" si="2180"/>
        <v>0</v>
      </c>
      <c r="DF156" s="367">
        <f t="shared" si="2180"/>
        <v>0</v>
      </c>
      <c r="DG156" s="367">
        <f t="shared" si="2180"/>
        <v>0</v>
      </c>
      <c r="DH156" s="367">
        <f t="shared" si="2180"/>
        <v>0</v>
      </c>
      <c r="DI156" s="367">
        <f t="shared" si="2180"/>
        <v>0</v>
      </c>
      <c r="DJ156" s="367">
        <f t="shared" si="2180"/>
        <v>0</v>
      </c>
      <c r="DK156" s="367">
        <f t="shared" si="2180"/>
        <v>0</v>
      </c>
      <c r="DL156" s="367">
        <f t="shared" si="2180"/>
        <v>0</v>
      </c>
      <c r="DM156" s="367">
        <f t="shared" si="2180"/>
        <v>0</v>
      </c>
      <c r="DN156" s="367">
        <f t="shared" si="2180"/>
        <v>0</v>
      </c>
      <c r="DO156" s="367">
        <f t="shared" si="2180"/>
        <v>0</v>
      </c>
      <c r="DP156" s="367">
        <f t="shared" si="2180"/>
        <v>0</v>
      </c>
      <c r="DQ156" s="367">
        <f t="shared" si="2180"/>
        <v>0</v>
      </c>
      <c r="DR156" s="367">
        <f t="shared" si="2180"/>
        <v>0</v>
      </c>
      <c r="DS156" s="367">
        <f t="shared" si="2180"/>
        <v>0</v>
      </c>
      <c r="DT156" s="367">
        <f t="shared" si="2180"/>
        <v>0</v>
      </c>
      <c r="DU156" s="367">
        <f t="shared" si="2180"/>
        <v>0</v>
      </c>
      <c r="DV156" s="367">
        <f t="shared" si="2180"/>
        <v>0</v>
      </c>
      <c r="DW156" s="367">
        <f t="shared" si="2180"/>
        <v>0</v>
      </c>
      <c r="DX156" s="367">
        <f t="shared" si="2180"/>
        <v>0</v>
      </c>
      <c r="DY156" s="367">
        <f t="shared" si="2180"/>
        <v>0</v>
      </c>
      <c r="DZ156" s="367">
        <f t="shared" si="2180"/>
        <v>0</v>
      </c>
      <c r="EA156" s="367">
        <f t="shared" si="2180"/>
        <v>0</v>
      </c>
      <c r="EB156" s="368">
        <f t="shared" si="2180"/>
        <v>0</v>
      </c>
    </row>
    <row r="157" spans="1:132" x14ac:dyDescent="0.25">
      <c r="G157" s="52"/>
      <c r="H157" s="29"/>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row>
    <row r="158" spans="1:132" ht="13" x14ac:dyDescent="0.3">
      <c r="B158" s="334"/>
      <c r="C158" s="335" t="s">
        <v>573</v>
      </c>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7"/>
    </row>
    <row r="159" spans="1:132" ht="13" x14ac:dyDescent="0.3">
      <c r="C159" s="331"/>
      <c r="D159" s="38"/>
      <c r="E159" s="38"/>
      <c r="F159" s="38"/>
      <c r="G159" s="55"/>
      <c r="H159" s="76"/>
      <c r="I159" s="38"/>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row>
    <row r="160" spans="1:132" ht="13" x14ac:dyDescent="0.3">
      <c r="B160" s="34"/>
      <c r="C160" s="2" t="s">
        <v>516</v>
      </c>
      <c r="D160" s="34"/>
      <c r="E160" s="34"/>
      <c r="F160" s="34"/>
      <c r="G160" s="67"/>
      <c r="H160" s="35"/>
      <c r="I160" s="34"/>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row>
    <row r="161" spans="3:132" ht="13" outlineLevel="1" x14ac:dyDescent="0.3">
      <c r="C161" s="340" t="s">
        <v>500</v>
      </c>
      <c r="E161" s="38"/>
      <c r="G161" s="52"/>
      <c r="H161" s="29"/>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row>
    <row r="162" spans="3:132" outlineLevel="1" x14ac:dyDescent="0.25">
      <c r="C162" s="318" t="s">
        <v>509</v>
      </c>
      <c r="D162" s="79">
        <f>Assumptions!J33</f>
        <v>45170</v>
      </c>
      <c r="E162" s="79">
        <f>Assumptions!J13</f>
        <v>45658</v>
      </c>
      <c r="G162" s="52" t="s">
        <v>525</v>
      </c>
      <c r="H162" s="46">
        <f t="shared" ref="H162" si="2181">SUM(J162:EB162)</f>
        <v>1589443.0821527999</v>
      </c>
      <c r="J162" s="82">
        <f t="shared" ref="J162:AO162" si="2182">$D$169*(MONTH($D162)=J$5)*(AND(J$7&gt;=$D$162,J$7&lt;$E$162))</f>
        <v>0</v>
      </c>
      <c r="K162" s="82">
        <f t="shared" si="2182"/>
        <v>0</v>
      </c>
      <c r="L162" s="82">
        <f t="shared" si="2182"/>
        <v>0</v>
      </c>
      <c r="M162" s="82">
        <f t="shared" si="2182"/>
        <v>0</v>
      </c>
      <c r="N162" s="82">
        <f t="shared" si="2182"/>
        <v>0</v>
      </c>
      <c r="O162" s="82">
        <f t="shared" si="2182"/>
        <v>0</v>
      </c>
      <c r="P162" s="82">
        <f t="shared" si="2182"/>
        <v>0</v>
      </c>
      <c r="Q162" s="82">
        <f t="shared" si="2182"/>
        <v>0</v>
      </c>
      <c r="R162" s="82">
        <f t="shared" si="2182"/>
        <v>794721.54107639997</v>
      </c>
      <c r="S162" s="82">
        <f t="shared" si="2182"/>
        <v>0</v>
      </c>
      <c r="T162" s="82">
        <f t="shared" si="2182"/>
        <v>0</v>
      </c>
      <c r="U162" s="82">
        <f t="shared" si="2182"/>
        <v>0</v>
      </c>
      <c r="V162" s="82">
        <f t="shared" si="2182"/>
        <v>0</v>
      </c>
      <c r="W162" s="82">
        <f t="shared" si="2182"/>
        <v>0</v>
      </c>
      <c r="X162" s="82">
        <f t="shared" si="2182"/>
        <v>0</v>
      </c>
      <c r="Y162" s="82">
        <f t="shared" si="2182"/>
        <v>0</v>
      </c>
      <c r="Z162" s="82">
        <f t="shared" si="2182"/>
        <v>0</v>
      </c>
      <c r="AA162" s="82">
        <f t="shared" si="2182"/>
        <v>0</v>
      </c>
      <c r="AB162" s="82">
        <f t="shared" si="2182"/>
        <v>0</v>
      </c>
      <c r="AC162" s="82">
        <f t="shared" si="2182"/>
        <v>0</v>
      </c>
      <c r="AD162" s="82">
        <f t="shared" si="2182"/>
        <v>794721.54107639997</v>
      </c>
      <c r="AE162" s="82">
        <f t="shared" si="2182"/>
        <v>0</v>
      </c>
      <c r="AF162" s="82">
        <f t="shared" si="2182"/>
        <v>0</v>
      </c>
      <c r="AG162" s="82">
        <f t="shared" si="2182"/>
        <v>0</v>
      </c>
      <c r="AH162" s="82">
        <f t="shared" si="2182"/>
        <v>0</v>
      </c>
      <c r="AI162" s="82">
        <f t="shared" si="2182"/>
        <v>0</v>
      </c>
      <c r="AJ162" s="82">
        <f t="shared" si="2182"/>
        <v>0</v>
      </c>
      <c r="AK162" s="82">
        <f t="shared" si="2182"/>
        <v>0</v>
      </c>
      <c r="AL162" s="82">
        <f t="shared" si="2182"/>
        <v>0</v>
      </c>
      <c r="AM162" s="82">
        <f t="shared" si="2182"/>
        <v>0</v>
      </c>
      <c r="AN162" s="82">
        <f t="shared" si="2182"/>
        <v>0</v>
      </c>
      <c r="AO162" s="82">
        <f t="shared" si="2182"/>
        <v>0</v>
      </c>
      <c r="AP162" s="82">
        <f t="shared" ref="AP162:BU162" si="2183">$D$169*(MONTH($D162)=AP$5)*(AND(AP$7&gt;=$D$162,AP$7&lt;$E$162))</f>
        <v>0</v>
      </c>
      <c r="AQ162" s="82">
        <f t="shared" si="2183"/>
        <v>0</v>
      </c>
      <c r="AR162" s="82">
        <f t="shared" si="2183"/>
        <v>0</v>
      </c>
      <c r="AS162" s="82">
        <f t="shared" si="2183"/>
        <v>0</v>
      </c>
      <c r="AT162" s="82">
        <f t="shared" si="2183"/>
        <v>0</v>
      </c>
      <c r="AU162" s="82">
        <f t="shared" si="2183"/>
        <v>0</v>
      </c>
      <c r="AV162" s="82">
        <f t="shared" si="2183"/>
        <v>0</v>
      </c>
      <c r="AW162" s="82">
        <f t="shared" si="2183"/>
        <v>0</v>
      </c>
      <c r="AX162" s="82">
        <f t="shared" si="2183"/>
        <v>0</v>
      </c>
      <c r="AY162" s="82">
        <f t="shared" si="2183"/>
        <v>0</v>
      </c>
      <c r="AZ162" s="82">
        <f t="shared" si="2183"/>
        <v>0</v>
      </c>
      <c r="BA162" s="82">
        <f t="shared" si="2183"/>
        <v>0</v>
      </c>
      <c r="BB162" s="82">
        <f t="shared" si="2183"/>
        <v>0</v>
      </c>
      <c r="BC162" s="82">
        <f t="shared" si="2183"/>
        <v>0</v>
      </c>
      <c r="BD162" s="82">
        <f t="shared" si="2183"/>
        <v>0</v>
      </c>
      <c r="BE162" s="82">
        <f t="shared" si="2183"/>
        <v>0</v>
      </c>
      <c r="BF162" s="82">
        <f t="shared" si="2183"/>
        <v>0</v>
      </c>
      <c r="BG162" s="82">
        <f t="shared" si="2183"/>
        <v>0</v>
      </c>
      <c r="BH162" s="82">
        <f t="shared" si="2183"/>
        <v>0</v>
      </c>
      <c r="BI162" s="82">
        <f t="shared" si="2183"/>
        <v>0</v>
      </c>
      <c r="BJ162" s="82">
        <f t="shared" si="2183"/>
        <v>0</v>
      </c>
      <c r="BK162" s="82">
        <f t="shared" si="2183"/>
        <v>0</v>
      </c>
      <c r="BL162" s="82">
        <f t="shared" si="2183"/>
        <v>0</v>
      </c>
      <c r="BM162" s="82">
        <f t="shared" si="2183"/>
        <v>0</v>
      </c>
      <c r="BN162" s="82">
        <f t="shared" si="2183"/>
        <v>0</v>
      </c>
      <c r="BO162" s="82">
        <f t="shared" si="2183"/>
        <v>0</v>
      </c>
      <c r="BP162" s="82">
        <f t="shared" si="2183"/>
        <v>0</v>
      </c>
      <c r="BQ162" s="82">
        <f t="shared" si="2183"/>
        <v>0</v>
      </c>
      <c r="BR162" s="82">
        <f t="shared" si="2183"/>
        <v>0</v>
      </c>
      <c r="BS162" s="82">
        <f t="shared" si="2183"/>
        <v>0</v>
      </c>
      <c r="BT162" s="82">
        <f t="shared" si="2183"/>
        <v>0</v>
      </c>
      <c r="BU162" s="82">
        <f t="shared" si="2183"/>
        <v>0</v>
      </c>
      <c r="BV162" s="82">
        <f t="shared" ref="BV162:DA162" si="2184">$D$169*(MONTH($D162)=BV$5)*(AND(BV$7&gt;=$D$162,BV$7&lt;$E$162))</f>
        <v>0</v>
      </c>
      <c r="BW162" s="82">
        <f t="shared" si="2184"/>
        <v>0</v>
      </c>
      <c r="BX162" s="82">
        <f t="shared" si="2184"/>
        <v>0</v>
      </c>
      <c r="BY162" s="82">
        <f t="shared" si="2184"/>
        <v>0</v>
      </c>
      <c r="BZ162" s="82">
        <f t="shared" si="2184"/>
        <v>0</v>
      </c>
      <c r="CA162" s="82">
        <f t="shared" si="2184"/>
        <v>0</v>
      </c>
      <c r="CB162" s="82">
        <f t="shared" si="2184"/>
        <v>0</v>
      </c>
      <c r="CC162" s="82">
        <f t="shared" si="2184"/>
        <v>0</v>
      </c>
      <c r="CD162" s="82">
        <f t="shared" si="2184"/>
        <v>0</v>
      </c>
      <c r="CE162" s="82">
        <f t="shared" si="2184"/>
        <v>0</v>
      </c>
      <c r="CF162" s="82">
        <f t="shared" si="2184"/>
        <v>0</v>
      </c>
      <c r="CG162" s="82">
        <f t="shared" si="2184"/>
        <v>0</v>
      </c>
      <c r="CH162" s="82">
        <f t="shared" si="2184"/>
        <v>0</v>
      </c>
      <c r="CI162" s="82">
        <f t="shared" si="2184"/>
        <v>0</v>
      </c>
      <c r="CJ162" s="82">
        <f t="shared" si="2184"/>
        <v>0</v>
      </c>
      <c r="CK162" s="82">
        <f t="shared" si="2184"/>
        <v>0</v>
      </c>
      <c r="CL162" s="82">
        <f t="shared" si="2184"/>
        <v>0</v>
      </c>
      <c r="CM162" s="82">
        <f t="shared" si="2184"/>
        <v>0</v>
      </c>
      <c r="CN162" s="82">
        <f t="shared" si="2184"/>
        <v>0</v>
      </c>
      <c r="CO162" s="82">
        <f t="shared" si="2184"/>
        <v>0</v>
      </c>
      <c r="CP162" s="82">
        <f t="shared" si="2184"/>
        <v>0</v>
      </c>
      <c r="CQ162" s="82">
        <f t="shared" si="2184"/>
        <v>0</v>
      </c>
      <c r="CR162" s="82">
        <f t="shared" si="2184"/>
        <v>0</v>
      </c>
      <c r="CS162" s="82">
        <f t="shared" si="2184"/>
        <v>0</v>
      </c>
      <c r="CT162" s="82">
        <f t="shared" si="2184"/>
        <v>0</v>
      </c>
      <c r="CU162" s="82">
        <f t="shared" si="2184"/>
        <v>0</v>
      </c>
      <c r="CV162" s="82">
        <f t="shared" si="2184"/>
        <v>0</v>
      </c>
      <c r="CW162" s="82">
        <f t="shared" si="2184"/>
        <v>0</v>
      </c>
      <c r="CX162" s="82">
        <f t="shared" si="2184"/>
        <v>0</v>
      </c>
      <c r="CY162" s="82">
        <f t="shared" si="2184"/>
        <v>0</v>
      </c>
      <c r="CZ162" s="82">
        <f t="shared" si="2184"/>
        <v>0</v>
      </c>
      <c r="DA162" s="82">
        <f t="shared" si="2184"/>
        <v>0</v>
      </c>
      <c r="DB162" s="82">
        <f t="shared" ref="DB162:EB162" si="2185">$D$169*(MONTH($D162)=DB$5)*(AND(DB$7&gt;=$D$162,DB$7&lt;$E$162))</f>
        <v>0</v>
      </c>
      <c r="DC162" s="82">
        <f t="shared" si="2185"/>
        <v>0</v>
      </c>
      <c r="DD162" s="82">
        <f t="shared" si="2185"/>
        <v>0</v>
      </c>
      <c r="DE162" s="82">
        <f t="shared" si="2185"/>
        <v>0</v>
      </c>
      <c r="DF162" s="82">
        <f t="shared" si="2185"/>
        <v>0</v>
      </c>
      <c r="DG162" s="82">
        <f t="shared" si="2185"/>
        <v>0</v>
      </c>
      <c r="DH162" s="82">
        <f t="shared" si="2185"/>
        <v>0</v>
      </c>
      <c r="DI162" s="82">
        <f t="shared" si="2185"/>
        <v>0</v>
      </c>
      <c r="DJ162" s="82">
        <f t="shared" si="2185"/>
        <v>0</v>
      </c>
      <c r="DK162" s="82">
        <f t="shared" si="2185"/>
        <v>0</v>
      </c>
      <c r="DL162" s="82">
        <f t="shared" si="2185"/>
        <v>0</v>
      </c>
      <c r="DM162" s="82">
        <f t="shared" si="2185"/>
        <v>0</v>
      </c>
      <c r="DN162" s="82">
        <f t="shared" si="2185"/>
        <v>0</v>
      </c>
      <c r="DO162" s="82">
        <f t="shared" si="2185"/>
        <v>0</v>
      </c>
      <c r="DP162" s="82">
        <f t="shared" si="2185"/>
        <v>0</v>
      </c>
      <c r="DQ162" s="82">
        <f t="shared" si="2185"/>
        <v>0</v>
      </c>
      <c r="DR162" s="82">
        <f t="shared" si="2185"/>
        <v>0</v>
      </c>
      <c r="DS162" s="82">
        <f t="shared" si="2185"/>
        <v>0</v>
      </c>
      <c r="DT162" s="82">
        <f t="shared" si="2185"/>
        <v>0</v>
      </c>
      <c r="DU162" s="82">
        <f t="shared" si="2185"/>
        <v>0</v>
      </c>
      <c r="DV162" s="82">
        <f t="shared" si="2185"/>
        <v>0</v>
      </c>
      <c r="DW162" s="82">
        <f t="shared" si="2185"/>
        <v>0</v>
      </c>
      <c r="DX162" s="82">
        <f t="shared" si="2185"/>
        <v>0</v>
      </c>
      <c r="DY162" s="82">
        <f t="shared" si="2185"/>
        <v>0</v>
      </c>
      <c r="DZ162" s="82">
        <f t="shared" si="2185"/>
        <v>0</v>
      </c>
      <c r="EA162" s="82">
        <f t="shared" si="2185"/>
        <v>0</v>
      </c>
      <c r="EB162" s="82">
        <f t="shared" si="2185"/>
        <v>0</v>
      </c>
    </row>
    <row r="163" spans="3:132" outlineLevel="1" x14ac:dyDescent="0.25">
      <c r="C163" s="318" t="s">
        <v>508</v>
      </c>
      <c r="D163" s="31">
        <f>Costs!$J$39</f>
        <v>1.9</v>
      </c>
      <c r="E163" s="31">
        <f>Costs!$J$40</f>
        <v>0.4</v>
      </c>
      <c r="G163" s="52" t="s">
        <v>220</v>
      </c>
      <c r="H163" s="29"/>
      <c r="J163" s="312">
        <f t="shared" ref="J163:BU163" si="2186">$D163-$E163</f>
        <v>1.5</v>
      </c>
      <c r="K163" s="312">
        <f t="shared" si="2186"/>
        <v>1.5</v>
      </c>
      <c r="L163" s="312">
        <f t="shared" si="2186"/>
        <v>1.5</v>
      </c>
      <c r="M163" s="312">
        <f t="shared" si="2186"/>
        <v>1.5</v>
      </c>
      <c r="N163" s="312">
        <f t="shared" si="2186"/>
        <v>1.5</v>
      </c>
      <c r="O163" s="312">
        <f t="shared" si="2186"/>
        <v>1.5</v>
      </c>
      <c r="P163" s="312">
        <f t="shared" si="2186"/>
        <v>1.5</v>
      </c>
      <c r="Q163" s="312">
        <f t="shared" si="2186"/>
        <v>1.5</v>
      </c>
      <c r="R163" s="312">
        <f t="shared" si="2186"/>
        <v>1.5</v>
      </c>
      <c r="S163" s="312">
        <f t="shared" si="2186"/>
        <v>1.5</v>
      </c>
      <c r="T163" s="312">
        <f t="shared" si="2186"/>
        <v>1.5</v>
      </c>
      <c r="U163" s="312">
        <f t="shared" si="2186"/>
        <v>1.5</v>
      </c>
      <c r="V163" s="312">
        <f t="shared" si="2186"/>
        <v>1.5</v>
      </c>
      <c r="W163" s="312">
        <f t="shared" si="2186"/>
        <v>1.5</v>
      </c>
      <c r="X163" s="312">
        <f t="shared" si="2186"/>
        <v>1.5</v>
      </c>
      <c r="Y163" s="312">
        <f t="shared" si="2186"/>
        <v>1.5</v>
      </c>
      <c r="Z163" s="312">
        <f t="shared" si="2186"/>
        <v>1.5</v>
      </c>
      <c r="AA163" s="312">
        <f t="shared" si="2186"/>
        <v>1.5</v>
      </c>
      <c r="AB163" s="312">
        <f t="shared" si="2186"/>
        <v>1.5</v>
      </c>
      <c r="AC163" s="312">
        <f t="shared" si="2186"/>
        <v>1.5</v>
      </c>
      <c r="AD163" s="312">
        <f t="shared" si="2186"/>
        <v>1.5</v>
      </c>
      <c r="AE163" s="312">
        <f t="shared" si="2186"/>
        <v>1.5</v>
      </c>
      <c r="AF163" s="312">
        <f t="shared" si="2186"/>
        <v>1.5</v>
      </c>
      <c r="AG163" s="312">
        <f t="shared" si="2186"/>
        <v>1.5</v>
      </c>
      <c r="AH163" s="312">
        <f t="shared" si="2186"/>
        <v>1.5</v>
      </c>
      <c r="AI163" s="312">
        <f t="shared" si="2186"/>
        <v>1.5</v>
      </c>
      <c r="AJ163" s="312">
        <f t="shared" si="2186"/>
        <v>1.5</v>
      </c>
      <c r="AK163" s="312">
        <f t="shared" si="2186"/>
        <v>1.5</v>
      </c>
      <c r="AL163" s="312">
        <f t="shared" si="2186"/>
        <v>1.5</v>
      </c>
      <c r="AM163" s="312">
        <f t="shared" si="2186"/>
        <v>1.5</v>
      </c>
      <c r="AN163" s="312">
        <f t="shared" si="2186"/>
        <v>1.5</v>
      </c>
      <c r="AO163" s="312">
        <f t="shared" si="2186"/>
        <v>1.5</v>
      </c>
      <c r="AP163" s="312">
        <f t="shared" si="2186"/>
        <v>1.5</v>
      </c>
      <c r="AQ163" s="312">
        <f t="shared" si="2186"/>
        <v>1.5</v>
      </c>
      <c r="AR163" s="312">
        <f t="shared" si="2186"/>
        <v>1.5</v>
      </c>
      <c r="AS163" s="312">
        <f t="shared" si="2186"/>
        <v>1.5</v>
      </c>
      <c r="AT163" s="312">
        <f t="shared" si="2186"/>
        <v>1.5</v>
      </c>
      <c r="AU163" s="312">
        <f t="shared" si="2186"/>
        <v>1.5</v>
      </c>
      <c r="AV163" s="312">
        <f t="shared" si="2186"/>
        <v>1.5</v>
      </c>
      <c r="AW163" s="312">
        <f t="shared" si="2186"/>
        <v>1.5</v>
      </c>
      <c r="AX163" s="312">
        <f t="shared" si="2186"/>
        <v>1.5</v>
      </c>
      <c r="AY163" s="312">
        <f t="shared" si="2186"/>
        <v>1.5</v>
      </c>
      <c r="AZ163" s="312">
        <f t="shared" si="2186"/>
        <v>1.5</v>
      </c>
      <c r="BA163" s="312">
        <f t="shared" si="2186"/>
        <v>1.5</v>
      </c>
      <c r="BB163" s="312">
        <f t="shared" si="2186"/>
        <v>1.5</v>
      </c>
      <c r="BC163" s="312">
        <f t="shared" si="2186"/>
        <v>1.5</v>
      </c>
      <c r="BD163" s="312">
        <f t="shared" si="2186"/>
        <v>1.5</v>
      </c>
      <c r="BE163" s="312">
        <f t="shared" si="2186"/>
        <v>1.5</v>
      </c>
      <c r="BF163" s="312">
        <f t="shared" si="2186"/>
        <v>1.5</v>
      </c>
      <c r="BG163" s="312">
        <f t="shared" si="2186"/>
        <v>1.5</v>
      </c>
      <c r="BH163" s="312">
        <f t="shared" si="2186"/>
        <v>1.5</v>
      </c>
      <c r="BI163" s="312">
        <f t="shared" si="2186"/>
        <v>1.5</v>
      </c>
      <c r="BJ163" s="312">
        <f t="shared" si="2186"/>
        <v>1.5</v>
      </c>
      <c r="BK163" s="312">
        <f t="shared" si="2186"/>
        <v>1.5</v>
      </c>
      <c r="BL163" s="312">
        <f t="shared" si="2186"/>
        <v>1.5</v>
      </c>
      <c r="BM163" s="312">
        <f t="shared" si="2186"/>
        <v>1.5</v>
      </c>
      <c r="BN163" s="312">
        <f t="shared" si="2186"/>
        <v>1.5</v>
      </c>
      <c r="BO163" s="312">
        <f t="shared" si="2186"/>
        <v>1.5</v>
      </c>
      <c r="BP163" s="312">
        <f t="shared" si="2186"/>
        <v>1.5</v>
      </c>
      <c r="BQ163" s="312">
        <f t="shared" si="2186"/>
        <v>1.5</v>
      </c>
      <c r="BR163" s="312">
        <f t="shared" si="2186"/>
        <v>1.5</v>
      </c>
      <c r="BS163" s="312">
        <f t="shared" si="2186"/>
        <v>1.5</v>
      </c>
      <c r="BT163" s="312">
        <f t="shared" si="2186"/>
        <v>1.5</v>
      </c>
      <c r="BU163" s="312">
        <f t="shared" si="2186"/>
        <v>1.5</v>
      </c>
      <c r="BV163" s="312">
        <f t="shared" ref="BV163:EB163" si="2187">$D163-$E163</f>
        <v>1.5</v>
      </c>
      <c r="BW163" s="312">
        <f t="shared" si="2187"/>
        <v>1.5</v>
      </c>
      <c r="BX163" s="312">
        <f t="shared" si="2187"/>
        <v>1.5</v>
      </c>
      <c r="BY163" s="312">
        <f t="shared" si="2187"/>
        <v>1.5</v>
      </c>
      <c r="BZ163" s="312">
        <f t="shared" si="2187"/>
        <v>1.5</v>
      </c>
      <c r="CA163" s="312">
        <f t="shared" si="2187"/>
        <v>1.5</v>
      </c>
      <c r="CB163" s="312">
        <f t="shared" si="2187"/>
        <v>1.5</v>
      </c>
      <c r="CC163" s="312">
        <f t="shared" si="2187"/>
        <v>1.5</v>
      </c>
      <c r="CD163" s="312">
        <f t="shared" si="2187"/>
        <v>1.5</v>
      </c>
      <c r="CE163" s="312">
        <f t="shared" si="2187"/>
        <v>1.5</v>
      </c>
      <c r="CF163" s="312">
        <f t="shared" si="2187"/>
        <v>1.5</v>
      </c>
      <c r="CG163" s="312">
        <f t="shared" si="2187"/>
        <v>1.5</v>
      </c>
      <c r="CH163" s="312">
        <f t="shared" si="2187"/>
        <v>1.5</v>
      </c>
      <c r="CI163" s="312">
        <f t="shared" si="2187"/>
        <v>1.5</v>
      </c>
      <c r="CJ163" s="312">
        <f t="shared" si="2187"/>
        <v>1.5</v>
      </c>
      <c r="CK163" s="312">
        <f t="shared" si="2187"/>
        <v>1.5</v>
      </c>
      <c r="CL163" s="312">
        <f t="shared" si="2187"/>
        <v>1.5</v>
      </c>
      <c r="CM163" s="312">
        <f t="shared" si="2187"/>
        <v>1.5</v>
      </c>
      <c r="CN163" s="312">
        <f t="shared" si="2187"/>
        <v>1.5</v>
      </c>
      <c r="CO163" s="312">
        <f t="shared" si="2187"/>
        <v>1.5</v>
      </c>
      <c r="CP163" s="312">
        <f t="shared" si="2187"/>
        <v>1.5</v>
      </c>
      <c r="CQ163" s="312">
        <f t="shared" si="2187"/>
        <v>1.5</v>
      </c>
      <c r="CR163" s="312">
        <f t="shared" si="2187"/>
        <v>1.5</v>
      </c>
      <c r="CS163" s="312">
        <f t="shared" si="2187"/>
        <v>1.5</v>
      </c>
      <c r="CT163" s="312">
        <f t="shared" si="2187"/>
        <v>1.5</v>
      </c>
      <c r="CU163" s="312">
        <f t="shared" si="2187"/>
        <v>1.5</v>
      </c>
      <c r="CV163" s="312">
        <f t="shared" si="2187"/>
        <v>1.5</v>
      </c>
      <c r="CW163" s="312">
        <f t="shared" si="2187"/>
        <v>1.5</v>
      </c>
      <c r="CX163" s="312">
        <f t="shared" si="2187"/>
        <v>1.5</v>
      </c>
      <c r="CY163" s="312">
        <f t="shared" si="2187"/>
        <v>1.5</v>
      </c>
      <c r="CZ163" s="312">
        <f t="shared" si="2187"/>
        <v>1.5</v>
      </c>
      <c r="DA163" s="312">
        <f t="shared" si="2187"/>
        <v>1.5</v>
      </c>
      <c r="DB163" s="312">
        <f t="shared" si="2187"/>
        <v>1.5</v>
      </c>
      <c r="DC163" s="312">
        <f t="shared" si="2187"/>
        <v>1.5</v>
      </c>
      <c r="DD163" s="312">
        <f t="shared" si="2187"/>
        <v>1.5</v>
      </c>
      <c r="DE163" s="312">
        <f t="shared" si="2187"/>
        <v>1.5</v>
      </c>
      <c r="DF163" s="312">
        <f t="shared" si="2187"/>
        <v>1.5</v>
      </c>
      <c r="DG163" s="312">
        <f t="shared" si="2187"/>
        <v>1.5</v>
      </c>
      <c r="DH163" s="312">
        <f t="shared" si="2187"/>
        <v>1.5</v>
      </c>
      <c r="DI163" s="312">
        <f t="shared" si="2187"/>
        <v>1.5</v>
      </c>
      <c r="DJ163" s="312">
        <f t="shared" si="2187"/>
        <v>1.5</v>
      </c>
      <c r="DK163" s="312">
        <f t="shared" si="2187"/>
        <v>1.5</v>
      </c>
      <c r="DL163" s="312">
        <f t="shared" si="2187"/>
        <v>1.5</v>
      </c>
      <c r="DM163" s="312">
        <f t="shared" si="2187"/>
        <v>1.5</v>
      </c>
      <c r="DN163" s="312">
        <f t="shared" si="2187"/>
        <v>1.5</v>
      </c>
      <c r="DO163" s="312">
        <f t="shared" si="2187"/>
        <v>1.5</v>
      </c>
      <c r="DP163" s="312">
        <f t="shared" si="2187"/>
        <v>1.5</v>
      </c>
      <c r="DQ163" s="312">
        <f t="shared" si="2187"/>
        <v>1.5</v>
      </c>
      <c r="DR163" s="312">
        <f t="shared" si="2187"/>
        <v>1.5</v>
      </c>
      <c r="DS163" s="312">
        <f t="shared" si="2187"/>
        <v>1.5</v>
      </c>
      <c r="DT163" s="312">
        <f t="shared" si="2187"/>
        <v>1.5</v>
      </c>
      <c r="DU163" s="312">
        <f t="shared" si="2187"/>
        <v>1.5</v>
      </c>
      <c r="DV163" s="312">
        <f t="shared" si="2187"/>
        <v>1.5</v>
      </c>
      <c r="DW163" s="312">
        <f t="shared" si="2187"/>
        <v>1.5</v>
      </c>
      <c r="DX163" s="312">
        <f t="shared" si="2187"/>
        <v>1.5</v>
      </c>
      <c r="DY163" s="312">
        <f t="shared" si="2187"/>
        <v>1.5</v>
      </c>
      <c r="DZ163" s="312">
        <f t="shared" si="2187"/>
        <v>1.5</v>
      </c>
      <c r="EA163" s="312">
        <f t="shared" si="2187"/>
        <v>1.5</v>
      </c>
      <c r="EB163" s="312">
        <f t="shared" si="2187"/>
        <v>1.5</v>
      </c>
    </row>
    <row r="164" spans="3:132" outlineLevel="1" x14ac:dyDescent="0.25">
      <c r="C164" s="323" t="s">
        <v>501</v>
      </c>
      <c r="D164" s="38"/>
      <c r="E164" s="38"/>
      <c r="F164" s="38"/>
      <c r="G164" s="55" t="s">
        <v>220</v>
      </c>
      <c r="H164" s="316">
        <f t="shared" ref="H164" si="2188">SUM(J164:EB164)</f>
        <v>2384164.6232292</v>
      </c>
      <c r="I164" s="38"/>
      <c r="J164" s="314">
        <f>J162*J163</f>
        <v>0</v>
      </c>
      <c r="K164" s="314">
        <f t="shared" ref="K164:BV164" si="2189">K162*K163</f>
        <v>0</v>
      </c>
      <c r="L164" s="314">
        <f t="shared" si="2189"/>
        <v>0</v>
      </c>
      <c r="M164" s="314">
        <f t="shared" si="2189"/>
        <v>0</v>
      </c>
      <c r="N164" s="314">
        <f t="shared" si="2189"/>
        <v>0</v>
      </c>
      <c r="O164" s="314">
        <f t="shared" si="2189"/>
        <v>0</v>
      </c>
      <c r="P164" s="314">
        <f t="shared" si="2189"/>
        <v>0</v>
      </c>
      <c r="Q164" s="314">
        <f t="shared" si="2189"/>
        <v>0</v>
      </c>
      <c r="R164" s="314">
        <f t="shared" si="2189"/>
        <v>1192082.3116146</v>
      </c>
      <c r="S164" s="314">
        <f t="shared" si="2189"/>
        <v>0</v>
      </c>
      <c r="T164" s="314">
        <f t="shared" si="2189"/>
        <v>0</v>
      </c>
      <c r="U164" s="314">
        <f t="shared" si="2189"/>
        <v>0</v>
      </c>
      <c r="V164" s="314">
        <f t="shared" si="2189"/>
        <v>0</v>
      </c>
      <c r="W164" s="314">
        <f t="shared" si="2189"/>
        <v>0</v>
      </c>
      <c r="X164" s="314">
        <f t="shared" si="2189"/>
        <v>0</v>
      </c>
      <c r="Y164" s="314">
        <f t="shared" si="2189"/>
        <v>0</v>
      </c>
      <c r="Z164" s="314">
        <f t="shared" si="2189"/>
        <v>0</v>
      </c>
      <c r="AA164" s="314">
        <f t="shared" si="2189"/>
        <v>0</v>
      </c>
      <c r="AB164" s="314">
        <f t="shared" si="2189"/>
        <v>0</v>
      </c>
      <c r="AC164" s="314">
        <f t="shared" si="2189"/>
        <v>0</v>
      </c>
      <c r="AD164" s="314">
        <f t="shared" si="2189"/>
        <v>1192082.3116146</v>
      </c>
      <c r="AE164" s="314">
        <f t="shared" si="2189"/>
        <v>0</v>
      </c>
      <c r="AF164" s="314">
        <f t="shared" si="2189"/>
        <v>0</v>
      </c>
      <c r="AG164" s="314">
        <f t="shared" si="2189"/>
        <v>0</v>
      </c>
      <c r="AH164" s="314">
        <f t="shared" si="2189"/>
        <v>0</v>
      </c>
      <c r="AI164" s="314">
        <f t="shared" si="2189"/>
        <v>0</v>
      </c>
      <c r="AJ164" s="314">
        <f t="shared" si="2189"/>
        <v>0</v>
      </c>
      <c r="AK164" s="314">
        <f t="shared" si="2189"/>
        <v>0</v>
      </c>
      <c r="AL164" s="314">
        <f t="shared" si="2189"/>
        <v>0</v>
      </c>
      <c r="AM164" s="314">
        <f t="shared" si="2189"/>
        <v>0</v>
      </c>
      <c r="AN164" s="314">
        <f t="shared" si="2189"/>
        <v>0</v>
      </c>
      <c r="AO164" s="314">
        <f t="shared" si="2189"/>
        <v>0</v>
      </c>
      <c r="AP164" s="314">
        <f t="shared" si="2189"/>
        <v>0</v>
      </c>
      <c r="AQ164" s="314">
        <f t="shared" si="2189"/>
        <v>0</v>
      </c>
      <c r="AR164" s="314">
        <f t="shared" si="2189"/>
        <v>0</v>
      </c>
      <c r="AS164" s="314">
        <f t="shared" si="2189"/>
        <v>0</v>
      </c>
      <c r="AT164" s="314">
        <f t="shared" si="2189"/>
        <v>0</v>
      </c>
      <c r="AU164" s="314">
        <f t="shared" si="2189"/>
        <v>0</v>
      </c>
      <c r="AV164" s="314">
        <f t="shared" si="2189"/>
        <v>0</v>
      </c>
      <c r="AW164" s="314">
        <f t="shared" si="2189"/>
        <v>0</v>
      </c>
      <c r="AX164" s="314">
        <f t="shared" si="2189"/>
        <v>0</v>
      </c>
      <c r="AY164" s="314">
        <f t="shared" si="2189"/>
        <v>0</v>
      </c>
      <c r="AZ164" s="314">
        <f t="shared" si="2189"/>
        <v>0</v>
      </c>
      <c r="BA164" s="314">
        <f t="shared" si="2189"/>
        <v>0</v>
      </c>
      <c r="BB164" s="314">
        <f t="shared" si="2189"/>
        <v>0</v>
      </c>
      <c r="BC164" s="314">
        <f t="shared" si="2189"/>
        <v>0</v>
      </c>
      <c r="BD164" s="314">
        <f t="shared" si="2189"/>
        <v>0</v>
      </c>
      <c r="BE164" s="314">
        <f t="shared" si="2189"/>
        <v>0</v>
      </c>
      <c r="BF164" s="314">
        <f t="shared" si="2189"/>
        <v>0</v>
      </c>
      <c r="BG164" s="314">
        <f t="shared" si="2189"/>
        <v>0</v>
      </c>
      <c r="BH164" s="314">
        <f t="shared" si="2189"/>
        <v>0</v>
      </c>
      <c r="BI164" s="314">
        <f t="shared" si="2189"/>
        <v>0</v>
      </c>
      <c r="BJ164" s="314">
        <f t="shared" si="2189"/>
        <v>0</v>
      </c>
      <c r="BK164" s="314">
        <f t="shared" si="2189"/>
        <v>0</v>
      </c>
      <c r="BL164" s="314">
        <f t="shared" si="2189"/>
        <v>0</v>
      </c>
      <c r="BM164" s="314">
        <f t="shared" si="2189"/>
        <v>0</v>
      </c>
      <c r="BN164" s="314">
        <f t="shared" si="2189"/>
        <v>0</v>
      </c>
      <c r="BO164" s="314">
        <f t="shared" si="2189"/>
        <v>0</v>
      </c>
      <c r="BP164" s="314">
        <f t="shared" si="2189"/>
        <v>0</v>
      </c>
      <c r="BQ164" s="314">
        <f t="shared" si="2189"/>
        <v>0</v>
      </c>
      <c r="BR164" s="314">
        <f t="shared" si="2189"/>
        <v>0</v>
      </c>
      <c r="BS164" s="314">
        <f t="shared" si="2189"/>
        <v>0</v>
      </c>
      <c r="BT164" s="314">
        <f t="shared" si="2189"/>
        <v>0</v>
      </c>
      <c r="BU164" s="314">
        <f t="shared" si="2189"/>
        <v>0</v>
      </c>
      <c r="BV164" s="314">
        <f t="shared" si="2189"/>
        <v>0</v>
      </c>
      <c r="BW164" s="314">
        <f t="shared" ref="BW164:EB164" si="2190">BW162*BW163</f>
        <v>0</v>
      </c>
      <c r="BX164" s="314">
        <f t="shared" si="2190"/>
        <v>0</v>
      </c>
      <c r="BY164" s="314">
        <f t="shared" si="2190"/>
        <v>0</v>
      </c>
      <c r="BZ164" s="314">
        <f t="shared" si="2190"/>
        <v>0</v>
      </c>
      <c r="CA164" s="314">
        <f t="shared" si="2190"/>
        <v>0</v>
      </c>
      <c r="CB164" s="314">
        <f t="shared" si="2190"/>
        <v>0</v>
      </c>
      <c r="CC164" s="314">
        <f t="shared" si="2190"/>
        <v>0</v>
      </c>
      <c r="CD164" s="314">
        <f t="shared" si="2190"/>
        <v>0</v>
      </c>
      <c r="CE164" s="314">
        <f t="shared" si="2190"/>
        <v>0</v>
      </c>
      <c r="CF164" s="314">
        <f t="shared" si="2190"/>
        <v>0</v>
      </c>
      <c r="CG164" s="314">
        <f t="shared" si="2190"/>
        <v>0</v>
      </c>
      <c r="CH164" s="314">
        <f t="shared" si="2190"/>
        <v>0</v>
      </c>
      <c r="CI164" s="314">
        <f t="shared" si="2190"/>
        <v>0</v>
      </c>
      <c r="CJ164" s="314">
        <f t="shared" si="2190"/>
        <v>0</v>
      </c>
      <c r="CK164" s="314">
        <f t="shared" si="2190"/>
        <v>0</v>
      </c>
      <c r="CL164" s="314">
        <f t="shared" si="2190"/>
        <v>0</v>
      </c>
      <c r="CM164" s="314">
        <f t="shared" si="2190"/>
        <v>0</v>
      </c>
      <c r="CN164" s="314">
        <f t="shared" si="2190"/>
        <v>0</v>
      </c>
      <c r="CO164" s="314">
        <f t="shared" si="2190"/>
        <v>0</v>
      </c>
      <c r="CP164" s="314">
        <f t="shared" si="2190"/>
        <v>0</v>
      </c>
      <c r="CQ164" s="314">
        <f t="shared" si="2190"/>
        <v>0</v>
      </c>
      <c r="CR164" s="314">
        <f t="shared" si="2190"/>
        <v>0</v>
      </c>
      <c r="CS164" s="314">
        <f t="shared" si="2190"/>
        <v>0</v>
      </c>
      <c r="CT164" s="314">
        <f t="shared" si="2190"/>
        <v>0</v>
      </c>
      <c r="CU164" s="314">
        <f t="shared" si="2190"/>
        <v>0</v>
      </c>
      <c r="CV164" s="314">
        <f t="shared" si="2190"/>
        <v>0</v>
      </c>
      <c r="CW164" s="314">
        <f t="shared" si="2190"/>
        <v>0</v>
      </c>
      <c r="CX164" s="314">
        <f t="shared" si="2190"/>
        <v>0</v>
      </c>
      <c r="CY164" s="314">
        <f t="shared" si="2190"/>
        <v>0</v>
      </c>
      <c r="CZ164" s="314">
        <f t="shared" si="2190"/>
        <v>0</v>
      </c>
      <c r="DA164" s="314">
        <f t="shared" si="2190"/>
        <v>0</v>
      </c>
      <c r="DB164" s="314">
        <f t="shared" si="2190"/>
        <v>0</v>
      </c>
      <c r="DC164" s="314">
        <f t="shared" si="2190"/>
        <v>0</v>
      </c>
      <c r="DD164" s="314">
        <f t="shared" si="2190"/>
        <v>0</v>
      </c>
      <c r="DE164" s="314">
        <f t="shared" si="2190"/>
        <v>0</v>
      </c>
      <c r="DF164" s="314">
        <f t="shared" si="2190"/>
        <v>0</v>
      </c>
      <c r="DG164" s="314">
        <f t="shared" si="2190"/>
        <v>0</v>
      </c>
      <c r="DH164" s="314">
        <f t="shared" si="2190"/>
        <v>0</v>
      </c>
      <c r="DI164" s="314">
        <f t="shared" si="2190"/>
        <v>0</v>
      </c>
      <c r="DJ164" s="314">
        <f t="shared" si="2190"/>
        <v>0</v>
      </c>
      <c r="DK164" s="314">
        <f t="shared" si="2190"/>
        <v>0</v>
      </c>
      <c r="DL164" s="314">
        <f t="shared" si="2190"/>
        <v>0</v>
      </c>
      <c r="DM164" s="314">
        <f t="shared" si="2190"/>
        <v>0</v>
      </c>
      <c r="DN164" s="314">
        <f t="shared" si="2190"/>
        <v>0</v>
      </c>
      <c r="DO164" s="314">
        <f t="shared" si="2190"/>
        <v>0</v>
      </c>
      <c r="DP164" s="314">
        <f t="shared" si="2190"/>
        <v>0</v>
      </c>
      <c r="DQ164" s="314">
        <f t="shared" si="2190"/>
        <v>0</v>
      </c>
      <c r="DR164" s="314">
        <f t="shared" si="2190"/>
        <v>0</v>
      </c>
      <c r="DS164" s="314">
        <f t="shared" si="2190"/>
        <v>0</v>
      </c>
      <c r="DT164" s="314">
        <f t="shared" si="2190"/>
        <v>0</v>
      </c>
      <c r="DU164" s="314">
        <f t="shared" si="2190"/>
        <v>0</v>
      </c>
      <c r="DV164" s="314">
        <f t="shared" si="2190"/>
        <v>0</v>
      </c>
      <c r="DW164" s="314">
        <f t="shared" si="2190"/>
        <v>0</v>
      </c>
      <c r="DX164" s="314">
        <f t="shared" si="2190"/>
        <v>0</v>
      </c>
      <c r="DY164" s="314">
        <f t="shared" si="2190"/>
        <v>0</v>
      </c>
      <c r="DZ164" s="314">
        <f t="shared" si="2190"/>
        <v>0</v>
      </c>
      <c r="EA164" s="314">
        <f t="shared" si="2190"/>
        <v>0</v>
      </c>
      <c r="EB164" s="314">
        <f t="shared" si="2190"/>
        <v>0</v>
      </c>
    </row>
    <row r="165" spans="3:132" outlineLevel="1" x14ac:dyDescent="0.25">
      <c r="C165" s="324" t="s">
        <v>417</v>
      </c>
      <c r="D165" s="34"/>
      <c r="E165" s="34"/>
      <c r="F165" s="34"/>
      <c r="G165" s="67" t="s">
        <v>215</v>
      </c>
      <c r="H165" s="34"/>
      <c r="I165" s="34"/>
      <c r="J165" s="126">
        <f>J$13</f>
        <v>1</v>
      </c>
      <c r="K165" s="126">
        <f t="shared" ref="K165:BV165" si="2191">K$13</f>
        <v>1.0026792493128671</v>
      </c>
      <c r="L165" s="126">
        <f t="shared" si="2191"/>
        <v>1.0056539350998608</v>
      </c>
      <c r="M165" s="126">
        <f t="shared" si="2191"/>
        <v>1.0085410656939733</v>
      </c>
      <c r="N165" s="126">
        <f t="shared" si="2191"/>
        <v>1.0114364849476103</v>
      </c>
      <c r="O165" s="126">
        <f t="shared" si="2191"/>
        <v>1.0143402166566737</v>
      </c>
      <c r="P165" s="126">
        <f t="shared" si="2191"/>
        <v>1.0172522846853813</v>
      </c>
      <c r="Q165" s="126">
        <f t="shared" si="2191"/>
        <v>1.0201727129664624</v>
      </c>
      <c r="R165" s="126">
        <f t="shared" si="2191"/>
        <v>1.0231015255013547</v>
      </c>
      <c r="S165" s="126">
        <f t="shared" si="2191"/>
        <v>1.0260387463604019</v>
      </c>
      <c r="T165" s="126">
        <f t="shared" si="2191"/>
        <v>1.028984399683051</v>
      </c>
      <c r="U165" s="126">
        <f t="shared" si="2191"/>
        <v>1.0319385096780509</v>
      </c>
      <c r="V165" s="126">
        <f t="shared" si="2191"/>
        <v>1.0349011006236515</v>
      </c>
      <c r="W165" s="126">
        <f t="shared" si="2191"/>
        <v>1.0377730230388176</v>
      </c>
      <c r="X165" s="126">
        <f t="shared" si="2191"/>
        <v>1.0408518228283561</v>
      </c>
      <c r="Y165" s="126">
        <f t="shared" si="2191"/>
        <v>1.0438400029932626</v>
      </c>
      <c r="Z165" s="126">
        <f t="shared" si="2191"/>
        <v>1.046836761920777</v>
      </c>
      <c r="AA165" s="126">
        <f t="shared" si="2191"/>
        <v>1.0498421242396576</v>
      </c>
      <c r="AB165" s="126">
        <f t="shared" si="2191"/>
        <v>1.05285611464937</v>
      </c>
      <c r="AC165" s="126">
        <f t="shared" si="2191"/>
        <v>1.0558787579202888</v>
      </c>
      <c r="AD165" s="126">
        <f t="shared" si="2191"/>
        <v>1.0589100788939025</v>
      </c>
      <c r="AE165" s="126">
        <f t="shared" si="2191"/>
        <v>1.0619501024830165</v>
      </c>
      <c r="AF165" s="126">
        <f t="shared" si="2191"/>
        <v>1.0649988536719583</v>
      </c>
      <c r="AG165" s="126">
        <f t="shared" si="2191"/>
        <v>1.0680563575167832</v>
      </c>
      <c r="AH165" s="126">
        <f t="shared" si="2191"/>
        <v>1.0711226391454798</v>
      </c>
      <c r="AI165" s="126">
        <f t="shared" si="2191"/>
        <v>1.0739924437404067</v>
      </c>
      <c r="AJ165" s="126">
        <f t="shared" si="2191"/>
        <v>1.0771786970311998</v>
      </c>
      <c r="AK165" s="126">
        <f t="shared" si="2191"/>
        <v>1.0802711679727233</v>
      </c>
      <c r="AL165" s="126">
        <f t="shared" si="2191"/>
        <v>1.0833725170851116</v>
      </c>
      <c r="AM165" s="126">
        <f t="shared" si="2191"/>
        <v>1.0864827698566941</v>
      </c>
      <c r="AN165" s="126">
        <f t="shared" si="2191"/>
        <v>1.0896019518489746</v>
      </c>
      <c r="AO165" s="126">
        <f t="shared" si="2191"/>
        <v>1.0927300886968412</v>
      </c>
      <c r="AP165" s="126">
        <f t="shared" si="2191"/>
        <v>1.0958672061087775</v>
      </c>
      <c r="AQ165" s="126">
        <f t="shared" si="2191"/>
        <v>1.0990133298670732</v>
      </c>
      <c r="AR165" s="126">
        <f t="shared" si="2191"/>
        <v>1.1021684858280367</v>
      </c>
      <c r="AS165" s="126">
        <f t="shared" si="2191"/>
        <v>1.1053326999222071</v>
      </c>
      <c r="AT165" s="126">
        <f t="shared" si="2191"/>
        <v>1.1085059981545673</v>
      </c>
      <c r="AU165" s="126">
        <f t="shared" si="2191"/>
        <v>1.111475962088432</v>
      </c>
      <c r="AV165" s="126">
        <f t="shared" si="2191"/>
        <v>1.1147734191259395</v>
      </c>
      <c r="AW165" s="126">
        <f t="shared" si="2191"/>
        <v>1.1179738207069689</v>
      </c>
      <c r="AX165" s="126">
        <f t="shared" si="2191"/>
        <v>1.1211834103167977</v>
      </c>
      <c r="AY165" s="126">
        <f t="shared" si="2191"/>
        <v>1.1244022143333261</v>
      </c>
      <c r="AZ165" s="126">
        <f t="shared" si="2191"/>
        <v>1.1276302592101826</v>
      </c>
      <c r="BA165" s="126">
        <f t="shared" si="2191"/>
        <v>1.1308675714769412</v>
      </c>
      <c r="BB165" s="126">
        <f t="shared" si="2191"/>
        <v>1.1341141777393395</v>
      </c>
      <c r="BC165" s="126">
        <f t="shared" si="2191"/>
        <v>1.1373701046794982</v>
      </c>
      <c r="BD165" s="126">
        <f t="shared" si="2191"/>
        <v>1.1406353790561385</v>
      </c>
      <c r="BE165" s="126">
        <f t="shared" si="2191"/>
        <v>1.1439100277048042</v>
      </c>
      <c r="BF165" s="126">
        <f t="shared" si="2191"/>
        <v>1.1471940775380809</v>
      </c>
      <c r="BG165" s="126">
        <f t="shared" si="2191"/>
        <v>1.15026769648205</v>
      </c>
      <c r="BH165" s="126">
        <f t="shared" si="2191"/>
        <v>1.1536802383994258</v>
      </c>
      <c r="BI165" s="126">
        <f t="shared" si="2191"/>
        <v>1.1569923375180708</v>
      </c>
      <c r="BJ165" s="126">
        <f t="shared" si="2191"/>
        <v>1.1603139453378331</v>
      </c>
      <c r="BK165" s="126">
        <f t="shared" si="2191"/>
        <v>1.1636450891572303</v>
      </c>
      <c r="BL165" s="126">
        <f t="shared" si="2191"/>
        <v>1.1669857963531516</v>
      </c>
      <c r="BM165" s="126">
        <f t="shared" si="2191"/>
        <v>1.1703360943810825</v>
      </c>
      <c r="BN165" s="126">
        <f t="shared" si="2191"/>
        <v>1.1736960107753303</v>
      </c>
      <c r="BO165" s="126">
        <f t="shared" si="2191"/>
        <v>1.1770655731492505</v>
      </c>
      <c r="BP165" s="126">
        <f t="shared" si="2191"/>
        <v>1.180444809195474</v>
      </c>
      <c r="BQ165" s="126">
        <f t="shared" si="2191"/>
        <v>1.1838337466861339</v>
      </c>
      <c r="BR165" s="126">
        <f t="shared" si="2191"/>
        <v>1.1872324134730949</v>
      </c>
      <c r="BS165" s="126">
        <f t="shared" si="2191"/>
        <v>1.1905270658589224</v>
      </c>
      <c r="BT165" s="126">
        <f t="shared" si="2191"/>
        <v>1.1940590467434065</v>
      </c>
      <c r="BU165" s="126">
        <f t="shared" si="2191"/>
        <v>1.1974870693312041</v>
      </c>
      <c r="BV165" s="126">
        <f t="shared" si="2191"/>
        <v>1.2009249334246579</v>
      </c>
      <c r="BW165" s="126">
        <f t="shared" ref="BW165:EB165" si="2192">BW$13</f>
        <v>1.204372667277734</v>
      </c>
      <c r="BX165" s="126">
        <f t="shared" si="2192"/>
        <v>1.2078302992255125</v>
      </c>
      <c r="BY165" s="126">
        <f t="shared" si="2192"/>
        <v>1.2112978576844211</v>
      </c>
      <c r="BZ165" s="126">
        <f t="shared" si="2192"/>
        <v>1.2147753711524676</v>
      </c>
      <c r="CA165" s="126">
        <f t="shared" si="2192"/>
        <v>1.2182628682094752</v>
      </c>
      <c r="CB165" s="126">
        <f t="shared" si="2192"/>
        <v>1.2217603775173165</v>
      </c>
      <c r="CC165" s="126">
        <f t="shared" si="2192"/>
        <v>1.2252679278201495</v>
      </c>
      <c r="CD165" s="126">
        <f t="shared" si="2192"/>
        <v>1.2287855479446541</v>
      </c>
      <c r="CE165" s="126">
        <f t="shared" si="2192"/>
        <v>1.232077770779646</v>
      </c>
      <c r="CF165" s="126">
        <f t="shared" si="2192"/>
        <v>1.23573302168438</v>
      </c>
      <c r="CG165" s="126">
        <f t="shared" si="2192"/>
        <v>1.2392806860334544</v>
      </c>
      <c r="CH165" s="126">
        <f t="shared" si="2192"/>
        <v>1.2428385353675644</v>
      </c>
      <c r="CI165" s="126">
        <f t="shared" si="2192"/>
        <v>1.2464065989267703</v>
      </c>
      <c r="CJ165" s="126">
        <f t="shared" si="2192"/>
        <v>1.2499849060350778</v>
      </c>
      <c r="CK165" s="126">
        <f t="shared" si="2192"/>
        <v>1.2535734861006791</v>
      </c>
      <c r="CL165" s="126">
        <f t="shared" si="2192"/>
        <v>1.257172368616194</v>
      </c>
      <c r="CM165" s="126">
        <f t="shared" si="2192"/>
        <v>1.2607815831589126</v>
      </c>
      <c r="CN165" s="126">
        <f t="shared" si="2192"/>
        <v>1.2644011593910389</v>
      </c>
      <c r="CO165" s="126">
        <f t="shared" si="2192"/>
        <v>1.2680311270599336</v>
      </c>
      <c r="CP165" s="126">
        <f t="shared" si="2192"/>
        <v>1.2716715159983594</v>
      </c>
      <c r="CQ165" s="126">
        <f t="shared" si="2192"/>
        <v>1.2750786410337906</v>
      </c>
      <c r="CR165" s="126">
        <f t="shared" si="2192"/>
        <v>1.2788614642181557</v>
      </c>
      <c r="CS165" s="126">
        <f t="shared" si="2192"/>
        <v>1.2825329459576562</v>
      </c>
      <c r="CT165" s="126">
        <f t="shared" si="2192"/>
        <v>1.2862149681493797</v>
      </c>
      <c r="CU165" s="126">
        <f t="shared" si="2192"/>
        <v>1.289907561053897</v>
      </c>
      <c r="CV165" s="126">
        <f t="shared" si="2192"/>
        <v>1.293610755018654</v>
      </c>
      <c r="CW165" s="126">
        <f t="shared" si="2192"/>
        <v>1.2973245804782207</v>
      </c>
      <c r="CX165" s="126">
        <f t="shared" si="2192"/>
        <v>1.3010490679545423</v>
      </c>
      <c r="CY165" s="126">
        <f t="shared" si="2192"/>
        <v>1.304784248057189</v>
      </c>
      <c r="CZ165" s="126">
        <f t="shared" si="2192"/>
        <v>1.3085301514836076</v>
      </c>
      <c r="DA165" s="126">
        <f t="shared" si="2192"/>
        <v>1.3122868090193751</v>
      </c>
      <c r="DB165" s="126">
        <f t="shared" si="2192"/>
        <v>1.3160542515384499</v>
      </c>
      <c r="DC165" s="126">
        <f t="shared" si="2192"/>
        <v>1.3195802889875801</v>
      </c>
      <c r="DD165" s="126">
        <f t="shared" si="2192"/>
        <v>1.323495136864544</v>
      </c>
      <c r="DE165" s="126">
        <f t="shared" si="2192"/>
        <v>1.3272947573576725</v>
      </c>
      <c r="DF165" s="126">
        <f t="shared" si="2192"/>
        <v>1.3311052861764079</v>
      </c>
      <c r="DG165" s="126">
        <f t="shared" si="2192"/>
        <v>1.3349267546374479</v>
      </c>
      <c r="DH165" s="126">
        <f t="shared" si="2192"/>
        <v>1.3387591941473977</v>
      </c>
      <c r="DI165" s="126">
        <f t="shared" si="2192"/>
        <v>1.3426026362030277</v>
      </c>
      <c r="DJ165" s="126">
        <f t="shared" si="2192"/>
        <v>1.3464571123915319</v>
      </c>
      <c r="DK165" s="126">
        <f t="shared" si="2192"/>
        <v>1.3503226543907885</v>
      </c>
      <c r="DL165" s="126">
        <f t="shared" si="2192"/>
        <v>1.3541992939696192</v>
      </c>
      <c r="DM165" s="126">
        <f t="shared" si="2192"/>
        <v>1.358087062988051</v>
      </c>
      <c r="DN165" s="126">
        <f t="shared" si="2192"/>
        <v>1.361985993397578</v>
      </c>
      <c r="DO165" s="126">
        <f t="shared" si="2192"/>
        <v>1.3657655991021458</v>
      </c>
      <c r="DP165" s="126">
        <f t="shared" si="2192"/>
        <v>1.3698174666548035</v>
      </c>
      <c r="DQ165" s="126">
        <f t="shared" si="2192"/>
        <v>1.3737500738651915</v>
      </c>
      <c r="DR165" s="126">
        <f t="shared" si="2192"/>
        <v>1.3776939711925826</v>
      </c>
      <c r="DS165" s="126">
        <f t="shared" si="2192"/>
        <v>1.381649191049759</v>
      </c>
      <c r="DT165" s="126">
        <f t="shared" si="2192"/>
        <v>1.385615765942557</v>
      </c>
      <c r="DU165" s="126">
        <f t="shared" si="2192"/>
        <v>1.3895937284701338</v>
      </c>
      <c r="DV165" s="126">
        <f t="shared" si="2192"/>
        <v>1.3935831113252357</v>
      </c>
      <c r="DW165" s="126">
        <f t="shared" si="2192"/>
        <v>1.3975839472944662</v>
      </c>
      <c r="DX165" s="126">
        <f t="shared" si="2192"/>
        <v>1.401596269258556</v>
      </c>
      <c r="DY165" s="126">
        <f t="shared" si="2192"/>
        <v>1.4056201101926329</v>
      </c>
      <c r="DZ165" s="126">
        <f t="shared" si="2192"/>
        <v>1.4096555031664932</v>
      </c>
      <c r="EA165" s="126">
        <f t="shared" si="2192"/>
        <v>1.4134323217047313</v>
      </c>
      <c r="EB165" s="126">
        <f t="shared" si="2192"/>
        <v>1.4176256038945581</v>
      </c>
    </row>
    <row r="166" spans="3:132" outlineLevel="1" x14ac:dyDescent="0.25">
      <c r="C166" s="321" t="s">
        <v>511</v>
      </c>
      <c r="D166" s="38"/>
      <c r="E166" s="38"/>
      <c r="F166" s="38"/>
      <c r="G166" s="52" t="s">
        <v>220</v>
      </c>
      <c r="H166" s="46">
        <f t="shared" ref="H166" si="2193">SUM(J166:EB166)</f>
        <v>2481929.2061759206</v>
      </c>
      <c r="I166" s="38"/>
      <c r="J166" s="82">
        <f>J164*J165</f>
        <v>0</v>
      </c>
      <c r="K166" s="82">
        <f t="shared" ref="K166" si="2194">K164*K165</f>
        <v>0</v>
      </c>
      <c r="L166" s="82">
        <f t="shared" ref="L166" si="2195">L164*L165</f>
        <v>0</v>
      </c>
      <c r="M166" s="82">
        <f t="shared" ref="M166" si="2196">M164*M165</f>
        <v>0</v>
      </c>
      <c r="N166" s="82">
        <f t="shared" ref="N166" si="2197">N164*N165</f>
        <v>0</v>
      </c>
      <c r="O166" s="82">
        <f t="shared" ref="O166" si="2198">O164*O165</f>
        <v>0</v>
      </c>
      <c r="P166" s="82">
        <f t="shared" ref="P166" si="2199">P164*P165</f>
        <v>0</v>
      </c>
      <c r="Q166" s="82">
        <f t="shared" ref="Q166" si="2200">Q164*Q165</f>
        <v>0</v>
      </c>
      <c r="R166" s="82">
        <f t="shared" ref="R166" si="2201">R164*R165</f>
        <v>1219621.2315360785</v>
      </c>
      <c r="S166" s="82">
        <f t="shared" ref="S166" si="2202">S164*S165</f>
        <v>0</v>
      </c>
      <c r="T166" s="82">
        <f t="shared" ref="T166" si="2203">T164*T165</f>
        <v>0</v>
      </c>
      <c r="U166" s="82">
        <f t="shared" ref="U166" si="2204">U164*U165</f>
        <v>0</v>
      </c>
      <c r="V166" s="82">
        <f t="shared" ref="V166" si="2205">V164*V165</f>
        <v>0</v>
      </c>
      <c r="W166" s="82">
        <f t="shared" ref="W166" si="2206">W164*W165</f>
        <v>0</v>
      </c>
      <c r="X166" s="82">
        <f t="shared" ref="X166" si="2207">X164*X165</f>
        <v>0</v>
      </c>
      <c r="Y166" s="82">
        <f t="shared" ref="Y166" si="2208">Y164*Y165</f>
        <v>0</v>
      </c>
      <c r="Z166" s="82">
        <f t="shared" ref="Z166" si="2209">Z164*Z165</f>
        <v>0</v>
      </c>
      <c r="AA166" s="82">
        <f t="shared" ref="AA166" si="2210">AA164*AA165</f>
        <v>0</v>
      </c>
      <c r="AB166" s="82">
        <f t="shared" ref="AB166" si="2211">AB164*AB165</f>
        <v>0</v>
      </c>
      <c r="AC166" s="82">
        <f t="shared" ref="AC166" si="2212">AC164*AC165</f>
        <v>0</v>
      </c>
      <c r="AD166" s="82">
        <f t="shared" ref="AD166" si="2213">AD164*AD165</f>
        <v>1262307.9746398418</v>
      </c>
      <c r="AE166" s="82">
        <f t="shared" ref="AE166" si="2214">AE164*AE165</f>
        <v>0</v>
      </c>
      <c r="AF166" s="82">
        <f t="shared" ref="AF166" si="2215">AF164*AF165</f>
        <v>0</v>
      </c>
      <c r="AG166" s="82">
        <f t="shared" ref="AG166" si="2216">AG164*AG165</f>
        <v>0</v>
      </c>
      <c r="AH166" s="82">
        <f t="shared" ref="AH166" si="2217">AH164*AH165</f>
        <v>0</v>
      </c>
      <c r="AI166" s="82">
        <f t="shared" ref="AI166" si="2218">AI164*AI165</f>
        <v>0</v>
      </c>
      <c r="AJ166" s="82">
        <f t="shared" ref="AJ166" si="2219">AJ164*AJ165</f>
        <v>0</v>
      </c>
      <c r="AK166" s="82">
        <f t="shared" ref="AK166" si="2220">AK164*AK165</f>
        <v>0</v>
      </c>
      <c r="AL166" s="82">
        <f t="shared" ref="AL166" si="2221">AL164*AL165</f>
        <v>0</v>
      </c>
      <c r="AM166" s="82">
        <f t="shared" ref="AM166" si="2222">AM164*AM165</f>
        <v>0</v>
      </c>
      <c r="AN166" s="82">
        <f t="shared" ref="AN166" si="2223">AN164*AN165</f>
        <v>0</v>
      </c>
      <c r="AO166" s="82">
        <f t="shared" ref="AO166" si="2224">AO164*AO165</f>
        <v>0</v>
      </c>
      <c r="AP166" s="82">
        <f t="shared" ref="AP166" si="2225">AP164*AP165</f>
        <v>0</v>
      </c>
      <c r="AQ166" s="82">
        <f t="shared" ref="AQ166" si="2226">AQ164*AQ165</f>
        <v>0</v>
      </c>
      <c r="AR166" s="82">
        <f t="shared" ref="AR166" si="2227">AR164*AR165</f>
        <v>0</v>
      </c>
      <c r="AS166" s="82">
        <f t="shared" ref="AS166" si="2228">AS164*AS165</f>
        <v>0</v>
      </c>
      <c r="AT166" s="82">
        <f t="shared" ref="AT166" si="2229">AT164*AT165</f>
        <v>0</v>
      </c>
      <c r="AU166" s="82">
        <f t="shared" ref="AU166" si="2230">AU164*AU165</f>
        <v>0</v>
      </c>
      <c r="AV166" s="82">
        <f t="shared" ref="AV166" si="2231">AV164*AV165</f>
        <v>0</v>
      </c>
      <c r="AW166" s="82">
        <f t="shared" ref="AW166" si="2232">AW164*AW165</f>
        <v>0</v>
      </c>
      <c r="AX166" s="82">
        <f t="shared" ref="AX166" si="2233">AX164*AX165</f>
        <v>0</v>
      </c>
      <c r="AY166" s="82">
        <f t="shared" ref="AY166" si="2234">AY164*AY165</f>
        <v>0</v>
      </c>
      <c r="AZ166" s="82">
        <f t="shared" ref="AZ166" si="2235">AZ164*AZ165</f>
        <v>0</v>
      </c>
      <c r="BA166" s="82">
        <f t="shared" ref="BA166" si="2236">BA164*BA165</f>
        <v>0</v>
      </c>
      <c r="BB166" s="82">
        <f t="shared" ref="BB166" si="2237">BB164*BB165</f>
        <v>0</v>
      </c>
      <c r="BC166" s="82">
        <f t="shared" ref="BC166" si="2238">BC164*BC165</f>
        <v>0</v>
      </c>
      <c r="BD166" s="82">
        <f t="shared" ref="BD166" si="2239">BD164*BD165</f>
        <v>0</v>
      </c>
      <c r="BE166" s="82">
        <f t="shared" ref="BE166" si="2240">BE164*BE165</f>
        <v>0</v>
      </c>
      <c r="BF166" s="82">
        <f t="shared" ref="BF166" si="2241">BF164*BF165</f>
        <v>0</v>
      </c>
      <c r="BG166" s="82">
        <f t="shared" ref="BG166" si="2242">BG164*BG165</f>
        <v>0</v>
      </c>
      <c r="BH166" s="82">
        <f t="shared" ref="BH166" si="2243">BH164*BH165</f>
        <v>0</v>
      </c>
      <c r="BI166" s="82">
        <f t="shared" ref="BI166" si="2244">BI164*BI165</f>
        <v>0</v>
      </c>
      <c r="BJ166" s="82">
        <f t="shared" ref="BJ166" si="2245">BJ164*BJ165</f>
        <v>0</v>
      </c>
      <c r="BK166" s="82">
        <f t="shared" ref="BK166" si="2246">BK164*BK165</f>
        <v>0</v>
      </c>
      <c r="BL166" s="82">
        <f t="shared" ref="BL166" si="2247">BL164*BL165</f>
        <v>0</v>
      </c>
      <c r="BM166" s="82">
        <f t="shared" ref="BM166" si="2248">BM164*BM165</f>
        <v>0</v>
      </c>
      <c r="BN166" s="82">
        <f t="shared" ref="BN166" si="2249">BN164*BN165</f>
        <v>0</v>
      </c>
      <c r="BO166" s="82">
        <f t="shared" ref="BO166" si="2250">BO164*BO165</f>
        <v>0</v>
      </c>
      <c r="BP166" s="82">
        <f t="shared" ref="BP166" si="2251">BP164*BP165</f>
        <v>0</v>
      </c>
      <c r="BQ166" s="82">
        <f t="shared" ref="BQ166" si="2252">BQ164*BQ165</f>
        <v>0</v>
      </c>
      <c r="BR166" s="82">
        <f t="shared" ref="BR166" si="2253">BR164*BR165</f>
        <v>0</v>
      </c>
      <c r="BS166" s="82">
        <f t="shared" ref="BS166" si="2254">BS164*BS165</f>
        <v>0</v>
      </c>
      <c r="BT166" s="82">
        <f t="shared" ref="BT166" si="2255">BT164*BT165</f>
        <v>0</v>
      </c>
      <c r="BU166" s="82">
        <f t="shared" ref="BU166" si="2256">BU164*BU165</f>
        <v>0</v>
      </c>
      <c r="BV166" s="82">
        <f t="shared" ref="BV166" si="2257">BV164*BV165</f>
        <v>0</v>
      </c>
      <c r="BW166" s="82">
        <f t="shared" ref="BW166" si="2258">BW164*BW165</f>
        <v>0</v>
      </c>
      <c r="BX166" s="82">
        <f t="shared" ref="BX166" si="2259">BX164*BX165</f>
        <v>0</v>
      </c>
      <c r="BY166" s="82">
        <f t="shared" ref="BY166" si="2260">BY164*BY165</f>
        <v>0</v>
      </c>
      <c r="BZ166" s="82">
        <f t="shared" ref="BZ166" si="2261">BZ164*BZ165</f>
        <v>0</v>
      </c>
      <c r="CA166" s="82">
        <f t="shared" ref="CA166" si="2262">CA164*CA165</f>
        <v>0</v>
      </c>
      <c r="CB166" s="82">
        <f t="shared" ref="CB166" si="2263">CB164*CB165</f>
        <v>0</v>
      </c>
      <c r="CC166" s="82">
        <f t="shared" ref="CC166" si="2264">CC164*CC165</f>
        <v>0</v>
      </c>
      <c r="CD166" s="82">
        <f t="shared" ref="CD166" si="2265">CD164*CD165</f>
        <v>0</v>
      </c>
      <c r="CE166" s="82">
        <f t="shared" ref="CE166" si="2266">CE164*CE165</f>
        <v>0</v>
      </c>
      <c r="CF166" s="82">
        <f t="shared" ref="CF166" si="2267">CF164*CF165</f>
        <v>0</v>
      </c>
      <c r="CG166" s="82">
        <f t="shared" ref="CG166" si="2268">CG164*CG165</f>
        <v>0</v>
      </c>
      <c r="CH166" s="82">
        <f t="shared" ref="CH166" si="2269">CH164*CH165</f>
        <v>0</v>
      </c>
      <c r="CI166" s="82">
        <f t="shared" ref="CI166" si="2270">CI164*CI165</f>
        <v>0</v>
      </c>
      <c r="CJ166" s="82">
        <f t="shared" ref="CJ166" si="2271">CJ164*CJ165</f>
        <v>0</v>
      </c>
      <c r="CK166" s="82">
        <f t="shared" ref="CK166" si="2272">CK164*CK165</f>
        <v>0</v>
      </c>
      <c r="CL166" s="82">
        <f t="shared" ref="CL166" si="2273">CL164*CL165</f>
        <v>0</v>
      </c>
      <c r="CM166" s="82">
        <f t="shared" ref="CM166" si="2274">CM164*CM165</f>
        <v>0</v>
      </c>
      <c r="CN166" s="82">
        <f t="shared" ref="CN166" si="2275">CN164*CN165</f>
        <v>0</v>
      </c>
      <c r="CO166" s="82">
        <f t="shared" ref="CO166" si="2276">CO164*CO165</f>
        <v>0</v>
      </c>
      <c r="CP166" s="82">
        <f t="shared" ref="CP166" si="2277">CP164*CP165</f>
        <v>0</v>
      </c>
      <c r="CQ166" s="82">
        <f t="shared" ref="CQ166" si="2278">CQ164*CQ165</f>
        <v>0</v>
      </c>
      <c r="CR166" s="82">
        <f t="shared" ref="CR166" si="2279">CR164*CR165</f>
        <v>0</v>
      </c>
      <c r="CS166" s="82">
        <f t="shared" ref="CS166" si="2280">CS164*CS165</f>
        <v>0</v>
      </c>
      <c r="CT166" s="82">
        <f t="shared" ref="CT166" si="2281">CT164*CT165</f>
        <v>0</v>
      </c>
      <c r="CU166" s="82">
        <f t="shared" ref="CU166" si="2282">CU164*CU165</f>
        <v>0</v>
      </c>
      <c r="CV166" s="82">
        <f t="shared" ref="CV166" si="2283">CV164*CV165</f>
        <v>0</v>
      </c>
      <c r="CW166" s="82">
        <f t="shared" ref="CW166" si="2284">CW164*CW165</f>
        <v>0</v>
      </c>
      <c r="CX166" s="82">
        <f t="shared" ref="CX166" si="2285">CX164*CX165</f>
        <v>0</v>
      </c>
      <c r="CY166" s="82">
        <f t="shared" ref="CY166" si="2286">CY164*CY165</f>
        <v>0</v>
      </c>
      <c r="CZ166" s="82">
        <f t="shared" ref="CZ166" si="2287">CZ164*CZ165</f>
        <v>0</v>
      </c>
      <c r="DA166" s="82">
        <f t="shared" ref="DA166" si="2288">DA164*DA165</f>
        <v>0</v>
      </c>
      <c r="DB166" s="82">
        <f t="shared" ref="DB166" si="2289">DB164*DB165</f>
        <v>0</v>
      </c>
      <c r="DC166" s="82">
        <f t="shared" ref="DC166" si="2290">DC164*DC165</f>
        <v>0</v>
      </c>
      <c r="DD166" s="82">
        <f t="shared" ref="DD166" si="2291">DD164*DD165</f>
        <v>0</v>
      </c>
      <c r="DE166" s="82">
        <f t="shared" ref="DE166" si="2292">DE164*DE165</f>
        <v>0</v>
      </c>
      <c r="DF166" s="82">
        <f t="shared" ref="DF166" si="2293">DF164*DF165</f>
        <v>0</v>
      </c>
      <c r="DG166" s="82">
        <f t="shared" ref="DG166" si="2294">DG164*DG165</f>
        <v>0</v>
      </c>
      <c r="DH166" s="82">
        <f t="shared" ref="DH166" si="2295">DH164*DH165</f>
        <v>0</v>
      </c>
      <c r="DI166" s="82">
        <f t="shared" ref="DI166" si="2296">DI164*DI165</f>
        <v>0</v>
      </c>
      <c r="DJ166" s="82">
        <f t="shared" ref="DJ166" si="2297">DJ164*DJ165</f>
        <v>0</v>
      </c>
      <c r="DK166" s="82">
        <f t="shared" ref="DK166" si="2298">DK164*DK165</f>
        <v>0</v>
      </c>
      <c r="DL166" s="82">
        <f t="shared" ref="DL166" si="2299">DL164*DL165</f>
        <v>0</v>
      </c>
      <c r="DM166" s="82">
        <f t="shared" ref="DM166" si="2300">DM164*DM165</f>
        <v>0</v>
      </c>
      <c r="DN166" s="82">
        <f t="shared" ref="DN166" si="2301">DN164*DN165</f>
        <v>0</v>
      </c>
      <c r="DO166" s="82">
        <f t="shared" ref="DO166" si="2302">DO164*DO165</f>
        <v>0</v>
      </c>
      <c r="DP166" s="82">
        <f t="shared" ref="DP166" si="2303">DP164*DP165</f>
        <v>0</v>
      </c>
      <c r="DQ166" s="82">
        <f t="shared" ref="DQ166" si="2304">DQ164*DQ165</f>
        <v>0</v>
      </c>
      <c r="DR166" s="82">
        <f t="shared" ref="DR166" si="2305">DR164*DR165</f>
        <v>0</v>
      </c>
      <c r="DS166" s="82">
        <f t="shared" ref="DS166" si="2306">DS164*DS165</f>
        <v>0</v>
      </c>
      <c r="DT166" s="82">
        <f t="shared" ref="DT166" si="2307">DT164*DT165</f>
        <v>0</v>
      </c>
      <c r="DU166" s="82">
        <f t="shared" ref="DU166" si="2308">DU164*DU165</f>
        <v>0</v>
      </c>
      <c r="DV166" s="82">
        <f t="shared" ref="DV166" si="2309">DV164*DV165</f>
        <v>0</v>
      </c>
      <c r="DW166" s="82">
        <f t="shared" ref="DW166" si="2310">DW164*DW165</f>
        <v>0</v>
      </c>
      <c r="DX166" s="82">
        <f t="shared" ref="DX166" si="2311">DX164*DX165</f>
        <v>0</v>
      </c>
      <c r="DY166" s="82">
        <f t="shared" ref="DY166" si="2312">DY164*DY165</f>
        <v>0</v>
      </c>
      <c r="DZ166" s="82">
        <f t="shared" ref="DZ166" si="2313">DZ164*DZ165</f>
        <v>0</v>
      </c>
      <c r="EA166" s="82">
        <f t="shared" ref="EA166" si="2314">EA164*EA165</f>
        <v>0</v>
      </c>
      <c r="EB166" s="82">
        <f t="shared" ref="EB166" si="2315">EB164*EB165</f>
        <v>0</v>
      </c>
    </row>
    <row r="167" spans="3:132" outlineLevel="1" x14ac:dyDescent="0.25">
      <c r="C167" s="325"/>
    </row>
    <row r="168" spans="3:132" ht="13" outlineLevel="1" x14ac:dyDescent="0.3">
      <c r="C168" s="340" t="s">
        <v>502</v>
      </c>
      <c r="G168" s="52"/>
      <c r="H168" s="29"/>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row>
    <row r="169" spans="3:132" outlineLevel="1" x14ac:dyDescent="0.25">
      <c r="C169" s="318" t="s">
        <v>509</v>
      </c>
      <c r="D169" s="16">
        <f>Costs!$J$24*Costs!$J$32</f>
        <v>794721.54107639997</v>
      </c>
      <c r="G169" s="52" t="s">
        <v>525</v>
      </c>
      <c r="H169" s="46">
        <f t="shared" ref="H169" si="2316">SUM(J169:EB169)</f>
        <v>1589443.0821527999</v>
      </c>
      <c r="J169" s="82">
        <f t="shared" ref="J169:AO169" si="2317">$D$169*(MONTH($D162)=J$5)*(AND(J$7&gt;=$D$162,J$7&lt;$E$162))</f>
        <v>0</v>
      </c>
      <c r="K169" s="82">
        <f t="shared" si="2317"/>
        <v>0</v>
      </c>
      <c r="L169" s="82">
        <f t="shared" si="2317"/>
        <v>0</v>
      </c>
      <c r="M169" s="82">
        <f t="shared" si="2317"/>
        <v>0</v>
      </c>
      <c r="N169" s="82">
        <f t="shared" si="2317"/>
        <v>0</v>
      </c>
      <c r="O169" s="82">
        <f t="shared" si="2317"/>
        <v>0</v>
      </c>
      <c r="P169" s="82">
        <f t="shared" si="2317"/>
        <v>0</v>
      </c>
      <c r="Q169" s="82">
        <f t="shared" si="2317"/>
        <v>0</v>
      </c>
      <c r="R169" s="82">
        <f t="shared" si="2317"/>
        <v>794721.54107639997</v>
      </c>
      <c r="S169" s="82">
        <f t="shared" si="2317"/>
        <v>0</v>
      </c>
      <c r="T169" s="82">
        <f t="shared" si="2317"/>
        <v>0</v>
      </c>
      <c r="U169" s="82">
        <f t="shared" si="2317"/>
        <v>0</v>
      </c>
      <c r="V169" s="82">
        <f t="shared" si="2317"/>
        <v>0</v>
      </c>
      <c r="W169" s="82">
        <f t="shared" si="2317"/>
        <v>0</v>
      </c>
      <c r="X169" s="82">
        <f t="shared" si="2317"/>
        <v>0</v>
      </c>
      <c r="Y169" s="82">
        <f t="shared" si="2317"/>
        <v>0</v>
      </c>
      <c r="Z169" s="82">
        <f t="shared" si="2317"/>
        <v>0</v>
      </c>
      <c r="AA169" s="82">
        <f t="shared" si="2317"/>
        <v>0</v>
      </c>
      <c r="AB169" s="82">
        <f t="shared" si="2317"/>
        <v>0</v>
      </c>
      <c r="AC169" s="82">
        <f t="shared" si="2317"/>
        <v>0</v>
      </c>
      <c r="AD169" s="82">
        <f t="shared" si="2317"/>
        <v>794721.54107639997</v>
      </c>
      <c r="AE169" s="82">
        <f t="shared" si="2317"/>
        <v>0</v>
      </c>
      <c r="AF169" s="82">
        <f t="shared" si="2317"/>
        <v>0</v>
      </c>
      <c r="AG169" s="82">
        <f t="shared" si="2317"/>
        <v>0</v>
      </c>
      <c r="AH169" s="82">
        <f t="shared" si="2317"/>
        <v>0</v>
      </c>
      <c r="AI169" s="82">
        <f t="shared" si="2317"/>
        <v>0</v>
      </c>
      <c r="AJ169" s="82">
        <f t="shared" si="2317"/>
        <v>0</v>
      </c>
      <c r="AK169" s="82">
        <f t="shared" si="2317"/>
        <v>0</v>
      </c>
      <c r="AL169" s="82">
        <f t="shared" si="2317"/>
        <v>0</v>
      </c>
      <c r="AM169" s="82">
        <f t="shared" si="2317"/>
        <v>0</v>
      </c>
      <c r="AN169" s="82">
        <f t="shared" si="2317"/>
        <v>0</v>
      </c>
      <c r="AO169" s="82">
        <f t="shared" si="2317"/>
        <v>0</v>
      </c>
      <c r="AP169" s="82">
        <f t="shared" ref="AP169:BU169" si="2318">$D$169*(MONTH($D162)=AP$5)*(AND(AP$7&gt;=$D$162,AP$7&lt;$E$162))</f>
        <v>0</v>
      </c>
      <c r="AQ169" s="82">
        <f t="shared" si="2318"/>
        <v>0</v>
      </c>
      <c r="AR169" s="82">
        <f t="shared" si="2318"/>
        <v>0</v>
      </c>
      <c r="AS169" s="82">
        <f t="shared" si="2318"/>
        <v>0</v>
      </c>
      <c r="AT169" s="82">
        <f t="shared" si="2318"/>
        <v>0</v>
      </c>
      <c r="AU169" s="82">
        <f t="shared" si="2318"/>
        <v>0</v>
      </c>
      <c r="AV169" s="82">
        <f t="shared" si="2318"/>
        <v>0</v>
      </c>
      <c r="AW169" s="82">
        <f t="shared" si="2318"/>
        <v>0</v>
      </c>
      <c r="AX169" s="82">
        <f t="shared" si="2318"/>
        <v>0</v>
      </c>
      <c r="AY169" s="82">
        <f t="shared" si="2318"/>
        <v>0</v>
      </c>
      <c r="AZ169" s="82">
        <f t="shared" si="2318"/>
        <v>0</v>
      </c>
      <c r="BA169" s="82">
        <f t="shared" si="2318"/>
        <v>0</v>
      </c>
      <c r="BB169" s="82">
        <f t="shared" si="2318"/>
        <v>0</v>
      </c>
      <c r="BC169" s="82">
        <f t="shared" si="2318"/>
        <v>0</v>
      </c>
      <c r="BD169" s="82">
        <f t="shared" si="2318"/>
        <v>0</v>
      </c>
      <c r="BE169" s="82">
        <f t="shared" si="2318"/>
        <v>0</v>
      </c>
      <c r="BF169" s="82">
        <f t="shared" si="2318"/>
        <v>0</v>
      </c>
      <c r="BG169" s="82">
        <f t="shared" si="2318"/>
        <v>0</v>
      </c>
      <c r="BH169" s="82">
        <f t="shared" si="2318"/>
        <v>0</v>
      </c>
      <c r="BI169" s="82">
        <f t="shared" si="2318"/>
        <v>0</v>
      </c>
      <c r="BJ169" s="82">
        <f t="shared" si="2318"/>
        <v>0</v>
      </c>
      <c r="BK169" s="82">
        <f t="shared" si="2318"/>
        <v>0</v>
      </c>
      <c r="BL169" s="82">
        <f t="shared" si="2318"/>
        <v>0</v>
      </c>
      <c r="BM169" s="82">
        <f t="shared" si="2318"/>
        <v>0</v>
      </c>
      <c r="BN169" s="82">
        <f t="shared" si="2318"/>
        <v>0</v>
      </c>
      <c r="BO169" s="82">
        <f t="shared" si="2318"/>
        <v>0</v>
      </c>
      <c r="BP169" s="82">
        <f t="shared" si="2318"/>
        <v>0</v>
      </c>
      <c r="BQ169" s="82">
        <f t="shared" si="2318"/>
        <v>0</v>
      </c>
      <c r="BR169" s="82">
        <f t="shared" si="2318"/>
        <v>0</v>
      </c>
      <c r="BS169" s="82">
        <f t="shared" si="2318"/>
        <v>0</v>
      </c>
      <c r="BT169" s="82">
        <f t="shared" si="2318"/>
        <v>0</v>
      </c>
      <c r="BU169" s="82">
        <f t="shared" si="2318"/>
        <v>0</v>
      </c>
      <c r="BV169" s="82">
        <f t="shared" ref="BV169:DA169" si="2319">$D$169*(MONTH($D162)=BV$5)*(AND(BV$7&gt;=$D$162,BV$7&lt;$E$162))</f>
        <v>0</v>
      </c>
      <c r="BW169" s="82">
        <f t="shared" si="2319"/>
        <v>0</v>
      </c>
      <c r="BX169" s="82">
        <f t="shared" si="2319"/>
        <v>0</v>
      </c>
      <c r="BY169" s="82">
        <f t="shared" si="2319"/>
        <v>0</v>
      </c>
      <c r="BZ169" s="82">
        <f t="shared" si="2319"/>
        <v>0</v>
      </c>
      <c r="CA169" s="82">
        <f t="shared" si="2319"/>
        <v>0</v>
      </c>
      <c r="CB169" s="82">
        <f t="shared" si="2319"/>
        <v>0</v>
      </c>
      <c r="CC169" s="82">
        <f t="shared" si="2319"/>
        <v>0</v>
      </c>
      <c r="CD169" s="82">
        <f t="shared" si="2319"/>
        <v>0</v>
      </c>
      <c r="CE169" s="82">
        <f t="shared" si="2319"/>
        <v>0</v>
      </c>
      <c r="CF169" s="82">
        <f t="shared" si="2319"/>
        <v>0</v>
      </c>
      <c r="CG169" s="82">
        <f t="shared" si="2319"/>
        <v>0</v>
      </c>
      <c r="CH169" s="82">
        <f t="shared" si="2319"/>
        <v>0</v>
      </c>
      <c r="CI169" s="82">
        <f t="shared" si="2319"/>
        <v>0</v>
      </c>
      <c r="CJ169" s="82">
        <f t="shared" si="2319"/>
        <v>0</v>
      </c>
      <c r="CK169" s="82">
        <f t="shared" si="2319"/>
        <v>0</v>
      </c>
      <c r="CL169" s="82">
        <f t="shared" si="2319"/>
        <v>0</v>
      </c>
      <c r="CM169" s="82">
        <f t="shared" si="2319"/>
        <v>0</v>
      </c>
      <c r="CN169" s="82">
        <f t="shared" si="2319"/>
        <v>0</v>
      </c>
      <c r="CO169" s="82">
        <f t="shared" si="2319"/>
        <v>0</v>
      </c>
      <c r="CP169" s="82">
        <f t="shared" si="2319"/>
        <v>0</v>
      </c>
      <c r="CQ169" s="82">
        <f t="shared" si="2319"/>
        <v>0</v>
      </c>
      <c r="CR169" s="82">
        <f t="shared" si="2319"/>
        <v>0</v>
      </c>
      <c r="CS169" s="82">
        <f t="shared" si="2319"/>
        <v>0</v>
      </c>
      <c r="CT169" s="82">
        <f t="shared" si="2319"/>
        <v>0</v>
      </c>
      <c r="CU169" s="82">
        <f t="shared" si="2319"/>
        <v>0</v>
      </c>
      <c r="CV169" s="82">
        <f t="shared" si="2319"/>
        <v>0</v>
      </c>
      <c r="CW169" s="82">
        <f t="shared" si="2319"/>
        <v>0</v>
      </c>
      <c r="CX169" s="82">
        <f t="shared" si="2319"/>
        <v>0</v>
      </c>
      <c r="CY169" s="82">
        <f t="shared" si="2319"/>
        <v>0</v>
      </c>
      <c r="CZ169" s="82">
        <f t="shared" si="2319"/>
        <v>0</v>
      </c>
      <c r="DA169" s="82">
        <f t="shared" si="2319"/>
        <v>0</v>
      </c>
      <c r="DB169" s="82">
        <f t="shared" ref="DB169:EB169" si="2320">$D$169*(MONTH($D162)=DB$5)*(AND(DB$7&gt;=$D$162,DB$7&lt;$E$162))</f>
        <v>0</v>
      </c>
      <c r="DC169" s="82">
        <f t="shared" si="2320"/>
        <v>0</v>
      </c>
      <c r="DD169" s="82">
        <f t="shared" si="2320"/>
        <v>0</v>
      </c>
      <c r="DE169" s="82">
        <f t="shared" si="2320"/>
        <v>0</v>
      </c>
      <c r="DF169" s="82">
        <f t="shared" si="2320"/>
        <v>0</v>
      </c>
      <c r="DG169" s="82">
        <f t="shared" si="2320"/>
        <v>0</v>
      </c>
      <c r="DH169" s="82">
        <f t="shared" si="2320"/>
        <v>0</v>
      </c>
      <c r="DI169" s="82">
        <f t="shared" si="2320"/>
        <v>0</v>
      </c>
      <c r="DJ169" s="82">
        <f t="shared" si="2320"/>
        <v>0</v>
      </c>
      <c r="DK169" s="82">
        <f t="shared" si="2320"/>
        <v>0</v>
      </c>
      <c r="DL169" s="82">
        <f t="shared" si="2320"/>
        <v>0</v>
      </c>
      <c r="DM169" s="82">
        <f t="shared" si="2320"/>
        <v>0</v>
      </c>
      <c r="DN169" s="82">
        <f t="shared" si="2320"/>
        <v>0</v>
      </c>
      <c r="DO169" s="82">
        <f t="shared" si="2320"/>
        <v>0</v>
      </c>
      <c r="DP169" s="82">
        <f t="shared" si="2320"/>
        <v>0</v>
      </c>
      <c r="DQ169" s="82">
        <f t="shared" si="2320"/>
        <v>0</v>
      </c>
      <c r="DR169" s="82">
        <f t="shared" si="2320"/>
        <v>0</v>
      </c>
      <c r="DS169" s="82">
        <f t="shared" si="2320"/>
        <v>0</v>
      </c>
      <c r="DT169" s="82">
        <f t="shared" si="2320"/>
        <v>0</v>
      </c>
      <c r="DU169" s="82">
        <f t="shared" si="2320"/>
        <v>0</v>
      </c>
      <c r="DV169" s="82">
        <f t="shared" si="2320"/>
        <v>0</v>
      </c>
      <c r="DW169" s="82">
        <f t="shared" si="2320"/>
        <v>0</v>
      </c>
      <c r="DX169" s="82">
        <f t="shared" si="2320"/>
        <v>0</v>
      </c>
      <c r="DY169" s="82">
        <f t="shared" si="2320"/>
        <v>0</v>
      </c>
      <c r="DZ169" s="82">
        <f t="shared" si="2320"/>
        <v>0</v>
      </c>
      <c r="EA169" s="82">
        <f t="shared" si="2320"/>
        <v>0</v>
      </c>
      <c r="EB169" s="82">
        <f t="shared" si="2320"/>
        <v>0</v>
      </c>
    </row>
    <row r="170" spans="3:132" outlineLevel="1" x14ac:dyDescent="0.25">
      <c r="C170" s="318" t="s">
        <v>506</v>
      </c>
      <c r="D170" s="125">
        <f>Costs!J35</f>
        <v>0</v>
      </c>
      <c r="G170" s="52" t="s">
        <v>215</v>
      </c>
      <c r="H170" s="29"/>
      <c r="J170" s="310">
        <f>$D170</f>
        <v>0</v>
      </c>
      <c r="K170" s="310">
        <f t="shared" ref="K170:BV171" si="2321">$D170</f>
        <v>0</v>
      </c>
      <c r="L170" s="310">
        <f t="shared" si="2321"/>
        <v>0</v>
      </c>
      <c r="M170" s="310">
        <f t="shared" si="2321"/>
        <v>0</v>
      </c>
      <c r="N170" s="310">
        <f t="shared" si="2321"/>
        <v>0</v>
      </c>
      <c r="O170" s="310">
        <f t="shared" si="2321"/>
        <v>0</v>
      </c>
      <c r="P170" s="310">
        <f t="shared" si="2321"/>
        <v>0</v>
      </c>
      <c r="Q170" s="310">
        <f t="shared" si="2321"/>
        <v>0</v>
      </c>
      <c r="R170" s="310">
        <f t="shared" si="2321"/>
        <v>0</v>
      </c>
      <c r="S170" s="310">
        <f t="shared" si="2321"/>
        <v>0</v>
      </c>
      <c r="T170" s="310">
        <f t="shared" si="2321"/>
        <v>0</v>
      </c>
      <c r="U170" s="310">
        <f t="shared" si="2321"/>
        <v>0</v>
      </c>
      <c r="V170" s="310">
        <f t="shared" si="2321"/>
        <v>0</v>
      </c>
      <c r="W170" s="310">
        <f t="shared" si="2321"/>
        <v>0</v>
      </c>
      <c r="X170" s="310">
        <f t="shared" si="2321"/>
        <v>0</v>
      </c>
      <c r="Y170" s="310">
        <f t="shared" si="2321"/>
        <v>0</v>
      </c>
      <c r="Z170" s="310">
        <f t="shared" si="2321"/>
        <v>0</v>
      </c>
      <c r="AA170" s="310">
        <f t="shared" si="2321"/>
        <v>0</v>
      </c>
      <c r="AB170" s="310">
        <f t="shared" si="2321"/>
        <v>0</v>
      </c>
      <c r="AC170" s="310">
        <f t="shared" si="2321"/>
        <v>0</v>
      </c>
      <c r="AD170" s="310">
        <f t="shared" si="2321"/>
        <v>0</v>
      </c>
      <c r="AE170" s="310">
        <f t="shared" si="2321"/>
        <v>0</v>
      </c>
      <c r="AF170" s="310">
        <f t="shared" si="2321"/>
        <v>0</v>
      </c>
      <c r="AG170" s="310">
        <f t="shared" si="2321"/>
        <v>0</v>
      </c>
      <c r="AH170" s="310">
        <f t="shared" si="2321"/>
        <v>0</v>
      </c>
      <c r="AI170" s="310">
        <f t="shared" si="2321"/>
        <v>0</v>
      </c>
      <c r="AJ170" s="310">
        <f t="shared" si="2321"/>
        <v>0</v>
      </c>
      <c r="AK170" s="310">
        <f t="shared" si="2321"/>
        <v>0</v>
      </c>
      <c r="AL170" s="310">
        <f t="shared" si="2321"/>
        <v>0</v>
      </c>
      <c r="AM170" s="310">
        <f t="shared" si="2321"/>
        <v>0</v>
      </c>
      <c r="AN170" s="310">
        <f t="shared" si="2321"/>
        <v>0</v>
      </c>
      <c r="AO170" s="310">
        <f t="shared" si="2321"/>
        <v>0</v>
      </c>
      <c r="AP170" s="310">
        <f t="shared" si="2321"/>
        <v>0</v>
      </c>
      <c r="AQ170" s="310">
        <f t="shared" si="2321"/>
        <v>0</v>
      </c>
      <c r="AR170" s="310">
        <f t="shared" si="2321"/>
        <v>0</v>
      </c>
      <c r="AS170" s="310">
        <f t="shared" si="2321"/>
        <v>0</v>
      </c>
      <c r="AT170" s="310">
        <f t="shared" si="2321"/>
        <v>0</v>
      </c>
      <c r="AU170" s="310">
        <f t="shared" si="2321"/>
        <v>0</v>
      </c>
      <c r="AV170" s="310">
        <f t="shared" si="2321"/>
        <v>0</v>
      </c>
      <c r="AW170" s="310">
        <f t="shared" si="2321"/>
        <v>0</v>
      </c>
      <c r="AX170" s="310">
        <f t="shared" si="2321"/>
        <v>0</v>
      </c>
      <c r="AY170" s="310">
        <f t="shared" si="2321"/>
        <v>0</v>
      </c>
      <c r="AZ170" s="310">
        <f t="shared" si="2321"/>
        <v>0</v>
      </c>
      <c r="BA170" s="310">
        <f t="shared" si="2321"/>
        <v>0</v>
      </c>
      <c r="BB170" s="310">
        <f t="shared" si="2321"/>
        <v>0</v>
      </c>
      <c r="BC170" s="310">
        <f t="shared" si="2321"/>
        <v>0</v>
      </c>
      <c r="BD170" s="310">
        <f t="shared" si="2321"/>
        <v>0</v>
      </c>
      <c r="BE170" s="310">
        <f t="shared" si="2321"/>
        <v>0</v>
      </c>
      <c r="BF170" s="310">
        <f t="shared" si="2321"/>
        <v>0</v>
      </c>
      <c r="BG170" s="310">
        <f t="shared" si="2321"/>
        <v>0</v>
      </c>
      <c r="BH170" s="310">
        <f t="shared" si="2321"/>
        <v>0</v>
      </c>
      <c r="BI170" s="310">
        <f t="shared" si="2321"/>
        <v>0</v>
      </c>
      <c r="BJ170" s="310">
        <f t="shared" si="2321"/>
        <v>0</v>
      </c>
      <c r="BK170" s="310">
        <f t="shared" si="2321"/>
        <v>0</v>
      </c>
      <c r="BL170" s="310">
        <f t="shared" si="2321"/>
        <v>0</v>
      </c>
      <c r="BM170" s="310">
        <f t="shared" si="2321"/>
        <v>0</v>
      </c>
      <c r="BN170" s="310">
        <f t="shared" si="2321"/>
        <v>0</v>
      </c>
      <c r="BO170" s="310">
        <f t="shared" si="2321"/>
        <v>0</v>
      </c>
      <c r="BP170" s="310">
        <f t="shared" si="2321"/>
        <v>0</v>
      </c>
      <c r="BQ170" s="310">
        <f t="shared" si="2321"/>
        <v>0</v>
      </c>
      <c r="BR170" s="310">
        <f t="shared" si="2321"/>
        <v>0</v>
      </c>
      <c r="BS170" s="310">
        <f t="shared" si="2321"/>
        <v>0</v>
      </c>
      <c r="BT170" s="310">
        <f t="shared" si="2321"/>
        <v>0</v>
      </c>
      <c r="BU170" s="310">
        <f t="shared" si="2321"/>
        <v>0</v>
      </c>
      <c r="BV170" s="310">
        <f t="shared" si="2321"/>
        <v>0</v>
      </c>
      <c r="BW170" s="310">
        <f t="shared" ref="BW170:EB171" si="2322">$D170</f>
        <v>0</v>
      </c>
      <c r="BX170" s="310">
        <f t="shared" si="2322"/>
        <v>0</v>
      </c>
      <c r="BY170" s="310">
        <f t="shared" si="2322"/>
        <v>0</v>
      </c>
      <c r="BZ170" s="310">
        <f t="shared" si="2322"/>
        <v>0</v>
      </c>
      <c r="CA170" s="310">
        <f t="shared" si="2322"/>
        <v>0</v>
      </c>
      <c r="CB170" s="310">
        <f t="shared" si="2322"/>
        <v>0</v>
      </c>
      <c r="CC170" s="310">
        <f t="shared" si="2322"/>
        <v>0</v>
      </c>
      <c r="CD170" s="310">
        <f t="shared" si="2322"/>
        <v>0</v>
      </c>
      <c r="CE170" s="310">
        <f t="shared" si="2322"/>
        <v>0</v>
      </c>
      <c r="CF170" s="310">
        <f t="shared" si="2322"/>
        <v>0</v>
      </c>
      <c r="CG170" s="310">
        <f t="shared" si="2322"/>
        <v>0</v>
      </c>
      <c r="CH170" s="310">
        <f t="shared" si="2322"/>
        <v>0</v>
      </c>
      <c r="CI170" s="310">
        <f t="shared" si="2322"/>
        <v>0</v>
      </c>
      <c r="CJ170" s="310">
        <f t="shared" si="2322"/>
        <v>0</v>
      </c>
      <c r="CK170" s="310">
        <f t="shared" si="2322"/>
        <v>0</v>
      </c>
      <c r="CL170" s="310">
        <f t="shared" si="2322"/>
        <v>0</v>
      </c>
      <c r="CM170" s="310">
        <f t="shared" si="2322"/>
        <v>0</v>
      </c>
      <c r="CN170" s="310">
        <f t="shared" si="2322"/>
        <v>0</v>
      </c>
      <c r="CO170" s="310">
        <f t="shared" si="2322"/>
        <v>0</v>
      </c>
      <c r="CP170" s="310">
        <f t="shared" si="2322"/>
        <v>0</v>
      </c>
      <c r="CQ170" s="310">
        <f t="shared" si="2322"/>
        <v>0</v>
      </c>
      <c r="CR170" s="310">
        <f t="shared" si="2322"/>
        <v>0</v>
      </c>
      <c r="CS170" s="310">
        <f t="shared" si="2322"/>
        <v>0</v>
      </c>
      <c r="CT170" s="310">
        <f t="shared" si="2322"/>
        <v>0</v>
      </c>
      <c r="CU170" s="310">
        <f t="shared" si="2322"/>
        <v>0</v>
      </c>
      <c r="CV170" s="310">
        <f t="shared" si="2322"/>
        <v>0</v>
      </c>
      <c r="CW170" s="310">
        <f t="shared" si="2322"/>
        <v>0</v>
      </c>
      <c r="CX170" s="310">
        <f t="shared" si="2322"/>
        <v>0</v>
      </c>
      <c r="CY170" s="310">
        <f t="shared" si="2322"/>
        <v>0</v>
      </c>
      <c r="CZ170" s="310">
        <f t="shared" si="2322"/>
        <v>0</v>
      </c>
      <c r="DA170" s="310">
        <f t="shared" si="2322"/>
        <v>0</v>
      </c>
      <c r="DB170" s="310">
        <f t="shared" si="2322"/>
        <v>0</v>
      </c>
      <c r="DC170" s="310">
        <f t="shared" si="2322"/>
        <v>0</v>
      </c>
      <c r="DD170" s="310">
        <f t="shared" si="2322"/>
        <v>0</v>
      </c>
      <c r="DE170" s="310">
        <f t="shared" si="2322"/>
        <v>0</v>
      </c>
      <c r="DF170" s="310">
        <f t="shared" si="2322"/>
        <v>0</v>
      </c>
      <c r="DG170" s="310">
        <f t="shared" si="2322"/>
        <v>0</v>
      </c>
      <c r="DH170" s="310">
        <f t="shared" si="2322"/>
        <v>0</v>
      </c>
      <c r="DI170" s="310">
        <f t="shared" si="2322"/>
        <v>0</v>
      </c>
      <c r="DJ170" s="310">
        <f t="shared" si="2322"/>
        <v>0</v>
      </c>
      <c r="DK170" s="310">
        <f t="shared" si="2322"/>
        <v>0</v>
      </c>
      <c r="DL170" s="310">
        <f t="shared" si="2322"/>
        <v>0</v>
      </c>
      <c r="DM170" s="310">
        <f t="shared" si="2322"/>
        <v>0</v>
      </c>
      <c r="DN170" s="310">
        <f t="shared" si="2322"/>
        <v>0</v>
      </c>
      <c r="DO170" s="310">
        <f t="shared" si="2322"/>
        <v>0</v>
      </c>
      <c r="DP170" s="310">
        <f t="shared" si="2322"/>
        <v>0</v>
      </c>
      <c r="DQ170" s="310">
        <f t="shared" si="2322"/>
        <v>0</v>
      </c>
      <c r="DR170" s="310">
        <f t="shared" si="2322"/>
        <v>0</v>
      </c>
      <c r="DS170" s="310">
        <f t="shared" si="2322"/>
        <v>0</v>
      </c>
      <c r="DT170" s="310">
        <f t="shared" si="2322"/>
        <v>0</v>
      </c>
      <c r="DU170" s="310">
        <f t="shared" si="2322"/>
        <v>0</v>
      </c>
      <c r="DV170" s="310">
        <f t="shared" si="2322"/>
        <v>0</v>
      </c>
      <c r="DW170" s="310">
        <f t="shared" si="2322"/>
        <v>0</v>
      </c>
      <c r="DX170" s="310">
        <f t="shared" si="2322"/>
        <v>0</v>
      </c>
      <c r="DY170" s="310">
        <f t="shared" si="2322"/>
        <v>0</v>
      </c>
      <c r="DZ170" s="310">
        <f t="shared" si="2322"/>
        <v>0</v>
      </c>
      <c r="EA170" s="310">
        <f t="shared" si="2322"/>
        <v>0</v>
      </c>
      <c r="EB170" s="310">
        <f t="shared" si="2322"/>
        <v>0</v>
      </c>
    </row>
    <row r="171" spans="3:132" outlineLevel="1" x14ac:dyDescent="0.25">
      <c r="C171" s="318" t="s">
        <v>507</v>
      </c>
      <c r="D171" s="125">
        <f>Costs!J36</f>
        <v>5.6018850149566139E-2</v>
      </c>
      <c r="G171" s="52" t="s">
        <v>215</v>
      </c>
      <c r="H171" s="29"/>
      <c r="J171" s="310">
        <f>$D171</f>
        <v>5.6018850149566139E-2</v>
      </c>
      <c r="K171" s="310">
        <f t="shared" si="2321"/>
        <v>5.6018850149566139E-2</v>
      </c>
      <c r="L171" s="310">
        <f t="shared" si="2321"/>
        <v>5.6018850149566139E-2</v>
      </c>
      <c r="M171" s="310">
        <f t="shared" si="2321"/>
        <v>5.6018850149566139E-2</v>
      </c>
      <c r="N171" s="310">
        <f t="shared" si="2321"/>
        <v>5.6018850149566139E-2</v>
      </c>
      <c r="O171" s="310">
        <f t="shared" si="2321"/>
        <v>5.6018850149566139E-2</v>
      </c>
      <c r="P171" s="310">
        <f t="shared" si="2321"/>
        <v>5.6018850149566139E-2</v>
      </c>
      <c r="Q171" s="310">
        <f t="shared" si="2321"/>
        <v>5.6018850149566139E-2</v>
      </c>
      <c r="R171" s="310">
        <f t="shared" si="2321"/>
        <v>5.6018850149566139E-2</v>
      </c>
      <c r="S171" s="310">
        <f t="shared" si="2321"/>
        <v>5.6018850149566139E-2</v>
      </c>
      <c r="T171" s="310">
        <f t="shared" si="2321"/>
        <v>5.6018850149566139E-2</v>
      </c>
      <c r="U171" s="310">
        <f t="shared" si="2321"/>
        <v>5.6018850149566139E-2</v>
      </c>
      <c r="V171" s="310">
        <f t="shared" si="2321"/>
        <v>5.6018850149566139E-2</v>
      </c>
      <c r="W171" s="310">
        <f t="shared" si="2321"/>
        <v>5.6018850149566139E-2</v>
      </c>
      <c r="X171" s="310">
        <f t="shared" si="2321"/>
        <v>5.6018850149566139E-2</v>
      </c>
      <c r="Y171" s="310">
        <f t="shared" si="2321"/>
        <v>5.6018850149566139E-2</v>
      </c>
      <c r="Z171" s="310">
        <f t="shared" si="2321"/>
        <v>5.6018850149566139E-2</v>
      </c>
      <c r="AA171" s="310">
        <f t="shared" si="2321"/>
        <v>5.6018850149566139E-2</v>
      </c>
      <c r="AB171" s="310">
        <f t="shared" si="2321"/>
        <v>5.6018850149566139E-2</v>
      </c>
      <c r="AC171" s="310">
        <f t="shared" si="2321"/>
        <v>5.6018850149566139E-2</v>
      </c>
      <c r="AD171" s="310">
        <f t="shared" si="2321"/>
        <v>5.6018850149566139E-2</v>
      </c>
      <c r="AE171" s="310">
        <f t="shared" si="2321"/>
        <v>5.6018850149566139E-2</v>
      </c>
      <c r="AF171" s="310">
        <f t="shared" si="2321"/>
        <v>5.6018850149566139E-2</v>
      </c>
      <c r="AG171" s="310">
        <f t="shared" si="2321"/>
        <v>5.6018850149566139E-2</v>
      </c>
      <c r="AH171" s="310">
        <f t="shared" si="2321"/>
        <v>5.6018850149566139E-2</v>
      </c>
      <c r="AI171" s="310">
        <f t="shared" si="2321"/>
        <v>5.6018850149566139E-2</v>
      </c>
      <c r="AJ171" s="310">
        <f t="shared" si="2321"/>
        <v>5.6018850149566139E-2</v>
      </c>
      <c r="AK171" s="310">
        <f t="shared" si="2321"/>
        <v>5.6018850149566139E-2</v>
      </c>
      <c r="AL171" s="310">
        <f t="shared" si="2321"/>
        <v>5.6018850149566139E-2</v>
      </c>
      <c r="AM171" s="310">
        <f t="shared" si="2321"/>
        <v>5.6018850149566139E-2</v>
      </c>
      <c r="AN171" s="310">
        <f t="shared" si="2321"/>
        <v>5.6018850149566139E-2</v>
      </c>
      <c r="AO171" s="310">
        <f t="shared" si="2321"/>
        <v>5.6018850149566139E-2</v>
      </c>
      <c r="AP171" s="310">
        <f t="shared" si="2321"/>
        <v>5.6018850149566139E-2</v>
      </c>
      <c r="AQ171" s="310">
        <f t="shared" si="2321"/>
        <v>5.6018850149566139E-2</v>
      </c>
      <c r="AR171" s="310">
        <f t="shared" si="2321"/>
        <v>5.6018850149566139E-2</v>
      </c>
      <c r="AS171" s="310">
        <f t="shared" si="2321"/>
        <v>5.6018850149566139E-2</v>
      </c>
      <c r="AT171" s="310">
        <f t="shared" si="2321"/>
        <v>5.6018850149566139E-2</v>
      </c>
      <c r="AU171" s="310">
        <f t="shared" si="2321"/>
        <v>5.6018850149566139E-2</v>
      </c>
      <c r="AV171" s="310">
        <f t="shared" si="2321"/>
        <v>5.6018850149566139E-2</v>
      </c>
      <c r="AW171" s="310">
        <f t="shared" si="2321"/>
        <v>5.6018850149566139E-2</v>
      </c>
      <c r="AX171" s="310">
        <f t="shared" si="2321"/>
        <v>5.6018850149566139E-2</v>
      </c>
      <c r="AY171" s="310">
        <f t="shared" si="2321"/>
        <v>5.6018850149566139E-2</v>
      </c>
      <c r="AZ171" s="310">
        <f t="shared" si="2321"/>
        <v>5.6018850149566139E-2</v>
      </c>
      <c r="BA171" s="310">
        <f t="shared" si="2321"/>
        <v>5.6018850149566139E-2</v>
      </c>
      <c r="BB171" s="310">
        <f t="shared" si="2321"/>
        <v>5.6018850149566139E-2</v>
      </c>
      <c r="BC171" s="310">
        <f t="shared" si="2321"/>
        <v>5.6018850149566139E-2</v>
      </c>
      <c r="BD171" s="310">
        <f t="shared" si="2321"/>
        <v>5.6018850149566139E-2</v>
      </c>
      <c r="BE171" s="310">
        <f t="shared" si="2321"/>
        <v>5.6018850149566139E-2</v>
      </c>
      <c r="BF171" s="310">
        <f t="shared" si="2321"/>
        <v>5.6018850149566139E-2</v>
      </c>
      <c r="BG171" s="310">
        <f t="shared" si="2321"/>
        <v>5.6018850149566139E-2</v>
      </c>
      <c r="BH171" s="310">
        <f t="shared" si="2321"/>
        <v>5.6018850149566139E-2</v>
      </c>
      <c r="BI171" s="310">
        <f t="shared" si="2321"/>
        <v>5.6018850149566139E-2</v>
      </c>
      <c r="BJ171" s="310">
        <f t="shared" si="2321"/>
        <v>5.6018850149566139E-2</v>
      </c>
      <c r="BK171" s="310">
        <f t="shared" si="2321"/>
        <v>5.6018850149566139E-2</v>
      </c>
      <c r="BL171" s="310">
        <f t="shared" si="2321"/>
        <v>5.6018850149566139E-2</v>
      </c>
      <c r="BM171" s="310">
        <f t="shared" si="2321"/>
        <v>5.6018850149566139E-2</v>
      </c>
      <c r="BN171" s="310">
        <f t="shared" si="2321"/>
        <v>5.6018850149566139E-2</v>
      </c>
      <c r="BO171" s="310">
        <f t="shared" si="2321"/>
        <v>5.6018850149566139E-2</v>
      </c>
      <c r="BP171" s="310">
        <f t="shared" si="2321"/>
        <v>5.6018850149566139E-2</v>
      </c>
      <c r="BQ171" s="310">
        <f t="shared" si="2321"/>
        <v>5.6018850149566139E-2</v>
      </c>
      <c r="BR171" s="310">
        <f t="shared" si="2321"/>
        <v>5.6018850149566139E-2</v>
      </c>
      <c r="BS171" s="310">
        <f t="shared" si="2321"/>
        <v>5.6018850149566139E-2</v>
      </c>
      <c r="BT171" s="310">
        <f t="shared" si="2321"/>
        <v>5.6018850149566139E-2</v>
      </c>
      <c r="BU171" s="310">
        <f t="shared" si="2321"/>
        <v>5.6018850149566139E-2</v>
      </c>
      <c r="BV171" s="310">
        <f t="shared" si="2321"/>
        <v>5.6018850149566139E-2</v>
      </c>
      <c r="BW171" s="310">
        <f t="shared" si="2322"/>
        <v>5.6018850149566139E-2</v>
      </c>
      <c r="BX171" s="310">
        <f t="shared" si="2322"/>
        <v>5.6018850149566139E-2</v>
      </c>
      <c r="BY171" s="310">
        <f t="shared" si="2322"/>
        <v>5.6018850149566139E-2</v>
      </c>
      <c r="BZ171" s="310">
        <f t="shared" si="2322"/>
        <v>5.6018850149566139E-2</v>
      </c>
      <c r="CA171" s="310">
        <f t="shared" si="2322"/>
        <v>5.6018850149566139E-2</v>
      </c>
      <c r="CB171" s="310">
        <f t="shared" si="2322"/>
        <v>5.6018850149566139E-2</v>
      </c>
      <c r="CC171" s="310">
        <f t="shared" si="2322"/>
        <v>5.6018850149566139E-2</v>
      </c>
      <c r="CD171" s="310">
        <f t="shared" si="2322"/>
        <v>5.6018850149566139E-2</v>
      </c>
      <c r="CE171" s="310">
        <f t="shared" si="2322"/>
        <v>5.6018850149566139E-2</v>
      </c>
      <c r="CF171" s="310">
        <f t="shared" si="2322"/>
        <v>5.6018850149566139E-2</v>
      </c>
      <c r="CG171" s="310">
        <f t="shared" si="2322"/>
        <v>5.6018850149566139E-2</v>
      </c>
      <c r="CH171" s="310">
        <f t="shared" si="2322"/>
        <v>5.6018850149566139E-2</v>
      </c>
      <c r="CI171" s="310">
        <f t="shared" si="2322"/>
        <v>5.6018850149566139E-2</v>
      </c>
      <c r="CJ171" s="310">
        <f t="shared" si="2322"/>
        <v>5.6018850149566139E-2</v>
      </c>
      <c r="CK171" s="310">
        <f t="shared" si="2322"/>
        <v>5.6018850149566139E-2</v>
      </c>
      <c r="CL171" s="310">
        <f t="shared" si="2322"/>
        <v>5.6018850149566139E-2</v>
      </c>
      <c r="CM171" s="310">
        <f t="shared" si="2322"/>
        <v>5.6018850149566139E-2</v>
      </c>
      <c r="CN171" s="310">
        <f t="shared" si="2322"/>
        <v>5.6018850149566139E-2</v>
      </c>
      <c r="CO171" s="310">
        <f t="shared" si="2322"/>
        <v>5.6018850149566139E-2</v>
      </c>
      <c r="CP171" s="310">
        <f t="shared" si="2322"/>
        <v>5.6018850149566139E-2</v>
      </c>
      <c r="CQ171" s="310">
        <f t="shared" si="2322"/>
        <v>5.6018850149566139E-2</v>
      </c>
      <c r="CR171" s="310">
        <f t="shared" si="2322"/>
        <v>5.6018850149566139E-2</v>
      </c>
      <c r="CS171" s="310">
        <f t="shared" si="2322"/>
        <v>5.6018850149566139E-2</v>
      </c>
      <c r="CT171" s="310">
        <f t="shared" si="2322"/>
        <v>5.6018850149566139E-2</v>
      </c>
      <c r="CU171" s="310">
        <f t="shared" si="2322"/>
        <v>5.6018850149566139E-2</v>
      </c>
      <c r="CV171" s="310">
        <f t="shared" si="2322"/>
        <v>5.6018850149566139E-2</v>
      </c>
      <c r="CW171" s="310">
        <f t="shared" si="2322"/>
        <v>5.6018850149566139E-2</v>
      </c>
      <c r="CX171" s="310">
        <f t="shared" si="2322"/>
        <v>5.6018850149566139E-2</v>
      </c>
      <c r="CY171" s="310">
        <f t="shared" si="2322"/>
        <v>5.6018850149566139E-2</v>
      </c>
      <c r="CZ171" s="310">
        <f t="shared" si="2322"/>
        <v>5.6018850149566139E-2</v>
      </c>
      <c r="DA171" s="310">
        <f t="shared" si="2322"/>
        <v>5.6018850149566139E-2</v>
      </c>
      <c r="DB171" s="310">
        <f t="shared" si="2322"/>
        <v>5.6018850149566139E-2</v>
      </c>
      <c r="DC171" s="310">
        <f t="shared" si="2322"/>
        <v>5.6018850149566139E-2</v>
      </c>
      <c r="DD171" s="310">
        <f t="shared" si="2322"/>
        <v>5.6018850149566139E-2</v>
      </c>
      <c r="DE171" s="310">
        <f t="shared" si="2322"/>
        <v>5.6018850149566139E-2</v>
      </c>
      <c r="DF171" s="310">
        <f t="shared" si="2322"/>
        <v>5.6018850149566139E-2</v>
      </c>
      <c r="DG171" s="310">
        <f t="shared" si="2322"/>
        <v>5.6018850149566139E-2</v>
      </c>
      <c r="DH171" s="310">
        <f t="shared" si="2322"/>
        <v>5.6018850149566139E-2</v>
      </c>
      <c r="DI171" s="310">
        <f t="shared" si="2322"/>
        <v>5.6018850149566139E-2</v>
      </c>
      <c r="DJ171" s="310">
        <f t="shared" si="2322"/>
        <v>5.6018850149566139E-2</v>
      </c>
      <c r="DK171" s="310">
        <f t="shared" si="2322"/>
        <v>5.6018850149566139E-2</v>
      </c>
      <c r="DL171" s="310">
        <f t="shared" si="2322"/>
        <v>5.6018850149566139E-2</v>
      </c>
      <c r="DM171" s="310">
        <f t="shared" si="2322"/>
        <v>5.6018850149566139E-2</v>
      </c>
      <c r="DN171" s="310">
        <f t="shared" si="2322"/>
        <v>5.6018850149566139E-2</v>
      </c>
      <c r="DO171" s="310">
        <f t="shared" si="2322"/>
        <v>5.6018850149566139E-2</v>
      </c>
      <c r="DP171" s="310">
        <f t="shared" si="2322"/>
        <v>5.6018850149566139E-2</v>
      </c>
      <c r="DQ171" s="310">
        <f t="shared" si="2322"/>
        <v>5.6018850149566139E-2</v>
      </c>
      <c r="DR171" s="310">
        <f t="shared" si="2322"/>
        <v>5.6018850149566139E-2</v>
      </c>
      <c r="DS171" s="310">
        <f t="shared" si="2322"/>
        <v>5.6018850149566139E-2</v>
      </c>
      <c r="DT171" s="310">
        <f t="shared" si="2322"/>
        <v>5.6018850149566139E-2</v>
      </c>
      <c r="DU171" s="310">
        <f t="shared" si="2322"/>
        <v>5.6018850149566139E-2</v>
      </c>
      <c r="DV171" s="310">
        <f t="shared" si="2322"/>
        <v>5.6018850149566139E-2</v>
      </c>
      <c r="DW171" s="310">
        <f t="shared" si="2322"/>
        <v>5.6018850149566139E-2</v>
      </c>
      <c r="DX171" s="310">
        <f t="shared" si="2322"/>
        <v>5.6018850149566139E-2</v>
      </c>
      <c r="DY171" s="310">
        <f t="shared" si="2322"/>
        <v>5.6018850149566139E-2</v>
      </c>
      <c r="DZ171" s="310">
        <f t="shared" si="2322"/>
        <v>5.6018850149566139E-2</v>
      </c>
      <c r="EA171" s="310">
        <f t="shared" si="2322"/>
        <v>5.6018850149566139E-2</v>
      </c>
      <c r="EB171" s="310">
        <f t="shared" si="2322"/>
        <v>5.6018850149566139E-2</v>
      </c>
    </row>
    <row r="172" spans="3:132" outlineLevel="1" x14ac:dyDescent="0.25">
      <c r="C172" s="318" t="s">
        <v>508</v>
      </c>
      <c r="D172" s="31">
        <f>Costs!$J$39</f>
        <v>1.9</v>
      </c>
      <c r="E172" s="31">
        <f>Costs!$J$40</f>
        <v>0.4</v>
      </c>
      <c r="G172" s="52" t="s">
        <v>220</v>
      </c>
      <c r="H172" s="29"/>
      <c r="J172" s="312">
        <f t="shared" ref="J172:BU172" si="2323">$D172-$E172</f>
        <v>1.5</v>
      </c>
      <c r="K172" s="312">
        <f t="shared" si="2323"/>
        <v>1.5</v>
      </c>
      <c r="L172" s="312">
        <f t="shared" si="2323"/>
        <v>1.5</v>
      </c>
      <c r="M172" s="312">
        <f t="shared" si="2323"/>
        <v>1.5</v>
      </c>
      <c r="N172" s="312">
        <f t="shared" si="2323"/>
        <v>1.5</v>
      </c>
      <c r="O172" s="312">
        <f t="shared" si="2323"/>
        <v>1.5</v>
      </c>
      <c r="P172" s="312">
        <f t="shared" si="2323"/>
        <v>1.5</v>
      </c>
      <c r="Q172" s="312">
        <f t="shared" si="2323"/>
        <v>1.5</v>
      </c>
      <c r="R172" s="312">
        <f t="shared" si="2323"/>
        <v>1.5</v>
      </c>
      <c r="S172" s="312">
        <f t="shared" si="2323"/>
        <v>1.5</v>
      </c>
      <c r="T172" s="312">
        <f t="shared" si="2323"/>
        <v>1.5</v>
      </c>
      <c r="U172" s="312">
        <f t="shared" si="2323"/>
        <v>1.5</v>
      </c>
      <c r="V172" s="312">
        <f t="shared" si="2323"/>
        <v>1.5</v>
      </c>
      <c r="W172" s="312">
        <f t="shared" si="2323"/>
        <v>1.5</v>
      </c>
      <c r="X172" s="312">
        <f t="shared" si="2323"/>
        <v>1.5</v>
      </c>
      <c r="Y172" s="312">
        <f t="shared" si="2323"/>
        <v>1.5</v>
      </c>
      <c r="Z172" s="312">
        <f t="shared" si="2323"/>
        <v>1.5</v>
      </c>
      <c r="AA172" s="312">
        <f t="shared" si="2323"/>
        <v>1.5</v>
      </c>
      <c r="AB172" s="312">
        <f t="shared" si="2323"/>
        <v>1.5</v>
      </c>
      <c r="AC172" s="312">
        <f t="shared" si="2323"/>
        <v>1.5</v>
      </c>
      <c r="AD172" s="312">
        <f t="shared" si="2323"/>
        <v>1.5</v>
      </c>
      <c r="AE172" s="312">
        <f t="shared" si="2323"/>
        <v>1.5</v>
      </c>
      <c r="AF172" s="312">
        <f t="shared" si="2323"/>
        <v>1.5</v>
      </c>
      <c r="AG172" s="312">
        <f t="shared" si="2323"/>
        <v>1.5</v>
      </c>
      <c r="AH172" s="312">
        <f t="shared" si="2323"/>
        <v>1.5</v>
      </c>
      <c r="AI172" s="312">
        <f t="shared" si="2323"/>
        <v>1.5</v>
      </c>
      <c r="AJ172" s="312">
        <f t="shared" si="2323"/>
        <v>1.5</v>
      </c>
      <c r="AK172" s="312">
        <f t="shared" si="2323"/>
        <v>1.5</v>
      </c>
      <c r="AL172" s="312">
        <f t="shared" si="2323"/>
        <v>1.5</v>
      </c>
      <c r="AM172" s="312">
        <f t="shared" si="2323"/>
        <v>1.5</v>
      </c>
      <c r="AN172" s="312">
        <f t="shared" si="2323"/>
        <v>1.5</v>
      </c>
      <c r="AO172" s="312">
        <f t="shared" si="2323"/>
        <v>1.5</v>
      </c>
      <c r="AP172" s="312">
        <f t="shared" si="2323"/>
        <v>1.5</v>
      </c>
      <c r="AQ172" s="312">
        <f t="shared" si="2323"/>
        <v>1.5</v>
      </c>
      <c r="AR172" s="312">
        <f t="shared" si="2323"/>
        <v>1.5</v>
      </c>
      <c r="AS172" s="312">
        <f t="shared" si="2323"/>
        <v>1.5</v>
      </c>
      <c r="AT172" s="312">
        <f t="shared" si="2323"/>
        <v>1.5</v>
      </c>
      <c r="AU172" s="312">
        <f t="shared" si="2323"/>
        <v>1.5</v>
      </c>
      <c r="AV172" s="312">
        <f t="shared" si="2323"/>
        <v>1.5</v>
      </c>
      <c r="AW172" s="312">
        <f t="shared" si="2323"/>
        <v>1.5</v>
      </c>
      <c r="AX172" s="312">
        <f t="shared" si="2323"/>
        <v>1.5</v>
      </c>
      <c r="AY172" s="312">
        <f t="shared" si="2323"/>
        <v>1.5</v>
      </c>
      <c r="AZ172" s="312">
        <f t="shared" si="2323"/>
        <v>1.5</v>
      </c>
      <c r="BA172" s="312">
        <f t="shared" si="2323"/>
        <v>1.5</v>
      </c>
      <c r="BB172" s="312">
        <f t="shared" si="2323"/>
        <v>1.5</v>
      </c>
      <c r="BC172" s="312">
        <f t="shared" si="2323"/>
        <v>1.5</v>
      </c>
      <c r="BD172" s="312">
        <f t="shared" si="2323"/>
        <v>1.5</v>
      </c>
      <c r="BE172" s="312">
        <f t="shared" si="2323"/>
        <v>1.5</v>
      </c>
      <c r="BF172" s="312">
        <f t="shared" si="2323"/>
        <v>1.5</v>
      </c>
      <c r="BG172" s="312">
        <f t="shared" si="2323"/>
        <v>1.5</v>
      </c>
      <c r="BH172" s="312">
        <f t="shared" si="2323"/>
        <v>1.5</v>
      </c>
      <c r="BI172" s="312">
        <f t="shared" si="2323"/>
        <v>1.5</v>
      </c>
      <c r="BJ172" s="312">
        <f t="shared" si="2323"/>
        <v>1.5</v>
      </c>
      <c r="BK172" s="312">
        <f t="shared" si="2323"/>
        <v>1.5</v>
      </c>
      <c r="BL172" s="312">
        <f t="shared" si="2323"/>
        <v>1.5</v>
      </c>
      <c r="BM172" s="312">
        <f t="shared" si="2323"/>
        <v>1.5</v>
      </c>
      <c r="BN172" s="312">
        <f t="shared" si="2323"/>
        <v>1.5</v>
      </c>
      <c r="BO172" s="312">
        <f t="shared" si="2323"/>
        <v>1.5</v>
      </c>
      <c r="BP172" s="312">
        <f t="shared" si="2323"/>
        <v>1.5</v>
      </c>
      <c r="BQ172" s="312">
        <f t="shared" si="2323"/>
        <v>1.5</v>
      </c>
      <c r="BR172" s="312">
        <f t="shared" si="2323"/>
        <v>1.5</v>
      </c>
      <c r="BS172" s="312">
        <f t="shared" si="2323"/>
        <v>1.5</v>
      </c>
      <c r="BT172" s="312">
        <f t="shared" si="2323"/>
        <v>1.5</v>
      </c>
      <c r="BU172" s="312">
        <f t="shared" si="2323"/>
        <v>1.5</v>
      </c>
      <c r="BV172" s="312">
        <f t="shared" ref="BV172:EB172" si="2324">$D172-$E172</f>
        <v>1.5</v>
      </c>
      <c r="BW172" s="312">
        <f t="shared" si="2324"/>
        <v>1.5</v>
      </c>
      <c r="BX172" s="312">
        <f t="shared" si="2324"/>
        <v>1.5</v>
      </c>
      <c r="BY172" s="312">
        <f t="shared" si="2324"/>
        <v>1.5</v>
      </c>
      <c r="BZ172" s="312">
        <f t="shared" si="2324"/>
        <v>1.5</v>
      </c>
      <c r="CA172" s="312">
        <f t="shared" si="2324"/>
        <v>1.5</v>
      </c>
      <c r="CB172" s="312">
        <f t="shared" si="2324"/>
        <v>1.5</v>
      </c>
      <c r="CC172" s="312">
        <f t="shared" si="2324"/>
        <v>1.5</v>
      </c>
      <c r="CD172" s="312">
        <f t="shared" si="2324"/>
        <v>1.5</v>
      </c>
      <c r="CE172" s="312">
        <f t="shared" si="2324"/>
        <v>1.5</v>
      </c>
      <c r="CF172" s="312">
        <f t="shared" si="2324"/>
        <v>1.5</v>
      </c>
      <c r="CG172" s="312">
        <f t="shared" si="2324"/>
        <v>1.5</v>
      </c>
      <c r="CH172" s="312">
        <f t="shared" si="2324"/>
        <v>1.5</v>
      </c>
      <c r="CI172" s="312">
        <f t="shared" si="2324"/>
        <v>1.5</v>
      </c>
      <c r="CJ172" s="312">
        <f t="shared" si="2324"/>
        <v>1.5</v>
      </c>
      <c r="CK172" s="312">
        <f t="shared" si="2324"/>
        <v>1.5</v>
      </c>
      <c r="CL172" s="312">
        <f t="shared" si="2324"/>
        <v>1.5</v>
      </c>
      <c r="CM172" s="312">
        <f t="shared" si="2324"/>
        <v>1.5</v>
      </c>
      <c r="CN172" s="312">
        <f t="shared" si="2324"/>
        <v>1.5</v>
      </c>
      <c r="CO172" s="312">
        <f t="shared" si="2324"/>
        <v>1.5</v>
      </c>
      <c r="CP172" s="312">
        <f t="shared" si="2324"/>
        <v>1.5</v>
      </c>
      <c r="CQ172" s="312">
        <f t="shared" si="2324"/>
        <v>1.5</v>
      </c>
      <c r="CR172" s="312">
        <f t="shared" si="2324"/>
        <v>1.5</v>
      </c>
      <c r="CS172" s="312">
        <f t="shared" si="2324"/>
        <v>1.5</v>
      </c>
      <c r="CT172" s="312">
        <f t="shared" si="2324"/>
        <v>1.5</v>
      </c>
      <c r="CU172" s="312">
        <f t="shared" si="2324"/>
        <v>1.5</v>
      </c>
      <c r="CV172" s="312">
        <f t="shared" si="2324"/>
        <v>1.5</v>
      </c>
      <c r="CW172" s="312">
        <f t="shared" si="2324"/>
        <v>1.5</v>
      </c>
      <c r="CX172" s="312">
        <f t="shared" si="2324"/>
        <v>1.5</v>
      </c>
      <c r="CY172" s="312">
        <f t="shared" si="2324"/>
        <v>1.5</v>
      </c>
      <c r="CZ172" s="312">
        <f t="shared" si="2324"/>
        <v>1.5</v>
      </c>
      <c r="DA172" s="312">
        <f t="shared" si="2324"/>
        <v>1.5</v>
      </c>
      <c r="DB172" s="312">
        <f t="shared" si="2324"/>
        <v>1.5</v>
      </c>
      <c r="DC172" s="312">
        <f t="shared" si="2324"/>
        <v>1.5</v>
      </c>
      <c r="DD172" s="312">
        <f t="shared" si="2324"/>
        <v>1.5</v>
      </c>
      <c r="DE172" s="312">
        <f t="shared" si="2324"/>
        <v>1.5</v>
      </c>
      <c r="DF172" s="312">
        <f t="shared" si="2324"/>
        <v>1.5</v>
      </c>
      <c r="DG172" s="312">
        <f t="shared" si="2324"/>
        <v>1.5</v>
      </c>
      <c r="DH172" s="312">
        <f t="shared" si="2324"/>
        <v>1.5</v>
      </c>
      <c r="DI172" s="312">
        <f t="shared" si="2324"/>
        <v>1.5</v>
      </c>
      <c r="DJ172" s="312">
        <f t="shared" si="2324"/>
        <v>1.5</v>
      </c>
      <c r="DK172" s="312">
        <f t="shared" si="2324"/>
        <v>1.5</v>
      </c>
      <c r="DL172" s="312">
        <f t="shared" si="2324"/>
        <v>1.5</v>
      </c>
      <c r="DM172" s="312">
        <f t="shared" si="2324"/>
        <v>1.5</v>
      </c>
      <c r="DN172" s="312">
        <f t="shared" si="2324"/>
        <v>1.5</v>
      </c>
      <c r="DO172" s="312">
        <f t="shared" si="2324"/>
        <v>1.5</v>
      </c>
      <c r="DP172" s="312">
        <f t="shared" si="2324"/>
        <v>1.5</v>
      </c>
      <c r="DQ172" s="312">
        <f t="shared" si="2324"/>
        <v>1.5</v>
      </c>
      <c r="DR172" s="312">
        <f t="shared" si="2324"/>
        <v>1.5</v>
      </c>
      <c r="DS172" s="312">
        <f t="shared" si="2324"/>
        <v>1.5</v>
      </c>
      <c r="DT172" s="312">
        <f t="shared" si="2324"/>
        <v>1.5</v>
      </c>
      <c r="DU172" s="312">
        <f t="shared" si="2324"/>
        <v>1.5</v>
      </c>
      <c r="DV172" s="312">
        <f t="shared" si="2324"/>
        <v>1.5</v>
      </c>
      <c r="DW172" s="312">
        <f t="shared" si="2324"/>
        <v>1.5</v>
      </c>
      <c r="DX172" s="312">
        <f t="shared" si="2324"/>
        <v>1.5</v>
      </c>
      <c r="DY172" s="312">
        <f t="shared" si="2324"/>
        <v>1.5</v>
      </c>
      <c r="DZ172" s="312">
        <f t="shared" si="2324"/>
        <v>1.5</v>
      </c>
      <c r="EA172" s="312">
        <f t="shared" si="2324"/>
        <v>1.5</v>
      </c>
      <c r="EB172" s="312">
        <f t="shared" si="2324"/>
        <v>1.5</v>
      </c>
    </row>
    <row r="173" spans="3:132" outlineLevel="1" x14ac:dyDescent="0.25">
      <c r="C173" s="327" t="s">
        <v>514</v>
      </c>
      <c r="D173" s="38"/>
      <c r="E173" s="38"/>
      <c r="F173" s="38"/>
      <c r="G173" s="55" t="s">
        <v>220</v>
      </c>
      <c r="H173" s="316">
        <f t="shared" ref="H173" si="2325">SUM(J173:EB173)</f>
        <v>133558.16076057337</v>
      </c>
      <c r="I173" s="38"/>
      <c r="J173" s="314">
        <f>J169*(J170+J171)*J172</f>
        <v>0</v>
      </c>
      <c r="K173" s="314">
        <f t="shared" ref="K173:BV173" si="2326">K169*(K170+K171)*K172</f>
        <v>0</v>
      </c>
      <c r="L173" s="314">
        <f t="shared" si="2326"/>
        <v>0</v>
      </c>
      <c r="M173" s="314">
        <f t="shared" si="2326"/>
        <v>0</v>
      </c>
      <c r="N173" s="314">
        <f t="shared" si="2326"/>
        <v>0</v>
      </c>
      <c r="O173" s="314">
        <f t="shared" si="2326"/>
        <v>0</v>
      </c>
      <c r="P173" s="314">
        <f t="shared" si="2326"/>
        <v>0</v>
      </c>
      <c r="Q173" s="314">
        <f t="shared" si="2326"/>
        <v>0</v>
      </c>
      <c r="R173" s="314">
        <f t="shared" si="2326"/>
        <v>66779.080380286687</v>
      </c>
      <c r="S173" s="314">
        <f t="shared" si="2326"/>
        <v>0</v>
      </c>
      <c r="T173" s="314">
        <f t="shared" si="2326"/>
        <v>0</v>
      </c>
      <c r="U173" s="314">
        <f t="shared" si="2326"/>
        <v>0</v>
      </c>
      <c r="V173" s="314">
        <f t="shared" si="2326"/>
        <v>0</v>
      </c>
      <c r="W173" s="314">
        <f t="shared" si="2326"/>
        <v>0</v>
      </c>
      <c r="X173" s="314">
        <f t="shared" si="2326"/>
        <v>0</v>
      </c>
      <c r="Y173" s="314">
        <f t="shared" si="2326"/>
        <v>0</v>
      </c>
      <c r="Z173" s="314">
        <f t="shared" si="2326"/>
        <v>0</v>
      </c>
      <c r="AA173" s="314">
        <f t="shared" si="2326"/>
        <v>0</v>
      </c>
      <c r="AB173" s="314">
        <f t="shared" si="2326"/>
        <v>0</v>
      </c>
      <c r="AC173" s="314">
        <f t="shared" si="2326"/>
        <v>0</v>
      </c>
      <c r="AD173" s="314">
        <f t="shared" si="2326"/>
        <v>66779.080380286687</v>
      </c>
      <c r="AE173" s="314">
        <f t="shared" si="2326"/>
        <v>0</v>
      </c>
      <c r="AF173" s="314">
        <f t="shared" si="2326"/>
        <v>0</v>
      </c>
      <c r="AG173" s="314">
        <f t="shared" si="2326"/>
        <v>0</v>
      </c>
      <c r="AH173" s="314">
        <f t="shared" si="2326"/>
        <v>0</v>
      </c>
      <c r="AI173" s="314">
        <f t="shared" si="2326"/>
        <v>0</v>
      </c>
      <c r="AJ173" s="314">
        <f t="shared" si="2326"/>
        <v>0</v>
      </c>
      <c r="AK173" s="314">
        <f t="shared" si="2326"/>
        <v>0</v>
      </c>
      <c r="AL173" s="314">
        <f t="shared" si="2326"/>
        <v>0</v>
      </c>
      <c r="AM173" s="314">
        <f t="shared" si="2326"/>
        <v>0</v>
      </c>
      <c r="AN173" s="314">
        <f t="shared" si="2326"/>
        <v>0</v>
      </c>
      <c r="AO173" s="314">
        <f t="shared" si="2326"/>
        <v>0</v>
      </c>
      <c r="AP173" s="314">
        <f t="shared" si="2326"/>
        <v>0</v>
      </c>
      <c r="AQ173" s="314">
        <f t="shared" si="2326"/>
        <v>0</v>
      </c>
      <c r="AR173" s="314">
        <f t="shared" si="2326"/>
        <v>0</v>
      </c>
      <c r="AS173" s="314">
        <f t="shared" si="2326"/>
        <v>0</v>
      </c>
      <c r="AT173" s="314">
        <f t="shared" si="2326"/>
        <v>0</v>
      </c>
      <c r="AU173" s="314">
        <f t="shared" si="2326"/>
        <v>0</v>
      </c>
      <c r="AV173" s="314">
        <f t="shared" si="2326"/>
        <v>0</v>
      </c>
      <c r="AW173" s="314">
        <f t="shared" si="2326"/>
        <v>0</v>
      </c>
      <c r="AX173" s="314">
        <f t="shared" si="2326"/>
        <v>0</v>
      </c>
      <c r="AY173" s="314">
        <f t="shared" si="2326"/>
        <v>0</v>
      </c>
      <c r="AZ173" s="314">
        <f t="shared" si="2326"/>
        <v>0</v>
      </c>
      <c r="BA173" s="314">
        <f t="shared" si="2326"/>
        <v>0</v>
      </c>
      <c r="BB173" s="314">
        <f t="shared" si="2326"/>
        <v>0</v>
      </c>
      <c r="BC173" s="314">
        <f t="shared" si="2326"/>
        <v>0</v>
      </c>
      <c r="BD173" s="314">
        <f t="shared" si="2326"/>
        <v>0</v>
      </c>
      <c r="BE173" s="314">
        <f t="shared" si="2326"/>
        <v>0</v>
      </c>
      <c r="BF173" s="314">
        <f t="shared" si="2326"/>
        <v>0</v>
      </c>
      <c r="BG173" s="314">
        <f t="shared" si="2326"/>
        <v>0</v>
      </c>
      <c r="BH173" s="314">
        <f t="shared" si="2326"/>
        <v>0</v>
      </c>
      <c r="BI173" s="314">
        <f t="shared" si="2326"/>
        <v>0</v>
      </c>
      <c r="BJ173" s="314">
        <f t="shared" si="2326"/>
        <v>0</v>
      </c>
      <c r="BK173" s="314">
        <f t="shared" si="2326"/>
        <v>0</v>
      </c>
      <c r="BL173" s="314">
        <f t="shared" si="2326"/>
        <v>0</v>
      </c>
      <c r="BM173" s="314">
        <f t="shared" si="2326"/>
        <v>0</v>
      </c>
      <c r="BN173" s="314">
        <f t="shared" si="2326"/>
        <v>0</v>
      </c>
      <c r="BO173" s="314">
        <f t="shared" si="2326"/>
        <v>0</v>
      </c>
      <c r="BP173" s="314">
        <f t="shared" si="2326"/>
        <v>0</v>
      </c>
      <c r="BQ173" s="314">
        <f t="shared" si="2326"/>
        <v>0</v>
      </c>
      <c r="BR173" s="314">
        <f t="shared" si="2326"/>
        <v>0</v>
      </c>
      <c r="BS173" s="314">
        <f t="shared" si="2326"/>
        <v>0</v>
      </c>
      <c r="BT173" s="314">
        <f t="shared" si="2326"/>
        <v>0</v>
      </c>
      <c r="BU173" s="314">
        <f t="shared" si="2326"/>
        <v>0</v>
      </c>
      <c r="BV173" s="314">
        <f t="shared" si="2326"/>
        <v>0</v>
      </c>
      <c r="BW173" s="314">
        <f t="shared" ref="BW173:EB173" si="2327">BW169*(BW170+BW171)*BW172</f>
        <v>0</v>
      </c>
      <c r="BX173" s="314">
        <f t="shared" si="2327"/>
        <v>0</v>
      </c>
      <c r="BY173" s="314">
        <f t="shared" si="2327"/>
        <v>0</v>
      </c>
      <c r="BZ173" s="314">
        <f t="shared" si="2327"/>
        <v>0</v>
      </c>
      <c r="CA173" s="314">
        <f t="shared" si="2327"/>
        <v>0</v>
      </c>
      <c r="CB173" s="314">
        <f t="shared" si="2327"/>
        <v>0</v>
      </c>
      <c r="CC173" s="314">
        <f t="shared" si="2327"/>
        <v>0</v>
      </c>
      <c r="CD173" s="314">
        <f t="shared" si="2327"/>
        <v>0</v>
      </c>
      <c r="CE173" s="314">
        <f t="shared" si="2327"/>
        <v>0</v>
      </c>
      <c r="CF173" s="314">
        <f t="shared" si="2327"/>
        <v>0</v>
      </c>
      <c r="CG173" s="314">
        <f t="shared" si="2327"/>
        <v>0</v>
      </c>
      <c r="CH173" s="314">
        <f t="shared" si="2327"/>
        <v>0</v>
      </c>
      <c r="CI173" s="314">
        <f t="shared" si="2327"/>
        <v>0</v>
      </c>
      <c r="CJ173" s="314">
        <f t="shared" si="2327"/>
        <v>0</v>
      </c>
      <c r="CK173" s="314">
        <f t="shared" si="2327"/>
        <v>0</v>
      </c>
      <c r="CL173" s="314">
        <f t="shared" si="2327"/>
        <v>0</v>
      </c>
      <c r="CM173" s="314">
        <f t="shared" si="2327"/>
        <v>0</v>
      </c>
      <c r="CN173" s="314">
        <f t="shared" si="2327"/>
        <v>0</v>
      </c>
      <c r="CO173" s="314">
        <f t="shared" si="2327"/>
        <v>0</v>
      </c>
      <c r="CP173" s="314">
        <f t="shared" si="2327"/>
        <v>0</v>
      </c>
      <c r="CQ173" s="314">
        <f t="shared" si="2327"/>
        <v>0</v>
      </c>
      <c r="CR173" s="314">
        <f t="shared" si="2327"/>
        <v>0</v>
      </c>
      <c r="CS173" s="314">
        <f t="shared" si="2327"/>
        <v>0</v>
      </c>
      <c r="CT173" s="314">
        <f t="shared" si="2327"/>
        <v>0</v>
      </c>
      <c r="CU173" s="314">
        <f t="shared" si="2327"/>
        <v>0</v>
      </c>
      <c r="CV173" s="314">
        <f t="shared" si="2327"/>
        <v>0</v>
      </c>
      <c r="CW173" s="314">
        <f t="shared" si="2327"/>
        <v>0</v>
      </c>
      <c r="CX173" s="314">
        <f t="shared" si="2327"/>
        <v>0</v>
      </c>
      <c r="CY173" s="314">
        <f t="shared" si="2327"/>
        <v>0</v>
      </c>
      <c r="CZ173" s="314">
        <f t="shared" si="2327"/>
        <v>0</v>
      </c>
      <c r="DA173" s="314">
        <f t="shared" si="2327"/>
        <v>0</v>
      </c>
      <c r="DB173" s="314">
        <f t="shared" si="2327"/>
        <v>0</v>
      </c>
      <c r="DC173" s="314">
        <f t="shared" si="2327"/>
        <v>0</v>
      </c>
      <c r="DD173" s="314">
        <f t="shared" si="2327"/>
        <v>0</v>
      </c>
      <c r="DE173" s="314">
        <f t="shared" si="2327"/>
        <v>0</v>
      </c>
      <c r="DF173" s="314">
        <f t="shared" si="2327"/>
        <v>0</v>
      </c>
      <c r="DG173" s="314">
        <f t="shared" si="2327"/>
        <v>0</v>
      </c>
      <c r="DH173" s="314">
        <f t="shared" si="2327"/>
        <v>0</v>
      </c>
      <c r="DI173" s="314">
        <f t="shared" si="2327"/>
        <v>0</v>
      </c>
      <c r="DJ173" s="314">
        <f t="shared" si="2327"/>
        <v>0</v>
      </c>
      <c r="DK173" s="314">
        <f t="shared" si="2327"/>
        <v>0</v>
      </c>
      <c r="DL173" s="314">
        <f t="shared" si="2327"/>
        <v>0</v>
      </c>
      <c r="DM173" s="314">
        <f t="shared" si="2327"/>
        <v>0</v>
      </c>
      <c r="DN173" s="314">
        <f t="shared" si="2327"/>
        <v>0</v>
      </c>
      <c r="DO173" s="314">
        <f t="shared" si="2327"/>
        <v>0</v>
      </c>
      <c r="DP173" s="314">
        <f t="shared" si="2327"/>
        <v>0</v>
      </c>
      <c r="DQ173" s="314">
        <f t="shared" si="2327"/>
        <v>0</v>
      </c>
      <c r="DR173" s="314">
        <f t="shared" si="2327"/>
        <v>0</v>
      </c>
      <c r="DS173" s="314">
        <f t="shared" si="2327"/>
        <v>0</v>
      </c>
      <c r="DT173" s="314">
        <f t="shared" si="2327"/>
        <v>0</v>
      </c>
      <c r="DU173" s="314">
        <f t="shared" si="2327"/>
        <v>0</v>
      </c>
      <c r="DV173" s="314">
        <f t="shared" si="2327"/>
        <v>0</v>
      </c>
      <c r="DW173" s="314">
        <f t="shared" si="2327"/>
        <v>0</v>
      </c>
      <c r="DX173" s="314">
        <f t="shared" si="2327"/>
        <v>0</v>
      </c>
      <c r="DY173" s="314">
        <f t="shared" si="2327"/>
        <v>0</v>
      </c>
      <c r="DZ173" s="314">
        <f t="shared" si="2327"/>
        <v>0</v>
      </c>
      <c r="EA173" s="314">
        <f t="shared" si="2327"/>
        <v>0</v>
      </c>
      <c r="EB173" s="314">
        <f t="shared" si="2327"/>
        <v>0</v>
      </c>
    </row>
    <row r="174" spans="3:132" outlineLevel="1" x14ac:dyDescent="0.25">
      <c r="C174" s="324" t="s">
        <v>417</v>
      </c>
      <c r="D174" s="34"/>
      <c r="E174" s="34"/>
      <c r="F174" s="34"/>
      <c r="G174" s="67" t="s">
        <v>215</v>
      </c>
      <c r="H174" s="34"/>
      <c r="I174" s="34"/>
      <c r="J174" s="126">
        <f>J$13</f>
        <v>1</v>
      </c>
      <c r="K174" s="126">
        <f t="shared" ref="K174:BV174" si="2328">K$13</f>
        <v>1.0026792493128671</v>
      </c>
      <c r="L174" s="126">
        <f t="shared" si="2328"/>
        <v>1.0056539350998608</v>
      </c>
      <c r="M174" s="126">
        <f t="shared" si="2328"/>
        <v>1.0085410656939733</v>
      </c>
      <c r="N174" s="126">
        <f t="shared" si="2328"/>
        <v>1.0114364849476103</v>
      </c>
      <c r="O174" s="126">
        <f t="shared" si="2328"/>
        <v>1.0143402166566737</v>
      </c>
      <c r="P174" s="126">
        <f t="shared" si="2328"/>
        <v>1.0172522846853813</v>
      </c>
      <c r="Q174" s="126">
        <f t="shared" si="2328"/>
        <v>1.0201727129664624</v>
      </c>
      <c r="R174" s="126">
        <f t="shared" si="2328"/>
        <v>1.0231015255013547</v>
      </c>
      <c r="S174" s="126">
        <f t="shared" si="2328"/>
        <v>1.0260387463604019</v>
      </c>
      <c r="T174" s="126">
        <f t="shared" si="2328"/>
        <v>1.028984399683051</v>
      </c>
      <c r="U174" s="126">
        <f t="shared" si="2328"/>
        <v>1.0319385096780509</v>
      </c>
      <c r="V174" s="126">
        <f t="shared" si="2328"/>
        <v>1.0349011006236515</v>
      </c>
      <c r="W174" s="126">
        <f t="shared" si="2328"/>
        <v>1.0377730230388176</v>
      </c>
      <c r="X174" s="126">
        <f t="shared" si="2328"/>
        <v>1.0408518228283561</v>
      </c>
      <c r="Y174" s="126">
        <f t="shared" si="2328"/>
        <v>1.0438400029932626</v>
      </c>
      <c r="Z174" s="126">
        <f t="shared" si="2328"/>
        <v>1.046836761920777</v>
      </c>
      <c r="AA174" s="126">
        <f t="shared" si="2328"/>
        <v>1.0498421242396576</v>
      </c>
      <c r="AB174" s="126">
        <f t="shared" si="2328"/>
        <v>1.05285611464937</v>
      </c>
      <c r="AC174" s="126">
        <f t="shared" si="2328"/>
        <v>1.0558787579202888</v>
      </c>
      <c r="AD174" s="126">
        <f t="shared" si="2328"/>
        <v>1.0589100788939025</v>
      </c>
      <c r="AE174" s="126">
        <f t="shared" si="2328"/>
        <v>1.0619501024830165</v>
      </c>
      <c r="AF174" s="126">
        <f t="shared" si="2328"/>
        <v>1.0649988536719583</v>
      </c>
      <c r="AG174" s="126">
        <f t="shared" si="2328"/>
        <v>1.0680563575167832</v>
      </c>
      <c r="AH174" s="126">
        <f t="shared" si="2328"/>
        <v>1.0711226391454798</v>
      </c>
      <c r="AI174" s="126">
        <f t="shared" si="2328"/>
        <v>1.0739924437404067</v>
      </c>
      <c r="AJ174" s="126">
        <f t="shared" si="2328"/>
        <v>1.0771786970311998</v>
      </c>
      <c r="AK174" s="126">
        <f t="shared" si="2328"/>
        <v>1.0802711679727233</v>
      </c>
      <c r="AL174" s="126">
        <f t="shared" si="2328"/>
        <v>1.0833725170851116</v>
      </c>
      <c r="AM174" s="126">
        <f t="shared" si="2328"/>
        <v>1.0864827698566941</v>
      </c>
      <c r="AN174" s="126">
        <f t="shared" si="2328"/>
        <v>1.0896019518489746</v>
      </c>
      <c r="AO174" s="126">
        <f t="shared" si="2328"/>
        <v>1.0927300886968412</v>
      </c>
      <c r="AP174" s="126">
        <f t="shared" si="2328"/>
        <v>1.0958672061087775</v>
      </c>
      <c r="AQ174" s="126">
        <f t="shared" si="2328"/>
        <v>1.0990133298670732</v>
      </c>
      <c r="AR174" s="126">
        <f t="shared" si="2328"/>
        <v>1.1021684858280367</v>
      </c>
      <c r="AS174" s="126">
        <f t="shared" si="2328"/>
        <v>1.1053326999222071</v>
      </c>
      <c r="AT174" s="126">
        <f t="shared" si="2328"/>
        <v>1.1085059981545673</v>
      </c>
      <c r="AU174" s="126">
        <f t="shared" si="2328"/>
        <v>1.111475962088432</v>
      </c>
      <c r="AV174" s="126">
        <f t="shared" si="2328"/>
        <v>1.1147734191259395</v>
      </c>
      <c r="AW174" s="126">
        <f t="shared" si="2328"/>
        <v>1.1179738207069689</v>
      </c>
      <c r="AX174" s="126">
        <f t="shared" si="2328"/>
        <v>1.1211834103167977</v>
      </c>
      <c r="AY174" s="126">
        <f t="shared" si="2328"/>
        <v>1.1244022143333261</v>
      </c>
      <c r="AZ174" s="126">
        <f t="shared" si="2328"/>
        <v>1.1276302592101826</v>
      </c>
      <c r="BA174" s="126">
        <f t="shared" si="2328"/>
        <v>1.1308675714769412</v>
      </c>
      <c r="BB174" s="126">
        <f t="shared" si="2328"/>
        <v>1.1341141777393395</v>
      </c>
      <c r="BC174" s="126">
        <f t="shared" si="2328"/>
        <v>1.1373701046794982</v>
      </c>
      <c r="BD174" s="126">
        <f t="shared" si="2328"/>
        <v>1.1406353790561385</v>
      </c>
      <c r="BE174" s="126">
        <f t="shared" si="2328"/>
        <v>1.1439100277048042</v>
      </c>
      <c r="BF174" s="126">
        <f t="shared" si="2328"/>
        <v>1.1471940775380809</v>
      </c>
      <c r="BG174" s="126">
        <f t="shared" si="2328"/>
        <v>1.15026769648205</v>
      </c>
      <c r="BH174" s="126">
        <f t="shared" si="2328"/>
        <v>1.1536802383994258</v>
      </c>
      <c r="BI174" s="126">
        <f t="shared" si="2328"/>
        <v>1.1569923375180708</v>
      </c>
      <c r="BJ174" s="126">
        <f t="shared" si="2328"/>
        <v>1.1603139453378331</v>
      </c>
      <c r="BK174" s="126">
        <f t="shared" si="2328"/>
        <v>1.1636450891572303</v>
      </c>
      <c r="BL174" s="126">
        <f t="shared" si="2328"/>
        <v>1.1669857963531516</v>
      </c>
      <c r="BM174" s="126">
        <f t="shared" si="2328"/>
        <v>1.1703360943810825</v>
      </c>
      <c r="BN174" s="126">
        <f t="shared" si="2328"/>
        <v>1.1736960107753303</v>
      </c>
      <c r="BO174" s="126">
        <f t="shared" si="2328"/>
        <v>1.1770655731492505</v>
      </c>
      <c r="BP174" s="126">
        <f t="shared" si="2328"/>
        <v>1.180444809195474</v>
      </c>
      <c r="BQ174" s="126">
        <f t="shared" si="2328"/>
        <v>1.1838337466861339</v>
      </c>
      <c r="BR174" s="126">
        <f t="shared" si="2328"/>
        <v>1.1872324134730949</v>
      </c>
      <c r="BS174" s="126">
        <f t="shared" si="2328"/>
        <v>1.1905270658589224</v>
      </c>
      <c r="BT174" s="126">
        <f t="shared" si="2328"/>
        <v>1.1940590467434065</v>
      </c>
      <c r="BU174" s="126">
        <f t="shared" si="2328"/>
        <v>1.1974870693312041</v>
      </c>
      <c r="BV174" s="126">
        <f t="shared" si="2328"/>
        <v>1.2009249334246579</v>
      </c>
      <c r="BW174" s="126">
        <f t="shared" ref="BW174:EB174" si="2329">BW$13</f>
        <v>1.204372667277734</v>
      </c>
      <c r="BX174" s="126">
        <f t="shared" si="2329"/>
        <v>1.2078302992255125</v>
      </c>
      <c r="BY174" s="126">
        <f t="shared" si="2329"/>
        <v>1.2112978576844211</v>
      </c>
      <c r="BZ174" s="126">
        <f t="shared" si="2329"/>
        <v>1.2147753711524676</v>
      </c>
      <c r="CA174" s="126">
        <f t="shared" si="2329"/>
        <v>1.2182628682094752</v>
      </c>
      <c r="CB174" s="126">
        <f t="shared" si="2329"/>
        <v>1.2217603775173165</v>
      </c>
      <c r="CC174" s="126">
        <f t="shared" si="2329"/>
        <v>1.2252679278201495</v>
      </c>
      <c r="CD174" s="126">
        <f t="shared" si="2329"/>
        <v>1.2287855479446541</v>
      </c>
      <c r="CE174" s="126">
        <f t="shared" si="2329"/>
        <v>1.232077770779646</v>
      </c>
      <c r="CF174" s="126">
        <f t="shared" si="2329"/>
        <v>1.23573302168438</v>
      </c>
      <c r="CG174" s="126">
        <f t="shared" si="2329"/>
        <v>1.2392806860334544</v>
      </c>
      <c r="CH174" s="126">
        <f t="shared" si="2329"/>
        <v>1.2428385353675644</v>
      </c>
      <c r="CI174" s="126">
        <f t="shared" si="2329"/>
        <v>1.2464065989267703</v>
      </c>
      <c r="CJ174" s="126">
        <f t="shared" si="2329"/>
        <v>1.2499849060350778</v>
      </c>
      <c r="CK174" s="126">
        <f t="shared" si="2329"/>
        <v>1.2535734861006791</v>
      </c>
      <c r="CL174" s="126">
        <f t="shared" si="2329"/>
        <v>1.257172368616194</v>
      </c>
      <c r="CM174" s="126">
        <f t="shared" si="2329"/>
        <v>1.2607815831589126</v>
      </c>
      <c r="CN174" s="126">
        <f t="shared" si="2329"/>
        <v>1.2644011593910389</v>
      </c>
      <c r="CO174" s="126">
        <f t="shared" si="2329"/>
        <v>1.2680311270599336</v>
      </c>
      <c r="CP174" s="126">
        <f t="shared" si="2329"/>
        <v>1.2716715159983594</v>
      </c>
      <c r="CQ174" s="126">
        <f t="shared" si="2329"/>
        <v>1.2750786410337906</v>
      </c>
      <c r="CR174" s="126">
        <f t="shared" si="2329"/>
        <v>1.2788614642181557</v>
      </c>
      <c r="CS174" s="126">
        <f t="shared" si="2329"/>
        <v>1.2825329459576562</v>
      </c>
      <c r="CT174" s="126">
        <f t="shared" si="2329"/>
        <v>1.2862149681493797</v>
      </c>
      <c r="CU174" s="126">
        <f t="shared" si="2329"/>
        <v>1.289907561053897</v>
      </c>
      <c r="CV174" s="126">
        <f t="shared" si="2329"/>
        <v>1.293610755018654</v>
      </c>
      <c r="CW174" s="126">
        <f t="shared" si="2329"/>
        <v>1.2973245804782207</v>
      </c>
      <c r="CX174" s="126">
        <f t="shared" si="2329"/>
        <v>1.3010490679545423</v>
      </c>
      <c r="CY174" s="126">
        <f t="shared" si="2329"/>
        <v>1.304784248057189</v>
      </c>
      <c r="CZ174" s="126">
        <f t="shared" si="2329"/>
        <v>1.3085301514836076</v>
      </c>
      <c r="DA174" s="126">
        <f t="shared" si="2329"/>
        <v>1.3122868090193751</v>
      </c>
      <c r="DB174" s="126">
        <f t="shared" si="2329"/>
        <v>1.3160542515384499</v>
      </c>
      <c r="DC174" s="126">
        <f t="shared" si="2329"/>
        <v>1.3195802889875801</v>
      </c>
      <c r="DD174" s="126">
        <f t="shared" si="2329"/>
        <v>1.323495136864544</v>
      </c>
      <c r="DE174" s="126">
        <f t="shared" si="2329"/>
        <v>1.3272947573576725</v>
      </c>
      <c r="DF174" s="126">
        <f t="shared" si="2329"/>
        <v>1.3311052861764079</v>
      </c>
      <c r="DG174" s="126">
        <f t="shared" si="2329"/>
        <v>1.3349267546374479</v>
      </c>
      <c r="DH174" s="126">
        <f t="shared" si="2329"/>
        <v>1.3387591941473977</v>
      </c>
      <c r="DI174" s="126">
        <f t="shared" si="2329"/>
        <v>1.3426026362030277</v>
      </c>
      <c r="DJ174" s="126">
        <f t="shared" si="2329"/>
        <v>1.3464571123915319</v>
      </c>
      <c r="DK174" s="126">
        <f t="shared" si="2329"/>
        <v>1.3503226543907885</v>
      </c>
      <c r="DL174" s="126">
        <f t="shared" si="2329"/>
        <v>1.3541992939696192</v>
      </c>
      <c r="DM174" s="126">
        <f t="shared" si="2329"/>
        <v>1.358087062988051</v>
      </c>
      <c r="DN174" s="126">
        <f t="shared" si="2329"/>
        <v>1.361985993397578</v>
      </c>
      <c r="DO174" s="126">
        <f t="shared" si="2329"/>
        <v>1.3657655991021458</v>
      </c>
      <c r="DP174" s="126">
        <f t="shared" si="2329"/>
        <v>1.3698174666548035</v>
      </c>
      <c r="DQ174" s="126">
        <f t="shared" si="2329"/>
        <v>1.3737500738651915</v>
      </c>
      <c r="DR174" s="126">
        <f t="shared" si="2329"/>
        <v>1.3776939711925826</v>
      </c>
      <c r="DS174" s="126">
        <f t="shared" si="2329"/>
        <v>1.381649191049759</v>
      </c>
      <c r="DT174" s="126">
        <f t="shared" si="2329"/>
        <v>1.385615765942557</v>
      </c>
      <c r="DU174" s="126">
        <f t="shared" si="2329"/>
        <v>1.3895937284701338</v>
      </c>
      <c r="DV174" s="126">
        <f t="shared" si="2329"/>
        <v>1.3935831113252357</v>
      </c>
      <c r="DW174" s="126">
        <f t="shared" si="2329"/>
        <v>1.3975839472944662</v>
      </c>
      <c r="DX174" s="126">
        <f t="shared" si="2329"/>
        <v>1.401596269258556</v>
      </c>
      <c r="DY174" s="126">
        <f t="shared" si="2329"/>
        <v>1.4056201101926329</v>
      </c>
      <c r="DZ174" s="126">
        <f t="shared" si="2329"/>
        <v>1.4096555031664932</v>
      </c>
      <c r="EA174" s="126">
        <f t="shared" si="2329"/>
        <v>1.4134323217047313</v>
      </c>
      <c r="EB174" s="126">
        <f t="shared" si="2329"/>
        <v>1.4176256038945581</v>
      </c>
    </row>
    <row r="175" spans="3:132" outlineLevel="1" x14ac:dyDescent="0.25">
      <c r="C175" s="321" t="s">
        <v>510</v>
      </c>
      <c r="D175" s="38"/>
      <c r="E175" s="38"/>
      <c r="F175" s="38"/>
      <c r="G175" s="52" t="s">
        <v>220</v>
      </c>
      <c r="H175" s="46">
        <f t="shared" ref="H175" si="2330">SUM(J175:EB175)</f>
        <v>139034.82028260053</v>
      </c>
      <c r="I175" s="38"/>
      <c r="J175" s="82">
        <f>J173*J174</f>
        <v>0</v>
      </c>
      <c r="K175" s="82">
        <f t="shared" ref="K175:BV175" si="2331">K173*K174</f>
        <v>0</v>
      </c>
      <c r="L175" s="82">
        <f t="shared" si="2331"/>
        <v>0</v>
      </c>
      <c r="M175" s="82">
        <f t="shared" si="2331"/>
        <v>0</v>
      </c>
      <c r="N175" s="82">
        <f t="shared" si="2331"/>
        <v>0</v>
      </c>
      <c r="O175" s="82">
        <f t="shared" si="2331"/>
        <v>0</v>
      </c>
      <c r="P175" s="82">
        <f t="shared" si="2331"/>
        <v>0</v>
      </c>
      <c r="Q175" s="82">
        <f t="shared" si="2331"/>
        <v>0</v>
      </c>
      <c r="R175" s="82">
        <f t="shared" si="2331"/>
        <v>68321.779008648897</v>
      </c>
      <c r="S175" s="82">
        <f t="shared" si="2331"/>
        <v>0</v>
      </c>
      <c r="T175" s="82">
        <f t="shared" si="2331"/>
        <v>0</v>
      </c>
      <c r="U175" s="82">
        <f t="shared" si="2331"/>
        <v>0</v>
      </c>
      <c r="V175" s="82">
        <f t="shared" si="2331"/>
        <v>0</v>
      </c>
      <c r="W175" s="82">
        <f t="shared" si="2331"/>
        <v>0</v>
      </c>
      <c r="X175" s="82">
        <f t="shared" si="2331"/>
        <v>0</v>
      </c>
      <c r="Y175" s="82">
        <f t="shared" si="2331"/>
        <v>0</v>
      </c>
      <c r="Z175" s="82">
        <f t="shared" si="2331"/>
        <v>0</v>
      </c>
      <c r="AA175" s="82">
        <f t="shared" si="2331"/>
        <v>0</v>
      </c>
      <c r="AB175" s="82">
        <f t="shared" si="2331"/>
        <v>0</v>
      </c>
      <c r="AC175" s="82">
        <f t="shared" si="2331"/>
        <v>0</v>
      </c>
      <c r="AD175" s="82">
        <f t="shared" si="2331"/>
        <v>70713.041273951632</v>
      </c>
      <c r="AE175" s="82">
        <f t="shared" si="2331"/>
        <v>0</v>
      </c>
      <c r="AF175" s="82">
        <f t="shared" si="2331"/>
        <v>0</v>
      </c>
      <c r="AG175" s="82">
        <f t="shared" si="2331"/>
        <v>0</v>
      </c>
      <c r="AH175" s="82">
        <f t="shared" si="2331"/>
        <v>0</v>
      </c>
      <c r="AI175" s="82">
        <f t="shared" si="2331"/>
        <v>0</v>
      </c>
      <c r="AJ175" s="82">
        <f t="shared" si="2331"/>
        <v>0</v>
      </c>
      <c r="AK175" s="82">
        <f t="shared" si="2331"/>
        <v>0</v>
      </c>
      <c r="AL175" s="82">
        <f t="shared" si="2331"/>
        <v>0</v>
      </c>
      <c r="AM175" s="82">
        <f t="shared" si="2331"/>
        <v>0</v>
      </c>
      <c r="AN175" s="82">
        <f t="shared" si="2331"/>
        <v>0</v>
      </c>
      <c r="AO175" s="82">
        <f t="shared" si="2331"/>
        <v>0</v>
      </c>
      <c r="AP175" s="82">
        <f t="shared" si="2331"/>
        <v>0</v>
      </c>
      <c r="AQ175" s="82">
        <f t="shared" si="2331"/>
        <v>0</v>
      </c>
      <c r="AR175" s="82">
        <f t="shared" si="2331"/>
        <v>0</v>
      </c>
      <c r="AS175" s="82">
        <f t="shared" si="2331"/>
        <v>0</v>
      </c>
      <c r="AT175" s="82">
        <f t="shared" si="2331"/>
        <v>0</v>
      </c>
      <c r="AU175" s="82">
        <f t="shared" si="2331"/>
        <v>0</v>
      </c>
      <c r="AV175" s="82">
        <f t="shared" si="2331"/>
        <v>0</v>
      </c>
      <c r="AW175" s="82">
        <f t="shared" si="2331"/>
        <v>0</v>
      </c>
      <c r="AX175" s="82">
        <f t="shared" si="2331"/>
        <v>0</v>
      </c>
      <c r="AY175" s="82">
        <f t="shared" si="2331"/>
        <v>0</v>
      </c>
      <c r="AZ175" s="82">
        <f t="shared" si="2331"/>
        <v>0</v>
      </c>
      <c r="BA175" s="82">
        <f t="shared" si="2331"/>
        <v>0</v>
      </c>
      <c r="BB175" s="82">
        <f t="shared" si="2331"/>
        <v>0</v>
      </c>
      <c r="BC175" s="82">
        <f t="shared" si="2331"/>
        <v>0</v>
      </c>
      <c r="BD175" s="82">
        <f t="shared" si="2331"/>
        <v>0</v>
      </c>
      <c r="BE175" s="82">
        <f t="shared" si="2331"/>
        <v>0</v>
      </c>
      <c r="BF175" s="82">
        <f t="shared" si="2331"/>
        <v>0</v>
      </c>
      <c r="BG175" s="82">
        <f t="shared" si="2331"/>
        <v>0</v>
      </c>
      <c r="BH175" s="82">
        <f t="shared" si="2331"/>
        <v>0</v>
      </c>
      <c r="BI175" s="82">
        <f t="shared" si="2331"/>
        <v>0</v>
      </c>
      <c r="BJ175" s="82">
        <f t="shared" si="2331"/>
        <v>0</v>
      </c>
      <c r="BK175" s="82">
        <f t="shared" si="2331"/>
        <v>0</v>
      </c>
      <c r="BL175" s="82">
        <f t="shared" si="2331"/>
        <v>0</v>
      </c>
      <c r="BM175" s="82">
        <f t="shared" si="2331"/>
        <v>0</v>
      </c>
      <c r="BN175" s="82">
        <f t="shared" si="2331"/>
        <v>0</v>
      </c>
      <c r="BO175" s="82">
        <f t="shared" si="2331"/>
        <v>0</v>
      </c>
      <c r="BP175" s="82">
        <f t="shared" si="2331"/>
        <v>0</v>
      </c>
      <c r="BQ175" s="82">
        <f t="shared" si="2331"/>
        <v>0</v>
      </c>
      <c r="BR175" s="82">
        <f t="shared" si="2331"/>
        <v>0</v>
      </c>
      <c r="BS175" s="82">
        <f t="shared" si="2331"/>
        <v>0</v>
      </c>
      <c r="BT175" s="82">
        <f t="shared" si="2331"/>
        <v>0</v>
      </c>
      <c r="BU175" s="82">
        <f t="shared" si="2331"/>
        <v>0</v>
      </c>
      <c r="BV175" s="82">
        <f t="shared" si="2331"/>
        <v>0</v>
      </c>
      <c r="BW175" s="82">
        <f t="shared" ref="BW175:EB175" si="2332">BW173*BW174</f>
        <v>0</v>
      </c>
      <c r="BX175" s="82">
        <f t="shared" si="2332"/>
        <v>0</v>
      </c>
      <c r="BY175" s="82">
        <f t="shared" si="2332"/>
        <v>0</v>
      </c>
      <c r="BZ175" s="82">
        <f t="shared" si="2332"/>
        <v>0</v>
      </c>
      <c r="CA175" s="82">
        <f t="shared" si="2332"/>
        <v>0</v>
      </c>
      <c r="CB175" s="82">
        <f t="shared" si="2332"/>
        <v>0</v>
      </c>
      <c r="CC175" s="82">
        <f t="shared" si="2332"/>
        <v>0</v>
      </c>
      <c r="CD175" s="82">
        <f t="shared" si="2332"/>
        <v>0</v>
      </c>
      <c r="CE175" s="82">
        <f t="shared" si="2332"/>
        <v>0</v>
      </c>
      <c r="CF175" s="82">
        <f t="shared" si="2332"/>
        <v>0</v>
      </c>
      <c r="CG175" s="82">
        <f t="shared" si="2332"/>
        <v>0</v>
      </c>
      <c r="CH175" s="82">
        <f t="shared" si="2332"/>
        <v>0</v>
      </c>
      <c r="CI175" s="82">
        <f t="shared" si="2332"/>
        <v>0</v>
      </c>
      <c r="CJ175" s="82">
        <f t="shared" si="2332"/>
        <v>0</v>
      </c>
      <c r="CK175" s="82">
        <f t="shared" si="2332"/>
        <v>0</v>
      </c>
      <c r="CL175" s="82">
        <f t="shared" si="2332"/>
        <v>0</v>
      </c>
      <c r="CM175" s="82">
        <f t="shared" si="2332"/>
        <v>0</v>
      </c>
      <c r="CN175" s="82">
        <f t="shared" si="2332"/>
        <v>0</v>
      </c>
      <c r="CO175" s="82">
        <f t="shared" si="2332"/>
        <v>0</v>
      </c>
      <c r="CP175" s="82">
        <f t="shared" si="2332"/>
        <v>0</v>
      </c>
      <c r="CQ175" s="82">
        <f t="shared" si="2332"/>
        <v>0</v>
      </c>
      <c r="CR175" s="82">
        <f t="shared" si="2332"/>
        <v>0</v>
      </c>
      <c r="CS175" s="82">
        <f t="shared" si="2332"/>
        <v>0</v>
      </c>
      <c r="CT175" s="82">
        <f t="shared" si="2332"/>
        <v>0</v>
      </c>
      <c r="CU175" s="82">
        <f t="shared" si="2332"/>
        <v>0</v>
      </c>
      <c r="CV175" s="82">
        <f t="shared" si="2332"/>
        <v>0</v>
      </c>
      <c r="CW175" s="82">
        <f t="shared" si="2332"/>
        <v>0</v>
      </c>
      <c r="CX175" s="82">
        <f t="shared" si="2332"/>
        <v>0</v>
      </c>
      <c r="CY175" s="82">
        <f t="shared" si="2332"/>
        <v>0</v>
      </c>
      <c r="CZ175" s="82">
        <f t="shared" si="2332"/>
        <v>0</v>
      </c>
      <c r="DA175" s="82">
        <f t="shared" si="2332"/>
        <v>0</v>
      </c>
      <c r="DB175" s="82">
        <f t="shared" si="2332"/>
        <v>0</v>
      </c>
      <c r="DC175" s="82">
        <f t="shared" si="2332"/>
        <v>0</v>
      </c>
      <c r="DD175" s="82">
        <f t="shared" si="2332"/>
        <v>0</v>
      </c>
      <c r="DE175" s="82">
        <f t="shared" si="2332"/>
        <v>0</v>
      </c>
      <c r="DF175" s="82">
        <f t="shared" si="2332"/>
        <v>0</v>
      </c>
      <c r="DG175" s="82">
        <f t="shared" si="2332"/>
        <v>0</v>
      </c>
      <c r="DH175" s="82">
        <f t="shared" si="2332"/>
        <v>0</v>
      </c>
      <c r="DI175" s="82">
        <f t="shared" si="2332"/>
        <v>0</v>
      </c>
      <c r="DJ175" s="82">
        <f t="shared" si="2332"/>
        <v>0</v>
      </c>
      <c r="DK175" s="82">
        <f t="shared" si="2332"/>
        <v>0</v>
      </c>
      <c r="DL175" s="82">
        <f t="shared" si="2332"/>
        <v>0</v>
      </c>
      <c r="DM175" s="82">
        <f t="shared" si="2332"/>
        <v>0</v>
      </c>
      <c r="DN175" s="82">
        <f t="shared" si="2332"/>
        <v>0</v>
      </c>
      <c r="DO175" s="82">
        <f t="shared" si="2332"/>
        <v>0</v>
      </c>
      <c r="DP175" s="82">
        <f t="shared" si="2332"/>
        <v>0</v>
      </c>
      <c r="DQ175" s="82">
        <f t="shared" si="2332"/>
        <v>0</v>
      </c>
      <c r="DR175" s="82">
        <f t="shared" si="2332"/>
        <v>0</v>
      </c>
      <c r="DS175" s="82">
        <f t="shared" si="2332"/>
        <v>0</v>
      </c>
      <c r="DT175" s="82">
        <f t="shared" si="2332"/>
        <v>0</v>
      </c>
      <c r="DU175" s="82">
        <f t="shared" si="2332"/>
        <v>0</v>
      </c>
      <c r="DV175" s="82">
        <f t="shared" si="2332"/>
        <v>0</v>
      </c>
      <c r="DW175" s="82">
        <f t="shared" si="2332"/>
        <v>0</v>
      </c>
      <c r="DX175" s="82">
        <f t="shared" si="2332"/>
        <v>0</v>
      </c>
      <c r="DY175" s="82">
        <f t="shared" si="2332"/>
        <v>0</v>
      </c>
      <c r="DZ175" s="82">
        <f t="shared" si="2332"/>
        <v>0</v>
      </c>
      <c r="EA175" s="82">
        <f t="shared" si="2332"/>
        <v>0</v>
      </c>
      <c r="EB175" s="82">
        <f t="shared" si="2332"/>
        <v>0</v>
      </c>
    </row>
    <row r="176" spans="3:132" outlineLevel="1" x14ac:dyDescent="0.25">
      <c r="C176" s="32"/>
      <c r="G176" s="52"/>
      <c r="H176" s="29"/>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row>
    <row r="177" spans="2:132" ht="13" outlineLevel="1" x14ac:dyDescent="0.3">
      <c r="C177" s="340" t="s">
        <v>504</v>
      </c>
      <c r="G177" s="52"/>
      <c r="H177" s="29"/>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row>
    <row r="178" spans="2:132" outlineLevel="1" x14ac:dyDescent="0.25">
      <c r="C178" s="318" t="s">
        <v>509</v>
      </c>
      <c r="G178" s="52" t="s">
        <v>525</v>
      </c>
      <c r="H178" s="46">
        <f t="shared" ref="H178:H179" si="2333">SUM(J178:EB178)</f>
        <v>1589443.0821527999</v>
      </c>
      <c r="J178" s="82">
        <f t="shared" ref="J178:AO178" si="2334">$D$169*(MONTH($D162)=J$5)*(AND(J$7&gt;=$D$162,J$7&lt;$E$162))</f>
        <v>0</v>
      </c>
      <c r="K178" s="82">
        <f t="shared" si="2334"/>
        <v>0</v>
      </c>
      <c r="L178" s="82">
        <f t="shared" si="2334"/>
        <v>0</v>
      </c>
      <c r="M178" s="82">
        <f t="shared" si="2334"/>
        <v>0</v>
      </c>
      <c r="N178" s="82">
        <f t="shared" si="2334"/>
        <v>0</v>
      </c>
      <c r="O178" s="82">
        <f t="shared" si="2334"/>
        <v>0</v>
      </c>
      <c r="P178" s="82">
        <f t="shared" si="2334"/>
        <v>0</v>
      </c>
      <c r="Q178" s="82">
        <f t="shared" si="2334"/>
        <v>0</v>
      </c>
      <c r="R178" s="82">
        <f t="shared" si="2334"/>
        <v>794721.54107639997</v>
      </c>
      <c r="S178" s="82">
        <f t="shared" si="2334"/>
        <v>0</v>
      </c>
      <c r="T178" s="82">
        <f t="shared" si="2334"/>
        <v>0</v>
      </c>
      <c r="U178" s="82">
        <f t="shared" si="2334"/>
        <v>0</v>
      </c>
      <c r="V178" s="82">
        <f t="shared" si="2334"/>
        <v>0</v>
      </c>
      <c r="W178" s="82">
        <f t="shared" si="2334"/>
        <v>0</v>
      </c>
      <c r="X178" s="82">
        <f t="shared" si="2334"/>
        <v>0</v>
      </c>
      <c r="Y178" s="82">
        <f t="shared" si="2334"/>
        <v>0</v>
      </c>
      <c r="Z178" s="82">
        <f t="shared" si="2334"/>
        <v>0</v>
      </c>
      <c r="AA178" s="82">
        <f t="shared" si="2334"/>
        <v>0</v>
      </c>
      <c r="AB178" s="82">
        <f t="shared" si="2334"/>
        <v>0</v>
      </c>
      <c r="AC178" s="82">
        <f t="shared" si="2334"/>
        <v>0</v>
      </c>
      <c r="AD178" s="82">
        <f t="shared" si="2334"/>
        <v>794721.54107639997</v>
      </c>
      <c r="AE178" s="82">
        <f t="shared" si="2334"/>
        <v>0</v>
      </c>
      <c r="AF178" s="82">
        <f t="shared" si="2334"/>
        <v>0</v>
      </c>
      <c r="AG178" s="82">
        <f t="shared" si="2334"/>
        <v>0</v>
      </c>
      <c r="AH178" s="82">
        <f t="shared" si="2334"/>
        <v>0</v>
      </c>
      <c r="AI178" s="82">
        <f t="shared" si="2334"/>
        <v>0</v>
      </c>
      <c r="AJ178" s="82">
        <f t="shared" si="2334"/>
        <v>0</v>
      </c>
      <c r="AK178" s="82">
        <f t="shared" si="2334"/>
        <v>0</v>
      </c>
      <c r="AL178" s="82">
        <f t="shared" si="2334"/>
        <v>0</v>
      </c>
      <c r="AM178" s="82">
        <f t="shared" si="2334"/>
        <v>0</v>
      </c>
      <c r="AN178" s="82">
        <f t="shared" si="2334"/>
        <v>0</v>
      </c>
      <c r="AO178" s="82">
        <f t="shared" si="2334"/>
        <v>0</v>
      </c>
      <c r="AP178" s="82">
        <f t="shared" ref="AP178:BU178" si="2335">$D$169*(MONTH($D162)=AP$5)*(AND(AP$7&gt;=$D$162,AP$7&lt;$E$162))</f>
        <v>0</v>
      </c>
      <c r="AQ178" s="82">
        <f t="shared" si="2335"/>
        <v>0</v>
      </c>
      <c r="AR178" s="82">
        <f t="shared" si="2335"/>
        <v>0</v>
      </c>
      <c r="AS178" s="82">
        <f t="shared" si="2335"/>
        <v>0</v>
      </c>
      <c r="AT178" s="82">
        <f t="shared" si="2335"/>
        <v>0</v>
      </c>
      <c r="AU178" s="82">
        <f t="shared" si="2335"/>
        <v>0</v>
      </c>
      <c r="AV178" s="82">
        <f t="shared" si="2335"/>
        <v>0</v>
      </c>
      <c r="AW178" s="82">
        <f t="shared" si="2335"/>
        <v>0</v>
      </c>
      <c r="AX178" s="82">
        <f t="shared" si="2335"/>
        <v>0</v>
      </c>
      <c r="AY178" s="82">
        <f t="shared" si="2335"/>
        <v>0</v>
      </c>
      <c r="AZ178" s="82">
        <f t="shared" si="2335"/>
        <v>0</v>
      </c>
      <c r="BA178" s="82">
        <f t="shared" si="2335"/>
        <v>0</v>
      </c>
      <c r="BB178" s="82">
        <f t="shared" si="2335"/>
        <v>0</v>
      </c>
      <c r="BC178" s="82">
        <f t="shared" si="2335"/>
        <v>0</v>
      </c>
      <c r="BD178" s="82">
        <f t="shared" si="2335"/>
        <v>0</v>
      </c>
      <c r="BE178" s="82">
        <f t="shared" si="2335"/>
        <v>0</v>
      </c>
      <c r="BF178" s="82">
        <f t="shared" si="2335"/>
        <v>0</v>
      </c>
      <c r="BG178" s="82">
        <f t="shared" si="2335"/>
        <v>0</v>
      </c>
      <c r="BH178" s="82">
        <f t="shared" si="2335"/>
        <v>0</v>
      </c>
      <c r="BI178" s="82">
        <f t="shared" si="2335"/>
        <v>0</v>
      </c>
      <c r="BJ178" s="82">
        <f t="shared" si="2335"/>
        <v>0</v>
      </c>
      <c r="BK178" s="82">
        <f t="shared" si="2335"/>
        <v>0</v>
      </c>
      <c r="BL178" s="82">
        <f t="shared" si="2335"/>
        <v>0</v>
      </c>
      <c r="BM178" s="82">
        <f t="shared" si="2335"/>
        <v>0</v>
      </c>
      <c r="BN178" s="82">
        <f t="shared" si="2335"/>
        <v>0</v>
      </c>
      <c r="BO178" s="82">
        <f t="shared" si="2335"/>
        <v>0</v>
      </c>
      <c r="BP178" s="82">
        <f t="shared" si="2335"/>
        <v>0</v>
      </c>
      <c r="BQ178" s="82">
        <f t="shared" si="2335"/>
        <v>0</v>
      </c>
      <c r="BR178" s="82">
        <f t="shared" si="2335"/>
        <v>0</v>
      </c>
      <c r="BS178" s="82">
        <f t="shared" si="2335"/>
        <v>0</v>
      </c>
      <c r="BT178" s="82">
        <f t="shared" si="2335"/>
        <v>0</v>
      </c>
      <c r="BU178" s="82">
        <f t="shared" si="2335"/>
        <v>0</v>
      </c>
      <c r="BV178" s="82">
        <f t="shared" ref="BV178:DA178" si="2336">$D$169*(MONTH($D162)=BV$5)*(AND(BV$7&gt;=$D$162,BV$7&lt;$E$162))</f>
        <v>0</v>
      </c>
      <c r="BW178" s="82">
        <f t="shared" si="2336"/>
        <v>0</v>
      </c>
      <c r="BX178" s="82">
        <f t="shared" si="2336"/>
        <v>0</v>
      </c>
      <c r="BY178" s="82">
        <f t="shared" si="2336"/>
        <v>0</v>
      </c>
      <c r="BZ178" s="82">
        <f t="shared" si="2336"/>
        <v>0</v>
      </c>
      <c r="CA178" s="82">
        <f t="shared" si="2336"/>
        <v>0</v>
      </c>
      <c r="CB178" s="82">
        <f t="shared" si="2336"/>
        <v>0</v>
      </c>
      <c r="CC178" s="82">
        <f t="shared" si="2336"/>
        <v>0</v>
      </c>
      <c r="CD178" s="82">
        <f t="shared" si="2336"/>
        <v>0</v>
      </c>
      <c r="CE178" s="82">
        <f t="shared" si="2336"/>
        <v>0</v>
      </c>
      <c r="CF178" s="82">
        <f t="shared" si="2336"/>
        <v>0</v>
      </c>
      <c r="CG178" s="82">
        <f t="shared" si="2336"/>
        <v>0</v>
      </c>
      <c r="CH178" s="82">
        <f t="shared" si="2336"/>
        <v>0</v>
      </c>
      <c r="CI178" s="82">
        <f t="shared" si="2336"/>
        <v>0</v>
      </c>
      <c r="CJ178" s="82">
        <f t="shared" si="2336"/>
        <v>0</v>
      </c>
      <c r="CK178" s="82">
        <f t="shared" si="2336"/>
        <v>0</v>
      </c>
      <c r="CL178" s="82">
        <f t="shared" si="2336"/>
        <v>0</v>
      </c>
      <c r="CM178" s="82">
        <f t="shared" si="2336"/>
        <v>0</v>
      </c>
      <c r="CN178" s="82">
        <f t="shared" si="2336"/>
        <v>0</v>
      </c>
      <c r="CO178" s="82">
        <f t="shared" si="2336"/>
        <v>0</v>
      </c>
      <c r="CP178" s="82">
        <f t="shared" si="2336"/>
        <v>0</v>
      </c>
      <c r="CQ178" s="82">
        <f t="shared" si="2336"/>
        <v>0</v>
      </c>
      <c r="CR178" s="82">
        <f t="shared" si="2336"/>
        <v>0</v>
      </c>
      <c r="CS178" s="82">
        <f t="shared" si="2336"/>
        <v>0</v>
      </c>
      <c r="CT178" s="82">
        <f t="shared" si="2336"/>
        <v>0</v>
      </c>
      <c r="CU178" s="82">
        <f t="shared" si="2336"/>
        <v>0</v>
      </c>
      <c r="CV178" s="82">
        <f t="shared" si="2336"/>
        <v>0</v>
      </c>
      <c r="CW178" s="82">
        <f t="shared" si="2336"/>
        <v>0</v>
      </c>
      <c r="CX178" s="82">
        <f t="shared" si="2336"/>
        <v>0</v>
      </c>
      <c r="CY178" s="82">
        <f t="shared" si="2336"/>
        <v>0</v>
      </c>
      <c r="CZ178" s="82">
        <f t="shared" si="2336"/>
        <v>0</v>
      </c>
      <c r="DA178" s="82">
        <f t="shared" si="2336"/>
        <v>0</v>
      </c>
      <c r="DB178" s="82">
        <f t="shared" ref="DB178:EB178" si="2337">$D$169*(MONTH($D162)=DB$5)*(AND(DB$7&gt;=$D$162,DB$7&lt;$E$162))</f>
        <v>0</v>
      </c>
      <c r="DC178" s="82">
        <f t="shared" si="2337"/>
        <v>0</v>
      </c>
      <c r="DD178" s="82">
        <f t="shared" si="2337"/>
        <v>0</v>
      </c>
      <c r="DE178" s="82">
        <f t="shared" si="2337"/>
        <v>0</v>
      </c>
      <c r="DF178" s="82">
        <f t="shared" si="2337"/>
        <v>0</v>
      </c>
      <c r="DG178" s="82">
        <f t="shared" si="2337"/>
        <v>0</v>
      </c>
      <c r="DH178" s="82">
        <f t="shared" si="2337"/>
        <v>0</v>
      </c>
      <c r="DI178" s="82">
        <f t="shared" si="2337"/>
        <v>0</v>
      </c>
      <c r="DJ178" s="82">
        <f t="shared" si="2337"/>
        <v>0</v>
      </c>
      <c r="DK178" s="82">
        <f t="shared" si="2337"/>
        <v>0</v>
      </c>
      <c r="DL178" s="82">
        <f t="shared" si="2337"/>
        <v>0</v>
      </c>
      <c r="DM178" s="82">
        <f t="shared" si="2337"/>
        <v>0</v>
      </c>
      <c r="DN178" s="82">
        <f t="shared" si="2337"/>
        <v>0</v>
      </c>
      <c r="DO178" s="82">
        <f t="shared" si="2337"/>
        <v>0</v>
      </c>
      <c r="DP178" s="82">
        <f t="shared" si="2337"/>
        <v>0</v>
      </c>
      <c r="DQ178" s="82">
        <f t="shared" si="2337"/>
        <v>0</v>
      </c>
      <c r="DR178" s="82">
        <f t="shared" si="2337"/>
        <v>0</v>
      </c>
      <c r="DS178" s="82">
        <f t="shared" si="2337"/>
        <v>0</v>
      </c>
      <c r="DT178" s="82">
        <f t="shared" si="2337"/>
        <v>0</v>
      </c>
      <c r="DU178" s="82">
        <f t="shared" si="2337"/>
        <v>0</v>
      </c>
      <c r="DV178" s="82">
        <f t="shared" si="2337"/>
        <v>0</v>
      </c>
      <c r="DW178" s="82">
        <f t="shared" si="2337"/>
        <v>0</v>
      </c>
      <c r="DX178" s="82">
        <f t="shared" si="2337"/>
        <v>0</v>
      </c>
      <c r="DY178" s="82">
        <f t="shared" si="2337"/>
        <v>0</v>
      </c>
      <c r="DZ178" s="82">
        <f t="shared" si="2337"/>
        <v>0</v>
      </c>
      <c r="EA178" s="82">
        <f t="shared" si="2337"/>
        <v>0</v>
      </c>
      <c r="EB178" s="82">
        <f t="shared" si="2337"/>
        <v>0</v>
      </c>
    </row>
    <row r="179" spans="2:132" outlineLevel="1" x14ac:dyDescent="0.25">
      <c r="C179" s="318" t="s">
        <v>512</v>
      </c>
      <c r="D179" s="79">
        <f>Assumptions!J85</f>
        <v>44927</v>
      </c>
      <c r="E179" s="16">
        <f>Assumptions!J86</f>
        <v>12</v>
      </c>
      <c r="F179" s="61">
        <f t="shared" ref="F179" si="2338">EDATE(D179,E179)</f>
        <v>45292</v>
      </c>
      <c r="G179" s="52" t="s">
        <v>215</v>
      </c>
      <c r="H179" s="50">
        <f t="shared" si="2333"/>
        <v>1</v>
      </c>
      <c r="J179" s="130">
        <f t="shared" ref="J179:BU179" si="2339">IFERROR(IF(AND(J$6&gt;=$D179,J$7&lt;=$F179),1,0)*1/(YEARFRAC($D179,$F179)*MiY),0)+IF(AND($D179=$F179,J$6&lt;=$D179,J$7&gt;=$F179),1)</f>
        <v>8.3333333333333329E-2</v>
      </c>
      <c r="K179" s="130">
        <f t="shared" si="2339"/>
        <v>8.3333333333333329E-2</v>
      </c>
      <c r="L179" s="130">
        <f t="shared" si="2339"/>
        <v>8.3333333333333329E-2</v>
      </c>
      <c r="M179" s="130">
        <f t="shared" si="2339"/>
        <v>8.3333333333333329E-2</v>
      </c>
      <c r="N179" s="130">
        <f t="shared" si="2339"/>
        <v>8.3333333333333329E-2</v>
      </c>
      <c r="O179" s="130">
        <f t="shared" si="2339"/>
        <v>8.3333333333333329E-2</v>
      </c>
      <c r="P179" s="130">
        <f t="shared" si="2339"/>
        <v>8.3333333333333329E-2</v>
      </c>
      <c r="Q179" s="130">
        <f t="shared" si="2339"/>
        <v>8.3333333333333329E-2</v>
      </c>
      <c r="R179" s="130">
        <f t="shared" si="2339"/>
        <v>8.3333333333333329E-2</v>
      </c>
      <c r="S179" s="130">
        <f t="shared" si="2339"/>
        <v>8.3333333333333329E-2</v>
      </c>
      <c r="T179" s="130">
        <f t="shared" si="2339"/>
        <v>8.3333333333333329E-2</v>
      </c>
      <c r="U179" s="130">
        <f t="shared" si="2339"/>
        <v>8.3333333333333329E-2</v>
      </c>
      <c r="V179" s="130">
        <f t="shared" si="2339"/>
        <v>0</v>
      </c>
      <c r="W179" s="130">
        <f t="shared" si="2339"/>
        <v>0</v>
      </c>
      <c r="X179" s="130">
        <f t="shared" si="2339"/>
        <v>0</v>
      </c>
      <c r="Y179" s="130">
        <f t="shared" si="2339"/>
        <v>0</v>
      </c>
      <c r="Z179" s="130">
        <f t="shared" si="2339"/>
        <v>0</v>
      </c>
      <c r="AA179" s="130">
        <f t="shared" si="2339"/>
        <v>0</v>
      </c>
      <c r="AB179" s="130">
        <f t="shared" si="2339"/>
        <v>0</v>
      </c>
      <c r="AC179" s="130">
        <f t="shared" si="2339"/>
        <v>0</v>
      </c>
      <c r="AD179" s="130">
        <f t="shared" si="2339"/>
        <v>0</v>
      </c>
      <c r="AE179" s="130">
        <f t="shared" si="2339"/>
        <v>0</v>
      </c>
      <c r="AF179" s="130">
        <f t="shared" si="2339"/>
        <v>0</v>
      </c>
      <c r="AG179" s="130">
        <f t="shared" si="2339"/>
        <v>0</v>
      </c>
      <c r="AH179" s="130">
        <f t="shared" si="2339"/>
        <v>0</v>
      </c>
      <c r="AI179" s="130">
        <f t="shared" si="2339"/>
        <v>0</v>
      </c>
      <c r="AJ179" s="130">
        <f t="shared" si="2339"/>
        <v>0</v>
      </c>
      <c r="AK179" s="130">
        <f t="shared" si="2339"/>
        <v>0</v>
      </c>
      <c r="AL179" s="130">
        <f t="shared" si="2339"/>
        <v>0</v>
      </c>
      <c r="AM179" s="130">
        <f t="shared" si="2339"/>
        <v>0</v>
      </c>
      <c r="AN179" s="130">
        <f t="shared" si="2339"/>
        <v>0</v>
      </c>
      <c r="AO179" s="130">
        <f t="shared" si="2339"/>
        <v>0</v>
      </c>
      <c r="AP179" s="130">
        <f t="shared" si="2339"/>
        <v>0</v>
      </c>
      <c r="AQ179" s="130">
        <f t="shared" si="2339"/>
        <v>0</v>
      </c>
      <c r="AR179" s="130">
        <f t="shared" si="2339"/>
        <v>0</v>
      </c>
      <c r="AS179" s="130">
        <f t="shared" si="2339"/>
        <v>0</v>
      </c>
      <c r="AT179" s="130">
        <f t="shared" si="2339"/>
        <v>0</v>
      </c>
      <c r="AU179" s="130">
        <f t="shared" si="2339"/>
        <v>0</v>
      </c>
      <c r="AV179" s="130">
        <f t="shared" si="2339"/>
        <v>0</v>
      </c>
      <c r="AW179" s="130">
        <f t="shared" si="2339"/>
        <v>0</v>
      </c>
      <c r="AX179" s="130">
        <f t="shared" si="2339"/>
        <v>0</v>
      </c>
      <c r="AY179" s="130">
        <f t="shared" si="2339"/>
        <v>0</v>
      </c>
      <c r="AZ179" s="130">
        <f t="shared" si="2339"/>
        <v>0</v>
      </c>
      <c r="BA179" s="130">
        <f t="shared" si="2339"/>
        <v>0</v>
      </c>
      <c r="BB179" s="130">
        <f t="shared" si="2339"/>
        <v>0</v>
      </c>
      <c r="BC179" s="130">
        <f t="shared" si="2339"/>
        <v>0</v>
      </c>
      <c r="BD179" s="130">
        <f t="shared" si="2339"/>
        <v>0</v>
      </c>
      <c r="BE179" s="130">
        <f t="shared" si="2339"/>
        <v>0</v>
      </c>
      <c r="BF179" s="130">
        <f t="shared" si="2339"/>
        <v>0</v>
      </c>
      <c r="BG179" s="130">
        <f t="shared" si="2339"/>
        <v>0</v>
      </c>
      <c r="BH179" s="130">
        <f t="shared" si="2339"/>
        <v>0</v>
      </c>
      <c r="BI179" s="130">
        <f t="shared" si="2339"/>
        <v>0</v>
      </c>
      <c r="BJ179" s="130">
        <f t="shared" si="2339"/>
        <v>0</v>
      </c>
      <c r="BK179" s="130">
        <f t="shared" si="2339"/>
        <v>0</v>
      </c>
      <c r="BL179" s="130">
        <f t="shared" si="2339"/>
        <v>0</v>
      </c>
      <c r="BM179" s="130">
        <f t="shared" si="2339"/>
        <v>0</v>
      </c>
      <c r="BN179" s="130">
        <f t="shared" si="2339"/>
        <v>0</v>
      </c>
      <c r="BO179" s="130">
        <f t="shared" si="2339"/>
        <v>0</v>
      </c>
      <c r="BP179" s="130">
        <f t="shared" si="2339"/>
        <v>0</v>
      </c>
      <c r="BQ179" s="130">
        <f t="shared" si="2339"/>
        <v>0</v>
      </c>
      <c r="BR179" s="130">
        <f t="shared" si="2339"/>
        <v>0</v>
      </c>
      <c r="BS179" s="130">
        <f t="shared" si="2339"/>
        <v>0</v>
      </c>
      <c r="BT179" s="130">
        <f t="shared" si="2339"/>
        <v>0</v>
      </c>
      <c r="BU179" s="130">
        <f t="shared" si="2339"/>
        <v>0</v>
      </c>
      <c r="BV179" s="130">
        <f t="shared" ref="BV179:EB179" si="2340">IFERROR(IF(AND(BV$6&gt;=$D179,BV$7&lt;=$F179),1,0)*1/(YEARFRAC($D179,$F179)*MiY),0)+IF(AND($D179=$F179,BV$6&lt;=$D179,BV$7&gt;=$F179),1)</f>
        <v>0</v>
      </c>
      <c r="BW179" s="130">
        <f t="shared" si="2340"/>
        <v>0</v>
      </c>
      <c r="BX179" s="130">
        <f t="shared" si="2340"/>
        <v>0</v>
      </c>
      <c r="BY179" s="130">
        <f t="shared" si="2340"/>
        <v>0</v>
      </c>
      <c r="BZ179" s="130">
        <f t="shared" si="2340"/>
        <v>0</v>
      </c>
      <c r="CA179" s="130">
        <f t="shared" si="2340"/>
        <v>0</v>
      </c>
      <c r="CB179" s="130">
        <f t="shared" si="2340"/>
        <v>0</v>
      </c>
      <c r="CC179" s="130">
        <f t="shared" si="2340"/>
        <v>0</v>
      </c>
      <c r="CD179" s="130">
        <f t="shared" si="2340"/>
        <v>0</v>
      </c>
      <c r="CE179" s="130">
        <f t="shared" si="2340"/>
        <v>0</v>
      </c>
      <c r="CF179" s="130">
        <f t="shared" si="2340"/>
        <v>0</v>
      </c>
      <c r="CG179" s="130">
        <f t="shared" si="2340"/>
        <v>0</v>
      </c>
      <c r="CH179" s="130">
        <f t="shared" si="2340"/>
        <v>0</v>
      </c>
      <c r="CI179" s="130">
        <f t="shared" si="2340"/>
        <v>0</v>
      </c>
      <c r="CJ179" s="130">
        <f t="shared" si="2340"/>
        <v>0</v>
      </c>
      <c r="CK179" s="130">
        <f t="shared" si="2340"/>
        <v>0</v>
      </c>
      <c r="CL179" s="130">
        <f t="shared" si="2340"/>
        <v>0</v>
      </c>
      <c r="CM179" s="130">
        <f t="shared" si="2340"/>
        <v>0</v>
      </c>
      <c r="CN179" s="130">
        <f t="shared" si="2340"/>
        <v>0</v>
      </c>
      <c r="CO179" s="130">
        <f t="shared" si="2340"/>
        <v>0</v>
      </c>
      <c r="CP179" s="130">
        <f t="shared" si="2340"/>
        <v>0</v>
      </c>
      <c r="CQ179" s="130">
        <f t="shared" si="2340"/>
        <v>0</v>
      </c>
      <c r="CR179" s="130">
        <f t="shared" si="2340"/>
        <v>0</v>
      </c>
      <c r="CS179" s="130">
        <f t="shared" si="2340"/>
        <v>0</v>
      </c>
      <c r="CT179" s="130">
        <f t="shared" si="2340"/>
        <v>0</v>
      </c>
      <c r="CU179" s="130">
        <f t="shared" si="2340"/>
        <v>0</v>
      </c>
      <c r="CV179" s="130">
        <f t="shared" si="2340"/>
        <v>0</v>
      </c>
      <c r="CW179" s="130">
        <f t="shared" si="2340"/>
        <v>0</v>
      </c>
      <c r="CX179" s="130">
        <f t="shared" si="2340"/>
        <v>0</v>
      </c>
      <c r="CY179" s="130">
        <f t="shared" si="2340"/>
        <v>0</v>
      </c>
      <c r="CZ179" s="130">
        <f t="shared" si="2340"/>
        <v>0</v>
      </c>
      <c r="DA179" s="130">
        <f t="shared" si="2340"/>
        <v>0</v>
      </c>
      <c r="DB179" s="130">
        <f t="shared" si="2340"/>
        <v>0</v>
      </c>
      <c r="DC179" s="130">
        <f t="shared" si="2340"/>
        <v>0</v>
      </c>
      <c r="DD179" s="130">
        <f t="shared" si="2340"/>
        <v>0</v>
      </c>
      <c r="DE179" s="130">
        <f t="shared" si="2340"/>
        <v>0</v>
      </c>
      <c r="DF179" s="130">
        <f t="shared" si="2340"/>
        <v>0</v>
      </c>
      <c r="DG179" s="130">
        <f t="shared" si="2340"/>
        <v>0</v>
      </c>
      <c r="DH179" s="130">
        <f t="shared" si="2340"/>
        <v>0</v>
      </c>
      <c r="DI179" s="130">
        <f t="shared" si="2340"/>
        <v>0</v>
      </c>
      <c r="DJ179" s="130">
        <f t="shared" si="2340"/>
        <v>0</v>
      </c>
      <c r="DK179" s="130">
        <f t="shared" si="2340"/>
        <v>0</v>
      </c>
      <c r="DL179" s="130">
        <f t="shared" si="2340"/>
        <v>0</v>
      </c>
      <c r="DM179" s="130">
        <f t="shared" si="2340"/>
        <v>0</v>
      </c>
      <c r="DN179" s="130">
        <f t="shared" si="2340"/>
        <v>0</v>
      </c>
      <c r="DO179" s="130">
        <f t="shared" si="2340"/>
        <v>0</v>
      </c>
      <c r="DP179" s="130">
        <f t="shared" si="2340"/>
        <v>0</v>
      </c>
      <c r="DQ179" s="130">
        <f t="shared" si="2340"/>
        <v>0</v>
      </c>
      <c r="DR179" s="130">
        <f t="shared" si="2340"/>
        <v>0</v>
      </c>
      <c r="DS179" s="130">
        <f t="shared" si="2340"/>
        <v>0</v>
      </c>
      <c r="DT179" s="130">
        <f t="shared" si="2340"/>
        <v>0</v>
      </c>
      <c r="DU179" s="130">
        <f t="shared" si="2340"/>
        <v>0</v>
      </c>
      <c r="DV179" s="130">
        <f t="shared" si="2340"/>
        <v>0</v>
      </c>
      <c r="DW179" s="130">
        <f t="shared" si="2340"/>
        <v>0</v>
      </c>
      <c r="DX179" s="130">
        <f t="shared" si="2340"/>
        <v>0</v>
      </c>
      <c r="DY179" s="130">
        <f t="shared" si="2340"/>
        <v>0</v>
      </c>
      <c r="DZ179" s="130">
        <f t="shared" si="2340"/>
        <v>0</v>
      </c>
      <c r="EA179" s="130">
        <f t="shared" si="2340"/>
        <v>0</v>
      </c>
      <c r="EB179" s="130">
        <f t="shared" si="2340"/>
        <v>0</v>
      </c>
    </row>
    <row r="180" spans="2:132" outlineLevel="1" x14ac:dyDescent="0.25">
      <c r="C180" s="318" t="s">
        <v>508</v>
      </c>
      <c r="D180" s="31">
        <f>Costs!$J$39</f>
        <v>1.9</v>
      </c>
      <c r="E180" s="31">
        <f>Costs!$J$40</f>
        <v>0.4</v>
      </c>
      <c r="G180" s="52" t="s">
        <v>220</v>
      </c>
      <c r="H180" s="29"/>
      <c r="J180" s="312">
        <f t="shared" ref="J180:BU180" si="2341">$D180-$E180</f>
        <v>1.5</v>
      </c>
      <c r="K180" s="312">
        <f t="shared" si="2341"/>
        <v>1.5</v>
      </c>
      <c r="L180" s="312">
        <f t="shared" si="2341"/>
        <v>1.5</v>
      </c>
      <c r="M180" s="312">
        <f t="shared" si="2341"/>
        <v>1.5</v>
      </c>
      <c r="N180" s="312">
        <f t="shared" si="2341"/>
        <v>1.5</v>
      </c>
      <c r="O180" s="312">
        <f t="shared" si="2341"/>
        <v>1.5</v>
      </c>
      <c r="P180" s="312">
        <f t="shared" si="2341"/>
        <v>1.5</v>
      </c>
      <c r="Q180" s="312">
        <f t="shared" si="2341"/>
        <v>1.5</v>
      </c>
      <c r="R180" s="312">
        <f t="shared" si="2341"/>
        <v>1.5</v>
      </c>
      <c r="S180" s="312">
        <f t="shared" si="2341"/>
        <v>1.5</v>
      </c>
      <c r="T180" s="312">
        <f t="shared" si="2341"/>
        <v>1.5</v>
      </c>
      <c r="U180" s="312">
        <f t="shared" si="2341"/>
        <v>1.5</v>
      </c>
      <c r="V180" s="312">
        <f t="shared" si="2341"/>
        <v>1.5</v>
      </c>
      <c r="W180" s="312">
        <f t="shared" si="2341"/>
        <v>1.5</v>
      </c>
      <c r="X180" s="312">
        <f t="shared" si="2341"/>
        <v>1.5</v>
      </c>
      <c r="Y180" s="312">
        <f t="shared" si="2341"/>
        <v>1.5</v>
      </c>
      <c r="Z180" s="312">
        <f t="shared" si="2341"/>
        <v>1.5</v>
      </c>
      <c r="AA180" s="312">
        <f t="shared" si="2341"/>
        <v>1.5</v>
      </c>
      <c r="AB180" s="312">
        <f t="shared" si="2341"/>
        <v>1.5</v>
      </c>
      <c r="AC180" s="312">
        <f t="shared" si="2341"/>
        <v>1.5</v>
      </c>
      <c r="AD180" s="312">
        <f t="shared" si="2341"/>
        <v>1.5</v>
      </c>
      <c r="AE180" s="312">
        <f t="shared" si="2341"/>
        <v>1.5</v>
      </c>
      <c r="AF180" s="312">
        <f t="shared" si="2341"/>
        <v>1.5</v>
      </c>
      <c r="AG180" s="312">
        <f t="shared" si="2341"/>
        <v>1.5</v>
      </c>
      <c r="AH180" s="312">
        <f t="shared" si="2341"/>
        <v>1.5</v>
      </c>
      <c r="AI180" s="312">
        <f t="shared" si="2341"/>
        <v>1.5</v>
      </c>
      <c r="AJ180" s="312">
        <f t="shared" si="2341"/>
        <v>1.5</v>
      </c>
      <c r="AK180" s="312">
        <f t="shared" si="2341"/>
        <v>1.5</v>
      </c>
      <c r="AL180" s="312">
        <f t="shared" si="2341"/>
        <v>1.5</v>
      </c>
      <c r="AM180" s="312">
        <f t="shared" si="2341"/>
        <v>1.5</v>
      </c>
      <c r="AN180" s="312">
        <f t="shared" si="2341"/>
        <v>1.5</v>
      </c>
      <c r="AO180" s="312">
        <f t="shared" si="2341"/>
        <v>1.5</v>
      </c>
      <c r="AP180" s="312">
        <f t="shared" si="2341"/>
        <v>1.5</v>
      </c>
      <c r="AQ180" s="312">
        <f t="shared" si="2341"/>
        <v>1.5</v>
      </c>
      <c r="AR180" s="312">
        <f t="shared" si="2341"/>
        <v>1.5</v>
      </c>
      <c r="AS180" s="312">
        <f t="shared" si="2341"/>
        <v>1.5</v>
      </c>
      <c r="AT180" s="312">
        <f t="shared" si="2341"/>
        <v>1.5</v>
      </c>
      <c r="AU180" s="312">
        <f t="shared" si="2341"/>
        <v>1.5</v>
      </c>
      <c r="AV180" s="312">
        <f t="shared" si="2341"/>
        <v>1.5</v>
      </c>
      <c r="AW180" s="312">
        <f t="shared" si="2341"/>
        <v>1.5</v>
      </c>
      <c r="AX180" s="312">
        <f t="shared" si="2341"/>
        <v>1.5</v>
      </c>
      <c r="AY180" s="312">
        <f t="shared" si="2341"/>
        <v>1.5</v>
      </c>
      <c r="AZ180" s="312">
        <f t="shared" si="2341"/>
        <v>1.5</v>
      </c>
      <c r="BA180" s="312">
        <f t="shared" si="2341"/>
        <v>1.5</v>
      </c>
      <c r="BB180" s="312">
        <f t="shared" si="2341"/>
        <v>1.5</v>
      </c>
      <c r="BC180" s="312">
        <f t="shared" si="2341"/>
        <v>1.5</v>
      </c>
      <c r="BD180" s="312">
        <f t="shared" si="2341"/>
        <v>1.5</v>
      </c>
      <c r="BE180" s="312">
        <f t="shared" si="2341"/>
        <v>1.5</v>
      </c>
      <c r="BF180" s="312">
        <f t="shared" si="2341"/>
        <v>1.5</v>
      </c>
      <c r="BG180" s="312">
        <f t="shared" si="2341"/>
        <v>1.5</v>
      </c>
      <c r="BH180" s="312">
        <f t="shared" si="2341"/>
        <v>1.5</v>
      </c>
      <c r="BI180" s="312">
        <f t="shared" si="2341"/>
        <v>1.5</v>
      </c>
      <c r="BJ180" s="312">
        <f t="shared" si="2341"/>
        <v>1.5</v>
      </c>
      <c r="BK180" s="312">
        <f t="shared" si="2341"/>
        <v>1.5</v>
      </c>
      <c r="BL180" s="312">
        <f t="shared" si="2341"/>
        <v>1.5</v>
      </c>
      <c r="BM180" s="312">
        <f t="shared" si="2341"/>
        <v>1.5</v>
      </c>
      <c r="BN180" s="312">
        <f t="shared" si="2341"/>
        <v>1.5</v>
      </c>
      <c r="BO180" s="312">
        <f t="shared" si="2341"/>
        <v>1.5</v>
      </c>
      <c r="BP180" s="312">
        <f t="shared" si="2341"/>
        <v>1.5</v>
      </c>
      <c r="BQ180" s="312">
        <f t="shared" si="2341"/>
        <v>1.5</v>
      </c>
      <c r="BR180" s="312">
        <f t="shared" si="2341"/>
        <v>1.5</v>
      </c>
      <c r="BS180" s="312">
        <f t="shared" si="2341"/>
        <v>1.5</v>
      </c>
      <c r="BT180" s="312">
        <f t="shared" si="2341"/>
        <v>1.5</v>
      </c>
      <c r="BU180" s="312">
        <f t="shared" si="2341"/>
        <v>1.5</v>
      </c>
      <c r="BV180" s="312">
        <f t="shared" ref="BV180:EB180" si="2342">$D180-$E180</f>
        <v>1.5</v>
      </c>
      <c r="BW180" s="312">
        <f t="shared" si="2342"/>
        <v>1.5</v>
      </c>
      <c r="BX180" s="312">
        <f t="shared" si="2342"/>
        <v>1.5</v>
      </c>
      <c r="BY180" s="312">
        <f t="shared" si="2342"/>
        <v>1.5</v>
      </c>
      <c r="BZ180" s="312">
        <f t="shared" si="2342"/>
        <v>1.5</v>
      </c>
      <c r="CA180" s="312">
        <f t="shared" si="2342"/>
        <v>1.5</v>
      </c>
      <c r="CB180" s="312">
        <f t="shared" si="2342"/>
        <v>1.5</v>
      </c>
      <c r="CC180" s="312">
        <f t="shared" si="2342"/>
        <v>1.5</v>
      </c>
      <c r="CD180" s="312">
        <f t="shared" si="2342"/>
        <v>1.5</v>
      </c>
      <c r="CE180" s="312">
        <f t="shared" si="2342"/>
        <v>1.5</v>
      </c>
      <c r="CF180" s="312">
        <f t="shared" si="2342"/>
        <v>1.5</v>
      </c>
      <c r="CG180" s="312">
        <f t="shared" si="2342"/>
        <v>1.5</v>
      </c>
      <c r="CH180" s="312">
        <f t="shared" si="2342"/>
        <v>1.5</v>
      </c>
      <c r="CI180" s="312">
        <f t="shared" si="2342"/>
        <v>1.5</v>
      </c>
      <c r="CJ180" s="312">
        <f t="shared" si="2342"/>
        <v>1.5</v>
      </c>
      <c r="CK180" s="312">
        <f t="shared" si="2342"/>
        <v>1.5</v>
      </c>
      <c r="CL180" s="312">
        <f t="shared" si="2342"/>
        <v>1.5</v>
      </c>
      <c r="CM180" s="312">
        <f t="shared" si="2342"/>
        <v>1.5</v>
      </c>
      <c r="CN180" s="312">
        <f t="shared" si="2342"/>
        <v>1.5</v>
      </c>
      <c r="CO180" s="312">
        <f t="shared" si="2342"/>
        <v>1.5</v>
      </c>
      <c r="CP180" s="312">
        <f t="shared" si="2342"/>
        <v>1.5</v>
      </c>
      <c r="CQ180" s="312">
        <f t="shared" si="2342"/>
        <v>1.5</v>
      </c>
      <c r="CR180" s="312">
        <f t="shared" si="2342"/>
        <v>1.5</v>
      </c>
      <c r="CS180" s="312">
        <f t="shared" si="2342"/>
        <v>1.5</v>
      </c>
      <c r="CT180" s="312">
        <f t="shared" si="2342"/>
        <v>1.5</v>
      </c>
      <c r="CU180" s="312">
        <f t="shared" si="2342"/>
        <v>1.5</v>
      </c>
      <c r="CV180" s="312">
        <f t="shared" si="2342"/>
        <v>1.5</v>
      </c>
      <c r="CW180" s="312">
        <f t="shared" si="2342"/>
        <v>1.5</v>
      </c>
      <c r="CX180" s="312">
        <f t="shared" si="2342"/>
        <v>1.5</v>
      </c>
      <c r="CY180" s="312">
        <f t="shared" si="2342"/>
        <v>1.5</v>
      </c>
      <c r="CZ180" s="312">
        <f t="shared" si="2342"/>
        <v>1.5</v>
      </c>
      <c r="DA180" s="312">
        <f t="shared" si="2342"/>
        <v>1.5</v>
      </c>
      <c r="DB180" s="312">
        <f t="shared" si="2342"/>
        <v>1.5</v>
      </c>
      <c r="DC180" s="312">
        <f t="shared" si="2342"/>
        <v>1.5</v>
      </c>
      <c r="DD180" s="312">
        <f t="shared" si="2342"/>
        <v>1.5</v>
      </c>
      <c r="DE180" s="312">
        <f t="shared" si="2342"/>
        <v>1.5</v>
      </c>
      <c r="DF180" s="312">
        <f t="shared" si="2342"/>
        <v>1.5</v>
      </c>
      <c r="DG180" s="312">
        <f t="shared" si="2342"/>
        <v>1.5</v>
      </c>
      <c r="DH180" s="312">
        <f t="shared" si="2342"/>
        <v>1.5</v>
      </c>
      <c r="DI180" s="312">
        <f t="shared" si="2342"/>
        <v>1.5</v>
      </c>
      <c r="DJ180" s="312">
        <f t="shared" si="2342"/>
        <v>1.5</v>
      </c>
      <c r="DK180" s="312">
        <f t="shared" si="2342"/>
        <v>1.5</v>
      </c>
      <c r="DL180" s="312">
        <f t="shared" si="2342"/>
        <v>1.5</v>
      </c>
      <c r="DM180" s="312">
        <f t="shared" si="2342"/>
        <v>1.5</v>
      </c>
      <c r="DN180" s="312">
        <f t="shared" si="2342"/>
        <v>1.5</v>
      </c>
      <c r="DO180" s="312">
        <f t="shared" si="2342"/>
        <v>1.5</v>
      </c>
      <c r="DP180" s="312">
        <f t="shared" si="2342"/>
        <v>1.5</v>
      </c>
      <c r="DQ180" s="312">
        <f t="shared" si="2342"/>
        <v>1.5</v>
      </c>
      <c r="DR180" s="312">
        <f t="shared" si="2342"/>
        <v>1.5</v>
      </c>
      <c r="DS180" s="312">
        <f t="shared" si="2342"/>
        <v>1.5</v>
      </c>
      <c r="DT180" s="312">
        <f t="shared" si="2342"/>
        <v>1.5</v>
      </c>
      <c r="DU180" s="312">
        <f t="shared" si="2342"/>
        <v>1.5</v>
      </c>
      <c r="DV180" s="312">
        <f t="shared" si="2342"/>
        <v>1.5</v>
      </c>
      <c r="DW180" s="312">
        <f t="shared" si="2342"/>
        <v>1.5</v>
      </c>
      <c r="DX180" s="312">
        <f t="shared" si="2342"/>
        <v>1.5</v>
      </c>
      <c r="DY180" s="312">
        <f t="shared" si="2342"/>
        <v>1.5</v>
      </c>
      <c r="DZ180" s="312">
        <f t="shared" si="2342"/>
        <v>1.5</v>
      </c>
      <c r="EA180" s="312">
        <f t="shared" si="2342"/>
        <v>1.5</v>
      </c>
      <c r="EB180" s="312">
        <f t="shared" si="2342"/>
        <v>1.5</v>
      </c>
    </row>
    <row r="181" spans="2:132" outlineLevel="1" x14ac:dyDescent="0.25">
      <c r="C181" s="327" t="s">
        <v>513</v>
      </c>
      <c r="D181" s="38"/>
      <c r="E181" s="38"/>
      <c r="F181" s="38"/>
      <c r="G181" s="55" t="s">
        <v>220</v>
      </c>
      <c r="H181" s="316">
        <f t="shared" ref="H181" si="2343">SUM(J181:EB181)</f>
        <v>2086144.04532555</v>
      </c>
      <c r="I181" s="38"/>
      <c r="J181" s="314">
        <f>J178*SUM($J$179:J$179)*J180</f>
        <v>0</v>
      </c>
      <c r="K181" s="314">
        <f>K178*SUM($J$179:K$179)*K180</f>
        <v>0</v>
      </c>
      <c r="L181" s="314">
        <f>L178*SUM($J$179:L$179)*L180</f>
        <v>0</v>
      </c>
      <c r="M181" s="314">
        <f>M178*SUM($J$179:M$179)*M180</f>
        <v>0</v>
      </c>
      <c r="N181" s="314">
        <f>N178*SUM($J$179:N$179)*N180</f>
        <v>0</v>
      </c>
      <c r="O181" s="314">
        <f>O178*SUM($J$179:O$179)*O180</f>
        <v>0</v>
      </c>
      <c r="P181" s="314">
        <f>P178*SUM($J$179:P$179)*P180</f>
        <v>0</v>
      </c>
      <c r="Q181" s="314">
        <f>Q178*SUM($J$179:Q$179)*Q180</f>
        <v>0</v>
      </c>
      <c r="R181" s="314">
        <f>R178*SUM($J$179:R$179)*R180</f>
        <v>894061.73371095001</v>
      </c>
      <c r="S181" s="314">
        <f>S178*SUM($J$179:S$179)*S180</f>
        <v>0</v>
      </c>
      <c r="T181" s="314">
        <f>T178*SUM($J$179:T$179)*T180</f>
        <v>0</v>
      </c>
      <c r="U181" s="314">
        <f>U178*SUM($J$179:U$179)*U180</f>
        <v>0</v>
      </c>
      <c r="V181" s="314">
        <f>V178*SUM($J$179:V$179)*V180</f>
        <v>0</v>
      </c>
      <c r="W181" s="314">
        <f>W178*SUM($J$179:W$179)*W180</f>
        <v>0</v>
      </c>
      <c r="X181" s="314">
        <f>X178*SUM($J$179:X$179)*X180</f>
        <v>0</v>
      </c>
      <c r="Y181" s="314">
        <f>Y178*SUM($J$179:Y$179)*Y180</f>
        <v>0</v>
      </c>
      <c r="Z181" s="314">
        <f>Z178*SUM($J$179:Z$179)*Z180</f>
        <v>0</v>
      </c>
      <c r="AA181" s="314">
        <f>AA178*SUM($J$179:AA$179)*AA180</f>
        <v>0</v>
      </c>
      <c r="AB181" s="314">
        <f>AB178*SUM($J$179:AB$179)*AB180</f>
        <v>0</v>
      </c>
      <c r="AC181" s="314">
        <f>AC178*SUM($J$179:AC$179)*AC180</f>
        <v>0</v>
      </c>
      <c r="AD181" s="314">
        <f>AD178*SUM($J$179:AD$179)*AD180</f>
        <v>1192082.3116146</v>
      </c>
      <c r="AE181" s="314">
        <f>AE178*SUM($J$179:AE$179)*AE180</f>
        <v>0</v>
      </c>
      <c r="AF181" s="314">
        <f>AF178*SUM($J$179:AF$179)*AF180</f>
        <v>0</v>
      </c>
      <c r="AG181" s="314">
        <f>AG178*SUM($J$179:AG$179)*AG180</f>
        <v>0</v>
      </c>
      <c r="AH181" s="314">
        <f>AH178*SUM($J$179:AH$179)*AH180</f>
        <v>0</v>
      </c>
      <c r="AI181" s="314">
        <f>AI178*SUM($J$179:AI$179)*AI180</f>
        <v>0</v>
      </c>
      <c r="AJ181" s="314">
        <f>AJ178*SUM($J$179:AJ$179)*AJ180</f>
        <v>0</v>
      </c>
      <c r="AK181" s="314">
        <f>AK178*SUM($J$179:AK$179)*AK180</f>
        <v>0</v>
      </c>
      <c r="AL181" s="314">
        <f>AL178*SUM($J$179:AL$179)*AL180</f>
        <v>0</v>
      </c>
      <c r="AM181" s="314">
        <f>AM178*SUM($J$179:AM$179)*AM180</f>
        <v>0</v>
      </c>
      <c r="AN181" s="314">
        <f>AN178*SUM($J$179:AN$179)*AN180</f>
        <v>0</v>
      </c>
      <c r="AO181" s="314">
        <f>AO178*SUM($J$179:AO$179)*AO180</f>
        <v>0</v>
      </c>
      <c r="AP181" s="314">
        <f>AP178*SUM($J$179:AP$179)*AP180</f>
        <v>0</v>
      </c>
      <c r="AQ181" s="314">
        <f>AQ178*SUM($J$179:AQ$179)*AQ180</f>
        <v>0</v>
      </c>
      <c r="AR181" s="314">
        <f>AR178*SUM($J$179:AR$179)*AR180</f>
        <v>0</v>
      </c>
      <c r="AS181" s="314">
        <f>AS178*SUM($J$179:AS$179)*AS180</f>
        <v>0</v>
      </c>
      <c r="AT181" s="314">
        <f>AT178*SUM($J$179:AT$179)*AT180</f>
        <v>0</v>
      </c>
      <c r="AU181" s="314">
        <f>AU178*SUM($J$179:AU$179)*AU180</f>
        <v>0</v>
      </c>
      <c r="AV181" s="314">
        <f>AV178*SUM($J$179:AV$179)*AV180</f>
        <v>0</v>
      </c>
      <c r="AW181" s="314">
        <f>AW178*SUM($J$179:AW$179)*AW180</f>
        <v>0</v>
      </c>
      <c r="AX181" s="314">
        <f>AX178*SUM($J$179:AX$179)*AX180</f>
        <v>0</v>
      </c>
      <c r="AY181" s="314">
        <f>AY178*SUM($J$179:AY$179)*AY180</f>
        <v>0</v>
      </c>
      <c r="AZ181" s="314">
        <f>AZ178*SUM($J$179:AZ$179)*AZ180</f>
        <v>0</v>
      </c>
      <c r="BA181" s="314">
        <f>BA178*SUM($J$179:BA$179)*BA180</f>
        <v>0</v>
      </c>
      <c r="BB181" s="314">
        <f>BB178*SUM($J$179:BB$179)*BB180</f>
        <v>0</v>
      </c>
      <c r="BC181" s="314">
        <f>BC178*SUM($J$179:BC$179)*BC180</f>
        <v>0</v>
      </c>
      <c r="BD181" s="314">
        <f>BD178*SUM($J$179:BD$179)*BD180</f>
        <v>0</v>
      </c>
      <c r="BE181" s="314">
        <f>BE178*SUM($J$179:BE$179)*BE180</f>
        <v>0</v>
      </c>
      <c r="BF181" s="314">
        <f>BF178*SUM($J$179:BF$179)*BF180</f>
        <v>0</v>
      </c>
      <c r="BG181" s="314">
        <f>BG178*SUM($J$179:BG$179)*BG180</f>
        <v>0</v>
      </c>
      <c r="BH181" s="314">
        <f>BH178*SUM($J$179:BH$179)*BH180</f>
        <v>0</v>
      </c>
      <c r="BI181" s="314">
        <f>BI178*SUM($J$179:BI$179)*BI180</f>
        <v>0</v>
      </c>
      <c r="BJ181" s="314">
        <f>BJ178*SUM($J$179:BJ$179)*BJ180</f>
        <v>0</v>
      </c>
      <c r="BK181" s="314">
        <f>BK178*SUM($J$179:BK$179)*BK180</f>
        <v>0</v>
      </c>
      <c r="BL181" s="314">
        <f>BL178*SUM($J$179:BL$179)*BL180</f>
        <v>0</v>
      </c>
      <c r="BM181" s="314">
        <f>BM178*SUM($J$179:BM$179)*BM180</f>
        <v>0</v>
      </c>
      <c r="BN181" s="314">
        <f>BN178*SUM($J$179:BN$179)*BN180</f>
        <v>0</v>
      </c>
      <c r="BO181" s="314">
        <f>BO178*SUM($J$179:BO$179)*BO180</f>
        <v>0</v>
      </c>
      <c r="BP181" s="314">
        <f>BP178*SUM($J$179:BP$179)*BP180</f>
        <v>0</v>
      </c>
      <c r="BQ181" s="314">
        <f>BQ178*SUM($J$179:BQ$179)*BQ180</f>
        <v>0</v>
      </c>
      <c r="BR181" s="314">
        <f>BR178*SUM($J$179:BR$179)*BR180</f>
        <v>0</v>
      </c>
      <c r="BS181" s="314">
        <f>BS178*SUM($J$179:BS$179)*BS180</f>
        <v>0</v>
      </c>
      <c r="BT181" s="314">
        <f>BT178*SUM($J$179:BT$179)*BT180</f>
        <v>0</v>
      </c>
      <c r="BU181" s="314">
        <f>BU178*SUM($J$179:BU$179)*BU180</f>
        <v>0</v>
      </c>
      <c r="BV181" s="314">
        <f>BV178*SUM($J$179:BV$179)*BV180</f>
        <v>0</v>
      </c>
      <c r="BW181" s="314">
        <f>BW178*SUM($J$179:BW$179)*BW180</f>
        <v>0</v>
      </c>
      <c r="BX181" s="314">
        <f>BX178*SUM($J$179:BX$179)*BX180</f>
        <v>0</v>
      </c>
      <c r="BY181" s="314">
        <f>BY178*SUM($J$179:BY$179)*BY180</f>
        <v>0</v>
      </c>
      <c r="BZ181" s="314">
        <f>BZ178*SUM($J$179:BZ$179)*BZ180</f>
        <v>0</v>
      </c>
      <c r="CA181" s="314">
        <f>CA178*SUM($J$179:CA$179)*CA180</f>
        <v>0</v>
      </c>
      <c r="CB181" s="314">
        <f>CB178*SUM($J$179:CB$179)*CB180</f>
        <v>0</v>
      </c>
      <c r="CC181" s="314">
        <f>CC178*SUM($J$179:CC$179)*CC180</f>
        <v>0</v>
      </c>
      <c r="CD181" s="314">
        <f>CD178*SUM($J$179:CD$179)*CD180</f>
        <v>0</v>
      </c>
      <c r="CE181" s="314">
        <f>CE178*SUM($J$179:CE$179)*CE180</f>
        <v>0</v>
      </c>
      <c r="CF181" s="314">
        <f>CF178*SUM($J$179:CF$179)*CF180</f>
        <v>0</v>
      </c>
      <c r="CG181" s="314">
        <f>CG178*SUM($J$179:CG$179)*CG180</f>
        <v>0</v>
      </c>
      <c r="CH181" s="314">
        <f>CH178*SUM($J$179:CH$179)*CH180</f>
        <v>0</v>
      </c>
      <c r="CI181" s="314">
        <f>CI178*SUM($J$179:CI$179)*CI180</f>
        <v>0</v>
      </c>
      <c r="CJ181" s="314">
        <f>CJ178*SUM($J$179:CJ$179)*CJ180</f>
        <v>0</v>
      </c>
      <c r="CK181" s="314">
        <f>CK178*SUM($J$179:CK$179)*CK180</f>
        <v>0</v>
      </c>
      <c r="CL181" s="314">
        <f>CL178*SUM($J$179:CL$179)*CL180</f>
        <v>0</v>
      </c>
      <c r="CM181" s="314">
        <f>CM178*SUM($J$179:CM$179)*CM180</f>
        <v>0</v>
      </c>
      <c r="CN181" s="314">
        <f>CN178*SUM($J$179:CN$179)*CN180</f>
        <v>0</v>
      </c>
      <c r="CO181" s="314">
        <f>CO178*SUM($J$179:CO$179)*CO180</f>
        <v>0</v>
      </c>
      <c r="CP181" s="314">
        <f>CP178*SUM($J$179:CP$179)*CP180</f>
        <v>0</v>
      </c>
      <c r="CQ181" s="314">
        <f>CQ178*SUM($J$179:CQ$179)*CQ180</f>
        <v>0</v>
      </c>
      <c r="CR181" s="314">
        <f>CR178*SUM($J$179:CR$179)*CR180</f>
        <v>0</v>
      </c>
      <c r="CS181" s="314">
        <f>CS178*SUM($J$179:CS$179)*CS180</f>
        <v>0</v>
      </c>
      <c r="CT181" s="314">
        <f>CT178*SUM($J$179:CT$179)*CT180</f>
        <v>0</v>
      </c>
      <c r="CU181" s="314">
        <f>CU178*SUM($J$179:CU$179)*CU180</f>
        <v>0</v>
      </c>
      <c r="CV181" s="314">
        <f>CV178*SUM($J$179:CV$179)*CV180</f>
        <v>0</v>
      </c>
      <c r="CW181" s="314">
        <f>CW178*SUM($J$179:CW$179)*CW180</f>
        <v>0</v>
      </c>
      <c r="CX181" s="314">
        <f>CX178*SUM($J$179:CX$179)*CX180</f>
        <v>0</v>
      </c>
      <c r="CY181" s="314">
        <f>CY178*SUM($J$179:CY$179)*CY180</f>
        <v>0</v>
      </c>
      <c r="CZ181" s="314">
        <f>CZ178*SUM($J$179:CZ$179)*CZ180</f>
        <v>0</v>
      </c>
      <c r="DA181" s="314">
        <f>DA178*SUM($J$179:DA$179)*DA180</f>
        <v>0</v>
      </c>
      <c r="DB181" s="314">
        <f>DB178*SUM($J$179:DB$179)*DB180</f>
        <v>0</v>
      </c>
      <c r="DC181" s="314">
        <f>DC178*SUM($J$179:DC$179)*DC180</f>
        <v>0</v>
      </c>
      <c r="DD181" s="314">
        <f>DD178*SUM($J$179:DD$179)*DD180</f>
        <v>0</v>
      </c>
      <c r="DE181" s="314">
        <f>DE178*SUM($J$179:DE$179)*DE180</f>
        <v>0</v>
      </c>
      <c r="DF181" s="314">
        <f>DF178*SUM($J$179:DF$179)*DF180</f>
        <v>0</v>
      </c>
      <c r="DG181" s="314">
        <f>DG178*SUM($J$179:DG$179)*DG180</f>
        <v>0</v>
      </c>
      <c r="DH181" s="314">
        <f>DH178*SUM($J$179:DH$179)*DH180</f>
        <v>0</v>
      </c>
      <c r="DI181" s="314">
        <f>DI178*SUM($J$179:DI$179)*DI180</f>
        <v>0</v>
      </c>
      <c r="DJ181" s="314">
        <f>DJ178*SUM($J$179:DJ$179)*DJ180</f>
        <v>0</v>
      </c>
      <c r="DK181" s="314">
        <f>DK178*SUM($J$179:DK$179)*DK180</f>
        <v>0</v>
      </c>
      <c r="DL181" s="314">
        <f>DL178*SUM($J$179:DL$179)*DL180</f>
        <v>0</v>
      </c>
      <c r="DM181" s="314">
        <f>DM178*SUM($J$179:DM$179)*DM180</f>
        <v>0</v>
      </c>
      <c r="DN181" s="314">
        <f>DN178*SUM($J$179:DN$179)*DN180</f>
        <v>0</v>
      </c>
      <c r="DO181" s="314">
        <f>DO178*SUM($J$179:DO$179)*DO180</f>
        <v>0</v>
      </c>
      <c r="DP181" s="314">
        <f>DP178*SUM($J$179:DP$179)*DP180</f>
        <v>0</v>
      </c>
      <c r="DQ181" s="314">
        <f>DQ178*SUM($J$179:DQ$179)*DQ180</f>
        <v>0</v>
      </c>
      <c r="DR181" s="314">
        <f>DR178*SUM($J$179:DR$179)*DR180</f>
        <v>0</v>
      </c>
      <c r="DS181" s="314">
        <f>DS178*SUM($J$179:DS$179)*DS180</f>
        <v>0</v>
      </c>
      <c r="DT181" s="314">
        <f>DT178*SUM($J$179:DT$179)*DT180</f>
        <v>0</v>
      </c>
      <c r="DU181" s="314">
        <f>DU178*SUM($J$179:DU$179)*DU180</f>
        <v>0</v>
      </c>
      <c r="DV181" s="314">
        <f>DV178*SUM($J$179:DV$179)*DV180</f>
        <v>0</v>
      </c>
      <c r="DW181" s="314">
        <f>DW178*SUM($J$179:DW$179)*DW180</f>
        <v>0</v>
      </c>
      <c r="DX181" s="314">
        <f>DX178*SUM($J$179:DX$179)*DX180</f>
        <v>0</v>
      </c>
      <c r="DY181" s="314">
        <f>DY178*SUM($J$179:DY$179)*DY180</f>
        <v>0</v>
      </c>
      <c r="DZ181" s="314">
        <f>DZ178*SUM($J$179:DZ$179)*DZ180</f>
        <v>0</v>
      </c>
      <c r="EA181" s="314">
        <f>EA178*SUM($J$179:EA$179)*EA180</f>
        <v>0</v>
      </c>
      <c r="EB181" s="314">
        <f>EB178*SUM($J$179:EB$179)*EB180</f>
        <v>0</v>
      </c>
    </row>
    <row r="182" spans="2:132" outlineLevel="1" x14ac:dyDescent="0.25">
      <c r="C182" s="324" t="s">
        <v>417</v>
      </c>
      <c r="D182" s="34"/>
      <c r="E182" s="34"/>
      <c r="F182" s="34"/>
      <c r="G182" s="67" t="s">
        <v>215</v>
      </c>
      <c r="H182" s="34"/>
      <c r="I182" s="34"/>
      <c r="J182" s="126">
        <f>J$13</f>
        <v>1</v>
      </c>
      <c r="K182" s="126">
        <f t="shared" ref="K182:BV182" si="2344">K$13</f>
        <v>1.0026792493128671</v>
      </c>
      <c r="L182" s="126">
        <f t="shared" si="2344"/>
        <v>1.0056539350998608</v>
      </c>
      <c r="M182" s="126">
        <f t="shared" si="2344"/>
        <v>1.0085410656939733</v>
      </c>
      <c r="N182" s="126">
        <f t="shared" si="2344"/>
        <v>1.0114364849476103</v>
      </c>
      <c r="O182" s="126">
        <f t="shared" si="2344"/>
        <v>1.0143402166566737</v>
      </c>
      <c r="P182" s="126">
        <f t="shared" si="2344"/>
        <v>1.0172522846853813</v>
      </c>
      <c r="Q182" s="126">
        <f t="shared" si="2344"/>
        <v>1.0201727129664624</v>
      </c>
      <c r="R182" s="126">
        <f t="shared" si="2344"/>
        <v>1.0231015255013547</v>
      </c>
      <c r="S182" s="126">
        <f t="shared" si="2344"/>
        <v>1.0260387463604019</v>
      </c>
      <c r="T182" s="126">
        <f t="shared" si="2344"/>
        <v>1.028984399683051</v>
      </c>
      <c r="U182" s="126">
        <f t="shared" si="2344"/>
        <v>1.0319385096780509</v>
      </c>
      <c r="V182" s="126">
        <f t="shared" si="2344"/>
        <v>1.0349011006236515</v>
      </c>
      <c r="W182" s="126">
        <f t="shared" si="2344"/>
        <v>1.0377730230388176</v>
      </c>
      <c r="X182" s="126">
        <f t="shared" si="2344"/>
        <v>1.0408518228283561</v>
      </c>
      <c r="Y182" s="126">
        <f t="shared" si="2344"/>
        <v>1.0438400029932626</v>
      </c>
      <c r="Z182" s="126">
        <f t="shared" si="2344"/>
        <v>1.046836761920777</v>
      </c>
      <c r="AA182" s="126">
        <f t="shared" si="2344"/>
        <v>1.0498421242396576</v>
      </c>
      <c r="AB182" s="126">
        <f t="shared" si="2344"/>
        <v>1.05285611464937</v>
      </c>
      <c r="AC182" s="126">
        <f t="shared" si="2344"/>
        <v>1.0558787579202888</v>
      </c>
      <c r="AD182" s="126">
        <f t="shared" si="2344"/>
        <v>1.0589100788939025</v>
      </c>
      <c r="AE182" s="126">
        <f t="shared" si="2344"/>
        <v>1.0619501024830165</v>
      </c>
      <c r="AF182" s="126">
        <f t="shared" si="2344"/>
        <v>1.0649988536719583</v>
      </c>
      <c r="AG182" s="126">
        <f t="shared" si="2344"/>
        <v>1.0680563575167832</v>
      </c>
      <c r="AH182" s="126">
        <f t="shared" si="2344"/>
        <v>1.0711226391454798</v>
      </c>
      <c r="AI182" s="126">
        <f t="shared" si="2344"/>
        <v>1.0739924437404067</v>
      </c>
      <c r="AJ182" s="126">
        <f t="shared" si="2344"/>
        <v>1.0771786970311998</v>
      </c>
      <c r="AK182" s="126">
        <f t="shared" si="2344"/>
        <v>1.0802711679727233</v>
      </c>
      <c r="AL182" s="126">
        <f t="shared" si="2344"/>
        <v>1.0833725170851116</v>
      </c>
      <c r="AM182" s="126">
        <f t="shared" si="2344"/>
        <v>1.0864827698566941</v>
      </c>
      <c r="AN182" s="126">
        <f t="shared" si="2344"/>
        <v>1.0896019518489746</v>
      </c>
      <c r="AO182" s="126">
        <f t="shared" si="2344"/>
        <v>1.0927300886968412</v>
      </c>
      <c r="AP182" s="126">
        <f t="shared" si="2344"/>
        <v>1.0958672061087775</v>
      </c>
      <c r="AQ182" s="126">
        <f t="shared" si="2344"/>
        <v>1.0990133298670732</v>
      </c>
      <c r="AR182" s="126">
        <f t="shared" si="2344"/>
        <v>1.1021684858280367</v>
      </c>
      <c r="AS182" s="126">
        <f t="shared" si="2344"/>
        <v>1.1053326999222071</v>
      </c>
      <c r="AT182" s="126">
        <f t="shared" si="2344"/>
        <v>1.1085059981545673</v>
      </c>
      <c r="AU182" s="126">
        <f t="shared" si="2344"/>
        <v>1.111475962088432</v>
      </c>
      <c r="AV182" s="126">
        <f t="shared" si="2344"/>
        <v>1.1147734191259395</v>
      </c>
      <c r="AW182" s="126">
        <f t="shared" si="2344"/>
        <v>1.1179738207069689</v>
      </c>
      <c r="AX182" s="126">
        <f t="shared" si="2344"/>
        <v>1.1211834103167977</v>
      </c>
      <c r="AY182" s="126">
        <f t="shared" si="2344"/>
        <v>1.1244022143333261</v>
      </c>
      <c r="AZ182" s="126">
        <f t="shared" si="2344"/>
        <v>1.1276302592101826</v>
      </c>
      <c r="BA182" s="126">
        <f t="shared" si="2344"/>
        <v>1.1308675714769412</v>
      </c>
      <c r="BB182" s="126">
        <f t="shared" si="2344"/>
        <v>1.1341141777393395</v>
      </c>
      <c r="BC182" s="126">
        <f t="shared" si="2344"/>
        <v>1.1373701046794982</v>
      </c>
      <c r="BD182" s="126">
        <f t="shared" si="2344"/>
        <v>1.1406353790561385</v>
      </c>
      <c r="BE182" s="126">
        <f t="shared" si="2344"/>
        <v>1.1439100277048042</v>
      </c>
      <c r="BF182" s="126">
        <f t="shared" si="2344"/>
        <v>1.1471940775380809</v>
      </c>
      <c r="BG182" s="126">
        <f t="shared" si="2344"/>
        <v>1.15026769648205</v>
      </c>
      <c r="BH182" s="126">
        <f t="shared" si="2344"/>
        <v>1.1536802383994258</v>
      </c>
      <c r="BI182" s="126">
        <f t="shared" si="2344"/>
        <v>1.1569923375180708</v>
      </c>
      <c r="BJ182" s="126">
        <f t="shared" si="2344"/>
        <v>1.1603139453378331</v>
      </c>
      <c r="BK182" s="126">
        <f t="shared" si="2344"/>
        <v>1.1636450891572303</v>
      </c>
      <c r="BL182" s="126">
        <f t="shared" si="2344"/>
        <v>1.1669857963531516</v>
      </c>
      <c r="BM182" s="126">
        <f t="shared" si="2344"/>
        <v>1.1703360943810825</v>
      </c>
      <c r="BN182" s="126">
        <f t="shared" si="2344"/>
        <v>1.1736960107753303</v>
      </c>
      <c r="BO182" s="126">
        <f t="shared" si="2344"/>
        <v>1.1770655731492505</v>
      </c>
      <c r="BP182" s="126">
        <f t="shared" si="2344"/>
        <v>1.180444809195474</v>
      </c>
      <c r="BQ182" s="126">
        <f t="shared" si="2344"/>
        <v>1.1838337466861339</v>
      </c>
      <c r="BR182" s="126">
        <f t="shared" si="2344"/>
        <v>1.1872324134730949</v>
      </c>
      <c r="BS182" s="126">
        <f t="shared" si="2344"/>
        <v>1.1905270658589224</v>
      </c>
      <c r="BT182" s="126">
        <f t="shared" si="2344"/>
        <v>1.1940590467434065</v>
      </c>
      <c r="BU182" s="126">
        <f t="shared" si="2344"/>
        <v>1.1974870693312041</v>
      </c>
      <c r="BV182" s="126">
        <f t="shared" si="2344"/>
        <v>1.2009249334246579</v>
      </c>
      <c r="BW182" s="126">
        <f t="shared" ref="BW182:EB182" si="2345">BW$13</f>
        <v>1.204372667277734</v>
      </c>
      <c r="BX182" s="126">
        <f t="shared" si="2345"/>
        <v>1.2078302992255125</v>
      </c>
      <c r="BY182" s="126">
        <f t="shared" si="2345"/>
        <v>1.2112978576844211</v>
      </c>
      <c r="BZ182" s="126">
        <f t="shared" si="2345"/>
        <v>1.2147753711524676</v>
      </c>
      <c r="CA182" s="126">
        <f t="shared" si="2345"/>
        <v>1.2182628682094752</v>
      </c>
      <c r="CB182" s="126">
        <f t="shared" si="2345"/>
        <v>1.2217603775173165</v>
      </c>
      <c r="CC182" s="126">
        <f t="shared" si="2345"/>
        <v>1.2252679278201495</v>
      </c>
      <c r="CD182" s="126">
        <f t="shared" si="2345"/>
        <v>1.2287855479446541</v>
      </c>
      <c r="CE182" s="126">
        <f t="shared" si="2345"/>
        <v>1.232077770779646</v>
      </c>
      <c r="CF182" s="126">
        <f t="shared" si="2345"/>
        <v>1.23573302168438</v>
      </c>
      <c r="CG182" s="126">
        <f t="shared" si="2345"/>
        <v>1.2392806860334544</v>
      </c>
      <c r="CH182" s="126">
        <f t="shared" si="2345"/>
        <v>1.2428385353675644</v>
      </c>
      <c r="CI182" s="126">
        <f t="shared" si="2345"/>
        <v>1.2464065989267703</v>
      </c>
      <c r="CJ182" s="126">
        <f t="shared" si="2345"/>
        <v>1.2499849060350778</v>
      </c>
      <c r="CK182" s="126">
        <f t="shared" si="2345"/>
        <v>1.2535734861006791</v>
      </c>
      <c r="CL182" s="126">
        <f t="shared" si="2345"/>
        <v>1.257172368616194</v>
      </c>
      <c r="CM182" s="126">
        <f t="shared" si="2345"/>
        <v>1.2607815831589126</v>
      </c>
      <c r="CN182" s="126">
        <f t="shared" si="2345"/>
        <v>1.2644011593910389</v>
      </c>
      <c r="CO182" s="126">
        <f t="shared" si="2345"/>
        <v>1.2680311270599336</v>
      </c>
      <c r="CP182" s="126">
        <f t="shared" si="2345"/>
        <v>1.2716715159983594</v>
      </c>
      <c r="CQ182" s="126">
        <f t="shared" si="2345"/>
        <v>1.2750786410337906</v>
      </c>
      <c r="CR182" s="126">
        <f t="shared" si="2345"/>
        <v>1.2788614642181557</v>
      </c>
      <c r="CS182" s="126">
        <f t="shared" si="2345"/>
        <v>1.2825329459576562</v>
      </c>
      <c r="CT182" s="126">
        <f t="shared" si="2345"/>
        <v>1.2862149681493797</v>
      </c>
      <c r="CU182" s="126">
        <f t="shared" si="2345"/>
        <v>1.289907561053897</v>
      </c>
      <c r="CV182" s="126">
        <f t="shared" si="2345"/>
        <v>1.293610755018654</v>
      </c>
      <c r="CW182" s="126">
        <f t="shared" si="2345"/>
        <v>1.2973245804782207</v>
      </c>
      <c r="CX182" s="126">
        <f t="shared" si="2345"/>
        <v>1.3010490679545423</v>
      </c>
      <c r="CY182" s="126">
        <f t="shared" si="2345"/>
        <v>1.304784248057189</v>
      </c>
      <c r="CZ182" s="126">
        <f t="shared" si="2345"/>
        <v>1.3085301514836076</v>
      </c>
      <c r="DA182" s="126">
        <f t="shared" si="2345"/>
        <v>1.3122868090193751</v>
      </c>
      <c r="DB182" s="126">
        <f t="shared" si="2345"/>
        <v>1.3160542515384499</v>
      </c>
      <c r="DC182" s="126">
        <f t="shared" si="2345"/>
        <v>1.3195802889875801</v>
      </c>
      <c r="DD182" s="126">
        <f t="shared" si="2345"/>
        <v>1.323495136864544</v>
      </c>
      <c r="DE182" s="126">
        <f t="shared" si="2345"/>
        <v>1.3272947573576725</v>
      </c>
      <c r="DF182" s="126">
        <f t="shared" si="2345"/>
        <v>1.3311052861764079</v>
      </c>
      <c r="DG182" s="126">
        <f t="shared" si="2345"/>
        <v>1.3349267546374479</v>
      </c>
      <c r="DH182" s="126">
        <f t="shared" si="2345"/>
        <v>1.3387591941473977</v>
      </c>
      <c r="DI182" s="126">
        <f t="shared" si="2345"/>
        <v>1.3426026362030277</v>
      </c>
      <c r="DJ182" s="126">
        <f t="shared" si="2345"/>
        <v>1.3464571123915319</v>
      </c>
      <c r="DK182" s="126">
        <f t="shared" si="2345"/>
        <v>1.3503226543907885</v>
      </c>
      <c r="DL182" s="126">
        <f t="shared" si="2345"/>
        <v>1.3541992939696192</v>
      </c>
      <c r="DM182" s="126">
        <f t="shared" si="2345"/>
        <v>1.358087062988051</v>
      </c>
      <c r="DN182" s="126">
        <f t="shared" si="2345"/>
        <v>1.361985993397578</v>
      </c>
      <c r="DO182" s="126">
        <f t="shared" si="2345"/>
        <v>1.3657655991021458</v>
      </c>
      <c r="DP182" s="126">
        <f t="shared" si="2345"/>
        <v>1.3698174666548035</v>
      </c>
      <c r="DQ182" s="126">
        <f t="shared" si="2345"/>
        <v>1.3737500738651915</v>
      </c>
      <c r="DR182" s="126">
        <f t="shared" si="2345"/>
        <v>1.3776939711925826</v>
      </c>
      <c r="DS182" s="126">
        <f t="shared" si="2345"/>
        <v>1.381649191049759</v>
      </c>
      <c r="DT182" s="126">
        <f t="shared" si="2345"/>
        <v>1.385615765942557</v>
      </c>
      <c r="DU182" s="126">
        <f t="shared" si="2345"/>
        <v>1.3895937284701338</v>
      </c>
      <c r="DV182" s="126">
        <f t="shared" si="2345"/>
        <v>1.3935831113252357</v>
      </c>
      <c r="DW182" s="126">
        <f t="shared" si="2345"/>
        <v>1.3975839472944662</v>
      </c>
      <c r="DX182" s="126">
        <f t="shared" si="2345"/>
        <v>1.401596269258556</v>
      </c>
      <c r="DY182" s="126">
        <f t="shared" si="2345"/>
        <v>1.4056201101926329</v>
      </c>
      <c r="DZ182" s="126">
        <f t="shared" si="2345"/>
        <v>1.4096555031664932</v>
      </c>
      <c r="EA182" s="126">
        <f t="shared" si="2345"/>
        <v>1.4134323217047313</v>
      </c>
      <c r="EB182" s="126">
        <f t="shared" si="2345"/>
        <v>1.4176256038945581</v>
      </c>
    </row>
    <row r="183" spans="2:132" outlineLevel="1" x14ac:dyDescent="0.25">
      <c r="C183" s="321" t="s">
        <v>518</v>
      </c>
      <c r="D183" s="38"/>
      <c r="E183" s="38"/>
      <c r="F183" s="38"/>
      <c r="G183" s="52" t="s">
        <v>220</v>
      </c>
      <c r="H183" s="46">
        <f t="shared" ref="H183" si="2346">SUM(J183:EB183)</f>
        <v>2177023.8982919008</v>
      </c>
      <c r="I183" s="38"/>
      <c r="J183" s="82">
        <f>J181*J182</f>
        <v>0</v>
      </c>
      <c r="K183" s="82">
        <f t="shared" ref="K183" si="2347">K181*K182</f>
        <v>0</v>
      </c>
      <c r="L183" s="82">
        <f t="shared" ref="L183" si="2348">L181*L182</f>
        <v>0</v>
      </c>
      <c r="M183" s="82">
        <f t="shared" ref="M183" si="2349">M181*M182</f>
        <v>0</v>
      </c>
      <c r="N183" s="82">
        <f t="shared" ref="N183" si="2350">N181*N182</f>
        <v>0</v>
      </c>
      <c r="O183" s="82">
        <f t="shared" ref="O183" si="2351">O181*O182</f>
        <v>0</v>
      </c>
      <c r="P183" s="82">
        <f t="shared" ref="P183" si="2352">P181*P182</f>
        <v>0</v>
      </c>
      <c r="Q183" s="82">
        <f t="shared" ref="Q183" si="2353">Q181*Q182</f>
        <v>0</v>
      </c>
      <c r="R183" s="82">
        <f t="shared" ref="R183" si="2354">R181*R182</f>
        <v>914715.92365205893</v>
      </c>
      <c r="S183" s="82">
        <f t="shared" ref="S183" si="2355">S181*S182</f>
        <v>0</v>
      </c>
      <c r="T183" s="82">
        <f t="shared" ref="T183" si="2356">T181*T182</f>
        <v>0</v>
      </c>
      <c r="U183" s="82">
        <f t="shared" ref="U183" si="2357">U181*U182</f>
        <v>0</v>
      </c>
      <c r="V183" s="82">
        <f t="shared" ref="V183" si="2358">V181*V182</f>
        <v>0</v>
      </c>
      <c r="W183" s="82">
        <f t="shared" ref="W183" si="2359">W181*W182</f>
        <v>0</v>
      </c>
      <c r="X183" s="82">
        <f t="shared" ref="X183" si="2360">X181*X182</f>
        <v>0</v>
      </c>
      <c r="Y183" s="82">
        <f t="shared" ref="Y183" si="2361">Y181*Y182</f>
        <v>0</v>
      </c>
      <c r="Z183" s="82">
        <f t="shared" ref="Z183" si="2362">Z181*Z182</f>
        <v>0</v>
      </c>
      <c r="AA183" s="82">
        <f t="shared" ref="AA183" si="2363">AA181*AA182</f>
        <v>0</v>
      </c>
      <c r="AB183" s="82">
        <f t="shared" ref="AB183" si="2364">AB181*AB182</f>
        <v>0</v>
      </c>
      <c r="AC183" s="82">
        <f t="shared" ref="AC183" si="2365">AC181*AC182</f>
        <v>0</v>
      </c>
      <c r="AD183" s="82">
        <f t="shared" ref="AD183" si="2366">AD181*AD182</f>
        <v>1262307.9746398418</v>
      </c>
      <c r="AE183" s="82">
        <f t="shared" ref="AE183" si="2367">AE181*AE182</f>
        <v>0</v>
      </c>
      <c r="AF183" s="82">
        <f t="shared" ref="AF183" si="2368">AF181*AF182</f>
        <v>0</v>
      </c>
      <c r="AG183" s="82">
        <f t="shared" ref="AG183" si="2369">AG181*AG182</f>
        <v>0</v>
      </c>
      <c r="AH183" s="82">
        <f t="shared" ref="AH183" si="2370">AH181*AH182</f>
        <v>0</v>
      </c>
      <c r="AI183" s="82">
        <f t="shared" ref="AI183" si="2371">AI181*AI182</f>
        <v>0</v>
      </c>
      <c r="AJ183" s="82">
        <f t="shared" ref="AJ183" si="2372">AJ181*AJ182</f>
        <v>0</v>
      </c>
      <c r="AK183" s="82">
        <f t="shared" ref="AK183" si="2373">AK181*AK182</f>
        <v>0</v>
      </c>
      <c r="AL183" s="82">
        <f t="shared" ref="AL183" si="2374">AL181*AL182</f>
        <v>0</v>
      </c>
      <c r="AM183" s="82">
        <f t="shared" ref="AM183" si="2375">AM181*AM182</f>
        <v>0</v>
      </c>
      <c r="AN183" s="82">
        <f t="shared" ref="AN183" si="2376">AN181*AN182</f>
        <v>0</v>
      </c>
      <c r="AO183" s="82">
        <f t="shared" ref="AO183" si="2377">AO181*AO182</f>
        <v>0</v>
      </c>
      <c r="AP183" s="82">
        <f t="shared" ref="AP183" si="2378">AP181*AP182</f>
        <v>0</v>
      </c>
      <c r="AQ183" s="82">
        <f t="shared" ref="AQ183" si="2379">AQ181*AQ182</f>
        <v>0</v>
      </c>
      <c r="AR183" s="82">
        <f t="shared" ref="AR183" si="2380">AR181*AR182</f>
        <v>0</v>
      </c>
      <c r="AS183" s="82">
        <f t="shared" ref="AS183" si="2381">AS181*AS182</f>
        <v>0</v>
      </c>
      <c r="AT183" s="82">
        <f t="shared" ref="AT183" si="2382">AT181*AT182</f>
        <v>0</v>
      </c>
      <c r="AU183" s="82">
        <f t="shared" ref="AU183" si="2383">AU181*AU182</f>
        <v>0</v>
      </c>
      <c r="AV183" s="82">
        <f t="shared" ref="AV183" si="2384">AV181*AV182</f>
        <v>0</v>
      </c>
      <c r="AW183" s="82">
        <f t="shared" ref="AW183" si="2385">AW181*AW182</f>
        <v>0</v>
      </c>
      <c r="AX183" s="82">
        <f t="shared" ref="AX183" si="2386">AX181*AX182</f>
        <v>0</v>
      </c>
      <c r="AY183" s="82">
        <f t="shared" ref="AY183" si="2387">AY181*AY182</f>
        <v>0</v>
      </c>
      <c r="AZ183" s="82">
        <f t="shared" ref="AZ183" si="2388">AZ181*AZ182</f>
        <v>0</v>
      </c>
      <c r="BA183" s="82">
        <f t="shared" ref="BA183" si="2389">BA181*BA182</f>
        <v>0</v>
      </c>
      <c r="BB183" s="82">
        <f t="shared" ref="BB183" si="2390">BB181*BB182</f>
        <v>0</v>
      </c>
      <c r="BC183" s="82">
        <f t="shared" ref="BC183" si="2391">BC181*BC182</f>
        <v>0</v>
      </c>
      <c r="BD183" s="82">
        <f t="shared" ref="BD183" si="2392">BD181*BD182</f>
        <v>0</v>
      </c>
      <c r="BE183" s="82">
        <f t="shared" ref="BE183" si="2393">BE181*BE182</f>
        <v>0</v>
      </c>
      <c r="BF183" s="82">
        <f t="shared" ref="BF183" si="2394">BF181*BF182</f>
        <v>0</v>
      </c>
      <c r="BG183" s="82">
        <f t="shared" ref="BG183" si="2395">BG181*BG182</f>
        <v>0</v>
      </c>
      <c r="BH183" s="82">
        <f t="shared" ref="BH183" si="2396">BH181*BH182</f>
        <v>0</v>
      </c>
      <c r="BI183" s="82">
        <f t="shared" ref="BI183" si="2397">BI181*BI182</f>
        <v>0</v>
      </c>
      <c r="BJ183" s="82">
        <f t="shared" ref="BJ183" si="2398">BJ181*BJ182</f>
        <v>0</v>
      </c>
      <c r="BK183" s="82">
        <f t="shared" ref="BK183" si="2399">BK181*BK182</f>
        <v>0</v>
      </c>
      <c r="BL183" s="82">
        <f t="shared" ref="BL183" si="2400">BL181*BL182</f>
        <v>0</v>
      </c>
      <c r="BM183" s="82">
        <f t="shared" ref="BM183" si="2401">BM181*BM182</f>
        <v>0</v>
      </c>
      <c r="BN183" s="82">
        <f t="shared" ref="BN183" si="2402">BN181*BN182</f>
        <v>0</v>
      </c>
      <c r="BO183" s="82">
        <f t="shared" ref="BO183" si="2403">BO181*BO182</f>
        <v>0</v>
      </c>
      <c r="BP183" s="82">
        <f t="shared" ref="BP183" si="2404">BP181*BP182</f>
        <v>0</v>
      </c>
      <c r="BQ183" s="82">
        <f t="shared" ref="BQ183" si="2405">BQ181*BQ182</f>
        <v>0</v>
      </c>
      <c r="BR183" s="82">
        <f t="shared" ref="BR183" si="2406">BR181*BR182</f>
        <v>0</v>
      </c>
      <c r="BS183" s="82">
        <f t="shared" ref="BS183" si="2407">BS181*BS182</f>
        <v>0</v>
      </c>
      <c r="BT183" s="82">
        <f t="shared" ref="BT183" si="2408">BT181*BT182</f>
        <v>0</v>
      </c>
      <c r="BU183" s="82">
        <f t="shared" ref="BU183" si="2409">BU181*BU182</f>
        <v>0</v>
      </c>
      <c r="BV183" s="82">
        <f t="shared" ref="BV183" si="2410">BV181*BV182</f>
        <v>0</v>
      </c>
      <c r="BW183" s="82">
        <f t="shared" ref="BW183" si="2411">BW181*BW182</f>
        <v>0</v>
      </c>
      <c r="BX183" s="82">
        <f t="shared" ref="BX183" si="2412">BX181*BX182</f>
        <v>0</v>
      </c>
      <c r="BY183" s="82">
        <f t="shared" ref="BY183" si="2413">BY181*BY182</f>
        <v>0</v>
      </c>
      <c r="BZ183" s="82">
        <f t="shared" ref="BZ183" si="2414">BZ181*BZ182</f>
        <v>0</v>
      </c>
      <c r="CA183" s="82">
        <f t="shared" ref="CA183" si="2415">CA181*CA182</f>
        <v>0</v>
      </c>
      <c r="CB183" s="82">
        <f t="shared" ref="CB183" si="2416">CB181*CB182</f>
        <v>0</v>
      </c>
      <c r="CC183" s="82">
        <f t="shared" ref="CC183" si="2417">CC181*CC182</f>
        <v>0</v>
      </c>
      <c r="CD183" s="82">
        <f t="shared" ref="CD183" si="2418">CD181*CD182</f>
        <v>0</v>
      </c>
      <c r="CE183" s="82">
        <f t="shared" ref="CE183" si="2419">CE181*CE182</f>
        <v>0</v>
      </c>
      <c r="CF183" s="82">
        <f t="shared" ref="CF183" si="2420">CF181*CF182</f>
        <v>0</v>
      </c>
      <c r="CG183" s="82">
        <f t="shared" ref="CG183" si="2421">CG181*CG182</f>
        <v>0</v>
      </c>
      <c r="CH183" s="82">
        <f t="shared" ref="CH183" si="2422">CH181*CH182</f>
        <v>0</v>
      </c>
      <c r="CI183" s="82">
        <f t="shared" ref="CI183" si="2423">CI181*CI182</f>
        <v>0</v>
      </c>
      <c r="CJ183" s="82">
        <f t="shared" ref="CJ183" si="2424">CJ181*CJ182</f>
        <v>0</v>
      </c>
      <c r="CK183" s="82">
        <f t="shared" ref="CK183" si="2425">CK181*CK182</f>
        <v>0</v>
      </c>
      <c r="CL183" s="82">
        <f t="shared" ref="CL183" si="2426">CL181*CL182</f>
        <v>0</v>
      </c>
      <c r="CM183" s="82">
        <f t="shared" ref="CM183" si="2427">CM181*CM182</f>
        <v>0</v>
      </c>
      <c r="CN183" s="82">
        <f t="shared" ref="CN183" si="2428">CN181*CN182</f>
        <v>0</v>
      </c>
      <c r="CO183" s="82">
        <f t="shared" ref="CO183" si="2429">CO181*CO182</f>
        <v>0</v>
      </c>
      <c r="CP183" s="82">
        <f t="shared" ref="CP183" si="2430">CP181*CP182</f>
        <v>0</v>
      </c>
      <c r="CQ183" s="82">
        <f t="shared" ref="CQ183" si="2431">CQ181*CQ182</f>
        <v>0</v>
      </c>
      <c r="CR183" s="82">
        <f t="shared" ref="CR183" si="2432">CR181*CR182</f>
        <v>0</v>
      </c>
      <c r="CS183" s="82">
        <f t="shared" ref="CS183" si="2433">CS181*CS182</f>
        <v>0</v>
      </c>
      <c r="CT183" s="82">
        <f t="shared" ref="CT183" si="2434">CT181*CT182</f>
        <v>0</v>
      </c>
      <c r="CU183" s="82">
        <f t="shared" ref="CU183" si="2435">CU181*CU182</f>
        <v>0</v>
      </c>
      <c r="CV183" s="82">
        <f t="shared" ref="CV183" si="2436">CV181*CV182</f>
        <v>0</v>
      </c>
      <c r="CW183" s="82">
        <f t="shared" ref="CW183" si="2437">CW181*CW182</f>
        <v>0</v>
      </c>
      <c r="CX183" s="82">
        <f t="shared" ref="CX183" si="2438">CX181*CX182</f>
        <v>0</v>
      </c>
      <c r="CY183" s="82">
        <f t="shared" ref="CY183" si="2439">CY181*CY182</f>
        <v>0</v>
      </c>
      <c r="CZ183" s="82">
        <f t="shared" ref="CZ183" si="2440">CZ181*CZ182</f>
        <v>0</v>
      </c>
      <c r="DA183" s="82">
        <f t="shared" ref="DA183" si="2441">DA181*DA182</f>
        <v>0</v>
      </c>
      <c r="DB183" s="82">
        <f t="shared" ref="DB183" si="2442">DB181*DB182</f>
        <v>0</v>
      </c>
      <c r="DC183" s="82">
        <f t="shared" ref="DC183" si="2443">DC181*DC182</f>
        <v>0</v>
      </c>
      <c r="DD183" s="82">
        <f t="shared" ref="DD183" si="2444">DD181*DD182</f>
        <v>0</v>
      </c>
      <c r="DE183" s="82">
        <f t="shared" ref="DE183" si="2445">DE181*DE182</f>
        <v>0</v>
      </c>
      <c r="DF183" s="82">
        <f t="shared" ref="DF183" si="2446">DF181*DF182</f>
        <v>0</v>
      </c>
      <c r="DG183" s="82">
        <f t="shared" ref="DG183" si="2447">DG181*DG182</f>
        <v>0</v>
      </c>
      <c r="DH183" s="82">
        <f t="shared" ref="DH183" si="2448">DH181*DH182</f>
        <v>0</v>
      </c>
      <c r="DI183" s="82">
        <f t="shared" ref="DI183" si="2449">DI181*DI182</f>
        <v>0</v>
      </c>
      <c r="DJ183" s="82">
        <f t="shared" ref="DJ183" si="2450">DJ181*DJ182</f>
        <v>0</v>
      </c>
      <c r="DK183" s="82">
        <f t="shared" ref="DK183" si="2451">DK181*DK182</f>
        <v>0</v>
      </c>
      <c r="DL183" s="82">
        <f t="shared" ref="DL183" si="2452">DL181*DL182</f>
        <v>0</v>
      </c>
      <c r="DM183" s="82">
        <f t="shared" ref="DM183" si="2453">DM181*DM182</f>
        <v>0</v>
      </c>
      <c r="DN183" s="82">
        <f t="shared" ref="DN183" si="2454">DN181*DN182</f>
        <v>0</v>
      </c>
      <c r="DO183" s="82">
        <f t="shared" ref="DO183" si="2455">DO181*DO182</f>
        <v>0</v>
      </c>
      <c r="DP183" s="82">
        <f t="shared" ref="DP183" si="2456">DP181*DP182</f>
        <v>0</v>
      </c>
      <c r="DQ183" s="82">
        <f t="shared" ref="DQ183" si="2457">DQ181*DQ182</f>
        <v>0</v>
      </c>
      <c r="DR183" s="82">
        <f t="shared" ref="DR183" si="2458">DR181*DR182</f>
        <v>0</v>
      </c>
      <c r="DS183" s="82">
        <f t="shared" ref="DS183" si="2459">DS181*DS182</f>
        <v>0</v>
      </c>
      <c r="DT183" s="82">
        <f t="shared" ref="DT183" si="2460">DT181*DT182</f>
        <v>0</v>
      </c>
      <c r="DU183" s="82">
        <f t="shared" ref="DU183" si="2461">DU181*DU182</f>
        <v>0</v>
      </c>
      <c r="DV183" s="82">
        <f t="shared" ref="DV183" si="2462">DV181*DV182</f>
        <v>0</v>
      </c>
      <c r="DW183" s="82">
        <f t="shared" ref="DW183" si="2463">DW181*DW182</f>
        <v>0</v>
      </c>
      <c r="DX183" s="82">
        <f t="shared" ref="DX183" si="2464">DX181*DX182</f>
        <v>0</v>
      </c>
      <c r="DY183" s="82">
        <f t="shared" ref="DY183" si="2465">DY181*DY182</f>
        <v>0</v>
      </c>
      <c r="DZ183" s="82">
        <f t="shared" ref="DZ183" si="2466">DZ181*DZ182</f>
        <v>0</v>
      </c>
      <c r="EA183" s="82">
        <f t="shared" ref="EA183" si="2467">EA181*EA182</f>
        <v>0</v>
      </c>
      <c r="EB183" s="82">
        <f t="shared" ref="EB183" si="2468">EB181*EB182</f>
        <v>0</v>
      </c>
    </row>
    <row r="184" spans="2:132" outlineLevel="1" x14ac:dyDescent="0.25">
      <c r="C184" s="311"/>
      <c r="G184" s="52"/>
      <c r="H184" s="29"/>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row>
    <row r="185" spans="2:132" ht="13" x14ac:dyDescent="0.3">
      <c r="C185" s="348" t="s">
        <v>568</v>
      </c>
      <c r="D185" s="342"/>
      <c r="E185" s="342"/>
      <c r="F185" s="342"/>
      <c r="G185" s="349" t="s">
        <v>220</v>
      </c>
      <c r="H185" s="344">
        <f t="shared" ref="H185" si="2469">SUM(J185:EB185)</f>
        <v>139034.82028260053</v>
      </c>
      <c r="I185" s="342"/>
      <c r="J185" s="345">
        <f t="shared" ref="J185:AO185" si="2470">CHOOSE(Scenario,J166,J175,J183)</f>
        <v>0</v>
      </c>
      <c r="K185" s="346">
        <f t="shared" si="2470"/>
        <v>0</v>
      </c>
      <c r="L185" s="346">
        <f t="shared" si="2470"/>
        <v>0</v>
      </c>
      <c r="M185" s="346">
        <f t="shared" si="2470"/>
        <v>0</v>
      </c>
      <c r="N185" s="346">
        <f t="shared" si="2470"/>
        <v>0</v>
      </c>
      <c r="O185" s="346">
        <f t="shared" si="2470"/>
        <v>0</v>
      </c>
      <c r="P185" s="346">
        <f t="shared" si="2470"/>
        <v>0</v>
      </c>
      <c r="Q185" s="346">
        <f t="shared" si="2470"/>
        <v>0</v>
      </c>
      <c r="R185" s="346">
        <f t="shared" si="2470"/>
        <v>68321.779008648897</v>
      </c>
      <c r="S185" s="346">
        <f t="shared" si="2470"/>
        <v>0</v>
      </c>
      <c r="T185" s="346">
        <f t="shared" si="2470"/>
        <v>0</v>
      </c>
      <c r="U185" s="346">
        <f t="shared" si="2470"/>
        <v>0</v>
      </c>
      <c r="V185" s="346">
        <f t="shared" si="2470"/>
        <v>0</v>
      </c>
      <c r="W185" s="346">
        <f t="shared" si="2470"/>
        <v>0</v>
      </c>
      <c r="X185" s="346">
        <f t="shared" si="2470"/>
        <v>0</v>
      </c>
      <c r="Y185" s="346">
        <f t="shared" si="2470"/>
        <v>0</v>
      </c>
      <c r="Z185" s="346">
        <f t="shared" si="2470"/>
        <v>0</v>
      </c>
      <c r="AA185" s="346">
        <f t="shared" si="2470"/>
        <v>0</v>
      </c>
      <c r="AB185" s="346">
        <f t="shared" si="2470"/>
        <v>0</v>
      </c>
      <c r="AC185" s="346">
        <f t="shared" si="2470"/>
        <v>0</v>
      </c>
      <c r="AD185" s="346">
        <f t="shared" si="2470"/>
        <v>70713.041273951632</v>
      </c>
      <c r="AE185" s="346">
        <f t="shared" si="2470"/>
        <v>0</v>
      </c>
      <c r="AF185" s="346">
        <f t="shared" si="2470"/>
        <v>0</v>
      </c>
      <c r="AG185" s="346">
        <f t="shared" si="2470"/>
        <v>0</v>
      </c>
      <c r="AH185" s="346">
        <f t="shared" si="2470"/>
        <v>0</v>
      </c>
      <c r="AI185" s="346">
        <f t="shared" si="2470"/>
        <v>0</v>
      </c>
      <c r="AJ185" s="346">
        <f t="shared" si="2470"/>
        <v>0</v>
      </c>
      <c r="AK185" s="346">
        <f t="shared" si="2470"/>
        <v>0</v>
      </c>
      <c r="AL185" s="346">
        <f t="shared" si="2470"/>
        <v>0</v>
      </c>
      <c r="AM185" s="346">
        <f t="shared" si="2470"/>
        <v>0</v>
      </c>
      <c r="AN185" s="346">
        <f t="shared" si="2470"/>
        <v>0</v>
      </c>
      <c r="AO185" s="346">
        <f t="shared" si="2470"/>
        <v>0</v>
      </c>
      <c r="AP185" s="346">
        <f t="shared" ref="AP185:BU185" si="2471">CHOOSE(Scenario,AP166,AP175,AP183)</f>
        <v>0</v>
      </c>
      <c r="AQ185" s="346">
        <f t="shared" si="2471"/>
        <v>0</v>
      </c>
      <c r="AR185" s="346">
        <f t="shared" si="2471"/>
        <v>0</v>
      </c>
      <c r="AS185" s="346">
        <f t="shared" si="2471"/>
        <v>0</v>
      </c>
      <c r="AT185" s="346">
        <f t="shared" si="2471"/>
        <v>0</v>
      </c>
      <c r="AU185" s="346">
        <f t="shared" si="2471"/>
        <v>0</v>
      </c>
      <c r="AV185" s="346">
        <f t="shared" si="2471"/>
        <v>0</v>
      </c>
      <c r="AW185" s="346">
        <f t="shared" si="2471"/>
        <v>0</v>
      </c>
      <c r="AX185" s="346">
        <f t="shared" si="2471"/>
        <v>0</v>
      </c>
      <c r="AY185" s="346">
        <f t="shared" si="2471"/>
        <v>0</v>
      </c>
      <c r="AZ185" s="346">
        <f t="shared" si="2471"/>
        <v>0</v>
      </c>
      <c r="BA185" s="346">
        <f t="shared" si="2471"/>
        <v>0</v>
      </c>
      <c r="BB185" s="346">
        <f t="shared" si="2471"/>
        <v>0</v>
      </c>
      <c r="BC185" s="346">
        <f t="shared" si="2471"/>
        <v>0</v>
      </c>
      <c r="BD185" s="346">
        <f t="shared" si="2471"/>
        <v>0</v>
      </c>
      <c r="BE185" s="346">
        <f t="shared" si="2471"/>
        <v>0</v>
      </c>
      <c r="BF185" s="346">
        <f t="shared" si="2471"/>
        <v>0</v>
      </c>
      <c r="BG185" s="346">
        <f t="shared" si="2471"/>
        <v>0</v>
      </c>
      <c r="BH185" s="346">
        <f t="shared" si="2471"/>
        <v>0</v>
      </c>
      <c r="BI185" s="346">
        <f t="shared" si="2471"/>
        <v>0</v>
      </c>
      <c r="BJ185" s="346">
        <f t="shared" si="2471"/>
        <v>0</v>
      </c>
      <c r="BK185" s="346">
        <f t="shared" si="2471"/>
        <v>0</v>
      </c>
      <c r="BL185" s="346">
        <f t="shared" si="2471"/>
        <v>0</v>
      </c>
      <c r="BM185" s="346">
        <f t="shared" si="2471"/>
        <v>0</v>
      </c>
      <c r="BN185" s="346">
        <f t="shared" si="2471"/>
        <v>0</v>
      </c>
      <c r="BO185" s="346">
        <f t="shared" si="2471"/>
        <v>0</v>
      </c>
      <c r="BP185" s="346">
        <f t="shared" si="2471"/>
        <v>0</v>
      </c>
      <c r="BQ185" s="346">
        <f t="shared" si="2471"/>
        <v>0</v>
      </c>
      <c r="BR185" s="346">
        <f t="shared" si="2471"/>
        <v>0</v>
      </c>
      <c r="BS185" s="346">
        <f t="shared" si="2471"/>
        <v>0</v>
      </c>
      <c r="BT185" s="346">
        <f t="shared" si="2471"/>
        <v>0</v>
      </c>
      <c r="BU185" s="346">
        <f t="shared" si="2471"/>
        <v>0</v>
      </c>
      <c r="BV185" s="346">
        <f t="shared" ref="BV185:DA185" si="2472">CHOOSE(Scenario,BV166,BV175,BV183)</f>
        <v>0</v>
      </c>
      <c r="BW185" s="346">
        <f t="shared" si="2472"/>
        <v>0</v>
      </c>
      <c r="BX185" s="346">
        <f t="shared" si="2472"/>
        <v>0</v>
      </c>
      <c r="BY185" s="346">
        <f t="shared" si="2472"/>
        <v>0</v>
      </c>
      <c r="BZ185" s="346">
        <f t="shared" si="2472"/>
        <v>0</v>
      </c>
      <c r="CA185" s="346">
        <f t="shared" si="2472"/>
        <v>0</v>
      </c>
      <c r="CB185" s="346">
        <f t="shared" si="2472"/>
        <v>0</v>
      </c>
      <c r="CC185" s="346">
        <f t="shared" si="2472"/>
        <v>0</v>
      </c>
      <c r="CD185" s="346">
        <f t="shared" si="2472"/>
        <v>0</v>
      </c>
      <c r="CE185" s="346">
        <f t="shared" si="2472"/>
        <v>0</v>
      </c>
      <c r="CF185" s="346">
        <f t="shared" si="2472"/>
        <v>0</v>
      </c>
      <c r="CG185" s="346">
        <f t="shared" si="2472"/>
        <v>0</v>
      </c>
      <c r="CH185" s="346">
        <f t="shared" si="2472"/>
        <v>0</v>
      </c>
      <c r="CI185" s="346">
        <f t="shared" si="2472"/>
        <v>0</v>
      </c>
      <c r="CJ185" s="346">
        <f t="shared" si="2472"/>
        <v>0</v>
      </c>
      <c r="CK185" s="346">
        <f t="shared" si="2472"/>
        <v>0</v>
      </c>
      <c r="CL185" s="346">
        <f t="shared" si="2472"/>
        <v>0</v>
      </c>
      <c r="CM185" s="346">
        <f t="shared" si="2472"/>
        <v>0</v>
      </c>
      <c r="CN185" s="346">
        <f t="shared" si="2472"/>
        <v>0</v>
      </c>
      <c r="CO185" s="346">
        <f t="shared" si="2472"/>
        <v>0</v>
      </c>
      <c r="CP185" s="346">
        <f t="shared" si="2472"/>
        <v>0</v>
      </c>
      <c r="CQ185" s="346">
        <f t="shared" si="2472"/>
        <v>0</v>
      </c>
      <c r="CR185" s="346">
        <f t="shared" si="2472"/>
        <v>0</v>
      </c>
      <c r="CS185" s="346">
        <f t="shared" si="2472"/>
        <v>0</v>
      </c>
      <c r="CT185" s="346">
        <f t="shared" si="2472"/>
        <v>0</v>
      </c>
      <c r="CU185" s="346">
        <f t="shared" si="2472"/>
        <v>0</v>
      </c>
      <c r="CV185" s="346">
        <f t="shared" si="2472"/>
        <v>0</v>
      </c>
      <c r="CW185" s="346">
        <f t="shared" si="2472"/>
        <v>0</v>
      </c>
      <c r="CX185" s="346">
        <f t="shared" si="2472"/>
        <v>0</v>
      </c>
      <c r="CY185" s="346">
        <f t="shared" si="2472"/>
        <v>0</v>
      </c>
      <c r="CZ185" s="346">
        <f t="shared" si="2472"/>
        <v>0</v>
      </c>
      <c r="DA185" s="346">
        <f t="shared" si="2472"/>
        <v>0</v>
      </c>
      <c r="DB185" s="346">
        <f t="shared" ref="DB185:EB185" si="2473">CHOOSE(Scenario,DB166,DB175,DB183)</f>
        <v>0</v>
      </c>
      <c r="DC185" s="346">
        <f t="shared" si="2473"/>
        <v>0</v>
      </c>
      <c r="DD185" s="346">
        <f t="shared" si="2473"/>
        <v>0</v>
      </c>
      <c r="DE185" s="346">
        <f t="shared" si="2473"/>
        <v>0</v>
      </c>
      <c r="DF185" s="346">
        <f t="shared" si="2473"/>
        <v>0</v>
      </c>
      <c r="DG185" s="346">
        <f t="shared" si="2473"/>
        <v>0</v>
      </c>
      <c r="DH185" s="346">
        <f t="shared" si="2473"/>
        <v>0</v>
      </c>
      <c r="DI185" s="346">
        <f t="shared" si="2473"/>
        <v>0</v>
      </c>
      <c r="DJ185" s="346">
        <f t="shared" si="2473"/>
        <v>0</v>
      </c>
      <c r="DK185" s="346">
        <f t="shared" si="2473"/>
        <v>0</v>
      </c>
      <c r="DL185" s="346">
        <f t="shared" si="2473"/>
        <v>0</v>
      </c>
      <c r="DM185" s="346">
        <f t="shared" si="2473"/>
        <v>0</v>
      </c>
      <c r="DN185" s="346">
        <f t="shared" si="2473"/>
        <v>0</v>
      </c>
      <c r="DO185" s="346">
        <f t="shared" si="2473"/>
        <v>0</v>
      </c>
      <c r="DP185" s="346">
        <f t="shared" si="2473"/>
        <v>0</v>
      </c>
      <c r="DQ185" s="346">
        <f t="shared" si="2473"/>
        <v>0</v>
      </c>
      <c r="DR185" s="346">
        <f t="shared" si="2473"/>
        <v>0</v>
      </c>
      <c r="DS185" s="346">
        <f t="shared" si="2473"/>
        <v>0</v>
      </c>
      <c r="DT185" s="346">
        <f t="shared" si="2473"/>
        <v>0</v>
      </c>
      <c r="DU185" s="346">
        <f t="shared" si="2473"/>
        <v>0</v>
      </c>
      <c r="DV185" s="346">
        <f t="shared" si="2473"/>
        <v>0</v>
      </c>
      <c r="DW185" s="346">
        <f t="shared" si="2473"/>
        <v>0</v>
      </c>
      <c r="DX185" s="346">
        <f t="shared" si="2473"/>
        <v>0</v>
      </c>
      <c r="DY185" s="346">
        <f t="shared" si="2473"/>
        <v>0</v>
      </c>
      <c r="DZ185" s="346">
        <f t="shared" si="2473"/>
        <v>0</v>
      </c>
      <c r="EA185" s="346">
        <f t="shared" si="2473"/>
        <v>0</v>
      </c>
      <c r="EB185" s="347">
        <f t="shared" si="2473"/>
        <v>0</v>
      </c>
    </row>
    <row r="186" spans="2:132" ht="13" x14ac:dyDescent="0.3">
      <c r="C186" s="24"/>
      <c r="G186" s="52"/>
      <c r="H186" s="29"/>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row>
    <row r="187" spans="2:132" ht="13" x14ac:dyDescent="0.3">
      <c r="B187" s="34"/>
      <c r="C187" s="2" t="s">
        <v>515</v>
      </c>
      <c r="D187" s="34"/>
      <c r="E187" s="34"/>
      <c r="F187" s="34"/>
      <c r="G187" s="67"/>
      <c r="H187" s="35"/>
      <c r="I187" s="34"/>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row>
    <row r="188" spans="2:132" ht="13" outlineLevel="1" x14ac:dyDescent="0.3">
      <c r="C188" s="340" t="s">
        <v>500</v>
      </c>
      <c r="G188" s="52"/>
      <c r="H188" s="29"/>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row>
    <row r="189" spans="2:132" outlineLevel="1" x14ac:dyDescent="0.25">
      <c r="C189" s="328" t="s">
        <v>505</v>
      </c>
      <c r="G189" s="52" t="s">
        <v>220</v>
      </c>
      <c r="H189" s="46">
        <f t="shared" ref="H189" si="2474">SUM(J189:EB189)</f>
        <v>0</v>
      </c>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row>
    <row r="190" spans="2:132" outlineLevel="1" x14ac:dyDescent="0.25">
      <c r="C190" s="32"/>
      <c r="G190" s="52"/>
      <c r="H190" s="29"/>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row>
    <row r="191" spans="2:132" ht="13" outlineLevel="1" x14ac:dyDescent="0.3">
      <c r="C191" s="340" t="s">
        <v>502</v>
      </c>
      <c r="G191" s="52"/>
      <c r="H191" s="29"/>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row>
    <row r="192" spans="2:132" outlineLevel="1" x14ac:dyDescent="0.25">
      <c r="C192" s="317" t="s">
        <v>519</v>
      </c>
      <c r="G192" s="52" t="s">
        <v>525</v>
      </c>
      <c r="H192" s="46">
        <f t="shared" ref="H192" si="2475">SUM(J192:EB192)</f>
        <v>1500404.3083124177</v>
      </c>
      <c r="J192" s="82">
        <f>J169-J169*(J170+J171)</f>
        <v>0</v>
      </c>
      <c r="K192" s="82">
        <f t="shared" ref="K192:BV192" si="2476">K169-K169*(K170+K171)</f>
        <v>0</v>
      </c>
      <c r="L192" s="82">
        <f t="shared" si="2476"/>
        <v>0</v>
      </c>
      <c r="M192" s="82">
        <f t="shared" si="2476"/>
        <v>0</v>
      </c>
      <c r="N192" s="82">
        <f t="shared" si="2476"/>
        <v>0</v>
      </c>
      <c r="O192" s="82">
        <f t="shared" si="2476"/>
        <v>0</v>
      </c>
      <c r="P192" s="82">
        <f t="shared" si="2476"/>
        <v>0</v>
      </c>
      <c r="Q192" s="82">
        <f t="shared" si="2476"/>
        <v>0</v>
      </c>
      <c r="R192" s="82">
        <f t="shared" si="2476"/>
        <v>750202.15415620885</v>
      </c>
      <c r="S192" s="82">
        <f t="shared" si="2476"/>
        <v>0</v>
      </c>
      <c r="T192" s="82">
        <f t="shared" si="2476"/>
        <v>0</v>
      </c>
      <c r="U192" s="82">
        <f t="shared" si="2476"/>
        <v>0</v>
      </c>
      <c r="V192" s="82">
        <f t="shared" si="2476"/>
        <v>0</v>
      </c>
      <c r="W192" s="82">
        <f t="shared" si="2476"/>
        <v>0</v>
      </c>
      <c r="X192" s="82">
        <f t="shared" si="2476"/>
        <v>0</v>
      </c>
      <c r="Y192" s="82">
        <f t="shared" si="2476"/>
        <v>0</v>
      </c>
      <c r="Z192" s="82">
        <f t="shared" si="2476"/>
        <v>0</v>
      </c>
      <c r="AA192" s="82">
        <f t="shared" si="2476"/>
        <v>0</v>
      </c>
      <c r="AB192" s="82">
        <f t="shared" si="2476"/>
        <v>0</v>
      </c>
      <c r="AC192" s="82">
        <f t="shared" si="2476"/>
        <v>0</v>
      </c>
      <c r="AD192" s="82">
        <f t="shared" si="2476"/>
        <v>750202.15415620885</v>
      </c>
      <c r="AE192" s="82">
        <f t="shared" si="2476"/>
        <v>0</v>
      </c>
      <c r="AF192" s="82">
        <f t="shared" si="2476"/>
        <v>0</v>
      </c>
      <c r="AG192" s="82">
        <f t="shared" si="2476"/>
        <v>0</v>
      </c>
      <c r="AH192" s="82">
        <f t="shared" si="2476"/>
        <v>0</v>
      </c>
      <c r="AI192" s="82">
        <f t="shared" si="2476"/>
        <v>0</v>
      </c>
      <c r="AJ192" s="82">
        <f t="shared" si="2476"/>
        <v>0</v>
      </c>
      <c r="AK192" s="82">
        <f t="shared" si="2476"/>
        <v>0</v>
      </c>
      <c r="AL192" s="82">
        <f t="shared" si="2476"/>
        <v>0</v>
      </c>
      <c r="AM192" s="82">
        <f t="shared" si="2476"/>
        <v>0</v>
      </c>
      <c r="AN192" s="82">
        <f t="shared" si="2476"/>
        <v>0</v>
      </c>
      <c r="AO192" s="82">
        <f t="shared" si="2476"/>
        <v>0</v>
      </c>
      <c r="AP192" s="82">
        <f t="shared" si="2476"/>
        <v>0</v>
      </c>
      <c r="AQ192" s="82">
        <f t="shared" si="2476"/>
        <v>0</v>
      </c>
      <c r="AR192" s="82">
        <f t="shared" si="2476"/>
        <v>0</v>
      </c>
      <c r="AS192" s="82">
        <f t="shared" si="2476"/>
        <v>0</v>
      </c>
      <c r="AT192" s="82">
        <f t="shared" si="2476"/>
        <v>0</v>
      </c>
      <c r="AU192" s="82">
        <f t="shared" si="2476"/>
        <v>0</v>
      </c>
      <c r="AV192" s="82">
        <f t="shared" si="2476"/>
        <v>0</v>
      </c>
      <c r="AW192" s="82">
        <f t="shared" si="2476"/>
        <v>0</v>
      </c>
      <c r="AX192" s="82">
        <f t="shared" si="2476"/>
        <v>0</v>
      </c>
      <c r="AY192" s="82">
        <f t="shared" si="2476"/>
        <v>0</v>
      </c>
      <c r="AZ192" s="82">
        <f t="shared" si="2476"/>
        <v>0</v>
      </c>
      <c r="BA192" s="82">
        <f t="shared" si="2476"/>
        <v>0</v>
      </c>
      <c r="BB192" s="82">
        <f t="shared" si="2476"/>
        <v>0</v>
      </c>
      <c r="BC192" s="82">
        <f t="shared" si="2476"/>
        <v>0</v>
      </c>
      <c r="BD192" s="82">
        <f t="shared" si="2476"/>
        <v>0</v>
      </c>
      <c r="BE192" s="82">
        <f t="shared" si="2476"/>
        <v>0</v>
      </c>
      <c r="BF192" s="82">
        <f t="shared" si="2476"/>
        <v>0</v>
      </c>
      <c r="BG192" s="82">
        <f t="shared" si="2476"/>
        <v>0</v>
      </c>
      <c r="BH192" s="82">
        <f t="shared" si="2476"/>
        <v>0</v>
      </c>
      <c r="BI192" s="82">
        <f t="shared" si="2476"/>
        <v>0</v>
      </c>
      <c r="BJ192" s="82">
        <f t="shared" si="2476"/>
        <v>0</v>
      </c>
      <c r="BK192" s="82">
        <f t="shared" si="2476"/>
        <v>0</v>
      </c>
      <c r="BL192" s="82">
        <f t="shared" si="2476"/>
        <v>0</v>
      </c>
      <c r="BM192" s="82">
        <f t="shared" si="2476"/>
        <v>0</v>
      </c>
      <c r="BN192" s="82">
        <f t="shared" si="2476"/>
        <v>0</v>
      </c>
      <c r="BO192" s="82">
        <f t="shared" si="2476"/>
        <v>0</v>
      </c>
      <c r="BP192" s="82">
        <f t="shared" si="2476"/>
        <v>0</v>
      </c>
      <c r="BQ192" s="82">
        <f t="shared" si="2476"/>
        <v>0</v>
      </c>
      <c r="BR192" s="82">
        <f t="shared" si="2476"/>
        <v>0</v>
      </c>
      <c r="BS192" s="82">
        <f t="shared" si="2476"/>
        <v>0</v>
      </c>
      <c r="BT192" s="82">
        <f t="shared" si="2476"/>
        <v>0</v>
      </c>
      <c r="BU192" s="82">
        <f t="shared" si="2476"/>
        <v>0</v>
      </c>
      <c r="BV192" s="82">
        <f t="shared" si="2476"/>
        <v>0</v>
      </c>
      <c r="BW192" s="82">
        <f t="shared" ref="BW192:EB192" si="2477">BW169-BW169*(BW170+BW171)</f>
        <v>0</v>
      </c>
      <c r="BX192" s="82">
        <f t="shared" si="2477"/>
        <v>0</v>
      </c>
      <c r="BY192" s="82">
        <f t="shared" si="2477"/>
        <v>0</v>
      </c>
      <c r="BZ192" s="82">
        <f t="shared" si="2477"/>
        <v>0</v>
      </c>
      <c r="CA192" s="82">
        <f t="shared" si="2477"/>
        <v>0</v>
      </c>
      <c r="CB192" s="82">
        <f t="shared" si="2477"/>
        <v>0</v>
      </c>
      <c r="CC192" s="82">
        <f t="shared" si="2477"/>
        <v>0</v>
      </c>
      <c r="CD192" s="82">
        <f t="shared" si="2477"/>
        <v>0</v>
      </c>
      <c r="CE192" s="82">
        <f t="shared" si="2477"/>
        <v>0</v>
      </c>
      <c r="CF192" s="82">
        <f t="shared" si="2477"/>
        <v>0</v>
      </c>
      <c r="CG192" s="82">
        <f t="shared" si="2477"/>
        <v>0</v>
      </c>
      <c r="CH192" s="82">
        <f t="shared" si="2477"/>
        <v>0</v>
      </c>
      <c r="CI192" s="82">
        <f t="shared" si="2477"/>
        <v>0</v>
      </c>
      <c r="CJ192" s="82">
        <f t="shared" si="2477"/>
        <v>0</v>
      </c>
      <c r="CK192" s="82">
        <f t="shared" si="2477"/>
        <v>0</v>
      </c>
      <c r="CL192" s="82">
        <f t="shared" si="2477"/>
        <v>0</v>
      </c>
      <c r="CM192" s="82">
        <f t="shared" si="2477"/>
        <v>0</v>
      </c>
      <c r="CN192" s="82">
        <f t="shared" si="2477"/>
        <v>0</v>
      </c>
      <c r="CO192" s="82">
        <f t="shared" si="2477"/>
        <v>0</v>
      </c>
      <c r="CP192" s="82">
        <f t="shared" si="2477"/>
        <v>0</v>
      </c>
      <c r="CQ192" s="82">
        <f t="shared" si="2477"/>
        <v>0</v>
      </c>
      <c r="CR192" s="82">
        <f t="shared" si="2477"/>
        <v>0</v>
      </c>
      <c r="CS192" s="82">
        <f t="shared" si="2477"/>
        <v>0</v>
      </c>
      <c r="CT192" s="82">
        <f t="shared" si="2477"/>
        <v>0</v>
      </c>
      <c r="CU192" s="82">
        <f t="shared" si="2477"/>
        <v>0</v>
      </c>
      <c r="CV192" s="82">
        <f t="shared" si="2477"/>
        <v>0</v>
      </c>
      <c r="CW192" s="82">
        <f t="shared" si="2477"/>
        <v>0</v>
      </c>
      <c r="CX192" s="82">
        <f t="shared" si="2477"/>
        <v>0</v>
      </c>
      <c r="CY192" s="82">
        <f t="shared" si="2477"/>
        <v>0</v>
      </c>
      <c r="CZ192" s="82">
        <f t="shared" si="2477"/>
        <v>0</v>
      </c>
      <c r="DA192" s="82">
        <f t="shared" si="2477"/>
        <v>0</v>
      </c>
      <c r="DB192" s="82">
        <f t="shared" si="2477"/>
        <v>0</v>
      </c>
      <c r="DC192" s="82">
        <f t="shared" si="2477"/>
        <v>0</v>
      </c>
      <c r="DD192" s="82">
        <f t="shared" si="2477"/>
        <v>0</v>
      </c>
      <c r="DE192" s="82">
        <f t="shared" si="2477"/>
        <v>0</v>
      </c>
      <c r="DF192" s="82">
        <f t="shared" si="2477"/>
        <v>0</v>
      </c>
      <c r="DG192" s="82">
        <f t="shared" si="2477"/>
        <v>0</v>
      </c>
      <c r="DH192" s="82">
        <f t="shared" si="2477"/>
        <v>0</v>
      </c>
      <c r="DI192" s="82">
        <f t="shared" si="2477"/>
        <v>0</v>
      </c>
      <c r="DJ192" s="82">
        <f t="shared" si="2477"/>
        <v>0</v>
      </c>
      <c r="DK192" s="82">
        <f t="shared" si="2477"/>
        <v>0</v>
      </c>
      <c r="DL192" s="82">
        <f t="shared" si="2477"/>
        <v>0</v>
      </c>
      <c r="DM192" s="82">
        <f t="shared" si="2477"/>
        <v>0</v>
      </c>
      <c r="DN192" s="82">
        <f t="shared" si="2477"/>
        <v>0</v>
      </c>
      <c r="DO192" s="82">
        <f t="shared" si="2477"/>
        <v>0</v>
      </c>
      <c r="DP192" s="82">
        <f t="shared" si="2477"/>
        <v>0</v>
      </c>
      <c r="DQ192" s="82">
        <f t="shared" si="2477"/>
        <v>0</v>
      </c>
      <c r="DR192" s="82">
        <f t="shared" si="2477"/>
        <v>0</v>
      </c>
      <c r="DS192" s="82">
        <f t="shared" si="2477"/>
        <v>0</v>
      </c>
      <c r="DT192" s="82">
        <f t="shared" si="2477"/>
        <v>0</v>
      </c>
      <c r="DU192" s="82">
        <f t="shared" si="2477"/>
        <v>0</v>
      </c>
      <c r="DV192" s="82">
        <f t="shared" si="2477"/>
        <v>0</v>
      </c>
      <c r="DW192" s="82">
        <f t="shared" si="2477"/>
        <v>0</v>
      </c>
      <c r="DX192" s="82">
        <f t="shared" si="2477"/>
        <v>0</v>
      </c>
      <c r="DY192" s="82">
        <f t="shared" si="2477"/>
        <v>0</v>
      </c>
      <c r="DZ192" s="82">
        <f t="shared" si="2477"/>
        <v>0</v>
      </c>
      <c r="EA192" s="82">
        <f t="shared" si="2477"/>
        <v>0</v>
      </c>
      <c r="EB192" s="82">
        <f t="shared" si="2477"/>
        <v>0</v>
      </c>
    </row>
    <row r="193" spans="2:132" outlineLevel="1" x14ac:dyDescent="0.25">
      <c r="C193" s="317" t="s">
        <v>333</v>
      </c>
      <c r="E193" s="31">
        <f>Costs!$J$40</f>
        <v>0.4</v>
      </c>
      <c r="G193" s="52" t="s">
        <v>220</v>
      </c>
      <c r="J193" s="312">
        <f>$E$193</f>
        <v>0.4</v>
      </c>
      <c r="K193" s="312">
        <f t="shared" ref="K193:BV193" si="2478">$E$193</f>
        <v>0.4</v>
      </c>
      <c r="L193" s="312">
        <f t="shared" si="2478"/>
        <v>0.4</v>
      </c>
      <c r="M193" s="312">
        <f t="shared" si="2478"/>
        <v>0.4</v>
      </c>
      <c r="N193" s="312">
        <f t="shared" si="2478"/>
        <v>0.4</v>
      </c>
      <c r="O193" s="312">
        <f t="shared" si="2478"/>
        <v>0.4</v>
      </c>
      <c r="P193" s="312">
        <f t="shared" si="2478"/>
        <v>0.4</v>
      </c>
      <c r="Q193" s="312">
        <f t="shared" si="2478"/>
        <v>0.4</v>
      </c>
      <c r="R193" s="312">
        <f t="shared" si="2478"/>
        <v>0.4</v>
      </c>
      <c r="S193" s="312">
        <f t="shared" si="2478"/>
        <v>0.4</v>
      </c>
      <c r="T193" s="312">
        <f t="shared" si="2478"/>
        <v>0.4</v>
      </c>
      <c r="U193" s="312">
        <f t="shared" si="2478"/>
        <v>0.4</v>
      </c>
      <c r="V193" s="312">
        <f t="shared" si="2478"/>
        <v>0.4</v>
      </c>
      <c r="W193" s="312">
        <f t="shared" si="2478"/>
        <v>0.4</v>
      </c>
      <c r="X193" s="312">
        <f t="shared" si="2478"/>
        <v>0.4</v>
      </c>
      <c r="Y193" s="312">
        <f t="shared" si="2478"/>
        <v>0.4</v>
      </c>
      <c r="Z193" s="312">
        <f t="shared" si="2478"/>
        <v>0.4</v>
      </c>
      <c r="AA193" s="312">
        <f t="shared" si="2478"/>
        <v>0.4</v>
      </c>
      <c r="AB193" s="312">
        <f t="shared" si="2478"/>
        <v>0.4</v>
      </c>
      <c r="AC193" s="312">
        <f t="shared" si="2478"/>
        <v>0.4</v>
      </c>
      <c r="AD193" s="312">
        <f t="shared" si="2478"/>
        <v>0.4</v>
      </c>
      <c r="AE193" s="312">
        <f t="shared" si="2478"/>
        <v>0.4</v>
      </c>
      <c r="AF193" s="312">
        <f t="shared" si="2478"/>
        <v>0.4</v>
      </c>
      <c r="AG193" s="312">
        <f t="shared" si="2478"/>
        <v>0.4</v>
      </c>
      <c r="AH193" s="312">
        <f t="shared" si="2478"/>
        <v>0.4</v>
      </c>
      <c r="AI193" s="312">
        <f t="shared" si="2478"/>
        <v>0.4</v>
      </c>
      <c r="AJ193" s="312">
        <f t="shared" si="2478"/>
        <v>0.4</v>
      </c>
      <c r="AK193" s="312">
        <f t="shared" si="2478"/>
        <v>0.4</v>
      </c>
      <c r="AL193" s="312">
        <f t="shared" si="2478"/>
        <v>0.4</v>
      </c>
      <c r="AM193" s="312">
        <f t="shared" si="2478"/>
        <v>0.4</v>
      </c>
      <c r="AN193" s="312">
        <f t="shared" si="2478"/>
        <v>0.4</v>
      </c>
      <c r="AO193" s="312">
        <f t="shared" si="2478"/>
        <v>0.4</v>
      </c>
      <c r="AP193" s="312">
        <f t="shared" si="2478"/>
        <v>0.4</v>
      </c>
      <c r="AQ193" s="312">
        <f t="shared" si="2478"/>
        <v>0.4</v>
      </c>
      <c r="AR193" s="312">
        <f t="shared" si="2478"/>
        <v>0.4</v>
      </c>
      <c r="AS193" s="312">
        <f t="shared" si="2478"/>
        <v>0.4</v>
      </c>
      <c r="AT193" s="312">
        <f t="shared" si="2478"/>
        <v>0.4</v>
      </c>
      <c r="AU193" s="312">
        <f t="shared" si="2478"/>
        <v>0.4</v>
      </c>
      <c r="AV193" s="312">
        <f t="shared" si="2478"/>
        <v>0.4</v>
      </c>
      <c r="AW193" s="312">
        <f t="shared" si="2478"/>
        <v>0.4</v>
      </c>
      <c r="AX193" s="312">
        <f t="shared" si="2478"/>
        <v>0.4</v>
      </c>
      <c r="AY193" s="312">
        <f t="shared" si="2478"/>
        <v>0.4</v>
      </c>
      <c r="AZ193" s="312">
        <f t="shared" si="2478"/>
        <v>0.4</v>
      </c>
      <c r="BA193" s="312">
        <f t="shared" si="2478"/>
        <v>0.4</v>
      </c>
      <c r="BB193" s="312">
        <f t="shared" si="2478"/>
        <v>0.4</v>
      </c>
      <c r="BC193" s="312">
        <f t="shared" si="2478"/>
        <v>0.4</v>
      </c>
      <c r="BD193" s="312">
        <f t="shared" si="2478"/>
        <v>0.4</v>
      </c>
      <c r="BE193" s="312">
        <f t="shared" si="2478"/>
        <v>0.4</v>
      </c>
      <c r="BF193" s="312">
        <f t="shared" si="2478"/>
        <v>0.4</v>
      </c>
      <c r="BG193" s="312">
        <f t="shared" si="2478"/>
        <v>0.4</v>
      </c>
      <c r="BH193" s="312">
        <f t="shared" si="2478"/>
        <v>0.4</v>
      </c>
      <c r="BI193" s="312">
        <f t="shared" si="2478"/>
        <v>0.4</v>
      </c>
      <c r="BJ193" s="312">
        <f t="shared" si="2478"/>
        <v>0.4</v>
      </c>
      <c r="BK193" s="312">
        <f t="shared" si="2478"/>
        <v>0.4</v>
      </c>
      <c r="BL193" s="312">
        <f t="shared" si="2478"/>
        <v>0.4</v>
      </c>
      <c r="BM193" s="312">
        <f t="shared" si="2478"/>
        <v>0.4</v>
      </c>
      <c r="BN193" s="312">
        <f t="shared" si="2478"/>
        <v>0.4</v>
      </c>
      <c r="BO193" s="312">
        <f t="shared" si="2478"/>
        <v>0.4</v>
      </c>
      <c r="BP193" s="312">
        <f t="shared" si="2478"/>
        <v>0.4</v>
      </c>
      <c r="BQ193" s="312">
        <f t="shared" si="2478"/>
        <v>0.4</v>
      </c>
      <c r="BR193" s="312">
        <f t="shared" si="2478"/>
        <v>0.4</v>
      </c>
      <c r="BS193" s="312">
        <f t="shared" si="2478"/>
        <v>0.4</v>
      </c>
      <c r="BT193" s="312">
        <f t="shared" si="2478"/>
        <v>0.4</v>
      </c>
      <c r="BU193" s="312">
        <f t="shared" si="2478"/>
        <v>0.4</v>
      </c>
      <c r="BV193" s="312">
        <f t="shared" si="2478"/>
        <v>0.4</v>
      </c>
      <c r="BW193" s="312">
        <f t="shared" ref="BW193:EB193" si="2479">$E$193</f>
        <v>0.4</v>
      </c>
      <c r="BX193" s="312">
        <f t="shared" si="2479"/>
        <v>0.4</v>
      </c>
      <c r="BY193" s="312">
        <f t="shared" si="2479"/>
        <v>0.4</v>
      </c>
      <c r="BZ193" s="312">
        <f t="shared" si="2479"/>
        <v>0.4</v>
      </c>
      <c r="CA193" s="312">
        <f t="shared" si="2479"/>
        <v>0.4</v>
      </c>
      <c r="CB193" s="312">
        <f t="shared" si="2479"/>
        <v>0.4</v>
      </c>
      <c r="CC193" s="312">
        <f t="shared" si="2479"/>
        <v>0.4</v>
      </c>
      <c r="CD193" s="312">
        <f t="shared" si="2479"/>
        <v>0.4</v>
      </c>
      <c r="CE193" s="312">
        <f t="shared" si="2479"/>
        <v>0.4</v>
      </c>
      <c r="CF193" s="312">
        <f t="shared" si="2479"/>
        <v>0.4</v>
      </c>
      <c r="CG193" s="312">
        <f t="shared" si="2479"/>
        <v>0.4</v>
      </c>
      <c r="CH193" s="312">
        <f t="shared" si="2479"/>
        <v>0.4</v>
      </c>
      <c r="CI193" s="312">
        <f t="shared" si="2479"/>
        <v>0.4</v>
      </c>
      <c r="CJ193" s="312">
        <f t="shared" si="2479"/>
        <v>0.4</v>
      </c>
      <c r="CK193" s="312">
        <f t="shared" si="2479"/>
        <v>0.4</v>
      </c>
      <c r="CL193" s="312">
        <f t="shared" si="2479"/>
        <v>0.4</v>
      </c>
      <c r="CM193" s="312">
        <f t="shared" si="2479"/>
        <v>0.4</v>
      </c>
      <c r="CN193" s="312">
        <f t="shared" si="2479"/>
        <v>0.4</v>
      </c>
      <c r="CO193" s="312">
        <f t="shared" si="2479"/>
        <v>0.4</v>
      </c>
      <c r="CP193" s="312">
        <f t="shared" si="2479"/>
        <v>0.4</v>
      </c>
      <c r="CQ193" s="312">
        <f t="shared" si="2479"/>
        <v>0.4</v>
      </c>
      <c r="CR193" s="312">
        <f t="shared" si="2479"/>
        <v>0.4</v>
      </c>
      <c r="CS193" s="312">
        <f t="shared" si="2479"/>
        <v>0.4</v>
      </c>
      <c r="CT193" s="312">
        <f t="shared" si="2479"/>
        <v>0.4</v>
      </c>
      <c r="CU193" s="312">
        <f t="shared" si="2479"/>
        <v>0.4</v>
      </c>
      <c r="CV193" s="312">
        <f t="shared" si="2479"/>
        <v>0.4</v>
      </c>
      <c r="CW193" s="312">
        <f t="shared" si="2479"/>
        <v>0.4</v>
      </c>
      <c r="CX193" s="312">
        <f t="shared" si="2479"/>
        <v>0.4</v>
      </c>
      <c r="CY193" s="312">
        <f t="shared" si="2479"/>
        <v>0.4</v>
      </c>
      <c r="CZ193" s="312">
        <f t="shared" si="2479"/>
        <v>0.4</v>
      </c>
      <c r="DA193" s="312">
        <f t="shared" si="2479"/>
        <v>0.4</v>
      </c>
      <c r="DB193" s="312">
        <f t="shared" si="2479"/>
        <v>0.4</v>
      </c>
      <c r="DC193" s="312">
        <f t="shared" si="2479"/>
        <v>0.4</v>
      </c>
      <c r="DD193" s="312">
        <f t="shared" si="2479"/>
        <v>0.4</v>
      </c>
      <c r="DE193" s="312">
        <f t="shared" si="2479"/>
        <v>0.4</v>
      </c>
      <c r="DF193" s="312">
        <f t="shared" si="2479"/>
        <v>0.4</v>
      </c>
      <c r="DG193" s="312">
        <f t="shared" si="2479"/>
        <v>0.4</v>
      </c>
      <c r="DH193" s="312">
        <f t="shared" si="2479"/>
        <v>0.4</v>
      </c>
      <c r="DI193" s="312">
        <f t="shared" si="2479"/>
        <v>0.4</v>
      </c>
      <c r="DJ193" s="312">
        <f t="shared" si="2479"/>
        <v>0.4</v>
      </c>
      <c r="DK193" s="312">
        <f t="shared" si="2479"/>
        <v>0.4</v>
      </c>
      <c r="DL193" s="312">
        <f t="shared" si="2479"/>
        <v>0.4</v>
      </c>
      <c r="DM193" s="312">
        <f t="shared" si="2479"/>
        <v>0.4</v>
      </c>
      <c r="DN193" s="312">
        <f t="shared" si="2479"/>
        <v>0.4</v>
      </c>
      <c r="DO193" s="312">
        <f t="shared" si="2479"/>
        <v>0.4</v>
      </c>
      <c r="DP193" s="312">
        <f t="shared" si="2479"/>
        <v>0.4</v>
      </c>
      <c r="DQ193" s="312">
        <f t="shared" si="2479"/>
        <v>0.4</v>
      </c>
      <c r="DR193" s="312">
        <f t="shared" si="2479"/>
        <v>0.4</v>
      </c>
      <c r="DS193" s="312">
        <f t="shared" si="2479"/>
        <v>0.4</v>
      </c>
      <c r="DT193" s="312">
        <f t="shared" si="2479"/>
        <v>0.4</v>
      </c>
      <c r="DU193" s="312">
        <f t="shared" si="2479"/>
        <v>0.4</v>
      </c>
      <c r="DV193" s="312">
        <f t="shared" si="2479"/>
        <v>0.4</v>
      </c>
      <c r="DW193" s="312">
        <f t="shared" si="2479"/>
        <v>0.4</v>
      </c>
      <c r="DX193" s="312">
        <f t="shared" si="2479"/>
        <v>0.4</v>
      </c>
      <c r="DY193" s="312">
        <f t="shared" si="2479"/>
        <v>0.4</v>
      </c>
      <c r="DZ193" s="312">
        <f t="shared" si="2479"/>
        <v>0.4</v>
      </c>
      <c r="EA193" s="312">
        <f t="shared" si="2479"/>
        <v>0.4</v>
      </c>
      <c r="EB193" s="312">
        <f t="shared" si="2479"/>
        <v>0.4</v>
      </c>
    </row>
    <row r="194" spans="2:132" outlineLevel="1" x14ac:dyDescent="0.25">
      <c r="C194" s="329" t="s">
        <v>544</v>
      </c>
      <c r="D194" s="38"/>
      <c r="E194" s="38"/>
      <c r="F194" s="38"/>
      <c r="G194" s="55" t="s">
        <v>220</v>
      </c>
      <c r="H194" s="316">
        <f t="shared" ref="H194" si="2480">SUM(J194:EB194)</f>
        <v>600161.72332496708</v>
      </c>
      <c r="I194" s="38"/>
      <c r="J194" s="314">
        <f>J192*J193</f>
        <v>0</v>
      </c>
      <c r="K194" s="314">
        <f t="shared" ref="K194:BV194" si="2481">K192*K193</f>
        <v>0</v>
      </c>
      <c r="L194" s="314">
        <f t="shared" si="2481"/>
        <v>0</v>
      </c>
      <c r="M194" s="314">
        <f t="shared" si="2481"/>
        <v>0</v>
      </c>
      <c r="N194" s="314">
        <f t="shared" si="2481"/>
        <v>0</v>
      </c>
      <c r="O194" s="314">
        <f t="shared" si="2481"/>
        <v>0</v>
      </c>
      <c r="P194" s="314">
        <f t="shared" si="2481"/>
        <v>0</v>
      </c>
      <c r="Q194" s="314">
        <f t="shared" si="2481"/>
        <v>0</v>
      </c>
      <c r="R194" s="314">
        <f t="shared" si="2481"/>
        <v>300080.86166248354</v>
      </c>
      <c r="S194" s="314">
        <f t="shared" si="2481"/>
        <v>0</v>
      </c>
      <c r="T194" s="314">
        <f t="shared" si="2481"/>
        <v>0</v>
      </c>
      <c r="U194" s="314">
        <f t="shared" si="2481"/>
        <v>0</v>
      </c>
      <c r="V194" s="314">
        <f t="shared" si="2481"/>
        <v>0</v>
      </c>
      <c r="W194" s="314">
        <f t="shared" si="2481"/>
        <v>0</v>
      </c>
      <c r="X194" s="314">
        <f t="shared" si="2481"/>
        <v>0</v>
      </c>
      <c r="Y194" s="314">
        <f t="shared" si="2481"/>
        <v>0</v>
      </c>
      <c r="Z194" s="314">
        <f t="shared" si="2481"/>
        <v>0</v>
      </c>
      <c r="AA194" s="314">
        <f t="shared" si="2481"/>
        <v>0</v>
      </c>
      <c r="AB194" s="314">
        <f t="shared" si="2481"/>
        <v>0</v>
      </c>
      <c r="AC194" s="314">
        <f t="shared" si="2481"/>
        <v>0</v>
      </c>
      <c r="AD194" s="314">
        <f t="shared" si="2481"/>
        <v>300080.86166248354</v>
      </c>
      <c r="AE194" s="314">
        <f t="shared" si="2481"/>
        <v>0</v>
      </c>
      <c r="AF194" s="314">
        <f t="shared" si="2481"/>
        <v>0</v>
      </c>
      <c r="AG194" s="314">
        <f t="shared" si="2481"/>
        <v>0</v>
      </c>
      <c r="AH194" s="314">
        <f t="shared" si="2481"/>
        <v>0</v>
      </c>
      <c r="AI194" s="314">
        <f t="shared" si="2481"/>
        <v>0</v>
      </c>
      <c r="AJ194" s="314">
        <f t="shared" si="2481"/>
        <v>0</v>
      </c>
      <c r="AK194" s="314">
        <f t="shared" si="2481"/>
        <v>0</v>
      </c>
      <c r="AL194" s="314">
        <f t="shared" si="2481"/>
        <v>0</v>
      </c>
      <c r="AM194" s="314">
        <f t="shared" si="2481"/>
        <v>0</v>
      </c>
      <c r="AN194" s="314">
        <f t="shared" si="2481"/>
        <v>0</v>
      </c>
      <c r="AO194" s="314">
        <f t="shared" si="2481"/>
        <v>0</v>
      </c>
      <c r="AP194" s="314">
        <f t="shared" si="2481"/>
        <v>0</v>
      </c>
      <c r="AQ194" s="314">
        <f t="shared" si="2481"/>
        <v>0</v>
      </c>
      <c r="AR194" s="314">
        <f t="shared" si="2481"/>
        <v>0</v>
      </c>
      <c r="AS194" s="314">
        <f t="shared" si="2481"/>
        <v>0</v>
      </c>
      <c r="AT194" s="314">
        <f t="shared" si="2481"/>
        <v>0</v>
      </c>
      <c r="AU194" s="314">
        <f t="shared" si="2481"/>
        <v>0</v>
      </c>
      <c r="AV194" s="314">
        <f t="shared" si="2481"/>
        <v>0</v>
      </c>
      <c r="AW194" s="314">
        <f t="shared" si="2481"/>
        <v>0</v>
      </c>
      <c r="AX194" s="314">
        <f t="shared" si="2481"/>
        <v>0</v>
      </c>
      <c r="AY194" s="314">
        <f t="shared" si="2481"/>
        <v>0</v>
      </c>
      <c r="AZ194" s="314">
        <f t="shared" si="2481"/>
        <v>0</v>
      </c>
      <c r="BA194" s="314">
        <f t="shared" si="2481"/>
        <v>0</v>
      </c>
      <c r="BB194" s="314">
        <f t="shared" si="2481"/>
        <v>0</v>
      </c>
      <c r="BC194" s="314">
        <f t="shared" si="2481"/>
        <v>0</v>
      </c>
      <c r="BD194" s="314">
        <f t="shared" si="2481"/>
        <v>0</v>
      </c>
      <c r="BE194" s="314">
        <f t="shared" si="2481"/>
        <v>0</v>
      </c>
      <c r="BF194" s="314">
        <f t="shared" si="2481"/>
        <v>0</v>
      </c>
      <c r="BG194" s="314">
        <f t="shared" si="2481"/>
        <v>0</v>
      </c>
      <c r="BH194" s="314">
        <f t="shared" si="2481"/>
        <v>0</v>
      </c>
      <c r="BI194" s="314">
        <f t="shared" si="2481"/>
        <v>0</v>
      </c>
      <c r="BJ194" s="314">
        <f t="shared" si="2481"/>
        <v>0</v>
      </c>
      <c r="BK194" s="314">
        <f t="shared" si="2481"/>
        <v>0</v>
      </c>
      <c r="BL194" s="314">
        <f t="shared" si="2481"/>
        <v>0</v>
      </c>
      <c r="BM194" s="314">
        <f t="shared" si="2481"/>
        <v>0</v>
      </c>
      <c r="BN194" s="314">
        <f t="shared" si="2481"/>
        <v>0</v>
      </c>
      <c r="BO194" s="314">
        <f t="shared" si="2481"/>
        <v>0</v>
      </c>
      <c r="BP194" s="314">
        <f t="shared" si="2481"/>
        <v>0</v>
      </c>
      <c r="BQ194" s="314">
        <f t="shared" si="2481"/>
        <v>0</v>
      </c>
      <c r="BR194" s="314">
        <f t="shared" si="2481"/>
        <v>0</v>
      </c>
      <c r="BS194" s="314">
        <f t="shared" si="2481"/>
        <v>0</v>
      </c>
      <c r="BT194" s="314">
        <f t="shared" si="2481"/>
        <v>0</v>
      </c>
      <c r="BU194" s="314">
        <f t="shared" si="2481"/>
        <v>0</v>
      </c>
      <c r="BV194" s="314">
        <f t="shared" si="2481"/>
        <v>0</v>
      </c>
      <c r="BW194" s="314">
        <f t="shared" ref="BW194:EB194" si="2482">BW192*BW193</f>
        <v>0</v>
      </c>
      <c r="BX194" s="314">
        <f t="shared" si="2482"/>
        <v>0</v>
      </c>
      <c r="BY194" s="314">
        <f t="shared" si="2482"/>
        <v>0</v>
      </c>
      <c r="BZ194" s="314">
        <f t="shared" si="2482"/>
        <v>0</v>
      </c>
      <c r="CA194" s="314">
        <f t="shared" si="2482"/>
        <v>0</v>
      </c>
      <c r="CB194" s="314">
        <f t="shared" si="2482"/>
        <v>0</v>
      </c>
      <c r="CC194" s="314">
        <f t="shared" si="2482"/>
        <v>0</v>
      </c>
      <c r="CD194" s="314">
        <f t="shared" si="2482"/>
        <v>0</v>
      </c>
      <c r="CE194" s="314">
        <f t="shared" si="2482"/>
        <v>0</v>
      </c>
      <c r="CF194" s="314">
        <f t="shared" si="2482"/>
        <v>0</v>
      </c>
      <c r="CG194" s="314">
        <f t="shared" si="2482"/>
        <v>0</v>
      </c>
      <c r="CH194" s="314">
        <f t="shared" si="2482"/>
        <v>0</v>
      </c>
      <c r="CI194" s="314">
        <f t="shared" si="2482"/>
        <v>0</v>
      </c>
      <c r="CJ194" s="314">
        <f t="shared" si="2482"/>
        <v>0</v>
      </c>
      <c r="CK194" s="314">
        <f t="shared" si="2482"/>
        <v>0</v>
      </c>
      <c r="CL194" s="314">
        <f t="shared" si="2482"/>
        <v>0</v>
      </c>
      <c r="CM194" s="314">
        <f t="shared" si="2482"/>
        <v>0</v>
      </c>
      <c r="CN194" s="314">
        <f t="shared" si="2482"/>
        <v>0</v>
      </c>
      <c r="CO194" s="314">
        <f t="shared" si="2482"/>
        <v>0</v>
      </c>
      <c r="CP194" s="314">
        <f t="shared" si="2482"/>
        <v>0</v>
      </c>
      <c r="CQ194" s="314">
        <f t="shared" si="2482"/>
        <v>0</v>
      </c>
      <c r="CR194" s="314">
        <f t="shared" si="2482"/>
        <v>0</v>
      </c>
      <c r="CS194" s="314">
        <f t="shared" si="2482"/>
        <v>0</v>
      </c>
      <c r="CT194" s="314">
        <f t="shared" si="2482"/>
        <v>0</v>
      </c>
      <c r="CU194" s="314">
        <f t="shared" si="2482"/>
        <v>0</v>
      </c>
      <c r="CV194" s="314">
        <f t="shared" si="2482"/>
        <v>0</v>
      </c>
      <c r="CW194" s="314">
        <f t="shared" si="2482"/>
        <v>0</v>
      </c>
      <c r="CX194" s="314">
        <f t="shared" si="2482"/>
        <v>0</v>
      </c>
      <c r="CY194" s="314">
        <f t="shared" si="2482"/>
        <v>0</v>
      </c>
      <c r="CZ194" s="314">
        <f t="shared" si="2482"/>
        <v>0</v>
      </c>
      <c r="DA194" s="314">
        <f t="shared" si="2482"/>
        <v>0</v>
      </c>
      <c r="DB194" s="314">
        <f t="shared" si="2482"/>
        <v>0</v>
      </c>
      <c r="DC194" s="314">
        <f t="shared" si="2482"/>
        <v>0</v>
      </c>
      <c r="DD194" s="314">
        <f t="shared" si="2482"/>
        <v>0</v>
      </c>
      <c r="DE194" s="314">
        <f t="shared" si="2482"/>
        <v>0</v>
      </c>
      <c r="DF194" s="314">
        <f t="shared" si="2482"/>
        <v>0</v>
      </c>
      <c r="DG194" s="314">
        <f t="shared" si="2482"/>
        <v>0</v>
      </c>
      <c r="DH194" s="314">
        <f t="shared" si="2482"/>
        <v>0</v>
      </c>
      <c r="DI194" s="314">
        <f t="shared" si="2482"/>
        <v>0</v>
      </c>
      <c r="DJ194" s="314">
        <f t="shared" si="2482"/>
        <v>0</v>
      </c>
      <c r="DK194" s="314">
        <f t="shared" si="2482"/>
        <v>0</v>
      </c>
      <c r="DL194" s="314">
        <f t="shared" si="2482"/>
        <v>0</v>
      </c>
      <c r="DM194" s="314">
        <f t="shared" si="2482"/>
        <v>0</v>
      </c>
      <c r="DN194" s="314">
        <f t="shared" si="2482"/>
        <v>0</v>
      </c>
      <c r="DO194" s="314">
        <f t="shared" si="2482"/>
        <v>0</v>
      </c>
      <c r="DP194" s="314">
        <f t="shared" si="2482"/>
        <v>0</v>
      </c>
      <c r="DQ194" s="314">
        <f t="shared" si="2482"/>
        <v>0</v>
      </c>
      <c r="DR194" s="314">
        <f t="shared" si="2482"/>
        <v>0</v>
      </c>
      <c r="DS194" s="314">
        <f t="shared" si="2482"/>
        <v>0</v>
      </c>
      <c r="DT194" s="314">
        <f t="shared" si="2482"/>
        <v>0</v>
      </c>
      <c r="DU194" s="314">
        <f t="shared" si="2482"/>
        <v>0</v>
      </c>
      <c r="DV194" s="314">
        <f t="shared" si="2482"/>
        <v>0</v>
      </c>
      <c r="DW194" s="314">
        <f t="shared" si="2482"/>
        <v>0</v>
      </c>
      <c r="DX194" s="314">
        <f t="shared" si="2482"/>
        <v>0</v>
      </c>
      <c r="DY194" s="314">
        <f t="shared" si="2482"/>
        <v>0</v>
      </c>
      <c r="DZ194" s="314">
        <f t="shared" si="2482"/>
        <v>0</v>
      </c>
      <c r="EA194" s="314">
        <f t="shared" si="2482"/>
        <v>0</v>
      </c>
      <c r="EB194" s="314">
        <f t="shared" si="2482"/>
        <v>0</v>
      </c>
    </row>
    <row r="195" spans="2:132" outlineLevel="1" x14ac:dyDescent="0.25">
      <c r="C195" s="324" t="s">
        <v>417</v>
      </c>
      <c r="D195" s="34"/>
      <c r="E195" s="34"/>
      <c r="F195" s="34"/>
      <c r="G195" s="67" t="s">
        <v>215</v>
      </c>
      <c r="H195" s="34"/>
      <c r="I195" s="34"/>
      <c r="J195" s="126">
        <f>J$13</f>
        <v>1</v>
      </c>
      <c r="K195" s="126">
        <f t="shared" ref="K195:BV195" si="2483">K$13</f>
        <v>1.0026792493128671</v>
      </c>
      <c r="L195" s="126">
        <f>L$13</f>
        <v>1.0056539350998608</v>
      </c>
      <c r="M195" s="126">
        <f t="shared" si="2483"/>
        <v>1.0085410656939733</v>
      </c>
      <c r="N195" s="126">
        <f t="shared" si="2483"/>
        <v>1.0114364849476103</v>
      </c>
      <c r="O195" s="126">
        <f t="shared" si="2483"/>
        <v>1.0143402166566737</v>
      </c>
      <c r="P195" s="126">
        <f t="shared" si="2483"/>
        <v>1.0172522846853813</v>
      </c>
      <c r="Q195" s="126">
        <f t="shared" si="2483"/>
        <v>1.0201727129664624</v>
      </c>
      <c r="R195" s="126">
        <f t="shared" si="2483"/>
        <v>1.0231015255013547</v>
      </c>
      <c r="S195" s="126">
        <f t="shared" si="2483"/>
        <v>1.0260387463604019</v>
      </c>
      <c r="T195" s="126">
        <f t="shared" si="2483"/>
        <v>1.028984399683051</v>
      </c>
      <c r="U195" s="126">
        <f t="shared" si="2483"/>
        <v>1.0319385096780509</v>
      </c>
      <c r="V195" s="126">
        <f t="shared" si="2483"/>
        <v>1.0349011006236515</v>
      </c>
      <c r="W195" s="126">
        <f t="shared" si="2483"/>
        <v>1.0377730230388176</v>
      </c>
      <c r="X195" s="126">
        <f t="shared" si="2483"/>
        <v>1.0408518228283561</v>
      </c>
      <c r="Y195" s="126">
        <f t="shared" si="2483"/>
        <v>1.0438400029932626</v>
      </c>
      <c r="Z195" s="126">
        <f t="shared" si="2483"/>
        <v>1.046836761920777</v>
      </c>
      <c r="AA195" s="126">
        <f t="shared" si="2483"/>
        <v>1.0498421242396576</v>
      </c>
      <c r="AB195" s="126">
        <f t="shared" si="2483"/>
        <v>1.05285611464937</v>
      </c>
      <c r="AC195" s="126">
        <f t="shared" si="2483"/>
        <v>1.0558787579202888</v>
      </c>
      <c r="AD195" s="126">
        <f t="shared" si="2483"/>
        <v>1.0589100788939025</v>
      </c>
      <c r="AE195" s="126">
        <f t="shared" si="2483"/>
        <v>1.0619501024830165</v>
      </c>
      <c r="AF195" s="126">
        <f t="shared" si="2483"/>
        <v>1.0649988536719583</v>
      </c>
      <c r="AG195" s="126">
        <f t="shared" si="2483"/>
        <v>1.0680563575167832</v>
      </c>
      <c r="AH195" s="126">
        <f t="shared" si="2483"/>
        <v>1.0711226391454798</v>
      </c>
      <c r="AI195" s="126">
        <f t="shared" si="2483"/>
        <v>1.0739924437404067</v>
      </c>
      <c r="AJ195" s="126">
        <f t="shared" si="2483"/>
        <v>1.0771786970311998</v>
      </c>
      <c r="AK195" s="126">
        <f t="shared" si="2483"/>
        <v>1.0802711679727233</v>
      </c>
      <c r="AL195" s="126">
        <f t="shared" si="2483"/>
        <v>1.0833725170851116</v>
      </c>
      <c r="AM195" s="126">
        <f t="shared" si="2483"/>
        <v>1.0864827698566941</v>
      </c>
      <c r="AN195" s="126">
        <f t="shared" si="2483"/>
        <v>1.0896019518489746</v>
      </c>
      <c r="AO195" s="126">
        <f t="shared" si="2483"/>
        <v>1.0927300886968412</v>
      </c>
      <c r="AP195" s="126">
        <f t="shared" si="2483"/>
        <v>1.0958672061087775</v>
      </c>
      <c r="AQ195" s="126">
        <f t="shared" si="2483"/>
        <v>1.0990133298670732</v>
      </c>
      <c r="AR195" s="126">
        <f t="shared" si="2483"/>
        <v>1.1021684858280367</v>
      </c>
      <c r="AS195" s="126">
        <f t="shared" si="2483"/>
        <v>1.1053326999222071</v>
      </c>
      <c r="AT195" s="126">
        <f t="shared" si="2483"/>
        <v>1.1085059981545673</v>
      </c>
      <c r="AU195" s="126">
        <f t="shared" si="2483"/>
        <v>1.111475962088432</v>
      </c>
      <c r="AV195" s="126">
        <f t="shared" si="2483"/>
        <v>1.1147734191259395</v>
      </c>
      <c r="AW195" s="126">
        <f t="shared" si="2483"/>
        <v>1.1179738207069689</v>
      </c>
      <c r="AX195" s="126">
        <f t="shared" si="2483"/>
        <v>1.1211834103167977</v>
      </c>
      <c r="AY195" s="126">
        <f t="shared" si="2483"/>
        <v>1.1244022143333261</v>
      </c>
      <c r="AZ195" s="126">
        <f t="shared" si="2483"/>
        <v>1.1276302592101826</v>
      </c>
      <c r="BA195" s="126">
        <f t="shared" si="2483"/>
        <v>1.1308675714769412</v>
      </c>
      <c r="BB195" s="126">
        <f t="shared" si="2483"/>
        <v>1.1341141777393395</v>
      </c>
      <c r="BC195" s="126">
        <f t="shared" si="2483"/>
        <v>1.1373701046794982</v>
      </c>
      <c r="BD195" s="126">
        <f t="shared" si="2483"/>
        <v>1.1406353790561385</v>
      </c>
      <c r="BE195" s="126">
        <f t="shared" si="2483"/>
        <v>1.1439100277048042</v>
      </c>
      <c r="BF195" s="126">
        <f t="shared" si="2483"/>
        <v>1.1471940775380809</v>
      </c>
      <c r="BG195" s="126">
        <f t="shared" si="2483"/>
        <v>1.15026769648205</v>
      </c>
      <c r="BH195" s="126">
        <f t="shared" si="2483"/>
        <v>1.1536802383994258</v>
      </c>
      <c r="BI195" s="126">
        <f t="shared" si="2483"/>
        <v>1.1569923375180708</v>
      </c>
      <c r="BJ195" s="126">
        <f t="shared" si="2483"/>
        <v>1.1603139453378331</v>
      </c>
      <c r="BK195" s="126">
        <f t="shared" si="2483"/>
        <v>1.1636450891572303</v>
      </c>
      <c r="BL195" s="126">
        <f t="shared" si="2483"/>
        <v>1.1669857963531516</v>
      </c>
      <c r="BM195" s="126">
        <f t="shared" si="2483"/>
        <v>1.1703360943810825</v>
      </c>
      <c r="BN195" s="126">
        <f t="shared" si="2483"/>
        <v>1.1736960107753303</v>
      </c>
      <c r="BO195" s="126">
        <f t="shared" si="2483"/>
        <v>1.1770655731492505</v>
      </c>
      <c r="BP195" s="126">
        <f t="shared" si="2483"/>
        <v>1.180444809195474</v>
      </c>
      <c r="BQ195" s="126">
        <f t="shared" si="2483"/>
        <v>1.1838337466861339</v>
      </c>
      <c r="BR195" s="126">
        <f t="shared" si="2483"/>
        <v>1.1872324134730949</v>
      </c>
      <c r="BS195" s="126">
        <f t="shared" si="2483"/>
        <v>1.1905270658589224</v>
      </c>
      <c r="BT195" s="126">
        <f t="shared" si="2483"/>
        <v>1.1940590467434065</v>
      </c>
      <c r="BU195" s="126">
        <f t="shared" si="2483"/>
        <v>1.1974870693312041</v>
      </c>
      <c r="BV195" s="126">
        <f t="shared" si="2483"/>
        <v>1.2009249334246579</v>
      </c>
      <c r="BW195" s="126">
        <f t="shared" ref="BW195:EB195" si="2484">BW$13</f>
        <v>1.204372667277734</v>
      </c>
      <c r="BX195" s="126">
        <f t="shared" si="2484"/>
        <v>1.2078302992255125</v>
      </c>
      <c r="BY195" s="126">
        <f t="shared" si="2484"/>
        <v>1.2112978576844211</v>
      </c>
      <c r="BZ195" s="126">
        <f t="shared" si="2484"/>
        <v>1.2147753711524676</v>
      </c>
      <c r="CA195" s="126">
        <f t="shared" si="2484"/>
        <v>1.2182628682094752</v>
      </c>
      <c r="CB195" s="126">
        <f t="shared" si="2484"/>
        <v>1.2217603775173165</v>
      </c>
      <c r="CC195" s="126">
        <f t="shared" si="2484"/>
        <v>1.2252679278201495</v>
      </c>
      <c r="CD195" s="126">
        <f t="shared" si="2484"/>
        <v>1.2287855479446541</v>
      </c>
      <c r="CE195" s="126">
        <f t="shared" si="2484"/>
        <v>1.232077770779646</v>
      </c>
      <c r="CF195" s="126">
        <f t="shared" si="2484"/>
        <v>1.23573302168438</v>
      </c>
      <c r="CG195" s="126">
        <f t="shared" si="2484"/>
        <v>1.2392806860334544</v>
      </c>
      <c r="CH195" s="126">
        <f t="shared" si="2484"/>
        <v>1.2428385353675644</v>
      </c>
      <c r="CI195" s="126">
        <f t="shared" si="2484"/>
        <v>1.2464065989267703</v>
      </c>
      <c r="CJ195" s="126">
        <f t="shared" si="2484"/>
        <v>1.2499849060350778</v>
      </c>
      <c r="CK195" s="126">
        <f t="shared" si="2484"/>
        <v>1.2535734861006791</v>
      </c>
      <c r="CL195" s="126">
        <f t="shared" si="2484"/>
        <v>1.257172368616194</v>
      </c>
      <c r="CM195" s="126">
        <f t="shared" si="2484"/>
        <v>1.2607815831589126</v>
      </c>
      <c r="CN195" s="126">
        <f t="shared" si="2484"/>
        <v>1.2644011593910389</v>
      </c>
      <c r="CO195" s="126">
        <f t="shared" si="2484"/>
        <v>1.2680311270599336</v>
      </c>
      <c r="CP195" s="126">
        <f t="shared" si="2484"/>
        <v>1.2716715159983594</v>
      </c>
      <c r="CQ195" s="126">
        <f t="shared" si="2484"/>
        <v>1.2750786410337906</v>
      </c>
      <c r="CR195" s="126">
        <f t="shared" si="2484"/>
        <v>1.2788614642181557</v>
      </c>
      <c r="CS195" s="126">
        <f t="shared" si="2484"/>
        <v>1.2825329459576562</v>
      </c>
      <c r="CT195" s="126">
        <f t="shared" si="2484"/>
        <v>1.2862149681493797</v>
      </c>
      <c r="CU195" s="126">
        <f t="shared" si="2484"/>
        <v>1.289907561053897</v>
      </c>
      <c r="CV195" s="126">
        <f t="shared" si="2484"/>
        <v>1.293610755018654</v>
      </c>
      <c r="CW195" s="126">
        <f t="shared" si="2484"/>
        <v>1.2973245804782207</v>
      </c>
      <c r="CX195" s="126">
        <f t="shared" si="2484"/>
        <v>1.3010490679545423</v>
      </c>
      <c r="CY195" s="126">
        <f t="shared" si="2484"/>
        <v>1.304784248057189</v>
      </c>
      <c r="CZ195" s="126">
        <f t="shared" si="2484"/>
        <v>1.3085301514836076</v>
      </c>
      <c r="DA195" s="126">
        <f t="shared" si="2484"/>
        <v>1.3122868090193751</v>
      </c>
      <c r="DB195" s="126">
        <f t="shared" si="2484"/>
        <v>1.3160542515384499</v>
      </c>
      <c r="DC195" s="126">
        <f t="shared" si="2484"/>
        <v>1.3195802889875801</v>
      </c>
      <c r="DD195" s="126">
        <f t="shared" si="2484"/>
        <v>1.323495136864544</v>
      </c>
      <c r="DE195" s="126">
        <f t="shared" si="2484"/>
        <v>1.3272947573576725</v>
      </c>
      <c r="DF195" s="126">
        <f t="shared" si="2484"/>
        <v>1.3311052861764079</v>
      </c>
      <c r="DG195" s="126">
        <f t="shared" si="2484"/>
        <v>1.3349267546374479</v>
      </c>
      <c r="DH195" s="126">
        <f t="shared" si="2484"/>
        <v>1.3387591941473977</v>
      </c>
      <c r="DI195" s="126">
        <f t="shared" si="2484"/>
        <v>1.3426026362030277</v>
      </c>
      <c r="DJ195" s="126">
        <f t="shared" si="2484"/>
        <v>1.3464571123915319</v>
      </c>
      <c r="DK195" s="126">
        <f t="shared" si="2484"/>
        <v>1.3503226543907885</v>
      </c>
      <c r="DL195" s="126">
        <f t="shared" si="2484"/>
        <v>1.3541992939696192</v>
      </c>
      <c r="DM195" s="126">
        <f t="shared" si="2484"/>
        <v>1.358087062988051</v>
      </c>
      <c r="DN195" s="126">
        <f t="shared" si="2484"/>
        <v>1.361985993397578</v>
      </c>
      <c r="DO195" s="126">
        <f t="shared" si="2484"/>
        <v>1.3657655991021458</v>
      </c>
      <c r="DP195" s="126">
        <f t="shared" si="2484"/>
        <v>1.3698174666548035</v>
      </c>
      <c r="DQ195" s="126">
        <f t="shared" si="2484"/>
        <v>1.3737500738651915</v>
      </c>
      <c r="DR195" s="126">
        <f t="shared" si="2484"/>
        <v>1.3776939711925826</v>
      </c>
      <c r="DS195" s="126">
        <f t="shared" si="2484"/>
        <v>1.381649191049759</v>
      </c>
      <c r="DT195" s="126">
        <f t="shared" si="2484"/>
        <v>1.385615765942557</v>
      </c>
      <c r="DU195" s="126">
        <f t="shared" si="2484"/>
        <v>1.3895937284701338</v>
      </c>
      <c r="DV195" s="126">
        <f t="shared" si="2484"/>
        <v>1.3935831113252357</v>
      </c>
      <c r="DW195" s="126">
        <f t="shared" si="2484"/>
        <v>1.3975839472944662</v>
      </c>
      <c r="DX195" s="126">
        <f t="shared" si="2484"/>
        <v>1.401596269258556</v>
      </c>
      <c r="DY195" s="126">
        <f t="shared" si="2484"/>
        <v>1.4056201101926329</v>
      </c>
      <c r="DZ195" s="126">
        <f t="shared" si="2484"/>
        <v>1.4096555031664932</v>
      </c>
      <c r="EA195" s="126">
        <f t="shared" si="2484"/>
        <v>1.4134323217047313</v>
      </c>
      <c r="EB195" s="126">
        <f t="shared" si="2484"/>
        <v>1.4176256038945581</v>
      </c>
    </row>
    <row r="196" spans="2:132" outlineLevel="1" x14ac:dyDescent="0.25">
      <c r="C196" s="321" t="s">
        <v>517</v>
      </c>
      <c r="D196" s="38"/>
      <c r="E196" s="38"/>
      <c r="F196" s="38"/>
      <c r="G196" s="52" t="s">
        <v>220</v>
      </c>
      <c r="H196" s="46">
        <f t="shared" ref="H196" si="2485">SUM(J196:EB196)</f>
        <v>624771.83623821859</v>
      </c>
      <c r="I196" s="38"/>
      <c r="J196" s="82">
        <f>J194*J195</f>
        <v>0</v>
      </c>
      <c r="K196" s="82">
        <f t="shared" ref="K196" si="2486">K194*K195</f>
        <v>0</v>
      </c>
      <c r="L196" s="82">
        <f t="shared" ref="L196" si="2487">L194*L195</f>
        <v>0</v>
      </c>
      <c r="M196" s="82">
        <f t="shared" ref="M196" si="2488">M194*M195</f>
        <v>0</v>
      </c>
      <c r="N196" s="82">
        <f t="shared" ref="N196" si="2489">N194*N195</f>
        <v>0</v>
      </c>
      <c r="O196" s="82">
        <f t="shared" ref="O196" si="2490">O194*O195</f>
        <v>0</v>
      </c>
      <c r="P196" s="82">
        <f t="shared" ref="P196" si="2491">P194*P195</f>
        <v>0</v>
      </c>
      <c r="Q196" s="82">
        <f t="shared" ref="Q196" si="2492">Q194*Q195</f>
        <v>0</v>
      </c>
      <c r="R196" s="82">
        <f t="shared" ref="R196" si="2493">R194*R195</f>
        <v>307013.18734064791</v>
      </c>
      <c r="S196" s="82">
        <f t="shared" ref="S196" si="2494">S194*S195</f>
        <v>0</v>
      </c>
      <c r="T196" s="82">
        <f t="shared" ref="T196" si="2495">T194*T195</f>
        <v>0</v>
      </c>
      <c r="U196" s="82">
        <f t="shared" ref="U196" si="2496">U194*U195</f>
        <v>0</v>
      </c>
      <c r="V196" s="82">
        <f t="shared" ref="V196" si="2497">V194*V195</f>
        <v>0</v>
      </c>
      <c r="W196" s="82">
        <f t="shared" ref="W196" si="2498">W194*W195</f>
        <v>0</v>
      </c>
      <c r="X196" s="82">
        <f t="shared" ref="X196" si="2499">X194*X195</f>
        <v>0</v>
      </c>
      <c r="Y196" s="82">
        <f t="shared" ref="Y196" si="2500">Y194*Y195</f>
        <v>0</v>
      </c>
      <c r="Z196" s="82">
        <f t="shared" ref="Z196" si="2501">Z194*Z195</f>
        <v>0</v>
      </c>
      <c r="AA196" s="82">
        <f t="shared" ref="AA196" si="2502">AA194*AA195</f>
        <v>0</v>
      </c>
      <c r="AB196" s="82">
        <f t="shared" ref="AB196" si="2503">AB194*AB195</f>
        <v>0</v>
      </c>
      <c r="AC196" s="82">
        <f t="shared" ref="AC196" si="2504">AC194*AC195</f>
        <v>0</v>
      </c>
      <c r="AD196" s="82">
        <f t="shared" ref="AD196" si="2505">AD194*AD195</f>
        <v>317758.64889757067</v>
      </c>
      <c r="AE196" s="82">
        <f t="shared" ref="AE196" si="2506">AE194*AE195</f>
        <v>0</v>
      </c>
      <c r="AF196" s="82">
        <f t="shared" ref="AF196" si="2507">AF194*AF195</f>
        <v>0</v>
      </c>
      <c r="AG196" s="82">
        <f t="shared" ref="AG196" si="2508">AG194*AG195</f>
        <v>0</v>
      </c>
      <c r="AH196" s="82">
        <f t="shared" ref="AH196" si="2509">AH194*AH195</f>
        <v>0</v>
      </c>
      <c r="AI196" s="82">
        <f t="shared" ref="AI196" si="2510">AI194*AI195</f>
        <v>0</v>
      </c>
      <c r="AJ196" s="82">
        <f t="shared" ref="AJ196" si="2511">AJ194*AJ195</f>
        <v>0</v>
      </c>
      <c r="AK196" s="82">
        <f t="shared" ref="AK196" si="2512">AK194*AK195</f>
        <v>0</v>
      </c>
      <c r="AL196" s="82">
        <f t="shared" ref="AL196" si="2513">AL194*AL195</f>
        <v>0</v>
      </c>
      <c r="AM196" s="82">
        <f t="shared" ref="AM196" si="2514">AM194*AM195</f>
        <v>0</v>
      </c>
      <c r="AN196" s="82">
        <f t="shared" ref="AN196" si="2515">AN194*AN195</f>
        <v>0</v>
      </c>
      <c r="AO196" s="82">
        <f t="shared" ref="AO196" si="2516">AO194*AO195</f>
        <v>0</v>
      </c>
      <c r="AP196" s="82">
        <f t="shared" ref="AP196" si="2517">AP194*AP195</f>
        <v>0</v>
      </c>
      <c r="AQ196" s="82">
        <f t="shared" ref="AQ196" si="2518">AQ194*AQ195</f>
        <v>0</v>
      </c>
      <c r="AR196" s="82">
        <f t="shared" ref="AR196" si="2519">AR194*AR195</f>
        <v>0</v>
      </c>
      <c r="AS196" s="82">
        <f t="shared" ref="AS196" si="2520">AS194*AS195</f>
        <v>0</v>
      </c>
      <c r="AT196" s="82">
        <f t="shared" ref="AT196" si="2521">AT194*AT195</f>
        <v>0</v>
      </c>
      <c r="AU196" s="82">
        <f t="shared" ref="AU196" si="2522">AU194*AU195</f>
        <v>0</v>
      </c>
      <c r="AV196" s="82">
        <f t="shared" ref="AV196" si="2523">AV194*AV195</f>
        <v>0</v>
      </c>
      <c r="AW196" s="82">
        <f t="shared" ref="AW196" si="2524">AW194*AW195</f>
        <v>0</v>
      </c>
      <c r="AX196" s="82">
        <f t="shared" ref="AX196" si="2525">AX194*AX195</f>
        <v>0</v>
      </c>
      <c r="AY196" s="82">
        <f t="shared" ref="AY196" si="2526">AY194*AY195</f>
        <v>0</v>
      </c>
      <c r="AZ196" s="82">
        <f t="shared" ref="AZ196" si="2527">AZ194*AZ195</f>
        <v>0</v>
      </c>
      <c r="BA196" s="82">
        <f t="shared" ref="BA196" si="2528">BA194*BA195</f>
        <v>0</v>
      </c>
      <c r="BB196" s="82">
        <f t="shared" ref="BB196" si="2529">BB194*BB195</f>
        <v>0</v>
      </c>
      <c r="BC196" s="82">
        <f t="shared" ref="BC196" si="2530">BC194*BC195</f>
        <v>0</v>
      </c>
      <c r="BD196" s="82">
        <f t="shared" ref="BD196" si="2531">BD194*BD195</f>
        <v>0</v>
      </c>
      <c r="BE196" s="82">
        <f t="shared" ref="BE196" si="2532">BE194*BE195</f>
        <v>0</v>
      </c>
      <c r="BF196" s="82">
        <f t="shared" ref="BF196" si="2533">BF194*BF195</f>
        <v>0</v>
      </c>
      <c r="BG196" s="82">
        <f t="shared" ref="BG196" si="2534">BG194*BG195</f>
        <v>0</v>
      </c>
      <c r="BH196" s="82">
        <f t="shared" ref="BH196" si="2535">BH194*BH195</f>
        <v>0</v>
      </c>
      <c r="BI196" s="82">
        <f t="shared" ref="BI196" si="2536">BI194*BI195</f>
        <v>0</v>
      </c>
      <c r="BJ196" s="82">
        <f t="shared" ref="BJ196" si="2537">BJ194*BJ195</f>
        <v>0</v>
      </c>
      <c r="BK196" s="82">
        <f t="shared" ref="BK196" si="2538">BK194*BK195</f>
        <v>0</v>
      </c>
      <c r="BL196" s="82">
        <f t="shared" ref="BL196" si="2539">BL194*BL195</f>
        <v>0</v>
      </c>
      <c r="BM196" s="82">
        <f t="shared" ref="BM196" si="2540">BM194*BM195</f>
        <v>0</v>
      </c>
      <c r="BN196" s="82">
        <f t="shared" ref="BN196" si="2541">BN194*BN195</f>
        <v>0</v>
      </c>
      <c r="BO196" s="82">
        <f t="shared" ref="BO196" si="2542">BO194*BO195</f>
        <v>0</v>
      </c>
      <c r="BP196" s="82">
        <f t="shared" ref="BP196" si="2543">BP194*BP195</f>
        <v>0</v>
      </c>
      <c r="BQ196" s="82">
        <f t="shared" ref="BQ196" si="2544">BQ194*BQ195</f>
        <v>0</v>
      </c>
      <c r="BR196" s="82">
        <f t="shared" ref="BR196" si="2545">BR194*BR195</f>
        <v>0</v>
      </c>
      <c r="BS196" s="82">
        <f t="shared" ref="BS196" si="2546">BS194*BS195</f>
        <v>0</v>
      </c>
      <c r="BT196" s="82">
        <f t="shared" ref="BT196" si="2547">BT194*BT195</f>
        <v>0</v>
      </c>
      <c r="BU196" s="82">
        <f t="shared" ref="BU196" si="2548">BU194*BU195</f>
        <v>0</v>
      </c>
      <c r="BV196" s="82">
        <f t="shared" ref="BV196" si="2549">BV194*BV195</f>
        <v>0</v>
      </c>
      <c r="BW196" s="82">
        <f t="shared" ref="BW196" si="2550">BW194*BW195</f>
        <v>0</v>
      </c>
      <c r="BX196" s="82">
        <f t="shared" ref="BX196" si="2551">BX194*BX195</f>
        <v>0</v>
      </c>
      <c r="BY196" s="82">
        <f t="shared" ref="BY196" si="2552">BY194*BY195</f>
        <v>0</v>
      </c>
      <c r="BZ196" s="82">
        <f t="shared" ref="BZ196" si="2553">BZ194*BZ195</f>
        <v>0</v>
      </c>
      <c r="CA196" s="82">
        <f t="shared" ref="CA196" si="2554">CA194*CA195</f>
        <v>0</v>
      </c>
      <c r="CB196" s="82">
        <f t="shared" ref="CB196" si="2555">CB194*CB195</f>
        <v>0</v>
      </c>
      <c r="CC196" s="82">
        <f t="shared" ref="CC196" si="2556">CC194*CC195</f>
        <v>0</v>
      </c>
      <c r="CD196" s="82">
        <f t="shared" ref="CD196" si="2557">CD194*CD195</f>
        <v>0</v>
      </c>
      <c r="CE196" s="82">
        <f t="shared" ref="CE196" si="2558">CE194*CE195</f>
        <v>0</v>
      </c>
      <c r="CF196" s="82">
        <f t="shared" ref="CF196" si="2559">CF194*CF195</f>
        <v>0</v>
      </c>
      <c r="CG196" s="82">
        <f t="shared" ref="CG196" si="2560">CG194*CG195</f>
        <v>0</v>
      </c>
      <c r="CH196" s="82">
        <f t="shared" ref="CH196" si="2561">CH194*CH195</f>
        <v>0</v>
      </c>
      <c r="CI196" s="82">
        <f t="shared" ref="CI196" si="2562">CI194*CI195</f>
        <v>0</v>
      </c>
      <c r="CJ196" s="82">
        <f t="shared" ref="CJ196" si="2563">CJ194*CJ195</f>
        <v>0</v>
      </c>
      <c r="CK196" s="82">
        <f t="shared" ref="CK196" si="2564">CK194*CK195</f>
        <v>0</v>
      </c>
      <c r="CL196" s="82">
        <f t="shared" ref="CL196" si="2565">CL194*CL195</f>
        <v>0</v>
      </c>
      <c r="CM196" s="82">
        <f t="shared" ref="CM196" si="2566">CM194*CM195</f>
        <v>0</v>
      </c>
      <c r="CN196" s="82">
        <f t="shared" ref="CN196" si="2567">CN194*CN195</f>
        <v>0</v>
      </c>
      <c r="CO196" s="82">
        <f t="shared" ref="CO196" si="2568">CO194*CO195</f>
        <v>0</v>
      </c>
      <c r="CP196" s="82">
        <f t="shared" ref="CP196" si="2569">CP194*CP195</f>
        <v>0</v>
      </c>
      <c r="CQ196" s="82">
        <f t="shared" ref="CQ196" si="2570">CQ194*CQ195</f>
        <v>0</v>
      </c>
      <c r="CR196" s="82">
        <f t="shared" ref="CR196" si="2571">CR194*CR195</f>
        <v>0</v>
      </c>
      <c r="CS196" s="82">
        <f t="shared" ref="CS196" si="2572">CS194*CS195</f>
        <v>0</v>
      </c>
      <c r="CT196" s="82">
        <f t="shared" ref="CT196" si="2573">CT194*CT195</f>
        <v>0</v>
      </c>
      <c r="CU196" s="82">
        <f t="shared" ref="CU196" si="2574">CU194*CU195</f>
        <v>0</v>
      </c>
      <c r="CV196" s="82">
        <f t="shared" ref="CV196" si="2575">CV194*CV195</f>
        <v>0</v>
      </c>
      <c r="CW196" s="82">
        <f t="shared" ref="CW196" si="2576">CW194*CW195</f>
        <v>0</v>
      </c>
      <c r="CX196" s="82">
        <f t="shared" ref="CX196" si="2577">CX194*CX195</f>
        <v>0</v>
      </c>
      <c r="CY196" s="82">
        <f t="shared" ref="CY196" si="2578">CY194*CY195</f>
        <v>0</v>
      </c>
      <c r="CZ196" s="82">
        <f t="shared" ref="CZ196" si="2579">CZ194*CZ195</f>
        <v>0</v>
      </c>
      <c r="DA196" s="82">
        <f t="shared" ref="DA196" si="2580">DA194*DA195</f>
        <v>0</v>
      </c>
      <c r="DB196" s="82">
        <f t="shared" ref="DB196" si="2581">DB194*DB195</f>
        <v>0</v>
      </c>
      <c r="DC196" s="82">
        <f t="shared" ref="DC196" si="2582">DC194*DC195</f>
        <v>0</v>
      </c>
      <c r="DD196" s="82">
        <f t="shared" ref="DD196" si="2583">DD194*DD195</f>
        <v>0</v>
      </c>
      <c r="DE196" s="82">
        <f t="shared" ref="DE196" si="2584">DE194*DE195</f>
        <v>0</v>
      </c>
      <c r="DF196" s="82">
        <f t="shared" ref="DF196" si="2585">DF194*DF195</f>
        <v>0</v>
      </c>
      <c r="DG196" s="82">
        <f t="shared" ref="DG196" si="2586">DG194*DG195</f>
        <v>0</v>
      </c>
      <c r="DH196" s="82">
        <f t="shared" ref="DH196" si="2587">DH194*DH195</f>
        <v>0</v>
      </c>
      <c r="DI196" s="82">
        <f t="shared" ref="DI196" si="2588">DI194*DI195</f>
        <v>0</v>
      </c>
      <c r="DJ196" s="82">
        <f t="shared" ref="DJ196" si="2589">DJ194*DJ195</f>
        <v>0</v>
      </c>
      <c r="DK196" s="82">
        <f t="shared" ref="DK196" si="2590">DK194*DK195</f>
        <v>0</v>
      </c>
      <c r="DL196" s="82">
        <f t="shared" ref="DL196" si="2591">DL194*DL195</f>
        <v>0</v>
      </c>
      <c r="DM196" s="82">
        <f t="shared" ref="DM196" si="2592">DM194*DM195</f>
        <v>0</v>
      </c>
      <c r="DN196" s="82">
        <f t="shared" ref="DN196" si="2593">DN194*DN195</f>
        <v>0</v>
      </c>
      <c r="DO196" s="82">
        <f t="shared" ref="DO196" si="2594">DO194*DO195</f>
        <v>0</v>
      </c>
      <c r="DP196" s="82">
        <f t="shared" ref="DP196" si="2595">DP194*DP195</f>
        <v>0</v>
      </c>
      <c r="DQ196" s="82">
        <f t="shared" ref="DQ196" si="2596">DQ194*DQ195</f>
        <v>0</v>
      </c>
      <c r="DR196" s="82">
        <f t="shared" ref="DR196" si="2597">DR194*DR195</f>
        <v>0</v>
      </c>
      <c r="DS196" s="82">
        <f t="shared" ref="DS196" si="2598">DS194*DS195</f>
        <v>0</v>
      </c>
      <c r="DT196" s="82">
        <f t="shared" ref="DT196" si="2599">DT194*DT195</f>
        <v>0</v>
      </c>
      <c r="DU196" s="82">
        <f t="shared" ref="DU196" si="2600">DU194*DU195</f>
        <v>0</v>
      </c>
      <c r="DV196" s="82">
        <f t="shared" ref="DV196" si="2601">DV194*DV195</f>
        <v>0</v>
      </c>
      <c r="DW196" s="82">
        <f t="shared" ref="DW196" si="2602">DW194*DW195</f>
        <v>0</v>
      </c>
      <c r="DX196" s="82">
        <f t="shared" ref="DX196" si="2603">DX194*DX195</f>
        <v>0</v>
      </c>
      <c r="DY196" s="82">
        <f t="shared" ref="DY196" si="2604">DY194*DY195</f>
        <v>0</v>
      </c>
      <c r="DZ196" s="82">
        <f t="shared" ref="DZ196" si="2605">DZ194*DZ195</f>
        <v>0</v>
      </c>
      <c r="EA196" s="82">
        <f t="shared" ref="EA196" si="2606">EA194*EA195</f>
        <v>0</v>
      </c>
      <c r="EB196" s="82">
        <f t="shared" ref="EB196" si="2607">EB194*EB195</f>
        <v>0</v>
      </c>
    </row>
    <row r="197" spans="2:132" outlineLevel="1" x14ac:dyDescent="0.25">
      <c r="C197" s="328"/>
      <c r="G197" s="5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row>
    <row r="198" spans="2:132" ht="13" outlineLevel="1" x14ac:dyDescent="0.3">
      <c r="C198" s="340" t="s">
        <v>504</v>
      </c>
      <c r="G198" s="52"/>
      <c r="H198" s="29"/>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row>
    <row r="199" spans="2:132" outlineLevel="1" x14ac:dyDescent="0.25">
      <c r="C199" s="317" t="s">
        <v>520</v>
      </c>
      <c r="G199" s="52" t="s">
        <v>525</v>
      </c>
      <c r="H199" s="46">
        <f t="shared" ref="H199" si="2608">SUM(J199:EB199)</f>
        <v>198680.38526909996</v>
      </c>
      <c r="J199" s="82">
        <f>J178-J178*SUM($J$179:J$179)</f>
        <v>0</v>
      </c>
      <c r="K199" s="82">
        <f>K178-K178*SUM($J$179:K$179)</f>
        <v>0</v>
      </c>
      <c r="L199" s="82">
        <f>L178-L178*SUM($J$179:L$179)</f>
        <v>0</v>
      </c>
      <c r="M199" s="82">
        <f>M178-M178*SUM($J$179:M$179)</f>
        <v>0</v>
      </c>
      <c r="N199" s="82">
        <f>N178-N178*SUM($J$179:N$179)</f>
        <v>0</v>
      </c>
      <c r="O199" s="82">
        <f>O178-O178*SUM($J$179:O$179)</f>
        <v>0</v>
      </c>
      <c r="P199" s="82">
        <f>P178-P178*SUM($J$179:P$179)</f>
        <v>0</v>
      </c>
      <c r="Q199" s="82">
        <f>Q178-Q178*SUM($J$179:Q$179)</f>
        <v>0</v>
      </c>
      <c r="R199" s="82">
        <f>R178-R178*SUM($J$179:R$179)</f>
        <v>198680.38526909996</v>
      </c>
      <c r="S199" s="82">
        <f>S178-S178*SUM($J$179:S$179)</f>
        <v>0</v>
      </c>
      <c r="T199" s="82">
        <f>T178-T178*SUM($J$179:T$179)</f>
        <v>0</v>
      </c>
      <c r="U199" s="82">
        <f>U178-U178*SUM($J$179:U$179)</f>
        <v>0</v>
      </c>
      <c r="V199" s="82">
        <f>V178-V178*SUM($J$179:V$179)</f>
        <v>0</v>
      </c>
      <c r="W199" s="82">
        <f>W178-W178*SUM($J$179:W$179)</f>
        <v>0</v>
      </c>
      <c r="X199" s="82">
        <f>X178-X178*SUM($J$179:X$179)</f>
        <v>0</v>
      </c>
      <c r="Y199" s="82">
        <f>Y178-Y178*SUM($J$179:Y$179)</f>
        <v>0</v>
      </c>
      <c r="Z199" s="82">
        <f>Z178-Z178*SUM($J$179:Z$179)</f>
        <v>0</v>
      </c>
      <c r="AA199" s="82">
        <f>AA178-AA178*SUM($J$179:AA$179)</f>
        <v>0</v>
      </c>
      <c r="AB199" s="82">
        <f>AB178-AB178*SUM($J$179:AB$179)</f>
        <v>0</v>
      </c>
      <c r="AC199" s="82">
        <f>AC178-AC178*SUM($J$179:AC$179)</f>
        <v>0</v>
      </c>
      <c r="AD199" s="82">
        <f>AD178-AD178*SUM($J$179:AD$179)</f>
        <v>0</v>
      </c>
      <c r="AE199" s="82">
        <f>AE178-AE178*SUM($J$179:AE$179)</f>
        <v>0</v>
      </c>
      <c r="AF199" s="82">
        <f>AF178-AF178*SUM($J$179:AF$179)</f>
        <v>0</v>
      </c>
      <c r="AG199" s="82">
        <f>AG178-AG178*SUM($J$179:AG$179)</f>
        <v>0</v>
      </c>
      <c r="AH199" s="82">
        <f>AH178-AH178*SUM($J$179:AH$179)</f>
        <v>0</v>
      </c>
      <c r="AI199" s="82">
        <f>AI178-AI178*SUM($J$179:AI$179)</f>
        <v>0</v>
      </c>
      <c r="AJ199" s="82">
        <f>AJ178-AJ178*SUM($J$179:AJ$179)</f>
        <v>0</v>
      </c>
      <c r="AK199" s="82">
        <f>AK178-AK178*SUM($J$179:AK$179)</f>
        <v>0</v>
      </c>
      <c r="AL199" s="82">
        <f>AL178-AL178*SUM($J$179:AL$179)</f>
        <v>0</v>
      </c>
      <c r="AM199" s="82">
        <f>AM178-AM178*SUM($J$179:AM$179)</f>
        <v>0</v>
      </c>
      <c r="AN199" s="82">
        <f>AN178-AN178*SUM($J$179:AN$179)</f>
        <v>0</v>
      </c>
      <c r="AO199" s="82">
        <f>AO178-AO178*SUM($J$179:AO$179)</f>
        <v>0</v>
      </c>
      <c r="AP199" s="82">
        <f>AP178-AP178*SUM($J$179:AP$179)</f>
        <v>0</v>
      </c>
      <c r="AQ199" s="82">
        <f>AQ178-AQ178*SUM($J$179:AQ$179)</f>
        <v>0</v>
      </c>
      <c r="AR199" s="82">
        <f>AR178-AR178*SUM($J$179:AR$179)</f>
        <v>0</v>
      </c>
      <c r="AS199" s="82">
        <f>AS178-AS178*SUM($J$179:AS$179)</f>
        <v>0</v>
      </c>
      <c r="AT199" s="82">
        <f>AT178-AT178*SUM($J$179:AT$179)</f>
        <v>0</v>
      </c>
      <c r="AU199" s="82">
        <f>AU178-AU178*SUM($J$179:AU$179)</f>
        <v>0</v>
      </c>
      <c r="AV199" s="82">
        <f>AV178-AV178*SUM($J$179:AV$179)</f>
        <v>0</v>
      </c>
      <c r="AW199" s="82">
        <f>AW178-AW178*SUM($J$179:AW$179)</f>
        <v>0</v>
      </c>
      <c r="AX199" s="82">
        <f>AX178-AX178*SUM($J$179:AX$179)</f>
        <v>0</v>
      </c>
      <c r="AY199" s="82">
        <f>AY178-AY178*SUM($J$179:AY$179)</f>
        <v>0</v>
      </c>
      <c r="AZ199" s="82">
        <f>AZ178-AZ178*SUM($J$179:AZ$179)</f>
        <v>0</v>
      </c>
      <c r="BA199" s="82">
        <f>BA178-BA178*SUM($J$179:BA$179)</f>
        <v>0</v>
      </c>
      <c r="BB199" s="82">
        <f>BB178-BB178*SUM($J$179:BB$179)</f>
        <v>0</v>
      </c>
      <c r="BC199" s="82">
        <f>BC178-BC178*SUM($J$179:BC$179)</f>
        <v>0</v>
      </c>
      <c r="BD199" s="82">
        <f>BD178-BD178*SUM($J$179:BD$179)</f>
        <v>0</v>
      </c>
      <c r="BE199" s="82">
        <f>BE178-BE178*SUM($J$179:BE$179)</f>
        <v>0</v>
      </c>
      <c r="BF199" s="82">
        <f>BF178-BF178*SUM($J$179:BF$179)</f>
        <v>0</v>
      </c>
      <c r="BG199" s="82">
        <f>BG178-BG178*SUM($J$179:BG$179)</f>
        <v>0</v>
      </c>
      <c r="BH199" s="82">
        <f>BH178-BH178*SUM($J$179:BH$179)</f>
        <v>0</v>
      </c>
      <c r="BI199" s="82">
        <f>BI178-BI178*SUM($J$179:BI$179)</f>
        <v>0</v>
      </c>
      <c r="BJ199" s="82">
        <f>BJ178-BJ178*SUM($J$179:BJ$179)</f>
        <v>0</v>
      </c>
      <c r="BK199" s="82">
        <f>BK178-BK178*SUM($J$179:BK$179)</f>
        <v>0</v>
      </c>
      <c r="BL199" s="82">
        <f>BL178-BL178*SUM($J$179:BL$179)</f>
        <v>0</v>
      </c>
      <c r="BM199" s="82">
        <f>BM178-BM178*SUM($J$179:BM$179)</f>
        <v>0</v>
      </c>
      <c r="BN199" s="82">
        <f>BN178-BN178*SUM($J$179:BN$179)</f>
        <v>0</v>
      </c>
      <c r="BO199" s="82">
        <f>BO178-BO178*SUM($J$179:BO$179)</f>
        <v>0</v>
      </c>
      <c r="BP199" s="82">
        <f>BP178-BP178*SUM($J$179:BP$179)</f>
        <v>0</v>
      </c>
      <c r="BQ199" s="82">
        <f>BQ178-BQ178*SUM($J$179:BQ$179)</f>
        <v>0</v>
      </c>
      <c r="BR199" s="82">
        <f>BR178-BR178*SUM($J$179:BR$179)</f>
        <v>0</v>
      </c>
      <c r="BS199" s="82">
        <f>BS178-BS178*SUM($J$179:BS$179)</f>
        <v>0</v>
      </c>
      <c r="BT199" s="82">
        <f>BT178-BT178*SUM($J$179:BT$179)</f>
        <v>0</v>
      </c>
      <c r="BU199" s="82">
        <f>BU178-BU178*SUM($J$179:BU$179)</f>
        <v>0</v>
      </c>
      <c r="BV199" s="82">
        <f>BV178-BV178*SUM($J$179:BV$179)</f>
        <v>0</v>
      </c>
      <c r="BW199" s="82">
        <f>BW178-BW178*SUM($J$179:BW$179)</f>
        <v>0</v>
      </c>
      <c r="BX199" s="82">
        <f>BX178-BX178*SUM($J$179:BX$179)</f>
        <v>0</v>
      </c>
      <c r="BY199" s="82">
        <f>BY178-BY178*SUM($J$179:BY$179)</f>
        <v>0</v>
      </c>
      <c r="BZ199" s="82">
        <f>BZ178-BZ178*SUM($J$179:BZ$179)</f>
        <v>0</v>
      </c>
      <c r="CA199" s="82">
        <f>CA178-CA178*SUM($J$179:CA$179)</f>
        <v>0</v>
      </c>
      <c r="CB199" s="82">
        <f>CB178-CB178*SUM($J$179:CB$179)</f>
        <v>0</v>
      </c>
      <c r="CC199" s="82">
        <f>CC178-CC178*SUM($J$179:CC$179)</f>
        <v>0</v>
      </c>
      <c r="CD199" s="82">
        <f>CD178-CD178*SUM($J$179:CD$179)</f>
        <v>0</v>
      </c>
      <c r="CE199" s="82">
        <f>CE178-CE178*SUM($J$179:CE$179)</f>
        <v>0</v>
      </c>
      <c r="CF199" s="82">
        <f>CF178-CF178*SUM($J$179:CF$179)</f>
        <v>0</v>
      </c>
      <c r="CG199" s="82">
        <f>CG178-CG178*SUM($J$179:CG$179)</f>
        <v>0</v>
      </c>
      <c r="CH199" s="82">
        <f>CH178-CH178*SUM($J$179:CH$179)</f>
        <v>0</v>
      </c>
      <c r="CI199" s="82">
        <f>CI178-CI178*SUM($J$179:CI$179)</f>
        <v>0</v>
      </c>
      <c r="CJ199" s="82">
        <f>CJ178-CJ178*SUM($J$179:CJ$179)</f>
        <v>0</v>
      </c>
      <c r="CK199" s="82">
        <f>CK178-CK178*SUM($J$179:CK$179)</f>
        <v>0</v>
      </c>
      <c r="CL199" s="82">
        <f>CL178-CL178*SUM($J$179:CL$179)</f>
        <v>0</v>
      </c>
      <c r="CM199" s="82">
        <f>CM178-CM178*SUM($J$179:CM$179)</f>
        <v>0</v>
      </c>
      <c r="CN199" s="82">
        <f>CN178-CN178*SUM($J$179:CN$179)</f>
        <v>0</v>
      </c>
      <c r="CO199" s="82">
        <f>CO178-CO178*SUM($J$179:CO$179)</f>
        <v>0</v>
      </c>
      <c r="CP199" s="82">
        <f>CP178-CP178*SUM($J$179:CP$179)</f>
        <v>0</v>
      </c>
      <c r="CQ199" s="82">
        <f>CQ178-CQ178*SUM($J$179:CQ$179)</f>
        <v>0</v>
      </c>
      <c r="CR199" s="82">
        <f>CR178-CR178*SUM($J$179:CR$179)</f>
        <v>0</v>
      </c>
      <c r="CS199" s="82">
        <f>CS178-CS178*SUM($J$179:CS$179)</f>
        <v>0</v>
      </c>
      <c r="CT199" s="82">
        <f>CT178-CT178*SUM($J$179:CT$179)</f>
        <v>0</v>
      </c>
      <c r="CU199" s="82">
        <f>CU178-CU178*SUM($J$179:CU$179)</f>
        <v>0</v>
      </c>
      <c r="CV199" s="82">
        <f>CV178-CV178*SUM($J$179:CV$179)</f>
        <v>0</v>
      </c>
      <c r="CW199" s="82">
        <f>CW178-CW178*SUM($J$179:CW$179)</f>
        <v>0</v>
      </c>
      <c r="CX199" s="82">
        <f>CX178-CX178*SUM($J$179:CX$179)</f>
        <v>0</v>
      </c>
      <c r="CY199" s="82">
        <f>CY178-CY178*SUM($J$179:CY$179)</f>
        <v>0</v>
      </c>
      <c r="CZ199" s="82">
        <f>CZ178-CZ178*SUM($J$179:CZ$179)</f>
        <v>0</v>
      </c>
      <c r="DA199" s="82">
        <f>DA178-DA178*SUM($J$179:DA$179)</f>
        <v>0</v>
      </c>
      <c r="DB199" s="82">
        <f>DB178-DB178*SUM($J$179:DB$179)</f>
        <v>0</v>
      </c>
      <c r="DC199" s="82">
        <f>DC178-DC178*SUM($J$179:DC$179)</f>
        <v>0</v>
      </c>
      <c r="DD199" s="82">
        <f>DD178-DD178*SUM($J$179:DD$179)</f>
        <v>0</v>
      </c>
      <c r="DE199" s="82">
        <f>DE178-DE178*SUM($J$179:DE$179)</f>
        <v>0</v>
      </c>
      <c r="DF199" s="82">
        <f>DF178-DF178*SUM($J$179:DF$179)</f>
        <v>0</v>
      </c>
      <c r="DG199" s="82">
        <f>DG178-DG178*SUM($J$179:DG$179)</f>
        <v>0</v>
      </c>
      <c r="DH199" s="82">
        <f>DH178-DH178*SUM($J$179:DH$179)</f>
        <v>0</v>
      </c>
      <c r="DI199" s="82">
        <f>DI178-DI178*SUM($J$179:DI$179)</f>
        <v>0</v>
      </c>
      <c r="DJ199" s="82">
        <f>DJ178-DJ178*SUM($J$179:DJ$179)</f>
        <v>0</v>
      </c>
      <c r="DK199" s="82">
        <f>DK178-DK178*SUM($J$179:DK$179)</f>
        <v>0</v>
      </c>
      <c r="DL199" s="82">
        <f>DL178-DL178*SUM($J$179:DL$179)</f>
        <v>0</v>
      </c>
      <c r="DM199" s="82">
        <f>DM178-DM178*SUM($J$179:DM$179)</f>
        <v>0</v>
      </c>
      <c r="DN199" s="82">
        <f>DN178-DN178*SUM($J$179:DN$179)</f>
        <v>0</v>
      </c>
      <c r="DO199" s="82">
        <f>DO178-DO178*SUM($J$179:DO$179)</f>
        <v>0</v>
      </c>
      <c r="DP199" s="82">
        <f>DP178-DP178*SUM($J$179:DP$179)</f>
        <v>0</v>
      </c>
      <c r="DQ199" s="82">
        <f>DQ178-DQ178*SUM($J$179:DQ$179)</f>
        <v>0</v>
      </c>
      <c r="DR199" s="82">
        <f>DR178-DR178*SUM($J$179:DR$179)</f>
        <v>0</v>
      </c>
      <c r="DS199" s="82">
        <f>DS178-DS178*SUM($J$179:DS$179)</f>
        <v>0</v>
      </c>
      <c r="DT199" s="82">
        <f>DT178-DT178*SUM($J$179:DT$179)</f>
        <v>0</v>
      </c>
      <c r="DU199" s="82">
        <f>DU178-DU178*SUM($J$179:DU$179)</f>
        <v>0</v>
      </c>
      <c r="DV199" s="82">
        <f>DV178-DV178*SUM($J$179:DV$179)</f>
        <v>0</v>
      </c>
      <c r="DW199" s="82">
        <f>DW178-DW178*SUM($J$179:DW$179)</f>
        <v>0</v>
      </c>
      <c r="DX199" s="82">
        <f>DX178-DX178*SUM($J$179:DX$179)</f>
        <v>0</v>
      </c>
      <c r="DY199" s="82">
        <f>DY178-DY178*SUM($J$179:DY$179)</f>
        <v>0</v>
      </c>
      <c r="DZ199" s="82">
        <f>DZ178-DZ178*SUM($J$179:DZ$179)</f>
        <v>0</v>
      </c>
      <c r="EA199" s="82">
        <f>EA178-EA178*SUM($J$179:EA$179)</f>
        <v>0</v>
      </c>
      <c r="EB199" s="82">
        <f>EB178-EB178*SUM($J$179:EB$179)</f>
        <v>0</v>
      </c>
    </row>
    <row r="200" spans="2:132" outlineLevel="1" x14ac:dyDescent="0.25">
      <c r="C200" s="317" t="s">
        <v>333</v>
      </c>
      <c r="E200" s="31">
        <f>Costs!$J$40</f>
        <v>0.4</v>
      </c>
      <c r="G200" s="52" t="s">
        <v>220</v>
      </c>
      <c r="J200" s="312">
        <f>$E$200</f>
        <v>0.4</v>
      </c>
      <c r="K200" s="312">
        <f t="shared" ref="K200:BV200" si="2609">$E$200</f>
        <v>0.4</v>
      </c>
      <c r="L200" s="312">
        <f t="shared" si="2609"/>
        <v>0.4</v>
      </c>
      <c r="M200" s="312">
        <f t="shared" si="2609"/>
        <v>0.4</v>
      </c>
      <c r="N200" s="312">
        <f t="shared" si="2609"/>
        <v>0.4</v>
      </c>
      <c r="O200" s="312">
        <f t="shared" si="2609"/>
        <v>0.4</v>
      </c>
      <c r="P200" s="312">
        <f t="shared" si="2609"/>
        <v>0.4</v>
      </c>
      <c r="Q200" s="312">
        <f t="shared" si="2609"/>
        <v>0.4</v>
      </c>
      <c r="R200" s="312">
        <f t="shared" si="2609"/>
        <v>0.4</v>
      </c>
      <c r="S200" s="312">
        <f t="shared" si="2609"/>
        <v>0.4</v>
      </c>
      <c r="T200" s="312">
        <f t="shared" si="2609"/>
        <v>0.4</v>
      </c>
      <c r="U200" s="312">
        <f t="shared" si="2609"/>
        <v>0.4</v>
      </c>
      <c r="V200" s="312">
        <f t="shared" si="2609"/>
        <v>0.4</v>
      </c>
      <c r="W200" s="312">
        <f t="shared" si="2609"/>
        <v>0.4</v>
      </c>
      <c r="X200" s="312">
        <f t="shared" si="2609"/>
        <v>0.4</v>
      </c>
      <c r="Y200" s="312">
        <f t="shared" si="2609"/>
        <v>0.4</v>
      </c>
      <c r="Z200" s="312">
        <f t="shared" si="2609"/>
        <v>0.4</v>
      </c>
      <c r="AA200" s="312">
        <f t="shared" si="2609"/>
        <v>0.4</v>
      </c>
      <c r="AB200" s="312">
        <f t="shared" si="2609"/>
        <v>0.4</v>
      </c>
      <c r="AC200" s="312">
        <f t="shared" si="2609"/>
        <v>0.4</v>
      </c>
      <c r="AD200" s="312">
        <f t="shared" si="2609"/>
        <v>0.4</v>
      </c>
      <c r="AE200" s="312">
        <f t="shared" si="2609"/>
        <v>0.4</v>
      </c>
      <c r="AF200" s="312">
        <f t="shared" si="2609"/>
        <v>0.4</v>
      </c>
      <c r="AG200" s="312">
        <f t="shared" si="2609"/>
        <v>0.4</v>
      </c>
      <c r="AH200" s="312">
        <f t="shared" si="2609"/>
        <v>0.4</v>
      </c>
      <c r="AI200" s="312">
        <f t="shared" si="2609"/>
        <v>0.4</v>
      </c>
      <c r="AJ200" s="312">
        <f t="shared" si="2609"/>
        <v>0.4</v>
      </c>
      <c r="AK200" s="312">
        <f t="shared" si="2609"/>
        <v>0.4</v>
      </c>
      <c r="AL200" s="312">
        <f t="shared" si="2609"/>
        <v>0.4</v>
      </c>
      <c r="AM200" s="312">
        <f t="shared" si="2609"/>
        <v>0.4</v>
      </c>
      <c r="AN200" s="312">
        <f t="shared" si="2609"/>
        <v>0.4</v>
      </c>
      <c r="AO200" s="312">
        <f t="shared" si="2609"/>
        <v>0.4</v>
      </c>
      <c r="AP200" s="312">
        <f t="shared" si="2609"/>
        <v>0.4</v>
      </c>
      <c r="AQ200" s="312">
        <f t="shared" si="2609"/>
        <v>0.4</v>
      </c>
      <c r="AR200" s="312">
        <f t="shared" si="2609"/>
        <v>0.4</v>
      </c>
      <c r="AS200" s="312">
        <f t="shared" si="2609"/>
        <v>0.4</v>
      </c>
      <c r="AT200" s="312">
        <f t="shared" si="2609"/>
        <v>0.4</v>
      </c>
      <c r="AU200" s="312">
        <f t="shared" si="2609"/>
        <v>0.4</v>
      </c>
      <c r="AV200" s="312">
        <f t="shared" si="2609"/>
        <v>0.4</v>
      </c>
      <c r="AW200" s="312">
        <f t="shared" si="2609"/>
        <v>0.4</v>
      </c>
      <c r="AX200" s="312">
        <f t="shared" si="2609"/>
        <v>0.4</v>
      </c>
      <c r="AY200" s="312">
        <f t="shared" si="2609"/>
        <v>0.4</v>
      </c>
      <c r="AZ200" s="312">
        <f t="shared" si="2609"/>
        <v>0.4</v>
      </c>
      <c r="BA200" s="312">
        <f t="shared" si="2609"/>
        <v>0.4</v>
      </c>
      <c r="BB200" s="312">
        <f t="shared" si="2609"/>
        <v>0.4</v>
      </c>
      <c r="BC200" s="312">
        <f t="shared" si="2609"/>
        <v>0.4</v>
      </c>
      <c r="BD200" s="312">
        <f t="shared" si="2609"/>
        <v>0.4</v>
      </c>
      <c r="BE200" s="312">
        <f t="shared" si="2609"/>
        <v>0.4</v>
      </c>
      <c r="BF200" s="312">
        <f t="shared" si="2609"/>
        <v>0.4</v>
      </c>
      <c r="BG200" s="312">
        <f t="shared" si="2609"/>
        <v>0.4</v>
      </c>
      <c r="BH200" s="312">
        <f t="shared" si="2609"/>
        <v>0.4</v>
      </c>
      <c r="BI200" s="312">
        <f t="shared" si="2609"/>
        <v>0.4</v>
      </c>
      <c r="BJ200" s="312">
        <f t="shared" si="2609"/>
        <v>0.4</v>
      </c>
      <c r="BK200" s="312">
        <f t="shared" si="2609"/>
        <v>0.4</v>
      </c>
      <c r="BL200" s="312">
        <f t="shared" si="2609"/>
        <v>0.4</v>
      </c>
      <c r="BM200" s="312">
        <f t="shared" si="2609"/>
        <v>0.4</v>
      </c>
      <c r="BN200" s="312">
        <f t="shared" si="2609"/>
        <v>0.4</v>
      </c>
      <c r="BO200" s="312">
        <f t="shared" si="2609"/>
        <v>0.4</v>
      </c>
      <c r="BP200" s="312">
        <f t="shared" si="2609"/>
        <v>0.4</v>
      </c>
      <c r="BQ200" s="312">
        <f t="shared" si="2609"/>
        <v>0.4</v>
      </c>
      <c r="BR200" s="312">
        <f t="shared" si="2609"/>
        <v>0.4</v>
      </c>
      <c r="BS200" s="312">
        <f t="shared" si="2609"/>
        <v>0.4</v>
      </c>
      <c r="BT200" s="312">
        <f t="shared" si="2609"/>
        <v>0.4</v>
      </c>
      <c r="BU200" s="312">
        <f t="shared" si="2609"/>
        <v>0.4</v>
      </c>
      <c r="BV200" s="312">
        <f t="shared" si="2609"/>
        <v>0.4</v>
      </c>
      <c r="BW200" s="312">
        <f t="shared" ref="BW200:EB200" si="2610">$E$200</f>
        <v>0.4</v>
      </c>
      <c r="BX200" s="312">
        <f t="shared" si="2610"/>
        <v>0.4</v>
      </c>
      <c r="BY200" s="312">
        <f t="shared" si="2610"/>
        <v>0.4</v>
      </c>
      <c r="BZ200" s="312">
        <f t="shared" si="2610"/>
        <v>0.4</v>
      </c>
      <c r="CA200" s="312">
        <f t="shared" si="2610"/>
        <v>0.4</v>
      </c>
      <c r="CB200" s="312">
        <f t="shared" si="2610"/>
        <v>0.4</v>
      </c>
      <c r="CC200" s="312">
        <f t="shared" si="2610"/>
        <v>0.4</v>
      </c>
      <c r="CD200" s="312">
        <f t="shared" si="2610"/>
        <v>0.4</v>
      </c>
      <c r="CE200" s="312">
        <f t="shared" si="2610"/>
        <v>0.4</v>
      </c>
      <c r="CF200" s="312">
        <f t="shared" si="2610"/>
        <v>0.4</v>
      </c>
      <c r="CG200" s="312">
        <f t="shared" si="2610"/>
        <v>0.4</v>
      </c>
      <c r="CH200" s="312">
        <f t="shared" si="2610"/>
        <v>0.4</v>
      </c>
      <c r="CI200" s="312">
        <f t="shared" si="2610"/>
        <v>0.4</v>
      </c>
      <c r="CJ200" s="312">
        <f t="shared" si="2610"/>
        <v>0.4</v>
      </c>
      <c r="CK200" s="312">
        <f t="shared" si="2610"/>
        <v>0.4</v>
      </c>
      <c r="CL200" s="312">
        <f t="shared" si="2610"/>
        <v>0.4</v>
      </c>
      <c r="CM200" s="312">
        <f t="shared" si="2610"/>
        <v>0.4</v>
      </c>
      <c r="CN200" s="312">
        <f t="shared" si="2610"/>
        <v>0.4</v>
      </c>
      <c r="CO200" s="312">
        <f t="shared" si="2610"/>
        <v>0.4</v>
      </c>
      <c r="CP200" s="312">
        <f t="shared" si="2610"/>
        <v>0.4</v>
      </c>
      <c r="CQ200" s="312">
        <f t="shared" si="2610"/>
        <v>0.4</v>
      </c>
      <c r="CR200" s="312">
        <f t="shared" si="2610"/>
        <v>0.4</v>
      </c>
      <c r="CS200" s="312">
        <f t="shared" si="2610"/>
        <v>0.4</v>
      </c>
      <c r="CT200" s="312">
        <f t="shared" si="2610"/>
        <v>0.4</v>
      </c>
      <c r="CU200" s="312">
        <f t="shared" si="2610"/>
        <v>0.4</v>
      </c>
      <c r="CV200" s="312">
        <f t="shared" si="2610"/>
        <v>0.4</v>
      </c>
      <c r="CW200" s="312">
        <f t="shared" si="2610"/>
        <v>0.4</v>
      </c>
      <c r="CX200" s="312">
        <f t="shared" si="2610"/>
        <v>0.4</v>
      </c>
      <c r="CY200" s="312">
        <f t="shared" si="2610"/>
        <v>0.4</v>
      </c>
      <c r="CZ200" s="312">
        <f t="shared" si="2610"/>
        <v>0.4</v>
      </c>
      <c r="DA200" s="312">
        <f t="shared" si="2610"/>
        <v>0.4</v>
      </c>
      <c r="DB200" s="312">
        <f t="shared" si="2610"/>
        <v>0.4</v>
      </c>
      <c r="DC200" s="312">
        <f t="shared" si="2610"/>
        <v>0.4</v>
      </c>
      <c r="DD200" s="312">
        <f t="shared" si="2610"/>
        <v>0.4</v>
      </c>
      <c r="DE200" s="312">
        <f t="shared" si="2610"/>
        <v>0.4</v>
      </c>
      <c r="DF200" s="312">
        <f t="shared" si="2610"/>
        <v>0.4</v>
      </c>
      <c r="DG200" s="312">
        <f t="shared" si="2610"/>
        <v>0.4</v>
      </c>
      <c r="DH200" s="312">
        <f t="shared" si="2610"/>
        <v>0.4</v>
      </c>
      <c r="DI200" s="312">
        <f t="shared" si="2610"/>
        <v>0.4</v>
      </c>
      <c r="DJ200" s="312">
        <f t="shared" si="2610"/>
        <v>0.4</v>
      </c>
      <c r="DK200" s="312">
        <f t="shared" si="2610"/>
        <v>0.4</v>
      </c>
      <c r="DL200" s="312">
        <f t="shared" si="2610"/>
        <v>0.4</v>
      </c>
      <c r="DM200" s="312">
        <f t="shared" si="2610"/>
        <v>0.4</v>
      </c>
      <c r="DN200" s="312">
        <f t="shared" si="2610"/>
        <v>0.4</v>
      </c>
      <c r="DO200" s="312">
        <f t="shared" si="2610"/>
        <v>0.4</v>
      </c>
      <c r="DP200" s="312">
        <f t="shared" si="2610"/>
        <v>0.4</v>
      </c>
      <c r="DQ200" s="312">
        <f t="shared" si="2610"/>
        <v>0.4</v>
      </c>
      <c r="DR200" s="312">
        <f t="shared" si="2610"/>
        <v>0.4</v>
      </c>
      <c r="DS200" s="312">
        <f t="shared" si="2610"/>
        <v>0.4</v>
      </c>
      <c r="DT200" s="312">
        <f t="shared" si="2610"/>
        <v>0.4</v>
      </c>
      <c r="DU200" s="312">
        <f t="shared" si="2610"/>
        <v>0.4</v>
      </c>
      <c r="DV200" s="312">
        <f t="shared" si="2610"/>
        <v>0.4</v>
      </c>
      <c r="DW200" s="312">
        <f t="shared" si="2610"/>
        <v>0.4</v>
      </c>
      <c r="DX200" s="312">
        <f t="shared" si="2610"/>
        <v>0.4</v>
      </c>
      <c r="DY200" s="312">
        <f t="shared" si="2610"/>
        <v>0.4</v>
      </c>
      <c r="DZ200" s="312">
        <f t="shared" si="2610"/>
        <v>0.4</v>
      </c>
      <c r="EA200" s="312">
        <f t="shared" si="2610"/>
        <v>0.4</v>
      </c>
      <c r="EB200" s="312">
        <f t="shared" si="2610"/>
        <v>0.4</v>
      </c>
    </row>
    <row r="201" spans="2:132" outlineLevel="1" x14ac:dyDescent="0.25">
      <c r="C201" s="329" t="s">
        <v>545</v>
      </c>
      <c r="D201" s="38"/>
      <c r="E201" s="38"/>
      <c r="F201" s="38"/>
      <c r="G201" s="55" t="s">
        <v>220</v>
      </c>
      <c r="H201" s="316">
        <f t="shared" ref="H201" si="2611">SUM(J201:EB201)</f>
        <v>79472.154107639988</v>
      </c>
      <c r="I201" s="38"/>
      <c r="J201" s="314">
        <f>J199*J200</f>
        <v>0</v>
      </c>
      <c r="K201" s="314">
        <f t="shared" ref="K201" si="2612">K199*K200</f>
        <v>0</v>
      </c>
      <c r="L201" s="314">
        <f t="shared" ref="L201" si="2613">L199*L200</f>
        <v>0</v>
      </c>
      <c r="M201" s="314">
        <f t="shared" ref="M201" si="2614">M199*M200</f>
        <v>0</v>
      </c>
      <c r="N201" s="314">
        <f t="shared" ref="N201" si="2615">N199*N200</f>
        <v>0</v>
      </c>
      <c r="O201" s="314">
        <f t="shared" ref="O201" si="2616">O199*O200</f>
        <v>0</v>
      </c>
      <c r="P201" s="314">
        <f t="shared" ref="P201" si="2617">P199*P200</f>
        <v>0</v>
      </c>
      <c r="Q201" s="314">
        <f t="shared" ref="Q201" si="2618">Q199*Q200</f>
        <v>0</v>
      </c>
      <c r="R201" s="314">
        <f t="shared" ref="R201" si="2619">R199*R200</f>
        <v>79472.154107639988</v>
      </c>
      <c r="S201" s="314">
        <f t="shared" ref="S201" si="2620">S199*S200</f>
        <v>0</v>
      </c>
      <c r="T201" s="314">
        <f t="shared" ref="T201" si="2621">T199*T200</f>
        <v>0</v>
      </c>
      <c r="U201" s="314">
        <f t="shared" ref="U201" si="2622">U199*U200</f>
        <v>0</v>
      </c>
      <c r="V201" s="314">
        <f t="shared" ref="V201" si="2623">V199*V200</f>
        <v>0</v>
      </c>
      <c r="W201" s="314">
        <f t="shared" ref="W201" si="2624">W199*W200</f>
        <v>0</v>
      </c>
      <c r="X201" s="314">
        <f t="shared" ref="X201" si="2625">X199*X200</f>
        <v>0</v>
      </c>
      <c r="Y201" s="314">
        <f t="shared" ref="Y201" si="2626">Y199*Y200</f>
        <v>0</v>
      </c>
      <c r="Z201" s="314">
        <f t="shared" ref="Z201" si="2627">Z199*Z200</f>
        <v>0</v>
      </c>
      <c r="AA201" s="314">
        <f t="shared" ref="AA201" si="2628">AA199*AA200</f>
        <v>0</v>
      </c>
      <c r="AB201" s="314">
        <f t="shared" ref="AB201" si="2629">AB199*AB200</f>
        <v>0</v>
      </c>
      <c r="AC201" s="314">
        <f t="shared" ref="AC201" si="2630">AC199*AC200</f>
        <v>0</v>
      </c>
      <c r="AD201" s="314">
        <f t="shared" ref="AD201" si="2631">AD199*AD200</f>
        <v>0</v>
      </c>
      <c r="AE201" s="314">
        <f t="shared" ref="AE201" si="2632">AE199*AE200</f>
        <v>0</v>
      </c>
      <c r="AF201" s="314">
        <f t="shared" ref="AF201" si="2633">AF199*AF200</f>
        <v>0</v>
      </c>
      <c r="AG201" s="314">
        <f t="shared" ref="AG201" si="2634">AG199*AG200</f>
        <v>0</v>
      </c>
      <c r="AH201" s="314">
        <f t="shared" ref="AH201" si="2635">AH199*AH200</f>
        <v>0</v>
      </c>
      <c r="AI201" s="314">
        <f t="shared" ref="AI201" si="2636">AI199*AI200</f>
        <v>0</v>
      </c>
      <c r="AJ201" s="314">
        <f t="shared" ref="AJ201" si="2637">AJ199*AJ200</f>
        <v>0</v>
      </c>
      <c r="AK201" s="314">
        <f t="shared" ref="AK201" si="2638">AK199*AK200</f>
        <v>0</v>
      </c>
      <c r="AL201" s="314">
        <f t="shared" ref="AL201" si="2639">AL199*AL200</f>
        <v>0</v>
      </c>
      <c r="AM201" s="314">
        <f t="shared" ref="AM201" si="2640">AM199*AM200</f>
        <v>0</v>
      </c>
      <c r="AN201" s="314">
        <f t="shared" ref="AN201" si="2641">AN199*AN200</f>
        <v>0</v>
      </c>
      <c r="AO201" s="314">
        <f t="shared" ref="AO201" si="2642">AO199*AO200</f>
        <v>0</v>
      </c>
      <c r="AP201" s="314">
        <f t="shared" ref="AP201" si="2643">AP199*AP200</f>
        <v>0</v>
      </c>
      <c r="AQ201" s="314">
        <f t="shared" ref="AQ201" si="2644">AQ199*AQ200</f>
        <v>0</v>
      </c>
      <c r="AR201" s="314">
        <f t="shared" ref="AR201" si="2645">AR199*AR200</f>
        <v>0</v>
      </c>
      <c r="AS201" s="314">
        <f t="shared" ref="AS201" si="2646">AS199*AS200</f>
        <v>0</v>
      </c>
      <c r="AT201" s="314">
        <f t="shared" ref="AT201" si="2647">AT199*AT200</f>
        <v>0</v>
      </c>
      <c r="AU201" s="314">
        <f t="shared" ref="AU201" si="2648">AU199*AU200</f>
        <v>0</v>
      </c>
      <c r="AV201" s="314">
        <f t="shared" ref="AV201" si="2649">AV199*AV200</f>
        <v>0</v>
      </c>
      <c r="AW201" s="314">
        <f t="shared" ref="AW201" si="2650">AW199*AW200</f>
        <v>0</v>
      </c>
      <c r="AX201" s="314">
        <f t="shared" ref="AX201" si="2651">AX199*AX200</f>
        <v>0</v>
      </c>
      <c r="AY201" s="314">
        <f t="shared" ref="AY201" si="2652">AY199*AY200</f>
        <v>0</v>
      </c>
      <c r="AZ201" s="314">
        <f t="shared" ref="AZ201" si="2653">AZ199*AZ200</f>
        <v>0</v>
      </c>
      <c r="BA201" s="314">
        <f t="shared" ref="BA201" si="2654">BA199*BA200</f>
        <v>0</v>
      </c>
      <c r="BB201" s="314">
        <f t="shared" ref="BB201" si="2655">BB199*BB200</f>
        <v>0</v>
      </c>
      <c r="BC201" s="314">
        <f t="shared" ref="BC201" si="2656">BC199*BC200</f>
        <v>0</v>
      </c>
      <c r="BD201" s="314">
        <f t="shared" ref="BD201" si="2657">BD199*BD200</f>
        <v>0</v>
      </c>
      <c r="BE201" s="314">
        <f t="shared" ref="BE201" si="2658">BE199*BE200</f>
        <v>0</v>
      </c>
      <c r="BF201" s="314">
        <f t="shared" ref="BF201" si="2659">BF199*BF200</f>
        <v>0</v>
      </c>
      <c r="BG201" s="314">
        <f t="shared" ref="BG201" si="2660">BG199*BG200</f>
        <v>0</v>
      </c>
      <c r="BH201" s="314">
        <f t="shared" ref="BH201" si="2661">BH199*BH200</f>
        <v>0</v>
      </c>
      <c r="BI201" s="314">
        <f t="shared" ref="BI201" si="2662">BI199*BI200</f>
        <v>0</v>
      </c>
      <c r="BJ201" s="314">
        <f t="shared" ref="BJ201" si="2663">BJ199*BJ200</f>
        <v>0</v>
      </c>
      <c r="BK201" s="314">
        <f t="shared" ref="BK201" si="2664">BK199*BK200</f>
        <v>0</v>
      </c>
      <c r="BL201" s="314">
        <f t="shared" ref="BL201" si="2665">BL199*BL200</f>
        <v>0</v>
      </c>
      <c r="BM201" s="314">
        <f t="shared" ref="BM201" si="2666">BM199*BM200</f>
        <v>0</v>
      </c>
      <c r="BN201" s="314">
        <f t="shared" ref="BN201" si="2667">BN199*BN200</f>
        <v>0</v>
      </c>
      <c r="BO201" s="314">
        <f t="shared" ref="BO201" si="2668">BO199*BO200</f>
        <v>0</v>
      </c>
      <c r="BP201" s="314">
        <f t="shared" ref="BP201" si="2669">BP199*BP200</f>
        <v>0</v>
      </c>
      <c r="BQ201" s="314">
        <f t="shared" ref="BQ201" si="2670">BQ199*BQ200</f>
        <v>0</v>
      </c>
      <c r="BR201" s="314">
        <f t="shared" ref="BR201" si="2671">BR199*BR200</f>
        <v>0</v>
      </c>
      <c r="BS201" s="314">
        <f t="shared" ref="BS201" si="2672">BS199*BS200</f>
        <v>0</v>
      </c>
      <c r="BT201" s="314">
        <f t="shared" ref="BT201" si="2673">BT199*BT200</f>
        <v>0</v>
      </c>
      <c r="BU201" s="314">
        <f t="shared" ref="BU201" si="2674">BU199*BU200</f>
        <v>0</v>
      </c>
      <c r="BV201" s="314">
        <f t="shared" ref="BV201" si="2675">BV199*BV200</f>
        <v>0</v>
      </c>
      <c r="BW201" s="314">
        <f t="shared" ref="BW201" si="2676">BW199*BW200</f>
        <v>0</v>
      </c>
      <c r="BX201" s="314">
        <f t="shared" ref="BX201" si="2677">BX199*BX200</f>
        <v>0</v>
      </c>
      <c r="BY201" s="314">
        <f t="shared" ref="BY201" si="2678">BY199*BY200</f>
        <v>0</v>
      </c>
      <c r="BZ201" s="314">
        <f t="shared" ref="BZ201" si="2679">BZ199*BZ200</f>
        <v>0</v>
      </c>
      <c r="CA201" s="314">
        <f t="shared" ref="CA201" si="2680">CA199*CA200</f>
        <v>0</v>
      </c>
      <c r="CB201" s="314">
        <f t="shared" ref="CB201" si="2681">CB199*CB200</f>
        <v>0</v>
      </c>
      <c r="CC201" s="314">
        <f t="shared" ref="CC201" si="2682">CC199*CC200</f>
        <v>0</v>
      </c>
      <c r="CD201" s="314">
        <f t="shared" ref="CD201" si="2683">CD199*CD200</f>
        <v>0</v>
      </c>
      <c r="CE201" s="314">
        <f t="shared" ref="CE201" si="2684">CE199*CE200</f>
        <v>0</v>
      </c>
      <c r="CF201" s="314">
        <f t="shared" ref="CF201" si="2685">CF199*CF200</f>
        <v>0</v>
      </c>
      <c r="CG201" s="314">
        <f t="shared" ref="CG201" si="2686">CG199*CG200</f>
        <v>0</v>
      </c>
      <c r="CH201" s="314">
        <f t="shared" ref="CH201" si="2687">CH199*CH200</f>
        <v>0</v>
      </c>
      <c r="CI201" s="314">
        <f t="shared" ref="CI201" si="2688">CI199*CI200</f>
        <v>0</v>
      </c>
      <c r="CJ201" s="314">
        <f t="shared" ref="CJ201" si="2689">CJ199*CJ200</f>
        <v>0</v>
      </c>
      <c r="CK201" s="314">
        <f t="shared" ref="CK201" si="2690">CK199*CK200</f>
        <v>0</v>
      </c>
      <c r="CL201" s="314">
        <f t="shared" ref="CL201" si="2691">CL199*CL200</f>
        <v>0</v>
      </c>
      <c r="CM201" s="314">
        <f t="shared" ref="CM201" si="2692">CM199*CM200</f>
        <v>0</v>
      </c>
      <c r="CN201" s="314">
        <f t="shared" ref="CN201" si="2693">CN199*CN200</f>
        <v>0</v>
      </c>
      <c r="CO201" s="314">
        <f t="shared" ref="CO201" si="2694">CO199*CO200</f>
        <v>0</v>
      </c>
      <c r="CP201" s="314">
        <f t="shared" ref="CP201" si="2695">CP199*CP200</f>
        <v>0</v>
      </c>
      <c r="CQ201" s="314">
        <f t="shared" ref="CQ201" si="2696">CQ199*CQ200</f>
        <v>0</v>
      </c>
      <c r="CR201" s="314">
        <f t="shared" ref="CR201" si="2697">CR199*CR200</f>
        <v>0</v>
      </c>
      <c r="CS201" s="314">
        <f t="shared" ref="CS201" si="2698">CS199*CS200</f>
        <v>0</v>
      </c>
      <c r="CT201" s="314">
        <f t="shared" ref="CT201" si="2699">CT199*CT200</f>
        <v>0</v>
      </c>
      <c r="CU201" s="314">
        <f t="shared" ref="CU201" si="2700">CU199*CU200</f>
        <v>0</v>
      </c>
      <c r="CV201" s="314">
        <f t="shared" ref="CV201" si="2701">CV199*CV200</f>
        <v>0</v>
      </c>
      <c r="CW201" s="314">
        <f t="shared" ref="CW201" si="2702">CW199*CW200</f>
        <v>0</v>
      </c>
      <c r="CX201" s="314">
        <f t="shared" ref="CX201" si="2703">CX199*CX200</f>
        <v>0</v>
      </c>
      <c r="CY201" s="314">
        <f t="shared" ref="CY201" si="2704">CY199*CY200</f>
        <v>0</v>
      </c>
      <c r="CZ201" s="314">
        <f t="shared" ref="CZ201" si="2705">CZ199*CZ200</f>
        <v>0</v>
      </c>
      <c r="DA201" s="314">
        <f t="shared" ref="DA201" si="2706">DA199*DA200</f>
        <v>0</v>
      </c>
      <c r="DB201" s="314">
        <f t="shared" ref="DB201" si="2707">DB199*DB200</f>
        <v>0</v>
      </c>
      <c r="DC201" s="314">
        <f t="shared" ref="DC201" si="2708">DC199*DC200</f>
        <v>0</v>
      </c>
      <c r="DD201" s="314">
        <f t="shared" ref="DD201" si="2709">DD199*DD200</f>
        <v>0</v>
      </c>
      <c r="DE201" s="314">
        <f t="shared" ref="DE201" si="2710">DE199*DE200</f>
        <v>0</v>
      </c>
      <c r="DF201" s="314">
        <f t="shared" ref="DF201" si="2711">DF199*DF200</f>
        <v>0</v>
      </c>
      <c r="DG201" s="314">
        <f t="shared" ref="DG201" si="2712">DG199*DG200</f>
        <v>0</v>
      </c>
      <c r="DH201" s="314">
        <f t="shared" ref="DH201" si="2713">DH199*DH200</f>
        <v>0</v>
      </c>
      <c r="DI201" s="314">
        <f t="shared" ref="DI201" si="2714">DI199*DI200</f>
        <v>0</v>
      </c>
      <c r="DJ201" s="314">
        <f t="shared" ref="DJ201" si="2715">DJ199*DJ200</f>
        <v>0</v>
      </c>
      <c r="DK201" s="314">
        <f t="shared" ref="DK201" si="2716">DK199*DK200</f>
        <v>0</v>
      </c>
      <c r="DL201" s="314">
        <f t="shared" ref="DL201" si="2717">DL199*DL200</f>
        <v>0</v>
      </c>
      <c r="DM201" s="314">
        <f t="shared" ref="DM201" si="2718">DM199*DM200</f>
        <v>0</v>
      </c>
      <c r="DN201" s="314">
        <f t="shared" ref="DN201" si="2719">DN199*DN200</f>
        <v>0</v>
      </c>
      <c r="DO201" s="314">
        <f t="shared" ref="DO201" si="2720">DO199*DO200</f>
        <v>0</v>
      </c>
      <c r="DP201" s="314">
        <f t="shared" ref="DP201" si="2721">DP199*DP200</f>
        <v>0</v>
      </c>
      <c r="DQ201" s="314">
        <f t="shared" ref="DQ201" si="2722">DQ199*DQ200</f>
        <v>0</v>
      </c>
      <c r="DR201" s="314">
        <f t="shared" ref="DR201" si="2723">DR199*DR200</f>
        <v>0</v>
      </c>
      <c r="DS201" s="314">
        <f t="shared" ref="DS201" si="2724">DS199*DS200</f>
        <v>0</v>
      </c>
      <c r="DT201" s="314">
        <f t="shared" ref="DT201" si="2725">DT199*DT200</f>
        <v>0</v>
      </c>
      <c r="DU201" s="314">
        <f t="shared" ref="DU201" si="2726">DU199*DU200</f>
        <v>0</v>
      </c>
      <c r="DV201" s="314">
        <f t="shared" ref="DV201" si="2727">DV199*DV200</f>
        <v>0</v>
      </c>
      <c r="DW201" s="314">
        <f t="shared" ref="DW201" si="2728">DW199*DW200</f>
        <v>0</v>
      </c>
      <c r="DX201" s="314">
        <f t="shared" ref="DX201" si="2729">DX199*DX200</f>
        <v>0</v>
      </c>
      <c r="DY201" s="314">
        <f t="shared" ref="DY201" si="2730">DY199*DY200</f>
        <v>0</v>
      </c>
      <c r="DZ201" s="314">
        <f t="shared" ref="DZ201" si="2731">DZ199*DZ200</f>
        <v>0</v>
      </c>
      <c r="EA201" s="314">
        <f t="shared" ref="EA201" si="2732">EA199*EA200</f>
        <v>0</v>
      </c>
      <c r="EB201" s="314">
        <f t="shared" ref="EB201" si="2733">EB199*EB200</f>
        <v>0</v>
      </c>
    </row>
    <row r="202" spans="2:132" outlineLevel="1" x14ac:dyDescent="0.25">
      <c r="C202" s="324" t="s">
        <v>417</v>
      </c>
      <c r="D202" s="34"/>
      <c r="E202" s="34"/>
      <c r="F202" s="34"/>
      <c r="G202" s="67" t="s">
        <v>215</v>
      </c>
      <c r="H202" s="34"/>
      <c r="I202" s="34"/>
      <c r="J202" s="126">
        <f>J$13</f>
        <v>1</v>
      </c>
      <c r="K202" s="126">
        <f t="shared" ref="K202:BV202" si="2734">K$13</f>
        <v>1.0026792493128671</v>
      </c>
      <c r="L202" s="126">
        <f>L$13</f>
        <v>1.0056539350998608</v>
      </c>
      <c r="M202" s="126">
        <f t="shared" si="2734"/>
        <v>1.0085410656939733</v>
      </c>
      <c r="N202" s="126">
        <f t="shared" si="2734"/>
        <v>1.0114364849476103</v>
      </c>
      <c r="O202" s="126">
        <f t="shared" si="2734"/>
        <v>1.0143402166566737</v>
      </c>
      <c r="P202" s="126">
        <f t="shared" si="2734"/>
        <v>1.0172522846853813</v>
      </c>
      <c r="Q202" s="126">
        <f t="shared" si="2734"/>
        <v>1.0201727129664624</v>
      </c>
      <c r="R202" s="126">
        <f t="shared" si="2734"/>
        <v>1.0231015255013547</v>
      </c>
      <c r="S202" s="126">
        <f t="shared" si="2734"/>
        <v>1.0260387463604019</v>
      </c>
      <c r="T202" s="126">
        <f t="shared" si="2734"/>
        <v>1.028984399683051</v>
      </c>
      <c r="U202" s="126">
        <f t="shared" si="2734"/>
        <v>1.0319385096780509</v>
      </c>
      <c r="V202" s="126">
        <f t="shared" si="2734"/>
        <v>1.0349011006236515</v>
      </c>
      <c r="W202" s="126">
        <f t="shared" si="2734"/>
        <v>1.0377730230388176</v>
      </c>
      <c r="X202" s="126">
        <f t="shared" si="2734"/>
        <v>1.0408518228283561</v>
      </c>
      <c r="Y202" s="126">
        <f t="shared" si="2734"/>
        <v>1.0438400029932626</v>
      </c>
      <c r="Z202" s="126">
        <f t="shared" si="2734"/>
        <v>1.046836761920777</v>
      </c>
      <c r="AA202" s="126">
        <f t="shared" si="2734"/>
        <v>1.0498421242396576</v>
      </c>
      <c r="AB202" s="126">
        <f t="shared" si="2734"/>
        <v>1.05285611464937</v>
      </c>
      <c r="AC202" s="126">
        <f t="shared" si="2734"/>
        <v>1.0558787579202888</v>
      </c>
      <c r="AD202" s="126">
        <f t="shared" si="2734"/>
        <v>1.0589100788939025</v>
      </c>
      <c r="AE202" s="126">
        <f t="shared" si="2734"/>
        <v>1.0619501024830165</v>
      </c>
      <c r="AF202" s="126">
        <f t="shared" si="2734"/>
        <v>1.0649988536719583</v>
      </c>
      <c r="AG202" s="126">
        <f t="shared" si="2734"/>
        <v>1.0680563575167832</v>
      </c>
      <c r="AH202" s="126">
        <f t="shared" si="2734"/>
        <v>1.0711226391454798</v>
      </c>
      <c r="AI202" s="126">
        <f t="shared" si="2734"/>
        <v>1.0739924437404067</v>
      </c>
      <c r="AJ202" s="126">
        <f t="shared" si="2734"/>
        <v>1.0771786970311998</v>
      </c>
      <c r="AK202" s="126">
        <f t="shared" si="2734"/>
        <v>1.0802711679727233</v>
      </c>
      <c r="AL202" s="126">
        <f t="shared" si="2734"/>
        <v>1.0833725170851116</v>
      </c>
      <c r="AM202" s="126">
        <f t="shared" si="2734"/>
        <v>1.0864827698566941</v>
      </c>
      <c r="AN202" s="126">
        <f t="shared" si="2734"/>
        <v>1.0896019518489746</v>
      </c>
      <c r="AO202" s="126">
        <f t="shared" si="2734"/>
        <v>1.0927300886968412</v>
      </c>
      <c r="AP202" s="126">
        <f t="shared" si="2734"/>
        <v>1.0958672061087775</v>
      </c>
      <c r="AQ202" s="126">
        <f t="shared" si="2734"/>
        <v>1.0990133298670732</v>
      </c>
      <c r="AR202" s="126">
        <f t="shared" si="2734"/>
        <v>1.1021684858280367</v>
      </c>
      <c r="AS202" s="126">
        <f t="shared" si="2734"/>
        <v>1.1053326999222071</v>
      </c>
      <c r="AT202" s="126">
        <f t="shared" si="2734"/>
        <v>1.1085059981545673</v>
      </c>
      <c r="AU202" s="126">
        <f t="shared" si="2734"/>
        <v>1.111475962088432</v>
      </c>
      <c r="AV202" s="126">
        <f t="shared" si="2734"/>
        <v>1.1147734191259395</v>
      </c>
      <c r="AW202" s="126">
        <f t="shared" si="2734"/>
        <v>1.1179738207069689</v>
      </c>
      <c r="AX202" s="126">
        <f t="shared" si="2734"/>
        <v>1.1211834103167977</v>
      </c>
      <c r="AY202" s="126">
        <f t="shared" si="2734"/>
        <v>1.1244022143333261</v>
      </c>
      <c r="AZ202" s="126">
        <f t="shared" si="2734"/>
        <v>1.1276302592101826</v>
      </c>
      <c r="BA202" s="126">
        <f t="shared" si="2734"/>
        <v>1.1308675714769412</v>
      </c>
      <c r="BB202" s="126">
        <f t="shared" si="2734"/>
        <v>1.1341141777393395</v>
      </c>
      <c r="BC202" s="126">
        <f t="shared" si="2734"/>
        <v>1.1373701046794982</v>
      </c>
      <c r="BD202" s="126">
        <f t="shared" si="2734"/>
        <v>1.1406353790561385</v>
      </c>
      <c r="BE202" s="126">
        <f t="shared" si="2734"/>
        <v>1.1439100277048042</v>
      </c>
      <c r="BF202" s="126">
        <f t="shared" si="2734"/>
        <v>1.1471940775380809</v>
      </c>
      <c r="BG202" s="126">
        <f t="shared" si="2734"/>
        <v>1.15026769648205</v>
      </c>
      <c r="BH202" s="126">
        <f t="shared" si="2734"/>
        <v>1.1536802383994258</v>
      </c>
      <c r="BI202" s="126">
        <f t="shared" si="2734"/>
        <v>1.1569923375180708</v>
      </c>
      <c r="BJ202" s="126">
        <f t="shared" si="2734"/>
        <v>1.1603139453378331</v>
      </c>
      <c r="BK202" s="126">
        <f t="shared" si="2734"/>
        <v>1.1636450891572303</v>
      </c>
      <c r="BL202" s="126">
        <f t="shared" si="2734"/>
        <v>1.1669857963531516</v>
      </c>
      <c r="BM202" s="126">
        <f t="shared" si="2734"/>
        <v>1.1703360943810825</v>
      </c>
      <c r="BN202" s="126">
        <f t="shared" si="2734"/>
        <v>1.1736960107753303</v>
      </c>
      <c r="BO202" s="126">
        <f t="shared" si="2734"/>
        <v>1.1770655731492505</v>
      </c>
      <c r="BP202" s="126">
        <f t="shared" si="2734"/>
        <v>1.180444809195474</v>
      </c>
      <c r="BQ202" s="126">
        <f t="shared" si="2734"/>
        <v>1.1838337466861339</v>
      </c>
      <c r="BR202" s="126">
        <f t="shared" si="2734"/>
        <v>1.1872324134730949</v>
      </c>
      <c r="BS202" s="126">
        <f t="shared" si="2734"/>
        <v>1.1905270658589224</v>
      </c>
      <c r="BT202" s="126">
        <f t="shared" si="2734"/>
        <v>1.1940590467434065</v>
      </c>
      <c r="BU202" s="126">
        <f t="shared" si="2734"/>
        <v>1.1974870693312041</v>
      </c>
      <c r="BV202" s="126">
        <f t="shared" si="2734"/>
        <v>1.2009249334246579</v>
      </c>
      <c r="BW202" s="126">
        <f t="shared" ref="BW202:EB202" si="2735">BW$13</f>
        <v>1.204372667277734</v>
      </c>
      <c r="BX202" s="126">
        <f t="shared" si="2735"/>
        <v>1.2078302992255125</v>
      </c>
      <c r="BY202" s="126">
        <f t="shared" si="2735"/>
        <v>1.2112978576844211</v>
      </c>
      <c r="BZ202" s="126">
        <f t="shared" si="2735"/>
        <v>1.2147753711524676</v>
      </c>
      <c r="CA202" s="126">
        <f t="shared" si="2735"/>
        <v>1.2182628682094752</v>
      </c>
      <c r="CB202" s="126">
        <f t="shared" si="2735"/>
        <v>1.2217603775173165</v>
      </c>
      <c r="CC202" s="126">
        <f t="shared" si="2735"/>
        <v>1.2252679278201495</v>
      </c>
      <c r="CD202" s="126">
        <f t="shared" si="2735"/>
        <v>1.2287855479446541</v>
      </c>
      <c r="CE202" s="126">
        <f t="shared" si="2735"/>
        <v>1.232077770779646</v>
      </c>
      <c r="CF202" s="126">
        <f t="shared" si="2735"/>
        <v>1.23573302168438</v>
      </c>
      <c r="CG202" s="126">
        <f t="shared" si="2735"/>
        <v>1.2392806860334544</v>
      </c>
      <c r="CH202" s="126">
        <f t="shared" si="2735"/>
        <v>1.2428385353675644</v>
      </c>
      <c r="CI202" s="126">
        <f t="shared" si="2735"/>
        <v>1.2464065989267703</v>
      </c>
      <c r="CJ202" s="126">
        <f t="shared" si="2735"/>
        <v>1.2499849060350778</v>
      </c>
      <c r="CK202" s="126">
        <f t="shared" si="2735"/>
        <v>1.2535734861006791</v>
      </c>
      <c r="CL202" s="126">
        <f t="shared" si="2735"/>
        <v>1.257172368616194</v>
      </c>
      <c r="CM202" s="126">
        <f t="shared" si="2735"/>
        <v>1.2607815831589126</v>
      </c>
      <c r="CN202" s="126">
        <f t="shared" si="2735"/>
        <v>1.2644011593910389</v>
      </c>
      <c r="CO202" s="126">
        <f t="shared" si="2735"/>
        <v>1.2680311270599336</v>
      </c>
      <c r="CP202" s="126">
        <f t="shared" si="2735"/>
        <v>1.2716715159983594</v>
      </c>
      <c r="CQ202" s="126">
        <f t="shared" si="2735"/>
        <v>1.2750786410337906</v>
      </c>
      <c r="CR202" s="126">
        <f t="shared" si="2735"/>
        <v>1.2788614642181557</v>
      </c>
      <c r="CS202" s="126">
        <f t="shared" si="2735"/>
        <v>1.2825329459576562</v>
      </c>
      <c r="CT202" s="126">
        <f t="shared" si="2735"/>
        <v>1.2862149681493797</v>
      </c>
      <c r="CU202" s="126">
        <f t="shared" si="2735"/>
        <v>1.289907561053897</v>
      </c>
      <c r="CV202" s="126">
        <f t="shared" si="2735"/>
        <v>1.293610755018654</v>
      </c>
      <c r="CW202" s="126">
        <f t="shared" si="2735"/>
        <v>1.2973245804782207</v>
      </c>
      <c r="CX202" s="126">
        <f t="shared" si="2735"/>
        <v>1.3010490679545423</v>
      </c>
      <c r="CY202" s="126">
        <f t="shared" si="2735"/>
        <v>1.304784248057189</v>
      </c>
      <c r="CZ202" s="126">
        <f t="shared" si="2735"/>
        <v>1.3085301514836076</v>
      </c>
      <c r="DA202" s="126">
        <f t="shared" si="2735"/>
        <v>1.3122868090193751</v>
      </c>
      <c r="DB202" s="126">
        <f t="shared" si="2735"/>
        <v>1.3160542515384499</v>
      </c>
      <c r="DC202" s="126">
        <f t="shared" si="2735"/>
        <v>1.3195802889875801</v>
      </c>
      <c r="DD202" s="126">
        <f t="shared" si="2735"/>
        <v>1.323495136864544</v>
      </c>
      <c r="DE202" s="126">
        <f t="shared" si="2735"/>
        <v>1.3272947573576725</v>
      </c>
      <c r="DF202" s="126">
        <f t="shared" si="2735"/>
        <v>1.3311052861764079</v>
      </c>
      <c r="DG202" s="126">
        <f t="shared" si="2735"/>
        <v>1.3349267546374479</v>
      </c>
      <c r="DH202" s="126">
        <f t="shared" si="2735"/>
        <v>1.3387591941473977</v>
      </c>
      <c r="DI202" s="126">
        <f t="shared" si="2735"/>
        <v>1.3426026362030277</v>
      </c>
      <c r="DJ202" s="126">
        <f t="shared" si="2735"/>
        <v>1.3464571123915319</v>
      </c>
      <c r="DK202" s="126">
        <f t="shared" si="2735"/>
        <v>1.3503226543907885</v>
      </c>
      <c r="DL202" s="126">
        <f t="shared" si="2735"/>
        <v>1.3541992939696192</v>
      </c>
      <c r="DM202" s="126">
        <f t="shared" si="2735"/>
        <v>1.358087062988051</v>
      </c>
      <c r="DN202" s="126">
        <f t="shared" si="2735"/>
        <v>1.361985993397578</v>
      </c>
      <c r="DO202" s="126">
        <f t="shared" si="2735"/>
        <v>1.3657655991021458</v>
      </c>
      <c r="DP202" s="126">
        <f t="shared" si="2735"/>
        <v>1.3698174666548035</v>
      </c>
      <c r="DQ202" s="126">
        <f t="shared" si="2735"/>
        <v>1.3737500738651915</v>
      </c>
      <c r="DR202" s="126">
        <f t="shared" si="2735"/>
        <v>1.3776939711925826</v>
      </c>
      <c r="DS202" s="126">
        <f t="shared" si="2735"/>
        <v>1.381649191049759</v>
      </c>
      <c r="DT202" s="126">
        <f t="shared" si="2735"/>
        <v>1.385615765942557</v>
      </c>
      <c r="DU202" s="126">
        <f t="shared" si="2735"/>
        <v>1.3895937284701338</v>
      </c>
      <c r="DV202" s="126">
        <f t="shared" si="2735"/>
        <v>1.3935831113252357</v>
      </c>
      <c r="DW202" s="126">
        <f t="shared" si="2735"/>
        <v>1.3975839472944662</v>
      </c>
      <c r="DX202" s="126">
        <f t="shared" si="2735"/>
        <v>1.401596269258556</v>
      </c>
      <c r="DY202" s="126">
        <f t="shared" si="2735"/>
        <v>1.4056201101926329</v>
      </c>
      <c r="DZ202" s="126">
        <f t="shared" si="2735"/>
        <v>1.4096555031664932</v>
      </c>
      <c r="EA202" s="126">
        <f t="shared" si="2735"/>
        <v>1.4134323217047313</v>
      </c>
      <c r="EB202" s="126">
        <f t="shared" si="2735"/>
        <v>1.4176256038945581</v>
      </c>
    </row>
    <row r="203" spans="2:132" outlineLevel="1" x14ac:dyDescent="0.25">
      <c r="C203" s="321" t="s">
        <v>521</v>
      </c>
      <c r="D203" s="38"/>
      <c r="E203" s="38"/>
      <c r="F203" s="38"/>
      <c r="G203" s="52" t="s">
        <v>220</v>
      </c>
      <c r="H203" s="46">
        <f t="shared" ref="H203" si="2736">SUM(J203:EB203)</f>
        <v>81308.082102405227</v>
      </c>
      <c r="I203" s="38"/>
      <c r="J203" s="82">
        <f>J201*J202</f>
        <v>0</v>
      </c>
      <c r="K203" s="82">
        <f t="shared" ref="K203" si="2737">K201*K202</f>
        <v>0</v>
      </c>
      <c r="L203" s="82">
        <f t="shared" ref="L203" si="2738">L201*L202</f>
        <v>0</v>
      </c>
      <c r="M203" s="82">
        <f t="shared" ref="M203" si="2739">M201*M202</f>
        <v>0</v>
      </c>
      <c r="N203" s="82">
        <f t="shared" ref="N203" si="2740">N201*N202</f>
        <v>0</v>
      </c>
      <c r="O203" s="82">
        <f t="shared" ref="O203" si="2741">O201*O202</f>
        <v>0</v>
      </c>
      <c r="P203" s="82">
        <f t="shared" ref="P203" si="2742">P201*P202</f>
        <v>0</v>
      </c>
      <c r="Q203" s="82">
        <f t="shared" ref="Q203" si="2743">Q201*Q202</f>
        <v>0</v>
      </c>
      <c r="R203" s="82">
        <f t="shared" ref="R203" si="2744">R201*R202</f>
        <v>81308.082102405227</v>
      </c>
      <c r="S203" s="82">
        <f t="shared" ref="S203" si="2745">S201*S202</f>
        <v>0</v>
      </c>
      <c r="T203" s="82">
        <f t="shared" ref="T203" si="2746">T201*T202</f>
        <v>0</v>
      </c>
      <c r="U203" s="82">
        <f t="shared" ref="U203" si="2747">U201*U202</f>
        <v>0</v>
      </c>
      <c r="V203" s="82">
        <f t="shared" ref="V203" si="2748">V201*V202</f>
        <v>0</v>
      </c>
      <c r="W203" s="82">
        <f t="shared" ref="W203" si="2749">W201*W202</f>
        <v>0</v>
      </c>
      <c r="X203" s="82">
        <f t="shared" ref="X203" si="2750">X201*X202</f>
        <v>0</v>
      </c>
      <c r="Y203" s="82">
        <f t="shared" ref="Y203" si="2751">Y201*Y202</f>
        <v>0</v>
      </c>
      <c r="Z203" s="82">
        <f t="shared" ref="Z203" si="2752">Z201*Z202</f>
        <v>0</v>
      </c>
      <c r="AA203" s="82">
        <f t="shared" ref="AA203" si="2753">AA201*AA202</f>
        <v>0</v>
      </c>
      <c r="AB203" s="82">
        <f t="shared" ref="AB203" si="2754">AB201*AB202</f>
        <v>0</v>
      </c>
      <c r="AC203" s="82">
        <f t="shared" ref="AC203" si="2755">AC201*AC202</f>
        <v>0</v>
      </c>
      <c r="AD203" s="82">
        <f t="shared" ref="AD203" si="2756">AD201*AD202</f>
        <v>0</v>
      </c>
      <c r="AE203" s="82">
        <f t="shared" ref="AE203" si="2757">AE201*AE202</f>
        <v>0</v>
      </c>
      <c r="AF203" s="82">
        <f t="shared" ref="AF203" si="2758">AF201*AF202</f>
        <v>0</v>
      </c>
      <c r="AG203" s="82">
        <f t="shared" ref="AG203" si="2759">AG201*AG202</f>
        <v>0</v>
      </c>
      <c r="AH203" s="82">
        <f t="shared" ref="AH203" si="2760">AH201*AH202</f>
        <v>0</v>
      </c>
      <c r="AI203" s="82">
        <f t="shared" ref="AI203" si="2761">AI201*AI202</f>
        <v>0</v>
      </c>
      <c r="AJ203" s="82">
        <f t="shared" ref="AJ203" si="2762">AJ201*AJ202</f>
        <v>0</v>
      </c>
      <c r="AK203" s="82">
        <f t="shared" ref="AK203" si="2763">AK201*AK202</f>
        <v>0</v>
      </c>
      <c r="AL203" s="82">
        <f t="shared" ref="AL203" si="2764">AL201*AL202</f>
        <v>0</v>
      </c>
      <c r="AM203" s="82">
        <f t="shared" ref="AM203" si="2765">AM201*AM202</f>
        <v>0</v>
      </c>
      <c r="AN203" s="82">
        <f t="shared" ref="AN203" si="2766">AN201*AN202</f>
        <v>0</v>
      </c>
      <c r="AO203" s="82">
        <f t="shared" ref="AO203" si="2767">AO201*AO202</f>
        <v>0</v>
      </c>
      <c r="AP203" s="82">
        <f t="shared" ref="AP203" si="2768">AP201*AP202</f>
        <v>0</v>
      </c>
      <c r="AQ203" s="82">
        <f t="shared" ref="AQ203" si="2769">AQ201*AQ202</f>
        <v>0</v>
      </c>
      <c r="AR203" s="82">
        <f t="shared" ref="AR203" si="2770">AR201*AR202</f>
        <v>0</v>
      </c>
      <c r="AS203" s="82">
        <f t="shared" ref="AS203" si="2771">AS201*AS202</f>
        <v>0</v>
      </c>
      <c r="AT203" s="82">
        <f t="shared" ref="AT203" si="2772">AT201*AT202</f>
        <v>0</v>
      </c>
      <c r="AU203" s="82">
        <f t="shared" ref="AU203" si="2773">AU201*AU202</f>
        <v>0</v>
      </c>
      <c r="AV203" s="82">
        <f t="shared" ref="AV203" si="2774">AV201*AV202</f>
        <v>0</v>
      </c>
      <c r="AW203" s="82">
        <f t="shared" ref="AW203" si="2775">AW201*AW202</f>
        <v>0</v>
      </c>
      <c r="AX203" s="82">
        <f t="shared" ref="AX203" si="2776">AX201*AX202</f>
        <v>0</v>
      </c>
      <c r="AY203" s="82">
        <f t="shared" ref="AY203" si="2777">AY201*AY202</f>
        <v>0</v>
      </c>
      <c r="AZ203" s="82">
        <f t="shared" ref="AZ203" si="2778">AZ201*AZ202</f>
        <v>0</v>
      </c>
      <c r="BA203" s="82">
        <f t="shared" ref="BA203" si="2779">BA201*BA202</f>
        <v>0</v>
      </c>
      <c r="BB203" s="82">
        <f t="shared" ref="BB203" si="2780">BB201*BB202</f>
        <v>0</v>
      </c>
      <c r="BC203" s="82">
        <f t="shared" ref="BC203" si="2781">BC201*BC202</f>
        <v>0</v>
      </c>
      <c r="BD203" s="82">
        <f t="shared" ref="BD203" si="2782">BD201*BD202</f>
        <v>0</v>
      </c>
      <c r="BE203" s="82">
        <f t="shared" ref="BE203" si="2783">BE201*BE202</f>
        <v>0</v>
      </c>
      <c r="BF203" s="82">
        <f t="shared" ref="BF203" si="2784">BF201*BF202</f>
        <v>0</v>
      </c>
      <c r="BG203" s="82">
        <f t="shared" ref="BG203" si="2785">BG201*BG202</f>
        <v>0</v>
      </c>
      <c r="BH203" s="82">
        <f t="shared" ref="BH203" si="2786">BH201*BH202</f>
        <v>0</v>
      </c>
      <c r="BI203" s="82">
        <f t="shared" ref="BI203" si="2787">BI201*BI202</f>
        <v>0</v>
      </c>
      <c r="BJ203" s="82">
        <f t="shared" ref="BJ203" si="2788">BJ201*BJ202</f>
        <v>0</v>
      </c>
      <c r="BK203" s="82">
        <f t="shared" ref="BK203" si="2789">BK201*BK202</f>
        <v>0</v>
      </c>
      <c r="BL203" s="82">
        <f t="shared" ref="BL203" si="2790">BL201*BL202</f>
        <v>0</v>
      </c>
      <c r="BM203" s="82">
        <f t="shared" ref="BM203" si="2791">BM201*BM202</f>
        <v>0</v>
      </c>
      <c r="BN203" s="82">
        <f t="shared" ref="BN203" si="2792">BN201*BN202</f>
        <v>0</v>
      </c>
      <c r="BO203" s="82">
        <f t="shared" ref="BO203" si="2793">BO201*BO202</f>
        <v>0</v>
      </c>
      <c r="BP203" s="82">
        <f t="shared" ref="BP203" si="2794">BP201*BP202</f>
        <v>0</v>
      </c>
      <c r="BQ203" s="82">
        <f t="shared" ref="BQ203" si="2795">BQ201*BQ202</f>
        <v>0</v>
      </c>
      <c r="BR203" s="82">
        <f t="shared" ref="BR203" si="2796">BR201*BR202</f>
        <v>0</v>
      </c>
      <c r="BS203" s="82">
        <f t="shared" ref="BS203" si="2797">BS201*BS202</f>
        <v>0</v>
      </c>
      <c r="BT203" s="82">
        <f t="shared" ref="BT203" si="2798">BT201*BT202</f>
        <v>0</v>
      </c>
      <c r="BU203" s="82">
        <f t="shared" ref="BU203" si="2799">BU201*BU202</f>
        <v>0</v>
      </c>
      <c r="BV203" s="82">
        <f t="shared" ref="BV203" si="2800">BV201*BV202</f>
        <v>0</v>
      </c>
      <c r="BW203" s="82">
        <f t="shared" ref="BW203" si="2801">BW201*BW202</f>
        <v>0</v>
      </c>
      <c r="BX203" s="82">
        <f t="shared" ref="BX203" si="2802">BX201*BX202</f>
        <v>0</v>
      </c>
      <c r="BY203" s="82">
        <f t="shared" ref="BY203" si="2803">BY201*BY202</f>
        <v>0</v>
      </c>
      <c r="BZ203" s="82">
        <f t="shared" ref="BZ203" si="2804">BZ201*BZ202</f>
        <v>0</v>
      </c>
      <c r="CA203" s="82">
        <f t="shared" ref="CA203" si="2805">CA201*CA202</f>
        <v>0</v>
      </c>
      <c r="CB203" s="82">
        <f t="shared" ref="CB203" si="2806">CB201*CB202</f>
        <v>0</v>
      </c>
      <c r="CC203" s="82">
        <f t="shared" ref="CC203" si="2807">CC201*CC202</f>
        <v>0</v>
      </c>
      <c r="CD203" s="82">
        <f t="shared" ref="CD203" si="2808">CD201*CD202</f>
        <v>0</v>
      </c>
      <c r="CE203" s="82">
        <f t="shared" ref="CE203" si="2809">CE201*CE202</f>
        <v>0</v>
      </c>
      <c r="CF203" s="82">
        <f t="shared" ref="CF203" si="2810">CF201*CF202</f>
        <v>0</v>
      </c>
      <c r="CG203" s="82">
        <f t="shared" ref="CG203" si="2811">CG201*CG202</f>
        <v>0</v>
      </c>
      <c r="CH203" s="82">
        <f t="shared" ref="CH203" si="2812">CH201*CH202</f>
        <v>0</v>
      </c>
      <c r="CI203" s="82">
        <f t="shared" ref="CI203" si="2813">CI201*CI202</f>
        <v>0</v>
      </c>
      <c r="CJ203" s="82">
        <f t="shared" ref="CJ203" si="2814">CJ201*CJ202</f>
        <v>0</v>
      </c>
      <c r="CK203" s="82">
        <f t="shared" ref="CK203" si="2815">CK201*CK202</f>
        <v>0</v>
      </c>
      <c r="CL203" s="82">
        <f t="shared" ref="CL203" si="2816">CL201*CL202</f>
        <v>0</v>
      </c>
      <c r="CM203" s="82">
        <f t="shared" ref="CM203" si="2817">CM201*CM202</f>
        <v>0</v>
      </c>
      <c r="CN203" s="82">
        <f t="shared" ref="CN203" si="2818">CN201*CN202</f>
        <v>0</v>
      </c>
      <c r="CO203" s="82">
        <f t="shared" ref="CO203" si="2819">CO201*CO202</f>
        <v>0</v>
      </c>
      <c r="CP203" s="82">
        <f t="shared" ref="CP203" si="2820">CP201*CP202</f>
        <v>0</v>
      </c>
      <c r="CQ203" s="82">
        <f t="shared" ref="CQ203" si="2821">CQ201*CQ202</f>
        <v>0</v>
      </c>
      <c r="CR203" s="82">
        <f t="shared" ref="CR203" si="2822">CR201*CR202</f>
        <v>0</v>
      </c>
      <c r="CS203" s="82">
        <f t="shared" ref="CS203" si="2823">CS201*CS202</f>
        <v>0</v>
      </c>
      <c r="CT203" s="82">
        <f t="shared" ref="CT203" si="2824">CT201*CT202</f>
        <v>0</v>
      </c>
      <c r="CU203" s="82">
        <f t="shared" ref="CU203" si="2825">CU201*CU202</f>
        <v>0</v>
      </c>
      <c r="CV203" s="82">
        <f t="shared" ref="CV203" si="2826">CV201*CV202</f>
        <v>0</v>
      </c>
      <c r="CW203" s="82">
        <f t="shared" ref="CW203" si="2827">CW201*CW202</f>
        <v>0</v>
      </c>
      <c r="CX203" s="82">
        <f t="shared" ref="CX203" si="2828">CX201*CX202</f>
        <v>0</v>
      </c>
      <c r="CY203" s="82">
        <f t="shared" ref="CY203" si="2829">CY201*CY202</f>
        <v>0</v>
      </c>
      <c r="CZ203" s="82">
        <f t="shared" ref="CZ203" si="2830">CZ201*CZ202</f>
        <v>0</v>
      </c>
      <c r="DA203" s="82">
        <f t="shared" ref="DA203" si="2831">DA201*DA202</f>
        <v>0</v>
      </c>
      <c r="DB203" s="82">
        <f t="shared" ref="DB203" si="2832">DB201*DB202</f>
        <v>0</v>
      </c>
      <c r="DC203" s="82">
        <f t="shared" ref="DC203" si="2833">DC201*DC202</f>
        <v>0</v>
      </c>
      <c r="DD203" s="82">
        <f t="shared" ref="DD203" si="2834">DD201*DD202</f>
        <v>0</v>
      </c>
      <c r="DE203" s="82">
        <f t="shared" ref="DE203" si="2835">DE201*DE202</f>
        <v>0</v>
      </c>
      <c r="DF203" s="82">
        <f t="shared" ref="DF203" si="2836">DF201*DF202</f>
        <v>0</v>
      </c>
      <c r="DG203" s="82">
        <f t="shared" ref="DG203" si="2837">DG201*DG202</f>
        <v>0</v>
      </c>
      <c r="DH203" s="82">
        <f t="shared" ref="DH203" si="2838">DH201*DH202</f>
        <v>0</v>
      </c>
      <c r="DI203" s="82">
        <f t="shared" ref="DI203" si="2839">DI201*DI202</f>
        <v>0</v>
      </c>
      <c r="DJ203" s="82">
        <f t="shared" ref="DJ203" si="2840">DJ201*DJ202</f>
        <v>0</v>
      </c>
      <c r="DK203" s="82">
        <f t="shared" ref="DK203" si="2841">DK201*DK202</f>
        <v>0</v>
      </c>
      <c r="DL203" s="82">
        <f t="shared" ref="DL203" si="2842">DL201*DL202</f>
        <v>0</v>
      </c>
      <c r="DM203" s="82">
        <f t="shared" ref="DM203" si="2843">DM201*DM202</f>
        <v>0</v>
      </c>
      <c r="DN203" s="82">
        <f t="shared" ref="DN203" si="2844">DN201*DN202</f>
        <v>0</v>
      </c>
      <c r="DO203" s="82">
        <f t="shared" ref="DO203" si="2845">DO201*DO202</f>
        <v>0</v>
      </c>
      <c r="DP203" s="82">
        <f t="shared" ref="DP203" si="2846">DP201*DP202</f>
        <v>0</v>
      </c>
      <c r="DQ203" s="82">
        <f t="shared" ref="DQ203" si="2847">DQ201*DQ202</f>
        <v>0</v>
      </c>
      <c r="DR203" s="82">
        <f t="shared" ref="DR203" si="2848">DR201*DR202</f>
        <v>0</v>
      </c>
      <c r="DS203" s="82">
        <f t="shared" ref="DS203" si="2849">DS201*DS202</f>
        <v>0</v>
      </c>
      <c r="DT203" s="82">
        <f t="shared" ref="DT203" si="2850">DT201*DT202</f>
        <v>0</v>
      </c>
      <c r="DU203" s="82">
        <f t="shared" ref="DU203" si="2851">DU201*DU202</f>
        <v>0</v>
      </c>
      <c r="DV203" s="82">
        <f t="shared" ref="DV203" si="2852">DV201*DV202</f>
        <v>0</v>
      </c>
      <c r="DW203" s="82">
        <f t="shared" ref="DW203" si="2853">DW201*DW202</f>
        <v>0</v>
      </c>
      <c r="DX203" s="82">
        <f t="shared" ref="DX203" si="2854">DX201*DX202</f>
        <v>0</v>
      </c>
      <c r="DY203" s="82">
        <f t="shared" ref="DY203" si="2855">DY201*DY202</f>
        <v>0</v>
      </c>
      <c r="DZ203" s="82">
        <f t="shared" ref="DZ203" si="2856">DZ201*DZ202</f>
        <v>0</v>
      </c>
      <c r="EA203" s="82">
        <f t="shared" ref="EA203" si="2857">EA201*EA202</f>
        <v>0</v>
      </c>
      <c r="EB203" s="82">
        <f t="shared" ref="EB203" si="2858">EB201*EB202</f>
        <v>0</v>
      </c>
    </row>
    <row r="204" spans="2:132" outlineLevel="1" x14ac:dyDescent="0.25">
      <c r="G204" s="52"/>
      <c r="H204" s="29"/>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row>
    <row r="205" spans="2:132" ht="13" x14ac:dyDescent="0.3">
      <c r="C205" s="348" t="s">
        <v>569</v>
      </c>
      <c r="D205" s="342"/>
      <c r="E205" s="342"/>
      <c r="F205" s="342"/>
      <c r="G205" s="349" t="s">
        <v>220</v>
      </c>
      <c r="H205" s="344">
        <f t="shared" ref="H205" si="2859">SUM(J205:EB205)</f>
        <v>624771.83623821859</v>
      </c>
      <c r="I205" s="342"/>
      <c r="J205" s="345">
        <f t="shared" ref="J205:AO205" si="2860">CHOOSE(Scenario,J189,J196,J203)</f>
        <v>0</v>
      </c>
      <c r="K205" s="346">
        <f t="shared" si="2860"/>
        <v>0</v>
      </c>
      <c r="L205" s="346">
        <f t="shared" si="2860"/>
        <v>0</v>
      </c>
      <c r="M205" s="346">
        <f t="shared" si="2860"/>
        <v>0</v>
      </c>
      <c r="N205" s="346">
        <f t="shared" si="2860"/>
        <v>0</v>
      </c>
      <c r="O205" s="346">
        <f t="shared" si="2860"/>
        <v>0</v>
      </c>
      <c r="P205" s="346">
        <f t="shared" si="2860"/>
        <v>0</v>
      </c>
      <c r="Q205" s="346">
        <f t="shared" si="2860"/>
        <v>0</v>
      </c>
      <c r="R205" s="346">
        <f t="shared" si="2860"/>
        <v>307013.18734064791</v>
      </c>
      <c r="S205" s="346">
        <f t="shared" si="2860"/>
        <v>0</v>
      </c>
      <c r="T205" s="346">
        <f t="shared" si="2860"/>
        <v>0</v>
      </c>
      <c r="U205" s="346">
        <f t="shared" si="2860"/>
        <v>0</v>
      </c>
      <c r="V205" s="346">
        <f t="shared" si="2860"/>
        <v>0</v>
      </c>
      <c r="W205" s="346">
        <f t="shared" si="2860"/>
        <v>0</v>
      </c>
      <c r="X205" s="346">
        <f t="shared" si="2860"/>
        <v>0</v>
      </c>
      <c r="Y205" s="346">
        <f t="shared" si="2860"/>
        <v>0</v>
      </c>
      <c r="Z205" s="346">
        <f t="shared" si="2860"/>
        <v>0</v>
      </c>
      <c r="AA205" s="346">
        <f t="shared" si="2860"/>
        <v>0</v>
      </c>
      <c r="AB205" s="346">
        <f t="shared" si="2860"/>
        <v>0</v>
      </c>
      <c r="AC205" s="346">
        <f t="shared" si="2860"/>
        <v>0</v>
      </c>
      <c r="AD205" s="346">
        <f t="shared" si="2860"/>
        <v>317758.64889757067</v>
      </c>
      <c r="AE205" s="346">
        <f t="shared" si="2860"/>
        <v>0</v>
      </c>
      <c r="AF205" s="346">
        <f t="shared" si="2860"/>
        <v>0</v>
      </c>
      <c r="AG205" s="346">
        <f t="shared" si="2860"/>
        <v>0</v>
      </c>
      <c r="AH205" s="346">
        <f t="shared" si="2860"/>
        <v>0</v>
      </c>
      <c r="AI205" s="346">
        <f t="shared" si="2860"/>
        <v>0</v>
      </c>
      <c r="AJ205" s="346">
        <f t="shared" si="2860"/>
        <v>0</v>
      </c>
      <c r="AK205" s="346">
        <f t="shared" si="2860"/>
        <v>0</v>
      </c>
      <c r="AL205" s="346">
        <f t="shared" si="2860"/>
        <v>0</v>
      </c>
      <c r="AM205" s="346">
        <f t="shared" si="2860"/>
        <v>0</v>
      </c>
      <c r="AN205" s="346">
        <f t="shared" si="2860"/>
        <v>0</v>
      </c>
      <c r="AO205" s="346">
        <f t="shared" si="2860"/>
        <v>0</v>
      </c>
      <c r="AP205" s="346">
        <f t="shared" ref="AP205:BU205" si="2861">CHOOSE(Scenario,AP189,AP196,AP203)</f>
        <v>0</v>
      </c>
      <c r="AQ205" s="346">
        <f t="shared" si="2861"/>
        <v>0</v>
      </c>
      <c r="AR205" s="346">
        <f t="shared" si="2861"/>
        <v>0</v>
      </c>
      <c r="AS205" s="346">
        <f t="shared" si="2861"/>
        <v>0</v>
      </c>
      <c r="AT205" s="346">
        <f t="shared" si="2861"/>
        <v>0</v>
      </c>
      <c r="AU205" s="346">
        <f t="shared" si="2861"/>
        <v>0</v>
      </c>
      <c r="AV205" s="346">
        <f t="shared" si="2861"/>
        <v>0</v>
      </c>
      <c r="AW205" s="346">
        <f t="shared" si="2861"/>
        <v>0</v>
      </c>
      <c r="AX205" s="346">
        <f t="shared" si="2861"/>
        <v>0</v>
      </c>
      <c r="AY205" s="346">
        <f t="shared" si="2861"/>
        <v>0</v>
      </c>
      <c r="AZ205" s="346">
        <f t="shared" si="2861"/>
        <v>0</v>
      </c>
      <c r="BA205" s="346">
        <f t="shared" si="2861"/>
        <v>0</v>
      </c>
      <c r="BB205" s="346">
        <f t="shared" si="2861"/>
        <v>0</v>
      </c>
      <c r="BC205" s="346">
        <f t="shared" si="2861"/>
        <v>0</v>
      </c>
      <c r="BD205" s="346">
        <f t="shared" si="2861"/>
        <v>0</v>
      </c>
      <c r="BE205" s="346">
        <f t="shared" si="2861"/>
        <v>0</v>
      </c>
      <c r="BF205" s="346">
        <f t="shared" si="2861"/>
        <v>0</v>
      </c>
      <c r="BG205" s="346">
        <f t="shared" si="2861"/>
        <v>0</v>
      </c>
      <c r="BH205" s="346">
        <f t="shared" si="2861"/>
        <v>0</v>
      </c>
      <c r="BI205" s="346">
        <f t="shared" si="2861"/>
        <v>0</v>
      </c>
      <c r="BJ205" s="346">
        <f t="shared" si="2861"/>
        <v>0</v>
      </c>
      <c r="BK205" s="346">
        <f t="shared" si="2861"/>
        <v>0</v>
      </c>
      <c r="BL205" s="346">
        <f t="shared" si="2861"/>
        <v>0</v>
      </c>
      <c r="BM205" s="346">
        <f t="shared" si="2861"/>
        <v>0</v>
      </c>
      <c r="BN205" s="346">
        <f t="shared" si="2861"/>
        <v>0</v>
      </c>
      <c r="BO205" s="346">
        <f t="shared" si="2861"/>
        <v>0</v>
      </c>
      <c r="BP205" s="346">
        <f t="shared" si="2861"/>
        <v>0</v>
      </c>
      <c r="BQ205" s="346">
        <f t="shared" si="2861"/>
        <v>0</v>
      </c>
      <c r="BR205" s="346">
        <f t="shared" si="2861"/>
        <v>0</v>
      </c>
      <c r="BS205" s="346">
        <f t="shared" si="2861"/>
        <v>0</v>
      </c>
      <c r="BT205" s="346">
        <f t="shared" si="2861"/>
        <v>0</v>
      </c>
      <c r="BU205" s="346">
        <f t="shared" si="2861"/>
        <v>0</v>
      </c>
      <c r="BV205" s="346">
        <f t="shared" ref="BV205:DA205" si="2862">CHOOSE(Scenario,BV189,BV196,BV203)</f>
        <v>0</v>
      </c>
      <c r="BW205" s="346">
        <f t="shared" si="2862"/>
        <v>0</v>
      </c>
      <c r="BX205" s="346">
        <f t="shared" si="2862"/>
        <v>0</v>
      </c>
      <c r="BY205" s="346">
        <f t="shared" si="2862"/>
        <v>0</v>
      </c>
      <c r="BZ205" s="346">
        <f t="shared" si="2862"/>
        <v>0</v>
      </c>
      <c r="CA205" s="346">
        <f t="shared" si="2862"/>
        <v>0</v>
      </c>
      <c r="CB205" s="346">
        <f t="shared" si="2862"/>
        <v>0</v>
      </c>
      <c r="CC205" s="346">
        <f t="shared" si="2862"/>
        <v>0</v>
      </c>
      <c r="CD205" s="346">
        <f t="shared" si="2862"/>
        <v>0</v>
      </c>
      <c r="CE205" s="346">
        <f t="shared" si="2862"/>
        <v>0</v>
      </c>
      <c r="CF205" s="346">
        <f t="shared" si="2862"/>
        <v>0</v>
      </c>
      <c r="CG205" s="346">
        <f t="shared" si="2862"/>
        <v>0</v>
      </c>
      <c r="CH205" s="346">
        <f t="shared" si="2862"/>
        <v>0</v>
      </c>
      <c r="CI205" s="346">
        <f t="shared" si="2862"/>
        <v>0</v>
      </c>
      <c r="CJ205" s="346">
        <f t="shared" si="2862"/>
        <v>0</v>
      </c>
      <c r="CK205" s="346">
        <f t="shared" si="2862"/>
        <v>0</v>
      </c>
      <c r="CL205" s="346">
        <f t="shared" si="2862"/>
        <v>0</v>
      </c>
      <c r="CM205" s="346">
        <f t="shared" si="2862"/>
        <v>0</v>
      </c>
      <c r="CN205" s="346">
        <f t="shared" si="2862"/>
        <v>0</v>
      </c>
      <c r="CO205" s="346">
        <f t="shared" si="2862"/>
        <v>0</v>
      </c>
      <c r="CP205" s="346">
        <f t="shared" si="2862"/>
        <v>0</v>
      </c>
      <c r="CQ205" s="346">
        <f t="shared" si="2862"/>
        <v>0</v>
      </c>
      <c r="CR205" s="346">
        <f t="shared" si="2862"/>
        <v>0</v>
      </c>
      <c r="CS205" s="346">
        <f t="shared" si="2862"/>
        <v>0</v>
      </c>
      <c r="CT205" s="346">
        <f t="shared" si="2862"/>
        <v>0</v>
      </c>
      <c r="CU205" s="346">
        <f t="shared" si="2862"/>
        <v>0</v>
      </c>
      <c r="CV205" s="346">
        <f t="shared" si="2862"/>
        <v>0</v>
      </c>
      <c r="CW205" s="346">
        <f t="shared" si="2862"/>
        <v>0</v>
      </c>
      <c r="CX205" s="346">
        <f t="shared" si="2862"/>
        <v>0</v>
      </c>
      <c r="CY205" s="346">
        <f t="shared" si="2862"/>
        <v>0</v>
      </c>
      <c r="CZ205" s="346">
        <f t="shared" si="2862"/>
        <v>0</v>
      </c>
      <c r="DA205" s="346">
        <f t="shared" si="2862"/>
        <v>0</v>
      </c>
      <c r="DB205" s="346">
        <f t="shared" ref="DB205:EB205" si="2863">CHOOSE(Scenario,DB189,DB196,DB203)</f>
        <v>0</v>
      </c>
      <c r="DC205" s="346">
        <f t="shared" si="2863"/>
        <v>0</v>
      </c>
      <c r="DD205" s="346">
        <f t="shared" si="2863"/>
        <v>0</v>
      </c>
      <c r="DE205" s="346">
        <f t="shared" si="2863"/>
        <v>0</v>
      </c>
      <c r="DF205" s="346">
        <f t="shared" si="2863"/>
        <v>0</v>
      </c>
      <c r="DG205" s="346">
        <f t="shared" si="2863"/>
        <v>0</v>
      </c>
      <c r="DH205" s="346">
        <f t="shared" si="2863"/>
        <v>0</v>
      </c>
      <c r="DI205" s="346">
        <f t="shared" si="2863"/>
        <v>0</v>
      </c>
      <c r="DJ205" s="346">
        <f t="shared" si="2863"/>
        <v>0</v>
      </c>
      <c r="DK205" s="346">
        <f t="shared" si="2863"/>
        <v>0</v>
      </c>
      <c r="DL205" s="346">
        <f t="shared" si="2863"/>
        <v>0</v>
      </c>
      <c r="DM205" s="346">
        <f t="shared" si="2863"/>
        <v>0</v>
      </c>
      <c r="DN205" s="346">
        <f t="shared" si="2863"/>
        <v>0</v>
      </c>
      <c r="DO205" s="346">
        <f t="shared" si="2863"/>
        <v>0</v>
      </c>
      <c r="DP205" s="346">
        <f t="shared" si="2863"/>
        <v>0</v>
      </c>
      <c r="DQ205" s="346">
        <f t="shared" si="2863"/>
        <v>0</v>
      </c>
      <c r="DR205" s="346">
        <f t="shared" si="2863"/>
        <v>0</v>
      </c>
      <c r="DS205" s="346">
        <f t="shared" si="2863"/>
        <v>0</v>
      </c>
      <c r="DT205" s="346">
        <f t="shared" si="2863"/>
        <v>0</v>
      </c>
      <c r="DU205" s="346">
        <f t="shared" si="2863"/>
        <v>0</v>
      </c>
      <c r="DV205" s="346">
        <f t="shared" si="2863"/>
        <v>0</v>
      </c>
      <c r="DW205" s="346">
        <f t="shared" si="2863"/>
        <v>0</v>
      </c>
      <c r="DX205" s="346">
        <f t="shared" si="2863"/>
        <v>0</v>
      </c>
      <c r="DY205" s="346">
        <f t="shared" si="2863"/>
        <v>0</v>
      </c>
      <c r="DZ205" s="346">
        <f t="shared" si="2863"/>
        <v>0</v>
      </c>
      <c r="EA205" s="346">
        <f t="shared" si="2863"/>
        <v>0</v>
      </c>
      <c r="EB205" s="347">
        <f t="shared" si="2863"/>
        <v>0</v>
      </c>
    </row>
    <row r="206" spans="2:132" x14ac:dyDescent="0.25">
      <c r="G206" s="52"/>
      <c r="H206" s="29"/>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row>
    <row r="207" spans="2:132" ht="13" x14ac:dyDescent="0.3">
      <c r="B207" s="34"/>
      <c r="C207" s="2" t="s">
        <v>522</v>
      </c>
      <c r="D207" s="34"/>
      <c r="E207" s="34"/>
      <c r="F207" s="34"/>
      <c r="G207" s="67"/>
      <c r="H207" s="35"/>
      <c r="I207" s="34"/>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row>
    <row r="208" spans="2:132" ht="13" outlineLevel="1" x14ac:dyDescent="0.3">
      <c r="C208" s="340" t="s">
        <v>500</v>
      </c>
      <c r="G208" s="52"/>
      <c r="H208" s="29"/>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row>
    <row r="209" spans="3:132" outlineLevel="1" x14ac:dyDescent="0.25">
      <c r="C209" s="328" t="s">
        <v>523</v>
      </c>
      <c r="G209" s="52" t="s">
        <v>220</v>
      </c>
      <c r="H209" s="46">
        <f t="shared" ref="H209" si="2864">SUM(J209:EB209)</f>
        <v>0</v>
      </c>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row>
    <row r="210" spans="3:132" outlineLevel="1" x14ac:dyDescent="0.25">
      <c r="C210" s="32"/>
      <c r="G210" s="52"/>
      <c r="H210" s="29"/>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row>
    <row r="211" spans="3:132" ht="13" outlineLevel="1" x14ac:dyDescent="0.3">
      <c r="C211" s="340" t="s">
        <v>502</v>
      </c>
      <c r="G211" s="52"/>
      <c r="H211" s="29"/>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row>
    <row r="212" spans="3:132" outlineLevel="1" x14ac:dyDescent="0.25">
      <c r="C212" s="318" t="s">
        <v>524</v>
      </c>
      <c r="G212" s="52" t="s">
        <v>525</v>
      </c>
      <c r="H212" s="46">
        <f t="shared" ref="H212:H214" si="2865">SUM(J212:EB212)</f>
        <v>1500404.3083124177</v>
      </c>
      <c r="J212" s="82">
        <f>J192</f>
        <v>0</v>
      </c>
      <c r="K212" s="82">
        <f t="shared" ref="K212:BV212" si="2866">K192</f>
        <v>0</v>
      </c>
      <c r="L212" s="82">
        <f t="shared" si="2866"/>
        <v>0</v>
      </c>
      <c r="M212" s="82">
        <f t="shared" si="2866"/>
        <v>0</v>
      </c>
      <c r="N212" s="82">
        <f t="shared" si="2866"/>
        <v>0</v>
      </c>
      <c r="O212" s="82">
        <f t="shared" si="2866"/>
        <v>0</v>
      </c>
      <c r="P212" s="82">
        <f t="shared" si="2866"/>
        <v>0</v>
      </c>
      <c r="Q212" s="82">
        <f t="shared" si="2866"/>
        <v>0</v>
      </c>
      <c r="R212" s="82">
        <f t="shared" si="2866"/>
        <v>750202.15415620885</v>
      </c>
      <c r="S212" s="82">
        <f t="shared" si="2866"/>
        <v>0</v>
      </c>
      <c r="T212" s="82">
        <f t="shared" si="2866"/>
        <v>0</v>
      </c>
      <c r="U212" s="82">
        <f t="shared" si="2866"/>
        <v>0</v>
      </c>
      <c r="V212" s="82">
        <f t="shared" si="2866"/>
        <v>0</v>
      </c>
      <c r="W212" s="82">
        <f t="shared" si="2866"/>
        <v>0</v>
      </c>
      <c r="X212" s="82">
        <f t="shared" si="2866"/>
        <v>0</v>
      </c>
      <c r="Y212" s="82">
        <f t="shared" si="2866"/>
        <v>0</v>
      </c>
      <c r="Z212" s="82">
        <f t="shared" si="2866"/>
        <v>0</v>
      </c>
      <c r="AA212" s="82">
        <f t="shared" si="2866"/>
        <v>0</v>
      </c>
      <c r="AB212" s="82">
        <f t="shared" si="2866"/>
        <v>0</v>
      </c>
      <c r="AC212" s="82">
        <f t="shared" si="2866"/>
        <v>0</v>
      </c>
      <c r="AD212" s="82">
        <f t="shared" si="2866"/>
        <v>750202.15415620885</v>
      </c>
      <c r="AE212" s="82">
        <f t="shared" si="2866"/>
        <v>0</v>
      </c>
      <c r="AF212" s="82">
        <f t="shared" si="2866"/>
        <v>0</v>
      </c>
      <c r="AG212" s="82">
        <f t="shared" si="2866"/>
        <v>0</v>
      </c>
      <c r="AH212" s="82">
        <f t="shared" si="2866"/>
        <v>0</v>
      </c>
      <c r="AI212" s="82">
        <f t="shared" si="2866"/>
        <v>0</v>
      </c>
      <c r="AJ212" s="82">
        <f t="shared" si="2866"/>
        <v>0</v>
      </c>
      <c r="AK212" s="82">
        <f t="shared" si="2866"/>
        <v>0</v>
      </c>
      <c r="AL212" s="82">
        <f t="shared" si="2866"/>
        <v>0</v>
      </c>
      <c r="AM212" s="82">
        <f t="shared" si="2866"/>
        <v>0</v>
      </c>
      <c r="AN212" s="82">
        <f t="shared" si="2866"/>
        <v>0</v>
      </c>
      <c r="AO212" s="82">
        <f t="shared" si="2866"/>
        <v>0</v>
      </c>
      <c r="AP212" s="82">
        <f t="shared" si="2866"/>
        <v>0</v>
      </c>
      <c r="AQ212" s="82">
        <f t="shared" si="2866"/>
        <v>0</v>
      </c>
      <c r="AR212" s="82">
        <f t="shared" si="2866"/>
        <v>0</v>
      </c>
      <c r="AS212" s="82">
        <f t="shared" si="2866"/>
        <v>0</v>
      </c>
      <c r="AT212" s="82">
        <f t="shared" si="2866"/>
        <v>0</v>
      </c>
      <c r="AU212" s="82">
        <f t="shared" si="2866"/>
        <v>0</v>
      </c>
      <c r="AV212" s="82">
        <f t="shared" si="2866"/>
        <v>0</v>
      </c>
      <c r="AW212" s="82">
        <f t="shared" si="2866"/>
        <v>0</v>
      </c>
      <c r="AX212" s="82">
        <f t="shared" si="2866"/>
        <v>0</v>
      </c>
      <c r="AY212" s="82">
        <f t="shared" si="2866"/>
        <v>0</v>
      </c>
      <c r="AZ212" s="82">
        <f t="shared" si="2866"/>
        <v>0</v>
      </c>
      <c r="BA212" s="82">
        <f t="shared" si="2866"/>
        <v>0</v>
      </c>
      <c r="BB212" s="82">
        <f t="shared" si="2866"/>
        <v>0</v>
      </c>
      <c r="BC212" s="82">
        <f t="shared" si="2866"/>
        <v>0</v>
      </c>
      <c r="BD212" s="82">
        <f t="shared" si="2866"/>
        <v>0</v>
      </c>
      <c r="BE212" s="82">
        <f t="shared" si="2866"/>
        <v>0</v>
      </c>
      <c r="BF212" s="82">
        <f t="shared" si="2866"/>
        <v>0</v>
      </c>
      <c r="BG212" s="82">
        <f t="shared" si="2866"/>
        <v>0</v>
      </c>
      <c r="BH212" s="82">
        <f t="shared" si="2866"/>
        <v>0</v>
      </c>
      <c r="BI212" s="82">
        <f t="shared" si="2866"/>
        <v>0</v>
      </c>
      <c r="BJ212" s="82">
        <f t="shared" si="2866"/>
        <v>0</v>
      </c>
      <c r="BK212" s="82">
        <f t="shared" si="2866"/>
        <v>0</v>
      </c>
      <c r="BL212" s="82">
        <f t="shared" si="2866"/>
        <v>0</v>
      </c>
      <c r="BM212" s="82">
        <f t="shared" si="2866"/>
        <v>0</v>
      </c>
      <c r="BN212" s="82">
        <f t="shared" si="2866"/>
        <v>0</v>
      </c>
      <c r="BO212" s="82">
        <f t="shared" si="2866"/>
        <v>0</v>
      </c>
      <c r="BP212" s="82">
        <f t="shared" si="2866"/>
        <v>0</v>
      </c>
      <c r="BQ212" s="82">
        <f t="shared" si="2866"/>
        <v>0</v>
      </c>
      <c r="BR212" s="82">
        <f t="shared" si="2866"/>
        <v>0</v>
      </c>
      <c r="BS212" s="82">
        <f t="shared" si="2866"/>
        <v>0</v>
      </c>
      <c r="BT212" s="82">
        <f t="shared" si="2866"/>
        <v>0</v>
      </c>
      <c r="BU212" s="82">
        <f t="shared" si="2866"/>
        <v>0</v>
      </c>
      <c r="BV212" s="82">
        <f t="shared" si="2866"/>
        <v>0</v>
      </c>
      <c r="BW212" s="82">
        <f t="shared" ref="BW212:EB212" si="2867">BW192</f>
        <v>0</v>
      </c>
      <c r="BX212" s="82">
        <f t="shared" si="2867"/>
        <v>0</v>
      </c>
      <c r="BY212" s="82">
        <f t="shared" si="2867"/>
        <v>0</v>
      </c>
      <c r="BZ212" s="82">
        <f t="shared" si="2867"/>
        <v>0</v>
      </c>
      <c r="CA212" s="82">
        <f t="shared" si="2867"/>
        <v>0</v>
      </c>
      <c r="CB212" s="82">
        <f t="shared" si="2867"/>
        <v>0</v>
      </c>
      <c r="CC212" s="82">
        <f t="shared" si="2867"/>
        <v>0</v>
      </c>
      <c r="CD212" s="82">
        <f t="shared" si="2867"/>
        <v>0</v>
      </c>
      <c r="CE212" s="82">
        <f t="shared" si="2867"/>
        <v>0</v>
      </c>
      <c r="CF212" s="82">
        <f t="shared" si="2867"/>
        <v>0</v>
      </c>
      <c r="CG212" s="82">
        <f t="shared" si="2867"/>
        <v>0</v>
      </c>
      <c r="CH212" s="82">
        <f t="shared" si="2867"/>
        <v>0</v>
      </c>
      <c r="CI212" s="82">
        <f t="shared" si="2867"/>
        <v>0</v>
      </c>
      <c r="CJ212" s="82">
        <f t="shared" si="2867"/>
        <v>0</v>
      </c>
      <c r="CK212" s="82">
        <f t="shared" si="2867"/>
        <v>0</v>
      </c>
      <c r="CL212" s="82">
        <f t="shared" si="2867"/>
        <v>0</v>
      </c>
      <c r="CM212" s="82">
        <f t="shared" si="2867"/>
        <v>0</v>
      </c>
      <c r="CN212" s="82">
        <f t="shared" si="2867"/>
        <v>0</v>
      </c>
      <c r="CO212" s="82">
        <f t="shared" si="2867"/>
        <v>0</v>
      </c>
      <c r="CP212" s="82">
        <f t="shared" si="2867"/>
        <v>0</v>
      </c>
      <c r="CQ212" s="82">
        <f t="shared" si="2867"/>
        <v>0</v>
      </c>
      <c r="CR212" s="82">
        <f t="shared" si="2867"/>
        <v>0</v>
      </c>
      <c r="CS212" s="82">
        <f t="shared" si="2867"/>
        <v>0</v>
      </c>
      <c r="CT212" s="82">
        <f t="shared" si="2867"/>
        <v>0</v>
      </c>
      <c r="CU212" s="82">
        <f t="shared" si="2867"/>
        <v>0</v>
      </c>
      <c r="CV212" s="82">
        <f t="shared" si="2867"/>
        <v>0</v>
      </c>
      <c r="CW212" s="82">
        <f t="shared" si="2867"/>
        <v>0</v>
      </c>
      <c r="CX212" s="82">
        <f t="shared" si="2867"/>
        <v>0</v>
      </c>
      <c r="CY212" s="82">
        <f t="shared" si="2867"/>
        <v>0</v>
      </c>
      <c r="CZ212" s="82">
        <f t="shared" si="2867"/>
        <v>0</v>
      </c>
      <c r="DA212" s="82">
        <f t="shared" si="2867"/>
        <v>0</v>
      </c>
      <c r="DB212" s="82">
        <f t="shared" si="2867"/>
        <v>0</v>
      </c>
      <c r="DC212" s="82">
        <f t="shared" si="2867"/>
        <v>0</v>
      </c>
      <c r="DD212" s="82">
        <f t="shared" si="2867"/>
        <v>0</v>
      </c>
      <c r="DE212" s="82">
        <f t="shared" si="2867"/>
        <v>0</v>
      </c>
      <c r="DF212" s="82">
        <f t="shared" si="2867"/>
        <v>0</v>
      </c>
      <c r="DG212" s="82">
        <f t="shared" si="2867"/>
        <v>0</v>
      </c>
      <c r="DH212" s="82">
        <f t="shared" si="2867"/>
        <v>0</v>
      </c>
      <c r="DI212" s="82">
        <f t="shared" si="2867"/>
        <v>0</v>
      </c>
      <c r="DJ212" s="82">
        <f t="shared" si="2867"/>
        <v>0</v>
      </c>
      <c r="DK212" s="82">
        <f t="shared" si="2867"/>
        <v>0</v>
      </c>
      <c r="DL212" s="82">
        <f t="shared" si="2867"/>
        <v>0</v>
      </c>
      <c r="DM212" s="82">
        <f t="shared" si="2867"/>
        <v>0</v>
      </c>
      <c r="DN212" s="82">
        <f t="shared" si="2867"/>
        <v>0</v>
      </c>
      <c r="DO212" s="82">
        <f t="shared" si="2867"/>
        <v>0</v>
      </c>
      <c r="DP212" s="82">
        <f t="shared" si="2867"/>
        <v>0</v>
      </c>
      <c r="DQ212" s="82">
        <f t="shared" si="2867"/>
        <v>0</v>
      </c>
      <c r="DR212" s="82">
        <f t="shared" si="2867"/>
        <v>0</v>
      </c>
      <c r="DS212" s="82">
        <f t="shared" si="2867"/>
        <v>0</v>
      </c>
      <c r="DT212" s="82">
        <f t="shared" si="2867"/>
        <v>0</v>
      </c>
      <c r="DU212" s="82">
        <f t="shared" si="2867"/>
        <v>0</v>
      </c>
      <c r="DV212" s="82">
        <f t="shared" si="2867"/>
        <v>0</v>
      </c>
      <c r="DW212" s="82">
        <f t="shared" si="2867"/>
        <v>0</v>
      </c>
      <c r="DX212" s="82">
        <f t="shared" si="2867"/>
        <v>0</v>
      </c>
      <c r="DY212" s="82">
        <f t="shared" si="2867"/>
        <v>0</v>
      </c>
      <c r="DZ212" s="82">
        <f t="shared" si="2867"/>
        <v>0</v>
      </c>
      <c r="EA212" s="82">
        <f t="shared" si="2867"/>
        <v>0</v>
      </c>
      <c r="EB212" s="82">
        <f t="shared" si="2867"/>
        <v>0</v>
      </c>
    </row>
    <row r="213" spans="3:132" outlineLevel="1" x14ac:dyDescent="0.25">
      <c r="C213" s="317" t="s">
        <v>485</v>
      </c>
      <c r="D213" s="125">
        <f>Assumptions!J16</f>
        <v>0.64</v>
      </c>
      <c r="E213" s="79">
        <f>Assumptions!J13</f>
        <v>45658</v>
      </c>
      <c r="G213" s="52" t="s">
        <v>215</v>
      </c>
      <c r="H213" s="50">
        <f t="shared" ref="H213" si="2868">SUM(J213:EB213)</f>
        <v>0.99999999999999989</v>
      </c>
      <c r="J213" s="129"/>
      <c r="K213" s="155">
        <f>ROUND(($D$213/MiY*(SUM($J$213:J213)&lt;=1)+IF(SUM($J$213:J213)+($D$213/MiY)&gt;1,1-(SUM($J$213:J213)+($D$213/MiY)),0)),5)*(K$7&gt;=$E$213)</f>
        <v>0</v>
      </c>
      <c r="L213" s="155">
        <f>ROUND(($D$213/MiY*(SUM($J$213:K213)&lt;=1)+IF(SUM($J$213:K213)+($D$213/MiY)&gt;1,1-(SUM($J$213:K213)+($D$213/MiY)),0)),5)*(L$7&gt;=$E$213)</f>
        <v>0</v>
      </c>
      <c r="M213" s="155">
        <f>ROUND(($D$213/MiY*(SUM($J$213:L213)&lt;=1)+IF(SUM($J$213:L213)+($D$213/MiY)&gt;1,1-(SUM($J$213:L213)+($D$213/MiY)),0)),5)*(M$7&gt;=$E$213)</f>
        <v>0</v>
      </c>
      <c r="N213" s="155">
        <f>ROUND(($D$213/MiY*(SUM($J$213:M213)&lt;=1)+IF(SUM($J$213:M213)+($D$213/MiY)&gt;1,1-(SUM($J$213:M213)+($D$213/MiY)),0)),5)*(N$7&gt;=$E$213)</f>
        <v>0</v>
      </c>
      <c r="O213" s="155">
        <f>ROUND(($D$213/MiY*(SUM($J$213:N213)&lt;=1)+IF(SUM($J$213:N213)+($D$213/MiY)&gt;1,1-(SUM($J$213:N213)+($D$213/MiY)),0)),5)*(O$7&gt;=$E$213)</f>
        <v>0</v>
      </c>
      <c r="P213" s="155">
        <f>ROUND(($D$213/MiY*(SUM($J$213:O213)&lt;=1)+IF(SUM($J$213:O213)+($D$213/MiY)&gt;1,1-(SUM($J$213:O213)+($D$213/MiY)),0)),5)*(P$7&gt;=$E$213)</f>
        <v>0</v>
      </c>
      <c r="Q213" s="155">
        <f>ROUND(($D$213/MiY*(SUM($J$213:P213)&lt;=1)+IF(SUM($J$213:P213)+($D$213/MiY)&gt;1,1-(SUM($J$213:P213)+($D$213/MiY)),0)),5)*(Q$7&gt;=$E$213)</f>
        <v>0</v>
      </c>
      <c r="R213" s="155">
        <f>ROUND(($D$213/MiY*(SUM($J$213:Q213)&lt;=1)+IF(SUM($J$213:Q213)+($D$213/MiY)&gt;1,1-(SUM($J$213:Q213)+($D$213/MiY)),0)),5)*(R$7&gt;=$E$213)</f>
        <v>0</v>
      </c>
      <c r="S213" s="155">
        <f>ROUND(($D$213/MiY*(SUM($J$213:R213)&lt;=1)+IF(SUM($J$213:R213)+($D$213/MiY)&gt;1,1-(SUM($J$213:R213)+($D$213/MiY)),0)),5)*(S$7&gt;=$E$213)</f>
        <v>0</v>
      </c>
      <c r="T213" s="155">
        <f>ROUND(($D$213/MiY*(SUM($J$213:S213)&lt;=1)+IF(SUM($J$213:S213)+($D$213/MiY)&gt;1,1-(SUM($J$213:S213)+($D$213/MiY)),0)),5)*(T$7&gt;=$E$213)</f>
        <v>0</v>
      </c>
      <c r="U213" s="155">
        <f>ROUND(($D$213/MiY*(SUM($J$213:T213)&lt;=1)+IF(SUM($J$213:T213)+($D$213/MiY)&gt;1,1-(SUM($J$213:T213)+($D$213/MiY)),0)),5)*(U$7&gt;=$E$213)</f>
        <v>0</v>
      </c>
      <c r="V213" s="155">
        <f>ROUND(($D$213/MiY*(SUM($J$213:U213)&lt;=1)+IF(SUM($J$213:U213)+($D$213/MiY)&gt;1,1-(SUM($J$213:U213)+($D$213/MiY)),0)),5)*(V$7&gt;=$E$213)</f>
        <v>0</v>
      </c>
      <c r="W213" s="155">
        <f>ROUND(($D$213/MiY*(SUM($J$213:V213)&lt;=1)+IF(SUM($J$213:V213)+($D$213/MiY)&gt;1,1-(SUM($J$213:V213)+($D$213/MiY)),0)),5)*(W$7&gt;=$E$213)</f>
        <v>0</v>
      </c>
      <c r="X213" s="155">
        <f>ROUND(($D$213/MiY*(SUM($J$213:W213)&lt;=1)+IF(SUM($J$213:W213)+($D$213/MiY)&gt;1,1-(SUM($J$213:W213)+($D$213/MiY)),0)),5)*(X$7&gt;=$E$213)</f>
        <v>0</v>
      </c>
      <c r="Y213" s="155">
        <f>ROUND(($D$213/MiY*(SUM($J$213:X213)&lt;=1)+IF(SUM($J$213:X213)+($D$213/MiY)&gt;1,1-(SUM($J$213:X213)+($D$213/MiY)),0)),5)*(Y$7&gt;=$E$213)</f>
        <v>0</v>
      </c>
      <c r="Z213" s="155">
        <f>ROUND(($D$213/MiY*(SUM($J$213:Y213)&lt;=1)+IF(SUM($J$213:Y213)+($D$213/MiY)&gt;1,1-(SUM($J$213:Y213)+($D$213/MiY)),0)),5)*(Z$7&gt;=$E$213)</f>
        <v>0</v>
      </c>
      <c r="AA213" s="155">
        <f>ROUND(($D$213/MiY*(SUM($J$213:Z213)&lt;=1)+IF(SUM($J$213:Z213)+($D$213/MiY)&gt;1,1-(SUM($J$213:Z213)+($D$213/MiY)),0)),5)*(AA$7&gt;=$E$213)</f>
        <v>0</v>
      </c>
      <c r="AB213" s="155">
        <f>ROUND(($D$213/MiY*(SUM($J$213:AA213)&lt;=1)+IF(SUM($J$213:AA213)+($D$213/MiY)&gt;1,1-(SUM($J$213:AA213)+($D$213/MiY)),0)),5)*(AB$7&gt;=$E$213)</f>
        <v>0</v>
      </c>
      <c r="AC213" s="155">
        <f>ROUND(($D$213/MiY*(SUM($J$213:AB213)&lt;=1)+IF(SUM($J$213:AB213)+($D$213/MiY)&gt;1,1-(SUM($J$213:AB213)+($D$213/MiY)),0)),5)*(AC$7&gt;=$E$213)</f>
        <v>0</v>
      </c>
      <c r="AD213" s="155">
        <f>ROUND(($D$213/MiY*(SUM($J$213:AC213)&lt;=1)+IF(SUM($J$213:AC213)+($D$213/MiY)&gt;1,1-(SUM($J$213:AC213)+($D$213/MiY)),0)),5)*(AD$7&gt;=$E$213)</f>
        <v>0</v>
      </c>
      <c r="AE213" s="155">
        <f>ROUND(($D$213/MiY*(SUM($J$213:AD213)&lt;=1)+IF(SUM($J$213:AD213)+($D$213/MiY)&gt;1,1-(SUM($J$213:AD213)+($D$213/MiY)),0)),5)*(AE$7&gt;=$E$213)</f>
        <v>0</v>
      </c>
      <c r="AF213" s="155">
        <f>ROUND(($D$213/MiY*(SUM($J$213:AE213)&lt;=1)+IF(SUM($J$213:AE213)+($D$213/MiY)&gt;1,1-(SUM($J$213:AE213)+($D$213/MiY)),0)),5)*(AF$7&gt;=$E$213)</f>
        <v>0</v>
      </c>
      <c r="AG213" s="155">
        <f>ROUND(($D$213/MiY*(SUM($J$213:AF213)&lt;=1)+IF(SUM($J$213:AF213)+($D$213/MiY)&gt;1,1-(SUM($J$213:AF213)+($D$213/MiY)),0)),5)*(AG$7&gt;=$E$213)</f>
        <v>0</v>
      </c>
      <c r="AH213" s="155">
        <f>ROUND(($D$213/MiY*(SUM($J$213:AG213)&lt;=1)+IF(SUM($J$213:AG213)+($D$213/MiY)&gt;1,1-(SUM($J$213:AG213)+($D$213/MiY)),0)),5)*(AH$7&gt;=$E$213)</f>
        <v>5.3330000000000002E-2</v>
      </c>
      <c r="AI213" s="155">
        <f>ROUND(($D$213/MiY*(SUM($J$213:AH213)&lt;=1)+IF(SUM($J$213:AH213)+($D$213/MiY)&gt;1,1-(SUM($J$213:AH213)+($D$213/MiY)),0)),5)*(AI$7&gt;=$E$213)</f>
        <v>5.3330000000000002E-2</v>
      </c>
      <c r="AJ213" s="155">
        <f>ROUND(($D$213/MiY*(SUM($J$213:AI213)&lt;=1)+IF(SUM($J$213:AI213)+($D$213/MiY)&gt;1,1-(SUM($J$213:AI213)+($D$213/MiY)),0)),5)*(AJ$7&gt;=$E$213)</f>
        <v>5.3330000000000002E-2</v>
      </c>
      <c r="AK213" s="155">
        <f>ROUND(($D$213/MiY*(SUM($J$213:AJ213)&lt;=1)+IF(SUM($J$213:AJ213)+($D$213/MiY)&gt;1,1-(SUM($J$213:AJ213)+($D$213/MiY)),0)),5)*(AK$7&gt;=$E$213)</f>
        <v>5.3330000000000002E-2</v>
      </c>
      <c r="AL213" s="155">
        <f>ROUND(($D$213/MiY*(SUM($J$213:AK213)&lt;=1)+IF(SUM($J$213:AK213)+($D$213/MiY)&gt;1,1-(SUM($J$213:AK213)+($D$213/MiY)),0)),5)*(AL$7&gt;=$E$213)</f>
        <v>5.3330000000000002E-2</v>
      </c>
      <c r="AM213" s="155">
        <f>ROUND(($D$213/MiY*(SUM($J$213:AL213)&lt;=1)+IF(SUM($J$213:AL213)+($D$213/MiY)&gt;1,1-(SUM($J$213:AL213)+($D$213/MiY)),0)),5)*(AM$7&gt;=$E$213)</f>
        <v>5.3330000000000002E-2</v>
      </c>
      <c r="AN213" s="155">
        <f>ROUND(($D$213/MiY*(SUM($J$213:AM213)&lt;=1)+IF(SUM($J$213:AM213)+($D$213/MiY)&gt;1,1-(SUM($J$213:AM213)+($D$213/MiY)),0)),5)*(AN$7&gt;=$E$213)</f>
        <v>5.3330000000000002E-2</v>
      </c>
      <c r="AO213" s="155">
        <f>ROUND(($D$213/MiY*(SUM($J$213:AN213)&lt;=1)+IF(SUM($J$213:AN213)+($D$213/MiY)&gt;1,1-(SUM($J$213:AN213)+($D$213/MiY)),0)),5)*(AO$7&gt;=$E$213)</f>
        <v>5.3330000000000002E-2</v>
      </c>
      <c r="AP213" s="155">
        <f>ROUND(($D$213/MiY*(SUM($J$213:AO213)&lt;=1)+IF(SUM($J$213:AO213)+($D$213/MiY)&gt;1,1-(SUM($J$213:AO213)+($D$213/MiY)),0)),5)*(AP$7&gt;=$E$213)</f>
        <v>5.3330000000000002E-2</v>
      </c>
      <c r="AQ213" s="155">
        <f>ROUND(($D$213/MiY*(SUM($J$213:AP213)&lt;=1)+IF(SUM($J$213:AP213)+($D$213/MiY)&gt;1,1-(SUM($J$213:AP213)+($D$213/MiY)),0)),5)*(AQ$7&gt;=$E$213)</f>
        <v>5.3330000000000002E-2</v>
      </c>
      <c r="AR213" s="155">
        <f>ROUND(($D$213/MiY*(SUM($J$213:AQ213)&lt;=1)+IF(SUM($J$213:AQ213)+($D$213/MiY)&gt;1,1-(SUM($J$213:AQ213)+($D$213/MiY)),0)),5)*(AR$7&gt;=$E$213)</f>
        <v>5.3330000000000002E-2</v>
      </c>
      <c r="AS213" s="155">
        <f>ROUND(($D$213/MiY*(SUM($J$213:AR213)&lt;=1)+IF(SUM($J$213:AR213)+($D$213/MiY)&gt;1,1-(SUM($J$213:AR213)+($D$213/MiY)),0)),5)*(AS$7&gt;=$E$213)</f>
        <v>5.3330000000000002E-2</v>
      </c>
      <c r="AT213" s="155">
        <f>ROUND(($D$213/MiY*(SUM($J$213:AS213)&lt;=1)+IF(SUM($J$213:AS213)+($D$213/MiY)&gt;1,1-(SUM($J$213:AS213)+($D$213/MiY)),0)),5)*(AT$7&gt;=$E$213)</f>
        <v>5.3330000000000002E-2</v>
      </c>
      <c r="AU213" s="155">
        <f>ROUND(($D$213/MiY*(SUM($J$213:AT213)&lt;=1)+IF(SUM($J$213:AT213)+($D$213/MiY)&gt;1,1-(SUM($J$213:AT213)+($D$213/MiY)),0)),5)*(AU$7&gt;=$E$213)</f>
        <v>5.3330000000000002E-2</v>
      </c>
      <c r="AV213" s="155">
        <f>ROUND(($D$213/MiY*(SUM($J$213:AU213)&lt;=1)+IF(SUM($J$213:AU213)+($D$213/MiY)&gt;1,1-(SUM($J$213:AU213)+($D$213/MiY)),0)),5)*(AV$7&gt;=$E$213)</f>
        <v>5.3330000000000002E-2</v>
      </c>
      <c r="AW213" s="155">
        <f>ROUND(($D$213/MiY*(SUM($J$213:AV213)&lt;=1)+IF(SUM($J$213:AV213)+($D$213/MiY)&gt;1,1-(SUM($J$213:AV213)+($D$213/MiY)),0)),5)*(AW$7&gt;=$E$213)</f>
        <v>5.3330000000000002E-2</v>
      </c>
      <c r="AX213" s="155">
        <f>ROUND(($D$213/MiY*(SUM($J$213:AW213)&lt;=1)+IF(SUM($J$213:AW213)+($D$213/MiY)&gt;1,1-(SUM($J$213:AW213)+($D$213/MiY)),0)),5)*(AX$7&gt;=$E$213)</f>
        <v>5.3330000000000002E-2</v>
      </c>
      <c r="AY213" s="155">
        <f>ROUND(($D$213/MiY*(SUM($J$213:AX213)&lt;=1)+IF(SUM($J$213:AX213)+($D$213/MiY)&gt;1,1-(SUM($J$213:AX213)+($D$213/MiY)),0)),5)*(AY$7&gt;=$E$213)</f>
        <v>5.3330000000000002E-2</v>
      </c>
      <c r="AZ213" s="155">
        <f>ROUND(($D$213/MiY*(SUM($J$213:AY213)&lt;=1)+IF(SUM($J$213:AY213)+($D$213/MiY)&gt;1,1-(SUM($J$213:AY213)+($D$213/MiY)),0)),5)*(AZ$7&gt;=$E$213)</f>
        <v>4.0059999999999998E-2</v>
      </c>
      <c r="BA213" s="155">
        <f>ROUND(($D$213/MiY*(SUM($J$213:AZ213)&lt;=1)+IF(SUM($J$213:AZ213)+($D$213/MiY)&gt;1,1-(SUM($J$213:AZ213)+($D$213/MiY)),0)),5)*(BA$7&gt;=$E$213)</f>
        <v>0</v>
      </c>
      <c r="BB213" s="155">
        <f>ROUND(($D$213/MiY*(SUM($J$213:BA213)&lt;=1)+IF(SUM($J$213:BA213)+($D$213/MiY)&gt;1,1-(SUM($J$213:BA213)+($D$213/MiY)),0)),5)*(BB$7&gt;=$E$213)</f>
        <v>0</v>
      </c>
      <c r="BC213" s="155">
        <f>ROUND(($D$213/MiY*(SUM($J$213:BB213)&lt;=1)+IF(SUM($J$213:BB213)+($D$213/MiY)&gt;1,1-(SUM($J$213:BB213)+($D$213/MiY)),0)),5)*(BC$7&gt;=$E$213)</f>
        <v>0</v>
      </c>
      <c r="BD213" s="155">
        <f>ROUND(($D$213/MiY*(SUM($J$213:BC213)&lt;=1)+IF(SUM($J$213:BC213)+($D$213/MiY)&gt;1,1-(SUM($J$213:BC213)+($D$213/MiY)),0)),5)*(BD$7&gt;=$E$213)</f>
        <v>0</v>
      </c>
      <c r="BE213" s="155">
        <f>ROUND(($D$213/MiY*(SUM($J$213:BD213)&lt;=1)+IF(SUM($J$213:BD213)+($D$213/MiY)&gt;1,1-(SUM($J$213:BD213)+($D$213/MiY)),0)),5)*(BE$7&gt;=$E$213)</f>
        <v>0</v>
      </c>
      <c r="BF213" s="155">
        <f>ROUND(($D$213/MiY*(SUM($J$213:BE213)&lt;=1)+IF(SUM($J$213:BE213)+($D$213/MiY)&gt;1,1-(SUM($J$213:BE213)+($D$213/MiY)),0)),5)*(BF$7&gt;=$E$213)</f>
        <v>0</v>
      </c>
      <c r="BG213" s="155">
        <f>ROUND(($D$213/MiY*(SUM($J$213:BF213)&lt;=1)+IF(SUM($J$213:BF213)+($D$213/MiY)&gt;1,1-(SUM($J$213:BF213)+($D$213/MiY)),0)),5)*(BG$7&gt;=$E$213)</f>
        <v>0</v>
      </c>
      <c r="BH213" s="155">
        <f>ROUND(($D$213/MiY*(SUM($J$213:BG213)&lt;=1)+IF(SUM($J$213:BG213)+($D$213/MiY)&gt;1,1-(SUM($J$213:BG213)+($D$213/MiY)),0)),5)*(BH$7&gt;=$E$213)</f>
        <v>0</v>
      </c>
      <c r="BI213" s="155">
        <f>ROUND(($D$213/MiY*(SUM($J$213:BH213)&lt;=1)+IF(SUM($J$213:BH213)+($D$213/MiY)&gt;1,1-(SUM($J$213:BH213)+($D$213/MiY)),0)),5)*(BI$7&gt;=$E$213)</f>
        <v>0</v>
      </c>
      <c r="BJ213" s="155">
        <f>ROUND(($D$213/MiY*(SUM($J$213:BI213)&lt;=1)+IF(SUM($J$213:BI213)+($D$213/MiY)&gt;1,1-(SUM($J$213:BI213)+($D$213/MiY)),0)),5)*(BJ$7&gt;=$E$213)</f>
        <v>0</v>
      </c>
      <c r="BK213" s="155">
        <f>ROUND(($D$213/MiY*(SUM($J$213:BJ213)&lt;=1)+IF(SUM($J$213:BJ213)+($D$213/MiY)&gt;1,1-(SUM($J$213:BJ213)+($D$213/MiY)),0)),5)*(BK$7&gt;=$E$213)</f>
        <v>0</v>
      </c>
      <c r="BL213" s="155">
        <f>ROUND(($D$213/MiY*(SUM($J$213:BK213)&lt;=1)+IF(SUM($J$213:BK213)+($D$213/MiY)&gt;1,1-(SUM($J$213:BK213)+($D$213/MiY)),0)),5)*(BL$7&gt;=$E$213)</f>
        <v>0</v>
      </c>
      <c r="BM213" s="155">
        <f>ROUND(($D$213/MiY*(SUM($J$213:BL213)&lt;=1)+IF(SUM($J$213:BL213)+($D$213/MiY)&gt;1,1-(SUM($J$213:BL213)+($D$213/MiY)),0)),5)*(BM$7&gt;=$E$213)</f>
        <v>0</v>
      </c>
      <c r="BN213" s="155">
        <f>ROUND(($D$213/MiY*(SUM($J$213:BM213)&lt;=1)+IF(SUM($J$213:BM213)+($D$213/MiY)&gt;1,1-(SUM($J$213:BM213)+($D$213/MiY)),0)),5)*(BN$7&gt;=$E$213)</f>
        <v>0</v>
      </c>
      <c r="BO213" s="155">
        <f>ROUND(($D$213/MiY*(SUM($J$213:BN213)&lt;=1)+IF(SUM($J$213:BN213)+($D$213/MiY)&gt;1,1-(SUM($J$213:BN213)+($D$213/MiY)),0)),5)*(BO$7&gt;=$E$213)</f>
        <v>0</v>
      </c>
      <c r="BP213" s="155">
        <f>ROUND(($D$213/MiY*(SUM($J$213:BO213)&lt;=1)+IF(SUM($J$213:BO213)+($D$213/MiY)&gt;1,1-(SUM($J$213:BO213)+($D$213/MiY)),0)),5)*(BP$7&gt;=$E$213)</f>
        <v>0</v>
      </c>
      <c r="BQ213" s="155">
        <f>ROUND(($D$213/MiY*(SUM($J$213:BP213)&lt;=1)+IF(SUM($J$213:BP213)+($D$213/MiY)&gt;1,1-(SUM($J$213:BP213)+($D$213/MiY)),0)),5)*(BQ$7&gt;=$E$213)</f>
        <v>0</v>
      </c>
      <c r="BR213" s="155">
        <f>ROUND(($D$213/MiY*(SUM($J$213:BQ213)&lt;=1)+IF(SUM($J$213:BQ213)+($D$213/MiY)&gt;1,1-(SUM($J$213:BQ213)+($D$213/MiY)),0)),5)*(BR$7&gt;=$E$213)</f>
        <v>0</v>
      </c>
      <c r="BS213" s="155">
        <f>ROUND(($D$213/MiY*(SUM($J$213:BR213)&lt;=1)+IF(SUM($J$213:BR213)+($D$213/MiY)&gt;1,1-(SUM($J$213:BR213)+($D$213/MiY)),0)),5)*(BS$7&gt;=$E$213)</f>
        <v>0</v>
      </c>
      <c r="BT213" s="155">
        <f>ROUND(($D$213/MiY*(SUM($J$213:BS213)&lt;=1)+IF(SUM($J$213:BS213)+($D$213/MiY)&gt;1,1-(SUM($J$213:BS213)+($D$213/MiY)),0)),5)*(BT$7&gt;=$E$213)</f>
        <v>0</v>
      </c>
      <c r="BU213" s="155">
        <f>ROUND(($D$213/MiY*(SUM($J$213:BT213)&lt;=1)+IF(SUM($J$213:BT213)+($D$213/MiY)&gt;1,1-(SUM($J$213:BT213)+($D$213/MiY)),0)),5)*(BU$7&gt;=$E$213)</f>
        <v>0</v>
      </c>
      <c r="BV213" s="155">
        <f>ROUND(($D$213/MiY*(SUM($J$213:BU213)&lt;=1)+IF(SUM($J$213:BU213)+($D$213/MiY)&gt;1,1-(SUM($J$213:BU213)+($D$213/MiY)),0)),5)*(BV$7&gt;=$E$213)</f>
        <v>0</v>
      </c>
      <c r="BW213" s="155">
        <f>ROUND(($D$213/MiY*(SUM($J$213:BV213)&lt;=1)+IF(SUM($J$213:BV213)+($D$213/MiY)&gt;1,1-(SUM($J$213:BV213)+($D$213/MiY)),0)),5)*(BW$7&gt;=$E$213)</f>
        <v>0</v>
      </c>
      <c r="BX213" s="155">
        <f>ROUND(($D$213/MiY*(SUM($J$213:BW213)&lt;=1)+IF(SUM($J$213:BW213)+($D$213/MiY)&gt;1,1-(SUM($J$213:BW213)+($D$213/MiY)),0)),5)*(BX$7&gt;=$E$213)</f>
        <v>0</v>
      </c>
      <c r="BY213" s="155">
        <f>ROUND(($D$213/MiY*(SUM($J$213:BX213)&lt;=1)+IF(SUM($J$213:BX213)+($D$213/MiY)&gt;1,1-(SUM($J$213:BX213)+($D$213/MiY)),0)),5)*(BY$7&gt;=$E$213)</f>
        <v>0</v>
      </c>
      <c r="BZ213" s="155">
        <f>ROUND(($D$213/MiY*(SUM($J$213:BY213)&lt;=1)+IF(SUM($J$213:BY213)+($D$213/MiY)&gt;1,1-(SUM($J$213:BY213)+($D$213/MiY)),0)),5)*(BZ$7&gt;=$E$213)</f>
        <v>0</v>
      </c>
      <c r="CA213" s="155">
        <f>ROUND(($D$213/MiY*(SUM($J$213:BZ213)&lt;=1)+IF(SUM($J$213:BZ213)+($D$213/MiY)&gt;1,1-(SUM($J$213:BZ213)+($D$213/MiY)),0)),5)*(CA$7&gt;=$E$213)</f>
        <v>0</v>
      </c>
      <c r="CB213" s="155">
        <f>ROUND(($D$213/MiY*(SUM($J$213:CA213)&lt;=1)+IF(SUM($J$213:CA213)+($D$213/MiY)&gt;1,1-(SUM($J$213:CA213)+($D$213/MiY)),0)),5)*(CB$7&gt;=$E$213)</f>
        <v>0</v>
      </c>
      <c r="CC213" s="155">
        <f>ROUND(($D$213/MiY*(SUM($J$213:CB213)&lt;=1)+IF(SUM($J$213:CB213)+($D$213/MiY)&gt;1,1-(SUM($J$213:CB213)+($D$213/MiY)),0)),5)*(CC$7&gt;=$E$213)</f>
        <v>0</v>
      </c>
      <c r="CD213" s="155">
        <f>ROUND(($D$213/MiY*(SUM($J$213:CC213)&lt;=1)+IF(SUM($J$213:CC213)+($D$213/MiY)&gt;1,1-(SUM($J$213:CC213)+($D$213/MiY)),0)),5)*(CD$7&gt;=$E$213)</f>
        <v>0</v>
      </c>
      <c r="CE213" s="155">
        <f>ROUND(($D$213/MiY*(SUM($J$213:CD213)&lt;=1)+IF(SUM($J$213:CD213)+($D$213/MiY)&gt;1,1-(SUM($J$213:CD213)+($D$213/MiY)),0)),5)*(CE$7&gt;=$E$213)</f>
        <v>0</v>
      </c>
      <c r="CF213" s="155">
        <f>ROUND(($D$213/MiY*(SUM($J$213:CE213)&lt;=1)+IF(SUM($J$213:CE213)+($D$213/MiY)&gt;1,1-(SUM($J$213:CE213)+($D$213/MiY)),0)),5)*(CF$7&gt;=$E$213)</f>
        <v>0</v>
      </c>
      <c r="CG213" s="155">
        <f>ROUND(($D$213/MiY*(SUM($J$213:CF213)&lt;=1)+IF(SUM($J$213:CF213)+($D$213/MiY)&gt;1,1-(SUM($J$213:CF213)+($D$213/MiY)),0)),5)*(CG$7&gt;=$E$213)</f>
        <v>0</v>
      </c>
      <c r="CH213" s="155">
        <f>ROUND(($D$213/MiY*(SUM($J$213:CG213)&lt;=1)+IF(SUM($J$213:CG213)+($D$213/MiY)&gt;1,1-(SUM($J$213:CG213)+($D$213/MiY)),0)),5)*(CH$7&gt;=$E$213)</f>
        <v>0</v>
      </c>
      <c r="CI213" s="155">
        <f>ROUND(($D$213/MiY*(SUM($J$213:CH213)&lt;=1)+IF(SUM($J$213:CH213)+($D$213/MiY)&gt;1,1-(SUM($J$213:CH213)+($D$213/MiY)),0)),5)*(CI$7&gt;=$E$213)</f>
        <v>0</v>
      </c>
      <c r="CJ213" s="155">
        <f>ROUND(($D$213/MiY*(SUM($J$213:CI213)&lt;=1)+IF(SUM($J$213:CI213)+($D$213/MiY)&gt;1,1-(SUM($J$213:CI213)+($D$213/MiY)),0)),5)*(CJ$7&gt;=$E$213)</f>
        <v>0</v>
      </c>
      <c r="CK213" s="155">
        <f>ROUND(($D$213/MiY*(SUM($J$213:CJ213)&lt;=1)+IF(SUM($J$213:CJ213)+($D$213/MiY)&gt;1,1-(SUM($J$213:CJ213)+($D$213/MiY)),0)),5)*(CK$7&gt;=$E$213)</f>
        <v>0</v>
      </c>
      <c r="CL213" s="155">
        <f>ROUND(($D$213/MiY*(SUM($J$213:CK213)&lt;=1)+IF(SUM($J$213:CK213)+($D$213/MiY)&gt;1,1-(SUM($J$213:CK213)+($D$213/MiY)),0)),5)*(CL$7&gt;=$E$213)</f>
        <v>0</v>
      </c>
      <c r="CM213" s="155">
        <f>ROUND(($D$213/MiY*(SUM($J$213:CL213)&lt;=1)+IF(SUM($J$213:CL213)+($D$213/MiY)&gt;1,1-(SUM($J$213:CL213)+($D$213/MiY)),0)),5)*(CM$7&gt;=$E$213)</f>
        <v>0</v>
      </c>
      <c r="CN213" s="155">
        <f>ROUND(($D$213/MiY*(SUM($J$213:CM213)&lt;=1)+IF(SUM($J$213:CM213)+($D$213/MiY)&gt;1,1-(SUM($J$213:CM213)+($D$213/MiY)),0)),5)*(CN$7&gt;=$E$213)</f>
        <v>0</v>
      </c>
      <c r="CO213" s="155">
        <f>ROUND(($D$213/MiY*(SUM($J$213:CN213)&lt;=1)+IF(SUM($J$213:CN213)+($D$213/MiY)&gt;1,1-(SUM($J$213:CN213)+($D$213/MiY)),0)),5)*(CO$7&gt;=$E$213)</f>
        <v>0</v>
      </c>
      <c r="CP213" s="155">
        <f>ROUND(($D$213/MiY*(SUM($J$213:CO213)&lt;=1)+IF(SUM($J$213:CO213)+($D$213/MiY)&gt;1,1-(SUM($J$213:CO213)+($D$213/MiY)),0)),5)*(CP$7&gt;=$E$213)</f>
        <v>0</v>
      </c>
      <c r="CQ213" s="155">
        <f>ROUND(($D$213/MiY*(SUM($J$213:CP213)&lt;=1)+IF(SUM($J$213:CP213)+($D$213/MiY)&gt;1,1-(SUM($J$213:CP213)+($D$213/MiY)),0)),5)*(CQ$7&gt;=$E$213)</f>
        <v>0</v>
      </c>
      <c r="CR213" s="155">
        <f>ROUND(($D$213/MiY*(SUM($J$213:CQ213)&lt;=1)+IF(SUM($J$213:CQ213)+($D$213/MiY)&gt;1,1-(SUM($J$213:CQ213)+($D$213/MiY)),0)),5)*(CR$7&gt;=$E$213)</f>
        <v>0</v>
      </c>
      <c r="CS213" s="155">
        <f>ROUND(($D$213/MiY*(SUM($J$213:CR213)&lt;=1)+IF(SUM($J$213:CR213)+($D$213/MiY)&gt;1,1-(SUM($J$213:CR213)+($D$213/MiY)),0)),5)*(CS$7&gt;=$E$213)</f>
        <v>0</v>
      </c>
      <c r="CT213" s="155">
        <f>ROUND(($D$213/MiY*(SUM($J$213:CS213)&lt;=1)+IF(SUM($J$213:CS213)+($D$213/MiY)&gt;1,1-(SUM($J$213:CS213)+($D$213/MiY)),0)),5)*(CT$7&gt;=$E$213)</f>
        <v>0</v>
      </c>
      <c r="CU213" s="155">
        <f>ROUND(($D$213/MiY*(SUM($J$213:CT213)&lt;=1)+IF(SUM($J$213:CT213)+($D$213/MiY)&gt;1,1-(SUM($J$213:CT213)+($D$213/MiY)),0)),5)*(CU$7&gt;=$E$213)</f>
        <v>0</v>
      </c>
      <c r="CV213" s="155">
        <f>ROUND(($D$213/MiY*(SUM($J$213:CU213)&lt;=1)+IF(SUM($J$213:CU213)+($D$213/MiY)&gt;1,1-(SUM($J$213:CU213)+($D$213/MiY)),0)),5)*(CV$7&gt;=$E$213)</f>
        <v>0</v>
      </c>
      <c r="CW213" s="155">
        <f>ROUND(($D$213/MiY*(SUM($J$213:CV213)&lt;=1)+IF(SUM($J$213:CV213)+($D$213/MiY)&gt;1,1-(SUM($J$213:CV213)+($D$213/MiY)),0)),5)*(CW$7&gt;=$E$213)</f>
        <v>0</v>
      </c>
      <c r="CX213" s="155">
        <f>ROUND(($D$213/MiY*(SUM($J$213:CW213)&lt;=1)+IF(SUM($J$213:CW213)+($D$213/MiY)&gt;1,1-(SUM($J$213:CW213)+($D$213/MiY)),0)),5)*(CX$7&gt;=$E$213)</f>
        <v>0</v>
      </c>
      <c r="CY213" s="155">
        <f>ROUND(($D$213/MiY*(SUM($J$213:CX213)&lt;=1)+IF(SUM($J$213:CX213)+($D$213/MiY)&gt;1,1-(SUM($J$213:CX213)+($D$213/MiY)),0)),5)*(CY$7&gt;=$E$213)</f>
        <v>0</v>
      </c>
      <c r="CZ213" s="155">
        <f>ROUND(($D$213/MiY*(SUM($J$213:CY213)&lt;=1)+IF(SUM($J$213:CY213)+($D$213/MiY)&gt;1,1-(SUM($J$213:CY213)+($D$213/MiY)),0)),5)*(CZ$7&gt;=$E$213)</f>
        <v>0</v>
      </c>
      <c r="DA213" s="155">
        <f>ROUND(($D$213/MiY*(SUM($J$213:CZ213)&lt;=1)+IF(SUM($J$213:CZ213)+($D$213/MiY)&gt;1,1-(SUM($J$213:CZ213)+($D$213/MiY)),0)),5)*(DA$7&gt;=$E$213)</f>
        <v>0</v>
      </c>
      <c r="DB213" s="155">
        <f>ROUND(($D$213/MiY*(SUM($J$213:DA213)&lt;=1)+IF(SUM($J$213:DA213)+($D$213/MiY)&gt;1,1-(SUM($J$213:DA213)+($D$213/MiY)),0)),5)*(DB$7&gt;=$E$213)</f>
        <v>0</v>
      </c>
      <c r="DC213" s="155">
        <f>ROUND(($D$213/MiY*(SUM($J$213:DB213)&lt;=1)+IF(SUM($J$213:DB213)+($D$213/MiY)&gt;1,1-(SUM($J$213:DB213)+($D$213/MiY)),0)),5)*(DC$7&gt;=$E$213)</f>
        <v>0</v>
      </c>
      <c r="DD213" s="155">
        <f>ROUND(($D$213/MiY*(SUM($J$213:DC213)&lt;=1)+IF(SUM($J$213:DC213)+($D$213/MiY)&gt;1,1-(SUM($J$213:DC213)+($D$213/MiY)),0)),5)*(DD$7&gt;=$E$213)</f>
        <v>0</v>
      </c>
      <c r="DE213" s="155">
        <f>ROUND(($D$213/MiY*(SUM($J$213:DD213)&lt;=1)+IF(SUM($J$213:DD213)+($D$213/MiY)&gt;1,1-(SUM($J$213:DD213)+($D$213/MiY)),0)),5)*(DE$7&gt;=$E$213)</f>
        <v>0</v>
      </c>
      <c r="DF213" s="155">
        <f>ROUND(($D$213/MiY*(SUM($J$213:DE213)&lt;=1)+IF(SUM($J$213:DE213)+($D$213/MiY)&gt;1,1-(SUM($J$213:DE213)+($D$213/MiY)),0)),5)*(DF$7&gt;=$E$213)</f>
        <v>0</v>
      </c>
      <c r="DG213" s="155">
        <f>ROUND(($D$213/MiY*(SUM($J$213:DF213)&lt;=1)+IF(SUM($J$213:DF213)+($D$213/MiY)&gt;1,1-(SUM($J$213:DF213)+($D$213/MiY)),0)),5)*(DG$7&gt;=$E$213)</f>
        <v>0</v>
      </c>
      <c r="DH213" s="155">
        <f>ROUND(($D$213/MiY*(SUM($J$213:DG213)&lt;=1)+IF(SUM($J$213:DG213)+($D$213/MiY)&gt;1,1-(SUM($J$213:DG213)+($D$213/MiY)),0)),5)*(DH$7&gt;=$E$213)</f>
        <v>0</v>
      </c>
      <c r="DI213" s="155">
        <f>ROUND(($D$213/MiY*(SUM($J$213:DH213)&lt;=1)+IF(SUM($J$213:DH213)+($D$213/MiY)&gt;1,1-(SUM($J$213:DH213)+($D$213/MiY)),0)),5)*(DI$7&gt;=$E$213)</f>
        <v>0</v>
      </c>
      <c r="DJ213" s="155">
        <f>ROUND(($D$213/MiY*(SUM($J$213:DI213)&lt;=1)+IF(SUM($J$213:DI213)+($D$213/MiY)&gt;1,1-(SUM($J$213:DI213)+($D$213/MiY)),0)),5)*(DJ$7&gt;=$E$213)</f>
        <v>0</v>
      </c>
      <c r="DK213" s="155">
        <f>ROUND(($D$213/MiY*(SUM($J$213:DJ213)&lt;=1)+IF(SUM($J$213:DJ213)+($D$213/MiY)&gt;1,1-(SUM($J$213:DJ213)+($D$213/MiY)),0)),5)*(DK$7&gt;=$E$213)</f>
        <v>0</v>
      </c>
      <c r="DL213" s="155">
        <f>ROUND(($D$213/MiY*(SUM($J$213:DK213)&lt;=1)+IF(SUM($J$213:DK213)+($D$213/MiY)&gt;1,1-(SUM($J$213:DK213)+($D$213/MiY)),0)),5)*(DL$7&gt;=$E$213)</f>
        <v>0</v>
      </c>
      <c r="DM213" s="155">
        <f>ROUND(($D$213/MiY*(SUM($J$213:DL213)&lt;=1)+IF(SUM($J$213:DL213)+($D$213/MiY)&gt;1,1-(SUM($J$213:DL213)+($D$213/MiY)),0)),5)*(DM$7&gt;=$E$213)</f>
        <v>0</v>
      </c>
      <c r="DN213" s="155">
        <f>ROUND(($D$213/MiY*(SUM($J$213:DM213)&lt;=1)+IF(SUM($J$213:DM213)+($D$213/MiY)&gt;1,1-(SUM($J$213:DM213)+($D$213/MiY)),0)),5)*(DN$7&gt;=$E$213)</f>
        <v>0</v>
      </c>
      <c r="DO213" s="155">
        <f>ROUND(($D$213/MiY*(SUM($J$213:DN213)&lt;=1)+IF(SUM($J$213:DN213)+($D$213/MiY)&gt;1,1-(SUM($J$213:DN213)+($D$213/MiY)),0)),5)*(DO$7&gt;=$E$213)</f>
        <v>0</v>
      </c>
      <c r="DP213" s="155">
        <f>ROUND(($D$213/MiY*(SUM($J$213:DO213)&lt;=1)+IF(SUM($J$213:DO213)+($D$213/MiY)&gt;1,1-(SUM($J$213:DO213)+($D$213/MiY)),0)),5)*(DP$7&gt;=$E$213)</f>
        <v>0</v>
      </c>
      <c r="DQ213" s="155">
        <f>ROUND(($D$213/MiY*(SUM($J$213:DP213)&lt;=1)+IF(SUM($J$213:DP213)+($D$213/MiY)&gt;1,1-(SUM($J$213:DP213)+($D$213/MiY)),0)),5)*(DQ$7&gt;=$E$213)</f>
        <v>0</v>
      </c>
      <c r="DR213" s="155">
        <f>ROUND(($D$213/MiY*(SUM($J$213:DQ213)&lt;=1)+IF(SUM($J$213:DQ213)+($D$213/MiY)&gt;1,1-(SUM($J$213:DQ213)+($D$213/MiY)),0)),5)*(DR$7&gt;=$E$213)</f>
        <v>0</v>
      </c>
      <c r="DS213" s="155">
        <f>ROUND(($D$213/MiY*(SUM($J$213:DR213)&lt;=1)+IF(SUM($J$213:DR213)+($D$213/MiY)&gt;1,1-(SUM($J$213:DR213)+($D$213/MiY)),0)),5)*(DS$7&gt;=$E$213)</f>
        <v>0</v>
      </c>
      <c r="DT213" s="155">
        <f>ROUND(($D$213/MiY*(SUM($J$213:DS213)&lt;=1)+IF(SUM($J$213:DS213)+($D$213/MiY)&gt;1,1-(SUM($J$213:DS213)+($D$213/MiY)),0)),5)*(DT$7&gt;=$E$213)</f>
        <v>0</v>
      </c>
      <c r="DU213" s="155">
        <f>ROUND(($D$213/MiY*(SUM($J$213:DT213)&lt;=1)+IF(SUM($J$213:DT213)+($D$213/MiY)&gt;1,1-(SUM($J$213:DT213)+($D$213/MiY)),0)),5)*(DU$7&gt;=$E$213)</f>
        <v>0</v>
      </c>
      <c r="DV213" s="155">
        <f>ROUND(($D$213/MiY*(SUM($J$213:DU213)&lt;=1)+IF(SUM($J$213:DU213)+($D$213/MiY)&gt;1,1-(SUM($J$213:DU213)+($D$213/MiY)),0)),5)*(DV$7&gt;=$E$213)</f>
        <v>0</v>
      </c>
      <c r="DW213" s="155">
        <f>ROUND(($D$213/MiY*(SUM($J$213:DV213)&lt;=1)+IF(SUM($J$213:DV213)+($D$213/MiY)&gt;1,1-(SUM($J$213:DV213)+($D$213/MiY)),0)),5)*(DW$7&gt;=$E$213)</f>
        <v>0</v>
      </c>
      <c r="DX213" s="155">
        <f>ROUND(($D$213/MiY*(SUM($J$213:DW213)&lt;=1)+IF(SUM($J$213:DW213)+($D$213/MiY)&gt;1,1-(SUM($J$213:DW213)+($D$213/MiY)),0)),5)*(DX$7&gt;=$E$213)</f>
        <v>0</v>
      </c>
      <c r="DY213" s="155">
        <f>ROUND(($D$213/MiY*(SUM($J$213:DX213)&lt;=1)+IF(SUM($J$213:DX213)+($D$213/MiY)&gt;1,1-(SUM($J$213:DX213)+($D$213/MiY)),0)),5)*(DY$7&gt;=$E$213)</f>
        <v>0</v>
      </c>
      <c r="DZ213" s="155">
        <f>ROUND(($D$213/MiY*(SUM($J$213:DY213)&lt;=1)+IF(SUM($J$213:DY213)+($D$213/MiY)&gt;1,1-(SUM($J$213:DY213)+($D$213/MiY)),0)),5)*(DZ$7&gt;=$E$213)</f>
        <v>0</v>
      </c>
      <c r="EA213" s="155">
        <f>ROUND(($D$213/MiY*(SUM($J$213:DZ213)&lt;=1)+IF(SUM($J$213:DZ213)+($D$213/MiY)&gt;1,1-(SUM($J$213:DZ213)+($D$213/MiY)),0)),5)*(EA$7&gt;=$E$213)</f>
        <v>0</v>
      </c>
      <c r="EB213" s="155">
        <f>ROUND(($D$213/MiY*(SUM($J$213:EA213)&lt;=1)+IF(SUM($J$213:EA213)+($D$213/MiY)&gt;1,1-(SUM($J$213:EA213)+($D$213/MiY)),0)),5)*(EB$7&gt;=$E$213)</f>
        <v>0</v>
      </c>
    </row>
    <row r="214" spans="3:132" outlineLevel="1" x14ac:dyDescent="0.25">
      <c r="C214" s="318" t="s">
        <v>526</v>
      </c>
      <c r="G214" s="52" t="s">
        <v>525</v>
      </c>
      <c r="H214" s="46">
        <f t="shared" si="2865"/>
        <v>1500404.3083124177</v>
      </c>
      <c r="J214" s="82">
        <f t="shared" ref="J214" si="2869">SUM($J$212:$EB$212)*J213</f>
        <v>0</v>
      </c>
      <c r="K214" s="82">
        <f t="shared" ref="K214" si="2870">SUM($J$212:$EB$212)*K213</f>
        <v>0</v>
      </c>
      <c r="L214" s="82">
        <f t="shared" ref="L214" si="2871">SUM($J$212:$EB$212)*L213</f>
        <v>0</v>
      </c>
      <c r="M214" s="82">
        <f t="shared" ref="M214" si="2872">SUM($J$212:$EB$212)*M213</f>
        <v>0</v>
      </c>
      <c r="N214" s="82">
        <f t="shared" ref="N214" si="2873">SUM($J$212:$EB$212)*N213</f>
        <v>0</v>
      </c>
      <c r="O214" s="82">
        <f t="shared" ref="O214" si="2874">SUM($J$212:$EB$212)*O213</f>
        <v>0</v>
      </c>
      <c r="P214" s="82">
        <f t="shared" ref="P214" si="2875">SUM($J$212:$EB$212)*P213</f>
        <v>0</v>
      </c>
      <c r="Q214" s="82">
        <f t="shared" ref="Q214" si="2876">SUM($J$212:$EB$212)*Q213</f>
        <v>0</v>
      </c>
      <c r="R214" s="82">
        <f t="shared" ref="R214" si="2877">SUM($J$212:$EB$212)*R213</f>
        <v>0</v>
      </c>
      <c r="S214" s="82">
        <f t="shared" ref="S214" si="2878">SUM($J$212:$EB$212)*S213</f>
        <v>0</v>
      </c>
      <c r="T214" s="82">
        <f t="shared" ref="T214" si="2879">SUM($J$212:$EB$212)*T213</f>
        <v>0</v>
      </c>
      <c r="U214" s="82">
        <f t="shared" ref="U214" si="2880">SUM($J$212:$EB$212)*U213</f>
        <v>0</v>
      </c>
      <c r="V214" s="82">
        <f t="shared" ref="V214" si="2881">SUM($J$212:$EB$212)*V213</f>
        <v>0</v>
      </c>
      <c r="W214" s="82">
        <f t="shared" ref="W214" si="2882">SUM($J$212:$EB$212)*W213</f>
        <v>0</v>
      </c>
      <c r="X214" s="82">
        <f t="shared" ref="X214" si="2883">SUM($J$212:$EB$212)*X213</f>
        <v>0</v>
      </c>
      <c r="Y214" s="82">
        <f t="shared" ref="Y214" si="2884">SUM($J$212:$EB$212)*Y213</f>
        <v>0</v>
      </c>
      <c r="Z214" s="82">
        <f t="shared" ref="Z214" si="2885">SUM($J$212:$EB$212)*Z213</f>
        <v>0</v>
      </c>
      <c r="AA214" s="82">
        <f t="shared" ref="AA214" si="2886">SUM($J$212:$EB$212)*AA213</f>
        <v>0</v>
      </c>
      <c r="AB214" s="82">
        <f t="shared" ref="AB214" si="2887">SUM($J$212:$EB$212)*AB213</f>
        <v>0</v>
      </c>
      <c r="AC214" s="82">
        <f t="shared" ref="AC214" si="2888">SUM($J$212:$EB$212)*AC213</f>
        <v>0</v>
      </c>
      <c r="AD214" s="82">
        <f t="shared" ref="AD214" si="2889">SUM($J$212:$EB$212)*AD213</f>
        <v>0</v>
      </c>
      <c r="AE214" s="82">
        <f t="shared" ref="AE214" si="2890">SUM($J$212:$EB$212)*AE213</f>
        <v>0</v>
      </c>
      <c r="AF214" s="82">
        <f t="shared" ref="AF214" si="2891">SUM($J$212:$EB$212)*AF213</f>
        <v>0</v>
      </c>
      <c r="AG214" s="82">
        <f t="shared" ref="AG214" si="2892">SUM($J$212:$EB$212)*AG213</f>
        <v>0</v>
      </c>
      <c r="AH214" s="82">
        <f t="shared" ref="AH214" si="2893">SUM($J$212:$EB$212)*AH213</f>
        <v>80016.561762301237</v>
      </c>
      <c r="AI214" s="82">
        <f>SUM($J$212:$EB$212)*AI213</f>
        <v>80016.561762301237</v>
      </c>
      <c r="AJ214" s="82">
        <f>SUM($J$212:$EB$212)*AJ213</f>
        <v>80016.561762301237</v>
      </c>
      <c r="AK214" s="82">
        <f t="shared" ref="AK214:BA214" si="2894">SUM($J$212:$EB$212)*AK213</f>
        <v>80016.561762301237</v>
      </c>
      <c r="AL214" s="82">
        <f t="shared" si="2894"/>
        <v>80016.561762301237</v>
      </c>
      <c r="AM214" s="82">
        <f t="shared" si="2894"/>
        <v>80016.561762301237</v>
      </c>
      <c r="AN214" s="82">
        <f t="shared" si="2894"/>
        <v>80016.561762301237</v>
      </c>
      <c r="AO214" s="82">
        <f t="shared" si="2894"/>
        <v>80016.561762301237</v>
      </c>
      <c r="AP214" s="82">
        <f t="shared" si="2894"/>
        <v>80016.561762301237</v>
      </c>
      <c r="AQ214" s="82">
        <f t="shared" si="2894"/>
        <v>80016.561762301237</v>
      </c>
      <c r="AR214" s="82">
        <f t="shared" si="2894"/>
        <v>80016.561762301237</v>
      </c>
      <c r="AS214" s="82">
        <f t="shared" si="2894"/>
        <v>80016.561762301237</v>
      </c>
      <c r="AT214" s="82">
        <f t="shared" si="2894"/>
        <v>80016.561762301237</v>
      </c>
      <c r="AU214" s="82">
        <f t="shared" si="2894"/>
        <v>80016.561762301237</v>
      </c>
      <c r="AV214" s="82">
        <f t="shared" si="2894"/>
        <v>80016.561762301237</v>
      </c>
      <c r="AW214" s="82">
        <f t="shared" si="2894"/>
        <v>80016.561762301237</v>
      </c>
      <c r="AX214" s="82">
        <f t="shared" si="2894"/>
        <v>80016.561762301237</v>
      </c>
      <c r="AY214" s="82">
        <f t="shared" si="2894"/>
        <v>80016.561762301237</v>
      </c>
      <c r="AZ214" s="82">
        <f t="shared" si="2894"/>
        <v>60106.196590995452</v>
      </c>
      <c r="BA214" s="82">
        <f t="shared" si="2894"/>
        <v>0</v>
      </c>
      <c r="BB214" s="82">
        <f>SUM($J$212:$EB$212)*BB213</f>
        <v>0</v>
      </c>
      <c r="BC214" s="82">
        <f t="shared" ref="BC214:DN214" si="2895">SUM($J$212:$EB$212)*BC213</f>
        <v>0</v>
      </c>
      <c r="BD214" s="82">
        <f t="shared" si="2895"/>
        <v>0</v>
      </c>
      <c r="BE214" s="82">
        <f t="shared" si="2895"/>
        <v>0</v>
      </c>
      <c r="BF214" s="82">
        <f t="shared" si="2895"/>
        <v>0</v>
      </c>
      <c r="BG214" s="82">
        <f t="shared" si="2895"/>
        <v>0</v>
      </c>
      <c r="BH214" s="82">
        <f t="shared" si="2895"/>
        <v>0</v>
      </c>
      <c r="BI214" s="82">
        <f t="shared" si="2895"/>
        <v>0</v>
      </c>
      <c r="BJ214" s="82">
        <f t="shared" si="2895"/>
        <v>0</v>
      </c>
      <c r="BK214" s="82">
        <f t="shared" si="2895"/>
        <v>0</v>
      </c>
      <c r="BL214" s="82">
        <f t="shared" si="2895"/>
        <v>0</v>
      </c>
      <c r="BM214" s="82">
        <f t="shared" si="2895"/>
        <v>0</v>
      </c>
      <c r="BN214" s="82">
        <f t="shared" si="2895"/>
        <v>0</v>
      </c>
      <c r="BO214" s="82">
        <f t="shared" si="2895"/>
        <v>0</v>
      </c>
      <c r="BP214" s="82">
        <f t="shared" si="2895"/>
        <v>0</v>
      </c>
      <c r="BQ214" s="82">
        <f t="shared" si="2895"/>
        <v>0</v>
      </c>
      <c r="BR214" s="82">
        <f t="shared" si="2895"/>
        <v>0</v>
      </c>
      <c r="BS214" s="82">
        <f t="shared" si="2895"/>
        <v>0</v>
      </c>
      <c r="BT214" s="82">
        <f t="shared" si="2895"/>
        <v>0</v>
      </c>
      <c r="BU214" s="82">
        <f t="shared" si="2895"/>
        <v>0</v>
      </c>
      <c r="BV214" s="82">
        <f t="shared" si="2895"/>
        <v>0</v>
      </c>
      <c r="BW214" s="82">
        <f t="shared" si="2895"/>
        <v>0</v>
      </c>
      <c r="BX214" s="82">
        <f t="shared" si="2895"/>
        <v>0</v>
      </c>
      <c r="BY214" s="82">
        <f t="shared" si="2895"/>
        <v>0</v>
      </c>
      <c r="BZ214" s="82">
        <f t="shared" si="2895"/>
        <v>0</v>
      </c>
      <c r="CA214" s="82">
        <f t="shared" si="2895"/>
        <v>0</v>
      </c>
      <c r="CB214" s="82">
        <f t="shared" si="2895"/>
        <v>0</v>
      </c>
      <c r="CC214" s="82">
        <f t="shared" si="2895"/>
        <v>0</v>
      </c>
      <c r="CD214" s="82">
        <f t="shared" si="2895"/>
        <v>0</v>
      </c>
      <c r="CE214" s="82">
        <f t="shared" si="2895"/>
        <v>0</v>
      </c>
      <c r="CF214" s="82">
        <f t="shared" si="2895"/>
        <v>0</v>
      </c>
      <c r="CG214" s="82">
        <f t="shared" si="2895"/>
        <v>0</v>
      </c>
      <c r="CH214" s="82">
        <f t="shared" si="2895"/>
        <v>0</v>
      </c>
      <c r="CI214" s="82">
        <f t="shared" si="2895"/>
        <v>0</v>
      </c>
      <c r="CJ214" s="82">
        <f t="shared" si="2895"/>
        <v>0</v>
      </c>
      <c r="CK214" s="82">
        <f t="shared" si="2895"/>
        <v>0</v>
      </c>
      <c r="CL214" s="82">
        <f t="shared" si="2895"/>
        <v>0</v>
      </c>
      <c r="CM214" s="82">
        <f t="shared" si="2895"/>
        <v>0</v>
      </c>
      <c r="CN214" s="82">
        <f t="shared" si="2895"/>
        <v>0</v>
      </c>
      <c r="CO214" s="82">
        <f t="shared" si="2895"/>
        <v>0</v>
      </c>
      <c r="CP214" s="82">
        <f t="shared" si="2895"/>
        <v>0</v>
      </c>
      <c r="CQ214" s="82">
        <f t="shared" si="2895"/>
        <v>0</v>
      </c>
      <c r="CR214" s="82">
        <f t="shared" si="2895"/>
        <v>0</v>
      </c>
      <c r="CS214" s="82">
        <f t="shared" si="2895"/>
        <v>0</v>
      </c>
      <c r="CT214" s="82">
        <f t="shared" si="2895"/>
        <v>0</v>
      </c>
      <c r="CU214" s="82">
        <f t="shared" si="2895"/>
        <v>0</v>
      </c>
      <c r="CV214" s="82">
        <f t="shared" si="2895"/>
        <v>0</v>
      </c>
      <c r="CW214" s="82">
        <f t="shared" si="2895"/>
        <v>0</v>
      </c>
      <c r="CX214" s="82">
        <f t="shared" si="2895"/>
        <v>0</v>
      </c>
      <c r="CY214" s="82">
        <f t="shared" si="2895"/>
        <v>0</v>
      </c>
      <c r="CZ214" s="82">
        <f t="shared" si="2895"/>
        <v>0</v>
      </c>
      <c r="DA214" s="82">
        <f t="shared" si="2895"/>
        <v>0</v>
      </c>
      <c r="DB214" s="82">
        <f t="shared" si="2895"/>
        <v>0</v>
      </c>
      <c r="DC214" s="82">
        <f t="shared" si="2895"/>
        <v>0</v>
      </c>
      <c r="DD214" s="82">
        <f t="shared" si="2895"/>
        <v>0</v>
      </c>
      <c r="DE214" s="82">
        <f t="shared" si="2895"/>
        <v>0</v>
      </c>
      <c r="DF214" s="82">
        <f t="shared" si="2895"/>
        <v>0</v>
      </c>
      <c r="DG214" s="82">
        <f t="shared" si="2895"/>
        <v>0</v>
      </c>
      <c r="DH214" s="82">
        <f t="shared" si="2895"/>
        <v>0</v>
      </c>
      <c r="DI214" s="82">
        <f t="shared" si="2895"/>
        <v>0</v>
      </c>
      <c r="DJ214" s="82">
        <f t="shared" si="2895"/>
        <v>0</v>
      </c>
      <c r="DK214" s="82">
        <f t="shared" si="2895"/>
        <v>0</v>
      </c>
      <c r="DL214" s="82">
        <f t="shared" si="2895"/>
        <v>0</v>
      </c>
      <c r="DM214" s="82">
        <f t="shared" si="2895"/>
        <v>0</v>
      </c>
      <c r="DN214" s="82">
        <f t="shared" si="2895"/>
        <v>0</v>
      </c>
      <c r="DO214" s="82">
        <f t="shared" ref="DO214:EB214" si="2896">SUM($J$212:$EB$212)*DO213</f>
        <v>0</v>
      </c>
      <c r="DP214" s="82">
        <f t="shared" si="2896"/>
        <v>0</v>
      </c>
      <c r="DQ214" s="82">
        <f t="shared" si="2896"/>
        <v>0</v>
      </c>
      <c r="DR214" s="82">
        <f t="shared" si="2896"/>
        <v>0</v>
      </c>
      <c r="DS214" s="82">
        <f t="shared" si="2896"/>
        <v>0</v>
      </c>
      <c r="DT214" s="82">
        <f t="shared" si="2896"/>
        <v>0</v>
      </c>
      <c r="DU214" s="82">
        <f t="shared" si="2896"/>
        <v>0</v>
      </c>
      <c r="DV214" s="82">
        <f t="shared" si="2896"/>
        <v>0</v>
      </c>
      <c r="DW214" s="82">
        <f t="shared" si="2896"/>
        <v>0</v>
      </c>
      <c r="DX214" s="82">
        <f t="shared" si="2896"/>
        <v>0</v>
      </c>
      <c r="DY214" s="82">
        <f t="shared" si="2896"/>
        <v>0</v>
      </c>
      <c r="DZ214" s="82">
        <f t="shared" si="2896"/>
        <v>0</v>
      </c>
      <c r="EA214" s="82">
        <f t="shared" si="2896"/>
        <v>0</v>
      </c>
      <c r="EB214" s="82">
        <f t="shared" si="2896"/>
        <v>0</v>
      </c>
    </row>
    <row r="215" spans="3:132" outlineLevel="1" x14ac:dyDescent="0.25">
      <c r="C215" s="318" t="s">
        <v>527</v>
      </c>
      <c r="D215" s="31">
        <f>Costs!$J$39</f>
        <v>1.9</v>
      </c>
      <c r="E215" s="31">
        <f>Costs!$J$40</f>
        <v>0.4</v>
      </c>
      <c r="G215" s="52" t="s">
        <v>220</v>
      </c>
      <c r="H215" s="29"/>
      <c r="J215" s="312">
        <f t="shared" ref="J215:BU215" si="2897">$D215-$E215</f>
        <v>1.5</v>
      </c>
      <c r="K215" s="312">
        <f t="shared" si="2897"/>
        <v>1.5</v>
      </c>
      <c r="L215" s="312">
        <f t="shared" si="2897"/>
        <v>1.5</v>
      </c>
      <c r="M215" s="312">
        <f t="shared" si="2897"/>
        <v>1.5</v>
      </c>
      <c r="N215" s="312">
        <f t="shared" si="2897"/>
        <v>1.5</v>
      </c>
      <c r="O215" s="312">
        <f t="shared" si="2897"/>
        <v>1.5</v>
      </c>
      <c r="P215" s="312">
        <f t="shared" si="2897"/>
        <v>1.5</v>
      </c>
      <c r="Q215" s="312">
        <f t="shared" si="2897"/>
        <v>1.5</v>
      </c>
      <c r="R215" s="312">
        <f t="shared" si="2897"/>
        <v>1.5</v>
      </c>
      <c r="S215" s="312">
        <f t="shared" si="2897"/>
        <v>1.5</v>
      </c>
      <c r="T215" s="312">
        <f t="shared" si="2897"/>
        <v>1.5</v>
      </c>
      <c r="U215" s="312">
        <f t="shared" si="2897"/>
        <v>1.5</v>
      </c>
      <c r="V215" s="312">
        <f t="shared" si="2897"/>
        <v>1.5</v>
      </c>
      <c r="W215" s="312">
        <f t="shared" si="2897"/>
        <v>1.5</v>
      </c>
      <c r="X215" s="312">
        <f t="shared" si="2897"/>
        <v>1.5</v>
      </c>
      <c r="Y215" s="312">
        <f t="shared" si="2897"/>
        <v>1.5</v>
      </c>
      <c r="Z215" s="312">
        <f t="shared" si="2897"/>
        <v>1.5</v>
      </c>
      <c r="AA215" s="312">
        <f t="shared" si="2897"/>
        <v>1.5</v>
      </c>
      <c r="AB215" s="312">
        <f t="shared" si="2897"/>
        <v>1.5</v>
      </c>
      <c r="AC215" s="312">
        <f t="shared" si="2897"/>
        <v>1.5</v>
      </c>
      <c r="AD215" s="312">
        <f t="shared" si="2897"/>
        <v>1.5</v>
      </c>
      <c r="AE215" s="312">
        <f t="shared" si="2897"/>
        <v>1.5</v>
      </c>
      <c r="AF215" s="312">
        <f t="shared" si="2897"/>
        <v>1.5</v>
      </c>
      <c r="AG215" s="312">
        <f t="shared" si="2897"/>
        <v>1.5</v>
      </c>
      <c r="AH215" s="312">
        <f t="shared" si="2897"/>
        <v>1.5</v>
      </c>
      <c r="AI215" s="312">
        <f t="shared" si="2897"/>
        <v>1.5</v>
      </c>
      <c r="AJ215" s="312">
        <f t="shared" si="2897"/>
        <v>1.5</v>
      </c>
      <c r="AK215" s="312">
        <f t="shared" si="2897"/>
        <v>1.5</v>
      </c>
      <c r="AL215" s="312">
        <f t="shared" si="2897"/>
        <v>1.5</v>
      </c>
      <c r="AM215" s="312">
        <f t="shared" si="2897"/>
        <v>1.5</v>
      </c>
      <c r="AN215" s="312">
        <f t="shared" si="2897"/>
        <v>1.5</v>
      </c>
      <c r="AO215" s="312">
        <f t="shared" si="2897"/>
        <v>1.5</v>
      </c>
      <c r="AP215" s="312">
        <f t="shared" si="2897"/>
        <v>1.5</v>
      </c>
      <c r="AQ215" s="312">
        <f t="shared" si="2897"/>
        <v>1.5</v>
      </c>
      <c r="AR215" s="312">
        <f t="shared" si="2897"/>
        <v>1.5</v>
      </c>
      <c r="AS215" s="312">
        <f t="shared" si="2897"/>
        <v>1.5</v>
      </c>
      <c r="AT215" s="312">
        <f t="shared" si="2897"/>
        <v>1.5</v>
      </c>
      <c r="AU215" s="312">
        <f t="shared" si="2897"/>
        <v>1.5</v>
      </c>
      <c r="AV215" s="312">
        <f t="shared" si="2897"/>
        <v>1.5</v>
      </c>
      <c r="AW215" s="312">
        <f t="shared" si="2897"/>
        <v>1.5</v>
      </c>
      <c r="AX215" s="312">
        <f t="shared" si="2897"/>
        <v>1.5</v>
      </c>
      <c r="AY215" s="312">
        <f t="shared" si="2897"/>
        <v>1.5</v>
      </c>
      <c r="AZ215" s="312">
        <f t="shared" si="2897"/>
        <v>1.5</v>
      </c>
      <c r="BA215" s="312">
        <f t="shared" si="2897"/>
        <v>1.5</v>
      </c>
      <c r="BB215" s="312">
        <f t="shared" si="2897"/>
        <v>1.5</v>
      </c>
      <c r="BC215" s="312">
        <f t="shared" si="2897"/>
        <v>1.5</v>
      </c>
      <c r="BD215" s="312">
        <f t="shared" si="2897"/>
        <v>1.5</v>
      </c>
      <c r="BE215" s="312">
        <f t="shared" si="2897"/>
        <v>1.5</v>
      </c>
      <c r="BF215" s="312">
        <f t="shared" si="2897"/>
        <v>1.5</v>
      </c>
      <c r="BG215" s="312">
        <f t="shared" si="2897"/>
        <v>1.5</v>
      </c>
      <c r="BH215" s="312">
        <f t="shared" si="2897"/>
        <v>1.5</v>
      </c>
      <c r="BI215" s="312">
        <f t="shared" si="2897"/>
        <v>1.5</v>
      </c>
      <c r="BJ215" s="312">
        <f t="shared" si="2897"/>
        <v>1.5</v>
      </c>
      <c r="BK215" s="312">
        <f t="shared" si="2897"/>
        <v>1.5</v>
      </c>
      <c r="BL215" s="312">
        <f t="shared" si="2897"/>
        <v>1.5</v>
      </c>
      <c r="BM215" s="312">
        <f t="shared" si="2897"/>
        <v>1.5</v>
      </c>
      <c r="BN215" s="312">
        <f t="shared" si="2897"/>
        <v>1.5</v>
      </c>
      <c r="BO215" s="312">
        <f t="shared" si="2897"/>
        <v>1.5</v>
      </c>
      <c r="BP215" s="312">
        <f t="shared" si="2897"/>
        <v>1.5</v>
      </c>
      <c r="BQ215" s="312">
        <f t="shared" si="2897"/>
        <v>1.5</v>
      </c>
      <c r="BR215" s="312">
        <f t="shared" si="2897"/>
        <v>1.5</v>
      </c>
      <c r="BS215" s="312">
        <f t="shared" si="2897"/>
        <v>1.5</v>
      </c>
      <c r="BT215" s="312">
        <f t="shared" si="2897"/>
        <v>1.5</v>
      </c>
      <c r="BU215" s="312">
        <f t="shared" si="2897"/>
        <v>1.5</v>
      </c>
      <c r="BV215" s="312">
        <f t="shared" ref="BV215:EB215" si="2898">$D215-$E215</f>
        <v>1.5</v>
      </c>
      <c r="BW215" s="312">
        <f t="shared" si="2898"/>
        <v>1.5</v>
      </c>
      <c r="BX215" s="312">
        <f t="shared" si="2898"/>
        <v>1.5</v>
      </c>
      <c r="BY215" s="312">
        <f t="shared" si="2898"/>
        <v>1.5</v>
      </c>
      <c r="BZ215" s="312">
        <f t="shared" si="2898"/>
        <v>1.5</v>
      </c>
      <c r="CA215" s="312">
        <f t="shared" si="2898"/>
        <v>1.5</v>
      </c>
      <c r="CB215" s="312">
        <f t="shared" si="2898"/>
        <v>1.5</v>
      </c>
      <c r="CC215" s="312">
        <f t="shared" si="2898"/>
        <v>1.5</v>
      </c>
      <c r="CD215" s="312">
        <f t="shared" si="2898"/>
        <v>1.5</v>
      </c>
      <c r="CE215" s="312">
        <f t="shared" si="2898"/>
        <v>1.5</v>
      </c>
      <c r="CF215" s="312">
        <f t="shared" si="2898"/>
        <v>1.5</v>
      </c>
      <c r="CG215" s="312">
        <f t="shared" si="2898"/>
        <v>1.5</v>
      </c>
      <c r="CH215" s="312">
        <f t="shared" si="2898"/>
        <v>1.5</v>
      </c>
      <c r="CI215" s="312">
        <f t="shared" si="2898"/>
        <v>1.5</v>
      </c>
      <c r="CJ215" s="312">
        <f t="shared" si="2898"/>
        <v>1.5</v>
      </c>
      <c r="CK215" s="312">
        <f t="shared" si="2898"/>
        <v>1.5</v>
      </c>
      <c r="CL215" s="312">
        <f t="shared" si="2898"/>
        <v>1.5</v>
      </c>
      <c r="CM215" s="312">
        <f t="shared" si="2898"/>
        <v>1.5</v>
      </c>
      <c r="CN215" s="312">
        <f t="shared" si="2898"/>
        <v>1.5</v>
      </c>
      <c r="CO215" s="312">
        <f t="shared" si="2898"/>
        <v>1.5</v>
      </c>
      <c r="CP215" s="312">
        <f t="shared" si="2898"/>
        <v>1.5</v>
      </c>
      <c r="CQ215" s="312">
        <f t="shared" si="2898"/>
        <v>1.5</v>
      </c>
      <c r="CR215" s="312">
        <f t="shared" si="2898"/>
        <v>1.5</v>
      </c>
      <c r="CS215" s="312">
        <f t="shared" si="2898"/>
        <v>1.5</v>
      </c>
      <c r="CT215" s="312">
        <f t="shared" si="2898"/>
        <v>1.5</v>
      </c>
      <c r="CU215" s="312">
        <f t="shared" si="2898"/>
        <v>1.5</v>
      </c>
      <c r="CV215" s="312">
        <f t="shared" si="2898"/>
        <v>1.5</v>
      </c>
      <c r="CW215" s="312">
        <f t="shared" si="2898"/>
        <v>1.5</v>
      </c>
      <c r="CX215" s="312">
        <f t="shared" si="2898"/>
        <v>1.5</v>
      </c>
      <c r="CY215" s="312">
        <f t="shared" si="2898"/>
        <v>1.5</v>
      </c>
      <c r="CZ215" s="312">
        <f t="shared" si="2898"/>
        <v>1.5</v>
      </c>
      <c r="DA215" s="312">
        <f t="shared" si="2898"/>
        <v>1.5</v>
      </c>
      <c r="DB215" s="312">
        <f t="shared" si="2898"/>
        <v>1.5</v>
      </c>
      <c r="DC215" s="312">
        <f t="shared" si="2898"/>
        <v>1.5</v>
      </c>
      <c r="DD215" s="312">
        <f t="shared" si="2898"/>
        <v>1.5</v>
      </c>
      <c r="DE215" s="312">
        <f t="shared" si="2898"/>
        <v>1.5</v>
      </c>
      <c r="DF215" s="312">
        <f t="shared" si="2898"/>
        <v>1.5</v>
      </c>
      <c r="DG215" s="312">
        <f t="shared" si="2898"/>
        <v>1.5</v>
      </c>
      <c r="DH215" s="312">
        <f t="shared" si="2898"/>
        <v>1.5</v>
      </c>
      <c r="DI215" s="312">
        <f t="shared" si="2898"/>
        <v>1.5</v>
      </c>
      <c r="DJ215" s="312">
        <f t="shared" si="2898"/>
        <v>1.5</v>
      </c>
      <c r="DK215" s="312">
        <f t="shared" si="2898"/>
        <v>1.5</v>
      </c>
      <c r="DL215" s="312">
        <f t="shared" si="2898"/>
        <v>1.5</v>
      </c>
      <c r="DM215" s="312">
        <f t="shared" si="2898"/>
        <v>1.5</v>
      </c>
      <c r="DN215" s="312">
        <f t="shared" si="2898"/>
        <v>1.5</v>
      </c>
      <c r="DO215" s="312">
        <f t="shared" si="2898"/>
        <v>1.5</v>
      </c>
      <c r="DP215" s="312">
        <f t="shared" si="2898"/>
        <v>1.5</v>
      </c>
      <c r="DQ215" s="312">
        <f t="shared" si="2898"/>
        <v>1.5</v>
      </c>
      <c r="DR215" s="312">
        <f t="shared" si="2898"/>
        <v>1.5</v>
      </c>
      <c r="DS215" s="312">
        <f t="shared" si="2898"/>
        <v>1.5</v>
      </c>
      <c r="DT215" s="312">
        <f t="shared" si="2898"/>
        <v>1.5</v>
      </c>
      <c r="DU215" s="312">
        <f t="shared" si="2898"/>
        <v>1.5</v>
      </c>
      <c r="DV215" s="312">
        <f t="shared" si="2898"/>
        <v>1.5</v>
      </c>
      <c r="DW215" s="312">
        <f t="shared" si="2898"/>
        <v>1.5</v>
      </c>
      <c r="DX215" s="312">
        <f t="shared" si="2898"/>
        <v>1.5</v>
      </c>
      <c r="DY215" s="312">
        <f t="shared" si="2898"/>
        <v>1.5</v>
      </c>
      <c r="DZ215" s="312">
        <f t="shared" si="2898"/>
        <v>1.5</v>
      </c>
      <c r="EA215" s="312">
        <f t="shared" si="2898"/>
        <v>1.5</v>
      </c>
      <c r="EB215" s="312">
        <f t="shared" si="2898"/>
        <v>1.5</v>
      </c>
    </row>
    <row r="216" spans="3:132" outlineLevel="1" x14ac:dyDescent="0.25">
      <c r="C216" s="327" t="s">
        <v>530</v>
      </c>
      <c r="D216" s="38"/>
      <c r="E216" s="38"/>
      <c r="F216" s="38"/>
      <c r="G216" s="55" t="s">
        <v>220</v>
      </c>
      <c r="H216" s="316">
        <f t="shared" ref="H216" si="2899">SUM(J216:EB216)</f>
        <v>2250606.4624686264</v>
      </c>
      <c r="I216" s="38"/>
      <c r="J216" s="314">
        <f t="shared" ref="J216:Y216" si="2900">J214*J215</f>
        <v>0</v>
      </c>
      <c r="K216" s="314">
        <f t="shared" si="2900"/>
        <v>0</v>
      </c>
      <c r="L216" s="314">
        <f t="shared" si="2900"/>
        <v>0</v>
      </c>
      <c r="M216" s="314">
        <f t="shared" si="2900"/>
        <v>0</v>
      </c>
      <c r="N216" s="314">
        <f t="shared" si="2900"/>
        <v>0</v>
      </c>
      <c r="O216" s="314">
        <f t="shared" si="2900"/>
        <v>0</v>
      </c>
      <c r="P216" s="314">
        <f t="shared" si="2900"/>
        <v>0</v>
      </c>
      <c r="Q216" s="314">
        <f t="shared" si="2900"/>
        <v>0</v>
      </c>
      <c r="R216" s="314">
        <f t="shared" si="2900"/>
        <v>0</v>
      </c>
      <c r="S216" s="314">
        <f t="shared" si="2900"/>
        <v>0</v>
      </c>
      <c r="T216" s="314">
        <f t="shared" si="2900"/>
        <v>0</v>
      </c>
      <c r="U216" s="314">
        <f t="shared" si="2900"/>
        <v>0</v>
      </c>
      <c r="V216" s="314">
        <f t="shared" si="2900"/>
        <v>0</v>
      </c>
      <c r="W216" s="314">
        <f t="shared" si="2900"/>
        <v>0</v>
      </c>
      <c r="X216" s="314">
        <f t="shared" si="2900"/>
        <v>0</v>
      </c>
      <c r="Y216" s="314">
        <f t="shared" si="2900"/>
        <v>0</v>
      </c>
      <c r="Z216" s="314">
        <f>Z214*Z215</f>
        <v>0</v>
      </c>
      <c r="AA216" s="314">
        <f t="shared" ref="AA216:CL216" si="2901">AA214*AA215</f>
        <v>0</v>
      </c>
      <c r="AB216" s="314">
        <f t="shared" si="2901"/>
        <v>0</v>
      </c>
      <c r="AC216" s="314">
        <f t="shared" si="2901"/>
        <v>0</v>
      </c>
      <c r="AD216" s="314">
        <f t="shared" si="2901"/>
        <v>0</v>
      </c>
      <c r="AE216" s="314">
        <f t="shared" si="2901"/>
        <v>0</v>
      </c>
      <c r="AF216" s="314">
        <f t="shared" si="2901"/>
        <v>0</v>
      </c>
      <c r="AG216" s="314">
        <f t="shared" si="2901"/>
        <v>0</v>
      </c>
      <c r="AH216" s="314">
        <f t="shared" si="2901"/>
        <v>120024.84264345185</v>
      </c>
      <c r="AI216" s="314">
        <f t="shared" si="2901"/>
        <v>120024.84264345185</v>
      </c>
      <c r="AJ216" s="314">
        <f t="shared" si="2901"/>
        <v>120024.84264345185</v>
      </c>
      <c r="AK216" s="314">
        <f t="shared" si="2901"/>
        <v>120024.84264345185</v>
      </c>
      <c r="AL216" s="314">
        <f t="shared" si="2901"/>
        <v>120024.84264345185</v>
      </c>
      <c r="AM216" s="314">
        <f t="shared" si="2901"/>
        <v>120024.84264345185</v>
      </c>
      <c r="AN216" s="314">
        <f t="shared" si="2901"/>
        <v>120024.84264345185</v>
      </c>
      <c r="AO216" s="314">
        <f t="shared" si="2901"/>
        <v>120024.84264345185</v>
      </c>
      <c r="AP216" s="314">
        <f t="shared" si="2901"/>
        <v>120024.84264345185</v>
      </c>
      <c r="AQ216" s="314">
        <f t="shared" si="2901"/>
        <v>120024.84264345185</v>
      </c>
      <c r="AR216" s="314">
        <f t="shared" si="2901"/>
        <v>120024.84264345185</v>
      </c>
      <c r="AS216" s="314">
        <f t="shared" si="2901"/>
        <v>120024.84264345185</v>
      </c>
      <c r="AT216" s="314">
        <f t="shared" si="2901"/>
        <v>120024.84264345185</v>
      </c>
      <c r="AU216" s="314">
        <f t="shared" si="2901"/>
        <v>120024.84264345185</v>
      </c>
      <c r="AV216" s="314">
        <f t="shared" si="2901"/>
        <v>120024.84264345185</v>
      </c>
      <c r="AW216" s="314">
        <f t="shared" si="2901"/>
        <v>120024.84264345185</v>
      </c>
      <c r="AX216" s="314">
        <f t="shared" si="2901"/>
        <v>120024.84264345185</v>
      </c>
      <c r="AY216" s="314">
        <f t="shared" si="2901"/>
        <v>120024.84264345185</v>
      </c>
      <c r="AZ216" s="314">
        <f t="shared" si="2901"/>
        <v>90159.294886493182</v>
      </c>
      <c r="BA216" s="314">
        <f t="shared" si="2901"/>
        <v>0</v>
      </c>
      <c r="BB216" s="314">
        <f t="shared" si="2901"/>
        <v>0</v>
      </c>
      <c r="BC216" s="314">
        <f t="shared" si="2901"/>
        <v>0</v>
      </c>
      <c r="BD216" s="314">
        <f t="shared" si="2901"/>
        <v>0</v>
      </c>
      <c r="BE216" s="314">
        <f t="shared" si="2901"/>
        <v>0</v>
      </c>
      <c r="BF216" s="314">
        <f t="shared" si="2901"/>
        <v>0</v>
      </c>
      <c r="BG216" s="314">
        <f t="shared" si="2901"/>
        <v>0</v>
      </c>
      <c r="BH216" s="314">
        <f t="shared" si="2901"/>
        <v>0</v>
      </c>
      <c r="BI216" s="314">
        <f t="shared" si="2901"/>
        <v>0</v>
      </c>
      <c r="BJ216" s="314">
        <f t="shared" si="2901"/>
        <v>0</v>
      </c>
      <c r="BK216" s="314">
        <f t="shared" si="2901"/>
        <v>0</v>
      </c>
      <c r="BL216" s="314">
        <f t="shared" si="2901"/>
        <v>0</v>
      </c>
      <c r="BM216" s="314">
        <f t="shared" si="2901"/>
        <v>0</v>
      </c>
      <c r="BN216" s="314">
        <f t="shared" si="2901"/>
        <v>0</v>
      </c>
      <c r="BO216" s="314">
        <f t="shared" si="2901"/>
        <v>0</v>
      </c>
      <c r="BP216" s="314">
        <f t="shared" si="2901"/>
        <v>0</v>
      </c>
      <c r="BQ216" s="314">
        <f t="shared" si="2901"/>
        <v>0</v>
      </c>
      <c r="BR216" s="314">
        <f t="shared" si="2901"/>
        <v>0</v>
      </c>
      <c r="BS216" s="314">
        <f t="shared" si="2901"/>
        <v>0</v>
      </c>
      <c r="BT216" s="314">
        <f t="shared" si="2901"/>
        <v>0</v>
      </c>
      <c r="BU216" s="314">
        <f t="shared" si="2901"/>
        <v>0</v>
      </c>
      <c r="BV216" s="314">
        <f t="shared" si="2901"/>
        <v>0</v>
      </c>
      <c r="BW216" s="314">
        <f t="shared" si="2901"/>
        <v>0</v>
      </c>
      <c r="BX216" s="314">
        <f t="shared" si="2901"/>
        <v>0</v>
      </c>
      <c r="BY216" s="314">
        <f t="shared" si="2901"/>
        <v>0</v>
      </c>
      <c r="BZ216" s="314">
        <f t="shared" si="2901"/>
        <v>0</v>
      </c>
      <c r="CA216" s="314">
        <f t="shared" si="2901"/>
        <v>0</v>
      </c>
      <c r="CB216" s="314">
        <f t="shared" si="2901"/>
        <v>0</v>
      </c>
      <c r="CC216" s="314">
        <f t="shared" si="2901"/>
        <v>0</v>
      </c>
      <c r="CD216" s="314">
        <f t="shared" si="2901"/>
        <v>0</v>
      </c>
      <c r="CE216" s="314">
        <f t="shared" si="2901"/>
        <v>0</v>
      </c>
      <c r="CF216" s="314">
        <f t="shared" si="2901"/>
        <v>0</v>
      </c>
      <c r="CG216" s="314">
        <f t="shared" si="2901"/>
        <v>0</v>
      </c>
      <c r="CH216" s="314">
        <f t="shared" si="2901"/>
        <v>0</v>
      </c>
      <c r="CI216" s="314">
        <f t="shared" si="2901"/>
        <v>0</v>
      </c>
      <c r="CJ216" s="314">
        <f t="shared" si="2901"/>
        <v>0</v>
      </c>
      <c r="CK216" s="314">
        <f t="shared" si="2901"/>
        <v>0</v>
      </c>
      <c r="CL216" s="314">
        <f t="shared" si="2901"/>
        <v>0</v>
      </c>
      <c r="CM216" s="314">
        <f t="shared" ref="CM216:EB216" si="2902">CM214*CM215</f>
        <v>0</v>
      </c>
      <c r="CN216" s="314">
        <f t="shared" si="2902"/>
        <v>0</v>
      </c>
      <c r="CO216" s="314">
        <f t="shared" si="2902"/>
        <v>0</v>
      </c>
      <c r="CP216" s="314">
        <f t="shared" si="2902"/>
        <v>0</v>
      </c>
      <c r="CQ216" s="314">
        <f t="shared" si="2902"/>
        <v>0</v>
      </c>
      <c r="CR216" s="314">
        <f t="shared" si="2902"/>
        <v>0</v>
      </c>
      <c r="CS216" s="314">
        <f t="shared" si="2902"/>
        <v>0</v>
      </c>
      <c r="CT216" s="314">
        <f t="shared" si="2902"/>
        <v>0</v>
      </c>
      <c r="CU216" s="314">
        <f t="shared" si="2902"/>
        <v>0</v>
      </c>
      <c r="CV216" s="314">
        <f t="shared" si="2902"/>
        <v>0</v>
      </c>
      <c r="CW216" s="314">
        <f t="shared" si="2902"/>
        <v>0</v>
      </c>
      <c r="CX216" s="314">
        <f t="shared" si="2902"/>
        <v>0</v>
      </c>
      <c r="CY216" s="314">
        <f t="shared" si="2902"/>
        <v>0</v>
      </c>
      <c r="CZ216" s="314">
        <f t="shared" si="2902"/>
        <v>0</v>
      </c>
      <c r="DA216" s="314">
        <f t="shared" si="2902"/>
        <v>0</v>
      </c>
      <c r="DB216" s="314">
        <f t="shared" si="2902"/>
        <v>0</v>
      </c>
      <c r="DC216" s="314">
        <f t="shared" si="2902"/>
        <v>0</v>
      </c>
      <c r="DD216" s="314">
        <f t="shared" si="2902"/>
        <v>0</v>
      </c>
      <c r="DE216" s="314">
        <f t="shared" si="2902"/>
        <v>0</v>
      </c>
      <c r="DF216" s="314">
        <f t="shared" si="2902"/>
        <v>0</v>
      </c>
      <c r="DG216" s="314">
        <f t="shared" si="2902"/>
        <v>0</v>
      </c>
      <c r="DH216" s="314">
        <f t="shared" si="2902"/>
        <v>0</v>
      </c>
      <c r="DI216" s="314">
        <f t="shared" si="2902"/>
        <v>0</v>
      </c>
      <c r="DJ216" s="314">
        <f t="shared" si="2902"/>
        <v>0</v>
      </c>
      <c r="DK216" s="314">
        <f t="shared" si="2902"/>
        <v>0</v>
      </c>
      <c r="DL216" s="314">
        <f t="shared" si="2902"/>
        <v>0</v>
      </c>
      <c r="DM216" s="314">
        <f t="shared" si="2902"/>
        <v>0</v>
      </c>
      <c r="DN216" s="314">
        <f t="shared" si="2902"/>
        <v>0</v>
      </c>
      <c r="DO216" s="314">
        <f t="shared" si="2902"/>
        <v>0</v>
      </c>
      <c r="DP216" s="314">
        <f t="shared" si="2902"/>
        <v>0</v>
      </c>
      <c r="DQ216" s="314">
        <f t="shared" si="2902"/>
        <v>0</v>
      </c>
      <c r="DR216" s="314">
        <f t="shared" si="2902"/>
        <v>0</v>
      </c>
      <c r="DS216" s="314">
        <f t="shared" si="2902"/>
        <v>0</v>
      </c>
      <c r="DT216" s="314">
        <f t="shared" si="2902"/>
        <v>0</v>
      </c>
      <c r="DU216" s="314">
        <f t="shared" si="2902"/>
        <v>0</v>
      </c>
      <c r="DV216" s="314">
        <f t="shared" si="2902"/>
        <v>0</v>
      </c>
      <c r="DW216" s="314">
        <f t="shared" si="2902"/>
        <v>0</v>
      </c>
      <c r="DX216" s="314">
        <f t="shared" si="2902"/>
        <v>0</v>
      </c>
      <c r="DY216" s="314">
        <f t="shared" si="2902"/>
        <v>0</v>
      </c>
      <c r="DZ216" s="314">
        <f t="shared" si="2902"/>
        <v>0</v>
      </c>
      <c r="EA216" s="314">
        <f t="shared" si="2902"/>
        <v>0</v>
      </c>
      <c r="EB216" s="314">
        <f t="shared" si="2902"/>
        <v>0</v>
      </c>
    </row>
    <row r="217" spans="3:132" outlineLevel="1" x14ac:dyDescent="0.25">
      <c r="C217" s="324" t="s">
        <v>417</v>
      </c>
      <c r="D217" s="34"/>
      <c r="E217" s="34"/>
      <c r="F217" s="34"/>
      <c r="G217" s="67" t="s">
        <v>215</v>
      </c>
      <c r="H217" s="34"/>
      <c r="I217" s="34"/>
      <c r="J217" s="126">
        <f>J$13</f>
        <v>1</v>
      </c>
      <c r="K217" s="126">
        <f t="shared" ref="K217:BV217" si="2903">K$13</f>
        <v>1.0026792493128671</v>
      </c>
      <c r="L217" s="126">
        <f t="shared" si="2903"/>
        <v>1.0056539350998608</v>
      </c>
      <c r="M217" s="126">
        <f t="shared" si="2903"/>
        <v>1.0085410656939733</v>
      </c>
      <c r="N217" s="126">
        <f t="shared" si="2903"/>
        <v>1.0114364849476103</v>
      </c>
      <c r="O217" s="126">
        <f t="shared" si="2903"/>
        <v>1.0143402166566737</v>
      </c>
      <c r="P217" s="126">
        <f t="shared" si="2903"/>
        <v>1.0172522846853813</v>
      </c>
      <c r="Q217" s="126">
        <f t="shared" si="2903"/>
        <v>1.0201727129664624</v>
      </c>
      <c r="R217" s="126">
        <f t="shared" si="2903"/>
        <v>1.0231015255013547</v>
      </c>
      <c r="S217" s="126">
        <f t="shared" si="2903"/>
        <v>1.0260387463604019</v>
      </c>
      <c r="T217" s="126">
        <f t="shared" si="2903"/>
        <v>1.028984399683051</v>
      </c>
      <c r="U217" s="126">
        <f t="shared" si="2903"/>
        <v>1.0319385096780509</v>
      </c>
      <c r="V217" s="126">
        <f t="shared" si="2903"/>
        <v>1.0349011006236515</v>
      </c>
      <c r="W217" s="126">
        <f t="shared" si="2903"/>
        <v>1.0377730230388176</v>
      </c>
      <c r="X217" s="126">
        <f t="shared" si="2903"/>
        <v>1.0408518228283561</v>
      </c>
      <c r="Y217" s="126">
        <f t="shared" si="2903"/>
        <v>1.0438400029932626</v>
      </c>
      <c r="Z217" s="126">
        <f t="shared" si="2903"/>
        <v>1.046836761920777</v>
      </c>
      <c r="AA217" s="126">
        <f t="shared" si="2903"/>
        <v>1.0498421242396576</v>
      </c>
      <c r="AB217" s="126">
        <f t="shared" si="2903"/>
        <v>1.05285611464937</v>
      </c>
      <c r="AC217" s="126">
        <f t="shared" si="2903"/>
        <v>1.0558787579202888</v>
      </c>
      <c r="AD217" s="126">
        <f t="shared" si="2903"/>
        <v>1.0589100788939025</v>
      </c>
      <c r="AE217" s="126">
        <f t="shared" si="2903"/>
        <v>1.0619501024830165</v>
      </c>
      <c r="AF217" s="126">
        <f t="shared" si="2903"/>
        <v>1.0649988536719583</v>
      </c>
      <c r="AG217" s="126">
        <f t="shared" si="2903"/>
        <v>1.0680563575167832</v>
      </c>
      <c r="AH217" s="126">
        <f t="shared" si="2903"/>
        <v>1.0711226391454798</v>
      </c>
      <c r="AI217" s="126">
        <f t="shared" si="2903"/>
        <v>1.0739924437404067</v>
      </c>
      <c r="AJ217" s="126">
        <f t="shared" si="2903"/>
        <v>1.0771786970311998</v>
      </c>
      <c r="AK217" s="126">
        <f t="shared" si="2903"/>
        <v>1.0802711679727233</v>
      </c>
      <c r="AL217" s="126">
        <f t="shared" si="2903"/>
        <v>1.0833725170851116</v>
      </c>
      <c r="AM217" s="126">
        <f t="shared" si="2903"/>
        <v>1.0864827698566941</v>
      </c>
      <c r="AN217" s="126">
        <f t="shared" si="2903"/>
        <v>1.0896019518489746</v>
      </c>
      <c r="AO217" s="126">
        <f t="shared" si="2903"/>
        <v>1.0927300886968412</v>
      </c>
      <c r="AP217" s="126">
        <f t="shared" si="2903"/>
        <v>1.0958672061087775</v>
      </c>
      <c r="AQ217" s="126">
        <f t="shared" si="2903"/>
        <v>1.0990133298670732</v>
      </c>
      <c r="AR217" s="126">
        <f t="shared" si="2903"/>
        <v>1.1021684858280367</v>
      </c>
      <c r="AS217" s="126">
        <f t="shared" si="2903"/>
        <v>1.1053326999222071</v>
      </c>
      <c r="AT217" s="126">
        <f t="shared" si="2903"/>
        <v>1.1085059981545673</v>
      </c>
      <c r="AU217" s="126">
        <f t="shared" si="2903"/>
        <v>1.111475962088432</v>
      </c>
      <c r="AV217" s="126">
        <f t="shared" si="2903"/>
        <v>1.1147734191259395</v>
      </c>
      <c r="AW217" s="126">
        <f t="shared" si="2903"/>
        <v>1.1179738207069689</v>
      </c>
      <c r="AX217" s="126">
        <f t="shared" si="2903"/>
        <v>1.1211834103167977</v>
      </c>
      <c r="AY217" s="126">
        <f t="shared" si="2903"/>
        <v>1.1244022143333261</v>
      </c>
      <c r="AZ217" s="126">
        <f t="shared" si="2903"/>
        <v>1.1276302592101826</v>
      </c>
      <c r="BA217" s="126">
        <f t="shared" si="2903"/>
        <v>1.1308675714769412</v>
      </c>
      <c r="BB217" s="126">
        <f t="shared" si="2903"/>
        <v>1.1341141777393395</v>
      </c>
      <c r="BC217" s="126">
        <f t="shared" si="2903"/>
        <v>1.1373701046794982</v>
      </c>
      <c r="BD217" s="126">
        <f t="shared" si="2903"/>
        <v>1.1406353790561385</v>
      </c>
      <c r="BE217" s="126">
        <f t="shared" si="2903"/>
        <v>1.1439100277048042</v>
      </c>
      <c r="BF217" s="126">
        <f t="shared" si="2903"/>
        <v>1.1471940775380809</v>
      </c>
      <c r="BG217" s="126">
        <f t="shared" si="2903"/>
        <v>1.15026769648205</v>
      </c>
      <c r="BH217" s="126">
        <f t="shared" si="2903"/>
        <v>1.1536802383994258</v>
      </c>
      <c r="BI217" s="126">
        <f t="shared" si="2903"/>
        <v>1.1569923375180708</v>
      </c>
      <c r="BJ217" s="126">
        <f t="shared" si="2903"/>
        <v>1.1603139453378331</v>
      </c>
      <c r="BK217" s="126">
        <f t="shared" si="2903"/>
        <v>1.1636450891572303</v>
      </c>
      <c r="BL217" s="126">
        <f t="shared" si="2903"/>
        <v>1.1669857963531516</v>
      </c>
      <c r="BM217" s="126">
        <f t="shared" si="2903"/>
        <v>1.1703360943810825</v>
      </c>
      <c r="BN217" s="126">
        <f t="shared" si="2903"/>
        <v>1.1736960107753303</v>
      </c>
      <c r="BO217" s="126">
        <f t="shared" si="2903"/>
        <v>1.1770655731492505</v>
      </c>
      <c r="BP217" s="126">
        <f t="shared" si="2903"/>
        <v>1.180444809195474</v>
      </c>
      <c r="BQ217" s="126">
        <f t="shared" si="2903"/>
        <v>1.1838337466861339</v>
      </c>
      <c r="BR217" s="126">
        <f t="shared" si="2903"/>
        <v>1.1872324134730949</v>
      </c>
      <c r="BS217" s="126">
        <f t="shared" si="2903"/>
        <v>1.1905270658589224</v>
      </c>
      <c r="BT217" s="126">
        <f t="shared" si="2903"/>
        <v>1.1940590467434065</v>
      </c>
      <c r="BU217" s="126">
        <f t="shared" si="2903"/>
        <v>1.1974870693312041</v>
      </c>
      <c r="BV217" s="126">
        <f t="shared" si="2903"/>
        <v>1.2009249334246579</v>
      </c>
      <c r="BW217" s="126">
        <f t="shared" ref="BW217:EB217" si="2904">BW$13</f>
        <v>1.204372667277734</v>
      </c>
      <c r="BX217" s="126">
        <f t="shared" si="2904"/>
        <v>1.2078302992255125</v>
      </c>
      <c r="BY217" s="126">
        <f t="shared" si="2904"/>
        <v>1.2112978576844211</v>
      </c>
      <c r="BZ217" s="126">
        <f t="shared" si="2904"/>
        <v>1.2147753711524676</v>
      </c>
      <c r="CA217" s="126">
        <f t="shared" si="2904"/>
        <v>1.2182628682094752</v>
      </c>
      <c r="CB217" s="126">
        <f t="shared" si="2904"/>
        <v>1.2217603775173165</v>
      </c>
      <c r="CC217" s="126">
        <f t="shared" si="2904"/>
        <v>1.2252679278201495</v>
      </c>
      <c r="CD217" s="126">
        <f t="shared" si="2904"/>
        <v>1.2287855479446541</v>
      </c>
      <c r="CE217" s="126">
        <f t="shared" si="2904"/>
        <v>1.232077770779646</v>
      </c>
      <c r="CF217" s="126">
        <f t="shared" si="2904"/>
        <v>1.23573302168438</v>
      </c>
      <c r="CG217" s="126">
        <f t="shared" si="2904"/>
        <v>1.2392806860334544</v>
      </c>
      <c r="CH217" s="126">
        <f t="shared" si="2904"/>
        <v>1.2428385353675644</v>
      </c>
      <c r="CI217" s="126">
        <f t="shared" si="2904"/>
        <v>1.2464065989267703</v>
      </c>
      <c r="CJ217" s="126">
        <f t="shared" si="2904"/>
        <v>1.2499849060350778</v>
      </c>
      <c r="CK217" s="126">
        <f t="shared" si="2904"/>
        <v>1.2535734861006791</v>
      </c>
      <c r="CL217" s="126">
        <f t="shared" si="2904"/>
        <v>1.257172368616194</v>
      </c>
      <c r="CM217" s="126">
        <f t="shared" si="2904"/>
        <v>1.2607815831589126</v>
      </c>
      <c r="CN217" s="126">
        <f t="shared" si="2904"/>
        <v>1.2644011593910389</v>
      </c>
      <c r="CO217" s="126">
        <f t="shared" si="2904"/>
        <v>1.2680311270599336</v>
      </c>
      <c r="CP217" s="126">
        <f t="shared" si="2904"/>
        <v>1.2716715159983594</v>
      </c>
      <c r="CQ217" s="126">
        <f t="shared" si="2904"/>
        <v>1.2750786410337906</v>
      </c>
      <c r="CR217" s="126">
        <f t="shared" si="2904"/>
        <v>1.2788614642181557</v>
      </c>
      <c r="CS217" s="126">
        <f t="shared" si="2904"/>
        <v>1.2825329459576562</v>
      </c>
      <c r="CT217" s="126">
        <f t="shared" si="2904"/>
        <v>1.2862149681493797</v>
      </c>
      <c r="CU217" s="126">
        <f t="shared" si="2904"/>
        <v>1.289907561053897</v>
      </c>
      <c r="CV217" s="126">
        <f t="shared" si="2904"/>
        <v>1.293610755018654</v>
      </c>
      <c r="CW217" s="126">
        <f t="shared" si="2904"/>
        <v>1.2973245804782207</v>
      </c>
      <c r="CX217" s="126">
        <f t="shared" si="2904"/>
        <v>1.3010490679545423</v>
      </c>
      <c r="CY217" s="126">
        <f t="shared" si="2904"/>
        <v>1.304784248057189</v>
      </c>
      <c r="CZ217" s="126">
        <f t="shared" si="2904"/>
        <v>1.3085301514836076</v>
      </c>
      <c r="DA217" s="126">
        <f t="shared" si="2904"/>
        <v>1.3122868090193751</v>
      </c>
      <c r="DB217" s="126">
        <f t="shared" si="2904"/>
        <v>1.3160542515384499</v>
      </c>
      <c r="DC217" s="126">
        <f t="shared" si="2904"/>
        <v>1.3195802889875801</v>
      </c>
      <c r="DD217" s="126">
        <f t="shared" si="2904"/>
        <v>1.323495136864544</v>
      </c>
      <c r="DE217" s="126">
        <f t="shared" si="2904"/>
        <v>1.3272947573576725</v>
      </c>
      <c r="DF217" s="126">
        <f t="shared" si="2904"/>
        <v>1.3311052861764079</v>
      </c>
      <c r="DG217" s="126">
        <f t="shared" si="2904"/>
        <v>1.3349267546374479</v>
      </c>
      <c r="DH217" s="126">
        <f t="shared" si="2904"/>
        <v>1.3387591941473977</v>
      </c>
      <c r="DI217" s="126">
        <f t="shared" si="2904"/>
        <v>1.3426026362030277</v>
      </c>
      <c r="DJ217" s="126">
        <f t="shared" si="2904"/>
        <v>1.3464571123915319</v>
      </c>
      <c r="DK217" s="126">
        <f t="shared" si="2904"/>
        <v>1.3503226543907885</v>
      </c>
      <c r="DL217" s="126">
        <f t="shared" si="2904"/>
        <v>1.3541992939696192</v>
      </c>
      <c r="DM217" s="126">
        <f t="shared" si="2904"/>
        <v>1.358087062988051</v>
      </c>
      <c r="DN217" s="126">
        <f t="shared" si="2904"/>
        <v>1.361985993397578</v>
      </c>
      <c r="DO217" s="126">
        <f t="shared" si="2904"/>
        <v>1.3657655991021458</v>
      </c>
      <c r="DP217" s="126">
        <f t="shared" si="2904"/>
        <v>1.3698174666548035</v>
      </c>
      <c r="DQ217" s="126">
        <f t="shared" si="2904"/>
        <v>1.3737500738651915</v>
      </c>
      <c r="DR217" s="126">
        <f t="shared" si="2904"/>
        <v>1.3776939711925826</v>
      </c>
      <c r="DS217" s="126">
        <f t="shared" si="2904"/>
        <v>1.381649191049759</v>
      </c>
      <c r="DT217" s="126">
        <f t="shared" si="2904"/>
        <v>1.385615765942557</v>
      </c>
      <c r="DU217" s="126">
        <f t="shared" si="2904"/>
        <v>1.3895937284701338</v>
      </c>
      <c r="DV217" s="126">
        <f t="shared" si="2904"/>
        <v>1.3935831113252357</v>
      </c>
      <c r="DW217" s="126">
        <f t="shared" si="2904"/>
        <v>1.3975839472944662</v>
      </c>
      <c r="DX217" s="126">
        <f t="shared" si="2904"/>
        <v>1.401596269258556</v>
      </c>
      <c r="DY217" s="126">
        <f t="shared" si="2904"/>
        <v>1.4056201101926329</v>
      </c>
      <c r="DZ217" s="126">
        <f t="shared" si="2904"/>
        <v>1.4096555031664932</v>
      </c>
      <c r="EA217" s="126">
        <f t="shared" si="2904"/>
        <v>1.4134323217047313</v>
      </c>
      <c r="EB217" s="126">
        <f t="shared" si="2904"/>
        <v>1.4176256038945581</v>
      </c>
    </row>
    <row r="218" spans="3:132" outlineLevel="1" x14ac:dyDescent="0.25">
      <c r="C218" s="321" t="s">
        <v>528</v>
      </c>
      <c r="D218" s="38"/>
      <c r="E218" s="38"/>
      <c r="F218" s="38"/>
      <c r="G218" s="52" t="s">
        <v>220</v>
      </c>
      <c r="H218" s="46">
        <f t="shared" ref="H218" si="2905">SUM(J218:EB218)</f>
        <v>2472810.9852539222</v>
      </c>
      <c r="I218" s="38"/>
      <c r="J218" s="82">
        <f>J216*J217</f>
        <v>0</v>
      </c>
      <c r="K218" s="82">
        <f t="shared" ref="K218" si="2906">K216*K217</f>
        <v>0</v>
      </c>
      <c r="L218" s="82">
        <f t="shared" ref="L218" si="2907">L216*L217</f>
        <v>0</v>
      </c>
      <c r="M218" s="82">
        <f t="shared" ref="M218" si="2908">M216*M217</f>
        <v>0</v>
      </c>
      <c r="N218" s="82">
        <f t="shared" ref="N218" si="2909">N216*N217</f>
        <v>0</v>
      </c>
      <c r="O218" s="82">
        <f t="shared" ref="O218" si="2910">O216*O217</f>
        <v>0</v>
      </c>
      <c r="P218" s="82">
        <f t="shared" ref="P218" si="2911">P216*P217</f>
        <v>0</v>
      </c>
      <c r="Q218" s="82">
        <f t="shared" ref="Q218" si="2912">Q216*Q217</f>
        <v>0</v>
      </c>
      <c r="R218" s="82">
        <f t="shared" ref="R218" si="2913">R216*R217</f>
        <v>0</v>
      </c>
      <c r="S218" s="82">
        <f t="shared" ref="S218" si="2914">S216*S217</f>
        <v>0</v>
      </c>
      <c r="T218" s="82">
        <f t="shared" ref="T218" si="2915">T216*T217</f>
        <v>0</v>
      </c>
      <c r="U218" s="82">
        <f t="shared" ref="U218" si="2916">U216*U217</f>
        <v>0</v>
      </c>
      <c r="V218" s="82">
        <f t="shared" ref="V218" si="2917">V216*V217</f>
        <v>0</v>
      </c>
      <c r="W218" s="82">
        <f t="shared" ref="W218" si="2918">W216*W217</f>
        <v>0</v>
      </c>
      <c r="X218" s="82">
        <f t="shared" ref="X218" si="2919">X216*X217</f>
        <v>0</v>
      </c>
      <c r="Y218" s="82">
        <f t="shared" ref="Y218" si="2920">Y216*Y217</f>
        <v>0</v>
      </c>
      <c r="Z218" s="82">
        <f t="shared" ref="Z218" si="2921">Z216*Z217</f>
        <v>0</v>
      </c>
      <c r="AA218" s="82">
        <f t="shared" ref="AA218" si="2922">AA216*AA217</f>
        <v>0</v>
      </c>
      <c r="AB218" s="82">
        <f t="shared" ref="AB218" si="2923">AB216*AB217</f>
        <v>0</v>
      </c>
      <c r="AC218" s="82">
        <f t="shared" ref="AC218" si="2924">AC216*AC217</f>
        <v>0</v>
      </c>
      <c r="AD218" s="82">
        <f t="shared" ref="AD218" si="2925">AD216*AD217</f>
        <v>0</v>
      </c>
      <c r="AE218" s="82">
        <f t="shared" ref="AE218" si="2926">AE216*AE217</f>
        <v>0</v>
      </c>
      <c r="AF218" s="82">
        <f t="shared" ref="AF218" si="2927">AF216*AF217</f>
        <v>0</v>
      </c>
      <c r="AG218" s="82">
        <f t="shared" ref="AG218" si="2928">AG216*AG217</f>
        <v>0</v>
      </c>
      <c r="AH218" s="82">
        <f t="shared" ref="AH218" si="2929">AH216*AH217</f>
        <v>128561.32621527507</v>
      </c>
      <c r="AI218" s="82">
        <f t="shared" ref="AI218" si="2930">AI216*AI217</f>
        <v>128905.77406019863</v>
      </c>
      <c r="AJ218" s="82">
        <f t="shared" ref="AJ218" si="2931">AJ216*AJ217</f>
        <v>129288.20361004825</v>
      </c>
      <c r="AK218" s="82">
        <f t="shared" ref="AK218" si="2932">AK216*AK217</f>
        <v>129659.37694818404</v>
      </c>
      <c r="AL218" s="82">
        <f t="shared" ref="AL218" si="2933">AL216*AL217</f>
        <v>130031.61588738087</v>
      </c>
      <c r="AM218" s="82">
        <f t="shared" ref="AM218" si="2934">AM216*AM217</f>
        <v>130404.92348687143</v>
      </c>
      <c r="AN218" s="82">
        <f t="shared" ref="AN218" si="2935">AN216*AN217</f>
        <v>130779.30281467117</v>
      </c>
      <c r="AO218" s="82">
        <f t="shared" ref="AO218" si="2936">AO216*AO217</f>
        <v>131154.75694760354</v>
      </c>
      <c r="AP218" s="82">
        <f t="shared" ref="AP218" si="2937">AP216*AP217</f>
        <v>131531.28897132524</v>
      </c>
      <c r="AQ218" s="82">
        <f t="shared" ref="AQ218" si="2938">AQ216*AQ217</f>
        <v>131908.90198035151</v>
      </c>
      <c r="AR218" s="82">
        <f t="shared" ref="AR218" si="2939">AR216*AR217</f>
        <v>132287.59907808169</v>
      </c>
      <c r="AS218" s="82">
        <f t="shared" ref="AS218" si="2940">AS216*AS217</f>
        <v>132667.38337682467</v>
      </c>
      <c r="AT218" s="82">
        <f t="shared" ref="AT218" si="2941">AT216*AT217</f>
        <v>133048.25799782446</v>
      </c>
      <c r="AU218" s="82">
        <f t="shared" ref="AU218" si="2942">AU216*AU217</f>
        <v>133404.7274516433</v>
      </c>
      <c r="AV218" s="82">
        <f t="shared" ref="AV218" si="2943">AV216*AV217</f>
        <v>133800.5042136937</v>
      </c>
      <c r="AW218" s="82">
        <f t="shared" ref="AW218" si="2944">AW216*AW217</f>
        <v>134184.63190985259</v>
      </c>
      <c r="AX218" s="82">
        <f t="shared" ref="AX218" si="2945">AX216*AX217</f>
        <v>134569.86239772235</v>
      </c>
      <c r="AY218" s="82">
        <f t="shared" ref="AY218" si="2946">AY216*AY217</f>
        <v>134956.19884330628</v>
      </c>
      <c r="AZ218" s="82">
        <f t="shared" ref="AZ218" si="2947">AZ216*AZ217</f>
        <v>101666.34906306359</v>
      </c>
      <c r="BA218" s="82">
        <f t="shared" ref="BA218" si="2948">BA216*BA217</f>
        <v>0</v>
      </c>
      <c r="BB218" s="82">
        <f t="shared" ref="BB218" si="2949">BB216*BB217</f>
        <v>0</v>
      </c>
      <c r="BC218" s="82">
        <f t="shared" ref="BC218" si="2950">BC216*BC217</f>
        <v>0</v>
      </c>
      <c r="BD218" s="82">
        <f t="shared" ref="BD218" si="2951">BD216*BD217</f>
        <v>0</v>
      </c>
      <c r="BE218" s="82">
        <f t="shared" ref="BE218" si="2952">BE216*BE217</f>
        <v>0</v>
      </c>
      <c r="BF218" s="82">
        <f t="shared" ref="BF218" si="2953">BF216*BF217</f>
        <v>0</v>
      </c>
      <c r="BG218" s="82">
        <f t="shared" ref="BG218" si="2954">BG216*BG217</f>
        <v>0</v>
      </c>
      <c r="BH218" s="82">
        <f t="shared" ref="BH218" si="2955">BH216*BH217</f>
        <v>0</v>
      </c>
      <c r="BI218" s="82">
        <f t="shared" ref="BI218" si="2956">BI216*BI217</f>
        <v>0</v>
      </c>
      <c r="BJ218" s="82">
        <f t="shared" ref="BJ218" si="2957">BJ216*BJ217</f>
        <v>0</v>
      </c>
      <c r="BK218" s="82">
        <f t="shared" ref="BK218" si="2958">BK216*BK217</f>
        <v>0</v>
      </c>
      <c r="BL218" s="82">
        <f t="shared" ref="BL218" si="2959">BL216*BL217</f>
        <v>0</v>
      </c>
      <c r="BM218" s="82">
        <f t="shared" ref="BM218" si="2960">BM216*BM217</f>
        <v>0</v>
      </c>
      <c r="BN218" s="82">
        <f t="shared" ref="BN218" si="2961">BN216*BN217</f>
        <v>0</v>
      </c>
      <c r="BO218" s="82">
        <f t="shared" ref="BO218" si="2962">BO216*BO217</f>
        <v>0</v>
      </c>
      <c r="BP218" s="82">
        <f t="shared" ref="BP218" si="2963">BP216*BP217</f>
        <v>0</v>
      </c>
      <c r="BQ218" s="82">
        <f t="shared" ref="BQ218" si="2964">BQ216*BQ217</f>
        <v>0</v>
      </c>
      <c r="BR218" s="82">
        <f t="shared" ref="BR218" si="2965">BR216*BR217</f>
        <v>0</v>
      </c>
      <c r="BS218" s="82">
        <f t="shared" ref="BS218" si="2966">BS216*BS217</f>
        <v>0</v>
      </c>
      <c r="BT218" s="82">
        <f t="shared" ref="BT218" si="2967">BT216*BT217</f>
        <v>0</v>
      </c>
      <c r="BU218" s="82">
        <f t="shared" ref="BU218" si="2968">BU216*BU217</f>
        <v>0</v>
      </c>
      <c r="BV218" s="82">
        <f t="shared" ref="BV218" si="2969">BV216*BV217</f>
        <v>0</v>
      </c>
      <c r="BW218" s="82">
        <f t="shared" ref="BW218" si="2970">BW216*BW217</f>
        <v>0</v>
      </c>
      <c r="BX218" s="82">
        <f t="shared" ref="BX218" si="2971">BX216*BX217</f>
        <v>0</v>
      </c>
      <c r="BY218" s="82">
        <f t="shared" ref="BY218" si="2972">BY216*BY217</f>
        <v>0</v>
      </c>
      <c r="BZ218" s="82">
        <f t="shared" ref="BZ218" si="2973">BZ216*BZ217</f>
        <v>0</v>
      </c>
      <c r="CA218" s="82">
        <f t="shared" ref="CA218" si="2974">CA216*CA217</f>
        <v>0</v>
      </c>
      <c r="CB218" s="82">
        <f t="shared" ref="CB218" si="2975">CB216*CB217</f>
        <v>0</v>
      </c>
      <c r="CC218" s="82">
        <f t="shared" ref="CC218" si="2976">CC216*CC217</f>
        <v>0</v>
      </c>
      <c r="CD218" s="82">
        <f t="shared" ref="CD218" si="2977">CD216*CD217</f>
        <v>0</v>
      </c>
      <c r="CE218" s="82">
        <f t="shared" ref="CE218" si="2978">CE216*CE217</f>
        <v>0</v>
      </c>
      <c r="CF218" s="82">
        <f t="shared" ref="CF218" si="2979">CF216*CF217</f>
        <v>0</v>
      </c>
      <c r="CG218" s="82">
        <f t="shared" ref="CG218" si="2980">CG216*CG217</f>
        <v>0</v>
      </c>
      <c r="CH218" s="82">
        <f t="shared" ref="CH218" si="2981">CH216*CH217</f>
        <v>0</v>
      </c>
      <c r="CI218" s="82">
        <f t="shared" ref="CI218" si="2982">CI216*CI217</f>
        <v>0</v>
      </c>
      <c r="CJ218" s="82">
        <f t="shared" ref="CJ218" si="2983">CJ216*CJ217</f>
        <v>0</v>
      </c>
      <c r="CK218" s="82">
        <f t="shared" ref="CK218" si="2984">CK216*CK217</f>
        <v>0</v>
      </c>
      <c r="CL218" s="82">
        <f t="shared" ref="CL218" si="2985">CL216*CL217</f>
        <v>0</v>
      </c>
      <c r="CM218" s="82">
        <f t="shared" ref="CM218" si="2986">CM216*CM217</f>
        <v>0</v>
      </c>
      <c r="CN218" s="82">
        <f t="shared" ref="CN218" si="2987">CN216*CN217</f>
        <v>0</v>
      </c>
      <c r="CO218" s="82">
        <f t="shared" ref="CO218" si="2988">CO216*CO217</f>
        <v>0</v>
      </c>
      <c r="CP218" s="82">
        <f t="shared" ref="CP218" si="2989">CP216*CP217</f>
        <v>0</v>
      </c>
      <c r="CQ218" s="82">
        <f t="shared" ref="CQ218" si="2990">CQ216*CQ217</f>
        <v>0</v>
      </c>
      <c r="CR218" s="82">
        <f t="shared" ref="CR218" si="2991">CR216*CR217</f>
        <v>0</v>
      </c>
      <c r="CS218" s="82">
        <f t="shared" ref="CS218" si="2992">CS216*CS217</f>
        <v>0</v>
      </c>
      <c r="CT218" s="82">
        <f t="shared" ref="CT218" si="2993">CT216*CT217</f>
        <v>0</v>
      </c>
      <c r="CU218" s="82">
        <f t="shared" ref="CU218" si="2994">CU216*CU217</f>
        <v>0</v>
      </c>
      <c r="CV218" s="82">
        <f t="shared" ref="CV218" si="2995">CV216*CV217</f>
        <v>0</v>
      </c>
      <c r="CW218" s="82">
        <f t="shared" ref="CW218" si="2996">CW216*CW217</f>
        <v>0</v>
      </c>
      <c r="CX218" s="82">
        <f t="shared" ref="CX218" si="2997">CX216*CX217</f>
        <v>0</v>
      </c>
      <c r="CY218" s="82">
        <f t="shared" ref="CY218" si="2998">CY216*CY217</f>
        <v>0</v>
      </c>
      <c r="CZ218" s="82">
        <f t="shared" ref="CZ218" si="2999">CZ216*CZ217</f>
        <v>0</v>
      </c>
      <c r="DA218" s="82">
        <f t="shared" ref="DA218" si="3000">DA216*DA217</f>
        <v>0</v>
      </c>
      <c r="DB218" s="82">
        <f t="shared" ref="DB218" si="3001">DB216*DB217</f>
        <v>0</v>
      </c>
      <c r="DC218" s="82">
        <f t="shared" ref="DC218" si="3002">DC216*DC217</f>
        <v>0</v>
      </c>
      <c r="DD218" s="82">
        <f t="shared" ref="DD218" si="3003">DD216*DD217</f>
        <v>0</v>
      </c>
      <c r="DE218" s="82">
        <f t="shared" ref="DE218" si="3004">DE216*DE217</f>
        <v>0</v>
      </c>
      <c r="DF218" s="82">
        <f t="shared" ref="DF218" si="3005">DF216*DF217</f>
        <v>0</v>
      </c>
      <c r="DG218" s="82">
        <f t="shared" ref="DG218" si="3006">DG216*DG217</f>
        <v>0</v>
      </c>
      <c r="DH218" s="82">
        <f t="shared" ref="DH218" si="3007">DH216*DH217</f>
        <v>0</v>
      </c>
      <c r="DI218" s="82">
        <f t="shared" ref="DI218" si="3008">DI216*DI217</f>
        <v>0</v>
      </c>
      <c r="DJ218" s="82">
        <f t="shared" ref="DJ218" si="3009">DJ216*DJ217</f>
        <v>0</v>
      </c>
      <c r="DK218" s="82">
        <f t="shared" ref="DK218" si="3010">DK216*DK217</f>
        <v>0</v>
      </c>
      <c r="DL218" s="82">
        <f t="shared" ref="DL218" si="3011">DL216*DL217</f>
        <v>0</v>
      </c>
      <c r="DM218" s="82">
        <f t="shared" ref="DM218" si="3012">DM216*DM217</f>
        <v>0</v>
      </c>
      <c r="DN218" s="82">
        <f t="shared" ref="DN218" si="3013">DN216*DN217</f>
        <v>0</v>
      </c>
      <c r="DO218" s="82">
        <f t="shared" ref="DO218" si="3014">DO216*DO217</f>
        <v>0</v>
      </c>
      <c r="DP218" s="82">
        <f t="shared" ref="DP218" si="3015">DP216*DP217</f>
        <v>0</v>
      </c>
      <c r="DQ218" s="82">
        <f t="shared" ref="DQ218" si="3016">DQ216*DQ217</f>
        <v>0</v>
      </c>
      <c r="DR218" s="82">
        <f t="shared" ref="DR218" si="3017">DR216*DR217</f>
        <v>0</v>
      </c>
      <c r="DS218" s="82">
        <f t="shared" ref="DS218" si="3018">DS216*DS217</f>
        <v>0</v>
      </c>
      <c r="DT218" s="82">
        <f t="shared" ref="DT218" si="3019">DT216*DT217</f>
        <v>0</v>
      </c>
      <c r="DU218" s="82">
        <f t="shared" ref="DU218" si="3020">DU216*DU217</f>
        <v>0</v>
      </c>
      <c r="DV218" s="82">
        <f t="shared" ref="DV218" si="3021">DV216*DV217</f>
        <v>0</v>
      </c>
      <c r="DW218" s="82">
        <f t="shared" ref="DW218" si="3022">DW216*DW217</f>
        <v>0</v>
      </c>
      <c r="DX218" s="82">
        <f t="shared" ref="DX218" si="3023">DX216*DX217</f>
        <v>0</v>
      </c>
      <c r="DY218" s="82">
        <f t="shared" ref="DY218" si="3024">DY216*DY217</f>
        <v>0</v>
      </c>
      <c r="DZ218" s="82">
        <f t="shared" ref="DZ218" si="3025">DZ216*DZ217</f>
        <v>0</v>
      </c>
      <c r="EA218" s="82">
        <f t="shared" ref="EA218" si="3026">EA216*EA217</f>
        <v>0</v>
      </c>
      <c r="EB218" s="82">
        <f t="shared" ref="EB218" si="3027">EB216*EB217</f>
        <v>0</v>
      </c>
    </row>
    <row r="219" spans="3:132" outlineLevel="1" x14ac:dyDescent="0.25">
      <c r="C219" s="32"/>
      <c r="G219" s="52"/>
      <c r="H219" s="29"/>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row>
    <row r="220" spans="3:132" ht="13" outlineLevel="1" x14ac:dyDescent="0.3">
      <c r="C220" s="340" t="s">
        <v>504</v>
      </c>
      <c r="G220" s="52"/>
      <c r="H220" s="29"/>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row>
    <row r="221" spans="3:132" outlineLevel="1" x14ac:dyDescent="0.25">
      <c r="C221" s="318" t="s">
        <v>524</v>
      </c>
      <c r="G221" s="52" t="s">
        <v>525</v>
      </c>
      <c r="H221" s="46">
        <f t="shared" ref="H221" si="3028">SUM(J221:EB221)</f>
        <v>198680.38526909996</v>
      </c>
      <c r="J221" s="82">
        <f>J199</f>
        <v>0</v>
      </c>
      <c r="K221" s="82">
        <f t="shared" ref="K221:BV221" si="3029">K199</f>
        <v>0</v>
      </c>
      <c r="L221" s="82">
        <f t="shared" si="3029"/>
        <v>0</v>
      </c>
      <c r="M221" s="82">
        <f t="shared" si="3029"/>
        <v>0</v>
      </c>
      <c r="N221" s="82">
        <f t="shared" si="3029"/>
        <v>0</v>
      </c>
      <c r="O221" s="82">
        <f t="shared" si="3029"/>
        <v>0</v>
      </c>
      <c r="P221" s="82">
        <f t="shared" si="3029"/>
        <v>0</v>
      </c>
      <c r="Q221" s="82">
        <f t="shared" si="3029"/>
        <v>0</v>
      </c>
      <c r="R221" s="82">
        <f t="shared" si="3029"/>
        <v>198680.38526909996</v>
      </c>
      <c r="S221" s="82">
        <f t="shared" si="3029"/>
        <v>0</v>
      </c>
      <c r="T221" s="82">
        <f t="shared" si="3029"/>
        <v>0</v>
      </c>
      <c r="U221" s="82">
        <f t="shared" si="3029"/>
        <v>0</v>
      </c>
      <c r="V221" s="82">
        <f t="shared" si="3029"/>
        <v>0</v>
      </c>
      <c r="W221" s="82">
        <f t="shared" si="3029"/>
        <v>0</v>
      </c>
      <c r="X221" s="82">
        <f t="shared" si="3029"/>
        <v>0</v>
      </c>
      <c r="Y221" s="82">
        <f t="shared" si="3029"/>
        <v>0</v>
      </c>
      <c r="Z221" s="82">
        <f t="shared" si="3029"/>
        <v>0</v>
      </c>
      <c r="AA221" s="82">
        <f t="shared" si="3029"/>
        <v>0</v>
      </c>
      <c r="AB221" s="82">
        <f t="shared" si="3029"/>
        <v>0</v>
      </c>
      <c r="AC221" s="82">
        <f t="shared" si="3029"/>
        <v>0</v>
      </c>
      <c r="AD221" s="82">
        <f t="shared" si="3029"/>
        <v>0</v>
      </c>
      <c r="AE221" s="82">
        <f t="shared" si="3029"/>
        <v>0</v>
      </c>
      <c r="AF221" s="82">
        <f t="shared" si="3029"/>
        <v>0</v>
      </c>
      <c r="AG221" s="82">
        <f t="shared" si="3029"/>
        <v>0</v>
      </c>
      <c r="AH221" s="82">
        <f t="shared" si="3029"/>
        <v>0</v>
      </c>
      <c r="AI221" s="82">
        <f t="shared" si="3029"/>
        <v>0</v>
      </c>
      <c r="AJ221" s="82">
        <f t="shared" si="3029"/>
        <v>0</v>
      </c>
      <c r="AK221" s="82">
        <f t="shared" si="3029"/>
        <v>0</v>
      </c>
      <c r="AL221" s="82">
        <f t="shared" si="3029"/>
        <v>0</v>
      </c>
      <c r="AM221" s="82">
        <f t="shared" si="3029"/>
        <v>0</v>
      </c>
      <c r="AN221" s="82">
        <f t="shared" si="3029"/>
        <v>0</v>
      </c>
      <c r="AO221" s="82">
        <f t="shared" si="3029"/>
        <v>0</v>
      </c>
      <c r="AP221" s="82">
        <f t="shared" si="3029"/>
        <v>0</v>
      </c>
      <c r="AQ221" s="82">
        <f t="shared" si="3029"/>
        <v>0</v>
      </c>
      <c r="AR221" s="82">
        <f t="shared" si="3029"/>
        <v>0</v>
      </c>
      <c r="AS221" s="82">
        <f t="shared" si="3029"/>
        <v>0</v>
      </c>
      <c r="AT221" s="82">
        <f t="shared" si="3029"/>
        <v>0</v>
      </c>
      <c r="AU221" s="82">
        <f t="shared" si="3029"/>
        <v>0</v>
      </c>
      <c r="AV221" s="82">
        <f t="shared" si="3029"/>
        <v>0</v>
      </c>
      <c r="AW221" s="82">
        <f t="shared" si="3029"/>
        <v>0</v>
      </c>
      <c r="AX221" s="82">
        <f t="shared" si="3029"/>
        <v>0</v>
      </c>
      <c r="AY221" s="82">
        <f t="shared" si="3029"/>
        <v>0</v>
      </c>
      <c r="AZ221" s="82">
        <f t="shared" si="3029"/>
        <v>0</v>
      </c>
      <c r="BA221" s="82">
        <f t="shared" si="3029"/>
        <v>0</v>
      </c>
      <c r="BB221" s="82">
        <f t="shared" si="3029"/>
        <v>0</v>
      </c>
      <c r="BC221" s="82">
        <f t="shared" si="3029"/>
        <v>0</v>
      </c>
      <c r="BD221" s="82">
        <f t="shared" si="3029"/>
        <v>0</v>
      </c>
      <c r="BE221" s="82">
        <f t="shared" si="3029"/>
        <v>0</v>
      </c>
      <c r="BF221" s="82">
        <f t="shared" si="3029"/>
        <v>0</v>
      </c>
      <c r="BG221" s="82">
        <f t="shared" si="3029"/>
        <v>0</v>
      </c>
      <c r="BH221" s="82">
        <f t="shared" si="3029"/>
        <v>0</v>
      </c>
      <c r="BI221" s="82">
        <f t="shared" si="3029"/>
        <v>0</v>
      </c>
      <c r="BJ221" s="82">
        <f t="shared" si="3029"/>
        <v>0</v>
      </c>
      <c r="BK221" s="82">
        <f t="shared" si="3029"/>
        <v>0</v>
      </c>
      <c r="BL221" s="82">
        <f t="shared" si="3029"/>
        <v>0</v>
      </c>
      <c r="BM221" s="82">
        <f t="shared" si="3029"/>
        <v>0</v>
      </c>
      <c r="BN221" s="82">
        <f t="shared" si="3029"/>
        <v>0</v>
      </c>
      <c r="BO221" s="82">
        <f t="shared" si="3029"/>
        <v>0</v>
      </c>
      <c r="BP221" s="82">
        <f t="shared" si="3029"/>
        <v>0</v>
      </c>
      <c r="BQ221" s="82">
        <f t="shared" si="3029"/>
        <v>0</v>
      </c>
      <c r="BR221" s="82">
        <f t="shared" si="3029"/>
        <v>0</v>
      </c>
      <c r="BS221" s="82">
        <f t="shared" si="3029"/>
        <v>0</v>
      </c>
      <c r="BT221" s="82">
        <f t="shared" si="3029"/>
        <v>0</v>
      </c>
      <c r="BU221" s="82">
        <f t="shared" si="3029"/>
        <v>0</v>
      </c>
      <c r="BV221" s="82">
        <f t="shared" si="3029"/>
        <v>0</v>
      </c>
      <c r="BW221" s="82">
        <f t="shared" ref="BW221:EB221" si="3030">BW199</f>
        <v>0</v>
      </c>
      <c r="BX221" s="82">
        <f t="shared" si="3030"/>
        <v>0</v>
      </c>
      <c r="BY221" s="82">
        <f t="shared" si="3030"/>
        <v>0</v>
      </c>
      <c r="BZ221" s="82">
        <f t="shared" si="3030"/>
        <v>0</v>
      </c>
      <c r="CA221" s="82">
        <f t="shared" si="3030"/>
        <v>0</v>
      </c>
      <c r="CB221" s="82">
        <f t="shared" si="3030"/>
        <v>0</v>
      </c>
      <c r="CC221" s="82">
        <f t="shared" si="3030"/>
        <v>0</v>
      </c>
      <c r="CD221" s="82">
        <f t="shared" si="3030"/>
        <v>0</v>
      </c>
      <c r="CE221" s="82">
        <f t="shared" si="3030"/>
        <v>0</v>
      </c>
      <c r="CF221" s="82">
        <f t="shared" si="3030"/>
        <v>0</v>
      </c>
      <c r="CG221" s="82">
        <f t="shared" si="3030"/>
        <v>0</v>
      </c>
      <c r="CH221" s="82">
        <f t="shared" si="3030"/>
        <v>0</v>
      </c>
      <c r="CI221" s="82">
        <f t="shared" si="3030"/>
        <v>0</v>
      </c>
      <c r="CJ221" s="82">
        <f t="shared" si="3030"/>
        <v>0</v>
      </c>
      <c r="CK221" s="82">
        <f t="shared" si="3030"/>
        <v>0</v>
      </c>
      <c r="CL221" s="82">
        <f t="shared" si="3030"/>
        <v>0</v>
      </c>
      <c r="CM221" s="82">
        <f t="shared" si="3030"/>
        <v>0</v>
      </c>
      <c r="CN221" s="82">
        <f t="shared" si="3030"/>
        <v>0</v>
      </c>
      <c r="CO221" s="82">
        <f t="shared" si="3030"/>
        <v>0</v>
      </c>
      <c r="CP221" s="82">
        <f t="shared" si="3030"/>
        <v>0</v>
      </c>
      <c r="CQ221" s="82">
        <f t="shared" si="3030"/>
        <v>0</v>
      </c>
      <c r="CR221" s="82">
        <f t="shared" si="3030"/>
        <v>0</v>
      </c>
      <c r="CS221" s="82">
        <f t="shared" si="3030"/>
        <v>0</v>
      </c>
      <c r="CT221" s="82">
        <f t="shared" si="3030"/>
        <v>0</v>
      </c>
      <c r="CU221" s="82">
        <f t="shared" si="3030"/>
        <v>0</v>
      </c>
      <c r="CV221" s="82">
        <f t="shared" si="3030"/>
        <v>0</v>
      </c>
      <c r="CW221" s="82">
        <f t="shared" si="3030"/>
        <v>0</v>
      </c>
      <c r="CX221" s="82">
        <f t="shared" si="3030"/>
        <v>0</v>
      </c>
      <c r="CY221" s="82">
        <f t="shared" si="3030"/>
        <v>0</v>
      </c>
      <c r="CZ221" s="82">
        <f t="shared" si="3030"/>
        <v>0</v>
      </c>
      <c r="DA221" s="82">
        <f t="shared" si="3030"/>
        <v>0</v>
      </c>
      <c r="DB221" s="82">
        <f t="shared" si="3030"/>
        <v>0</v>
      </c>
      <c r="DC221" s="82">
        <f t="shared" si="3030"/>
        <v>0</v>
      </c>
      <c r="DD221" s="82">
        <f t="shared" si="3030"/>
        <v>0</v>
      </c>
      <c r="DE221" s="82">
        <f t="shared" si="3030"/>
        <v>0</v>
      </c>
      <c r="DF221" s="82">
        <f t="shared" si="3030"/>
        <v>0</v>
      </c>
      <c r="DG221" s="82">
        <f t="shared" si="3030"/>
        <v>0</v>
      </c>
      <c r="DH221" s="82">
        <f t="shared" si="3030"/>
        <v>0</v>
      </c>
      <c r="DI221" s="82">
        <f t="shared" si="3030"/>
        <v>0</v>
      </c>
      <c r="DJ221" s="82">
        <f t="shared" si="3030"/>
        <v>0</v>
      </c>
      <c r="DK221" s="82">
        <f t="shared" si="3030"/>
        <v>0</v>
      </c>
      <c r="DL221" s="82">
        <f t="shared" si="3030"/>
        <v>0</v>
      </c>
      <c r="DM221" s="82">
        <f t="shared" si="3030"/>
        <v>0</v>
      </c>
      <c r="DN221" s="82">
        <f t="shared" si="3030"/>
        <v>0</v>
      </c>
      <c r="DO221" s="82">
        <f t="shared" si="3030"/>
        <v>0</v>
      </c>
      <c r="DP221" s="82">
        <f t="shared" si="3030"/>
        <v>0</v>
      </c>
      <c r="DQ221" s="82">
        <f t="shared" si="3030"/>
        <v>0</v>
      </c>
      <c r="DR221" s="82">
        <f t="shared" si="3030"/>
        <v>0</v>
      </c>
      <c r="DS221" s="82">
        <f t="shared" si="3030"/>
        <v>0</v>
      </c>
      <c r="DT221" s="82">
        <f t="shared" si="3030"/>
        <v>0</v>
      </c>
      <c r="DU221" s="82">
        <f t="shared" si="3030"/>
        <v>0</v>
      </c>
      <c r="DV221" s="82">
        <f t="shared" si="3030"/>
        <v>0</v>
      </c>
      <c r="DW221" s="82">
        <f t="shared" si="3030"/>
        <v>0</v>
      </c>
      <c r="DX221" s="82">
        <f t="shared" si="3030"/>
        <v>0</v>
      </c>
      <c r="DY221" s="82">
        <f t="shared" si="3030"/>
        <v>0</v>
      </c>
      <c r="DZ221" s="82">
        <f t="shared" si="3030"/>
        <v>0</v>
      </c>
      <c r="EA221" s="82">
        <f t="shared" si="3030"/>
        <v>0</v>
      </c>
      <c r="EB221" s="82">
        <f t="shared" si="3030"/>
        <v>0</v>
      </c>
    </row>
    <row r="222" spans="3:132" outlineLevel="1" x14ac:dyDescent="0.25">
      <c r="C222" s="317" t="s">
        <v>485</v>
      </c>
      <c r="D222" s="125">
        <f>Assumptions!J16</f>
        <v>0.64</v>
      </c>
      <c r="E222" s="79">
        <f>Assumptions!J13</f>
        <v>45658</v>
      </c>
      <c r="G222" s="52" t="s">
        <v>215</v>
      </c>
      <c r="H222" s="50">
        <f t="shared" ref="H222" si="3031">SUM(J222:EB222)</f>
        <v>0.99999999999999989</v>
      </c>
      <c r="J222" s="129"/>
      <c r="K222" s="155">
        <f>ROUND(($D$222/MiY*(SUM($J$222:J222)&lt;=1)+IF(SUM($J$222:J222)+($D$222/MiY)&gt;1,1-(SUM($J$222:J222)+($D$222/MiY)),0)),5)*(K$7&gt;=$E$222)</f>
        <v>0</v>
      </c>
      <c r="L222" s="155">
        <f>ROUND(($D$222/MiY*(SUM($J$222:K222)&lt;=1)+IF(SUM($J$222:K222)+($D$222/MiY)&gt;1,1-(SUM($J$222:K222)+($D$222/MiY)),0)),5)*(L$7&gt;=$E$222)</f>
        <v>0</v>
      </c>
      <c r="M222" s="155">
        <f>ROUND(($D$222/MiY*(SUM($J$222:L222)&lt;=1)+IF(SUM($J$222:L222)+($D$222/MiY)&gt;1,1-(SUM($J$222:L222)+($D$222/MiY)),0)),5)*(M$7&gt;=$E$222)</f>
        <v>0</v>
      </c>
      <c r="N222" s="155">
        <f>ROUND(($D$222/MiY*(SUM($J$222:M222)&lt;=1)+IF(SUM($J$222:M222)+($D$222/MiY)&gt;1,1-(SUM($J$222:M222)+($D$222/MiY)),0)),5)*(N$7&gt;=$E$222)</f>
        <v>0</v>
      </c>
      <c r="O222" s="155">
        <f>ROUND(($D$222/MiY*(SUM($J$222:N222)&lt;=1)+IF(SUM($J$222:N222)+($D$222/MiY)&gt;1,1-(SUM($J$222:N222)+($D$222/MiY)),0)),5)*(O$7&gt;=$E$222)</f>
        <v>0</v>
      </c>
      <c r="P222" s="155">
        <f>ROUND(($D$222/MiY*(SUM($J$222:O222)&lt;=1)+IF(SUM($J$222:O222)+($D$222/MiY)&gt;1,1-(SUM($J$222:O222)+($D$222/MiY)),0)),5)*(P$7&gt;=$E$222)</f>
        <v>0</v>
      </c>
      <c r="Q222" s="155">
        <f>ROUND(($D$222/MiY*(SUM($J$222:P222)&lt;=1)+IF(SUM($J$222:P222)+($D$222/MiY)&gt;1,1-(SUM($J$222:P222)+($D$222/MiY)),0)),5)*(Q$7&gt;=$E$222)</f>
        <v>0</v>
      </c>
      <c r="R222" s="155">
        <f>ROUND(($D$222/MiY*(SUM($J$222:Q222)&lt;=1)+IF(SUM($J$222:Q222)+($D$222/MiY)&gt;1,1-(SUM($J$222:Q222)+($D$222/MiY)),0)),5)*(R$7&gt;=$E$222)</f>
        <v>0</v>
      </c>
      <c r="S222" s="155">
        <f>ROUND(($D$222/MiY*(SUM($J$222:R222)&lt;=1)+IF(SUM($J$222:R222)+($D$222/MiY)&gt;1,1-(SUM($J$222:R222)+($D$222/MiY)),0)),5)*(S$7&gt;=$E$222)</f>
        <v>0</v>
      </c>
      <c r="T222" s="155">
        <f>ROUND(($D$222/MiY*(SUM($J$222:S222)&lt;=1)+IF(SUM($J$222:S222)+($D$222/MiY)&gt;1,1-(SUM($J$222:S222)+($D$222/MiY)),0)),5)*(T$7&gt;=$E$222)</f>
        <v>0</v>
      </c>
      <c r="U222" s="155">
        <f>ROUND(($D$222/MiY*(SUM($J$222:T222)&lt;=1)+IF(SUM($J$222:T222)+($D$222/MiY)&gt;1,1-(SUM($J$222:T222)+($D$222/MiY)),0)),5)*(U$7&gt;=$E$222)</f>
        <v>0</v>
      </c>
      <c r="V222" s="155">
        <f>ROUND(($D$222/MiY*(SUM($J$222:U222)&lt;=1)+IF(SUM($J$222:U222)+($D$222/MiY)&gt;1,1-(SUM($J$222:U222)+($D$222/MiY)),0)),5)*(V$7&gt;=$E$222)</f>
        <v>0</v>
      </c>
      <c r="W222" s="155">
        <f>ROUND(($D$222/MiY*(SUM($J$222:V222)&lt;=1)+IF(SUM($J$222:V222)+($D$222/MiY)&gt;1,1-(SUM($J$222:V222)+($D$222/MiY)),0)),5)*(W$7&gt;=$E$222)</f>
        <v>0</v>
      </c>
      <c r="X222" s="155">
        <f>ROUND(($D$222/MiY*(SUM($J$222:W222)&lt;=1)+IF(SUM($J$222:W222)+($D$222/MiY)&gt;1,1-(SUM($J$222:W222)+($D$222/MiY)),0)),5)*(X$7&gt;=$E$222)</f>
        <v>0</v>
      </c>
      <c r="Y222" s="155">
        <f>ROUND(($D$222/MiY*(SUM($J$222:X222)&lt;=1)+IF(SUM($J$222:X222)+($D$222/MiY)&gt;1,1-(SUM($J$222:X222)+($D$222/MiY)),0)),5)*(Y$7&gt;=$E$222)</f>
        <v>0</v>
      </c>
      <c r="Z222" s="155">
        <f>ROUND(($D$222/MiY*(SUM($J$222:Y222)&lt;=1)+IF(SUM($J$222:Y222)+($D$222/MiY)&gt;1,1-(SUM($J$222:Y222)+($D$222/MiY)),0)),5)*(Z$7&gt;=$E$222)</f>
        <v>0</v>
      </c>
      <c r="AA222" s="155">
        <f>ROUND(($D$222/MiY*(SUM($J$222:Z222)&lt;=1)+IF(SUM($J$222:Z222)+($D$222/MiY)&gt;1,1-(SUM($J$222:Z222)+($D$222/MiY)),0)),5)*(AA$7&gt;=$E$222)</f>
        <v>0</v>
      </c>
      <c r="AB222" s="155">
        <f>ROUND(($D$222/MiY*(SUM($J$222:AA222)&lt;=1)+IF(SUM($J$222:AA222)+($D$222/MiY)&gt;1,1-(SUM($J$222:AA222)+($D$222/MiY)),0)),5)*(AB$7&gt;=$E$222)</f>
        <v>0</v>
      </c>
      <c r="AC222" s="155">
        <f>ROUND(($D$222/MiY*(SUM($J$222:AB222)&lt;=1)+IF(SUM($J$222:AB222)+($D$222/MiY)&gt;1,1-(SUM($J$222:AB222)+($D$222/MiY)),0)),5)*(AC$7&gt;=$E$222)</f>
        <v>0</v>
      </c>
      <c r="AD222" s="155">
        <f>ROUND(($D$222/MiY*(SUM($J$222:AC222)&lt;=1)+IF(SUM($J$222:AC222)+($D$222/MiY)&gt;1,1-(SUM($J$222:AC222)+($D$222/MiY)),0)),5)*(AD$7&gt;=$E$222)</f>
        <v>0</v>
      </c>
      <c r="AE222" s="155">
        <f>ROUND(($D$222/MiY*(SUM($J$222:AD222)&lt;=1)+IF(SUM($J$222:AD222)+($D$222/MiY)&gt;1,1-(SUM($J$222:AD222)+($D$222/MiY)),0)),5)*(AE$7&gt;=$E$222)</f>
        <v>0</v>
      </c>
      <c r="AF222" s="155">
        <f>ROUND(($D$222/MiY*(SUM($J$222:AE222)&lt;=1)+IF(SUM($J$222:AE222)+($D$222/MiY)&gt;1,1-(SUM($J$222:AE222)+($D$222/MiY)),0)),5)*(AF$7&gt;=$E$222)</f>
        <v>0</v>
      </c>
      <c r="AG222" s="155">
        <f>ROUND(($D$222/MiY*(SUM($J$222:AF222)&lt;=1)+IF(SUM($J$222:AF222)+($D$222/MiY)&gt;1,1-(SUM($J$222:AF222)+($D$222/MiY)),0)),5)*(AG$7&gt;=$E$222)</f>
        <v>0</v>
      </c>
      <c r="AH222" s="155">
        <f>ROUND(($D$222/MiY*(SUM($J$222:AG222)&lt;=1)+IF(SUM($J$222:AG222)+($D$222/MiY)&gt;1,1-(SUM($J$222:AG222)+($D$222/MiY)),0)),5)*(AH$7&gt;=$E$222)</f>
        <v>5.3330000000000002E-2</v>
      </c>
      <c r="AI222" s="155">
        <f>ROUND(($D$222/MiY*(SUM($J$222:AH222)&lt;=1)+IF(SUM($J$222:AH222)+($D$222/MiY)&gt;1,1-(SUM($J$222:AH222)+($D$222/MiY)),0)),5)*(AI$7&gt;=$E$222)</f>
        <v>5.3330000000000002E-2</v>
      </c>
      <c r="AJ222" s="155">
        <f>ROUND(($D$222/MiY*(SUM($J$222:AI222)&lt;=1)+IF(SUM($J$222:AI222)+($D$222/MiY)&gt;1,1-(SUM($J$222:AI222)+($D$222/MiY)),0)),5)*(AJ$7&gt;=$E$222)</f>
        <v>5.3330000000000002E-2</v>
      </c>
      <c r="AK222" s="155">
        <f>ROUND(($D$222/MiY*(SUM($J$222:AJ222)&lt;=1)+IF(SUM($J$222:AJ222)+($D$222/MiY)&gt;1,1-(SUM($J$222:AJ222)+($D$222/MiY)),0)),5)*(AK$7&gt;=$E$222)</f>
        <v>5.3330000000000002E-2</v>
      </c>
      <c r="AL222" s="155">
        <f>ROUND(($D$222/MiY*(SUM($J$222:AK222)&lt;=1)+IF(SUM($J$222:AK222)+($D$222/MiY)&gt;1,1-(SUM($J$222:AK222)+($D$222/MiY)),0)),5)*(AL$7&gt;=$E$222)</f>
        <v>5.3330000000000002E-2</v>
      </c>
      <c r="AM222" s="155">
        <f>ROUND(($D$222/MiY*(SUM($J$222:AL222)&lt;=1)+IF(SUM($J$222:AL222)+($D$222/MiY)&gt;1,1-(SUM($J$222:AL222)+($D$222/MiY)),0)),5)*(AM$7&gt;=$E$222)</f>
        <v>5.3330000000000002E-2</v>
      </c>
      <c r="AN222" s="155">
        <f>ROUND(($D$222/MiY*(SUM($J$222:AM222)&lt;=1)+IF(SUM($J$222:AM222)+($D$222/MiY)&gt;1,1-(SUM($J$222:AM222)+($D$222/MiY)),0)),5)*(AN$7&gt;=$E$222)</f>
        <v>5.3330000000000002E-2</v>
      </c>
      <c r="AO222" s="155">
        <f>ROUND(($D$222/MiY*(SUM($J$222:AN222)&lt;=1)+IF(SUM($J$222:AN222)+($D$222/MiY)&gt;1,1-(SUM($J$222:AN222)+($D$222/MiY)),0)),5)*(AO$7&gt;=$E$222)</f>
        <v>5.3330000000000002E-2</v>
      </c>
      <c r="AP222" s="155">
        <f>ROUND(($D$222/MiY*(SUM($J$222:AO222)&lt;=1)+IF(SUM($J$222:AO222)+($D$222/MiY)&gt;1,1-(SUM($J$222:AO222)+($D$222/MiY)),0)),5)*(AP$7&gt;=$E$222)</f>
        <v>5.3330000000000002E-2</v>
      </c>
      <c r="AQ222" s="155">
        <f>ROUND(($D$222/MiY*(SUM($J$222:AP222)&lt;=1)+IF(SUM($J$222:AP222)+($D$222/MiY)&gt;1,1-(SUM($J$222:AP222)+($D$222/MiY)),0)),5)*(AQ$7&gt;=$E$222)</f>
        <v>5.3330000000000002E-2</v>
      </c>
      <c r="AR222" s="155">
        <f>ROUND(($D$222/MiY*(SUM($J$222:AQ222)&lt;=1)+IF(SUM($J$222:AQ222)+($D$222/MiY)&gt;1,1-(SUM($J$222:AQ222)+($D$222/MiY)),0)),5)*(AR$7&gt;=$E$222)</f>
        <v>5.3330000000000002E-2</v>
      </c>
      <c r="AS222" s="155">
        <f>ROUND(($D$222/MiY*(SUM($J$222:AR222)&lt;=1)+IF(SUM($J$222:AR222)+($D$222/MiY)&gt;1,1-(SUM($J$222:AR222)+($D$222/MiY)),0)),5)*(AS$7&gt;=$E$222)</f>
        <v>5.3330000000000002E-2</v>
      </c>
      <c r="AT222" s="155">
        <f>ROUND(($D$222/MiY*(SUM($J$222:AS222)&lt;=1)+IF(SUM($J$222:AS222)+($D$222/MiY)&gt;1,1-(SUM($J$222:AS222)+($D$222/MiY)),0)),5)*(AT$7&gt;=$E$222)</f>
        <v>5.3330000000000002E-2</v>
      </c>
      <c r="AU222" s="155">
        <f>ROUND(($D$222/MiY*(SUM($J$222:AT222)&lt;=1)+IF(SUM($J$222:AT222)+($D$222/MiY)&gt;1,1-(SUM($J$222:AT222)+($D$222/MiY)),0)),5)*(AU$7&gt;=$E$222)</f>
        <v>5.3330000000000002E-2</v>
      </c>
      <c r="AV222" s="155">
        <f>ROUND(($D$222/MiY*(SUM($J$222:AU222)&lt;=1)+IF(SUM($J$222:AU222)+($D$222/MiY)&gt;1,1-(SUM($J$222:AU222)+($D$222/MiY)),0)),5)*(AV$7&gt;=$E$222)</f>
        <v>5.3330000000000002E-2</v>
      </c>
      <c r="AW222" s="155">
        <f>ROUND(($D$222/MiY*(SUM($J$222:AV222)&lt;=1)+IF(SUM($J$222:AV222)+($D$222/MiY)&gt;1,1-(SUM($J$222:AV222)+($D$222/MiY)),0)),5)*(AW$7&gt;=$E$222)</f>
        <v>5.3330000000000002E-2</v>
      </c>
      <c r="AX222" s="155">
        <f>ROUND(($D$222/MiY*(SUM($J$222:AW222)&lt;=1)+IF(SUM($J$222:AW222)+($D$222/MiY)&gt;1,1-(SUM($J$222:AW222)+($D$222/MiY)),0)),5)*(AX$7&gt;=$E$222)</f>
        <v>5.3330000000000002E-2</v>
      </c>
      <c r="AY222" s="155">
        <f>ROUND(($D$222/MiY*(SUM($J$222:AX222)&lt;=1)+IF(SUM($J$222:AX222)+($D$222/MiY)&gt;1,1-(SUM($J$222:AX222)+($D$222/MiY)),0)),5)*(AY$7&gt;=$E$222)</f>
        <v>5.3330000000000002E-2</v>
      </c>
      <c r="AZ222" s="155">
        <f>ROUND(($D$222/MiY*(SUM($J$222:AY222)&lt;=1)+IF(SUM($J$222:AY222)+($D$222/MiY)&gt;1,1-(SUM($J$222:AY222)+($D$222/MiY)),0)),5)*(AZ$7&gt;=$E$222)</f>
        <v>4.0059999999999998E-2</v>
      </c>
      <c r="BA222" s="155">
        <f>ROUND(($D$222/MiY*(SUM($J$222:AZ222)&lt;=1)+IF(SUM($J$222:AZ222)+($D$222/MiY)&gt;1,1-(SUM($J$222:AZ222)+($D$222/MiY)),0)),5)*(BA$7&gt;=$E$222)</f>
        <v>0</v>
      </c>
      <c r="BB222" s="155">
        <f>ROUND(($D$222/MiY*(SUM($J$222:BA222)&lt;=1)+IF(SUM($J$222:BA222)+($D$222/MiY)&gt;1,1-(SUM($J$222:BA222)+($D$222/MiY)),0)),5)*(BB$7&gt;=$E$222)</f>
        <v>0</v>
      </c>
      <c r="BC222" s="155">
        <f>ROUND(($D$222/MiY*(SUM($J$222:BB222)&lt;=1)+IF(SUM($J$222:BB222)+($D$222/MiY)&gt;1,1-(SUM($J$222:BB222)+($D$222/MiY)),0)),5)*(BC$7&gt;=$E$222)</f>
        <v>0</v>
      </c>
      <c r="BD222" s="155">
        <f>ROUND(($D$222/MiY*(SUM($J$222:BC222)&lt;=1)+IF(SUM($J$222:BC222)+($D$222/MiY)&gt;1,1-(SUM($J$222:BC222)+($D$222/MiY)),0)),5)*(BD$7&gt;=$E$222)</f>
        <v>0</v>
      </c>
      <c r="BE222" s="155">
        <f>ROUND(($D$222/MiY*(SUM($J$222:BD222)&lt;=1)+IF(SUM($J$222:BD222)+($D$222/MiY)&gt;1,1-(SUM($J$222:BD222)+($D$222/MiY)),0)),5)*(BE$7&gt;=$E$222)</f>
        <v>0</v>
      </c>
      <c r="BF222" s="155">
        <f>ROUND(($D$222/MiY*(SUM($J$222:BE222)&lt;=1)+IF(SUM($J$222:BE222)+($D$222/MiY)&gt;1,1-(SUM($J$222:BE222)+($D$222/MiY)),0)),5)*(BF$7&gt;=$E$222)</f>
        <v>0</v>
      </c>
      <c r="BG222" s="155">
        <f>ROUND(($D$222/MiY*(SUM($J$222:BF222)&lt;=1)+IF(SUM($J$222:BF222)+($D$222/MiY)&gt;1,1-(SUM($J$222:BF222)+($D$222/MiY)),0)),5)*(BG$7&gt;=$E$222)</f>
        <v>0</v>
      </c>
      <c r="BH222" s="155">
        <f>ROUND(($D$222/MiY*(SUM($J$222:BG222)&lt;=1)+IF(SUM($J$222:BG222)+($D$222/MiY)&gt;1,1-(SUM($J$222:BG222)+($D$222/MiY)),0)),5)*(BH$7&gt;=$E$222)</f>
        <v>0</v>
      </c>
      <c r="BI222" s="155">
        <f>ROUND(($D$222/MiY*(SUM($J$222:BH222)&lt;=1)+IF(SUM($J$222:BH222)+($D$222/MiY)&gt;1,1-(SUM($J$222:BH222)+($D$222/MiY)),0)),5)*(BI$7&gt;=$E$222)</f>
        <v>0</v>
      </c>
      <c r="BJ222" s="155">
        <f>ROUND(($D$222/MiY*(SUM($J$222:BI222)&lt;=1)+IF(SUM($J$222:BI222)+($D$222/MiY)&gt;1,1-(SUM($J$222:BI222)+($D$222/MiY)),0)),5)*(BJ$7&gt;=$E$222)</f>
        <v>0</v>
      </c>
      <c r="BK222" s="155">
        <f>ROUND(($D$222/MiY*(SUM($J$222:BJ222)&lt;=1)+IF(SUM($J$222:BJ222)+($D$222/MiY)&gt;1,1-(SUM($J$222:BJ222)+($D$222/MiY)),0)),5)*(BK$7&gt;=$E$222)</f>
        <v>0</v>
      </c>
      <c r="BL222" s="155">
        <f>ROUND(($D$222/MiY*(SUM($J$222:BK222)&lt;=1)+IF(SUM($J$222:BK222)+($D$222/MiY)&gt;1,1-(SUM($J$222:BK222)+($D$222/MiY)),0)),5)*(BL$7&gt;=$E$222)</f>
        <v>0</v>
      </c>
      <c r="BM222" s="155">
        <f>ROUND(($D$222/MiY*(SUM($J$222:BL222)&lt;=1)+IF(SUM($J$222:BL222)+($D$222/MiY)&gt;1,1-(SUM($J$222:BL222)+($D$222/MiY)),0)),5)*(BM$7&gt;=$E$222)</f>
        <v>0</v>
      </c>
      <c r="BN222" s="155">
        <f>ROUND(($D$222/MiY*(SUM($J$222:BM222)&lt;=1)+IF(SUM($J$222:BM222)+($D$222/MiY)&gt;1,1-(SUM($J$222:BM222)+($D$222/MiY)),0)),5)*(BN$7&gt;=$E$222)</f>
        <v>0</v>
      </c>
      <c r="BO222" s="155">
        <f>ROUND(($D$222/MiY*(SUM($J$222:BN222)&lt;=1)+IF(SUM($J$222:BN222)+($D$222/MiY)&gt;1,1-(SUM($J$222:BN222)+($D$222/MiY)),0)),5)*(BO$7&gt;=$E$222)</f>
        <v>0</v>
      </c>
      <c r="BP222" s="155">
        <f>ROUND(($D$222/MiY*(SUM($J$222:BO222)&lt;=1)+IF(SUM($J$222:BO222)+($D$222/MiY)&gt;1,1-(SUM($J$222:BO222)+($D$222/MiY)),0)),5)*(BP$7&gt;=$E$222)</f>
        <v>0</v>
      </c>
      <c r="BQ222" s="155">
        <f>ROUND(($D$222/MiY*(SUM($J$222:BP222)&lt;=1)+IF(SUM($J$222:BP222)+($D$222/MiY)&gt;1,1-(SUM($J$222:BP222)+($D$222/MiY)),0)),5)*(BQ$7&gt;=$E$222)</f>
        <v>0</v>
      </c>
      <c r="BR222" s="155">
        <f>ROUND(($D$222/MiY*(SUM($J$222:BQ222)&lt;=1)+IF(SUM($J$222:BQ222)+($D$222/MiY)&gt;1,1-(SUM($J$222:BQ222)+($D$222/MiY)),0)),5)*(BR$7&gt;=$E$222)</f>
        <v>0</v>
      </c>
      <c r="BS222" s="155">
        <f>ROUND(($D$222/MiY*(SUM($J$222:BR222)&lt;=1)+IF(SUM($J$222:BR222)+($D$222/MiY)&gt;1,1-(SUM($J$222:BR222)+($D$222/MiY)),0)),5)*(BS$7&gt;=$E$222)</f>
        <v>0</v>
      </c>
      <c r="BT222" s="155">
        <f>ROUND(($D$222/MiY*(SUM($J$222:BS222)&lt;=1)+IF(SUM($J$222:BS222)+($D$222/MiY)&gt;1,1-(SUM($J$222:BS222)+($D$222/MiY)),0)),5)*(BT$7&gt;=$E$222)</f>
        <v>0</v>
      </c>
      <c r="BU222" s="155">
        <f>ROUND(($D$222/MiY*(SUM($J$222:BT222)&lt;=1)+IF(SUM($J$222:BT222)+($D$222/MiY)&gt;1,1-(SUM($J$222:BT222)+($D$222/MiY)),0)),5)*(BU$7&gt;=$E$222)</f>
        <v>0</v>
      </c>
      <c r="BV222" s="155">
        <f>ROUND(($D$222/MiY*(SUM($J$222:BU222)&lt;=1)+IF(SUM($J$222:BU222)+($D$222/MiY)&gt;1,1-(SUM($J$222:BU222)+($D$222/MiY)),0)),5)*(BV$7&gt;=$E$222)</f>
        <v>0</v>
      </c>
      <c r="BW222" s="155">
        <f>ROUND(($D$222/MiY*(SUM($J$222:BV222)&lt;=1)+IF(SUM($J$222:BV222)+($D$222/MiY)&gt;1,1-(SUM($J$222:BV222)+($D$222/MiY)),0)),5)*(BW$7&gt;=$E$222)</f>
        <v>0</v>
      </c>
      <c r="BX222" s="155">
        <f>ROUND(($D$222/MiY*(SUM($J$222:BW222)&lt;=1)+IF(SUM($J$222:BW222)+($D$222/MiY)&gt;1,1-(SUM($J$222:BW222)+($D$222/MiY)),0)),5)*(BX$7&gt;=$E$222)</f>
        <v>0</v>
      </c>
      <c r="BY222" s="155">
        <f>ROUND(($D$222/MiY*(SUM($J$222:BX222)&lt;=1)+IF(SUM($J$222:BX222)+($D$222/MiY)&gt;1,1-(SUM($J$222:BX222)+($D$222/MiY)),0)),5)*(BY$7&gt;=$E$222)</f>
        <v>0</v>
      </c>
      <c r="BZ222" s="155">
        <f>ROUND(($D$222/MiY*(SUM($J$222:BY222)&lt;=1)+IF(SUM($J$222:BY222)+($D$222/MiY)&gt;1,1-(SUM($J$222:BY222)+($D$222/MiY)),0)),5)*(BZ$7&gt;=$E$222)</f>
        <v>0</v>
      </c>
      <c r="CA222" s="155">
        <f>ROUND(($D$222/MiY*(SUM($J$222:BZ222)&lt;=1)+IF(SUM($J$222:BZ222)+($D$222/MiY)&gt;1,1-(SUM($J$222:BZ222)+($D$222/MiY)),0)),5)*(CA$7&gt;=$E$222)</f>
        <v>0</v>
      </c>
      <c r="CB222" s="155">
        <f>ROUND(($D$222/MiY*(SUM($J$222:CA222)&lt;=1)+IF(SUM($J$222:CA222)+($D$222/MiY)&gt;1,1-(SUM($J$222:CA222)+($D$222/MiY)),0)),5)*(CB$7&gt;=$E$222)</f>
        <v>0</v>
      </c>
      <c r="CC222" s="155">
        <f>ROUND(($D$222/MiY*(SUM($J$222:CB222)&lt;=1)+IF(SUM($J$222:CB222)+($D$222/MiY)&gt;1,1-(SUM($J$222:CB222)+($D$222/MiY)),0)),5)*(CC$7&gt;=$E$222)</f>
        <v>0</v>
      </c>
      <c r="CD222" s="155">
        <f>ROUND(($D$222/MiY*(SUM($J$222:CC222)&lt;=1)+IF(SUM($J$222:CC222)+($D$222/MiY)&gt;1,1-(SUM($J$222:CC222)+($D$222/MiY)),0)),5)*(CD$7&gt;=$E$222)</f>
        <v>0</v>
      </c>
      <c r="CE222" s="155">
        <f>ROUND(($D$222/MiY*(SUM($J$222:CD222)&lt;=1)+IF(SUM($J$222:CD222)+($D$222/MiY)&gt;1,1-(SUM($J$222:CD222)+($D$222/MiY)),0)),5)*(CE$7&gt;=$E$222)</f>
        <v>0</v>
      </c>
      <c r="CF222" s="155">
        <f>ROUND(($D$222/MiY*(SUM($J$222:CE222)&lt;=1)+IF(SUM($J$222:CE222)+($D$222/MiY)&gt;1,1-(SUM($J$222:CE222)+($D$222/MiY)),0)),5)*(CF$7&gt;=$E$222)</f>
        <v>0</v>
      </c>
      <c r="CG222" s="155">
        <f>ROUND(($D$222/MiY*(SUM($J$222:CF222)&lt;=1)+IF(SUM($J$222:CF222)+($D$222/MiY)&gt;1,1-(SUM($J$222:CF222)+($D$222/MiY)),0)),5)*(CG$7&gt;=$E$222)</f>
        <v>0</v>
      </c>
      <c r="CH222" s="155">
        <f>ROUND(($D$222/MiY*(SUM($J$222:CG222)&lt;=1)+IF(SUM($J$222:CG222)+($D$222/MiY)&gt;1,1-(SUM($J$222:CG222)+($D$222/MiY)),0)),5)*(CH$7&gt;=$E$222)</f>
        <v>0</v>
      </c>
      <c r="CI222" s="155">
        <f>ROUND(($D$222/MiY*(SUM($J$222:CH222)&lt;=1)+IF(SUM($J$222:CH222)+($D$222/MiY)&gt;1,1-(SUM($J$222:CH222)+($D$222/MiY)),0)),5)*(CI$7&gt;=$E$222)</f>
        <v>0</v>
      </c>
      <c r="CJ222" s="155">
        <f>ROUND(($D$222/MiY*(SUM($J$222:CI222)&lt;=1)+IF(SUM($J$222:CI222)+($D$222/MiY)&gt;1,1-(SUM($J$222:CI222)+($D$222/MiY)),0)),5)*(CJ$7&gt;=$E$222)</f>
        <v>0</v>
      </c>
      <c r="CK222" s="155">
        <f>ROUND(($D$222/MiY*(SUM($J$222:CJ222)&lt;=1)+IF(SUM($J$222:CJ222)+($D$222/MiY)&gt;1,1-(SUM($J$222:CJ222)+($D$222/MiY)),0)),5)*(CK$7&gt;=$E$222)</f>
        <v>0</v>
      </c>
      <c r="CL222" s="155">
        <f>ROUND(($D$222/MiY*(SUM($J$222:CK222)&lt;=1)+IF(SUM($J$222:CK222)+($D$222/MiY)&gt;1,1-(SUM($J$222:CK222)+($D$222/MiY)),0)),5)*(CL$7&gt;=$E$222)</f>
        <v>0</v>
      </c>
      <c r="CM222" s="155">
        <f>ROUND(($D$222/MiY*(SUM($J$222:CL222)&lt;=1)+IF(SUM($J$222:CL222)+($D$222/MiY)&gt;1,1-(SUM($J$222:CL222)+($D$222/MiY)),0)),5)*(CM$7&gt;=$E$222)</f>
        <v>0</v>
      </c>
      <c r="CN222" s="155">
        <f>ROUND(($D$222/MiY*(SUM($J$222:CM222)&lt;=1)+IF(SUM($J$222:CM222)+($D$222/MiY)&gt;1,1-(SUM($J$222:CM222)+($D$222/MiY)),0)),5)*(CN$7&gt;=$E$222)</f>
        <v>0</v>
      </c>
      <c r="CO222" s="155">
        <f>ROUND(($D$222/MiY*(SUM($J$222:CN222)&lt;=1)+IF(SUM($J$222:CN222)+($D$222/MiY)&gt;1,1-(SUM($J$222:CN222)+($D$222/MiY)),0)),5)*(CO$7&gt;=$E$222)</f>
        <v>0</v>
      </c>
      <c r="CP222" s="155">
        <f>ROUND(($D$222/MiY*(SUM($J$222:CO222)&lt;=1)+IF(SUM($J$222:CO222)+($D$222/MiY)&gt;1,1-(SUM($J$222:CO222)+($D$222/MiY)),0)),5)*(CP$7&gt;=$E$222)</f>
        <v>0</v>
      </c>
      <c r="CQ222" s="155">
        <f>ROUND(($D$222/MiY*(SUM($J$222:CP222)&lt;=1)+IF(SUM($J$222:CP222)+($D$222/MiY)&gt;1,1-(SUM($J$222:CP222)+($D$222/MiY)),0)),5)*(CQ$7&gt;=$E$222)</f>
        <v>0</v>
      </c>
      <c r="CR222" s="155">
        <f>ROUND(($D$222/MiY*(SUM($J$222:CQ222)&lt;=1)+IF(SUM($J$222:CQ222)+($D$222/MiY)&gt;1,1-(SUM($J$222:CQ222)+($D$222/MiY)),0)),5)*(CR$7&gt;=$E$222)</f>
        <v>0</v>
      </c>
      <c r="CS222" s="155">
        <f>ROUND(($D$222/MiY*(SUM($J$222:CR222)&lt;=1)+IF(SUM($J$222:CR222)+($D$222/MiY)&gt;1,1-(SUM($J$222:CR222)+($D$222/MiY)),0)),5)*(CS$7&gt;=$E$222)</f>
        <v>0</v>
      </c>
      <c r="CT222" s="155">
        <f>ROUND(($D$222/MiY*(SUM($J$222:CS222)&lt;=1)+IF(SUM($J$222:CS222)+($D$222/MiY)&gt;1,1-(SUM($J$222:CS222)+($D$222/MiY)),0)),5)*(CT$7&gt;=$E$222)</f>
        <v>0</v>
      </c>
      <c r="CU222" s="155">
        <f>ROUND(($D$222/MiY*(SUM($J$222:CT222)&lt;=1)+IF(SUM($J$222:CT222)+($D$222/MiY)&gt;1,1-(SUM($J$222:CT222)+($D$222/MiY)),0)),5)*(CU$7&gt;=$E$222)</f>
        <v>0</v>
      </c>
      <c r="CV222" s="155">
        <f>ROUND(($D$222/MiY*(SUM($J$222:CU222)&lt;=1)+IF(SUM($J$222:CU222)+($D$222/MiY)&gt;1,1-(SUM($J$222:CU222)+($D$222/MiY)),0)),5)*(CV$7&gt;=$E$222)</f>
        <v>0</v>
      </c>
      <c r="CW222" s="155">
        <f>ROUND(($D$222/MiY*(SUM($J$222:CV222)&lt;=1)+IF(SUM($J$222:CV222)+($D$222/MiY)&gt;1,1-(SUM($J$222:CV222)+($D$222/MiY)),0)),5)*(CW$7&gt;=$E$222)</f>
        <v>0</v>
      </c>
      <c r="CX222" s="155">
        <f>ROUND(($D$222/MiY*(SUM($J$222:CW222)&lt;=1)+IF(SUM($J$222:CW222)+($D$222/MiY)&gt;1,1-(SUM($J$222:CW222)+($D$222/MiY)),0)),5)*(CX$7&gt;=$E$222)</f>
        <v>0</v>
      </c>
      <c r="CY222" s="155">
        <f>ROUND(($D$222/MiY*(SUM($J$222:CX222)&lt;=1)+IF(SUM($J$222:CX222)+($D$222/MiY)&gt;1,1-(SUM($J$222:CX222)+($D$222/MiY)),0)),5)*(CY$7&gt;=$E$222)</f>
        <v>0</v>
      </c>
      <c r="CZ222" s="155">
        <f>ROUND(($D$222/MiY*(SUM($J$222:CY222)&lt;=1)+IF(SUM($J$222:CY222)+($D$222/MiY)&gt;1,1-(SUM($J$222:CY222)+($D$222/MiY)),0)),5)*(CZ$7&gt;=$E$222)</f>
        <v>0</v>
      </c>
      <c r="DA222" s="155">
        <f>ROUND(($D$222/MiY*(SUM($J$222:CZ222)&lt;=1)+IF(SUM($J$222:CZ222)+($D$222/MiY)&gt;1,1-(SUM($J$222:CZ222)+($D$222/MiY)),0)),5)*(DA$7&gt;=$E$222)</f>
        <v>0</v>
      </c>
      <c r="DB222" s="155">
        <f>ROUND(($D$222/MiY*(SUM($J$222:DA222)&lt;=1)+IF(SUM($J$222:DA222)+($D$222/MiY)&gt;1,1-(SUM($J$222:DA222)+($D$222/MiY)),0)),5)*(DB$7&gt;=$E$222)</f>
        <v>0</v>
      </c>
      <c r="DC222" s="155">
        <f>ROUND(($D$222/MiY*(SUM($J$222:DB222)&lt;=1)+IF(SUM($J$222:DB222)+($D$222/MiY)&gt;1,1-(SUM($J$222:DB222)+($D$222/MiY)),0)),5)*(DC$7&gt;=$E$222)</f>
        <v>0</v>
      </c>
      <c r="DD222" s="155">
        <f>ROUND(($D$222/MiY*(SUM($J$222:DC222)&lt;=1)+IF(SUM($J$222:DC222)+($D$222/MiY)&gt;1,1-(SUM($J$222:DC222)+($D$222/MiY)),0)),5)*(DD$7&gt;=$E$222)</f>
        <v>0</v>
      </c>
      <c r="DE222" s="155">
        <f>ROUND(($D$222/MiY*(SUM($J$222:DD222)&lt;=1)+IF(SUM($J$222:DD222)+($D$222/MiY)&gt;1,1-(SUM($J$222:DD222)+($D$222/MiY)),0)),5)*(DE$7&gt;=$E$222)</f>
        <v>0</v>
      </c>
      <c r="DF222" s="155">
        <f>ROUND(($D$222/MiY*(SUM($J$222:DE222)&lt;=1)+IF(SUM($J$222:DE222)+($D$222/MiY)&gt;1,1-(SUM($J$222:DE222)+($D$222/MiY)),0)),5)*(DF$7&gt;=$E$222)</f>
        <v>0</v>
      </c>
      <c r="DG222" s="155">
        <f>ROUND(($D$222/MiY*(SUM($J$222:DF222)&lt;=1)+IF(SUM($J$222:DF222)+($D$222/MiY)&gt;1,1-(SUM($J$222:DF222)+($D$222/MiY)),0)),5)*(DG$7&gt;=$E$222)</f>
        <v>0</v>
      </c>
      <c r="DH222" s="155">
        <f>ROUND(($D$222/MiY*(SUM($J$222:DG222)&lt;=1)+IF(SUM($J$222:DG222)+($D$222/MiY)&gt;1,1-(SUM($J$222:DG222)+($D$222/MiY)),0)),5)*(DH$7&gt;=$E$222)</f>
        <v>0</v>
      </c>
      <c r="DI222" s="155">
        <f>ROUND(($D$222/MiY*(SUM($J$222:DH222)&lt;=1)+IF(SUM($J$222:DH222)+($D$222/MiY)&gt;1,1-(SUM($J$222:DH222)+($D$222/MiY)),0)),5)*(DI$7&gt;=$E$222)</f>
        <v>0</v>
      </c>
      <c r="DJ222" s="155">
        <f>ROUND(($D$222/MiY*(SUM($J$222:DI222)&lt;=1)+IF(SUM($J$222:DI222)+($D$222/MiY)&gt;1,1-(SUM($J$222:DI222)+($D$222/MiY)),0)),5)*(DJ$7&gt;=$E$222)</f>
        <v>0</v>
      </c>
      <c r="DK222" s="155">
        <f>ROUND(($D$222/MiY*(SUM($J$222:DJ222)&lt;=1)+IF(SUM($J$222:DJ222)+($D$222/MiY)&gt;1,1-(SUM($J$222:DJ222)+($D$222/MiY)),0)),5)*(DK$7&gt;=$E$222)</f>
        <v>0</v>
      </c>
      <c r="DL222" s="155">
        <f>ROUND(($D$222/MiY*(SUM($J$222:DK222)&lt;=1)+IF(SUM($J$222:DK222)+($D$222/MiY)&gt;1,1-(SUM($J$222:DK222)+($D$222/MiY)),0)),5)*(DL$7&gt;=$E$222)</f>
        <v>0</v>
      </c>
      <c r="DM222" s="155">
        <f>ROUND(($D$222/MiY*(SUM($J$222:DL222)&lt;=1)+IF(SUM($J$222:DL222)+($D$222/MiY)&gt;1,1-(SUM($J$222:DL222)+($D$222/MiY)),0)),5)*(DM$7&gt;=$E$222)</f>
        <v>0</v>
      </c>
      <c r="DN222" s="155">
        <f>ROUND(($D$222/MiY*(SUM($J$222:DM222)&lt;=1)+IF(SUM($J$222:DM222)+($D$222/MiY)&gt;1,1-(SUM($J$222:DM222)+($D$222/MiY)),0)),5)*(DN$7&gt;=$E$222)</f>
        <v>0</v>
      </c>
      <c r="DO222" s="155">
        <f>ROUND(($D$222/MiY*(SUM($J$222:DN222)&lt;=1)+IF(SUM($J$222:DN222)+($D$222/MiY)&gt;1,1-(SUM($J$222:DN222)+($D$222/MiY)),0)),5)*(DO$7&gt;=$E$222)</f>
        <v>0</v>
      </c>
      <c r="DP222" s="155">
        <f>ROUND(($D$222/MiY*(SUM($J$222:DO222)&lt;=1)+IF(SUM($J$222:DO222)+($D$222/MiY)&gt;1,1-(SUM($J$222:DO222)+($D$222/MiY)),0)),5)*(DP$7&gt;=$E$222)</f>
        <v>0</v>
      </c>
      <c r="DQ222" s="155">
        <f>ROUND(($D$222/MiY*(SUM($J$222:DP222)&lt;=1)+IF(SUM($J$222:DP222)+($D$222/MiY)&gt;1,1-(SUM($J$222:DP222)+($D$222/MiY)),0)),5)*(DQ$7&gt;=$E$222)</f>
        <v>0</v>
      </c>
      <c r="DR222" s="155">
        <f>ROUND(($D$222/MiY*(SUM($J$222:DQ222)&lt;=1)+IF(SUM($J$222:DQ222)+($D$222/MiY)&gt;1,1-(SUM($J$222:DQ222)+($D$222/MiY)),0)),5)*(DR$7&gt;=$E$222)</f>
        <v>0</v>
      </c>
      <c r="DS222" s="155">
        <f>ROUND(($D$222/MiY*(SUM($J$222:DR222)&lt;=1)+IF(SUM($J$222:DR222)+($D$222/MiY)&gt;1,1-(SUM($J$222:DR222)+($D$222/MiY)),0)),5)*(DS$7&gt;=$E$222)</f>
        <v>0</v>
      </c>
      <c r="DT222" s="155">
        <f>ROUND(($D$222/MiY*(SUM($J$222:DS222)&lt;=1)+IF(SUM($J$222:DS222)+($D$222/MiY)&gt;1,1-(SUM($J$222:DS222)+($D$222/MiY)),0)),5)*(DT$7&gt;=$E$222)</f>
        <v>0</v>
      </c>
      <c r="DU222" s="155">
        <f>ROUND(($D$222/MiY*(SUM($J$222:DT222)&lt;=1)+IF(SUM($J$222:DT222)+($D$222/MiY)&gt;1,1-(SUM($J$222:DT222)+($D$222/MiY)),0)),5)*(DU$7&gt;=$E$222)</f>
        <v>0</v>
      </c>
      <c r="DV222" s="155">
        <f>ROUND(($D$222/MiY*(SUM($J$222:DU222)&lt;=1)+IF(SUM($J$222:DU222)+($D$222/MiY)&gt;1,1-(SUM($J$222:DU222)+($D$222/MiY)),0)),5)*(DV$7&gt;=$E$222)</f>
        <v>0</v>
      </c>
      <c r="DW222" s="155">
        <f>ROUND(($D$222/MiY*(SUM($J$222:DV222)&lt;=1)+IF(SUM($J$222:DV222)+($D$222/MiY)&gt;1,1-(SUM($J$222:DV222)+($D$222/MiY)),0)),5)*(DW$7&gt;=$E$222)</f>
        <v>0</v>
      </c>
      <c r="DX222" s="155">
        <f>ROUND(($D$222/MiY*(SUM($J$222:DW222)&lt;=1)+IF(SUM($J$222:DW222)+($D$222/MiY)&gt;1,1-(SUM($J$222:DW222)+($D$222/MiY)),0)),5)*(DX$7&gt;=$E$222)</f>
        <v>0</v>
      </c>
      <c r="DY222" s="155">
        <f>ROUND(($D$222/MiY*(SUM($J$222:DX222)&lt;=1)+IF(SUM($J$222:DX222)+($D$222/MiY)&gt;1,1-(SUM($J$222:DX222)+($D$222/MiY)),0)),5)*(DY$7&gt;=$E$222)</f>
        <v>0</v>
      </c>
      <c r="DZ222" s="155">
        <f>ROUND(($D$222/MiY*(SUM($J$222:DY222)&lt;=1)+IF(SUM($J$222:DY222)+($D$222/MiY)&gt;1,1-(SUM($J$222:DY222)+($D$222/MiY)),0)),5)*(DZ$7&gt;=$E$222)</f>
        <v>0</v>
      </c>
      <c r="EA222" s="155">
        <f>ROUND(($D$222/MiY*(SUM($J$222:DZ222)&lt;=1)+IF(SUM($J$222:DZ222)+($D$222/MiY)&gt;1,1-(SUM($J$222:DZ222)+($D$222/MiY)),0)),5)*(EA$7&gt;=$E$222)</f>
        <v>0</v>
      </c>
      <c r="EB222" s="155">
        <f>ROUND(($D$222/MiY*(SUM($J$222:EA222)&lt;=1)+IF(SUM($J$222:EA222)+($D$222/MiY)&gt;1,1-(SUM($J$222:EA222)+($D$222/MiY)),0)),5)*(EB$7&gt;=$E$222)</f>
        <v>0</v>
      </c>
    </row>
    <row r="223" spans="3:132" outlineLevel="1" x14ac:dyDescent="0.25">
      <c r="C223" s="318" t="s">
        <v>526</v>
      </c>
      <c r="G223" s="52" t="s">
        <v>525</v>
      </c>
      <c r="H223" s="46">
        <f t="shared" ref="H223" si="3032">SUM(J223:EB223)</f>
        <v>198680.38526910002</v>
      </c>
      <c r="J223" s="82">
        <f t="shared" ref="J223:P223" si="3033">SUM($J$221:$EB$221)*J222</f>
        <v>0</v>
      </c>
      <c r="K223" s="82">
        <f t="shared" si="3033"/>
        <v>0</v>
      </c>
      <c r="L223" s="82">
        <f t="shared" si="3033"/>
        <v>0</v>
      </c>
      <c r="M223" s="82">
        <f t="shared" si="3033"/>
        <v>0</v>
      </c>
      <c r="N223" s="82">
        <f t="shared" si="3033"/>
        <v>0</v>
      </c>
      <c r="O223" s="82">
        <f t="shared" si="3033"/>
        <v>0</v>
      </c>
      <c r="P223" s="82">
        <f t="shared" si="3033"/>
        <v>0</v>
      </c>
      <c r="Q223" s="82">
        <f>SUM($J$221:$EB$221)*Q222</f>
        <v>0</v>
      </c>
      <c r="R223" s="82">
        <f t="shared" ref="R223:CC223" si="3034">SUM($J$221:$EB$221)*R222</f>
        <v>0</v>
      </c>
      <c r="S223" s="82">
        <f t="shared" si="3034"/>
        <v>0</v>
      </c>
      <c r="T223" s="82">
        <f t="shared" si="3034"/>
        <v>0</v>
      </c>
      <c r="U223" s="82">
        <f t="shared" si="3034"/>
        <v>0</v>
      </c>
      <c r="V223" s="82">
        <f t="shared" si="3034"/>
        <v>0</v>
      </c>
      <c r="W223" s="82">
        <f t="shared" si="3034"/>
        <v>0</v>
      </c>
      <c r="X223" s="82">
        <f t="shared" si="3034"/>
        <v>0</v>
      </c>
      <c r="Y223" s="82">
        <f t="shared" si="3034"/>
        <v>0</v>
      </c>
      <c r="Z223" s="82">
        <f t="shared" si="3034"/>
        <v>0</v>
      </c>
      <c r="AA223" s="82">
        <f t="shared" si="3034"/>
        <v>0</v>
      </c>
      <c r="AB223" s="82">
        <f t="shared" si="3034"/>
        <v>0</v>
      </c>
      <c r="AC223" s="82">
        <f t="shared" si="3034"/>
        <v>0</v>
      </c>
      <c r="AD223" s="82">
        <f t="shared" si="3034"/>
        <v>0</v>
      </c>
      <c r="AE223" s="82">
        <f t="shared" si="3034"/>
        <v>0</v>
      </c>
      <c r="AF223" s="82">
        <f t="shared" si="3034"/>
        <v>0</v>
      </c>
      <c r="AG223" s="82">
        <f t="shared" si="3034"/>
        <v>0</v>
      </c>
      <c r="AH223" s="82">
        <f t="shared" si="3034"/>
        <v>10595.624946401102</v>
      </c>
      <c r="AI223" s="82">
        <f t="shared" si="3034"/>
        <v>10595.624946401102</v>
      </c>
      <c r="AJ223" s="82">
        <f t="shared" si="3034"/>
        <v>10595.624946401102</v>
      </c>
      <c r="AK223" s="82">
        <f t="shared" si="3034"/>
        <v>10595.624946401102</v>
      </c>
      <c r="AL223" s="82">
        <f t="shared" si="3034"/>
        <v>10595.624946401102</v>
      </c>
      <c r="AM223" s="82">
        <f t="shared" si="3034"/>
        <v>10595.624946401102</v>
      </c>
      <c r="AN223" s="82">
        <f t="shared" si="3034"/>
        <v>10595.624946401102</v>
      </c>
      <c r="AO223" s="82">
        <f t="shared" si="3034"/>
        <v>10595.624946401102</v>
      </c>
      <c r="AP223" s="82">
        <f t="shared" si="3034"/>
        <v>10595.624946401102</v>
      </c>
      <c r="AQ223" s="82">
        <f t="shared" si="3034"/>
        <v>10595.624946401102</v>
      </c>
      <c r="AR223" s="82">
        <f t="shared" si="3034"/>
        <v>10595.624946401102</v>
      </c>
      <c r="AS223" s="82">
        <f t="shared" si="3034"/>
        <v>10595.624946401102</v>
      </c>
      <c r="AT223" s="82">
        <f t="shared" si="3034"/>
        <v>10595.624946401102</v>
      </c>
      <c r="AU223" s="82">
        <f t="shared" si="3034"/>
        <v>10595.624946401102</v>
      </c>
      <c r="AV223" s="82">
        <f t="shared" si="3034"/>
        <v>10595.624946401102</v>
      </c>
      <c r="AW223" s="82">
        <f t="shared" si="3034"/>
        <v>10595.624946401102</v>
      </c>
      <c r="AX223" s="82">
        <f t="shared" si="3034"/>
        <v>10595.624946401102</v>
      </c>
      <c r="AY223" s="82">
        <f t="shared" si="3034"/>
        <v>10595.624946401102</v>
      </c>
      <c r="AZ223" s="82">
        <f t="shared" si="3034"/>
        <v>7959.1362338801446</v>
      </c>
      <c r="BA223" s="82">
        <f t="shared" si="3034"/>
        <v>0</v>
      </c>
      <c r="BB223" s="82">
        <f t="shared" si="3034"/>
        <v>0</v>
      </c>
      <c r="BC223" s="82">
        <f t="shared" si="3034"/>
        <v>0</v>
      </c>
      <c r="BD223" s="82">
        <f t="shared" si="3034"/>
        <v>0</v>
      </c>
      <c r="BE223" s="82">
        <f t="shared" si="3034"/>
        <v>0</v>
      </c>
      <c r="BF223" s="82">
        <f t="shared" si="3034"/>
        <v>0</v>
      </c>
      <c r="BG223" s="82">
        <f t="shared" si="3034"/>
        <v>0</v>
      </c>
      <c r="BH223" s="82">
        <f t="shared" si="3034"/>
        <v>0</v>
      </c>
      <c r="BI223" s="82">
        <f t="shared" si="3034"/>
        <v>0</v>
      </c>
      <c r="BJ223" s="82">
        <f t="shared" si="3034"/>
        <v>0</v>
      </c>
      <c r="BK223" s="82">
        <f t="shared" si="3034"/>
        <v>0</v>
      </c>
      <c r="BL223" s="82">
        <f t="shared" si="3034"/>
        <v>0</v>
      </c>
      <c r="BM223" s="82">
        <f t="shared" si="3034"/>
        <v>0</v>
      </c>
      <c r="BN223" s="82">
        <f t="shared" si="3034"/>
        <v>0</v>
      </c>
      <c r="BO223" s="82">
        <f t="shared" si="3034"/>
        <v>0</v>
      </c>
      <c r="BP223" s="82">
        <f t="shared" si="3034"/>
        <v>0</v>
      </c>
      <c r="BQ223" s="82">
        <f t="shared" si="3034"/>
        <v>0</v>
      </c>
      <c r="BR223" s="82">
        <f t="shared" si="3034"/>
        <v>0</v>
      </c>
      <c r="BS223" s="82">
        <f t="shared" si="3034"/>
        <v>0</v>
      </c>
      <c r="BT223" s="82">
        <f t="shared" si="3034"/>
        <v>0</v>
      </c>
      <c r="BU223" s="82">
        <f t="shared" si="3034"/>
        <v>0</v>
      </c>
      <c r="BV223" s="82">
        <f t="shared" si="3034"/>
        <v>0</v>
      </c>
      <c r="BW223" s="82">
        <f t="shared" si="3034"/>
        <v>0</v>
      </c>
      <c r="BX223" s="82">
        <f t="shared" si="3034"/>
        <v>0</v>
      </c>
      <c r="BY223" s="82">
        <f t="shared" si="3034"/>
        <v>0</v>
      </c>
      <c r="BZ223" s="82">
        <f t="shared" si="3034"/>
        <v>0</v>
      </c>
      <c r="CA223" s="82">
        <f t="shared" si="3034"/>
        <v>0</v>
      </c>
      <c r="CB223" s="82">
        <f t="shared" si="3034"/>
        <v>0</v>
      </c>
      <c r="CC223" s="82">
        <f t="shared" si="3034"/>
        <v>0</v>
      </c>
      <c r="CD223" s="82">
        <f t="shared" ref="CD223:EB223" si="3035">SUM($J$221:$EB$221)*CD222</f>
        <v>0</v>
      </c>
      <c r="CE223" s="82">
        <f t="shared" si="3035"/>
        <v>0</v>
      </c>
      <c r="CF223" s="82">
        <f t="shared" si="3035"/>
        <v>0</v>
      </c>
      <c r="CG223" s="82">
        <f t="shared" si="3035"/>
        <v>0</v>
      </c>
      <c r="CH223" s="82">
        <f t="shared" si="3035"/>
        <v>0</v>
      </c>
      <c r="CI223" s="82">
        <f t="shared" si="3035"/>
        <v>0</v>
      </c>
      <c r="CJ223" s="82">
        <f t="shared" si="3035"/>
        <v>0</v>
      </c>
      <c r="CK223" s="82">
        <f t="shared" si="3035"/>
        <v>0</v>
      </c>
      <c r="CL223" s="82">
        <f t="shared" si="3035"/>
        <v>0</v>
      </c>
      <c r="CM223" s="82">
        <f t="shared" si="3035"/>
        <v>0</v>
      </c>
      <c r="CN223" s="82">
        <f t="shared" si="3035"/>
        <v>0</v>
      </c>
      <c r="CO223" s="82">
        <f t="shared" si="3035"/>
        <v>0</v>
      </c>
      <c r="CP223" s="82">
        <f t="shared" si="3035"/>
        <v>0</v>
      </c>
      <c r="CQ223" s="82">
        <f t="shared" si="3035"/>
        <v>0</v>
      </c>
      <c r="CR223" s="82">
        <f t="shared" si="3035"/>
        <v>0</v>
      </c>
      <c r="CS223" s="82">
        <f t="shared" si="3035"/>
        <v>0</v>
      </c>
      <c r="CT223" s="82">
        <f t="shared" si="3035"/>
        <v>0</v>
      </c>
      <c r="CU223" s="82">
        <f t="shared" si="3035"/>
        <v>0</v>
      </c>
      <c r="CV223" s="82">
        <f t="shared" si="3035"/>
        <v>0</v>
      </c>
      <c r="CW223" s="82">
        <f t="shared" si="3035"/>
        <v>0</v>
      </c>
      <c r="CX223" s="82">
        <f t="shared" si="3035"/>
        <v>0</v>
      </c>
      <c r="CY223" s="82">
        <f t="shared" si="3035"/>
        <v>0</v>
      </c>
      <c r="CZ223" s="82">
        <f t="shared" si="3035"/>
        <v>0</v>
      </c>
      <c r="DA223" s="82">
        <f t="shared" si="3035"/>
        <v>0</v>
      </c>
      <c r="DB223" s="82">
        <f t="shared" si="3035"/>
        <v>0</v>
      </c>
      <c r="DC223" s="82">
        <f t="shared" si="3035"/>
        <v>0</v>
      </c>
      <c r="DD223" s="82">
        <f t="shared" si="3035"/>
        <v>0</v>
      </c>
      <c r="DE223" s="82">
        <f t="shared" si="3035"/>
        <v>0</v>
      </c>
      <c r="DF223" s="82">
        <f t="shared" si="3035"/>
        <v>0</v>
      </c>
      <c r="DG223" s="82">
        <f t="shared" si="3035"/>
        <v>0</v>
      </c>
      <c r="DH223" s="82">
        <f t="shared" si="3035"/>
        <v>0</v>
      </c>
      <c r="DI223" s="82">
        <f t="shared" si="3035"/>
        <v>0</v>
      </c>
      <c r="DJ223" s="82">
        <f t="shared" si="3035"/>
        <v>0</v>
      </c>
      <c r="DK223" s="82">
        <f t="shared" si="3035"/>
        <v>0</v>
      </c>
      <c r="DL223" s="82">
        <f t="shared" si="3035"/>
        <v>0</v>
      </c>
      <c r="DM223" s="82">
        <f t="shared" si="3035"/>
        <v>0</v>
      </c>
      <c r="DN223" s="82">
        <f t="shared" si="3035"/>
        <v>0</v>
      </c>
      <c r="DO223" s="82">
        <f t="shared" si="3035"/>
        <v>0</v>
      </c>
      <c r="DP223" s="82">
        <f t="shared" si="3035"/>
        <v>0</v>
      </c>
      <c r="DQ223" s="82">
        <f t="shared" si="3035"/>
        <v>0</v>
      </c>
      <c r="DR223" s="82">
        <f t="shared" si="3035"/>
        <v>0</v>
      </c>
      <c r="DS223" s="82">
        <f t="shared" si="3035"/>
        <v>0</v>
      </c>
      <c r="DT223" s="82">
        <f t="shared" si="3035"/>
        <v>0</v>
      </c>
      <c r="DU223" s="82">
        <f t="shared" si="3035"/>
        <v>0</v>
      </c>
      <c r="DV223" s="82">
        <f t="shared" si="3035"/>
        <v>0</v>
      </c>
      <c r="DW223" s="82">
        <f t="shared" si="3035"/>
        <v>0</v>
      </c>
      <c r="DX223" s="82">
        <f t="shared" si="3035"/>
        <v>0</v>
      </c>
      <c r="DY223" s="82">
        <f t="shared" si="3035"/>
        <v>0</v>
      </c>
      <c r="DZ223" s="82">
        <f t="shared" si="3035"/>
        <v>0</v>
      </c>
      <c r="EA223" s="82">
        <f t="shared" si="3035"/>
        <v>0</v>
      </c>
      <c r="EB223" s="82">
        <f t="shared" si="3035"/>
        <v>0</v>
      </c>
    </row>
    <row r="224" spans="3:132" outlineLevel="1" x14ac:dyDescent="0.25">
      <c r="C224" s="318" t="s">
        <v>527</v>
      </c>
      <c r="D224" s="31">
        <f>Costs!$J$39</f>
        <v>1.9</v>
      </c>
      <c r="E224" s="31">
        <f>Costs!$J$40</f>
        <v>0.4</v>
      </c>
      <c r="G224" s="52" t="s">
        <v>220</v>
      </c>
      <c r="H224" s="29"/>
      <c r="J224" s="312">
        <f t="shared" ref="J224:BU224" si="3036">$D224-$E224</f>
        <v>1.5</v>
      </c>
      <c r="K224" s="312">
        <f t="shared" si="3036"/>
        <v>1.5</v>
      </c>
      <c r="L224" s="312">
        <f t="shared" si="3036"/>
        <v>1.5</v>
      </c>
      <c r="M224" s="312">
        <f t="shared" si="3036"/>
        <v>1.5</v>
      </c>
      <c r="N224" s="312">
        <f t="shared" si="3036"/>
        <v>1.5</v>
      </c>
      <c r="O224" s="312">
        <f t="shared" si="3036"/>
        <v>1.5</v>
      </c>
      <c r="P224" s="312">
        <f t="shared" si="3036"/>
        <v>1.5</v>
      </c>
      <c r="Q224" s="312">
        <f t="shared" si="3036"/>
        <v>1.5</v>
      </c>
      <c r="R224" s="312">
        <f t="shared" si="3036"/>
        <v>1.5</v>
      </c>
      <c r="S224" s="312">
        <f t="shared" si="3036"/>
        <v>1.5</v>
      </c>
      <c r="T224" s="312">
        <f t="shared" si="3036"/>
        <v>1.5</v>
      </c>
      <c r="U224" s="312">
        <f t="shared" si="3036"/>
        <v>1.5</v>
      </c>
      <c r="V224" s="312">
        <f t="shared" si="3036"/>
        <v>1.5</v>
      </c>
      <c r="W224" s="312">
        <f t="shared" si="3036"/>
        <v>1.5</v>
      </c>
      <c r="X224" s="312">
        <f t="shared" si="3036"/>
        <v>1.5</v>
      </c>
      <c r="Y224" s="312">
        <f t="shared" si="3036"/>
        <v>1.5</v>
      </c>
      <c r="Z224" s="312">
        <f t="shared" si="3036"/>
        <v>1.5</v>
      </c>
      <c r="AA224" s="312">
        <f t="shared" si="3036"/>
        <v>1.5</v>
      </c>
      <c r="AB224" s="312">
        <f t="shared" si="3036"/>
        <v>1.5</v>
      </c>
      <c r="AC224" s="312">
        <f t="shared" si="3036"/>
        <v>1.5</v>
      </c>
      <c r="AD224" s="312">
        <f t="shared" si="3036"/>
        <v>1.5</v>
      </c>
      <c r="AE224" s="312">
        <f t="shared" si="3036"/>
        <v>1.5</v>
      </c>
      <c r="AF224" s="312">
        <f t="shared" si="3036"/>
        <v>1.5</v>
      </c>
      <c r="AG224" s="312">
        <f t="shared" si="3036"/>
        <v>1.5</v>
      </c>
      <c r="AH224" s="312">
        <f t="shared" si="3036"/>
        <v>1.5</v>
      </c>
      <c r="AI224" s="312">
        <f t="shared" si="3036"/>
        <v>1.5</v>
      </c>
      <c r="AJ224" s="312">
        <f t="shared" si="3036"/>
        <v>1.5</v>
      </c>
      <c r="AK224" s="312">
        <f t="shared" si="3036"/>
        <v>1.5</v>
      </c>
      <c r="AL224" s="312">
        <f t="shared" si="3036"/>
        <v>1.5</v>
      </c>
      <c r="AM224" s="312">
        <f t="shared" si="3036"/>
        <v>1.5</v>
      </c>
      <c r="AN224" s="312">
        <f t="shared" si="3036"/>
        <v>1.5</v>
      </c>
      <c r="AO224" s="312">
        <f t="shared" si="3036"/>
        <v>1.5</v>
      </c>
      <c r="AP224" s="312">
        <f t="shared" si="3036"/>
        <v>1.5</v>
      </c>
      <c r="AQ224" s="312">
        <f t="shared" si="3036"/>
        <v>1.5</v>
      </c>
      <c r="AR224" s="312">
        <f t="shared" si="3036"/>
        <v>1.5</v>
      </c>
      <c r="AS224" s="312">
        <f t="shared" si="3036"/>
        <v>1.5</v>
      </c>
      <c r="AT224" s="312">
        <f t="shared" si="3036"/>
        <v>1.5</v>
      </c>
      <c r="AU224" s="312">
        <f t="shared" si="3036"/>
        <v>1.5</v>
      </c>
      <c r="AV224" s="312">
        <f t="shared" si="3036"/>
        <v>1.5</v>
      </c>
      <c r="AW224" s="312">
        <f t="shared" si="3036"/>
        <v>1.5</v>
      </c>
      <c r="AX224" s="312">
        <f t="shared" si="3036"/>
        <v>1.5</v>
      </c>
      <c r="AY224" s="312">
        <f t="shared" si="3036"/>
        <v>1.5</v>
      </c>
      <c r="AZ224" s="312">
        <f t="shared" si="3036"/>
        <v>1.5</v>
      </c>
      <c r="BA224" s="312">
        <f t="shared" si="3036"/>
        <v>1.5</v>
      </c>
      <c r="BB224" s="312">
        <f t="shared" si="3036"/>
        <v>1.5</v>
      </c>
      <c r="BC224" s="312">
        <f t="shared" si="3036"/>
        <v>1.5</v>
      </c>
      <c r="BD224" s="312">
        <f t="shared" si="3036"/>
        <v>1.5</v>
      </c>
      <c r="BE224" s="312">
        <f t="shared" si="3036"/>
        <v>1.5</v>
      </c>
      <c r="BF224" s="312">
        <f t="shared" si="3036"/>
        <v>1.5</v>
      </c>
      <c r="BG224" s="312">
        <f t="shared" si="3036"/>
        <v>1.5</v>
      </c>
      <c r="BH224" s="312">
        <f t="shared" si="3036"/>
        <v>1.5</v>
      </c>
      <c r="BI224" s="312">
        <f t="shared" si="3036"/>
        <v>1.5</v>
      </c>
      <c r="BJ224" s="312">
        <f t="shared" si="3036"/>
        <v>1.5</v>
      </c>
      <c r="BK224" s="312">
        <f t="shared" si="3036"/>
        <v>1.5</v>
      </c>
      <c r="BL224" s="312">
        <f t="shared" si="3036"/>
        <v>1.5</v>
      </c>
      <c r="BM224" s="312">
        <f t="shared" si="3036"/>
        <v>1.5</v>
      </c>
      <c r="BN224" s="312">
        <f t="shared" si="3036"/>
        <v>1.5</v>
      </c>
      <c r="BO224" s="312">
        <f t="shared" si="3036"/>
        <v>1.5</v>
      </c>
      <c r="BP224" s="312">
        <f t="shared" si="3036"/>
        <v>1.5</v>
      </c>
      <c r="BQ224" s="312">
        <f t="shared" si="3036"/>
        <v>1.5</v>
      </c>
      <c r="BR224" s="312">
        <f t="shared" si="3036"/>
        <v>1.5</v>
      </c>
      <c r="BS224" s="312">
        <f t="shared" si="3036"/>
        <v>1.5</v>
      </c>
      <c r="BT224" s="312">
        <f t="shared" si="3036"/>
        <v>1.5</v>
      </c>
      <c r="BU224" s="312">
        <f t="shared" si="3036"/>
        <v>1.5</v>
      </c>
      <c r="BV224" s="312">
        <f t="shared" ref="BV224:EB224" si="3037">$D224-$E224</f>
        <v>1.5</v>
      </c>
      <c r="BW224" s="312">
        <f t="shared" si="3037"/>
        <v>1.5</v>
      </c>
      <c r="BX224" s="312">
        <f t="shared" si="3037"/>
        <v>1.5</v>
      </c>
      <c r="BY224" s="312">
        <f t="shared" si="3037"/>
        <v>1.5</v>
      </c>
      <c r="BZ224" s="312">
        <f t="shared" si="3037"/>
        <v>1.5</v>
      </c>
      <c r="CA224" s="312">
        <f t="shared" si="3037"/>
        <v>1.5</v>
      </c>
      <c r="CB224" s="312">
        <f t="shared" si="3037"/>
        <v>1.5</v>
      </c>
      <c r="CC224" s="312">
        <f t="shared" si="3037"/>
        <v>1.5</v>
      </c>
      <c r="CD224" s="312">
        <f t="shared" si="3037"/>
        <v>1.5</v>
      </c>
      <c r="CE224" s="312">
        <f t="shared" si="3037"/>
        <v>1.5</v>
      </c>
      <c r="CF224" s="312">
        <f t="shared" si="3037"/>
        <v>1.5</v>
      </c>
      <c r="CG224" s="312">
        <f t="shared" si="3037"/>
        <v>1.5</v>
      </c>
      <c r="CH224" s="312">
        <f t="shared" si="3037"/>
        <v>1.5</v>
      </c>
      <c r="CI224" s="312">
        <f t="shared" si="3037"/>
        <v>1.5</v>
      </c>
      <c r="CJ224" s="312">
        <f t="shared" si="3037"/>
        <v>1.5</v>
      </c>
      <c r="CK224" s="312">
        <f t="shared" si="3037"/>
        <v>1.5</v>
      </c>
      <c r="CL224" s="312">
        <f t="shared" si="3037"/>
        <v>1.5</v>
      </c>
      <c r="CM224" s="312">
        <f t="shared" si="3037"/>
        <v>1.5</v>
      </c>
      <c r="CN224" s="312">
        <f t="shared" si="3037"/>
        <v>1.5</v>
      </c>
      <c r="CO224" s="312">
        <f t="shared" si="3037"/>
        <v>1.5</v>
      </c>
      <c r="CP224" s="312">
        <f t="shared" si="3037"/>
        <v>1.5</v>
      </c>
      <c r="CQ224" s="312">
        <f t="shared" si="3037"/>
        <v>1.5</v>
      </c>
      <c r="CR224" s="312">
        <f t="shared" si="3037"/>
        <v>1.5</v>
      </c>
      <c r="CS224" s="312">
        <f t="shared" si="3037"/>
        <v>1.5</v>
      </c>
      <c r="CT224" s="312">
        <f t="shared" si="3037"/>
        <v>1.5</v>
      </c>
      <c r="CU224" s="312">
        <f t="shared" si="3037"/>
        <v>1.5</v>
      </c>
      <c r="CV224" s="312">
        <f t="shared" si="3037"/>
        <v>1.5</v>
      </c>
      <c r="CW224" s="312">
        <f t="shared" si="3037"/>
        <v>1.5</v>
      </c>
      <c r="CX224" s="312">
        <f t="shared" si="3037"/>
        <v>1.5</v>
      </c>
      <c r="CY224" s="312">
        <f t="shared" si="3037"/>
        <v>1.5</v>
      </c>
      <c r="CZ224" s="312">
        <f t="shared" si="3037"/>
        <v>1.5</v>
      </c>
      <c r="DA224" s="312">
        <f t="shared" si="3037"/>
        <v>1.5</v>
      </c>
      <c r="DB224" s="312">
        <f t="shared" si="3037"/>
        <v>1.5</v>
      </c>
      <c r="DC224" s="312">
        <f t="shared" si="3037"/>
        <v>1.5</v>
      </c>
      <c r="DD224" s="312">
        <f t="shared" si="3037"/>
        <v>1.5</v>
      </c>
      <c r="DE224" s="312">
        <f t="shared" si="3037"/>
        <v>1.5</v>
      </c>
      <c r="DF224" s="312">
        <f t="shared" si="3037"/>
        <v>1.5</v>
      </c>
      <c r="DG224" s="312">
        <f t="shared" si="3037"/>
        <v>1.5</v>
      </c>
      <c r="DH224" s="312">
        <f t="shared" si="3037"/>
        <v>1.5</v>
      </c>
      <c r="DI224" s="312">
        <f t="shared" si="3037"/>
        <v>1.5</v>
      </c>
      <c r="DJ224" s="312">
        <f t="shared" si="3037"/>
        <v>1.5</v>
      </c>
      <c r="DK224" s="312">
        <f t="shared" si="3037"/>
        <v>1.5</v>
      </c>
      <c r="DL224" s="312">
        <f t="shared" si="3037"/>
        <v>1.5</v>
      </c>
      <c r="DM224" s="312">
        <f t="shared" si="3037"/>
        <v>1.5</v>
      </c>
      <c r="DN224" s="312">
        <f t="shared" si="3037"/>
        <v>1.5</v>
      </c>
      <c r="DO224" s="312">
        <f t="shared" si="3037"/>
        <v>1.5</v>
      </c>
      <c r="DP224" s="312">
        <f t="shared" si="3037"/>
        <v>1.5</v>
      </c>
      <c r="DQ224" s="312">
        <f t="shared" si="3037"/>
        <v>1.5</v>
      </c>
      <c r="DR224" s="312">
        <f t="shared" si="3037"/>
        <v>1.5</v>
      </c>
      <c r="DS224" s="312">
        <f t="shared" si="3037"/>
        <v>1.5</v>
      </c>
      <c r="DT224" s="312">
        <f t="shared" si="3037"/>
        <v>1.5</v>
      </c>
      <c r="DU224" s="312">
        <f t="shared" si="3037"/>
        <v>1.5</v>
      </c>
      <c r="DV224" s="312">
        <f t="shared" si="3037"/>
        <v>1.5</v>
      </c>
      <c r="DW224" s="312">
        <f t="shared" si="3037"/>
        <v>1.5</v>
      </c>
      <c r="DX224" s="312">
        <f t="shared" si="3037"/>
        <v>1.5</v>
      </c>
      <c r="DY224" s="312">
        <f t="shared" si="3037"/>
        <v>1.5</v>
      </c>
      <c r="DZ224" s="312">
        <f t="shared" si="3037"/>
        <v>1.5</v>
      </c>
      <c r="EA224" s="312">
        <f t="shared" si="3037"/>
        <v>1.5</v>
      </c>
      <c r="EB224" s="312">
        <f t="shared" si="3037"/>
        <v>1.5</v>
      </c>
    </row>
    <row r="225" spans="2:132" outlineLevel="1" x14ac:dyDescent="0.25">
      <c r="C225" s="327" t="s">
        <v>530</v>
      </c>
      <c r="D225" s="38"/>
      <c r="E225" s="38"/>
      <c r="F225" s="38"/>
      <c r="G225" s="55" t="s">
        <v>220</v>
      </c>
      <c r="H225" s="316">
        <f t="shared" ref="H225" si="3038">SUM(J225:EB225)</f>
        <v>298020.57790365</v>
      </c>
      <c r="I225" s="38"/>
      <c r="J225" s="314">
        <f t="shared" ref="J225" si="3039">J223*J224</f>
        <v>0</v>
      </c>
      <c r="K225" s="314">
        <f t="shared" ref="K225" si="3040">K223*K224</f>
        <v>0</v>
      </c>
      <c r="L225" s="314">
        <f t="shared" ref="L225" si="3041">L223*L224</f>
        <v>0</v>
      </c>
      <c r="M225" s="314">
        <f t="shared" ref="M225" si="3042">M223*M224</f>
        <v>0</v>
      </c>
      <c r="N225" s="314">
        <f t="shared" ref="N225" si="3043">N223*N224</f>
        <v>0</v>
      </c>
      <c r="O225" s="314">
        <f t="shared" ref="O225" si="3044">O223*O224</f>
        <v>0</v>
      </c>
      <c r="P225" s="314">
        <f t="shared" ref="P225" si="3045">P223*P224</f>
        <v>0</v>
      </c>
      <c r="Q225" s="314">
        <f t="shared" ref="Q225" si="3046">Q223*Q224</f>
        <v>0</v>
      </c>
      <c r="R225" s="314">
        <f t="shared" ref="R225" si="3047">R223*R224</f>
        <v>0</v>
      </c>
      <c r="S225" s="314">
        <f t="shared" ref="S225" si="3048">S223*S224</f>
        <v>0</v>
      </c>
      <c r="T225" s="314">
        <f t="shared" ref="T225" si="3049">T223*T224</f>
        <v>0</v>
      </c>
      <c r="U225" s="314">
        <f t="shared" ref="U225" si="3050">U223*U224</f>
        <v>0</v>
      </c>
      <c r="V225" s="314">
        <f t="shared" ref="V225" si="3051">V223*V224</f>
        <v>0</v>
      </c>
      <c r="W225" s="314">
        <f t="shared" ref="W225" si="3052">W223*W224</f>
        <v>0</v>
      </c>
      <c r="X225" s="314">
        <f t="shared" ref="X225" si="3053">X223*X224</f>
        <v>0</v>
      </c>
      <c r="Y225" s="314">
        <f t="shared" ref="Y225" si="3054">Y223*Y224</f>
        <v>0</v>
      </c>
      <c r="Z225" s="314">
        <f>Z223*Z224</f>
        <v>0</v>
      </c>
      <c r="AA225" s="314">
        <f t="shared" ref="AA225" si="3055">AA223*AA224</f>
        <v>0</v>
      </c>
      <c r="AB225" s="314">
        <f t="shared" ref="AB225" si="3056">AB223*AB224</f>
        <v>0</v>
      </c>
      <c r="AC225" s="314">
        <f t="shared" ref="AC225" si="3057">AC223*AC224</f>
        <v>0</v>
      </c>
      <c r="AD225" s="314">
        <f t="shared" ref="AD225" si="3058">AD223*AD224</f>
        <v>0</v>
      </c>
      <c r="AE225" s="314">
        <f t="shared" ref="AE225" si="3059">AE223*AE224</f>
        <v>0</v>
      </c>
      <c r="AF225" s="314">
        <f t="shared" ref="AF225" si="3060">AF223*AF224</f>
        <v>0</v>
      </c>
      <c r="AG225" s="314">
        <f t="shared" ref="AG225" si="3061">AG223*AG224</f>
        <v>0</v>
      </c>
      <c r="AH225" s="314">
        <f t="shared" ref="AH225" si="3062">AH223*AH224</f>
        <v>15893.437419601652</v>
      </c>
      <c r="AI225" s="314">
        <f t="shared" ref="AI225" si="3063">AI223*AI224</f>
        <v>15893.437419601652</v>
      </c>
      <c r="AJ225" s="314">
        <f t="shared" ref="AJ225" si="3064">AJ223*AJ224</f>
        <v>15893.437419601652</v>
      </c>
      <c r="AK225" s="314">
        <f t="shared" ref="AK225" si="3065">AK223*AK224</f>
        <v>15893.437419601652</v>
      </c>
      <c r="AL225" s="314">
        <f t="shared" ref="AL225" si="3066">AL223*AL224</f>
        <v>15893.437419601652</v>
      </c>
      <c r="AM225" s="314">
        <f t="shared" ref="AM225" si="3067">AM223*AM224</f>
        <v>15893.437419601652</v>
      </c>
      <c r="AN225" s="314">
        <f t="shared" ref="AN225" si="3068">AN223*AN224</f>
        <v>15893.437419601652</v>
      </c>
      <c r="AO225" s="314">
        <f t="shared" ref="AO225" si="3069">AO223*AO224</f>
        <v>15893.437419601652</v>
      </c>
      <c r="AP225" s="314">
        <f t="shared" ref="AP225" si="3070">AP223*AP224</f>
        <v>15893.437419601652</v>
      </c>
      <c r="AQ225" s="314">
        <f t="shared" ref="AQ225" si="3071">AQ223*AQ224</f>
        <v>15893.437419601652</v>
      </c>
      <c r="AR225" s="314">
        <f t="shared" ref="AR225" si="3072">AR223*AR224</f>
        <v>15893.437419601652</v>
      </c>
      <c r="AS225" s="314">
        <f t="shared" ref="AS225" si="3073">AS223*AS224</f>
        <v>15893.437419601652</v>
      </c>
      <c r="AT225" s="314">
        <f t="shared" ref="AT225" si="3074">AT223*AT224</f>
        <v>15893.437419601652</v>
      </c>
      <c r="AU225" s="314">
        <f t="shared" ref="AU225" si="3075">AU223*AU224</f>
        <v>15893.437419601652</v>
      </c>
      <c r="AV225" s="314">
        <f t="shared" ref="AV225" si="3076">AV223*AV224</f>
        <v>15893.437419601652</v>
      </c>
      <c r="AW225" s="314">
        <f t="shared" ref="AW225" si="3077">AW223*AW224</f>
        <v>15893.437419601652</v>
      </c>
      <c r="AX225" s="314">
        <f t="shared" ref="AX225" si="3078">AX223*AX224</f>
        <v>15893.437419601652</v>
      </c>
      <c r="AY225" s="314">
        <f t="shared" ref="AY225" si="3079">AY223*AY224</f>
        <v>15893.437419601652</v>
      </c>
      <c r="AZ225" s="314">
        <f t="shared" ref="AZ225" si="3080">AZ223*AZ224</f>
        <v>11938.704350820217</v>
      </c>
      <c r="BA225" s="314">
        <f t="shared" ref="BA225" si="3081">BA223*BA224</f>
        <v>0</v>
      </c>
      <c r="BB225" s="314">
        <f t="shared" ref="BB225" si="3082">BB223*BB224</f>
        <v>0</v>
      </c>
      <c r="BC225" s="314">
        <f t="shared" ref="BC225" si="3083">BC223*BC224</f>
        <v>0</v>
      </c>
      <c r="BD225" s="314">
        <f t="shared" ref="BD225" si="3084">BD223*BD224</f>
        <v>0</v>
      </c>
      <c r="BE225" s="314">
        <f t="shared" ref="BE225" si="3085">BE223*BE224</f>
        <v>0</v>
      </c>
      <c r="BF225" s="314">
        <f t="shared" ref="BF225" si="3086">BF223*BF224</f>
        <v>0</v>
      </c>
      <c r="BG225" s="314">
        <f t="shared" ref="BG225" si="3087">BG223*BG224</f>
        <v>0</v>
      </c>
      <c r="BH225" s="314">
        <f t="shared" ref="BH225" si="3088">BH223*BH224</f>
        <v>0</v>
      </c>
      <c r="BI225" s="314">
        <f t="shared" ref="BI225" si="3089">BI223*BI224</f>
        <v>0</v>
      </c>
      <c r="BJ225" s="314">
        <f t="shared" ref="BJ225" si="3090">BJ223*BJ224</f>
        <v>0</v>
      </c>
      <c r="BK225" s="314">
        <f t="shared" ref="BK225" si="3091">BK223*BK224</f>
        <v>0</v>
      </c>
      <c r="BL225" s="314">
        <f t="shared" ref="BL225" si="3092">BL223*BL224</f>
        <v>0</v>
      </c>
      <c r="BM225" s="314">
        <f t="shared" ref="BM225" si="3093">BM223*BM224</f>
        <v>0</v>
      </c>
      <c r="BN225" s="314">
        <f t="shared" ref="BN225" si="3094">BN223*BN224</f>
        <v>0</v>
      </c>
      <c r="BO225" s="314">
        <f t="shared" ref="BO225" si="3095">BO223*BO224</f>
        <v>0</v>
      </c>
      <c r="BP225" s="314">
        <f t="shared" ref="BP225" si="3096">BP223*BP224</f>
        <v>0</v>
      </c>
      <c r="BQ225" s="314">
        <f t="shared" ref="BQ225" si="3097">BQ223*BQ224</f>
        <v>0</v>
      </c>
      <c r="BR225" s="314">
        <f t="shared" ref="BR225" si="3098">BR223*BR224</f>
        <v>0</v>
      </c>
      <c r="BS225" s="314">
        <f t="shared" ref="BS225" si="3099">BS223*BS224</f>
        <v>0</v>
      </c>
      <c r="BT225" s="314">
        <f t="shared" ref="BT225" si="3100">BT223*BT224</f>
        <v>0</v>
      </c>
      <c r="BU225" s="314">
        <f t="shared" ref="BU225" si="3101">BU223*BU224</f>
        <v>0</v>
      </c>
      <c r="BV225" s="314">
        <f t="shared" ref="BV225" si="3102">BV223*BV224</f>
        <v>0</v>
      </c>
      <c r="BW225" s="314">
        <f t="shared" ref="BW225" si="3103">BW223*BW224</f>
        <v>0</v>
      </c>
      <c r="BX225" s="314">
        <f t="shared" ref="BX225" si="3104">BX223*BX224</f>
        <v>0</v>
      </c>
      <c r="BY225" s="314">
        <f t="shared" ref="BY225" si="3105">BY223*BY224</f>
        <v>0</v>
      </c>
      <c r="BZ225" s="314">
        <f t="shared" ref="BZ225" si="3106">BZ223*BZ224</f>
        <v>0</v>
      </c>
      <c r="CA225" s="314">
        <f t="shared" ref="CA225" si="3107">CA223*CA224</f>
        <v>0</v>
      </c>
      <c r="CB225" s="314">
        <f t="shared" ref="CB225" si="3108">CB223*CB224</f>
        <v>0</v>
      </c>
      <c r="CC225" s="314">
        <f t="shared" ref="CC225" si="3109">CC223*CC224</f>
        <v>0</v>
      </c>
      <c r="CD225" s="314">
        <f t="shared" ref="CD225" si="3110">CD223*CD224</f>
        <v>0</v>
      </c>
      <c r="CE225" s="314">
        <f t="shared" ref="CE225" si="3111">CE223*CE224</f>
        <v>0</v>
      </c>
      <c r="CF225" s="314">
        <f t="shared" ref="CF225" si="3112">CF223*CF224</f>
        <v>0</v>
      </c>
      <c r="CG225" s="314">
        <f t="shared" ref="CG225" si="3113">CG223*CG224</f>
        <v>0</v>
      </c>
      <c r="CH225" s="314">
        <f t="shared" ref="CH225" si="3114">CH223*CH224</f>
        <v>0</v>
      </c>
      <c r="CI225" s="314">
        <f t="shared" ref="CI225" si="3115">CI223*CI224</f>
        <v>0</v>
      </c>
      <c r="CJ225" s="314">
        <f t="shared" ref="CJ225" si="3116">CJ223*CJ224</f>
        <v>0</v>
      </c>
      <c r="CK225" s="314">
        <f t="shared" ref="CK225" si="3117">CK223*CK224</f>
        <v>0</v>
      </c>
      <c r="CL225" s="314">
        <f t="shared" ref="CL225" si="3118">CL223*CL224</f>
        <v>0</v>
      </c>
      <c r="CM225" s="314">
        <f t="shared" ref="CM225" si="3119">CM223*CM224</f>
        <v>0</v>
      </c>
      <c r="CN225" s="314">
        <f t="shared" ref="CN225" si="3120">CN223*CN224</f>
        <v>0</v>
      </c>
      <c r="CO225" s="314">
        <f t="shared" ref="CO225" si="3121">CO223*CO224</f>
        <v>0</v>
      </c>
      <c r="CP225" s="314">
        <f t="shared" ref="CP225" si="3122">CP223*CP224</f>
        <v>0</v>
      </c>
      <c r="CQ225" s="314">
        <f t="shared" ref="CQ225" si="3123">CQ223*CQ224</f>
        <v>0</v>
      </c>
      <c r="CR225" s="314">
        <f t="shared" ref="CR225" si="3124">CR223*CR224</f>
        <v>0</v>
      </c>
      <c r="CS225" s="314">
        <f t="shared" ref="CS225" si="3125">CS223*CS224</f>
        <v>0</v>
      </c>
      <c r="CT225" s="314">
        <f t="shared" ref="CT225" si="3126">CT223*CT224</f>
        <v>0</v>
      </c>
      <c r="CU225" s="314">
        <f t="shared" ref="CU225" si="3127">CU223*CU224</f>
        <v>0</v>
      </c>
      <c r="CV225" s="314">
        <f t="shared" ref="CV225" si="3128">CV223*CV224</f>
        <v>0</v>
      </c>
      <c r="CW225" s="314">
        <f t="shared" ref="CW225" si="3129">CW223*CW224</f>
        <v>0</v>
      </c>
      <c r="CX225" s="314">
        <f t="shared" ref="CX225" si="3130">CX223*CX224</f>
        <v>0</v>
      </c>
      <c r="CY225" s="314">
        <f t="shared" ref="CY225" si="3131">CY223*CY224</f>
        <v>0</v>
      </c>
      <c r="CZ225" s="314">
        <f t="shared" ref="CZ225" si="3132">CZ223*CZ224</f>
        <v>0</v>
      </c>
      <c r="DA225" s="314">
        <f t="shared" ref="DA225" si="3133">DA223*DA224</f>
        <v>0</v>
      </c>
      <c r="DB225" s="314">
        <f t="shared" ref="DB225" si="3134">DB223*DB224</f>
        <v>0</v>
      </c>
      <c r="DC225" s="314">
        <f t="shared" ref="DC225" si="3135">DC223*DC224</f>
        <v>0</v>
      </c>
      <c r="DD225" s="314">
        <f t="shared" ref="DD225" si="3136">DD223*DD224</f>
        <v>0</v>
      </c>
      <c r="DE225" s="314">
        <f t="shared" ref="DE225" si="3137">DE223*DE224</f>
        <v>0</v>
      </c>
      <c r="DF225" s="314">
        <f t="shared" ref="DF225" si="3138">DF223*DF224</f>
        <v>0</v>
      </c>
      <c r="DG225" s="314">
        <f t="shared" ref="DG225" si="3139">DG223*DG224</f>
        <v>0</v>
      </c>
      <c r="DH225" s="314">
        <f t="shared" ref="DH225" si="3140">DH223*DH224</f>
        <v>0</v>
      </c>
      <c r="DI225" s="314">
        <f t="shared" ref="DI225" si="3141">DI223*DI224</f>
        <v>0</v>
      </c>
      <c r="DJ225" s="314">
        <f t="shared" ref="DJ225" si="3142">DJ223*DJ224</f>
        <v>0</v>
      </c>
      <c r="DK225" s="314">
        <f t="shared" ref="DK225" si="3143">DK223*DK224</f>
        <v>0</v>
      </c>
      <c r="DL225" s="314">
        <f t="shared" ref="DL225" si="3144">DL223*DL224</f>
        <v>0</v>
      </c>
      <c r="DM225" s="314">
        <f t="shared" ref="DM225" si="3145">DM223*DM224</f>
        <v>0</v>
      </c>
      <c r="DN225" s="314">
        <f t="shared" ref="DN225" si="3146">DN223*DN224</f>
        <v>0</v>
      </c>
      <c r="DO225" s="314">
        <f t="shared" ref="DO225" si="3147">DO223*DO224</f>
        <v>0</v>
      </c>
      <c r="DP225" s="314">
        <f t="shared" ref="DP225" si="3148">DP223*DP224</f>
        <v>0</v>
      </c>
      <c r="DQ225" s="314">
        <f t="shared" ref="DQ225" si="3149">DQ223*DQ224</f>
        <v>0</v>
      </c>
      <c r="DR225" s="314">
        <f t="shared" ref="DR225" si="3150">DR223*DR224</f>
        <v>0</v>
      </c>
      <c r="DS225" s="314">
        <f t="shared" ref="DS225" si="3151">DS223*DS224</f>
        <v>0</v>
      </c>
      <c r="DT225" s="314">
        <f t="shared" ref="DT225" si="3152">DT223*DT224</f>
        <v>0</v>
      </c>
      <c r="DU225" s="314">
        <f t="shared" ref="DU225" si="3153">DU223*DU224</f>
        <v>0</v>
      </c>
      <c r="DV225" s="314">
        <f t="shared" ref="DV225" si="3154">DV223*DV224</f>
        <v>0</v>
      </c>
      <c r="DW225" s="314">
        <f t="shared" ref="DW225" si="3155">DW223*DW224</f>
        <v>0</v>
      </c>
      <c r="DX225" s="314">
        <f t="shared" ref="DX225" si="3156">DX223*DX224</f>
        <v>0</v>
      </c>
      <c r="DY225" s="314">
        <f t="shared" ref="DY225" si="3157">DY223*DY224</f>
        <v>0</v>
      </c>
      <c r="DZ225" s="314">
        <f t="shared" ref="DZ225" si="3158">DZ223*DZ224</f>
        <v>0</v>
      </c>
      <c r="EA225" s="314">
        <f t="shared" ref="EA225" si="3159">EA223*EA224</f>
        <v>0</v>
      </c>
      <c r="EB225" s="314">
        <f t="shared" ref="EB225" si="3160">EB223*EB224</f>
        <v>0</v>
      </c>
    </row>
    <row r="226" spans="2:132" outlineLevel="1" x14ac:dyDescent="0.25">
      <c r="C226" s="324" t="s">
        <v>417</v>
      </c>
      <c r="D226" s="34"/>
      <c r="E226" s="34"/>
      <c r="F226" s="34"/>
      <c r="G226" s="67" t="s">
        <v>215</v>
      </c>
      <c r="H226" s="34"/>
      <c r="I226" s="34"/>
      <c r="J226" s="126">
        <f>J$13</f>
        <v>1</v>
      </c>
      <c r="K226" s="126">
        <f t="shared" ref="K226:BV226" si="3161">K$13</f>
        <v>1.0026792493128671</v>
      </c>
      <c r="L226" s="126">
        <f t="shared" si="3161"/>
        <v>1.0056539350998608</v>
      </c>
      <c r="M226" s="126">
        <f t="shared" si="3161"/>
        <v>1.0085410656939733</v>
      </c>
      <c r="N226" s="126">
        <f t="shared" si="3161"/>
        <v>1.0114364849476103</v>
      </c>
      <c r="O226" s="126">
        <f t="shared" si="3161"/>
        <v>1.0143402166566737</v>
      </c>
      <c r="P226" s="126">
        <f t="shared" si="3161"/>
        <v>1.0172522846853813</v>
      </c>
      <c r="Q226" s="126">
        <f t="shared" si="3161"/>
        <v>1.0201727129664624</v>
      </c>
      <c r="R226" s="126">
        <f t="shared" si="3161"/>
        <v>1.0231015255013547</v>
      </c>
      <c r="S226" s="126">
        <f t="shared" si="3161"/>
        <v>1.0260387463604019</v>
      </c>
      <c r="T226" s="126">
        <f t="shared" si="3161"/>
        <v>1.028984399683051</v>
      </c>
      <c r="U226" s="126">
        <f t="shared" si="3161"/>
        <v>1.0319385096780509</v>
      </c>
      <c r="V226" s="126">
        <f t="shared" si="3161"/>
        <v>1.0349011006236515</v>
      </c>
      <c r="W226" s="126">
        <f t="shared" si="3161"/>
        <v>1.0377730230388176</v>
      </c>
      <c r="X226" s="126">
        <f t="shared" si="3161"/>
        <v>1.0408518228283561</v>
      </c>
      <c r="Y226" s="126">
        <f t="shared" si="3161"/>
        <v>1.0438400029932626</v>
      </c>
      <c r="Z226" s="126">
        <f t="shared" si="3161"/>
        <v>1.046836761920777</v>
      </c>
      <c r="AA226" s="126">
        <f t="shared" si="3161"/>
        <v>1.0498421242396576</v>
      </c>
      <c r="AB226" s="126">
        <f t="shared" si="3161"/>
        <v>1.05285611464937</v>
      </c>
      <c r="AC226" s="126">
        <f t="shared" si="3161"/>
        <v>1.0558787579202888</v>
      </c>
      <c r="AD226" s="126">
        <f t="shared" si="3161"/>
        <v>1.0589100788939025</v>
      </c>
      <c r="AE226" s="126">
        <f t="shared" si="3161"/>
        <v>1.0619501024830165</v>
      </c>
      <c r="AF226" s="126">
        <f t="shared" si="3161"/>
        <v>1.0649988536719583</v>
      </c>
      <c r="AG226" s="126">
        <f t="shared" si="3161"/>
        <v>1.0680563575167832</v>
      </c>
      <c r="AH226" s="126">
        <f t="shared" si="3161"/>
        <v>1.0711226391454798</v>
      </c>
      <c r="AI226" s="126">
        <f t="shared" si="3161"/>
        <v>1.0739924437404067</v>
      </c>
      <c r="AJ226" s="126">
        <f t="shared" si="3161"/>
        <v>1.0771786970311998</v>
      </c>
      <c r="AK226" s="126">
        <f t="shared" si="3161"/>
        <v>1.0802711679727233</v>
      </c>
      <c r="AL226" s="126">
        <f t="shared" si="3161"/>
        <v>1.0833725170851116</v>
      </c>
      <c r="AM226" s="126">
        <f t="shared" si="3161"/>
        <v>1.0864827698566941</v>
      </c>
      <c r="AN226" s="126">
        <f t="shared" si="3161"/>
        <v>1.0896019518489746</v>
      </c>
      <c r="AO226" s="126">
        <f t="shared" si="3161"/>
        <v>1.0927300886968412</v>
      </c>
      <c r="AP226" s="126">
        <f t="shared" si="3161"/>
        <v>1.0958672061087775</v>
      </c>
      <c r="AQ226" s="126">
        <f t="shared" si="3161"/>
        <v>1.0990133298670732</v>
      </c>
      <c r="AR226" s="126">
        <f t="shared" si="3161"/>
        <v>1.1021684858280367</v>
      </c>
      <c r="AS226" s="126">
        <f t="shared" si="3161"/>
        <v>1.1053326999222071</v>
      </c>
      <c r="AT226" s="126">
        <f t="shared" si="3161"/>
        <v>1.1085059981545673</v>
      </c>
      <c r="AU226" s="126">
        <f t="shared" si="3161"/>
        <v>1.111475962088432</v>
      </c>
      <c r="AV226" s="126">
        <f t="shared" si="3161"/>
        <v>1.1147734191259395</v>
      </c>
      <c r="AW226" s="126">
        <f t="shared" si="3161"/>
        <v>1.1179738207069689</v>
      </c>
      <c r="AX226" s="126">
        <f t="shared" si="3161"/>
        <v>1.1211834103167977</v>
      </c>
      <c r="AY226" s="126">
        <f t="shared" si="3161"/>
        <v>1.1244022143333261</v>
      </c>
      <c r="AZ226" s="126">
        <f t="shared" si="3161"/>
        <v>1.1276302592101826</v>
      </c>
      <c r="BA226" s="126">
        <f t="shared" si="3161"/>
        <v>1.1308675714769412</v>
      </c>
      <c r="BB226" s="126">
        <f t="shared" si="3161"/>
        <v>1.1341141777393395</v>
      </c>
      <c r="BC226" s="126">
        <f t="shared" si="3161"/>
        <v>1.1373701046794982</v>
      </c>
      <c r="BD226" s="126">
        <f t="shared" si="3161"/>
        <v>1.1406353790561385</v>
      </c>
      <c r="BE226" s="126">
        <f t="shared" si="3161"/>
        <v>1.1439100277048042</v>
      </c>
      <c r="BF226" s="126">
        <f t="shared" si="3161"/>
        <v>1.1471940775380809</v>
      </c>
      <c r="BG226" s="126">
        <f t="shared" si="3161"/>
        <v>1.15026769648205</v>
      </c>
      <c r="BH226" s="126">
        <f t="shared" si="3161"/>
        <v>1.1536802383994258</v>
      </c>
      <c r="BI226" s="126">
        <f t="shared" si="3161"/>
        <v>1.1569923375180708</v>
      </c>
      <c r="BJ226" s="126">
        <f t="shared" si="3161"/>
        <v>1.1603139453378331</v>
      </c>
      <c r="BK226" s="126">
        <f t="shared" si="3161"/>
        <v>1.1636450891572303</v>
      </c>
      <c r="BL226" s="126">
        <f t="shared" si="3161"/>
        <v>1.1669857963531516</v>
      </c>
      <c r="BM226" s="126">
        <f t="shared" si="3161"/>
        <v>1.1703360943810825</v>
      </c>
      <c r="BN226" s="126">
        <f t="shared" si="3161"/>
        <v>1.1736960107753303</v>
      </c>
      <c r="BO226" s="126">
        <f t="shared" si="3161"/>
        <v>1.1770655731492505</v>
      </c>
      <c r="BP226" s="126">
        <f t="shared" si="3161"/>
        <v>1.180444809195474</v>
      </c>
      <c r="BQ226" s="126">
        <f t="shared" si="3161"/>
        <v>1.1838337466861339</v>
      </c>
      <c r="BR226" s="126">
        <f t="shared" si="3161"/>
        <v>1.1872324134730949</v>
      </c>
      <c r="BS226" s="126">
        <f t="shared" si="3161"/>
        <v>1.1905270658589224</v>
      </c>
      <c r="BT226" s="126">
        <f t="shared" si="3161"/>
        <v>1.1940590467434065</v>
      </c>
      <c r="BU226" s="126">
        <f t="shared" si="3161"/>
        <v>1.1974870693312041</v>
      </c>
      <c r="BV226" s="126">
        <f t="shared" si="3161"/>
        <v>1.2009249334246579</v>
      </c>
      <c r="BW226" s="126">
        <f t="shared" ref="BW226:EB226" si="3162">BW$13</f>
        <v>1.204372667277734</v>
      </c>
      <c r="BX226" s="126">
        <f t="shared" si="3162"/>
        <v>1.2078302992255125</v>
      </c>
      <c r="BY226" s="126">
        <f t="shared" si="3162"/>
        <v>1.2112978576844211</v>
      </c>
      <c r="BZ226" s="126">
        <f t="shared" si="3162"/>
        <v>1.2147753711524676</v>
      </c>
      <c r="CA226" s="126">
        <f t="shared" si="3162"/>
        <v>1.2182628682094752</v>
      </c>
      <c r="CB226" s="126">
        <f t="shared" si="3162"/>
        <v>1.2217603775173165</v>
      </c>
      <c r="CC226" s="126">
        <f t="shared" si="3162"/>
        <v>1.2252679278201495</v>
      </c>
      <c r="CD226" s="126">
        <f t="shared" si="3162"/>
        <v>1.2287855479446541</v>
      </c>
      <c r="CE226" s="126">
        <f t="shared" si="3162"/>
        <v>1.232077770779646</v>
      </c>
      <c r="CF226" s="126">
        <f t="shared" si="3162"/>
        <v>1.23573302168438</v>
      </c>
      <c r="CG226" s="126">
        <f t="shared" si="3162"/>
        <v>1.2392806860334544</v>
      </c>
      <c r="CH226" s="126">
        <f t="shared" si="3162"/>
        <v>1.2428385353675644</v>
      </c>
      <c r="CI226" s="126">
        <f t="shared" si="3162"/>
        <v>1.2464065989267703</v>
      </c>
      <c r="CJ226" s="126">
        <f t="shared" si="3162"/>
        <v>1.2499849060350778</v>
      </c>
      <c r="CK226" s="126">
        <f t="shared" si="3162"/>
        <v>1.2535734861006791</v>
      </c>
      <c r="CL226" s="126">
        <f t="shared" si="3162"/>
        <v>1.257172368616194</v>
      </c>
      <c r="CM226" s="126">
        <f t="shared" si="3162"/>
        <v>1.2607815831589126</v>
      </c>
      <c r="CN226" s="126">
        <f t="shared" si="3162"/>
        <v>1.2644011593910389</v>
      </c>
      <c r="CO226" s="126">
        <f t="shared" si="3162"/>
        <v>1.2680311270599336</v>
      </c>
      <c r="CP226" s="126">
        <f t="shared" si="3162"/>
        <v>1.2716715159983594</v>
      </c>
      <c r="CQ226" s="126">
        <f t="shared" si="3162"/>
        <v>1.2750786410337906</v>
      </c>
      <c r="CR226" s="126">
        <f t="shared" si="3162"/>
        <v>1.2788614642181557</v>
      </c>
      <c r="CS226" s="126">
        <f t="shared" si="3162"/>
        <v>1.2825329459576562</v>
      </c>
      <c r="CT226" s="126">
        <f t="shared" si="3162"/>
        <v>1.2862149681493797</v>
      </c>
      <c r="CU226" s="126">
        <f t="shared" si="3162"/>
        <v>1.289907561053897</v>
      </c>
      <c r="CV226" s="126">
        <f t="shared" si="3162"/>
        <v>1.293610755018654</v>
      </c>
      <c r="CW226" s="126">
        <f t="shared" si="3162"/>
        <v>1.2973245804782207</v>
      </c>
      <c r="CX226" s="126">
        <f t="shared" si="3162"/>
        <v>1.3010490679545423</v>
      </c>
      <c r="CY226" s="126">
        <f t="shared" si="3162"/>
        <v>1.304784248057189</v>
      </c>
      <c r="CZ226" s="126">
        <f t="shared" si="3162"/>
        <v>1.3085301514836076</v>
      </c>
      <c r="DA226" s="126">
        <f t="shared" si="3162"/>
        <v>1.3122868090193751</v>
      </c>
      <c r="DB226" s="126">
        <f t="shared" si="3162"/>
        <v>1.3160542515384499</v>
      </c>
      <c r="DC226" s="126">
        <f t="shared" si="3162"/>
        <v>1.3195802889875801</v>
      </c>
      <c r="DD226" s="126">
        <f t="shared" si="3162"/>
        <v>1.323495136864544</v>
      </c>
      <c r="DE226" s="126">
        <f t="shared" si="3162"/>
        <v>1.3272947573576725</v>
      </c>
      <c r="DF226" s="126">
        <f t="shared" si="3162"/>
        <v>1.3311052861764079</v>
      </c>
      <c r="DG226" s="126">
        <f t="shared" si="3162"/>
        <v>1.3349267546374479</v>
      </c>
      <c r="DH226" s="126">
        <f t="shared" si="3162"/>
        <v>1.3387591941473977</v>
      </c>
      <c r="DI226" s="126">
        <f t="shared" si="3162"/>
        <v>1.3426026362030277</v>
      </c>
      <c r="DJ226" s="126">
        <f t="shared" si="3162"/>
        <v>1.3464571123915319</v>
      </c>
      <c r="DK226" s="126">
        <f t="shared" si="3162"/>
        <v>1.3503226543907885</v>
      </c>
      <c r="DL226" s="126">
        <f t="shared" si="3162"/>
        <v>1.3541992939696192</v>
      </c>
      <c r="DM226" s="126">
        <f t="shared" si="3162"/>
        <v>1.358087062988051</v>
      </c>
      <c r="DN226" s="126">
        <f t="shared" si="3162"/>
        <v>1.361985993397578</v>
      </c>
      <c r="DO226" s="126">
        <f t="shared" si="3162"/>
        <v>1.3657655991021458</v>
      </c>
      <c r="DP226" s="126">
        <f t="shared" si="3162"/>
        <v>1.3698174666548035</v>
      </c>
      <c r="DQ226" s="126">
        <f t="shared" si="3162"/>
        <v>1.3737500738651915</v>
      </c>
      <c r="DR226" s="126">
        <f t="shared" si="3162"/>
        <v>1.3776939711925826</v>
      </c>
      <c r="DS226" s="126">
        <f t="shared" si="3162"/>
        <v>1.381649191049759</v>
      </c>
      <c r="DT226" s="126">
        <f t="shared" si="3162"/>
        <v>1.385615765942557</v>
      </c>
      <c r="DU226" s="126">
        <f t="shared" si="3162"/>
        <v>1.3895937284701338</v>
      </c>
      <c r="DV226" s="126">
        <f t="shared" si="3162"/>
        <v>1.3935831113252357</v>
      </c>
      <c r="DW226" s="126">
        <f t="shared" si="3162"/>
        <v>1.3975839472944662</v>
      </c>
      <c r="DX226" s="126">
        <f t="shared" si="3162"/>
        <v>1.401596269258556</v>
      </c>
      <c r="DY226" s="126">
        <f t="shared" si="3162"/>
        <v>1.4056201101926329</v>
      </c>
      <c r="DZ226" s="126">
        <f t="shared" si="3162"/>
        <v>1.4096555031664932</v>
      </c>
      <c r="EA226" s="126">
        <f t="shared" si="3162"/>
        <v>1.4134323217047313</v>
      </c>
      <c r="EB226" s="126">
        <f t="shared" si="3162"/>
        <v>1.4176256038945581</v>
      </c>
    </row>
    <row r="227" spans="2:132" outlineLevel="1" x14ac:dyDescent="0.25">
      <c r="C227" s="321" t="s">
        <v>531</v>
      </c>
      <c r="D227" s="38"/>
      <c r="E227" s="38"/>
      <c r="F227" s="38"/>
      <c r="G227" s="52" t="s">
        <v>220</v>
      </c>
      <c r="H227" s="46">
        <f t="shared" ref="H227" si="3163">SUM(J227:EB227)</f>
        <v>327444.43382764037</v>
      </c>
      <c r="I227" s="38"/>
      <c r="J227" s="82">
        <f>J225*J226</f>
        <v>0</v>
      </c>
      <c r="K227" s="82">
        <f t="shared" ref="K227" si="3164">K225*K226</f>
        <v>0</v>
      </c>
      <c r="L227" s="82">
        <f t="shared" ref="L227" si="3165">L225*L226</f>
        <v>0</v>
      </c>
      <c r="M227" s="82">
        <f t="shared" ref="M227" si="3166">M225*M226</f>
        <v>0</v>
      </c>
      <c r="N227" s="82">
        <f t="shared" ref="N227" si="3167">N225*N226</f>
        <v>0</v>
      </c>
      <c r="O227" s="82">
        <f t="shared" ref="O227" si="3168">O225*O226</f>
        <v>0</v>
      </c>
      <c r="P227" s="82">
        <f t="shared" ref="P227" si="3169">P225*P226</f>
        <v>0</v>
      </c>
      <c r="Q227" s="82">
        <f t="shared" ref="Q227" si="3170">Q225*Q226</f>
        <v>0</v>
      </c>
      <c r="R227" s="82">
        <f t="shared" ref="R227" si="3171">R225*R226</f>
        <v>0</v>
      </c>
      <c r="S227" s="82">
        <f t="shared" ref="S227" si="3172">S225*S226</f>
        <v>0</v>
      </c>
      <c r="T227" s="82">
        <f t="shared" ref="T227" si="3173">T225*T226</f>
        <v>0</v>
      </c>
      <c r="U227" s="82">
        <f t="shared" ref="U227" si="3174">U225*U226</f>
        <v>0</v>
      </c>
      <c r="V227" s="82">
        <f t="shared" ref="V227" si="3175">V225*V226</f>
        <v>0</v>
      </c>
      <c r="W227" s="82">
        <f t="shared" ref="W227" si="3176">W225*W226</f>
        <v>0</v>
      </c>
      <c r="X227" s="82">
        <f t="shared" ref="X227" si="3177">X225*X226</f>
        <v>0</v>
      </c>
      <c r="Y227" s="82">
        <f t="shared" ref="Y227" si="3178">Y225*Y226</f>
        <v>0</v>
      </c>
      <c r="Z227" s="82">
        <f t="shared" ref="Z227" si="3179">Z225*Z226</f>
        <v>0</v>
      </c>
      <c r="AA227" s="82">
        <f t="shared" ref="AA227" si="3180">AA225*AA226</f>
        <v>0</v>
      </c>
      <c r="AB227" s="82">
        <f t="shared" ref="AB227" si="3181">AB225*AB226</f>
        <v>0</v>
      </c>
      <c r="AC227" s="82">
        <f t="shared" ref="AC227" si="3182">AC225*AC226</f>
        <v>0</v>
      </c>
      <c r="AD227" s="82">
        <f t="shared" ref="AD227" si="3183">AD225*AD226</f>
        <v>0</v>
      </c>
      <c r="AE227" s="82">
        <f t="shared" ref="AE227" si="3184">AE225*AE226</f>
        <v>0</v>
      </c>
      <c r="AF227" s="82">
        <f t="shared" ref="AF227" si="3185">AF225*AF226</f>
        <v>0</v>
      </c>
      <c r="AG227" s="82">
        <f t="shared" ref="AG227" si="3186">AG225*AG226</f>
        <v>0</v>
      </c>
      <c r="AH227" s="82">
        <f t="shared" ref="AH227" si="3187">AH225*AH226</f>
        <v>17023.820633977248</v>
      </c>
      <c r="AI227" s="82">
        <f t="shared" ref="AI227" si="3188">AI225*AI226</f>
        <v>17069.431693713203</v>
      </c>
      <c r="AJ227" s="82">
        <f t="shared" ref="AJ227" si="3189">AJ225*AJ226</f>
        <v>17120.072210993421</v>
      </c>
      <c r="AK227" s="82">
        <f t="shared" ref="AK227" si="3190">AK225*AK226</f>
        <v>17169.222204374462</v>
      </c>
      <c r="AL227" s="82">
        <f t="shared" ref="AL227" si="3191">AL225*AL226</f>
        <v>17218.513302408544</v>
      </c>
      <c r="AM227" s="82">
        <f t="shared" ref="AM227" si="3192">AM225*AM226</f>
        <v>17267.945910192833</v>
      </c>
      <c r="AN227" s="82">
        <f t="shared" ref="AN227" si="3193">AN225*AN226</f>
        <v>17317.520433987491</v>
      </c>
      <c r="AO227" s="82">
        <f t="shared" ref="AO227" si="3194">AO225*AO226</f>
        <v>17367.237281219008</v>
      </c>
      <c r="AP227" s="82">
        <f t="shared" ref="AP227" si="3195">AP225*AP226</f>
        <v>17417.096860483562</v>
      </c>
      <c r="AQ227" s="82">
        <f t="shared" ref="AQ227" si="3196">AQ225*AQ226</f>
        <v>17467.099581550356</v>
      </c>
      <c r="AR227" s="82">
        <f t="shared" ref="AR227" si="3197">AR225*AR226</f>
        <v>17517.245855365014</v>
      </c>
      <c r="AS227" s="82">
        <f t="shared" ref="AS227" si="3198">AS225*AS226</f>
        <v>17567.536094052932</v>
      </c>
      <c r="AT227" s="82">
        <f t="shared" ref="AT227" si="3199">AT225*AT226</f>
        <v>17617.97071092268</v>
      </c>
      <c r="AU227" s="82">
        <f t="shared" ref="AU227" si="3200">AU225*AU226</f>
        <v>17665.173646844032</v>
      </c>
      <c r="AV227" s="82">
        <f t="shared" ref="AV227" si="3201">AV225*AV226</f>
        <v>17717.581573913485</v>
      </c>
      <c r="AW227" s="82">
        <f t="shared" ref="AW227" si="3202">AW225*AW226</f>
        <v>17768.446956159169</v>
      </c>
      <c r="AX227" s="82">
        <f t="shared" ref="AX227" si="3203">AX225*AX226</f>
        <v>17819.458367765586</v>
      </c>
      <c r="AY227" s="82">
        <f t="shared" ref="AY227" si="3204">AY225*AY226</f>
        <v>17870.616227968243</v>
      </c>
      <c r="AZ227" s="82">
        <f t="shared" ref="AZ227" si="3205">AZ225*AZ226</f>
        <v>13462.444281749136</v>
      </c>
      <c r="BA227" s="82">
        <f t="shared" ref="BA227" si="3206">BA225*BA226</f>
        <v>0</v>
      </c>
      <c r="BB227" s="82">
        <f t="shared" ref="BB227" si="3207">BB225*BB226</f>
        <v>0</v>
      </c>
      <c r="BC227" s="82">
        <f t="shared" ref="BC227" si="3208">BC225*BC226</f>
        <v>0</v>
      </c>
      <c r="BD227" s="82">
        <f t="shared" ref="BD227" si="3209">BD225*BD226</f>
        <v>0</v>
      </c>
      <c r="BE227" s="82">
        <f t="shared" ref="BE227" si="3210">BE225*BE226</f>
        <v>0</v>
      </c>
      <c r="BF227" s="82">
        <f t="shared" ref="BF227" si="3211">BF225*BF226</f>
        <v>0</v>
      </c>
      <c r="BG227" s="82">
        <f t="shared" ref="BG227" si="3212">BG225*BG226</f>
        <v>0</v>
      </c>
      <c r="BH227" s="82">
        <f t="shared" ref="BH227" si="3213">BH225*BH226</f>
        <v>0</v>
      </c>
      <c r="BI227" s="82">
        <f t="shared" ref="BI227" si="3214">BI225*BI226</f>
        <v>0</v>
      </c>
      <c r="BJ227" s="82">
        <f t="shared" ref="BJ227" si="3215">BJ225*BJ226</f>
        <v>0</v>
      </c>
      <c r="BK227" s="82">
        <f t="shared" ref="BK227" si="3216">BK225*BK226</f>
        <v>0</v>
      </c>
      <c r="BL227" s="82">
        <f t="shared" ref="BL227" si="3217">BL225*BL226</f>
        <v>0</v>
      </c>
      <c r="BM227" s="82">
        <f t="shared" ref="BM227" si="3218">BM225*BM226</f>
        <v>0</v>
      </c>
      <c r="BN227" s="82">
        <f t="shared" ref="BN227" si="3219">BN225*BN226</f>
        <v>0</v>
      </c>
      <c r="BO227" s="82">
        <f t="shared" ref="BO227" si="3220">BO225*BO226</f>
        <v>0</v>
      </c>
      <c r="BP227" s="82">
        <f t="shared" ref="BP227" si="3221">BP225*BP226</f>
        <v>0</v>
      </c>
      <c r="BQ227" s="82">
        <f t="shared" ref="BQ227" si="3222">BQ225*BQ226</f>
        <v>0</v>
      </c>
      <c r="BR227" s="82">
        <f t="shared" ref="BR227" si="3223">BR225*BR226</f>
        <v>0</v>
      </c>
      <c r="BS227" s="82">
        <f t="shared" ref="BS227" si="3224">BS225*BS226</f>
        <v>0</v>
      </c>
      <c r="BT227" s="82">
        <f t="shared" ref="BT227" si="3225">BT225*BT226</f>
        <v>0</v>
      </c>
      <c r="BU227" s="82">
        <f t="shared" ref="BU227" si="3226">BU225*BU226</f>
        <v>0</v>
      </c>
      <c r="BV227" s="82">
        <f t="shared" ref="BV227" si="3227">BV225*BV226</f>
        <v>0</v>
      </c>
      <c r="BW227" s="82">
        <f t="shared" ref="BW227" si="3228">BW225*BW226</f>
        <v>0</v>
      </c>
      <c r="BX227" s="82">
        <f t="shared" ref="BX227" si="3229">BX225*BX226</f>
        <v>0</v>
      </c>
      <c r="BY227" s="82">
        <f t="shared" ref="BY227" si="3230">BY225*BY226</f>
        <v>0</v>
      </c>
      <c r="BZ227" s="82">
        <f t="shared" ref="BZ227" si="3231">BZ225*BZ226</f>
        <v>0</v>
      </c>
      <c r="CA227" s="82">
        <f t="shared" ref="CA227" si="3232">CA225*CA226</f>
        <v>0</v>
      </c>
      <c r="CB227" s="82">
        <f t="shared" ref="CB227" si="3233">CB225*CB226</f>
        <v>0</v>
      </c>
      <c r="CC227" s="82">
        <f t="shared" ref="CC227" si="3234">CC225*CC226</f>
        <v>0</v>
      </c>
      <c r="CD227" s="82">
        <f t="shared" ref="CD227" si="3235">CD225*CD226</f>
        <v>0</v>
      </c>
      <c r="CE227" s="82">
        <f t="shared" ref="CE227" si="3236">CE225*CE226</f>
        <v>0</v>
      </c>
      <c r="CF227" s="82">
        <f t="shared" ref="CF227" si="3237">CF225*CF226</f>
        <v>0</v>
      </c>
      <c r="CG227" s="82">
        <f t="shared" ref="CG227" si="3238">CG225*CG226</f>
        <v>0</v>
      </c>
      <c r="CH227" s="82">
        <f t="shared" ref="CH227" si="3239">CH225*CH226</f>
        <v>0</v>
      </c>
      <c r="CI227" s="82">
        <f t="shared" ref="CI227" si="3240">CI225*CI226</f>
        <v>0</v>
      </c>
      <c r="CJ227" s="82">
        <f t="shared" ref="CJ227" si="3241">CJ225*CJ226</f>
        <v>0</v>
      </c>
      <c r="CK227" s="82">
        <f t="shared" ref="CK227" si="3242">CK225*CK226</f>
        <v>0</v>
      </c>
      <c r="CL227" s="82">
        <f t="shared" ref="CL227" si="3243">CL225*CL226</f>
        <v>0</v>
      </c>
      <c r="CM227" s="82">
        <f t="shared" ref="CM227" si="3244">CM225*CM226</f>
        <v>0</v>
      </c>
      <c r="CN227" s="82">
        <f t="shared" ref="CN227" si="3245">CN225*CN226</f>
        <v>0</v>
      </c>
      <c r="CO227" s="82">
        <f t="shared" ref="CO227" si="3246">CO225*CO226</f>
        <v>0</v>
      </c>
      <c r="CP227" s="82">
        <f t="shared" ref="CP227" si="3247">CP225*CP226</f>
        <v>0</v>
      </c>
      <c r="CQ227" s="82">
        <f t="shared" ref="CQ227" si="3248">CQ225*CQ226</f>
        <v>0</v>
      </c>
      <c r="CR227" s="82">
        <f t="shared" ref="CR227" si="3249">CR225*CR226</f>
        <v>0</v>
      </c>
      <c r="CS227" s="82">
        <f t="shared" ref="CS227" si="3250">CS225*CS226</f>
        <v>0</v>
      </c>
      <c r="CT227" s="82">
        <f t="shared" ref="CT227" si="3251">CT225*CT226</f>
        <v>0</v>
      </c>
      <c r="CU227" s="82">
        <f t="shared" ref="CU227" si="3252">CU225*CU226</f>
        <v>0</v>
      </c>
      <c r="CV227" s="82">
        <f t="shared" ref="CV227" si="3253">CV225*CV226</f>
        <v>0</v>
      </c>
      <c r="CW227" s="82">
        <f t="shared" ref="CW227" si="3254">CW225*CW226</f>
        <v>0</v>
      </c>
      <c r="CX227" s="82">
        <f t="shared" ref="CX227" si="3255">CX225*CX226</f>
        <v>0</v>
      </c>
      <c r="CY227" s="82">
        <f t="shared" ref="CY227" si="3256">CY225*CY226</f>
        <v>0</v>
      </c>
      <c r="CZ227" s="82">
        <f t="shared" ref="CZ227" si="3257">CZ225*CZ226</f>
        <v>0</v>
      </c>
      <c r="DA227" s="82">
        <f t="shared" ref="DA227" si="3258">DA225*DA226</f>
        <v>0</v>
      </c>
      <c r="DB227" s="82">
        <f t="shared" ref="DB227" si="3259">DB225*DB226</f>
        <v>0</v>
      </c>
      <c r="DC227" s="82">
        <f t="shared" ref="DC227" si="3260">DC225*DC226</f>
        <v>0</v>
      </c>
      <c r="DD227" s="82">
        <f t="shared" ref="DD227" si="3261">DD225*DD226</f>
        <v>0</v>
      </c>
      <c r="DE227" s="82">
        <f t="shared" ref="DE227" si="3262">DE225*DE226</f>
        <v>0</v>
      </c>
      <c r="DF227" s="82">
        <f t="shared" ref="DF227" si="3263">DF225*DF226</f>
        <v>0</v>
      </c>
      <c r="DG227" s="82">
        <f t="shared" ref="DG227" si="3264">DG225*DG226</f>
        <v>0</v>
      </c>
      <c r="DH227" s="82">
        <f t="shared" ref="DH227" si="3265">DH225*DH226</f>
        <v>0</v>
      </c>
      <c r="DI227" s="82">
        <f t="shared" ref="DI227" si="3266">DI225*DI226</f>
        <v>0</v>
      </c>
      <c r="DJ227" s="82">
        <f t="shared" ref="DJ227" si="3267">DJ225*DJ226</f>
        <v>0</v>
      </c>
      <c r="DK227" s="82">
        <f t="shared" ref="DK227" si="3268">DK225*DK226</f>
        <v>0</v>
      </c>
      <c r="DL227" s="82">
        <f t="shared" ref="DL227" si="3269">DL225*DL226</f>
        <v>0</v>
      </c>
      <c r="DM227" s="82">
        <f t="shared" ref="DM227" si="3270">DM225*DM226</f>
        <v>0</v>
      </c>
      <c r="DN227" s="82">
        <f t="shared" ref="DN227" si="3271">DN225*DN226</f>
        <v>0</v>
      </c>
      <c r="DO227" s="82">
        <f t="shared" ref="DO227" si="3272">DO225*DO226</f>
        <v>0</v>
      </c>
      <c r="DP227" s="82">
        <f t="shared" ref="DP227" si="3273">DP225*DP226</f>
        <v>0</v>
      </c>
      <c r="DQ227" s="82">
        <f t="shared" ref="DQ227" si="3274">DQ225*DQ226</f>
        <v>0</v>
      </c>
      <c r="DR227" s="82">
        <f t="shared" ref="DR227" si="3275">DR225*DR226</f>
        <v>0</v>
      </c>
      <c r="DS227" s="82">
        <f t="shared" ref="DS227" si="3276">DS225*DS226</f>
        <v>0</v>
      </c>
      <c r="DT227" s="82">
        <f t="shared" ref="DT227" si="3277">DT225*DT226</f>
        <v>0</v>
      </c>
      <c r="DU227" s="82">
        <f t="shared" ref="DU227" si="3278">DU225*DU226</f>
        <v>0</v>
      </c>
      <c r="DV227" s="82">
        <f t="shared" ref="DV227" si="3279">DV225*DV226</f>
        <v>0</v>
      </c>
      <c r="DW227" s="82">
        <f t="shared" ref="DW227" si="3280">DW225*DW226</f>
        <v>0</v>
      </c>
      <c r="DX227" s="82">
        <f t="shared" ref="DX227" si="3281">DX225*DX226</f>
        <v>0</v>
      </c>
      <c r="DY227" s="82">
        <f t="shared" ref="DY227" si="3282">DY225*DY226</f>
        <v>0</v>
      </c>
      <c r="DZ227" s="82">
        <f t="shared" ref="DZ227" si="3283">DZ225*DZ226</f>
        <v>0</v>
      </c>
      <c r="EA227" s="82">
        <f t="shared" ref="EA227" si="3284">EA225*EA226</f>
        <v>0</v>
      </c>
      <c r="EB227" s="82">
        <f t="shared" ref="EB227" si="3285">EB225*EB226</f>
        <v>0</v>
      </c>
    </row>
    <row r="228" spans="2:132" outlineLevel="1" x14ac:dyDescent="0.25">
      <c r="G228" s="52"/>
      <c r="H228" s="29"/>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row>
    <row r="229" spans="2:132" ht="13" x14ac:dyDescent="0.3">
      <c r="C229" s="348" t="s">
        <v>567</v>
      </c>
      <c r="D229" s="342"/>
      <c r="E229" s="342"/>
      <c r="F229" s="342"/>
      <c r="G229" s="349" t="s">
        <v>220</v>
      </c>
      <c r="H229" s="344">
        <f>SUM(J229:EB229)</f>
        <v>2472810.9852539222</v>
      </c>
      <c r="I229" s="342"/>
      <c r="J229" s="345">
        <f t="shared" ref="J229:AO229" si="3286">CHOOSE(Scenario,J209,J218,J227)</f>
        <v>0</v>
      </c>
      <c r="K229" s="346">
        <f t="shared" si="3286"/>
        <v>0</v>
      </c>
      <c r="L229" s="346">
        <f t="shared" si="3286"/>
        <v>0</v>
      </c>
      <c r="M229" s="346">
        <f t="shared" si="3286"/>
        <v>0</v>
      </c>
      <c r="N229" s="346">
        <f t="shared" si="3286"/>
        <v>0</v>
      </c>
      <c r="O229" s="346">
        <f t="shared" si="3286"/>
        <v>0</v>
      </c>
      <c r="P229" s="346">
        <f t="shared" si="3286"/>
        <v>0</v>
      </c>
      <c r="Q229" s="346">
        <f t="shared" si="3286"/>
        <v>0</v>
      </c>
      <c r="R229" s="346">
        <f t="shared" si="3286"/>
        <v>0</v>
      </c>
      <c r="S229" s="346">
        <f t="shared" si="3286"/>
        <v>0</v>
      </c>
      <c r="T229" s="346">
        <f t="shared" si="3286"/>
        <v>0</v>
      </c>
      <c r="U229" s="346">
        <f t="shared" si="3286"/>
        <v>0</v>
      </c>
      <c r="V229" s="346">
        <f t="shared" si="3286"/>
        <v>0</v>
      </c>
      <c r="W229" s="346">
        <f t="shared" si="3286"/>
        <v>0</v>
      </c>
      <c r="X229" s="346">
        <f t="shared" si="3286"/>
        <v>0</v>
      </c>
      <c r="Y229" s="346">
        <f t="shared" si="3286"/>
        <v>0</v>
      </c>
      <c r="Z229" s="346">
        <f t="shared" si="3286"/>
        <v>0</v>
      </c>
      <c r="AA229" s="346">
        <f t="shared" si="3286"/>
        <v>0</v>
      </c>
      <c r="AB229" s="346">
        <f t="shared" si="3286"/>
        <v>0</v>
      </c>
      <c r="AC229" s="346">
        <f t="shared" si="3286"/>
        <v>0</v>
      </c>
      <c r="AD229" s="346">
        <f t="shared" si="3286"/>
        <v>0</v>
      </c>
      <c r="AE229" s="346">
        <f t="shared" si="3286"/>
        <v>0</v>
      </c>
      <c r="AF229" s="346">
        <f t="shared" si="3286"/>
        <v>0</v>
      </c>
      <c r="AG229" s="346">
        <f t="shared" si="3286"/>
        <v>0</v>
      </c>
      <c r="AH229" s="346">
        <f t="shared" si="3286"/>
        <v>128561.32621527507</v>
      </c>
      <c r="AI229" s="346">
        <f t="shared" si="3286"/>
        <v>128905.77406019863</v>
      </c>
      <c r="AJ229" s="346">
        <f t="shared" si="3286"/>
        <v>129288.20361004825</v>
      </c>
      <c r="AK229" s="346">
        <f t="shared" si="3286"/>
        <v>129659.37694818404</v>
      </c>
      <c r="AL229" s="346">
        <f t="shared" si="3286"/>
        <v>130031.61588738087</v>
      </c>
      <c r="AM229" s="346">
        <f t="shared" si="3286"/>
        <v>130404.92348687143</v>
      </c>
      <c r="AN229" s="346">
        <f t="shared" si="3286"/>
        <v>130779.30281467117</v>
      </c>
      <c r="AO229" s="346">
        <f t="shared" si="3286"/>
        <v>131154.75694760354</v>
      </c>
      <c r="AP229" s="346">
        <f t="shared" ref="AP229:BU229" si="3287">CHOOSE(Scenario,AP209,AP218,AP227)</f>
        <v>131531.28897132524</v>
      </c>
      <c r="AQ229" s="346">
        <f t="shared" si="3287"/>
        <v>131908.90198035151</v>
      </c>
      <c r="AR229" s="346">
        <f t="shared" si="3287"/>
        <v>132287.59907808169</v>
      </c>
      <c r="AS229" s="346">
        <f t="shared" si="3287"/>
        <v>132667.38337682467</v>
      </c>
      <c r="AT229" s="346">
        <f t="shared" si="3287"/>
        <v>133048.25799782446</v>
      </c>
      <c r="AU229" s="346">
        <f t="shared" si="3287"/>
        <v>133404.7274516433</v>
      </c>
      <c r="AV229" s="346">
        <f t="shared" si="3287"/>
        <v>133800.5042136937</v>
      </c>
      <c r="AW229" s="346">
        <f t="shared" si="3287"/>
        <v>134184.63190985259</v>
      </c>
      <c r="AX229" s="346">
        <f t="shared" si="3287"/>
        <v>134569.86239772235</v>
      </c>
      <c r="AY229" s="346">
        <f t="shared" si="3287"/>
        <v>134956.19884330628</v>
      </c>
      <c r="AZ229" s="346">
        <f t="shared" si="3287"/>
        <v>101666.34906306359</v>
      </c>
      <c r="BA229" s="346">
        <f t="shared" si="3287"/>
        <v>0</v>
      </c>
      <c r="BB229" s="346">
        <f t="shared" si="3287"/>
        <v>0</v>
      </c>
      <c r="BC229" s="346">
        <f t="shared" si="3287"/>
        <v>0</v>
      </c>
      <c r="BD229" s="346">
        <f t="shared" si="3287"/>
        <v>0</v>
      </c>
      <c r="BE229" s="346">
        <f t="shared" si="3287"/>
        <v>0</v>
      </c>
      <c r="BF229" s="346">
        <f t="shared" si="3287"/>
        <v>0</v>
      </c>
      <c r="BG229" s="346">
        <f t="shared" si="3287"/>
        <v>0</v>
      </c>
      <c r="BH229" s="346">
        <f t="shared" si="3287"/>
        <v>0</v>
      </c>
      <c r="BI229" s="346">
        <f t="shared" si="3287"/>
        <v>0</v>
      </c>
      <c r="BJ229" s="346">
        <f t="shared" si="3287"/>
        <v>0</v>
      </c>
      <c r="BK229" s="346">
        <f t="shared" si="3287"/>
        <v>0</v>
      </c>
      <c r="BL229" s="346">
        <f t="shared" si="3287"/>
        <v>0</v>
      </c>
      <c r="BM229" s="346">
        <f t="shared" si="3287"/>
        <v>0</v>
      </c>
      <c r="BN229" s="346">
        <f t="shared" si="3287"/>
        <v>0</v>
      </c>
      <c r="BO229" s="346">
        <f t="shared" si="3287"/>
        <v>0</v>
      </c>
      <c r="BP229" s="346">
        <f t="shared" si="3287"/>
        <v>0</v>
      </c>
      <c r="BQ229" s="346">
        <f t="shared" si="3287"/>
        <v>0</v>
      </c>
      <c r="BR229" s="346">
        <f t="shared" si="3287"/>
        <v>0</v>
      </c>
      <c r="BS229" s="346">
        <f t="shared" si="3287"/>
        <v>0</v>
      </c>
      <c r="BT229" s="346">
        <f t="shared" si="3287"/>
        <v>0</v>
      </c>
      <c r="BU229" s="346">
        <f t="shared" si="3287"/>
        <v>0</v>
      </c>
      <c r="BV229" s="346">
        <f t="shared" ref="BV229:DA229" si="3288">CHOOSE(Scenario,BV209,BV218,BV227)</f>
        <v>0</v>
      </c>
      <c r="BW229" s="346">
        <f t="shared" si="3288"/>
        <v>0</v>
      </c>
      <c r="BX229" s="346">
        <f t="shared" si="3288"/>
        <v>0</v>
      </c>
      <c r="BY229" s="346">
        <f t="shared" si="3288"/>
        <v>0</v>
      </c>
      <c r="BZ229" s="346">
        <f t="shared" si="3288"/>
        <v>0</v>
      </c>
      <c r="CA229" s="346">
        <f t="shared" si="3288"/>
        <v>0</v>
      </c>
      <c r="CB229" s="346">
        <f t="shared" si="3288"/>
        <v>0</v>
      </c>
      <c r="CC229" s="346">
        <f t="shared" si="3288"/>
        <v>0</v>
      </c>
      <c r="CD229" s="346">
        <f t="shared" si="3288"/>
        <v>0</v>
      </c>
      <c r="CE229" s="346">
        <f t="shared" si="3288"/>
        <v>0</v>
      </c>
      <c r="CF229" s="346">
        <f t="shared" si="3288"/>
        <v>0</v>
      </c>
      <c r="CG229" s="346">
        <f t="shared" si="3288"/>
        <v>0</v>
      </c>
      <c r="CH229" s="346">
        <f t="shared" si="3288"/>
        <v>0</v>
      </c>
      <c r="CI229" s="346">
        <f t="shared" si="3288"/>
        <v>0</v>
      </c>
      <c r="CJ229" s="346">
        <f t="shared" si="3288"/>
        <v>0</v>
      </c>
      <c r="CK229" s="346">
        <f t="shared" si="3288"/>
        <v>0</v>
      </c>
      <c r="CL229" s="346">
        <f t="shared" si="3288"/>
        <v>0</v>
      </c>
      <c r="CM229" s="346">
        <f t="shared" si="3288"/>
        <v>0</v>
      </c>
      <c r="CN229" s="346">
        <f t="shared" si="3288"/>
        <v>0</v>
      </c>
      <c r="CO229" s="346">
        <f t="shared" si="3288"/>
        <v>0</v>
      </c>
      <c r="CP229" s="346">
        <f t="shared" si="3288"/>
        <v>0</v>
      </c>
      <c r="CQ229" s="346">
        <f t="shared" si="3288"/>
        <v>0</v>
      </c>
      <c r="CR229" s="346">
        <f t="shared" si="3288"/>
        <v>0</v>
      </c>
      <c r="CS229" s="346">
        <f t="shared" si="3288"/>
        <v>0</v>
      </c>
      <c r="CT229" s="346">
        <f t="shared" si="3288"/>
        <v>0</v>
      </c>
      <c r="CU229" s="346">
        <f t="shared" si="3288"/>
        <v>0</v>
      </c>
      <c r="CV229" s="346">
        <f t="shared" si="3288"/>
        <v>0</v>
      </c>
      <c r="CW229" s="346">
        <f t="shared" si="3288"/>
        <v>0</v>
      </c>
      <c r="CX229" s="346">
        <f t="shared" si="3288"/>
        <v>0</v>
      </c>
      <c r="CY229" s="346">
        <f t="shared" si="3288"/>
        <v>0</v>
      </c>
      <c r="CZ229" s="346">
        <f t="shared" si="3288"/>
        <v>0</v>
      </c>
      <c r="DA229" s="346">
        <f t="shared" si="3288"/>
        <v>0</v>
      </c>
      <c r="DB229" s="346">
        <f t="shared" ref="DB229:EB229" si="3289">CHOOSE(Scenario,DB209,DB218,DB227)</f>
        <v>0</v>
      </c>
      <c r="DC229" s="346">
        <f t="shared" si="3289"/>
        <v>0</v>
      </c>
      <c r="DD229" s="346">
        <f t="shared" si="3289"/>
        <v>0</v>
      </c>
      <c r="DE229" s="346">
        <f t="shared" si="3289"/>
        <v>0</v>
      </c>
      <c r="DF229" s="346">
        <f t="shared" si="3289"/>
        <v>0</v>
      </c>
      <c r="DG229" s="346">
        <f t="shared" si="3289"/>
        <v>0</v>
      </c>
      <c r="DH229" s="346">
        <f t="shared" si="3289"/>
        <v>0</v>
      </c>
      <c r="DI229" s="346">
        <f t="shared" si="3289"/>
        <v>0</v>
      </c>
      <c r="DJ229" s="346">
        <f t="shared" si="3289"/>
        <v>0</v>
      </c>
      <c r="DK229" s="346">
        <f t="shared" si="3289"/>
        <v>0</v>
      </c>
      <c r="DL229" s="346">
        <f t="shared" si="3289"/>
        <v>0</v>
      </c>
      <c r="DM229" s="346">
        <f t="shared" si="3289"/>
        <v>0</v>
      </c>
      <c r="DN229" s="346">
        <f t="shared" si="3289"/>
        <v>0</v>
      </c>
      <c r="DO229" s="346">
        <f t="shared" si="3289"/>
        <v>0</v>
      </c>
      <c r="DP229" s="346">
        <f t="shared" si="3289"/>
        <v>0</v>
      </c>
      <c r="DQ229" s="346">
        <f t="shared" si="3289"/>
        <v>0</v>
      </c>
      <c r="DR229" s="346">
        <f t="shared" si="3289"/>
        <v>0</v>
      </c>
      <c r="DS229" s="346">
        <f t="shared" si="3289"/>
        <v>0</v>
      </c>
      <c r="DT229" s="346">
        <f t="shared" si="3289"/>
        <v>0</v>
      </c>
      <c r="DU229" s="346">
        <f t="shared" si="3289"/>
        <v>0</v>
      </c>
      <c r="DV229" s="346">
        <f t="shared" si="3289"/>
        <v>0</v>
      </c>
      <c r="DW229" s="346">
        <f t="shared" si="3289"/>
        <v>0</v>
      </c>
      <c r="DX229" s="346">
        <f t="shared" si="3289"/>
        <v>0</v>
      </c>
      <c r="DY229" s="346">
        <f t="shared" si="3289"/>
        <v>0</v>
      </c>
      <c r="DZ229" s="346">
        <f t="shared" si="3289"/>
        <v>0</v>
      </c>
      <c r="EA229" s="346">
        <f t="shared" si="3289"/>
        <v>0</v>
      </c>
      <c r="EB229" s="347">
        <f t="shared" si="3289"/>
        <v>0</v>
      </c>
    </row>
    <row r="230" spans="2:132" x14ac:dyDescent="0.25">
      <c r="G230" s="52"/>
      <c r="H230" s="29"/>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row>
    <row r="231" spans="2:132" ht="13" x14ac:dyDescent="0.3">
      <c r="B231" s="34"/>
      <c r="C231" s="2" t="s">
        <v>534</v>
      </c>
      <c r="D231" s="34"/>
      <c r="E231" s="34"/>
      <c r="F231" s="34"/>
      <c r="G231" s="67"/>
      <c r="H231" s="35"/>
      <c r="I231" s="34"/>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row>
    <row r="232" spans="2:132" ht="13" outlineLevel="1" x14ac:dyDescent="0.3">
      <c r="C232" s="340" t="s">
        <v>503</v>
      </c>
      <c r="G232" s="52"/>
      <c r="H232" s="29"/>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row>
    <row r="233" spans="2:132" outlineLevel="1" x14ac:dyDescent="0.25">
      <c r="C233" s="318" t="s">
        <v>529</v>
      </c>
      <c r="G233" s="52" t="s">
        <v>525</v>
      </c>
      <c r="H233" s="46">
        <f t="shared" ref="H233" si="3290">SUM(J233:EB233)</f>
        <v>6357772.3286112007</v>
      </c>
      <c r="J233" s="82">
        <f t="shared" ref="J233:AO233" si="3291">$D$169*(MONTH($D162)=J$5)*(J$7&gt;=$E$162)</f>
        <v>0</v>
      </c>
      <c r="K233" s="82">
        <f t="shared" si="3291"/>
        <v>0</v>
      </c>
      <c r="L233" s="82">
        <f t="shared" si="3291"/>
        <v>0</v>
      </c>
      <c r="M233" s="82">
        <f t="shared" si="3291"/>
        <v>0</v>
      </c>
      <c r="N233" s="82">
        <f t="shared" si="3291"/>
        <v>0</v>
      </c>
      <c r="O233" s="82">
        <f t="shared" si="3291"/>
        <v>0</v>
      </c>
      <c r="P233" s="82">
        <f t="shared" si="3291"/>
        <v>0</v>
      </c>
      <c r="Q233" s="82">
        <f t="shared" si="3291"/>
        <v>0</v>
      </c>
      <c r="R233" s="82">
        <f t="shared" si="3291"/>
        <v>0</v>
      </c>
      <c r="S233" s="82">
        <f t="shared" si="3291"/>
        <v>0</v>
      </c>
      <c r="T233" s="82">
        <f t="shared" si="3291"/>
        <v>0</v>
      </c>
      <c r="U233" s="82">
        <f t="shared" si="3291"/>
        <v>0</v>
      </c>
      <c r="V233" s="82">
        <f t="shared" si="3291"/>
        <v>0</v>
      </c>
      <c r="W233" s="82">
        <f t="shared" si="3291"/>
        <v>0</v>
      </c>
      <c r="X233" s="82">
        <f t="shared" si="3291"/>
        <v>0</v>
      </c>
      <c r="Y233" s="82">
        <f t="shared" si="3291"/>
        <v>0</v>
      </c>
      <c r="Z233" s="82">
        <f t="shared" si="3291"/>
        <v>0</v>
      </c>
      <c r="AA233" s="82">
        <f t="shared" si="3291"/>
        <v>0</v>
      </c>
      <c r="AB233" s="82">
        <f t="shared" si="3291"/>
        <v>0</v>
      </c>
      <c r="AC233" s="82">
        <f t="shared" si="3291"/>
        <v>0</v>
      </c>
      <c r="AD233" s="82">
        <f t="shared" si="3291"/>
        <v>0</v>
      </c>
      <c r="AE233" s="82">
        <f t="shared" si="3291"/>
        <v>0</v>
      </c>
      <c r="AF233" s="82">
        <f t="shared" si="3291"/>
        <v>0</v>
      </c>
      <c r="AG233" s="82">
        <f t="shared" si="3291"/>
        <v>0</v>
      </c>
      <c r="AH233" s="82">
        <f t="shared" si="3291"/>
        <v>0</v>
      </c>
      <c r="AI233" s="82">
        <f t="shared" si="3291"/>
        <v>0</v>
      </c>
      <c r="AJ233" s="82">
        <f t="shared" si="3291"/>
        <v>0</v>
      </c>
      <c r="AK233" s="82">
        <f t="shared" si="3291"/>
        <v>0</v>
      </c>
      <c r="AL233" s="82">
        <f t="shared" si="3291"/>
        <v>0</v>
      </c>
      <c r="AM233" s="82">
        <f t="shared" si="3291"/>
        <v>0</v>
      </c>
      <c r="AN233" s="82">
        <f t="shared" si="3291"/>
        <v>0</v>
      </c>
      <c r="AO233" s="82">
        <f t="shared" si="3291"/>
        <v>0</v>
      </c>
      <c r="AP233" s="82">
        <f t="shared" ref="AP233:BU233" si="3292">$D$169*(MONTH($D162)=AP$5)*(AP$7&gt;=$E$162)</f>
        <v>794721.54107639997</v>
      </c>
      <c r="AQ233" s="82">
        <f t="shared" si="3292"/>
        <v>0</v>
      </c>
      <c r="AR233" s="82">
        <f t="shared" si="3292"/>
        <v>0</v>
      </c>
      <c r="AS233" s="82">
        <f t="shared" si="3292"/>
        <v>0</v>
      </c>
      <c r="AT233" s="82">
        <f t="shared" si="3292"/>
        <v>0</v>
      </c>
      <c r="AU233" s="82">
        <f t="shared" si="3292"/>
        <v>0</v>
      </c>
      <c r="AV233" s="82">
        <f t="shared" si="3292"/>
        <v>0</v>
      </c>
      <c r="AW233" s="82">
        <f t="shared" si="3292"/>
        <v>0</v>
      </c>
      <c r="AX233" s="82">
        <f t="shared" si="3292"/>
        <v>0</v>
      </c>
      <c r="AY233" s="82">
        <f t="shared" si="3292"/>
        <v>0</v>
      </c>
      <c r="AZ233" s="82">
        <f t="shared" si="3292"/>
        <v>0</v>
      </c>
      <c r="BA233" s="82">
        <f t="shared" si="3292"/>
        <v>0</v>
      </c>
      <c r="BB233" s="82">
        <f t="shared" si="3292"/>
        <v>794721.54107639997</v>
      </c>
      <c r="BC233" s="82">
        <f t="shared" si="3292"/>
        <v>0</v>
      </c>
      <c r="BD233" s="82">
        <f t="shared" si="3292"/>
        <v>0</v>
      </c>
      <c r="BE233" s="82">
        <f t="shared" si="3292"/>
        <v>0</v>
      </c>
      <c r="BF233" s="82">
        <f t="shared" si="3292"/>
        <v>0</v>
      </c>
      <c r="BG233" s="82">
        <f t="shared" si="3292"/>
        <v>0</v>
      </c>
      <c r="BH233" s="82">
        <f t="shared" si="3292"/>
        <v>0</v>
      </c>
      <c r="BI233" s="82">
        <f t="shared" si="3292"/>
        <v>0</v>
      </c>
      <c r="BJ233" s="82">
        <f t="shared" si="3292"/>
        <v>0</v>
      </c>
      <c r="BK233" s="82">
        <f t="shared" si="3292"/>
        <v>0</v>
      </c>
      <c r="BL233" s="82">
        <f t="shared" si="3292"/>
        <v>0</v>
      </c>
      <c r="BM233" s="82">
        <f t="shared" si="3292"/>
        <v>0</v>
      </c>
      <c r="BN233" s="82">
        <f t="shared" si="3292"/>
        <v>794721.54107639997</v>
      </c>
      <c r="BO233" s="82">
        <f t="shared" si="3292"/>
        <v>0</v>
      </c>
      <c r="BP233" s="82">
        <f t="shared" si="3292"/>
        <v>0</v>
      </c>
      <c r="BQ233" s="82">
        <f t="shared" si="3292"/>
        <v>0</v>
      </c>
      <c r="BR233" s="82">
        <f t="shared" si="3292"/>
        <v>0</v>
      </c>
      <c r="BS233" s="82">
        <f t="shared" si="3292"/>
        <v>0</v>
      </c>
      <c r="BT233" s="82">
        <f t="shared" si="3292"/>
        <v>0</v>
      </c>
      <c r="BU233" s="82">
        <f t="shared" si="3292"/>
        <v>0</v>
      </c>
      <c r="BV233" s="82">
        <f t="shared" ref="BV233:DA233" si="3293">$D$169*(MONTH($D162)=BV$5)*(BV$7&gt;=$E$162)</f>
        <v>0</v>
      </c>
      <c r="BW233" s="82">
        <f t="shared" si="3293"/>
        <v>0</v>
      </c>
      <c r="BX233" s="82">
        <f t="shared" si="3293"/>
        <v>0</v>
      </c>
      <c r="BY233" s="82">
        <f t="shared" si="3293"/>
        <v>0</v>
      </c>
      <c r="BZ233" s="82">
        <f t="shared" si="3293"/>
        <v>794721.54107639997</v>
      </c>
      <c r="CA233" s="82">
        <f t="shared" si="3293"/>
        <v>0</v>
      </c>
      <c r="CB233" s="82">
        <f t="shared" si="3293"/>
        <v>0</v>
      </c>
      <c r="CC233" s="82">
        <f t="shared" si="3293"/>
        <v>0</v>
      </c>
      <c r="CD233" s="82">
        <f t="shared" si="3293"/>
        <v>0</v>
      </c>
      <c r="CE233" s="82">
        <f t="shared" si="3293"/>
        <v>0</v>
      </c>
      <c r="CF233" s="82">
        <f t="shared" si="3293"/>
        <v>0</v>
      </c>
      <c r="CG233" s="82">
        <f t="shared" si="3293"/>
        <v>0</v>
      </c>
      <c r="CH233" s="82">
        <f t="shared" si="3293"/>
        <v>0</v>
      </c>
      <c r="CI233" s="82">
        <f t="shared" si="3293"/>
        <v>0</v>
      </c>
      <c r="CJ233" s="82">
        <f t="shared" si="3293"/>
        <v>0</v>
      </c>
      <c r="CK233" s="82">
        <f t="shared" si="3293"/>
        <v>0</v>
      </c>
      <c r="CL233" s="82">
        <f t="shared" si="3293"/>
        <v>794721.54107639997</v>
      </c>
      <c r="CM233" s="82">
        <f t="shared" si="3293"/>
        <v>0</v>
      </c>
      <c r="CN233" s="82">
        <f t="shared" si="3293"/>
        <v>0</v>
      </c>
      <c r="CO233" s="82">
        <f t="shared" si="3293"/>
        <v>0</v>
      </c>
      <c r="CP233" s="82">
        <f t="shared" si="3293"/>
        <v>0</v>
      </c>
      <c r="CQ233" s="82">
        <f t="shared" si="3293"/>
        <v>0</v>
      </c>
      <c r="CR233" s="82">
        <f t="shared" si="3293"/>
        <v>0</v>
      </c>
      <c r="CS233" s="82">
        <f t="shared" si="3293"/>
        <v>0</v>
      </c>
      <c r="CT233" s="82">
        <f t="shared" si="3293"/>
        <v>0</v>
      </c>
      <c r="CU233" s="82">
        <f t="shared" si="3293"/>
        <v>0</v>
      </c>
      <c r="CV233" s="82">
        <f t="shared" si="3293"/>
        <v>0</v>
      </c>
      <c r="CW233" s="82">
        <f t="shared" si="3293"/>
        <v>0</v>
      </c>
      <c r="CX233" s="82">
        <f t="shared" si="3293"/>
        <v>794721.54107639997</v>
      </c>
      <c r="CY233" s="82">
        <f t="shared" si="3293"/>
        <v>0</v>
      </c>
      <c r="CZ233" s="82">
        <f t="shared" si="3293"/>
        <v>0</v>
      </c>
      <c r="DA233" s="82">
        <f t="shared" si="3293"/>
        <v>0</v>
      </c>
      <c r="DB233" s="82">
        <f t="shared" ref="DB233:EB233" si="3294">$D$169*(MONTH($D162)=DB$5)*(DB$7&gt;=$E$162)</f>
        <v>0</v>
      </c>
      <c r="DC233" s="82">
        <f t="shared" si="3294"/>
        <v>0</v>
      </c>
      <c r="DD233" s="82">
        <f t="shared" si="3294"/>
        <v>0</v>
      </c>
      <c r="DE233" s="82">
        <f t="shared" si="3294"/>
        <v>0</v>
      </c>
      <c r="DF233" s="82">
        <f t="shared" si="3294"/>
        <v>0</v>
      </c>
      <c r="DG233" s="82">
        <f t="shared" si="3294"/>
        <v>0</v>
      </c>
      <c r="DH233" s="82">
        <f t="shared" si="3294"/>
        <v>0</v>
      </c>
      <c r="DI233" s="82">
        <f t="shared" si="3294"/>
        <v>0</v>
      </c>
      <c r="DJ233" s="82">
        <f t="shared" si="3294"/>
        <v>794721.54107639997</v>
      </c>
      <c r="DK233" s="82">
        <f t="shared" si="3294"/>
        <v>0</v>
      </c>
      <c r="DL233" s="82">
        <f t="shared" si="3294"/>
        <v>0</v>
      </c>
      <c r="DM233" s="82">
        <f t="shared" si="3294"/>
        <v>0</v>
      </c>
      <c r="DN233" s="82">
        <f t="shared" si="3294"/>
        <v>0</v>
      </c>
      <c r="DO233" s="82">
        <f t="shared" si="3294"/>
        <v>0</v>
      </c>
      <c r="DP233" s="82">
        <f t="shared" si="3294"/>
        <v>0</v>
      </c>
      <c r="DQ233" s="82">
        <f t="shared" si="3294"/>
        <v>0</v>
      </c>
      <c r="DR233" s="82">
        <f t="shared" si="3294"/>
        <v>0</v>
      </c>
      <c r="DS233" s="82">
        <f t="shared" si="3294"/>
        <v>0</v>
      </c>
      <c r="DT233" s="82">
        <f t="shared" si="3294"/>
        <v>0</v>
      </c>
      <c r="DU233" s="82">
        <f t="shared" si="3294"/>
        <v>0</v>
      </c>
      <c r="DV233" s="82">
        <f t="shared" si="3294"/>
        <v>794721.54107639997</v>
      </c>
      <c r="DW233" s="82">
        <f t="shared" si="3294"/>
        <v>0</v>
      </c>
      <c r="DX233" s="82">
        <f t="shared" si="3294"/>
        <v>0</v>
      </c>
      <c r="DY233" s="82">
        <f t="shared" si="3294"/>
        <v>0</v>
      </c>
      <c r="DZ233" s="82">
        <f t="shared" si="3294"/>
        <v>0</v>
      </c>
      <c r="EA233" s="82">
        <f t="shared" si="3294"/>
        <v>0</v>
      </c>
      <c r="EB233" s="82">
        <f t="shared" si="3294"/>
        <v>0</v>
      </c>
    </row>
    <row r="234" spans="2:132" outlineLevel="1" x14ac:dyDescent="0.25">
      <c r="C234" s="318" t="s">
        <v>508</v>
      </c>
      <c r="D234" s="31">
        <f>Costs!$J$39</f>
        <v>1.9</v>
      </c>
      <c r="E234" s="31">
        <f>Costs!$J$40</f>
        <v>0.4</v>
      </c>
      <c r="G234" s="52" t="s">
        <v>220</v>
      </c>
      <c r="H234" s="29"/>
      <c r="J234" s="312">
        <f t="shared" ref="J234:BU234" si="3295">$D234-$E234</f>
        <v>1.5</v>
      </c>
      <c r="K234" s="312">
        <f t="shared" si="3295"/>
        <v>1.5</v>
      </c>
      <c r="L234" s="312">
        <f t="shared" si="3295"/>
        <v>1.5</v>
      </c>
      <c r="M234" s="312">
        <f t="shared" si="3295"/>
        <v>1.5</v>
      </c>
      <c r="N234" s="312">
        <f t="shared" si="3295"/>
        <v>1.5</v>
      </c>
      <c r="O234" s="312">
        <f t="shared" si="3295"/>
        <v>1.5</v>
      </c>
      <c r="P234" s="312">
        <f t="shared" si="3295"/>
        <v>1.5</v>
      </c>
      <c r="Q234" s="312">
        <f t="shared" si="3295"/>
        <v>1.5</v>
      </c>
      <c r="R234" s="312">
        <f t="shared" si="3295"/>
        <v>1.5</v>
      </c>
      <c r="S234" s="312">
        <f t="shared" si="3295"/>
        <v>1.5</v>
      </c>
      <c r="T234" s="312">
        <f t="shared" si="3295"/>
        <v>1.5</v>
      </c>
      <c r="U234" s="312">
        <f t="shared" si="3295"/>
        <v>1.5</v>
      </c>
      <c r="V234" s="312">
        <f t="shared" si="3295"/>
        <v>1.5</v>
      </c>
      <c r="W234" s="312">
        <f t="shared" si="3295"/>
        <v>1.5</v>
      </c>
      <c r="X234" s="312">
        <f t="shared" si="3295"/>
        <v>1.5</v>
      </c>
      <c r="Y234" s="312">
        <f t="shared" si="3295"/>
        <v>1.5</v>
      </c>
      <c r="Z234" s="312">
        <f t="shared" si="3295"/>
        <v>1.5</v>
      </c>
      <c r="AA234" s="312">
        <f t="shared" si="3295"/>
        <v>1.5</v>
      </c>
      <c r="AB234" s="312">
        <f t="shared" si="3295"/>
        <v>1.5</v>
      </c>
      <c r="AC234" s="312">
        <f t="shared" si="3295"/>
        <v>1.5</v>
      </c>
      <c r="AD234" s="312">
        <f t="shared" si="3295"/>
        <v>1.5</v>
      </c>
      <c r="AE234" s="312">
        <f t="shared" si="3295"/>
        <v>1.5</v>
      </c>
      <c r="AF234" s="312">
        <f t="shared" si="3295"/>
        <v>1.5</v>
      </c>
      <c r="AG234" s="312">
        <f t="shared" si="3295"/>
        <v>1.5</v>
      </c>
      <c r="AH234" s="312">
        <f t="shared" si="3295"/>
        <v>1.5</v>
      </c>
      <c r="AI234" s="312">
        <f t="shared" si="3295"/>
        <v>1.5</v>
      </c>
      <c r="AJ234" s="312">
        <f t="shared" si="3295"/>
        <v>1.5</v>
      </c>
      <c r="AK234" s="312">
        <f t="shared" si="3295"/>
        <v>1.5</v>
      </c>
      <c r="AL234" s="312">
        <f t="shared" si="3295"/>
        <v>1.5</v>
      </c>
      <c r="AM234" s="312">
        <f t="shared" si="3295"/>
        <v>1.5</v>
      </c>
      <c r="AN234" s="312">
        <f t="shared" si="3295"/>
        <v>1.5</v>
      </c>
      <c r="AO234" s="312">
        <f t="shared" si="3295"/>
        <v>1.5</v>
      </c>
      <c r="AP234" s="312">
        <f t="shared" si="3295"/>
        <v>1.5</v>
      </c>
      <c r="AQ234" s="312">
        <f t="shared" si="3295"/>
        <v>1.5</v>
      </c>
      <c r="AR234" s="312">
        <f t="shared" si="3295"/>
        <v>1.5</v>
      </c>
      <c r="AS234" s="312">
        <f t="shared" si="3295"/>
        <v>1.5</v>
      </c>
      <c r="AT234" s="312">
        <f t="shared" si="3295"/>
        <v>1.5</v>
      </c>
      <c r="AU234" s="312">
        <f t="shared" si="3295"/>
        <v>1.5</v>
      </c>
      <c r="AV234" s="312">
        <f t="shared" si="3295"/>
        <v>1.5</v>
      </c>
      <c r="AW234" s="312">
        <f t="shared" si="3295"/>
        <v>1.5</v>
      </c>
      <c r="AX234" s="312">
        <f t="shared" si="3295"/>
        <v>1.5</v>
      </c>
      <c r="AY234" s="312">
        <f t="shared" si="3295"/>
        <v>1.5</v>
      </c>
      <c r="AZ234" s="312">
        <f t="shared" si="3295"/>
        <v>1.5</v>
      </c>
      <c r="BA234" s="312">
        <f t="shared" si="3295"/>
        <v>1.5</v>
      </c>
      <c r="BB234" s="312">
        <f t="shared" si="3295"/>
        <v>1.5</v>
      </c>
      <c r="BC234" s="312">
        <f t="shared" si="3295"/>
        <v>1.5</v>
      </c>
      <c r="BD234" s="312">
        <f t="shared" si="3295"/>
        <v>1.5</v>
      </c>
      <c r="BE234" s="312">
        <f t="shared" si="3295"/>
        <v>1.5</v>
      </c>
      <c r="BF234" s="312">
        <f t="shared" si="3295"/>
        <v>1.5</v>
      </c>
      <c r="BG234" s="312">
        <f t="shared" si="3295"/>
        <v>1.5</v>
      </c>
      <c r="BH234" s="312">
        <f t="shared" si="3295"/>
        <v>1.5</v>
      </c>
      <c r="BI234" s="312">
        <f t="shared" si="3295"/>
        <v>1.5</v>
      </c>
      <c r="BJ234" s="312">
        <f t="shared" si="3295"/>
        <v>1.5</v>
      </c>
      <c r="BK234" s="312">
        <f t="shared" si="3295"/>
        <v>1.5</v>
      </c>
      <c r="BL234" s="312">
        <f t="shared" si="3295"/>
        <v>1.5</v>
      </c>
      <c r="BM234" s="312">
        <f t="shared" si="3295"/>
        <v>1.5</v>
      </c>
      <c r="BN234" s="312">
        <f t="shared" si="3295"/>
        <v>1.5</v>
      </c>
      <c r="BO234" s="312">
        <f t="shared" si="3295"/>
        <v>1.5</v>
      </c>
      <c r="BP234" s="312">
        <f t="shared" si="3295"/>
        <v>1.5</v>
      </c>
      <c r="BQ234" s="312">
        <f t="shared" si="3295"/>
        <v>1.5</v>
      </c>
      <c r="BR234" s="312">
        <f t="shared" si="3295"/>
        <v>1.5</v>
      </c>
      <c r="BS234" s="312">
        <f t="shared" si="3295"/>
        <v>1.5</v>
      </c>
      <c r="BT234" s="312">
        <f t="shared" si="3295"/>
        <v>1.5</v>
      </c>
      <c r="BU234" s="312">
        <f t="shared" si="3295"/>
        <v>1.5</v>
      </c>
      <c r="BV234" s="312">
        <f t="shared" ref="BV234:EB234" si="3296">$D234-$E234</f>
        <v>1.5</v>
      </c>
      <c r="BW234" s="312">
        <f t="shared" si="3296"/>
        <v>1.5</v>
      </c>
      <c r="BX234" s="312">
        <f t="shared" si="3296"/>
        <v>1.5</v>
      </c>
      <c r="BY234" s="312">
        <f t="shared" si="3296"/>
        <v>1.5</v>
      </c>
      <c r="BZ234" s="312">
        <f t="shared" si="3296"/>
        <v>1.5</v>
      </c>
      <c r="CA234" s="312">
        <f t="shared" si="3296"/>
        <v>1.5</v>
      </c>
      <c r="CB234" s="312">
        <f t="shared" si="3296"/>
        <v>1.5</v>
      </c>
      <c r="CC234" s="312">
        <f t="shared" si="3296"/>
        <v>1.5</v>
      </c>
      <c r="CD234" s="312">
        <f t="shared" si="3296"/>
        <v>1.5</v>
      </c>
      <c r="CE234" s="312">
        <f t="shared" si="3296"/>
        <v>1.5</v>
      </c>
      <c r="CF234" s="312">
        <f t="shared" si="3296"/>
        <v>1.5</v>
      </c>
      <c r="CG234" s="312">
        <f t="shared" si="3296"/>
        <v>1.5</v>
      </c>
      <c r="CH234" s="312">
        <f t="shared" si="3296"/>
        <v>1.5</v>
      </c>
      <c r="CI234" s="312">
        <f t="shared" si="3296"/>
        <v>1.5</v>
      </c>
      <c r="CJ234" s="312">
        <f t="shared" si="3296"/>
        <v>1.5</v>
      </c>
      <c r="CK234" s="312">
        <f t="shared" si="3296"/>
        <v>1.5</v>
      </c>
      <c r="CL234" s="312">
        <f t="shared" si="3296"/>
        <v>1.5</v>
      </c>
      <c r="CM234" s="312">
        <f t="shared" si="3296"/>
        <v>1.5</v>
      </c>
      <c r="CN234" s="312">
        <f t="shared" si="3296"/>
        <v>1.5</v>
      </c>
      <c r="CO234" s="312">
        <f t="shared" si="3296"/>
        <v>1.5</v>
      </c>
      <c r="CP234" s="312">
        <f t="shared" si="3296"/>
        <v>1.5</v>
      </c>
      <c r="CQ234" s="312">
        <f t="shared" si="3296"/>
        <v>1.5</v>
      </c>
      <c r="CR234" s="312">
        <f t="shared" si="3296"/>
        <v>1.5</v>
      </c>
      <c r="CS234" s="312">
        <f t="shared" si="3296"/>
        <v>1.5</v>
      </c>
      <c r="CT234" s="312">
        <f t="shared" si="3296"/>
        <v>1.5</v>
      </c>
      <c r="CU234" s="312">
        <f t="shared" si="3296"/>
        <v>1.5</v>
      </c>
      <c r="CV234" s="312">
        <f t="shared" si="3296"/>
        <v>1.5</v>
      </c>
      <c r="CW234" s="312">
        <f t="shared" si="3296"/>
        <v>1.5</v>
      </c>
      <c r="CX234" s="312">
        <f t="shared" si="3296"/>
        <v>1.5</v>
      </c>
      <c r="CY234" s="312">
        <f t="shared" si="3296"/>
        <v>1.5</v>
      </c>
      <c r="CZ234" s="312">
        <f t="shared" si="3296"/>
        <v>1.5</v>
      </c>
      <c r="DA234" s="312">
        <f t="shared" si="3296"/>
        <v>1.5</v>
      </c>
      <c r="DB234" s="312">
        <f t="shared" si="3296"/>
        <v>1.5</v>
      </c>
      <c r="DC234" s="312">
        <f t="shared" si="3296"/>
        <v>1.5</v>
      </c>
      <c r="DD234" s="312">
        <f t="shared" si="3296"/>
        <v>1.5</v>
      </c>
      <c r="DE234" s="312">
        <f t="shared" si="3296"/>
        <v>1.5</v>
      </c>
      <c r="DF234" s="312">
        <f t="shared" si="3296"/>
        <v>1.5</v>
      </c>
      <c r="DG234" s="312">
        <f t="shared" si="3296"/>
        <v>1.5</v>
      </c>
      <c r="DH234" s="312">
        <f t="shared" si="3296"/>
        <v>1.5</v>
      </c>
      <c r="DI234" s="312">
        <f t="shared" si="3296"/>
        <v>1.5</v>
      </c>
      <c r="DJ234" s="312">
        <f t="shared" si="3296"/>
        <v>1.5</v>
      </c>
      <c r="DK234" s="312">
        <f t="shared" si="3296"/>
        <v>1.5</v>
      </c>
      <c r="DL234" s="312">
        <f t="shared" si="3296"/>
        <v>1.5</v>
      </c>
      <c r="DM234" s="312">
        <f t="shared" si="3296"/>
        <v>1.5</v>
      </c>
      <c r="DN234" s="312">
        <f t="shared" si="3296"/>
        <v>1.5</v>
      </c>
      <c r="DO234" s="312">
        <f t="shared" si="3296"/>
        <v>1.5</v>
      </c>
      <c r="DP234" s="312">
        <f t="shared" si="3296"/>
        <v>1.5</v>
      </c>
      <c r="DQ234" s="312">
        <f t="shared" si="3296"/>
        <v>1.5</v>
      </c>
      <c r="DR234" s="312">
        <f t="shared" si="3296"/>
        <v>1.5</v>
      </c>
      <c r="DS234" s="312">
        <f t="shared" si="3296"/>
        <v>1.5</v>
      </c>
      <c r="DT234" s="312">
        <f t="shared" si="3296"/>
        <v>1.5</v>
      </c>
      <c r="DU234" s="312">
        <f t="shared" si="3296"/>
        <v>1.5</v>
      </c>
      <c r="DV234" s="312">
        <f t="shared" si="3296"/>
        <v>1.5</v>
      </c>
      <c r="DW234" s="312">
        <f t="shared" si="3296"/>
        <v>1.5</v>
      </c>
      <c r="DX234" s="312">
        <f t="shared" si="3296"/>
        <v>1.5</v>
      </c>
      <c r="DY234" s="312">
        <f t="shared" si="3296"/>
        <v>1.5</v>
      </c>
      <c r="DZ234" s="312">
        <f t="shared" si="3296"/>
        <v>1.5</v>
      </c>
      <c r="EA234" s="312">
        <f t="shared" si="3296"/>
        <v>1.5</v>
      </c>
      <c r="EB234" s="312">
        <f t="shared" si="3296"/>
        <v>1.5</v>
      </c>
    </row>
    <row r="235" spans="2:132" outlineLevel="1" x14ac:dyDescent="0.25">
      <c r="C235" s="327" t="s">
        <v>532</v>
      </c>
      <c r="D235" s="38"/>
      <c r="E235" s="38"/>
      <c r="F235" s="38"/>
      <c r="G235" s="55" t="s">
        <v>220</v>
      </c>
      <c r="H235" s="316">
        <f t="shared" ref="H235" si="3297">SUM(J235:EB235)</f>
        <v>9536658.4929168001</v>
      </c>
      <c r="I235" s="38"/>
      <c r="J235" s="314">
        <f t="shared" ref="J235" si="3298">J233*J234</f>
        <v>0</v>
      </c>
      <c r="K235" s="314">
        <f t="shared" ref="K235" si="3299">K233*K234</f>
        <v>0</v>
      </c>
      <c r="L235" s="314">
        <f t="shared" ref="L235" si="3300">L233*L234</f>
        <v>0</v>
      </c>
      <c r="M235" s="314">
        <f t="shared" ref="M235" si="3301">M233*M234</f>
        <v>0</v>
      </c>
      <c r="N235" s="314">
        <f t="shared" ref="N235" si="3302">N233*N234</f>
        <v>0</v>
      </c>
      <c r="O235" s="314">
        <f t="shared" ref="O235" si="3303">O233*O234</f>
        <v>0</v>
      </c>
      <c r="P235" s="314">
        <f t="shared" ref="P235" si="3304">P233*P234</f>
        <v>0</v>
      </c>
      <c r="Q235" s="314">
        <f t="shared" ref="Q235" si="3305">Q233*Q234</f>
        <v>0</v>
      </c>
      <c r="R235" s="314">
        <f t="shared" ref="R235" si="3306">R233*R234</f>
        <v>0</v>
      </c>
      <c r="S235" s="314">
        <f t="shared" ref="S235" si="3307">S233*S234</f>
        <v>0</v>
      </c>
      <c r="T235" s="314">
        <f t="shared" ref="T235" si="3308">T233*T234</f>
        <v>0</v>
      </c>
      <c r="U235" s="314">
        <f t="shared" ref="U235" si="3309">U233*U234</f>
        <v>0</v>
      </c>
      <c r="V235" s="314">
        <f t="shared" ref="V235" si="3310">V233*V234</f>
        <v>0</v>
      </c>
      <c r="W235" s="314">
        <f t="shared" ref="W235" si="3311">W233*W234</f>
        <v>0</v>
      </c>
      <c r="X235" s="314">
        <f t="shared" ref="X235" si="3312">X233*X234</f>
        <v>0</v>
      </c>
      <c r="Y235" s="314">
        <f t="shared" ref="Y235" si="3313">Y233*Y234</f>
        <v>0</v>
      </c>
      <c r="Z235" s="314">
        <f>Z233*Z234</f>
        <v>0</v>
      </c>
      <c r="AA235" s="314">
        <f t="shared" ref="AA235" si="3314">AA233*AA234</f>
        <v>0</v>
      </c>
      <c r="AB235" s="314">
        <f t="shared" ref="AB235" si="3315">AB233*AB234</f>
        <v>0</v>
      </c>
      <c r="AC235" s="314">
        <f t="shared" ref="AC235" si="3316">AC233*AC234</f>
        <v>0</v>
      </c>
      <c r="AD235" s="314">
        <f t="shared" ref="AD235" si="3317">AD233*AD234</f>
        <v>0</v>
      </c>
      <c r="AE235" s="314">
        <f t="shared" ref="AE235" si="3318">AE233*AE234</f>
        <v>0</v>
      </c>
      <c r="AF235" s="314">
        <f t="shared" ref="AF235" si="3319">AF233*AF234</f>
        <v>0</v>
      </c>
      <c r="AG235" s="314">
        <f t="shared" ref="AG235" si="3320">AG233*AG234</f>
        <v>0</v>
      </c>
      <c r="AH235" s="314">
        <f t="shared" ref="AH235" si="3321">AH233*AH234</f>
        <v>0</v>
      </c>
      <c r="AI235" s="314">
        <f t="shared" ref="AI235" si="3322">AI233*AI234</f>
        <v>0</v>
      </c>
      <c r="AJ235" s="314">
        <f t="shared" ref="AJ235" si="3323">AJ233*AJ234</f>
        <v>0</v>
      </c>
      <c r="AK235" s="314">
        <f t="shared" ref="AK235" si="3324">AK233*AK234</f>
        <v>0</v>
      </c>
      <c r="AL235" s="314">
        <f t="shared" ref="AL235" si="3325">AL233*AL234</f>
        <v>0</v>
      </c>
      <c r="AM235" s="314">
        <f t="shared" ref="AM235" si="3326">AM233*AM234</f>
        <v>0</v>
      </c>
      <c r="AN235" s="314">
        <f t="shared" ref="AN235" si="3327">AN233*AN234</f>
        <v>0</v>
      </c>
      <c r="AO235" s="314">
        <f t="shared" ref="AO235" si="3328">AO233*AO234</f>
        <v>0</v>
      </c>
      <c r="AP235" s="314">
        <f t="shared" ref="AP235" si="3329">AP233*AP234</f>
        <v>1192082.3116146</v>
      </c>
      <c r="AQ235" s="314">
        <f t="shared" ref="AQ235" si="3330">AQ233*AQ234</f>
        <v>0</v>
      </c>
      <c r="AR235" s="314">
        <f t="shared" ref="AR235" si="3331">AR233*AR234</f>
        <v>0</v>
      </c>
      <c r="AS235" s="314">
        <f t="shared" ref="AS235" si="3332">AS233*AS234</f>
        <v>0</v>
      </c>
      <c r="AT235" s="314">
        <f t="shared" ref="AT235" si="3333">AT233*AT234</f>
        <v>0</v>
      </c>
      <c r="AU235" s="314">
        <f t="shared" ref="AU235" si="3334">AU233*AU234</f>
        <v>0</v>
      </c>
      <c r="AV235" s="314">
        <f t="shared" ref="AV235" si="3335">AV233*AV234</f>
        <v>0</v>
      </c>
      <c r="AW235" s="314">
        <f t="shared" ref="AW235" si="3336">AW233*AW234</f>
        <v>0</v>
      </c>
      <c r="AX235" s="314">
        <f t="shared" ref="AX235" si="3337">AX233*AX234</f>
        <v>0</v>
      </c>
      <c r="AY235" s="314">
        <f t="shared" ref="AY235" si="3338">AY233*AY234</f>
        <v>0</v>
      </c>
      <c r="AZ235" s="314">
        <f t="shared" ref="AZ235" si="3339">AZ233*AZ234</f>
        <v>0</v>
      </c>
      <c r="BA235" s="314">
        <f t="shared" ref="BA235" si="3340">BA233*BA234</f>
        <v>0</v>
      </c>
      <c r="BB235" s="314">
        <f t="shared" ref="BB235" si="3341">BB233*BB234</f>
        <v>1192082.3116146</v>
      </c>
      <c r="BC235" s="314">
        <f t="shared" ref="BC235" si="3342">BC233*BC234</f>
        <v>0</v>
      </c>
      <c r="BD235" s="314">
        <f t="shared" ref="BD235" si="3343">BD233*BD234</f>
        <v>0</v>
      </c>
      <c r="BE235" s="314">
        <f t="shared" ref="BE235" si="3344">BE233*BE234</f>
        <v>0</v>
      </c>
      <c r="BF235" s="314">
        <f t="shared" ref="BF235" si="3345">BF233*BF234</f>
        <v>0</v>
      </c>
      <c r="BG235" s="314">
        <f t="shared" ref="BG235" si="3346">BG233*BG234</f>
        <v>0</v>
      </c>
      <c r="BH235" s="314">
        <f t="shared" ref="BH235" si="3347">BH233*BH234</f>
        <v>0</v>
      </c>
      <c r="BI235" s="314">
        <f t="shared" ref="BI235" si="3348">BI233*BI234</f>
        <v>0</v>
      </c>
      <c r="BJ235" s="314">
        <f t="shared" ref="BJ235" si="3349">BJ233*BJ234</f>
        <v>0</v>
      </c>
      <c r="BK235" s="314">
        <f t="shared" ref="BK235" si="3350">BK233*BK234</f>
        <v>0</v>
      </c>
      <c r="BL235" s="314">
        <f t="shared" ref="BL235" si="3351">BL233*BL234</f>
        <v>0</v>
      </c>
      <c r="BM235" s="314">
        <f t="shared" ref="BM235" si="3352">BM233*BM234</f>
        <v>0</v>
      </c>
      <c r="BN235" s="314">
        <f t="shared" ref="BN235" si="3353">BN233*BN234</f>
        <v>1192082.3116146</v>
      </c>
      <c r="BO235" s="314">
        <f t="shared" ref="BO235" si="3354">BO233*BO234</f>
        <v>0</v>
      </c>
      <c r="BP235" s="314">
        <f t="shared" ref="BP235" si="3355">BP233*BP234</f>
        <v>0</v>
      </c>
      <c r="BQ235" s="314">
        <f t="shared" ref="BQ235" si="3356">BQ233*BQ234</f>
        <v>0</v>
      </c>
      <c r="BR235" s="314">
        <f t="shared" ref="BR235" si="3357">BR233*BR234</f>
        <v>0</v>
      </c>
      <c r="BS235" s="314">
        <f t="shared" ref="BS235" si="3358">BS233*BS234</f>
        <v>0</v>
      </c>
      <c r="BT235" s="314">
        <f t="shared" ref="BT235" si="3359">BT233*BT234</f>
        <v>0</v>
      </c>
      <c r="BU235" s="314">
        <f t="shared" ref="BU235" si="3360">BU233*BU234</f>
        <v>0</v>
      </c>
      <c r="BV235" s="314">
        <f t="shared" ref="BV235" si="3361">BV233*BV234</f>
        <v>0</v>
      </c>
      <c r="BW235" s="314">
        <f t="shared" ref="BW235" si="3362">BW233*BW234</f>
        <v>0</v>
      </c>
      <c r="BX235" s="314">
        <f t="shared" ref="BX235" si="3363">BX233*BX234</f>
        <v>0</v>
      </c>
      <c r="BY235" s="314">
        <f t="shared" ref="BY235" si="3364">BY233*BY234</f>
        <v>0</v>
      </c>
      <c r="BZ235" s="314">
        <f t="shared" ref="BZ235" si="3365">BZ233*BZ234</f>
        <v>1192082.3116146</v>
      </c>
      <c r="CA235" s="314">
        <f t="shared" ref="CA235" si="3366">CA233*CA234</f>
        <v>0</v>
      </c>
      <c r="CB235" s="314">
        <f t="shared" ref="CB235" si="3367">CB233*CB234</f>
        <v>0</v>
      </c>
      <c r="CC235" s="314">
        <f t="shared" ref="CC235" si="3368">CC233*CC234</f>
        <v>0</v>
      </c>
      <c r="CD235" s="314">
        <f t="shared" ref="CD235" si="3369">CD233*CD234</f>
        <v>0</v>
      </c>
      <c r="CE235" s="314">
        <f t="shared" ref="CE235" si="3370">CE233*CE234</f>
        <v>0</v>
      </c>
      <c r="CF235" s="314">
        <f t="shared" ref="CF235" si="3371">CF233*CF234</f>
        <v>0</v>
      </c>
      <c r="CG235" s="314">
        <f t="shared" ref="CG235" si="3372">CG233*CG234</f>
        <v>0</v>
      </c>
      <c r="CH235" s="314">
        <f t="shared" ref="CH235" si="3373">CH233*CH234</f>
        <v>0</v>
      </c>
      <c r="CI235" s="314">
        <f t="shared" ref="CI235" si="3374">CI233*CI234</f>
        <v>0</v>
      </c>
      <c r="CJ235" s="314">
        <f t="shared" ref="CJ235" si="3375">CJ233*CJ234</f>
        <v>0</v>
      </c>
      <c r="CK235" s="314">
        <f t="shared" ref="CK235" si="3376">CK233*CK234</f>
        <v>0</v>
      </c>
      <c r="CL235" s="314">
        <f t="shared" ref="CL235" si="3377">CL233*CL234</f>
        <v>1192082.3116146</v>
      </c>
      <c r="CM235" s="314">
        <f t="shared" ref="CM235" si="3378">CM233*CM234</f>
        <v>0</v>
      </c>
      <c r="CN235" s="314">
        <f t="shared" ref="CN235" si="3379">CN233*CN234</f>
        <v>0</v>
      </c>
      <c r="CO235" s="314">
        <f t="shared" ref="CO235" si="3380">CO233*CO234</f>
        <v>0</v>
      </c>
      <c r="CP235" s="314">
        <f t="shared" ref="CP235" si="3381">CP233*CP234</f>
        <v>0</v>
      </c>
      <c r="CQ235" s="314">
        <f t="shared" ref="CQ235" si="3382">CQ233*CQ234</f>
        <v>0</v>
      </c>
      <c r="CR235" s="314">
        <f t="shared" ref="CR235" si="3383">CR233*CR234</f>
        <v>0</v>
      </c>
      <c r="CS235" s="314">
        <f t="shared" ref="CS235" si="3384">CS233*CS234</f>
        <v>0</v>
      </c>
      <c r="CT235" s="314">
        <f t="shared" ref="CT235" si="3385">CT233*CT234</f>
        <v>0</v>
      </c>
      <c r="CU235" s="314">
        <f t="shared" ref="CU235" si="3386">CU233*CU234</f>
        <v>0</v>
      </c>
      <c r="CV235" s="314">
        <f t="shared" ref="CV235" si="3387">CV233*CV234</f>
        <v>0</v>
      </c>
      <c r="CW235" s="314">
        <f t="shared" ref="CW235" si="3388">CW233*CW234</f>
        <v>0</v>
      </c>
      <c r="CX235" s="314">
        <f t="shared" ref="CX235" si="3389">CX233*CX234</f>
        <v>1192082.3116146</v>
      </c>
      <c r="CY235" s="314">
        <f t="shared" ref="CY235" si="3390">CY233*CY234</f>
        <v>0</v>
      </c>
      <c r="CZ235" s="314">
        <f t="shared" ref="CZ235" si="3391">CZ233*CZ234</f>
        <v>0</v>
      </c>
      <c r="DA235" s="314">
        <f t="shared" ref="DA235" si="3392">DA233*DA234</f>
        <v>0</v>
      </c>
      <c r="DB235" s="314">
        <f t="shared" ref="DB235" si="3393">DB233*DB234</f>
        <v>0</v>
      </c>
      <c r="DC235" s="314">
        <f t="shared" ref="DC235" si="3394">DC233*DC234</f>
        <v>0</v>
      </c>
      <c r="DD235" s="314">
        <f t="shared" ref="DD235" si="3395">DD233*DD234</f>
        <v>0</v>
      </c>
      <c r="DE235" s="314">
        <f t="shared" ref="DE235" si="3396">DE233*DE234</f>
        <v>0</v>
      </c>
      <c r="DF235" s="314">
        <f t="shared" ref="DF235" si="3397">DF233*DF234</f>
        <v>0</v>
      </c>
      <c r="DG235" s="314">
        <f t="shared" ref="DG235" si="3398">DG233*DG234</f>
        <v>0</v>
      </c>
      <c r="DH235" s="314">
        <f t="shared" ref="DH235" si="3399">DH233*DH234</f>
        <v>0</v>
      </c>
      <c r="DI235" s="314">
        <f t="shared" ref="DI235" si="3400">DI233*DI234</f>
        <v>0</v>
      </c>
      <c r="DJ235" s="314">
        <f t="shared" ref="DJ235" si="3401">DJ233*DJ234</f>
        <v>1192082.3116146</v>
      </c>
      <c r="DK235" s="314">
        <f t="shared" ref="DK235" si="3402">DK233*DK234</f>
        <v>0</v>
      </c>
      <c r="DL235" s="314">
        <f t="shared" ref="DL235" si="3403">DL233*DL234</f>
        <v>0</v>
      </c>
      <c r="DM235" s="314">
        <f t="shared" ref="DM235" si="3404">DM233*DM234</f>
        <v>0</v>
      </c>
      <c r="DN235" s="314">
        <f t="shared" ref="DN235" si="3405">DN233*DN234</f>
        <v>0</v>
      </c>
      <c r="DO235" s="314">
        <f t="shared" ref="DO235" si="3406">DO233*DO234</f>
        <v>0</v>
      </c>
      <c r="DP235" s="314">
        <f t="shared" ref="DP235" si="3407">DP233*DP234</f>
        <v>0</v>
      </c>
      <c r="DQ235" s="314">
        <f t="shared" ref="DQ235" si="3408">DQ233*DQ234</f>
        <v>0</v>
      </c>
      <c r="DR235" s="314">
        <f t="shared" ref="DR235" si="3409">DR233*DR234</f>
        <v>0</v>
      </c>
      <c r="DS235" s="314">
        <f t="shared" ref="DS235" si="3410">DS233*DS234</f>
        <v>0</v>
      </c>
      <c r="DT235" s="314">
        <f t="shared" ref="DT235" si="3411">DT233*DT234</f>
        <v>0</v>
      </c>
      <c r="DU235" s="314">
        <f t="shared" ref="DU235" si="3412">DU233*DU234</f>
        <v>0</v>
      </c>
      <c r="DV235" s="314">
        <f t="shared" ref="DV235" si="3413">DV233*DV234</f>
        <v>1192082.3116146</v>
      </c>
      <c r="DW235" s="314">
        <f t="shared" ref="DW235" si="3414">DW233*DW234</f>
        <v>0</v>
      </c>
      <c r="DX235" s="314">
        <f t="shared" ref="DX235" si="3415">DX233*DX234</f>
        <v>0</v>
      </c>
      <c r="DY235" s="314">
        <f t="shared" ref="DY235" si="3416">DY233*DY234</f>
        <v>0</v>
      </c>
      <c r="DZ235" s="314">
        <f t="shared" ref="DZ235" si="3417">DZ233*DZ234</f>
        <v>0</v>
      </c>
      <c r="EA235" s="314">
        <f t="shared" ref="EA235" si="3418">EA233*EA234</f>
        <v>0</v>
      </c>
      <c r="EB235" s="314">
        <f t="shared" ref="EB235" si="3419">EB233*EB234</f>
        <v>0</v>
      </c>
    </row>
    <row r="236" spans="2:132" outlineLevel="1" x14ac:dyDescent="0.25">
      <c r="C236" s="324" t="s">
        <v>417</v>
      </c>
      <c r="D236" s="34"/>
      <c r="E236" s="34"/>
      <c r="F236" s="34"/>
      <c r="G236" s="67" t="s">
        <v>215</v>
      </c>
      <c r="H236" s="34"/>
      <c r="I236" s="34"/>
      <c r="J236" s="126">
        <f>J$13</f>
        <v>1</v>
      </c>
      <c r="K236" s="126">
        <f t="shared" ref="K236:BV236" si="3420">K$13</f>
        <v>1.0026792493128671</v>
      </c>
      <c r="L236" s="126">
        <f t="shared" si="3420"/>
        <v>1.0056539350998608</v>
      </c>
      <c r="M236" s="126">
        <f t="shared" si="3420"/>
        <v>1.0085410656939733</v>
      </c>
      <c r="N236" s="126">
        <f t="shared" si="3420"/>
        <v>1.0114364849476103</v>
      </c>
      <c r="O236" s="126">
        <f t="shared" si="3420"/>
        <v>1.0143402166566737</v>
      </c>
      <c r="P236" s="126">
        <f t="shared" si="3420"/>
        <v>1.0172522846853813</v>
      </c>
      <c r="Q236" s="126">
        <f t="shared" si="3420"/>
        <v>1.0201727129664624</v>
      </c>
      <c r="R236" s="126">
        <f t="shared" si="3420"/>
        <v>1.0231015255013547</v>
      </c>
      <c r="S236" s="126">
        <f t="shared" si="3420"/>
        <v>1.0260387463604019</v>
      </c>
      <c r="T236" s="126">
        <f t="shared" si="3420"/>
        <v>1.028984399683051</v>
      </c>
      <c r="U236" s="126">
        <f t="shared" si="3420"/>
        <v>1.0319385096780509</v>
      </c>
      <c r="V236" s="126">
        <f t="shared" si="3420"/>
        <v>1.0349011006236515</v>
      </c>
      <c r="W236" s="126">
        <f t="shared" si="3420"/>
        <v>1.0377730230388176</v>
      </c>
      <c r="X236" s="126">
        <f t="shared" si="3420"/>
        <v>1.0408518228283561</v>
      </c>
      <c r="Y236" s="126">
        <f t="shared" si="3420"/>
        <v>1.0438400029932626</v>
      </c>
      <c r="Z236" s="126">
        <f t="shared" si="3420"/>
        <v>1.046836761920777</v>
      </c>
      <c r="AA236" s="126">
        <f t="shared" si="3420"/>
        <v>1.0498421242396576</v>
      </c>
      <c r="AB236" s="126">
        <f t="shared" si="3420"/>
        <v>1.05285611464937</v>
      </c>
      <c r="AC236" s="126">
        <f t="shared" si="3420"/>
        <v>1.0558787579202888</v>
      </c>
      <c r="AD236" s="126">
        <f t="shared" si="3420"/>
        <v>1.0589100788939025</v>
      </c>
      <c r="AE236" s="126">
        <f t="shared" si="3420"/>
        <v>1.0619501024830165</v>
      </c>
      <c r="AF236" s="126">
        <f t="shared" si="3420"/>
        <v>1.0649988536719583</v>
      </c>
      <c r="AG236" s="126">
        <f t="shared" si="3420"/>
        <v>1.0680563575167832</v>
      </c>
      <c r="AH236" s="126">
        <f t="shared" si="3420"/>
        <v>1.0711226391454798</v>
      </c>
      <c r="AI236" s="126">
        <f t="shared" si="3420"/>
        <v>1.0739924437404067</v>
      </c>
      <c r="AJ236" s="126">
        <f t="shared" si="3420"/>
        <v>1.0771786970311998</v>
      </c>
      <c r="AK236" s="126">
        <f t="shared" si="3420"/>
        <v>1.0802711679727233</v>
      </c>
      <c r="AL236" s="126">
        <f t="shared" si="3420"/>
        <v>1.0833725170851116</v>
      </c>
      <c r="AM236" s="126">
        <f t="shared" si="3420"/>
        <v>1.0864827698566941</v>
      </c>
      <c r="AN236" s="126">
        <f t="shared" si="3420"/>
        <v>1.0896019518489746</v>
      </c>
      <c r="AO236" s="126">
        <f t="shared" si="3420"/>
        <v>1.0927300886968412</v>
      </c>
      <c r="AP236" s="126">
        <f t="shared" si="3420"/>
        <v>1.0958672061087775</v>
      </c>
      <c r="AQ236" s="126">
        <f t="shared" si="3420"/>
        <v>1.0990133298670732</v>
      </c>
      <c r="AR236" s="126">
        <f t="shared" si="3420"/>
        <v>1.1021684858280367</v>
      </c>
      <c r="AS236" s="126">
        <f t="shared" si="3420"/>
        <v>1.1053326999222071</v>
      </c>
      <c r="AT236" s="126">
        <f t="shared" si="3420"/>
        <v>1.1085059981545673</v>
      </c>
      <c r="AU236" s="126">
        <f t="shared" si="3420"/>
        <v>1.111475962088432</v>
      </c>
      <c r="AV236" s="126">
        <f t="shared" si="3420"/>
        <v>1.1147734191259395</v>
      </c>
      <c r="AW236" s="126">
        <f t="shared" si="3420"/>
        <v>1.1179738207069689</v>
      </c>
      <c r="AX236" s="126">
        <f t="shared" si="3420"/>
        <v>1.1211834103167977</v>
      </c>
      <c r="AY236" s="126">
        <f t="shared" si="3420"/>
        <v>1.1244022143333261</v>
      </c>
      <c r="AZ236" s="126">
        <f t="shared" si="3420"/>
        <v>1.1276302592101826</v>
      </c>
      <c r="BA236" s="126">
        <f t="shared" si="3420"/>
        <v>1.1308675714769412</v>
      </c>
      <c r="BB236" s="126">
        <f t="shared" si="3420"/>
        <v>1.1341141777393395</v>
      </c>
      <c r="BC236" s="126">
        <f t="shared" si="3420"/>
        <v>1.1373701046794982</v>
      </c>
      <c r="BD236" s="126">
        <f t="shared" si="3420"/>
        <v>1.1406353790561385</v>
      </c>
      <c r="BE236" s="126">
        <f t="shared" si="3420"/>
        <v>1.1439100277048042</v>
      </c>
      <c r="BF236" s="126">
        <f t="shared" si="3420"/>
        <v>1.1471940775380809</v>
      </c>
      <c r="BG236" s="126">
        <f t="shared" si="3420"/>
        <v>1.15026769648205</v>
      </c>
      <c r="BH236" s="126">
        <f t="shared" si="3420"/>
        <v>1.1536802383994258</v>
      </c>
      <c r="BI236" s="126">
        <f t="shared" si="3420"/>
        <v>1.1569923375180708</v>
      </c>
      <c r="BJ236" s="126">
        <f t="shared" si="3420"/>
        <v>1.1603139453378331</v>
      </c>
      <c r="BK236" s="126">
        <f t="shared" si="3420"/>
        <v>1.1636450891572303</v>
      </c>
      <c r="BL236" s="126">
        <f t="shared" si="3420"/>
        <v>1.1669857963531516</v>
      </c>
      <c r="BM236" s="126">
        <f t="shared" si="3420"/>
        <v>1.1703360943810825</v>
      </c>
      <c r="BN236" s="126">
        <f t="shared" si="3420"/>
        <v>1.1736960107753303</v>
      </c>
      <c r="BO236" s="126">
        <f t="shared" si="3420"/>
        <v>1.1770655731492505</v>
      </c>
      <c r="BP236" s="126">
        <f t="shared" si="3420"/>
        <v>1.180444809195474</v>
      </c>
      <c r="BQ236" s="126">
        <f t="shared" si="3420"/>
        <v>1.1838337466861339</v>
      </c>
      <c r="BR236" s="126">
        <f t="shared" si="3420"/>
        <v>1.1872324134730949</v>
      </c>
      <c r="BS236" s="126">
        <f t="shared" si="3420"/>
        <v>1.1905270658589224</v>
      </c>
      <c r="BT236" s="126">
        <f t="shared" si="3420"/>
        <v>1.1940590467434065</v>
      </c>
      <c r="BU236" s="126">
        <f t="shared" si="3420"/>
        <v>1.1974870693312041</v>
      </c>
      <c r="BV236" s="126">
        <f t="shared" si="3420"/>
        <v>1.2009249334246579</v>
      </c>
      <c r="BW236" s="126">
        <f t="shared" ref="BW236:EB236" si="3421">BW$13</f>
        <v>1.204372667277734</v>
      </c>
      <c r="BX236" s="126">
        <f t="shared" si="3421"/>
        <v>1.2078302992255125</v>
      </c>
      <c r="BY236" s="126">
        <f t="shared" si="3421"/>
        <v>1.2112978576844211</v>
      </c>
      <c r="BZ236" s="126">
        <f t="shared" si="3421"/>
        <v>1.2147753711524676</v>
      </c>
      <c r="CA236" s="126">
        <f t="shared" si="3421"/>
        <v>1.2182628682094752</v>
      </c>
      <c r="CB236" s="126">
        <f t="shared" si="3421"/>
        <v>1.2217603775173165</v>
      </c>
      <c r="CC236" s="126">
        <f t="shared" si="3421"/>
        <v>1.2252679278201495</v>
      </c>
      <c r="CD236" s="126">
        <f t="shared" si="3421"/>
        <v>1.2287855479446541</v>
      </c>
      <c r="CE236" s="126">
        <f t="shared" si="3421"/>
        <v>1.232077770779646</v>
      </c>
      <c r="CF236" s="126">
        <f t="shared" si="3421"/>
        <v>1.23573302168438</v>
      </c>
      <c r="CG236" s="126">
        <f t="shared" si="3421"/>
        <v>1.2392806860334544</v>
      </c>
      <c r="CH236" s="126">
        <f t="shared" si="3421"/>
        <v>1.2428385353675644</v>
      </c>
      <c r="CI236" s="126">
        <f t="shared" si="3421"/>
        <v>1.2464065989267703</v>
      </c>
      <c r="CJ236" s="126">
        <f t="shared" si="3421"/>
        <v>1.2499849060350778</v>
      </c>
      <c r="CK236" s="126">
        <f t="shared" si="3421"/>
        <v>1.2535734861006791</v>
      </c>
      <c r="CL236" s="126">
        <f t="shared" si="3421"/>
        <v>1.257172368616194</v>
      </c>
      <c r="CM236" s="126">
        <f t="shared" si="3421"/>
        <v>1.2607815831589126</v>
      </c>
      <c r="CN236" s="126">
        <f t="shared" si="3421"/>
        <v>1.2644011593910389</v>
      </c>
      <c r="CO236" s="126">
        <f t="shared" si="3421"/>
        <v>1.2680311270599336</v>
      </c>
      <c r="CP236" s="126">
        <f t="shared" si="3421"/>
        <v>1.2716715159983594</v>
      </c>
      <c r="CQ236" s="126">
        <f t="shared" si="3421"/>
        <v>1.2750786410337906</v>
      </c>
      <c r="CR236" s="126">
        <f t="shared" si="3421"/>
        <v>1.2788614642181557</v>
      </c>
      <c r="CS236" s="126">
        <f t="shared" si="3421"/>
        <v>1.2825329459576562</v>
      </c>
      <c r="CT236" s="126">
        <f t="shared" si="3421"/>
        <v>1.2862149681493797</v>
      </c>
      <c r="CU236" s="126">
        <f t="shared" si="3421"/>
        <v>1.289907561053897</v>
      </c>
      <c r="CV236" s="126">
        <f t="shared" si="3421"/>
        <v>1.293610755018654</v>
      </c>
      <c r="CW236" s="126">
        <f t="shared" si="3421"/>
        <v>1.2973245804782207</v>
      </c>
      <c r="CX236" s="126">
        <f t="shared" si="3421"/>
        <v>1.3010490679545423</v>
      </c>
      <c r="CY236" s="126">
        <f t="shared" si="3421"/>
        <v>1.304784248057189</v>
      </c>
      <c r="CZ236" s="126">
        <f t="shared" si="3421"/>
        <v>1.3085301514836076</v>
      </c>
      <c r="DA236" s="126">
        <f t="shared" si="3421"/>
        <v>1.3122868090193751</v>
      </c>
      <c r="DB236" s="126">
        <f t="shared" si="3421"/>
        <v>1.3160542515384499</v>
      </c>
      <c r="DC236" s="126">
        <f t="shared" si="3421"/>
        <v>1.3195802889875801</v>
      </c>
      <c r="DD236" s="126">
        <f t="shared" si="3421"/>
        <v>1.323495136864544</v>
      </c>
      <c r="DE236" s="126">
        <f t="shared" si="3421"/>
        <v>1.3272947573576725</v>
      </c>
      <c r="DF236" s="126">
        <f t="shared" si="3421"/>
        <v>1.3311052861764079</v>
      </c>
      <c r="DG236" s="126">
        <f t="shared" si="3421"/>
        <v>1.3349267546374479</v>
      </c>
      <c r="DH236" s="126">
        <f t="shared" si="3421"/>
        <v>1.3387591941473977</v>
      </c>
      <c r="DI236" s="126">
        <f t="shared" si="3421"/>
        <v>1.3426026362030277</v>
      </c>
      <c r="DJ236" s="126">
        <f t="shared" si="3421"/>
        <v>1.3464571123915319</v>
      </c>
      <c r="DK236" s="126">
        <f t="shared" si="3421"/>
        <v>1.3503226543907885</v>
      </c>
      <c r="DL236" s="126">
        <f t="shared" si="3421"/>
        <v>1.3541992939696192</v>
      </c>
      <c r="DM236" s="126">
        <f t="shared" si="3421"/>
        <v>1.358087062988051</v>
      </c>
      <c r="DN236" s="126">
        <f t="shared" si="3421"/>
        <v>1.361985993397578</v>
      </c>
      <c r="DO236" s="126">
        <f t="shared" si="3421"/>
        <v>1.3657655991021458</v>
      </c>
      <c r="DP236" s="126">
        <f t="shared" si="3421"/>
        <v>1.3698174666548035</v>
      </c>
      <c r="DQ236" s="126">
        <f t="shared" si="3421"/>
        <v>1.3737500738651915</v>
      </c>
      <c r="DR236" s="126">
        <f t="shared" si="3421"/>
        <v>1.3776939711925826</v>
      </c>
      <c r="DS236" s="126">
        <f t="shared" si="3421"/>
        <v>1.381649191049759</v>
      </c>
      <c r="DT236" s="126">
        <f t="shared" si="3421"/>
        <v>1.385615765942557</v>
      </c>
      <c r="DU236" s="126">
        <f t="shared" si="3421"/>
        <v>1.3895937284701338</v>
      </c>
      <c r="DV236" s="126">
        <f t="shared" si="3421"/>
        <v>1.3935831113252357</v>
      </c>
      <c r="DW236" s="126">
        <f t="shared" si="3421"/>
        <v>1.3975839472944662</v>
      </c>
      <c r="DX236" s="126">
        <f t="shared" si="3421"/>
        <v>1.401596269258556</v>
      </c>
      <c r="DY236" s="126">
        <f t="shared" si="3421"/>
        <v>1.4056201101926329</v>
      </c>
      <c r="DZ236" s="126">
        <f t="shared" si="3421"/>
        <v>1.4096555031664932</v>
      </c>
      <c r="EA236" s="126">
        <f t="shared" si="3421"/>
        <v>1.4134323217047313</v>
      </c>
      <c r="EB236" s="126">
        <f t="shared" si="3421"/>
        <v>1.4176256038945581</v>
      </c>
    </row>
    <row r="237" spans="2:132" outlineLevel="1" x14ac:dyDescent="0.25">
      <c r="C237" s="321" t="s">
        <v>533</v>
      </c>
      <c r="D237" s="38"/>
      <c r="E237" s="38"/>
      <c r="F237" s="38"/>
      <c r="G237" s="52" t="s">
        <v>220</v>
      </c>
      <c r="H237" s="46">
        <f t="shared" ref="H237" si="3422">SUM(J237:EB237)</f>
        <v>11821539.856643531</v>
      </c>
      <c r="I237" s="38"/>
      <c r="J237" s="82">
        <f>J235*J236</f>
        <v>0</v>
      </c>
      <c r="K237" s="82">
        <f t="shared" ref="K237" si="3423">K235*K236</f>
        <v>0</v>
      </c>
      <c r="L237" s="82">
        <f t="shared" ref="L237" si="3424">L235*L236</f>
        <v>0</v>
      </c>
      <c r="M237" s="82">
        <f t="shared" ref="M237" si="3425">M235*M236</f>
        <v>0</v>
      </c>
      <c r="N237" s="82">
        <f t="shared" ref="N237" si="3426">N235*N236</f>
        <v>0</v>
      </c>
      <c r="O237" s="82">
        <f t="shared" ref="O237" si="3427">O235*O236</f>
        <v>0</v>
      </c>
      <c r="P237" s="82">
        <f t="shared" ref="P237" si="3428">P235*P236</f>
        <v>0</v>
      </c>
      <c r="Q237" s="82">
        <f t="shared" ref="Q237" si="3429">Q235*Q236</f>
        <v>0</v>
      </c>
      <c r="R237" s="82">
        <f t="shared" ref="R237" si="3430">R235*R236</f>
        <v>0</v>
      </c>
      <c r="S237" s="82">
        <f t="shared" ref="S237" si="3431">S235*S236</f>
        <v>0</v>
      </c>
      <c r="T237" s="82">
        <f t="shared" ref="T237" si="3432">T235*T236</f>
        <v>0</v>
      </c>
      <c r="U237" s="82">
        <f t="shared" ref="U237" si="3433">U235*U236</f>
        <v>0</v>
      </c>
      <c r="V237" s="82">
        <f t="shared" ref="V237" si="3434">V235*V236</f>
        <v>0</v>
      </c>
      <c r="W237" s="82">
        <f t="shared" ref="W237" si="3435">W235*W236</f>
        <v>0</v>
      </c>
      <c r="X237" s="82">
        <f t="shared" ref="X237" si="3436">X235*X236</f>
        <v>0</v>
      </c>
      <c r="Y237" s="82">
        <f t="shared" ref="Y237" si="3437">Y235*Y236</f>
        <v>0</v>
      </c>
      <c r="Z237" s="82">
        <f t="shared" ref="Z237" si="3438">Z235*Z236</f>
        <v>0</v>
      </c>
      <c r="AA237" s="82">
        <f t="shared" ref="AA237" si="3439">AA235*AA236</f>
        <v>0</v>
      </c>
      <c r="AB237" s="82">
        <f t="shared" ref="AB237" si="3440">AB235*AB236</f>
        <v>0</v>
      </c>
      <c r="AC237" s="82">
        <f t="shared" ref="AC237" si="3441">AC235*AC236</f>
        <v>0</v>
      </c>
      <c r="AD237" s="82">
        <f t="shared" ref="AD237" si="3442">AD235*AD236</f>
        <v>0</v>
      </c>
      <c r="AE237" s="82">
        <f t="shared" ref="AE237" si="3443">AE235*AE236</f>
        <v>0</v>
      </c>
      <c r="AF237" s="82">
        <f t="shared" ref="AF237" si="3444">AF235*AF236</f>
        <v>0</v>
      </c>
      <c r="AG237" s="82">
        <f t="shared" ref="AG237" si="3445">AG235*AG236</f>
        <v>0</v>
      </c>
      <c r="AH237" s="82">
        <f t="shared" ref="AH237" si="3446">AH235*AH236</f>
        <v>0</v>
      </c>
      <c r="AI237" s="82">
        <f t="shared" ref="AI237" si="3447">AI235*AI236</f>
        <v>0</v>
      </c>
      <c r="AJ237" s="82">
        <f t="shared" ref="AJ237" si="3448">AJ235*AJ236</f>
        <v>0</v>
      </c>
      <c r="AK237" s="82">
        <f t="shared" ref="AK237" si="3449">AK235*AK236</f>
        <v>0</v>
      </c>
      <c r="AL237" s="82">
        <f t="shared" ref="AL237" si="3450">AL235*AL236</f>
        <v>0</v>
      </c>
      <c r="AM237" s="82">
        <f t="shared" ref="AM237" si="3451">AM235*AM236</f>
        <v>0</v>
      </c>
      <c r="AN237" s="82">
        <f t="shared" ref="AN237" si="3452">AN235*AN236</f>
        <v>0</v>
      </c>
      <c r="AO237" s="82">
        <f t="shared" ref="AO237" si="3453">AO235*AO236</f>
        <v>0</v>
      </c>
      <c r="AP237" s="82">
        <f t="shared" ref="AP237" si="3454">AP235*AP236</f>
        <v>1306363.9122807849</v>
      </c>
      <c r="AQ237" s="82">
        <f t="shared" ref="AQ237" si="3455">AQ235*AQ236</f>
        <v>0</v>
      </c>
      <c r="AR237" s="82">
        <f t="shared" ref="AR237" si="3456">AR235*AR236</f>
        <v>0</v>
      </c>
      <c r="AS237" s="82">
        <f t="shared" ref="AS237" si="3457">AS235*AS236</f>
        <v>0</v>
      </c>
      <c r="AT237" s="82">
        <f t="shared" ref="AT237" si="3458">AT235*AT236</f>
        <v>0</v>
      </c>
      <c r="AU237" s="82">
        <f t="shared" ref="AU237" si="3459">AU235*AU236</f>
        <v>0</v>
      </c>
      <c r="AV237" s="82">
        <f t="shared" ref="AV237" si="3460">AV235*AV236</f>
        <v>0</v>
      </c>
      <c r="AW237" s="82">
        <f t="shared" ref="AW237" si="3461">AW235*AW236</f>
        <v>0</v>
      </c>
      <c r="AX237" s="82">
        <f t="shared" ref="AX237" si="3462">AX235*AX236</f>
        <v>0</v>
      </c>
      <c r="AY237" s="82">
        <f t="shared" ref="AY237" si="3463">AY235*AY236</f>
        <v>0</v>
      </c>
      <c r="AZ237" s="82">
        <f t="shared" ref="AZ237" si="3464">AZ235*AZ236</f>
        <v>0</v>
      </c>
      <c r="BA237" s="82">
        <f t="shared" ref="BA237" si="3465">BA235*BA236</f>
        <v>0</v>
      </c>
      <c r="BB237" s="82">
        <f t="shared" ref="BB237" si="3466">BB235*BB236</f>
        <v>1351957.4506344032</v>
      </c>
      <c r="BC237" s="82">
        <f t="shared" ref="BC237" si="3467">BC235*BC236</f>
        <v>0</v>
      </c>
      <c r="BD237" s="82">
        <f t="shared" ref="BD237" si="3468">BD235*BD236</f>
        <v>0</v>
      </c>
      <c r="BE237" s="82">
        <f t="shared" ref="BE237" si="3469">BE235*BE236</f>
        <v>0</v>
      </c>
      <c r="BF237" s="82">
        <f t="shared" ref="BF237" si="3470">BF235*BF236</f>
        <v>0</v>
      </c>
      <c r="BG237" s="82">
        <f t="shared" ref="BG237" si="3471">BG235*BG236</f>
        <v>0</v>
      </c>
      <c r="BH237" s="82">
        <f t="shared" ref="BH237" si="3472">BH235*BH236</f>
        <v>0</v>
      </c>
      <c r="BI237" s="82">
        <f t="shared" ref="BI237" si="3473">BI235*BI236</f>
        <v>0</v>
      </c>
      <c r="BJ237" s="82">
        <f t="shared" ref="BJ237" si="3474">BJ235*BJ236</f>
        <v>0</v>
      </c>
      <c r="BK237" s="82">
        <f t="shared" ref="BK237" si="3475">BK235*BK236</f>
        <v>0</v>
      </c>
      <c r="BL237" s="82">
        <f t="shared" ref="BL237" si="3476">BL235*BL236</f>
        <v>0</v>
      </c>
      <c r="BM237" s="82">
        <f t="shared" ref="BM237" si="3477">BM235*BM236</f>
        <v>0</v>
      </c>
      <c r="BN237" s="82">
        <f t="shared" ref="BN237" si="3478">BN235*BN236</f>
        <v>1399142.2536578903</v>
      </c>
      <c r="BO237" s="82">
        <f t="shared" ref="BO237" si="3479">BO235*BO236</f>
        <v>0</v>
      </c>
      <c r="BP237" s="82">
        <f t="shared" ref="BP237" si="3480">BP235*BP236</f>
        <v>0</v>
      </c>
      <c r="BQ237" s="82">
        <f t="shared" ref="BQ237" si="3481">BQ235*BQ236</f>
        <v>0</v>
      </c>
      <c r="BR237" s="82">
        <f t="shared" ref="BR237" si="3482">BR235*BR236</f>
        <v>0</v>
      </c>
      <c r="BS237" s="82">
        <f t="shared" ref="BS237" si="3483">BS235*BS236</f>
        <v>0</v>
      </c>
      <c r="BT237" s="82">
        <f t="shared" ref="BT237" si="3484">BT235*BT236</f>
        <v>0</v>
      </c>
      <c r="BU237" s="82">
        <f t="shared" ref="BU237" si="3485">BU235*BU236</f>
        <v>0</v>
      </c>
      <c r="BV237" s="82">
        <f t="shared" ref="BV237" si="3486">BV235*BV236</f>
        <v>0</v>
      </c>
      <c r="BW237" s="82">
        <f t="shared" ref="BW237" si="3487">BW235*BW236</f>
        <v>0</v>
      </c>
      <c r="BX237" s="82">
        <f t="shared" ref="BX237" si="3488">BX235*BX236</f>
        <v>0</v>
      </c>
      <c r="BY237" s="82">
        <f t="shared" ref="BY237" si="3489">BY235*BY236</f>
        <v>0</v>
      </c>
      <c r="BZ237" s="82">
        <f t="shared" ref="BZ237" si="3490">BZ235*BZ236</f>
        <v>1448112.2325359173</v>
      </c>
      <c r="CA237" s="82">
        <f t="shared" ref="CA237" si="3491">CA235*CA236</f>
        <v>0</v>
      </c>
      <c r="CB237" s="82">
        <f t="shared" ref="CB237" si="3492">CB235*CB236</f>
        <v>0</v>
      </c>
      <c r="CC237" s="82">
        <f t="shared" ref="CC237" si="3493">CC235*CC236</f>
        <v>0</v>
      </c>
      <c r="CD237" s="82">
        <f t="shared" ref="CD237" si="3494">CD235*CD236</f>
        <v>0</v>
      </c>
      <c r="CE237" s="82">
        <f t="shared" ref="CE237" si="3495">CE235*CE236</f>
        <v>0</v>
      </c>
      <c r="CF237" s="82">
        <f t="shared" ref="CF237" si="3496">CF235*CF236</f>
        <v>0</v>
      </c>
      <c r="CG237" s="82">
        <f t="shared" ref="CG237" si="3497">CG235*CG236</f>
        <v>0</v>
      </c>
      <c r="CH237" s="82">
        <f t="shared" ref="CH237" si="3498">CH235*CH236</f>
        <v>0</v>
      </c>
      <c r="CI237" s="82">
        <f t="shared" ref="CI237" si="3499">CI235*CI236</f>
        <v>0</v>
      </c>
      <c r="CJ237" s="82">
        <f t="shared" ref="CJ237" si="3500">CJ235*CJ236</f>
        <v>0</v>
      </c>
      <c r="CK237" s="82">
        <f t="shared" ref="CK237" si="3501">CK235*CK236</f>
        <v>0</v>
      </c>
      <c r="CL237" s="82">
        <f t="shared" ref="CL237" si="3502">CL235*CL236</f>
        <v>1498652.9432779946</v>
      </c>
      <c r="CM237" s="82">
        <f t="shared" ref="CM237" si="3503">CM235*CM236</f>
        <v>0</v>
      </c>
      <c r="CN237" s="82">
        <f t="shared" ref="CN237" si="3504">CN235*CN236</f>
        <v>0</v>
      </c>
      <c r="CO237" s="82">
        <f t="shared" ref="CO237" si="3505">CO235*CO236</f>
        <v>0</v>
      </c>
      <c r="CP237" s="82">
        <f t="shared" ref="CP237" si="3506">CP235*CP236</f>
        <v>0</v>
      </c>
      <c r="CQ237" s="82">
        <f t="shared" ref="CQ237" si="3507">CQ235*CQ236</f>
        <v>0</v>
      </c>
      <c r="CR237" s="82">
        <f t="shared" ref="CR237" si="3508">CR235*CR236</f>
        <v>0</v>
      </c>
      <c r="CS237" s="82">
        <f t="shared" ref="CS237" si="3509">CS235*CS236</f>
        <v>0</v>
      </c>
      <c r="CT237" s="82">
        <f t="shared" ref="CT237" si="3510">CT235*CT236</f>
        <v>0</v>
      </c>
      <c r="CU237" s="82">
        <f t="shared" ref="CU237" si="3511">CU235*CU236</f>
        <v>0</v>
      </c>
      <c r="CV237" s="82">
        <f t="shared" ref="CV237" si="3512">CV235*CV236</f>
        <v>0</v>
      </c>
      <c r="CW237" s="82">
        <f t="shared" ref="CW237" si="3513">CW235*CW236</f>
        <v>0</v>
      </c>
      <c r="CX237" s="82">
        <f t="shared" ref="CX237" si="3514">CX235*CX236</f>
        <v>1550957.5804512717</v>
      </c>
      <c r="CY237" s="82">
        <f t="shared" ref="CY237" si="3515">CY235*CY236</f>
        <v>0</v>
      </c>
      <c r="CZ237" s="82">
        <f t="shared" ref="CZ237" si="3516">CZ235*CZ236</f>
        <v>0</v>
      </c>
      <c r="DA237" s="82">
        <f t="shared" ref="DA237" si="3517">DA235*DA236</f>
        <v>0</v>
      </c>
      <c r="DB237" s="82">
        <f t="shared" ref="DB237" si="3518">DB235*DB236</f>
        <v>0</v>
      </c>
      <c r="DC237" s="82">
        <f t="shared" ref="DC237" si="3519">DC235*DC236</f>
        <v>0</v>
      </c>
      <c r="DD237" s="82">
        <f t="shared" ref="DD237" si="3520">DD235*DD236</f>
        <v>0</v>
      </c>
      <c r="DE237" s="82">
        <f t="shared" ref="DE237" si="3521">DE235*DE236</f>
        <v>0</v>
      </c>
      <c r="DF237" s="82">
        <f t="shared" ref="DF237" si="3522">DF235*DF236</f>
        <v>0</v>
      </c>
      <c r="DG237" s="82">
        <f t="shared" ref="DG237" si="3523">DG235*DG236</f>
        <v>0</v>
      </c>
      <c r="DH237" s="82">
        <f t="shared" ref="DH237" si="3524">DH235*DH236</f>
        <v>0</v>
      </c>
      <c r="DI237" s="82">
        <f t="shared" ref="DI237" si="3525">DI235*DI236</f>
        <v>0</v>
      </c>
      <c r="DJ237" s="82">
        <f t="shared" ref="DJ237" si="3526">DJ235*DJ236</f>
        <v>1605087.7070296167</v>
      </c>
      <c r="DK237" s="82">
        <f t="shared" ref="DK237" si="3527">DK235*DK236</f>
        <v>0</v>
      </c>
      <c r="DL237" s="82">
        <f t="shared" ref="DL237" si="3528">DL235*DL236</f>
        <v>0</v>
      </c>
      <c r="DM237" s="82">
        <f t="shared" ref="DM237" si="3529">DM235*DM236</f>
        <v>0</v>
      </c>
      <c r="DN237" s="82">
        <f t="shared" ref="DN237" si="3530">DN235*DN236</f>
        <v>0</v>
      </c>
      <c r="DO237" s="82">
        <f t="shared" ref="DO237" si="3531">DO235*DO236</f>
        <v>0</v>
      </c>
      <c r="DP237" s="82">
        <f t="shared" ref="DP237" si="3532">DP235*DP236</f>
        <v>0</v>
      </c>
      <c r="DQ237" s="82">
        <f t="shared" ref="DQ237" si="3533">DQ235*DQ236</f>
        <v>0</v>
      </c>
      <c r="DR237" s="82">
        <f t="shared" ref="DR237" si="3534">DR235*DR236</f>
        <v>0</v>
      </c>
      <c r="DS237" s="82">
        <f t="shared" ref="DS237" si="3535">DS235*DS236</f>
        <v>0</v>
      </c>
      <c r="DT237" s="82">
        <f t="shared" ref="DT237" si="3536">DT235*DT236</f>
        <v>0</v>
      </c>
      <c r="DU237" s="82">
        <f t="shared" ref="DU237" si="3537">DU235*DU236</f>
        <v>0</v>
      </c>
      <c r="DV237" s="82">
        <f t="shared" ref="DV237" si="3538">DV235*DV236</f>
        <v>1661265.7767756535</v>
      </c>
      <c r="DW237" s="82">
        <f t="shared" ref="DW237" si="3539">DW235*DW236</f>
        <v>0</v>
      </c>
      <c r="DX237" s="82">
        <f t="shared" ref="DX237" si="3540">DX235*DX236</f>
        <v>0</v>
      </c>
      <c r="DY237" s="82">
        <f t="shared" ref="DY237" si="3541">DY235*DY236</f>
        <v>0</v>
      </c>
      <c r="DZ237" s="82">
        <f t="shared" ref="DZ237" si="3542">DZ235*DZ236</f>
        <v>0</v>
      </c>
      <c r="EA237" s="82">
        <f t="shared" ref="EA237" si="3543">EA235*EA236</f>
        <v>0</v>
      </c>
      <c r="EB237" s="82">
        <f t="shared" ref="EB237" si="3544">EB235*EB236</f>
        <v>0</v>
      </c>
    </row>
    <row r="238" spans="2:132" outlineLevel="1" x14ac:dyDescent="0.25">
      <c r="G238" s="52"/>
      <c r="H238" s="29"/>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row>
    <row r="239" spans="2:132" ht="13" x14ac:dyDescent="0.3">
      <c r="C239" s="348" t="s">
        <v>566</v>
      </c>
      <c r="D239" s="342"/>
      <c r="E239" s="342"/>
      <c r="F239" s="342"/>
      <c r="G239" s="349" t="s">
        <v>220</v>
      </c>
      <c r="H239" s="344">
        <f>SUM(J239:EB239)</f>
        <v>11821539.856643531</v>
      </c>
      <c r="I239" s="342"/>
      <c r="J239" s="345">
        <f>J237</f>
        <v>0</v>
      </c>
      <c r="K239" s="346">
        <f t="shared" ref="K239:BV239" si="3545">K237</f>
        <v>0</v>
      </c>
      <c r="L239" s="346">
        <f t="shared" si="3545"/>
        <v>0</v>
      </c>
      <c r="M239" s="346">
        <f t="shared" si="3545"/>
        <v>0</v>
      </c>
      <c r="N239" s="346">
        <f t="shared" si="3545"/>
        <v>0</v>
      </c>
      <c r="O239" s="346">
        <f t="shared" si="3545"/>
        <v>0</v>
      </c>
      <c r="P239" s="346">
        <f t="shared" si="3545"/>
        <v>0</v>
      </c>
      <c r="Q239" s="346">
        <f t="shared" si="3545"/>
        <v>0</v>
      </c>
      <c r="R239" s="346">
        <f t="shared" si="3545"/>
        <v>0</v>
      </c>
      <c r="S239" s="346">
        <f t="shared" si="3545"/>
        <v>0</v>
      </c>
      <c r="T239" s="346">
        <f t="shared" si="3545"/>
        <v>0</v>
      </c>
      <c r="U239" s="346">
        <f t="shared" si="3545"/>
        <v>0</v>
      </c>
      <c r="V239" s="346">
        <f t="shared" si="3545"/>
        <v>0</v>
      </c>
      <c r="W239" s="346">
        <f t="shared" si="3545"/>
        <v>0</v>
      </c>
      <c r="X239" s="346">
        <f t="shared" si="3545"/>
        <v>0</v>
      </c>
      <c r="Y239" s="346">
        <f t="shared" si="3545"/>
        <v>0</v>
      </c>
      <c r="Z239" s="346">
        <f t="shared" si="3545"/>
        <v>0</v>
      </c>
      <c r="AA239" s="346">
        <f t="shared" si="3545"/>
        <v>0</v>
      </c>
      <c r="AB239" s="346">
        <f t="shared" si="3545"/>
        <v>0</v>
      </c>
      <c r="AC239" s="346">
        <f t="shared" si="3545"/>
        <v>0</v>
      </c>
      <c r="AD239" s="346">
        <f t="shared" si="3545"/>
        <v>0</v>
      </c>
      <c r="AE239" s="346">
        <f t="shared" si="3545"/>
        <v>0</v>
      </c>
      <c r="AF239" s="346">
        <f t="shared" si="3545"/>
        <v>0</v>
      </c>
      <c r="AG239" s="346">
        <f t="shared" si="3545"/>
        <v>0</v>
      </c>
      <c r="AH239" s="346">
        <f t="shared" si="3545"/>
        <v>0</v>
      </c>
      <c r="AI239" s="346">
        <f t="shared" si="3545"/>
        <v>0</v>
      </c>
      <c r="AJ239" s="346">
        <f t="shared" si="3545"/>
        <v>0</v>
      </c>
      <c r="AK239" s="346">
        <f t="shared" si="3545"/>
        <v>0</v>
      </c>
      <c r="AL239" s="346">
        <f t="shared" si="3545"/>
        <v>0</v>
      </c>
      <c r="AM239" s="346">
        <f t="shared" si="3545"/>
        <v>0</v>
      </c>
      <c r="AN239" s="346">
        <f t="shared" si="3545"/>
        <v>0</v>
      </c>
      <c r="AO239" s="346">
        <f t="shared" si="3545"/>
        <v>0</v>
      </c>
      <c r="AP239" s="346">
        <f t="shared" si="3545"/>
        <v>1306363.9122807849</v>
      </c>
      <c r="AQ239" s="346">
        <f t="shared" si="3545"/>
        <v>0</v>
      </c>
      <c r="AR239" s="346">
        <f t="shared" si="3545"/>
        <v>0</v>
      </c>
      <c r="AS239" s="346">
        <f t="shared" si="3545"/>
        <v>0</v>
      </c>
      <c r="AT239" s="346">
        <f t="shared" si="3545"/>
        <v>0</v>
      </c>
      <c r="AU239" s="346">
        <f t="shared" si="3545"/>
        <v>0</v>
      </c>
      <c r="AV239" s="346">
        <f t="shared" si="3545"/>
        <v>0</v>
      </c>
      <c r="AW239" s="346">
        <f t="shared" si="3545"/>
        <v>0</v>
      </c>
      <c r="AX239" s="346">
        <f t="shared" si="3545"/>
        <v>0</v>
      </c>
      <c r="AY239" s="346">
        <f t="shared" si="3545"/>
        <v>0</v>
      </c>
      <c r="AZ239" s="346">
        <f t="shared" si="3545"/>
        <v>0</v>
      </c>
      <c r="BA239" s="346">
        <f t="shared" si="3545"/>
        <v>0</v>
      </c>
      <c r="BB239" s="346">
        <f t="shared" si="3545"/>
        <v>1351957.4506344032</v>
      </c>
      <c r="BC239" s="346">
        <f t="shared" si="3545"/>
        <v>0</v>
      </c>
      <c r="BD239" s="346">
        <f t="shared" si="3545"/>
        <v>0</v>
      </c>
      <c r="BE239" s="346">
        <f t="shared" si="3545"/>
        <v>0</v>
      </c>
      <c r="BF239" s="346">
        <f t="shared" si="3545"/>
        <v>0</v>
      </c>
      <c r="BG239" s="346">
        <f t="shared" si="3545"/>
        <v>0</v>
      </c>
      <c r="BH239" s="346">
        <f t="shared" si="3545"/>
        <v>0</v>
      </c>
      <c r="BI239" s="346">
        <f t="shared" si="3545"/>
        <v>0</v>
      </c>
      <c r="BJ239" s="346">
        <f t="shared" si="3545"/>
        <v>0</v>
      </c>
      <c r="BK239" s="346">
        <f t="shared" si="3545"/>
        <v>0</v>
      </c>
      <c r="BL239" s="346">
        <f t="shared" si="3545"/>
        <v>0</v>
      </c>
      <c r="BM239" s="346">
        <f t="shared" si="3545"/>
        <v>0</v>
      </c>
      <c r="BN239" s="346">
        <f t="shared" si="3545"/>
        <v>1399142.2536578903</v>
      </c>
      <c r="BO239" s="346">
        <f t="shared" si="3545"/>
        <v>0</v>
      </c>
      <c r="BP239" s="346">
        <f t="shared" si="3545"/>
        <v>0</v>
      </c>
      <c r="BQ239" s="346">
        <f t="shared" si="3545"/>
        <v>0</v>
      </c>
      <c r="BR239" s="346">
        <f t="shared" si="3545"/>
        <v>0</v>
      </c>
      <c r="BS239" s="346">
        <f t="shared" si="3545"/>
        <v>0</v>
      </c>
      <c r="BT239" s="346">
        <f t="shared" si="3545"/>
        <v>0</v>
      </c>
      <c r="BU239" s="346">
        <f t="shared" si="3545"/>
        <v>0</v>
      </c>
      <c r="BV239" s="346">
        <f t="shared" si="3545"/>
        <v>0</v>
      </c>
      <c r="BW239" s="346">
        <f t="shared" ref="BW239:EB239" si="3546">BW237</f>
        <v>0</v>
      </c>
      <c r="BX239" s="346">
        <f t="shared" si="3546"/>
        <v>0</v>
      </c>
      <c r="BY239" s="346">
        <f t="shared" si="3546"/>
        <v>0</v>
      </c>
      <c r="BZ239" s="346">
        <f t="shared" si="3546"/>
        <v>1448112.2325359173</v>
      </c>
      <c r="CA239" s="346">
        <f t="shared" si="3546"/>
        <v>0</v>
      </c>
      <c r="CB239" s="346">
        <f t="shared" si="3546"/>
        <v>0</v>
      </c>
      <c r="CC239" s="346">
        <f t="shared" si="3546"/>
        <v>0</v>
      </c>
      <c r="CD239" s="346">
        <f t="shared" si="3546"/>
        <v>0</v>
      </c>
      <c r="CE239" s="346">
        <f t="shared" si="3546"/>
        <v>0</v>
      </c>
      <c r="CF239" s="346">
        <f t="shared" si="3546"/>
        <v>0</v>
      </c>
      <c r="CG239" s="346">
        <f t="shared" si="3546"/>
        <v>0</v>
      </c>
      <c r="CH239" s="346">
        <f t="shared" si="3546"/>
        <v>0</v>
      </c>
      <c r="CI239" s="346">
        <f t="shared" si="3546"/>
        <v>0</v>
      </c>
      <c r="CJ239" s="346">
        <f t="shared" si="3546"/>
        <v>0</v>
      </c>
      <c r="CK239" s="346">
        <f t="shared" si="3546"/>
        <v>0</v>
      </c>
      <c r="CL239" s="346">
        <f t="shared" si="3546"/>
        <v>1498652.9432779946</v>
      </c>
      <c r="CM239" s="346">
        <f t="shared" si="3546"/>
        <v>0</v>
      </c>
      <c r="CN239" s="346">
        <f t="shared" si="3546"/>
        <v>0</v>
      </c>
      <c r="CO239" s="346">
        <f t="shared" si="3546"/>
        <v>0</v>
      </c>
      <c r="CP239" s="346">
        <f t="shared" si="3546"/>
        <v>0</v>
      </c>
      <c r="CQ239" s="346">
        <f t="shared" si="3546"/>
        <v>0</v>
      </c>
      <c r="CR239" s="346">
        <f t="shared" si="3546"/>
        <v>0</v>
      </c>
      <c r="CS239" s="346">
        <f t="shared" si="3546"/>
        <v>0</v>
      </c>
      <c r="CT239" s="346">
        <f t="shared" si="3546"/>
        <v>0</v>
      </c>
      <c r="CU239" s="346">
        <f t="shared" si="3546"/>
        <v>0</v>
      </c>
      <c r="CV239" s="346">
        <f t="shared" si="3546"/>
        <v>0</v>
      </c>
      <c r="CW239" s="346">
        <f t="shared" si="3546"/>
        <v>0</v>
      </c>
      <c r="CX239" s="346">
        <f t="shared" si="3546"/>
        <v>1550957.5804512717</v>
      </c>
      <c r="CY239" s="346">
        <f t="shared" si="3546"/>
        <v>0</v>
      </c>
      <c r="CZ239" s="346">
        <f t="shared" si="3546"/>
        <v>0</v>
      </c>
      <c r="DA239" s="346">
        <f t="shared" si="3546"/>
        <v>0</v>
      </c>
      <c r="DB239" s="346">
        <f t="shared" si="3546"/>
        <v>0</v>
      </c>
      <c r="DC239" s="346">
        <f t="shared" si="3546"/>
        <v>0</v>
      </c>
      <c r="DD239" s="346">
        <f t="shared" si="3546"/>
        <v>0</v>
      </c>
      <c r="DE239" s="346">
        <f t="shared" si="3546"/>
        <v>0</v>
      </c>
      <c r="DF239" s="346">
        <f t="shared" si="3546"/>
        <v>0</v>
      </c>
      <c r="DG239" s="346">
        <f t="shared" si="3546"/>
        <v>0</v>
      </c>
      <c r="DH239" s="346">
        <f t="shared" si="3546"/>
        <v>0</v>
      </c>
      <c r="DI239" s="346">
        <f t="shared" si="3546"/>
        <v>0</v>
      </c>
      <c r="DJ239" s="346">
        <f t="shared" si="3546"/>
        <v>1605087.7070296167</v>
      </c>
      <c r="DK239" s="346">
        <f t="shared" si="3546"/>
        <v>0</v>
      </c>
      <c r="DL239" s="346">
        <f t="shared" si="3546"/>
        <v>0</v>
      </c>
      <c r="DM239" s="346">
        <f t="shared" si="3546"/>
        <v>0</v>
      </c>
      <c r="DN239" s="346">
        <f t="shared" si="3546"/>
        <v>0</v>
      </c>
      <c r="DO239" s="346">
        <f t="shared" si="3546"/>
        <v>0</v>
      </c>
      <c r="DP239" s="346">
        <f t="shared" si="3546"/>
        <v>0</v>
      </c>
      <c r="DQ239" s="346">
        <f t="shared" si="3546"/>
        <v>0</v>
      </c>
      <c r="DR239" s="346">
        <f t="shared" si="3546"/>
        <v>0</v>
      </c>
      <c r="DS239" s="346">
        <f t="shared" si="3546"/>
        <v>0</v>
      </c>
      <c r="DT239" s="346">
        <f t="shared" si="3546"/>
        <v>0</v>
      </c>
      <c r="DU239" s="346">
        <f t="shared" si="3546"/>
        <v>0</v>
      </c>
      <c r="DV239" s="346">
        <f t="shared" si="3546"/>
        <v>1661265.7767756535</v>
      </c>
      <c r="DW239" s="346">
        <f t="shared" si="3546"/>
        <v>0</v>
      </c>
      <c r="DX239" s="346">
        <f t="shared" si="3546"/>
        <v>0</v>
      </c>
      <c r="DY239" s="346">
        <f t="shared" si="3546"/>
        <v>0</v>
      </c>
      <c r="DZ239" s="346">
        <f t="shared" si="3546"/>
        <v>0</v>
      </c>
      <c r="EA239" s="346">
        <f t="shared" si="3546"/>
        <v>0</v>
      </c>
      <c r="EB239" s="347">
        <f t="shared" si="3546"/>
        <v>0</v>
      </c>
    </row>
    <row r="240" spans="2:132" x14ac:dyDescent="0.25">
      <c r="G240" s="52"/>
      <c r="H240" s="29"/>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row>
    <row r="241" spans="1:132" ht="13" x14ac:dyDescent="0.3">
      <c r="B241" s="34"/>
      <c r="C241" s="2" t="s">
        <v>596</v>
      </c>
      <c r="D241" s="34"/>
      <c r="E241" s="34"/>
      <c r="F241" s="34"/>
      <c r="G241" s="67"/>
      <c r="H241" s="35"/>
      <c r="I241" s="34"/>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row>
    <row r="242" spans="1:132" ht="13" x14ac:dyDescent="0.25">
      <c r="A242" s="59">
        <f>IF(ROUND(SUM(H166,H189,H209,H237)-H242,2)=0,0,1)</f>
        <v>0</v>
      </c>
      <c r="C242" s="311" t="s">
        <v>500</v>
      </c>
      <c r="G242" s="52" t="s">
        <v>220</v>
      </c>
      <c r="H242" s="66">
        <f t="shared" ref="H242" si="3547">SUM(J242:EB242)</f>
        <v>14303469.062819455</v>
      </c>
      <c r="J242" s="82">
        <f>SUM(J166,J189,J209,J237)</f>
        <v>0</v>
      </c>
      <c r="K242" s="82">
        <f t="shared" ref="K242:BV242" si="3548">SUM(K166,K189,K209,K237)</f>
        <v>0</v>
      </c>
      <c r="L242" s="82">
        <f t="shared" si="3548"/>
        <v>0</v>
      </c>
      <c r="M242" s="82">
        <f t="shared" si="3548"/>
        <v>0</v>
      </c>
      <c r="N242" s="82">
        <f t="shared" si="3548"/>
        <v>0</v>
      </c>
      <c r="O242" s="82">
        <f t="shared" si="3548"/>
        <v>0</v>
      </c>
      <c r="P242" s="82">
        <f t="shared" si="3548"/>
        <v>0</v>
      </c>
      <c r="Q242" s="82">
        <f t="shared" si="3548"/>
        <v>0</v>
      </c>
      <c r="R242" s="82">
        <f t="shared" si="3548"/>
        <v>1219621.2315360785</v>
      </c>
      <c r="S242" s="82">
        <f t="shared" si="3548"/>
        <v>0</v>
      </c>
      <c r="T242" s="82">
        <f t="shared" si="3548"/>
        <v>0</v>
      </c>
      <c r="U242" s="82">
        <f t="shared" si="3548"/>
        <v>0</v>
      </c>
      <c r="V242" s="82">
        <f t="shared" si="3548"/>
        <v>0</v>
      </c>
      <c r="W242" s="82">
        <f t="shared" si="3548"/>
        <v>0</v>
      </c>
      <c r="X242" s="82">
        <f t="shared" si="3548"/>
        <v>0</v>
      </c>
      <c r="Y242" s="82">
        <f t="shared" si="3548"/>
        <v>0</v>
      </c>
      <c r="Z242" s="82">
        <f t="shared" si="3548"/>
        <v>0</v>
      </c>
      <c r="AA242" s="82">
        <f t="shared" si="3548"/>
        <v>0</v>
      </c>
      <c r="AB242" s="82">
        <f t="shared" si="3548"/>
        <v>0</v>
      </c>
      <c r="AC242" s="82">
        <f t="shared" si="3548"/>
        <v>0</v>
      </c>
      <c r="AD242" s="82">
        <f t="shared" si="3548"/>
        <v>1262307.9746398418</v>
      </c>
      <c r="AE242" s="82">
        <f t="shared" si="3548"/>
        <v>0</v>
      </c>
      <c r="AF242" s="82">
        <f t="shared" si="3548"/>
        <v>0</v>
      </c>
      <c r="AG242" s="82">
        <f t="shared" si="3548"/>
        <v>0</v>
      </c>
      <c r="AH242" s="82">
        <f t="shared" si="3548"/>
        <v>0</v>
      </c>
      <c r="AI242" s="82">
        <f t="shared" si="3548"/>
        <v>0</v>
      </c>
      <c r="AJ242" s="82">
        <f t="shared" si="3548"/>
        <v>0</v>
      </c>
      <c r="AK242" s="82">
        <f t="shared" si="3548"/>
        <v>0</v>
      </c>
      <c r="AL242" s="82">
        <f t="shared" si="3548"/>
        <v>0</v>
      </c>
      <c r="AM242" s="82">
        <f t="shared" si="3548"/>
        <v>0</v>
      </c>
      <c r="AN242" s="82">
        <f t="shared" si="3548"/>
        <v>0</v>
      </c>
      <c r="AO242" s="82">
        <f t="shared" si="3548"/>
        <v>0</v>
      </c>
      <c r="AP242" s="82">
        <f t="shared" si="3548"/>
        <v>1306363.9122807849</v>
      </c>
      <c r="AQ242" s="82">
        <f t="shared" si="3548"/>
        <v>0</v>
      </c>
      <c r="AR242" s="82">
        <f t="shared" si="3548"/>
        <v>0</v>
      </c>
      <c r="AS242" s="82">
        <f t="shared" si="3548"/>
        <v>0</v>
      </c>
      <c r="AT242" s="82">
        <f t="shared" si="3548"/>
        <v>0</v>
      </c>
      <c r="AU242" s="82">
        <f t="shared" si="3548"/>
        <v>0</v>
      </c>
      <c r="AV242" s="82">
        <f t="shared" si="3548"/>
        <v>0</v>
      </c>
      <c r="AW242" s="82">
        <f t="shared" si="3548"/>
        <v>0</v>
      </c>
      <c r="AX242" s="82">
        <f t="shared" si="3548"/>
        <v>0</v>
      </c>
      <c r="AY242" s="82">
        <f t="shared" si="3548"/>
        <v>0</v>
      </c>
      <c r="AZ242" s="82">
        <f t="shared" si="3548"/>
        <v>0</v>
      </c>
      <c r="BA242" s="82">
        <f t="shared" si="3548"/>
        <v>0</v>
      </c>
      <c r="BB242" s="82">
        <f t="shared" si="3548"/>
        <v>1351957.4506344032</v>
      </c>
      <c r="BC242" s="82">
        <f t="shared" si="3548"/>
        <v>0</v>
      </c>
      <c r="BD242" s="82">
        <f t="shared" si="3548"/>
        <v>0</v>
      </c>
      <c r="BE242" s="82">
        <f t="shared" si="3548"/>
        <v>0</v>
      </c>
      <c r="BF242" s="82">
        <f t="shared" si="3548"/>
        <v>0</v>
      </c>
      <c r="BG242" s="82">
        <f t="shared" si="3548"/>
        <v>0</v>
      </c>
      <c r="BH242" s="82">
        <f t="shared" si="3548"/>
        <v>0</v>
      </c>
      <c r="BI242" s="82">
        <f t="shared" si="3548"/>
        <v>0</v>
      </c>
      <c r="BJ242" s="82">
        <f t="shared" si="3548"/>
        <v>0</v>
      </c>
      <c r="BK242" s="82">
        <f t="shared" si="3548"/>
        <v>0</v>
      </c>
      <c r="BL242" s="82">
        <f t="shared" si="3548"/>
        <v>0</v>
      </c>
      <c r="BM242" s="82">
        <f t="shared" si="3548"/>
        <v>0</v>
      </c>
      <c r="BN242" s="82">
        <f t="shared" si="3548"/>
        <v>1399142.2536578903</v>
      </c>
      <c r="BO242" s="82">
        <f t="shared" si="3548"/>
        <v>0</v>
      </c>
      <c r="BP242" s="82">
        <f t="shared" si="3548"/>
        <v>0</v>
      </c>
      <c r="BQ242" s="82">
        <f t="shared" si="3548"/>
        <v>0</v>
      </c>
      <c r="BR242" s="82">
        <f t="shared" si="3548"/>
        <v>0</v>
      </c>
      <c r="BS242" s="82">
        <f t="shared" si="3548"/>
        <v>0</v>
      </c>
      <c r="BT242" s="82">
        <f t="shared" si="3548"/>
        <v>0</v>
      </c>
      <c r="BU242" s="82">
        <f t="shared" si="3548"/>
        <v>0</v>
      </c>
      <c r="BV242" s="82">
        <f t="shared" si="3548"/>
        <v>0</v>
      </c>
      <c r="BW242" s="82">
        <f t="shared" ref="BW242:EB242" si="3549">SUM(BW166,BW189,BW209,BW237)</f>
        <v>0</v>
      </c>
      <c r="BX242" s="82">
        <f t="shared" si="3549"/>
        <v>0</v>
      </c>
      <c r="BY242" s="82">
        <f t="shared" si="3549"/>
        <v>0</v>
      </c>
      <c r="BZ242" s="82">
        <f t="shared" si="3549"/>
        <v>1448112.2325359173</v>
      </c>
      <c r="CA242" s="82">
        <f t="shared" si="3549"/>
        <v>0</v>
      </c>
      <c r="CB242" s="82">
        <f t="shared" si="3549"/>
        <v>0</v>
      </c>
      <c r="CC242" s="82">
        <f t="shared" si="3549"/>
        <v>0</v>
      </c>
      <c r="CD242" s="82">
        <f t="shared" si="3549"/>
        <v>0</v>
      </c>
      <c r="CE242" s="82">
        <f t="shared" si="3549"/>
        <v>0</v>
      </c>
      <c r="CF242" s="82">
        <f t="shared" si="3549"/>
        <v>0</v>
      </c>
      <c r="CG242" s="82">
        <f t="shared" si="3549"/>
        <v>0</v>
      </c>
      <c r="CH242" s="82">
        <f t="shared" si="3549"/>
        <v>0</v>
      </c>
      <c r="CI242" s="82">
        <f t="shared" si="3549"/>
        <v>0</v>
      </c>
      <c r="CJ242" s="82">
        <f t="shared" si="3549"/>
        <v>0</v>
      </c>
      <c r="CK242" s="82">
        <f t="shared" si="3549"/>
        <v>0</v>
      </c>
      <c r="CL242" s="82">
        <f t="shared" si="3549"/>
        <v>1498652.9432779946</v>
      </c>
      <c r="CM242" s="82">
        <f t="shared" si="3549"/>
        <v>0</v>
      </c>
      <c r="CN242" s="82">
        <f t="shared" si="3549"/>
        <v>0</v>
      </c>
      <c r="CO242" s="82">
        <f t="shared" si="3549"/>
        <v>0</v>
      </c>
      <c r="CP242" s="82">
        <f t="shared" si="3549"/>
        <v>0</v>
      </c>
      <c r="CQ242" s="82">
        <f t="shared" si="3549"/>
        <v>0</v>
      </c>
      <c r="CR242" s="82">
        <f t="shared" si="3549"/>
        <v>0</v>
      </c>
      <c r="CS242" s="82">
        <f t="shared" si="3549"/>
        <v>0</v>
      </c>
      <c r="CT242" s="82">
        <f t="shared" si="3549"/>
        <v>0</v>
      </c>
      <c r="CU242" s="82">
        <f t="shared" si="3549"/>
        <v>0</v>
      </c>
      <c r="CV242" s="82">
        <f t="shared" si="3549"/>
        <v>0</v>
      </c>
      <c r="CW242" s="82">
        <f t="shared" si="3549"/>
        <v>0</v>
      </c>
      <c r="CX242" s="82">
        <f t="shared" si="3549"/>
        <v>1550957.5804512717</v>
      </c>
      <c r="CY242" s="82">
        <f t="shared" si="3549"/>
        <v>0</v>
      </c>
      <c r="CZ242" s="82">
        <f t="shared" si="3549"/>
        <v>0</v>
      </c>
      <c r="DA242" s="82">
        <f t="shared" si="3549"/>
        <v>0</v>
      </c>
      <c r="DB242" s="82">
        <f t="shared" si="3549"/>
        <v>0</v>
      </c>
      <c r="DC242" s="82">
        <f t="shared" si="3549"/>
        <v>0</v>
      </c>
      <c r="DD242" s="82">
        <f t="shared" si="3549"/>
        <v>0</v>
      </c>
      <c r="DE242" s="82">
        <f t="shared" si="3549"/>
        <v>0</v>
      </c>
      <c r="DF242" s="82">
        <f t="shared" si="3549"/>
        <v>0</v>
      </c>
      <c r="DG242" s="82">
        <f t="shared" si="3549"/>
        <v>0</v>
      </c>
      <c r="DH242" s="82">
        <f t="shared" si="3549"/>
        <v>0</v>
      </c>
      <c r="DI242" s="82">
        <f t="shared" si="3549"/>
        <v>0</v>
      </c>
      <c r="DJ242" s="82">
        <f t="shared" si="3549"/>
        <v>1605087.7070296167</v>
      </c>
      <c r="DK242" s="82">
        <f t="shared" si="3549"/>
        <v>0</v>
      </c>
      <c r="DL242" s="82">
        <f t="shared" si="3549"/>
        <v>0</v>
      </c>
      <c r="DM242" s="82">
        <f t="shared" si="3549"/>
        <v>0</v>
      </c>
      <c r="DN242" s="82">
        <f t="shared" si="3549"/>
        <v>0</v>
      </c>
      <c r="DO242" s="82">
        <f t="shared" si="3549"/>
        <v>0</v>
      </c>
      <c r="DP242" s="82">
        <f t="shared" si="3549"/>
        <v>0</v>
      </c>
      <c r="DQ242" s="82">
        <f t="shared" si="3549"/>
        <v>0</v>
      </c>
      <c r="DR242" s="82">
        <f t="shared" si="3549"/>
        <v>0</v>
      </c>
      <c r="DS242" s="82">
        <f t="shared" si="3549"/>
        <v>0</v>
      </c>
      <c r="DT242" s="82">
        <f t="shared" si="3549"/>
        <v>0</v>
      </c>
      <c r="DU242" s="82">
        <f t="shared" si="3549"/>
        <v>0</v>
      </c>
      <c r="DV242" s="82">
        <f t="shared" si="3549"/>
        <v>1661265.7767756535</v>
      </c>
      <c r="DW242" s="82">
        <f t="shared" si="3549"/>
        <v>0</v>
      </c>
      <c r="DX242" s="82">
        <f t="shared" si="3549"/>
        <v>0</v>
      </c>
      <c r="DY242" s="82">
        <f t="shared" si="3549"/>
        <v>0</v>
      </c>
      <c r="DZ242" s="82">
        <f t="shared" si="3549"/>
        <v>0</v>
      </c>
      <c r="EA242" s="82">
        <f t="shared" si="3549"/>
        <v>0</v>
      </c>
      <c r="EB242" s="82">
        <f t="shared" si="3549"/>
        <v>0</v>
      </c>
    </row>
    <row r="243" spans="1:132" ht="13" x14ac:dyDescent="0.25">
      <c r="A243" s="59">
        <f>IF(ROUND(SUM(H175,H196,H218,H237)-H243,2)=0,0,1)</f>
        <v>0</v>
      </c>
      <c r="C243" s="311" t="s">
        <v>502</v>
      </c>
      <c r="G243" s="52" t="s">
        <v>220</v>
      </c>
      <c r="H243" s="46">
        <f t="shared" ref="H243:H244" si="3550">SUM(J243:EB243)</f>
        <v>15058157.498418275</v>
      </c>
      <c r="J243" s="82">
        <f>SUM(J175,J196,J218,J237)</f>
        <v>0</v>
      </c>
      <c r="K243" s="82">
        <f t="shared" ref="K243:BV243" si="3551">SUM(K175,K196,K218,K237)</f>
        <v>0</v>
      </c>
      <c r="L243" s="82">
        <f t="shared" si="3551"/>
        <v>0</v>
      </c>
      <c r="M243" s="82">
        <f t="shared" si="3551"/>
        <v>0</v>
      </c>
      <c r="N243" s="82">
        <f t="shared" si="3551"/>
        <v>0</v>
      </c>
      <c r="O243" s="82">
        <f t="shared" si="3551"/>
        <v>0</v>
      </c>
      <c r="P243" s="82">
        <f t="shared" si="3551"/>
        <v>0</v>
      </c>
      <c r="Q243" s="82">
        <f t="shared" si="3551"/>
        <v>0</v>
      </c>
      <c r="R243" s="82">
        <f t="shared" si="3551"/>
        <v>375334.9663492968</v>
      </c>
      <c r="S243" s="82">
        <f t="shared" si="3551"/>
        <v>0</v>
      </c>
      <c r="T243" s="82">
        <f t="shared" si="3551"/>
        <v>0</v>
      </c>
      <c r="U243" s="82">
        <f t="shared" si="3551"/>
        <v>0</v>
      </c>
      <c r="V243" s="82">
        <f t="shared" si="3551"/>
        <v>0</v>
      </c>
      <c r="W243" s="82">
        <f t="shared" si="3551"/>
        <v>0</v>
      </c>
      <c r="X243" s="82">
        <f t="shared" si="3551"/>
        <v>0</v>
      </c>
      <c r="Y243" s="82">
        <f t="shared" si="3551"/>
        <v>0</v>
      </c>
      <c r="Z243" s="82">
        <f t="shared" si="3551"/>
        <v>0</v>
      </c>
      <c r="AA243" s="82">
        <f t="shared" si="3551"/>
        <v>0</v>
      </c>
      <c r="AB243" s="82">
        <f t="shared" si="3551"/>
        <v>0</v>
      </c>
      <c r="AC243" s="82">
        <f t="shared" si="3551"/>
        <v>0</v>
      </c>
      <c r="AD243" s="82">
        <f t="shared" si="3551"/>
        <v>388471.69017152232</v>
      </c>
      <c r="AE243" s="82">
        <f t="shared" si="3551"/>
        <v>0</v>
      </c>
      <c r="AF243" s="82">
        <f t="shared" si="3551"/>
        <v>0</v>
      </c>
      <c r="AG243" s="82">
        <f t="shared" si="3551"/>
        <v>0</v>
      </c>
      <c r="AH243" s="82">
        <f t="shared" si="3551"/>
        <v>128561.32621527507</v>
      </c>
      <c r="AI243" s="82">
        <f t="shared" si="3551"/>
        <v>128905.77406019863</v>
      </c>
      <c r="AJ243" s="82">
        <f t="shared" si="3551"/>
        <v>129288.20361004825</v>
      </c>
      <c r="AK243" s="82">
        <f t="shared" si="3551"/>
        <v>129659.37694818404</v>
      </c>
      <c r="AL243" s="82">
        <f t="shared" si="3551"/>
        <v>130031.61588738087</v>
      </c>
      <c r="AM243" s="82">
        <f t="shared" si="3551"/>
        <v>130404.92348687143</v>
      </c>
      <c r="AN243" s="82">
        <f t="shared" si="3551"/>
        <v>130779.30281467117</v>
      </c>
      <c r="AO243" s="82">
        <f t="shared" si="3551"/>
        <v>131154.75694760354</v>
      </c>
      <c r="AP243" s="82">
        <f t="shared" si="3551"/>
        <v>1437895.2012521101</v>
      </c>
      <c r="AQ243" s="82">
        <f t="shared" si="3551"/>
        <v>131908.90198035151</v>
      </c>
      <c r="AR243" s="82">
        <f t="shared" si="3551"/>
        <v>132287.59907808169</v>
      </c>
      <c r="AS243" s="82">
        <f t="shared" si="3551"/>
        <v>132667.38337682467</v>
      </c>
      <c r="AT243" s="82">
        <f t="shared" si="3551"/>
        <v>133048.25799782446</v>
      </c>
      <c r="AU243" s="82">
        <f t="shared" si="3551"/>
        <v>133404.7274516433</v>
      </c>
      <c r="AV243" s="82">
        <f t="shared" si="3551"/>
        <v>133800.5042136937</v>
      </c>
      <c r="AW243" s="82">
        <f t="shared" si="3551"/>
        <v>134184.63190985259</v>
      </c>
      <c r="AX243" s="82">
        <f t="shared" si="3551"/>
        <v>134569.86239772235</v>
      </c>
      <c r="AY243" s="82">
        <f t="shared" si="3551"/>
        <v>134956.19884330628</v>
      </c>
      <c r="AZ243" s="82">
        <f t="shared" si="3551"/>
        <v>101666.34906306359</v>
      </c>
      <c r="BA243" s="82">
        <f t="shared" si="3551"/>
        <v>0</v>
      </c>
      <c r="BB243" s="82">
        <f t="shared" si="3551"/>
        <v>1351957.4506344032</v>
      </c>
      <c r="BC243" s="82">
        <f t="shared" si="3551"/>
        <v>0</v>
      </c>
      <c r="BD243" s="82">
        <f t="shared" si="3551"/>
        <v>0</v>
      </c>
      <c r="BE243" s="82">
        <f t="shared" si="3551"/>
        <v>0</v>
      </c>
      <c r="BF243" s="82">
        <f t="shared" si="3551"/>
        <v>0</v>
      </c>
      <c r="BG243" s="82">
        <f t="shared" si="3551"/>
        <v>0</v>
      </c>
      <c r="BH243" s="82">
        <f t="shared" si="3551"/>
        <v>0</v>
      </c>
      <c r="BI243" s="82">
        <f t="shared" si="3551"/>
        <v>0</v>
      </c>
      <c r="BJ243" s="82">
        <f t="shared" si="3551"/>
        <v>0</v>
      </c>
      <c r="BK243" s="82">
        <f t="shared" si="3551"/>
        <v>0</v>
      </c>
      <c r="BL243" s="82">
        <f t="shared" si="3551"/>
        <v>0</v>
      </c>
      <c r="BM243" s="82">
        <f t="shared" si="3551"/>
        <v>0</v>
      </c>
      <c r="BN243" s="82">
        <f t="shared" si="3551"/>
        <v>1399142.2536578903</v>
      </c>
      <c r="BO243" s="82">
        <f t="shared" si="3551"/>
        <v>0</v>
      </c>
      <c r="BP243" s="82">
        <f t="shared" si="3551"/>
        <v>0</v>
      </c>
      <c r="BQ243" s="82">
        <f t="shared" si="3551"/>
        <v>0</v>
      </c>
      <c r="BR243" s="82">
        <f t="shared" si="3551"/>
        <v>0</v>
      </c>
      <c r="BS243" s="82">
        <f t="shared" si="3551"/>
        <v>0</v>
      </c>
      <c r="BT243" s="82">
        <f t="shared" si="3551"/>
        <v>0</v>
      </c>
      <c r="BU243" s="82">
        <f t="shared" si="3551"/>
        <v>0</v>
      </c>
      <c r="BV243" s="82">
        <f t="shared" si="3551"/>
        <v>0</v>
      </c>
      <c r="BW243" s="82">
        <f t="shared" ref="BW243:EB243" si="3552">SUM(BW175,BW196,BW218,BW237)</f>
        <v>0</v>
      </c>
      <c r="BX243" s="82">
        <f t="shared" si="3552"/>
        <v>0</v>
      </c>
      <c r="BY243" s="82">
        <f t="shared" si="3552"/>
        <v>0</v>
      </c>
      <c r="BZ243" s="82">
        <f t="shared" si="3552"/>
        <v>1448112.2325359173</v>
      </c>
      <c r="CA243" s="82">
        <f t="shared" si="3552"/>
        <v>0</v>
      </c>
      <c r="CB243" s="82">
        <f t="shared" si="3552"/>
        <v>0</v>
      </c>
      <c r="CC243" s="82">
        <f t="shared" si="3552"/>
        <v>0</v>
      </c>
      <c r="CD243" s="82">
        <f t="shared" si="3552"/>
        <v>0</v>
      </c>
      <c r="CE243" s="82">
        <f t="shared" si="3552"/>
        <v>0</v>
      </c>
      <c r="CF243" s="82">
        <f t="shared" si="3552"/>
        <v>0</v>
      </c>
      <c r="CG243" s="82">
        <f t="shared" si="3552"/>
        <v>0</v>
      </c>
      <c r="CH243" s="82">
        <f t="shared" si="3552"/>
        <v>0</v>
      </c>
      <c r="CI243" s="82">
        <f t="shared" si="3552"/>
        <v>0</v>
      </c>
      <c r="CJ243" s="82">
        <f t="shared" si="3552"/>
        <v>0</v>
      </c>
      <c r="CK243" s="82">
        <f t="shared" si="3552"/>
        <v>0</v>
      </c>
      <c r="CL243" s="82">
        <f t="shared" si="3552"/>
        <v>1498652.9432779946</v>
      </c>
      <c r="CM243" s="82">
        <f t="shared" si="3552"/>
        <v>0</v>
      </c>
      <c r="CN243" s="82">
        <f t="shared" si="3552"/>
        <v>0</v>
      </c>
      <c r="CO243" s="82">
        <f t="shared" si="3552"/>
        <v>0</v>
      </c>
      <c r="CP243" s="82">
        <f t="shared" si="3552"/>
        <v>0</v>
      </c>
      <c r="CQ243" s="82">
        <f t="shared" si="3552"/>
        <v>0</v>
      </c>
      <c r="CR243" s="82">
        <f t="shared" si="3552"/>
        <v>0</v>
      </c>
      <c r="CS243" s="82">
        <f t="shared" si="3552"/>
        <v>0</v>
      </c>
      <c r="CT243" s="82">
        <f t="shared" si="3552"/>
        <v>0</v>
      </c>
      <c r="CU243" s="82">
        <f t="shared" si="3552"/>
        <v>0</v>
      </c>
      <c r="CV243" s="82">
        <f t="shared" si="3552"/>
        <v>0</v>
      </c>
      <c r="CW243" s="82">
        <f t="shared" si="3552"/>
        <v>0</v>
      </c>
      <c r="CX243" s="82">
        <f t="shared" si="3552"/>
        <v>1550957.5804512717</v>
      </c>
      <c r="CY243" s="82">
        <f t="shared" si="3552"/>
        <v>0</v>
      </c>
      <c r="CZ243" s="82">
        <f t="shared" si="3552"/>
        <v>0</v>
      </c>
      <c r="DA243" s="82">
        <f t="shared" si="3552"/>
        <v>0</v>
      </c>
      <c r="DB243" s="82">
        <f t="shared" si="3552"/>
        <v>0</v>
      </c>
      <c r="DC243" s="82">
        <f t="shared" si="3552"/>
        <v>0</v>
      </c>
      <c r="DD243" s="82">
        <f t="shared" si="3552"/>
        <v>0</v>
      </c>
      <c r="DE243" s="82">
        <f t="shared" si="3552"/>
        <v>0</v>
      </c>
      <c r="DF243" s="82">
        <f t="shared" si="3552"/>
        <v>0</v>
      </c>
      <c r="DG243" s="82">
        <f t="shared" si="3552"/>
        <v>0</v>
      </c>
      <c r="DH243" s="82">
        <f t="shared" si="3552"/>
        <v>0</v>
      </c>
      <c r="DI243" s="82">
        <f t="shared" si="3552"/>
        <v>0</v>
      </c>
      <c r="DJ243" s="82">
        <f t="shared" si="3552"/>
        <v>1605087.7070296167</v>
      </c>
      <c r="DK243" s="82">
        <f t="shared" si="3552"/>
        <v>0</v>
      </c>
      <c r="DL243" s="82">
        <f t="shared" si="3552"/>
        <v>0</v>
      </c>
      <c r="DM243" s="82">
        <f t="shared" si="3552"/>
        <v>0</v>
      </c>
      <c r="DN243" s="82">
        <f t="shared" si="3552"/>
        <v>0</v>
      </c>
      <c r="DO243" s="82">
        <f t="shared" si="3552"/>
        <v>0</v>
      </c>
      <c r="DP243" s="82">
        <f t="shared" si="3552"/>
        <v>0</v>
      </c>
      <c r="DQ243" s="82">
        <f t="shared" si="3552"/>
        <v>0</v>
      </c>
      <c r="DR243" s="82">
        <f t="shared" si="3552"/>
        <v>0</v>
      </c>
      <c r="DS243" s="82">
        <f t="shared" si="3552"/>
        <v>0</v>
      </c>
      <c r="DT243" s="82">
        <f t="shared" si="3552"/>
        <v>0</v>
      </c>
      <c r="DU243" s="82">
        <f t="shared" si="3552"/>
        <v>0</v>
      </c>
      <c r="DV243" s="82">
        <f t="shared" si="3552"/>
        <v>1661265.7767756535</v>
      </c>
      <c r="DW243" s="82">
        <f t="shared" si="3552"/>
        <v>0</v>
      </c>
      <c r="DX243" s="82">
        <f t="shared" si="3552"/>
        <v>0</v>
      </c>
      <c r="DY243" s="82">
        <f t="shared" si="3552"/>
        <v>0</v>
      </c>
      <c r="DZ243" s="82">
        <f t="shared" si="3552"/>
        <v>0</v>
      </c>
      <c r="EA243" s="82">
        <f t="shared" si="3552"/>
        <v>0</v>
      </c>
      <c r="EB243" s="82">
        <f t="shared" si="3552"/>
        <v>0</v>
      </c>
    </row>
    <row r="244" spans="1:132" ht="13" x14ac:dyDescent="0.25">
      <c r="A244" s="59">
        <f>IF(ROUND(SUM(H183,H203,H227,H237)-H244,2)=0,0,1)</f>
        <v>0</v>
      </c>
      <c r="C244" s="311" t="s">
        <v>504</v>
      </c>
      <c r="G244" s="52" t="s">
        <v>220</v>
      </c>
      <c r="H244" s="46">
        <f t="shared" si="3550"/>
        <v>14407316.270865478</v>
      </c>
      <c r="J244" s="82">
        <f>SUM(J183,J203,J227,J237)</f>
        <v>0</v>
      </c>
      <c r="K244" s="82">
        <f t="shared" ref="K244:BV244" si="3553">SUM(K183,K203,K227,K237)</f>
        <v>0</v>
      </c>
      <c r="L244" s="82">
        <f t="shared" si="3553"/>
        <v>0</v>
      </c>
      <c r="M244" s="82">
        <f t="shared" si="3553"/>
        <v>0</v>
      </c>
      <c r="N244" s="82">
        <f t="shared" si="3553"/>
        <v>0</v>
      </c>
      <c r="O244" s="82">
        <f t="shared" si="3553"/>
        <v>0</v>
      </c>
      <c r="P244" s="82">
        <f t="shared" si="3553"/>
        <v>0</v>
      </c>
      <c r="Q244" s="82">
        <f t="shared" si="3553"/>
        <v>0</v>
      </c>
      <c r="R244" s="82">
        <f t="shared" si="3553"/>
        <v>996024.00575446419</v>
      </c>
      <c r="S244" s="82">
        <f t="shared" si="3553"/>
        <v>0</v>
      </c>
      <c r="T244" s="82">
        <f t="shared" si="3553"/>
        <v>0</v>
      </c>
      <c r="U244" s="82">
        <f t="shared" si="3553"/>
        <v>0</v>
      </c>
      <c r="V244" s="82">
        <f t="shared" si="3553"/>
        <v>0</v>
      </c>
      <c r="W244" s="82">
        <f t="shared" si="3553"/>
        <v>0</v>
      </c>
      <c r="X244" s="82">
        <f t="shared" si="3553"/>
        <v>0</v>
      </c>
      <c r="Y244" s="82">
        <f t="shared" si="3553"/>
        <v>0</v>
      </c>
      <c r="Z244" s="82">
        <f t="shared" si="3553"/>
        <v>0</v>
      </c>
      <c r="AA244" s="82">
        <f t="shared" si="3553"/>
        <v>0</v>
      </c>
      <c r="AB244" s="82">
        <f t="shared" si="3553"/>
        <v>0</v>
      </c>
      <c r="AC244" s="82">
        <f t="shared" si="3553"/>
        <v>0</v>
      </c>
      <c r="AD244" s="82">
        <f t="shared" si="3553"/>
        <v>1262307.9746398418</v>
      </c>
      <c r="AE244" s="82">
        <f t="shared" si="3553"/>
        <v>0</v>
      </c>
      <c r="AF244" s="82">
        <f t="shared" si="3553"/>
        <v>0</v>
      </c>
      <c r="AG244" s="82">
        <f t="shared" si="3553"/>
        <v>0</v>
      </c>
      <c r="AH244" s="82">
        <f t="shared" si="3553"/>
        <v>17023.820633977248</v>
      </c>
      <c r="AI244" s="82">
        <f t="shared" si="3553"/>
        <v>17069.431693713203</v>
      </c>
      <c r="AJ244" s="82">
        <f t="shared" si="3553"/>
        <v>17120.072210993421</v>
      </c>
      <c r="AK244" s="82">
        <f t="shared" si="3553"/>
        <v>17169.222204374462</v>
      </c>
      <c r="AL244" s="82">
        <f t="shared" si="3553"/>
        <v>17218.513302408544</v>
      </c>
      <c r="AM244" s="82">
        <f t="shared" si="3553"/>
        <v>17267.945910192833</v>
      </c>
      <c r="AN244" s="82">
        <f t="shared" si="3553"/>
        <v>17317.520433987491</v>
      </c>
      <c r="AO244" s="82">
        <f t="shared" si="3553"/>
        <v>17367.237281219008</v>
      </c>
      <c r="AP244" s="82">
        <f t="shared" si="3553"/>
        <v>1323781.0091412684</v>
      </c>
      <c r="AQ244" s="82">
        <f t="shared" si="3553"/>
        <v>17467.099581550356</v>
      </c>
      <c r="AR244" s="82">
        <f t="shared" si="3553"/>
        <v>17517.245855365014</v>
      </c>
      <c r="AS244" s="82">
        <f t="shared" si="3553"/>
        <v>17567.536094052932</v>
      </c>
      <c r="AT244" s="82">
        <f t="shared" si="3553"/>
        <v>17617.97071092268</v>
      </c>
      <c r="AU244" s="82">
        <f t="shared" si="3553"/>
        <v>17665.173646844032</v>
      </c>
      <c r="AV244" s="82">
        <f t="shared" si="3553"/>
        <v>17717.581573913485</v>
      </c>
      <c r="AW244" s="82">
        <f t="shared" si="3553"/>
        <v>17768.446956159169</v>
      </c>
      <c r="AX244" s="82">
        <f t="shared" si="3553"/>
        <v>17819.458367765586</v>
      </c>
      <c r="AY244" s="82">
        <f t="shared" si="3553"/>
        <v>17870.616227968243</v>
      </c>
      <c r="AZ244" s="82">
        <f t="shared" si="3553"/>
        <v>13462.444281749136</v>
      </c>
      <c r="BA244" s="82">
        <f t="shared" si="3553"/>
        <v>0</v>
      </c>
      <c r="BB244" s="82">
        <f t="shared" si="3553"/>
        <v>1351957.4506344032</v>
      </c>
      <c r="BC244" s="82">
        <f t="shared" si="3553"/>
        <v>0</v>
      </c>
      <c r="BD244" s="82">
        <f t="shared" si="3553"/>
        <v>0</v>
      </c>
      <c r="BE244" s="82">
        <f t="shared" si="3553"/>
        <v>0</v>
      </c>
      <c r="BF244" s="82">
        <f t="shared" si="3553"/>
        <v>0</v>
      </c>
      <c r="BG244" s="82">
        <f t="shared" si="3553"/>
        <v>0</v>
      </c>
      <c r="BH244" s="82">
        <f t="shared" si="3553"/>
        <v>0</v>
      </c>
      <c r="BI244" s="82">
        <f t="shared" si="3553"/>
        <v>0</v>
      </c>
      <c r="BJ244" s="82">
        <f t="shared" si="3553"/>
        <v>0</v>
      </c>
      <c r="BK244" s="82">
        <f t="shared" si="3553"/>
        <v>0</v>
      </c>
      <c r="BL244" s="82">
        <f t="shared" si="3553"/>
        <v>0</v>
      </c>
      <c r="BM244" s="82">
        <f t="shared" si="3553"/>
        <v>0</v>
      </c>
      <c r="BN244" s="82">
        <f t="shared" si="3553"/>
        <v>1399142.2536578903</v>
      </c>
      <c r="BO244" s="82">
        <f t="shared" si="3553"/>
        <v>0</v>
      </c>
      <c r="BP244" s="82">
        <f t="shared" si="3553"/>
        <v>0</v>
      </c>
      <c r="BQ244" s="82">
        <f t="shared" si="3553"/>
        <v>0</v>
      </c>
      <c r="BR244" s="82">
        <f t="shared" si="3553"/>
        <v>0</v>
      </c>
      <c r="BS244" s="82">
        <f t="shared" si="3553"/>
        <v>0</v>
      </c>
      <c r="BT244" s="82">
        <f t="shared" si="3553"/>
        <v>0</v>
      </c>
      <c r="BU244" s="82">
        <f t="shared" si="3553"/>
        <v>0</v>
      </c>
      <c r="BV244" s="82">
        <f t="shared" si="3553"/>
        <v>0</v>
      </c>
      <c r="BW244" s="82">
        <f t="shared" ref="BW244:EB244" si="3554">SUM(BW183,BW203,BW227,BW237)</f>
        <v>0</v>
      </c>
      <c r="BX244" s="82">
        <f t="shared" si="3554"/>
        <v>0</v>
      </c>
      <c r="BY244" s="82">
        <f t="shared" si="3554"/>
        <v>0</v>
      </c>
      <c r="BZ244" s="82">
        <f t="shared" si="3554"/>
        <v>1448112.2325359173</v>
      </c>
      <c r="CA244" s="82">
        <f t="shared" si="3554"/>
        <v>0</v>
      </c>
      <c r="CB244" s="82">
        <f t="shared" si="3554"/>
        <v>0</v>
      </c>
      <c r="CC244" s="82">
        <f t="shared" si="3554"/>
        <v>0</v>
      </c>
      <c r="CD244" s="82">
        <f t="shared" si="3554"/>
        <v>0</v>
      </c>
      <c r="CE244" s="82">
        <f t="shared" si="3554"/>
        <v>0</v>
      </c>
      <c r="CF244" s="82">
        <f t="shared" si="3554"/>
        <v>0</v>
      </c>
      <c r="CG244" s="82">
        <f t="shared" si="3554"/>
        <v>0</v>
      </c>
      <c r="CH244" s="82">
        <f t="shared" si="3554"/>
        <v>0</v>
      </c>
      <c r="CI244" s="82">
        <f t="shared" si="3554"/>
        <v>0</v>
      </c>
      <c r="CJ244" s="82">
        <f t="shared" si="3554"/>
        <v>0</v>
      </c>
      <c r="CK244" s="82">
        <f t="shared" si="3554"/>
        <v>0</v>
      </c>
      <c r="CL244" s="82">
        <f t="shared" si="3554"/>
        <v>1498652.9432779946</v>
      </c>
      <c r="CM244" s="82">
        <f t="shared" si="3554"/>
        <v>0</v>
      </c>
      <c r="CN244" s="82">
        <f t="shared" si="3554"/>
        <v>0</v>
      </c>
      <c r="CO244" s="82">
        <f t="shared" si="3554"/>
        <v>0</v>
      </c>
      <c r="CP244" s="82">
        <f t="shared" si="3554"/>
        <v>0</v>
      </c>
      <c r="CQ244" s="82">
        <f t="shared" si="3554"/>
        <v>0</v>
      </c>
      <c r="CR244" s="82">
        <f t="shared" si="3554"/>
        <v>0</v>
      </c>
      <c r="CS244" s="82">
        <f t="shared" si="3554"/>
        <v>0</v>
      </c>
      <c r="CT244" s="82">
        <f t="shared" si="3554"/>
        <v>0</v>
      </c>
      <c r="CU244" s="82">
        <f t="shared" si="3554"/>
        <v>0</v>
      </c>
      <c r="CV244" s="82">
        <f t="shared" si="3554"/>
        <v>0</v>
      </c>
      <c r="CW244" s="82">
        <f t="shared" si="3554"/>
        <v>0</v>
      </c>
      <c r="CX244" s="82">
        <f t="shared" si="3554"/>
        <v>1550957.5804512717</v>
      </c>
      <c r="CY244" s="82">
        <f t="shared" si="3554"/>
        <v>0</v>
      </c>
      <c r="CZ244" s="82">
        <f t="shared" si="3554"/>
        <v>0</v>
      </c>
      <c r="DA244" s="82">
        <f t="shared" si="3554"/>
        <v>0</v>
      </c>
      <c r="DB244" s="82">
        <f t="shared" si="3554"/>
        <v>0</v>
      </c>
      <c r="DC244" s="82">
        <f t="shared" si="3554"/>
        <v>0</v>
      </c>
      <c r="DD244" s="82">
        <f t="shared" si="3554"/>
        <v>0</v>
      </c>
      <c r="DE244" s="82">
        <f t="shared" si="3554"/>
        <v>0</v>
      </c>
      <c r="DF244" s="82">
        <f t="shared" si="3554"/>
        <v>0</v>
      </c>
      <c r="DG244" s="82">
        <f t="shared" si="3554"/>
        <v>0</v>
      </c>
      <c r="DH244" s="82">
        <f t="shared" si="3554"/>
        <v>0</v>
      </c>
      <c r="DI244" s="82">
        <f t="shared" si="3554"/>
        <v>0</v>
      </c>
      <c r="DJ244" s="82">
        <f t="shared" si="3554"/>
        <v>1605087.7070296167</v>
      </c>
      <c r="DK244" s="82">
        <f t="shared" si="3554"/>
        <v>0</v>
      </c>
      <c r="DL244" s="82">
        <f t="shared" si="3554"/>
        <v>0</v>
      </c>
      <c r="DM244" s="82">
        <f t="shared" si="3554"/>
        <v>0</v>
      </c>
      <c r="DN244" s="82">
        <f t="shared" si="3554"/>
        <v>0</v>
      </c>
      <c r="DO244" s="82">
        <f t="shared" si="3554"/>
        <v>0</v>
      </c>
      <c r="DP244" s="82">
        <f t="shared" si="3554"/>
        <v>0</v>
      </c>
      <c r="DQ244" s="82">
        <f t="shared" si="3554"/>
        <v>0</v>
      </c>
      <c r="DR244" s="82">
        <f t="shared" si="3554"/>
        <v>0</v>
      </c>
      <c r="DS244" s="82">
        <f t="shared" si="3554"/>
        <v>0</v>
      </c>
      <c r="DT244" s="82">
        <f t="shared" si="3554"/>
        <v>0</v>
      </c>
      <c r="DU244" s="82">
        <f t="shared" si="3554"/>
        <v>0</v>
      </c>
      <c r="DV244" s="82">
        <f t="shared" si="3554"/>
        <v>1661265.7767756535</v>
      </c>
      <c r="DW244" s="82">
        <f t="shared" si="3554"/>
        <v>0</v>
      </c>
      <c r="DX244" s="82">
        <f t="shared" si="3554"/>
        <v>0</v>
      </c>
      <c r="DY244" s="82">
        <f t="shared" si="3554"/>
        <v>0</v>
      </c>
      <c r="DZ244" s="82">
        <f t="shared" si="3554"/>
        <v>0</v>
      </c>
      <c r="EA244" s="82">
        <f t="shared" si="3554"/>
        <v>0</v>
      </c>
      <c r="EB244" s="82">
        <f t="shared" si="3554"/>
        <v>0</v>
      </c>
    </row>
    <row r="245" spans="1:132" ht="13" thickBot="1" x14ac:dyDescent="0.3">
      <c r="C245" s="311"/>
      <c r="G245" s="52"/>
      <c r="H245" s="29"/>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row>
    <row r="246" spans="1:132" ht="13.5" thickBot="1" x14ac:dyDescent="0.35">
      <c r="C246" s="358" t="s">
        <v>581</v>
      </c>
      <c r="D246" s="352"/>
      <c r="E246" s="355"/>
      <c r="F246" s="355"/>
      <c r="G246" s="361" t="s">
        <v>220</v>
      </c>
      <c r="H246" s="354">
        <f>SUM(J246:EB246)</f>
        <v>15058157.498418275</v>
      </c>
      <c r="I246" s="355"/>
      <c r="J246" s="359">
        <f t="shared" ref="J246:AO246" si="3555">CHOOSE(Scenario,J242,J243,J244)</f>
        <v>0</v>
      </c>
      <c r="K246" s="359">
        <f t="shared" si="3555"/>
        <v>0</v>
      </c>
      <c r="L246" s="359">
        <f t="shared" si="3555"/>
        <v>0</v>
      </c>
      <c r="M246" s="359">
        <f t="shared" si="3555"/>
        <v>0</v>
      </c>
      <c r="N246" s="359">
        <f t="shared" si="3555"/>
        <v>0</v>
      </c>
      <c r="O246" s="359">
        <f t="shared" si="3555"/>
        <v>0</v>
      </c>
      <c r="P246" s="359">
        <f t="shared" si="3555"/>
        <v>0</v>
      </c>
      <c r="Q246" s="359">
        <f t="shared" si="3555"/>
        <v>0</v>
      </c>
      <c r="R246" s="359">
        <f t="shared" si="3555"/>
        <v>375334.9663492968</v>
      </c>
      <c r="S246" s="359">
        <f t="shared" si="3555"/>
        <v>0</v>
      </c>
      <c r="T246" s="359">
        <f t="shared" si="3555"/>
        <v>0</v>
      </c>
      <c r="U246" s="359">
        <f t="shared" si="3555"/>
        <v>0</v>
      </c>
      <c r="V246" s="359">
        <f t="shared" si="3555"/>
        <v>0</v>
      </c>
      <c r="W246" s="359">
        <f t="shared" si="3555"/>
        <v>0</v>
      </c>
      <c r="X246" s="359">
        <f t="shared" si="3555"/>
        <v>0</v>
      </c>
      <c r="Y246" s="359">
        <f t="shared" si="3555"/>
        <v>0</v>
      </c>
      <c r="Z246" s="359">
        <f t="shared" si="3555"/>
        <v>0</v>
      </c>
      <c r="AA246" s="359">
        <f t="shared" si="3555"/>
        <v>0</v>
      </c>
      <c r="AB246" s="359">
        <f t="shared" si="3555"/>
        <v>0</v>
      </c>
      <c r="AC246" s="359">
        <f t="shared" si="3555"/>
        <v>0</v>
      </c>
      <c r="AD246" s="359">
        <f t="shared" si="3555"/>
        <v>388471.69017152232</v>
      </c>
      <c r="AE246" s="359">
        <f t="shared" si="3555"/>
        <v>0</v>
      </c>
      <c r="AF246" s="359">
        <f t="shared" si="3555"/>
        <v>0</v>
      </c>
      <c r="AG246" s="359">
        <f t="shared" si="3555"/>
        <v>0</v>
      </c>
      <c r="AH246" s="359">
        <f t="shared" si="3555"/>
        <v>128561.32621527507</v>
      </c>
      <c r="AI246" s="359">
        <f t="shared" si="3555"/>
        <v>128905.77406019863</v>
      </c>
      <c r="AJ246" s="359">
        <f t="shared" si="3555"/>
        <v>129288.20361004825</v>
      </c>
      <c r="AK246" s="359">
        <f t="shared" si="3555"/>
        <v>129659.37694818404</v>
      </c>
      <c r="AL246" s="359">
        <f t="shared" si="3555"/>
        <v>130031.61588738087</v>
      </c>
      <c r="AM246" s="359">
        <f t="shared" si="3555"/>
        <v>130404.92348687143</v>
      </c>
      <c r="AN246" s="359">
        <f t="shared" si="3555"/>
        <v>130779.30281467117</v>
      </c>
      <c r="AO246" s="359">
        <f t="shared" si="3555"/>
        <v>131154.75694760354</v>
      </c>
      <c r="AP246" s="359">
        <f t="shared" ref="AP246:BU246" si="3556">CHOOSE(Scenario,AP242,AP243,AP244)</f>
        <v>1437895.2012521101</v>
      </c>
      <c r="AQ246" s="359">
        <f t="shared" si="3556"/>
        <v>131908.90198035151</v>
      </c>
      <c r="AR246" s="359">
        <f t="shared" si="3556"/>
        <v>132287.59907808169</v>
      </c>
      <c r="AS246" s="359">
        <f t="shared" si="3556"/>
        <v>132667.38337682467</v>
      </c>
      <c r="AT246" s="359">
        <f t="shared" si="3556"/>
        <v>133048.25799782446</v>
      </c>
      <c r="AU246" s="359">
        <f t="shared" si="3556"/>
        <v>133404.7274516433</v>
      </c>
      <c r="AV246" s="359">
        <f t="shared" si="3556"/>
        <v>133800.5042136937</v>
      </c>
      <c r="AW246" s="359">
        <f t="shared" si="3556"/>
        <v>134184.63190985259</v>
      </c>
      <c r="AX246" s="359">
        <f t="shared" si="3556"/>
        <v>134569.86239772235</v>
      </c>
      <c r="AY246" s="359">
        <f t="shared" si="3556"/>
        <v>134956.19884330628</v>
      </c>
      <c r="AZ246" s="359">
        <f t="shared" si="3556"/>
        <v>101666.34906306359</v>
      </c>
      <c r="BA246" s="359">
        <f t="shared" si="3556"/>
        <v>0</v>
      </c>
      <c r="BB246" s="359">
        <f t="shared" si="3556"/>
        <v>1351957.4506344032</v>
      </c>
      <c r="BC246" s="359">
        <f t="shared" si="3556"/>
        <v>0</v>
      </c>
      <c r="BD246" s="359">
        <f t="shared" si="3556"/>
        <v>0</v>
      </c>
      <c r="BE246" s="359">
        <f t="shared" si="3556"/>
        <v>0</v>
      </c>
      <c r="BF246" s="359">
        <f t="shared" si="3556"/>
        <v>0</v>
      </c>
      <c r="BG246" s="359">
        <f t="shared" si="3556"/>
        <v>0</v>
      </c>
      <c r="BH246" s="359">
        <f t="shared" si="3556"/>
        <v>0</v>
      </c>
      <c r="BI246" s="359">
        <f t="shared" si="3556"/>
        <v>0</v>
      </c>
      <c r="BJ246" s="359">
        <f t="shared" si="3556"/>
        <v>0</v>
      </c>
      <c r="BK246" s="359">
        <f t="shared" si="3556"/>
        <v>0</v>
      </c>
      <c r="BL246" s="359">
        <f t="shared" si="3556"/>
        <v>0</v>
      </c>
      <c r="BM246" s="359">
        <f t="shared" si="3556"/>
        <v>0</v>
      </c>
      <c r="BN246" s="359">
        <f t="shared" si="3556"/>
        <v>1399142.2536578903</v>
      </c>
      <c r="BO246" s="359">
        <f t="shared" si="3556"/>
        <v>0</v>
      </c>
      <c r="BP246" s="359">
        <f t="shared" si="3556"/>
        <v>0</v>
      </c>
      <c r="BQ246" s="359">
        <f t="shared" si="3556"/>
        <v>0</v>
      </c>
      <c r="BR246" s="359">
        <f t="shared" si="3556"/>
        <v>0</v>
      </c>
      <c r="BS246" s="359">
        <f t="shared" si="3556"/>
        <v>0</v>
      </c>
      <c r="BT246" s="359">
        <f t="shared" si="3556"/>
        <v>0</v>
      </c>
      <c r="BU246" s="359">
        <f t="shared" si="3556"/>
        <v>0</v>
      </c>
      <c r="BV246" s="359">
        <f t="shared" ref="BV246:DA246" si="3557">CHOOSE(Scenario,BV242,BV243,BV244)</f>
        <v>0</v>
      </c>
      <c r="BW246" s="359">
        <f t="shared" si="3557"/>
        <v>0</v>
      </c>
      <c r="BX246" s="359">
        <f t="shared" si="3557"/>
        <v>0</v>
      </c>
      <c r="BY246" s="359">
        <f t="shared" si="3557"/>
        <v>0</v>
      </c>
      <c r="BZ246" s="359">
        <f t="shared" si="3557"/>
        <v>1448112.2325359173</v>
      </c>
      <c r="CA246" s="359">
        <f t="shared" si="3557"/>
        <v>0</v>
      </c>
      <c r="CB246" s="359">
        <f t="shared" si="3557"/>
        <v>0</v>
      </c>
      <c r="CC246" s="359">
        <f t="shared" si="3557"/>
        <v>0</v>
      </c>
      <c r="CD246" s="359">
        <f t="shared" si="3557"/>
        <v>0</v>
      </c>
      <c r="CE246" s="359">
        <f t="shared" si="3557"/>
        <v>0</v>
      </c>
      <c r="CF246" s="359">
        <f t="shared" si="3557"/>
        <v>0</v>
      </c>
      <c r="CG246" s="359">
        <f t="shared" si="3557"/>
        <v>0</v>
      </c>
      <c r="CH246" s="359">
        <f t="shared" si="3557"/>
        <v>0</v>
      </c>
      <c r="CI246" s="359">
        <f t="shared" si="3557"/>
        <v>0</v>
      </c>
      <c r="CJ246" s="359">
        <f t="shared" si="3557"/>
        <v>0</v>
      </c>
      <c r="CK246" s="359">
        <f t="shared" si="3557"/>
        <v>0</v>
      </c>
      <c r="CL246" s="359">
        <f t="shared" si="3557"/>
        <v>1498652.9432779946</v>
      </c>
      <c r="CM246" s="359">
        <f t="shared" si="3557"/>
        <v>0</v>
      </c>
      <c r="CN246" s="359">
        <f t="shared" si="3557"/>
        <v>0</v>
      </c>
      <c r="CO246" s="359">
        <f t="shared" si="3557"/>
        <v>0</v>
      </c>
      <c r="CP246" s="359">
        <f t="shared" si="3557"/>
        <v>0</v>
      </c>
      <c r="CQ246" s="359">
        <f t="shared" si="3557"/>
        <v>0</v>
      </c>
      <c r="CR246" s="359">
        <f t="shared" si="3557"/>
        <v>0</v>
      </c>
      <c r="CS246" s="359">
        <f t="shared" si="3557"/>
        <v>0</v>
      </c>
      <c r="CT246" s="359">
        <f t="shared" si="3557"/>
        <v>0</v>
      </c>
      <c r="CU246" s="359">
        <f t="shared" si="3557"/>
        <v>0</v>
      </c>
      <c r="CV246" s="359">
        <f t="shared" si="3557"/>
        <v>0</v>
      </c>
      <c r="CW246" s="359">
        <f t="shared" si="3557"/>
        <v>0</v>
      </c>
      <c r="CX246" s="359">
        <f t="shared" si="3557"/>
        <v>1550957.5804512717</v>
      </c>
      <c r="CY246" s="359">
        <f t="shared" si="3557"/>
        <v>0</v>
      </c>
      <c r="CZ246" s="359">
        <f t="shared" si="3557"/>
        <v>0</v>
      </c>
      <c r="DA246" s="359">
        <f t="shared" si="3557"/>
        <v>0</v>
      </c>
      <c r="DB246" s="359">
        <f t="shared" ref="DB246:EB246" si="3558">CHOOSE(Scenario,DB242,DB243,DB244)</f>
        <v>0</v>
      </c>
      <c r="DC246" s="359">
        <f t="shared" si="3558"/>
        <v>0</v>
      </c>
      <c r="DD246" s="359">
        <f t="shared" si="3558"/>
        <v>0</v>
      </c>
      <c r="DE246" s="359">
        <f t="shared" si="3558"/>
        <v>0</v>
      </c>
      <c r="DF246" s="359">
        <f t="shared" si="3558"/>
        <v>0</v>
      </c>
      <c r="DG246" s="359">
        <f t="shared" si="3558"/>
        <v>0</v>
      </c>
      <c r="DH246" s="359">
        <f t="shared" si="3558"/>
        <v>0</v>
      </c>
      <c r="DI246" s="359">
        <f t="shared" si="3558"/>
        <v>0</v>
      </c>
      <c r="DJ246" s="359">
        <f t="shared" si="3558"/>
        <v>1605087.7070296167</v>
      </c>
      <c r="DK246" s="359">
        <f t="shared" si="3558"/>
        <v>0</v>
      </c>
      <c r="DL246" s="359">
        <f t="shared" si="3558"/>
        <v>0</v>
      </c>
      <c r="DM246" s="359">
        <f t="shared" si="3558"/>
        <v>0</v>
      </c>
      <c r="DN246" s="359">
        <f t="shared" si="3558"/>
        <v>0</v>
      </c>
      <c r="DO246" s="359">
        <f t="shared" si="3558"/>
        <v>0</v>
      </c>
      <c r="DP246" s="359">
        <f t="shared" si="3558"/>
        <v>0</v>
      </c>
      <c r="DQ246" s="359">
        <f t="shared" si="3558"/>
        <v>0</v>
      </c>
      <c r="DR246" s="359">
        <f t="shared" si="3558"/>
        <v>0</v>
      </c>
      <c r="DS246" s="359">
        <f t="shared" si="3558"/>
        <v>0</v>
      </c>
      <c r="DT246" s="359">
        <f t="shared" si="3558"/>
        <v>0</v>
      </c>
      <c r="DU246" s="359">
        <f t="shared" si="3558"/>
        <v>0</v>
      </c>
      <c r="DV246" s="359">
        <f t="shared" si="3558"/>
        <v>1661265.7767756535</v>
      </c>
      <c r="DW246" s="359">
        <f t="shared" si="3558"/>
        <v>0</v>
      </c>
      <c r="DX246" s="359">
        <f t="shared" si="3558"/>
        <v>0</v>
      </c>
      <c r="DY246" s="359">
        <f t="shared" si="3558"/>
        <v>0</v>
      </c>
      <c r="DZ246" s="359">
        <f t="shared" si="3558"/>
        <v>0</v>
      </c>
      <c r="EA246" s="359">
        <f t="shared" si="3558"/>
        <v>0</v>
      </c>
      <c r="EB246" s="360">
        <f t="shared" si="3558"/>
        <v>0</v>
      </c>
    </row>
    <row r="247" spans="1:132" x14ac:dyDescent="0.25">
      <c r="G247" s="52"/>
      <c r="H247" s="29"/>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row>
    <row r="248" spans="1:132" ht="13" x14ac:dyDescent="0.3">
      <c r="B248" s="334"/>
      <c r="C248" s="335" t="s">
        <v>574</v>
      </c>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c r="BZ248" s="336"/>
      <c r="CA248" s="336"/>
      <c r="CB248" s="336"/>
      <c r="CC248" s="336"/>
      <c r="CD248" s="336"/>
      <c r="CE248" s="336"/>
      <c r="CF248" s="336"/>
      <c r="CG248" s="336"/>
      <c r="CH248" s="336"/>
      <c r="CI248" s="336"/>
      <c r="CJ248" s="336"/>
      <c r="CK248" s="336"/>
      <c r="CL248" s="336"/>
      <c r="CM248" s="336"/>
      <c r="CN248" s="336"/>
      <c r="CO248" s="336"/>
      <c r="CP248" s="336"/>
      <c r="CQ248" s="336"/>
      <c r="CR248" s="336"/>
      <c r="CS248" s="336"/>
      <c r="CT248" s="336"/>
      <c r="CU248" s="336"/>
      <c r="CV248" s="336"/>
      <c r="CW248" s="336"/>
      <c r="CX248" s="336"/>
      <c r="CY248" s="336"/>
      <c r="CZ248" s="336"/>
      <c r="DA248" s="336"/>
      <c r="DB248" s="336"/>
      <c r="DC248" s="336"/>
      <c r="DD248" s="336"/>
      <c r="DE248" s="336"/>
      <c r="DF248" s="336"/>
      <c r="DG248" s="336"/>
      <c r="DH248" s="336"/>
      <c r="DI248" s="336"/>
      <c r="DJ248" s="336"/>
      <c r="DK248" s="336"/>
      <c r="DL248" s="336"/>
      <c r="DM248" s="336"/>
      <c r="DN248" s="336"/>
      <c r="DO248" s="336"/>
      <c r="DP248" s="336"/>
      <c r="DQ248" s="336"/>
      <c r="DR248" s="336"/>
      <c r="DS248" s="336"/>
      <c r="DT248" s="336"/>
      <c r="DU248" s="336"/>
      <c r="DV248" s="336"/>
      <c r="DW248" s="336"/>
      <c r="DX248" s="336"/>
      <c r="DY248" s="336"/>
      <c r="DZ248" s="336"/>
      <c r="EA248" s="336"/>
      <c r="EB248" s="337"/>
    </row>
    <row r="249" spans="1:132" x14ac:dyDescent="0.25">
      <c r="G249" s="52"/>
      <c r="H249" s="29"/>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row>
    <row r="250" spans="1:132" ht="13" x14ac:dyDescent="0.3">
      <c r="B250" s="34"/>
      <c r="C250" s="2" t="s">
        <v>516</v>
      </c>
      <c r="D250" s="34"/>
      <c r="E250" s="34"/>
      <c r="F250" s="34"/>
      <c r="G250" s="67"/>
      <c r="H250" s="35"/>
      <c r="I250" s="34"/>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row>
    <row r="251" spans="1:132" ht="13" outlineLevel="1" x14ac:dyDescent="0.3">
      <c r="C251" s="340" t="s">
        <v>500</v>
      </c>
      <c r="E251" s="38"/>
      <c r="G251" s="52"/>
      <c r="H251" s="29"/>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row>
    <row r="252" spans="1:132" outlineLevel="1" x14ac:dyDescent="0.25">
      <c r="C252" s="318" t="s">
        <v>536</v>
      </c>
      <c r="D252" s="79">
        <f>Assumptions!J33</f>
        <v>45170</v>
      </c>
      <c r="E252" s="79">
        <f>Assumptions!J13</f>
        <v>45658</v>
      </c>
      <c r="G252" s="52" t="s">
        <v>604</v>
      </c>
      <c r="H252" s="46">
        <f t="shared" ref="H252" si="3559">SUM(J252:EB252)</f>
        <v>0</v>
      </c>
      <c r="J252" s="82">
        <f t="shared" ref="J252:AO252" si="3560">$D$259*(MONTH($D$252)=J$5)*(AND(J$7&gt;=$D$252,J$7&lt;$E$252))</f>
        <v>0</v>
      </c>
      <c r="K252" s="82">
        <f t="shared" si="3560"/>
        <v>0</v>
      </c>
      <c r="L252" s="82">
        <f t="shared" si="3560"/>
        <v>0</v>
      </c>
      <c r="M252" s="82">
        <f t="shared" si="3560"/>
        <v>0</v>
      </c>
      <c r="N252" s="82">
        <f t="shared" si="3560"/>
        <v>0</v>
      </c>
      <c r="O252" s="82">
        <f t="shared" si="3560"/>
        <v>0</v>
      </c>
      <c r="P252" s="82">
        <f t="shared" si="3560"/>
        <v>0</v>
      </c>
      <c r="Q252" s="82">
        <f t="shared" si="3560"/>
        <v>0</v>
      </c>
      <c r="R252" s="82">
        <f t="shared" si="3560"/>
        <v>0</v>
      </c>
      <c r="S252" s="82">
        <f t="shared" si="3560"/>
        <v>0</v>
      </c>
      <c r="T252" s="82">
        <f t="shared" si="3560"/>
        <v>0</v>
      </c>
      <c r="U252" s="82">
        <f t="shared" si="3560"/>
        <v>0</v>
      </c>
      <c r="V252" s="82">
        <f t="shared" si="3560"/>
        <v>0</v>
      </c>
      <c r="W252" s="82">
        <f t="shared" si="3560"/>
        <v>0</v>
      </c>
      <c r="X252" s="82">
        <f t="shared" si="3560"/>
        <v>0</v>
      </c>
      <c r="Y252" s="82">
        <f t="shared" si="3560"/>
        <v>0</v>
      </c>
      <c r="Z252" s="82">
        <f t="shared" si="3560"/>
        <v>0</v>
      </c>
      <c r="AA252" s="82">
        <f t="shared" si="3560"/>
        <v>0</v>
      </c>
      <c r="AB252" s="82">
        <f t="shared" si="3560"/>
        <v>0</v>
      </c>
      <c r="AC252" s="82">
        <f t="shared" si="3560"/>
        <v>0</v>
      </c>
      <c r="AD252" s="82">
        <f t="shared" si="3560"/>
        <v>0</v>
      </c>
      <c r="AE252" s="82">
        <f t="shared" si="3560"/>
        <v>0</v>
      </c>
      <c r="AF252" s="82">
        <f t="shared" si="3560"/>
        <v>0</v>
      </c>
      <c r="AG252" s="82">
        <f t="shared" si="3560"/>
        <v>0</v>
      </c>
      <c r="AH252" s="82">
        <f t="shared" si="3560"/>
        <v>0</v>
      </c>
      <c r="AI252" s="82">
        <f t="shared" si="3560"/>
        <v>0</v>
      </c>
      <c r="AJ252" s="82">
        <f t="shared" si="3560"/>
        <v>0</v>
      </c>
      <c r="AK252" s="82">
        <f t="shared" si="3560"/>
        <v>0</v>
      </c>
      <c r="AL252" s="82">
        <f t="shared" si="3560"/>
        <v>0</v>
      </c>
      <c r="AM252" s="82">
        <f t="shared" si="3560"/>
        <v>0</v>
      </c>
      <c r="AN252" s="82">
        <f t="shared" si="3560"/>
        <v>0</v>
      </c>
      <c r="AO252" s="82">
        <f t="shared" si="3560"/>
        <v>0</v>
      </c>
      <c r="AP252" s="82">
        <f t="shared" ref="AP252:BU252" si="3561">$D$259*(MONTH($D$252)=AP$5)*(AND(AP$7&gt;=$D$252,AP$7&lt;$E$252))</f>
        <v>0</v>
      </c>
      <c r="AQ252" s="82">
        <f t="shared" si="3561"/>
        <v>0</v>
      </c>
      <c r="AR252" s="82">
        <f t="shared" si="3561"/>
        <v>0</v>
      </c>
      <c r="AS252" s="82">
        <f t="shared" si="3561"/>
        <v>0</v>
      </c>
      <c r="AT252" s="82">
        <f t="shared" si="3561"/>
        <v>0</v>
      </c>
      <c r="AU252" s="82">
        <f t="shared" si="3561"/>
        <v>0</v>
      </c>
      <c r="AV252" s="82">
        <f t="shared" si="3561"/>
        <v>0</v>
      </c>
      <c r="AW252" s="82">
        <f t="shared" si="3561"/>
        <v>0</v>
      </c>
      <c r="AX252" s="82">
        <f t="shared" si="3561"/>
        <v>0</v>
      </c>
      <c r="AY252" s="82">
        <f t="shared" si="3561"/>
        <v>0</v>
      </c>
      <c r="AZ252" s="82">
        <f t="shared" si="3561"/>
        <v>0</v>
      </c>
      <c r="BA252" s="82">
        <f t="shared" si="3561"/>
        <v>0</v>
      </c>
      <c r="BB252" s="82">
        <f t="shared" si="3561"/>
        <v>0</v>
      </c>
      <c r="BC252" s="82">
        <f t="shared" si="3561"/>
        <v>0</v>
      </c>
      <c r="BD252" s="82">
        <f t="shared" si="3561"/>
        <v>0</v>
      </c>
      <c r="BE252" s="82">
        <f t="shared" si="3561"/>
        <v>0</v>
      </c>
      <c r="BF252" s="82">
        <f t="shared" si="3561"/>
        <v>0</v>
      </c>
      <c r="BG252" s="82">
        <f t="shared" si="3561"/>
        <v>0</v>
      </c>
      <c r="BH252" s="82">
        <f t="shared" si="3561"/>
        <v>0</v>
      </c>
      <c r="BI252" s="82">
        <f t="shared" si="3561"/>
        <v>0</v>
      </c>
      <c r="BJ252" s="82">
        <f t="shared" si="3561"/>
        <v>0</v>
      </c>
      <c r="BK252" s="82">
        <f t="shared" si="3561"/>
        <v>0</v>
      </c>
      <c r="BL252" s="82">
        <f t="shared" si="3561"/>
        <v>0</v>
      </c>
      <c r="BM252" s="82">
        <f t="shared" si="3561"/>
        <v>0</v>
      </c>
      <c r="BN252" s="82">
        <f t="shared" si="3561"/>
        <v>0</v>
      </c>
      <c r="BO252" s="82">
        <f t="shared" si="3561"/>
        <v>0</v>
      </c>
      <c r="BP252" s="82">
        <f t="shared" si="3561"/>
        <v>0</v>
      </c>
      <c r="BQ252" s="82">
        <f t="shared" si="3561"/>
        <v>0</v>
      </c>
      <c r="BR252" s="82">
        <f t="shared" si="3561"/>
        <v>0</v>
      </c>
      <c r="BS252" s="82">
        <f t="shared" si="3561"/>
        <v>0</v>
      </c>
      <c r="BT252" s="82">
        <f t="shared" si="3561"/>
        <v>0</v>
      </c>
      <c r="BU252" s="82">
        <f t="shared" si="3561"/>
        <v>0</v>
      </c>
      <c r="BV252" s="82">
        <f t="shared" ref="BV252:DA252" si="3562">$D$259*(MONTH($D$252)=BV$5)*(AND(BV$7&gt;=$D$252,BV$7&lt;$E$252))</f>
        <v>0</v>
      </c>
      <c r="BW252" s="82">
        <f t="shared" si="3562"/>
        <v>0</v>
      </c>
      <c r="BX252" s="82">
        <f t="shared" si="3562"/>
        <v>0</v>
      </c>
      <c r="BY252" s="82">
        <f t="shared" si="3562"/>
        <v>0</v>
      </c>
      <c r="BZ252" s="82">
        <f t="shared" si="3562"/>
        <v>0</v>
      </c>
      <c r="CA252" s="82">
        <f t="shared" si="3562"/>
        <v>0</v>
      </c>
      <c r="CB252" s="82">
        <f t="shared" si="3562"/>
        <v>0</v>
      </c>
      <c r="CC252" s="82">
        <f t="shared" si="3562"/>
        <v>0</v>
      </c>
      <c r="CD252" s="82">
        <f t="shared" si="3562"/>
        <v>0</v>
      </c>
      <c r="CE252" s="82">
        <f t="shared" si="3562"/>
        <v>0</v>
      </c>
      <c r="CF252" s="82">
        <f t="shared" si="3562"/>
        <v>0</v>
      </c>
      <c r="CG252" s="82">
        <f t="shared" si="3562"/>
        <v>0</v>
      </c>
      <c r="CH252" s="82">
        <f t="shared" si="3562"/>
        <v>0</v>
      </c>
      <c r="CI252" s="82">
        <f t="shared" si="3562"/>
        <v>0</v>
      </c>
      <c r="CJ252" s="82">
        <f t="shared" si="3562"/>
        <v>0</v>
      </c>
      <c r="CK252" s="82">
        <f t="shared" si="3562"/>
        <v>0</v>
      </c>
      <c r="CL252" s="82">
        <f t="shared" si="3562"/>
        <v>0</v>
      </c>
      <c r="CM252" s="82">
        <f t="shared" si="3562"/>
        <v>0</v>
      </c>
      <c r="CN252" s="82">
        <f t="shared" si="3562"/>
        <v>0</v>
      </c>
      <c r="CO252" s="82">
        <f t="shared" si="3562"/>
        <v>0</v>
      </c>
      <c r="CP252" s="82">
        <f t="shared" si="3562"/>
        <v>0</v>
      </c>
      <c r="CQ252" s="82">
        <f t="shared" si="3562"/>
        <v>0</v>
      </c>
      <c r="CR252" s="82">
        <f t="shared" si="3562"/>
        <v>0</v>
      </c>
      <c r="CS252" s="82">
        <f t="shared" si="3562"/>
        <v>0</v>
      </c>
      <c r="CT252" s="82">
        <f t="shared" si="3562"/>
        <v>0</v>
      </c>
      <c r="CU252" s="82">
        <f t="shared" si="3562"/>
        <v>0</v>
      </c>
      <c r="CV252" s="82">
        <f t="shared" si="3562"/>
        <v>0</v>
      </c>
      <c r="CW252" s="82">
        <f t="shared" si="3562"/>
        <v>0</v>
      </c>
      <c r="CX252" s="82">
        <f t="shared" si="3562"/>
        <v>0</v>
      </c>
      <c r="CY252" s="82">
        <f t="shared" si="3562"/>
        <v>0</v>
      </c>
      <c r="CZ252" s="82">
        <f t="shared" si="3562"/>
        <v>0</v>
      </c>
      <c r="DA252" s="82">
        <f t="shared" si="3562"/>
        <v>0</v>
      </c>
      <c r="DB252" s="82">
        <f t="shared" ref="DB252:EB252" si="3563">$D$259*(MONTH($D$252)=DB$5)*(AND(DB$7&gt;=$D$252,DB$7&lt;$E$252))</f>
        <v>0</v>
      </c>
      <c r="DC252" s="82">
        <f t="shared" si="3563"/>
        <v>0</v>
      </c>
      <c r="DD252" s="82">
        <f t="shared" si="3563"/>
        <v>0</v>
      </c>
      <c r="DE252" s="82">
        <f t="shared" si="3563"/>
        <v>0</v>
      </c>
      <c r="DF252" s="82">
        <f t="shared" si="3563"/>
        <v>0</v>
      </c>
      <c r="DG252" s="82">
        <f t="shared" si="3563"/>
        <v>0</v>
      </c>
      <c r="DH252" s="82">
        <f t="shared" si="3563"/>
        <v>0</v>
      </c>
      <c r="DI252" s="82">
        <f t="shared" si="3563"/>
        <v>0</v>
      </c>
      <c r="DJ252" s="82">
        <f t="shared" si="3563"/>
        <v>0</v>
      </c>
      <c r="DK252" s="82">
        <f t="shared" si="3563"/>
        <v>0</v>
      </c>
      <c r="DL252" s="82">
        <f t="shared" si="3563"/>
        <v>0</v>
      </c>
      <c r="DM252" s="82">
        <f t="shared" si="3563"/>
        <v>0</v>
      </c>
      <c r="DN252" s="82">
        <f t="shared" si="3563"/>
        <v>0</v>
      </c>
      <c r="DO252" s="82">
        <f t="shared" si="3563"/>
        <v>0</v>
      </c>
      <c r="DP252" s="82">
        <f t="shared" si="3563"/>
        <v>0</v>
      </c>
      <c r="DQ252" s="82">
        <f t="shared" si="3563"/>
        <v>0</v>
      </c>
      <c r="DR252" s="82">
        <f t="shared" si="3563"/>
        <v>0</v>
      </c>
      <c r="DS252" s="82">
        <f t="shared" si="3563"/>
        <v>0</v>
      </c>
      <c r="DT252" s="82">
        <f t="shared" si="3563"/>
        <v>0</v>
      </c>
      <c r="DU252" s="82">
        <f t="shared" si="3563"/>
        <v>0</v>
      </c>
      <c r="DV252" s="82">
        <f t="shared" si="3563"/>
        <v>0</v>
      </c>
      <c r="DW252" s="82">
        <f t="shared" si="3563"/>
        <v>0</v>
      </c>
      <c r="DX252" s="82">
        <f t="shared" si="3563"/>
        <v>0</v>
      </c>
      <c r="DY252" s="82">
        <f t="shared" si="3563"/>
        <v>0</v>
      </c>
      <c r="DZ252" s="82">
        <f t="shared" si="3563"/>
        <v>0</v>
      </c>
      <c r="EA252" s="82">
        <f t="shared" si="3563"/>
        <v>0</v>
      </c>
      <c r="EB252" s="82">
        <f t="shared" si="3563"/>
        <v>0</v>
      </c>
    </row>
    <row r="253" spans="1:132" outlineLevel="1" x14ac:dyDescent="0.25">
      <c r="C253" s="318" t="s">
        <v>537</v>
      </c>
      <c r="D253" s="31">
        <f>Costs!$J$39</f>
        <v>1.9</v>
      </c>
      <c r="E253" s="31">
        <f>Costs!$J$40</f>
        <v>0.4</v>
      </c>
      <c r="G253" s="52" t="s">
        <v>220</v>
      </c>
      <c r="H253" s="29"/>
      <c r="J253" s="312">
        <f t="shared" ref="J253:BU253" si="3564">$D253-$E253</f>
        <v>1.5</v>
      </c>
      <c r="K253" s="312">
        <f t="shared" si="3564"/>
        <v>1.5</v>
      </c>
      <c r="L253" s="312">
        <f t="shared" si="3564"/>
        <v>1.5</v>
      </c>
      <c r="M253" s="312">
        <f t="shared" si="3564"/>
        <v>1.5</v>
      </c>
      <c r="N253" s="312">
        <f t="shared" si="3564"/>
        <v>1.5</v>
      </c>
      <c r="O253" s="312">
        <f t="shared" si="3564"/>
        <v>1.5</v>
      </c>
      <c r="P253" s="312">
        <f t="shared" si="3564"/>
        <v>1.5</v>
      </c>
      <c r="Q253" s="312">
        <f t="shared" si="3564"/>
        <v>1.5</v>
      </c>
      <c r="R253" s="312">
        <f t="shared" si="3564"/>
        <v>1.5</v>
      </c>
      <c r="S253" s="312">
        <f t="shared" si="3564"/>
        <v>1.5</v>
      </c>
      <c r="T253" s="312">
        <f t="shared" si="3564"/>
        <v>1.5</v>
      </c>
      <c r="U253" s="312">
        <f t="shared" si="3564"/>
        <v>1.5</v>
      </c>
      <c r="V253" s="312">
        <f t="shared" si="3564"/>
        <v>1.5</v>
      </c>
      <c r="W253" s="312">
        <f t="shared" si="3564"/>
        <v>1.5</v>
      </c>
      <c r="X253" s="312">
        <f t="shared" si="3564"/>
        <v>1.5</v>
      </c>
      <c r="Y253" s="312">
        <f t="shared" si="3564"/>
        <v>1.5</v>
      </c>
      <c r="Z253" s="312">
        <f t="shared" si="3564"/>
        <v>1.5</v>
      </c>
      <c r="AA253" s="312">
        <f t="shared" si="3564"/>
        <v>1.5</v>
      </c>
      <c r="AB253" s="312">
        <f t="shared" si="3564"/>
        <v>1.5</v>
      </c>
      <c r="AC253" s="312">
        <f t="shared" si="3564"/>
        <v>1.5</v>
      </c>
      <c r="AD253" s="312">
        <f t="shared" si="3564"/>
        <v>1.5</v>
      </c>
      <c r="AE253" s="312">
        <f t="shared" si="3564"/>
        <v>1.5</v>
      </c>
      <c r="AF253" s="312">
        <f t="shared" si="3564"/>
        <v>1.5</v>
      </c>
      <c r="AG253" s="312">
        <f t="shared" si="3564"/>
        <v>1.5</v>
      </c>
      <c r="AH253" s="312">
        <f t="shared" si="3564"/>
        <v>1.5</v>
      </c>
      <c r="AI253" s="312">
        <f t="shared" si="3564"/>
        <v>1.5</v>
      </c>
      <c r="AJ253" s="312">
        <f t="shared" si="3564"/>
        <v>1.5</v>
      </c>
      <c r="AK253" s="312">
        <f t="shared" si="3564"/>
        <v>1.5</v>
      </c>
      <c r="AL253" s="312">
        <f t="shared" si="3564"/>
        <v>1.5</v>
      </c>
      <c r="AM253" s="312">
        <f t="shared" si="3564"/>
        <v>1.5</v>
      </c>
      <c r="AN253" s="312">
        <f t="shared" si="3564"/>
        <v>1.5</v>
      </c>
      <c r="AO253" s="312">
        <f t="shared" si="3564"/>
        <v>1.5</v>
      </c>
      <c r="AP253" s="312">
        <f t="shared" si="3564"/>
        <v>1.5</v>
      </c>
      <c r="AQ253" s="312">
        <f t="shared" si="3564"/>
        <v>1.5</v>
      </c>
      <c r="AR253" s="312">
        <f t="shared" si="3564"/>
        <v>1.5</v>
      </c>
      <c r="AS253" s="312">
        <f t="shared" si="3564"/>
        <v>1.5</v>
      </c>
      <c r="AT253" s="312">
        <f t="shared" si="3564"/>
        <v>1.5</v>
      </c>
      <c r="AU253" s="312">
        <f t="shared" si="3564"/>
        <v>1.5</v>
      </c>
      <c r="AV253" s="312">
        <f t="shared" si="3564"/>
        <v>1.5</v>
      </c>
      <c r="AW253" s="312">
        <f t="shared" si="3564"/>
        <v>1.5</v>
      </c>
      <c r="AX253" s="312">
        <f t="shared" si="3564"/>
        <v>1.5</v>
      </c>
      <c r="AY253" s="312">
        <f t="shared" si="3564"/>
        <v>1.5</v>
      </c>
      <c r="AZ253" s="312">
        <f t="shared" si="3564"/>
        <v>1.5</v>
      </c>
      <c r="BA253" s="312">
        <f t="shared" si="3564"/>
        <v>1.5</v>
      </c>
      <c r="BB253" s="312">
        <f t="shared" si="3564"/>
        <v>1.5</v>
      </c>
      <c r="BC253" s="312">
        <f t="shared" si="3564"/>
        <v>1.5</v>
      </c>
      <c r="BD253" s="312">
        <f t="shared" si="3564"/>
        <v>1.5</v>
      </c>
      <c r="BE253" s="312">
        <f t="shared" si="3564"/>
        <v>1.5</v>
      </c>
      <c r="BF253" s="312">
        <f t="shared" si="3564"/>
        <v>1.5</v>
      </c>
      <c r="BG253" s="312">
        <f t="shared" si="3564"/>
        <v>1.5</v>
      </c>
      <c r="BH253" s="312">
        <f t="shared" si="3564"/>
        <v>1.5</v>
      </c>
      <c r="BI253" s="312">
        <f t="shared" si="3564"/>
        <v>1.5</v>
      </c>
      <c r="BJ253" s="312">
        <f t="shared" si="3564"/>
        <v>1.5</v>
      </c>
      <c r="BK253" s="312">
        <f t="shared" si="3564"/>
        <v>1.5</v>
      </c>
      <c r="BL253" s="312">
        <f t="shared" si="3564"/>
        <v>1.5</v>
      </c>
      <c r="BM253" s="312">
        <f t="shared" si="3564"/>
        <v>1.5</v>
      </c>
      <c r="BN253" s="312">
        <f t="shared" si="3564"/>
        <v>1.5</v>
      </c>
      <c r="BO253" s="312">
        <f t="shared" si="3564"/>
        <v>1.5</v>
      </c>
      <c r="BP253" s="312">
        <f t="shared" si="3564"/>
        <v>1.5</v>
      </c>
      <c r="BQ253" s="312">
        <f t="shared" si="3564"/>
        <v>1.5</v>
      </c>
      <c r="BR253" s="312">
        <f t="shared" si="3564"/>
        <v>1.5</v>
      </c>
      <c r="BS253" s="312">
        <f t="shared" si="3564"/>
        <v>1.5</v>
      </c>
      <c r="BT253" s="312">
        <f t="shared" si="3564"/>
        <v>1.5</v>
      </c>
      <c r="BU253" s="312">
        <f t="shared" si="3564"/>
        <v>1.5</v>
      </c>
      <c r="BV253" s="312">
        <f t="shared" ref="BV253:EB253" si="3565">$D253-$E253</f>
        <v>1.5</v>
      </c>
      <c r="BW253" s="312">
        <f t="shared" si="3565"/>
        <v>1.5</v>
      </c>
      <c r="BX253" s="312">
        <f t="shared" si="3565"/>
        <v>1.5</v>
      </c>
      <c r="BY253" s="312">
        <f t="shared" si="3565"/>
        <v>1.5</v>
      </c>
      <c r="BZ253" s="312">
        <f t="shared" si="3565"/>
        <v>1.5</v>
      </c>
      <c r="CA253" s="312">
        <f t="shared" si="3565"/>
        <v>1.5</v>
      </c>
      <c r="CB253" s="312">
        <f t="shared" si="3565"/>
        <v>1.5</v>
      </c>
      <c r="CC253" s="312">
        <f t="shared" si="3565"/>
        <v>1.5</v>
      </c>
      <c r="CD253" s="312">
        <f t="shared" si="3565"/>
        <v>1.5</v>
      </c>
      <c r="CE253" s="312">
        <f t="shared" si="3565"/>
        <v>1.5</v>
      </c>
      <c r="CF253" s="312">
        <f t="shared" si="3565"/>
        <v>1.5</v>
      </c>
      <c r="CG253" s="312">
        <f t="shared" si="3565"/>
        <v>1.5</v>
      </c>
      <c r="CH253" s="312">
        <f t="shared" si="3565"/>
        <v>1.5</v>
      </c>
      <c r="CI253" s="312">
        <f t="shared" si="3565"/>
        <v>1.5</v>
      </c>
      <c r="CJ253" s="312">
        <f t="shared" si="3565"/>
        <v>1.5</v>
      </c>
      <c r="CK253" s="312">
        <f t="shared" si="3565"/>
        <v>1.5</v>
      </c>
      <c r="CL253" s="312">
        <f t="shared" si="3565"/>
        <v>1.5</v>
      </c>
      <c r="CM253" s="312">
        <f t="shared" si="3565"/>
        <v>1.5</v>
      </c>
      <c r="CN253" s="312">
        <f t="shared" si="3565"/>
        <v>1.5</v>
      </c>
      <c r="CO253" s="312">
        <f t="shared" si="3565"/>
        <v>1.5</v>
      </c>
      <c r="CP253" s="312">
        <f t="shared" si="3565"/>
        <v>1.5</v>
      </c>
      <c r="CQ253" s="312">
        <f t="shared" si="3565"/>
        <v>1.5</v>
      </c>
      <c r="CR253" s="312">
        <f t="shared" si="3565"/>
        <v>1.5</v>
      </c>
      <c r="CS253" s="312">
        <f t="shared" si="3565"/>
        <v>1.5</v>
      </c>
      <c r="CT253" s="312">
        <f t="shared" si="3565"/>
        <v>1.5</v>
      </c>
      <c r="CU253" s="312">
        <f t="shared" si="3565"/>
        <v>1.5</v>
      </c>
      <c r="CV253" s="312">
        <f t="shared" si="3565"/>
        <v>1.5</v>
      </c>
      <c r="CW253" s="312">
        <f t="shared" si="3565"/>
        <v>1.5</v>
      </c>
      <c r="CX253" s="312">
        <f t="shared" si="3565"/>
        <v>1.5</v>
      </c>
      <c r="CY253" s="312">
        <f t="shared" si="3565"/>
        <v>1.5</v>
      </c>
      <c r="CZ253" s="312">
        <f t="shared" si="3565"/>
        <v>1.5</v>
      </c>
      <c r="DA253" s="312">
        <f t="shared" si="3565"/>
        <v>1.5</v>
      </c>
      <c r="DB253" s="312">
        <f t="shared" si="3565"/>
        <v>1.5</v>
      </c>
      <c r="DC253" s="312">
        <f t="shared" si="3565"/>
        <v>1.5</v>
      </c>
      <c r="DD253" s="312">
        <f t="shared" si="3565"/>
        <v>1.5</v>
      </c>
      <c r="DE253" s="312">
        <f t="shared" si="3565"/>
        <v>1.5</v>
      </c>
      <c r="DF253" s="312">
        <f t="shared" si="3565"/>
        <v>1.5</v>
      </c>
      <c r="DG253" s="312">
        <f t="shared" si="3565"/>
        <v>1.5</v>
      </c>
      <c r="DH253" s="312">
        <f t="shared" si="3565"/>
        <v>1.5</v>
      </c>
      <c r="DI253" s="312">
        <f t="shared" si="3565"/>
        <v>1.5</v>
      </c>
      <c r="DJ253" s="312">
        <f t="shared" si="3565"/>
        <v>1.5</v>
      </c>
      <c r="DK253" s="312">
        <f t="shared" si="3565"/>
        <v>1.5</v>
      </c>
      <c r="DL253" s="312">
        <f t="shared" si="3565"/>
        <v>1.5</v>
      </c>
      <c r="DM253" s="312">
        <f t="shared" si="3565"/>
        <v>1.5</v>
      </c>
      <c r="DN253" s="312">
        <f t="shared" si="3565"/>
        <v>1.5</v>
      </c>
      <c r="DO253" s="312">
        <f t="shared" si="3565"/>
        <v>1.5</v>
      </c>
      <c r="DP253" s="312">
        <f t="shared" si="3565"/>
        <v>1.5</v>
      </c>
      <c r="DQ253" s="312">
        <f t="shared" si="3565"/>
        <v>1.5</v>
      </c>
      <c r="DR253" s="312">
        <f t="shared" si="3565"/>
        <v>1.5</v>
      </c>
      <c r="DS253" s="312">
        <f t="shared" si="3565"/>
        <v>1.5</v>
      </c>
      <c r="DT253" s="312">
        <f t="shared" si="3565"/>
        <v>1.5</v>
      </c>
      <c r="DU253" s="312">
        <f t="shared" si="3565"/>
        <v>1.5</v>
      </c>
      <c r="DV253" s="312">
        <f t="shared" si="3565"/>
        <v>1.5</v>
      </c>
      <c r="DW253" s="312">
        <f t="shared" si="3565"/>
        <v>1.5</v>
      </c>
      <c r="DX253" s="312">
        <f t="shared" si="3565"/>
        <v>1.5</v>
      </c>
      <c r="DY253" s="312">
        <f t="shared" si="3565"/>
        <v>1.5</v>
      </c>
      <c r="DZ253" s="312">
        <f t="shared" si="3565"/>
        <v>1.5</v>
      </c>
      <c r="EA253" s="312">
        <f t="shared" si="3565"/>
        <v>1.5</v>
      </c>
      <c r="EB253" s="312">
        <f t="shared" si="3565"/>
        <v>1.5</v>
      </c>
    </row>
    <row r="254" spans="1:132" outlineLevel="1" x14ac:dyDescent="0.25">
      <c r="C254" s="323" t="s">
        <v>538</v>
      </c>
      <c r="D254" s="38"/>
      <c r="E254" s="38"/>
      <c r="F254" s="38"/>
      <c r="G254" s="55" t="s">
        <v>220</v>
      </c>
      <c r="H254" s="316">
        <f t="shared" ref="H254" si="3566">SUM(J254:EB254)</f>
        <v>0</v>
      </c>
      <c r="I254" s="38"/>
      <c r="J254" s="314">
        <f>J252*J253</f>
        <v>0</v>
      </c>
      <c r="K254" s="314">
        <f t="shared" ref="K254:BV254" si="3567">K252*K253</f>
        <v>0</v>
      </c>
      <c r="L254" s="314">
        <f t="shared" si="3567"/>
        <v>0</v>
      </c>
      <c r="M254" s="314">
        <f t="shared" si="3567"/>
        <v>0</v>
      </c>
      <c r="N254" s="314">
        <f t="shared" si="3567"/>
        <v>0</v>
      </c>
      <c r="O254" s="314">
        <f t="shared" si="3567"/>
        <v>0</v>
      </c>
      <c r="P254" s="314">
        <f t="shared" si="3567"/>
        <v>0</v>
      </c>
      <c r="Q254" s="314">
        <f t="shared" si="3567"/>
        <v>0</v>
      </c>
      <c r="R254" s="314">
        <f t="shared" si="3567"/>
        <v>0</v>
      </c>
      <c r="S254" s="314">
        <f t="shared" si="3567"/>
        <v>0</v>
      </c>
      <c r="T254" s="314">
        <f t="shared" si="3567"/>
        <v>0</v>
      </c>
      <c r="U254" s="314">
        <f t="shared" si="3567"/>
        <v>0</v>
      </c>
      <c r="V254" s="314">
        <f t="shared" si="3567"/>
        <v>0</v>
      </c>
      <c r="W254" s="314">
        <f t="shared" si="3567"/>
        <v>0</v>
      </c>
      <c r="X254" s="314">
        <f t="shared" si="3567"/>
        <v>0</v>
      </c>
      <c r="Y254" s="314">
        <f t="shared" si="3567"/>
        <v>0</v>
      </c>
      <c r="Z254" s="314">
        <f t="shared" si="3567"/>
        <v>0</v>
      </c>
      <c r="AA254" s="314">
        <f t="shared" si="3567"/>
        <v>0</v>
      </c>
      <c r="AB254" s="314">
        <f t="shared" si="3567"/>
        <v>0</v>
      </c>
      <c r="AC254" s="314">
        <f t="shared" si="3567"/>
        <v>0</v>
      </c>
      <c r="AD254" s="314">
        <f t="shared" si="3567"/>
        <v>0</v>
      </c>
      <c r="AE254" s="314">
        <f t="shared" si="3567"/>
        <v>0</v>
      </c>
      <c r="AF254" s="314">
        <f t="shared" si="3567"/>
        <v>0</v>
      </c>
      <c r="AG254" s="314">
        <f t="shared" si="3567"/>
        <v>0</v>
      </c>
      <c r="AH254" s="314">
        <f t="shared" si="3567"/>
        <v>0</v>
      </c>
      <c r="AI254" s="314">
        <f t="shared" si="3567"/>
        <v>0</v>
      </c>
      <c r="AJ254" s="314">
        <f t="shared" si="3567"/>
        <v>0</v>
      </c>
      <c r="AK254" s="314">
        <f t="shared" si="3567"/>
        <v>0</v>
      </c>
      <c r="AL254" s="314">
        <f t="shared" si="3567"/>
        <v>0</v>
      </c>
      <c r="AM254" s="314">
        <f t="shared" si="3567"/>
        <v>0</v>
      </c>
      <c r="AN254" s="314">
        <f t="shared" si="3567"/>
        <v>0</v>
      </c>
      <c r="AO254" s="314">
        <f t="shared" si="3567"/>
        <v>0</v>
      </c>
      <c r="AP254" s="314">
        <f t="shared" si="3567"/>
        <v>0</v>
      </c>
      <c r="AQ254" s="314">
        <f t="shared" si="3567"/>
        <v>0</v>
      </c>
      <c r="AR254" s="314">
        <f t="shared" si="3567"/>
        <v>0</v>
      </c>
      <c r="AS254" s="314">
        <f t="shared" si="3567"/>
        <v>0</v>
      </c>
      <c r="AT254" s="314">
        <f t="shared" si="3567"/>
        <v>0</v>
      </c>
      <c r="AU254" s="314">
        <f t="shared" si="3567"/>
        <v>0</v>
      </c>
      <c r="AV254" s="314">
        <f t="shared" si="3567"/>
        <v>0</v>
      </c>
      <c r="AW254" s="314">
        <f t="shared" si="3567"/>
        <v>0</v>
      </c>
      <c r="AX254" s="314">
        <f t="shared" si="3567"/>
        <v>0</v>
      </c>
      <c r="AY254" s="314">
        <f t="shared" si="3567"/>
        <v>0</v>
      </c>
      <c r="AZ254" s="314">
        <f t="shared" si="3567"/>
        <v>0</v>
      </c>
      <c r="BA254" s="314">
        <f t="shared" si="3567"/>
        <v>0</v>
      </c>
      <c r="BB254" s="314">
        <f t="shared" si="3567"/>
        <v>0</v>
      </c>
      <c r="BC254" s="314">
        <f t="shared" si="3567"/>
        <v>0</v>
      </c>
      <c r="BD254" s="314">
        <f t="shared" si="3567"/>
        <v>0</v>
      </c>
      <c r="BE254" s="314">
        <f t="shared" si="3567"/>
        <v>0</v>
      </c>
      <c r="BF254" s="314">
        <f t="shared" si="3567"/>
        <v>0</v>
      </c>
      <c r="BG254" s="314">
        <f t="shared" si="3567"/>
        <v>0</v>
      </c>
      <c r="BH254" s="314">
        <f t="shared" si="3567"/>
        <v>0</v>
      </c>
      <c r="BI254" s="314">
        <f t="shared" si="3567"/>
        <v>0</v>
      </c>
      <c r="BJ254" s="314">
        <f t="shared" si="3567"/>
        <v>0</v>
      </c>
      <c r="BK254" s="314">
        <f t="shared" si="3567"/>
        <v>0</v>
      </c>
      <c r="BL254" s="314">
        <f t="shared" si="3567"/>
        <v>0</v>
      </c>
      <c r="BM254" s="314">
        <f t="shared" si="3567"/>
        <v>0</v>
      </c>
      <c r="BN254" s="314">
        <f t="shared" si="3567"/>
        <v>0</v>
      </c>
      <c r="BO254" s="314">
        <f t="shared" si="3567"/>
        <v>0</v>
      </c>
      <c r="BP254" s="314">
        <f t="shared" si="3567"/>
        <v>0</v>
      </c>
      <c r="BQ254" s="314">
        <f t="shared" si="3567"/>
        <v>0</v>
      </c>
      <c r="BR254" s="314">
        <f t="shared" si="3567"/>
        <v>0</v>
      </c>
      <c r="BS254" s="314">
        <f t="shared" si="3567"/>
        <v>0</v>
      </c>
      <c r="BT254" s="314">
        <f t="shared" si="3567"/>
        <v>0</v>
      </c>
      <c r="BU254" s="314">
        <f t="shared" si="3567"/>
        <v>0</v>
      </c>
      <c r="BV254" s="314">
        <f t="shared" si="3567"/>
        <v>0</v>
      </c>
      <c r="BW254" s="314">
        <f t="shared" ref="BW254:EB254" si="3568">BW252*BW253</f>
        <v>0</v>
      </c>
      <c r="BX254" s="314">
        <f t="shared" si="3568"/>
        <v>0</v>
      </c>
      <c r="BY254" s="314">
        <f t="shared" si="3568"/>
        <v>0</v>
      </c>
      <c r="BZ254" s="314">
        <f t="shared" si="3568"/>
        <v>0</v>
      </c>
      <c r="CA254" s="314">
        <f t="shared" si="3568"/>
        <v>0</v>
      </c>
      <c r="CB254" s="314">
        <f t="shared" si="3568"/>
        <v>0</v>
      </c>
      <c r="CC254" s="314">
        <f t="shared" si="3568"/>
        <v>0</v>
      </c>
      <c r="CD254" s="314">
        <f t="shared" si="3568"/>
        <v>0</v>
      </c>
      <c r="CE254" s="314">
        <f t="shared" si="3568"/>
        <v>0</v>
      </c>
      <c r="CF254" s="314">
        <f t="shared" si="3568"/>
        <v>0</v>
      </c>
      <c r="CG254" s="314">
        <f t="shared" si="3568"/>
        <v>0</v>
      </c>
      <c r="CH254" s="314">
        <f t="shared" si="3568"/>
        <v>0</v>
      </c>
      <c r="CI254" s="314">
        <f t="shared" si="3568"/>
        <v>0</v>
      </c>
      <c r="CJ254" s="314">
        <f t="shared" si="3568"/>
        <v>0</v>
      </c>
      <c r="CK254" s="314">
        <f t="shared" si="3568"/>
        <v>0</v>
      </c>
      <c r="CL254" s="314">
        <f t="shared" si="3568"/>
        <v>0</v>
      </c>
      <c r="CM254" s="314">
        <f t="shared" si="3568"/>
        <v>0</v>
      </c>
      <c r="CN254" s="314">
        <f t="shared" si="3568"/>
        <v>0</v>
      </c>
      <c r="CO254" s="314">
        <f t="shared" si="3568"/>
        <v>0</v>
      </c>
      <c r="CP254" s="314">
        <f t="shared" si="3568"/>
        <v>0</v>
      </c>
      <c r="CQ254" s="314">
        <f t="shared" si="3568"/>
        <v>0</v>
      </c>
      <c r="CR254" s="314">
        <f t="shared" si="3568"/>
        <v>0</v>
      </c>
      <c r="CS254" s="314">
        <f t="shared" si="3568"/>
        <v>0</v>
      </c>
      <c r="CT254" s="314">
        <f t="shared" si="3568"/>
        <v>0</v>
      </c>
      <c r="CU254" s="314">
        <f t="shared" si="3568"/>
        <v>0</v>
      </c>
      <c r="CV254" s="314">
        <f t="shared" si="3568"/>
        <v>0</v>
      </c>
      <c r="CW254" s="314">
        <f t="shared" si="3568"/>
        <v>0</v>
      </c>
      <c r="CX254" s="314">
        <f t="shared" si="3568"/>
        <v>0</v>
      </c>
      <c r="CY254" s="314">
        <f t="shared" si="3568"/>
        <v>0</v>
      </c>
      <c r="CZ254" s="314">
        <f t="shared" si="3568"/>
        <v>0</v>
      </c>
      <c r="DA254" s="314">
        <f t="shared" si="3568"/>
        <v>0</v>
      </c>
      <c r="DB254" s="314">
        <f t="shared" si="3568"/>
        <v>0</v>
      </c>
      <c r="DC254" s="314">
        <f t="shared" si="3568"/>
        <v>0</v>
      </c>
      <c r="DD254" s="314">
        <f t="shared" si="3568"/>
        <v>0</v>
      </c>
      <c r="DE254" s="314">
        <f t="shared" si="3568"/>
        <v>0</v>
      </c>
      <c r="DF254" s="314">
        <f t="shared" si="3568"/>
        <v>0</v>
      </c>
      <c r="DG254" s="314">
        <f t="shared" si="3568"/>
        <v>0</v>
      </c>
      <c r="DH254" s="314">
        <f t="shared" si="3568"/>
        <v>0</v>
      </c>
      <c r="DI254" s="314">
        <f t="shared" si="3568"/>
        <v>0</v>
      </c>
      <c r="DJ254" s="314">
        <f t="shared" si="3568"/>
        <v>0</v>
      </c>
      <c r="DK254" s="314">
        <f t="shared" si="3568"/>
        <v>0</v>
      </c>
      <c r="DL254" s="314">
        <f t="shared" si="3568"/>
        <v>0</v>
      </c>
      <c r="DM254" s="314">
        <f t="shared" si="3568"/>
        <v>0</v>
      </c>
      <c r="DN254" s="314">
        <f t="shared" si="3568"/>
        <v>0</v>
      </c>
      <c r="DO254" s="314">
        <f t="shared" si="3568"/>
        <v>0</v>
      </c>
      <c r="DP254" s="314">
        <f t="shared" si="3568"/>
        <v>0</v>
      </c>
      <c r="DQ254" s="314">
        <f t="shared" si="3568"/>
        <v>0</v>
      </c>
      <c r="DR254" s="314">
        <f t="shared" si="3568"/>
        <v>0</v>
      </c>
      <c r="DS254" s="314">
        <f t="shared" si="3568"/>
        <v>0</v>
      </c>
      <c r="DT254" s="314">
        <f t="shared" si="3568"/>
        <v>0</v>
      </c>
      <c r="DU254" s="314">
        <f t="shared" si="3568"/>
        <v>0</v>
      </c>
      <c r="DV254" s="314">
        <f t="shared" si="3568"/>
        <v>0</v>
      </c>
      <c r="DW254" s="314">
        <f t="shared" si="3568"/>
        <v>0</v>
      </c>
      <c r="DX254" s="314">
        <f t="shared" si="3568"/>
        <v>0</v>
      </c>
      <c r="DY254" s="314">
        <f t="shared" si="3568"/>
        <v>0</v>
      </c>
      <c r="DZ254" s="314">
        <f t="shared" si="3568"/>
        <v>0</v>
      </c>
      <c r="EA254" s="314">
        <f t="shared" si="3568"/>
        <v>0</v>
      </c>
      <c r="EB254" s="314">
        <f t="shared" si="3568"/>
        <v>0</v>
      </c>
    </row>
    <row r="255" spans="1:132" outlineLevel="1" x14ac:dyDescent="0.25">
      <c r="C255" s="324" t="s">
        <v>417</v>
      </c>
      <c r="D255" s="34"/>
      <c r="E255" s="34"/>
      <c r="F255" s="34"/>
      <c r="G255" s="67" t="s">
        <v>215</v>
      </c>
      <c r="H255" s="34"/>
      <c r="I255" s="34"/>
      <c r="J255" s="126">
        <f>J$13</f>
        <v>1</v>
      </c>
      <c r="K255" s="126">
        <f t="shared" ref="K255:BV255" si="3569">K$13</f>
        <v>1.0026792493128671</v>
      </c>
      <c r="L255" s="126">
        <f t="shared" si="3569"/>
        <v>1.0056539350998608</v>
      </c>
      <c r="M255" s="126">
        <f t="shared" si="3569"/>
        <v>1.0085410656939733</v>
      </c>
      <c r="N255" s="126">
        <f t="shared" si="3569"/>
        <v>1.0114364849476103</v>
      </c>
      <c r="O255" s="126">
        <f t="shared" si="3569"/>
        <v>1.0143402166566737</v>
      </c>
      <c r="P255" s="126">
        <f t="shared" si="3569"/>
        <v>1.0172522846853813</v>
      </c>
      <c r="Q255" s="126">
        <f t="shared" si="3569"/>
        <v>1.0201727129664624</v>
      </c>
      <c r="R255" s="126">
        <f t="shared" si="3569"/>
        <v>1.0231015255013547</v>
      </c>
      <c r="S255" s="126">
        <f t="shared" si="3569"/>
        <v>1.0260387463604019</v>
      </c>
      <c r="T255" s="126">
        <f t="shared" si="3569"/>
        <v>1.028984399683051</v>
      </c>
      <c r="U255" s="126">
        <f t="shared" si="3569"/>
        <v>1.0319385096780509</v>
      </c>
      <c r="V255" s="126">
        <f t="shared" si="3569"/>
        <v>1.0349011006236515</v>
      </c>
      <c r="W255" s="126">
        <f t="shared" si="3569"/>
        <v>1.0377730230388176</v>
      </c>
      <c r="X255" s="126">
        <f t="shared" si="3569"/>
        <v>1.0408518228283561</v>
      </c>
      <c r="Y255" s="126">
        <f t="shared" si="3569"/>
        <v>1.0438400029932626</v>
      </c>
      <c r="Z255" s="126">
        <f t="shared" si="3569"/>
        <v>1.046836761920777</v>
      </c>
      <c r="AA255" s="126">
        <f t="shared" si="3569"/>
        <v>1.0498421242396576</v>
      </c>
      <c r="AB255" s="126">
        <f t="shared" si="3569"/>
        <v>1.05285611464937</v>
      </c>
      <c r="AC255" s="126">
        <f t="shared" si="3569"/>
        <v>1.0558787579202888</v>
      </c>
      <c r="AD255" s="126">
        <f t="shared" si="3569"/>
        <v>1.0589100788939025</v>
      </c>
      <c r="AE255" s="126">
        <f t="shared" si="3569"/>
        <v>1.0619501024830165</v>
      </c>
      <c r="AF255" s="126">
        <f t="shared" si="3569"/>
        <v>1.0649988536719583</v>
      </c>
      <c r="AG255" s="126">
        <f t="shared" si="3569"/>
        <v>1.0680563575167832</v>
      </c>
      <c r="AH255" s="126">
        <f t="shared" si="3569"/>
        <v>1.0711226391454798</v>
      </c>
      <c r="AI255" s="126">
        <f t="shared" si="3569"/>
        <v>1.0739924437404067</v>
      </c>
      <c r="AJ255" s="126">
        <f t="shared" si="3569"/>
        <v>1.0771786970311998</v>
      </c>
      <c r="AK255" s="126">
        <f t="shared" si="3569"/>
        <v>1.0802711679727233</v>
      </c>
      <c r="AL255" s="126">
        <f t="shared" si="3569"/>
        <v>1.0833725170851116</v>
      </c>
      <c r="AM255" s="126">
        <f t="shared" si="3569"/>
        <v>1.0864827698566941</v>
      </c>
      <c r="AN255" s="126">
        <f t="shared" si="3569"/>
        <v>1.0896019518489746</v>
      </c>
      <c r="AO255" s="126">
        <f t="shared" si="3569"/>
        <v>1.0927300886968412</v>
      </c>
      <c r="AP255" s="126">
        <f t="shared" si="3569"/>
        <v>1.0958672061087775</v>
      </c>
      <c r="AQ255" s="126">
        <f t="shared" si="3569"/>
        <v>1.0990133298670732</v>
      </c>
      <c r="AR255" s="126">
        <f t="shared" si="3569"/>
        <v>1.1021684858280367</v>
      </c>
      <c r="AS255" s="126">
        <f t="shared" si="3569"/>
        <v>1.1053326999222071</v>
      </c>
      <c r="AT255" s="126">
        <f t="shared" si="3569"/>
        <v>1.1085059981545673</v>
      </c>
      <c r="AU255" s="126">
        <f t="shared" si="3569"/>
        <v>1.111475962088432</v>
      </c>
      <c r="AV255" s="126">
        <f t="shared" si="3569"/>
        <v>1.1147734191259395</v>
      </c>
      <c r="AW255" s="126">
        <f t="shared" si="3569"/>
        <v>1.1179738207069689</v>
      </c>
      <c r="AX255" s="126">
        <f t="shared" si="3569"/>
        <v>1.1211834103167977</v>
      </c>
      <c r="AY255" s="126">
        <f t="shared" si="3569"/>
        <v>1.1244022143333261</v>
      </c>
      <c r="AZ255" s="126">
        <f t="shared" si="3569"/>
        <v>1.1276302592101826</v>
      </c>
      <c r="BA255" s="126">
        <f t="shared" si="3569"/>
        <v>1.1308675714769412</v>
      </c>
      <c r="BB255" s="126">
        <f t="shared" si="3569"/>
        <v>1.1341141777393395</v>
      </c>
      <c r="BC255" s="126">
        <f t="shared" si="3569"/>
        <v>1.1373701046794982</v>
      </c>
      <c r="BD255" s="126">
        <f t="shared" si="3569"/>
        <v>1.1406353790561385</v>
      </c>
      <c r="BE255" s="126">
        <f t="shared" si="3569"/>
        <v>1.1439100277048042</v>
      </c>
      <c r="BF255" s="126">
        <f t="shared" si="3569"/>
        <v>1.1471940775380809</v>
      </c>
      <c r="BG255" s="126">
        <f t="shared" si="3569"/>
        <v>1.15026769648205</v>
      </c>
      <c r="BH255" s="126">
        <f t="shared" si="3569"/>
        <v>1.1536802383994258</v>
      </c>
      <c r="BI255" s="126">
        <f t="shared" si="3569"/>
        <v>1.1569923375180708</v>
      </c>
      <c r="BJ255" s="126">
        <f t="shared" si="3569"/>
        <v>1.1603139453378331</v>
      </c>
      <c r="BK255" s="126">
        <f t="shared" si="3569"/>
        <v>1.1636450891572303</v>
      </c>
      <c r="BL255" s="126">
        <f t="shared" si="3569"/>
        <v>1.1669857963531516</v>
      </c>
      <c r="BM255" s="126">
        <f t="shared" si="3569"/>
        <v>1.1703360943810825</v>
      </c>
      <c r="BN255" s="126">
        <f t="shared" si="3569"/>
        <v>1.1736960107753303</v>
      </c>
      <c r="BO255" s="126">
        <f t="shared" si="3569"/>
        <v>1.1770655731492505</v>
      </c>
      <c r="BP255" s="126">
        <f t="shared" si="3569"/>
        <v>1.180444809195474</v>
      </c>
      <c r="BQ255" s="126">
        <f t="shared" si="3569"/>
        <v>1.1838337466861339</v>
      </c>
      <c r="BR255" s="126">
        <f t="shared" si="3569"/>
        <v>1.1872324134730949</v>
      </c>
      <c r="BS255" s="126">
        <f t="shared" si="3569"/>
        <v>1.1905270658589224</v>
      </c>
      <c r="BT255" s="126">
        <f t="shared" si="3569"/>
        <v>1.1940590467434065</v>
      </c>
      <c r="BU255" s="126">
        <f t="shared" si="3569"/>
        <v>1.1974870693312041</v>
      </c>
      <c r="BV255" s="126">
        <f t="shared" si="3569"/>
        <v>1.2009249334246579</v>
      </c>
      <c r="BW255" s="126">
        <f t="shared" ref="BW255:EB255" si="3570">BW$13</f>
        <v>1.204372667277734</v>
      </c>
      <c r="BX255" s="126">
        <f t="shared" si="3570"/>
        <v>1.2078302992255125</v>
      </c>
      <c r="BY255" s="126">
        <f t="shared" si="3570"/>
        <v>1.2112978576844211</v>
      </c>
      <c r="BZ255" s="126">
        <f t="shared" si="3570"/>
        <v>1.2147753711524676</v>
      </c>
      <c r="CA255" s="126">
        <f t="shared" si="3570"/>
        <v>1.2182628682094752</v>
      </c>
      <c r="CB255" s="126">
        <f t="shared" si="3570"/>
        <v>1.2217603775173165</v>
      </c>
      <c r="CC255" s="126">
        <f t="shared" si="3570"/>
        <v>1.2252679278201495</v>
      </c>
      <c r="CD255" s="126">
        <f t="shared" si="3570"/>
        <v>1.2287855479446541</v>
      </c>
      <c r="CE255" s="126">
        <f t="shared" si="3570"/>
        <v>1.232077770779646</v>
      </c>
      <c r="CF255" s="126">
        <f t="shared" si="3570"/>
        <v>1.23573302168438</v>
      </c>
      <c r="CG255" s="126">
        <f t="shared" si="3570"/>
        <v>1.2392806860334544</v>
      </c>
      <c r="CH255" s="126">
        <f t="shared" si="3570"/>
        <v>1.2428385353675644</v>
      </c>
      <c r="CI255" s="126">
        <f t="shared" si="3570"/>
        <v>1.2464065989267703</v>
      </c>
      <c r="CJ255" s="126">
        <f t="shared" si="3570"/>
        <v>1.2499849060350778</v>
      </c>
      <c r="CK255" s="126">
        <f t="shared" si="3570"/>
        <v>1.2535734861006791</v>
      </c>
      <c r="CL255" s="126">
        <f t="shared" si="3570"/>
        <v>1.257172368616194</v>
      </c>
      <c r="CM255" s="126">
        <f t="shared" si="3570"/>
        <v>1.2607815831589126</v>
      </c>
      <c r="CN255" s="126">
        <f t="shared" si="3570"/>
        <v>1.2644011593910389</v>
      </c>
      <c r="CO255" s="126">
        <f t="shared" si="3570"/>
        <v>1.2680311270599336</v>
      </c>
      <c r="CP255" s="126">
        <f t="shared" si="3570"/>
        <v>1.2716715159983594</v>
      </c>
      <c r="CQ255" s="126">
        <f t="shared" si="3570"/>
        <v>1.2750786410337906</v>
      </c>
      <c r="CR255" s="126">
        <f t="shared" si="3570"/>
        <v>1.2788614642181557</v>
      </c>
      <c r="CS255" s="126">
        <f t="shared" si="3570"/>
        <v>1.2825329459576562</v>
      </c>
      <c r="CT255" s="126">
        <f t="shared" si="3570"/>
        <v>1.2862149681493797</v>
      </c>
      <c r="CU255" s="126">
        <f t="shared" si="3570"/>
        <v>1.289907561053897</v>
      </c>
      <c r="CV255" s="126">
        <f t="shared" si="3570"/>
        <v>1.293610755018654</v>
      </c>
      <c r="CW255" s="126">
        <f t="shared" si="3570"/>
        <v>1.2973245804782207</v>
      </c>
      <c r="CX255" s="126">
        <f t="shared" si="3570"/>
        <v>1.3010490679545423</v>
      </c>
      <c r="CY255" s="126">
        <f t="shared" si="3570"/>
        <v>1.304784248057189</v>
      </c>
      <c r="CZ255" s="126">
        <f t="shared" si="3570"/>
        <v>1.3085301514836076</v>
      </c>
      <c r="DA255" s="126">
        <f t="shared" si="3570"/>
        <v>1.3122868090193751</v>
      </c>
      <c r="DB255" s="126">
        <f t="shared" si="3570"/>
        <v>1.3160542515384499</v>
      </c>
      <c r="DC255" s="126">
        <f t="shared" si="3570"/>
        <v>1.3195802889875801</v>
      </c>
      <c r="DD255" s="126">
        <f t="shared" si="3570"/>
        <v>1.323495136864544</v>
      </c>
      <c r="DE255" s="126">
        <f t="shared" si="3570"/>
        <v>1.3272947573576725</v>
      </c>
      <c r="DF255" s="126">
        <f t="shared" si="3570"/>
        <v>1.3311052861764079</v>
      </c>
      <c r="DG255" s="126">
        <f t="shared" si="3570"/>
        <v>1.3349267546374479</v>
      </c>
      <c r="DH255" s="126">
        <f t="shared" si="3570"/>
        <v>1.3387591941473977</v>
      </c>
      <c r="DI255" s="126">
        <f t="shared" si="3570"/>
        <v>1.3426026362030277</v>
      </c>
      <c r="DJ255" s="126">
        <f t="shared" si="3570"/>
        <v>1.3464571123915319</v>
      </c>
      <c r="DK255" s="126">
        <f t="shared" si="3570"/>
        <v>1.3503226543907885</v>
      </c>
      <c r="DL255" s="126">
        <f t="shared" si="3570"/>
        <v>1.3541992939696192</v>
      </c>
      <c r="DM255" s="126">
        <f t="shared" si="3570"/>
        <v>1.358087062988051</v>
      </c>
      <c r="DN255" s="126">
        <f t="shared" si="3570"/>
        <v>1.361985993397578</v>
      </c>
      <c r="DO255" s="126">
        <f t="shared" si="3570"/>
        <v>1.3657655991021458</v>
      </c>
      <c r="DP255" s="126">
        <f t="shared" si="3570"/>
        <v>1.3698174666548035</v>
      </c>
      <c r="DQ255" s="126">
        <f t="shared" si="3570"/>
        <v>1.3737500738651915</v>
      </c>
      <c r="DR255" s="126">
        <f t="shared" si="3570"/>
        <v>1.3776939711925826</v>
      </c>
      <c r="DS255" s="126">
        <f t="shared" si="3570"/>
        <v>1.381649191049759</v>
      </c>
      <c r="DT255" s="126">
        <f t="shared" si="3570"/>
        <v>1.385615765942557</v>
      </c>
      <c r="DU255" s="126">
        <f t="shared" si="3570"/>
        <v>1.3895937284701338</v>
      </c>
      <c r="DV255" s="126">
        <f t="shared" si="3570"/>
        <v>1.3935831113252357</v>
      </c>
      <c r="DW255" s="126">
        <f t="shared" si="3570"/>
        <v>1.3975839472944662</v>
      </c>
      <c r="DX255" s="126">
        <f t="shared" si="3570"/>
        <v>1.401596269258556</v>
      </c>
      <c r="DY255" s="126">
        <f t="shared" si="3570"/>
        <v>1.4056201101926329</v>
      </c>
      <c r="DZ255" s="126">
        <f t="shared" si="3570"/>
        <v>1.4096555031664932</v>
      </c>
      <c r="EA255" s="126">
        <f t="shared" si="3570"/>
        <v>1.4134323217047313</v>
      </c>
      <c r="EB255" s="126">
        <f t="shared" si="3570"/>
        <v>1.4176256038945581</v>
      </c>
    </row>
    <row r="256" spans="1:132" outlineLevel="1" x14ac:dyDescent="0.25">
      <c r="C256" s="321" t="s">
        <v>511</v>
      </c>
      <c r="D256" s="38"/>
      <c r="E256" s="38"/>
      <c r="F256" s="38"/>
      <c r="G256" s="52" t="s">
        <v>220</v>
      </c>
      <c r="H256" s="46">
        <f t="shared" ref="H256" si="3571">SUM(J256:EB256)</f>
        <v>0</v>
      </c>
      <c r="I256" s="38"/>
      <c r="J256" s="82">
        <f>J254*J255</f>
        <v>0</v>
      </c>
      <c r="K256" s="82">
        <f t="shared" ref="K256" si="3572">K254*K255</f>
        <v>0</v>
      </c>
      <c r="L256" s="82">
        <f t="shared" ref="L256" si="3573">L254*L255</f>
        <v>0</v>
      </c>
      <c r="M256" s="82">
        <f t="shared" ref="M256" si="3574">M254*M255</f>
        <v>0</v>
      </c>
      <c r="N256" s="82">
        <f t="shared" ref="N256" si="3575">N254*N255</f>
        <v>0</v>
      </c>
      <c r="O256" s="82">
        <f t="shared" ref="O256" si="3576">O254*O255</f>
        <v>0</v>
      </c>
      <c r="P256" s="82">
        <f t="shared" ref="P256" si="3577">P254*P255</f>
        <v>0</v>
      </c>
      <c r="Q256" s="82">
        <f t="shared" ref="Q256" si="3578">Q254*Q255</f>
        <v>0</v>
      </c>
      <c r="R256" s="82">
        <f t="shared" ref="R256" si="3579">R254*R255</f>
        <v>0</v>
      </c>
      <c r="S256" s="82">
        <f t="shared" ref="S256" si="3580">S254*S255</f>
        <v>0</v>
      </c>
      <c r="T256" s="82">
        <f t="shared" ref="T256" si="3581">T254*T255</f>
        <v>0</v>
      </c>
      <c r="U256" s="82">
        <f t="shared" ref="U256" si="3582">U254*U255</f>
        <v>0</v>
      </c>
      <c r="V256" s="82">
        <f t="shared" ref="V256" si="3583">V254*V255</f>
        <v>0</v>
      </c>
      <c r="W256" s="82">
        <f t="shared" ref="W256" si="3584">W254*W255</f>
        <v>0</v>
      </c>
      <c r="X256" s="82">
        <f t="shared" ref="X256" si="3585">X254*X255</f>
        <v>0</v>
      </c>
      <c r="Y256" s="82">
        <f t="shared" ref="Y256" si="3586">Y254*Y255</f>
        <v>0</v>
      </c>
      <c r="Z256" s="82">
        <f t="shared" ref="Z256" si="3587">Z254*Z255</f>
        <v>0</v>
      </c>
      <c r="AA256" s="82">
        <f t="shared" ref="AA256" si="3588">AA254*AA255</f>
        <v>0</v>
      </c>
      <c r="AB256" s="82">
        <f t="shared" ref="AB256" si="3589">AB254*AB255</f>
        <v>0</v>
      </c>
      <c r="AC256" s="82">
        <f t="shared" ref="AC256" si="3590">AC254*AC255</f>
        <v>0</v>
      </c>
      <c r="AD256" s="82">
        <f t="shared" ref="AD256" si="3591">AD254*AD255</f>
        <v>0</v>
      </c>
      <c r="AE256" s="82">
        <f t="shared" ref="AE256" si="3592">AE254*AE255</f>
        <v>0</v>
      </c>
      <c r="AF256" s="82">
        <f t="shared" ref="AF256" si="3593">AF254*AF255</f>
        <v>0</v>
      </c>
      <c r="AG256" s="82">
        <f t="shared" ref="AG256" si="3594">AG254*AG255</f>
        <v>0</v>
      </c>
      <c r="AH256" s="82">
        <f t="shared" ref="AH256" si="3595">AH254*AH255</f>
        <v>0</v>
      </c>
      <c r="AI256" s="82">
        <f t="shared" ref="AI256" si="3596">AI254*AI255</f>
        <v>0</v>
      </c>
      <c r="AJ256" s="82">
        <f t="shared" ref="AJ256" si="3597">AJ254*AJ255</f>
        <v>0</v>
      </c>
      <c r="AK256" s="82">
        <f t="shared" ref="AK256" si="3598">AK254*AK255</f>
        <v>0</v>
      </c>
      <c r="AL256" s="82">
        <f t="shared" ref="AL256" si="3599">AL254*AL255</f>
        <v>0</v>
      </c>
      <c r="AM256" s="82">
        <f t="shared" ref="AM256" si="3600">AM254*AM255</f>
        <v>0</v>
      </c>
      <c r="AN256" s="82">
        <f t="shared" ref="AN256" si="3601">AN254*AN255</f>
        <v>0</v>
      </c>
      <c r="AO256" s="82">
        <f t="shared" ref="AO256" si="3602">AO254*AO255</f>
        <v>0</v>
      </c>
      <c r="AP256" s="82">
        <f t="shared" ref="AP256" si="3603">AP254*AP255</f>
        <v>0</v>
      </c>
      <c r="AQ256" s="82">
        <f t="shared" ref="AQ256" si="3604">AQ254*AQ255</f>
        <v>0</v>
      </c>
      <c r="AR256" s="82">
        <f t="shared" ref="AR256" si="3605">AR254*AR255</f>
        <v>0</v>
      </c>
      <c r="AS256" s="82">
        <f t="shared" ref="AS256" si="3606">AS254*AS255</f>
        <v>0</v>
      </c>
      <c r="AT256" s="82">
        <f t="shared" ref="AT256" si="3607">AT254*AT255</f>
        <v>0</v>
      </c>
      <c r="AU256" s="82">
        <f t="shared" ref="AU256" si="3608">AU254*AU255</f>
        <v>0</v>
      </c>
      <c r="AV256" s="82">
        <f t="shared" ref="AV256" si="3609">AV254*AV255</f>
        <v>0</v>
      </c>
      <c r="AW256" s="82">
        <f t="shared" ref="AW256" si="3610">AW254*AW255</f>
        <v>0</v>
      </c>
      <c r="AX256" s="82">
        <f t="shared" ref="AX256" si="3611">AX254*AX255</f>
        <v>0</v>
      </c>
      <c r="AY256" s="82">
        <f t="shared" ref="AY256" si="3612">AY254*AY255</f>
        <v>0</v>
      </c>
      <c r="AZ256" s="82">
        <f t="shared" ref="AZ256" si="3613">AZ254*AZ255</f>
        <v>0</v>
      </c>
      <c r="BA256" s="82">
        <f t="shared" ref="BA256" si="3614">BA254*BA255</f>
        <v>0</v>
      </c>
      <c r="BB256" s="82">
        <f t="shared" ref="BB256" si="3615">BB254*BB255</f>
        <v>0</v>
      </c>
      <c r="BC256" s="82">
        <f t="shared" ref="BC256" si="3616">BC254*BC255</f>
        <v>0</v>
      </c>
      <c r="BD256" s="82">
        <f t="shared" ref="BD256" si="3617">BD254*BD255</f>
        <v>0</v>
      </c>
      <c r="BE256" s="82">
        <f t="shared" ref="BE256" si="3618">BE254*BE255</f>
        <v>0</v>
      </c>
      <c r="BF256" s="82">
        <f t="shared" ref="BF256" si="3619">BF254*BF255</f>
        <v>0</v>
      </c>
      <c r="BG256" s="82">
        <f t="shared" ref="BG256" si="3620">BG254*BG255</f>
        <v>0</v>
      </c>
      <c r="BH256" s="82">
        <f t="shared" ref="BH256" si="3621">BH254*BH255</f>
        <v>0</v>
      </c>
      <c r="BI256" s="82">
        <f t="shared" ref="BI256" si="3622">BI254*BI255</f>
        <v>0</v>
      </c>
      <c r="BJ256" s="82">
        <f t="shared" ref="BJ256" si="3623">BJ254*BJ255</f>
        <v>0</v>
      </c>
      <c r="BK256" s="82">
        <f t="shared" ref="BK256" si="3624">BK254*BK255</f>
        <v>0</v>
      </c>
      <c r="BL256" s="82">
        <f t="shared" ref="BL256" si="3625">BL254*BL255</f>
        <v>0</v>
      </c>
      <c r="BM256" s="82">
        <f t="shared" ref="BM256" si="3626">BM254*BM255</f>
        <v>0</v>
      </c>
      <c r="BN256" s="82">
        <f t="shared" ref="BN256" si="3627">BN254*BN255</f>
        <v>0</v>
      </c>
      <c r="BO256" s="82">
        <f t="shared" ref="BO256" si="3628">BO254*BO255</f>
        <v>0</v>
      </c>
      <c r="BP256" s="82">
        <f t="shared" ref="BP256" si="3629">BP254*BP255</f>
        <v>0</v>
      </c>
      <c r="BQ256" s="82">
        <f t="shared" ref="BQ256" si="3630">BQ254*BQ255</f>
        <v>0</v>
      </c>
      <c r="BR256" s="82">
        <f t="shared" ref="BR256" si="3631">BR254*BR255</f>
        <v>0</v>
      </c>
      <c r="BS256" s="82">
        <f t="shared" ref="BS256" si="3632">BS254*BS255</f>
        <v>0</v>
      </c>
      <c r="BT256" s="82">
        <f t="shared" ref="BT256" si="3633">BT254*BT255</f>
        <v>0</v>
      </c>
      <c r="BU256" s="82">
        <f t="shared" ref="BU256" si="3634">BU254*BU255</f>
        <v>0</v>
      </c>
      <c r="BV256" s="82">
        <f t="shared" ref="BV256" si="3635">BV254*BV255</f>
        <v>0</v>
      </c>
      <c r="BW256" s="82">
        <f t="shared" ref="BW256" si="3636">BW254*BW255</f>
        <v>0</v>
      </c>
      <c r="BX256" s="82">
        <f t="shared" ref="BX256" si="3637">BX254*BX255</f>
        <v>0</v>
      </c>
      <c r="BY256" s="82">
        <f t="shared" ref="BY256" si="3638">BY254*BY255</f>
        <v>0</v>
      </c>
      <c r="BZ256" s="82">
        <f t="shared" ref="BZ256" si="3639">BZ254*BZ255</f>
        <v>0</v>
      </c>
      <c r="CA256" s="82">
        <f t="shared" ref="CA256" si="3640">CA254*CA255</f>
        <v>0</v>
      </c>
      <c r="CB256" s="82">
        <f t="shared" ref="CB256" si="3641">CB254*CB255</f>
        <v>0</v>
      </c>
      <c r="CC256" s="82">
        <f t="shared" ref="CC256" si="3642">CC254*CC255</f>
        <v>0</v>
      </c>
      <c r="CD256" s="82">
        <f t="shared" ref="CD256" si="3643">CD254*CD255</f>
        <v>0</v>
      </c>
      <c r="CE256" s="82">
        <f t="shared" ref="CE256" si="3644">CE254*CE255</f>
        <v>0</v>
      </c>
      <c r="CF256" s="82">
        <f t="shared" ref="CF256" si="3645">CF254*CF255</f>
        <v>0</v>
      </c>
      <c r="CG256" s="82">
        <f t="shared" ref="CG256" si="3646">CG254*CG255</f>
        <v>0</v>
      </c>
      <c r="CH256" s="82">
        <f t="shared" ref="CH256" si="3647">CH254*CH255</f>
        <v>0</v>
      </c>
      <c r="CI256" s="82">
        <f t="shared" ref="CI256" si="3648">CI254*CI255</f>
        <v>0</v>
      </c>
      <c r="CJ256" s="82">
        <f t="shared" ref="CJ256" si="3649">CJ254*CJ255</f>
        <v>0</v>
      </c>
      <c r="CK256" s="82">
        <f t="shared" ref="CK256" si="3650">CK254*CK255</f>
        <v>0</v>
      </c>
      <c r="CL256" s="82">
        <f t="shared" ref="CL256" si="3651">CL254*CL255</f>
        <v>0</v>
      </c>
      <c r="CM256" s="82">
        <f t="shared" ref="CM256" si="3652">CM254*CM255</f>
        <v>0</v>
      </c>
      <c r="CN256" s="82">
        <f t="shared" ref="CN256" si="3653">CN254*CN255</f>
        <v>0</v>
      </c>
      <c r="CO256" s="82">
        <f t="shared" ref="CO256" si="3654">CO254*CO255</f>
        <v>0</v>
      </c>
      <c r="CP256" s="82">
        <f t="shared" ref="CP256" si="3655">CP254*CP255</f>
        <v>0</v>
      </c>
      <c r="CQ256" s="82">
        <f t="shared" ref="CQ256" si="3656">CQ254*CQ255</f>
        <v>0</v>
      </c>
      <c r="CR256" s="82">
        <f t="shared" ref="CR256" si="3657">CR254*CR255</f>
        <v>0</v>
      </c>
      <c r="CS256" s="82">
        <f t="shared" ref="CS256" si="3658">CS254*CS255</f>
        <v>0</v>
      </c>
      <c r="CT256" s="82">
        <f t="shared" ref="CT256" si="3659">CT254*CT255</f>
        <v>0</v>
      </c>
      <c r="CU256" s="82">
        <f t="shared" ref="CU256" si="3660">CU254*CU255</f>
        <v>0</v>
      </c>
      <c r="CV256" s="82">
        <f t="shared" ref="CV256" si="3661">CV254*CV255</f>
        <v>0</v>
      </c>
      <c r="CW256" s="82">
        <f t="shared" ref="CW256" si="3662">CW254*CW255</f>
        <v>0</v>
      </c>
      <c r="CX256" s="82">
        <f t="shared" ref="CX256" si="3663">CX254*CX255</f>
        <v>0</v>
      </c>
      <c r="CY256" s="82">
        <f t="shared" ref="CY256" si="3664">CY254*CY255</f>
        <v>0</v>
      </c>
      <c r="CZ256" s="82">
        <f t="shared" ref="CZ256" si="3665">CZ254*CZ255</f>
        <v>0</v>
      </c>
      <c r="DA256" s="82">
        <f t="shared" ref="DA256" si="3666">DA254*DA255</f>
        <v>0</v>
      </c>
      <c r="DB256" s="82">
        <f t="shared" ref="DB256" si="3667">DB254*DB255</f>
        <v>0</v>
      </c>
      <c r="DC256" s="82">
        <f t="shared" ref="DC256" si="3668">DC254*DC255</f>
        <v>0</v>
      </c>
      <c r="DD256" s="82">
        <f t="shared" ref="DD256" si="3669">DD254*DD255</f>
        <v>0</v>
      </c>
      <c r="DE256" s="82">
        <f t="shared" ref="DE256" si="3670">DE254*DE255</f>
        <v>0</v>
      </c>
      <c r="DF256" s="82">
        <f t="shared" ref="DF256" si="3671">DF254*DF255</f>
        <v>0</v>
      </c>
      <c r="DG256" s="82">
        <f t="shared" ref="DG256" si="3672">DG254*DG255</f>
        <v>0</v>
      </c>
      <c r="DH256" s="82">
        <f t="shared" ref="DH256" si="3673">DH254*DH255</f>
        <v>0</v>
      </c>
      <c r="DI256" s="82">
        <f t="shared" ref="DI256" si="3674">DI254*DI255</f>
        <v>0</v>
      </c>
      <c r="DJ256" s="82">
        <f t="shared" ref="DJ256" si="3675">DJ254*DJ255</f>
        <v>0</v>
      </c>
      <c r="DK256" s="82">
        <f t="shared" ref="DK256" si="3676">DK254*DK255</f>
        <v>0</v>
      </c>
      <c r="DL256" s="82">
        <f t="shared" ref="DL256" si="3677">DL254*DL255</f>
        <v>0</v>
      </c>
      <c r="DM256" s="82">
        <f t="shared" ref="DM256" si="3678">DM254*DM255</f>
        <v>0</v>
      </c>
      <c r="DN256" s="82">
        <f t="shared" ref="DN256" si="3679">DN254*DN255</f>
        <v>0</v>
      </c>
      <c r="DO256" s="82">
        <f t="shared" ref="DO256" si="3680">DO254*DO255</f>
        <v>0</v>
      </c>
      <c r="DP256" s="82">
        <f t="shared" ref="DP256" si="3681">DP254*DP255</f>
        <v>0</v>
      </c>
      <c r="DQ256" s="82">
        <f t="shared" ref="DQ256" si="3682">DQ254*DQ255</f>
        <v>0</v>
      </c>
      <c r="DR256" s="82">
        <f t="shared" ref="DR256" si="3683">DR254*DR255</f>
        <v>0</v>
      </c>
      <c r="DS256" s="82">
        <f t="shared" ref="DS256" si="3684">DS254*DS255</f>
        <v>0</v>
      </c>
      <c r="DT256" s="82">
        <f t="shared" ref="DT256" si="3685">DT254*DT255</f>
        <v>0</v>
      </c>
      <c r="DU256" s="82">
        <f t="shared" ref="DU256" si="3686">DU254*DU255</f>
        <v>0</v>
      </c>
      <c r="DV256" s="82">
        <f t="shared" ref="DV256" si="3687">DV254*DV255</f>
        <v>0</v>
      </c>
      <c r="DW256" s="82">
        <f t="shared" ref="DW256" si="3688">DW254*DW255</f>
        <v>0</v>
      </c>
      <c r="DX256" s="82">
        <f t="shared" ref="DX256" si="3689">DX254*DX255</f>
        <v>0</v>
      </c>
      <c r="DY256" s="82">
        <f t="shared" ref="DY256" si="3690">DY254*DY255</f>
        <v>0</v>
      </c>
      <c r="DZ256" s="82">
        <f t="shared" ref="DZ256" si="3691">DZ254*DZ255</f>
        <v>0</v>
      </c>
      <c r="EA256" s="82">
        <f t="shared" ref="EA256" si="3692">EA254*EA255</f>
        <v>0</v>
      </c>
      <c r="EB256" s="82">
        <f t="shared" ref="EB256" si="3693">EB254*EB255</f>
        <v>0</v>
      </c>
    </row>
    <row r="257" spans="3:132" outlineLevel="1" x14ac:dyDescent="0.25">
      <c r="C257" s="325"/>
    </row>
    <row r="258" spans="3:132" ht="13" outlineLevel="1" x14ac:dyDescent="0.3">
      <c r="C258" s="340" t="s">
        <v>502</v>
      </c>
      <c r="G258" s="52"/>
      <c r="H258" s="29"/>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row>
    <row r="259" spans="3:132" outlineLevel="1" x14ac:dyDescent="0.25">
      <c r="C259" s="318" t="s">
        <v>536</v>
      </c>
      <c r="D259" s="16">
        <f>Costs!$J$25*Costs!$J$33</f>
        <v>0</v>
      </c>
      <c r="G259" s="52" t="s">
        <v>604</v>
      </c>
      <c r="H259" s="46">
        <f t="shared" ref="H259" si="3694">SUM(J259:EB259)</f>
        <v>0</v>
      </c>
      <c r="J259" s="82">
        <f t="shared" ref="J259:AO259" si="3695">$D$259*(MONTH($D$252)=J$5)*(AND(J$7&gt;=$D$252,J$7&lt;$E$252))</f>
        <v>0</v>
      </c>
      <c r="K259" s="82">
        <f t="shared" si="3695"/>
        <v>0</v>
      </c>
      <c r="L259" s="82">
        <f t="shared" si="3695"/>
        <v>0</v>
      </c>
      <c r="M259" s="82">
        <f t="shared" si="3695"/>
        <v>0</v>
      </c>
      <c r="N259" s="82">
        <f t="shared" si="3695"/>
        <v>0</v>
      </c>
      <c r="O259" s="82">
        <f t="shared" si="3695"/>
        <v>0</v>
      </c>
      <c r="P259" s="82">
        <f t="shared" si="3695"/>
        <v>0</v>
      </c>
      <c r="Q259" s="82">
        <f t="shared" si="3695"/>
        <v>0</v>
      </c>
      <c r="R259" s="82">
        <f t="shared" si="3695"/>
        <v>0</v>
      </c>
      <c r="S259" s="82">
        <f t="shared" si="3695"/>
        <v>0</v>
      </c>
      <c r="T259" s="82">
        <f t="shared" si="3695"/>
        <v>0</v>
      </c>
      <c r="U259" s="82">
        <f t="shared" si="3695"/>
        <v>0</v>
      </c>
      <c r="V259" s="82">
        <f t="shared" si="3695"/>
        <v>0</v>
      </c>
      <c r="W259" s="82">
        <f t="shared" si="3695"/>
        <v>0</v>
      </c>
      <c r="X259" s="82">
        <f t="shared" si="3695"/>
        <v>0</v>
      </c>
      <c r="Y259" s="82">
        <f t="shared" si="3695"/>
        <v>0</v>
      </c>
      <c r="Z259" s="82">
        <f t="shared" si="3695"/>
        <v>0</v>
      </c>
      <c r="AA259" s="82">
        <f t="shared" si="3695"/>
        <v>0</v>
      </c>
      <c r="AB259" s="82">
        <f t="shared" si="3695"/>
        <v>0</v>
      </c>
      <c r="AC259" s="82">
        <f t="shared" si="3695"/>
        <v>0</v>
      </c>
      <c r="AD259" s="82">
        <f t="shared" si="3695"/>
        <v>0</v>
      </c>
      <c r="AE259" s="82">
        <f t="shared" si="3695"/>
        <v>0</v>
      </c>
      <c r="AF259" s="82">
        <f t="shared" si="3695"/>
        <v>0</v>
      </c>
      <c r="AG259" s="82">
        <f t="shared" si="3695"/>
        <v>0</v>
      </c>
      <c r="AH259" s="82">
        <f t="shared" si="3695"/>
        <v>0</v>
      </c>
      <c r="AI259" s="82">
        <f t="shared" si="3695"/>
        <v>0</v>
      </c>
      <c r="AJ259" s="82">
        <f t="shared" si="3695"/>
        <v>0</v>
      </c>
      <c r="AK259" s="82">
        <f t="shared" si="3695"/>
        <v>0</v>
      </c>
      <c r="AL259" s="82">
        <f t="shared" si="3695"/>
        <v>0</v>
      </c>
      <c r="AM259" s="82">
        <f t="shared" si="3695"/>
        <v>0</v>
      </c>
      <c r="AN259" s="82">
        <f t="shared" si="3695"/>
        <v>0</v>
      </c>
      <c r="AO259" s="82">
        <f t="shared" si="3695"/>
        <v>0</v>
      </c>
      <c r="AP259" s="82">
        <f t="shared" ref="AP259:BU259" si="3696">$D$259*(MONTH($D$252)=AP$5)*(AND(AP$7&gt;=$D$252,AP$7&lt;$E$252))</f>
        <v>0</v>
      </c>
      <c r="AQ259" s="82">
        <f t="shared" si="3696"/>
        <v>0</v>
      </c>
      <c r="AR259" s="82">
        <f t="shared" si="3696"/>
        <v>0</v>
      </c>
      <c r="AS259" s="82">
        <f t="shared" si="3696"/>
        <v>0</v>
      </c>
      <c r="AT259" s="82">
        <f t="shared" si="3696"/>
        <v>0</v>
      </c>
      <c r="AU259" s="82">
        <f t="shared" si="3696"/>
        <v>0</v>
      </c>
      <c r="AV259" s="82">
        <f t="shared" si="3696"/>
        <v>0</v>
      </c>
      <c r="AW259" s="82">
        <f t="shared" si="3696"/>
        <v>0</v>
      </c>
      <c r="AX259" s="82">
        <f t="shared" si="3696"/>
        <v>0</v>
      </c>
      <c r="AY259" s="82">
        <f t="shared" si="3696"/>
        <v>0</v>
      </c>
      <c r="AZ259" s="82">
        <f t="shared" si="3696"/>
        <v>0</v>
      </c>
      <c r="BA259" s="82">
        <f t="shared" si="3696"/>
        <v>0</v>
      </c>
      <c r="BB259" s="82">
        <f t="shared" si="3696"/>
        <v>0</v>
      </c>
      <c r="BC259" s="82">
        <f t="shared" si="3696"/>
        <v>0</v>
      </c>
      <c r="BD259" s="82">
        <f t="shared" si="3696"/>
        <v>0</v>
      </c>
      <c r="BE259" s="82">
        <f t="shared" si="3696"/>
        <v>0</v>
      </c>
      <c r="BF259" s="82">
        <f t="shared" si="3696"/>
        <v>0</v>
      </c>
      <c r="BG259" s="82">
        <f t="shared" si="3696"/>
        <v>0</v>
      </c>
      <c r="BH259" s="82">
        <f t="shared" si="3696"/>
        <v>0</v>
      </c>
      <c r="BI259" s="82">
        <f t="shared" si="3696"/>
        <v>0</v>
      </c>
      <c r="BJ259" s="82">
        <f t="shared" si="3696"/>
        <v>0</v>
      </c>
      <c r="BK259" s="82">
        <f t="shared" si="3696"/>
        <v>0</v>
      </c>
      <c r="BL259" s="82">
        <f t="shared" si="3696"/>
        <v>0</v>
      </c>
      <c r="BM259" s="82">
        <f t="shared" si="3696"/>
        <v>0</v>
      </c>
      <c r="BN259" s="82">
        <f t="shared" si="3696"/>
        <v>0</v>
      </c>
      <c r="BO259" s="82">
        <f t="shared" si="3696"/>
        <v>0</v>
      </c>
      <c r="BP259" s="82">
        <f t="shared" si="3696"/>
        <v>0</v>
      </c>
      <c r="BQ259" s="82">
        <f t="shared" si="3696"/>
        <v>0</v>
      </c>
      <c r="BR259" s="82">
        <f t="shared" si="3696"/>
        <v>0</v>
      </c>
      <c r="BS259" s="82">
        <f t="shared" si="3696"/>
        <v>0</v>
      </c>
      <c r="BT259" s="82">
        <f t="shared" si="3696"/>
        <v>0</v>
      </c>
      <c r="BU259" s="82">
        <f t="shared" si="3696"/>
        <v>0</v>
      </c>
      <c r="BV259" s="82">
        <f t="shared" ref="BV259:DA259" si="3697">$D$259*(MONTH($D$252)=BV$5)*(AND(BV$7&gt;=$D$252,BV$7&lt;$E$252))</f>
        <v>0</v>
      </c>
      <c r="BW259" s="82">
        <f t="shared" si="3697"/>
        <v>0</v>
      </c>
      <c r="BX259" s="82">
        <f t="shared" si="3697"/>
        <v>0</v>
      </c>
      <c r="BY259" s="82">
        <f t="shared" si="3697"/>
        <v>0</v>
      </c>
      <c r="BZ259" s="82">
        <f t="shared" si="3697"/>
        <v>0</v>
      </c>
      <c r="CA259" s="82">
        <f t="shared" si="3697"/>
        <v>0</v>
      </c>
      <c r="CB259" s="82">
        <f t="shared" si="3697"/>
        <v>0</v>
      </c>
      <c r="CC259" s="82">
        <f t="shared" si="3697"/>
        <v>0</v>
      </c>
      <c r="CD259" s="82">
        <f t="shared" si="3697"/>
        <v>0</v>
      </c>
      <c r="CE259" s="82">
        <f t="shared" si="3697"/>
        <v>0</v>
      </c>
      <c r="CF259" s="82">
        <f t="shared" si="3697"/>
        <v>0</v>
      </c>
      <c r="CG259" s="82">
        <f t="shared" si="3697"/>
        <v>0</v>
      </c>
      <c r="CH259" s="82">
        <f t="shared" si="3697"/>
        <v>0</v>
      </c>
      <c r="CI259" s="82">
        <f t="shared" si="3697"/>
        <v>0</v>
      </c>
      <c r="CJ259" s="82">
        <f t="shared" si="3697"/>
        <v>0</v>
      </c>
      <c r="CK259" s="82">
        <f t="shared" si="3697"/>
        <v>0</v>
      </c>
      <c r="CL259" s="82">
        <f t="shared" si="3697"/>
        <v>0</v>
      </c>
      <c r="CM259" s="82">
        <f t="shared" si="3697"/>
        <v>0</v>
      </c>
      <c r="CN259" s="82">
        <f t="shared" si="3697"/>
        <v>0</v>
      </c>
      <c r="CO259" s="82">
        <f t="shared" si="3697"/>
        <v>0</v>
      </c>
      <c r="CP259" s="82">
        <f t="shared" si="3697"/>
        <v>0</v>
      </c>
      <c r="CQ259" s="82">
        <f t="shared" si="3697"/>
        <v>0</v>
      </c>
      <c r="CR259" s="82">
        <f t="shared" si="3697"/>
        <v>0</v>
      </c>
      <c r="CS259" s="82">
        <f t="shared" si="3697"/>
        <v>0</v>
      </c>
      <c r="CT259" s="82">
        <f t="shared" si="3697"/>
        <v>0</v>
      </c>
      <c r="CU259" s="82">
        <f t="shared" si="3697"/>
        <v>0</v>
      </c>
      <c r="CV259" s="82">
        <f t="shared" si="3697"/>
        <v>0</v>
      </c>
      <c r="CW259" s="82">
        <f t="shared" si="3697"/>
        <v>0</v>
      </c>
      <c r="CX259" s="82">
        <f t="shared" si="3697"/>
        <v>0</v>
      </c>
      <c r="CY259" s="82">
        <f t="shared" si="3697"/>
        <v>0</v>
      </c>
      <c r="CZ259" s="82">
        <f t="shared" si="3697"/>
        <v>0</v>
      </c>
      <c r="DA259" s="82">
        <f t="shared" si="3697"/>
        <v>0</v>
      </c>
      <c r="DB259" s="82">
        <f t="shared" ref="DB259:EB259" si="3698">$D$259*(MONTH($D$252)=DB$5)*(AND(DB$7&gt;=$D$252,DB$7&lt;$E$252))</f>
        <v>0</v>
      </c>
      <c r="DC259" s="82">
        <f t="shared" si="3698"/>
        <v>0</v>
      </c>
      <c r="DD259" s="82">
        <f t="shared" si="3698"/>
        <v>0</v>
      </c>
      <c r="DE259" s="82">
        <f t="shared" si="3698"/>
        <v>0</v>
      </c>
      <c r="DF259" s="82">
        <f t="shared" si="3698"/>
        <v>0</v>
      </c>
      <c r="DG259" s="82">
        <f t="shared" si="3698"/>
        <v>0</v>
      </c>
      <c r="DH259" s="82">
        <f t="shared" si="3698"/>
        <v>0</v>
      </c>
      <c r="DI259" s="82">
        <f t="shared" si="3698"/>
        <v>0</v>
      </c>
      <c r="DJ259" s="82">
        <f t="shared" si="3698"/>
        <v>0</v>
      </c>
      <c r="DK259" s="82">
        <f t="shared" si="3698"/>
        <v>0</v>
      </c>
      <c r="DL259" s="82">
        <f t="shared" si="3698"/>
        <v>0</v>
      </c>
      <c r="DM259" s="82">
        <f t="shared" si="3698"/>
        <v>0</v>
      </c>
      <c r="DN259" s="82">
        <f t="shared" si="3698"/>
        <v>0</v>
      </c>
      <c r="DO259" s="82">
        <f t="shared" si="3698"/>
        <v>0</v>
      </c>
      <c r="DP259" s="82">
        <f t="shared" si="3698"/>
        <v>0</v>
      </c>
      <c r="DQ259" s="82">
        <f t="shared" si="3698"/>
        <v>0</v>
      </c>
      <c r="DR259" s="82">
        <f t="shared" si="3698"/>
        <v>0</v>
      </c>
      <c r="DS259" s="82">
        <f t="shared" si="3698"/>
        <v>0</v>
      </c>
      <c r="DT259" s="82">
        <f t="shared" si="3698"/>
        <v>0</v>
      </c>
      <c r="DU259" s="82">
        <f t="shared" si="3698"/>
        <v>0</v>
      </c>
      <c r="DV259" s="82">
        <f t="shared" si="3698"/>
        <v>0</v>
      </c>
      <c r="DW259" s="82">
        <f t="shared" si="3698"/>
        <v>0</v>
      </c>
      <c r="DX259" s="82">
        <f t="shared" si="3698"/>
        <v>0</v>
      </c>
      <c r="DY259" s="82">
        <f t="shared" si="3698"/>
        <v>0</v>
      </c>
      <c r="DZ259" s="82">
        <f t="shared" si="3698"/>
        <v>0</v>
      </c>
      <c r="EA259" s="82">
        <f t="shared" si="3698"/>
        <v>0</v>
      </c>
      <c r="EB259" s="82">
        <f t="shared" si="3698"/>
        <v>0</v>
      </c>
    </row>
    <row r="260" spans="3:132" outlineLevel="1" x14ac:dyDescent="0.25">
      <c r="C260" s="318" t="s">
        <v>539</v>
      </c>
      <c r="D260" s="125">
        <f>Costs!J37</f>
        <v>0</v>
      </c>
      <c r="G260" s="52" t="s">
        <v>215</v>
      </c>
      <c r="H260" s="29"/>
      <c r="J260" s="310">
        <f>$D260</f>
        <v>0</v>
      </c>
      <c r="K260" s="310">
        <f t="shared" ref="K260:BV260" si="3699">$D260</f>
        <v>0</v>
      </c>
      <c r="L260" s="310">
        <f t="shared" si="3699"/>
        <v>0</v>
      </c>
      <c r="M260" s="310">
        <f t="shared" si="3699"/>
        <v>0</v>
      </c>
      <c r="N260" s="310">
        <f t="shared" si="3699"/>
        <v>0</v>
      </c>
      <c r="O260" s="310">
        <f t="shared" si="3699"/>
        <v>0</v>
      </c>
      <c r="P260" s="310">
        <f t="shared" si="3699"/>
        <v>0</v>
      </c>
      <c r="Q260" s="310">
        <f t="shared" si="3699"/>
        <v>0</v>
      </c>
      <c r="R260" s="310">
        <f t="shared" si="3699"/>
        <v>0</v>
      </c>
      <c r="S260" s="310">
        <f t="shared" si="3699"/>
        <v>0</v>
      </c>
      <c r="T260" s="310">
        <f t="shared" si="3699"/>
        <v>0</v>
      </c>
      <c r="U260" s="310">
        <f t="shared" si="3699"/>
        <v>0</v>
      </c>
      <c r="V260" s="310">
        <f t="shared" si="3699"/>
        <v>0</v>
      </c>
      <c r="W260" s="310">
        <f t="shared" si="3699"/>
        <v>0</v>
      </c>
      <c r="X260" s="310">
        <f t="shared" si="3699"/>
        <v>0</v>
      </c>
      <c r="Y260" s="310">
        <f t="shared" si="3699"/>
        <v>0</v>
      </c>
      <c r="Z260" s="310">
        <f t="shared" si="3699"/>
        <v>0</v>
      </c>
      <c r="AA260" s="310">
        <f t="shared" si="3699"/>
        <v>0</v>
      </c>
      <c r="AB260" s="310">
        <f t="shared" si="3699"/>
        <v>0</v>
      </c>
      <c r="AC260" s="310">
        <f t="shared" si="3699"/>
        <v>0</v>
      </c>
      <c r="AD260" s="310">
        <f t="shared" si="3699"/>
        <v>0</v>
      </c>
      <c r="AE260" s="310">
        <f t="shared" si="3699"/>
        <v>0</v>
      </c>
      <c r="AF260" s="310">
        <f t="shared" si="3699"/>
        <v>0</v>
      </c>
      <c r="AG260" s="310">
        <f t="shared" si="3699"/>
        <v>0</v>
      </c>
      <c r="AH260" s="310">
        <f t="shared" si="3699"/>
        <v>0</v>
      </c>
      <c r="AI260" s="310">
        <f t="shared" si="3699"/>
        <v>0</v>
      </c>
      <c r="AJ260" s="310">
        <f t="shared" si="3699"/>
        <v>0</v>
      </c>
      <c r="AK260" s="310">
        <f t="shared" si="3699"/>
        <v>0</v>
      </c>
      <c r="AL260" s="310">
        <f t="shared" si="3699"/>
        <v>0</v>
      </c>
      <c r="AM260" s="310">
        <f t="shared" si="3699"/>
        <v>0</v>
      </c>
      <c r="AN260" s="310">
        <f t="shared" si="3699"/>
        <v>0</v>
      </c>
      <c r="AO260" s="310">
        <f t="shared" si="3699"/>
        <v>0</v>
      </c>
      <c r="AP260" s="310">
        <f t="shared" si="3699"/>
        <v>0</v>
      </c>
      <c r="AQ260" s="310">
        <f t="shared" si="3699"/>
        <v>0</v>
      </c>
      <c r="AR260" s="310">
        <f t="shared" si="3699"/>
        <v>0</v>
      </c>
      <c r="AS260" s="310">
        <f t="shared" si="3699"/>
        <v>0</v>
      </c>
      <c r="AT260" s="310">
        <f t="shared" si="3699"/>
        <v>0</v>
      </c>
      <c r="AU260" s="310">
        <f t="shared" si="3699"/>
        <v>0</v>
      </c>
      <c r="AV260" s="310">
        <f t="shared" si="3699"/>
        <v>0</v>
      </c>
      <c r="AW260" s="310">
        <f t="shared" si="3699"/>
        <v>0</v>
      </c>
      <c r="AX260" s="310">
        <f t="shared" si="3699"/>
        <v>0</v>
      </c>
      <c r="AY260" s="310">
        <f t="shared" si="3699"/>
        <v>0</v>
      </c>
      <c r="AZ260" s="310">
        <f t="shared" si="3699"/>
        <v>0</v>
      </c>
      <c r="BA260" s="310">
        <f t="shared" si="3699"/>
        <v>0</v>
      </c>
      <c r="BB260" s="310">
        <f t="shared" si="3699"/>
        <v>0</v>
      </c>
      <c r="BC260" s="310">
        <f t="shared" si="3699"/>
        <v>0</v>
      </c>
      <c r="BD260" s="310">
        <f t="shared" si="3699"/>
        <v>0</v>
      </c>
      <c r="BE260" s="310">
        <f t="shared" si="3699"/>
        <v>0</v>
      </c>
      <c r="BF260" s="310">
        <f t="shared" si="3699"/>
        <v>0</v>
      </c>
      <c r="BG260" s="310">
        <f t="shared" si="3699"/>
        <v>0</v>
      </c>
      <c r="BH260" s="310">
        <f t="shared" si="3699"/>
        <v>0</v>
      </c>
      <c r="BI260" s="310">
        <f t="shared" si="3699"/>
        <v>0</v>
      </c>
      <c r="BJ260" s="310">
        <f t="shared" si="3699"/>
        <v>0</v>
      </c>
      <c r="BK260" s="310">
        <f t="shared" si="3699"/>
        <v>0</v>
      </c>
      <c r="BL260" s="310">
        <f t="shared" si="3699"/>
        <v>0</v>
      </c>
      <c r="BM260" s="310">
        <f t="shared" si="3699"/>
        <v>0</v>
      </c>
      <c r="BN260" s="310">
        <f t="shared" si="3699"/>
        <v>0</v>
      </c>
      <c r="BO260" s="310">
        <f t="shared" si="3699"/>
        <v>0</v>
      </c>
      <c r="BP260" s="310">
        <f t="shared" si="3699"/>
        <v>0</v>
      </c>
      <c r="BQ260" s="310">
        <f t="shared" si="3699"/>
        <v>0</v>
      </c>
      <c r="BR260" s="310">
        <f t="shared" si="3699"/>
        <v>0</v>
      </c>
      <c r="BS260" s="310">
        <f t="shared" si="3699"/>
        <v>0</v>
      </c>
      <c r="BT260" s="310">
        <f t="shared" si="3699"/>
        <v>0</v>
      </c>
      <c r="BU260" s="310">
        <f t="shared" si="3699"/>
        <v>0</v>
      </c>
      <c r="BV260" s="310">
        <f t="shared" si="3699"/>
        <v>0</v>
      </c>
      <c r="BW260" s="310">
        <f t="shared" ref="BW260:EB260" si="3700">$D260</f>
        <v>0</v>
      </c>
      <c r="BX260" s="310">
        <f t="shared" si="3700"/>
        <v>0</v>
      </c>
      <c r="BY260" s="310">
        <f t="shared" si="3700"/>
        <v>0</v>
      </c>
      <c r="BZ260" s="310">
        <f t="shared" si="3700"/>
        <v>0</v>
      </c>
      <c r="CA260" s="310">
        <f t="shared" si="3700"/>
        <v>0</v>
      </c>
      <c r="CB260" s="310">
        <f t="shared" si="3700"/>
        <v>0</v>
      </c>
      <c r="CC260" s="310">
        <f t="shared" si="3700"/>
        <v>0</v>
      </c>
      <c r="CD260" s="310">
        <f t="shared" si="3700"/>
        <v>0</v>
      </c>
      <c r="CE260" s="310">
        <f t="shared" si="3700"/>
        <v>0</v>
      </c>
      <c r="CF260" s="310">
        <f t="shared" si="3700"/>
        <v>0</v>
      </c>
      <c r="CG260" s="310">
        <f t="shared" si="3700"/>
        <v>0</v>
      </c>
      <c r="CH260" s="310">
        <f t="shared" si="3700"/>
        <v>0</v>
      </c>
      <c r="CI260" s="310">
        <f t="shared" si="3700"/>
        <v>0</v>
      </c>
      <c r="CJ260" s="310">
        <f t="shared" si="3700"/>
        <v>0</v>
      </c>
      <c r="CK260" s="310">
        <f t="shared" si="3700"/>
        <v>0</v>
      </c>
      <c r="CL260" s="310">
        <f t="shared" si="3700"/>
        <v>0</v>
      </c>
      <c r="CM260" s="310">
        <f t="shared" si="3700"/>
        <v>0</v>
      </c>
      <c r="CN260" s="310">
        <f t="shared" si="3700"/>
        <v>0</v>
      </c>
      <c r="CO260" s="310">
        <f t="shared" si="3700"/>
        <v>0</v>
      </c>
      <c r="CP260" s="310">
        <f t="shared" si="3700"/>
        <v>0</v>
      </c>
      <c r="CQ260" s="310">
        <f t="shared" si="3700"/>
        <v>0</v>
      </c>
      <c r="CR260" s="310">
        <f t="shared" si="3700"/>
        <v>0</v>
      </c>
      <c r="CS260" s="310">
        <f t="shared" si="3700"/>
        <v>0</v>
      </c>
      <c r="CT260" s="310">
        <f t="shared" si="3700"/>
        <v>0</v>
      </c>
      <c r="CU260" s="310">
        <f t="shared" si="3700"/>
        <v>0</v>
      </c>
      <c r="CV260" s="310">
        <f t="shared" si="3700"/>
        <v>0</v>
      </c>
      <c r="CW260" s="310">
        <f t="shared" si="3700"/>
        <v>0</v>
      </c>
      <c r="CX260" s="310">
        <f t="shared" si="3700"/>
        <v>0</v>
      </c>
      <c r="CY260" s="310">
        <f t="shared" si="3700"/>
        <v>0</v>
      </c>
      <c r="CZ260" s="310">
        <f t="shared" si="3700"/>
        <v>0</v>
      </c>
      <c r="DA260" s="310">
        <f t="shared" si="3700"/>
        <v>0</v>
      </c>
      <c r="DB260" s="310">
        <f t="shared" si="3700"/>
        <v>0</v>
      </c>
      <c r="DC260" s="310">
        <f t="shared" si="3700"/>
        <v>0</v>
      </c>
      <c r="DD260" s="310">
        <f t="shared" si="3700"/>
        <v>0</v>
      </c>
      <c r="DE260" s="310">
        <f t="shared" si="3700"/>
        <v>0</v>
      </c>
      <c r="DF260" s="310">
        <f t="shared" si="3700"/>
        <v>0</v>
      </c>
      <c r="DG260" s="310">
        <f t="shared" si="3700"/>
        <v>0</v>
      </c>
      <c r="DH260" s="310">
        <f t="shared" si="3700"/>
        <v>0</v>
      </c>
      <c r="DI260" s="310">
        <f t="shared" si="3700"/>
        <v>0</v>
      </c>
      <c r="DJ260" s="310">
        <f t="shared" si="3700"/>
        <v>0</v>
      </c>
      <c r="DK260" s="310">
        <f t="shared" si="3700"/>
        <v>0</v>
      </c>
      <c r="DL260" s="310">
        <f t="shared" si="3700"/>
        <v>0</v>
      </c>
      <c r="DM260" s="310">
        <f t="shared" si="3700"/>
        <v>0</v>
      </c>
      <c r="DN260" s="310">
        <f t="shared" si="3700"/>
        <v>0</v>
      </c>
      <c r="DO260" s="310">
        <f t="shared" si="3700"/>
        <v>0</v>
      </c>
      <c r="DP260" s="310">
        <f t="shared" si="3700"/>
        <v>0</v>
      </c>
      <c r="DQ260" s="310">
        <f t="shared" si="3700"/>
        <v>0</v>
      </c>
      <c r="DR260" s="310">
        <f t="shared" si="3700"/>
        <v>0</v>
      </c>
      <c r="DS260" s="310">
        <f t="shared" si="3700"/>
        <v>0</v>
      </c>
      <c r="DT260" s="310">
        <f t="shared" si="3700"/>
        <v>0</v>
      </c>
      <c r="DU260" s="310">
        <f t="shared" si="3700"/>
        <v>0</v>
      </c>
      <c r="DV260" s="310">
        <f t="shared" si="3700"/>
        <v>0</v>
      </c>
      <c r="DW260" s="310">
        <f t="shared" si="3700"/>
        <v>0</v>
      </c>
      <c r="DX260" s="310">
        <f t="shared" si="3700"/>
        <v>0</v>
      </c>
      <c r="DY260" s="310">
        <f t="shared" si="3700"/>
        <v>0</v>
      </c>
      <c r="DZ260" s="310">
        <f t="shared" si="3700"/>
        <v>0</v>
      </c>
      <c r="EA260" s="310">
        <f t="shared" si="3700"/>
        <v>0</v>
      </c>
      <c r="EB260" s="310">
        <f t="shared" si="3700"/>
        <v>0</v>
      </c>
    </row>
    <row r="261" spans="3:132" outlineLevel="1" x14ac:dyDescent="0.25">
      <c r="C261" s="318" t="s">
        <v>540</v>
      </c>
      <c r="D261" s="129"/>
      <c r="G261" s="52" t="s">
        <v>215</v>
      </c>
      <c r="H261" s="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row>
    <row r="262" spans="3:132" outlineLevel="1" x14ac:dyDescent="0.25">
      <c r="C262" s="318" t="s">
        <v>541</v>
      </c>
      <c r="D262" s="31">
        <f>Costs!$J$39</f>
        <v>1.9</v>
      </c>
      <c r="E262" s="31">
        <f>Costs!$J$40</f>
        <v>0.4</v>
      </c>
      <c r="G262" s="52" t="s">
        <v>220</v>
      </c>
      <c r="H262" s="29"/>
      <c r="J262" s="312">
        <f t="shared" ref="J262:BU262" si="3701">$D262-$E262</f>
        <v>1.5</v>
      </c>
      <c r="K262" s="312">
        <f t="shared" si="3701"/>
        <v>1.5</v>
      </c>
      <c r="L262" s="312">
        <f t="shared" si="3701"/>
        <v>1.5</v>
      </c>
      <c r="M262" s="312">
        <f t="shared" si="3701"/>
        <v>1.5</v>
      </c>
      <c r="N262" s="312">
        <f t="shared" si="3701"/>
        <v>1.5</v>
      </c>
      <c r="O262" s="312">
        <f t="shared" si="3701"/>
        <v>1.5</v>
      </c>
      <c r="P262" s="312">
        <f t="shared" si="3701"/>
        <v>1.5</v>
      </c>
      <c r="Q262" s="312">
        <f t="shared" si="3701"/>
        <v>1.5</v>
      </c>
      <c r="R262" s="312">
        <f t="shared" si="3701"/>
        <v>1.5</v>
      </c>
      <c r="S262" s="312">
        <f t="shared" si="3701"/>
        <v>1.5</v>
      </c>
      <c r="T262" s="312">
        <f t="shared" si="3701"/>
        <v>1.5</v>
      </c>
      <c r="U262" s="312">
        <f t="shared" si="3701"/>
        <v>1.5</v>
      </c>
      <c r="V262" s="312">
        <f t="shared" si="3701"/>
        <v>1.5</v>
      </c>
      <c r="W262" s="312">
        <f t="shared" si="3701"/>
        <v>1.5</v>
      </c>
      <c r="X262" s="312">
        <f t="shared" si="3701"/>
        <v>1.5</v>
      </c>
      <c r="Y262" s="312">
        <f t="shared" si="3701"/>
        <v>1.5</v>
      </c>
      <c r="Z262" s="312">
        <f t="shared" si="3701"/>
        <v>1.5</v>
      </c>
      <c r="AA262" s="312">
        <f t="shared" si="3701"/>
        <v>1.5</v>
      </c>
      <c r="AB262" s="312">
        <f t="shared" si="3701"/>
        <v>1.5</v>
      </c>
      <c r="AC262" s="312">
        <f t="shared" si="3701"/>
        <v>1.5</v>
      </c>
      <c r="AD262" s="312">
        <f t="shared" si="3701"/>
        <v>1.5</v>
      </c>
      <c r="AE262" s="312">
        <f t="shared" si="3701"/>
        <v>1.5</v>
      </c>
      <c r="AF262" s="312">
        <f t="shared" si="3701"/>
        <v>1.5</v>
      </c>
      <c r="AG262" s="312">
        <f t="shared" si="3701"/>
        <v>1.5</v>
      </c>
      <c r="AH262" s="312">
        <f t="shared" si="3701"/>
        <v>1.5</v>
      </c>
      <c r="AI262" s="312">
        <f t="shared" si="3701"/>
        <v>1.5</v>
      </c>
      <c r="AJ262" s="312">
        <f t="shared" si="3701"/>
        <v>1.5</v>
      </c>
      <c r="AK262" s="312">
        <f t="shared" si="3701"/>
        <v>1.5</v>
      </c>
      <c r="AL262" s="312">
        <f t="shared" si="3701"/>
        <v>1.5</v>
      </c>
      <c r="AM262" s="312">
        <f t="shared" si="3701"/>
        <v>1.5</v>
      </c>
      <c r="AN262" s="312">
        <f t="shared" si="3701"/>
        <v>1.5</v>
      </c>
      <c r="AO262" s="312">
        <f t="shared" si="3701"/>
        <v>1.5</v>
      </c>
      <c r="AP262" s="312">
        <f t="shared" si="3701"/>
        <v>1.5</v>
      </c>
      <c r="AQ262" s="312">
        <f t="shared" si="3701"/>
        <v>1.5</v>
      </c>
      <c r="AR262" s="312">
        <f t="shared" si="3701"/>
        <v>1.5</v>
      </c>
      <c r="AS262" s="312">
        <f t="shared" si="3701"/>
        <v>1.5</v>
      </c>
      <c r="AT262" s="312">
        <f t="shared" si="3701"/>
        <v>1.5</v>
      </c>
      <c r="AU262" s="312">
        <f t="shared" si="3701"/>
        <v>1.5</v>
      </c>
      <c r="AV262" s="312">
        <f t="shared" si="3701"/>
        <v>1.5</v>
      </c>
      <c r="AW262" s="312">
        <f t="shared" si="3701"/>
        <v>1.5</v>
      </c>
      <c r="AX262" s="312">
        <f t="shared" si="3701"/>
        <v>1.5</v>
      </c>
      <c r="AY262" s="312">
        <f t="shared" si="3701"/>
        <v>1.5</v>
      </c>
      <c r="AZ262" s="312">
        <f t="shared" si="3701"/>
        <v>1.5</v>
      </c>
      <c r="BA262" s="312">
        <f t="shared" si="3701"/>
        <v>1.5</v>
      </c>
      <c r="BB262" s="312">
        <f t="shared" si="3701"/>
        <v>1.5</v>
      </c>
      <c r="BC262" s="312">
        <f t="shared" si="3701"/>
        <v>1.5</v>
      </c>
      <c r="BD262" s="312">
        <f t="shared" si="3701"/>
        <v>1.5</v>
      </c>
      <c r="BE262" s="312">
        <f t="shared" si="3701"/>
        <v>1.5</v>
      </c>
      <c r="BF262" s="312">
        <f t="shared" si="3701"/>
        <v>1.5</v>
      </c>
      <c r="BG262" s="312">
        <f t="shared" si="3701"/>
        <v>1.5</v>
      </c>
      <c r="BH262" s="312">
        <f t="shared" si="3701"/>
        <v>1.5</v>
      </c>
      <c r="BI262" s="312">
        <f t="shared" si="3701"/>
        <v>1.5</v>
      </c>
      <c r="BJ262" s="312">
        <f t="shared" si="3701"/>
        <v>1.5</v>
      </c>
      <c r="BK262" s="312">
        <f t="shared" si="3701"/>
        <v>1.5</v>
      </c>
      <c r="BL262" s="312">
        <f t="shared" si="3701"/>
        <v>1.5</v>
      </c>
      <c r="BM262" s="312">
        <f t="shared" si="3701"/>
        <v>1.5</v>
      </c>
      <c r="BN262" s="312">
        <f t="shared" si="3701"/>
        <v>1.5</v>
      </c>
      <c r="BO262" s="312">
        <f t="shared" si="3701"/>
        <v>1.5</v>
      </c>
      <c r="BP262" s="312">
        <f t="shared" si="3701"/>
        <v>1.5</v>
      </c>
      <c r="BQ262" s="312">
        <f t="shared" si="3701"/>
        <v>1.5</v>
      </c>
      <c r="BR262" s="312">
        <f t="shared" si="3701"/>
        <v>1.5</v>
      </c>
      <c r="BS262" s="312">
        <f t="shared" si="3701"/>
        <v>1.5</v>
      </c>
      <c r="BT262" s="312">
        <f t="shared" si="3701"/>
        <v>1.5</v>
      </c>
      <c r="BU262" s="312">
        <f t="shared" si="3701"/>
        <v>1.5</v>
      </c>
      <c r="BV262" s="312">
        <f t="shared" ref="BV262:EB262" si="3702">$D262-$E262</f>
        <v>1.5</v>
      </c>
      <c r="BW262" s="312">
        <f t="shared" si="3702"/>
        <v>1.5</v>
      </c>
      <c r="BX262" s="312">
        <f t="shared" si="3702"/>
        <v>1.5</v>
      </c>
      <c r="BY262" s="312">
        <f t="shared" si="3702"/>
        <v>1.5</v>
      </c>
      <c r="BZ262" s="312">
        <f t="shared" si="3702"/>
        <v>1.5</v>
      </c>
      <c r="CA262" s="312">
        <f t="shared" si="3702"/>
        <v>1.5</v>
      </c>
      <c r="CB262" s="312">
        <f t="shared" si="3702"/>
        <v>1.5</v>
      </c>
      <c r="CC262" s="312">
        <f t="shared" si="3702"/>
        <v>1.5</v>
      </c>
      <c r="CD262" s="312">
        <f t="shared" si="3702"/>
        <v>1.5</v>
      </c>
      <c r="CE262" s="312">
        <f t="shared" si="3702"/>
        <v>1.5</v>
      </c>
      <c r="CF262" s="312">
        <f t="shared" si="3702"/>
        <v>1.5</v>
      </c>
      <c r="CG262" s="312">
        <f t="shared" si="3702"/>
        <v>1.5</v>
      </c>
      <c r="CH262" s="312">
        <f t="shared" si="3702"/>
        <v>1.5</v>
      </c>
      <c r="CI262" s="312">
        <f t="shared" si="3702"/>
        <v>1.5</v>
      </c>
      <c r="CJ262" s="312">
        <f t="shared" si="3702"/>
        <v>1.5</v>
      </c>
      <c r="CK262" s="312">
        <f t="shared" si="3702"/>
        <v>1.5</v>
      </c>
      <c r="CL262" s="312">
        <f t="shared" si="3702"/>
        <v>1.5</v>
      </c>
      <c r="CM262" s="312">
        <f t="shared" si="3702"/>
        <v>1.5</v>
      </c>
      <c r="CN262" s="312">
        <f t="shared" si="3702"/>
        <v>1.5</v>
      </c>
      <c r="CO262" s="312">
        <f t="shared" si="3702"/>
        <v>1.5</v>
      </c>
      <c r="CP262" s="312">
        <f t="shared" si="3702"/>
        <v>1.5</v>
      </c>
      <c r="CQ262" s="312">
        <f t="shared" si="3702"/>
        <v>1.5</v>
      </c>
      <c r="CR262" s="312">
        <f t="shared" si="3702"/>
        <v>1.5</v>
      </c>
      <c r="CS262" s="312">
        <f t="shared" si="3702"/>
        <v>1.5</v>
      </c>
      <c r="CT262" s="312">
        <f t="shared" si="3702"/>
        <v>1.5</v>
      </c>
      <c r="CU262" s="312">
        <f t="shared" si="3702"/>
        <v>1.5</v>
      </c>
      <c r="CV262" s="312">
        <f t="shared" si="3702"/>
        <v>1.5</v>
      </c>
      <c r="CW262" s="312">
        <f t="shared" si="3702"/>
        <v>1.5</v>
      </c>
      <c r="CX262" s="312">
        <f t="shared" si="3702"/>
        <v>1.5</v>
      </c>
      <c r="CY262" s="312">
        <f t="shared" si="3702"/>
        <v>1.5</v>
      </c>
      <c r="CZ262" s="312">
        <f t="shared" si="3702"/>
        <v>1.5</v>
      </c>
      <c r="DA262" s="312">
        <f t="shared" si="3702"/>
        <v>1.5</v>
      </c>
      <c r="DB262" s="312">
        <f t="shared" si="3702"/>
        <v>1.5</v>
      </c>
      <c r="DC262" s="312">
        <f t="shared" si="3702"/>
        <v>1.5</v>
      </c>
      <c r="DD262" s="312">
        <f t="shared" si="3702"/>
        <v>1.5</v>
      </c>
      <c r="DE262" s="312">
        <f t="shared" si="3702"/>
        <v>1.5</v>
      </c>
      <c r="DF262" s="312">
        <f t="shared" si="3702"/>
        <v>1.5</v>
      </c>
      <c r="DG262" s="312">
        <f t="shared" si="3702"/>
        <v>1.5</v>
      </c>
      <c r="DH262" s="312">
        <f t="shared" si="3702"/>
        <v>1.5</v>
      </c>
      <c r="DI262" s="312">
        <f t="shared" si="3702"/>
        <v>1.5</v>
      </c>
      <c r="DJ262" s="312">
        <f t="shared" si="3702"/>
        <v>1.5</v>
      </c>
      <c r="DK262" s="312">
        <f t="shared" si="3702"/>
        <v>1.5</v>
      </c>
      <c r="DL262" s="312">
        <f t="shared" si="3702"/>
        <v>1.5</v>
      </c>
      <c r="DM262" s="312">
        <f t="shared" si="3702"/>
        <v>1.5</v>
      </c>
      <c r="DN262" s="312">
        <f t="shared" si="3702"/>
        <v>1.5</v>
      </c>
      <c r="DO262" s="312">
        <f t="shared" si="3702"/>
        <v>1.5</v>
      </c>
      <c r="DP262" s="312">
        <f t="shared" si="3702"/>
        <v>1.5</v>
      </c>
      <c r="DQ262" s="312">
        <f t="shared" si="3702"/>
        <v>1.5</v>
      </c>
      <c r="DR262" s="312">
        <f t="shared" si="3702"/>
        <v>1.5</v>
      </c>
      <c r="DS262" s="312">
        <f t="shared" si="3702"/>
        <v>1.5</v>
      </c>
      <c r="DT262" s="312">
        <f t="shared" si="3702"/>
        <v>1.5</v>
      </c>
      <c r="DU262" s="312">
        <f t="shared" si="3702"/>
        <v>1.5</v>
      </c>
      <c r="DV262" s="312">
        <f t="shared" si="3702"/>
        <v>1.5</v>
      </c>
      <c r="DW262" s="312">
        <f t="shared" si="3702"/>
        <v>1.5</v>
      </c>
      <c r="DX262" s="312">
        <f t="shared" si="3702"/>
        <v>1.5</v>
      </c>
      <c r="DY262" s="312">
        <f t="shared" si="3702"/>
        <v>1.5</v>
      </c>
      <c r="DZ262" s="312">
        <f t="shared" si="3702"/>
        <v>1.5</v>
      </c>
      <c r="EA262" s="312">
        <f t="shared" si="3702"/>
        <v>1.5</v>
      </c>
      <c r="EB262" s="312">
        <f t="shared" si="3702"/>
        <v>1.5</v>
      </c>
    </row>
    <row r="263" spans="3:132" outlineLevel="1" x14ac:dyDescent="0.25">
      <c r="C263" s="327" t="s">
        <v>542</v>
      </c>
      <c r="D263" s="38"/>
      <c r="E263" s="38"/>
      <c r="F263" s="38"/>
      <c r="G263" s="55" t="s">
        <v>220</v>
      </c>
      <c r="H263" s="316">
        <f t="shared" ref="H263" si="3703">SUM(J263:EB263)</f>
        <v>0</v>
      </c>
      <c r="I263" s="38"/>
      <c r="J263" s="314">
        <f>J259*(J260+J261)*J262</f>
        <v>0</v>
      </c>
      <c r="K263" s="314">
        <f t="shared" ref="K263:BV263" si="3704">K259*(K260+K261)*K262</f>
        <v>0</v>
      </c>
      <c r="L263" s="314">
        <f t="shared" si="3704"/>
        <v>0</v>
      </c>
      <c r="M263" s="314">
        <f t="shared" si="3704"/>
        <v>0</v>
      </c>
      <c r="N263" s="314">
        <f t="shared" si="3704"/>
        <v>0</v>
      </c>
      <c r="O263" s="314">
        <f t="shared" si="3704"/>
        <v>0</v>
      </c>
      <c r="P263" s="314">
        <f t="shared" si="3704"/>
        <v>0</v>
      </c>
      <c r="Q263" s="314">
        <f t="shared" si="3704"/>
        <v>0</v>
      </c>
      <c r="R263" s="314">
        <f t="shared" si="3704"/>
        <v>0</v>
      </c>
      <c r="S263" s="314">
        <f t="shared" si="3704"/>
        <v>0</v>
      </c>
      <c r="T263" s="314">
        <f t="shared" si="3704"/>
        <v>0</v>
      </c>
      <c r="U263" s="314">
        <f t="shared" si="3704"/>
        <v>0</v>
      </c>
      <c r="V263" s="314">
        <f t="shared" si="3704"/>
        <v>0</v>
      </c>
      <c r="W263" s="314">
        <f t="shared" si="3704"/>
        <v>0</v>
      </c>
      <c r="X263" s="314">
        <f t="shared" si="3704"/>
        <v>0</v>
      </c>
      <c r="Y263" s="314">
        <f t="shared" si="3704"/>
        <v>0</v>
      </c>
      <c r="Z263" s="314">
        <f t="shared" si="3704"/>
        <v>0</v>
      </c>
      <c r="AA263" s="314">
        <f t="shared" si="3704"/>
        <v>0</v>
      </c>
      <c r="AB263" s="314">
        <f t="shared" si="3704"/>
        <v>0</v>
      </c>
      <c r="AC263" s="314">
        <f t="shared" si="3704"/>
        <v>0</v>
      </c>
      <c r="AD263" s="314">
        <f t="shared" si="3704"/>
        <v>0</v>
      </c>
      <c r="AE263" s="314">
        <f t="shared" si="3704"/>
        <v>0</v>
      </c>
      <c r="AF263" s="314">
        <f t="shared" si="3704"/>
        <v>0</v>
      </c>
      <c r="AG263" s="314">
        <f t="shared" si="3704"/>
        <v>0</v>
      </c>
      <c r="AH263" s="314">
        <f t="shared" si="3704"/>
        <v>0</v>
      </c>
      <c r="AI263" s="314">
        <f t="shared" si="3704"/>
        <v>0</v>
      </c>
      <c r="AJ263" s="314">
        <f t="shared" si="3704"/>
        <v>0</v>
      </c>
      <c r="AK263" s="314">
        <f t="shared" si="3704"/>
        <v>0</v>
      </c>
      <c r="AL263" s="314">
        <f t="shared" si="3704"/>
        <v>0</v>
      </c>
      <c r="AM263" s="314">
        <f t="shared" si="3704"/>
        <v>0</v>
      </c>
      <c r="AN263" s="314">
        <f t="shared" si="3704"/>
        <v>0</v>
      </c>
      <c r="AO263" s="314">
        <f t="shared" si="3704"/>
        <v>0</v>
      </c>
      <c r="AP263" s="314">
        <f t="shared" si="3704"/>
        <v>0</v>
      </c>
      <c r="AQ263" s="314">
        <f t="shared" si="3704"/>
        <v>0</v>
      </c>
      <c r="AR263" s="314">
        <f t="shared" si="3704"/>
        <v>0</v>
      </c>
      <c r="AS263" s="314">
        <f t="shared" si="3704"/>
        <v>0</v>
      </c>
      <c r="AT263" s="314">
        <f t="shared" si="3704"/>
        <v>0</v>
      </c>
      <c r="AU263" s="314">
        <f t="shared" si="3704"/>
        <v>0</v>
      </c>
      <c r="AV263" s="314">
        <f t="shared" si="3704"/>
        <v>0</v>
      </c>
      <c r="AW263" s="314">
        <f t="shared" si="3704"/>
        <v>0</v>
      </c>
      <c r="AX263" s="314">
        <f t="shared" si="3704"/>
        <v>0</v>
      </c>
      <c r="AY263" s="314">
        <f t="shared" si="3704"/>
        <v>0</v>
      </c>
      <c r="AZ263" s="314">
        <f t="shared" si="3704"/>
        <v>0</v>
      </c>
      <c r="BA263" s="314">
        <f t="shared" si="3704"/>
        <v>0</v>
      </c>
      <c r="BB263" s="314">
        <f t="shared" si="3704"/>
        <v>0</v>
      </c>
      <c r="BC263" s="314">
        <f t="shared" si="3704"/>
        <v>0</v>
      </c>
      <c r="BD263" s="314">
        <f t="shared" si="3704"/>
        <v>0</v>
      </c>
      <c r="BE263" s="314">
        <f t="shared" si="3704"/>
        <v>0</v>
      </c>
      <c r="BF263" s="314">
        <f t="shared" si="3704"/>
        <v>0</v>
      </c>
      <c r="BG263" s="314">
        <f t="shared" si="3704"/>
        <v>0</v>
      </c>
      <c r="BH263" s="314">
        <f t="shared" si="3704"/>
        <v>0</v>
      </c>
      <c r="BI263" s="314">
        <f t="shared" si="3704"/>
        <v>0</v>
      </c>
      <c r="BJ263" s="314">
        <f t="shared" si="3704"/>
        <v>0</v>
      </c>
      <c r="BK263" s="314">
        <f t="shared" si="3704"/>
        <v>0</v>
      </c>
      <c r="BL263" s="314">
        <f t="shared" si="3704"/>
        <v>0</v>
      </c>
      <c r="BM263" s="314">
        <f t="shared" si="3704"/>
        <v>0</v>
      </c>
      <c r="BN263" s="314">
        <f t="shared" si="3704"/>
        <v>0</v>
      </c>
      <c r="BO263" s="314">
        <f t="shared" si="3704"/>
        <v>0</v>
      </c>
      <c r="BP263" s="314">
        <f t="shared" si="3704"/>
        <v>0</v>
      </c>
      <c r="BQ263" s="314">
        <f t="shared" si="3704"/>
        <v>0</v>
      </c>
      <c r="BR263" s="314">
        <f t="shared" si="3704"/>
        <v>0</v>
      </c>
      <c r="BS263" s="314">
        <f t="shared" si="3704"/>
        <v>0</v>
      </c>
      <c r="BT263" s="314">
        <f t="shared" si="3704"/>
        <v>0</v>
      </c>
      <c r="BU263" s="314">
        <f t="shared" si="3704"/>
        <v>0</v>
      </c>
      <c r="BV263" s="314">
        <f t="shared" si="3704"/>
        <v>0</v>
      </c>
      <c r="BW263" s="314">
        <f t="shared" ref="BW263:EB263" si="3705">BW259*(BW260+BW261)*BW262</f>
        <v>0</v>
      </c>
      <c r="BX263" s="314">
        <f t="shared" si="3705"/>
        <v>0</v>
      </c>
      <c r="BY263" s="314">
        <f t="shared" si="3705"/>
        <v>0</v>
      </c>
      <c r="BZ263" s="314">
        <f t="shared" si="3705"/>
        <v>0</v>
      </c>
      <c r="CA263" s="314">
        <f t="shared" si="3705"/>
        <v>0</v>
      </c>
      <c r="CB263" s="314">
        <f t="shared" si="3705"/>
        <v>0</v>
      </c>
      <c r="CC263" s="314">
        <f t="shared" si="3705"/>
        <v>0</v>
      </c>
      <c r="CD263" s="314">
        <f t="shared" si="3705"/>
        <v>0</v>
      </c>
      <c r="CE263" s="314">
        <f t="shared" si="3705"/>
        <v>0</v>
      </c>
      <c r="CF263" s="314">
        <f t="shared" si="3705"/>
        <v>0</v>
      </c>
      <c r="CG263" s="314">
        <f t="shared" si="3705"/>
        <v>0</v>
      </c>
      <c r="CH263" s="314">
        <f t="shared" si="3705"/>
        <v>0</v>
      </c>
      <c r="CI263" s="314">
        <f t="shared" si="3705"/>
        <v>0</v>
      </c>
      <c r="CJ263" s="314">
        <f t="shared" si="3705"/>
        <v>0</v>
      </c>
      <c r="CK263" s="314">
        <f t="shared" si="3705"/>
        <v>0</v>
      </c>
      <c r="CL263" s="314">
        <f t="shared" si="3705"/>
        <v>0</v>
      </c>
      <c r="CM263" s="314">
        <f t="shared" si="3705"/>
        <v>0</v>
      </c>
      <c r="CN263" s="314">
        <f t="shared" si="3705"/>
        <v>0</v>
      </c>
      <c r="CO263" s="314">
        <f t="shared" si="3705"/>
        <v>0</v>
      </c>
      <c r="CP263" s="314">
        <f t="shared" si="3705"/>
        <v>0</v>
      </c>
      <c r="CQ263" s="314">
        <f t="shared" si="3705"/>
        <v>0</v>
      </c>
      <c r="CR263" s="314">
        <f t="shared" si="3705"/>
        <v>0</v>
      </c>
      <c r="CS263" s="314">
        <f t="shared" si="3705"/>
        <v>0</v>
      </c>
      <c r="CT263" s="314">
        <f t="shared" si="3705"/>
        <v>0</v>
      </c>
      <c r="CU263" s="314">
        <f t="shared" si="3705"/>
        <v>0</v>
      </c>
      <c r="CV263" s="314">
        <f t="shared" si="3705"/>
        <v>0</v>
      </c>
      <c r="CW263" s="314">
        <f t="shared" si="3705"/>
        <v>0</v>
      </c>
      <c r="CX263" s="314">
        <f t="shared" si="3705"/>
        <v>0</v>
      </c>
      <c r="CY263" s="314">
        <f t="shared" si="3705"/>
        <v>0</v>
      </c>
      <c r="CZ263" s="314">
        <f t="shared" si="3705"/>
        <v>0</v>
      </c>
      <c r="DA263" s="314">
        <f t="shared" si="3705"/>
        <v>0</v>
      </c>
      <c r="DB263" s="314">
        <f t="shared" si="3705"/>
        <v>0</v>
      </c>
      <c r="DC263" s="314">
        <f t="shared" si="3705"/>
        <v>0</v>
      </c>
      <c r="DD263" s="314">
        <f t="shared" si="3705"/>
        <v>0</v>
      </c>
      <c r="DE263" s="314">
        <f t="shared" si="3705"/>
        <v>0</v>
      </c>
      <c r="DF263" s="314">
        <f t="shared" si="3705"/>
        <v>0</v>
      </c>
      <c r="DG263" s="314">
        <f t="shared" si="3705"/>
        <v>0</v>
      </c>
      <c r="DH263" s="314">
        <f t="shared" si="3705"/>
        <v>0</v>
      </c>
      <c r="DI263" s="314">
        <f t="shared" si="3705"/>
        <v>0</v>
      </c>
      <c r="DJ263" s="314">
        <f t="shared" si="3705"/>
        <v>0</v>
      </c>
      <c r="DK263" s="314">
        <f t="shared" si="3705"/>
        <v>0</v>
      </c>
      <c r="DL263" s="314">
        <f t="shared" si="3705"/>
        <v>0</v>
      </c>
      <c r="DM263" s="314">
        <f t="shared" si="3705"/>
        <v>0</v>
      </c>
      <c r="DN263" s="314">
        <f t="shared" si="3705"/>
        <v>0</v>
      </c>
      <c r="DO263" s="314">
        <f t="shared" si="3705"/>
        <v>0</v>
      </c>
      <c r="DP263" s="314">
        <f t="shared" si="3705"/>
        <v>0</v>
      </c>
      <c r="DQ263" s="314">
        <f t="shared" si="3705"/>
        <v>0</v>
      </c>
      <c r="DR263" s="314">
        <f t="shared" si="3705"/>
        <v>0</v>
      </c>
      <c r="DS263" s="314">
        <f t="shared" si="3705"/>
        <v>0</v>
      </c>
      <c r="DT263" s="314">
        <f t="shared" si="3705"/>
        <v>0</v>
      </c>
      <c r="DU263" s="314">
        <f t="shared" si="3705"/>
        <v>0</v>
      </c>
      <c r="DV263" s="314">
        <f t="shared" si="3705"/>
        <v>0</v>
      </c>
      <c r="DW263" s="314">
        <f t="shared" si="3705"/>
        <v>0</v>
      </c>
      <c r="DX263" s="314">
        <f t="shared" si="3705"/>
        <v>0</v>
      </c>
      <c r="DY263" s="314">
        <f t="shared" si="3705"/>
        <v>0</v>
      </c>
      <c r="DZ263" s="314">
        <f t="shared" si="3705"/>
        <v>0</v>
      </c>
      <c r="EA263" s="314">
        <f t="shared" si="3705"/>
        <v>0</v>
      </c>
      <c r="EB263" s="314">
        <f t="shared" si="3705"/>
        <v>0</v>
      </c>
    </row>
    <row r="264" spans="3:132" outlineLevel="1" x14ac:dyDescent="0.25">
      <c r="C264" s="324" t="s">
        <v>417</v>
      </c>
      <c r="D264" s="34"/>
      <c r="E264" s="34"/>
      <c r="F264" s="34"/>
      <c r="G264" s="67" t="s">
        <v>215</v>
      </c>
      <c r="H264" s="34"/>
      <c r="I264" s="34"/>
      <c r="J264" s="126">
        <f>J$13</f>
        <v>1</v>
      </c>
      <c r="K264" s="126">
        <f t="shared" ref="K264:BV264" si="3706">K$13</f>
        <v>1.0026792493128671</v>
      </c>
      <c r="L264" s="126">
        <f t="shared" si="3706"/>
        <v>1.0056539350998608</v>
      </c>
      <c r="M264" s="126">
        <f t="shared" si="3706"/>
        <v>1.0085410656939733</v>
      </c>
      <c r="N264" s="126">
        <f t="shared" si="3706"/>
        <v>1.0114364849476103</v>
      </c>
      <c r="O264" s="126">
        <f t="shared" si="3706"/>
        <v>1.0143402166566737</v>
      </c>
      <c r="P264" s="126">
        <f t="shared" si="3706"/>
        <v>1.0172522846853813</v>
      </c>
      <c r="Q264" s="126">
        <f t="shared" si="3706"/>
        <v>1.0201727129664624</v>
      </c>
      <c r="R264" s="126">
        <f t="shared" si="3706"/>
        <v>1.0231015255013547</v>
      </c>
      <c r="S264" s="126">
        <f t="shared" si="3706"/>
        <v>1.0260387463604019</v>
      </c>
      <c r="T264" s="126">
        <f t="shared" si="3706"/>
        <v>1.028984399683051</v>
      </c>
      <c r="U264" s="126">
        <f t="shared" si="3706"/>
        <v>1.0319385096780509</v>
      </c>
      <c r="V264" s="126">
        <f t="shared" si="3706"/>
        <v>1.0349011006236515</v>
      </c>
      <c r="W264" s="126">
        <f t="shared" si="3706"/>
        <v>1.0377730230388176</v>
      </c>
      <c r="X264" s="126">
        <f t="shared" si="3706"/>
        <v>1.0408518228283561</v>
      </c>
      <c r="Y264" s="126">
        <f t="shared" si="3706"/>
        <v>1.0438400029932626</v>
      </c>
      <c r="Z264" s="126">
        <f t="shared" si="3706"/>
        <v>1.046836761920777</v>
      </c>
      <c r="AA264" s="126">
        <f t="shared" si="3706"/>
        <v>1.0498421242396576</v>
      </c>
      <c r="AB264" s="126">
        <f t="shared" si="3706"/>
        <v>1.05285611464937</v>
      </c>
      <c r="AC264" s="126">
        <f t="shared" si="3706"/>
        <v>1.0558787579202888</v>
      </c>
      <c r="AD264" s="126">
        <f t="shared" si="3706"/>
        <v>1.0589100788939025</v>
      </c>
      <c r="AE264" s="126">
        <f t="shared" si="3706"/>
        <v>1.0619501024830165</v>
      </c>
      <c r="AF264" s="126">
        <f t="shared" si="3706"/>
        <v>1.0649988536719583</v>
      </c>
      <c r="AG264" s="126">
        <f t="shared" si="3706"/>
        <v>1.0680563575167832</v>
      </c>
      <c r="AH264" s="126">
        <f t="shared" si="3706"/>
        <v>1.0711226391454798</v>
      </c>
      <c r="AI264" s="126">
        <f t="shared" si="3706"/>
        <v>1.0739924437404067</v>
      </c>
      <c r="AJ264" s="126">
        <f t="shared" si="3706"/>
        <v>1.0771786970311998</v>
      </c>
      <c r="AK264" s="126">
        <f t="shared" si="3706"/>
        <v>1.0802711679727233</v>
      </c>
      <c r="AL264" s="126">
        <f t="shared" si="3706"/>
        <v>1.0833725170851116</v>
      </c>
      <c r="AM264" s="126">
        <f t="shared" si="3706"/>
        <v>1.0864827698566941</v>
      </c>
      <c r="AN264" s="126">
        <f t="shared" si="3706"/>
        <v>1.0896019518489746</v>
      </c>
      <c r="AO264" s="126">
        <f t="shared" si="3706"/>
        <v>1.0927300886968412</v>
      </c>
      <c r="AP264" s="126">
        <f t="shared" si="3706"/>
        <v>1.0958672061087775</v>
      </c>
      <c r="AQ264" s="126">
        <f t="shared" si="3706"/>
        <v>1.0990133298670732</v>
      </c>
      <c r="AR264" s="126">
        <f t="shared" si="3706"/>
        <v>1.1021684858280367</v>
      </c>
      <c r="AS264" s="126">
        <f t="shared" si="3706"/>
        <v>1.1053326999222071</v>
      </c>
      <c r="AT264" s="126">
        <f t="shared" si="3706"/>
        <v>1.1085059981545673</v>
      </c>
      <c r="AU264" s="126">
        <f t="shared" si="3706"/>
        <v>1.111475962088432</v>
      </c>
      <c r="AV264" s="126">
        <f t="shared" si="3706"/>
        <v>1.1147734191259395</v>
      </c>
      <c r="AW264" s="126">
        <f t="shared" si="3706"/>
        <v>1.1179738207069689</v>
      </c>
      <c r="AX264" s="126">
        <f t="shared" si="3706"/>
        <v>1.1211834103167977</v>
      </c>
      <c r="AY264" s="126">
        <f t="shared" si="3706"/>
        <v>1.1244022143333261</v>
      </c>
      <c r="AZ264" s="126">
        <f t="shared" si="3706"/>
        <v>1.1276302592101826</v>
      </c>
      <c r="BA264" s="126">
        <f t="shared" si="3706"/>
        <v>1.1308675714769412</v>
      </c>
      <c r="BB264" s="126">
        <f t="shared" si="3706"/>
        <v>1.1341141777393395</v>
      </c>
      <c r="BC264" s="126">
        <f t="shared" si="3706"/>
        <v>1.1373701046794982</v>
      </c>
      <c r="BD264" s="126">
        <f t="shared" si="3706"/>
        <v>1.1406353790561385</v>
      </c>
      <c r="BE264" s="126">
        <f t="shared" si="3706"/>
        <v>1.1439100277048042</v>
      </c>
      <c r="BF264" s="126">
        <f t="shared" si="3706"/>
        <v>1.1471940775380809</v>
      </c>
      <c r="BG264" s="126">
        <f t="shared" si="3706"/>
        <v>1.15026769648205</v>
      </c>
      <c r="BH264" s="126">
        <f t="shared" si="3706"/>
        <v>1.1536802383994258</v>
      </c>
      <c r="BI264" s="126">
        <f t="shared" si="3706"/>
        <v>1.1569923375180708</v>
      </c>
      <c r="BJ264" s="126">
        <f t="shared" si="3706"/>
        <v>1.1603139453378331</v>
      </c>
      <c r="BK264" s="126">
        <f t="shared" si="3706"/>
        <v>1.1636450891572303</v>
      </c>
      <c r="BL264" s="126">
        <f t="shared" si="3706"/>
        <v>1.1669857963531516</v>
      </c>
      <c r="BM264" s="126">
        <f t="shared" si="3706"/>
        <v>1.1703360943810825</v>
      </c>
      <c r="BN264" s="126">
        <f t="shared" si="3706"/>
        <v>1.1736960107753303</v>
      </c>
      <c r="BO264" s="126">
        <f t="shared" si="3706"/>
        <v>1.1770655731492505</v>
      </c>
      <c r="BP264" s="126">
        <f t="shared" si="3706"/>
        <v>1.180444809195474</v>
      </c>
      <c r="BQ264" s="126">
        <f t="shared" si="3706"/>
        <v>1.1838337466861339</v>
      </c>
      <c r="BR264" s="126">
        <f t="shared" si="3706"/>
        <v>1.1872324134730949</v>
      </c>
      <c r="BS264" s="126">
        <f t="shared" si="3706"/>
        <v>1.1905270658589224</v>
      </c>
      <c r="BT264" s="126">
        <f t="shared" si="3706"/>
        <v>1.1940590467434065</v>
      </c>
      <c r="BU264" s="126">
        <f t="shared" si="3706"/>
        <v>1.1974870693312041</v>
      </c>
      <c r="BV264" s="126">
        <f t="shared" si="3706"/>
        <v>1.2009249334246579</v>
      </c>
      <c r="BW264" s="126">
        <f t="shared" ref="BW264:EB264" si="3707">BW$13</f>
        <v>1.204372667277734</v>
      </c>
      <c r="BX264" s="126">
        <f t="shared" si="3707"/>
        <v>1.2078302992255125</v>
      </c>
      <c r="BY264" s="126">
        <f t="shared" si="3707"/>
        <v>1.2112978576844211</v>
      </c>
      <c r="BZ264" s="126">
        <f t="shared" si="3707"/>
        <v>1.2147753711524676</v>
      </c>
      <c r="CA264" s="126">
        <f t="shared" si="3707"/>
        <v>1.2182628682094752</v>
      </c>
      <c r="CB264" s="126">
        <f t="shared" si="3707"/>
        <v>1.2217603775173165</v>
      </c>
      <c r="CC264" s="126">
        <f t="shared" si="3707"/>
        <v>1.2252679278201495</v>
      </c>
      <c r="CD264" s="126">
        <f t="shared" si="3707"/>
        <v>1.2287855479446541</v>
      </c>
      <c r="CE264" s="126">
        <f t="shared" si="3707"/>
        <v>1.232077770779646</v>
      </c>
      <c r="CF264" s="126">
        <f t="shared" si="3707"/>
        <v>1.23573302168438</v>
      </c>
      <c r="CG264" s="126">
        <f t="shared" si="3707"/>
        <v>1.2392806860334544</v>
      </c>
      <c r="CH264" s="126">
        <f t="shared" si="3707"/>
        <v>1.2428385353675644</v>
      </c>
      <c r="CI264" s="126">
        <f t="shared" si="3707"/>
        <v>1.2464065989267703</v>
      </c>
      <c r="CJ264" s="126">
        <f t="shared" si="3707"/>
        <v>1.2499849060350778</v>
      </c>
      <c r="CK264" s="126">
        <f t="shared" si="3707"/>
        <v>1.2535734861006791</v>
      </c>
      <c r="CL264" s="126">
        <f t="shared" si="3707"/>
        <v>1.257172368616194</v>
      </c>
      <c r="CM264" s="126">
        <f t="shared" si="3707"/>
        <v>1.2607815831589126</v>
      </c>
      <c r="CN264" s="126">
        <f t="shared" si="3707"/>
        <v>1.2644011593910389</v>
      </c>
      <c r="CO264" s="126">
        <f t="shared" si="3707"/>
        <v>1.2680311270599336</v>
      </c>
      <c r="CP264" s="126">
        <f t="shared" si="3707"/>
        <v>1.2716715159983594</v>
      </c>
      <c r="CQ264" s="126">
        <f t="shared" si="3707"/>
        <v>1.2750786410337906</v>
      </c>
      <c r="CR264" s="126">
        <f t="shared" si="3707"/>
        <v>1.2788614642181557</v>
      </c>
      <c r="CS264" s="126">
        <f t="shared" si="3707"/>
        <v>1.2825329459576562</v>
      </c>
      <c r="CT264" s="126">
        <f t="shared" si="3707"/>
        <v>1.2862149681493797</v>
      </c>
      <c r="CU264" s="126">
        <f t="shared" si="3707"/>
        <v>1.289907561053897</v>
      </c>
      <c r="CV264" s="126">
        <f t="shared" si="3707"/>
        <v>1.293610755018654</v>
      </c>
      <c r="CW264" s="126">
        <f t="shared" si="3707"/>
        <v>1.2973245804782207</v>
      </c>
      <c r="CX264" s="126">
        <f t="shared" si="3707"/>
        <v>1.3010490679545423</v>
      </c>
      <c r="CY264" s="126">
        <f t="shared" si="3707"/>
        <v>1.304784248057189</v>
      </c>
      <c r="CZ264" s="126">
        <f t="shared" si="3707"/>
        <v>1.3085301514836076</v>
      </c>
      <c r="DA264" s="126">
        <f t="shared" si="3707"/>
        <v>1.3122868090193751</v>
      </c>
      <c r="DB264" s="126">
        <f t="shared" si="3707"/>
        <v>1.3160542515384499</v>
      </c>
      <c r="DC264" s="126">
        <f t="shared" si="3707"/>
        <v>1.3195802889875801</v>
      </c>
      <c r="DD264" s="126">
        <f t="shared" si="3707"/>
        <v>1.323495136864544</v>
      </c>
      <c r="DE264" s="126">
        <f t="shared" si="3707"/>
        <v>1.3272947573576725</v>
      </c>
      <c r="DF264" s="126">
        <f t="shared" si="3707"/>
        <v>1.3311052861764079</v>
      </c>
      <c r="DG264" s="126">
        <f t="shared" si="3707"/>
        <v>1.3349267546374479</v>
      </c>
      <c r="DH264" s="126">
        <f t="shared" si="3707"/>
        <v>1.3387591941473977</v>
      </c>
      <c r="DI264" s="126">
        <f t="shared" si="3707"/>
        <v>1.3426026362030277</v>
      </c>
      <c r="DJ264" s="126">
        <f t="shared" si="3707"/>
        <v>1.3464571123915319</v>
      </c>
      <c r="DK264" s="126">
        <f t="shared" si="3707"/>
        <v>1.3503226543907885</v>
      </c>
      <c r="DL264" s="126">
        <f t="shared" si="3707"/>
        <v>1.3541992939696192</v>
      </c>
      <c r="DM264" s="126">
        <f t="shared" si="3707"/>
        <v>1.358087062988051</v>
      </c>
      <c r="DN264" s="126">
        <f t="shared" si="3707"/>
        <v>1.361985993397578</v>
      </c>
      <c r="DO264" s="126">
        <f t="shared" si="3707"/>
        <v>1.3657655991021458</v>
      </c>
      <c r="DP264" s="126">
        <f t="shared" si="3707"/>
        <v>1.3698174666548035</v>
      </c>
      <c r="DQ264" s="126">
        <f t="shared" si="3707"/>
        <v>1.3737500738651915</v>
      </c>
      <c r="DR264" s="126">
        <f t="shared" si="3707"/>
        <v>1.3776939711925826</v>
      </c>
      <c r="DS264" s="126">
        <f t="shared" si="3707"/>
        <v>1.381649191049759</v>
      </c>
      <c r="DT264" s="126">
        <f t="shared" si="3707"/>
        <v>1.385615765942557</v>
      </c>
      <c r="DU264" s="126">
        <f t="shared" si="3707"/>
        <v>1.3895937284701338</v>
      </c>
      <c r="DV264" s="126">
        <f t="shared" si="3707"/>
        <v>1.3935831113252357</v>
      </c>
      <c r="DW264" s="126">
        <f t="shared" si="3707"/>
        <v>1.3975839472944662</v>
      </c>
      <c r="DX264" s="126">
        <f t="shared" si="3707"/>
        <v>1.401596269258556</v>
      </c>
      <c r="DY264" s="126">
        <f t="shared" si="3707"/>
        <v>1.4056201101926329</v>
      </c>
      <c r="DZ264" s="126">
        <f t="shared" si="3707"/>
        <v>1.4096555031664932</v>
      </c>
      <c r="EA264" s="126">
        <f t="shared" si="3707"/>
        <v>1.4134323217047313</v>
      </c>
      <c r="EB264" s="126">
        <f t="shared" si="3707"/>
        <v>1.4176256038945581</v>
      </c>
    </row>
    <row r="265" spans="3:132" outlineLevel="1" x14ac:dyDescent="0.25">
      <c r="C265" s="321" t="s">
        <v>510</v>
      </c>
      <c r="D265" s="38"/>
      <c r="E265" s="38"/>
      <c r="F265" s="38"/>
      <c r="G265" s="52" t="s">
        <v>220</v>
      </c>
      <c r="H265" s="46">
        <f t="shared" ref="H265" si="3708">SUM(J265:EB265)</f>
        <v>0</v>
      </c>
      <c r="I265" s="38"/>
      <c r="J265" s="82">
        <f>J263*J264</f>
        <v>0</v>
      </c>
      <c r="K265" s="82">
        <f t="shared" ref="K265" si="3709">K263*K264</f>
        <v>0</v>
      </c>
      <c r="L265" s="82">
        <f t="shared" ref="L265" si="3710">L263*L264</f>
        <v>0</v>
      </c>
      <c r="M265" s="82">
        <f t="shared" ref="M265" si="3711">M263*M264</f>
        <v>0</v>
      </c>
      <c r="N265" s="82">
        <f t="shared" ref="N265" si="3712">N263*N264</f>
        <v>0</v>
      </c>
      <c r="O265" s="82">
        <f t="shared" ref="O265" si="3713">O263*O264</f>
        <v>0</v>
      </c>
      <c r="P265" s="82">
        <f t="shared" ref="P265" si="3714">P263*P264</f>
        <v>0</v>
      </c>
      <c r="Q265" s="82">
        <f t="shared" ref="Q265" si="3715">Q263*Q264</f>
        <v>0</v>
      </c>
      <c r="R265" s="82">
        <f t="shared" ref="R265" si="3716">R263*R264</f>
        <v>0</v>
      </c>
      <c r="S265" s="82">
        <f t="shared" ref="S265" si="3717">S263*S264</f>
        <v>0</v>
      </c>
      <c r="T265" s="82">
        <f t="shared" ref="T265" si="3718">T263*T264</f>
        <v>0</v>
      </c>
      <c r="U265" s="82">
        <f t="shared" ref="U265" si="3719">U263*U264</f>
        <v>0</v>
      </c>
      <c r="V265" s="82">
        <f t="shared" ref="V265" si="3720">V263*V264</f>
        <v>0</v>
      </c>
      <c r="W265" s="82">
        <f t="shared" ref="W265" si="3721">W263*W264</f>
        <v>0</v>
      </c>
      <c r="X265" s="82">
        <f t="shared" ref="X265" si="3722">X263*X264</f>
        <v>0</v>
      </c>
      <c r="Y265" s="82">
        <f t="shared" ref="Y265" si="3723">Y263*Y264</f>
        <v>0</v>
      </c>
      <c r="Z265" s="82">
        <f t="shared" ref="Z265" si="3724">Z263*Z264</f>
        <v>0</v>
      </c>
      <c r="AA265" s="82">
        <f t="shared" ref="AA265" si="3725">AA263*AA264</f>
        <v>0</v>
      </c>
      <c r="AB265" s="82">
        <f t="shared" ref="AB265" si="3726">AB263*AB264</f>
        <v>0</v>
      </c>
      <c r="AC265" s="82">
        <f t="shared" ref="AC265" si="3727">AC263*AC264</f>
        <v>0</v>
      </c>
      <c r="AD265" s="82">
        <f t="shared" ref="AD265" si="3728">AD263*AD264</f>
        <v>0</v>
      </c>
      <c r="AE265" s="82">
        <f t="shared" ref="AE265" si="3729">AE263*AE264</f>
        <v>0</v>
      </c>
      <c r="AF265" s="82">
        <f t="shared" ref="AF265" si="3730">AF263*AF264</f>
        <v>0</v>
      </c>
      <c r="AG265" s="82">
        <f t="shared" ref="AG265" si="3731">AG263*AG264</f>
        <v>0</v>
      </c>
      <c r="AH265" s="82">
        <f t="shared" ref="AH265" si="3732">AH263*AH264</f>
        <v>0</v>
      </c>
      <c r="AI265" s="82">
        <f t="shared" ref="AI265" si="3733">AI263*AI264</f>
        <v>0</v>
      </c>
      <c r="AJ265" s="82">
        <f t="shared" ref="AJ265" si="3734">AJ263*AJ264</f>
        <v>0</v>
      </c>
      <c r="AK265" s="82">
        <f t="shared" ref="AK265" si="3735">AK263*AK264</f>
        <v>0</v>
      </c>
      <c r="AL265" s="82">
        <f t="shared" ref="AL265" si="3736">AL263*AL264</f>
        <v>0</v>
      </c>
      <c r="AM265" s="82">
        <f t="shared" ref="AM265" si="3737">AM263*AM264</f>
        <v>0</v>
      </c>
      <c r="AN265" s="82">
        <f t="shared" ref="AN265" si="3738">AN263*AN264</f>
        <v>0</v>
      </c>
      <c r="AO265" s="82">
        <f t="shared" ref="AO265" si="3739">AO263*AO264</f>
        <v>0</v>
      </c>
      <c r="AP265" s="82">
        <f t="shared" ref="AP265" si="3740">AP263*AP264</f>
        <v>0</v>
      </c>
      <c r="AQ265" s="82">
        <f t="shared" ref="AQ265" si="3741">AQ263*AQ264</f>
        <v>0</v>
      </c>
      <c r="AR265" s="82">
        <f t="shared" ref="AR265" si="3742">AR263*AR264</f>
        <v>0</v>
      </c>
      <c r="AS265" s="82">
        <f t="shared" ref="AS265" si="3743">AS263*AS264</f>
        <v>0</v>
      </c>
      <c r="AT265" s="82">
        <f t="shared" ref="AT265" si="3744">AT263*AT264</f>
        <v>0</v>
      </c>
      <c r="AU265" s="82">
        <f t="shared" ref="AU265" si="3745">AU263*AU264</f>
        <v>0</v>
      </c>
      <c r="AV265" s="82">
        <f t="shared" ref="AV265" si="3746">AV263*AV264</f>
        <v>0</v>
      </c>
      <c r="AW265" s="82">
        <f t="shared" ref="AW265" si="3747">AW263*AW264</f>
        <v>0</v>
      </c>
      <c r="AX265" s="82">
        <f t="shared" ref="AX265" si="3748">AX263*AX264</f>
        <v>0</v>
      </c>
      <c r="AY265" s="82">
        <f t="shared" ref="AY265" si="3749">AY263*AY264</f>
        <v>0</v>
      </c>
      <c r="AZ265" s="82">
        <f t="shared" ref="AZ265" si="3750">AZ263*AZ264</f>
        <v>0</v>
      </c>
      <c r="BA265" s="82">
        <f t="shared" ref="BA265" si="3751">BA263*BA264</f>
        <v>0</v>
      </c>
      <c r="BB265" s="82">
        <f t="shared" ref="BB265" si="3752">BB263*BB264</f>
        <v>0</v>
      </c>
      <c r="BC265" s="82">
        <f t="shared" ref="BC265" si="3753">BC263*BC264</f>
        <v>0</v>
      </c>
      <c r="BD265" s="82">
        <f t="shared" ref="BD265" si="3754">BD263*BD264</f>
        <v>0</v>
      </c>
      <c r="BE265" s="82">
        <f t="shared" ref="BE265" si="3755">BE263*BE264</f>
        <v>0</v>
      </c>
      <c r="BF265" s="82">
        <f t="shared" ref="BF265" si="3756">BF263*BF264</f>
        <v>0</v>
      </c>
      <c r="BG265" s="82">
        <f t="shared" ref="BG265" si="3757">BG263*BG264</f>
        <v>0</v>
      </c>
      <c r="BH265" s="82">
        <f t="shared" ref="BH265" si="3758">BH263*BH264</f>
        <v>0</v>
      </c>
      <c r="BI265" s="82">
        <f t="shared" ref="BI265" si="3759">BI263*BI264</f>
        <v>0</v>
      </c>
      <c r="BJ265" s="82">
        <f t="shared" ref="BJ265" si="3760">BJ263*BJ264</f>
        <v>0</v>
      </c>
      <c r="BK265" s="82">
        <f t="shared" ref="BK265" si="3761">BK263*BK264</f>
        <v>0</v>
      </c>
      <c r="BL265" s="82">
        <f t="shared" ref="BL265" si="3762">BL263*BL264</f>
        <v>0</v>
      </c>
      <c r="BM265" s="82">
        <f t="shared" ref="BM265" si="3763">BM263*BM264</f>
        <v>0</v>
      </c>
      <c r="BN265" s="82">
        <f t="shared" ref="BN265" si="3764">BN263*BN264</f>
        <v>0</v>
      </c>
      <c r="BO265" s="82">
        <f t="shared" ref="BO265" si="3765">BO263*BO264</f>
        <v>0</v>
      </c>
      <c r="BP265" s="82">
        <f t="shared" ref="BP265" si="3766">BP263*BP264</f>
        <v>0</v>
      </c>
      <c r="BQ265" s="82">
        <f t="shared" ref="BQ265" si="3767">BQ263*BQ264</f>
        <v>0</v>
      </c>
      <c r="BR265" s="82">
        <f t="shared" ref="BR265" si="3768">BR263*BR264</f>
        <v>0</v>
      </c>
      <c r="BS265" s="82">
        <f t="shared" ref="BS265" si="3769">BS263*BS264</f>
        <v>0</v>
      </c>
      <c r="BT265" s="82">
        <f t="shared" ref="BT265" si="3770">BT263*BT264</f>
        <v>0</v>
      </c>
      <c r="BU265" s="82">
        <f t="shared" ref="BU265" si="3771">BU263*BU264</f>
        <v>0</v>
      </c>
      <c r="BV265" s="82">
        <f t="shared" ref="BV265" si="3772">BV263*BV264</f>
        <v>0</v>
      </c>
      <c r="BW265" s="82">
        <f t="shared" ref="BW265" si="3773">BW263*BW264</f>
        <v>0</v>
      </c>
      <c r="BX265" s="82">
        <f t="shared" ref="BX265" si="3774">BX263*BX264</f>
        <v>0</v>
      </c>
      <c r="BY265" s="82">
        <f t="shared" ref="BY265" si="3775">BY263*BY264</f>
        <v>0</v>
      </c>
      <c r="BZ265" s="82">
        <f t="shared" ref="BZ265" si="3776">BZ263*BZ264</f>
        <v>0</v>
      </c>
      <c r="CA265" s="82">
        <f t="shared" ref="CA265" si="3777">CA263*CA264</f>
        <v>0</v>
      </c>
      <c r="CB265" s="82">
        <f t="shared" ref="CB265" si="3778">CB263*CB264</f>
        <v>0</v>
      </c>
      <c r="CC265" s="82">
        <f t="shared" ref="CC265" si="3779">CC263*CC264</f>
        <v>0</v>
      </c>
      <c r="CD265" s="82">
        <f t="shared" ref="CD265" si="3780">CD263*CD264</f>
        <v>0</v>
      </c>
      <c r="CE265" s="82">
        <f t="shared" ref="CE265" si="3781">CE263*CE264</f>
        <v>0</v>
      </c>
      <c r="CF265" s="82">
        <f t="shared" ref="CF265" si="3782">CF263*CF264</f>
        <v>0</v>
      </c>
      <c r="CG265" s="82">
        <f t="shared" ref="CG265" si="3783">CG263*CG264</f>
        <v>0</v>
      </c>
      <c r="CH265" s="82">
        <f t="shared" ref="CH265" si="3784">CH263*CH264</f>
        <v>0</v>
      </c>
      <c r="CI265" s="82">
        <f t="shared" ref="CI265" si="3785">CI263*CI264</f>
        <v>0</v>
      </c>
      <c r="CJ265" s="82">
        <f t="shared" ref="CJ265" si="3786">CJ263*CJ264</f>
        <v>0</v>
      </c>
      <c r="CK265" s="82">
        <f t="shared" ref="CK265" si="3787">CK263*CK264</f>
        <v>0</v>
      </c>
      <c r="CL265" s="82">
        <f t="shared" ref="CL265" si="3788">CL263*CL264</f>
        <v>0</v>
      </c>
      <c r="CM265" s="82">
        <f t="shared" ref="CM265" si="3789">CM263*CM264</f>
        <v>0</v>
      </c>
      <c r="CN265" s="82">
        <f t="shared" ref="CN265" si="3790">CN263*CN264</f>
        <v>0</v>
      </c>
      <c r="CO265" s="82">
        <f t="shared" ref="CO265" si="3791">CO263*CO264</f>
        <v>0</v>
      </c>
      <c r="CP265" s="82">
        <f t="shared" ref="CP265" si="3792">CP263*CP264</f>
        <v>0</v>
      </c>
      <c r="CQ265" s="82">
        <f t="shared" ref="CQ265" si="3793">CQ263*CQ264</f>
        <v>0</v>
      </c>
      <c r="CR265" s="82">
        <f t="shared" ref="CR265" si="3794">CR263*CR264</f>
        <v>0</v>
      </c>
      <c r="CS265" s="82">
        <f t="shared" ref="CS265" si="3795">CS263*CS264</f>
        <v>0</v>
      </c>
      <c r="CT265" s="82">
        <f t="shared" ref="CT265" si="3796">CT263*CT264</f>
        <v>0</v>
      </c>
      <c r="CU265" s="82">
        <f t="shared" ref="CU265" si="3797">CU263*CU264</f>
        <v>0</v>
      </c>
      <c r="CV265" s="82">
        <f t="shared" ref="CV265" si="3798">CV263*CV264</f>
        <v>0</v>
      </c>
      <c r="CW265" s="82">
        <f t="shared" ref="CW265" si="3799">CW263*CW264</f>
        <v>0</v>
      </c>
      <c r="CX265" s="82">
        <f t="shared" ref="CX265" si="3800">CX263*CX264</f>
        <v>0</v>
      </c>
      <c r="CY265" s="82">
        <f t="shared" ref="CY265" si="3801">CY263*CY264</f>
        <v>0</v>
      </c>
      <c r="CZ265" s="82">
        <f t="shared" ref="CZ265" si="3802">CZ263*CZ264</f>
        <v>0</v>
      </c>
      <c r="DA265" s="82">
        <f t="shared" ref="DA265" si="3803">DA263*DA264</f>
        <v>0</v>
      </c>
      <c r="DB265" s="82">
        <f t="shared" ref="DB265" si="3804">DB263*DB264</f>
        <v>0</v>
      </c>
      <c r="DC265" s="82">
        <f t="shared" ref="DC265" si="3805">DC263*DC264</f>
        <v>0</v>
      </c>
      <c r="DD265" s="82">
        <f t="shared" ref="DD265" si="3806">DD263*DD264</f>
        <v>0</v>
      </c>
      <c r="DE265" s="82">
        <f t="shared" ref="DE265" si="3807">DE263*DE264</f>
        <v>0</v>
      </c>
      <c r="DF265" s="82">
        <f t="shared" ref="DF265" si="3808">DF263*DF264</f>
        <v>0</v>
      </c>
      <c r="DG265" s="82">
        <f t="shared" ref="DG265" si="3809">DG263*DG264</f>
        <v>0</v>
      </c>
      <c r="DH265" s="82">
        <f t="shared" ref="DH265" si="3810">DH263*DH264</f>
        <v>0</v>
      </c>
      <c r="DI265" s="82">
        <f t="shared" ref="DI265" si="3811">DI263*DI264</f>
        <v>0</v>
      </c>
      <c r="DJ265" s="82">
        <f t="shared" ref="DJ265" si="3812">DJ263*DJ264</f>
        <v>0</v>
      </c>
      <c r="DK265" s="82">
        <f t="shared" ref="DK265" si="3813">DK263*DK264</f>
        <v>0</v>
      </c>
      <c r="DL265" s="82">
        <f t="shared" ref="DL265" si="3814">DL263*DL264</f>
        <v>0</v>
      </c>
      <c r="DM265" s="82">
        <f t="shared" ref="DM265" si="3815">DM263*DM264</f>
        <v>0</v>
      </c>
      <c r="DN265" s="82">
        <f t="shared" ref="DN265" si="3816">DN263*DN264</f>
        <v>0</v>
      </c>
      <c r="DO265" s="82">
        <f t="shared" ref="DO265" si="3817">DO263*DO264</f>
        <v>0</v>
      </c>
      <c r="DP265" s="82">
        <f t="shared" ref="DP265" si="3818">DP263*DP264</f>
        <v>0</v>
      </c>
      <c r="DQ265" s="82">
        <f t="shared" ref="DQ265" si="3819">DQ263*DQ264</f>
        <v>0</v>
      </c>
      <c r="DR265" s="82">
        <f t="shared" ref="DR265" si="3820">DR263*DR264</f>
        <v>0</v>
      </c>
      <c r="DS265" s="82">
        <f t="shared" ref="DS265" si="3821">DS263*DS264</f>
        <v>0</v>
      </c>
      <c r="DT265" s="82">
        <f t="shared" ref="DT265" si="3822">DT263*DT264</f>
        <v>0</v>
      </c>
      <c r="DU265" s="82">
        <f t="shared" ref="DU265" si="3823">DU263*DU264</f>
        <v>0</v>
      </c>
      <c r="DV265" s="82">
        <f t="shared" ref="DV265" si="3824">DV263*DV264</f>
        <v>0</v>
      </c>
      <c r="DW265" s="82">
        <f t="shared" ref="DW265" si="3825">DW263*DW264</f>
        <v>0</v>
      </c>
      <c r="DX265" s="82">
        <f t="shared" ref="DX265" si="3826">DX263*DX264</f>
        <v>0</v>
      </c>
      <c r="DY265" s="82">
        <f t="shared" ref="DY265" si="3827">DY263*DY264</f>
        <v>0</v>
      </c>
      <c r="DZ265" s="82">
        <f t="shared" ref="DZ265" si="3828">DZ263*DZ264</f>
        <v>0</v>
      </c>
      <c r="EA265" s="82">
        <f t="shared" ref="EA265" si="3829">EA263*EA264</f>
        <v>0</v>
      </c>
      <c r="EB265" s="82">
        <f t="shared" ref="EB265" si="3830">EB263*EB264</f>
        <v>0</v>
      </c>
    </row>
    <row r="266" spans="3:132" outlineLevel="1" x14ac:dyDescent="0.25">
      <c r="C266" s="32"/>
      <c r="G266" s="52"/>
      <c r="H266" s="29"/>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row>
    <row r="267" spans="3:132" ht="13" outlineLevel="1" x14ac:dyDescent="0.3">
      <c r="C267" s="340" t="s">
        <v>504</v>
      </c>
      <c r="G267" s="52"/>
      <c r="H267" s="29"/>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row>
    <row r="268" spans="3:132" outlineLevel="1" x14ac:dyDescent="0.25">
      <c r="C268" s="318" t="s">
        <v>536</v>
      </c>
      <c r="G268" s="52" t="s">
        <v>604</v>
      </c>
      <c r="H268" s="46">
        <f t="shared" ref="H268:H269" si="3831">SUM(J268:EB268)</f>
        <v>0</v>
      </c>
      <c r="J268" s="82">
        <f t="shared" ref="J268:AO268" si="3832">$D$259*(MONTH($D$252)=J$5)*(AND(J$7&gt;=$D$252,J$7&lt;$E$252))</f>
        <v>0</v>
      </c>
      <c r="K268" s="82">
        <f t="shared" si="3832"/>
        <v>0</v>
      </c>
      <c r="L268" s="82">
        <f t="shared" si="3832"/>
        <v>0</v>
      </c>
      <c r="M268" s="82">
        <f t="shared" si="3832"/>
        <v>0</v>
      </c>
      <c r="N268" s="82">
        <f t="shared" si="3832"/>
        <v>0</v>
      </c>
      <c r="O268" s="82">
        <f t="shared" si="3832"/>
        <v>0</v>
      </c>
      <c r="P268" s="82">
        <f t="shared" si="3832"/>
        <v>0</v>
      </c>
      <c r="Q268" s="82">
        <f t="shared" si="3832"/>
        <v>0</v>
      </c>
      <c r="R268" s="82">
        <f t="shared" si="3832"/>
        <v>0</v>
      </c>
      <c r="S268" s="82">
        <f t="shared" si="3832"/>
        <v>0</v>
      </c>
      <c r="T268" s="82">
        <f t="shared" si="3832"/>
        <v>0</v>
      </c>
      <c r="U268" s="82">
        <f t="shared" si="3832"/>
        <v>0</v>
      </c>
      <c r="V268" s="82">
        <f t="shared" si="3832"/>
        <v>0</v>
      </c>
      <c r="W268" s="82">
        <f t="shared" si="3832"/>
        <v>0</v>
      </c>
      <c r="X268" s="82">
        <f t="shared" si="3832"/>
        <v>0</v>
      </c>
      <c r="Y268" s="82">
        <f t="shared" si="3832"/>
        <v>0</v>
      </c>
      <c r="Z268" s="82">
        <f t="shared" si="3832"/>
        <v>0</v>
      </c>
      <c r="AA268" s="82">
        <f t="shared" si="3832"/>
        <v>0</v>
      </c>
      <c r="AB268" s="82">
        <f t="shared" si="3832"/>
        <v>0</v>
      </c>
      <c r="AC268" s="82">
        <f t="shared" si="3832"/>
        <v>0</v>
      </c>
      <c r="AD268" s="82">
        <f t="shared" si="3832"/>
        <v>0</v>
      </c>
      <c r="AE268" s="82">
        <f t="shared" si="3832"/>
        <v>0</v>
      </c>
      <c r="AF268" s="82">
        <f t="shared" si="3832"/>
        <v>0</v>
      </c>
      <c r="AG268" s="82">
        <f t="shared" si="3832"/>
        <v>0</v>
      </c>
      <c r="AH268" s="82">
        <f t="shared" si="3832"/>
        <v>0</v>
      </c>
      <c r="AI268" s="82">
        <f t="shared" si="3832"/>
        <v>0</v>
      </c>
      <c r="AJ268" s="82">
        <f t="shared" si="3832"/>
        <v>0</v>
      </c>
      <c r="AK268" s="82">
        <f t="shared" si="3832"/>
        <v>0</v>
      </c>
      <c r="AL268" s="82">
        <f t="shared" si="3832"/>
        <v>0</v>
      </c>
      <c r="AM268" s="82">
        <f t="shared" si="3832"/>
        <v>0</v>
      </c>
      <c r="AN268" s="82">
        <f t="shared" si="3832"/>
        <v>0</v>
      </c>
      <c r="AO268" s="82">
        <f t="shared" si="3832"/>
        <v>0</v>
      </c>
      <c r="AP268" s="82">
        <f t="shared" ref="AP268:BU268" si="3833">$D$259*(MONTH($D$252)=AP$5)*(AND(AP$7&gt;=$D$252,AP$7&lt;$E$252))</f>
        <v>0</v>
      </c>
      <c r="AQ268" s="82">
        <f t="shared" si="3833"/>
        <v>0</v>
      </c>
      <c r="AR268" s="82">
        <f t="shared" si="3833"/>
        <v>0</v>
      </c>
      <c r="AS268" s="82">
        <f t="shared" si="3833"/>
        <v>0</v>
      </c>
      <c r="AT268" s="82">
        <f t="shared" si="3833"/>
        <v>0</v>
      </c>
      <c r="AU268" s="82">
        <f t="shared" si="3833"/>
        <v>0</v>
      </c>
      <c r="AV268" s="82">
        <f t="shared" si="3833"/>
        <v>0</v>
      </c>
      <c r="AW268" s="82">
        <f t="shared" si="3833"/>
        <v>0</v>
      </c>
      <c r="AX268" s="82">
        <f t="shared" si="3833"/>
        <v>0</v>
      </c>
      <c r="AY268" s="82">
        <f t="shared" si="3833"/>
        <v>0</v>
      </c>
      <c r="AZ268" s="82">
        <f t="shared" si="3833"/>
        <v>0</v>
      </c>
      <c r="BA268" s="82">
        <f t="shared" si="3833"/>
        <v>0</v>
      </c>
      <c r="BB268" s="82">
        <f t="shared" si="3833"/>
        <v>0</v>
      </c>
      <c r="BC268" s="82">
        <f t="shared" si="3833"/>
        <v>0</v>
      </c>
      <c r="BD268" s="82">
        <f t="shared" si="3833"/>
        <v>0</v>
      </c>
      <c r="BE268" s="82">
        <f t="shared" si="3833"/>
        <v>0</v>
      </c>
      <c r="BF268" s="82">
        <f t="shared" si="3833"/>
        <v>0</v>
      </c>
      <c r="BG268" s="82">
        <f t="shared" si="3833"/>
        <v>0</v>
      </c>
      <c r="BH268" s="82">
        <f t="shared" si="3833"/>
        <v>0</v>
      </c>
      <c r="BI268" s="82">
        <f t="shared" si="3833"/>
        <v>0</v>
      </c>
      <c r="BJ268" s="82">
        <f t="shared" si="3833"/>
        <v>0</v>
      </c>
      <c r="BK268" s="82">
        <f t="shared" si="3833"/>
        <v>0</v>
      </c>
      <c r="BL268" s="82">
        <f t="shared" si="3833"/>
        <v>0</v>
      </c>
      <c r="BM268" s="82">
        <f t="shared" si="3833"/>
        <v>0</v>
      </c>
      <c r="BN268" s="82">
        <f t="shared" si="3833"/>
        <v>0</v>
      </c>
      <c r="BO268" s="82">
        <f t="shared" si="3833"/>
        <v>0</v>
      </c>
      <c r="BP268" s="82">
        <f t="shared" si="3833"/>
        <v>0</v>
      </c>
      <c r="BQ268" s="82">
        <f t="shared" si="3833"/>
        <v>0</v>
      </c>
      <c r="BR268" s="82">
        <f t="shared" si="3833"/>
        <v>0</v>
      </c>
      <c r="BS268" s="82">
        <f t="shared" si="3833"/>
        <v>0</v>
      </c>
      <c r="BT268" s="82">
        <f t="shared" si="3833"/>
        <v>0</v>
      </c>
      <c r="BU268" s="82">
        <f t="shared" si="3833"/>
        <v>0</v>
      </c>
      <c r="BV268" s="82">
        <f t="shared" ref="BV268:DA268" si="3834">$D$259*(MONTH($D$252)=BV$5)*(AND(BV$7&gt;=$D$252,BV$7&lt;$E$252))</f>
        <v>0</v>
      </c>
      <c r="BW268" s="82">
        <f t="shared" si="3834"/>
        <v>0</v>
      </c>
      <c r="BX268" s="82">
        <f t="shared" si="3834"/>
        <v>0</v>
      </c>
      <c r="BY268" s="82">
        <f t="shared" si="3834"/>
        <v>0</v>
      </c>
      <c r="BZ268" s="82">
        <f t="shared" si="3834"/>
        <v>0</v>
      </c>
      <c r="CA268" s="82">
        <f t="shared" si="3834"/>
        <v>0</v>
      </c>
      <c r="CB268" s="82">
        <f t="shared" si="3834"/>
        <v>0</v>
      </c>
      <c r="CC268" s="82">
        <f t="shared" si="3834"/>
        <v>0</v>
      </c>
      <c r="CD268" s="82">
        <f t="shared" si="3834"/>
        <v>0</v>
      </c>
      <c r="CE268" s="82">
        <f t="shared" si="3834"/>
        <v>0</v>
      </c>
      <c r="CF268" s="82">
        <f t="shared" si="3834"/>
        <v>0</v>
      </c>
      <c r="CG268" s="82">
        <f t="shared" si="3834"/>
        <v>0</v>
      </c>
      <c r="CH268" s="82">
        <f t="shared" si="3834"/>
        <v>0</v>
      </c>
      <c r="CI268" s="82">
        <f t="shared" si="3834"/>
        <v>0</v>
      </c>
      <c r="CJ268" s="82">
        <f t="shared" si="3834"/>
        <v>0</v>
      </c>
      <c r="CK268" s="82">
        <f t="shared" si="3834"/>
        <v>0</v>
      </c>
      <c r="CL268" s="82">
        <f t="shared" si="3834"/>
        <v>0</v>
      </c>
      <c r="CM268" s="82">
        <f t="shared" si="3834"/>
        <v>0</v>
      </c>
      <c r="CN268" s="82">
        <f t="shared" si="3834"/>
        <v>0</v>
      </c>
      <c r="CO268" s="82">
        <f t="shared" si="3834"/>
        <v>0</v>
      </c>
      <c r="CP268" s="82">
        <f t="shared" si="3834"/>
        <v>0</v>
      </c>
      <c r="CQ268" s="82">
        <f t="shared" si="3834"/>
        <v>0</v>
      </c>
      <c r="CR268" s="82">
        <f t="shared" si="3834"/>
        <v>0</v>
      </c>
      <c r="CS268" s="82">
        <f t="shared" si="3834"/>
        <v>0</v>
      </c>
      <c r="CT268" s="82">
        <f t="shared" si="3834"/>
        <v>0</v>
      </c>
      <c r="CU268" s="82">
        <f t="shared" si="3834"/>
        <v>0</v>
      </c>
      <c r="CV268" s="82">
        <f t="shared" si="3834"/>
        <v>0</v>
      </c>
      <c r="CW268" s="82">
        <f t="shared" si="3834"/>
        <v>0</v>
      </c>
      <c r="CX268" s="82">
        <f t="shared" si="3834"/>
        <v>0</v>
      </c>
      <c r="CY268" s="82">
        <f t="shared" si="3834"/>
        <v>0</v>
      </c>
      <c r="CZ268" s="82">
        <f t="shared" si="3834"/>
        <v>0</v>
      </c>
      <c r="DA268" s="82">
        <f t="shared" si="3834"/>
        <v>0</v>
      </c>
      <c r="DB268" s="82">
        <f t="shared" ref="DB268:EB268" si="3835">$D$259*(MONTH($D$252)=DB$5)*(AND(DB$7&gt;=$D$252,DB$7&lt;$E$252))</f>
        <v>0</v>
      </c>
      <c r="DC268" s="82">
        <f t="shared" si="3835"/>
        <v>0</v>
      </c>
      <c r="DD268" s="82">
        <f t="shared" si="3835"/>
        <v>0</v>
      </c>
      <c r="DE268" s="82">
        <f t="shared" si="3835"/>
        <v>0</v>
      </c>
      <c r="DF268" s="82">
        <f t="shared" si="3835"/>
        <v>0</v>
      </c>
      <c r="DG268" s="82">
        <f t="shared" si="3835"/>
        <v>0</v>
      </c>
      <c r="DH268" s="82">
        <f t="shared" si="3835"/>
        <v>0</v>
      </c>
      <c r="DI268" s="82">
        <f t="shared" si="3835"/>
        <v>0</v>
      </c>
      <c r="DJ268" s="82">
        <f t="shared" si="3835"/>
        <v>0</v>
      </c>
      <c r="DK268" s="82">
        <f t="shared" si="3835"/>
        <v>0</v>
      </c>
      <c r="DL268" s="82">
        <f t="shared" si="3835"/>
        <v>0</v>
      </c>
      <c r="DM268" s="82">
        <f t="shared" si="3835"/>
        <v>0</v>
      </c>
      <c r="DN268" s="82">
        <f t="shared" si="3835"/>
        <v>0</v>
      </c>
      <c r="DO268" s="82">
        <f t="shared" si="3835"/>
        <v>0</v>
      </c>
      <c r="DP268" s="82">
        <f t="shared" si="3835"/>
        <v>0</v>
      </c>
      <c r="DQ268" s="82">
        <f t="shared" si="3835"/>
        <v>0</v>
      </c>
      <c r="DR268" s="82">
        <f t="shared" si="3835"/>
        <v>0</v>
      </c>
      <c r="DS268" s="82">
        <f t="shared" si="3835"/>
        <v>0</v>
      </c>
      <c r="DT268" s="82">
        <f t="shared" si="3835"/>
        <v>0</v>
      </c>
      <c r="DU268" s="82">
        <f t="shared" si="3835"/>
        <v>0</v>
      </c>
      <c r="DV268" s="82">
        <f t="shared" si="3835"/>
        <v>0</v>
      </c>
      <c r="DW268" s="82">
        <f t="shared" si="3835"/>
        <v>0</v>
      </c>
      <c r="DX268" s="82">
        <f t="shared" si="3835"/>
        <v>0</v>
      </c>
      <c r="DY268" s="82">
        <f t="shared" si="3835"/>
        <v>0</v>
      </c>
      <c r="DZ268" s="82">
        <f t="shared" si="3835"/>
        <v>0</v>
      </c>
      <c r="EA268" s="82">
        <f t="shared" si="3835"/>
        <v>0</v>
      </c>
      <c r="EB268" s="82">
        <f t="shared" si="3835"/>
        <v>0</v>
      </c>
    </row>
    <row r="269" spans="3:132" outlineLevel="1" x14ac:dyDescent="0.25">
      <c r="C269" s="318" t="s">
        <v>512</v>
      </c>
      <c r="D269" s="79">
        <f>Assumptions!J85</f>
        <v>44927</v>
      </c>
      <c r="E269" s="16">
        <f>Assumptions!J86</f>
        <v>12</v>
      </c>
      <c r="F269" s="61">
        <f t="shared" ref="F269" si="3836">EDATE(D269,E269)</f>
        <v>45292</v>
      </c>
      <c r="G269" s="52" t="s">
        <v>215</v>
      </c>
      <c r="H269" s="50">
        <f t="shared" si="3831"/>
        <v>1</v>
      </c>
      <c r="J269" s="130">
        <f t="shared" ref="J269:BU269" si="3837">IFERROR(IF(AND(J$6&gt;=$D269,J$7&lt;=$F269),1,0)*1/(YEARFRAC($D269,$F269)*MiY),0)+IF(AND($D269=$F269,J$6&lt;=$D269,J$7&gt;=$F269),1)</f>
        <v>8.3333333333333329E-2</v>
      </c>
      <c r="K269" s="130">
        <f t="shared" si="3837"/>
        <v>8.3333333333333329E-2</v>
      </c>
      <c r="L269" s="130">
        <f t="shared" si="3837"/>
        <v>8.3333333333333329E-2</v>
      </c>
      <c r="M269" s="130">
        <f t="shared" si="3837"/>
        <v>8.3333333333333329E-2</v>
      </c>
      <c r="N269" s="130">
        <f t="shared" si="3837"/>
        <v>8.3333333333333329E-2</v>
      </c>
      <c r="O269" s="130">
        <f t="shared" si="3837"/>
        <v>8.3333333333333329E-2</v>
      </c>
      <c r="P269" s="130">
        <f t="shared" si="3837"/>
        <v>8.3333333333333329E-2</v>
      </c>
      <c r="Q269" s="130">
        <f t="shared" si="3837"/>
        <v>8.3333333333333329E-2</v>
      </c>
      <c r="R269" s="130">
        <f t="shared" si="3837"/>
        <v>8.3333333333333329E-2</v>
      </c>
      <c r="S269" s="130">
        <f t="shared" si="3837"/>
        <v>8.3333333333333329E-2</v>
      </c>
      <c r="T269" s="130">
        <f t="shared" si="3837"/>
        <v>8.3333333333333329E-2</v>
      </c>
      <c r="U269" s="130">
        <f t="shared" si="3837"/>
        <v>8.3333333333333329E-2</v>
      </c>
      <c r="V269" s="130">
        <f t="shared" si="3837"/>
        <v>0</v>
      </c>
      <c r="W269" s="130">
        <f t="shared" si="3837"/>
        <v>0</v>
      </c>
      <c r="X269" s="130">
        <f t="shared" si="3837"/>
        <v>0</v>
      </c>
      <c r="Y269" s="130">
        <f t="shared" si="3837"/>
        <v>0</v>
      </c>
      <c r="Z269" s="130">
        <f t="shared" si="3837"/>
        <v>0</v>
      </c>
      <c r="AA269" s="130">
        <f t="shared" si="3837"/>
        <v>0</v>
      </c>
      <c r="AB269" s="130">
        <f t="shared" si="3837"/>
        <v>0</v>
      </c>
      <c r="AC269" s="130">
        <f t="shared" si="3837"/>
        <v>0</v>
      </c>
      <c r="AD269" s="130">
        <f t="shared" si="3837"/>
        <v>0</v>
      </c>
      <c r="AE269" s="130">
        <f t="shared" si="3837"/>
        <v>0</v>
      </c>
      <c r="AF269" s="130">
        <f t="shared" si="3837"/>
        <v>0</v>
      </c>
      <c r="AG269" s="130">
        <f t="shared" si="3837"/>
        <v>0</v>
      </c>
      <c r="AH269" s="130">
        <f t="shared" si="3837"/>
        <v>0</v>
      </c>
      <c r="AI269" s="130">
        <f t="shared" si="3837"/>
        <v>0</v>
      </c>
      <c r="AJ269" s="130">
        <f t="shared" si="3837"/>
        <v>0</v>
      </c>
      <c r="AK269" s="130">
        <f t="shared" si="3837"/>
        <v>0</v>
      </c>
      <c r="AL269" s="130">
        <f t="shared" si="3837"/>
        <v>0</v>
      </c>
      <c r="AM269" s="130">
        <f t="shared" si="3837"/>
        <v>0</v>
      </c>
      <c r="AN269" s="130">
        <f t="shared" si="3837"/>
        <v>0</v>
      </c>
      <c r="AO269" s="130">
        <f t="shared" si="3837"/>
        <v>0</v>
      </c>
      <c r="AP269" s="130">
        <f t="shared" si="3837"/>
        <v>0</v>
      </c>
      <c r="AQ269" s="130">
        <f t="shared" si="3837"/>
        <v>0</v>
      </c>
      <c r="AR269" s="130">
        <f t="shared" si="3837"/>
        <v>0</v>
      </c>
      <c r="AS269" s="130">
        <f t="shared" si="3837"/>
        <v>0</v>
      </c>
      <c r="AT269" s="130">
        <f t="shared" si="3837"/>
        <v>0</v>
      </c>
      <c r="AU269" s="130">
        <f t="shared" si="3837"/>
        <v>0</v>
      </c>
      <c r="AV269" s="130">
        <f t="shared" si="3837"/>
        <v>0</v>
      </c>
      <c r="AW269" s="130">
        <f t="shared" si="3837"/>
        <v>0</v>
      </c>
      <c r="AX269" s="130">
        <f t="shared" si="3837"/>
        <v>0</v>
      </c>
      <c r="AY269" s="130">
        <f t="shared" si="3837"/>
        <v>0</v>
      </c>
      <c r="AZ269" s="130">
        <f t="shared" si="3837"/>
        <v>0</v>
      </c>
      <c r="BA269" s="130">
        <f t="shared" si="3837"/>
        <v>0</v>
      </c>
      <c r="BB269" s="130">
        <f t="shared" si="3837"/>
        <v>0</v>
      </c>
      <c r="BC269" s="130">
        <f t="shared" si="3837"/>
        <v>0</v>
      </c>
      <c r="BD269" s="130">
        <f t="shared" si="3837"/>
        <v>0</v>
      </c>
      <c r="BE269" s="130">
        <f t="shared" si="3837"/>
        <v>0</v>
      </c>
      <c r="BF269" s="130">
        <f t="shared" si="3837"/>
        <v>0</v>
      </c>
      <c r="BG269" s="130">
        <f t="shared" si="3837"/>
        <v>0</v>
      </c>
      <c r="BH269" s="130">
        <f t="shared" si="3837"/>
        <v>0</v>
      </c>
      <c r="BI269" s="130">
        <f t="shared" si="3837"/>
        <v>0</v>
      </c>
      <c r="BJ269" s="130">
        <f t="shared" si="3837"/>
        <v>0</v>
      </c>
      <c r="BK269" s="130">
        <f t="shared" si="3837"/>
        <v>0</v>
      </c>
      <c r="BL269" s="130">
        <f t="shared" si="3837"/>
        <v>0</v>
      </c>
      <c r="BM269" s="130">
        <f t="shared" si="3837"/>
        <v>0</v>
      </c>
      <c r="BN269" s="130">
        <f t="shared" si="3837"/>
        <v>0</v>
      </c>
      <c r="BO269" s="130">
        <f t="shared" si="3837"/>
        <v>0</v>
      </c>
      <c r="BP269" s="130">
        <f t="shared" si="3837"/>
        <v>0</v>
      </c>
      <c r="BQ269" s="130">
        <f t="shared" si="3837"/>
        <v>0</v>
      </c>
      <c r="BR269" s="130">
        <f t="shared" si="3837"/>
        <v>0</v>
      </c>
      <c r="BS269" s="130">
        <f t="shared" si="3837"/>
        <v>0</v>
      </c>
      <c r="BT269" s="130">
        <f t="shared" si="3837"/>
        <v>0</v>
      </c>
      <c r="BU269" s="130">
        <f t="shared" si="3837"/>
        <v>0</v>
      </c>
      <c r="BV269" s="130">
        <f t="shared" ref="BV269:EB269" si="3838">IFERROR(IF(AND(BV$6&gt;=$D269,BV$7&lt;=$F269),1,0)*1/(YEARFRAC($D269,$F269)*MiY),0)+IF(AND($D269=$F269,BV$6&lt;=$D269,BV$7&gt;=$F269),1)</f>
        <v>0</v>
      </c>
      <c r="BW269" s="130">
        <f t="shared" si="3838"/>
        <v>0</v>
      </c>
      <c r="BX269" s="130">
        <f t="shared" si="3838"/>
        <v>0</v>
      </c>
      <c r="BY269" s="130">
        <f t="shared" si="3838"/>
        <v>0</v>
      </c>
      <c r="BZ269" s="130">
        <f t="shared" si="3838"/>
        <v>0</v>
      </c>
      <c r="CA269" s="130">
        <f t="shared" si="3838"/>
        <v>0</v>
      </c>
      <c r="CB269" s="130">
        <f t="shared" si="3838"/>
        <v>0</v>
      </c>
      <c r="CC269" s="130">
        <f t="shared" si="3838"/>
        <v>0</v>
      </c>
      <c r="CD269" s="130">
        <f t="shared" si="3838"/>
        <v>0</v>
      </c>
      <c r="CE269" s="130">
        <f t="shared" si="3838"/>
        <v>0</v>
      </c>
      <c r="CF269" s="130">
        <f t="shared" si="3838"/>
        <v>0</v>
      </c>
      <c r="CG269" s="130">
        <f t="shared" si="3838"/>
        <v>0</v>
      </c>
      <c r="CH269" s="130">
        <f t="shared" si="3838"/>
        <v>0</v>
      </c>
      <c r="CI269" s="130">
        <f t="shared" si="3838"/>
        <v>0</v>
      </c>
      <c r="CJ269" s="130">
        <f t="shared" si="3838"/>
        <v>0</v>
      </c>
      <c r="CK269" s="130">
        <f t="shared" si="3838"/>
        <v>0</v>
      </c>
      <c r="CL269" s="130">
        <f t="shared" si="3838"/>
        <v>0</v>
      </c>
      <c r="CM269" s="130">
        <f t="shared" si="3838"/>
        <v>0</v>
      </c>
      <c r="CN269" s="130">
        <f t="shared" si="3838"/>
        <v>0</v>
      </c>
      <c r="CO269" s="130">
        <f t="shared" si="3838"/>
        <v>0</v>
      </c>
      <c r="CP269" s="130">
        <f t="shared" si="3838"/>
        <v>0</v>
      </c>
      <c r="CQ269" s="130">
        <f t="shared" si="3838"/>
        <v>0</v>
      </c>
      <c r="CR269" s="130">
        <f t="shared" si="3838"/>
        <v>0</v>
      </c>
      <c r="CS269" s="130">
        <f t="shared" si="3838"/>
        <v>0</v>
      </c>
      <c r="CT269" s="130">
        <f t="shared" si="3838"/>
        <v>0</v>
      </c>
      <c r="CU269" s="130">
        <f t="shared" si="3838"/>
        <v>0</v>
      </c>
      <c r="CV269" s="130">
        <f t="shared" si="3838"/>
        <v>0</v>
      </c>
      <c r="CW269" s="130">
        <f t="shared" si="3838"/>
        <v>0</v>
      </c>
      <c r="CX269" s="130">
        <f t="shared" si="3838"/>
        <v>0</v>
      </c>
      <c r="CY269" s="130">
        <f t="shared" si="3838"/>
        <v>0</v>
      </c>
      <c r="CZ269" s="130">
        <f t="shared" si="3838"/>
        <v>0</v>
      </c>
      <c r="DA269" s="130">
        <f t="shared" si="3838"/>
        <v>0</v>
      </c>
      <c r="DB269" s="130">
        <f t="shared" si="3838"/>
        <v>0</v>
      </c>
      <c r="DC269" s="130">
        <f t="shared" si="3838"/>
        <v>0</v>
      </c>
      <c r="DD269" s="130">
        <f t="shared" si="3838"/>
        <v>0</v>
      </c>
      <c r="DE269" s="130">
        <f t="shared" si="3838"/>
        <v>0</v>
      </c>
      <c r="DF269" s="130">
        <f t="shared" si="3838"/>
        <v>0</v>
      </c>
      <c r="DG269" s="130">
        <f t="shared" si="3838"/>
        <v>0</v>
      </c>
      <c r="DH269" s="130">
        <f t="shared" si="3838"/>
        <v>0</v>
      </c>
      <c r="DI269" s="130">
        <f t="shared" si="3838"/>
        <v>0</v>
      </c>
      <c r="DJ269" s="130">
        <f t="shared" si="3838"/>
        <v>0</v>
      </c>
      <c r="DK269" s="130">
        <f t="shared" si="3838"/>
        <v>0</v>
      </c>
      <c r="DL269" s="130">
        <f t="shared" si="3838"/>
        <v>0</v>
      </c>
      <c r="DM269" s="130">
        <f t="shared" si="3838"/>
        <v>0</v>
      </c>
      <c r="DN269" s="130">
        <f t="shared" si="3838"/>
        <v>0</v>
      </c>
      <c r="DO269" s="130">
        <f t="shared" si="3838"/>
        <v>0</v>
      </c>
      <c r="DP269" s="130">
        <f t="shared" si="3838"/>
        <v>0</v>
      </c>
      <c r="DQ269" s="130">
        <f t="shared" si="3838"/>
        <v>0</v>
      </c>
      <c r="DR269" s="130">
        <f t="shared" si="3838"/>
        <v>0</v>
      </c>
      <c r="DS269" s="130">
        <f t="shared" si="3838"/>
        <v>0</v>
      </c>
      <c r="DT269" s="130">
        <f t="shared" si="3838"/>
        <v>0</v>
      </c>
      <c r="DU269" s="130">
        <f t="shared" si="3838"/>
        <v>0</v>
      </c>
      <c r="DV269" s="130">
        <f t="shared" si="3838"/>
        <v>0</v>
      </c>
      <c r="DW269" s="130">
        <f t="shared" si="3838"/>
        <v>0</v>
      </c>
      <c r="DX269" s="130">
        <f t="shared" si="3838"/>
        <v>0</v>
      </c>
      <c r="DY269" s="130">
        <f t="shared" si="3838"/>
        <v>0</v>
      </c>
      <c r="DZ269" s="130">
        <f t="shared" si="3838"/>
        <v>0</v>
      </c>
      <c r="EA269" s="130">
        <f t="shared" si="3838"/>
        <v>0</v>
      </c>
      <c r="EB269" s="130">
        <f t="shared" si="3838"/>
        <v>0</v>
      </c>
    </row>
    <row r="270" spans="3:132" outlineLevel="1" x14ac:dyDescent="0.25">
      <c r="C270" s="318" t="s">
        <v>537</v>
      </c>
      <c r="D270" s="31">
        <f>Costs!$J$39</f>
        <v>1.9</v>
      </c>
      <c r="E270" s="31">
        <f>Costs!$J$40</f>
        <v>0.4</v>
      </c>
      <c r="G270" s="52" t="s">
        <v>220</v>
      </c>
      <c r="H270" s="29"/>
      <c r="J270" s="312">
        <f t="shared" ref="J270:BU270" si="3839">$D270-$E270</f>
        <v>1.5</v>
      </c>
      <c r="K270" s="312">
        <f t="shared" si="3839"/>
        <v>1.5</v>
      </c>
      <c r="L270" s="312">
        <f t="shared" si="3839"/>
        <v>1.5</v>
      </c>
      <c r="M270" s="312">
        <f t="shared" si="3839"/>
        <v>1.5</v>
      </c>
      <c r="N270" s="312">
        <f t="shared" si="3839"/>
        <v>1.5</v>
      </c>
      <c r="O270" s="312">
        <f t="shared" si="3839"/>
        <v>1.5</v>
      </c>
      <c r="P270" s="312">
        <f t="shared" si="3839"/>
        <v>1.5</v>
      </c>
      <c r="Q270" s="312">
        <f t="shared" si="3839"/>
        <v>1.5</v>
      </c>
      <c r="R270" s="312">
        <f t="shared" si="3839"/>
        <v>1.5</v>
      </c>
      <c r="S270" s="312">
        <f t="shared" si="3839"/>
        <v>1.5</v>
      </c>
      <c r="T270" s="312">
        <f t="shared" si="3839"/>
        <v>1.5</v>
      </c>
      <c r="U270" s="312">
        <f t="shared" si="3839"/>
        <v>1.5</v>
      </c>
      <c r="V270" s="312">
        <f t="shared" si="3839"/>
        <v>1.5</v>
      </c>
      <c r="W270" s="312">
        <f t="shared" si="3839"/>
        <v>1.5</v>
      </c>
      <c r="X270" s="312">
        <f t="shared" si="3839"/>
        <v>1.5</v>
      </c>
      <c r="Y270" s="312">
        <f t="shared" si="3839"/>
        <v>1.5</v>
      </c>
      <c r="Z270" s="312">
        <f t="shared" si="3839"/>
        <v>1.5</v>
      </c>
      <c r="AA270" s="312">
        <f t="shared" si="3839"/>
        <v>1.5</v>
      </c>
      <c r="AB270" s="312">
        <f t="shared" si="3839"/>
        <v>1.5</v>
      </c>
      <c r="AC270" s="312">
        <f t="shared" si="3839"/>
        <v>1.5</v>
      </c>
      <c r="AD270" s="312">
        <f t="shared" si="3839"/>
        <v>1.5</v>
      </c>
      <c r="AE270" s="312">
        <f t="shared" si="3839"/>
        <v>1.5</v>
      </c>
      <c r="AF270" s="312">
        <f t="shared" si="3839"/>
        <v>1.5</v>
      </c>
      <c r="AG270" s="312">
        <f t="shared" si="3839"/>
        <v>1.5</v>
      </c>
      <c r="AH270" s="312">
        <f t="shared" si="3839"/>
        <v>1.5</v>
      </c>
      <c r="AI270" s="312">
        <f t="shared" si="3839"/>
        <v>1.5</v>
      </c>
      <c r="AJ270" s="312">
        <f t="shared" si="3839"/>
        <v>1.5</v>
      </c>
      <c r="AK270" s="312">
        <f t="shared" si="3839"/>
        <v>1.5</v>
      </c>
      <c r="AL270" s="312">
        <f t="shared" si="3839"/>
        <v>1.5</v>
      </c>
      <c r="AM270" s="312">
        <f t="shared" si="3839"/>
        <v>1.5</v>
      </c>
      <c r="AN270" s="312">
        <f t="shared" si="3839"/>
        <v>1.5</v>
      </c>
      <c r="AO270" s="312">
        <f t="shared" si="3839"/>
        <v>1.5</v>
      </c>
      <c r="AP270" s="312">
        <f t="shared" si="3839"/>
        <v>1.5</v>
      </c>
      <c r="AQ270" s="312">
        <f t="shared" si="3839"/>
        <v>1.5</v>
      </c>
      <c r="AR270" s="312">
        <f t="shared" si="3839"/>
        <v>1.5</v>
      </c>
      <c r="AS270" s="312">
        <f t="shared" si="3839"/>
        <v>1.5</v>
      </c>
      <c r="AT270" s="312">
        <f t="shared" si="3839"/>
        <v>1.5</v>
      </c>
      <c r="AU270" s="312">
        <f t="shared" si="3839"/>
        <v>1.5</v>
      </c>
      <c r="AV270" s="312">
        <f t="shared" si="3839"/>
        <v>1.5</v>
      </c>
      <c r="AW270" s="312">
        <f t="shared" si="3839"/>
        <v>1.5</v>
      </c>
      <c r="AX270" s="312">
        <f t="shared" si="3839"/>
        <v>1.5</v>
      </c>
      <c r="AY270" s="312">
        <f t="shared" si="3839"/>
        <v>1.5</v>
      </c>
      <c r="AZ270" s="312">
        <f t="shared" si="3839"/>
        <v>1.5</v>
      </c>
      <c r="BA270" s="312">
        <f t="shared" si="3839"/>
        <v>1.5</v>
      </c>
      <c r="BB270" s="312">
        <f t="shared" si="3839"/>
        <v>1.5</v>
      </c>
      <c r="BC270" s="312">
        <f t="shared" si="3839"/>
        <v>1.5</v>
      </c>
      <c r="BD270" s="312">
        <f t="shared" si="3839"/>
        <v>1.5</v>
      </c>
      <c r="BE270" s="312">
        <f t="shared" si="3839"/>
        <v>1.5</v>
      </c>
      <c r="BF270" s="312">
        <f t="shared" si="3839"/>
        <v>1.5</v>
      </c>
      <c r="BG270" s="312">
        <f t="shared" si="3839"/>
        <v>1.5</v>
      </c>
      <c r="BH270" s="312">
        <f t="shared" si="3839"/>
        <v>1.5</v>
      </c>
      <c r="BI270" s="312">
        <f t="shared" si="3839"/>
        <v>1.5</v>
      </c>
      <c r="BJ270" s="312">
        <f t="shared" si="3839"/>
        <v>1.5</v>
      </c>
      <c r="BK270" s="312">
        <f t="shared" si="3839"/>
        <v>1.5</v>
      </c>
      <c r="BL270" s="312">
        <f t="shared" si="3839"/>
        <v>1.5</v>
      </c>
      <c r="BM270" s="312">
        <f t="shared" si="3839"/>
        <v>1.5</v>
      </c>
      <c r="BN270" s="312">
        <f t="shared" si="3839"/>
        <v>1.5</v>
      </c>
      <c r="BO270" s="312">
        <f t="shared" si="3839"/>
        <v>1.5</v>
      </c>
      <c r="BP270" s="312">
        <f t="shared" si="3839"/>
        <v>1.5</v>
      </c>
      <c r="BQ270" s="312">
        <f t="shared" si="3839"/>
        <v>1.5</v>
      </c>
      <c r="BR270" s="312">
        <f t="shared" si="3839"/>
        <v>1.5</v>
      </c>
      <c r="BS270" s="312">
        <f t="shared" si="3839"/>
        <v>1.5</v>
      </c>
      <c r="BT270" s="312">
        <f t="shared" si="3839"/>
        <v>1.5</v>
      </c>
      <c r="BU270" s="312">
        <f t="shared" si="3839"/>
        <v>1.5</v>
      </c>
      <c r="BV270" s="312">
        <f t="shared" ref="BV270:EB270" si="3840">$D270-$E270</f>
        <v>1.5</v>
      </c>
      <c r="BW270" s="312">
        <f t="shared" si="3840"/>
        <v>1.5</v>
      </c>
      <c r="BX270" s="312">
        <f t="shared" si="3840"/>
        <v>1.5</v>
      </c>
      <c r="BY270" s="312">
        <f t="shared" si="3840"/>
        <v>1.5</v>
      </c>
      <c r="BZ270" s="312">
        <f t="shared" si="3840"/>
        <v>1.5</v>
      </c>
      <c r="CA270" s="312">
        <f t="shared" si="3840"/>
        <v>1.5</v>
      </c>
      <c r="CB270" s="312">
        <f t="shared" si="3840"/>
        <v>1.5</v>
      </c>
      <c r="CC270" s="312">
        <f t="shared" si="3840"/>
        <v>1.5</v>
      </c>
      <c r="CD270" s="312">
        <f t="shared" si="3840"/>
        <v>1.5</v>
      </c>
      <c r="CE270" s="312">
        <f t="shared" si="3840"/>
        <v>1.5</v>
      </c>
      <c r="CF270" s="312">
        <f t="shared" si="3840"/>
        <v>1.5</v>
      </c>
      <c r="CG270" s="312">
        <f t="shared" si="3840"/>
        <v>1.5</v>
      </c>
      <c r="CH270" s="312">
        <f t="shared" si="3840"/>
        <v>1.5</v>
      </c>
      <c r="CI270" s="312">
        <f t="shared" si="3840"/>
        <v>1.5</v>
      </c>
      <c r="CJ270" s="312">
        <f t="shared" si="3840"/>
        <v>1.5</v>
      </c>
      <c r="CK270" s="312">
        <f t="shared" si="3840"/>
        <v>1.5</v>
      </c>
      <c r="CL270" s="312">
        <f t="shared" si="3840"/>
        <v>1.5</v>
      </c>
      <c r="CM270" s="312">
        <f t="shared" si="3840"/>
        <v>1.5</v>
      </c>
      <c r="CN270" s="312">
        <f t="shared" si="3840"/>
        <v>1.5</v>
      </c>
      <c r="CO270" s="312">
        <f t="shared" si="3840"/>
        <v>1.5</v>
      </c>
      <c r="CP270" s="312">
        <f t="shared" si="3840"/>
        <v>1.5</v>
      </c>
      <c r="CQ270" s="312">
        <f t="shared" si="3840"/>
        <v>1.5</v>
      </c>
      <c r="CR270" s="312">
        <f t="shared" si="3840"/>
        <v>1.5</v>
      </c>
      <c r="CS270" s="312">
        <f t="shared" si="3840"/>
        <v>1.5</v>
      </c>
      <c r="CT270" s="312">
        <f t="shared" si="3840"/>
        <v>1.5</v>
      </c>
      <c r="CU270" s="312">
        <f t="shared" si="3840"/>
        <v>1.5</v>
      </c>
      <c r="CV270" s="312">
        <f t="shared" si="3840"/>
        <v>1.5</v>
      </c>
      <c r="CW270" s="312">
        <f t="shared" si="3840"/>
        <v>1.5</v>
      </c>
      <c r="CX270" s="312">
        <f t="shared" si="3840"/>
        <v>1.5</v>
      </c>
      <c r="CY270" s="312">
        <f t="shared" si="3840"/>
        <v>1.5</v>
      </c>
      <c r="CZ270" s="312">
        <f t="shared" si="3840"/>
        <v>1.5</v>
      </c>
      <c r="DA270" s="312">
        <f t="shared" si="3840"/>
        <v>1.5</v>
      </c>
      <c r="DB270" s="312">
        <f t="shared" si="3840"/>
        <v>1.5</v>
      </c>
      <c r="DC270" s="312">
        <f t="shared" si="3840"/>
        <v>1.5</v>
      </c>
      <c r="DD270" s="312">
        <f t="shared" si="3840"/>
        <v>1.5</v>
      </c>
      <c r="DE270" s="312">
        <f t="shared" si="3840"/>
        <v>1.5</v>
      </c>
      <c r="DF270" s="312">
        <f t="shared" si="3840"/>
        <v>1.5</v>
      </c>
      <c r="DG270" s="312">
        <f t="shared" si="3840"/>
        <v>1.5</v>
      </c>
      <c r="DH270" s="312">
        <f t="shared" si="3840"/>
        <v>1.5</v>
      </c>
      <c r="DI270" s="312">
        <f t="shared" si="3840"/>
        <v>1.5</v>
      </c>
      <c r="DJ270" s="312">
        <f t="shared" si="3840"/>
        <v>1.5</v>
      </c>
      <c r="DK270" s="312">
        <f t="shared" si="3840"/>
        <v>1.5</v>
      </c>
      <c r="DL270" s="312">
        <f t="shared" si="3840"/>
        <v>1.5</v>
      </c>
      <c r="DM270" s="312">
        <f t="shared" si="3840"/>
        <v>1.5</v>
      </c>
      <c r="DN270" s="312">
        <f t="shared" si="3840"/>
        <v>1.5</v>
      </c>
      <c r="DO270" s="312">
        <f t="shared" si="3840"/>
        <v>1.5</v>
      </c>
      <c r="DP270" s="312">
        <f t="shared" si="3840"/>
        <v>1.5</v>
      </c>
      <c r="DQ270" s="312">
        <f t="shared" si="3840"/>
        <v>1.5</v>
      </c>
      <c r="DR270" s="312">
        <f t="shared" si="3840"/>
        <v>1.5</v>
      </c>
      <c r="DS270" s="312">
        <f t="shared" si="3840"/>
        <v>1.5</v>
      </c>
      <c r="DT270" s="312">
        <f t="shared" si="3840"/>
        <v>1.5</v>
      </c>
      <c r="DU270" s="312">
        <f t="shared" si="3840"/>
        <v>1.5</v>
      </c>
      <c r="DV270" s="312">
        <f t="shared" si="3840"/>
        <v>1.5</v>
      </c>
      <c r="DW270" s="312">
        <f t="shared" si="3840"/>
        <v>1.5</v>
      </c>
      <c r="DX270" s="312">
        <f t="shared" si="3840"/>
        <v>1.5</v>
      </c>
      <c r="DY270" s="312">
        <f t="shared" si="3840"/>
        <v>1.5</v>
      </c>
      <c r="DZ270" s="312">
        <f t="shared" si="3840"/>
        <v>1.5</v>
      </c>
      <c r="EA270" s="312">
        <f t="shared" si="3840"/>
        <v>1.5</v>
      </c>
      <c r="EB270" s="312">
        <f t="shared" si="3840"/>
        <v>1.5</v>
      </c>
    </row>
    <row r="271" spans="3:132" outlineLevel="1" x14ac:dyDescent="0.25">
      <c r="C271" s="327" t="s">
        <v>543</v>
      </c>
      <c r="D271" s="38"/>
      <c r="E271" s="38"/>
      <c r="F271" s="38"/>
      <c r="G271" s="55" t="s">
        <v>220</v>
      </c>
      <c r="H271" s="316">
        <f t="shared" ref="H271" si="3841">SUM(J271:EB271)</f>
        <v>0</v>
      </c>
      <c r="I271" s="38"/>
      <c r="J271" s="314">
        <f>J268*SUM($J$269:J$269)*J270</f>
        <v>0</v>
      </c>
      <c r="K271" s="314">
        <f>K268*SUM($J$269:K$269)*K270</f>
        <v>0</v>
      </c>
      <c r="L271" s="314">
        <f>L268*SUM($J$269:L$269)*L270</f>
        <v>0</v>
      </c>
      <c r="M271" s="314">
        <f>M268*SUM($J$269:M$269)*M270</f>
        <v>0</v>
      </c>
      <c r="N271" s="314">
        <f>N268*SUM($J$269:N$269)*N270</f>
        <v>0</v>
      </c>
      <c r="O271" s="314">
        <f>O268*SUM($J$269:O$269)*O270</f>
        <v>0</v>
      </c>
      <c r="P271" s="314">
        <f>P268*SUM($J$269:P$269)*P270</f>
        <v>0</v>
      </c>
      <c r="Q271" s="314">
        <f>Q268*SUM($J$269:Q$269)*Q270</f>
        <v>0</v>
      </c>
      <c r="R271" s="314">
        <f>R268*SUM($J$269:R$269)*R270</f>
        <v>0</v>
      </c>
      <c r="S271" s="314">
        <f>S268*SUM($J$269:S$269)*S270</f>
        <v>0</v>
      </c>
      <c r="T271" s="314">
        <f>T268*SUM($J$269:T$269)*T270</f>
        <v>0</v>
      </c>
      <c r="U271" s="314">
        <f>U268*SUM($J$269:U$269)*U270</f>
        <v>0</v>
      </c>
      <c r="V271" s="314">
        <f>V268*SUM($J$269:V$269)*V270</f>
        <v>0</v>
      </c>
      <c r="W271" s="314">
        <f>W268*SUM($J$269:W$269)*W270</f>
        <v>0</v>
      </c>
      <c r="X271" s="314">
        <f>X268*SUM($J$269:X$269)*X270</f>
        <v>0</v>
      </c>
      <c r="Y271" s="314">
        <f>Y268*SUM($J$269:Y$269)*Y270</f>
        <v>0</v>
      </c>
      <c r="Z271" s="314">
        <f>Z268*SUM($J$269:Z$269)*Z270</f>
        <v>0</v>
      </c>
      <c r="AA271" s="314">
        <f>AA268*SUM($J$269:AA$269)*AA270</f>
        <v>0</v>
      </c>
      <c r="AB271" s="314">
        <f>AB268*SUM($J$269:AB$269)*AB270</f>
        <v>0</v>
      </c>
      <c r="AC271" s="314">
        <f>AC268*SUM($J$269:AC$269)*AC270</f>
        <v>0</v>
      </c>
      <c r="AD271" s="314">
        <f>AD268*SUM($J$269:AD$269)*AD270</f>
        <v>0</v>
      </c>
      <c r="AE271" s="314">
        <f>AE268*SUM($J$269:AE$269)*AE270</f>
        <v>0</v>
      </c>
      <c r="AF271" s="314">
        <f>AF268*SUM($J$269:AF$269)*AF270</f>
        <v>0</v>
      </c>
      <c r="AG271" s="314">
        <f>AG268*SUM($J$269:AG$269)*AG270</f>
        <v>0</v>
      </c>
      <c r="AH271" s="314">
        <f>AH268*SUM($J$269:AH$269)*AH270</f>
        <v>0</v>
      </c>
      <c r="AI271" s="314">
        <f>AI268*SUM($J$269:AI$269)*AI270</f>
        <v>0</v>
      </c>
      <c r="AJ271" s="314">
        <f>AJ268*SUM($J$269:AJ$269)*AJ270</f>
        <v>0</v>
      </c>
      <c r="AK271" s="314">
        <f>AK268*SUM($J$269:AK$269)*AK270</f>
        <v>0</v>
      </c>
      <c r="AL271" s="314">
        <f>AL268*SUM($J$269:AL$269)*AL270</f>
        <v>0</v>
      </c>
      <c r="AM271" s="314">
        <f>AM268*SUM($J$269:AM$269)*AM270</f>
        <v>0</v>
      </c>
      <c r="AN271" s="314">
        <f>AN268*SUM($J$269:AN$269)*AN270</f>
        <v>0</v>
      </c>
      <c r="AO271" s="314">
        <f>AO268*SUM($J$269:AO$269)*AO270</f>
        <v>0</v>
      </c>
      <c r="AP271" s="314">
        <f>AP268*SUM($J$269:AP$269)*AP270</f>
        <v>0</v>
      </c>
      <c r="AQ271" s="314">
        <f>AQ268*SUM($J$269:AQ$269)*AQ270</f>
        <v>0</v>
      </c>
      <c r="AR271" s="314">
        <f>AR268*SUM($J$269:AR$269)*AR270</f>
        <v>0</v>
      </c>
      <c r="AS271" s="314">
        <f>AS268*SUM($J$269:AS$269)*AS270</f>
        <v>0</v>
      </c>
      <c r="AT271" s="314">
        <f>AT268*SUM($J$269:AT$269)*AT270</f>
        <v>0</v>
      </c>
      <c r="AU271" s="314">
        <f>AU268*SUM($J$269:AU$269)*AU270</f>
        <v>0</v>
      </c>
      <c r="AV271" s="314">
        <f>AV268*SUM($J$269:AV$269)*AV270</f>
        <v>0</v>
      </c>
      <c r="AW271" s="314">
        <f>AW268*SUM($J$269:AW$269)*AW270</f>
        <v>0</v>
      </c>
      <c r="AX271" s="314">
        <f>AX268*SUM($J$269:AX$269)*AX270</f>
        <v>0</v>
      </c>
      <c r="AY271" s="314">
        <f>AY268*SUM($J$269:AY$269)*AY270</f>
        <v>0</v>
      </c>
      <c r="AZ271" s="314">
        <f>AZ268*SUM($J$269:AZ$269)*AZ270</f>
        <v>0</v>
      </c>
      <c r="BA271" s="314">
        <f>BA268*SUM($J$269:BA$269)*BA270</f>
        <v>0</v>
      </c>
      <c r="BB271" s="314">
        <f>BB268*SUM($J$269:BB$269)*BB270</f>
        <v>0</v>
      </c>
      <c r="BC271" s="314">
        <f>BC268*SUM($J$269:BC$269)*BC270</f>
        <v>0</v>
      </c>
      <c r="BD271" s="314">
        <f>BD268*SUM($J$269:BD$269)*BD270</f>
        <v>0</v>
      </c>
      <c r="BE271" s="314">
        <f>BE268*SUM($J$269:BE$269)*BE270</f>
        <v>0</v>
      </c>
      <c r="BF271" s="314">
        <f>BF268*SUM($J$269:BF$269)*BF270</f>
        <v>0</v>
      </c>
      <c r="BG271" s="314">
        <f>BG268*SUM($J$269:BG$269)*BG270</f>
        <v>0</v>
      </c>
      <c r="BH271" s="314">
        <f>BH268*SUM($J$269:BH$269)*BH270</f>
        <v>0</v>
      </c>
      <c r="BI271" s="314">
        <f>BI268*SUM($J$269:BI$269)*BI270</f>
        <v>0</v>
      </c>
      <c r="BJ271" s="314">
        <f>BJ268*SUM($J$269:BJ$269)*BJ270</f>
        <v>0</v>
      </c>
      <c r="BK271" s="314">
        <f>BK268*SUM($J$269:BK$269)*BK270</f>
        <v>0</v>
      </c>
      <c r="BL271" s="314">
        <f>BL268*SUM($J$269:BL$269)*BL270</f>
        <v>0</v>
      </c>
      <c r="BM271" s="314">
        <f>BM268*SUM($J$269:BM$269)*BM270</f>
        <v>0</v>
      </c>
      <c r="BN271" s="314">
        <f>BN268*SUM($J$269:BN$269)*BN270</f>
        <v>0</v>
      </c>
      <c r="BO271" s="314">
        <f>BO268*SUM($J$269:BO$269)*BO270</f>
        <v>0</v>
      </c>
      <c r="BP271" s="314">
        <f>BP268*SUM($J$269:BP$269)*BP270</f>
        <v>0</v>
      </c>
      <c r="BQ271" s="314">
        <f>BQ268*SUM($J$269:BQ$269)*BQ270</f>
        <v>0</v>
      </c>
      <c r="BR271" s="314">
        <f>BR268*SUM($J$269:BR$269)*BR270</f>
        <v>0</v>
      </c>
      <c r="BS271" s="314">
        <f>BS268*SUM($J$269:BS$269)*BS270</f>
        <v>0</v>
      </c>
      <c r="BT271" s="314">
        <f>BT268*SUM($J$269:BT$269)*BT270</f>
        <v>0</v>
      </c>
      <c r="BU271" s="314">
        <f>BU268*SUM($J$269:BU$269)*BU270</f>
        <v>0</v>
      </c>
      <c r="BV271" s="314">
        <f>BV268*SUM($J$269:BV$269)*BV270</f>
        <v>0</v>
      </c>
      <c r="BW271" s="314">
        <f>BW268*SUM($J$269:BW$269)*BW270</f>
        <v>0</v>
      </c>
      <c r="BX271" s="314">
        <f>BX268*SUM($J$269:BX$269)*BX270</f>
        <v>0</v>
      </c>
      <c r="BY271" s="314">
        <f>BY268*SUM($J$269:BY$269)*BY270</f>
        <v>0</v>
      </c>
      <c r="BZ271" s="314">
        <f>BZ268*SUM($J$269:BZ$269)*BZ270</f>
        <v>0</v>
      </c>
      <c r="CA271" s="314">
        <f>CA268*SUM($J$269:CA$269)*CA270</f>
        <v>0</v>
      </c>
      <c r="CB271" s="314">
        <f>CB268*SUM($J$269:CB$269)*CB270</f>
        <v>0</v>
      </c>
      <c r="CC271" s="314">
        <f>CC268*SUM($J$269:CC$269)*CC270</f>
        <v>0</v>
      </c>
      <c r="CD271" s="314">
        <f>CD268*SUM($J$269:CD$269)*CD270</f>
        <v>0</v>
      </c>
      <c r="CE271" s="314">
        <f>CE268*SUM($J$269:CE$269)*CE270</f>
        <v>0</v>
      </c>
      <c r="CF271" s="314">
        <f>CF268*SUM($J$269:CF$269)*CF270</f>
        <v>0</v>
      </c>
      <c r="CG271" s="314">
        <f>CG268*SUM($J$269:CG$269)*CG270</f>
        <v>0</v>
      </c>
      <c r="CH271" s="314">
        <f>CH268*SUM($J$269:CH$269)*CH270</f>
        <v>0</v>
      </c>
      <c r="CI271" s="314">
        <f>CI268*SUM($J$269:CI$269)*CI270</f>
        <v>0</v>
      </c>
      <c r="CJ271" s="314">
        <f>CJ268*SUM($J$269:CJ$269)*CJ270</f>
        <v>0</v>
      </c>
      <c r="CK271" s="314">
        <f>CK268*SUM($J$269:CK$269)*CK270</f>
        <v>0</v>
      </c>
      <c r="CL271" s="314">
        <f>CL268*SUM($J$269:CL$269)*CL270</f>
        <v>0</v>
      </c>
      <c r="CM271" s="314">
        <f>CM268*SUM($J$269:CM$269)*CM270</f>
        <v>0</v>
      </c>
      <c r="CN271" s="314">
        <f>CN268*SUM($J$269:CN$269)*CN270</f>
        <v>0</v>
      </c>
      <c r="CO271" s="314">
        <f>CO268*SUM($J$269:CO$269)*CO270</f>
        <v>0</v>
      </c>
      <c r="CP271" s="314">
        <f>CP268*SUM($J$269:CP$269)*CP270</f>
        <v>0</v>
      </c>
      <c r="CQ271" s="314">
        <f>CQ268*SUM($J$269:CQ$269)*CQ270</f>
        <v>0</v>
      </c>
      <c r="CR271" s="314">
        <f>CR268*SUM($J$269:CR$269)*CR270</f>
        <v>0</v>
      </c>
      <c r="CS271" s="314">
        <f>CS268*SUM($J$269:CS$269)*CS270</f>
        <v>0</v>
      </c>
      <c r="CT271" s="314">
        <f>CT268*SUM($J$269:CT$269)*CT270</f>
        <v>0</v>
      </c>
      <c r="CU271" s="314">
        <f>CU268*SUM($J$269:CU$269)*CU270</f>
        <v>0</v>
      </c>
      <c r="CV271" s="314">
        <f>CV268*SUM($J$269:CV$269)*CV270</f>
        <v>0</v>
      </c>
      <c r="CW271" s="314">
        <f>CW268*SUM($J$269:CW$269)*CW270</f>
        <v>0</v>
      </c>
      <c r="CX271" s="314">
        <f>CX268*SUM($J$269:CX$269)*CX270</f>
        <v>0</v>
      </c>
      <c r="CY271" s="314">
        <f>CY268*SUM($J$269:CY$269)*CY270</f>
        <v>0</v>
      </c>
      <c r="CZ271" s="314">
        <f>CZ268*SUM($J$269:CZ$269)*CZ270</f>
        <v>0</v>
      </c>
      <c r="DA271" s="314">
        <f>DA268*SUM($J$269:DA$269)*DA270</f>
        <v>0</v>
      </c>
      <c r="DB271" s="314">
        <f>DB268*SUM($J$269:DB$269)*DB270</f>
        <v>0</v>
      </c>
      <c r="DC271" s="314">
        <f>DC268*SUM($J$269:DC$269)*DC270</f>
        <v>0</v>
      </c>
      <c r="DD271" s="314">
        <f>DD268*SUM($J$269:DD$269)*DD270</f>
        <v>0</v>
      </c>
      <c r="DE271" s="314">
        <f>DE268*SUM($J$269:DE$269)*DE270</f>
        <v>0</v>
      </c>
      <c r="DF271" s="314">
        <f>DF268*SUM($J$269:DF$269)*DF270</f>
        <v>0</v>
      </c>
      <c r="DG271" s="314">
        <f>DG268*SUM($J$269:DG$269)*DG270</f>
        <v>0</v>
      </c>
      <c r="DH271" s="314">
        <f>DH268*SUM($J$269:DH$269)*DH270</f>
        <v>0</v>
      </c>
      <c r="DI271" s="314">
        <f>DI268*SUM($J$269:DI$269)*DI270</f>
        <v>0</v>
      </c>
      <c r="DJ271" s="314">
        <f>DJ268*SUM($J$269:DJ$269)*DJ270</f>
        <v>0</v>
      </c>
      <c r="DK271" s="314">
        <f>DK268*SUM($J$269:DK$269)*DK270</f>
        <v>0</v>
      </c>
      <c r="DL271" s="314">
        <f>DL268*SUM($J$269:DL$269)*DL270</f>
        <v>0</v>
      </c>
      <c r="DM271" s="314">
        <f>DM268*SUM($J$269:DM$269)*DM270</f>
        <v>0</v>
      </c>
      <c r="DN271" s="314">
        <f>DN268*SUM($J$269:DN$269)*DN270</f>
        <v>0</v>
      </c>
      <c r="DO271" s="314">
        <f>DO268*SUM($J$269:DO$269)*DO270</f>
        <v>0</v>
      </c>
      <c r="DP271" s="314">
        <f>DP268*SUM($J$269:DP$269)*DP270</f>
        <v>0</v>
      </c>
      <c r="DQ271" s="314">
        <f>DQ268*SUM($J$269:DQ$269)*DQ270</f>
        <v>0</v>
      </c>
      <c r="DR271" s="314">
        <f>DR268*SUM($J$269:DR$269)*DR270</f>
        <v>0</v>
      </c>
      <c r="DS271" s="314">
        <f>DS268*SUM($J$269:DS$269)*DS270</f>
        <v>0</v>
      </c>
      <c r="DT271" s="314">
        <f>DT268*SUM($J$269:DT$269)*DT270</f>
        <v>0</v>
      </c>
      <c r="DU271" s="314">
        <f>DU268*SUM($J$269:DU$269)*DU270</f>
        <v>0</v>
      </c>
      <c r="DV271" s="314">
        <f>DV268*SUM($J$269:DV$269)*DV270</f>
        <v>0</v>
      </c>
      <c r="DW271" s="314">
        <f>DW268*SUM($J$269:DW$269)*DW270</f>
        <v>0</v>
      </c>
      <c r="DX271" s="314">
        <f>DX268*SUM($J$269:DX$269)*DX270</f>
        <v>0</v>
      </c>
      <c r="DY271" s="314">
        <f>DY268*SUM($J$269:DY$269)*DY270</f>
        <v>0</v>
      </c>
      <c r="DZ271" s="314">
        <f>DZ268*SUM($J$269:DZ$269)*DZ270</f>
        <v>0</v>
      </c>
      <c r="EA271" s="314">
        <f>EA268*SUM($J$269:EA$269)*EA270</f>
        <v>0</v>
      </c>
      <c r="EB271" s="314">
        <f>EB268*SUM($J$269:EB$269)*EB270</f>
        <v>0</v>
      </c>
    </row>
    <row r="272" spans="3:132" outlineLevel="1" x14ac:dyDescent="0.25">
      <c r="C272" s="324" t="s">
        <v>417</v>
      </c>
      <c r="D272" s="34"/>
      <c r="E272" s="34"/>
      <c r="F272" s="34"/>
      <c r="G272" s="67" t="s">
        <v>215</v>
      </c>
      <c r="H272" s="34"/>
      <c r="I272" s="34"/>
      <c r="J272" s="126">
        <f>J$13</f>
        <v>1</v>
      </c>
      <c r="K272" s="126">
        <f t="shared" ref="K272:BV272" si="3842">K$13</f>
        <v>1.0026792493128671</v>
      </c>
      <c r="L272" s="126">
        <f t="shared" si="3842"/>
        <v>1.0056539350998608</v>
      </c>
      <c r="M272" s="126">
        <f t="shared" si="3842"/>
        <v>1.0085410656939733</v>
      </c>
      <c r="N272" s="126">
        <f t="shared" si="3842"/>
        <v>1.0114364849476103</v>
      </c>
      <c r="O272" s="126">
        <f t="shared" si="3842"/>
        <v>1.0143402166566737</v>
      </c>
      <c r="P272" s="126">
        <f t="shared" si="3842"/>
        <v>1.0172522846853813</v>
      </c>
      <c r="Q272" s="126">
        <f t="shared" si="3842"/>
        <v>1.0201727129664624</v>
      </c>
      <c r="R272" s="126">
        <f t="shared" si="3842"/>
        <v>1.0231015255013547</v>
      </c>
      <c r="S272" s="126">
        <f t="shared" si="3842"/>
        <v>1.0260387463604019</v>
      </c>
      <c r="T272" s="126">
        <f t="shared" si="3842"/>
        <v>1.028984399683051</v>
      </c>
      <c r="U272" s="126">
        <f t="shared" si="3842"/>
        <v>1.0319385096780509</v>
      </c>
      <c r="V272" s="126">
        <f t="shared" si="3842"/>
        <v>1.0349011006236515</v>
      </c>
      <c r="W272" s="126">
        <f t="shared" si="3842"/>
        <v>1.0377730230388176</v>
      </c>
      <c r="X272" s="126">
        <f t="shared" si="3842"/>
        <v>1.0408518228283561</v>
      </c>
      <c r="Y272" s="126">
        <f t="shared" si="3842"/>
        <v>1.0438400029932626</v>
      </c>
      <c r="Z272" s="126">
        <f t="shared" si="3842"/>
        <v>1.046836761920777</v>
      </c>
      <c r="AA272" s="126">
        <f t="shared" si="3842"/>
        <v>1.0498421242396576</v>
      </c>
      <c r="AB272" s="126">
        <f t="shared" si="3842"/>
        <v>1.05285611464937</v>
      </c>
      <c r="AC272" s="126">
        <f t="shared" si="3842"/>
        <v>1.0558787579202888</v>
      </c>
      <c r="AD272" s="126">
        <f t="shared" si="3842"/>
        <v>1.0589100788939025</v>
      </c>
      <c r="AE272" s="126">
        <f t="shared" si="3842"/>
        <v>1.0619501024830165</v>
      </c>
      <c r="AF272" s="126">
        <f t="shared" si="3842"/>
        <v>1.0649988536719583</v>
      </c>
      <c r="AG272" s="126">
        <f t="shared" si="3842"/>
        <v>1.0680563575167832</v>
      </c>
      <c r="AH272" s="126">
        <f t="shared" si="3842"/>
        <v>1.0711226391454798</v>
      </c>
      <c r="AI272" s="126">
        <f t="shared" si="3842"/>
        <v>1.0739924437404067</v>
      </c>
      <c r="AJ272" s="126">
        <f t="shared" si="3842"/>
        <v>1.0771786970311998</v>
      </c>
      <c r="AK272" s="126">
        <f t="shared" si="3842"/>
        <v>1.0802711679727233</v>
      </c>
      <c r="AL272" s="126">
        <f t="shared" si="3842"/>
        <v>1.0833725170851116</v>
      </c>
      <c r="AM272" s="126">
        <f t="shared" si="3842"/>
        <v>1.0864827698566941</v>
      </c>
      <c r="AN272" s="126">
        <f t="shared" si="3842"/>
        <v>1.0896019518489746</v>
      </c>
      <c r="AO272" s="126">
        <f t="shared" si="3842"/>
        <v>1.0927300886968412</v>
      </c>
      <c r="AP272" s="126">
        <f t="shared" si="3842"/>
        <v>1.0958672061087775</v>
      </c>
      <c r="AQ272" s="126">
        <f t="shared" si="3842"/>
        <v>1.0990133298670732</v>
      </c>
      <c r="AR272" s="126">
        <f t="shared" si="3842"/>
        <v>1.1021684858280367</v>
      </c>
      <c r="AS272" s="126">
        <f t="shared" si="3842"/>
        <v>1.1053326999222071</v>
      </c>
      <c r="AT272" s="126">
        <f t="shared" si="3842"/>
        <v>1.1085059981545673</v>
      </c>
      <c r="AU272" s="126">
        <f t="shared" si="3842"/>
        <v>1.111475962088432</v>
      </c>
      <c r="AV272" s="126">
        <f t="shared" si="3842"/>
        <v>1.1147734191259395</v>
      </c>
      <c r="AW272" s="126">
        <f t="shared" si="3842"/>
        <v>1.1179738207069689</v>
      </c>
      <c r="AX272" s="126">
        <f t="shared" si="3842"/>
        <v>1.1211834103167977</v>
      </c>
      <c r="AY272" s="126">
        <f t="shared" si="3842"/>
        <v>1.1244022143333261</v>
      </c>
      <c r="AZ272" s="126">
        <f t="shared" si="3842"/>
        <v>1.1276302592101826</v>
      </c>
      <c r="BA272" s="126">
        <f t="shared" si="3842"/>
        <v>1.1308675714769412</v>
      </c>
      <c r="BB272" s="126">
        <f t="shared" si="3842"/>
        <v>1.1341141777393395</v>
      </c>
      <c r="BC272" s="126">
        <f t="shared" si="3842"/>
        <v>1.1373701046794982</v>
      </c>
      <c r="BD272" s="126">
        <f t="shared" si="3842"/>
        <v>1.1406353790561385</v>
      </c>
      <c r="BE272" s="126">
        <f t="shared" si="3842"/>
        <v>1.1439100277048042</v>
      </c>
      <c r="BF272" s="126">
        <f t="shared" si="3842"/>
        <v>1.1471940775380809</v>
      </c>
      <c r="BG272" s="126">
        <f t="shared" si="3842"/>
        <v>1.15026769648205</v>
      </c>
      <c r="BH272" s="126">
        <f t="shared" si="3842"/>
        <v>1.1536802383994258</v>
      </c>
      <c r="BI272" s="126">
        <f t="shared" si="3842"/>
        <v>1.1569923375180708</v>
      </c>
      <c r="BJ272" s="126">
        <f t="shared" si="3842"/>
        <v>1.1603139453378331</v>
      </c>
      <c r="BK272" s="126">
        <f t="shared" si="3842"/>
        <v>1.1636450891572303</v>
      </c>
      <c r="BL272" s="126">
        <f t="shared" si="3842"/>
        <v>1.1669857963531516</v>
      </c>
      <c r="BM272" s="126">
        <f t="shared" si="3842"/>
        <v>1.1703360943810825</v>
      </c>
      <c r="BN272" s="126">
        <f t="shared" si="3842"/>
        <v>1.1736960107753303</v>
      </c>
      <c r="BO272" s="126">
        <f t="shared" si="3842"/>
        <v>1.1770655731492505</v>
      </c>
      <c r="BP272" s="126">
        <f t="shared" si="3842"/>
        <v>1.180444809195474</v>
      </c>
      <c r="BQ272" s="126">
        <f t="shared" si="3842"/>
        <v>1.1838337466861339</v>
      </c>
      <c r="BR272" s="126">
        <f t="shared" si="3842"/>
        <v>1.1872324134730949</v>
      </c>
      <c r="BS272" s="126">
        <f t="shared" si="3842"/>
        <v>1.1905270658589224</v>
      </c>
      <c r="BT272" s="126">
        <f t="shared" si="3842"/>
        <v>1.1940590467434065</v>
      </c>
      <c r="BU272" s="126">
        <f t="shared" si="3842"/>
        <v>1.1974870693312041</v>
      </c>
      <c r="BV272" s="126">
        <f t="shared" si="3842"/>
        <v>1.2009249334246579</v>
      </c>
      <c r="BW272" s="126">
        <f t="shared" ref="BW272:EB272" si="3843">BW$13</f>
        <v>1.204372667277734</v>
      </c>
      <c r="BX272" s="126">
        <f t="shared" si="3843"/>
        <v>1.2078302992255125</v>
      </c>
      <c r="BY272" s="126">
        <f t="shared" si="3843"/>
        <v>1.2112978576844211</v>
      </c>
      <c r="BZ272" s="126">
        <f t="shared" si="3843"/>
        <v>1.2147753711524676</v>
      </c>
      <c r="CA272" s="126">
        <f t="shared" si="3843"/>
        <v>1.2182628682094752</v>
      </c>
      <c r="CB272" s="126">
        <f t="shared" si="3843"/>
        <v>1.2217603775173165</v>
      </c>
      <c r="CC272" s="126">
        <f t="shared" si="3843"/>
        <v>1.2252679278201495</v>
      </c>
      <c r="CD272" s="126">
        <f t="shared" si="3843"/>
        <v>1.2287855479446541</v>
      </c>
      <c r="CE272" s="126">
        <f t="shared" si="3843"/>
        <v>1.232077770779646</v>
      </c>
      <c r="CF272" s="126">
        <f t="shared" si="3843"/>
        <v>1.23573302168438</v>
      </c>
      <c r="CG272" s="126">
        <f t="shared" si="3843"/>
        <v>1.2392806860334544</v>
      </c>
      <c r="CH272" s="126">
        <f t="shared" si="3843"/>
        <v>1.2428385353675644</v>
      </c>
      <c r="CI272" s="126">
        <f t="shared" si="3843"/>
        <v>1.2464065989267703</v>
      </c>
      <c r="CJ272" s="126">
        <f t="shared" si="3843"/>
        <v>1.2499849060350778</v>
      </c>
      <c r="CK272" s="126">
        <f t="shared" si="3843"/>
        <v>1.2535734861006791</v>
      </c>
      <c r="CL272" s="126">
        <f t="shared" si="3843"/>
        <v>1.257172368616194</v>
      </c>
      <c r="CM272" s="126">
        <f t="shared" si="3843"/>
        <v>1.2607815831589126</v>
      </c>
      <c r="CN272" s="126">
        <f t="shared" si="3843"/>
        <v>1.2644011593910389</v>
      </c>
      <c r="CO272" s="126">
        <f t="shared" si="3843"/>
        <v>1.2680311270599336</v>
      </c>
      <c r="CP272" s="126">
        <f t="shared" si="3843"/>
        <v>1.2716715159983594</v>
      </c>
      <c r="CQ272" s="126">
        <f t="shared" si="3843"/>
        <v>1.2750786410337906</v>
      </c>
      <c r="CR272" s="126">
        <f t="shared" si="3843"/>
        <v>1.2788614642181557</v>
      </c>
      <c r="CS272" s="126">
        <f t="shared" si="3843"/>
        <v>1.2825329459576562</v>
      </c>
      <c r="CT272" s="126">
        <f t="shared" si="3843"/>
        <v>1.2862149681493797</v>
      </c>
      <c r="CU272" s="126">
        <f t="shared" si="3843"/>
        <v>1.289907561053897</v>
      </c>
      <c r="CV272" s="126">
        <f t="shared" si="3843"/>
        <v>1.293610755018654</v>
      </c>
      <c r="CW272" s="126">
        <f t="shared" si="3843"/>
        <v>1.2973245804782207</v>
      </c>
      <c r="CX272" s="126">
        <f t="shared" si="3843"/>
        <v>1.3010490679545423</v>
      </c>
      <c r="CY272" s="126">
        <f t="shared" si="3843"/>
        <v>1.304784248057189</v>
      </c>
      <c r="CZ272" s="126">
        <f t="shared" si="3843"/>
        <v>1.3085301514836076</v>
      </c>
      <c r="DA272" s="126">
        <f t="shared" si="3843"/>
        <v>1.3122868090193751</v>
      </c>
      <c r="DB272" s="126">
        <f t="shared" si="3843"/>
        <v>1.3160542515384499</v>
      </c>
      <c r="DC272" s="126">
        <f t="shared" si="3843"/>
        <v>1.3195802889875801</v>
      </c>
      <c r="DD272" s="126">
        <f t="shared" si="3843"/>
        <v>1.323495136864544</v>
      </c>
      <c r="DE272" s="126">
        <f t="shared" si="3843"/>
        <v>1.3272947573576725</v>
      </c>
      <c r="DF272" s="126">
        <f t="shared" si="3843"/>
        <v>1.3311052861764079</v>
      </c>
      <c r="DG272" s="126">
        <f t="shared" si="3843"/>
        <v>1.3349267546374479</v>
      </c>
      <c r="DH272" s="126">
        <f t="shared" si="3843"/>
        <v>1.3387591941473977</v>
      </c>
      <c r="DI272" s="126">
        <f t="shared" si="3843"/>
        <v>1.3426026362030277</v>
      </c>
      <c r="DJ272" s="126">
        <f t="shared" si="3843"/>
        <v>1.3464571123915319</v>
      </c>
      <c r="DK272" s="126">
        <f t="shared" si="3843"/>
        <v>1.3503226543907885</v>
      </c>
      <c r="DL272" s="126">
        <f t="shared" si="3843"/>
        <v>1.3541992939696192</v>
      </c>
      <c r="DM272" s="126">
        <f t="shared" si="3843"/>
        <v>1.358087062988051</v>
      </c>
      <c r="DN272" s="126">
        <f t="shared" si="3843"/>
        <v>1.361985993397578</v>
      </c>
      <c r="DO272" s="126">
        <f t="shared" si="3843"/>
        <v>1.3657655991021458</v>
      </c>
      <c r="DP272" s="126">
        <f t="shared" si="3843"/>
        <v>1.3698174666548035</v>
      </c>
      <c r="DQ272" s="126">
        <f t="shared" si="3843"/>
        <v>1.3737500738651915</v>
      </c>
      <c r="DR272" s="126">
        <f t="shared" si="3843"/>
        <v>1.3776939711925826</v>
      </c>
      <c r="DS272" s="126">
        <f t="shared" si="3843"/>
        <v>1.381649191049759</v>
      </c>
      <c r="DT272" s="126">
        <f t="shared" si="3843"/>
        <v>1.385615765942557</v>
      </c>
      <c r="DU272" s="126">
        <f t="shared" si="3843"/>
        <v>1.3895937284701338</v>
      </c>
      <c r="DV272" s="126">
        <f t="shared" si="3843"/>
        <v>1.3935831113252357</v>
      </c>
      <c r="DW272" s="126">
        <f t="shared" si="3843"/>
        <v>1.3975839472944662</v>
      </c>
      <c r="DX272" s="126">
        <f t="shared" si="3843"/>
        <v>1.401596269258556</v>
      </c>
      <c r="DY272" s="126">
        <f t="shared" si="3843"/>
        <v>1.4056201101926329</v>
      </c>
      <c r="DZ272" s="126">
        <f t="shared" si="3843"/>
        <v>1.4096555031664932</v>
      </c>
      <c r="EA272" s="126">
        <f t="shared" si="3843"/>
        <v>1.4134323217047313</v>
      </c>
      <c r="EB272" s="126">
        <f t="shared" si="3843"/>
        <v>1.4176256038945581</v>
      </c>
    </row>
    <row r="273" spans="2:132" outlineLevel="1" x14ac:dyDescent="0.25">
      <c r="C273" s="321" t="s">
        <v>518</v>
      </c>
      <c r="D273" s="38"/>
      <c r="E273" s="38"/>
      <c r="F273" s="38"/>
      <c r="G273" s="52" t="s">
        <v>220</v>
      </c>
      <c r="H273" s="46">
        <f t="shared" ref="H273" si="3844">SUM(J273:EB273)</f>
        <v>0</v>
      </c>
      <c r="I273" s="38"/>
      <c r="J273" s="82">
        <f>J271*J272</f>
        <v>0</v>
      </c>
      <c r="K273" s="82">
        <f t="shared" ref="K273" si="3845">K271*K272</f>
        <v>0</v>
      </c>
      <c r="L273" s="82">
        <f t="shared" ref="L273" si="3846">L271*L272</f>
        <v>0</v>
      </c>
      <c r="M273" s="82">
        <f t="shared" ref="M273" si="3847">M271*M272</f>
        <v>0</v>
      </c>
      <c r="N273" s="82">
        <f t="shared" ref="N273" si="3848">N271*N272</f>
        <v>0</v>
      </c>
      <c r="O273" s="82">
        <f t="shared" ref="O273" si="3849">O271*O272</f>
        <v>0</v>
      </c>
      <c r="P273" s="82">
        <f t="shared" ref="P273" si="3850">P271*P272</f>
        <v>0</v>
      </c>
      <c r="Q273" s="82">
        <f t="shared" ref="Q273" si="3851">Q271*Q272</f>
        <v>0</v>
      </c>
      <c r="R273" s="82">
        <f t="shared" ref="R273" si="3852">R271*R272</f>
        <v>0</v>
      </c>
      <c r="S273" s="82">
        <f t="shared" ref="S273" si="3853">S271*S272</f>
        <v>0</v>
      </c>
      <c r="T273" s="82">
        <f t="shared" ref="T273" si="3854">T271*T272</f>
        <v>0</v>
      </c>
      <c r="U273" s="82">
        <f t="shared" ref="U273" si="3855">U271*U272</f>
        <v>0</v>
      </c>
      <c r="V273" s="82">
        <f t="shared" ref="V273" si="3856">V271*V272</f>
        <v>0</v>
      </c>
      <c r="W273" s="82">
        <f t="shared" ref="W273" si="3857">W271*W272</f>
        <v>0</v>
      </c>
      <c r="X273" s="82">
        <f t="shared" ref="X273" si="3858">X271*X272</f>
        <v>0</v>
      </c>
      <c r="Y273" s="82">
        <f t="shared" ref="Y273" si="3859">Y271*Y272</f>
        <v>0</v>
      </c>
      <c r="Z273" s="82">
        <f t="shared" ref="Z273" si="3860">Z271*Z272</f>
        <v>0</v>
      </c>
      <c r="AA273" s="82">
        <f t="shared" ref="AA273" si="3861">AA271*AA272</f>
        <v>0</v>
      </c>
      <c r="AB273" s="82">
        <f t="shared" ref="AB273" si="3862">AB271*AB272</f>
        <v>0</v>
      </c>
      <c r="AC273" s="82">
        <f t="shared" ref="AC273" si="3863">AC271*AC272</f>
        <v>0</v>
      </c>
      <c r="AD273" s="82">
        <f t="shared" ref="AD273" si="3864">AD271*AD272</f>
        <v>0</v>
      </c>
      <c r="AE273" s="82">
        <f t="shared" ref="AE273" si="3865">AE271*AE272</f>
        <v>0</v>
      </c>
      <c r="AF273" s="82">
        <f t="shared" ref="AF273" si="3866">AF271*AF272</f>
        <v>0</v>
      </c>
      <c r="AG273" s="82">
        <f t="shared" ref="AG273" si="3867">AG271*AG272</f>
        <v>0</v>
      </c>
      <c r="AH273" s="82">
        <f t="shared" ref="AH273" si="3868">AH271*AH272</f>
        <v>0</v>
      </c>
      <c r="AI273" s="82">
        <f t="shared" ref="AI273" si="3869">AI271*AI272</f>
        <v>0</v>
      </c>
      <c r="AJ273" s="82">
        <f t="shared" ref="AJ273" si="3870">AJ271*AJ272</f>
        <v>0</v>
      </c>
      <c r="AK273" s="82">
        <f t="shared" ref="AK273" si="3871">AK271*AK272</f>
        <v>0</v>
      </c>
      <c r="AL273" s="82">
        <f t="shared" ref="AL273" si="3872">AL271*AL272</f>
        <v>0</v>
      </c>
      <c r="AM273" s="82">
        <f t="shared" ref="AM273" si="3873">AM271*AM272</f>
        <v>0</v>
      </c>
      <c r="AN273" s="82">
        <f t="shared" ref="AN273" si="3874">AN271*AN272</f>
        <v>0</v>
      </c>
      <c r="AO273" s="82">
        <f t="shared" ref="AO273" si="3875">AO271*AO272</f>
        <v>0</v>
      </c>
      <c r="AP273" s="82">
        <f t="shared" ref="AP273" si="3876">AP271*AP272</f>
        <v>0</v>
      </c>
      <c r="AQ273" s="82">
        <f t="shared" ref="AQ273" si="3877">AQ271*AQ272</f>
        <v>0</v>
      </c>
      <c r="AR273" s="82">
        <f t="shared" ref="AR273" si="3878">AR271*AR272</f>
        <v>0</v>
      </c>
      <c r="AS273" s="82">
        <f t="shared" ref="AS273" si="3879">AS271*AS272</f>
        <v>0</v>
      </c>
      <c r="AT273" s="82">
        <f t="shared" ref="AT273" si="3880">AT271*AT272</f>
        <v>0</v>
      </c>
      <c r="AU273" s="82">
        <f t="shared" ref="AU273" si="3881">AU271*AU272</f>
        <v>0</v>
      </c>
      <c r="AV273" s="82">
        <f t="shared" ref="AV273" si="3882">AV271*AV272</f>
        <v>0</v>
      </c>
      <c r="AW273" s="82">
        <f t="shared" ref="AW273" si="3883">AW271*AW272</f>
        <v>0</v>
      </c>
      <c r="AX273" s="82">
        <f t="shared" ref="AX273" si="3884">AX271*AX272</f>
        <v>0</v>
      </c>
      <c r="AY273" s="82">
        <f t="shared" ref="AY273" si="3885">AY271*AY272</f>
        <v>0</v>
      </c>
      <c r="AZ273" s="82">
        <f t="shared" ref="AZ273" si="3886">AZ271*AZ272</f>
        <v>0</v>
      </c>
      <c r="BA273" s="82">
        <f t="shared" ref="BA273" si="3887">BA271*BA272</f>
        <v>0</v>
      </c>
      <c r="BB273" s="82">
        <f t="shared" ref="BB273" si="3888">BB271*BB272</f>
        <v>0</v>
      </c>
      <c r="BC273" s="82">
        <f t="shared" ref="BC273" si="3889">BC271*BC272</f>
        <v>0</v>
      </c>
      <c r="BD273" s="82">
        <f t="shared" ref="BD273" si="3890">BD271*BD272</f>
        <v>0</v>
      </c>
      <c r="BE273" s="82">
        <f t="shared" ref="BE273" si="3891">BE271*BE272</f>
        <v>0</v>
      </c>
      <c r="BF273" s="82">
        <f t="shared" ref="BF273" si="3892">BF271*BF272</f>
        <v>0</v>
      </c>
      <c r="BG273" s="82">
        <f t="shared" ref="BG273" si="3893">BG271*BG272</f>
        <v>0</v>
      </c>
      <c r="BH273" s="82">
        <f t="shared" ref="BH273" si="3894">BH271*BH272</f>
        <v>0</v>
      </c>
      <c r="BI273" s="82">
        <f t="shared" ref="BI273" si="3895">BI271*BI272</f>
        <v>0</v>
      </c>
      <c r="BJ273" s="82">
        <f t="shared" ref="BJ273" si="3896">BJ271*BJ272</f>
        <v>0</v>
      </c>
      <c r="BK273" s="82">
        <f t="shared" ref="BK273" si="3897">BK271*BK272</f>
        <v>0</v>
      </c>
      <c r="BL273" s="82">
        <f t="shared" ref="BL273" si="3898">BL271*BL272</f>
        <v>0</v>
      </c>
      <c r="BM273" s="82">
        <f t="shared" ref="BM273" si="3899">BM271*BM272</f>
        <v>0</v>
      </c>
      <c r="BN273" s="82">
        <f t="shared" ref="BN273" si="3900">BN271*BN272</f>
        <v>0</v>
      </c>
      <c r="BO273" s="82">
        <f t="shared" ref="BO273" si="3901">BO271*BO272</f>
        <v>0</v>
      </c>
      <c r="BP273" s="82">
        <f t="shared" ref="BP273" si="3902">BP271*BP272</f>
        <v>0</v>
      </c>
      <c r="BQ273" s="82">
        <f t="shared" ref="BQ273" si="3903">BQ271*BQ272</f>
        <v>0</v>
      </c>
      <c r="BR273" s="82">
        <f t="shared" ref="BR273" si="3904">BR271*BR272</f>
        <v>0</v>
      </c>
      <c r="BS273" s="82">
        <f t="shared" ref="BS273" si="3905">BS271*BS272</f>
        <v>0</v>
      </c>
      <c r="BT273" s="82">
        <f t="shared" ref="BT273" si="3906">BT271*BT272</f>
        <v>0</v>
      </c>
      <c r="BU273" s="82">
        <f t="shared" ref="BU273" si="3907">BU271*BU272</f>
        <v>0</v>
      </c>
      <c r="BV273" s="82">
        <f t="shared" ref="BV273" si="3908">BV271*BV272</f>
        <v>0</v>
      </c>
      <c r="BW273" s="82">
        <f t="shared" ref="BW273" si="3909">BW271*BW272</f>
        <v>0</v>
      </c>
      <c r="BX273" s="82">
        <f t="shared" ref="BX273" si="3910">BX271*BX272</f>
        <v>0</v>
      </c>
      <c r="BY273" s="82">
        <f t="shared" ref="BY273" si="3911">BY271*BY272</f>
        <v>0</v>
      </c>
      <c r="BZ273" s="82">
        <f t="shared" ref="BZ273" si="3912">BZ271*BZ272</f>
        <v>0</v>
      </c>
      <c r="CA273" s="82">
        <f t="shared" ref="CA273" si="3913">CA271*CA272</f>
        <v>0</v>
      </c>
      <c r="CB273" s="82">
        <f t="shared" ref="CB273" si="3914">CB271*CB272</f>
        <v>0</v>
      </c>
      <c r="CC273" s="82">
        <f t="shared" ref="CC273" si="3915">CC271*CC272</f>
        <v>0</v>
      </c>
      <c r="CD273" s="82">
        <f t="shared" ref="CD273" si="3916">CD271*CD272</f>
        <v>0</v>
      </c>
      <c r="CE273" s="82">
        <f t="shared" ref="CE273" si="3917">CE271*CE272</f>
        <v>0</v>
      </c>
      <c r="CF273" s="82">
        <f t="shared" ref="CF273" si="3918">CF271*CF272</f>
        <v>0</v>
      </c>
      <c r="CG273" s="82">
        <f t="shared" ref="CG273" si="3919">CG271*CG272</f>
        <v>0</v>
      </c>
      <c r="CH273" s="82">
        <f t="shared" ref="CH273" si="3920">CH271*CH272</f>
        <v>0</v>
      </c>
      <c r="CI273" s="82">
        <f t="shared" ref="CI273" si="3921">CI271*CI272</f>
        <v>0</v>
      </c>
      <c r="CJ273" s="82">
        <f t="shared" ref="CJ273" si="3922">CJ271*CJ272</f>
        <v>0</v>
      </c>
      <c r="CK273" s="82">
        <f t="shared" ref="CK273" si="3923">CK271*CK272</f>
        <v>0</v>
      </c>
      <c r="CL273" s="82">
        <f t="shared" ref="CL273" si="3924">CL271*CL272</f>
        <v>0</v>
      </c>
      <c r="CM273" s="82">
        <f t="shared" ref="CM273" si="3925">CM271*CM272</f>
        <v>0</v>
      </c>
      <c r="CN273" s="82">
        <f t="shared" ref="CN273" si="3926">CN271*CN272</f>
        <v>0</v>
      </c>
      <c r="CO273" s="82">
        <f t="shared" ref="CO273" si="3927">CO271*CO272</f>
        <v>0</v>
      </c>
      <c r="CP273" s="82">
        <f t="shared" ref="CP273" si="3928">CP271*CP272</f>
        <v>0</v>
      </c>
      <c r="CQ273" s="82">
        <f t="shared" ref="CQ273" si="3929">CQ271*CQ272</f>
        <v>0</v>
      </c>
      <c r="CR273" s="82">
        <f t="shared" ref="CR273" si="3930">CR271*CR272</f>
        <v>0</v>
      </c>
      <c r="CS273" s="82">
        <f t="shared" ref="CS273" si="3931">CS271*CS272</f>
        <v>0</v>
      </c>
      <c r="CT273" s="82">
        <f t="shared" ref="CT273" si="3932">CT271*CT272</f>
        <v>0</v>
      </c>
      <c r="CU273" s="82">
        <f t="shared" ref="CU273" si="3933">CU271*CU272</f>
        <v>0</v>
      </c>
      <c r="CV273" s="82">
        <f t="shared" ref="CV273" si="3934">CV271*CV272</f>
        <v>0</v>
      </c>
      <c r="CW273" s="82">
        <f t="shared" ref="CW273" si="3935">CW271*CW272</f>
        <v>0</v>
      </c>
      <c r="CX273" s="82">
        <f t="shared" ref="CX273" si="3936">CX271*CX272</f>
        <v>0</v>
      </c>
      <c r="CY273" s="82">
        <f t="shared" ref="CY273" si="3937">CY271*CY272</f>
        <v>0</v>
      </c>
      <c r="CZ273" s="82">
        <f t="shared" ref="CZ273" si="3938">CZ271*CZ272</f>
        <v>0</v>
      </c>
      <c r="DA273" s="82">
        <f t="shared" ref="DA273" si="3939">DA271*DA272</f>
        <v>0</v>
      </c>
      <c r="DB273" s="82">
        <f t="shared" ref="DB273" si="3940">DB271*DB272</f>
        <v>0</v>
      </c>
      <c r="DC273" s="82">
        <f t="shared" ref="DC273" si="3941">DC271*DC272</f>
        <v>0</v>
      </c>
      <c r="DD273" s="82">
        <f t="shared" ref="DD273" si="3942">DD271*DD272</f>
        <v>0</v>
      </c>
      <c r="DE273" s="82">
        <f t="shared" ref="DE273" si="3943">DE271*DE272</f>
        <v>0</v>
      </c>
      <c r="DF273" s="82">
        <f t="shared" ref="DF273" si="3944">DF271*DF272</f>
        <v>0</v>
      </c>
      <c r="DG273" s="82">
        <f t="shared" ref="DG273" si="3945">DG271*DG272</f>
        <v>0</v>
      </c>
      <c r="DH273" s="82">
        <f t="shared" ref="DH273" si="3946">DH271*DH272</f>
        <v>0</v>
      </c>
      <c r="DI273" s="82">
        <f t="shared" ref="DI273" si="3947">DI271*DI272</f>
        <v>0</v>
      </c>
      <c r="DJ273" s="82">
        <f t="shared" ref="DJ273" si="3948">DJ271*DJ272</f>
        <v>0</v>
      </c>
      <c r="DK273" s="82">
        <f t="shared" ref="DK273" si="3949">DK271*DK272</f>
        <v>0</v>
      </c>
      <c r="DL273" s="82">
        <f t="shared" ref="DL273" si="3950">DL271*DL272</f>
        <v>0</v>
      </c>
      <c r="DM273" s="82">
        <f t="shared" ref="DM273" si="3951">DM271*DM272</f>
        <v>0</v>
      </c>
      <c r="DN273" s="82">
        <f t="shared" ref="DN273" si="3952">DN271*DN272</f>
        <v>0</v>
      </c>
      <c r="DO273" s="82">
        <f t="shared" ref="DO273" si="3953">DO271*DO272</f>
        <v>0</v>
      </c>
      <c r="DP273" s="82">
        <f t="shared" ref="DP273" si="3954">DP271*DP272</f>
        <v>0</v>
      </c>
      <c r="DQ273" s="82">
        <f t="shared" ref="DQ273" si="3955">DQ271*DQ272</f>
        <v>0</v>
      </c>
      <c r="DR273" s="82">
        <f t="shared" ref="DR273" si="3956">DR271*DR272</f>
        <v>0</v>
      </c>
      <c r="DS273" s="82">
        <f t="shared" ref="DS273" si="3957">DS271*DS272</f>
        <v>0</v>
      </c>
      <c r="DT273" s="82">
        <f t="shared" ref="DT273" si="3958">DT271*DT272</f>
        <v>0</v>
      </c>
      <c r="DU273" s="82">
        <f t="shared" ref="DU273" si="3959">DU271*DU272</f>
        <v>0</v>
      </c>
      <c r="DV273" s="82">
        <f t="shared" ref="DV273" si="3960">DV271*DV272</f>
        <v>0</v>
      </c>
      <c r="DW273" s="82">
        <f t="shared" ref="DW273" si="3961">DW271*DW272</f>
        <v>0</v>
      </c>
      <c r="DX273" s="82">
        <f t="shared" ref="DX273" si="3962">DX271*DX272</f>
        <v>0</v>
      </c>
      <c r="DY273" s="82">
        <f t="shared" ref="DY273" si="3963">DY271*DY272</f>
        <v>0</v>
      </c>
      <c r="DZ273" s="82">
        <f t="shared" ref="DZ273" si="3964">DZ271*DZ272</f>
        <v>0</v>
      </c>
      <c r="EA273" s="82">
        <f t="shared" ref="EA273" si="3965">EA271*EA272</f>
        <v>0</v>
      </c>
      <c r="EB273" s="82">
        <f t="shared" ref="EB273" si="3966">EB271*EB272</f>
        <v>0</v>
      </c>
    </row>
    <row r="274" spans="2:132" outlineLevel="1" x14ac:dyDescent="0.25">
      <c r="C274" s="311"/>
      <c r="G274" s="52"/>
      <c r="H274" s="29"/>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row>
    <row r="275" spans="2:132" ht="13" x14ac:dyDescent="0.3">
      <c r="C275" s="348" t="s">
        <v>568</v>
      </c>
      <c r="D275" s="342"/>
      <c r="E275" s="342"/>
      <c r="F275" s="342"/>
      <c r="G275" s="349" t="s">
        <v>220</v>
      </c>
      <c r="H275" s="344">
        <f t="shared" ref="H275" si="3967">SUM(J275:EB275)</f>
        <v>0</v>
      </c>
      <c r="I275" s="342"/>
      <c r="J275" s="345">
        <f t="shared" ref="J275:AO275" si="3968">CHOOSE(Scenario,J256,J265,J273)</f>
        <v>0</v>
      </c>
      <c r="K275" s="346">
        <f t="shared" si="3968"/>
        <v>0</v>
      </c>
      <c r="L275" s="346">
        <f t="shared" si="3968"/>
        <v>0</v>
      </c>
      <c r="M275" s="346">
        <f t="shared" si="3968"/>
        <v>0</v>
      </c>
      <c r="N275" s="346">
        <f t="shared" si="3968"/>
        <v>0</v>
      </c>
      <c r="O275" s="346">
        <f t="shared" si="3968"/>
        <v>0</v>
      </c>
      <c r="P275" s="346">
        <f t="shared" si="3968"/>
        <v>0</v>
      </c>
      <c r="Q275" s="346">
        <f t="shared" si="3968"/>
        <v>0</v>
      </c>
      <c r="R275" s="346">
        <f t="shared" si="3968"/>
        <v>0</v>
      </c>
      <c r="S275" s="346">
        <f t="shared" si="3968"/>
        <v>0</v>
      </c>
      <c r="T275" s="346">
        <f t="shared" si="3968"/>
        <v>0</v>
      </c>
      <c r="U275" s="346">
        <f t="shared" si="3968"/>
        <v>0</v>
      </c>
      <c r="V275" s="346">
        <f t="shared" si="3968"/>
        <v>0</v>
      </c>
      <c r="W275" s="346">
        <f t="shared" si="3968"/>
        <v>0</v>
      </c>
      <c r="X275" s="346">
        <f t="shared" si="3968"/>
        <v>0</v>
      </c>
      <c r="Y275" s="346">
        <f t="shared" si="3968"/>
        <v>0</v>
      </c>
      <c r="Z275" s="346">
        <f t="shared" si="3968"/>
        <v>0</v>
      </c>
      <c r="AA275" s="346">
        <f t="shared" si="3968"/>
        <v>0</v>
      </c>
      <c r="AB275" s="346">
        <f t="shared" si="3968"/>
        <v>0</v>
      </c>
      <c r="AC275" s="346">
        <f t="shared" si="3968"/>
        <v>0</v>
      </c>
      <c r="AD275" s="346">
        <f t="shared" si="3968"/>
        <v>0</v>
      </c>
      <c r="AE275" s="346">
        <f t="shared" si="3968"/>
        <v>0</v>
      </c>
      <c r="AF275" s="346">
        <f t="shared" si="3968"/>
        <v>0</v>
      </c>
      <c r="AG275" s="346">
        <f t="shared" si="3968"/>
        <v>0</v>
      </c>
      <c r="AH275" s="346">
        <f t="shared" si="3968"/>
        <v>0</v>
      </c>
      <c r="AI275" s="346">
        <f t="shared" si="3968"/>
        <v>0</v>
      </c>
      <c r="AJ275" s="346">
        <f t="shared" si="3968"/>
        <v>0</v>
      </c>
      <c r="AK275" s="346">
        <f t="shared" si="3968"/>
        <v>0</v>
      </c>
      <c r="AL275" s="346">
        <f t="shared" si="3968"/>
        <v>0</v>
      </c>
      <c r="AM275" s="346">
        <f t="shared" si="3968"/>
        <v>0</v>
      </c>
      <c r="AN275" s="346">
        <f t="shared" si="3968"/>
        <v>0</v>
      </c>
      <c r="AO275" s="346">
        <f t="shared" si="3968"/>
        <v>0</v>
      </c>
      <c r="AP275" s="346">
        <f t="shared" ref="AP275:BU275" si="3969">CHOOSE(Scenario,AP256,AP265,AP273)</f>
        <v>0</v>
      </c>
      <c r="AQ275" s="346">
        <f t="shared" si="3969"/>
        <v>0</v>
      </c>
      <c r="AR275" s="346">
        <f t="shared" si="3969"/>
        <v>0</v>
      </c>
      <c r="AS275" s="346">
        <f t="shared" si="3969"/>
        <v>0</v>
      </c>
      <c r="AT275" s="346">
        <f t="shared" si="3969"/>
        <v>0</v>
      </c>
      <c r="AU275" s="346">
        <f t="shared" si="3969"/>
        <v>0</v>
      </c>
      <c r="AV275" s="346">
        <f t="shared" si="3969"/>
        <v>0</v>
      </c>
      <c r="AW275" s="346">
        <f t="shared" si="3969"/>
        <v>0</v>
      </c>
      <c r="AX275" s="346">
        <f t="shared" si="3969"/>
        <v>0</v>
      </c>
      <c r="AY275" s="346">
        <f t="shared" si="3969"/>
        <v>0</v>
      </c>
      <c r="AZ275" s="346">
        <f t="shared" si="3969"/>
        <v>0</v>
      </c>
      <c r="BA275" s="346">
        <f t="shared" si="3969"/>
        <v>0</v>
      </c>
      <c r="BB275" s="346">
        <f t="shared" si="3969"/>
        <v>0</v>
      </c>
      <c r="BC275" s="346">
        <f t="shared" si="3969"/>
        <v>0</v>
      </c>
      <c r="BD275" s="346">
        <f t="shared" si="3969"/>
        <v>0</v>
      </c>
      <c r="BE275" s="346">
        <f t="shared" si="3969"/>
        <v>0</v>
      </c>
      <c r="BF275" s="346">
        <f t="shared" si="3969"/>
        <v>0</v>
      </c>
      <c r="BG275" s="346">
        <f t="shared" si="3969"/>
        <v>0</v>
      </c>
      <c r="BH275" s="346">
        <f t="shared" si="3969"/>
        <v>0</v>
      </c>
      <c r="BI275" s="346">
        <f t="shared" si="3969"/>
        <v>0</v>
      </c>
      <c r="BJ275" s="346">
        <f t="shared" si="3969"/>
        <v>0</v>
      </c>
      <c r="BK275" s="346">
        <f t="shared" si="3969"/>
        <v>0</v>
      </c>
      <c r="BL275" s="346">
        <f t="shared" si="3969"/>
        <v>0</v>
      </c>
      <c r="BM275" s="346">
        <f t="shared" si="3969"/>
        <v>0</v>
      </c>
      <c r="BN275" s="346">
        <f t="shared" si="3969"/>
        <v>0</v>
      </c>
      <c r="BO275" s="346">
        <f t="shared" si="3969"/>
        <v>0</v>
      </c>
      <c r="BP275" s="346">
        <f t="shared" si="3969"/>
        <v>0</v>
      </c>
      <c r="BQ275" s="346">
        <f t="shared" si="3969"/>
        <v>0</v>
      </c>
      <c r="BR275" s="346">
        <f t="shared" si="3969"/>
        <v>0</v>
      </c>
      <c r="BS275" s="346">
        <f t="shared" si="3969"/>
        <v>0</v>
      </c>
      <c r="BT275" s="346">
        <f t="shared" si="3969"/>
        <v>0</v>
      </c>
      <c r="BU275" s="346">
        <f t="shared" si="3969"/>
        <v>0</v>
      </c>
      <c r="BV275" s="346">
        <f t="shared" ref="BV275:DA275" si="3970">CHOOSE(Scenario,BV256,BV265,BV273)</f>
        <v>0</v>
      </c>
      <c r="BW275" s="346">
        <f t="shared" si="3970"/>
        <v>0</v>
      </c>
      <c r="BX275" s="346">
        <f t="shared" si="3970"/>
        <v>0</v>
      </c>
      <c r="BY275" s="346">
        <f t="shared" si="3970"/>
        <v>0</v>
      </c>
      <c r="BZ275" s="346">
        <f t="shared" si="3970"/>
        <v>0</v>
      </c>
      <c r="CA275" s="346">
        <f t="shared" si="3970"/>
        <v>0</v>
      </c>
      <c r="CB275" s="346">
        <f t="shared" si="3970"/>
        <v>0</v>
      </c>
      <c r="CC275" s="346">
        <f t="shared" si="3970"/>
        <v>0</v>
      </c>
      <c r="CD275" s="346">
        <f t="shared" si="3970"/>
        <v>0</v>
      </c>
      <c r="CE275" s="346">
        <f t="shared" si="3970"/>
        <v>0</v>
      </c>
      <c r="CF275" s="346">
        <f t="shared" si="3970"/>
        <v>0</v>
      </c>
      <c r="CG275" s="346">
        <f t="shared" si="3970"/>
        <v>0</v>
      </c>
      <c r="CH275" s="346">
        <f t="shared" si="3970"/>
        <v>0</v>
      </c>
      <c r="CI275" s="346">
        <f t="shared" si="3970"/>
        <v>0</v>
      </c>
      <c r="CJ275" s="346">
        <f t="shared" si="3970"/>
        <v>0</v>
      </c>
      <c r="CK275" s="346">
        <f t="shared" si="3970"/>
        <v>0</v>
      </c>
      <c r="CL275" s="346">
        <f t="shared" si="3970"/>
        <v>0</v>
      </c>
      <c r="CM275" s="346">
        <f t="shared" si="3970"/>
        <v>0</v>
      </c>
      <c r="CN275" s="346">
        <f t="shared" si="3970"/>
        <v>0</v>
      </c>
      <c r="CO275" s="346">
        <f t="shared" si="3970"/>
        <v>0</v>
      </c>
      <c r="CP275" s="346">
        <f t="shared" si="3970"/>
        <v>0</v>
      </c>
      <c r="CQ275" s="346">
        <f t="shared" si="3970"/>
        <v>0</v>
      </c>
      <c r="CR275" s="346">
        <f t="shared" si="3970"/>
        <v>0</v>
      </c>
      <c r="CS275" s="346">
        <f t="shared" si="3970"/>
        <v>0</v>
      </c>
      <c r="CT275" s="346">
        <f t="shared" si="3970"/>
        <v>0</v>
      </c>
      <c r="CU275" s="346">
        <f t="shared" si="3970"/>
        <v>0</v>
      </c>
      <c r="CV275" s="346">
        <f t="shared" si="3970"/>
        <v>0</v>
      </c>
      <c r="CW275" s="346">
        <f t="shared" si="3970"/>
        <v>0</v>
      </c>
      <c r="CX275" s="346">
        <f t="shared" si="3970"/>
        <v>0</v>
      </c>
      <c r="CY275" s="346">
        <f t="shared" si="3970"/>
        <v>0</v>
      </c>
      <c r="CZ275" s="346">
        <f t="shared" si="3970"/>
        <v>0</v>
      </c>
      <c r="DA275" s="346">
        <f t="shared" si="3970"/>
        <v>0</v>
      </c>
      <c r="DB275" s="346">
        <f t="shared" ref="DB275:EB275" si="3971">CHOOSE(Scenario,DB256,DB265,DB273)</f>
        <v>0</v>
      </c>
      <c r="DC275" s="346">
        <f t="shared" si="3971"/>
        <v>0</v>
      </c>
      <c r="DD275" s="346">
        <f t="shared" si="3971"/>
        <v>0</v>
      </c>
      <c r="DE275" s="346">
        <f t="shared" si="3971"/>
        <v>0</v>
      </c>
      <c r="DF275" s="346">
        <f t="shared" si="3971"/>
        <v>0</v>
      </c>
      <c r="DG275" s="346">
        <f t="shared" si="3971"/>
        <v>0</v>
      </c>
      <c r="DH275" s="346">
        <f t="shared" si="3971"/>
        <v>0</v>
      </c>
      <c r="DI275" s="346">
        <f t="shared" si="3971"/>
        <v>0</v>
      </c>
      <c r="DJ275" s="346">
        <f t="shared" si="3971"/>
        <v>0</v>
      </c>
      <c r="DK275" s="346">
        <f t="shared" si="3971"/>
        <v>0</v>
      </c>
      <c r="DL275" s="346">
        <f t="shared" si="3971"/>
        <v>0</v>
      </c>
      <c r="DM275" s="346">
        <f t="shared" si="3971"/>
        <v>0</v>
      </c>
      <c r="DN275" s="346">
        <f t="shared" si="3971"/>
        <v>0</v>
      </c>
      <c r="DO275" s="346">
        <f t="shared" si="3971"/>
        <v>0</v>
      </c>
      <c r="DP275" s="346">
        <f t="shared" si="3971"/>
        <v>0</v>
      </c>
      <c r="DQ275" s="346">
        <f t="shared" si="3971"/>
        <v>0</v>
      </c>
      <c r="DR275" s="346">
        <f t="shared" si="3971"/>
        <v>0</v>
      </c>
      <c r="DS275" s="346">
        <f t="shared" si="3971"/>
        <v>0</v>
      </c>
      <c r="DT275" s="346">
        <f t="shared" si="3971"/>
        <v>0</v>
      </c>
      <c r="DU275" s="346">
        <f t="shared" si="3971"/>
        <v>0</v>
      </c>
      <c r="DV275" s="346">
        <f t="shared" si="3971"/>
        <v>0</v>
      </c>
      <c r="DW275" s="346">
        <f t="shared" si="3971"/>
        <v>0</v>
      </c>
      <c r="DX275" s="346">
        <f t="shared" si="3971"/>
        <v>0</v>
      </c>
      <c r="DY275" s="346">
        <f t="shared" si="3971"/>
        <v>0</v>
      </c>
      <c r="DZ275" s="346">
        <f t="shared" si="3971"/>
        <v>0</v>
      </c>
      <c r="EA275" s="346">
        <f t="shared" si="3971"/>
        <v>0</v>
      </c>
      <c r="EB275" s="347">
        <f t="shared" si="3971"/>
        <v>0</v>
      </c>
    </row>
    <row r="276" spans="2:132" ht="13" x14ac:dyDescent="0.3">
      <c r="C276" s="24"/>
      <c r="G276" s="52"/>
      <c r="H276" s="29"/>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row>
    <row r="277" spans="2:132" ht="13" x14ac:dyDescent="0.3">
      <c r="B277" s="34"/>
      <c r="C277" s="2" t="s">
        <v>515</v>
      </c>
      <c r="D277" s="34"/>
      <c r="E277" s="34"/>
      <c r="F277" s="34"/>
      <c r="G277" s="67"/>
      <c r="H277" s="35"/>
      <c r="I277" s="34"/>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row>
    <row r="278" spans="2:132" ht="13" outlineLevel="1" x14ac:dyDescent="0.3">
      <c r="C278" s="340" t="s">
        <v>500</v>
      </c>
      <c r="G278" s="52"/>
      <c r="H278" s="29"/>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row>
    <row r="279" spans="2:132" outlineLevel="1" x14ac:dyDescent="0.25">
      <c r="C279" s="328" t="s">
        <v>505</v>
      </c>
      <c r="G279" s="52" t="s">
        <v>220</v>
      </c>
      <c r="H279" s="46">
        <f t="shared" ref="H279" si="3972">SUM(J279:EB279)</f>
        <v>0</v>
      </c>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row>
    <row r="280" spans="2:132" outlineLevel="1" x14ac:dyDescent="0.25">
      <c r="C280" s="32"/>
      <c r="G280" s="52"/>
      <c r="H280" s="29"/>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row>
    <row r="281" spans="2:132" ht="13" outlineLevel="1" x14ac:dyDescent="0.3">
      <c r="C281" s="340" t="s">
        <v>502</v>
      </c>
      <c r="G281" s="52"/>
      <c r="H281" s="29"/>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row>
    <row r="282" spans="2:132" outlineLevel="1" x14ac:dyDescent="0.25">
      <c r="C282" s="317" t="s">
        <v>519</v>
      </c>
      <c r="G282" s="52" t="s">
        <v>604</v>
      </c>
      <c r="H282" s="46">
        <f t="shared" ref="H282" si="3973">SUM(J282:EB282)</f>
        <v>0</v>
      </c>
      <c r="J282" s="82">
        <f>J259-J259*(J260+J261)</f>
        <v>0</v>
      </c>
      <c r="K282" s="82">
        <f t="shared" ref="K282:BV282" si="3974">K259-K259*(K260+K261)</f>
        <v>0</v>
      </c>
      <c r="L282" s="82">
        <f t="shared" si="3974"/>
        <v>0</v>
      </c>
      <c r="M282" s="82">
        <f t="shared" si="3974"/>
        <v>0</v>
      </c>
      <c r="N282" s="82">
        <f t="shared" si="3974"/>
        <v>0</v>
      </c>
      <c r="O282" s="82">
        <f t="shared" si="3974"/>
        <v>0</v>
      </c>
      <c r="P282" s="82">
        <f t="shared" si="3974"/>
        <v>0</v>
      </c>
      <c r="Q282" s="82">
        <f t="shared" si="3974"/>
        <v>0</v>
      </c>
      <c r="R282" s="82">
        <f t="shared" si="3974"/>
        <v>0</v>
      </c>
      <c r="S282" s="82">
        <f t="shared" si="3974"/>
        <v>0</v>
      </c>
      <c r="T282" s="82">
        <f t="shared" si="3974"/>
        <v>0</v>
      </c>
      <c r="U282" s="82">
        <f t="shared" si="3974"/>
        <v>0</v>
      </c>
      <c r="V282" s="82">
        <f t="shared" si="3974"/>
        <v>0</v>
      </c>
      <c r="W282" s="82">
        <f t="shared" si="3974"/>
        <v>0</v>
      </c>
      <c r="X282" s="82">
        <f t="shared" si="3974"/>
        <v>0</v>
      </c>
      <c r="Y282" s="82">
        <f t="shared" si="3974"/>
        <v>0</v>
      </c>
      <c r="Z282" s="82">
        <f t="shared" si="3974"/>
        <v>0</v>
      </c>
      <c r="AA282" s="82">
        <f t="shared" si="3974"/>
        <v>0</v>
      </c>
      <c r="AB282" s="82">
        <f t="shared" si="3974"/>
        <v>0</v>
      </c>
      <c r="AC282" s="82">
        <f t="shared" si="3974"/>
        <v>0</v>
      </c>
      <c r="AD282" s="82">
        <f t="shared" si="3974"/>
        <v>0</v>
      </c>
      <c r="AE282" s="82">
        <f t="shared" si="3974"/>
        <v>0</v>
      </c>
      <c r="AF282" s="82">
        <f t="shared" si="3974"/>
        <v>0</v>
      </c>
      <c r="AG282" s="82">
        <f t="shared" si="3974"/>
        <v>0</v>
      </c>
      <c r="AH282" s="82">
        <f t="shared" si="3974"/>
        <v>0</v>
      </c>
      <c r="AI282" s="82">
        <f t="shared" si="3974"/>
        <v>0</v>
      </c>
      <c r="AJ282" s="82">
        <f t="shared" si="3974"/>
        <v>0</v>
      </c>
      <c r="AK282" s="82">
        <f t="shared" si="3974"/>
        <v>0</v>
      </c>
      <c r="AL282" s="82">
        <f t="shared" si="3974"/>
        <v>0</v>
      </c>
      <c r="AM282" s="82">
        <f t="shared" si="3974"/>
        <v>0</v>
      </c>
      <c r="AN282" s="82">
        <f t="shared" si="3974"/>
        <v>0</v>
      </c>
      <c r="AO282" s="82">
        <f t="shared" si="3974"/>
        <v>0</v>
      </c>
      <c r="AP282" s="82">
        <f t="shared" si="3974"/>
        <v>0</v>
      </c>
      <c r="AQ282" s="82">
        <f t="shared" si="3974"/>
        <v>0</v>
      </c>
      <c r="AR282" s="82">
        <f t="shared" si="3974"/>
        <v>0</v>
      </c>
      <c r="AS282" s="82">
        <f t="shared" si="3974"/>
        <v>0</v>
      </c>
      <c r="AT282" s="82">
        <f t="shared" si="3974"/>
        <v>0</v>
      </c>
      <c r="AU282" s="82">
        <f t="shared" si="3974"/>
        <v>0</v>
      </c>
      <c r="AV282" s="82">
        <f t="shared" si="3974"/>
        <v>0</v>
      </c>
      <c r="AW282" s="82">
        <f t="shared" si="3974"/>
        <v>0</v>
      </c>
      <c r="AX282" s="82">
        <f t="shared" si="3974"/>
        <v>0</v>
      </c>
      <c r="AY282" s="82">
        <f t="shared" si="3974"/>
        <v>0</v>
      </c>
      <c r="AZ282" s="82">
        <f t="shared" si="3974"/>
        <v>0</v>
      </c>
      <c r="BA282" s="82">
        <f t="shared" si="3974"/>
        <v>0</v>
      </c>
      <c r="BB282" s="82">
        <f t="shared" si="3974"/>
        <v>0</v>
      </c>
      <c r="BC282" s="82">
        <f t="shared" si="3974"/>
        <v>0</v>
      </c>
      <c r="BD282" s="82">
        <f t="shared" si="3974"/>
        <v>0</v>
      </c>
      <c r="BE282" s="82">
        <f t="shared" si="3974"/>
        <v>0</v>
      </c>
      <c r="BF282" s="82">
        <f t="shared" si="3974"/>
        <v>0</v>
      </c>
      <c r="BG282" s="82">
        <f t="shared" si="3974"/>
        <v>0</v>
      </c>
      <c r="BH282" s="82">
        <f t="shared" si="3974"/>
        <v>0</v>
      </c>
      <c r="BI282" s="82">
        <f t="shared" si="3974"/>
        <v>0</v>
      </c>
      <c r="BJ282" s="82">
        <f t="shared" si="3974"/>
        <v>0</v>
      </c>
      <c r="BK282" s="82">
        <f t="shared" si="3974"/>
        <v>0</v>
      </c>
      <c r="BL282" s="82">
        <f t="shared" si="3974"/>
        <v>0</v>
      </c>
      <c r="BM282" s="82">
        <f t="shared" si="3974"/>
        <v>0</v>
      </c>
      <c r="BN282" s="82">
        <f t="shared" si="3974"/>
        <v>0</v>
      </c>
      <c r="BO282" s="82">
        <f t="shared" si="3974"/>
        <v>0</v>
      </c>
      <c r="BP282" s="82">
        <f t="shared" si="3974"/>
        <v>0</v>
      </c>
      <c r="BQ282" s="82">
        <f t="shared" si="3974"/>
        <v>0</v>
      </c>
      <c r="BR282" s="82">
        <f t="shared" si="3974"/>
        <v>0</v>
      </c>
      <c r="BS282" s="82">
        <f t="shared" si="3974"/>
        <v>0</v>
      </c>
      <c r="BT282" s="82">
        <f t="shared" si="3974"/>
        <v>0</v>
      </c>
      <c r="BU282" s="82">
        <f t="shared" si="3974"/>
        <v>0</v>
      </c>
      <c r="BV282" s="82">
        <f t="shared" si="3974"/>
        <v>0</v>
      </c>
      <c r="BW282" s="82">
        <f t="shared" ref="BW282:EB282" si="3975">BW259-BW259*(BW260+BW261)</f>
        <v>0</v>
      </c>
      <c r="BX282" s="82">
        <f t="shared" si="3975"/>
        <v>0</v>
      </c>
      <c r="BY282" s="82">
        <f t="shared" si="3975"/>
        <v>0</v>
      </c>
      <c r="BZ282" s="82">
        <f t="shared" si="3975"/>
        <v>0</v>
      </c>
      <c r="CA282" s="82">
        <f t="shared" si="3975"/>
        <v>0</v>
      </c>
      <c r="CB282" s="82">
        <f t="shared" si="3975"/>
        <v>0</v>
      </c>
      <c r="CC282" s="82">
        <f t="shared" si="3975"/>
        <v>0</v>
      </c>
      <c r="CD282" s="82">
        <f t="shared" si="3975"/>
        <v>0</v>
      </c>
      <c r="CE282" s="82">
        <f t="shared" si="3975"/>
        <v>0</v>
      </c>
      <c r="CF282" s="82">
        <f t="shared" si="3975"/>
        <v>0</v>
      </c>
      <c r="CG282" s="82">
        <f t="shared" si="3975"/>
        <v>0</v>
      </c>
      <c r="CH282" s="82">
        <f t="shared" si="3975"/>
        <v>0</v>
      </c>
      <c r="CI282" s="82">
        <f t="shared" si="3975"/>
        <v>0</v>
      </c>
      <c r="CJ282" s="82">
        <f t="shared" si="3975"/>
        <v>0</v>
      </c>
      <c r="CK282" s="82">
        <f t="shared" si="3975"/>
        <v>0</v>
      </c>
      <c r="CL282" s="82">
        <f t="shared" si="3975"/>
        <v>0</v>
      </c>
      <c r="CM282" s="82">
        <f t="shared" si="3975"/>
        <v>0</v>
      </c>
      <c r="CN282" s="82">
        <f t="shared" si="3975"/>
        <v>0</v>
      </c>
      <c r="CO282" s="82">
        <f t="shared" si="3975"/>
        <v>0</v>
      </c>
      <c r="CP282" s="82">
        <f t="shared" si="3975"/>
        <v>0</v>
      </c>
      <c r="CQ282" s="82">
        <f t="shared" si="3975"/>
        <v>0</v>
      </c>
      <c r="CR282" s="82">
        <f t="shared" si="3975"/>
        <v>0</v>
      </c>
      <c r="CS282" s="82">
        <f t="shared" si="3975"/>
        <v>0</v>
      </c>
      <c r="CT282" s="82">
        <f t="shared" si="3975"/>
        <v>0</v>
      </c>
      <c r="CU282" s="82">
        <f t="shared" si="3975"/>
        <v>0</v>
      </c>
      <c r="CV282" s="82">
        <f t="shared" si="3975"/>
        <v>0</v>
      </c>
      <c r="CW282" s="82">
        <f t="shared" si="3975"/>
        <v>0</v>
      </c>
      <c r="CX282" s="82">
        <f t="shared" si="3975"/>
        <v>0</v>
      </c>
      <c r="CY282" s="82">
        <f t="shared" si="3975"/>
        <v>0</v>
      </c>
      <c r="CZ282" s="82">
        <f t="shared" si="3975"/>
        <v>0</v>
      </c>
      <c r="DA282" s="82">
        <f t="shared" si="3975"/>
        <v>0</v>
      </c>
      <c r="DB282" s="82">
        <f t="shared" si="3975"/>
        <v>0</v>
      </c>
      <c r="DC282" s="82">
        <f t="shared" si="3975"/>
        <v>0</v>
      </c>
      <c r="DD282" s="82">
        <f t="shared" si="3975"/>
        <v>0</v>
      </c>
      <c r="DE282" s="82">
        <f t="shared" si="3975"/>
        <v>0</v>
      </c>
      <c r="DF282" s="82">
        <f t="shared" si="3975"/>
        <v>0</v>
      </c>
      <c r="DG282" s="82">
        <f t="shared" si="3975"/>
        <v>0</v>
      </c>
      <c r="DH282" s="82">
        <f t="shared" si="3975"/>
        <v>0</v>
      </c>
      <c r="DI282" s="82">
        <f t="shared" si="3975"/>
        <v>0</v>
      </c>
      <c r="DJ282" s="82">
        <f t="shared" si="3975"/>
        <v>0</v>
      </c>
      <c r="DK282" s="82">
        <f t="shared" si="3975"/>
        <v>0</v>
      </c>
      <c r="DL282" s="82">
        <f t="shared" si="3975"/>
        <v>0</v>
      </c>
      <c r="DM282" s="82">
        <f t="shared" si="3975"/>
        <v>0</v>
      </c>
      <c r="DN282" s="82">
        <f t="shared" si="3975"/>
        <v>0</v>
      </c>
      <c r="DO282" s="82">
        <f t="shared" si="3975"/>
        <v>0</v>
      </c>
      <c r="DP282" s="82">
        <f t="shared" si="3975"/>
        <v>0</v>
      </c>
      <c r="DQ282" s="82">
        <f t="shared" si="3975"/>
        <v>0</v>
      </c>
      <c r="DR282" s="82">
        <f t="shared" si="3975"/>
        <v>0</v>
      </c>
      <c r="DS282" s="82">
        <f t="shared" si="3975"/>
        <v>0</v>
      </c>
      <c r="DT282" s="82">
        <f t="shared" si="3975"/>
        <v>0</v>
      </c>
      <c r="DU282" s="82">
        <f t="shared" si="3975"/>
        <v>0</v>
      </c>
      <c r="DV282" s="82">
        <f t="shared" si="3975"/>
        <v>0</v>
      </c>
      <c r="DW282" s="82">
        <f t="shared" si="3975"/>
        <v>0</v>
      </c>
      <c r="DX282" s="82">
        <f t="shared" si="3975"/>
        <v>0</v>
      </c>
      <c r="DY282" s="82">
        <f t="shared" si="3975"/>
        <v>0</v>
      </c>
      <c r="DZ282" s="82">
        <f t="shared" si="3975"/>
        <v>0</v>
      </c>
      <c r="EA282" s="82">
        <f t="shared" si="3975"/>
        <v>0</v>
      </c>
      <c r="EB282" s="82">
        <f t="shared" si="3975"/>
        <v>0</v>
      </c>
    </row>
    <row r="283" spans="2:132" outlineLevel="1" x14ac:dyDescent="0.25">
      <c r="C283" s="317" t="s">
        <v>333</v>
      </c>
      <c r="E283" s="31">
        <f>Costs!$J$40</f>
        <v>0.4</v>
      </c>
      <c r="G283" s="52" t="s">
        <v>220</v>
      </c>
      <c r="J283" s="312">
        <f>$E$283</f>
        <v>0.4</v>
      </c>
      <c r="K283" s="312">
        <f t="shared" ref="K283:BV283" si="3976">$E$283</f>
        <v>0.4</v>
      </c>
      <c r="L283" s="312">
        <f t="shared" si="3976"/>
        <v>0.4</v>
      </c>
      <c r="M283" s="312">
        <f t="shared" si="3976"/>
        <v>0.4</v>
      </c>
      <c r="N283" s="312">
        <f t="shared" si="3976"/>
        <v>0.4</v>
      </c>
      <c r="O283" s="312">
        <f t="shared" si="3976"/>
        <v>0.4</v>
      </c>
      <c r="P283" s="312">
        <f t="shared" si="3976"/>
        <v>0.4</v>
      </c>
      <c r="Q283" s="312">
        <f t="shared" si="3976"/>
        <v>0.4</v>
      </c>
      <c r="R283" s="312">
        <f t="shared" si="3976"/>
        <v>0.4</v>
      </c>
      <c r="S283" s="312">
        <f t="shared" si="3976"/>
        <v>0.4</v>
      </c>
      <c r="T283" s="312">
        <f t="shared" si="3976"/>
        <v>0.4</v>
      </c>
      <c r="U283" s="312">
        <f t="shared" si="3976"/>
        <v>0.4</v>
      </c>
      <c r="V283" s="312">
        <f t="shared" si="3976"/>
        <v>0.4</v>
      </c>
      <c r="W283" s="312">
        <f t="shared" si="3976"/>
        <v>0.4</v>
      </c>
      <c r="X283" s="312">
        <f t="shared" si="3976"/>
        <v>0.4</v>
      </c>
      <c r="Y283" s="312">
        <f t="shared" si="3976"/>
        <v>0.4</v>
      </c>
      <c r="Z283" s="312">
        <f t="shared" si="3976"/>
        <v>0.4</v>
      </c>
      <c r="AA283" s="312">
        <f t="shared" si="3976"/>
        <v>0.4</v>
      </c>
      <c r="AB283" s="312">
        <f t="shared" si="3976"/>
        <v>0.4</v>
      </c>
      <c r="AC283" s="312">
        <f t="shared" si="3976"/>
        <v>0.4</v>
      </c>
      <c r="AD283" s="312">
        <f t="shared" si="3976"/>
        <v>0.4</v>
      </c>
      <c r="AE283" s="312">
        <f t="shared" si="3976"/>
        <v>0.4</v>
      </c>
      <c r="AF283" s="312">
        <f t="shared" si="3976"/>
        <v>0.4</v>
      </c>
      <c r="AG283" s="312">
        <f t="shared" si="3976"/>
        <v>0.4</v>
      </c>
      <c r="AH283" s="312">
        <f t="shared" si="3976"/>
        <v>0.4</v>
      </c>
      <c r="AI283" s="312">
        <f t="shared" si="3976"/>
        <v>0.4</v>
      </c>
      <c r="AJ283" s="312">
        <f t="shared" si="3976"/>
        <v>0.4</v>
      </c>
      <c r="AK283" s="312">
        <f t="shared" si="3976"/>
        <v>0.4</v>
      </c>
      <c r="AL283" s="312">
        <f t="shared" si="3976"/>
        <v>0.4</v>
      </c>
      <c r="AM283" s="312">
        <f t="shared" si="3976"/>
        <v>0.4</v>
      </c>
      <c r="AN283" s="312">
        <f t="shared" si="3976"/>
        <v>0.4</v>
      </c>
      <c r="AO283" s="312">
        <f t="shared" si="3976"/>
        <v>0.4</v>
      </c>
      <c r="AP283" s="312">
        <f t="shared" si="3976"/>
        <v>0.4</v>
      </c>
      <c r="AQ283" s="312">
        <f t="shared" si="3976"/>
        <v>0.4</v>
      </c>
      <c r="AR283" s="312">
        <f t="shared" si="3976"/>
        <v>0.4</v>
      </c>
      <c r="AS283" s="312">
        <f t="shared" si="3976"/>
        <v>0.4</v>
      </c>
      <c r="AT283" s="312">
        <f t="shared" si="3976"/>
        <v>0.4</v>
      </c>
      <c r="AU283" s="312">
        <f t="shared" si="3976"/>
        <v>0.4</v>
      </c>
      <c r="AV283" s="312">
        <f t="shared" si="3976"/>
        <v>0.4</v>
      </c>
      <c r="AW283" s="312">
        <f t="shared" si="3976"/>
        <v>0.4</v>
      </c>
      <c r="AX283" s="312">
        <f t="shared" si="3976"/>
        <v>0.4</v>
      </c>
      <c r="AY283" s="312">
        <f t="shared" si="3976"/>
        <v>0.4</v>
      </c>
      <c r="AZ283" s="312">
        <f t="shared" si="3976"/>
        <v>0.4</v>
      </c>
      <c r="BA283" s="312">
        <f t="shared" si="3976"/>
        <v>0.4</v>
      </c>
      <c r="BB283" s="312">
        <f t="shared" si="3976"/>
        <v>0.4</v>
      </c>
      <c r="BC283" s="312">
        <f t="shared" si="3976"/>
        <v>0.4</v>
      </c>
      <c r="BD283" s="312">
        <f t="shared" si="3976"/>
        <v>0.4</v>
      </c>
      <c r="BE283" s="312">
        <f t="shared" si="3976"/>
        <v>0.4</v>
      </c>
      <c r="BF283" s="312">
        <f t="shared" si="3976"/>
        <v>0.4</v>
      </c>
      <c r="BG283" s="312">
        <f t="shared" si="3976"/>
        <v>0.4</v>
      </c>
      <c r="BH283" s="312">
        <f t="shared" si="3976"/>
        <v>0.4</v>
      </c>
      <c r="BI283" s="312">
        <f t="shared" si="3976"/>
        <v>0.4</v>
      </c>
      <c r="BJ283" s="312">
        <f t="shared" si="3976"/>
        <v>0.4</v>
      </c>
      <c r="BK283" s="312">
        <f t="shared" si="3976"/>
        <v>0.4</v>
      </c>
      <c r="BL283" s="312">
        <f t="shared" si="3976"/>
        <v>0.4</v>
      </c>
      <c r="BM283" s="312">
        <f t="shared" si="3976"/>
        <v>0.4</v>
      </c>
      <c r="BN283" s="312">
        <f t="shared" si="3976"/>
        <v>0.4</v>
      </c>
      <c r="BO283" s="312">
        <f t="shared" si="3976"/>
        <v>0.4</v>
      </c>
      <c r="BP283" s="312">
        <f t="shared" si="3976"/>
        <v>0.4</v>
      </c>
      <c r="BQ283" s="312">
        <f t="shared" si="3976"/>
        <v>0.4</v>
      </c>
      <c r="BR283" s="312">
        <f t="shared" si="3976"/>
        <v>0.4</v>
      </c>
      <c r="BS283" s="312">
        <f t="shared" si="3976"/>
        <v>0.4</v>
      </c>
      <c r="BT283" s="312">
        <f t="shared" si="3976"/>
        <v>0.4</v>
      </c>
      <c r="BU283" s="312">
        <f t="shared" si="3976"/>
        <v>0.4</v>
      </c>
      <c r="BV283" s="312">
        <f t="shared" si="3976"/>
        <v>0.4</v>
      </c>
      <c r="BW283" s="312">
        <f t="shared" ref="BW283:EB283" si="3977">$E$283</f>
        <v>0.4</v>
      </c>
      <c r="BX283" s="312">
        <f t="shared" si="3977"/>
        <v>0.4</v>
      </c>
      <c r="BY283" s="312">
        <f t="shared" si="3977"/>
        <v>0.4</v>
      </c>
      <c r="BZ283" s="312">
        <f t="shared" si="3977"/>
        <v>0.4</v>
      </c>
      <c r="CA283" s="312">
        <f t="shared" si="3977"/>
        <v>0.4</v>
      </c>
      <c r="CB283" s="312">
        <f t="shared" si="3977"/>
        <v>0.4</v>
      </c>
      <c r="CC283" s="312">
        <f t="shared" si="3977"/>
        <v>0.4</v>
      </c>
      <c r="CD283" s="312">
        <f t="shared" si="3977"/>
        <v>0.4</v>
      </c>
      <c r="CE283" s="312">
        <f t="shared" si="3977"/>
        <v>0.4</v>
      </c>
      <c r="CF283" s="312">
        <f t="shared" si="3977"/>
        <v>0.4</v>
      </c>
      <c r="CG283" s="312">
        <f t="shared" si="3977"/>
        <v>0.4</v>
      </c>
      <c r="CH283" s="312">
        <f t="shared" si="3977"/>
        <v>0.4</v>
      </c>
      <c r="CI283" s="312">
        <f t="shared" si="3977"/>
        <v>0.4</v>
      </c>
      <c r="CJ283" s="312">
        <f t="shared" si="3977"/>
        <v>0.4</v>
      </c>
      <c r="CK283" s="312">
        <f t="shared" si="3977"/>
        <v>0.4</v>
      </c>
      <c r="CL283" s="312">
        <f t="shared" si="3977"/>
        <v>0.4</v>
      </c>
      <c r="CM283" s="312">
        <f t="shared" si="3977"/>
        <v>0.4</v>
      </c>
      <c r="CN283" s="312">
        <f t="shared" si="3977"/>
        <v>0.4</v>
      </c>
      <c r="CO283" s="312">
        <f t="shared" si="3977"/>
        <v>0.4</v>
      </c>
      <c r="CP283" s="312">
        <f t="shared" si="3977"/>
        <v>0.4</v>
      </c>
      <c r="CQ283" s="312">
        <f t="shared" si="3977"/>
        <v>0.4</v>
      </c>
      <c r="CR283" s="312">
        <f t="shared" si="3977"/>
        <v>0.4</v>
      </c>
      <c r="CS283" s="312">
        <f t="shared" si="3977"/>
        <v>0.4</v>
      </c>
      <c r="CT283" s="312">
        <f t="shared" si="3977"/>
        <v>0.4</v>
      </c>
      <c r="CU283" s="312">
        <f t="shared" si="3977"/>
        <v>0.4</v>
      </c>
      <c r="CV283" s="312">
        <f t="shared" si="3977"/>
        <v>0.4</v>
      </c>
      <c r="CW283" s="312">
        <f t="shared" si="3977"/>
        <v>0.4</v>
      </c>
      <c r="CX283" s="312">
        <f t="shared" si="3977"/>
        <v>0.4</v>
      </c>
      <c r="CY283" s="312">
        <f t="shared" si="3977"/>
        <v>0.4</v>
      </c>
      <c r="CZ283" s="312">
        <f t="shared" si="3977"/>
        <v>0.4</v>
      </c>
      <c r="DA283" s="312">
        <f t="shared" si="3977"/>
        <v>0.4</v>
      </c>
      <c r="DB283" s="312">
        <f t="shared" si="3977"/>
        <v>0.4</v>
      </c>
      <c r="DC283" s="312">
        <f t="shared" si="3977"/>
        <v>0.4</v>
      </c>
      <c r="DD283" s="312">
        <f t="shared" si="3977"/>
        <v>0.4</v>
      </c>
      <c r="DE283" s="312">
        <f t="shared" si="3977"/>
        <v>0.4</v>
      </c>
      <c r="DF283" s="312">
        <f t="shared" si="3977"/>
        <v>0.4</v>
      </c>
      <c r="DG283" s="312">
        <f t="shared" si="3977"/>
        <v>0.4</v>
      </c>
      <c r="DH283" s="312">
        <f t="shared" si="3977"/>
        <v>0.4</v>
      </c>
      <c r="DI283" s="312">
        <f t="shared" si="3977"/>
        <v>0.4</v>
      </c>
      <c r="DJ283" s="312">
        <f t="shared" si="3977"/>
        <v>0.4</v>
      </c>
      <c r="DK283" s="312">
        <f t="shared" si="3977"/>
        <v>0.4</v>
      </c>
      <c r="DL283" s="312">
        <f t="shared" si="3977"/>
        <v>0.4</v>
      </c>
      <c r="DM283" s="312">
        <f t="shared" si="3977"/>
        <v>0.4</v>
      </c>
      <c r="DN283" s="312">
        <f t="shared" si="3977"/>
        <v>0.4</v>
      </c>
      <c r="DO283" s="312">
        <f t="shared" si="3977"/>
        <v>0.4</v>
      </c>
      <c r="DP283" s="312">
        <f t="shared" si="3977"/>
        <v>0.4</v>
      </c>
      <c r="DQ283" s="312">
        <f t="shared" si="3977"/>
        <v>0.4</v>
      </c>
      <c r="DR283" s="312">
        <f t="shared" si="3977"/>
        <v>0.4</v>
      </c>
      <c r="DS283" s="312">
        <f t="shared" si="3977"/>
        <v>0.4</v>
      </c>
      <c r="DT283" s="312">
        <f t="shared" si="3977"/>
        <v>0.4</v>
      </c>
      <c r="DU283" s="312">
        <f t="shared" si="3977"/>
        <v>0.4</v>
      </c>
      <c r="DV283" s="312">
        <f t="shared" si="3977"/>
        <v>0.4</v>
      </c>
      <c r="DW283" s="312">
        <f t="shared" si="3977"/>
        <v>0.4</v>
      </c>
      <c r="DX283" s="312">
        <f t="shared" si="3977"/>
        <v>0.4</v>
      </c>
      <c r="DY283" s="312">
        <f t="shared" si="3977"/>
        <v>0.4</v>
      </c>
      <c r="DZ283" s="312">
        <f t="shared" si="3977"/>
        <v>0.4</v>
      </c>
      <c r="EA283" s="312">
        <f t="shared" si="3977"/>
        <v>0.4</v>
      </c>
      <c r="EB283" s="312">
        <f t="shared" si="3977"/>
        <v>0.4</v>
      </c>
    </row>
    <row r="284" spans="2:132" outlineLevel="1" x14ac:dyDescent="0.25">
      <c r="C284" s="329" t="s">
        <v>545</v>
      </c>
      <c r="D284" s="38"/>
      <c r="E284" s="38"/>
      <c r="F284" s="38"/>
      <c r="G284" s="55" t="s">
        <v>220</v>
      </c>
      <c r="H284" s="316">
        <f t="shared" ref="H284" si="3978">SUM(J284:EB284)</f>
        <v>0</v>
      </c>
      <c r="I284" s="38"/>
      <c r="J284" s="314">
        <f>J282*J283</f>
        <v>0</v>
      </c>
      <c r="K284" s="314">
        <f t="shared" ref="K284" si="3979">K282*K283</f>
        <v>0</v>
      </c>
      <c r="L284" s="314">
        <f t="shared" ref="L284" si="3980">L282*L283</f>
        <v>0</v>
      </c>
      <c r="M284" s="314">
        <f t="shared" ref="M284" si="3981">M282*M283</f>
        <v>0</v>
      </c>
      <c r="N284" s="314">
        <f t="shared" ref="N284" si="3982">N282*N283</f>
        <v>0</v>
      </c>
      <c r="O284" s="314">
        <f t="shared" ref="O284" si="3983">O282*O283</f>
        <v>0</v>
      </c>
      <c r="P284" s="314">
        <f t="shared" ref="P284" si="3984">P282*P283</f>
        <v>0</v>
      </c>
      <c r="Q284" s="314">
        <f t="shared" ref="Q284" si="3985">Q282*Q283</f>
        <v>0</v>
      </c>
      <c r="R284" s="314">
        <f t="shared" ref="R284" si="3986">R282*R283</f>
        <v>0</v>
      </c>
      <c r="S284" s="314">
        <f t="shared" ref="S284" si="3987">S282*S283</f>
        <v>0</v>
      </c>
      <c r="T284" s="314">
        <f t="shared" ref="T284" si="3988">T282*T283</f>
        <v>0</v>
      </c>
      <c r="U284" s="314">
        <f t="shared" ref="U284" si="3989">U282*U283</f>
        <v>0</v>
      </c>
      <c r="V284" s="314">
        <f t="shared" ref="V284" si="3990">V282*V283</f>
        <v>0</v>
      </c>
      <c r="W284" s="314">
        <f t="shared" ref="W284" si="3991">W282*W283</f>
        <v>0</v>
      </c>
      <c r="X284" s="314">
        <f t="shared" ref="X284" si="3992">X282*X283</f>
        <v>0</v>
      </c>
      <c r="Y284" s="314">
        <f t="shared" ref="Y284" si="3993">Y282*Y283</f>
        <v>0</v>
      </c>
      <c r="Z284" s="314">
        <f t="shared" ref="Z284" si="3994">Z282*Z283</f>
        <v>0</v>
      </c>
      <c r="AA284" s="314">
        <f t="shared" ref="AA284" si="3995">AA282*AA283</f>
        <v>0</v>
      </c>
      <c r="AB284" s="314">
        <f t="shared" ref="AB284" si="3996">AB282*AB283</f>
        <v>0</v>
      </c>
      <c r="AC284" s="314">
        <f t="shared" ref="AC284" si="3997">AC282*AC283</f>
        <v>0</v>
      </c>
      <c r="AD284" s="314">
        <f t="shared" ref="AD284" si="3998">AD282*AD283</f>
        <v>0</v>
      </c>
      <c r="AE284" s="314">
        <f t="shared" ref="AE284" si="3999">AE282*AE283</f>
        <v>0</v>
      </c>
      <c r="AF284" s="314">
        <f t="shared" ref="AF284" si="4000">AF282*AF283</f>
        <v>0</v>
      </c>
      <c r="AG284" s="314">
        <f t="shared" ref="AG284" si="4001">AG282*AG283</f>
        <v>0</v>
      </c>
      <c r="AH284" s="314">
        <f t="shared" ref="AH284" si="4002">AH282*AH283</f>
        <v>0</v>
      </c>
      <c r="AI284" s="314">
        <f t="shared" ref="AI284" si="4003">AI282*AI283</f>
        <v>0</v>
      </c>
      <c r="AJ284" s="314">
        <f t="shared" ref="AJ284" si="4004">AJ282*AJ283</f>
        <v>0</v>
      </c>
      <c r="AK284" s="314">
        <f t="shared" ref="AK284" si="4005">AK282*AK283</f>
        <v>0</v>
      </c>
      <c r="AL284" s="314">
        <f t="shared" ref="AL284" si="4006">AL282*AL283</f>
        <v>0</v>
      </c>
      <c r="AM284" s="314">
        <f t="shared" ref="AM284" si="4007">AM282*AM283</f>
        <v>0</v>
      </c>
      <c r="AN284" s="314">
        <f t="shared" ref="AN284" si="4008">AN282*AN283</f>
        <v>0</v>
      </c>
      <c r="AO284" s="314">
        <f t="shared" ref="AO284" si="4009">AO282*AO283</f>
        <v>0</v>
      </c>
      <c r="AP284" s="314">
        <f t="shared" ref="AP284" si="4010">AP282*AP283</f>
        <v>0</v>
      </c>
      <c r="AQ284" s="314">
        <f t="shared" ref="AQ284" si="4011">AQ282*AQ283</f>
        <v>0</v>
      </c>
      <c r="AR284" s="314">
        <f t="shared" ref="AR284" si="4012">AR282*AR283</f>
        <v>0</v>
      </c>
      <c r="AS284" s="314">
        <f t="shared" ref="AS284" si="4013">AS282*AS283</f>
        <v>0</v>
      </c>
      <c r="AT284" s="314">
        <f t="shared" ref="AT284" si="4014">AT282*AT283</f>
        <v>0</v>
      </c>
      <c r="AU284" s="314">
        <f t="shared" ref="AU284" si="4015">AU282*AU283</f>
        <v>0</v>
      </c>
      <c r="AV284" s="314">
        <f t="shared" ref="AV284" si="4016">AV282*AV283</f>
        <v>0</v>
      </c>
      <c r="AW284" s="314">
        <f t="shared" ref="AW284" si="4017">AW282*AW283</f>
        <v>0</v>
      </c>
      <c r="AX284" s="314">
        <f t="shared" ref="AX284" si="4018">AX282*AX283</f>
        <v>0</v>
      </c>
      <c r="AY284" s="314">
        <f t="shared" ref="AY284" si="4019">AY282*AY283</f>
        <v>0</v>
      </c>
      <c r="AZ284" s="314">
        <f t="shared" ref="AZ284" si="4020">AZ282*AZ283</f>
        <v>0</v>
      </c>
      <c r="BA284" s="314">
        <f t="shared" ref="BA284" si="4021">BA282*BA283</f>
        <v>0</v>
      </c>
      <c r="BB284" s="314">
        <f t="shared" ref="BB284" si="4022">BB282*BB283</f>
        <v>0</v>
      </c>
      <c r="BC284" s="314">
        <f t="shared" ref="BC284" si="4023">BC282*BC283</f>
        <v>0</v>
      </c>
      <c r="BD284" s="314">
        <f t="shared" ref="BD284" si="4024">BD282*BD283</f>
        <v>0</v>
      </c>
      <c r="BE284" s="314">
        <f t="shared" ref="BE284" si="4025">BE282*BE283</f>
        <v>0</v>
      </c>
      <c r="BF284" s="314">
        <f t="shared" ref="BF284" si="4026">BF282*BF283</f>
        <v>0</v>
      </c>
      <c r="BG284" s="314">
        <f t="shared" ref="BG284" si="4027">BG282*BG283</f>
        <v>0</v>
      </c>
      <c r="BH284" s="314">
        <f t="shared" ref="BH284" si="4028">BH282*BH283</f>
        <v>0</v>
      </c>
      <c r="BI284" s="314">
        <f t="shared" ref="BI284" si="4029">BI282*BI283</f>
        <v>0</v>
      </c>
      <c r="BJ284" s="314">
        <f t="shared" ref="BJ284" si="4030">BJ282*BJ283</f>
        <v>0</v>
      </c>
      <c r="BK284" s="314">
        <f t="shared" ref="BK284" si="4031">BK282*BK283</f>
        <v>0</v>
      </c>
      <c r="BL284" s="314">
        <f t="shared" ref="BL284" si="4032">BL282*BL283</f>
        <v>0</v>
      </c>
      <c r="BM284" s="314">
        <f t="shared" ref="BM284" si="4033">BM282*BM283</f>
        <v>0</v>
      </c>
      <c r="BN284" s="314">
        <f t="shared" ref="BN284" si="4034">BN282*BN283</f>
        <v>0</v>
      </c>
      <c r="BO284" s="314">
        <f t="shared" ref="BO284" si="4035">BO282*BO283</f>
        <v>0</v>
      </c>
      <c r="BP284" s="314">
        <f t="shared" ref="BP284" si="4036">BP282*BP283</f>
        <v>0</v>
      </c>
      <c r="BQ284" s="314">
        <f t="shared" ref="BQ284" si="4037">BQ282*BQ283</f>
        <v>0</v>
      </c>
      <c r="BR284" s="314">
        <f t="shared" ref="BR284" si="4038">BR282*BR283</f>
        <v>0</v>
      </c>
      <c r="BS284" s="314">
        <f t="shared" ref="BS284" si="4039">BS282*BS283</f>
        <v>0</v>
      </c>
      <c r="BT284" s="314">
        <f t="shared" ref="BT284" si="4040">BT282*BT283</f>
        <v>0</v>
      </c>
      <c r="BU284" s="314">
        <f t="shared" ref="BU284" si="4041">BU282*BU283</f>
        <v>0</v>
      </c>
      <c r="BV284" s="314">
        <f t="shared" ref="BV284" si="4042">BV282*BV283</f>
        <v>0</v>
      </c>
      <c r="BW284" s="314">
        <f t="shared" ref="BW284" si="4043">BW282*BW283</f>
        <v>0</v>
      </c>
      <c r="BX284" s="314">
        <f t="shared" ref="BX284" si="4044">BX282*BX283</f>
        <v>0</v>
      </c>
      <c r="BY284" s="314">
        <f t="shared" ref="BY284" si="4045">BY282*BY283</f>
        <v>0</v>
      </c>
      <c r="BZ284" s="314">
        <f t="shared" ref="BZ284" si="4046">BZ282*BZ283</f>
        <v>0</v>
      </c>
      <c r="CA284" s="314">
        <f t="shared" ref="CA284" si="4047">CA282*CA283</f>
        <v>0</v>
      </c>
      <c r="CB284" s="314">
        <f t="shared" ref="CB284" si="4048">CB282*CB283</f>
        <v>0</v>
      </c>
      <c r="CC284" s="314">
        <f t="shared" ref="CC284" si="4049">CC282*CC283</f>
        <v>0</v>
      </c>
      <c r="CD284" s="314">
        <f t="shared" ref="CD284" si="4050">CD282*CD283</f>
        <v>0</v>
      </c>
      <c r="CE284" s="314">
        <f t="shared" ref="CE284" si="4051">CE282*CE283</f>
        <v>0</v>
      </c>
      <c r="CF284" s="314">
        <f t="shared" ref="CF284" si="4052">CF282*CF283</f>
        <v>0</v>
      </c>
      <c r="CG284" s="314">
        <f t="shared" ref="CG284" si="4053">CG282*CG283</f>
        <v>0</v>
      </c>
      <c r="CH284" s="314">
        <f t="shared" ref="CH284" si="4054">CH282*CH283</f>
        <v>0</v>
      </c>
      <c r="CI284" s="314">
        <f t="shared" ref="CI284" si="4055">CI282*CI283</f>
        <v>0</v>
      </c>
      <c r="CJ284" s="314">
        <f t="shared" ref="CJ284" si="4056">CJ282*CJ283</f>
        <v>0</v>
      </c>
      <c r="CK284" s="314">
        <f t="shared" ref="CK284" si="4057">CK282*CK283</f>
        <v>0</v>
      </c>
      <c r="CL284" s="314">
        <f t="shared" ref="CL284" si="4058">CL282*CL283</f>
        <v>0</v>
      </c>
      <c r="CM284" s="314">
        <f t="shared" ref="CM284" si="4059">CM282*CM283</f>
        <v>0</v>
      </c>
      <c r="CN284" s="314">
        <f t="shared" ref="CN284" si="4060">CN282*CN283</f>
        <v>0</v>
      </c>
      <c r="CO284" s="314">
        <f t="shared" ref="CO284" si="4061">CO282*CO283</f>
        <v>0</v>
      </c>
      <c r="CP284" s="314">
        <f t="shared" ref="CP284" si="4062">CP282*CP283</f>
        <v>0</v>
      </c>
      <c r="CQ284" s="314">
        <f t="shared" ref="CQ284" si="4063">CQ282*CQ283</f>
        <v>0</v>
      </c>
      <c r="CR284" s="314">
        <f t="shared" ref="CR284" si="4064">CR282*CR283</f>
        <v>0</v>
      </c>
      <c r="CS284" s="314">
        <f t="shared" ref="CS284" si="4065">CS282*CS283</f>
        <v>0</v>
      </c>
      <c r="CT284" s="314">
        <f t="shared" ref="CT284" si="4066">CT282*CT283</f>
        <v>0</v>
      </c>
      <c r="CU284" s="314">
        <f t="shared" ref="CU284" si="4067">CU282*CU283</f>
        <v>0</v>
      </c>
      <c r="CV284" s="314">
        <f t="shared" ref="CV284" si="4068">CV282*CV283</f>
        <v>0</v>
      </c>
      <c r="CW284" s="314">
        <f t="shared" ref="CW284" si="4069">CW282*CW283</f>
        <v>0</v>
      </c>
      <c r="CX284" s="314">
        <f t="shared" ref="CX284" si="4070">CX282*CX283</f>
        <v>0</v>
      </c>
      <c r="CY284" s="314">
        <f t="shared" ref="CY284" si="4071">CY282*CY283</f>
        <v>0</v>
      </c>
      <c r="CZ284" s="314">
        <f t="shared" ref="CZ284" si="4072">CZ282*CZ283</f>
        <v>0</v>
      </c>
      <c r="DA284" s="314">
        <f t="shared" ref="DA284" si="4073">DA282*DA283</f>
        <v>0</v>
      </c>
      <c r="DB284" s="314">
        <f t="shared" ref="DB284" si="4074">DB282*DB283</f>
        <v>0</v>
      </c>
      <c r="DC284" s="314">
        <f t="shared" ref="DC284" si="4075">DC282*DC283</f>
        <v>0</v>
      </c>
      <c r="DD284" s="314">
        <f t="shared" ref="DD284" si="4076">DD282*DD283</f>
        <v>0</v>
      </c>
      <c r="DE284" s="314">
        <f t="shared" ref="DE284" si="4077">DE282*DE283</f>
        <v>0</v>
      </c>
      <c r="DF284" s="314">
        <f t="shared" ref="DF284" si="4078">DF282*DF283</f>
        <v>0</v>
      </c>
      <c r="DG284" s="314">
        <f t="shared" ref="DG284" si="4079">DG282*DG283</f>
        <v>0</v>
      </c>
      <c r="DH284" s="314">
        <f t="shared" ref="DH284" si="4080">DH282*DH283</f>
        <v>0</v>
      </c>
      <c r="DI284" s="314">
        <f t="shared" ref="DI284" si="4081">DI282*DI283</f>
        <v>0</v>
      </c>
      <c r="DJ284" s="314">
        <f t="shared" ref="DJ284" si="4082">DJ282*DJ283</f>
        <v>0</v>
      </c>
      <c r="DK284" s="314">
        <f t="shared" ref="DK284" si="4083">DK282*DK283</f>
        <v>0</v>
      </c>
      <c r="DL284" s="314">
        <f t="shared" ref="DL284" si="4084">DL282*DL283</f>
        <v>0</v>
      </c>
      <c r="DM284" s="314">
        <f t="shared" ref="DM284" si="4085">DM282*DM283</f>
        <v>0</v>
      </c>
      <c r="DN284" s="314">
        <f t="shared" ref="DN284" si="4086">DN282*DN283</f>
        <v>0</v>
      </c>
      <c r="DO284" s="314">
        <f t="shared" ref="DO284" si="4087">DO282*DO283</f>
        <v>0</v>
      </c>
      <c r="DP284" s="314">
        <f t="shared" ref="DP284" si="4088">DP282*DP283</f>
        <v>0</v>
      </c>
      <c r="DQ284" s="314">
        <f t="shared" ref="DQ284" si="4089">DQ282*DQ283</f>
        <v>0</v>
      </c>
      <c r="DR284" s="314">
        <f t="shared" ref="DR284" si="4090">DR282*DR283</f>
        <v>0</v>
      </c>
      <c r="DS284" s="314">
        <f t="shared" ref="DS284" si="4091">DS282*DS283</f>
        <v>0</v>
      </c>
      <c r="DT284" s="314">
        <f t="shared" ref="DT284" si="4092">DT282*DT283</f>
        <v>0</v>
      </c>
      <c r="DU284" s="314">
        <f t="shared" ref="DU284" si="4093">DU282*DU283</f>
        <v>0</v>
      </c>
      <c r="DV284" s="314">
        <f t="shared" ref="DV284" si="4094">DV282*DV283</f>
        <v>0</v>
      </c>
      <c r="DW284" s="314">
        <f t="shared" ref="DW284" si="4095">DW282*DW283</f>
        <v>0</v>
      </c>
      <c r="DX284" s="314">
        <f t="shared" ref="DX284" si="4096">DX282*DX283</f>
        <v>0</v>
      </c>
      <c r="DY284" s="314">
        <f t="shared" ref="DY284" si="4097">DY282*DY283</f>
        <v>0</v>
      </c>
      <c r="DZ284" s="314">
        <f t="shared" ref="DZ284" si="4098">DZ282*DZ283</f>
        <v>0</v>
      </c>
      <c r="EA284" s="314">
        <f t="shared" ref="EA284" si="4099">EA282*EA283</f>
        <v>0</v>
      </c>
      <c r="EB284" s="314">
        <f t="shared" ref="EB284" si="4100">EB282*EB283</f>
        <v>0</v>
      </c>
    </row>
    <row r="285" spans="2:132" outlineLevel="1" x14ac:dyDescent="0.25">
      <c r="C285" s="324" t="s">
        <v>417</v>
      </c>
      <c r="D285" s="34"/>
      <c r="E285" s="34"/>
      <c r="F285" s="34"/>
      <c r="G285" s="67" t="s">
        <v>215</v>
      </c>
      <c r="H285" s="34"/>
      <c r="I285" s="34"/>
      <c r="J285" s="126">
        <f>J$13</f>
        <v>1</v>
      </c>
      <c r="K285" s="126">
        <f t="shared" ref="K285:BV285" si="4101">K$13</f>
        <v>1.0026792493128671</v>
      </c>
      <c r="L285" s="126">
        <f>L$13</f>
        <v>1.0056539350998608</v>
      </c>
      <c r="M285" s="126">
        <f t="shared" si="4101"/>
        <v>1.0085410656939733</v>
      </c>
      <c r="N285" s="126">
        <f t="shared" si="4101"/>
        <v>1.0114364849476103</v>
      </c>
      <c r="O285" s="126">
        <f t="shared" si="4101"/>
        <v>1.0143402166566737</v>
      </c>
      <c r="P285" s="126">
        <f t="shared" si="4101"/>
        <v>1.0172522846853813</v>
      </c>
      <c r="Q285" s="126">
        <f t="shared" si="4101"/>
        <v>1.0201727129664624</v>
      </c>
      <c r="R285" s="126">
        <f t="shared" si="4101"/>
        <v>1.0231015255013547</v>
      </c>
      <c r="S285" s="126">
        <f t="shared" si="4101"/>
        <v>1.0260387463604019</v>
      </c>
      <c r="T285" s="126">
        <f t="shared" si="4101"/>
        <v>1.028984399683051</v>
      </c>
      <c r="U285" s="126">
        <f t="shared" si="4101"/>
        <v>1.0319385096780509</v>
      </c>
      <c r="V285" s="126">
        <f t="shared" si="4101"/>
        <v>1.0349011006236515</v>
      </c>
      <c r="W285" s="126">
        <f t="shared" si="4101"/>
        <v>1.0377730230388176</v>
      </c>
      <c r="X285" s="126">
        <f t="shared" si="4101"/>
        <v>1.0408518228283561</v>
      </c>
      <c r="Y285" s="126">
        <f t="shared" si="4101"/>
        <v>1.0438400029932626</v>
      </c>
      <c r="Z285" s="126">
        <f t="shared" si="4101"/>
        <v>1.046836761920777</v>
      </c>
      <c r="AA285" s="126">
        <f t="shared" si="4101"/>
        <v>1.0498421242396576</v>
      </c>
      <c r="AB285" s="126">
        <f t="shared" si="4101"/>
        <v>1.05285611464937</v>
      </c>
      <c r="AC285" s="126">
        <f t="shared" si="4101"/>
        <v>1.0558787579202888</v>
      </c>
      <c r="AD285" s="126">
        <f t="shared" si="4101"/>
        <v>1.0589100788939025</v>
      </c>
      <c r="AE285" s="126">
        <f t="shared" si="4101"/>
        <v>1.0619501024830165</v>
      </c>
      <c r="AF285" s="126">
        <f t="shared" si="4101"/>
        <v>1.0649988536719583</v>
      </c>
      <c r="AG285" s="126">
        <f t="shared" si="4101"/>
        <v>1.0680563575167832</v>
      </c>
      <c r="AH285" s="126">
        <f t="shared" si="4101"/>
        <v>1.0711226391454798</v>
      </c>
      <c r="AI285" s="126">
        <f t="shared" si="4101"/>
        <v>1.0739924437404067</v>
      </c>
      <c r="AJ285" s="126">
        <f t="shared" si="4101"/>
        <v>1.0771786970311998</v>
      </c>
      <c r="AK285" s="126">
        <f t="shared" si="4101"/>
        <v>1.0802711679727233</v>
      </c>
      <c r="AL285" s="126">
        <f t="shared" si="4101"/>
        <v>1.0833725170851116</v>
      </c>
      <c r="AM285" s="126">
        <f t="shared" si="4101"/>
        <v>1.0864827698566941</v>
      </c>
      <c r="AN285" s="126">
        <f t="shared" si="4101"/>
        <v>1.0896019518489746</v>
      </c>
      <c r="AO285" s="126">
        <f t="shared" si="4101"/>
        <v>1.0927300886968412</v>
      </c>
      <c r="AP285" s="126">
        <f t="shared" si="4101"/>
        <v>1.0958672061087775</v>
      </c>
      <c r="AQ285" s="126">
        <f t="shared" si="4101"/>
        <v>1.0990133298670732</v>
      </c>
      <c r="AR285" s="126">
        <f t="shared" si="4101"/>
        <v>1.1021684858280367</v>
      </c>
      <c r="AS285" s="126">
        <f t="shared" si="4101"/>
        <v>1.1053326999222071</v>
      </c>
      <c r="AT285" s="126">
        <f t="shared" si="4101"/>
        <v>1.1085059981545673</v>
      </c>
      <c r="AU285" s="126">
        <f t="shared" si="4101"/>
        <v>1.111475962088432</v>
      </c>
      <c r="AV285" s="126">
        <f t="shared" si="4101"/>
        <v>1.1147734191259395</v>
      </c>
      <c r="AW285" s="126">
        <f t="shared" si="4101"/>
        <v>1.1179738207069689</v>
      </c>
      <c r="AX285" s="126">
        <f t="shared" si="4101"/>
        <v>1.1211834103167977</v>
      </c>
      <c r="AY285" s="126">
        <f t="shared" si="4101"/>
        <v>1.1244022143333261</v>
      </c>
      <c r="AZ285" s="126">
        <f t="shared" si="4101"/>
        <v>1.1276302592101826</v>
      </c>
      <c r="BA285" s="126">
        <f t="shared" si="4101"/>
        <v>1.1308675714769412</v>
      </c>
      <c r="BB285" s="126">
        <f t="shared" si="4101"/>
        <v>1.1341141777393395</v>
      </c>
      <c r="BC285" s="126">
        <f t="shared" si="4101"/>
        <v>1.1373701046794982</v>
      </c>
      <c r="BD285" s="126">
        <f t="shared" si="4101"/>
        <v>1.1406353790561385</v>
      </c>
      <c r="BE285" s="126">
        <f t="shared" si="4101"/>
        <v>1.1439100277048042</v>
      </c>
      <c r="BF285" s="126">
        <f t="shared" si="4101"/>
        <v>1.1471940775380809</v>
      </c>
      <c r="BG285" s="126">
        <f t="shared" si="4101"/>
        <v>1.15026769648205</v>
      </c>
      <c r="BH285" s="126">
        <f t="shared" si="4101"/>
        <v>1.1536802383994258</v>
      </c>
      <c r="BI285" s="126">
        <f t="shared" si="4101"/>
        <v>1.1569923375180708</v>
      </c>
      <c r="BJ285" s="126">
        <f t="shared" si="4101"/>
        <v>1.1603139453378331</v>
      </c>
      <c r="BK285" s="126">
        <f t="shared" si="4101"/>
        <v>1.1636450891572303</v>
      </c>
      <c r="BL285" s="126">
        <f t="shared" si="4101"/>
        <v>1.1669857963531516</v>
      </c>
      <c r="BM285" s="126">
        <f t="shared" si="4101"/>
        <v>1.1703360943810825</v>
      </c>
      <c r="BN285" s="126">
        <f t="shared" si="4101"/>
        <v>1.1736960107753303</v>
      </c>
      <c r="BO285" s="126">
        <f t="shared" si="4101"/>
        <v>1.1770655731492505</v>
      </c>
      <c r="BP285" s="126">
        <f t="shared" si="4101"/>
        <v>1.180444809195474</v>
      </c>
      <c r="BQ285" s="126">
        <f t="shared" si="4101"/>
        <v>1.1838337466861339</v>
      </c>
      <c r="BR285" s="126">
        <f t="shared" si="4101"/>
        <v>1.1872324134730949</v>
      </c>
      <c r="BS285" s="126">
        <f t="shared" si="4101"/>
        <v>1.1905270658589224</v>
      </c>
      <c r="BT285" s="126">
        <f t="shared" si="4101"/>
        <v>1.1940590467434065</v>
      </c>
      <c r="BU285" s="126">
        <f t="shared" si="4101"/>
        <v>1.1974870693312041</v>
      </c>
      <c r="BV285" s="126">
        <f t="shared" si="4101"/>
        <v>1.2009249334246579</v>
      </c>
      <c r="BW285" s="126">
        <f t="shared" ref="BW285:EB285" si="4102">BW$13</f>
        <v>1.204372667277734</v>
      </c>
      <c r="BX285" s="126">
        <f t="shared" si="4102"/>
        <v>1.2078302992255125</v>
      </c>
      <c r="BY285" s="126">
        <f t="shared" si="4102"/>
        <v>1.2112978576844211</v>
      </c>
      <c r="BZ285" s="126">
        <f t="shared" si="4102"/>
        <v>1.2147753711524676</v>
      </c>
      <c r="CA285" s="126">
        <f t="shared" si="4102"/>
        <v>1.2182628682094752</v>
      </c>
      <c r="CB285" s="126">
        <f t="shared" si="4102"/>
        <v>1.2217603775173165</v>
      </c>
      <c r="CC285" s="126">
        <f t="shared" si="4102"/>
        <v>1.2252679278201495</v>
      </c>
      <c r="CD285" s="126">
        <f t="shared" si="4102"/>
        <v>1.2287855479446541</v>
      </c>
      <c r="CE285" s="126">
        <f t="shared" si="4102"/>
        <v>1.232077770779646</v>
      </c>
      <c r="CF285" s="126">
        <f t="shared" si="4102"/>
        <v>1.23573302168438</v>
      </c>
      <c r="CG285" s="126">
        <f t="shared" si="4102"/>
        <v>1.2392806860334544</v>
      </c>
      <c r="CH285" s="126">
        <f t="shared" si="4102"/>
        <v>1.2428385353675644</v>
      </c>
      <c r="CI285" s="126">
        <f t="shared" si="4102"/>
        <v>1.2464065989267703</v>
      </c>
      <c r="CJ285" s="126">
        <f t="shared" si="4102"/>
        <v>1.2499849060350778</v>
      </c>
      <c r="CK285" s="126">
        <f t="shared" si="4102"/>
        <v>1.2535734861006791</v>
      </c>
      <c r="CL285" s="126">
        <f t="shared" si="4102"/>
        <v>1.257172368616194</v>
      </c>
      <c r="CM285" s="126">
        <f t="shared" si="4102"/>
        <v>1.2607815831589126</v>
      </c>
      <c r="CN285" s="126">
        <f t="shared" si="4102"/>
        <v>1.2644011593910389</v>
      </c>
      <c r="CO285" s="126">
        <f t="shared" si="4102"/>
        <v>1.2680311270599336</v>
      </c>
      <c r="CP285" s="126">
        <f t="shared" si="4102"/>
        <v>1.2716715159983594</v>
      </c>
      <c r="CQ285" s="126">
        <f t="shared" si="4102"/>
        <v>1.2750786410337906</v>
      </c>
      <c r="CR285" s="126">
        <f t="shared" si="4102"/>
        <v>1.2788614642181557</v>
      </c>
      <c r="CS285" s="126">
        <f t="shared" si="4102"/>
        <v>1.2825329459576562</v>
      </c>
      <c r="CT285" s="126">
        <f t="shared" si="4102"/>
        <v>1.2862149681493797</v>
      </c>
      <c r="CU285" s="126">
        <f t="shared" si="4102"/>
        <v>1.289907561053897</v>
      </c>
      <c r="CV285" s="126">
        <f t="shared" si="4102"/>
        <v>1.293610755018654</v>
      </c>
      <c r="CW285" s="126">
        <f t="shared" si="4102"/>
        <v>1.2973245804782207</v>
      </c>
      <c r="CX285" s="126">
        <f t="shared" si="4102"/>
        <v>1.3010490679545423</v>
      </c>
      <c r="CY285" s="126">
        <f t="shared" si="4102"/>
        <v>1.304784248057189</v>
      </c>
      <c r="CZ285" s="126">
        <f t="shared" si="4102"/>
        <v>1.3085301514836076</v>
      </c>
      <c r="DA285" s="126">
        <f t="shared" si="4102"/>
        <v>1.3122868090193751</v>
      </c>
      <c r="DB285" s="126">
        <f t="shared" si="4102"/>
        <v>1.3160542515384499</v>
      </c>
      <c r="DC285" s="126">
        <f t="shared" si="4102"/>
        <v>1.3195802889875801</v>
      </c>
      <c r="DD285" s="126">
        <f t="shared" si="4102"/>
        <v>1.323495136864544</v>
      </c>
      <c r="DE285" s="126">
        <f t="shared" si="4102"/>
        <v>1.3272947573576725</v>
      </c>
      <c r="DF285" s="126">
        <f t="shared" si="4102"/>
        <v>1.3311052861764079</v>
      </c>
      <c r="DG285" s="126">
        <f t="shared" si="4102"/>
        <v>1.3349267546374479</v>
      </c>
      <c r="DH285" s="126">
        <f t="shared" si="4102"/>
        <v>1.3387591941473977</v>
      </c>
      <c r="DI285" s="126">
        <f t="shared" si="4102"/>
        <v>1.3426026362030277</v>
      </c>
      <c r="DJ285" s="126">
        <f t="shared" si="4102"/>
        <v>1.3464571123915319</v>
      </c>
      <c r="DK285" s="126">
        <f t="shared" si="4102"/>
        <v>1.3503226543907885</v>
      </c>
      <c r="DL285" s="126">
        <f t="shared" si="4102"/>
        <v>1.3541992939696192</v>
      </c>
      <c r="DM285" s="126">
        <f t="shared" si="4102"/>
        <v>1.358087062988051</v>
      </c>
      <c r="DN285" s="126">
        <f t="shared" si="4102"/>
        <v>1.361985993397578</v>
      </c>
      <c r="DO285" s="126">
        <f t="shared" si="4102"/>
        <v>1.3657655991021458</v>
      </c>
      <c r="DP285" s="126">
        <f t="shared" si="4102"/>
        <v>1.3698174666548035</v>
      </c>
      <c r="DQ285" s="126">
        <f t="shared" si="4102"/>
        <v>1.3737500738651915</v>
      </c>
      <c r="DR285" s="126">
        <f t="shared" si="4102"/>
        <v>1.3776939711925826</v>
      </c>
      <c r="DS285" s="126">
        <f t="shared" si="4102"/>
        <v>1.381649191049759</v>
      </c>
      <c r="DT285" s="126">
        <f t="shared" si="4102"/>
        <v>1.385615765942557</v>
      </c>
      <c r="DU285" s="126">
        <f t="shared" si="4102"/>
        <v>1.3895937284701338</v>
      </c>
      <c r="DV285" s="126">
        <f t="shared" si="4102"/>
        <v>1.3935831113252357</v>
      </c>
      <c r="DW285" s="126">
        <f t="shared" si="4102"/>
        <v>1.3975839472944662</v>
      </c>
      <c r="DX285" s="126">
        <f t="shared" si="4102"/>
        <v>1.401596269258556</v>
      </c>
      <c r="DY285" s="126">
        <f t="shared" si="4102"/>
        <v>1.4056201101926329</v>
      </c>
      <c r="DZ285" s="126">
        <f t="shared" si="4102"/>
        <v>1.4096555031664932</v>
      </c>
      <c r="EA285" s="126">
        <f t="shared" si="4102"/>
        <v>1.4134323217047313</v>
      </c>
      <c r="EB285" s="126">
        <f t="shared" si="4102"/>
        <v>1.4176256038945581</v>
      </c>
    </row>
    <row r="286" spans="2:132" outlineLevel="1" x14ac:dyDescent="0.25">
      <c r="C286" s="321" t="s">
        <v>517</v>
      </c>
      <c r="D286" s="38"/>
      <c r="E286" s="38"/>
      <c r="F286" s="38"/>
      <c r="G286" s="52" t="s">
        <v>220</v>
      </c>
      <c r="H286" s="46">
        <f t="shared" ref="H286" si="4103">SUM(J286:EB286)</f>
        <v>0</v>
      </c>
      <c r="I286" s="38"/>
      <c r="J286" s="82">
        <f>J284*J285</f>
        <v>0</v>
      </c>
      <c r="K286" s="82">
        <f t="shared" ref="K286" si="4104">K284*K285</f>
        <v>0</v>
      </c>
      <c r="L286" s="82">
        <f t="shared" ref="L286" si="4105">L284*L285</f>
        <v>0</v>
      </c>
      <c r="M286" s="82">
        <f t="shared" ref="M286" si="4106">M284*M285</f>
        <v>0</v>
      </c>
      <c r="N286" s="82">
        <f t="shared" ref="N286" si="4107">N284*N285</f>
        <v>0</v>
      </c>
      <c r="O286" s="82">
        <f t="shared" ref="O286" si="4108">O284*O285</f>
        <v>0</v>
      </c>
      <c r="P286" s="82">
        <f t="shared" ref="P286" si="4109">P284*P285</f>
        <v>0</v>
      </c>
      <c r="Q286" s="82">
        <f t="shared" ref="Q286" si="4110">Q284*Q285</f>
        <v>0</v>
      </c>
      <c r="R286" s="82">
        <f t="shared" ref="R286" si="4111">R284*R285</f>
        <v>0</v>
      </c>
      <c r="S286" s="82">
        <f t="shared" ref="S286" si="4112">S284*S285</f>
        <v>0</v>
      </c>
      <c r="T286" s="82">
        <f t="shared" ref="T286" si="4113">T284*T285</f>
        <v>0</v>
      </c>
      <c r="U286" s="82">
        <f t="shared" ref="U286" si="4114">U284*U285</f>
        <v>0</v>
      </c>
      <c r="V286" s="82">
        <f t="shared" ref="V286" si="4115">V284*V285</f>
        <v>0</v>
      </c>
      <c r="W286" s="82">
        <f t="shared" ref="W286" si="4116">W284*W285</f>
        <v>0</v>
      </c>
      <c r="X286" s="82">
        <f t="shared" ref="X286" si="4117">X284*X285</f>
        <v>0</v>
      </c>
      <c r="Y286" s="82">
        <f t="shared" ref="Y286" si="4118">Y284*Y285</f>
        <v>0</v>
      </c>
      <c r="Z286" s="82">
        <f t="shared" ref="Z286" si="4119">Z284*Z285</f>
        <v>0</v>
      </c>
      <c r="AA286" s="82">
        <f t="shared" ref="AA286" si="4120">AA284*AA285</f>
        <v>0</v>
      </c>
      <c r="AB286" s="82">
        <f t="shared" ref="AB286" si="4121">AB284*AB285</f>
        <v>0</v>
      </c>
      <c r="AC286" s="82">
        <f t="shared" ref="AC286" si="4122">AC284*AC285</f>
        <v>0</v>
      </c>
      <c r="AD286" s="82">
        <f t="shared" ref="AD286" si="4123">AD284*AD285</f>
        <v>0</v>
      </c>
      <c r="AE286" s="82">
        <f t="shared" ref="AE286" si="4124">AE284*AE285</f>
        <v>0</v>
      </c>
      <c r="AF286" s="82">
        <f t="shared" ref="AF286" si="4125">AF284*AF285</f>
        <v>0</v>
      </c>
      <c r="AG286" s="82">
        <f t="shared" ref="AG286" si="4126">AG284*AG285</f>
        <v>0</v>
      </c>
      <c r="AH286" s="82">
        <f t="shared" ref="AH286" si="4127">AH284*AH285</f>
        <v>0</v>
      </c>
      <c r="AI286" s="82">
        <f t="shared" ref="AI286" si="4128">AI284*AI285</f>
        <v>0</v>
      </c>
      <c r="AJ286" s="82">
        <f t="shared" ref="AJ286" si="4129">AJ284*AJ285</f>
        <v>0</v>
      </c>
      <c r="AK286" s="82">
        <f t="shared" ref="AK286" si="4130">AK284*AK285</f>
        <v>0</v>
      </c>
      <c r="AL286" s="82">
        <f t="shared" ref="AL286" si="4131">AL284*AL285</f>
        <v>0</v>
      </c>
      <c r="AM286" s="82">
        <f t="shared" ref="AM286" si="4132">AM284*AM285</f>
        <v>0</v>
      </c>
      <c r="AN286" s="82">
        <f t="shared" ref="AN286" si="4133">AN284*AN285</f>
        <v>0</v>
      </c>
      <c r="AO286" s="82">
        <f t="shared" ref="AO286" si="4134">AO284*AO285</f>
        <v>0</v>
      </c>
      <c r="AP286" s="82">
        <f t="shared" ref="AP286" si="4135">AP284*AP285</f>
        <v>0</v>
      </c>
      <c r="AQ286" s="82">
        <f t="shared" ref="AQ286" si="4136">AQ284*AQ285</f>
        <v>0</v>
      </c>
      <c r="AR286" s="82">
        <f t="shared" ref="AR286" si="4137">AR284*AR285</f>
        <v>0</v>
      </c>
      <c r="AS286" s="82">
        <f t="shared" ref="AS286" si="4138">AS284*AS285</f>
        <v>0</v>
      </c>
      <c r="AT286" s="82">
        <f t="shared" ref="AT286" si="4139">AT284*AT285</f>
        <v>0</v>
      </c>
      <c r="AU286" s="82">
        <f t="shared" ref="AU286" si="4140">AU284*AU285</f>
        <v>0</v>
      </c>
      <c r="AV286" s="82">
        <f t="shared" ref="AV286" si="4141">AV284*AV285</f>
        <v>0</v>
      </c>
      <c r="AW286" s="82">
        <f t="shared" ref="AW286" si="4142">AW284*AW285</f>
        <v>0</v>
      </c>
      <c r="AX286" s="82">
        <f t="shared" ref="AX286" si="4143">AX284*AX285</f>
        <v>0</v>
      </c>
      <c r="AY286" s="82">
        <f t="shared" ref="AY286" si="4144">AY284*AY285</f>
        <v>0</v>
      </c>
      <c r="AZ286" s="82">
        <f t="shared" ref="AZ286" si="4145">AZ284*AZ285</f>
        <v>0</v>
      </c>
      <c r="BA286" s="82">
        <f t="shared" ref="BA286" si="4146">BA284*BA285</f>
        <v>0</v>
      </c>
      <c r="BB286" s="82">
        <f t="shared" ref="BB286" si="4147">BB284*BB285</f>
        <v>0</v>
      </c>
      <c r="BC286" s="82">
        <f t="shared" ref="BC286" si="4148">BC284*BC285</f>
        <v>0</v>
      </c>
      <c r="BD286" s="82">
        <f t="shared" ref="BD286" si="4149">BD284*BD285</f>
        <v>0</v>
      </c>
      <c r="BE286" s="82">
        <f t="shared" ref="BE286" si="4150">BE284*BE285</f>
        <v>0</v>
      </c>
      <c r="BF286" s="82">
        <f t="shared" ref="BF286" si="4151">BF284*BF285</f>
        <v>0</v>
      </c>
      <c r="BG286" s="82">
        <f t="shared" ref="BG286" si="4152">BG284*BG285</f>
        <v>0</v>
      </c>
      <c r="BH286" s="82">
        <f t="shared" ref="BH286" si="4153">BH284*BH285</f>
        <v>0</v>
      </c>
      <c r="BI286" s="82">
        <f t="shared" ref="BI286" si="4154">BI284*BI285</f>
        <v>0</v>
      </c>
      <c r="BJ286" s="82">
        <f t="shared" ref="BJ286" si="4155">BJ284*BJ285</f>
        <v>0</v>
      </c>
      <c r="BK286" s="82">
        <f t="shared" ref="BK286" si="4156">BK284*BK285</f>
        <v>0</v>
      </c>
      <c r="BL286" s="82">
        <f t="shared" ref="BL286" si="4157">BL284*BL285</f>
        <v>0</v>
      </c>
      <c r="BM286" s="82">
        <f t="shared" ref="BM286" si="4158">BM284*BM285</f>
        <v>0</v>
      </c>
      <c r="BN286" s="82">
        <f t="shared" ref="BN286" si="4159">BN284*BN285</f>
        <v>0</v>
      </c>
      <c r="BO286" s="82">
        <f t="shared" ref="BO286" si="4160">BO284*BO285</f>
        <v>0</v>
      </c>
      <c r="BP286" s="82">
        <f t="shared" ref="BP286" si="4161">BP284*BP285</f>
        <v>0</v>
      </c>
      <c r="BQ286" s="82">
        <f t="shared" ref="BQ286" si="4162">BQ284*BQ285</f>
        <v>0</v>
      </c>
      <c r="BR286" s="82">
        <f t="shared" ref="BR286" si="4163">BR284*BR285</f>
        <v>0</v>
      </c>
      <c r="BS286" s="82">
        <f t="shared" ref="BS286" si="4164">BS284*BS285</f>
        <v>0</v>
      </c>
      <c r="BT286" s="82">
        <f t="shared" ref="BT286" si="4165">BT284*BT285</f>
        <v>0</v>
      </c>
      <c r="BU286" s="82">
        <f t="shared" ref="BU286" si="4166">BU284*BU285</f>
        <v>0</v>
      </c>
      <c r="BV286" s="82">
        <f t="shared" ref="BV286" si="4167">BV284*BV285</f>
        <v>0</v>
      </c>
      <c r="BW286" s="82">
        <f t="shared" ref="BW286" si="4168">BW284*BW285</f>
        <v>0</v>
      </c>
      <c r="BX286" s="82">
        <f t="shared" ref="BX286" si="4169">BX284*BX285</f>
        <v>0</v>
      </c>
      <c r="BY286" s="82">
        <f t="shared" ref="BY286" si="4170">BY284*BY285</f>
        <v>0</v>
      </c>
      <c r="BZ286" s="82">
        <f t="shared" ref="BZ286" si="4171">BZ284*BZ285</f>
        <v>0</v>
      </c>
      <c r="CA286" s="82">
        <f t="shared" ref="CA286" si="4172">CA284*CA285</f>
        <v>0</v>
      </c>
      <c r="CB286" s="82">
        <f t="shared" ref="CB286" si="4173">CB284*CB285</f>
        <v>0</v>
      </c>
      <c r="CC286" s="82">
        <f t="shared" ref="CC286" si="4174">CC284*CC285</f>
        <v>0</v>
      </c>
      <c r="CD286" s="82">
        <f t="shared" ref="CD286" si="4175">CD284*CD285</f>
        <v>0</v>
      </c>
      <c r="CE286" s="82">
        <f t="shared" ref="CE286" si="4176">CE284*CE285</f>
        <v>0</v>
      </c>
      <c r="CF286" s="82">
        <f t="shared" ref="CF286" si="4177">CF284*CF285</f>
        <v>0</v>
      </c>
      <c r="CG286" s="82">
        <f t="shared" ref="CG286" si="4178">CG284*CG285</f>
        <v>0</v>
      </c>
      <c r="CH286" s="82">
        <f t="shared" ref="CH286" si="4179">CH284*CH285</f>
        <v>0</v>
      </c>
      <c r="CI286" s="82">
        <f t="shared" ref="CI286" si="4180">CI284*CI285</f>
        <v>0</v>
      </c>
      <c r="CJ286" s="82">
        <f t="shared" ref="CJ286" si="4181">CJ284*CJ285</f>
        <v>0</v>
      </c>
      <c r="CK286" s="82">
        <f t="shared" ref="CK286" si="4182">CK284*CK285</f>
        <v>0</v>
      </c>
      <c r="CL286" s="82">
        <f t="shared" ref="CL286" si="4183">CL284*CL285</f>
        <v>0</v>
      </c>
      <c r="CM286" s="82">
        <f t="shared" ref="CM286" si="4184">CM284*CM285</f>
        <v>0</v>
      </c>
      <c r="CN286" s="82">
        <f t="shared" ref="CN286" si="4185">CN284*CN285</f>
        <v>0</v>
      </c>
      <c r="CO286" s="82">
        <f t="shared" ref="CO286" si="4186">CO284*CO285</f>
        <v>0</v>
      </c>
      <c r="CP286" s="82">
        <f t="shared" ref="CP286" si="4187">CP284*CP285</f>
        <v>0</v>
      </c>
      <c r="CQ286" s="82">
        <f t="shared" ref="CQ286" si="4188">CQ284*CQ285</f>
        <v>0</v>
      </c>
      <c r="CR286" s="82">
        <f t="shared" ref="CR286" si="4189">CR284*CR285</f>
        <v>0</v>
      </c>
      <c r="CS286" s="82">
        <f t="shared" ref="CS286" si="4190">CS284*CS285</f>
        <v>0</v>
      </c>
      <c r="CT286" s="82">
        <f t="shared" ref="CT286" si="4191">CT284*CT285</f>
        <v>0</v>
      </c>
      <c r="CU286" s="82">
        <f t="shared" ref="CU286" si="4192">CU284*CU285</f>
        <v>0</v>
      </c>
      <c r="CV286" s="82">
        <f t="shared" ref="CV286" si="4193">CV284*CV285</f>
        <v>0</v>
      </c>
      <c r="CW286" s="82">
        <f t="shared" ref="CW286" si="4194">CW284*CW285</f>
        <v>0</v>
      </c>
      <c r="CX286" s="82">
        <f t="shared" ref="CX286" si="4195">CX284*CX285</f>
        <v>0</v>
      </c>
      <c r="CY286" s="82">
        <f t="shared" ref="CY286" si="4196">CY284*CY285</f>
        <v>0</v>
      </c>
      <c r="CZ286" s="82">
        <f t="shared" ref="CZ286" si="4197">CZ284*CZ285</f>
        <v>0</v>
      </c>
      <c r="DA286" s="82">
        <f t="shared" ref="DA286" si="4198">DA284*DA285</f>
        <v>0</v>
      </c>
      <c r="DB286" s="82">
        <f t="shared" ref="DB286" si="4199">DB284*DB285</f>
        <v>0</v>
      </c>
      <c r="DC286" s="82">
        <f t="shared" ref="DC286" si="4200">DC284*DC285</f>
        <v>0</v>
      </c>
      <c r="DD286" s="82">
        <f t="shared" ref="DD286" si="4201">DD284*DD285</f>
        <v>0</v>
      </c>
      <c r="DE286" s="82">
        <f t="shared" ref="DE286" si="4202">DE284*DE285</f>
        <v>0</v>
      </c>
      <c r="DF286" s="82">
        <f t="shared" ref="DF286" si="4203">DF284*DF285</f>
        <v>0</v>
      </c>
      <c r="DG286" s="82">
        <f t="shared" ref="DG286" si="4204">DG284*DG285</f>
        <v>0</v>
      </c>
      <c r="DH286" s="82">
        <f t="shared" ref="DH286" si="4205">DH284*DH285</f>
        <v>0</v>
      </c>
      <c r="DI286" s="82">
        <f t="shared" ref="DI286" si="4206">DI284*DI285</f>
        <v>0</v>
      </c>
      <c r="DJ286" s="82">
        <f t="shared" ref="DJ286" si="4207">DJ284*DJ285</f>
        <v>0</v>
      </c>
      <c r="DK286" s="82">
        <f t="shared" ref="DK286" si="4208">DK284*DK285</f>
        <v>0</v>
      </c>
      <c r="DL286" s="82">
        <f t="shared" ref="DL286" si="4209">DL284*DL285</f>
        <v>0</v>
      </c>
      <c r="DM286" s="82">
        <f t="shared" ref="DM286" si="4210">DM284*DM285</f>
        <v>0</v>
      </c>
      <c r="DN286" s="82">
        <f t="shared" ref="DN286" si="4211">DN284*DN285</f>
        <v>0</v>
      </c>
      <c r="DO286" s="82">
        <f t="shared" ref="DO286" si="4212">DO284*DO285</f>
        <v>0</v>
      </c>
      <c r="DP286" s="82">
        <f t="shared" ref="DP286" si="4213">DP284*DP285</f>
        <v>0</v>
      </c>
      <c r="DQ286" s="82">
        <f t="shared" ref="DQ286" si="4214">DQ284*DQ285</f>
        <v>0</v>
      </c>
      <c r="DR286" s="82">
        <f t="shared" ref="DR286" si="4215">DR284*DR285</f>
        <v>0</v>
      </c>
      <c r="DS286" s="82">
        <f t="shared" ref="DS286" si="4216">DS284*DS285</f>
        <v>0</v>
      </c>
      <c r="DT286" s="82">
        <f t="shared" ref="DT286" si="4217">DT284*DT285</f>
        <v>0</v>
      </c>
      <c r="DU286" s="82">
        <f t="shared" ref="DU286" si="4218">DU284*DU285</f>
        <v>0</v>
      </c>
      <c r="DV286" s="82">
        <f t="shared" ref="DV286" si="4219">DV284*DV285</f>
        <v>0</v>
      </c>
      <c r="DW286" s="82">
        <f t="shared" ref="DW286" si="4220">DW284*DW285</f>
        <v>0</v>
      </c>
      <c r="DX286" s="82">
        <f t="shared" ref="DX286" si="4221">DX284*DX285</f>
        <v>0</v>
      </c>
      <c r="DY286" s="82">
        <f t="shared" ref="DY286" si="4222">DY284*DY285</f>
        <v>0</v>
      </c>
      <c r="DZ286" s="82">
        <f t="shared" ref="DZ286" si="4223">DZ284*DZ285</f>
        <v>0</v>
      </c>
      <c r="EA286" s="82">
        <f t="shared" ref="EA286" si="4224">EA284*EA285</f>
        <v>0</v>
      </c>
      <c r="EB286" s="82">
        <f t="shared" ref="EB286" si="4225">EB284*EB285</f>
        <v>0</v>
      </c>
    </row>
    <row r="287" spans="2:132" outlineLevel="1" x14ac:dyDescent="0.25">
      <c r="C287" s="328"/>
      <c r="G287" s="5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row>
    <row r="288" spans="2:132" ht="13" outlineLevel="1" x14ac:dyDescent="0.3">
      <c r="C288" s="340" t="s">
        <v>504</v>
      </c>
      <c r="G288" s="52"/>
      <c r="H288" s="29"/>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row>
    <row r="289" spans="2:132" outlineLevel="1" x14ac:dyDescent="0.25">
      <c r="C289" s="317" t="s">
        <v>520</v>
      </c>
      <c r="G289" s="52" t="s">
        <v>604</v>
      </c>
      <c r="H289" s="46">
        <f t="shared" ref="H289" si="4226">SUM(J289:EB289)</f>
        <v>0</v>
      </c>
      <c r="J289" s="82">
        <f>J268-J268*SUM($J$179:J$179)</f>
        <v>0</v>
      </c>
      <c r="K289" s="82">
        <f>K268-K268*SUM($J$179:K$179)</f>
        <v>0</v>
      </c>
      <c r="L289" s="82">
        <f>L268-L268*SUM($J$179:L$179)</f>
        <v>0</v>
      </c>
      <c r="M289" s="82">
        <f>M268-M268*SUM($J$179:M$179)</f>
        <v>0</v>
      </c>
      <c r="N289" s="82">
        <f>N268-N268*SUM($J$179:N$179)</f>
        <v>0</v>
      </c>
      <c r="O289" s="82">
        <f>O268-O268*SUM($J$179:O$179)</f>
        <v>0</v>
      </c>
      <c r="P289" s="82">
        <f>P268-P268*SUM($J$179:P$179)</f>
        <v>0</v>
      </c>
      <c r="Q289" s="82">
        <f>Q268-Q268*SUM($J$179:Q$179)</f>
        <v>0</v>
      </c>
      <c r="R289" s="82">
        <f>R268-R268*SUM($J$179:R$179)</f>
        <v>0</v>
      </c>
      <c r="S289" s="82">
        <f>S268-S268*SUM($J$179:S$179)</f>
        <v>0</v>
      </c>
      <c r="T289" s="82">
        <f>T268-T268*SUM($J$179:T$179)</f>
        <v>0</v>
      </c>
      <c r="U289" s="82">
        <f>U268-U268*SUM($J$179:U$179)</f>
        <v>0</v>
      </c>
      <c r="V289" s="82">
        <f>V268-V268*SUM($J$179:V$179)</f>
        <v>0</v>
      </c>
      <c r="W289" s="82">
        <f>W268-W268*SUM($J$179:W$179)</f>
        <v>0</v>
      </c>
      <c r="X289" s="82">
        <f>X268-X268*SUM($J$179:X$179)</f>
        <v>0</v>
      </c>
      <c r="Y289" s="82">
        <f>Y268-Y268*SUM($J$179:Y$179)</f>
        <v>0</v>
      </c>
      <c r="Z289" s="82">
        <f>Z268-Z268*SUM($J$179:Z$179)</f>
        <v>0</v>
      </c>
      <c r="AA289" s="82">
        <f>AA268-AA268*SUM($J$179:AA$179)</f>
        <v>0</v>
      </c>
      <c r="AB289" s="82">
        <f>AB268-AB268*SUM($J$179:AB$179)</f>
        <v>0</v>
      </c>
      <c r="AC289" s="82">
        <f>AC268-AC268*SUM($J$179:AC$179)</f>
        <v>0</v>
      </c>
      <c r="AD289" s="82">
        <f>AD268-AD268*SUM($J$179:AD$179)</f>
        <v>0</v>
      </c>
      <c r="AE289" s="82">
        <f>AE268-AE268*SUM($J$179:AE$179)</f>
        <v>0</v>
      </c>
      <c r="AF289" s="82">
        <f>AF268-AF268*SUM($J$179:AF$179)</f>
        <v>0</v>
      </c>
      <c r="AG289" s="82">
        <f>AG268-AG268*SUM($J$179:AG$179)</f>
        <v>0</v>
      </c>
      <c r="AH289" s="82">
        <f>AH268-AH268*SUM($J$179:AH$179)</f>
        <v>0</v>
      </c>
      <c r="AI289" s="82">
        <f>AI268-AI268*SUM($J$179:AI$179)</f>
        <v>0</v>
      </c>
      <c r="AJ289" s="82">
        <f>AJ268-AJ268*SUM($J$179:AJ$179)</f>
        <v>0</v>
      </c>
      <c r="AK289" s="82">
        <f>AK268-AK268*SUM($J$179:AK$179)</f>
        <v>0</v>
      </c>
      <c r="AL289" s="82">
        <f>AL268-AL268*SUM($J$179:AL$179)</f>
        <v>0</v>
      </c>
      <c r="AM289" s="82">
        <f>AM268-AM268*SUM($J$179:AM$179)</f>
        <v>0</v>
      </c>
      <c r="AN289" s="82">
        <f>AN268-AN268*SUM($J$179:AN$179)</f>
        <v>0</v>
      </c>
      <c r="AO289" s="82">
        <f>AO268-AO268*SUM($J$179:AO$179)</f>
        <v>0</v>
      </c>
      <c r="AP289" s="82">
        <f>AP268-AP268*SUM($J$179:AP$179)</f>
        <v>0</v>
      </c>
      <c r="AQ289" s="82">
        <f>AQ268-AQ268*SUM($J$179:AQ$179)</f>
        <v>0</v>
      </c>
      <c r="AR289" s="82">
        <f>AR268-AR268*SUM($J$179:AR$179)</f>
        <v>0</v>
      </c>
      <c r="AS289" s="82">
        <f>AS268-AS268*SUM($J$179:AS$179)</f>
        <v>0</v>
      </c>
      <c r="AT289" s="82">
        <f>AT268-AT268*SUM($J$179:AT$179)</f>
        <v>0</v>
      </c>
      <c r="AU289" s="82">
        <f>AU268-AU268*SUM($J$179:AU$179)</f>
        <v>0</v>
      </c>
      <c r="AV289" s="82">
        <f>AV268-AV268*SUM($J$179:AV$179)</f>
        <v>0</v>
      </c>
      <c r="AW289" s="82">
        <f>AW268-AW268*SUM($J$179:AW$179)</f>
        <v>0</v>
      </c>
      <c r="AX289" s="82">
        <f>AX268-AX268*SUM($J$179:AX$179)</f>
        <v>0</v>
      </c>
      <c r="AY289" s="82">
        <f>AY268-AY268*SUM($J$179:AY$179)</f>
        <v>0</v>
      </c>
      <c r="AZ289" s="82">
        <f>AZ268-AZ268*SUM($J$179:AZ$179)</f>
        <v>0</v>
      </c>
      <c r="BA289" s="82">
        <f>BA268-BA268*SUM($J$179:BA$179)</f>
        <v>0</v>
      </c>
      <c r="BB289" s="82">
        <f>BB268-BB268*SUM($J$179:BB$179)</f>
        <v>0</v>
      </c>
      <c r="BC289" s="82">
        <f>BC268-BC268*SUM($J$179:BC$179)</f>
        <v>0</v>
      </c>
      <c r="BD289" s="82">
        <f>BD268-BD268*SUM($J$179:BD$179)</f>
        <v>0</v>
      </c>
      <c r="BE289" s="82">
        <f>BE268-BE268*SUM($J$179:BE$179)</f>
        <v>0</v>
      </c>
      <c r="BF289" s="82">
        <f>BF268-BF268*SUM($J$179:BF$179)</f>
        <v>0</v>
      </c>
      <c r="BG289" s="82">
        <f>BG268-BG268*SUM($J$179:BG$179)</f>
        <v>0</v>
      </c>
      <c r="BH289" s="82">
        <f>BH268-BH268*SUM($J$179:BH$179)</f>
        <v>0</v>
      </c>
      <c r="BI289" s="82">
        <f>BI268-BI268*SUM($J$179:BI$179)</f>
        <v>0</v>
      </c>
      <c r="BJ289" s="82">
        <f>BJ268-BJ268*SUM($J$179:BJ$179)</f>
        <v>0</v>
      </c>
      <c r="BK289" s="82">
        <f>BK268-BK268*SUM($J$179:BK$179)</f>
        <v>0</v>
      </c>
      <c r="BL289" s="82">
        <f>BL268-BL268*SUM($J$179:BL$179)</f>
        <v>0</v>
      </c>
      <c r="BM289" s="82">
        <f>BM268-BM268*SUM($J$179:BM$179)</f>
        <v>0</v>
      </c>
      <c r="BN289" s="82">
        <f>BN268-BN268*SUM($J$179:BN$179)</f>
        <v>0</v>
      </c>
      <c r="BO289" s="82">
        <f>BO268-BO268*SUM($J$179:BO$179)</f>
        <v>0</v>
      </c>
      <c r="BP289" s="82">
        <f>BP268-BP268*SUM($J$179:BP$179)</f>
        <v>0</v>
      </c>
      <c r="BQ289" s="82">
        <f>BQ268-BQ268*SUM($J$179:BQ$179)</f>
        <v>0</v>
      </c>
      <c r="BR289" s="82">
        <f>BR268-BR268*SUM($J$179:BR$179)</f>
        <v>0</v>
      </c>
      <c r="BS289" s="82">
        <f>BS268-BS268*SUM($J$179:BS$179)</f>
        <v>0</v>
      </c>
      <c r="BT289" s="82">
        <f>BT268-BT268*SUM($J$179:BT$179)</f>
        <v>0</v>
      </c>
      <c r="BU289" s="82">
        <f>BU268-BU268*SUM($J$179:BU$179)</f>
        <v>0</v>
      </c>
      <c r="BV289" s="82">
        <f>BV268-BV268*SUM($J$179:BV$179)</f>
        <v>0</v>
      </c>
      <c r="BW289" s="82">
        <f>BW268-BW268*SUM($J$179:BW$179)</f>
        <v>0</v>
      </c>
      <c r="BX289" s="82">
        <f>BX268-BX268*SUM($J$179:BX$179)</f>
        <v>0</v>
      </c>
      <c r="BY289" s="82">
        <f>BY268-BY268*SUM($J$179:BY$179)</f>
        <v>0</v>
      </c>
      <c r="BZ289" s="82">
        <f>BZ268-BZ268*SUM($J$179:BZ$179)</f>
        <v>0</v>
      </c>
      <c r="CA289" s="82">
        <f>CA268-CA268*SUM($J$179:CA$179)</f>
        <v>0</v>
      </c>
      <c r="CB289" s="82">
        <f>CB268-CB268*SUM($J$179:CB$179)</f>
        <v>0</v>
      </c>
      <c r="CC289" s="82">
        <f>CC268-CC268*SUM($J$179:CC$179)</f>
        <v>0</v>
      </c>
      <c r="CD289" s="82">
        <f>CD268-CD268*SUM($J$179:CD$179)</f>
        <v>0</v>
      </c>
      <c r="CE289" s="82">
        <f>CE268-CE268*SUM($J$179:CE$179)</f>
        <v>0</v>
      </c>
      <c r="CF289" s="82">
        <f>CF268-CF268*SUM($J$179:CF$179)</f>
        <v>0</v>
      </c>
      <c r="CG289" s="82">
        <f>CG268-CG268*SUM($J$179:CG$179)</f>
        <v>0</v>
      </c>
      <c r="CH289" s="82">
        <f>CH268-CH268*SUM($J$179:CH$179)</f>
        <v>0</v>
      </c>
      <c r="CI289" s="82">
        <f>CI268-CI268*SUM($J$179:CI$179)</f>
        <v>0</v>
      </c>
      <c r="CJ289" s="82">
        <f>CJ268-CJ268*SUM($J$179:CJ$179)</f>
        <v>0</v>
      </c>
      <c r="CK289" s="82">
        <f>CK268-CK268*SUM($J$179:CK$179)</f>
        <v>0</v>
      </c>
      <c r="CL289" s="82">
        <f>CL268-CL268*SUM($J$179:CL$179)</f>
        <v>0</v>
      </c>
      <c r="CM289" s="82">
        <f>CM268-CM268*SUM($J$179:CM$179)</f>
        <v>0</v>
      </c>
      <c r="CN289" s="82">
        <f>CN268-CN268*SUM($J$179:CN$179)</f>
        <v>0</v>
      </c>
      <c r="CO289" s="82">
        <f>CO268-CO268*SUM($J$179:CO$179)</f>
        <v>0</v>
      </c>
      <c r="CP289" s="82">
        <f>CP268-CP268*SUM($J$179:CP$179)</f>
        <v>0</v>
      </c>
      <c r="CQ289" s="82">
        <f>CQ268-CQ268*SUM($J$179:CQ$179)</f>
        <v>0</v>
      </c>
      <c r="CR289" s="82">
        <f>CR268-CR268*SUM($J$179:CR$179)</f>
        <v>0</v>
      </c>
      <c r="CS289" s="82">
        <f>CS268-CS268*SUM($J$179:CS$179)</f>
        <v>0</v>
      </c>
      <c r="CT289" s="82">
        <f>CT268-CT268*SUM($J$179:CT$179)</f>
        <v>0</v>
      </c>
      <c r="CU289" s="82">
        <f>CU268-CU268*SUM($J$179:CU$179)</f>
        <v>0</v>
      </c>
      <c r="CV289" s="82">
        <f>CV268-CV268*SUM($J$179:CV$179)</f>
        <v>0</v>
      </c>
      <c r="CW289" s="82">
        <f>CW268-CW268*SUM($J$179:CW$179)</f>
        <v>0</v>
      </c>
      <c r="CX289" s="82">
        <f>CX268-CX268*SUM($J$179:CX$179)</f>
        <v>0</v>
      </c>
      <c r="CY289" s="82">
        <f>CY268-CY268*SUM($J$179:CY$179)</f>
        <v>0</v>
      </c>
      <c r="CZ289" s="82">
        <f>CZ268-CZ268*SUM($J$179:CZ$179)</f>
        <v>0</v>
      </c>
      <c r="DA289" s="82">
        <f>DA268-DA268*SUM($J$179:DA$179)</f>
        <v>0</v>
      </c>
      <c r="DB289" s="82">
        <f>DB268-DB268*SUM($J$179:DB$179)</f>
        <v>0</v>
      </c>
      <c r="DC289" s="82">
        <f>DC268-DC268*SUM($J$179:DC$179)</f>
        <v>0</v>
      </c>
      <c r="DD289" s="82">
        <f>DD268-DD268*SUM($J$179:DD$179)</f>
        <v>0</v>
      </c>
      <c r="DE289" s="82">
        <f>DE268-DE268*SUM($J$179:DE$179)</f>
        <v>0</v>
      </c>
      <c r="DF289" s="82">
        <f>DF268-DF268*SUM($J$179:DF$179)</f>
        <v>0</v>
      </c>
      <c r="DG289" s="82">
        <f>DG268-DG268*SUM($J$179:DG$179)</f>
        <v>0</v>
      </c>
      <c r="DH289" s="82">
        <f>DH268-DH268*SUM($J$179:DH$179)</f>
        <v>0</v>
      </c>
      <c r="DI289" s="82">
        <f>DI268-DI268*SUM($J$179:DI$179)</f>
        <v>0</v>
      </c>
      <c r="DJ289" s="82">
        <f>DJ268-DJ268*SUM($J$179:DJ$179)</f>
        <v>0</v>
      </c>
      <c r="DK289" s="82">
        <f>DK268-DK268*SUM($J$179:DK$179)</f>
        <v>0</v>
      </c>
      <c r="DL289" s="82">
        <f>DL268-DL268*SUM($J$179:DL$179)</f>
        <v>0</v>
      </c>
      <c r="DM289" s="82">
        <f>DM268-DM268*SUM($J$179:DM$179)</f>
        <v>0</v>
      </c>
      <c r="DN289" s="82">
        <f>DN268-DN268*SUM($J$179:DN$179)</f>
        <v>0</v>
      </c>
      <c r="DO289" s="82">
        <f>DO268-DO268*SUM($J$179:DO$179)</f>
        <v>0</v>
      </c>
      <c r="DP289" s="82">
        <f>DP268-DP268*SUM($J$179:DP$179)</f>
        <v>0</v>
      </c>
      <c r="DQ289" s="82">
        <f>DQ268-DQ268*SUM($J$179:DQ$179)</f>
        <v>0</v>
      </c>
      <c r="DR289" s="82">
        <f>DR268-DR268*SUM($J$179:DR$179)</f>
        <v>0</v>
      </c>
      <c r="DS289" s="82">
        <f>DS268-DS268*SUM($J$179:DS$179)</f>
        <v>0</v>
      </c>
      <c r="DT289" s="82">
        <f>DT268-DT268*SUM($J$179:DT$179)</f>
        <v>0</v>
      </c>
      <c r="DU289" s="82">
        <f>DU268-DU268*SUM($J$179:DU$179)</f>
        <v>0</v>
      </c>
      <c r="DV289" s="82">
        <f>DV268-DV268*SUM($J$179:DV$179)</f>
        <v>0</v>
      </c>
      <c r="DW289" s="82">
        <f>DW268-DW268*SUM($J$179:DW$179)</f>
        <v>0</v>
      </c>
      <c r="DX289" s="82">
        <f>DX268-DX268*SUM($J$179:DX$179)</f>
        <v>0</v>
      </c>
      <c r="DY289" s="82">
        <f>DY268-DY268*SUM($J$179:DY$179)</f>
        <v>0</v>
      </c>
      <c r="DZ289" s="82">
        <f>DZ268-DZ268*SUM($J$179:DZ$179)</f>
        <v>0</v>
      </c>
      <c r="EA289" s="82">
        <f>EA268-EA268*SUM($J$179:EA$179)</f>
        <v>0</v>
      </c>
      <c r="EB289" s="82">
        <f>EB268-EB268*SUM($J$179:EB$179)</f>
        <v>0</v>
      </c>
    </row>
    <row r="290" spans="2:132" outlineLevel="1" x14ac:dyDescent="0.25">
      <c r="C290" s="317" t="s">
        <v>333</v>
      </c>
      <c r="E290" s="31">
        <f>Costs!$J$40</f>
        <v>0.4</v>
      </c>
      <c r="G290" s="52" t="s">
        <v>220</v>
      </c>
      <c r="J290" s="312">
        <f>$E$290</f>
        <v>0.4</v>
      </c>
      <c r="K290" s="312">
        <f t="shared" ref="K290:BV290" si="4227">$E$290</f>
        <v>0.4</v>
      </c>
      <c r="L290" s="312">
        <f t="shared" si="4227"/>
        <v>0.4</v>
      </c>
      <c r="M290" s="312">
        <f t="shared" si="4227"/>
        <v>0.4</v>
      </c>
      <c r="N290" s="312">
        <f t="shared" si="4227"/>
        <v>0.4</v>
      </c>
      <c r="O290" s="312">
        <f t="shared" si="4227"/>
        <v>0.4</v>
      </c>
      <c r="P290" s="312">
        <f t="shared" si="4227"/>
        <v>0.4</v>
      </c>
      <c r="Q290" s="312">
        <f t="shared" si="4227"/>
        <v>0.4</v>
      </c>
      <c r="R290" s="312">
        <f t="shared" si="4227"/>
        <v>0.4</v>
      </c>
      <c r="S290" s="312">
        <f t="shared" si="4227"/>
        <v>0.4</v>
      </c>
      <c r="T290" s="312">
        <f t="shared" si="4227"/>
        <v>0.4</v>
      </c>
      <c r="U290" s="312">
        <f t="shared" si="4227"/>
        <v>0.4</v>
      </c>
      <c r="V290" s="312">
        <f t="shared" si="4227"/>
        <v>0.4</v>
      </c>
      <c r="W290" s="312">
        <f t="shared" si="4227"/>
        <v>0.4</v>
      </c>
      <c r="X290" s="312">
        <f t="shared" si="4227"/>
        <v>0.4</v>
      </c>
      <c r="Y290" s="312">
        <f t="shared" si="4227"/>
        <v>0.4</v>
      </c>
      <c r="Z290" s="312">
        <f t="shared" si="4227"/>
        <v>0.4</v>
      </c>
      <c r="AA290" s="312">
        <f t="shared" si="4227"/>
        <v>0.4</v>
      </c>
      <c r="AB290" s="312">
        <f t="shared" si="4227"/>
        <v>0.4</v>
      </c>
      <c r="AC290" s="312">
        <f t="shared" si="4227"/>
        <v>0.4</v>
      </c>
      <c r="AD290" s="312">
        <f t="shared" si="4227"/>
        <v>0.4</v>
      </c>
      <c r="AE290" s="312">
        <f t="shared" si="4227"/>
        <v>0.4</v>
      </c>
      <c r="AF290" s="312">
        <f t="shared" si="4227"/>
        <v>0.4</v>
      </c>
      <c r="AG290" s="312">
        <f t="shared" si="4227"/>
        <v>0.4</v>
      </c>
      <c r="AH290" s="312">
        <f t="shared" si="4227"/>
        <v>0.4</v>
      </c>
      <c r="AI290" s="312">
        <f t="shared" si="4227"/>
        <v>0.4</v>
      </c>
      <c r="AJ290" s="312">
        <f t="shared" si="4227"/>
        <v>0.4</v>
      </c>
      <c r="AK290" s="312">
        <f t="shared" si="4227"/>
        <v>0.4</v>
      </c>
      <c r="AL290" s="312">
        <f t="shared" si="4227"/>
        <v>0.4</v>
      </c>
      <c r="AM290" s="312">
        <f t="shared" si="4227"/>
        <v>0.4</v>
      </c>
      <c r="AN290" s="312">
        <f t="shared" si="4227"/>
        <v>0.4</v>
      </c>
      <c r="AO290" s="312">
        <f t="shared" si="4227"/>
        <v>0.4</v>
      </c>
      <c r="AP290" s="312">
        <f t="shared" si="4227"/>
        <v>0.4</v>
      </c>
      <c r="AQ290" s="312">
        <f t="shared" si="4227"/>
        <v>0.4</v>
      </c>
      <c r="AR290" s="312">
        <f t="shared" si="4227"/>
        <v>0.4</v>
      </c>
      <c r="AS290" s="312">
        <f t="shared" si="4227"/>
        <v>0.4</v>
      </c>
      <c r="AT290" s="312">
        <f t="shared" si="4227"/>
        <v>0.4</v>
      </c>
      <c r="AU290" s="312">
        <f t="shared" si="4227"/>
        <v>0.4</v>
      </c>
      <c r="AV290" s="312">
        <f t="shared" si="4227"/>
        <v>0.4</v>
      </c>
      <c r="AW290" s="312">
        <f t="shared" si="4227"/>
        <v>0.4</v>
      </c>
      <c r="AX290" s="312">
        <f t="shared" si="4227"/>
        <v>0.4</v>
      </c>
      <c r="AY290" s="312">
        <f t="shared" si="4227"/>
        <v>0.4</v>
      </c>
      <c r="AZ290" s="312">
        <f t="shared" si="4227"/>
        <v>0.4</v>
      </c>
      <c r="BA290" s="312">
        <f t="shared" si="4227"/>
        <v>0.4</v>
      </c>
      <c r="BB290" s="312">
        <f t="shared" si="4227"/>
        <v>0.4</v>
      </c>
      <c r="BC290" s="312">
        <f t="shared" si="4227"/>
        <v>0.4</v>
      </c>
      <c r="BD290" s="312">
        <f t="shared" si="4227"/>
        <v>0.4</v>
      </c>
      <c r="BE290" s="312">
        <f t="shared" si="4227"/>
        <v>0.4</v>
      </c>
      <c r="BF290" s="312">
        <f t="shared" si="4227"/>
        <v>0.4</v>
      </c>
      <c r="BG290" s="312">
        <f t="shared" si="4227"/>
        <v>0.4</v>
      </c>
      <c r="BH290" s="312">
        <f t="shared" si="4227"/>
        <v>0.4</v>
      </c>
      <c r="BI290" s="312">
        <f t="shared" si="4227"/>
        <v>0.4</v>
      </c>
      <c r="BJ290" s="312">
        <f t="shared" si="4227"/>
        <v>0.4</v>
      </c>
      <c r="BK290" s="312">
        <f t="shared" si="4227"/>
        <v>0.4</v>
      </c>
      <c r="BL290" s="312">
        <f t="shared" si="4227"/>
        <v>0.4</v>
      </c>
      <c r="BM290" s="312">
        <f t="shared" si="4227"/>
        <v>0.4</v>
      </c>
      <c r="BN290" s="312">
        <f t="shared" si="4227"/>
        <v>0.4</v>
      </c>
      <c r="BO290" s="312">
        <f t="shared" si="4227"/>
        <v>0.4</v>
      </c>
      <c r="BP290" s="312">
        <f t="shared" si="4227"/>
        <v>0.4</v>
      </c>
      <c r="BQ290" s="312">
        <f t="shared" si="4227"/>
        <v>0.4</v>
      </c>
      <c r="BR290" s="312">
        <f t="shared" si="4227"/>
        <v>0.4</v>
      </c>
      <c r="BS290" s="312">
        <f t="shared" si="4227"/>
        <v>0.4</v>
      </c>
      <c r="BT290" s="312">
        <f t="shared" si="4227"/>
        <v>0.4</v>
      </c>
      <c r="BU290" s="312">
        <f t="shared" si="4227"/>
        <v>0.4</v>
      </c>
      <c r="BV290" s="312">
        <f t="shared" si="4227"/>
        <v>0.4</v>
      </c>
      <c r="BW290" s="312">
        <f t="shared" ref="BW290:EB290" si="4228">$E$290</f>
        <v>0.4</v>
      </c>
      <c r="BX290" s="312">
        <f t="shared" si="4228"/>
        <v>0.4</v>
      </c>
      <c r="BY290" s="312">
        <f t="shared" si="4228"/>
        <v>0.4</v>
      </c>
      <c r="BZ290" s="312">
        <f t="shared" si="4228"/>
        <v>0.4</v>
      </c>
      <c r="CA290" s="312">
        <f t="shared" si="4228"/>
        <v>0.4</v>
      </c>
      <c r="CB290" s="312">
        <f t="shared" si="4228"/>
        <v>0.4</v>
      </c>
      <c r="CC290" s="312">
        <f t="shared" si="4228"/>
        <v>0.4</v>
      </c>
      <c r="CD290" s="312">
        <f t="shared" si="4228"/>
        <v>0.4</v>
      </c>
      <c r="CE290" s="312">
        <f t="shared" si="4228"/>
        <v>0.4</v>
      </c>
      <c r="CF290" s="312">
        <f t="shared" si="4228"/>
        <v>0.4</v>
      </c>
      <c r="CG290" s="312">
        <f t="shared" si="4228"/>
        <v>0.4</v>
      </c>
      <c r="CH290" s="312">
        <f t="shared" si="4228"/>
        <v>0.4</v>
      </c>
      <c r="CI290" s="312">
        <f t="shared" si="4228"/>
        <v>0.4</v>
      </c>
      <c r="CJ290" s="312">
        <f t="shared" si="4228"/>
        <v>0.4</v>
      </c>
      <c r="CK290" s="312">
        <f t="shared" si="4228"/>
        <v>0.4</v>
      </c>
      <c r="CL290" s="312">
        <f t="shared" si="4228"/>
        <v>0.4</v>
      </c>
      <c r="CM290" s="312">
        <f t="shared" si="4228"/>
        <v>0.4</v>
      </c>
      <c r="CN290" s="312">
        <f t="shared" si="4228"/>
        <v>0.4</v>
      </c>
      <c r="CO290" s="312">
        <f t="shared" si="4228"/>
        <v>0.4</v>
      </c>
      <c r="CP290" s="312">
        <f t="shared" si="4228"/>
        <v>0.4</v>
      </c>
      <c r="CQ290" s="312">
        <f t="shared" si="4228"/>
        <v>0.4</v>
      </c>
      <c r="CR290" s="312">
        <f t="shared" si="4228"/>
        <v>0.4</v>
      </c>
      <c r="CS290" s="312">
        <f t="shared" si="4228"/>
        <v>0.4</v>
      </c>
      <c r="CT290" s="312">
        <f t="shared" si="4228"/>
        <v>0.4</v>
      </c>
      <c r="CU290" s="312">
        <f t="shared" si="4228"/>
        <v>0.4</v>
      </c>
      <c r="CV290" s="312">
        <f t="shared" si="4228"/>
        <v>0.4</v>
      </c>
      <c r="CW290" s="312">
        <f t="shared" si="4228"/>
        <v>0.4</v>
      </c>
      <c r="CX290" s="312">
        <f t="shared" si="4228"/>
        <v>0.4</v>
      </c>
      <c r="CY290" s="312">
        <f t="shared" si="4228"/>
        <v>0.4</v>
      </c>
      <c r="CZ290" s="312">
        <f t="shared" si="4228"/>
        <v>0.4</v>
      </c>
      <c r="DA290" s="312">
        <f t="shared" si="4228"/>
        <v>0.4</v>
      </c>
      <c r="DB290" s="312">
        <f t="shared" si="4228"/>
        <v>0.4</v>
      </c>
      <c r="DC290" s="312">
        <f t="shared" si="4228"/>
        <v>0.4</v>
      </c>
      <c r="DD290" s="312">
        <f t="shared" si="4228"/>
        <v>0.4</v>
      </c>
      <c r="DE290" s="312">
        <f t="shared" si="4228"/>
        <v>0.4</v>
      </c>
      <c r="DF290" s="312">
        <f t="shared" si="4228"/>
        <v>0.4</v>
      </c>
      <c r="DG290" s="312">
        <f t="shared" si="4228"/>
        <v>0.4</v>
      </c>
      <c r="DH290" s="312">
        <f t="shared" si="4228"/>
        <v>0.4</v>
      </c>
      <c r="DI290" s="312">
        <f t="shared" si="4228"/>
        <v>0.4</v>
      </c>
      <c r="DJ290" s="312">
        <f t="shared" si="4228"/>
        <v>0.4</v>
      </c>
      <c r="DK290" s="312">
        <f t="shared" si="4228"/>
        <v>0.4</v>
      </c>
      <c r="DL290" s="312">
        <f t="shared" si="4228"/>
        <v>0.4</v>
      </c>
      <c r="DM290" s="312">
        <f t="shared" si="4228"/>
        <v>0.4</v>
      </c>
      <c r="DN290" s="312">
        <f t="shared" si="4228"/>
        <v>0.4</v>
      </c>
      <c r="DO290" s="312">
        <f t="shared" si="4228"/>
        <v>0.4</v>
      </c>
      <c r="DP290" s="312">
        <f t="shared" si="4228"/>
        <v>0.4</v>
      </c>
      <c r="DQ290" s="312">
        <f t="shared" si="4228"/>
        <v>0.4</v>
      </c>
      <c r="DR290" s="312">
        <f t="shared" si="4228"/>
        <v>0.4</v>
      </c>
      <c r="DS290" s="312">
        <f t="shared" si="4228"/>
        <v>0.4</v>
      </c>
      <c r="DT290" s="312">
        <f t="shared" si="4228"/>
        <v>0.4</v>
      </c>
      <c r="DU290" s="312">
        <f t="shared" si="4228"/>
        <v>0.4</v>
      </c>
      <c r="DV290" s="312">
        <f t="shared" si="4228"/>
        <v>0.4</v>
      </c>
      <c r="DW290" s="312">
        <f t="shared" si="4228"/>
        <v>0.4</v>
      </c>
      <c r="DX290" s="312">
        <f t="shared" si="4228"/>
        <v>0.4</v>
      </c>
      <c r="DY290" s="312">
        <f t="shared" si="4228"/>
        <v>0.4</v>
      </c>
      <c r="DZ290" s="312">
        <f t="shared" si="4228"/>
        <v>0.4</v>
      </c>
      <c r="EA290" s="312">
        <f t="shared" si="4228"/>
        <v>0.4</v>
      </c>
      <c r="EB290" s="312">
        <f t="shared" si="4228"/>
        <v>0.4</v>
      </c>
    </row>
    <row r="291" spans="2:132" outlineLevel="1" x14ac:dyDescent="0.25">
      <c r="C291" s="329" t="s">
        <v>545</v>
      </c>
      <c r="D291" s="38"/>
      <c r="E291" s="38"/>
      <c r="F291" s="38"/>
      <c r="G291" s="55" t="s">
        <v>220</v>
      </c>
      <c r="H291" s="316">
        <f t="shared" ref="H291" si="4229">SUM(J291:EB291)</f>
        <v>0</v>
      </c>
      <c r="I291" s="38"/>
      <c r="J291" s="314">
        <f>J289*J290</f>
        <v>0</v>
      </c>
      <c r="K291" s="314">
        <f t="shared" ref="K291" si="4230">K289*K290</f>
        <v>0</v>
      </c>
      <c r="L291" s="314">
        <f t="shared" ref="L291" si="4231">L289*L290</f>
        <v>0</v>
      </c>
      <c r="M291" s="314">
        <f t="shared" ref="M291" si="4232">M289*M290</f>
        <v>0</v>
      </c>
      <c r="N291" s="314">
        <f t="shared" ref="N291" si="4233">N289*N290</f>
        <v>0</v>
      </c>
      <c r="O291" s="314">
        <f t="shared" ref="O291" si="4234">O289*O290</f>
        <v>0</v>
      </c>
      <c r="P291" s="314">
        <f t="shared" ref="P291" si="4235">P289*P290</f>
        <v>0</v>
      </c>
      <c r="Q291" s="314">
        <f t="shared" ref="Q291" si="4236">Q289*Q290</f>
        <v>0</v>
      </c>
      <c r="R291" s="314">
        <f t="shared" ref="R291" si="4237">R289*R290</f>
        <v>0</v>
      </c>
      <c r="S291" s="314">
        <f t="shared" ref="S291" si="4238">S289*S290</f>
        <v>0</v>
      </c>
      <c r="T291" s="314">
        <f t="shared" ref="T291" si="4239">T289*T290</f>
        <v>0</v>
      </c>
      <c r="U291" s="314">
        <f t="shared" ref="U291" si="4240">U289*U290</f>
        <v>0</v>
      </c>
      <c r="V291" s="314">
        <f t="shared" ref="V291" si="4241">V289*V290</f>
        <v>0</v>
      </c>
      <c r="W291" s="314">
        <f t="shared" ref="W291" si="4242">W289*W290</f>
        <v>0</v>
      </c>
      <c r="X291" s="314">
        <f t="shared" ref="X291" si="4243">X289*X290</f>
        <v>0</v>
      </c>
      <c r="Y291" s="314">
        <f t="shared" ref="Y291" si="4244">Y289*Y290</f>
        <v>0</v>
      </c>
      <c r="Z291" s="314">
        <f t="shared" ref="Z291" si="4245">Z289*Z290</f>
        <v>0</v>
      </c>
      <c r="AA291" s="314">
        <f t="shared" ref="AA291" si="4246">AA289*AA290</f>
        <v>0</v>
      </c>
      <c r="AB291" s="314">
        <f t="shared" ref="AB291" si="4247">AB289*AB290</f>
        <v>0</v>
      </c>
      <c r="AC291" s="314">
        <f t="shared" ref="AC291" si="4248">AC289*AC290</f>
        <v>0</v>
      </c>
      <c r="AD291" s="314">
        <f t="shared" ref="AD291" si="4249">AD289*AD290</f>
        <v>0</v>
      </c>
      <c r="AE291" s="314">
        <f t="shared" ref="AE291" si="4250">AE289*AE290</f>
        <v>0</v>
      </c>
      <c r="AF291" s="314">
        <f t="shared" ref="AF291" si="4251">AF289*AF290</f>
        <v>0</v>
      </c>
      <c r="AG291" s="314">
        <f t="shared" ref="AG291" si="4252">AG289*AG290</f>
        <v>0</v>
      </c>
      <c r="AH291" s="314">
        <f t="shared" ref="AH291" si="4253">AH289*AH290</f>
        <v>0</v>
      </c>
      <c r="AI291" s="314">
        <f t="shared" ref="AI291" si="4254">AI289*AI290</f>
        <v>0</v>
      </c>
      <c r="AJ291" s="314">
        <f t="shared" ref="AJ291" si="4255">AJ289*AJ290</f>
        <v>0</v>
      </c>
      <c r="AK291" s="314">
        <f t="shared" ref="AK291" si="4256">AK289*AK290</f>
        <v>0</v>
      </c>
      <c r="AL291" s="314">
        <f t="shared" ref="AL291" si="4257">AL289*AL290</f>
        <v>0</v>
      </c>
      <c r="AM291" s="314">
        <f t="shared" ref="AM291" si="4258">AM289*AM290</f>
        <v>0</v>
      </c>
      <c r="AN291" s="314">
        <f t="shared" ref="AN291" si="4259">AN289*AN290</f>
        <v>0</v>
      </c>
      <c r="AO291" s="314">
        <f t="shared" ref="AO291" si="4260">AO289*AO290</f>
        <v>0</v>
      </c>
      <c r="AP291" s="314">
        <f t="shared" ref="AP291" si="4261">AP289*AP290</f>
        <v>0</v>
      </c>
      <c r="AQ291" s="314">
        <f t="shared" ref="AQ291" si="4262">AQ289*AQ290</f>
        <v>0</v>
      </c>
      <c r="AR291" s="314">
        <f t="shared" ref="AR291" si="4263">AR289*AR290</f>
        <v>0</v>
      </c>
      <c r="AS291" s="314">
        <f t="shared" ref="AS291" si="4264">AS289*AS290</f>
        <v>0</v>
      </c>
      <c r="AT291" s="314">
        <f t="shared" ref="AT291" si="4265">AT289*AT290</f>
        <v>0</v>
      </c>
      <c r="AU291" s="314">
        <f t="shared" ref="AU291" si="4266">AU289*AU290</f>
        <v>0</v>
      </c>
      <c r="AV291" s="314">
        <f t="shared" ref="AV291" si="4267">AV289*AV290</f>
        <v>0</v>
      </c>
      <c r="AW291" s="314">
        <f t="shared" ref="AW291" si="4268">AW289*AW290</f>
        <v>0</v>
      </c>
      <c r="AX291" s="314">
        <f t="shared" ref="AX291" si="4269">AX289*AX290</f>
        <v>0</v>
      </c>
      <c r="AY291" s="314">
        <f t="shared" ref="AY291" si="4270">AY289*AY290</f>
        <v>0</v>
      </c>
      <c r="AZ291" s="314">
        <f t="shared" ref="AZ291" si="4271">AZ289*AZ290</f>
        <v>0</v>
      </c>
      <c r="BA291" s="314">
        <f t="shared" ref="BA291" si="4272">BA289*BA290</f>
        <v>0</v>
      </c>
      <c r="BB291" s="314">
        <f t="shared" ref="BB291" si="4273">BB289*BB290</f>
        <v>0</v>
      </c>
      <c r="BC291" s="314">
        <f t="shared" ref="BC291" si="4274">BC289*BC290</f>
        <v>0</v>
      </c>
      <c r="BD291" s="314">
        <f t="shared" ref="BD291" si="4275">BD289*BD290</f>
        <v>0</v>
      </c>
      <c r="BE291" s="314">
        <f t="shared" ref="BE291" si="4276">BE289*BE290</f>
        <v>0</v>
      </c>
      <c r="BF291" s="314">
        <f t="shared" ref="BF291" si="4277">BF289*BF290</f>
        <v>0</v>
      </c>
      <c r="BG291" s="314">
        <f t="shared" ref="BG291" si="4278">BG289*BG290</f>
        <v>0</v>
      </c>
      <c r="BH291" s="314">
        <f t="shared" ref="BH291" si="4279">BH289*BH290</f>
        <v>0</v>
      </c>
      <c r="BI291" s="314">
        <f t="shared" ref="BI291" si="4280">BI289*BI290</f>
        <v>0</v>
      </c>
      <c r="BJ291" s="314">
        <f t="shared" ref="BJ291" si="4281">BJ289*BJ290</f>
        <v>0</v>
      </c>
      <c r="BK291" s="314">
        <f t="shared" ref="BK291" si="4282">BK289*BK290</f>
        <v>0</v>
      </c>
      <c r="BL291" s="314">
        <f t="shared" ref="BL291" si="4283">BL289*BL290</f>
        <v>0</v>
      </c>
      <c r="BM291" s="314">
        <f t="shared" ref="BM291" si="4284">BM289*BM290</f>
        <v>0</v>
      </c>
      <c r="BN291" s="314">
        <f t="shared" ref="BN291" si="4285">BN289*BN290</f>
        <v>0</v>
      </c>
      <c r="BO291" s="314">
        <f t="shared" ref="BO291" si="4286">BO289*BO290</f>
        <v>0</v>
      </c>
      <c r="BP291" s="314">
        <f t="shared" ref="BP291" si="4287">BP289*BP290</f>
        <v>0</v>
      </c>
      <c r="BQ291" s="314">
        <f t="shared" ref="BQ291" si="4288">BQ289*BQ290</f>
        <v>0</v>
      </c>
      <c r="BR291" s="314">
        <f t="shared" ref="BR291" si="4289">BR289*BR290</f>
        <v>0</v>
      </c>
      <c r="BS291" s="314">
        <f t="shared" ref="BS291" si="4290">BS289*BS290</f>
        <v>0</v>
      </c>
      <c r="BT291" s="314">
        <f t="shared" ref="BT291" si="4291">BT289*BT290</f>
        <v>0</v>
      </c>
      <c r="BU291" s="314">
        <f t="shared" ref="BU291" si="4292">BU289*BU290</f>
        <v>0</v>
      </c>
      <c r="BV291" s="314">
        <f t="shared" ref="BV291" si="4293">BV289*BV290</f>
        <v>0</v>
      </c>
      <c r="BW291" s="314">
        <f t="shared" ref="BW291" si="4294">BW289*BW290</f>
        <v>0</v>
      </c>
      <c r="BX291" s="314">
        <f t="shared" ref="BX291" si="4295">BX289*BX290</f>
        <v>0</v>
      </c>
      <c r="BY291" s="314">
        <f t="shared" ref="BY291" si="4296">BY289*BY290</f>
        <v>0</v>
      </c>
      <c r="BZ291" s="314">
        <f t="shared" ref="BZ291" si="4297">BZ289*BZ290</f>
        <v>0</v>
      </c>
      <c r="CA291" s="314">
        <f t="shared" ref="CA291" si="4298">CA289*CA290</f>
        <v>0</v>
      </c>
      <c r="CB291" s="314">
        <f t="shared" ref="CB291" si="4299">CB289*CB290</f>
        <v>0</v>
      </c>
      <c r="CC291" s="314">
        <f t="shared" ref="CC291" si="4300">CC289*CC290</f>
        <v>0</v>
      </c>
      <c r="CD291" s="314">
        <f t="shared" ref="CD291" si="4301">CD289*CD290</f>
        <v>0</v>
      </c>
      <c r="CE291" s="314">
        <f t="shared" ref="CE291" si="4302">CE289*CE290</f>
        <v>0</v>
      </c>
      <c r="CF291" s="314">
        <f t="shared" ref="CF291" si="4303">CF289*CF290</f>
        <v>0</v>
      </c>
      <c r="CG291" s="314">
        <f t="shared" ref="CG291" si="4304">CG289*CG290</f>
        <v>0</v>
      </c>
      <c r="CH291" s="314">
        <f t="shared" ref="CH291" si="4305">CH289*CH290</f>
        <v>0</v>
      </c>
      <c r="CI291" s="314">
        <f t="shared" ref="CI291" si="4306">CI289*CI290</f>
        <v>0</v>
      </c>
      <c r="CJ291" s="314">
        <f t="shared" ref="CJ291" si="4307">CJ289*CJ290</f>
        <v>0</v>
      </c>
      <c r="CK291" s="314">
        <f t="shared" ref="CK291" si="4308">CK289*CK290</f>
        <v>0</v>
      </c>
      <c r="CL291" s="314">
        <f t="shared" ref="CL291" si="4309">CL289*CL290</f>
        <v>0</v>
      </c>
      <c r="CM291" s="314">
        <f t="shared" ref="CM291" si="4310">CM289*CM290</f>
        <v>0</v>
      </c>
      <c r="CN291" s="314">
        <f t="shared" ref="CN291" si="4311">CN289*CN290</f>
        <v>0</v>
      </c>
      <c r="CO291" s="314">
        <f t="shared" ref="CO291" si="4312">CO289*CO290</f>
        <v>0</v>
      </c>
      <c r="CP291" s="314">
        <f t="shared" ref="CP291" si="4313">CP289*CP290</f>
        <v>0</v>
      </c>
      <c r="CQ291" s="314">
        <f t="shared" ref="CQ291" si="4314">CQ289*CQ290</f>
        <v>0</v>
      </c>
      <c r="CR291" s="314">
        <f t="shared" ref="CR291" si="4315">CR289*CR290</f>
        <v>0</v>
      </c>
      <c r="CS291" s="314">
        <f t="shared" ref="CS291" si="4316">CS289*CS290</f>
        <v>0</v>
      </c>
      <c r="CT291" s="314">
        <f t="shared" ref="CT291" si="4317">CT289*CT290</f>
        <v>0</v>
      </c>
      <c r="CU291" s="314">
        <f t="shared" ref="CU291" si="4318">CU289*CU290</f>
        <v>0</v>
      </c>
      <c r="CV291" s="314">
        <f t="shared" ref="CV291" si="4319">CV289*CV290</f>
        <v>0</v>
      </c>
      <c r="CW291" s="314">
        <f t="shared" ref="CW291" si="4320">CW289*CW290</f>
        <v>0</v>
      </c>
      <c r="CX291" s="314">
        <f t="shared" ref="CX291" si="4321">CX289*CX290</f>
        <v>0</v>
      </c>
      <c r="CY291" s="314">
        <f t="shared" ref="CY291" si="4322">CY289*CY290</f>
        <v>0</v>
      </c>
      <c r="CZ291" s="314">
        <f t="shared" ref="CZ291" si="4323">CZ289*CZ290</f>
        <v>0</v>
      </c>
      <c r="DA291" s="314">
        <f t="shared" ref="DA291" si="4324">DA289*DA290</f>
        <v>0</v>
      </c>
      <c r="DB291" s="314">
        <f t="shared" ref="DB291" si="4325">DB289*DB290</f>
        <v>0</v>
      </c>
      <c r="DC291" s="314">
        <f t="shared" ref="DC291" si="4326">DC289*DC290</f>
        <v>0</v>
      </c>
      <c r="DD291" s="314">
        <f t="shared" ref="DD291" si="4327">DD289*DD290</f>
        <v>0</v>
      </c>
      <c r="DE291" s="314">
        <f t="shared" ref="DE291" si="4328">DE289*DE290</f>
        <v>0</v>
      </c>
      <c r="DF291" s="314">
        <f t="shared" ref="DF291" si="4329">DF289*DF290</f>
        <v>0</v>
      </c>
      <c r="DG291" s="314">
        <f t="shared" ref="DG291" si="4330">DG289*DG290</f>
        <v>0</v>
      </c>
      <c r="DH291" s="314">
        <f t="shared" ref="DH291" si="4331">DH289*DH290</f>
        <v>0</v>
      </c>
      <c r="DI291" s="314">
        <f t="shared" ref="DI291" si="4332">DI289*DI290</f>
        <v>0</v>
      </c>
      <c r="DJ291" s="314">
        <f t="shared" ref="DJ291" si="4333">DJ289*DJ290</f>
        <v>0</v>
      </c>
      <c r="DK291" s="314">
        <f t="shared" ref="DK291" si="4334">DK289*DK290</f>
        <v>0</v>
      </c>
      <c r="DL291" s="314">
        <f t="shared" ref="DL291" si="4335">DL289*DL290</f>
        <v>0</v>
      </c>
      <c r="DM291" s="314">
        <f t="shared" ref="DM291" si="4336">DM289*DM290</f>
        <v>0</v>
      </c>
      <c r="DN291" s="314">
        <f t="shared" ref="DN291" si="4337">DN289*DN290</f>
        <v>0</v>
      </c>
      <c r="DO291" s="314">
        <f t="shared" ref="DO291" si="4338">DO289*DO290</f>
        <v>0</v>
      </c>
      <c r="DP291" s="314">
        <f t="shared" ref="DP291" si="4339">DP289*DP290</f>
        <v>0</v>
      </c>
      <c r="DQ291" s="314">
        <f t="shared" ref="DQ291" si="4340">DQ289*DQ290</f>
        <v>0</v>
      </c>
      <c r="DR291" s="314">
        <f t="shared" ref="DR291" si="4341">DR289*DR290</f>
        <v>0</v>
      </c>
      <c r="DS291" s="314">
        <f t="shared" ref="DS291" si="4342">DS289*DS290</f>
        <v>0</v>
      </c>
      <c r="DT291" s="314">
        <f t="shared" ref="DT291" si="4343">DT289*DT290</f>
        <v>0</v>
      </c>
      <c r="DU291" s="314">
        <f t="shared" ref="DU291" si="4344">DU289*DU290</f>
        <v>0</v>
      </c>
      <c r="DV291" s="314">
        <f t="shared" ref="DV291" si="4345">DV289*DV290</f>
        <v>0</v>
      </c>
      <c r="DW291" s="314">
        <f t="shared" ref="DW291" si="4346">DW289*DW290</f>
        <v>0</v>
      </c>
      <c r="DX291" s="314">
        <f t="shared" ref="DX291" si="4347">DX289*DX290</f>
        <v>0</v>
      </c>
      <c r="DY291" s="314">
        <f t="shared" ref="DY291" si="4348">DY289*DY290</f>
        <v>0</v>
      </c>
      <c r="DZ291" s="314">
        <f t="shared" ref="DZ291" si="4349">DZ289*DZ290</f>
        <v>0</v>
      </c>
      <c r="EA291" s="314">
        <f t="shared" ref="EA291" si="4350">EA289*EA290</f>
        <v>0</v>
      </c>
      <c r="EB291" s="314">
        <f t="shared" ref="EB291" si="4351">EB289*EB290</f>
        <v>0</v>
      </c>
    </row>
    <row r="292" spans="2:132" outlineLevel="1" x14ac:dyDescent="0.25">
      <c r="C292" s="324" t="s">
        <v>417</v>
      </c>
      <c r="D292" s="34"/>
      <c r="E292" s="34"/>
      <c r="F292" s="34"/>
      <c r="G292" s="67" t="s">
        <v>215</v>
      </c>
      <c r="H292" s="34"/>
      <c r="I292" s="34"/>
      <c r="J292" s="126">
        <f>J$13</f>
        <v>1</v>
      </c>
      <c r="K292" s="126">
        <f t="shared" ref="K292:BV292" si="4352">K$13</f>
        <v>1.0026792493128671</v>
      </c>
      <c r="L292" s="126">
        <f>L$13</f>
        <v>1.0056539350998608</v>
      </c>
      <c r="M292" s="126">
        <f t="shared" si="4352"/>
        <v>1.0085410656939733</v>
      </c>
      <c r="N292" s="126">
        <f t="shared" si="4352"/>
        <v>1.0114364849476103</v>
      </c>
      <c r="O292" s="126">
        <f t="shared" si="4352"/>
        <v>1.0143402166566737</v>
      </c>
      <c r="P292" s="126">
        <f t="shared" si="4352"/>
        <v>1.0172522846853813</v>
      </c>
      <c r="Q292" s="126">
        <f t="shared" si="4352"/>
        <v>1.0201727129664624</v>
      </c>
      <c r="R292" s="126">
        <f t="shared" si="4352"/>
        <v>1.0231015255013547</v>
      </c>
      <c r="S292" s="126">
        <f t="shared" si="4352"/>
        <v>1.0260387463604019</v>
      </c>
      <c r="T292" s="126">
        <f t="shared" si="4352"/>
        <v>1.028984399683051</v>
      </c>
      <c r="U292" s="126">
        <f t="shared" si="4352"/>
        <v>1.0319385096780509</v>
      </c>
      <c r="V292" s="126">
        <f t="shared" si="4352"/>
        <v>1.0349011006236515</v>
      </c>
      <c r="W292" s="126">
        <f t="shared" si="4352"/>
        <v>1.0377730230388176</v>
      </c>
      <c r="X292" s="126">
        <f t="shared" si="4352"/>
        <v>1.0408518228283561</v>
      </c>
      <c r="Y292" s="126">
        <f t="shared" si="4352"/>
        <v>1.0438400029932626</v>
      </c>
      <c r="Z292" s="126">
        <f t="shared" si="4352"/>
        <v>1.046836761920777</v>
      </c>
      <c r="AA292" s="126">
        <f t="shared" si="4352"/>
        <v>1.0498421242396576</v>
      </c>
      <c r="AB292" s="126">
        <f t="shared" si="4352"/>
        <v>1.05285611464937</v>
      </c>
      <c r="AC292" s="126">
        <f t="shared" si="4352"/>
        <v>1.0558787579202888</v>
      </c>
      <c r="AD292" s="126">
        <f t="shared" si="4352"/>
        <v>1.0589100788939025</v>
      </c>
      <c r="AE292" s="126">
        <f t="shared" si="4352"/>
        <v>1.0619501024830165</v>
      </c>
      <c r="AF292" s="126">
        <f t="shared" si="4352"/>
        <v>1.0649988536719583</v>
      </c>
      <c r="AG292" s="126">
        <f t="shared" si="4352"/>
        <v>1.0680563575167832</v>
      </c>
      <c r="AH292" s="126">
        <f t="shared" si="4352"/>
        <v>1.0711226391454798</v>
      </c>
      <c r="AI292" s="126">
        <f t="shared" si="4352"/>
        <v>1.0739924437404067</v>
      </c>
      <c r="AJ292" s="126">
        <f t="shared" si="4352"/>
        <v>1.0771786970311998</v>
      </c>
      <c r="AK292" s="126">
        <f t="shared" si="4352"/>
        <v>1.0802711679727233</v>
      </c>
      <c r="AL292" s="126">
        <f t="shared" si="4352"/>
        <v>1.0833725170851116</v>
      </c>
      <c r="AM292" s="126">
        <f t="shared" si="4352"/>
        <v>1.0864827698566941</v>
      </c>
      <c r="AN292" s="126">
        <f t="shared" si="4352"/>
        <v>1.0896019518489746</v>
      </c>
      <c r="AO292" s="126">
        <f t="shared" si="4352"/>
        <v>1.0927300886968412</v>
      </c>
      <c r="AP292" s="126">
        <f t="shared" si="4352"/>
        <v>1.0958672061087775</v>
      </c>
      <c r="AQ292" s="126">
        <f t="shared" si="4352"/>
        <v>1.0990133298670732</v>
      </c>
      <c r="AR292" s="126">
        <f t="shared" si="4352"/>
        <v>1.1021684858280367</v>
      </c>
      <c r="AS292" s="126">
        <f t="shared" si="4352"/>
        <v>1.1053326999222071</v>
      </c>
      <c r="AT292" s="126">
        <f t="shared" si="4352"/>
        <v>1.1085059981545673</v>
      </c>
      <c r="AU292" s="126">
        <f t="shared" si="4352"/>
        <v>1.111475962088432</v>
      </c>
      <c r="AV292" s="126">
        <f t="shared" si="4352"/>
        <v>1.1147734191259395</v>
      </c>
      <c r="AW292" s="126">
        <f t="shared" si="4352"/>
        <v>1.1179738207069689</v>
      </c>
      <c r="AX292" s="126">
        <f t="shared" si="4352"/>
        <v>1.1211834103167977</v>
      </c>
      <c r="AY292" s="126">
        <f t="shared" si="4352"/>
        <v>1.1244022143333261</v>
      </c>
      <c r="AZ292" s="126">
        <f t="shared" si="4352"/>
        <v>1.1276302592101826</v>
      </c>
      <c r="BA292" s="126">
        <f t="shared" si="4352"/>
        <v>1.1308675714769412</v>
      </c>
      <c r="BB292" s="126">
        <f t="shared" si="4352"/>
        <v>1.1341141777393395</v>
      </c>
      <c r="BC292" s="126">
        <f t="shared" si="4352"/>
        <v>1.1373701046794982</v>
      </c>
      <c r="BD292" s="126">
        <f t="shared" si="4352"/>
        <v>1.1406353790561385</v>
      </c>
      <c r="BE292" s="126">
        <f t="shared" si="4352"/>
        <v>1.1439100277048042</v>
      </c>
      <c r="BF292" s="126">
        <f t="shared" si="4352"/>
        <v>1.1471940775380809</v>
      </c>
      <c r="BG292" s="126">
        <f t="shared" si="4352"/>
        <v>1.15026769648205</v>
      </c>
      <c r="BH292" s="126">
        <f t="shared" si="4352"/>
        <v>1.1536802383994258</v>
      </c>
      <c r="BI292" s="126">
        <f t="shared" si="4352"/>
        <v>1.1569923375180708</v>
      </c>
      <c r="BJ292" s="126">
        <f t="shared" si="4352"/>
        <v>1.1603139453378331</v>
      </c>
      <c r="BK292" s="126">
        <f t="shared" si="4352"/>
        <v>1.1636450891572303</v>
      </c>
      <c r="BL292" s="126">
        <f t="shared" si="4352"/>
        <v>1.1669857963531516</v>
      </c>
      <c r="BM292" s="126">
        <f t="shared" si="4352"/>
        <v>1.1703360943810825</v>
      </c>
      <c r="BN292" s="126">
        <f t="shared" si="4352"/>
        <v>1.1736960107753303</v>
      </c>
      <c r="BO292" s="126">
        <f t="shared" si="4352"/>
        <v>1.1770655731492505</v>
      </c>
      <c r="BP292" s="126">
        <f t="shared" si="4352"/>
        <v>1.180444809195474</v>
      </c>
      <c r="BQ292" s="126">
        <f t="shared" si="4352"/>
        <v>1.1838337466861339</v>
      </c>
      <c r="BR292" s="126">
        <f t="shared" si="4352"/>
        <v>1.1872324134730949</v>
      </c>
      <c r="BS292" s="126">
        <f t="shared" si="4352"/>
        <v>1.1905270658589224</v>
      </c>
      <c r="BT292" s="126">
        <f t="shared" si="4352"/>
        <v>1.1940590467434065</v>
      </c>
      <c r="BU292" s="126">
        <f t="shared" si="4352"/>
        <v>1.1974870693312041</v>
      </c>
      <c r="BV292" s="126">
        <f t="shared" si="4352"/>
        <v>1.2009249334246579</v>
      </c>
      <c r="BW292" s="126">
        <f t="shared" ref="BW292:EB292" si="4353">BW$13</f>
        <v>1.204372667277734</v>
      </c>
      <c r="BX292" s="126">
        <f t="shared" si="4353"/>
        <v>1.2078302992255125</v>
      </c>
      <c r="BY292" s="126">
        <f t="shared" si="4353"/>
        <v>1.2112978576844211</v>
      </c>
      <c r="BZ292" s="126">
        <f t="shared" si="4353"/>
        <v>1.2147753711524676</v>
      </c>
      <c r="CA292" s="126">
        <f t="shared" si="4353"/>
        <v>1.2182628682094752</v>
      </c>
      <c r="CB292" s="126">
        <f t="shared" si="4353"/>
        <v>1.2217603775173165</v>
      </c>
      <c r="CC292" s="126">
        <f t="shared" si="4353"/>
        <v>1.2252679278201495</v>
      </c>
      <c r="CD292" s="126">
        <f t="shared" si="4353"/>
        <v>1.2287855479446541</v>
      </c>
      <c r="CE292" s="126">
        <f t="shared" si="4353"/>
        <v>1.232077770779646</v>
      </c>
      <c r="CF292" s="126">
        <f t="shared" si="4353"/>
        <v>1.23573302168438</v>
      </c>
      <c r="CG292" s="126">
        <f t="shared" si="4353"/>
        <v>1.2392806860334544</v>
      </c>
      <c r="CH292" s="126">
        <f t="shared" si="4353"/>
        <v>1.2428385353675644</v>
      </c>
      <c r="CI292" s="126">
        <f t="shared" si="4353"/>
        <v>1.2464065989267703</v>
      </c>
      <c r="CJ292" s="126">
        <f t="shared" si="4353"/>
        <v>1.2499849060350778</v>
      </c>
      <c r="CK292" s="126">
        <f t="shared" si="4353"/>
        <v>1.2535734861006791</v>
      </c>
      <c r="CL292" s="126">
        <f t="shared" si="4353"/>
        <v>1.257172368616194</v>
      </c>
      <c r="CM292" s="126">
        <f t="shared" si="4353"/>
        <v>1.2607815831589126</v>
      </c>
      <c r="CN292" s="126">
        <f t="shared" si="4353"/>
        <v>1.2644011593910389</v>
      </c>
      <c r="CO292" s="126">
        <f t="shared" si="4353"/>
        <v>1.2680311270599336</v>
      </c>
      <c r="CP292" s="126">
        <f t="shared" si="4353"/>
        <v>1.2716715159983594</v>
      </c>
      <c r="CQ292" s="126">
        <f t="shared" si="4353"/>
        <v>1.2750786410337906</v>
      </c>
      <c r="CR292" s="126">
        <f t="shared" si="4353"/>
        <v>1.2788614642181557</v>
      </c>
      <c r="CS292" s="126">
        <f t="shared" si="4353"/>
        <v>1.2825329459576562</v>
      </c>
      <c r="CT292" s="126">
        <f t="shared" si="4353"/>
        <v>1.2862149681493797</v>
      </c>
      <c r="CU292" s="126">
        <f t="shared" si="4353"/>
        <v>1.289907561053897</v>
      </c>
      <c r="CV292" s="126">
        <f t="shared" si="4353"/>
        <v>1.293610755018654</v>
      </c>
      <c r="CW292" s="126">
        <f t="shared" si="4353"/>
        <v>1.2973245804782207</v>
      </c>
      <c r="CX292" s="126">
        <f t="shared" si="4353"/>
        <v>1.3010490679545423</v>
      </c>
      <c r="CY292" s="126">
        <f t="shared" si="4353"/>
        <v>1.304784248057189</v>
      </c>
      <c r="CZ292" s="126">
        <f t="shared" si="4353"/>
        <v>1.3085301514836076</v>
      </c>
      <c r="DA292" s="126">
        <f t="shared" si="4353"/>
        <v>1.3122868090193751</v>
      </c>
      <c r="DB292" s="126">
        <f t="shared" si="4353"/>
        <v>1.3160542515384499</v>
      </c>
      <c r="DC292" s="126">
        <f t="shared" si="4353"/>
        <v>1.3195802889875801</v>
      </c>
      <c r="DD292" s="126">
        <f t="shared" si="4353"/>
        <v>1.323495136864544</v>
      </c>
      <c r="DE292" s="126">
        <f t="shared" si="4353"/>
        <v>1.3272947573576725</v>
      </c>
      <c r="DF292" s="126">
        <f t="shared" si="4353"/>
        <v>1.3311052861764079</v>
      </c>
      <c r="DG292" s="126">
        <f t="shared" si="4353"/>
        <v>1.3349267546374479</v>
      </c>
      <c r="DH292" s="126">
        <f t="shared" si="4353"/>
        <v>1.3387591941473977</v>
      </c>
      <c r="DI292" s="126">
        <f t="shared" si="4353"/>
        <v>1.3426026362030277</v>
      </c>
      <c r="DJ292" s="126">
        <f t="shared" si="4353"/>
        <v>1.3464571123915319</v>
      </c>
      <c r="DK292" s="126">
        <f t="shared" si="4353"/>
        <v>1.3503226543907885</v>
      </c>
      <c r="DL292" s="126">
        <f t="shared" si="4353"/>
        <v>1.3541992939696192</v>
      </c>
      <c r="DM292" s="126">
        <f t="shared" si="4353"/>
        <v>1.358087062988051</v>
      </c>
      <c r="DN292" s="126">
        <f t="shared" si="4353"/>
        <v>1.361985993397578</v>
      </c>
      <c r="DO292" s="126">
        <f t="shared" si="4353"/>
        <v>1.3657655991021458</v>
      </c>
      <c r="DP292" s="126">
        <f t="shared" si="4353"/>
        <v>1.3698174666548035</v>
      </c>
      <c r="DQ292" s="126">
        <f t="shared" si="4353"/>
        <v>1.3737500738651915</v>
      </c>
      <c r="DR292" s="126">
        <f t="shared" si="4353"/>
        <v>1.3776939711925826</v>
      </c>
      <c r="DS292" s="126">
        <f t="shared" si="4353"/>
        <v>1.381649191049759</v>
      </c>
      <c r="DT292" s="126">
        <f t="shared" si="4353"/>
        <v>1.385615765942557</v>
      </c>
      <c r="DU292" s="126">
        <f t="shared" si="4353"/>
        <v>1.3895937284701338</v>
      </c>
      <c r="DV292" s="126">
        <f t="shared" si="4353"/>
        <v>1.3935831113252357</v>
      </c>
      <c r="DW292" s="126">
        <f t="shared" si="4353"/>
        <v>1.3975839472944662</v>
      </c>
      <c r="DX292" s="126">
        <f t="shared" si="4353"/>
        <v>1.401596269258556</v>
      </c>
      <c r="DY292" s="126">
        <f t="shared" si="4353"/>
        <v>1.4056201101926329</v>
      </c>
      <c r="DZ292" s="126">
        <f t="shared" si="4353"/>
        <v>1.4096555031664932</v>
      </c>
      <c r="EA292" s="126">
        <f t="shared" si="4353"/>
        <v>1.4134323217047313</v>
      </c>
      <c r="EB292" s="126">
        <f t="shared" si="4353"/>
        <v>1.4176256038945581</v>
      </c>
    </row>
    <row r="293" spans="2:132" outlineLevel="1" x14ac:dyDescent="0.25">
      <c r="C293" s="321" t="s">
        <v>521</v>
      </c>
      <c r="D293" s="38"/>
      <c r="E293" s="38"/>
      <c r="F293" s="38"/>
      <c r="G293" s="52" t="s">
        <v>220</v>
      </c>
      <c r="H293" s="46">
        <f t="shared" ref="H293" si="4354">SUM(J293:EB293)</f>
        <v>0</v>
      </c>
      <c r="I293" s="38"/>
      <c r="J293" s="82">
        <f>J291*J292</f>
        <v>0</v>
      </c>
      <c r="K293" s="82">
        <f t="shared" ref="K293" si="4355">K291*K292</f>
        <v>0</v>
      </c>
      <c r="L293" s="82">
        <f t="shared" ref="L293" si="4356">L291*L292</f>
        <v>0</v>
      </c>
      <c r="M293" s="82">
        <f t="shared" ref="M293" si="4357">M291*M292</f>
        <v>0</v>
      </c>
      <c r="N293" s="82">
        <f t="shared" ref="N293" si="4358">N291*N292</f>
        <v>0</v>
      </c>
      <c r="O293" s="82">
        <f t="shared" ref="O293" si="4359">O291*O292</f>
        <v>0</v>
      </c>
      <c r="P293" s="82">
        <f t="shared" ref="P293" si="4360">P291*P292</f>
        <v>0</v>
      </c>
      <c r="Q293" s="82">
        <f t="shared" ref="Q293" si="4361">Q291*Q292</f>
        <v>0</v>
      </c>
      <c r="R293" s="82">
        <f t="shared" ref="R293" si="4362">R291*R292</f>
        <v>0</v>
      </c>
      <c r="S293" s="82">
        <f t="shared" ref="S293" si="4363">S291*S292</f>
        <v>0</v>
      </c>
      <c r="T293" s="82">
        <f t="shared" ref="T293" si="4364">T291*T292</f>
        <v>0</v>
      </c>
      <c r="U293" s="82">
        <f t="shared" ref="U293" si="4365">U291*U292</f>
        <v>0</v>
      </c>
      <c r="V293" s="82">
        <f t="shared" ref="V293" si="4366">V291*V292</f>
        <v>0</v>
      </c>
      <c r="W293" s="82">
        <f t="shared" ref="W293" si="4367">W291*W292</f>
        <v>0</v>
      </c>
      <c r="X293" s="82">
        <f t="shared" ref="X293" si="4368">X291*X292</f>
        <v>0</v>
      </c>
      <c r="Y293" s="82">
        <f t="shared" ref="Y293" si="4369">Y291*Y292</f>
        <v>0</v>
      </c>
      <c r="Z293" s="82">
        <f t="shared" ref="Z293" si="4370">Z291*Z292</f>
        <v>0</v>
      </c>
      <c r="AA293" s="82">
        <f t="shared" ref="AA293" si="4371">AA291*AA292</f>
        <v>0</v>
      </c>
      <c r="AB293" s="82">
        <f t="shared" ref="AB293" si="4372">AB291*AB292</f>
        <v>0</v>
      </c>
      <c r="AC293" s="82">
        <f t="shared" ref="AC293" si="4373">AC291*AC292</f>
        <v>0</v>
      </c>
      <c r="AD293" s="82">
        <f t="shared" ref="AD293" si="4374">AD291*AD292</f>
        <v>0</v>
      </c>
      <c r="AE293" s="82">
        <f t="shared" ref="AE293" si="4375">AE291*AE292</f>
        <v>0</v>
      </c>
      <c r="AF293" s="82">
        <f t="shared" ref="AF293" si="4376">AF291*AF292</f>
        <v>0</v>
      </c>
      <c r="AG293" s="82">
        <f t="shared" ref="AG293" si="4377">AG291*AG292</f>
        <v>0</v>
      </c>
      <c r="AH293" s="82">
        <f t="shared" ref="AH293" si="4378">AH291*AH292</f>
        <v>0</v>
      </c>
      <c r="AI293" s="82">
        <f t="shared" ref="AI293" si="4379">AI291*AI292</f>
        <v>0</v>
      </c>
      <c r="AJ293" s="82">
        <f t="shared" ref="AJ293" si="4380">AJ291*AJ292</f>
        <v>0</v>
      </c>
      <c r="AK293" s="82">
        <f t="shared" ref="AK293" si="4381">AK291*AK292</f>
        <v>0</v>
      </c>
      <c r="AL293" s="82">
        <f t="shared" ref="AL293" si="4382">AL291*AL292</f>
        <v>0</v>
      </c>
      <c r="AM293" s="82">
        <f t="shared" ref="AM293" si="4383">AM291*AM292</f>
        <v>0</v>
      </c>
      <c r="AN293" s="82">
        <f t="shared" ref="AN293" si="4384">AN291*AN292</f>
        <v>0</v>
      </c>
      <c r="AO293" s="82">
        <f t="shared" ref="AO293" si="4385">AO291*AO292</f>
        <v>0</v>
      </c>
      <c r="AP293" s="82">
        <f t="shared" ref="AP293" si="4386">AP291*AP292</f>
        <v>0</v>
      </c>
      <c r="AQ293" s="82">
        <f t="shared" ref="AQ293" si="4387">AQ291*AQ292</f>
        <v>0</v>
      </c>
      <c r="AR293" s="82">
        <f t="shared" ref="AR293" si="4388">AR291*AR292</f>
        <v>0</v>
      </c>
      <c r="AS293" s="82">
        <f t="shared" ref="AS293" si="4389">AS291*AS292</f>
        <v>0</v>
      </c>
      <c r="AT293" s="82">
        <f t="shared" ref="AT293" si="4390">AT291*AT292</f>
        <v>0</v>
      </c>
      <c r="AU293" s="82">
        <f t="shared" ref="AU293" si="4391">AU291*AU292</f>
        <v>0</v>
      </c>
      <c r="AV293" s="82">
        <f t="shared" ref="AV293" si="4392">AV291*AV292</f>
        <v>0</v>
      </c>
      <c r="AW293" s="82">
        <f t="shared" ref="AW293" si="4393">AW291*AW292</f>
        <v>0</v>
      </c>
      <c r="AX293" s="82">
        <f t="shared" ref="AX293" si="4394">AX291*AX292</f>
        <v>0</v>
      </c>
      <c r="AY293" s="82">
        <f t="shared" ref="AY293" si="4395">AY291*AY292</f>
        <v>0</v>
      </c>
      <c r="AZ293" s="82">
        <f t="shared" ref="AZ293" si="4396">AZ291*AZ292</f>
        <v>0</v>
      </c>
      <c r="BA293" s="82">
        <f t="shared" ref="BA293" si="4397">BA291*BA292</f>
        <v>0</v>
      </c>
      <c r="BB293" s="82">
        <f t="shared" ref="BB293" si="4398">BB291*BB292</f>
        <v>0</v>
      </c>
      <c r="BC293" s="82">
        <f t="shared" ref="BC293" si="4399">BC291*BC292</f>
        <v>0</v>
      </c>
      <c r="BD293" s="82">
        <f t="shared" ref="BD293" si="4400">BD291*BD292</f>
        <v>0</v>
      </c>
      <c r="BE293" s="82">
        <f t="shared" ref="BE293" si="4401">BE291*BE292</f>
        <v>0</v>
      </c>
      <c r="BF293" s="82">
        <f t="shared" ref="BF293" si="4402">BF291*BF292</f>
        <v>0</v>
      </c>
      <c r="BG293" s="82">
        <f t="shared" ref="BG293" si="4403">BG291*BG292</f>
        <v>0</v>
      </c>
      <c r="BH293" s="82">
        <f t="shared" ref="BH293" si="4404">BH291*BH292</f>
        <v>0</v>
      </c>
      <c r="BI293" s="82">
        <f t="shared" ref="BI293" si="4405">BI291*BI292</f>
        <v>0</v>
      </c>
      <c r="BJ293" s="82">
        <f t="shared" ref="BJ293" si="4406">BJ291*BJ292</f>
        <v>0</v>
      </c>
      <c r="BK293" s="82">
        <f t="shared" ref="BK293" si="4407">BK291*BK292</f>
        <v>0</v>
      </c>
      <c r="BL293" s="82">
        <f t="shared" ref="BL293" si="4408">BL291*BL292</f>
        <v>0</v>
      </c>
      <c r="BM293" s="82">
        <f t="shared" ref="BM293" si="4409">BM291*BM292</f>
        <v>0</v>
      </c>
      <c r="BN293" s="82">
        <f t="shared" ref="BN293" si="4410">BN291*BN292</f>
        <v>0</v>
      </c>
      <c r="BO293" s="82">
        <f t="shared" ref="BO293" si="4411">BO291*BO292</f>
        <v>0</v>
      </c>
      <c r="BP293" s="82">
        <f t="shared" ref="BP293" si="4412">BP291*BP292</f>
        <v>0</v>
      </c>
      <c r="BQ293" s="82">
        <f t="shared" ref="BQ293" si="4413">BQ291*BQ292</f>
        <v>0</v>
      </c>
      <c r="BR293" s="82">
        <f t="shared" ref="BR293" si="4414">BR291*BR292</f>
        <v>0</v>
      </c>
      <c r="BS293" s="82">
        <f t="shared" ref="BS293" si="4415">BS291*BS292</f>
        <v>0</v>
      </c>
      <c r="BT293" s="82">
        <f t="shared" ref="BT293" si="4416">BT291*BT292</f>
        <v>0</v>
      </c>
      <c r="BU293" s="82">
        <f t="shared" ref="BU293" si="4417">BU291*BU292</f>
        <v>0</v>
      </c>
      <c r="BV293" s="82">
        <f t="shared" ref="BV293" si="4418">BV291*BV292</f>
        <v>0</v>
      </c>
      <c r="BW293" s="82">
        <f t="shared" ref="BW293" si="4419">BW291*BW292</f>
        <v>0</v>
      </c>
      <c r="BX293" s="82">
        <f t="shared" ref="BX293" si="4420">BX291*BX292</f>
        <v>0</v>
      </c>
      <c r="BY293" s="82">
        <f t="shared" ref="BY293" si="4421">BY291*BY292</f>
        <v>0</v>
      </c>
      <c r="BZ293" s="82">
        <f t="shared" ref="BZ293" si="4422">BZ291*BZ292</f>
        <v>0</v>
      </c>
      <c r="CA293" s="82">
        <f t="shared" ref="CA293" si="4423">CA291*CA292</f>
        <v>0</v>
      </c>
      <c r="CB293" s="82">
        <f t="shared" ref="CB293" si="4424">CB291*CB292</f>
        <v>0</v>
      </c>
      <c r="CC293" s="82">
        <f t="shared" ref="CC293" si="4425">CC291*CC292</f>
        <v>0</v>
      </c>
      <c r="CD293" s="82">
        <f t="shared" ref="CD293" si="4426">CD291*CD292</f>
        <v>0</v>
      </c>
      <c r="CE293" s="82">
        <f t="shared" ref="CE293" si="4427">CE291*CE292</f>
        <v>0</v>
      </c>
      <c r="CF293" s="82">
        <f t="shared" ref="CF293" si="4428">CF291*CF292</f>
        <v>0</v>
      </c>
      <c r="CG293" s="82">
        <f t="shared" ref="CG293" si="4429">CG291*CG292</f>
        <v>0</v>
      </c>
      <c r="CH293" s="82">
        <f t="shared" ref="CH293" si="4430">CH291*CH292</f>
        <v>0</v>
      </c>
      <c r="CI293" s="82">
        <f t="shared" ref="CI293" si="4431">CI291*CI292</f>
        <v>0</v>
      </c>
      <c r="CJ293" s="82">
        <f t="shared" ref="CJ293" si="4432">CJ291*CJ292</f>
        <v>0</v>
      </c>
      <c r="CK293" s="82">
        <f t="shared" ref="CK293" si="4433">CK291*CK292</f>
        <v>0</v>
      </c>
      <c r="CL293" s="82">
        <f t="shared" ref="CL293" si="4434">CL291*CL292</f>
        <v>0</v>
      </c>
      <c r="CM293" s="82">
        <f t="shared" ref="CM293" si="4435">CM291*CM292</f>
        <v>0</v>
      </c>
      <c r="CN293" s="82">
        <f t="shared" ref="CN293" si="4436">CN291*CN292</f>
        <v>0</v>
      </c>
      <c r="CO293" s="82">
        <f t="shared" ref="CO293" si="4437">CO291*CO292</f>
        <v>0</v>
      </c>
      <c r="CP293" s="82">
        <f t="shared" ref="CP293" si="4438">CP291*CP292</f>
        <v>0</v>
      </c>
      <c r="CQ293" s="82">
        <f t="shared" ref="CQ293" si="4439">CQ291*CQ292</f>
        <v>0</v>
      </c>
      <c r="CR293" s="82">
        <f t="shared" ref="CR293" si="4440">CR291*CR292</f>
        <v>0</v>
      </c>
      <c r="CS293" s="82">
        <f t="shared" ref="CS293" si="4441">CS291*CS292</f>
        <v>0</v>
      </c>
      <c r="CT293" s="82">
        <f t="shared" ref="CT293" si="4442">CT291*CT292</f>
        <v>0</v>
      </c>
      <c r="CU293" s="82">
        <f t="shared" ref="CU293" si="4443">CU291*CU292</f>
        <v>0</v>
      </c>
      <c r="CV293" s="82">
        <f t="shared" ref="CV293" si="4444">CV291*CV292</f>
        <v>0</v>
      </c>
      <c r="CW293" s="82">
        <f t="shared" ref="CW293" si="4445">CW291*CW292</f>
        <v>0</v>
      </c>
      <c r="CX293" s="82">
        <f t="shared" ref="CX293" si="4446">CX291*CX292</f>
        <v>0</v>
      </c>
      <c r="CY293" s="82">
        <f t="shared" ref="CY293" si="4447">CY291*CY292</f>
        <v>0</v>
      </c>
      <c r="CZ293" s="82">
        <f t="shared" ref="CZ293" si="4448">CZ291*CZ292</f>
        <v>0</v>
      </c>
      <c r="DA293" s="82">
        <f t="shared" ref="DA293" si="4449">DA291*DA292</f>
        <v>0</v>
      </c>
      <c r="DB293" s="82">
        <f t="shared" ref="DB293" si="4450">DB291*DB292</f>
        <v>0</v>
      </c>
      <c r="DC293" s="82">
        <f t="shared" ref="DC293" si="4451">DC291*DC292</f>
        <v>0</v>
      </c>
      <c r="DD293" s="82">
        <f t="shared" ref="DD293" si="4452">DD291*DD292</f>
        <v>0</v>
      </c>
      <c r="DE293" s="82">
        <f t="shared" ref="DE293" si="4453">DE291*DE292</f>
        <v>0</v>
      </c>
      <c r="DF293" s="82">
        <f t="shared" ref="DF293" si="4454">DF291*DF292</f>
        <v>0</v>
      </c>
      <c r="DG293" s="82">
        <f t="shared" ref="DG293" si="4455">DG291*DG292</f>
        <v>0</v>
      </c>
      <c r="DH293" s="82">
        <f t="shared" ref="DH293" si="4456">DH291*DH292</f>
        <v>0</v>
      </c>
      <c r="DI293" s="82">
        <f t="shared" ref="DI293" si="4457">DI291*DI292</f>
        <v>0</v>
      </c>
      <c r="DJ293" s="82">
        <f t="shared" ref="DJ293" si="4458">DJ291*DJ292</f>
        <v>0</v>
      </c>
      <c r="DK293" s="82">
        <f t="shared" ref="DK293" si="4459">DK291*DK292</f>
        <v>0</v>
      </c>
      <c r="DL293" s="82">
        <f t="shared" ref="DL293" si="4460">DL291*DL292</f>
        <v>0</v>
      </c>
      <c r="DM293" s="82">
        <f t="shared" ref="DM293" si="4461">DM291*DM292</f>
        <v>0</v>
      </c>
      <c r="DN293" s="82">
        <f t="shared" ref="DN293" si="4462">DN291*DN292</f>
        <v>0</v>
      </c>
      <c r="DO293" s="82">
        <f t="shared" ref="DO293" si="4463">DO291*DO292</f>
        <v>0</v>
      </c>
      <c r="DP293" s="82">
        <f t="shared" ref="DP293" si="4464">DP291*DP292</f>
        <v>0</v>
      </c>
      <c r="DQ293" s="82">
        <f t="shared" ref="DQ293" si="4465">DQ291*DQ292</f>
        <v>0</v>
      </c>
      <c r="DR293" s="82">
        <f t="shared" ref="DR293" si="4466">DR291*DR292</f>
        <v>0</v>
      </c>
      <c r="DS293" s="82">
        <f t="shared" ref="DS293" si="4467">DS291*DS292</f>
        <v>0</v>
      </c>
      <c r="DT293" s="82">
        <f t="shared" ref="DT293" si="4468">DT291*DT292</f>
        <v>0</v>
      </c>
      <c r="DU293" s="82">
        <f t="shared" ref="DU293" si="4469">DU291*DU292</f>
        <v>0</v>
      </c>
      <c r="DV293" s="82">
        <f t="shared" ref="DV293" si="4470">DV291*DV292</f>
        <v>0</v>
      </c>
      <c r="DW293" s="82">
        <f t="shared" ref="DW293" si="4471">DW291*DW292</f>
        <v>0</v>
      </c>
      <c r="DX293" s="82">
        <f t="shared" ref="DX293" si="4472">DX291*DX292</f>
        <v>0</v>
      </c>
      <c r="DY293" s="82">
        <f t="shared" ref="DY293" si="4473">DY291*DY292</f>
        <v>0</v>
      </c>
      <c r="DZ293" s="82">
        <f t="shared" ref="DZ293" si="4474">DZ291*DZ292</f>
        <v>0</v>
      </c>
      <c r="EA293" s="82">
        <f t="shared" ref="EA293" si="4475">EA291*EA292</f>
        <v>0</v>
      </c>
      <c r="EB293" s="82">
        <f t="shared" ref="EB293" si="4476">EB291*EB292</f>
        <v>0</v>
      </c>
    </row>
    <row r="294" spans="2:132" outlineLevel="1" x14ac:dyDescent="0.25">
      <c r="G294" s="52"/>
      <c r="H294" s="29"/>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row>
    <row r="295" spans="2:132" ht="13" x14ac:dyDescent="0.3">
      <c r="C295" s="348" t="s">
        <v>569</v>
      </c>
      <c r="D295" s="342"/>
      <c r="E295" s="342"/>
      <c r="F295" s="342"/>
      <c r="G295" s="349" t="s">
        <v>220</v>
      </c>
      <c r="H295" s="344">
        <f>SUM(J295:EB295)</f>
        <v>0</v>
      </c>
      <c r="I295" s="342"/>
      <c r="J295" s="345">
        <f t="shared" ref="J295:AO295" si="4477">CHOOSE(Scenario,J279,J286,J293)</f>
        <v>0</v>
      </c>
      <c r="K295" s="346">
        <f t="shared" si="4477"/>
        <v>0</v>
      </c>
      <c r="L295" s="346">
        <f t="shared" si="4477"/>
        <v>0</v>
      </c>
      <c r="M295" s="346">
        <f t="shared" si="4477"/>
        <v>0</v>
      </c>
      <c r="N295" s="346">
        <f t="shared" si="4477"/>
        <v>0</v>
      </c>
      <c r="O295" s="346">
        <f t="shared" si="4477"/>
        <v>0</v>
      </c>
      <c r="P295" s="346">
        <f t="shared" si="4477"/>
        <v>0</v>
      </c>
      <c r="Q295" s="346">
        <f t="shared" si="4477"/>
        <v>0</v>
      </c>
      <c r="R295" s="346">
        <f t="shared" si="4477"/>
        <v>0</v>
      </c>
      <c r="S295" s="346">
        <f t="shared" si="4477"/>
        <v>0</v>
      </c>
      <c r="T295" s="346">
        <f t="shared" si="4477"/>
        <v>0</v>
      </c>
      <c r="U295" s="346">
        <f t="shared" si="4477"/>
        <v>0</v>
      </c>
      <c r="V295" s="346">
        <f t="shared" si="4477"/>
        <v>0</v>
      </c>
      <c r="W295" s="346">
        <f t="shared" si="4477"/>
        <v>0</v>
      </c>
      <c r="X295" s="346">
        <f t="shared" si="4477"/>
        <v>0</v>
      </c>
      <c r="Y295" s="346">
        <f t="shared" si="4477"/>
        <v>0</v>
      </c>
      <c r="Z295" s="346">
        <f t="shared" si="4477"/>
        <v>0</v>
      </c>
      <c r="AA295" s="346">
        <f t="shared" si="4477"/>
        <v>0</v>
      </c>
      <c r="AB295" s="346">
        <f t="shared" si="4477"/>
        <v>0</v>
      </c>
      <c r="AC295" s="346">
        <f t="shared" si="4477"/>
        <v>0</v>
      </c>
      <c r="AD295" s="346">
        <f t="shared" si="4477"/>
        <v>0</v>
      </c>
      <c r="AE295" s="346">
        <f t="shared" si="4477"/>
        <v>0</v>
      </c>
      <c r="AF295" s="346">
        <f t="shared" si="4477"/>
        <v>0</v>
      </c>
      <c r="AG295" s="346">
        <f t="shared" si="4477"/>
        <v>0</v>
      </c>
      <c r="AH295" s="346">
        <f t="shared" si="4477"/>
        <v>0</v>
      </c>
      <c r="AI295" s="346">
        <f t="shared" si="4477"/>
        <v>0</v>
      </c>
      <c r="AJ295" s="346">
        <f t="shared" si="4477"/>
        <v>0</v>
      </c>
      <c r="AK295" s="346">
        <f t="shared" si="4477"/>
        <v>0</v>
      </c>
      <c r="AL295" s="346">
        <f t="shared" si="4477"/>
        <v>0</v>
      </c>
      <c r="AM295" s="346">
        <f t="shared" si="4477"/>
        <v>0</v>
      </c>
      <c r="AN295" s="346">
        <f t="shared" si="4477"/>
        <v>0</v>
      </c>
      <c r="AO295" s="346">
        <f t="shared" si="4477"/>
        <v>0</v>
      </c>
      <c r="AP295" s="346">
        <f t="shared" ref="AP295:BU295" si="4478">CHOOSE(Scenario,AP279,AP286,AP293)</f>
        <v>0</v>
      </c>
      <c r="AQ295" s="346">
        <f t="shared" si="4478"/>
        <v>0</v>
      </c>
      <c r="AR295" s="346">
        <f t="shared" si="4478"/>
        <v>0</v>
      </c>
      <c r="AS295" s="346">
        <f t="shared" si="4478"/>
        <v>0</v>
      </c>
      <c r="AT295" s="346">
        <f t="shared" si="4478"/>
        <v>0</v>
      </c>
      <c r="AU295" s="346">
        <f t="shared" si="4478"/>
        <v>0</v>
      </c>
      <c r="AV295" s="346">
        <f t="shared" si="4478"/>
        <v>0</v>
      </c>
      <c r="AW295" s="346">
        <f t="shared" si="4478"/>
        <v>0</v>
      </c>
      <c r="AX295" s="346">
        <f t="shared" si="4478"/>
        <v>0</v>
      </c>
      <c r="AY295" s="346">
        <f t="shared" si="4478"/>
        <v>0</v>
      </c>
      <c r="AZ295" s="346">
        <f t="shared" si="4478"/>
        <v>0</v>
      </c>
      <c r="BA295" s="346">
        <f t="shared" si="4478"/>
        <v>0</v>
      </c>
      <c r="BB295" s="346">
        <f t="shared" si="4478"/>
        <v>0</v>
      </c>
      <c r="BC295" s="346">
        <f t="shared" si="4478"/>
        <v>0</v>
      </c>
      <c r="BD295" s="346">
        <f t="shared" si="4478"/>
        <v>0</v>
      </c>
      <c r="BE295" s="346">
        <f t="shared" si="4478"/>
        <v>0</v>
      </c>
      <c r="BF295" s="346">
        <f t="shared" si="4478"/>
        <v>0</v>
      </c>
      <c r="BG295" s="346">
        <f t="shared" si="4478"/>
        <v>0</v>
      </c>
      <c r="BH295" s="346">
        <f t="shared" si="4478"/>
        <v>0</v>
      </c>
      <c r="BI295" s="346">
        <f t="shared" si="4478"/>
        <v>0</v>
      </c>
      <c r="BJ295" s="346">
        <f t="shared" si="4478"/>
        <v>0</v>
      </c>
      <c r="BK295" s="346">
        <f t="shared" si="4478"/>
        <v>0</v>
      </c>
      <c r="BL295" s="346">
        <f t="shared" si="4478"/>
        <v>0</v>
      </c>
      <c r="BM295" s="346">
        <f t="shared" si="4478"/>
        <v>0</v>
      </c>
      <c r="BN295" s="346">
        <f t="shared" si="4478"/>
        <v>0</v>
      </c>
      <c r="BO295" s="346">
        <f t="shared" si="4478"/>
        <v>0</v>
      </c>
      <c r="BP295" s="346">
        <f t="shared" si="4478"/>
        <v>0</v>
      </c>
      <c r="BQ295" s="346">
        <f t="shared" si="4478"/>
        <v>0</v>
      </c>
      <c r="BR295" s="346">
        <f t="shared" si="4478"/>
        <v>0</v>
      </c>
      <c r="BS295" s="346">
        <f t="shared" si="4478"/>
        <v>0</v>
      </c>
      <c r="BT295" s="346">
        <f t="shared" si="4478"/>
        <v>0</v>
      </c>
      <c r="BU295" s="346">
        <f t="shared" si="4478"/>
        <v>0</v>
      </c>
      <c r="BV295" s="346">
        <f t="shared" ref="BV295:DA295" si="4479">CHOOSE(Scenario,BV279,BV286,BV293)</f>
        <v>0</v>
      </c>
      <c r="BW295" s="346">
        <f t="shared" si="4479"/>
        <v>0</v>
      </c>
      <c r="BX295" s="346">
        <f t="shared" si="4479"/>
        <v>0</v>
      </c>
      <c r="BY295" s="346">
        <f t="shared" si="4479"/>
        <v>0</v>
      </c>
      <c r="BZ295" s="346">
        <f t="shared" si="4479"/>
        <v>0</v>
      </c>
      <c r="CA295" s="346">
        <f t="shared" si="4479"/>
        <v>0</v>
      </c>
      <c r="CB295" s="346">
        <f t="shared" si="4479"/>
        <v>0</v>
      </c>
      <c r="CC295" s="346">
        <f t="shared" si="4479"/>
        <v>0</v>
      </c>
      <c r="CD295" s="346">
        <f t="shared" si="4479"/>
        <v>0</v>
      </c>
      <c r="CE295" s="346">
        <f t="shared" si="4479"/>
        <v>0</v>
      </c>
      <c r="CF295" s="346">
        <f t="shared" si="4479"/>
        <v>0</v>
      </c>
      <c r="CG295" s="346">
        <f t="shared" si="4479"/>
        <v>0</v>
      </c>
      <c r="CH295" s="346">
        <f t="shared" si="4479"/>
        <v>0</v>
      </c>
      <c r="CI295" s="346">
        <f t="shared" si="4479"/>
        <v>0</v>
      </c>
      <c r="CJ295" s="346">
        <f t="shared" si="4479"/>
        <v>0</v>
      </c>
      <c r="CK295" s="346">
        <f t="shared" si="4479"/>
        <v>0</v>
      </c>
      <c r="CL295" s="346">
        <f t="shared" si="4479"/>
        <v>0</v>
      </c>
      <c r="CM295" s="346">
        <f t="shared" si="4479"/>
        <v>0</v>
      </c>
      <c r="CN295" s="346">
        <f t="shared" si="4479"/>
        <v>0</v>
      </c>
      <c r="CO295" s="346">
        <f t="shared" si="4479"/>
        <v>0</v>
      </c>
      <c r="CP295" s="346">
        <f t="shared" si="4479"/>
        <v>0</v>
      </c>
      <c r="CQ295" s="346">
        <f t="shared" si="4479"/>
        <v>0</v>
      </c>
      <c r="CR295" s="346">
        <f t="shared" si="4479"/>
        <v>0</v>
      </c>
      <c r="CS295" s="346">
        <f t="shared" si="4479"/>
        <v>0</v>
      </c>
      <c r="CT295" s="346">
        <f t="shared" si="4479"/>
        <v>0</v>
      </c>
      <c r="CU295" s="346">
        <f t="shared" si="4479"/>
        <v>0</v>
      </c>
      <c r="CV295" s="346">
        <f t="shared" si="4479"/>
        <v>0</v>
      </c>
      <c r="CW295" s="346">
        <f t="shared" si="4479"/>
        <v>0</v>
      </c>
      <c r="CX295" s="346">
        <f t="shared" si="4479"/>
        <v>0</v>
      </c>
      <c r="CY295" s="346">
        <f t="shared" si="4479"/>
        <v>0</v>
      </c>
      <c r="CZ295" s="346">
        <f t="shared" si="4479"/>
        <v>0</v>
      </c>
      <c r="DA295" s="346">
        <f t="shared" si="4479"/>
        <v>0</v>
      </c>
      <c r="DB295" s="346">
        <f t="shared" ref="DB295:EB295" si="4480">CHOOSE(Scenario,DB279,DB286,DB293)</f>
        <v>0</v>
      </c>
      <c r="DC295" s="346">
        <f t="shared" si="4480"/>
        <v>0</v>
      </c>
      <c r="DD295" s="346">
        <f t="shared" si="4480"/>
        <v>0</v>
      </c>
      <c r="DE295" s="346">
        <f t="shared" si="4480"/>
        <v>0</v>
      </c>
      <c r="DF295" s="346">
        <f t="shared" si="4480"/>
        <v>0</v>
      </c>
      <c r="DG295" s="346">
        <f t="shared" si="4480"/>
        <v>0</v>
      </c>
      <c r="DH295" s="346">
        <f t="shared" si="4480"/>
        <v>0</v>
      </c>
      <c r="DI295" s="346">
        <f t="shared" si="4480"/>
        <v>0</v>
      </c>
      <c r="DJ295" s="346">
        <f t="shared" si="4480"/>
        <v>0</v>
      </c>
      <c r="DK295" s="346">
        <f t="shared" si="4480"/>
        <v>0</v>
      </c>
      <c r="DL295" s="346">
        <f t="shared" si="4480"/>
        <v>0</v>
      </c>
      <c r="DM295" s="346">
        <f t="shared" si="4480"/>
        <v>0</v>
      </c>
      <c r="DN295" s="346">
        <f t="shared" si="4480"/>
        <v>0</v>
      </c>
      <c r="DO295" s="346">
        <f t="shared" si="4480"/>
        <v>0</v>
      </c>
      <c r="DP295" s="346">
        <f t="shared" si="4480"/>
        <v>0</v>
      </c>
      <c r="DQ295" s="346">
        <f t="shared" si="4480"/>
        <v>0</v>
      </c>
      <c r="DR295" s="346">
        <f t="shared" si="4480"/>
        <v>0</v>
      </c>
      <c r="DS295" s="346">
        <f t="shared" si="4480"/>
        <v>0</v>
      </c>
      <c r="DT295" s="346">
        <f t="shared" si="4480"/>
        <v>0</v>
      </c>
      <c r="DU295" s="346">
        <f t="shared" si="4480"/>
        <v>0</v>
      </c>
      <c r="DV295" s="346">
        <f t="shared" si="4480"/>
        <v>0</v>
      </c>
      <c r="DW295" s="346">
        <f t="shared" si="4480"/>
        <v>0</v>
      </c>
      <c r="DX295" s="346">
        <f t="shared" si="4480"/>
        <v>0</v>
      </c>
      <c r="DY295" s="346">
        <f t="shared" si="4480"/>
        <v>0</v>
      </c>
      <c r="DZ295" s="346">
        <f t="shared" si="4480"/>
        <v>0</v>
      </c>
      <c r="EA295" s="346">
        <f t="shared" si="4480"/>
        <v>0</v>
      </c>
      <c r="EB295" s="347">
        <f t="shared" si="4480"/>
        <v>0</v>
      </c>
    </row>
    <row r="296" spans="2:132" x14ac:dyDescent="0.25">
      <c r="G296" s="52"/>
      <c r="H296" s="29"/>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row>
    <row r="297" spans="2:132" ht="13" x14ac:dyDescent="0.3">
      <c r="B297" s="34"/>
      <c r="C297" s="2" t="s">
        <v>522</v>
      </c>
      <c r="D297" s="34"/>
      <c r="E297" s="34"/>
      <c r="F297" s="34"/>
      <c r="G297" s="67"/>
      <c r="H297" s="35"/>
      <c r="I297" s="34"/>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row>
    <row r="298" spans="2:132" ht="13" outlineLevel="1" x14ac:dyDescent="0.3">
      <c r="C298" s="340" t="s">
        <v>500</v>
      </c>
      <c r="G298" s="52"/>
      <c r="H298" s="29"/>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row>
    <row r="299" spans="2:132" outlineLevel="1" x14ac:dyDescent="0.25">
      <c r="C299" s="328" t="s">
        <v>546</v>
      </c>
      <c r="G299" s="52" t="s">
        <v>220</v>
      </c>
      <c r="H299" s="46">
        <f t="shared" ref="H299" si="4481">SUM(J299:EB299)</f>
        <v>0</v>
      </c>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row>
    <row r="300" spans="2:132" outlineLevel="1" x14ac:dyDescent="0.25">
      <c r="C300" s="32"/>
      <c r="G300" s="52"/>
      <c r="H300" s="29"/>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row>
    <row r="301" spans="2:132" ht="13" outlineLevel="1" x14ac:dyDescent="0.3">
      <c r="C301" s="340" t="s">
        <v>502</v>
      </c>
      <c r="G301" s="52"/>
      <c r="H301" s="29"/>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row>
    <row r="302" spans="2:132" outlineLevel="1" x14ac:dyDescent="0.25">
      <c r="C302" s="318" t="s">
        <v>547</v>
      </c>
      <c r="G302" s="52" t="s">
        <v>604</v>
      </c>
      <c r="H302" s="46">
        <f t="shared" ref="H302" si="4482">SUM(J302:EB302)</f>
        <v>0</v>
      </c>
      <c r="J302" s="82">
        <f t="shared" ref="J302:AO302" si="4483">J282</f>
        <v>0</v>
      </c>
      <c r="K302" s="82">
        <f t="shared" si="4483"/>
        <v>0</v>
      </c>
      <c r="L302" s="82">
        <f t="shared" si="4483"/>
        <v>0</v>
      </c>
      <c r="M302" s="82">
        <f t="shared" si="4483"/>
        <v>0</v>
      </c>
      <c r="N302" s="82">
        <f t="shared" si="4483"/>
        <v>0</v>
      </c>
      <c r="O302" s="82">
        <f t="shared" si="4483"/>
        <v>0</v>
      </c>
      <c r="P302" s="82">
        <f t="shared" si="4483"/>
        <v>0</v>
      </c>
      <c r="Q302" s="82">
        <f t="shared" si="4483"/>
        <v>0</v>
      </c>
      <c r="R302" s="82">
        <f t="shared" si="4483"/>
        <v>0</v>
      </c>
      <c r="S302" s="82">
        <f t="shared" si="4483"/>
        <v>0</v>
      </c>
      <c r="T302" s="82">
        <f t="shared" si="4483"/>
        <v>0</v>
      </c>
      <c r="U302" s="82">
        <f t="shared" si="4483"/>
        <v>0</v>
      </c>
      <c r="V302" s="82">
        <f t="shared" si="4483"/>
        <v>0</v>
      </c>
      <c r="W302" s="82">
        <f t="shared" si="4483"/>
        <v>0</v>
      </c>
      <c r="X302" s="82">
        <f t="shared" si="4483"/>
        <v>0</v>
      </c>
      <c r="Y302" s="82">
        <f t="shared" si="4483"/>
        <v>0</v>
      </c>
      <c r="Z302" s="82">
        <f t="shared" si="4483"/>
        <v>0</v>
      </c>
      <c r="AA302" s="82">
        <f t="shared" si="4483"/>
        <v>0</v>
      </c>
      <c r="AB302" s="82">
        <f t="shared" si="4483"/>
        <v>0</v>
      </c>
      <c r="AC302" s="82">
        <f t="shared" si="4483"/>
        <v>0</v>
      </c>
      <c r="AD302" s="82">
        <f t="shared" si="4483"/>
        <v>0</v>
      </c>
      <c r="AE302" s="82">
        <f t="shared" si="4483"/>
        <v>0</v>
      </c>
      <c r="AF302" s="82">
        <f t="shared" si="4483"/>
        <v>0</v>
      </c>
      <c r="AG302" s="82">
        <f t="shared" si="4483"/>
        <v>0</v>
      </c>
      <c r="AH302" s="82">
        <f t="shared" si="4483"/>
        <v>0</v>
      </c>
      <c r="AI302" s="82">
        <f t="shared" si="4483"/>
        <v>0</v>
      </c>
      <c r="AJ302" s="82">
        <f t="shared" si="4483"/>
        <v>0</v>
      </c>
      <c r="AK302" s="82">
        <f t="shared" si="4483"/>
        <v>0</v>
      </c>
      <c r="AL302" s="82">
        <f t="shared" si="4483"/>
        <v>0</v>
      </c>
      <c r="AM302" s="82">
        <f t="shared" si="4483"/>
        <v>0</v>
      </c>
      <c r="AN302" s="82">
        <f t="shared" si="4483"/>
        <v>0</v>
      </c>
      <c r="AO302" s="82">
        <f t="shared" si="4483"/>
        <v>0</v>
      </c>
      <c r="AP302" s="82">
        <f t="shared" ref="AP302:BU302" si="4484">AP282</f>
        <v>0</v>
      </c>
      <c r="AQ302" s="82">
        <f t="shared" si="4484"/>
        <v>0</v>
      </c>
      <c r="AR302" s="82">
        <f t="shared" si="4484"/>
        <v>0</v>
      </c>
      <c r="AS302" s="82">
        <f t="shared" si="4484"/>
        <v>0</v>
      </c>
      <c r="AT302" s="82">
        <f t="shared" si="4484"/>
        <v>0</v>
      </c>
      <c r="AU302" s="82">
        <f t="shared" si="4484"/>
        <v>0</v>
      </c>
      <c r="AV302" s="82">
        <f t="shared" si="4484"/>
        <v>0</v>
      </c>
      <c r="AW302" s="82">
        <f t="shared" si="4484"/>
        <v>0</v>
      </c>
      <c r="AX302" s="82">
        <f t="shared" si="4484"/>
        <v>0</v>
      </c>
      <c r="AY302" s="82">
        <f t="shared" si="4484"/>
        <v>0</v>
      </c>
      <c r="AZ302" s="82">
        <f t="shared" si="4484"/>
        <v>0</v>
      </c>
      <c r="BA302" s="82">
        <f t="shared" si="4484"/>
        <v>0</v>
      </c>
      <c r="BB302" s="82">
        <f t="shared" si="4484"/>
        <v>0</v>
      </c>
      <c r="BC302" s="82">
        <f t="shared" si="4484"/>
        <v>0</v>
      </c>
      <c r="BD302" s="82">
        <f t="shared" si="4484"/>
        <v>0</v>
      </c>
      <c r="BE302" s="82">
        <f t="shared" si="4484"/>
        <v>0</v>
      </c>
      <c r="BF302" s="82">
        <f t="shared" si="4484"/>
        <v>0</v>
      </c>
      <c r="BG302" s="82">
        <f t="shared" si="4484"/>
        <v>0</v>
      </c>
      <c r="BH302" s="82">
        <f t="shared" si="4484"/>
        <v>0</v>
      </c>
      <c r="BI302" s="82">
        <f t="shared" si="4484"/>
        <v>0</v>
      </c>
      <c r="BJ302" s="82">
        <f t="shared" si="4484"/>
        <v>0</v>
      </c>
      <c r="BK302" s="82">
        <f t="shared" si="4484"/>
        <v>0</v>
      </c>
      <c r="BL302" s="82">
        <f t="shared" si="4484"/>
        <v>0</v>
      </c>
      <c r="BM302" s="82">
        <f t="shared" si="4484"/>
        <v>0</v>
      </c>
      <c r="BN302" s="82">
        <f t="shared" si="4484"/>
        <v>0</v>
      </c>
      <c r="BO302" s="82">
        <f t="shared" si="4484"/>
        <v>0</v>
      </c>
      <c r="BP302" s="82">
        <f t="shared" si="4484"/>
        <v>0</v>
      </c>
      <c r="BQ302" s="82">
        <f t="shared" si="4484"/>
        <v>0</v>
      </c>
      <c r="BR302" s="82">
        <f t="shared" si="4484"/>
        <v>0</v>
      </c>
      <c r="BS302" s="82">
        <f t="shared" si="4484"/>
        <v>0</v>
      </c>
      <c r="BT302" s="82">
        <f t="shared" si="4484"/>
        <v>0</v>
      </c>
      <c r="BU302" s="82">
        <f t="shared" si="4484"/>
        <v>0</v>
      </c>
      <c r="BV302" s="82">
        <f t="shared" ref="BV302:DA302" si="4485">BV282</f>
        <v>0</v>
      </c>
      <c r="BW302" s="82">
        <f t="shared" si="4485"/>
        <v>0</v>
      </c>
      <c r="BX302" s="82">
        <f t="shared" si="4485"/>
        <v>0</v>
      </c>
      <c r="BY302" s="82">
        <f t="shared" si="4485"/>
        <v>0</v>
      </c>
      <c r="BZ302" s="82">
        <f t="shared" si="4485"/>
        <v>0</v>
      </c>
      <c r="CA302" s="82">
        <f t="shared" si="4485"/>
        <v>0</v>
      </c>
      <c r="CB302" s="82">
        <f t="shared" si="4485"/>
        <v>0</v>
      </c>
      <c r="CC302" s="82">
        <f t="shared" si="4485"/>
        <v>0</v>
      </c>
      <c r="CD302" s="82">
        <f t="shared" si="4485"/>
        <v>0</v>
      </c>
      <c r="CE302" s="82">
        <f t="shared" si="4485"/>
        <v>0</v>
      </c>
      <c r="CF302" s="82">
        <f t="shared" si="4485"/>
        <v>0</v>
      </c>
      <c r="CG302" s="82">
        <f t="shared" si="4485"/>
        <v>0</v>
      </c>
      <c r="CH302" s="82">
        <f t="shared" si="4485"/>
        <v>0</v>
      </c>
      <c r="CI302" s="82">
        <f t="shared" si="4485"/>
        <v>0</v>
      </c>
      <c r="CJ302" s="82">
        <f t="shared" si="4485"/>
        <v>0</v>
      </c>
      <c r="CK302" s="82">
        <f t="shared" si="4485"/>
        <v>0</v>
      </c>
      <c r="CL302" s="82">
        <f t="shared" si="4485"/>
        <v>0</v>
      </c>
      <c r="CM302" s="82">
        <f t="shared" si="4485"/>
        <v>0</v>
      </c>
      <c r="CN302" s="82">
        <f t="shared" si="4485"/>
        <v>0</v>
      </c>
      <c r="CO302" s="82">
        <f t="shared" si="4485"/>
        <v>0</v>
      </c>
      <c r="CP302" s="82">
        <f t="shared" si="4485"/>
        <v>0</v>
      </c>
      <c r="CQ302" s="82">
        <f t="shared" si="4485"/>
        <v>0</v>
      </c>
      <c r="CR302" s="82">
        <f t="shared" si="4485"/>
        <v>0</v>
      </c>
      <c r="CS302" s="82">
        <f t="shared" si="4485"/>
        <v>0</v>
      </c>
      <c r="CT302" s="82">
        <f t="shared" si="4485"/>
        <v>0</v>
      </c>
      <c r="CU302" s="82">
        <f t="shared" si="4485"/>
        <v>0</v>
      </c>
      <c r="CV302" s="82">
        <f t="shared" si="4485"/>
        <v>0</v>
      </c>
      <c r="CW302" s="82">
        <f t="shared" si="4485"/>
        <v>0</v>
      </c>
      <c r="CX302" s="82">
        <f t="shared" si="4485"/>
        <v>0</v>
      </c>
      <c r="CY302" s="82">
        <f t="shared" si="4485"/>
        <v>0</v>
      </c>
      <c r="CZ302" s="82">
        <f t="shared" si="4485"/>
        <v>0</v>
      </c>
      <c r="DA302" s="82">
        <f t="shared" si="4485"/>
        <v>0</v>
      </c>
      <c r="DB302" s="82">
        <f t="shared" ref="DB302:EB302" si="4486">DB282</f>
        <v>0</v>
      </c>
      <c r="DC302" s="82">
        <f t="shared" si="4486"/>
        <v>0</v>
      </c>
      <c r="DD302" s="82">
        <f t="shared" si="4486"/>
        <v>0</v>
      </c>
      <c r="DE302" s="82">
        <f t="shared" si="4486"/>
        <v>0</v>
      </c>
      <c r="DF302" s="82">
        <f t="shared" si="4486"/>
        <v>0</v>
      </c>
      <c r="DG302" s="82">
        <f t="shared" si="4486"/>
        <v>0</v>
      </c>
      <c r="DH302" s="82">
        <f t="shared" si="4486"/>
        <v>0</v>
      </c>
      <c r="DI302" s="82">
        <f t="shared" si="4486"/>
        <v>0</v>
      </c>
      <c r="DJ302" s="82">
        <f t="shared" si="4486"/>
        <v>0</v>
      </c>
      <c r="DK302" s="82">
        <f t="shared" si="4486"/>
        <v>0</v>
      </c>
      <c r="DL302" s="82">
        <f t="shared" si="4486"/>
        <v>0</v>
      </c>
      <c r="DM302" s="82">
        <f t="shared" si="4486"/>
        <v>0</v>
      </c>
      <c r="DN302" s="82">
        <f t="shared" si="4486"/>
        <v>0</v>
      </c>
      <c r="DO302" s="82">
        <f t="shared" si="4486"/>
        <v>0</v>
      </c>
      <c r="DP302" s="82">
        <f t="shared" si="4486"/>
        <v>0</v>
      </c>
      <c r="DQ302" s="82">
        <f t="shared" si="4486"/>
        <v>0</v>
      </c>
      <c r="DR302" s="82">
        <f t="shared" si="4486"/>
        <v>0</v>
      </c>
      <c r="DS302" s="82">
        <f t="shared" si="4486"/>
        <v>0</v>
      </c>
      <c r="DT302" s="82">
        <f t="shared" si="4486"/>
        <v>0</v>
      </c>
      <c r="DU302" s="82">
        <f t="shared" si="4486"/>
        <v>0</v>
      </c>
      <c r="DV302" s="82">
        <f t="shared" si="4486"/>
        <v>0</v>
      </c>
      <c r="DW302" s="82">
        <f t="shared" si="4486"/>
        <v>0</v>
      </c>
      <c r="DX302" s="82">
        <f t="shared" si="4486"/>
        <v>0</v>
      </c>
      <c r="DY302" s="82">
        <f t="shared" si="4486"/>
        <v>0</v>
      </c>
      <c r="DZ302" s="82">
        <f t="shared" si="4486"/>
        <v>0</v>
      </c>
      <c r="EA302" s="82">
        <f t="shared" si="4486"/>
        <v>0</v>
      </c>
      <c r="EB302" s="82">
        <f t="shared" si="4486"/>
        <v>0</v>
      </c>
    </row>
    <row r="303" spans="2:132" outlineLevel="1" x14ac:dyDescent="0.25">
      <c r="C303" s="317" t="s">
        <v>485</v>
      </c>
      <c r="D303" s="125">
        <f>Assumptions!J16</f>
        <v>0.64</v>
      </c>
      <c r="E303" s="79">
        <f>Assumptions!J13</f>
        <v>45658</v>
      </c>
      <c r="G303" s="52" t="s">
        <v>215</v>
      </c>
      <c r="H303" s="50">
        <f t="shared" ref="H303" si="4487">SUM(J303:EB303)</f>
        <v>0.99999999999999989</v>
      </c>
      <c r="J303" s="129"/>
      <c r="K303" s="155">
        <f>ROUND(($D$303/MiY*(SUM($J$303:J303)&lt;=1)+IF(SUM($J$303:J303)+($D$303/MiY)&gt;1,1-(SUM($J$303:J303)+($D$303/MiY)),0)),5)*(K$7&gt;=$E$303)</f>
        <v>0</v>
      </c>
      <c r="L303" s="155">
        <f>ROUND(($D$303/MiY*(SUM($J$303:K303)&lt;=1)+IF(SUM($J$303:K303)+($D$303/MiY)&gt;1,1-(SUM($J$303:K303)+($D$303/MiY)),0)),5)*(L$7&gt;=$E$303)</f>
        <v>0</v>
      </c>
      <c r="M303" s="155">
        <f>ROUND(($D$303/MiY*(SUM($J$303:L303)&lt;=1)+IF(SUM($J$303:L303)+($D$303/MiY)&gt;1,1-(SUM($J$303:L303)+($D$303/MiY)),0)),5)*(M$7&gt;=$E$303)</f>
        <v>0</v>
      </c>
      <c r="N303" s="155">
        <f>ROUND(($D$303/MiY*(SUM($J$303:M303)&lt;=1)+IF(SUM($J$303:M303)+($D$303/MiY)&gt;1,1-(SUM($J$303:M303)+($D$303/MiY)),0)),5)*(N$7&gt;=$E$303)</f>
        <v>0</v>
      </c>
      <c r="O303" s="155">
        <f>ROUND(($D$303/MiY*(SUM($J$303:N303)&lt;=1)+IF(SUM($J$303:N303)+($D$303/MiY)&gt;1,1-(SUM($J$303:N303)+($D$303/MiY)),0)),5)*(O$7&gt;=$E$303)</f>
        <v>0</v>
      </c>
      <c r="P303" s="155">
        <f>ROUND(($D$303/MiY*(SUM($J$303:O303)&lt;=1)+IF(SUM($J$303:O303)+($D$303/MiY)&gt;1,1-(SUM($J$303:O303)+($D$303/MiY)),0)),5)*(P$7&gt;=$E$303)</f>
        <v>0</v>
      </c>
      <c r="Q303" s="155">
        <f>ROUND(($D$303/MiY*(SUM($J$303:P303)&lt;=1)+IF(SUM($J$303:P303)+($D$303/MiY)&gt;1,1-(SUM($J$303:P303)+($D$303/MiY)),0)),5)*(Q$7&gt;=$E$303)</f>
        <v>0</v>
      </c>
      <c r="R303" s="155">
        <f>ROUND(($D$303/MiY*(SUM($J$303:Q303)&lt;=1)+IF(SUM($J$303:Q303)+($D$303/MiY)&gt;1,1-(SUM($J$303:Q303)+($D$303/MiY)),0)),5)*(R$7&gt;=$E$303)</f>
        <v>0</v>
      </c>
      <c r="S303" s="155">
        <f>ROUND(($D$303/MiY*(SUM($J$303:R303)&lt;=1)+IF(SUM($J$303:R303)+($D$303/MiY)&gt;1,1-(SUM($J$303:R303)+($D$303/MiY)),0)),5)*(S$7&gt;=$E$303)</f>
        <v>0</v>
      </c>
      <c r="T303" s="155">
        <f>ROUND(($D$303/MiY*(SUM($J$303:S303)&lt;=1)+IF(SUM($J$303:S303)+($D$303/MiY)&gt;1,1-(SUM($J$303:S303)+($D$303/MiY)),0)),5)*(T$7&gt;=$E$303)</f>
        <v>0</v>
      </c>
      <c r="U303" s="155">
        <f>ROUND(($D$303/MiY*(SUM($J$303:T303)&lt;=1)+IF(SUM($J$303:T303)+($D$303/MiY)&gt;1,1-(SUM($J$303:T303)+($D$303/MiY)),0)),5)*(U$7&gt;=$E$303)</f>
        <v>0</v>
      </c>
      <c r="V303" s="155">
        <f>ROUND(($D$303/MiY*(SUM($J$303:U303)&lt;=1)+IF(SUM($J$303:U303)+($D$303/MiY)&gt;1,1-(SUM($J$303:U303)+($D$303/MiY)),0)),5)*(V$7&gt;=$E$303)</f>
        <v>0</v>
      </c>
      <c r="W303" s="155">
        <f>ROUND(($D$303/MiY*(SUM($J$303:V303)&lt;=1)+IF(SUM($J$303:V303)+($D$303/MiY)&gt;1,1-(SUM($J$303:V303)+($D$303/MiY)),0)),5)*(W$7&gt;=$E$303)</f>
        <v>0</v>
      </c>
      <c r="X303" s="155">
        <f>ROUND(($D$303/MiY*(SUM($J$303:W303)&lt;=1)+IF(SUM($J$303:W303)+($D$303/MiY)&gt;1,1-(SUM($J$303:W303)+($D$303/MiY)),0)),5)*(X$7&gt;=$E$303)</f>
        <v>0</v>
      </c>
      <c r="Y303" s="155">
        <f>ROUND(($D$303/MiY*(SUM($J$303:X303)&lt;=1)+IF(SUM($J$303:X303)+($D$303/MiY)&gt;1,1-(SUM($J$303:X303)+($D$303/MiY)),0)),5)*(Y$7&gt;=$E$303)</f>
        <v>0</v>
      </c>
      <c r="Z303" s="155">
        <f>ROUND(($D$303/MiY*(SUM($J$303:Y303)&lt;=1)+IF(SUM($J$303:Y303)+($D$303/MiY)&gt;1,1-(SUM($J$303:Y303)+($D$303/MiY)),0)),5)*(Z$7&gt;=$E$303)</f>
        <v>0</v>
      </c>
      <c r="AA303" s="155">
        <f>ROUND(($D$303/MiY*(SUM($J$303:Z303)&lt;=1)+IF(SUM($J$303:Z303)+($D$303/MiY)&gt;1,1-(SUM($J$303:Z303)+($D$303/MiY)),0)),5)*(AA$7&gt;=$E$303)</f>
        <v>0</v>
      </c>
      <c r="AB303" s="155">
        <f>ROUND(($D$303/MiY*(SUM($J$303:AA303)&lt;=1)+IF(SUM($J$303:AA303)+($D$303/MiY)&gt;1,1-(SUM($J$303:AA303)+($D$303/MiY)),0)),5)*(AB$7&gt;=$E$303)</f>
        <v>0</v>
      </c>
      <c r="AC303" s="155">
        <f>ROUND(($D$303/MiY*(SUM($J$303:AB303)&lt;=1)+IF(SUM($J$303:AB303)+($D$303/MiY)&gt;1,1-(SUM($J$303:AB303)+($D$303/MiY)),0)),5)*(AC$7&gt;=$E$303)</f>
        <v>0</v>
      </c>
      <c r="AD303" s="155">
        <f>ROUND(($D$303/MiY*(SUM($J$303:AC303)&lt;=1)+IF(SUM($J$303:AC303)+($D$303/MiY)&gt;1,1-(SUM($J$303:AC303)+($D$303/MiY)),0)),5)*(AD$7&gt;=$E$303)</f>
        <v>0</v>
      </c>
      <c r="AE303" s="155">
        <f>ROUND(($D$303/MiY*(SUM($J$303:AD303)&lt;=1)+IF(SUM($J$303:AD303)+($D$303/MiY)&gt;1,1-(SUM($J$303:AD303)+($D$303/MiY)),0)),5)*(AE$7&gt;=$E$303)</f>
        <v>0</v>
      </c>
      <c r="AF303" s="155">
        <f>ROUND(($D$303/MiY*(SUM($J$303:AE303)&lt;=1)+IF(SUM($J$303:AE303)+($D$303/MiY)&gt;1,1-(SUM($J$303:AE303)+($D$303/MiY)),0)),5)*(AF$7&gt;=$E$303)</f>
        <v>0</v>
      </c>
      <c r="AG303" s="155">
        <f>ROUND(($D$303/MiY*(SUM($J$303:AF303)&lt;=1)+IF(SUM($J$303:AF303)+($D$303/MiY)&gt;1,1-(SUM($J$303:AF303)+($D$303/MiY)),0)),5)*(AG$7&gt;=$E$303)</f>
        <v>0</v>
      </c>
      <c r="AH303" s="155">
        <f>ROUND(($D$303/MiY*(SUM($J$303:AG303)&lt;=1)+IF(SUM($J$303:AG303)+($D$303/MiY)&gt;1,1-(SUM($J$303:AG303)+($D$303/MiY)),0)),5)*(AH$7&gt;=$E$303)</f>
        <v>5.3330000000000002E-2</v>
      </c>
      <c r="AI303" s="155">
        <f>ROUND(($D$303/MiY*(SUM($J$303:AH303)&lt;=1)+IF(SUM($J$303:AH303)+($D$303/MiY)&gt;1,1-(SUM($J$303:AH303)+($D$303/MiY)),0)),5)*(AI$7&gt;=$E$303)</f>
        <v>5.3330000000000002E-2</v>
      </c>
      <c r="AJ303" s="155">
        <f>ROUND(($D$303/MiY*(SUM($J$303:AI303)&lt;=1)+IF(SUM($J$303:AI303)+($D$303/MiY)&gt;1,1-(SUM($J$303:AI303)+($D$303/MiY)),0)),5)*(AJ$7&gt;=$E$303)</f>
        <v>5.3330000000000002E-2</v>
      </c>
      <c r="AK303" s="155">
        <f>ROUND(($D$303/MiY*(SUM($J$303:AJ303)&lt;=1)+IF(SUM($J$303:AJ303)+($D$303/MiY)&gt;1,1-(SUM($J$303:AJ303)+($D$303/MiY)),0)),5)*(AK$7&gt;=$E$303)</f>
        <v>5.3330000000000002E-2</v>
      </c>
      <c r="AL303" s="155">
        <f>ROUND(($D$303/MiY*(SUM($J$303:AK303)&lt;=1)+IF(SUM($J$303:AK303)+($D$303/MiY)&gt;1,1-(SUM($J$303:AK303)+($D$303/MiY)),0)),5)*(AL$7&gt;=$E$303)</f>
        <v>5.3330000000000002E-2</v>
      </c>
      <c r="AM303" s="155">
        <f>ROUND(($D$303/MiY*(SUM($J$303:AL303)&lt;=1)+IF(SUM($J$303:AL303)+($D$303/MiY)&gt;1,1-(SUM($J$303:AL303)+($D$303/MiY)),0)),5)*(AM$7&gt;=$E$303)</f>
        <v>5.3330000000000002E-2</v>
      </c>
      <c r="AN303" s="155">
        <f>ROUND(($D$303/MiY*(SUM($J$303:AM303)&lt;=1)+IF(SUM($J$303:AM303)+($D$303/MiY)&gt;1,1-(SUM($J$303:AM303)+($D$303/MiY)),0)),5)*(AN$7&gt;=$E$303)</f>
        <v>5.3330000000000002E-2</v>
      </c>
      <c r="AO303" s="155">
        <f>ROUND(($D$303/MiY*(SUM($J$303:AN303)&lt;=1)+IF(SUM($J$303:AN303)+($D$303/MiY)&gt;1,1-(SUM($J$303:AN303)+($D$303/MiY)),0)),5)*(AO$7&gt;=$E$303)</f>
        <v>5.3330000000000002E-2</v>
      </c>
      <c r="AP303" s="155">
        <f>ROUND(($D$303/MiY*(SUM($J$303:AO303)&lt;=1)+IF(SUM($J$303:AO303)+($D$303/MiY)&gt;1,1-(SUM($J$303:AO303)+($D$303/MiY)),0)),5)*(AP$7&gt;=$E$303)</f>
        <v>5.3330000000000002E-2</v>
      </c>
      <c r="AQ303" s="155">
        <f>ROUND(($D$303/MiY*(SUM($J$303:AP303)&lt;=1)+IF(SUM($J$303:AP303)+($D$303/MiY)&gt;1,1-(SUM($J$303:AP303)+($D$303/MiY)),0)),5)*(AQ$7&gt;=$E$303)</f>
        <v>5.3330000000000002E-2</v>
      </c>
      <c r="AR303" s="155">
        <f>ROUND(($D$303/MiY*(SUM($J$303:AQ303)&lt;=1)+IF(SUM($J$303:AQ303)+($D$303/MiY)&gt;1,1-(SUM($J$303:AQ303)+($D$303/MiY)),0)),5)*(AR$7&gt;=$E$303)</f>
        <v>5.3330000000000002E-2</v>
      </c>
      <c r="AS303" s="155">
        <f>ROUND(($D$303/MiY*(SUM($J$303:AR303)&lt;=1)+IF(SUM($J$303:AR303)+($D$303/MiY)&gt;1,1-(SUM($J$303:AR303)+($D$303/MiY)),0)),5)*(AS$7&gt;=$E$303)</f>
        <v>5.3330000000000002E-2</v>
      </c>
      <c r="AT303" s="155">
        <f>ROUND(($D$303/MiY*(SUM($J$303:AS303)&lt;=1)+IF(SUM($J$303:AS303)+($D$303/MiY)&gt;1,1-(SUM($J$303:AS303)+($D$303/MiY)),0)),5)*(AT$7&gt;=$E$303)</f>
        <v>5.3330000000000002E-2</v>
      </c>
      <c r="AU303" s="155">
        <f>ROUND(($D$303/MiY*(SUM($J$303:AT303)&lt;=1)+IF(SUM($J$303:AT303)+($D$303/MiY)&gt;1,1-(SUM($J$303:AT303)+($D$303/MiY)),0)),5)*(AU$7&gt;=$E$303)</f>
        <v>5.3330000000000002E-2</v>
      </c>
      <c r="AV303" s="155">
        <f>ROUND(($D$303/MiY*(SUM($J$303:AU303)&lt;=1)+IF(SUM($J$303:AU303)+($D$303/MiY)&gt;1,1-(SUM($J$303:AU303)+($D$303/MiY)),0)),5)*(AV$7&gt;=$E$303)</f>
        <v>5.3330000000000002E-2</v>
      </c>
      <c r="AW303" s="155">
        <f>ROUND(($D$303/MiY*(SUM($J$303:AV303)&lt;=1)+IF(SUM($J$303:AV303)+($D$303/MiY)&gt;1,1-(SUM($J$303:AV303)+($D$303/MiY)),0)),5)*(AW$7&gt;=$E$303)</f>
        <v>5.3330000000000002E-2</v>
      </c>
      <c r="AX303" s="155">
        <f>ROUND(($D$303/MiY*(SUM($J$303:AW303)&lt;=1)+IF(SUM($J$303:AW303)+($D$303/MiY)&gt;1,1-(SUM($J$303:AW303)+($D$303/MiY)),0)),5)*(AX$7&gt;=$E$303)</f>
        <v>5.3330000000000002E-2</v>
      </c>
      <c r="AY303" s="155">
        <f>ROUND(($D$303/MiY*(SUM($J$303:AX303)&lt;=1)+IF(SUM($J$303:AX303)+($D$303/MiY)&gt;1,1-(SUM($J$303:AX303)+($D$303/MiY)),0)),5)*(AY$7&gt;=$E$303)</f>
        <v>5.3330000000000002E-2</v>
      </c>
      <c r="AZ303" s="155">
        <f>ROUND(($D$303/MiY*(SUM($J$303:AY303)&lt;=1)+IF(SUM($J$303:AY303)+($D$303/MiY)&gt;1,1-(SUM($J$303:AY303)+($D$303/MiY)),0)),5)*(AZ$7&gt;=$E$303)</f>
        <v>4.0059999999999998E-2</v>
      </c>
      <c r="BA303" s="155">
        <f>ROUND(($D$303/MiY*(SUM($J$303:AZ303)&lt;=1)+IF(SUM($J$303:AZ303)+($D$303/MiY)&gt;1,1-(SUM($J$303:AZ303)+($D$303/MiY)),0)),5)*(BA$7&gt;=$E$303)</f>
        <v>0</v>
      </c>
      <c r="BB303" s="155">
        <f>ROUND(($D$303/MiY*(SUM($J$303:BA303)&lt;=1)+IF(SUM($J$303:BA303)+($D$303/MiY)&gt;1,1-(SUM($J$303:BA303)+($D$303/MiY)),0)),5)*(BB$7&gt;=$E$303)</f>
        <v>0</v>
      </c>
      <c r="BC303" s="155">
        <f>ROUND(($D$303/MiY*(SUM($J$303:BB303)&lt;=1)+IF(SUM($J$303:BB303)+($D$303/MiY)&gt;1,1-(SUM($J$303:BB303)+($D$303/MiY)),0)),5)*(BC$7&gt;=$E$303)</f>
        <v>0</v>
      </c>
      <c r="BD303" s="155">
        <f>ROUND(($D$303/MiY*(SUM($J$303:BC303)&lt;=1)+IF(SUM($J$303:BC303)+($D$303/MiY)&gt;1,1-(SUM($J$303:BC303)+($D$303/MiY)),0)),5)*(BD$7&gt;=$E$303)</f>
        <v>0</v>
      </c>
      <c r="BE303" s="155">
        <f>ROUND(($D$303/MiY*(SUM($J$303:BD303)&lt;=1)+IF(SUM($J$303:BD303)+($D$303/MiY)&gt;1,1-(SUM($J$303:BD303)+($D$303/MiY)),0)),5)*(BE$7&gt;=$E$303)</f>
        <v>0</v>
      </c>
      <c r="BF303" s="155">
        <f>ROUND(($D$303/MiY*(SUM($J$303:BE303)&lt;=1)+IF(SUM($J$303:BE303)+($D$303/MiY)&gt;1,1-(SUM($J$303:BE303)+($D$303/MiY)),0)),5)*(BF$7&gt;=$E$303)</f>
        <v>0</v>
      </c>
      <c r="BG303" s="155">
        <f>ROUND(($D$303/MiY*(SUM($J$303:BF303)&lt;=1)+IF(SUM($J$303:BF303)+($D$303/MiY)&gt;1,1-(SUM($J$303:BF303)+($D$303/MiY)),0)),5)*(BG$7&gt;=$E$303)</f>
        <v>0</v>
      </c>
      <c r="BH303" s="155">
        <f>ROUND(($D$303/MiY*(SUM($J$303:BG303)&lt;=1)+IF(SUM($J$303:BG303)+($D$303/MiY)&gt;1,1-(SUM($J$303:BG303)+($D$303/MiY)),0)),5)*(BH$7&gt;=$E$303)</f>
        <v>0</v>
      </c>
      <c r="BI303" s="155">
        <f>ROUND(($D$303/MiY*(SUM($J$303:BH303)&lt;=1)+IF(SUM($J$303:BH303)+($D$303/MiY)&gt;1,1-(SUM($J$303:BH303)+($D$303/MiY)),0)),5)*(BI$7&gt;=$E$303)</f>
        <v>0</v>
      </c>
      <c r="BJ303" s="155">
        <f>ROUND(($D$303/MiY*(SUM($J$303:BI303)&lt;=1)+IF(SUM($J$303:BI303)+($D$303/MiY)&gt;1,1-(SUM($J$303:BI303)+($D$303/MiY)),0)),5)*(BJ$7&gt;=$E$303)</f>
        <v>0</v>
      </c>
      <c r="BK303" s="155">
        <f>ROUND(($D$303/MiY*(SUM($J$303:BJ303)&lt;=1)+IF(SUM($J$303:BJ303)+($D$303/MiY)&gt;1,1-(SUM($J$303:BJ303)+($D$303/MiY)),0)),5)*(BK$7&gt;=$E$303)</f>
        <v>0</v>
      </c>
      <c r="BL303" s="155">
        <f>ROUND(($D$303/MiY*(SUM($J$303:BK303)&lt;=1)+IF(SUM($J$303:BK303)+($D$303/MiY)&gt;1,1-(SUM($J$303:BK303)+($D$303/MiY)),0)),5)*(BL$7&gt;=$E$303)</f>
        <v>0</v>
      </c>
      <c r="BM303" s="155">
        <f>ROUND(($D$303/MiY*(SUM($J$303:BL303)&lt;=1)+IF(SUM($J$303:BL303)+($D$303/MiY)&gt;1,1-(SUM($J$303:BL303)+($D$303/MiY)),0)),5)*(BM$7&gt;=$E$303)</f>
        <v>0</v>
      </c>
      <c r="BN303" s="155">
        <f>ROUND(($D$303/MiY*(SUM($J$303:BM303)&lt;=1)+IF(SUM($J$303:BM303)+($D$303/MiY)&gt;1,1-(SUM($J$303:BM303)+($D$303/MiY)),0)),5)*(BN$7&gt;=$E$303)</f>
        <v>0</v>
      </c>
      <c r="BO303" s="155">
        <f>ROUND(($D$303/MiY*(SUM($J$303:BN303)&lt;=1)+IF(SUM($J$303:BN303)+($D$303/MiY)&gt;1,1-(SUM($J$303:BN303)+($D$303/MiY)),0)),5)*(BO$7&gt;=$E$303)</f>
        <v>0</v>
      </c>
      <c r="BP303" s="155">
        <f>ROUND(($D$303/MiY*(SUM($J$303:BO303)&lt;=1)+IF(SUM($J$303:BO303)+($D$303/MiY)&gt;1,1-(SUM($J$303:BO303)+($D$303/MiY)),0)),5)*(BP$7&gt;=$E$303)</f>
        <v>0</v>
      </c>
      <c r="BQ303" s="155">
        <f>ROUND(($D$303/MiY*(SUM($J$303:BP303)&lt;=1)+IF(SUM($J$303:BP303)+($D$303/MiY)&gt;1,1-(SUM($J$303:BP303)+($D$303/MiY)),0)),5)*(BQ$7&gt;=$E$303)</f>
        <v>0</v>
      </c>
      <c r="BR303" s="155">
        <f>ROUND(($D$303/MiY*(SUM($J$303:BQ303)&lt;=1)+IF(SUM($J$303:BQ303)+($D$303/MiY)&gt;1,1-(SUM($J$303:BQ303)+($D$303/MiY)),0)),5)*(BR$7&gt;=$E$303)</f>
        <v>0</v>
      </c>
      <c r="BS303" s="155">
        <f>ROUND(($D$303/MiY*(SUM($J$303:BR303)&lt;=1)+IF(SUM($J$303:BR303)+($D$303/MiY)&gt;1,1-(SUM($J$303:BR303)+($D$303/MiY)),0)),5)*(BS$7&gt;=$E$303)</f>
        <v>0</v>
      </c>
      <c r="BT303" s="155">
        <f>ROUND(($D$303/MiY*(SUM($J$303:BS303)&lt;=1)+IF(SUM($J$303:BS303)+($D$303/MiY)&gt;1,1-(SUM($J$303:BS303)+($D$303/MiY)),0)),5)*(BT$7&gt;=$E$303)</f>
        <v>0</v>
      </c>
      <c r="BU303" s="155">
        <f>ROUND(($D$303/MiY*(SUM($J$303:BT303)&lt;=1)+IF(SUM($J$303:BT303)+($D$303/MiY)&gt;1,1-(SUM($J$303:BT303)+($D$303/MiY)),0)),5)*(BU$7&gt;=$E$303)</f>
        <v>0</v>
      </c>
      <c r="BV303" s="155">
        <f>ROUND(($D$303/MiY*(SUM($J$303:BU303)&lt;=1)+IF(SUM($J$303:BU303)+($D$303/MiY)&gt;1,1-(SUM($J$303:BU303)+($D$303/MiY)),0)),5)*(BV$7&gt;=$E$303)</f>
        <v>0</v>
      </c>
      <c r="BW303" s="155">
        <f>ROUND(($D$303/MiY*(SUM($J$303:BV303)&lt;=1)+IF(SUM($J$303:BV303)+($D$303/MiY)&gt;1,1-(SUM($J$303:BV303)+($D$303/MiY)),0)),5)*(BW$7&gt;=$E$303)</f>
        <v>0</v>
      </c>
      <c r="BX303" s="155">
        <f>ROUND(($D$303/MiY*(SUM($J$303:BW303)&lt;=1)+IF(SUM($J$303:BW303)+($D$303/MiY)&gt;1,1-(SUM($J$303:BW303)+($D$303/MiY)),0)),5)*(BX$7&gt;=$E$303)</f>
        <v>0</v>
      </c>
      <c r="BY303" s="155">
        <f>ROUND(($D$303/MiY*(SUM($J$303:BX303)&lt;=1)+IF(SUM($J$303:BX303)+($D$303/MiY)&gt;1,1-(SUM($J$303:BX303)+($D$303/MiY)),0)),5)*(BY$7&gt;=$E$303)</f>
        <v>0</v>
      </c>
      <c r="BZ303" s="155">
        <f>ROUND(($D$303/MiY*(SUM($J$303:BY303)&lt;=1)+IF(SUM($J$303:BY303)+($D$303/MiY)&gt;1,1-(SUM($J$303:BY303)+($D$303/MiY)),0)),5)*(BZ$7&gt;=$E$303)</f>
        <v>0</v>
      </c>
      <c r="CA303" s="155">
        <f>ROUND(($D$303/MiY*(SUM($J$303:BZ303)&lt;=1)+IF(SUM($J$303:BZ303)+($D$303/MiY)&gt;1,1-(SUM($J$303:BZ303)+($D$303/MiY)),0)),5)*(CA$7&gt;=$E$303)</f>
        <v>0</v>
      </c>
      <c r="CB303" s="155">
        <f>ROUND(($D$303/MiY*(SUM($J$303:CA303)&lt;=1)+IF(SUM($J$303:CA303)+($D$303/MiY)&gt;1,1-(SUM($J$303:CA303)+($D$303/MiY)),0)),5)*(CB$7&gt;=$E$303)</f>
        <v>0</v>
      </c>
      <c r="CC303" s="155">
        <f>ROUND(($D$303/MiY*(SUM($J$303:CB303)&lt;=1)+IF(SUM($J$303:CB303)+($D$303/MiY)&gt;1,1-(SUM($J$303:CB303)+($D$303/MiY)),0)),5)*(CC$7&gt;=$E$303)</f>
        <v>0</v>
      </c>
      <c r="CD303" s="155">
        <f>ROUND(($D$303/MiY*(SUM($J$303:CC303)&lt;=1)+IF(SUM($J$303:CC303)+($D$303/MiY)&gt;1,1-(SUM($J$303:CC303)+($D$303/MiY)),0)),5)*(CD$7&gt;=$E$303)</f>
        <v>0</v>
      </c>
      <c r="CE303" s="155">
        <f>ROUND(($D$303/MiY*(SUM($J$303:CD303)&lt;=1)+IF(SUM($J$303:CD303)+($D$303/MiY)&gt;1,1-(SUM($J$303:CD303)+($D$303/MiY)),0)),5)*(CE$7&gt;=$E$303)</f>
        <v>0</v>
      </c>
      <c r="CF303" s="155">
        <f>ROUND(($D$303/MiY*(SUM($J$303:CE303)&lt;=1)+IF(SUM($J$303:CE303)+($D$303/MiY)&gt;1,1-(SUM($J$303:CE303)+($D$303/MiY)),0)),5)*(CF$7&gt;=$E$303)</f>
        <v>0</v>
      </c>
      <c r="CG303" s="155">
        <f>ROUND(($D$303/MiY*(SUM($J$303:CF303)&lt;=1)+IF(SUM($J$303:CF303)+($D$303/MiY)&gt;1,1-(SUM($J$303:CF303)+($D$303/MiY)),0)),5)*(CG$7&gt;=$E$303)</f>
        <v>0</v>
      </c>
      <c r="CH303" s="155">
        <f>ROUND(($D$303/MiY*(SUM($J$303:CG303)&lt;=1)+IF(SUM($J$303:CG303)+($D$303/MiY)&gt;1,1-(SUM($J$303:CG303)+($D$303/MiY)),0)),5)*(CH$7&gt;=$E$303)</f>
        <v>0</v>
      </c>
      <c r="CI303" s="155">
        <f>ROUND(($D$303/MiY*(SUM($J$303:CH303)&lt;=1)+IF(SUM($J$303:CH303)+($D$303/MiY)&gt;1,1-(SUM($J$303:CH303)+($D$303/MiY)),0)),5)*(CI$7&gt;=$E$303)</f>
        <v>0</v>
      </c>
      <c r="CJ303" s="155">
        <f>ROUND(($D$303/MiY*(SUM($J$303:CI303)&lt;=1)+IF(SUM($J$303:CI303)+($D$303/MiY)&gt;1,1-(SUM($J$303:CI303)+($D$303/MiY)),0)),5)*(CJ$7&gt;=$E$303)</f>
        <v>0</v>
      </c>
      <c r="CK303" s="155">
        <f>ROUND(($D$303/MiY*(SUM($J$303:CJ303)&lt;=1)+IF(SUM($J$303:CJ303)+($D$303/MiY)&gt;1,1-(SUM($J$303:CJ303)+($D$303/MiY)),0)),5)*(CK$7&gt;=$E$303)</f>
        <v>0</v>
      </c>
      <c r="CL303" s="155">
        <f>ROUND(($D$303/MiY*(SUM($J$303:CK303)&lt;=1)+IF(SUM($J$303:CK303)+($D$303/MiY)&gt;1,1-(SUM($J$303:CK303)+($D$303/MiY)),0)),5)*(CL$7&gt;=$E$303)</f>
        <v>0</v>
      </c>
      <c r="CM303" s="155">
        <f>ROUND(($D$303/MiY*(SUM($J$303:CL303)&lt;=1)+IF(SUM($J$303:CL303)+($D$303/MiY)&gt;1,1-(SUM($J$303:CL303)+($D$303/MiY)),0)),5)*(CM$7&gt;=$E$303)</f>
        <v>0</v>
      </c>
      <c r="CN303" s="155">
        <f>ROUND(($D$303/MiY*(SUM($J$303:CM303)&lt;=1)+IF(SUM($J$303:CM303)+($D$303/MiY)&gt;1,1-(SUM($J$303:CM303)+($D$303/MiY)),0)),5)*(CN$7&gt;=$E$303)</f>
        <v>0</v>
      </c>
      <c r="CO303" s="155">
        <f>ROUND(($D$303/MiY*(SUM($J$303:CN303)&lt;=1)+IF(SUM($J$303:CN303)+($D$303/MiY)&gt;1,1-(SUM($J$303:CN303)+($D$303/MiY)),0)),5)*(CO$7&gt;=$E$303)</f>
        <v>0</v>
      </c>
      <c r="CP303" s="155">
        <f>ROUND(($D$303/MiY*(SUM($J$303:CO303)&lt;=1)+IF(SUM($J$303:CO303)+($D$303/MiY)&gt;1,1-(SUM($J$303:CO303)+($D$303/MiY)),0)),5)*(CP$7&gt;=$E$303)</f>
        <v>0</v>
      </c>
      <c r="CQ303" s="155">
        <f>ROUND(($D$303/MiY*(SUM($J$303:CP303)&lt;=1)+IF(SUM($J$303:CP303)+($D$303/MiY)&gt;1,1-(SUM($J$303:CP303)+($D$303/MiY)),0)),5)*(CQ$7&gt;=$E$303)</f>
        <v>0</v>
      </c>
      <c r="CR303" s="155">
        <f>ROUND(($D$303/MiY*(SUM($J$303:CQ303)&lt;=1)+IF(SUM($J$303:CQ303)+($D$303/MiY)&gt;1,1-(SUM($J$303:CQ303)+($D$303/MiY)),0)),5)*(CR$7&gt;=$E$303)</f>
        <v>0</v>
      </c>
      <c r="CS303" s="155">
        <f>ROUND(($D$303/MiY*(SUM($J$303:CR303)&lt;=1)+IF(SUM($J$303:CR303)+($D$303/MiY)&gt;1,1-(SUM($J$303:CR303)+($D$303/MiY)),0)),5)*(CS$7&gt;=$E$303)</f>
        <v>0</v>
      </c>
      <c r="CT303" s="155">
        <f>ROUND(($D$303/MiY*(SUM($J$303:CS303)&lt;=1)+IF(SUM($J$303:CS303)+($D$303/MiY)&gt;1,1-(SUM($J$303:CS303)+($D$303/MiY)),0)),5)*(CT$7&gt;=$E$303)</f>
        <v>0</v>
      </c>
      <c r="CU303" s="155">
        <f>ROUND(($D$303/MiY*(SUM($J$303:CT303)&lt;=1)+IF(SUM($J$303:CT303)+($D$303/MiY)&gt;1,1-(SUM($J$303:CT303)+($D$303/MiY)),0)),5)*(CU$7&gt;=$E$303)</f>
        <v>0</v>
      </c>
      <c r="CV303" s="155">
        <f>ROUND(($D$303/MiY*(SUM($J$303:CU303)&lt;=1)+IF(SUM($J$303:CU303)+($D$303/MiY)&gt;1,1-(SUM($J$303:CU303)+($D$303/MiY)),0)),5)*(CV$7&gt;=$E$303)</f>
        <v>0</v>
      </c>
      <c r="CW303" s="155">
        <f>ROUND(($D$303/MiY*(SUM($J$303:CV303)&lt;=1)+IF(SUM($J$303:CV303)+($D$303/MiY)&gt;1,1-(SUM($J$303:CV303)+($D$303/MiY)),0)),5)*(CW$7&gt;=$E$303)</f>
        <v>0</v>
      </c>
      <c r="CX303" s="155">
        <f>ROUND(($D$303/MiY*(SUM($J$303:CW303)&lt;=1)+IF(SUM($J$303:CW303)+($D$303/MiY)&gt;1,1-(SUM($J$303:CW303)+($D$303/MiY)),0)),5)*(CX$7&gt;=$E$303)</f>
        <v>0</v>
      </c>
      <c r="CY303" s="155">
        <f>ROUND(($D$303/MiY*(SUM($J$303:CX303)&lt;=1)+IF(SUM($J$303:CX303)+($D$303/MiY)&gt;1,1-(SUM($J$303:CX303)+($D$303/MiY)),0)),5)*(CY$7&gt;=$E$303)</f>
        <v>0</v>
      </c>
      <c r="CZ303" s="155">
        <f>ROUND(($D$303/MiY*(SUM($J$303:CY303)&lt;=1)+IF(SUM($J$303:CY303)+($D$303/MiY)&gt;1,1-(SUM($J$303:CY303)+($D$303/MiY)),0)),5)*(CZ$7&gt;=$E$303)</f>
        <v>0</v>
      </c>
      <c r="DA303" s="155">
        <f>ROUND(($D$303/MiY*(SUM($J$303:CZ303)&lt;=1)+IF(SUM($J$303:CZ303)+($D$303/MiY)&gt;1,1-(SUM($J$303:CZ303)+($D$303/MiY)),0)),5)*(DA$7&gt;=$E$303)</f>
        <v>0</v>
      </c>
      <c r="DB303" s="155">
        <f>ROUND(($D$303/MiY*(SUM($J$303:DA303)&lt;=1)+IF(SUM($J$303:DA303)+($D$303/MiY)&gt;1,1-(SUM($J$303:DA303)+($D$303/MiY)),0)),5)*(DB$7&gt;=$E$303)</f>
        <v>0</v>
      </c>
      <c r="DC303" s="155">
        <f>ROUND(($D$303/MiY*(SUM($J$303:DB303)&lt;=1)+IF(SUM($J$303:DB303)+($D$303/MiY)&gt;1,1-(SUM($J$303:DB303)+($D$303/MiY)),0)),5)*(DC$7&gt;=$E$303)</f>
        <v>0</v>
      </c>
      <c r="DD303" s="155">
        <f>ROUND(($D$303/MiY*(SUM($J$303:DC303)&lt;=1)+IF(SUM($J$303:DC303)+($D$303/MiY)&gt;1,1-(SUM($J$303:DC303)+($D$303/MiY)),0)),5)*(DD$7&gt;=$E$303)</f>
        <v>0</v>
      </c>
      <c r="DE303" s="155">
        <f>ROUND(($D$303/MiY*(SUM($J$303:DD303)&lt;=1)+IF(SUM($J$303:DD303)+($D$303/MiY)&gt;1,1-(SUM($J$303:DD303)+($D$303/MiY)),0)),5)*(DE$7&gt;=$E$303)</f>
        <v>0</v>
      </c>
      <c r="DF303" s="155">
        <f>ROUND(($D$303/MiY*(SUM($J$303:DE303)&lt;=1)+IF(SUM($J$303:DE303)+($D$303/MiY)&gt;1,1-(SUM($J$303:DE303)+($D$303/MiY)),0)),5)*(DF$7&gt;=$E$303)</f>
        <v>0</v>
      </c>
      <c r="DG303" s="155">
        <f>ROUND(($D$303/MiY*(SUM($J$303:DF303)&lt;=1)+IF(SUM($J$303:DF303)+($D$303/MiY)&gt;1,1-(SUM($J$303:DF303)+($D$303/MiY)),0)),5)*(DG$7&gt;=$E$303)</f>
        <v>0</v>
      </c>
      <c r="DH303" s="155">
        <f>ROUND(($D$303/MiY*(SUM($J$303:DG303)&lt;=1)+IF(SUM($J$303:DG303)+($D$303/MiY)&gt;1,1-(SUM($J$303:DG303)+($D$303/MiY)),0)),5)*(DH$7&gt;=$E$303)</f>
        <v>0</v>
      </c>
      <c r="DI303" s="155">
        <f>ROUND(($D$303/MiY*(SUM($J$303:DH303)&lt;=1)+IF(SUM($J$303:DH303)+($D$303/MiY)&gt;1,1-(SUM($J$303:DH303)+($D$303/MiY)),0)),5)*(DI$7&gt;=$E$303)</f>
        <v>0</v>
      </c>
      <c r="DJ303" s="155">
        <f>ROUND(($D$303/MiY*(SUM($J$303:DI303)&lt;=1)+IF(SUM($J$303:DI303)+($D$303/MiY)&gt;1,1-(SUM($J$303:DI303)+($D$303/MiY)),0)),5)*(DJ$7&gt;=$E$303)</f>
        <v>0</v>
      </c>
      <c r="DK303" s="155">
        <f>ROUND(($D$303/MiY*(SUM($J$303:DJ303)&lt;=1)+IF(SUM($J$303:DJ303)+($D$303/MiY)&gt;1,1-(SUM($J$303:DJ303)+($D$303/MiY)),0)),5)*(DK$7&gt;=$E$303)</f>
        <v>0</v>
      </c>
      <c r="DL303" s="155">
        <f>ROUND(($D$303/MiY*(SUM($J$303:DK303)&lt;=1)+IF(SUM($J$303:DK303)+($D$303/MiY)&gt;1,1-(SUM($J$303:DK303)+($D$303/MiY)),0)),5)*(DL$7&gt;=$E$303)</f>
        <v>0</v>
      </c>
      <c r="DM303" s="155">
        <f>ROUND(($D$303/MiY*(SUM($J$303:DL303)&lt;=1)+IF(SUM($J$303:DL303)+($D$303/MiY)&gt;1,1-(SUM($J$303:DL303)+($D$303/MiY)),0)),5)*(DM$7&gt;=$E$303)</f>
        <v>0</v>
      </c>
      <c r="DN303" s="155">
        <f>ROUND(($D$303/MiY*(SUM($J$303:DM303)&lt;=1)+IF(SUM($J$303:DM303)+($D$303/MiY)&gt;1,1-(SUM($J$303:DM303)+($D$303/MiY)),0)),5)*(DN$7&gt;=$E$303)</f>
        <v>0</v>
      </c>
      <c r="DO303" s="155">
        <f>ROUND(($D$303/MiY*(SUM($J$303:DN303)&lt;=1)+IF(SUM($J$303:DN303)+($D$303/MiY)&gt;1,1-(SUM($J$303:DN303)+($D$303/MiY)),0)),5)*(DO$7&gt;=$E$303)</f>
        <v>0</v>
      </c>
      <c r="DP303" s="155">
        <f>ROUND(($D$303/MiY*(SUM($J$303:DO303)&lt;=1)+IF(SUM($J$303:DO303)+($D$303/MiY)&gt;1,1-(SUM($J$303:DO303)+($D$303/MiY)),0)),5)*(DP$7&gt;=$E$303)</f>
        <v>0</v>
      </c>
      <c r="DQ303" s="155">
        <f>ROUND(($D$303/MiY*(SUM($J$303:DP303)&lt;=1)+IF(SUM($J$303:DP303)+($D$303/MiY)&gt;1,1-(SUM($J$303:DP303)+($D$303/MiY)),0)),5)*(DQ$7&gt;=$E$303)</f>
        <v>0</v>
      </c>
      <c r="DR303" s="155">
        <f>ROUND(($D$303/MiY*(SUM($J$303:DQ303)&lt;=1)+IF(SUM($J$303:DQ303)+($D$303/MiY)&gt;1,1-(SUM($J$303:DQ303)+($D$303/MiY)),0)),5)*(DR$7&gt;=$E$303)</f>
        <v>0</v>
      </c>
      <c r="DS303" s="155">
        <f>ROUND(($D$303/MiY*(SUM($J$303:DR303)&lt;=1)+IF(SUM($J$303:DR303)+($D$303/MiY)&gt;1,1-(SUM($J$303:DR303)+($D$303/MiY)),0)),5)*(DS$7&gt;=$E$303)</f>
        <v>0</v>
      </c>
      <c r="DT303" s="155">
        <f>ROUND(($D$303/MiY*(SUM($J$303:DS303)&lt;=1)+IF(SUM($J$303:DS303)+($D$303/MiY)&gt;1,1-(SUM($J$303:DS303)+($D$303/MiY)),0)),5)*(DT$7&gt;=$E$303)</f>
        <v>0</v>
      </c>
      <c r="DU303" s="155">
        <f>ROUND(($D$303/MiY*(SUM($J$303:DT303)&lt;=1)+IF(SUM($J$303:DT303)+($D$303/MiY)&gt;1,1-(SUM($J$303:DT303)+($D$303/MiY)),0)),5)*(DU$7&gt;=$E$303)</f>
        <v>0</v>
      </c>
      <c r="DV303" s="155">
        <f>ROUND(($D$303/MiY*(SUM($J$303:DU303)&lt;=1)+IF(SUM($J$303:DU303)+($D$303/MiY)&gt;1,1-(SUM($J$303:DU303)+($D$303/MiY)),0)),5)*(DV$7&gt;=$E$303)</f>
        <v>0</v>
      </c>
      <c r="DW303" s="155">
        <f>ROUND(($D$303/MiY*(SUM($J$303:DV303)&lt;=1)+IF(SUM($J$303:DV303)+($D$303/MiY)&gt;1,1-(SUM($J$303:DV303)+($D$303/MiY)),0)),5)*(DW$7&gt;=$E$303)</f>
        <v>0</v>
      </c>
      <c r="DX303" s="155">
        <f>ROUND(($D$303/MiY*(SUM($J$303:DW303)&lt;=1)+IF(SUM($J$303:DW303)+($D$303/MiY)&gt;1,1-(SUM($J$303:DW303)+($D$303/MiY)),0)),5)*(DX$7&gt;=$E$303)</f>
        <v>0</v>
      </c>
      <c r="DY303" s="155">
        <f>ROUND(($D$303/MiY*(SUM($J$303:DX303)&lt;=1)+IF(SUM($J$303:DX303)+($D$303/MiY)&gt;1,1-(SUM($J$303:DX303)+($D$303/MiY)),0)),5)*(DY$7&gt;=$E$303)</f>
        <v>0</v>
      </c>
      <c r="DZ303" s="155">
        <f>ROUND(($D$303/MiY*(SUM($J$303:DY303)&lt;=1)+IF(SUM($J$303:DY303)+($D$303/MiY)&gt;1,1-(SUM($J$303:DY303)+($D$303/MiY)),0)),5)*(DZ$7&gt;=$E$303)</f>
        <v>0</v>
      </c>
      <c r="EA303" s="155">
        <f>ROUND(($D$303/MiY*(SUM($J$303:DZ303)&lt;=1)+IF(SUM($J$303:DZ303)+($D$303/MiY)&gt;1,1-(SUM($J$303:DZ303)+($D$303/MiY)),0)),5)*(EA$7&gt;=$E$303)</f>
        <v>0</v>
      </c>
      <c r="EB303" s="155">
        <f>ROUND(($D$303/MiY*(SUM($J$303:EA303)&lt;=1)+IF(SUM($J$303:EA303)+($D$303/MiY)&gt;1,1-(SUM($J$303:EA303)+($D$303/MiY)),0)),5)*(EB$7&gt;=$E$303)</f>
        <v>0</v>
      </c>
    </row>
    <row r="304" spans="2:132" outlineLevel="1" x14ac:dyDescent="0.25">
      <c r="C304" s="318" t="s">
        <v>548</v>
      </c>
      <c r="G304" s="52" t="s">
        <v>604</v>
      </c>
      <c r="H304" s="46">
        <f t="shared" ref="H304" si="4488">SUM(J304:EB304)</f>
        <v>0</v>
      </c>
      <c r="J304" s="82">
        <f>SUM($J$302:$EB$302)*J303</f>
        <v>0</v>
      </c>
      <c r="K304" s="82">
        <f t="shared" ref="K304:BV304" si="4489">SUM($J$302:$EB$302)*K303</f>
        <v>0</v>
      </c>
      <c r="L304" s="82">
        <f t="shared" si="4489"/>
        <v>0</v>
      </c>
      <c r="M304" s="82">
        <f t="shared" si="4489"/>
        <v>0</v>
      </c>
      <c r="N304" s="82">
        <f t="shared" si="4489"/>
        <v>0</v>
      </c>
      <c r="O304" s="82">
        <f t="shared" si="4489"/>
        <v>0</v>
      </c>
      <c r="P304" s="82">
        <f t="shared" si="4489"/>
        <v>0</v>
      </c>
      <c r="Q304" s="82">
        <f t="shared" si="4489"/>
        <v>0</v>
      </c>
      <c r="R304" s="82">
        <f t="shared" si="4489"/>
        <v>0</v>
      </c>
      <c r="S304" s="82">
        <f t="shared" si="4489"/>
        <v>0</v>
      </c>
      <c r="T304" s="82">
        <f t="shared" si="4489"/>
        <v>0</v>
      </c>
      <c r="U304" s="82">
        <f t="shared" si="4489"/>
        <v>0</v>
      </c>
      <c r="V304" s="82">
        <f t="shared" si="4489"/>
        <v>0</v>
      </c>
      <c r="W304" s="82">
        <f t="shared" si="4489"/>
        <v>0</v>
      </c>
      <c r="X304" s="82">
        <f t="shared" si="4489"/>
        <v>0</v>
      </c>
      <c r="Y304" s="82">
        <f t="shared" si="4489"/>
        <v>0</v>
      </c>
      <c r="Z304" s="82">
        <f t="shared" si="4489"/>
        <v>0</v>
      </c>
      <c r="AA304" s="82">
        <f t="shared" si="4489"/>
        <v>0</v>
      </c>
      <c r="AB304" s="82">
        <f t="shared" si="4489"/>
        <v>0</v>
      </c>
      <c r="AC304" s="82">
        <f t="shared" si="4489"/>
        <v>0</v>
      </c>
      <c r="AD304" s="82">
        <f t="shared" si="4489"/>
        <v>0</v>
      </c>
      <c r="AE304" s="82">
        <f t="shared" si="4489"/>
        <v>0</v>
      </c>
      <c r="AF304" s="82">
        <f t="shared" si="4489"/>
        <v>0</v>
      </c>
      <c r="AG304" s="82">
        <f t="shared" si="4489"/>
        <v>0</v>
      </c>
      <c r="AH304" s="82">
        <f t="shared" si="4489"/>
        <v>0</v>
      </c>
      <c r="AI304" s="82">
        <f t="shared" si="4489"/>
        <v>0</v>
      </c>
      <c r="AJ304" s="82">
        <f t="shared" si="4489"/>
        <v>0</v>
      </c>
      <c r="AK304" s="82">
        <f t="shared" si="4489"/>
        <v>0</v>
      </c>
      <c r="AL304" s="82">
        <f t="shared" si="4489"/>
        <v>0</v>
      </c>
      <c r="AM304" s="82">
        <f t="shared" si="4489"/>
        <v>0</v>
      </c>
      <c r="AN304" s="82">
        <f t="shared" si="4489"/>
        <v>0</v>
      </c>
      <c r="AO304" s="82">
        <f t="shared" si="4489"/>
        <v>0</v>
      </c>
      <c r="AP304" s="82">
        <f t="shared" si="4489"/>
        <v>0</v>
      </c>
      <c r="AQ304" s="82">
        <f t="shared" si="4489"/>
        <v>0</v>
      </c>
      <c r="AR304" s="82">
        <f t="shared" si="4489"/>
        <v>0</v>
      </c>
      <c r="AS304" s="82">
        <f t="shared" si="4489"/>
        <v>0</v>
      </c>
      <c r="AT304" s="82">
        <f t="shared" si="4489"/>
        <v>0</v>
      </c>
      <c r="AU304" s="82">
        <f t="shared" si="4489"/>
        <v>0</v>
      </c>
      <c r="AV304" s="82">
        <f t="shared" si="4489"/>
        <v>0</v>
      </c>
      <c r="AW304" s="82">
        <f t="shared" si="4489"/>
        <v>0</v>
      </c>
      <c r="AX304" s="82">
        <f t="shared" si="4489"/>
        <v>0</v>
      </c>
      <c r="AY304" s="82">
        <f t="shared" si="4489"/>
        <v>0</v>
      </c>
      <c r="AZ304" s="82">
        <f t="shared" si="4489"/>
        <v>0</v>
      </c>
      <c r="BA304" s="82">
        <f t="shared" si="4489"/>
        <v>0</v>
      </c>
      <c r="BB304" s="82">
        <f t="shared" si="4489"/>
        <v>0</v>
      </c>
      <c r="BC304" s="82">
        <f t="shared" si="4489"/>
        <v>0</v>
      </c>
      <c r="BD304" s="82">
        <f t="shared" si="4489"/>
        <v>0</v>
      </c>
      <c r="BE304" s="82">
        <f t="shared" si="4489"/>
        <v>0</v>
      </c>
      <c r="BF304" s="82">
        <f t="shared" si="4489"/>
        <v>0</v>
      </c>
      <c r="BG304" s="82">
        <f t="shared" si="4489"/>
        <v>0</v>
      </c>
      <c r="BH304" s="82">
        <f t="shared" si="4489"/>
        <v>0</v>
      </c>
      <c r="BI304" s="82">
        <f t="shared" si="4489"/>
        <v>0</v>
      </c>
      <c r="BJ304" s="82">
        <f t="shared" si="4489"/>
        <v>0</v>
      </c>
      <c r="BK304" s="82">
        <f t="shared" si="4489"/>
        <v>0</v>
      </c>
      <c r="BL304" s="82">
        <f t="shared" si="4489"/>
        <v>0</v>
      </c>
      <c r="BM304" s="82">
        <f t="shared" si="4489"/>
        <v>0</v>
      </c>
      <c r="BN304" s="82">
        <f t="shared" si="4489"/>
        <v>0</v>
      </c>
      <c r="BO304" s="82">
        <f t="shared" si="4489"/>
        <v>0</v>
      </c>
      <c r="BP304" s="82">
        <f t="shared" si="4489"/>
        <v>0</v>
      </c>
      <c r="BQ304" s="82">
        <f t="shared" si="4489"/>
        <v>0</v>
      </c>
      <c r="BR304" s="82">
        <f t="shared" si="4489"/>
        <v>0</v>
      </c>
      <c r="BS304" s="82">
        <f t="shared" si="4489"/>
        <v>0</v>
      </c>
      <c r="BT304" s="82">
        <f t="shared" si="4489"/>
        <v>0</v>
      </c>
      <c r="BU304" s="82">
        <f t="shared" si="4489"/>
        <v>0</v>
      </c>
      <c r="BV304" s="82">
        <f t="shared" si="4489"/>
        <v>0</v>
      </c>
      <c r="BW304" s="82">
        <f t="shared" ref="BW304:EB304" si="4490">SUM($J$302:$EB$302)*BW303</f>
        <v>0</v>
      </c>
      <c r="BX304" s="82">
        <f t="shared" si="4490"/>
        <v>0</v>
      </c>
      <c r="BY304" s="82">
        <f t="shared" si="4490"/>
        <v>0</v>
      </c>
      <c r="BZ304" s="82">
        <f t="shared" si="4490"/>
        <v>0</v>
      </c>
      <c r="CA304" s="82">
        <f t="shared" si="4490"/>
        <v>0</v>
      </c>
      <c r="CB304" s="82">
        <f t="shared" si="4490"/>
        <v>0</v>
      </c>
      <c r="CC304" s="82">
        <f t="shared" si="4490"/>
        <v>0</v>
      </c>
      <c r="CD304" s="82">
        <f t="shared" si="4490"/>
        <v>0</v>
      </c>
      <c r="CE304" s="82">
        <f t="shared" si="4490"/>
        <v>0</v>
      </c>
      <c r="CF304" s="82">
        <f t="shared" si="4490"/>
        <v>0</v>
      </c>
      <c r="CG304" s="82">
        <f t="shared" si="4490"/>
        <v>0</v>
      </c>
      <c r="CH304" s="82">
        <f t="shared" si="4490"/>
        <v>0</v>
      </c>
      <c r="CI304" s="82">
        <f t="shared" si="4490"/>
        <v>0</v>
      </c>
      <c r="CJ304" s="82">
        <f t="shared" si="4490"/>
        <v>0</v>
      </c>
      <c r="CK304" s="82">
        <f t="shared" si="4490"/>
        <v>0</v>
      </c>
      <c r="CL304" s="82">
        <f t="shared" si="4490"/>
        <v>0</v>
      </c>
      <c r="CM304" s="82">
        <f t="shared" si="4490"/>
        <v>0</v>
      </c>
      <c r="CN304" s="82">
        <f t="shared" si="4490"/>
        <v>0</v>
      </c>
      <c r="CO304" s="82">
        <f t="shared" si="4490"/>
        <v>0</v>
      </c>
      <c r="CP304" s="82">
        <f t="shared" si="4490"/>
        <v>0</v>
      </c>
      <c r="CQ304" s="82">
        <f t="shared" si="4490"/>
        <v>0</v>
      </c>
      <c r="CR304" s="82">
        <f t="shared" si="4490"/>
        <v>0</v>
      </c>
      <c r="CS304" s="82">
        <f t="shared" si="4490"/>
        <v>0</v>
      </c>
      <c r="CT304" s="82">
        <f t="shared" si="4490"/>
        <v>0</v>
      </c>
      <c r="CU304" s="82">
        <f t="shared" si="4490"/>
        <v>0</v>
      </c>
      <c r="CV304" s="82">
        <f t="shared" si="4490"/>
        <v>0</v>
      </c>
      <c r="CW304" s="82">
        <f t="shared" si="4490"/>
        <v>0</v>
      </c>
      <c r="CX304" s="82">
        <f t="shared" si="4490"/>
        <v>0</v>
      </c>
      <c r="CY304" s="82">
        <f t="shared" si="4490"/>
        <v>0</v>
      </c>
      <c r="CZ304" s="82">
        <f t="shared" si="4490"/>
        <v>0</v>
      </c>
      <c r="DA304" s="82">
        <f t="shared" si="4490"/>
        <v>0</v>
      </c>
      <c r="DB304" s="82">
        <f t="shared" si="4490"/>
        <v>0</v>
      </c>
      <c r="DC304" s="82">
        <f t="shared" si="4490"/>
        <v>0</v>
      </c>
      <c r="DD304" s="82">
        <f t="shared" si="4490"/>
        <v>0</v>
      </c>
      <c r="DE304" s="82">
        <f t="shared" si="4490"/>
        <v>0</v>
      </c>
      <c r="DF304" s="82">
        <f t="shared" si="4490"/>
        <v>0</v>
      </c>
      <c r="DG304" s="82">
        <f t="shared" si="4490"/>
        <v>0</v>
      </c>
      <c r="DH304" s="82">
        <f t="shared" si="4490"/>
        <v>0</v>
      </c>
      <c r="DI304" s="82">
        <f t="shared" si="4490"/>
        <v>0</v>
      </c>
      <c r="DJ304" s="82">
        <f t="shared" si="4490"/>
        <v>0</v>
      </c>
      <c r="DK304" s="82">
        <f t="shared" si="4490"/>
        <v>0</v>
      </c>
      <c r="DL304" s="82">
        <f t="shared" si="4490"/>
        <v>0</v>
      </c>
      <c r="DM304" s="82">
        <f t="shared" si="4490"/>
        <v>0</v>
      </c>
      <c r="DN304" s="82">
        <f t="shared" si="4490"/>
        <v>0</v>
      </c>
      <c r="DO304" s="82">
        <f t="shared" si="4490"/>
        <v>0</v>
      </c>
      <c r="DP304" s="82">
        <f t="shared" si="4490"/>
        <v>0</v>
      </c>
      <c r="DQ304" s="82">
        <f t="shared" si="4490"/>
        <v>0</v>
      </c>
      <c r="DR304" s="82">
        <f t="shared" si="4490"/>
        <v>0</v>
      </c>
      <c r="DS304" s="82">
        <f t="shared" si="4490"/>
        <v>0</v>
      </c>
      <c r="DT304" s="82">
        <f t="shared" si="4490"/>
        <v>0</v>
      </c>
      <c r="DU304" s="82">
        <f t="shared" si="4490"/>
        <v>0</v>
      </c>
      <c r="DV304" s="82">
        <f t="shared" si="4490"/>
        <v>0</v>
      </c>
      <c r="DW304" s="82">
        <f t="shared" si="4490"/>
        <v>0</v>
      </c>
      <c r="DX304" s="82">
        <f t="shared" si="4490"/>
        <v>0</v>
      </c>
      <c r="DY304" s="82">
        <f t="shared" si="4490"/>
        <v>0</v>
      </c>
      <c r="DZ304" s="82">
        <f t="shared" si="4490"/>
        <v>0</v>
      </c>
      <c r="EA304" s="82">
        <f t="shared" si="4490"/>
        <v>0</v>
      </c>
      <c r="EB304" s="82">
        <f t="shared" si="4490"/>
        <v>0</v>
      </c>
    </row>
    <row r="305" spans="3:132" outlineLevel="1" x14ac:dyDescent="0.25">
      <c r="C305" s="318" t="s">
        <v>527</v>
      </c>
      <c r="D305" s="31">
        <f>Costs!$J$39</f>
        <v>1.9</v>
      </c>
      <c r="E305" s="31">
        <f>Costs!$J$40</f>
        <v>0.4</v>
      </c>
      <c r="G305" s="52" t="s">
        <v>220</v>
      </c>
      <c r="H305" s="29"/>
      <c r="J305" s="312">
        <f t="shared" ref="J305:BU305" si="4491">$D305-$E305</f>
        <v>1.5</v>
      </c>
      <c r="K305" s="312">
        <f t="shared" si="4491"/>
        <v>1.5</v>
      </c>
      <c r="L305" s="312">
        <f t="shared" si="4491"/>
        <v>1.5</v>
      </c>
      <c r="M305" s="312">
        <f t="shared" si="4491"/>
        <v>1.5</v>
      </c>
      <c r="N305" s="312">
        <f t="shared" si="4491"/>
        <v>1.5</v>
      </c>
      <c r="O305" s="312">
        <f t="shared" si="4491"/>
        <v>1.5</v>
      </c>
      <c r="P305" s="312">
        <f t="shared" si="4491"/>
        <v>1.5</v>
      </c>
      <c r="Q305" s="312">
        <f t="shared" si="4491"/>
        <v>1.5</v>
      </c>
      <c r="R305" s="312">
        <f t="shared" si="4491"/>
        <v>1.5</v>
      </c>
      <c r="S305" s="312">
        <f t="shared" si="4491"/>
        <v>1.5</v>
      </c>
      <c r="T305" s="312">
        <f t="shared" si="4491"/>
        <v>1.5</v>
      </c>
      <c r="U305" s="312">
        <f t="shared" si="4491"/>
        <v>1.5</v>
      </c>
      <c r="V305" s="312">
        <f t="shared" si="4491"/>
        <v>1.5</v>
      </c>
      <c r="W305" s="312">
        <f t="shared" si="4491"/>
        <v>1.5</v>
      </c>
      <c r="X305" s="312">
        <f t="shared" si="4491"/>
        <v>1.5</v>
      </c>
      <c r="Y305" s="312">
        <f t="shared" si="4491"/>
        <v>1.5</v>
      </c>
      <c r="Z305" s="312">
        <f t="shared" si="4491"/>
        <v>1.5</v>
      </c>
      <c r="AA305" s="312">
        <f t="shared" si="4491"/>
        <v>1.5</v>
      </c>
      <c r="AB305" s="312">
        <f t="shared" si="4491"/>
        <v>1.5</v>
      </c>
      <c r="AC305" s="312">
        <f t="shared" si="4491"/>
        <v>1.5</v>
      </c>
      <c r="AD305" s="312">
        <f t="shared" si="4491"/>
        <v>1.5</v>
      </c>
      <c r="AE305" s="312">
        <f t="shared" si="4491"/>
        <v>1.5</v>
      </c>
      <c r="AF305" s="312">
        <f t="shared" si="4491"/>
        <v>1.5</v>
      </c>
      <c r="AG305" s="312">
        <f t="shared" si="4491"/>
        <v>1.5</v>
      </c>
      <c r="AH305" s="312">
        <f t="shared" si="4491"/>
        <v>1.5</v>
      </c>
      <c r="AI305" s="312">
        <f t="shared" si="4491"/>
        <v>1.5</v>
      </c>
      <c r="AJ305" s="312">
        <f t="shared" si="4491"/>
        <v>1.5</v>
      </c>
      <c r="AK305" s="312">
        <f t="shared" si="4491"/>
        <v>1.5</v>
      </c>
      <c r="AL305" s="312">
        <f t="shared" si="4491"/>
        <v>1.5</v>
      </c>
      <c r="AM305" s="312">
        <f t="shared" si="4491"/>
        <v>1.5</v>
      </c>
      <c r="AN305" s="312">
        <f t="shared" si="4491"/>
        <v>1.5</v>
      </c>
      <c r="AO305" s="312">
        <f t="shared" si="4491"/>
        <v>1.5</v>
      </c>
      <c r="AP305" s="312">
        <f t="shared" si="4491"/>
        <v>1.5</v>
      </c>
      <c r="AQ305" s="312">
        <f t="shared" si="4491"/>
        <v>1.5</v>
      </c>
      <c r="AR305" s="312">
        <f t="shared" si="4491"/>
        <v>1.5</v>
      </c>
      <c r="AS305" s="312">
        <f t="shared" si="4491"/>
        <v>1.5</v>
      </c>
      <c r="AT305" s="312">
        <f t="shared" si="4491"/>
        <v>1.5</v>
      </c>
      <c r="AU305" s="312">
        <f t="shared" si="4491"/>
        <v>1.5</v>
      </c>
      <c r="AV305" s="312">
        <f t="shared" si="4491"/>
        <v>1.5</v>
      </c>
      <c r="AW305" s="312">
        <f t="shared" si="4491"/>
        <v>1.5</v>
      </c>
      <c r="AX305" s="312">
        <f t="shared" si="4491"/>
        <v>1.5</v>
      </c>
      <c r="AY305" s="312">
        <f t="shared" si="4491"/>
        <v>1.5</v>
      </c>
      <c r="AZ305" s="312">
        <f t="shared" si="4491"/>
        <v>1.5</v>
      </c>
      <c r="BA305" s="312">
        <f t="shared" si="4491"/>
        <v>1.5</v>
      </c>
      <c r="BB305" s="312">
        <f t="shared" si="4491"/>
        <v>1.5</v>
      </c>
      <c r="BC305" s="312">
        <f t="shared" si="4491"/>
        <v>1.5</v>
      </c>
      <c r="BD305" s="312">
        <f t="shared" si="4491"/>
        <v>1.5</v>
      </c>
      <c r="BE305" s="312">
        <f t="shared" si="4491"/>
        <v>1.5</v>
      </c>
      <c r="BF305" s="312">
        <f t="shared" si="4491"/>
        <v>1.5</v>
      </c>
      <c r="BG305" s="312">
        <f t="shared" si="4491"/>
        <v>1.5</v>
      </c>
      <c r="BH305" s="312">
        <f t="shared" si="4491"/>
        <v>1.5</v>
      </c>
      <c r="BI305" s="312">
        <f t="shared" si="4491"/>
        <v>1.5</v>
      </c>
      <c r="BJ305" s="312">
        <f t="shared" si="4491"/>
        <v>1.5</v>
      </c>
      <c r="BK305" s="312">
        <f t="shared" si="4491"/>
        <v>1.5</v>
      </c>
      <c r="BL305" s="312">
        <f t="shared" si="4491"/>
        <v>1.5</v>
      </c>
      <c r="BM305" s="312">
        <f t="shared" si="4491"/>
        <v>1.5</v>
      </c>
      <c r="BN305" s="312">
        <f t="shared" si="4491"/>
        <v>1.5</v>
      </c>
      <c r="BO305" s="312">
        <f t="shared" si="4491"/>
        <v>1.5</v>
      </c>
      <c r="BP305" s="312">
        <f t="shared" si="4491"/>
        <v>1.5</v>
      </c>
      <c r="BQ305" s="312">
        <f t="shared" si="4491"/>
        <v>1.5</v>
      </c>
      <c r="BR305" s="312">
        <f t="shared" si="4491"/>
        <v>1.5</v>
      </c>
      <c r="BS305" s="312">
        <f t="shared" si="4491"/>
        <v>1.5</v>
      </c>
      <c r="BT305" s="312">
        <f t="shared" si="4491"/>
        <v>1.5</v>
      </c>
      <c r="BU305" s="312">
        <f t="shared" si="4491"/>
        <v>1.5</v>
      </c>
      <c r="BV305" s="312">
        <f t="shared" ref="BV305:EB305" si="4492">$D305-$E305</f>
        <v>1.5</v>
      </c>
      <c r="BW305" s="312">
        <f t="shared" si="4492"/>
        <v>1.5</v>
      </c>
      <c r="BX305" s="312">
        <f t="shared" si="4492"/>
        <v>1.5</v>
      </c>
      <c r="BY305" s="312">
        <f t="shared" si="4492"/>
        <v>1.5</v>
      </c>
      <c r="BZ305" s="312">
        <f t="shared" si="4492"/>
        <v>1.5</v>
      </c>
      <c r="CA305" s="312">
        <f t="shared" si="4492"/>
        <v>1.5</v>
      </c>
      <c r="CB305" s="312">
        <f t="shared" si="4492"/>
        <v>1.5</v>
      </c>
      <c r="CC305" s="312">
        <f t="shared" si="4492"/>
        <v>1.5</v>
      </c>
      <c r="CD305" s="312">
        <f t="shared" si="4492"/>
        <v>1.5</v>
      </c>
      <c r="CE305" s="312">
        <f t="shared" si="4492"/>
        <v>1.5</v>
      </c>
      <c r="CF305" s="312">
        <f t="shared" si="4492"/>
        <v>1.5</v>
      </c>
      <c r="CG305" s="312">
        <f t="shared" si="4492"/>
        <v>1.5</v>
      </c>
      <c r="CH305" s="312">
        <f t="shared" si="4492"/>
        <v>1.5</v>
      </c>
      <c r="CI305" s="312">
        <f t="shared" si="4492"/>
        <v>1.5</v>
      </c>
      <c r="CJ305" s="312">
        <f t="shared" si="4492"/>
        <v>1.5</v>
      </c>
      <c r="CK305" s="312">
        <f t="shared" si="4492"/>
        <v>1.5</v>
      </c>
      <c r="CL305" s="312">
        <f t="shared" si="4492"/>
        <v>1.5</v>
      </c>
      <c r="CM305" s="312">
        <f t="shared" si="4492"/>
        <v>1.5</v>
      </c>
      <c r="CN305" s="312">
        <f t="shared" si="4492"/>
        <v>1.5</v>
      </c>
      <c r="CO305" s="312">
        <f t="shared" si="4492"/>
        <v>1.5</v>
      </c>
      <c r="CP305" s="312">
        <f t="shared" si="4492"/>
        <v>1.5</v>
      </c>
      <c r="CQ305" s="312">
        <f t="shared" si="4492"/>
        <v>1.5</v>
      </c>
      <c r="CR305" s="312">
        <f t="shared" si="4492"/>
        <v>1.5</v>
      </c>
      <c r="CS305" s="312">
        <f t="shared" si="4492"/>
        <v>1.5</v>
      </c>
      <c r="CT305" s="312">
        <f t="shared" si="4492"/>
        <v>1.5</v>
      </c>
      <c r="CU305" s="312">
        <f t="shared" si="4492"/>
        <v>1.5</v>
      </c>
      <c r="CV305" s="312">
        <f t="shared" si="4492"/>
        <v>1.5</v>
      </c>
      <c r="CW305" s="312">
        <f t="shared" si="4492"/>
        <v>1.5</v>
      </c>
      <c r="CX305" s="312">
        <f t="shared" si="4492"/>
        <v>1.5</v>
      </c>
      <c r="CY305" s="312">
        <f t="shared" si="4492"/>
        <v>1.5</v>
      </c>
      <c r="CZ305" s="312">
        <f t="shared" si="4492"/>
        <v>1.5</v>
      </c>
      <c r="DA305" s="312">
        <f t="shared" si="4492"/>
        <v>1.5</v>
      </c>
      <c r="DB305" s="312">
        <f t="shared" si="4492"/>
        <v>1.5</v>
      </c>
      <c r="DC305" s="312">
        <f t="shared" si="4492"/>
        <v>1.5</v>
      </c>
      <c r="DD305" s="312">
        <f t="shared" si="4492"/>
        <v>1.5</v>
      </c>
      <c r="DE305" s="312">
        <f t="shared" si="4492"/>
        <v>1.5</v>
      </c>
      <c r="DF305" s="312">
        <f t="shared" si="4492"/>
        <v>1.5</v>
      </c>
      <c r="DG305" s="312">
        <f t="shared" si="4492"/>
        <v>1.5</v>
      </c>
      <c r="DH305" s="312">
        <f t="shared" si="4492"/>
        <v>1.5</v>
      </c>
      <c r="DI305" s="312">
        <f t="shared" si="4492"/>
        <v>1.5</v>
      </c>
      <c r="DJ305" s="312">
        <f t="shared" si="4492"/>
        <v>1.5</v>
      </c>
      <c r="DK305" s="312">
        <f t="shared" si="4492"/>
        <v>1.5</v>
      </c>
      <c r="DL305" s="312">
        <f t="shared" si="4492"/>
        <v>1.5</v>
      </c>
      <c r="DM305" s="312">
        <f t="shared" si="4492"/>
        <v>1.5</v>
      </c>
      <c r="DN305" s="312">
        <f t="shared" si="4492"/>
        <v>1.5</v>
      </c>
      <c r="DO305" s="312">
        <f t="shared" si="4492"/>
        <v>1.5</v>
      </c>
      <c r="DP305" s="312">
        <f t="shared" si="4492"/>
        <v>1.5</v>
      </c>
      <c r="DQ305" s="312">
        <f t="shared" si="4492"/>
        <v>1.5</v>
      </c>
      <c r="DR305" s="312">
        <f t="shared" si="4492"/>
        <v>1.5</v>
      </c>
      <c r="DS305" s="312">
        <f t="shared" si="4492"/>
        <v>1.5</v>
      </c>
      <c r="DT305" s="312">
        <f t="shared" si="4492"/>
        <v>1.5</v>
      </c>
      <c r="DU305" s="312">
        <f t="shared" si="4492"/>
        <v>1.5</v>
      </c>
      <c r="DV305" s="312">
        <f t="shared" si="4492"/>
        <v>1.5</v>
      </c>
      <c r="DW305" s="312">
        <f t="shared" si="4492"/>
        <v>1.5</v>
      </c>
      <c r="DX305" s="312">
        <f t="shared" si="4492"/>
        <v>1.5</v>
      </c>
      <c r="DY305" s="312">
        <f t="shared" si="4492"/>
        <v>1.5</v>
      </c>
      <c r="DZ305" s="312">
        <f t="shared" si="4492"/>
        <v>1.5</v>
      </c>
      <c r="EA305" s="312">
        <f t="shared" si="4492"/>
        <v>1.5</v>
      </c>
      <c r="EB305" s="312">
        <f t="shared" si="4492"/>
        <v>1.5</v>
      </c>
    </row>
    <row r="306" spans="3:132" outlineLevel="1" x14ac:dyDescent="0.25">
      <c r="C306" s="327" t="s">
        <v>549</v>
      </c>
      <c r="D306" s="38"/>
      <c r="E306" s="38"/>
      <c r="F306" s="38"/>
      <c r="G306" s="55" t="s">
        <v>220</v>
      </c>
      <c r="H306" s="316">
        <f t="shared" ref="H306" si="4493">SUM(J306:EB306)</f>
        <v>0</v>
      </c>
      <c r="I306" s="38"/>
      <c r="J306" s="314">
        <f t="shared" ref="J306" si="4494">J304*J305</f>
        <v>0</v>
      </c>
      <c r="K306" s="314">
        <f t="shared" ref="K306" si="4495">K304*K305</f>
        <v>0</v>
      </c>
      <c r="L306" s="314">
        <f t="shared" ref="L306" si="4496">L304*L305</f>
        <v>0</v>
      </c>
      <c r="M306" s="314">
        <f t="shared" ref="M306" si="4497">M304*M305</f>
        <v>0</v>
      </c>
      <c r="N306" s="314">
        <f t="shared" ref="N306" si="4498">N304*N305</f>
        <v>0</v>
      </c>
      <c r="O306" s="314">
        <f t="shared" ref="O306" si="4499">O304*O305</f>
        <v>0</v>
      </c>
      <c r="P306" s="314">
        <f t="shared" ref="P306" si="4500">P304*P305</f>
        <v>0</v>
      </c>
      <c r="Q306" s="314">
        <f t="shared" ref="Q306" si="4501">Q304*Q305</f>
        <v>0</v>
      </c>
      <c r="R306" s="314">
        <f t="shared" ref="R306" si="4502">R304*R305</f>
        <v>0</v>
      </c>
      <c r="S306" s="314">
        <f t="shared" ref="S306" si="4503">S304*S305</f>
        <v>0</v>
      </c>
      <c r="T306" s="314">
        <f t="shared" ref="T306" si="4504">T304*T305</f>
        <v>0</v>
      </c>
      <c r="U306" s="314">
        <f t="shared" ref="U306" si="4505">U304*U305</f>
        <v>0</v>
      </c>
      <c r="V306" s="314">
        <f t="shared" ref="V306" si="4506">V304*V305</f>
        <v>0</v>
      </c>
      <c r="W306" s="314">
        <f t="shared" ref="W306" si="4507">W304*W305</f>
        <v>0</v>
      </c>
      <c r="X306" s="314">
        <f t="shared" ref="X306" si="4508">X304*X305</f>
        <v>0</v>
      </c>
      <c r="Y306" s="314">
        <f t="shared" ref="Y306" si="4509">Y304*Y305</f>
        <v>0</v>
      </c>
      <c r="Z306" s="314">
        <f>Z304*Z305</f>
        <v>0</v>
      </c>
      <c r="AA306" s="314">
        <f t="shared" ref="AA306" si="4510">AA304*AA305</f>
        <v>0</v>
      </c>
      <c r="AB306" s="314">
        <f t="shared" ref="AB306" si="4511">AB304*AB305</f>
        <v>0</v>
      </c>
      <c r="AC306" s="314">
        <f t="shared" ref="AC306" si="4512">AC304*AC305</f>
        <v>0</v>
      </c>
      <c r="AD306" s="314">
        <f t="shared" ref="AD306" si="4513">AD304*AD305</f>
        <v>0</v>
      </c>
      <c r="AE306" s="314">
        <f t="shared" ref="AE306" si="4514">AE304*AE305</f>
        <v>0</v>
      </c>
      <c r="AF306" s="314">
        <f t="shared" ref="AF306" si="4515">AF304*AF305</f>
        <v>0</v>
      </c>
      <c r="AG306" s="314">
        <f t="shared" ref="AG306" si="4516">AG304*AG305</f>
        <v>0</v>
      </c>
      <c r="AH306" s="314">
        <f t="shared" ref="AH306" si="4517">AH304*AH305</f>
        <v>0</v>
      </c>
      <c r="AI306" s="314">
        <f t="shared" ref="AI306" si="4518">AI304*AI305</f>
        <v>0</v>
      </c>
      <c r="AJ306" s="314">
        <f t="shared" ref="AJ306" si="4519">AJ304*AJ305</f>
        <v>0</v>
      </c>
      <c r="AK306" s="314">
        <f t="shared" ref="AK306" si="4520">AK304*AK305</f>
        <v>0</v>
      </c>
      <c r="AL306" s="314">
        <f t="shared" ref="AL306" si="4521">AL304*AL305</f>
        <v>0</v>
      </c>
      <c r="AM306" s="314">
        <f t="shared" ref="AM306" si="4522">AM304*AM305</f>
        <v>0</v>
      </c>
      <c r="AN306" s="314">
        <f t="shared" ref="AN306" si="4523">AN304*AN305</f>
        <v>0</v>
      </c>
      <c r="AO306" s="314">
        <f t="shared" ref="AO306" si="4524">AO304*AO305</f>
        <v>0</v>
      </c>
      <c r="AP306" s="314">
        <f t="shared" ref="AP306" si="4525">AP304*AP305</f>
        <v>0</v>
      </c>
      <c r="AQ306" s="314">
        <f t="shared" ref="AQ306" si="4526">AQ304*AQ305</f>
        <v>0</v>
      </c>
      <c r="AR306" s="314">
        <f t="shared" ref="AR306" si="4527">AR304*AR305</f>
        <v>0</v>
      </c>
      <c r="AS306" s="314">
        <f t="shared" ref="AS306" si="4528">AS304*AS305</f>
        <v>0</v>
      </c>
      <c r="AT306" s="314">
        <f t="shared" ref="AT306" si="4529">AT304*AT305</f>
        <v>0</v>
      </c>
      <c r="AU306" s="314">
        <f t="shared" ref="AU306" si="4530">AU304*AU305</f>
        <v>0</v>
      </c>
      <c r="AV306" s="314">
        <f t="shared" ref="AV306" si="4531">AV304*AV305</f>
        <v>0</v>
      </c>
      <c r="AW306" s="314">
        <f t="shared" ref="AW306" si="4532">AW304*AW305</f>
        <v>0</v>
      </c>
      <c r="AX306" s="314">
        <f t="shared" ref="AX306" si="4533">AX304*AX305</f>
        <v>0</v>
      </c>
      <c r="AY306" s="314">
        <f t="shared" ref="AY306" si="4534">AY304*AY305</f>
        <v>0</v>
      </c>
      <c r="AZ306" s="314">
        <f t="shared" ref="AZ306" si="4535">AZ304*AZ305</f>
        <v>0</v>
      </c>
      <c r="BA306" s="314">
        <f t="shared" ref="BA306" si="4536">BA304*BA305</f>
        <v>0</v>
      </c>
      <c r="BB306" s="314">
        <f t="shared" ref="BB306" si="4537">BB304*BB305</f>
        <v>0</v>
      </c>
      <c r="BC306" s="314">
        <f t="shared" ref="BC306" si="4538">BC304*BC305</f>
        <v>0</v>
      </c>
      <c r="BD306" s="314">
        <f t="shared" ref="BD306" si="4539">BD304*BD305</f>
        <v>0</v>
      </c>
      <c r="BE306" s="314">
        <f t="shared" ref="BE306" si="4540">BE304*BE305</f>
        <v>0</v>
      </c>
      <c r="BF306" s="314">
        <f t="shared" ref="BF306" si="4541">BF304*BF305</f>
        <v>0</v>
      </c>
      <c r="BG306" s="314">
        <f t="shared" ref="BG306" si="4542">BG304*BG305</f>
        <v>0</v>
      </c>
      <c r="BH306" s="314">
        <f t="shared" ref="BH306" si="4543">BH304*BH305</f>
        <v>0</v>
      </c>
      <c r="BI306" s="314">
        <f t="shared" ref="BI306" si="4544">BI304*BI305</f>
        <v>0</v>
      </c>
      <c r="BJ306" s="314">
        <f t="shared" ref="BJ306" si="4545">BJ304*BJ305</f>
        <v>0</v>
      </c>
      <c r="BK306" s="314">
        <f t="shared" ref="BK306" si="4546">BK304*BK305</f>
        <v>0</v>
      </c>
      <c r="BL306" s="314">
        <f t="shared" ref="BL306" si="4547">BL304*BL305</f>
        <v>0</v>
      </c>
      <c r="BM306" s="314">
        <f t="shared" ref="BM306" si="4548">BM304*BM305</f>
        <v>0</v>
      </c>
      <c r="BN306" s="314">
        <f t="shared" ref="BN306" si="4549">BN304*BN305</f>
        <v>0</v>
      </c>
      <c r="BO306" s="314">
        <f t="shared" ref="BO306" si="4550">BO304*BO305</f>
        <v>0</v>
      </c>
      <c r="BP306" s="314">
        <f t="shared" ref="BP306" si="4551">BP304*BP305</f>
        <v>0</v>
      </c>
      <c r="BQ306" s="314">
        <f t="shared" ref="BQ306" si="4552">BQ304*BQ305</f>
        <v>0</v>
      </c>
      <c r="BR306" s="314">
        <f t="shared" ref="BR306" si="4553">BR304*BR305</f>
        <v>0</v>
      </c>
      <c r="BS306" s="314">
        <f t="shared" ref="BS306" si="4554">BS304*BS305</f>
        <v>0</v>
      </c>
      <c r="BT306" s="314">
        <f t="shared" ref="BT306" si="4555">BT304*BT305</f>
        <v>0</v>
      </c>
      <c r="BU306" s="314">
        <f t="shared" ref="BU306" si="4556">BU304*BU305</f>
        <v>0</v>
      </c>
      <c r="BV306" s="314">
        <f t="shared" ref="BV306" si="4557">BV304*BV305</f>
        <v>0</v>
      </c>
      <c r="BW306" s="314">
        <f t="shared" ref="BW306" si="4558">BW304*BW305</f>
        <v>0</v>
      </c>
      <c r="BX306" s="314">
        <f t="shared" ref="BX306" si="4559">BX304*BX305</f>
        <v>0</v>
      </c>
      <c r="BY306" s="314">
        <f t="shared" ref="BY306" si="4560">BY304*BY305</f>
        <v>0</v>
      </c>
      <c r="BZ306" s="314">
        <f t="shared" ref="BZ306" si="4561">BZ304*BZ305</f>
        <v>0</v>
      </c>
      <c r="CA306" s="314">
        <f t="shared" ref="CA306" si="4562">CA304*CA305</f>
        <v>0</v>
      </c>
      <c r="CB306" s="314">
        <f t="shared" ref="CB306" si="4563">CB304*CB305</f>
        <v>0</v>
      </c>
      <c r="CC306" s="314">
        <f t="shared" ref="CC306" si="4564">CC304*CC305</f>
        <v>0</v>
      </c>
      <c r="CD306" s="314">
        <f t="shared" ref="CD306" si="4565">CD304*CD305</f>
        <v>0</v>
      </c>
      <c r="CE306" s="314">
        <f t="shared" ref="CE306" si="4566">CE304*CE305</f>
        <v>0</v>
      </c>
      <c r="CF306" s="314">
        <f t="shared" ref="CF306" si="4567">CF304*CF305</f>
        <v>0</v>
      </c>
      <c r="CG306" s="314">
        <f t="shared" ref="CG306" si="4568">CG304*CG305</f>
        <v>0</v>
      </c>
      <c r="CH306" s="314">
        <f t="shared" ref="CH306" si="4569">CH304*CH305</f>
        <v>0</v>
      </c>
      <c r="CI306" s="314">
        <f t="shared" ref="CI306" si="4570">CI304*CI305</f>
        <v>0</v>
      </c>
      <c r="CJ306" s="314">
        <f t="shared" ref="CJ306" si="4571">CJ304*CJ305</f>
        <v>0</v>
      </c>
      <c r="CK306" s="314">
        <f t="shared" ref="CK306" si="4572">CK304*CK305</f>
        <v>0</v>
      </c>
      <c r="CL306" s="314">
        <f t="shared" ref="CL306" si="4573">CL304*CL305</f>
        <v>0</v>
      </c>
      <c r="CM306" s="314">
        <f t="shared" ref="CM306" si="4574">CM304*CM305</f>
        <v>0</v>
      </c>
      <c r="CN306" s="314">
        <f t="shared" ref="CN306" si="4575">CN304*CN305</f>
        <v>0</v>
      </c>
      <c r="CO306" s="314">
        <f t="shared" ref="CO306" si="4576">CO304*CO305</f>
        <v>0</v>
      </c>
      <c r="CP306" s="314">
        <f t="shared" ref="CP306" si="4577">CP304*CP305</f>
        <v>0</v>
      </c>
      <c r="CQ306" s="314">
        <f t="shared" ref="CQ306" si="4578">CQ304*CQ305</f>
        <v>0</v>
      </c>
      <c r="CR306" s="314">
        <f t="shared" ref="CR306" si="4579">CR304*CR305</f>
        <v>0</v>
      </c>
      <c r="CS306" s="314">
        <f t="shared" ref="CS306" si="4580">CS304*CS305</f>
        <v>0</v>
      </c>
      <c r="CT306" s="314">
        <f t="shared" ref="CT306" si="4581">CT304*CT305</f>
        <v>0</v>
      </c>
      <c r="CU306" s="314">
        <f t="shared" ref="CU306" si="4582">CU304*CU305</f>
        <v>0</v>
      </c>
      <c r="CV306" s="314">
        <f t="shared" ref="CV306" si="4583">CV304*CV305</f>
        <v>0</v>
      </c>
      <c r="CW306" s="314">
        <f t="shared" ref="CW306" si="4584">CW304*CW305</f>
        <v>0</v>
      </c>
      <c r="CX306" s="314">
        <f t="shared" ref="CX306" si="4585">CX304*CX305</f>
        <v>0</v>
      </c>
      <c r="CY306" s="314">
        <f t="shared" ref="CY306" si="4586">CY304*CY305</f>
        <v>0</v>
      </c>
      <c r="CZ306" s="314">
        <f t="shared" ref="CZ306" si="4587">CZ304*CZ305</f>
        <v>0</v>
      </c>
      <c r="DA306" s="314">
        <f t="shared" ref="DA306" si="4588">DA304*DA305</f>
        <v>0</v>
      </c>
      <c r="DB306" s="314">
        <f t="shared" ref="DB306" si="4589">DB304*DB305</f>
        <v>0</v>
      </c>
      <c r="DC306" s="314">
        <f t="shared" ref="DC306" si="4590">DC304*DC305</f>
        <v>0</v>
      </c>
      <c r="DD306" s="314">
        <f t="shared" ref="DD306" si="4591">DD304*DD305</f>
        <v>0</v>
      </c>
      <c r="DE306" s="314">
        <f t="shared" ref="DE306" si="4592">DE304*DE305</f>
        <v>0</v>
      </c>
      <c r="DF306" s="314">
        <f t="shared" ref="DF306" si="4593">DF304*DF305</f>
        <v>0</v>
      </c>
      <c r="DG306" s="314">
        <f t="shared" ref="DG306" si="4594">DG304*DG305</f>
        <v>0</v>
      </c>
      <c r="DH306" s="314">
        <f t="shared" ref="DH306" si="4595">DH304*DH305</f>
        <v>0</v>
      </c>
      <c r="DI306" s="314">
        <f t="shared" ref="DI306" si="4596">DI304*DI305</f>
        <v>0</v>
      </c>
      <c r="DJ306" s="314">
        <f t="shared" ref="DJ306" si="4597">DJ304*DJ305</f>
        <v>0</v>
      </c>
      <c r="DK306" s="314">
        <f t="shared" ref="DK306" si="4598">DK304*DK305</f>
        <v>0</v>
      </c>
      <c r="DL306" s="314">
        <f t="shared" ref="DL306" si="4599">DL304*DL305</f>
        <v>0</v>
      </c>
      <c r="DM306" s="314">
        <f t="shared" ref="DM306" si="4600">DM304*DM305</f>
        <v>0</v>
      </c>
      <c r="DN306" s="314">
        <f t="shared" ref="DN306" si="4601">DN304*DN305</f>
        <v>0</v>
      </c>
      <c r="DO306" s="314">
        <f t="shared" ref="DO306" si="4602">DO304*DO305</f>
        <v>0</v>
      </c>
      <c r="DP306" s="314">
        <f t="shared" ref="DP306" si="4603">DP304*DP305</f>
        <v>0</v>
      </c>
      <c r="DQ306" s="314">
        <f t="shared" ref="DQ306" si="4604">DQ304*DQ305</f>
        <v>0</v>
      </c>
      <c r="DR306" s="314">
        <f t="shared" ref="DR306" si="4605">DR304*DR305</f>
        <v>0</v>
      </c>
      <c r="DS306" s="314">
        <f t="shared" ref="DS306" si="4606">DS304*DS305</f>
        <v>0</v>
      </c>
      <c r="DT306" s="314">
        <f t="shared" ref="DT306" si="4607">DT304*DT305</f>
        <v>0</v>
      </c>
      <c r="DU306" s="314">
        <f t="shared" ref="DU306" si="4608">DU304*DU305</f>
        <v>0</v>
      </c>
      <c r="DV306" s="314">
        <f t="shared" ref="DV306" si="4609">DV304*DV305</f>
        <v>0</v>
      </c>
      <c r="DW306" s="314">
        <f t="shared" ref="DW306" si="4610">DW304*DW305</f>
        <v>0</v>
      </c>
      <c r="DX306" s="314">
        <f t="shared" ref="DX306" si="4611">DX304*DX305</f>
        <v>0</v>
      </c>
      <c r="DY306" s="314">
        <f t="shared" ref="DY306" si="4612">DY304*DY305</f>
        <v>0</v>
      </c>
      <c r="DZ306" s="314">
        <f t="shared" ref="DZ306" si="4613">DZ304*DZ305</f>
        <v>0</v>
      </c>
      <c r="EA306" s="314">
        <f t="shared" ref="EA306" si="4614">EA304*EA305</f>
        <v>0</v>
      </c>
      <c r="EB306" s="314">
        <f t="shared" ref="EB306" si="4615">EB304*EB305</f>
        <v>0</v>
      </c>
    </row>
    <row r="307" spans="3:132" outlineLevel="1" x14ac:dyDescent="0.25">
      <c r="C307" s="324" t="s">
        <v>417</v>
      </c>
      <c r="D307" s="34"/>
      <c r="E307" s="34"/>
      <c r="F307" s="34"/>
      <c r="G307" s="67" t="s">
        <v>215</v>
      </c>
      <c r="H307" s="34"/>
      <c r="I307" s="34"/>
      <c r="J307" s="126">
        <f>J$13</f>
        <v>1</v>
      </c>
      <c r="K307" s="126">
        <f t="shared" ref="K307:BV307" si="4616">K$13</f>
        <v>1.0026792493128671</v>
      </c>
      <c r="L307" s="126">
        <f t="shared" si="4616"/>
        <v>1.0056539350998608</v>
      </c>
      <c r="M307" s="126">
        <f t="shared" si="4616"/>
        <v>1.0085410656939733</v>
      </c>
      <c r="N307" s="126">
        <f t="shared" si="4616"/>
        <v>1.0114364849476103</v>
      </c>
      <c r="O307" s="126">
        <f t="shared" si="4616"/>
        <v>1.0143402166566737</v>
      </c>
      <c r="P307" s="126">
        <f t="shared" si="4616"/>
        <v>1.0172522846853813</v>
      </c>
      <c r="Q307" s="126">
        <f t="shared" si="4616"/>
        <v>1.0201727129664624</v>
      </c>
      <c r="R307" s="126">
        <f t="shared" si="4616"/>
        <v>1.0231015255013547</v>
      </c>
      <c r="S307" s="126">
        <f t="shared" si="4616"/>
        <v>1.0260387463604019</v>
      </c>
      <c r="T307" s="126">
        <f t="shared" si="4616"/>
        <v>1.028984399683051</v>
      </c>
      <c r="U307" s="126">
        <f t="shared" si="4616"/>
        <v>1.0319385096780509</v>
      </c>
      <c r="V307" s="126">
        <f t="shared" si="4616"/>
        <v>1.0349011006236515</v>
      </c>
      <c r="W307" s="126">
        <f t="shared" si="4616"/>
        <v>1.0377730230388176</v>
      </c>
      <c r="X307" s="126">
        <f t="shared" si="4616"/>
        <v>1.0408518228283561</v>
      </c>
      <c r="Y307" s="126">
        <f t="shared" si="4616"/>
        <v>1.0438400029932626</v>
      </c>
      <c r="Z307" s="126">
        <f t="shared" si="4616"/>
        <v>1.046836761920777</v>
      </c>
      <c r="AA307" s="126">
        <f t="shared" si="4616"/>
        <v>1.0498421242396576</v>
      </c>
      <c r="AB307" s="126">
        <f t="shared" si="4616"/>
        <v>1.05285611464937</v>
      </c>
      <c r="AC307" s="126">
        <f t="shared" si="4616"/>
        <v>1.0558787579202888</v>
      </c>
      <c r="AD307" s="126">
        <f t="shared" si="4616"/>
        <v>1.0589100788939025</v>
      </c>
      <c r="AE307" s="126">
        <f t="shared" si="4616"/>
        <v>1.0619501024830165</v>
      </c>
      <c r="AF307" s="126">
        <f t="shared" si="4616"/>
        <v>1.0649988536719583</v>
      </c>
      <c r="AG307" s="126">
        <f t="shared" si="4616"/>
        <v>1.0680563575167832</v>
      </c>
      <c r="AH307" s="126">
        <f t="shared" si="4616"/>
        <v>1.0711226391454798</v>
      </c>
      <c r="AI307" s="126">
        <f t="shared" si="4616"/>
        <v>1.0739924437404067</v>
      </c>
      <c r="AJ307" s="126">
        <f t="shared" si="4616"/>
        <v>1.0771786970311998</v>
      </c>
      <c r="AK307" s="126">
        <f t="shared" si="4616"/>
        <v>1.0802711679727233</v>
      </c>
      <c r="AL307" s="126">
        <f t="shared" si="4616"/>
        <v>1.0833725170851116</v>
      </c>
      <c r="AM307" s="126">
        <f t="shared" si="4616"/>
        <v>1.0864827698566941</v>
      </c>
      <c r="AN307" s="126">
        <f t="shared" si="4616"/>
        <v>1.0896019518489746</v>
      </c>
      <c r="AO307" s="126">
        <f t="shared" si="4616"/>
        <v>1.0927300886968412</v>
      </c>
      <c r="AP307" s="126">
        <f t="shared" si="4616"/>
        <v>1.0958672061087775</v>
      </c>
      <c r="AQ307" s="126">
        <f t="shared" si="4616"/>
        <v>1.0990133298670732</v>
      </c>
      <c r="AR307" s="126">
        <f t="shared" si="4616"/>
        <v>1.1021684858280367</v>
      </c>
      <c r="AS307" s="126">
        <f t="shared" si="4616"/>
        <v>1.1053326999222071</v>
      </c>
      <c r="AT307" s="126">
        <f t="shared" si="4616"/>
        <v>1.1085059981545673</v>
      </c>
      <c r="AU307" s="126">
        <f t="shared" si="4616"/>
        <v>1.111475962088432</v>
      </c>
      <c r="AV307" s="126">
        <f t="shared" si="4616"/>
        <v>1.1147734191259395</v>
      </c>
      <c r="AW307" s="126">
        <f t="shared" si="4616"/>
        <v>1.1179738207069689</v>
      </c>
      <c r="AX307" s="126">
        <f t="shared" si="4616"/>
        <v>1.1211834103167977</v>
      </c>
      <c r="AY307" s="126">
        <f t="shared" si="4616"/>
        <v>1.1244022143333261</v>
      </c>
      <c r="AZ307" s="126">
        <f t="shared" si="4616"/>
        <v>1.1276302592101826</v>
      </c>
      <c r="BA307" s="126">
        <f t="shared" si="4616"/>
        <v>1.1308675714769412</v>
      </c>
      <c r="BB307" s="126">
        <f t="shared" si="4616"/>
        <v>1.1341141777393395</v>
      </c>
      <c r="BC307" s="126">
        <f t="shared" si="4616"/>
        <v>1.1373701046794982</v>
      </c>
      <c r="BD307" s="126">
        <f t="shared" si="4616"/>
        <v>1.1406353790561385</v>
      </c>
      <c r="BE307" s="126">
        <f t="shared" si="4616"/>
        <v>1.1439100277048042</v>
      </c>
      <c r="BF307" s="126">
        <f t="shared" si="4616"/>
        <v>1.1471940775380809</v>
      </c>
      <c r="BG307" s="126">
        <f t="shared" si="4616"/>
        <v>1.15026769648205</v>
      </c>
      <c r="BH307" s="126">
        <f t="shared" si="4616"/>
        <v>1.1536802383994258</v>
      </c>
      <c r="BI307" s="126">
        <f t="shared" si="4616"/>
        <v>1.1569923375180708</v>
      </c>
      <c r="BJ307" s="126">
        <f t="shared" si="4616"/>
        <v>1.1603139453378331</v>
      </c>
      <c r="BK307" s="126">
        <f t="shared" si="4616"/>
        <v>1.1636450891572303</v>
      </c>
      <c r="BL307" s="126">
        <f t="shared" si="4616"/>
        <v>1.1669857963531516</v>
      </c>
      <c r="BM307" s="126">
        <f t="shared" si="4616"/>
        <v>1.1703360943810825</v>
      </c>
      <c r="BN307" s="126">
        <f t="shared" si="4616"/>
        <v>1.1736960107753303</v>
      </c>
      <c r="BO307" s="126">
        <f t="shared" si="4616"/>
        <v>1.1770655731492505</v>
      </c>
      <c r="BP307" s="126">
        <f t="shared" si="4616"/>
        <v>1.180444809195474</v>
      </c>
      <c r="BQ307" s="126">
        <f t="shared" si="4616"/>
        <v>1.1838337466861339</v>
      </c>
      <c r="BR307" s="126">
        <f t="shared" si="4616"/>
        <v>1.1872324134730949</v>
      </c>
      <c r="BS307" s="126">
        <f t="shared" si="4616"/>
        <v>1.1905270658589224</v>
      </c>
      <c r="BT307" s="126">
        <f t="shared" si="4616"/>
        <v>1.1940590467434065</v>
      </c>
      <c r="BU307" s="126">
        <f t="shared" si="4616"/>
        <v>1.1974870693312041</v>
      </c>
      <c r="BV307" s="126">
        <f t="shared" si="4616"/>
        <v>1.2009249334246579</v>
      </c>
      <c r="BW307" s="126">
        <f t="shared" ref="BW307:EB307" si="4617">BW$13</f>
        <v>1.204372667277734</v>
      </c>
      <c r="BX307" s="126">
        <f t="shared" si="4617"/>
        <v>1.2078302992255125</v>
      </c>
      <c r="BY307" s="126">
        <f t="shared" si="4617"/>
        <v>1.2112978576844211</v>
      </c>
      <c r="BZ307" s="126">
        <f t="shared" si="4617"/>
        <v>1.2147753711524676</v>
      </c>
      <c r="CA307" s="126">
        <f t="shared" si="4617"/>
        <v>1.2182628682094752</v>
      </c>
      <c r="CB307" s="126">
        <f t="shared" si="4617"/>
        <v>1.2217603775173165</v>
      </c>
      <c r="CC307" s="126">
        <f t="shared" si="4617"/>
        <v>1.2252679278201495</v>
      </c>
      <c r="CD307" s="126">
        <f t="shared" si="4617"/>
        <v>1.2287855479446541</v>
      </c>
      <c r="CE307" s="126">
        <f t="shared" si="4617"/>
        <v>1.232077770779646</v>
      </c>
      <c r="CF307" s="126">
        <f t="shared" si="4617"/>
        <v>1.23573302168438</v>
      </c>
      <c r="CG307" s="126">
        <f t="shared" si="4617"/>
        <v>1.2392806860334544</v>
      </c>
      <c r="CH307" s="126">
        <f t="shared" si="4617"/>
        <v>1.2428385353675644</v>
      </c>
      <c r="CI307" s="126">
        <f t="shared" si="4617"/>
        <v>1.2464065989267703</v>
      </c>
      <c r="CJ307" s="126">
        <f t="shared" si="4617"/>
        <v>1.2499849060350778</v>
      </c>
      <c r="CK307" s="126">
        <f t="shared" si="4617"/>
        <v>1.2535734861006791</v>
      </c>
      <c r="CL307" s="126">
        <f t="shared" si="4617"/>
        <v>1.257172368616194</v>
      </c>
      <c r="CM307" s="126">
        <f t="shared" si="4617"/>
        <v>1.2607815831589126</v>
      </c>
      <c r="CN307" s="126">
        <f t="shared" si="4617"/>
        <v>1.2644011593910389</v>
      </c>
      <c r="CO307" s="126">
        <f t="shared" si="4617"/>
        <v>1.2680311270599336</v>
      </c>
      <c r="CP307" s="126">
        <f t="shared" si="4617"/>
        <v>1.2716715159983594</v>
      </c>
      <c r="CQ307" s="126">
        <f t="shared" si="4617"/>
        <v>1.2750786410337906</v>
      </c>
      <c r="CR307" s="126">
        <f t="shared" si="4617"/>
        <v>1.2788614642181557</v>
      </c>
      <c r="CS307" s="126">
        <f t="shared" si="4617"/>
        <v>1.2825329459576562</v>
      </c>
      <c r="CT307" s="126">
        <f t="shared" si="4617"/>
        <v>1.2862149681493797</v>
      </c>
      <c r="CU307" s="126">
        <f t="shared" si="4617"/>
        <v>1.289907561053897</v>
      </c>
      <c r="CV307" s="126">
        <f t="shared" si="4617"/>
        <v>1.293610755018654</v>
      </c>
      <c r="CW307" s="126">
        <f t="shared" si="4617"/>
        <v>1.2973245804782207</v>
      </c>
      <c r="CX307" s="126">
        <f t="shared" si="4617"/>
        <v>1.3010490679545423</v>
      </c>
      <c r="CY307" s="126">
        <f t="shared" si="4617"/>
        <v>1.304784248057189</v>
      </c>
      <c r="CZ307" s="126">
        <f t="shared" si="4617"/>
        <v>1.3085301514836076</v>
      </c>
      <c r="DA307" s="126">
        <f t="shared" si="4617"/>
        <v>1.3122868090193751</v>
      </c>
      <c r="DB307" s="126">
        <f t="shared" si="4617"/>
        <v>1.3160542515384499</v>
      </c>
      <c r="DC307" s="126">
        <f t="shared" si="4617"/>
        <v>1.3195802889875801</v>
      </c>
      <c r="DD307" s="126">
        <f t="shared" si="4617"/>
        <v>1.323495136864544</v>
      </c>
      <c r="DE307" s="126">
        <f t="shared" si="4617"/>
        <v>1.3272947573576725</v>
      </c>
      <c r="DF307" s="126">
        <f t="shared" si="4617"/>
        <v>1.3311052861764079</v>
      </c>
      <c r="DG307" s="126">
        <f t="shared" si="4617"/>
        <v>1.3349267546374479</v>
      </c>
      <c r="DH307" s="126">
        <f t="shared" si="4617"/>
        <v>1.3387591941473977</v>
      </c>
      <c r="DI307" s="126">
        <f t="shared" si="4617"/>
        <v>1.3426026362030277</v>
      </c>
      <c r="DJ307" s="126">
        <f t="shared" si="4617"/>
        <v>1.3464571123915319</v>
      </c>
      <c r="DK307" s="126">
        <f t="shared" si="4617"/>
        <v>1.3503226543907885</v>
      </c>
      <c r="DL307" s="126">
        <f t="shared" si="4617"/>
        <v>1.3541992939696192</v>
      </c>
      <c r="DM307" s="126">
        <f t="shared" si="4617"/>
        <v>1.358087062988051</v>
      </c>
      <c r="DN307" s="126">
        <f t="shared" si="4617"/>
        <v>1.361985993397578</v>
      </c>
      <c r="DO307" s="126">
        <f t="shared" si="4617"/>
        <v>1.3657655991021458</v>
      </c>
      <c r="DP307" s="126">
        <f t="shared" si="4617"/>
        <v>1.3698174666548035</v>
      </c>
      <c r="DQ307" s="126">
        <f t="shared" si="4617"/>
        <v>1.3737500738651915</v>
      </c>
      <c r="DR307" s="126">
        <f t="shared" si="4617"/>
        <v>1.3776939711925826</v>
      </c>
      <c r="DS307" s="126">
        <f t="shared" si="4617"/>
        <v>1.381649191049759</v>
      </c>
      <c r="DT307" s="126">
        <f t="shared" si="4617"/>
        <v>1.385615765942557</v>
      </c>
      <c r="DU307" s="126">
        <f t="shared" si="4617"/>
        <v>1.3895937284701338</v>
      </c>
      <c r="DV307" s="126">
        <f t="shared" si="4617"/>
        <v>1.3935831113252357</v>
      </c>
      <c r="DW307" s="126">
        <f t="shared" si="4617"/>
        <v>1.3975839472944662</v>
      </c>
      <c r="DX307" s="126">
        <f t="shared" si="4617"/>
        <v>1.401596269258556</v>
      </c>
      <c r="DY307" s="126">
        <f t="shared" si="4617"/>
        <v>1.4056201101926329</v>
      </c>
      <c r="DZ307" s="126">
        <f t="shared" si="4617"/>
        <v>1.4096555031664932</v>
      </c>
      <c r="EA307" s="126">
        <f t="shared" si="4617"/>
        <v>1.4134323217047313</v>
      </c>
      <c r="EB307" s="126">
        <f t="shared" si="4617"/>
        <v>1.4176256038945581</v>
      </c>
    </row>
    <row r="308" spans="3:132" outlineLevel="1" x14ac:dyDescent="0.25">
      <c r="C308" s="321" t="s">
        <v>528</v>
      </c>
      <c r="D308" s="38"/>
      <c r="E308" s="38"/>
      <c r="F308" s="38"/>
      <c r="G308" s="52" t="s">
        <v>220</v>
      </c>
      <c r="H308" s="46">
        <f t="shared" ref="H308" si="4618">SUM(J308:EB308)</f>
        <v>0</v>
      </c>
      <c r="I308" s="38"/>
      <c r="J308" s="82">
        <f>J306*J307</f>
        <v>0</v>
      </c>
      <c r="K308" s="82">
        <f t="shared" ref="K308" si="4619">K306*K307</f>
        <v>0</v>
      </c>
      <c r="L308" s="82">
        <f t="shared" ref="L308" si="4620">L306*L307</f>
        <v>0</v>
      </c>
      <c r="M308" s="82">
        <f t="shared" ref="M308" si="4621">M306*M307</f>
        <v>0</v>
      </c>
      <c r="N308" s="82">
        <f t="shared" ref="N308" si="4622">N306*N307</f>
        <v>0</v>
      </c>
      <c r="O308" s="82">
        <f t="shared" ref="O308" si="4623">O306*O307</f>
        <v>0</v>
      </c>
      <c r="P308" s="82">
        <f t="shared" ref="P308" si="4624">P306*P307</f>
        <v>0</v>
      </c>
      <c r="Q308" s="82">
        <f t="shared" ref="Q308" si="4625">Q306*Q307</f>
        <v>0</v>
      </c>
      <c r="R308" s="82">
        <f t="shared" ref="R308" si="4626">R306*R307</f>
        <v>0</v>
      </c>
      <c r="S308" s="82">
        <f t="shared" ref="S308" si="4627">S306*S307</f>
        <v>0</v>
      </c>
      <c r="T308" s="82">
        <f t="shared" ref="T308" si="4628">T306*T307</f>
        <v>0</v>
      </c>
      <c r="U308" s="82">
        <f t="shared" ref="U308" si="4629">U306*U307</f>
        <v>0</v>
      </c>
      <c r="V308" s="82">
        <f t="shared" ref="V308" si="4630">V306*V307</f>
        <v>0</v>
      </c>
      <c r="W308" s="82">
        <f t="shared" ref="W308" si="4631">W306*W307</f>
        <v>0</v>
      </c>
      <c r="X308" s="82">
        <f t="shared" ref="X308" si="4632">X306*X307</f>
        <v>0</v>
      </c>
      <c r="Y308" s="82">
        <f t="shared" ref="Y308" si="4633">Y306*Y307</f>
        <v>0</v>
      </c>
      <c r="Z308" s="82">
        <f t="shared" ref="Z308" si="4634">Z306*Z307</f>
        <v>0</v>
      </c>
      <c r="AA308" s="82">
        <f t="shared" ref="AA308" si="4635">AA306*AA307</f>
        <v>0</v>
      </c>
      <c r="AB308" s="82">
        <f t="shared" ref="AB308" si="4636">AB306*AB307</f>
        <v>0</v>
      </c>
      <c r="AC308" s="82">
        <f t="shared" ref="AC308" si="4637">AC306*AC307</f>
        <v>0</v>
      </c>
      <c r="AD308" s="82">
        <f t="shared" ref="AD308" si="4638">AD306*AD307</f>
        <v>0</v>
      </c>
      <c r="AE308" s="82">
        <f t="shared" ref="AE308" si="4639">AE306*AE307</f>
        <v>0</v>
      </c>
      <c r="AF308" s="82">
        <f t="shared" ref="AF308" si="4640">AF306*AF307</f>
        <v>0</v>
      </c>
      <c r="AG308" s="82">
        <f t="shared" ref="AG308" si="4641">AG306*AG307</f>
        <v>0</v>
      </c>
      <c r="AH308" s="82">
        <f t="shared" ref="AH308" si="4642">AH306*AH307</f>
        <v>0</v>
      </c>
      <c r="AI308" s="82">
        <f t="shared" ref="AI308" si="4643">AI306*AI307</f>
        <v>0</v>
      </c>
      <c r="AJ308" s="82">
        <f t="shared" ref="AJ308" si="4644">AJ306*AJ307</f>
        <v>0</v>
      </c>
      <c r="AK308" s="82">
        <f t="shared" ref="AK308" si="4645">AK306*AK307</f>
        <v>0</v>
      </c>
      <c r="AL308" s="82">
        <f t="shared" ref="AL308" si="4646">AL306*AL307</f>
        <v>0</v>
      </c>
      <c r="AM308" s="82">
        <f t="shared" ref="AM308" si="4647">AM306*AM307</f>
        <v>0</v>
      </c>
      <c r="AN308" s="82">
        <f t="shared" ref="AN308" si="4648">AN306*AN307</f>
        <v>0</v>
      </c>
      <c r="AO308" s="82">
        <f t="shared" ref="AO308" si="4649">AO306*AO307</f>
        <v>0</v>
      </c>
      <c r="AP308" s="82">
        <f t="shared" ref="AP308" si="4650">AP306*AP307</f>
        <v>0</v>
      </c>
      <c r="AQ308" s="82">
        <f t="shared" ref="AQ308" si="4651">AQ306*AQ307</f>
        <v>0</v>
      </c>
      <c r="AR308" s="82">
        <f t="shared" ref="AR308" si="4652">AR306*AR307</f>
        <v>0</v>
      </c>
      <c r="AS308" s="82">
        <f t="shared" ref="AS308" si="4653">AS306*AS307</f>
        <v>0</v>
      </c>
      <c r="AT308" s="82">
        <f t="shared" ref="AT308" si="4654">AT306*AT307</f>
        <v>0</v>
      </c>
      <c r="AU308" s="82">
        <f t="shared" ref="AU308" si="4655">AU306*AU307</f>
        <v>0</v>
      </c>
      <c r="AV308" s="82">
        <f t="shared" ref="AV308" si="4656">AV306*AV307</f>
        <v>0</v>
      </c>
      <c r="AW308" s="82">
        <f t="shared" ref="AW308" si="4657">AW306*AW307</f>
        <v>0</v>
      </c>
      <c r="AX308" s="82">
        <f t="shared" ref="AX308" si="4658">AX306*AX307</f>
        <v>0</v>
      </c>
      <c r="AY308" s="82">
        <f t="shared" ref="AY308" si="4659">AY306*AY307</f>
        <v>0</v>
      </c>
      <c r="AZ308" s="82">
        <f t="shared" ref="AZ308" si="4660">AZ306*AZ307</f>
        <v>0</v>
      </c>
      <c r="BA308" s="82">
        <f t="shared" ref="BA308" si="4661">BA306*BA307</f>
        <v>0</v>
      </c>
      <c r="BB308" s="82">
        <f t="shared" ref="BB308" si="4662">BB306*BB307</f>
        <v>0</v>
      </c>
      <c r="BC308" s="82">
        <f t="shared" ref="BC308" si="4663">BC306*BC307</f>
        <v>0</v>
      </c>
      <c r="BD308" s="82">
        <f t="shared" ref="BD308" si="4664">BD306*BD307</f>
        <v>0</v>
      </c>
      <c r="BE308" s="82">
        <f t="shared" ref="BE308" si="4665">BE306*BE307</f>
        <v>0</v>
      </c>
      <c r="BF308" s="82">
        <f t="shared" ref="BF308" si="4666">BF306*BF307</f>
        <v>0</v>
      </c>
      <c r="BG308" s="82">
        <f t="shared" ref="BG308" si="4667">BG306*BG307</f>
        <v>0</v>
      </c>
      <c r="BH308" s="82">
        <f t="shared" ref="BH308" si="4668">BH306*BH307</f>
        <v>0</v>
      </c>
      <c r="BI308" s="82">
        <f t="shared" ref="BI308" si="4669">BI306*BI307</f>
        <v>0</v>
      </c>
      <c r="BJ308" s="82">
        <f t="shared" ref="BJ308" si="4670">BJ306*BJ307</f>
        <v>0</v>
      </c>
      <c r="BK308" s="82">
        <f t="shared" ref="BK308" si="4671">BK306*BK307</f>
        <v>0</v>
      </c>
      <c r="BL308" s="82">
        <f t="shared" ref="BL308" si="4672">BL306*BL307</f>
        <v>0</v>
      </c>
      <c r="BM308" s="82">
        <f t="shared" ref="BM308" si="4673">BM306*BM307</f>
        <v>0</v>
      </c>
      <c r="BN308" s="82">
        <f t="shared" ref="BN308" si="4674">BN306*BN307</f>
        <v>0</v>
      </c>
      <c r="BO308" s="82">
        <f t="shared" ref="BO308" si="4675">BO306*BO307</f>
        <v>0</v>
      </c>
      <c r="BP308" s="82">
        <f t="shared" ref="BP308" si="4676">BP306*BP307</f>
        <v>0</v>
      </c>
      <c r="BQ308" s="82">
        <f t="shared" ref="BQ308" si="4677">BQ306*BQ307</f>
        <v>0</v>
      </c>
      <c r="BR308" s="82">
        <f t="shared" ref="BR308" si="4678">BR306*BR307</f>
        <v>0</v>
      </c>
      <c r="BS308" s="82">
        <f t="shared" ref="BS308" si="4679">BS306*BS307</f>
        <v>0</v>
      </c>
      <c r="BT308" s="82">
        <f t="shared" ref="BT308" si="4680">BT306*BT307</f>
        <v>0</v>
      </c>
      <c r="BU308" s="82">
        <f t="shared" ref="BU308" si="4681">BU306*BU307</f>
        <v>0</v>
      </c>
      <c r="BV308" s="82">
        <f t="shared" ref="BV308" si="4682">BV306*BV307</f>
        <v>0</v>
      </c>
      <c r="BW308" s="82">
        <f t="shared" ref="BW308" si="4683">BW306*BW307</f>
        <v>0</v>
      </c>
      <c r="BX308" s="82">
        <f t="shared" ref="BX308" si="4684">BX306*BX307</f>
        <v>0</v>
      </c>
      <c r="BY308" s="82">
        <f t="shared" ref="BY308" si="4685">BY306*BY307</f>
        <v>0</v>
      </c>
      <c r="BZ308" s="82">
        <f t="shared" ref="BZ308" si="4686">BZ306*BZ307</f>
        <v>0</v>
      </c>
      <c r="CA308" s="82">
        <f t="shared" ref="CA308" si="4687">CA306*CA307</f>
        <v>0</v>
      </c>
      <c r="CB308" s="82">
        <f t="shared" ref="CB308" si="4688">CB306*CB307</f>
        <v>0</v>
      </c>
      <c r="CC308" s="82">
        <f t="shared" ref="CC308" si="4689">CC306*CC307</f>
        <v>0</v>
      </c>
      <c r="CD308" s="82">
        <f t="shared" ref="CD308" si="4690">CD306*CD307</f>
        <v>0</v>
      </c>
      <c r="CE308" s="82">
        <f t="shared" ref="CE308" si="4691">CE306*CE307</f>
        <v>0</v>
      </c>
      <c r="CF308" s="82">
        <f t="shared" ref="CF308" si="4692">CF306*CF307</f>
        <v>0</v>
      </c>
      <c r="CG308" s="82">
        <f t="shared" ref="CG308" si="4693">CG306*CG307</f>
        <v>0</v>
      </c>
      <c r="CH308" s="82">
        <f t="shared" ref="CH308" si="4694">CH306*CH307</f>
        <v>0</v>
      </c>
      <c r="CI308" s="82">
        <f t="shared" ref="CI308" si="4695">CI306*CI307</f>
        <v>0</v>
      </c>
      <c r="CJ308" s="82">
        <f t="shared" ref="CJ308" si="4696">CJ306*CJ307</f>
        <v>0</v>
      </c>
      <c r="CK308" s="82">
        <f t="shared" ref="CK308" si="4697">CK306*CK307</f>
        <v>0</v>
      </c>
      <c r="CL308" s="82">
        <f t="shared" ref="CL308" si="4698">CL306*CL307</f>
        <v>0</v>
      </c>
      <c r="CM308" s="82">
        <f t="shared" ref="CM308" si="4699">CM306*CM307</f>
        <v>0</v>
      </c>
      <c r="CN308" s="82">
        <f t="shared" ref="CN308" si="4700">CN306*CN307</f>
        <v>0</v>
      </c>
      <c r="CO308" s="82">
        <f t="shared" ref="CO308" si="4701">CO306*CO307</f>
        <v>0</v>
      </c>
      <c r="CP308" s="82">
        <f t="shared" ref="CP308" si="4702">CP306*CP307</f>
        <v>0</v>
      </c>
      <c r="CQ308" s="82">
        <f t="shared" ref="CQ308" si="4703">CQ306*CQ307</f>
        <v>0</v>
      </c>
      <c r="CR308" s="82">
        <f t="shared" ref="CR308" si="4704">CR306*CR307</f>
        <v>0</v>
      </c>
      <c r="CS308" s="82">
        <f t="shared" ref="CS308" si="4705">CS306*CS307</f>
        <v>0</v>
      </c>
      <c r="CT308" s="82">
        <f t="shared" ref="CT308" si="4706">CT306*CT307</f>
        <v>0</v>
      </c>
      <c r="CU308" s="82">
        <f t="shared" ref="CU308" si="4707">CU306*CU307</f>
        <v>0</v>
      </c>
      <c r="CV308" s="82">
        <f t="shared" ref="CV308" si="4708">CV306*CV307</f>
        <v>0</v>
      </c>
      <c r="CW308" s="82">
        <f t="shared" ref="CW308" si="4709">CW306*CW307</f>
        <v>0</v>
      </c>
      <c r="CX308" s="82">
        <f t="shared" ref="CX308" si="4710">CX306*CX307</f>
        <v>0</v>
      </c>
      <c r="CY308" s="82">
        <f t="shared" ref="CY308" si="4711">CY306*CY307</f>
        <v>0</v>
      </c>
      <c r="CZ308" s="82">
        <f t="shared" ref="CZ308" si="4712">CZ306*CZ307</f>
        <v>0</v>
      </c>
      <c r="DA308" s="82">
        <f t="shared" ref="DA308" si="4713">DA306*DA307</f>
        <v>0</v>
      </c>
      <c r="DB308" s="82">
        <f t="shared" ref="DB308" si="4714">DB306*DB307</f>
        <v>0</v>
      </c>
      <c r="DC308" s="82">
        <f t="shared" ref="DC308" si="4715">DC306*DC307</f>
        <v>0</v>
      </c>
      <c r="DD308" s="82">
        <f t="shared" ref="DD308" si="4716">DD306*DD307</f>
        <v>0</v>
      </c>
      <c r="DE308" s="82">
        <f t="shared" ref="DE308" si="4717">DE306*DE307</f>
        <v>0</v>
      </c>
      <c r="DF308" s="82">
        <f t="shared" ref="DF308" si="4718">DF306*DF307</f>
        <v>0</v>
      </c>
      <c r="DG308" s="82">
        <f t="shared" ref="DG308" si="4719">DG306*DG307</f>
        <v>0</v>
      </c>
      <c r="DH308" s="82">
        <f t="shared" ref="DH308" si="4720">DH306*DH307</f>
        <v>0</v>
      </c>
      <c r="DI308" s="82">
        <f t="shared" ref="DI308" si="4721">DI306*DI307</f>
        <v>0</v>
      </c>
      <c r="DJ308" s="82">
        <f t="shared" ref="DJ308" si="4722">DJ306*DJ307</f>
        <v>0</v>
      </c>
      <c r="DK308" s="82">
        <f t="shared" ref="DK308" si="4723">DK306*DK307</f>
        <v>0</v>
      </c>
      <c r="DL308" s="82">
        <f t="shared" ref="DL308" si="4724">DL306*DL307</f>
        <v>0</v>
      </c>
      <c r="DM308" s="82">
        <f t="shared" ref="DM308" si="4725">DM306*DM307</f>
        <v>0</v>
      </c>
      <c r="DN308" s="82">
        <f t="shared" ref="DN308" si="4726">DN306*DN307</f>
        <v>0</v>
      </c>
      <c r="DO308" s="82">
        <f t="shared" ref="DO308" si="4727">DO306*DO307</f>
        <v>0</v>
      </c>
      <c r="DP308" s="82">
        <f t="shared" ref="DP308" si="4728">DP306*DP307</f>
        <v>0</v>
      </c>
      <c r="DQ308" s="82">
        <f t="shared" ref="DQ308" si="4729">DQ306*DQ307</f>
        <v>0</v>
      </c>
      <c r="DR308" s="82">
        <f t="shared" ref="DR308" si="4730">DR306*DR307</f>
        <v>0</v>
      </c>
      <c r="DS308" s="82">
        <f t="shared" ref="DS308" si="4731">DS306*DS307</f>
        <v>0</v>
      </c>
      <c r="DT308" s="82">
        <f t="shared" ref="DT308" si="4732">DT306*DT307</f>
        <v>0</v>
      </c>
      <c r="DU308" s="82">
        <f t="shared" ref="DU308" si="4733">DU306*DU307</f>
        <v>0</v>
      </c>
      <c r="DV308" s="82">
        <f t="shared" ref="DV308" si="4734">DV306*DV307</f>
        <v>0</v>
      </c>
      <c r="DW308" s="82">
        <f t="shared" ref="DW308" si="4735">DW306*DW307</f>
        <v>0</v>
      </c>
      <c r="DX308" s="82">
        <f t="shared" ref="DX308" si="4736">DX306*DX307</f>
        <v>0</v>
      </c>
      <c r="DY308" s="82">
        <f t="shared" ref="DY308" si="4737">DY306*DY307</f>
        <v>0</v>
      </c>
      <c r="DZ308" s="82">
        <f t="shared" ref="DZ308" si="4738">DZ306*DZ307</f>
        <v>0</v>
      </c>
      <c r="EA308" s="82">
        <f t="shared" ref="EA308" si="4739">EA306*EA307</f>
        <v>0</v>
      </c>
      <c r="EB308" s="82">
        <f t="shared" ref="EB308" si="4740">EB306*EB307</f>
        <v>0</v>
      </c>
    </row>
    <row r="309" spans="3:132" outlineLevel="1" x14ac:dyDescent="0.25">
      <c r="C309" s="32"/>
      <c r="G309" s="52"/>
      <c r="H309" s="29"/>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row>
    <row r="310" spans="3:132" ht="13" outlineLevel="1" x14ac:dyDescent="0.3">
      <c r="C310" s="340" t="s">
        <v>504</v>
      </c>
      <c r="G310" s="52"/>
      <c r="H310" s="29"/>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row>
    <row r="311" spans="3:132" outlineLevel="1" x14ac:dyDescent="0.25">
      <c r="C311" s="318" t="s">
        <v>547</v>
      </c>
      <c r="G311" s="52" t="s">
        <v>604</v>
      </c>
      <c r="H311" s="46">
        <f t="shared" ref="H311" si="4741">SUM(J311:EB311)</f>
        <v>0</v>
      </c>
      <c r="J311" s="82">
        <f t="shared" ref="J311:AO311" si="4742">J289</f>
        <v>0</v>
      </c>
      <c r="K311" s="82">
        <f t="shared" si="4742"/>
        <v>0</v>
      </c>
      <c r="L311" s="82">
        <f t="shared" si="4742"/>
        <v>0</v>
      </c>
      <c r="M311" s="82">
        <f t="shared" si="4742"/>
        <v>0</v>
      </c>
      <c r="N311" s="82">
        <f t="shared" si="4742"/>
        <v>0</v>
      </c>
      <c r="O311" s="82">
        <f t="shared" si="4742"/>
        <v>0</v>
      </c>
      <c r="P311" s="82">
        <f t="shared" si="4742"/>
        <v>0</v>
      </c>
      <c r="Q311" s="82">
        <f t="shared" si="4742"/>
        <v>0</v>
      </c>
      <c r="R311" s="82">
        <f t="shared" si="4742"/>
        <v>0</v>
      </c>
      <c r="S311" s="82">
        <f t="shared" si="4742"/>
        <v>0</v>
      </c>
      <c r="T311" s="82">
        <f t="shared" si="4742"/>
        <v>0</v>
      </c>
      <c r="U311" s="82">
        <f t="shared" si="4742"/>
        <v>0</v>
      </c>
      <c r="V311" s="82">
        <f t="shared" si="4742"/>
        <v>0</v>
      </c>
      <c r="W311" s="82">
        <f t="shared" si="4742"/>
        <v>0</v>
      </c>
      <c r="X311" s="82">
        <f t="shared" si="4742"/>
        <v>0</v>
      </c>
      <c r="Y311" s="82">
        <f t="shared" si="4742"/>
        <v>0</v>
      </c>
      <c r="Z311" s="82">
        <f t="shared" si="4742"/>
        <v>0</v>
      </c>
      <c r="AA311" s="82">
        <f t="shared" si="4742"/>
        <v>0</v>
      </c>
      <c r="AB311" s="82">
        <f t="shared" si="4742"/>
        <v>0</v>
      </c>
      <c r="AC311" s="82">
        <f t="shared" si="4742"/>
        <v>0</v>
      </c>
      <c r="AD311" s="82">
        <f t="shared" si="4742"/>
        <v>0</v>
      </c>
      <c r="AE311" s="82">
        <f t="shared" si="4742"/>
        <v>0</v>
      </c>
      <c r="AF311" s="82">
        <f t="shared" si="4742"/>
        <v>0</v>
      </c>
      <c r="AG311" s="82">
        <f t="shared" si="4742"/>
        <v>0</v>
      </c>
      <c r="AH311" s="82">
        <f t="shared" si="4742"/>
        <v>0</v>
      </c>
      <c r="AI311" s="82">
        <f t="shared" si="4742"/>
        <v>0</v>
      </c>
      <c r="AJ311" s="82">
        <f t="shared" si="4742"/>
        <v>0</v>
      </c>
      <c r="AK311" s="82">
        <f t="shared" si="4742"/>
        <v>0</v>
      </c>
      <c r="AL311" s="82">
        <f t="shared" si="4742"/>
        <v>0</v>
      </c>
      <c r="AM311" s="82">
        <f t="shared" si="4742"/>
        <v>0</v>
      </c>
      <c r="AN311" s="82">
        <f t="shared" si="4742"/>
        <v>0</v>
      </c>
      <c r="AO311" s="82">
        <f t="shared" si="4742"/>
        <v>0</v>
      </c>
      <c r="AP311" s="82">
        <f t="shared" ref="AP311:BU311" si="4743">AP289</f>
        <v>0</v>
      </c>
      <c r="AQ311" s="82">
        <f t="shared" si="4743"/>
        <v>0</v>
      </c>
      <c r="AR311" s="82">
        <f t="shared" si="4743"/>
        <v>0</v>
      </c>
      <c r="AS311" s="82">
        <f t="shared" si="4743"/>
        <v>0</v>
      </c>
      <c r="AT311" s="82">
        <f t="shared" si="4743"/>
        <v>0</v>
      </c>
      <c r="AU311" s="82">
        <f t="shared" si="4743"/>
        <v>0</v>
      </c>
      <c r="AV311" s="82">
        <f t="shared" si="4743"/>
        <v>0</v>
      </c>
      <c r="AW311" s="82">
        <f t="shared" si="4743"/>
        <v>0</v>
      </c>
      <c r="AX311" s="82">
        <f t="shared" si="4743"/>
        <v>0</v>
      </c>
      <c r="AY311" s="82">
        <f t="shared" si="4743"/>
        <v>0</v>
      </c>
      <c r="AZ311" s="82">
        <f t="shared" si="4743"/>
        <v>0</v>
      </c>
      <c r="BA311" s="82">
        <f t="shared" si="4743"/>
        <v>0</v>
      </c>
      <c r="BB311" s="82">
        <f t="shared" si="4743"/>
        <v>0</v>
      </c>
      <c r="BC311" s="82">
        <f t="shared" si="4743"/>
        <v>0</v>
      </c>
      <c r="BD311" s="82">
        <f t="shared" si="4743"/>
        <v>0</v>
      </c>
      <c r="BE311" s="82">
        <f t="shared" si="4743"/>
        <v>0</v>
      </c>
      <c r="BF311" s="82">
        <f t="shared" si="4743"/>
        <v>0</v>
      </c>
      <c r="BG311" s="82">
        <f t="shared" si="4743"/>
        <v>0</v>
      </c>
      <c r="BH311" s="82">
        <f t="shared" si="4743"/>
        <v>0</v>
      </c>
      <c r="BI311" s="82">
        <f t="shared" si="4743"/>
        <v>0</v>
      </c>
      <c r="BJ311" s="82">
        <f t="shared" si="4743"/>
        <v>0</v>
      </c>
      <c r="BK311" s="82">
        <f t="shared" si="4743"/>
        <v>0</v>
      </c>
      <c r="BL311" s="82">
        <f t="shared" si="4743"/>
        <v>0</v>
      </c>
      <c r="BM311" s="82">
        <f t="shared" si="4743"/>
        <v>0</v>
      </c>
      <c r="BN311" s="82">
        <f t="shared" si="4743"/>
        <v>0</v>
      </c>
      <c r="BO311" s="82">
        <f t="shared" si="4743"/>
        <v>0</v>
      </c>
      <c r="BP311" s="82">
        <f t="shared" si="4743"/>
        <v>0</v>
      </c>
      <c r="BQ311" s="82">
        <f t="shared" si="4743"/>
        <v>0</v>
      </c>
      <c r="BR311" s="82">
        <f t="shared" si="4743"/>
        <v>0</v>
      </c>
      <c r="BS311" s="82">
        <f t="shared" si="4743"/>
        <v>0</v>
      </c>
      <c r="BT311" s="82">
        <f t="shared" si="4743"/>
        <v>0</v>
      </c>
      <c r="BU311" s="82">
        <f t="shared" si="4743"/>
        <v>0</v>
      </c>
      <c r="BV311" s="82">
        <f t="shared" ref="BV311:DA311" si="4744">BV289</f>
        <v>0</v>
      </c>
      <c r="BW311" s="82">
        <f t="shared" si="4744"/>
        <v>0</v>
      </c>
      <c r="BX311" s="82">
        <f t="shared" si="4744"/>
        <v>0</v>
      </c>
      <c r="BY311" s="82">
        <f t="shared" si="4744"/>
        <v>0</v>
      </c>
      <c r="BZ311" s="82">
        <f t="shared" si="4744"/>
        <v>0</v>
      </c>
      <c r="CA311" s="82">
        <f t="shared" si="4744"/>
        <v>0</v>
      </c>
      <c r="CB311" s="82">
        <f t="shared" si="4744"/>
        <v>0</v>
      </c>
      <c r="CC311" s="82">
        <f t="shared" si="4744"/>
        <v>0</v>
      </c>
      <c r="CD311" s="82">
        <f t="shared" si="4744"/>
        <v>0</v>
      </c>
      <c r="CE311" s="82">
        <f t="shared" si="4744"/>
        <v>0</v>
      </c>
      <c r="CF311" s="82">
        <f t="shared" si="4744"/>
        <v>0</v>
      </c>
      <c r="CG311" s="82">
        <f t="shared" si="4744"/>
        <v>0</v>
      </c>
      <c r="CH311" s="82">
        <f t="shared" si="4744"/>
        <v>0</v>
      </c>
      <c r="CI311" s="82">
        <f t="shared" si="4744"/>
        <v>0</v>
      </c>
      <c r="CJ311" s="82">
        <f t="shared" si="4744"/>
        <v>0</v>
      </c>
      <c r="CK311" s="82">
        <f t="shared" si="4744"/>
        <v>0</v>
      </c>
      <c r="CL311" s="82">
        <f t="shared" si="4744"/>
        <v>0</v>
      </c>
      <c r="CM311" s="82">
        <f t="shared" si="4744"/>
        <v>0</v>
      </c>
      <c r="CN311" s="82">
        <f t="shared" si="4744"/>
        <v>0</v>
      </c>
      <c r="CO311" s="82">
        <f t="shared" si="4744"/>
        <v>0</v>
      </c>
      <c r="CP311" s="82">
        <f t="shared" si="4744"/>
        <v>0</v>
      </c>
      <c r="CQ311" s="82">
        <f t="shared" si="4744"/>
        <v>0</v>
      </c>
      <c r="CR311" s="82">
        <f t="shared" si="4744"/>
        <v>0</v>
      </c>
      <c r="CS311" s="82">
        <f t="shared" si="4744"/>
        <v>0</v>
      </c>
      <c r="CT311" s="82">
        <f t="shared" si="4744"/>
        <v>0</v>
      </c>
      <c r="CU311" s="82">
        <f t="shared" si="4744"/>
        <v>0</v>
      </c>
      <c r="CV311" s="82">
        <f t="shared" si="4744"/>
        <v>0</v>
      </c>
      <c r="CW311" s="82">
        <f t="shared" si="4744"/>
        <v>0</v>
      </c>
      <c r="CX311" s="82">
        <f t="shared" si="4744"/>
        <v>0</v>
      </c>
      <c r="CY311" s="82">
        <f t="shared" si="4744"/>
        <v>0</v>
      </c>
      <c r="CZ311" s="82">
        <f t="shared" si="4744"/>
        <v>0</v>
      </c>
      <c r="DA311" s="82">
        <f t="shared" si="4744"/>
        <v>0</v>
      </c>
      <c r="DB311" s="82">
        <f t="shared" ref="DB311:EB311" si="4745">DB289</f>
        <v>0</v>
      </c>
      <c r="DC311" s="82">
        <f t="shared" si="4745"/>
        <v>0</v>
      </c>
      <c r="DD311" s="82">
        <f t="shared" si="4745"/>
        <v>0</v>
      </c>
      <c r="DE311" s="82">
        <f t="shared" si="4745"/>
        <v>0</v>
      </c>
      <c r="DF311" s="82">
        <f t="shared" si="4745"/>
        <v>0</v>
      </c>
      <c r="DG311" s="82">
        <f t="shared" si="4745"/>
        <v>0</v>
      </c>
      <c r="DH311" s="82">
        <f t="shared" si="4745"/>
        <v>0</v>
      </c>
      <c r="DI311" s="82">
        <f t="shared" si="4745"/>
        <v>0</v>
      </c>
      <c r="DJ311" s="82">
        <f t="shared" si="4745"/>
        <v>0</v>
      </c>
      <c r="DK311" s="82">
        <f t="shared" si="4745"/>
        <v>0</v>
      </c>
      <c r="DL311" s="82">
        <f t="shared" si="4745"/>
        <v>0</v>
      </c>
      <c r="DM311" s="82">
        <f t="shared" si="4745"/>
        <v>0</v>
      </c>
      <c r="DN311" s="82">
        <f t="shared" si="4745"/>
        <v>0</v>
      </c>
      <c r="DO311" s="82">
        <f t="shared" si="4745"/>
        <v>0</v>
      </c>
      <c r="DP311" s="82">
        <f t="shared" si="4745"/>
        <v>0</v>
      </c>
      <c r="DQ311" s="82">
        <f t="shared" si="4745"/>
        <v>0</v>
      </c>
      <c r="DR311" s="82">
        <f t="shared" si="4745"/>
        <v>0</v>
      </c>
      <c r="DS311" s="82">
        <f t="shared" si="4745"/>
        <v>0</v>
      </c>
      <c r="DT311" s="82">
        <f t="shared" si="4745"/>
        <v>0</v>
      </c>
      <c r="DU311" s="82">
        <f t="shared" si="4745"/>
        <v>0</v>
      </c>
      <c r="DV311" s="82">
        <f t="shared" si="4745"/>
        <v>0</v>
      </c>
      <c r="DW311" s="82">
        <f t="shared" si="4745"/>
        <v>0</v>
      </c>
      <c r="DX311" s="82">
        <f t="shared" si="4745"/>
        <v>0</v>
      </c>
      <c r="DY311" s="82">
        <f t="shared" si="4745"/>
        <v>0</v>
      </c>
      <c r="DZ311" s="82">
        <f t="shared" si="4745"/>
        <v>0</v>
      </c>
      <c r="EA311" s="82">
        <f t="shared" si="4745"/>
        <v>0</v>
      </c>
      <c r="EB311" s="82">
        <f t="shared" si="4745"/>
        <v>0</v>
      </c>
    </row>
    <row r="312" spans="3:132" outlineLevel="1" x14ac:dyDescent="0.25">
      <c r="C312" s="317" t="s">
        <v>485</v>
      </c>
      <c r="D312" s="125">
        <f>Assumptions!J16</f>
        <v>0.64</v>
      </c>
      <c r="E312" s="79">
        <f>Assumptions!J13</f>
        <v>45658</v>
      </c>
      <c r="G312" s="52" t="s">
        <v>215</v>
      </c>
      <c r="H312" s="50">
        <f t="shared" ref="H312" si="4746">SUM(J312:EB312)</f>
        <v>0.99999999999999989</v>
      </c>
      <c r="J312" s="129"/>
      <c r="K312" s="155">
        <f>ROUND(($D$312/MiY*(SUM($J$312:J312)&lt;=1)+IF(SUM($J$312:J312)+($D$312/MiY)&gt;1,1-(SUM($J$312:J312)+($D$312/MiY)),0)),5)*(K$7&gt;=$E$312)</f>
        <v>0</v>
      </c>
      <c r="L312" s="155">
        <f>ROUND(($D$312/MiY*(SUM($J$312:K312)&lt;=1)+IF(SUM($J$312:K312)+($D$312/MiY)&gt;1,1-(SUM($J$312:K312)+($D$312/MiY)),0)),5)*(L$7&gt;=$E$312)</f>
        <v>0</v>
      </c>
      <c r="M312" s="155">
        <f>ROUND(($D$312/MiY*(SUM($J$312:L312)&lt;=1)+IF(SUM($J$312:L312)+($D$312/MiY)&gt;1,1-(SUM($J$312:L312)+($D$312/MiY)),0)),5)*(M$7&gt;=$E$312)</f>
        <v>0</v>
      </c>
      <c r="N312" s="155">
        <f>ROUND(($D$312/MiY*(SUM($J$312:M312)&lt;=1)+IF(SUM($J$312:M312)+($D$312/MiY)&gt;1,1-(SUM($J$312:M312)+($D$312/MiY)),0)),5)*(N$7&gt;=$E$312)</f>
        <v>0</v>
      </c>
      <c r="O312" s="155">
        <f>ROUND(($D$312/MiY*(SUM($J$312:N312)&lt;=1)+IF(SUM($J$312:N312)+($D$312/MiY)&gt;1,1-(SUM($J$312:N312)+($D$312/MiY)),0)),5)*(O$7&gt;=$E$312)</f>
        <v>0</v>
      </c>
      <c r="P312" s="155">
        <f>ROUND(($D$312/MiY*(SUM($J$312:O312)&lt;=1)+IF(SUM($J$312:O312)+($D$312/MiY)&gt;1,1-(SUM($J$312:O312)+($D$312/MiY)),0)),5)*(P$7&gt;=$E$312)</f>
        <v>0</v>
      </c>
      <c r="Q312" s="155">
        <f>ROUND(($D$312/MiY*(SUM($J$312:P312)&lt;=1)+IF(SUM($J$312:P312)+($D$312/MiY)&gt;1,1-(SUM($J$312:P312)+($D$312/MiY)),0)),5)*(Q$7&gt;=$E$312)</f>
        <v>0</v>
      </c>
      <c r="R312" s="155">
        <f>ROUND(($D$312/MiY*(SUM($J$312:Q312)&lt;=1)+IF(SUM($J$312:Q312)+($D$312/MiY)&gt;1,1-(SUM($J$312:Q312)+($D$312/MiY)),0)),5)*(R$7&gt;=$E$312)</f>
        <v>0</v>
      </c>
      <c r="S312" s="155">
        <f>ROUND(($D$312/MiY*(SUM($J$312:R312)&lt;=1)+IF(SUM($J$312:R312)+($D$312/MiY)&gt;1,1-(SUM($J$312:R312)+($D$312/MiY)),0)),5)*(S$7&gt;=$E$312)</f>
        <v>0</v>
      </c>
      <c r="T312" s="155">
        <f>ROUND(($D$312/MiY*(SUM($J$312:S312)&lt;=1)+IF(SUM($J$312:S312)+($D$312/MiY)&gt;1,1-(SUM($J$312:S312)+($D$312/MiY)),0)),5)*(T$7&gt;=$E$312)</f>
        <v>0</v>
      </c>
      <c r="U312" s="155">
        <f>ROUND(($D$312/MiY*(SUM($J$312:T312)&lt;=1)+IF(SUM($J$312:T312)+($D$312/MiY)&gt;1,1-(SUM($J$312:T312)+($D$312/MiY)),0)),5)*(U$7&gt;=$E$312)</f>
        <v>0</v>
      </c>
      <c r="V312" s="155">
        <f>ROUND(($D$312/MiY*(SUM($J$312:U312)&lt;=1)+IF(SUM($J$312:U312)+($D$312/MiY)&gt;1,1-(SUM($J$312:U312)+($D$312/MiY)),0)),5)*(V$7&gt;=$E$312)</f>
        <v>0</v>
      </c>
      <c r="W312" s="155">
        <f>ROUND(($D$312/MiY*(SUM($J$312:V312)&lt;=1)+IF(SUM($J$312:V312)+($D$312/MiY)&gt;1,1-(SUM($J$312:V312)+($D$312/MiY)),0)),5)*(W$7&gt;=$E$312)</f>
        <v>0</v>
      </c>
      <c r="X312" s="155">
        <f>ROUND(($D$312/MiY*(SUM($J$312:W312)&lt;=1)+IF(SUM($J$312:W312)+($D$312/MiY)&gt;1,1-(SUM($J$312:W312)+($D$312/MiY)),0)),5)*(X$7&gt;=$E$312)</f>
        <v>0</v>
      </c>
      <c r="Y312" s="155">
        <f>ROUND(($D$312/MiY*(SUM($J$312:X312)&lt;=1)+IF(SUM($J$312:X312)+($D$312/MiY)&gt;1,1-(SUM($J$312:X312)+($D$312/MiY)),0)),5)*(Y$7&gt;=$E$312)</f>
        <v>0</v>
      </c>
      <c r="Z312" s="155">
        <f>ROUND(($D$312/MiY*(SUM($J$312:Y312)&lt;=1)+IF(SUM($J$312:Y312)+($D$312/MiY)&gt;1,1-(SUM($J$312:Y312)+($D$312/MiY)),0)),5)*(Z$7&gt;=$E$312)</f>
        <v>0</v>
      </c>
      <c r="AA312" s="155">
        <f>ROUND(($D$312/MiY*(SUM($J$312:Z312)&lt;=1)+IF(SUM($J$312:Z312)+($D$312/MiY)&gt;1,1-(SUM($J$312:Z312)+($D$312/MiY)),0)),5)*(AA$7&gt;=$E$312)</f>
        <v>0</v>
      </c>
      <c r="AB312" s="155">
        <f>ROUND(($D$312/MiY*(SUM($J$312:AA312)&lt;=1)+IF(SUM($J$312:AA312)+($D$312/MiY)&gt;1,1-(SUM($J$312:AA312)+($D$312/MiY)),0)),5)*(AB$7&gt;=$E$312)</f>
        <v>0</v>
      </c>
      <c r="AC312" s="155">
        <f>ROUND(($D$312/MiY*(SUM($J$312:AB312)&lt;=1)+IF(SUM($J$312:AB312)+($D$312/MiY)&gt;1,1-(SUM($J$312:AB312)+($D$312/MiY)),0)),5)*(AC$7&gt;=$E$312)</f>
        <v>0</v>
      </c>
      <c r="AD312" s="155">
        <f>ROUND(($D$312/MiY*(SUM($J$312:AC312)&lt;=1)+IF(SUM($J$312:AC312)+($D$312/MiY)&gt;1,1-(SUM($J$312:AC312)+($D$312/MiY)),0)),5)*(AD$7&gt;=$E$312)</f>
        <v>0</v>
      </c>
      <c r="AE312" s="155">
        <f>ROUND(($D$312/MiY*(SUM($J$312:AD312)&lt;=1)+IF(SUM($J$312:AD312)+($D$312/MiY)&gt;1,1-(SUM($J$312:AD312)+($D$312/MiY)),0)),5)*(AE$7&gt;=$E$312)</f>
        <v>0</v>
      </c>
      <c r="AF312" s="155">
        <f>ROUND(($D$312/MiY*(SUM($J$312:AE312)&lt;=1)+IF(SUM($J$312:AE312)+($D$312/MiY)&gt;1,1-(SUM($J$312:AE312)+($D$312/MiY)),0)),5)*(AF$7&gt;=$E$312)</f>
        <v>0</v>
      </c>
      <c r="AG312" s="155">
        <f>ROUND(($D$312/MiY*(SUM($J$312:AF312)&lt;=1)+IF(SUM($J$312:AF312)+($D$312/MiY)&gt;1,1-(SUM($J$312:AF312)+($D$312/MiY)),0)),5)*(AG$7&gt;=$E$312)</f>
        <v>0</v>
      </c>
      <c r="AH312" s="155">
        <f>ROUND(($D$312/MiY*(SUM($J$312:AG312)&lt;=1)+IF(SUM($J$312:AG312)+($D$312/MiY)&gt;1,1-(SUM($J$312:AG312)+($D$312/MiY)),0)),5)*(AH$7&gt;=$E$312)</f>
        <v>5.3330000000000002E-2</v>
      </c>
      <c r="AI312" s="155">
        <f>ROUND(($D$312/MiY*(SUM($J$312:AH312)&lt;=1)+IF(SUM($J$312:AH312)+($D$312/MiY)&gt;1,1-(SUM($J$312:AH312)+($D$312/MiY)),0)),5)*(AI$7&gt;=$E$312)</f>
        <v>5.3330000000000002E-2</v>
      </c>
      <c r="AJ312" s="155">
        <f>ROUND(($D$312/MiY*(SUM($J$312:AI312)&lt;=1)+IF(SUM($J$312:AI312)+($D$312/MiY)&gt;1,1-(SUM($J$312:AI312)+($D$312/MiY)),0)),5)*(AJ$7&gt;=$E$312)</f>
        <v>5.3330000000000002E-2</v>
      </c>
      <c r="AK312" s="155">
        <f>ROUND(($D$312/MiY*(SUM($J$312:AJ312)&lt;=1)+IF(SUM($J$312:AJ312)+($D$312/MiY)&gt;1,1-(SUM($J$312:AJ312)+($D$312/MiY)),0)),5)*(AK$7&gt;=$E$312)</f>
        <v>5.3330000000000002E-2</v>
      </c>
      <c r="AL312" s="155">
        <f>ROUND(($D$312/MiY*(SUM($J$312:AK312)&lt;=1)+IF(SUM($J$312:AK312)+($D$312/MiY)&gt;1,1-(SUM($J$312:AK312)+($D$312/MiY)),0)),5)*(AL$7&gt;=$E$312)</f>
        <v>5.3330000000000002E-2</v>
      </c>
      <c r="AM312" s="155">
        <f>ROUND(($D$312/MiY*(SUM($J$312:AL312)&lt;=1)+IF(SUM($J$312:AL312)+($D$312/MiY)&gt;1,1-(SUM($J$312:AL312)+($D$312/MiY)),0)),5)*(AM$7&gt;=$E$312)</f>
        <v>5.3330000000000002E-2</v>
      </c>
      <c r="AN312" s="155">
        <f>ROUND(($D$312/MiY*(SUM($J$312:AM312)&lt;=1)+IF(SUM($J$312:AM312)+($D$312/MiY)&gt;1,1-(SUM($J$312:AM312)+($D$312/MiY)),0)),5)*(AN$7&gt;=$E$312)</f>
        <v>5.3330000000000002E-2</v>
      </c>
      <c r="AO312" s="155">
        <f>ROUND(($D$312/MiY*(SUM($J$312:AN312)&lt;=1)+IF(SUM($J$312:AN312)+($D$312/MiY)&gt;1,1-(SUM($J$312:AN312)+($D$312/MiY)),0)),5)*(AO$7&gt;=$E$312)</f>
        <v>5.3330000000000002E-2</v>
      </c>
      <c r="AP312" s="155">
        <f>ROUND(($D$312/MiY*(SUM($J$312:AO312)&lt;=1)+IF(SUM($J$312:AO312)+($D$312/MiY)&gt;1,1-(SUM($J$312:AO312)+($D$312/MiY)),0)),5)*(AP$7&gt;=$E$312)</f>
        <v>5.3330000000000002E-2</v>
      </c>
      <c r="AQ312" s="155">
        <f>ROUND(($D$312/MiY*(SUM($J$312:AP312)&lt;=1)+IF(SUM($J$312:AP312)+($D$312/MiY)&gt;1,1-(SUM($J$312:AP312)+($D$312/MiY)),0)),5)*(AQ$7&gt;=$E$312)</f>
        <v>5.3330000000000002E-2</v>
      </c>
      <c r="AR312" s="155">
        <f>ROUND(($D$312/MiY*(SUM($J$312:AQ312)&lt;=1)+IF(SUM($J$312:AQ312)+($D$312/MiY)&gt;1,1-(SUM($J$312:AQ312)+($D$312/MiY)),0)),5)*(AR$7&gt;=$E$312)</f>
        <v>5.3330000000000002E-2</v>
      </c>
      <c r="AS312" s="155">
        <f>ROUND(($D$312/MiY*(SUM($J$312:AR312)&lt;=1)+IF(SUM($J$312:AR312)+($D$312/MiY)&gt;1,1-(SUM($J$312:AR312)+($D$312/MiY)),0)),5)*(AS$7&gt;=$E$312)</f>
        <v>5.3330000000000002E-2</v>
      </c>
      <c r="AT312" s="155">
        <f>ROUND(($D$312/MiY*(SUM($J$312:AS312)&lt;=1)+IF(SUM($J$312:AS312)+($D$312/MiY)&gt;1,1-(SUM($J$312:AS312)+($D$312/MiY)),0)),5)*(AT$7&gt;=$E$312)</f>
        <v>5.3330000000000002E-2</v>
      </c>
      <c r="AU312" s="155">
        <f>ROUND(($D$312/MiY*(SUM($J$312:AT312)&lt;=1)+IF(SUM($J$312:AT312)+($D$312/MiY)&gt;1,1-(SUM($J$312:AT312)+($D$312/MiY)),0)),5)*(AU$7&gt;=$E$312)</f>
        <v>5.3330000000000002E-2</v>
      </c>
      <c r="AV312" s="155">
        <f>ROUND(($D$312/MiY*(SUM($J$312:AU312)&lt;=1)+IF(SUM($J$312:AU312)+($D$312/MiY)&gt;1,1-(SUM($J$312:AU312)+($D$312/MiY)),0)),5)*(AV$7&gt;=$E$312)</f>
        <v>5.3330000000000002E-2</v>
      </c>
      <c r="AW312" s="155">
        <f>ROUND(($D$312/MiY*(SUM($J$312:AV312)&lt;=1)+IF(SUM($J$312:AV312)+($D$312/MiY)&gt;1,1-(SUM($J$312:AV312)+($D$312/MiY)),0)),5)*(AW$7&gt;=$E$312)</f>
        <v>5.3330000000000002E-2</v>
      </c>
      <c r="AX312" s="155">
        <f>ROUND(($D$312/MiY*(SUM($J$312:AW312)&lt;=1)+IF(SUM($J$312:AW312)+($D$312/MiY)&gt;1,1-(SUM($J$312:AW312)+($D$312/MiY)),0)),5)*(AX$7&gt;=$E$312)</f>
        <v>5.3330000000000002E-2</v>
      </c>
      <c r="AY312" s="155">
        <f>ROUND(($D$312/MiY*(SUM($J$312:AX312)&lt;=1)+IF(SUM($J$312:AX312)+($D$312/MiY)&gt;1,1-(SUM($J$312:AX312)+($D$312/MiY)),0)),5)*(AY$7&gt;=$E$312)</f>
        <v>5.3330000000000002E-2</v>
      </c>
      <c r="AZ312" s="155">
        <f>ROUND(($D$312/MiY*(SUM($J$312:AY312)&lt;=1)+IF(SUM($J$312:AY312)+($D$312/MiY)&gt;1,1-(SUM($J$312:AY312)+($D$312/MiY)),0)),5)*(AZ$7&gt;=$E$312)</f>
        <v>4.0059999999999998E-2</v>
      </c>
      <c r="BA312" s="155">
        <f>ROUND(($D$312/MiY*(SUM($J$312:AZ312)&lt;=1)+IF(SUM($J$312:AZ312)+($D$312/MiY)&gt;1,1-(SUM($J$312:AZ312)+($D$312/MiY)),0)),5)*(BA$7&gt;=$E$312)</f>
        <v>0</v>
      </c>
      <c r="BB312" s="155">
        <f>ROUND(($D$312/MiY*(SUM($J$312:BA312)&lt;=1)+IF(SUM($J$312:BA312)+($D$312/MiY)&gt;1,1-(SUM($J$312:BA312)+($D$312/MiY)),0)),5)*(BB$7&gt;=$E$312)</f>
        <v>0</v>
      </c>
      <c r="BC312" s="155">
        <f>ROUND(($D$312/MiY*(SUM($J$312:BB312)&lt;=1)+IF(SUM($J$312:BB312)+($D$312/MiY)&gt;1,1-(SUM($J$312:BB312)+($D$312/MiY)),0)),5)*(BC$7&gt;=$E$312)</f>
        <v>0</v>
      </c>
      <c r="BD312" s="155">
        <f>ROUND(($D$312/MiY*(SUM($J$312:BC312)&lt;=1)+IF(SUM($J$312:BC312)+($D$312/MiY)&gt;1,1-(SUM($J$312:BC312)+($D$312/MiY)),0)),5)*(BD$7&gt;=$E$312)</f>
        <v>0</v>
      </c>
      <c r="BE312" s="155">
        <f>ROUND(($D$312/MiY*(SUM($J$312:BD312)&lt;=1)+IF(SUM($J$312:BD312)+($D$312/MiY)&gt;1,1-(SUM($J$312:BD312)+($D$312/MiY)),0)),5)*(BE$7&gt;=$E$312)</f>
        <v>0</v>
      </c>
      <c r="BF312" s="155">
        <f>ROUND(($D$312/MiY*(SUM($J$312:BE312)&lt;=1)+IF(SUM($J$312:BE312)+($D$312/MiY)&gt;1,1-(SUM($J$312:BE312)+($D$312/MiY)),0)),5)*(BF$7&gt;=$E$312)</f>
        <v>0</v>
      </c>
      <c r="BG312" s="155">
        <f>ROUND(($D$312/MiY*(SUM($J$312:BF312)&lt;=1)+IF(SUM($J$312:BF312)+($D$312/MiY)&gt;1,1-(SUM($J$312:BF312)+($D$312/MiY)),0)),5)*(BG$7&gt;=$E$312)</f>
        <v>0</v>
      </c>
      <c r="BH312" s="155">
        <f>ROUND(($D$312/MiY*(SUM($J$312:BG312)&lt;=1)+IF(SUM($J$312:BG312)+($D$312/MiY)&gt;1,1-(SUM($J$312:BG312)+($D$312/MiY)),0)),5)*(BH$7&gt;=$E$312)</f>
        <v>0</v>
      </c>
      <c r="BI312" s="155">
        <f>ROUND(($D$312/MiY*(SUM($J$312:BH312)&lt;=1)+IF(SUM($J$312:BH312)+($D$312/MiY)&gt;1,1-(SUM($J$312:BH312)+($D$312/MiY)),0)),5)*(BI$7&gt;=$E$312)</f>
        <v>0</v>
      </c>
      <c r="BJ312" s="155">
        <f>ROUND(($D$312/MiY*(SUM($J$312:BI312)&lt;=1)+IF(SUM($J$312:BI312)+($D$312/MiY)&gt;1,1-(SUM($J$312:BI312)+($D$312/MiY)),0)),5)*(BJ$7&gt;=$E$312)</f>
        <v>0</v>
      </c>
      <c r="BK312" s="155">
        <f>ROUND(($D$312/MiY*(SUM($J$312:BJ312)&lt;=1)+IF(SUM($J$312:BJ312)+($D$312/MiY)&gt;1,1-(SUM($J$312:BJ312)+($D$312/MiY)),0)),5)*(BK$7&gt;=$E$312)</f>
        <v>0</v>
      </c>
      <c r="BL312" s="155">
        <f>ROUND(($D$312/MiY*(SUM($J$312:BK312)&lt;=1)+IF(SUM($J$312:BK312)+($D$312/MiY)&gt;1,1-(SUM($J$312:BK312)+($D$312/MiY)),0)),5)*(BL$7&gt;=$E$312)</f>
        <v>0</v>
      </c>
      <c r="BM312" s="155">
        <f>ROUND(($D$312/MiY*(SUM($J$312:BL312)&lt;=1)+IF(SUM($J$312:BL312)+($D$312/MiY)&gt;1,1-(SUM($J$312:BL312)+($D$312/MiY)),0)),5)*(BM$7&gt;=$E$312)</f>
        <v>0</v>
      </c>
      <c r="BN312" s="155">
        <f>ROUND(($D$312/MiY*(SUM($J$312:BM312)&lt;=1)+IF(SUM($J$312:BM312)+($D$312/MiY)&gt;1,1-(SUM($J$312:BM312)+($D$312/MiY)),0)),5)*(BN$7&gt;=$E$312)</f>
        <v>0</v>
      </c>
      <c r="BO312" s="155">
        <f>ROUND(($D$312/MiY*(SUM($J$312:BN312)&lt;=1)+IF(SUM($J$312:BN312)+($D$312/MiY)&gt;1,1-(SUM($J$312:BN312)+($D$312/MiY)),0)),5)*(BO$7&gt;=$E$312)</f>
        <v>0</v>
      </c>
      <c r="BP312" s="155">
        <f>ROUND(($D$312/MiY*(SUM($J$312:BO312)&lt;=1)+IF(SUM($J$312:BO312)+($D$312/MiY)&gt;1,1-(SUM($J$312:BO312)+($D$312/MiY)),0)),5)*(BP$7&gt;=$E$312)</f>
        <v>0</v>
      </c>
      <c r="BQ312" s="155">
        <f>ROUND(($D$312/MiY*(SUM($J$312:BP312)&lt;=1)+IF(SUM($J$312:BP312)+($D$312/MiY)&gt;1,1-(SUM($J$312:BP312)+($D$312/MiY)),0)),5)*(BQ$7&gt;=$E$312)</f>
        <v>0</v>
      </c>
      <c r="BR312" s="155">
        <f>ROUND(($D$312/MiY*(SUM($J$312:BQ312)&lt;=1)+IF(SUM($J$312:BQ312)+($D$312/MiY)&gt;1,1-(SUM($J$312:BQ312)+($D$312/MiY)),0)),5)*(BR$7&gt;=$E$312)</f>
        <v>0</v>
      </c>
      <c r="BS312" s="155">
        <f>ROUND(($D$312/MiY*(SUM($J$312:BR312)&lt;=1)+IF(SUM($J$312:BR312)+($D$312/MiY)&gt;1,1-(SUM($J$312:BR312)+($D$312/MiY)),0)),5)*(BS$7&gt;=$E$312)</f>
        <v>0</v>
      </c>
      <c r="BT312" s="155">
        <f>ROUND(($D$312/MiY*(SUM($J$312:BS312)&lt;=1)+IF(SUM($J$312:BS312)+($D$312/MiY)&gt;1,1-(SUM($J$312:BS312)+($D$312/MiY)),0)),5)*(BT$7&gt;=$E$312)</f>
        <v>0</v>
      </c>
      <c r="BU312" s="155">
        <f>ROUND(($D$312/MiY*(SUM($J$312:BT312)&lt;=1)+IF(SUM($J$312:BT312)+($D$312/MiY)&gt;1,1-(SUM($J$312:BT312)+($D$312/MiY)),0)),5)*(BU$7&gt;=$E$312)</f>
        <v>0</v>
      </c>
      <c r="BV312" s="155">
        <f>ROUND(($D$312/MiY*(SUM($J$312:BU312)&lt;=1)+IF(SUM($J$312:BU312)+($D$312/MiY)&gt;1,1-(SUM($J$312:BU312)+($D$312/MiY)),0)),5)*(BV$7&gt;=$E$312)</f>
        <v>0</v>
      </c>
      <c r="BW312" s="155">
        <f>ROUND(($D$312/MiY*(SUM($J$312:BV312)&lt;=1)+IF(SUM($J$312:BV312)+($D$312/MiY)&gt;1,1-(SUM($J$312:BV312)+($D$312/MiY)),0)),5)*(BW$7&gt;=$E$312)</f>
        <v>0</v>
      </c>
      <c r="BX312" s="155">
        <f>ROUND(($D$312/MiY*(SUM($J$312:BW312)&lt;=1)+IF(SUM($J$312:BW312)+($D$312/MiY)&gt;1,1-(SUM($J$312:BW312)+($D$312/MiY)),0)),5)*(BX$7&gt;=$E$312)</f>
        <v>0</v>
      </c>
      <c r="BY312" s="155">
        <f>ROUND(($D$312/MiY*(SUM($J$312:BX312)&lt;=1)+IF(SUM($J$312:BX312)+($D$312/MiY)&gt;1,1-(SUM($J$312:BX312)+($D$312/MiY)),0)),5)*(BY$7&gt;=$E$312)</f>
        <v>0</v>
      </c>
      <c r="BZ312" s="155">
        <f>ROUND(($D$312/MiY*(SUM($J$312:BY312)&lt;=1)+IF(SUM($J$312:BY312)+($D$312/MiY)&gt;1,1-(SUM($J$312:BY312)+($D$312/MiY)),0)),5)*(BZ$7&gt;=$E$312)</f>
        <v>0</v>
      </c>
      <c r="CA312" s="155">
        <f>ROUND(($D$312/MiY*(SUM($J$312:BZ312)&lt;=1)+IF(SUM($J$312:BZ312)+($D$312/MiY)&gt;1,1-(SUM($J$312:BZ312)+($D$312/MiY)),0)),5)*(CA$7&gt;=$E$312)</f>
        <v>0</v>
      </c>
      <c r="CB312" s="155">
        <f>ROUND(($D$312/MiY*(SUM($J$312:CA312)&lt;=1)+IF(SUM($J$312:CA312)+($D$312/MiY)&gt;1,1-(SUM($J$312:CA312)+($D$312/MiY)),0)),5)*(CB$7&gt;=$E$312)</f>
        <v>0</v>
      </c>
      <c r="CC312" s="155">
        <f>ROUND(($D$312/MiY*(SUM($J$312:CB312)&lt;=1)+IF(SUM($J$312:CB312)+($D$312/MiY)&gt;1,1-(SUM($J$312:CB312)+($D$312/MiY)),0)),5)*(CC$7&gt;=$E$312)</f>
        <v>0</v>
      </c>
      <c r="CD312" s="155">
        <f>ROUND(($D$312/MiY*(SUM($J$312:CC312)&lt;=1)+IF(SUM($J$312:CC312)+($D$312/MiY)&gt;1,1-(SUM($J$312:CC312)+($D$312/MiY)),0)),5)*(CD$7&gt;=$E$312)</f>
        <v>0</v>
      </c>
      <c r="CE312" s="155">
        <f>ROUND(($D$312/MiY*(SUM($J$312:CD312)&lt;=1)+IF(SUM($J$312:CD312)+($D$312/MiY)&gt;1,1-(SUM($J$312:CD312)+($D$312/MiY)),0)),5)*(CE$7&gt;=$E$312)</f>
        <v>0</v>
      </c>
      <c r="CF312" s="155">
        <f>ROUND(($D$312/MiY*(SUM($J$312:CE312)&lt;=1)+IF(SUM($J$312:CE312)+($D$312/MiY)&gt;1,1-(SUM($J$312:CE312)+($D$312/MiY)),0)),5)*(CF$7&gt;=$E$312)</f>
        <v>0</v>
      </c>
      <c r="CG312" s="155">
        <f>ROUND(($D$312/MiY*(SUM($J$312:CF312)&lt;=1)+IF(SUM($J$312:CF312)+($D$312/MiY)&gt;1,1-(SUM($J$312:CF312)+($D$312/MiY)),0)),5)*(CG$7&gt;=$E$312)</f>
        <v>0</v>
      </c>
      <c r="CH312" s="155">
        <f>ROUND(($D$312/MiY*(SUM($J$312:CG312)&lt;=1)+IF(SUM($J$312:CG312)+($D$312/MiY)&gt;1,1-(SUM($J$312:CG312)+($D$312/MiY)),0)),5)*(CH$7&gt;=$E$312)</f>
        <v>0</v>
      </c>
      <c r="CI312" s="155">
        <f>ROUND(($D$312/MiY*(SUM($J$312:CH312)&lt;=1)+IF(SUM($J$312:CH312)+($D$312/MiY)&gt;1,1-(SUM($J$312:CH312)+($D$312/MiY)),0)),5)*(CI$7&gt;=$E$312)</f>
        <v>0</v>
      </c>
      <c r="CJ312" s="155">
        <f>ROUND(($D$312/MiY*(SUM($J$312:CI312)&lt;=1)+IF(SUM($J$312:CI312)+($D$312/MiY)&gt;1,1-(SUM($J$312:CI312)+($D$312/MiY)),0)),5)*(CJ$7&gt;=$E$312)</f>
        <v>0</v>
      </c>
      <c r="CK312" s="155">
        <f>ROUND(($D$312/MiY*(SUM($J$312:CJ312)&lt;=1)+IF(SUM($J$312:CJ312)+($D$312/MiY)&gt;1,1-(SUM($J$312:CJ312)+($D$312/MiY)),0)),5)*(CK$7&gt;=$E$312)</f>
        <v>0</v>
      </c>
      <c r="CL312" s="155">
        <f>ROUND(($D$312/MiY*(SUM($J$312:CK312)&lt;=1)+IF(SUM($J$312:CK312)+($D$312/MiY)&gt;1,1-(SUM($J$312:CK312)+($D$312/MiY)),0)),5)*(CL$7&gt;=$E$312)</f>
        <v>0</v>
      </c>
      <c r="CM312" s="155">
        <f>ROUND(($D$312/MiY*(SUM($J$312:CL312)&lt;=1)+IF(SUM($J$312:CL312)+($D$312/MiY)&gt;1,1-(SUM($J$312:CL312)+($D$312/MiY)),0)),5)*(CM$7&gt;=$E$312)</f>
        <v>0</v>
      </c>
      <c r="CN312" s="155">
        <f>ROUND(($D$312/MiY*(SUM($J$312:CM312)&lt;=1)+IF(SUM($J$312:CM312)+($D$312/MiY)&gt;1,1-(SUM($J$312:CM312)+($D$312/MiY)),0)),5)*(CN$7&gt;=$E$312)</f>
        <v>0</v>
      </c>
      <c r="CO312" s="155">
        <f>ROUND(($D$312/MiY*(SUM($J$312:CN312)&lt;=1)+IF(SUM($J$312:CN312)+($D$312/MiY)&gt;1,1-(SUM($J$312:CN312)+($D$312/MiY)),0)),5)*(CO$7&gt;=$E$312)</f>
        <v>0</v>
      </c>
      <c r="CP312" s="155">
        <f>ROUND(($D$312/MiY*(SUM($J$312:CO312)&lt;=1)+IF(SUM($J$312:CO312)+($D$312/MiY)&gt;1,1-(SUM($J$312:CO312)+($D$312/MiY)),0)),5)*(CP$7&gt;=$E$312)</f>
        <v>0</v>
      </c>
      <c r="CQ312" s="155">
        <f>ROUND(($D$312/MiY*(SUM($J$312:CP312)&lt;=1)+IF(SUM($J$312:CP312)+($D$312/MiY)&gt;1,1-(SUM($J$312:CP312)+($D$312/MiY)),0)),5)*(CQ$7&gt;=$E$312)</f>
        <v>0</v>
      </c>
      <c r="CR312" s="155">
        <f>ROUND(($D$312/MiY*(SUM($J$312:CQ312)&lt;=1)+IF(SUM($J$312:CQ312)+($D$312/MiY)&gt;1,1-(SUM($J$312:CQ312)+($D$312/MiY)),0)),5)*(CR$7&gt;=$E$312)</f>
        <v>0</v>
      </c>
      <c r="CS312" s="155">
        <f>ROUND(($D$312/MiY*(SUM($J$312:CR312)&lt;=1)+IF(SUM($J$312:CR312)+($D$312/MiY)&gt;1,1-(SUM($J$312:CR312)+($D$312/MiY)),0)),5)*(CS$7&gt;=$E$312)</f>
        <v>0</v>
      </c>
      <c r="CT312" s="155">
        <f>ROUND(($D$312/MiY*(SUM($J$312:CS312)&lt;=1)+IF(SUM($J$312:CS312)+($D$312/MiY)&gt;1,1-(SUM($J$312:CS312)+($D$312/MiY)),0)),5)*(CT$7&gt;=$E$312)</f>
        <v>0</v>
      </c>
      <c r="CU312" s="155">
        <f>ROUND(($D$312/MiY*(SUM($J$312:CT312)&lt;=1)+IF(SUM($J$312:CT312)+($D$312/MiY)&gt;1,1-(SUM($J$312:CT312)+($D$312/MiY)),0)),5)*(CU$7&gt;=$E$312)</f>
        <v>0</v>
      </c>
      <c r="CV312" s="155">
        <f>ROUND(($D$312/MiY*(SUM($J$312:CU312)&lt;=1)+IF(SUM($J$312:CU312)+($D$312/MiY)&gt;1,1-(SUM($J$312:CU312)+($D$312/MiY)),0)),5)*(CV$7&gt;=$E$312)</f>
        <v>0</v>
      </c>
      <c r="CW312" s="155">
        <f>ROUND(($D$312/MiY*(SUM($J$312:CV312)&lt;=1)+IF(SUM($J$312:CV312)+($D$312/MiY)&gt;1,1-(SUM($J$312:CV312)+($D$312/MiY)),0)),5)*(CW$7&gt;=$E$312)</f>
        <v>0</v>
      </c>
      <c r="CX312" s="155">
        <f>ROUND(($D$312/MiY*(SUM($J$312:CW312)&lt;=1)+IF(SUM($J$312:CW312)+($D$312/MiY)&gt;1,1-(SUM($J$312:CW312)+($D$312/MiY)),0)),5)*(CX$7&gt;=$E$312)</f>
        <v>0</v>
      </c>
      <c r="CY312" s="155">
        <f>ROUND(($D$312/MiY*(SUM($J$312:CX312)&lt;=1)+IF(SUM($J$312:CX312)+($D$312/MiY)&gt;1,1-(SUM($J$312:CX312)+($D$312/MiY)),0)),5)*(CY$7&gt;=$E$312)</f>
        <v>0</v>
      </c>
      <c r="CZ312" s="155">
        <f>ROUND(($D$312/MiY*(SUM($J$312:CY312)&lt;=1)+IF(SUM($J$312:CY312)+($D$312/MiY)&gt;1,1-(SUM($J$312:CY312)+($D$312/MiY)),0)),5)*(CZ$7&gt;=$E$312)</f>
        <v>0</v>
      </c>
      <c r="DA312" s="155">
        <f>ROUND(($D$312/MiY*(SUM($J$312:CZ312)&lt;=1)+IF(SUM($J$312:CZ312)+($D$312/MiY)&gt;1,1-(SUM($J$312:CZ312)+($D$312/MiY)),0)),5)*(DA$7&gt;=$E$312)</f>
        <v>0</v>
      </c>
      <c r="DB312" s="155">
        <f>ROUND(($D$312/MiY*(SUM($J$312:DA312)&lt;=1)+IF(SUM($J$312:DA312)+($D$312/MiY)&gt;1,1-(SUM($J$312:DA312)+($D$312/MiY)),0)),5)*(DB$7&gt;=$E$312)</f>
        <v>0</v>
      </c>
      <c r="DC312" s="155">
        <f>ROUND(($D$312/MiY*(SUM($J$312:DB312)&lt;=1)+IF(SUM($J$312:DB312)+($D$312/MiY)&gt;1,1-(SUM($J$312:DB312)+($D$312/MiY)),0)),5)*(DC$7&gt;=$E$312)</f>
        <v>0</v>
      </c>
      <c r="DD312" s="155">
        <f>ROUND(($D$312/MiY*(SUM($J$312:DC312)&lt;=1)+IF(SUM($J$312:DC312)+($D$312/MiY)&gt;1,1-(SUM($J$312:DC312)+($D$312/MiY)),0)),5)*(DD$7&gt;=$E$312)</f>
        <v>0</v>
      </c>
      <c r="DE312" s="155">
        <f>ROUND(($D$312/MiY*(SUM($J$312:DD312)&lt;=1)+IF(SUM($J$312:DD312)+($D$312/MiY)&gt;1,1-(SUM($J$312:DD312)+($D$312/MiY)),0)),5)*(DE$7&gt;=$E$312)</f>
        <v>0</v>
      </c>
      <c r="DF312" s="155">
        <f>ROUND(($D$312/MiY*(SUM($J$312:DE312)&lt;=1)+IF(SUM($J$312:DE312)+($D$312/MiY)&gt;1,1-(SUM($J$312:DE312)+($D$312/MiY)),0)),5)*(DF$7&gt;=$E$312)</f>
        <v>0</v>
      </c>
      <c r="DG312" s="155">
        <f>ROUND(($D$312/MiY*(SUM($J$312:DF312)&lt;=1)+IF(SUM($J$312:DF312)+($D$312/MiY)&gt;1,1-(SUM($J$312:DF312)+($D$312/MiY)),0)),5)*(DG$7&gt;=$E$312)</f>
        <v>0</v>
      </c>
      <c r="DH312" s="155">
        <f>ROUND(($D$312/MiY*(SUM($J$312:DG312)&lt;=1)+IF(SUM($J$312:DG312)+($D$312/MiY)&gt;1,1-(SUM($J$312:DG312)+($D$312/MiY)),0)),5)*(DH$7&gt;=$E$312)</f>
        <v>0</v>
      </c>
      <c r="DI312" s="155">
        <f>ROUND(($D$312/MiY*(SUM($J$312:DH312)&lt;=1)+IF(SUM($J$312:DH312)+($D$312/MiY)&gt;1,1-(SUM($J$312:DH312)+($D$312/MiY)),0)),5)*(DI$7&gt;=$E$312)</f>
        <v>0</v>
      </c>
      <c r="DJ312" s="155">
        <f>ROUND(($D$312/MiY*(SUM($J$312:DI312)&lt;=1)+IF(SUM($J$312:DI312)+($D$312/MiY)&gt;1,1-(SUM($J$312:DI312)+($D$312/MiY)),0)),5)*(DJ$7&gt;=$E$312)</f>
        <v>0</v>
      </c>
      <c r="DK312" s="155">
        <f>ROUND(($D$312/MiY*(SUM($J$312:DJ312)&lt;=1)+IF(SUM($J$312:DJ312)+($D$312/MiY)&gt;1,1-(SUM($J$312:DJ312)+($D$312/MiY)),0)),5)*(DK$7&gt;=$E$312)</f>
        <v>0</v>
      </c>
      <c r="DL312" s="155">
        <f>ROUND(($D$312/MiY*(SUM($J$312:DK312)&lt;=1)+IF(SUM($J$312:DK312)+($D$312/MiY)&gt;1,1-(SUM($J$312:DK312)+($D$312/MiY)),0)),5)*(DL$7&gt;=$E$312)</f>
        <v>0</v>
      </c>
      <c r="DM312" s="155">
        <f>ROUND(($D$312/MiY*(SUM($J$312:DL312)&lt;=1)+IF(SUM($J$312:DL312)+($D$312/MiY)&gt;1,1-(SUM($J$312:DL312)+($D$312/MiY)),0)),5)*(DM$7&gt;=$E$312)</f>
        <v>0</v>
      </c>
      <c r="DN312" s="155">
        <f>ROUND(($D$312/MiY*(SUM($J$312:DM312)&lt;=1)+IF(SUM($J$312:DM312)+($D$312/MiY)&gt;1,1-(SUM($J$312:DM312)+($D$312/MiY)),0)),5)*(DN$7&gt;=$E$312)</f>
        <v>0</v>
      </c>
      <c r="DO312" s="155">
        <f>ROUND(($D$312/MiY*(SUM($J$312:DN312)&lt;=1)+IF(SUM($J$312:DN312)+($D$312/MiY)&gt;1,1-(SUM($J$312:DN312)+($D$312/MiY)),0)),5)*(DO$7&gt;=$E$312)</f>
        <v>0</v>
      </c>
      <c r="DP312" s="155">
        <f>ROUND(($D$312/MiY*(SUM($J$312:DO312)&lt;=1)+IF(SUM($J$312:DO312)+($D$312/MiY)&gt;1,1-(SUM($J$312:DO312)+($D$312/MiY)),0)),5)*(DP$7&gt;=$E$312)</f>
        <v>0</v>
      </c>
      <c r="DQ312" s="155">
        <f>ROUND(($D$312/MiY*(SUM($J$312:DP312)&lt;=1)+IF(SUM($J$312:DP312)+($D$312/MiY)&gt;1,1-(SUM($J$312:DP312)+($D$312/MiY)),0)),5)*(DQ$7&gt;=$E$312)</f>
        <v>0</v>
      </c>
      <c r="DR312" s="155">
        <f>ROUND(($D$312/MiY*(SUM($J$312:DQ312)&lt;=1)+IF(SUM($J$312:DQ312)+($D$312/MiY)&gt;1,1-(SUM($J$312:DQ312)+($D$312/MiY)),0)),5)*(DR$7&gt;=$E$312)</f>
        <v>0</v>
      </c>
      <c r="DS312" s="155">
        <f>ROUND(($D$312/MiY*(SUM($J$312:DR312)&lt;=1)+IF(SUM($J$312:DR312)+($D$312/MiY)&gt;1,1-(SUM($J$312:DR312)+($D$312/MiY)),0)),5)*(DS$7&gt;=$E$312)</f>
        <v>0</v>
      </c>
      <c r="DT312" s="155">
        <f>ROUND(($D$312/MiY*(SUM($J$312:DS312)&lt;=1)+IF(SUM($J$312:DS312)+($D$312/MiY)&gt;1,1-(SUM($J$312:DS312)+($D$312/MiY)),0)),5)*(DT$7&gt;=$E$312)</f>
        <v>0</v>
      </c>
      <c r="DU312" s="155">
        <f>ROUND(($D$312/MiY*(SUM($J$312:DT312)&lt;=1)+IF(SUM($J$312:DT312)+($D$312/MiY)&gt;1,1-(SUM($J$312:DT312)+($D$312/MiY)),0)),5)*(DU$7&gt;=$E$312)</f>
        <v>0</v>
      </c>
      <c r="DV312" s="155">
        <f>ROUND(($D$312/MiY*(SUM($J$312:DU312)&lt;=1)+IF(SUM($J$312:DU312)+($D$312/MiY)&gt;1,1-(SUM($J$312:DU312)+($D$312/MiY)),0)),5)*(DV$7&gt;=$E$312)</f>
        <v>0</v>
      </c>
      <c r="DW312" s="155">
        <f>ROUND(($D$312/MiY*(SUM($J$312:DV312)&lt;=1)+IF(SUM($J$312:DV312)+($D$312/MiY)&gt;1,1-(SUM($J$312:DV312)+($D$312/MiY)),0)),5)*(DW$7&gt;=$E$312)</f>
        <v>0</v>
      </c>
      <c r="DX312" s="155">
        <f>ROUND(($D$312/MiY*(SUM($J$312:DW312)&lt;=1)+IF(SUM($J$312:DW312)+($D$312/MiY)&gt;1,1-(SUM($J$312:DW312)+($D$312/MiY)),0)),5)*(DX$7&gt;=$E$312)</f>
        <v>0</v>
      </c>
      <c r="DY312" s="155">
        <f>ROUND(($D$312/MiY*(SUM($J$312:DX312)&lt;=1)+IF(SUM($J$312:DX312)+($D$312/MiY)&gt;1,1-(SUM($J$312:DX312)+($D$312/MiY)),0)),5)*(DY$7&gt;=$E$312)</f>
        <v>0</v>
      </c>
      <c r="DZ312" s="155">
        <f>ROUND(($D$312/MiY*(SUM($J$312:DY312)&lt;=1)+IF(SUM($J$312:DY312)+($D$312/MiY)&gt;1,1-(SUM($J$312:DY312)+($D$312/MiY)),0)),5)*(DZ$7&gt;=$E$312)</f>
        <v>0</v>
      </c>
      <c r="EA312" s="155">
        <f>ROUND(($D$312/MiY*(SUM($J$312:DZ312)&lt;=1)+IF(SUM($J$312:DZ312)+($D$312/MiY)&gt;1,1-(SUM($J$312:DZ312)+($D$312/MiY)),0)),5)*(EA$7&gt;=$E$312)</f>
        <v>0</v>
      </c>
      <c r="EB312" s="155">
        <f>ROUND(($D$312/MiY*(SUM($J$312:EA312)&lt;=1)+IF(SUM($J$312:EA312)+($D$312/MiY)&gt;1,1-(SUM($J$312:EA312)+($D$312/MiY)),0)),5)*(EB$7&gt;=$E$312)</f>
        <v>0</v>
      </c>
    </row>
    <row r="313" spans="3:132" outlineLevel="1" x14ac:dyDescent="0.25">
      <c r="C313" s="318" t="s">
        <v>548</v>
      </c>
      <c r="G313" s="52" t="s">
        <v>604</v>
      </c>
      <c r="H313" s="46">
        <f t="shared" ref="H313" si="4747">SUM(J313:EB313)</f>
        <v>0</v>
      </c>
      <c r="J313" s="82">
        <f>SUM($J$311:$EB$311)*J312</f>
        <v>0</v>
      </c>
      <c r="K313" s="82">
        <f t="shared" ref="K313:BV313" si="4748">SUM($J$311:$EB$311)*K312</f>
        <v>0</v>
      </c>
      <c r="L313" s="82">
        <f t="shared" si="4748"/>
        <v>0</v>
      </c>
      <c r="M313" s="82">
        <f t="shared" si="4748"/>
        <v>0</v>
      </c>
      <c r="N313" s="82">
        <f t="shared" si="4748"/>
        <v>0</v>
      </c>
      <c r="O313" s="82">
        <f t="shared" si="4748"/>
        <v>0</v>
      </c>
      <c r="P313" s="82">
        <f t="shared" si="4748"/>
        <v>0</v>
      </c>
      <c r="Q313" s="82">
        <f t="shared" si="4748"/>
        <v>0</v>
      </c>
      <c r="R313" s="82">
        <f t="shared" si="4748"/>
        <v>0</v>
      </c>
      <c r="S313" s="82">
        <f t="shared" si="4748"/>
        <v>0</v>
      </c>
      <c r="T313" s="82">
        <f t="shared" si="4748"/>
        <v>0</v>
      </c>
      <c r="U313" s="82">
        <f t="shared" si="4748"/>
        <v>0</v>
      </c>
      <c r="V313" s="82">
        <f t="shared" si="4748"/>
        <v>0</v>
      </c>
      <c r="W313" s="82">
        <f t="shared" si="4748"/>
        <v>0</v>
      </c>
      <c r="X313" s="82">
        <f t="shared" si="4748"/>
        <v>0</v>
      </c>
      <c r="Y313" s="82">
        <f t="shared" si="4748"/>
        <v>0</v>
      </c>
      <c r="Z313" s="82">
        <f t="shared" si="4748"/>
        <v>0</v>
      </c>
      <c r="AA313" s="82">
        <f t="shared" si="4748"/>
        <v>0</v>
      </c>
      <c r="AB313" s="82">
        <f t="shared" si="4748"/>
        <v>0</v>
      </c>
      <c r="AC313" s="82">
        <f t="shared" si="4748"/>
        <v>0</v>
      </c>
      <c r="AD313" s="82">
        <f t="shared" si="4748"/>
        <v>0</v>
      </c>
      <c r="AE313" s="82">
        <f t="shared" si="4748"/>
        <v>0</v>
      </c>
      <c r="AF313" s="82">
        <f t="shared" si="4748"/>
        <v>0</v>
      </c>
      <c r="AG313" s="82">
        <f t="shared" si="4748"/>
        <v>0</v>
      </c>
      <c r="AH313" s="82">
        <f t="shared" si="4748"/>
        <v>0</v>
      </c>
      <c r="AI313" s="82">
        <f t="shared" si="4748"/>
        <v>0</v>
      </c>
      <c r="AJ313" s="82">
        <f t="shared" si="4748"/>
        <v>0</v>
      </c>
      <c r="AK313" s="82">
        <f t="shared" si="4748"/>
        <v>0</v>
      </c>
      <c r="AL313" s="82">
        <f t="shared" si="4748"/>
        <v>0</v>
      </c>
      <c r="AM313" s="82">
        <f t="shared" si="4748"/>
        <v>0</v>
      </c>
      <c r="AN313" s="82">
        <f t="shared" si="4748"/>
        <v>0</v>
      </c>
      <c r="AO313" s="82">
        <f t="shared" si="4748"/>
        <v>0</v>
      </c>
      <c r="AP313" s="82">
        <f t="shared" si="4748"/>
        <v>0</v>
      </c>
      <c r="AQ313" s="82">
        <f t="shared" si="4748"/>
        <v>0</v>
      </c>
      <c r="AR313" s="82">
        <f t="shared" si="4748"/>
        <v>0</v>
      </c>
      <c r="AS313" s="82">
        <f t="shared" si="4748"/>
        <v>0</v>
      </c>
      <c r="AT313" s="82">
        <f t="shared" si="4748"/>
        <v>0</v>
      </c>
      <c r="AU313" s="82">
        <f t="shared" si="4748"/>
        <v>0</v>
      </c>
      <c r="AV313" s="82">
        <f t="shared" si="4748"/>
        <v>0</v>
      </c>
      <c r="AW313" s="82">
        <f t="shared" si="4748"/>
        <v>0</v>
      </c>
      <c r="AX313" s="82">
        <f t="shared" si="4748"/>
        <v>0</v>
      </c>
      <c r="AY313" s="82">
        <f t="shared" si="4748"/>
        <v>0</v>
      </c>
      <c r="AZ313" s="82">
        <f t="shared" si="4748"/>
        <v>0</v>
      </c>
      <c r="BA313" s="82">
        <f t="shared" si="4748"/>
        <v>0</v>
      </c>
      <c r="BB313" s="82">
        <f t="shared" si="4748"/>
        <v>0</v>
      </c>
      <c r="BC313" s="82">
        <f t="shared" si="4748"/>
        <v>0</v>
      </c>
      <c r="BD313" s="82">
        <f t="shared" si="4748"/>
        <v>0</v>
      </c>
      <c r="BE313" s="82">
        <f t="shared" si="4748"/>
        <v>0</v>
      </c>
      <c r="BF313" s="82">
        <f t="shared" si="4748"/>
        <v>0</v>
      </c>
      <c r="BG313" s="82">
        <f t="shared" si="4748"/>
        <v>0</v>
      </c>
      <c r="BH313" s="82">
        <f t="shared" si="4748"/>
        <v>0</v>
      </c>
      <c r="BI313" s="82">
        <f t="shared" si="4748"/>
        <v>0</v>
      </c>
      <c r="BJ313" s="82">
        <f t="shared" si="4748"/>
        <v>0</v>
      </c>
      <c r="BK313" s="82">
        <f t="shared" si="4748"/>
        <v>0</v>
      </c>
      <c r="BL313" s="82">
        <f t="shared" si="4748"/>
        <v>0</v>
      </c>
      <c r="BM313" s="82">
        <f t="shared" si="4748"/>
        <v>0</v>
      </c>
      <c r="BN313" s="82">
        <f t="shared" si="4748"/>
        <v>0</v>
      </c>
      <c r="BO313" s="82">
        <f t="shared" si="4748"/>
        <v>0</v>
      </c>
      <c r="BP313" s="82">
        <f t="shared" si="4748"/>
        <v>0</v>
      </c>
      <c r="BQ313" s="82">
        <f t="shared" si="4748"/>
        <v>0</v>
      </c>
      <c r="BR313" s="82">
        <f t="shared" si="4748"/>
        <v>0</v>
      </c>
      <c r="BS313" s="82">
        <f t="shared" si="4748"/>
        <v>0</v>
      </c>
      <c r="BT313" s="82">
        <f t="shared" si="4748"/>
        <v>0</v>
      </c>
      <c r="BU313" s="82">
        <f t="shared" si="4748"/>
        <v>0</v>
      </c>
      <c r="BV313" s="82">
        <f t="shared" si="4748"/>
        <v>0</v>
      </c>
      <c r="BW313" s="82">
        <f t="shared" ref="BW313:EB313" si="4749">SUM($J$311:$EB$311)*BW312</f>
        <v>0</v>
      </c>
      <c r="BX313" s="82">
        <f t="shared" si="4749"/>
        <v>0</v>
      </c>
      <c r="BY313" s="82">
        <f t="shared" si="4749"/>
        <v>0</v>
      </c>
      <c r="BZ313" s="82">
        <f t="shared" si="4749"/>
        <v>0</v>
      </c>
      <c r="CA313" s="82">
        <f t="shared" si="4749"/>
        <v>0</v>
      </c>
      <c r="CB313" s="82">
        <f t="shared" si="4749"/>
        <v>0</v>
      </c>
      <c r="CC313" s="82">
        <f t="shared" si="4749"/>
        <v>0</v>
      </c>
      <c r="CD313" s="82">
        <f t="shared" si="4749"/>
        <v>0</v>
      </c>
      <c r="CE313" s="82">
        <f t="shared" si="4749"/>
        <v>0</v>
      </c>
      <c r="CF313" s="82">
        <f t="shared" si="4749"/>
        <v>0</v>
      </c>
      <c r="CG313" s="82">
        <f t="shared" si="4749"/>
        <v>0</v>
      </c>
      <c r="CH313" s="82">
        <f t="shared" si="4749"/>
        <v>0</v>
      </c>
      <c r="CI313" s="82">
        <f t="shared" si="4749"/>
        <v>0</v>
      </c>
      <c r="CJ313" s="82">
        <f t="shared" si="4749"/>
        <v>0</v>
      </c>
      <c r="CK313" s="82">
        <f t="shared" si="4749"/>
        <v>0</v>
      </c>
      <c r="CL313" s="82">
        <f t="shared" si="4749"/>
        <v>0</v>
      </c>
      <c r="CM313" s="82">
        <f t="shared" si="4749"/>
        <v>0</v>
      </c>
      <c r="CN313" s="82">
        <f t="shared" si="4749"/>
        <v>0</v>
      </c>
      <c r="CO313" s="82">
        <f t="shared" si="4749"/>
        <v>0</v>
      </c>
      <c r="CP313" s="82">
        <f t="shared" si="4749"/>
        <v>0</v>
      </c>
      <c r="CQ313" s="82">
        <f t="shared" si="4749"/>
        <v>0</v>
      </c>
      <c r="CR313" s="82">
        <f t="shared" si="4749"/>
        <v>0</v>
      </c>
      <c r="CS313" s="82">
        <f t="shared" si="4749"/>
        <v>0</v>
      </c>
      <c r="CT313" s="82">
        <f t="shared" si="4749"/>
        <v>0</v>
      </c>
      <c r="CU313" s="82">
        <f t="shared" si="4749"/>
        <v>0</v>
      </c>
      <c r="CV313" s="82">
        <f t="shared" si="4749"/>
        <v>0</v>
      </c>
      <c r="CW313" s="82">
        <f t="shared" si="4749"/>
        <v>0</v>
      </c>
      <c r="CX313" s="82">
        <f t="shared" si="4749"/>
        <v>0</v>
      </c>
      <c r="CY313" s="82">
        <f t="shared" si="4749"/>
        <v>0</v>
      </c>
      <c r="CZ313" s="82">
        <f t="shared" si="4749"/>
        <v>0</v>
      </c>
      <c r="DA313" s="82">
        <f t="shared" si="4749"/>
        <v>0</v>
      </c>
      <c r="DB313" s="82">
        <f t="shared" si="4749"/>
        <v>0</v>
      </c>
      <c r="DC313" s="82">
        <f t="shared" si="4749"/>
        <v>0</v>
      </c>
      <c r="DD313" s="82">
        <f t="shared" si="4749"/>
        <v>0</v>
      </c>
      <c r="DE313" s="82">
        <f t="shared" si="4749"/>
        <v>0</v>
      </c>
      <c r="DF313" s="82">
        <f t="shared" si="4749"/>
        <v>0</v>
      </c>
      <c r="DG313" s="82">
        <f t="shared" si="4749"/>
        <v>0</v>
      </c>
      <c r="DH313" s="82">
        <f t="shared" si="4749"/>
        <v>0</v>
      </c>
      <c r="DI313" s="82">
        <f t="shared" si="4749"/>
        <v>0</v>
      </c>
      <c r="DJ313" s="82">
        <f t="shared" si="4749"/>
        <v>0</v>
      </c>
      <c r="DK313" s="82">
        <f t="shared" si="4749"/>
        <v>0</v>
      </c>
      <c r="DL313" s="82">
        <f t="shared" si="4749"/>
        <v>0</v>
      </c>
      <c r="DM313" s="82">
        <f t="shared" si="4749"/>
        <v>0</v>
      </c>
      <c r="DN313" s="82">
        <f t="shared" si="4749"/>
        <v>0</v>
      </c>
      <c r="DO313" s="82">
        <f t="shared" si="4749"/>
        <v>0</v>
      </c>
      <c r="DP313" s="82">
        <f t="shared" si="4749"/>
        <v>0</v>
      </c>
      <c r="DQ313" s="82">
        <f t="shared" si="4749"/>
        <v>0</v>
      </c>
      <c r="DR313" s="82">
        <f t="shared" si="4749"/>
        <v>0</v>
      </c>
      <c r="DS313" s="82">
        <f t="shared" si="4749"/>
        <v>0</v>
      </c>
      <c r="DT313" s="82">
        <f t="shared" si="4749"/>
        <v>0</v>
      </c>
      <c r="DU313" s="82">
        <f t="shared" si="4749"/>
        <v>0</v>
      </c>
      <c r="DV313" s="82">
        <f t="shared" si="4749"/>
        <v>0</v>
      </c>
      <c r="DW313" s="82">
        <f t="shared" si="4749"/>
        <v>0</v>
      </c>
      <c r="DX313" s="82">
        <f t="shared" si="4749"/>
        <v>0</v>
      </c>
      <c r="DY313" s="82">
        <f t="shared" si="4749"/>
        <v>0</v>
      </c>
      <c r="DZ313" s="82">
        <f t="shared" si="4749"/>
        <v>0</v>
      </c>
      <c r="EA313" s="82">
        <f t="shared" si="4749"/>
        <v>0</v>
      </c>
      <c r="EB313" s="82">
        <f t="shared" si="4749"/>
        <v>0</v>
      </c>
    </row>
    <row r="314" spans="3:132" outlineLevel="1" x14ac:dyDescent="0.25">
      <c r="C314" s="318" t="s">
        <v>527</v>
      </c>
      <c r="D314" s="31">
        <f>Costs!$J$39</f>
        <v>1.9</v>
      </c>
      <c r="E314" s="31">
        <f>Costs!$J$40</f>
        <v>0.4</v>
      </c>
      <c r="G314" s="52" t="s">
        <v>220</v>
      </c>
      <c r="H314" s="29"/>
      <c r="J314" s="312">
        <f t="shared" ref="J314:BU314" si="4750">$D314-$E314</f>
        <v>1.5</v>
      </c>
      <c r="K314" s="312">
        <f t="shared" si="4750"/>
        <v>1.5</v>
      </c>
      <c r="L314" s="312">
        <f t="shared" si="4750"/>
        <v>1.5</v>
      </c>
      <c r="M314" s="312">
        <f t="shared" si="4750"/>
        <v>1.5</v>
      </c>
      <c r="N314" s="312">
        <f t="shared" si="4750"/>
        <v>1.5</v>
      </c>
      <c r="O314" s="312">
        <f t="shared" si="4750"/>
        <v>1.5</v>
      </c>
      <c r="P314" s="312">
        <f t="shared" si="4750"/>
        <v>1.5</v>
      </c>
      <c r="Q314" s="312">
        <f t="shared" si="4750"/>
        <v>1.5</v>
      </c>
      <c r="R314" s="312">
        <f t="shared" si="4750"/>
        <v>1.5</v>
      </c>
      <c r="S314" s="312">
        <f t="shared" si="4750"/>
        <v>1.5</v>
      </c>
      <c r="T314" s="312">
        <f t="shared" si="4750"/>
        <v>1.5</v>
      </c>
      <c r="U314" s="312">
        <f t="shared" si="4750"/>
        <v>1.5</v>
      </c>
      <c r="V314" s="312">
        <f t="shared" si="4750"/>
        <v>1.5</v>
      </c>
      <c r="W314" s="312">
        <f t="shared" si="4750"/>
        <v>1.5</v>
      </c>
      <c r="X314" s="312">
        <f t="shared" si="4750"/>
        <v>1.5</v>
      </c>
      <c r="Y314" s="312">
        <f t="shared" si="4750"/>
        <v>1.5</v>
      </c>
      <c r="Z314" s="312">
        <f t="shared" si="4750"/>
        <v>1.5</v>
      </c>
      <c r="AA314" s="312">
        <f t="shared" si="4750"/>
        <v>1.5</v>
      </c>
      <c r="AB314" s="312">
        <f t="shared" si="4750"/>
        <v>1.5</v>
      </c>
      <c r="AC314" s="312">
        <f t="shared" si="4750"/>
        <v>1.5</v>
      </c>
      <c r="AD314" s="312">
        <f t="shared" si="4750"/>
        <v>1.5</v>
      </c>
      <c r="AE314" s="312">
        <f t="shared" si="4750"/>
        <v>1.5</v>
      </c>
      <c r="AF314" s="312">
        <f t="shared" si="4750"/>
        <v>1.5</v>
      </c>
      <c r="AG314" s="312">
        <f t="shared" si="4750"/>
        <v>1.5</v>
      </c>
      <c r="AH314" s="312">
        <f t="shared" si="4750"/>
        <v>1.5</v>
      </c>
      <c r="AI314" s="312">
        <f t="shared" si="4750"/>
        <v>1.5</v>
      </c>
      <c r="AJ314" s="312">
        <f t="shared" si="4750"/>
        <v>1.5</v>
      </c>
      <c r="AK314" s="312">
        <f t="shared" si="4750"/>
        <v>1.5</v>
      </c>
      <c r="AL314" s="312">
        <f t="shared" si="4750"/>
        <v>1.5</v>
      </c>
      <c r="AM314" s="312">
        <f t="shared" si="4750"/>
        <v>1.5</v>
      </c>
      <c r="AN314" s="312">
        <f t="shared" si="4750"/>
        <v>1.5</v>
      </c>
      <c r="AO314" s="312">
        <f t="shared" si="4750"/>
        <v>1.5</v>
      </c>
      <c r="AP314" s="312">
        <f t="shared" si="4750"/>
        <v>1.5</v>
      </c>
      <c r="AQ314" s="312">
        <f t="shared" si="4750"/>
        <v>1.5</v>
      </c>
      <c r="AR314" s="312">
        <f t="shared" si="4750"/>
        <v>1.5</v>
      </c>
      <c r="AS314" s="312">
        <f t="shared" si="4750"/>
        <v>1.5</v>
      </c>
      <c r="AT314" s="312">
        <f t="shared" si="4750"/>
        <v>1.5</v>
      </c>
      <c r="AU314" s="312">
        <f t="shared" si="4750"/>
        <v>1.5</v>
      </c>
      <c r="AV314" s="312">
        <f t="shared" si="4750"/>
        <v>1.5</v>
      </c>
      <c r="AW314" s="312">
        <f t="shared" si="4750"/>
        <v>1.5</v>
      </c>
      <c r="AX314" s="312">
        <f t="shared" si="4750"/>
        <v>1.5</v>
      </c>
      <c r="AY314" s="312">
        <f t="shared" si="4750"/>
        <v>1.5</v>
      </c>
      <c r="AZ314" s="312">
        <f t="shared" si="4750"/>
        <v>1.5</v>
      </c>
      <c r="BA314" s="312">
        <f t="shared" si="4750"/>
        <v>1.5</v>
      </c>
      <c r="BB314" s="312">
        <f t="shared" si="4750"/>
        <v>1.5</v>
      </c>
      <c r="BC314" s="312">
        <f t="shared" si="4750"/>
        <v>1.5</v>
      </c>
      <c r="BD314" s="312">
        <f t="shared" si="4750"/>
        <v>1.5</v>
      </c>
      <c r="BE314" s="312">
        <f t="shared" si="4750"/>
        <v>1.5</v>
      </c>
      <c r="BF314" s="312">
        <f t="shared" si="4750"/>
        <v>1.5</v>
      </c>
      <c r="BG314" s="312">
        <f t="shared" si="4750"/>
        <v>1.5</v>
      </c>
      <c r="BH314" s="312">
        <f t="shared" si="4750"/>
        <v>1.5</v>
      </c>
      <c r="BI314" s="312">
        <f t="shared" si="4750"/>
        <v>1.5</v>
      </c>
      <c r="BJ314" s="312">
        <f t="shared" si="4750"/>
        <v>1.5</v>
      </c>
      <c r="BK314" s="312">
        <f t="shared" si="4750"/>
        <v>1.5</v>
      </c>
      <c r="BL314" s="312">
        <f t="shared" si="4750"/>
        <v>1.5</v>
      </c>
      <c r="BM314" s="312">
        <f t="shared" si="4750"/>
        <v>1.5</v>
      </c>
      <c r="BN314" s="312">
        <f t="shared" si="4750"/>
        <v>1.5</v>
      </c>
      <c r="BO314" s="312">
        <f t="shared" si="4750"/>
        <v>1.5</v>
      </c>
      <c r="BP314" s="312">
        <f t="shared" si="4750"/>
        <v>1.5</v>
      </c>
      <c r="BQ314" s="312">
        <f t="shared" si="4750"/>
        <v>1.5</v>
      </c>
      <c r="BR314" s="312">
        <f t="shared" si="4750"/>
        <v>1.5</v>
      </c>
      <c r="BS314" s="312">
        <f t="shared" si="4750"/>
        <v>1.5</v>
      </c>
      <c r="BT314" s="312">
        <f t="shared" si="4750"/>
        <v>1.5</v>
      </c>
      <c r="BU314" s="312">
        <f t="shared" si="4750"/>
        <v>1.5</v>
      </c>
      <c r="BV314" s="312">
        <f t="shared" ref="BV314:EB314" si="4751">$D314-$E314</f>
        <v>1.5</v>
      </c>
      <c r="BW314" s="312">
        <f t="shared" si="4751"/>
        <v>1.5</v>
      </c>
      <c r="BX314" s="312">
        <f t="shared" si="4751"/>
        <v>1.5</v>
      </c>
      <c r="BY314" s="312">
        <f t="shared" si="4751"/>
        <v>1.5</v>
      </c>
      <c r="BZ314" s="312">
        <f t="shared" si="4751"/>
        <v>1.5</v>
      </c>
      <c r="CA314" s="312">
        <f t="shared" si="4751"/>
        <v>1.5</v>
      </c>
      <c r="CB314" s="312">
        <f t="shared" si="4751"/>
        <v>1.5</v>
      </c>
      <c r="CC314" s="312">
        <f t="shared" si="4751"/>
        <v>1.5</v>
      </c>
      <c r="CD314" s="312">
        <f t="shared" si="4751"/>
        <v>1.5</v>
      </c>
      <c r="CE314" s="312">
        <f t="shared" si="4751"/>
        <v>1.5</v>
      </c>
      <c r="CF314" s="312">
        <f t="shared" si="4751"/>
        <v>1.5</v>
      </c>
      <c r="CG314" s="312">
        <f t="shared" si="4751"/>
        <v>1.5</v>
      </c>
      <c r="CH314" s="312">
        <f t="shared" si="4751"/>
        <v>1.5</v>
      </c>
      <c r="CI314" s="312">
        <f t="shared" si="4751"/>
        <v>1.5</v>
      </c>
      <c r="CJ314" s="312">
        <f t="shared" si="4751"/>
        <v>1.5</v>
      </c>
      <c r="CK314" s="312">
        <f t="shared" si="4751"/>
        <v>1.5</v>
      </c>
      <c r="CL314" s="312">
        <f t="shared" si="4751"/>
        <v>1.5</v>
      </c>
      <c r="CM314" s="312">
        <f t="shared" si="4751"/>
        <v>1.5</v>
      </c>
      <c r="CN314" s="312">
        <f t="shared" si="4751"/>
        <v>1.5</v>
      </c>
      <c r="CO314" s="312">
        <f t="shared" si="4751"/>
        <v>1.5</v>
      </c>
      <c r="CP314" s="312">
        <f t="shared" si="4751"/>
        <v>1.5</v>
      </c>
      <c r="CQ314" s="312">
        <f t="shared" si="4751"/>
        <v>1.5</v>
      </c>
      <c r="CR314" s="312">
        <f t="shared" si="4751"/>
        <v>1.5</v>
      </c>
      <c r="CS314" s="312">
        <f t="shared" si="4751"/>
        <v>1.5</v>
      </c>
      <c r="CT314" s="312">
        <f t="shared" si="4751"/>
        <v>1.5</v>
      </c>
      <c r="CU314" s="312">
        <f t="shared" si="4751"/>
        <v>1.5</v>
      </c>
      <c r="CV314" s="312">
        <f t="shared" si="4751"/>
        <v>1.5</v>
      </c>
      <c r="CW314" s="312">
        <f t="shared" si="4751"/>
        <v>1.5</v>
      </c>
      <c r="CX314" s="312">
        <f t="shared" si="4751"/>
        <v>1.5</v>
      </c>
      <c r="CY314" s="312">
        <f t="shared" si="4751"/>
        <v>1.5</v>
      </c>
      <c r="CZ314" s="312">
        <f t="shared" si="4751"/>
        <v>1.5</v>
      </c>
      <c r="DA314" s="312">
        <f t="shared" si="4751"/>
        <v>1.5</v>
      </c>
      <c r="DB314" s="312">
        <f t="shared" si="4751"/>
        <v>1.5</v>
      </c>
      <c r="DC314" s="312">
        <f t="shared" si="4751"/>
        <v>1.5</v>
      </c>
      <c r="DD314" s="312">
        <f t="shared" si="4751"/>
        <v>1.5</v>
      </c>
      <c r="DE314" s="312">
        <f t="shared" si="4751"/>
        <v>1.5</v>
      </c>
      <c r="DF314" s="312">
        <f t="shared" si="4751"/>
        <v>1.5</v>
      </c>
      <c r="DG314" s="312">
        <f t="shared" si="4751"/>
        <v>1.5</v>
      </c>
      <c r="DH314" s="312">
        <f t="shared" si="4751"/>
        <v>1.5</v>
      </c>
      <c r="DI314" s="312">
        <f t="shared" si="4751"/>
        <v>1.5</v>
      </c>
      <c r="DJ314" s="312">
        <f t="shared" si="4751"/>
        <v>1.5</v>
      </c>
      <c r="DK314" s="312">
        <f t="shared" si="4751"/>
        <v>1.5</v>
      </c>
      <c r="DL314" s="312">
        <f t="shared" si="4751"/>
        <v>1.5</v>
      </c>
      <c r="DM314" s="312">
        <f t="shared" si="4751"/>
        <v>1.5</v>
      </c>
      <c r="DN314" s="312">
        <f t="shared" si="4751"/>
        <v>1.5</v>
      </c>
      <c r="DO314" s="312">
        <f t="shared" si="4751"/>
        <v>1.5</v>
      </c>
      <c r="DP314" s="312">
        <f t="shared" si="4751"/>
        <v>1.5</v>
      </c>
      <c r="DQ314" s="312">
        <f t="shared" si="4751"/>
        <v>1.5</v>
      </c>
      <c r="DR314" s="312">
        <f t="shared" si="4751"/>
        <v>1.5</v>
      </c>
      <c r="DS314" s="312">
        <f t="shared" si="4751"/>
        <v>1.5</v>
      </c>
      <c r="DT314" s="312">
        <f t="shared" si="4751"/>
        <v>1.5</v>
      </c>
      <c r="DU314" s="312">
        <f t="shared" si="4751"/>
        <v>1.5</v>
      </c>
      <c r="DV314" s="312">
        <f t="shared" si="4751"/>
        <v>1.5</v>
      </c>
      <c r="DW314" s="312">
        <f t="shared" si="4751"/>
        <v>1.5</v>
      </c>
      <c r="DX314" s="312">
        <f t="shared" si="4751"/>
        <v>1.5</v>
      </c>
      <c r="DY314" s="312">
        <f t="shared" si="4751"/>
        <v>1.5</v>
      </c>
      <c r="DZ314" s="312">
        <f t="shared" si="4751"/>
        <v>1.5</v>
      </c>
      <c r="EA314" s="312">
        <f t="shared" si="4751"/>
        <v>1.5</v>
      </c>
      <c r="EB314" s="312">
        <f t="shared" si="4751"/>
        <v>1.5</v>
      </c>
    </row>
    <row r="315" spans="3:132" outlineLevel="1" x14ac:dyDescent="0.25">
      <c r="C315" s="327" t="s">
        <v>530</v>
      </c>
      <c r="D315" s="38"/>
      <c r="E315" s="38"/>
      <c r="F315" s="38"/>
      <c r="G315" s="55" t="s">
        <v>220</v>
      </c>
      <c r="H315" s="316">
        <f t="shared" ref="H315" si="4752">SUM(J315:EB315)</f>
        <v>0</v>
      </c>
      <c r="I315" s="38"/>
      <c r="J315" s="314">
        <f t="shared" ref="J315" si="4753">J313*J314</f>
        <v>0</v>
      </c>
      <c r="K315" s="314">
        <f t="shared" ref="K315" si="4754">K313*K314</f>
        <v>0</v>
      </c>
      <c r="L315" s="314">
        <f t="shared" ref="L315" si="4755">L313*L314</f>
        <v>0</v>
      </c>
      <c r="M315" s="314">
        <f t="shared" ref="M315" si="4756">M313*M314</f>
        <v>0</v>
      </c>
      <c r="N315" s="314">
        <f t="shared" ref="N315" si="4757">N313*N314</f>
        <v>0</v>
      </c>
      <c r="O315" s="314">
        <f t="shared" ref="O315" si="4758">O313*O314</f>
        <v>0</v>
      </c>
      <c r="P315" s="314">
        <f t="shared" ref="P315" si="4759">P313*P314</f>
        <v>0</v>
      </c>
      <c r="Q315" s="314">
        <f t="shared" ref="Q315" si="4760">Q313*Q314</f>
        <v>0</v>
      </c>
      <c r="R315" s="314">
        <f t="shared" ref="R315" si="4761">R313*R314</f>
        <v>0</v>
      </c>
      <c r="S315" s="314">
        <f t="shared" ref="S315" si="4762">S313*S314</f>
        <v>0</v>
      </c>
      <c r="T315" s="314">
        <f t="shared" ref="T315" si="4763">T313*T314</f>
        <v>0</v>
      </c>
      <c r="U315" s="314">
        <f t="shared" ref="U315" si="4764">U313*U314</f>
        <v>0</v>
      </c>
      <c r="V315" s="314">
        <f t="shared" ref="V315" si="4765">V313*V314</f>
        <v>0</v>
      </c>
      <c r="W315" s="314">
        <f t="shared" ref="W315" si="4766">W313*W314</f>
        <v>0</v>
      </c>
      <c r="X315" s="314">
        <f t="shared" ref="X315" si="4767">X313*X314</f>
        <v>0</v>
      </c>
      <c r="Y315" s="314">
        <f t="shared" ref="Y315" si="4768">Y313*Y314</f>
        <v>0</v>
      </c>
      <c r="Z315" s="314">
        <f>Z313*Z314</f>
        <v>0</v>
      </c>
      <c r="AA315" s="314">
        <f t="shared" ref="AA315" si="4769">AA313*AA314</f>
        <v>0</v>
      </c>
      <c r="AB315" s="314">
        <f t="shared" ref="AB315" si="4770">AB313*AB314</f>
        <v>0</v>
      </c>
      <c r="AC315" s="314">
        <f t="shared" ref="AC315" si="4771">AC313*AC314</f>
        <v>0</v>
      </c>
      <c r="AD315" s="314">
        <f t="shared" ref="AD315" si="4772">AD313*AD314</f>
        <v>0</v>
      </c>
      <c r="AE315" s="314">
        <f t="shared" ref="AE315" si="4773">AE313*AE314</f>
        <v>0</v>
      </c>
      <c r="AF315" s="314">
        <f t="shared" ref="AF315" si="4774">AF313*AF314</f>
        <v>0</v>
      </c>
      <c r="AG315" s="314">
        <f t="shared" ref="AG315" si="4775">AG313*AG314</f>
        <v>0</v>
      </c>
      <c r="AH315" s="314">
        <f t="shared" ref="AH315" si="4776">AH313*AH314</f>
        <v>0</v>
      </c>
      <c r="AI315" s="314">
        <f t="shared" ref="AI315" si="4777">AI313*AI314</f>
        <v>0</v>
      </c>
      <c r="AJ315" s="314">
        <f t="shared" ref="AJ315" si="4778">AJ313*AJ314</f>
        <v>0</v>
      </c>
      <c r="AK315" s="314">
        <f t="shared" ref="AK315" si="4779">AK313*AK314</f>
        <v>0</v>
      </c>
      <c r="AL315" s="314">
        <f t="shared" ref="AL315" si="4780">AL313*AL314</f>
        <v>0</v>
      </c>
      <c r="AM315" s="314">
        <f t="shared" ref="AM315" si="4781">AM313*AM314</f>
        <v>0</v>
      </c>
      <c r="AN315" s="314">
        <f t="shared" ref="AN315" si="4782">AN313*AN314</f>
        <v>0</v>
      </c>
      <c r="AO315" s="314">
        <f t="shared" ref="AO315" si="4783">AO313*AO314</f>
        <v>0</v>
      </c>
      <c r="AP315" s="314">
        <f t="shared" ref="AP315" si="4784">AP313*AP314</f>
        <v>0</v>
      </c>
      <c r="AQ315" s="314">
        <f t="shared" ref="AQ315" si="4785">AQ313*AQ314</f>
        <v>0</v>
      </c>
      <c r="AR315" s="314">
        <f t="shared" ref="AR315" si="4786">AR313*AR314</f>
        <v>0</v>
      </c>
      <c r="AS315" s="314">
        <f t="shared" ref="AS315" si="4787">AS313*AS314</f>
        <v>0</v>
      </c>
      <c r="AT315" s="314">
        <f t="shared" ref="AT315" si="4788">AT313*AT314</f>
        <v>0</v>
      </c>
      <c r="AU315" s="314">
        <f t="shared" ref="AU315" si="4789">AU313*AU314</f>
        <v>0</v>
      </c>
      <c r="AV315" s="314">
        <f t="shared" ref="AV315" si="4790">AV313*AV314</f>
        <v>0</v>
      </c>
      <c r="AW315" s="314">
        <f t="shared" ref="AW315" si="4791">AW313*AW314</f>
        <v>0</v>
      </c>
      <c r="AX315" s="314">
        <f t="shared" ref="AX315" si="4792">AX313*AX314</f>
        <v>0</v>
      </c>
      <c r="AY315" s="314">
        <f t="shared" ref="AY315" si="4793">AY313*AY314</f>
        <v>0</v>
      </c>
      <c r="AZ315" s="314">
        <f t="shared" ref="AZ315" si="4794">AZ313*AZ314</f>
        <v>0</v>
      </c>
      <c r="BA315" s="314">
        <f t="shared" ref="BA315" si="4795">BA313*BA314</f>
        <v>0</v>
      </c>
      <c r="BB315" s="314">
        <f t="shared" ref="BB315" si="4796">BB313*BB314</f>
        <v>0</v>
      </c>
      <c r="BC315" s="314">
        <f t="shared" ref="BC315" si="4797">BC313*BC314</f>
        <v>0</v>
      </c>
      <c r="BD315" s="314">
        <f t="shared" ref="BD315" si="4798">BD313*BD314</f>
        <v>0</v>
      </c>
      <c r="BE315" s="314">
        <f t="shared" ref="BE315" si="4799">BE313*BE314</f>
        <v>0</v>
      </c>
      <c r="BF315" s="314">
        <f t="shared" ref="BF315" si="4800">BF313*BF314</f>
        <v>0</v>
      </c>
      <c r="BG315" s="314">
        <f t="shared" ref="BG315" si="4801">BG313*BG314</f>
        <v>0</v>
      </c>
      <c r="BH315" s="314">
        <f t="shared" ref="BH315" si="4802">BH313*BH314</f>
        <v>0</v>
      </c>
      <c r="BI315" s="314">
        <f t="shared" ref="BI315" si="4803">BI313*BI314</f>
        <v>0</v>
      </c>
      <c r="BJ315" s="314">
        <f t="shared" ref="BJ315" si="4804">BJ313*BJ314</f>
        <v>0</v>
      </c>
      <c r="BK315" s="314">
        <f t="shared" ref="BK315" si="4805">BK313*BK314</f>
        <v>0</v>
      </c>
      <c r="BL315" s="314">
        <f t="shared" ref="BL315" si="4806">BL313*BL314</f>
        <v>0</v>
      </c>
      <c r="BM315" s="314">
        <f t="shared" ref="BM315" si="4807">BM313*BM314</f>
        <v>0</v>
      </c>
      <c r="BN315" s="314">
        <f t="shared" ref="BN315" si="4808">BN313*BN314</f>
        <v>0</v>
      </c>
      <c r="BO315" s="314">
        <f t="shared" ref="BO315" si="4809">BO313*BO314</f>
        <v>0</v>
      </c>
      <c r="BP315" s="314">
        <f t="shared" ref="BP315" si="4810">BP313*BP314</f>
        <v>0</v>
      </c>
      <c r="BQ315" s="314">
        <f t="shared" ref="BQ315" si="4811">BQ313*BQ314</f>
        <v>0</v>
      </c>
      <c r="BR315" s="314">
        <f t="shared" ref="BR315" si="4812">BR313*BR314</f>
        <v>0</v>
      </c>
      <c r="BS315" s="314">
        <f t="shared" ref="BS315" si="4813">BS313*BS314</f>
        <v>0</v>
      </c>
      <c r="BT315" s="314">
        <f t="shared" ref="BT315" si="4814">BT313*BT314</f>
        <v>0</v>
      </c>
      <c r="BU315" s="314">
        <f t="shared" ref="BU315" si="4815">BU313*BU314</f>
        <v>0</v>
      </c>
      <c r="BV315" s="314">
        <f t="shared" ref="BV315" si="4816">BV313*BV314</f>
        <v>0</v>
      </c>
      <c r="BW315" s="314">
        <f t="shared" ref="BW315" si="4817">BW313*BW314</f>
        <v>0</v>
      </c>
      <c r="BX315" s="314">
        <f t="shared" ref="BX315" si="4818">BX313*BX314</f>
        <v>0</v>
      </c>
      <c r="BY315" s="314">
        <f t="shared" ref="BY315" si="4819">BY313*BY314</f>
        <v>0</v>
      </c>
      <c r="BZ315" s="314">
        <f t="shared" ref="BZ315" si="4820">BZ313*BZ314</f>
        <v>0</v>
      </c>
      <c r="CA315" s="314">
        <f t="shared" ref="CA315" si="4821">CA313*CA314</f>
        <v>0</v>
      </c>
      <c r="CB315" s="314">
        <f t="shared" ref="CB315" si="4822">CB313*CB314</f>
        <v>0</v>
      </c>
      <c r="CC315" s="314">
        <f t="shared" ref="CC315" si="4823">CC313*CC314</f>
        <v>0</v>
      </c>
      <c r="CD315" s="314">
        <f t="shared" ref="CD315" si="4824">CD313*CD314</f>
        <v>0</v>
      </c>
      <c r="CE315" s="314">
        <f t="shared" ref="CE315" si="4825">CE313*CE314</f>
        <v>0</v>
      </c>
      <c r="CF315" s="314">
        <f t="shared" ref="CF315" si="4826">CF313*CF314</f>
        <v>0</v>
      </c>
      <c r="CG315" s="314">
        <f t="shared" ref="CG315" si="4827">CG313*CG314</f>
        <v>0</v>
      </c>
      <c r="CH315" s="314">
        <f t="shared" ref="CH315" si="4828">CH313*CH314</f>
        <v>0</v>
      </c>
      <c r="CI315" s="314">
        <f t="shared" ref="CI315" si="4829">CI313*CI314</f>
        <v>0</v>
      </c>
      <c r="CJ315" s="314">
        <f t="shared" ref="CJ315" si="4830">CJ313*CJ314</f>
        <v>0</v>
      </c>
      <c r="CK315" s="314">
        <f t="shared" ref="CK315" si="4831">CK313*CK314</f>
        <v>0</v>
      </c>
      <c r="CL315" s="314">
        <f t="shared" ref="CL315" si="4832">CL313*CL314</f>
        <v>0</v>
      </c>
      <c r="CM315" s="314">
        <f t="shared" ref="CM315" si="4833">CM313*CM314</f>
        <v>0</v>
      </c>
      <c r="CN315" s="314">
        <f t="shared" ref="CN315" si="4834">CN313*CN314</f>
        <v>0</v>
      </c>
      <c r="CO315" s="314">
        <f t="shared" ref="CO315" si="4835">CO313*CO314</f>
        <v>0</v>
      </c>
      <c r="CP315" s="314">
        <f t="shared" ref="CP315" si="4836">CP313*CP314</f>
        <v>0</v>
      </c>
      <c r="CQ315" s="314">
        <f t="shared" ref="CQ315" si="4837">CQ313*CQ314</f>
        <v>0</v>
      </c>
      <c r="CR315" s="314">
        <f t="shared" ref="CR315" si="4838">CR313*CR314</f>
        <v>0</v>
      </c>
      <c r="CS315" s="314">
        <f t="shared" ref="CS315" si="4839">CS313*CS314</f>
        <v>0</v>
      </c>
      <c r="CT315" s="314">
        <f t="shared" ref="CT315" si="4840">CT313*CT314</f>
        <v>0</v>
      </c>
      <c r="CU315" s="314">
        <f t="shared" ref="CU315" si="4841">CU313*CU314</f>
        <v>0</v>
      </c>
      <c r="CV315" s="314">
        <f t="shared" ref="CV315" si="4842">CV313*CV314</f>
        <v>0</v>
      </c>
      <c r="CW315" s="314">
        <f t="shared" ref="CW315" si="4843">CW313*CW314</f>
        <v>0</v>
      </c>
      <c r="CX315" s="314">
        <f t="shared" ref="CX315" si="4844">CX313*CX314</f>
        <v>0</v>
      </c>
      <c r="CY315" s="314">
        <f t="shared" ref="CY315" si="4845">CY313*CY314</f>
        <v>0</v>
      </c>
      <c r="CZ315" s="314">
        <f t="shared" ref="CZ315" si="4846">CZ313*CZ314</f>
        <v>0</v>
      </c>
      <c r="DA315" s="314">
        <f t="shared" ref="DA315" si="4847">DA313*DA314</f>
        <v>0</v>
      </c>
      <c r="DB315" s="314">
        <f t="shared" ref="DB315" si="4848">DB313*DB314</f>
        <v>0</v>
      </c>
      <c r="DC315" s="314">
        <f t="shared" ref="DC315" si="4849">DC313*DC314</f>
        <v>0</v>
      </c>
      <c r="DD315" s="314">
        <f t="shared" ref="DD315" si="4850">DD313*DD314</f>
        <v>0</v>
      </c>
      <c r="DE315" s="314">
        <f t="shared" ref="DE315" si="4851">DE313*DE314</f>
        <v>0</v>
      </c>
      <c r="DF315" s="314">
        <f t="shared" ref="DF315" si="4852">DF313*DF314</f>
        <v>0</v>
      </c>
      <c r="DG315" s="314">
        <f t="shared" ref="DG315" si="4853">DG313*DG314</f>
        <v>0</v>
      </c>
      <c r="DH315" s="314">
        <f t="shared" ref="DH315" si="4854">DH313*DH314</f>
        <v>0</v>
      </c>
      <c r="DI315" s="314">
        <f t="shared" ref="DI315" si="4855">DI313*DI314</f>
        <v>0</v>
      </c>
      <c r="DJ315" s="314">
        <f t="shared" ref="DJ315" si="4856">DJ313*DJ314</f>
        <v>0</v>
      </c>
      <c r="DK315" s="314">
        <f t="shared" ref="DK315" si="4857">DK313*DK314</f>
        <v>0</v>
      </c>
      <c r="DL315" s="314">
        <f t="shared" ref="DL315" si="4858">DL313*DL314</f>
        <v>0</v>
      </c>
      <c r="DM315" s="314">
        <f t="shared" ref="DM315" si="4859">DM313*DM314</f>
        <v>0</v>
      </c>
      <c r="DN315" s="314">
        <f t="shared" ref="DN315" si="4860">DN313*DN314</f>
        <v>0</v>
      </c>
      <c r="DO315" s="314">
        <f t="shared" ref="DO315" si="4861">DO313*DO314</f>
        <v>0</v>
      </c>
      <c r="DP315" s="314">
        <f t="shared" ref="DP315" si="4862">DP313*DP314</f>
        <v>0</v>
      </c>
      <c r="DQ315" s="314">
        <f t="shared" ref="DQ315" si="4863">DQ313*DQ314</f>
        <v>0</v>
      </c>
      <c r="DR315" s="314">
        <f t="shared" ref="DR315" si="4864">DR313*DR314</f>
        <v>0</v>
      </c>
      <c r="DS315" s="314">
        <f t="shared" ref="DS315" si="4865">DS313*DS314</f>
        <v>0</v>
      </c>
      <c r="DT315" s="314">
        <f t="shared" ref="DT315" si="4866">DT313*DT314</f>
        <v>0</v>
      </c>
      <c r="DU315" s="314">
        <f t="shared" ref="DU315" si="4867">DU313*DU314</f>
        <v>0</v>
      </c>
      <c r="DV315" s="314">
        <f t="shared" ref="DV315" si="4868">DV313*DV314</f>
        <v>0</v>
      </c>
      <c r="DW315" s="314">
        <f t="shared" ref="DW315" si="4869">DW313*DW314</f>
        <v>0</v>
      </c>
      <c r="DX315" s="314">
        <f t="shared" ref="DX315" si="4870">DX313*DX314</f>
        <v>0</v>
      </c>
      <c r="DY315" s="314">
        <f t="shared" ref="DY315" si="4871">DY313*DY314</f>
        <v>0</v>
      </c>
      <c r="DZ315" s="314">
        <f t="shared" ref="DZ315" si="4872">DZ313*DZ314</f>
        <v>0</v>
      </c>
      <c r="EA315" s="314">
        <f t="shared" ref="EA315" si="4873">EA313*EA314</f>
        <v>0</v>
      </c>
      <c r="EB315" s="314">
        <f t="shared" ref="EB315" si="4874">EB313*EB314</f>
        <v>0</v>
      </c>
    </row>
    <row r="316" spans="3:132" outlineLevel="1" x14ac:dyDescent="0.25">
      <c r="C316" s="324" t="s">
        <v>417</v>
      </c>
      <c r="D316" s="34"/>
      <c r="E316" s="34"/>
      <c r="F316" s="34"/>
      <c r="G316" s="67" t="s">
        <v>215</v>
      </c>
      <c r="H316" s="34"/>
      <c r="I316" s="34"/>
      <c r="J316" s="126">
        <f>J$13</f>
        <v>1</v>
      </c>
      <c r="K316" s="126">
        <f t="shared" ref="K316:BV316" si="4875">K$13</f>
        <v>1.0026792493128671</v>
      </c>
      <c r="L316" s="126">
        <f t="shared" si="4875"/>
        <v>1.0056539350998608</v>
      </c>
      <c r="M316" s="126">
        <f t="shared" si="4875"/>
        <v>1.0085410656939733</v>
      </c>
      <c r="N316" s="126">
        <f t="shared" si="4875"/>
        <v>1.0114364849476103</v>
      </c>
      <c r="O316" s="126">
        <f t="shared" si="4875"/>
        <v>1.0143402166566737</v>
      </c>
      <c r="P316" s="126">
        <f t="shared" si="4875"/>
        <v>1.0172522846853813</v>
      </c>
      <c r="Q316" s="126">
        <f t="shared" si="4875"/>
        <v>1.0201727129664624</v>
      </c>
      <c r="R316" s="126">
        <f t="shared" si="4875"/>
        <v>1.0231015255013547</v>
      </c>
      <c r="S316" s="126">
        <f t="shared" si="4875"/>
        <v>1.0260387463604019</v>
      </c>
      <c r="T316" s="126">
        <f t="shared" si="4875"/>
        <v>1.028984399683051</v>
      </c>
      <c r="U316" s="126">
        <f t="shared" si="4875"/>
        <v>1.0319385096780509</v>
      </c>
      <c r="V316" s="126">
        <f t="shared" si="4875"/>
        <v>1.0349011006236515</v>
      </c>
      <c r="W316" s="126">
        <f t="shared" si="4875"/>
        <v>1.0377730230388176</v>
      </c>
      <c r="X316" s="126">
        <f t="shared" si="4875"/>
        <v>1.0408518228283561</v>
      </c>
      <c r="Y316" s="126">
        <f t="shared" si="4875"/>
        <v>1.0438400029932626</v>
      </c>
      <c r="Z316" s="126">
        <f t="shared" si="4875"/>
        <v>1.046836761920777</v>
      </c>
      <c r="AA316" s="126">
        <f t="shared" si="4875"/>
        <v>1.0498421242396576</v>
      </c>
      <c r="AB316" s="126">
        <f t="shared" si="4875"/>
        <v>1.05285611464937</v>
      </c>
      <c r="AC316" s="126">
        <f t="shared" si="4875"/>
        <v>1.0558787579202888</v>
      </c>
      <c r="AD316" s="126">
        <f t="shared" si="4875"/>
        <v>1.0589100788939025</v>
      </c>
      <c r="AE316" s="126">
        <f t="shared" si="4875"/>
        <v>1.0619501024830165</v>
      </c>
      <c r="AF316" s="126">
        <f t="shared" si="4875"/>
        <v>1.0649988536719583</v>
      </c>
      <c r="AG316" s="126">
        <f t="shared" si="4875"/>
        <v>1.0680563575167832</v>
      </c>
      <c r="AH316" s="126">
        <f t="shared" si="4875"/>
        <v>1.0711226391454798</v>
      </c>
      <c r="AI316" s="126">
        <f t="shared" si="4875"/>
        <v>1.0739924437404067</v>
      </c>
      <c r="AJ316" s="126">
        <f t="shared" si="4875"/>
        <v>1.0771786970311998</v>
      </c>
      <c r="AK316" s="126">
        <f t="shared" si="4875"/>
        <v>1.0802711679727233</v>
      </c>
      <c r="AL316" s="126">
        <f t="shared" si="4875"/>
        <v>1.0833725170851116</v>
      </c>
      <c r="AM316" s="126">
        <f t="shared" si="4875"/>
        <v>1.0864827698566941</v>
      </c>
      <c r="AN316" s="126">
        <f t="shared" si="4875"/>
        <v>1.0896019518489746</v>
      </c>
      <c r="AO316" s="126">
        <f t="shared" si="4875"/>
        <v>1.0927300886968412</v>
      </c>
      <c r="AP316" s="126">
        <f t="shared" si="4875"/>
        <v>1.0958672061087775</v>
      </c>
      <c r="AQ316" s="126">
        <f t="shared" si="4875"/>
        <v>1.0990133298670732</v>
      </c>
      <c r="AR316" s="126">
        <f t="shared" si="4875"/>
        <v>1.1021684858280367</v>
      </c>
      <c r="AS316" s="126">
        <f t="shared" si="4875"/>
        <v>1.1053326999222071</v>
      </c>
      <c r="AT316" s="126">
        <f t="shared" si="4875"/>
        <v>1.1085059981545673</v>
      </c>
      <c r="AU316" s="126">
        <f t="shared" si="4875"/>
        <v>1.111475962088432</v>
      </c>
      <c r="AV316" s="126">
        <f t="shared" si="4875"/>
        <v>1.1147734191259395</v>
      </c>
      <c r="AW316" s="126">
        <f t="shared" si="4875"/>
        <v>1.1179738207069689</v>
      </c>
      <c r="AX316" s="126">
        <f t="shared" si="4875"/>
        <v>1.1211834103167977</v>
      </c>
      <c r="AY316" s="126">
        <f t="shared" si="4875"/>
        <v>1.1244022143333261</v>
      </c>
      <c r="AZ316" s="126">
        <f t="shared" si="4875"/>
        <v>1.1276302592101826</v>
      </c>
      <c r="BA316" s="126">
        <f t="shared" si="4875"/>
        <v>1.1308675714769412</v>
      </c>
      <c r="BB316" s="126">
        <f t="shared" si="4875"/>
        <v>1.1341141777393395</v>
      </c>
      <c r="BC316" s="126">
        <f t="shared" si="4875"/>
        <v>1.1373701046794982</v>
      </c>
      <c r="BD316" s="126">
        <f t="shared" si="4875"/>
        <v>1.1406353790561385</v>
      </c>
      <c r="BE316" s="126">
        <f t="shared" si="4875"/>
        <v>1.1439100277048042</v>
      </c>
      <c r="BF316" s="126">
        <f t="shared" si="4875"/>
        <v>1.1471940775380809</v>
      </c>
      <c r="BG316" s="126">
        <f t="shared" si="4875"/>
        <v>1.15026769648205</v>
      </c>
      <c r="BH316" s="126">
        <f t="shared" si="4875"/>
        <v>1.1536802383994258</v>
      </c>
      <c r="BI316" s="126">
        <f t="shared" si="4875"/>
        <v>1.1569923375180708</v>
      </c>
      <c r="BJ316" s="126">
        <f t="shared" si="4875"/>
        <v>1.1603139453378331</v>
      </c>
      <c r="BK316" s="126">
        <f t="shared" si="4875"/>
        <v>1.1636450891572303</v>
      </c>
      <c r="BL316" s="126">
        <f t="shared" si="4875"/>
        <v>1.1669857963531516</v>
      </c>
      <c r="BM316" s="126">
        <f t="shared" si="4875"/>
        <v>1.1703360943810825</v>
      </c>
      <c r="BN316" s="126">
        <f t="shared" si="4875"/>
        <v>1.1736960107753303</v>
      </c>
      <c r="BO316" s="126">
        <f t="shared" si="4875"/>
        <v>1.1770655731492505</v>
      </c>
      <c r="BP316" s="126">
        <f t="shared" si="4875"/>
        <v>1.180444809195474</v>
      </c>
      <c r="BQ316" s="126">
        <f t="shared" si="4875"/>
        <v>1.1838337466861339</v>
      </c>
      <c r="BR316" s="126">
        <f t="shared" si="4875"/>
        <v>1.1872324134730949</v>
      </c>
      <c r="BS316" s="126">
        <f t="shared" si="4875"/>
        <v>1.1905270658589224</v>
      </c>
      <c r="BT316" s="126">
        <f t="shared" si="4875"/>
        <v>1.1940590467434065</v>
      </c>
      <c r="BU316" s="126">
        <f t="shared" si="4875"/>
        <v>1.1974870693312041</v>
      </c>
      <c r="BV316" s="126">
        <f t="shared" si="4875"/>
        <v>1.2009249334246579</v>
      </c>
      <c r="BW316" s="126">
        <f t="shared" ref="BW316:EB316" si="4876">BW$13</f>
        <v>1.204372667277734</v>
      </c>
      <c r="BX316" s="126">
        <f t="shared" si="4876"/>
        <v>1.2078302992255125</v>
      </c>
      <c r="BY316" s="126">
        <f t="shared" si="4876"/>
        <v>1.2112978576844211</v>
      </c>
      <c r="BZ316" s="126">
        <f t="shared" si="4876"/>
        <v>1.2147753711524676</v>
      </c>
      <c r="CA316" s="126">
        <f t="shared" si="4876"/>
        <v>1.2182628682094752</v>
      </c>
      <c r="CB316" s="126">
        <f t="shared" si="4876"/>
        <v>1.2217603775173165</v>
      </c>
      <c r="CC316" s="126">
        <f t="shared" si="4876"/>
        <v>1.2252679278201495</v>
      </c>
      <c r="CD316" s="126">
        <f t="shared" si="4876"/>
        <v>1.2287855479446541</v>
      </c>
      <c r="CE316" s="126">
        <f t="shared" si="4876"/>
        <v>1.232077770779646</v>
      </c>
      <c r="CF316" s="126">
        <f t="shared" si="4876"/>
        <v>1.23573302168438</v>
      </c>
      <c r="CG316" s="126">
        <f t="shared" si="4876"/>
        <v>1.2392806860334544</v>
      </c>
      <c r="CH316" s="126">
        <f t="shared" si="4876"/>
        <v>1.2428385353675644</v>
      </c>
      <c r="CI316" s="126">
        <f t="shared" si="4876"/>
        <v>1.2464065989267703</v>
      </c>
      <c r="CJ316" s="126">
        <f t="shared" si="4876"/>
        <v>1.2499849060350778</v>
      </c>
      <c r="CK316" s="126">
        <f t="shared" si="4876"/>
        <v>1.2535734861006791</v>
      </c>
      <c r="CL316" s="126">
        <f t="shared" si="4876"/>
        <v>1.257172368616194</v>
      </c>
      <c r="CM316" s="126">
        <f t="shared" si="4876"/>
        <v>1.2607815831589126</v>
      </c>
      <c r="CN316" s="126">
        <f t="shared" si="4876"/>
        <v>1.2644011593910389</v>
      </c>
      <c r="CO316" s="126">
        <f t="shared" si="4876"/>
        <v>1.2680311270599336</v>
      </c>
      <c r="CP316" s="126">
        <f t="shared" si="4876"/>
        <v>1.2716715159983594</v>
      </c>
      <c r="CQ316" s="126">
        <f t="shared" si="4876"/>
        <v>1.2750786410337906</v>
      </c>
      <c r="CR316" s="126">
        <f t="shared" si="4876"/>
        <v>1.2788614642181557</v>
      </c>
      <c r="CS316" s="126">
        <f t="shared" si="4876"/>
        <v>1.2825329459576562</v>
      </c>
      <c r="CT316" s="126">
        <f t="shared" si="4876"/>
        <v>1.2862149681493797</v>
      </c>
      <c r="CU316" s="126">
        <f t="shared" si="4876"/>
        <v>1.289907561053897</v>
      </c>
      <c r="CV316" s="126">
        <f t="shared" si="4876"/>
        <v>1.293610755018654</v>
      </c>
      <c r="CW316" s="126">
        <f t="shared" si="4876"/>
        <v>1.2973245804782207</v>
      </c>
      <c r="CX316" s="126">
        <f t="shared" si="4876"/>
        <v>1.3010490679545423</v>
      </c>
      <c r="CY316" s="126">
        <f t="shared" si="4876"/>
        <v>1.304784248057189</v>
      </c>
      <c r="CZ316" s="126">
        <f t="shared" si="4876"/>
        <v>1.3085301514836076</v>
      </c>
      <c r="DA316" s="126">
        <f t="shared" si="4876"/>
        <v>1.3122868090193751</v>
      </c>
      <c r="DB316" s="126">
        <f t="shared" si="4876"/>
        <v>1.3160542515384499</v>
      </c>
      <c r="DC316" s="126">
        <f t="shared" si="4876"/>
        <v>1.3195802889875801</v>
      </c>
      <c r="DD316" s="126">
        <f t="shared" si="4876"/>
        <v>1.323495136864544</v>
      </c>
      <c r="DE316" s="126">
        <f t="shared" si="4876"/>
        <v>1.3272947573576725</v>
      </c>
      <c r="DF316" s="126">
        <f t="shared" si="4876"/>
        <v>1.3311052861764079</v>
      </c>
      <c r="DG316" s="126">
        <f t="shared" si="4876"/>
        <v>1.3349267546374479</v>
      </c>
      <c r="DH316" s="126">
        <f t="shared" si="4876"/>
        <v>1.3387591941473977</v>
      </c>
      <c r="DI316" s="126">
        <f t="shared" si="4876"/>
        <v>1.3426026362030277</v>
      </c>
      <c r="DJ316" s="126">
        <f t="shared" si="4876"/>
        <v>1.3464571123915319</v>
      </c>
      <c r="DK316" s="126">
        <f t="shared" si="4876"/>
        <v>1.3503226543907885</v>
      </c>
      <c r="DL316" s="126">
        <f t="shared" si="4876"/>
        <v>1.3541992939696192</v>
      </c>
      <c r="DM316" s="126">
        <f t="shared" si="4876"/>
        <v>1.358087062988051</v>
      </c>
      <c r="DN316" s="126">
        <f t="shared" si="4876"/>
        <v>1.361985993397578</v>
      </c>
      <c r="DO316" s="126">
        <f t="shared" si="4876"/>
        <v>1.3657655991021458</v>
      </c>
      <c r="DP316" s="126">
        <f t="shared" si="4876"/>
        <v>1.3698174666548035</v>
      </c>
      <c r="DQ316" s="126">
        <f t="shared" si="4876"/>
        <v>1.3737500738651915</v>
      </c>
      <c r="DR316" s="126">
        <f t="shared" si="4876"/>
        <v>1.3776939711925826</v>
      </c>
      <c r="DS316" s="126">
        <f t="shared" si="4876"/>
        <v>1.381649191049759</v>
      </c>
      <c r="DT316" s="126">
        <f t="shared" si="4876"/>
        <v>1.385615765942557</v>
      </c>
      <c r="DU316" s="126">
        <f t="shared" si="4876"/>
        <v>1.3895937284701338</v>
      </c>
      <c r="DV316" s="126">
        <f t="shared" si="4876"/>
        <v>1.3935831113252357</v>
      </c>
      <c r="DW316" s="126">
        <f t="shared" si="4876"/>
        <v>1.3975839472944662</v>
      </c>
      <c r="DX316" s="126">
        <f t="shared" si="4876"/>
        <v>1.401596269258556</v>
      </c>
      <c r="DY316" s="126">
        <f t="shared" si="4876"/>
        <v>1.4056201101926329</v>
      </c>
      <c r="DZ316" s="126">
        <f t="shared" si="4876"/>
        <v>1.4096555031664932</v>
      </c>
      <c r="EA316" s="126">
        <f t="shared" si="4876"/>
        <v>1.4134323217047313</v>
      </c>
      <c r="EB316" s="126">
        <f t="shared" si="4876"/>
        <v>1.4176256038945581</v>
      </c>
    </row>
    <row r="317" spans="3:132" outlineLevel="1" x14ac:dyDescent="0.25">
      <c r="C317" s="321" t="s">
        <v>531</v>
      </c>
      <c r="D317" s="38"/>
      <c r="E317" s="38"/>
      <c r="F317" s="38"/>
      <c r="G317" s="52" t="s">
        <v>220</v>
      </c>
      <c r="H317" s="46">
        <f t="shared" ref="H317" si="4877">SUM(J317:EB317)</f>
        <v>0</v>
      </c>
      <c r="I317" s="38"/>
      <c r="J317" s="82">
        <f>J315*J316</f>
        <v>0</v>
      </c>
      <c r="K317" s="82">
        <f t="shared" ref="K317" si="4878">K315*K316</f>
        <v>0</v>
      </c>
      <c r="L317" s="82">
        <f t="shared" ref="L317" si="4879">L315*L316</f>
        <v>0</v>
      </c>
      <c r="M317" s="82">
        <f t="shared" ref="M317" si="4880">M315*M316</f>
        <v>0</v>
      </c>
      <c r="N317" s="82">
        <f t="shared" ref="N317" si="4881">N315*N316</f>
        <v>0</v>
      </c>
      <c r="O317" s="82">
        <f t="shared" ref="O317" si="4882">O315*O316</f>
        <v>0</v>
      </c>
      <c r="P317" s="82">
        <f t="shared" ref="P317" si="4883">P315*P316</f>
        <v>0</v>
      </c>
      <c r="Q317" s="82">
        <f t="shared" ref="Q317" si="4884">Q315*Q316</f>
        <v>0</v>
      </c>
      <c r="R317" s="82">
        <f t="shared" ref="R317" si="4885">R315*R316</f>
        <v>0</v>
      </c>
      <c r="S317" s="82">
        <f t="shared" ref="S317" si="4886">S315*S316</f>
        <v>0</v>
      </c>
      <c r="T317" s="82">
        <f t="shared" ref="T317" si="4887">T315*T316</f>
        <v>0</v>
      </c>
      <c r="U317" s="82">
        <f t="shared" ref="U317" si="4888">U315*U316</f>
        <v>0</v>
      </c>
      <c r="V317" s="82">
        <f t="shared" ref="V317" si="4889">V315*V316</f>
        <v>0</v>
      </c>
      <c r="W317" s="82">
        <f t="shared" ref="W317" si="4890">W315*W316</f>
        <v>0</v>
      </c>
      <c r="X317" s="82">
        <f t="shared" ref="X317" si="4891">X315*X316</f>
        <v>0</v>
      </c>
      <c r="Y317" s="82">
        <f t="shared" ref="Y317" si="4892">Y315*Y316</f>
        <v>0</v>
      </c>
      <c r="Z317" s="82">
        <f t="shared" ref="Z317" si="4893">Z315*Z316</f>
        <v>0</v>
      </c>
      <c r="AA317" s="82">
        <f t="shared" ref="AA317" si="4894">AA315*AA316</f>
        <v>0</v>
      </c>
      <c r="AB317" s="82">
        <f t="shared" ref="AB317" si="4895">AB315*AB316</f>
        <v>0</v>
      </c>
      <c r="AC317" s="82">
        <f t="shared" ref="AC317" si="4896">AC315*AC316</f>
        <v>0</v>
      </c>
      <c r="AD317" s="82">
        <f t="shared" ref="AD317" si="4897">AD315*AD316</f>
        <v>0</v>
      </c>
      <c r="AE317" s="82">
        <f t="shared" ref="AE317" si="4898">AE315*AE316</f>
        <v>0</v>
      </c>
      <c r="AF317" s="82">
        <f t="shared" ref="AF317" si="4899">AF315*AF316</f>
        <v>0</v>
      </c>
      <c r="AG317" s="82">
        <f t="shared" ref="AG317" si="4900">AG315*AG316</f>
        <v>0</v>
      </c>
      <c r="AH317" s="82">
        <f t="shared" ref="AH317" si="4901">AH315*AH316</f>
        <v>0</v>
      </c>
      <c r="AI317" s="82">
        <f t="shared" ref="AI317" si="4902">AI315*AI316</f>
        <v>0</v>
      </c>
      <c r="AJ317" s="82">
        <f t="shared" ref="AJ317" si="4903">AJ315*AJ316</f>
        <v>0</v>
      </c>
      <c r="AK317" s="82">
        <f t="shared" ref="AK317" si="4904">AK315*AK316</f>
        <v>0</v>
      </c>
      <c r="AL317" s="82">
        <f t="shared" ref="AL317" si="4905">AL315*AL316</f>
        <v>0</v>
      </c>
      <c r="AM317" s="82">
        <f t="shared" ref="AM317" si="4906">AM315*AM316</f>
        <v>0</v>
      </c>
      <c r="AN317" s="82">
        <f t="shared" ref="AN317" si="4907">AN315*AN316</f>
        <v>0</v>
      </c>
      <c r="AO317" s="82">
        <f t="shared" ref="AO317" si="4908">AO315*AO316</f>
        <v>0</v>
      </c>
      <c r="AP317" s="82">
        <f t="shared" ref="AP317" si="4909">AP315*AP316</f>
        <v>0</v>
      </c>
      <c r="AQ317" s="82">
        <f t="shared" ref="AQ317" si="4910">AQ315*AQ316</f>
        <v>0</v>
      </c>
      <c r="AR317" s="82">
        <f t="shared" ref="AR317" si="4911">AR315*AR316</f>
        <v>0</v>
      </c>
      <c r="AS317" s="82">
        <f t="shared" ref="AS317" si="4912">AS315*AS316</f>
        <v>0</v>
      </c>
      <c r="AT317" s="82">
        <f t="shared" ref="AT317" si="4913">AT315*AT316</f>
        <v>0</v>
      </c>
      <c r="AU317" s="82">
        <f t="shared" ref="AU317" si="4914">AU315*AU316</f>
        <v>0</v>
      </c>
      <c r="AV317" s="82">
        <f t="shared" ref="AV317" si="4915">AV315*AV316</f>
        <v>0</v>
      </c>
      <c r="AW317" s="82">
        <f t="shared" ref="AW317" si="4916">AW315*AW316</f>
        <v>0</v>
      </c>
      <c r="AX317" s="82">
        <f t="shared" ref="AX317" si="4917">AX315*AX316</f>
        <v>0</v>
      </c>
      <c r="AY317" s="82">
        <f t="shared" ref="AY317" si="4918">AY315*AY316</f>
        <v>0</v>
      </c>
      <c r="AZ317" s="82">
        <f t="shared" ref="AZ317" si="4919">AZ315*AZ316</f>
        <v>0</v>
      </c>
      <c r="BA317" s="82">
        <f t="shared" ref="BA317" si="4920">BA315*BA316</f>
        <v>0</v>
      </c>
      <c r="BB317" s="82">
        <f t="shared" ref="BB317" si="4921">BB315*BB316</f>
        <v>0</v>
      </c>
      <c r="BC317" s="82">
        <f t="shared" ref="BC317" si="4922">BC315*BC316</f>
        <v>0</v>
      </c>
      <c r="BD317" s="82">
        <f t="shared" ref="BD317" si="4923">BD315*BD316</f>
        <v>0</v>
      </c>
      <c r="BE317" s="82">
        <f t="shared" ref="BE317" si="4924">BE315*BE316</f>
        <v>0</v>
      </c>
      <c r="BF317" s="82">
        <f t="shared" ref="BF317" si="4925">BF315*BF316</f>
        <v>0</v>
      </c>
      <c r="BG317" s="82">
        <f t="shared" ref="BG317" si="4926">BG315*BG316</f>
        <v>0</v>
      </c>
      <c r="BH317" s="82">
        <f t="shared" ref="BH317" si="4927">BH315*BH316</f>
        <v>0</v>
      </c>
      <c r="BI317" s="82">
        <f t="shared" ref="BI317" si="4928">BI315*BI316</f>
        <v>0</v>
      </c>
      <c r="BJ317" s="82">
        <f t="shared" ref="BJ317" si="4929">BJ315*BJ316</f>
        <v>0</v>
      </c>
      <c r="BK317" s="82">
        <f t="shared" ref="BK317" si="4930">BK315*BK316</f>
        <v>0</v>
      </c>
      <c r="BL317" s="82">
        <f t="shared" ref="BL317" si="4931">BL315*BL316</f>
        <v>0</v>
      </c>
      <c r="BM317" s="82">
        <f t="shared" ref="BM317" si="4932">BM315*BM316</f>
        <v>0</v>
      </c>
      <c r="BN317" s="82">
        <f t="shared" ref="BN317" si="4933">BN315*BN316</f>
        <v>0</v>
      </c>
      <c r="BO317" s="82">
        <f t="shared" ref="BO317" si="4934">BO315*BO316</f>
        <v>0</v>
      </c>
      <c r="BP317" s="82">
        <f t="shared" ref="BP317" si="4935">BP315*BP316</f>
        <v>0</v>
      </c>
      <c r="BQ317" s="82">
        <f t="shared" ref="BQ317" si="4936">BQ315*BQ316</f>
        <v>0</v>
      </c>
      <c r="BR317" s="82">
        <f t="shared" ref="BR317" si="4937">BR315*BR316</f>
        <v>0</v>
      </c>
      <c r="BS317" s="82">
        <f t="shared" ref="BS317" si="4938">BS315*BS316</f>
        <v>0</v>
      </c>
      <c r="BT317" s="82">
        <f t="shared" ref="BT317" si="4939">BT315*BT316</f>
        <v>0</v>
      </c>
      <c r="BU317" s="82">
        <f t="shared" ref="BU317" si="4940">BU315*BU316</f>
        <v>0</v>
      </c>
      <c r="BV317" s="82">
        <f t="shared" ref="BV317" si="4941">BV315*BV316</f>
        <v>0</v>
      </c>
      <c r="BW317" s="82">
        <f t="shared" ref="BW317" si="4942">BW315*BW316</f>
        <v>0</v>
      </c>
      <c r="BX317" s="82">
        <f t="shared" ref="BX317" si="4943">BX315*BX316</f>
        <v>0</v>
      </c>
      <c r="BY317" s="82">
        <f t="shared" ref="BY317" si="4944">BY315*BY316</f>
        <v>0</v>
      </c>
      <c r="BZ317" s="82">
        <f t="shared" ref="BZ317" si="4945">BZ315*BZ316</f>
        <v>0</v>
      </c>
      <c r="CA317" s="82">
        <f t="shared" ref="CA317" si="4946">CA315*CA316</f>
        <v>0</v>
      </c>
      <c r="CB317" s="82">
        <f t="shared" ref="CB317" si="4947">CB315*CB316</f>
        <v>0</v>
      </c>
      <c r="CC317" s="82">
        <f t="shared" ref="CC317" si="4948">CC315*CC316</f>
        <v>0</v>
      </c>
      <c r="CD317" s="82">
        <f t="shared" ref="CD317" si="4949">CD315*CD316</f>
        <v>0</v>
      </c>
      <c r="CE317" s="82">
        <f t="shared" ref="CE317" si="4950">CE315*CE316</f>
        <v>0</v>
      </c>
      <c r="CF317" s="82">
        <f t="shared" ref="CF317" si="4951">CF315*CF316</f>
        <v>0</v>
      </c>
      <c r="CG317" s="82">
        <f t="shared" ref="CG317" si="4952">CG315*CG316</f>
        <v>0</v>
      </c>
      <c r="CH317" s="82">
        <f t="shared" ref="CH317" si="4953">CH315*CH316</f>
        <v>0</v>
      </c>
      <c r="CI317" s="82">
        <f t="shared" ref="CI317" si="4954">CI315*CI316</f>
        <v>0</v>
      </c>
      <c r="CJ317" s="82">
        <f t="shared" ref="CJ317" si="4955">CJ315*CJ316</f>
        <v>0</v>
      </c>
      <c r="CK317" s="82">
        <f t="shared" ref="CK317" si="4956">CK315*CK316</f>
        <v>0</v>
      </c>
      <c r="CL317" s="82">
        <f t="shared" ref="CL317" si="4957">CL315*CL316</f>
        <v>0</v>
      </c>
      <c r="CM317" s="82">
        <f t="shared" ref="CM317" si="4958">CM315*CM316</f>
        <v>0</v>
      </c>
      <c r="CN317" s="82">
        <f t="shared" ref="CN317" si="4959">CN315*CN316</f>
        <v>0</v>
      </c>
      <c r="CO317" s="82">
        <f t="shared" ref="CO317" si="4960">CO315*CO316</f>
        <v>0</v>
      </c>
      <c r="CP317" s="82">
        <f t="shared" ref="CP317" si="4961">CP315*CP316</f>
        <v>0</v>
      </c>
      <c r="CQ317" s="82">
        <f t="shared" ref="CQ317" si="4962">CQ315*CQ316</f>
        <v>0</v>
      </c>
      <c r="CR317" s="82">
        <f t="shared" ref="CR317" si="4963">CR315*CR316</f>
        <v>0</v>
      </c>
      <c r="CS317" s="82">
        <f t="shared" ref="CS317" si="4964">CS315*CS316</f>
        <v>0</v>
      </c>
      <c r="CT317" s="82">
        <f t="shared" ref="CT317" si="4965">CT315*CT316</f>
        <v>0</v>
      </c>
      <c r="CU317" s="82">
        <f t="shared" ref="CU317" si="4966">CU315*CU316</f>
        <v>0</v>
      </c>
      <c r="CV317" s="82">
        <f t="shared" ref="CV317" si="4967">CV315*CV316</f>
        <v>0</v>
      </c>
      <c r="CW317" s="82">
        <f t="shared" ref="CW317" si="4968">CW315*CW316</f>
        <v>0</v>
      </c>
      <c r="CX317" s="82">
        <f t="shared" ref="CX317" si="4969">CX315*CX316</f>
        <v>0</v>
      </c>
      <c r="CY317" s="82">
        <f t="shared" ref="CY317" si="4970">CY315*CY316</f>
        <v>0</v>
      </c>
      <c r="CZ317" s="82">
        <f t="shared" ref="CZ317" si="4971">CZ315*CZ316</f>
        <v>0</v>
      </c>
      <c r="DA317" s="82">
        <f t="shared" ref="DA317" si="4972">DA315*DA316</f>
        <v>0</v>
      </c>
      <c r="DB317" s="82">
        <f t="shared" ref="DB317" si="4973">DB315*DB316</f>
        <v>0</v>
      </c>
      <c r="DC317" s="82">
        <f t="shared" ref="DC317" si="4974">DC315*DC316</f>
        <v>0</v>
      </c>
      <c r="DD317" s="82">
        <f t="shared" ref="DD317" si="4975">DD315*DD316</f>
        <v>0</v>
      </c>
      <c r="DE317" s="82">
        <f t="shared" ref="DE317" si="4976">DE315*DE316</f>
        <v>0</v>
      </c>
      <c r="DF317" s="82">
        <f t="shared" ref="DF317" si="4977">DF315*DF316</f>
        <v>0</v>
      </c>
      <c r="DG317" s="82">
        <f t="shared" ref="DG317" si="4978">DG315*DG316</f>
        <v>0</v>
      </c>
      <c r="DH317" s="82">
        <f t="shared" ref="DH317" si="4979">DH315*DH316</f>
        <v>0</v>
      </c>
      <c r="DI317" s="82">
        <f t="shared" ref="DI317" si="4980">DI315*DI316</f>
        <v>0</v>
      </c>
      <c r="DJ317" s="82">
        <f t="shared" ref="DJ317" si="4981">DJ315*DJ316</f>
        <v>0</v>
      </c>
      <c r="DK317" s="82">
        <f t="shared" ref="DK317" si="4982">DK315*DK316</f>
        <v>0</v>
      </c>
      <c r="DL317" s="82">
        <f t="shared" ref="DL317" si="4983">DL315*DL316</f>
        <v>0</v>
      </c>
      <c r="DM317" s="82">
        <f t="shared" ref="DM317" si="4984">DM315*DM316</f>
        <v>0</v>
      </c>
      <c r="DN317" s="82">
        <f t="shared" ref="DN317" si="4985">DN315*DN316</f>
        <v>0</v>
      </c>
      <c r="DO317" s="82">
        <f t="shared" ref="DO317" si="4986">DO315*DO316</f>
        <v>0</v>
      </c>
      <c r="DP317" s="82">
        <f t="shared" ref="DP317" si="4987">DP315*DP316</f>
        <v>0</v>
      </c>
      <c r="DQ317" s="82">
        <f t="shared" ref="DQ317" si="4988">DQ315*DQ316</f>
        <v>0</v>
      </c>
      <c r="DR317" s="82">
        <f t="shared" ref="DR317" si="4989">DR315*DR316</f>
        <v>0</v>
      </c>
      <c r="DS317" s="82">
        <f t="shared" ref="DS317" si="4990">DS315*DS316</f>
        <v>0</v>
      </c>
      <c r="DT317" s="82">
        <f t="shared" ref="DT317" si="4991">DT315*DT316</f>
        <v>0</v>
      </c>
      <c r="DU317" s="82">
        <f t="shared" ref="DU317" si="4992">DU315*DU316</f>
        <v>0</v>
      </c>
      <c r="DV317" s="82">
        <f t="shared" ref="DV317" si="4993">DV315*DV316</f>
        <v>0</v>
      </c>
      <c r="DW317" s="82">
        <f t="shared" ref="DW317" si="4994">DW315*DW316</f>
        <v>0</v>
      </c>
      <c r="DX317" s="82">
        <f t="shared" ref="DX317" si="4995">DX315*DX316</f>
        <v>0</v>
      </c>
      <c r="DY317" s="82">
        <f t="shared" ref="DY317" si="4996">DY315*DY316</f>
        <v>0</v>
      </c>
      <c r="DZ317" s="82">
        <f t="shared" ref="DZ317" si="4997">DZ315*DZ316</f>
        <v>0</v>
      </c>
      <c r="EA317" s="82">
        <f t="shared" ref="EA317" si="4998">EA315*EA316</f>
        <v>0</v>
      </c>
      <c r="EB317" s="82">
        <f t="shared" ref="EB317" si="4999">EB315*EB316</f>
        <v>0</v>
      </c>
    </row>
    <row r="318" spans="3:132" outlineLevel="1" x14ac:dyDescent="0.25">
      <c r="G318" s="52"/>
      <c r="H318" s="29"/>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row>
    <row r="319" spans="3:132" ht="13" x14ac:dyDescent="0.3">
      <c r="C319" s="348" t="s">
        <v>567</v>
      </c>
      <c r="D319" s="342"/>
      <c r="E319" s="342"/>
      <c r="F319" s="342"/>
      <c r="G319" s="349" t="s">
        <v>220</v>
      </c>
      <c r="H319" s="344">
        <f>SUM(J319:EB319)</f>
        <v>0</v>
      </c>
      <c r="I319" s="342"/>
      <c r="J319" s="345">
        <f t="shared" ref="J319:AO319" si="5000">CHOOSE(Scenario,J299,J308,J317)</f>
        <v>0</v>
      </c>
      <c r="K319" s="346">
        <f t="shared" si="5000"/>
        <v>0</v>
      </c>
      <c r="L319" s="346">
        <f t="shared" si="5000"/>
        <v>0</v>
      </c>
      <c r="M319" s="346">
        <f t="shared" si="5000"/>
        <v>0</v>
      </c>
      <c r="N319" s="346">
        <f t="shared" si="5000"/>
        <v>0</v>
      </c>
      <c r="O319" s="346">
        <f t="shared" si="5000"/>
        <v>0</v>
      </c>
      <c r="P319" s="346">
        <f t="shared" si="5000"/>
        <v>0</v>
      </c>
      <c r="Q319" s="346">
        <f t="shared" si="5000"/>
        <v>0</v>
      </c>
      <c r="R319" s="346">
        <f t="shared" si="5000"/>
        <v>0</v>
      </c>
      <c r="S319" s="346">
        <f t="shared" si="5000"/>
        <v>0</v>
      </c>
      <c r="T319" s="346">
        <f t="shared" si="5000"/>
        <v>0</v>
      </c>
      <c r="U319" s="346">
        <f t="shared" si="5000"/>
        <v>0</v>
      </c>
      <c r="V319" s="346">
        <f t="shared" si="5000"/>
        <v>0</v>
      </c>
      <c r="W319" s="346">
        <f t="shared" si="5000"/>
        <v>0</v>
      </c>
      <c r="X319" s="346">
        <f t="shared" si="5000"/>
        <v>0</v>
      </c>
      <c r="Y319" s="346">
        <f t="shared" si="5000"/>
        <v>0</v>
      </c>
      <c r="Z319" s="346">
        <f t="shared" si="5000"/>
        <v>0</v>
      </c>
      <c r="AA319" s="346">
        <f t="shared" si="5000"/>
        <v>0</v>
      </c>
      <c r="AB319" s="346">
        <f t="shared" si="5000"/>
        <v>0</v>
      </c>
      <c r="AC319" s="346">
        <f t="shared" si="5000"/>
        <v>0</v>
      </c>
      <c r="AD319" s="346">
        <f t="shared" si="5000"/>
        <v>0</v>
      </c>
      <c r="AE319" s="346">
        <f t="shared" si="5000"/>
        <v>0</v>
      </c>
      <c r="AF319" s="346">
        <f t="shared" si="5000"/>
        <v>0</v>
      </c>
      <c r="AG319" s="346">
        <f t="shared" si="5000"/>
        <v>0</v>
      </c>
      <c r="AH319" s="346">
        <f t="shared" si="5000"/>
        <v>0</v>
      </c>
      <c r="AI319" s="346">
        <f t="shared" si="5000"/>
        <v>0</v>
      </c>
      <c r="AJ319" s="346">
        <f t="shared" si="5000"/>
        <v>0</v>
      </c>
      <c r="AK319" s="346">
        <f t="shared" si="5000"/>
        <v>0</v>
      </c>
      <c r="AL319" s="346">
        <f t="shared" si="5000"/>
        <v>0</v>
      </c>
      <c r="AM319" s="346">
        <f t="shared" si="5000"/>
        <v>0</v>
      </c>
      <c r="AN319" s="346">
        <f t="shared" si="5000"/>
        <v>0</v>
      </c>
      <c r="AO319" s="346">
        <f t="shared" si="5000"/>
        <v>0</v>
      </c>
      <c r="AP319" s="346">
        <f t="shared" ref="AP319:BU319" si="5001">CHOOSE(Scenario,AP299,AP308,AP317)</f>
        <v>0</v>
      </c>
      <c r="AQ319" s="346">
        <f t="shared" si="5001"/>
        <v>0</v>
      </c>
      <c r="AR319" s="346">
        <f t="shared" si="5001"/>
        <v>0</v>
      </c>
      <c r="AS319" s="346">
        <f t="shared" si="5001"/>
        <v>0</v>
      </c>
      <c r="AT319" s="346">
        <f t="shared" si="5001"/>
        <v>0</v>
      </c>
      <c r="AU319" s="346">
        <f t="shared" si="5001"/>
        <v>0</v>
      </c>
      <c r="AV319" s="346">
        <f t="shared" si="5001"/>
        <v>0</v>
      </c>
      <c r="AW319" s="346">
        <f t="shared" si="5001"/>
        <v>0</v>
      </c>
      <c r="AX319" s="346">
        <f t="shared" si="5001"/>
        <v>0</v>
      </c>
      <c r="AY319" s="346">
        <f t="shared" si="5001"/>
        <v>0</v>
      </c>
      <c r="AZ319" s="346">
        <f t="shared" si="5001"/>
        <v>0</v>
      </c>
      <c r="BA319" s="346">
        <f t="shared" si="5001"/>
        <v>0</v>
      </c>
      <c r="BB319" s="346">
        <f t="shared" si="5001"/>
        <v>0</v>
      </c>
      <c r="BC319" s="346">
        <f t="shared" si="5001"/>
        <v>0</v>
      </c>
      <c r="BD319" s="346">
        <f t="shared" si="5001"/>
        <v>0</v>
      </c>
      <c r="BE319" s="346">
        <f t="shared" si="5001"/>
        <v>0</v>
      </c>
      <c r="BF319" s="346">
        <f t="shared" si="5001"/>
        <v>0</v>
      </c>
      <c r="BG319" s="346">
        <f t="shared" si="5001"/>
        <v>0</v>
      </c>
      <c r="BH319" s="346">
        <f t="shared" si="5001"/>
        <v>0</v>
      </c>
      <c r="BI319" s="346">
        <f t="shared" si="5001"/>
        <v>0</v>
      </c>
      <c r="BJ319" s="346">
        <f t="shared" si="5001"/>
        <v>0</v>
      </c>
      <c r="BK319" s="346">
        <f t="shared" si="5001"/>
        <v>0</v>
      </c>
      <c r="BL319" s="346">
        <f t="shared" si="5001"/>
        <v>0</v>
      </c>
      <c r="BM319" s="346">
        <f t="shared" si="5001"/>
        <v>0</v>
      </c>
      <c r="BN319" s="346">
        <f t="shared" si="5001"/>
        <v>0</v>
      </c>
      <c r="BO319" s="346">
        <f t="shared" si="5001"/>
        <v>0</v>
      </c>
      <c r="BP319" s="346">
        <f t="shared" si="5001"/>
        <v>0</v>
      </c>
      <c r="BQ319" s="346">
        <f t="shared" si="5001"/>
        <v>0</v>
      </c>
      <c r="BR319" s="346">
        <f t="shared" si="5001"/>
        <v>0</v>
      </c>
      <c r="BS319" s="346">
        <f t="shared" si="5001"/>
        <v>0</v>
      </c>
      <c r="BT319" s="346">
        <f t="shared" si="5001"/>
        <v>0</v>
      </c>
      <c r="BU319" s="346">
        <f t="shared" si="5001"/>
        <v>0</v>
      </c>
      <c r="BV319" s="346">
        <f t="shared" ref="BV319:DA319" si="5002">CHOOSE(Scenario,BV299,BV308,BV317)</f>
        <v>0</v>
      </c>
      <c r="BW319" s="346">
        <f t="shared" si="5002"/>
        <v>0</v>
      </c>
      <c r="BX319" s="346">
        <f t="shared" si="5002"/>
        <v>0</v>
      </c>
      <c r="BY319" s="346">
        <f t="shared" si="5002"/>
        <v>0</v>
      </c>
      <c r="BZ319" s="346">
        <f t="shared" si="5002"/>
        <v>0</v>
      </c>
      <c r="CA319" s="346">
        <f t="shared" si="5002"/>
        <v>0</v>
      </c>
      <c r="CB319" s="346">
        <f t="shared" si="5002"/>
        <v>0</v>
      </c>
      <c r="CC319" s="346">
        <f t="shared" si="5002"/>
        <v>0</v>
      </c>
      <c r="CD319" s="346">
        <f t="shared" si="5002"/>
        <v>0</v>
      </c>
      <c r="CE319" s="346">
        <f t="shared" si="5002"/>
        <v>0</v>
      </c>
      <c r="CF319" s="346">
        <f t="shared" si="5002"/>
        <v>0</v>
      </c>
      <c r="CG319" s="346">
        <f t="shared" si="5002"/>
        <v>0</v>
      </c>
      <c r="CH319" s="346">
        <f t="shared" si="5002"/>
        <v>0</v>
      </c>
      <c r="CI319" s="346">
        <f t="shared" si="5002"/>
        <v>0</v>
      </c>
      <c r="CJ319" s="346">
        <f t="shared" si="5002"/>
        <v>0</v>
      </c>
      <c r="CK319" s="346">
        <f t="shared" si="5002"/>
        <v>0</v>
      </c>
      <c r="CL319" s="346">
        <f t="shared" si="5002"/>
        <v>0</v>
      </c>
      <c r="CM319" s="346">
        <f t="shared" si="5002"/>
        <v>0</v>
      </c>
      <c r="CN319" s="346">
        <f t="shared" si="5002"/>
        <v>0</v>
      </c>
      <c r="CO319" s="346">
        <f t="shared" si="5002"/>
        <v>0</v>
      </c>
      <c r="CP319" s="346">
        <f t="shared" si="5002"/>
        <v>0</v>
      </c>
      <c r="CQ319" s="346">
        <f t="shared" si="5002"/>
        <v>0</v>
      </c>
      <c r="CR319" s="346">
        <f t="shared" si="5002"/>
        <v>0</v>
      </c>
      <c r="CS319" s="346">
        <f t="shared" si="5002"/>
        <v>0</v>
      </c>
      <c r="CT319" s="346">
        <f t="shared" si="5002"/>
        <v>0</v>
      </c>
      <c r="CU319" s="346">
        <f t="shared" si="5002"/>
        <v>0</v>
      </c>
      <c r="CV319" s="346">
        <f t="shared" si="5002"/>
        <v>0</v>
      </c>
      <c r="CW319" s="346">
        <f t="shared" si="5002"/>
        <v>0</v>
      </c>
      <c r="CX319" s="346">
        <f t="shared" si="5002"/>
        <v>0</v>
      </c>
      <c r="CY319" s="346">
        <f t="shared" si="5002"/>
        <v>0</v>
      </c>
      <c r="CZ319" s="346">
        <f t="shared" si="5002"/>
        <v>0</v>
      </c>
      <c r="DA319" s="346">
        <f t="shared" si="5002"/>
        <v>0</v>
      </c>
      <c r="DB319" s="346">
        <f t="shared" ref="DB319:EB319" si="5003">CHOOSE(Scenario,DB299,DB308,DB317)</f>
        <v>0</v>
      </c>
      <c r="DC319" s="346">
        <f t="shared" si="5003"/>
        <v>0</v>
      </c>
      <c r="DD319" s="346">
        <f t="shared" si="5003"/>
        <v>0</v>
      </c>
      <c r="DE319" s="346">
        <f t="shared" si="5003"/>
        <v>0</v>
      </c>
      <c r="DF319" s="346">
        <f t="shared" si="5003"/>
        <v>0</v>
      </c>
      <c r="DG319" s="346">
        <f t="shared" si="5003"/>
        <v>0</v>
      </c>
      <c r="DH319" s="346">
        <f t="shared" si="5003"/>
        <v>0</v>
      </c>
      <c r="DI319" s="346">
        <f t="shared" si="5003"/>
        <v>0</v>
      </c>
      <c r="DJ319" s="346">
        <f t="shared" si="5003"/>
        <v>0</v>
      </c>
      <c r="DK319" s="346">
        <f t="shared" si="5003"/>
        <v>0</v>
      </c>
      <c r="DL319" s="346">
        <f t="shared" si="5003"/>
        <v>0</v>
      </c>
      <c r="DM319" s="346">
        <f t="shared" si="5003"/>
        <v>0</v>
      </c>
      <c r="DN319" s="346">
        <f t="shared" si="5003"/>
        <v>0</v>
      </c>
      <c r="DO319" s="346">
        <f t="shared" si="5003"/>
        <v>0</v>
      </c>
      <c r="DP319" s="346">
        <f t="shared" si="5003"/>
        <v>0</v>
      </c>
      <c r="DQ319" s="346">
        <f t="shared" si="5003"/>
        <v>0</v>
      </c>
      <c r="DR319" s="346">
        <f t="shared" si="5003"/>
        <v>0</v>
      </c>
      <c r="DS319" s="346">
        <f t="shared" si="5003"/>
        <v>0</v>
      </c>
      <c r="DT319" s="346">
        <f t="shared" si="5003"/>
        <v>0</v>
      </c>
      <c r="DU319" s="346">
        <f t="shared" si="5003"/>
        <v>0</v>
      </c>
      <c r="DV319" s="346">
        <f t="shared" si="5003"/>
        <v>0</v>
      </c>
      <c r="DW319" s="346">
        <f t="shared" si="5003"/>
        <v>0</v>
      </c>
      <c r="DX319" s="346">
        <f t="shared" si="5003"/>
        <v>0</v>
      </c>
      <c r="DY319" s="346">
        <f t="shared" si="5003"/>
        <v>0</v>
      </c>
      <c r="DZ319" s="346">
        <f t="shared" si="5003"/>
        <v>0</v>
      </c>
      <c r="EA319" s="346">
        <f t="shared" si="5003"/>
        <v>0</v>
      </c>
      <c r="EB319" s="347">
        <f t="shared" si="5003"/>
        <v>0</v>
      </c>
    </row>
    <row r="320" spans="3:132" x14ac:dyDescent="0.25">
      <c r="G320" s="52"/>
      <c r="H320" s="29"/>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row>
    <row r="321" spans="1:132" ht="13" x14ac:dyDescent="0.3">
      <c r="B321" s="34"/>
      <c r="C321" s="2" t="s">
        <v>534</v>
      </c>
      <c r="D321" s="34"/>
      <c r="E321" s="34"/>
      <c r="F321" s="34"/>
      <c r="G321" s="67"/>
      <c r="H321" s="35"/>
      <c r="I321" s="34"/>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row>
    <row r="322" spans="1:132" ht="13" outlineLevel="1" x14ac:dyDescent="0.3">
      <c r="C322" s="340" t="s">
        <v>503</v>
      </c>
      <c r="G322" s="52"/>
      <c r="H322" s="29"/>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row>
    <row r="323" spans="1:132" outlineLevel="1" x14ac:dyDescent="0.25">
      <c r="C323" s="318" t="s">
        <v>550</v>
      </c>
      <c r="G323" s="52" t="s">
        <v>604</v>
      </c>
      <c r="H323" s="46">
        <f t="shared" ref="H323" si="5004">SUM(J323:EB323)</f>
        <v>0</v>
      </c>
      <c r="J323" s="82">
        <f t="shared" ref="J323:AO323" si="5005">$D$259*(MONTH($D$252)=J$5)*(J$7&gt;=$E$252)</f>
        <v>0</v>
      </c>
      <c r="K323" s="82">
        <f t="shared" si="5005"/>
        <v>0</v>
      </c>
      <c r="L323" s="82">
        <f t="shared" si="5005"/>
        <v>0</v>
      </c>
      <c r="M323" s="82">
        <f t="shared" si="5005"/>
        <v>0</v>
      </c>
      <c r="N323" s="82">
        <f t="shared" si="5005"/>
        <v>0</v>
      </c>
      <c r="O323" s="82">
        <f t="shared" si="5005"/>
        <v>0</v>
      </c>
      <c r="P323" s="82">
        <f t="shared" si="5005"/>
        <v>0</v>
      </c>
      <c r="Q323" s="82">
        <f t="shared" si="5005"/>
        <v>0</v>
      </c>
      <c r="R323" s="82">
        <f t="shared" si="5005"/>
        <v>0</v>
      </c>
      <c r="S323" s="82">
        <f t="shared" si="5005"/>
        <v>0</v>
      </c>
      <c r="T323" s="82">
        <f t="shared" si="5005"/>
        <v>0</v>
      </c>
      <c r="U323" s="82">
        <f t="shared" si="5005"/>
        <v>0</v>
      </c>
      <c r="V323" s="82">
        <f t="shared" si="5005"/>
        <v>0</v>
      </c>
      <c r="W323" s="82">
        <f t="shared" si="5005"/>
        <v>0</v>
      </c>
      <c r="X323" s="82">
        <f t="shared" si="5005"/>
        <v>0</v>
      </c>
      <c r="Y323" s="82">
        <f t="shared" si="5005"/>
        <v>0</v>
      </c>
      <c r="Z323" s="82">
        <f t="shared" si="5005"/>
        <v>0</v>
      </c>
      <c r="AA323" s="82">
        <f t="shared" si="5005"/>
        <v>0</v>
      </c>
      <c r="AB323" s="82">
        <f t="shared" si="5005"/>
        <v>0</v>
      </c>
      <c r="AC323" s="82">
        <f t="shared" si="5005"/>
        <v>0</v>
      </c>
      <c r="AD323" s="82">
        <f t="shared" si="5005"/>
        <v>0</v>
      </c>
      <c r="AE323" s="82">
        <f t="shared" si="5005"/>
        <v>0</v>
      </c>
      <c r="AF323" s="82">
        <f t="shared" si="5005"/>
        <v>0</v>
      </c>
      <c r="AG323" s="82">
        <f t="shared" si="5005"/>
        <v>0</v>
      </c>
      <c r="AH323" s="82">
        <f t="shared" si="5005"/>
        <v>0</v>
      </c>
      <c r="AI323" s="82">
        <f t="shared" si="5005"/>
        <v>0</v>
      </c>
      <c r="AJ323" s="82">
        <f t="shared" si="5005"/>
        <v>0</v>
      </c>
      <c r="AK323" s="82">
        <f t="shared" si="5005"/>
        <v>0</v>
      </c>
      <c r="AL323" s="82">
        <f t="shared" si="5005"/>
        <v>0</v>
      </c>
      <c r="AM323" s="82">
        <f t="shared" si="5005"/>
        <v>0</v>
      </c>
      <c r="AN323" s="82">
        <f t="shared" si="5005"/>
        <v>0</v>
      </c>
      <c r="AO323" s="82">
        <f t="shared" si="5005"/>
        <v>0</v>
      </c>
      <c r="AP323" s="82">
        <f t="shared" ref="AP323:BU323" si="5006">$D$259*(MONTH($D$252)=AP$5)*(AP$7&gt;=$E$252)</f>
        <v>0</v>
      </c>
      <c r="AQ323" s="82">
        <f t="shared" si="5006"/>
        <v>0</v>
      </c>
      <c r="AR323" s="82">
        <f t="shared" si="5006"/>
        <v>0</v>
      </c>
      <c r="AS323" s="82">
        <f t="shared" si="5006"/>
        <v>0</v>
      </c>
      <c r="AT323" s="82">
        <f t="shared" si="5006"/>
        <v>0</v>
      </c>
      <c r="AU323" s="82">
        <f t="shared" si="5006"/>
        <v>0</v>
      </c>
      <c r="AV323" s="82">
        <f t="shared" si="5006"/>
        <v>0</v>
      </c>
      <c r="AW323" s="82">
        <f t="shared" si="5006"/>
        <v>0</v>
      </c>
      <c r="AX323" s="82">
        <f t="shared" si="5006"/>
        <v>0</v>
      </c>
      <c r="AY323" s="82">
        <f t="shared" si="5006"/>
        <v>0</v>
      </c>
      <c r="AZ323" s="82">
        <f t="shared" si="5006"/>
        <v>0</v>
      </c>
      <c r="BA323" s="82">
        <f t="shared" si="5006"/>
        <v>0</v>
      </c>
      <c r="BB323" s="82">
        <f t="shared" si="5006"/>
        <v>0</v>
      </c>
      <c r="BC323" s="82">
        <f t="shared" si="5006"/>
        <v>0</v>
      </c>
      <c r="BD323" s="82">
        <f t="shared" si="5006"/>
        <v>0</v>
      </c>
      <c r="BE323" s="82">
        <f t="shared" si="5006"/>
        <v>0</v>
      </c>
      <c r="BF323" s="82">
        <f t="shared" si="5006"/>
        <v>0</v>
      </c>
      <c r="BG323" s="82">
        <f t="shared" si="5006"/>
        <v>0</v>
      </c>
      <c r="BH323" s="82">
        <f t="shared" si="5006"/>
        <v>0</v>
      </c>
      <c r="BI323" s="82">
        <f t="shared" si="5006"/>
        <v>0</v>
      </c>
      <c r="BJ323" s="82">
        <f t="shared" si="5006"/>
        <v>0</v>
      </c>
      <c r="BK323" s="82">
        <f t="shared" si="5006"/>
        <v>0</v>
      </c>
      <c r="BL323" s="82">
        <f t="shared" si="5006"/>
        <v>0</v>
      </c>
      <c r="BM323" s="82">
        <f t="shared" si="5006"/>
        <v>0</v>
      </c>
      <c r="BN323" s="82">
        <f t="shared" si="5006"/>
        <v>0</v>
      </c>
      <c r="BO323" s="82">
        <f t="shared" si="5006"/>
        <v>0</v>
      </c>
      <c r="BP323" s="82">
        <f t="shared" si="5006"/>
        <v>0</v>
      </c>
      <c r="BQ323" s="82">
        <f t="shared" si="5006"/>
        <v>0</v>
      </c>
      <c r="BR323" s="82">
        <f t="shared" si="5006"/>
        <v>0</v>
      </c>
      <c r="BS323" s="82">
        <f t="shared" si="5006"/>
        <v>0</v>
      </c>
      <c r="BT323" s="82">
        <f t="shared" si="5006"/>
        <v>0</v>
      </c>
      <c r="BU323" s="82">
        <f t="shared" si="5006"/>
        <v>0</v>
      </c>
      <c r="BV323" s="82">
        <f t="shared" ref="BV323:DA323" si="5007">$D$259*(MONTH($D$252)=BV$5)*(BV$7&gt;=$E$252)</f>
        <v>0</v>
      </c>
      <c r="BW323" s="82">
        <f t="shared" si="5007"/>
        <v>0</v>
      </c>
      <c r="BX323" s="82">
        <f t="shared" si="5007"/>
        <v>0</v>
      </c>
      <c r="BY323" s="82">
        <f t="shared" si="5007"/>
        <v>0</v>
      </c>
      <c r="BZ323" s="82">
        <f t="shared" si="5007"/>
        <v>0</v>
      </c>
      <c r="CA323" s="82">
        <f t="shared" si="5007"/>
        <v>0</v>
      </c>
      <c r="CB323" s="82">
        <f t="shared" si="5007"/>
        <v>0</v>
      </c>
      <c r="CC323" s="82">
        <f t="shared" si="5007"/>
        <v>0</v>
      </c>
      <c r="CD323" s="82">
        <f t="shared" si="5007"/>
        <v>0</v>
      </c>
      <c r="CE323" s="82">
        <f t="shared" si="5007"/>
        <v>0</v>
      </c>
      <c r="CF323" s="82">
        <f t="shared" si="5007"/>
        <v>0</v>
      </c>
      <c r="CG323" s="82">
        <f t="shared" si="5007"/>
        <v>0</v>
      </c>
      <c r="CH323" s="82">
        <f t="shared" si="5007"/>
        <v>0</v>
      </c>
      <c r="CI323" s="82">
        <f t="shared" si="5007"/>
        <v>0</v>
      </c>
      <c r="CJ323" s="82">
        <f t="shared" si="5007"/>
        <v>0</v>
      </c>
      <c r="CK323" s="82">
        <f t="shared" si="5007"/>
        <v>0</v>
      </c>
      <c r="CL323" s="82">
        <f t="shared" si="5007"/>
        <v>0</v>
      </c>
      <c r="CM323" s="82">
        <f t="shared" si="5007"/>
        <v>0</v>
      </c>
      <c r="CN323" s="82">
        <f t="shared" si="5007"/>
        <v>0</v>
      </c>
      <c r="CO323" s="82">
        <f t="shared" si="5007"/>
        <v>0</v>
      </c>
      <c r="CP323" s="82">
        <f t="shared" si="5007"/>
        <v>0</v>
      </c>
      <c r="CQ323" s="82">
        <f t="shared" si="5007"/>
        <v>0</v>
      </c>
      <c r="CR323" s="82">
        <f t="shared" si="5007"/>
        <v>0</v>
      </c>
      <c r="CS323" s="82">
        <f t="shared" si="5007"/>
        <v>0</v>
      </c>
      <c r="CT323" s="82">
        <f t="shared" si="5007"/>
        <v>0</v>
      </c>
      <c r="CU323" s="82">
        <f t="shared" si="5007"/>
        <v>0</v>
      </c>
      <c r="CV323" s="82">
        <f t="shared" si="5007"/>
        <v>0</v>
      </c>
      <c r="CW323" s="82">
        <f t="shared" si="5007"/>
        <v>0</v>
      </c>
      <c r="CX323" s="82">
        <f t="shared" si="5007"/>
        <v>0</v>
      </c>
      <c r="CY323" s="82">
        <f t="shared" si="5007"/>
        <v>0</v>
      </c>
      <c r="CZ323" s="82">
        <f t="shared" si="5007"/>
        <v>0</v>
      </c>
      <c r="DA323" s="82">
        <f t="shared" si="5007"/>
        <v>0</v>
      </c>
      <c r="DB323" s="82">
        <f t="shared" ref="DB323:EB323" si="5008">$D$259*(MONTH($D$252)=DB$5)*(DB$7&gt;=$E$252)</f>
        <v>0</v>
      </c>
      <c r="DC323" s="82">
        <f t="shared" si="5008"/>
        <v>0</v>
      </c>
      <c r="DD323" s="82">
        <f t="shared" si="5008"/>
        <v>0</v>
      </c>
      <c r="DE323" s="82">
        <f t="shared" si="5008"/>
        <v>0</v>
      </c>
      <c r="DF323" s="82">
        <f t="shared" si="5008"/>
        <v>0</v>
      </c>
      <c r="DG323" s="82">
        <f t="shared" si="5008"/>
        <v>0</v>
      </c>
      <c r="DH323" s="82">
        <f t="shared" si="5008"/>
        <v>0</v>
      </c>
      <c r="DI323" s="82">
        <f t="shared" si="5008"/>
        <v>0</v>
      </c>
      <c r="DJ323" s="82">
        <f t="shared" si="5008"/>
        <v>0</v>
      </c>
      <c r="DK323" s="82">
        <f t="shared" si="5008"/>
        <v>0</v>
      </c>
      <c r="DL323" s="82">
        <f t="shared" si="5008"/>
        <v>0</v>
      </c>
      <c r="DM323" s="82">
        <f t="shared" si="5008"/>
        <v>0</v>
      </c>
      <c r="DN323" s="82">
        <f t="shared" si="5008"/>
        <v>0</v>
      </c>
      <c r="DO323" s="82">
        <f t="shared" si="5008"/>
        <v>0</v>
      </c>
      <c r="DP323" s="82">
        <f t="shared" si="5008"/>
        <v>0</v>
      </c>
      <c r="DQ323" s="82">
        <f t="shared" si="5008"/>
        <v>0</v>
      </c>
      <c r="DR323" s="82">
        <f t="shared" si="5008"/>
        <v>0</v>
      </c>
      <c r="DS323" s="82">
        <f t="shared" si="5008"/>
        <v>0</v>
      </c>
      <c r="DT323" s="82">
        <f t="shared" si="5008"/>
        <v>0</v>
      </c>
      <c r="DU323" s="82">
        <f t="shared" si="5008"/>
        <v>0</v>
      </c>
      <c r="DV323" s="82">
        <f t="shared" si="5008"/>
        <v>0</v>
      </c>
      <c r="DW323" s="82">
        <f t="shared" si="5008"/>
        <v>0</v>
      </c>
      <c r="DX323" s="82">
        <f t="shared" si="5008"/>
        <v>0</v>
      </c>
      <c r="DY323" s="82">
        <f t="shared" si="5008"/>
        <v>0</v>
      </c>
      <c r="DZ323" s="82">
        <f t="shared" si="5008"/>
        <v>0</v>
      </c>
      <c r="EA323" s="82">
        <f t="shared" si="5008"/>
        <v>0</v>
      </c>
      <c r="EB323" s="82">
        <f t="shared" si="5008"/>
        <v>0</v>
      </c>
    </row>
    <row r="324" spans="1:132" outlineLevel="1" x14ac:dyDescent="0.25">
      <c r="C324" s="318" t="s">
        <v>508</v>
      </c>
      <c r="D324" s="31">
        <f>Costs!$J$39</f>
        <v>1.9</v>
      </c>
      <c r="E324" s="31">
        <f>Costs!$J$40</f>
        <v>0.4</v>
      </c>
      <c r="G324" s="52" t="s">
        <v>220</v>
      </c>
      <c r="H324" s="29"/>
      <c r="J324" s="312">
        <f t="shared" ref="J324:BU324" si="5009">$D324-$E324</f>
        <v>1.5</v>
      </c>
      <c r="K324" s="312">
        <f t="shared" si="5009"/>
        <v>1.5</v>
      </c>
      <c r="L324" s="312">
        <f t="shared" si="5009"/>
        <v>1.5</v>
      </c>
      <c r="M324" s="312">
        <f t="shared" si="5009"/>
        <v>1.5</v>
      </c>
      <c r="N324" s="312">
        <f t="shared" si="5009"/>
        <v>1.5</v>
      </c>
      <c r="O324" s="312">
        <f t="shared" si="5009"/>
        <v>1.5</v>
      </c>
      <c r="P324" s="312">
        <f t="shared" si="5009"/>
        <v>1.5</v>
      </c>
      <c r="Q324" s="312">
        <f t="shared" si="5009"/>
        <v>1.5</v>
      </c>
      <c r="R324" s="312">
        <f t="shared" si="5009"/>
        <v>1.5</v>
      </c>
      <c r="S324" s="312">
        <f t="shared" si="5009"/>
        <v>1.5</v>
      </c>
      <c r="T324" s="312">
        <f t="shared" si="5009"/>
        <v>1.5</v>
      </c>
      <c r="U324" s="312">
        <f t="shared" si="5009"/>
        <v>1.5</v>
      </c>
      <c r="V324" s="312">
        <f t="shared" si="5009"/>
        <v>1.5</v>
      </c>
      <c r="W324" s="312">
        <f t="shared" si="5009"/>
        <v>1.5</v>
      </c>
      <c r="X324" s="312">
        <f t="shared" si="5009"/>
        <v>1.5</v>
      </c>
      <c r="Y324" s="312">
        <f t="shared" si="5009"/>
        <v>1.5</v>
      </c>
      <c r="Z324" s="312">
        <f t="shared" si="5009"/>
        <v>1.5</v>
      </c>
      <c r="AA324" s="312">
        <f t="shared" si="5009"/>
        <v>1.5</v>
      </c>
      <c r="AB324" s="312">
        <f t="shared" si="5009"/>
        <v>1.5</v>
      </c>
      <c r="AC324" s="312">
        <f t="shared" si="5009"/>
        <v>1.5</v>
      </c>
      <c r="AD324" s="312">
        <f t="shared" si="5009"/>
        <v>1.5</v>
      </c>
      <c r="AE324" s="312">
        <f t="shared" si="5009"/>
        <v>1.5</v>
      </c>
      <c r="AF324" s="312">
        <f t="shared" si="5009"/>
        <v>1.5</v>
      </c>
      <c r="AG324" s="312">
        <f t="shared" si="5009"/>
        <v>1.5</v>
      </c>
      <c r="AH324" s="312">
        <f t="shared" si="5009"/>
        <v>1.5</v>
      </c>
      <c r="AI324" s="312">
        <f t="shared" si="5009"/>
        <v>1.5</v>
      </c>
      <c r="AJ324" s="312">
        <f t="shared" si="5009"/>
        <v>1.5</v>
      </c>
      <c r="AK324" s="312">
        <f t="shared" si="5009"/>
        <v>1.5</v>
      </c>
      <c r="AL324" s="312">
        <f t="shared" si="5009"/>
        <v>1.5</v>
      </c>
      <c r="AM324" s="312">
        <f t="shared" si="5009"/>
        <v>1.5</v>
      </c>
      <c r="AN324" s="312">
        <f t="shared" si="5009"/>
        <v>1.5</v>
      </c>
      <c r="AO324" s="312">
        <f t="shared" si="5009"/>
        <v>1.5</v>
      </c>
      <c r="AP324" s="312">
        <f t="shared" si="5009"/>
        <v>1.5</v>
      </c>
      <c r="AQ324" s="312">
        <f t="shared" si="5009"/>
        <v>1.5</v>
      </c>
      <c r="AR324" s="312">
        <f t="shared" si="5009"/>
        <v>1.5</v>
      </c>
      <c r="AS324" s="312">
        <f t="shared" si="5009"/>
        <v>1.5</v>
      </c>
      <c r="AT324" s="312">
        <f t="shared" si="5009"/>
        <v>1.5</v>
      </c>
      <c r="AU324" s="312">
        <f t="shared" si="5009"/>
        <v>1.5</v>
      </c>
      <c r="AV324" s="312">
        <f t="shared" si="5009"/>
        <v>1.5</v>
      </c>
      <c r="AW324" s="312">
        <f t="shared" si="5009"/>
        <v>1.5</v>
      </c>
      <c r="AX324" s="312">
        <f t="shared" si="5009"/>
        <v>1.5</v>
      </c>
      <c r="AY324" s="312">
        <f t="shared" si="5009"/>
        <v>1.5</v>
      </c>
      <c r="AZ324" s="312">
        <f t="shared" si="5009"/>
        <v>1.5</v>
      </c>
      <c r="BA324" s="312">
        <f t="shared" si="5009"/>
        <v>1.5</v>
      </c>
      <c r="BB324" s="312">
        <f t="shared" si="5009"/>
        <v>1.5</v>
      </c>
      <c r="BC324" s="312">
        <f t="shared" si="5009"/>
        <v>1.5</v>
      </c>
      <c r="BD324" s="312">
        <f t="shared" si="5009"/>
        <v>1.5</v>
      </c>
      <c r="BE324" s="312">
        <f t="shared" si="5009"/>
        <v>1.5</v>
      </c>
      <c r="BF324" s="312">
        <f t="shared" si="5009"/>
        <v>1.5</v>
      </c>
      <c r="BG324" s="312">
        <f t="shared" si="5009"/>
        <v>1.5</v>
      </c>
      <c r="BH324" s="312">
        <f t="shared" si="5009"/>
        <v>1.5</v>
      </c>
      <c r="BI324" s="312">
        <f t="shared" si="5009"/>
        <v>1.5</v>
      </c>
      <c r="BJ324" s="312">
        <f t="shared" si="5009"/>
        <v>1.5</v>
      </c>
      <c r="BK324" s="312">
        <f t="shared" si="5009"/>
        <v>1.5</v>
      </c>
      <c r="BL324" s="312">
        <f t="shared" si="5009"/>
        <v>1.5</v>
      </c>
      <c r="BM324" s="312">
        <f t="shared" si="5009"/>
        <v>1.5</v>
      </c>
      <c r="BN324" s="312">
        <f t="shared" si="5009"/>
        <v>1.5</v>
      </c>
      <c r="BO324" s="312">
        <f t="shared" si="5009"/>
        <v>1.5</v>
      </c>
      <c r="BP324" s="312">
        <f t="shared" si="5009"/>
        <v>1.5</v>
      </c>
      <c r="BQ324" s="312">
        <f t="shared" si="5009"/>
        <v>1.5</v>
      </c>
      <c r="BR324" s="312">
        <f t="shared" si="5009"/>
        <v>1.5</v>
      </c>
      <c r="BS324" s="312">
        <f t="shared" si="5009"/>
        <v>1.5</v>
      </c>
      <c r="BT324" s="312">
        <f t="shared" si="5009"/>
        <v>1.5</v>
      </c>
      <c r="BU324" s="312">
        <f t="shared" si="5009"/>
        <v>1.5</v>
      </c>
      <c r="BV324" s="312">
        <f t="shared" ref="BV324:EB324" si="5010">$D324-$E324</f>
        <v>1.5</v>
      </c>
      <c r="BW324" s="312">
        <f t="shared" si="5010"/>
        <v>1.5</v>
      </c>
      <c r="BX324" s="312">
        <f t="shared" si="5010"/>
        <v>1.5</v>
      </c>
      <c r="BY324" s="312">
        <f t="shared" si="5010"/>
        <v>1.5</v>
      </c>
      <c r="BZ324" s="312">
        <f t="shared" si="5010"/>
        <v>1.5</v>
      </c>
      <c r="CA324" s="312">
        <f t="shared" si="5010"/>
        <v>1.5</v>
      </c>
      <c r="CB324" s="312">
        <f t="shared" si="5010"/>
        <v>1.5</v>
      </c>
      <c r="CC324" s="312">
        <f t="shared" si="5010"/>
        <v>1.5</v>
      </c>
      <c r="CD324" s="312">
        <f t="shared" si="5010"/>
        <v>1.5</v>
      </c>
      <c r="CE324" s="312">
        <f t="shared" si="5010"/>
        <v>1.5</v>
      </c>
      <c r="CF324" s="312">
        <f t="shared" si="5010"/>
        <v>1.5</v>
      </c>
      <c r="CG324" s="312">
        <f t="shared" si="5010"/>
        <v>1.5</v>
      </c>
      <c r="CH324" s="312">
        <f t="shared" si="5010"/>
        <v>1.5</v>
      </c>
      <c r="CI324" s="312">
        <f t="shared" si="5010"/>
        <v>1.5</v>
      </c>
      <c r="CJ324" s="312">
        <f t="shared" si="5010"/>
        <v>1.5</v>
      </c>
      <c r="CK324" s="312">
        <f t="shared" si="5010"/>
        <v>1.5</v>
      </c>
      <c r="CL324" s="312">
        <f t="shared" si="5010"/>
        <v>1.5</v>
      </c>
      <c r="CM324" s="312">
        <f t="shared" si="5010"/>
        <v>1.5</v>
      </c>
      <c r="CN324" s="312">
        <f t="shared" si="5010"/>
        <v>1.5</v>
      </c>
      <c r="CO324" s="312">
        <f t="shared" si="5010"/>
        <v>1.5</v>
      </c>
      <c r="CP324" s="312">
        <f t="shared" si="5010"/>
        <v>1.5</v>
      </c>
      <c r="CQ324" s="312">
        <f t="shared" si="5010"/>
        <v>1.5</v>
      </c>
      <c r="CR324" s="312">
        <f t="shared" si="5010"/>
        <v>1.5</v>
      </c>
      <c r="CS324" s="312">
        <f t="shared" si="5010"/>
        <v>1.5</v>
      </c>
      <c r="CT324" s="312">
        <f t="shared" si="5010"/>
        <v>1.5</v>
      </c>
      <c r="CU324" s="312">
        <f t="shared" si="5010"/>
        <v>1.5</v>
      </c>
      <c r="CV324" s="312">
        <f t="shared" si="5010"/>
        <v>1.5</v>
      </c>
      <c r="CW324" s="312">
        <f t="shared" si="5010"/>
        <v>1.5</v>
      </c>
      <c r="CX324" s="312">
        <f t="shared" si="5010"/>
        <v>1.5</v>
      </c>
      <c r="CY324" s="312">
        <f t="shared" si="5010"/>
        <v>1.5</v>
      </c>
      <c r="CZ324" s="312">
        <f t="shared" si="5010"/>
        <v>1.5</v>
      </c>
      <c r="DA324" s="312">
        <f t="shared" si="5010"/>
        <v>1.5</v>
      </c>
      <c r="DB324" s="312">
        <f t="shared" si="5010"/>
        <v>1.5</v>
      </c>
      <c r="DC324" s="312">
        <f t="shared" si="5010"/>
        <v>1.5</v>
      </c>
      <c r="DD324" s="312">
        <f t="shared" si="5010"/>
        <v>1.5</v>
      </c>
      <c r="DE324" s="312">
        <f t="shared" si="5010"/>
        <v>1.5</v>
      </c>
      <c r="DF324" s="312">
        <f t="shared" si="5010"/>
        <v>1.5</v>
      </c>
      <c r="DG324" s="312">
        <f t="shared" si="5010"/>
        <v>1.5</v>
      </c>
      <c r="DH324" s="312">
        <f t="shared" si="5010"/>
        <v>1.5</v>
      </c>
      <c r="DI324" s="312">
        <f t="shared" si="5010"/>
        <v>1.5</v>
      </c>
      <c r="DJ324" s="312">
        <f t="shared" si="5010"/>
        <v>1.5</v>
      </c>
      <c r="DK324" s="312">
        <f t="shared" si="5010"/>
        <v>1.5</v>
      </c>
      <c r="DL324" s="312">
        <f t="shared" si="5010"/>
        <v>1.5</v>
      </c>
      <c r="DM324" s="312">
        <f t="shared" si="5010"/>
        <v>1.5</v>
      </c>
      <c r="DN324" s="312">
        <f t="shared" si="5010"/>
        <v>1.5</v>
      </c>
      <c r="DO324" s="312">
        <f t="shared" si="5010"/>
        <v>1.5</v>
      </c>
      <c r="DP324" s="312">
        <f t="shared" si="5010"/>
        <v>1.5</v>
      </c>
      <c r="DQ324" s="312">
        <f t="shared" si="5010"/>
        <v>1.5</v>
      </c>
      <c r="DR324" s="312">
        <f t="shared" si="5010"/>
        <v>1.5</v>
      </c>
      <c r="DS324" s="312">
        <f t="shared" si="5010"/>
        <v>1.5</v>
      </c>
      <c r="DT324" s="312">
        <f t="shared" si="5010"/>
        <v>1.5</v>
      </c>
      <c r="DU324" s="312">
        <f t="shared" si="5010"/>
        <v>1.5</v>
      </c>
      <c r="DV324" s="312">
        <f t="shared" si="5010"/>
        <v>1.5</v>
      </c>
      <c r="DW324" s="312">
        <f t="shared" si="5010"/>
        <v>1.5</v>
      </c>
      <c r="DX324" s="312">
        <f t="shared" si="5010"/>
        <v>1.5</v>
      </c>
      <c r="DY324" s="312">
        <f t="shared" si="5010"/>
        <v>1.5</v>
      </c>
      <c r="DZ324" s="312">
        <f t="shared" si="5010"/>
        <v>1.5</v>
      </c>
      <c r="EA324" s="312">
        <f t="shared" si="5010"/>
        <v>1.5</v>
      </c>
      <c r="EB324" s="312">
        <f t="shared" si="5010"/>
        <v>1.5</v>
      </c>
    </row>
    <row r="325" spans="1:132" outlineLevel="1" x14ac:dyDescent="0.25">
      <c r="C325" s="327" t="s">
        <v>551</v>
      </c>
      <c r="D325" s="38"/>
      <c r="E325" s="38"/>
      <c r="F325" s="38"/>
      <c r="G325" s="55" t="s">
        <v>220</v>
      </c>
      <c r="H325" s="316">
        <f t="shared" ref="H325" si="5011">SUM(J325:EB325)</f>
        <v>0</v>
      </c>
      <c r="I325" s="38"/>
      <c r="J325" s="314">
        <f t="shared" ref="J325" si="5012">J323*J324</f>
        <v>0</v>
      </c>
      <c r="K325" s="314">
        <f t="shared" ref="K325" si="5013">K323*K324</f>
        <v>0</v>
      </c>
      <c r="L325" s="314">
        <f t="shared" ref="L325" si="5014">L323*L324</f>
        <v>0</v>
      </c>
      <c r="M325" s="314">
        <f t="shared" ref="M325" si="5015">M323*M324</f>
        <v>0</v>
      </c>
      <c r="N325" s="314">
        <f t="shared" ref="N325" si="5016">N323*N324</f>
        <v>0</v>
      </c>
      <c r="O325" s="314">
        <f t="shared" ref="O325" si="5017">O323*O324</f>
        <v>0</v>
      </c>
      <c r="P325" s="314">
        <f t="shared" ref="P325" si="5018">P323*P324</f>
        <v>0</v>
      </c>
      <c r="Q325" s="314">
        <f t="shared" ref="Q325" si="5019">Q323*Q324</f>
        <v>0</v>
      </c>
      <c r="R325" s="314">
        <f t="shared" ref="R325" si="5020">R323*R324</f>
        <v>0</v>
      </c>
      <c r="S325" s="314">
        <f t="shared" ref="S325" si="5021">S323*S324</f>
        <v>0</v>
      </c>
      <c r="T325" s="314">
        <f t="shared" ref="T325" si="5022">T323*T324</f>
        <v>0</v>
      </c>
      <c r="U325" s="314">
        <f t="shared" ref="U325" si="5023">U323*U324</f>
        <v>0</v>
      </c>
      <c r="V325" s="314">
        <f t="shared" ref="V325" si="5024">V323*V324</f>
        <v>0</v>
      </c>
      <c r="W325" s="314">
        <f t="shared" ref="W325" si="5025">W323*W324</f>
        <v>0</v>
      </c>
      <c r="X325" s="314">
        <f t="shared" ref="X325" si="5026">X323*X324</f>
        <v>0</v>
      </c>
      <c r="Y325" s="314">
        <f t="shared" ref="Y325" si="5027">Y323*Y324</f>
        <v>0</v>
      </c>
      <c r="Z325" s="314">
        <f>Z323*Z324</f>
        <v>0</v>
      </c>
      <c r="AA325" s="314">
        <f t="shared" ref="AA325" si="5028">AA323*AA324</f>
        <v>0</v>
      </c>
      <c r="AB325" s="314">
        <f t="shared" ref="AB325" si="5029">AB323*AB324</f>
        <v>0</v>
      </c>
      <c r="AC325" s="314">
        <f t="shared" ref="AC325" si="5030">AC323*AC324</f>
        <v>0</v>
      </c>
      <c r="AD325" s="314">
        <f t="shared" ref="AD325" si="5031">AD323*AD324</f>
        <v>0</v>
      </c>
      <c r="AE325" s="314">
        <f t="shared" ref="AE325" si="5032">AE323*AE324</f>
        <v>0</v>
      </c>
      <c r="AF325" s="314">
        <f t="shared" ref="AF325" si="5033">AF323*AF324</f>
        <v>0</v>
      </c>
      <c r="AG325" s="314">
        <f t="shared" ref="AG325" si="5034">AG323*AG324</f>
        <v>0</v>
      </c>
      <c r="AH325" s="314">
        <f t="shared" ref="AH325" si="5035">AH323*AH324</f>
        <v>0</v>
      </c>
      <c r="AI325" s="314">
        <f t="shared" ref="AI325" si="5036">AI323*AI324</f>
        <v>0</v>
      </c>
      <c r="AJ325" s="314">
        <f t="shared" ref="AJ325" si="5037">AJ323*AJ324</f>
        <v>0</v>
      </c>
      <c r="AK325" s="314">
        <f t="shared" ref="AK325" si="5038">AK323*AK324</f>
        <v>0</v>
      </c>
      <c r="AL325" s="314">
        <f t="shared" ref="AL325" si="5039">AL323*AL324</f>
        <v>0</v>
      </c>
      <c r="AM325" s="314">
        <f t="shared" ref="AM325" si="5040">AM323*AM324</f>
        <v>0</v>
      </c>
      <c r="AN325" s="314">
        <f t="shared" ref="AN325" si="5041">AN323*AN324</f>
        <v>0</v>
      </c>
      <c r="AO325" s="314">
        <f t="shared" ref="AO325" si="5042">AO323*AO324</f>
        <v>0</v>
      </c>
      <c r="AP325" s="314">
        <f t="shared" ref="AP325" si="5043">AP323*AP324</f>
        <v>0</v>
      </c>
      <c r="AQ325" s="314">
        <f t="shared" ref="AQ325" si="5044">AQ323*AQ324</f>
        <v>0</v>
      </c>
      <c r="AR325" s="314">
        <f t="shared" ref="AR325" si="5045">AR323*AR324</f>
        <v>0</v>
      </c>
      <c r="AS325" s="314">
        <f t="shared" ref="AS325" si="5046">AS323*AS324</f>
        <v>0</v>
      </c>
      <c r="AT325" s="314">
        <f t="shared" ref="AT325" si="5047">AT323*AT324</f>
        <v>0</v>
      </c>
      <c r="AU325" s="314">
        <f t="shared" ref="AU325" si="5048">AU323*AU324</f>
        <v>0</v>
      </c>
      <c r="AV325" s="314">
        <f t="shared" ref="AV325" si="5049">AV323*AV324</f>
        <v>0</v>
      </c>
      <c r="AW325" s="314">
        <f t="shared" ref="AW325" si="5050">AW323*AW324</f>
        <v>0</v>
      </c>
      <c r="AX325" s="314">
        <f t="shared" ref="AX325" si="5051">AX323*AX324</f>
        <v>0</v>
      </c>
      <c r="AY325" s="314">
        <f t="shared" ref="AY325" si="5052">AY323*AY324</f>
        <v>0</v>
      </c>
      <c r="AZ325" s="314">
        <f t="shared" ref="AZ325" si="5053">AZ323*AZ324</f>
        <v>0</v>
      </c>
      <c r="BA325" s="314">
        <f t="shared" ref="BA325" si="5054">BA323*BA324</f>
        <v>0</v>
      </c>
      <c r="BB325" s="314">
        <f t="shared" ref="BB325" si="5055">BB323*BB324</f>
        <v>0</v>
      </c>
      <c r="BC325" s="314">
        <f t="shared" ref="BC325" si="5056">BC323*BC324</f>
        <v>0</v>
      </c>
      <c r="BD325" s="314">
        <f t="shared" ref="BD325" si="5057">BD323*BD324</f>
        <v>0</v>
      </c>
      <c r="BE325" s="314">
        <f t="shared" ref="BE325" si="5058">BE323*BE324</f>
        <v>0</v>
      </c>
      <c r="BF325" s="314">
        <f t="shared" ref="BF325" si="5059">BF323*BF324</f>
        <v>0</v>
      </c>
      <c r="BG325" s="314">
        <f t="shared" ref="BG325" si="5060">BG323*BG324</f>
        <v>0</v>
      </c>
      <c r="BH325" s="314">
        <f t="shared" ref="BH325" si="5061">BH323*BH324</f>
        <v>0</v>
      </c>
      <c r="BI325" s="314">
        <f t="shared" ref="BI325" si="5062">BI323*BI324</f>
        <v>0</v>
      </c>
      <c r="BJ325" s="314">
        <f t="shared" ref="BJ325" si="5063">BJ323*BJ324</f>
        <v>0</v>
      </c>
      <c r="BK325" s="314">
        <f t="shared" ref="BK325" si="5064">BK323*BK324</f>
        <v>0</v>
      </c>
      <c r="BL325" s="314">
        <f t="shared" ref="BL325" si="5065">BL323*BL324</f>
        <v>0</v>
      </c>
      <c r="BM325" s="314">
        <f t="shared" ref="BM325" si="5066">BM323*BM324</f>
        <v>0</v>
      </c>
      <c r="BN325" s="314">
        <f t="shared" ref="BN325" si="5067">BN323*BN324</f>
        <v>0</v>
      </c>
      <c r="BO325" s="314">
        <f t="shared" ref="BO325" si="5068">BO323*BO324</f>
        <v>0</v>
      </c>
      <c r="BP325" s="314">
        <f t="shared" ref="BP325" si="5069">BP323*BP324</f>
        <v>0</v>
      </c>
      <c r="BQ325" s="314">
        <f t="shared" ref="BQ325" si="5070">BQ323*BQ324</f>
        <v>0</v>
      </c>
      <c r="BR325" s="314">
        <f t="shared" ref="BR325" si="5071">BR323*BR324</f>
        <v>0</v>
      </c>
      <c r="BS325" s="314">
        <f t="shared" ref="BS325" si="5072">BS323*BS324</f>
        <v>0</v>
      </c>
      <c r="BT325" s="314">
        <f t="shared" ref="BT325" si="5073">BT323*BT324</f>
        <v>0</v>
      </c>
      <c r="BU325" s="314">
        <f t="shared" ref="BU325" si="5074">BU323*BU324</f>
        <v>0</v>
      </c>
      <c r="BV325" s="314">
        <f t="shared" ref="BV325" si="5075">BV323*BV324</f>
        <v>0</v>
      </c>
      <c r="BW325" s="314">
        <f t="shared" ref="BW325" si="5076">BW323*BW324</f>
        <v>0</v>
      </c>
      <c r="BX325" s="314">
        <f t="shared" ref="BX325" si="5077">BX323*BX324</f>
        <v>0</v>
      </c>
      <c r="BY325" s="314">
        <f t="shared" ref="BY325" si="5078">BY323*BY324</f>
        <v>0</v>
      </c>
      <c r="BZ325" s="314">
        <f t="shared" ref="BZ325" si="5079">BZ323*BZ324</f>
        <v>0</v>
      </c>
      <c r="CA325" s="314">
        <f t="shared" ref="CA325" si="5080">CA323*CA324</f>
        <v>0</v>
      </c>
      <c r="CB325" s="314">
        <f t="shared" ref="CB325" si="5081">CB323*CB324</f>
        <v>0</v>
      </c>
      <c r="CC325" s="314">
        <f t="shared" ref="CC325" si="5082">CC323*CC324</f>
        <v>0</v>
      </c>
      <c r="CD325" s="314">
        <f t="shared" ref="CD325" si="5083">CD323*CD324</f>
        <v>0</v>
      </c>
      <c r="CE325" s="314">
        <f t="shared" ref="CE325" si="5084">CE323*CE324</f>
        <v>0</v>
      </c>
      <c r="CF325" s="314">
        <f t="shared" ref="CF325" si="5085">CF323*CF324</f>
        <v>0</v>
      </c>
      <c r="CG325" s="314">
        <f t="shared" ref="CG325" si="5086">CG323*CG324</f>
        <v>0</v>
      </c>
      <c r="CH325" s="314">
        <f t="shared" ref="CH325" si="5087">CH323*CH324</f>
        <v>0</v>
      </c>
      <c r="CI325" s="314">
        <f t="shared" ref="CI325" si="5088">CI323*CI324</f>
        <v>0</v>
      </c>
      <c r="CJ325" s="314">
        <f t="shared" ref="CJ325" si="5089">CJ323*CJ324</f>
        <v>0</v>
      </c>
      <c r="CK325" s="314">
        <f t="shared" ref="CK325" si="5090">CK323*CK324</f>
        <v>0</v>
      </c>
      <c r="CL325" s="314">
        <f t="shared" ref="CL325" si="5091">CL323*CL324</f>
        <v>0</v>
      </c>
      <c r="CM325" s="314">
        <f t="shared" ref="CM325" si="5092">CM323*CM324</f>
        <v>0</v>
      </c>
      <c r="CN325" s="314">
        <f t="shared" ref="CN325" si="5093">CN323*CN324</f>
        <v>0</v>
      </c>
      <c r="CO325" s="314">
        <f t="shared" ref="CO325" si="5094">CO323*CO324</f>
        <v>0</v>
      </c>
      <c r="CP325" s="314">
        <f t="shared" ref="CP325" si="5095">CP323*CP324</f>
        <v>0</v>
      </c>
      <c r="CQ325" s="314">
        <f t="shared" ref="CQ325" si="5096">CQ323*CQ324</f>
        <v>0</v>
      </c>
      <c r="CR325" s="314">
        <f t="shared" ref="CR325" si="5097">CR323*CR324</f>
        <v>0</v>
      </c>
      <c r="CS325" s="314">
        <f t="shared" ref="CS325" si="5098">CS323*CS324</f>
        <v>0</v>
      </c>
      <c r="CT325" s="314">
        <f t="shared" ref="CT325" si="5099">CT323*CT324</f>
        <v>0</v>
      </c>
      <c r="CU325" s="314">
        <f t="shared" ref="CU325" si="5100">CU323*CU324</f>
        <v>0</v>
      </c>
      <c r="CV325" s="314">
        <f t="shared" ref="CV325" si="5101">CV323*CV324</f>
        <v>0</v>
      </c>
      <c r="CW325" s="314">
        <f t="shared" ref="CW325" si="5102">CW323*CW324</f>
        <v>0</v>
      </c>
      <c r="CX325" s="314">
        <f t="shared" ref="CX325" si="5103">CX323*CX324</f>
        <v>0</v>
      </c>
      <c r="CY325" s="314">
        <f t="shared" ref="CY325" si="5104">CY323*CY324</f>
        <v>0</v>
      </c>
      <c r="CZ325" s="314">
        <f t="shared" ref="CZ325" si="5105">CZ323*CZ324</f>
        <v>0</v>
      </c>
      <c r="DA325" s="314">
        <f t="shared" ref="DA325" si="5106">DA323*DA324</f>
        <v>0</v>
      </c>
      <c r="DB325" s="314">
        <f t="shared" ref="DB325" si="5107">DB323*DB324</f>
        <v>0</v>
      </c>
      <c r="DC325" s="314">
        <f t="shared" ref="DC325" si="5108">DC323*DC324</f>
        <v>0</v>
      </c>
      <c r="DD325" s="314">
        <f t="shared" ref="DD325" si="5109">DD323*DD324</f>
        <v>0</v>
      </c>
      <c r="DE325" s="314">
        <f t="shared" ref="DE325" si="5110">DE323*DE324</f>
        <v>0</v>
      </c>
      <c r="DF325" s="314">
        <f t="shared" ref="DF325" si="5111">DF323*DF324</f>
        <v>0</v>
      </c>
      <c r="DG325" s="314">
        <f t="shared" ref="DG325" si="5112">DG323*DG324</f>
        <v>0</v>
      </c>
      <c r="DH325" s="314">
        <f t="shared" ref="DH325" si="5113">DH323*DH324</f>
        <v>0</v>
      </c>
      <c r="DI325" s="314">
        <f t="shared" ref="DI325" si="5114">DI323*DI324</f>
        <v>0</v>
      </c>
      <c r="DJ325" s="314">
        <f t="shared" ref="DJ325" si="5115">DJ323*DJ324</f>
        <v>0</v>
      </c>
      <c r="DK325" s="314">
        <f t="shared" ref="DK325" si="5116">DK323*DK324</f>
        <v>0</v>
      </c>
      <c r="DL325" s="314">
        <f t="shared" ref="DL325" si="5117">DL323*DL324</f>
        <v>0</v>
      </c>
      <c r="DM325" s="314">
        <f t="shared" ref="DM325" si="5118">DM323*DM324</f>
        <v>0</v>
      </c>
      <c r="DN325" s="314">
        <f t="shared" ref="DN325" si="5119">DN323*DN324</f>
        <v>0</v>
      </c>
      <c r="DO325" s="314">
        <f t="shared" ref="DO325" si="5120">DO323*DO324</f>
        <v>0</v>
      </c>
      <c r="DP325" s="314">
        <f t="shared" ref="DP325" si="5121">DP323*DP324</f>
        <v>0</v>
      </c>
      <c r="DQ325" s="314">
        <f t="shared" ref="DQ325" si="5122">DQ323*DQ324</f>
        <v>0</v>
      </c>
      <c r="DR325" s="314">
        <f t="shared" ref="DR325" si="5123">DR323*DR324</f>
        <v>0</v>
      </c>
      <c r="DS325" s="314">
        <f t="shared" ref="DS325" si="5124">DS323*DS324</f>
        <v>0</v>
      </c>
      <c r="DT325" s="314">
        <f t="shared" ref="DT325" si="5125">DT323*DT324</f>
        <v>0</v>
      </c>
      <c r="DU325" s="314">
        <f t="shared" ref="DU325" si="5126">DU323*DU324</f>
        <v>0</v>
      </c>
      <c r="DV325" s="314">
        <f t="shared" ref="DV325" si="5127">DV323*DV324</f>
        <v>0</v>
      </c>
      <c r="DW325" s="314">
        <f t="shared" ref="DW325" si="5128">DW323*DW324</f>
        <v>0</v>
      </c>
      <c r="DX325" s="314">
        <f t="shared" ref="DX325" si="5129">DX323*DX324</f>
        <v>0</v>
      </c>
      <c r="DY325" s="314">
        <f t="shared" ref="DY325" si="5130">DY323*DY324</f>
        <v>0</v>
      </c>
      <c r="DZ325" s="314">
        <f t="shared" ref="DZ325" si="5131">DZ323*DZ324</f>
        <v>0</v>
      </c>
      <c r="EA325" s="314">
        <f t="shared" ref="EA325" si="5132">EA323*EA324</f>
        <v>0</v>
      </c>
      <c r="EB325" s="314">
        <f t="shared" ref="EB325" si="5133">EB323*EB324</f>
        <v>0</v>
      </c>
    </row>
    <row r="326" spans="1:132" outlineLevel="1" x14ac:dyDescent="0.25">
      <c r="C326" s="324" t="s">
        <v>417</v>
      </c>
      <c r="D326" s="34"/>
      <c r="E326" s="34"/>
      <c r="F326" s="34"/>
      <c r="G326" s="67" t="s">
        <v>215</v>
      </c>
      <c r="H326" s="34"/>
      <c r="I326" s="34"/>
      <c r="J326" s="126">
        <f>J$13</f>
        <v>1</v>
      </c>
      <c r="K326" s="126">
        <f t="shared" ref="K326:BV326" si="5134">K$13</f>
        <v>1.0026792493128671</v>
      </c>
      <c r="L326" s="126">
        <f t="shared" si="5134"/>
        <v>1.0056539350998608</v>
      </c>
      <c r="M326" s="126">
        <f t="shared" si="5134"/>
        <v>1.0085410656939733</v>
      </c>
      <c r="N326" s="126">
        <f t="shared" si="5134"/>
        <v>1.0114364849476103</v>
      </c>
      <c r="O326" s="126">
        <f t="shared" si="5134"/>
        <v>1.0143402166566737</v>
      </c>
      <c r="P326" s="126">
        <f t="shared" si="5134"/>
        <v>1.0172522846853813</v>
      </c>
      <c r="Q326" s="126">
        <f t="shared" si="5134"/>
        <v>1.0201727129664624</v>
      </c>
      <c r="R326" s="126">
        <f t="shared" si="5134"/>
        <v>1.0231015255013547</v>
      </c>
      <c r="S326" s="126">
        <f t="shared" si="5134"/>
        <v>1.0260387463604019</v>
      </c>
      <c r="T326" s="126">
        <f t="shared" si="5134"/>
        <v>1.028984399683051</v>
      </c>
      <c r="U326" s="126">
        <f t="shared" si="5134"/>
        <v>1.0319385096780509</v>
      </c>
      <c r="V326" s="126">
        <f t="shared" si="5134"/>
        <v>1.0349011006236515</v>
      </c>
      <c r="W326" s="126">
        <f t="shared" si="5134"/>
        <v>1.0377730230388176</v>
      </c>
      <c r="X326" s="126">
        <f t="shared" si="5134"/>
        <v>1.0408518228283561</v>
      </c>
      <c r="Y326" s="126">
        <f t="shared" si="5134"/>
        <v>1.0438400029932626</v>
      </c>
      <c r="Z326" s="126">
        <f t="shared" si="5134"/>
        <v>1.046836761920777</v>
      </c>
      <c r="AA326" s="126">
        <f t="shared" si="5134"/>
        <v>1.0498421242396576</v>
      </c>
      <c r="AB326" s="126">
        <f t="shared" si="5134"/>
        <v>1.05285611464937</v>
      </c>
      <c r="AC326" s="126">
        <f t="shared" si="5134"/>
        <v>1.0558787579202888</v>
      </c>
      <c r="AD326" s="126">
        <f t="shared" si="5134"/>
        <v>1.0589100788939025</v>
      </c>
      <c r="AE326" s="126">
        <f t="shared" si="5134"/>
        <v>1.0619501024830165</v>
      </c>
      <c r="AF326" s="126">
        <f t="shared" si="5134"/>
        <v>1.0649988536719583</v>
      </c>
      <c r="AG326" s="126">
        <f t="shared" si="5134"/>
        <v>1.0680563575167832</v>
      </c>
      <c r="AH326" s="126">
        <f t="shared" si="5134"/>
        <v>1.0711226391454798</v>
      </c>
      <c r="AI326" s="126">
        <f t="shared" si="5134"/>
        <v>1.0739924437404067</v>
      </c>
      <c r="AJ326" s="126">
        <f t="shared" si="5134"/>
        <v>1.0771786970311998</v>
      </c>
      <c r="AK326" s="126">
        <f t="shared" si="5134"/>
        <v>1.0802711679727233</v>
      </c>
      <c r="AL326" s="126">
        <f t="shared" si="5134"/>
        <v>1.0833725170851116</v>
      </c>
      <c r="AM326" s="126">
        <f t="shared" si="5134"/>
        <v>1.0864827698566941</v>
      </c>
      <c r="AN326" s="126">
        <f t="shared" si="5134"/>
        <v>1.0896019518489746</v>
      </c>
      <c r="AO326" s="126">
        <f t="shared" si="5134"/>
        <v>1.0927300886968412</v>
      </c>
      <c r="AP326" s="126">
        <f t="shared" si="5134"/>
        <v>1.0958672061087775</v>
      </c>
      <c r="AQ326" s="126">
        <f t="shared" si="5134"/>
        <v>1.0990133298670732</v>
      </c>
      <c r="AR326" s="126">
        <f t="shared" si="5134"/>
        <v>1.1021684858280367</v>
      </c>
      <c r="AS326" s="126">
        <f t="shared" si="5134"/>
        <v>1.1053326999222071</v>
      </c>
      <c r="AT326" s="126">
        <f t="shared" si="5134"/>
        <v>1.1085059981545673</v>
      </c>
      <c r="AU326" s="126">
        <f t="shared" si="5134"/>
        <v>1.111475962088432</v>
      </c>
      <c r="AV326" s="126">
        <f t="shared" si="5134"/>
        <v>1.1147734191259395</v>
      </c>
      <c r="AW326" s="126">
        <f t="shared" si="5134"/>
        <v>1.1179738207069689</v>
      </c>
      <c r="AX326" s="126">
        <f t="shared" si="5134"/>
        <v>1.1211834103167977</v>
      </c>
      <c r="AY326" s="126">
        <f t="shared" si="5134"/>
        <v>1.1244022143333261</v>
      </c>
      <c r="AZ326" s="126">
        <f t="shared" si="5134"/>
        <v>1.1276302592101826</v>
      </c>
      <c r="BA326" s="126">
        <f t="shared" si="5134"/>
        <v>1.1308675714769412</v>
      </c>
      <c r="BB326" s="126">
        <f t="shared" si="5134"/>
        <v>1.1341141777393395</v>
      </c>
      <c r="BC326" s="126">
        <f t="shared" si="5134"/>
        <v>1.1373701046794982</v>
      </c>
      <c r="BD326" s="126">
        <f t="shared" si="5134"/>
        <v>1.1406353790561385</v>
      </c>
      <c r="BE326" s="126">
        <f t="shared" si="5134"/>
        <v>1.1439100277048042</v>
      </c>
      <c r="BF326" s="126">
        <f t="shared" si="5134"/>
        <v>1.1471940775380809</v>
      </c>
      <c r="BG326" s="126">
        <f t="shared" si="5134"/>
        <v>1.15026769648205</v>
      </c>
      <c r="BH326" s="126">
        <f t="shared" si="5134"/>
        <v>1.1536802383994258</v>
      </c>
      <c r="BI326" s="126">
        <f t="shared" si="5134"/>
        <v>1.1569923375180708</v>
      </c>
      <c r="BJ326" s="126">
        <f t="shared" si="5134"/>
        <v>1.1603139453378331</v>
      </c>
      <c r="BK326" s="126">
        <f t="shared" si="5134"/>
        <v>1.1636450891572303</v>
      </c>
      <c r="BL326" s="126">
        <f t="shared" si="5134"/>
        <v>1.1669857963531516</v>
      </c>
      <c r="BM326" s="126">
        <f t="shared" si="5134"/>
        <v>1.1703360943810825</v>
      </c>
      <c r="BN326" s="126">
        <f t="shared" si="5134"/>
        <v>1.1736960107753303</v>
      </c>
      <c r="BO326" s="126">
        <f t="shared" si="5134"/>
        <v>1.1770655731492505</v>
      </c>
      <c r="BP326" s="126">
        <f t="shared" si="5134"/>
        <v>1.180444809195474</v>
      </c>
      <c r="BQ326" s="126">
        <f t="shared" si="5134"/>
        <v>1.1838337466861339</v>
      </c>
      <c r="BR326" s="126">
        <f t="shared" si="5134"/>
        <v>1.1872324134730949</v>
      </c>
      <c r="BS326" s="126">
        <f t="shared" si="5134"/>
        <v>1.1905270658589224</v>
      </c>
      <c r="BT326" s="126">
        <f t="shared" si="5134"/>
        <v>1.1940590467434065</v>
      </c>
      <c r="BU326" s="126">
        <f t="shared" si="5134"/>
        <v>1.1974870693312041</v>
      </c>
      <c r="BV326" s="126">
        <f t="shared" si="5134"/>
        <v>1.2009249334246579</v>
      </c>
      <c r="BW326" s="126">
        <f t="shared" ref="BW326:EB326" si="5135">BW$13</f>
        <v>1.204372667277734</v>
      </c>
      <c r="BX326" s="126">
        <f t="shared" si="5135"/>
        <v>1.2078302992255125</v>
      </c>
      <c r="BY326" s="126">
        <f t="shared" si="5135"/>
        <v>1.2112978576844211</v>
      </c>
      <c r="BZ326" s="126">
        <f t="shared" si="5135"/>
        <v>1.2147753711524676</v>
      </c>
      <c r="CA326" s="126">
        <f t="shared" si="5135"/>
        <v>1.2182628682094752</v>
      </c>
      <c r="CB326" s="126">
        <f t="shared" si="5135"/>
        <v>1.2217603775173165</v>
      </c>
      <c r="CC326" s="126">
        <f t="shared" si="5135"/>
        <v>1.2252679278201495</v>
      </c>
      <c r="CD326" s="126">
        <f t="shared" si="5135"/>
        <v>1.2287855479446541</v>
      </c>
      <c r="CE326" s="126">
        <f t="shared" si="5135"/>
        <v>1.232077770779646</v>
      </c>
      <c r="CF326" s="126">
        <f t="shared" si="5135"/>
        <v>1.23573302168438</v>
      </c>
      <c r="CG326" s="126">
        <f t="shared" si="5135"/>
        <v>1.2392806860334544</v>
      </c>
      <c r="CH326" s="126">
        <f t="shared" si="5135"/>
        <v>1.2428385353675644</v>
      </c>
      <c r="CI326" s="126">
        <f t="shared" si="5135"/>
        <v>1.2464065989267703</v>
      </c>
      <c r="CJ326" s="126">
        <f t="shared" si="5135"/>
        <v>1.2499849060350778</v>
      </c>
      <c r="CK326" s="126">
        <f t="shared" si="5135"/>
        <v>1.2535734861006791</v>
      </c>
      <c r="CL326" s="126">
        <f t="shared" si="5135"/>
        <v>1.257172368616194</v>
      </c>
      <c r="CM326" s="126">
        <f t="shared" si="5135"/>
        <v>1.2607815831589126</v>
      </c>
      <c r="CN326" s="126">
        <f t="shared" si="5135"/>
        <v>1.2644011593910389</v>
      </c>
      <c r="CO326" s="126">
        <f t="shared" si="5135"/>
        <v>1.2680311270599336</v>
      </c>
      <c r="CP326" s="126">
        <f t="shared" si="5135"/>
        <v>1.2716715159983594</v>
      </c>
      <c r="CQ326" s="126">
        <f t="shared" si="5135"/>
        <v>1.2750786410337906</v>
      </c>
      <c r="CR326" s="126">
        <f t="shared" si="5135"/>
        <v>1.2788614642181557</v>
      </c>
      <c r="CS326" s="126">
        <f t="shared" si="5135"/>
        <v>1.2825329459576562</v>
      </c>
      <c r="CT326" s="126">
        <f t="shared" si="5135"/>
        <v>1.2862149681493797</v>
      </c>
      <c r="CU326" s="126">
        <f t="shared" si="5135"/>
        <v>1.289907561053897</v>
      </c>
      <c r="CV326" s="126">
        <f t="shared" si="5135"/>
        <v>1.293610755018654</v>
      </c>
      <c r="CW326" s="126">
        <f t="shared" si="5135"/>
        <v>1.2973245804782207</v>
      </c>
      <c r="CX326" s="126">
        <f t="shared" si="5135"/>
        <v>1.3010490679545423</v>
      </c>
      <c r="CY326" s="126">
        <f t="shared" si="5135"/>
        <v>1.304784248057189</v>
      </c>
      <c r="CZ326" s="126">
        <f t="shared" si="5135"/>
        <v>1.3085301514836076</v>
      </c>
      <c r="DA326" s="126">
        <f t="shared" si="5135"/>
        <v>1.3122868090193751</v>
      </c>
      <c r="DB326" s="126">
        <f t="shared" si="5135"/>
        <v>1.3160542515384499</v>
      </c>
      <c r="DC326" s="126">
        <f t="shared" si="5135"/>
        <v>1.3195802889875801</v>
      </c>
      <c r="DD326" s="126">
        <f t="shared" si="5135"/>
        <v>1.323495136864544</v>
      </c>
      <c r="DE326" s="126">
        <f t="shared" si="5135"/>
        <v>1.3272947573576725</v>
      </c>
      <c r="DF326" s="126">
        <f t="shared" si="5135"/>
        <v>1.3311052861764079</v>
      </c>
      <c r="DG326" s="126">
        <f t="shared" si="5135"/>
        <v>1.3349267546374479</v>
      </c>
      <c r="DH326" s="126">
        <f t="shared" si="5135"/>
        <v>1.3387591941473977</v>
      </c>
      <c r="DI326" s="126">
        <f t="shared" si="5135"/>
        <v>1.3426026362030277</v>
      </c>
      <c r="DJ326" s="126">
        <f t="shared" si="5135"/>
        <v>1.3464571123915319</v>
      </c>
      <c r="DK326" s="126">
        <f t="shared" si="5135"/>
        <v>1.3503226543907885</v>
      </c>
      <c r="DL326" s="126">
        <f t="shared" si="5135"/>
        <v>1.3541992939696192</v>
      </c>
      <c r="DM326" s="126">
        <f t="shared" si="5135"/>
        <v>1.358087062988051</v>
      </c>
      <c r="DN326" s="126">
        <f t="shared" si="5135"/>
        <v>1.361985993397578</v>
      </c>
      <c r="DO326" s="126">
        <f t="shared" si="5135"/>
        <v>1.3657655991021458</v>
      </c>
      <c r="DP326" s="126">
        <f t="shared" si="5135"/>
        <v>1.3698174666548035</v>
      </c>
      <c r="DQ326" s="126">
        <f t="shared" si="5135"/>
        <v>1.3737500738651915</v>
      </c>
      <c r="DR326" s="126">
        <f t="shared" si="5135"/>
        <v>1.3776939711925826</v>
      </c>
      <c r="DS326" s="126">
        <f t="shared" si="5135"/>
        <v>1.381649191049759</v>
      </c>
      <c r="DT326" s="126">
        <f t="shared" si="5135"/>
        <v>1.385615765942557</v>
      </c>
      <c r="DU326" s="126">
        <f t="shared" si="5135"/>
        <v>1.3895937284701338</v>
      </c>
      <c r="DV326" s="126">
        <f t="shared" si="5135"/>
        <v>1.3935831113252357</v>
      </c>
      <c r="DW326" s="126">
        <f t="shared" si="5135"/>
        <v>1.3975839472944662</v>
      </c>
      <c r="DX326" s="126">
        <f t="shared" si="5135"/>
        <v>1.401596269258556</v>
      </c>
      <c r="DY326" s="126">
        <f t="shared" si="5135"/>
        <v>1.4056201101926329</v>
      </c>
      <c r="DZ326" s="126">
        <f t="shared" si="5135"/>
        <v>1.4096555031664932</v>
      </c>
      <c r="EA326" s="126">
        <f t="shared" si="5135"/>
        <v>1.4134323217047313</v>
      </c>
      <c r="EB326" s="126">
        <f t="shared" si="5135"/>
        <v>1.4176256038945581</v>
      </c>
    </row>
    <row r="327" spans="1:132" outlineLevel="1" x14ac:dyDescent="0.25">
      <c r="C327" s="321" t="s">
        <v>533</v>
      </c>
      <c r="D327" s="38"/>
      <c r="E327" s="38"/>
      <c r="F327" s="38"/>
      <c r="G327" s="52" t="s">
        <v>220</v>
      </c>
      <c r="H327" s="46">
        <f t="shared" ref="H327" si="5136">SUM(J327:EB327)</f>
        <v>0</v>
      </c>
      <c r="I327" s="38"/>
      <c r="J327" s="82">
        <f>J325*J326</f>
        <v>0</v>
      </c>
      <c r="K327" s="82">
        <f t="shared" ref="K327" si="5137">K325*K326</f>
        <v>0</v>
      </c>
      <c r="L327" s="82">
        <f t="shared" ref="L327" si="5138">L325*L326</f>
        <v>0</v>
      </c>
      <c r="M327" s="82">
        <f t="shared" ref="M327" si="5139">M325*M326</f>
        <v>0</v>
      </c>
      <c r="N327" s="82">
        <f t="shared" ref="N327" si="5140">N325*N326</f>
        <v>0</v>
      </c>
      <c r="O327" s="82">
        <f t="shared" ref="O327" si="5141">O325*O326</f>
        <v>0</v>
      </c>
      <c r="P327" s="82">
        <f t="shared" ref="P327" si="5142">P325*P326</f>
        <v>0</v>
      </c>
      <c r="Q327" s="82">
        <f t="shared" ref="Q327" si="5143">Q325*Q326</f>
        <v>0</v>
      </c>
      <c r="R327" s="82">
        <f t="shared" ref="R327" si="5144">R325*R326</f>
        <v>0</v>
      </c>
      <c r="S327" s="82">
        <f t="shared" ref="S327" si="5145">S325*S326</f>
        <v>0</v>
      </c>
      <c r="T327" s="82">
        <f t="shared" ref="T327" si="5146">T325*T326</f>
        <v>0</v>
      </c>
      <c r="U327" s="82">
        <f t="shared" ref="U327" si="5147">U325*U326</f>
        <v>0</v>
      </c>
      <c r="V327" s="82">
        <f t="shared" ref="V327" si="5148">V325*V326</f>
        <v>0</v>
      </c>
      <c r="W327" s="82">
        <f t="shared" ref="W327" si="5149">W325*W326</f>
        <v>0</v>
      </c>
      <c r="X327" s="82">
        <f t="shared" ref="X327" si="5150">X325*X326</f>
        <v>0</v>
      </c>
      <c r="Y327" s="82">
        <f t="shared" ref="Y327" si="5151">Y325*Y326</f>
        <v>0</v>
      </c>
      <c r="Z327" s="82">
        <f t="shared" ref="Z327" si="5152">Z325*Z326</f>
        <v>0</v>
      </c>
      <c r="AA327" s="82">
        <f t="shared" ref="AA327" si="5153">AA325*AA326</f>
        <v>0</v>
      </c>
      <c r="AB327" s="82">
        <f t="shared" ref="AB327" si="5154">AB325*AB326</f>
        <v>0</v>
      </c>
      <c r="AC327" s="82">
        <f t="shared" ref="AC327" si="5155">AC325*AC326</f>
        <v>0</v>
      </c>
      <c r="AD327" s="82">
        <f t="shared" ref="AD327" si="5156">AD325*AD326</f>
        <v>0</v>
      </c>
      <c r="AE327" s="82">
        <f t="shared" ref="AE327" si="5157">AE325*AE326</f>
        <v>0</v>
      </c>
      <c r="AF327" s="82">
        <f t="shared" ref="AF327" si="5158">AF325*AF326</f>
        <v>0</v>
      </c>
      <c r="AG327" s="82">
        <f t="shared" ref="AG327" si="5159">AG325*AG326</f>
        <v>0</v>
      </c>
      <c r="AH327" s="82">
        <f t="shared" ref="AH327" si="5160">AH325*AH326</f>
        <v>0</v>
      </c>
      <c r="AI327" s="82">
        <f t="shared" ref="AI327" si="5161">AI325*AI326</f>
        <v>0</v>
      </c>
      <c r="AJ327" s="82">
        <f t="shared" ref="AJ327" si="5162">AJ325*AJ326</f>
        <v>0</v>
      </c>
      <c r="AK327" s="82">
        <f t="shared" ref="AK327" si="5163">AK325*AK326</f>
        <v>0</v>
      </c>
      <c r="AL327" s="82">
        <f t="shared" ref="AL327" si="5164">AL325*AL326</f>
        <v>0</v>
      </c>
      <c r="AM327" s="82">
        <f t="shared" ref="AM327" si="5165">AM325*AM326</f>
        <v>0</v>
      </c>
      <c r="AN327" s="82">
        <f t="shared" ref="AN327" si="5166">AN325*AN326</f>
        <v>0</v>
      </c>
      <c r="AO327" s="82">
        <f t="shared" ref="AO327" si="5167">AO325*AO326</f>
        <v>0</v>
      </c>
      <c r="AP327" s="82">
        <f t="shared" ref="AP327" si="5168">AP325*AP326</f>
        <v>0</v>
      </c>
      <c r="AQ327" s="82">
        <f t="shared" ref="AQ327" si="5169">AQ325*AQ326</f>
        <v>0</v>
      </c>
      <c r="AR327" s="82">
        <f t="shared" ref="AR327" si="5170">AR325*AR326</f>
        <v>0</v>
      </c>
      <c r="AS327" s="82">
        <f t="shared" ref="AS327" si="5171">AS325*AS326</f>
        <v>0</v>
      </c>
      <c r="AT327" s="82">
        <f t="shared" ref="AT327" si="5172">AT325*AT326</f>
        <v>0</v>
      </c>
      <c r="AU327" s="82">
        <f t="shared" ref="AU327" si="5173">AU325*AU326</f>
        <v>0</v>
      </c>
      <c r="AV327" s="82">
        <f t="shared" ref="AV327" si="5174">AV325*AV326</f>
        <v>0</v>
      </c>
      <c r="AW327" s="82">
        <f t="shared" ref="AW327" si="5175">AW325*AW326</f>
        <v>0</v>
      </c>
      <c r="AX327" s="82">
        <f t="shared" ref="AX327" si="5176">AX325*AX326</f>
        <v>0</v>
      </c>
      <c r="AY327" s="82">
        <f t="shared" ref="AY327" si="5177">AY325*AY326</f>
        <v>0</v>
      </c>
      <c r="AZ327" s="82">
        <f t="shared" ref="AZ327" si="5178">AZ325*AZ326</f>
        <v>0</v>
      </c>
      <c r="BA327" s="82">
        <f t="shared" ref="BA327" si="5179">BA325*BA326</f>
        <v>0</v>
      </c>
      <c r="BB327" s="82">
        <f t="shared" ref="BB327" si="5180">BB325*BB326</f>
        <v>0</v>
      </c>
      <c r="BC327" s="82">
        <f t="shared" ref="BC327" si="5181">BC325*BC326</f>
        <v>0</v>
      </c>
      <c r="BD327" s="82">
        <f t="shared" ref="BD327" si="5182">BD325*BD326</f>
        <v>0</v>
      </c>
      <c r="BE327" s="82">
        <f t="shared" ref="BE327" si="5183">BE325*BE326</f>
        <v>0</v>
      </c>
      <c r="BF327" s="82">
        <f t="shared" ref="BF327" si="5184">BF325*BF326</f>
        <v>0</v>
      </c>
      <c r="BG327" s="82">
        <f t="shared" ref="BG327" si="5185">BG325*BG326</f>
        <v>0</v>
      </c>
      <c r="BH327" s="82">
        <f t="shared" ref="BH327" si="5186">BH325*BH326</f>
        <v>0</v>
      </c>
      <c r="BI327" s="82">
        <f t="shared" ref="BI327" si="5187">BI325*BI326</f>
        <v>0</v>
      </c>
      <c r="BJ327" s="82">
        <f t="shared" ref="BJ327" si="5188">BJ325*BJ326</f>
        <v>0</v>
      </c>
      <c r="BK327" s="82">
        <f t="shared" ref="BK327" si="5189">BK325*BK326</f>
        <v>0</v>
      </c>
      <c r="BL327" s="82">
        <f t="shared" ref="BL327" si="5190">BL325*BL326</f>
        <v>0</v>
      </c>
      <c r="BM327" s="82">
        <f t="shared" ref="BM327" si="5191">BM325*BM326</f>
        <v>0</v>
      </c>
      <c r="BN327" s="82">
        <f t="shared" ref="BN327" si="5192">BN325*BN326</f>
        <v>0</v>
      </c>
      <c r="BO327" s="82">
        <f t="shared" ref="BO327" si="5193">BO325*BO326</f>
        <v>0</v>
      </c>
      <c r="BP327" s="82">
        <f t="shared" ref="BP327" si="5194">BP325*BP326</f>
        <v>0</v>
      </c>
      <c r="BQ327" s="82">
        <f t="shared" ref="BQ327" si="5195">BQ325*BQ326</f>
        <v>0</v>
      </c>
      <c r="BR327" s="82">
        <f t="shared" ref="BR327" si="5196">BR325*BR326</f>
        <v>0</v>
      </c>
      <c r="BS327" s="82">
        <f t="shared" ref="BS327" si="5197">BS325*BS326</f>
        <v>0</v>
      </c>
      <c r="BT327" s="82">
        <f t="shared" ref="BT327" si="5198">BT325*BT326</f>
        <v>0</v>
      </c>
      <c r="BU327" s="82">
        <f t="shared" ref="BU327" si="5199">BU325*BU326</f>
        <v>0</v>
      </c>
      <c r="BV327" s="82">
        <f t="shared" ref="BV327" si="5200">BV325*BV326</f>
        <v>0</v>
      </c>
      <c r="BW327" s="82">
        <f t="shared" ref="BW327" si="5201">BW325*BW326</f>
        <v>0</v>
      </c>
      <c r="BX327" s="82">
        <f t="shared" ref="BX327" si="5202">BX325*BX326</f>
        <v>0</v>
      </c>
      <c r="BY327" s="82">
        <f t="shared" ref="BY327" si="5203">BY325*BY326</f>
        <v>0</v>
      </c>
      <c r="BZ327" s="82">
        <f t="shared" ref="BZ327" si="5204">BZ325*BZ326</f>
        <v>0</v>
      </c>
      <c r="CA327" s="82">
        <f t="shared" ref="CA327" si="5205">CA325*CA326</f>
        <v>0</v>
      </c>
      <c r="CB327" s="82">
        <f t="shared" ref="CB327" si="5206">CB325*CB326</f>
        <v>0</v>
      </c>
      <c r="CC327" s="82">
        <f t="shared" ref="CC327" si="5207">CC325*CC326</f>
        <v>0</v>
      </c>
      <c r="CD327" s="82">
        <f t="shared" ref="CD327" si="5208">CD325*CD326</f>
        <v>0</v>
      </c>
      <c r="CE327" s="82">
        <f t="shared" ref="CE327" si="5209">CE325*CE326</f>
        <v>0</v>
      </c>
      <c r="CF327" s="82">
        <f t="shared" ref="CF327" si="5210">CF325*CF326</f>
        <v>0</v>
      </c>
      <c r="CG327" s="82">
        <f t="shared" ref="CG327" si="5211">CG325*CG326</f>
        <v>0</v>
      </c>
      <c r="CH327" s="82">
        <f t="shared" ref="CH327" si="5212">CH325*CH326</f>
        <v>0</v>
      </c>
      <c r="CI327" s="82">
        <f t="shared" ref="CI327" si="5213">CI325*CI326</f>
        <v>0</v>
      </c>
      <c r="CJ327" s="82">
        <f t="shared" ref="CJ327" si="5214">CJ325*CJ326</f>
        <v>0</v>
      </c>
      <c r="CK327" s="82">
        <f t="shared" ref="CK327" si="5215">CK325*CK326</f>
        <v>0</v>
      </c>
      <c r="CL327" s="82">
        <f t="shared" ref="CL327" si="5216">CL325*CL326</f>
        <v>0</v>
      </c>
      <c r="CM327" s="82">
        <f t="shared" ref="CM327" si="5217">CM325*CM326</f>
        <v>0</v>
      </c>
      <c r="CN327" s="82">
        <f t="shared" ref="CN327" si="5218">CN325*CN326</f>
        <v>0</v>
      </c>
      <c r="CO327" s="82">
        <f t="shared" ref="CO327" si="5219">CO325*CO326</f>
        <v>0</v>
      </c>
      <c r="CP327" s="82">
        <f t="shared" ref="CP327" si="5220">CP325*CP326</f>
        <v>0</v>
      </c>
      <c r="CQ327" s="82">
        <f t="shared" ref="CQ327" si="5221">CQ325*CQ326</f>
        <v>0</v>
      </c>
      <c r="CR327" s="82">
        <f t="shared" ref="CR327" si="5222">CR325*CR326</f>
        <v>0</v>
      </c>
      <c r="CS327" s="82">
        <f t="shared" ref="CS327" si="5223">CS325*CS326</f>
        <v>0</v>
      </c>
      <c r="CT327" s="82">
        <f t="shared" ref="CT327" si="5224">CT325*CT326</f>
        <v>0</v>
      </c>
      <c r="CU327" s="82">
        <f t="shared" ref="CU327" si="5225">CU325*CU326</f>
        <v>0</v>
      </c>
      <c r="CV327" s="82">
        <f t="shared" ref="CV327" si="5226">CV325*CV326</f>
        <v>0</v>
      </c>
      <c r="CW327" s="82">
        <f t="shared" ref="CW327" si="5227">CW325*CW326</f>
        <v>0</v>
      </c>
      <c r="CX327" s="82">
        <f t="shared" ref="CX327" si="5228">CX325*CX326</f>
        <v>0</v>
      </c>
      <c r="CY327" s="82">
        <f t="shared" ref="CY327" si="5229">CY325*CY326</f>
        <v>0</v>
      </c>
      <c r="CZ327" s="82">
        <f t="shared" ref="CZ327" si="5230">CZ325*CZ326</f>
        <v>0</v>
      </c>
      <c r="DA327" s="82">
        <f t="shared" ref="DA327" si="5231">DA325*DA326</f>
        <v>0</v>
      </c>
      <c r="DB327" s="82">
        <f t="shared" ref="DB327" si="5232">DB325*DB326</f>
        <v>0</v>
      </c>
      <c r="DC327" s="82">
        <f t="shared" ref="DC327" si="5233">DC325*DC326</f>
        <v>0</v>
      </c>
      <c r="DD327" s="82">
        <f t="shared" ref="DD327" si="5234">DD325*DD326</f>
        <v>0</v>
      </c>
      <c r="DE327" s="82">
        <f t="shared" ref="DE327" si="5235">DE325*DE326</f>
        <v>0</v>
      </c>
      <c r="DF327" s="82">
        <f t="shared" ref="DF327" si="5236">DF325*DF326</f>
        <v>0</v>
      </c>
      <c r="DG327" s="82">
        <f t="shared" ref="DG327" si="5237">DG325*DG326</f>
        <v>0</v>
      </c>
      <c r="DH327" s="82">
        <f t="shared" ref="DH327" si="5238">DH325*DH326</f>
        <v>0</v>
      </c>
      <c r="DI327" s="82">
        <f t="shared" ref="DI327" si="5239">DI325*DI326</f>
        <v>0</v>
      </c>
      <c r="DJ327" s="82">
        <f t="shared" ref="DJ327" si="5240">DJ325*DJ326</f>
        <v>0</v>
      </c>
      <c r="DK327" s="82">
        <f t="shared" ref="DK327" si="5241">DK325*DK326</f>
        <v>0</v>
      </c>
      <c r="DL327" s="82">
        <f t="shared" ref="DL327" si="5242">DL325*DL326</f>
        <v>0</v>
      </c>
      <c r="DM327" s="82">
        <f t="shared" ref="DM327" si="5243">DM325*DM326</f>
        <v>0</v>
      </c>
      <c r="DN327" s="82">
        <f t="shared" ref="DN327" si="5244">DN325*DN326</f>
        <v>0</v>
      </c>
      <c r="DO327" s="82">
        <f t="shared" ref="DO327" si="5245">DO325*DO326</f>
        <v>0</v>
      </c>
      <c r="DP327" s="82">
        <f t="shared" ref="DP327" si="5246">DP325*DP326</f>
        <v>0</v>
      </c>
      <c r="DQ327" s="82">
        <f t="shared" ref="DQ327" si="5247">DQ325*DQ326</f>
        <v>0</v>
      </c>
      <c r="DR327" s="82">
        <f t="shared" ref="DR327" si="5248">DR325*DR326</f>
        <v>0</v>
      </c>
      <c r="DS327" s="82">
        <f t="shared" ref="DS327" si="5249">DS325*DS326</f>
        <v>0</v>
      </c>
      <c r="DT327" s="82">
        <f t="shared" ref="DT327" si="5250">DT325*DT326</f>
        <v>0</v>
      </c>
      <c r="DU327" s="82">
        <f t="shared" ref="DU327" si="5251">DU325*DU326</f>
        <v>0</v>
      </c>
      <c r="DV327" s="82">
        <f t="shared" ref="DV327" si="5252">DV325*DV326</f>
        <v>0</v>
      </c>
      <c r="DW327" s="82">
        <f t="shared" ref="DW327" si="5253">DW325*DW326</f>
        <v>0</v>
      </c>
      <c r="DX327" s="82">
        <f t="shared" ref="DX327" si="5254">DX325*DX326</f>
        <v>0</v>
      </c>
      <c r="DY327" s="82">
        <f t="shared" ref="DY327" si="5255">DY325*DY326</f>
        <v>0</v>
      </c>
      <c r="DZ327" s="82">
        <f t="shared" ref="DZ327" si="5256">DZ325*DZ326</f>
        <v>0</v>
      </c>
      <c r="EA327" s="82">
        <f t="shared" ref="EA327" si="5257">EA325*EA326</f>
        <v>0</v>
      </c>
      <c r="EB327" s="82">
        <f t="shared" ref="EB327" si="5258">EB325*EB326</f>
        <v>0</v>
      </c>
    </row>
    <row r="328" spans="1:132" outlineLevel="1" x14ac:dyDescent="0.25">
      <c r="G328" s="52"/>
      <c r="H328" s="29"/>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row>
    <row r="329" spans="1:132" ht="13" x14ac:dyDescent="0.3">
      <c r="C329" s="348" t="s">
        <v>566</v>
      </c>
      <c r="D329" s="342"/>
      <c r="E329" s="342"/>
      <c r="F329" s="342"/>
      <c r="G329" s="343" t="s">
        <v>220</v>
      </c>
      <c r="H329" s="344">
        <f>SUM(J329:EB329)</f>
        <v>0</v>
      </c>
      <c r="I329" s="342"/>
      <c r="J329" s="345">
        <f>J327</f>
        <v>0</v>
      </c>
      <c r="K329" s="346">
        <f t="shared" ref="K329:BV329" si="5259">K327</f>
        <v>0</v>
      </c>
      <c r="L329" s="346">
        <f t="shared" si="5259"/>
        <v>0</v>
      </c>
      <c r="M329" s="346">
        <f t="shared" si="5259"/>
        <v>0</v>
      </c>
      <c r="N329" s="346">
        <f t="shared" si="5259"/>
        <v>0</v>
      </c>
      <c r="O329" s="346">
        <f t="shared" si="5259"/>
        <v>0</v>
      </c>
      <c r="P329" s="346">
        <f t="shared" si="5259"/>
        <v>0</v>
      </c>
      <c r="Q329" s="346">
        <f t="shared" si="5259"/>
        <v>0</v>
      </c>
      <c r="R329" s="346">
        <f t="shared" si="5259"/>
        <v>0</v>
      </c>
      <c r="S329" s="346">
        <f t="shared" si="5259"/>
        <v>0</v>
      </c>
      <c r="T329" s="346">
        <f t="shared" si="5259"/>
        <v>0</v>
      </c>
      <c r="U329" s="346">
        <f t="shared" si="5259"/>
        <v>0</v>
      </c>
      <c r="V329" s="346">
        <f t="shared" si="5259"/>
        <v>0</v>
      </c>
      <c r="W329" s="346">
        <f t="shared" si="5259"/>
        <v>0</v>
      </c>
      <c r="X329" s="346">
        <f t="shared" si="5259"/>
        <v>0</v>
      </c>
      <c r="Y329" s="346">
        <f t="shared" si="5259"/>
        <v>0</v>
      </c>
      <c r="Z329" s="346">
        <f t="shared" si="5259"/>
        <v>0</v>
      </c>
      <c r="AA329" s="346">
        <f t="shared" si="5259"/>
        <v>0</v>
      </c>
      <c r="AB329" s="346">
        <f t="shared" si="5259"/>
        <v>0</v>
      </c>
      <c r="AC329" s="346">
        <f t="shared" si="5259"/>
        <v>0</v>
      </c>
      <c r="AD329" s="346">
        <f t="shared" si="5259"/>
        <v>0</v>
      </c>
      <c r="AE329" s="346">
        <f t="shared" si="5259"/>
        <v>0</v>
      </c>
      <c r="AF329" s="346">
        <f t="shared" si="5259"/>
        <v>0</v>
      </c>
      <c r="AG329" s="346">
        <f t="shared" si="5259"/>
        <v>0</v>
      </c>
      <c r="AH329" s="346">
        <f t="shared" si="5259"/>
        <v>0</v>
      </c>
      <c r="AI329" s="346">
        <f t="shared" si="5259"/>
        <v>0</v>
      </c>
      <c r="AJ329" s="346">
        <f t="shared" si="5259"/>
        <v>0</v>
      </c>
      <c r="AK329" s="346">
        <f t="shared" si="5259"/>
        <v>0</v>
      </c>
      <c r="AL329" s="346">
        <f t="shared" si="5259"/>
        <v>0</v>
      </c>
      <c r="AM329" s="346">
        <f t="shared" si="5259"/>
        <v>0</v>
      </c>
      <c r="AN329" s="346">
        <f t="shared" si="5259"/>
        <v>0</v>
      </c>
      <c r="AO329" s="346">
        <f t="shared" si="5259"/>
        <v>0</v>
      </c>
      <c r="AP329" s="346">
        <f t="shared" si="5259"/>
        <v>0</v>
      </c>
      <c r="AQ329" s="346">
        <f t="shared" si="5259"/>
        <v>0</v>
      </c>
      <c r="AR329" s="346">
        <f t="shared" si="5259"/>
        <v>0</v>
      </c>
      <c r="AS329" s="346">
        <f t="shared" si="5259"/>
        <v>0</v>
      </c>
      <c r="AT329" s="346">
        <f t="shared" si="5259"/>
        <v>0</v>
      </c>
      <c r="AU329" s="346">
        <f t="shared" si="5259"/>
        <v>0</v>
      </c>
      <c r="AV329" s="346">
        <f t="shared" si="5259"/>
        <v>0</v>
      </c>
      <c r="AW329" s="346">
        <f t="shared" si="5259"/>
        <v>0</v>
      </c>
      <c r="AX329" s="346">
        <f t="shared" si="5259"/>
        <v>0</v>
      </c>
      <c r="AY329" s="346">
        <f t="shared" si="5259"/>
        <v>0</v>
      </c>
      <c r="AZ329" s="346">
        <f t="shared" si="5259"/>
        <v>0</v>
      </c>
      <c r="BA329" s="346">
        <f t="shared" si="5259"/>
        <v>0</v>
      </c>
      <c r="BB329" s="346">
        <f t="shared" si="5259"/>
        <v>0</v>
      </c>
      <c r="BC329" s="346">
        <f t="shared" si="5259"/>
        <v>0</v>
      </c>
      <c r="BD329" s="346">
        <f t="shared" si="5259"/>
        <v>0</v>
      </c>
      <c r="BE329" s="346">
        <f t="shared" si="5259"/>
        <v>0</v>
      </c>
      <c r="BF329" s="346">
        <f t="shared" si="5259"/>
        <v>0</v>
      </c>
      <c r="BG329" s="346">
        <f t="shared" si="5259"/>
        <v>0</v>
      </c>
      <c r="BH329" s="346">
        <f t="shared" si="5259"/>
        <v>0</v>
      </c>
      <c r="BI329" s="346">
        <f t="shared" si="5259"/>
        <v>0</v>
      </c>
      <c r="BJ329" s="346">
        <f t="shared" si="5259"/>
        <v>0</v>
      </c>
      <c r="BK329" s="346">
        <f t="shared" si="5259"/>
        <v>0</v>
      </c>
      <c r="BL329" s="346">
        <f t="shared" si="5259"/>
        <v>0</v>
      </c>
      <c r="BM329" s="346">
        <f t="shared" si="5259"/>
        <v>0</v>
      </c>
      <c r="BN329" s="346">
        <f t="shared" si="5259"/>
        <v>0</v>
      </c>
      <c r="BO329" s="346">
        <f t="shared" si="5259"/>
        <v>0</v>
      </c>
      <c r="BP329" s="346">
        <f t="shared" si="5259"/>
        <v>0</v>
      </c>
      <c r="BQ329" s="346">
        <f t="shared" si="5259"/>
        <v>0</v>
      </c>
      <c r="BR329" s="346">
        <f t="shared" si="5259"/>
        <v>0</v>
      </c>
      <c r="BS329" s="346">
        <f t="shared" si="5259"/>
        <v>0</v>
      </c>
      <c r="BT329" s="346">
        <f t="shared" si="5259"/>
        <v>0</v>
      </c>
      <c r="BU329" s="346">
        <f t="shared" si="5259"/>
        <v>0</v>
      </c>
      <c r="BV329" s="346">
        <f t="shared" si="5259"/>
        <v>0</v>
      </c>
      <c r="BW329" s="346">
        <f t="shared" ref="BW329:EB329" si="5260">BW327</f>
        <v>0</v>
      </c>
      <c r="BX329" s="346">
        <f t="shared" si="5260"/>
        <v>0</v>
      </c>
      <c r="BY329" s="346">
        <f t="shared" si="5260"/>
        <v>0</v>
      </c>
      <c r="BZ329" s="346">
        <f t="shared" si="5260"/>
        <v>0</v>
      </c>
      <c r="CA329" s="346">
        <f t="shared" si="5260"/>
        <v>0</v>
      </c>
      <c r="CB329" s="346">
        <f t="shared" si="5260"/>
        <v>0</v>
      </c>
      <c r="CC329" s="346">
        <f t="shared" si="5260"/>
        <v>0</v>
      </c>
      <c r="CD329" s="346">
        <f t="shared" si="5260"/>
        <v>0</v>
      </c>
      <c r="CE329" s="346">
        <f t="shared" si="5260"/>
        <v>0</v>
      </c>
      <c r="CF329" s="346">
        <f t="shared" si="5260"/>
        <v>0</v>
      </c>
      <c r="CG329" s="346">
        <f t="shared" si="5260"/>
        <v>0</v>
      </c>
      <c r="CH329" s="346">
        <f t="shared" si="5260"/>
        <v>0</v>
      </c>
      <c r="CI329" s="346">
        <f t="shared" si="5260"/>
        <v>0</v>
      </c>
      <c r="CJ329" s="346">
        <f t="shared" si="5260"/>
        <v>0</v>
      </c>
      <c r="CK329" s="346">
        <f t="shared" si="5260"/>
        <v>0</v>
      </c>
      <c r="CL329" s="346">
        <f t="shared" si="5260"/>
        <v>0</v>
      </c>
      <c r="CM329" s="346">
        <f t="shared" si="5260"/>
        <v>0</v>
      </c>
      <c r="CN329" s="346">
        <f t="shared" si="5260"/>
        <v>0</v>
      </c>
      <c r="CO329" s="346">
        <f t="shared" si="5260"/>
        <v>0</v>
      </c>
      <c r="CP329" s="346">
        <f t="shared" si="5260"/>
        <v>0</v>
      </c>
      <c r="CQ329" s="346">
        <f t="shared" si="5260"/>
        <v>0</v>
      </c>
      <c r="CR329" s="346">
        <f t="shared" si="5260"/>
        <v>0</v>
      </c>
      <c r="CS329" s="346">
        <f t="shared" si="5260"/>
        <v>0</v>
      </c>
      <c r="CT329" s="346">
        <f t="shared" si="5260"/>
        <v>0</v>
      </c>
      <c r="CU329" s="346">
        <f t="shared" si="5260"/>
        <v>0</v>
      </c>
      <c r="CV329" s="346">
        <f t="shared" si="5260"/>
        <v>0</v>
      </c>
      <c r="CW329" s="346">
        <f t="shared" si="5260"/>
        <v>0</v>
      </c>
      <c r="CX329" s="346">
        <f t="shared" si="5260"/>
        <v>0</v>
      </c>
      <c r="CY329" s="346">
        <f t="shared" si="5260"/>
        <v>0</v>
      </c>
      <c r="CZ329" s="346">
        <f t="shared" si="5260"/>
        <v>0</v>
      </c>
      <c r="DA329" s="346">
        <f t="shared" si="5260"/>
        <v>0</v>
      </c>
      <c r="DB329" s="346">
        <f t="shared" si="5260"/>
        <v>0</v>
      </c>
      <c r="DC329" s="346">
        <f t="shared" si="5260"/>
        <v>0</v>
      </c>
      <c r="DD329" s="346">
        <f t="shared" si="5260"/>
        <v>0</v>
      </c>
      <c r="DE329" s="346">
        <f t="shared" si="5260"/>
        <v>0</v>
      </c>
      <c r="DF329" s="346">
        <f t="shared" si="5260"/>
        <v>0</v>
      </c>
      <c r="DG329" s="346">
        <f t="shared" si="5260"/>
        <v>0</v>
      </c>
      <c r="DH329" s="346">
        <f t="shared" si="5260"/>
        <v>0</v>
      </c>
      <c r="DI329" s="346">
        <f t="shared" si="5260"/>
        <v>0</v>
      </c>
      <c r="DJ329" s="346">
        <f t="shared" si="5260"/>
        <v>0</v>
      </c>
      <c r="DK329" s="346">
        <f t="shared" si="5260"/>
        <v>0</v>
      </c>
      <c r="DL329" s="346">
        <f t="shared" si="5260"/>
        <v>0</v>
      </c>
      <c r="DM329" s="346">
        <f t="shared" si="5260"/>
        <v>0</v>
      </c>
      <c r="DN329" s="346">
        <f t="shared" si="5260"/>
        <v>0</v>
      </c>
      <c r="DO329" s="346">
        <f t="shared" si="5260"/>
        <v>0</v>
      </c>
      <c r="DP329" s="346">
        <f t="shared" si="5260"/>
        <v>0</v>
      </c>
      <c r="DQ329" s="346">
        <f t="shared" si="5260"/>
        <v>0</v>
      </c>
      <c r="DR329" s="346">
        <f t="shared" si="5260"/>
        <v>0</v>
      </c>
      <c r="DS329" s="346">
        <f t="shared" si="5260"/>
        <v>0</v>
      </c>
      <c r="DT329" s="346">
        <f t="shared" si="5260"/>
        <v>0</v>
      </c>
      <c r="DU329" s="346">
        <f t="shared" si="5260"/>
        <v>0</v>
      </c>
      <c r="DV329" s="346">
        <f t="shared" si="5260"/>
        <v>0</v>
      </c>
      <c r="DW329" s="346">
        <f t="shared" si="5260"/>
        <v>0</v>
      </c>
      <c r="DX329" s="346">
        <f t="shared" si="5260"/>
        <v>0</v>
      </c>
      <c r="DY329" s="346">
        <f t="shared" si="5260"/>
        <v>0</v>
      </c>
      <c r="DZ329" s="346">
        <f t="shared" si="5260"/>
        <v>0</v>
      </c>
      <c r="EA329" s="346">
        <f t="shared" si="5260"/>
        <v>0</v>
      </c>
      <c r="EB329" s="347">
        <f t="shared" si="5260"/>
        <v>0</v>
      </c>
    </row>
    <row r="330" spans="1:132" x14ac:dyDescent="0.25">
      <c r="G330" s="52"/>
      <c r="H330" s="29"/>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row>
    <row r="331" spans="1:132" ht="13" x14ac:dyDescent="0.3">
      <c r="B331" s="34"/>
      <c r="C331" s="2" t="s">
        <v>595</v>
      </c>
      <c r="D331" s="34"/>
      <c r="E331" s="34"/>
      <c r="F331" s="34"/>
      <c r="G331" s="67"/>
      <c r="H331" s="35"/>
      <c r="I331" s="34"/>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row>
    <row r="332" spans="1:132" ht="13" x14ac:dyDescent="0.25">
      <c r="A332" s="59">
        <f>IF(ROUND(SUM(H256,H279,H299,H327)-H332,2)=0,0,1)</f>
        <v>0</v>
      </c>
      <c r="C332" s="311" t="s">
        <v>500</v>
      </c>
      <c r="G332" s="52" t="s">
        <v>220</v>
      </c>
      <c r="H332" s="66">
        <f t="shared" ref="H332:H334" si="5261">SUM(J332:EB332)</f>
        <v>0</v>
      </c>
      <c r="J332" s="82">
        <f t="shared" ref="J332:AO332" si="5262">SUM(J256,J279,J299,J327)</f>
        <v>0</v>
      </c>
      <c r="K332" s="82">
        <f t="shared" si="5262"/>
        <v>0</v>
      </c>
      <c r="L332" s="82">
        <f t="shared" si="5262"/>
        <v>0</v>
      </c>
      <c r="M332" s="82">
        <f t="shared" si="5262"/>
        <v>0</v>
      </c>
      <c r="N332" s="82">
        <f t="shared" si="5262"/>
        <v>0</v>
      </c>
      <c r="O332" s="82">
        <f t="shared" si="5262"/>
        <v>0</v>
      </c>
      <c r="P332" s="82">
        <f t="shared" si="5262"/>
        <v>0</v>
      </c>
      <c r="Q332" s="82">
        <f t="shared" si="5262"/>
        <v>0</v>
      </c>
      <c r="R332" s="82">
        <f t="shared" si="5262"/>
        <v>0</v>
      </c>
      <c r="S332" s="82">
        <f t="shared" si="5262"/>
        <v>0</v>
      </c>
      <c r="T332" s="82">
        <f t="shared" si="5262"/>
        <v>0</v>
      </c>
      <c r="U332" s="82">
        <f t="shared" si="5262"/>
        <v>0</v>
      </c>
      <c r="V332" s="82">
        <f t="shared" si="5262"/>
        <v>0</v>
      </c>
      <c r="W332" s="82">
        <f t="shared" si="5262"/>
        <v>0</v>
      </c>
      <c r="X332" s="82">
        <f t="shared" si="5262"/>
        <v>0</v>
      </c>
      <c r="Y332" s="82">
        <f t="shared" si="5262"/>
        <v>0</v>
      </c>
      <c r="Z332" s="82">
        <f t="shared" si="5262"/>
        <v>0</v>
      </c>
      <c r="AA332" s="82">
        <f t="shared" si="5262"/>
        <v>0</v>
      </c>
      <c r="AB332" s="82">
        <f t="shared" si="5262"/>
        <v>0</v>
      </c>
      <c r="AC332" s="82">
        <f t="shared" si="5262"/>
        <v>0</v>
      </c>
      <c r="AD332" s="82">
        <f t="shared" si="5262"/>
        <v>0</v>
      </c>
      <c r="AE332" s="82">
        <f t="shared" si="5262"/>
        <v>0</v>
      </c>
      <c r="AF332" s="82">
        <f t="shared" si="5262"/>
        <v>0</v>
      </c>
      <c r="AG332" s="82">
        <f t="shared" si="5262"/>
        <v>0</v>
      </c>
      <c r="AH332" s="82">
        <f t="shared" si="5262"/>
        <v>0</v>
      </c>
      <c r="AI332" s="82">
        <f t="shared" si="5262"/>
        <v>0</v>
      </c>
      <c r="AJ332" s="82">
        <f t="shared" si="5262"/>
        <v>0</v>
      </c>
      <c r="AK332" s="82">
        <f t="shared" si="5262"/>
        <v>0</v>
      </c>
      <c r="AL332" s="82">
        <f t="shared" si="5262"/>
        <v>0</v>
      </c>
      <c r="AM332" s="82">
        <f t="shared" si="5262"/>
        <v>0</v>
      </c>
      <c r="AN332" s="82">
        <f t="shared" si="5262"/>
        <v>0</v>
      </c>
      <c r="AO332" s="82">
        <f t="shared" si="5262"/>
        <v>0</v>
      </c>
      <c r="AP332" s="82">
        <f t="shared" ref="AP332:BU332" si="5263">SUM(AP256,AP279,AP299,AP327)</f>
        <v>0</v>
      </c>
      <c r="AQ332" s="82">
        <f t="shared" si="5263"/>
        <v>0</v>
      </c>
      <c r="AR332" s="82">
        <f t="shared" si="5263"/>
        <v>0</v>
      </c>
      <c r="AS332" s="82">
        <f t="shared" si="5263"/>
        <v>0</v>
      </c>
      <c r="AT332" s="82">
        <f t="shared" si="5263"/>
        <v>0</v>
      </c>
      <c r="AU332" s="82">
        <f t="shared" si="5263"/>
        <v>0</v>
      </c>
      <c r="AV332" s="82">
        <f t="shared" si="5263"/>
        <v>0</v>
      </c>
      <c r="AW332" s="82">
        <f t="shared" si="5263"/>
        <v>0</v>
      </c>
      <c r="AX332" s="82">
        <f t="shared" si="5263"/>
        <v>0</v>
      </c>
      <c r="AY332" s="82">
        <f t="shared" si="5263"/>
        <v>0</v>
      </c>
      <c r="AZ332" s="82">
        <f t="shared" si="5263"/>
        <v>0</v>
      </c>
      <c r="BA332" s="82">
        <f t="shared" si="5263"/>
        <v>0</v>
      </c>
      <c r="BB332" s="82">
        <f t="shared" si="5263"/>
        <v>0</v>
      </c>
      <c r="BC332" s="82">
        <f t="shared" si="5263"/>
        <v>0</v>
      </c>
      <c r="BD332" s="82">
        <f t="shared" si="5263"/>
        <v>0</v>
      </c>
      <c r="BE332" s="82">
        <f t="shared" si="5263"/>
        <v>0</v>
      </c>
      <c r="BF332" s="82">
        <f t="shared" si="5263"/>
        <v>0</v>
      </c>
      <c r="BG332" s="82">
        <f t="shared" si="5263"/>
        <v>0</v>
      </c>
      <c r="BH332" s="82">
        <f t="shared" si="5263"/>
        <v>0</v>
      </c>
      <c r="BI332" s="82">
        <f t="shared" si="5263"/>
        <v>0</v>
      </c>
      <c r="BJ332" s="82">
        <f t="shared" si="5263"/>
        <v>0</v>
      </c>
      <c r="BK332" s="82">
        <f t="shared" si="5263"/>
        <v>0</v>
      </c>
      <c r="BL332" s="82">
        <f t="shared" si="5263"/>
        <v>0</v>
      </c>
      <c r="BM332" s="82">
        <f t="shared" si="5263"/>
        <v>0</v>
      </c>
      <c r="BN332" s="82">
        <f t="shared" si="5263"/>
        <v>0</v>
      </c>
      <c r="BO332" s="82">
        <f t="shared" si="5263"/>
        <v>0</v>
      </c>
      <c r="BP332" s="82">
        <f t="shared" si="5263"/>
        <v>0</v>
      </c>
      <c r="BQ332" s="82">
        <f t="shared" si="5263"/>
        <v>0</v>
      </c>
      <c r="BR332" s="82">
        <f t="shared" si="5263"/>
        <v>0</v>
      </c>
      <c r="BS332" s="82">
        <f t="shared" si="5263"/>
        <v>0</v>
      </c>
      <c r="BT332" s="82">
        <f t="shared" si="5263"/>
        <v>0</v>
      </c>
      <c r="BU332" s="82">
        <f t="shared" si="5263"/>
        <v>0</v>
      </c>
      <c r="BV332" s="82">
        <f t="shared" ref="BV332:DA332" si="5264">SUM(BV256,BV279,BV299,BV327)</f>
        <v>0</v>
      </c>
      <c r="BW332" s="82">
        <f t="shared" si="5264"/>
        <v>0</v>
      </c>
      <c r="BX332" s="82">
        <f t="shared" si="5264"/>
        <v>0</v>
      </c>
      <c r="BY332" s="82">
        <f t="shared" si="5264"/>
        <v>0</v>
      </c>
      <c r="BZ332" s="82">
        <f t="shared" si="5264"/>
        <v>0</v>
      </c>
      <c r="CA332" s="82">
        <f t="shared" si="5264"/>
        <v>0</v>
      </c>
      <c r="CB332" s="82">
        <f t="shared" si="5264"/>
        <v>0</v>
      </c>
      <c r="CC332" s="82">
        <f t="shared" si="5264"/>
        <v>0</v>
      </c>
      <c r="CD332" s="82">
        <f t="shared" si="5264"/>
        <v>0</v>
      </c>
      <c r="CE332" s="82">
        <f t="shared" si="5264"/>
        <v>0</v>
      </c>
      <c r="CF332" s="82">
        <f t="shared" si="5264"/>
        <v>0</v>
      </c>
      <c r="CG332" s="82">
        <f t="shared" si="5264"/>
        <v>0</v>
      </c>
      <c r="CH332" s="82">
        <f t="shared" si="5264"/>
        <v>0</v>
      </c>
      <c r="CI332" s="82">
        <f t="shared" si="5264"/>
        <v>0</v>
      </c>
      <c r="CJ332" s="82">
        <f t="shared" si="5264"/>
        <v>0</v>
      </c>
      <c r="CK332" s="82">
        <f t="shared" si="5264"/>
        <v>0</v>
      </c>
      <c r="CL332" s="82">
        <f t="shared" si="5264"/>
        <v>0</v>
      </c>
      <c r="CM332" s="82">
        <f t="shared" si="5264"/>
        <v>0</v>
      </c>
      <c r="CN332" s="82">
        <f t="shared" si="5264"/>
        <v>0</v>
      </c>
      <c r="CO332" s="82">
        <f t="shared" si="5264"/>
        <v>0</v>
      </c>
      <c r="CP332" s="82">
        <f t="shared" si="5264"/>
        <v>0</v>
      </c>
      <c r="CQ332" s="82">
        <f t="shared" si="5264"/>
        <v>0</v>
      </c>
      <c r="CR332" s="82">
        <f t="shared" si="5264"/>
        <v>0</v>
      </c>
      <c r="CS332" s="82">
        <f t="shared" si="5264"/>
        <v>0</v>
      </c>
      <c r="CT332" s="82">
        <f t="shared" si="5264"/>
        <v>0</v>
      </c>
      <c r="CU332" s="82">
        <f t="shared" si="5264"/>
        <v>0</v>
      </c>
      <c r="CV332" s="82">
        <f t="shared" si="5264"/>
        <v>0</v>
      </c>
      <c r="CW332" s="82">
        <f t="shared" si="5264"/>
        <v>0</v>
      </c>
      <c r="CX332" s="82">
        <f t="shared" si="5264"/>
        <v>0</v>
      </c>
      <c r="CY332" s="82">
        <f t="shared" si="5264"/>
        <v>0</v>
      </c>
      <c r="CZ332" s="82">
        <f t="shared" si="5264"/>
        <v>0</v>
      </c>
      <c r="DA332" s="82">
        <f t="shared" si="5264"/>
        <v>0</v>
      </c>
      <c r="DB332" s="82">
        <f t="shared" ref="DB332:EB332" si="5265">SUM(DB256,DB279,DB299,DB327)</f>
        <v>0</v>
      </c>
      <c r="DC332" s="82">
        <f t="shared" si="5265"/>
        <v>0</v>
      </c>
      <c r="DD332" s="82">
        <f t="shared" si="5265"/>
        <v>0</v>
      </c>
      <c r="DE332" s="82">
        <f t="shared" si="5265"/>
        <v>0</v>
      </c>
      <c r="DF332" s="82">
        <f t="shared" si="5265"/>
        <v>0</v>
      </c>
      <c r="DG332" s="82">
        <f t="shared" si="5265"/>
        <v>0</v>
      </c>
      <c r="DH332" s="82">
        <f t="shared" si="5265"/>
        <v>0</v>
      </c>
      <c r="DI332" s="82">
        <f t="shared" si="5265"/>
        <v>0</v>
      </c>
      <c r="DJ332" s="82">
        <f t="shared" si="5265"/>
        <v>0</v>
      </c>
      <c r="DK332" s="82">
        <f t="shared" si="5265"/>
        <v>0</v>
      </c>
      <c r="DL332" s="82">
        <f t="shared" si="5265"/>
        <v>0</v>
      </c>
      <c r="DM332" s="82">
        <f t="shared" si="5265"/>
        <v>0</v>
      </c>
      <c r="DN332" s="82">
        <f t="shared" si="5265"/>
        <v>0</v>
      </c>
      <c r="DO332" s="82">
        <f t="shared" si="5265"/>
        <v>0</v>
      </c>
      <c r="DP332" s="82">
        <f t="shared" si="5265"/>
        <v>0</v>
      </c>
      <c r="DQ332" s="82">
        <f t="shared" si="5265"/>
        <v>0</v>
      </c>
      <c r="DR332" s="82">
        <f t="shared" si="5265"/>
        <v>0</v>
      </c>
      <c r="DS332" s="82">
        <f t="shared" si="5265"/>
        <v>0</v>
      </c>
      <c r="DT332" s="82">
        <f t="shared" si="5265"/>
        <v>0</v>
      </c>
      <c r="DU332" s="82">
        <f t="shared" si="5265"/>
        <v>0</v>
      </c>
      <c r="DV332" s="82">
        <f t="shared" si="5265"/>
        <v>0</v>
      </c>
      <c r="DW332" s="82">
        <f t="shared" si="5265"/>
        <v>0</v>
      </c>
      <c r="DX332" s="82">
        <f t="shared" si="5265"/>
        <v>0</v>
      </c>
      <c r="DY332" s="82">
        <f t="shared" si="5265"/>
        <v>0</v>
      </c>
      <c r="DZ332" s="82">
        <f t="shared" si="5265"/>
        <v>0</v>
      </c>
      <c r="EA332" s="82">
        <f t="shared" si="5265"/>
        <v>0</v>
      </c>
      <c r="EB332" s="82">
        <f t="shared" si="5265"/>
        <v>0</v>
      </c>
    </row>
    <row r="333" spans="1:132" ht="13" x14ac:dyDescent="0.25">
      <c r="A333" s="59">
        <f>IF(ROUND(SUM(H265,H286,H308,H327)-H333,2)=0,0,1)</f>
        <v>0</v>
      </c>
      <c r="C333" s="311" t="s">
        <v>502</v>
      </c>
      <c r="G333" s="52" t="s">
        <v>220</v>
      </c>
      <c r="H333" s="46">
        <f t="shared" si="5261"/>
        <v>0</v>
      </c>
      <c r="J333" s="82">
        <f t="shared" ref="J333:AO333" si="5266">SUM(J265,J286,J308,J327)</f>
        <v>0</v>
      </c>
      <c r="K333" s="82">
        <f t="shared" si="5266"/>
        <v>0</v>
      </c>
      <c r="L333" s="82">
        <f t="shared" si="5266"/>
        <v>0</v>
      </c>
      <c r="M333" s="82">
        <f t="shared" si="5266"/>
        <v>0</v>
      </c>
      <c r="N333" s="82">
        <f t="shared" si="5266"/>
        <v>0</v>
      </c>
      <c r="O333" s="82">
        <f t="shared" si="5266"/>
        <v>0</v>
      </c>
      <c r="P333" s="82">
        <f t="shared" si="5266"/>
        <v>0</v>
      </c>
      <c r="Q333" s="82">
        <f t="shared" si="5266"/>
        <v>0</v>
      </c>
      <c r="R333" s="82">
        <f t="shared" si="5266"/>
        <v>0</v>
      </c>
      <c r="S333" s="82">
        <f t="shared" si="5266"/>
        <v>0</v>
      </c>
      <c r="T333" s="82">
        <f t="shared" si="5266"/>
        <v>0</v>
      </c>
      <c r="U333" s="82">
        <f t="shared" si="5266"/>
        <v>0</v>
      </c>
      <c r="V333" s="82">
        <f t="shared" si="5266"/>
        <v>0</v>
      </c>
      <c r="W333" s="82">
        <f t="shared" si="5266"/>
        <v>0</v>
      </c>
      <c r="X333" s="82">
        <f t="shared" si="5266"/>
        <v>0</v>
      </c>
      <c r="Y333" s="82">
        <f t="shared" si="5266"/>
        <v>0</v>
      </c>
      <c r="Z333" s="82">
        <f t="shared" si="5266"/>
        <v>0</v>
      </c>
      <c r="AA333" s="82">
        <f t="shared" si="5266"/>
        <v>0</v>
      </c>
      <c r="AB333" s="82">
        <f t="shared" si="5266"/>
        <v>0</v>
      </c>
      <c r="AC333" s="82">
        <f t="shared" si="5266"/>
        <v>0</v>
      </c>
      <c r="AD333" s="82">
        <f t="shared" si="5266"/>
        <v>0</v>
      </c>
      <c r="AE333" s="82">
        <f t="shared" si="5266"/>
        <v>0</v>
      </c>
      <c r="AF333" s="82">
        <f t="shared" si="5266"/>
        <v>0</v>
      </c>
      <c r="AG333" s="82">
        <f t="shared" si="5266"/>
        <v>0</v>
      </c>
      <c r="AH333" s="82">
        <f t="shared" si="5266"/>
        <v>0</v>
      </c>
      <c r="AI333" s="82">
        <f t="shared" si="5266"/>
        <v>0</v>
      </c>
      <c r="AJ333" s="82">
        <f t="shared" si="5266"/>
        <v>0</v>
      </c>
      <c r="AK333" s="82">
        <f t="shared" si="5266"/>
        <v>0</v>
      </c>
      <c r="AL333" s="82">
        <f t="shared" si="5266"/>
        <v>0</v>
      </c>
      <c r="AM333" s="82">
        <f t="shared" si="5266"/>
        <v>0</v>
      </c>
      <c r="AN333" s="82">
        <f t="shared" si="5266"/>
        <v>0</v>
      </c>
      <c r="AO333" s="82">
        <f t="shared" si="5266"/>
        <v>0</v>
      </c>
      <c r="AP333" s="82">
        <f t="shared" ref="AP333:BU333" si="5267">SUM(AP265,AP286,AP308,AP327)</f>
        <v>0</v>
      </c>
      <c r="AQ333" s="82">
        <f t="shared" si="5267"/>
        <v>0</v>
      </c>
      <c r="AR333" s="82">
        <f t="shared" si="5267"/>
        <v>0</v>
      </c>
      <c r="AS333" s="82">
        <f t="shared" si="5267"/>
        <v>0</v>
      </c>
      <c r="AT333" s="82">
        <f t="shared" si="5267"/>
        <v>0</v>
      </c>
      <c r="AU333" s="82">
        <f t="shared" si="5267"/>
        <v>0</v>
      </c>
      <c r="AV333" s="82">
        <f t="shared" si="5267"/>
        <v>0</v>
      </c>
      <c r="AW333" s="82">
        <f t="shared" si="5267"/>
        <v>0</v>
      </c>
      <c r="AX333" s="82">
        <f t="shared" si="5267"/>
        <v>0</v>
      </c>
      <c r="AY333" s="82">
        <f t="shared" si="5267"/>
        <v>0</v>
      </c>
      <c r="AZ333" s="82">
        <f t="shared" si="5267"/>
        <v>0</v>
      </c>
      <c r="BA333" s="82">
        <f t="shared" si="5267"/>
        <v>0</v>
      </c>
      <c r="BB333" s="82">
        <f t="shared" si="5267"/>
        <v>0</v>
      </c>
      <c r="BC333" s="82">
        <f t="shared" si="5267"/>
        <v>0</v>
      </c>
      <c r="BD333" s="82">
        <f t="shared" si="5267"/>
        <v>0</v>
      </c>
      <c r="BE333" s="82">
        <f t="shared" si="5267"/>
        <v>0</v>
      </c>
      <c r="BF333" s="82">
        <f t="shared" si="5267"/>
        <v>0</v>
      </c>
      <c r="BG333" s="82">
        <f t="shared" si="5267"/>
        <v>0</v>
      </c>
      <c r="BH333" s="82">
        <f t="shared" si="5267"/>
        <v>0</v>
      </c>
      <c r="BI333" s="82">
        <f t="shared" si="5267"/>
        <v>0</v>
      </c>
      <c r="BJ333" s="82">
        <f t="shared" si="5267"/>
        <v>0</v>
      </c>
      <c r="BK333" s="82">
        <f t="shared" si="5267"/>
        <v>0</v>
      </c>
      <c r="BL333" s="82">
        <f t="shared" si="5267"/>
        <v>0</v>
      </c>
      <c r="BM333" s="82">
        <f t="shared" si="5267"/>
        <v>0</v>
      </c>
      <c r="BN333" s="82">
        <f t="shared" si="5267"/>
        <v>0</v>
      </c>
      <c r="BO333" s="82">
        <f t="shared" si="5267"/>
        <v>0</v>
      </c>
      <c r="BP333" s="82">
        <f t="shared" si="5267"/>
        <v>0</v>
      </c>
      <c r="BQ333" s="82">
        <f t="shared" si="5267"/>
        <v>0</v>
      </c>
      <c r="BR333" s="82">
        <f t="shared" si="5267"/>
        <v>0</v>
      </c>
      <c r="BS333" s="82">
        <f t="shared" si="5267"/>
        <v>0</v>
      </c>
      <c r="BT333" s="82">
        <f t="shared" si="5267"/>
        <v>0</v>
      </c>
      <c r="BU333" s="82">
        <f t="shared" si="5267"/>
        <v>0</v>
      </c>
      <c r="BV333" s="82">
        <f t="shared" ref="BV333:DA333" si="5268">SUM(BV265,BV286,BV308,BV327)</f>
        <v>0</v>
      </c>
      <c r="BW333" s="82">
        <f t="shared" si="5268"/>
        <v>0</v>
      </c>
      <c r="BX333" s="82">
        <f t="shared" si="5268"/>
        <v>0</v>
      </c>
      <c r="BY333" s="82">
        <f t="shared" si="5268"/>
        <v>0</v>
      </c>
      <c r="BZ333" s="82">
        <f t="shared" si="5268"/>
        <v>0</v>
      </c>
      <c r="CA333" s="82">
        <f t="shared" si="5268"/>
        <v>0</v>
      </c>
      <c r="CB333" s="82">
        <f t="shared" si="5268"/>
        <v>0</v>
      </c>
      <c r="CC333" s="82">
        <f t="shared" si="5268"/>
        <v>0</v>
      </c>
      <c r="CD333" s="82">
        <f t="shared" si="5268"/>
        <v>0</v>
      </c>
      <c r="CE333" s="82">
        <f t="shared" si="5268"/>
        <v>0</v>
      </c>
      <c r="CF333" s="82">
        <f t="shared" si="5268"/>
        <v>0</v>
      </c>
      <c r="CG333" s="82">
        <f t="shared" si="5268"/>
        <v>0</v>
      </c>
      <c r="CH333" s="82">
        <f t="shared" si="5268"/>
        <v>0</v>
      </c>
      <c r="CI333" s="82">
        <f t="shared" si="5268"/>
        <v>0</v>
      </c>
      <c r="CJ333" s="82">
        <f t="shared" si="5268"/>
        <v>0</v>
      </c>
      <c r="CK333" s="82">
        <f t="shared" si="5268"/>
        <v>0</v>
      </c>
      <c r="CL333" s="82">
        <f t="shared" si="5268"/>
        <v>0</v>
      </c>
      <c r="CM333" s="82">
        <f t="shared" si="5268"/>
        <v>0</v>
      </c>
      <c r="CN333" s="82">
        <f t="shared" si="5268"/>
        <v>0</v>
      </c>
      <c r="CO333" s="82">
        <f t="shared" si="5268"/>
        <v>0</v>
      </c>
      <c r="CP333" s="82">
        <f t="shared" si="5268"/>
        <v>0</v>
      </c>
      <c r="CQ333" s="82">
        <f t="shared" si="5268"/>
        <v>0</v>
      </c>
      <c r="CR333" s="82">
        <f t="shared" si="5268"/>
        <v>0</v>
      </c>
      <c r="CS333" s="82">
        <f t="shared" si="5268"/>
        <v>0</v>
      </c>
      <c r="CT333" s="82">
        <f t="shared" si="5268"/>
        <v>0</v>
      </c>
      <c r="CU333" s="82">
        <f t="shared" si="5268"/>
        <v>0</v>
      </c>
      <c r="CV333" s="82">
        <f t="shared" si="5268"/>
        <v>0</v>
      </c>
      <c r="CW333" s="82">
        <f t="shared" si="5268"/>
        <v>0</v>
      </c>
      <c r="CX333" s="82">
        <f t="shared" si="5268"/>
        <v>0</v>
      </c>
      <c r="CY333" s="82">
        <f t="shared" si="5268"/>
        <v>0</v>
      </c>
      <c r="CZ333" s="82">
        <f t="shared" si="5268"/>
        <v>0</v>
      </c>
      <c r="DA333" s="82">
        <f t="shared" si="5268"/>
        <v>0</v>
      </c>
      <c r="DB333" s="82">
        <f t="shared" ref="DB333:EB333" si="5269">SUM(DB265,DB286,DB308,DB327)</f>
        <v>0</v>
      </c>
      <c r="DC333" s="82">
        <f t="shared" si="5269"/>
        <v>0</v>
      </c>
      <c r="DD333" s="82">
        <f t="shared" si="5269"/>
        <v>0</v>
      </c>
      <c r="DE333" s="82">
        <f t="shared" si="5269"/>
        <v>0</v>
      </c>
      <c r="DF333" s="82">
        <f t="shared" si="5269"/>
        <v>0</v>
      </c>
      <c r="DG333" s="82">
        <f t="shared" si="5269"/>
        <v>0</v>
      </c>
      <c r="DH333" s="82">
        <f t="shared" si="5269"/>
        <v>0</v>
      </c>
      <c r="DI333" s="82">
        <f t="shared" si="5269"/>
        <v>0</v>
      </c>
      <c r="DJ333" s="82">
        <f t="shared" si="5269"/>
        <v>0</v>
      </c>
      <c r="DK333" s="82">
        <f t="shared" si="5269"/>
        <v>0</v>
      </c>
      <c r="DL333" s="82">
        <f t="shared" si="5269"/>
        <v>0</v>
      </c>
      <c r="DM333" s="82">
        <f t="shared" si="5269"/>
        <v>0</v>
      </c>
      <c r="DN333" s="82">
        <f t="shared" si="5269"/>
        <v>0</v>
      </c>
      <c r="DO333" s="82">
        <f t="shared" si="5269"/>
        <v>0</v>
      </c>
      <c r="DP333" s="82">
        <f t="shared" si="5269"/>
        <v>0</v>
      </c>
      <c r="DQ333" s="82">
        <f t="shared" si="5269"/>
        <v>0</v>
      </c>
      <c r="DR333" s="82">
        <f t="shared" si="5269"/>
        <v>0</v>
      </c>
      <c r="DS333" s="82">
        <f t="shared" si="5269"/>
        <v>0</v>
      </c>
      <c r="DT333" s="82">
        <f t="shared" si="5269"/>
        <v>0</v>
      </c>
      <c r="DU333" s="82">
        <f t="shared" si="5269"/>
        <v>0</v>
      </c>
      <c r="DV333" s="82">
        <f t="shared" si="5269"/>
        <v>0</v>
      </c>
      <c r="DW333" s="82">
        <f t="shared" si="5269"/>
        <v>0</v>
      </c>
      <c r="DX333" s="82">
        <f t="shared" si="5269"/>
        <v>0</v>
      </c>
      <c r="DY333" s="82">
        <f t="shared" si="5269"/>
        <v>0</v>
      </c>
      <c r="DZ333" s="82">
        <f t="shared" si="5269"/>
        <v>0</v>
      </c>
      <c r="EA333" s="82">
        <f t="shared" si="5269"/>
        <v>0</v>
      </c>
      <c r="EB333" s="82">
        <f t="shared" si="5269"/>
        <v>0</v>
      </c>
    </row>
    <row r="334" spans="1:132" ht="13" x14ac:dyDescent="0.25">
      <c r="A334" s="59">
        <f>IF(ROUND(SUM(H273,H293,H317,H327)-H334,2)=0,0,1)</f>
        <v>0</v>
      </c>
      <c r="C334" s="311" t="s">
        <v>504</v>
      </c>
      <c r="G334" s="52" t="s">
        <v>220</v>
      </c>
      <c r="H334" s="46">
        <f t="shared" si="5261"/>
        <v>0</v>
      </c>
      <c r="J334" s="82">
        <f t="shared" ref="J334:AO334" si="5270">SUM(J273,J293,J317,J327)</f>
        <v>0</v>
      </c>
      <c r="K334" s="82">
        <f t="shared" si="5270"/>
        <v>0</v>
      </c>
      <c r="L334" s="82">
        <f t="shared" si="5270"/>
        <v>0</v>
      </c>
      <c r="M334" s="82">
        <f t="shared" si="5270"/>
        <v>0</v>
      </c>
      <c r="N334" s="82">
        <f t="shared" si="5270"/>
        <v>0</v>
      </c>
      <c r="O334" s="82">
        <f t="shared" si="5270"/>
        <v>0</v>
      </c>
      <c r="P334" s="82">
        <f t="shared" si="5270"/>
        <v>0</v>
      </c>
      <c r="Q334" s="82">
        <f t="shared" si="5270"/>
        <v>0</v>
      </c>
      <c r="R334" s="82">
        <f t="shared" si="5270"/>
        <v>0</v>
      </c>
      <c r="S334" s="82">
        <f t="shared" si="5270"/>
        <v>0</v>
      </c>
      <c r="T334" s="82">
        <f t="shared" si="5270"/>
        <v>0</v>
      </c>
      <c r="U334" s="82">
        <f t="shared" si="5270"/>
        <v>0</v>
      </c>
      <c r="V334" s="82">
        <f t="shared" si="5270"/>
        <v>0</v>
      </c>
      <c r="W334" s="82">
        <f t="shared" si="5270"/>
        <v>0</v>
      </c>
      <c r="X334" s="82">
        <f t="shared" si="5270"/>
        <v>0</v>
      </c>
      <c r="Y334" s="82">
        <f t="shared" si="5270"/>
        <v>0</v>
      </c>
      <c r="Z334" s="82">
        <f t="shared" si="5270"/>
        <v>0</v>
      </c>
      <c r="AA334" s="82">
        <f t="shared" si="5270"/>
        <v>0</v>
      </c>
      <c r="AB334" s="82">
        <f t="shared" si="5270"/>
        <v>0</v>
      </c>
      <c r="AC334" s="82">
        <f t="shared" si="5270"/>
        <v>0</v>
      </c>
      <c r="AD334" s="82">
        <f t="shared" si="5270"/>
        <v>0</v>
      </c>
      <c r="AE334" s="82">
        <f t="shared" si="5270"/>
        <v>0</v>
      </c>
      <c r="AF334" s="82">
        <f t="shared" si="5270"/>
        <v>0</v>
      </c>
      <c r="AG334" s="82">
        <f t="shared" si="5270"/>
        <v>0</v>
      </c>
      <c r="AH334" s="82">
        <f t="shared" si="5270"/>
        <v>0</v>
      </c>
      <c r="AI334" s="82">
        <f t="shared" si="5270"/>
        <v>0</v>
      </c>
      <c r="AJ334" s="82">
        <f t="shared" si="5270"/>
        <v>0</v>
      </c>
      <c r="AK334" s="82">
        <f t="shared" si="5270"/>
        <v>0</v>
      </c>
      <c r="AL334" s="82">
        <f t="shared" si="5270"/>
        <v>0</v>
      </c>
      <c r="AM334" s="82">
        <f t="shared" si="5270"/>
        <v>0</v>
      </c>
      <c r="AN334" s="82">
        <f t="shared" si="5270"/>
        <v>0</v>
      </c>
      <c r="AO334" s="82">
        <f t="shared" si="5270"/>
        <v>0</v>
      </c>
      <c r="AP334" s="82">
        <f t="shared" ref="AP334:BU334" si="5271">SUM(AP273,AP293,AP317,AP327)</f>
        <v>0</v>
      </c>
      <c r="AQ334" s="82">
        <f t="shared" si="5271"/>
        <v>0</v>
      </c>
      <c r="AR334" s="82">
        <f t="shared" si="5271"/>
        <v>0</v>
      </c>
      <c r="AS334" s="82">
        <f t="shared" si="5271"/>
        <v>0</v>
      </c>
      <c r="AT334" s="82">
        <f t="shared" si="5271"/>
        <v>0</v>
      </c>
      <c r="AU334" s="82">
        <f t="shared" si="5271"/>
        <v>0</v>
      </c>
      <c r="AV334" s="82">
        <f t="shared" si="5271"/>
        <v>0</v>
      </c>
      <c r="AW334" s="82">
        <f t="shared" si="5271"/>
        <v>0</v>
      </c>
      <c r="AX334" s="82">
        <f t="shared" si="5271"/>
        <v>0</v>
      </c>
      <c r="AY334" s="82">
        <f t="shared" si="5271"/>
        <v>0</v>
      </c>
      <c r="AZ334" s="82">
        <f t="shared" si="5271"/>
        <v>0</v>
      </c>
      <c r="BA334" s="82">
        <f t="shared" si="5271"/>
        <v>0</v>
      </c>
      <c r="BB334" s="82">
        <f t="shared" si="5271"/>
        <v>0</v>
      </c>
      <c r="BC334" s="82">
        <f t="shared" si="5271"/>
        <v>0</v>
      </c>
      <c r="BD334" s="82">
        <f t="shared" si="5271"/>
        <v>0</v>
      </c>
      <c r="BE334" s="82">
        <f t="shared" si="5271"/>
        <v>0</v>
      </c>
      <c r="BF334" s="82">
        <f t="shared" si="5271"/>
        <v>0</v>
      </c>
      <c r="BG334" s="82">
        <f t="shared" si="5271"/>
        <v>0</v>
      </c>
      <c r="BH334" s="82">
        <f t="shared" si="5271"/>
        <v>0</v>
      </c>
      <c r="BI334" s="82">
        <f t="shared" si="5271"/>
        <v>0</v>
      </c>
      <c r="BJ334" s="82">
        <f t="shared" si="5271"/>
        <v>0</v>
      </c>
      <c r="BK334" s="82">
        <f t="shared" si="5271"/>
        <v>0</v>
      </c>
      <c r="BL334" s="82">
        <f t="shared" si="5271"/>
        <v>0</v>
      </c>
      <c r="BM334" s="82">
        <f t="shared" si="5271"/>
        <v>0</v>
      </c>
      <c r="BN334" s="82">
        <f t="shared" si="5271"/>
        <v>0</v>
      </c>
      <c r="BO334" s="82">
        <f t="shared" si="5271"/>
        <v>0</v>
      </c>
      <c r="BP334" s="82">
        <f t="shared" si="5271"/>
        <v>0</v>
      </c>
      <c r="BQ334" s="82">
        <f t="shared" si="5271"/>
        <v>0</v>
      </c>
      <c r="BR334" s="82">
        <f t="shared" si="5271"/>
        <v>0</v>
      </c>
      <c r="BS334" s="82">
        <f t="shared" si="5271"/>
        <v>0</v>
      </c>
      <c r="BT334" s="82">
        <f t="shared" si="5271"/>
        <v>0</v>
      </c>
      <c r="BU334" s="82">
        <f t="shared" si="5271"/>
        <v>0</v>
      </c>
      <c r="BV334" s="82">
        <f t="shared" ref="BV334:DA334" si="5272">SUM(BV273,BV293,BV317,BV327)</f>
        <v>0</v>
      </c>
      <c r="BW334" s="82">
        <f t="shared" si="5272"/>
        <v>0</v>
      </c>
      <c r="BX334" s="82">
        <f t="shared" si="5272"/>
        <v>0</v>
      </c>
      <c r="BY334" s="82">
        <f t="shared" si="5272"/>
        <v>0</v>
      </c>
      <c r="BZ334" s="82">
        <f t="shared" si="5272"/>
        <v>0</v>
      </c>
      <c r="CA334" s="82">
        <f t="shared" si="5272"/>
        <v>0</v>
      </c>
      <c r="CB334" s="82">
        <f t="shared" si="5272"/>
        <v>0</v>
      </c>
      <c r="CC334" s="82">
        <f t="shared" si="5272"/>
        <v>0</v>
      </c>
      <c r="CD334" s="82">
        <f t="shared" si="5272"/>
        <v>0</v>
      </c>
      <c r="CE334" s="82">
        <f t="shared" si="5272"/>
        <v>0</v>
      </c>
      <c r="CF334" s="82">
        <f t="shared" si="5272"/>
        <v>0</v>
      </c>
      <c r="CG334" s="82">
        <f t="shared" si="5272"/>
        <v>0</v>
      </c>
      <c r="CH334" s="82">
        <f t="shared" si="5272"/>
        <v>0</v>
      </c>
      <c r="CI334" s="82">
        <f t="shared" si="5272"/>
        <v>0</v>
      </c>
      <c r="CJ334" s="82">
        <f t="shared" si="5272"/>
        <v>0</v>
      </c>
      <c r="CK334" s="82">
        <f t="shared" si="5272"/>
        <v>0</v>
      </c>
      <c r="CL334" s="82">
        <f t="shared" si="5272"/>
        <v>0</v>
      </c>
      <c r="CM334" s="82">
        <f t="shared" si="5272"/>
        <v>0</v>
      </c>
      <c r="CN334" s="82">
        <f t="shared" si="5272"/>
        <v>0</v>
      </c>
      <c r="CO334" s="82">
        <f t="shared" si="5272"/>
        <v>0</v>
      </c>
      <c r="CP334" s="82">
        <f t="shared" si="5272"/>
        <v>0</v>
      </c>
      <c r="CQ334" s="82">
        <f t="shared" si="5272"/>
        <v>0</v>
      </c>
      <c r="CR334" s="82">
        <f t="shared" si="5272"/>
        <v>0</v>
      </c>
      <c r="CS334" s="82">
        <f t="shared" si="5272"/>
        <v>0</v>
      </c>
      <c r="CT334" s="82">
        <f t="shared" si="5272"/>
        <v>0</v>
      </c>
      <c r="CU334" s="82">
        <f t="shared" si="5272"/>
        <v>0</v>
      </c>
      <c r="CV334" s="82">
        <f t="shared" si="5272"/>
        <v>0</v>
      </c>
      <c r="CW334" s="82">
        <f t="shared" si="5272"/>
        <v>0</v>
      </c>
      <c r="CX334" s="82">
        <f t="shared" si="5272"/>
        <v>0</v>
      </c>
      <c r="CY334" s="82">
        <f t="shared" si="5272"/>
        <v>0</v>
      </c>
      <c r="CZ334" s="82">
        <f t="shared" si="5272"/>
        <v>0</v>
      </c>
      <c r="DA334" s="82">
        <f t="shared" si="5272"/>
        <v>0</v>
      </c>
      <c r="DB334" s="82">
        <f t="shared" ref="DB334:EB334" si="5273">SUM(DB273,DB293,DB317,DB327)</f>
        <v>0</v>
      </c>
      <c r="DC334" s="82">
        <f t="shared" si="5273"/>
        <v>0</v>
      </c>
      <c r="DD334" s="82">
        <f t="shared" si="5273"/>
        <v>0</v>
      </c>
      <c r="DE334" s="82">
        <f t="shared" si="5273"/>
        <v>0</v>
      </c>
      <c r="DF334" s="82">
        <f t="shared" si="5273"/>
        <v>0</v>
      </c>
      <c r="DG334" s="82">
        <f t="shared" si="5273"/>
        <v>0</v>
      </c>
      <c r="DH334" s="82">
        <f t="shared" si="5273"/>
        <v>0</v>
      </c>
      <c r="DI334" s="82">
        <f t="shared" si="5273"/>
        <v>0</v>
      </c>
      <c r="DJ334" s="82">
        <f t="shared" si="5273"/>
        <v>0</v>
      </c>
      <c r="DK334" s="82">
        <f t="shared" si="5273"/>
        <v>0</v>
      </c>
      <c r="DL334" s="82">
        <f t="shared" si="5273"/>
        <v>0</v>
      </c>
      <c r="DM334" s="82">
        <f t="shared" si="5273"/>
        <v>0</v>
      </c>
      <c r="DN334" s="82">
        <f t="shared" si="5273"/>
        <v>0</v>
      </c>
      <c r="DO334" s="82">
        <f t="shared" si="5273"/>
        <v>0</v>
      </c>
      <c r="DP334" s="82">
        <f t="shared" si="5273"/>
        <v>0</v>
      </c>
      <c r="DQ334" s="82">
        <f t="shared" si="5273"/>
        <v>0</v>
      </c>
      <c r="DR334" s="82">
        <f t="shared" si="5273"/>
        <v>0</v>
      </c>
      <c r="DS334" s="82">
        <f t="shared" si="5273"/>
        <v>0</v>
      </c>
      <c r="DT334" s="82">
        <f t="shared" si="5273"/>
        <v>0</v>
      </c>
      <c r="DU334" s="82">
        <f t="shared" si="5273"/>
        <v>0</v>
      </c>
      <c r="DV334" s="82">
        <f t="shared" si="5273"/>
        <v>0</v>
      </c>
      <c r="DW334" s="82">
        <f t="shared" si="5273"/>
        <v>0</v>
      </c>
      <c r="DX334" s="82">
        <f t="shared" si="5273"/>
        <v>0</v>
      </c>
      <c r="DY334" s="82">
        <f t="shared" si="5273"/>
        <v>0</v>
      </c>
      <c r="DZ334" s="82">
        <f t="shared" si="5273"/>
        <v>0</v>
      </c>
      <c r="EA334" s="82">
        <f t="shared" si="5273"/>
        <v>0</v>
      </c>
      <c r="EB334" s="82">
        <f t="shared" si="5273"/>
        <v>0</v>
      </c>
    </row>
    <row r="335" spans="1:132" ht="13" thickBot="1" x14ac:dyDescent="0.3">
      <c r="C335" s="311"/>
      <c r="G335" s="52"/>
      <c r="H335" s="29"/>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row>
    <row r="336" spans="1:132" ht="13.5" thickBot="1" x14ac:dyDescent="0.35">
      <c r="C336" s="358" t="s">
        <v>535</v>
      </c>
      <c r="D336" s="352"/>
      <c r="E336" s="352"/>
      <c r="F336" s="352"/>
      <c r="G336" s="353" t="s">
        <v>220</v>
      </c>
      <c r="H336" s="369">
        <f>SUM(J336:EB336)</f>
        <v>0</v>
      </c>
      <c r="I336" s="352"/>
      <c r="J336" s="372">
        <f t="shared" ref="J336:AO336" si="5274">CHOOSE(Scenario,J332,J333,J334)</f>
        <v>0</v>
      </c>
      <c r="K336" s="372">
        <f t="shared" si="5274"/>
        <v>0</v>
      </c>
      <c r="L336" s="372">
        <f t="shared" si="5274"/>
        <v>0</v>
      </c>
      <c r="M336" s="372">
        <f t="shared" si="5274"/>
        <v>0</v>
      </c>
      <c r="N336" s="372">
        <f t="shared" si="5274"/>
        <v>0</v>
      </c>
      <c r="O336" s="372">
        <f t="shared" si="5274"/>
        <v>0</v>
      </c>
      <c r="P336" s="372">
        <f t="shared" si="5274"/>
        <v>0</v>
      </c>
      <c r="Q336" s="372">
        <f t="shared" si="5274"/>
        <v>0</v>
      </c>
      <c r="R336" s="372">
        <f t="shared" si="5274"/>
        <v>0</v>
      </c>
      <c r="S336" s="372">
        <f t="shared" si="5274"/>
        <v>0</v>
      </c>
      <c r="T336" s="372">
        <f t="shared" si="5274"/>
        <v>0</v>
      </c>
      <c r="U336" s="372">
        <f t="shared" si="5274"/>
        <v>0</v>
      </c>
      <c r="V336" s="372">
        <f t="shared" si="5274"/>
        <v>0</v>
      </c>
      <c r="W336" s="372">
        <f t="shared" si="5274"/>
        <v>0</v>
      </c>
      <c r="X336" s="372">
        <f t="shared" si="5274"/>
        <v>0</v>
      </c>
      <c r="Y336" s="372">
        <f t="shared" si="5274"/>
        <v>0</v>
      </c>
      <c r="Z336" s="372">
        <f t="shared" si="5274"/>
        <v>0</v>
      </c>
      <c r="AA336" s="372">
        <f t="shared" si="5274"/>
        <v>0</v>
      </c>
      <c r="AB336" s="372">
        <f t="shared" si="5274"/>
        <v>0</v>
      </c>
      <c r="AC336" s="372">
        <f t="shared" si="5274"/>
        <v>0</v>
      </c>
      <c r="AD336" s="372">
        <f t="shared" si="5274"/>
        <v>0</v>
      </c>
      <c r="AE336" s="372">
        <f t="shared" si="5274"/>
        <v>0</v>
      </c>
      <c r="AF336" s="372">
        <f t="shared" si="5274"/>
        <v>0</v>
      </c>
      <c r="AG336" s="372">
        <f t="shared" si="5274"/>
        <v>0</v>
      </c>
      <c r="AH336" s="372">
        <f t="shared" si="5274"/>
        <v>0</v>
      </c>
      <c r="AI336" s="372">
        <f t="shared" si="5274"/>
        <v>0</v>
      </c>
      <c r="AJ336" s="372">
        <f t="shared" si="5274"/>
        <v>0</v>
      </c>
      <c r="AK336" s="372">
        <f t="shared" si="5274"/>
        <v>0</v>
      </c>
      <c r="AL336" s="372">
        <f t="shared" si="5274"/>
        <v>0</v>
      </c>
      <c r="AM336" s="372">
        <f t="shared" si="5274"/>
        <v>0</v>
      </c>
      <c r="AN336" s="372">
        <f t="shared" si="5274"/>
        <v>0</v>
      </c>
      <c r="AO336" s="372">
        <f t="shared" si="5274"/>
        <v>0</v>
      </c>
      <c r="AP336" s="372">
        <f t="shared" ref="AP336:BU336" si="5275">CHOOSE(Scenario,AP332,AP333,AP334)</f>
        <v>0</v>
      </c>
      <c r="AQ336" s="372">
        <f t="shared" si="5275"/>
        <v>0</v>
      </c>
      <c r="AR336" s="372">
        <f t="shared" si="5275"/>
        <v>0</v>
      </c>
      <c r="AS336" s="372">
        <f t="shared" si="5275"/>
        <v>0</v>
      </c>
      <c r="AT336" s="372">
        <f t="shared" si="5275"/>
        <v>0</v>
      </c>
      <c r="AU336" s="372">
        <f t="shared" si="5275"/>
        <v>0</v>
      </c>
      <c r="AV336" s="372">
        <f t="shared" si="5275"/>
        <v>0</v>
      </c>
      <c r="AW336" s="372">
        <f t="shared" si="5275"/>
        <v>0</v>
      </c>
      <c r="AX336" s="372">
        <f t="shared" si="5275"/>
        <v>0</v>
      </c>
      <c r="AY336" s="372">
        <f t="shared" si="5275"/>
        <v>0</v>
      </c>
      <c r="AZ336" s="372">
        <f t="shared" si="5275"/>
        <v>0</v>
      </c>
      <c r="BA336" s="372">
        <f t="shared" si="5275"/>
        <v>0</v>
      </c>
      <c r="BB336" s="372">
        <f t="shared" si="5275"/>
        <v>0</v>
      </c>
      <c r="BC336" s="372">
        <f t="shared" si="5275"/>
        <v>0</v>
      </c>
      <c r="BD336" s="372">
        <f t="shared" si="5275"/>
        <v>0</v>
      </c>
      <c r="BE336" s="372">
        <f t="shared" si="5275"/>
        <v>0</v>
      </c>
      <c r="BF336" s="372">
        <f t="shared" si="5275"/>
        <v>0</v>
      </c>
      <c r="BG336" s="372">
        <f t="shared" si="5275"/>
        <v>0</v>
      </c>
      <c r="BH336" s="372">
        <f t="shared" si="5275"/>
        <v>0</v>
      </c>
      <c r="BI336" s="372">
        <f t="shared" si="5275"/>
        <v>0</v>
      </c>
      <c r="BJ336" s="372">
        <f t="shared" si="5275"/>
        <v>0</v>
      </c>
      <c r="BK336" s="372">
        <f t="shared" si="5275"/>
        <v>0</v>
      </c>
      <c r="BL336" s="372">
        <f t="shared" si="5275"/>
        <v>0</v>
      </c>
      <c r="BM336" s="372">
        <f t="shared" si="5275"/>
        <v>0</v>
      </c>
      <c r="BN336" s="372">
        <f t="shared" si="5275"/>
        <v>0</v>
      </c>
      <c r="BO336" s="372">
        <f t="shared" si="5275"/>
        <v>0</v>
      </c>
      <c r="BP336" s="372">
        <f t="shared" si="5275"/>
        <v>0</v>
      </c>
      <c r="BQ336" s="372">
        <f t="shared" si="5275"/>
        <v>0</v>
      </c>
      <c r="BR336" s="372">
        <f t="shared" si="5275"/>
        <v>0</v>
      </c>
      <c r="BS336" s="372">
        <f t="shared" si="5275"/>
        <v>0</v>
      </c>
      <c r="BT336" s="372">
        <f t="shared" si="5275"/>
        <v>0</v>
      </c>
      <c r="BU336" s="372">
        <f t="shared" si="5275"/>
        <v>0</v>
      </c>
      <c r="BV336" s="372">
        <f t="shared" ref="BV336:DA336" si="5276">CHOOSE(Scenario,BV332,BV333,BV334)</f>
        <v>0</v>
      </c>
      <c r="BW336" s="372">
        <f t="shared" si="5276"/>
        <v>0</v>
      </c>
      <c r="BX336" s="372">
        <f t="shared" si="5276"/>
        <v>0</v>
      </c>
      <c r="BY336" s="372">
        <f t="shared" si="5276"/>
        <v>0</v>
      </c>
      <c r="BZ336" s="372">
        <f t="shared" si="5276"/>
        <v>0</v>
      </c>
      <c r="CA336" s="372">
        <f t="shared" si="5276"/>
        <v>0</v>
      </c>
      <c r="CB336" s="372">
        <f t="shared" si="5276"/>
        <v>0</v>
      </c>
      <c r="CC336" s="372">
        <f t="shared" si="5276"/>
        <v>0</v>
      </c>
      <c r="CD336" s="372">
        <f t="shared" si="5276"/>
        <v>0</v>
      </c>
      <c r="CE336" s="372">
        <f t="shared" si="5276"/>
        <v>0</v>
      </c>
      <c r="CF336" s="372">
        <f t="shared" si="5276"/>
        <v>0</v>
      </c>
      <c r="CG336" s="372">
        <f t="shared" si="5276"/>
        <v>0</v>
      </c>
      <c r="CH336" s="372">
        <f t="shared" si="5276"/>
        <v>0</v>
      </c>
      <c r="CI336" s="372">
        <f t="shared" si="5276"/>
        <v>0</v>
      </c>
      <c r="CJ336" s="372">
        <f t="shared" si="5276"/>
        <v>0</v>
      </c>
      <c r="CK336" s="372">
        <f t="shared" si="5276"/>
        <v>0</v>
      </c>
      <c r="CL336" s="372">
        <f t="shared" si="5276"/>
        <v>0</v>
      </c>
      <c r="CM336" s="372">
        <f t="shared" si="5276"/>
        <v>0</v>
      </c>
      <c r="CN336" s="372">
        <f t="shared" si="5276"/>
        <v>0</v>
      </c>
      <c r="CO336" s="372">
        <f t="shared" si="5276"/>
        <v>0</v>
      </c>
      <c r="CP336" s="372">
        <f t="shared" si="5276"/>
        <v>0</v>
      </c>
      <c r="CQ336" s="372">
        <f t="shared" si="5276"/>
        <v>0</v>
      </c>
      <c r="CR336" s="372">
        <f t="shared" si="5276"/>
        <v>0</v>
      </c>
      <c r="CS336" s="372">
        <f t="shared" si="5276"/>
        <v>0</v>
      </c>
      <c r="CT336" s="372">
        <f t="shared" si="5276"/>
        <v>0</v>
      </c>
      <c r="CU336" s="372">
        <f t="shared" si="5276"/>
        <v>0</v>
      </c>
      <c r="CV336" s="372">
        <f t="shared" si="5276"/>
        <v>0</v>
      </c>
      <c r="CW336" s="372">
        <f t="shared" si="5276"/>
        <v>0</v>
      </c>
      <c r="CX336" s="372">
        <f t="shared" si="5276"/>
        <v>0</v>
      </c>
      <c r="CY336" s="372">
        <f t="shared" si="5276"/>
        <v>0</v>
      </c>
      <c r="CZ336" s="372">
        <f t="shared" si="5276"/>
        <v>0</v>
      </c>
      <c r="DA336" s="372">
        <f t="shared" si="5276"/>
        <v>0</v>
      </c>
      <c r="DB336" s="372">
        <f t="shared" ref="DB336:EB336" si="5277">CHOOSE(Scenario,DB332,DB333,DB334)</f>
        <v>0</v>
      </c>
      <c r="DC336" s="372">
        <f t="shared" si="5277"/>
        <v>0</v>
      </c>
      <c r="DD336" s="372">
        <f t="shared" si="5277"/>
        <v>0</v>
      </c>
      <c r="DE336" s="372">
        <f t="shared" si="5277"/>
        <v>0</v>
      </c>
      <c r="DF336" s="372">
        <f t="shared" si="5277"/>
        <v>0</v>
      </c>
      <c r="DG336" s="372">
        <f t="shared" si="5277"/>
        <v>0</v>
      </c>
      <c r="DH336" s="372">
        <f t="shared" si="5277"/>
        <v>0</v>
      </c>
      <c r="DI336" s="372">
        <f t="shared" si="5277"/>
        <v>0</v>
      </c>
      <c r="DJ336" s="372">
        <f t="shared" si="5277"/>
        <v>0</v>
      </c>
      <c r="DK336" s="372">
        <f t="shared" si="5277"/>
        <v>0</v>
      </c>
      <c r="DL336" s="372">
        <f t="shared" si="5277"/>
        <v>0</v>
      </c>
      <c r="DM336" s="372">
        <f t="shared" si="5277"/>
        <v>0</v>
      </c>
      <c r="DN336" s="372">
        <f t="shared" si="5277"/>
        <v>0</v>
      </c>
      <c r="DO336" s="372">
        <f t="shared" si="5277"/>
        <v>0</v>
      </c>
      <c r="DP336" s="372">
        <f t="shared" si="5277"/>
        <v>0</v>
      </c>
      <c r="DQ336" s="372">
        <f t="shared" si="5277"/>
        <v>0</v>
      </c>
      <c r="DR336" s="372">
        <f t="shared" si="5277"/>
        <v>0</v>
      </c>
      <c r="DS336" s="372">
        <f t="shared" si="5277"/>
        <v>0</v>
      </c>
      <c r="DT336" s="372">
        <f t="shared" si="5277"/>
        <v>0</v>
      </c>
      <c r="DU336" s="372">
        <f t="shared" si="5277"/>
        <v>0</v>
      </c>
      <c r="DV336" s="372">
        <f t="shared" si="5277"/>
        <v>0</v>
      </c>
      <c r="DW336" s="372">
        <f t="shared" si="5277"/>
        <v>0</v>
      </c>
      <c r="DX336" s="372">
        <f t="shared" si="5277"/>
        <v>0</v>
      </c>
      <c r="DY336" s="372">
        <f t="shared" si="5277"/>
        <v>0</v>
      </c>
      <c r="DZ336" s="372">
        <f t="shared" si="5277"/>
        <v>0</v>
      </c>
      <c r="EA336" s="372">
        <f t="shared" si="5277"/>
        <v>0</v>
      </c>
      <c r="EB336" s="373">
        <f t="shared" si="5277"/>
        <v>0</v>
      </c>
    </row>
    <row r="337" spans="1:132" ht="14" x14ac:dyDescent="0.3">
      <c r="B337" s="73"/>
      <c r="C337" s="27"/>
      <c r="H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row>
    <row r="338" spans="1:132" ht="14" x14ac:dyDescent="0.3">
      <c r="B338" s="73"/>
      <c r="C338" s="2" t="s">
        <v>419</v>
      </c>
      <c r="D338" s="34"/>
      <c r="E338" s="34"/>
      <c r="F338" s="34"/>
      <c r="G338" s="34"/>
      <c r="H338" s="127"/>
      <c r="I338" s="34"/>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row>
    <row r="339" spans="1:132" x14ac:dyDescent="0.25">
      <c r="C339" t="s">
        <v>339</v>
      </c>
      <c r="D339" s="79">
        <f>Assumptions!J85</f>
        <v>44927</v>
      </c>
      <c r="E339" s="16">
        <f>Costs!$J$84</f>
        <v>12</v>
      </c>
      <c r="F339" s="61">
        <f t="shared" ref="F339" si="5278">EDATE(D339,E339)</f>
        <v>45292</v>
      </c>
      <c r="G339" s="52" t="s">
        <v>215</v>
      </c>
      <c r="H339" s="50">
        <f t="shared" ref="H339" si="5279">SUM(J339:EB339)</f>
        <v>1</v>
      </c>
      <c r="J339" s="130">
        <f t="shared" ref="J339:AO339" si="5280">IFERROR(IF(AND(J$6&gt;=$D339,J$7&lt;=$F339),1,0)*1/(YEARFRAC($D339,$F339)*MiY),0)+IF(AND($D339=$F339,J$6&lt;=$D339,J$7&gt;=$F339),1)</f>
        <v>8.3333333333333329E-2</v>
      </c>
      <c r="K339" s="130">
        <f t="shared" si="5280"/>
        <v>8.3333333333333329E-2</v>
      </c>
      <c r="L339" s="130">
        <f t="shared" si="5280"/>
        <v>8.3333333333333329E-2</v>
      </c>
      <c r="M339" s="130">
        <f t="shared" si="5280"/>
        <v>8.3333333333333329E-2</v>
      </c>
      <c r="N339" s="130">
        <f t="shared" si="5280"/>
        <v>8.3333333333333329E-2</v>
      </c>
      <c r="O339" s="130">
        <f t="shared" si="5280"/>
        <v>8.3333333333333329E-2</v>
      </c>
      <c r="P339" s="130">
        <f t="shared" si="5280"/>
        <v>8.3333333333333329E-2</v>
      </c>
      <c r="Q339" s="130">
        <f t="shared" si="5280"/>
        <v>8.3333333333333329E-2</v>
      </c>
      <c r="R339" s="130">
        <f t="shared" si="5280"/>
        <v>8.3333333333333329E-2</v>
      </c>
      <c r="S339" s="130">
        <f t="shared" si="5280"/>
        <v>8.3333333333333329E-2</v>
      </c>
      <c r="T339" s="130">
        <f t="shared" si="5280"/>
        <v>8.3333333333333329E-2</v>
      </c>
      <c r="U339" s="130">
        <f t="shared" si="5280"/>
        <v>8.3333333333333329E-2</v>
      </c>
      <c r="V339" s="130">
        <f t="shared" si="5280"/>
        <v>0</v>
      </c>
      <c r="W339" s="130">
        <f t="shared" si="5280"/>
        <v>0</v>
      </c>
      <c r="X339" s="130">
        <f t="shared" si="5280"/>
        <v>0</v>
      </c>
      <c r="Y339" s="130">
        <f t="shared" si="5280"/>
        <v>0</v>
      </c>
      <c r="Z339" s="130">
        <f t="shared" si="5280"/>
        <v>0</v>
      </c>
      <c r="AA339" s="130">
        <f t="shared" si="5280"/>
        <v>0</v>
      </c>
      <c r="AB339" s="130">
        <f t="shared" si="5280"/>
        <v>0</v>
      </c>
      <c r="AC339" s="130">
        <f t="shared" si="5280"/>
        <v>0</v>
      </c>
      <c r="AD339" s="130">
        <f t="shared" si="5280"/>
        <v>0</v>
      </c>
      <c r="AE339" s="130">
        <f t="shared" si="5280"/>
        <v>0</v>
      </c>
      <c r="AF339" s="130">
        <f t="shared" si="5280"/>
        <v>0</v>
      </c>
      <c r="AG339" s="130">
        <f t="shared" si="5280"/>
        <v>0</v>
      </c>
      <c r="AH339" s="130">
        <f t="shared" si="5280"/>
        <v>0</v>
      </c>
      <c r="AI339" s="130">
        <f t="shared" si="5280"/>
        <v>0</v>
      </c>
      <c r="AJ339" s="130">
        <f t="shared" si="5280"/>
        <v>0</v>
      </c>
      <c r="AK339" s="130">
        <f t="shared" si="5280"/>
        <v>0</v>
      </c>
      <c r="AL339" s="130">
        <f t="shared" si="5280"/>
        <v>0</v>
      </c>
      <c r="AM339" s="130">
        <f t="shared" si="5280"/>
        <v>0</v>
      </c>
      <c r="AN339" s="130">
        <f t="shared" si="5280"/>
        <v>0</v>
      </c>
      <c r="AO339" s="130">
        <f t="shared" si="5280"/>
        <v>0</v>
      </c>
      <c r="AP339" s="130">
        <f t="shared" ref="AP339:BU339" si="5281">IFERROR(IF(AND(AP$6&gt;=$D339,AP$7&lt;=$F339),1,0)*1/(YEARFRAC($D339,$F339)*MiY),0)+IF(AND($D339=$F339,AP$6&lt;=$D339,AP$7&gt;=$F339),1)</f>
        <v>0</v>
      </c>
      <c r="AQ339" s="130">
        <f t="shared" si="5281"/>
        <v>0</v>
      </c>
      <c r="AR339" s="130">
        <f t="shared" si="5281"/>
        <v>0</v>
      </c>
      <c r="AS339" s="130">
        <f t="shared" si="5281"/>
        <v>0</v>
      </c>
      <c r="AT339" s="130">
        <f t="shared" si="5281"/>
        <v>0</v>
      </c>
      <c r="AU339" s="130">
        <f t="shared" si="5281"/>
        <v>0</v>
      </c>
      <c r="AV339" s="130">
        <f t="shared" si="5281"/>
        <v>0</v>
      </c>
      <c r="AW339" s="130">
        <f t="shared" si="5281"/>
        <v>0</v>
      </c>
      <c r="AX339" s="130">
        <f t="shared" si="5281"/>
        <v>0</v>
      </c>
      <c r="AY339" s="130">
        <f t="shared" si="5281"/>
        <v>0</v>
      </c>
      <c r="AZ339" s="130">
        <f t="shared" si="5281"/>
        <v>0</v>
      </c>
      <c r="BA339" s="130">
        <f t="shared" si="5281"/>
        <v>0</v>
      </c>
      <c r="BB339" s="130">
        <f t="shared" si="5281"/>
        <v>0</v>
      </c>
      <c r="BC339" s="130">
        <f t="shared" si="5281"/>
        <v>0</v>
      </c>
      <c r="BD339" s="130">
        <f t="shared" si="5281"/>
        <v>0</v>
      </c>
      <c r="BE339" s="130">
        <f t="shared" si="5281"/>
        <v>0</v>
      </c>
      <c r="BF339" s="130">
        <f t="shared" si="5281"/>
        <v>0</v>
      </c>
      <c r="BG339" s="130">
        <f t="shared" si="5281"/>
        <v>0</v>
      </c>
      <c r="BH339" s="130">
        <f t="shared" si="5281"/>
        <v>0</v>
      </c>
      <c r="BI339" s="130">
        <f t="shared" si="5281"/>
        <v>0</v>
      </c>
      <c r="BJ339" s="130">
        <f t="shared" si="5281"/>
        <v>0</v>
      </c>
      <c r="BK339" s="130">
        <f t="shared" si="5281"/>
        <v>0</v>
      </c>
      <c r="BL339" s="130">
        <f t="shared" si="5281"/>
        <v>0</v>
      </c>
      <c r="BM339" s="130">
        <f t="shared" si="5281"/>
        <v>0</v>
      </c>
      <c r="BN339" s="130">
        <f t="shared" si="5281"/>
        <v>0</v>
      </c>
      <c r="BO339" s="130">
        <f t="shared" si="5281"/>
        <v>0</v>
      </c>
      <c r="BP339" s="130">
        <f t="shared" si="5281"/>
        <v>0</v>
      </c>
      <c r="BQ339" s="130">
        <f t="shared" si="5281"/>
        <v>0</v>
      </c>
      <c r="BR339" s="130">
        <f t="shared" si="5281"/>
        <v>0</v>
      </c>
      <c r="BS339" s="130">
        <f t="shared" si="5281"/>
        <v>0</v>
      </c>
      <c r="BT339" s="130">
        <f t="shared" si="5281"/>
        <v>0</v>
      </c>
      <c r="BU339" s="130">
        <f t="shared" si="5281"/>
        <v>0</v>
      </c>
      <c r="BV339" s="130">
        <f t="shared" ref="BV339:DA339" si="5282">IFERROR(IF(AND(BV$6&gt;=$D339,BV$7&lt;=$F339),1,0)*1/(YEARFRAC($D339,$F339)*MiY),0)+IF(AND($D339=$F339,BV$6&lt;=$D339,BV$7&gt;=$F339),1)</f>
        <v>0</v>
      </c>
      <c r="BW339" s="130">
        <f t="shared" si="5282"/>
        <v>0</v>
      </c>
      <c r="BX339" s="130">
        <f t="shared" si="5282"/>
        <v>0</v>
      </c>
      <c r="BY339" s="130">
        <f t="shared" si="5282"/>
        <v>0</v>
      </c>
      <c r="BZ339" s="130">
        <f t="shared" si="5282"/>
        <v>0</v>
      </c>
      <c r="CA339" s="130">
        <f t="shared" si="5282"/>
        <v>0</v>
      </c>
      <c r="CB339" s="130">
        <f t="shared" si="5282"/>
        <v>0</v>
      </c>
      <c r="CC339" s="130">
        <f t="shared" si="5282"/>
        <v>0</v>
      </c>
      <c r="CD339" s="130">
        <f t="shared" si="5282"/>
        <v>0</v>
      </c>
      <c r="CE339" s="130">
        <f t="shared" si="5282"/>
        <v>0</v>
      </c>
      <c r="CF339" s="130">
        <f t="shared" si="5282"/>
        <v>0</v>
      </c>
      <c r="CG339" s="130">
        <f t="shared" si="5282"/>
        <v>0</v>
      </c>
      <c r="CH339" s="130">
        <f t="shared" si="5282"/>
        <v>0</v>
      </c>
      <c r="CI339" s="130">
        <f t="shared" si="5282"/>
        <v>0</v>
      </c>
      <c r="CJ339" s="130">
        <f t="shared" si="5282"/>
        <v>0</v>
      </c>
      <c r="CK339" s="130">
        <f t="shared" si="5282"/>
        <v>0</v>
      </c>
      <c r="CL339" s="130">
        <f t="shared" si="5282"/>
        <v>0</v>
      </c>
      <c r="CM339" s="130">
        <f t="shared" si="5282"/>
        <v>0</v>
      </c>
      <c r="CN339" s="130">
        <f t="shared" si="5282"/>
        <v>0</v>
      </c>
      <c r="CO339" s="130">
        <f t="shared" si="5282"/>
        <v>0</v>
      </c>
      <c r="CP339" s="130">
        <f t="shared" si="5282"/>
        <v>0</v>
      </c>
      <c r="CQ339" s="130">
        <f t="shared" si="5282"/>
        <v>0</v>
      </c>
      <c r="CR339" s="130">
        <f t="shared" si="5282"/>
        <v>0</v>
      </c>
      <c r="CS339" s="130">
        <f t="shared" si="5282"/>
        <v>0</v>
      </c>
      <c r="CT339" s="130">
        <f t="shared" si="5282"/>
        <v>0</v>
      </c>
      <c r="CU339" s="130">
        <f t="shared" si="5282"/>
        <v>0</v>
      </c>
      <c r="CV339" s="130">
        <f t="shared" si="5282"/>
        <v>0</v>
      </c>
      <c r="CW339" s="130">
        <f t="shared" si="5282"/>
        <v>0</v>
      </c>
      <c r="CX339" s="130">
        <f t="shared" si="5282"/>
        <v>0</v>
      </c>
      <c r="CY339" s="130">
        <f t="shared" si="5282"/>
        <v>0</v>
      </c>
      <c r="CZ339" s="130">
        <f t="shared" si="5282"/>
        <v>0</v>
      </c>
      <c r="DA339" s="130">
        <f t="shared" si="5282"/>
        <v>0</v>
      </c>
      <c r="DB339" s="130">
        <f t="shared" ref="DB339:EB339" si="5283">IFERROR(IF(AND(DB$6&gt;=$D339,DB$7&lt;=$F339),1,0)*1/(YEARFRAC($D339,$F339)*MiY),0)+IF(AND($D339=$F339,DB$6&lt;=$D339,DB$7&gt;=$F339),1)</f>
        <v>0</v>
      </c>
      <c r="DC339" s="130">
        <f t="shared" si="5283"/>
        <v>0</v>
      </c>
      <c r="DD339" s="130">
        <f t="shared" si="5283"/>
        <v>0</v>
      </c>
      <c r="DE339" s="130">
        <f t="shared" si="5283"/>
        <v>0</v>
      </c>
      <c r="DF339" s="130">
        <f t="shared" si="5283"/>
        <v>0</v>
      </c>
      <c r="DG339" s="130">
        <f t="shared" si="5283"/>
        <v>0</v>
      </c>
      <c r="DH339" s="130">
        <f t="shared" si="5283"/>
        <v>0</v>
      </c>
      <c r="DI339" s="130">
        <f t="shared" si="5283"/>
        <v>0</v>
      </c>
      <c r="DJ339" s="130">
        <f t="shared" si="5283"/>
        <v>0</v>
      </c>
      <c r="DK339" s="130">
        <f t="shared" si="5283"/>
        <v>0</v>
      </c>
      <c r="DL339" s="130">
        <f t="shared" si="5283"/>
        <v>0</v>
      </c>
      <c r="DM339" s="130">
        <f t="shared" si="5283"/>
        <v>0</v>
      </c>
      <c r="DN339" s="130">
        <f t="shared" si="5283"/>
        <v>0</v>
      </c>
      <c r="DO339" s="130">
        <f t="shared" si="5283"/>
        <v>0</v>
      </c>
      <c r="DP339" s="130">
        <f t="shared" si="5283"/>
        <v>0</v>
      </c>
      <c r="DQ339" s="130">
        <f t="shared" si="5283"/>
        <v>0</v>
      </c>
      <c r="DR339" s="130">
        <f t="shared" si="5283"/>
        <v>0</v>
      </c>
      <c r="DS339" s="130">
        <f t="shared" si="5283"/>
        <v>0</v>
      </c>
      <c r="DT339" s="130">
        <f t="shared" si="5283"/>
        <v>0</v>
      </c>
      <c r="DU339" s="130">
        <f t="shared" si="5283"/>
        <v>0</v>
      </c>
      <c r="DV339" s="130">
        <f t="shared" si="5283"/>
        <v>0</v>
      </c>
      <c r="DW339" s="130">
        <f t="shared" si="5283"/>
        <v>0</v>
      </c>
      <c r="DX339" s="130">
        <f t="shared" si="5283"/>
        <v>0</v>
      </c>
      <c r="DY339" s="130">
        <f t="shared" si="5283"/>
        <v>0</v>
      </c>
      <c r="DZ339" s="130">
        <f t="shared" si="5283"/>
        <v>0</v>
      </c>
      <c r="EA339" s="130">
        <f t="shared" si="5283"/>
        <v>0</v>
      </c>
      <c r="EB339" s="130">
        <f t="shared" si="5283"/>
        <v>0</v>
      </c>
    </row>
    <row r="340" spans="1:132" outlineLevel="1" x14ac:dyDescent="0.25">
      <c r="C340" t="s">
        <v>420</v>
      </c>
      <c r="D340" s="16">
        <f>SUM(Costs!J105:J109)</f>
        <v>370481.49599999998</v>
      </c>
      <c r="G340" s="52" t="s">
        <v>220</v>
      </c>
      <c r="H340" s="66">
        <f t="shared" ref="H340" si="5284">SUM(J340:EB340)</f>
        <v>370481.49599999987</v>
      </c>
      <c r="J340" s="29">
        <f t="shared" ref="J340:AO340" si="5285">$D340*J339</f>
        <v>30873.457999999999</v>
      </c>
      <c r="K340" s="29">
        <f t="shared" si="5285"/>
        <v>30873.457999999999</v>
      </c>
      <c r="L340" s="29">
        <f t="shared" si="5285"/>
        <v>30873.457999999999</v>
      </c>
      <c r="M340" s="29">
        <f t="shared" si="5285"/>
        <v>30873.457999999999</v>
      </c>
      <c r="N340" s="29">
        <f t="shared" si="5285"/>
        <v>30873.457999999999</v>
      </c>
      <c r="O340" s="29">
        <f t="shared" si="5285"/>
        <v>30873.457999999999</v>
      </c>
      <c r="P340" s="29">
        <f t="shared" si="5285"/>
        <v>30873.457999999999</v>
      </c>
      <c r="Q340" s="29">
        <f t="shared" si="5285"/>
        <v>30873.457999999999</v>
      </c>
      <c r="R340" s="29">
        <f t="shared" si="5285"/>
        <v>30873.457999999999</v>
      </c>
      <c r="S340" s="29">
        <f t="shared" si="5285"/>
        <v>30873.457999999999</v>
      </c>
      <c r="T340" s="29">
        <f t="shared" si="5285"/>
        <v>30873.457999999999</v>
      </c>
      <c r="U340" s="29">
        <f t="shared" si="5285"/>
        <v>30873.457999999999</v>
      </c>
      <c r="V340" s="29">
        <f t="shared" si="5285"/>
        <v>0</v>
      </c>
      <c r="W340" s="29">
        <f t="shared" si="5285"/>
        <v>0</v>
      </c>
      <c r="X340" s="29">
        <f t="shared" si="5285"/>
        <v>0</v>
      </c>
      <c r="Y340" s="29">
        <f t="shared" si="5285"/>
        <v>0</v>
      </c>
      <c r="Z340" s="29">
        <f t="shared" si="5285"/>
        <v>0</v>
      </c>
      <c r="AA340" s="29">
        <f t="shared" si="5285"/>
        <v>0</v>
      </c>
      <c r="AB340" s="29">
        <f t="shared" si="5285"/>
        <v>0</v>
      </c>
      <c r="AC340" s="29">
        <f t="shared" si="5285"/>
        <v>0</v>
      </c>
      <c r="AD340" s="29">
        <f t="shared" si="5285"/>
        <v>0</v>
      </c>
      <c r="AE340" s="29">
        <f t="shared" si="5285"/>
        <v>0</v>
      </c>
      <c r="AF340" s="29">
        <f t="shared" si="5285"/>
        <v>0</v>
      </c>
      <c r="AG340" s="29">
        <f t="shared" si="5285"/>
        <v>0</v>
      </c>
      <c r="AH340" s="29">
        <f t="shared" si="5285"/>
        <v>0</v>
      </c>
      <c r="AI340" s="29">
        <f t="shared" si="5285"/>
        <v>0</v>
      </c>
      <c r="AJ340" s="29">
        <f t="shared" si="5285"/>
        <v>0</v>
      </c>
      <c r="AK340" s="29">
        <f t="shared" si="5285"/>
        <v>0</v>
      </c>
      <c r="AL340" s="29">
        <f t="shared" si="5285"/>
        <v>0</v>
      </c>
      <c r="AM340" s="29">
        <f t="shared" si="5285"/>
        <v>0</v>
      </c>
      <c r="AN340" s="29">
        <f t="shared" si="5285"/>
        <v>0</v>
      </c>
      <c r="AO340" s="29">
        <f t="shared" si="5285"/>
        <v>0</v>
      </c>
      <c r="AP340" s="29">
        <f t="shared" ref="AP340:BU340" si="5286">$D340*AP339</f>
        <v>0</v>
      </c>
      <c r="AQ340" s="29">
        <f t="shared" si="5286"/>
        <v>0</v>
      </c>
      <c r="AR340" s="29">
        <f t="shared" si="5286"/>
        <v>0</v>
      </c>
      <c r="AS340" s="29">
        <f t="shared" si="5286"/>
        <v>0</v>
      </c>
      <c r="AT340" s="29">
        <f t="shared" si="5286"/>
        <v>0</v>
      </c>
      <c r="AU340" s="29">
        <f t="shared" si="5286"/>
        <v>0</v>
      </c>
      <c r="AV340" s="29">
        <f t="shared" si="5286"/>
        <v>0</v>
      </c>
      <c r="AW340" s="29">
        <f t="shared" si="5286"/>
        <v>0</v>
      </c>
      <c r="AX340" s="29">
        <f t="shared" si="5286"/>
        <v>0</v>
      </c>
      <c r="AY340" s="29">
        <f t="shared" si="5286"/>
        <v>0</v>
      </c>
      <c r="AZ340" s="29">
        <f t="shared" si="5286"/>
        <v>0</v>
      </c>
      <c r="BA340" s="29">
        <f t="shared" si="5286"/>
        <v>0</v>
      </c>
      <c r="BB340" s="29">
        <f t="shared" si="5286"/>
        <v>0</v>
      </c>
      <c r="BC340" s="29">
        <f t="shared" si="5286"/>
        <v>0</v>
      </c>
      <c r="BD340" s="29">
        <f t="shared" si="5286"/>
        <v>0</v>
      </c>
      <c r="BE340" s="29">
        <f t="shared" si="5286"/>
        <v>0</v>
      </c>
      <c r="BF340" s="29">
        <f t="shared" si="5286"/>
        <v>0</v>
      </c>
      <c r="BG340" s="29">
        <f t="shared" si="5286"/>
        <v>0</v>
      </c>
      <c r="BH340" s="29">
        <f t="shared" si="5286"/>
        <v>0</v>
      </c>
      <c r="BI340" s="29">
        <f t="shared" si="5286"/>
        <v>0</v>
      </c>
      <c r="BJ340" s="29">
        <f t="shared" si="5286"/>
        <v>0</v>
      </c>
      <c r="BK340" s="29">
        <f t="shared" si="5286"/>
        <v>0</v>
      </c>
      <c r="BL340" s="29">
        <f t="shared" si="5286"/>
        <v>0</v>
      </c>
      <c r="BM340" s="29">
        <f t="shared" si="5286"/>
        <v>0</v>
      </c>
      <c r="BN340" s="29">
        <f t="shared" si="5286"/>
        <v>0</v>
      </c>
      <c r="BO340" s="29">
        <f t="shared" si="5286"/>
        <v>0</v>
      </c>
      <c r="BP340" s="29">
        <f t="shared" si="5286"/>
        <v>0</v>
      </c>
      <c r="BQ340" s="29">
        <f t="shared" si="5286"/>
        <v>0</v>
      </c>
      <c r="BR340" s="29">
        <f t="shared" si="5286"/>
        <v>0</v>
      </c>
      <c r="BS340" s="29">
        <f t="shared" si="5286"/>
        <v>0</v>
      </c>
      <c r="BT340" s="29">
        <f t="shared" si="5286"/>
        <v>0</v>
      </c>
      <c r="BU340" s="29">
        <f t="shared" si="5286"/>
        <v>0</v>
      </c>
      <c r="BV340" s="29">
        <f t="shared" ref="BV340:DA340" si="5287">$D340*BV339</f>
        <v>0</v>
      </c>
      <c r="BW340" s="29">
        <f t="shared" si="5287"/>
        <v>0</v>
      </c>
      <c r="BX340" s="29">
        <f t="shared" si="5287"/>
        <v>0</v>
      </c>
      <c r="BY340" s="29">
        <f t="shared" si="5287"/>
        <v>0</v>
      </c>
      <c r="BZ340" s="29">
        <f t="shared" si="5287"/>
        <v>0</v>
      </c>
      <c r="CA340" s="29">
        <f t="shared" si="5287"/>
        <v>0</v>
      </c>
      <c r="CB340" s="29">
        <f t="shared" si="5287"/>
        <v>0</v>
      </c>
      <c r="CC340" s="29">
        <f t="shared" si="5287"/>
        <v>0</v>
      </c>
      <c r="CD340" s="29">
        <f t="shared" si="5287"/>
        <v>0</v>
      </c>
      <c r="CE340" s="29">
        <f t="shared" si="5287"/>
        <v>0</v>
      </c>
      <c r="CF340" s="29">
        <f t="shared" si="5287"/>
        <v>0</v>
      </c>
      <c r="CG340" s="29">
        <f t="shared" si="5287"/>
        <v>0</v>
      </c>
      <c r="CH340" s="29">
        <f t="shared" si="5287"/>
        <v>0</v>
      </c>
      <c r="CI340" s="29">
        <f t="shared" si="5287"/>
        <v>0</v>
      </c>
      <c r="CJ340" s="29">
        <f t="shared" si="5287"/>
        <v>0</v>
      </c>
      <c r="CK340" s="29">
        <f t="shared" si="5287"/>
        <v>0</v>
      </c>
      <c r="CL340" s="29">
        <f t="shared" si="5287"/>
        <v>0</v>
      </c>
      <c r="CM340" s="29">
        <f t="shared" si="5287"/>
        <v>0</v>
      </c>
      <c r="CN340" s="29">
        <f t="shared" si="5287"/>
        <v>0</v>
      </c>
      <c r="CO340" s="29">
        <f t="shared" si="5287"/>
        <v>0</v>
      </c>
      <c r="CP340" s="29">
        <f t="shared" si="5287"/>
        <v>0</v>
      </c>
      <c r="CQ340" s="29">
        <f t="shared" si="5287"/>
        <v>0</v>
      </c>
      <c r="CR340" s="29">
        <f t="shared" si="5287"/>
        <v>0</v>
      </c>
      <c r="CS340" s="29">
        <f t="shared" si="5287"/>
        <v>0</v>
      </c>
      <c r="CT340" s="29">
        <f t="shared" si="5287"/>
        <v>0</v>
      </c>
      <c r="CU340" s="29">
        <f t="shared" si="5287"/>
        <v>0</v>
      </c>
      <c r="CV340" s="29">
        <f t="shared" si="5287"/>
        <v>0</v>
      </c>
      <c r="CW340" s="29">
        <f t="shared" si="5287"/>
        <v>0</v>
      </c>
      <c r="CX340" s="29">
        <f t="shared" si="5287"/>
        <v>0</v>
      </c>
      <c r="CY340" s="29">
        <f t="shared" si="5287"/>
        <v>0</v>
      </c>
      <c r="CZ340" s="29">
        <f t="shared" si="5287"/>
        <v>0</v>
      </c>
      <c r="DA340" s="29">
        <f t="shared" si="5287"/>
        <v>0</v>
      </c>
      <c r="DB340" s="29">
        <f t="shared" ref="DB340:EB340" si="5288">$D340*DB339</f>
        <v>0</v>
      </c>
      <c r="DC340" s="29">
        <f t="shared" si="5288"/>
        <v>0</v>
      </c>
      <c r="DD340" s="29">
        <f t="shared" si="5288"/>
        <v>0</v>
      </c>
      <c r="DE340" s="29">
        <f t="shared" si="5288"/>
        <v>0</v>
      </c>
      <c r="DF340" s="29">
        <f t="shared" si="5288"/>
        <v>0</v>
      </c>
      <c r="DG340" s="29">
        <f t="shared" si="5288"/>
        <v>0</v>
      </c>
      <c r="DH340" s="29">
        <f t="shared" si="5288"/>
        <v>0</v>
      </c>
      <c r="DI340" s="29">
        <f t="shared" si="5288"/>
        <v>0</v>
      </c>
      <c r="DJ340" s="29">
        <f t="shared" si="5288"/>
        <v>0</v>
      </c>
      <c r="DK340" s="29">
        <f t="shared" si="5288"/>
        <v>0</v>
      </c>
      <c r="DL340" s="29">
        <f t="shared" si="5288"/>
        <v>0</v>
      </c>
      <c r="DM340" s="29">
        <f t="shared" si="5288"/>
        <v>0</v>
      </c>
      <c r="DN340" s="29">
        <f t="shared" si="5288"/>
        <v>0</v>
      </c>
      <c r="DO340" s="29">
        <f t="shared" si="5288"/>
        <v>0</v>
      </c>
      <c r="DP340" s="29">
        <f t="shared" si="5288"/>
        <v>0</v>
      </c>
      <c r="DQ340" s="29">
        <f t="shared" si="5288"/>
        <v>0</v>
      </c>
      <c r="DR340" s="29">
        <f t="shared" si="5288"/>
        <v>0</v>
      </c>
      <c r="DS340" s="29">
        <f t="shared" si="5288"/>
        <v>0</v>
      </c>
      <c r="DT340" s="29">
        <f t="shared" si="5288"/>
        <v>0</v>
      </c>
      <c r="DU340" s="29">
        <f t="shared" si="5288"/>
        <v>0</v>
      </c>
      <c r="DV340" s="29">
        <f t="shared" si="5288"/>
        <v>0</v>
      </c>
      <c r="DW340" s="29">
        <f t="shared" si="5288"/>
        <v>0</v>
      </c>
      <c r="DX340" s="29">
        <f t="shared" si="5288"/>
        <v>0</v>
      </c>
      <c r="DY340" s="29">
        <f t="shared" si="5288"/>
        <v>0</v>
      </c>
      <c r="DZ340" s="29">
        <f t="shared" si="5288"/>
        <v>0</v>
      </c>
      <c r="EA340" s="29">
        <f t="shared" si="5288"/>
        <v>0</v>
      </c>
      <c r="EB340" s="29">
        <f t="shared" si="5288"/>
        <v>0</v>
      </c>
    </row>
    <row r="341" spans="1:132" outlineLevel="1" x14ac:dyDescent="0.25">
      <c r="C341" s="34" t="s">
        <v>417</v>
      </c>
      <c r="D341" s="34"/>
      <c r="E341" s="34"/>
      <c r="F341" s="34"/>
      <c r="G341" s="67" t="s">
        <v>215</v>
      </c>
      <c r="H341" s="34"/>
      <c r="I341" s="34"/>
      <c r="J341" s="126">
        <f>J$13</f>
        <v>1</v>
      </c>
      <c r="K341" s="126">
        <f t="shared" ref="K341:BV341" si="5289">K$13</f>
        <v>1.0026792493128671</v>
      </c>
      <c r="L341" s="126">
        <f t="shared" si="5289"/>
        <v>1.0056539350998608</v>
      </c>
      <c r="M341" s="126">
        <f t="shared" si="5289"/>
        <v>1.0085410656939733</v>
      </c>
      <c r="N341" s="126">
        <f t="shared" si="5289"/>
        <v>1.0114364849476103</v>
      </c>
      <c r="O341" s="126">
        <f t="shared" si="5289"/>
        <v>1.0143402166566737</v>
      </c>
      <c r="P341" s="126">
        <f t="shared" si="5289"/>
        <v>1.0172522846853813</v>
      </c>
      <c r="Q341" s="126">
        <f t="shared" si="5289"/>
        <v>1.0201727129664624</v>
      </c>
      <c r="R341" s="126">
        <f t="shared" si="5289"/>
        <v>1.0231015255013547</v>
      </c>
      <c r="S341" s="126">
        <f t="shared" si="5289"/>
        <v>1.0260387463604019</v>
      </c>
      <c r="T341" s="126">
        <f t="shared" si="5289"/>
        <v>1.028984399683051</v>
      </c>
      <c r="U341" s="126">
        <f t="shared" si="5289"/>
        <v>1.0319385096780509</v>
      </c>
      <c r="V341" s="126">
        <f t="shared" si="5289"/>
        <v>1.0349011006236515</v>
      </c>
      <c r="W341" s="126">
        <f t="shared" si="5289"/>
        <v>1.0377730230388176</v>
      </c>
      <c r="X341" s="126">
        <f t="shared" si="5289"/>
        <v>1.0408518228283561</v>
      </c>
      <c r="Y341" s="126">
        <f t="shared" si="5289"/>
        <v>1.0438400029932626</v>
      </c>
      <c r="Z341" s="126">
        <f t="shared" si="5289"/>
        <v>1.046836761920777</v>
      </c>
      <c r="AA341" s="126">
        <f t="shared" si="5289"/>
        <v>1.0498421242396576</v>
      </c>
      <c r="AB341" s="126">
        <f t="shared" si="5289"/>
        <v>1.05285611464937</v>
      </c>
      <c r="AC341" s="126">
        <f t="shared" si="5289"/>
        <v>1.0558787579202888</v>
      </c>
      <c r="AD341" s="126">
        <f t="shared" si="5289"/>
        <v>1.0589100788939025</v>
      </c>
      <c r="AE341" s="126">
        <f t="shared" si="5289"/>
        <v>1.0619501024830165</v>
      </c>
      <c r="AF341" s="126">
        <f t="shared" si="5289"/>
        <v>1.0649988536719583</v>
      </c>
      <c r="AG341" s="126">
        <f t="shared" si="5289"/>
        <v>1.0680563575167832</v>
      </c>
      <c r="AH341" s="126">
        <f t="shared" si="5289"/>
        <v>1.0711226391454798</v>
      </c>
      <c r="AI341" s="126">
        <f t="shared" si="5289"/>
        <v>1.0739924437404067</v>
      </c>
      <c r="AJ341" s="126">
        <f t="shared" si="5289"/>
        <v>1.0771786970311998</v>
      </c>
      <c r="AK341" s="126">
        <f t="shared" si="5289"/>
        <v>1.0802711679727233</v>
      </c>
      <c r="AL341" s="126">
        <f t="shared" si="5289"/>
        <v>1.0833725170851116</v>
      </c>
      <c r="AM341" s="126">
        <f t="shared" si="5289"/>
        <v>1.0864827698566941</v>
      </c>
      <c r="AN341" s="126">
        <f t="shared" si="5289"/>
        <v>1.0896019518489746</v>
      </c>
      <c r="AO341" s="126">
        <f t="shared" si="5289"/>
        <v>1.0927300886968412</v>
      </c>
      <c r="AP341" s="126">
        <f t="shared" si="5289"/>
        <v>1.0958672061087775</v>
      </c>
      <c r="AQ341" s="126">
        <f t="shared" si="5289"/>
        <v>1.0990133298670732</v>
      </c>
      <c r="AR341" s="126">
        <f t="shared" si="5289"/>
        <v>1.1021684858280367</v>
      </c>
      <c r="AS341" s="126">
        <f t="shared" si="5289"/>
        <v>1.1053326999222071</v>
      </c>
      <c r="AT341" s="126">
        <f t="shared" si="5289"/>
        <v>1.1085059981545673</v>
      </c>
      <c r="AU341" s="126">
        <f t="shared" si="5289"/>
        <v>1.111475962088432</v>
      </c>
      <c r="AV341" s="126">
        <f t="shared" si="5289"/>
        <v>1.1147734191259395</v>
      </c>
      <c r="AW341" s="126">
        <f t="shared" si="5289"/>
        <v>1.1179738207069689</v>
      </c>
      <c r="AX341" s="126">
        <f t="shared" si="5289"/>
        <v>1.1211834103167977</v>
      </c>
      <c r="AY341" s="126">
        <f t="shared" si="5289"/>
        <v>1.1244022143333261</v>
      </c>
      <c r="AZ341" s="126">
        <f t="shared" si="5289"/>
        <v>1.1276302592101826</v>
      </c>
      <c r="BA341" s="126">
        <f t="shared" si="5289"/>
        <v>1.1308675714769412</v>
      </c>
      <c r="BB341" s="126">
        <f t="shared" si="5289"/>
        <v>1.1341141777393395</v>
      </c>
      <c r="BC341" s="126">
        <f t="shared" si="5289"/>
        <v>1.1373701046794982</v>
      </c>
      <c r="BD341" s="126">
        <f t="shared" si="5289"/>
        <v>1.1406353790561385</v>
      </c>
      <c r="BE341" s="126">
        <f t="shared" si="5289"/>
        <v>1.1439100277048042</v>
      </c>
      <c r="BF341" s="126">
        <f t="shared" si="5289"/>
        <v>1.1471940775380809</v>
      </c>
      <c r="BG341" s="126">
        <f t="shared" si="5289"/>
        <v>1.15026769648205</v>
      </c>
      <c r="BH341" s="126">
        <f t="shared" si="5289"/>
        <v>1.1536802383994258</v>
      </c>
      <c r="BI341" s="126">
        <f t="shared" si="5289"/>
        <v>1.1569923375180708</v>
      </c>
      <c r="BJ341" s="126">
        <f t="shared" si="5289"/>
        <v>1.1603139453378331</v>
      </c>
      <c r="BK341" s="126">
        <f t="shared" si="5289"/>
        <v>1.1636450891572303</v>
      </c>
      <c r="BL341" s="126">
        <f t="shared" si="5289"/>
        <v>1.1669857963531516</v>
      </c>
      <c r="BM341" s="126">
        <f t="shared" si="5289"/>
        <v>1.1703360943810825</v>
      </c>
      <c r="BN341" s="126">
        <f t="shared" si="5289"/>
        <v>1.1736960107753303</v>
      </c>
      <c r="BO341" s="126">
        <f t="shared" si="5289"/>
        <v>1.1770655731492505</v>
      </c>
      <c r="BP341" s="126">
        <f t="shared" si="5289"/>
        <v>1.180444809195474</v>
      </c>
      <c r="BQ341" s="126">
        <f t="shared" si="5289"/>
        <v>1.1838337466861339</v>
      </c>
      <c r="BR341" s="126">
        <f t="shared" si="5289"/>
        <v>1.1872324134730949</v>
      </c>
      <c r="BS341" s="126">
        <f t="shared" si="5289"/>
        <v>1.1905270658589224</v>
      </c>
      <c r="BT341" s="126">
        <f t="shared" si="5289"/>
        <v>1.1940590467434065</v>
      </c>
      <c r="BU341" s="126">
        <f t="shared" si="5289"/>
        <v>1.1974870693312041</v>
      </c>
      <c r="BV341" s="126">
        <f t="shared" si="5289"/>
        <v>1.2009249334246579</v>
      </c>
      <c r="BW341" s="126">
        <f t="shared" ref="BW341:EB341" si="5290">BW$13</f>
        <v>1.204372667277734</v>
      </c>
      <c r="BX341" s="126">
        <f t="shared" si="5290"/>
        <v>1.2078302992255125</v>
      </c>
      <c r="BY341" s="126">
        <f t="shared" si="5290"/>
        <v>1.2112978576844211</v>
      </c>
      <c r="BZ341" s="126">
        <f t="shared" si="5290"/>
        <v>1.2147753711524676</v>
      </c>
      <c r="CA341" s="126">
        <f t="shared" si="5290"/>
        <v>1.2182628682094752</v>
      </c>
      <c r="CB341" s="126">
        <f t="shared" si="5290"/>
        <v>1.2217603775173165</v>
      </c>
      <c r="CC341" s="126">
        <f t="shared" si="5290"/>
        <v>1.2252679278201495</v>
      </c>
      <c r="CD341" s="126">
        <f t="shared" si="5290"/>
        <v>1.2287855479446541</v>
      </c>
      <c r="CE341" s="126">
        <f t="shared" si="5290"/>
        <v>1.232077770779646</v>
      </c>
      <c r="CF341" s="126">
        <f t="shared" si="5290"/>
        <v>1.23573302168438</v>
      </c>
      <c r="CG341" s="126">
        <f t="shared" si="5290"/>
        <v>1.2392806860334544</v>
      </c>
      <c r="CH341" s="126">
        <f t="shared" si="5290"/>
        <v>1.2428385353675644</v>
      </c>
      <c r="CI341" s="126">
        <f t="shared" si="5290"/>
        <v>1.2464065989267703</v>
      </c>
      <c r="CJ341" s="126">
        <f t="shared" si="5290"/>
        <v>1.2499849060350778</v>
      </c>
      <c r="CK341" s="126">
        <f t="shared" si="5290"/>
        <v>1.2535734861006791</v>
      </c>
      <c r="CL341" s="126">
        <f t="shared" si="5290"/>
        <v>1.257172368616194</v>
      </c>
      <c r="CM341" s="126">
        <f t="shared" si="5290"/>
        <v>1.2607815831589126</v>
      </c>
      <c r="CN341" s="126">
        <f t="shared" si="5290"/>
        <v>1.2644011593910389</v>
      </c>
      <c r="CO341" s="126">
        <f t="shared" si="5290"/>
        <v>1.2680311270599336</v>
      </c>
      <c r="CP341" s="126">
        <f t="shared" si="5290"/>
        <v>1.2716715159983594</v>
      </c>
      <c r="CQ341" s="126">
        <f t="shared" si="5290"/>
        <v>1.2750786410337906</v>
      </c>
      <c r="CR341" s="126">
        <f t="shared" si="5290"/>
        <v>1.2788614642181557</v>
      </c>
      <c r="CS341" s="126">
        <f t="shared" si="5290"/>
        <v>1.2825329459576562</v>
      </c>
      <c r="CT341" s="126">
        <f t="shared" si="5290"/>
        <v>1.2862149681493797</v>
      </c>
      <c r="CU341" s="126">
        <f t="shared" si="5290"/>
        <v>1.289907561053897</v>
      </c>
      <c r="CV341" s="126">
        <f t="shared" si="5290"/>
        <v>1.293610755018654</v>
      </c>
      <c r="CW341" s="126">
        <f t="shared" si="5290"/>
        <v>1.2973245804782207</v>
      </c>
      <c r="CX341" s="126">
        <f t="shared" si="5290"/>
        <v>1.3010490679545423</v>
      </c>
      <c r="CY341" s="126">
        <f t="shared" si="5290"/>
        <v>1.304784248057189</v>
      </c>
      <c r="CZ341" s="126">
        <f t="shared" si="5290"/>
        <v>1.3085301514836076</v>
      </c>
      <c r="DA341" s="126">
        <f t="shared" si="5290"/>
        <v>1.3122868090193751</v>
      </c>
      <c r="DB341" s="126">
        <f t="shared" si="5290"/>
        <v>1.3160542515384499</v>
      </c>
      <c r="DC341" s="126">
        <f t="shared" si="5290"/>
        <v>1.3195802889875801</v>
      </c>
      <c r="DD341" s="126">
        <f t="shared" si="5290"/>
        <v>1.323495136864544</v>
      </c>
      <c r="DE341" s="126">
        <f t="shared" si="5290"/>
        <v>1.3272947573576725</v>
      </c>
      <c r="DF341" s="126">
        <f t="shared" si="5290"/>
        <v>1.3311052861764079</v>
      </c>
      <c r="DG341" s="126">
        <f t="shared" si="5290"/>
        <v>1.3349267546374479</v>
      </c>
      <c r="DH341" s="126">
        <f t="shared" si="5290"/>
        <v>1.3387591941473977</v>
      </c>
      <c r="DI341" s="126">
        <f t="shared" si="5290"/>
        <v>1.3426026362030277</v>
      </c>
      <c r="DJ341" s="126">
        <f t="shared" si="5290"/>
        <v>1.3464571123915319</v>
      </c>
      <c r="DK341" s="126">
        <f t="shared" si="5290"/>
        <v>1.3503226543907885</v>
      </c>
      <c r="DL341" s="126">
        <f t="shared" si="5290"/>
        <v>1.3541992939696192</v>
      </c>
      <c r="DM341" s="126">
        <f t="shared" si="5290"/>
        <v>1.358087062988051</v>
      </c>
      <c r="DN341" s="126">
        <f t="shared" si="5290"/>
        <v>1.361985993397578</v>
      </c>
      <c r="DO341" s="126">
        <f t="shared" si="5290"/>
        <v>1.3657655991021458</v>
      </c>
      <c r="DP341" s="126">
        <f t="shared" si="5290"/>
        <v>1.3698174666548035</v>
      </c>
      <c r="DQ341" s="126">
        <f t="shared" si="5290"/>
        <v>1.3737500738651915</v>
      </c>
      <c r="DR341" s="126">
        <f t="shared" si="5290"/>
        <v>1.3776939711925826</v>
      </c>
      <c r="DS341" s="126">
        <f t="shared" si="5290"/>
        <v>1.381649191049759</v>
      </c>
      <c r="DT341" s="126">
        <f t="shared" si="5290"/>
        <v>1.385615765942557</v>
      </c>
      <c r="DU341" s="126">
        <f t="shared" si="5290"/>
        <v>1.3895937284701338</v>
      </c>
      <c r="DV341" s="126">
        <f t="shared" si="5290"/>
        <v>1.3935831113252357</v>
      </c>
      <c r="DW341" s="126">
        <f t="shared" si="5290"/>
        <v>1.3975839472944662</v>
      </c>
      <c r="DX341" s="126">
        <f t="shared" si="5290"/>
        <v>1.401596269258556</v>
      </c>
      <c r="DY341" s="126">
        <f t="shared" si="5290"/>
        <v>1.4056201101926329</v>
      </c>
      <c r="DZ341" s="126">
        <f t="shared" si="5290"/>
        <v>1.4096555031664932</v>
      </c>
      <c r="EA341" s="126">
        <f t="shared" si="5290"/>
        <v>1.4134323217047313</v>
      </c>
      <c r="EB341" s="126">
        <f t="shared" si="5290"/>
        <v>1.4176256038945581</v>
      </c>
    </row>
    <row r="342" spans="1:132" x14ac:dyDescent="0.25">
      <c r="C342" t="s">
        <v>52</v>
      </c>
      <c r="G342" s="52" t="s">
        <v>220</v>
      </c>
      <c r="H342" s="46">
        <f>SUM(J342:EB342)</f>
        <v>376351.7484622937</v>
      </c>
      <c r="J342" s="82">
        <f>J340*J341</f>
        <v>30873.457999999999</v>
      </c>
      <c r="K342" s="82">
        <f t="shared" ref="K342:BV342" si="5291">K340*K341</f>
        <v>30956.175691132332</v>
      </c>
      <c r="L342" s="82">
        <f t="shared" si="5291"/>
        <v>31048.014527840278</v>
      </c>
      <c r="M342" s="82">
        <f t="shared" si="5291"/>
        <v>31137.150232978125</v>
      </c>
      <c r="N342" s="82">
        <f t="shared" si="5291"/>
        <v>31226.541837697678</v>
      </c>
      <c r="O342" s="82">
        <f t="shared" si="5291"/>
        <v>31316.190076660714</v>
      </c>
      <c r="P342" s="82">
        <f t="shared" si="5291"/>
        <v>31406.09568663816</v>
      </c>
      <c r="Q342" s="82">
        <f t="shared" si="5291"/>
        <v>31496.259406516132</v>
      </c>
      <c r="R342" s="82">
        <f t="shared" si="5291"/>
        <v>31586.681977302003</v>
      </c>
      <c r="S342" s="82">
        <f t="shared" si="5291"/>
        <v>31677.364142130522</v>
      </c>
      <c r="T342" s="82">
        <f t="shared" si="5291"/>
        <v>31768.306646269888</v>
      </c>
      <c r="U342" s="82">
        <f t="shared" si="5291"/>
        <v>31859.510237127895</v>
      </c>
      <c r="V342" s="82">
        <f t="shared" si="5291"/>
        <v>0</v>
      </c>
      <c r="W342" s="82">
        <f t="shared" si="5291"/>
        <v>0</v>
      </c>
      <c r="X342" s="82">
        <f t="shared" si="5291"/>
        <v>0</v>
      </c>
      <c r="Y342" s="82">
        <f t="shared" si="5291"/>
        <v>0</v>
      </c>
      <c r="Z342" s="82">
        <f t="shared" si="5291"/>
        <v>0</v>
      </c>
      <c r="AA342" s="82">
        <f t="shared" si="5291"/>
        <v>0</v>
      </c>
      <c r="AB342" s="82">
        <f t="shared" si="5291"/>
        <v>0</v>
      </c>
      <c r="AC342" s="82">
        <f t="shared" si="5291"/>
        <v>0</v>
      </c>
      <c r="AD342" s="82">
        <f t="shared" si="5291"/>
        <v>0</v>
      </c>
      <c r="AE342" s="82">
        <f t="shared" si="5291"/>
        <v>0</v>
      </c>
      <c r="AF342" s="82">
        <f t="shared" si="5291"/>
        <v>0</v>
      </c>
      <c r="AG342" s="82">
        <f t="shared" si="5291"/>
        <v>0</v>
      </c>
      <c r="AH342" s="82">
        <f t="shared" si="5291"/>
        <v>0</v>
      </c>
      <c r="AI342" s="82">
        <f t="shared" si="5291"/>
        <v>0</v>
      </c>
      <c r="AJ342" s="82">
        <f t="shared" si="5291"/>
        <v>0</v>
      </c>
      <c r="AK342" s="82">
        <f t="shared" si="5291"/>
        <v>0</v>
      </c>
      <c r="AL342" s="82">
        <f t="shared" si="5291"/>
        <v>0</v>
      </c>
      <c r="AM342" s="82">
        <f t="shared" si="5291"/>
        <v>0</v>
      </c>
      <c r="AN342" s="82">
        <f t="shared" si="5291"/>
        <v>0</v>
      </c>
      <c r="AO342" s="82">
        <f t="shared" si="5291"/>
        <v>0</v>
      </c>
      <c r="AP342" s="82">
        <f t="shared" si="5291"/>
        <v>0</v>
      </c>
      <c r="AQ342" s="82">
        <f t="shared" si="5291"/>
        <v>0</v>
      </c>
      <c r="AR342" s="82">
        <f t="shared" si="5291"/>
        <v>0</v>
      </c>
      <c r="AS342" s="82">
        <f t="shared" si="5291"/>
        <v>0</v>
      </c>
      <c r="AT342" s="82">
        <f t="shared" si="5291"/>
        <v>0</v>
      </c>
      <c r="AU342" s="82">
        <f t="shared" si="5291"/>
        <v>0</v>
      </c>
      <c r="AV342" s="82">
        <f t="shared" si="5291"/>
        <v>0</v>
      </c>
      <c r="AW342" s="82">
        <f t="shared" si="5291"/>
        <v>0</v>
      </c>
      <c r="AX342" s="82">
        <f t="shared" si="5291"/>
        <v>0</v>
      </c>
      <c r="AY342" s="82">
        <f t="shared" si="5291"/>
        <v>0</v>
      </c>
      <c r="AZ342" s="82">
        <f t="shared" si="5291"/>
        <v>0</v>
      </c>
      <c r="BA342" s="82">
        <f t="shared" si="5291"/>
        <v>0</v>
      </c>
      <c r="BB342" s="82">
        <f t="shared" si="5291"/>
        <v>0</v>
      </c>
      <c r="BC342" s="82">
        <f t="shared" si="5291"/>
        <v>0</v>
      </c>
      <c r="BD342" s="82">
        <f t="shared" si="5291"/>
        <v>0</v>
      </c>
      <c r="BE342" s="82">
        <f t="shared" si="5291"/>
        <v>0</v>
      </c>
      <c r="BF342" s="82">
        <f t="shared" si="5291"/>
        <v>0</v>
      </c>
      <c r="BG342" s="82">
        <f t="shared" si="5291"/>
        <v>0</v>
      </c>
      <c r="BH342" s="82">
        <f t="shared" si="5291"/>
        <v>0</v>
      </c>
      <c r="BI342" s="82">
        <f t="shared" si="5291"/>
        <v>0</v>
      </c>
      <c r="BJ342" s="82">
        <f t="shared" si="5291"/>
        <v>0</v>
      </c>
      <c r="BK342" s="82">
        <f t="shared" si="5291"/>
        <v>0</v>
      </c>
      <c r="BL342" s="82">
        <f t="shared" si="5291"/>
        <v>0</v>
      </c>
      <c r="BM342" s="82">
        <f t="shared" si="5291"/>
        <v>0</v>
      </c>
      <c r="BN342" s="82">
        <f t="shared" si="5291"/>
        <v>0</v>
      </c>
      <c r="BO342" s="82">
        <f t="shared" si="5291"/>
        <v>0</v>
      </c>
      <c r="BP342" s="82">
        <f t="shared" si="5291"/>
        <v>0</v>
      </c>
      <c r="BQ342" s="82">
        <f t="shared" si="5291"/>
        <v>0</v>
      </c>
      <c r="BR342" s="82">
        <f t="shared" si="5291"/>
        <v>0</v>
      </c>
      <c r="BS342" s="82">
        <f t="shared" si="5291"/>
        <v>0</v>
      </c>
      <c r="BT342" s="82">
        <f t="shared" si="5291"/>
        <v>0</v>
      </c>
      <c r="BU342" s="82">
        <f t="shared" si="5291"/>
        <v>0</v>
      </c>
      <c r="BV342" s="82">
        <f t="shared" si="5291"/>
        <v>0</v>
      </c>
      <c r="BW342" s="82">
        <f t="shared" ref="BW342:EB342" si="5292">BW340*BW341</f>
        <v>0</v>
      </c>
      <c r="BX342" s="82">
        <f t="shared" si="5292"/>
        <v>0</v>
      </c>
      <c r="BY342" s="82">
        <f t="shared" si="5292"/>
        <v>0</v>
      </c>
      <c r="BZ342" s="82">
        <f t="shared" si="5292"/>
        <v>0</v>
      </c>
      <c r="CA342" s="82">
        <f t="shared" si="5292"/>
        <v>0</v>
      </c>
      <c r="CB342" s="82">
        <f t="shared" si="5292"/>
        <v>0</v>
      </c>
      <c r="CC342" s="82">
        <f t="shared" si="5292"/>
        <v>0</v>
      </c>
      <c r="CD342" s="82">
        <f t="shared" si="5292"/>
        <v>0</v>
      </c>
      <c r="CE342" s="82">
        <f t="shared" si="5292"/>
        <v>0</v>
      </c>
      <c r="CF342" s="82">
        <f t="shared" si="5292"/>
        <v>0</v>
      </c>
      <c r="CG342" s="82">
        <f t="shared" si="5292"/>
        <v>0</v>
      </c>
      <c r="CH342" s="82">
        <f t="shared" si="5292"/>
        <v>0</v>
      </c>
      <c r="CI342" s="82">
        <f t="shared" si="5292"/>
        <v>0</v>
      </c>
      <c r="CJ342" s="82">
        <f t="shared" si="5292"/>
        <v>0</v>
      </c>
      <c r="CK342" s="82">
        <f t="shared" si="5292"/>
        <v>0</v>
      </c>
      <c r="CL342" s="82">
        <f t="shared" si="5292"/>
        <v>0</v>
      </c>
      <c r="CM342" s="82">
        <f t="shared" si="5292"/>
        <v>0</v>
      </c>
      <c r="CN342" s="82">
        <f t="shared" si="5292"/>
        <v>0</v>
      </c>
      <c r="CO342" s="82">
        <f t="shared" si="5292"/>
        <v>0</v>
      </c>
      <c r="CP342" s="82">
        <f t="shared" si="5292"/>
        <v>0</v>
      </c>
      <c r="CQ342" s="82">
        <f t="shared" si="5292"/>
        <v>0</v>
      </c>
      <c r="CR342" s="82">
        <f t="shared" si="5292"/>
        <v>0</v>
      </c>
      <c r="CS342" s="82">
        <f t="shared" si="5292"/>
        <v>0</v>
      </c>
      <c r="CT342" s="82">
        <f t="shared" si="5292"/>
        <v>0</v>
      </c>
      <c r="CU342" s="82">
        <f t="shared" si="5292"/>
        <v>0</v>
      </c>
      <c r="CV342" s="82">
        <f t="shared" si="5292"/>
        <v>0</v>
      </c>
      <c r="CW342" s="82">
        <f t="shared" si="5292"/>
        <v>0</v>
      </c>
      <c r="CX342" s="82">
        <f t="shared" si="5292"/>
        <v>0</v>
      </c>
      <c r="CY342" s="82">
        <f t="shared" si="5292"/>
        <v>0</v>
      </c>
      <c r="CZ342" s="82">
        <f t="shared" si="5292"/>
        <v>0</v>
      </c>
      <c r="DA342" s="82">
        <f t="shared" si="5292"/>
        <v>0</v>
      </c>
      <c r="DB342" s="82">
        <f t="shared" si="5292"/>
        <v>0</v>
      </c>
      <c r="DC342" s="82">
        <f t="shared" si="5292"/>
        <v>0</v>
      </c>
      <c r="DD342" s="82">
        <f t="shared" si="5292"/>
        <v>0</v>
      </c>
      <c r="DE342" s="82">
        <f t="shared" si="5292"/>
        <v>0</v>
      </c>
      <c r="DF342" s="82">
        <f t="shared" si="5292"/>
        <v>0</v>
      </c>
      <c r="DG342" s="82">
        <f t="shared" si="5292"/>
        <v>0</v>
      </c>
      <c r="DH342" s="82">
        <f t="shared" si="5292"/>
        <v>0</v>
      </c>
      <c r="DI342" s="82">
        <f t="shared" si="5292"/>
        <v>0</v>
      </c>
      <c r="DJ342" s="82">
        <f t="shared" si="5292"/>
        <v>0</v>
      </c>
      <c r="DK342" s="82">
        <f t="shared" si="5292"/>
        <v>0</v>
      </c>
      <c r="DL342" s="82">
        <f t="shared" si="5292"/>
        <v>0</v>
      </c>
      <c r="DM342" s="82">
        <f t="shared" si="5292"/>
        <v>0</v>
      </c>
      <c r="DN342" s="82">
        <f t="shared" si="5292"/>
        <v>0</v>
      </c>
      <c r="DO342" s="82">
        <f t="shared" si="5292"/>
        <v>0</v>
      </c>
      <c r="DP342" s="82">
        <f t="shared" si="5292"/>
        <v>0</v>
      </c>
      <c r="DQ342" s="82">
        <f t="shared" si="5292"/>
        <v>0</v>
      </c>
      <c r="DR342" s="82">
        <f t="shared" si="5292"/>
        <v>0</v>
      </c>
      <c r="DS342" s="82">
        <f t="shared" si="5292"/>
        <v>0</v>
      </c>
      <c r="DT342" s="82">
        <f t="shared" si="5292"/>
        <v>0</v>
      </c>
      <c r="DU342" s="82">
        <f t="shared" si="5292"/>
        <v>0</v>
      </c>
      <c r="DV342" s="82">
        <f t="shared" si="5292"/>
        <v>0</v>
      </c>
      <c r="DW342" s="82">
        <f t="shared" si="5292"/>
        <v>0</v>
      </c>
      <c r="DX342" s="82">
        <f t="shared" si="5292"/>
        <v>0</v>
      </c>
      <c r="DY342" s="82">
        <f t="shared" si="5292"/>
        <v>0</v>
      </c>
      <c r="DZ342" s="82">
        <f t="shared" si="5292"/>
        <v>0</v>
      </c>
      <c r="EA342" s="82">
        <f t="shared" si="5292"/>
        <v>0</v>
      </c>
      <c r="EB342" s="82">
        <f t="shared" si="5292"/>
        <v>0</v>
      </c>
    </row>
    <row r="343" spans="1:132" x14ac:dyDescent="0.25"/>
    <row r="344" spans="1:132" ht="13" x14ac:dyDescent="0.3">
      <c r="C344" s="36" t="s">
        <v>421</v>
      </c>
      <c r="D344" s="36"/>
      <c r="E344" s="36"/>
      <c r="F344" s="36"/>
      <c r="G344" s="55" t="s">
        <v>220</v>
      </c>
      <c r="H344" s="51">
        <f>SUM(J344:EB344)</f>
        <v>19473603.53565073</v>
      </c>
      <c r="I344" s="36"/>
      <c r="J344" s="128">
        <f t="shared" ref="J344:AO344" si="5293">SUM(J87,J156,J246,J336,J342)</f>
        <v>238489.783</v>
      </c>
      <c r="K344" s="128">
        <f t="shared" si="5293"/>
        <v>30956.175691132332</v>
      </c>
      <c r="L344" s="128">
        <f t="shared" si="5293"/>
        <v>31048.014527840278</v>
      </c>
      <c r="M344" s="128">
        <f t="shared" si="5293"/>
        <v>31137.150232978125</v>
      </c>
      <c r="N344" s="128">
        <f t="shared" si="5293"/>
        <v>31226.541837697678</v>
      </c>
      <c r="O344" s="128">
        <f t="shared" si="5293"/>
        <v>31316.190076660714</v>
      </c>
      <c r="P344" s="128">
        <f t="shared" si="5293"/>
        <v>31406.09568663816</v>
      </c>
      <c r="Q344" s="128">
        <f t="shared" si="5293"/>
        <v>31496.259406516132</v>
      </c>
      <c r="R344" s="128">
        <f t="shared" si="5293"/>
        <v>406921.64832659881</v>
      </c>
      <c r="S344" s="128">
        <f t="shared" si="5293"/>
        <v>31677.364142130522</v>
      </c>
      <c r="T344" s="128">
        <f t="shared" si="5293"/>
        <v>31768.306646269888</v>
      </c>
      <c r="U344" s="128">
        <f t="shared" si="5293"/>
        <v>31859.510237127895</v>
      </c>
      <c r="V344" s="128">
        <f t="shared" si="5293"/>
        <v>202826.0207202578</v>
      </c>
      <c r="W344" s="128">
        <f t="shared" si="5293"/>
        <v>0</v>
      </c>
      <c r="X344" s="128">
        <f t="shared" si="5293"/>
        <v>0</v>
      </c>
      <c r="Y344" s="128">
        <f t="shared" si="5293"/>
        <v>0</v>
      </c>
      <c r="Z344" s="128">
        <f t="shared" si="5293"/>
        <v>0</v>
      </c>
      <c r="AA344" s="128">
        <f t="shared" si="5293"/>
        <v>0</v>
      </c>
      <c r="AB344" s="128">
        <f t="shared" si="5293"/>
        <v>0</v>
      </c>
      <c r="AC344" s="128">
        <f t="shared" si="5293"/>
        <v>0</v>
      </c>
      <c r="AD344" s="128">
        <f t="shared" si="5293"/>
        <v>388471.69017152232</v>
      </c>
      <c r="AE344" s="128">
        <f t="shared" si="5293"/>
        <v>0</v>
      </c>
      <c r="AF344" s="128">
        <f t="shared" si="5293"/>
        <v>0</v>
      </c>
      <c r="AG344" s="128">
        <f t="shared" si="5293"/>
        <v>0</v>
      </c>
      <c r="AH344" s="128">
        <f t="shared" si="5293"/>
        <v>317214.76918120694</v>
      </c>
      <c r="AI344" s="128">
        <f t="shared" si="5293"/>
        <v>318064.66663356696</v>
      </c>
      <c r="AJ344" s="128">
        <f t="shared" si="5293"/>
        <v>319008.28089887474</v>
      </c>
      <c r="AK344" s="128">
        <f t="shared" si="5293"/>
        <v>319924.12136388215</v>
      </c>
      <c r="AL344" s="128">
        <f t="shared" si="5293"/>
        <v>320842.59111410746</v>
      </c>
      <c r="AM344" s="128">
        <f t="shared" si="5293"/>
        <v>321763.69769796217</v>
      </c>
      <c r="AN344" s="128">
        <f t="shared" si="5293"/>
        <v>322687.44868552865</v>
      </c>
      <c r="AO344" s="128">
        <f t="shared" si="5293"/>
        <v>323613.851668622</v>
      </c>
      <c r="AP344" s="128">
        <f t="shared" ref="AP344:BU344" si="5294">SUM(AP87,AP156,AP246,AP336,AP342)</f>
        <v>1630906.8265416378</v>
      </c>
      <c r="AQ344" s="128">
        <f t="shared" si="5294"/>
        <v>325474.64409768977</v>
      </c>
      <c r="AR344" s="128">
        <f t="shared" si="5294"/>
        <v>326409.0488365218</v>
      </c>
      <c r="AS344" s="128">
        <f t="shared" si="5294"/>
        <v>327346.13615672156</v>
      </c>
      <c r="AT344" s="128">
        <f t="shared" si="5294"/>
        <v>328285.91375970864</v>
      </c>
      <c r="AU344" s="128">
        <f t="shared" si="5294"/>
        <v>329165.47356857324</v>
      </c>
      <c r="AV344" s="128">
        <f t="shared" si="5294"/>
        <v>330142.02101030445</v>
      </c>
      <c r="AW344" s="128">
        <f t="shared" si="5294"/>
        <v>331089.82531553635</v>
      </c>
      <c r="AX344" s="128">
        <f t="shared" si="5294"/>
        <v>332040.35067093396</v>
      </c>
      <c r="AY344" s="128">
        <f t="shared" si="5294"/>
        <v>332993.60488835687</v>
      </c>
      <c r="AZ344" s="128">
        <f t="shared" si="5294"/>
        <v>250853.56849487699</v>
      </c>
      <c r="BA344" s="128">
        <f t="shared" si="5294"/>
        <v>0</v>
      </c>
      <c r="BB344" s="128">
        <f t="shared" si="5294"/>
        <v>1351957.4506344032</v>
      </c>
      <c r="BC344" s="128">
        <f t="shared" si="5294"/>
        <v>0</v>
      </c>
      <c r="BD344" s="128">
        <f t="shared" si="5294"/>
        <v>0</v>
      </c>
      <c r="BE344" s="128">
        <f t="shared" si="5294"/>
        <v>0</v>
      </c>
      <c r="BF344" s="128">
        <f t="shared" si="5294"/>
        <v>0</v>
      </c>
      <c r="BG344" s="128">
        <f t="shared" si="5294"/>
        <v>0</v>
      </c>
      <c r="BH344" s="128">
        <f t="shared" si="5294"/>
        <v>0</v>
      </c>
      <c r="BI344" s="128">
        <f t="shared" si="5294"/>
        <v>0</v>
      </c>
      <c r="BJ344" s="128">
        <f t="shared" si="5294"/>
        <v>0</v>
      </c>
      <c r="BK344" s="128">
        <f t="shared" si="5294"/>
        <v>0</v>
      </c>
      <c r="BL344" s="128">
        <f t="shared" si="5294"/>
        <v>0</v>
      </c>
      <c r="BM344" s="128">
        <f t="shared" si="5294"/>
        <v>0</v>
      </c>
      <c r="BN344" s="128">
        <f t="shared" si="5294"/>
        <v>1399142.2536578903</v>
      </c>
      <c r="BO344" s="128">
        <f t="shared" si="5294"/>
        <v>0</v>
      </c>
      <c r="BP344" s="128">
        <f t="shared" si="5294"/>
        <v>0</v>
      </c>
      <c r="BQ344" s="128">
        <f t="shared" si="5294"/>
        <v>0</v>
      </c>
      <c r="BR344" s="128">
        <f t="shared" si="5294"/>
        <v>0</v>
      </c>
      <c r="BS344" s="128">
        <f t="shared" si="5294"/>
        <v>0</v>
      </c>
      <c r="BT344" s="128">
        <f t="shared" si="5294"/>
        <v>0</v>
      </c>
      <c r="BU344" s="128">
        <f t="shared" si="5294"/>
        <v>0</v>
      </c>
      <c r="BV344" s="128">
        <f t="shared" ref="BV344:DA344" si="5295">SUM(BV87,BV156,BV246,BV336,BV342)</f>
        <v>0</v>
      </c>
      <c r="BW344" s="128">
        <f t="shared" si="5295"/>
        <v>0</v>
      </c>
      <c r="BX344" s="128">
        <f t="shared" si="5295"/>
        <v>0</v>
      </c>
      <c r="BY344" s="128">
        <f t="shared" si="5295"/>
        <v>0</v>
      </c>
      <c r="BZ344" s="128">
        <f t="shared" si="5295"/>
        <v>1448112.2325359173</v>
      </c>
      <c r="CA344" s="128">
        <f t="shared" si="5295"/>
        <v>0</v>
      </c>
      <c r="CB344" s="128">
        <f t="shared" si="5295"/>
        <v>0</v>
      </c>
      <c r="CC344" s="128">
        <f t="shared" si="5295"/>
        <v>0</v>
      </c>
      <c r="CD344" s="128">
        <f t="shared" si="5295"/>
        <v>0</v>
      </c>
      <c r="CE344" s="128">
        <f t="shared" si="5295"/>
        <v>0</v>
      </c>
      <c r="CF344" s="128">
        <f t="shared" si="5295"/>
        <v>0</v>
      </c>
      <c r="CG344" s="128">
        <f t="shared" si="5295"/>
        <v>0</v>
      </c>
      <c r="CH344" s="128">
        <f t="shared" si="5295"/>
        <v>0</v>
      </c>
      <c r="CI344" s="128">
        <f t="shared" si="5295"/>
        <v>0</v>
      </c>
      <c r="CJ344" s="128">
        <f t="shared" si="5295"/>
        <v>0</v>
      </c>
      <c r="CK344" s="128">
        <f t="shared" si="5295"/>
        <v>0</v>
      </c>
      <c r="CL344" s="128">
        <f t="shared" si="5295"/>
        <v>1498652.9432779946</v>
      </c>
      <c r="CM344" s="128">
        <f t="shared" si="5295"/>
        <v>0</v>
      </c>
      <c r="CN344" s="128">
        <f t="shared" si="5295"/>
        <v>0</v>
      </c>
      <c r="CO344" s="128">
        <f t="shared" si="5295"/>
        <v>0</v>
      </c>
      <c r="CP344" s="128">
        <f t="shared" si="5295"/>
        <v>0</v>
      </c>
      <c r="CQ344" s="128">
        <f t="shared" si="5295"/>
        <v>0</v>
      </c>
      <c r="CR344" s="128">
        <f t="shared" si="5295"/>
        <v>0</v>
      </c>
      <c r="CS344" s="128">
        <f t="shared" si="5295"/>
        <v>0</v>
      </c>
      <c r="CT344" s="128">
        <f t="shared" si="5295"/>
        <v>0</v>
      </c>
      <c r="CU344" s="128">
        <f t="shared" si="5295"/>
        <v>0</v>
      </c>
      <c r="CV344" s="128">
        <f t="shared" si="5295"/>
        <v>0</v>
      </c>
      <c r="CW344" s="128">
        <f t="shared" si="5295"/>
        <v>0</v>
      </c>
      <c r="CX344" s="128">
        <f t="shared" si="5295"/>
        <v>1550957.5804512717</v>
      </c>
      <c r="CY344" s="128">
        <f t="shared" si="5295"/>
        <v>0</v>
      </c>
      <c r="CZ344" s="128">
        <f t="shared" si="5295"/>
        <v>0</v>
      </c>
      <c r="DA344" s="128">
        <f t="shared" si="5295"/>
        <v>0</v>
      </c>
      <c r="DB344" s="128">
        <f t="shared" ref="DB344:EB344" si="5296">SUM(DB87,DB156,DB246,DB336,DB342)</f>
        <v>0</v>
      </c>
      <c r="DC344" s="128">
        <f t="shared" si="5296"/>
        <v>0</v>
      </c>
      <c r="DD344" s="128">
        <f t="shared" si="5296"/>
        <v>0</v>
      </c>
      <c r="DE344" s="128">
        <f t="shared" si="5296"/>
        <v>0</v>
      </c>
      <c r="DF344" s="128">
        <f t="shared" si="5296"/>
        <v>0</v>
      </c>
      <c r="DG344" s="128">
        <f t="shared" si="5296"/>
        <v>0</v>
      </c>
      <c r="DH344" s="128">
        <f t="shared" si="5296"/>
        <v>0</v>
      </c>
      <c r="DI344" s="128">
        <f t="shared" si="5296"/>
        <v>0</v>
      </c>
      <c r="DJ344" s="128">
        <f t="shared" si="5296"/>
        <v>1605087.7070296167</v>
      </c>
      <c r="DK344" s="128">
        <f t="shared" si="5296"/>
        <v>0</v>
      </c>
      <c r="DL344" s="128">
        <f t="shared" si="5296"/>
        <v>0</v>
      </c>
      <c r="DM344" s="128">
        <f t="shared" si="5296"/>
        <v>0</v>
      </c>
      <c r="DN344" s="128">
        <f t="shared" si="5296"/>
        <v>0</v>
      </c>
      <c r="DO344" s="128">
        <f t="shared" si="5296"/>
        <v>0</v>
      </c>
      <c r="DP344" s="128">
        <f t="shared" si="5296"/>
        <v>0</v>
      </c>
      <c r="DQ344" s="128">
        <f t="shared" si="5296"/>
        <v>0</v>
      </c>
      <c r="DR344" s="128">
        <f t="shared" si="5296"/>
        <v>0</v>
      </c>
      <c r="DS344" s="128">
        <f t="shared" si="5296"/>
        <v>0</v>
      </c>
      <c r="DT344" s="128">
        <f t="shared" si="5296"/>
        <v>0</v>
      </c>
      <c r="DU344" s="128">
        <f t="shared" si="5296"/>
        <v>0</v>
      </c>
      <c r="DV344" s="128">
        <f t="shared" si="5296"/>
        <v>1661265.7767756535</v>
      </c>
      <c r="DW344" s="128">
        <f t="shared" si="5296"/>
        <v>0</v>
      </c>
      <c r="DX344" s="128">
        <f t="shared" si="5296"/>
        <v>0</v>
      </c>
      <c r="DY344" s="128">
        <f t="shared" si="5296"/>
        <v>0</v>
      </c>
      <c r="DZ344" s="128">
        <f t="shared" si="5296"/>
        <v>0</v>
      </c>
      <c r="EA344" s="128">
        <f t="shared" si="5296"/>
        <v>0</v>
      </c>
      <c r="EB344" s="128">
        <f t="shared" si="5296"/>
        <v>0</v>
      </c>
    </row>
    <row r="345" spans="1:132" x14ac:dyDescent="0.25"/>
    <row r="346" spans="1:132" ht="13" x14ac:dyDescent="0.3">
      <c r="A346" s="59">
        <f>IF(H349=D349,0,1)</f>
        <v>0</v>
      </c>
      <c r="B346" s="108" t="str">
        <f>Assumptions!B88</f>
        <v>Saleyards</v>
      </c>
      <c r="C346" s="108"/>
      <c r="D346" s="108"/>
      <c r="E346" s="108"/>
      <c r="F346" s="108"/>
      <c r="G346" s="108"/>
      <c r="H346" s="108"/>
      <c r="I346" s="108"/>
    </row>
    <row r="347" spans="1:132" ht="13" x14ac:dyDescent="0.3">
      <c r="C347" s="2" t="s">
        <v>419</v>
      </c>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row>
    <row r="348" spans="1:132" outlineLevel="1" x14ac:dyDescent="0.25">
      <c r="C348" t="s">
        <v>339</v>
      </c>
      <c r="D348" s="79">
        <f>Costs!J172</f>
        <v>44927</v>
      </c>
      <c r="E348" s="16">
        <f>Costs!J173</f>
        <v>12</v>
      </c>
      <c r="F348" s="61">
        <f>EDATE(D348,E348)</f>
        <v>45292</v>
      </c>
      <c r="G348" s="52" t="s">
        <v>215</v>
      </c>
      <c r="H348" s="50">
        <f>SUM(J348:EB348)</f>
        <v>1</v>
      </c>
      <c r="J348" s="130">
        <f t="shared" ref="J348:AO348" si="5297">IFERROR(IF(AND(J$6&gt;=$D348,J$7&lt;=$F348),1,0)*1/(YEARFRAC($D348,$F348)*MiY),0)+IF(AND($D348=$F348,J$6&lt;=$D348,J$7&gt;=$F348),1)</f>
        <v>8.3333333333333329E-2</v>
      </c>
      <c r="K348" s="130">
        <f t="shared" si="5297"/>
        <v>8.3333333333333329E-2</v>
      </c>
      <c r="L348" s="130">
        <f t="shared" si="5297"/>
        <v>8.3333333333333329E-2</v>
      </c>
      <c r="M348" s="130">
        <f t="shared" si="5297"/>
        <v>8.3333333333333329E-2</v>
      </c>
      <c r="N348" s="130">
        <f t="shared" si="5297"/>
        <v>8.3333333333333329E-2</v>
      </c>
      <c r="O348" s="130">
        <f t="shared" si="5297"/>
        <v>8.3333333333333329E-2</v>
      </c>
      <c r="P348" s="130">
        <f t="shared" si="5297"/>
        <v>8.3333333333333329E-2</v>
      </c>
      <c r="Q348" s="130">
        <f t="shared" si="5297"/>
        <v>8.3333333333333329E-2</v>
      </c>
      <c r="R348" s="130">
        <f t="shared" si="5297"/>
        <v>8.3333333333333329E-2</v>
      </c>
      <c r="S348" s="130">
        <f t="shared" si="5297"/>
        <v>8.3333333333333329E-2</v>
      </c>
      <c r="T348" s="130">
        <f t="shared" si="5297"/>
        <v>8.3333333333333329E-2</v>
      </c>
      <c r="U348" s="130">
        <f t="shared" si="5297"/>
        <v>8.3333333333333329E-2</v>
      </c>
      <c r="V348" s="130">
        <f t="shared" si="5297"/>
        <v>0</v>
      </c>
      <c r="W348" s="130">
        <f t="shared" si="5297"/>
        <v>0</v>
      </c>
      <c r="X348" s="130">
        <f t="shared" si="5297"/>
        <v>0</v>
      </c>
      <c r="Y348" s="130">
        <f t="shared" si="5297"/>
        <v>0</v>
      </c>
      <c r="Z348" s="130">
        <f t="shared" si="5297"/>
        <v>0</v>
      </c>
      <c r="AA348" s="130">
        <f t="shared" si="5297"/>
        <v>0</v>
      </c>
      <c r="AB348" s="130">
        <f t="shared" si="5297"/>
        <v>0</v>
      </c>
      <c r="AC348" s="130">
        <f t="shared" si="5297"/>
        <v>0</v>
      </c>
      <c r="AD348" s="130">
        <f t="shared" si="5297"/>
        <v>0</v>
      </c>
      <c r="AE348" s="130">
        <f t="shared" si="5297"/>
        <v>0</v>
      </c>
      <c r="AF348" s="130">
        <f t="shared" si="5297"/>
        <v>0</v>
      </c>
      <c r="AG348" s="130">
        <f t="shared" si="5297"/>
        <v>0</v>
      </c>
      <c r="AH348" s="130">
        <f t="shared" si="5297"/>
        <v>0</v>
      </c>
      <c r="AI348" s="130">
        <f t="shared" si="5297"/>
        <v>0</v>
      </c>
      <c r="AJ348" s="130">
        <f t="shared" si="5297"/>
        <v>0</v>
      </c>
      <c r="AK348" s="130">
        <f t="shared" si="5297"/>
        <v>0</v>
      </c>
      <c r="AL348" s="130">
        <f t="shared" si="5297"/>
        <v>0</v>
      </c>
      <c r="AM348" s="130">
        <f t="shared" si="5297"/>
        <v>0</v>
      </c>
      <c r="AN348" s="130">
        <f t="shared" si="5297"/>
        <v>0</v>
      </c>
      <c r="AO348" s="130">
        <f t="shared" si="5297"/>
        <v>0</v>
      </c>
      <c r="AP348" s="130">
        <f t="shared" ref="AP348:BU348" si="5298">IFERROR(IF(AND(AP$6&gt;=$D348,AP$7&lt;=$F348),1,0)*1/(YEARFRAC($D348,$F348)*MiY),0)+IF(AND($D348=$F348,AP$6&lt;=$D348,AP$7&gt;=$F348),1)</f>
        <v>0</v>
      </c>
      <c r="AQ348" s="130">
        <f t="shared" si="5298"/>
        <v>0</v>
      </c>
      <c r="AR348" s="130">
        <f t="shared" si="5298"/>
        <v>0</v>
      </c>
      <c r="AS348" s="130">
        <f t="shared" si="5298"/>
        <v>0</v>
      </c>
      <c r="AT348" s="130">
        <f t="shared" si="5298"/>
        <v>0</v>
      </c>
      <c r="AU348" s="130">
        <f t="shared" si="5298"/>
        <v>0</v>
      </c>
      <c r="AV348" s="130">
        <f t="shared" si="5298"/>
        <v>0</v>
      </c>
      <c r="AW348" s="130">
        <f t="shared" si="5298"/>
        <v>0</v>
      </c>
      <c r="AX348" s="130">
        <f t="shared" si="5298"/>
        <v>0</v>
      </c>
      <c r="AY348" s="130">
        <f t="shared" si="5298"/>
        <v>0</v>
      </c>
      <c r="AZ348" s="130">
        <f t="shared" si="5298"/>
        <v>0</v>
      </c>
      <c r="BA348" s="130">
        <f t="shared" si="5298"/>
        <v>0</v>
      </c>
      <c r="BB348" s="130">
        <f t="shared" si="5298"/>
        <v>0</v>
      </c>
      <c r="BC348" s="130">
        <f t="shared" si="5298"/>
        <v>0</v>
      </c>
      <c r="BD348" s="130">
        <f t="shared" si="5298"/>
        <v>0</v>
      </c>
      <c r="BE348" s="130">
        <f t="shared" si="5298"/>
        <v>0</v>
      </c>
      <c r="BF348" s="130">
        <f t="shared" si="5298"/>
        <v>0</v>
      </c>
      <c r="BG348" s="130">
        <f t="shared" si="5298"/>
        <v>0</v>
      </c>
      <c r="BH348" s="130">
        <f t="shared" si="5298"/>
        <v>0</v>
      </c>
      <c r="BI348" s="130">
        <f t="shared" si="5298"/>
        <v>0</v>
      </c>
      <c r="BJ348" s="130">
        <f t="shared" si="5298"/>
        <v>0</v>
      </c>
      <c r="BK348" s="130">
        <f t="shared" si="5298"/>
        <v>0</v>
      </c>
      <c r="BL348" s="130">
        <f t="shared" si="5298"/>
        <v>0</v>
      </c>
      <c r="BM348" s="130">
        <f t="shared" si="5298"/>
        <v>0</v>
      </c>
      <c r="BN348" s="130">
        <f t="shared" si="5298"/>
        <v>0</v>
      </c>
      <c r="BO348" s="130">
        <f t="shared" si="5298"/>
        <v>0</v>
      </c>
      <c r="BP348" s="130">
        <f t="shared" si="5298"/>
        <v>0</v>
      </c>
      <c r="BQ348" s="130">
        <f t="shared" si="5298"/>
        <v>0</v>
      </c>
      <c r="BR348" s="130">
        <f t="shared" si="5298"/>
        <v>0</v>
      </c>
      <c r="BS348" s="130">
        <f t="shared" si="5298"/>
        <v>0</v>
      </c>
      <c r="BT348" s="130">
        <f t="shared" si="5298"/>
        <v>0</v>
      </c>
      <c r="BU348" s="130">
        <f t="shared" si="5298"/>
        <v>0</v>
      </c>
      <c r="BV348" s="130">
        <f t="shared" ref="BV348:DA348" si="5299">IFERROR(IF(AND(BV$6&gt;=$D348,BV$7&lt;=$F348),1,0)*1/(YEARFRAC($D348,$F348)*MiY),0)+IF(AND($D348=$F348,BV$6&lt;=$D348,BV$7&gt;=$F348),1)</f>
        <v>0</v>
      </c>
      <c r="BW348" s="130">
        <f t="shared" si="5299"/>
        <v>0</v>
      </c>
      <c r="BX348" s="130">
        <f t="shared" si="5299"/>
        <v>0</v>
      </c>
      <c r="BY348" s="130">
        <f t="shared" si="5299"/>
        <v>0</v>
      </c>
      <c r="BZ348" s="130">
        <f t="shared" si="5299"/>
        <v>0</v>
      </c>
      <c r="CA348" s="130">
        <f t="shared" si="5299"/>
        <v>0</v>
      </c>
      <c r="CB348" s="130">
        <f t="shared" si="5299"/>
        <v>0</v>
      </c>
      <c r="CC348" s="130">
        <f t="shared" si="5299"/>
        <v>0</v>
      </c>
      <c r="CD348" s="130">
        <f t="shared" si="5299"/>
        <v>0</v>
      </c>
      <c r="CE348" s="130">
        <f t="shared" si="5299"/>
        <v>0</v>
      </c>
      <c r="CF348" s="130">
        <f t="shared" si="5299"/>
        <v>0</v>
      </c>
      <c r="CG348" s="130">
        <f t="shared" si="5299"/>
        <v>0</v>
      </c>
      <c r="CH348" s="130">
        <f t="shared" si="5299"/>
        <v>0</v>
      </c>
      <c r="CI348" s="130">
        <f t="shared" si="5299"/>
        <v>0</v>
      </c>
      <c r="CJ348" s="130">
        <f t="shared" si="5299"/>
        <v>0</v>
      </c>
      <c r="CK348" s="130">
        <f t="shared" si="5299"/>
        <v>0</v>
      </c>
      <c r="CL348" s="130">
        <f t="shared" si="5299"/>
        <v>0</v>
      </c>
      <c r="CM348" s="130">
        <f t="shared" si="5299"/>
        <v>0</v>
      </c>
      <c r="CN348" s="130">
        <f t="shared" si="5299"/>
        <v>0</v>
      </c>
      <c r="CO348" s="130">
        <f t="shared" si="5299"/>
        <v>0</v>
      </c>
      <c r="CP348" s="130">
        <f t="shared" si="5299"/>
        <v>0</v>
      </c>
      <c r="CQ348" s="130">
        <f t="shared" si="5299"/>
        <v>0</v>
      </c>
      <c r="CR348" s="130">
        <f t="shared" si="5299"/>
        <v>0</v>
      </c>
      <c r="CS348" s="130">
        <f t="shared" si="5299"/>
        <v>0</v>
      </c>
      <c r="CT348" s="130">
        <f t="shared" si="5299"/>
        <v>0</v>
      </c>
      <c r="CU348" s="130">
        <f t="shared" si="5299"/>
        <v>0</v>
      </c>
      <c r="CV348" s="130">
        <f t="shared" si="5299"/>
        <v>0</v>
      </c>
      <c r="CW348" s="130">
        <f t="shared" si="5299"/>
        <v>0</v>
      </c>
      <c r="CX348" s="130">
        <f t="shared" si="5299"/>
        <v>0</v>
      </c>
      <c r="CY348" s="130">
        <f t="shared" si="5299"/>
        <v>0</v>
      </c>
      <c r="CZ348" s="130">
        <f t="shared" si="5299"/>
        <v>0</v>
      </c>
      <c r="DA348" s="130">
        <f t="shared" si="5299"/>
        <v>0</v>
      </c>
      <c r="DB348" s="130">
        <f t="shared" ref="DB348:EB348" si="5300">IFERROR(IF(AND(DB$6&gt;=$D348,DB$7&lt;=$F348),1,0)*1/(YEARFRAC($D348,$F348)*MiY),0)+IF(AND($D348=$F348,DB$6&lt;=$D348,DB$7&gt;=$F348),1)</f>
        <v>0</v>
      </c>
      <c r="DC348" s="130">
        <f t="shared" si="5300"/>
        <v>0</v>
      </c>
      <c r="DD348" s="130">
        <f t="shared" si="5300"/>
        <v>0</v>
      </c>
      <c r="DE348" s="130">
        <f t="shared" si="5300"/>
        <v>0</v>
      </c>
      <c r="DF348" s="130">
        <f t="shared" si="5300"/>
        <v>0</v>
      </c>
      <c r="DG348" s="130">
        <f t="shared" si="5300"/>
        <v>0</v>
      </c>
      <c r="DH348" s="130">
        <f t="shared" si="5300"/>
        <v>0</v>
      </c>
      <c r="DI348" s="130">
        <f t="shared" si="5300"/>
        <v>0</v>
      </c>
      <c r="DJ348" s="130">
        <f t="shared" si="5300"/>
        <v>0</v>
      </c>
      <c r="DK348" s="130">
        <f t="shared" si="5300"/>
        <v>0</v>
      </c>
      <c r="DL348" s="130">
        <f t="shared" si="5300"/>
        <v>0</v>
      </c>
      <c r="DM348" s="130">
        <f t="shared" si="5300"/>
        <v>0</v>
      </c>
      <c r="DN348" s="130">
        <f t="shared" si="5300"/>
        <v>0</v>
      </c>
      <c r="DO348" s="130">
        <f t="shared" si="5300"/>
        <v>0</v>
      </c>
      <c r="DP348" s="130">
        <f t="shared" si="5300"/>
        <v>0</v>
      </c>
      <c r="DQ348" s="130">
        <f t="shared" si="5300"/>
        <v>0</v>
      </c>
      <c r="DR348" s="130">
        <f t="shared" si="5300"/>
        <v>0</v>
      </c>
      <c r="DS348" s="130">
        <f t="shared" si="5300"/>
        <v>0</v>
      </c>
      <c r="DT348" s="130">
        <f t="shared" si="5300"/>
        <v>0</v>
      </c>
      <c r="DU348" s="130">
        <f t="shared" si="5300"/>
        <v>0</v>
      </c>
      <c r="DV348" s="130">
        <f t="shared" si="5300"/>
        <v>0</v>
      </c>
      <c r="DW348" s="130">
        <f t="shared" si="5300"/>
        <v>0</v>
      </c>
      <c r="DX348" s="130">
        <f t="shared" si="5300"/>
        <v>0</v>
      </c>
      <c r="DY348" s="130">
        <f t="shared" si="5300"/>
        <v>0</v>
      </c>
      <c r="DZ348" s="130">
        <f t="shared" si="5300"/>
        <v>0</v>
      </c>
      <c r="EA348" s="130">
        <f t="shared" si="5300"/>
        <v>0</v>
      </c>
      <c r="EB348" s="130">
        <f t="shared" si="5300"/>
        <v>0</v>
      </c>
    </row>
    <row r="349" spans="1:132" outlineLevel="1" x14ac:dyDescent="0.25">
      <c r="C349" t="s">
        <v>422</v>
      </c>
      <c r="D349" s="16">
        <f>Costs!J188</f>
        <v>170047.4608206476</v>
      </c>
      <c r="G349" s="52" t="s">
        <v>220</v>
      </c>
      <c r="H349" s="66">
        <f t="shared" ref="H349:H351" si="5301">SUM(J349:EB349)</f>
        <v>170047.4608206476</v>
      </c>
      <c r="J349" s="29">
        <f t="shared" ref="J349" si="5302">$D349*J348</f>
        <v>14170.621735053966</v>
      </c>
      <c r="K349" s="29">
        <f t="shared" ref="K349:BV349" si="5303">$D349*K348</f>
        <v>14170.621735053966</v>
      </c>
      <c r="L349" s="29">
        <f t="shared" si="5303"/>
        <v>14170.621735053966</v>
      </c>
      <c r="M349" s="29">
        <f t="shared" si="5303"/>
        <v>14170.621735053966</v>
      </c>
      <c r="N349" s="29">
        <f t="shared" si="5303"/>
        <v>14170.621735053966</v>
      </c>
      <c r="O349" s="29">
        <f t="shared" si="5303"/>
        <v>14170.621735053966</v>
      </c>
      <c r="P349" s="29">
        <f t="shared" si="5303"/>
        <v>14170.621735053966</v>
      </c>
      <c r="Q349" s="29">
        <f t="shared" si="5303"/>
        <v>14170.621735053966</v>
      </c>
      <c r="R349" s="29">
        <f t="shared" si="5303"/>
        <v>14170.621735053966</v>
      </c>
      <c r="S349" s="29">
        <f t="shared" si="5303"/>
        <v>14170.621735053966</v>
      </c>
      <c r="T349" s="29">
        <f t="shared" si="5303"/>
        <v>14170.621735053966</v>
      </c>
      <c r="U349" s="29">
        <f t="shared" si="5303"/>
        <v>14170.621735053966</v>
      </c>
      <c r="V349" s="29">
        <f t="shared" si="5303"/>
        <v>0</v>
      </c>
      <c r="W349" s="29">
        <f t="shared" si="5303"/>
        <v>0</v>
      </c>
      <c r="X349" s="29">
        <f t="shared" si="5303"/>
        <v>0</v>
      </c>
      <c r="Y349" s="29">
        <f t="shared" si="5303"/>
        <v>0</v>
      </c>
      <c r="Z349" s="29">
        <f t="shared" si="5303"/>
        <v>0</v>
      </c>
      <c r="AA349" s="29">
        <f t="shared" si="5303"/>
        <v>0</v>
      </c>
      <c r="AB349" s="29">
        <f t="shared" si="5303"/>
        <v>0</v>
      </c>
      <c r="AC349" s="29">
        <f t="shared" si="5303"/>
        <v>0</v>
      </c>
      <c r="AD349" s="29">
        <f t="shared" si="5303"/>
        <v>0</v>
      </c>
      <c r="AE349" s="29">
        <f t="shared" si="5303"/>
        <v>0</v>
      </c>
      <c r="AF349" s="29">
        <f t="shared" si="5303"/>
        <v>0</v>
      </c>
      <c r="AG349" s="29">
        <f t="shared" si="5303"/>
        <v>0</v>
      </c>
      <c r="AH349" s="29">
        <f t="shared" si="5303"/>
        <v>0</v>
      </c>
      <c r="AI349" s="29">
        <f t="shared" si="5303"/>
        <v>0</v>
      </c>
      <c r="AJ349" s="29">
        <f t="shared" si="5303"/>
        <v>0</v>
      </c>
      <c r="AK349" s="29">
        <f t="shared" si="5303"/>
        <v>0</v>
      </c>
      <c r="AL349" s="29">
        <f t="shared" si="5303"/>
        <v>0</v>
      </c>
      <c r="AM349" s="29">
        <f t="shared" si="5303"/>
        <v>0</v>
      </c>
      <c r="AN349" s="29">
        <f t="shared" si="5303"/>
        <v>0</v>
      </c>
      <c r="AO349" s="29">
        <f t="shared" si="5303"/>
        <v>0</v>
      </c>
      <c r="AP349" s="29">
        <f t="shared" si="5303"/>
        <v>0</v>
      </c>
      <c r="AQ349" s="29">
        <f t="shared" si="5303"/>
        <v>0</v>
      </c>
      <c r="AR349" s="29">
        <f t="shared" si="5303"/>
        <v>0</v>
      </c>
      <c r="AS349" s="29">
        <f t="shared" si="5303"/>
        <v>0</v>
      </c>
      <c r="AT349" s="29">
        <f t="shared" si="5303"/>
        <v>0</v>
      </c>
      <c r="AU349" s="29">
        <f t="shared" si="5303"/>
        <v>0</v>
      </c>
      <c r="AV349" s="29">
        <f t="shared" si="5303"/>
        <v>0</v>
      </c>
      <c r="AW349" s="29">
        <f t="shared" si="5303"/>
        <v>0</v>
      </c>
      <c r="AX349" s="29">
        <f t="shared" si="5303"/>
        <v>0</v>
      </c>
      <c r="AY349" s="29">
        <f t="shared" si="5303"/>
        <v>0</v>
      </c>
      <c r="AZ349" s="29">
        <f t="shared" si="5303"/>
        <v>0</v>
      </c>
      <c r="BA349" s="29">
        <f t="shared" si="5303"/>
        <v>0</v>
      </c>
      <c r="BB349" s="29">
        <f t="shared" si="5303"/>
        <v>0</v>
      </c>
      <c r="BC349" s="29">
        <f t="shared" si="5303"/>
        <v>0</v>
      </c>
      <c r="BD349" s="29">
        <f t="shared" si="5303"/>
        <v>0</v>
      </c>
      <c r="BE349" s="29">
        <f t="shared" si="5303"/>
        <v>0</v>
      </c>
      <c r="BF349" s="29">
        <f t="shared" si="5303"/>
        <v>0</v>
      </c>
      <c r="BG349" s="29">
        <f t="shared" si="5303"/>
        <v>0</v>
      </c>
      <c r="BH349" s="29">
        <f t="shared" si="5303"/>
        <v>0</v>
      </c>
      <c r="BI349" s="29">
        <f t="shared" si="5303"/>
        <v>0</v>
      </c>
      <c r="BJ349" s="29">
        <f t="shared" si="5303"/>
        <v>0</v>
      </c>
      <c r="BK349" s="29">
        <f t="shared" si="5303"/>
        <v>0</v>
      </c>
      <c r="BL349" s="29">
        <f t="shared" si="5303"/>
        <v>0</v>
      </c>
      <c r="BM349" s="29">
        <f t="shared" si="5303"/>
        <v>0</v>
      </c>
      <c r="BN349" s="29">
        <f t="shared" si="5303"/>
        <v>0</v>
      </c>
      <c r="BO349" s="29">
        <f t="shared" si="5303"/>
        <v>0</v>
      </c>
      <c r="BP349" s="29">
        <f t="shared" si="5303"/>
        <v>0</v>
      </c>
      <c r="BQ349" s="29">
        <f t="shared" si="5303"/>
        <v>0</v>
      </c>
      <c r="BR349" s="29">
        <f t="shared" si="5303"/>
        <v>0</v>
      </c>
      <c r="BS349" s="29">
        <f t="shared" si="5303"/>
        <v>0</v>
      </c>
      <c r="BT349" s="29">
        <f t="shared" si="5303"/>
        <v>0</v>
      </c>
      <c r="BU349" s="29">
        <f t="shared" si="5303"/>
        <v>0</v>
      </c>
      <c r="BV349" s="29">
        <f t="shared" si="5303"/>
        <v>0</v>
      </c>
      <c r="BW349" s="29">
        <f t="shared" ref="BW349:EB349" si="5304">$D349*BW348</f>
        <v>0</v>
      </c>
      <c r="BX349" s="29">
        <f t="shared" si="5304"/>
        <v>0</v>
      </c>
      <c r="BY349" s="29">
        <f t="shared" si="5304"/>
        <v>0</v>
      </c>
      <c r="BZ349" s="29">
        <f t="shared" si="5304"/>
        <v>0</v>
      </c>
      <c r="CA349" s="29">
        <f t="shared" si="5304"/>
        <v>0</v>
      </c>
      <c r="CB349" s="29">
        <f t="shared" si="5304"/>
        <v>0</v>
      </c>
      <c r="CC349" s="29">
        <f t="shared" si="5304"/>
        <v>0</v>
      </c>
      <c r="CD349" s="29">
        <f t="shared" si="5304"/>
        <v>0</v>
      </c>
      <c r="CE349" s="29">
        <f t="shared" si="5304"/>
        <v>0</v>
      </c>
      <c r="CF349" s="29">
        <f t="shared" si="5304"/>
        <v>0</v>
      </c>
      <c r="CG349" s="29">
        <f t="shared" si="5304"/>
        <v>0</v>
      </c>
      <c r="CH349" s="29">
        <f t="shared" si="5304"/>
        <v>0</v>
      </c>
      <c r="CI349" s="29">
        <f t="shared" si="5304"/>
        <v>0</v>
      </c>
      <c r="CJ349" s="29">
        <f t="shared" si="5304"/>
        <v>0</v>
      </c>
      <c r="CK349" s="29">
        <f t="shared" si="5304"/>
        <v>0</v>
      </c>
      <c r="CL349" s="29">
        <f t="shared" si="5304"/>
        <v>0</v>
      </c>
      <c r="CM349" s="29">
        <f t="shared" si="5304"/>
        <v>0</v>
      </c>
      <c r="CN349" s="29">
        <f t="shared" si="5304"/>
        <v>0</v>
      </c>
      <c r="CO349" s="29">
        <f t="shared" si="5304"/>
        <v>0</v>
      </c>
      <c r="CP349" s="29">
        <f t="shared" si="5304"/>
        <v>0</v>
      </c>
      <c r="CQ349" s="29">
        <f t="shared" si="5304"/>
        <v>0</v>
      </c>
      <c r="CR349" s="29">
        <f t="shared" si="5304"/>
        <v>0</v>
      </c>
      <c r="CS349" s="29">
        <f t="shared" si="5304"/>
        <v>0</v>
      </c>
      <c r="CT349" s="29">
        <f t="shared" si="5304"/>
        <v>0</v>
      </c>
      <c r="CU349" s="29">
        <f t="shared" si="5304"/>
        <v>0</v>
      </c>
      <c r="CV349" s="29">
        <f t="shared" si="5304"/>
        <v>0</v>
      </c>
      <c r="CW349" s="29">
        <f t="shared" si="5304"/>
        <v>0</v>
      </c>
      <c r="CX349" s="29">
        <f t="shared" si="5304"/>
        <v>0</v>
      </c>
      <c r="CY349" s="29">
        <f t="shared" si="5304"/>
        <v>0</v>
      </c>
      <c r="CZ349" s="29">
        <f t="shared" si="5304"/>
        <v>0</v>
      </c>
      <c r="DA349" s="29">
        <f t="shared" si="5304"/>
        <v>0</v>
      </c>
      <c r="DB349" s="29">
        <f t="shared" si="5304"/>
        <v>0</v>
      </c>
      <c r="DC349" s="29">
        <f t="shared" si="5304"/>
        <v>0</v>
      </c>
      <c r="DD349" s="29">
        <f t="shared" si="5304"/>
        <v>0</v>
      </c>
      <c r="DE349" s="29">
        <f t="shared" si="5304"/>
        <v>0</v>
      </c>
      <c r="DF349" s="29">
        <f t="shared" si="5304"/>
        <v>0</v>
      </c>
      <c r="DG349" s="29">
        <f t="shared" si="5304"/>
        <v>0</v>
      </c>
      <c r="DH349" s="29">
        <f t="shared" si="5304"/>
        <v>0</v>
      </c>
      <c r="DI349" s="29">
        <f t="shared" si="5304"/>
        <v>0</v>
      </c>
      <c r="DJ349" s="29">
        <f t="shared" si="5304"/>
        <v>0</v>
      </c>
      <c r="DK349" s="29">
        <f t="shared" si="5304"/>
        <v>0</v>
      </c>
      <c r="DL349" s="29">
        <f t="shared" si="5304"/>
        <v>0</v>
      </c>
      <c r="DM349" s="29">
        <f t="shared" si="5304"/>
        <v>0</v>
      </c>
      <c r="DN349" s="29">
        <f t="shared" si="5304"/>
        <v>0</v>
      </c>
      <c r="DO349" s="29">
        <f t="shared" si="5304"/>
        <v>0</v>
      </c>
      <c r="DP349" s="29">
        <f t="shared" si="5304"/>
        <v>0</v>
      </c>
      <c r="DQ349" s="29">
        <f t="shared" si="5304"/>
        <v>0</v>
      </c>
      <c r="DR349" s="29">
        <f t="shared" si="5304"/>
        <v>0</v>
      </c>
      <c r="DS349" s="29">
        <f t="shared" si="5304"/>
        <v>0</v>
      </c>
      <c r="DT349" s="29">
        <f t="shared" si="5304"/>
        <v>0</v>
      </c>
      <c r="DU349" s="29">
        <f t="shared" si="5304"/>
        <v>0</v>
      </c>
      <c r="DV349" s="29">
        <f t="shared" si="5304"/>
        <v>0</v>
      </c>
      <c r="DW349" s="29">
        <f t="shared" si="5304"/>
        <v>0</v>
      </c>
      <c r="DX349" s="29">
        <f t="shared" si="5304"/>
        <v>0</v>
      </c>
      <c r="DY349" s="29">
        <f t="shared" si="5304"/>
        <v>0</v>
      </c>
      <c r="DZ349" s="29">
        <f t="shared" si="5304"/>
        <v>0</v>
      </c>
      <c r="EA349" s="29">
        <f t="shared" si="5304"/>
        <v>0</v>
      </c>
      <c r="EB349" s="29">
        <f t="shared" si="5304"/>
        <v>0</v>
      </c>
    </row>
    <row r="350" spans="1:132" outlineLevel="1" x14ac:dyDescent="0.25">
      <c r="C350" s="34" t="s">
        <v>417</v>
      </c>
      <c r="D350" s="34"/>
      <c r="E350" s="34"/>
      <c r="F350" s="34"/>
      <c r="G350" s="67" t="s">
        <v>215</v>
      </c>
      <c r="H350" s="34"/>
      <c r="I350" s="34"/>
      <c r="J350" s="126">
        <f>J$13</f>
        <v>1</v>
      </c>
      <c r="K350" s="126">
        <f t="shared" ref="K350:BV350" si="5305">K$13</f>
        <v>1.0026792493128671</v>
      </c>
      <c r="L350" s="126">
        <f t="shared" si="5305"/>
        <v>1.0056539350998608</v>
      </c>
      <c r="M350" s="126">
        <f t="shared" si="5305"/>
        <v>1.0085410656939733</v>
      </c>
      <c r="N350" s="126">
        <f t="shared" si="5305"/>
        <v>1.0114364849476103</v>
      </c>
      <c r="O350" s="126">
        <f t="shared" si="5305"/>
        <v>1.0143402166566737</v>
      </c>
      <c r="P350" s="126">
        <f t="shared" si="5305"/>
        <v>1.0172522846853813</v>
      </c>
      <c r="Q350" s="126">
        <f t="shared" si="5305"/>
        <v>1.0201727129664624</v>
      </c>
      <c r="R350" s="126">
        <f t="shared" si="5305"/>
        <v>1.0231015255013547</v>
      </c>
      <c r="S350" s="126">
        <f t="shared" si="5305"/>
        <v>1.0260387463604019</v>
      </c>
      <c r="T350" s="126">
        <f t="shared" si="5305"/>
        <v>1.028984399683051</v>
      </c>
      <c r="U350" s="126">
        <f t="shared" si="5305"/>
        <v>1.0319385096780509</v>
      </c>
      <c r="V350" s="126">
        <f t="shared" si="5305"/>
        <v>1.0349011006236515</v>
      </c>
      <c r="W350" s="126">
        <f t="shared" si="5305"/>
        <v>1.0377730230388176</v>
      </c>
      <c r="X350" s="126">
        <f t="shared" si="5305"/>
        <v>1.0408518228283561</v>
      </c>
      <c r="Y350" s="126">
        <f t="shared" si="5305"/>
        <v>1.0438400029932626</v>
      </c>
      <c r="Z350" s="126">
        <f t="shared" si="5305"/>
        <v>1.046836761920777</v>
      </c>
      <c r="AA350" s="126">
        <f t="shared" si="5305"/>
        <v>1.0498421242396576</v>
      </c>
      <c r="AB350" s="126">
        <f t="shared" si="5305"/>
        <v>1.05285611464937</v>
      </c>
      <c r="AC350" s="126">
        <f t="shared" si="5305"/>
        <v>1.0558787579202888</v>
      </c>
      <c r="AD350" s="126">
        <f t="shared" si="5305"/>
        <v>1.0589100788939025</v>
      </c>
      <c r="AE350" s="126">
        <f t="shared" si="5305"/>
        <v>1.0619501024830165</v>
      </c>
      <c r="AF350" s="126">
        <f t="shared" si="5305"/>
        <v>1.0649988536719583</v>
      </c>
      <c r="AG350" s="126">
        <f t="shared" si="5305"/>
        <v>1.0680563575167832</v>
      </c>
      <c r="AH350" s="126">
        <f t="shared" si="5305"/>
        <v>1.0711226391454798</v>
      </c>
      <c r="AI350" s="126">
        <f t="shared" si="5305"/>
        <v>1.0739924437404067</v>
      </c>
      <c r="AJ350" s="126">
        <f t="shared" si="5305"/>
        <v>1.0771786970311998</v>
      </c>
      <c r="AK350" s="126">
        <f t="shared" si="5305"/>
        <v>1.0802711679727233</v>
      </c>
      <c r="AL350" s="126">
        <f t="shared" si="5305"/>
        <v>1.0833725170851116</v>
      </c>
      <c r="AM350" s="126">
        <f t="shared" si="5305"/>
        <v>1.0864827698566941</v>
      </c>
      <c r="AN350" s="126">
        <f t="shared" si="5305"/>
        <v>1.0896019518489746</v>
      </c>
      <c r="AO350" s="126">
        <f t="shared" si="5305"/>
        <v>1.0927300886968412</v>
      </c>
      <c r="AP350" s="126">
        <f t="shared" si="5305"/>
        <v>1.0958672061087775</v>
      </c>
      <c r="AQ350" s="126">
        <f t="shared" si="5305"/>
        <v>1.0990133298670732</v>
      </c>
      <c r="AR350" s="126">
        <f t="shared" si="5305"/>
        <v>1.1021684858280367</v>
      </c>
      <c r="AS350" s="126">
        <f t="shared" si="5305"/>
        <v>1.1053326999222071</v>
      </c>
      <c r="AT350" s="126">
        <f t="shared" si="5305"/>
        <v>1.1085059981545673</v>
      </c>
      <c r="AU350" s="126">
        <f t="shared" si="5305"/>
        <v>1.111475962088432</v>
      </c>
      <c r="AV350" s="126">
        <f t="shared" si="5305"/>
        <v>1.1147734191259395</v>
      </c>
      <c r="AW350" s="126">
        <f t="shared" si="5305"/>
        <v>1.1179738207069689</v>
      </c>
      <c r="AX350" s="126">
        <f t="shared" si="5305"/>
        <v>1.1211834103167977</v>
      </c>
      <c r="AY350" s="126">
        <f t="shared" si="5305"/>
        <v>1.1244022143333261</v>
      </c>
      <c r="AZ350" s="126">
        <f t="shared" si="5305"/>
        <v>1.1276302592101826</v>
      </c>
      <c r="BA350" s="126">
        <f t="shared" si="5305"/>
        <v>1.1308675714769412</v>
      </c>
      <c r="BB350" s="126">
        <f t="shared" si="5305"/>
        <v>1.1341141777393395</v>
      </c>
      <c r="BC350" s="126">
        <f t="shared" si="5305"/>
        <v>1.1373701046794982</v>
      </c>
      <c r="BD350" s="126">
        <f t="shared" si="5305"/>
        <v>1.1406353790561385</v>
      </c>
      <c r="BE350" s="126">
        <f t="shared" si="5305"/>
        <v>1.1439100277048042</v>
      </c>
      <c r="BF350" s="126">
        <f t="shared" si="5305"/>
        <v>1.1471940775380809</v>
      </c>
      <c r="BG350" s="126">
        <f t="shared" si="5305"/>
        <v>1.15026769648205</v>
      </c>
      <c r="BH350" s="126">
        <f t="shared" si="5305"/>
        <v>1.1536802383994258</v>
      </c>
      <c r="BI350" s="126">
        <f t="shared" si="5305"/>
        <v>1.1569923375180708</v>
      </c>
      <c r="BJ350" s="126">
        <f t="shared" si="5305"/>
        <v>1.1603139453378331</v>
      </c>
      <c r="BK350" s="126">
        <f t="shared" si="5305"/>
        <v>1.1636450891572303</v>
      </c>
      <c r="BL350" s="126">
        <f t="shared" si="5305"/>
        <v>1.1669857963531516</v>
      </c>
      <c r="BM350" s="126">
        <f t="shared" si="5305"/>
        <v>1.1703360943810825</v>
      </c>
      <c r="BN350" s="126">
        <f t="shared" si="5305"/>
        <v>1.1736960107753303</v>
      </c>
      <c r="BO350" s="126">
        <f t="shared" si="5305"/>
        <v>1.1770655731492505</v>
      </c>
      <c r="BP350" s="126">
        <f t="shared" si="5305"/>
        <v>1.180444809195474</v>
      </c>
      <c r="BQ350" s="126">
        <f t="shared" si="5305"/>
        <v>1.1838337466861339</v>
      </c>
      <c r="BR350" s="126">
        <f t="shared" si="5305"/>
        <v>1.1872324134730949</v>
      </c>
      <c r="BS350" s="126">
        <f t="shared" si="5305"/>
        <v>1.1905270658589224</v>
      </c>
      <c r="BT350" s="126">
        <f t="shared" si="5305"/>
        <v>1.1940590467434065</v>
      </c>
      <c r="BU350" s="126">
        <f t="shared" si="5305"/>
        <v>1.1974870693312041</v>
      </c>
      <c r="BV350" s="126">
        <f t="shared" si="5305"/>
        <v>1.2009249334246579</v>
      </c>
      <c r="BW350" s="126">
        <f t="shared" ref="BW350:EB350" si="5306">BW$13</f>
        <v>1.204372667277734</v>
      </c>
      <c r="BX350" s="126">
        <f t="shared" si="5306"/>
        <v>1.2078302992255125</v>
      </c>
      <c r="BY350" s="126">
        <f t="shared" si="5306"/>
        <v>1.2112978576844211</v>
      </c>
      <c r="BZ350" s="126">
        <f t="shared" si="5306"/>
        <v>1.2147753711524676</v>
      </c>
      <c r="CA350" s="126">
        <f t="shared" si="5306"/>
        <v>1.2182628682094752</v>
      </c>
      <c r="CB350" s="126">
        <f t="shared" si="5306"/>
        <v>1.2217603775173165</v>
      </c>
      <c r="CC350" s="126">
        <f t="shared" si="5306"/>
        <v>1.2252679278201495</v>
      </c>
      <c r="CD350" s="126">
        <f t="shared" si="5306"/>
        <v>1.2287855479446541</v>
      </c>
      <c r="CE350" s="126">
        <f t="shared" si="5306"/>
        <v>1.232077770779646</v>
      </c>
      <c r="CF350" s="126">
        <f t="shared" si="5306"/>
        <v>1.23573302168438</v>
      </c>
      <c r="CG350" s="126">
        <f t="shared" si="5306"/>
        <v>1.2392806860334544</v>
      </c>
      <c r="CH350" s="126">
        <f t="shared" si="5306"/>
        <v>1.2428385353675644</v>
      </c>
      <c r="CI350" s="126">
        <f t="shared" si="5306"/>
        <v>1.2464065989267703</v>
      </c>
      <c r="CJ350" s="126">
        <f t="shared" si="5306"/>
        <v>1.2499849060350778</v>
      </c>
      <c r="CK350" s="126">
        <f t="shared" si="5306"/>
        <v>1.2535734861006791</v>
      </c>
      <c r="CL350" s="126">
        <f t="shared" si="5306"/>
        <v>1.257172368616194</v>
      </c>
      <c r="CM350" s="126">
        <f t="shared" si="5306"/>
        <v>1.2607815831589126</v>
      </c>
      <c r="CN350" s="126">
        <f t="shared" si="5306"/>
        <v>1.2644011593910389</v>
      </c>
      <c r="CO350" s="126">
        <f t="shared" si="5306"/>
        <v>1.2680311270599336</v>
      </c>
      <c r="CP350" s="126">
        <f t="shared" si="5306"/>
        <v>1.2716715159983594</v>
      </c>
      <c r="CQ350" s="126">
        <f t="shared" si="5306"/>
        <v>1.2750786410337906</v>
      </c>
      <c r="CR350" s="126">
        <f t="shared" si="5306"/>
        <v>1.2788614642181557</v>
      </c>
      <c r="CS350" s="126">
        <f t="shared" si="5306"/>
        <v>1.2825329459576562</v>
      </c>
      <c r="CT350" s="126">
        <f t="shared" si="5306"/>
        <v>1.2862149681493797</v>
      </c>
      <c r="CU350" s="126">
        <f t="shared" si="5306"/>
        <v>1.289907561053897</v>
      </c>
      <c r="CV350" s="126">
        <f t="shared" si="5306"/>
        <v>1.293610755018654</v>
      </c>
      <c r="CW350" s="126">
        <f t="shared" si="5306"/>
        <v>1.2973245804782207</v>
      </c>
      <c r="CX350" s="126">
        <f t="shared" si="5306"/>
        <v>1.3010490679545423</v>
      </c>
      <c r="CY350" s="126">
        <f t="shared" si="5306"/>
        <v>1.304784248057189</v>
      </c>
      <c r="CZ350" s="126">
        <f t="shared" si="5306"/>
        <v>1.3085301514836076</v>
      </c>
      <c r="DA350" s="126">
        <f t="shared" si="5306"/>
        <v>1.3122868090193751</v>
      </c>
      <c r="DB350" s="126">
        <f t="shared" si="5306"/>
        <v>1.3160542515384499</v>
      </c>
      <c r="DC350" s="126">
        <f t="shared" si="5306"/>
        <v>1.3195802889875801</v>
      </c>
      <c r="DD350" s="126">
        <f t="shared" si="5306"/>
        <v>1.323495136864544</v>
      </c>
      <c r="DE350" s="126">
        <f t="shared" si="5306"/>
        <v>1.3272947573576725</v>
      </c>
      <c r="DF350" s="126">
        <f t="shared" si="5306"/>
        <v>1.3311052861764079</v>
      </c>
      <c r="DG350" s="126">
        <f t="shared" si="5306"/>
        <v>1.3349267546374479</v>
      </c>
      <c r="DH350" s="126">
        <f t="shared" si="5306"/>
        <v>1.3387591941473977</v>
      </c>
      <c r="DI350" s="126">
        <f t="shared" si="5306"/>
        <v>1.3426026362030277</v>
      </c>
      <c r="DJ350" s="126">
        <f t="shared" si="5306"/>
        <v>1.3464571123915319</v>
      </c>
      <c r="DK350" s="126">
        <f t="shared" si="5306"/>
        <v>1.3503226543907885</v>
      </c>
      <c r="DL350" s="126">
        <f t="shared" si="5306"/>
        <v>1.3541992939696192</v>
      </c>
      <c r="DM350" s="126">
        <f t="shared" si="5306"/>
        <v>1.358087062988051</v>
      </c>
      <c r="DN350" s="126">
        <f t="shared" si="5306"/>
        <v>1.361985993397578</v>
      </c>
      <c r="DO350" s="126">
        <f t="shared" si="5306"/>
        <v>1.3657655991021458</v>
      </c>
      <c r="DP350" s="126">
        <f t="shared" si="5306"/>
        <v>1.3698174666548035</v>
      </c>
      <c r="DQ350" s="126">
        <f t="shared" si="5306"/>
        <v>1.3737500738651915</v>
      </c>
      <c r="DR350" s="126">
        <f t="shared" si="5306"/>
        <v>1.3776939711925826</v>
      </c>
      <c r="DS350" s="126">
        <f t="shared" si="5306"/>
        <v>1.381649191049759</v>
      </c>
      <c r="DT350" s="126">
        <f t="shared" si="5306"/>
        <v>1.385615765942557</v>
      </c>
      <c r="DU350" s="126">
        <f t="shared" si="5306"/>
        <v>1.3895937284701338</v>
      </c>
      <c r="DV350" s="126">
        <f t="shared" si="5306"/>
        <v>1.3935831113252357</v>
      </c>
      <c r="DW350" s="126">
        <f t="shared" si="5306"/>
        <v>1.3975839472944662</v>
      </c>
      <c r="DX350" s="126">
        <f t="shared" si="5306"/>
        <v>1.401596269258556</v>
      </c>
      <c r="DY350" s="126">
        <f t="shared" si="5306"/>
        <v>1.4056201101926329</v>
      </c>
      <c r="DZ350" s="126">
        <f t="shared" si="5306"/>
        <v>1.4096555031664932</v>
      </c>
      <c r="EA350" s="126">
        <f t="shared" si="5306"/>
        <v>1.4134323217047313</v>
      </c>
      <c r="EB350" s="126">
        <f t="shared" si="5306"/>
        <v>1.4176256038945581</v>
      </c>
    </row>
    <row r="351" spans="1:132" ht="13" x14ac:dyDescent="0.3">
      <c r="C351" s="36" t="str">
        <f>"TOTAL "&amp;UPPER(B346)&amp;" COSTS"</f>
        <v>TOTAL SALEYARDS COSTS</v>
      </c>
      <c r="D351" s="38"/>
      <c r="E351" s="38"/>
      <c r="F351" s="38"/>
      <c r="G351" s="52" t="s">
        <v>220</v>
      </c>
      <c r="H351" s="51">
        <f t="shared" si="5301"/>
        <v>172741.85051720939</v>
      </c>
      <c r="I351" s="38"/>
      <c r="J351" s="37">
        <f>J349*J350</f>
        <v>14170.621735053966</v>
      </c>
      <c r="K351" s="37">
        <f t="shared" ref="K351:BV351" si="5307">K349*K350</f>
        <v>14208.588363600509</v>
      </c>
      <c r="L351" s="37">
        <f t="shared" si="5307"/>
        <v>14250.741510668639</v>
      </c>
      <c r="M351" s="37">
        <f t="shared" si="5307"/>
        <v>14291.653946217508</v>
      </c>
      <c r="N351" s="37">
        <f t="shared" si="5307"/>
        <v>14332.68383722519</v>
      </c>
      <c r="O351" s="37">
        <f t="shared" si="5307"/>
        <v>14373.83152089441</v>
      </c>
      <c r="P351" s="37">
        <f t="shared" si="5307"/>
        <v>14415.097335395969</v>
      </c>
      <c r="Q351" s="37">
        <f t="shared" si="5307"/>
        <v>14456.481619871523</v>
      </c>
      <c r="R351" s="37">
        <f t="shared" si="5307"/>
        <v>14497.984714436367</v>
      </c>
      <c r="S351" s="37">
        <f t="shared" si="5307"/>
        <v>14539.606960182235</v>
      </c>
      <c r="T351" s="37">
        <f t="shared" si="5307"/>
        <v>14581.3486991801</v>
      </c>
      <c r="U351" s="37">
        <f t="shared" si="5307"/>
        <v>14623.210274482986</v>
      </c>
      <c r="V351" s="37">
        <f t="shared" si="5307"/>
        <v>0</v>
      </c>
      <c r="W351" s="37">
        <f t="shared" si="5307"/>
        <v>0</v>
      </c>
      <c r="X351" s="37">
        <f t="shared" si="5307"/>
        <v>0</v>
      </c>
      <c r="Y351" s="37">
        <f t="shared" si="5307"/>
        <v>0</v>
      </c>
      <c r="Z351" s="37">
        <f t="shared" si="5307"/>
        <v>0</v>
      </c>
      <c r="AA351" s="37">
        <f t="shared" si="5307"/>
        <v>0</v>
      </c>
      <c r="AB351" s="37">
        <f t="shared" si="5307"/>
        <v>0</v>
      </c>
      <c r="AC351" s="37">
        <f t="shared" si="5307"/>
        <v>0</v>
      </c>
      <c r="AD351" s="37">
        <f t="shared" si="5307"/>
        <v>0</v>
      </c>
      <c r="AE351" s="37">
        <f t="shared" si="5307"/>
        <v>0</v>
      </c>
      <c r="AF351" s="37">
        <f t="shared" si="5307"/>
        <v>0</v>
      </c>
      <c r="AG351" s="37">
        <f t="shared" si="5307"/>
        <v>0</v>
      </c>
      <c r="AH351" s="37">
        <f t="shared" si="5307"/>
        <v>0</v>
      </c>
      <c r="AI351" s="37">
        <f t="shared" si="5307"/>
        <v>0</v>
      </c>
      <c r="AJ351" s="37">
        <f t="shared" si="5307"/>
        <v>0</v>
      </c>
      <c r="AK351" s="37">
        <f t="shared" si="5307"/>
        <v>0</v>
      </c>
      <c r="AL351" s="37">
        <f t="shared" si="5307"/>
        <v>0</v>
      </c>
      <c r="AM351" s="37">
        <f t="shared" si="5307"/>
        <v>0</v>
      </c>
      <c r="AN351" s="37">
        <f t="shared" si="5307"/>
        <v>0</v>
      </c>
      <c r="AO351" s="37">
        <f t="shared" si="5307"/>
        <v>0</v>
      </c>
      <c r="AP351" s="37">
        <f t="shared" si="5307"/>
        <v>0</v>
      </c>
      <c r="AQ351" s="37">
        <f t="shared" si="5307"/>
        <v>0</v>
      </c>
      <c r="AR351" s="37">
        <f t="shared" si="5307"/>
        <v>0</v>
      </c>
      <c r="AS351" s="37">
        <f t="shared" si="5307"/>
        <v>0</v>
      </c>
      <c r="AT351" s="37">
        <f t="shared" si="5307"/>
        <v>0</v>
      </c>
      <c r="AU351" s="37">
        <f t="shared" si="5307"/>
        <v>0</v>
      </c>
      <c r="AV351" s="37">
        <f t="shared" si="5307"/>
        <v>0</v>
      </c>
      <c r="AW351" s="37">
        <f t="shared" si="5307"/>
        <v>0</v>
      </c>
      <c r="AX351" s="37">
        <f t="shared" si="5307"/>
        <v>0</v>
      </c>
      <c r="AY351" s="37">
        <f t="shared" si="5307"/>
        <v>0</v>
      </c>
      <c r="AZ351" s="37">
        <f t="shared" si="5307"/>
        <v>0</v>
      </c>
      <c r="BA351" s="37">
        <f t="shared" si="5307"/>
        <v>0</v>
      </c>
      <c r="BB351" s="37">
        <f t="shared" si="5307"/>
        <v>0</v>
      </c>
      <c r="BC351" s="37">
        <f t="shared" si="5307"/>
        <v>0</v>
      </c>
      <c r="BD351" s="37">
        <f t="shared" si="5307"/>
        <v>0</v>
      </c>
      <c r="BE351" s="37">
        <f t="shared" si="5307"/>
        <v>0</v>
      </c>
      <c r="BF351" s="37">
        <f t="shared" si="5307"/>
        <v>0</v>
      </c>
      <c r="BG351" s="37">
        <f t="shared" si="5307"/>
        <v>0</v>
      </c>
      <c r="BH351" s="37">
        <f t="shared" si="5307"/>
        <v>0</v>
      </c>
      <c r="BI351" s="37">
        <f t="shared" si="5307"/>
        <v>0</v>
      </c>
      <c r="BJ351" s="37">
        <f t="shared" si="5307"/>
        <v>0</v>
      </c>
      <c r="BK351" s="37">
        <f t="shared" si="5307"/>
        <v>0</v>
      </c>
      <c r="BL351" s="37">
        <f t="shared" si="5307"/>
        <v>0</v>
      </c>
      <c r="BM351" s="37">
        <f t="shared" si="5307"/>
        <v>0</v>
      </c>
      <c r="BN351" s="37">
        <f t="shared" si="5307"/>
        <v>0</v>
      </c>
      <c r="BO351" s="37">
        <f t="shared" si="5307"/>
        <v>0</v>
      </c>
      <c r="BP351" s="37">
        <f t="shared" si="5307"/>
        <v>0</v>
      </c>
      <c r="BQ351" s="37">
        <f t="shared" si="5307"/>
        <v>0</v>
      </c>
      <c r="BR351" s="37">
        <f t="shared" si="5307"/>
        <v>0</v>
      </c>
      <c r="BS351" s="37">
        <f t="shared" si="5307"/>
        <v>0</v>
      </c>
      <c r="BT351" s="37">
        <f t="shared" si="5307"/>
        <v>0</v>
      </c>
      <c r="BU351" s="37">
        <f t="shared" si="5307"/>
        <v>0</v>
      </c>
      <c r="BV351" s="37">
        <f t="shared" si="5307"/>
        <v>0</v>
      </c>
      <c r="BW351" s="37">
        <f t="shared" ref="BW351:EB351" si="5308">BW349*BW350</f>
        <v>0</v>
      </c>
      <c r="BX351" s="37">
        <f t="shared" si="5308"/>
        <v>0</v>
      </c>
      <c r="BY351" s="37">
        <f t="shared" si="5308"/>
        <v>0</v>
      </c>
      <c r="BZ351" s="37">
        <f t="shared" si="5308"/>
        <v>0</v>
      </c>
      <c r="CA351" s="37">
        <f t="shared" si="5308"/>
        <v>0</v>
      </c>
      <c r="CB351" s="37">
        <f t="shared" si="5308"/>
        <v>0</v>
      </c>
      <c r="CC351" s="37">
        <f t="shared" si="5308"/>
        <v>0</v>
      </c>
      <c r="CD351" s="37">
        <f t="shared" si="5308"/>
        <v>0</v>
      </c>
      <c r="CE351" s="37">
        <f t="shared" si="5308"/>
        <v>0</v>
      </c>
      <c r="CF351" s="37">
        <f t="shared" si="5308"/>
        <v>0</v>
      </c>
      <c r="CG351" s="37">
        <f t="shared" si="5308"/>
        <v>0</v>
      </c>
      <c r="CH351" s="37">
        <f t="shared" si="5308"/>
        <v>0</v>
      </c>
      <c r="CI351" s="37">
        <f t="shared" si="5308"/>
        <v>0</v>
      </c>
      <c r="CJ351" s="37">
        <f t="shared" si="5308"/>
        <v>0</v>
      </c>
      <c r="CK351" s="37">
        <f t="shared" si="5308"/>
        <v>0</v>
      </c>
      <c r="CL351" s="37">
        <f t="shared" si="5308"/>
        <v>0</v>
      </c>
      <c r="CM351" s="37">
        <f t="shared" si="5308"/>
        <v>0</v>
      </c>
      <c r="CN351" s="37">
        <f t="shared" si="5308"/>
        <v>0</v>
      </c>
      <c r="CO351" s="37">
        <f t="shared" si="5308"/>
        <v>0</v>
      </c>
      <c r="CP351" s="37">
        <f t="shared" si="5308"/>
        <v>0</v>
      </c>
      <c r="CQ351" s="37">
        <f t="shared" si="5308"/>
        <v>0</v>
      </c>
      <c r="CR351" s="37">
        <f t="shared" si="5308"/>
        <v>0</v>
      </c>
      <c r="CS351" s="37">
        <f t="shared" si="5308"/>
        <v>0</v>
      </c>
      <c r="CT351" s="37">
        <f t="shared" si="5308"/>
        <v>0</v>
      </c>
      <c r="CU351" s="37">
        <f t="shared" si="5308"/>
        <v>0</v>
      </c>
      <c r="CV351" s="37">
        <f t="shared" si="5308"/>
        <v>0</v>
      </c>
      <c r="CW351" s="37">
        <f t="shared" si="5308"/>
        <v>0</v>
      </c>
      <c r="CX351" s="37">
        <f t="shared" si="5308"/>
        <v>0</v>
      </c>
      <c r="CY351" s="37">
        <f t="shared" si="5308"/>
        <v>0</v>
      </c>
      <c r="CZ351" s="37">
        <f t="shared" si="5308"/>
        <v>0</v>
      </c>
      <c r="DA351" s="37">
        <f t="shared" si="5308"/>
        <v>0</v>
      </c>
      <c r="DB351" s="37">
        <f t="shared" si="5308"/>
        <v>0</v>
      </c>
      <c r="DC351" s="37">
        <f t="shared" si="5308"/>
        <v>0</v>
      </c>
      <c r="DD351" s="37">
        <f t="shared" si="5308"/>
        <v>0</v>
      </c>
      <c r="DE351" s="37">
        <f t="shared" si="5308"/>
        <v>0</v>
      </c>
      <c r="DF351" s="37">
        <f t="shared" si="5308"/>
        <v>0</v>
      </c>
      <c r="DG351" s="37">
        <f t="shared" si="5308"/>
        <v>0</v>
      </c>
      <c r="DH351" s="37">
        <f t="shared" si="5308"/>
        <v>0</v>
      </c>
      <c r="DI351" s="37">
        <f t="shared" si="5308"/>
        <v>0</v>
      </c>
      <c r="DJ351" s="37">
        <f t="shared" si="5308"/>
        <v>0</v>
      </c>
      <c r="DK351" s="37">
        <f t="shared" si="5308"/>
        <v>0</v>
      </c>
      <c r="DL351" s="37">
        <f t="shared" si="5308"/>
        <v>0</v>
      </c>
      <c r="DM351" s="37">
        <f t="shared" si="5308"/>
        <v>0</v>
      </c>
      <c r="DN351" s="37">
        <f t="shared" si="5308"/>
        <v>0</v>
      </c>
      <c r="DO351" s="37">
        <f t="shared" si="5308"/>
        <v>0</v>
      </c>
      <c r="DP351" s="37">
        <f t="shared" si="5308"/>
        <v>0</v>
      </c>
      <c r="DQ351" s="37">
        <f t="shared" si="5308"/>
        <v>0</v>
      </c>
      <c r="DR351" s="37">
        <f t="shared" si="5308"/>
        <v>0</v>
      </c>
      <c r="DS351" s="37">
        <f t="shared" si="5308"/>
        <v>0</v>
      </c>
      <c r="DT351" s="37">
        <f t="shared" si="5308"/>
        <v>0</v>
      </c>
      <c r="DU351" s="37">
        <f t="shared" si="5308"/>
        <v>0</v>
      </c>
      <c r="DV351" s="37">
        <f t="shared" si="5308"/>
        <v>0</v>
      </c>
      <c r="DW351" s="37">
        <f t="shared" si="5308"/>
        <v>0</v>
      </c>
      <c r="DX351" s="37">
        <f t="shared" si="5308"/>
        <v>0</v>
      </c>
      <c r="DY351" s="37">
        <f t="shared" si="5308"/>
        <v>0</v>
      </c>
      <c r="DZ351" s="37">
        <f t="shared" si="5308"/>
        <v>0</v>
      </c>
      <c r="EA351" s="37">
        <f t="shared" si="5308"/>
        <v>0</v>
      </c>
      <c r="EB351" s="37">
        <f t="shared" si="5308"/>
        <v>0</v>
      </c>
    </row>
    <row r="352" spans="1:132" x14ac:dyDescent="0.25"/>
    <row r="353" spans="1:132" ht="13" x14ac:dyDescent="0.3">
      <c r="A353" s="59">
        <f>IF(H356=D356,0,1)</f>
        <v>0</v>
      </c>
      <c r="B353" s="108" t="str">
        <f>Assumptions!B145</f>
        <v>Processors</v>
      </c>
      <c r="C353" s="108"/>
      <c r="D353" s="108"/>
      <c r="E353" s="108"/>
      <c r="F353" s="108"/>
      <c r="G353" s="108"/>
      <c r="H353" s="108"/>
      <c r="I353" s="108"/>
    </row>
    <row r="354" spans="1:132" ht="13" x14ac:dyDescent="0.3">
      <c r="C354" s="2" t="s">
        <v>419</v>
      </c>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row>
    <row r="355" spans="1:132" outlineLevel="1" x14ac:dyDescent="0.25">
      <c r="C355" t="s">
        <v>339</v>
      </c>
      <c r="D355" s="79">
        <f>Costs!J233</f>
        <v>44927</v>
      </c>
      <c r="E355" s="16">
        <f>Costs!J234</f>
        <v>12</v>
      </c>
      <c r="F355" s="61">
        <f>EDATE(D355,E355)</f>
        <v>45292</v>
      </c>
      <c r="G355" s="52" t="s">
        <v>215</v>
      </c>
      <c r="H355" s="50">
        <f>SUM(J355:EB355)</f>
        <v>1</v>
      </c>
      <c r="J355" s="130">
        <f t="shared" ref="J355:AO355" si="5309">IFERROR(IF(AND(J$6&gt;=$D355,J$7&lt;=$F355),1,0)*1/(YEARFRAC($D355,$F355)*MiY),0)+IF(AND($D355=$F355,J$6&lt;=$D355,J$7&gt;=$F355),1)</f>
        <v>8.3333333333333329E-2</v>
      </c>
      <c r="K355" s="130">
        <f t="shared" si="5309"/>
        <v>8.3333333333333329E-2</v>
      </c>
      <c r="L355" s="130">
        <f t="shared" si="5309"/>
        <v>8.3333333333333329E-2</v>
      </c>
      <c r="M355" s="130">
        <f t="shared" si="5309"/>
        <v>8.3333333333333329E-2</v>
      </c>
      <c r="N355" s="130">
        <f t="shared" si="5309"/>
        <v>8.3333333333333329E-2</v>
      </c>
      <c r="O355" s="130">
        <f t="shared" si="5309"/>
        <v>8.3333333333333329E-2</v>
      </c>
      <c r="P355" s="130">
        <f t="shared" si="5309"/>
        <v>8.3333333333333329E-2</v>
      </c>
      <c r="Q355" s="130">
        <f t="shared" si="5309"/>
        <v>8.3333333333333329E-2</v>
      </c>
      <c r="R355" s="130">
        <f t="shared" si="5309"/>
        <v>8.3333333333333329E-2</v>
      </c>
      <c r="S355" s="130">
        <f t="shared" si="5309"/>
        <v>8.3333333333333329E-2</v>
      </c>
      <c r="T355" s="130">
        <f t="shared" si="5309"/>
        <v>8.3333333333333329E-2</v>
      </c>
      <c r="U355" s="130">
        <f t="shared" si="5309"/>
        <v>8.3333333333333329E-2</v>
      </c>
      <c r="V355" s="130">
        <f t="shared" si="5309"/>
        <v>0</v>
      </c>
      <c r="W355" s="130">
        <f t="shared" si="5309"/>
        <v>0</v>
      </c>
      <c r="X355" s="130">
        <f t="shared" si="5309"/>
        <v>0</v>
      </c>
      <c r="Y355" s="130">
        <f t="shared" si="5309"/>
        <v>0</v>
      </c>
      <c r="Z355" s="130">
        <f t="shared" si="5309"/>
        <v>0</v>
      </c>
      <c r="AA355" s="130">
        <f t="shared" si="5309"/>
        <v>0</v>
      </c>
      <c r="AB355" s="130">
        <f t="shared" si="5309"/>
        <v>0</v>
      </c>
      <c r="AC355" s="130">
        <f t="shared" si="5309"/>
        <v>0</v>
      </c>
      <c r="AD355" s="130">
        <f t="shared" si="5309"/>
        <v>0</v>
      </c>
      <c r="AE355" s="130">
        <f t="shared" si="5309"/>
        <v>0</v>
      </c>
      <c r="AF355" s="130">
        <f t="shared" si="5309"/>
        <v>0</v>
      </c>
      <c r="AG355" s="130">
        <f t="shared" si="5309"/>
        <v>0</v>
      </c>
      <c r="AH355" s="130">
        <f t="shared" si="5309"/>
        <v>0</v>
      </c>
      <c r="AI355" s="130">
        <f t="shared" si="5309"/>
        <v>0</v>
      </c>
      <c r="AJ355" s="130">
        <f t="shared" si="5309"/>
        <v>0</v>
      </c>
      <c r="AK355" s="130">
        <f t="shared" si="5309"/>
        <v>0</v>
      </c>
      <c r="AL355" s="130">
        <f t="shared" si="5309"/>
        <v>0</v>
      </c>
      <c r="AM355" s="130">
        <f t="shared" si="5309"/>
        <v>0</v>
      </c>
      <c r="AN355" s="130">
        <f t="shared" si="5309"/>
        <v>0</v>
      </c>
      <c r="AO355" s="130">
        <f t="shared" si="5309"/>
        <v>0</v>
      </c>
      <c r="AP355" s="130">
        <f t="shared" ref="AP355:BU355" si="5310">IFERROR(IF(AND(AP$6&gt;=$D355,AP$7&lt;=$F355),1,0)*1/(YEARFRAC($D355,$F355)*MiY),0)+IF(AND($D355=$F355,AP$6&lt;=$D355,AP$7&gt;=$F355),1)</f>
        <v>0</v>
      </c>
      <c r="AQ355" s="130">
        <f t="shared" si="5310"/>
        <v>0</v>
      </c>
      <c r="AR355" s="130">
        <f t="shared" si="5310"/>
        <v>0</v>
      </c>
      <c r="AS355" s="130">
        <f t="shared" si="5310"/>
        <v>0</v>
      </c>
      <c r="AT355" s="130">
        <f t="shared" si="5310"/>
        <v>0</v>
      </c>
      <c r="AU355" s="130">
        <f t="shared" si="5310"/>
        <v>0</v>
      </c>
      <c r="AV355" s="130">
        <f t="shared" si="5310"/>
        <v>0</v>
      </c>
      <c r="AW355" s="130">
        <f t="shared" si="5310"/>
        <v>0</v>
      </c>
      <c r="AX355" s="130">
        <f t="shared" si="5310"/>
        <v>0</v>
      </c>
      <c r="AY355" s="130">
        <f t="shared" si="5310"/>
        <v>0</v>
      </c>
      <c r="AZ355" s="130">
        <f t="shared" si="5310"/>
        <v>0</v>
      </c>
      <c r="BA355" s="130">
        <f t="shared" si="5310"/>
        <v>0</v>
      </c>
      <c r="BB355" s="130">
        <f t="shared" si="5310"/>
        <v>0</v>
      </c>
      <c r="BC355" s="130">
        <f t="shared" si="5310"/>
        <v>0</v>
      </c>
      <c r="BD355" s="130">
        <f t="shared" si="5310"/>
        <v>0</v>
      </c>
      <c r="BE355" s="130">
        <f t="shared" si="5310"/>
        <v>0</v>
      </c>
      <c r="BF355" s="130">
        <f t="shared" si="5310"/>
        <v>0</v>
      </c>
      <c r="BG355" s="130">
        <f t="shared" si="5310"/>
        <v>0</v>
      </c>
      <c r="BH355" s="130">
        <f t="shared" si="5310"/>
        <v>0</v>
      </c>
      <c r="BI355" s="130">
        <f t="shared" si="5310"/>
        <v>0</v>
      </c>
      <c r="BJ355" s="130">
        <f t="shared" si="5310"/>
        <v>0</v>
      </c>
      <c r="BK355" s="130">
        <f t="shared" si="5310"/>
        <v>0</v>
      </c>
      <c r="BL355" s="130">
        <f t="shared" si="5310"/>
        <v>0</v>
      </c>
      <c r="BM355" s="130">
        <f t="shared" si="5310"/>
        <v>0</v>
      </c>
      <c r="BN355" s="130">
        <f t="shared" si="5310"/>
        <v>0</v>
      </c>
      <c r="BO355" s="130">
        <f t="shared" si="5310"/>
        <v>0</v>
      </c>
      <c r="BP355" s="130">
        <f t="shared" si="5310"/>
        <v>0</v>
      </c>
      <c r="BQ355" s="130">
        <f t="shared" si="5310"/>
        <v>0</v>
      </c>
      <c r="BR355" s="130">
        <f t="shared" si="5310"/>
        <v>0</v>
      </c>
      <c r="BS355" s="130">
        <f t="shared" si="5310"/>
        <v>0</v>
      </c>
      <c r="BT355" s="130">
        <f t="shared" si="5310"/>
        <v>0</v>
      </c>
      <c r="BU355" s="130">
        <f t="shared" si="5310"/>
        <v>0</v>
      </c>
      <c r="BV355" s="130">
        <f t="shared" ref="BV355:DA355" si="5311">IFERROR(IF(AND(BV$6&gt;=$D355,BV$7&lt;=$F355),1,0)*1/(YEARFRAC($D355,$F355)*MiY),0)+IF(AND($D355=$F355,BV$6&lt;=$D355,BV$7&gt;=$F355),1)</f>
        <v>0</v>
      </c>
      <c r="BW355" s="130">
        <f t="shared" si="5311"/>
        <v>0</v>
      </c>
      <c r="BX355" s="130">
        <f t="shared" si="5311"/>
        <v>0</v>
      </c>
      <c r="BY355" s="130">
        <f t="shared" si="5311"/>
        <v>0</v>
      </c>
      <c r="BZ355" s="130">
        <f t="shared" si="5311"/>
        <v>0</v>
      </c>
      <c r="CA355" s="130">
        <f t="shared" si="5311"/>
        <v>0</v>
      </c>
      <c r="CB355" s="130">
        <f t="shared" si="5311"/>
        <v>0</v>
      </c>
      <c r="CC355" s="130">
        <f t="shared" si="5311"/>
        <v>0</v>
      </c>
      <c r="CD355" s="130">
        <f t="shared" si="5311"/>
        <v>0</v>
      </c>
      <c r="CE355" s="130">
        <f t="shared" si="5311"/>
        <v>0</v>
      </c>
      <c r="CF355" s="130">
        <f t="shared" si="5311"/>
        <v>0</v>
      </c>
      <c r="CG355" s="130">
        <f t="shared" si="5311"/>
        <v>0</v>
      </c>
      <c r="CH355" s="130">
        <f t="shared" si="5311"/>
        <v>0</v>
      </c>
      <c r="CI355" s="130">
        <f t="shared" si="5311"/>
        <v>0</v>
      </c>
      <c r="CJ355" s="130">
        <f t="shared" si="5311"/>
        <v>0</v>
      </c>
      <c r="CK355" s="130">
        <f t="shared" si="5311"/>
        <v>0</v>
      </c>
      <c r="CL355" s="130">
        <f t="shared" si="5311"/>
        <v>0</v>
      </c>
      <c r="CM355" s="130">
        <f t="shared" si="5311"/>
        <v>0</v>
      </c>
      <c r="CN355" s="130">
        <f t="shared" si="5311"/>
        <v>0</v>
      </c>
      <c r="CO355" s="130">
        <f t="shared" si="5311"/>
        <v>0</v>
      </c>
      <c r="CP355" s="130">
        <f t="shared" si="5311"/>
        <v>0</v>
      </c>
      <c r="CQ355" s="130">
        <f t="shared" si="5311"/>
        <v>0</v>
      </c>
      <c r="CR355" s="130">
        <f t="shared" si="5311"/>
        <v>0</v>
      </c>
      <c r="CS355" s="130">
        <f t="shared" si="5311"/>
        <v>0</v>
      </c>
      <c r="CT355" s="130">
        <f t="shared" si="5311"/>
        <v>0</v>
      </c>
      <c r="CU355" s="130">
        <f t="shared" si="5311"/>
        <v>0</v>
      </c>
      <c r="CV355" s="130">
        <f t="shared" si="5311"/>
        <v>0</v>
      </c>
      <c r="CW355" s="130">
        <f t="shared" si="5311"/>
        <v>0</v>
      </c>
      <c r="CX355" s="130">
        <f t="shared" si="5311"/>
        <v>0</v>
      </c>
      <c r="CY355" s="130">
        <f t="shared" si="5311"/>
        <v>0</v>
      </c>
      <c r="CZ355" s="130">
        <f t="shared" si="5311"/>
        <v>0</v>
      </c>
      <c r="DA355" s="130">
        <f t="shared" si="5311"/>
        <v>0</v>
      </c>
      <c r="DB355" s="130">
        <f t="shared" ref="DB355:EB355" si="5312">IFERROR(IF(AND(DB$6&gt;=$D355,DB$7&lt;=$F355),1,0)*1/(YEARFRAC($D355,$F355)*MiY),0)+IF(AND($D355=$F355,DB$6&lt;=$D355,DB$7&gt;=$F355),1)</f>
        <v>0</v>
      </c>
      <c r="DC355" s="130">
        <f t="shared" si="5312"/>
        <v>0</v>
      </c>
      <c r="DD355" s="130">
        <f t="shared" si="5312"/>
        <v>0</v>
      </c>
      <c r="DE355" s="130">
        <f t="shared" si="5312"/>
        <v>0</v>
      </c>
      <c r="DF355" s="130">
        <f t="shared" si="5312"/>
        <v>0</v>
      </c>
      <c r="DG355" s="130">
        <f t="shared" si="5312"/>
        <v>0</v>
      </c>
      <c r="DH355" s="130">
        <f t="shared" si="5312"/>
        <v>0</v>
      </c>
      <c r="DI355" s="130">
        <f t="shared" si="5312"/>
        <v>0</v>
      </c>
      <c r="DJ355" s="130">
        <f t="shared" si="5312"/>
        <v>0</v>
      </c>
      <c r="DK355" s="130">
        <f t="shared" si="5312"/>
        <v>0</v>
      </c>
      <c r="DL355" s="130">
        <f t="shared" si="5312"/>
        <v>0</v>
      </c>
      <c r="DM355" s="130">
        <f t="shared" si="5312"/>
        <v>0</v>
      </c>
      <c r="DN355" s="130">
        <f t="shared" si="5312"/>
        <v>0</v>
      </c>
      <c r="DO355" s="130">
        <f t="shared" si="5312"/>
        <v>0</v>
      </c>
      <c r="DP355" s="130">
        <f t="shared" si="5312"/>
        <v>0</v>
      </c>
      <c r="DQ355" s="130">
        <f t="shared" si="5312"/>
        <v>0</v>
      </c>
      <c r="DR355" s="130">
        <f t="shared" si="5312"/>
        <v>0</v>
      </c>
      <c r="DS355" s="130">
        <f t="shared" si="5312"/>
        <v>0</v>
      </c>
      <c r="DT355" s="130">
        <f t="shared" si="5312"/>
        <v>0</v>
      </c>
      <c r="DU355" s="130">
        <f t="shared" si="5312"/>
        <v>0</v>
      </c>
      <c r="DV355" s="130">
        <f t="shared" si="5312"/>
        <v>0</v>
      </c>
      <c r="DW355" s="130">
        <f t="shared" si="5312"/>
        <v>0</v>
      </c>
      <c r="DX355" s="130">
        <f t="shared" si="5312"/>
        <v>0</v>
      </c>
      <c r="DY355" s="130">
        <f t="shared" si="5312"/>
        <v>0</v>
      </c>
      <c r="DZ355" s="130">
        <f t="shared" si="5312"/>
        <v>0</v>
      </c>
      <c r="EA355" s="130">
        <f t="shared" si="5312"/>
        <v>0</v>
      </c>
      <c r="EB355" s="130">
        <f t="shared" si="5312"/>
        <v>0</v>
      </c>
    </row>
    <row r="356" spans="1:132" outlineLevel="1" x14ac:dyDescent="0.25">
      <c r="C356" t="s">
        <v>422</v>
      </c>
      <c r="D356" s="16">
        <f>Costs!J247</f>
        <v>258100</v>
      </c>
      <c r="G356" s="52" t="s">
        <v>220</v>
      </c>
      <c r="H356" s="66">
        <f>SUM(J356:EB356)</f>
        <v>258100.00000000003</v>
      </c>
      <c r="J356" s="29">
        <f t="shared" ref="J356" si="5313">$D356*J355</f>
        <v>21508.333333333332</v>
      </c>
      <c r="K356" s="29">
        <f t="shared" ref="K356:BV356" si="5314">$D356*K355</f>
        <v>21508.333333333332</v>
      </c>
      <c r="L356" s="29">
        <f t="shared" si="5314"/>
        <v>21508.333333333332</v>
      </c>
      <c r="M356" s="29">
        <f t="shared" si="5314"/>
        <v>21508.333333333332</v>
      </c>
      <c r="N356" s="29">
        <f t="shared" si="5314"/>
        <v>21508.333333333332</v>
      </c>
      <c r="O356" s="29">
        <f t="shared" si="5314"/>
        <v>21508.333333333332</v>
      </c>
      <c r="P356" s="29">
        <f t="shared" si="5314"/>
        <v>21508.333333333332</v>
      </c>
      <c r="Q356" s="29">
        <f t="shared" si="5314"/>
        <v>21508.333333333332</v>
      </c>
      <c r="R356" s="29">
        <f t="shared" si="5314"/>
        <v>21508.333333333332</v>
      </c>
      <c r="S356" s="29">
        <f t="shared" si="5314"/>
        <v>21508.333333333332</v>
      </c>
      <c r="T356" s="29">
        <f t="shared" si="5314"/>
        <v>21508.333333333332</v>
      </c>
      <c r="U356" s="29">
        <f t="shared" si="5314"/>
        <v>21508.333333333332</v>
      </c>
      <c r="V356" s="29">
        <f t="shared" si="5314"/>
        <v>0</v>
      </c>
      <c r="W356" s="29">
        <f t="shared" si="5314"/>
        <v>0</v>
      </c>
      <c r="X356" s="29">
        <f t="shared" si="5314"/>
        <v>0</v>
      </c>
      <c r="Y356" s="29">
        <f t="shared" si="5314"/>
        <v>0</v>
      </c>
      <c r="Z356" s="29">
        <f t="shared" si="5314"/>
        <v>0</v>
      </c>
      <c r="AA356" s="29">
        <f t="shared" si="5314"/>
        <v>0</v>
      </c>
      <c r="AB356" s="29">
        <f t="shared" si="5314"/>
        <v>0</v>
      </c>
      <c r="AC356" s="29">
        <f t="shared" si="5314"/>
        <v>0</v>
      </c>
      <c r="AD356" s="29">
        <f t="shared" si="5314"/>
        <v>0</v>
      </c>
      <c r="AE356" s="29">
        <f t="shared" si="5314"/>
        <v>0</v>
      </c>
      <c r="AF356" s="29">
        <f t="shared" si="5314"/>
        <v>0</v>
      </c>
      <c r="AG356" s="29">
        <f t="shared" si="5314"/>
        <v>0</v>
      </c>
      <c r="AH356" s="29">
        <f t="shared" si="5314"/>
        <v>0</v>
      </c>
      <c r="AI356" s="29">
        <f t="shared" si="5314"/>
        <v>0</v>
      </c>
      <c r="AJ356" s="29">
        <f t="shared" si="5314"/>
        <v>0</v>
      </c>
      <c r="AK356" s="29">
        <f t="shared" si="5314"/>
        <v>0</v>
      </c>
      <c r="AL356" s="29">
        <f t="shared" si="5314"/>
        <v>0</v>
      </c>
      <c r="AM356" s="29">
        <f t="shared" si="5314"/>
        <v>0</v>
      </c>
      <c r="AN356" s="29">
        <f t="shared" si="5314"/>
        <v>0</v>
      </c>
      <c r="AO356" s="29">
        <f t="shared" si="5314"/>
        <v>0</v>
      </c>
      <c r="AP356" s="29">
        <f t="shared" si="5314"/>
        <v>0</v>
      </c>
      <c r="AQ356" s="29">
        <f t="shared" si="5314"/>
        <v>0</v>
      </c>
      <c r="AR356" s="29">
        <f t="shared" si="5314"/>
        <v>0</v>
      </c>
      <c r="AS356" s="29">
        <f t="shared" si="5314"/>
        <v>0</v>
      </c>
      <c r="AT356" s="29">
        <f t="shared" si="5314"/>
        <v>0</v>
      </c>
      <c r="AU356" s="29">
        <f t="shared" si="5314"/>
        <v>0</v>
      </c>
      <c r="AV356" s="29">
        <f t="shared" si="5314"/>
        <v>0</v>
      </c>
      <c r="AW356" s="29">
        <f t="shared" si="5314"/>
        <v>0</v>
      </c>
      <c r="AX356" s="29">
        <f t="shared" si="5314"/>
        <v>0</v>
      </c>
      <c r="AY356" s="29">
        <f t="shared" si="5314"/>
        <v>0</v>
      </c>
      <c r="AZ356" s="29">
        <f t="shared" si="5314"/>
        <v>0</v>
      </c>
      <c r="BA356" s="29">
        <f t="shared" si="5314"/>
        <v>0</v>
      </c>
      <c r="BB356" s="29">
        <f t="shared" si="5314"/>
        <v>0</v>
      </c>
      <c r="BC356" s="29">
        <f t="shared" si="5314"/>
        <v>0</v>
      </c>
      <c r="BD356" s="29">
        <f t="shared" si="5314"/>
        <v>0</v>
      </c>
      <c r="BE356" s="29">
        <f t="shared" si="5314"/>
        <v>0</v>
      </c>
      <c r="BF356" s="29">
        <f t="shared" si="5314"/>
        <v>0</v>
      </c>
      <c r="BG356" s="29">
        <f t="shared" si="5314"/>
        <v>0</v>
      </c>
      <c r="BH356" s="29">
        <f t="shared" si="5314"/>
        <v>0</v>
      </c>
      <c r="BI356" s="29">
        <f t="shared" si="5314"/>
        <v>0</v>
      </c>
      <c r="BJ356" s="29">
        <f t="shared" si="5314"/>
        <v>0</v>
      </c>
      <c r="BK356" s="29">
        <f t="shared" si="5314"/>
        <v>0</v>
      </c>
      <c r="BL356" s="29">
        <f t="shared" si="5314"/>
        <v>0</v>
      </c>
      <c r="BM356" s="29">
        <f t="shared" si="5314"/>
        <v>0</v>
      </c>
      <c r="BN356" s="29">
        <f t="shared" si="5314"/>
        <v>0</v>
      </c>
      <c r="BO356" s="29">
        <f t="shared" si="5314"/>
        <v>0</v>
      </c>
      <c r="BP356" s="29">
        <f t="shared" si="5314"/>
        <v>0</v>
      </c>
      <c r="BQ356" s="29">
        <f t="shared" si="5314"/>
        <v>0</v>
      </c>
      <c r="BR356" s="29">
        <f t="shared" si="5314"/>
        <v>0</v>
      </c>
      <c r="BS356" s="29">
        <f t="shared" si="5314"/>
        <v>0</v>
      </c>
      <c r="BT356" s="29">
        <f t="shared" si="5314"/>
        <v>0</v>
      </c>
      <c r="BU356" s="29">
        <f t="shared" si="5314"/>
        <v>0</v>
      </c>
      <c r="BV356" s="29">
        <f t="shared" si="5314"/>
        <v>0</v>
      </c>
      <c r="BW356" s="29">
        <f t="shared" ref="BW356:EB356" si="5315">$D356*BW355</f>
        <v>0</v>
      </c>
      <c r="BX356" s="29">
        <f t="shared" si="5315"/>
        <v>0</v>
      </c>
      <c r="BY356" s="29">
        <f t="shared" si="5315"/>
        <v>0</v>
      </c>
      <c r="BZ356" s="29">
        <f t="shared" si="5315"/>
        <v>0</v>
      </c>
      <c r="CA356" s="29">
        <f t="shared" si="5315"/>
        <v>0</v>
      </c>
      <c r="CB356" s="29">
        <f t="shared" si="5315"/>
        <v>0</v>
      </c>
      <c r="CC356" s="29">
        <f t="shared" si="5315"/>
        <v>0</v>
      </c>
      <c r="CD356" s="29">
        <f t="shared" si="5315"/>
        <v>0</v>
      </c>
      <c r="CE356" s="29">
        <f t="shared" si="5315"/>
        <v>0</v>
      </c>
      <c r="CF356" s="29">
        <f t="shared" si="5315"/>
        <v>0</v>
      </c>
      <c r="CG356" s="29">
        <f t="shared" si="5315"/>
        <v>0</v>
      </c>
      <c r="CH356" s="29">
        <f t="shared" si="5315"/>
        <v>0</v>
      </c>
      <c r="CI356" s="29">
        <f t="shared" si="5315"/>
        <v>0</v>
      </c>
      <c r="CJ356" s="29">
        <f t="shared" si="5315"/>
        <v>0</v>
      </c>
      <c r="CK356" s="29">
        <f t="shared" si="5315"/>
        <v>0</v>
      </c>
      <c r="CL356" s="29">
        <f t="shared" si="5315"/>
        <v>0</v>
      </c>
      <c r="CM356" s="29">
        <f t="shared" si="5315"/>
        <v>0</v>
      </c>
      <c r="CN356" s="29">
        <f t="shared" si="5315"/>
        <v>0</v>
      </c>
      <c r="CO356" s="29">
        <f t="shared" si="5315"/>
        <v>0</v>
      </c>
      <c r="CP356" s="29">
        <f t="shared" si="5315"/>
        <v>0</v>
      </c>
      <c r="CQ356" s="29">
        <f t="shared" si="5315"/>
        <v>0</v>
      </c>
      <c r="CR356" s="29">
        <f t="shared" si="5315"/>
        <v>0</v>
      </c>
      <c r="CS356" s="29">
        <f t="shared" si="5315"/>
        <v>0</v>
      </c>
      <c r="CT356" s="29">
        <f t="shared" si="5315"/>
        <v>0</v>
      </c>
      <c r="CU356" s="29">
        <f t="shared" si="5315"/>
        <v>0</v>
      </c>
      <c r="CV356" s="29">
        <f t="shared" si="5315"/>
        <v>0</v>
      </c>
      <c r="CW356" s="29">
        <f t="shared" si="5315"/>
        <v>0</v>
      </c>
      <c r="CX356" s="29">
        <f t="shared" si="5315"/>
        <v>0</v>
      </c>
      <c r="CY356" s="29">
        <f t="shared" si="5315"/>
        <v>0</v>
      </c>
      <c r="CZ356" s="29">
        <f t="shared" si="5315"/>
        <v>0</v>
      </c>
      <c r="DA356" s="29">
        <f t="shared" si="5315"/>
        <v>0</v>
      </c>
      <c r="DB356" s="29">
        <f t="shared" si="5315"/>
        <v>0</v>
      </c>
      <c r="DC356" s="29">
        <f t="shared" si="5315"/>
        <v>0</v>
      </c>
      <c r="DD356" s="29">
        <f t="shared" si="5315"/>
        <v>0</v>
      </c>
      <c r="DE356" s="29">
        <f t="shared" si="5315"/>
        <v>0</v>
      </c>
      <c r="DF356" s="29">
        <f t="shared" si="5315"/>
        <v>0</v>
      </c>
      <c r="DG356" s="29">
        <f t="shared" si="5315"/>
        <v>0</v>
      </c>
      <c r="DH356" s="29">
        <f t="shared" si="5315"/>
        <v>0</v>
      </c>
      <c r="DI356" s="29">
        <f t="shared" si="5315"/>
        <v>0</v>
      </c>
      <c r="DJ356" s="29">
        <f t="shared" si="5315"/>
        <v>0</v>
      </c>
      <c r="DK356" s="29">
        <f t="shared" si="5315"/>
        <v>0</v>
      </c>
      <c r="DL356" s="29">
        <f t="shared" si="5315"/>
        <v>0</v>
      </c>
      <c r="DM356" s="29">
        <f t="shared" si="5315"/>
        <v>0</v>
      </c>
      <c r="DN356" s="29">
        <f t="shared" si="5315"/>
        <v>0</v>
      </c>
      <c r="DO356" s="29">
        <f t="shared" si="5315"/>
        <v>0</v>
      </c>
      <c r="DP356" s="29">
        <f t="shared" si="5315"/>
        <v>0</v>
      </c>
      <c r="DQ356" s="29">
        <f t="shared" si="5315"/>
        <v>0</v>
      </c>
      <c r="DR356" s="29">
        <f t="shared" si="5315"/>
        <v>0</v>
      </c>
      <c r="DS356" s="29">
        <f t="shared" si="5315"/>
        <v>0</v>
      </c>
      <c r="DT356" s="29">
        <f t="shared" si="5315"/>
        <v>0</v>
      </c>
      <c r="DU356" s="29">
        <f t="shared" si="5315"/>
        <v>0</v>
      </c>
      <c r="DV356" s="29">
        <f t="shared" si="5315"/>
        <v>0</v>
      </c>
      <c r="DW356" s="29">
        <f t="shared" si="5315"/>
        <v>0</v>
      </c>
      <c r="DX356" s="29">
        <f t="shared" si="5315"/>
        <v>0</v>
      </c>
      <c r="DY356" s="29">
        <f t="shared" si="5315"/>
        <v>0</v>
      </c>
      <c r="DZ356" s="29">
        <f t="shared" si="5315"/>
        <v>0</v>
      </c>
      <c r="EA356" s="29">
        <f t="shared" si="5315"/>
        <v>0</v>
      </c>
      <c r="EB356" s="29">
        <f t="shared" si="5315"/>
        <v>0</v>
      </c>
    </row>
    <row r="357" spans="1:132" outlineLevel="1" x14ac:dyDescent="0.25">
      <c r="C357" s="34" t="s">
        <v>417</v>
      </c>
      <c r="D357" s="34"/>
      <c r="E357" s="34"/>
      <c r="F357" s="34"/>
      <c r="G357" s="67" t="s">
        <v>215</v>
      </c>
      <c r="H357" s="34"/>
      <c r="I357" s="34"/>
      <c r="J357" s="126">
        <f>J$13</f>
        <v>1</v>
      </c>
      <c r="K357" s="126">
        <f t="shared" ref="K357:BV357" si="5316">K$13</f>
        <v>1.0026792493128671</v>
      </c>
      <c r="L357" s="126">
        <f t="shared" si="5316"/>
        <v>1.0056539350998608</v>
      </c>
      <c r="M357" s="126">
        <f t="shared" si="5316"/>
        <v>1.0085410656939733</v>
      </c>
      <c r="N357" s="126">
        <f t="shared" si="5316"/>
        <v>1.0114364849476103</v>
      </c>
      <c r="O357" s="126">
        <f t="shared" si="5316"/>
        <v>1.0143402166566737</v>
      </c>
      <c r="P357" s="126">
        <f t="shared" si="5316"/>
        <v>1.0172522846853813</v>
      </c>
      <c r="Q357" s="126">
        <f t="shared" si="5316"/>
        <v>1.0201727129664624</v>
      </c>
      <c r="R357" s="126">
        <f t="shared" si="5316"/>
        <v>1.0231015255013547</v>
      </c>
      <c r="S357" s="126">
        <f t="shared" si="5316"/>
        <v>1.0260387463604019</v>
      </c>
      <c r="T357" s="126">
        <f t="shared" si="5316"/>
        <v>1.028984399683051</v>
      </c>
      <c r="U357" s="126">
        <f t="shared" si="5316"/>
        <v>1.0319385096780509</v>
      </c>
      <c r="V357" s="126">
        <f t="shared" si="5316"/>
        <v>1.0349011006236515</v>
      </c>
      <c r="W357" s="126">
        <f t="shared" si="5316"/>
        <v>1.0377730230388176</v>
      </c>
      <c r="X357" s="126">
        <f t="shared" si="5316"/>
        <v>1.0408518228283561</v>
      </c>
      <c r="Y357" s="126">
        <f t="shared" si="5316"/>
        <v>1.0438400029932626</v>
      </c>
      <c r="Z357" s="126">
        <f t="shared" si="5316"/>
        <v>1.046836761920777</v>
      </c>
      <c r="AA357" s="126">
        <f t="shared" si="5316"/>
        <v>1.0498421242396576</v>
      </c>
      <c r="AB357" s="126">
        <f t="shared" si="5316"/>
        <v>1.05285611464937</v>
      </c>
      <c r="AC357" s="126">
        <f t="shared" si="5316"/>
        <v>1.0558787579202888</v>
      </c>
      <c r="AD357" s="126">
        <f t="shared" si="5316"/>
        <v>1.0589100788939025</v>
      </c>
      <c r="AE357" s="126">
        <f t="shared" si="5316"/>
        <v>1.0619501024830165</v>
      </c>
      <c r="AF357" s="126">
        <f t="shared" si="5316"/>
        <v>1.0649988536719583</v>
      </c>
      <c r="AG357" s="126">
        <f t="shared" si="5316"/>
        <v>1.0680563575167832</v>
      </c>
      <c r="AH357" s="126">
        <f t="shared" si="5316"/>
        <v>1.0711226391454798</v>
      </c>
      <c r="AI357" s="126">
        <f t="shared" si="5316"/>
        <v>1.0739924437404067</v>
      </c>
      <c r="AJ357" s="126">
        <f t="shared" si="5316"/>
        <v>1.0771786970311998</v>
      </c>
      <c r="AK357" s="126">
        <f t="shared" si="5316"/>
        <v>1.0802711679727233</v>
      </c>
      <c r="AL357" s="126">
        <f t="shared" si="5316"/>
        <v>1.0833725170851116</v>
      </c>
      <c r="AM357" s="126">
        <f t="shared" si="5316"/>
        <v>1.0864827698566941</v>
      </c>
      <c r="AN357" s="126">
        <f t="shared" si="5316"/>
        <v>1.0896019518489746</v>
      </c>
      <c r="AO357" s="126">
        <f t="shared" si="5316"/>
        <v>1.0927300886968412</v>
      </c>
      <c r="AP357" s="126">
        <f t="shared" si="5316"/>
        <v>1.0958672061087775</v>
      </c>
      <c r="AQ357" s="126">
        <f t="shared" si="5316"/>
        <v>1.0990133298670732</v>
      </c>
      <c r="AR357" s="126">
        <f t="shared" si="5316"/>
        <v>1.1021684858280367</v>
      </c>
      <c r="AS357" s="126">
        <f t="shared" si="5316"/>
        <v>1.1053326999222071</v>
      </c>
      <c r="AT357" s="126">
        <f t="shared" si="5316"/>
        <v>1.1085059981545673</v>
      </c>
      <c r="AU357" s="126">
        <f t="shared" si="5316"/>
        <v>1.111475962088432</v>
      </c>
      <c r="AV357" s="126">
        <f t="shared" si="5316"/>
        <v>1.1147734191259395</v>
      </c>
      <c r="AW357" s="126">
        <f t="shared" si="5316"/>
        <v>1.1179738207069689</v>
      </c>
      <c r="AX357" s="126">
        <f t="shared" si="5316"/>
        <v>1.1211834103167977</v>
      </c>
      <c r="AY357" s="126">
        <f t="shared" si="5316"/>
        <v>1.1244022143333261</v>
      </c>
      <c r="AZ357" s="126">
        <f t="shared" si="5316"/>
        <v>1.1276302592101826</v>
      </c>
      <c r="BA357" s="126">
        <f t="shared" si="5316"/>
        <v>1.1308675714769412</v>
      </c>
      <c r="BB357" s="126">
        <f t="shared" si="5316"/>
        <v>1.1341141777393395</v>
      </c>
      <c r="BC357" s="126">
        <f t="shared" si="5316"/>
        <v>1.1373701046794982</v>
      </c>
      <c r="BD357" s="126">
        <f t="shared" si="5316"/>
        <v>1.1406353790561385</v>
      </c>
      <c r="BE357" s="126">
        <f t="shared" si="5316"/>
        <v>1.1439100277048042</v>
      </c>
      <c r="BF357" s="126">
        <f t="shared" si="5316"/>
        <v>1.1471940775380809</v>
      </c>
      <c r="BG357" s="126">
        <f t="shared" si="5316"/>
        <v>1.15026769648205</v>
      </c>
      <c r="BH357" s="126">
        <f t="shared" si="5316"/>
        <v>1.1536802383994258</v>
      </c>
      <c r="BI357" s="126">
        <f t="shared" si="5316"/>
        <v>1.1569923375180708</v>
      </c>
      <c r="BJ357" s="126">
        <f t="shared" si="5316"/>
        <v>1.1603139453378331</v>
      </c>
      <c r="BK357" s="126">
        <f t="shared" si="5316"/>
        <v>1.1636450891572303</v>
      </c>
      <c r="BL357" s="126">
        <f t="shared" si="5316"/>
        <v>1.1669857963531516</v>
      </c>
      <c r="BM357" s="126">
        <f t="shared" si="5316"/>
        <v>1.1703360943810825</v>
      </c>
      <c r="BN357" s="126">
        <f t="shared" si="5316"/>
        <v>1.1736960107753303</v>
      </c>
      <c r="BO357" s="126">
        <f t="shared" si="5316"/>
        <v>1.1770655731492505</v>
      </c>
      <c r="BP357" s="126">
        <f t="shared" si="5316"/>
        <v>1.180444809195474</v>
      </c>
      <c r="BQ357" s="126">
        <f t="shared" si="5316"/>
        <v>1.1838337466861339</v>
      </c>
      <c r="BR357" s="126">
        <f t="shared" si="5316"/>
        <v>1.1872324134730949</v>
      </c>
      <c r="BS357" s="126">
        <f t="shared" si="5316"/>
        <v>1.1905270658589224</v>
      </c>
      <c r="BT357" s="126">
        <f t="shared" si="5316"/>
        <v>1.1940590467434065</v>
      </c>
      <c r="BU357" s="126">
        <f t="shared" si="5316"/>
        <v>1.1974870693312041</v>
      </c>
      <c r="BV357" s="126">
        <f t="shared" si="5316"/>
        <v>1.2009249334246579</v>
      </c>
      <c r="BW357" s="126">
        <f t="shared" ref="BW357:EB357" si="5317">BW$13</f>
        <v>1.204372667277734</v>
      </c>
      <c r="BX357" s="126">
        <f t="shared" si="5317"/>
        <v>1.2078302992255125</v>
      </c>
      <c r="BY357" s="126">
        <f t="shared" si="5317"/>
        <v>1.2112978576844211</v>
      </c>
      <c r="BZ357" s="126">
        <f t="shared" si="5317"/>
        <v>1.2147753711524676</v>
      </c>
      <c r="CA357" s="126">
        <f t="shared" si="5317"/>
        <v>1.2182628682094752</v>
      </c>
      <c r="CB357" s="126">
        <f t="shared" si="5317"/>
        <v>1.2217603775173165</v>
      </c>
      <c r="CC357" s="126">
        <f t="shared" si="5317"/>
        <v>1.2252679278201495</v>
      </c>
      <c r="CD357" s="126">
        <f t="shared" si="5317"/>
        <v>1.2287855479446541</v>
      </c>
      <c r="CE357" s="126">
        <f t="shared" si="5317"/>
        <v>1.232077770779646</v>
      </c>
      <c r="CF357" s="126">
        <f t="shared" si="5317"/>
        <v>1.23573302168438</v>
      </c>
      <c r="CG357" s="126">
        <f t="shared" si="5317"/>
        <v>1.2392806860334544</v>
      </c>
      <c r="CH357" s="126">
        <f t="shared" si="5317"/>
        <v>1.2428385353675644</v>
      </c>
      <c r="CI357" s="126">
        <f t="shared" si="5317"/>
        <v>1.2464065989267703</v>
      </c>
      <c r="CJ357" s="126">
        <f t="shared" si="5317"/>
        <v>1.2499849060350778</v>
      </c>
      <c r="CK357" s="126">
        <f t="shared" si="5317"/>
        <v>1.2535734861006791</v>
      </c>
      <c r="CL357" s="126">
        <f t="shared" si="5317"/>
        <v>1.257172368616194</v>
      </c>
      <c r="CM357" s="126">
        <f t="shared" si="5317"/>
        <v>1.2607815831589126</v>
      </c>
      <c r="CN357" s="126">
        <f t="shared" si="5317"/>
        <v>1.2644011593910389</v>
      </c>
      <c r="CO357" s="126">
        <f t="shared" si="5317"/>
        <v>1.2680311270599336</v>
      </c>
      <c r="CP357" s="126">
        <f t="shared" si="5317"/>
        <v>1.2716715159983594</v>
      </c>
      <c r="CQ357" s="126">
        <f t="shared" si="5317"/>
        <v>1.2750786410337906</v>
      </c>
      <c r="CR357" s="126">
        <f t="shared" si="5317"/>
        <v>1.2788614642181557</v>
      </c>
      <c r="CS357" s="126">
        <f t="shared" si="5317"/>
        <v>1.2825329459576562</v>
      </c>
      <c r="CT357" s="126">
        <f t="shared" si="5317"/>
        <v>1.2862149681493797</v>
      </c>
      <c r="CU357" s="126">
        <f t="shared" si="5317"/>
        <v>1.289907561053897</v>
      </c>
      <c r="CV357" s="126">
        <f t="shared" si="5317"/>
        <v>1.293610755018654</v>
      </c>
      <c r="CW357" s="126">
        <f t="shared" si="5317"/>
        <v>1.2973245804782207</v>
      </c>
      <c r="CX357" s="126">
        <f t="shared" si="5317"/>
        <v>1.3010490679545423</v>
      </c>
      <c r="CY357" s="126">
        <f t="shared" si="5317"/>
        <v>1.304784248057189</v>
      </c>
      <c r="CZ357" s="126">
        <f t="shared" si="5317"/>
        <v>1.3085301514836076</v>
      </c>
      <c r="DA357" s="126">
        <f t="shared" si="5317"/>
        <v>1.3122868090193751</v>
      </c>
      <c r="DB357" s="126">
        <f t="shared" si="5317"/>
        <v>1.3160542515384499</v>
      </c>
      <c r="DC357" s="126">
        <f t="shared" si="5317"/>
        <v>1.3195802889875801</v>
      </c>
      <c r="DD357" s="126">
        <f t="shared" si="5317"/>
        <v>1.323495136864544</v>
      </c>
      <c r="DE357" s="126">
        <f t="shared" si="5317"/>
        <v>1.3272947573576725</v>
      </c>
      <c r="DF357" s="126">
        <f t="shared" si="5317"/>
        <v>1.3311052861764079</v>
      </c>
      <c r="DG357" s="126">
        <f t="shared" si="5317"/>
        <v>1.3349267546374479</v>
      </c>
      <c r="DH357" s="126">
        <f t="shared" si="5317"/>
        <v>1.3387591941473977</v>
      </c>
      <c r="DI357" s="126">
        <f t="shared" si="5317"/>
        <v>1.3426026362030277</v>
      </c>
      <c r="DJ357" s="126">
        <f t="shared" si="5317"/>
        <v>1.3464571123915319</v>
      </c>
      <c r="DK357" s="126">
        <f t="shared" si="5317"/>
        <v>1.3503226543907885</v>
      </c>
      <c r="DL357" s="126">
        <f t="shared" si="5317"/>
        <v>1.3541992939696192</v>
      </c>
      <c r="DM357" s="126">
        <f t="shared" si="5317"/>
        <v>1.358087062988051</v>
      </c>
      <c r="DN357" s="126">
        <f t="shared" si="5317"/>
        <v>1.361985993397578</v>
      </c>
      <c r="DO357" s="126">
        <f t="shared" si="5317"/>
        <v>1.3657655991021458</v>
      </c>
      <c r="DP357" s="126">
        <f t="shared" si="5317"/>
        <v>1.3698174666548035</v>
      </c>
      <c r="DQ357" s="126">
        <f t="shared" si="5317"/>
        <v>1.3737500738651915</v>
      </c>
      <c r="DR357" s="126">
        <f t="shared" si="5317"/>
        <v>1.3776939711925826</v>
      </c>
      <c r="DS357" s="126">
        <f t="shared" si="5317"/>
        <v>1.381649191049759</v>
      </c>
      <c r="DT357" s="126">
        <f t="shared" si="5317"/>
        <v>1.385615765942557</v>
      </c>
      <c r="DU357" s="126">
        <f t="shared" si="5317"/>
        <v>1.3895937284701338</v>
      </c>
      <c r="DV357" s="126">
        <f t="shared" si="5317"/>
        <v>1.3935831113252357</v>
      </c>
      <c r="DW357" s="126">
        <f t="shared" si="5317"/>
        <v>1.3975839472944662</v>
      </c>
      <c r="DX357" s="126">
        <f t="shared" si="5317"/>
        <v>1.401596269258556</v>
      </c>
      <c r="DY357" s="126">
        <f t="shared" si="5317"/>
        <v>1.4056201101926329</v>
      </c>
      <c r="DZ357" s="126">
        <f t="shared" si="5317"/>
        <v>1.4096555031664932</v>
      </c>
      <c r="EA357" s="126">
        <f t="shared" si="5317"/>
        <v>1.4134323217047313</v>
      </c>
      <c r="EB357" s="126">
        <f t="shared" si="5317"/>
        <v>1.4176256038945581</v>
      </c>
    </row>
    <row r="358" spans="1:132" ht="13" x14ac:dyDescent="0.3">
      <c r="C358" s="36" t="str">
        <f>"TOTAL "&amp;UPPER(B353)&amp;" COSTS"</f>
        <v>TOTAL PROCESSORS COSTS</v>
      </c>
      <c r="D358" s="38"/>
      <c r="E358" s="38"/>
      <c r="F358" s="38"/>
      <c r="G358" s="52" t="s">
        <v>220</v>
      </c>
      <c r="H358" s="51">
        <f t="shared" ref="H358" si="5318">SUM(J358:EB358)</f>
        <v>262189.57580034714</v>
      </c>
      <c r="I358" s="38"/>
      <c r="J358" s="37">
        <f t="shared" ref="J358" si="5319">J356*J357</f>
        <v>21508.333333333332</v>
      </c>
      <c r="K358" s="37">
        <f t="shared" ref="K358:BV358" si="5320">K356*K357</f>
        <v>21565.959520637582</v>
      </c>
      <c r="L358" s="37">
        <f t="shared" si="5320"/>
        <v>21629.94005410617</v>
      </c>
      <c r="M358" s="37">
        <f t="shared" si="5320"/>
        <v>21692.037421301207</v>
      </c>
      <c r="N358" s="37">
        <f t="shared" si="5320"/>
        <v>21754.313063748185</v>
      </c>
      <c r="O358" s="37">
        <f t="shared" si="5320"/>
        <v>21816.767493257288</v>
      </c>
      <c r="P358" s="37">
        <f t="shared" si="5320"/>
        <v>21879.401223108074</v>
      </c>
      <c r="Q358" s="37">
        <f t="shared" si="5320"/>
        <v>21942.214768053662</v>
      </c>
      <c r="R358" s="37">
        <f t="shared" si="5320"/>
        <v>22005.208644324968</v>
      </c>
      <c r="S358" s="37">
        <f t="shared" si="5320"/>
        <v>22068.383369634976</v>
      </c>
      <c r="T358" s="37">
        <f t="shared" si="5320"/>
        <v>22131.739463182956</v>
      </c>
      <c r="U358" s="37">
        <f t="shared" si="5320"/>
        <v>22195.277445658743</v>
      </c>
      <c r="V358" s="37">
        <f t="shared" si="5320"/>
        <v>0</v>
      </c>
      <c r="W358" s="37">
        <f t="shared" si="5320"/>
        <v>0</v>
      </c>
      <c r="X358" s="37">
        <f t="shared" si="5320"/>
        <v>0</v>
      </c>
      <c r="Y358" s="37">
        <f t="shared" si="5320"/>
        <v>0</v>
      </c>
      <c r="Z358" s="37">
        <f t="shared" si="5320"/>
        <v>0</v>
      </c>
      <c r="AA358" s="37">
        <f t="shared" si="5320"/>
        <v>0</v>
      </c>
      <c r="AB358" s="37">
        <f t="shared" si="5320"/>
        <v>0</v>
      </c>
      <c r="AC358" s="37">
        <f t="shared" si="5320"/>
        <v>0</v>
      </c>
      <c r="AD358" s="37">
        <f t="shared" si="5320"/>
        <v>0</v>
      </c>
      <c r="AE358" s="37">
        <f t="shared" si="5320"/>
        <v>0</v>
      </c>
      <c r="AF358" s="37">
        <f t="shared" si="5320"/>
        <v>0</v>
      </c>
      <c r="AG358" s="37">
        <f t="shared" si="5320"/>
        <v>0</v>
      </c>
      <c r="AH358" s="37">
        <f t="shared" si="5320"/>
        <v>0</v>
      </c>
      <c r="AI358" s="37">
        <f t="shared" si="5320"/>
        <v>0</v>
      </c>
      <c r="AJ358" s="37">
        <f t="shared" si="5320"/>
        <v>0</v>
      </c>
      <c r="AK358" s="37">
        <f t="shared" si="5320"/>
        <v>0</v>
      </c>
      <c r="AL358" s="37">
        <f t="shared" si="5320"/>
        <v>0</v>
      </c>
      <c r="AM358" s="37">
        <f t="shared" si="5320"/>
        <v>0</v>
      </c>
      <c r="AN358" s="37">
        <f t="shared" si="5320"/>
        <v>0</v>
      </c>
      <c r="AO358" s="37">
        <f t="shared" si="5320"/>
        <v>0</v>
      </c>
      <c r="AP358" s="37">
        <f t="shared" si="5320"/>
        <v>0</v>
      </c>
      <c r="AQ358" s="37">
        <f t="shared" si="5320"/>
        <v>0</v>
      </c>
      <c r="AR358" s="37">
        <f t="shared" si="5320"/>
        <v>0</v>
      </c>
      <c r="AS358" s="37">
        <f t="shared" si="5320"/>
        <v>0</v>
      </c>
      <c r="AT358" s="37">
        <f t="shared" si="5320"/>
        <v>0</v>
      </c>
      <c r="AU358" s="37">
        <f t="shared" si="5320"/>
        <v>0</v>
      </c>
      <c r="AV358" s="37">
        <f t="shared" si="5320"/>
        <v>0</v>
      </c>
      <c r="AW358" s="37">
        <f t="shared" si="5320"/>
        <v>0</v>
      </c>
      <c r="AX358" s="37">
        <f t="shared" si="5320"/>
        <v>0</v>
      </c>
      <c r="AY358" s="37">
        <f t="shared" si="5320"/>
        <v>0</v>
      </c>
      <c r="AZ358" s="37">
        <f t="shared" si="5320"/>
        <v>0</v>
      </c>
      <c r="BA358" s="37">
        <f t="shared" si="5320"/>
        <v>0</v>
      </c>
      <c r="BB358" s="37">
        <f t="shared" si="5320"/>
        <v>0</v>
      </c>
      <c r="BC358" s="37">
        <f t="shared" si="5320"/>
        <v>0</v>
      </c>
      <c r="BD358" s="37">
        <f t="shared" si="5320"/>
        <v>0</v>
      </c>
      <c r="BE358" s="37">
        <f t="shared" si="5320"/>
        <v>0</v>
      </c>
      <c r="BF358" s="37">
        <f t="shared" si="5320"/>
        <v>0</v>
      </c>
      <c r="BG358" s="37">
        <f t="shared" si="5320"/>
        <v>0</v>
      </c>
      <c r="BH358" s="37">
        <f t="shared" si="5320"/>
        <v>0</v>
      </c>
      <c r="BI358" s="37">
        <f t="shared" si="5320"/>
        <v>0</v>
      </c>
      <c r="BJ358" s="37">
        <f t="shared" si="5320"/>
        <v>0</v>
      </c>
      <c r="BK358" s="37">
        <f t="shared" si="5320"/>
        <v>0</v>
      </c>
      <c r="BL358" s="37">
        <f t="shared" si="5320"/>
        <v>0</v>
      </c>
      <c r="BM358" s="37">
        <f t="shared" si="5320"/>
        <v>0</v>
      </c>
      <c r="BN358" s="37">
        <f t="shared" si="5320"/>
        <v>0</v>
      </c>
      <c r="BO358" s="37">
        <f t="shared" si="5320"/>
        <v>0</v>
      </c>
      <c r="BP358" s="37">
        <f t="shared" si="5320"/>
        <v>0</v>
      </c>
      <c r="BQ358" s="37">
        <f t="shared" si="5320"/>
        <v>0</v>
      </c>
      <c r="BR358" s="37">
        <f t="shared" si="5320"/>
        <v>0</v>
      </c>
      <c r="BS358" s="37">
        <f t="shared" si="5320"/>
        <v>0</v>
      </c>
      <c r="BT358" s="37">
        <f t="shared" si="5320"/>
        <v>0</v>
      </c>
      <c r="BU358" s="37">
        <f t="shared" si="5320"/>
        <v>0</v>
      </c>
      <c r="BV358" s="37">
        <f t="shared" si="5320"/>
        <v>0</v>
      </c>
      <c r="BW358" s="37">
        <f t="shared" ref="BW358:EB358" si="5321">BW356*BW357</f>
        <v>0</v>
      </c>
      <c r="BX358" s="37">
        <f t="shared" si="5321"/>
        <v>0</v>
      </c>
      <c r="BY358" s="37">
        <f t="shared" si="5321"/>
        <v>0</v>
      </c>
      <c r="BZ358" s="37">
        <f t="shared" si="5321"/>
        <v>0</v>
      </c>
      <c r="CA358" s="37">
        <f t="shared" si="5321"/>
        <v>0</v>
      </c>
      <c r="CB358" s="37">
        <f t="shared" si="5321"/>
        <v>0</v>
      </c>
      <c r="CC358" s="37">
        <f t="shared" si="5321"/>
        <v>0</v>
      </c>
      <c r="CD358" s="37">
        <f t="shared" si="5321"/>
        <v>0</v>
      </c>
      <c r="CE358" s="37">
        <f t="shared" si="5321"/>
        <v>0</v>
      </c>
      <c r="CF358" s="37">
        <f t="shared" si="5321"/>
        <v>0</v>
      </c>
      <c r="CG358" s="37">
        <f t="shared" si="5321"/>
        <v>0</v>
      </c>
      <c r="CH358" s="37">
        <f t="shared" si="5321"/>
        <v>0</v>
      </c>
      <c r="CI358" s="37">
        <f t="shared" si="5321"/>
        <v>0</v>
      </c>
      <c r="CJ358" s="37">
        <f t="shared" si="5321"/>
        <v>0</v>
      </c>
      <c r="CK358" s="37">
        <f t="shared" si="5321"/>
        <v>0</v>
      </c>
      <c r="CL358" s="37">
        <f t="shared" si="5321"/>
        <v>0</v>
      </c>
      <c r="CM358" s="37">
        <f t="shared" si="5321"/>
        <v>0</v>
      </c>
      <c r="CN358" s="37">
        <f t="shared" si="5321"/>
        <v>0</v>
      </c>
      <c r="CO358" s="37">
        <f t="shared" si="5321"/>
        <v>0</v>
      </c>
      <c r="CP358" s="37">
        <f t="shared" si="5321"/>
        <v>0</v>
      </c>
      <c r="CQ358" s="37">
        <f t="shared" si="5321"/>
        <v>0</v>
      </c>
      <c r="CR358" s="37">
        <f t="shared" si="5321"/>
        <v>0</v>
      </c>
      <c r="CS358" s="37">
        <f t="shared" si="5321"/>
        <v>0</v>
      </c>
      <c r="CT358" s="37">
        <f t="shared" si="5321"/>
        <v>0</v>
      </c>
      <c r="CU358" s="37">
        <f t="shared" si="5321"/>
        <v>0</v>
      </c>
      <c r="CV358" s="37">
        <f t="shared" si="5321"/>
        <v>0</v>
      </c>
      <c r="CW358" s="37">
        <f t="shared" si="5321"/>
        <v>0</v>
      </c>
      <c r="CX358" s="37">
        <f t="shared" si="5321"/>
        <v>0</v>
      </c>
      <c r="CY358" s="37">
        <f t="shared" si="5321"/>
        <v>0</v>
      </c>
      <c r="CZ358" s="37">
        <f t="shared" si="5321"/>
        <v>0</v>
      </c>
      <c r="DA358" s="37">
        <f t="shared" si="5321"/>
        <v>0</v>
      </c>
      <c r="DB358" s="37">
        <f t="shared" si="5321"/>
        <v>0</v>
      </c>
      <c r="DC358" s="37">
        <f t="shared" si="5321"/>
        <v>0</v>
      </c>
      <c r="DD358" s="37">
        <f t="shared" si="5321"/>
        <v>0</v>
      </c>
      <c r="DE358" s="37">
        <f t="shared" si="5321"/>
        <v>0</v>
      </c>
      <c r="DF358" s="37">
        <f t="shared" si="5321"/>
        <v>0</v>
      </c>
      <c r="DG358" s="37">
        <f t="shared" si="5321"/>
        <v>0</v>
      </c>
      <c r="DH358" s="37">
        <f t="shared" si="5321"/>
        <v>0</v>
      </c>
      <c r="DI358" s="37">
        <f t="shared" si="5321"/>
        <v>0</v>
      </c>
      <c r="DJ358" s="37">
        <f t="shared" si="5321"/>
        <v>0</v>
      </c>
      <c r="DK358" s="37">
        <f t="shared" si="5321"/>
        <v>0</v>
      </c>
      <c r="DL358" s="37">
        <f t="shared" si="5321"/>
        <v>0</v>
      </c>
      <c r="DM358" s="37">
        <f t="shared" si="5321"/>
        <v>0</v>
      </c>
      <c r="DN358" s="37">
        <f t="shared" si="5321"/>
        <v>0</v>
      </c>
      <c r="DO358" s="37">
        <f t="shared" si="5321"/>
        <v>0</v>
      </c>
      <c r="DP358" s="37">
        <f t="shared" si="5321"/>
        <v>0</v>
      </c>
      <c r="DQ358" s="37">
        <f t="shared" si="5321"/>
        <v>0</v>
      </c>
      <c r="DR358" s="37">
        <f t="shared" si="5321"/>
        <v>0</v>
      </c>
      <c r="DS358" s="37">
        <f t="shared" si="5321"/>
        <v>0</v>
      </c>
      <c r="DT358" s="37">
        <f t="shared" si="5321"/>
        <v>0</v>
      </c>
      <c r="DU358" s="37">
        <f t="shared" si="5321"/>
        <v>0</v>
      </c>
      <c r="DV358" s="37">
        <f t="shared" si="5321"/>
        <v>0</v>
      </c>
      <c r="DW358" s="37">
        <f t="shared" si="5321"/>
        <v>0</v>
      </c>
      <c r="DX358" s="37">
        <f t="shared" si="5321"/>
        <v>0</v>
      </c>
      <c r="DY358" s="37">
        <f t="shared" si="5321"/>
        <v>0</v>
      </c>
      <c r="DZ358" s="37">
        <f t="shared" si="5321"/>
        <v>0</v>
      </c>
      <c r="EA358" s="37">
        <f t="shared" si="5321"/>
        <v>0</v>
      </c>
      <c r="EB358" s="37">
        <f t="shared" si="5321"/>
        <v>0</v>
      </c>
    </row>
    <row r="359" spans="1:132" x14ac:dyDescent="0.25"/>
    <row r="360" spans="1:132" ht="13" x14ac:dyDescent="0.3">
      <c r="A360" s="59">
        <f>IF(H363=D363,0,1)</f>
        <v>0</v>
      </c>
      <c r="B360" s="108" t="str">
        <f>Assumptions!B191</f>
        <v>Agents</v>
      </c>
      <c r="C360" s="108"/>
      <c r="D360" s="108"/>
      <c r="E360" s="108"/>
      <c r="F360" s="108"/>
      <c r="G360" s="108"/>
      <c r="H360" s="108"/>
      <c r="I360" s="108"/>
    </row>
    <row r="361" spans="1:132" ht="13" x14ac:dyDescent="0.3">
      <c r="C361" s="2" t="s">
        <v>419</v>
      </c>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row>
    <row r="362" spans="1:132" outlineLevel="1" x14ac:dyDescent="0.25">
      <c r="C362" t="s">
        <v>339</v>
      </c>
      <c r="D362" s="79">
        <f>Costs!J267</f>
        <v>45078</v>
      </c>
      <c r="E362" s="16">
        <f>Costs!J268</f>
        <v>12</v>
      </c>
      <c r="F362" s="61">
        <f>EDATE(D362,E362)</f>
        <v>45444</v>
      </c>
      <c r="G362" s="52" t="s">
        <v>215</v>
      </c>
      <c r="H362" s="50">
        <f>SUM(J362:EB362)</f>
        <v>1</v>
      </c>
      <c r="J362" s="130">
        <f t="shared" ref="J362:AO362" si="5322">IFERROR(IF(AND(J$6&gt;=$D362,J$7&lt;=$F362),1,0)*1/(YEARFRAC($D362,$F362)*MiY),0)+IF(AND($D362=$F362,J$6&lt;=$D362,J$7&gt;=$F362),1)</f>
        <v>0</v>
      </c>
      <c r="K362" s="130">
        <f t="shared" si="5322"/>
        <v>0</v>
      </c>
      <c r="L362" s="130">
        <f t="shared" si="5322"/>
        <v>0</v>
      </c>
      <c r="M362" s="130">
        <f t="shared" si="5322"/>
        <v>0</v>
      </c>
      <c r="N362" s="130">
        <f t="shared" si="5322"/>
        <v>0</v>
      </c>
      <c r="O362" s="130">
        <f t="shared" si="5322"/>
        <v>8.3333333333333329E-2</v>
      </c>
      <c r="P362" s="130">
        <f t="shared" si="5322"/>
        <v>8.3333333333333329E-2</v>
      </c>
      <c r="Q362" s="130">
        <f t="shared" si="5322"/>
        <v>8.3333333333333329E-2</v>
      </c>
      <c r="R362" s="130">
        <f t="shared" si="5322"/>
        <v>8.3333333333333329E-2</v>
      </c>
      <c r="S362" s="130">
        <f t="shared" si="5322"/>
        <v>8.3333333333333329E-2</v>
      </c>
      <c r="T362" s="130">
        <f t="shared" si="5322"/>
        <v>8.3333333333333329E-2</v>
      </c>
      <c r="U362" s="130">
        <f t="shared" si="5322"/>
        <v>8.3333333333333329E-2</v>
      </c>
      <c r="V362" s="130">
        <f t="shared" si="5322"/>
        <v>8.3333333333333329E-2</v>
      </c>
      <c r="W362" s="130">
        <f t="shared" si="5322"/>
        <v>8.3333333333333329E-2</v>
      </c>
      <c r="X362" s="130">
        <f t="shared" si="5322"/>
        <v>8.3333333333333329E-2</v>
      </c>
      <c r="Y362" s="130">
        <f t="shared" si="5322"/>
        <v>8.3333333333333329E-2</v>
      </c>
      <c r="Z362" s="130">
        <f t="shared" si="5322"/>
        <v>8.3333333333333329E-2</v>
      </c>
      <c r="AA362" s="130">
        <f t="shared" si="5322"/>
        <v>0</v>
      </c>
      <c r="AB362" s="130">
        <f t="shared" si="5322"/>
        <v>0</v>
      </c>
      <c r="AC362" s="130">
        <f t="shared" si="5322"/>
        <v>0</v>
      </c>
      <c r="AD362" s="130">
        <f t="shared" si="5322"/>
        <v>0</v>
      </c>
      <c r="AE362" s="130">
        <f t="shared" si="5322"/>
        <v>0</v>
      </c>
      <c r="AF362" s="130">
        <f t="shared" si="5322"/>
        <v>0</v>
      </c>
      <c r="AG362" s="130">
        <f t="shared" si="5322"/>
        <v>0</v>
      </c>
      <c r="AH362" s="130">
        <f t="shared" si="5322"/>
        <v>0</v>
      </c>
      <c r="AI362" s="130">
        <f t="shared" si="5322"/>
        <v>0</v>
      </c>
      <c r="AJ362" s="130">
        <f t="shared" si="5322"/>
        <v>0</v>
      </c>
      <c r="AK362" s="130">
        <f t="shared" si="5322"/>
        <v>0</v>
      </c>
      <c r="AL362" s="130">
        <f t="shared" si="5322"/>
        <v>0</v>
      </c>
      <c r="AM362" s="130">
        <f t="shared" si="5322"/>
        <v>0</v>
      </c>
      <c r="AN362" s="130">
        <f t="shared" si="5322"/>
        <v>0</v>
      </c>
      <c r="AO362" s="130">
        <f t="shared" si="5322"/>
        <v>0</v>
      </c>
      <c r="AP362" s="130">
        <f t="shared" ref="AP362:BU362" si="5323">IFERROR(IF(AND(AP$6&gt;=$D362,AP$7&lt;=$F362),1,0)*1/(YEARFRAC($D362,$F362)*MiY),0)+IF(AND($D362=$F362,AP$6&lt;=$D362,AP$7&gt;=$F362),1)</f>
        <v>0</v>
      </c>
      <c r="AQ362" s="130">
        <f t="shared" si="5323"/>
        <v>0</v>
      </c>
      <c r="AR362" s="130">
        <f t="shared" si="5323"/>
        <v>0</v>
      </c>
      <c r="AS362" s="130">
        <f t="shared" si="5323"/>
        <v>0</v>
      </c>
      <c r="AT362" s="130">
        <f t="shared" si="5323"/>
        <v>0</v>
      </c>
      <c r="AU362" s="130">
        <f t="shared" si="5323"/>
        <v>0</v>
      </c>
      <c r="AV362" s="130">
        <f t="shared" si="5323"/>
        <v>0</v>
      </c>
      <c r="AW362" s="130">
        <f t="shared" si="5323"/>
        <v>0</v>
      </c>
      <c r="AX362" s="130">
        <f t="shared" si="5323"/>
        <v>0</v>
      </c>
      <c r="AY362" s="130">
        <f t="shared" si="5323"/>
        <v>0</v>
      </c>
      <c r="AZ362" s="130">
        <f t="shared" si="5323"/>
        <v>0</v>
      </c>
      <c r="BA362" s="130">
        <f t="shared" si="5323"/>
        <v>0</v>
      </c>
      <c r="BB362" s="130">
        <f t="shared" si="5323"/>
        <v>0</v>
      </c>
      <c r="BC362" s="130">
        <f t="shared" si="5323"/>
        <v>0</v>
      </c>
      <c r="BD362" s="130">
        <f t="shared" si="5323"/>
        <v>0</v>
      </c>
      <c r="BE362" s="130">
        <f t="shared" si="5323"/>
        <v>0</v>
      </c>
      <c r="BF362" s="130">
        <f t="shared" si="5323"/>
        <v>0</v>
      </c>
      <c r="BG362" s="130">
        <f t="shared" si="5323"/>
        <v>0</v>
      </c>
      <c r="BH362" s="130">
        <f t="shared" si="5323"/>
        <v>0</v>
      </c>
      <c r="BI362" s="130">
        <f t="shared" si="5323"/>
        <v>0</v>
      </c>
      <c r="BJ362" s="130">
        <f t="shared" si="5323"/>
        <v>0</v>
      </c>
      <c r="BK362" s="130">
        <f t="shared" si="5323"/>
        <v>0</v>
      </c>
      <c r="BL362" s="130">
        <f t="shared" si="5323"/>
        <v>0</v>
      </c>
      <c r="BM362" s="130">
        <f t="shared" si="5323"/>
        <v>0</v>
      </c>
      <c r="BN362" s="130">
        <f t="shared" si="5323"/>
        <v>0</v>
      </c>
      <c r="BO362" s="130">
        <f t="shared" si="5323"/>
        <v>0</v>
      </c>
      <c r="BP362" s="130">
        <f t="shared" si="5323"/>
        <v>0</v>
      </c>
      <c r="BQ362" s="130">
        <f t="shared" si="5323"/>
        <v>0</v>
      </c>
      <c r="BR362" s="130">
        <f t="shared" si="5323"/>
        <v>0</v>
      </c>
      <c r="BS362" s="130">
        <f t="shared" si="5323"/>
        <v>0</v>
      </c>
      <c r="BT362" s="130">
        <f t="shared" si="5323"/>
        <v>0</v>
      </c>
      <c r="BU362" s="130">
        <f t="shared" si="5323"/>
        <v>0</v>
      </c>
      <c r="BV362" s="130">
        <f t="shared" ref="BV362:DA362" si="5324">IFERROR(IF(AND(BV$6&gt;=$D362,BV$7&lt;=$F362),1,0)*1/(YEARFRAC($D362,$F362)*MiY),0)+IF(AND($D362=$F362,BV$6&lt;=$D362,BV$7&gt;=$F362),1)</f>
        <v>0</v>
      </c>
      <c r="BW362" s="130">
        <f t="shared" si="5324"/>
        <v>0</v>
      </c>
      <c r="BX362" s="130">
        <f t="shared" si="5324"/>
        <v>0</v>
      </c>
      <c r="BY362" s="130">
        <f t="shared" si="5324"/>
        <v>0</v>
      </c>
      <c r="BZ362" s="130">
        <f t="shared" si="5324"/>
        <v>0</v>
      </c>
      <c r="CA362" s="130">
        <f t="shared" si="5324"/>
        <v>0</v>
      </c>
      <c r="CB362" s="130">
        <f t="shared" si="5324"/>
        <v>0</v>
      </c>
      <c r="CC362" s="130">
        <f t="shared" si="5324"/>
        <v>0</v>
      </c>
      <c r="CD362" s="130">
        <f t="shared" si="5324"/>
        <v>0</v>
      </c>
      <c r="CE362" s="130">
        <f t="shared" si="5324"/>
        <v>0</v>
      </c>
      <c r="CF362" s="130">
        <f t="shared" si="5324"/>
        <v>0</v>
      </c>
      <c r="CG362" s="130">
        <f t="shared" si="5324"/>
        <v>0</v>
      </c>
      <c r="CH362" s="130">
        <f t="shared" si="5324"/>
        <v>0</v>
      </c>
      <c r="CI362" s="130">
        <f t="shared" si="5324"/>
        <v>0</v>
      </c>
      <c r="CJ362" s="130">
        <f t="shared" si="5324"/>
        <v>0</v>
      </c>
      <c r="CK362" s="130">
        <f t="shared" si="5324"/>
        <v>0</v>
      </c>
      <c r="CL362" s="130">
        <f t="shared" si="5324"/>
        <v>0</v>
      </c>
      <c r="CM362" s="130">
        <f t="shared" si="5324"/>
        <v>0</v>
      </c>
      <c r="CN362" s="130">
        <f t="shared" si="5324"/>
        <v>0</v>
      </c>
      <c r="CO362" s="130">
        <f t="shared" si="5324"/>
        <v>0</v>
      </c>
      <c r="CP362" s="130">
        <f t="shared" si="5324"/>
        <v>0</v>
      </c>
      <c r="CQ362" s="130">
        <f t="shared" si="5324"/>
        <v>0</v>
      </c>
      <c r="CR362" s="130">
        <f t="shared" si="5324"/>
        <v>0</v>
      </c>
      <c r="CS362" s="130">
        <f t="shared" si="5324"/>
        <v>0</v>
      </c>
      <c r="CT362" s="130">
        <f t="shared" si="5324"/>
        <v>0</v>
      </c>
      <c r="CU362" s="130">
        <f t="shared" si="5324"/>
        <v>0</v>
      </c>
      <c r="CV362" s="130">
        <f t="shared" si="5324"/>
        <v>0</v>
      </c>
      <c r="CW362" s="130">
        <f t="shared" si="5324"/>
        <v>0</v>
      </c>
      <c r="CX362" s="130">
        <f t="shared" si="5324"/>
        <v>0</v>
      </c>
      <c r="CY362" s="130">
        <f t="shared" si="5324"/>
        <v>0</v>
      </c>
      <c r="CZ362" s="130">
        <f t="shared" si="5324"/>
        <v>0</v>
      </c>
      <c r="DA362" s="130">
        <f t="shared" si="5324"/>
        <v>0</v>
      </c>
      <c r="DB362" s="130">
        <f t="shared" ref="DB362:EB362" si="5325">IFERROR(IF(AND(DB$6&gt;=$D362,DB$7&lt;=$F362),1,0)*1/(YEARFRAC($D362,$F362)*MiY),0)+IF(AND($D362=$F362,DB$6&lt;=$D362,DB$7&gt;=$F362),1)</f>
        <v>0</v>
      </c>
      <c r="DC362" s="130">
        <f t="shared" si="5325"/>
        <v>0</v>
      </c>
      <c r="DD362" s="130">
        <f t="shared" si="5325"/>
        <v>0</v>
      </c>
      <c r="DE362" s="130">
        <f t="shared" si="5325"/>
        <v>0</v>
      </c>
      <c r="DF362" s="130">
        <f t="shared" si="5325"/>
        <v>0</v>
      </c>
      <c r="DG362" s="130">
        <f t="shared" si="5325"/>
        <v>0</v>
      </c>
      <c r="DH362" s="130">
        <f t="shared" si="5325"/>
        <v>0</v>
      </c>
      <c r="DI362" s="130">
        <f t="shared" si="5325"/>
        <v>0</v>
      </c>
      <c r="DJ362" s="130">
        <f t="shared" si="5325"/>
        <v>0</v>
      </c>
      <c r="DK362" s="130">
        <f t="shared" si="5325"/>
        <v>0</v>
      </c>
      <c r="DL362" s="130">
        <f t="shared" si="5325"/>
        <v>0</v>
      </c>
      <c r="DM362" s="130">
        <f t="shared" si="5325"/>
        <v>0</v>
      </c>
      <c r="DN362" s="130">
        <f t="shared" si="5325"/>
        <v>0</v>
      </c>
      <c r="DO362" s="130">
        <f t="shared" si="5325"/>
        <v>0</v>
      </c>
      <c r="DP362" s="130">
        <f t="shared" si="5325"/>
        <v>0</v>
      </c>
      <c r="DQ362" s="130">
        <f t="shared" si="5325"/>
        <v>0</v>
      </c>
      <c r="DR362" s="130">
        <f t="shared" si="5325"/>
        <v>0</v>
      </c>
      <c r="DS362" s="130">
        <f t="shared" si="5325"/>
        <v>0</v>
      </c>
      <c r="DT362" s="130">
        <f t="shared" si="5325"/>
        <v>0</v>
      </c>
      <c r="DU362" s="130">
        <f t="shared" si="5325"/>
        <v>0</v>
      </c>
      <c r="DV362" s="130">
        <f t="shared" si="5325"/>
        <v>0</v>
      </c>
      <c r="DW362" s="130">
        <f t="shared" si="5325"/>
        <v>0</v>
      </c>
      <c r="DX362" s="130">
        <f t="shared" si="5325"/>
        <v>0</v>
      </c>
      <c r="DY362" s="130">
        <f t="shared" si="5325"/>
        <v>0</v>
      </c>
      <c r="DZ362" s="130">
        <f t="shared" si="5325"/>
        <v>0</v>
      </c>
      <c r="EA362" s="130">
        <f t="shared" si="5325"/>
        <v>0</v>
      </c>
      <c r="EB362" s="130">
        <f t="shared" si="5325"/>
        <v>0</v>
      </c>
    </row>
    <row r="363" spans="1:132" outlineLevel="1" x14ac:dyDescent="0.25">
      <c r="C363" t="s">
        <v>422</v>
      </c>
      <c r="D363" s="16">
        <f>Costs!J278</f>
        <v>164999.99999999997</v>
      </c>
      <c r="G363" s="52" t="s">
        <v>220</v>
      </c>
      <c r="H363" s="66">
        <f>SUM(J363:EB363)</f>
        <v>164999.99999999997</v>
      </c>
      <c r="J363" s="29">
        <f t="shared" ref="J363:BU363" si="5326">$D363*J362</f>
        <v>0</v>
      </c>
      <c r="K363" s="29">
        <f t="shared" si="5326"/>
        <v>0</v>
      </c>
      <c r="L363" s="29">
        <f t="shared" si="5326"/>
        <v>0</v>
      </c>
      <c r="M363" s="29">
        <f t="shared" si="5326"/>
        <v>0</v>
      </c>
      <c r="N363" s="29">
        <f t="shared" si="5326"/>
        <v>0</v>
      </c>
      <c r="O363" s="29">
        <f t="shared" si="5326"/>
        <v>13749.999999999996</v>
      </c>
      <c r="P363" s="29">
        <f t="shared" si="5326"/>
        <v>13749.999999999996</v>
      </c>
      <c r="Q363" s="29">
        <f t="shared" si="5326"/>
        <v>13749.999999999996</v>
      </c>
      <c r="R363" s="29">
        <f t="shared" si="5326"/>
        <v>13749.999999999996</v>
      </c>
      <c r="S363" s="29">
        <f t="shared" si="5326"/>
        <v>13749.999999999996</v>
      </c>
      <c r="T363" s="29">
        <f t="shared" si="5326"/>
        <v>13749.999999999996</v>
      </c>
      <c r="U363" s="29">
        <f t="shared" si="5326"/>
        <v>13749.999999999996</v>
      </c>
      <c r="V363" s="29">
        <f t="shared" si="5326"/>
        <v>13749.999999999996</v>
      </c>
      <c r="W363" s="29">
        <f t="shared" si="5326"/>
        <v>13749.999999999996</v>
      </c>
      <c r="X363" s="29">
        <f t="shared" si="5326"/>
        <v>13749.999999999996</v>
      </c>
      <c r="Y363" s="29">
        <f t="shared" si="5326"/>
        <v>13749.999999999996</v>
      </c>
      <c r="Z363" s="29">
        <f t="shared" si="5326"/>
        <v>13749.999999999996</v>
      </c>
      <c r="AA363" s="29">
        <f t="shared" si="5326"/>
        <v>0</v>
      </c>
      <c r="AB363" s="29">
        <f t="shared" si="5326"/>
        <v>0</v>
      </c>
      <c r="AC363" s="29">
        <f t="shared" si="5326"/>
        <v>0</v>
      </c>
      <c r="AD363" s="29">
        <f t="shared" si="5326"/>
        <v>0</v>
      </c>
      <c r="AE363" s="29">
        <f t="shared" si="5326"/>
        <v>0</v>
      </c>
      <c r="AF363" s="29">
        <f t="shared" si="5326"/>
        <v>0</v>
      </c>
      <c r="AG363" s="29">
        <f t="shared" si="5326"/>
        <v>0</v>
      </c>
      <c r="AH363" s="29">
        <f t="shared" si="5326"/>
        <v>0</v>
      </c>
      <c r="AI363" s="29">
        <f t="shared" si="5326"/>
        <v>0</v>
      </c>
      <c r="AJ363" s="29">
        <f t="shared" si="5326"/>
        <v>0</v>
      </c>
      <c r="AK363" s="29">
        <f t="shared" si="5326"/>
        <v>0</v>
      </c>
      <c r="AL363" s="29">
        <f t="shared" si="5326"/>
        <v>0</v>
      </c>
      <c r="AM363" s="29">
        <f t="shared" si="5326"/>
        <v>0</v>
      </c>
      <c r="AN363" s="29">
        <f t="shared" si="5326"/>
        <v>0</v>
      </c>
      <c r="AO363" s="29">
        <f t="shared" si="5326"/>
        <v>0</v>
      </c>
      <c r="AP363" s="29">
        <f t="shared" si="5326"/>
        <v>0</v>
      </c>
      <c r="AQ363" s="29">
        <f t="shared" si="5326"/>
        <v>0</v>
      </c>
      <c r="AR363" s="29">
        <f t="shared" si="5326"/>
        <v>0</v>
      </c>
      <c r="AS363" s="29">
        <f t="shared" si="5326"/>
        <v>0</v>
      </c>
      <c r="AT363" s="29">
        <f t="shared" si="5326"/>
        <v>0</v>
      </c>
      <c r="AU363" s="29">
        <f t="shared" si="5326"/>
        <v>0</v>
      </c>
      <c r="AV363" s="29">
        <f t="shared" si="5326"/>
        <v>0</v>
      </c>
      <c r="AW363" s="29">
        <f t="shared" si="5326"/>
        <v>0</v>
      </c>
      <c r="AX363" s="29">
        <f t="shared" si="5326"/>
        <v>0</v>
      </c>
      <c r="AY363" s="29">
        <f t="shared" si="5326"/>
        <v>0</v>
      </c>
      <c r="AZ363" s="29">
        <f t="shared" si="5326"/>
        <v>0</v>
      </c>
      <c r="BA363" s="29">
        <f t="shared" si="5326"/>
        <v>0</v>
      </c>
      <c r="BB363" s="29">
        <f t="shared" si="5326"/>
        <v>0</v>
      </c>
      <c r="BC363" s="29">
        <f t="shared" si="5326"/>
        <v>0</v>
      </c>
      <c r="BD363" s="29">
        <f t="shared" si="5326"/>
        <v>0</v>
      </c>
      <c r="BE363" s="29">
        <f t="shared" si="5326"/>
        <v>0</v>
      </c>
      <c r="BF363" s="29">
        <f t="shared" si="5326"/>
        <v>0</v>
      </c>
      <c r="BG363" s="29">
        <f t="shared" si="5326"/>
        <v>0</v>
      </c>
      <c r="BH363" s="29">
        <f t="shared" si="5326"/>
        <v>0</v>
      </c>
      <c r="BI363" s="29">
        <f t="shared" si="5326"/>
        <v>0</v>
      </c>
      <c r="BJ363" s="29">
        <f t="shared" si="5326"/>
        <v>0</v>
      </c>
      <c r="BK363" s="29">
        <f t="shared" si="5326"/>
        <v>0</v>
      </c>
      <c r="BL363" s="29">
        <f t="shared" si="5326"/>
        <v>0</v>
      </c>
      <c r="BM363" s="29">
        <f t="shared" si="5326"/>
        <v>0</v>
      </c>
      <c r="BN363" s="29">
        <f t="shared" si="5326"/>
        <v>0</v>
      </c>
      <c r="BO363" s="29">
        <f t="shared" si="5326"/>
        <v>0</v>
      </c>
      <c r="BP363" s="29">
        <f t="shared" si="5326"/>
        <v>0</v>
      </c>
      <c r="BQ363" s="29">
        <f t="shared" si="5326"/>
        <v>0</v>
      </c>
      <c r="BR363" s="29">
        <f t="shared" si="5326"/>
        <v>0</v>
      </c>
      <c r="BS363" s="29">
        <f t="shared" si="5326"/>
        <v>0</v>
      </c>
      <c r="BT363" s="29">
        <f t="shared" si="5326"/>
        <v>0</v>
      </c>
      <c r="BU363" s="29">
        <f t="shared" si="5326"/>
        <v>0</v>
      </c>
      <c r="BV363" s="29">
        <f t="shared" ref="BV363:EB363" si="5327">$D363*BV362</f>
        <v>0</v>
      </c>
      <c r="BW363" s="29">
        <f t="shared" si="5327"/>
        <v>0</v>
      </c>
      <c r="BX363" s="29">
        <f t="shared" si="5327"/>
        <v>0</v>
      </c>
      <c r="BY363" s="29">
        <f t="shared" si="5327"/>
        <v>0</v>
      </c>
      <c r="BZ363" s="29">
        <f t="shared" si="5327"/>
        <v>0</v>
      </c>
      <c r="CA363" s="29">
        <f t="shared" si="5327"/>
        <v>0</v>
      </c>
      <c r="CB363" s="29">
        <f t="shared" si="5327"/>
        <v>0</v>
      </c>
      <c r="CC363" s="29">
        <f t="shared" si="5327"/>
        <v>0</v>
      </c>
      <c r="CD363" s="29">
        <f t="shared" si="5327"/>
        <v>0</v>
      </c>
      <c r="CE363" s="29">
        <f t="shared" si="5327"/>
        <v>0</v>
      </c>
      <c r="CF363" s="29">
        <f t="shared" si="5327"/>
        <v>0</v>
      </c>
      <c r="CG363" s="29">
        <f t="shared" si="5327"/>
        <v>0</v>
      </c>
      <c r="CH363" s="29">
        <f t="shared" si="5327"/>
        <v>0</v>
      </c>
      <c r="CI363" s="29">
        <f t="shared" si="5327"/>
        <v>0</v>
      </c>
      <c r="CJ363" s="29">
        <f t="shared" si="5327"/>
        <v>0</v>
      </c>
      <c r="CK363" s="29">
        <f t="shared" si="5327"/>
        <v>0</v>
      </c>
      <c r="CL363" s="29">
        <f t="shared" si="5327"/>
        <v>0</v>
      </c>
      <c r="CM363" s="29">
        <f t="shared" si="5327"/>
        <v>0</v>
      </c>
      <c r="CN363" s="29">
        <f t="shared" si="5327"/>
        <v>0</v>
      </c>
      <c r="CO363" s="29">
        <f t="shared" si="5327"/>
        <v>0</v>
      </c>
      <c r="CP363" s="29">
        <f t="shared" si="5327"/>
        <v>0</v>
      </c>
      <c r="CQ363" s="29">
        <f t="shared" si="5327"/>
        <v>0</v>
      </c>
      <c r="CR363" s="29">
        <f t="shared" si="5327"/>
        <v>0</v>
      </c>
      <c r="CS363" s="29">
        <f t="shared" si="5327"/>
        <v>0</v>
      </c>
      <c r="CT363" s="29">
        <f t="shared" si="5327"/>
        <v>0</v>
      </c>
      <c r="CU363" s="29">
        <f t="shared" si="5327"/>
        <v>0</v>
      </c>
      <c r="CV363" s="29">
        <f t="shared" si="5327"/>
        <v>0</v>
      </c>
      <c r="CW363" s="29">
        <f t="shared" si="5327"/>
        <v>0</v>
      </c>
      <c r="CX363" s="29">
        <f t="shared" si="5327"/>
        <v>0</v>
      </c>
      <c r="CY363" s="29">
        <f t="shared" si="5327"/>
        <v>0</v>
      </c>
      <c r="CZ363" s="29">
        <f t="shared" si="5327"/>
        <v>0</v>
      </c>
      <c r="DA363" s="29">
        <f t="shared" si="5327"/>
        <v>0</v>
      </c>
      <c r="DB363" s="29">
        <f t="shared" si="5327"/>
        <v>0</v>
      </c>
      <c r="DC363" s="29">
        <f t="shared" si="5327"/>
        <v>0</v>
      </c>
      <c r="DD363" s="29">
        <f t="shared" si="5327"/>
        <v>0</v>
      </c>
      <c r="DE363" s="29">
        <f t="shared" si="5327"/>
        <v>0</v>
      </c>
      <c r="DF363" s="29">
        <f t="shared" si="5327"/>
        <v>0</v>
      </c>
      <c r="DG363" s="29">
        <f t="shared" si="5327"/>
        <v>0</v>
      </c>
      <c r="DH363" s="29">
        <f t="shared" si="5327"/>
        <v>0</v>
      </c>
      <c r="DI363" s="29">
        <f t="shared" si="5327"/>
        <v>0</v>
      </c>
      <c r="DJ363" s="29">
        <f t="shared" si="5327"/>
        <v>0</v>
      </c>
      <c r="DK363" s="29">
        <f t="shared" si="5327"/>
        <v>0</v>
      </c>
      <c r="DL363" s="29">
        <f t="shared" si="5327"/>
        <v>0</v>
      </c>
      <c r="DM363" s="29">
        <f t="shared" si="5327"/>
        <v>0</v>
      </c>
      <c r="DN363" s="29">
        <f t="shared" si="5327"/>
        <v>0</v>
      </c>
      <c r="DO363" s="29">
        <f t="shared" si="5327"/>
        <v>0</v>
      </c>
      <c r="DP363" s="29">
        <f t="shared" si="5327"/>
        <v>0</v>
      </c>
      <c r="DQ363" s="29">
        <f t="shared" si="5327"/>
        <v>0</v>
      </c>
      <c r="DR363" s="29">
        <f t="shared" si="5327"/>
        <v>0</v>
      </c>
      <c r="DS363" s="29">
        <f t="shared" si="5327"/>
        <v>0</v>
      </c>
      <c r="DT363" s="29">
        <f t="shared" si="5327"/>
        <v>0</v>
      </c>
      <c r="DU363" s="29">
        <f t="shared" si="5327"/>
        <v>0</v>
      </c>
      <c r="DV363" s="29">
        <f t="shared" si="5327"/>
        <v>0</v>
      </c>
      <c r="DW363" s="29">
        <f t="shared" si="5327"/>
        <v>0</v>
      </c>
      <c r="DX363" s="29">
        <f t="shared" si="5327"/>
        <v>0</v>
      </c>
      <c r="DY363" s="29">
        <f t="shared" si="5327"/>
        <v>0</v>
      </c>
      <c r="DZ363" s="29">
        <f t="shared" si="5327"/>
        <v>0</v>
      </c>
      <c r="EA363" s="29">
        <f t="shared" si="5327"/>
        <v>0</v>
      </c>
      <c r="EB363" s="29">
        <f t="shared" si="5327"/>
        <v>0</v>
      </c>
    </row>
    <row r="364" spans="1:132" outlineLevel="1" x14ac:dyDescent="0.25">
      <c r="C364" s="34" t="s">
        <v>417</v>
      </c>
      <c r="D364" s="34"/>
      <c r="E364" s="34"/>
      <c r="F364" s="34"/>
      <c r="G364" s="67" t="s">
        <v>215</v>
      </c>
      <c r="H364" s="34"/>
      <c r="I364" s="34"/>
      <c r="J364" s="126">
        <f>J$13</f>
        <v>1</v>
      </c>
      <c r="K364" s="126">
        <f t="shared" ref="K364:BV364" si="5328">K$13</f>
        <v>1.0026792493128671</v>
      </c>
      <c r="L364" s="126">
        <f t="shared" si="5328"/>
        <v>1.0056539350998608</v>
      </c>
      <c r="M364" s="126">
        <f t="shared" si="5328"/>
        <v>1.0085410656939733</v>
      </c>
      <c r="N364" s="126">
        <f t="shared" si="5328"/>
        <v>1.0114364849476103</v>
      </c>
      <c r="O364" s="126">
        <f t="shared" si="5328"/>
        <v>1.0143402166566737</v>
      </c>
      <c r="P364" s="126">
        <f t="shared" si="5328"/>
        <v>1.0172522846853813</v>
      </c>
      <c r="Q364" s="126">
        <f t="shared" si="5328"/>
        <v>1.0201727129664624</v>
      </c>
      <c r="R364" s="126">
        <f t="shared" si="5328"/>
        <v>1.0231015255013547</v>
      </c>
      <c r="S364" s="126">
        <f t="shared" si="5328"/>
        <v>1.0260387463604019</v>
      </c>
      <c r="T364" s="126">
        <f t="shared" si="5328"/>
        <v>1.028984399683051</v>
      </c>
      <c r="U364" s="126">
        <f t="shared" si="5328"/>
        <v>1.0319385096780509</v>
      </c>
      <c r="V364" s="126">
        <f t="shared" si="5328"/>
        <v>1.0349011006236515</v>
      </c>
      <c r="W364" s="126">
        <f t="shared" si="5328"/>
        <v>1.0377730230388176</v>
      </c>
      <c r="X364" s="126">
        <f t="shared" si="5328"/>
        <v>1.0408518228283561</v>
      </c>
      <c r="Y364" s="126">
        <f t="shared" si="5328"/>
        <v>1.0438400029932626</v>
      </c>
      <c r="Z364" s="126">
        <f t="shared" si="5328"/>
        <v>1.046836761920777</v>
      </c>
      <c r="AA364" s="126">
        <f t="shared" si="5328"/>
        <v>1.0498421242396576</v>
      </c>
      <c r="AB364" s="126">
        <f t="shared" si="5328"/>
        <v>1.05285611464937</v>
      </c>
      <c r="AC364" s="126">
        <f t="shared" si="5328"/>
        <v>1.0558787579202888</v>
      </c>
      <c r="AD364" s="126">
        <f t="shared" si="5328"/>
        <v>1.0589100788939025</v>
      </c>
      <c r="AE364" s="126">
        <f t="shared" si="5328"/>
        <v>1.0619501024830165</v>
      </c>
      <c r="AF364" s="126">
        <f t="shared" si="5328"/>
        <v>1.0649988536719583</v>
      </c>
      <c r="AG364" s="126">
        <f t="shared" si="5328"/>
        <v>1.0680563575167832</v>
      </c>
      <c r="AH364" s="126">
        <f t="shared" si="5328"/>
        <v>1.0711226391454798</v>
      </c>
      <c r="AI364" s="126">
        <f t="shared" si="5328"/>
        <v>1.0739924437404067</v>
      </c>
      <c r="AJ364" s="126">
        <f t="shared" si="5328"/>
        <v>1.0771786970311998</v>
      </c>
      <c r="AK364" s="126">
        <f t="shared" si="5328"/>
        <v>1.0802711679727233</v>
      </c>
      <c r="AL364" s="126">
        <f t="shared" si="5328"/>
        <v>1.0833725170851116</v>
      </c>
      <c r="AM364" s="126">
        <f t="shared" si="5328"/>
        <v>1.0864827698566941</v>
      </c>
      <c r="AN364" s="126">
        <f t="shared" si="5328"/>
        <v>1.0896019518489746</v>
      </c>
      <c r="AO364" s="126">
        <f t="shared" si="5328"/>
        <v>1.0927300886968412</v>
      </c>
      <c r="AP364" s="126">
        <f t="shared" si="5328"/>
        <v>1.0958672061087775</v>
      </c>
      <c r="AQ364" s="126">
        <f t="shared" si="5328"/>
        <v>1.0990133298670732</v>
      </c>
      <c r="AR364" s="126">
        <f t="shared" si="5328"/>
        <v>1.1021684858280367</v>
      </c>
      <c r="AS364" s="126">
        <f t="shared" si="5328"/>
        <v>1.1053326999222071</v>
      </c>
      <c r="AT364" s="126">
        <f t="shared" si="5328"/>
        <v>1.1085059981545673</v>
      </c>
      <c r="AU364" s="126">
        <f t="shared" si="5328"/>
        <v>1.111475962088432</v>
      </c>
      <c r="AV364" s="126">
        <f t="shared" si="5328"/>
        <v>1.1147734191259395</v>
      </c>
      <c r="AW364" s="126">
        <f t="shared" si="5328"/>
        <v>1.1179738207069689</v>
      </c>
      <c r="AX364" s="126">
        <f t="shared" si="5328"/>
        <v>1.1211834103167977</v>
      </c>
      <c r="AY364" s="126">
        <f t="shared" si="5328"/>
        <v>1.1244022143333261</v>
      </c>
      <c r="AZ364" s="126">
        <f t="shared" si="5328"/>
        <v>1.1276302592101826</v>
      </c>
      <c r="BA364" s="126">
        <f t="shared" si="5328"/>
        <v>1.1308675714769412</v>
      </c>
      <c r="BB364" s="126">
        <f t="shared" si="5328"/>
        <v>1.1341141777393395</v>
      </c>
      <c r="BC364" s="126">
        <f t="shared" si="5328"/>
        <v>1.1373701046794982</v>
      </c>
      <c r="BD364" s="126">
        <f t="shared" si="5328"/>
        <v>1.1406353790561385</v>
      </c>
      <c r="BE364" s="126">
        <f t="shared" si="5328"/>
        <v>1.1439100277048042</v>
      </c>
      <c r="BF364" s="126">
        <f t="shared" si="5328"/>
        <v>1.1471940775380809</v>
      </c>
      <c r="BG364" s="126">
        <f t="shared" si="5328"/>
        <v>1.15026769648205</v>
      </c>
      <c r="BH364" s="126">
        <f t="shared" si="5328"/>
        <v>1.1536802383994258</v>
      </c>
      <c r="BI364" s="126">
        <f t="shared" si="5328"/>
        <v>1.1569923375180708</v>
      </c>
      <c r="BJ364" s="126">
        <f t="shared" si="5328"/>
        <v>1.1603139453378331</v>
      </c>
      <c r="BK364" s="126">
        <f t="shared" si="5328"/>
        <v>1.1636450891572303</v>
      </c>
      <c r="BL364" s="126">
        <f t="shared" si="5328"/>
        <v>1.1669857963531516</v>
      </c>
      <c r="BM364" s="126">
        <f t="shared" si="5328"/>
        <v>1.1703360943810825</v>
      </c>
      <c r="BN364" s="126">
        <f t="shared" si="5328"/>
        <v>1.1736960107753303</v>
      </c>
      <c r="BO364" s="126">
        <f t="shared" si="5328"/>
        <v>1.1770655731492505</v>
      </c>
      <c r="BP364" s="126">
        <f t="shared" si="5328"/>
        <v>1.180444809195474</v>
      </c>
      <c r="BQ364" s="126">
        <f t="shared" si="5328"/>
        <v>1.1838337466861339</v>
      </c>
      <c r="BR364" s="126">
        <f t="shared" si="5328"/>
        <v>1.1872324134730949</v>
      </c>
      <c r="BS364" s="126">
        <f t="shared" si="5328"/>
        <v>1.1905270658589224</v>
      </c>
      <c r="BT364" s="126">
        <f t="shared" si="5328"/>
        <v>1.1940590467434065</v>
      </c>
      <c r="BU364" s="126">
        <f t="shared" si="5328"/>
        <v>1.1974870693312041</v>
      </c>
      <c r="BV364" s="126">
        <f t="shared" si="5328"/>
        <v>1.2009249334246579</v>
      </c>
      <c r="BW364" s="126">
        <f t="shared" ref="BW364:EB364" si="5329">BW$13</f>
        <v>1.204372667277734</v>
      </c>
      <c r="BX364" s="126">
        <f t="shared" si="5329"/>
        <v>1.2078302992255125</v>
      </c>
      <c r="BY364" s="126">
        <f t="shared" si="5329"/>
        <v>1.2112978576844211</v>
      </c>
      <c r="BZ364" s="126">
        <f t="shared" si="5329"/>
        <v>1.2147753711524676</v>
      </c>
      <c r="CA364" s="126">
        <f t="shared" si="5329"/>
        <v>1.2182628682094752</v>
      </c>
      <c r="CB364" s="126">
        <f t="shared" si="5329"/>
        <v>1.2217603775173165</v>
      </c>
      <c r="CC364" s="126">
        <f t="shared" si="5329"/>
        <v>1.2252679278201495</v>
      </c>
      <c r="CD364" s="126">
        <f t="shared" si="5329"/>
        <v>1.2287855479446541</v>
      </c>
      <c r="CE364" s="126">
        <f t="shared" si="5329"/>
        <v>1.232077770779646</v>
      </c>
      <c r="CF364" s="126">
        <f t="shared" si="5329"/>
        <v>1.23573302168438</v>
      </c>
      <c r="CG364" s="126">
        <f t="shared" si="5329"/>
        <v>1.2392806860334544</v>
      </c>
      <c r="CH364" s="126">
        <f t="shared" si="5329"/>
        <v>1.2428385353675644</v>
      </c>
      <c r="CI364" s="126">
        <f t="shared" si="5329"/>
        <v>1.2464065989267703</v>
      </c>
      <c r="CJ364" s="126">
        <f t="shared" si="5329"/>
        <v>1.2499849060350778</v>
      </c>
      <c r="CK364" s="126">
        <f t="shared" si="5329"/>
        <v>1.2535734861006791</v>
      </c>
      <c r="CL364" s="126">
        <f t="shared" si="5329"/>
        <v>1.257172368616194</v>
      </c>
      <c r="CM364" s="126">
        <f t="shared" si="5329"/>
        <v>1.2607815831589126</v>
      </c>
      <c r="CN364" s="126">
        <f t="shared" si="5329"/>
        <v>1.2644011593910389</v>
      </c>
      <c r="CO364" s="126">
        <f t="shared" si="5329"/>
        <v>1.2680311270599336</v>
      </c>
      <c r="CP364" s="126">
        <f t="shared" si="5329"/>
        <v>1.2716715159983594</v>
      </c>
      <c r="CQ364" s="126">
        <f t="shared" si="5329"/>
        <v>1.2750786410337906</v>
      </c>
      <c r="CR364" s="126">
        <f t="shared" si="5329"/>
        <v>1.2788614642181557</v>
      </c>
      <c r="CS364" s="126">
        <f t="shared" si="5329"/>
        <v>1.2825329459576562</v>
      </c>
      <c r="CT364" s="126">
        <f t="shared" si="5329"/>
        <v>1.2862149681493797</v>
      </c>
      <c r="CU364" s="126">
        <f t="shared" si="5329"/>
        <v>1.289907561053897</v>
      </c>
      <c r="CV364" s="126">
        <f t="shared" si="5329"/>
        <v>1.293610755018654</v>
      </c>
      <c r="CW364" s="126">
        <f t="shared" si="5329"/>
        <v>1.2973245804782207</v>
      </c>
      <c r="CX364" s="126">
        <f t="shared" si="5329"/>
        <v>1.3010490679545423</v>
      </c>
      <c r="CY364" s="126">
        <f t="shared" si="5329"/>
        <v>1.304784248057189</v>
      </c>
      <c r="CZ364" s="126">
        <f t="shared" si="5329"/>
        <v>1.3085301514836076</v>
      </c>
      <c r="DA364" s="126">
        <f t="shared" si="5329"/>
        <v>1.3122868090193751</v>
      </c>
      <c r="DB364" s="126">
        <f t="shared" si="5329"/>
        <v>1.3160542515384499</v>
      </c>
      <c r="DC364" s="126">
        <f t="shared" si="5329"/>
        <v>1.3195802889875801</v>
      </c>
      <c r="DD364" s="126">
        <f t="shared" si="5329"/>
        <v>1.323495136864544</v>
      </c>
      <c r="DE364" s="126">
        <f t="shared" si="5329"/>
        <v>1.3272947573576725</v>
      </c>
      <c r="DF364" s="126">
        <f t="shared" si="5329"/>
        <v>1.3311052861764079</v>
      </c>
      <c r="DG364" s="126">
        <f t="shared" si="5329"/>
        <v>1.3349267546374479</v>
      </c>
      <c r="DH364" s="126">
        <f t="shared" si="5329"/>
        <v>1.3387591941473977</v>
      </c>
      <c r="DI364" s="126">
        <f t="shared" si="5329"/>
        <v>1.3426026362030277</v>
      </c>
      <c r="DJ364" s="126">
        <f t="shared" si="5329"/>
        <v>1.3464571123915319</v>
      </c>
      <c r="DK364" s="126">
        <f t="shared" si="5329"/>
        <v>1.3503226543907885</v>
      </c>
      <c r="DL364" s="126">
        <f t="shared" si="5329"/>
        <v>1.3541992939696192</v>
      </c>
      <c r="DM364" s="126">
        <f t="shared" si="5329"/>
        <v>1.358087062988051</v>
      </c>
      <c r="DN364" s="126">
        <f t="shared" si="5329"/>
        <v>1.361985993397578</v>
      </c>
      <c r="DO364" s="126">
        <f t="shared" si="5329"/>
        <v>1.3657655991021458</v>
      </c>
      <c r="DP364" s="126">
        <f t="shared" si="5329"/>
        <v>1.3698174666548035</v>
      </c>
      <c r="DQ364" s="126">
        <f t="shared" si="5329"/>
        <v>1.3737500738651915</v>
      </c>
      <c r="DR364" s="126">
        <f t="shared" si="5329"/>
        <v>1.3776939711925826</v>
      </c>
      <c r="DS364" s="126">
        <f t="shared" si="5329"/>
        <v>1.381649191049759</v>
      </c>
      <c r="DT364" s="126">
        <f t="shared" si="5329"/>
        <v>1.385615765942557</v>
      </c>
      <c r="DU364" s="126">
        <f t="shared" si="5329"/>
        <v>1.3895937284701338</v>
      </c>
      <c r="DV364" s="126">
        <f t="shared" si="5329"/>
        <v>1.3935831113252357</v>
      </c>
      <c r="DW364" s="126">
        <f t="shared" si="5329"/>
        <v>1.3975839472944662</v>
      </c>
      <c r="DX364" s="126">
        <f t="shared" si="5329"/>
        <v>1.401596269258556</v>
      </c>
      <c r="DY364" s="126">
        <f t="shared" si="5329"/>
        <v>1.4056201101926329</v>
      </c>
      <c r="DZ364" s="126">
        <f t="shared" si="5329"/>
        <v>1.4096555031664932</v>
      </c>
      <c r="EA364" s="126">
        <f t="shared" si="5329"/>
        <v>1.4134323217047313</v>
      </c>
      <c r="EB364" s="126">
        <f t="shared" si="5329"/>
        <v>1.4176256038945581</v>
      </c>
    </row>
    <row r="365" spans="1:132" ht="13" x14ac:dyDescent="0.3">
      <c r="C365" s="36" t="str">
        <f>"TOTAL "&amp;UPPER(B360)&amp;" COSTS"</f>
        <v>TOTAL AGENTS COSTS</v>
      </c>
      <c r="D365" s="38"/>
      <c r="E365" s="38"/>
      <c r="F365" s="38"/>
      <c r="G365" s="52" t="s">
        <v>220</v>
      </c>
      <c r="H365" s="51">
        <f t="shared" ref="H365" si="5330">SUM(J365:EB365)</f>
        <v>170032.92772037323</v>
      </c>
      <c r="I365" s="38"/>
      <c r="J365" s="37">
        <f t="shared" ref="J365" si="5331">J363*J364</f>
        <v>0</v>
      </c>
      <c r="K365" s="37">
        <f t="shared" ref="K365:BV365" si="5332">K363*K364</f>
        <v>0</v>
      </c>
      <c r="L365" s="37">
        <f t="shared" si="5332"/>
        <v>0</v>
      </c>
      <c r="M365" s="37">
        <f t="shared" si="5332"/>
        <v>0</v>
      </c>
      <c r="N365" s="37">
        <f t="shared" si="5332"/>
        <v>0</v>
      </c>
      <c r="O365" s="37">
        <f t="shared" si="5332"/>
        <v>13947.17797902926</v>
      </c>
      <c r="P365" s="37">
        <f t="shared" si="5332"/>
        <v>13987.218914423989</v>
      </c>
      <c r="Q365" s="37">
        <f t="shared" si="5332"/>
        <v>14027.374803288854</v>
      </c>
      <c r="R365" s="37">
        <f t="shared" si="5332"/>
        <v>14067.645975643623</v>
      </c>
      <c r="S365" s="37">
        <f t="shared" si="5332"/>
        <v>14108.032762455523</v>
      </c>
      <c r="T365" s="37">
        <f t="shared" si="5332"/>
        <v>14148.535495641947</v>
      </c>
      <c r="U365" s="37">
        <f t="shared" si="5332"/>
        <v>14189.154508073196</v>
      </c>
      <c r="V365" s="37">
        <f t="shared" si="5332"/>
        <v>14229.890133575203</v>
      </c>
      <c r="W365" s="37">
        <f t="shared" si="5332"/>
        <v>14269.379066783738</v>
      </c>
      <c r="X365" s="37">
        <f t="shared" si="5332"/>
        <v>14311.712563889892</v>
      </c>
      <c r="Y365" s="37">
        <f t="shared" si="5332"/>
        <v>14352.800041157358</v>
      </c>
      <c r="Z365" s="37">
        <f t="shared" si="5332"/>
        <v>14394.005476410681</v>
      </c>
      <c r="AA365" s="37">
        <f t="shared" si="5332"/>
        <v>0</v>
      </c>
      <c r="AB365" s="37">
        <f t="shared" si="5332"/>
        <v>0</v>
      </c>
      <c r="AC365" s="37">
        <f t="shared" si="5332"/>
        <v>0</v>
      </c>
      <c r="AD365" s="37">
        <f t="shared" si="5332"/>
        <v>0</v>
      </c>
      <c r="AE365" s="37">
        <f t="shared" si="5332"/>
        <v>0</v>
      </c>
      <c r="AF365" s="37">
        <f t="shared" si="5332"/>
        <v>0</v>
      </c>
      <c r="AG365" s="37">
        <f t="shared" si="5332"/>
        <v>0</v>
      </c>
      <c r="AH365" s="37">
        <f t="shared" si="5332"/>
        <v>0</v>
      </c>
      <c r="AI365" s="37">
        <f t="shared" si="5332"/>
        <v>0</v>
      </c>
      <c r="AJ365" s="37">
        <f t="shared" si="5332"/>
        <v>0</v>
      </c>
      <c r="AK365" s="37">
        <f t="shared" si="5332"/>
        <v>0</v>
      </c>
      <c r="AL365" s="37">
        <f t="shared" si="5332"/>
        <v>0</v>
      </c>
      <c r="AM365" s="37">
        <f t="shared" si="5332"/>
        <v>0</v>
      </c>
      <c r="AN365" s="37">
        <f t="shared" si="5332"/>
        <v>0</v>
      </c>
      <c r="AO365" s="37">
        <f t="shared" si="5332"/>
        <v>0</v>
      </c>
      <c r="AP365" s="37">
        <f t="shared" si="5332"/>
        <v>0</v>
      </c>
      <c r="AQ365" s="37">
        <f t="shared" si="5332"/>
        <v>0</v>
      </c>
      <c r="AR365" s="37">
        <f t="shared" si="5332"/>
        <v>0</v>
      </c>
      <c r="AS365" s="37">
        <f t="shared" si="5332"/>
        <v>0</v>
      </c>
      <c r="AT365" s="37">
        <f t="shared" si="5332"/>
        <v>0</v>
      </c>
      <c r="AU365" s="37">
        <f t="shared" si="5332"/>
        <v>0</v>
      </c>
      <c r="AV365" s="37">
        <f t="shared" si="5332"/>
        <v>0</v>
      </c>
      <c r="AW365" s="37">
        <f t="shared" si="5332"/>
        <v>0</v>
      </c>
      <c r="AX365" s="37">
        <f t="shared" si="5332"/>
        <v>0</v>
      </c>
      <c r="AY365" s="37">
        <f t="shared" si="5332"/>
        <v>0</v>
      </c>
      <c r="AZ365" s="37">
        <f t="shared" si="5332"/>
        <v>0</v>
      </c>
      <c r="BA365" s="37">
        <f t="shared" si="5332"/>
        <v>0</v>
      </c>
      <c r="BB365" s="37">
        <f t="shared" si="5332"/>
        <v>0</v>
      </c>
      <c r="BC365" s="37">
        <f t="shared" si="5332"/>
        <v>0</v>
      </c>
      <c r="BD365" s="37">
        <f t="shared" si="5332"/>
        <v>0</v>
      </c>
      <c r="BE365" s="37">
        <f t="shared" si="5332"/>
        <v>0</v>
      </c>
      <c r="BF365" s="37">
        <f t="shared" si="5332"/>
        <v>0</v>
      </c>
      <c r="BG365" s="37">
        <f t="shared" si="5332"/>
        <v>0</v>
      </c>
      <c r="BH365" s="37">
        <f t="shared" si="5332"/>
        <v>0</v>
      </c>
      <c r="BI365" s="37">
        <f t="shared" si="5332"/>
        <v>0</v>
      </c>
      <c r="BJ365" s="37">
        <f t="shared" si="5332"/>
        <v>0</v>
      </c>
      <c r="BK365" s="37">
        <f t="shared" si="5332"/>
        <v>0</v>
      </c>
      <c r="BL365" s="37">
        <f t="shared" si="5332"/>
        <v>0</v>
      </c>
      <c r="BM365" s="37">
        <f t="shared" si="5332"/>
        <v>0</v>
      </c>
      <c r="BN365" s="37">
        <f t="shared" si="5332"/>
        <v>0</v>
      </c>
      <c r="BO365" s="37">
        <f t="shared" si="5332"/>
        <v>0</v>
      </c>
      <c r="BP365" s="37">
        <f t="shared" si="5332"/>
        <v>0</v>
      </c>
      <c r="BQ365" s="37">
        <f t="shared" si="5332"/>
        <v>0</v>
      </c>
      <c r="BR365" s="37">
        <f t="shared" si="5332"/>
        <v>0</v>
      </c>
      <c r="BS365" s="37">
        <f t="shared" si="5332"/>
        <v>0</v>
      </c>
      <c r="BT365" s="37">
        <f t="shared" si="5332"/>
        <v>0</v>
      </c>
      <c r="BU365" s="37">
        <f t="shared" si="5332"/>
        <v>0</v>
      </c>
      <c r="BV365" s="37">
        <f t="shared" si="5332"/>
        <v>0</v>
      </c>
      <c r="BW365" s="37">
        <f t="shared" ref="BW365:EB365" si="5333">BW363*BW364</f>
        <v>0</v>
      </c>
      <c r="BX365" s="37">
        <f t="shared" si="5333"/>
        <v>0</v>
      </c>
      <c r="BY365" s="37">
        <f t="shared" si="5333"/>
        <v>0</v>
      </c>
      <c r="BZ365" s="37">
        <f t="shared" si="5333"/>
        <v>0</v>
      </c>
      <c r="CA365" s="37">
        <f t="shared" si="5333"/>
        <v>0</v>
      </c>
      <c r="CB365" s="37">
        <f t="shared" si="5333"/>
        <v>0</v>
      </c>
      <c r="CC365" s="37">
        <f t="shared" si="5333"/>
        <v>0</v>
      </c>
      <c r="CD365" s="37">
        <f t="shared" si="5333"/>
        <v>0</v>
      </c>
      <c r="CE365" s="37">
        <f t="shared" si="5333"/>
        <v>0</v>
      </c>
      <c r="CF365" s="37">
        <f t="shared" si="5333"/>
        <v>0</v>
      </c>
      <c r="CG365" s="37">
        <f t="shared" si="5333"/>
        <v>0</v>
      </c>
      <c r="CH365" s="37">
        <f t="shared" si="5333"/>
        <v>0</v>
      </c>
      <c r="CI365" s="37">
        <f t="shared" si="5333"/>
        <v>0</v>
      </c>
      <c r="CJ365" s="37">
        <f t="shared" si="5333"/>
        <v>0</v>
      </c>
      <c r="CK365" s="37">
        <f t="shared" si="5333"/>
        <v>0</v>
      </c>
      <c r="CL365" s="37">
        <f t="shared" si="5333"/>
        <v>0</v>
      </c>
      <c r="CM365" s="37">
        <f t="shared" si="5333"/>
        <v>0</v>
      </c>
      <c r="CN365" s="37">
        <f t="shared" si="5333"/>
        <v>0</v>
      </c>
      <c r="CO365" s="37">
        <f t="shared" si="5333"/>
        <v>0</v>
      </c>
      <c r="CP365" s="37">
        <f t="shared" si="5333"/>
        <v>0</v>
      </c>
      <c r="CQ365" s="37">
        <f t="shared" si="5333"/>
        <v>0</v>
      </c>
      <c r="CR365" s="37">
        <f t="shared" si="5333"/>
        <v>0</v>
      </c>
      <c r="CS365" s="37">
        <f t="shared" si="5333"/>
        <v>0</v>
      </c>
      <c r="CT365" s="37">
        <f t="shared" si="5333"/>
        <v>0</v>
      </c>
      <c r="CU365" s="37">
        <f t="shared" si="5333"/>
        <v>0</v>
      </c>
      <c r="CV365" s="37">
        <f t="shared" si="5333"/>
        <v>0</v>
      </c>
      <c r="CW365" s="37">
        <f t="shared" si="5333"/>
        <v>0</v>
      </c>
      <c r="CX365" s="37">
        <f t="shared" si="5333"/>
        <v>0</v>
      </c>
      <c r="CY365" s="37">
        <f t="shared" si="5333"/>
        <v>0</v>
      </c>
      <c r="CZ365" s="37">
        <f t="shared" si="5333"/>
        <v>0</v>
      </c>
      <c r="DA365" s="37">
        <f t="shared" si="5333"/>
        <v>0</v>
      </c>
      <c r="DB365" s="37">
        <f t="shared" si="5333"/>
        <v>0</v>
      </c>
      <c r="DC365" s="37">
        <f t="shared" si="5333"/>
        <v>0</v>
      </c>
      <c r="DD365" s="37">
        <f t="shared" si="5333"/>
        <v>0</v>
      </c>
      <c r="DE365" s="37">
        <f t="shared" si="5333"/>
        <v>0</v>
      </c>
      <c r="DF365" s="37">
        <f t="shared" si="5333"/>
        <v>0</v>
      </c>
      <c r="DG365" s="37">
        <f t="shared" si="5333"/>
        <v>0</v>
      </c>
      <c r="DH365" s="37">
        <f t="shared" si="5333"/>
        <v>0</v>
      </c>
      <c r="DI365" s="37">
        <f t="shared" si="5333"/>
        <v>0</v>
      </c>
      <c r="DJ365" s="37">
        <f t="shared" si="5333"/>
        <v>0</v>
      </c>
      <c r="DK365" s="37">
        <f t="shared" si="5333"/>
        <v>0</v>
      </c>
      <c r="DL365" s="37">
        <f t="shared" si="5333"/>
        <v>0</v>
      </c>
      <c r="DM365" s="37">
        <f t="shared" si="5333"/>
        <v>0</v>
      </c>
      <c r="DN365" s="37">
        <f t="shared" si="5333"/>
        <v>0</v>
      </c>
      <c r="DO365" s="37">
        <f t="shared" si="5333"/>
        <v>0</v>
      </c>
      <c r="DP365" s="37">
        <f t="shared" si="5333"/>
        <v>0</v>
      </c>
      <c r="DQ365" s="37">
        <f t="shared" si="5333"/>
        <v>0</v>
      </c>
      <c r="DR365" s="37">
        <f t="shared" si="5333"/>
        <v>0</v>
      </c>
      <c r="DS365" s="37">
        <f t="shared" si="5333"/>
        <v>0</v>
      </c>
      <c r="DT365" s="37">
        <f t="shared" si="5333"/>
        <v>0</v>
      </c>
      <c r="DU365" s="37">
        <f t="shared" si="5333"/>
        <v>0</v>
      </c>
      <c r="DV365" s="37">
        <f t="shared" si="5333"/>
        <v>0</v>
      </c>
      <c r="DW365" s="37">
        <f t="shared" si="5333"/>
        <v>0</v>
      </c>
      <c r="DX365" s="37">
        <f t="shared" si="5333"/>
        <v>0</v>
      </c>
      <c r="DY365" s="37">
        <f t="shared" si="5333"/>
        <v>0</v>
      </c>
      <c r="DZ365" s="37">
        <f t="shared" si="5333"/>
        <v>0</v>
      </c>
      <c r="EA365" s="37">
        <f t="shared" si="5333"/>
        <v>0</v>
      </c>
      <c r="EB365" s="37">
        <f t="shared" si="5333"/>
        <v>0</v>
      </c>
    </row>
    <row r="366" spans="1:132" x14ac:dyDescent="0.25"/>
    <row r="367" spans="1:132" ht="13" x14ac:dyDescent="0.3">
      <c r="A367" s="59">
        <f>IF(H370=D370,0,1)</f>
        <v>0</v>
      </c>
      <c r="B367" s="108" t="str">
        <f>Assumptions!B212</f>
        <v>Other facilities (shows, depots, ports)</v>
      </c>
      <c r="C367" s="108"/>
      <c r="D367" s="108"/>
      <c r="E367" s="108"/>
      <c r="F367" s="108"/>
      <c r="G367" s="108"/>
      <c r="H367" s="108"/>
      <c r="I367" s="108"/>
    </row>
    <row r="368" spans="1:132" ht="13" x14ac:dyDescent="0.3">
      <c r="C368" s="2" t="s">
        <v>419</v>
      </c>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row>
    <row r="369" spans="1:132" outlineLevel="1" x14ac:dyDescent="0.25">
      <c r="C369" t="s">
        <v>339</v>
      </c>
      <c r="D369" s="79">
        <f>Costs!J326</f>
        <v>45108</v>
      </c>
      <c r="E369" s="16">
        <f>Costs!J327</f>
        <v>12</v>
      </c>
      <c r="F369" s="61">
        <f>EDATE(D369,E369)</f>
        <v>45474</v>
      </c>
      <c r="G369" s="52" t="s">
        <v>215</v>
      </c>
      <c r="H369" s="50">
        <f>SUM(J369:EB369)</f>
        <v>1</v>
      </c>
      <c r="J369" s="130">
        <f t="shared" ref="J369:AO369" si="5334">IFERROR(IF(AND(J$6&gt;=$D369,J$7&lt;=$F369),1,0)*1/(YEARFRAC($D369,$F369)*MiY),0)+IF(AND($D369=$F369,J$6&lt;=$D369,J$7&gt;=$F369),1)</f>
        <v>0</v>
      </c>
      <c r="K369" s="130">
        <f t="shared" si="5334"/>
        <v>0</v>
      </c>
      <c r="L369" s="130">
        <f t="shared" si="5334"/>
        <v>0</v>
      </c>
      <c r="M369" s="130">
        <f t="shared" si="5334"/>
        <v>0</v>
      </c>
      <c r="N369" s="130">
        <f t="shared" si="5334"/>
        <v>0</v>
      </c>
      <c r="O369" s="130">
        <f t="shared" si="5334"/>
        <v>0</v>
      </c>
      <c r="P369" s="130">
        <f t="shared" si="5334"/>
        <v>8.3333333333333329E-2</v>
      </c>
      <c r="Q369" s="130">
        <f t="shared" si="5334"/>
        <v>8.3333333333333329E-2</v>
      </c>
      <c r="R369" s="130">
        <f t="shared" si="5334"/>
        <v>8.3333333333333329E-2</v>
      </c>
      <c r="S369" s="130">
        <f t="shared" si="5334"/>
        <v>8.3333333333333329E-2</v>
      </c>
      <c r="T369" s="130">
        <f t="shared" si="5334"/>
        <v>8.3333333333333329E-2</v>
      </c>
      <c r="U369" s="130">
        <f t="shared" si="5334"/>
        <v>8.3333333333333329E-2</v>
      </c>
      <c r="V369" s="130">
        <f t="shared" si="5334"/>
        <v>8.3333333333333329E-2</v>
      </c>
      <c r="W369" s="130">
        <f t="shared" si="5334"/>
        <v>8.3333333333333329E-2</v>
      </c>
      <c r="X369" s="130">
        <f t="shared" si="5334"/>
        <v>8.3333333333333329E-2</v>
      </c>
      <c r="Y369" s="130">
        <f t="shared" si="5334"/>
        <v>8.3333333333333329E-2</v>
      </c>
      <c r="Z369" s="130">
        <f t="shared" si="5334"/>
        <v>8.3333333333333329E-2</v>
      </c>
      <c r="AA369" s="130">
        <f t="shared" si="5334"/>
        <v>8.3333333333333329E-2</v>
      </c>
      <c r="AB369" s="130">
        <f t="shared" si="5334"/>
        <v>0</v>
      </c>
      <c r="AC369" s="130">
        <f t="shared" si="5334"/>
        <v>0</v>
      </c>
      <c r="AD369" s="130">
        <f t="shared" si="5334"/>
        <v>0</v>
      </c>
      <c r="AE369" s="130">
        <f t="shared" si="5334"/>
        <v>0</v>
      </c>
      <c r="AF369" s="130">
        <f t="shared" si="5334"/>
        <v>0</v>
      </c>
      <c r="AG369" s="130">
        <f t="shared" si="5334"/>
        <v>0</v>
      </c>
      <c r="AH369" s="130">
        <f t="shared" si="5334"/>
        <v>0</v>
      </c>
      <c r="AI369" s="130">
        <f t="shared" si="5334"/>
        <v>0</v>
      </c>
      <c r="AJ369" s="130">
        <f t="shared" si="5334"/>
        <v>0</v>
      </c>
      <c r="AK369" s="130">
        <f t="shared" si="5334"/>
        <v>0</v>
      </c>
      <c r="AL369" s="130">
        <f t="shared" si="5334"/>
        <v>0</v>
      </c>
      <c r="AM369" s="130">
        <f t="shared" si="5334"/>
        <v>0</v>
      </c>
      <c r="AN369" s="130">
        <f t="shared" si="5334"/>
        <v>0</v>
      </c>
      <c r="AO369" s="130">
        <f t="shared" si="5334"/>
        <v>0</v>
      </c>
      <c r="AP369" s="130">
        <f t="shared" ref="AP369:BU369" si="5335">IFERROR(IF(AND(AP$6&gt;=$D369,AP$7&lt;=$F369),1,0)*1/(YEARFRAC($D369,$F369)*MiY),0)+IF(AND($D369=$F369,AP$6&lt;=$D369,AP$7&gt;=$F369),1)</f>
        <v>0</v>
      </c>
      <c r="AQ369" s="130">
        <f t="shared" si="5335"/>
        <v>0</v>
      </c>
      <c r="AR369" s="130">
        <f t="shared" si="5335"/>
        <v>0</v>
      </c>
      <c r="AS369" s="130">
        <f t="shared" si="5335"/>
        <v>0</v>
      </c>
      <c r="AT369" s="130">
        <f t="shared" si="5335"/>
        <v>0</v>
      </c>
      <c r="AU369" s="130">
        <f t="shared" si="5335"/>
        <v>0</v>
      </c>
      <c r="AV369" s="130">
        <f t="shared" si="5335"/>
        <v>0</v>
      </c>
      <c r="AW369" s="130">
        <f t="shared" si="5335"/>
        <v>0</v>
      </c>
      <c r="AX369" s="130">
        <f t="shared" si="5335"/>
        <v>0</v>
      </c>
      <c r="AY369" s="130">
        <f t="shared" si="5335"/>
        <v>0</v>
      </c>
      <c r="AZ369" s="130">
        <f t="shared" si="5335"/>
        <v>0</v>
      </c>
      <c r="BA369" s="130">
        <f t="shared" si="5335"/>
        <v>0</v>
      </c>
      <c r="BB369" s="130">
        <f t="shared" si="5335"/>
        <v>0</v>
      </c>
      <c r="BC369" s="130">
        <f t="shared" si="5335"/>
        <v>0</v>
      </c>
      <c r="BD369" s="130">
        <f t="shared" si="5335"/>
        <v>0</v>
      </c>
      <c r="BE369" s="130">
        <f t="shared" si="5335"/>
        <v>0</v>
      </c>
      <c r="BF369" s="130">
        <f t="shared" si="5335"/>
        <v>0</v>
      </c>
      <c r="BG369" s="130">
        <f t="shared" si="5335"/>
        <v>0</v>
      </c>
      <c r="BH369" s="130">
        <f t="shared" si="5335"/>
        <v>0</v>
      </c>
      <c r="BI369" s="130">
        <f t="shared" si="5335"/>
        <v>0</v>
      </c>
      <c r="BJ369" s="130">
        <f t="shared" si="5335"/>
        <v>0</v>
      </c>
      <c r="BK369" s="130">
        <f t="shared" si="5335"/>
        <v>0</v>
      </c>
      <c r="BL369" s="130">
        <f t="shared" si="5335"/>
        <v>0</v>
      </c>
      <c r="BM369" s="130">
        <f t="shared" si="5335"/>
        <v>0</v>
      </c>
      <c r="BN369" s="130">
        <f t="shared" si="5335"/>
        <v>0</v>
      </c>
      <c r="BO369" s="130">
        <f t="shared" si="5335"/>
        <v>0</v>
      </c>
      <c r="BP369" s="130">
        <f t="shared" si="5335"/>
        <v>0</v>
      </c>
      <c r="BQ369" s="130">
        <f t="shared" si="5335"/>
        <v>0</v>
      </c>
      <c r="BR369" s="130">
        <f t="shared" si="5335"/>
        <v>0</v>
      </c>
      <c r="BS369" s="130">
        <f t="shared" si="5335"/>
        <v>0</v>
      </c>
      <c r="BT369" s="130">
        <f t="shared" si="5335"/>
        <v>0</v>
      </c>
      <c r="BU369" s="130">
        <f t="shared" si="5335"/>
        <v>0</v>
      </c>
      <c r="BV369" s="130">
        <f t="shared" ref="BV369:DA369" si="5336">IFERROR(IF(AND(BV$6&gt;=$D369,BV$7&lt;=$F369),1,0)*1/(YEARFRAC($D369,$F369)*MiY),0)+IF(AND($D369=$F369,BV$6&lt;=$D369,BV$7&gt;=$F369),1)</f>
        <v>0</v>
      </c>
      <c r="BW369" s="130">
        <f t="shared" si="5336"/>
        <v>0</v>
      </c>
      <c r="BX369" s="130">
        <f t="shared" si="5336"/>
        <v>0</v>
      </c>
      <c r="BY369" s="130">
        <f t="shared" si="5336"/>
        <v>0</v>
      </c>
      <c r="BZ369" s="130">
        <f t="shared" si="5336"/>
        <v>0</v>
      </c>
      <c r="CA369" s="130">
        <f t="shared" si="5336"/>
        <v>0</v>
      </c>
      <c r="CB369" s="130">
        <f t="shared" si="5336"/>
        <v>0</v>
      </c>
      <c r="CC369" s="130">
        <f t="shared" si="5336"/>
        <v>0</v>
      </c>
      <c r="CD369" s="130">
        <f t="shared" si="5336"/>
        <v>0</v>
      </c>
      <c r="CE369" s="130">
        <f t="shared" si="5336"/>
        <v>0</v>
      </c>
      <c r="CF369" s="130">
        <f t="shared" si="5336"/>
        <v>0</v>
      </c>
      <c r="CG369" s="130">
        <f t="shared" si="5336"/>
        <v>0</v>
      </c>
      <c r="CH369" s="130">
        <f t="shared" si="5336"/>
        <v>0</v>
      </c>
      <c r="CI369" s="130">
        <f t="shared" si="5336"/>
        <v>0</v>
      </c>
      <c r="CJ369" s="130">
        <f t="shared" si="5336"/>
        <v>0</v>
      </c>
      <c r="CK369" s="130">
        <f t="shared" si="5336"/>
        <v>0</v>
      </c>
      <c r="CL369" s="130">
        <f t="shared" si="5336"/>
        <v>0</v>
      </c>
      <c r="CM369" s="130">
        <f t="shared" si="5336"/>
        <v>0</v>
      </c>
      <c r="CN369" s="130">
        <f t="shared" si="5336"/>
        <v>0</v>
      </c>
      <c r="CO369" s="130">
        <f t="shared" si="5336"/>
        <v>0</v>
      </c>
      <c r="CP369" s="130">
        <f t="shared" si="5336"/>
        <v>0</v>
      </c>
      <c r="CQ369" s="130">
        <f t="shared" si="5336"/>
        <v>0</v>
      </c>
      <c r="CR369" s="130">
        <f t="shared" si="5336"/>
        <v>0</v>
      </c>
      <c r="CS369" s="130">
        <f t="shared" si="5336"/>
        <v>0</v>
      </c>
      <c r="CT369" s="130">
        <f t="shared" si="5336"/>
        <v>0</v>
      </c>
      <c r="CU369" s="130">
        <f t="shared" si="5336"/>
        <v>0</v>
      </c>
      <c r="CV369" s="130">
        <f t="shared" si="5336"/>
        <v>0</v>
      </c>
      <c r="CW369" s="130">
        <f t="shared" si="5336"/>
        <v>0</v>
      </c>
      <c r="CX369" s="130">
        <f t="shared" si="5336"/>
        <v>0</v>
      </c>
      <c r="CY369" s="130">
        <f t="shared" si="5336"/>
        <v>0</v>
      </c>
      <c r="CZ369" s="130">
        <f t="shared" si="5336"/>
        <v>0</v>
      </c>
      <c r="DA369" s="130">
        <f t="shared" si="5336"/>
        <v>0</v>
      </c>
      <c r="DB369" s="130">
        <f t="shared" ref="DB369:EB369" si="5337">IFERROR(IF(AND(DB$6&gt;=$D369,DB$7&lt;=$F369),1,0)*1/(YEARFRAC($D369,$F369)*MiY),0)+IF(AND($D369=$F369,DB$6&lt;=$D369,DB$7&gt;=$F369),1)</f>
        <v>0</v>
      </c>
      <c r="DC369" s="130">
        <f t="shared" si="5337"/>
        <v>0</v>
      </c>
      <c r="DD369" s="130">
        <f t="shared" si="5337"/>
        <v>0</v>
      </c>
      <c r="DE369" s="130">
        <f t="shared" si="5337"/>
        <v>0</v>
      </c>
      <c r="DF369" s="130">
        <f t="shared" si="5337"/>
        <v>0</v>
      </c>
      <c r="DG369" s="130">
        <f t="shared" si="5337"/>
        <v>0</v>
      </c>
      <c r="DH369" s="130">
        <f t="shared" si="5337"/>
        <v>0</v>
      </c>
      <c r="DI369" s="130">
        <f t="shared" si="5337"/>
        <v>0</v>
      </c>
      <c r="DJ369" s="130">
        <f t="shared" si="5337"/>
        <v>0</v>
      </c>
      <c r="DK369" s="130">
        <f t="shared" si="5337"/>
        <v>0</v>
      </c>
      <c r="DL369" s="130">
        <f t="shared" si="5337"/>
        <v>0</v>
      </c>
      <c r="DM369" s="130">
        <f t="shared" si="5337"/>
        <v>0</v>
      </c>
      <c r="DN369" s="130">
        <f t="shared" si="5337"/>
        <v>0</v>
      </c>
      <c r="DO369" s="130">
        <f t="shared" si="5337"/>
        <v>0</v>
      </c>
      <c r="DP369" s="130">
        <f t="shared" si="5337"/>
        <v>0</v>
      </c>
      <c r="DQ369" s="130">
        <f t="shared" si="5337"/>
        <v>0</v>
      </c>
      <c r="DR369" s="130">
        <f t="shared" si="5337"/>
        <v>0</v>
      </c>
      <c r="DS369" s="130">
        <f t="shared" si="5337"/>
        <v>0</v>
      </c>
      <c r="DT369" s="130">
        <f t="shared" si="5337"/>
        <v>0</v>
      </c>
      <c r="DU369" s="130">
        <f t="shared" si="5337"/>
        <v>0</v>
      </c>
      <c r="DV369" s="130">
        <f t="shared" si="5337"/>
        <v>0</v>
      </c>
      <c r="DW369" s="130">
        <f t="shared" si="5337"/>
        <v>0</v>
      </c>
      <c r="DX369" s="130">
        <f t="shared" si="5337"/>
        <v>0</v>
      </c>
      <c r="DY369" s="130">
        <f t="shared" si="5337"/>
        <v>0</v>
      </c>
      <c r="DZ369" s="130">
        <f t="shared" si="5337"/>
        <v>0</v>
      </c>
      <c r="EA369" s="130">
        <f t="shared" si="5337"/>
        <v>0</v>
      </c>
      <c r="EB369" s="130">
        <f t="shared" si="5337"/>
        <v>0</v>
      </c>
    </row>
    <row r="370" spans="1:132" outlineLevel="1" x14ac:dyDescent="0.25">
      <c r="C370" t="s">
        <v>422</v>
      </c>
      <c r="D370" s="16">
        <f>Costs!J340</f>
        <v>0</v>
      </c>
      <c r="G370" s="52" t="s">
        <v>220</v>
      </c>
      <c r="H370" s="66">
        <f>SUM(J370:EB370)</f>
        <v>0</v>
      </c>
      <c r="J370" s="29">
        <f t="shared" ref="J370:BU370" si="5338">$D370*J369</f>
        <v>0</v>
      </c>
      <c r="K370" s="29">
        <f t="shared" si="5338"/>
        <v>0</v>
      </c>
      <c r="L370" s="29">
        <f t="shared" si="5338"/>
        <v>0</v>
      </c>
      <c r="M370" s="29">
        <f t="shared" si="5338"/>
        <v>0</v>
      </c>
      <c r="N370" s="29">
        <f t="shared" si="5338"/>
        <v>0</v>
      </c>
      <c r="O370" s="29">
        <f t="shared" si="5338"/>
        <v>0</v>
      </c>
      <c r="P370" s="29">
        <f t="shared" si="5338"/>
        <v>0</v>
      </c>
      <c r="Q370" s="29">
        <f t="shared" si="5338"/>
        <v>0</v>
      </c>
      <c r="R370" s="29">
        <f t="shared" si="5338"/>
        <v>0</v>
      </c>
      <c r="S370" s="29">
        <f t="shared" si="5338"/>
        <v>0</v>
      </c>
      <c r="T370" s="29">
        <f t="shared" si="5338"/>
        <v>0</v>
      </c>
      <c r="U370" s="29">
        <f t="shared" si="5338"/>
        <v>0</v>
      </c>
      <c r="V370" s="29">
        <f t="shared" si="5338"/>
        <v>0</v>
      </c>
      <c r="W370" s="29">
        <f t="shared" si="5338"/>
        <v>0</v>
      </c>
      <c r="X370" s="29">
        <f t="shared" si="5338"/>
        <v>0</v>
      </c>
      <c r="Y370" s="29">
        <f t="shared" si="5338"/>
        <v>0</v>
      </c>
      <c r="Z370" s="29">
        <f t="shared" si="5338"/>
        <v>0</v>
      </c>
      <c r="AA370" s="29">
        <f t="shared" si="5338"/>
        <v>0</v>
      </c>
      <c r="AB370" s="29">
        <f t="shared" si="5338"/>
        <v>0</v>
      </c>
      <c r="AC370" s="29">
        <f t="shared" si="5338"/>
        <v>0</v>
      </c>
      <c r="AD370" s="29">
        <f t="shared" si="5338"/>
        <v>0</v>
      </c>
      <c r="AE370" s="29">
        <f t="shared" si="5338"/>
        <v>0</v>
      </c>
      <c r="AF370" s="29">
        <f t="shared" si="5338"/>
        <v>0</v>
      </c>
      <c r="AG370" s="29">
        <f t="shared" si="5338"/>
        <v>0</v>
      </c>
      <c r="AH370" s="29">
        <f t="shared" si="5338"/>
        <v>0</v>
      </c>
      <c r="AI370" s="29">
        <f t="shared" si="5338"/>
        <v>0</v>
      </c>
      <c r="AJ370" s="29">
        <f t="shared" si="5338"/>
        <v>0</v>
      </c>
      <c r="AK370" s="29">
        <f t="shared" si="5338"/>
        <v>0</v>
      </c>
      <c r="AL370" s="29">
        <f t="shared" si="5338"/>
        <v>0</v>
      </c>
      <c r="AM370" s="29">
        <f t="shared" si="5338"/>
        <v>0</v>
      </c>
      <c r="AN370" s="29">
        <f t="shared" si="5338"/>
        <v>0</v>
      </c>
      <c r="AO370" s="29">
        <f t="shared" si="5338"/>
        <v>0</v>
      </c>
      <c r="AP370" s="29">
        <f t="shared" si="5338"/>
        <v>0</v>
      </c>
      <c r="AQ370" s="29">
        <f t="shared" si="5338"/>
        <v>0</v>
      </c>
      <c r="AR370" s="29">
        <f t="shared" si="5338"/>
        <v>0</v>
      </c>
      <c r="AS370" s="29">
        <f t="shared" si="5338"/>
        <v>0</v>
      </c>
      <c r="AT370" s="29">
        <f t="shared" si="5338"/>
        <v>0</v>
      </c>
      <c r="AU370" s="29">
        <f t="shared" si="5338"/>
        <v>0</v>
      </c>
      <c r="AV370" s="29">
        <f t="shared" si="5338"/>
        <v>0</v>
      </c>
      <c r="AW370" s="29">
        <f t="shared" si="5338"/>
        <v>0</v>
      </c>
      <c r="AX370" s="29">
        <f t="shared" si="5338"/>
        <v>0</v>
      </c>
      <c r="AY370" s="29">
        <f t="shared" si="5338"/>
        <v>0</v>
      </c>
      <c r="AZ370" s="29">
        <f t="shared" si="5338"/>
        <v>0</v>
      </c>
      <c r="BA370" s="29">
        <f t="shared" si="5338"/>
        <v>0</v>
      </c>
      <c r="BB370" s="29">
        <f t="shared" si="5338"/>
        <v>0</v>
      </c>
      <c r="BC370" s="29">
        <f t="shared" si="5338"/>
        <v>0</v>
      </c>
      <c r="BD370" s="29">
        <f t="shared" si="5338"/>
        <v>0</v>
      </c>
      <c r="BE370" s="29">
        <f t="shared" si="5338"/>
        <v>0</v>
      </c>
      <c r="BF370" s="29">
        <f t="shared" si="5338"/>
        <v>0</v>
      </c>
      <c r="BG370" s="29">
        <f t="shared" si="5338"/>
        <v>0</v>
      </c>
      <c r="BH370" s="29">
        <f t="shared" si="5338"/>
        <v>0</v>
      </c>
      <c r="BI370" s="29">
        <f t="shared" si="5338"/>
        <v>0</v>
      </c>
      <c r="BJ370" s="29">
        <f t="shared" si="5338"/>
        <v>0</v>
      </c>
      <c r="BK370" s="29">
        <f t="shared" si="5338"/>
        <v>0</v>
      </c>
      <c r="BL370" s="29">
        <f t="shared" si="5338"/>
        <v>0</v>
      </c>
      <c r="BM370" s="29">
        <f t="shared" si="5338"/>
        <v>0</v>
      </c>
      <c r="BN370" s="29">
        <f t="shared" si="5338"/>
        <v>0</v>
      </c>
      <c r="BO370" s="29">
        <f t="shared" si="5338"/>
        <v>0</v>
      </c>
      <c r="BP370" s="29">
        <f t="shared" si="5338"/>
        <v>0</v>
      </c>
      <c r="BQ370" s="29">
        <f t="shared" si="5338"/>
        <v>0</v>
      </c>
      <c r="BR370" s="29">
        <f t="shared" si="5338"/>
        <v>0</v>
      </c>
      <c r="BS370" s="29">
        <f t="shared" si="5338"/>
        <v>0</v>
      </c>
      <c r="BT370" s="29">
        <f t="shared" si="5338"/>
        <v>0</v>
      </c>
      <c r="BU370" s="29">
        <f t="shared" si="5338"/>
        <v>0</v>
      </c>
      <c r="BV370" s="29">
        <f t="shared" ref="BV370:EB370" si="5339">$D370*BV369</f>
        <v>0</v>
      </c>
      <c r="BW370" s="29">
        <f t="shared" si="5339"/>
        <v>0</v>
      </c>
      <c r="BX370" s="29">
        <f t="shared" si="5339"/>
        <v>0</v>
      </c>
      <c r="BY370" s="29">
        <f t="shared" si="5339"/>
        <v>0</v>
      </c>
      <c r="BZ370" s="29">
        <f t="shared" si="5339"/>
        <v>0</v>
      </c>
      <c r="CA370" s="29">
        <f t="shared" si="5339"/>
        <v>0</v>
      </c>
      <c r="CB370" s="29">
        <f t="shared" si="5339"/>
        <v>0</v>
      </c>
      <c r="CC370" s="29">
        <f t="shared" si="5339"/>
        <v>0</v>
      </c>
      <c r="CD370" s="29">
        <f t="shared" si="5339"/>
        <v>0</v>
      </c>
      <c r="CE370" s="29">
        <f t="shared" si="5339"/>
        <v>0</v>
      </c>
      <c r="CF370" s="29">
        <f t="shared" si="5339"/>
        <v>0</v>
      </c>
      <c r="CG370" s="29">
        <f t="shared" si="5339"/>
        <v>0</v>
      </c>
      <c r="CH370" s="29">
        <f t="shared" si="5339"/>
        <v>0</v>
      </c>
      <c r="CI370" s="29">
        <f t="shared" si="5339"/>
        <v>0</v>
      </c>
      <c r="CJ370" s="29">
        <f t="shared" si="5339"/>
        <v>0</v>
      </c>
      <c r="CK370" s="29">
        <f t="shared" si="5339"/>
        <v>0</v>
      </c>
      <c r="CL370" s="29">
        <f t="shared" si="5339"/>
        <v>0</v>
      </c>
      <c r="CM370" s="29">
        <f t="shared" si="5339"/>
        <v>0</v>
      </c>
      <c r="CN370" s="29">
        <f t="shared" si="5339"/>
        <v>0</v>
      </c>
      <c r="CO370" s="29">
        <f t="shared" si="5339"/>
        <v>0</v>
      </c>
      <c r="CP370" s="29">
        <f t="shared" si="5339"/>
        <v>0</v>
      </c>
      <c r="CQ370" s="29">
        <f t="shared" si="5339"/>
        <v>0</v>
      </c>
      <c r="CR370" s="29">
        <f t="shared" si="5339"/>
        <v>0</v>
      </c>
      <c r="CS370" s="29">
        <f t="shared" si="5339"/>
        <v>0</v>
      </c>
      <c r="CT370" s="29">
        <f t="shared" si="5339"/>
        <v>0</v>
      </c>
      <c r="CU370" s="29">
        <f t="shared" si="5339"/>
        <v>0</v>
      </c>
      <c r="CV370" s="29">
        <f t="shared" si="5339"/>
        <v>0</v>
      </c>
      <c r="CW370" s="29">
        <f t="shared" si="5339"/>
        <v>0</v>
      </c>
      <c r="CX370" s="29">
        <f t="shared" si="5339"/>
        <v>0</v>
      </c>
      <c r="CY370" s="29">
        <f t="shared" si="5339"/>
        <v>0</v>
      </c>
      <c r="CZ370" s="29">
        <f t="shared" si="5339"/>
        <v>0</v>
      </c>
      <c r="DA370" s="29">
        <f t="shared" si="5339"/>
        <v>0</v>
      </c>
      <c r="DB370" s="29">
        <f t="shared" si="5339"/>
        <v>0</v>
      </c>
      <c r="DC370" s="29">
        <f t="shared" si="5339"/>
        <v>0</v>
      </c>
      <c r="DD370" s="29">
        <f t="shared" si="5339"/>
        <v>0</v>
      </c>
      <c r="DE370" s="29">
        <f t="shared" si="5339"/>
        <v>0</v>
      </c>
      <c r="DF370" s="29">
        <f t="shared" si="5339"/>
        <v>0</v>
      </c>
      <c r="DG370" s="29">
        <f t="shared" si="5339"/>
        <v>0</v>
      </c>
      <c r="DH370" s="29">
        <f t="shared" si="5339"/>
        <v>0</v>
      </c>
      <c r="DI370" s="29">
        <f t="shared" si="5339"/>
        <v>0</v>
      </c>
      <c r="DJ370" s="29">
        <f t="shared" si="5339"/>
        <v>0</v>
      </c>
      <c r="DK370" s="29">
        <f t="shared" si="5339"/>
        <v>0</v>
      </c>
      <c r="DL370" s="29">
        <f t="shared" si="5339"/>
        <v>0</v>
      </c>
      <c r="DM370" s="29">
        <f t="shared" si="5339"/>
        <v>0</v>
      </c>
      <c r="DN370" s="29">
        <f t="shared" si="5339"/>
        <v>0</v>
      </c>
      <c r="DO370" s="29">
        <f t="shared" si="5339"/>
        <v>0</v>
      </c>
      <c r="DP370" s="29">
        <f t="shared" si="5339"/>
        <v>0</v>
      </c>
      <c r="DQ370" s="29">
        <f t="shared" si="5339"/>
        <v>0</v>
      </c>
      <c r="DR370" s="29">
        <f t="shared" si="5339"/>
        <v>0</v>
      </c>
      <c r="DS370" s="29">
        <f t="shared" si="5339"/>
        <v>0</v>
      </c>
      <c r="DT370" s="29">
        <f t="shared" si="5339"/>
        <v>0</v>
      </c>
      <c r="DU370" s="29">
        <f t="shared" si="5339"/>
        <v>0</v>
      </c>
      <c r="DV370" s="29">
        <f t="shared" si="5339"/>
        <v>0</v>
      </c>
      <c r="DW370" s="29">
        <f t="shared" si="5339"/>
        <v>0</v>
      </c>
      <c r="DX370" s="29">
        <f t="shared" si="5339"/>
        <v>0</v>
      </c>
      <c r="DY370" s="29">
        <f t="shared" si="5339"/>
        <v>0</v>
      </c>
      <c r="DZ370" s="29">
        <f t="shared" si="5339"/>
        <v>0</v>
      </c>
      <c r="EA370" s="29">
        <f t="shared" si="5339"/>
        <v>0</v>
      </c>
      <c r="EB370" s="29">
        <f t="shared" si="5339"/>
        <v>0</v>
      </c>
    </row>
    <row r="371" spans="1:132" outlineLevel="1" x14ac:dyDescent="0.25">
      <c r="C371" s="34" t="s">
        <v>417</v>
      </c>
      <c r="D371" s="34"/>
      <c r="E371" s="34"/>
      <c r="F371" s="34"/>
      <c r="G371" s="67" t="s">
        <v>215</v>
      </c>
      <c r="H371" s="34"/>
      <c r="I371" s="34"/>
      <c r="J371" s="126">
        <f>J$13</f>
        <v>1</v>
      </c>
      <c r="K371" s="126">
        <f t="shared" ref="K371:BV371" si="5340">K$13</f>
        <v>1.0026792493128671</v>
      </c>
      <c r="L371" s="126">
        <f t="shared" si="5340"/>
        <v>1.0056539350998608</v>
      </c>
      <c r="M371" s="126">
        <f t="shared" si="5340"/>
        <v>1.0085410656939733</v>
      </c>
      <c r="N371" s="126">
        <f t="shared" si="5340"/>
        <v>1.0114364849476103</v>
      </c>
      <c r="O371" s="126">
        <f t="shared" si="5340"/>
        <v>1.0143402166566737</v>
      </c>
      <c r="P371" s="126">
        <f t="shared" si="5340"/>
        <v>1.0172522846853813</v>
      </c>
      <c r="Q371" s="126">
        <f t="shared" si="5340"/>
        <v>1.0201727129664624</v>
      </c>
      <c r="R371" s="126">
        <f t="shared" si="5340"/>
        <v>1.0231015255013547</v>
      </c>
      <c r="S371" s="126">
        <f t="shared" si="5340"/>
        <v>1.0260387463604019</v>
      </c>
      <c r="T371" s="126">
        <f t="shared" si="5340"/>
        <v>1.028984399683051</v>
      </c>
      <c r="U371" s="126">
        <f t="shared" si="5340"/>
        <v>1.0319385096780509</v>
      </c>
      <c r="V371" s="126">
        <f t="shared" si="5340"/>
        <v>1.0349011006236515</v>
      </c>
      <c r="W371" s="126">
        <f t="shared" si="5340"/>
        <v>1.0377730230388176</v>
      </c>
      <c r="X371" s="126">
        <f t="shared" si="5340"/>
        <v>1.0408518228283561</v>
      </c>
      <c r="Y371" s="126">
        <f t="shared" si="5340"/>
        <v>1.0438400029932626</v>
      </c>
      <c r="Z371" s="126">
        <f t="shared" si="5340"/>
        <v>1.046836761920777</v>
      </c>
      <c r="AA371" s="126">
        <f t="shared" si="5340"/>
        <v>1.0498421242396576</v>
      </c>
      <c r="AB371" s="126">
        <f t="shared" si="5340"/>
        <v>1.05285611464937</v>
      </c>
      <c r="AC371" s="126">
        <f t="shared" si="5340"/>
        <v>1.0558787579202888</v>
      </c>
      <c r="AD371" s="126">
        <f t="shared" si="5340"/>
        <v>1.0589100788939025</v>
      </c>
      <c r="AE371" s="126">
        <f t="shared" si="5340"/>
        <v>1.0619501024830165</v>
      </c>
      <c r="AF371" s="126">
        <f t="shared" si="5340"/>
        <v>1.0649988536719583</v>
      </c>
      <c r="AG371" s="126">
        <f t="shared" si="5340"/>
        <v>1.0680563575167832</v>
      </c>
      <c r="AH371" s="126">
        <f t="shared" si="5340"/>
        <v>1.0711226391454798</v>
      </c>
      <c r="AI371" s="126">
        <f t="shared" si="5340"/>
        <v>1.0739924437404067</v>
      </c>
      <c r="AJ371" s="126">
        <f t="shared" si="5340"/>
        <v>1.0771786970311998</v>
      </c>
      <c r="AK371" s="126">
        <f t="shared" si="5340"/>
        <v>1.0802711679727233</v>
      </c>
      <c r="AL371" s="126">
        <f t="shared" si="5340"/>
        <v>1.0833725170851116</v>
      </c>
      <c r="AM371" s="126">
        <f t="shared" si="5340"/>
        <v>1.0864827698566941</v>
      </c>
      <c r="AN371" s="126">
        <f t="shared" si="5340"/>
        <v>1.0896019518489746</v>
      </c>
      <c r="AO371" s="126">
        <f t="shared" si="5340"/>
        <v>1.0927300886968412</v>
      </c>
      <c r="AP371" s="126">
        <f t="shared" si="5340"/>
        <v>1.0958672061087775</v>
      </c>
      <c r="AQ371" s="126">
        <f t="shared" si="5340"/>
        <v>1.0990133298670732</v>
      </c>
      <c r="AR371" s="126">
        <f t="shared" si="5340"/>
        <v>1.1021684858280367</v>
      </c>
      <c r="AS371" s="126">
        <f t="shared" si="5340"/>
        <v>1.1053326999222071</v>
      </c>
      <c r="AT371" s="126">
        <f t="shared" si="5340"/>
        <v>1.1085059981545673</v>
      </c>
      <c r="AU371" s="126">
        <f t="shared" si="5340"/>
        <v>1.111475962088432</v>
      </c>
      <c r="AV371" s="126">
        <f t="shared" si="5340"/>
        <v>1.1147734191259395</v>
      </c>
      <c r="AW371" s="126">
        <f t="shared" si="5340"/>
        <v>1.1179738207069689</v>
      </c>
      <c r="AX371" s="126">
        <f t="shared" si="5340"/>
        <v>1.1211834103167977</v>
      </c>
      <c r="AY371" s="126">
        <f t="shared" si="5340"/>
        <v>1.1244022143333261</v>
      </c>
      <c r="AZ371" s="126">
        <f t="shared" si="5340"/>
        <v>1.1276302592101826</v>
      </c>
      <c r="BA371" s="126">
        <f t="shared" si="5340"/>
        <v>1.1308675714769412</v>
      </c>
      <c r="BB371" s="126">
        <f t="shared" si="5340"/>
        <v>1.1341141777393395</v>
      </c>
      <c r="BC371" s="126">
        <f t="shared" si="5340"/>
        <v>1.1373701046794982</v>
      </c>
      <c r="BD371" s="126">
        <f t="shared" si="5340"/>
        <v>1.1406353790561385</v>
      </c>
      <c r="BE371" s="126">
        <f t="shared" si="5340"/>
        <v>1.1439100277048042</v>
      </c>
      <c r="BF371" s="126">
        <f t="shared" si="5340"/>
        <v>1.1471940775380809</v>
      </c>
      <c r="BG371" s="126">
        <f t="shared" si="5340"/>
        <v>1.15026769648205</v>
      </c>
      <c r="BH371" s="126">
        <f t="shared" si="5340"/>
        <v>1.1536802383994258</v>
      </c>
      <c r="BI371" s="126">
        <f t="shared" si="5340"/>
        <v>1.1569923375180708</v>
      </c>
      <c r="BJ371" s="126">
        <f t="shared" si="5340"/>
        <v>1.1603139453378331</v>
      </c>
      <c r="BK371" s="126">
        <f t="shared" si="5340"/>
        <v>1.1636450891572303</v>
      </c>
      <c r="BL371" s="126">
        <f t="shared" si="5340"/>
        <v>1.1669857963531516</v>
      </c>
      <c r="BM371" s="126">
        <f t="shared" si="5340"/>
        <v>1.1703360943810825</v>
      </c>
      <c r="BN371" s="126">
        <f t="shared" si="5340"/>
        <v>1.1736960107753303</v>
      </c>
      <c r="BO371" s="126">
        <f t="shared" si="5340"/>
        <v>1.1770655731492505</v>
      </c>
      <c r="BP371" s="126">
        <f t="shared" si="5340"/>
        <v>1.180444809195474</v>
      </c>
      <c r="BQ371" s="126">
        <f t="shared" si="5340"/>
        <v>1.1838337466861339</v>
      </c>
      <c r="BR371" s="126">
        <f t="shared" si="5340"/>
        <v>1.1872324134730949</v>
      </c>
      <c r="BS371" s="126">
        <f t="shared" si="5340"/>
        <v>1.1905270658589224</v>
      </c>
      <c r="BT371" s="126">
        <f t="shared" si="5340"/>
        <v>1.1940590467434065</v>
      </c>
      <c r="BU371" s="126">
        <f t="shared" si="5340"/>
        <v>1.1974870693312041</v>
      </c>
      <c r="BV371" s="126">
        <f t="shared" si="5340"/>
        <v>1.2009249334246579</v>
      </c>
      <c r="BW371" s="126">
        <f t="shared" ref="BW371:EB371" si="5341">BW$13</f>
        <v>1.204372667277734</v>
      </c>
      <c r="BX371" s="126">
        <f t="shared" si="5341"/>
        <v>1.2078302992255125</v>
      </c>
      <c r="BY371" s="126">
        <f t="shared" si="5341"/>
        <v>1.2112978576844211</v>
      </c>
      <c r="BZ371" s="126">
        <f t="shared" si="5341"/>
        <v>1.2147753711524676</v>
      </c>
      <c r="CA371" s="126">
        <f t="shared" si="5341"/>
        <v>1.2182628682094752</v>
      </c>
      <c r="CB371" s="126">
        <f t="shared" si="5341"/>
        <v>1.2217603775173165</v>
      </c>
      <c r="CC371" s="126">
        <f t="shared" si="5341"/>
        <v>1.2252679278201495</v>
      </c>
      <c r="CD371" s="126">
        <f t="shared" si="5341"/>
        <v>1.2287855479446541</v>
      </c>
      <c r="CE371" s="126">
        <f t="shared" si="5341"/>
        <v>1.232077770779646</v>
      </c>
      <c r="CF371" s="126">
        <f t="shared" si="5341"/>
        <v>1.23573302168438</v>
      </c>
      <c r="CG371" s="126">
        <f t="shared" si="5341"/>
        <v>1.2392806860334544</v>
      </c>
      <c r="CH371" s="126">
        <f t="shared" si="5341"/>
        <v>1.2428385353675644</v>
      </c>
      <c r="CI371" s="126">
        <f t="shared" si="5341"/>
        <v>1.2464065989267703</v>
      </c>
      <c r="CJ371" s="126">
        <f t="shared" si="5341"/>
        <v>1.2499849060350778</v>
      </c>
      <c r="CK371" s="126">
        <f t="shared" si="5341"/>
        <v>1.2535734861006791</v>
      </c>
      <c r="CL371" s="126">
        <f t="shared" si="5341"/>
        <v>1.257172368616194</v>
      </c>
      <c r="CM371" s="126">
        <f t="shared" si="5341"/>
        <v>1.2607815831589126</v>
      </c>
      <c r="CN371" s="126">
        <f t="shared" si="5341"/>
        <v>1.2644011593910389</v>
      </c>
      <c r="CO371" s="126">
        <f t="shared" si="5341"/>
        <v>1.2680311270599336</v>
      </c>
      <c r="CP371" s="126">
        <f t="shared" si="5341"/>
        <v>1.2716715159983594</v>
      </c>
      <c r="CQ371" s="126">
        <f t="shared" si="5341"/>
        <v>1.2750786410337906</v>
      </c>
      <c r="CR371" s="126">
        <f t="shared" si="5341"/>
        <v>1.2788614642181557</v>
      </c>
      <c r="CS371" s="126">
        <f t="shared" si="5341"/>
        <v>1.2825329459576562</v>
      </c>
      <c r="CT371" s="126">
        <f t="shared" si="5341"/>
        <v>1.2862149681493797</v>
      </c>
      <c r="CU371" s="126">
        <f t="shared" si="5341"/>
        <v>1.289907561053897</v>
      </c>
      <c r="CV371" s="126">
        <f t="shared" si="5341"/>
        <v>1.293610755018654</v>
      </c>
      <c r="CW371" s="126">
        <f t="shared" si="5341"/>
        <v>1.2973245804782207</v>
      </c>
      <c r="CX371" s="126">
        <f t="shared" si="5341"/>
        <v>1.3010490679545423</v>
      </c>
      <c r="CY371" s="126">
        <f t="shared" si="5341"/>
        <v>1.304784248057189</v>
      </c>
      <c r="CZ371" s="126">
        <f t="shared" si="5341"/>
        <v>1.3085301514836076</v>
      </c>
      <c r="DA371" s="126">
        <f t="shared" si="5341"/>
        <v>1.3122868090193751</v>
      </c>
      <c r="DB371" s="126">
        <f t="shared" si="5341"/>
        <v>1.3160542515384499</v>
      </c>
      <c r="DC371" s="126">
        <f t="shared" si="5341"/>
        <v>1.3195802889875801</v>
      </c>
      <c r="DD371" s="126">
        <f t="shared" si="5341"/>
        <v>1.323495136864544</v>
      </c>
      <c r="DE371" s="126">
        <f t="shared" si="5341"/>
        <v>1.3272947573576725</v>
      </c>
      <c r="DF371" s="126">
        <f t="shared" si="5341"/>
        <v>1.3311052861764079</v>
      </c>
      <c r="DG371" s="126">
        <f t="shared" si="5341"/>
        <v>1.3349267546374479</v>
      </c>
      <c r="DH371" s="126">
        <f t="shared" si="5341"/>
        <v>1.3387591941473977</v>
      </c>
      <c r="DI371" s="126">
        <f t="shared" si="5341"/>
        <v>1.3426026362030277</v>
      </c>
      <c r="DJ371" s="126">
        <f t="shared" si="5341"/>
        <v>1.3464571123915319</v>
      </c>
      <c r="DK371" s="126">
        <f t="shared" si="5341"/>
        <v>1.3503226543907885</v>
      </c>
      <c r="DL371" s="126">
        <f t="shared" si="5341"/>
        <v>1.3541992939696192</v>
      </c>
      <c r="DM371" s="126">
        <f t="shared" si="5341"/>
        <v>1.358087062988051</v>
      </c>
      <c r="DN371" s="126">
        <f t="shared" si="5341"/>
        <v>1.361985993397578</v>
      </c>
      <c r="DO371" s="126">
        <f t="shared" si="5341"/>
        <v>1.3657655991021458</v>
      </c>
      <c r="DP371" s="126">
        <f t="shared" si="5341"/>
        <v>1.3698174666548035</v>
      </c>
      <c r="DQ371" s="126">
        <f t="shared" si="5341"/>
        <v>1.3737500738651915</v>
      </c>
      <c r="DR371" s="126">
        <f t="shared" si="5341"/>
        <v>1.3776939711925826</v>
      </c>
      <c r="DS371" s="126">
        <f t="shared" si="5341"/>
        <v>1.381649191049759</v>
      </c>
      <c r="DT371" s="126">
        <f t="shared" si="5341"/>
        <v>1.385615765942557</v>
      </c>
      <c r="DU371" s="126">
        <f t="shared" si="5341"/>
        <v>1.3895937284701338</v>
      </c>
      <c r="DV371" s="126">
        <f t="shared" si="5341"/>
        <v>1.3935831113252357</v>
      </c>
      <c r="DW371" s="126">
        <f t="shared" si="5341"/>
        <v>1.3975839472944662</v>
      </c>
      <c r="DX371" s="126">
        <f t="shared" si="5341"/>
        <v>1.401596269258556</v>
      </c>
      <c r="DY371" s="126">
        <f t="shared" si="5341"/>
        <v>1.4056201101926329</v>
      </c>
      <c r="DZ371" s="126">
        <f t="shared" si="5341"/>
        <v>1.4096555031664932</v>
      </c>
      <c r="EA371" s="126">
        <f t="shared" si="5341"/>
        <v>1.4134323217047313</v>
      </c>
      <c r="EB371" s="126">
        <f t="shared" si="5341"/>
        <v>1.4176256038945581</v>
      </c>
    </row>
    <row r="372" spans="1:132" ht="13" x14ac:dyDescent="0.3">
      <c r="C372" s="36" t="str">
        <f>"TOTAL "&amp;UPPER(B367)&amp;" COSTS"</f>
        <v>TOTAL OTHER FACILITIES (SHOWS, DEPOTS, PORTS) COSTS</v>
      </c>
      <c r="D372" s="38"/>
      <c r="E372" s="38"/>
      <c r="F372" s="38"/>
      <c r="G372" s="52" t="s">
        <v>220</v>
      </c>
      <c r="H372" s="51">
        <f t="shared" ref="H372" si="5342">SUM(J372:EB372)</f>
        <v>0</v>
      </c>
      <c r="I372" s="38"/>
      <c r="J372" s="37">
        <f t="shared" ref="J372" si="5343">J370*J371</f>
        <v>0</v>
      </c>
      <c r="K372" s="37">
        <f t="shared" ref="K372:BV372" si="5344">K370*K371</f>
        <v>0</v>
      </c>
      <c r="L372" s="37">
        <f t="shared" si="5344"/>
        <v>0</v>
      </c>
      <c r="M372" s="37">
        <f t="shared" si="5344"/>
        <v>0</v>
      </c>
      <c r="N372" s="37">
        <f t="shared" si="5344"/>
        <v>0</v>
      </c>
      <c r="O372" s="37">
        <f t="shared" si="5344"/>
        <v>0</v>
      </c>
      <c r="P372" s="37">
        <f t="shared" si="5344"/>
        <v>0</v>
      </c>
      <c r="Q372" s="37">
        <f t="shared" si="5344"/>
        <v>0</v>
      </c>
      <c r="R372" s="37">
        <f t="shared" si="5344"/>
        <v>0</v>
      </c>
      <c r="S372" s="37">
        <f t="shared" si="5344"/>
        <v>0</v>
      </c>
      <c r="T372" s="37">
        <f t="shared" si="5344"/>
        <v>0</v>
      </c>
      <c r="U372" s="37">
        <f t="shared" si="5344"/>
        <v>0</v>
      </c>
      <c r="V372" s="37">
        <f t="shared" si="5344"/>
        <v>0</v>
      </c>
      <c r="W372" s="37">
        <f t="shared" si="5344"/>
        <v>0</v>
      </c>
      <c r="X372" s="37">
        <f t="shared" si="5344"/>
        <v>0</v>
      </c>
      <c r="Y372" s="37">
        <f t="shared" si="5344"/>
        <v>0</v>
      </c>
      <c r="Z372" s="37">
        <f t="shared" si="5344"/>
        <v>0</v>
      </c>
      <c r="AA372" s="37">
        <f t="shared" si="5344"/>
        <v>0</v>
      </c>
      <c r="AB372" s="37">
        <f t="shared" si="5344"/>
        <v>0</v>
      </c>
      <c r="AC372" s="37">
        <f t="shared" si="5344"/>
        <v>0</v>
      </c>
      <c r="AD372" s="37">
        <f t="shared" si="5344"/>
        <v>0</v>
      </c>
      <c r="AE372" s="37">
        <f t="shared" si="5344"/>
        <v>0</v>
      </c>
      <c r="AF372" s="37">
        <f t="shared" si="5344"/>
        <v>0</v>
      </c>
      <c r="AG372" s="37">
        <f t="shared" si="5344"/>
        <v>0</v>
      </c>
      <c r="AH372" s="37">
        <f t="shared" si="5344"/>
        <v>0</v>
      </c>
      <c r="AI372" s="37">
        <f t="shared" si="5344"/>
        <v>0</v>
      </c>
      <c r="AJ372" s="37">
        <f t="shared" si="5344"/>
        <v>0</v>
      </c>
      <c r="AK372" s="37">
        <f t="shared" si="5344"/>
        <v>0</v>
      </c>
      <c r="AL372" s="37">
        <f t="shared" si="5344"/>
        <v>0</v>
      </c>
      <c r="AM372" s="37">
        <f t="shared" si="5344"/>
        <v>0</v>
      </c>
      <c r="AN372" s="37">
        <f t="shared" si="5344"/>
        <v>0</v>
      </c>
      <c r="AO372" s="37">
        <f t="shared" si="5344"/>
        <v>0</v>
      </c>
      <c r="AP372" s="37">
        <f t="shared" si="5344"/>
        <v>0</v>
      </c>
      <c r="AQ372" s="37">
        <f t="shared" si="5344"/>
        <v>0</v>
      </c>
      <c r="AR372" s="37">
        <f t="shared" si="5344"/>
        <v>0</v>
      </c>
      <c r="AS372" s="37">
        <f t="shared" si="5344"/>
        <v>0</v>
      </c>
      <c r="AT372" s="37">
        <f t="shared" si="5344"/>
        <v>0</v>
      </c>
      <c r="AU372" s="37">
        <f t="shared" si="5344"/>
        <v>0</v>
      </c>
      <c r="AV372" s="37">
        <f t="shared" si="5344"/>
        <v>0</v>
      </c>
      <c r="AW372" s="37">
        <f t="shared" si="5344"/>
        <v>0</v>
      </c>
      <c r="AX372" s="37">
        <f t="shared" si="5344"/>
        <v>0</v>
      </c>
      <c r="AY372" s="37">
        <f t="shared" si="5344"/>
        <v>0</v>
      </c>
      <c r="AZ372" s="37">
        <f t="shared" si="5344"/>
        <v>0</v>
      </c>
      <c r="BA372" s="37">
        <f t="shared" si="5344"/>
        <v>0</v>
      </c>
      <c r="BB372" s="37">
        <f t="shared" si="5344"/>
        <v>0</v>
      </c>
      <c r="BC372" s="37">
        <f t="shared" si="5344"/>
        <v>0</v>
      </c>
      <c r="BD372" s="37">
        <f t="shared" si="5344"/>
        <v>0</v>
      </c>
      <c r="BE372" s="37">
        <f t="shared" si="5344"/>
        <v>0</v>
      </c>
      <c r="BF372" s="37">
        <f t="shared" si="5344"/>
        <v>0</v>
      </c>
      <c r="BG372" s="37">
        <f t="shared" si="5344"/>
        <v>0</v>
      </c>
      <c r="BH372" s="37">
        <f t="shared" si="5344"/>
        <v>0</v>
      </c>
      <c r="BI372" s="37">
        <f t="shared" si="5344"/>
        <v>0</v>
      </c>
      <c r="BJ372" s="37">
        <f t="shared" si="5344"/>
        <v>0</v>
      </c>
      <c r="BK372" s="37">
        <f t="shared" si="5344"/>
        <v>0</v>
      </c>
      <c r="BL372" s="37">
        <f t="shared" si="5344"/>
        <v>0</v>
      </c>
      <c r="BM372" s="37">
        <f t="shared" si="5344"/>
        <v>0</v>
      </c>
      <c r="BN372" s="37">
        <f t="shared" si="5344"/>
        <v>0</v>
      </c>
      <c r="BO372" s="37">
        <f t="shared" si="5344"/>
        <v>0</v>
      </c>
      <c r="BP372" s="37">
        <f t="shared" si="5344"/>
        <v>0</v>
      </c>
      <c r="BQ372" s="37">
        <f t="shared" si="5344"/>
        <v>0</v>
      </c>
      <c r="BR372" s="37">
        <f t="shared" si="5344"/>
        <v>0</v>
      </c>
      <c r="BS372" s="37">
        <f t="shared" si="5344"/>
        <v>0</v>
      </c>
      <c r="BT372" s="37">
        <f t="shared" si="5344"/>
        <v>0</v>
      </c>
      <c r="BU372" s="37">
        <f t="shared" si="5344"/>
        <v>0</v>
      </c>
      <c r="BV372" s="37">
        <f t="shared" si="5344"/>
        <v>0</v>
      </c>
      <c r="BW372" s="37">
        <f t="shared" ref="BW372:EB372" si="5345">BW370*BW371</f>
        <v>0</v>
      </c>
      <c r="BX372" s="37">
        <f t="shared" si="5345"/>
        <v>0</v>
      </c>
      <c r="BY372" s="37">
        <f t="shared" si="5345"/>
        <v>0</v>
      </c>
      <c r="BZ372" s="37">
        <f t="shared" si="5345"/>
        <v>0</v>
      </c>
      <c r="CA372" s="37">
        <f t="shared" si="5345"/>
        <v>0</v>
      </c>
      <c r="CB372" s="37">
        <f t="shared" si="5345"/>
        <v>0</v>
      </c>
      <c r="CC372" s="37">
        <f t="shared" si="5345"/>
        <v>0</v>
      </c>
      <c r="CD372" s="37">
        <f t="shared" si="5345"/>
        <v>0</v>
      </c>
      <c r="CE372" s="37">
        <f t="shared" si="5345"/>
        <v>0</v>
      </c>
      <c r="CF372" s="37">
        <f t="shared" si="5345"/>
        <v>0</v>
      </c>
      <c r="CG372" s="37">
        <f t="shared" si="5345"/>
        <v>0</v>
      </c>
      <c r="CH372" s="37">
        <f t="shared" si="5345"/>
        <v>0</v>
      </c>
      <c r="CI372" s="37">
        <f t="shared" si="5345"/>
        <v>0</v>
      </c>
      <c r="CJ372" s="37">
        <f t="shared" si="5345"/>
        <v>0</v>
      </c>
      <c r="CK372" s="37">
        <f t="shared" si="5345"/>
        <v>0</v>
      </c>
      <c r="CL372" s="37">
        <f t="shared" si="5345"/>
        <v>0</v>
      </c>
      <c r="CM372" s="37">
        <f t="shared" si="5345"/>
        <v>0</v>
      </c>
      <c r="CN372" s="37">
        <f t="shared" si="5345"/>
        <v>0</v>
      </c>
      <c r="CO372" s="37">
        <f t="shared" si="5345"/>
        <v>0</v>
      </c>
      <c r="CP372" s="37">
        <f t="shared" si="5345"/>
        <v>0</v>
      </c>
      <c r="CQ372" s="37">
        <f t="shared" si="5345"/>
        <v>0</v>
      </c>
      <c r="CR372" s="37">
        <f t="shared" si="5345"/>
        <v>0</v>
      </c>
      <c r="CS372" s="37">
        <f t="shared" si="5345"/>
        <v>0</v>
      </c>
      <c r="CT372" s="37">
        <f t="shared" si="5345"/>
        <v>0</v>
      </c>
      <c r="CU372" s="37">
        <f t="shared" si="5345"/>
        <v>0</v>
      </c>
      <c r="CV372" s="37">
        <f t="shared" si="5345"/>
        <v>0</v>
      </c>
      <c r="CW372" s="37">
        <f t="shared" si="5345"/>
        <v>0</v>
      </c>
      <c r="CX372" s="37">
        <f t="shared" si="5345"/>
        <v>0</v>
      </c>
      <c r="CY372" s="37">
        <f t="shared" si="5345"/>
        <v>0</v>
      </c>
      <c r="CZ372" s="37">
        <f t="shared" si="5345"/>
        <v>0</v>
      </c>
      <c r="DA372" s="37">
        <f t="shared" si="5345"/>
        <v>0</v>
      </c>
      <c r="DB372" s="37">
        <f t="shared" si="5345"/>
        <v>0</v>
      </c>
      <c r="DC372" s="37">
        <f t="shared" si="5345"/>
        <v>0</v>
      </c>
      <c r="DD372" s="37">
        <f t="shared" si="5345"/>
        <v>0</v>
      </c>
      <c r="DE372" s="37">
        <f t="shared" si="5345"/>
        <v>0</v>
      </c>
      <c r="DF372" s="37">
        <f t="shared" si="5345"/>
        <v>0</v>
      </c>
      <c r="DG372" s="37">
        <f t="shared" si="5345"/>
        <v>0</v>
      </c>
      <c r="DH372" s="37">
        <f t="shared" si="5345"/>
        <v>0</v>
      </c>
      <c r="DI372" s="37">
        <f t="shared" si="5345"/>
        <v>0</v>
      </c>
      <c r="DJ372" s="37">
        <f t="shared" si="5345"/>
        <v>0</v>
      </c>
      <c r="DK372" s="37">
        <f t="shared" si="5345"/>
        <v>0</v>
      </c>
      <c r="DL372" s="37">
        <f t="shared" si="5345"/>
        <v>0</v>
      </c>
      <c r="DM372" s="37">
        <f t="shared" si="5345"/>
        <v>0</v>
      </c>
      <c r="DN372" s="37">
        <f t="shared" si="5345"/>
        <v>0</v>
      </c>
      <c r="DO372" s="37">
        <f t="shared" si="5345"/>
        <v>0</v>
      </c>
      <c r="DP372" s="37">
        <f t="shared" si="5345"/>
        <v>0</v>
      </c>
      <c r="DQ372" s="37">
        <f t="shared" si="5345"/>
        <v>0</v>
      </c>
      <c r="DR372" s="37">
        <f t="shared" si="5345"/>
        <v>0</v>
      </c>
      <c r="DS372" s="37">
        <f t="shared" si="5345"/>
        <v>0</v>
      </c>
      <c r="DT372" s="37">
        <f t="shared" si="5345"/>
        <v>0</v>
      </c>
      <c r="DU372" s="37">
        <f t="shared" si="5345"/>
        <v>0</v>
      </c>
      <c r="DV372" s="37">
        <f t="shared" si="5345"/>
        <v>0</v>
      </c>
      <c r="DW372" s="37">
        <f t="shared" si="5345"/>
        <v>0</v>
      </c>
      <c r="DX372" s="37">
        <f t="shared" si="5345"/>
        <v>0</v>
      </c>
      <c r="DY372" s="37">
        <f t="shared" si="5345"/>
        <v>0</v>
      </c>
      <c r="DZ372" s="37">
        <f t="shared" si="5345"/>
        <v>0</v>
      </c>
      <c r="EA372" s="37">
        <f t="shared" si="5345"/>
        <v>0</v>
      </c>
      <c r="EB372" s="37">
        <f t="shared" si="5345"/>
        <v>0</v>
      </c>
    </row>
    <row r="373" spans="1:132" x14ac:dyDescent="0.25"/>
    <row r="374" spans="1:132" ht="13" x14ac:dyDescent="0.25">
      <c r="A374" s="60"/>
      <c r="B374" s="60" t="s">
        <v>46</v>
      </c>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row>
    <row r="375" spans="1:132" x14ac:dyDescent="0.25"/>
  </sheetData>
  <sheetProtection algorithmName="SHA-1" hashValue="Z9Ev2cDMe6eQ3kNaZTK9Ikunlcw=" saltValue="Rby7zmNniXMhoKON+gFqZw==" spinCount="100000" sheet="1" objects="1" scenarios="1"/>
  <mergeCells count="2">
    <mergeCell ref="D7:E7"/>
    <mergeCell ref="D8:E8"/>
  </mergeCell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8D86-0EE7-430F-BE3B-7ADE36EE75AE}">
  <sheetPr codeName="Sheet13">
    <tabColor rgb="FFDBE6ED"/>
  </sheetPr>
  <dimension ref="A1:RN375"/>
  <sheetViews>
    <sheetView showGridLines="0" zoomScale="70" zoomScaleNormal="70" workbookViewId="0">
      <pane xSplit="9" ySplit="10" topLeftCell="J80" activePane="bottomRight" state="frozen"/>
      <selection activeCell="D138" sqref="D138"/>
      <selection pane="topRight" activeCell="D138" sqref="D138"/>
      <selection pane="bottomLeft" activeCell="D138" sqref="D138"/>
      <selection pane="bottomRight" activeCell="D15" sqref="D15"/>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SA</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hidden="1"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DU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ref="DV2:DW2" si="2">YEAR(DV7)</f>
        <v>2032</v>
      </c>
      <c r="DW2">
        <f t="shared" si="2"/>
        <v>2032</v>
      </c>
      <c r="DX2">
        <f t="shared" ref="DX2:EB2" si="3">YEAR(DX7)</f>
        <v>2032</v>
      </c>
      <c r="DY2">
        <f t="shared" si="3"/>
        <v>2032</v>
      </c>
      <c r="DZ2">
        <f t="shared" si="3"/>
        <v>2033</v>
      </c>
      <c r="EA2">
        <f t="shared" si="3"/>
        <v>2033</v>
      </c>
      <c r="EB2">
        <f t="shared" si="3"/>
        <v>2033</v>
      </c>
    </row>
    <row r="3" spans="1:482" ht="12.65" hidden="1" customHeight="1" outlineLevel="1" x14ac:dyDescent="0.25">
      <c r="C3" t="s">
        <v>406</v>
      </c>
      <c r="D3" s="8"/>
      <c r="E3" s="8"/>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ht="12.65" hidden="1" customHeight="1" outlineLevel="1" x14ac:dyDescent="0.25">
      <c r="C4" t="s">
        <v>321</v>
      </c>
      <c r="H4" s="9"/>
      <c r="I4">
        <f>ROUNDUP(I5/3,0)</f>
        <v>4</v>
      </c>
      <c r="J4">
        <f>ROUNDUP(J5/3,0)</f>
        <v>1</v>
      </c>
      <c r="K4">
        <f>ROUNDUP(K5/3,0)</f>
        <v>1</v>
      </c>
      <c r="L4">
        <f>ROUNDUP(L5/3,0)</f>
        <v>1</v>
      </c>
      <c r="M4">
        <f>ROUNDUP(M5/3,0)</f>
        <v>2</v>
      </c>
      <c r="N4">
        <f t="shared" ref="N4:BY4" si="4">ROUNDUP(N5/3,0)</f>
        <v>2</v>
      </c>
      <c r="O4">
        <f t="shared" si="4"/>
        <v>2</v>
      </c>
      <c r="P4">
        <f t="shared" si="4"/>
        <v>3</v>
      </c>
      <c r="Q4">
        <f t="shared" si="4"/>
        <v>3</v>
      </c>
      <c r="R4">
        <f t="shared" si="4"/>
        <v>3</v>
      </c>
      <c r="S4">
        <f t="shared" si="4"/>
        <v>4</v>
      </c>
      <c r="T4">
        <f t="shared" si="4"/>
        <v>4</v>
      </c>
      <c r="U4">
        <f t="shared" si="4"/>
        <v>4</v>
      </c>
      <c r="V4">
        <f t="shared" si="4"/>
        <v>1</v>
      </c>
      <c r="W4">
        <f t="shared" si="4"/>
        <v>1</v>
      </c>
      <c r="X4">
        <f t="shared" si="4"/>
        <v>1</v>
      </c>
      <c r="Y4">
        <f t="shared" si="4"/>
        <v>2</v>
      </c>
      <c r="Z4">
        <f t="shared" si="4"/>
        <v>2</v>
      </c>
      <c r="AA4">
        <f t="shared" si="4"/>
        <v>2</v>
      </c>
      <c r="AB4">
        <f t="shared" si="4"/>
        <v>3</v>
      </c>
      <c r="AC4">
        <f t="shared" si="4"/>
        <v>3</v>
      </c>
      <c r="AD4">
        <f t="shared" si="4"/>
        <v>3</v>
      </c>
      <c r="AE4">
        <f t="shared" si="4"/>
        <v>4</v>
      </c>
      <c r="AF4">
        <f t="shared" si="4"/>
        <v>4</v>
      </c>
      <c r="AG4">
        <f t="shared" si="4"/>
        <v>4</v>
      </c>
      <c r="AH4">
        <f t="shared" si="4"/>
        <v>1</v>
      </c>
      <c r="AI4">
        <f t="shared" si="4"/>
        <v>1</v>
      </c>
      <c r="AJ4">
        <f t="shared" si="4"/>
        <v>1</v>
      </c>
      <c r="AK4">
        <f t="shared" si="4"/>
        <v>2</v>
      </c>
      <c r="AL4">
        <f t="shared" si="4"/>
        <v>2</v>
      </c>
      <c r="AM4">
        <f t="shared" si="4"/>
        <v>2</v>
      </c>
      <c r="AN4">
        <f t="shared" si="4"/>
        <v>3</v>
      </c>
      <c r="AO4">
        <f t="shared" si="4"/>
        <v>3</v>
      </c>
      <c r="AP4">
        <f t="shared" si="4"/>
        <v>3</v>
      </c>
      <c r="AQ4">
        <f t="shared" si="4"/>
        <v>4</v>
      </c>
      <c r="AR4">
        <f t="shared" si="4"/>
        <v>4</v>
      </c>
      <c r="AS4">
        <f t="shared" si="4"/>
        <v>4</v>
      </c>
      <c r="AT4">
        <f t="shared" si="4"/>
        <v>1</v>
      </c>
      <c r="AU4">
        <f t="shared" si="4"/>
        <v>1</v>
      </c>
      <c r="AV4">
        <f t="shared" si="4"/>
        <v>1</v>
      </c>
      <c r="AW4">
        <f t="shared" si="4"/>
        <v>2</v>
      </c>
      <c r="AX4">
        <f t="shared" si="4"/>
        <v>2</v>
      </c>
      <c r="AY4">
        <f t="shared" si="4"/>
        <v>2</v>
      </c>
      <c r="AZ4">
        <f t="shared" si="4"/>
        <v>3</v>
      </c>
      <c r="BA4">
        <f t="shared" si="4"/>
        <v>3</v>
      </c>
      <c r="BB4">
        <f t="shared" si="4"/>
        <v>3</v>
      </c>
      <c r="BC4">
        <f t="shared" si="4"/>
        <v>4</v>
      </c>
      <c r="BD4">
        <f t="shared" si="4"/>
        <v>4</v>
      </c>
      <c r="BE4">
        <f t="shared" si="4"/>
        <v>4</v>
      </c>
      <c r="BF4">
        <f t="shared" si="4"/>
        <v>1</v>
      </c>
      <c r="BG4">
        <f t="shared" si="4"/>
        <v>1</v>
      </c>
      <c r="BH4">
        <f t="shared" si="4"/>
        <v>1</v>
      </c>
      <c r="BI4">
        <f t="shared" si="4"/>
        <v>2</v>
      </c>
      <c r="BJ4">
        <f t="shared" si="4"/>
        <v>2</v>
      </c>
      <c r="BK4">
        <f t="shared" si="4"/>
        <v>2</v>
      </c>
      <c r="BL4">
        <f t="shared" si="4"/>
        <v>3</v>
      </c>
      <c r="BM4">
        <f t="shared" si="4"/>
        <v>3</v>
      </c>
      <c r="BN4">
        <f t="shared" si="4"/>
        <v>3</v>
      </c>
      <c r="BO4">
        <f t="shared" si="4"/>
        <v>4</v>
      </c>
      <c r="BP4">
        <f t="shared" si="4"/>
        <v>4</v>
      </c>
      <c r="BQ4">
        <f t="shared" si="4"/>
        <v>4</v>
      </c>
      <c r="BR4">
        <f t="shared" si="4"/>
        <v>1</v>
      </c>
      <c r="BS4">
        <f t="shared" si="4"/>
        <v>1</v>
      </c>
      <c r="BT4">
        <f t="shared" si="4"/>
        <v>1</v>
      </c>
      <c r="BU4">
        <f t="shared" si="4"/>
        <v>2</v>
      </c>
      <c r="BV4">
        <f t="shared" si="4"/>
        <v>2</v>
      </c>
      <c r="BW4">
        <f t="shared" si="4"/>
        <v>2</v>
      </c>
      <c r="BX4">
        <f t="shared" si="4"/>
        <v>3</v>
      </c>
      <c r="BY4">
        <f t="shared" si="4"/>
        <v>3</v>
      </c>
      <c r="BZ4">
        <f t="shared" ref="BZ4:EB4" si="5">ROUNDUP(BZ5/3,0)</f>
        <v>3</v>
      </c>
      <c r="CA4">
        <f t="shared" si="5"/>
        <v>4</v>
      </c>
      <c r="CB4">
        <f t="shared" si="5"/>
        <v>4</v>
      </c>
      <c r="CC4">
        <f t="shared" si="5"/>
        <v>4</v>
      </c>
      <c r="CD4">
        <f t="shared" si="5"/>
        <v>1</v>
      </c>
      <c r="CE4">
        <f t="shared" si="5"/>
        <v>1</v>
      </c>
      <c r="CF4">
        <f t="shared" si="5"/>
        <v>1</v>
      </c>
      <c r="CG4">
        <f t="shared" si="5"/>
        <v>2</v>
      </c>
      <c r="CH4">
        <f t="shared" si="5"/>
        <v>2</v>
      </c>
      <c r="CI4">
        <f t="shared" si="5"/>
        <v>2</v>
      </c>
      <c r="CJ4">
        <f t="shared" si="5"/>
        <v>3</v>
      </c>
      <c r="CK4">
        <f t="shared" si="5"/>
        <v>3</v>
      </c>
      <c r="CL4">
        <f t="shared" si="5"/>
        <v>3</v>
      </c>
      <c r="CM4">
        <f t="shared" si="5"/>
        <v>4</v>
      </c>
      <c r="CN4">
        <f t="shared" si="5"/>
        <v>4</v>
      </c>
      <c r="CO4">
        <f t="shared" si="5"/>
        <v>4</v>
      </c>
      <c r="CP4">
        <f t="shared" si="5"/>
        <v>1</v>
      </c>
      <c r="CQ4">
        <f t="shared" si="5"/>
        <v>1</v>
      </c>
      <c r="CR4">
        <f t="shared" si="5"/>
        <v>1</v>
      </c>
      <c r="CS4">
        <f t="shared" si="5"/>
        <v>2</v>
      </c>
      <c r="CT4">
        <f t="shared" si="5"/>
        <v>2</v>
      </c>
      <c r="CU4">
        <f t="shared" si="5"/>
        <v>2</v>
      </c>
      <c r="CV4">
        <f t="shared" si="5"/>
        <v>3</v>
      </c>
      <c r="CW4">
        <f t="shared" si="5"/>
        <v>3</v>
      </c>
      <c r="CX4">
        <f t="shared" si="5"/>
        <v>3</v>
      </c>
      <c r="CY4">
        <f t="shared" si="5"/>
        <v>4</v>
      </c>
      <c r="CZ4">
        <f t="shared" si="5"/>
        <v>4</v>
      </c>
      <c r="DA4">
        <f t="shared" si="5"/>
        <v>4</v>
      </c>
      <c r="DB4">
        <f t="shared" si="5"/>
        <v>1</v>
      </c>
      <c r="DC4">
        <f t="shared" si="5"/>
        <v>1</v>
      </c>
      <c r="DD4">
        <f t="shared" si="5"/>
        <v>1</v>
      </c>
      <c r="DE4">
        <f t="shared" si="5"/>
        <v>2</v>
      </c>
      <c r="DF4">
        <f t="shared" si="5"/>
        <v>2</v>
      </c>
      <c r="DG4">
        <f t="shared" si="5"/>
        <v>2</v>
      </c>
      <c r="DH4">
        <f t="shared" si="5"/>
        <v>3</v>
      </c>
      <c r="DI4">
        <f t="shared" si="5"/>
        <v>3</v>
      </c>
      <c r="DJ4">
        <f t="shared" si="5"/>
        <v>3</v>
      </c>
      <c r="DK4">
        <f t="shared" si="5"/>
        <v>4</v>
      </c>
      <c r="DL4">
        <f t="shared" si="5"/>
        <v>4</v>
      </c>
      <c r="DM4">
        <f t="shared" si="5"/>
        <v>4</v>
      </c>
      <c r="DN4">
        <f t="shared" si="5"/>
        <v>1</v>
      </c>
      <c r="DO4">
        <f t="shared" si="5"/>
        <v>1</v>
      </c>
      <c r="DP4">
        <f t="shared" si="5"/>
        <v>1</v>
      </c>
      <c r="DQ4">
        <f t="shared" si="5"/>
        <v>2</v>
      </c>
      <c r="DR4">
        <f t="shared" si="5"/>
        <v>2</v>
      </c>
      <c r="DS4">
        <f t="shared" si="5"/>
        <v>2</v>
      </c>
      <c r="DT4">
        <f t="shared" si="5"/>
        <v>3</v>
      </c>
      <c r="DU4">
        <f t="shared" si="5"/>
        <v>3</v>
      </c>
      <c r="DV4">
        <f t="shared" si="5"/>
        <v>3</v>
      </c>
      <c r="DW4">
        <f t="shared" si="5"/>
        <v>4</v>
      </c>
      <c r="DX4">
        <f t="shared" si="5"/>
        <v>4</v>
      </c>
      <c r="DY4">
        <f t="shared" si="5"/>
        <v>4</v>
      </c>
      <c r="DZ4">
        <f t="shared" si="5"/>
        <v>1</v>
      </c>
      <c r="EA4">
        <f t="shared" si="5"/>
        <v>1</v>
      </c>
      <c r="EB4">
        <f t="shared" si="5"/>
        <v>1</v>
      </c>
    </row>
    <row r="5" spans="1:482" ht="12.65" hidden="1" customHeight="1" outlineLevel="1" x14ac:dyDescent="0.25">
      <c r="C5" t="s">
        <v>407</v>
      </c>
      <c r="I5">
        <f>MONTH(I7)</f>
        <v>12</v>
      </c>
      <c r="J5">
        <f>MONTH(J7)</f>
        <v>1</v>
      </c>
      <c r="K5">
        <f>MONTH(K7)</f>
        <v>2</v>
      </c>
      <c r="L5">
        <f>MONTH(L7)</f>
        <v>3</v>
      </c>
      <c r="M5">
        <f>MONTH(M7)</f>
        <v>4</v>
      </c>
      <c r="N5">
        <f t="shared" ref="N5:BY5" si="6">MONTH(N7)</f>
        <v>5</v>
      </c>
      <c r="O5">
        <f t="shared" si="6"/>
        <v>6</v>
      </c>
      <c r="P5">
        <f t="shared" si="6"/>
        <v>7</v>
      </c>
      <c r="Q5">
        <f t="shared" si="6"/>
        <v>8</v>
      </c>
      <c r="R5">
        <f t="shared" si="6"/>
        <v>9</v>
      </c>
      <c r="S5">
        <f t="shared" si="6"/>
        <v>10</v>
      </c>
      <c r="T5">
        <f t="shared" si="6"/>
        <v>11</v>
      </c>
      <c r="U5">
        <f t="shared" si="6"/>
        <v>12</v>
      </c>
      <c r="V5">
        <f t="shared" si="6"/>
        <v>1</v>
      </c>
      <c r="W5">
        <f t="shared" si="6"/>
        <v>2</v>
      </c>
      <c r="X5">
        <f t="shared" si="6"/>
        <v>3</v>
      </c>
      <c r="Y5">
        <f t="shared" si="6"/>
        <v>4</v>
      </c>
      <c r="Z5">
        <f t="shared" si="6"/>
        <v>5</v>
      </c>
      <c r="AA5">
        <f t="shared" si="6"/>
        <v>6</v>
      </c>
      <c r="AB5">
        <f t="shared" si="6"/>
        <v>7</v>
      </c>
      <c r="AC5">
        <f t="shared" si="6"/>
        <v>8</v>
      </c>
      <c r="AD5">
        <f t="shared" si="6"/>
        <v>9</v>
      </c>
      <c r="AE5">
        <f t="shared" si="6"/>
        <v>10</v>
      </c>
      <c r="AF5">
        <f t="shared" si="6"/>
        <v>11</v>
      </c>
      <c r="AG5">
        <f t="shared" si="6"/>
        <v>12</v>
      </c>
      <c r="AH5">
        <f t="shared" si="6"/>
        <v>1</v>
      </c>
      <c r="AI5">
        <f t="shared" si="6"/>
        <v>2</v>
      </c>
      <c r="AJ5">
        <f t="shared" si="6"/>
        <v>3</v>
      </c>
      <c r="AK5">
        <f t="shared" si="6"/>
        <v>4</v>
      </c>
      <c r="AL5">
        <f t="shared" si="6"/>
        <v>5</v>
      </c>
      <c r="AM5">
        <f t="shared" si="6"/>
        <v>6</v>
      </c>
      <c r="AN5">
        <f t="shared" si="6"/>
        <v>7</v>
      </c>
      <c r="AO5">
        <f t="shared" si="6"/>
        <v>8</v>
      </c>
      <c r="AP5">
        <f t="shared" si="6"/>
        <v>9</v>
      </c>
      <c r="AQ5">
        <f t="shared" si="6"/>
        <v>10</v>
      </c>
      <c r="AR5">
        <f t="shared" si="6"/>
        <v>11</v>
      </c>
      <c r="AS5">
        <f t="shared" si="6"/>
        <v>12</v>
      </c>
      <c r="AT5">
        <f t="shared" si="6"/>
        <v>1</v>
      </c>
      <c r="AU5">
        <f t="shared" si="6"/>
        <v>2</v>
      </c>
      <c r="AV5">
        <f t="shared" si="6"/>
        <v>3</v>
      </c>
      <c r="AW5">
        <f t="shared" si="6"/>
        <v>4</v>
      </c>
      <c r="AX5">
        <f t="shared" si="6"/>
        <v>5</v>
      </c>
      <c r="AY5">
        <f t="shared" si="6"/>
        <v>6</v>
      </c>
      <c r="AZ5">
        <f t="shared" si="6"/>
        <v>7</v>
      </c>
      <c r="BA5">
        <f t="shared" si="6"/>
        <v>8</v>
      </c>
      <c r="BB5">
        <f t="shared" si="6"/>
        <v>9</v>
      </c>
      <c r="BC5">
        <f t="shared" si="6"/>
        <v>10</v>
      </c>
      <c r="BD5">
        <f t="shared" si="6"/>
        <v>11</v>
      </c>
      <c r="BE5">
        <f t="shared" si="6"/>
        <v>12</v>
      </c>
      <c r="BF5">
        <f t="shared" si="6"/>
        <v>1</v>
      </c>
      <c r="BG5">
        <f t="shared" si="6"/>
        <v>2</v>
      </c>
      <c r="BH5">
        <f t="shared" si="6"/>
        <v>3</v>
      </c>
      <c r="BI5">
        <f t="shared" si="6"/>
        <v>4</v>
      </c>
      <c r="BJ5">
        <f t="shared" si="6"/>
        <v>5</v>
      </c>
      <c r="BK5">
        <f t="shared" si="6"/>
        <v>6</v>
      </c>
      <c r="BL5">
        <f t="shared" si="6"/>
        <v>7</v>
      </c>
      <c r="BM5">
        <f t="shared" si="6"/>
        <v>8</v>
      </c>
      <c r="BN5">
        <f t="shared" si="6"/>
        <v>9</v>
      </c>
      <c r="BO5">
        <f t="shared" si="6"/>
        <v>10</v>
      </c>
      <c r="BP5">
        <f t="shared" si="6"/>
        <v>11</v>
      </c>
      <c r="BQ5">
        <f t="shared" si="6"/>
        <v>12</v>
      </c>
      <c r="BR5">
        <f t="shared" si="6"/>
        <v>1</v>
      </c>
      <c r="BS5">
        <f t="shared" si="6"/>
        <v>2</v>
      </c>
      <c r="BT5">
        <f t="shared" si="6"/>
        <v>3</v>
      </c>
      <c r="BU5">
        <f t="shared" si="6"/>
        <v>4</v>
      </c>
      <c r="BV5">
        <f t="shared" si="6"/>
        <v>5</v>
      </c>
      <c r="BW5">
        <f t="shared" si="6"/>
        <v>6</v>
      </c>
      <c r="BX5">
        <f t="shared" si="6"/>
        <v>7</v>
      </c>
      <c r="BY5">
        <f t="shared" si="6"/>
        <v>8</v>
      </c>
      <c r="BZ5">
        <f t="shared" ref="BZ5:DU5" si="7">MONTH(BZ7)</f>
        <v>9</v>
      </c>
      <c r="CA5">
        <f t="shared" si="7"/>
        <v>10</v>
      </c>
      <c r="CB5">
        <f t="shared" si="7"/>
        <v>11</v>
      </c>
      <c r="CC5">
        <f t="shared" si="7"/>
        <v>12</v>
      </c>
      <c r="CD5">
        <f t="shared" si="7"/>
        <v>1</v>
      </c>
      <c r="CE5">
        <f t="shared" si="7"/>
        <v>2</v>
      </c>
      <c r="CF5">
        <f t="shared" si="7"/>
        <v>3</v>
      </c>
      <c r="CG5">
        <f t="shared" si="7"/>
        <v>4</v>
      </c>
      <c r="CH5">
        <f t="shared" si="7"/>
        <v>5</v>
      </c>
      <c r="CI5">
        <f t="shared" si="7"/>
        <v>6</v>
      </c>
      <c r="CJ5">
        <f t="shared" si="7"/>
        <v>7</v>
      </c>
      <c r="CK5">
        <f t="shared" si="7"/>
        <v>8</v>
      </c>
      <c r="CL5">
        <f t="shared" si="7"/>
        <v>9</v>
      </c>
      <c r="CM5">
        <f t="shared" si="7"/>
        <v>10</v>
      </c>
      <c r="CN5">
        <f t="shared" si="7"/>
        <v>11</v>
      </c>
      <c r="CO5">
        <f t="shared" si="7"/>
        <v>12</v>
      </c>
      <c r="CP5">
        <f t="shared" si="7"/>
        <v>1</v>
      </c>
      <c r="CQ5">
        <f t="shared" si="7"/>
        <v>2</v>
      </c>
      <c r="CR5">
        <f t="shared" si="7"/>
        <v>3</v>
      </c>
      <c r="CS5">
        <f t="shared" si="7"/>
        <v>4</v>
      </c>
      <c r="CT5">
        <f t="shared" si="7"/>
        <v>5</v>
      </c>
      <c r="CU5">
        <f t="shared" si="7"/>
        <v>6</v>
      </c>
      <c r="CV5">
        <f t="shared" si="7"/>
        <v>7</v>
      </c>
      <c r="CW5">
        <f t="shared" si="7"/>
        <v>8</v>
      </c>
      <c r="CX5">
        <f t="shared" si="7"/>
        <v>9</v>
      </c>
      <c r="CY5">
        <f t="shared" si="7"/>
        <v>10</v>
      </c>
      <c r="CZ5">
        <f t="shared" si="7"/>
        <v>11</v>
      </c>
      <c r="DA5">
        <f t="shared" si="7"/>
        <v>12</v>
      </c>
      <c r="DB5">
        <f t="shared" si="7"/>
        <v>1</v>
      </c>
      <c r="DC5">
        <f t="shared" si="7"/>
        <v>2</v>
      </c>
      <c r="DD5">
        <f t="shared" si="7"/>
        <v>3</v>
      </c>
      <c r="DE5">
        <f t="shared" si="7"/>
        <v>4</v>
      </c>
      <c r="DF5">
        <f t="shared" si="7"/>
        <v>5</v>
      </c>
      <c r="DG5">
        <f t="shared" si="7"/>
        <v>6</v>
      </c>
      <c r="DH5">
        <f t="shared" si="7"/>
        <v>7</v>
      </c>
      <c r="DI5">
        <f t="shared" si="7"/>
        <v>8</v>
      </c>
      <c r="DJ5">
        <f t="shared" si="7"/>
        <v>9</v>
      </c>
      <c r="DK5">
        <f t="shared" si="7"/>
        <v>10</v>
      </c>
      <c r="DL5">
        <f t="shared" si="7"/>
        <v>11</v>
      </c>
      <c r="DM5">
        <f t="shared" si="7"/>
        <v>12</v>
      </c>
      <c r="DN5">
        <f t="shared" si="7"/>
        <v>1</v>
      </c>
      <c r="DO5">
        <f t="shared" si="7"/>
        <v>2</v>
      </c>
      <c r="DP5">
        <f t="shared" si="7"/>
        <v>3</v>
      </c>
      <c r="DQ5">
        <f t="shared" si="7"/>
        <v>4</v>
      </c>
      <c r="DR5">
        <f t="shared" si="7"/>
        <v>5</v>
      </c>
      <c r="DS5">
        <f t="shared" si="7"/>
        <v>6</v>
      </c>
      <c r="DT5">
        <f t="shared" si="7"/>
        <v>7</v>
      </c>
      <c r="DU5">
        <f t="shared" si="7"/>
        <v>8</v>
      </c>
      <c r="DV5">
        <f t="shared" ref="DV5:DW5" si="8">MONTH(DV7)</f>
        <v>9</v>
      </c>
      <c r="DW5">
        <f t="shared" si="8"/>
        <v>10</v>
      </c>
      <c r="DX5">
        <f t="shared" ref="DX5:EB5" si="9">MONTH(DX7)</f>
        <v>11</v>
      </c>
      <c r="DY5">
        <f t="shared" si="9"/>
        <v>12</v>
      </c>
      <c r="DZ5">
        <f t="shared" si="9"/>
        <v>1</v>
      </c>
      <c r="EA5">
        <f t="shared" si="9"/>
        <v>2</v>
      </c>
      <c r="EB5">
        <f t="shared" si="9"/>
        <v>3</v>
      </c>
    </row>
    <row r="6" spans="1:482" collapsed="1" x14ac:dyDescent="0.25">
      <c r="C6" t="s">
        <v>408</v>
      </c>
      <c r="H6" s="9"/>
      <c r="I6" s="9">
        <f>IFERROR(EOMONTH(J6,-2)+1,0)</f>
        <v>44896</v>
      </c>
      <c r="J6" s="12">
        <f>Databook!$D$6</f>
        <v>44927</v>
      </c>
      <c r="K6" s="9">
        <f t="shared" ref="K6:BV6" si="10">J7+1</f>
        <v>44958</v>
      </c>
      <c r="L6" s="9">
        <f t="shared" si="10"/>
        <v>44986</v>
      </c>
      <c r="M6" s="9">
        <f t="shared" si="10"/>
        <v>45017</v>
      </c>
      <c r="N6" s="9">
        <f t="shared" si="10"/>
        <v>45047</v>
      </c>
      <c r="O6" s="9">
        <f t="shared" si="10"/>
        <v>45078</v>
      </c>
      <c r="P6" s="9">
        <f t="shared" si="10"/>
        <v>45108</v>
      </c>
      <c r="Q6" s="9">
        <f t="shared" si="10"/>
        <v>45139</v>
      </c>
      <c r="R6" s="9">
        <f t="shared" si="10"/>
        <v>45170</v>
      </c>
      <c r="S6" s="9">
        <f t="shared" si="10"/>
        <v>45200</v>
      </c>
      <c r="T6" s="9">
        <f t="shared" si="10"/>
        <v>45231</v>
      </c>
      <c r="U6" s="9">
        <f t="shared" si="10"/>
        <v>45261</v>
      </c>
      <c r="V6" s="9">
        <f t="shared" si="10"/>
        <v>45292</v>
      </c>
      <c r="W6" s="9">
        <f t="shared" si="10"/>
        <v>45323</v>
      </c>
      <c r="X6" s="9">
        <f t="shared" si="10"/>
        <v>45352</v>
      </c>
      <c r="Y6" s="9">
        <f t="shared" si="10"/>
        <v>45383</v>
      </c>
      <c r="Z6" s="9">
        <f t="shared" si="10"/>
        <v>45413</v>
      </c>
      <c r="AA6" s="9">
        <f t="shared" si="10"/>
        <v>45444</v>
      </c>
      <c r="AB6" s="9">
        <f t="shared" si="10"/>
        <v>45474</v>
      </c>
      <c r="AC6" s="9">
        <f t="shared" si="10"/>
        <v>45505</v>
      </c>
      <c r="AD6" s="9">
        <f t="shared" si="10"/>
        <v>45536</v>
      </c>
      <c r="AE6" s="9">
        <f t="shared" si="10"/>
        <v>45566</v>
      </c>
      <c r="AF6" s="9">
        <f t="shared" si="10"/>
        <v>45597</v>
      </c>
      <c r="AG6" s="9">
        <f t="shared" si="10"/>
        <v>45627</v>
      </c>
      <c r="AH6" s="9">
        <f t="shared" si="10"/>
        <v>45658</v>
      </c>
      <c r="AI6" s="9">
        <f t="shared" si="10"/>
        <v>45689</v>
      </c>
      <c r="AJ6" s="9">
        <f t="shared" si="10"/>
        <v>45717</v>
      </c>
      <c r="AK6" s="9">
        <f t="shared" si="10"/>
        <v>45748</v>
      </c>
      <c r="AL6" s="9">
        <f t="shared" si="10"/>
        <v>45778</v>
      </c>
      <c r="AM6" s="9">
        <f t="shared" si="10"/>
        <v>45809</v>
      </c>
      <c r="AN6" s="9">
        <f t="shared" si="10"/>
        <v>45839</v>
      </c>
      <c r="AO6" s="9">
        <f t="shared" si="10"/>
        <v>45870</v>
      </c>
      <c r="AP6" s="9">
        <f t="shared" si="10"/>
        <v>45901</v>
      </c>
      <c r="AQ6" s="9">
        <f t="shared" si="10"/>
        <v>45931</v>
      </c>
      <c r="AR6" s="9">
        <f t="shared" si="10"/>
        <v>45962</v>
      </c>
      <c r="AS6" s="9">
        <f t="shared" si="10"/>
        <v>45992</v>
      </c>
      <c r="AT6" s="9">
        <f t="shared" si="10"/>
        <v>46023</v>
      </c>
      <c r="AU6" s="9">
        <f t="shared" si="10"/>
        <v>46054</v>
      </c>
      <c r="AV6" s="9">
        <f t="shared" si="10"/>
        <v>46082</v>
      </c>
      <c r="AW6" s="9">
        <f t="shared" si="10"/>
        <v>46113</v>
      </c>
      <c r="AX6" s="9">
        <f t="shared" si="10"/>
        <v>46143</v>
      </c>
      <c r="AY6" s="9">
        <f t="shared" si="10"/>
        <v>46174</v>
      </c>
      <c r="AZ6" s="9">
        <f t="shared" si="10"/>
        <v>46204</v>
      </c>
      <c r="BA6" s="9">
        <f t="shared" si="10"/>
        <v>46235</v>
      </c>
      <c r="BB6" s="9">
        <f t="shared" si="10"/>
        <v>46266</v>
      </c>
      <c r="BC6" s="9">
        <f t="shared" si="10"/>
        <v>46296</v>
      </c>
      <c r="BD6" s="9">
        <f t="shared" si="10"/>
        <v>46327</v>
      </c>
      <c r="BE6" s="9">
        <f t="shared" si="10"/>
        <v>46357</v>
      </c>
      <c r="BF6" s="9">
        <f t="shared" si="10"/>
        <v>46388</v>
      </c>
      <c r="BG6" s="9">
        <f t="shared" si="10"/>
        <v>46419</v>
      </c>
      <c r="BH6" s="9">
        <f t="shared" si="10"/>
        <v>46447</v>
      </c>
      <c r="BI6" s="9">
        <f t="shared" si="10"/>
        <v>46478</v>
      </c>
      <c r="BJ6" s="9">
        <f t="shared" si="10"/>
        <v>46508</v>
      </c>
      <c r="BK6" s="9">
        <f t="shared" si="10"/>
        <v>46539</v>
      </c>
      <c r="BL6" s="9">
        <f t="shared" si="10"/>
        <v>46569</v>
      </c>
      <c r="BM6" s="9">
        <f t="shared" si="10"/>
        <v>46600</v>
      </c>
      <c r="BN6" s="9">
        <f t="shared" si="10"/>
        <v>46631</v>
      </c>
      <c r="BO6" s="9">
        <f t="shared" si="10"/>
        <v>46661</v>
      </c>
      <c r="BP6" s="9">
        <f t="shared" si="10"/>
        <v>46692</v>
      </c>
      <c r="BQ6" s="9">
        <f t="shared" si="10"/>
        <v>46722</v>
      </c>
      <c r="BR6" s="9">
        <f t="shared" si="10"/>
        <v>46753</v>
      </c>
      <c r="BS6" s="9">
        <f t="shared" si="10"/>
        <v>46784</v>
      </c>
      <c r="BT6" s="9">
        <f t="shared" si="10"/>
        <v>46813</v>
      </c>
      <c r="BU6" s="9">
        <f t="shared" si="10"/>
        <v>46844</v>
      </c>
      <c r="BV6" s="9">
        <f t="shared" si="10"/>
        <v>46874</v>
      </c>
      <c r="BW6" s="9">
        <f t="shared" ref="BW6:DU6" si="11">BV7+1</f>
        <v>46905</v>
      </c>
      <c r="BX6" s="9">
        <f t="shared" si="11"/>
        <v>46935</v>
      </c>
      <c r="BY6" s="9">
        <f t="shared" si="11"/>
        <v>46966</v>
      </c>
      <c r="BZ6" s="9">
        <f t="shared" si="11"/>
        <v>46997</v>
      </c>
      <c r="CA6" s="9">
        <f t="shared" si="11"/>
        <v>47027</v>
      </c>
      <c r="CB6" s="9">
        <f t="shared" si="11"/>
        <v>47058</v>
      </c>
      <c r="CC6" s="9">
        <f t="shared" si="11"/>
        <v>47088</v>
      </c>
      <c r="CD6" s="9">
        <f t="shared" si="11"/>
        <v>47119</v>
      </c>
      <c r="CE6" s="9">
        <f t="shared" si="11"/>
        <v>47150</v>
      </c>
      <c r="CF6" s="9">
        <f t="shared" si="11"/>
        <v>47178</v>
      </c>
      <c r="CG6" s="9">
        <f t="shared" si="11"/>
        <v>47209</v>
      </c>
      <c r="CH6" s="9">
        <f t="shared" si="11"/>
        <v>47239</v>
      </c>
      <c r="CI6" s="9">
        <f t="shared" si="11"/>
        <v>47270</v>
      </c>
      <c r="CJ6" s="9">
        <f t="shared" si="11"/>
        <v>47300</v>
      </c>
      <c r="CK6" s="9">
        <f t="shared" si="11"/>
        <v>47331</v>
      </c>
      <c r="CL6" s="9">
        <f t="shared" si="11"/>
        <v>47362</v>
      </c>
      <c r="CM6" s="9">
        <f t="shared" si="11"/>
        <v>47392</v>
      </c>
      <c r="CN6" s="9">
        <f t="shared" si="11"/>
        <v>47423</v>
      </c>
      <c r="CO6" s="9">
        <f t="shared" si="11"/>
        <v>47453</v>
      </c>
      <c r="CP6" s="9">
        <f t="shared" si="11"/>
        <v>47484</v>
      </c>
      <c r="CQ6" s="9">
        <f t="shared" si="11"/>
        <v>47515</v>
      </c>
      <c r="CR6" s="9">
        <f t="shared" si="11"/>
        <v>47543</v>
      </c>
      <c r="CS6" s="9">
        <f t="shared" si="11"/>
        <v>47574</v>
      </c>
      <c r="CT6" s="9">
        <f t="shared" si="11"/>
        <v>47604</v>
      </c>
      <c r="CU6" s="9">
        <f t="shared" si="11"/>
        <v>47635</v>
      </c>
      <c r="CV6" s="9">
        <f t="shared" si="11"/>
        <v>47665</v>
      </c>
      <c r="CW6" s="9">
        <f t="shared" si="11"/>
        <v>47696</v>
      </c>
      <c r="CX6" s="9">
        <f t="shared" si="11"/>
        <v>47727</v>
      </c>
      <c r="CY6" s="9">
        <f t="shared" si="11"/>
        <v>47757</v>
      </c>
      <c r="CZ6" s="9">
        <f t="shared" si="11"/>
        <v>47788</v>
      </c>
      <c r="DA6" s="9">
        <f t="shared" si="11"/>
        <v>47818</v>
      </c>
      <c r="DB6" s="9">
        <f t="shared" si="11"/>
        <v>47849</v>
      </c>
      <c r="DC6" s="9">
        <f t="shared" si="11"/>
        <v>47880</v>
      </c>
      <c r="DD6" s="9">
        <f t="shared" si="11"/>
        <v>47908</v>
      </c>
      <c r="DE6" s="9">
        <f t="shared" si="11"/>
        <v>47939</v>
      </c>
      <c r="DF6" s="9">
        <f t="shared" si="11"/>
        <v>47969</v>
      </c>
      <c r="DG6" s="9">
        <f t="shared" si="11"/>
        <v>48000</v>
      </c>
      <c r="DH6" s="9">
        <f t="shared" si="11"/>
        <v>48030</v>
      </c>
      <c r="DI6" s="9">
        <f t="shared" si="11"/>
        <v>48061</v>
      </c>
      <c r="DJ6" s="9">
        <f t="shared" si="11"/>
        <v>48092</v>
      </c>
      <c r="DK6" s="9">
        <f t="shared" si="11"/>
        <v>48122</v>
      </c>
      <c r="DL6" s="9">
        <f t="shared" si="11"/>
        <v>48153</v>
      </c>
      <c r="DM6" s="9">
        <f t="shared" si="11"/>
        <v>48183</v>
      </c>
      <c r="DN6" s="9">
        <f t="shared" si="11"/>
        <v>48214</v>
      </c>
      <c r="DO6" s="9">
        <f t="shared" si="11"/>
        <v>48245</v>
      </c>
      <c r="DP6" s="9">
        <f t="shared" si="11"/>
        <v>48274</v>
      </c>
      <c r="DQ6" s="9">
        <f t="shared" si="11"/>
        <v>48305</v>
      </c>
      <c r="DR6" s="9">
        <f t="shared" si="11"/>
        <v>48335</v>
      </c>
      <c r="DS6" s="9">
        <f t="shared" si="11"/>
        <v>48366</v>
      </c>
      <c r="DT6" s="9">
        <f t="shared" si="11"/>
        <v>48396</v>
      </c>
      <c r="DU6" s="9">
        <f t="shared" si="11"/>
        <v>48427</v>
      </c>
      <c r="DV6" s="9">
        <f t="shared" ref="DV6" si="12">DU7+1</f>
        <v>48458</v>
      </c>
      <c r="DW6" s="9">
        <f t="shared" ref="DW6" si="13">DV7+1</f>
        <v>48488</v>
      </c>
      <c r="DX6" s="9">
        <f t="shared" ref="DX6" si="14">DW7+1</f>
        <v>48519</v>
      </c>
      <c r="DY6" s="9">
        <f t="shared" ref="DY6" si="15">DX7+1</f>
        <v>48549</v>
      </c>
      <c r="DZ6" s="9">
        <f t="shared" ref="DZ6" si="16">DY7+1</f>
        <v>48580</v>
      </c>
      <c r="EA6" s="9">
        <f t="shared" ref="EA6" si="17">DZ7+1</f>
        <v>48611</v>
      </c>
      <c r="EB6" s="9">
        <f t="shared" ref="EB6" si="18">EA7+1</f>
        <v>48639</v>
      </c>
    </row>
    <row r="7" spans="1:482" x14ac:dyDescent="0.25">
      <c r="C7" t="s">
        <v>409</v>
      </c>
      <c r="D7" s="559">
        <f>Scenario</f>
        <v>2</v>
      </c>
      <c r="E7" s="559"/>
      <c r="I7" s="9">
        <f>EOMONTH(I6,0)</f>
        <v>44926</v>
      </c>
      <c r="J7" s="9">
        <f>EOMONTH(J6,0)</f>
        <v>44957</v>
      </c>
      <c r="K7" s="9">
        <f>EOMONTH(K6,0)</f>
        <v>44985</v>
      </c>
      <c r="L7" s="9">
        <f>EOMONTH(L6,0)</f>
        <v>45016</v>
      </c>
      <c r="M7" s="9">
        <f>EOMONTH(M6,0)</f>
        <v>45046</v>
      </c>
      <c r="N7" s="9">
        <f t="shared" ref="N7:BY7" si="19">EOMONTH(N6,0)</f>
        <v>45077</v>
      </c>
      <c r="O7" s="9">
        <f t="shared" si="19"/>
        <v>45107</v>
      </c>
      <c r="P7" s="9">
        <f t="shared" si="19"/>
        <v>45138</v>
      </c>
      <c r="Q7" s="9">
        <f t="shared" si="19"/>
        <v>45169</v>
      </c>
      <c r="R7" s="9">
        <f t="shared" si="19"/>
        <v>45199</v>
      </c>
      <c r="S7" s="9">
        <f t="shared" si="19"/>
        <v>45230</v>
      </c>
      <c r="T7" s="9">
        <f t="shared" si="19"/>
        <v>45260</v>
      </c>
      <c r="U7" s="9">
        <f t="shared" si="19"/>
        <v>45291</v>
      </c>
      <c r="V7" s="9">
        <f t="shared" si="19"/>
        <v>45322</v>
      </c>
      <c r="W7" s="9">
        <f t="shared" si="19"/>
        <v>45351</v>
      </c>
      <c r="X7" s="9">
        <f t="shared" si="19"/>
        <v>45382</v>
      </c>
      <c r="Y7" s="9">
        <f t="shared" si="19"/>
        <v>45412</v>
      </c>
      <c r="Z7" s="9">
        <f t="shared" si="19"/>
        <v>45443</v>
      </c>
      <c r="AA7" s="9">
        <f t="shared" si="19"/>
        <v>45473</v>
      </c>
      <c r="AB7" s="9">
        <f t="shared" si="19"/>
        <v>45504</v>
      </c>
      <c r="AC7" s="9">
        <f t="shared" si="19"/>
        <v>45535</v>
      </c>
      <c r="AD7" s="9">
        <f t="shared" si="19"/>
        <v>45565</v>
      </c>
      <c r="AE7" s="9">
        <f t="shared" si="19"/>
        <v>45596</v>
      </c>
      <c r="AF7" s="9">
        <f t="shared" si="19"/>
        <v>45626</v>
      </c>
      <c r="AG7" s="9">
        <f t="shared" si="19"/>
        <v>45657</v>
      </c>
      <c r="AH7" s="9">
        <f t="shared" si="19"/>
        <v>45688</v>
      </c>
      <c r="AI7" s="9">
        <f t="shared" si="19"/>
        <v>45716</v>
      </c>
      <c r="AJ7" s="9">
        <f t="shared" si="19"/>
        <v>45747</v>
      </c>
      <c r="AK7" s="9">
        <f t="shared" si="19"/>
        <v>45777</v>
      </c>
      <c r="AL7" s="9">
        <f t="shared" si="19"/>
        <v>45808</v>
      </c>
      <c r="AM7" s="9">
        <f t="shared" si="19"/>
        <v>45838</v>
      </c>
      <c r="AN7" s="9">
        <f t="shared" si="19"/>
        <v>45869</v>
      </c>
      <c r="AO7" s="9">
        <f t="shared" si="19"/>
        <v>45900</v>
      </c>
      <c r="AP7" s="9">
        <f t="shared" si="19"/>
        <v>45930</v>
      </c>
      <c r="AQ7" s="9">
        <f t="shared" si="19"/>
        <v>45961</v>
      </c>
      <c r="AR7" s="9">
        <f t="shared" si="19"/>
        <v>45991</v>
      </c>
      <c r="AS7" s="9">
        <f t="shared" si="19"/>
        <v>46022</v>
      </c>
      <c r="AT7" s="9">
        <f t="shared" si="19"/>
        <v>46053</v>
      </c>
      <c r="AU7" s="9">
        <f t="shared" si="19"/>
        <v>46081</v>
      </c>
      <c r="AV7" s="9">
        <f t="shared" si="19"/>
        <v>46112</v>
      </c>
      <c r="AW7" s="9">
        <f t="shared" si="19"/>
        <v>46142</v>
      </c>
      <c r="AX7" s="9">
        <f t="shared" si="19"/>
        <v>46173</v>
      </c>
      <c r="AY7" s="9">
        <f t="shared" si="19"/>
        <v>46203</v>
      </c>
      <c r="AZ7" s="9">
        <f t="shared" si="19"/>
        <v>46234</v>
      </c>
      <c r="BA7" s="9">
        <f t="shared" si="19"/>
        <v>46265</v>
      </c>
      <c r="BB7" s="9">
        <f t="shared" si="19"/>
        <v>46295</v>
      </c>
      <c r="BC7" s="9">
        <f t="shared" si="19"/>
        <v>46326</v>
      </c>
      <c r="BD7" s="9">
        <f t="shared" si="19"/>
        <v>46356</v>
      </c>
      <c r="BE7" s="9">
        <f t="shared" si="19"/>
        <v>46387</v>
      </c>
      <c r="BF7" s="9">
        <f t="shared" si="19"/>
        <v>46418</v>
      </c>
      <c r="BG7" s="9">
        <f t="shared" si="19"/>
        <v>46446</v>
      </c>
      <c r="BH7" s="9">
        <f t="shared" si="19"/>
        <v>46477</v>
      </c>
      <c r="BI7" s="9">
        <f t="shared" si="19"/>
        <v>46507</v>
      </c>
      <c r="BJ7" s="9">
        <f t="shared" si="19"/>
        <v>46538</v>
      </c>
      <c r="BK7" s="9">
        <f t="shared" si="19"/>
        <v>46568</v>
      </c>
      <c r="BL7" s="9">
        <f t="shared" si="19"/>
        <v>46599</v>
      </c>
      <c r="BM7" s="9">
        <f t="shared" si="19"/>
        <v>46630</v>
      </c>
      <c r="BN7" s="9">
        <f t="shared" si="19"/>
        <v>46660</v>
      </c>
      <c r="BO7" s="9">
        <f t="shared" si="19"/>
        <v>46691</v>
      </c>
      <c r="BP7" s="9">
        <f t="shared" si="19"/>
        <v>46721</v>
      </c>
      <c r="BQ7" s="9">
        <f t="shared" si="19"/>
        <v>46752</v>
      </c>
      <c r="BR7" s="9">
        <f t="shared" si="19"/>
        <v>46783</v>
      </c>
      <c r="BS7" s="9">
        <f t="shared" si="19"/>
        <v>46812</v>
      </c>
      <c r="BT7" s="9">
        <f t="shared" si="19"/>
        <v>46843</v>
      </c>
      <c r="BU7" s="9">
        <f t="shared" si="19"/>
        <v>46873</v>
      </c>
      <c r="BV7" s="9">
        <f t="shared" si="19"/>
        <v>46904</v>
      </c>
      <c r="BW7" s="9">
        <f t="shared" si="19"/>
        <v>46934</v>
      </c>
      <c r="BX7" s="9">
        <f t="shared" si="19"/>
        <v>46965</v>
      </c>
      <c r="BY7" s="9">
        <f t="shared" si="19"/>
        <v>46996</v>
      </c>
      <c r="BZ7" s="9">
        <f t="shared" ref="BZ7:DU7" si="20">EOMONTH(BZ6,0)</f>
        <v>47026</v>
      </c>
      <c r="CA7" s="9">
        <f t="shared" si="20"/>
        <v>47057</v>
      </c>
      <c r="CB7" s="9">
        <f t="shared" si="20"/>
        <v>47087</v>
      </c>
      <c r="CC7" s="9">
        <f t="shared" si="20"/>
        <v>47118</v>
      </c>
      <c r="CD7" s="9">
        <f t="shared" si="20"/>
        <v>47149</v>
      </c>
      <c r="CE7" s="9">
        <f t="shared" si="20"/>
        <v>47177</v>
      </c>
      <c r="CF7" s="9">
        <f t="shared" si="20"/>
        <v>47208</v>
      </c>
      <c r="CG7" s="9">
        <f t="shared" si="20"/>
        <v>47238</v>
      </c>
      <c r="CH7" s="9">
        <f t="shared" si="20"/>
        <v>47269</v>
      </c>
      <c r="CI7" s="9">
        <f t="shared" si="20"/>
        <v>47299</v>
      </c>
      <c r="CJ7" s="9">
        <f t="shared" si="20"/>
        <v>47330</v>
      </c>
      <c r="CK7" s="9">
        <f t="shared" si="20"/>
        <v>47361</v>
      </c>
      <c r="CL7" s="9">
        <f t="shared" si="20"/>
        <v>47391</v>
      </c>
      <c r="CM7" s="9">
        <f t="shared" si="20"/>
        <v>47422</v>
      </c>
      <c r="CN7" s="9">
        <f t="shared" si="20"/>
        <v>47452</v>
      </c>
      <c r="CO7" s="9">
        <f t="shared" si="20"/>
        <v>47483</v>
      </c>
      <c r="CP7" s="9">
        <f t="shared" si="20"/>
        <v>47514</v>
      </c>
      <c r="CQ7" s="9">
        <f t="shared" si="20"/>
        <v>47542</v>
      </c>
      <c r="CR7" s="9">
        <f t="shared" si="20"/>
        <v>47573</v>
      </c>
      <c r="CS7" s="9">
        <f t="shared" si="20"/>
        <v>47603</v>
      </c>
      <c r="CT7" s="9">
        <f t="shared" si="20"/>
        <v>47634</v>
      </c>
      <c r="CU7" s="9">
        <f t="shared" si="20"/>
        <v>47664</v>
      </c>
      <c r="CV7" s="9">
        <f t="shared" si="20"/>
        <v>47695</v>
      </c>
      <c r="CW7" s="9">
        <f t="shared" si="20"/>
        <v>47726</v>
      </c>
      <c r="CX7" s="9">
        <f t="shared" si="20"/>
        <v>47756</v>
      </c>
      <c r="CY7" s="9">
        <f t="shared" si="20"/>
        <v>47787</v>
      </c>
      <c r="CZ7" s="9">
        <f t="shared" si="20"/>
        <v>47817</v>
      </c>
      <c r="DA7" s="9">
        <f t="shared" si="20"/>
        <v>47848</v>
      </c>
      <c r="DB7" s="9">
        <f t="shared" si="20"/>
        <v>47879</v>
      </c>
      <c r="DC7" s="9">
        <f t="shared" si="20"/>
        <v>47907</v>
      </c>
      <c r="DD7" s="9">
        <f t="shared" si="20"/>
        <v>47938</v>
      </c>
      <c r="DE7" s="9">
        <f t="shared" si="20"/>
        <v>47968</v>
      </c>
      <c r="DF7" s="9">
        <f t="shared" si="20"/>
        <v>47999</v>
      </c>
      <c r="DG7" s="9">
        <f t="shared" si="20"/>
        <v>48029</v>
      </c>
      <c r="DH7" s="9">
        <f t="shared" si="20"/>
        <v>48060</v>
      </c>
      <c r="DI7" s="9">
        <f t="shared" si="20"/>
        <v>48091</v>
      </c>
      <c r="DJ7" s="9">
        <f t="shared" si="20"/>
        <v>48121</v>
      </c>
      <c r="DK7" s="9">
        <f t="shared" si="20"/>
        <v>48152</v>
      </c>
      <c r="DL7" s="9">
        <f t="shared" si="20"/>
        <v>48182</v>
      </c>
      <c r="DM7" s="9">
        <f t="shared" si="20"/>
        <v>48213</v>
      </c>
      <c r="DN7" s="9">
        <f t="shared" si="20"/>
        <v>48244</v>
      </c>
      <c r="DO7" s="9">
        <f t="shared" si="20"/>
        <v>48273</v>
      </c>
      <c r="DP7" s="9">
        <f t="shared" si="20"/>
        <v>48304</v>
      </c>
      <c r="DQ7" s="9">
        <f t="shared" si="20"/>
        <v>48334</v>
      </c>
      <c r="DR7" s="9">
        <f t="shared" si="20"/>
        <v>48365</v>
      </c>
      <c r="DS7" s="9">
        <f t="shared" si="20"/>
        <v>48395</v>
      </c>
      <c r="DT7" s="9">
        <f t="shared" si="20"/>
        <v>48426</v>
      </c>
      <c r="DU7" s="9">
        <f t="shared" si="20"/>
        <v>48457</v>
      </c>
      <c r="DV7" s="9">
        <f t="shared" ref="DV7:DW7" si="21">EOMONTH(DV6,0)</f>
        <v>48487</v>
      </c>
      <c r="DW7" s="9">
        <f t="shared" si="21"/>
        <v>48518</v>
      </c>
      <c r="DX7" s="9">
        <f t="shared" ref="DX7:EB7" si="22">EOMONTH(DX6,0)</f>
        <v>48548</v>
      </c>
      <c r="DY7" s="9">
        <f t="shared" si="22"/>
        <v>48579</v>
      </c>
      <c r="DZ7" s="9">
        <f t="shared" si="22"/>
        <v>48610</v>
      </c>
      <c r="EA7" s="9">
        <f t="shared" si="22"/>
        <v>48638</v>
      </c>
      <c r="EB7" s="9">
        <f t="shared" si="22"/>
        <v>48669</v>
      </c>
    </row>
    <row r="8" spans="1:482" x14ac:dyDescent="0.25">
      <c r="C8" t="s">
        <v>6</v>
      </c>
      <c r="D8" s="560" t="str">
        <f>Scenario.Name</f>
        <v>Risk-based approach</v>
      </c>
      <c r="E8" s="560"/>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row>
    <row r="10" spans="1:482" ht="13" x14ac:dyDescent="0.25">
      <c r="A10" s="59">
        <f>SUM(A12:A374)</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x14ac:dyDescent="0.25">
      <c r="C13" t="s">
        <v>414</v>
      </c>
      <c r="D13" s="80">
        <f>Assumptions!$P$9</f>
        <v>3.5000000000000003E-2</v>
      </c>
      <c r="F13" s="9"/>
      <c r="G13" s="9"/>
      <c r="H13" s="9"/>
      <c r="I13" s="129"/>
      <c r="J13" s="174">
        <f t="shared" ref="J13:AO13" si="23">IF(J$7=EOMONTH(Start.Date,0),1,I13*(1+$D13)^YEARFRAC(I$7,J$7))</f>
        <v>1</v>
      </c>
      <c r="K13" s="174">
        <f t="shared" si="23"/>
        <v>1.0026792493128671</v>
      </c>
      <c r="L13" s="174">
        <f t="shared" si="23"/>
        <v>1.0056539350998608</v>
      </c>
      <c r="M13" s="174">
        <f t="shared" si="23"/>
        <v>1.0085410656939733</v>
      </c>
      <c r="N13" s="174">
        <f t="shared" si="23"/>
        <v>1.0114364849476103</v>
      </c>
      <c r="O13" s="174">
        <f t="shared" si="23"/>
        <v>1.0143402166566737</v>
      </c>
      <c r="P13" s="174">
        <f t="shared" si="23"/>
        <v>1.0172522846853813</v>
      </c>
      <c r="Q13" s="174">
        <f t="shared" si="23"/>
        <v>1.0201727129664624</v>
      </c>
      <c r="R13" s="174">
        <f t="shared" si="23"/>
        <v>1.0231015255013547</v>
      </c>
      <c r="S13" s="174">
        <f t="shared" si="23"/>
        <v>1.0260387463604019</v>
      </c>
      <c r="T13" s="174">
        <f t="shared" si="23"/>
        <v>1.028984399683051</v>
      </c>
      <c r="U13" s="174">
        <f t="shared" si="23"/>
        <v>1.0319385096780509</v>
      </c>
      <c r="V13" s="174">
        <f t="shared" si="23"/>
        <v>1.0349011006236515</v>
      </c>
      <c r="W13" s="174">
        <f t="shared" si="23"/>
        <v>1.0377730230388176</v>
      </c>
      <c r="X13" s="174">
        <f t="shared" si="23"/>
        <v>1.0408518228283561</v>
      </c>
      <c r="Y13" s="174">
        <f t="shared" si="23"/>
        <v>1.0438400029932626</v>
      </c>
      <c r="Z13" s="174">
        <f t="shared" si="23"/>
        <v>1.046836761920777</v>
      </c>
      <c r="AA13" s="174">
        <f t="shared" si="23"/>
        <v>1.0498421242396576</v>
      </c>
      <c r="AB13" s="174">
        <f t="shared" si="23"/>
        <v>1.05285611464937</v>
      </c>
      <c r="AC13" s="174">
        <f t="shared" si="23"/>
        <v>1.0558787579202888</v>
      </c>
      <c r="AD13" s="174">
        <f t="shared" si="23"/>
        <v>1.0589100788939025</v>
      </c>
      <c r="AE13" s="174">
        <f t="shared" si="23"/>
        <v>1.0619501024830165</v>
      </c>
      <c r="AF13" s="174">
        <f t="shared" si="23"/>
        <v>1.0649988536719583</v>
      </c>
      <c r="AG13" s="174">
        <f t="shared" si="23"/>
        <v>1.0680563575167832</v>
      </c>
      <c r="AH13" s="174">
        <f t="shared" si="23"/>
        <v>1.0711226391454798</v>
      </c>
      <c r="AI13" s="174">
        <f t="shared" si="23"/>
        <v>1.0739924437404067</v>
      </c>
      <c r="AJ13" s="174">
        <f t="shared" si="23"/>
        <v>1.0771786970311998</v>
      </c>
      <c r="AK13" s="174">
        <f t="shared" si="23"/>
        <v>1.0802711679727233</v>
      </c>
      <c r="AL13" s="174">
        <f t="shared" si="23"/>
        <v>1.0833725170851116</v>
      </c>
      <c r="AM13" s="174">
        <f t="shared" si="23"/>
        <v>1.0864827698566941</v>
      </c>
      <c r="AN13" s="174">
        <f t="shared" si="23"/>
        <v>1.0896019518489746</v>
      </c>
      <c r="AO13" s="174">
        <f t="shared" si="23"/>
        <v>1.0927300886968412</v>
      </c>
      <c r="AP13" s="174">
        <f t="shared" ref="AP13:BU13" si="24">IF(AP$7=EOMONTH(Start.Date,0),1,AO13*(1+$D13)^YEARFRAC(AO$7,AP$7))</f>
        <v>1.0958672061087775</v>
      </c>
      <c r="AQ13" s="174">
        <f t="shared" si="24"/>
        <v>1.0990133298670732</v>
      </c>
      <c r="AR13" s="174">
        <f t="shared" si="24"/>
        <v>1.1021684858280367</v>
      </c>
      <c r="AS13" s="174">
        <f t="shared" si="24"/>
        <v>1.1053326999222071</v>
      </c>
      <c r="AT13" s="174">
        <f t="shared" si="24"/>
        <v>1.1085059981545673</v>
      </c>
      <c r="AU13" s="174">
        <f t="shared" si="24"/>
        <v>1.111475962088432</v>
      </c>
      <c r="AV13" s="174">
        <f t="shared" si="24"/>
        <v>1.1147734191259395</v>
      </c>
      <c r="AW13" s="174">
        <f t="shared" si="24"/>
        <v>1.1179738207069689</v>
      </c>
      <c r="AX13" s="174">
        <f t="shared" si="24"/>
        <v>1.1211834103167977</v>
      </c>
      <c r="AY13" s="174">
        <f t="shared" si="24"/>
        <v>1.1244022143333261</v>
      </c>
      <c r="AZ13" s="174">
        <f t="shared" si="24"/>
        <v>1.1276302592101826</v>
      </c>
      <c r="BA13" s="174">
        <f t="shared" si="24"/>
        <v>1.1308675714769412</v>
      </c>
      <c r="BB13" s="174">
        <f t="shared" si="24"/>
        <v>1.1341141777393395</v>
      </c>
      <c r="BC13" s="174">
        <f t="shared" si="24"/>
        <v>1.1373701046794982</v>
      </c>
      <c r="BD13" s="174">
        <f t="shared" si="24"/>
        <v>1.1406353790561385</v>
      </c>
      <c r="BE13" s="174">
        <f t="shared" si="24"/>
        <v>1.1439100277048042</v>
      </c>
      <c r="BF13" s="174">
        <f t="shared" si="24"/>
        <v>1.1471940775380809</v>
      </c>
      <c r="BG13" s="174">
        <f t="shared" si="24"/>
        <v>1.15026769648205</v>
      </c>
      <c r="BH13" s="174">
        <f t="shared" si="24"/>
        <v>1.1536802383994258</v>
      </c>
      <c r="BI13" s="174">
        <f t="shared" si="24"/>
        <v>1.1569923375180708</v>
      </c>
      <c r="BJ13" s="174">
        <f t="shared" si="24"/>
        <v>1.1603139453378331</v>
      </c>
      <c r="BK13" s="174">
        <f t="shared" si="24"/>
        <v>1.1636450891572303</v>
      </c>
      <c r="BL13" s="174">
        <f t="shared" si="24"/>
        <v>1.1669857963531516</v>
      </c>
      <c r="BM13" s="174">
        <f t="shared" si="24"/>
        <v>1.1703360943810825</v>
      </c>
      <c r="BN13" s="174">
        <f t="shared" si="24"/>
        <v>1.1736960107753303</v>
      </c>
      <c r="BO13" s="174">
        <f t="shared" si="24"/>
        <v>1.1770655731492505</v>
      </c>
      <c r="BP13" s="174">
        <f t="shared" si="24"/>
        <v>1.180444809195474</v>
      </c>
      <c r="BQ13" s="174">
        <f t="shared" si="24"/>
        <v>1.1838337466861339</v>
      </c>
      <c r="BR13" s="174">
        <f t="shared" si="24"/>
        <v>1.1872324134730949</v>
      </c>
      <c r="BS13" s="174">
        <f t="shared" si="24"/>
        <v>1.1905270658589224</v>
      </c>
      <c r="BT13" s="174">
        <f t="shared" si="24"/>
        <v>1.1940590467434065</v>
      </c>
      <c r="BU13" s="174">
        <f t="shared" si="24"/>
        <v>1.1974870693312041</v>
      </c>
      <c r="BV13" s="174">
        <f t="shared" ref="BV13:DA13" si="25">IF(BV$7=EOMONTH(Start.Date,0),1,BU13*(1+$D13)^YEARFRAC(BU$7,BV$7))</f>
        <v>1.2009249334246579</v>
      </c>
      <c r="BW13" s="174">
        <f t="shared" si="25"/>
        <v>1.204372667277734</v>
      </c>
      <c r="BX13" s="174">
        <f t="shared" si="25"/>
        <v>1.2078302992255125</v>
      </c>
      <c r="BY13" s="174">
        <f t="shared" si="25"/>
        <v>1.2112978576844211</v>
      </c>
      <c r="BZ13" s="174">
        <f t="shared" si="25"/>
        <v>1.2147753711524676</v>
      </c>
      <c r="CA13" s="174">
        <f t="shared" si="25"/>
        <v>1.2182628682094752</v>
      </c>
      <c r="CB13" s="174">
        <f t="shared" si="25"/>
        <v>1.2217603775173165</v>
      </c>
      <c r="CC13" s="174">
        <f t="shared" si="25"/>
        <v>1.2252679278201495</v>
      </c>
      <c r="CD13" s="174">
        <f t="shared" si="25"/>
        <v>1.2287855479446541</v>
      </c>
      <c r="CE13" s="174">
        <f t="shared" si="25"/>
        <v>1.232077770779646</v>
      </c>
      <c r="CF13" s="174">
        <f t="shared" si="25"/>
        <v>1.23573302168438</v>
      </c>
      <c r="CG13" s="174">
        <f t="shared" si="25"/>
        <v>1.2392806860334544</v>
      </c>
      <c r="CH13" s="174">
        <f t="shared" si="25"/>
        <v>1.2428385353675644</v>
      </c>
      <c r="CI13" s="174">
        <f t="shared" si="25"/>
        <v>1.2464065989267703</v>
      </c>
      <c r="CJ13" s="174">
        <f t="shared" si="25"/>
        <v>1.2499849060350778</v>
      </c>
      <c r="CK13" s="174">
        <f t="shared" si="25"/>
        <v>1.2535734861006791</v>
      </c>
      <c r="CL13" s="174">
        <f t="shared" si="25"/>
        <v>1.257172368616194</v>
      </c>
      <c r="CM13" s="174">
        <f t="shared" si="25"/>
        <v>1.2607815831589126</v>
      </c>
      <c r="CN13" s="174">
        <f t="shared" si="25"/>
        <v>1.2644011593910389</v>
      </c>
      <c r="CO13" s="174">
        <f t="shared" si="25"/>
        <v>1.2680311270599336</v>
      </c>
      <c r="CP13" s="174">
        <f t="shared" si="25"/>
        <v>1.2716715159983594</v>
      </c>
      <c r="CQ13" s="174">
        <f t="shared" si="25"/>
        <v>1.2750786410337906</v>
      </c>
      <c r="CR13" s="174">
        <f t="shared" si="25"/>
        <v>1.2788614642181557</v>
      </c>
      <c r="CS13" s="174">
        <f t="shared" si="25"/>
        <v>1.2825329459576562</v>
      </c>
      <c r="CT13" s="174">
        <f t="shared" si="25"/>
        <v>1.2862149681493797</v>
      </c>
      <c r="CU13" s="174">
        <f t="shared" si="25"/>
        <v>1.289907561053897</v>
      </c>
      <c r="CV13" s="174">
        <f t="shared" si="25"/>
        <v>1.293610755018654</v>
      </c>
      <c r="CW13" s="174">
        <f t="shared" si="25"/>
        <v>1.2973245804782207</v>
      </c>
      <c r="CX13" s="174">
        <f t="shared" si="25"/>
        <v>1.3010490679545423</v>
      </c>
      <c r="CY13" s="174">
        <f t="shared" si="25"/>
        <v>1.304784248057189</v>
      </c>
      <c r="CZ13" s="174">
        <f t="shared" si="25"/>
        <v>1.3085301514836076</v>
      </c>
      <c r="DA13" s="174">
        <f t="shared" si="25"/>
        <v>1.3122868090193751</v>
      </c>
      <c r="DB13" s="174">
        <f t="shared" ref="DB13:EB13" si="26">IF(DB$7=EOMONTH(Start.Date,0),1,DA13*(1+$D13)^YEARFRAC(DA$7,DB$7))</f>
        <v>1.3160542515384499</v>
      </c>
      <c r="DC13" s="174">
        <f t="shared" si="26"/>
        <v>1.3195802889875801</v>
      </c>
      <c r="DD13" s="174">
        <f t="shared" si="26"/>
        <v>1.323495136864544</v>
      </c>
      <c r="DE13" s="174">
        <f t="shared" si="26"/>
        <v>1.3272947573576725</v>
      </c>
      <c r="DF13" s="174">
        <f t="shared" si="26"/>
        <v>1.3311052861764079</v>
      </c>
      <c r="DG13" s="174">
        <f t="shared" si="26"/>
        <v>1.3349267546374479</v>
      </c>
      <c r="DH13" s="174">
        <f t="shared" si="26"/>
        <v>1.3387591941473977</v>
      </c>
      <c r="DI13" s="174">
        <f t="shared" si="26"/>
        <v>1.3426026362030277</v>
      </c>
      <c r="DJ13" s="174">
        <f t="shared" si="26"/>
        <v>1.3464571123915319</v>
      </c>
      <c r="DK13" s="174">
        <f t="shared" si="26"/>
        <v>1.3503226543907885</v>
      </c>
      <c r="DL13" s="174">
        <f t="shared" si="26"/>
        <v>1.3541992939696192</v>
      </c>
      <c r="DM13" s="174">
        <f t="shared" si="26"/>
        <v>1.358087062988051</v>
      </c>
      <c r="DN13" s="174">
        <f t="shared" si="26"/>
        <v>1.361985993397578</v>
      </c>
      <c r="DO13" s="174">
        <f t="shared" si="26"/>
        <v>1.3657655991021458</v>
      </c>
      <c r="DP13" s="174">
        <f t="shared" si="26"/>
        <v>1.3698174666548035</v>
      </c>
      <c r="DQ13" s="174">
        <f t="shared" si="26"/>
        <v>1.3737500738651915</v>
      </c>
      <c r="DR13" s="174">
        <f t="shared" si="26"/>
        <v>1.3776939711925826</v>
      </c>
      <c r="DS13" s="174">
        <f t="shared" si="26"/>
        <v>1.381649191049759</v>
      </c>
      <c r="DT13" s="174">
        <f t="shared" si="26"/>
        <v>1.385615765942557</v>
      </c>
      <c r="DU13" s="174">
        <f t="shared" si="26"/>
        <v>1.3895937284701338</v>
      </c>
      <c r="DV13" s="174">
        <f t="shared" si="26"/>
        <v>1.3935831113252357</v>
      </c>
      <c r="DW13" s="174">
        <f t="shared" si="26"/>
        <v>1.3975839472944662</v>
      </c>
      <c r="DX13" s="174">
        <f t="shared" si="26"/>
        <v>1.401596269258556</v>
      </c>
      <c r="DY13" s="174">
        <f t="shared" si="26"/>
        <v>1.4056201101926329</v>
      </c>
      <c r="DZ13" s="174">
        <f t="shared" si="26"/>
        <v>1.4096555031664932</v>
      </c>
      <c r="EA13" s="174">
        <f t="shared" si="26"/>
        <v>1.4134323217047313</v>
      </c>
      <c r="EB13" s="174">
        <f t="shared" si="26"/>
        <v>1.4176256038945581</v>
      </c>
    </row>
    <row r="14" spans="1:482" x14ac:dyDescent="0.25">
      <c r="C14" t="s">
        <v>415</v>
      </c>
      <c r="D14" s="80">
        <f>Assumptions!$P$10</f>
        <v>3.7499999999999999E-2</v>
      </c>
      <c r="F14" s="9"/>
      <c r="G14" s="9"/>
      <c r="H14" s="9"/>
      <c r="I14" s="129"/>
      <c r="J14" s="174">
        <f t="shared" ref="J14:AO14" si="27">IF(J$7=EOMONTH(Start.Date,0),1,I14*(1+$D14)^YEARFRAC(I$7,J$7))</f>
        <v>1</v>
      </c>
      <c r="K14" s="174">
        <f t="shared" si="27"/>
        <v>1.0028674122052235</v>
      </c>
      <c r="L14" s="174">
        <f t="shared" si="27"/>
        <v>1.006051638775243</v>
      </c>
      <c r="M14" s="174">
        <f t="shared" si="27"/>
        <v>1.0091427743910084</v>
      </c>
      <c r="N14" s="174">
        <f t="shared" si="27"/>
        <v>1.0122434076498639</v>
      </c>
      <c r="O14" s="174">
        <f t="shared" si="27"/>
        <v>1.0153535677337135</v>
      </c>
      <c r="P14" s="174">
        <f t="shared" si="27"/>
        <v>1.0184732839141246</v>
      </c>
      <c r="Q14" s="174">
        <f t="shared" si="27"/>
        <v>1.0216025855526023</v>
      </c>
      <c r="R14" s="174">
        <f t="shared" si="27"/>
        <v>1.0247415021008663</v>
      </c>
      <c r="S14" s="174">
        <f t="shared" si="27"/>
        <v>1.0278900631011281</v>
      </c>
      <c r="T14" s="174">
        <f t="shared" si="27"/>
        <v>1.0310482981863682</v>
      </c>
      <c r="U14" s="174">
        <f t="shared" si="27"/>
        <v>1.0342162370806165</v>
      </c>
      <c r="V14" s="174">
        <f t="shared" si="27"/>
        <v>1.0373939095992306</v>
      </c>
      <c r="W14" s="174">
        <f t="shared" si="27"/>
        <v>1.0404749401629192</v>
      </c>
      <c r="X14" s="174">
        <f t="shared" si="27"/>
        <v>1.0437785752293143</v>
      </c>
      <c r="Y14" s="174">
        <f t="shared" si="27"/>
        <v>1.0469856284306711</v>
      </c>
      <c r="Z14" s="174">
        <f t="shared" si="27"/>
        <v>1.0502025354367335</v>
      </c>
      <c r="AA14" s="174">
        <f t="shared" si="27"/>
        <v>1.0534293265237276</v>
      </c>
      <c r="AB14" s="174">
        <f t="shared" si="27"/>
        <v>1.056666032060904</v>
      </c>
      <c r="AC14" s="174">
        <f t="shared" si="27"/>
        <v>1.0599126825108247</v>
      </c>
      <c r="AD14" s="174">
        <f t="shared" si="27"/>
        <v>1.0631693084296487</v>
      </c>
      <c r="AE14" s="174">
        <f t="shared" si="27"/>
        <v>1.0664359404674202</v>
      </c>
      <c r="AF14" s="174">
        <f t="shared" si="27"/>
        <v>1.0697126093683569</v>
      </c>
      <c r="AG14" s="174">
        <f t="shared" si="27"/>
        <v>1.0729993459711396</v>
      </c>
      <c r="AH14" s="174">
        <f t="shared" si="27"/>
        <v>1.0762961812092018</v>
      </c>
      <c r="AI14" s="174">
        <f t="shared" si="27"/>
        <v>1.0793823660156365</v>
      </c>
      <c r="AJ14" s="174">
        <f t="shared" si="27"/>
        <v>1.0828095369130533</v>
      </c>
      <c r="AK14" s="174">
        <f t="shared" si="27"/>
        <v>1.0861365143719015</v>
      </c>
      <c r="AL14" s="174">
        <f t="shared" si="27"/>
        <v>1.0894737141077377</v>
      </c>
      <c r="AM14" s="174">
        <f t="shared" si="27"/>
        <v>1.0928211675289345</v>
      </c>
      <c r="AN14" s="174">
        <f t="shared" si="27"/>
        <v>1.0961789061403677</v>
      </c>
      <c r="AO14" s="174">
        <f t="shared" si="27"/>
        <v>1.099546961543713</v>
      </c>
      <c r="AP14" s="174">
        <f t="shared" ref="AP14:BU14" si="28">IF(AP$7=EOMONTH(Start.Date,0),1,AO14*(1+$D14)^YEARFRAC(AO$7,AP$7))</f>
        <v>1.102925365437744</v>
      </c>
      <c r="AQ14" s="174">
        <f t="shared" si="28"/>
        <v>1.1063141496186297</v>
      </c>
      <c r="AR14" s="174">
        <f t="shared" si="28"/>
        <v>1.1097133459802346</v>
      </c>
      <c r="AS14" s="174">
        <f t="shared" si="28"/>
        <v>1.1131229865144181</v>
      </c>
      <c r="AT14" s="174">
        <f t="shared" si="28"/>
        <v>1.116543103311336</v>
      </c>
      <c r="AU14" s="174">
        <f t="shared" si="28"/>
        <v>1.1197446926334289</v>
      </c>
      <c r="AV14" s="174">
        <f t="shared" si="28"/>
        <v>1.1233000188495648</v>
      </c>
      <c r="AW14" s="174">
        <f t="shared" si="28"/>
        <v>1.1267514050027478</v>
      </c>
      <c r="AX14" s="174">
        <f t="shared" si="28"/>
        <v>1.1302133956838205</v>
      </c>
      <c r="AY14" s="174">
        <f t="shared" si="28"/>
        <v>1.1336860234756372</v>
      </c>
      <c r="AZ14" s="174">
        <f t="shared" si="28"/>
        <v>1.137169321061164</v>
      </c>
      <c r="BA14" s="174">
        <f t="shared" si="28"/>
        <v>1.1406633212237871</v>
      </c>
      <c r="BB14" s="174">
        <f t="shared" si="28"/>
        <v>1.1441680568476211</v>
      </c>
      <c r="BC14" s="174">
        <f t="shared" si="28"/>
        <v>1.1476835609178182</v>
      </c>
      <c r="BD14" s="174">
        <f t="shared" si="28"/>
        <v>1.151209866520879</v>
      </c>
      <c r="BE14" s="174">
        <f t="shared" si="28"/>
        <v>1.1547470068449637</v>
      </c>
      <c r="BF14" s="174">
        <f t="shared" si="28"/>
        <v>1.1582950151802043</v>
      </c>
      <c r="BG14" s="174">
        <f t="shared" si="28"/>
        <v>1.1616163244439814</v>
      </c>
      <c r="BH14" s="174">
        <f t="shared" si="28"/>
        <v>1.1653045982072392</v>
      </c>
      <c r="BI14" s="174">
        <f t="shared" si="28"/>
        <v>1.1688850451822264</v>
      </c>
      <c r="BJ14" s="174">
        <f t="shared" si="28"/>
        <v>1.1724764932298606</v>
      </c>
      <c r="BK14" s="174">
        <f t="shared" si="28"/>
        <v>1.1760789761513961</v>
      </c>
      <c r="BL14" s="174">
        <f t="shared" si="28"/>
        <v>1.1796925278519435</v>
      </c>
      <c r="BM14" s="174">
        <f t="shared" si="28"/>
        <v>1.1833171823407875</v>
      </c>
      <c r="BN14" s="174">
        <f t="shared" si="28"/>
        <v>1.1869529737317084</v>
      </c>
      <c r="BO14" s="174">
        <f t="shared" si="28"/>
        <v>1.1905999362433022</v>
      </c>
      <c r="BP14" s="174">
        <f t="shared" si="28"/>
        <v>1.1942581041993032</v>
      </c>
      <c r="BQ14" s="174">
        <f t="shared" si="28"/>
        <v>1.1979275120289066</v>
      </c>
      <c r="BR14" s="174">
        <f t="shared" si="28"/>
        <v>1.2016081942670926</v>
      </c>
      <c r="BS14" s="174">
        <f t="shared" si="28"/>
        <v>1.2051769366106309</v>
      </c>
      <c r="BT14" s="174">
        <f t="shared" si="28"/>
        <v>1.2090035206400109</v>
      </c>
      <c r="BU14" s="174">
        <f t="shared" si="28"/>
        <v>1.2127182343765601</v>
      </c>
      <c r="BV14" s="174">
        <f t="shared" ref="BV14:DA14" si="29">IF(BV$7=EOMONTH(Start.Date,0),1,BU14*(1+$D14)^YEARFRAC(BU$7,BV$7))</f>
        <v>1.2164443617259806</v>
      </c>
      <c r="BW14" s="174">
        <f t="shared" si="29"/>
        <v>1.2201819377570737</v>
      </c>
      <c r="BX14" s="174">
        <f t="shared" si="29"/>
        <v>1.2239309976463915</v>
      </c>
      <c r="BY14" s="174">
        <f t="shared" si="29"/>
        <v>1.2276915766785672</v>
      </c>
      <c r="BZ14" s="174">
        <f t="shared" si="29"/>
        <v>1.2314637102466477</v>
      </c>
      <c r="CA14" s="174">
        <f t="shared" si="29"/>
        <v>1.2352474338524264</v>
      </c>
      <c r="CB14" s="174">
        <f t="shared" si="29"/>
        <v>1.2390427831067774</v>
      </c>
      <c r="CC14" s="174">
        <f t="shared" si="29"/>
        <v>1.2428497937299907</v>
      </c>
      <c r="CD14" s="174">
        <f t="shared" si="29"/>
        <v>1.2466685015521086</v>
      </c>
      <c r="CE14" s="174">
        <f t="shared" si="29"/>
        <v>1.2502432140293267</v>
      </c>
      <c r="CF14" s="174">
        <f t="shared" si="29"/>
        <v>1.2542128889959752</v>
      </c>
      <c r="CG14" s="174">
        <f t="shared" si="29"/>
        <v>1.258066510402176</v>
      </c>
      <c r="CH14" s="174">
        <f t="shared" si="29"/>
        <v>1.261931972220856</v>
      </c>
      <c r="CI14" s="174">
        <f t="shared" si="29"/>
        <v>1.265809310832176</v>
      </c>
      <c r="CJ14" s="174">
        <f t="shared" si="29"/>
        <v>1.269698562728077</v>
      </c>
      <c r="CK14" s="174">
        <f t="shared" si="29"/>
        <v>1.2735997645126227</v>
      </c>
      <c r="CL14" s="174">
        <f t="shared" si="29"/>
        <v>1.2775129529023441</v>
      </c>
      <c r="CM14" s="174">
        <f t="shared" si="29"/>
        <v>1.2814381647265858</v>
      </c>
      <c r="CN14" s="174">
        <f t="shared" si="29"/>
        <v>1.2853754369278514</v>
      </c>
      <c r="CO14" s="174">
        <f t="shared" si="29"/>
        <v>1.2893248065621525</v>
      </c>
      <c r="CP14" s="174">
        <f t="shared" si="29"/>
        <v>1.2932863107993566</v>
      </c>
      <c r="CQ14" s="174">
        <f t="shared" si="29"/>
        <v>1.296994695751791</v>
      </c>
      <c r="CR14" s="174">
        <f t="shared" si="29"/>
        <v>1.3011128123852806</v>
      </c>
      <c r="CS14" s="174">
        <f t="shared" si="29"/>
        <v>1.3051105357619746</v>
      </c>
      <c r="CT14" s="174">
        <f t="shared" si="29"/>
        <v>1.3091205423104615</v>
      </c>
      <c r="CU14" s="174">
        <f t="shared" si="29"/>
        <v>1.3131428697712988</v>
      </c>
      <c r="CV14" s="174">
        <f t="shared" si="29"/>
        <v>1.3171775560010037</v>
      </c>
      <c r="CW14" s="174">
        <f t="shared" si="29"/>
        <v>1.3212246389724089</v>
      </c>
      <c r="CX14" s="174">
        <f t="shared" si="29"/>
        <v>1.3252841567750204</v>
      </c>
      <c r="CY14" s="174">
        <f t="shared" si="29"/>
        <v>1.3293561476153755</v>
      </c>
      <c r="CZ14" s="174">
        <f t="shared" si="29"/>
        <v>1.3334406498174027</v>
      </c>
      <c r="DA14" s="174">
        <f t="shared" si="29"/>
        <v>1.337537701822783</v>
      </c>
      <c r="DB14" s="174">
        <f t="shared" ref="DB14:EB14" si="30">IF(DB$7=EOMONTH(Start.Date,0),1,DA14*(1+$D14)^YEARFRAC(DA$7,DB$7))</f>
        <v>1.34164734219131</v>
      </c>
      <c r="DC14" s="174">
        <f t="shared" si="30"/>
        <v>1.3454943981554151</v>
      </c>
      <c r="DD14" s="174">
        <f t="shared" si="30"/>
        <v>1.3497665072700165</v>
      </c>
      <c r="DE14" s="174">
        <f t="shared" si="30"/>
        <v>1.3539137211532613</v>
      </c>
      <c r="DF14" s="174">
        <f t="shared" si="30"/>
        <v>1.3580736775241145</v>
      </c>
      <c r="DG14" s="174">
        <f t="shared" si="30"/>
        <v>1.362246415534401</v>
      </c>
      <c r="DH14" s="174">
        <f t="shared" si="30"/>
        <v>1.3664319744562408</v>
      </c>
      <c r="DI14" s="174">
        <f t="shared" si="30"/>
        <v>1.3706303936824193</v>
      </c>
      <c r="DJ14" s="174">
        <f t="shared" si="30"/>
        <v>1.3748417127267583</v>
      </c>
      <c r="DK14" s="174">
        <f t="shared" si="30"/>
        <v>1.3790659712244866</v>
      </c>
      <c r="DL14" s="174">
        <f t="shared" si="30"/>
        <v>1.3833032089326145</v>
      </c>
      <c r="DM14" s="174">
        <f t="shared" si="30"/>
        <v>1.3875534657303072</v>
      </c>
      <c r="DN14" s="174">
        <f t="shared" si="30"/>
        <v>1.3918167816192604</v>
      </c>
      <c r="DO14" s="174">
        <f t="shared" si="30"/>
        <v>1.3959504380862433</v>
      </c>
      <c r="DP14" s="174">
        <f t="shared" si="30"/>
        <v>1.4003827512926423</v>
      </c>
      <c r="DQ14" s="174">
        <f t="shared" si="30"/>
        <v>1.4046854856965088</v>
      </c>
      <c r="DR14" s="174">
        <f t="shared" si="30"/>
        <v>1.409001440431269</v>
      </c>
      <c r="DS14" s="174">
        <f t="shared" si="30"/>
        <v>1.4133306561169412</v>
      </c>
      <c r="DT14" s="174">
        <f t="shared" si="30"/>
        <v>1.4176731734983501</v>
      </c>
      <c r="DU14" s="174">
        <f t="shared" si="30"/>
        <v>1.4220290334455103</v>
      </c>
      <c r="DV14" s="174">
        <f t="shared" si="30"/>
        <v>1.4263982769540118</v>
      </c>
      <c r="DW14" s="174">
        <f t="shared" si="30"/>
        <v>1.4307809451454048</v>
      </c>
      <c r="DX14" s="174">
        <f t="shared" si="30"/>
        <v>1.4351770792675873</v>
      </c>
      <c r="DY14" s="174">
        <f t="shared" si="30"/>
        <v>1.4395867206951936</v>
      </c>
      <c r="DZ14" s="174">
        <f t="shared" si="30"/>
        <v>1.4440099109299824</v>
      </c>
      <c r="EA14" s="174">
        <f t="shared" si="30"/>
        <v>1.4481504825730467</v>
      </c>
      <c r="EB14" s="174">
        <f t="shared" si="30"/>
        <v>1.4527485372988012</v>
      </c>
    </row>
    <row r="15" spans="1:482" x14ac:dyDescent="0.25">
      <c r="C15" t="s">
        <v>416</v>
      </c>
      <c r="J15" s="81">
        <f t="shared" ref="J15:BU15" si="31">+I15+1</f>
        <v>1</v>
      </c>
      <c r="K15" s="81">
        <f t="shared" si="31"/>
        <v>2</v>
      </c>
      <c r="L15" s="81">
        <f t="shared" si="31"/>
        <v>3</v>
      </c>
      <c r="M15" s="81">
        <f t="shared" si="31"/>
        <v>4</v>
      </c>
      <c r="N15" s="81">
        <f t="shared" si="31"/>
        <v>5</v>
      </c>
      <c r="O15" s="81">
        <f t="shared" si="31"/>
        <v>6</v>
      </c>
      <c r="P15" s="81">
        <f t="shared" si="31"/>
        <v>7</v>
      </c>
      <c r="Q15" s="81">
        <f t="shared" si="31"/>
        <v>8</v>
      </c>
      <c r="R15" s="81">
        <f t="shared" si="31"/>
        <v>9</v>
      </c>
      <c r="S15" s="81">
        <f t="shared" si="31"/>
        <v>10</v>
      </c>
      <c r="T15" s="81">
        <f t="shared" si="31"/>
        <v>11</v>
      </c>
      <c r="U15" s="81">
        <f t="shared" si="31"/>
        <v>12</v>
      </c>
      <c r="V15" s="81">
        <f t="shared" si="31"/>
        <v>13</v>
      </c>
      <c r="W15" s="81">
        <f t="shared" si="31"/>
        <v>14</v>
      </c>
      <c r="X15" s="81">
        <f t="shared" si="31"/>
        <v>15</v>
      </c>
      <c r="Y15" s="81">
        <f t="shared" si="31"/>
        <v>16</v>
      </c>
      <c r="Z15" s="81">
        <f t="shared" si="31"/>
        <v>17</v>
      </c>
      <c r="AA15" s="81">
        <f t="shared" si="31"/>
        <v>18</v>
      </c>
      <c r="AB15" s="81">
        <f t="shared" si="31"/>
        <v>19</v>
      </c>
      <c r="AC15" s="81">
        <f t="shared" si="31"/>
        <v>20</v>
      </c>
      <c r="AD15" s="81">
        <f t="shared" si="31"/>
        <v>21</v>
      </c>
      <c r="AE15" s="81">
        <f t="shared" si="31"/>
        <v>22</v>
      </c>
      <c r="AF15" s="81">
        <f t="shared" si="31"/>
        <v>23</v>
      </c>
      <c r="AG15" s="81">
        <f t="shared" si="31"/>
        <v>24</v>
      </c>
      <c r="AH15" s="81">
        <f t="shared" si="31"/>
        <v>25</v>
      </c>
      <c r="AI15" s="81">
        <f t="shared" si="31"/>
        <v>26</v>
      </c>
      <c r="AJ15" s="81">
        <f t="shared" si="31"/>
        <v>27</v>
      </c>
      <c r="AK15" s="81">
        <f t="shared" si="31"/>
        <v>28</v>
      </c>
      <c r="AL15" s="81">
        <f t="shared" si="31"/>
        <v>29</v>
      </c>
      <c r="AM15" s="81">
        <f t="shared" si="31"/>
        <v>30</v>
      </c>
      <c r="AN15" s="81">
        <f t="shared" si="31"/>
        <v>31</v>
      </c>
      <c r="AO15" s="81">
        <f t="shared" si="31"/>
        <v>32</v>
      </c>
      <c r="AP15" s="81">
        <f t="shared" si="31"/>
        <v>33</v>
      </c>
      <c r="AQ15" s="81">
        <f t="shared" si="31"/>
        <v>34</v>
      </c>
      <c r="AR15" s="81">
        <f t="shared" si="31"/>
        <v>35</v>
      </c>
      <c r="AS15" s="81">
        <f t="shared" si="31"/>
        <v>36</v>
      </c>
      <c r="AT15" s="81">
        <f t="shared" si="31"/>
        <v>37</v>
      </c>
      <c r="AU15" s="81">
        <f t="shared" si="31"/>
        <v>38</v>
      </c>
      <c r="AV15" s="81">
        <f t="shared" si="31"/>
        <v>39</v>
      </c>
      <c r="AW15" s="81">
        <f t="shared" si="31"/>
        <v>40</v>
      </c>
      <c r="AX15" s="81">
        <f t="shared" si="31"/>
        <v>41</v>
      </c>
      <c r="AY15" s="81">
        <f t="shared" si="31"/>
        <v>42</v>
      </c>
      <c r="AZ15" s="81">
        <f t="shared" si="31"/>
        <v>43</v>
      </c>
      <c r="BA15" s="81">
        <f t="shared" si="31"/>
        <v>44</v>
      </c>
      <c r="BB15" s="81">
        <f t="shared" si="31"/>
        <v>45</v>
      </c>
      <c r="BC15" s="81">
        <f t="shared" si="31"/>
        <v>46</v>
      </c>
      <c r="BD15" s="81">
        <f t="shared" si="31"/>
        <v>47</v>
      </c>
      <c r="BE15" s="81">
        <f t="shared" si="31"/>
        <v>48</v>
      </c>
      <c r="BF15" s="81">
        <f t="shared" si="31"/>
        <v>49</v>
      </c>
      <c r="BG15" s="81">
        <f t="shared" si="31"/>
        <v>50</v>
      </c>
      <c r="BH15" s="81">
        <f t="shared" si="31"/>
        <v>51</v>
      </c>
      <c r="BI15" s="81">
        <f t="shared" si="31"/>
        <v>52</v>
      </c>
      <c r="BJ15" s="81">
        <f t="shared" si="31"/>
        <v>53</v>
      </c>
      <c r="BK15" s="81">
        <f t="shared" si="31"/>
        <v>54</v>
      </c>
      <c r="BL15" s="81">
        <f t="shared" si="31"/>
        <v>55</v>
      </c>
      <c r="BM15" s="81">
        <f t="shared" si="31"/>
        <v>56</v>
      </c>
      <c r="BN15" s="81">
        <f t="shared" si="31"/>
        <v>57</v>
      </c>
      <c r="BO15" s="81">
        <f t="shared" si="31"/>
        <v>58</v>
      </c>
      <c r="BP15" s="81">
        <f t="shared" si="31"/>
        <v>59</v>
      </c>
      <c r="BQ15" s="81">
        <f t="shared" si="31"/>
        <v>60</v>
      </c>
      <c r="BR15" s="81">
        <f t="shared" si="31"/>
        <v>61</v>
      </c>
      <c r="BS15" s="81">
        <f t="shared" si="31"/>
        <v>62</v>
      </c>
      <c r="BT15" s="81">
        <f t="shared" si="31"/>
        <v>63</v>
      </c>
      <c r="BU15" s="81">
        <f t="shared" si="31"/>
        <v>64</v>
      </c>
      <c r="BV15" s="81">
        <f t="shared" ref="BV15:DU15" si="32">+BU15+1</f>
        <v>65</v>
      </c>
      <c r="BW15" s="81">
        <f t="shared" si="32"/>
        <v>66</v>
      </c>
      <c r="BX15" s="81">
        <f t="shared" si="32"/>
        <v>67</v>
      </c>
      <c r="BY15" s="81">
        <f t="shared" si="32"/>
        <v>68</v>
      </c>
      <c r="BZ15" s="81">
        <f t="shared" si="32"/>
        <v>69</v>
      </c>
      <c r="CA15" s="81">
        <f t="shared" si="32"/>
        <v>70</v>
      </c>
      <c r="CB15" s="81">
        <f t="shared" si="32"/>
        <v>71</v>
      </c>
      <c r="CC15" s="81">
        <f t="shared" si="32"/>
        <v>72</v>
      </c>
      <c r="CD15" s="81">
        <f t="shared" si="32"/>
        <v>73</v>
      </c>
      <c r="CE15" s="81">
        <f t="shared" si="32"/>
        <v>74</v>
      </c>
      <c r="CF15" s="81">
        <f t="shared" si="32"/>
        <v>75</v>
      </c>
      <c r="CG15" s="81">
        <f t="shared" si="32"/>
        <v>76</v>
      </c>
      <c r="CH15" s="81">
        <f t="shared" si="32"/>
        <v>77</v>
      </c>
      <c r="CI15" s="81">
        <f t="shared" si="32"/>
        <v>78</v>
      </c>
      <c r="CJ15" s="81">
        <f t="shared" si="32"/>
        <v>79</v>
      </c>
      <c r="CK15" s="81">
        <f t="shared" si="32"/>
        <v>80</v>
      </c>
      <c r="CL15" s="81">
        <f t="shared" si="32"/>
        <v>81</v>
      </c>
      <c r="CM15" s="81">
        <f t="shared" si="32"/>
        <v>82</v>
      </c>
      <c r="CN15" s="81">
        <f t="shared" si="32"/>
        <v>83</v>
      </c>
      <c r="CO15" s="81">
        <f t="shared" si="32"/>
        <v>84</v>
      </c>
      <c r="CP15" s="81">
        <f t="shared" si="32"/>
        <v>85</v>
      </c>
      <c r="CQ15" s="81">
        <f t="shared" si="32"/>
        <v>86</v>
      </c>
      <c r="CR15" s="81">
        <f t="shared" si="32"/>
        <v>87</v>
      </c>
      <c r="CS15" s="81">
        <f t="shared" si="32"/>
        <v>88</v>
      </c>
      <c r="CT15" s="81">
        <f t="shared" si="32"/>
        <v>89</v>
      </c>
      <c r="CU15" s="81">
        <f t="shared" si="32"/>
        <v>90</v>
      </c>
      <c r="CV15" s="81">
        <f t="shared" si="32"/>
        <v>91</v>
      </c>
      <c r="CW15" s="81">
        <f t="shared" si="32"/>
        <v>92</v>
      </c>
      <c r="CX15" s="81">
        <f t="shared" si="32"/>
        <v>93</v>
      </c>
      <c r="CY15" s="81">
        <f t="shared" si="32"/>
        <v>94</v>
      </c>
      <c r="CZ15" s="81">
        <f t="shared" si="32"/>
        <v>95</v>
      </c>
      <c r="DA15" s="81">
        <f t="shared" si="32"/>
        <v>96</v>
      </c>
      <c r="DB15" s="81">
        <f t="shared" si="32"/>
        <v>97</v>
      </c>
      <c r="DC15" s="81">
        <f t="shared" si="32"/>
        <v>98</v>
      </c>
      <c r="DD15" s="81">
        <f t="shared" si="32"/>
        <v>99</v>
      </c>
      <c r="DE15" s="81">
        <f t="shared" si="32"/>
        <v>100</v>
      </c>
      <c r="DF15" s="81">
        <f t="shared" si="32"/>
        <v>101</v>
      </c>
      <c r="DG15" s="81">
        <f t="shared" si="32"/>
        <v>102</v>
      </c>
      <c r="DH15" s="81">
        <f t="shared" si="32"/>
        <v>103</v>
      </c>
      <c r="DI15" s="81">
        <f t="shared" si="32"/>
        <v>104</v>
      </c>
      <c r="DJ15" s="81">
        <f t="shared" si="32"/>
        <v>105</v>
      </c>
      <c r="DK15" s="81">
        <f t="shared" si="32"/>
        <v>106</v>
      </c>
      <c r="DL15" s="81">
        <f t="shared" si="32"/>
        <v>107</v>
      </c>
      <c r="DM15" s="81">
        <f t="shared" si="32"/>
        <v>108</v>
      </c>
      <c r="DN15" s="81">
        <f t="shared" si="32"/>
        <v>109</v>
      </c>
      <c r="DO15" s="81">
        <f t="shared" si="32"/>
        <v>110</v>
      </c>
      <c r="DP15" s="81">
        <f t="shared" si="32"/>
        <v>111</v>
      </c>
      <c r="DQ15" s="81">
        <f t="shared" si="32"/>
        <v>112</v>
      </c>
      <c r="DR15" s="81">
        <f t="shared" si="32"/>
        <v>113</v>
      </c>
      <c r="DS15" s="81">
        <f t="shared" si="32"/>
        <v>114</v>
      </c>
      <c r="DT15" s="81">
        <f t="shared" si="32"/>
        <v>115</v>
      </c>
      <c r="DU15" s="81">
        <f t="shared" si="32"/>
        <v>116</v>
      </c>
      <c r="DV15" s="81">
        <f t="shared" ref="DV15" si="33">+DU15+1</f>
        <v>117</v>
      </c>
      <c r="DW15" s="81">
        <f t="shared" ref="DW15" si="34">+DV15+1</f>
        <v>118</v>
      </c>
      <c r="DX15" s="81">
        <f t="shared" ref="DX15" si="35">+DW15+1</f>
        <v>119</v>
      </c>
      <c r="DY15" s="81">
        <f t="shared" ref="DY15" si="36">+DX15+1</f>
        <v>120</v>
      </c>
      <c r="DZ15" s="81">
        <f t="shared" ref="DZ15" si="37">+DY15+1</f>
        <v>121</v>
      </c>
      <c r="EA15" s="81">
        <f t="shared" ref="EA15" si="38">+DZ15+1</f>
        <v>122</v>
      </c>
      <c r="EB15" s="81">
        <f t="shared" ref="EB15" si="39">+EA15+1</f>
        <v>123</v>
      </c>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row>
    <row r="16" spans="1:482" ht="14" x14ac:dyDescent="0.3">
      <c r="B16" s="73"/>
      <c r="C16" s="2"/>
      <c r="H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row>
    <row r="17" spans="2:133" ht="13" x14ac:dyDescent="0.3">
      <c r="B17" s="111" t="s">
        <v>340</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row>
    <row r="18" spans="2:133" ht="13" x14ac:dyDescent="0.3">
      <c r="B18" s="108" t="str">
        <f>Assumptions!B18</f>
        <v>Producers / Feedlots</v>
      </c>
      <c r="C18" s="108"/>
      <c r="D18" s="108"/>
      <c r="E18" s="108"/>
      <c r="F18" s="108"/>
      <c r="G18" s="108"/>
      <c r="H18" s="108"/>
      <c r="I18" s="108"/>
    </row>
    <row r="19" spans="2:133" ht="14" x14ac:dyDescent="0.3">
      <c r="B19" s="73"/>
      <c r="C19" s="27"/>
      <c r="H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row>
    <row r="20" spans="2:133" ht="13" x14ac:dyDescent="0.3">
      <c r="B20" s="334"/>
      <c r="C20" s="335" t="s">
        <v>571</v>
      </c>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7"/>
    </row>
    <row r="21" spans="2:133" ht="14" x14ac:dyDescent="0.3">
      <c r="B21" s="73"/>
      <c r="C21" s="27"/>
      <c r="H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row>
    <row r="22" spans="2:133" ht="13" x14ac:dyDescent="0.3">
      <c r="B22" s="34"/>
      <c r="C22" s="2" t="s">
        <v>516</v>
      </c>
      <c r="D22" s="34"/>
      <c r="E22" s="34"/>
      <c r="F22" s="34"/>
      <c r="G22" s="67"/>
      <c r="H22" s="35"/>
      <c r="I22" s="34"/>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row>
    <row r="23" spans="2:133" ht="13" outlineLevel="1" x14ac:dyDescent="0.3">
      <c r="C23" s="340" t="s">
        <v>500</v>
      </c>
      <c r="G23" s="52"/>
      <c r="H23" s="29"/>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row>
    <row r="24" spans="2:133" outlineLevel="1" x14ac:dyDescent="0.25">
      <c r="C24" s="328" t="s">
        <v>552</v>
      </c>
      <c r="G24" s="52" t="s">
        <v>220</v>
      </c>
      <c r="H24" s="46">
        <f t="shared" ref="H24" si="40">SUM(J24:EB24)</f>
        <v>0</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row>
    <row r="25" spans="2:133" ht="14" outlineLevel="1" x14ac:dyDescent="0.3">
      <c r="B25" s="73"/>
      <c r="C25" s="27"/>
      <c r="H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2:133" ht="13" outlineLevel="1" x14ac:dyDescent="0.3">
      <c r="C26" s="340" t="s">
        <v>502</v>
      </c>
      <c r="G26" s="52"/>
      <c r="H26" s="29"/>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row>
    <row r="27" spans="2:133" outlineLevel="1" x14ac:dyDescent="0.25">
      <c r="C27" s="317" t="s">
        <v>554</v>
      </c>
      <c r="D27" s="79">
        <f>Costs!$K$83</f>
        <v>44927</v>
      </c>
      <c r="E27" s="79">
        <f>Assumptions!K13</f>
        <v>45658</v>
      </c>
      <c r="G27" s="52" t="s">
        <v>418</v>
      </c>
      <c r="J27" s="82">
        <f t="shared" ref="J27:AO27" si="41">(MONTH($D27)=J$5)*(AND(J$7&gt;=$D$27,J$7&lt;$E$27))</f>
        <v>1</v>
      </c>
      <c r="K27" s="82">
        <f t="shared" si="41"/>
        <v>0</v>
      </c>
      <c r="L27" s="82">
        <f t="shared" si="41"/>
        <v>0</v>
      </c>
      <c r="M27" s="82">
        <f t="shared" si="41"/>
        <v>0</v>
      </c>
      <c r="N27" s="82">
        <f t="shared" si="41"/>
        <v>0</v>
      </c>
      <c r="O27" s="82">
        <f t="shared" si="41"/>
        <v>0</v>
      </c>
      <c r="P27" s="82">
        <f t="shared" si="41"/>
        <v>0</v>
      </c>
      <c r="Q27" s="82">
        <f t="shared" si="41"/>
        <v>0</v>
      </c>
      <c r="R27" s="82">
        <f t="shared" si="41"/>
        <v>0</v>
      </c>
      <c r="S27" s="82">
        <f t="shared" si="41"/>
        <v>0</v>
      </c>
      <c r="T27" s="82">
        <f t="shared" si="41"/>
        <v>0</v>
      </c>
      <c r="U27" s="82">
        <f t="shared" si="41"/>
        <v>0</v>
      </c>
      <c r="V27" s="82">
        <f t="shared" si="41"/>
        <v>1</v>
      </c>
      <c r="W27" s="82">
        <f t="shared" si="41"/>
        <v>0</v>
      </c>
      <c r="X27" s="82">
        <f t="shared" si="41"/>
        <v>0</v>
      </c>
      <c r="Y27" s="82">
        <f t="shared" si="41"/>
        <v>0</v>
      </c>
      <c r="Z27" s="82">
        <f t="shared" si="41"/>
        <v>0</v>
      </c>
      <c r="AA27" s="82">
        <f t="shared" si="41"/>
        <v>0</v>
      </c>
      <c r="AB27" s="82">
        <f t="shared" si="41"/>
        <v>0</v>
      </c>
      <c r="AC27" s="82">
        <f t="shared" si="41"/>
        <v>0</v>
      </c>
      <c r="AD27" s="82">
        <f t="shared" si="41"/>
        <v>0</v>
      </c>
      <c r="AE27" s="82">
        <f t="shared" si="41"/>
        <v>0</v>
      </c>
      <c r="AF27" s="82">
        <f t="shared" si="41"/>
        <v>0</v>
      </c>
      <c r="AG27" s="82">
        <f t="shared" si="41"/>
        <v>0</v>
      </c>
      <c r="AH27" s="82">
        <f t="shared" si="41"/>
        <v>0</v>
      </c>
      <c r="AI27" s="82">
        <f t="shared" si="41"/>
        <v>0</v>
      </c>
      <c r="AJ27" s="82">
        <f t="shared" si="41"/>
        <v>0</v>
      </c>
      <c r="AK27" s="82">
        <f t="shared" si="41"/>
        <v>0</v>
      </c>
      <c r="AL27" s="82">
        <f t="shared" si="41"/>
        <v>0</v>
      </c>
      <c r="AM27" s="82">
        <f t="shared" si="41"/>
        <v>0</v>
      </c>
      <c r="AN27" s="82">
        <f t="shared" si="41"/>
        <v>0</v>
      </c>
      <c r="AO27" s="82">
        <f t="shared" si="41"/>
        <v>0</v>
      </c>
      <c r="AP27" s="82">
        <f t="shared" ref="AP27:BU27" si="42">(MONTH($D27)=AP$5)*(AND(AP$7&gt;=$D$27,AP$7&lt;$E$27))</f>
        <v>0</v>
      </c>
      <c r="AQ27" s="82">
        <f t="shared" si="42"/>
        <v>0</v>
      </c>
      <c r="AR27" s="82">
        <f t="shared" si="42"/>
        <v>0</v>
      </c>
      <c r="AS27" s="82">
        <f t="shared" si="42"/>
        <v>0</v>
      </c>
      <c r="AT27" s="82">
        <f t="shared" si="42"/>
        <v>0</v>
      </c>
      <c r="AU27" s="82">
        <f t="shared" si="42"/>
        <v>0</v>
      </c>
      <c r="AV27" s="82">
        <f t="shared" si="42"/>
        <v>0</v>
      </c>
      <c r="AW27" s="82">
        <f t="shared" si="42"/>
        <v>0</v>
      </c>
      <c r="AX27" s="82">
        <f t="shared" si="42"/>
        <v>0</v>
      </c>
      <c r="AY27" s="82">
        <f t="shared" si="42"/>
        <v>0</v>
      </c>
      <c r="AZ27" s="82">
        <f t="shared" si="42"/>
        <v>0</v>
      </c>
      <c r="BA27" s="82">
        <f t="shared" si="42"/>
        <v>0</v>
      </c>
      <c r="BB27" s="82">
        <f t="shared" si="42"/>
        <v>0</v>
      </c>
      <c r="BC27" s="82">
        <f t="shared" si="42"/>
        <v>0</v>
      </c>
      <c r="BD27" s="82">
        <f t="shared" si="42"/>
        <v>0</v>
      </c>
      <c r="BE27" s="82">
        <f t="shared" si="42"/>
        <v>0</v>
      </c>
      <c r="BF27" s="82">
        <f t="shared" si="42"/>
        <v>0</v>
      </c>
      <c r="BG27" s="82">
        <f t="shared" si="42"/>
        <v>0</v>
      </c>
      <c r="BH27" s="82">
        <f t="shared" si="42"/>
        <v>0</v>
      </c>
      <c r="BI27" s="82">
        <f t="shared" si="42"/>
        <v>0</v>
      </c>
      <c r="BJ27" s="82">
        <f t="shared" si="42"/>
        <v>0</v>
      </c>
      <c r="BK27" s="82">
        <f t="shared" si="42"/>
        <v>0</v>
      </c>
      <c r="BL27" s="82">
        <f t="shared" si="42"/>
        <v>0</v>
      </c>
      <c r="BM27" s="82">
        <f t="shared" si="42"/>
        <v>0</v>
      </c>
      <c r="BN27" s="82">
        <f t="shared" si="42"/>
        <v>0</v>
      </c>
      <c r="BO27" s="82">
        <f t="shared" si="42"/>
        <v>0</v>
      </c>
      <c r="BP27" s="82">
        <f t="shared" si="42"/>
        <v>0</v>
      </c>
      <c r="BQ27" s="82">
        <f t="shared" si="42"/>
        <v>0</v>
      </c>
      <c r="BR27" s="82">
        <f t="shared" si="42"/>
        <v>0</v>
      </c>
      <c r="BS27" s="82">
        <f t="shared" si="42"/>
        <v>0</v>
      </c>
      <c r="BT27" s="82">
        <f t="shared" si="42"/>
        <v>0</v>
      </c>
      <c r="BU27" s="82">
        <f t="shared" si="42"/>
        <v>0</v>
      </c>
      <c r="BV27" s="82">
        <f t="shared" ref="BV27:DA27" si="43">(MONTH($D27)=BV$5)*(AND(BV$7&gt;=$D$27,BV$7&lt;$E$27))</f>
        <v>0</v>
      </c>
      <c r="BW27" s="82">
        <f t="shared" si="43"/>
        <v>0</v>
      </c>
      <c r="BX27" s="82">
        <f t="shared" si="43"/>
        <v>0</v>
      </c>
      <c r="BY27" s="82">
        <f t="shared" si="43"/>
        <v>0</v>
      </c>
      <c r="BZ27" s="82">
        <f t="shared" si="43"/>
        <v>0</v>
      </c>
      <c r="CA27" s="82">
        <f t="shared" si="43"/>
        <v>0</v>
      </c>
      <c r="CB27" s="82">
        <f t="shared" si="43"/>
        <v>0</v>
      </c>
      <c r="CC27" s="82">
        <f t="shared" si="43"/>
        <v>0</v>
      </c>
      <c r="CD27" s="82">
        <f t="shared" si="43"/>
        <v>0</v>
      </c>
      <c r="CE27" s="82">
        <f t="shared" si="43"/>
        <v>0</v>
      </c>
      <c r="CF27" s="82">
        <f t="shared" si="43"/>
        <v>0</v>
      </c>
      <c r="CG27" s="82">
        <f t="shared" si="43"/>
        <v>0</v>
      </c>
      <c r="CH27" s="82">
        <f t="shared" si="43"/>
        <v>0</v>
      </c>
      <c r="CI27" s="82">
        <f t="shared" si="43"/>
        <v>0</v>
      </c>
      <c r="CJ27" s="82">
        <f t="shared" si="43"/>
        <v>0</v>
      </c>
      <c r="CK27" s="82">
        <f t="shared" si="43"/>
        <v>0</v>
      </c>
      <c r="CL27" s="82">
        <f t="shared" si="43"/>
        <v>0</v>
      </c>
      <c r="CM27" s="82">
        <f t="shared" si="43"/>
        <v>0</v>
      </c>
      <c r="CN27" s="82">
        <f t="shared" si="43"/>
        <v>0</v>
      </c>
      <c r="CO27" s="82">
        <f t="shared" si="43"/>
        <v>0</v>
      </c>
      <c r="CP27" s="82">
        <f t="shared" si="43"/>
        <v>0</v>
      </c>
      <c r="CQ27" s="82">
        <f t="shared" si="43"/>
        <v>0</v>
      </c>
      <c r="CR27" s="82">
        <f t="shared" si="43"/>
        <v>0</v>
      </c>
      <c r="CS27" s="82">
        <f t="shared" si="43"/>
        <v>0</v>
      </c>
      <c r="CT27" s="82">
        <f t="shared" si="43"/>
        <v>0</v>
      </c>
      <c r="CU27" s="82">
        <f t="shared" si="43"/>
        <v>0</v>
      </c>
      <c r="CV27" s="82">
        <f t="shared" si="43"/>
        <v>0</v>
      </c>
      <c r="CW27" s="82">
        <f t="shared" si="43"/>
        <v>0</v>
      </c>
      <c r="CX27" s="82">
        <f t="shared" si="43"/>
        <v>0</v>
      </c>
      <c r="CY27" s="82">
        <f t="shared" si="43"/>
        <v>0</v>
      </c>
      <c r="CZ27" s="82">
        <f t="shared" si="43"/>
        <v>0</v>
      </c>
      <c r="DA27" s="82">
        <f t="shared" si="43"/>
        <v>0</v>
      </c>
      <c r="DB27" s="82">
        <f t="shared" ref="DB27:EB27" si="44">(MONTH($D27)=DB$5)*(AND(DB$7&gt;=$D$27,DB$7&lt;$E$27))</f>
        <v>0</v>
      </c>
      <c r="DC27" s="82">
        <f t="shared" si="44"/>
        <v>0</v>
      </c>
      <c r="DD27" s="82">
        <f t="shared" si="44"/>
        <v>0</v>
      </c>
      <c r="DE27" s="82">
        <f t="shared" si="44"/>
        <v>0</v>
      </c>
      <c r="DF27" s="82">
        <f t="shared" si="44"/>
        <v>0</v>
      </c>
      <c r="DG27" s="82">
        <f t="shared" si="44"/>
        <v>0</v>
      </c>
      <c r="DH27" s="82">
        <f t="shared" si="44"/>
        <v>0</v>
      </c>
      <c r="DI27" s="82">
        <f t="shared" si="44"/>
        <v>0</v>
      </c>
      <c r="DJ27" s="82">
        <f t="shared" si="44"/>
        <v>0</v>
      </c>
      <c r="DK27" s="82">
        <f t="shared" si="44"/>
        <v>0</v>
      </c>
      <c r="DL27" s="82">
        <f t="shared" si="44"/>
        <v>0</v>
      </c>
      <c r="DM27" s="82">
        <f t="shared" si="44"/>
        <v>0</v>
      </c>
      <c r="DN27" s="82">
        <f t="shared" si="44"/>
        <v>0</v>
      </c>
      <c r="DO27" s="82">
        <f t="shared" si="44"/>
        <v>0</v>
      </c>
      <c r="DP27" s="82">
        <f t="shared" si="44"/>
        <v>0</v>
      </c>
      <c r="DQ27" s="82">
        <f t="shared" si="44"/>
        <v>0</v>
      </c>
      <c r="DR27" s="82">
        <f t="shared" si="44"/>
        <v>0</v>
      </c>
      <c r="DS27" s="82">
        <f t="shared" si="44"/>
        <v>0</v>
      </c>
      <c r="DT27" s="82">
        <f t="shared" si="44"/>
        <v>0</v>
      </c>
      <c r="DU27" s="82">
        <f t="shared" si="44"/>
        <v>0</v>
      </c>
      <c r="DV27" s="82">
        <f t="shared" si="44"/>
        <v>0</v>
      </c>
      <c r="DW27" s="82">
        <f t="shared" si="44"/>
        <v>0</v>
      </c>
      <c r="DX27" s="82">
        <f t="shared" si="44"/>
        <v>0</v>
      </c>
      <c r="DY27" s="82">
        <f t="shared" si="44"/>
        <v>0</v>
      </c>
      <c r="DZ27" s="82">
        <f t="shared" si="44"/>
        <v>0</v>
      </c>
      <c r="EA27" s="82">
        <f t="shared" si="44"/>
        <v>0</v>
      </c>
      <c r="EB27" s="82">
        <f t="shared" si="44"/>
        <v>0</v>
      </c>
      <c r="EC27" s="82"/>
    </row>
    <row r="28" spans="2:133" outlineLevel="1" x14ac:dyDescent="0.25">
      <c r="C28" s="318" t="s">
        <v>555</v>
      </c>
      <c r="D28" s="125">
        <f>Costs!$K$35</f>
        <v>1.4260249554367201E-2</v>
      </c>
      <c r="G28" s="52" t="s">
        <v>215</v>
      </c>
      <c r="H28" s="29"/>
      <c r="J28" s="310">
        <f t="shared" ref="J28:S29" si="45">$D28</f>
        <v>1.4260249554367201E-2</v>
      </c>
      <c r="K28" s="310">
        <f t="shared" si="45"/>
        <v>1.4260249554367201E-2</v>
      </c>
      <c r="L28" s="310">
        <f t="shared" si="45"/>
        <v>1.4260249554367201E-2</v>
      </c>
      <c r="M28" s="310">
        <f t="shared" si="45"/>
        <v>1.4260249554367201E-2</v>
      </c>
      <c r="N28" s="310">
        <f t="shared" si="45"/>
        <v>1.4260249554367201E-2</v>
      </c>
      <c r="O28" s="310">
        <f t="shared" si="45"/>
        <v>1.4260249554367201E-2</v>
      </c>
      <c r="P28" s="310">
        <f t="shared" si="45"/>
        <v>1.4260249554367201E-2</v>
      </c>
      <c r="Q28" s="310">
        <f t="shared" si="45"/>
        <v>1.4260249554367201E-2</v>
      </c>
      <c r="R28" s="310">
        <f t="shared" si="45"/>
        <v>1.4260249554367201E-2</v>
      </c>
      <c r="S28" s="310">
        <f t="shared" si="45"/>
        <v>1.4260249554367201E-2</v>
      </c>
      <c r="T28" s="310">
        <f t="shared" ref="T28:AC29" si="46">$D28</f>
        <v>1.4260249554367201E-2</v>
      </c>
      <c r="U28" s="310">
        <f t="shared" si="46"/>
        <v>1.4260249554367201E-2</v>
      </c>
      <c r="V28" s="310">
        <f t="shared" si="46"/>
        <v>1.4260249554367201E-2</v>
      </c>
      <c r="W28" s="310">
        <f t="shared" si="46"/>
        <v>1.4260249554367201E-2</v>
      </c>
      <c r="X28" s="310">
        <f t="shared" si="46"/>
        <v>1.4260249554367201E-2</v>
      </c>
      <c r="Y28" s="310">
        <f t="shared" si="46"/>
        <v>1.4260249554367201E-2</v>
      </c>
      <c r="Z28" s="310">
        <f t="shared" si="46"/>
        <v>1.4260249554367201E-2</v>
      </c>
      <c r="AA28" s="310">
        <f t="shared" si="46"/>
        <v>1.4260249554367201E-2</v>
      </c>
      <c r="AB28" s="310">
        <f t="shared" si="46"/>
        <v>1.4260249554367201E-2</v>
      </c>
      <c r="AC28" s="310">
        <f t="shared" si="46"/>
        <v>1.4260249554367201E-2</v>
      </c>
      <c r="AD28" s="310">
        <f t="shared" ref="AD28:AM29" si="47">$D28</f>
        <v>1.4260249554367201E-2</v>
      </c>
      <c r="AE28" s="310">
        <f t="shared" si="47"/>
        <v>1.4260249554367201E-2</v>
      </c>
      <c r="AF28" s="310">
        <f t="shared" si="47"/>
        <v>1.4260249554367201E-2</v>
      </c>
      <c r="AG28" s="310">
        <f t="shared" si="47"/>
        <v>1.4260249554367201E-2</v>
      </c>
      <c r="AH28" s="310">
        <f t="shared" si="47"/>
        <v>1.4260249554367201E-2</v>
      </c>
      <c r="AI28" s="310">
        <f t="shared" si="47"/>
        <v>1.4260249554367201E-2</v>
      </c>
      <c r="AJ28" s="310">
        <f t="shared" si="47"/>
        <v>1.4260249554367201E-2</v>
      </c>
      <c r="AK28" s="310">
        <f t="shared" si="47"/>
        <v>1.4260249554367201E-2</v>
      </c>
      <c r="AL28" s="310">
        <f t="shared" si="47"/>
        <v>1.4260249554367201E-2</v>
      </c>
      <c r="AM28" s="310">
        <f t="shared" si="47"/>
        <v>1.4260249554367201E-2</v>
      </c>
      <c r="AN28" s="310">
        <f t="shared" ref="AN28:AW29" si="48">$D28</f>
        <v>1.4260249554367201E-2</v>
      </c>
      <c r="AO28" s="310">
        <f t="shared" si="48"/>
        <v>1.4260249554367201E-2</v>
      </c>
      <c r="AP28" s="310">
        <f t="shared" si="48"/>
        <v>1.4260249554367201E-2</v>
      </c>
      <c r="AQ28" s="310">
        <f t="shared" si="48"/>
        <v>1.4260249554367201E-2</v>
      </c>
      <c r="AR28" s="310">
        <f t="shared" si="48"/>
        <v>1.4260249554367201E-2</v>
      </c>
      <c r="AS28" s="310">
        <f t="shared" si="48"/>
        <v>1.4260249554367201E-2</v>
      </c>
      <c r="AT28" s="310">
        <f t="shared" si="48"/>
        <v>1.4260249554367201E-2</v>
      </c>
      <c r="AU28" s="310">
        <f t="shared" si="48"/>
        <v>1.4260249554367201E-2</v>
      </c>
      <c r="AV28" s="310">
        <f t="shared" si="48"/>
        <v>1.4260249554367201E-2</v>
      </c>
      <c r="AW28" s="310">
        <f t="shared" si="48"/>
        <v>1.4260249554367201E-2</v>
      </c>
      <c r="AX28" s="310">
        <f t="shared" ref="AX28:BG29" si="49">$D28</f>
        <v>1.4260249554367201E-2</v>
      </c>
      <c r="AY28" s="310">
        <f t="shared" si="49"/>
        <v>1.4260249554367201E-2</v>
      </c>
      <c r="AZ28" s="310">
        <f t="shared" si="49"/>
        <v>1.4260249554367201E-2</v>
      </c>
      <c r="BA28" s="310">
        <f t="shared" si="49"/>
        <v>1.4260249554367201E-2</v>
      </c>
      <c r="BB28" s="310">
        <f t="shared" si="49"/>
        <v>1.4260249554367201E-2</v>
      </c>
      <c r="BC28" s="310">
        <f t="shared" si="49"/>
        <v>1.4260249554367201E-2</v>
      </c>
      <c r="BD28" s="310">
        <f t="shared" si="49"/>
        <v>1.4260249554367201E-2</v>
      </c>
      <c r="BE28" s="310">
        <f t="shared" si="49"/>
        <v>1.4260249554367201E-2</v>
      </c>
      <c r="BF28" s="310">
        <f t="shared" si="49"/>
        <v>1.4260249554367201E-2</v>
      </c>
      <c r="BG28" s="310">
        <f t="shared" si="49"/>
        <v>1.4260249554367201E-2</v>
      </c>
      <c r="BH28" s="310">
        <f t="shared" ref="BH28:BQ29" si="50">$D28</f>
        <v>1.4260249554367201E-2</v>
      </c>
      <c r="BI28" s="310">
        <f t="shared" si="50"/>
        <v>1.4260249554367201E-2</v>
      </c>
      <c r="BJ28" s="310">
        <f t="shared" si="50"/>
        <v>1.4260249554367201E-2</v>
      </c>
      <c r="BK28" s="310">
        <f t="shared" si="50"/>
        <v>1.4260249554367201E-2</v>
      </c>
      <c r="BL28" s="310">
        <f t="shared" si="50"/>
        <v>1.4260249554367201E-2</v>
      </c>
      <c r="BM28" s="310">
        <f t="shared" si="50"/>
        <v>1.4260249554367201E-2</v>
      </c>
      <c r="BN28" s="310">
        <f t="shared" si="50"/>
        <v>1.4260249554367201E-2</v>
      </c>
      <c r="BO28" s="310">
        <f t="shared" si="50"/>
        <v>1.4260249554367201E-2</v>
      </c>
      <c r="BP28" s="310">
        <f t="shared" si="50"/>
        <v>1.4260249554367201E-2</v>
      </c>
      <c r="BQ28" s="310">
        <f t="shared" si="50"/>
        <v>1.4260249554367201E-2</v>
      </c>
      <c r="BR28" s="310">
        <f t="shared" ref="BR28:CA29" si="51">$D28</f>
        <v>1.4260249554367201E-2</v>
      </c>
      <c r="BS28" s="310">
        <f t="shared" si="51"/>
        <v>1.4260249554367201E-2</v>
      </c>
      <c r="BT28" s="310">
        <f t="shared" si="51"/>
        <v>1.4260249554367201E-2</v>
      </c>
      <c r="BU28" s="310">
        <f t="shared" si="51"/>
        <v>1.4260249554367201E-2</v>
      </c>
      <c r="BV28" s="310">
        <f t="shared" si="51"/>
        <v>1.4260249554367201E-2</v>
      </c>
      <c r="BW28" s="310">
        <f t="shared" si="51"/>
        <v>1.4260249554367201E-2</v>
      </c>
      <c r="BX28" s="310">
        <f t="shared" si="51"/>
        <v>1.4260249554367201E-2</v>
      </c>
      <c r="BY28" s="310">
        <f t="shared" si="51"/>
        <v>1.4260249554367201E-2</v>
      </c>
      <c r="BZ28" s="310">
        <f t="shared" si="51"/>
        <v>1.4260249554367201E-2</v>
      </c>
      <c r="CA28" s="310">
        <f t="shared" si="51"/>
        <v>1.4260249554367201E-2</v>
      </c>
      <c r="CB28" s="310">
        <f t="shared" ref="CB28:CK29" si="52">$D28</f>
        <v>1.4260249554367201E-2</v>
      </c>
      <c r="CC28" s="310">
        <f t="shared" si="52"/>
        <v>1.4260249554367201E-2</v>
      </c>
      <c r="CD28" s="310">
        <f t="shared" si="52"/>
        <v>1.4260249554367201E-2</v>
      </c>
      <c r="CE28" s="310">
        <f t="shared" si="52"/>
        <v>1.4260249554367201E-2</v>
      </c>
      <c r="CF28" s="310">
        <f t="shared" si="52"/>
        <v>1.4260249554367201E-2</v>
      </c>
      <c r="CG28" s="310">
        <f t="shared" si="52"/>
        <v>1.4260249554367201E-2</v>
      </c>
      <c r="CH28" s="310">
        <f t="shared" si="52"/>
        <v>1.4260249554367201E-2</v>
      </c>
      <c r="CI28" s="310">
        <f t="shared" si="52"/>
        <v>1.4260249554367201E-2</v>
      </c>
      <c r="CJ28" s="310">
        <f t="shared" si="52"/>
        <v>1.4260249554367201E-2</v>
      </c>
      <c r="CK28" s="310">
        <f t="shared" si="52"/>
        <v>1.4260249554367201E-2</v>
      </c>
      <c r="CL28" s="310">
        <f t="shared" ref="CL28:CU29" si="53">$D28</f>
        <v>1.4260249554367201E-2</v>
      </c>
      <c r="CM28" s="310">
        <f t="shared" si="53"/>
        <v>1.4260249554367201E-2</v>
      </c>
      <c r="CN28" s="310">
        <f t="shared" si="53"/>
        <v>1.4260249554367201E-2</v>
      </c>
      <c r="CO28" s="310">
        <f t="shared" si="53"/>
        <v>1.4260249554367201E-2</v>
      </c>
      <c r="CP28" s="310">
        <f t="shared" si="53"/>
        <v>1.4260249554367201E-2</v>
      </c>
      <c r="CQ28" s="310">
        <f t="shared" si="53"/>
        <v>1.4260249554367201E-2</v>
      </c>
      <c r="CR28" s="310">
        <f t="shared" si="53"/>
        <v>1.4260249554367201E-2</v>
      </c>
      <c r="CS28" s="310">
        <f t="shared" si="53"/>
        <v>1.4260249554367201E-2</v>
      </c>
      <c r="CT28" s="310">
        <f t="shared" si="53"/>
        <v>1.4260249554367201E-2</v>
      </c>
      <c r="CU28" s="310">
        <f t="shared" si="53"/>
        <v>1.4260249554367201E-2</v>
      </c>
      <c r="CV28" s="310">
        <f t="shared" ref="CV28:DE29" si="54">$D28</f>
        <v>1.4260249554367201E-2</v>
      </c>
      <c r="CW28" s="310">
        <f t="shared" si="54"/>
        <v>1.4260249554367201E-2</v>
      </c>
      <c r="CX28" s="310">
        <f t="shared" si="54"/>
        <v>1.4260249554367201E-2</v>
      </c>
      <c r="CY28" s="310">
        <f t="shared" si="54"/>
        <v>1.4260249554367201E-2</v>
      </c>
      <c r="CZ28" s="310">
        <f t="shared" si="54"/>
        <v>1.4260249554367201E-2</v>
      </c>
      <c r="DA28" s="310">
        <f t="shared" si="54"/>
        <v>1.4260249554367201E-2</v>
      </c>
      <c r="DB28" s="310">
        <f t="shared" si="54"/>
        <v>1.4260249554367201E-2</v>
      </c>
      <c r="DC28" s="310">
        <f t="shared" si="54"/>
        <v>1.4260249554367201E-2</v>
      </c>
      <c r="DD28" s="310">
        <f t="shared" si="54"/>
        <v>1.4260249554367201E-2</v>
      </c>
      <c r="DE28" s="310">
        <f t="shared" si="54"/>
        <v>1.4260249554367201E-2</v>
      </c>
      <c r="DF28" s="310">
        <f t="shared" ref="DF28:DO29" si="55">$D28</f>
        <v>1.4260249554367201E-2</v>
      </c>
      <c r="DG28" s="310">
        <f t="shared" si="55"/>
        <v>1.4260249554367201E-2</v>
      </c>
      <c r="DH28" s="310">
        <f t="shared" si="55"/>
        <v>1.4260249554367201E-2</v>
      </c>
      <c r="DI28" s="310">
        <f t="shared" si="55"/>
        <v>1.4260249554367201E-2</v>
      </c>
      <c r="DJ28" s="310">
        <f t="shared" si="55"/>
        <v>1.4260249554367201E-2</v>
      </c>
      <c r="DK28" s="310">
        <f t="shared" si="55"/>
        <v>1.4260249554367201E-2</v>
      </c>
      <c r="DL28" s="310">
        <f t="shared" si="55"/>
        <v>1.4260249554367201E-2</v>
      </c>
      <c r="DM28" s="310">
        <f t="shared" si="55"/>
        <v>1.4260249554367201E-2</v>
      </c>
      <c r="DN28" s="310">
        <f t="shared" si="55"/>
        <v>1.4260249554367201E-2</v>
      </c>
      <c r="DO28" s="310">
        <f t="shared" si="55"/>
        <v>1.4260249554367201E-2</v>
      </c>
      <c r="DP28" s="310">
        <f t="shared" ref="DP28:EB29" si="56">$D28</f>
        <v>1.4260249554367201E-2</v>
      </c>
      <c r="DQ28" s="310">
        <f t="shared" si="56"/>
        <v>1.4260249554367201E-2</v>
      </c>
      <c r="DR28" s="310">
        <f t="shared" si="56"/>
        <v>1.4260249554367201E-2</v>
      </c>
      <c r="DS28" s="310">
        <f t="shared" si="56"/>
        <v>1.4260249554367201E-2</v>
      </c>
      <c r="DT28" s="310">
        <f t="shared" si="56"/>
        <v>1.4260249554367201E-2</v>
      </c>
      <c r="DU28" s="310">
        <f t="shared" si="56"/>
        <v>1.4260249554367201E-2</v>
      </c>
      <c r="DV28" s="310">
        <f t="shared" si="56"/>
        <v>1.4260249554367201E-2</v>
      </c>
      <c r="DW28" s="310">
        <f t="shared" si="56"/>
        <v>1.4260249554367201E-2</v>
      </c>
      <c r="DX28" s="310">
        <f t="shared" si="56"/>
        <v>1.4260249554367201E-2</v>
      </c>
      <c r="DY28" s="310">
        <f t="shared" si="56"/>
        <v>1.4260249554367201E-2</v>
      </c>
      <c r="DZ28" s="310">
        <f t="shared" si="56"/>
        <v>1.4260249554367201E-2</v>
      </c>
      <c r="EA28" s="310">
        <f t="shared" si="56"/>
        <v>1.4260249554367201E-2</v>
      </c>
      <c r="EB28" s="310">
        <f t="shared" si="56"/>
        <v>1.4260249554367201E-2</v>
      </c>
    </row>
    <row r="29" spans="2:133" outlineLevel="1" x14ac:dyDescent="0.25">
      <c r="C29" s="318" t="s">
        <v>556</v>
      </c>
      <c r="D29" s="125">
        <f>Costs!$K$36</f>
        <v>0.10858747549019608</v>
      </c>
      <c r="G29" s="52" t="s">
        <v>215</v>
      </c>
      <c r="H29" s="29"/>
      <c r="J29" s="310">
        <f t="shared" si="45"/>
        <v>0.10858747549019608</v>
      </c>
      <c r="K29" s="310">
        <f t="shared" si="45"/>
        <v>0.10858747549019608</v>
      </c>
      <c r="L29" s="310">
        <f t="shared" si="45"/>
        <v>0.10858747549019608</v>
      </c>
      <c r="M29" s="310">
        <f t="shared" si="45"/>
        <v>0.10858747549019608</v>
      </c>
      <c r="N29" s="310">
        <f t="shared" si="45"/>
        <v>0.10858747549019608</v>
      </c>
      <c r="O29" s="310">
        <f t="shared" si="45"/>
        <v>0.10858747549019608</v>
      </c>
      <c r="P29" s="310">
        <f t="shared" si="45"/>
        <v>0.10858747549019608</v>
      </c>
      <c r="Q29" s="310">
        <f t="shared" si="45"/>
        <v>0.10858747549019608</v>
      </c>
      <c r="R29" s="310">
        <f t="shared" si="45"/>
        <v>0.10858747549019608</v>
      </c>
      <c r="S29" s="310">
        <f t="shared" si="45"/>
        <v>0.10858747549019608</v>
      </c>
      <c r="T29" s="310">
        <f t="shared" si="46"/>
        <v>0.10858747549019608</v>
      </c>
      <c r="U29" s="310">
        <f t="shared" si="46"/>
        <v>0.10858747549019608</v>
      </c>
      <c r="V29" s="310">
        <f t="shared" si="46"/>
        <v>0.10858747549019608</v>
      </c>
      <c r="W29" s="310">
        <f t="shared" si="46"/>
        <v>0.10858747549019608</v>
      </c>
      <c r="X29" s="310">
        <f t="shared" si="46"/>
        <v>0.10858747549019608</v>
      </c>
      <c r="Y29" s="310">
        <f t="shared" si="46"/>
        <v>0.10858747549019608</v>
      </c>
      <c r="Z29" s="310">
        <f t="shared" si="46"/>
        <v>0.10858747549019608</v>
      </c>
      <c r="AA29" s="310">
        <f t="shared" si="46"/>
        <v>0.10858747549019608</v>
      </c>
      <c r="AB29" s="310">
        <f t="shared" si="46"/>
        <v>0.10858747549019608</v>
      </c>
      <c r="AC29" s="310">
        <f t="shared" si="46"/>
        <v>0.10858747549019608</v>
      </c>
      <c r="AD29" s="310">
        <f t="shared" si="47"/>
        <v>0.10858747549019608</v>
      </c>
      <c r="AE29" s="310">
        <f t="shared" si="47"/>
        <v>0.10858747549019608</v>
      </c>
      <c r="AF29" s="310">
        <f t="shared" si="47"/>
        <v>0.10858747549019608</v>
      </c>
      <c r="AG29" s="310">
        <f t="shared" si="47"/>
        <v>0.10858747549019608</v>
      </c>
      <c r="AH29" s="310">
        <f t="shared" si="47"/>
        <v>0.10858747549019608</v>
      </c>
      <c r="AI29" s="310">
        <f t="shared" si="47"/>
        <v>0.10858747549019608</v>
      </c>
      <c r="AJ29" s="310">
        <f t="shared" si="47"/>
        <v>0.10858747549019608</v>
      </c>
      <c r="AK29" s="310">
        <f t="shared" si="47"/>
        <v>0.10858747549019608</v>
      </c>
      <c r="AL29" s="310">
        <f t="shared" si="47"/>
        <v>0.10858747549019608</v>
      </c>
      <c r="AM29" s="310">
        <f t="shared" si="47"/>
        <v>0.10858747549019608</v>
      </c>
      <c r="AN29" s="310">
        <f t="shared" si="48"/>
        <v>0.10858747549019608</v>
      </c>
      <c r="AO29" s="310">
        <f t="shared" si="48"/>
        <v>0.10858747549019608</v>
      </c>
      <c r="AP29" s="310">
        <f t="shared" si="48"/>
        <v>0.10858747549019608</v>
      </c>
      <c r="AQ29" s="310">
        <f t="shared" si="48"/>
        <v>0.10858747549019608</v>
      </c>
      <c r="AR29" s="310">
        <f t="shared" si="48"/>
        <v>0.10858747549019608</v>
      </c>
      <c r="AS29" s="310">
        <f t="shared" si="48"/>
        <v>0.10858747549019608</v>
      </c>
      <c r="AT29" s="310">
        <f t="shared" si="48"/>
        <v>0.10858747549019608</v>
      </c>
      <c r="AU29" s="310">
        <f t="shared" si="48"/>
        <v>0.10858747549019608</v>
      </c>
      <c r="AV29" s="310">
        <f t="shared" si="48"/>
        <v>0.10858747549019608</v>
      </c>
      <c r="AW29" s="310">
        <f t="shared" si="48"/>
        <v>0.10858747549019608</v>
      </c>
      <c r="AX29" s="310">
        <f t="shared" si="49"/>
        <v>0.10858747549019608</v>
      </c>
      <c r="AY29" s="310">
        <f t="shared" si="49"/>
        <v>0.10858747549019608</v>
      </c>
      <c r="AZ29" s="310">
        <f t="shared" si="49"/>
        <v>0.10858747549019608</v>
      </c>
      <c r="BA29" s="310">
        <f t="shared" si="49"/>
        <v>0.10858747549019608</v>
      </c>
      <c r="BB29" s="310">
        <f t="shared" si="49"/>
        <v>0.10858747549019608</v>
      </c>
      <c r="BC29" s="310">
        <f t="shared" si="49"/>
        <v>0.10858747549019608</v>
      </c>
      <c r="BD29" s="310">
        <f t="shared" si="49"/>
        <v>0.10858747549019608</v>
      </c>
      <c r="BE29" s="310">
        <f t="shared" si="49"/>
        <v>0.10858747549019608</v>
      </c>
      <c r="BF29" s="310">
        <f t="shared" si="49"/>
        <v>0.10858747549019608</v>
      </c>
      <c r="BG29" s="310">
        <f t="shared" si="49"/>
        <v>0.10858747549019608</v>
      </c>
      <c r="BH29" s="310">
        <f t="shared" si="50"/>
        <v>0.10858747549019608</v>
      </c>
      <c r="BI29" s="310">
        <f t="shared" si="50"/>
        <v>0.10858747549019608</v>
      </c>
      <c r="BJ29" s="310">
        <f t="shared" si="50"/>
        <v>0.10858747549019608</v>
      </c>
      <c r="BK29" s="310">
        <f t="shared" si="50"/>
        <v>0.10858747549019608</v>
      </c>
      <c r="BL29" s="310">
        <f t="shared" si="50"/>
        <v>0.10858747549019608</v>
      </c>
      <c r="BM29" s="310">
        <f t="shared" si="50"/>
        <v>0.10858747549019608</v>
      </c>
      <c r="BN29" s="310">
        <f t="shared" si="50"/>
        <v>0.10858747549019608</v>
      </c>
      <c r="BO29" s="310">
        <f t="shared" si="50"/>
        <v>0.10858747549019608</v>
      </c>
      <c r="BP29" s="310">
        <f t="shared" si="50"/>
        <v>0.10858747549019608</v>
      </c>
      <c r="BQ29" s="310">
        <f t="shared" si="50"/>
        <v>0.10858747549019608</v>
      </c>
      <c r="BR29" s="310">
        <f t="shared" si="51"/>
        <v>0.10858747549019608</v>
      </c>
      <c r="BS29" s="310">
        <f t="shared" si="51"/>
        <v>0.10858747549019608</v>
      </c>
      <c r="BT29" s="310">
        <f t="shared" si="51"/>
        <v>0.10858747549019608</v>
      </c>
      <c r="BU29" s="310">
        <f t="shared" si="51"/>
        <v>0.10858747549019608</v>
      </c>
      <c r="BV29" s="310">
        <f t="shared" si="51"/>
        <v>0.10858747549019608</v>
      </c>
      <c r="BW29" s="310">
        <f t="shared" si="51"/>
        <v>0.10858747549019608</v>
      </c>
      <c r="BX29" s="310">
        <f t="shared" si="51"/>
        <v>0.10858747549019608</v>
      </c>
      <c r="BY29" s="310">
        <f t="shared" si="51"/>
        <v>0.10858747549019608</v>
      </c>
      <c r="BZ29" s="310">
        <f t="shared" si="51"/>
        <v>0.10858747549019608</v>
      </c>
      <c r="CA29" s="310">
        <f t="shared" si="51"/>
        <v>0.10858747549019608</v>
      </c>
      <c r="CB29" s="310">
        <f t="shared" si="52"/>
        <v>0.10858747549019608</v>
      </c>
      <c r="CC29" s="310">
        <f t="shared" si="52"/>
        <v>0.10858747549019608</v>
      </c>
      <c r="CD29" s="310">
        <f t="shared" si="52"/>
        <v>0.10858747549019608</v>
      </c>
      <c r="CE29" s="310">
        <f t="shared" si="52"/>
        <v>0.10858747549019608</v>
      </c>
      <c r="CF29" s="310">
        <f t="shared" si="52"/>
        <v>0.10858747549019608</v>
      </c>
      <c r="CG29" s="310">
        <f t="shared" si="52"/>
        <v>0.10858747549019608</v>
      </c>
      <c r="CH29" s="310">
        <f t="shared" si="52"/>
        <v>0.10858747549019608</v>
      </c>
      <c r="CI29" s="310">
        <f t="shared" si="52"/>
        <v>0.10858747549019608</v>
      </c>
      <c r="CJ29" s="310">
        <f t="shared" si="52"/>
        <v>0.10858747549019608</v>
      </c>
      <c r="CK29" s="310">
        <f t="shared" si="52"/>
        <v>0.10858747549019608</v>
      </c>
      <c r="CL29" s="310">
        <f t="shared" si="53"/>
        <v>0.10858747549019608</v>
      </c>
      <c r="CM29" s="310">
        <f t="shared" si="53"/>
        <v>0.10858747549019608</v>
      </c>
      <c r="CN29" s="310">
        <f t="shared" si="53"/>
        <v>0.10858747549019608</v>
      </c>
      <c r="CO29" s="310">
        <f t="shared" si="53"/>
        <v>0.10858747549019608</v>
      </c>
      <c r="CP29" s="310">
        <f t="shared" si="53"/>
        <v>0.10858747549019608</v>
      </c>
      <c r="CQ29" s="310">
        <f t="shared" si="53"/>
        <v>0.10858747549019608</v>
      </c>
      <c r="CR29" s="310">
        <f t="shared" si="53"/>
        <v>0.10858747549019608</v>
      </c>
      <c r="CS29" s="310">
        <f t="shared" si="53"/>
        <v>0.10858747549019608</v>
      </c>
      <c r="CT29" s="310">
        <f t="shared" si="53"/>
        <v>0.10858747549019608</v>
      </c>
      <c r="CU29" s="310">
        <f t="shared" si="53"/>
        <v>0.10858747549019608</v>
      </c>
      <c r="CV29" s="310">
        <f t="shared" si="54"/>
        <v>0.10858747549019608</v>
      </c>
      <c r="CW29" s="310">
        <f t="shared" si="54"/>
        <v>0.10858747549019608</v>
      </c>
      <c r="CX29" s="310">
        <f t="shared" si="54"/>
        <v>0.10858747549019608</v>
      </c>
      <c r="CY29" s="310">
        <f t="shared" si="54"/>
        <v>0.10858747549019608</v>
      </c>
      <c r="CZ29" s="310">
        <f t="shared" si="54"/>
        <v>0.10858747549019608</v>
      </c>
      <c r="DA29" s="310">
        <f t="shared" si="54"/>
        <v>0.10858747549019608</v>
      </c>
      <c r="DB29" s="310">
        <f t="shared" si="54"/>
        <v>0.10858747549019608</v>
      </c>
      <c r="DC29" s="310">
        <f t="shared" si="54"/>
        <v>0.10858747549019608</v>
      </c>
      <c r="DD29" s="310">
        <f t="shared" si="54"/>
        <v>0.10858747549019608</v>
      </c>
      <c r="DE29" s="310">
        <f t="shared" si="54"/>
        <v>0.10858747549019608</v>
      </c>
      <c r="DF29" s="310">
        <f t="shared" si="55"/>
        <v>0.10858747549019608</v>
      </c>
      <c r="DG29" s="310">
        <f t="shared" si="55"/>
        <v>0.10858747549019608</v>
      </c>
      <c r="DH29" s="310">
        <f t="shared" si="55"/>
        <v>0.10858747549019608</v>
      </c>
      <c r="DI29" s="310">
        <f t="shared" si="55"/>
        <v>0.10858747549019608</v>
      </c>
      <c r="DJ29" s="310">
        <f t="shared" si="55"/>
        <v>0.10858747549019608</v>
      </c>
      <c r="DK29" s="310">
        <f t="shared" si="55"/>
        <v>0.10858747549019608</v>
      </c>
      <c r="DL29" s="310">
        <f t="shared" si="55"/>
        <v>0.10858747549019608</v>
      </c>
      <c r="DM29" s="310">
        <f t="shared" si="55"/>
        <v>0.10858747549019608</v>
      </c>
      <c r="DN29" s="310">
        <f t="shared" si="55"/>
        <v>0.10858747549019608</v>
      </c>
      <c r="DO29" s="310">
        <f t="shared" si="55"/>
        <v>0.10858747549019608</v>
      </c>
      <c r="DP29" s="310">
        <f t="shared" si="56"/>
        <v>0.10858747549019608</v>
      </c>
      <c r="DQ29" s="310">
        <f t="shared" si="56"/>
        <v>0.10858747549019608</v>
      </c>
      <c r="DR29" s="310">
        <f t="shared" si="56"/>
        <v>0.10858747549019608</v>
      </c>
      <c r="DS29" s="310">
        <f t="shared" si="56"/>
        <v>0.10858747549019608</v>
      </c>
      <c r="DT29" s="310">
        <f t="shared" si="56"/>
        <v>0.10858747549019608</v>
      </c>
      <c r="DU29" s="310">
        <f t="shared" si="56"/>
        <v>0.10858747549019608</v>
      </c>
      <c r="DV29" s="310">
        <f t="shared" si="56"/>
        <v>0.10858747549019608</v>
      </c>
      <c r="DW29" s="310">
        <f t="shared" si="56"/>
        <v>0.10858747549019608</v>
      </c>
      <c r="DX29" s="310">
        <f t="shared" si="56"/>
        <v>0.10858747549019608</v>
      </c>
      <c r="DY29" s="310">
        <f t="shared" si="56"/>
        <v>0.10858747549019608</v>
      </c>
      <c r="DZ29" s="310">
        <f t="shared" si="56"/>
        <v>0.10858747549019608</v>
      </c>
      <c r="EA29" s="310">
        <f t="shared" si="56"/>
        <v>0.10858747549019608</v>
      </c>
      <c r="EB29" s="310">
        <f t="shared" si="56"/>
        <v>0.10858747549019608</v>
      </c>
    </row>
    <row r="30" spans="2:133" outlineLevel="1" x14ac:dyDescent="0.25">
      <c r="C30" s="332" t="s">
        <v>559</v>
      </c>
      <c r="D30" s="16">
        <f>Costs!$K$24*Costs!$K$30</f>
        <v>11621818.181818184</v>
      </c>
      <c r="G30" s="52" t="s">
        <v>553</v>
      </c>
      <c r="H30" s="29"/>
      <c r="J30" s="82">
        <f t="shared" ref="J30:AO30" si="57">IF(J$7=EOMONTH($D$27,0),$D30,I32)</f>
        <v>11621818.181818184</v>
      </c>
      <c r="K30" s="82">
        <f t="shared" si="57"/>
        <v>10194104.257300276</v>
      </c>
      <c r="L30" s="82">
        <f t="shared" si="57"/>
        <v>10194104.257300276</v>
      </c>
      <c r="M30" s="82">
        <f t="shared" si="57"/>
        <v>10194104.257300276</v>
      </c>
      <c r="N30" s="82">
        <f t="shared" si="57"/>
        <v>10194104.257300276</v>
      </c>
      <c r="O30" s="82">
        <f t="shared" si="57"/>
        <v>10194104.257300276</v>
      </c>
      <c r="P30" s="82">
        <f t="shared" si="57"/>
        <v>10194104.257300276</v>
      </c>
      <c r="Q30" s="82">
        <f t="shared" si="57"/>
        <v>10194104.257300276</v>
      </c>
      <c r="R30" s="82">
        <f t="shared" si="57"/>
        <v>10194104.257300276</v>
      </c>
      <c r="S30" s="82">
        <f t="shared" si="57"/>
        <v>10194104.257300276</v>
      </c>
      <c r="T30" s="82">
        <f t="shared" si="57"/>
        <v>10194104.257300276</v>
      </c>
      <c r="U30" s="82">
        <f t="shared" si="57"/>
        <v>10194104.257300276</v>
      </c>
      <c r="V30" s="82">
        <f t="shared" si="57"/>
        <v>10194104.257300276</v>
      </c>
      <c r="W30" s="82">
        <f t="shared" si="57"/>
        <v>8941781.7404238395</v>
      </c>
      <c r="X30" s="82">
        <f t="shared" si="57"/>
        <v>8941781.7404238395</v>
      </c>
      <c r="Y30" s="82">
        <f t="shared" si="57"/>
        <v>8941781.7404238395</v>
      </c>
      <c r="Z30" s="82">
        <f t="shared" si="57"/>
        <v>8941781.7404238395</v>
      </c>
      <c r="AA30" s="82">
        <f t="shared" si="57"/>
        <v>8941781.7404238395</v>
      </c>
      <c r="AB30" s="82">
        <f t="shared" si="57"/>
        <v>8941781.7404238395</v>
      </c>
      <c r="AC30" s="82">
        <f t="shared" si="57"/>
        <v>8941781.7404238395</v>
      </c>
      <c r="AD30" s="82">
        <f t="shared" si="57"/>
        <v>8941781.7404238395</v>
      </c>
      <c r="AE30" s="82">
        <f t="shared" si="57"/>
        <v>8941781.7404238395</v>
      </c>
      <c r="AF30" s="82">
        <f t="shared" si="57"/>
        <v>8941781.7404238395</v>
      </c>
      <c r="AG30" s="82">
        <f t="shared" si="57"/>
        <v>8941781.7404238395</v>
      </c>
      <c r="AH30" s="82">
        <f t="shared" si="57"/>
        <v>8941781.7404238395</v>
      </c>
      <c r="AI30" s="82">
        <f t="shared" si="57"/>
        <v>8941781.7404238395</v>
      </c>
      <c r="AJ30" s="82">
        <f t="shared" si="57"/>
        <v>8941781.7404238395</v>
      </c>
      <c r="AK30" s="82">
        <f t="shared" si="57"/>
        <v>8941781.7404238395</v>
      </c>
      <c r="AL30" s="82">
        <f t="shared" si="57"/>
        <v>8941781.7404238395</v>
      </c>
      <c r="AM30" s="82">
        <f t="shared" si="57"/>
        <v>8941781.7404238395</v>
      </c>
      <c r="AN30" s="82">
        <f t="shared" si="57"/>
        <v>8941781.7404238395</v>
      </c>
      <c r="AO30" s="82">
        <f t="shared" si="57"/>
        <v>8941781.7404238395</v>
      </c>
      <c r="AP30" s="82">
        <f t="shared" ref="AP30:BU30" si="58">IF(AP$7=EOMONTH($D$27,0),$D30,AO32)</f>
        <v>8941781.7404238395</v>
      </c>
      <c r="AQ30" s="82">
        <f t="shared" si="58"/>
        <v>8941781.7404238395</v>
      </c>
      <c r="AR30" s="82">
        <f t="shared" si="58"/>
        <v>8941781.7404238395</v>
      </c>
      <c r="AS30" s="82">
        <f t="shared" si="58"/>
        <v>8941781.7404238395</v>
      </c>
      <c r="AT30" s="82">
        <f t="shared" si="58"/>
        <v>8941781.7404238395</v>
      </c>
      <c r="AU30" s="82">
        <f t="shared" si="58"/>
        <v>8941781.7404238395</v>
      </c>
      <c r="AV30" s="82">
        <f t="shared" si="58"/>
        <v>8941781.7404238395</v>
      </c>
      <c r="AW30" s="82">
        <f t="shared" si="58"/>
        <v>8941781.7404238395</v>
      </c>
      <c r="AX30" s="82">
        <f t="shared" si="58"/>
        <v>8941781.7404238395</v>
      </c>
      <c r="AY30" s="82">
        <f t="shared" si="58"/>
        <v>8941781.7404238395</v>
      </c>
      <c r="AZ30" s="82">
        <f t="shared" si="58"/>
        <v>8941781.7404238395</v>
      </c>
      <c r="BA30" s="82">
        <f t="shared" si="58"/>
        <v>8941781.7404238395</v>
      </c>
      <c r="BB30" s="82">
        <f t="shared" si="58"/>
        <v>8941781.7404238395</v>
      </c>
      <c r="BC30" s="82">
        <f t="shared" si="58"/>
        <v>8941781.7404238395</v>
      </c>
      <c r="BD30" s="82">
        <f t="shared" si="58"/>
        <v>8941781.7404238395</v>
      </c>
      <c r="BE30" s="82">
        <f t="shared" si="58"/>
        <v>8941781.7404238395</v>
      </c>
      <c r="BF30" s="82">
        <f t="shared" si="58"/>
        <v>8941781.7404238395</v>
      </c>
      <c r="BG30" s="82">
        <f t="shared" si="58"/>
        <v>8941781.7404238395</v>
      </c>
      <c r="BH30" s="82">
        <f t="shared" si="58"/>
        <v>8941781.7404238395</v>
      </c>
      <c r="BI30" s="82">
        <f t="shared" si="58"/>
        <v>8941781.7404238395</v>
      </c>
      <c r="BJ30" s="82">
        <f t="shared" si="58"/>
        <v>8941781.7404238395</v>
      </c>
      <c r="BK30" s="82">
        <f t="shared" si="58"/>
        <v>8941781.7404238395</v>
      </c>
      <c r="BL30" s="82">
        <f t="shared" si="58"/>
        <v>8941781.7404238395</v>
      </c>
      <c r="BM30" s="82">
        <f t="shared" si="58"/>
        <v>8941781.7404238395</v>
      </c>
      <c r="BN30" s="82">
        <f t="shared" si="58"/>
        <v>8941781.7404238395</v>
      </c>
      <c r="BO30" s="82">
        <f t="shared" si="58"/>
        <v>8941781.7404238395</v>
      </c>
      <c r="BP30" s="82">
        <f t="shared" si="58"/>
        <v>8941781.7404238395</v>
      </c>
      <c r="BQ30" s="82">
        <f t="shared" si="58"/>
        <v>8941781.7404238395</v>
      </c>
      <c r="BR30" s="82">
        <f t="shared" si="58"/>
        <v>8941781.7404238395</v>
      </c>
      <c r="BS30" s="82">
        <f t="shared" si="58"/>
        <v>8941781.7404238395</v>
      </c>
      <c r="BT30" s="82">
        <f t="shared" si="58"/>
        <v>8941781.7404238395</v>
      </c>
      <c r="BU30" s="82">
        <f t="shared" si="58"/>
        <v>8941781.7404238395</v>
      </c>
      <c r="BV30" s="82">
        <f t="shared" ref="BV30:DA30" si="59">IF(BV$7=EOMONTH($D$27,0),$D30,BU32)</f>
        <v>8941781.7404238395</v>
      </c>
      <c r="BW30" s="82">
        <f t="shared" si="59"/>
        <v>8941781.7404238395</v>
      </c>
      <c r="BX30" s="82">
        <f t="shared" si="59"/>
        <v>8941781.7404238395</v>
      </c>
      <c r="BY30" s="82">
        <f t="shared" si="59"/>
        <v>8941781.7404238395</v>
      </c>
      <c r="BZ30" s="82">
        <f t="shared" si="59"/>
        <v>8941781.7404238395</v>
      </c>
      <c r="CA30" s="82">
        <f t="shared" si="59"/>
        <v>8941781.7404238395</v>
      </c>
      <c r="CB30" s="82">
        <f t="shared" si="59"/>
        <v>8941781.7404238395</v>
      </c>
      <c r="CC30" s="82">
        <f t="shared" si="59"/>
        <v>8941781.7404238395</v>
      </c>
      <c r="CD30" s="82">
        <f t="shared" si="59"/>
        <v>8941781.7404238395</v>
      </c>
      <c r="CE30" s="82">
        <f t="shared" si="59"/>
        <v>8941781.7404238395</v>
      </c>
      <c r="CF30" s="82">
        <f t="shared" si="59"/>
        <v>8941781.7404238395</v>
      </c>
      <c r="CG30" s="82">
        <f t="shared" si="59"/>
        <v>8941781.7404238395</v>
      </c>
      <c r="CH30" s="82">
        <f t="shared" si="59"/>
        <v>8941781.7404238395</v>
      </c>
      <c r="CI30" s="82">
        <f t="shared" si="59"/>
        <v>8941781.7404238395</v>
      </c>
      <c r="CJ30" s="82">
        <f t="shared" si="59"/>
        <v>8941781.7404238395</v>
      </c>
      <c r="CK30" s="82">
        <f t="shared" si="59"/>
        <v>8941781.7404238395</v>
      </c>
      <c r="CL30" s="82">
        <f t="shared" si="59"/>
        <v>8941781.7404238395</v>
      </c>
      <c r="CM30" s="82">
        <f t="shared" si="59"/>
        <v>8941781.7404238395</v>
      </c>
      <c r="CN30" s="82">
        <f t="shared" si="59"/>
        <v>8941781.7404238395</v>
      </c>
      <c r="CO30" s="82">
        <f t="shared" si="59"/>
        <v>8941781.7404238395</v>
      </c>
      <c r="CP30" s="82">
        <f t="shared" si="59"/>
        <v>8941781.7404238395</v>
      </c>
      <c r="CQ30" s="82">
        <f t="shared" si="59"/>
        <v>8941781.7404238395</v>
      </c>
      <c r="CR30" s="82">
        <f t="shared" si="59"/>
        <v>8941781.7404238395</v>
      </c>
      <c r="CS30" s="82">
        <f t="shared" si="59"/>
        <v>8941781.7404238395</v>
      </c>
      <c r="CT30" s="82">
        <f t="shared" si="59"/>
        <v>8941781.7404238395</v>
      </c>
      <c r="CU30" s="82">
        <f t="shared" si="59"/>
        <v>8941781.7404238395</v>
      </c>
      <c r="CV30" s="82">
        <f t="shared" si="59"/>
        <v>8941781.7404238395</v>
      </c>
      <c r="CW30" s="82">
        <f t="shared" si="59"/>
        <v>8941781.7404238395</v>
      </c>
      <c r="CX30" s="82">
        <f t="shared" si="59"/>
        <v>8941781.7404238395</v>
      </c>
      <c r="CY30" s="82">
        <f t="shared" si="59"/>
        <v>8941781.7404238395</v>
      </c>
      <c r="CZ30" s="82">
        <f t="shared" si="59"/>
        <v>8941781.7404238395</v>
      </c>
      <c r="DA30" s="82">
        <f t="shared" si="59"/>
        <v>8941781.7404238395</v>
      </c>
      <c r="DB30" s="82">
        <f t="shared" ref="DB30:EB30" si="60">IF(DB$7=EOMONTH($D$27,0),$D30,DA32)</f>
        <v>8941781.7404238395</v>
      </c>
      <c r="DC30" s="82">
        <f t="shared" si="60"/>
        <v>8941781.7404238395</v>
      </c>
      <c r="DD30" s="82">
        <f t="shared" si="60"/>
        <v>8941781.7404238395</v>
      </c>
      <c r="DE30" s="82">
        <f t="shared" si="60"/>
        <v>8941781.7404238395</v>
      </c>
      <c r="DF30" s="82">
        <f t="shared" si="60"/>
        <v>8941781.7404238395</v>
      </c>
      <c r="DG30" s="82">
        <f t="shared" si="60"/>
        <v>8941781.7404238395</v>
      </c>
      <c r="DH30" s="82">
        <f t="shared" si="60"/>
        <v>8941781.7404238395</v>
      </c>
      <c r="DI30" s="82">
        <f t="shared" si="60"/>
        <v>8941781.7404238395</v>
      </c>
      <c r="DJ30" s="82">
        <f t="shared" si="60"/>
        <v>8941781.7404238395</v>
      </c>
      <c r="DK30" s="82">
        <f t="shared" si="60"/>
        <v>8941781.7404238395</v>
      </c>
      <c r="DL30" s="82">
        <f t="shared" si="60"/>
        <v>8941781.7404238395</v>
      </c>
      <c r="DM30" s="82">
        <f t="shared" si="60"/>
        <v>8941781.7404238395</v>
      </c>
      <c r="DN30" s="82">
        <f t="shared" si="60"/>
        <v>8941781.7404238395</v>
      </c>
      <c r="DO30" s="82">
        <f t="shared" si="60"/>
        <v>8941781.7404238395</v>
      </c>
      <c r="DP30" s="82">
        <f t="shared" si="60"/>
        <v>8941781.7404238395</v>
      </c>
      <c r="DQ30" s="82">
        <f t="shared" si="60"/>
        <v>8941781.7404238395</v>
      </c>
      <c r="DR30" s="82">
        <f t="shared" si="60"/>
        <v>8941781.7404238395</v>
      </c>
      <c r="DS30" s="82">
        <f t="shared" si="60"/>
        <v>8941781.7404238395</v>
      </c>
      <c r="DT30" s="82">
        <f t="shared" si="60"/>
        <v>8941781.7404238395</v>
      </c>
      <c r="DU30" s="82">
        <f t="shared" si="60"/>
        <v>8941781.7404238395</v>
      </c>
      <c r="DV30" s="82">
        <f t="shared" si="60"/>
        <v>8941781.7404238395</v>
      </c>
      <c r="DW30" s="82">
        <f t="shared" si="60"/>
        <v>8941781.7404238395</v>
      </c>
      <c r="DX30" s="82">
        <f t="shared" si="60"/>
        <v>8941781.7404238395</v>
      </c>
      <c r="DY30" s="82">
        <f t="shared" si="60"/>
        <v>8941781.7404238395</v>
      </c>
      <c r="DZ30" s="82">
        <f t="shared" si="60"/>
        <v>8941781.7404238395</v>
      </c>
      <c r="EA30" s="82">
        <f t="shared" si="60"/>
        <v>8941781.7404238395</v>
      </c>
      <c r="EB30" s="82">
        <f t="shared" si="60"/>
        <v>8941781.7404238395</v>
      </c>
      <c r="EC30" s="82"/>
    </row>
    <row r="31" spans="2:133" outlineLevel="1" x14ac:dyDescent="0.25">
      <c r="C31" s="333" t="s">
        <v>558</v>
      </c>
      <c r="G31" s="52" t="s">
        <v>553</v>
      </c>
      <c r="H31" s="46">
        <f t="shared" ref="H31" si="61">SUM(J31:EB31)</f>
        <v>2680036.441394343</v>
      </c>
      <c r="J31" s="82">
        <f>J30*SUM(J28:J29)*J27</f>
        <v>1427713.9245179067</v>
      </c>
      <c r="K31" s="82">
        <f t="shared" ref="K31:BV31" si="62">K30*SUM(K28:K29)*K27</f>
        <v>0</v>
      </c>
      <c r="L31" s="82">
        <f t="shared" si="62"/>
        <v>0</v>
      </c>
      <c r="M31" s="82">
        <f t="shared" si="62"/>
        <v>0</v>
      </c>
      <c r="N31" s="82">
        <f t="shared" si="62"/>
        <v>0</v>
      </c>
      <c r="O31" s="82">
        <f t="shared" si="62"/>
        <v>0</v>
      </c>
      <c r="P31" s="82">
        <f t="shared" si="62"/>
        <v>0</v>
      </c>
      <c r="Q31" s="82">
        <f t="shared" si="62"/>
        <v>0</v>
      </c>
      <c r="R31" s="82">
        <f t="shared" si="62"/>
        <v>0</v>
      </c>
      <c r="S31" s="82">
        <f t="shared" si="62"/>
        <v>0</v>
      </c>
      <c r="T31" s="82">
        <f t="shared" si="62"/>
        <v>0</v>
      </c>
      <c r="U31" s="82">
        <f t="shared" si="62"/>
        <v>0</v>
      </c>
      <c r="V31" s="82">
        <f t="shared" si="62"/>
        <v>1252322.5168764363</v>
      </c>
      <c r="W31" s="82">
        <f t="shared" si="62"/>
        <v>0</v>
      </c>
      <c r="X31" s="82">
        <f t="shared" si="62"/>
        <v>0</v>
      </c>
      <c r="Y31" s="82">
        <f t="shared" si="62"/>
        <v>0</v>
      </c>
      <c r="Z31" s="82">
        <f t="shared" si="62"/>
        <v>0</v>
      </c>
      <c r="AA31" s="82">
        <f t="shared" si="62"/>
        <v>0</v>
      </c>
      <c r="AB31" s="82">
        <f t="shared" si="62"/>
        <v>0</v>
      </c>
      <c r="AC31" s="82">
        <f t="shared" si="62"/>
        <v>0</v>
      </c>
      <c r="AD31" s="82">
        <f t="shared" si="62"/>
        <v>0</v>
      </c>
      <c r="AE31" s="82">
        <f t="shared" si="62"/>
        <v>0</v>
      </c>
      <c r="AF31" s="82">
        <f t="shared" si="62"/>
        <v>0</v>
      </c>
      <c r="AG31" s="82">
        <f t="shared" si="62"/>
        <v>0</v>
      </c>
      <c r="AH31" s="82">
        <f t="shared" si="62"/>
        <v>0</v>
      </c>
      <c r="AI31" s="82">
        <f t="shared" si="62"/>
        <v>0</v>
      </c>
      <c r="AJ31" s="82">
        <f t="shared" si="62"/>
        <v>0</v>
      </c>
      <c r="AK31" s="82">
        <f t="shared" si="62"/>
        <v>0</v>
      </c>
      <c r="AL31" s="82">
        <f t="shared" si="62"/>
        <v>0</v>
      </c>
      <c r="AM31" s="82">
        <f t="shared" si="62"/>
        <v>0</v>
      </c>
      <c r="AN31" s="82">
        <f t="shared" si="62"/>
        <v>0</v>
      </c>
      <c r="AO31" s="82">
        <f t="shared" si="62"/>
        <v>0</v>
      </c>
      <c r="AP31" s="82">
        <f t="shared" si="62"/>
        <v>0</v>
      </c>
      <c r="AQ31" s="82">
        <f t="shared" si="62"/>
        <v>0</v>
      </c>
      <c r="AR31" s="82">
        <f t="shared" si="62"/>
        <v>0</v>
      </c>
      <c r="AS31" s="82">
        <f t="shared" si="62"/>
        <v>0</v>
      </c>
      <c r="AT31" s="82">
        <f t="shared" si="62"/>
        <v>0</v>
      </c>
      <c r="AU31" s="82">
        <f t="shared" si="62"/>
        <v>0</v>
      </c>
      <c r="AV31" s="82">
        <f t="shared" si="62"/>
        <v>0</v>
      </c>
      <c r="AW31" s="82">
        <f t="shared" si="62"/>
        <v>0</v>
      </c>
      <c r="AX31" s="82">
        <f t="shared" si="62"/>
        <v>0</v>
      </c>
      <c r="AY31" s="82">
        <f t="shared" si="62"/>
        <v>0</v>
      </c>
      <c r="AZ31" s="82">
        <f t="shared" si="62"/>
        <v>0</v>
      </c>
      <c r="BA31" s="82">
        <f t="shared" si="62"/>
        <v>0</v>
      </c>
      <c r="BB31" s="82">
        <f t="shared" si="62"/>
        <v>0</v>
      </c>
      <c r="BC31" s="82">
        <f t="shared" si="62"/>
        <v>0</v>
      </c>
      <c r="BD31" s="82">
        <f t="shared" si="62"/>
        <v>0</v>
      </c>
      <c r="BE31" s="82">
        <f t="shared" si="62"/>
        <v>0</v>
      </c>
      <c r="BF31" s="82">
        <f t="shared" si="62"/>
        <v>0</v>
      </c>
      <c r="BG31" s="82">
        <f t="shared" si="62"/>
        <v>0</v>
      </c>
      <c r="BH31" s="82">
        <f t="shared" si="62"/>
        <v>0</v>
      </c>
      <c r="BI31" s="82">
        <f t="shared" si="62"/>
        <v>0</v>
      </c>
      <c r="BJ31" s="82">
        <f t="shared" si="62"/>
        <v>0</v>
      </c>
      <c r="BK31" s="82">
        <f t="shared" si="62"/>
        <v>0</v>
      </c>
      <c r="BL31" s="82">
        <f t="shared" si="62"/>
        <v>0</v>
      </c>
      <c r="BM31" s="82">
        <f t="shared" si="62"/>
        <v>0</v>
      </c>
      <c r="BN31" s="82">
        <f t="shared" si="62"/>
        <v>0</v>
      </c>
      <c r="BO31" s="82">
        <f t="shared" si="62"/>
        <v>0</v>
      </c>
      <c r="BP31" s="82">
        <f t="shared" si="62"/>
        <v>0</v>
      </c>
      <c r="BQ31" s="82">
        <f t="shared" si="62"/>
        <v>0</v>
      </c>
      <c r="BR31" s="82">
        <f t="shared" si="62"/>
        <v>0</v>
      </c>
      <c r="BS31" s="82">
        <f t="shared" si="62"/>
        <v>0</v>
      </c>
      <c r="BT31" s="82">
        <f t="shared" si="62"/>
        <v>0</v>
      </c>
      <c r="BU31" s="82">
        <f t="shared" si="62"/>
        <v>0</v>
      </c>
      <c r="BV31" s="82">
        <f t="shared" si="62"/>
        <v>0</v>
      </c>
      <c r="BW31" s="82">
        <f t="shared" ref="BW31:EB31" si="63">BW30*SUM(BW28:BW29)*BW27</f>
        <v>0</v>
      </c>
      <c r="BX31" s="82">
        <f t="shared" si="63"/>
        <v>0</v>
      </c>
      <c r="BY31" s="82">
        <f t="shared" si="63"/>
        <v>0</v>
      </c>
      <c r="BZ31" s="82">
        <f t="shared" si="63"/>
        <v>0</v>
      </c>
      <c r="CA31" s="82">
        <f t="shared" si="63"/>
        <v>0</v>
      </c>
      <c r="CB31" s="82">
        <f t="shared" si="63"/>
        <v>0</v>
      </c>
      <c r="CC31" s="82">
        <f t="shared" si="63"/>
        <v>0</v>
      </c>
      <c r="CD31" s="82">
        <f t="shared" si="63"/>
        <v>0</v>
      </c>
      <c r="CE31" s="82">
        <f t="shared" si="63"/>
        <v>0</v>
      </c>
      <c r="CF31" s="82">
        <f t="shared" si="63"/>
        <v>0</v>
      </c>
      <c r="CG31" s="82">
        <f t="shared" si="63"/>
        <v>0</v>
      </c>
      <c r="CH31" s="82">
        <f t="shared" si="63"/>
        <v>0</v>
      </c>
      <c r="CI31" s="82">
        <f t="shared" si="63"/>
        <v>0</v>
      </c>
      <c r="CJ31" s="82">
        <f t="shared" si="63"/>
        <v>0</v>
      </c>
      <c r="CK31" s="82">
        <f t="shared" si="63"/>
        <v>0</v>
      </c>
      <c r="CL31" s="82">
        <f t="shared" si="63"/>
        <v>0</v>
      </c>
      <c r="CM31" s="82">
        <f t="shared" si="63"/>
        <v>0</v>
      </c>
      <c r="CN31" s="82">
        <f t="shared" si="63"/>
        <v>0</v>
      </c>
      <c r="CO31" s="82">
        <f t="shared" si="63"/>
        <v>0</v>
      </c>
      <c r="CP31" s="82">
        <f t="shared" si="63"/>
        <v>0</v>
      </c>
      <c r="CQ31" s="82">
        <f t="shared" si="63"/>
        <v>0</v>
      </c>
      <c r="CR31" s="82">
        <f t="shared" si="63"/>
        <v>0</v>
      </c>
      <c r="CS31" s="82">
        <f t="shared" si="63"/>
        <v>0</v>
      </c>
      <c r="CT31" s="82">
        <f t="shared" si="63"/>
        <v>0</v>
      </c>
      <c r="CU31" s="82">
        <f t="shared" si="63"/>
        <v>0</v>
      </c>
      <c r="CV31" s="82">
        <f t="shared" si="63"/>
        <v>0</v>
      </c>
      <c r="CW31" s="82">
        <f t="shared" si="63"/>
        <v>0</v>
      </c>
      <c r="CX31" s="82">
        <f t="shared" si="63"/>
        <v>0</v>
      </c>
      <c r="CY31" s="82">
        <f t="shared" si="63"/>
        <v>0</v>
      </c>
      <c r="CZ31" s="82">
        <f t="shared" si="63"/>
        <v>0</v>
      </c>
      <c r="DA31" s="82">
        <f t="shared" si="63"/>
        <v>0</v>
      </c>
      <c r="DB31" s="82">
        <f t="shared" si="63"/>
        <v>0</v>
      </c>
      <c r="DC31" s="82">
        <f t="shared" si="63"/>
        <v>0</v>
      </c>
      <c r="DD31" s="82">
        <f t="shared" si="63"/>
        <v>0</v>
      </c>
      <c r="DE31" s="82">
        <f t="shared" si="63"/>
        <v>0</v>
      </c>
      <c r="DF31" s="82">
        <f t="shared" si="63"/>
        <v>0</v>
      </c>
      <c r="DG31" s="82">
        <f t="shared" si="63"/>
        <v>0</v>
      </c>
      <c r="DH31" s="82">
        <f t="shared" si="63"/>
        <v>0</v>
      </c>
      <c r="DI31" s="82">
        <f t="shared" si="63"/>
        <v>0</v>
      </c>
      <c r="DJ31" s="82">
        <f t="shared" si="63"/>
        <v>0</v>
      </c>
      <c r="DK31" s="82">
        <f t="shared" si="63"/>
        <v>0</v>
      </c>
      <c r="DL31" s="82">
        <f t="shared" si="63"/>
        <v>0</v>
      </c>
      <c r="DM31" s="82">
        <f t="shared" si="63"/>
        <v>0</v>
      </c>
      <c r="DN31" s="82">
        <f t="shared" si="63"/>
        <v>0</v>
      </c>
      <c r="DO31" s="82">
        <f t="shared" si="63"/>
        <v>0</v>
      </c>
      <c r="DP31" s="82">
        <f t="shared" si="63"/>
        <v>0</v>
      </c>
      <c r="DQ31" s="82">
        <f t="shared" si="63"/>
        <v>0</v>
      </c>
      <c r="DR31" s="82">
        <f t="shared" si="63"/>
        <v>0</v>
      </c>
      <c r="DS31" s="82">
        <f t="shared" si="63"/>
        <v>0</v>
      </c>
      <c r="DT31" s="82">
        <f t="shared" si="63"/>
        <v>0</v>
      </c>
      <c r="DU31" s="82">
        <f t="shared" si="63"/>
        <v>0</v>
      </c>
      <c r="DV31" s="82">
        <f t="shared" si="63"/>
        <v>0</v>
      </c>
      <c r="DW31" s="82">
        <f t="shared" si="63"/>
        <v>0</v>
      </c>
      <c r="DX31" s="82">
        <f t="shared" si="63"/>
        <v>0</v>
      </c>
      <c r="DY31" s="82">
        <f t="shared" si="63"/>
        <v>0</v>
      </c>
      <c r="DZ31" s="82">
        <f t="shared" si="63"/>
        <v>0</v>
      </c>
      <c r="EA31" s="82">
        <f t="shared" si="63"/>
        <v>0</v>
      </c>
      <c r="EB31" s="82">
        <f t="shared" si="63"/>
        <v>0</v>
      </c>
    </row>
    <row r="32" spans="2:133" outlineLevel="1" x14ac:dyDescent="0.25">
      <c r="C32" s="333" t="s">
        <v>561</v>
      </c>
      <c r="G32" s="52" t="s">
        <v>553</v>
      </c>
      <c r="H32" s="29"/>
      <c r="I32" s="129"/>
      <c r="J32" s="82">
        <f>J30-J31</f>
        <v>10194104.257300276</v>
      </c>
      <c r="K32" s="82">
        <f t="shared" ref="K32:BV32" si="64">K30-K31</f>
        <v>10194104.257300276</v>
      </c>
      <c r="L32" s="82">
        <f t="shared" si="64"/>
        <v>10194104.257300276</v>
      </c>
      <c r="M32" s="82">
        <f t="shared" si="64"/>
        <v>10194104.257300276</v>
      </c>
      <c r="N32" s="82">
        <f t="shared" si="64"/>
        <v>10194104.257300276</v>
      </c>
      <c r="O32" s="82">
        <f t="shared" si="64"/>
        <v>10194104.257300276</v>
      </c>
      <c r="P32" s="82">
        <f t="shared" si="64"/>
        <v>10194104.257300276</v>
      </c>
      <c r="Q32" s="82">
        <f t="shared" si="64"/>
        <v>10194104.257300276</v>
      </c>
      <c r="R32" s="82">
        <f t="shared" si="64"/>
        <v>10194104.257300276</v>
      </c>
      <c r="S32" s="82">
        <f t="shared" si="64"/>
        <v>10194104.257300276</v>
      </c>
      <c r="T32" s="82">
        <f t="shared" si="64"/>
        <v>10194104.257300276</v>
      </c>
      <c r="U32" s="82">
        <f t="shared" si="64"/>
        <v>10194104.257300276</v>
      </c>
      <c r="V32" s="82">
        <f t="shared" si="64"/>
        <v>8941781.7404238395</v>
      </c>
      <c r="W32" s="82">
        <f t="shared" si="64"/>
        <v>8941781.7404238395</v>
      </c>
      <c r="X32" s="82">
        <f t="shared" si="64"/>
        <v>8941781.7404238395</v>
      </c>
      <c r="Y32" s="82">
        <f t="shared" si="64"/>
        <v>8941781.7404238395</v>
      </c>
      <c r="Z32" s="82">
        <f t="shared" si="64"/>
        <v>8941781.7404238395</v>
      </c>
      <c r="AA32" s="82">
        <f t="shared" si="64"/>
        <v>8941781.7404238395</v>
      </c>
      <c r="AB32" s="82">
        <f t="shared" si="64"/>
        <v>8941781.7404238395</v>
      </c>
      <c r="AC32" s="82">
        <f t="shared" si="64"/>
        <v>8941781.7404238395</v>
      </c>
      <c r="AD32" s="82">
        <f t="shared" si="64"/>
        <v>8941781.7404238395</v>
      </c>
      <c r="AE32" s="82">
        <f t="shared" si="64"/>
        <v>8941781.7404238395</v>
      </c>
      <c r="AF32" s="82">
        <f t="shared" si="64"/>
        <v>8941781.7404238395</v>
      </c>
      <c r="AG32" s="82">
        <f t="shared" si="64"/>
        <v>8941781.7404238395</v>
      </c>
      <c r="AH32" s="82">
        <f t="shared" si="64"/>
        <v>8941781.7404238395</v>
      </c>
      <c r="AI32" s="82">
        <f t="shared" si="64"/>
        <v>8941781.7404238395</v>
      </c>
      <c r="AJ32" s="82">
        <f t="shared" si="64"/>
        <v>8941781.7404238395</v>
      </c>
      <c r="AK32" s="82">
        <f t="shared" si="64"/>
        <v>8941781.7404238395</v>
      </c>
      <c r="AL32" s="82">
        <f t="shared" si="64"/>
        <v>8941781.7404238395</v>
      </c>
      <c r="AM32" s="82">
        <f t="shared" si="64"/>
        <v>8941781.7404238395</v>
      </c>
      <c r="AN32" s="82">
        <f t="shared" si="64"/>
        <v>8941781.7404238395</v>
      </c>
      <c r="AO32" s="82">
        <f t="shared" si="64"/>
        <v>8941781.7404238395</v>
      </c>
      <c r="AP32" s="82">
        <f t="shared" si="64"/>
        <v>8941781.7404238395</v>
      </c>
      <c r="AQ32" s="82">
        <f t="shared" si="64"/>
        <v>8941781.7404238395</v>
      </c>
      <c r="AR32" s="82">
        <f t="shared" si="64"/>
        <v>8941781.7404238395</v>
      </c>
      <c r="AS32" s="82">
        <f t="shared" si="64"/>
        <v>8941781.7404238395</v>
      </c>
      <c r="AT32" s="82">
        <f t="shared" si="64"/>
        <v>8941781.7404238395</v>
      </c>
      <c r="AU32" s="82">
        <f t="shared" si="64"/>
        <v>8941781.7404238395</v>
      </c>
      <c r="AV32" s="82">
        <f t="shared" si="64"/>
        <v>8941781.7404238395</v>
      </c>
      <c r="AW32" s="82">
        <f t="shared" si="64"/>
        <v>8941781.7404238395</v>
      </c>
      <c r="AX32" s="82">
        <f t="shared" si="64"/>
        <v>8941781.7404238395</v>
      </c>
      <c r="AY32" s="82">
        <f t="shared" si="64"/>
        <v>8941781.7404238395</v>
      </c>
      <c r="AZ32" s="82">
        <f t="shared" si="64"/>
        <v>8941781.7404238395</v>
      </c>
      <c r="BA32" s="82">
        <f t="shared" si="64"/>
        <v>8941781.7404238395</v>
      </c>
      <c r="BB32" s="82">
        <f t="shared" si="64"/>
        <v>8941781.7404238395</v>
      </c>
      <c r="BC32" s="82">
        <f t="shared" si="64"/>
        <v>8941781.7404238395</v>
      </c>
      <c r="BD32" s="82">
        <f t="shared" si="64"/>
        <v>8941781.7404238395</v>
      </c>
      <c r="BE32" s="82">
        <f t="shared" si="64"/>
        <v>8941781.7404238395</v>
      </c>
      <c r="BF32" s="82">
        <f t="shared" si="64"/>
        <v>8941781.7404238395</v>
      </c>
      <c r="BG32" s="82">
        <f t="shared" si="64"/>
        <v>8941781.7404238395</v>
      </c>
      <c r="BH32" s="82">
        <f t="shared" si="64"/>
        <v>8941781.7404238395</v>
      </c>
      <c r="BI32" s="82">
        <f t="shared" si="64"/>
        <v>8941781.7404238395</v>
      </c>
      <c r="BJ32" s="82">
        <f t="shared" si="64"/>
        <v>8941781.7404238395</v>
      </c>
      <c r="BK32" s="82">
        <f t="shared" si="64"/>
        <v>8941781.7404238395</v>
      </c>
      <c r="BL32" s="82">
        <f t="shared" si="64"/>
        <v>8941781.7404238395</v>
      </c>
      <c r="BM32" s="82">
        <f t="shared" si="64"/>
        <v>8941781.7404238395</v>
      </c>
      <c r="BN32" s="82">
        <f t="shared" si="64"/>
        <v>8941781.7404238395</v>
      </c>
      <c r="BO32" s="82">
        <f t="shared" si="64"/>
        <v>8941781.7404238395</v>
      </c>
      <c r="BP32" s="82">
        <f t="shared" si="64"/>
        <v>8941781.7404238395</v>
      </c>
      <c r="BQ32" s="82">
        <f t="shared" si="64"/>
        <v>8941781.7404238395</v>
      </c>
      <c r="BR32" s="82">
        <f t="shared" si="64"/>
        <v>8941781.7404238395</v>
      </c>
      <c r="BS32" s="82">
        <f t="shared" si="64"/>
        <v>8941781.7404238395</v>
      </c>
      <c r="BT32" s="82">
        <f t="shared" si="64"/>
        <v>8941781.7404238395</v>
      </c>
      <c r="BU32" s="82">
        <f t="shared" si="64"/>
        <v>8941781.7404238395</v>
      </c>
      <c r="BV32" s="82">
        <f t="shared" si="64"/>
        <v>8941781.7404238395</v>
      </c>
      <c r="BW32" s="82">
        <f t="shared" ref="BW32:EB32" si="65">BW30-BW31</f>
        <v>8941781.7404238395</v>
      </c>
      <c r="BX32" s="82">
        <f t="shared" si="65"/>
        <v>8941781.7404238395</v>
      </c>
      <c r="BY32" s="82">
        <f t="shared" si="65"/>
        <v>8941781.7404238395</v>
      </c>
      <c r="BZ32" s="82">
        <f t="shared" si="65"/>
        <v>8941781.7404238395</v>
      </c>
      <c r="CA32" s="82">
        <f t="shared" si="65"/>
        <v>8941781.7404238395</v>
      </c>
      <c r="CB32" s="82">
        <f t="shared" si="65"/>
        <v>8941781.7404238395</v>
      </c>
      <c r="CC32" s="82">
        <f t="shared" si="65"/>
        <v>8941781.7404238395</v>
      </c>
      <c r="CD32" s="82">
        <f t="shared" si="65"/>
        <v>8941781.7404238395</v>
      </c>
      <c r="CE32" s="82">
        <f t="shared" si="65"/>
        <v>8941781.7404238395</v>
      </c>
      <c r="CF32" s="82">
        <f t="shared" si="65"/>
        <v>8941781.7404238395</v>
      </c>
      <c r="CG32" s="82">
        <f t="shared" si="65"/>
        <v>8941781.7404238395</v>
      </c>
      <c r="CH32" s="82">
        <f t="shared" si="65"/>
        <v>8941781.7404238395</v>
      </c>
      <c r="CI32" s="82">
        <f t="shared" si="65"/>
        <v>8941781.7404238395</v>
      </c>
      <c r="CJ32" s="82">
        <f t="shared" si="65"/>
        <v>8941781.7404238395</v>
      </c>
      <c r="CK32" s="82">
        <f t="shared" si="65"/>
        <v>8941781.7404238395</v>
      </c>
      <c r="CL32" s="82">
        <f t="shared" si="65"/>
        <v>8941781.7404238395</v>
      </c>
      <c r="CM32" s="82">
        <f t="shared" si="65"/>
        <v>8941781.7404238395</v>
      </c>
      <c r="CN32" s="82">
        <f t="shared" si="65"/>
        <v>8941781.7404238395</v>
      </c>
      <c r="CO32" s="82">
        <f t="shared" si="65"/>
        <v>8941781.7404238395</v>
      </c>
      <c r="CP32" s="82">
        <f t="shared" si="65"/>
        <v>8941781.7404238395</v>
      </c>
      <c r="CQ32" s="82">
        <f t="shared" si="65"/>
        <v>8941781.7404238395</v>
      </c>
      <c r="CR32" s="82">
        <f t="shared" si="65"/>
        <v>8941781.7404238395</v>
      </c>
      <c r="CS32" s="82">
        <f t="shared" si="65"/>
        <v>8941781.7404238395</v>
      </c>
      <c r="CT32" s="82">
        <f t="shared" si="65"/>
        <v>8941781.7404238395</v>
      </c>
      <c r="CU32" s="82">
        <f t="shared" si="65"/>
        <v>8941781.7404238395</v>
      </c>
      <c r="CV32" s="82">
        <f t="shared" si="65"/>
        <v>8941781.7404238395</v>
      </c>
      <c r="CW32" s="82">
        <f t="shared" si="65"/>
        <v>8941781.7404238395</v>
      </c>
      <c r="CX32" s="82">
        <f t="shared" si="65"/>
        <v>8941781.7404238395</v>
      </c>
      <c r="CY32" s="82">
        <f t="shared" si="65"/>
        <v>8941781.7404238395</v>
      </c>
      <c r="CZ32" s="82">
        <f t="shared" si="65"/>
        <v>8941781.7404238395</v>
      </c>
      <c r="DA32" s="82">
        <f t="shared" si="65"/>
        <v>8941781.7404238395</v>
      </c>
      <c r="DB32" s="82">
        <f t="shared" si="65"/>
        <v>8941781.7404238395</v>
      </c>
      <c r="DC32" s="82">
        <f t="shared" si="65"/>
        <v>8941781.7404238395</v>
      </c>
      <c r="DD32" s="82">
        <f t="shared" si="65"/>
        <v>8941781.7404238395</v>
      </c>
      <c r="DE32" s="82">
        <f t="shared" si="65"/>
        <v>8941781.7404238395</v>
      </c>
      <c r="DF32" s="82">
        <f t="shared" si="65"/>
        <v>8941781.7404238395</v>
      </c>
      <c r="DG32" s="82">
        <f t="shared" si="65"/>
        <v>8941781.7404238395</v>
      </c>
      <c r="DH32" s="82">
        <f t="shared" si="65"/>
        <v>8941781.7404238395</v>
      </c>
      <c r="DI32" s="82">
        <f t="shared" si="65"/>
        <v>8941781.7404238395</v>
      </c>
      <c r="DJ32" s="82">
        <f t="shared" si="65"/>
        <v>8941781.7404238395</v>
      </c>
      <c r="DK32" s="82">
        <f t="shared" si="65"/>
        <v>8941781.7404238395</v>
      </c>
      <c r="DL32" s="82">
        <f t="shared" si="65"/>
        <v>8941781.7404238395</v>
      </c>
      <c r="DM32" s="82">
        <f t="shared" si="65"/>
        <v>8941781.7404238395</v>
      </c>
      <c r="DN32" s="82">
        <f t="shared" si="65"/>
        <v>8941781.7404238395</v>
      </c>
      <c r="DO32" s="82">
        <f t="shared" si="65"/>
        <v>8941781.7404238395</v>
      </c>
      <c r="DP32" s="82">
        <f t="shared" si="65"/>
        <v>8941781.7404238395</v>
      </c>
      <c r="DQ32" s="82">
        <f t="shared" si="65"/>
        <v>8941781.7404238395</v>
      </c>
      <c r="DR32" s="82">
        <f t="shared" si="65"/>
        <v>8941781.7404238395</v>
      </c>
      <c r="DS32" s="82">
        <f t="shared" si="65"/>
        <v>8941781.7404238395</v>
      </c>
      <c r="DT32" s="82">
        <f t="shared" si="65"/>
        <v>8941781.7404238395</v>
      </c>
      <c r="DU32" s="82">
        <f t="shared" si="65"/>
        <v>8941781.7404238395</v>
      </c>
      <c r="DV32" s="82">
        <f t="shared" si="65"/>
        <v>8941781.7404238395</v>
      </c>
      <c r="DW32" s="82">
        <f t="shared" si="65"/>
        <v>8941781.7404238395</v>
      </c>
      <c r="DX32" s="82">
        <f t="shared" si="65"/>
        <v>8941781.7404238395</v>
      </c>
      <c r="DY32" s="82">
        <f t="shared" si="65"/>
        <v>8941781.7404238395</v>
      </c>
      <c r="DZ32" s="82">
        <f t="shared" si="65"/>
        <v>8941781.7404238395</v>
      </c>
      <c r="EA32" s="82">
        <f t="shared" si="65"/>
        <v>8941781.7404238395</v>
      </c>
      <c r="EB32" s="82">
        <f t="shared" si="65"/>
        <v>8941781.7404238395</v>
      </c>
    </row>
    <row r="33" spans="2:132" outlineLevel="1" x14ac:dyDescent="0.25">
      <c r="C33" s="318" t="s">
        <v>557</v>
      </c>
      <c r="D33" s="31">
        <f>Costs!$K$39</f>
        <v>1.9</v>
      </c>
      <c r="G33" s="52" t="s">
        <v>220</v>
      </c>
      <c r="H33" s="29"/>
      <c r="J33" s="312">
        <f>$D33</f>
        <v>1.9</v>
      </c>
      <c r="K33" s="312">
        <f t="shared" ref="K33:BU33" si="66">$D33</f>
        <v>1.9</v>
      </c>
      <c r="L33" s="312">
        <f t="shared" si="66"/>
        <v>1.9</v>
      </c>
      <c r="M33" s="312">
        <f t="shared" si="66"/>
        <v>1.9</v>
      </c>
      <c r="N33" s="312">
        <f t="shared" si="66"/>
        <v>1.9</v>
      </c>
      <c r="O33" s="312">
        <f t="shared" si="66"/>
        <v>1.9</v>
      </c>
      <c r="P33" s="312">
        <f t="shared" si="66"/>
        <v>1.9</v>
      </c>
      <c r="Q33" s="312">
        <f t="shared" si="66"/>
        <v>1.9</v>
      </c>
      <c r="R33" s="312">
        <f t="shared" si="66"/>
        <v>1.9</v>
      </c>
      <c r="S33" s="312">
        <f t="shared" si="66"/>
        <v>1.9</v>
      </c>
      <c r="T33" s="312">
        <f t="shared" si="66"/>
        <v>1.9</v>
      </c>
      <c r="U33" s="312">
        <f t="shared" si="66"/>
        <v>1.9</v>
      </c>
      <c r="V33" s="312">
        <f t="shared" si="66"/>
        <v>1.9</v>
      </c>
      <c r="W33" s="312">
        <f t="shared" si="66"/>
        <v>1.9</v>
      </c>
      <c r="X33" s="312">
        <f t="shared" si="66"/>
        <v>1.9</v>
      </c>
      <c r="Y33" s="312">
        <f t="shared" si="66"/>
        <v>1.9</v>
      </c>
      <c r="Z33" s="312">
        <f t="shared" si="66"/>
        <v>1.9</v>
      </c>
      <c r="AA33" s="312">
        <f t="shared" si="66"/>
        <v>1.9</v>
      </c>
      <c r="AB33" s="312">
        <f t="shared" si="66"/>
        <v>1.9</v>
      </c>
      <c r="AC33" s="312">
        <f t="shared" si="66"/>
        <v>1.9</v>
      </c>
      <c r="AD33" s="312">
        <f t="shared" si="66"/>
        <v>1.9</v>
      </c>
      <c r="AE33" s="312">
        <f t="shared" si="66"/>
        <v>1.9</v>
      </c>
      <c r="AF33" s="312">
        <f t="shared" si="66"/>
        <v>1.9</v>
      </c>
      <c r="AG33" s="312">
        <f t="shared" si="66"/>
        <v>1.9</v>
      </c>
      <c r="AH33" s="312">
        <f t="shared" si="66"/>
        <v>1.9</v>
      </c>
      <c r="AI33" s="312">
        <f t="shared" si="66"/>
        <v>1.9</v>
      </c>
      <c r="AJ33" s="312">
        <f t="shared" si="66"/>
        <v>1.9</v>
      </c>
      <c r="AK33" s="312">
        <f t="shared" si="66"/>
        <v>1.9</v>
      </c>
      <c r="AL33" s="312">
        <f t="shared" si="66"/>
        <v>1.9</v>
      </c>
      <c r="AM33" s="312">
        <f t="shared" si="66"/>
        <v>1.9</v>
      </c>
      <c r="AN33" s="312">
        <f t="shared" si="66"/>
        <v>1.9</v>
      </c>
      <c r="AO33" s="312">
        <f t="shared" si="66"/>
        <v>1.9</v>
      </c>
      <c r="AP33" s="312">
        <f t="shared" si="66"/>
        <v>1.9</v>
      </c>
      <c r="AQ33" s="312">
        <f t="shared" si="66"/>
        <v>1.9</v>
      </c>
      <c r="AR33" s="312">
        <f t="shared" si="66"/>
        <v>1.9</v>
      </c>
      <c r="AS33" s="312">
        <f t="shared" si="66"/>
        <v>1.9</v>
      </c>
      <c r="AT33" s="312">
        <f t="shared" si="66"/>
        <v>1.9</v>
      </c>
      <c r="AU33" s="312">
        <f t="shared" si="66"/>
        <v>1.9</v>
      </c>
      <c r="AV33" s="312">
        <f t="shared" si="66"/>
        <v>1.9</v>
      </c>
      <c r="AW33" s="312">
        <f t="shared" si="66"/>
        <v>1.9</v>
      </c>
      <c r="AX33" s="312">
        <f t="shared" si="66"/>
        <v>1.9</v>
      </c>
      <c r="AY33" s="312">
        <f t="shared" si="66"/>
        <v>1.9</v>
      </c>
      <c r="AZ33" s="312">
        <f t="shared" si="66"/>
        <v>1.9</v>
      </c>
      <c r="BA33" s="312">
        <f t="shared" si="66"/>
        <v>1.9</v>
      </c>
      <c r="BB33" s="312">
        <f t="shared" si="66"/>
        <v>1.9</v>
      </c>
      <c r="BC33" s="312">
        <f t="shared" si="66"/>
        <v>1.9</v>
      </c>
      <c r="BD33" s="312">
        <f t="shared" si="66"/>
        <v>1.9</v>
      </c>
      <c r="BE33" s="312">
        <f t="shared" si="66"/>
        <v>1.9</v>
      </c>
      <c r="BF33" s="312">
        <f t="shared" si="66"/>
        <v>1.9</v>
      </c>
      <c r="BG33" s="312">
        <f t="shared" si="66"/>
        <v>1.9</v>
      </c>
      <c r="BH33" s="312">
        <f t="shared" si="66"/>
        <v>1.9</v>
      </c>
      <c r="BI33" s="312">
        <f t="shared" si="66"/>
        <v>1.9</v>
      </c>
      <c r="BJ33" s="312">
        <f t="shared" si="66"/>
        <v>1.9</v>
      </c>
      <c r="BK33" s="312">
        <f t="shared" si="66"/>
        <v>1.9</v>
      </c>
      <c r="BL33" s="312">
        <f t="shared" si="66"/>
        <v>1.9</v>
      </c>
      <c r="BM33" s="312">
        <f t="shared" si="66"/>
        <v>1.9</v>
      </c>
      <c r="BN33" s="312">
        <f t="shared" si="66"/>
        <v>1.9</v>
      </c>
      <c r="BO33" s="312">
        <f t="shared" si="66"/>
        <v>1.9</v>
      </c>
      <c r="BP33" s="312">
        <f t="shared" si="66"/>
        <v>1.9</v>
      </c>
      <c r="BQ33" s="312">
        <f t="shared" si="66"/>
        <v>1.9</v>
      </c>
      <c r="BR33" s="312">
        <f t="shared" si="66"/>
        <v>1.9</v>
      </c>
      <c r="BS33" s="312">
        <f t="shared" si="66"/>
        <v>1.9</v>
      </c>
      <c r="BT33" s="312">
        <f t="shared" si="66"/>
        <v>1.9</v>
      </c>
      <c r="BU33" s="312">
        <f t="shared" si="66"/>
        <v>1.9</v>
      </c>
      <c r="BV33" s="312">
        <f t="shared" ref="BV33" si="67">$D33</f>
        <v>1.9</v>
      </c>
      <c r="BW33" s="312">
        <f t="shared" ref="BW33:EB33" si="68">$D33</f>
        <v>1.9</v>
      </c>
      <c r="BX33" s="312">
        <f t="shared" si="68"/>
        <v>1.9</v>
      </c>
      <c r="BY33" s="312">
        <f t="shared" si="68"/>
        <v>1.9</v>
      </c>
      <c r="BZ33" s="312">
        <f t="shared" si="68"/>
        <v>1.9</v>
      </c>
      <c r="CA33" s="312">
        <f t="shared" si="68"/>
        <v>1.9</v>
      </c>
      <c r="CB33" s="312">
        <f t="shared" si="68"/>
        <v>1.9</v>
      </c>
      <c r="CC33" s="312">
        <f t="shared" si="68"/>
        <v>1.9</v>
      </c>
      <c r="CD33" s="312">
        <f t="shared" si="68"/>
        <v>1.9</v>
      </c>
      <c r="CE33" s="312">
        <f t="shared" si="68"/>
        <v>1.9</v>
      </c>
      <c r="CF33" s="312">
        <f t="shared" si="68"/>
        <v>1.9</v>
      </c>
      <c r="CG33" s="312">
        <f t="shared" si="68"/>
        <v>1.9</v>
      </c>
      <c r="CH33" s="312">
        <f t="shared" si="68"/>
        <v>1.9</v>
      </c>
      <c r="CI33" s="312">
        <f t="shared" si="68"/>
        <v>1.9</v>
      </c>
      <c r="CJ33" s="312">
        <f t="shared" si="68"/>
        <v>1.9</v>
      </c>
      <c r="CK33" s="312">
        <f t="shared" si="68"/>
        <v>1.9</v>
      </c>
      <c r="CL33" s="312">
        <f t="shared" si="68"/>
        <v>1.9</v>
      </c>
      <c r="CM33" s="312">
        <f t="shared" si="68"/>
        <v>1.9</v>
      </c>
      <c r="CN33" s="312">
        <f t="shared" si="68"/>
        <v>1.9</v>
      </c>
      <c r="CO33" s="312">
        <f t="shared" si="68"/>
        <v>1.9</v>
      </c>
      <c r="CP33" s="312">
        <f t="shared" si="68"/>
        <v>1.9</v>
      </c>
      <c r="CQ33" s="312">
        <f t="shared" si="68"/>
        <v>1.9</v>
      </c>
      <c r="CR33" s="312">
        <f t="shared" si="68"/>
        <v>1.9</v>
      </c>
      <c r="CS33" s="312">
        <f t="shared" si="68"/>
        <v>1.9</v>
      </c>
      <c r="CT33" s="312">
        <f t="shared" si="68"/>
        <v>1.9</v>
      </c>
      <c r="CU33" s="312">
        <f t="shared" si="68"/>
        <v>1.9</v>
      </c>
      <c r="CV33" s="312">
        <f t="shared" si="68"/>
        <v>1.9</v>
      </c>
      <c r="CW33" s="312">
        <f t="shared" si="68"/>
        <v>1.9</v>
      </c>
      <c r="CX33" s="312">
        <f t="shared" si="68"/>
        <v>1.9</v>
      </c>
      <c r="CY33" s="312">
        <f t="shared" si="68"/>
        <v>1.9</v>
      </c>
      <c r="CZ33" s="312">
        <f t="shared" si="68"/>
        <v>1.9</v>
      </c>
      <c r="DA33" s="312">
        <f t="shared" si="68"/>
        <v>1.9</v>
      </c>
      <c r="DB33" s="312">
        <f t="shared" si="68"/>
        <v>1.9</v>
      </c>
      <c r="DC33" s="312">
        <f t="shared" si="68"/>
        <v>1.9</v>
      </c>
      <c r="DD33" s="312">
        <f t="shared" si="68"/>
        <v>1.9</v>
      </c>
      <c r="DE33" s="312">
        <f t="shared" si="68"/>
        <v>1.9</v>
      </c>
      <c r="DF33" s="312">
        <f t="shared" si="68"/>
        <v>1.9</v>
      </c>
      <c r="DG33" s="312">
        <f t="shared" si="68"/>
        <v>1.9</v>
      </c>
      <c r="DH33" s="312">
        <f t="shared" si="68"/>
        <v>1.9</v>
      </c>
      <c r="DI33" s="312">
        <f t="shared" si="68"/>
        <v>1.9</v>
      </c>
      <c r="DJ33" s="312">
        <f t="shared" si="68"/>
        <v>1.9</v>
      </c>
      <c r="DK33" s="312">
        <f t="shared" si="68"/>
        <v>1.9</v>
      </c>
      <c r="DL33" s="312">
        <f t="shared" si="68"/>
        <v>1.9</v>
      </c>
      <c r="DM33" s="312">
        <f t="shared" si="68"/>
        <v>1.9</v>
      </c>
      <c r="DN33" s="312">
        <f t="shared" si="68"/>
        <v>1.9</v>
      </c>
      <c r="DO33" s="312">
        <f t="shared" si="68"/>
        <v>1.9</v>
      </c>
      <c r="DP33" s="312">
        <f t="shared" si="68"/>
        <v>1.9</v>
      </c>
      <c r="DQ33" s="312">
        <f t="shared" si="68"/>
        <v>1.9</v>
      </c>
      <c r="DR33" s="312">
        <f t="shared" si="68"/>
        <v>1.9</v>
      </c>
      <c r="DS33" s="312">
        <f t="shared" si="68"/>
        <v>1.9</v>
      </c>
      <c r="DT33" s="312">
        <f t="shared" si="68"/>
        <v>1.9</v>
      </c>
      <c r="DU33" s="312">
        <f t="shared" si="68"/>
        <v>1.9</v>
      </c>
      <c r="DV33" s="312">
        <f t="shared" si="68"/>
        <v>1.9</v>
      </c>
      <c r="DW33" s="312">
        <f t="shared" si="68"/>
        <v>1.9</v>
      </c>
      <c r="DX33" s="312">
        <f t="shared" si="68"/>
        <v>1.9</v>
      </c>
      <c r="DY33" s="312">
        <f t="shared" si="68"/>
        <v>1.9</v>
      </c>
      <c r="DZ33" s="312">
        <f t="shared" si="68"/>
        <v>1.9</v>
      </c>
      <c r="EA33" s="312">
        <f t="shared" si="68"/>
        <v>1.9</v>
      </c>
      <c r="EB33" s="312">
        <f t="shared" si="68"/>
        <v>1.9</v>
      </c>
    </row>
    <row r="34" spans="2:132" outlineLevel="1" x14ac:dyDescent="0.25">
      <c r="C34" s="327" t="s">
        <v>514</v>
      </c>
      <c r="D34" s="38"/>
      <c r="E34" s="38"/>
      <c r="F34" s="38"/>
      <c r="G34" s="55" t="s">
        <v>220</v>
      </c>
      <c r="H34" s="316">
        <f t="shared" ref="H34" si="69">SUM(J34:EB34)</f>
        <v>5092069.2386492519</v>
      </c>
      <c r="I34" s="38"/>
      <c r="J34" s="314">
        <f>J27*J31*J33</f>
        <v>2712656.4565840228</v>
      </c>
      <c r="K34" s="314">
        <f t="shared" ref="K34:BV34" si="70">K27*K31*K33</f>
        <v>0</v>
      </c>
      <c r="L34" s="314">
        <f t="shared" si="70"/>
        <v>0</v>
      </c>
      <c r="M34" s="314">
        <f t="shared" si="70"/>
        <v>0</v>
      </c>
      <c r="N34" s="314">
        <f t="shared" si="70"/>
        <v>0</v>
      </c>
      <c r="O34" s="314">
        <f t="shared" si="70"/>
        <v>0</v>
      </c>
      <c r="P34" s="314">
        <f t="shared" si="70"/>
        <v>0</v>
      </c>
      <c r="Q34" s="314">
        <f t="shared" si="70"/>
        <v>0</v>
      </c>
      <c r="R34" s="314">
        <f t="shared" si="70"/>
        <v>0</v>
      </c>
      <c r="S34" s="314">
        <f t="shared" si="70"/>
        <v>0</v>
      </c>
      <c r="T34" s="314">
        <f t="shared" si="70"/>
        <v>0</v>
      </c>
      <c r="U34" s="314">
        <f t="shared" si="70"/>
        <v>0</v>
      </c>
      <c r="V34" s="314">
        <f t="shared" si="70"/>
        <v>2379412.782065229</v>
      </c>
      <c r="W34" s="314">
        <f t="shared" si="70"/>
        <v>0</v>
      </c>
      <c r="X34" s="314">
        <f t="shared" si="70"/>
        <v>0</v>
      </c>
      <c r="Y34" s="314">
        <f t="shared" si="70"/>
        <v>0</v>
      </c>
      <c r="Z34" s="314">
        <f t="shared" si="70"/>
        <v>0</v>
      </c>
      <c r="AA34" s="314">
        <f t="shared" si="70"/>
        <v>0</v>
      </c>
      <c r="AB34" s="314">
        <f t="shared" si="70"/>
        <v>0</v>
      </c>
      <c r="AC34" s="314">
        <f t="shared" si="70"/>
        <v>0</v>
      </c>
      <c r="AD34" s="314">
        <f t="shared" si="70"/>
        <v>0</v>
      </c>
      <c r="AE34" s="314">
        <f t="shared" si="70"/>
        <v>0</v>
      </c>
      <c r="AF34" s="314">
        <f t="shared" si="70"/>
        <v>0</v>
      </c>
      <c r="AG34" s="314">
        <f t="shared" si="70"/>
        <v>0</v>
      </c>
      <c r="AH34" s="314">
        <f t="shared" si="70"/>
        <v>0</v>
      </c>
      <c r="AI34" s="314">
        <f t="shared" si="70"/>
        <v>0</v>
      </c>
      <c r="AJ34" s="314">
        <f t="shared" si="70"/>
        <v>0</v>
      </c>
      <c r="AK34" s="314">
        <f t="shared" si="70"/>
        <v>0</v>
      </c>
      <c r="AL34" s="314">
        <f t="shared" si="70"/>
        <v>0</v>
      </c>
      <c r="AM34" s="314">
        <f t="shared" si="70"/>
        <v>0</v>
      </c>
      <c r="AN34" s="314">
        <f t="shared" si="70"/>
        <v>0</v>
      </c>
      <c r="AO34" s="314">
        <f t="shared" si="70"/>
        <v>0</v>
      </c>
      <c r="AP34" s="314">
        <f t="shared" si="70"/>
        <v>0</v>
      </c>
      <c r="AQ34" s="314">
        <f t="shared" si="70"/>
        <v>0</v>
      </c>
      <c r="AR34" s="314">
        <f t="shared" si="70"/>
        <v>0</v>
      </c>
      <c r="AS34" s="314">
        <f t="shared" si="70"/>
        <v>0</v>
      </c>
      <c r="AT34" s="314">
        <f t="shared" si="70"/>
        <v>0</v>
      </c>
      <c r="AU34" s="314">
        <f t="shared" si="70"/>
        <v>0</v>
      </c>
      <c r="AV34" s="314">
        <f t="shared" si="70"/>
        <v>0</v>
      </c>
      <c r="AW34" s="314">
        <f t="shared" si="70"/>
        <v>0</v>
      </c>
      <c r="AX34" s="314">
        <f t="shared" si="70"/>
        <v>0</v>
      </c>
      <c r="AY34" s="314">
        <f t="shared" si="70"/>
        <v>0</v>
      </c>
      <c r="AZ34" s="314">
        <f t="shared" si="70"/>
        <v>0</v>
      </c>
      <c r="BA34" s="314">
        <f t="shared" si="70"/>
        <v>0</v>
      </c>
      <c r="BB34" s="314">
        <f t="shared" si="70"/>
        <v>0</v>
      </c>
      <c r="BC34" s="314">
        <f t="shared" si="70"/>
        <v>0</v>
      </c>
      <c r="BD34" s="314">
        <f t="shared" si="70"/>
        <v>0</v>
      </c>
      <c r="BE34" s="314">
        <f t="shared" si="70"/>
        <v>0</v>
      </c>
      <c r="BF34" s="314">
        <f t="shared" si="70"/>
        <v>0</v>
      </c>
      <c r="BG34" s="314">
        <f t="shared" si="70"/>
        <v>0</v>
      </c>
      <c r="BH34" s="314">
        <f t="shared" si="70"/>
        <v>0</v>
      </c>
      <c r="BI34" s="314">
        <f t="shared" si="70"/>
        <v>0</v>
      </c>
      <c r="BJ34" s="314">
        <f t="shared" si="70"/>
        <v>0</v>
      </c>
      <c r="BK34" s="314">
        <f t="shared" si="70"/>
        <v>0</v>
      </c>
      <c r="BL34" s="314">
        <f t="shared" si="70"/>
        <v>0</v>
      </c>
      <c r="BM34" s="314">
        <f t="shared" si="70"/>
        <v>0</v>
      </c>
      <c r="BN34" s="314">
        <f t="shared" si="70"/>
        <v>0</v>
      </c>
      <c r="BO34" s="314">
        <f t="shared" si="70"/>
        <v>0</v>
      </c>
      <c r="BP34" s="314">
        <f t="shared" si="70"/>
        <v>0</v>
      </c>
      <c r="BQ34" s="314">
        <f t="shared" si="70"/>
        <v>0</v>
      </c>
      <c r="BR34" s="314">
        <f t="shared" si="70"/>
        <v>0</v>
      </c>
      <c r="BS34" s="314">
        <f t="shared" si="70"/>
        <v>0</v>
      </c>
      <c r="BT34" s="314">
        <f t="shared" si="70"/>
        <v>0</v>
      </c>
      <c r="BU34" s="314">
        <f t="shared" si="70"/>
        <v>0</v>
      </c>
      <c r="BV34" s="314">
        <f t="shared" si="70"/>
        <v>0</v>
      </c>
      <c r="BW34" s="314">
        <f t="shared" ref="BW34:EB34" si="71">BW27*BW31*BW33</f>
        <v>0</v>
      </c>
      <c r="BX34" s="314">
        <f t="shared" si="71"/>
        <v>0</v>
      </c>
      <c r="BY34" s="314">
        <f t="shared" si="71"/>
        <v>0</v>
      </c>
      <c r="BZ34" s="314">
        <f t="shared" si="71"/>
        <v>0</v>
      </c>
      <c r="CA34" s="314">
        <f t="shared" si="71"/>
        <v>0</v>
      </c>
      <c r="CB34" s="314">
        <f t="shared" si="71"/>
        <v>0</v>
      </c>
      <c r="CC34" s="314">
        <f t="shared" si="71"/>
        <v>0</v>
      </c>
      <c r="CD34" s="314">
        <f t="shared" si="71"/>
        <v>0</v>
      </c>
      <c r="CE34" s="314">
        <f t="shared" si="71"/>
        <v>0</v>
      </c>
      <c r="CF34" s="314">
        <f t="shared" si="71"/>
        <v>0</v>
      </c>
      <c r="CG34" s="314">
        <f t="shared" si="71"/>
        <v>0</v>
      </c>
      <c r="CH34" s="314">
        <f t="shared" si="71"/>
        <v>0</v>
      </c>
      <c r="CI34" s="314">
        <f t="shared" si="71"/>
        <v>0</v>
      </c>
      <c r="CJ34" s="314">
        <f t="shared" si="71"/>
        <v>0</v>
      </c>
      <c r="CK34" s="314">
        <f t="shared" si="71"/>
        <v>0</v>
      </c>
      <c r="CL34" s="314">
        <f t="shared" si="71"/>
        <v>0</v>
      </c>
      <c r="CM34" s="314">
        <f t="shared" si="71"/>
        <v>0</v>
      </c>
      <c r="CN34" s="314">
        <f t="shared" si="71"/>
        <v>0</v>
      </c>
      <c r="CO34" s="314">
        <f t="shared" si="71"/>
        <v>0</v>
      </c>
      <c r="CP34" s="314">
        <f t="shared" si="71"/>
        <v>0</v>
      </c>
      <c r="CQ34" s="314">
        <f t="shared" si="71"/>
        <v>0</v>
      </c>
      <c r="CR34" s="314">
        <f t="shared" si="71"/>
        <v>0</v>
      </c>
      <c r="CS34" s="314">
        <f t="shared" si="71"/>
        <v>0</v>
      </c>
      <c r="CT34" s="314">
        <f t="shared" si="71"/>
        <v>0</v>
      </c>
      <c r="CU34" s="314">
        <f t="shared" si="71"/>
        <v>0</v>
      </c>
      <c r="CV34" s="314">
        <f t="shared" si="71"/>
        <v>0</v>
      </c>
      <c r="CW34" s="314">
        <f t="shared" si="71"/>
        <v>0</v>
      </c>
      <c r="CX34" s="314">
        <f t="shared" si="71"/>
        <v>0</v>
      </c>
      <c r="CY34" s="314">
        <f t="shared" si="71"/>
        <v>0</v>
      </c>
      <c r="CZ34" s="314">
        <f t="shared" si="71"/>
        <v>0</v>
      </c>
      <c r="DA34" s="314">
        <f t="shared" si="71"/>
        <v>0</v>
      </c>
      <c r="DB34" s="314">
        <f t="shared" si="71"/>
        <v>0</v>
      </c>
      <c r="DC34" s="314">
        <f t="shared" si="71"/>
        <v>0</v>
      </c>
      <c r="DD34" s="314">
        <f t="shared" si="71"/>
        <v>0</v>
      </c>
      <c r="DE34" s="314">
        <f t="shared" si="71"/>
        <v>0</v>
      </c>
      <c r="DF34" s="314">
        <f t="shared" si="71"/>
        <v>0</v>
      </c>
      <c r="DG34" s="314">
        <f t="shared" si="71"/>
        <v>0</v>
      </c>
      <c r="DH34" s="314">
        <f t="shared" si="71"/>
        <v>0</v>
      </c>
      <c r="DI34" s="314">
        <f t="shared" si="71"/>
        <v>0</v>
      </c>
      <c r="DJ34" s="314">
        <f t="shared" si="71"/>
        <v>0</v>
      </c>
      <c r="DK34" s="314">
        <f t="shared" si="71"/>
        <v>0</v>
      </c>
      <c r="DL34" s="314">
        <f t="shared" si="71"/>
        <v>0</v>
      </c>
      <c r="DM34" s="314">
        <f t="shared" si="71"/>
        <v>0</v>
      </c>
      <c r="DN34" s="314">
        <f t="shared" si="71"/>
        <v>0</v>
      </c>
      <c r="DO34" s="314">
        <f t="shared" si="71"/>
        <v>0</v>
      </c>
      <c r="DP34" s="314">
        <f t="shared" si="71"/>
        <v>0</v>
      </c>
      <c r="DQ34" s="314">
        <f t="shared" si="71"/>
        <v>0</v>
      </c>
      <c r="DR34" s="314">
        <f t="shared" si="71"/>
        <v>0</v>
      </c>
      <c r="DS34" s="314">
        <f t="shared" si="71"/>
        <v>0</v>
      </c>
      <c r="DT34" s="314">
        <f t="shared" si="71"/>
        <v>0</v>
      </c>
      <c r="DU34" s="314">
        <f t="shared" si="71"/>
        <v>0</v>
      </c>
      <c r="DV34" s="314">
        <f t="shared" si="71"/>
        <v>0</v>
      </c>
      <c r="DW34" s="314">
        <f t="shared" si="71"/>
        <v>0</v>
      </c>
      <c r="DX34" s="314">
        <f t="shared" si="71"/>
        <v>0</v>
      </c>
      <c r="DY34" s="314">
        <f t="shared" si="71"/>
        <v>0</v>
      </c>
      <c r="DZ34" s="314">
        <f t="shared" si="71"/>
        <v>0</v>
      </c>
      <c r="EA34" s="314">
        <f t="shared" si="71"/>
        <v>0</v>
      </c>
      <c r="EB34" s="314">
        <f t="shared" si="71"/>
        <v>0</v>
      </c>
    </row>
    <row r="35" spans="2:132" outlineLevel="1" x14ac:dyDescent="0.25">
      <c r="C35" s="324" t="s">
        <v>417</v>
      </c>
      <c r="D35" s="34"/>
      <c r="E35" s="34"/>
      <c r="F35" s="34"/>
      <c r="G35" s="67" t="s">
        <v>215</v>
      </c>
      <c r="H35" s="34"/>
      <c r="I35" s="34"/>
      <c r="J35" s="126">
        <f>J$13</f>
        <v>1</v>
      </c>
      <c r="K35" s="126">
        <f t="shared" ref="K35:BV35" si="72">K$13</f>
        <v>1.0026792493128671</v>
      </c>
      <c r="L35" s="126">
        <f t="shared" si="72"/>
        <v>1.0056539350998608</v>
      </c>
      <c r="M35" s="126">
        <f t="shared" si="72"/>
        <v>1.0085410656939733</v>
      </c>
      <c r="N35" s="126">
        <f t="shared" si="72"/>
        <v>1.0114364849476103</v>
      </c>
      <c r="O35" s="126">
        <f t="shared" si="72"/>
        <v>1.0143402166566737</v>
      </c>
      <c r="P35" s="126">
        <f t="shared" si="72"/>
        <v>1.0172522846853813</v>
      </c>
      <c r="Q35" s="126">
        <f t="shared" si="72"/>
        <v>1.0201727129664624</v>
      </c>
      <c r="R35" s="126">
        <f t="shared" si="72"/>
        <v>1.0231015255013547</v>
      </c>
      <c r="S35" s="126">
        <f t="shared" si="72"/>
        <v>1.0260387463604019</v>
      </c>
      <c r="T35" s="126">
        <f t="shared" si="72"/>
        <v>1.028984399683051</v>
      </c>
      <c r="U35" s="126">
        <f t="shared" si="72"/>
        <v>1.0319385096780509</v>
      </c>
      <c r="V35" s="126">
        <f t="shared" si="72"/>
        <v>1.0349011006236515</v>
      </c>
      <c r="W35" s="126">
        <f t="shared" si="72"/>
        <v>1.0377730230388176</v>
      </c>
      <c r="X35" s="126">
        <f t="shared" si="72"/>
        <v>1.0408518228283561</v>
      </c>
      <c r="Y35" s="126">
        <f t="shared" si="72"/>
        <v>1.0438400029932626</v>
      </c>
      <c r="Z35" s="126">
        <f t="shared" si="72"/>
        <v>1.046836761920777</v>
      </c>
      <c r="AA35" s="126">
        <f t="shared" si="72"/>
        <v>1.0498421242396576</v>
      </c>
      <c r="AB35" s="126">
        <f t="shared" si="72"/>
        <v>1.05285611464937</v>
      </c>
      <c r="AC35" s="126">
        <f t="shared" si="72"/>
        <v>1.0558787579202888</v>
      </c>
      <c r="AD35" s="126">
        <f t="shared" si="72"/>
        <v>1.0589100788939025</v>
      </c>
      <c r="AE35" s="126">
        <f t="shared" si="72"/>
        <v>1.0619501024830165</v>
      </c>
      <c r="AF35" s="126">
        <f t="shared" si="72"/>
        <v>1.0649988536719583</v>
      </c>
      <c r="AG35" s="126">
        <f t="shared" si="72"/>
        <v>1.0680563575167832</v>
      </c>
      <c r="AH35" s="126">
        <f t="shared" si="72"/>
        <v>1.0711226391454798</v>
      </c>
      <c r="AI35" s="126">
        <f t="shared" si="72"/>
        <v>1.0739924437404067</v>
      </c>
      <c r="AJ35" s="126">
        <f t="shared" si="72"/>
        <v>1.0771786970311998</v>
      </c>
      <c r="AK35" s="126">
        <f t="shared" si="72"/>
        <v>1.0802711679727233</v>
      </c>
      <c r="AL35" s="126">
        <f t="shared" si="72"/>
        <v>1.0833725170851116</v>
      </c>
      <c r="AM35" s="126">
        <f t="shared" si="72"/>
        <v>1.0864827698566941</v>
      </c>
      <c r="AN35" s="126">
        <f t="shared" si="72"/>
        <v>1.0896019518489746</v>
      </c>
      <c r="AO35" s="126">
        <f t="shared" si="72"/>
        <v>1.0927300886968412</v>
      </c>
      <c r="AP35" s="126">
        <f t="shared" si="72"/>
        <v>1.0958672061087775</v>
      </c>
      <c r="AQ35" s="126">
        <f t="shared" si="72"/>
        <v>1.0990133298670732</v>
      </c>
      <c r="AR35" s="126">
        <f t="shared" si="72"/>
        <v>1.1021684858280367</v>
      </c>
      <c r="AS35" s="126">
        <f t="shared" si="72"/>
        <v>1.1053326999222071</v>
      </c>
      <c r="AT35" s="126">
        <f t="shared" si="72"/>
        <v>1.1085059981545673</v>
      </c>
      <c r="AU35" s="126">
        <f t="shared" si="72"/>
        <v>1.111475962088432</v>
      </c>
      <c r="AV35" s="126">
        <f t="shared" si="72"/>
        <v>1.1147734191259395</v>
      </c>
      <c r="AW35" s="126">
        <f t="shared" si="72"/>
        <v>1.1179738207069689</v>
      </c>
      <c r="AX35" s="126">
        <f t="shared" si="72"/>
        <v>1.1211834103167977</v>
      </c>
      <c r="AY35" s="126">
        <f t="shared" si="72"/>
        <v>1.1244022143333261</v>
      </c>
      <c r="AZ35" s="126">
        <f t="shared" si="72"/>
        <v>1.1276302592101826</v>
      </c>
      <c r="BA35" s="126">
        <f t="shared" si="72"/>
        <v>1.1308675714769412</v>
      </c>
      <c r="BB35" s="126">
        <f t="shared" si="72"/>
        <v>1.1341141777393395</v>
      </c>
      <c r="BC35" s="126">
        <f t="shared" si="72"/>
        <v>1.1373701046794982</v>
      </c>
      <c r="BD35" s="126">
        <f t="shared" si="72"/>
        <v>1.1406353790561385</v>
      </c>
      <c r="BE35" s="126">
        <f t="shared" si="72"/>
        <v>1.1439100277048042</v>
      </c>
      <c r="BF35" s="126">
        <f t="shared" si="72"/>
        <v>1.1471940775380809</v>
      </c>
      <c r="BG35" s="126">
        <f t="shared" si="72"/>
        <v>1.15026769648205</v>
      </c>
      <c r="BH35" s="126">
        <f t="shared" si="72"/>
        <v>1.1536802383994258</v>
      </c>
      <c r="BI35" s="126">
        <f t="shared" si="72"/>
        <v>1.1569923375180708</v>
      </c>
      <c r="BJ35" s="126">
        <f t="shared" si="72"/>
        <v>1.1603139453378331</v>
      </c>
      <c r="BK35" s="126">
        <f t="shared" si="72"/>
        <v>1.1636450891572303</v>
      </c>
      <c r="BL35" s="126">
        <f t="shared" si="72"/>
        <v>1.1669857963531516</v>
      </c>
      <c r="BM35" s="126">
        <f t="shared" si="72"/>
        <v>1.1703360943810825</v>
      </c>
      <c r="BN35" s="126">
        <f t="shared" si="72"/>
        <v>1.1736960107753303</v>
      </c>
      <c r="BO35" s="126">
        <f t="shared" si="72"/>
        <v>1.1770655731492505</v>
      </c>
      <c r="BP35" s="126">
        <f t="shared" si="72"/>
        <v>1.180444809195474</v>
      </c>
      <c r="BQ35" s="126">
        <f t="shared" si="72"/>
        <v>1.1838337466861339</v>
      </c>
      <c r="BR35" s="126">
        <f t="shared" si="72"/>
        <v>1.1872324134730949</v>
      </c>
      <c r="BS35" s="126">
        <f t="shared" si="72"/>
        <v>1.1905270658589224</v>
      </c>
      <c r="BT35" s="126">
        <f t="shared" si="72"/>
        <v>1.1940590467434065</v>
      </c>
      <c r="BU35" s="126">
        <f t="shared" si="72"/>
        <v>1.1974870693312041</v>
      </c>
      <c r="BV35" s="126">
        <f t="shared" si="72"/>
        <v>1.2009249334246579</v>
      </c>
      <c r="BW35" s="126">
        <f t="shared" ref="BW35:EB35" si="73">BW$13</f>
        <v>1.204372667277734</v>
      </c>
      <c r="BX35" s="126">
        <f t="shared" si="73"/>
        <v>1.2078302992255125</v>
      </c>
      <c r="BY35" s="126">
        <f t="shared" si="73"/>
        <v>1.2112978576844211</v>
      </c>
      <c r="BZ35" s="126">
        <f t="shared" si="73"/>
        <v>1.2147753711524676</v>
      </c>
      <c r="CA35" s="126">
        <f t="shared" si="73"/>
        <v>1.2182628682094752</v>
      </c>
      <c r="CB35" s="126">
        <f t="shared" si="73"/>
        <v>1.2217603775173165</v>
      </c>
      <c r="CC35" s="126">
        <f t="shared" si="73"/>
        <v>1.2252679278201495</v>
      </c>
      <c r="CD35" s="126">
        <f t="shared" si="73"/>
        <v>1.2287855479446541</v>
      </c>
      <c r="CE35" s="126">
        <f t="shared" si="73"/>
        <v>1.232077770779646</v>
      </c>
      <c r="CF35" s="126">
        <f t="shared" si="73"/>
        <v>1.23573302168438</v>
      </c>
      <c r="CG35" s="126">
        <f t="shared" si="73"/>
        <v>1.2392806860334544</v>
      </c>
      <c r="CH35" s="126">
        <f t="shared" si="73"/>
        <v>1.2428385353675644</v>
      </c>
      <c r="CI35" s="126">
        <f t="shared" si="73"/>
        <v>1.2464065989267703</v>
      </c>
      <c r="CJ35" s="126">
        <f t="shared" si="73"/>
        <v>1.2499849060350778</v>
      </c>
      <c r="CK35" s="126">
        <f t="shared" si="73"/>
        <v>1.2535734861006791</v>
      </c>
      <c r="CL35" s="126">
        <f t="shared" si="73"/>
        <v>1.257172368616194</v>
      </c>
      <c r="CM35" s="126">
        <f t="shared" si="73"/>
        <v>1.2607815831589126</v>
      </c>
      <c r="CN35" s="126">
        <f t="shared" si="73"/>
        <v>1.2644011593910389</v>
      </c>
      <c r="CO35" s="126">
        <f t="shared" si="73"/>
        <v>1.2680311270599336</v>
      </c>
      <c r="CP35" s="126">
        <f t="shared" si="73"/>
        <v>1.2716715159983594</v>
      </c>
      <c r="CQ35" s="126">
        <f t="shared" si="73"/>
        <v>1.2750786410337906</v>
      </c>
      <c r="CR35" s="126">
        <f t="shared" si="73"/>
        <v>1.2788614642181557</v>
      </c>
      <c r="CS35" s="126">
        <f t="shared" si="73"/>
        <v>1.2825329459576562</v>
      </c>
      <c r="CT35" s="126">
        <f t="shared" si="73"/>
        <v>1.2862149681493797</v>
      </c>
      <c r="CU35" s="126">
        <f t="shared" si="73"/>
        <v>1.289907561053897</v>
      </c>
      <c r="CV35" s="126">
        <f t="shared" si="73"/>
        <v>1.293610755018654</v>
      </c>
      <c r="CW35" s="126">
        <f t="shared" si="73"/>
        <v>1.2973245804782207</v>
      </c>
      <c r="CX35" s="126">
        <f t="shared" si="73"/>
        <v>1.3010490679545423</v>
      </c>
      <c r="CY35" s="126">
        <f t="shared" si="73"/>
        <v>1.304784248057189</v>
      </c>
      <c r="CZ35" s="126">
        <f t="shared" si="73"/>
        <v>1.3085301514836076</v>
      </c>
      <c r="DA35" s="126">
        <f t="shared" si="73"/>
        <v>1.3122868090193751</v>
      </c>
      <c r="DB35" s="126">
        <f t="shared" si="73"/>
        <v>1.3160542515384499</v>
      </c>
      <c r="DC35" s="126">
        <f t="shared" si="73"/>
        <v>1.3195802889875801</v>
      </c>
      <c r="DD35" s="126">
        <f t="shared" si="73"/>
        <v>1.323495136864544</v>
      </c>
      <c r="DE35" s="126">
        <f t="shared" si="73"/>
        <v>1.3272947573576725</v>
      </c>
      <c r="DF35" s="126">
        <f t="shared" si="73"/>
        <v>1.3311052861764079</v>
      </c>
      <c r="DG35" s="126">
        <f t="shared" si="73"/>
        <v>1.3349267546374479</v>
      </c>
      <c r="DH35" s="126">
        <f t="shared" si="73"/>
        <v>1.3387591941473977</v>
      </c>
      <c r="DI35" s="126">
        <f t="shared" si="73"/>
        <v>1.3426026362030277</v>
      </c>
      <c r="DJ35" s="126">
        <f t="shared" si="73"/>
        <v>1.3464571123915319</v>
      </c>
      <c r="DK35" s="126">
        <f t="shared" si="73"/>
        <v>1.3503226543907885</v>
      </c>
      <c r="DL35" s="126">
        <f t="shared" si="73"/>
        <v>1.3541992939696192</v>
      </c>
      <c r="DM35" s="126">
        <f t="shared" si="73"/>
        <v>1.358087062988051</v>
      </c>
      <c r="DN35" s="126">
        <f t="shared" si="73"/>
        <v>1.361985993397578</v>
      </c>
      <c r="DO35" s="126">
        <f t="shared" si="73"/>
        <v>1.3657655991021458</v>
      </c>
      <c r="DP35" s="126">
        <f t="shared" si="73"/>
        <v>1.3698174666548035</v>
      </c>
      <c r="DQ35" s="126">
        <f t="shared" si="73"/>
        <v>1.3737500738651915</v>
      </c>
      <c r="DR35" s="126">
        <f t="shared" si="73"/>
        <v>1.3776939711925826</v>
      </c>
      <c r="DS35" s="126">
        <f t="shared" si="73"/>
        <v>1.381649191049759</v>
      </c>
      <c r="DT35" s="126">
        <f t="shared" si="73"/>
        <v>1.385615765942557</v>
      </c>
      <c r="DU35" s="126">
        <f t="shared" si="73"/>
        <v>1.3895937284701338</v>
      </c>
      <c r="DV35" s="126">
        <f t="shared" si="73"/>
        <v>1.3935831113252357</v>
      </c>
      <c r="DW35" s="126">
        <f t="shared" si="73"/>
        <v>1.3975839472944662</v>
      </c>
      <c r="DX35" s="126">
        <f t="shared" si="73"/>
        <v>1.401596269258556</v>
      </c>
      <c r="DY35" s="126">
        <f t="shared" si="73"/>
        <v>1.4056201101926329</v>
      </c>
      <c r="DZ35" s="126">
        <f t="shared" si="73"/>
        <v>1.4096555031664932</v>
      </c>
      <c r="EA35" s="126">
        <f t="shared" si="73"/>
        <v>1.4134323217047313</v>
      </c>
      <c r="EB35" s="126">
        <f t="shared" si="73"/>
        <v>1.4176256038945581</v>
      </c>
    </row>
    <row r="36" spans="2:132" outlineLevel="1" x14ac:dyDescent="0.25">
      <c r="C36" s="321" t="s">
        <v>510</v>
      </c>
      <c r="D36" s="38"/>
      <c r="E36" s="38"/>
      <c r="F36" s="38"/>
      <c r="G36" s="52" t="s">
        <v>220</v>
      </c>
      <c r="H36" s="46">
        <f t="shared" ref="H36" si="74">SUM(J36:EB36)</f>
        <v>5175113.3635813128</v>
      </c>
      <c r="I36" s="38"/>
      <c r="J36" s="82">
        <f>J34*J35</f>
        <v>2712656.4565840228</v>
      </c>
      <c r="K36" s="82">
        <f t="shared" ref="K36" si="75">K34*K35</f>
        <v>0</v>
      </c>
      <c r="L36" s="82">
        <f t="shared" ref="L36" si="76">L34*L35</f>
        <v>0</v>
      </c>
      <c r="M36" s="82">
        <f t="shared" ref="M36" si="77">M34*M35</f>
        <v>0</v>
      </c>
      <c r="N36" s="82">
        <f t="shared" ref="N36" si="78">N34*N35</f>
        <v>0</v>
      </c>
      <c r="O36" s="82">
        <f t="shared" ref="O36" si="79">O34*O35</f>
        <v>0</v>
      </c>
      <c r="P36" s="82">
        <f t="shared" ref="P36" si="80">P34*P35</f>
        <v>0</v>
      </c>
      <c r="Q36" s="82">
        <f t="shared" ref="Q36" si="81">Q34*Q35</f>
        <v>0</v>
      </c>
      <c r="R36" s="82">
        <f t="shared" ref="R36" si="82">R34*R35</f>
        <v>0</v>
      </c>
      <c r="S36" s="82">
        <f t="shared" ref="S36" si="83">S34*S35</f>
        <v>0</v>
      </c>
      <c r="T36" s="82">
        <f t="shared" ref="T36" si="84">T34*T35</f>
        <v>0</v>
      </c>
      <c r="U36" s="82">
        <f t="shared" ref="U36" si="85">U34*U35</f>
        <v>0</v>
      </c>
      <c r="V36" s="82">
        <f t="shared" ref="V36" si="86">V34*V35</f>
        <v>2462456.90699729</v>
      </c>
      <c r="W36" s="82">
        <f t="shared" ref="W36" si="87">W34*W35</f>
        <v>0</v>
      </c>
      <c r="X36" s="82">
        <f t="shared" ref="X36" si="88">X34*X35</f>
        <v>0</v>
      </c>
      <c r="Y36" s="82">
        <f t="shared" ref="Y36" si="89">Y34*Y35</f>
        <v>0</v>
      </c>
      <c r="Z36" s="82">
        <f t="shared" ref="Z36" si="90">Z34*Z35</f>
        <v>0</v>
      </c>
      <c r="AA36" s="82">
        <f t="shared" ref="AA36" si="91">AA34*AA35</f>
        <v>0</v>
      </c>
      <c r="AB36" s="82">
        <f t="shared" ref="AB36" si="92">AB34*AB35</f>
        <v>0</v>
      </c>
      <c r="AC36" s="82">
        <f t="shared" ref="AC36" si="93">AC34*AC35</f>
        <v>0</v>
      </c>
      <c r="AD36" s="82">
        <f t="shared" ref="AD36" si="94">AD34*AD35</f>
        <v>0</v>
      </c>
      <c r="AE36" s="82">
        <f t="shared" ref="AE36" si="95">AE34*AE35</f>
        <v>0</v>
      </c>
      <c r="AF36" s="82">
        <f t="shared" ref="AF36" si="96">AF34*AF35</f>
        <v>0</v>
      </c>
      <c r="AG36" s="82">
        <f t="shared" ref="AG36" si="97">AG34*AG35</f>
        <v>0</v>
      </c>
      <c r="AH36" s="82">
        <f t="shared" ref="AH36" si="98">AH34*AH35</f>
        <v>0</v>
      </c>
      <c r="AI36" s="82">
        <f t="shared" ref="AI36" si="99">AI34*AI35</f>
        <v>0</v>
      </c>
      <c r="AJ36" s="82">
        <f t="shared" ref="AJ36" si="100">AJ34*AJ35</f>
        <v>0</v>
      </c>
      <c r="AK36" s="82">
        <f t="shared" ref="AK36" si="101">AK34*AK35</f>
        <v>0</v>
      </c>
      <c r="AL36" s="82">
        <f t="shared" ref="AL36" si="102">AL34*AL35</f>
        <v>0</v>
      </c>
      <c r="AM36" s="82">
        <f t="shared" ref="AM36" si="103">AM34*AM35</f>
        <v>0</v>
      </c>
      <c r="AN36" s="82">
        <f t="shared" ref="AN36" si="104">AN34*AN35</f>
        <v>0</v>
      </c>
      <c r="AO36" s="82">
        <f t="shared" ref="AO36" si="105">AO34*AO35</f>
        <v>0</v>
      </c>
      <c r="AP36" s="82">
        <f t="shared" ref="AP36" si="106">AP34*AP35</f>
        <v>0</v>
      </c>
      <c r="AQ36" s="82">
        <f t="shared" ref="AQ36" si="107">AQ34*AQ35</f>
        <v>0</v>
      </c>
      <c r="AR36" s="82">
        <f t="shared" ref="AR36" si="108">AR34*AR35</f>
        <v>0</v>
      </c>
      <c r="AS36" s="82">
        <f t="shared" ref="AS36" si="109">AS34*AS35</f>
        <v>0</v>
      </c>
      <c r="AT36" s="82">
        <f t="shared" ref="AT36" si="110">AT34*AT35</f>
        <v>0</v>
      </c>
      <c r="AU36" s="82">
        <f t="shared" ref="AU36" si="111">AU34*AU35</f>
        <v>0</v>
      </c>
      <c r="AV36" s="82">
        <f t="shared" ref="AV36" si="112">AV34*AV35</f>
        <v>0</v>
      </c>
      <c r="AW36" s="82">
        <f t="shared" ref="AW36" si="113">AW34*AW35</f>
        <v>0</v>
      </c>
      <c r="AX36" s="82">
        <f t="shared" ref="AX36" si="114">AX34*AX35</f>
        <v>0</v>
      </c>
      <c r="AY36" s="82">
        <f t="shared" ref="AY36" si="115">AY34*AY35</f>
        <v>0</v>
      </c>
      <c r="AZ36" s="82">
        <f t="shared" ref="AZ36" si="116">AZ34*AZ35</f>
        <v>0</v>
      </c>
      <c r="BA36" s="82">
        <f t="shared" ref="BA36" si="117">BA34*BA35</f>
        <v>0</v>
      </c>
      <c r="BB36" s="82">
        <f t="shared" ref="BB36" si="118">BB34*BB35</f>
        <v>0</v>
      </c>
      <c r="BC36" s="82">
        <f t="shared" ref="BC36" si="119">BC34*BC35</f>
        <v>0</v>
      </c>
      <c r="BD36" s="82">
        <f t="shared" ref="BD36" si="120">BD34*BD35</f>
        <v>0</v>
      </c>
      <c r="BE36" s="82">
        <f t="shared" ref="BE36" si="121">BE34*BE35</f>
        <v>0</v>
      </c>
      <c r="BF36" s="82">
        <f t="shared" ref="BF36" si="122">BF34*BF35</f>
        <v>0</v>
      </c>
      <c r="BG36" s="82">
        <f t="shared" ref="BG36" si="123">BG34*BG35</f>
        <v>0</v>
      </c>
      <c r="BH36" s="82">
        <f t="shared" ref="BH36" si="124">BH34*BH35</f>
        <v>0</v>
      </c>
      <c r="BI36" s="82">
        <f t="shared" ref="BI36" si="125">BI34*BI35</f>
        <v>0</v>
      </c>
      <c r="BJ36" s="82">
        <f t="shared" ref="BJ36" si="126">BJ34*BJ35</f>
        <v>0</v>
      </c>
      <c r="BK36" s="82">
        <f t="shared" ref="BK36" si="127">BK34*BK35</f>
        <v>0</v>
      </c>
      <c r="BL36" s="82">
        <f t="shared" ref="BL36" si="128">BL34*BL35</f>
        <v>0</v>
      </c>
      <c r="BM36" s="82">
        <f t="shared" ref="BM36" si="129">BM34*BM35</f>
        <v>0</v>
      </c>
      <c r="BN36" s="82">
        <f t="shared" ref="BN36" si="130">BN34*BN35</f>
        <v>0</v>
      </c>
      <c r="BO36" s="82">
        <f t="shared" ref="BO36" si="131">BO34*BO35</f>
        <v>0</v>
      </c>
      <c r="BP36" s="82">
        <f t="shared" ref="BP36" si="132">BP34*BP35</f>
        <v>0</v>
      </c>
      <c r="BQ36" s="82">
        <f t="shared" ref="BQ36" si="133">BQ34*BQ35</f>
        <v>0</v>
      </c>
      <c r="BR36" s="82">
        <f t="shared" ref="BR36" si="134">BR34*BR35</f>
        <v>0</v>
      </c>
      <c r="BS36" s="82">
        <f t="shared" ref="BS36" si="135">BS34*BS35</f>
        <v>0</v>
      </c>
      <c r="BT36" s="82">
        <f t="shared" ref="BT36" si="136">BT34*BT35</f>
        <v>0</v>
      </c>
      <c r="BU36" s="82">
        <f t="shared" ref="BU36" si="137">BU34*BU35</f>
        <v>0</v>
      </c>
      <c r="BV36" s="82">
        <f t="shared" ref="BV36" si="138">BV34*BV35</f>
        <v>0</v>
      </c>
      <c r="BW36" s="82">
        <f t="shared" ref="BW36" si="139">BW34*BW35</f>
        <v>0</v>
      </c>
      <c r="BX36" s="82">
        <f t="shared" ref="BX36" si="140">BX34*BX35</f>
        <v>0</v>
      </c>
      <c r="BY36" s="82">
        <f t="shared" ref="BY36" si="141">BY34*BY35</f>
        <v>0</v>
      </c>
      <c r="BZ36" s="82">
        <f t="shared" ref="BZ36" si="142">BZ34*BZ35</f>
        <v>0</v>
      </c>
      <c r="CA36" s="82">
        <f t="shared" ref="CA36" si="143">CA34*CA35</f>
        <v>0</v>
      </c>
      <c r="CB36" s="82">
        <f t="shared" ref="CB36" si="144">CB34*CB35</f>
        <v>0</v>
      </c>
      <c r="CC36" s="82">
        <f t="shared" ref="CC36" si="145">CC34*CC35</f>
        <v>0</v>
      </c>
      <c r="CD36" s="82">
        <f t="shared" ref="CD36" si="146">CD34*CD35</f>
        <v>0</v>
      </c>
      <c r="CE36" s="82">
        <f t="shared" ref="CE36" si="147">CE34*CE35</f>
        <v>0</v>
      </c>
      <c r="CF36" s="82">
        <f t="shared" ref="CF36" si="148">CF34*CF35</f>
        <v>0</v>
      </c>
      <c r="CG36" s="82">
        <f t="shared" ref="CG36" si="149">CG34*CG35</f>
        <v>0</v>
      </c>
      <c r="CH36" s="82">
        <f t="shared" ref="CH36" si="150">CH34*CH35</f>
        <v>0</v>
      </c>
      <c r="CI36" s="82">
        <f t="shared" ref="CI36" si="151">CI34*CI35</f>
        <v>0</v>
      </c>
      <c r="CJ36" s="82">
        <f t="shared" ref="CJ36" si="152">CJ34*CJ35</f>
        <v>0</v>
      </c>
      <c r="CK36" s="82">
        <f t="shared" ref="CK36" si="153">CK34*CK35</f>
        <v>0</v>
      </c>
      <c r="CL36" s="82">
        <f t="shared" ref="CL36" si="154">CL34*CL35</f>
        <v>0</v>
      </c>
      <c r="CM36" s="82">
        <f t="shared" ref="CM36" si="155">CM34*CM35</f>
        <v>0</v>
      </c>
      <c r="CN36" s="82">
        <f t="shared" ref="CN36" si="156">CN34*CN35</f>
        <v>0</v>
      </c>
      <c r="CO36" s="82">
        <f t="shared" ref="CO36" si="157">CO34*CO35</f>
        <v>0</v>
      </c>
      <c r="CP36" s="82">
        <f t="shared" ref="CP36" si="158">CP34*CP35</f>
        <v>0</v>
      </c>
      <c r="CQ36" s="82">
        <f t="shared" ref="CQ36" si="159">CQ34*CQ35</f>
        <v>0</v>
      </c>
      <c r="CR36" s="82">
        <f t="shared" ref="CR36" si="160">CR34*CR35</f>
        <v>0</v>
      </c>
      <c r="CS36" s="82">
        <f t="shared" ref="CS36" si="161">CS34*CS35</f>
        <v>0</v>
      </c>
      <c r="CT36" s="82">
        <f t="shared" ref="CT36" si="162">CT34*CT35</f>
        <v>0</v>
      </c>
      <c r="CU36" s="82">
        <f t="shared" ref="CU36" si="163">CU34*CU35</f>
        <v>0</v>
      </c>
      <c r="CV36" s="82">
        <f t="shared" ref="CV36" si="164">CV34*CV35</f>
        <v>0</v>
      </c>
      <c r="CW36" s="82">
        <f t="shared" ref="CW36" si="165">CW34*CW35</f>
        <v>0</v>
      </c>
      <c r="CX36" s="82">
        <f t="shared" ref="CX36" si="166">CX34*CX35</f>
        <v>0</v>
      </c>
      <c r="CY36" s="82">
        <f t="shared" ref="CY36" si="167">CY34*CY35</f>
        <v>0</v>
      </c>
      <c r="CZ36" s="82">
        <f t="shared" ref="CZ36" si="168">CZ34*CZ35</f>
        <v>0</v>
      </c>
      <c r="DA36" s="82">
        <f t="shared" ref="DA36" si="169">DA34*DA35</f>
        <v>0</v>
      </c>
      <c r="DB36" s="82">
        <f t="shared" ref="DB36" si="170">DB34*DB35</f>
        <v>0</v>
      </c>
      <c r="DC36" s="82">
        <f t="shared" ref="DC36" si="171">DC34*DC35</f>
        <v>0</v>
      </c>
      <c r="DD36" s="82">
        <f t="shared" ref="DD36" si="172">DD34*DD35</f>
        <v>0</v>
      </c>
      <c r="DE36" s="82">
        <f t="shared" ref="DE36" si="173">DE34*DE35</f>
        <v>0</v>
      </c>
      <c r="DF36" s="82">
        <f t="shared" ref="DF36" si="174">DF34*DF35</f>
        <v>0</v>
      </c>
      <c r="DG36" s="82">
        <f t="shared" ref="DG36" si="175">DG34*DG35</f>
        <v>0</v>
      </c>
      <c r="DH36" s="82">
        <f t="shared" ref="DH36" si="176">DH34*DH35</f>
        <v>0</v>
      </c>
      <c r="DI36" s="82">
        <f t="shared" ref="DI36" si="177">DI34*DI35</f>
        <v>0</v>
      </c>
      <c r="DJ36" s="82">
        <f t="shared" ref="DJ36" si="178">DJ34*DJ35</f>
        <v>0</v>
      </c>
      <c r="DK36" s="82">
        <f t="shared" ref="DK36" si="179">DK34*DK35</f>
        <v>0</v>
      </c>
      <c r="DL36" s="82">
        <f t="shared" ref="DL36" si="180">DL34*DL35</f>
        <v>0</v>
      </c>
      <c r="DM36" s="82">
        <f t="shared" ref="DM36" si="181">DM34*DM35</f>
        <v>0</v>
      </c>
      <c r="DN36" s="82">
        <f t="shared" ref="DN36" si="182">DN34*DN35</f>
        <v>0</v>
      </c>
      <c r="DO36" s="82">
        <f t="shared" ref="DO36" si="183">DO34*DO35</f>
        <v>0</v>
      </c>
      <c r="DP36" s="82">
        <f t="shared" ref="DP36" si="184">DP34*DP35</f>
        <v>0</v>
      </c>
      <c r="DQ36" s="82">
        <f t="shared" ref="DQ36" si="185">DQ34*DQ35</f>
        <v>0</v>
      </c>
      <c r="DR36" s="82">
        <f t="shared" ref="DR36" si="186">DR34*DR35</f>
        <v>0</v>
      </c>
      <c r="DS36" s="82">
        <f t="shared" ref="DS36" si="187">DS34*DS35</f>
        <v>0</v>
      </c>
      <c r="DT36" s="82">
        <f t="shared" ref="DT36" si="188">DT34*DT35</f>
        <v>0</v>
      </c>
      <c r="DU36" s="82">
        <f t="shared" ref="DU36" si="189">DU34*DU35</f>
        <v>0</v>
      </c>
      <c r="DV36" s="82">
        <f t="shared" ref="DV36" si="190">DV34*DV35</f>
        <v>0</v>
      </c>
      <c r="DW36" s="82">
        <f t="shared" ref="DW36" si="191">DW34*DW35</f>
        <v>0</v>
      </c>
      <c r="DX36" s="82">
        <f t="shared" ref="DX36" si="192">DX34*DX35</f>
        <v>0</v>
      </c>
      <c r="DY36" s="82">
        <f t="shared" ref="DY36" si="193">DY34*DY35</f>
        <v>0</v>
      </c>
      <c r="DZ36" s="82">
        <f t="shared" ref="DZ36" si="194">DZ34*DZ35</f>
        <v>0</v>
      </c>
      <c r="EA36" s="82">
        <f t="shared" ref="EA36" si="195">EA34*EA35</f>
        <v>0</v>
      </c>
      <c r="EB36" s="82">
        <f t="shared" ref="EB36" si="196">EB34*EB35</f>
        <v>0</v>
      </c>
    </row>
    <row r="37" spans="2:132" ht="14" outlineLevel="1" x14ac:dyDescent="0.3">
      <c r="B37" s="73"/>
      <c r="C37" s="27"/>
      <c r="H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2:132" ht="13" outlineLevel="1" x14ac:dyDescent="0.3">
      <c r="C38" s="340" t="s">
        <v>504</v>
      </c>
      <c r="G38" s="52"/>
      <c r="H38" s="29"/>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row>
    <row r="39" spans="2:132" outlineLevel="1" x14ac:dyDescent="0.25">
      <c r="C39" s="328" t="s">
        <v>552</v>
      </c>
      <c r="G39" s="52" t="s">
        <v>220</v>
      </c>
      <c r="H39" s="46">
        <f t="shared" ref="H39" si="197">SUM(J39:EB39)</f>
        <v>0</v>
      </c>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row>
    <row r="40" spans="2:132" outlineLevel="1" x14ac:dyDescent="0.25">
      <c r="C40" s="311"/>
      <c r="G40" s="52"/>
      <c r="H40" s="29"/>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2:132" ht="13" x14ac:dyDescent="0.3">
      <c r="C41" s="348" t="s">
        <v>568</v>
      </c>
      <c r="D41" s="342"/>
      <c r="E41" s="342"/>
      <c r="F41" s="342"/>
      <c r="G41" s="343" t="s">
        <v>220</v>
      </c>
      <c r="H41" s="344">
        <f t="shared" ref="H41" si="198">SUM(J41:EB41)</f>
        <v>5175113.3635813128</v>
      </c>
      <c r="I41" s="342"/>
      <c r="J41" s="345">
        <f t="shared" ref="J41:AO41" si="199">CHOOSE(Scenario,J24,J36,J39)</f>
        <v>2712656.4565840228</v>
      </c>
      <c r="K41" s="346">
        <f t="shared" si="199"/>
        <v>0</v>
      </c>
      <c r="L41" s="346">
        <f t="shared" si="199"/>
        <v>0</v>
      </c>
      <c r="M41" s="346">
        <f t="shared" si="199"/>
        <v>0</v>
      </c>
      <c r="N41" s="346">
        <f t="shared" si="199"/>
        <v>0</v>
      </c>
      <c r="O41" s="346">
        <f t="shared" si="199"/>
        <v>0</v>
      </c>
      <c r="P41" s="346">
        <f t="shared" si="199"/>
        <v>0</v>
      </c>
      <c r="Q41" s="346">
        <f t="shared" si="199"/>
        <v>0</v>
      </c>
      <c r="R41" s="346">
        <f t="shared" si="199"/>
        <v>0</v>
      </c>
      <c r="S41" s="346">
        <f t="shared" si="199"/>
        <v>0</v>
      </c>
      <c r="T41" s="346">
        <f t="shared" si="199"/>
        <v>0</v>
      </c>
      <c r="U41" s="346">
        <f t="shared" si="199"/>
        <v>0</v>
      </c>
      <c r="V41" s="346">
        <f t="shared" si="199"/>
        <v>2462456.90699729</v>
      </c>
      <c r="W41" s="346">
        <f t="shared" si="199"/>
        <v>0</v>
      </c>
      <c r="X41" s="346">
        <f t="shared" si="199"/>
        <v>0</v>
      </c>
      <c r="Y41" s="346">
        <f t="shared" si="199"/>
        <v>0</v>
      </c>
      <c r="Z41" s="346">
        <f t="shared" si="199"/>
        <v>0</v>
      </c>
      <c r="AA41" s="346">
        <f t="shared" si="199"/>
        <v>0</v>
      </c>
      <c r="AB41" s="346">
        <f t="shared" si="199"/>
        <v>0</v>
      </c>
      <c r="AC41" s="346">
        <f t="shared" si="199"/>
        <v>0</v>
      </c>
      <c r="AD41" s="346">
        <f t="shared" si="199"/>
        <v>0</v>
      </c>
      <c r="AE41" s="346">
        <f t="shared" si="199"/>
        <v>0</v>
      </c>
      <c r="AF41" s="346">
        <f t="shared" si="199"/>
        <v>0</v>
      </c>
      <c r="AG41" s="346">
        <f t="shared" si="199"/>
        <v>0</v>
      </c>
      <c r="AH41" s="346">
        <f t="shared" si="199"/>
        <v>0</v>
      </c>
      <c r="AI41" s="346">
        <f t="shared" si="199"/>
        <v>0</v>
      </c>
      <c r="AJ41" s="346">
        <f t="shared" si="199"/>
        <v>0</v>
      </c>
      <c r="AK41" s="346">
        <f t="shared" si="199"/>
        <v>0</v>
      </c>
      <c r="AL41" s="346">
        <f t="shared" si="199"/>
        <v>0</v>
      </c>
      <c r="AM41" s="346">
        <f t="shared" si="199"/>
        <v>0</v>
      </c>
      <c r="AN41" s="346">
        <f t="shared" si="199"/>
        <v>0</v>
      </c>
      <c r="AO41" s="346">
        <f t="shared" si="199"/>
        <v>0</v>
      </c>
      <c r="AP41" s="346">
        <f t="shared" ref="AP41:BU41" si="200">CHOOSE(Scenario,AP24,AP36,AP39)</f>
        <v>0</v>
      </c>
      <c r="AQ41" s="346">
        <f t="shared" si="200"/>
        <v>0</v>
      </c>
      <c r="AR41" s="346">
        <f t="shared" si="200"/>
        <v>0</v>
      </c>
      <c r="AS41" s="346">
        <f t="shared" si="200"/>
        <v>0</v>
      </c>
      <c r="AT41" s="346">
        <f t="shared" si="200"/>
        <v>0</v>
      </c>
      <c r="AU41" s="346">
        <f t="shared" si="200"/>
        <v>0</v>
      </c>
      <c r="AV41" s="346">
        <f t="shared" si="200"/>
        <v>0</v>
      </c>
      <c r="AW41" s="346">
        <f t="shared" si="200"/>
        <v>0</v>
      </c>
      <c r="AX41" s="346">
        <f t="shared" si="200"/>
        <v>0</v>
      </c>
      <c r="AY41" s="346">
        <f t="shared" si="200"/>
        <v>0</v>
      </c>
      <c r="AZ41" s="346">
        <f t="shared" si="200"/>
        <v>0</v>
      </c>
      <c r="BA41" s="346">
        <f t="shared" si="200"/>
        <v>0</v>
      </c>
      <c r="BB41" s="346">
        <f t="shared" si="200"/>
        <v>0</v>
      </c>
      <c r="BC41" s="346">
        <f t="shared" si="200"/>
        <v>0</v>
      </c>
      <c r="BD41" s="346">
        <f t="shared" si="200"/>
        <v>0</v>
      </c>
      <c r="BE41" s="346">
        <f t="shared" si="200"/>
        <v>0</v>
      </c>
      <c r="BF41" s="346">
        <f t="shared" si="200"/>
        <v>0</v>
      </c>
      <c r="BG41" s="346">
        <f t="shared" si="200"/>
        <v>0</v>
      </c>
      <c r="BH41" s="346">
        <f t="shared" si="200"/>
        <v>0</v>
      </c>
      <c r="BI41" s="346">
        <f t="shared" si="200"/>
        <v>0</v>
      </c>
      <c r="BJ41" s="346">
        <f t="shared" si="200"/>
        <v>0</v>
      </c>
      <c r="BK41" s="346">
        <f t="shared" si="200"/>
        <v>0</v>
      </c>
      <c r="BL41" s="346">
        <f t="shared" si="200"/>
        <v>0</v>
      </c>
      <c r="BM41" s="346">
        <f t="shared" si="200"/>
        <v>0</v>
      </c>
      <c r="BN41" s="346">
        <f t="shared" si="200"/>
        <v>0</v>
      </c>
      <c r="BO41" s="346">
        <f t="shared" si="200"/>
        <v>0</v>
      </c>
      <c r="BP41" s="346">
        <f t="shared" si="200"/>
        <v>0</v>
      </c>
      <c r="BQ41" s="346">
        <f t="shared" si="200"/>
        <v>0</v>
      </c>
      <c r="BR41" s="346">
        <f t="shared" si="200"/>
        <v>0</v>
      </c>
      <c r="BS41" s="346">
        <f t="shared" si="200"/>
        <v>0</v>
      </c>
      <c r="BT41" s="346">
        <f t="shared" si="200"/>
        <v>0</v>
      </c>
      <c r="BU41" s="346">
        <f t="shared" si="200"/>
        <v>0</v>
      </c>
      <c r="BV41" s="346">
        <f t="shared" ref="BV41:DA41" si="201">CHOOSE(Scenario,BV24,BV36,BV39)</f>
        <v>0</v>
      </c>
      <c r="BW41" s="346">
        <f t="shared" si="201"/>
        <v>0</v>
      </c>
      <c r="BX41" s="346">
        <f t="shared" si="201"/>
        <v>0</v>
      </c>
      <c r="BY41" s="346">
        <f t="shared" si="201"/>
        <v>0</v>
      </c>
      <c r="BZ41" s="346">
        <f t="shared" si="201"/>
        <v>0</v>
      </c>
      <c r="CA41" s="346">
        <f t="shared" si="201"/>
        <v>0</v>
      </c>
      <c r="CB41" s="346">
        <f t="shared" si="201"/>
        <v>0</v>
      </c>
      <c r="CC41" s="346">
        <f t="shared" si="201"/>
        <v>0</v>
      </c>
      <c r="CD41" s="346">
        <f t="shared" si="201"/>
        <v>0</v>
      </c>
      <c r="CE41" s="346">
        <f t="shared" si="201"/>
        <v>0</v>
      </c>
      <c r="CF41" s="346">
        <f t="shared" si="201"/>
        <v>0</v>
      </c>
      <c r="CG41" s="346">
        <f t="shared" si="201"/>
        <v>0</v>
      </c>
      <c r="CH41" s="346">
        <f t="shared" si="201"/>
        <v>0</v>
      </c>
      <c r="CI41" s="346">
        <f t="shared" si="201"/>
        <v>0</v>
      </c>
      <c r="CJ41" s="346">
        <f t="shared" si="201"/>
        <v>0</v>
      </c>
      <c r="CK41" s="346">
        <f t="shared" si="201"/>
        <v>0</v>
      </c>
      <c r="CL41" s="346">
        <f t="shared" si="201"/>
        <v>0</v>
      </c>
      <c r="CM41" s="346">
        <f t="shared" si="201"/>
        <v>0</v>
      </c>
      <c r="CN41" s="346">
        <f t="shared" si="201"/>
        <v>0</v>
      </c>
      <c r="CO41" s="346">
        <f t="shared" si="201"/>
        <v>0</v>
      </c>
      <c r="CP41" s="346">
        <f t="shared" si="201"/>
        <v>0</v>
      </c>
      <c r="CQ41" s="346">
        <f t="shared" si="201"/>
        <v>0</v>
      </c>
      <c r="CR41" s="346">
        <f t="shared" si="201"/>
        <v>0</v>
      </c>
      <c r="CS41" s="346">
        <f t="shared" si="201"/>
        <v>0</v>
      </c>
      <c r="CT41" s="346">
        <f t="shared" si="201"/>
        <v>0</v>
      </c>
      <c r="CU41" s="346">
        <f t="shared" si="201"/>
        <v>0</v>
      </c>
      <c r="CV41" s="346">
        <f t="shared" si="201"/>
        <v>0</v>
      </c>
      <c r="CW41" s="346">
        <f t="shared" si="201"/>
        <v>0</v>
      </c>
      <c r="CX41" s="346">
        <f t="shared" si="201"/>
        <v>0</v>
      </c>
      <c r="CY41" s="346">
        <f t="shared" si="201"/>
        <v>0</v>
      </c>
      <c r="CZ41" s="346">
        <f t="shared" si="201"/>
        <v>0</v>
      </c>
      <c r="DA41" s="346">
        <f t="shared" si="201"/>
        <v>0</v>
      </c>
      <c r="DB41" s="346">
        <f t="shared" ref="DB41:EB41" si="202">CHOOSE(Scenario,DB24,DB36,DB39)</f>
        <v>0</v>
      </c>
      <c r="DC41" s="346">
        <f t="shared" si="202"/>
        <v>0</v>
      </c>
      <c r="DD41" s="346">
        <f t="shared" si="202"/>
        <v>0</v>
      </c>
      <c r="DE41" s="346">
        <f t="shared" si="202"/>
        <v>0</v>
      </c>
      <c r="DF41" s="346">
        <f t="shared" si="202"/>
        <v>0</v>
      </c>
      <c r="DG41" s="346">
        <f t="shared" si="202"/>
        <v>0</v>
      </c>
      <c r="DH41" s="346">
        <f t="shared" si="202"/>
        <v>0</v>
      </c>
      <c r="DI41" s="346">
        <f t="shared" si="202"/>
        <v>0</v>
      </c>
      <c r="DJ41" s="346">
        <f t="shared" si="202"/>
        <v>0</v>
      </c>
      <c r="DK41" s="346">
        <f t="shared" si="202"/>
        <v>0</v>
      </c>
      <c r="DL41" s="346">
        <f t="shared" si="202"/>
        <v>0</v>
      </c>
      <c r="DM41" s="346">
        <f t="shared" si="202"/>
        <v>0</v>
      </c>
      <c r="DN41" s="346">
        <f t="shared" si="202"/>
        <v>0</v>
      </c>
      <c r="DO41" s="346">
        <f t="shared" si="202"/>
        <v>0</v>
      </c>
      <c r="DP41" s="346">
        <f t="shared" si="202"/>
        <v>0</v>
      </c>
      <c r="DQ41" s="346">
        <f t="shared" si="202"/>
        <v>0</v>
      </c>
      <c r="DR41" s="346">
        <f t="shared" si="202"/>
        <v>0</v>
      </c>
      <c r="DS41" s="346">
        <f t="shared" si="202"/>
        <v>0</v>
      </c>
      <c r="DT41" s="346">
        <f t="shared" si="202"/>
        <v>0</v>
      </c>
      <c r="DU41" s="346">
        <f t="shared" si="202"/>
        <v>0</v>
      </c>
      <c r="DV41" s="346">
        <f t="shared" si="202"/>
        <v>0</v>
      </c>
      <c r="DW41" s="346">
        <f t="shared" si="202"/>
        <v>0</v>
      </c>
      <c r="DX41" s="346">
        <f t="shared" si="202"/>
        <v>0</v>
      </c>
      <c r="DY41" s="346">
        <f t="shared" si="202"/>
        <v>0</v>
      </c>
      <c r="DZ41" s="346">
        <f t="shared" si="202"/>
        <v>0</v>
      </c>
      <c r="EA41" s="346">
        <f t="shared" si="202"/>
        <v>0</v>
      </c>
      <c r="EB41" s="347">
        <f t="shared" si="202"/>
        <v>0</v>
      </c>
    </row>
    <row r="42" spans="2:132" ht="14" x14ac:dyDescent="0.3">
      <c r="B42" s="73"/>
      <c r="C42" s="27"/>
      <c r="H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row>
    <row r="43" spans="2:132" ht="13" x14ac:dyDescent="0.3">
      <c r="B43" s="34"/>
      <c r="C43" s="2" t="s">
        <v>515</v>
      </c>
      <c r="D43" s="34"/>
      <c r="E43" s="34"/>
      <c r="F43" s="34"/>
      <c r="G43" s="67"/>
      <c r="H43" s="35"/>
      <c r="I43" s="34"/>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2:132" outlineLevel="1" x14ac:dyDescent="0.25">
      <c r="C44" s="322" t="s">
        <v>503</v>
      </c>
      <c r="G44" s="52"/>
      <c r="H44" s="29"/>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row>
    <row r="45" spans="2:132" outlineLevel="1" x14ac:dyDescent="0.25">
      <c r="C45" s="328" t="s">
        <v>560</v>
      </c>
      <c r="G45" s="52" t="s">
        <v>220</v>
      </c>
      <c r="H45" s="46">
        <f t="shared" ref="H45" si="203">SUM(J45:EB45)</f>
        <v>0</v>
      </c>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row>
    <row r="46" spans="2:132" ht="13" outlineLevel="1" x14ac:dyDescent="0.3">
      <c r="C46" s="330"/>
      <c r="G46" s="52"/>
      <c r="H46" s="29"/>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row>
    <row r="47" spans="2:132" ht="13" x14ac:dyDescent="0.3">
      <c r="C47" s="348" t="s">
        <v>569</v>
      </c>
      <c r="D47" s="342"/>
      <c r="E47" s="342"/>
      <c r="F47" s="342"/>
      <c r="G47" s="350" t="s">
        <v>220</v>
      </c>
      <c r="H47" s="344">
        <f t="shared" ref="H47" si="204">SUM(J47:EB47)</f>
        <v>0</v>
      </c>
      <c r="I47" s="342"/>
      <c r="J47" s="345">
        <f>J45</f>
        <v>0</v>
      </c>
      <c r="K47" s="346">
        <f t="shared" ref="K47:BV47" si="205">K45</f>
        <v>0</v>
      </c>
      <c r="L47" s="346">
        <f t="shared" si="205"/>
        <v>0</v>
      </c>
      <c r="M47" s="346">
        <f t="shared" si="205"/>
        <v>0</v>
      </c>
      <c r="N47" s="346">
        <f t="shared" si="205"/>
        <v>0</v>
      </c>
      <c r="O47" s="346">
        <f t="shared" si="205"/>
        <v>0</v>
      </c>
      <c r="P47" s="346">
        <f t="shared" si="205"/>
        <v>0</v>
      </c>
      <c r="Q47" s="346">
        <f t="shared" si="205"/>
        <v>0</v>
      </c>
      <c r="R47" s="346">
        <f t="shared" si="205"/>
        <v>0</v>
      </c>
      <c r="S47" s="346">
        <f t="shared" si="205"/>
        <v>0</v>
      </c>
      <c r="T47" s="346">
        <f t="shared" si="205"/>
        <v>0</v>
      </c>
      <c r="U47" s="346">
        <f t="shared" si="205"/>
        <v>0</v>
      </c>
      <c r="V47" s="346">
        <f t="shared" si="205"/>
        <v>0</v>
      </c>
      <c r="W47" s="346">
        <f t="shared" si="205"/>
        <v>0</v>
      </c>
      <c r="X47" s="346">
        <f t="shared" si="205"/>
        <v>0</v>
      </c>
      <c r="Y47" s="346">
        <f t="shared" si="205"/>
        <v>0</v>
      </c>
      <c r="Z47" s="346">
        <f t="shared" si="205"/>
        <v>0</v>
      </c>
      <c r="AA47" s="346">
        <f t="shared" si="205"/>
        <v>0</v>
      </c>
      <c r="AB47" s="346">
        <f t="shared" si="205"/>
        <v>0</v>
      </c>
      <c r="AC47" s="346">
        <f t="shared" si="205"/>
        <v>0</v>
      </c>
      <c r="AD47" s="346">
        <f t="shared" si="205"/>
        <v>0</v>
      </c>
      <c r="AE47" s="346">
        <f t="shared" si="205"/>
        <v>0</v>
      </c>
      <c r="AF47" s="346">
        <f t="shared" si="205"/>
        <v>0</v>
      </c>
      <c r="AG47" s="346">
        <f t="shared" si="205"/>
        <v>0</v>
      </c>
      <c r="AH47" s="346">
        <f t="shared" si="205"/>
        <v>0</v>
      </c>
      <c r="AI47" s="346">
        <f t="shared" si="205"/>
        <v>0</v>
      </c>
      <c r="AJ47" s="346">
        <f t="shared" si="205"/>
        <v>0</v>
      </c>
      <c r="AK47" s="346">
        <f t="shared" si="205"/>
        <v>0</v>
      </c>
      <c r="AL47" s="346">
        <f t="shared" si="205"/>
        <v>0</v>
      </c>
      <c r="AM47" s="346">
        <f t="shared" si="205"/>
        <v>0</v>
      </c>
      <c r="AN47" s="346">
        <f t="shared" si="205"/>
        <v>0</v>
      </c>
      <c r="AO47" s="346">
        <f t="shared" si="205"/>
        <v>0</v>
      </c>
      <c r="AP47" s="346">
        <f t="shared" si="205"/>
        <v>0</v>
      </c>
      <c r="AQ47" s="346">
        <f t="shared" si="205"/>
        <v>0</v>
      </c>
      <c r="AR47" s="346">
        <f t="shared" si="205"/>
        <v>0</v>
      </c>
      <c r="AS47" s="346">
        <f t="shared" si="205"/>
        <v>0</v>
      </c>
      <c r="AT47" s="346">
        <f t="shared" si="205"/>
        <v>0</v>
      </c>
      <c r="AU47" s="346">
        <f t="shared" si="205"/>
        <v>0</v>
      </c>
      <c r="AV47" s="346">
        <f t="shared" si="205"/>
        <v>0</v>
      </c>
      <c r="AW47" s="346">
        <f t="shared" si="205"/>
        <v>0</v>
      </c>
      <c r="AX47" s="346">
        <f t="shared" si="205"/>
        <v>0</v>
      </c>
      <c r="AY47" s="346">
        <f t="shared" si="205"/>
        <v>0</v>
      </c>
      <c r="AZ47" s="346">
        <f t="shared" si="205"/>
        <v>0</v>
      </c>
      <c r="BA47" s="346">
        <f t="shared" si="205"/>
        <v>0</v>
      </c>
      <c r="BB47" s="346">
        <f t="shared" si="205"/>
        <v>0</v>
      </c>
      <c r="BC47" s="346">
        <f t="shared" si="205"/>
        <v>0</v>
      </c>
      <c r="BD47" s="346">
        <f t="shared" si="205"/>
        <v>0</v>
      </c>
      <c r="BE47" s="346">
        <f t="shared" si="205"/>
        <v>0</v>
      </c>
      <c r="BF47" s="346">
        <f t="shared" si="205"/>
        <v>0</v>
      </c>
      <c r="BG47" s="346">
        <f t="shared" si="205"/>
        <v>0</v>
      </c>
      <c r="BH47" s="346">
        <f t="shared" si="205"/>
        <v>0</v>
      </c>
      <c r="BI47" s="346">
        <f t="shared" si="205"/>
        <v>0</v>
      </c>
      <c r="BJ47" s="346">
        <f t="shared" si="205"/>
        <v>0</v>
      </c>
      <c r="BK47" s="346">
        <f t="shared" si="205"/>
        <v>0</v>
      </c>
      <c r="BL47" s="346">
        <f t="shared" si="205"/>
        <v>0</v>
      </c>
      <c r="BM47" s="346">
        <f t="shared" si="205"/>
        <v>0</v>
      </c>
      <c r="BN47" s="346">
        <f t="shared" si="205"/>
        <v>0</v>
      </c>
      <c r="BO47" s="346">
        <f t="shared" si="205"/>
        <v>0</v>
      </c>
      <c r="BP47" s="346">
        <f t="shared" si="205"/>
        <v>0</v>
      </c>
      <c r="BQ47" s="346">
        <f t="shared" si="205"/>
        <v>0</v>
      </c>
      <c r="BR47" s="346">
        <f t="shared" si="205"/>
        <v>0</v>
      </c>
      <c r="BS47" s="346">
        <f t="shared" si="205"/>
        <v>0</v>
      </c>
      <c r="BT47" s="346">
        <f t="shared" si="205"/>
        <v>0</v>
      </c>
      <c r="BU47" s="346">
        <f t="shared" si="205"/>
        <v>0</v>
      </c>
      <c r="BV47" s="346">
        <f t="shared" si="205"/>
        <v>0</v>
      </c>
      <c r="BW47" s="346">
        <f t="shared" ref="BW47:EB47" si="206">BW45</f>
        <v>0</v>
      </c>
      <c r="BX47" s="346">
        <f t="shared" si="206"/>
        <v>0</v>
      </c>
      <c r="BY47" s="346">
        <f t="shared" si="206"/>
        <v>0</v>
      </c>
      <c r="BZ47" s="346">
        <f t="shared" si="206"/>
        <v>0</v>
      </c>
      <c r="CA47" s="346">
        <f t="shared" si="206"/>
        <v>0</v>
      </c>
      <c r="CB47" s="346">
        <f t="shared" si="206"/>
        <v>0</v>
      </c>
      <c r="CC47" s="346">
        <f t="shared" si="206"/>
        <v>0</v>
      </c>
      <c r="CD47" s="346">
        <f t="shared" si="206"/>
        <v>0</v>
      </c>
      <c r="CE47" s="346">
        <f t="shared" si="206"/>
        <v>0</v>
      </c>
      <c r="CF47" s="346">
        <f t="shared" si="206"/>
        <v>0</v>
      </c>
      <c r="CG47" s="346">
        <f t="shared" si="206"/>
        <v>0</v>
      </c>
      <c r="CH47" s="346">
        <f t="shared" si="206"/>
        <v>0</v>
      </c>
      <c r="CI47" s="346">
        <f t="shared" si="206"/>
        <v>0</v>
      </c>
      <c r="CJ47" s="346">
        <f t="shared" si="206"/>
        <v>0</v>
      </c>
      <c r="CK47" s="346">
        <f t="shared" si="206"/>
        <v>0</v>
      </c>
      <c r="CL47" s="346">
        <f t="shared" si="206"/>
        <v>0</v>
      </c>
      <c r="CM47" s="346">
        <f t="shared" si="206"/>
        <v>0</v>
      </c>
      <c r="CN47" s="346">
        <f t="shared" si="206"/>
        <v>0</v>
      </c>
      <c r="CO47" s="346">
        <f t="shared" si="206"/>
        <v>0</v>
      </c>
      <c r="CP47" s="346">
        <f t="shared" si="206"/>
        <v>0</v>
      </c>
      <c r="CQ47" s="346">
        <f t="shared" si="206"/>
        <v>0</v>
      </c>
      <c r="CR47" s="346">
        <f t="shared" si="206"/>
        <v>0</v>
      </c>
      <c r="CS47" s="346">
        <f t="shared" si="206"/>
        <v>0</v>
      </c>
      <c r="CT47" s="346">
        <f t="shared" si="206"/>
        <v>0</v>
      </c>
      <c r="CU47" s="346">
        <f t="shared" si="206"/>
        <v>0</v>
      </c>
      <c r="CV47" s="346">
        <f t="shared" si="206"/>
        <v>0</v>
      </c>
      <c r="CW47" s="346">
        <f t="shared" si="206"/>
        <v>0</v>
      </c>
      <c r="CX47" s="346">
        <f t="shared" si="206"/>
        <v>0</v>
      </c>
      <c r="CY47" s="346">
        <f t="shared" si="206"/>
        <v>0</v>
      </c>
      <c r="CZ47" s="346">
        <f t="shared" si="206"/>
        <v>0</v>
      </c>
      <c r="DA47" s="346">
        <f t="shared" si="206"/>
        <v>0</v>
      </c>
      <c r="DB47" s="346">
        <f t="shared" si="206"/>
        <v>0</v>
      </c>
      <c r="DC47" s="346">
        <f t="shared" si="206"/>
        <v>0</v>
      </c>
      <c r="DD47" s="346">
        <f t="shared" si="206"/>
        <v>0</v>
      </c>
      <c r="DE47" s="346">
        <f t="shared" si="206"/>
        <v>0</v>
      </c>
      <c r="DF47" s="346">
        <f t="shared" si="206"/>
        <v>0</v>
      </c>
      <c r="DG47" s="346">
        <f t="shared" si="206"/>
        <v>0</v>
      </c>
      <c r="DH47" s="346">
        <f t="shared" si="206"/>
        <v>0</v>
      </c>
      <c r="DI47" s="346">
        <f t="shared" si="206"/>
        <v>0</v>
      </c>
      <c r="DJ47" s="346">
        <f t="shared" si="206"/>
        <v>0</v>
      </c>
      <c r="DK47" s="346">
        <f t="shared" si="206"/>
        <v>0</v>
      </c>
      <c r="DL47" s="346">
        <f t="shared" si="206"/>
        <v>0</v>
      </c>
      <c r="DM47" s="346">
        <f t="shared" si="206"/>
        <v>0</v>
      </c>
      <c r="DN47" s="346">
        <f t="shared" si="206"/>
        <v>0</v>
      </c>
      <c r="DO47" s="346">
        <f t="shared" si="206"/>
        <v>0</v>
      </c>
      <c r="DP47" s="346">
        <f t="shared" si="206"/>
        <v>0</v>
      </c>
      <c r="DQ47" s="346">
        <f t="shared" si="206"/>
        <v>0</v>
      </c>
      <c r="DR47" s="346">
        <f t="shared" si="206"/>
        <v>0</v>
      </c>
      <c r="DS47" s="346">
        <f t="shared" si="206"/>
        <v>0</v>
      </c>
      <c r="DT47" s="346">
        <f t="shared" si="206"/>
        <v>0</v>
      </c>
      <c r="DU47" s="346">
        <f t="shared" si="206"/>
        <v>0</v>
      </c>
      <c r="DV47" s="346">
        <f t="shared" si="206"/>
        <v>0</v>
      </c>
      <c r="DW47" s="346">
        <f t="shared" si="206"/>
        <v>0</v>
      </c>
      <c r="DX47" s="346">
        <f t="shared" si="206"/>
        <v>0</v>
      </c>
      <c r="DY47" s="346">
        <f t="shared" si="206"/>
        <v>0</v>
      </c>
      <c r="DZ47" s="346">
        <f t="shared" si="206"/>
        <v>0</v>
      </c>
      <c r="EA47" s="346">
        <f t="shared" si="206"/>
        <v>0</v>
      </c>
      <c r="EB47" s="347">
        <f t="shared" si="206"/>
        <v>0</v>
      </c>
    </row>
    <row r="48" spans="2:132" ht="14" x14ac:dyDescent="0.3">
      <c r="B48" s="73"/>
      <c r="C48" s="27"/>
      <c r="H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row>
    <row r="49" spans="2:132" ht="13" x14ac:dyDescent="0.3">
      <c r="B49" s="34"/>
      <c r="C49" s="2" t="s">
        <v>522</v>
      </c>
      <c r="D49" s="34"/>
      <c r="E49" s="34"/>
      <c r="F49" s="34"/>
      <c r="G49" s="67"/>
      <c r="H49" s="35"/>
      <c r="I49" s="34"/>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row>
    <row r="50" spans="2:132" ht="13" outlineLevel="1" x14ac:dyDescent="0.3">
      <c r="C50" s="340" t="s">
        <v>500</v>
      </c>
      <c r="G50" s="52"/>
      <c r="H50" s="29"/>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2:132" outlineLevel="1" x14ac:dyDescent="0.25">
      <c r="C51" s="317" t="s">
        <v>485</v>
      </c>
      <c r="D51" s="125">
        <f>Assumptions!K16</f>
        <v>0.64</v>
      </c>
      <c r="E51" s="79">
        <f>Assumptions!K13</f>
        <v>45658</v>
      </c>
      <c r="G51" s="52" t="s">
        <v>215</v>
      </c>
      <c r="H51" s="50">
        <f t="shared" ref="H51" si="207">SUM(J51:EB51)</f>
        <v>0.99999999999999989</v>
      </c>
      <c r="J51" s="129"/>
      <c r="K51" s="155">
        <f>ROUND(($D$51/MiY*(SUM($J51:J$51)&lt;=1)+IF(SUM($J51:J$51)+($D$51/MiY)&gt;1,1-(SUM($J51:J$51)+($D$51/MiY)),0)),5)*(K$7&gt;=$E$51)</f>
        <v>0</v>
      </c>
      <c r="L51" s="155">
        <f>ROUND(($D$51/MiY*(SUM($J51:K$51)&lt;=1)+IF(SUM($J51:K$51)+($D$51/MiY)&gt;1,1-(SUM($J51:K$51)+($D$51/MiY)),0)),5)*(L$7&gt;=$E$51)</f>
        <v>0</v>
      </c>
      <c r="M51" s="155">
        <f>ROUND(($D$51/MiY*(SUM($J51:L$51)&lt;=1)+IF(SUM($J51:L$51)+($D$51/MiY)&gt;1,1-(SUM($J51:L$51)+($D$51/MiY)),0)),5)*(M$7&gt;=$E$51)</f>
        <v>0</v>
      </c>
      <c r="N51" s="155">
        <f>ROUND(($D$51/MiY*(SUM($J51:M$51)&lt;=1)+IF(SUM($J51:M$51)+($D$51/MiY)&gt;1,1-(SUM($J51:M$51)+($D$51/MiY)),0)),5)*(N$7&gt;=$E$51)</f>
        <v>0</v>
      </c>
      <c r="O51" s="155">
        <f>ROUND(($D$51/MiY*(SUM($J51:N$51)&lt;=1)+IF(SUM($J51:N$51)+($D$51/MiY)&gt;1,1-(SUM($J51:N$51)+($D$51/MiY)),0)),5)*(O$7&gt;=$E$51)</f>
        <v>0</v>
      </c>
      <c r="P51" s="155">
        <f>ROUND(($D$51/MiY*(SUM($J51:O$51)&lt;=1)+IF(SUM($J51:O$51)+($D$51/MiY)&gt;1,1-(SUM($J51:O$51)+($D$51/MiY)),0)),5)*(P$7&gt;=$E$51)</f>
        <v>0</v>
      </c>
      <c r="Q51" s="155">
        <f>ROUND(($D$51/MiY*(SUM($J51:P$51)&lt;=1)+IF(SUM($J51:P$51)+($D$51/MiY)&gt;1,1-(SUM($J51:P$51)+($D$51/MiY)),0)),5)*(Q$7&gt;=$E$51)</f>
        <v>0</v>
      </c>
      <c r="R51" s="155">
        <f>ROUND(($D$51/MiY*(SUM($J51:Q$51)&lt;=1)+IF(SUM($J51:Q$51)+($D$51/MiY)&gt;1,1-(SUM($J51:Q$51)+($D$51/MiY)),0)),5)*(R$7&gt;=$E$51)</f>
        <v>0</v>
      </c>
      <c r="S51" s="155">
        <f>ROUND(($D$51/MiY*(SUM($J51:R$51)&lt;=1)+IF(SUM($J51:R$51)+($D$51/MiY)&gt;1,1-(SUM($J51:R$51)+($D$51/MiY)),0)),5)*(S$7&gt;=$E$51)</f>
        <v>0</v>
      </c>
      <c r="T51" s="155">
        <f>ROUND(($D$51/MiY*(SUM($J51:S$51)&lt;=1)+IF(SUM($J51:S$51)+($D$51/MiY)&gt;1,1-(SUM($J51:S$51)+($D$51/MiY)),0)),5)*(T$7&gt;=$E$51)</f>
        <v>0</v>
      </c>
      <c r="U51" s="155">
        <f>ROUND(($D$51/MiY*(SUM($J51:T$51)&lt;=1)+IF(SUM($J51:T$51)+($D$51/MiY)&gt;1,1-(SUM($J51:T$51)+($D$51/MiY)),0)),5)*(U$7&gt;=$E$51)</f>
        <v>0</v>
      </c>
      <c r="V51" s="155">
        <f>ROUND(($D$51/MiY*(SUM($J51:U$51)&lt;=1)+IF(SUM($J51:U$51)+($D$51/MiY)&gt;1,1-(SUM($J51:U$51)+($D$51/MiY)),0)),5)*(V$7&gt;=$E$51)</f>
        <v>0</v>
      </c>
      <c r="W51" s="155">
        <f>ROUND(($D$51/MiY*(SUM($J51:V$51)&lt;=1)+IF(SUM($J51:V$51)+($D$51/MiY)&gt;1,1-(SUM($J51:V$51)+($D$51/MiY)),0)),5)*(W$7&gt;=$E$51)</f>
        <v>0</v>
      </c>
      <c r="X51" s="155">
        <f>ROUND(($D$51/MiY*(SUM($J51:W$51)&lt;=1)+IF(SUM($J51:W$51)+($D$51/MiY)&gt;1,1-(SUM($J51:W$51)+($D$51/MiY)),0)),5)*(X$7&gt;=$E$51)</f>
        <v>0</v>
      </c>
      <c r="Y51" s="155">
        <f>ROUND(($D$51/MiY*(SUM($J51:X$51)&lt;=1)+IF(SUM($J51:X$51)+($D$51/MiY)&gt;1,1-(SUM($J51:X$51)+($D$51/MiY)),0)),5)*(Y$7&gt;=$E$51)</f>
        <v>0</v>
      </c>
      <c r="Z51" s="155">
        <f>ROUND(($D$51/MiY*(SUM($J51:Y$51)&lt;=1)+IF(SUM($J51:Y$51)+($D$51/MiY)&gt;1,1-(SUM($J51:Y$51)+($D$51/MiY)),0)),5)*(Z$7&gt;=$E$51)</f>
        <v>0</v>
      </c>
      <c r="AA51" s="155">
        <f>ROUND(($D$51/MiY*(SUM($J51:Z$51)&lt;=1)+IF(SUM($J51:Z$51)+($D$51/MiY)&gt;1,1-(SUM($J51:Z$51)+($D$51/MiY)),0)),5)*(AA$7&gt;=$E$51)</f>
        <v>0</v>
      </c>
      <c r="AB51" s="155">
        <f>ROUND(($D$51/MiY*(SUM($J51:AA$51)&lt;=1)+IF(SUM($J51:AA$51)+($D$51/MiY)&gt;1,1-(SUM($J51:AA$51)+($D$51/MiY)),0)),5)*(AB$7&gt;=$E$51)</f>
        <v>0</v>
      </c>
      <c r="AC51" s="155">
        <f>ROUND(($D$51/MiY*(SUM($J51:AB$51)&lt;=1)+IF(SUM($J51:AB$51)+($D$51/MiY)&gt;1,1-(SUM($J51:AB$51)+($D$51/MiY)),0)),5)*(AC$7&gt;=$E$51)</f>
        <v>0</v>
      </c>
      <c r="AD51" s="155">
        <f>ROUND(($D$51/MiY*(SUM($J51:AC$51)&lt;=1)+IF(SUM($J51:AC$51)+($D$51/MiY)&gt;1,1-(SUM($J51:AC$51)+($D$51/MiY)),0)),5)*(AD$7&gt;=$E$51)</f>
        <v>0</v>
      </c>
      <c r="AE51" s="155">
        <f>ROUND(($D$51/MiY*(SUM($J51:AD$51)&lt;=1)+IF(SUM($J51:AD$51)+($D$51/MiY)&gt;1,1-(SUM($J51:AD$51)+($D$51/MiY)),0)),5)*(AE$7&gt;=$E$51)</f>
        <v>0</v>
      </c>
      <c r="AF51" s="155">
        <f>ROUND(($D$51/MiY*(SUM($J51:AE$51)&lt;=1)+IF(SUM($J51:AE$51)+($D$51/MiY)&gt;1,1-(SUM($J51:AE$51)+($D$51/MiY)),0)),5)*(AF$7&gt;=$E$51)</f>
        <v>0</v>
      </c>
      <c r="AG51" s="155">
        <f>ROUND(($D$51/MiY*(SUM($J51:AF$51)&lt;=1)+IF(SUM($J51:AF$51)+($D$51/MiY)&gt;1,1-(SUM($J51:AF$51)+($D$51/MiY)),0)),5)*(AG$7&gt;=$E$51)</f>
        <v>0</v>
      </c>
      <c r="AH51" s="155">
        <f>ROUND(($D$51/MiY*(SUM($J51:AG$51)&lt;=1)+IF(SUM($J51:AG$51)+($D$51/MiY)&gt;1,1-(SUM($J51:AG$51)+($D$51/MiY)),0)),5)*(AH$7&gt;=$E$51)</f>
        <v>5.3330000000000002E-2</v>
      </c>
      <c r="AI51" s="155">
        <f>ROUND(($D$51/MiY*(SUM($J51:AH$51)&lt;=1)+IF(SUM($J51:AH$51)+($D$51/MiY)&gt;1,1-(SUM($J51:AH$51)+($D$51/MiY)),0)),5)*(AI$7&gt;=$E$51)</f>
        <v>5.3330000000000002E-2</v>
      </c>
      <c r="AJ51" s="155">
        <f>ROUND(($D$51/MiY*(SUM($J51:AI$51)&lt;=1)+IF(SUM($J51:AI$51)+($D$51/MiY)&gt;1,1-(SUM($J51:AI$51)+($D$51/MiY)),0)),5)*(AJ$7&gt;=$E$51)</f>
        <v>5.3330000000000002E-2</v>
      </c>
      <c r="AK51" s="155">
        <f>ROUND(($D$51/MiY*(SUM($J51:AJ$51)&lt;=1)+IF(SUM($J51:AJ$51)+($D$51/MiY)&gt;1,1-(SUM($J51:AJ$51)+($D$51/MiY)),0)),5)*(AK$7&gt;=$E$51)</f>
        <v>5.3330000000000002E-2</v>
      </c>
      <c r="AL51" s="155">
        <f>ROUND(($D$51/MiY*(SUM($J51:AK$51)&lt;=1)+IF(SUM($J51:AK$51)+($D$51/MiY)&gt;1,1-(SUM($J51:AK$51)+($D$51/MiY)),0)),5)*(AL$7&gt;=$E$51)</f>
        <v>5.3330000000000002E-2</v>
      </c>
      <c r="AM51" s="155">
        <f>ROUND(($D$51/MiY*(SUM($J51:AL$51)&lt;=1)+IF(SUM($J51:AL$51)+($D$51/MiY)&gt;1,1-(SUM($J51:AL$51)+($D$51/MiY)),0)),5)*(AM$7&gt;=$E$51)</f>
        <v>5.3330000000000002E-2</v>
      </c>
      <c r="AN51" s="155">
        <f>ROUND(($D$51/MiY*(SUM($J51:AM$51)&lt;=1)+IF(SUM($J51:AM$51)+($D$51/MiY)&gt;1,1-(SUM($J51:AM$51)+($D$51/MiY)),0)),5)*(AN$7&gt;=$E$51)</f>
        <v>5.3330000000000002E-2</v>
      </c>
      <c r="AO51" s="155">
        <f>ROUND(($D$51/MiY*(SUM($J51:AN$51)&lt;=1)+IF(SUM($J51:AN$51)+($D$51/MiY)&gt;1,1-(SUM($J51:AN$51)+($D$51/MiY)),0)),5)*(AO$7&gt;=$E$51)</f>
        <v>5.3330000000000002E-2</v>
      </c>
      <c r="AP51" s="155">
        <f>ROUND(($D$51/MiY*(SUM($J51:AO$51)&lt;=1)+IF(SUM($J51:AO$51)+($D$51/MiY)&gt;1,1-(SUM($J51:AO$51)+($D$51/MiY)),0)),5)*(AP$7&gt;=$E$51)</f>
        <v>5.3330000000000002E-2</v>
      </c>
      <c r="AQ51" s="155">
        <f>ROUND(($D$51/MiY*(SUM($J51:AP$51)&lt;=1)+IF(SUM($J51:AP$51)+($D$51/MiY)&gt;1,1-(SUM($J51:AP$51)+($D$51/MiY)),0)),5)*(AQ$7&gt;=$E$51)</f>
        <v>5.3330000000000002E-2</v>
      </c>
      <c r="AR51" s="155">
        <f>ROUND(($D$51/MiY*(SUM($J51:AQ$51)&lt;=1)+IF(SUM($J51:AQ$51)+($D$51/MiY)&gt;1,1-(SUM($J51:AQ$51)+($D$51/MiY)),0)),5)*(AR$7&gt;=$E$51)</f>
        <v>5.3330000000000002E-2</v>
      </c>
      <c r="AS51" s="155">
        <f>ROUND(($D$51/MiY*(SUM($J51:AR$51)&lt;=1)+IF(SUM($J51:AR$51)+($D$51/MiY)&gt;1,1-(SUM($J51:AR$51)+($D$51/MiY)),0)),5)*(AS$7&gt;=$E$51)</f>
        <v>5.3330000000000002E-2</v>
      </c>
      <c r="AT51" s="155">
        <f>ROUND(($D$51/MiY*(SUM($J51:AS$51)&lt;=1)+IF(SUM($J51:AS$51)+($D$51/MiY)&gt;1,1-(SUM($J51:AS$51)+($D$51/MiY)),0)),5)*(AT$7&gt;=$E$51)</f>
        <v>5.3330000000000002E-2</v>
      </c>
      <c r="AU51" s="155">
        <f>ROUND(($D$51/MiY*(SUM($J51:AT$51)&lt;=1)+IF(SUM($J51:AT$51)+($D$51/MiY)&gt;1,1-(SUM($J51:AT$51)+($D$51/MiY)),0)),5)*(AU$7&gt;=$E$51)</f>
        <v>5.3330000000000002E-2</v>
      </c>
      <c r="AV51" s="155">
        <f>ROUND(($D$51/MiY*(SUM($J51:AU$51)&lt;=1)+IF(SUM($J51:AU$51)+($D$51/MiY)&gt;1,1-(SUM($J51:AU$51)+($D$51/MiY)),0)),5)*(AV$7&gt;=$E$51)</f>
        <v>5.3330000000000002E-2</v>
      </c>
      <c r="AW51" s="155">
        <f>ROUND(($D$51/MiY*(SUM($J51:AV$51)&lt;=1)+IF(SUM($J51:AV$51)+($D$51/MiY)&gt;1,1-(SUM($J51:AV$51)+($D$51/MiY)),0)),5)*(AW$7&gt;=$E$51)</f>
        <v>5.3330000000000002E-2</v>
      </c>
      <c r="AX51" s="155">
        <f>ROUND(($D$51/MiY*(SUM($J51:AW$51)&lt;=1)+IF(SUM($J51:AW$51)+($D$51/MiY)&gt;1,1-(SUM($J51:AW$51)+($D$51/MiY)),0)),5)*(AX$7&gt;=$E$51)</f>
        <v>5.3330000000000002E-2</v>
      </c>
      <c r="AY51" s="155">
        <f>ROUND(($D$51/MiY*(SUM($J51:AX$51)&lt;=1)+IF(SUM($J51:AX$51)+($D$51/MiY)&gt;1,1-(SUM($J51:AX$51)+($D$51/MiY)),0)),5)*(AY$7&gt;=$E$51)</f>
        <v>5.3330000000000002E-2</v>
      </c>
      <c r="AZ51" s="155">
        <f>ROUND(($D$51/MiY*(SUM($J51:AY$51)&lt;=1)+IF(SUM($J51:AY$51)+($D$51/MiY)&gt;1,1-(SUM($J51:AY$51)+($D$51/MiY)),0)),5)*(AZ$7&gt;=$E$51)</f>
        <v>4.0059999999999998E-2</v>
      </c>
      <c r="BA51" s="155">
        <f>ROUND(($D$51/MiY*(SUM($J51:AZ$51)&lt;=1)+IF(SUM($J51:AZ$51)+($D$51/MiY)&gt;1,1-(SUM($J51:AZ$51)+($D$51/MiY)),0)),5)*(BA$7&gt;=$E$51)</f>
        <v>0</v>
      </c>
      <c r="BB51" s="155">
        <f>ROUND(($D$51/MiY*(SUM($J51:BA$51)&lt;=1)+IF(SUM($J51:BA$51)+($D$51/MiY)&gt;1,1-(SUM($J51:BA$51)+($D$51/MiY)),0)),5)*(BB$7&gt;=$E$51)</f>
        <v>0</v>
      </c>
      <c r="BC51" s="155">
        <f>ROUND(($D$51/MiY*(SUM($J51:BB$51)&lt;=1)+IF(SUM($J51:BB$51)+($D$51/MiY)&gt;1,1-(SUM($J51:BB$51)+($D$51/MiY)),0)),5)*(BC$7&gt;=$E$51)</f>
        <v>0</v>
      </c>
      <c r="BD51" s="155">
        <f>ROUND(($D$51/MiY*(SUM($J51:BC$51)&lt;=1)+IF(SUM($J51:BC$51)+($D$51/MiY)&gt;1,1-(SUM($J51:BC$51)+($D$51/MiY)),0)),5)*(BD$7&gt;=$E$51)</f>
        <v>0</v>
      </c>
      <c r="BE51" s="155">
        <f>ROUND(($D$51/MiY*(SUM($J51:BD$51)&lt;=1)+IF(SUM($J51:BD$51)+($D$51/MiY)&gt;1,1-(SUM($J51:BD$51)+($D$51/MiY)),0)),5)*(BE$7&gt;=$E$51)</f>
        <v>0</v>
      </c>
      <c r="BF51" s="155">
        <f>ROUND(($D$51/MiY*(SUM($J51:BE$51)&lt;=1)+IF(SUM($J51:BE$51)+($D$51/MiY)&gt;1,1-(SUM($J51:BE$51)+($D$51/MiY)),0)),5)*(BF$7&gt;=$E$51)</f>
        <v>0</v>
      </c>
      <c r="BG51" s="155">
        <f>ROUND(($D$51/MiY*(SUM($J51:BF$51)&lt;=1)+IF(SUM($J51:BF$51)+($D$51/MiY)&gt;1,1-(SUM($J51:BF$51)+($D$51/MiY)),0)),5)*(BG$7&gt;=$E$51)</f>
        <v>0</v>
      </c>
      <c r="BH51" s="155">
        <f>ROUND(($D$51/MiY*(SUM($J51:BG$51)&lt;=1)+IF(SUM($J51:BG$51)+($D$51/MiY)&gt;1,1-(SUM($J51:BG$51)+($D$51/MiY)),0)),5)*(BH$7&gt;=$E$51)</f>
        <v>0</v>
      </c>
      <c r="BI51" s="155">
        <f>ROUND(($D$51/MiY*(SUM($J51:BH$51)&lt;=1)+IF(SUM($J51:BH$51)+($D$51/MiY)&gt;1,1-(SUM($J51:BH$51)+($D$51/MiY)),0)),5)*(BI$7&gt;=$E$51)</f>
        <v>0</v>
      </c>
      <c r="BJ51" s="155">
        <f>ROUND(($D$51/MiY*(SUM($J51:BI$51)&lt;=1)+IF(SUM($J51:BI$51)+($D$51/MiY)&gt;1,1-(SUM($J51:BI$51)+($D$51/MiY)),0)),5)*(BJ$7&gt;=$E$51)</f>
        <v>0</v>
      </c>
      <c r="BK51" s="155">
        <f>ROUND(($D$51/MiY*(SUM($J51:BJ$51)&lt;=1)+IF(SUM($J51:BJ$51)+($D$51/MiY)&gt;1,1-(SUM($J51:BJ$51)+($D$51/MiY)),0)),5)*(BK$7&gt;=$E$51)</f>
        <v>0</v>
      </c>
      <c r="BL51" s="155">
        <f>ROUND(($D$51/MiY*(SUM($J51:BK$51)&lt;=1)+IF(SUM($J51:BK$51)+($D$51/MiY)&gt;1,1-(SUM($J51:BK$51)+($D$51/MiY)),0)),5)*(BL$7&gt;=$E$51)</f>
        <v>0</v>
      </c>
      <c r="BM51" s="155">
        <f>ROUND(($D$51/MiY*(SUM($J51:BL$51)&lt;=1)+IF(SUM($J51:BL$51)+($D$51/MiY)&gt;1,1-(SUM($J51:BL$51)+($D$51/MiY)),0)),5)*(BM$7&gt;=$E$51)</f>
        <v>0</v>
      </c>
      <c r="BN51" s="155">
        <f>ROUND(($D$51/MiY*(SUM($J51:BM$51)&lt;=1)+IF(SUM($J51:BM$51)+($D$51/MiY)&gt;1,1-(SUM($J51:BM$51)+($D$51/MiY)),0)),5)*(BN$7&gt;=$E$51)</f>
        <v>0</v>
      </c>
      <c r="BO51" s="155">
        <f>ROUND(($D$51/MiY*(SUM($J51:BN$51)&lt;=1)+IF(SUM($J51:BN$51)+($D$51/MiY)&gt;1,1-(SUM($J51:BN$51)+($D$51/MiY)),0)),5)*(BO$7&gt;=$E$51)</f>
        <v>0</v>
      </c>
      <c r="BP51" s="155">
        <f>ROUND(($D$51/MiY*(SUM($J51:BO$51)&lt;=1)+IF(SUM($J51:BO$51)+($D$51/MiY)&gt;1,1-(SUM($J51:BO$51)+($D$51/MiY)),0)),5)*(BP$7&gt;=$E$51)</f>
        <v>0</v>
      </c>
      <c r="BQ51" s="155">
        <f>ROUND(($D$51/MiY*(SUM($J51:BP$51)&lt;=1)+IF(SUM($J51:BP$51)+($D$51/MiY)&gt;1,1-(SUM($J51:BP$51)+($D$51/MiY)),0)),5)*(BQ$7&gt;=$E$51)</f>
        <v>0</v>
      </c>
      <c r="BR51" s="155">
        <f>ROUND(($D$51/MiY*(SUM($J51:BQ$51)&lt;=1)+IF(SUM($J51:BQ$51)+($D$51/MiY)&gt;1,1-(SUM($J51:BQ$51)+($D$51/MiY)),0)),5)*(BR$7&gt;=$E$51)</f>
        <v>0</v>
      </c>
      <c r="BS51" s="155">
        <f>ROUND(($D$51/MiY*(SUM($J51:BR$51)&lt;=1)+IF(SUM($J51:BR$51)+($D$51/MiY)&gt;1,1-(SUM($J51:BR$51)+($D$51/MiY)),0)),5)*(BS$7&gt;=$E$51)</f>
        <v>0</v>
      </c>
      <c r="BT51" s="155">
        <f>ROUND(($D$51/MiY*(SUM($J51:BS$51)&lt;=1)+IF(SUM($J51:BS$51)+($D$51/MiY)&gt;1,1-(SUM($J51:BS$51)+($D$51/MiY)),0)),5)*(BT$7&gt;=$E$51)</f>
        <v>0</v>
      </c>
      <c r="BU51" s="155">
        <f>ROUND(($D$51/MiY*(SUM($J51:BT$51)&lt;=1)+IF(SUM($J51:BT$51)+($D$51/MiY)&gt;1,1-(SUM($J51:BT$51)+($D$51/MiY)),0)),5)*(BU$7&gt;=$E$51)</f>
        <v>0</v>
      </c>
      <c r="BV51" s="155">
        <f>ROUND(($D$51/MiY*(SUM($J51:BU$51)&lt;=1)+IF(SUM($J51:BU$51)+($D$51/MiY)&gt;1,1-(SUM($J51:BU$51)+($D$51/MiY)),0)),5)*(BV$7&gt;=$E$51)</f>
        <v>0</v>
      </c>
      <c r="BW51" s="155">
        <f>ROUND(($D$51/MiY*(SUM($J51:BV$51)&lt;=1)+IF(SUM($J51:BV$51)+($D$51/MiY)&gt;1,1-(SUM($J51:BV$51)+($D$51/MiY)),0)),5)*(BW$7&gt;=$E$51)</f>
        <v>0</v>
      </c>
      <c r="BX51" s="155">
        <f>ROUND(($D$51/MiY*(SUM($J51:BW$51)&lt;=1)+IF(SUM($J51:BW$51)+($D$51/MiY)&gt;1,1-(SUM($J51:BW$51)+($D$51/MiY)),0)),5)*(BX$7&gt;=$E$51)</f>
        <v>0</v>
      </c>
      <c r="BY51" s="155">
        <f>ROUND(($D$51/MiY*(SUM($J51:BX$51)&lt;=1)+IF(SUM($J51:BX$51)+($D$51/MiY)&gt;1,1-(SUM($J51:BX$51)+($D$51/MiY)),0)),5)*(BY$7&gt;=$E$51)</f>
        <v>0</v>
      </c>
      <c r="BZ51" s="155">
        <f>ROUND(($D$51/MiY*(SUM($J51:BY$51)&lt;=1)+IF(SUM($J51:BY$51)+($D$51/MiY)&gt;1,1-(SUM($J51:BY$51)+($D$51/MiY)),0)),5)*(BZ$7&gt;=$E$51)</f>
        <v>0</v>
      </c>
      <c r="CA51" s="155">
        <f>ROUND(($D$51/MiY*(SUM($J51:BZ$51)&lt;=1)+IF(SUM($J51:BZ$51)+($D$51/MiY)&gt;1,1-(SUM($J51:BZ$51)+($D$51/MiY)),0)),5)*(CA$7&gt;=$E$51)</f>
        <v>0</v>
      </c>
      <c r="CB51" s="155">
        <f>ROUND(($D$51/MiY*(SUM($J51:CA$51)&lt;=1)+IF(SUM($J51:CA$51)+($D$51/MiY)&gt;1,1-(SUM($J51:CA$51)+($D$51/MiY)),0)),5)*(CB$7&gt;=$E$51)</f>
        <v>0</v>
      </c>
      <c r="CC51" s="155">
        <f>ROUND(($D$51/MiY*(SUM($J51:CB$51)&lt;=1)+IF(SUM($J51:CB$51)+($D$51/MiY)&gt;1,1-(SUM($J51:CB$51)+($D$51/MiY)),0)),5)*(CC$7&gt;=$E$51)</f>
        <v>0</v>
      </c>
      <c r="CD51" s="155">
        <f>ROUND(($D$51/MiY*(SUM($J51:CC$51)&lt;=1)+IF(SUM($J51:CC$51)+($D$51/MiY)&gt;1,1-(SUM($J51:CC$51)+($D$51/MiY)),0)),5)*(CD$7&gt;=$E$51)</f>
        <v>0</v>
      </c>
      <c r="CE51" s="155">
        <f>ROUND(($D$51/MiY*(SUM($J51:CD$51)&lt;=1)+IF(SUM($J51:CD$51)+($D$51/MiY)&gt;1,1-(SUM($J51:CD$51)+($D$51/MiY)),0)),5)*(CE$7&gt;=$E$51)</f>
        <v>0</v>
      </c>
      <c r="CF51" s="155">
        <f>ROUND(($D$51/MiY*(SUM($J51:CE$51)&lt;=1)+IF(SUM($J51:CE$51)+($D$51/MiY)&gt;1,1-(SUM($J51:CE$51)+($D$51/MiY)),0)),5)*(CF$7&gt;=$E$51)</f>
        <v>0</v>
      </c>
      <c r="CG51" s="155">
        <f>ROUND(($D$51/MiY*(SUM($J51:CF$51)&lt;=1)+IF(SUM($J51:CF$51)+($D$51/MiY)&gt;1,1-(SUM($J51:CF$51)+($D$51/MiY)),0)),5)*(CG$7&gt;=$E$51)</f>
        <v>0</v>
      </c>
      <c r="CH51" s="155">
        <f>ROUND(($D$51/MiY*(SUM($J51:CG$51)&lt;=1)+IF(SUM($J51:CG$51)+($D$51/MiY)&gt;1,1-(SUM($J51:CG$51)+($D$51/MiY)),0)),5)*(CH$7&gt;=$E$51)</f>
        <v>0</v>
      </c>
      <c r="CI51" s="155">
        <f>ROUND(($D$51/MiY*(SUM($J51:CH$51)&lt;=1)+IF(SUM($J51:CH$51)+($D$51/MiY)&gt;1,1-(SUM($J51:CH$51)+($D$51/MiY)),0)),5)*(CI$7&gt;=$E$51)</f>
        <v>0</v>
      </c>
      <c r="CJ51" s="155">
        <f>ROUND(($D$51/MiY*(SUM($J51:CI$51)&lt;=1)+IF(SUM($J51:CI$51)+($D$51/MiY)&gt;1,1-(SUM($J51:CI$51)+($D$51/MiY)),0)),5)*(CJ$7&gt;=$E$51)</f>
        <v>0</v>
      </c>
      <c r="CK51" s="155">
        <f>ROUND(($D$51/MiY*(SUM($J51:CJ$51)&lt;=1)+IF(SUM($J51:CJ$51)+($D$51/MiY)&gt;1,1-(SUM($J51:CJ$51)+($D$51/MiY)),0)),5)*(CK$7&gt;=$E$51)</f>
        <v>0</v>
      </c>
      <c r="CL51" s="155">
        <f>ROUND(($D$51/MiY*(SUM($J51:CK$51)&lt;=1)+IF(SUM($J51:CK$51)+($D$51/MiY)&gt;1,1-(SUM($J51:CK$51)+($D$51/MiY)),0)),5)*(CL$7&gt;=$E$51)</f>
        <v>0</v>
      </c>
      <c r="CM51" s="155">
        <f>ROUND(($D$51/MiY*(SUM($J51:CL$51)&lt;=1)+IF(SUM($J51:CL$51)+($D$51/MiY)&gt;1,1-(SUM($J51:CL$51)+($D$51/MiY)),0)),5)*(CM$7&gt;=$E$51)</f>
        <v>0</v>
      </c>
      <c r="CN51" s="155">
        <f>ROUND(($D$51/MiY*(SUM($J51:CM$51)&lt;=1)+IF(SUM($J51:CM$51)+($D$51/MiY)&gt;1,1-(SUM($J51:CM$51)+($D$51/MiY)),0)),5)*(CN$7&gt;=$E$51)</f>
        <v>0</v>
      </c>
      <c r="CO51" s="155">
        <f>ROUND(($D$51/MiY*(SUM($J51:CN$51)&lt;=1)+IF(SUM($J51:CN$51)+($D$51/MiY)&gt;1,1-(SUM($J51:CN$51)+($D$51/MiY)),0)),5)*(CO$7&gt;=$E$51)</f>
        <v>0</v>
      </c>
      <c r="CP51" s="155">
        <f>ROUND(($D$51/MiY*(SUM($J51:CO$51)&lt;=1)+IF(SUM($J51:CO$51)+($D$51/MiY)&gt;1,1-(SUM($J51:CO$51)+($D$51/MiY)),0)),5)*(CP$7&gt;=$E$51)</f>
        <v>0</v>
      </c>
      <c r="CQ51" s="155">
        <f>ROUND(($D$51/MiY*(SUM($J51:CP$51)&lt;=1)+IF(SUM($J51:CP$51)+($D$51/MiY)&gt;1,1-(SUM($J51:CP$51)+($D$51/MiY)),0)),5)*(CQ$7&gt;=$E$51)</f>
        <v>0</v>
      </c>
      <c r="CR51" s="155">
        <f>ROUND(($D$51/MiY*(SUM($J51:CQ$51)&lt;=1)+IF(SUM($J51:CQ$51)+($D$51/MiY)&gt;1,1-(SUM($J51:CQ$51)+($D$51/MiY)),0)),5)*(CR$7&gt;=$E$51)</f>
        <v>0</v>
      </c>
      <c r="CS51" s="155">
        <f>ROUND(($D$51/MiY*(SUM($J51:CR$51)&lt;=1)+IF(SUM($J51:CR$51)+($D$51/MiY)&gt;1,1-(SUM($J51:CR$51)+($D$51/MiY)),0)),5)*(CS$7&gt;=$E$51)</f>
        <v>0</v>
      </c>
      <c r="CT51" s="155">
        <f>ROUND(($D$51/MiY*(SUM($J51:CS$51)&lt;=1)+IF(SUM($J51:CS$51)+($D$51/MiY)&gt;1,1-(SUM($J51:CS$51)+($D$51/MiY)),0)),5)*(CT$7&gt;=$E$51)</f>
        <v>0</v>
      </c>
      <c r="CU51" s="155">
        <f>ROUND(($D$51/MiY*(SUM($J51:CT$51)&lt;=1)+IF(SUM($J51:CT$51)+($D$51/MiY)&gt;1,1-(SUM($J51:CT$51)+($D$51/MiY)),0)),5)*(CU$7&gt;=$E$51)</f>
        <v>0</v>
      </c>
      <c r="CV51" s="155">
        <f>ROUND(($D$51/MiY*(SUM($J51:CU$51)&lt;=1)+IF(SUM($J51:CU$51)+($D$51/MiY)&gt;1,1-(SUM($J51:CU$51)+($D$51/MiY)),0)),5)*(CV$7&gt;=$E$51)</f>
        <v>0</v>
      </c>
      <c r="CW51" s="155">
        <f>ROUND(($D$51/MiY*(SUM($J51:CV$51)&lt;=1)+IF(SUM($J51:CV$51)+($D$51/MiY)&gt;1,1-(SUM($J51:CV$51)+($D$51/MiY)),0)),5)*(CW$7&gt;=$E$51)</f>
        <v>0</v>
      </c>
      <c r="CX51" s="155">
        <f>ROUND(($D$51/MiY*(SUM($J51:CW$51)&lt;=1)+IF(SUM($J51:CW$51)+($D$51/MiY)&gt;1,1-(SUM($J51:CW$51)+($D$51/MiY)),0)),5)*(CX$7&gt;=$E$51)</f>
        <v>0</v>
      </c>
      <c r="CY51" s="155">
        <f>ROUND(($D$51/MiY*(SUM($J51:CX$51)&lt;=1)+IF(SUM($J51:CX$51)+($D$51/MiY)&gt;1,1-(SUM($J51:CX$51)+($D$51/MiY)),0)),5)*(CY$7&gt;=$E$51)</f>
        <v>0</v>
      </c>
      <c r="CZ51" s="155">
        <f>ROUND(($D$51/MiY*(SUM($J51:CY$51)&lt;=1)+IF(SUM($J51:CY$51)+($D$51/MiY)&gt;1,1-(SUM($J51:CY$51)+($D$51/MiY)),0)),5)*(CZ$7&gt;=$E$51)</f>
        <v>0</v>
      </c>
      <c r="DA51" s="155">
        <f>ROUND(($D$51/MiY*(SUM($J51:CZ$51)&lt;=1)+IF(SUM($J51:CZ$51)+($D$51/MiY)&gt;1,1-(SUM($J51:CZ$51)+($D$51/MiY)),0)),5)*(DA$7&gt;=$E$51)</f>
        <v>0</v>
      </c>
      <c r="DB51" s="155">
        <f>ROUND(($D$51/MiY*(SUM($J51:DA$51)&lt;=1)+IF(SUM($J51:DA$51)+($D$51/MiY)&gt;1,1-(SUM($J51:DA$51)+($D$51/MiY)),0)),5)*(DB$7&gt;=$E$51)</f>
        <v>0</v>
      </c>
      <c r="DC51" s="155">
        <f>ROUND(($D$51/MiY*(SUM($J51:DB$51)&lt;=1)+IF(SUM($J51:DB$51)+($D$51/MiY)&gt;1,1-(SUM($J51:DB$51)+($D$51/MiY)),0)),5)*(DC$7&gt;=$E$51)</f>
        <v>0</v>
      </c>
      <c r="DD51" s="155">
        <f>ROUND(($D$51/MiY*(SUM($J51:DC$51)&lt;=1)+IF(SUM($J51:DC$51)+($D$51/MiY)&gt;1,1-(SUM($J51:DC$51)+($D$51/MiY)),0)),5)*(DD$7&gt;=$E$51)</f>
        <v>0</v>
      </c>
      <c r="DE51" s="155">
        <f>ROUND(($D$51/MiY*(SUM($J51:DD$51)&lt;=1)+IF(SUM($J51:DD$51)+($D$51/MiY)&gt;1,1-(SUM($J51:DD$51)+($D$51/MiY)),0)),5)*(DE$7&gt;=$E$51)</f>
        <v>0</v>
      </c>
      <c r="DF51" s="155">
        <f>ROUND(($D$51/MiY*(SUM($J51:DE$51)&lt;=1)+IF(SUM($J51:DE$51)+($D$51/MiY)&gt;1,1-(SUM($J51:DE$51)+($D$51/MiY)),0)),5)*(DF$7&gt;=$E$51)</f>
        <v>0</v>
      </c>
      <c r="DG51" s="155">
        <f>ROUND(($D$51/MiY*(SUM($J51:DF$51)&lt;=1)+IF(SUM($J51:DF$51)+($D$51/MiY)&gt;1,1-(SUM($J51:DF$51)+($D$51/MiY)),0)),5)*(DG$7&gt;=$E$51)</f>
        <v>0</v>
      </c>
      <c r="DH51" s="155">
        <f>ROUND(($D$51/MiY*(SUM($J51:DG$51)&lt;=1)+IF(SUM($J51:DG$51)+($D$51/MiY)&gt;1,1-(SUM($J51:DG$51)+($D$51/MiY)),0)),5)*(DH$7&gt;=$E$51)</f>
        <v>0</v>
      </c>
      <c r="DI51" s="155">
        <f>ROUND(($D$51/MiY*(SUM($J51:DH$51)&lt;=1)+IF(SUM($J51:DH$51)+($D$51/MiY)&gt;1,1-(SUM($J51:DH$51)+($D$51/MiY)),0)),5)*(DI$7&gt;=$E$51)</f>
        <v>0</v>
      </c>
      <c r="DJ51" s="155">
        <f>ROUND(($D$51/MiY*(SUM($J51:DI$51)&lt;=1)+IF(SUM($J51:DI$51)+($D$51/MiY)&gt;1,1-(SUM($J51:DI$51)+($D$51/MiY)),0)),5)*(DJ$7&gt;=$E$51)</f>
        <v>0</v>
      </c>
      <c r="DK51" s="155">
        <f>ROUND(($D$51/MiY*(SUM($J51:DJ$51)&lt;=1)+IF(SUM($J51:DJ$51)+($D$51/MiY)&gt;1,1-(SUM($J51:DJ$51)+($D$51/MiY)),0)),5)*(DK$7&gt;=$E$51)</f>
        <v>0</v>
      </c>
      <c r="DL51" s="155">
        <f>ROUND(($D$51/MiY*(SUM($J51:DK$51)&lt;=1)+IF(SUM($J51:DK$51)+($D$51/MiY)&gt;1,1-(SUM($J51:DK$51)+($D$51/MiY)),0)),5)*(DL$7&gt;=$E$51)</f>
        <v>0</v>
      </c>
      <c r="DM51" s="155">
        <f>ROUND(($D$51/MiY*(SUM($J51:DL$51)&lt;=1)+IF(SUM($J51:DL$51)+($D$51/MiY)&gt;1,1-(SUM($J51:DL$51)+($D$51/MiY)),0)),5)*(DM$7&gt;=$E$51)</f>
        <v>0</v>
      </c>
      <c r="DN51" s="155">
        <f>ROUND(($D$51/MiY*(SUM($J51:DM$51)&lt;=1)+IF(SUM($J51:DM$51)+($D$51/MiY)&gt;1,1-(SUM($J51:DM$51)+($D$51/MiY)),0)),5)*(DN$7&gt;=$E$51)</f>
        <v>0</v>
      </c>
      <c r="DO51" s="155">
        <f>ROUND(($D$51/MiY*(SUM($J51:DN$51)&lt;=1)+IF(SUM($J51:DN$51)+($D$51/MiY)&gt;1,1-(SUM($J51:DN$51)+($D$51/MiY)),0)),5)*(DO$7&gt;=$E$51)</f>
        <v>0</v>
      </c>
      <c r="DP51" s="155">
        <f>ROUND(($D$51/MiY*(SUM($J51:DO$51)&lt;=1)+IF(SUM($J51:DO$51)+($D$51/MiY)&gt;1,1-(SUM($J51:DO$51)+($D$51/MiY)),0)),5)*(DP$7&gt;=$E$51)</f>
        <v>0</v>
      </c>
      <c r="DQ51" s="155">
        <f>ROUND(($D$51/MiY*(SUM($J51:DP$51)&lt;=1)+IF(SUM($J51:DP$51)+($D$51/MiY)&gt;1,1-(SUM($J51:DP$51)+($D$51/MiY)),0)),5)*(DQ$7&gt;=$E$51)</f>
        <v>0</v>
      </c>
      <c r="DR51" s="155">
        <f>ROUND(($D$51/MiY*(SUM($J51:DQ$51)&lt;=1)+IF(SUM($J51:DQ$51)+($D$51/MiY)&gt;1,1-(SUM($J51:DQ$51)+($D$51/MiY)),0)),5)*(DR$7&gt;=$E$51)</f>
        <v>0</v>
      </c>
      <c r="DS51" s="155">
        <f>ROUND(($D$51/MiY*(SUM($J51:DR$51)&lt;=1)+IF(SUM($J51:DR$51)+($D$51/MiY)&gt;1,1-(SUM($J51:DR$51)+($D$51/MiY)),0)),5)*(DS$7&gt;=$E$51)</f>
        <v>0</v>
      </c>
      <c r="DT51" s="155">
        <f>ROUND(($D$51/MiY*(SUM($J51:DS$51)&lt;=1)+IF(SUM($J51:DS$51)+($D$51/MiY)&gt;1,1-(SUM($J51:DS$51)+($D$51/MiY)),0)),5)*(DT$7&gt;=$E$51)</f>
        <v>0</v>
      </c>
      <c r="DU51" s="155">
        <f>ROUND(($D$51/MiY*(SUM($J51:DT$51)&lt;=1)+IF(SUM($J51:DT$51)+($D$51/MiY)&gt;1,1-(SUM($J51:DT$51)+($D$51/MiY)),0)),5)*(DU$7&gt;=$E$51)</f>
        <v>0</v>
      </c>
      <c r="DV51" s="155">
        <f>ROUND(($D$51/MiY*(SUM($J51:DU$51)&lt;=1)+IF(SUM($J51:DU$51)+($D$51/MiY)&gt;1,1-(SUM($J51:DU$51)+($D$51/MiY)),0)),5)*(DV$7&gt;=$E$51)</f>
        <v>0</v>
      </c>
      <c r="DW51" s="155">
        <f>ROUND(($D$51/MiY*(SUM($J51:DV$51)&lt;=1)+IF(SUM($J51:DV$51)+($D$51/MiY)&gt;1,1-(SUM($J51:DV$51)+($D$51/MiY)),0)),5)*(DW$7&gt;=$E$51)</f>
        <v>0</v>
      </c>
      <c r="DX51" s="155">
        <f>ROUND(($D$51/MiY*(SUM($J51:DW$51)&lt;=1)+IF(SUM($J51:DW$51)+($D$51/MiY)&gt;1,1-(SUM($J51:DW$51)+($D$51/MiY)),0)),5)*(DX$7&gt;=$E$51)</f>
        <v>0</v>
      </c>
      <c r="DY51" s="155">
        <f>ROUND(($D$51/MiY*(SUM($J51:DX$51)&lt;=1)+IF(SUM($J51:DX$51)+($D$51/MiY)&gt;1,1-(SUM($J51:DX$51)+($D$51/MiY)),0)),5)*(DY$7&gt;=$E$51)</f>
        <v>0</v>
      </c>
      <c r="DZ51" s="155">
        <f>ROUND(($D$51/MiY*(SUM($J51:DY$51)&lt;=1)+IF(SUM($J51:DY$51)+($D$51/MiY)&gt;1,1-(SUM($J51:DY$51)+($D$51/MiY)),0)),5)*(DZ$7&gt;=$E$51)</f>
        <v>0</v>
      </c>
      <c r="EA51" s="155">
        <f>ROUND(($D$51/MiY*(SUM($J51:DZ$51)&lt;=1)+IF(SUM($J51:DZ$51)+($D$51/MiY)&gt;1,1-(SUM($J51:DZ$51)+($D$51/MiY)),0)),5)*(EA$7&gt;=$E$51)</f>
        <v>0</v>
      </c>
      <c r="EB51" s="155">
        <f>ROUND(($D$51/MiY*(SUM($J51:EA$51)&lt;=1)+IF(SUM($J51:EA$51)+($D$51/MiY)&gt;1,1-(SUM($J51:EA$51)+($D$51/MiY)),0)),5)*(EB$7&gt;=$E$51)</f>
        <v>0</v>
      </c>
    </row>
    <row r="52" spans="2:132" outlineLevel="1" x14ac:dyDescent="0.25">
      <c r="C52" s="318" t="s">
        <v>563</v>
      </c>
      <c r="D52" s="16">
        <f>Costs!$K$24*Costs!$K$30</f>
        <v>11621818.181818184</v>
      </c>
      <c r="G52" s="52" t="s">
        <v>553</v>
      </c>
      <c r="H52" s="46">
        <f t="shared" ref="H52" si="208">SUM(J52:EB52)</f>
        <v>11621818.181818185</v>
      </c>
      <c r="J52" s="82">
        <f t="shared" ref="J52:AO52" si="209">J51*$D52</f>
        <v>0</v>
      </c>
      <c r="K52" s="82">
        <f t="shared" si="209"/>
        <v>0</v>
      </c>
      <c r="L52" s="82">
        <f t="shared" si="209"/>
        <v>0</v>
      </c>
      <c r="M52" s="82">
        <f t="shared" si="209"/>
        <v>0</v>
      </c>
      <c r="N52" s="82">
        <f t="shared" si="209"/>
        <v>0</v>
      </c>
      <c r="O52" s="82">
        <f t="shared" si="209"/>
        <v>0</v>
      </c>
      <c r="P52" s="82">
        <f t="shared" si="209"/>
        <v>0</v>
      </c>
      <c r="Q52" s="82">
        <f t="shared" si="209"/>
        <v>0</v>
      </c>
      <c r="R52" s="82">
        <f t="shared" si="209"/>
        <v>0</v>
      </c>
      <c r="S52" s="82">
        <f t="shared" si="209"/>
        <v>0</v>
      </c>
      <c r="T52" s="82">
        <f t="shared" si="209"/>
        <v>0</v>
      </c>
      <c r="U52" s="82">
        <f t="shared" si="209"/>
        <v>0</v>
      </c>
      <c r="V52" s="82">
        <f t="shared" si="209"/>
        <v>0</v>
      </c>
      <c r="W52" s="82">
        <f t="shared" si="209"/>
        <v>0</v>
      </c>
      <c r="X52" s="82">
        <f t="shared" si="209"/>
        <v>0</v>
      </c>
      <c r="Y52" s="82">
        <f t="shared" si="209"/>
        <v>0</v>
      </c>
      <c r="Z52" s="82">
        <f t="shared" si="209"/>
        <v>0</v>
      </c>
      <c r="AA52" s="82">
        <f t="shared" si="209"/>
        <v>0</v>
      </c>
      <c r="AB52" s="82">
        <f t="shared" si="209"/>
        <v>0</v>
      </c>
      <c r="AC52" s="82">
        <f t="shared" si="209"/>
        <v>0</v>
      </c>
      <c r="AD52" s="82">
        <f t="shared" si="209"/>
        <v>0</v>
      </c>
      <c r="AE52" s="82">
        <f t="shared" si="209"/>
        <v>0</v>
      </c>
      <c r="AF52" s="82">
        <f t="shared" si="209"/>
        <v>0</v>
      </c>
      <c r="AG52" s="82">
        <f t="shared" si="209"/>
        <v>0</v>
      </c>
      <c r="AH52" s="82">
        <f t="shared" si="209"/>
        <v>619791.56363636372</v>
      </c>
      <c r="AI52" s="82">
        <f t="shared" si="209"/>
        <v>619791.56363636372</v>
      </c>
      <c r="AJ52" s="82">
        <f t="shared" si="209"/>
        <v>619791.56363636372</v>
      </c>
      <c r="AK52" s="82">
        <f t="shared" si="209"/>
        <v>619791.56363636372</v>
      </c>
      <c r="AL52" s="82">
        <f t="shared" si="209"/>
        <v>619791.56363636372</v>
      </c>
      <c r="AM52" s="82">
        <f t="shared" si="209"/>
        <v>619791.56363636372</v>
      </c>
      <c r="AN52" s="82">
        <f t="shared" si="209"/>
        <v>619791.56363636372</v>
      </c>
      <c r="AO52" s="82">
        <f t="shared" si="209"/>
        <v>619791.56363636372</v>
      </c>
      <c r="AP52" s="82">
        <f t="shared" ref="AP52:BU52" si="210">AP51*$D52</f>
        <v>619791.56363636372</v>
      </c>
      <c r="AQ52" s="82">
        <f t="shared" si="210"/>
        <v>619791.56363636372</v>
      </c>
      <c r="AR52" s="82">
        <f t="shared" si="210"/>
        <v>619791.56363636372</v>
      </c>
      <c r="AS52" s="82">
        <f t="shared" si="210"/>
        <v>619791.56363636372</v>
      </c>
      <c r="AT52" s="82">
        <f t="shared" si="210"/>
        <v>619791.56363636372</v>
      </c>
      <c r="AU52" s="82">
        <f t="shared" si="210"/>
        <v>619791.56363636372</v>
      </c>
      <c r="AV52" s="82">
        <f t="shared" si="210"/>
        <v>619791.56363636372</v>
      </c>
      <c r="AW52" s="82">
        <f t="shared" si="210"/>
        <v>619791.56363636372</v>
      </c>
      <c r="AX52" s="82">
        <f t="shared" si="210"/>
        <v>619791.56363636372</v>
      </c>
      <c r="AY52" s="82">
        <f t="shared" si="210"/>
        <v>619791.56363636372</v>
      </c>
      <c r="AZ52" s="82">
        <f t="shared" si="210"/>
        <v>465570.03636363643</v>
      </c>
      <c r="BA52" s="82">
        <f t="shared" si="210"/>
        <v>0</v>
      </c>
      <c r="BB52" s="82">
        <f t="shared" si="210"/>
        <v>0</v>
      </c>
      <c r="BC52" s="82">
        <f t="shared" si="210"/>
        <v>0</v>
      </c>
      <c r="BD52" s="82">
        <f t="shared" si="210"/>
        <v>0</v>
      </c>
      <c r="BE52" s="82">
        <f t="shared" si="210"/>
        <v>0</v>
      </c>
      <c r="BF52" s="82">
        <f t="shared" si="210"/>
        <v>0</v>
      </c>
      <c r="BG52" s="82">
        <f t="shared" si="210"/>
        <v>0</v>
      </c>
      <c r="BH52" s="82">
        <f t="shared" si="210"/>
        <v>0</v>
      </c>
      <c r="BI52" s="82">
        <f t="shared" si="210"/>
        <v>0</v>
      </c>
      <c r="BJ52" s="82">
        <f t="shared" si="210"/>
        <v>0</v>
      </c>
      <c r="BK52" s="82">
        <f t="shared" si="210"/>
        <v>0</v>
      </c>
      <c r="BL52" s="82">
        <f t="shared" si="210"/>
        <v>0</v>
      </c>
      <c r="BM52" s="82">
        <f t="shared" si="210"/>
        <v>0</v>
      </c>
      <c r="BN52" s="82">
        <f t="shared" si="210"/>
        <v>0</v>
      </c>
      <c r="BO52" s="82">
        <f t="shared" si="210"/>
        <v>0</v>
      </c>
      <c r="BP52" s="82">
        <f t="shared" si="210"/>
        <v>0</v>
      </c>
      <c r="BQ52" s="82">
        <f t="shared" si="210"/>
        <v>0</v>
      </c>
      <c r="BR52" s="82">
        <f t="shared" si="210"/>
        <v>0</v>
      </c>
      <c r="BS52" s="82">
        <f t="shared" si="210"/>
        <v>0</v>
      </c>
      <c r="BT52" s="82">
        <f t="shared" si="210"/>
        <v>0</v>
      </c>
      <c r="BU52" s="82">
        <f t="shared" si="210"/>
        <v>0</v>
      </c>
      <c r="BV52" s="82">
        <f t="shared" ref="BV52:DA52" si="211">BV51*$D52</f>
        <v>0</v>
      </c>
      <c r="BW52" s="82">
        <f t="shared" si="211"/>
        <v>0</v>
      </c>
      <c r="BX52" s="82">
        <f t="shared" si="211"/>
        <v>0</v>
      </c>
      <c r="BY52" s="82">
        <f t="shared" si="211"/>
        <v>0</v>
      </c>
      <c r="BZ52" s="82">
        <f t="shared" si="211"/>
        <v>0</v>
      </c>
      <c r="CA52" s="82">
        <f t="shared" si="211"/>
        <v>0</v>
      </c>
      <c r="CB52" s="82">
        <f t="shared" si="211"/>
        <v>0</v>
      </c>
      <c r="CC52" s="82">
        <f t="shared" si="211"/>
        <v>0</v>
      </c>
      <c r="CD52" s="82">
        <f t="shared" si="211"/>
        <v>0</v>
      </c>
      <c r="CE52" s="82">
        <f t="shared" si="211"/>
        <v>0</v>
      </c>
      <c r="CF52" s="82">
        <f t="shared" si="211"/>
        <v>0</v>
      </c>
      <c r="CG52" s="82">
        <f t="shared" si="211"/>
        <v>0</v>
      </c>
      <c r="CH52" s="82">
        <f t="shared" si="211"/>
        <v>0</v>
      </c>
      <c r="CI52" s="82">
        <f t="shared" si="211"/>
        <v>0</v>
      </c>
      <c r="CJ52" s="82">
        <f t="shared" si="211"/>
        <v>0</v>
      </c>
      <c r="CK52" s="82">
        <f t="shared" si="211"/>
        <v>0</v>
      </c>
      <c r="CL52" s="82">
        <f t="shared" si="211"/>
        <v>0</v>
      </c>
      <c r="CM52" s="82">
        <f t="shared" si="211"/>
        <v>0</v>
      </c>
      <c r="CN52" s="82">
        <f t="shared" si="211"/>
        <v>0</v>
      </c>
      <c r="CO52" s="82">
        <f t="shared" si="211"/>
        <v>0</v>
      </c>
      <c r="CP52" s="82">
        <f t="shared" si="211"/>
        <v>0</v>
      </c>
      <c r="CQ52" s="82">
        <f t="shared" si="211"/>
        <v>0</v>
      </c>
      <c r="CR52" s="82">
        <f t="shared" si="211"/>
        <v>0</v>
      </c>
      <c r="CS52" s="82">
        <f t="shared" si="211"/>
        <v>0</v>
      </c>
      <c r="CT52" s="82">
        <f t="shared" si="211"/>
        <v>0</v>
      </c>
      <c r="CU52" s="82">
        <f t="shared" si="211"/>
        <v>0</v>
      </c>
      <c r="CV52" s="82">
        <f t="shared" si="211"/>
        <v>0</v>
      </c>
      <c r="CW52" s="82">
        <f t="shared" si="211"/>
        <v>0</v>
      </c>
      <c r="CX52" s="82">
        <f t="shared" si="211"/>
        <v>0</v>
      </c>
      <c r="CY52" s="82">
        <f t="shared" si="211"/>
        <v>0</v>
      </c>
      <c r="CZ52" s="82">
        <f t="shared" si="211"/>
        <v>0</v>
      </c>
      <c r="DA52" s="82">
        <f t="shared" si="211"/>
        <v>0</v>
      </c>
      <c r="DB52" s="82">
        <f t="shared" ref="DB52:EB52" si="212">DB51*$D52</f>
        <v>0</v>
      </c>
      <c r="DC52" s="82">
        <f t="shared" si="212"/>
        <v>0</v>
      </c>
      <c r="DD52" s="82">
        <f t="shared" si="212"/>
        <v>0</v>
      </c>
      <c r="DE52" s="82">
        <f t="shared" si="212"/>
        <v>0</v>
      </c>
      <c r="DF52" s="82">
        <f t="shared" si="212"/>
        <v>0</v>
      </c>
      <c r="DG52" s="82">
        <f t="shared" si="212"/>
        <v>0</v>
      </c>
      <c r="DH52" s="82">
        <f t="shared" si="212"/>
        <v>0</v>
      </c>
      <c r="DI52" s="82">
        <f t="shared" si="212"/>
        <v>0</v>
      </c>
      <c r="DJ52" s="82">
        <f t="shared" si="212"/>
        <v>0</v>
      </c>
      <c r="DK52" s="82">
        <f t="shared" si="212"/>
        <v>0</v>
      </c>
      <c r="DL52" s="82">
        <f t="shared" si="212"/>
        <v>0</v>
      </c>
      <c r="DM52" s="82">
        <f t="shared" si="212"/>
        <v>0</v>
      </c>
      <c r="DN52" s="82">
        <f t="shared" si="212"/>
        <v>0</v>
      </c>
      <c r="DO52" s="82">
        <f t="shared" si="212"/>
        <v>0</v>
      </c>
      <c r="DP52" s="82">
        <f t="shared" si="212"/>
        <v>0</v>
      </c>
      <c r="DQ52" s="82">
        <f t="shared" si="212"/>
        <v>0</v>
      </c>
      <c r="DR52" s="82">
        <f t="shared" si="212"/>
        <v>0</v>
      </c>
      <c r="DS52" s="82">
        <f t="shared" si="212"/>
        <v>0</v>
      </c>
      <c r="DT52" s="82">
        <f t="shared" si="212"/>
        <v>0</v>
      </c>
      <c r="DU52" s="82">
        <f t="shared" si="212"/>
        <v>0</v>
      </c>
      <c r="DV52" s="82">
        <f t="shared" si="212"/>
        <v>0</v>
      </c>
      <c r="DW52" s="82">
        <f t="shared" si="212"/>
        <v>0</v>
      </c>
      <c r="DX52" s="82">
        <f t="shared" si="212"/>
        <v>0</v>
      </c>
      <c r="DY52" s="82">
        <f t="shared" si="212"/>
        <v>0</v>
      </c>
      <c r="DZ52" s="82">
        <f t="shared" si="212"/>
        <v>0</v>
      </c>
      <c r="EA52" s="82">
        <f t="shared" si="212"/>
        <v>0</v>
      </c>
      <c r="EB52" s="82">
        <f t="shared" si="212"/>
        <v>0</v>
      </c>
    </row>
    <row r="53" spans="2:132" outlineLevel="1" x14ac:dyDescent="0.25">
      <c r="C53" s="318" t="s">
        <v>557</v>
      </c>
      <c r="D53" s="31">
        <f>Costs!$K$39</f>
        <v>1.9</v>
      </c>
      <c r="G53" s="52" t="s">
        <v>220</v>
      </c>
      <c r="H53" s="29"/>
      <c r="J53" s="312">
        <f>$D53</f>
        <v>1.9</v>
      </c>
      <c r="K53" s="312">
        <f t="shared" ref="K53:BV53" si="213">$D53</f>
        <v>1.9</v>
      </c>
      <c r="L53" s="312">
        <f t="shared" si="213"/>
        <v>1.9</v>
      </c>
      <c r="M53" s="312">
        <f t="shared" si="213"/>
        <v>1.9</v>
      </c>
      <c r="N53" s="312">
        <f t="shared" si="213"/>
        <v>1.9</v>
      </c>
      <c r="O53" s="312">
        <f t="shared" si="213"/>
        <v>1.9</v>
      </c>
      <c r="P53" s="312">
        <f t="shared" si="213"/>
        <v>1.9</v>
      </c>
      <c r="Q53" s="312">
        <f t="shared" si="213"/>
        <v>1.9</v>
      </c>
      <c r="R53" s="312">
        <f t="shared" si="213"/>
        <v>1.9</v>
      </c>
      <c r="S53" s="312">
        <f t="shared" si="213"/>
        <v>1.9</v>
      </c>
      <c r="T53" s="312">
        <f t="shared" si="213"/>
        <v>1.9</v>
      </c>
      <c r="U53" s="312">
        <f t="shared" si="213"/>
        <v>1.9</v>
      </c>
      <c r="V53" s="312">
        <f t="shared" si="213"/>
        <v>1.9</v>
      </c>
      <c r="W53" s="312">
        <f t="shared" si="213"/>
        <v>1.9</v>
      </c>
      <c r="X53" s="312">
        <f t="shared" si="213"/>
        <v>1.9</v>
      </c>
      <c r="Y53" s="312">
        <f t="shared" si="213"/>
        <v>1.9</v>
      </c>
      <c r="Z53" s="312">
        <f t="shared" si="213"/>
        <v>1.9</v>
      </c>
      <c r="AA53" s="312">
        <f t="shared" si="213"/>
        <v>1.9</v>
      </c>
      <c r="AB53" s="312">
        <f t="shared" si="213"/>
        <v>1.9</v>
      </c>
      <c r="AC53" s="312">
        <f t="shared" si="213"/>
        <v>1.9</v>
      </c>
      <c r="AD53" s="312">
        <f t="shared" si="213"/>
        <v>1.9</v>
      </c>
      <c r="AE53" s="312">
        <f t="shared" si="213"/>
        <v>1.9</v>
      </c>
      <c r="AF53" s="312">
        <f t="shared" si="213"/>
        <v>1.9</v>
      </c>
      <c r="AG53" s="312">
        <f t="shared" si="213"/>
        <v>1.9</v>
      </c>
      <c r="AH53" s="312">
        <f t="shared" si="213"/>
        <v>1.9</v>
      </c>
      <c r="AI53" s="312">
        <f t="shared" si="213"/>
        <v>1.9</v>
      </c>
      <c r="AJ53" s="312">
        <f t="shared" si="213"/>
        <v>1.9</v>
      </c>
      <c r="AK53" s="312">
        <f t="shared" si="213"/>
        <v>1.9</v>
      </c>
      <c r="AL53" s="312">
        <f t="shared" si="213"/>
        <v>1.9</v>
      </c>
      <c r="AM53" s="312">
        <f t="shared" si="213"/>
        <v>1.9</v>
      </c>
      <c r="AN53" s="312">
        <f t="shared" si="213"/>
        <v>1.9</v>
      </c>
      <c r="AO53" s="312">
        <f t="shared" si="213"/>
        <v>1.9</v>
      </c>
      <c r="AP53" s="312">
        <f t="shared" si="213"/>
        <v>1.9</v>
      </c>
      <c r="AQ53" s="312">
        <f t="shared" si="213"/>
        <v>1.9</v>
      </c>
      <c r="AR53" s="312">
        <f t="shared" si="213"/>
        <v>1.9</v>
      </c>
      <c r="AS53" s="312">
        <f t="shared" si="213"/>
        <v>1.9</v>
      </c>
      <c r="AT53" s="312">
        <f t="shared" si="213"/>
        <v>1.9</v>
      </c>
      <c r="AU53" s="312">
        <f t="shared" si="213"/>
        <v>1.9</v>
      </c>
      <c r="AV53" s="312">
        <f t="shared" si="213"/>
        <v>1.9</v>
      </c>
      <c r="AW53" s="312">
        <f t="shared" si="213"/>
        <v>1.9</v>
      </c>
      <c r="AX53" s="312">
        <f t="shared" si="213"/>
        <v>1.9</v>
      </c>
      <c r="AY53" s="312">
        <f t="shared" si="213"/>
        <v>1.9</v>
      </c>
      <c r="AZ53" s="312">
        <f t="shared" si="213"/>
        <v>1.9</v>
      </c>
      <c r="BA53" s="312">
        <f t="shared" si="213"/>
        <v>1.9</v>
      </c>
      <c r="BB53" s="312">
        <f t="shared" si="213"/>
        <v>1.9</v>
      </c>
      <c r="BC53" s="312">
        <f t="shared" si="213"/>
        <v>1.9</v>
      </c>
      <c r="BD53" s="312">
        <f t="shared" si="213"/>
        <v>1.9</v>
      </c>
      <c r="BE53" s="312">
        <f t="shared" si="213"/>
        <v>1.9</v>
      </c>
      <c r="BF53" s="312">
        <f t="shared" si="213"/>
        <v>1.9</v>
      </c>
      <c r="BG53" s="312">
        <f t="shared" si="213"/>
        <v>1.9</v>
      </c>
      <c r="BH53" s="312">
        <f t="shared" si="213"/>
        <v>1.9</v>
      </c>
      <c r="BI53" s="312">
        <f t="shared" si="213"/>
        <v>1.9</v>
      </c>
      <c r="BJ53" s="312">
        <f t="shared" si="213"/>
        <v>1.9</v>
      </c>
      <c r="BK53" s="312">
        <f t="shared" si="213"/>
        <v>1.9</v>
      </c>
      <c r="BL53" s="312">
        <f t="shared" si="213"/>
        <v>1.9</v>
      </c>
      <c r="BM53" s="312">
        <f t="shared" si="213"/>
        <v>1.9</v>
      </c>
      <c r="BN53" s="312">
        <f t="shared" si="213"/>
        <v>1.9</v>
      </c>
      <c r="BO53" s="312">
        <f t="shared" si="213"/>
        <v>1.9</v>
      </c>
      <c r="BP53" s="312">
        <f t="shared" si="213"/>
        <v>1.9</v>
      </c>
      <c r="BQ53" s="312">
        <f t="shared" si="213"/>
        <v>1.9</v>
      </c>
      <c r="BR53" s="312">
        <f t="shared" si="213"/>
        <v>1.9</v>
      </c>
      <c r="BS53" s="312">
        <f t="shared" si="213"/>
        <v>1.9</v>
      </c>
      <c r="BT53" s="312">
        <f t="shared" si="213"/>
        <v>1.9</v>
      </c>
      <c r="BU53" s="312">
        <f t="shared" si="213"/>
        <v>1.9</v>
      </c>
      <c r="BV53" s="312">
        <f t="shared" si="213"/>
        <v>1.9</v>
      </c>
      <c r="BW53" s="312">
        <f t="shared" ref="BW53:EB53" si="214">$D53</f>
        <v>1.9</v>
      </c>
      <c r="BX53" s="312">
        <f t="shared" si="214"/>
        <v>1.9</v>
      </c>
      <c r="BY53" s="312">
        <f t="shared" si="214"/>
        <v>1.9</v>
      </c>
      <c r="BZ53" s="312">
        <f t="shared" si="214"/>
        <v>1.9</v>
      </c>
      <c r="CA53" s="312">
        <f t="shared" si="214"/>
        <v>1.9</v>
      </c>
      <c r="CB53" s="312">
        <f t="shared" si="214"/>
        <v>1.9</v>
      </c>
      <c r="CC53" s="312">
        <f t="shared" si="214"/>
        <v>1.9</v>
      </c>
      <c r="CD53" s="312">
        <f t="shared" si="214"/>
        <v>1.9</v>
      </c>
      <c r="CE53" s="312">
        <f t="shared" si="214"/>
        <v>1.9</v>
      </c>
      <c r="CF53" s="312">
        <f t="shared" si="214"/>
        <v>1.9</v>
      </c>
      <c r="CG53" s="312">
        <f t="shared" si="214"/>
        <v>1.9</v>
      </c>
      <c r="CH53" s="312">
        <f t="shared" si="214"/>
        <v>1.9</v>
      </c>
      <c r="CI53" s="312">
        <f t="shared" si="214"/>
        <v>1.9</v>
      </c>
      <c r="CJ53" s="312">
        <f t="shared" si="214"/>
        <v>1.9</v>
      </c>
      <c r="CK53" s="312">
        <f t="shared" si="214"/>
        <v>1.9</v>
      </c>
      <c r="CL53" s="312">
        <f t="shared" si="214"/>
        <v>1.9</v>
      </c>
      <c r="CM53" s="312">
        <f t="shared" si="214"/>
        <v>1.9</v>
      </c>
      <c r="CN53" s="312">
        <f t="shared" si="214"/>
        <v>1.9</v>
      </c>
      <c r="CO53" s="312">
        <f t="shared" si="214"/>
        <v>1.9</v>
      </c>
      <c r="CP53" s="312">
        <f t="shared" si="214"/>
        <v>1.9</v>
      </c>
      <c r="CQ53" s="312">
        <f t="shared" si="214"/>
        <v>1.9</v>
      </c>
      <c r="CR53" s="312">
        <f t="shared" si="214"/>
        <v>1.9</v>
      </c>
      <c r="CS53" s="312">
        <f t="shared" si="214"/>
        <v>1.9</v>
      </c>
      <c r="CT53" s="312">
        <f t="shared" si="214"/>
        <v>1.9</v>
      </c>
      <c r="CU53" s="312">
        <f t="shared" si="214"/>
        <v>1.9</v>
      </c>
      <c r="CV53" s="312">
        <f t="shared" si="214"/>
        <v>1.9</v>
      </c>
      <c r="CW53" s="312">
        <f t="shared" si="214"/>
        <v>1.9</v>
      </c>
      <c r="CX53" s="312">
        <f t="shared" si="214"/>
        <v>1.9</v>
      </c>
      <c r="CY53" s="312">
        <f t="shared" si="214"/>
        <v>1.9</v>
      </c>
      <c r="CZ53" s="312">
        <f t="shared" si="214"/>
        <v>1.9</v>
      </c>
      <c r="DA53" s="312">
        <f t="shared" si="214"/>
        <v>1.9</v>
      </c>
      <c r="DB53" s="312">
        <f t="shared" si="214"/>
        <v>1.9</v>
      </c>
      <c r="DC53" s="312">
        <f t="shared" si="214"/>
        <v>1.9</v>
      </c>
      <c r="DD53" s="312">
        <f t="shared" si="214"/>
        <v>1.9</v>
      </c>
      <c r="DE53" s="312">
        <f t="shared" si="214"/>
        <v>1.9</v>
      </c>
      <c r="DF53" s="312">
        <f t="shared" si="214"/>
        <v>1.9</v>
      </c>
      <c r="DG53" s="312">
        <f t="shared" si="214"/>
        <v>1.9</v>
      </c>
      <c r="DH53" s="312">
        <f t="shared" si="214"/>
        <v>1.9</v>
      </c>
      <c r="DI53" s="312">
        <f t="shared" si="214"/>
        <v>1.9</v>
      </c>
      <c r="DJ53" s="312">
        <f t="shared" si="214"/>
        <v>1.9</v>
      </c>
      <c r="DK53" s="312">
        <f t="shared" si="214"/>
        <v>1.9</v>
      </c>
      <c r="DL53" s="312">
        <f t="shared" si="214"/>
        <v>1.9</v>
      </c>
      <c r="DM53" s="312">
        <f t="shared" si="214"/>
        <v>1.9</v>
      </c>
      <c r="DN53" s="312">
        <f t="shared" si="214"/>
        <v>1.9</v>
      </c>
      <c r="DO53" s="312">
        <f t="shared" si="214"/>
        <v>1.9</v>
      </c>
      <c r="DP53" s="312">
        <f t="shared" si="214"/>
        <v>1.9</v>
      </c>
      <c r="DQ53" s="312">
        <f t="shared" si="214"/>
        <v>1.9</v>
      </c>
      <c r="DR53" s="312">
        <f t="shared" si="214"/>
        <v>1.9</v>
      </c>
      <c r="DS53" s="312">
        <f t="shared" si="214"/>
        <v>1.9</v>
      </c>
      <c r="DT53" s="312">
        <f t="shared" si="214"/>
        <v>1.9</v>
      </c>
      <c r="DU53" s="312">
        <f t="shared" si="214"/>
        <v>1.9</v>
      </c>
      <c r="DV53" s="312">
        <f t="shared" si="214"/>
        <v>1.9</v>
      </c>
      <c r="DW53" s="312">
        <f t="shared" si="214"/>
        <v>1.9</v>
      </c>
      <c r="DX53" s="312">
        <f t="shared" si="214"/>
        <v>1.9</v>
      </c>
      <c r="DY53" s="312">
        <f t="shared" si="214"/>
        <v>1.9</v>
      </c>
      <c r="DZ53" s="312">
        <f t="shared" si="214"/>
        <v>1.9</v>
      </c>
      <c r="EA53" s="312">
        <f t="shared" si="214"/>
        <v>1.9</v>
      </c>
      <c r="EB53" s="312">
        <f t="shared" si="214"/>
        <v>1.9</v>
      </c>
    </row>
    <row r="54" spans="2:132" outlineLevel="1" x14ac:dyDescent="0.25">
      <c r="C54" s="327" t="s">
        <v>602</v>
      </c>
      <c r="D54" s="38"/>
      <c r="E54" s="38"/>
      <c r="F54" s="38"/>
      <c r="G54" s="55" t="s">
        <v>220</v>
      </c>
      <c r="H54" s="316">
        <f t="shared" ref="H54" si="215">SUM(J54:EB54)</f>
        <v>22081454.545454551</v>
      </c>
      <c r="I54" s="38"/>
      <c r="J54" s="314">
        <f>J52*J53</f>
        <v>0</v>
      </c>
      <c r="K54" s="314">
        <f t="shared" ref="K54:BV54" si="216">K52*K53</f>
        <v>0</v>
      </c>
      <c r="L54" s="314">
        <f t="shared" si="216"/>
        <v>0</v>
      </c>
      <c r="M54" s="314">
        <f t="shared" si="216"/>
        <v>0</v>
      </c>
      <c r="N54" s="314">
        <f t="shared" si="216"/>
        <v>0</v>
      </c>
      <c r="O54" s="314">
        <f t="shared" si="216"/>
        <v>0</v>
      </c>
      <c r="P54" s="314">
        <f t="shared" si="216"/>
        <v>0</v>
      </c>
      <c r="Q54" s="314">
        <f t="shared" si="216"/>
        <v>0</v>
      </c>
      <c r="R54" s="314">
        <f t="shared" si="216"/>
        <v>0</v>
      </c>
      <c r="S54" s="314">
        <f t="shared" si="216"/>
        <v>0</v>
      </c>
      <c r="T54" s="314">
        <f t="shared" si="216"/>
        <v>0</v>
      </c>
      <c r="U54" s="314">
        <f t="shared" si="216"/>
        <v>0</v>
      </c>
      <c r="V54" s="314">
        <f t="shared" si="216"/>
        <v>0</v>
      </c>
      <c r="W54" s="314">
        <f t="shared" si="216"/>
        <v>0</v>
      </c>
      <c r="X54" s="314">
        <f t="shared" si="216"/>
        <v>0</v>
      </c>
      <c r="Y54" s="314">
        <f t="shared" si="216"/>
        <v>0</v>
      </c>
      <c r="Z54" s="314">
        <f t="shared" si="216"/>
        <v>0</v>
      </c>
      <c r="AA54" s="314">
        <f t="shared" si="216"/>
        <v>0</v>
      </c>
      <c r="AB54" s="314">
        <f t="shared" si="216"/>
        <v>0</v>
      </c>
      <c r="AC54" s="314">
        <f t="shared" si="216"/>
        <v>0</v>
      </c>
      <c r="AD54" s="314">
        <f t="shared" si="216"/>
        <v>0</v>
      </c>
      <c r="AE54" s="314">
        <f t="shared" si="216"/>
        <v>0</v>
      </c>
      <c r="AF54" s="314">
        <f t="shared" si="216"/>
        <v>0</v>
      </c>
      <c r="AG54" s="314">
        <f t="shared" si="216"/>
        <v>0</v>
      </c>
      <c r="AH54" s="314">
        <f t="shared" si="216"/>
        <v>1177603.9709090909</v>
      </c>
      <c r="AI54" s="314">
        <f t="shared" si="216"/>
        <v>1177603.9709090909</v>
      </c>
      <c r="AJ54" s="314">
        <f t="shared" si="216"/>
        <v>1177603.9709090909</v>
      </c>
      <c r="AK54" s="314">
        <f t="shared" si="216"/>
        <v>1177603.9709090909</v>
      </c>
      <c r="AL54" s="314">
        <f t="shared" si="216"/>
        <v>1177603.9709090909</v>
      </c>
      <c r="AM54" s="314">
        <f t="shared" si="216"/>
        <v>1177603.9709090909</v>
      </c>
      <c r="AN54" s="314">
        <f t="shared" si="216"/>
        <v>1177603.9709090909</v>
      </c>
      <c r="AO54" s="314">
        <f t="shared" si="216"/>
        <v>1177603.9709090909</v>
      </c>
      <c r="AP54" s="314">
        <f t="shared" si="216"/>
        <v>1177603.9709090909</v>
      </c>
      <c r="AQ54" s="314">
        <f t="shared" si="216"/>
        <v>1177603.9709090909</v>
      </c>
      <c r="AR54" s="314">
        <f t="shared" si="216"/>
        <v>1177603.9709090909</v>
      </c>
      <c r="AS54" s="314">
        <f t="shared" si="216"/>
        <v>1177603.9709090909</v>
      </c>
      <c r="AT54" s="314">
        <f t="shared" si="216"/>
        <v>1177603.9709090909</v>
      </c>
      <c r="AU54" s="314">
        <f t="shared" si="216"/>
        <v>1177603.9709090909</v>
      </c>
      <c r="AV54" s="314">
        <f t="shared" si="216"/>
        <v>1177603.9709090909</v>
      </c>
      <c r="AW54" s="314">
        <f t="shared" si="216"/>
        <v>1177603.9709090909</v>
      </c>
      <c r="AX54" s="314">
        <f t="shared" si="216"/>
        <v>1177603.9709090909</v>
      </c>
      <c r="AY54" s="314">
        <f t="shared" si="216"/>
        <v>1177603.9709090909</v>
      </c>
      <c r="AZ54" s="314">
        <f t="shared" si="216"/>
        <v>884583.06909090921</v>
      </c>
      <c r="BA54" s="314">
        <f t="shared" si="216"/>
        <v>0</v>
      </c>
      <c r="BB54" s="314">
        <f t="shared" si="216"/>
        <v>0</v>
      </c>
      <c r="BC54" s="314">
        <f t="shared" si="216"/>
        <v>0</v>
      </c>
      <c r="BD54" s="314">
        <f t="shared" si="216"/>
        <v>0</v>
      </c>
      <c r="BE54" s="314">
        <f t="shared" si="216"/>
        <v>0</v>
      </c>
      <c r="BF54" s="314">
        <f t="shared" si="216"/>
        <v>0</v>
      </c>
      <c r="BG54" s="314">
        <f t="shared" si="216"/>
        <v>0</v>
      </c>
      <c r="BH54" s="314">
        <f t="shared" si="216"/>
        <v>0</v>
      </c>
      <c r="BI54" s="314">
        <f t="shared" si="216"/>
        <v>0</v>
      </c>
      <c r="BJ54" s="314">
        <f t="shared" si="216"/>
        <v>0</v>
      </c>
      <c r="BK54" s="314">
        <f t="shared" si="216"/>
        <v>0</v>
      </c>
      <c r="BL54" s="314">
        <f t="shared" si="216"/>
        <v>0</v>
      </c>
      <c r="BM54" s="314">
        <f t="shared" si="216"/>
        <v>0</v>
      </c>
      <c r="BN54" s="314">
        <f t="shared" si="216"/>
        <v>0</v>
      </c>
      <c r="BO54" s="314">
        <f t="shared" si="216"/>
        <v>0</v>
      </c>
      <c r="BP54" s="314">
        <f t="shared" si="216"/>
        <v>0</v>
      </c>
      <c r="BQ54" s="314">
        <f t="shared" si="216"/>
        <v>0</v>
      </c>
      <c r="BR54" s="314">
        <f t="shared" si="216"/>
        <v>0</v>
      </c>
      <c r="BS54" s="314">
        <f t="shared" si="216"/>
        <v>0</v>
      </c>
      <c r="BT54" s="314">
        <f t="shared" si="216"/>
        <v>0</v>
      </c>
      <c r="BU54" s="314">
        <f t="shared" si="216"/>
        <v>0</v>
      </c>
      <c r="BV54" s="314">
        <f t="shared" si="216"/>
        <v>0</v>
      </c>
      <c r="BW54" s="314">
        <f t="shared" ref="BW54:EB54" si="217">BW52*BW53</f>
        <v>0</v>
      </c>
      <c r="BX54" s="314">
        <f t="shared" si="217"/>
        <v>0</v>
      </c>
      <c r="BY54" s="314">
        <f t="shared" si="217"/>
        <v>0</v>
      </c>
      <c r="BZ54" s="314">
        <f t="shared" si="217"/>
        <v>0</v>
      </c>
      <c r="CA54" s="314">
        <f t="shared" si="217"/>
        <v>0</v>
      </c>
      <c r="CB54" s="314">
        <f t="shared" si="217"/>
        <v>0</v>
      </c>
      <c r="CC54" s="314">
        <f t="shared" si="217"/>
        <v>0</v>
      </c>
      <c r="CD54" s="314">
        <f t="shared" si="217"/>
        <v>0</v>
      </c>
      <c r="CE54" s="314">
        <f t="shared" si="217"/>
        <v>0</v>
      </c>
      <c r="CF54" s="314">
        <f t="shared" si="217"/>
        <v>0</v>
      </c>
      <c r="CG54" s="314">
        <f t="shared" si="217"/>
        <v>0</v>
      </c>
      <c r="CH54" s="314">
        <f t="shared" si="217"/>
        <v>0</v>
      </c>
      <c r="CI54" s="314">
        <f t="shared" si="217"/>
        <v>0</v>
      </c>
      <c r="CJ54" s="314">
        <f t="shared" si="217"/>
        <v>0</v>
      </c>
      <c r="CK54" s="314">
        <f t="shared" si="217"/>
        <v>0</v>
      </c>
      <c r="CL54" s="314">
        <f t="shared" si="217"/>
        <v>0</v>
      </c>
      <c r="CM54" s="314">
        <f t="shared" si="217"/>
        <v>0</v>
      </c>
      <c r="CN54" s="314">
        <f t="shared" si="217"/>
        <v>0</v>
      </c>
      <c r="CO54" s="314">
        <f t="shared" si="217"/>
        <v>0</v>
      </c>
      <c r="CP54" s="314">
        <f t="shared" si="217"/>
        <v>0</v>
      </c>
      <c r="CQ54" s="314">
        <f t="shared" si="217"/>
        <v>0</v>
      </c>
      <c r="CR54" s="314">
        <f t="shared" si="217"/>
        <v>0</v>
      </c>
      <c r="CS54" s="314">
        <f t="shared" si="217"/>
        <v>0</v>
      </c>
      <c r="CT54" s="314">
        <f t="shared" si="217"/>
        <v>0</v>
      </c>
      <c r="CU54" s="314">
        <f t="shared" si="217"/>
        <v>0</v>
      </c>
      <c r="CV54" s="314">
        <f t="shared" si="217"/>
        <v>0</v>
      </c>
      <c r="CW54" s="314">
        <f t="shared" si="217"/>
        <v>0</v>
      </c>
      <c r="CX54" s="314">
        <f t="shared" si="217"/>
        <v>0</v>
      </c>
      <c r="CY54" s="314">
        <f t="shared" si="217"/>
        <v>0</v>
      </c>
      <c r="CZ54" s="314">
        <f t="shared" si="217"/>
        <v>0</v>
      </c>
      <c r="DA54" s="314">
        <f t="shared" si="217"/>
        <v>0</v>
      </c>
      <c r="DB54" s="314">
        <f t="shared" si="217"/>
        <v>0</v>
      </c>
      <c r="DC54" s="314">
        <f t="shared" si="217"/>
        <v>0</v>
      </c>
      <c r="DD54" s="314">
        <f t="shared" si="217"/>
        <v>0</v>
      </c>
      <c r="DE54" s="314">
        <f t="shared" si="217"/>
        <v>0</v>
      </c>
      <c r="DF54" s="314">
        <f t="shared" si="217"/>
        <v>0</v>
      </c>
      <c r="DG54" s="314">
        <f t="shared" si="217"/>
        <v>0</v>
      </c>
      <c r="DH54" s="314">
        <f t="shared" si="217"/>
        <v>0</v>
      </c>
      <c r="DI54" s="314">
        <f t="shared" si="217"/>
        <v>0</v>
      </c>
      <c r="DJ54" s="314">
        <f t="shared" si="217"/>
        <v>0</v>
      </c>
      <c r="DK54" s="314">
        <f t="shared" si="217"/>
        <v>0</v>
      </c>
      <c r="DL54" s="314">
        <f t="shared" si="217"/>
        <v>0</v>
      </c>
      <c r="DM54" s="314">
        <f t="shared" si="217"/>
        <v>0</v>
      </c>
      <c r="DN54" s="314">
        <f t="shared" si="217"/>
        <v>0</v>
      </c>
      <c r="DO54" s="314">
        <f t="shared" si="217"/>
        <v>0</v>
      </c>
      <c r="DP54" s="314">
        <f t="shared" si="217"/>
        <v>0</v>
      </c>
      <c r="DQ54" s="314">
        <f t="shared" si="217"/>
        <v>0</v>
      </c>
      <c r="DR54" s="314">
        <f t="shared" si="217"/>
        <v>0</v>
      </c>
      <c r="DS54" s="314">
        <f t="shared" si="217"/>
        <v>0</v>
      </c>
      <c r="DT54" s="314">
        <f t="shared" si="217"/>
        <v>0</v>
      </c>
      <c r="DU54" s="314">
        <f t="shared" si="217"/>
        <v>0</v>
      </c>
      <c r="DV54" s="314">
        <f t="shared" si="217"/>
        <v>0</v>
      </c>
      <c r="DW54" s="314">
        <f t="shared" si="217"/>
        <v>0</v>
      </c>
      <c r="DX54" s="314">
        <f t="shared" si="217"/>
        <v>0</v>
      </c>
      <c r="DY54" s="314">
        <f t="shared" si="217"/>
        <v>0</v>
      </c>
      <c r="DZ54" s="314">
        <f t="shared" si="217"/>
        <v>0</v>
      </c>
      <c r="EA54" s="314">
        <f t="shared" si="217"/>
        <v>0</v>
      </c>
      <c r="EB54" s="314">
        <f t="shared" si="217"/>
        <v>0</v>
      </c>
    </row>
    <row r="55" spans="2:132" outlineLevel="1" x14ac:dyDescent="0.25">
      <c r="C55" s="324" t="s">
        <v>417</v>
      </c>
      <c r="D55" s="34"/>
      <c r="E55" s="34"/>
      <c r="F55" s="34"/>
      <c r="G55" s="67" t="s">
        <v>215</v>
      </c>
      <c r="H55" s="34"/>
      <c r="I55" s="34"/>
      <c r="J55" s="126">
        <f>J$13</f>
        <v>1</v>
      </c>
      <c r="K55" s="126">
        <f t="shared" ref="K55:BV55" si="218">K$13</f>
        <v>1.0026792493128671</v>
      </c>
      <c r="L55" s="126">
        <f t="shared" si="218"/>
        <v>1.0056539350998608</v>
      </c>
      <c r="M55" s="126">
        <f t="shared" si="218"/>
        <v>1.0085410656939733</v>
      </c>
      <c r="N55" s="126">
        <f t="shared" si="218"/>
        <v>1.0114364849476103</v>
      </c>
      <c r="O55" s="126">
        <f t="shared" si="218"/>
        <v>1.0143402166566737</v>
      </c>
      <c r="P55" s="126">
        <f t="shared" si="218"/>
        <v>1.0172522846853813</v>
      </c>
      <c r="Q55" s="126">
        <f t="shared" si="218"/>
        <v>1.0201727129664624</v>
      </c>
      <c r="R55" s="126">
        <f t="shared" si="218"/>
        <v>1.0231015255013547</v>
      </c>
      <c r="S55" s="126">
        <f t="shared" si="218"/>
        <v>1.0260387463604019</v>
      </c>
      <c r="T55" s="126">
        <f t="shared" si="218"/>
        <v>1.028984399683051</v>
      </c>
      <c r="U55" s="126">
        <f t="shared" si="218"/>
        <v>1.0319385096780509</v>
      </c>
      <c r="V55" s="126">
        <f t="shared" si="218"/>
        <v>1.0349011006236515</v>
      </c>
      <c r="W55" s="126">
        <f t="shared" si="218"/>
        <v>1.0377730230388176</v>
      </c>
      <c r="X55" s="126">
        <f t="shared" si="218"/>
        <v>1.0408518228283561</v>
      </c>
      <c r="Y55" s="126">
        <f t="shared" si="218"/>
        <v>1.0438400029932626</v>
      </c>
      <c r="Z55" s="126">
        <f t="shared" si="218"/>
        <v>1.046836761920777</v>
      </c>
      <c r="AA55" s="126">
        <f t="shared" si="218"/>
        <v>1.0498421242396576</v>
      </c>
      <c r="AB55" s="126">
        <f t="shared" si="218"/>
        <v>1.05285611464937</v>
      </c>
      <c r="AC55" s="126">
        <f t="shared" si="218"/>
        <v>1.0558787579202888</v>
      </c>
      <c r="AD55" s="126">
        <f t="shared" si="218"/>
        <v>1.0589100788939025</v>
      </c>
      <c r="AE55" s="126">
        <f t="shared" si="218"/>
        <v>1.0619501024830165</v>
      </c>
      <c r="AF55" s="126">
        <f t="shared" si="218"/>
        <v>1.0649988536719583</v>
      </c>
      <c r="AG55" s="126">
        <f t="shared" si="218"/>
        <v>1.0680563575167832</v>
      </c>
      <c r="AH55" s="126">
        <f t="shared" si="218"/>
        <v>1.0711226391454798</v>
      </c>
      <c r="AI55" s="126">
        <f t="shared" si="218"/>
        <v>1.0739924437404067</v>
      </c>
      <c r="AJ55" s="126">
        <f t="shared" si="218"/>
        <v>1.0771786970311998</v>
      </c>
      <c r="AK55" s="126">
        <f t="shared" si="218"/>
        <v>1.0802711679727233</v>
      </c>
      <c r="AL55" s="126">
        <f t="shared" si="218"/>
        <v>1.0833725170851116</v>
      </c>
      <c r="AM55" s="126">
        <f t="shared" si="218"/>
        <v>1.0864827698566941</v>
      </c>
      <c r="AN55" s="126">
        <f t="shared" si="218"/>
        <v>1.0896019518489746</v>
      </c>
      <c r="AO55" s="126">
        <f t="shared" si="218"/>
        <v>1.0927300886968412</v>
      </c>
      <c r="AP55" s="126">
        <f t="shared" si="218"/>
        <v>1.0958672061087775</v>
      </c>
      <c r="AQ55" s="126">
        <f t="shared" si="218"/>
        <v>1.0990133298670732</v>
      </c>
      <c r="AR55" s="126">
        <f t="shared" si="218"/>
        <v>1.1021684858280367</v>
      </c>
      <c r="AS55" s="126">
        <f t="shared" si="218"/>
        <v>1.1053326999222071</v>
      </c>
      <c r="AT55" s="126">
        <f t="shared" si="218"/>
        <v>1.1085059981545673</v>
      </c>
      <c r="AU55" s="126">
        <f t="shared" si="218"/>
        <v>1.111475962088432</v>
      </c>
      <c r="AV55" s="126">
        <f t="shared" si="218"/>
        <v>1.1147734191259395</v>
      </c>
      <c r="AW55" s="126">
        <f t="shared" si="218"/>
        <v>1.1179738207069689</v>
      </c>
      <c r="AX55" s="126">
        <f t="shared" si="218"/>
        <v>1.1211834103167977</v>
      </c>
      <c r="AY55" s="126">
        <f t="shared" si="218"/>
        <v>1.1244022143333261</v>
      </c>
      <c r="AZ55" s="126">
        <f t="shared" si="218"/>
        <v>1.1276302592101826</v>
      </c>
      <c r="BA55" s="126">
        <f t="shared" si="218"/>
        <v>1.1308675714769412</v>
      </c>
      <c r="BB55" s="126">
        <f t="shared" si="218"/>
        <v>1.1341141777393395</v>
      </c>
      <c r="BC55" s="126">
        <f t="shared" si="218"/>
        <v>1.1373701046794982</v>
      </c>
      <c r="BD55" s="126">
        <f t="shared" si="218"/>
        <v>1.1406353790561385</v>
      </c>
      <c r="BE55" s="126">
        <f t="shared" si="218"/>
        <v>1.1439100277048042</v>
      </c>
      <c r="BF55" s="126">
        <f t="shared" si="218"/>
        <v>1.1471940775380809</v>
      </c>
      <c r="BG55" s="126">
        <f t="shared" si="218"/>
        <v>1.15026769648205</v>
      </c>
      <c r="BH55" s="126">
        <f t="shared" si="218"/>
        <v>1.1536802383994258</v>
      </c>
      <c r="BI55" s="126">
        <f t="shared" si="218"/>
        <v>1.1569923375180708</v>
      </c>
      <c r="BJ55" s="126">
        <f t="shared" si="218"/>
        <v>1.1603139453378331</v>
      </c>
      <c r="BK55" s="126">
        <f t="shared" si="218"/>
        <v>1.1636450891572303</v>
      </c>
      <c r="BL55" s="126">
        <f t="shared" si="218"/>
        <v>1.1669857963531516</v>
      </c>
      <c r="BM55" s="126">
        <f t="shared" si="218"/>
        <v>1.1703360943810825</v>
      </c>
      <c r="BN55" s="126">
        <f t="shared" si="218"/>
        <v>1.1736960107753303</v>
      </c>
      <c r="BO55" s="126">
        <f t="shared" si="218"/>
        <v>1.1770655731492505</v>
      </c>
      <c r="BP55" s="126">
        <f t="shared" si="218"/>
        <v>1.180444809195474</v>
      </c>
      <c r="BQ55" s="126">
        <f t="shared" si="218"/>
        <v>1.1838337466861339</v>
      </c>
      <c r="BR55" s="126">
        <f t="shared" si="218"/>
        <v>1.1872324134730949</v>
      </c>
      <c r="BS55" s="126">
        <f t="shared" si="218"/>
        <v>1.1905270658589224</v>
      </c>
      <c r="BT55" s="126">
        <f t="shared" si="218"/>
        <v>1.1940590467434065</v>
      </c>
      <c r="BU55" s="126">
        <f t="shared" si="218"/>
        <v>1.1974870693312041</v>
      </c>
      <c r="BV55" s="126">
        <f t="shared" si="218"/>
        <v>1.2009249334246579</v>
      </c>
      <c r="BW55" s="126">
        <f t="shared" ref="BW55:EB55" si="219">BW$13</f>
        <v>1.204372667277734</v>
      </c>
      <c r="BX55" s="126">
        <f t="shared" si="219"/>
        <v>1.2078302992255125</v>
      </c>
      <c r="BY55" s="126">
        <f t="shared" si="219"/>
        <v>1.2112978576844211</v>
      </c>
      <c r="BZ55" s="126">
        <f t="shared" si="219"/>
        <v>1.2147753711524676</v>
      </c>
      <c r="CA55" s="126">
        <f t="shared" si="219"/>
        <v>1.2182628682094752</v>
      </c>
      <c r="CB55" s="126">
        <f t="shared" si="219"/>
        <v>1.2217603775173165</v>
      </c>
      <c r="CC55" s="126">
        <f t="shared" si="219"/>
        <v>1.2252679278201495</v>
      </c>
      <c r="CD55" s="126">
        <f t="shared" si="219"/>
        <v>1.2287855479446541</v>
      </c>
      <c r="CE55" s="126">
        <f t="shared" si="219"/>
        <v>1.232077770779646</v>
      </c>
      <c r="CF55" s="126">
        <f t="shared" si="219"/>
        <v>1.23573302168438</v>
      </c>
      <c r="CG55" s="126">
        <f t="shared" si="219"/>
        <v>1.2392806860334544</v>
      </c>
      <c r="CH55" s="126">
        <f t="shared" si="219"/>
        <v>1.2428385353675644</v>
      </c>
      <c r="CI55" s="126">
        <f t="shared" si="219"/>
        <v>1.2464065989267703</v>
      </c>
      <c r="CJ55" s="126">
        <f t="shared" si="219"/>
        <v>1.2499849060350778</v>
      </c>
      <c r="CK55" s="126">
        <f t="shared" si="219"/>
        <v>1.2535734861006791</v>
      </c>
      <c r="CL55" s="126">
        <f t="shared" si="219"/>
        <v>1.257172368616194</v>
      </c>
      <c r="CM55" s="126">
        <f t="shared" si="219"/>
        <v>1.2607815831589126</v>
      </c>
      <c r="CN55" s="126">
        <f t="shared" si="219"/>
        <v>1.2644011593910389</v>
      </c>
      <c r="CO55" s="126">
        <f t="shared" si="219"/>
        <v>1.2680311270599336</v>
      </c>
      <c r="CP55" s="126">
        <f t="shared" si="219"/>
        <v>1.2716715159983594</v>
      </c>
      <c r="CQ55" s="126">
        <f t="shared" si="219"/>
        <v>1.2750786410337906</v>
      </c>
      <c r="CR55" s="126">
        <f t="shared" si="219"/>
        <v>1.2788614642181557</v>
      </c>
      <c r="CS55" s="126">
        <f t="shared" si="219"/>
        <v>1.2825329459576562</v>
      </c>
      <c r="CT55" s="126">
        <f t="shared" si="219"/>
        <v>1.2862149681493797</v>
      </c>
      <c r="CU55" s="126">
        <f t="shared" si="219"/>
        <v>1.289907561053897</v>
      </c>
      <c r="CV55" s="126">
        <f t="shared" si="219"/>
        <v>1.293610755018654</v>
      </c>
      <c r="CW55" s="126">
        <f t="shared" si="219"/>
        <v>1.2973245804782207</v>
      </c>
      <c r="CX55" s="126">
        <f t="shared" si="219"/>
        <v>1.3010490679545423</v>
      </c>
      <c r="CY55" s="126">
        <f t="shared" si="219"/>
        <v>1.304784248057189</v>
      </c>
      <c r="CZ55" s="126">
        <f t="shared" si="219"/>
        <v>1.3085301514836076</v>
      </c>
      <c r="DA55" s="126">
        <f t="shared" si="219"/>
        <v>1.3122868090193751</v>
      </c>
      <c r="DB55" s="126">
        <f t="shared" si="219"/>
        <v>1.3160542515384499</v>
      </c>
      <c r="DC55" s="126">
        <f t="shared" si="219"/>
        <v>1.3195802889875801</v>
      </c>
      <c r="DD55" s="126">
        <f t="shared" si="219"/>
        <v>1.323495136864544</v>
      </c>
      <c r="DE55" s="126">
        <f t="shared" si="219"/>
        <v>1.3272947573576725</v>
      </c>
      <c r="DF55" s="126">
        <f t="shared" si="219"/>
        <v>1.3311052861764079</v>
      </c>
      <c r="DG55" s="126">
        <f t="shared" si="219"/>
        <v>1.3349267546374479</v>
      </c>
      <c r="DH55" s="126">
        <f t="shared" si="219"/>
        <v>1.3387591941473977</v>
      </c>
      <c r="DI55" s="126">
        <f t="shared" si="219"/>
        <v>1.3426026362030277</v>
      </c>
      <c r="DJ55" s="126">
        <f t="shared" si="219"/>
        <v>1.3464571123915319</v>
      </c>
      <c r="DK55" s="126">
        <f t="shared" si="219"/>
        <v>1.3503226543907885</v>
      </c>
      <c r="DL55" s="126">
        <f t="shared" si="219"/>
        <v>1.3541992939696192</v>
      </c>
      <c r="DM55" s="126">
        <f t="shared" si="219"/>
        <v>1.358087062988051</v>
      </c>
      <c r="DN55" s="126">
        <f t="shared" si="219"/>
        <v>1.361985993397578</v>
      </c>
      <c r="DO55" s="126">
        <f t="shared" si="219"/>
        <v>1.3657655991021458</v>
      </c>
      <c r="DP55" s="126">
        <f t="shared" si="219"/>
        <v>1.3698174666548035</v>
      </c>
      <c r="DQ55" s="126">
        <f t="shared" si="219"/>
        <v>1.3737500738651915</v>
      </c>
      <c r="DR55" s="126">
        <f t="shared" si="219"/>
        <v>1.3776939711925826</v>
      </c>
      <c r="DS55" s="126">
        <f t="shared" si="219"/>
        <v>1.381649191049759</v>
      </c>
      <c r="DT55" s="126">
        <f t="shared" si="219"/>
        <v>1.385615765942557</v>
      </c>
      <c r="DU55" s="126">
        <f t="shared" si="219"/>
        <v>1.3895937284701338</v>
      </c>
      <c r="DV55" s="126">
        <f t="shared" si="219"/>
        <v>1.3935831113252357</v>
      </c>
      <c r="DW55" s="126">
        <f t="shared" si="219"/>
        <v>1.3975839472944662</v>
      </c>
      <c r="DX55" s="126">
        <f t="shared" si="219"/>
        <v>1.401596269258556</v>
      </c>
      <c r="DY55" s="126">
        <f t="shared" si="219"/>
        <v>1.4056201101926329</v>
      </c>
      <c r="DZ55" s="126">
        <f t="shared" si="219"/>
        <v>1.4096555031664932</v>
      </c>
      <c r="EA55" s="126">
        <f t="shared" si="219"/>
        <v>1.4134323217047313</v>
      </c>
      <c r="EB55" s="126">
        <f t="shared" si="219"/>
        <v>1.4176256038945581</v>
      </c>
    </row>
    <row r="56" spans="2:132" outlineLevel="1" x14ac:dyDescent="0.25">
      <c r="C56" s="321" t="s">
        <v>564</v>
      </c>
      <c r="D56" s="38"/>
      <c r="E56" s="38"/>
      <c r="F56" s="38"/>
      <c r="G56" s="52" t="s">
        <v>220</v>
      </c>
      <c r="H56" s="46">
        <f t="shared" ref="H56" si="220">SUM(J56:EB56)</f>
        <v>24261577.615169726</v>
      </c>
      <c r="I56" s="38"/>
      <c r="J56" s="82">
        <f>J54*J55</f>
        <v>0</v>
      </c>
      <c r="K56" s="82">
        <f t="shared" ref="K56" si="221">K54*K55</f>
        <v>0</v>
      </c>
      <c r="L56" s="82">
        <f t="shared" ref="L56" si="222">L54*L55</f>
        <v>0</v>
      </c>
      <c r="M56" s="82">
        <f t="shared" ref="M56" si="223">M54*M55</f>
        <v>0</v>
      </c>
      <c r="N56" s="82">
        <f t="shared" ref="N56" si="224">N54*N55</f>
        <v>0</v>
      </c>
      <c r="O56" s="82">
        <f t="shared" ref="O56" si="225">O54*O55</f>
        <v>0</v>
      </c>
      <c r="P56" s="82">
        <f t="shared" ref="P56" si="226">P54*P55</f>
        <v>0</v>
      </c>
      <c r="Q56" s="82">
        <f t="shared" ref="Q56" si="227">Q54*Q55</f>
        <v>0</v>
      </c>
      <c r="R56" s="82">
        <f t="shared" ref="R56" si="228">R54*R55</f>
        <v>0</v>
      </c>
      <c r="S56" s="82">
        <f t="shared" ref="S56" si="229">S54*S55</f>
        <v>0</v>
      </c>
      <c r="T56" s="82">
        <f t="shared" ref="T56" si="230">T54*T55</f>
        <v>0</v>
      </c>
      <c r="U56" s="82">
        <f t="shared" ref="U56" si="231">U54*U55</f>
        <v>0</v>
      </c>
      <c r="V56" s="82">
        <f t="shared" ref="V56" si="232">V54*V55</f>
        <v>0</v>
      </c>
      <c r="W56" s="82">
        <f t="shared" ref="W56" si="233">W54*W55</f>
        <v>0</v>
      </c>
      <c r="X56" s="82">
        <f t="shared" ref="X56" si="234">X54*X55</f>
        <v>0</v>
      </c>
      <c r="Y56" s="82">
        <f t="shared" ref="Y56" si="235">Y54*Y55</f>
        <v>0</v>
      </c>
      <c r="Z56" s="82">
        <f t="shared" ref="Z56" si="236">Z54*Z55</f>
        <v>0</v>
      </c>
      <c r="AA56" s="82">
        <f t="shared" ref="AA56" si="237">AA54*AA55</f>
        <v>0</v>
      </c>
      <c r="AB56" s="82">
        <f t="shared" ref="AB56" si="238">AB54*AB55</f>
        <v>0</v>
      </c>
      <c r="AC56" s="82">
        <f t="shared" ref="AC56" si="239">AC54*AC55</f>
        <v>0</v>
      </c>
      <c r="AD56" s="82">
        <f t="shared" ref="AD56" si="240">AD54*AD55</f>
        <v>0</v>
      </c>
      <c r="AE56" s="82">
        <f t="shared" ref="AE56" si="241">AE54*AE55</f>
        <v>0</v>
      </c>
      <c r="AF56" s="82">
        <f t="shared" ref="AF56" si="242">AF54*AF55</f>
        <v>0</v>
      </c>
      <c r="AG56" s="82">
        <f t="shared" ref="AG56" si="243">AG54*AG55</f>
        <v>0</v>
      </c>
      <c r="AH56" s="82">
        <f t="shared" ref="AH56" si="244">AH54*AH55</f>
        <v>1261358.2731883423</v>
      </c>
      <c r="AI56" s="82">
        <f t="shared" ref="AI56" si="245">AI54*AI55</f>
        <v>1264737.7664750614</v>
      </c>
      <c r="AJ56" s="82">
        <f t="shared" ref="AJ56" si="246">AJ54*AJ55</f>
        <v>1268489.9110026215</v>
      </c>
      <c r="AK56" s="82">
        <f t="shared" ref="AK56" si="247">AK54*AK55</f>
        <v>1272131.6170632804</v>
      </c>
      <c r="AL56" s="82">
        <f t="shared" ref="AL56" si="248">AL54*AL55</f>
        <v>1275783.7780932044</v>
      </c>
      <c r="AM56" s="82">
        <f t="shared" ref="AM56" si="249">AM54*AM55</f>
        <v>1279446.4241075509</v>
      </c>
      <c r="AN56" s="82">
        <f t="shared" ref="AN56" si="250">AN54*AN55</f>
        <v>1283119.5852076486</v>
      </c>
      <c r="AO56" s="82">
        <f t="shared" ref="AO56" si="251">AO54*AO55</f>
        <v>1286803.2915812433</v>
      </c>
      <c r="AP56" s="82">
        <f t="shared" ref="AP56" si="252">AP54*AP55</f>
        <v>1290497.5735027476</v>
      </c>
      <c r="AQ56" s="82">
        <f t="shared" ref="AQ56" si="253">AQ54*AQ55</f>
        <v>1294202.4613334881</v>
      </c>
      <c r="AR56" s="82">
        <f t="shared" ref="AR56" si="254">AR54*AR55</f>
        <v>1297917.9855219561</v>
      </c>
      <c r="AS56" s="82">
        <f t="shared" ref="AS56" si="255">AS54*AS55</f>
        <v>1301644.1766040577</v>
      </c>
      <c r="AT56" s="82">
        <f t="shared" ref="AT56" si="256">AT54*AT55</f>
        <v>1305381.0652033638</v>
      </c>
      <c r="AU56" s="82">
        <f t="shared" ref="AU56" si="257">AU54*AU55</f>
        <v>1308878.5065253398</v>
      </c>
      <c r="AV56" s="82">
        <f t="shared" ref="AV56" si="258">AV54*AV55</f>
        <v>1312761.6050266107</v>
      </c>
      <c r="AW56" s="82">
        <f t="shared" ref="AW56" si="259">AW54*AW55</f>
        <v>1316530.4106369347</v>
      </c>
      <c r="AX56" s="82">
        <f t="shared" ref="AX56" si="260">AX54*AX55</f>
        <v>1320310.0361064577</v>
      </c>
      <c r="AY56" s="82">
        <f t="shared" ref="AY56" si="261">AY54*AY55</f>
        <v>1324100.5124978996</v>
      </c>
      <c r="AZ56" s="82">
        <f t="shared" ref="AZ56" si="262">AZ54*AZ55</f>
        <v>997482.63549192075</v>
      </c>
      <c r="BA56" s="82">
        <f t="shared" ref="BA56" si="263">BA54*BA55</f>
        <v>0</v>
      </c>
      <c r="BB56" s="82">
        <f t="shared" ref="BB56" si="264">BB54*BB55</f>
        <v>0</v>
      </c>
      <c r="BC56" s="82">
        <f t="shared" ref="BC56" si="265">BC54*BC55</f>
        <v>0</v>
      </c>
      <c r="BD56" s="82">
        <f t="shared" ref="BD56" si="266">BD54*BD55</f>
        <v>0</v>
      </c>
      <c r="BE56" s="82">
        <f t="shared" ref="BE56" si="267">BE54*BE55</f>
        <v>0</v>
      </c>
      <c r="BF56" s="82">
        <f t="shared" ref="BF56" si="268">BF54*BF55</f>
        <v>0</v>
      </c>
      <c r="BG56" s="82">
        <f t="shared" ref="BG56" si="269">BG54*BG55</f>
        <v>0</v>
      </c>
      <c r="BH56" s="82">
        <f t="shared" ref="BH56" si="270">BH54*BH55</f>
        <v>0</v>
      </c>
      <c r="BI56" s="82">
        <f t="shared" ref="BI56" si="271">BI54*BI55</f>
        <v>0</v>
      </c>
      <c r="BJ56" s="82">
        <f t="shared" ref="BJ56" si="272">BJ54*BJ55</f>
        <v>0</v>
      </c>
      <c r="BK56" s="82">
        <f t="shared" ref="BK56" si="273">BK54*BK55</f>
        <v>0</v>
      </c>
      <c r="BL56" s="82">
        <f t="shared" ref="BL56" si="274">BL54*BL55</f>
        <v>0</v>
      </c>
      <c r="BM56" s="82">
        <f t="shared" ref="BM56" si="275">BM54*BM55</f>
        <v>0</v>
      </c>
      <c r="BN56" s="82">
        <f t="shared" ref="BN56" si="276">BN54*BN55</f>
        <v>0</v>
      </c>
      <c r="BO56" s="82">
        <f t="shared" ref="BO56" si="277">BO54*BO55</f>
        <v>0</v>
      </c>
      <c r="BP56" s="82">
        <f t="shared" ref="BP56" si="278">BP54*BP55</f>
        <v>0</v>
      </c>
      <c r="BQ56" s="82">
        <f t="shared" ref="BQ56" si="279">BQ54*BQ55</f>
        <v>0</v>
      </c>
      <c r="BR56" s="82">
        <f t="shared" ref="BR56" si="280">BR54*BR55</f>
        <v>0</v>
      </c>
      <c r="BS56" s="82">
        <f t="shared" ref="BS56" si="281">BS54*BS55</f>
        <v>0</v>
      </c>
      <c r="BT56" s="82">
        <f t="shared" ref="BT56" si="282">BT54*BT55</f>
        <v>0</v>
      </c>
      <c r="BU56" s="82">
        <f t="shared" ref="BU56" si="283">BU54*BU55</f>
        <v>0</v>
      </c>
      <c r="BV56" s="82">
        <f t="shared" ref="BV56" si="284">BV54*BV55</f>
        <v>0</v>
      </c>
      <c r="BW56" s="82">
        <f t="shared" ref="BW56" si="285">BW54*BW55</f>
        <v>0</v>
      </c>
      <c r="BX56" s="82">
        <f t="shared" ref="BX56" si="286">BX54*BX55</f>
        <v>0</v>
      </c>
      <c r="BY56" s="82">
        <f t="shared" ref="BY56" si="287">BY54*BY55</f>
        <v>0</v>
      </c>
      <c r="BZ56" s="82">
        <f t="shared" ref="BZ56" si="288">BZ54*BZ55</f>
        <v>0</v>
      </c>
      <c r="CA56" s="82">
        <f t="shared" ref="CA56" si="289">CA54*CA55</f>
        <v>0</v>
      </c>
      <c r="CB56" s="82">
        <f t="shared" ref="CB56" si="290">CB54*CB55</f>
        <v>0</v>
      </c>
      <c r="CC56" s="82">
        <f t="shared" ref="CC56" si="291">CC54*CC55</f>
        <v>0</v>
      </c>
      <c r="CD56" s="82">
        <f t="shared" ref="CD56" si="292">CD54*CD55</f>
        <v>0</v>
      </c>
      <c r="CE56" s="82">
        <f t="shared" ref="CE56" si="293">CE54*CE55</f>
        <v>0</v>
      </c>
      <c r="CF56" s="82">
        <f t="shared" ref="CF56" si="294">CF54*CF55</f>
        <v>0</v>
      </c>
      <c r="CG56" s="82">
        <f t="shared" ref="CG56" si="295">CG54*CG55</f>
        <v>0</v>
      </c>
      <c r="CH56" s="82">
        <f t="shared" ref="CH56" si="296">CH54*CH55</f>
        <v>0</v>
      </c>
      <c r="CI56" s="82">
        <f t="shared" ref="CI56" si="297">CI54*CI55</f>
        <v>0</v>
      </c>
      <c r="CJ56" s="82">
        <f t="shared" ref="CJ56" si="298">CJ54*CJ55</f>
        <v>0</v>
      </c>
      <c r="CK56" s="82">
        <f t="shared" ref="CK56" si="299">CK54*CK55</f>
        <v>0</v>
      </c>
      <c r="CL56" s="82">
        <f t="shared" ref="CL56" si="300">CL54*CL55</f>
        <v>0</v>
      </c>
      <c r="CM56" s="82">
        <f t="shared" ref="CM56" si="301">CM54*CM55</f>
        <v>0</v>
      </c>
      <c r="CN56" s="82">
        <f t="shared" ref="CN56" si="302">CN54*CN55</f>
        <v>0</v>
      </c>
      <c r="CO56" s="82">
        <f t="shared" ref="CO56" si="303">CO54*CO55</f>
        <v>0</v>
      </c>
      <c r="CP56" s="82">
        <f t="shared" ref="CP56" si="304">CP54*CP55</f>
        <v>0</v>
      </c>
      <c r="CQ56" s="82">
        <f t="shared" ref="CQ56" si="305">CQ54*CQ55</f>
        <v>0</v>
      </c>
      <c r="CR56" s="82">
        <f t="shared" ref="CR56" si="306">CR54*CR55</f>
        <v>0</v>
      </c>
      <c r="CS56" s="82">
        <f t="shared" ref="CS56" si="307">CS54*CS55</f>
        <v>0</v>
      </c>
      <c r="CT56" s="82">
        <f t="shared" ref="CT56" si="308">CT54*CT55</f>
        <v>0</v>
      </c>
      <c r="CU56" s="82">
        <f t="shared" ref="CU56" si="309">CU54*CU55</f>
        <v>0</v>
      </c>
      <c r="CV56" s="82">
        <f t="shared" ref="CV56" si="310">CV54*CV55</f>
        <v>0</v>
      </c>
      <c r="CW56" s="82">
        <f t="shared" ref="CW56" si="311">CW54*CW55</f>
        <v>0</v>
      </c>
      <c r="CX56" s="82">
        <f t="shared" ref="CX56" si="312">CX54*CX55</f>
        <v>0</v>
      </c>
      <c r="CY56" s="82">
        <f t="shared" ref="CY56" si="313">CY54*CY55</f>
        <v>0</v>
      </c>
      <c r="CZ56" s="82">
        <f t="shared" ref="CZ56" si="314">CZ54*CZ55</f>
        <v>0</v>
      </c>
      <c r="DA56" s="82">
        <f t="shared" ref="DA56" si="315">DA54*DA55</f>
        <v>0</v>
      </c>
      <c r="DB56" s="82">
        <f t="shared" ref="DB56" si="316">DB54*DB55</f>
        <v>0</v>
      </c>
      <c r="DC56" s="82">
        <f t="shared" ref="DC56" si="317">DC54*DC55</f>
        <v>0</v>
      </c>
      <c r="DD56" s="82">
        <f t="shared" ref="DD56" si="318">DD54*DD55</f>
        <v>0</v>
      </c>
      <c r="DE56" s="82">
        <f t="shared" ref="DE56" si="319">DE54*DE55</f>
        <v>0</v>
      </c>
      <c r="DF56" s="82">
        <f t="shared" ref="DF56" si="320">DF54*DF55</f>
        <v>0</v>
      </c>
      <c r="DG56" s="82">
        <f t="shared" ref="DG56" si="321">DG54*DG55</f>
        <v>0</v>
      </c>
      <c r="DH56" s="82">
        <f t="shared" ref="DH56" si="322">DH54*DH55</f>
        <v>0</v>
      </c>
      <c r="DI56" s="82">
        <f t="shared" ref="DI56" si="323">DI54*DI55</f>
        <v>0</v>
      </c>
      <c r="DJ56" s="82">
        <f t="shared" ref="DJ56" si="324">DJ54*DJ55</f>
        <v>0</v>
      </c>
      <c r="DK56" s="82">
        <f t="shared" ref="DK56" si="325">DK54*DK55</f>
        <v>0</v>
      </c>
      <c r="DL56" s="82">
        <f t="shared" ref="DL56" si="326">DL54*DL55</f>
        <v>0</v>
      </c>
      <c r="DM56" s="82">
        <f t="shared" ref="DM56" si="327">DM54*DM55</f>
        <v>0</v>
      </c>
      <c r="DN56" s="82">
        <f t="shared" ref="DN56" si="328">DN54*DN55</f>
        <v>0</v>
      </c>
      <c r="DO56" s="82">
        <f t="shared" ref="DO56" si="329">DO54*DO55</f>
        <v>0</v>
      </c>
      <c r="DP56" s="82">
        <f t="shared" ref="DP56" si="330">DP54*DP55</f>
        <v>0</v>
      </c>
      <c r="DQ56" s="82">
        <f t="shared" ref="DQ56" si="331">DQ54*DQ55</f>
        <v>0</v>
      </c>
      <c r="DR56" s="82">
        <f t="shared" ref="DR56" si="332">DR54*DR55</f>
        <v>0</v>
      </c>
      <c r="DS56" s="82">
        <f t="shared" ref="DS56" si="333">DS54*DS55</f>
        <v>0</v>
      </c>
      <c r="DT56" s="82">
        <f t="shared" ref="DT56" si="334">DT54*DT55</f>
        <v>0</v>
      </c>
      <c r="DU56" s="82">
        <f t="shared" ref="DU56" si="335">DU54*DU55</f>
        <v>0</v>
      </c>
      <c r="DV56" s="82">
        <f t="shared" ref="DV56" si="336">DV54*DV55</f>
        <v>0</v>
      </c>
      <c r="DW56" s="82">
        <f t="shared" ref="DW56" si="337">DW54*DW55</f>
        <v>0</v>
      </c>
      <c r="DX56" s="82">
        <f t="shared" ref="DX56" si="338">DX54*DX55</f>
        <v>0</v>
      </c>
      <c r="DY56" s="82">
        <f t="shared" ref="DY56" si="339">DY54*DY55</f>
        <v>0</v>
      </c>
      <c r="DZ56" s="82">
        <f t="shared" ref="DZ56" si="340">DZ54*DZ55</f>
        <v>0</v>
      </c>
      <c r="EA56" s="82">
        <f t="shared" ref="EA56" si="341">EA54*EA55</f>
        <v>0</v>
      </c>
      <c r="EB56" s="82">
        <f t="shared" ref="EB56" si="342">EB54*EB55</f>
        <v>0</v>
      </c>
    </row>
    <row r="57" spans="2:132" ht="14" outlineLevel="1" x14ac:dyDescent="0.3">
      <c r="B57" s="73"/>
      <c r="C57" s="27"/>
      <c r="H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row>
    <row r="58" spans="2:132" ht="13" outlineLevel="1" x14ac:dyDescent="0.3">
      <c r="C58" s="340" t="s">
        <v>502</v>
      </c>
      <c r="G58" s="52"/>
      <c r="H58" s="29"/>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row>
    <row r="59" spans="2:132" outlineLevel="1" x14ac:dyDescent="0.25">
      <c r="C59" s="317" t="s">
        <v>485</v>
      </c>
      <c r="D59" s="125">
        <f>Assumptions!K16</f>
        <v>0.64</v>
      </c>
      <c r="E59" s="79">
        <f>Assumptions!K13</f>
        <v>45658</v>
      </c>
      <c r="G59" s="52" t="s">
        <v>215</v>
      </c>
      <c r="H59" s="50">
        <f t="shared" ref="H59" si="343">SUM(J59:EB59)</f>
        <v>0.99999999999999989</v>
      </c>
      <c r="J59" s="129"/>
      <c r="K59" s="155">
        <f>ROUND(($D$59/MiY*(SUM($J59:J$59)&lt;=1)+IF(SUM($J59:J$59)+($D$59/MiY)&gt;1,1-(SUM($J59:J$59)+($D$59/MiY)),0)),5)*(K$7&gt;=$E$59)</f>
        <v>0</v>
      </c>
      <c r="L59" s="155">
        <f>ROUND(($D$59/MiY*(SUM($J59:K$59)&lt;=1)+IF(SUM($J59:K$59)+($D$59/MiY)&gt;1,1-(SUM($J59:K$59)+($D$59/MiY)),0)),5)*(L$7&gt;=$E$59)</f>
        <v>0</v>
      </c>
      <c r="M59" s="155">
        <f>ROUND(($D$59/MiY*(SUM($J59:L$59)&lt;=1)+IF(SUM($J59:L$59)+($D$59/MiY)&gt;1,1-(SUM($J59:L$59)+($D$59/MiY)),0)),5)*(M$7&gt;=$E$59)</f>
        <v>0</v>
      </c>
      <c r="N59" s="155">
        <f>ROUND(($D$59/MiY*(SUM($J59:M$59)&lt;=1)+IF(SUM($J59:M$59)+($D$59/MiY)&gt;1,1-(SUM($J59:M$59)+($D$59/MiY)),0)),5)*(N$7&gt;=$E$59)</f>
        <v>0</v>
      </c>
      <c r="O59" s="155">
        <f>ROUND(($D$59/MiY*(SUM($J59:N$59)&lt;=1)+IF(SUM($J59:N$59)+($D$59/MiY)&gt;1,1-(SUM($J59:N$59)+($D$59/MiY)),0)),5)*(O$7&gt;=$E$59)</f>
        <v>0</v>
      </c>
      <c r="P59" s="155">
        <f>ROUND(($D$59/MiY*(SUM($J59:O$59)&lt;=1)+IF(SUM($J59:O$59)+($D$59/MiY)&gt;1,1-(SUM($J59:O$59)+($D$59/MiY)),0)),5)*(P$7&gt;=$E$59)</f>
        <v>0</v>
      </c>
      <c r="Q59" s="155">
        <f>ROUND(($D$59/MiY*(SUM($J59:P$59)&lt;=1)+IF(SUM($J59:P$59)+($D$59/MiY)&gt;1,1-(SUM($J59:P$59)+($D$59/MiY)),0)),5)*(Q$7&gt;=$E$59)</f>
        <v>0</v>
      </c>
      <c r="R59" s="155">
        <f>ROUND(($D$59/MiY*(SUM($J59:Q$59)&lt;=1)+IF(SUM($J59:Q$59)+($D$59/MiY)&gt;1,1-(SUM($J59:Q$59)+($D$59/MiY)),0)),5)*(R$7&gt;=$E$59)</f>
        <v>0</v>
      </c>
      <c r="S59" s="155">
        <f>ROUND(($D$59/MiY*(SUM($J59:R$59)&lt;=1)+IF(SUM($J59:R$59)+($D$59/MiY)&gt;1,1-(SUM($J59:R$59)+($D$59/MiY)),0)),5)*(S$7&gt;=$E$59)</f>
        <v>0</v>
      </c>
      <c r="T59" s="155">
        <f>ROUND(($D$59/MiY*(SUM($J59:S$59)&lt;=1)+IF(SUM($J59:S$59)+($D$59/MiY)&gt;1,1-(SUM($J59:S$59)+($D$59/MiY)),0)),5)*(T$7&gt;=$E$59)</f>
        <v>0</v>
      </c>
      <c r="U59" s="155">
        <f>ROUND(($D$59/MiY*(SUM($J59:T$59)&lt;=1)+IF(SUM($J59:T$59)+($D$59/MiY)&gt;1,1-(SUM($J59:T$59)+($D$59/MiY)),0)),5)*(U$7&gt;=$E$59)</f>
        <v>0</v>
      </c>
      <c r="V59" s="155">
        <f>ROUND(($D$59/MiY*(SUM($J59:U$59)&lt;=1)+IF(SUM($J59:U$59)+($D$59/MiY)&gt;1,1-(SUM($J59:U$59)+($D$59/MiY)),0)),5)*(V$7&gt;=$E$59)</f>
        <v>0</v>
      </c>
      <c r="W59" s="155">
        <f>ROUND(($D$59/MiY*(SUM($J59:V$59)&lt;=1)+IF(SUM($J59:V$59)+($D$59/MiY)&gt;1,1-(SUM($J59:V$59)+($D$59/MiY)),0)),5)*(W$7&gt;=$E$59)</f>
        <v>0</v>
      </c>
      <c r="X59" s="155">
        <f>ROUND(($D$59/MiY*(SUM($J59:W$59)&lt;=1)+IF(SUM($J59:W$59)+($D$59/MiY)&gt;1,1-(SUM($J59:W$59)+($D$59/MiY)),0)),5)*(X$7&gt;=$E$59)</f>
        <v>0</v>
      </c>
      <c r="Y59" s="155">
        <f>ROUND(($D$59/MiY*(SUM($J59:X$59)&lt;=1)+IF(SUM($J59:X$59)+($D$59/MiY)&gt;1,1-(SUM($J59:X$59)+($D$59/MiY)),0)),5)*(Y$7&gt;=$E$59)</f>
        <v>0</v>
      </c>
      <c r="Z59" s="155">
        <f>ROUND(($D$59/MiY*(SUM($J59:Y$59)&lt;=1)+IF(SUM($J59:Y$59)+($D$59/MiY)&gt;1,1-(SUM($J59:Y$59)+($D$59/MiY)),0)),5)*(Z$7&gt;=$E$59)</f>
        <v>0</v>
      </c>
      <c r="AA59" s="155">
        <f>ROUND(($D$59/MiY*(SUM($J59:Z$59)&lt;=1)+IF(SUM($J59:Z$59)+($D$59/MiY)&gt;1,1-(SUM($J59:Z$59)+($D$59/MiY)),0)),5)*(AA$7&gt;=$E$59)</f>
        <v>0</v>
      </c>
      <c r="AB59" s="155">
        <f>ROUND(($D$59/MiY*(SUM($J59:AA$59)&lt;=1)+IF(SUM($J59:AA$59)+($D$59/MiY)&gt;1,1-(SUM($J59:AA$59)+($D$59/MiY)),0)),5)*(AB$7&gt;=$E$59)</f>
        <v>0</v>
      </c>
      <c r="AC59" s="155">
        <f>ROUND(($D$59/MiY*(SUM($J59:AB$59)&lt;=1)+IF(SUM($J59:AB$59)+($D$59/MiY)&gt;1,1-(SUM($J59:AB$59)+($D$59/MiY)),0)),5)*(AC$7&gt;=$E$59)</f>
        <v>0</v>
      </c>
      <c r="AD59" s="155">
        <f>ROUND(($D$59/MiY*(SUM($J59:AC$59)&lt;=1)+IF(SUM($J59:AC$59)+($D$59/MiY)&gt;1,1-(SUM($J59:AC$59)+($D$59/MiY)),0)),5)*(AD$7&gt;=$E$59)</f>
        <v>0</v>
      </c>
      <c r="AE59" s="155">
        <f>ROUND(($D$59/MiY*(SUM($J59:AD$59)&lt;=1)+IF(SUM($J59:AD$59)+($D$59/MiY)&gt;1,1-(SUM($J59:AD$59)+($D$59/MiY)),0)),5)*(AE$7&gt;=$E$59)</f>
        <v>0</v>
      </c>
      <c r="AF59" s="155">
        <f>ROUND(($D$59/MiY*(SUM($J59:AE$59)&lt;=1)+IF(SUM($J59:AE$59)+($D$59/MiY)&gt;1,1-(SUM($J59:AE$59)+($D$59/MiY)),0)),5)*(AF$7&gt;=$E$59)</f>
        <v>0</v>
      </c>
      <c r="AG59" s="155">
        <f>ROUND(($D$59/MiY*(SUM($J59:AF$59)&lt;=1)+IF(SUM($J59:AF$59)+($D$59/MiY)&gt;1,1-(SUM($J59:AF$59)+($D$59/MiY)),0)),5)*(AG$7&gt;=$E$59)</f>
        <v>0</v>
      </c>
      <c r="AH59" s="155">
        <f>ROUND(($D$59/MiY*(SUM($J59:AG$59)&lt;=1)+IF(SUM($J59:AG$59)+($D$59/MiY)&gt;1,1-(SUM($J59:AG$59)+($D$59/MiY)),0)),5)*(AH$7&gt;=$E$59)</f>
        <v>5.3330000000000002E-2</v>
      </c>
      <c r="AI59" s="155">
        <f>ROUND(($D$59/MiY*(SUM($J59:AH$59)&lt;=1)+IF(SUM($J59:AH$59)+($D$59/MiY)&gt;1,1-(SUM($J59:AH$59)+($D$59/MiY)),0)),5)*(AI$7&gt;=$E$59)</f>
        <v>5.3330000000000002E-2</v>
      </c>
      <c r="AJ59" s="155">
        <f>ROUND(($D$59/MiY*(SUM($J59:AI$59)&lt;=1)+IF(SUM($J59:AI$59)+($D$59/MiY)&gt;1,1-(SUM($J59:AI$59)+($D$59/MiY)),0)),5)*(AJ$7&gt;=$E$59)</f>
        <v>5.3330000000000002E-2</v>
      </c>
      <c r="AK59" s="155">
        <f>ROUND(($D$59/MiY*(SUM($J59:AJ$59)&lt;=1)+IF(SUM($J59:AJ$59)+($D$59/MiY)&gt;1,1-(SUM($J59:AJ$59)+($D$59/MiY)),0)),5)*(AK$7&gt;=$E$59)</f>
        <v>5.3330000000000002E-2</v>
      </c>
      <c r="AL59" s="155">
        <f>ROUND(($D$59/MiY*(SUM($J59:AK$59)&lt;=1)+IF(SUM($J59:AK$59)+($D$59/MiY)&gt;1,1-(SUM($J59:AK$59)+($D$59/MiY)),0)),5)*(AL$7&gt;=$E$59)</f>
        <v>5.3330000000000002E-2</v>
      </c>
      <c r="AM59" s="155">
        <f>ROUND(($D$59/MiY*(SUM($J59:AL$59)&lt;=1)+IF(SUM($J59:AL$59)+($D$59/MiY)&gt;1,1-(SUM($J59:AL$59)+($D$59/MiY)),0)),5)*(AM$7&gt;=$E$59)</f>
        <v>5.3330000000000002E-2</v>
      </c>
      <c r="AN59" s="155">
        <f>ROUND(($D$59/MiY*(SUM($J59:AM$59)&lt;=1)+IF(SUM($J59:AM$59)+($D$59/MiY)&gt;1,1-(SUM($J59:AM$59)+($D$59/MiY)),0)),5)*(AN$7&gt;=$E$59)</f>
        <v>5.3330000000000002E-2</v>
      </c>
      <c r="AO59" s="155">
        <f>ROUND(($D$59/MiY*(SUM($J59:AN$59)&lt;=1)+IF(SUM($J59:AN$59)+($D$59/MiY)&gt;1,1-(SUM($J59:AN$59)+($D$59/MiY)),0)),5)*(AO$7&gt;=$E$59)</f>
        <v>5.3330000000000002E-2</v>
      </c>
      <c r="AP59" s="155">
        <f>ROUND(($D$59/MiY*(SUM($J59:AO$59)&lt;=1)+IF(SUM($J59:AO$59)+($D$59/MiY)&gt;1,1-(SUM($J59:AO$59)+($D$59/MiY)),0)),5)*(AP$7&gt;=$E$59)</f>
        <v>5.3330000000000002E-2</v>
      </c>
      <c r="AQ59" s="155">
        <f>ROUND(($D$59/MiY*(SUM($J59:AP$59)&lt;=1)+IF(SUM($J59:AP$59)+($D$59/MiY)&gt;1,1-(SUM($J59:AP$59)+($D$59/MiY)),0)),5)*(AQ$7&gt;=$E$59)</f>
        <v>5.3330000000000002E-2</v>
      </c>
      <c r="AR59" s="155">
        <f>ROUND(($D$59/MiY*(SUM($J59:AQ$59)&lt;=1)+IF(SUM($J59:AQ$59)+($D$59/MiY)&gt;1,1-(SUM($J59:AQ$59)+($D$59/MiY)),0)),5)*(AR$7&gt;=$E$59)</f>
        <v>5.3330000000000002E-2</v>
      </c>
      <c r="AS59" s="155">
        <f>ROUND(($D$59/MiY*(SUM($J59:AR$59)&lt;=1)+IF(SUM($J59:AR$59)+($D$59/MiY)&gt;1,1-(SUM($J59:AR$59)+($D$59/MiY)),0)),5)*(AS$7&gt;=$E$59)</f>
        <v>5.3330000000000002E-2</v>
      </c>
      <c r="AT59" s="155">
        <f>ROUND(($D$59/MiY*(SUM($J59:AS$59)&lt;=1)+IF(SUM($J59:AS$59)+($D$59/MiY)&gt;1,1-(SUM($J59:AS$59)+($D$59/MiY)),0)),5)*(AT$7&gt;=$E$59)</f>
        <v>5.3330000000000002E-2</v>
      </c>
      <c r="AU59" s="155">
        <f>ROUND(($D$59/MiY*(SUM($J59:AT$59)&lt;=1)+IF(SUM($J59:AT$59)+($D$59/MiY)&gt;1,1-(SUM($J59:AT$59)+($D$59/MiY)),0)),5)*(AU$7&gt;=$E$59)</f>
        <v>5.3330000000000002E-2</v>
      </c>
      <c r="AV59" s="155">
        <f>ROUND(($D$59/MiY*(SUM($J59:AU$59)&lt;=1)+IF(SUM($J59:AU$59)+($D$59/MiY)&gt;1,1-(SUM($J59:AU$59)+($D$59/MiY)),0)),5)*(AV$7&gt;=$E$59)</f>
        <v>5.3330000000000002E-2</v>
      </c>
      <c r="AW59" s="155">
        <f>ROUND(($D$59/MiY*(SUM($J59:AV$59)&lt;=1)+IF(SUM($J59:AV$59)+($D$59/MiY)&gt;1,1-(SUM($J59:AV$59)+($D$59/MiY)),0)),5)*(AW$7&gt;=$E$59)</f>
        <v>5.3330000000000002E-2</v>
      </c>
      <c r="AX59" s="155">
        <f>ROUND(($D$59/MiY*(SUM($J59:AW$59)&lt;=1)+IF(SUM($J59:AW$59)+($D$59/MiY)&gt;1,1-(SUM($J59:AW$59)+($D$59/MiY)),0)),5)*(AX$7&gt;=$E$59)</f>
        <v>5.3330000000000002E-2</v>
      </c>
      <c r="AY59" s="155">
        <f>ROUND(($D$59/MiY*(SUM($J59:AX$59)&lt;=1)+IF(SUM($J59:AX$59)+($D$59/MiY)&gt;1,1-(SUM($J59:AX$59)+($D$59/MiY)),0)),5)*(AY$7&gt;=$E$59)</f>
        <v>5.3330000000000002E-2</v>
      </c>
      <c r="AZ59" s="155">
        <f>ROUND(($D$59/MiY*(SUM($J59:AY$59)&lt;=1)+IF(SUM($J59:AY$59)+($D$59/MiY)&gt;1,1-(SUM($J59:AY$59)+($D$59/MiY)),0)),5)*(AZ$7&gt;=$E$59)</f>
        <v>4.0059999999999998E-2</v>
      </c>
      <c r="BA59" s="155">
        <f>ROUND(($D$59/MiY*(SUM($J59:AZ$59)&lt;=1)+IF(SUM($J59:AZ$59)+($D$59/MiY)&gt;1,1-(SUM($J59:AZ$59)+($D$59/MiY)),0)),5)*(BA$7&gt;=$E$59)</f>
        <v>0</v>
      </c>
      <c r="BB59" s="155">
        <f>ROUND(($D$59/MiY*(SUM($J59:BA$59)&lt;=1)+IF(SUM($J59:BA$59)+($D$59/MiY)&gt;1,1-(SUM($J59:BA$59)+($D$59/MiY)),0)),5)*(BB$7&gt;=$E$59)</f>
        <v>0</v>
      </c>
      <c r="BC59" s="155">
        <f>ROUND(($D$59/MiY*(SUM($J59:BB$59)&lt;=1)+IF(SUM($J59:BB$59)+($D$59/MiY)&gt;1,1-(SUM($J59:BB$59)+($D$59/MiY)),0)),5)*(BC$7&gt;=$E$59)</f>
        <v>0</v>
      </c>
      <c r="BD59" s="155">
        <f>ROUND(($D$59/MiY*(SUM($J59:BC$59)&lt;=1)+IF(SUM($J59:BC$59)+($D$59/MiY)&gt;1,1-(SUM($J59:BC$59)+($D$59/MiY)),0)),5)*(BD$7&gt;=$E$59)</f>
        <v>0</v>
      </c>
      <c r="BE59" s="155">
        <f>ROUND(($D$59/MiY*(SUM($J59:BD$59)&lt;=1)+IF(SUM($J59:BD$59)+($D$59/MiY)&gt;1,1-(SUM($J59:BD$59)+($D$59/MiY)),0)),5)*(BE$7&gt;=$E$59)</f>
        <v>0</v>
      </c>
      <c r="BF59" s="155">
        <f>ROUND(($D$59/MiY*(SUM($J59:BE$59)&lt;=1)+IF(SUM($J59:BE$59)+($D$59/MiY)&gt;1,1-(SUM($J59:BE$59)+($D$59/MiY)),0)),5)*(BF$7&gt;=$E$59)</f>
        <v>0</v>
      </c>
      <c r="BG59" s="155">
        <f>ROUND(($D$59/MiY*(SUM($J59:BF$59)&lt;=1)+IF(SUM($J59:BF$59)+($D$59/MiY)&gt;1,1-(SUM($J59:BF$59)+($D$59/MiY)),0)),5)*(BG$7&gt;=$E$59)</f>
        <v>0</v>
      </c>
      <c r="BH59" s="155">
        <f>ROUND(($D$59/MiY*(SUM($J59:BG$59)&lt;=1)+IF(SUM($J59:BG$59)+($D$59/MiY)&gt;1,1-(SUM($J59:BG$59)+($D$59/MiY)),0)),5)*(BH$7&gt;=$E$59)</f>
        <v>0</v>
      </c>
      <c r="BI59" s="155">
        <f>ROUND(($D$59/MiY*(SUM($J59:BH$59)&lt;=1)+IF(SUM($J59:BH$59)+($D$59/MiY)&gt;1,1-(SUM($J59:BH$59)+($D$59/MiY)),0)),5)*(BI$7&gt;=$E$59)</f>
        <v>0</v>
      </c>
      <c r="BJ59" s="155">
        <f>ROUND(($D$59/MiY*(SUM($J59:BI$59)&lt;=1)+IF(SUM($J59:BI$59)+($D$59/MiY)&gt;1,1-(SUM($J59:BI$59)+($D$59/MiY)),0)),5)*(BJ$7&gt;=$E$59)</f>
        <v>0</v>
      </c>
      <c r="BK59" s="155">
        <f>ROUND(($D$59/MiY*(SUM($J59:BJ$59)&lt;=1)+IF(SUM($J59:BJ$59)+($D$59/MiY)&gt;1,1-(SUM($J59:BJ$59)+($D$59/MiY)),0)),5)*(BK$7&gt;=$E$59)</f>
        <v>0</v>
      </c>
      <c r="BL59" s="155">
        <f>ROUND(($D$59/MiY*(SUM($J59:BK$59)&lt;=1)+IF(SUM($J59:BK$59)+($D$59/MiY)&gt;1,1-(SUM($J59:BK$59)+($D$59/MiY)),0)),5)*(BL$7&gt;=$E$59)</f>
        <v>0</v>
      </c>
      <c r="BM59" s="155">
        <f>ROUND(($D$59/MiY*(SUM($J59:BL$59)&lt;=1)+IF(SUM($J59:BL$59)+($D$59/MiY)&gt;1,1-(SUM($J59:BL$59)+($D$59/MiY)),0)),5)*(BM$7&gt;=$E$59)</f>
        <v>0</v>
      </c>
      <c r="BN59" s="155">
        <f>ROUND(($D$59/MiY*(SUM($J59:BM$59)&lt;=1)+IF(SUM($J59:BM$59)+($D$59/MiY)&gt;1,1-(SUM($J59:BM$59)+($D$59/MiY)),0)),5)*(BN$7&gt;=$E$59)</f>
        <v>0</v>
      </c>
      <c r="BO59" s="155">
        <f>ROUND(($D$59/MiY*(SUM($J59:BN$59)&lt;=1)+IF(SUM($J59:BN$59)+($D$59/MiY)&gt;1,1-(SUM($J59:BN$59)+($D$59/MiY)),0)),5)*(BO$7&gt;=$E$59)</f>
        <v>0</v>
      </c>
      <c r="BP59" s="155">
        <f>ROUND(($D$59/MiY*(SUM($J59:BO$59)&lt;=1)+IF(SUM($J59:BO$59)+($D$59/MiY)&gt;1,1-(SUM($J59:BO$59)+($D$59/MiY)),0)),5)*(BP$7&gt;=$E$59)</f>
        <v>0</v>
      </c>
      <c r="BQ59" s="155">
        <f>ROUND(($D$59/MiY*(SUM($J59:BP$59)&lt;=1)+IF(SUM($J59:BP$59)+($D$59/MiY)&gt;1,1-(SUM($J59:BP$59)+($D$59/MiY)),0)),5)*(BQ$7&gt;=$E$59)</f>
        <v>0</v>
      </c>
      <c r="BR59" s="155">
        <f>ROUND(($D$59/MiY*(SUM($J59:BQ$59)&lt;=1)+IF(SUM($J59:BQ$59)+($D$59/MiY)&gt;1,1-(SUM($J59:BQ$59)+($D$59/MiY)),0)),5)*(BR$7&gt;=$E$59)</f>
        <v>0</v>
      </c>
      <c r="BS59" s="155">
        <f>ROUND(($D$59/MiY*(SUM($J59:BR$59)&lt;=1)+IF(SUM($J59:BR$59)+($D$59/MiY)&gt;1,1-(SUM($J59:BR$59)+($D$59/MiY)),0)),5)*(BS$7&gt;=$E$59)</f>
        <v>0</v>
      </c>
      <c r="BT59" s="155">
        <f>ROUND(($D$59/MiY*(SUM($J59:BS$59)&lt;=1)+IF(SUM($J59:BS$59)+($D$59/MiY)&gt;1,1-(SUM($J59:BS$59)+($D$59/MiY)),0)),5)*(BT$7&gt;=$E$59)</f>
        <v>0</v>
      </c>
      <c r="BU59" s="155">
        <f>ROUND(($D$59/MiY*(SUM($J59:BT$59)&lt;=1)+IF(SUM($J59:BT$59)+($D$59/MiY)&gt;1,1-(SUM($J59:BT$59)+($D$59/MiY)),0)),5)*(BU$7&gt;=$E$59)</f>
        <v>0</v>
      </c>
      <c r="BV59" s="155">
        <f>ROUND(($D$59/MiY*(SUM($J59:BU$59)&lt;=1)+IF(SUM($J59:BU$59)+($D$59/MiY)&gt;1,1-(SUM($J59:BU$59)+($D$59/MiY)),0)),5)*(BV$7&gt;=$E$59)</f>
        <v>0</v>
      </c>
      <c r="BW59" s="155">
        <f>ROUND(($D$59/MiY*(SUM($J59:BV$59)&lt;=1)+IF(SUM($J59:BV$59)+($D$59/MiY)&gt;1,1-(SUM($J59:BV$59)+($D$59/MiY)),0)),5)*(BW$7&gt;=$E$59)</f>
        <v>0</v>
      </c>
      <c r="BX59" s="155">
        <f>ROUND(($D$59/MiY*(SUM($J59:BW$59)&lt;=1)+IF(SUM($J59:BW$59)+($D$59/MiY)&gt;1,1-(SUM($J59:BW$59)+($D$59/MiY)),0)),5)*(BX$7&gt;=$E$59)</f>
        <v>0</v>
      </c>
      <c r="BY59" s="155">
        <f>ROUND(($D$59/MiY*(SUM($J59:BX$59)&lt;=1)+IF(SUM($J59:BX$59)+($D$59/MiY)&gt;1,1-(SUM($J59:BX$59)+($D$59/MiY)),0)),5)*(BY$7&gt;=$E$59)</f>
        <v>0</v>
      </c>
      <c r="BZ59" s="155">
        <f>ROUND(($D$59/MiY*(SUM($J59:BY$59)&lt;=1)+IF(SUM($J59:BY$59)+($D$59/MiY)&gt;1,1-(SUM($J59:BY$59)+($D$59/MiY)),0)),5)*(BZ$7&gt;=$E$59)</f>
        <v>0</v>
      </c>
      <c r="CA59" s="155">
        <f>ROUND(($D$59/MiY*(SUM($J59:BZ$59)&lt;=1)+IF(SUM($J59:BZ$59)+($D$59/MiY)&gt;1,1-(SUM($J59:BZ$59)+($D$59/MiY)),0)),5)*(CA$7&gt;=$E$59)</f>
        <v>0</v>
      </c>
      <c r="CB59" s="155">
        <f>ROUND(($D$59/MiY*(SUM($J59:CA$59)&lt;=1)+IF(SUM($J59:CA$59)+($D$59/MiY)&gt;1,1-(SUM($J59:CA$59)+($D$59/MiY)),0)),5)*(CB$7&gt;=$E$59)</f>
        <v>0</v>
      </c>
      <c r="CC59" s="155">
        <f>ROUND(($D$59/MiY*(SUM($J59:CB$59)&lt;=1)+IF(SUM($J59:CB$59)+($D$59/MiY)&gt;1,1-(SUM($J59:CB$59)+($D$59/MiY)),0)),5)*(CC$7&gt;=$E$59)</f>
        <v>0</v>
      </c>
      <c r="CD59" s="155">
        <f>ROUND(($D$59/MiY*(SUM($J59:CC$59)&lt;=1)+IF(SUM($J59:CC$59)+($D$59/MiY)&gt;1,1-(SUM($J59:CC$59)+($D$59/MiY)),0)),5)*(CD$7&gt;=$E$59)</f>
        <v>0</v>
      </c>
      <c r="CE59" s="155">
        <f>ROUND(($D$59/MiY*(SUM($J59:CD$59)&lt;=1)+IF(SUM($J59:CD$59)+($D$59/MiY)&gt;1,1-(SUM($J59:CD$59)+($D$59/MiY)),0)),5)*(CE$7&gt;=$E$59)</f>
        <v>0</v>
      </c>
      <c r="CF59" s="155">
        <f>ROUND(($D$59/MiY*(SUM($J59:CE$59)&lt;=1)+IF(SUM($J59:CE$59)+($D$59/MiY)&gt;1,1-(SUM($J59:CE$59)+($D$59/MiY)),0)),5)*(CF$7&gt;=$E$59)</f>
        <v>0</v>
      </c>
      <c r="CG59" s="155">
        <f>ROUND(($D$59/MiY*(SUM($J59:CF$59)&lt;=1)+IF(SUM($J59:CF$59)+($D$59/MiY)&gt;1,1-(SUM($J59:CF$59)+($D$59/MiY)),0)),5)*(CG$7&gt;=$E$59)</f>
        <v>0</v>
      </c>
      <c r="CH59" s="155">
        <f>ROUND(($D$59/MiY*(SUM($J59:CG$59)&lt;=1)+IF(SUM($J59:CG$59)+($D$59/MiY)&gt;1,1-(SUM($J59:CG$59)+($D$59/MiY)),0)),5)*(CH$7&gt;=$E$59)</f>
        <v>0</v>
      </c>
      <c r="CI59" s="155">
        <f>ROUND(($D$59/MiY*(SUM($J59:CH$59)&lt;=1)+IF(SUM($J59:CH$59)+($D$59/MiY)&gt;1,1-(SUM($J59:CH$59)+($D$59/MiY)),0)),5)*(CI$7&gt;=$E$59)</f>
        <v>0</v>
      </c>
      <c r="CJ59" s="155">
        <f>ROUND(($D$59/MiY*(SUM($J59:CI$59)&lt;=1)+IF(SUM($J59:CI$59)+($D$59/MiY)&gt;1,1-(SUM($J59:CI$59)+($D$59/MiY)),0)),5)*(CJ$7&gt;=$E$59)</f>
        <v>0</v>
      </c>
      <c r="CK59" s="155">
        <f>ROUND(($D$59/MiY*(SUM($J59:CJ$59)&lt;=1)+IF(SUM($J59:CJ$59)+($D$59/MiY)&gt;1,1-(SUM($J59:CJ$59)+($D$59/MiY)),0)),5)*(CK$7&gt;=$E$59)</f>
        <v>0</v>
      </c>
      <c r="CL59" s="155">
        <f>ROUND(($D$59/MiY*(SUM($J59:CK$59)&lt;=1)+IF(SUM($J59:CK$59)+($D$59/MiY)&gt;1,1-(SUM($J59:CK$59)+($D$59/MiY)),0)),5)*(CL$7&gt;=$E$59)</f>
        <v>0</v>
      </c>
      <c r="CM59" s="155">
        <f>ROUND(($D$59/MiY*(SUM($J59:CL$59)&lt;=1)+IF(SUM($J59:CL$59)+($D$59/MiY)&gt;1,1-(SUM($J59:CL$59)+($D$59/MiY)),0)),5)*(CM$7&gt;=$E$59)</f>
        <v>0</v>
      </c>
      <c r="CN59" s="155">
        <f>ROUND(($D$59/MiY*(SUM($J59:CM$59)&lt;=1)+IF(SUM($J59:CM$59)+($D$59/MiY)&gt;1,1-(SUM($J59:CM$59)+($D$59/MiY)),0)),5)*(CN$7&gt;=$E$59)</f>
        <v>0</v>
      </c>
      <c r="CO59" s="155">
        <f>ROUND(($D$59/MiY*(SUM($J59:CN$59)&lt;=1)+IF(SUM($J59:CN$59)+($D$59/MiY)&gt;1,1-(SUM($J59:CN$59)+($D$59/MiY)),0)),5)*(CO$7&gt;=$E$59)</f>
        <v>0</v>
      </c>
      <c r="CP59" s="155">
        <f>ROUND(($D$59/MiY*(SUM($J59:CO$59)&lt;=1)+IF(SUM($J59:CO$59)+($D$59/MiY)&gt;1,1-(SUM($J59:CO$59)+($D$59/MiY)),0)),5)*(CP$7&gt;=$E$59)</f>
        <v>0</v>
      </c>
      <c r="CQ59" s="155">
        <f>ROUND(($D$59/MiY*(SUM($J59:CP$59)&lt;=1)+IF(SUM($J59:CP$59)+($D$59/MiY)&gt;1,1-(SUM($J59:CP$59)+($D$59/MiY)),0)),5)*(CQ$7&gt;=$E$59)</f>
        <v>0</v>
      </c>
      <c r="CR59" s="155">
        <f>ROUND(($D$59/MiY*(SUM($J59:CQ$59)&lt;=1)+IF(SUM($J59:CQ$59)+($D$59/MiY)&gt;1,1-(SUM($J59:CQ$59)+($D$59/MiY)),0)),5)*(CR$7&gt;=$E$59)</f>
        <v>0</v>
      </c>
      <c r="CS59" s="155">
        <f>ROUND(($D$59/MiY*(SUM($J59:CR$59)&lt;=1)+IF(SUM($J59:CR$59)+($D$59/MiY)&gt;1,1-(SUM($J59:CR$59)+($D$59/MiY)),0)),5)*(CS$7&gt;=$E$59)</f>
        <v>0</v>
      </c>
      <c r="CT59" s="155">
        <f>ROUND(($D$59/MiY*(SUM($J59:CS$59)&lt;=1)+IF(SUM($J59:CS$59)+($D$59/MiY)&gt;1,1-(SUM($J59:CS$59)+($D$59/MiY)),0)),5)*(CT$7&gt;=$E$59)</f>
        <v>0</v>
      </c>
      <c r="CU59" s="155">
        <f>ROUND(($D$59/MiY*(SUM($J59:CT$59)&lt;=1)+IF(SUM($J59:CT$59)+($D$59/MiY)&gt;1,1-(SUM($J59:CT$59)+($D$59/MiY)),0)),5)*(CU$7&gt;=$E$59)</f>
        <v>0</v>
      </c>
      <c r="CV59" s="155">
        <f>ROUND(($D$59/MiY*(SUM($J59:CU$59)&lt;=1)+IF(SUM($J59:CU$59)+($D$59/MiY)&gt;1,1-(SUM($J59:CU$59)+($D$59/MiY)),0)),5)*(CV$7&gt;=$E$59)</f>
        <v>0</v>
      </c>
      <c r="CW59" s="155">
        <f>ROUND(($D$59/MiY*(SUM($J59:CV$59)&lt;=1)+IF(SUM($J59:CV$59)+($D$59/MiY)&gt;1,1-(SUM($J59:CV$59)+($D$59/MiY)),0)),5)*(CW$7&gt;=$E$59)</f>
        <v>0</v>
      </c>
      <c r="CX59" s="155">
        <f>ROUND(($D$59/MiY*(SUM($J59:CW$59)&lt;=1)+IF(SUM($J59:CW$59)+($D$59/MiY)&gt;1,1-(SUM($J59:CW$59)+($D$59/MiY)),0)),5)*(CX$7&gt;=$E$59)</f>
        <v>0</v>
      </c>
      <c r="CY59" s="155">
        <f>ROUND(($D$59/MiY*(SUM($J59:CX$59)&lt;=1)+IF(SUM($J59:CX$59)+($D$59/MiY)&gt;1,1-(SUM($J59:CX$59)+($D$59/MiY)),0)),5)*(CY$7&gt;=$E$59)</f>
        <v>0</v>
      </c>
      <c r="CZ59" s="155">
        <f>ROUND(($D$59/MiY*(SUM($J59:CY$59)&lt;=1)+IF(SUM($J59:CY$59)+($D$59/MiY)&gt;1,1-(SUM($J59:CY$59)+($D$59/MiY)),0)),5)*(CZ$7&gt;=$E$59)</f>
        <v>0</v>
      </c>
      <c r="DA59" s="155">
        <f>ROUND(($D$59/MiY*(SUM($J59:CZ$59)&lt;=1)+IF(SUM($J59:CZ$59)+($D$59/MiY)&gt;1,1-(SUM($J59:CZ$59)+($D$59/MiY)),0)),5)*(DA$7&gt;=$E$59)</f>
        <v>0</v>
      </c>
      <c r="DB59" s="155">
        <f>ROUND(($D$59/MiY*(SUM($J59:DA$59)&lt;=1)+IF(SUM($J59:DA$59)+($D$59/MiY)&gt;1,1-(SUM($J59:DA$59)+($D$59/MiY)),0)),5)*(DB$7&gt;=$E$59)</f>
        <v>0</v>
      </c>
      <c r="DC59" s="155">
        <f>ROUND(($D$59/MiY*(SUM($J59:DB$59)&lt;=1)+IF(SUM($J59:DB$59)+($D$59/MiY)&gt;1,1-(SUM($J59:DB$59)+($D$59/MiY)),0)),5)*(DC$7&gt;=$E$59)</f>
        <v>0</v>
      </c>
      <c r="DD59" s="155">
        <f>ROUND(($D$59/MiY*(SUM($J59:DC$59)&lt;=1)+IF(SUM($J59:DC$59)+($D$59/MiY)&gt;1,1-(SUM($J59:DC$59)+($D$59/MiY)),0)),5)*(DD$7&gt;=$E$59)</f>
        <v>0</v>
      </c>
      <c r="DE59" s="155">
        <f>ROUND(($D$59/MiY*(SUM($J59:DD$59)&lt;=1)+IF(SUM($J59:DD$59)+($D$59/MiY)&gt;1,1-(SUM($J59:DD$59)+($D$59/MiY)),0)),5)*(DE$7&gt;=$E$59)</f>
        <v>0</v>
      </c>
      <c r="DF59" s="155">
        <f>ROUND(($D$59/MiY*(SUM($J59:DE$59)&lt;=1)+IF(SUM($J59:DE$59)+($D$59/MiY)&gt;1,1-(SUM($J59:DE$59)+($D$59/MiY)),0)),5)*(DF$7&gt;=$E$59)</f>
        <v>0</v>
      </c>
      <c r="DG59" s="155">
        <f>ROUND(($D$59/MiY*(SUM($J59:DF$59)&lt;=1)+IF(SUM($J59:DF$59)+($D$59/MiY)&gt;1,1-(SUM($J59:DF$59)+($D$59/MiY)),0)),5)*(DG$7&gt;=$E$59)</f>
        <v>0</v>
      </c>
      <c r="DH59" s="155">
        <f>ROUND(($D$59/MiY*(SUM($J59:DG$59)&lt;=1)+IF(SUM($J59:DG$59)+($D$59/MiY)&gt;1,1-(SUM($J59:DG$59)+($D$59/MiY)),0)),5)*(DH$7&gt;=$E$59)</f>
        <v>0</v>
      </c>
      <c r="DI59" s="155">
        <f>ROUND(($D$59/MiY*(SUM($J59:DH$59)&lt;=1)+IF(SUM($J59:DH$59)+($D$59/MiY)&gt;1,1-(SUM($J59:DH$59)+($D$59/MiY)),0)),5)*(DI$7&gt;=$E$59)</f>
        <v>0</v>
      </c>
      <c r="DJ59" s="155">
        <f>ROUND(($D$59/MiY*(SUM($J59:DI$59)&lt;=1)+IF(SUM($J59:DI$59)+($D$59/MiY)&gt;1,1-(SUM($J59:DI$59)+($D$59/MiY)),0)),5)*(DJ$7&gt;=$E$59)</f>
        <v>0</v>
      </c>
      <c r="DK59" s="155">
        <f>ROUND(($D$59/MiY*(SUM($J59:DJ$59)&lt;=1)+IF(SUM($J59:DJ$59)+($D$59/MiY)&gt;1,1-(SUM($J59:DJ$59)+($D$59/MiY)),0)),5)*(DK$7&gt;=$E$59)</f>
        <v>0</v>
      </c>
      <c r="DL59" s="155">
        <f>ROUND(($D$59/MiY*(SUM($J59:DK$59)&lt;=1)+IF(SUM($J59:DK$59)+($D$59/MiY)&gt;1,1-(SUM($J59:DK$59)+($D$59/MiY)),0)),5)*(DL$7&gt;=$E$59)</f>
        <v>0</v>
      </c>
      <c r="DM59" s="155">
        <f>ROUND(($D$59/MiY*(SUM($J59:DL$59)&lt;=1)+IF(SUM($J59:DL$59)+($D$59/MiY)&gt;1,1-(SUM($J59:DL$59)+($D$59/MiY)),0)),5)*(DM$7&gt;=$E$59)</f>
        <v>0</v>
      </c>
      <c r="DN59" s="155">
        <f>ROUND(($D$59/MiY*(SUM($J59:DM$59)&lt;=1)+IF(SUM($J59:DM$59)+($D$59/MiY)&gt;1,1-(SUM($J59:DM$59)+($D$59/MiY)),0)),5)*(DN$7&gt;=$E$59)</f>
        <v>0</v>
      </c>
      <c r="DO59" s="155">
        <f>ROUND(($D$59/MiY*(SUM($J59:DN$59)&lt;=1)+IF(SUM($J59:DN$59)+($D$59/MiY)&gt;1,1-(SUM($J59:DN$59)+($D$59/MiY)),0)),5)*(DO$7&gt;=$E$59)</f>
        <v>0</v>
      </c>
      <c r="DP59" s="155">
        <f>ROUND(($D$59/MiY*(SUM($J59:DO$59)&lt;=1)+IF(SUM($J59:DO$59)+($D$59/MiY)&gt;1,1-(SUM($J59:DO$59)+($D$59/MiY)),0)),5)*(DP$7&gt;=$E$59)</f>
        <v>0</v>
      </c>
      <c r="DQ59" s="155">
        <f>ROUND(($D$59/MiY*(SUM($J59:DP$59)&lt;=1)+IF(SUM($J59:DP$59)+($D$59/MiY)&gt;1,1-(SUM($J59:DP$59)+($D$59/MiY)),0)),5)*(DQ$7&gt;=$E$59)</f>
        <v>0</v>
      </c>
      <c r="DR59" s="155">
        <f>ROUND(($D$59/MiY*(SUM($J59:DQ$59)&lt;=1)+IF(SUM($J59:DQ$59)+($D$59/MiY)&gt;1,1-(SUM($J59:DQ$59)+($D$59/MiY)),0)),5)*(DR$7&gt;=$E$59)</f>
        <v>0</v>
      </c>
      <c r="DS59" s="155">
        <f>ROUND(($D$59/MiY*(SUM($J59:DR$59)&lt;=1)+IF(SUM($J59:DR$59)+($D$59/MiY)&gt;1,1-(SUM($J59:DR$59)+($D$59/MiY)),0)),5)*(DS$7&gt;=$E$59)</f>
        <v>0</v>
      </c>
      <c r="DT59" s="155">
        <f>ROUND(($D$59/MiY*(SUM($J59:DS$59)&lt;=1)+IF(SUM($J59:DS$59)+($D$59/MiY)&gt;1,1-(SUM($J59:DS$59)+($D$59/MiY)),0)),5)*(DT$7&gt;=$E$59)</f>
        <v>0</v>
      </c>
      <c r="DU59" s="155">
        <f>ROUND(($D$59/MiY*(SUM($J59:DT$59)&lt;=1)+IF(SUM($J59:DT$59)+($D$59/MiY)&gt;1,1-(SUM($J59:DT$59)+($D$59/MiY)),0)),5)*(DU$7&gt;=$E$59)</f>
        <v>0</v>
      </c>
      <c r="DV59" s="155">
        <f>ROUND(($D$59/MiY*(SUM($J59:DU$59)&lt;=1)+IF(SUM($J59:DU$59)+($D$59/MiY)&gt;1,1-(SUM($J59:DU$59)+($D$59/MiY)),0)),5)*(DV$7&gt;=$E$59)</f>
        <v>0</v>
      </c>
      <c r="DW59" s="155">
        <f>ROUND(($D$59/MiY*(SUM($J59:DV$59)&lt;=1)+IF(SUM($J59:DV$59)+($D$59/MiY)&gt;1,1-(SUM($J59:DV$59)+($D$59/MiY)),0)),5)*(DW$7&gt;=$E$59)</f>
        <v>0</v>
      </c>
      <c r="DX59" s="155">
        <f>ROUND(($D$59/MiY*(SUM($J59:DW$59)&lt;=1)+IF(SUM($J59:DW$59)+($D$59/MiY)&gt;1,1-(SUM($J59:DW$59)+($D$59/MiY)),0)),5)*(DX$7&gt;=$E$59)</f>
        <v>0</v>
      </c>
      <c r="DY59" s="155">
        <f>ROUND(($D$59/MiY*(SUM($J59:DX$59)&lt;=1)+IF(SUM($J59:DX$59)+($D$59/MiY)&gt;1,1-(SUM($J59:DX$59)+($D$59/MiY)),0)),5)*(DY$7&gt;=$E$59)</f>
        <v>0</v>
      </c>
      <c r="DZ59" s="155">
        <f>ROUND(($D$59/MiY*(SUM($J59:DY$59)&lt;=1)+IF(SUM($J59:DY$59)+($D$59/MiY)&gt;1,1-(SUM($J59:DY$59)+($D$59/MiY)),0)),5)*(DZ$7&gt;=$E$59)</f>
        <v>0</v>
      </c>
      <c r="EA59" s="155">
        <f>ROUND(($D$59/MiY*(SUM($J59:DZ$59)&lt;=1)+IF(SUM($J59:DZ$59)+($D$59/MiY)&gt;1,1-(SUM($J59:DZ$59)+($D$59/MiY)),0)),5)*(EA$7&gt;=$E$59)</f>
        <v>0</v>
      </c>
      <c r="EB59" s="155">
        <f>ROUND(($D$59/MiY*(SUM($J59:EA$59)&lt;=1)+IF(SUM($J59:EA$59)+($D$59/MiY)&gt;1,1-(SUM($J59:EA$59)+($D$59/MiY)),0)),5)*(EB$7&gt;=$E$59)</f>
        <v>0</v>
      </c>
    </row>
    <row r="60" spans="2:132" outlineLevel="1" x14ac:dyDescent="0.25">
      <c r="C60" s="318" t="s">
        <v>562</v>
      </c>
      <c r="D60" s="16">
        <f>Costs!$K$24*Costs!$K$30</f>
        <v>11621818.181818184</v>
      </c>
      <c r="G60" s="52" t="s">
        <v>553</v>
      </c>
      <c r="H60" s="46">
        <f t="shared" ref="H60" si="344">SUM(J60:EB60)</f>
        <v>8941781.7404238395</v>
      </c>
      <c r="J60" s="82">
        <f t="shared" ref="J60:AG60" si="345">($D60-SUM($J$31:$EB$31))*J59</f>
        <v>0</v>
      </c>
      <c r="K60" s="82">
        <f t="shared" si="345"/>
        <v>0</v>
      </c>
      <c r="L60" s="82">
        <f t="shared" si="345"/>
        <v>0</v>
      </c>
      <c r="M60" s="82">
        <f t="shared" si="345"/>
        <v>0</v>
      </c>
      <c r="N60" s="82">
        <f t="shared" si="345"/>
        <v>0</v>
      </c>
      <c r="O60" s="82">
        <f t="shared" si="345"/>
        <v>0</v>
      </c>
      <c r="P60" s="82">
        <f t="shared" si="345"/>
        <v>0</v>
      </c>
      <c r="Q60" s="82">
        <f t="shared" si="345"/>
        <v>0</v>
      </c>
      <c r="R60" s="82">
        <f t="shared" si="345"/>
        <v>0</v>
      </c>
      <c r="S60" s="82">
        <f t="shared" si="345"/>
        <v>0</v>
      </c>
      <c r="T60" s="82">
        <f t="shared" si="345"/>
        <v>0</v>
      </c>
      <c r="U60" s="82">
        <f t="shared" si="345"/>
        <v>0</v>
      </c>
      <c r="V60" s="82">
        <f t="shared" si="345"/>
        <v>0</v>
      </c>
      <c r="W60" s="82">
        <f t="shared" si="345"/>
        <v>0</v>
      </c>
      <c r="X60" s="82">
        <f t="shared" si="345"/>
        <v>0</v>
      </c>
      <c r="Y60" s="82">
        <f t="shared" si="345"/>
        <v>0</v>
      </c>
      <c r="Z60" s="82">
        <f t="shared" si="345"/>
        <v>0</v>
      </c>
      <c r="AA60" s="82">
        <f t="shared" si="345"/>
        <v>0</v>
      </c>
      <c r="AB60" s="82">
        <f t="shared" si="345"/>
        <v>0</v>
      </c>
      <c r="AC60" s="82">
        <f t="shared" si="345"/>
        <v>0</v>
      </c>
      <c r="AD60" s="82">
        <f t="shared" si="345"/>
        <v>0</v>
      </c>
      <c r="AE60" s="82">
        <f t="shared" si="345"/>
        <v>0</v>
      </c>
      <c r="AF60" s="82">
        <f t="shared" si="345"/>
        <v>0</v>
      </c>
      <c r="AG60" s="82">
        <f t="shared" si="345"/>
        <v>0</v>
      </c>
      <c r="AH60" s="82">
        <f>($D60-SUM($J$31:$EB$31))*AH59</f>
        <v>476865.22021680337</v>
      </c>
      <c r="AI60" s="82">
        <f t="shared" ref="AI60:CT60" si="346">($D60-SUM($J$31:$EB$31))*AI59</f>
        <v>476865.22021680337</v>
      </c>
      <c r="AJ60" s="82">
        <f t="shared" si="346"/>
        <v>476865.22021680337</v>
      </c>
      <c r="AK60" s="82">
        <f t="shared" si="346"/>
        <v>476865.22021680337</v>
      </c>
      <c r="AL60" s="82">
        <f t="shared" si="346"/>
        <v>476865.22021680337</v>
      </c>
      <c r="AM60" s="82">
        <f t="shared" si="346"/>
        <v>476865.22021680337</v>
      </c>
      <c r="AN60" s="82">
        <f t="shared" si="346"/>
        <v>476865.22021680337</v>
      </c>
      <c r="AO60" s="82">
        <f t="shared" si="346"/>
        <v>476865.22021680337</v>
      </c>
      <c r="AP60" s="82">
        <f t="shared" si="346"/>
        <v>476865.22021680337</v>
      </c>
      <c r="AQ60" s="82">
        <f t="shared" si="346"/>
        <v>476865.22021680337</v>
      </c>
      <c r="AR60" s="82">
        <f t="shared" si="346"/>
        <v>476865.22021680337</v>
      </c>
      <c r="AS60" s="82">
        <f t="shared" si="346"/>
        <v>476865.22021680337</v>
      </c>
      <c r="AT60" s="82">
        <f t="shared" si="346"/>
        <v>476865.22021680337</v>
      </c>
      <c r="AU60" s="82">
        <f t="shared" si="346"/>
        <v>476865.22021680337</v>
      </c>
      <c r="AV60" s="82">
        <f t="shared" si="346"/>
        <v>476865.22021680337</v>
      </c>
      <c r="AW60" s="82">
        <f t="shared" si="346"/>
        <v>476865.22021680337</v>
      </c>
      <c r="AX60" s="82">
        <f t="shared" si="346"/>
        <v>476865.22021680337</v>
      </c>
      <c r="AY60" s="82">
        <f t="shared" si="346"/>
        <v>476865.22021680337</v>
      </c>
      <c r="AZ60" s="82">
        <f t="shared" si="346"/>
        <v>358207.77652137901</v>
      </c>
      <c r="BA60" s="82">
        <f t="shared" si="346"/>
        <v>0</v>
      </c>
      <c r="BB60" s="82">
        <f t="shared" si="346"/>
        <v>0</v>
      </c>
      <c r="BC60" s="82">
        <f t="shared" si="346"/>
        <v>0</v>
      </c>
      <c r="BD60" s="82">
        <f t="shared" si="346"/>
        <v>0</v>
      </c>
      <c r="BE60" s="82">
        <f t="shared" si="346"/>
        <v>0</v>
      </c>
      <c r="BF60" s="82">
        <f t="shared" si="346"/>
        <v>0</v>
      </c>
      <c r="BG60" s="82">
        <f t="shared" si="346"/>
        <v>0</v>
      </c>
      <c r="BH60" s="82">
        <f t="shared" si="346"/>
        <v>0</v>
      </c>
      <c r="BI60" s="82">
        <f t="shared" si="346"/>
        <v>0</v>
      </c>
      <c r="BJ60" s="82">
        <f t="shared" si="346"/>
        <v>0</v>
      </c>
      <c r="BK60" s="82">
        <f t="shared" si="346"/>
        <v>0</v>
      </c>
      <c r="BL60" s="82">
        <f t="shared" si="346"/>
        <v>0</v>
      </c>
      <c r="BM60" s="82">
        <f t="shared" si="346"/>
        <v>0</v>
      </c>
      <c r="BN60" s="82">
        <f t="shared" si="346"/>
        <v>0</v>
      </c>
      <c r="BO60" s="82">
        <f t="shared" si="346"/>
        <v>0</v>
      </c>
      <c r="BP60" s="82">
        <f t="shared" si="346"/>
        <v>0</v>
      </c>
      <c r="BQ60" s="82">
        <f t="shared" si="346"/>
        <v>0</v>
      </c>
      <c r="BR60" s="82">
        <f t="shared" si="346"/>
        <v>0</v>
      </c>
      <c r="BS60" s="82">
        <f t="shared" si="346"/>
        <v>0</v>
      </c>
      <c r="BT60" s="82">
        <f t="shared" si="346"/>
        <v>0</v>
      </c>
      <c r="BU60" s="82">
        <f t="shared" si="346"/>
        <v>0</v>
      </c>
      <c r="BV60" s="82">
        <f t="shared" si="346"/>
        <v>0</v>
      </c>
      <c r="BW60" s="82">
        <f t="shared" si="346"/>
        <v>0</v>
      </c>
      <c r="BX60" s="82">
        <f t="shared" si="346"/>
        <v>0</v>
      </c>
      <c r="BY60" s="82">
        <f t="shared" si="346"/>
        <v>0</v>
      </c>
      <c r="BZ60" s="82">
        <f t="shared" si="346"/>
        <v>0</v>
      </c>
      <c r="CA60" s="82">
        <f t="shared" si="346"/>
        <v>0</v>
      </c>
      <c r="CB60" s="82">
        <f t="shared" si="346"/>
        <v>0</v>
      </c>
      <c r="CC60" s="82">
        <f t="shared" si="346"/>
        <v>0</v>
      </c>
      <c r="CD60" s="82">
        <f t="shared" si="346"/>
        <v>0</v>
      </c>
      <c r="CE60" s="82">
        <f t="shared" si="346"/>
        <v>0</v>
      </c>
      <c r="CF60" s="82">
        <f t="shared" si="346"/>
        <v>0</v>
      </c>
      <c r="CG60" s="82">
        <f t="shared" si="346"/>
        <v>0</v>
      </c>
      <c r="CH60" s="82">
        <f t="shared" si="346"/>
        <v>0</v>
      </c>
      <c r="CI60" s="82">
        <f t="shared" si="346"/>
        <v>0</v>
      </c>
      <c r="CJ60" s="82">
        <f t="shared" si="346"/>
        <v>0</v>
      </c>
      <c r="CK60" s="82">
        <f t="shared" si="346"/>
        <v>0</v>
      </c>
      <c r="CL60" s="82">
        <f t="shared" si="346"/>
        <v>0</v>
      </c>
      <c r="CM60" s="82">
        <f t="shared" si="346"/>
        <v>0</v>
      </c>
      <c r="CN60" s="82">
        <f t="shared" si="346"/>
        <v>0</v>
      </c>
      <c r="CO60" s="82">
        <f t="shared" si="346"/>
        <v>0</v>
      </c>
      <c r="CP60" s="82">
        <f t="shared" si="346"/>
        <v>0</v>
      </c>
      <c r="CQ60" s="82">
        <f t="shared" si="346"/>
        <v>0</v>
      </c>
      <c r="CR60" s="82">
        <f t="shared" si="346"/>
        <v>0</v>
      </c>
      <c r="CS60" s="82">
        <f t="shared" si="346"/>
        <v>0</v>
      </c>
      <c r="CT60" s="82">
        <f t="shared" si="346"/>
        <v>0</v>
      </c>
      <c r="CU60" s="82">
        <f t="shared" ref="CU60:EB60" si="347">($D60-SUM($J$31:$EB$31))*CU59</f>
        <v>0</v>
      </c>
      <c r="CV60" s="82">
        <f t="shared" si="347"/>
        <v>0</v>
      </c>
      <c r="CW60" s="82">
        <f t="shared" si="347"/>
        <v>0</v>
      </c>
      <c r="CX60" s="82">
        <f t="shared" si="347"/>
        <v>0</v>
      </c>
      <c r="CY60" s="82">
        <f t="shared" si="347"/>
        <v>0</v>
      </c>
      <c r="CZ60" s="82">
        <f t="shared" si="347"/>
        <v>0</v>
      </c>
      <c r="DA60" s="82">
        <f t="shared" si="347"/>
        <v>0</v>
      </c>
      <c r="DB60" s="82">
        <f t="shared" si="347"/>
        <v>0</v>
      </c>
      <c r="DC60" s="82">
        <f t="shared" si="347"/>
        <v>0</v>
      </c>
      <c r="DD60" s="82">
        <f t="shared" si="347"/>
        <v>0</v>
      </c>
      <c r="DE60" s="82">
        <f t="shared" si="347"/>
        <v>0</v>
      </c>
      <c r="DF60" s="82">
        <f t="shared" si="347"/>
        <v>0</v>
      </c>
      <c r="DG60" s="82">
        <f t="shared" si="347"/>
        <v>0</v>
      </c>
      <c r="DH60" s="82">
        <f t="shared" si="347"/>
        <v>0</v>
      </c>
      <c r="DI60" s="82">
        <f t="shared" si="347"/>
        <v>0</v>
      </c>
      <c r="DJ60" s="82">
        <f t="shared" si="347"/>
        <v>0</v>
      </c>
      <c r="DK60" s="82">
        <f t="shared" si="347"/>
        <v>0</v>
      </c>
      <c r="DL60" s="82">
        <f t="shared" si="347"/>
        <v>0</v>
      </c>
      <c r="DM60" s="82">
        <f t="shared" si="347"/>
        <v>0</v>
      </c>
      <c r="DN60" s="82">
        <f t="shared" si="347"/>
        <v>0</v>
      </c>
      <c r="DO60" s="82">
        <f t="shared" si="347"/>
        <v>0</v>
      </c>
      <c r="DP60" s="82">
        <f t="shared" si="347"/>
        <v>0</v>
      </c>
      <c r="DQ60" s="82">
        <f t="shared" si="347"/>
        <v>0</v>
      </c>
      <c r="DR60" s="82">
        <f t="shared" si="347"/>
        <v>0</v>
      </c>
      <c r="DS60" s="82">
        <f t="shared" si="347"/>
        <v>0</v>
      </c>
      <c r="DT60" s="82">
        <f t="shared" si="347"/>
        <v>0</v>
      </c>
      <c r="DU60" s="82">
        <f t="shared" si="347"/>
        <v>0</v>
      </c>
      <c r="DV60" s="82">
        <f t="shared" si="347"/>
        <v>0</v>
      </c>
      <c r="DW60" s="82">
        <f t="shared" si="347"/>
        <v>0</v>
      </c>
      <c r="DX60" s="82">
        <f t="shared" si="347"/>
        <v>0</v>
      </c>
      <c r="DY60" s="82">
        <f t="shared" si="347"/>
        <v>0</v>
      </c>
      <c r="DZ60" s="82">
        <f t="shared" si="347"/>
        <v>0</v>
      </c>
      <c r="EA60" s="82">
        <f t="shared" si="347"/>
        <v>0</v>
      </c>
      <c r="EB60" s="82">
        <f t="shared" si="347"/>
        <v>0</v>
      </c>
    </row>
    <row r="61" spans="2:132" outlineLevel="1" x14ac:dyDescent="0.25">
      <c r="C61" s="318" t="s">
        <v>557</v>
      </c>
      <c r="D61" s="31">
        <f>Costs!$K$39</f>
        <v>1.9</v>
      </c>
      <c r="G61" s="52" t="s">
        <v>220</v>
      </c>
      <c r="H61" s="29"/>
      <c r="J61" s="312">
        <f>$D61</f>
        <v>1.9</v>
      </c>
      <c r="K61" s="312">
        <f t="shared" ref="K61:BV61" si="348">$D61</f>
        <v>1.9</v>
      </c>
      <c r="L61" s="312">
        <f t="shared" si="348"/>
        <v>1.9</v>
      </c>
      <c r="M61" s="312">
        <f t="shared" si="348"/>
        <v>1.9</v>
      </c>
      <c r="N61" s="312">
        <f t="shared" si="348"/>
        <v>1.9</v>
      </c>
      <c r="O61" s="312">
        <f t="shared" si="348"/>
        <v>1.9</v>
      </c>
      <c r="P61" s="312">
        <f t="shared" si="348"/>
        <v>1.9</v>
      </c>
      <c r="Q61" s="312">
        <f t="shared" si="348"/>
        <v>1.9</v>
      </c>
      <c r="R61" s="312">
        <f t="shared" si="348"/>
        <v>1.9</v>
      </c>
      <c r="S61" s="312">
        <f t="shared" si="348"/>
        <v>1.9</v>
      </c>
      <c r="T61" s="312">
        <f t="shared" si="348"/>
        <v>1.9</v>
      </c>
      <c r="U61" s="312">
        <f t="shared" si="348"/>
        <v>1.9</v>
      </c>
      <c r="V61" s="312">
        <f t="shared" si="348"/>
        <v>1.9</v>
      </c>
      <c r="W61" s="312">
        <f t="shared" si="348"/>
        <v>1.9</v>
      </c>
      <c r="X61" s="312">
        <f t="shared" si="348"/>
        <v>1.9</v>
      </c>
      <c r="Y61" s="312">
        <f t="shared" si="348"/>
        <v>1.9</v>
      </c>
      <c r="Z61" s="312">
        <f t="shared" si="348"/>
        <v>1.9</v>
      </c>
      <c r="AA61" s="312">
        <f t="shared" si="348"/>
        <v>1.9</v>
      </c>
      <c r="AB61" s="312">
        <f t="shared" si="348"/>
        <v>1.9</v>
      </c>
      <c r="AC61" s="312">
        <f t="shared" si="348"/>
        <v>1.9</v>
      </c>
      <c r="AD61" s="312">
        <f t="shared" si="348"/>
        <v>1.9</v>
      </c>
      <c r="AE61" s="312">
        <f t="shared" si="348"/>
        <v>1.9</v>
      </c>
      <c r="AF61" s="312">
        <f t="shared" si="348"/>
        <v>1.9</v>
      </c>
      <c r="AG61" s="312">
        <f t="shared" si="348"/>
        <v>1.9</v>
      </c>
      <c r="AH61" s="312">
        <f t="shared" si="348"/>
        <v>1.9</v>
      </c>
      <c r="AI61" s="312">
        <f t="shared" si="348"/>
        <v>1.9</v>
      </c>
      <c r="AJ61" s="312">
        <f t="shared" si="348"/>
        <v>1.9</v>
      </c>
      <c r="AK61" s="312">
        <f t="shared" si="348"/>
        <v>1.9</v>
      </c>
      <c r="AL61" s="312">
        <f t="shared" si="348"/>
        <v>1.9</v>
      </c>
      <c r="AM61" s="312">
        <f t="shared" si="348"/>
        <v>1.9</v>
      </c>
      <c r="AN61" s="312">
        <f t="shared" si="348"/>
        <v>1.9</v>
      </c>
      <c r="AO61" s="312">
        <f t="shared" si="348"/>
        <v>1.9</v>
      </c>
      <c r="AP61" s="312">
        <f t="shared" si="348"/>
        <v>1.9</v>
      </c>
      <c r="AQ61" s="312">
        <f t="shared" si="348"/>
        <v>1.9</v>
      </c>
      <c r="AR61" s="312">
        <f t="shared" si="348"/>
        <v>1.9</v>
      </c>
      <c r="AS61" s="312">
        <f t="shared" si="348"/>
        <v>1.9</v>
      </c>
      <c r="AT61" s="312">
        <f t="shared" si="348"/>
        <v>1.9</v>
      </c>
      <c r="AU61" s="312">
        <f t="shared" si="348"/>
        <v>1.9</v>
      </c>
      <c r="AV61" s="312">
        <f t="shared" si="348"/>
        <v>1.9</v>
      </c>
      <c r="AW61" s="312">
        <f t="shared" si="348"/>
        <v>1.9</v>
      </c>
      <c r="AX61" s="312">
        <f t="shared" si="348"/>
        <v>1.9</v>
      </c>
      <c r="AY61" s="312">
        <f t="shared" si="348"/>
        <v>1.9</v>
      </c>
      <c r="AZ61" s="312">
        <f t="shared" si="348"/>
        <v>1.9</v>
      </c>
      <c r="BA61" s="312">
        <f t="shared" si="348"/>
        <v>1.9</v>
      </c>
      <c r="BB61" s="312">
        <f t="shared" si="348"/>
        <v>1.9</v>
      </c>
      <c r="BC61" s="312">
        <f t="shared" si="348"/>
        <v>1.9</v>
      </c>
      <c r="BD61" s="312">
        <f t="shared" si="348"/>
        <v>1.9</v>
      </c>
      <c r="BE61" s="312">
        <f t="shared" si="348"/>
        <v>1.9</v>
      </c>
      <c r="BF61" s="312">
        <f t="shared" si="348"/>
        <v>1.9</v>
      </c>
      <c r="BG61" s="312">
        <f t="shared" si="348"/>
        <v>1.9</v>
      </c>
      <c r="BH61" s="312">
        <f t="shared" si="348"/>
        <v>1.9</v>
      </c>
      <c r="BI61" s="312">
        <f t="shared" si="348"/>
        <v>1.9</v>
      </c>
      <c r="BJ61" s="312">
        <f t="shared" si="348"/>
        <v>1.9</v>
      </c>
      <c r="BK61" s="312">
        <f t="shared" si="348"/>
        <v>1.9</v>
      </c>
      <c r="BL61" s="312">
        <f t="shared" si="348"/>
        <v>1.9</v>
      </c>
      <c r="BM61" s="312">
        <f t="shared" si="348"/>
        <v>1.9</v>
      </c>
      <c r="BN61" s="312">
        <f t="shared" si="348"/>
        <v>1.9</v>
      </c>
      <c r="BO61" s="312">
        <f t="shared" si="348"/>
        <v>1.9</v>
      </c>
      <c r="BP61" s="312">
        <f t="shared" si="348"/>
        <v>1.9</v>
      </c>
      <c r="BQ61" s="312">
        <f t="shared" si="348"/>
        <v>1.9</v>
      </c>
      <c r="BR61" s="312">
        <f t="shared" si="348"/>
        <v>1.9</v>
      </c>
      <c r="BS61" s="312">
        <f t="shared" si="348"/>
        <v>1.9</v>
      </c>
      <c r="BT61" s="312">
        <f t="shared" si="348"/>
        <v>1.9</v>
      </c>
      <c r="BU61" s="312">
        <f t="shared" si="348"/>
        <v>1.9</v>
      </c>
      <c r="BV61" s="312">
        <f t="shared" si="348"/>
        <v>1.9</v>
      </c>
      <c r="BW61" s="312">
        <f t="shared" ref="BW61:EB61" si="349">$D61</f>
        <v>1.9</v>
      </c>
      <c r="BX61" s="312">
        <f t="shared" si="349"/>
        <v>1.9</v>
      </c>
      <c r="BY61" s="312">
        <f t="shared" si="349"/>
        <v>1.9</v>
      </c>
      <c r="BZ61" s="312">
        <f t="shared" si="349"/>
        <v>1.9</v>
      </c>
      <c r="CA61" s="312">
        <f t="shared" si="349"/>
        <v>1.9</v>
      </c>
      <c r="CB61" s="312">
        <f t="shared" si="349"/>
        <v>1.9</v>
      </c>
      <c r="CC61" s="312">
        <f t="shared" si="349"/>
        <v>1.9</v>
      </c>
      <c r="CD61" s="312">
        <f t="shared" si="349"/>
        <v>1.9</v>
      </c>
      <c r="CE61" s="312">
        <f t="shared" si="349"/>
        <v>1.9</v>
      </c>
      <c r="CF61" s="312">
        <f t="shared" si="349"/>
        <v>1.9</v>
      </c>
      <c r="CG61" s="312">
        <f t="shared" si="349"/>
        <v>1.9</v>
      </c>
      <c r="CH61" s="312">
        <f t="shared" si="349"/>
        <v>1.9</v>
      </c>
      <c r="CI61" s="312">
        <f t="shared" si="349"/>
        <v>1.9</v>
      </c>
      <c r="CJ61" s="312">
        <f t="shared" si="349"/>
        <v>1.9</v>
      </c>
      <c r="CK61" s="312">
        <f t="shared" si="349"/>
        <v>1.9</v>
      </c>
      <c r="CL61" s="312">
        <f t="shared" si="349"/>
        <v>1.9</v>
      </c>
      <c r="CM61" s="312">
        <f t="shared" si="349"/>
        <v>1.9</v>
      </c>
      <c r="CN61" s="312">
        <f t="shared" si="349"/>
        <v>1.9</v>
      </c>
      <c r="CO61" s="312">
        <f t="shared" si="349"/>
        <v>1.9</v>
      </c>
      <c r="CP61" s="312">
        <f t="shared" si="349"/>
        <v>1.9</v>
      </c>
      <c r="CQ61" s="312">
        <f t="shared" si="349"/>
        <v>1.9</v>
      </c>
      <c r="CR61" s="312">
        <f t="shared" si="349"/>
        <v>1.9</v>
      </c>
      <c r="CS61" s="312">
        <f t="shared" si="349"/>
        <v>1.9</v>
      </c>
      <c r="CT61" s="312">
        <f t="shared" si="349"/>
        <v>1.9</v>
      </c>
      <c r="CU61" s="312">
        <f t="shared" si="349"/>
        <v>1.9</v>
      </c>
      <c r="CV61" s="312">
        <f t="shared" si="349"/>
        <v>1.9</v>
      </c>
      <c r="CW61" s="312">
        <f t="shared" si="349"/>
        <v>1.9</v>
      </c>
      <c r="CX61" s="312">
        <f t="shared" si="349"/>
        <v>1.9</v>
      </c>
      <c r="CY61" s="312">
        <f t="shared" si="349"/>
        <v>1.9</v>
      </c>
      <c r="CZ61" s="312">
        <f t="shared" si="349"/>
        <v>1.9</v>
      </c>
      <c r="DA61" s="312">
        <f t="shared" si="349"/>
        <v>1.9</v>
      </c>
      <c r="DB61" s="312">
        <f t="shared" si="349"/>
        <v>1.9</v>
      </c>
      <c r="DC61" s="312">
        <f t="shared" si="349"/>
        <v>1.9</v>
      </c>
      <c r="DD61" s="312">
        <f t="shared" si="349"/>
        <v>1.9</v>
      </c>
      <c r="DE61" s="312">
        <f t="shared" si="349"/>
        <v>1.9</v>
      </c>
      <c r="DF61" s="312">
        <f t="shared" si="349"/>
        <v>1.9</v>
      </c>
      <c r="DG61" s="312">
        <f t="shared" si="349"/>
        <v>1.9</v>
      </c>
      <c r="DH61" s="312">
        <f t="shared" si="349"/>
        <v>1.9</v>
      </c>
      <c r="DI61" s="312">
        <f t="shared" si="349"/>
        <v>1.9</v>
      </c>
      <c r="DJ61" s="312">
        <f t="shared" si="349"/>
        <v>1.9</v>
      </c>
      <c r="DK61" s="312">
        <f t="shared" si="349"/>
        <v>1.9</v>
      </c>
      <c r="DL61" s="312">
        <f t="shared" si="349"/>
        <v>1.9</v>
      </c>
      <c r="DM61" s="312">
        <f t="shared" si="349"/>
        <v>1.9</v>
      </c>
      <c r="DN61" s="312">
        <f t="shared" si="349"/>
        <v>1.9</v>
      </c>
      <c r="DO61" s="312">
        <f t="shared" si="349"/>
        <v>1.9</v>
      </c>
      <c r="DP61" s="312">
        <f t="shared" si="349"/>
        <v>1.9</v>
      </c>
      <c r="DQ61" s="312">
        <f t="shared" si="349"/>
        <v>1.9</v>
      </c>
      <c r="DR61" s="312">
        <f t="shared" si="349"/>
        <v>1.9</v>
      </c>
      <c r="DS61" s="312">
        <f t="shared" si="349"/>
        <v>1.9</v>
      </c>
      <c r="DT61" s="312">
        <f t="shared" si="349"/>
        <v>1.9</v>
      </c>
      <c r="DU61" s="312">
        <f t="shared" si="349"/>
        <v>1.9</v>
      </c>
      <c r="DV61" s="312">
        <f t="shared" si="349"/>
        <v>1.9</v>
      </c>
      <c r="DW61" s="312">
        <f t="shared" si="349"/>
        <v>1.9</v>
      </c>
      <c r="DX61" s="312">
        <f t="shared" si="349"/>
        <v>1.9</v>
      </c>
      <c r="DY61" s="312">
        <f t="shared" si="349"/>
        <v>1.9</v>
      </c>
      <c r="DZ61" s="312">
        <f t="shared" si="349"/>
        <v>1.9</v>
      </c>
      <c r="EA61" s="312">
        <f t="shared" si="349"/>
        <v>1.9</v>
      </c>
      <c r="EB61" s="312">
        <f t="shared" si="349"/>
        <v>1.9</v>
      </c>
    </row>
    <row r="62" spans="2:132" outlineLevel="1" x14ac:dyDescent="0.25">
      <c r="C62" s="327" t="s">
        <v>600</v>
      </c>
      <c r="D62" s="38"/>
      <c r="E62" s="38"/>
      <c r="F62" s="38"/>
      <c r="G62" s="55" t="s">
        <v>220</v>
      </c>
      <c r="H62" s="316">
        <f t="shared" ref="H62" si="350">SUM(J62:EB62)</f>
        <v>16989385.30680529</v>
      </c>
      <c r="I62" s="38"/>
      <c r="J62" s="314">
        <f>J60*J61</f>
        <v>0</v>
      </c>
      <c r="K62" s="314">
        <f t="shared" ref="K62" si="351">K60*K61</f>
        <v>0</v>
      </c>
      <c r="L62" s="314">
        <f t="shared" ref="L62" si="352">L60*L61</f>
        <v>0</v>
      </c>
      <c r="M62" s="314">
        <f t="shared" ref="M62" si="353">M60*M61</f>
        <v>0</v>
      </c>
      <c r="N62" s="314">
        <f t="shared" ref="N62" si="354">N60*N61</f>
        <v>0</v>
      </c>
      <c r="O62" s="314">
        <f t="shared" ref="O62" si="355">O60*O61</f>
        <v>0</v>
      </c>
      <c r="P62" s="314">
        <f t="shared" ref="P62" si="356">P60*P61</f>
        <v>0</v>
      </c>
      <c r="Q62" s="314">
        <f t="shared" ref="Q62" si="357">Q60*Q61</f>
        <v>0</v>
      </c>
      <c r="R62" s="314">
        <f t="shared" ref="R62" si="358">R60*R61</f>
        <v>0</v>
      </c>
      <c r="S62" s="314">
        <f t="shared" ref="S62" si="359">S60*S61</f>
        <v>0</v>
      </c>
      <c r="T62" s="314">
        <f t="shared" ref="T62" si="360">T60*T61</f>
        <v>0</v>
      </c>
      <c r="U62" s="314">
        <f t="shared" ref="U62" si="361">U60*U61</f>
        <v>0</v>
      </c>
      <c r="V62" s="314">
        <f t="shared" ref="V62" si="362">V60*V61</f>
        <v>0</v>
      </c>
      <c r="W62" s="314">
        <f t="shared" ref="W62" si="363">W60*W61</f>
        <v>0</v>
      </c>
      <c r="X62" s="314">
        <f t="shared" ref="X62" si="364">X60*X61</f>
        <v>0</v>
      </c>
      <c r="Y62" s="314">
        <f t="shared" ref="Y62" si="365">Y60*Y61</f>
        <v>0</v>
      </c>
      <c r="Z62" s="314">
        <f t="shared" ref="Z62" si="366">Z60*Z61</f>
        <v>0</v>
      </c>
      <c r="AA62" s="314">
        <f t="shared" ref="AA62" si="367">AA60*AA61</f>
        <v>0</v>
      </c>
      <c r="AB62" s="314">
        <f t="shared" ref="AB62" si="368">AB60*AB61</f>
        <v>0</v>
      </c>
      <c r="AC62" s="314">
        <f t="shared" ref="AC62" si="369">AC60*AC61</f>
        <v>0</v>
      </c>
      <c r="AD62" s="314">
        <f t="shared" ref="AD62" si="370">AD60*AD61</f>
        <v>0</v>
      </c>
      <c r="AE62" s="314">
        <f t="shared" ref="AE62" si="371">AE60*AE61</f>
        <v>0</v>
      </c>
      <c r="AF62" s="314">
        <f t="shared" ref="AF62" si="372">AF60*AF61</f>
        <v>0</v>
      </c>
      <c r="AG62" s="314">
        <f t="shared" ref="AG62" si="373">AG60*AG61</f>
        <v>0</v>
      </c>
      <c r="AH62" s="314">
        <f t="shared" ref="AH62" si="374">AH60*AH61</f>
        <v>906043.91841192637</v>
      </c>
      <c r="AI62" s="314">
        <f t="shared" ref="AI62" si="375">AI60*AI61</f>
        <v>906043.91841192637</v>
      </c>
      <c r="AJ62" s="314">
        <f t="shared" ref="AJ62" si="376">AJ60*AJ61</f>
        <v>906043.91841192637</v>
      </c>
      <c r="AK62" s="314">
        <f t="shared" ref="AK62" si="377">AK60*AK61</f>
        <v>906043.91841192637</v>
      </c>
      <c r="AL62" s="314">
        <f t="shared" ref="AL62" si="378">AL60*AL61</f>
        <v>906043.91841192637</v>
      </c>
      <c r="AM62" s="314">
        <f t="shared" ref="AM62" si="379">AM60*AM61</f>
        <v>906043.91841192637</v>
      </c>
      <c r="AN62" s="314">
        <f t="shared" ref="AN62" si="380">AN60*AN61</f>
        <v>906043.91841192637</v>
      </c>
      <c r="AO62" s="314">
        <f t="shared" ref="AO62" si="381">AO60*AO61</f>
        <v>906043.91841192637</v>
      </c>
      <c r="AP62" s="314">
        <f t="shared" ref="AP62" si="382">AP60*AP61</f>
        <v>906043.91841192637</v>
      </c>
      <c r="AQ62" s="314">
        <f t="shared" ref="AQ62" si="383">AQ60*AQ61</f>
        <v>906043.91841192637</v>
      </c>
      <c r="AR62" s="314">
        <f t="shared" ref="AR62" si="384">AR60*AR61</f>
        <v>906043.91841192637</v>
      </c>
      <c r="AS62" s="314">
        <f t="shared" ref="AS62" si="385">AS60*AS61</f>
        <v>906043.91841192637</v>
      </c>
      <c r="AT62" s="314">
        <f t="shared" ref="AT62" si="386">AT60*AT61</f>
        <v>906043.91841192637</v>
      </c>
      <c r="AU62" s="314">
        <f t="shared" ref="AU62" si="387">AU60*AU61</f>
        <v>906043.91841192637</v>
      </c>
      <c r="AV62" s="314">
        <f t="shared" ref="AV62" si="388">AV60*AV61</f>
        <v>906043.91841192637</v>
      </c>
      <c r="AW62" s="314">
        <f t="shared" ref="AW62" si="389">AW60*AW61</f>
        <v>906043.91841192637</v>
      </c>
      <c r="AX62" s="314">
        <f t="shared" ref="AX62" si="390">AX60*AX61</f>
        <v>906043.91841192637</v>
      </c>
      <c r="AY62" s="314">
        <f t="shared" ref="AY62" si="391">AY60*AY61</f>
        <v>906043.91841192637</v>
      </c>
      <c r="AZ62" s="314">
        <f t="shared" ref="AZ62" si="392">AZ60*AZ61</f>
        <v>680594.77539062011</v>
      </c>
      <c r="BA62" s="314">
        <f t="shared" ref="BA62" si="393">BA60*BA61</f>
        <v>0</v>
      </c>
      <c r="BB62" s="314">
        <f t="shared" ref="BB62" si="394">BB60*BB61</f>
        <v>0</v>
      </c>
      <c r="BC62" s="314">
        <f t="shared" ref="BC62" si="395">BC60*BC61</f>
        <v>0</v>
      </c>
      <c r="BD62" s="314">
        <f t="shared" ref="BD62" si="396">BD60*BD61</f>
        <v>0</v>
      </c>
      <c r="BE62" s="314">
        <f t="shared" ref="BE62" si="397">BE60*BE61</f>
        <v>0</v>
      </c>
      <c r="BF62" s="314">
        <f t="shared" ref="BF62" si="398">BF60*BF61</f>
        <v>0</v>
      </c>
      <c r="BG62" s="314">
        <f t="shared" ref="BG62" si="399">BG60*BG61</f>
        <v>0</v>
      </c>
      <c r="BH62" s="314">
        <f t="shared" ref="BH62" si="400">BH60*BH61</f>
        <v>0</v>
      </c>
      <c r="BI62" s="314">
        <f t="shared" ref="BI62" si="401">BI60*BI61</f>
        <v>0</v>
      </c>
      <c r="BJ62" s="314">
        <f t="shared" ref="BJ62" si="402">BJ60*BJ61</f>
        <v>0</v>
      </c>
      <c r="BK62" s="314">
        <f t="shared" ref="BK62" si="403">BK60*BK61</f>
        <v>0</v>
      </c>
      <c r="BL62" s="314">
        <f t="shared" ref="BL62" si="404">BL60*BL61</f>
        <v>0</v>
      </c>
      <c r="BM62" s="314">
        <f t="shared" ref="BM62" si="405">BM60*BM61</f>
        <v>0</v>
      </c>
      <c r="BN62" s="314">
        <f t="shared" ref="BN62" si="406">BN60*BN61</f>
        <v>0</v>
      </c>
      <c r="BO62" s="314">
        <f t="shared" ref="BO62" si="407">BO60*BO61</f>
        <v>0</v>
      </c>
      <c r="BP62" s="314">
        <f t="shared" ref="BP62" si="408">BP60*BP61</f>
        <v>0</v>
      </c>
      <c r="BQ62" s="314">
        <f t="shared" ref="BQ62" si="409">BQ60*BQ61</f>
        <v>0</v>
      </c>
      <c r="BR62" s="314">
        <f t="shared" ref="BR62" si="410">BR60*BR61</f>
        <v>0</v>
      </c>
      <c r="BS62" s="314">
        <f t="shared" ref="BS62" si="411">BS60*BS61</f>
        <v>0</v>
      </c>
      <c r="BT62" s="314">
        <f t="shared" ref="BT62" si="412">BT60*BT61</f>
        <v>0</v>
      </c>
      <c r="BU62" s="314">
        <f t="shared" ref="BU62" si="413">BU60*BU61</f>
        <v>0</v>
      </c>
      <c r="BV62" s="314">
        <f t="shared" ref="BV62" si="414">BV60*BV61</f>
        <v>0</v>
      </c>
      <c r="BW62" s="314">
        <f t="shared" ref="BW62" si="415">BW60*BW61</f>
        <v>0</v>
      </c>
      <c r="BX62" s="314">
        <f t="shared" ref="BX62" si="416">BX60*BX61</f>
        <v>0</v>
      </c>
      <c r="BY62" s="314">
        <f t="shared" ref="BY62" si="417">BY60*BY61</f>
        <v>0</v>
      </c>
      <c r="BZ62" s="314">
        <f t="shared" ref="BZ62" si="418">BZ60*BZ61</f>
        <v>0</v>
      </c>
      <c r="CA62" s="314">
        <f t="shared" ref="CA62" si="419">CA60*CA61</f>
        <v>0</v>
      </c>
      <c r="CB62" s="314">
        <f t="shared" ref="CB62" si="420">CB60*CB61</f>
        <v>0</v>
      </c>
      <c r="CC62" s="314">
        <f t="shared" ref="CC62" si="421">CC60*CC61</f>
        <v>0</v>
      </c>
      <c r="CD62" s="314">
        <f t="shared" ref="CD62" si="422">CD60*CD61</f>
        <v>0</v>
      </c>
      <c r="CE62" s="314">
        <f t="shared" ref="CE62" si="423">CE60*CE61</f>
        <v>0</v>
      </c>
      <c r="CF62" s="314">
        <f t="shared" ref="CF62" si="424">CF60*CF61</f>
        <v>0</v>
      </c>
      <c r="CG62" s="314">
        <f t="shared" ref="CG62" si="425">CG60*CG61</f>
        <v>0</v>
      </c>
      <c r="CH62" s="314">
        <f t="shared" ref="CH62" si="426">CH60*CH61</f>
        <v>0</v>
      </c>
      <c r="CI62" s="314">
        <f t="shared" ref="CI62" si="427">CI60*CI61</f>
        <v>0</v>
      </c>
      <c r="CJ62" s="314">
        <f t="shared" ref="CJ62" si="428">CJ60*CJ61</f>
        <v>0</v>
      </c>
      <c r="CK62" s="314">
        <f t="shared" ref="CK62" si="429">CK60*CK61</f>
        <v>0</v>
      </c>
      <c r="CL62" s="314">
        <f t="shared" ref="CL62" si="430">CL60*CL61</f>
        <v>0</v>
      </c>
      <c r="CM62" s="314">
        <f t="shared" ref="CM62" si="431">CM60*CM61</f>
        <v>0</v>
      </c>
      <c r="CN62" s="314">
        <f t="shared" ref="CN62" si="432">CN60*CN61</f>
        <v>0</v>
      </c>
      <c r="CO62" s="314">
        <f t="shared" ref="CO62" si="433">CO60*CO61</f>
        <v>0</v>
      </c>
      <c r="CP62" s="314">
        <f t="shared" ref="CP62" si="434">CP60*CP61</f>
        <v>0</v>
      </c>
      <c r="CQ62" s="314">
        <f t="shared" ref="CQ62" si="435">CQ60*CQ61</f>
        <v>0</v>
      </c>
      <c r="CR62" s="314">
        <f t="shared" ref="CR62" si="436">CR60*CR61</f>
        <v>0</v>
      </c>
      <c r="CS62" s="314">
        <f t="shared" ref="CS62" si="437">CS60*CS61</f>
        <v>0</v>
      </c>
      <c r="CT62" s="314">
        <f t="shared" ref="CT62" si="438">CT60*CT61</f>
        <v>0</v>
      </c>
      <c r="CU62" s="314">
        <f t="shared" ref="CU62" si="439">CU60*CU61</f>
        <v>0</v>
      </c>
      <c r="CV62" s="314">
        <f t="shared" ref="CV62" si="440">CV60*CV61</f>
        <v>0</v>
      </c>
      <c r="CW62" s="314">
        <f t="shared" ref="CW62" si="441">CW60*CW61</f>
        <v>0</v>
      </c>
      <c r="CX62" s="314">
        <f t="shared" ref="CX62" si="442">CX60*CX61</f>
        <v>0</v>
      </c>
      <c r="CY62" s="314">
        <f t="shared" ref="CY62" si="443">CY60*CY61</f>
        <v>0</v>
      </c>
      <c r="CZ62" s="314">
        <f t="shared" ref="CZ62" si="444">CZ60*CZ61</f>
        <v>0</v>
      </c>
      <c r="DA62" s="314">
        <f t="shared" ref="DA62" si="445">DA60*DA61</f>
        <v>0</v>
      </c>
      <c r="DB62" s="314">
        <f t="shared" ref="DB62" si="446">DB60*DB61</f>
        <v>0</v>
      </c>
      <c r="DC62" s="314">
        <f t="shared" ref="DC62" si="447">DC60*DC61</f>
        <v>0</v>
      </c>
      <c r="DD62" s="314">
        <f t="shared" ref="DD62" si="448">DD60*DD61</f>
        <v>0</v>
      </c>
      <c r="DE62" s="314">
        <f t="shared" ref="DE62" si="449">DE60*DE61</f>
        <v>0</v>
      </c>
      <c r="DF62" s="314">
        <f t="shared" ref="DF62" si="450">DF60*DF61</f>
        <v>0</v>
      </c>
      <c r="DG62" s="314">
        <f t="shared" ref="DG62" si="451">DG60*DG61</f>
        <v>0</v>
      </c>
      <c r="DH62" s="314">
        <f t="shared" ref="DH62" si="452">DH60*DH61</f>
        <v>0</v>
      </c>
      <c r="DI62" s="314">
        <f t="shared" ref="DI62" si="453">DI60*DI61</f>
        <v>0</v>
      </c>
      <c r="DJ62" s="314">
        <f t="shared" ref="DJ62" si="454">DJ60*DJ61</f>
        <v>0</v>
      </c>
      <c r="DK62" s="314">
        <f t="shared" ref="DK62" si="455">DK60*DK61</f>
        <v>0</v>
      </c>
      <c r="DL62" s="314">
        <f t="shared" ref="DL62" si="456">DL60*DL61</f>
        <v>0</v>
      </c>
      <c r="DM62" s="314">
        <f t="shared" ref="DM62" si="457">DM60*DM61</f>
        <v>0</v>
      </c>
      <c r="DN62" s="314">
        <f t="shared" ref="DN62" si="458">DN60*DN61</f>
        <v>0</v>
      </c>
      <c r="DO62" s="314">
        <f t="shared" ref="DO62" si="459">DO60*DO61</f>
        <v>0</v>
      </c>
      <c r="DP62" s="314">
        <f t="shared" ref="DP62" si="460">DP60*DP61</f>
        <v>0</v>
      </c>
      <c r="DQ62" s="314">
        <f t="shared" ref="DQ62" si="461">DQ60*DQ61</f>
        <v>0</v>
      </c>
      <c r="DR62" s="314">
        <f t="shared" ref="DR62" si="462">DR60*DR61</f>
        <v>0</v>
      </c>
      <c r="DS62" s="314">
        <f t="shared" ref="DS62" si="463">DS60*DS61</f>
        <v>0</v>
      </c>
      <c r="DT62" s="314">
        <f t="shared" ref="DT62" si="464">DT60*DT61</f>
        <v>0</v>
      </c>
      <c r="DU62" s="314">
        <f t="shared" ref="DU62" si="465">DU60*DU61</f>
        <v>0</v>
      </c>
      <c r="DV62" s="314">
        <f t="shared" ref="DV62" si="466">DV60*DV61</f>
        <v>0</v>
      </c>
      <c r="DW62" s="314">
        <f t="shared" ref="DW62" si="467">DW60*DW61</f>
        <v>0</v>
      </c>
      <c r="DX62" s="314">
        <f t="shared" ref="DX62" si="468">DX60*DX61</f>
        <v>0</v>
      </c>
      <c r="DY62" s="314">
        <f t="shared" ref="DY62" si="469">DY60*DY61</f>
        <v>0</v>
      </c>
      <c r="DZ62" s="314">
        <f t="shared" ref="DZ62" si="470">DZ60*DZ61</f>
        <v>0</v>
      </c>
      <c r="EA62" s="314">
        <f t="shared" ref="EA62" si="471">EA60*EA61</f>
        <v>0</v>
      </c>
      <c r="EB62" s="314">
        <f t="shared" ref="EB62" si="472">EB60*EB61</f>
        <v>0</v>
      </c>
    </row>
    <row r="63" spans="2:132" outlineLevel="1" x14ac:dyDescent="0.25">
      <c r="C63" s="324" t="s">
        <v>417</v>
      </c>
      <c r="D63" s="34"/>
      <c r="E63" s="34"/>
      <c r="F63" s="34"/>
      <c r="G63" s="67" t="s">
        <v>215</v>
      </c>
      <c r="H63" s="34"/>
      <c r="I63" s="34"/>
      <c r="J63" s="126">
        <f>J$13</f>
        <v>1</v>
      </c>
      <c r="K63" s="126">
        <f t="shared" ref="K63:BV63" si="473">K$13</f>
        <v>1.0026792493128671</v>
      </c>
      <c r="L63" s="126">
        <f t="shared" si="473"/>
        <v>1.0056539350998608</v>
      </c>
      <c r="M63" s="126">
        <f t="shared" si="473"/>
        <v>1.0085410656939733</v>
      </c>
      <c r="N63" s="126">
        <f t="shared" si="473"/>
        <v>1.0114364849476103</v>
      </c>
      <c r="O63" s="126">
        <f t="shared" si="473"/>
        <v>1.0143402166566737</v>
      </c>
      <c r="P63" s="126">
        <f t="shared" si="473"/>
        <v>1.0172522846853813</v>
      </c>
      <c r="Q63" s="126">
        <f t="shared" si="473"/>
        <v>1.0201727129664624</v>
      </c>
      <c r="R63" s="126">
        <f t="shared" si="473"/>
        <v>1.0231015255013547</v>
      </c>
      <c r="S63" s="126">
        <f t="shared" si="473"/>
        <v>1.0260387463604019</v>
      </c>
      <c r="T63" s="126">
        <f t="shared" si="473"/>
        <v>1.028984399683051</v>
      </c>
      <c r="U63" s="126">
        <f t="shared" si="473"/>
        <v>1.0319385096780509</v>
      </c>
      <c r="V63" s="126">
        <f t="shared" si="473"/>
        <v>1.0349011006236515</v>
      </c>
      <c r="W63" s="126">
        <f t="shared" si="473"/>
        <v>1.0377730230388176</v>
      </c>
      <c r="X63" s="126">
        <f t="shared" si="473"/>
        <v>1.0408518228283561</v>
      </c>
      <c r="Y63" s="126">
        <f t="shared" si="473"/>
        <v>1.0438400029932626</v>
      </c>
      <c r="Z63" s="126">
        <f t="shared" si="473"/>
        <v>1.046836761920777</v>
      </c>
      <c r="AA63" s="126">
        <f t="shared" si="473"/>
        <v>1.0498421242396576</v>
      </c>
      <c r="AB63" s="126">
        <f t="shared" si="473"/>
        <v>1.05285611464937</v>
      </c>
      <c r="AC63" s="126">
        <f t="shared" si="473"/>
        <v>1.0558787579202888</v>
      </c>
      <c r="AD63" s="126">
        <f t="shared" si="473"/>
        <v>1.0589100788939025</v>
      </c>
      <c r="AE63" s="126">
        <f t="shared" si="473"/>
        <v>1.0619501024830165</v>
      </c>
      <c r="AF63" s="126">
        <f t="shared" si="473"/>
        <v>1.0649988536719583</v>
      </c>
      <c r="AG63" s="126">
        <f t="shared" si="473"/>
        <v>1.0680563575167832</v>
      </c>
      <c r="AH63" s="126">
        <f t="shared" si="473"/>
        <v>1.0711226391454798</v>
      </c>
      <c r="AI63" s="126">
        <f t="shared" si="473"/>
        <v>1.0739924437404067</v>
      </c>
      <c r="AJ63" s="126">
        <f t="shared" si="473"/>
        <v>1.0771786970311998</v>
      </c>
      <c r="AK63" s="126">
        <f t="shared" si="473"/>
        <v>1.0802711679727233</v>
      </c>
      <c r="AL63" s="126">
        <f t="shared" si="473"/>
        <v>1.0833725170851116</v>
      </c>
      <c r="AM63" s="126">
        <f t="shared" si="473"/>
        <v>1.0864827698566941</v>
      </c>
      <c r="AN63" s="126">
        <f t="shared" si="473"/>
        <v>1.0896019518489746</v>
      </c>
      <c r="AO63" s="126">
        <f t="shared" si="473"/>
        <v>1.0927300886968412</v>
      </c>
      <c r="AP63" s="126">
        <f t="shared" si="473"/>
        <v>1.0958672061087775</v>
      </c>
      <c r="AQ63" s="126">
        <f t="shared" si="473"/>
        <v>1.0990133298670732</v>
      </c>
      <c r="AR63" s="126">
        <f t="shared" si="473"/>
        <v>1.1021684858280367</v>
      </c>
      <c r="AS63" s="126">
        <f t="shared" si="473"/>
        <v>1.1053326999222071</v>
      </c>
      <c r="AT63" s="126">
        <f t="shared" si="473"/>
        <v>1.1085059981545673</v>
      </c>
      <c r="AU63" s="126">
        <f t="shared" si="473"/>
        <v>1.111475962088432</v>
      </c>
      <c r="AV63" s="126">
        <f t="shared" si="473"/>
        <v>1.1147734191259395</v>
      </c>
      <c r="AW63" s="126">
        <f t="shared" si="473"/>
        <v>1.1179738207069689</v>
      </c>
      <c r="AX63" s="126">
        <f t="shared" si="473"/>
        <v>1.1211834103167977</v>
      </c>
      <c r="AY63" s="126">
        <f t="shared" si="473"/>
        <v>1.1244022143333261</v>
      </c>
      <c r="AZ63" s="126">
        <f t="shared" si="473"/>
        <v>1.1276302592101826</v>
      </c>
      <c r="BA63" s="126">
        <f t="shared" si="473"/>
        <v>1.1308675714769412</v>
      </c>
      <c r="BB63" s="126">
        <f t="shared" si="473"/>
        <v>1.1341141777393395</v>
      </c>
      <c r="BC63" s="126">
        <f t="shared" si="473"/>
        <v>1.1373701046794982</v>
      </c>
      <c r="BD63" s="126">
        <f t="shared" si="473"/>
        <v>1.1406353790561385</v>
      </c>
      <c r="BE63" s="126">
        <f t="shared" si="473"/>
        <v>1.1439100277048042</v>
      </c>
      <c r="BF63" s="126">
        <f t="shared" si="473"/>
        <v>1.1471940775380809</v>
      </c>
      <c r="BG63" s="126">
        <f t="shared" si="473"/>
        <v>1.15026769648205</v>
      </c>
      <c r="BH63" s="126">
        <f t="shared" si="473"/>
        <v>1.1536802383994258</v>
      </c>
      <c r="BI63" s="126">
        <f t="shared" si="473"/>
        <v>1.1569923375180708</v>
      </c>
      <c r="BJ63" s="126">
        <f t="shared" si="473"/>
        <v>1.1603139453378331</v>
      </c>
      <c r="BK63" s="126">
        <f t="shared" si="473"/>
        <v>1.1636450891572303</v>
      </c>
      <c r="BL63" s="126">
        <f t="shared" si="473"/>
        <v>1.1669857963531516</v>
      </c>
      <c r="BM63" s="126">
        <f t="shared" si="473"/>
        <v>1.1703360943810825</v>
      </c>
      <c r="BN63" s="126">
        <f t="shared" si="473"/>
        <v>1.1736960107753303</v>
      </c>
      <c r="BO63" s="126">
        <f t="shared" si="473"/>
        <v>1.1770655731492505</v>
      </c>
      <c r="BP63" s="126">
        <f t="shared" si="473"/>
        <v>1.180444809195474</v>
      </c>
      <c r="BQ63" s="126">
        <f t="shared" si="473"/>
        <v>1.1838337466861339</v>
      </c>
      <c r="BR63" s="126">
        <f t="shared" si="473"/>
        <v>1.1872324134730949</v>
      </c>
      <c r="BS63" s="126">
        <f t="shared" si="473"/>
        <v>1.1905270658589224</v>
      </c>
      <c r="BT63" s="126">
        <f t="shared" si="473"/>
        <v>1.1940590467434065</v>
      </c>
      <c r="BU63" s="126">
        <f t="shared" si="473"/>
        <v>1.1974870693312041</v>
      </c>
      <c r="BV63" s="126">
        <f t="shared" si="473"/>
        <v>1.2009249334246579</v>
      </c>
      <c r="BW63" s="126">
        <f t="shared" ref="BW63:EB63" si="474">BW$13</f>
        <v>1.204372667277734</v>
      </c>
      <c r="BX63" s="126">
        <f t="shared" si="474"/>
        <v>1.2078302992255125</v>
      </c>
      <c r="BY63" s="126">
        <f t="shared" si="474"/>
        <v>1.2112978576844211</v>
      </c>
      <c r="BZ63" s="126">
        <f t="shared" si="474"/>
        <v>1.2147753711524676</v>
      </c>
      <c r="CA63" s="126">
        <f t="shared" si="474"/>
        <v>1.2182628682094752</v>
      </c>
      <c r="CB63" s="126">
        <f t="shared" si="474"/>
        <v>1.2217603775173165</v>
      </c>
      <c r="CC63" s="126">
        <f t="shared" si="474"/>
        <v>1.2252679278201495</v>
      </c>
      <c r="CD63" s="126">
        <f t="shared" si="474"/>
        <v>1.2287855479446541</v>
      </c>
      <c r="CE63" s="126">
        <f t="shared" si="474"/>
        <v>1.232077770779646</v>
      </c>
      <c r="CF63" s="126">
        <f t="shared" si="474"/>
        <v>1.23573302168438</v>
      </c>
      <c r="CG63" s="126">
        <f t="shared" si="474"/>
        <v>1.2392806860334544</v>
      </c>
      <c r="CH63" s="126">
        <f t="shared" si="474"/>
        <v>1.2428385353675644</v>
      </c>
      <c r="CI63" s="126">
        <f t="shared" si="474"/>
        <v>1.2464065989267703</v>
      </c>
      <c r="CJ63" s="126">
        <f t="shared" si="474"/>
        <v>1.2499849060350778</v>
      </c>
      <c r="CK63" s="126">
        <f t="shared" si="474"/>
        <v>1.2535734861006791</v>
      </c>
      <c r="CL63" s="126">
        <f t="shared" si="474"/>
        <v>1.257172368616194</v>
      </c>
      <c r="CM63" s="126">
        <f t="shared" si="474"/>
        <v>1.2607815831589126</v>
      </c>
      <c r="CN63" s="126">
        <f t="shared" si="474"/>
        <v>1.2644011593910389</v>
      </c>
      <c r="CO63" s="126">
        <f t="shared" si="474"/>
        <v>1.2680311270599336</v>
      </c>
      <c r="CP63" s="126">
        <f t="shared" si="474"/>
        <v>1.2716715159983594</v>
      </c>
      <c r="CQ63" s="126">
        <f t="shared" si="474"/>
        <v>1.2750786410337906</v>
      </c>
      <c r="CR63" s="126">
        <f t="shared" si="474"/>
        <v>1.2788614642181557</v>
      </c>
      <c r="CS63" s="126">
        <f t="shared" si="474"/>
        <v>1.2825329459576562</v>
      </c>
      <c r="CT63" s="126">
        <f t="shared" si="474"/>
        <v>1.2862149681493797</v>
      </c>
      <c r="CU63" s="126">
        <f t="shared" si="474"/>
        <v>1.289907561053897</v>
      </c>
      <c r="CV63" s="126">
        <f t="shared" si="474"/>
        <v>1.293610755018654</v>
      </c>
      <c r="CW63" s="126">
        <f t="shared" si="474"/>
        <v>1.2973245804782207</v>
      </c>
      <c r="CX63" s="126">
        <f t="shared" si="474"/>
        <v>1.3010490679545423</v>
      </c>
      <c r="CY63" s="126">
        <f t="shared" si="474"/>
        <v>1.304784248057189</v>
      </c>
      <c r="CZ63" s="126">
        <f t="shared" si="474"/>
        <v>1.3085301514836076</v>
      </c>
      <c r="DA63" s="126">
        <f t="shared" si="474"/>
        <v>1.3122868090193751</v>
      </c>
      <c r="DB63" s="126">
        <f t="shared" si="474"/>
        <v>1.3160542515384499</v>
      </c>
      <c r="DC63" s="126">
        <f t="shared" si="474"/>
        <v>1.3195802889875801</v>
      </c>
      <c r="DD63" s="126">
        <f t="shared" si="474"/>
        <v>1.323495136864544</v>
      </c>
      <c r="DE63" s="126">
        <f t="shared" si="474"/>
        <v>1.3272947573576725</v>
      </c>
      <c r="DF63" s="126">
        <f t="shared" si="474"/>
        <v>1.3311052861764079</v>
      </c>
      <c r="DG63" s="126">
        <f t="shared" si="474"/>
        <v>1.3349267546374479</v>
      </c>
      <c r="DH63" s="126">
        <f t="shared" si="474"/>
        <v>1.3387591941473977</v>
      </c>
      <c r="DI63" s="126">
        <f t="shared" si="474"/>
        <v>1.3426026362030277</v>
      </c>
      <c r="DJ63" s="126">
        <f t="shared" si="474"/>
        <v>1.3464571123915319</v>
      </c>
      <c r="DK63" s="126">
        <f t="shared" si="474"/>
        <v>1.3503226543907885</v>
      </c>
      <c r="DL63" s="126">
        <f t="shared" si="474"/>
        <v>1.3541992939696192</v>
      </c>
      <c r="DM63" s="126">
        <f t="shared" si="474"/>
        <v>1.358087062988051</v>
      </c>
      <c r="DN63" s="126">
        <f t="shared" si="474"/>
        <v>1.361985993397578</v>
      </c>
      <c r="DO63" s="126">
        <f t="shared" si="474"/>
        <v>1.3657655991021458</v>
      </c>
      <c r="DP63" s="126">
        <f t="shared" si="474"/>
        <v>1.3698174666548035</v>
      </c>
      <c r="DQ63" s="126">
        <f t="shared" si="474"/>
        <v>1.3737500738651915</v>
      </c>
      <c r="DR63" s="126">
        <f t="shared" si="474"/>
        <v>1.3776939711925826</v>
      </c>
      <c r="DS63" s="126">
        <f t="shared" si="474"/>
        <v>1.381649191049759</v>
      </c>
      <c r="DT63" s="126">
        <f t="shared" si="474"/>
        <v>1.385615765942557</v>
      </c>
      <c r="DU63" s="126">
        <f t="shared" si="474"/>
        <v>1.3895937284701338</v>
      </c>
      <c r="DV63" s="126">
        <f t="shared" si="474"/>
        <v>1.3935831113252357</v>
      </c>
      <c r="DW63" s="126">
        <f t="shared" si="474"/>
        <v>1.3975839472944662</v>
      </c>
      <c r="DX63" s="126">
        <f t="shared" si="474"/>
        <v>1.401596269258556</v>
      </c>
      <c r="DY63" s="126">
        <f t="shared" si="474"/>
        <v>1.4056201101926329</v>
      </c>
      <c r="DZ63" s="126">
        <f t="shared" si="474"/>
        <v>1.4096555031664932</v>
      </c>
      <c r="EA63" s="126">
        <f t="shared" si="474"/>
        <v>1.4134323217047313</v>
      </c>
      <c r="EB63" s="126">
        <f t="shared" si="474"/>
        <v>1.4176256038945581</v>
      </c>
    </row>
    <row r="64" spans="2:132" outlineLevel="1" x14ac:dyDescent="0.25">
      <c r="C64" s="321" t="s">
        <v>528</v>
      </c>
      <c r="D64" s="38"/>
      <c r="E64" s="38"/>
      <c r="F64" s="38"/>
      <c r="G64" s="52" t="s">
        <v>220</v>
      </c>
      <c r="H64" s="46">
        <f t="shared" ref="H64" si="475">SUM(J64:EB64)</f>
        <v>18666763.523507547</v>
      </c>
      <c r="I64" s="38"/>
      <c r="J64" s="82">
        <f>J62*J63</f>
        <v>0</v>
      </c>
      <c r="K64" s="82">
        <f t="shared" ref="K64" si="476">K62*K63</f>
        <v>0</v>
      </c>
      <c r="L64" s="82">
        <f t="shared" ref="L64" si="477">L62*L63</f>
        <v>0</v>
      </c>
      <c r="M64" s="82">
        <f t="shared" ref="M64" si="478">M62*M63</f>
        <v>0</v>
      </c>
      <c r="N64" s="82">
        <f t="shared" ref="N64" si="479">N62*N63</f>
        <v>0</v>
      </c>
      <c r="O64" s="82">
        <f t="shared" ref="O64" si="480">O62*O63</f>
        <v>0</v>
      </c>
      <c r="P64" s="82">
        <f t="shared" ref="P64" si="481">P62*P63</f>
        <v>0</v>
      </c>
      <c r="Q64" s="82">
        <f t="shared" ref="Q64" si="482">Q62*Q63</f>
        <v>0</v>
      </c>
      <c r="R64" s="82">
        <f t="shared" ref="R64" si="483">R62*R63</f>
        <v>0</v>
      </c>
      <c r="S64" s="82">
        <f t="shared" ref="S64" si="484">S62*S63</f>
        <v>0</v>
      </c>
      <c r="T64" s="82">
        <f t="shared" ref="T64" si="485">T62*T63</f>
        <v>0</v>
      </c>
      <c r="U64" s="82">
        <f t="shared" ref="U64" si="486">U62*U63</f>
        <v>0</v>
      </c>
      <c r="V64" s="82">
        <f t="shared" ref="V64" si="487">V62*V63</f>
        <v>0</v>
      </c>
      <c r="W64" s="82">
        <f t="shared" ref="W64" si="488">W62*W63</f>
        <v>0</v>
      </c>
      <c r="X64" s="82">
        <f t="shared" ref="X64" si="489">X62*X63</f>
        <v>0</v>
      </c>
      <c r="Y64" s="82">
        <f t="shared" ref="Y64" si="490">Y62*Y63</f>
        <v>0</v>
      </c>
      <c r="Z64" s="82">
        <f t="shared" ref="Z64" si="491">Z62*Z63</f>
        <v>0</v>
      </c>
      <c r="AA64" s="82">
        <f t="shared" ref="AA64" si="492">AA62*AA63</f>
        <v>0</v>
      </c>
      <c r="AB64" s="82">
        <f t="shared" ref="AB64" si="493">AB62*AB63</f>
        <v>0</v>
      </c>
      <c r="AC64" s="82">
        <f t="shared" ref="AC64" si="494">AC62*AC63</f>
        <v>0</v>
      </c>
      <c r="AD64" s="82">
        <f t="shared" ref="AD64" si="495">AD62*AD63</f>
        <v>0</v>
      </c>
      <c r="AE64" s="82">
        <f t="shared" ref="AE64" si="496">AE62*AE63</f>
        <v>0</v>
      </c>
      <c r="AF64" s="82">
        <f t="shared" ref="AF64" si="497">AF62*AF63</f>
        <v>0</v>
      </c>
      <c r="AG64" s="82">
        <f t="shared" ref="AG64" si="498">AG62*AG63</f>
        <v>0</v>
      </c>
      <c r="AH64" s="82">
        <f t="shared" ref="AH64" si="499">AH62*AH63</f>
        <v>970484.1530710943</v>
      </c>
      <c r="AI64" s="82">
        <f t="shared" ref="AI64" si="500">AI62*AI63</f>
        <v>973084.32207135845</v>
      </c>
      <c r="AJ64" s="82">
        <f t="shared" ref="AJ64" si="501">AJ62*AJ63</f>
        <v>975971.20748800156</v>
      </c>
      <c r="AK64" s="82">
        <f t="shared" ref="AK64" si="502">AK62*AK63</f>
        <v>978773.12197743449</v>
      </c>
      <c r="AL64" s="82">
        <f t="shared" ref="AL64" si="503">AL62*AL63</f>
        <v>981583.08047958615</v>
      </c>
      <c r="AM64" s="82">
        <f t="shared" ref="AM64" si="504">AM62*AM63</f>
        <v>984401.10608800233</v>
      </c>
      <c r="AN64" s="82">
        <f t="shared" ref="AN64" si="505">AN62*AN63</f>
        <v>987227.22196252807</v>
      </c>
      <c r="AO64" s="82">
        <f t="shared" ref="AO64" si="506">AO62*AO63</f>
        <v>990061.45132949785</v>
      </c>
      <c r="AP64" s="82">
        <f t="shared" ref="AP64" si="507">AP62*AP63</f>
        <v>992903.81748192688</v>
      </c>
      <c r="AQ64" s="82">
        <f t="shared" ref="AQ64" si="508">AQ62*AQ63</f>
        <v>995754.34377970197</v>
      </c>
      <c r="AR64" s="82">
        <f t="shared" ref="AR64" si="509">AR62*AR63</f>
        <v>998613.05364977417</v>
      </c>
      <c r="AS64" s="82">
        <f t="shared" ref="AS64" si="510">AS62*AS63</f>
        <v>1001479.9705863504</v>
      </c>
      <c r="AT64" s="82">
        <f t="shared" ref="AT64" si="511">AT62*AT63</f>
        <v>1004355.1181510878</v>
      </c>
      <c r="AU64" s="82">
        <f t="shared" ref="AU64" si="512">AU62*AU63</f>
        <v>1007046.0359112687</v>
      </c>
      <c r="AV64" s="82">
        <f t="shared" ref="AV64" si="513">AV62*AV63</f>
        <v>1010033.676806327</v>
      </c>
      <c r="AW64" s="82">
        <f t="shared" ref="AW64" si="514">AW62*AW63</f>
        <v>1012933.3811952946</v>
      </c>
      <c r="AX64" s="82">
        <f t="shared" ref="AX64" si="515">AX62*AX63</f>
        <v>1015841.410341878</v>
      </c>
      <c r="AY64" s="82">
        <f t="shared" ref="AY64" si="516">AY62*AY63</f>
        <v>1018757.7881456135</v>
      </c>
      <c r="AZ64" s="82">
        <f t="shared" ref="AZ64" si="517">AZ62*AZ63</f>
        <v>767459.26299082092</v>
      </c>
      <c r="BA64" s="82">
        <f t="shared" ref="BA64" si="518">BA62*BA63</f>
        <v>0</v>
      </c>
      <c r="BB64" s="82">
        <f t="shared" ref="BB64" si="519">BB62*BB63</f>
        <v>0</v>
      </c>
      <c r="BC64" s="82">
        <f t="shared" ref="BC64" si="520">BC62*BC63</f>
        <v>0</v>
      </c>
      <c r="BD64" s="82">
        <f t="shared" ref="BD64" si="521">BD62*BD63</f>
        <v>0</v>
      </c>
      <c r="BE64" s="82">
        <f t="shared" ref="BE64" si="522">BE62*BE63</f>
        <v>0</v>
      </c>
      <c r="BF64" s="82">
        <f t="shared" ref="BF64" si="523">BF62*BF63</f>
        <v>0</v>
      </c>
      <c r="BG64" s="82">
        <f t="shared" ref="BG64" si="524">BG62*BG63</f>
        <v>0</v>
      </c>
      <c r="BH64" s="82">
        <f t="shared" ref="BH64" si="525">BH62*BH63</f>
        <v>0</v>
      </c>
      <c r="BI64" s="82">
        <f t="shared" ref="BI64" si="526">BI62*BI63</f>
        <v>0</v>
      </c>
      <c r="BJ64" s="82">
        <f t="shared" ref="BJ64" si="527">BJ62*BJ63</f>
        <v>0</v>
      </c>
      <c r="BK64" s="82">
        <f t="shared" ref="BK64" si="528">BK62*BK63</f>
        <v>0</v>
      </c>
      <c r="BL64" s="82">
        <f t="shared" ref="BL64" si="529">BL62*BL63</f>
        <v>0</v>
      </c>
      <c r="BM64" s="82">
        <f t="shared" ref="BM64" si="530">BM62*BM63</f>
        <v>0</v>
      </c>
      <c r="BN64" s="82">
        <f t="shared" ref="BN64" si="531">BN62*BN63</f>
        <v>0</v>
      </c>
      <c r="BO64" s="82">
        <f t="shared" ref="BO64" si="532">BO62*BO63</f>
        <v>0</v>
      </c>
      <c r="BP64" s="82">
        <f t="shared" ref="BP64" si="533">BP62*BP63</f>
        <v>0</v>
      </c>
      <c r="BQ64" s="82">
        <f t="shared" ref="BQ64" si="534">BQ62*BQ63</f>
        <v>0</v>
      </c>
      <c r="BR64" s="82">
        <f t="shared" ref="BR64" si="535">BR62*BR63</f>
        <v>0</v>
      </c>
      <c r="BS64" s="82">
        <f t="shared" ref="BS64" si="536">BS62*BS63</f>
        <v>0</v>
      </c>
      <c r="BT64" s="82">
        <f t="shared" ref="BT64" si="537">BT62*BT63</f>
        <v>0</v>
      </c>
      <c r="BU64" s="82">
        <f t="shared" ref="BU64" si="538">BU62*BU63</f>
        <v>0</v>
      </c>
      <c r="BV64" s="82">
        <f t="shared" ref="BV64" si="539">BV62*BV63</f>
        <v>0</v>
      </c>
      <c r="BW64" s="82">
        <f t="shared" ref="BW64" si="540">BW62*BW63</f>
        <v>0</v>
      </c>
      <c r="BX64" s="82">
        <f t="shared" ref="BX64" si="541">BX62*BX63</f>
        <v>0</v>
      </c>
      <c r="BY64" s="82">
        <f t="shared" ref="BY64" si="542">BY62*BY63</f>
        <v>0</v>
      </c>
      <c r="BZ64" s="82">
        <f t="shared" ref="BZ64" si="543">BZ62*BZ63</f>
        <v>0</v>
      </c>
      <c r="CA64" s="82">
        <f t="shared" ref="CA64" si="544">CA62*CA63</f>
        <v>0</v>
      </c>
      <c r="CB64" s="82">
        <f t="shared" ref="CB64" si="545">CB62*CB63</f>
        <v>0</v>
      </c>
      <c r="CC64" s="82">
        <f t="shared" ref="CC64" si="546">CC62*CC63</f>
        <v>0</v>
      </c>
      <c r="CD64" s="82">
        <f t="shared" ref="CD64" si="547">CD62*CD63</f>
        <v>0</v>
      </c>
      <c r="CE64" s="82">
        <f t="shared" ref="CE64" si="548">CE62*CE63</f>
        <v>0</v>
      </c>
      <c r="CF64" s="82">
        <f t="shared" ref="CF64" si="549">CF62*CF63</f>
        <v>0</v>
      </c>
      <c r="CG64" s="82">
        <f t="shared" ref="CG64" si="550">CG62*CG63</f>
        <v>0</v>
      </c>
      <c r="CH64" s="82">
        <f t="shared" ref="CH64" si="551">CH62*CH63</f>
        <v>0</v>
      </c>
      <c r="CI64" s="82">
        <f t="shared" ref="CI64" si="552">CI62*CI63</f>
        <v>0</v>
      </c>
      <c r="CJ64" s="82">
        <f t="shared" ref="CJ64" si="553">CJ62*CJ63</f>
        <v>0</v>
      </c>
      <c r="CK64" s="82">
        <f t="shared" ref="CK64" si="554">CK62*CK63</f>
        <v>0</v>
      </c>
      <c r="CL64" s="82">
        <f t="shared" ref="CL64" si="555">CL62*CL63</f>
        <v>0</v>
      </c>
      <c r="CM64" s="82">
        <f t="shared" ref="CM64" si="556">CM62*CM63</f>
        <v>0</v>
      </c>
      <c r="CN64" s="82">
        <f t="shared" ref="CN64" si="557">CN62*CN63</f>
        <v>0</v>
      </c>
      <c r="CO64" s="82">
        <f t="shared" ref="CO64" si="558">CO62*CO63</f>
        <v>0</v>
      </c>
      <c r="CP64" s="82">
        <f t="shared" ref="CP64" si="559">CP62*CP63</f>
        <v>0</v>
      </c>
      <c r="CQ64" s="82">
        <f t="shared" ref="CQ64" si="560">CQ62*CQ63</f>
        <v>0</v>
      </c>
      <c r="CR64" s="82">
        <f t="shared" ref="CR64" si="561">CR62*CR63</f>
        <v>0</v>
      </c>
      <c r="CS64" s="82">
        <f t="shared" ref="CS64" si="562">CS62*CS63</f>
        <v>0</v>
      </c>
      <c r="CT64" s="82">
        <f t="shared" ref="CT64" si="563">CT62*CT63</f>
        <v>0</v>
      </c>
      <c r="CU64" s="82">
        <f t="shared" ref="CU64" si="564">CU62*CU63</f>
        <v>0</v>
      </c>
      <c r="CV64" s="82">
        <f t="shared" ref="CV64" si="565">CV62*CV63</f>
        <v>0</v>
      </c>
      <c r="CW64" s="82">
        <f t="shared" ref="CW64" si="566">CW62*CW63</f>
        <v>0</v>
      </c>
      <c r="CX64" s="82">
        <f t="shared" ref="CX64" si="567">CX62*CX63</f>
        <v>0</v>
      </c>
      <c r="CY64" s="82">
        <f t="shared" ref="CY64" si="568">CY62*CY63</f>
        <v>0</v>
      </c>
      <c r="CZ64" s="82">
        <f t="shared" ref="CZ64" si="569">CZ62*CZ63</f>
        <v>0</v>
      </c>
      <c r="DA64" s="82">
        <f t="shared" ref="DA64" si="570">DA62*DA63</f>
        <v>0</v>
      </c>
      <c r="DB64" s="82">
        <f t="shared" ref="DB64" si="571">DB62*DB63</f>
        <v>0</v>
      </c>
      <c r="DC64" s="82">
        <f t="shared" ref="DC64" si="572">DC62*DC63</f>
        <v>0</v>
      </c>
      <c r="DD64" s="82">
        <f t="shared" ref="DD64" si="573">DD62*DD63</f>
        <v>0</v>
      </c>
      <c r="DE64" s="82">
        <f t="shared" ref="DE64" si="574">DE62*DE63</f>
        <v>0</v>
      </c>
      <c r="DF64" s="82">
        <f t="shared" ref="DF64" si="575">DF62*DF63</f>
        <v>0</v>
      </c>
      <c r="DG64" s="82">
        <f t="shared" ref="DG64" si="576">DG62*DG63</f>
        <v>0</v>
      </c>
      <c r="DH64" s="82">
        <f t="shared" ref="DH64" si="577">DH62*DH63</f>
        <v>0</v>
      </c>
      <c r="DI64" s="82">
        <f t="shared" ref="DI64" si="578">DI62*DI63</f>
        <v>0</v>
      </c>
      <c r="DJ64" s="82">
        <f t="shared" ref="DJ64" si="579">DJ62*DJ63</f>
        <v>0</v>
      </c>
      <c r="DK64" s="82">
        <f t="shared" ref="DK64" si="580">DK62*DK63</f>
        <v>0</v>
      </c>
      <c r="DL64" s="82">
        <f t="shared" ref="DL64" si="581">DL62*DL63</f>
        <v>0</v>
      </c>
      <c r="DM64" s="82">
        <f t="shared" ref="DM64" si="582">DM62*DM63</f>
        <v>0</v>
      </c>
      <c r="DN64" s="82">
        <f t="shared" ref="DN64" si="583">DN62*DN63</f>
        <v>0</v>
      </c>
      <c r="DO64" s="82">
        <f t="shared" ref="DO64" si="584">DO62*DO63</f>
        <v>0</v>
      </c>
      <c r="DP64" s="82">
        <f t="shared" ref="DP64" si="585">DP62*DP63</f>
        <v>0</v>
      </c>
      <c r="DQ64" s="82">
        <f t="shared" ref="DQ64" si="586">DQ62*DQ63</f>
        <v>0</v>
      </c>
      <c r="DR64" s="82">
        <f t="shared" ref="DR64" si="587">DR62*DR63</f>
        <v>0</v>
      </c>
      <c r="DS64" s="82">
        <f t="shared" ref="DS64" si="588">DS62*DS63</f>
        <v>0</v>
      </c>
      <c r="DT64" s="82">
        <f t="shared" ref="DT64" si="589">DT62*DT63</f>
        <v>0</v>
      </c>
      <c r="DU64" s="82">
        <f t="shared" ref="DU64" si="590">DU62*DU63</f>
        <v>0</v>
      </c>
      <c r="DV64" s="82">
        <f t="shared" ref="DV64" si="591">DV62*DV63</f>
        <v>0</v>
      </c>
      <c r="DW64" s="82">
        <f t="shared" ref="DW64" si="592">DW62*DW63</f>
        <v>0</v>
      </c>
      <c r="DX64" s="82">
        <f t="shared" ref="DX64" si="593">DX62*DX63</f>
        <v>0</v>
      </c>
      <c r="DY64" s="82">
        <f t="shared" ref="DY64" si="594">DY62*DY63</f>
        <v>0</v>
      </c>
      <c r="DZ64" s="82">
        <f t="shared" ref="DZ64" si="595">DZ62*DZ63</f>
        <v>0</v>
      </c>
      <c r="EA64" s="82">
        <f t="shared" ref="EA64" si="596">EA62*EA63</f>
        <v>0</v>
      </c>
      <c r="EB64" s="82">
        <f t="shared" ref="EB64" si="597">EB62*EB63</f>
        <v>0</v>
      </c>
    </row>
    <row r="65" spans="2:132" ht="14" outlineLevel="1" x14ac:dyDescent="0.3">
      <c r="B65" s="73"/>
      <c r="C65" s="27"/>
      <c r="H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row>
    <row r="66" spans="2:132" ht="13" outlineLevel="1" x14ac:dyDescent="0.3">
      <c r="C66" s="340" t="s">
        <v>504</v>
      </c>
      <c r="G66" s="52"/>
      <c r="H66" s="29"/>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row>
    <row r="67" spans="2:132" outlineLevel="1" x14ac:dyDescent="0.25">
      <c r="C67" s="317" t="s">
        <v>485</v>
      </c>
      <c r="D67" s="125">
        <f>Assumptions!K16</f>
        <v>0.64</v>
      </c>
      <c r="E67" s="79">
        <f>Assumptions!K13</f>
        <v>45658</v>
      </c>
      <c r="G67" s="52" t="s">
        <v>215</v>
      </c>
      <c r="H67" s="50">
        <f t="shared" ref="H67" si="598">SUM(J67:EB67)</f>
        <v>0.99999999999999989</v>
      </c>
      <c r="J67" s="129"/>
      <c r="K67" s="155">
        <f>ROUND(($D$67/MiY*(SUM($J$67:J67)&lt;=1)+IF(SUM($J$67:J67)+($D$67/MiY)&gt;1,1-(SUM($J$67:J67)+($D$67/MiY)),0)),5)*(K$7&gt;=$E$67)</f>
        <v>0</v>
      </c>
      <c r="L67" s="155">
        <f>ROUND(($D$67/MiY*(SUM($J$67:K67)&lt;=1)+IF(SUM($J$67:K67)+($D$67/MiY)&gt;1,1-(SUM($J$67:K67)+($D$67/MiY)),0)),5)*(L$7&gt;=$E$67)</f>
        <v>0</v>
      </c>
      <c r="M67" s="155">
        <f>ROUND(($D$67/MiY*(SUM($J$67:L67)&lt;=1)+IF(SUM($J$67:L67)+($D$67/MiY)&gt;1,1-(SUM($J$67:L67)+($D$67/MiY)),0)),5)*(M$7&gt;=$E$67)</f>
        <v>0</v>
      </c>
      <c r="N67" s="155">
        <f>ROUND(($D$67/MiY*(SUM($J$67:M67)&lt;=1)+IF(SUM($J$67:M67)+($D$67/MiY)&gt;1,1-(SUM($J$67:M67)+($D$67/MiY)),0)),5)*(N$7&gt;=$E$67)</f>
        <v>0</v>
      </c>
      <c r="O67" s="155">
        <f>ROUND(($D$67/MiY*(SUM($J$67:N67)&lt;=1)+IF(SUM($J$67:N67)+($D$67/MiY)&gt;1,1-(SUM($J$67:N67)+($D$67/MiY)),0)),5)*(O$7&gt;=$E$67)</f>
        <v>0</v>
      </c>
      <c r="P67" s="155">
        <f>ROUND(($D$67/MiY*(SUM($J$67:O67)&lt;=1)+IF(SUM($J$67:O67)+($D$67/MiY)&gt;1,1-(SUM($J$67:O67)+($D$67/MiY)),0)),5)*(P$7&gt;=$E$67)</f>
        <v>0</v>
      </c>
      <c r="Q67" s="155">
        <f>ROUND(($D$67/MiY*(SUM($J$67:P67)&lt;=1)+IF(SUM($J$67:P67)+($D$67/MiY)&gt;1,1-(SUM($J$67:P67)+($D$67/MiY)),0)),5)*(Q$7&gt;=$E$67)</f>
        <v>0</v>
      </c>
      <c r="R67" s="155">
        <f>ROUND(($D$67/MiY*(SUM($J$67:Q67)&lt;=1)+IF(SUM($J$67:Q67)+($D$67/MiY)&gt;1,1-(SUM($J$67:Q67)+($D$67/MiY)),0)),5)*(R$7&gt;=$E$67)</f>
        <v>0</v>
      </c>
      <c r="S67" s="155">
        <f>ROUND(($D$67/MiY*(SUM($J$67:R67)&lt;=1)+IF(SUM($J$67:R67)+($D$67/MiY)&gt;1,1-(SUM($J$67:R67)+($D$67/MiY)),0)),5)*(S$7&gt;=$E$67)</f>
        <v>0</v>
      </c>
      <c r="T67" s="155">
        <f>ROUND(($D$67/MiY*(SUM($J$67:S67)&lt;=1)+IF(SUM($J$67:S67)+($D$67/MiY)&gt;1,1-(SUM($J$67:S67)+($D$67/MiY)),0)),5)*(T$7&gt;=$E$67)</f>
        <v>0</v>
      </c>
      <c r="U67" s="155">
        <f>ROUND(($D$67/MiY*(SUM($J$67:T67)&lt;=1)+IF(SUM($J$67:T67)+($D$67/MiY)&gt;1,1-(SUM($J$67:T67)+($D$67/MiY)),0)),5)*(U$7&gt;=$E$67)</f>
        <v>0</v>
      </c>
      <c r="V67" s="155">
        <f>ROUND(($D$67/MiY*(SUM($J$67:U67)&lt;=1)+IF(SUM($J$67:U67)+($D$67/MiY)&gt;1,1-(SUM($J$67:U67)+($D$67/MiY)),0)),5)*(V$7&gt;=$E$67)</f>
        <v>0</v>
      </c>
      <c r="W67" s="155">
        <f>ROUND(($D$67/MiY*(SUM($J$67:V67)&lt;=1)+IF(SUM($J$67:V67)+($D$67/MiY)&gt;1,1-(SUM($J$67:V67)+($D$67/MiY)),0)),5)*(W$7&gt;=$E$67)</f>
        <v>0</v>
      </c>
      <c r="X67" s="155">
        <f>ROUND(($D$67/MiY*(SUM($J$67:W67)&lt;=1)+IF(SUM($J$67:W67)+($D$67/MiY)&gt;1,1-(SUM($J$67:W67)+($D$67/MiY)),0)),5)*(X$7&gt;=$E$67)</f>
        <v>0</v>
      </c>
      <c r="Y67" s="155">
        <f>ROUND(($D$67/MiY*(SUM($J$67:X67)&lt;=1)+IF(SUM($J$67:X67)+($D$67/MiY)&gt;1,1-(SUM($J$67:X67)+($D$67/MiY)),0)),5)*(Y$7&gt;=$E$67)</f>
        <v>0</v>
      </c>
      <c r="Z67" s="155">
        <f>ROUND(($D$67/MiY*(SUM($J$67:Y67)&lt;=1)+IF(SUM($J$67:Y67)+($D$67/MiY)&gt;1,1-(SUM($J$67:Y67)+($D$67/MiY)),0)),5)*(Z$7&gt;=$E$67)</f>
        <v>0</v>
      </c>
      <c r="AA67" s="155">
        <f>ROUND(($D$67/MiY*(SUM($J$67:Z67)&lt;=1)+IF(SUM($J$67:Z67)+($D$67/MiY)&gt;1,1-(SUM($J$67:Z67)+($D$67/MiY)),0)),5)*(AA$7&gt;=$E$67)</f>
        <v>0</v>
      </c>
      <c r="AB67" s="155">
        <f>ROUND(($D$67/MiY*(SUM($J$67:AA67)&lt;=1)+IF(SUM($J$67:AA67)+($D$67/MiY)&gt;1,1-(SUM($J$67:AA67)+($D$67/MiY)),0)),5)*(AB$7&gt;=$E$67)</f>
        <v>0</v>
      </c>
      <c r="AC67" s="155">
        <f>ROUND(($D$67/MiY*(SUM($J$67:AB67)&lt;=1)+IF(SUM($J$67:AB67)+($D$67/MiY)&gt;1,1-(SUM($J$67:AB67)+($D$67/MiY)),0)),5)*(AC$7&gt;=$E$67)</f>
        <v>0</v>
      </c>
      <c r="AD67" s="155">
        <f>ROUND(($D$67/MiY*(SUM($J$67:AC67)&lt;=1)+IF(SUM($J$67:AC67)+($D$67/MiY)&gt;1,1-(SUM($J$67:AC67)+($D$67/MiY)),0)),5)*(AD$7&gt;=$E$67)</f>
        <v>0</v>
      </c>
      <c r="AE67" s="155">
        <f>ROUND(($D$67/MiY*(SUM($J$67:AD67)&lt;=1)+IF(SUM($J$67:AD67)+($D$67/MiY)&gt;1,1-(SUM($J$67:AD67)+($D$67/MiY)),0)),5)*(AE$7&gt;=$E$67)</f>
        <v>0</v>
      </c>
      <c r="AF67" s="155">
        <f>ROUND(($D$67/MiY*(SUM($J$67:AE67)&lt;=1)+IF(SUM($J$67:AE67)+($D$67/MiY)&gt;1,1-(SUM($J$67:AE67)+($D$67/MiY)),0)),5)*(AF$7&gt;=$E$67)</f>
        <v>0</v>
      </c>
      <c r="AG67" s="155">
        <f>ROUND(($D$67/MiY*(SUM($J$67:AF67)&lt;=1)+IF(SUM($J$67:AF67)+($D$67/MiY)&gt;1,1-(SUM($J$67:AF67)+($D$67/MiY)),0)),5)*(AG$7&gt;=$E$67)</f>
        <v>0</v>
      </c>
      <c r="AH67" s="155">
        <f>ROUND(($D$67/MiY*(SUM($J$67:AG67)&lt;=1)+IF(SUM($J$67:AG67)+($D$67/MiY)&gt;1,1-(SUM($J$67:AG67)+($D$67/MiY)),0)),5)*(AH$7&gt;=$E$67)</f>
        <v>5.3330000000000002E-2</v>
      </c>
      <c r="AI67" s="155">
        <f>ROUND(($D$67/MiY*(SUM($J$67:AH67)&lt;=1)+IF(SUM($J$67:AH67)+($D$67/MiY)&gt;1,1-(SUM($J$67:AH67)+($D$67/MiY)),0)),5)*(AI$7&gt;=$E$67)</f>
        <v>5.3330000000000002E-2</v>
      </c>
      <c r="AJ67" s="155">
        <f>ROUND(($D$67/MiY*(SUM($J$67:AI67)&lt;=1)+IF(SUM($J$67:AI67)+($D$67/MiY)&gt;1,1-(SUM($J$67:AI67)+($D$67/MiY)),0)),5)*(AJ$7&gt;=$E$67)</f>
        <v>5.3330000000000002E-2</v>
      </c>
      <c r="AK67" s="155">
        <f>ROUND(($D$67/MiY*(SUM($J$67:AJ67)&lt;=1)+IF(SUM($J$67:AJ67)+($D$67/MiY)&gt;1,1-(SUM($J$67:AJ67)+($D$67/MiY)),0)),5)*(AK$7&gt;=$E$67)</f>
        <v>5.3330000000000002E-2</v>
      </c>
      <c r="AL67" s="155">
        <f>ROUND(($D$67/MiY*(SUM($J$67:AK67)&lt;=1)+IF(SUM($J$67:AK67)+($D$67/MiY)&gt;1,1-(SUM($J$67:AK67)+($D$67/MiY)),0)),5)*(AL$7&gt;=$E$67)</f>
        <v>5.3330000000000002E-2</v>
      </c>
      <c r="AM67" s="155">
        <f>ROUND(($D$67/MiY*(SUM($J$67:AL67)&lt;=1)+IF(SUM($J$67:AL67)+($D$67/MiY)&gt;1,1-(SUM($J$67:AL67)+($D$67/MiY)),0)),5)*(AM$7&gt;=$E$67)</f>
        <v>5.3330000000000002E-2</v>
      </c>
      <c r="AN67" s="155">
        <f>ROUND(($D$67/MiY*(SUM($J$67:AM67)&lt;=1)+IF(SUM($J$67:AM67)+($D$67/MiY)&gt;1,1-(SUM($J$67:AM67)+($D$67/MiY)),0)),5)*(AN$7&gt;=$E$67)</f>
        <v>5.3330000000000002E-2</v>
      </c>
      <c r="AO67" s="155">
        <f>ROUND(($D$67/MiY*(SUM($J$67:AN67)&lt;=1)+IF(SUM($J$67:AN67)+($D$67/MiY)&gt;1,1-(SUM($J$67:AN67)+($D$67/MiY)),0)),5)*(AO$7&gt;=$E$67)</f>
        <v>5.3330000000000002E-2</v>
      </c>
      <c r="AP67" s="155">
        <f>ROUND(($D$67/MiY*(SUM($J$67:AO67)&lt;=1)+IF(SUM($J$67:AO67)+($D$67/MiY)&gt;1,1-(SUM($J$67:AO67)+($D$67/MiY)),0)),5)*(AP$7&gt;=$E$67)</f>
        <v>5.3330000000000002E-2</v>
      </c>
      <c r="AQ67" s="155">
        <f>ROUND(($D$67/MiY*(SUM($J$67:AP67)&lt;=1)+IF(SUM($J$67:AP67)+($D$67/MiY)&gt;1,1-(SUM($J$67:AP67)+($D$67/MiY)),0)),5)*(AQ$7&gt;=$E$67)</f>
        <v>5.3330000000000002E-2</v>
      </c>
      <c r="AR67" s="155">
        <f>ROUND(($D$67/MiY*(SUM($J$67:AQ67)&lt;=1)+IF(SUM($J$67:AQ67)+($D$67/MiY)&gt;1,1-(SUM($J$67:AQ67)+($D$67/MiY)),0)),5)*(AR$7&gt;=$E$67)</f>
        <v>5.3330000000000002E-2</v>
      </c>
      <c r="AS67" s="155">
        <f>ROUND(($D$67/MiY*(SUM($J$67:AR67)&lt;=1)+IF(SUM($J$67:AR67)+($D$67/MiY)&gt;1,1-(SUM($J$67:AR67)+($D$67/MiY)),0)),5)*(AS$7&gt;=$E$67)</f>
        <v>5.3330000000000002E-2</v>
      </c>
      <c r="AT67" s="155">
        <f>ROUND(($D$67/MiY*(SUM($J$67:AS67)&lt;=1)+IF(SUM($J$67:AS67)+($D$67/MiY)&gt;1,1-(SUM($J$67:AS67)+($D$67/MiY)),0)),5)*(AT$7&gt;=$E$67)</f>
        <v>5.3330000000000002E-2</v>
      </c>
      <c r="AU67" s="155">
        <f>ROUND(($D$67/MiY*(SUM($J$67:AT67)&lt;=1)+IF(SUM($J$67:AT67)+($D$67/MiY)&gt;1,1-(SUM($J$67:AT67)+($D$67/MiY)),0)),5)*(AU$7&gt;=$E$67)</f>
        <v>5.3330000000000002E-2</v>
      </c>
      <c r="AV67" s="155">
        <f>ROUND(($D$67/MiY*(SUM($J$67:AU67)&lt;=1)+IF(SUM($J$67:AU67)+($D$67/MiY)&gt;1,1-(SUM($J$67:AU67)+($D$67/MiY)),0)),5)*(AV$7&gt;=$E$67)</f>
        <v>5.3330000000000002E-2</v>
      </c>
      <c r="AW67" s="155">
        <f>ROUND(($D$67/MiY*(SUM($J$67:AV67)&lt;=1)+IF(SUM($J$67:AV67)+($D$67/MiY)&gt;1,1-(SUM($J$67:AV67)+($D$67/MiY)),0)),5)*(AW$7&gt;=$E$67)</f>
        <v>5.3330000000000002E-2</v>
      </c>
      <c r="AX67" s="155">
        <f>ROUND(($D$67/MiY*(SUM($J$67:AW67)&lt;=1)+IF(SUM($J$67:AW67)+($D$67/MiY)&gt;1,1-(SUM($J$67:AW67)+($D$67/MiY)),0)),5)*(AX$7&gt;=$E$67)</f>
        <v>5.3330000000000002E-2</v>
      </c>
      <c r="AY67" s="155">
        <f>ROUND(($D$67/MiY*(SUM($J$67:AX67)&lt;=1)+IF(SUM($J$67:AX67)+($D$67/MiY)&gt;1,1-(SUM($J$67:AX67)+($D$67/MiY)),0)),5)*(AY$7&gt;=$E$67)</f>
        <v>5.3330000000000002E-2</v>
      </c>
      <c r="AZ67" s="155">
        <f>ROUND(($D$67/MiY*(SUM($J$67:AY67)&lt;=1)+IF(SUM($J$67:AY67)+($D$67/MiY)&gt;1,1-(SUM($J$67:AY67)+($D$67/MiY)),0)),5)*(AZ$7&gt;=$E$67)</f>
        <v>4.0059999999999998E-2</v>
      </c>
      <c r="BA67" s="155">
        <f>ROUND(($D$67/MiY*(SUM($J$67:AZ67)&lt;=1)+IF(SUM($J$67:AZ67)+($D$67/MiY)&gt;1,1-(SUM($J$67:AZ67)+($D$67/MiY)),0)),5)*(BA$7&gt;=$E$67)</f>
        <v>0</v>
      </c>
      <c r="BB67" s="155">
        <f>ROUND(($D$67/MiY*(SUM($J$67:BA67)&lt;=1)+IF(SUM($J$67:BA67)+($D$67/MiY)&gt;1,1-(SUM($J$67:BA67)+($D$67/MiY)),0)),5)*(BB$7&gt;=$E$67)</f>
        <v>0</v>
      </c>
      <c r="BC67" s="155">
        <f>ROUND(($D$67/MiY*(SUM($J$67:BB67)&lt;=1)+IF(SUM($J$67:BB67)+($D$67/MiY)&gt;1,1-(SUM($J$67:BB67)+($D$67/MiY)),0)),5)*(BC$7&gt;=$E$67)</f>
        <v>0</v>
      </c>
      <c r="BD67" s="155">
        <f>ROUND(($D$67/MiY*(SUM($J$67:BC67)&lt;=1)+IF(SUM($J$67:BC67)+($D$67/MiY)&gt;1,1-(SUM($J$67:BC67)+($D$67/MiY)),0)),5)*(BD$7&gt;=$E$67)</f>
        <v>0</v>
      </c>
      <c r="BE67" s="155">
        <f>ROUND(($D$67/MiY*(SUM($J$67:BD67)&lt;=1)+IF(SUM($J$67:BD67)+($D$67/MiY)&gt;1,1-(SUM($J$67:BD67)+($D$67/MiY)),0)),5)*(BE$7&gt;=$E$67)</f>
        <v>0</v>
      </c>
      <c r="BF67" s="155">
        <f>ROUND(($D$67/MiY*(SUM($J$67:BE67)&lt;=1)+IF(SUM($J$67:BE67)+($D$67/MiY)&gt;1,1-(SUM($J$67:BE67)+($D$67/MiY)),0)),5)*(BF$7&gt;=$E$67)</f>
        <v>0</v>
      </c>
      <c r="BG67" s="155">
        <f>ROUND(($D$67/MiY*(SUM($J$67:BF67)&lt;=1)+IF(SUM($J$67:BF67)+($D$67/MiY)&gt;1,1-(SUM($J$67:BF67)+($D$67/MiY)),0)),5)*(BG$7&gt;=$E$67)</f>
        <v>0</v>
      </c>
      <c r="BH67" s="155">
        <f>ROUND(($D$67/MiY*(SUM($J$67:BG67)&lt;=1)+IF(SUM($J$67:BG67)+($D$67/MiY)&gt;1,1-(SUM($J$67:BG67)+($D$67/MiY)),0)),5)*(BH$7&gt;=$E$67)</f>
        <v>0</v>
      </c>
      <c r="BI67" s="155">
        <f>ROUND(($D$67/MiY*(SUM($J$67:BH67)&lt;=1)+IF(SUM($J$67:BH67)+($D$67/MiY)&gt;1,1-(SUM($J$67:BH67)+($D$67/MiY)),0)),5)*(BI$7&gt;=$E$67)</f>
        <v>0</v>
      </c>
      <c r="BJ67" s="155">
        <f>ROUND(($D$67/MiY*(SUM($J$67:BI67)&lt;=1)+IF(SUM($J$67:BI67)+($D$67/MiY)&gt;1,1-(SUM($J$67:BI67)+($D$67/MiY)),0)),5)*(BJ$7&gt;=$E$67)</f>
        <v>0</v>
      </c>
      <c r="BK67" s="155">
        <f>ROUND(($D$67/MiY*(SUM($J$67:BJ67)&lt;=1)+IF(SUM($J$67:BJ67)+($D$67/MiY)&gt;1,1-(SUM($J$67:BJ67)+($D$67/MiY)),0)),5)*(BK$7&gt;=$E$67)</f>
        <v>0</v>
      </c>
      <c r="BL67" s="155">
        <f>ROUND(($D$67/MiY*(SUM($J$67:BK67)&lt;=1)+IF(SUM($J$67:BK67)+($D$67/MiY)&gt;1,1-(SUM($J$67:BK67)+($D$67/MiY)),0)),5)*(BL$7&gt;=$E$67)</f>
        <v>0</v>
      </c>
      <c r="BM67" s="155">
        <f>ROUND(($D$67/MiY*(SUM($J$67:BL67)&lt;=1)+IF(SUM($J$67:BL67)+($D$67/MiY)&gt;1,1-(SUM($J$67:BL67)+($D$67/MiY)),0)),5)*(BM$7&gt;=$E$67)</f>
        <v>0</v>
      </c>
      <c r="BN67" s="155">
        <f>ROUND(($D$67/MiY*(SUM($J$67:BM67)&lt;=1)+IF(SUM($J$67:BM67)+($D$67/MiY)&gt;1,1-(SUM($J$67:BM67)+($D$67/MiY)),0)),5)*(BN$7&gt;=$E$67)</f>
        <v>0</v>
      </c>
      <c r="BO67" s="155">
        <f>ROUND(($D$67/MiY*(SUM($J$67:BN67)&lt;=1)+IF(SUM($J$67:BN67)+($D$67/MiY)&gt;1,1-(SUM($J$67:BN67)+($D$67/MiY)),0)),5)*(BO$7&gt;=$E$67)</f>
        <v>0</v>
      </c>
      <c r="BP67" s="155">
        <f>ROUND(($D$67/MiY*(SUM($J$67:BO67)&lt;=1)+IF(SUM($J$67:BO67)+($D$67/MiY)&gt;1,1-(SUM($J$67:BO67)+($D$67/MiY)),0)),5)*(BP$7&gt;=$E$67)</f>
        <v>0</v>
      </c>
      <c r="BQ67" s="155">
        <f>ROUND(($D$67/MiY*(SUM($J$67:BP67)&lt;=1)+IF(SUM($J$67:BP67)+($D$67/MiY)&gt;1,1-(SUM($J$67:BP67)+($D$67/MiY)),0)),5)*(BQ$7&gt;=$E$67)</f>
        <v>0</v>
      </c>
      <c r="BR67" s="155">
        <f>ROUND(($D$67/MiY*(SUM($J$67:BQ67)&lt;=1)+IF(SUM($J$67:BQ67)+($D$67/MiY)&gt;1,1-(SUM($J$67:BQ67)+($D$67/MiY)),0)),5)*(BR$7&gt;=$E$67)</f>
        <v>0</v>
      </c>
      <c r="BS67" s="155">
        <f>ROUND(($D$67/MiY*(SUM($J$67:BR67)&lt;=1)+IF(SUM($J$67:BR67)+($D$67/MiY)&gt;1,1-(SUM($J$67:BR67)+($D$67/MiY)),0)),5)*(BS$7&gt;=$E$67)</f>
        <v>0</v>
      </c>
      <c r="BT67" s="155">
        <f>ROUND(($D$67/MiY*(SUM($J$67:BS67)&lt;=1)+IF(SUM($J$67:BS67)+($D$67/MiY)&gt;1,1-(SUM($J$67:BS67)+($D$67/MiY)),0)),5)*(BT$7&gt;=$E$67)</f>
        <v>0</v>
      </c>
      <c r="BU67" s="155">
        <f>ROUND(($D$67/MiY*(SUM($J$67:BT67)&lt;=1)+IF(SUM($J$67:BT67)+($D$67/MiY)&gt;1,1-(SUM($J$67:BT67)+($D$67/MiY)),0)),5)*(BU$7&gt;=$E$67)</f>
        <v>0</v>
      </c>
      <c r="BV67" s="155">
        <f>ROUND(($D$67/MiY*(SUM($J$67:BU67)&lt;=1)+IF(SUM($J$67:BU67)+($D$67/MiY)&gt;1,1-(SUM($J$67:BU67)+($D$67/MiY)),0)),5)*(BV$7&gt;=$E$67)</f>
        <v>0</v>
      </c>
      <c r="BW67" s="155">
        <f>ROUND(($D$67/MiY*(SUM($J$67:BV67)&lt;=1)+IF(SUM($J$67:BV67)+($D$67/MiY)&gt;1,1-(SUM($J$67:BV67)+($D$67/MiY)),0)),5)*(BW$7&gt;=$E$67)</f>
        <v>0</v>
      </c>
      <c r="BX67" s="155">
        <f>ROUND(($D$67/MiY*(SUM($J$67:BW67)&lt;=1)+IF(SUM($J$67:BW67)+($D$67/MiY)&gt;1,1-(SUM($J$67:BW67)+($D$67/MiY)),0)),5)*(BX$7&gt;=$E$67)</f>
        <v>0</v>
      </c>
      <c r="BY67" s="155">
        <f>ROUND(($D$67/MiY*(SUM($J$67:BX67)&lt;=1)+IF(SUM($J$67:BX67)+($D$67/MiY)&gt;1,1-(SUM($J$67:BX67)+($D$67/MiY)),0)),5)*(BY$7&gt;=$E$67)</f>
        <v>0</v>
      </c>
      <c r="BZ67" s="155">
        <f>ROUND(($D$67/MiY*(SUM($J$67:BY67)&lt;=1)+IF(SUM($J$67:BY67)+($D$67/MiY)&gt;1,1-(SUM($J$67:BY67)+($D$67/MiY)),0)),5)*(BZ$7&gt;=$E$67)</f>
        <v>0</v>
      </c>
      <c r="CA67" s="155">
        <f>ROUND(($D$67/MiY*(SUM($J$67:BZ67)&lt;=1)+IF(SUM($J$67:BZ67)+($D$67/MiY)&gt;1,1-(SUM($J$67:BZ67)+($D$67/MiY)),0)),5)*(CA$7&gt;=$E$67)</f>
        <v>0</v>
      </c>
      <c r="CB67" s="155">
        <f>ROUND(($D$67/MiY*(SUM($J$67:CA67)&lt;=1)+IF(SUM($J$67:CA67)+($D$67/MiY)&gt;1,1-(SUM($J$67:CA67)+($D$67/MiY)),0)),5)*(CB$7&gt;=$E$67)</f>
        <v>0</v>
      </c>
      <c r="CC67" s="155">
        <f>ROUND(($D$67/MiY*(SUM($J$67:CB67)&lt;=1)+IF(SUM($J$67:CB67)+($D$67/MiY)&gt;1,1-(SUM($J$67:CB67)+($D$67/MiY)),0)),5)*(CC$7&gt;=$E$67)</f>
        <v>0</v>
      </c>
      <c r="CD67" s="155">
        <f>ROUND(($D$67/MiY*(SUM($J$67:CC67)&lt;=1)+IF(SUM($J$67:CC67)+($D$67/MiY)&gt;1,1-(SUM($J$67:CC67)+($D$67/MiY)),0)),5)*(CD$7&gt;=$E$67)</f>
        <v>0</v>
      </c>
      <c r="CE67" s="155">
        <f>ROUND(($D$67/MiY*(SUM($J$67:CD67)&lt;=1)+IF(SUM($J$67:CD67)+($D$67/MiY)&gt;1,1-(SUM($J$67:CD67)+($D$67/MiY)),0)),5)*(CE$7&gt;=$E$67)</f>
        <v>0</v>
      </c>
      <c r="CF67" s="155">
        <f>ROUND(($D$67/MiY*(SUM($J$67:CE67)&lt;=1)+IF(SUM($J$67:CE67)+($D$67/MiY)&gt;1,1-(SUM($J$67:CE67)+($D$67/MiY)),0)),5)*(CF$7&gt;=$E$67)</f>
        <v>0</v>
      </c>
      <c r="CG67" s="155">
        <f>ROUND(($D$67/MiY*(SUM($J$67:CF67)&lt;=1)+IF(SUM($J$67:CF67)+($D$67/MiY)&gt;1,1-(SUM($J$67:CF67)+($D$67/MiY)),0)),5)*(CG$7&gt;=$E$67)</f>
        <v>0</v>
      </c>
      <c r="CH67" s="155">
        <f>ROUND(($D$67/MiY*(SUM($J$67:CG67)&lt;=1)+IF(SUM($J$67:CG67)+($D$67/MiY)&gt;1,1-(SUM($J$67:CG67)+($D$67/MiY)),0)),5)*(CH$7&gt;=$E$67)</f>
        <v>0</v>
      </c>
      <c r="CI67" s="155">
        <f>ROUND(($D$67/MiY*(SUM($J$67:CH67)&lt;=1)+IF(SUM($J$67:CH67)+($D$67/MiY)&gt;1,1-(SUM($J$67:CH67)+($D$67/MiY)),0)),5)*(CI$7&gt;=$E$67)</f>
        <v>0</v>
      </c>
      <c r="CJ67" s="155">
        <f>ROUND(($D$67/MiY*(SUM($J$67:CI67)&lt;=1)+IF(SUM($J$67:CI67)+($D$67/MiY)&gt;1,1-(SUM($J$67:CI67)+($D$67/MiY)),0)),5)*(CJ$7&gt;=$E$67)</f>
        <v>0</v>
      </c>
      <c r="CK67" s="155">
        <f>ROUND(($D$67/MiY*(SUM($J$67:CJ67)&lt;=1)+IF(SUM($J$67:CJ67)+($D$67/MiY)&gt;1,1-(SUM($J$67:CJ67)+($D$67/MiY)),0)),5)*(CK$7&gt;=$E$67)</f>
        <v>0</v>
      </c>
      <c r="CL67" s="155">
        <f>ROUND(($D$67/MiY*(SUM($J$67:CK67)&lt;=1)+IF(SUM($J$67:CK67)+($D$67/MiY)&gt;1,1-(SUM($J$67:CK67)+($D$67/MiY)),0)),5)*(CL$7&gt;=$E$67)</f>
        <v>0</v>
      </c>
      <c r="CM67" s="155">
        <f>ROUND(($D$67/MiY*(SUM($J$67:CL67)&lt;=1)+IF(SUM($J$67:CL67)+($D$67/MiY)&gt;1,1-(SUM($J$67:CL67)+($D$67/MiY)),0)),5)*(CM$7&gt;=$E$67)</f>
        <v>0</v>
      </c>
      <c r="CN67" s="155">
        <f>ROUND(($D$67/MiY*(SUM($J$67:CM67)&lt;=1)+IF(SUM($J$67:CM67)+($D$67/MiY)&gt;1,1-(SUM($J$67:CM67)+($D$67/MiY)),0)),5)*(CN$7&gt;=$E$67)</f>
        <v>0</v>
      </c>
      <c r="CO67" s="155">
        <f>ROUND(($D$67/MiY*(SUM($J$67:CN67)&lt;=1)+IF(SUM($J$67:CN67)+($D$67/MiY)&gt;1,1-(SUM($J$67:CN67)+($D$67/MiY)),0)),5)*(CO$7&gt;=$E$67)</f>
        <v>0</v>
      </c>
      <c r="CP67" s="155">
        <f>ROUND(($D$67/MiY*(SUM($J$67:CO67)&lt;=1)+IF(SUM($J$67:CO67)+($D$67/MiY)&gt;1,1-(SUM($J$67:CO67)+($D$67/MiY)),0)),5)*(CP$7&gt;=$E$67)</f>
        <v>0</v>
      </c>
      <c r="CQ67" s="155">
        <f>ROUND(($D$67/MiY*(SUM($J$67:CP67)&lt;=1)+IF(SUM($J$67:CP67)+($D$67/MiY)&gt;1,1-(SUM($J$67:CP67)+($D$67/MiY)),0)),5)*(CQ$7&gt;=$E$67)</f>
        <v>0</v>
      </c>
      <c r="CR67" s="155">
        <f>ROUND(($D$67/MiY*(SUM($J$67:CQ67)&lt;=1)+IF(SUM($J$67:CQ67)+($D$67/MiY)&gt;1,1-(SUM($J$67:CQ67)+($D$67/MiY)),0)),5)*(CR$7&gt;=$E$67)</f>
        <v>0</v>
      </c>
      <c r="CS67" s="155">
        <f>ROUND(($D$67/MiY*(SUM($J$67:CR67)&lt;=1)+IF(SUM($J$67:CR67)+($D$67/MiY)&gt;1,1-(SUM($J$67:CR67)+($D$67/MiY)),0)),5)*(CS$7&gt;=$E$67)</f>
        <v>0</v>
      </c>
      <c r="CT67" s="155">
        <f>ROUND(($D$67/MiY*(SUM($J$67:CS67)&lt;=1)+IF(SUM($J$67:CS67)+($D$67/MiY)&gt;1,1-(SUM($J$67:CS67)+($D$67/MiY)),0)),5)*(CT$7&gt;=$E$67)</f>
        <v>0</v>
      </c>
      <c r="CU67" s="155">
        <f>ROUND(($D$67/MiY*(SUM($J$67:CT67)&lt;=1)+IF(SUM($J$67:CT67)+($D$67/MiY)&gt;1,1-(SUM($J$67:CT67)+($D$67/MiY)),0)),5)*(CU$7&gt;=$E$67)</f>
        <v>0</v>
      </c>
      <c r="CV67" s="155">
        <f>ROUND(($D$67/MiY*(SUM($J$67:CU67)&lt;=1)+IF(SUM($J$67:CU67)+($D$67/MiY)&gt;1,1-(SUM($J$67:CU67)+($D$67/MiY)),0)),5)*(CV$7&gt;=$E$67)</f>
        <v>0</v>
      </c>
      <c r="CW67" s="155">
        <f>ROUND(($D$67/MiY*(SUM($J$67:CV67)&lt;=1)+IF(SUM($J$67:CV67)+($D$67/MiY)&gt;1,1-(SUM($J$67:CV67)+($D$67/MiY)),0)),5)*(CW$7&gt;=$E$67)</f>
        <v>0</v>
      </c>
      <c r="CX67" s="155">
        <f>ROUND(($D$67/MiY*(SUM($J$67:CW67)&lt;=1)+IF(SUM($J$67:CW67)+($D$67/MiY)&gt;1,1-(SUM($J$67:CW67)+($D$67/MiY)),0)),5)*(CX$7&gt;=$E$67)</f>
        <v>0</v>
      </c>
      <c r="CY67" s="155">
        <f>ROUND(($D$67/MiY*(SUM($J$67:CX67)&lt;=1)+IF(SUM($J$67:CX67)+($D$67/MiY)&gt;1,1-(SUM($J$67:CX67)+($D$67/MiY)),0)),5)*(CY$7&gt;=$E$67)</f>
        <v>0</v>
      </c>
      <c r="CZ67" s="155">
        <f>ROUND(($D$67/MiY*(SUM($J$67:CY67)&lt;=1)+IF(SUM($J$67:CY67)+($D$67/MiY)&gt;1,1-(SUM($J$67:CY67)+($D$67/MiY)),0)),5)*(CZ$7&gt;=$E$67)</f>
        <v>0</v>
      </c>
      <c r="DA67" s="155">
        <f>ROUND(($D$67/MiY*(SUM($J$67:CZ67)&lt;=1)+IF(SUM($J$67:CZ67)+($D$67/MiY)&gt;1,1-(SUM($J$67:CZ67)+($D$67/MiY)),0)),5)*(DA$7&gt;=$E$67)</f>
        <v>0</v>
      </c>
      <c r="DB67" s="155">
        <f>ROUND(($D$67/MiY*(SUM($J$67:DA67)&lt;=1)+IF(SUM($J$67:DA67)+($D$67/MiY)&gt;1,1-(SUM($J$67:DA67)+($D$67/MiY)),0)),5)*(DB$7&gt;=$E$67)</f>
        <v>0</v>
      </c>
      <c r="DC67" s="155">
        <f>ROUND(($D$67/MiY*(SUM($J$67:DB67)&lt;=1)+IF(SUM($J$67:DB67)+($D$67/MiY)&gt;1,1-(SUM($J$67:DB67)+($D$67/MiY)),0)),5)*(DC$7&gt;=$E$67)</f>
        <v>0</v>
      </c>
      <c r="DD67" s="155">
        <f>ROUND(($D$67/MiY*(SUM($J$67:DC67)&lt;=1)+IF(SUM($J$67:DC67)+($D$67/MiY)&gt;1,1-(SUM($J$67:DC67)+($D$67/MiY)),0)),5)*(DD$7&gt;=$E$67)</f>
        <v>0</v>
      </c>
      <c r="DE67" s="155">
        <f>ROUND(($D$67/MiY*(SUM($J$67:DD67)&lt;=1)+IF(SUM($J$67:DD67)+($D$67/MiY)&gt;1,1-(SUM($J$67:DD67)+($D$67/MiY)),0)),5)*(DE$7&gt;=$E$67)</f>
        <v>0</v>
      </c>
      <c r="DF67" s="155">
        <f>ROUND(($D$67/MiY*(SUM($J$67:DE67)&lt;=1)+IF(SUM($J$67:DE67)+($D$67/MiY)&gt;1,1-(SUM($J$67:DE67)+($D$67/MiY)),0)),5)*(DF$7&gt;=$E$67)</f>
        <v>0</v>
      </c>
      <c r="DG67" s="155">
        <f>ROUND(($D$67/MiY*(SUM($J$67:DF67)&lt;=1)+IF(SUM($J$67:DF67)+($D$67/MiY)&gt;1,1-(SUM($J$67:DF67)+($D$67/MiY)),0)),5)*(DG$7&gt;=$E$67)</f>
        <v>0</v>
      </c>
      <c r="DH67" s="155">
        <f>ROUND(($D$67/MiY*(SUM($J$67:DG67)&lt;=1)+IF(SUM($J$67:DG67)+($D$67/MiY)&gt;1,1-(SUM($J$67:DG67)+($D$67/MiY)),0)),5)*(DH$7&gt;=$E$67)</f>
        <v>0</v>
      </c>
      <c r="DI67" s="155">
        <f>ROUND(($D$67/MiY*(SUM($J$67:DH67)&lt;=1)+IF(SUM($J$67:DH67)+($D$67/MiY)&gt;1,1-(SUM($J$67:DH67)+($D$67/MiY)),0)),5)*(DI$7&gt;=$E$67)</f>
        <v>0</v>
      </c>
      <c r="DJ67" s="155">
        <f>ROUND(($D$67/MiY*(SUM($J$67:DI67)&lt;=1)+IF(SUM($J$67:DI67)+($D$67/MiY)&gt;1,1-(SUM($J$67:DI67)+($D$67/MiY)),0)),5)*(DJ$7&gt;=$E$67)</f>
        <v>0</v>
      </c>
      <c r="DK67" s="155">
        <f>ROUND(($D$67/MiY*(SUM($J$67:DJ67)&lt;=1)+IF(SUM($J$67:DJ67)+($D$67/MiY)&gt;1,1-(SUM($J$67:DJ67)+($D$67/MiY)),0)),5)*(DK$7&gt;=$E$67)</f>
        <v>0</v>
      </c>
      <c r="DL67" s="155">
        <f>ROUND(($D$67/MiY*(SUM($J$67:DK67)&lt;=1)+IF(SUM($J$67:DK67)+($D$67/MiY)&gt;1,1-(SUM($J$67:DK67)+($D$67/MiY)),0)),5)*(DL$7&gt;=$E$67)</f>
        <v>0</v>
      </c>
      <c r="DM67" s="155">
        <f>ROUND(($D$67/MiY*(SUM($J$67:DL67)&lt;=1)+IF(SUM($J$67:DL67)+($D$67/MiY)&gt;1,1-(SUM($J$67:DL67)+($D$67/MiY)),0)),5)*(DM$7&gt;=$E$67)</f>
        <v>0</v>
      </c>
      <c r="DN67" s="155">
        <f>ROUND(($D$67/MiY*(SUM($J$67:DM67)&lt;=1)+IF(SUM($J$67:DM67)+($D$67/MiY)&gt;1,1-(SUM($J$67:DM67)+($D$67/MiY)),0)),5)*(DN$7&gt;=$E$67)</f>
        <v>0</v>
      </c>
      <c r="DO67" s="155">
        <f>ROUND(($D$67/MiY*(SUM($J$67:DN67)&lt;=1)+IF(SUM($J$67:DN67)+($D$67/MiY)&gt;1,1-(SUM($J$67:DN67)+($D$67/MiY)),0)),5)*(DO$7&gt;=$E$67)</f>
        <v>0</v>
      </c>
      <c r="DP67" s="155">
        <f>ROUND(($D$67/MiY*(SUM($J$67:DO67)&lt;=1)+IF(SUM($J$67:DO67)+($D$67/MiY)&gt;1,1-(SUM($J$67:DO67)+($D$67/MiY)),0)),5)*(DP$7&gt;=$E$67)</f>
        <v>0</v>
      </c>
      <c r="DQ67" s="155">
        <f>ROUND(($D$67/MiY*(SUM($J$67:DP67)&lt;=1)+IF(SUM($J$67:DP67)+($D$67/MiY)&gt;1,1-(SUM($J$67:DP67)+($D$67/MiY)),0)),5)*(DQ$7&gt;=$E$67)</f>
        <v>0</v>
      </c>
      <c r="DR67" s="155">
        <f>ROUND(($D$67/MiY*(SUM($J$67:DQ67)&lt;=1)+IF(SUM($J$67:DQ67)+($D$67/MiY)&gt;1,1-(SUM($J$67:DQ67)+($D$67/MiY)),0)),5)*(DR$7&gt;=$E$67)</f>
        <v>0</v>
      </c>
      <c r="DS67" s="155">
        <f>ROUND(($D$67/MiY*(SUM($J$67:DR67)&lt;=1)+IF(SUM($J$67:DR67)+($D$67/MiY)&gt;1,1-(SUM($J$67:DR67)+($D$67/MiY)),0)),5)*(DS$7&gt;=$E$67)</f>
        <v>0</v>
      </c>
      <c r="DT67" s="155">
        <f>ROUND(($D$67/MiY*(SUM($J$67:DS67)&lt;=1)+IF(SUM($J$67:DS67)+($D$67/MiY)&gt;1,1-(SUM($J$67:DS67)+($D$67/MiY)),0)),5)*(DT$7&gt;=$E$67)</f>
        <v>0</v>
      </c>
      <c r="DU67" s="155">
        <f>ROUND(($D$67/MiY*(SUM($J$67:DT67)&lt;=1)+IF(SUM($J$67:DT67)+($D$67/MiY)&gt;1,1-(SUM($J$67:DT67)+($D$67/MiY)),0)),5)*(DU$7&gt;=$E$67)</f>
        <v>0</v>
      </c>
      <c r="DV67" s="155">
        <f>ROUND(($D$67/MiY*(SUM($J$67:DU67)&lt;=1)+IF(SUM($J$67:DU67)+($D$67/MiY)&gt;1,1-(SUM($J$67:DU67)+($D$67/MiY)),0)),5)*(DV$7&gt;=$E$67)</f>
        <v>0</v>
      </c>
      <c r="DW67" s="155">
        <f>ROUND(($D$67/MiY*(SUM($J$67:DV67)&lt;=1)+IF(SUM($J$67:DV67)+($D$67/MiY)&gt;1,1-(SUM($J$67:DV67)+($D$67/MiY)),0)),5)*(DW$7&gt;=$E$67)</f>
        <v>0</v>
      </c>
      <c r="DX67" s="155">
        <f>ROUND(($D$67/MiY*(SUM($J$67:DW67)&lt;=1)+IF(SUM($J$67:DW67)+($D$67/MiY)&gt;1,1-(SUM($J$67:DW67)+($D$67/MiY)),0)),5)*(DX$7&gt;=$E$67)</f>
        <v>0</v>
      </c>
      <c r="DY67" s="155">
        <f>ROUND(($D$67/MiY*(SUM($J$67:DX67)&lt;=1)+IF(SUM($J$67:DX67)+($D$67/MiY)&gt;1,1-(SUM($J$67:DX67)+($D$67/MiY)),0)),5)*(DY$7&gt;=$E$67)</f>
        <v>0</v>
      </c>
      <c r="DZ67" s="155">
        <f>ROUND(($D$67/MiY*(SUM($J$67:DY67)&lt;=1)+IF(SUM($J$67:DY67)+($D$67/MiY)&gt;1,1-(SUM($J$67:DY67)+($D$67/MiY)),0)),5)*(DZ$7&gt;=$E$67)</f>
        <v>0</v>
      </c>
      <c r="EA67" s="155">
        <f>ROUND(($D$67/MiY*(SUM($J$67:DZ67)&lt;=1)+IF(SUM($J$67:DZ67)+($D$67/MiY)&gt;1,1-(SUM($J$67:DZ67)+($D$67/MiY)),0)),5)*(EA$7&gt;=$E$67)</f>
        <v>0</v>
      </c>
      <c r="EB67" s="155">
        <f>ROUND(($D$67/MiY*(SUM($J$67:EA67)&lt;=1)+IF(SUM($J$67:EA67)+($D$67/MiY)&gt;1,1-(SUM($J$67:EA67)+($D$67/MiY)),0)),5)*(EB$7&gt;=$E$67)</f>
        <v>0</v>
      </c>
    </row>
    <row r="68" spans="2:132" outlineLevel="1" x14ac:dyDescent="0.25">
      <c r="C68" s="318" t="s">
        <v>563</v>
      </c>
      <c r="D68" s="16">
        <f>Costs!$K$24*Costs!$K$30</f>
        <v>11621818.181818184</v>
      </c>
      <c r="G68" s="52" t="s">
        <v>553</v>
      </c>
      <c r="H68" s="46">
        <f t="shared" ref="H68" si="599">SUM(J68:EB68)</f>
        <v>11621818.181818185</v>
      </c>
      <c r="J68" s="82">
        <f t="shared" ref="J68:AO68" si="600">J67*$D68</f>
        <v>0</v>
      </c>
      <c r="K68" s="82">
        <f t="shared" si="600"/>
        <v>0</v>
      </c>
      <c r="L68" s="82">
        <f t="shared" si="600"/>
        <v>0</v>
      </c>
      <c r="M68" s="82">
        <f t="shared" si="600"/>
        <v>0</v>
      </c>
      <c r="N68" s="82">
        <f t="shared" si="600"/>
        <v>0</v>
      </c>
      <c r="O68" s="82">
        <f t="shared" si="600"/>
        <v>0</v>
      </c>
      <c r="P68" s="82">
        <f t="shared" si="600"/>
        <v>0</v>
      </c>
      <c r="Q68" s="82">
        <f t="shared" si="600"/>
        <v>0</v>
      </c>
      <c r="R68" s="82">
        <f t="shared" si="600"/>
        <v>0</v>
      </c>
      <c r="S68" s="82">
        <f t="shared" si="600"/>
        <v>0</v>
      </c>
      <c r="T68" s="82">
        <f t="shared" si="600"/>
        <v>0</v>
      </c>
      <c r="U68" s="82">
        <f t="shared" si="600"/>
        <v>0</v>
      </c>
      <c r="V68" s="82">
        <f t="shared" si="600"/>
        <v>0</v>
      </c>
      <c r="W68" s="82">
        <f t="shared" si="600"/>
        <v>0</v>
      </c>
      <c r="X68" s="82">
        <f t="shared" si="600"/>
        <v>0</v>
      </c>
      <c r="Y68" s="82">
        <f t="shared" si="600"/>
        <v>0</v>
      </c>
      <c r="Z68" s="82">
        <f t="shared" si="600"/>
        <v>0</v>
      </c>
      <c r="AA68" s="82">
        <f t="shared" si="600"/>
        <v>0</v>
      </c>
      <c r="AB68" s="82">
        <f t="shared" si="600"/>
        <v>0</v>
      </c>
      <c r="AC68" s="82">
        <f t="shared" si="600"/>
        <v>0</v>
      </c>
      <c r="AD68" s="82">
        <f t="shared" si="600"/>
        <v>0</v>
      </c>
      <c r="AE68" s="82">
        <f t="shared" si="600"/>
        <v>0</v>
      </c>
      <c r="AF68" s="82">
        <f t="shared" si="600"/>
        <v>0</v>
      </c>
      <c r="AG68" s="82">
        <f t="shared" si="600"/>
        <v>0</v>
      </c>
      <c r="AH68" s="82">
        <f t="shared" si="600"/>
        <v>619791.56363636372</v>
      </c>
      <c r="AI68" s="82">
        <f t="shared" si="600"/>
        <v>619791.56363636372</v>
      </c>
      <c r="AJ68" s="82">
        <f t="shared" si="600"/>
        <v>619791.56363636372</v>
      </c>
      <c r="AK68" s="82">
        <f t="shared" si="600"/>
        <v>619791.56363636372</v>
      </c>
      <c r="AL68" s="82">
        <f t="shared" si="600"/>
        <v>619791.56363636372</v>
      </c>
      <c r="AM68" s="82">
        <f t="shared" si="600"/>
        <v>619791.56363636372</v>
      </c>
      <c r="AN68" s="82">
        <f t="shared" si="600"/>
        <v>619791.56363636372</v>
      </c>
      <c r="AO68" s="82">
        <f t="shared" si="600"/>
        <v>619791.56363636372</v>
      </c>
      <c r="AP68" s="82">
        <f t="shared" ref="AP68:BU68" si="601">AP67*$D68</f>
        <v>619791.56363636372</v>
      </c>
      <c r="AQ68" s="82">
        <f t="shared" si="601"/>
        <v>619791.56363636372</v>
      </c>
      <c r="AR68" s="82">
        <f t="shared" si="601"/>
        <v>619791.56363636372</v>
      </c>
      <c r="AS68" s="82">
        <f t="shared" si="601"/>
        <v>619791.56363636372</v>
      </c>
      <c r="AT68" s="82">
        <f t="shared" si="601"/>
        <v>619791.56363636372</v>
      </c>
      <c r="AU68" s="82">
        <f t="shared" si="601"/>
        <v>619791.56363636372</v>
      </c>
      <c r="AV68" s="82">
        <f t="shared" si="601"/>
        <v>619791.56363636372</v>
      </c>
      <c r="AW68" s="82">
        <f t="shared" si="601"/>
        <v>619791.56363636372</v>
      </c>
      <c r="AX68" s="82">
        <f t="shared" si="601"/>
        <v>619791.56363636372</v>
      </c>
      <c r="AY68" s="82">
        <f t="shared" si="601"/>
        <v>619791.56363636372</v>
      </c>
      <c r="AZ68" s="82">
        <f t="shared" si="601"/>
        <v>465570.03636363643</v>
      </c>
      <c r="BA68" s="82">
        <f t="shared" si="601"/>
        <v>0</v>
      </c>
      <c r="BB68" s="82">
        <f t="shared" si="601"/>
        <v>0</v>
      </c>
      <c r="BC68" s="82">
        <f t="shared" si="601"/>
        <v>0</v>
      </c>
      <c r="BD68" s="82">
        <f t="shared" si="601"/>
        <v>0</v>
      </c>
      <c r="BE68" s="82">
        <f t="shared" si="601"/>
        <v>0</v>
      </c>
      <c r="BF68" s="82">
        <f t="shared" si="601"/>
        <v>0</v>
      </c>
      <c r="BG68" s="82">
        <f t="shared" si="601"/>
        <v>0</v>
      </c>
      <c r="BH68" s="82">
        <f t="shared" si="601"/>
        <v>0</v>
      </c>
      <c r="BI68" s="82">
        <f t="shared" si="601"/>
        <v>0</v>
      </c>
      <c r="BJ68" s="82">
        <f t="shared" si="601"/>
        <v>0</v>
      </c>
      <c r="BK68" s="82">
        <f t="shared" si="601"/>
        <v>0</v>
      </c>
      <c r="BL68" s="82">
        <f t="shared" si="601"/>
        <v>0</v>
      </c>
      <c r="BM68" s="82">
        <f t="shared" si="601"/>
        <v>0</v>
      </c>
      <c r="BN68" s="82">
        <f t="shared" si="601"/>
        <v>0</v>
      </c>
      <c r="BO68" s="82">
        <f t="shared" si="601"/>
        <v>0</v>
      </c>
      <c r="BP68" s="82">
        <f t="shared" si="601"/>
        <v>0</v>
      </c>
      <c r="BQ68" s="82">
        <f t="shared" si="601"/>
        <v>0</v>
      </c>
      <c r="BR68" s="82">
        <f t="shared" si="601"/>
        <v>0</v>
      </c>
      <c r="BS68" s="82">
        <f t="shared" si="601"/>
        <v>0</v>
      </c>
      <c r="BT68" s="82">
        <f t="shared" si="601"/>
        <v>0</v>
      </c>
      <c r="BU68" s="82">
        <f t="shared" si="601"/>
        <v>0</v>
      </c>
      <c r="BV68" s="82">
        <f t="shared" ref="BV68:DA68" si="602">BV67*$D68</f>
        <v>0</v>
      </c>
      <c r="BW68" s="82">
        <f t="shared" si="602"/>
        <v>0</v>
      </c>
      <c r="BX68" s="82">
        <f t="shared" si="602"/>
        <v>0</v>
      </c>
      <c r="BY68" s="82">
        <f t="shared" si="602"/>
        <v>0</v>
      </c>
      <c r="BZ68" s="82">
        <f t="shared" si="602"/>
        <v>0</v>
      </c>
      <c r="CA68" s="82">
        <f t="shared" si="602"/>
        <v>0</v>
      </c>
      <c r="CB68" s="82">
        <f t="shared" si="602"/>
        <v>0</v>
      </c>
      <c r="CC68" s="82">
        <f t="shared" si="602"/>
        <v>0</v>
      </c>
      <c r="CD68" s="82">
        <f t="shared" si="602"/>
        <v>0</v>
      </c>
      <c r="CE68" s="82">
        <f t="shared" si="602"/>
        <v>0</v>
      </c>
      <c r="CF68" s="82">
        <f t="shared" si="602"/>
        <v>0</v>
      </c>
      <c r="CG68" s="82">
        <f t="shared" si="602"/>
        <v>0</v>
      </c>
      <c r="CH68" s="82">
        <f t="shared" si="602"/>
        <v>0</v>
      </c>
      <c r="CI68" s="82">
        <f t="shared" si="602"/>
        <v>0</v>
      </c>
      <c r="CJ68" s="82">
        <f t="shared" si="602"/>
        <v>0</v>
      </c>
      <c r="CK68" s="82">
        <f t="shared" si="602"/>
        <v>0</v>
      </c>
      <c r="CL68" s="82">
        <f t="shared" si="602"/>
        <v>0</v>
      </c>
      <c r="CM68" s="82">
        <f t="shared" si="602"/>
        <v>0</v>
      </c>
      <c r="CN68" s="82">
        <f t="shared" si="602"/>
        <v>0</v>
      </c>
      <c r="CO68" s="82">
        <f t="shared" si="602"/>
        <v>0</v>
      </c>
      <c r="CP68" s="82">
        <f t="shared" si="602"/>
        <v>0</v>
      </c>
      <c r="CQ68" s="82">
        <f t="shared" si="602"/>
        <v>0</v>
      </c>
      <c r="CR68" s="82">
        <f t="shared" si="602"/>
        <v>0</v>
      </c>
      <c r="CS68" s="82">
        <f t="shared" si="602"/>
        <v>0</v>
      </c>
      <c r="CT68" s="82">
        <f t="shared" si="602"/>
        <v>0</v>
      </c>
      <c r="CU68" s="82">
        <f t="shared" si="602"/>
        <v>0</v>
      </c>
      <c r="CV68" s="82">
        <f t="shared" si="602"/>
        <v>0</v>
      </c>
      <c r="CW68" s="82">
        <f t="shared" si="602"/>
        <v>0</v>
      </c>
      <c r="CX68" s="82">
        <f t="shared" si="602"/>
        <v>0</v>
      </c>
      <c r="CY68" s="82">
        <f t="shared" si="602"/>
        <v>0</v>
      </c>
      <c r="CZ68" s="82">
        <f t="shared" si="602"/>
        <v>0</v>
      </c>
      <c r="DA68" s="82">
        <f t="shared" si="602"/>
        <v>0</v>
      </c>
      <c r="DB68" s="82">
        <f t="shared" ref="DB68:EB68" si="603">DB67*$D68</f>
        <v>0</v>
      </c>
      <c r="DC68" s="82">
        <f t="shared" si="603"/>
        <v>0</v>
      </c>
      <c r="DD68" s="82">
        <f t="shared" si="603"/>
        <v>0</v>
      </c>
      <c r="DE68" s="82">
        <f t="shared" si="603"/>
        <v>0</v>
      </c>
      <c r="DF68" s="82">
        <f t="shared" si="603"/>
        <v>0</v>
      </c>
      <c r="DG68" s="82">
        <f t="shared" si="603"/>
        <v>0</v>
      </c>
      <c r="DH68" s="82">
        <f t="shared" si="603"/>
        <v>0</v>
      </c>
      <c r="DI68" s="82">
        <f t="shared" si="603"/>
        <v>0</v>
      </c>
      <c r="DJ68" s="82">
        <f t="shared" si="603"/>
        <v>0</v>
      </c>
      <c r="DK68" s="82">
        <f t="shared" si="603"/>
        <v>0</v>
      </c>
      <c r="DL68" s="82">
        <f t="shared" si="603"/>
        <v>0</v>
      </c>
      <c r="DM68" s="82">
        <f t="shared" si="603"/>
        <v>0</v>
      </c>
      <c r="DN68" s="82">
        <f t="shared" si="603"/>
        <v>0</v>
      </c>
      <c r="DO68" s="82">
        <f t="shared" si="603"/>
        <v>0</v>
      </c>
      <c r="DP68" s="82">
        <f t="shared" si="603"/>
        <v>0</v>
      </c>
      <c r="DQ68" s="82">
        <f t="shared" si="603"/>
        <v>0</v>
      </c>
      <c r="DR68" s="82">
        <f t="shared" si="603"/>
        <v>0</v>
      </c>
      <c r="DS68" s="82">
        <f t="shared" si="603"/>
        <v>0</v>
      </c>
      <c r="DT68" s="82">
        <f t="shared" si="603"/>
        <v>0</v>
      </c>
      <c r="DU68" s="82">
        <f t="shared" si="603"/>
        <v>0</v>
      </c>
      <c r="DV68" s="82">
        <f t="shared" si="603"/>
        <v>0</v>
      </c>
      <c r="DW68" s="82">
        <f t="shared" si="603"/>
        <v>0</v>
      </c>
      <c r="DX68" s="82">
        <f t="shared" si="603"/>
        <v>0</v>
      </c>
      <c r="DY68" s="82">
        <f t="shared" si="603"/>
        <v>0</v>
      </c>
      <c r="DZ68" s="82">
        <f t="shared" si="603"/>
        <v>0</v>
      </c>
      <c r="EA68" s="82">
        <f t="shared" si="603"/>
        <v>0</v>
      </c>
      <c r="EB68" s="82">
        <f t="shared" si="603"/>
        <v>0</v>
      </c>
    </row>
    <row r="69" spans="2:132" outlineLevel="1" x14ac:dyDescent="0.25">
      <c r="C69" s="318" t="s">
        <v>557</v>
      </c>
      <c r="D69" s="31">
        <f>Costs!$K$39</f>
        <v>1.9</v>
      </c>
      <c r="G69" s="52" t="s">
        <v>220</v>
      </c>
      <c r="H69" s="29"/>
      <c r="J69" s="312">
        <f>$D69</f>
        <v>1.9</v>
      </c>
      <c r="K69" s="312">
        <f t="shared" ref="K69:BV69" si="604">$D69</f>
        <v>1.9</v>
      </c>
      <c r="L69" s="312">
        <f t="shared" si="604"/>
        <v>1.9</v>
      </c>
      <c r="M69" s="312">
        <f t="shared" si="604"/>
        <v>1.9</v>
      </c>
      <c r="N69" s="312">
        <f t="shared" si="604"/>
        <v>1.9</v>
      </c>
      <c r="O69" s="312">
        <f t="shared" si="604"/>
        <v>1.9</v>
      </c>
      <c r="P69" s="312">
        <f t="shared" si="604"/>
        <v>1.9</v>
      </c>
      <c r="Q69" s="312">
        <f t="shared" si="604"/>
        <v>1.9</v>
      </c>
      <c r="R69" s="312">
        <f t="shared" si="604"/>
        <v>1.9</v>
      </c>
      <c r="S69" s="312">
        <f t="shared" si="604"/>
        <v>1.9</v>
      </c>
      <c r="T69" s="312">
        <f t="shared" si="604"/>
        <v>1.9</v>
      </c>
      <c r="U69" s="312">
        <f t="shared" si="604"/>
        <v>1.9</v>
      </c>
      <c r="V69" s="312">
        <f t="shared" si="604"/>
        <v>1.9</v>
      </c>
      <c r="W69" s="312">
        <f t="shared" si="604"/>
        <v>1.9</v>
      </c>
      <c r="X69" s="312">
        <f t="shared" si="604"/>
        <v>1.9</v>
      </c>
      <c r="Y69" s="312">
        <f t="shared" si="604"/>
        <v>1.9</v>
      </c>
      <c r="Z69" s="312">
        <f t="shared" si="604"/>
        <v>1.9</v>
      </c>
      <c r="AA69" s="312">
        <f t="shared" si="604"/>
        <v>1.9</v>
      </c>
      <c r="AB69" s="312">
        <f t="shared" si="604"/>
        <v>1.9</v>
      </c>
      <c r="AC69" s="312">
        <f t="shared" si="604"/>
        <v>1.9</v>
      </c>
      <c r="AD69" s="312">
        <f t="shared" si="604"/>
        <v>1.9</v>
      </c>
      <c r="AE69" s="312">
        <f t="shared" si="604"/>
        <v>1.9</v>
      </c>
      <c r="AF69" s="312">
        <f t="shared" si="604"/>
        <v>1.9</v>
      </c>
      <c r="AG69" s="312">
        <f t="shared" si="604"/>
        <v>1.9</v>
      </c>
      <c r="AH69" s="312">
        <f t="shared" si="604"/>
        <v>1.9</v>
      </c>
      <c r="AI69" s="312">
        <f t="shared" si="604"/>
        <v>1.9</v>
      </c>
      <c r="AJ69" s="312">
        <f t="shared" si="604"/>
        <v>1.9</v>
      </c>
      <c r="AK69" s="312">
        <f t="shared" si="604"/>
        <v>1.9</v>
      </c>
      <c r="AL69" s="312">
        <f t="shared" si="604"/>
        <v>1.9</v>
      </c>
      <c r="AM69" s="312">
        <f t="shared" si="604"/>
        <v>1.9</v>
      </c>
      <c r="AN69" s="312">
        <f t="shared" si="604"/>
        <v>1.9</v>
      </c>
      <c r="AO69" s="312">
        <f t="shared" si="604"/>
        <v>1.9</v>
      </c>
      <c r="AP69" s="312">
        <f t="shared" si="604"/>
        <v>1.9</v>
      </c>
      <c r="AQ69" s="312">
        <f t="shared" si="604"/>
        <v>1.9</v>
      </c>
      <c r="AR69" s="312">
        <f t="shared" si="604"/>
        <v>1.9</v>
      </c>
      <c r="AS69" s="312">
        <f t="shared" si="604"/>
        <v>1.9</v>
      </c>
      <c r="AT69" s="312">
        <f t="shared" si="604"/>
        <v>1.9</v>
      </c>
      <c r="AU69" s="312">
        <f t="shared" si="604"/>
        <v>1.9</v>
      </c>
      <c r="AV69" s="312">
        <f t="shared" si="604"/>
        <v>1.9</v>
      </c>
      <c r="AW69" s="312">
        <f t="shared" si="604"/>
        <v>1.9</v>
      </c>
      <c r="AX69" s="312">
        <f t="shared" si="604"/>
        <v>1.9</v>
      </c>
      <c r="AY69" s="312">
        <f t="shared" si="604"/>
        <v>1.9</v>
      </c>
      <c r="AZ69" s="312">
        <f t="shared" si="604"/>
        <v>1.9</v>
      </c>
      <c r="BA69" s="312">
        <f t="shared" si="604"/>
        <v>1.9</v>
      </c>
      <c r="BB69" s="312">
        <f t="shared" si="604"/>
        <v>1.9</v>
      </c>
      <c r="BC69" s="312">
        <f t="shared" si="604"/>
        <v>1.9</v>
      </c>
      <c r="BD69" s="312">
        <f t="shared" si="604"/>
        <v>1.9</v>
      </c>
      <c r="BE69" s="312">
        <f t="shared" si="604"/>
        <v>1.9</v>
      </c>
      <c r="BF69" s="312">
        <f t="shared" si="604"/>
        <v>1.9</v>
      </c>
      <c r="BG69" s="312">
        <f t="shared" si="604"/>
        <v>1.9</v>
      </c>
      <c r="BH69" s="312">
        <f t="shared" si="604"/>
        <v>1.9</v>
      </c>
      <c r="BI69" s="312">
        <f t="shared" si="604"/>
        <v>1.9</v>
      </c>
      <c r="BJ69" s="312">
        <f t="shared" si="604"/>
        <v>1.9</v>
      </c>
      <c r="BK69" s="312">
        <f t="shared" si="604"/>
        <v>1.9</v>
      </c>
      <c r="BL69" s="312">
        <f t="shared" si="604"/>
        <v>1.9</v>
      </c>
      <c r="BM69" s="312">
        <f t="shared" si="604"/>
        <v>1.9</v>
      </c>
      <c r="BN69" s="312">
        <f t="shared" si="604"/>
        <v>1.9</v>
      </c>
      <c r="BO69" s="312">
        <f t="shared" si="604"/>
        <v>1.9</v>
      </c>
      <c r="BP69" s="312">
        <f t="shared" si="604"/>
        <v>1.9</v>
      </c>
      <c r="BQ69" s="312">
        <f t="shared" si="604"/>
        <v>1.9</v>
      </c>
      <c r="BR69" s="312">
        <f t="shared" si="604"/>
        <v>1.9</v>
      </c>
      <c r="BS69" s="312">
        <f t="shared" si="604"/>
        <v>1.9</v>
      </c>
      <c r="BT69" s="312">
        <f t="shared" si="604"/>
        <v>1.9</v>
      </c>
      <c r="BU69" s="312">
        <f t="shared" si="604"/>
        <v>1.9</v>
      </c>
      <c r="BV69" s="312">
        <f t="shared" si="604"/>
        <v>1.9</v>
      </c>
      <c r="BW69" s="312">
        <f t="shared" ref="BW69:EB69" si="605">$D69</f>
        <v>1.9</v>
      </c>
      <c r="BX69" s="312">
        <f t="shared" si="605"/>
        <v>1.9</v>
      </c>
      <c r="BY69" s="312">
        <f t="shared" si="605"/>
        <v>1.9</v>
      </c>
      <c r="BZ69" s="312">
        <f t="shared" si="605"/>
        <v>1.9</v>
      </c>
      <c r="CA69" s="312">
        <f t="shared" si="605"/>
        <v>1.9</v>
      </c>
      <c r="CB69" s="312">
        <f t="shared" si="605"/>
        <v>1.9</v>
      </c>
      <c r="CC69" s="312">
        <f t="shared" si="605"/>
        <v>1.9</v>
      </c>
      <c r="CD69" s="312">
        <f t="shared" si="605"/>
        <v>1.9</v>
      </c>
      <c r="CE69" s="312">
        <f t="shared" si="605"/>
        <v>1.9</v>
      </c>
      <c r="CF69" s="312">
        <f t="shared" si="605"/>
        <v>1.9</v>
      </c>
      <c r="CG69" s="312">
        <f t="shared" si="605"/>
        <v>1.9</v>
      </c>
      <c r="CH69" s="312">
        <f t="shared" si="605"/>
        <v>1.9</v>
      </c>
      <c r="CI69" s="312">
        <f t="shared" si="605"/>
        <v>1.9</v>
      </c>
      <c r="CJ69" s="312">
        <f t="shared" si="605"/>
        <v>1.9</v>
      </c>
      <c r="CK69" s="312">
        <f t="shared" si="605"/>
        <v>1.9</v>
      </c>
      <c r="CL69" s="312">
        <f t="shared" si="605"/>
        <v>1.9</v>
      </c>
      <c r="CM69" s="312">
        <f t="shared" si="605"/>
        <v>1.9</v>
      </c>
      <c r="CN69" s="312">
        <f t="shared" si="605"/>
        <v>1.9</v>
      </c>
      <c r="CO69" s="312">
        <f t="shared" si="605"/>
        <v>1.9</v>
      </c>
      <c r="CP69" s="312">
        <f t="shared" si="605"/>
        <v>1.9</v>
      </c>
      <c r="CQ69" s="312">
        <f t="shared" si="605"/>
        <v>1.9</v>
      </c>
      <c r="CR69" s="312">
        <f t="shared" si="605"/>
        <v>1.9</v>
      </c>
      <c r="CS69" s="312">
        <f t="shared" si="605"/>
        <v>1.9</v>
      </c>
      <c r="CT69" s="312">
        <f t="shared" si="605"/>
        <v>1.9</v>
      </c>
      <c r="CU69" s="312">
        <f t="shared" si="605"/>
        <v>1.9</v>
      </c>
      <c r="CV69" s="312">
        <f t="shared" si="605"/>
        <v>1.9</v>
      </c>
      <c r="CW69" s="312">
        <f t="shared" si="605"/>
        <v>1.9</v>
      </c>
      <c r="CX69" s="312">
        <f t="shared" si="605"/>
        <v>1.9</v>
      </c>
      <c r="CY69" s="312">
        <f t="shared" si="605"/>
        <v>1.9</v>
      </c>
      <c r="CZ69" s="312">
        <f t="shared" si="605"/>
        <v>1.9</v>
      </c>
      <c r="DA69" s="312">
        <f t="shared" si="605"/>
        <v>1.9</v>
      </c>
      <c r="DB69" s="312">
        <f t="shared" si="605"/>
        <v>1.9</v>
      </c>
      <c r="DC69" s="312">
        <f t="shared" si="605"/>
        <v>1.9</v>
      </c>
      <c r="DD69" s="312">
        <f t="shared" si="605"/>
        <v>1.9</v>
      </c>
      <c r="DE69" s="312">
        <f t="shared" si="605"/>
        <v>1.9</v>
      </c>
      <c r="DF69" s="312">
        <f t="shared" si="605"/>
        <v>1.9</v>
      </c>
      <c r="DG69" s="312">
        <f t="shared" si="605"/>
        <v>1.9</v>
      </c>
      <c r="DH69" s="312">
        <f t="shared" si="605"/>
        <v>1.9</v>
      </c>
      <c r="DI69" s="312">
        <f t="shared" si="605"/>
        <v>1.9</v>
      </c>
      <c r="DJ69" s="312">
        <f t="shared" si="605"/>
        <v>1.9</v>
      </c>
      <c r="DK69" s="312">
        <f t="shared" si="605"/>
        <v>1.9</v>
      </c>
      <c r="DL69" s="312">
        <f t="shared" si="605"/>
        <v>1.9</v>
      </c>
      <c r="DM69" s="312">
        <f t="shared" si="605"/>
        <v>1.9</v>
      </c>
      <c r="DN69" s="312">
        <f t="shared" si="605"/>
        <v>1.9</v>
      </c>
      <c r="DO69" s="312">
        <f t="shared" si="605"/>
        <v>1.9</v>
      </c>
      <c r="DP69" s="312">
        <f t="shared" si="605"/>
        <v>1.9</v>
      </c>
      <c r="DQ69" s="312">
        <f t="shared" si="605"/>
        <v>1.9</v>
      </c>
      <c r="DR69" s="312">
        <f t="shared" si="605"/>
        <v>1.9</v>
      </c>
      <c r="DS69" s="312">
        <f t="shared" si="605"/>
        <v>1.9</v>
      </c>
      <c r="DT69" s="312">
        <f t="shared" si="605"/>
        <v>1.9</v>
      </c>
      <c r="DU69" s="312">
        <f t="shared" si="605"/>
        <v>1.9</v>
      </c>
      <c r="DV69" s="312">
        <f t="shared" si="605"/>
        <v>1.9</v>
      </c>
      <c r="DW69" s="312">
        <f t="shared" si="605"/>
        <v>1.9</v>
      </c>
      <c r="DX69" s="312">
        <f t="shared" si="605"/>
        <v>1.9</v>
      </c>
      <c r="DY69" s="312">
        <f t="shared" si="605"/>
        <v>1.9</v>
      </c>
      <c r="DZ69" s="312">
        <f t="shared" si="605"/>
        <v>1.9</v>
      </c>
      <c r="EA69" s="312">
        <f t="shared" si="605"/>
        <v>1.9</v>
      </c>
      <c r="EB69" s="312">
        <f t="shared" si="605"/>
        <v>1.9</v>
      </c>
    </row>
    <row r="70" spans="2:132" outlineLevel="1" x14ac:dyDescent="0.25">
      <c r="C70" s="327" t="s">
        <v>600</v>
      </c>
      <c r="D70" s="38"/>
      <c r="E70" s="38"/>
      <c r="F70" s="38"/>
      <c r="G70" s="55" t="s">
        <v>220</v>
      </c>
      <c r="H70" s="316">
        <f t="shared" ref="H70" si="606">SUM(J70:EB70)</f>
        <v>22081454.545454551</v>
      </c>
      <c r="I70" s="38"/>
      <c r="J70" s="314">
        <f>J68*J69</f>
        <v>0</v>
      </c>
      <c r="K70" s="314">
        <f t="shared" ref="K70" si="607">K68*K69</f>
        <v>0</v>
      </c>
      <c r="L70" s="314">
        <f t="shared" ref="L70" si="608">L68*L69</f>
        <v>0</v>
      </c>
      <c r="M70" s="314">
        <f t="shared" ref="M70" si="609">M68*M69</f>
        <v>0</v>
      </c>
      <c r="N70" s="314">
        <f t="shared" ref="N70" si="610">N68*N69</f>
        <v>0</v>
      </c>
      <c r="O70" s="314">
        <f t="shared" ref="O70" si="611">O68*O69</f>
        <v>0</v>
      </c>
      <c r="P70" s="314">
        <f t="shared" ref="P70" si="612">P68*P69</f>
        <v>0</v>
      </c>
      <c r="Q70" s="314">
        <f t="shared" ref="Q70" si="613">Q68*Q69</f>
        <v>0</v>
      </c>
      <c r="R70" s="314">
        <f t="shared" ref="R70" si="614">R68*R69</f>
        <v>0</v>
      </c>
      <c r="S70" s="314">
        <f t="shared" ref="S70" si="615">S68*S69</f>
        <v>0</v>
      </c>
      <c r="T70" s="314">
        <f t="shared" ref="T70" si="616">T68*T69</f>
        <v>0</v>
      </c>
      <c r="U70" s="314">
        <f t="shared" ref="U70" si="617">U68*U69</f>
        <v>0</v>
      </c>
      <c r="V70" s="314">
        <f t="shared" ref="V70" si="618">V68*V69</f>
        <v>0</v>
      </c>
      <c r="W70" s="314">
        <f t="shared" ref="W70" si="619">W68*W69</f>
        <v>0</v>
      </c>
      <c r="X70" s="314">
        <f t="shared" ref="X70" si="620">X68*X69</f>
        <v>0</v>
      </c>
      <c r="Y70" s="314">
        <f t="shared" ref="Y70" si="621">Y68*Y69</f>
        <v>0</v>
      </c>
      <c r="Z70" s="314">
        <f t="shared" ref="Z70" si="622">Z68*Z69</f>
        <v>0</v>
      </c>
      <c r="AA70" s="314">
        <f t="shared" ref="AA70" si="623">AA68*AA69</f>
        <v>0</v>
      </c>
      <c r="AB70" s="314">
        <f t="shared" ref="AB70" si="624">AB68*AB69</f>
        <v>0</v>
      </c>
      <c r="AC70" s="314">
        <f t="shared" ref="AC70" si="625">AC68*AC69</f>
        <v>0</v>
      </c>
      <c r="AD70" s="314">
        <f t="shared" ref="AD70" si="626">AD68*AD69</f>
        <v>0</v>
      </c>
      <c r="AE70" s="314">
        <f t="shared" ref="AE70" si="627">AE68*AE69</f>
        <v>0</v>
      </c>
      <c r="AF70" s="314">
        <f t="shared" ref="AF70" si="628">AF68*AF69</f>
        <v>0</v>
      </c>
      <c r="AG70" s="314">
        <f t="shared" ref="AG70" si="629">AG68*AG69</f>
        <v>0</v>
      </c>
      <c r="AH70" s="314">
        <f t="shared" ref="AH70" si="630">AH68*AH69</f>
        <v>1177603.9709090909</v>
      </c>
      <c r="AI70" s="314">
        <f t="shared" ref="AI70" si="631">AI68*AI69</f>
        <v>1177603.9709090909</v>
      </c>
      <c r="AJ70" s="314">
        <f t="shared" ref="AJ70" si="632">AJ68*AJ69</f>
        <v>1177603.9709090909</v>
      </c>
      <c r="AK70" s="314">
        <f t="shared" ref="AK70" si="633">AK68*AK69</f>
        <v>1177603.9709090909</v>
      </c>
      <c r="AL70" s="314">
        <f t="shared" ref="AL70" si="634">AL68*AL69</f>
        <v>1177603.9709090909</v>
      </c>
      <c r="AM70" s="314">
        <f t="shared" ref="AM70" si="635">AM68*AM69</f>
        <v>1177603.9709090909</v>
      </c>
      <c r="AN70" s="314">
        <f t="shared" ref="AN70" si="636">AN68*AN69</f>
        <v>1177603.9709090909</v>
      </c>
      <c r="AO70" s="314">
        <f t="shared" ref="AO70" si="637">AO68*AO69</f>
        <v>1177603.9709090909</v>
      </c>
      <c r="AP70" s="314">
        <f t="shared" ref="AP70" si="638">AP68*AP69</f>
        <v>1177603.9709090909</v>
      </c>
      <c r="AQ70" s="314">
        <f t="shared" ref="AQ70" si="639">AQ68*AQ69</f>
        <v>1177603.9709090909</v>
      </c>
      <c r="AR70" s="314">
        <f t="shared" ref="AR70" si="640">AR68*AR69</f>
        <v>1177603.9709090909</v>
      </c>
      <c r="AS70" s="314">
        <f t="shared" ref="AS70" si="641">AS68*AS69</f>
        <v>1177603.9709090909</v>
      </c>
      <c r="AT70" s="314">
        <f t="shared" ref="AT70" si="642">AT68*AT69</f>
        <v>1177603.9709090909</v>
      </c>
      <c r="AU70" s="314">
        <f t="shared" ref="AU70" si="643">AU68*AU69</f>
        <v>1177603.9709090909</v>
      </c>
      <c r="AV70" s="314">
        <f t="shared" ref="AV70" si="644">AV68*AV69</f>
        <v>1177603.9709090909</v>
      </c>
      <c r="AW70" s="314">
        <f t="shared" ref="AW70" si="645">AW68*AW69</f>
        <v>1177603.9709090909</v>
      </c>
      <c r="AX70" s="314">
        <f t="shared" ref="AX70" si="646">AX68*AX69</f>
        <v>1177603.9709090909</v>
      </c>
      <c r="AY70" s="314">
        <f t="shared" ref="AY70" si="647">AY68*AY69</f>
        <v>1177603.9709090909</v>
      </c>
      <c r="AZ70" s="314">
        <f t="shared" ref="AZ70" si="648">AZ68*AZ69</f>
        <v>884583.06909090921</v>
      </c>
      <c r="BA70" s="314">
        <f t="shared" ref="BA70" si="649">BA68*BA69</f>
        <v>0</v>
      </c>
      <c r="BB70" s="314">
        <f t="shared" ref="BB70" si="650">BB68*BB69</f>
        <v>0</v>
      </c>
      <c r="BC70" s="314">
        <f t="shared" ref="BC70" si="651">BC68*BC69</f>
        <v>0</v>
      </c>
      <c r="BD70" s="314">
        <f t="shared" ref="BD70" si="652">BD68*BD69</f>
        <v>0</v>
      </c>
      <c r="BE70" s="314">
        <f t="shared" ref="BE70" si="653">BE68*BE69</f>
        <v>0</v>
      </c>
      <c r="BF70" s="314">
        <f t="shared" ref="BF70" si="654">BF68*BF69</f>
        <v>0</v>
      </c>
      <c r="BG70" s="314">
        <f t="shared" ref="BG70" si="655">BG68*BG69</f>
        <v>0</v>
      </c>
      <c r="BH70" s="314">
        <f t="shared" ref="BH70" si="656">BH68*BH69</f>
        <v>0</v>
      </c>
      <c r="BI70" s="314">
        <f t="shared" ref="BI70" si="657">BI68*BI69</f>
        <v>0</v>
      </c>
      <c r="BJ70" s="314">
        <f t="shared" ref="BJ70" si="658">BJ68*BJ69</f>
        <v>0</v>
      </c>
      <c r="BK70" s="314">
        <f t="shared" ref="BK70" si="659">BK68*BK69</f>
        <v>0</v>
      </c>
      <c r="BL70" s="314">
        <f t="shared" ref="BL70" si="660">BL68*BL69</f>
        <v>0</v>
      </c>
      <c r="BM70" s="314">
        <f t="shared" ref="BM70" si="661">BM68*BM69</f>
        <v>0</v>
      </c>
      <c r="BN70" s="314">
        <f t="shared" ref="BN70" si="662">BN68*BN69</f>
        <v>0</v>
      </c>
      <c r="BO70" s="314">
        <f t="shared" ref="BO70" si="663">BO68*BO69</f>
        <v>0</v>
      </c>
      <c r="BP70" s="314">
        <f t="shared" ref="BP70" si="664">BP68*BP69</f>
        <v>0</v>
      </c>
      <c r="BQ70" s="314">
        <f t="shared" ref="BQ70" si="665">BQ68*BQ69</f>
        <v>0</v>
      </c>
      <c r="BR70" s="314">
        <f t="shared" ref="BR70" si="666">BR68*BR69</f>
        <v>0</v>
      </c>
      <c r="BS70" s="314">
        <f t="shared" ref="BS70" si="667">BS68*BS69</f>
        <v>0</v>
      </c>
      <c r="BT70" s="314">
        <f t="shared" ref="BT70" si="668">BT68*BT69</f>
        <v>0</v>
      </c>
      <c r="BU70" s="314">
        <f t="shared" ref="BU70" si="669">BU68*BU69</f>
        <v>0</v>
      </c>
      <c r="BV70" s="314">
        <f t="shared" ref="BV70" si="670">BV68*BV69</f>
        <v>0</v>
      </c>
      <c r="BW70" s="314">
        <f t="shared" ref="BW70" si="671">BW68*BW69</f>
        <v>0</v>
      </c>
      <c r="BX70" s="314">
        <f t="shared" ref="BX70" si="672">BX68*BX69</f>
        <v>0</v>
      </c>
      <c r="BY70" s="314">
        <f t="shared" ref="BY70" si="673">BY68*BY69</f>
        <v>0</v>
      </c>
      <c r="BZ70" s="314">
        <f t="shared" ref="BZ70" si="674">BZ68*BZ69</f>
        <v>0</v>
      </c>
      <c r="CA70" s="314">
        <f t="shared" ref="CA70" si="675">CA68*CA69</f>
        <v>0</v>
      </c>
      <c r="CB70" s="314">
        <f t="shared" ref="CB70" si="676">CB68*CB69</f>
        <v>0</v>
      </c>
      <c r="CC70" s="314">
        <f t="shared" ref="CC70" si="677">CC68*CC69</f>
        <v>0</v>
      </c>
      <c r="CD70" s="314">
        <f t="shared" ref="CD70" si="678">CD68*CD69</f>
        <v>0</v>
      </c>
      <c r="CE70" s="314">
        <f t="shared" ref="CE70" si="679">CE68*CE69</f>
        <v>0</v>
      </c>
      <c r="CF70" s="314">
        <f t="shared" ref="CF70" si="680">CF68*CF69</f>
        <v>0</v>
      </c>
      <c r="CG70" s="314">
        <f t="shared" ref="CG70" si="681">CG68*CG69</f>
        <v>0</v>
      </c>
      <c r="CH70" s="314">
        <f t="shared" ref="CH70" si="682">CH68*CH69</f>
        <v>0</v>
      </c>
      <c r="CI70" s="314">
        <f t="shared" ref="CI70" si="683">CI68*CI69</f>
        <v>0</v>
      </c>
      <c r="CJ70" s="314">
        <f t="shared" ref="CJ70" si="684">CJ68*CJ69</f>
        <v>0</v>
      </c>
      <c r="CK70" s="314">
        <f t="shared" ref="CK70" si="685">CK68*CK69</f>
        <v>0</v>
      </c>
      <c r="CL70" s="314">
        <f t="shared" ref="CL70" si="686">CL68*CL69</f>
        <v>0</v>
      </c>
      <c r="CM70" s="314">
        <f t="shared" ref="CM70" si="687">CM68*CM69</f>
        <v>0</v>
      </c>
      <c r="CN70" s="314">
        <f t="shared" ref="CN70" si="688">CN68*CN69</f>
        <v>0</v>
      </c>
      <c r="CO70" s="314">
        <f t="shared" ref="CO70" si="689">CO68*CO69</f>
        <v>0</v>
      </c>
      <c r="CP70" s="314">
        <f t="shared" ref="CP70" si="690">CP68*CP69</f>
        <v>0</v>
      </c>
      <c r="CQ70" s="314">
        <f t="shared" ref="CQ70" si="691">CQ68*CQ69</f>
        <v>0</v>
      </c>
      <c r="CR70" s="314">
        <f t="shared" ref="CR70" si="692">CR68*CR69</f>
        <v>0</v>
      </c>
      <c r="CS70" s="314">
        <f t="shared" ref="CS70" si="693">CS68*CS69</f>
        <v>0</v>
      </c>
      <c r="CT70" s="314">
        <f t="shared" ref="CT70" si="694">CT68*CT69</f>
        <v>0</v>
      </c>
      <c r="CU70" s="314">
        <f t="shared" ref="CU70" si="695">CU68*CU69</f>
        <v>0</v>
      </c>
      <c r="CV70" s="314">
        <f t="shared" ref="CV70" si="696">CV68*CV69</f>
        <v>0</v>
      </c>
      <c r="CW70" s="314">
        <f t="shared" ref="CW70" si="697">CW68*CW69</f>
        <v>0</v>
      </c>
      <c r="CX70" s="314">
        <f t="shared" ref="CX70" si="698">CX68*CX69</f>
        <v>0</v>
      </c>
      <c r="CY70" s="314">
        <f t="shared" ref="CY70" si="699">CY68*CY69</f>
        <v>0</v>
      </c>
      <c r="CZ70" s="314">
        <f t="shared" ref="CZ70" si="700">CZ68*CZ69</f>
        <v>0</v>
      </c>
      <c r="DA70" s="314">
        <f t="shared" ref="DA70" si="701">DA68*DA69</f>
        <v>0</v>
      </c>
      <c r="DB70" s="314">
        <f t="shared" ref="DB70" si="702">DB68*DB69</f>
        <v>0</v>
      </c>
      <c r="DC70" s="314">
        <f t="shared" ref="DC70" si="703">DC68*DC69</f>
        <v>0</v>
      </c>
      <c r="DD70" s="314">
        <f t="shared" ref="DD70" si="704">DD68*DD69</f>
        <v>0</v>
      </c>
      <c r="DE70" s="314">
        <f t="shared" ref="DE70" si="705">DE68*DE69</f>
        <v>0</v>
      </c>
      <c r="DF70" s="314">
        <f t="shared" ref="DF70" si="706">DF68*DF69</f>
        <v>0</v>
      </c>
      <c r="DG70" s="314">
        <f t="shared" ref="DG70" si="707">DG68*DG69</f>
        <v>0</v>
      </c>
      <c r="DH70" s="314">
        <f t="shared" ref="DH70" si="708">DH68*DH69</f>
        <v>0</v>
      </c>
      <c r="DI70" s="314">
        <f t="shared" ref="DI70" si="709">DI68*DI69</f>
        <v>0</v>
      </c>
      <c r="DJ70" s="314">
        <f t="shared" ref="DJ70" si="710">DJ68*DJ69</f>
        <v>0</v>
      </c>
      <c r="DK70" s="314">
        <f t="shared" ref="DK70" si="711">DK68*DK69</f>
        <v>0</v>
      </c>
      <c r="DL70" s="314">
        <f t="shared" ref="DL70" si="712">DL68*DL69</f>
        <v>0</v>
      </c>
      <c r="DM70" s="314">
        <f t="shared" ref="DM70" si="713">DM68*DM69</f>
        <v>0</v>
      </c>
      <c r="DN70" s="314">
        <f t="shared" ref="DN70" si="714">DN68*DN69</f>
        <v>0</v>
      </c>
      <c r="DO70" s="314">
        <f t="shared" ref="DO70" si="715">DO68*DO69</f>
        <v>0</v>
      </c>
      <c r="DP70" s="314">
        <f t="shared" ref="DP70" si="716">DP68*DP69</f>
        <v>0</v>
      </c>
      <c r="DQ70" s="314">
        <f t="shared" ref="DQ70" si="717">DQ68*DQ69</f>
        <v>0</v>
      </c>
      <c r="DR70" s="314">
        <f t="shared" ref="DR70" si="718">DR68*DR69</f>
        <v>0</v>
      </c>
      <c r="DS70" s="314">
        <f t="shared" ref="DS70" si="719">DS68*DS69</f>
        <v>0</v>
      </c>
      <c r="DT70" s="314">
        <f t="shared" ref="DT70" si="720">DT68*DT69</f>
        <v>0</v>
      </c>
      <c r="DU70" s="314">
        <f t="shared" ref="DU70" si="721">DU68*DU69</f>
        <v>0</v>
      </c>
      <c r="DV70" s="314">
        <f t="shared" ref="DV70" si="722">DV68*DV69</f>
        <v>0</v>
      </c>
      <c r="DW70" s="314">
        <f t="shared" ref="DW70" si="723">DW68*DW69</f>
        <v>0</v>
      </c>
      <c r="DX70" s="314">
        <f t="shared" ref="DX70" si="724">DX68*DX69</f>
        <v>0</v>
      </c>
      <c r="DY70" s="314">
        <f t="shared" ref="DY70" si="725">DY68*DY69</f>
        <v>0</v>
      </c>
      <c r="DZ70" s="314">
        <f t="shared" ref="DZ70" si="726">DZ68*DZ69</f>
        <v>0</v>
      </c>
      <c r="EA70" s="314">
        <f t="shared" ref="EA70" si="727">EA68*EA69</f>
        <v>0</v>
      </c>
      <c r="EB70" s="314">
        <f t="shared" ref="EB70" si="728">EB68*EB69</f>
        <v>0</v>
      </c>
    </row>
    <row r="71" spans="2:132" outlineLevel="1" x14ac:dyDescent="0.25">
      <c r="C71" s="324" t="s">
        <v>417</v>
      </c>
      <c r="D71" s="34"/>
      <c r="E71" s="34"/>
      <c r="F71" s="34"/>
      <c r="G71" s="67" t="s">
        <v>215</v>
      </c>
      <c r="H71" s="34"/>
      <c r="I71" s="34"/>
      <c r="J71" s="126">
        <f>J$13</f>
        <v>1</v>
      </c>
      <c r="K71" s="126">
        <f t="shared" ref="K71:BV71" si="729">K$13</f>
        <v>1.0026792493128671</v>
      </c>
      <c r="L71" s="126">
        <f t="shared" si="729"/>
        <v>1.0056539350998608</v>
      </c>
      <c r="M71" s="126">
        <f t="shared" si="729"/>
        <v>1.0085410656939733</v>
      </c>
      <c r="N71" s="126">
        <f t="shared" si="729"/>
        <v>1.0114364849476103</v>
      </c>
      <c r="O71" s="126">
        <f t="shared" si="729"/>
        <v>1.0143402166566737</v>
      </c>
      <c r="P71" s="126">
        <f t="shared" si="729"/>
        <v>1.0172522846853813</v>
      </c>
      <c r="Q71" s="126">
        <f t="shared" si="729"/>
        <v>1.0201727129664624</v>
      </c>
      <c r="R71" s="126">
        <f t="shared" si="729"/>
        <v>1.0231015255013547</v>
      </c>
      <c r="S71" s="126">
        <f t="shared" si="729"/>
        <v>1.0260387463604019</v>
      </c>
      <c r="T71" s="126">
        <f t="shared" si="729"/>
        <v>1.028984399683051</v>
      </c>
      <c r="U71" s="126">
        <f t="shared" si="729"/>
        <v>1.0319385096780509</v>
      </c>
      <c r="V71" s="126">
        <f t="shared" si="729"/>
        <v>1.0349011006236515</v>
      </c>
      <c r="W71" s="126">
        <f t="shared" si="729"/>
        <v>1.0377730230388176</v>
      </c>
      <c r="X71" s="126">
        <f t="shared" si="729"/>
        <v>1.0408518228283561</v>
      </c>
      <c r="Y71" s="126">
        <f t="shared" si="729"/>
        <v>1.0438400029932626</v>
      </c>
      <c r="Z71" s="126">
        <f t="shared" si="729"/>
        <v>1.046836761920777</v>
      </c>
      <c r="AA71" s="126">
        <f t="shared" si="729"/>
        <v>1.0498421242396576</v>
      </c>
      <c r="AB71" s="126">
        <f t="shared" si="729"/>
        <v>1.05285611464937</v>
      </c>
      <c r="AC71" s="126">
        <f t="shared" si="729"/>
        <v>1.0558787579202888</v>
      </c>
      <c r="AD71" s="126">
        <f t="shared" si="729"/>
        <v>1.0589100788939025</v>
      </c>
      <c r="AE71" s="126">
        <f t="shared" si="729"/>
        <v>1.0619501024830165</v>
      </c>
      <c r="AF71" s="126">
        <f t="shared" si="729"/>
        <v>1.0649988536719583</v>
      </c>
      <c r="AG71" s="126">
        <f t="shared" si="729"/>
        <v>1.0680563575167832</v>
      </c>
      <c r="AH71" s="126">
        <f t="shared" si="729"/>
        <v>1.0711226391454798</v>
      </c>
      <c r="AI71" s="126">
        <f t="shared" si="729"/>
        <v>1.0739924437404067</v>
      </c>
      <c r="AJ71" s="126">
        <f t="shared" si="729"/>
        <v>1.0771786970311998</v>
      </c>
      <c r="AK71" s="126">
        <f t="shared" si="729"/>
        <v>1.0802711679727233</v>
      </c>
      <c r="AL71" s="126">
        <f t="shared" si="729"/>
        <v>1.0833725170851116</v>
      </c>
      <c r="AM71" s="126">
        <f t="shared" si="729"/>
        <v>1.0864827698566941</v>
      </c>
      <c r="AN71" s="126">
        <f t="shared" si="729"/>
        <v>1.0896019518489746</v>
      </c>
      <c r="AO71" s="126">
        <f t="shared" si="729"/>
        <v>1.0927300886968412</v>
      </c>
      <c r="AP71" s="126">
        <f t="shared" si="729"/>
        <v>1.0958672061087775</v>
      </c>
      <c r="AQ71" s="126">
        <f t="shared" si="729"/>
        <v>1.0990133298670732</v>
      </c>
      <c r="AR71" s="126">
        <f t="shared" si="729"/>
        <v>1.1021684858280367</v>
      </c>
      <c r="AS71" s="126">
        <f t="shared" si="729"/>
        <v>1.1053326999222071</v>
      </c>
      <c r="AT71" s="126">
        <f t="shared" si="729"/>
        <v>1.1085059981545673</v>
      </c>
      <c r="AU71" s="126">
        <f t="shared" si="729"/>
        <v>1.111475962088432</v>
      </c>
      <c r="AV71" s="126">
        <f t="shared" si="729"/>
        <v>1.1147734191259395</v>
      </c>
      <c r="AW71" s="126">
        <f t="shared" si="729"/>
        <v>1.1179738207069689</v>
      </c>
      <c r="AX71" s="126">
        <f t="shared" si="729"/>
        <v>1.1211834103167977</v>
      </c>
      <c r="AY71" s="126">
        <f t="shared" si="729"/>
        <v>1.1244022143333261</v>
      </c>
      <c r="AZ71" s="126">
        <f t="shared" si="729"/>
        <v>1.1276302592101826</v>
      </c>
      <c r="BA71" s="126">
        <f t="shared" si="729"/>
        <v>1.1308675714769412</v>
      </c>
      <c r="BB71" s="126">
        <f t="shared" si="729"/>
        <v>1.1341141777393395</v>
      </c>
      <c r="BC71" s="126">
        <f t="shared" si="729"/>
        <v>1.1373701046794982</v>
      </c>
      <c r="BD71" s="126">
        <f t="shared" si="729"/>
        <v>1.1406353790561385</v>
      </c>
      <c r="BE71" s="126">
        <f t="shared" si="729"/>
        <v>1.1439100277048042</v>
      </c>
      <c r="BF71" s="126">
        <f t="shared" si="729"/>
        <v>1.1471940775380809</v>
      </c>
      <c r="BG71" s="126">
        <f t="shared" si="729"/>
        <v>1.15026769648205</v>
      </c>
      <c r="BH71" s="126">
        <f t="shared" si="729"/>
        <v>1.1536802383994258</v>
      </c>
      <c r="BI71" s="126">
        <f t="shared" si="729"/>
        <v>1.1569923375180708</v>
      </c>
      <c r="BJ71" s="126">
        <f t="shared" si="729"/>
        <v>1.1603139453378331</v>
      </c>
      <c r="BK71" s="126">
        <f t="shared" si="729"/>
        <v>1.1636450891572303</v>
      </c>
      <c r="BL71" s="126">
        <f t="shared" si="729"/>
        <v>1.1669857963531516</v>
      </c>
      <c r="BM71" s="126">
        <f t="shared" si="729"/>
        <v>1.1703360943810825</v>
      </c>
      <c r="BN71" s="126">
        <f t="shared" si="729"/>
        <v>1.1736960107753303</v>
      </c>
      <c r="BO71" s="126">
        <f t="shared" si="729"/>
        <v>1.1770655731492505</v>
      </c>
      <c r="BP71" s="126">
        <f t="shared" si="729"/>
        <v>1.180444809195474</v>
      </c>
      <c r="BQ71" s="126">
        <f t="shared" si="729"/>
        <v>1.1838337466861339</v>
      </c>
      <c r="BR71" s="126">
        <f t="shared" si="729"/>
        <v>1.1872324134730949</v>
      </c>
      <c r="BS71" s="126">
        <f t="shared" si="729"/>
        <v>1.1905270658589224</v>
      </c>
      <c r="BT71" s="126">
        <f t="shared" si="729"/>
        <v>1.1940590467434065</v>
      </c>
      <c r="BU71" s="126">
        <f t="shared" si="729"/>
        <v>1.1974870693312041</v>
      </c>
      <c r="BV71" s="126">
        <f t="shared" si="729"/>
        <v>1.2009249334246579</v>
      </c>
      <c r="BW71" s="126">
        <f t="shared" ref="BW71:EB71" si="730">BW$13</f>
        <v>1.204372667277734</v>
      </c>
      <c r="BX71" s="126">
        <f t="shared" si="730"/>
        <v>1.2078302992255125</v>
      </c>
      <c r="BY71" s="126">
        <f t="shared" si="730"/>
        <v>1.2112978576844211</v>
      </c>
      <c r="BZ71" s="126">
        <f t="shared" si="730"/>
        <v>1.2147753711524676</v>
      </c>
      <c r="CA71" s="126">
        <f t="shared" si="730"/>
        <v>1.2182628682094752</v>
      </c>
      <c r="CB71" s="126">
        <f t="shared" si="730"/>
        <v>1.2217603775173165</v>
      </c>
      <c r="CC71" s="126">
        <f t="shared" si="730"/>
        <v>1.2252679278201495</v>
      </c>
      <c r="CD71" s="126">
        <f t="shared" si="730"/>
        <v>1.2287855479446541</v>
      </c>
      <c r="CE71" s="126">
        <f t="shared" si="730"/>
        <v>1.232077770779646</v>
      </c>
      <c r="CF71" s="126">
        <f t="shared" si="730"/>
        <v>1.23573302168438</v>
      </c>
      <c r="CG71" s="126">
        <f t="shared" si="730"/>
        <v>1.2392806860334544</v>
      </c>
      <c r="CH71" s="126">
        <f t="shared" si="730"/>
        <v>1.2428385353675644</v>
      </c>
      <c r="CI71" s="126">
        <f t="shared" si="730"/>
        <v>1.2464065989267703</v>
      </c>
      <c r="CJ71" s="126">
        <f t="shared" si="730"/>
        <v>1.2499849060350778</v>
      </c>
      <c r="CK71" s="126">
        <f t="shared" si="730"/>
        <v>1.2535734861006791</v>
      </c>
      <c r="CL71" s="126">
        <f t="shared" si="730"/>
        <v>1.257172368616194</v>
      </c>
      <c r="CM71" s="126">
        <f t="shared" si="730"/>
        <v>1.2607815831589126</v>
      </c>
      <c r="CN71" s="126">
        <f t="shared" si="730"/>
        <v>1.2644011593910389</v>
      </c>
      <c r="CO71" s="126">
        <f t="shared" si="730"/>
        <v>1.2680311270599336</v>
      </c>
      <c r="CP71" s="126">
        <f t="shared" si="730"/>
        <v>1.2716715159983594</v>
      </c>
      <c r="CQ71" s="126">
        <f t="shared" si="730"/>
        <v>1.2750786410337906</v>
      </c>
      <c r="CR71" s="126">
        <f t="shared" si="730"/>
        <v>1.2788614642181557</v>
      </c>
      <c r="CS71" s="126">
        <f t="shared" si="730"/>
        <v>1.2825329459576562</v>
      </c>
      <c r="CT71" s="126">
        <f t="shared" si="730"/>
        <v>1.2862149681493797</v>
      </c>
      <c r="CU71" s="126">
        <f t="shared" si="730"/>
        <v>1.289907561053897</v>
      </c>
      <c r="CV71" s="126">
        <f t="shared" si="730"/>
        <v>1.293610755018654</v>
      </c>
      <c r="CW71" s="126">
        <f t="shared" si="730"/>
        <v>1.2973245804782207</v>
      </c>
      <c r="CX71" s="126">
        <f t="shared" si="730"/>
        <v>1.3010490679545423</v>
      </c>
      <c r="CY71" s="126">
        <f t="shared" si="730"/>
        <v>1.304784248057189</v>
      </c>
      <c r="CZ71" s="126">
        <f t="shared" si="730"/>
        <v>1.3085301514836076</v>
      </c>
      <c r="DA71" s="126">
        <f t="shared" si="730"/>
        <v>1.3122868090193751</v>
      </c>
      <c r="DB71" s="126">
        <f t="shared" si="730"/>
        <v>1.3160542515384499</v>
      </c>
      <c r="DC71" s="126">
        <f t="shared" si="730"/>
        <v>1.3195802889875801</v>
      </c>
      <c r="DD71" s="126">
        <f t="shared" si="730"/>
        <v>1.323495136864544</v>
      </c>
      <c r="DE71" s="126">
        <f t="shared" si="730"/>
        <v>1.3272947573576725</v>
      </c>
      <c r="DF71" s="126">
        <f t="shared" si="730"/>
        <v>1.3311052861764079</v>
      </c>
      <c r="DG71" s="126">
        <f t="shared" si="730"/>
        <v>1.3349267546374479</v>
      </c>
      <c r="DH71" s="126">
        <f t="shared" si="730"/>
        <v>1.3387591941473977</v>
      </c>
      <c r="DI71" s="126">
        <f t="shared" si="730"/>
        <v>1.3426026362030277</v>
      </c>
      <c r="DJ71" s="126">
        <f t="shared" si="730"/>
        <v>1.3464571123915319</v>
      </c>
      <c r="DK71" s="126">
        <f t="shared" si="730"/>
        <v>1.3503226543907885</v>
      </c>
      <c r="DL71" s="126">
        <f t="shared" si="730"/>
        <v>1.3541992939696192</v>
      </c>
      <c r="DM71" s="126">
        <f t="shared" si="730"/>
        <v>1.358087062988051</v>
      </c>
      <c r="DN71" s="126">
        <f t="shared" si="730"/>
        <v>1.361985993397578</v>
      </c>
      <c r="DO71" s="126">
        <f t="shared" si="730"/>
        <v>1.3657655991021458</v>
      </c>
      <c r="DP71" s="126">
        <f t="shared" si="730"/>
        <v>1.3698174666548035</v>
      </c>
      <c r="DQ71" s="126">
        <f t="shared" si="730"/>
        <v>1.3737500738651915</v>
      </c>
      <c r="DR71" s="126">
        <f t="shared" si="730"/>
        <v>1.3776939711925826</v>
      </c>
      <c r="DS71" s="126">
        <f t="shared" si="730"/>
        <v>1.381649191049759</v>
      </c>
      <c r="DT71" s="126">
        <f t="shared" si="730"/>
        <v>1.385615765942557</v>
      </c>
      <c r="DU71" s="126">
        <f t="shared" si="730"/>
        <v>1.3895937284701338</v>
      </c>
      <c r="DV71" s="126">
        <f t="shared" si="730"/>
        <v>1.3935831113252357</v>
      </c>
      <c r="DW71" s="126">
        <f t="shared" si="730"/>
        <v>1.3975839472944662</v>
      </c>
      <c r="DX71" s="126">
        <f t="shared" si="730"/>
        <v>1.401596269258556</v>
      </c>
      <c r="DY71" s="126">
        <f t="shared" si="730"/>
        <v>1.4056201101926329</v>
      </c>
      <c r="DZ71" s="126">
        <f t="shared" si="730"/>
        <v>1.4096555031664932</v>
      </c>
      <c r="EA71" s="126">
        <f t="shared" si="730"/>
        <v>1.4134323217047313</v>
      </c>
      <c r="EB71" s="126">
        <f t="shared" si="730"/>
        <v>1.4176256038945581</v>
      </c>
    </row>
    <row r="72" spans="2:132" outlineLevel="1" x14ac:dyDescent="0.25">
      <c r="C72" s="321" t="s">
        <v>531</v>
      </c>
      <c r="D72" s="38"/>
      <c r="E72" s="38"/>
      <c r="F72" s="38"/>
      <c r="G72" s="52" t="s">
        <v>220</v>
      </c>
      <c r="H72" s="46">
        <f t="shared" ref="H72" si="731">SUM(J72:EB72)</f>
        <v>24261577.615169726</v>
      </c>
      <c r="I72" s="38"/>
      <c r="J72" s="82">
        <f>J70*J71</f>
        <v>0</v>
      </c>
      <c r="K72" s="82">
        <f t="shared" ref="K72" si="732">K70*K71</f>
        <v>0</v>
      </c>
      <c r="L72" s="82">
        <f t="shared" ref="L72" si="733">L70*L71</f>
        <v>0</v>
      </c>
      <c r="M72" s="82">
        <f t="shared" ref="M72" si="734">M70*M71</f>
        <v>0</v>
      </c>
      <c r="N72" s="82">
        <f t="shared" ref="N72" si="735">N70*N71</f>
        <v>0</v>
      </c>
      <c r="O72" s="82">
        <f t="shared" ref="O72" si="736">O70*O71</f>
        <v>0</v>
      </c>
      <c r="P72" s="82">
        <f t="shared" ref="P72" si="737">P70*P71</f>
        <v>0</v>
      </c>
      <c r="Q72" s="82">
        <f t="shared" ref="Q72" si="738">Q70*Q71</f>
        <v>0</v>
      </c>
      <c r="R72" s="82">
        <f t="shared" ref="R72" si="739">R70*R71</f>
        <v>0</v>
      </c>
      <c r="S72" s="82">
        <f t="shared" ref="S72" si="740">S70*S71</f>
        <v>0</v>
      </c>
      <c r="T72" s="82">
        <f t="shared" ref="T72" si="741">T70*T71</f>
        <v>0</v>
      </c>
      <c r="U72" s="82">
        <f t="shared" ref="U72" si="742">U70*U71</f>
        <v>0</v>
      </c>
      <c r="V72" s="82">
        <f t="shared" ref="V72" si="743">V70*V71</f>
        <v>0</v>
      </c>
      <c r="W72" s="82">
        <f t="shared" ref="W72" si="744">W70*W71</f>
        <v>0</v>
      </c>
      <c r="X72" s="82">
        <f t="shared" ref="X72" si="745">X70*X71</f>
        <v>0</v>
      </c>
      <c r="Y72" s="82">
        <f t="shared" ref="Y72" si="746">Y70*Y71</f>
        <v>0</v>
      </c>
      <c r="Z72" s="82">
        <f t="shared" ref="Z72" si="747">Z70*Z71</f>
        <v>0</v>
      </c>
      <c r="AA72" s="82">
        <f t="shared" ref="AA72" si="748">AA70*AA71</f>
        <v>0</v>
      </c>
      <c r="AB72" s="82">
        <f t="shared" ref="AB72" si="749">AB70*AB71</f>
        <v>0</v>
      </c>
      <c r="AC72" s="82">
        <f t="shared" ref="AC72" si="750">AC70*AC71</f>
        <v>0</v>
      </c>
      <c r="AD72" s="82">
        <f t="shared" ref="AD72" si="751">AD70*AD71</f>
        <v>0</v>
      </c>
      <c r="AE72" s="82">
        <f t="shared" ref="AE72" si="752">AE70*AE71</f>
        <v>0</v>
      </c>
      <c r="AF72" s="82">
        <f t="shared" ref="AF72" si="753">AF70*AF71</f>
        <v>0</v>
      </c>
      <c r="AG72" s="82">
        <f t="shared" ref="AG72" si="754">AG70*AG71</f>
        <v>0</v>
      </c>
      <c r="AH72" s="82">
        <f t="shared" ref="AH72" si="755">AH70*AH71</f>
        <v>1261358.2731883423</v>
      </c>
      <c r="AI72" s="82">
        <f t="shared" ref="AI72" si="756">AI70*AI71</f>
        <v>1264737.7664750614</v>
      </c>
      <c r="AJ72" s="82">
        <f t="shared" ref="AJ72" si="757">AJ70*AJ71</f>
        <v>1268489.9110026215</v>
      </c>
      <c r="AK72" s="82">
        <f t="shared" ref="AK72" si="758">AK70*AK71</f>
        <v>1272131.6170632804</v>
      </c>
      <c r="AL72" s="82">
        <f t="shared" ref="AL72" si="759">AL70*AL71</f>
        <v>1275783.7780932044</v>
      </c>
      <c r="AM72" s="82">
        <f t="shared" ref="AM72" si="760">AM70*AM71</f>
        <v>1279446.4241075509</v>
      </c>
      <c r="AN72" s="82">
        <f t="shared" ref="AN72" si="761">AN70*AN71</f>
        <v>1283119.5852076486</v>
      </c>
      <c r="AO72" s="82">
        <f t="shared" ref="AO72" si="762">AO70*AO71</f>
        <v>1286803.2915812433</v>
      </c>
      <c r="AP72" s="82">
        <f t="shared" ref="AP72" si="763">AP70*AP71</f>
        <v>1290497.5735027476</v>
      </c>
      <c r="AQ72" s="82">
        <f t="shared" ref="AQ72" si="764">AQ70*AQ71</f>
        <v>1294202.4613334881</v>
      </c>
      <c r="AR72" s="82">
        <f t="shared" ref="AR72" si="765">AR70*AR71</f>
        <v>1297917.9855219561</v>
      </c>
      <c r="AS72" s="82">
        <f t="shared" ref="AS72" si="766">AS70*AS71</f>
        <v>1301644.1766040577</v>
      </c>
      <c r="AT72" s="82">
        <f t="shared" ref="AT72" si="767">AT70*AT71</f>
        <v>1305381.0652033638</v>
      </c>
      <c r="AU72" s="82">
        <f t="shared" ref="AU72" si="768">AU70*AU71</f>
        <v>1308878.5065253398</v>
      </c>
      <c r="AV72" s="82">
        <f t="shared" ref="AV72" si="769">AV70*AV71</f>
        <v>1312761.6050266107</v>
      </c>
      <c r="AW72" s="82">
        <f t="shared" ref="AW72" si="770">AW70*AW71</f>
        <v>1316530.4106369347</v>
      </c>
      <c r="AX72" s="82">
        <f t="shared" ref="AX72" si="771">AX70*AX71</f>
        <v>1320310.0361064577</v>
      </c>
      <c r="AY72" s="82">
        <f t="shared" ref="AY72" si="772">AY70*AY71</f>
        <v>1324100.5124978996</v>
      </c>
      <c r="AZ72" s="82">
        <f t="shared" ref="AZ72" si="773">AZ70*AZ71</f>
        <v>997482.63549192075</v>
      </c>
      <c r="BA72" s="82">
        <f t="shared" ref="BA72" si="774">BA70*BA71</f>
        <v>0</v>
      </c>
      <c r="BB72" s="82">
        <f t="shared" ref="BB72" si="775">BB70*BB71</f>
        <v>0</v>
      </c>
      <c r="BC72" s="82">
        <f t="shared" ref="BC72" si="776">BC70*BC71</f>
        <v>0</v>
      </c>
      <c r="BD72" s="82">
        <f t="shared" ref="BD72" si="777">BD70*BD71</f>
        <v>0</v>
      </c>
      <c r="BE72" s="82">
        <f t="shared" ref="BE72" si="778">BE70*BE71</f>
        <v>0</v>
      </c>
      <c r="BF72" s="82">
        <f t="shared" ref="BF72" si="779">BF70*BF71</f>
        <v>0</v>
      </c>
      <c r="BG72" s="82">
        <f t="shared" ref="BG72" si="780">BG70*BG71</f>
        <v>0</v>
      </c>
      <c r="BH72" s="82">
        <f t="shared" ref="BH72" si="781">BH70*BH71</f>
        <v>0</v>
      </c>
      <c r="BI72" s="82">
        <f t="shared" ref="BI72" si="782">BI70*BI71</f>
        <v>0</v>
      </c>
      <c r="BJ72" s="82">
        <f t="shared" ref="BJ72" si="783">BJ70*BJ71</f>
        <v>0</v>
      </c>
      <c r="BK72" s="82">
        <f t="shared" ref="BK72" si="784">BK70*BK71</f>
        <v>0</v>
      </c>
      <c r="BL72" s="82">
        <f t="shared" ref="BL72" si="785">BL70*BL71</f>
        <v>0</v>
      </c>
      <c r="BM72" s="82">
        <f t="shared" ref="BM72" si="786">BM70*BM71</f>
        <v>0</v>
      </c>
      <c r="BN72" s="82">
        <f t="shared" ref="BN72" si="787">BN70*BN71</f>
        <v>0</v>
      </c>
      <c r="BO72" s="82">
        <f t="shared" ref="BO72" si="788">BO70*BO71</f>
        <v>0</v>
      </c>
      <c r="BP72" s="82">
        <f t="shared" ref="BP72" si="789">BP70*BP71</f>
        <v>0</v>
      </c>
      <c r="BQ72" s="82">
        <f t="shared" ref="BQ72" si="790">BQ70*BQ71</f>
        <v>0</v>
      </c>
      <c r="BR72" s="82">
        <f t="shared" ref="BR72" si="791">BR70*BR71</f>
        <v>0</v>
      </c>
      <c r="BS72" s="82">
        <f t="shared" ref="BS72" si="792">BS70*BS71</f>
        <v>0</v>
      </c>
      <c r="BT72" s="82">
        <f t="shared" ref="BT72" si="793">BT70*BT71</f>
        <v>0</v>
      </c>
      <c r="BU72" s="82">
        <f t="shared" ref="BU72" si="794">BU70*BU71</f>
        <v>0</v>
      </c>
      <c r="BV72" s="82">
        <f t="shared" ref="BV72" si="795">BV70*BV71</f>
        <v>0</v>
      </c>
      <c r="BW72" s="82">
        <f t="shared" ref="BW72" si="796">BW70*BW71</f>
        <v>0</v>
      </c>
      <c r="BX72" s="82">
        <f t="shared" ref="BX72" si="797">BX70*BX71</f>
        <v>0</v>
      </c>
      <c r="BY72" s="82">
        <f t="shared" ref="BY72" si="798">BY70*BY71</f>
        <v>0</v>
      </c>
      <c r="BZ72" s="82">
        <f t="shared" ref="BZ72" si="799">BZ70*BZ71</f>
        <v>0</v>
      </c>
      <c r="CA72" s="82">
        <f t="shared" ref="CA72" si="800">CA70*CA71</f>
        <v>0</v>
      </c>
      <c r="CB72" s="82">
        <f t="shared" ref="CB72" si="801">CB70*CB71</f>
        <v>0</v>
      </c>
      <c r="CC72" s="82">
        <f t="shared" ref="CC72" si="802">CC70*CC71</f>
        <v>0</v>
      </c>
      <c r="CD72" s="82">
        <f t="shared" ref="CD72" si="803">CD70*CD71</f>
        <v>0</v>
      </c>
      <c r="CE72" s="82">
        <f t="shared" ref="CE72" si="804">CE70*CE71</f>
        <v>0</v>
      </c>
      <c r="CF72" s="82">
        <f t="shared" ref="CF72" si="805">CF70*CF71</f>
        <v>0</v>
      </c>
      <c r="CG72" s="82">
        <f t="shared" ref="CG72" si="806">CG70*CG71</f>
        <v>0</v>
      </c>
      <c r="CH72" s="82">
        <f t="shared" ref="CH72" si="807">CH70*CH71</f>
        <v>0</v>
      </c>
      <c r="CI72" s="82">
        <f t="shared" ref="CI72" si="808">CI70*CI71</f>
        <v>0</v>
      </c>
      <c r="CJ72" s="82">
        <f t="shared" ref="CJ72" si="809">CJ70*CJ71</f>
        <v>0</v>
      </c>
      <c r="CK72" s="82">
        <f t="shared" ref="CK72" si="810">CK70*CK71</f>
        <v>0</v>
      </c>
      <c r="CL72" s="82">
        <f t="shared" ref="CL72" si="811">CL70*CL71</f>
        <v>0</v>
      </c>
      <c r="CM72" s="82">
        <f t="shared" ref="CM72" si="812">CM70*CM71</f>
        <v>0</v>
      </c>
      <c r="CN72" s="82">
        <f t="shared" ref="CN72" si="813">CN70*CN71</f>
        <v>0</v>
      </c>
      <c r="CO72" s="82">
        <f t="shared" ref="CO72" si="814">CO70*CO71</f>
        <v>0</v>
      </c>
      <c r="CP72" s="82">
        <f t="shared" ref="CP72" si="815">CP70*CP71</f>
        <v>0</v>
      </c>
      <c r="CQ72" s="82">
        <f t="shared" ref="CQ72" si="816">CQ70*CQ71</f>
        <v>0</v>
      </c>
      <c r="CR72" s="82">
        <f t="shared" ref="CR72" si="817">CR70*CR71</f>
        <v>0</v>
      </c>
      <c r="CS72" s="82">
        <f t="shared" ref="CS72" si="818">CS70*CS71</f>
        <v>0</v>
      </c>
      <c r="CT72" s="82">
        <f t="shared" ref="CT72" si="819">CT70*CT71</f>
        <v>0</v>
      </c>
      <c r="CU72" s="82">
        <f t="shared" ref="CU72" si="820">CU70*CU71</f>
        <v>0</v>
      </c>
      <c r="CV72" s="82">
        <f t="shared" ref="CV72" si="821">CV70*CV71</f>
        <v>0</v>
      </c>
      <c r="CW72" s="82">
        <f t="shared" ref="CW72" si="822">CW70*CW71</f>
        <v>0</v>
      </c>
      <c r="CX72" s="82">
        <f t="shared" ref="CX72" si="823">CX70*CX71</f>
        <v>0</v>
      </c>
      <c r="CY72" s="82">
        <f t="shared" ref="CY72" si="824">CY70*CY71</f>
        <v>0</v>
      </c>
      <c r="CZ72" s="82">
        <f t="shared" ref="CZ72" si="825">CZ70*CZ71</f>
        <v>0</v>
      </c>
      <c r="DA72" s="82">
        <f t="shared" ref="DA72" si="826">DA70*DA71</f>
        <v>0</v>
      </c>
      <c r="DB72" s="82">
        <f t="shared" ref="DB72" si="827">DB70*DB71</f>
        <v>0</v>
      </c>
      <c r="DC72" s="82">
        <f t="shared" ref="DC72" si="828">DC70*DC71</f>
        <v>0</v>
      </c>
      <c r="DD72" s="82">
        <f t="shared" ref="DD72" si="829">DD70*DD71</f>
        <v>0</v>
      </c>
      <c r="DE72" s="82">
        <f t="shared" ref="DE72" si="830">DE70*DE71</f>
        <v>0</v>
      </c>
      <c r="DF72" s="82">
        <f t="shared" ref="DF72" si="831">DF70*DF71</f>
        <v>0</v>
      </c>
      <c r="DG72" s="82">
        <f t="shared" ref="DG72" si="832">DG70*DG71</f>
        <v>0</v>
      </c>
      <c r="DH72" s="82">
        <f t="shared" ref="DH72" si="833">DH70*DH71</f>
        <v>0</v>
      </c>
      <c r="DI72" s="82">
        <f t="shared" ref="DI72" si="834">DI70*DI71</f>
        <v>0</v>
      </c>
      <c r="DJ72" s="82">
        <f t="shared" ref="DJ72" si="835">DJ70*DJ71</f>
        <v>0</v>
      </c>
      <c r="DK72" s="82">
        <f t="shared" ref="DK72" si="836">DK70*DK71</f>
        <v>0</v>
      </c>
      <c r="DL72" s="82">
        <f t="shared" ref="DL72" si="837">DL70*DL71</f>
        <v>0</v>
      </c>
      <c r="DM72" s="82">
        <f t="shared" ref="DM72" si="838">DM70*DM71</f>
        <v>0</v>
      </c>
      <c r="DN72" s="82">
        <f t="shared" ref="DN72" si="839">DN70*DN71</f>
        <v>0</v>
      </c>
      <c r="DO72" s="82">
        <f t="shared" ref="DO72" si="840">DO70*DO71</f>
        <v>0</v>
      </c>
      <c r="DP72" s="82">
        <f t="shared" ref="DP72" si="841">DP70*DP71</f>
        <v>0</v>
      </c>
      <c r="DQ72" s="82">
        <f t="shared" ref="DQ72" si="842">DQ70*DQ71</f>
        <v>0</v>
      </c>
      <c r="DR72" s="82">
        <f t="shared" ref="DR72" si="843">DR70*DR71</f>
        <v>0</v>
      </c>
      <c r="DS72" s="82">
        <f t="shared" ref="DS72" si="844">DS70*DS71</f>
        <v>0</v>
      </c>
      <c r="DT72" s="82">
        <f t="shared" ref="DT72" si="845">DT70*DT71</f>
        <v>0</v>
      </c>
      <c r="DU72" s="82">
        <f t="shared" ref="DU72" si="846">DU70*DU71</f>
        <v>0</v>
      </c>
      <c r="DV72" s="82">
        <f t="shared" ref="DV72" si="847">DV70*DV71</f>
        <v>0</v>
      </c>
      <c r="DW72" s="82">
        <f t="shared" ref="DW72" si="848">DW70*DW71</f>
        <v>0</v>
      </c>
      <c r="DX72" s="82">
        <f t="shared" ref="DX72" si="849">DX70*DX71</f>
        <v>0</v>
      </c>
      <c r="DY72" s="82">
        <f t="shared" ref="DY72" si="850">DY70*DY71</f>
        <v>0</v>
      </c>
      <c r="DZ72" s="82">
        <f t="shared" ref="DZ72" si="851">DZ70*DZ71</f>
        <v>0</v>
      </c>
      <c r="EA72" s="82">
        <f t="shared" ref="EA72" si="852">EA70*EA71</f>
        <v>0</v>
      </c>
      <c r="EB72" s="82">
        <f t="shared" ref="EB72" si="853">EB70*EB71</f>
        <v>0</v>
      </c>
    </row>
    <row r="73" spans="2:132" ht="14" outlineLevel="1" x14ac:dyDescent="0.3">
      <c r="B73" s="73"/>
      <c r="C73" s="27"/>
      <c r="H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row>
    <row r="74" spans="2:132" ht="13" x14ac:dyDescent="0.3">
      <c r="C74" s="348" t="s">
        <v>567</v>
      </c>
      <c r="D74" s="342"/>
      <c r="E74" s="342"/>
      <c r="F74" s="342"/>
      <c r="G74" s="350" t="s">
        <v>220</v>
      </c>
      <c r="H74" s="344">
        <f t="shared" ref="H74" si="854">SUM(J74:EB74)</f>
        <v>18666763.523507547</v>
      </c>
      <c r="I74" s="342"/>
      <c r="J74" s="345">
        <f t="shared" ref="J74:AO74" si="855">CHOOSE(Scenario,J56,J64,J72)</f>
        <v>0</v>
      </c>
      <c r="K74" s="346">
        <f t="shared" si="855"/>
        <v>0</v>
      </c>
      <c r="L74" s="346">
        <f t="shared" si="855"/>
        <v>0</v>
      </c>
      <c r="M74" s="346">
        <f t="shared" si="855"/>
        <v>0</v>
      </c>
      <c r="N74" s="346">
        <f t="shared" si="855"/>
        <v>0</v>
      </c>
      <c r="O74" s="346">
        <f t="shared" si="855"/>
        <v>0</v>
      </c>
      <c r="P74" s="346">
        <f t="shared" si="855"/>
        <v>0</v>
      </c>
      <c r="Q74" s="346">
        <f t="shared" si="855"/>
        <v>0</v>
      </c>
      <c r="R74" s="346">
        <f t="shared" si="855"/>
        <v>0</v>
      </c>
      <c r="S74" s="346">
        <f t="shared" si="855"/>
        <v>0</v>
      </c>
      <c r="T74" s="346">
        <f t="shared" si="855"/>
        <v>0</v>
      </c>
      <c r="U74" s="346">
        <f t="shared" si="855"/>
        <v>0</v>
      </c>
      <c r="V74" s="346">
        <f t="shared" si="855"/>
        <v>0</v>
      </c>
      <c r="W74" s="346">
        <f t="shared" si="855"/>
        <v>0</v>
      </c>
      <c r="X74" s="346">
        <f t="shared" si="855"/>
        <v>0</v>
      </c>
      <c r="Y74" s="346">
        <f t="shared" si="855"/>
        <v>0</v>
      </c>
      <c r="Z74" s="346">
        <f t="shared" si="855"/>
        <v>0</v>
      </c>
      <c r="AA74" s="346">
        <f t="shared" si="855"/>
        <v>0</v>
      </c>
      <c r="AB74" s="346">
        <f t="shared" si="855"/>
        <v>0</v>
      </c>
      <c r="AC74" s="346">
        <f t="shared" si="855"/>
        <v>0</v>
      </c>
      <c r="AD74" s="346">
        <f t="shared" si="855"/>
        <v>0</v>
      </c>
      <c r="AE74" s="346">
        <f t="shared" si="855"/>
        <v>0</v>
      </c>
      <c r="AF74" s="346">
        <f t="shared" si="855"/>
        <v>0</v>
      </c>
      <c r="AG74" s="346">
        <f t="shared" si="855"/>
        <v>0</v>
      </c>
      <c r="AH74" s="346">
        <f t="shared" si="855"/>
        <v>970484.1530710943</v>
      </c>
      <c r="AI74" s="346">
        <f t="shared" si="855"/>
        <v>973084.32207135845</v>
      </c>
      <c r="AJ74" s="346">
        <f t="shared" si="855"/>
        <v>975971.20748800156</v>
      </c>
      <c r="AK74" s="346">
        <f t="shared" si="855"/>
        <v>978773.12197743449</v>
      </c>
      <c r="AL74" s="346">
        <f t="shared" si="855"/>
        <v>981583.08047958615</v>
      </c>
      <c r="AM74" s="346">
        <f t="shared" si="855"/>
        <v>984401.10608800233</v>
      </c>
      <c r="AN74" s="346">
        <f t="shared" si="855"/>
        <v>987227.22196252807</v>
      </c>
      <c r="AO74" s="346">
        <f t="shared" si="855"/>
        <v>990061.45132949785</v>
      </c>
      <c r="AP74" s="346">
        <f t="shared" ref="AP74:BU74" si="856">CHOOSE(Scenario,AP56,AP64,AP72)</f>
        <v>992903.81748192688</v>
      </c>
      <c r="AQ74" s="346">
        <f t="shared" si="856"/>
        <v>995754.34377970197</v>
      </c>
      <c r="AR74" s="346">
        <f t="shared" si="856"/>
        <v>998613.05364977417</v>
      </c>
      <c r="AS74" s="346">
        <f t="shared" si="856"/>
        <v>1001479.9705863504</v>
      </c>
      <c r="AT74" s="346">
        <f t="shared" si="856"/>
        <v>1004355.1181510878</v>
      </c>
      <c r="AU74" s="346">
        <f t="shared" si="856"/>
        <v>1007046.0359112687</v>
      </c>
      <c r="AV74" s="346">
        <f t="shared" si="856"/>
        <v>1010033.676806327</v>
      </c>
      <c r="AW74" s="346">
        <f t="shared" si="856"/>
        <v>1012933.3811952946</v>
      </c>
      <c r="AX74" s="346">
        <f t="shared" si="856"/>
        <v>1015841.410341878</v>
      </c>
      <c r="AY74" s="346">
        <f t="shared" si="856"/>
        <v>1018757.7881456135</v>
      </c>
      <c r="AZ74" s="346">
        <f t="shared" si="856"/>
        <v>767459.26299082092</v>
      </c>
      <c r="BA74" s="346">
        <f t="shared" si="856"/>
        <v>0</v>
      </c>
      <c r="BB74" s="346">
        <f t="shared" si="856"/>
        <v>0</v>
      </c>
      <c r="BC74" s="346">
        <f t="shared" si="856"/>
        <v>0</v>
      </c>
      <c r="BD74" s="346">
        <f t="shared" si="856"/>
        <v>0</v>
      </c>
      <c r="BE74" s="346">
        <f t="shared" si="856"/>
        <v>0</v>
      </c>
      <c r="BF74" s="346">
        <f t="shared" si="856"/>
        <v>0</v>
      </c>
      <c r="BG74" s="346">
        <f t="shared" si="856"/>
        <v>0</v>
      </c>
      <c r="BH74" s="346">
        <f t="shared" si="856"/>
        <v>0</v>
      </c>
      <c r="BI74" s="346">
        <f t="shared" si="856"/>
        <v>0</v>
      </c>
      <c r="BJ74" s="346">
        <f t="shared" si="856"/>
        <v>0</v>
      </c>
      <c r="BK74" s="346">
        <f t="shared" si="856"/>
        <v>0</v>
      </c>
      <c r="BL74" s="346">
        <f t="shared" si="856"/>
        <v>0</v>
      </c>
      <c r="BM74" s="346">
        <f t="shared" si="856"/>
        <v>0</v>
      </c>
      <c r="BN74" s="346">
        <f t="shared" si="856"/>
        <v>0</v>
      </c>
      <c r="BO74" s="346">
        <f t="shared" si="856"/>
        <v>0</v>
      </c>
      <c r="BP74" s="346">
        <f t="shared" si="856"/>
        <v>0</v>
      </c>
      <c r="BQ74" s="346">
        <f t="shared" si="856"/>
        <v>0</v>
      </c>
      <c r="BR74" s="346">
        <f t="shared" si="856"/>
        <v>0</v>
      </c>
      <c r="BS74" s="346">
        <f t="shared" si="856"/>
        <v>0</v>
      </c>
      <c r="BT74" s="346">
        <f t="shared" si="856"/>
        <v>0</v>
      </c>
      <c r="BU74" s="346">
        <f t="shared" si="856"/>
        <v>0</v>
      </c>
      <c r="BV74" s="346">
        <f t="shared" ref="BV74:DA74" si="857">CHOOSE(Scenario,BV56,BV64,BV72)</f>
        <v>0</v>
      </c>
      <c r="BW74" s="346">
        <f t="shared" si="857"/>
        <v>0</v>
      </c>
      <c r="BX74" s="346">
        <f t="shared" si="857"/>
        <v>0</v>
      </c>
      <c r="BY74" s="346">
        <f t="shared" si="857"/>
        <v>0</v>
      </c>
      <c r="BZ74" s="346">
        <f t="shared" si="857"/>
        <v>0</v>
      </c>
      <c r="CA74" s="346">
        <f t="shared" si="857"/>
        <v>0</v>
      </c>
      <c r="CB74" s="346">
        <f t="shared" si="857"/>
        <v>0</v>
      </c>
      <c r="CC74" s="346">
        <f t="shared" si="857"/>
        <v>0</v>
      </c>
      <c r="CD74" s="346">
        <f t="shared" si="857"/>
        <v>0</v>
      </c>
      <c r="CE74" s="346">
        <f t="shared" si="857"/>
        <v>0</v>
      </c>
      <c r="CF74" s="346">
        <f t="shared" si="857"/>
        <v>0</v>
      </c>
      <c r="CG74" s="346">
        <f t="shared" si="857"/>
        <v>0</v>
      </c>
      <c r="CH74" s="346">
        <f t="shared" si="857"/>
        <v>0</v>
      </c>
      <c r="CI74" s="346">
        <f t="shared" si="857"/>
        <v>0</v>
      </c>
      <c r="CJ74" s="346">
        <f t="shared" si="857"/>
        <v>0</v>
      </c>
      <c r="CK74" s="346">
        <f t="shared" si="857"/>
        <v>0</v>
      </c>
      <c r="CL74" s="346">
        <f t="shared" si="857"/>
        <v>0</v>
      </c>
      <c r="CM74" s="346">
        <f t="shared" si="857"/>
        <v>0</v>
      </c>
      <c r="CN74" s="346">
        <f t="shared" si="857"/>
        <v>0</v>
      </c>
      <c r="CO74" s="346">
        <f t="shared" si="857"/>
        <v>0</v>
      </c>
      <c r="CP74" s="346">
        <f t="shared" si="857"/>
        <v>0</v>
      </c>
      <c r="CQ74" s="346">
        <f t="shared" si="857"/>
        <v>0</v>
      </c>
      <c r="CR74" s="346">
        <f t="shared" si="857"/>
        <v>0</v>
      </c>
      <c r="CS74" s="346">
        <f t="shared" si="857"/>
        <v>0</v>
      </c>
      <c r="CT74" s="346">
        <f t="shared" si="857"/>
        <v>0</v>
      </c>
      <c r="CU74" s="346">
        <f t="shared" si="857"/>
        <v>0</v>
      </c>
      <c r="CV74" s="346">
        <f t="shared" si="857"/>
        <v>0</v>
      </c>
      <c r="CW74" s="346">
        <f t="shared" si="857"/>
        <v>0</v>
      </c>
      <c r="CX74" s="346">
        <f t="shared" si="857"/>
        <v>0</v>
      </c>
      <c r="CY74" s="346">
        <f t="shared" si="857"/>
        <v>0</v>
      </c>
      <c r="CZ74" s="346">
        <f t="shared" si="857"/>
        <v>0</v>
      </c>
      <c r="DA74" s="346">
        <f t="shared" si="857"/>
        <v>0</v>
      </c>
      <c r="DB74" s="346">
        <f t="shared" ref="DB74:EB74" si="858">CHOOSE(Scenario,DB56,DB64,DB72)</f>
        <v>0</v>
      </c>
      <c r="DC74" s="346">
        <f t="shared" si="858"/>
        <v>0</v>
      </c>
      <c r="DD74" s="346">
        <f t="shared" si="858"/>
        <v>0</v>
      </c>
      <c r="DE74" s="346">
        <f t="shared" si="858"/>
        <v>0</v>
      </c>
      <c r="DF74" s="346">
        <f t="shared" si="858"/>
        <v>0</v>
      </c>
      <c r="DG74" s="346">
        <f t="shared" si="858"/>
        <v>0</v>
      </c>
      <c r="DH74" s="346">
        <f t="shared" si="858"/>
        <v>0</v>
      </c>
      <c r="DI74" s="346">
        <f t="shared" si="858"/>
        <v>0</v>
      </c>
      <c r="DJ74" s="346">
        <f t="shared" si="858"/>
        <v>0</v>
      </c>
      <c r="DK74" s="346">
        <f t="shared" si="858"/>
        <v>0</v>
      </c>
      <c r="DL74" s="346">
        <f t="shared" si="858"/>
        <v>0</v>
      </c>
      <c r="DM74" s="346">
        <f t="shared" si="858"/>
        <v>0</v>
      </c>
      <c r="DN74" s="346">
        <f t="shared" si="858"/>
        <v>0</v>
      </c>
      <c r="DO74" s="346">
        <f t="shared" si="858"/>
        <v>0</v>
      </c>
      <c r="DP74" s="346">
        <f t="shared" si="858"/>
        <v>0</v>
      </c>
      <c r="DQ74" s="346">
        <f t="shared" si="858"/>
        <v>0</v>
      </c>
      <c r="DR74" s="346">
        <f t="shared" si="858"/>
        <v>0</v>
      </c>
      <c r="DS74" s="346">
        <f t="shared" si="858"/>
        <v>0</v>
      </c>
      <c r="DT74" s="346">
        <f t="shared" si="858"/>
        <v>0</v>
      </c>
      <c r="DU74" s="346">
        <f t="shared" si="858"/>
        <v>0</v>
      </c>
      <c r="DV74" s="346">
        <f t="shared" si="858"/>
        <v>0</v>
      </c>
      <c r="DW74" s="346">
        <f t="shared" si="858"/>
        <v>0</v>
      </c>
      <c r="DX74" s="346">
        <f t="shared" si="858"/>
        <v>0</v>
      </c>
      <c r="DY74" s="346">
        <f t="shared" si="858"/>
        <v>0</v>
      </c>
      <c r="DZ74" s="346">
        <f t="shared" si="858"/>
        <v>0</v>
      </c>
      <c r="EA74" s="346">
        <f t="shared" si="858"/>
        <v>0</v>
      </c>
      <c r="EB74" s="347">
        <f t="shared" si="858"/>
        <v>0</v>
      </c>
    </row>
    <row r="75" spans="2:132" ht="14" x14ac:dyDescent="0.3">
      <c r="B75" s="73"/>
      <c r="C75" s="27"/>
      <c r="H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row>
    <row r="76" spans="2:132" ht="13" x14ac:dyDescent="0.3">
      <c r="B76" s="34"/>
      <c r="C76" s="2" t="s">
        <v>534</v>
      </c>
      <c r="D76" s="34"/>
      <c r="E76" s="34"/>
      <c r="F76" s="34"/>
      <c r="G76" s="67"/>
      <c r="H76" s="35"/>
      <c r="I76" s="34"/>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row>
    <row r="77" spans="2:132" ht="13" hidden="1" outlineLevel="1" x14ac:dyDescent="0.3">
      <c r="C77" s="340" t="s">
        <v>503</v>
      </c>
      <c r="G77" s="52"/>
      <c r="H77" s="29"/>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row>
    <row r="78" spans="2:132" hidden="1" outlineLevel="1" x14ac:dyDescent="0.25">
      <c r="C78" s="328" t="s">
        <v>565</v>
      </c>
      <c r="G78" s="52" t="s">
        <v>220</v>
      </c>
      <c r="H78" s="46">
        <f t="shared" ref="H78" si="859">SUM(J78:EB78)</f>
        <v>0</v>
      </c>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row>
    <row r="79" spans="2:132" ht="13" hidden="1" outlineLevel="1" x14ac:dyDescent="0.3">
      <c r="C79" s="330"/>
      <c r="G79" s="52"/>
      <c r="H79" s="29"/>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row>
    <row r="80" spans="2:132" ht="13" collapsed="1" x14ac:dyDescent="0.3">
      <c r="C80" s="348" t="s">
        <v>566</v>
      </c>
      <c r="D80" s="342"/>
      <c r="E80" s="342"/>
      <c r="F80" s="342"/>
      <c r="G80" s="350" t="s">
        <v>220</v>
      </c>
      <c r="H80" s="344">
        <f t="shared" ref="H80" si="860">SUM(J80:EB80)</f>
        <v>0</v>
      </c>
      <c r="I80" s="342"/>
      <c r="J80" s="345">
        <f>J78</f>
        <v>0</v>
      </c>
      <c r="K80" s="346">
        <f t="shared" ref="K80:BV80" si="861">K78</f>
        <v>0</v>
      </c>
      <c r="L80" s="346">
        <f t="shared" si="861"/>
        <v>0</v>
      </c>
      <c r="M80" s="346">
        <f t="shared" si="861"/>
        <v>0</v>
      </c>
      <c r="N80" s="346">
        <f t="shared" si="861"/>
        <v>0</v>
      </c>
      <c r="O80" s="346">
        <f t="shared" si="861"/>
        <v>0</v>
      </c>
      <c r="P80" s="346">
        <f t="shared" si="861"/>
        <v>0</v>
      </c>
      <c r="Q80" s="346">
        <f t="shared" si="861"/>
        <v>0</v>
      </c>
      <c r="R80" s="346">
        <f t="shared" si="861"/>
        <v>0</v>
      </c>
      <c r="S80" s="346">
        <f t="shared" si="861"/>
        <v>0</v>
      </c>
      <c r="T80" s="346">
        <f t="shared" si="861"/>
        <v>0</v>
      </c>
      <c r="U80" s="346">
        <f t="shared" si="861"/>
        <v>0</v>
      </c>
      <c r="V80" s="346">
        <f t="shared" si="861"/>
        <v>0</v>
      </c>
      <c r="W80" s="346">
        <f t="shared" si="861"/>
        <v>0</v>
      </c>
      <c r="X80" s="346">
        <f t="shared" si="861"/>
        <v>0</v>
      </c>
      <c r="Y80" s="346">
        <f t="shared" si="861"/>
        <v>0</v>
      </c>
      <c r="Z80" s="346">
        <f t="shared" si="861"/>
        <v>0</v>
      </c>
      <c r="AA80" s="346">
        <f t="shared" si="861"/>
        <v>0</v>
      </c>
      <c r="AB80" s="346">
        <f t="shared" si="861"/>
        <v>0</v>
      </c>
      <c r="AC80" s="346">
        <f t="shared" si="861"/>
        <v>0</v>
      </c>
      <c r="AD80" s="346">
        <f t="shared" si="861"/>
        <v>0</v>
      </c>
      <c r="AE80" s="346">
        <f t="shared" si="861"/>
        <v>0</v>
      </c>
      <c r="AF80" s="346">
        <f t="shared" si="861"/>
        <v>0</v>
      </c>
      <c r="AG80" s="346">
        <f t="shared" si="861"/>
        <v>0</v>
      </c>
      <c r="AH80" s="346">
        <f t="shared" si="861"/>
        <v>0</v>
      </c>
      <c r="AI80" s="346">
        <f t="shared" si="861"/>
        <v>0</v>
      </c>
      <c r="AJ80" s="346">
        <f t="shared" si="861"/>
        <v>0</v>
      </c>
      <c r="AK80" s="346">
        <f t="shared" si="861"/>
        <v>0</v>
      </c>
      <c r="AL80" s="346">
        <f t="shared" si="861"/>
        <v>0</v>
      </c>
      <c r="AM80" s="346">
        <f t="shared" si="861"/>
        <v>0</v>
      </c>
      <c r="AN80" s="346">
        <f t="shared" si="861"/>
        <v>0</v>
      </c>
      <c r="AO80" s="346">
        <f t="shared" si="861"/>
        <v>0</v>
      </c>
      <c r="AP80" s="346">
        <f t="shared" si="861"/>
        <v>0</v>
      </c>
      <c r="AQ80" s="346">
        <f t="shared" si="861"/>
        <v>0</v>
      </c>
      <c r="AR80" s="346">
        <f t="shared" si="861"/>
        <v>0</v>
      </c>
      <c r="AS80" s="346">
        <f t="shared" si="861"/>
        <v>0</v>
      </c>
      <c r="AT80" s="346">
        <f t="shared" si="861"/>
        <v>0</v>
      </c>
      <c r="AU80" s="346">
        <f t="shared" si="861"/>
        <v>0</v>
      </c>
      <c r="AV80" s="346">
        <f t="shared" si="861"/>
        <v>0</v>
      </c>
      <c r="AW80" s="346">
        <f t="shared" si="861"/>
        <v>0</v>
      </c>
      <c r="AX80" s="346">
        <f t="shared" si="861"/>
        <v>0</v>
      </c>
      <c r="AY80" s="346">
        <f t="shared" si="861"/>
        <v>0</v>
      </c>
      <c r="AZ80" s="346">
        <f t="shared" si="861"/>
        <v>0</v>
      </c>
      <c r="BA80" s="346">
        <f t="shared" si="861"/>
        <v>0</v>
      </c>
      <c r="BB80" s="346">
        <f t="shared" si="861"/>
        <v>0</v>
      </c>
      <c r="BC80" s="346">
        <f t="shared" si="861"/>
        <v>0</v>
      </c>
      <c r="BD80" s="346">
        <f t="shared" si="861"/>
        <v>0</v>
      </c>
      <c r="BE80" s="346">
        <f t="shared" si="861"/>
        <v>0</v>
      </c>
      <c r="BF80" s="346">
        <f t="shared" si="861"/>
        <v>0</v>
      </c>
      <c r="BG80" s="346">
        <f t="shared" si="861"/>
        <v>0</v>
      </c>
      <c r="BH80" s="346">
        <f t="shared" si="861"/>
        <v>0</v>
      </c>
      <c r="BI80" s="346">
        <f t="shared" si="861"/>
        <v>0</v>
      </c>
      <c r="BJ80" s="346">
        <f t="shared" si="861"/>
        <v>0</v>
      </c>
      <c r="BK80" s="346">
        <f t="shared" si="861"/>
        <v>0</v>
      </c>
      <c r="BL80" s="346">
        <f t="shared" si="861"/>
        <v>0</v>
      </c>
      <c r="BM80" s="346">
        <f t="shared" si="861"/>
        <v>0</v>
      </c>
      <c r="BN80" s="346">
        <f t="shared" si="861"/>
        <v>0</v>
      </c>
      <c r="BO80" s="346">
        <f t="shared" si="861"/>
        <v>0</v>
      </c>
      <c r="BP80" s="346">
        <f t="shared" si="861"/>
        <v>0</v>
      </c>
      <c r="BQ80" s="346">
        <f t="shared" si="861"/>
        <v>0</v>
      </c>
      <c r="BR80" s="346">
        <f t="shared" si="861"/>
        <v>0</v>
      </c>
      <c r="BS80" s="346">
        <f t="shared" si="861"/>
        <v>0</v>
      </c>
      <c r="BT80" s="346">
        <f t="shared" si="861"/>
        <v>0</v>
      </c>
      <c r="BU80" s="346">
        <f t="shared" si="861"/>
        <v>0</v>
      </c>
      <c r="BV80" s="346">
        <f t="shared" si="861"/>
        <v>0</v>
      </c>
      <c r="BW80" s="346">
        <f t="shared" ref="BW80:EB80" si="862">BW78</f>
        <v>0</v>
      </c>
      <c r="BX80" s="346">
        <f t="shared" si="862"/>
        <v>0</v>
      </c>
      <c r="BY80" s="346">
        <f t="shared" si="862"/>
        <v>0</v>
      </c>
      <c r="BZ80" s="346">
        <f t="shared" si="862"/>
        <v>0</v>
      </c>
      <c r="CA80" s="346">
        <f t="shared" si="862"/>
        <v>0</v>
      </c>
      <c r="CB80" s="346">
        <f t="shared" si="862"/>
        <v>0</v>
      </c>
      <c r="CC80" s="346">
        <f t="shared" si="862"/>
        <v>0</v>
      </c>
      <c r="CD80" s="346">
        <f t="shared" si="862"/>
        <v>0</v>
      </c>
      <c r="CE80" s="346">
        <f t="shared" si="862"/>
        <v>0</v>
      </c>
      <c r="CF80" s="346">
        <f t="shared" si="862"/>
        <v>0</v>
      </c>
      <c r="CG80" s="346">
        <f t="shared" si="862"/>
        <v>0</v>
      </c>
      <c r="CH80" s="346">
        <f t="shared" si="862"/>
        <v>0</v>
      </c>
      <c r="CI80" s="346">
        <f t="shared" si="862"/>
        <v>0</v>
      </c>
      <c r="CJ80" s="346">
        <f t="shared" si="862"/>
        <v>0</v>
      </c>
      <c r="CK80" s="346">
        <f t="shared" si="862"/>
        <v>0</v>
      </c>
      <c r="CL80" s="346">
        <f t="shared" si="862"/>
        <v>0</v>
      </c>
      <c r="CM80" s="346">
        <f t="shared" si="862"/>
        <v>0</v>
      </c>
      <c r="CN80" s="346">
        <f t="shared" si="862"/>
        <v>0</v>
      </c>
      <c r="CO80" s="346">
        <f t="shared" si="862"/>
        <v>0</v>
      </c>
      <c r="CP80" s="346">
        <f t="shared" si="862"/>
        <v>0</v>
      </c>
      <c r="CQ80" s="346">
        <f t="shared" si="862"/>
        <v>0</v>
      </c>
      <c r="CR80" s="346">
        <f t="shared" si="862"/>
        <v>0</v>
      </c>
      <c r="CS80" s="346">
        <f t="shared" si="862"/>
        <v>0</v>
      </c>
      <c r="CT80" s="346">
        <f t="shared" si="862"/>
        <v>0</v>
      </c>
      <c r="CU80" s="346">
        <f t="shared" si="862"/>
        <v>0</v>
      </c>
      <c r="CV80" s="346">
        <f t="shared" si="862"/>
        <v>0</v>
      </c>
      <c r="CW80" s="346">
        <f t="shared" si="862"/>
        <v>0</v>
      </c>
      <c r="CX80" s="346">
        <f t="shared" si="862"/>
        <v>0</v>
      </c>
      <c r="CY80" s="346">
        <f t="shared" si="862"/>
        <v>0</v>
      </c>
      <c r="CZ80" s="346">
        <f t="shared" si="862"/>
        <v>0</v>
      </c>
      <c r="DA80" s="346">
        <f t="shared" si="862"/>
        <v>0</v>
      </c>
      <c r="DB80" s="346">
        <f t="shared" si="862"/>
        <v>0</v>
      </c>
      <c r="DC80" s="346">
        <f t="shared" si="862"/>
        <v>0</v>
      </c>
      <c r="DD80" s="346">
        <f t="shared" si="862"/>
        <v>0</v>
      </c>
      <c r="DE80" s="346">
        <f t="shared" si="862"/>
        <v>0</v>
      </c>
      <c r="DF80" s="346">
        <f t="shared" si="862"/>
        <v>0</v>
      </c>
      <c r="DG80" s="346">
        <f t="shared" si="862"/>
        <v>0</v>
      </c>
      <c r="DH80" s="346">
        <f t="shared" si="862"/>
        <v>0</v>
      </c>
      <c r="DI80" s="346">
        <f t="shared" si="862"/>
        <v>0</v>
      </c>
      <c r="DJ80" s="346">
        <f t="shared" si="862"/>
        <v>0</v>
      </c>
      <c r="DK80" s="346">
        <f t="shared" si="862"/>
        <v>0</v>
      </c>
      <c r="DL80" s="346">
        <f t="shared" si="862"/>
        <v>0</v>
      </c>
      <c r="DM80" s="346">
        <f t="shared" si="862"/>
        <v>0</v>
      </c>
      <c r="DN80" s="346">
        <f t="shared" si="862"/>
        <v>0</v>
      </c>
      <c r="DO80" s="346">
        <f t="shared" si="862"/>
        <v>0</v>
      </c>
      <c r="DP80" s="346">
        <f t="shared" si="862"/>
        <v>0</v>
      </c>
      <c r="DQ80" s="346">
        <f t="shared" si="862"/>
        <v>0</v>
      </c>
      <c r="DR80" s="346">
        <f t="shared" si="862"/>
        <v>0</v>
      </c>
      <c r="DS80" s="346">
        <f t="shared" si="862"/>
        <v>0</v>
      </c>
      <c r="DT80" s="346">
        <f t="shared" si="862"/>
        <v>0</v>
      </c>
      <c r="DU80" s="346">
        <f t="shared" si="862"/>
        <v>0</v>
      </c>
      <c r="DV80" s="346">
        <f t="shared" si="862"/>
        <v>0</v>
      </c>
      <c r="DW80" s="346">
        <f t="shared" si="862"/>
        <v>0</v>
      </c>
      <c r="DX80" s="346">
        <f t="shared" si="862"/>
        <v>0</v>
      </c>
      <c r="DY80" s="346">
        <f t="shared" si="862"/>
        <v>0</v>
      </c>
      <c r="DZ80" s="346">
        <f t="shared" si="862"/>
        <v>0</v>
      </c>
      <c r="EA80" s="346">
        <f t="shared" si="862"/>
        <v>0</v>
      </c>
      <c r="EB80" s="347">
        <f t="shared" si="862"/>
        <v>0</v>
      </c>
    </row>
    <row r="81" spans="1:133" x14ac:dyDescent="0.25">
      <c r="G81" s="52"/>
      <c r="H81" s="29"/>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row>
    <row r="82" spans="1:133" ht="13" x14ac:dyDescent="0.3">
      <c r="B82" s="34"/>
      <c r="C82" s="2" t="s">
        <v>598</v>
      </c>
      <c r="D82" s="34"/>
      <c r="E82" s="34"/>
      <c r="F82" s="34"/>
      <c r="G82" s="67"/>
      <c r="H82" s="35"/>
      <c r="I82" s="34"/>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row>
    <row r="83" spans="1:133" ht="13" x14ac:dyDescent="0.25">
      <c r="A83" s="59">
        <f>IF(ROUND(SUM(H24,H45,H56,H78)-H83,2)=0,0,1)</f>
        <v>0</v>
      </c>
      <c r="C83" s="311" t="s">
        <v>500</v>
      </c>
      <c r="G83" s="52" t="s">
        <v>220</v>
      </c>
      <c r="H83" s="66">
        <f t="shared" ref="H83:H85" si="863">SUM(J83:EB83)</f>
        <v>24261577.615169726</v>
      </c>
      <c r="J83" s="82">
        <f>SUM(J24,J45,J56,J78)</f>
        <v>0</v>
      </c>
      <c r="K83" s="82">
        <f t="shared" ref="K83:BV83" si="864">SUM(K24,K45,K56,K78)</f>
        <v>0</v>
      </c>
      <c r="L83" s="82">
        <f t="shared" si="864"/>
        <v>0</v>
      </c>
      <c r="M83" s="82">
        <f t="shared" si="864"/>
        <v>0</v>
      </c>
      <c r="N83" s="82">
        <f t="shared" si="864"/>
        <v>0</v>
      </c>
      <c r="O83" s="82">
        <f t="shared" si="864"/>
        <v>0</v>
      </c>
      <c r="P83" s="82">
        <f t="shared" si="864"/>
        <v>0</v>
      </c>
      <c r="Q83" s="82">
        <f t="shared" si="864"/>
        <v>0</v>
      </c>
      <c r="R83" s="82">
        <f t="shared" si="864"/>
        <v>0</v>
      </c>
      <c r="S83" s="82">
        <f t="shared" si="864"/>
        <v>0</v>
      </c>
      <c r="T83" s="82">
        <f t="shared" si="864"/>
        <v>0</v>
      </c>
      <c r="U83" s="82">
        <f t="shared" si="864"/>
        <v>0</v>
      </c>
      <c r="V83" s="82">
        <f t="shared" si="864"/>
        <v>0</v>
      </c>
      <c r="W83" s="82">
        <f t="shared" si="864"/>
        <v>0</v>
      </c>
      <c r="X83" s="82">
        <f t="shared" si="864"/>
        <v>0</v>
      </c>
      <c r="Y83" s="82">
        <f t="shared" si="864"/>
        <v>0</v>
      </c>
      <c r="Z83" s="82">
        <f t="shared" si="864"/>
        <v>0</v>
      </c>
      <c r="AA83" s="82">
        <f t="shared" si="864"/>
        <v>0</v>
      </c>
      <c r="AB83" s="82">
        <f t="shared" si="864"/>
        <v>0</v>
      </c>
      <c r="AC83" s="82">
        <f t="shared" si="864"/>
        <v>0</v>
      </c>
      <c r="AD83" s="82">
        <f t="shared" si="864"/>
        <v>0</v>
      </c>
      <c r="AE83" s="82">
        <f t="shared" si="864"/>
        <v>0</v>
      </c>
      <c r="AF83" s="82">
        <f t="shared" si="864"/>
        <v>0</v>
      </c>
      <c r="AG83" s="82">
        <f t="shared" si="864"/>
        <v>0</v>
      </c>
      <c r="AH83" s="82">
        <f t="shared" si="864"/>
        <v>1261358.2731883423</v>
      </c>
      <c r="AI83" s="82">
        <f t="shared" si="864"/>
        <v>1264737.7664750614</v>
      </c>
      <c r="AJ83" s="82">
        <f t="shared" si="864"/>
        <v>1268489.9110026215</v>
      </c>
      <c r="AK83" s="82">
        <f t="shared" si="864"/>
        <v>1272131.6170632804</v>
      </c>
      <c r="AL83" s="82">
        <f t="shared" si="864"/>
        <v>1275783.7780932044</v>
      </c>
      <c r="AM83" s="82">
        <f t="shared" si="864"/>
        <v>1279446.4241075509</v>
      </c>
      <c r="AN83" s="82">
        <f t="shared" si="864"/>
        <v>1283119.5852076486</v>
      </c>
      <c r="AO83" s="82">
        <f t="shared" si="864"/>
        <v>1286803.2915812433</v>
      </c>
      <c r="AP83" s="82">
        <f t="shared" si="864"/>
        <v>1290497.5735027476</v>
      </c>
      <c r="AQ83" s="82">
        <f t="shared" si="864"/>
        <v>1294202.4613334881</v>
      </c>
      <c r="AR83" s="82">
        <f t="shared" si="864"/>
        <v>1297917.9855219561</v>
      </c>
      <c r="AS83" s="82">
        <f t="shared" si="864"/>
        <v>1301644.1766040577</v>
      </c>
      <c r="AT83" s="82">
        <f t="shared" si="864"/>
        <v>1305381.0652033638</v>
      </c>
      <c r="AU83" s="82">
        <f t="shared" si="864"/>
        <v>1308878.5065253398</v>
      </c>
      <c r="AV83" s="82">
        <f t="shared" si="864"/>
        <v>1312761.6050266107</v>
      </c>
      <c r="AW83" s="82">
        <f t="shared" si="864"/>
        <v>1316530.4106369347</v>
      </c>
      <c r="AX83" s="82">
        <f t="shared" si="864"/>
        <v>1320310.0361064577</v>
      </c>
      <c r="AY83" s="82">
        <f t="shared" si="864"/>
        <v>1324100.5124978996</v>
      </c>
      <c r="AZ83" s="82">
        <f t="shared" si="864"/>
        <v>997482.63549192075</v>
      </c>
      <c r="BA83" s="82">
        <f t="shared" si="864"/>
        <v>0</v>
      </c>
      <c r="BB83" s="82">
        <f t="shared" si="864"/>
        <v>0</v>
      </c>
      <c r="BC83" s="82">
        <f t="shared" si="864"/>
        <v>0</v>
      </c>
      <c r="BD83" s="82">
        <f t="shared" si="864"/>
        <v>0</v>
      </c>
      <c r="BE83" s="82">
        <f t="shared" si="864"/>
        <v>0</v>
      </c>
      <c r="BF83" s="82">
        <f t="shared" si="864"/>
        <v>0</v>
      </c>
      <c r="BG83" s="82">
        <f t="shared" si="864"/>
        <v>0</v>
      </c>
      <c r="BH83" s="82">
        <f t="shared" si="864"/>
        <v>0</v>
      </c>
      <c r="BI83" s="82">
        <f t="shared" si="864"/>
        <v>0</v>
      </c>
      <c r="BJ83" s="82">
        <f t="shared" si="864"/>
        <v>0</v>
      </c>
      <c r="BK83" s="82">
        <f t="shared" si="864"/>
        <v>0</v>
      </c>
      <c r="BL83" s="82">
        <f t="shared" si="864"/>
        <v>0</v>
      </c>
      <c r="BM83" s="82">
        <f t="shared" si="864"/>
        <v>0</v>
      </c>
      <c r="BN83" s="82">
        <f t="shared" si="864"/>
        <v>0</v>
      </c>
      <c r="BO83" s="82">
        <f t="shared" si="864"/>
        <v>0</v>
      </c>
      <c r="BP83" s="82">
        <f t="shared" si="864"/>
        <v>0</v>
      </c>
      <c r="BQ83" s="82">
        <f t="shared" si="864"/>
        <v>0</v>
      </c>
      <c r="BR83" s="82">
        <f t="shared" si="864"/>
        <v>0</v>
      </c>
      <c r="BS83" s="82">
        <f t="shared" si="864"/>
        <v>0</v>
      </c>
      <c r="BT83" s="82">
        <f t="shared" si="864"/>
        <v>0</v>
      </c>
      <c r="BU83" s="82">
        <f t="shared" si="864"/>
        <v>0</v>
      </c>
      <c r="BV83" s="82">
        <f t="shared" si="864"/>
        <v>0</v>
      </c>
      <c r="BW83" s="82">
        <f t="shared" ref="BW83:EB83" si="865">SUM(BW24,BW45,BW56,BW78)</f>
        <v>0</v>
      </c>
      <c r="BX83" s="82">
        <f t="shared" si="865"/>
        <v>0</v>
      </c>
      <c r="BY83" s="82">
        <f t="shared" si="865"/>
        <v>0</v>
      </c>
      <c r="BZ83" s="82">
        <f t="shared" si="865"/>
        <v>0</v>
      </c>
      <c r="CA83" s="82">
        <f t="shared" si="865"/>
        <v>0</v>
      </c>
      <c r="CB83" s="82">
        <f t="shared" si="865"/>
        <v>0</v>
      </c>
      <c r="CC83" s="82">
        <f t="shared" si="865"/>
        <v>0</v>
      </c>
      <c r="CD83" s="82">
        <f t="shared" si="865"/>
        <v>0</v>
      </c>
      <c r="CE83" s="82">
        <f t="shared" si="865"/>
        <v>0</v>
      </c>
      <c r="CF83" s="82">
        <f t="shared" si="865"/>
        <v>0</v>
      </c>
      <c r="CG83" s="82">
        <f t="shared" si="865"/>
        <v>0</v>
      </c>
      <c r="CH83" s="82">
        <f t="shared" si="865"/>
        <v>0</v>
      </c>
      <c r="CI83" s="82">
        <f t="shared" si="865"/>
        <v>0</v>
      </c>
      <c r="CJ83" s="82">
        <f t="shared" si="865"/>
        <v>0</v>
      </c>
      <c r="CK83" s="82">
        <f t="shared" si="865"/>
        <v>0</v>
      </c>
      <c r="CL83" s="82">
        <f t="shared" si="865"/>
        <v>0</v>
      </c>
      <c r="CM83" s="82">
        <f t="shared" si="865"/>
        <v>0</v>
      </c>
      <c r="CN83" s="82">
        <f t="shared" si="865"/>
        <v>0</v>
      </c>
      <c r="CO83" s="82">
        <f t="shared" si="865"/>
        <v>0</v>
      </c>
      <c r="CP83" s="82">
        <f t="shared" si="865"/>
        <v>0</v>
      </c>
      <c r="CQ83" s="82">
        <f t="shared" si="865"/>
        <v>0</v>
      </c>
      <c r="CR83" s="82">
        <f t="shared" si="865"/>
        <v>0</v>
      </c>
      <c r="CS83" s="82">
        <f t="shared" si="865"/>
        <v>0</v>
      </c>
      <c r="CT83" s="82">
        <f t="shared" si="865"/>
        <v>0</v>
      </c>
      <c r="CU83" s="82">
        <f t="shared" si="865"/>
        <v>0</v>
      </c>
      <c r="CV83" s="82">
        <f t="shared" si="865"/>
        <v>0</v>
      </c>
      <c r="CW83" s="82">
        <f t="shared" si="865"/>
        <v>0</v>
      </c>
      <c r="CX83" s="82">
        <f t="shared" si="865"/>
        <v>0</v>
      </c>
      <c r="CY83" s="82">
        <f t="shared" si="865"/>
        <v>0</v>
      </c>
      <c r="CZ83" s="82">
        <f t="shared" si="865"/>
        <v>0</v>
      </c>
      <c r="DA83" s="82">
        <f t="shared" si="865"/>
        <v>0</v>
      </c>
      <c r="DB83" s="82">
        <f t="shared" si="865"/>
        <v>0</v>
      </c>
      <c r="DC83" s="82">
        <f t="shared" si="865"/>
        <v>0</v>
      </c>
      <c r="DD83" s="82">
        <f t="shared" si="865"/>
        <v>0</v>
      </c>
      <c r="DE83" s="82">
        <f t="shared" si="865"/>
        <v>0</v>
      </c>
      <c r="DF83" s="82">
        <f t="shared" si="865"/>
        <v>0</v>
      </c>
      <c r="DG83" s="82">
        <f t="shared" si="865"/>
        <v>0</v>
      </c>
      <c r="DH83" s="82">
        <f t="shared" si="865"/>
        <v>0</v>
      </c>
      <c r="DI83" s="82">
        <f t="shared" si="865"/>
        <v>0</v>
      </c>
      <c r="DJ83" s="82">
        <f t="shared" si="865"/>
        <v>0</v>
      </c>
      <c r="DK83" s="82">
        <f t="shared" si="865"/>
        <v>0</v>
      </c>
      <c r="DL83" s="82">
        <f t="shared" si="865"/>
        <v>0</v>
      </c>
      <c r="DM83" s="82">
        <f t="shared" si="865"/>
        <v>0</v>
      </c>
      <c r="DN83" s="82">
        <f t="shared" si="865"/>
        <v>0</v>
      </c>
      <c r="DO83" s="82">
        <f t="shared" si="865"/>
        <v>0</v>
      </c>
      <c r="DP83" s="82">
        <f t="shared" si="865"/>
        <v>0</v>
      </c>
      <c r="DQ83" s="82">
        <f t="shared" si="865"/>
        <v>0</v>
      </c>
      <c r="DR83" s="82">
        <f t="shared" si="865"/>
        <v>0</v>
      </c>
      <c r="DS83" s="82">
        <f t="shared" si="865"/>
        <v>0</v>
      </c>
      <c r="DT83" s="82">
        <f t="shared" si="865"/>
        <v>0</v>
      </c>
      <c r="DU83" s="82">
        <f t="shared" si="865"/>
        <v>0</v>
      </c>
      <c r="DV83" s="82">
        <f t="shared" si="865"/>
        <v>0</v>
      </c>
      <c r="DW83" s="82">
        <f t="shared" si="865"/>
        <v>0</v>
      </c>
      <c r="DX83" s="82">
        <f t="shared" si="865"/>
        <v>0</v>
      </c>
      <c r="DY83" s="82">
        <f t="shared" si="865"/>
        <v>0</v>
      </c>
      <c r="DZ83" s="82">
        <f t="shared" si="865"/>
        <v>0</v>
      </c>
      <c r="EA83" s="82">
        <f t="shared" si="865"/>
        <v>0</v>
      </c>
      <c r="EB83" s="82">
        <f t="shared" si="865"/>
        <v>0</v>
      </c>
    </row>
    <row r="84" spans="1:133" ht="13" x14ac:dyDescent="0.25">
      <c r="A84" s="59">
        <f>IF(ROUND(SUM(H36,H45,H64,H78)-H84,2)=0,0,1)</f>
        <v>0</v>
      </c>
      <c r="C84" s="311" t="s">
        <v>502</v>
      </c>
      <c r="G84" s="52" t="s">
        <v>220</v>
      </c>
      <c r="H84" s="46">
        <f t="shared" si="863"/>
        <v>23841876.887088861</v>
      </c>
      <c r="J84" s="82">
        <f>SUM(J36,J45,J64,J78)</f>
        <v>2712656.4565840228</v>
      </c>
      <c r="K84" s="82">
        <f t="shared" ref="K84:BV84" si="866">SUM(K36,K45,K64,K78)</f>
        <v>0</v>
      </c>
      <c r="L84" s="82">
        <f t="shared" si="866"/>
        <v>0</v>
      </c>
      <c r="M84" s="82">
        <f t="shared" si="866"/>
        <v>0</v>
      </c>
      <c r="N84" s="82">
        <f t="shared" si="866"/>
        <v>0</v>
      </c>
      <c r="O84" s="82">
        <f t="shared" si="866"/>
        <v>0</v>
      </c>
      <c r="P84" s="82">
        <f t="shared" si="866"/>
        <v>0</v>
      </c>
      <c r="Q84" s="82">
        <f t="shared" si="866"/>
        <v>0</v>
      </c>
      <c r="R84" s="82">
        <f t="shared" si="866"/>
        <v>0</v>
      </c>
      <c r="S84" s="82">
        <f t="shared" si="866"/>
        <v>0</v>
      </c>
      <c r="T84" s="82">
        <f t="shared" si="866"/>
        <v>0</v>
      </c>
      <c r="U84" s="82">
        <f t="shared" si="866"/>
        <v>0</v>
      </c>
      <c r="V84" s="82">
        <f t="shared" si="866"/>
        <v>2462456.90699729</v>
      </c>
      <c r="W84" s="82">
        <f t="shared" si="866"/>
        <v>0</v>
      </c>
      <c r="X84" s="82">
        <f t="shared" si="866"/>
        <v>0</v>
      </c>
      <c r="Y84" s="82">
        <f t="shared" si="866"/>
        <v>0</v>
      </c>
      <c r="Z84" s="82">
        <f t="shared" si="866"/>
        <v>0</v>
      </c>
      <c r="AA84" s="82">
        <f t="shared" si="866"/>
        <v>0</v>
      </c>
      <c r="AB84" s="82">
        <f t="shared" si="866"/>
        <v>0</v>
      </c>
      <c r="AC84" s="82">
        <f t="shared" si="866"/>
        <v>0</v>
      </c>
      <c r="AD84" s="82">
        <f t="shared" si="866"/>
        <v>0</v>
      </c>
      <c r="AE84" s="82">
        <f t="shared" si="866"/>
        <v>0</v>
      </c>
      <c r="AF84" s="82">
        <f t="shared" si="866"/>
        <v>0</v>
      </c>
      <c r="AG84" s="82">
        <f t="shared" si="866"/>
        <v>0</v>
      </c>
      <c r="AH84" s="82">
        <f>SUM(AH36,AH45,AH64,AH78)</f>
        <v>970484.1530710943</v>
      </c>
      <c r="AI84" s="82">
        <f t="shared" si="866"/>
        <v>973084.32207135845</v>
      </c>
      <c r="AJ84" s="82">
        <f t="shared" si="866"/>
        <v>975971.20748800156</v>
      </c>
      <c r="AK84" s="82">
        <f t="shared" si="866"/>
        <v>978773.12197743449</v>
      </c>
      <c r="AL84" s="82">
        <f t="shared" si="866"/>
        <v>981583.08047958615</v>
      </c>
      <c r="AM84" s="82">
        <f t="shared" si="866"/>
        <v>984401.10608800233</v>
      </c>
      <c r="AN84" s="82">
        <f t="shared" si="866"/>
        <v>987227.22196252807</v>
      </c>
      <c r="AO84" s="82">
        <f t="shared" si="866"/>
        <v>990061.45132949785</v>
      </c>
      <c r="AP84" s="82">
        <f t="shared" si="866"/>
        <v>992903.81748192688</v>
      </c>
      <c r="AQ84" s="82">
        <f t="shared" si="866"/>
        <v>995754.34377970197</v>
      </c>
      <c r="AR84" s="82">
        <f t="shared" si="866"/>
        <v>998613.05364977417</v>
      </c>
      <c r="AS84" s="82">
        <f t="shared" si="866"/>
        <v>1001479.9705863504</v>
      </c>
      <c r="AT84" s="82">
        <f t="shared" si="866"/>
        <v>1004355.1181510878</v>
      </c>
      <c r="AU84" s="82">
        <f t="shared" si="866"/>
        <v>1007046.0359112687</v>
      </c>
      <c r="AV84" s="82">
        <f t="shared" si="866"/>
        <v>1010033.676806327</v>
      </c>
      <c r="AW84" s="82">
        <f t="shared" si="866"/>
        <v>1012933.3811952946</v>
      </c>
      <c r="AX84" s="82">
        <f t="shared" si="866"/>
        <v>1015841.410341878</v>
      </c>
      <c r="AY84" s="82">
        <f t="shared" si="866"/>
        <v>1018757.7881456135</v>
      </c>
      <c r="AZ84" s="82">
        <f t="shared" si="866"/>
        <v>767459.26299082092</v>
      </c>
      <c r="BA84" s="82">
        <f t="shared" si="866"/>
        <v>0</v>
      </c>
      <c r="BB84" s="82">
        <f t="shared" si="866"/>
        <v>0</v>
      </c>
      <c r="BC84" s="82">
        <f t="shared" si="866"/>
        <v>0</v>
      </c>
      <c r="BD84" s="82">
        <f t="shared" si="866"/>
        <v>0</v>
      </c>
      <c r="BE84" s="82">
        <f t="shared" si="866"/>
        <v>0</v>
      </c>
      <c r="BF84" s="82">
        <f t="shared" si="866"/>
        <v>0</v>
      </c>
      <c r="BG84" s="82">
        <f t="shared" si="866"/>
        <v>0</v>
      </c>
      <c r="BH84" s="82">
        <f t="shared" si="866"/>
        <v>0</v>
      </c>
      <c r="BI84" s="82">
        <f t="shared" si="866"/>
        <v>0</v>
      </c>
      <c r="BJ84" s="82">
        <f t="shared" si="866"/>
        <v>0</v>
      </c>
      <c r="BK84" s="82">
        <f t="shared" si="866"/>
        <v>0</v>
      </c>
      <c r="BL84" s="82">
        <f t="shared" si="866"/>
        <v>0</v>
      </c>
      <c r="BM84" s="82">
        <f t="shared" si="866"/>
        <v>0</v>
      </c>
      <c r="BN84" s="82">
        <f t="shared" si="866"/>
        <v>0</v>
      </c>
      <c r="BO84" s="82">
        <f t="shared" si="866"/>
        <v>0</v>
      </c>
      <c r="BP84" s="82">
        <f t="shared" si="866"/>
        <v>0</v>
      </c>
      <c r="BQ84" s="82">
        <f t="shared" si="866"/>
        <v>0</v>
      </c>
      <c r="BR84" s="82">
        <f t="shared" si="866"/>
        <v>0</v>
      </c>
      <c r="BS84" s="82">
        <f t="shared" si="866"/>
        <v>0</v>
      </c>
      <c r="BT84" s="82">
        <f t="shared" si="866"/>
        <v>0</v>
      </c>
      <c r="BU84" s="82">
        <f t="shared" si="866"/>
        <v>0</v>
      </c>
      <c r="BV84" s="82">
        <f t="shared" si="866"/>
        <v>0</v>
      </c>
      <c r="BW84" s="82">
        <f t="shared" ref="BW84:EB84" si="867">SUM(BW36,BW45,BW64,BW78)</f>
        <v>0</v>
      </c>
      <c r="BX84" s="82">
        <f t="shared" si="867"/>
        <v>0</v>
      </c>
      <c r="BY84" s="82">
        <f t="shared" si="867"/>
        <v>0</v>
      </c>
      <c r="BZ84" s="82">
        <f t="shared" si="867"/>
        <v>0</v>
      </c>
      <c r="CA84" s="82">
        <f t="shared" si="867"/>
        <v>0</v>
      </c>
      <c r="CB84" s="82">
        <f t="shared" si="867"/>
        <v>0</v>
      </c>
      <c r="CC84" s="82">
        <f t="shared" si="867"/>
        <v>0</v>
      </c>
      <c r="CD84" s="82">
        <f t="shared" si="867"/>
        <v>0</v>
      </c>
      <c r="CE84" s="82">
        <f t="shared" si="867"/>
        <v>0</v>
      </c>
      <c r="CF84" s="82">
        <f t="shared" si="867"/>
        <v>0</v>
      </c>
      <c r="CG84" s="82">
        <f t="shared" si="867"/>
        <v>0</v>
      </c>
      <c r="CH84" s="82">
        <f t="shared" si="867"/>
        <v>0</v>
      </c>
      <c r="CI84" s="82">
        <f t="shared" si="867"/>
        <v>0</v>
      </c>
      <c r="CJ84" s="82">
        <f t="shared" si="867"/>
        <v>0</v>
      </c>
      <c r="CK84" s="82">
        <f t="shared" si="867"/>
        <v>0</v>
      </c>
      <c r="CL84" s="82">
        <f t="shared" si="867"/>
        <v>0</v>
      </c>
      <c r="CM84" s="82">
        <f t="shared" si="867"/>
        <v>0</v>
      </c>
      <c r="CN84" s="82">
        <f t="shared" si="867"/>
        <v>0</v>
      </c>
      <c r="CO84" s="82">
        <f t="shared" si="867"/>
        <v>0</v>
      </c>
      <c r="CP84" s="82">
        <f t="shared" si="867"/>
        <v>0</v>
      </c>
      <c r="CQ84" s="82">
        <f t="shared" si="867"/>
        <v>0</v>
      </c>
      <c r="CR84" s="82">
        <f t="shared" si="867"/>
        <v>0</v>
      </c>
      <c r="CS84" s="82">
        <f t="shared" si="867"/>
        <v>0</v>
      </c>
      <c r="CT84" s="82">
        <f t="shared" si="867"/>
        <v>0</v>
      </c>
      <c r="CU84" s="82">
        <f t="shared" si="867"/>
        <v>0</v>
      </c>
      <c r="CV84" s="82">
        <f t="shared" si="867"/>
        <v>0</v>
      </c>
      <c r="CW84" s="82">
        <f t="shared" si="867"/>
        <v>0</v>
      </c>
      <c r="CX84" s="82">
        <f t="shared" si="867"/>
        <v>0</v>
      </c>
      <c r="CY84" s="82">
        <f t="shared" si="867"/>
        <v>0</v>
      </c>
      <c r="CZ84" s="82">
        <f t="shared" si="867"/>
        <v>0</v>
      </c>
      <c r="DA84" s="82">
        <f t="shared" si="867"/>
        <v>0</v>
      </c>
      <c r="DB84" s="82">
        <f t="shared" si="867"/>
        <v>0</v>
      </c>
      <c r="DC84" s="82">
        <f t="shared" si="867"/>
        <v>0</v>
      </c>
      <c r="DD84" s="82">
        <f t="shared" si="867"/>
        <v>0</v>
      </c>
      <c r="DE84" s="82">
        <f t="shared" si="867"/>
        <v>0</v>
      </c>
      <c r="DF84" s="82">
        <f t="shared" si="867"/>
        <v>0</v>
      </c>
      <c r="DG84" s="82">
        <f t="shared" si="867"/>
        <v>0</v>
      </c>
      <c r="DH84" s="82">
        <f t="shared" si="867"/>
        <v>0</v>
      </c>
      <c r="DI84" s="82">
        <f t="shared" si="867"/>
        <v>0</v>
      </c>
      <c r="DJ84" s="82">
        <f t="shared" si="867"/>
        <v>0</v>
      </c>
      <c r="DK84" s="82">
        <f t="shared" si="867"/>
        <v>0</v>
      </c>
      <c r="DL84" s="82">
        <f t="shared" si="867"/>
        <v>0</v>
      </c>
      <c r="DM84" s="82">
        <f t="shared" si="867"/>
        <v>0</v>
      </c>
      <c r="DN84" s="82">
        <f t="shared" si="867"/>
        <v>0</v>
      </c>
      <c r="DO84" s="82">
        <f t="shared" si="867"/>
        <v>0</v>
      </c>
      <c r="DP84" s="82">
        <f t="shared" si="867"/>
        <v>0</v>
      </c>
      <c r="DQ84" s="82">
        <f t="shared" si="867"/>
        <v>0</v>
      </c>
      <c r="DR84" s="82">
        <f t="shared" si="867"/>
        <v>0</v>
      </c>
      <c r="DS84" s="82">
        <f t="shared" si="867"/>
        <v>0</v>
      </c>
      <c r="DT84" s="82">
        <f t="shared" si="867"/>
        <v>0</v>
      </c>
      <c r="DU84" s="82">
        <f t="shared" si="867"/>
        <v>0</v>
      </c>
      <c r="DV84" s="82">
        <f t="shared" si="867"/>
        <v>0</v>
      </c>
      <c r="DW84" s="82">
        <f t="shared" si="867"/>
        <v>0</v>
      </c>
      <c r="DX84" s="82">
        <f t="shared" si="867"/>
        <v>0</v>
      </c>
      <c r="DY84" s="82">
        <f t="shared" si="867"/>
        <v>0</v>
      </c>
      <c r="DZ84" s="82">
        <f t="shared" si="867"/>
        <v>0</v>
      </c>
      <c r="EA84" s="82">
        <f t="shared" si="867"/>
        <v>0</v>
      </c>
      <c r="EB84" s="82">
        <f t="shared" si="867"/>
        <v>0</v>
      </c>
    </row>
    <row r="85" spans="1:133" ht="13" x14ac:dyDescent="0.25">
      <c r="A85" s="59">
        <f>IF(ROUND(SUM(H39,H45,H72,H78)-H85,2)=0,0,1)</f>
        <v>0</v>
      </c>
      <c r="C85" s="311" t="s">
        <v>504</v>
      </c>
      <c r="G85" s="52" t="s">
        <v>220</v>
      </c>
      <c r="H85" s="46">
        <f t="shared" si="863"/>
        <v>24261577.615169726</v>
      </c>
      <c r="J85" s="82">
        <f>SUM(J39,J45,J72,J78)</f>
        <v>0</v>
      </c>
      <c r="K85" s="82">
        <f t="shared" ref="K85:BV85" si="868">SUM(K39,K45,K72,K78)</f>
        <v>0</v>
      </c>
      <c r="L85" s="82">
        <f t="shared" si="868"/>
        <v>0</v>
      </c>
      <c r="M85" s="82">
        <f t="shared" si="868"/>
        <v>0</v>
      </c>
      <c r="N85" s="82">
        <f t="shared" si="868"/>
        <v>0</v>
      </c>
      <c r="O85" s="82">
        <f t="shared" si="868"/>
        <v>0</v>
      </c>
      <c r="P85" s="82">
        <f t="shared" si="868"/>
        <v>0</v>
      </c>
      <c r="Q85" s="82">
        <f t="shared" si="868"/>
        <v>0</v>
      </c>
      <c r="R85" s="82">
        <f t="shared" si="868"/>
        <v>0</v>
      </c>
      <c r="S85" s="82">
        <f t="shared" si="868"/>
        <v>0</v>
      </c>
      <c r="T85" s="82">
        <f t="shared" si="868"/>
        <v>0</v>
      </c>
      <c r="U85" s="82">
        <f t="shared" si="868"/>
        <v>0</v>
      </c>
      <c r="V85" s="82">
        <f t="shared" si="868"/>
        <v>0</v>
      </c>
      <c r="W85" s="82">
        <f t="shared" si="868"/>
        <v>0</v>
      </c>
      <c r="X85" s="82">
        <f t="shared" si="868"/>
        <v>0</v>
      </c>
      <c r="Y85" s="82">
        <f t="shared" si="868"/>
        <v>0</v>
      </c>
      <c r="Z85" s="82">
        <f t="shared" si="868"/>
        <v>0</v>
      </c>
      <c r="AA85" s="82">
        <f t="shared" si="868"/>
        <v>0</v>
      </c>
      <c r="AB85" s="82">
        <f t="shared" si="868"/>
        <v>0</v>
      </c>
      <c r="AC85" s="82">
        <f t="shared" si="868"/>
        <v>0</v>
      </c>
      <c r="AD85" s="82">
        <f t="shared" si="868"/>
        <v>0</v>
      </c>
      <c r="AE85" s="82">
        <f t="shared" si="868"/>
        <v>0</v>
      </c>
      <c r="AF85" s="82">
        <f t="shared" si="868"/>
        <v>0</v>
      </c>
      <c r="AG85" s="82">
        <f t="shared" si="868"/>
        <v>0</v>
      </c>
      <c r="AH85" s="82">
        <f t="shared" si="868"/>
        <v>1261358.2731883423</v>
      </c>
      <c r="AI85" s="82">
        <f t="shared" si="868"/>
        <v>1264737.7664750614</v>
      </c>
      <c r="AJ85" s="82">
        <f t="shared" si="868"/>
        <v>1268489.9110026215</v>
      </c>
      <c r="AK85" s="82">
        <f t="shared" si="868"/>
        <v>1272131.6170632804</v>
      </c>
      <c r="AL85" s="82">
        <f t="shared" si="868"/>
        <v>1275783.7780932044</v>
      </c>
      <c r="AM85" s="82">
        <f t="shared" si="868"/>
        <v>1279446.4241075509</v>
      </c>
      <c r="AN85" s="82">
        <f t="shared" si="868"/>
        <v>1283119.5852076486</v>
      </c>
      <c r="AO85" s="82">
        <f t="shared" si="868"/>
        <v>1286803.2915812433</v>
      </c>
      <c r="AP85" s="82">
        <f t="shared" si="868"/>
        <v>1290497.5735027476</v>
      </c>
      <c r="AQ85" s="82">
        <f t="shared" si="868"/>
        <v>1294202.4613334881</v>
      </c>
      <c r="AR85" s="82">
        <f t="shared" si="868"/>
        <v>1297917.9855219561</v>
      </c>
      <c r="AS85" s="82">
        <f t="shared" si="868"/>
        <v>1301644.1766040577</v>
      </c>
      <c r="AT85" s="82">
        <f t="shared" si="868"/>
        <v>1305381.0652033638</v>
      </c>
      <c r="AU85" s="82">
        <f t="shared" si="868"/>
        <v>1308878.5065253398</v>
      </c>
      <c r="AV85" s="82">
        <f t="shared" si="868"/>
        <v>1312761.6050266107</v>
      </c>
      <c r="AW85" s="82">
        <f t="shared" si="868"/>
        <v>1316530.4106369347</v>
      </c>
      <c r="AX85" s="82">
        <f t="shared" si="868"/>
        <v>1320310.0361064577</v>
      </c>
      <c r="AY85" s="82">
        <f t="shared" si="868"/>
        <v>1324100.5124978996</v>
      </c>
      <c r="AZ85" s="82">
        <f t="shared" si="868"/>
        <v>997482.63549192075</v>
      </c>
      <c r="BA85" s="82">
        <f t="shared" si="868"/>
        <v>0</v>
      </c>
      <c r="BB85" s="82">
        <f t="shared" si="868"/>
        <v>0</v>
      </c>
      <c r="BC85" s="82">
        <f t="shared" si="868"/>
        <v>0</v>
      </c>
      <c r="BD85" s="82">
        <f t="shared" si="868"/>
        <v>0</v>
      </c>
      <c r="BE85" s="82">
        <f t="shared" si="868"/>
        <v>0</v>
      </c>
      <c r="BF85" s="82">
        <f t="shared" si="868"/>
        <v>0</v>
      </c>
      <c r="BG85" s="82">
        <f t="shared" si="868"/>
        <v>0</v>
      </c>
      <c r="BH85" s="82">
        <f t="shared" si="868"/>
        <v>0</v>
      </c>
      <c r="BI85" s="82">
        <f t="shared" si="868"/>
        <v>0</v>
      </c>
      <c r="BJ85" s="82">
        <f t="shared" si="868"/>
        <v>0</v>
      </c>
      <c r="BK85" s="82">
        <f t="shared" si="868"/>
        <v>0</v>
      </c>
      <c r="BL85" s="82">
        <f t="shared" si="868"/>
        <v>0</v>
      </c>
      <c r="BM85" s="82">
        <f t="shared" si="868"/>
        <v>0</v>
      </c>
      <c r="BN85" s="82">
        <f t="shared" si="868"/>
        <v>0</v>
      </c>
      <c r="BO85" s="82">
        <f t="shared" si="868"/>
        <v>0</v>
      </c>
      <c r="BP85" s="82">
        <f t="shared" si="868"/>
        <v>0</v>
      </c>
      <c r="BQ85" s="82">
        <f t="shared" si="868"/>
        <v>0</v>
      </c>
      <c r="BR85" s="82">
        <f t="shared" si="868"/>
        <v>0</v>
      </c>
      <c r="BS85" s="82">
        <f t="shared" si="868"/>
        <v>0</v>
      </c>
      <c r="BT85" s="82">
        <f t="shared" si="868"/>
        <v>0</v>
      </c>
      <c r="BU85" s="82">
        <f t="shared" si="868"/>
        <v>0</v>
      </c>
      <c r="BV85" s="82">
        <f t="shared" si="868"/>
        <v>0</v>
      </c>
      <c r="BW85" s="82">
        <f t="shared" ref="BW85:EB85" si="869">SUM(BW39,BW45,BW72,BW78)</f>
        <v>0</v>
      </c>
      <c r="BX85" s="82">
        <f t="shared" si="869"/>
        <v>0</v>
      </c>
      <c r="BY85" s="82">
        <f t="shared" si="869"/>
        <v>0</v>
      </c>
      <c r="BZ85" s="82">
        <f t="shared" si="869"/>
        <v>0</v>
      </c>
      <c r="CA85" s="82">
        <f t="shared" si="869"/>
        <v>0</v>
      </c>
      <c r="CB85" s="82">
        <f t="shared" si="869"/>
        <v>0</v>
      </c>
      <c r="CC85" s="82">
        <f t="shared" si="869"/>
        <v>0</v>
      </c>
      <c r="CD85" s="82">
        <f t="shared" si="869"/>
        <v>0</v>
      </c>
      <c r="CE85" s="82">
        <f t="shared" si="869"/>
        <v>0</v>
      </c>
      <c r="CF85" s="82">
        <f t="shared" si="869"/>
        <v>0</v>
      </c>
      <c r="CG85" s="82">
        <f t="shared" si="869"/>
        <v>0</v>
      </c>
      <c r="CH85" s="82">
        <f t="shared" si="869"/>
        <v>0</v>
      </c>
      <c r="CI85" s="82">
        <f t="shared" si="869"/>
        <v>0</v>
      </c>
      <c r="CJ85" s="82">
        <f t="shared" si="869"/>
        <v>0</v>
      </c>
      <c r="CK85" s="82">
        <f t="shared" si="869"/>
        <v>0</v>
      </c>
      <c r="CL85" s="82">
        <f t="shared" si="869"/>
        <v>0</v>
      </c>
      <c r="CM85" s="82">
        <f t="shared" si="869"/>
        <v>0</v>
      </c>
      <c r="CN85" s="82">
        <f t="shared" si="869"/>
        <v>0</v>
      </c>
      <c r="CO85" s="82">
        <f t="shared" si="869"/>
        <v>0</v>
      </c>
      <c r="CP85" s="82">
        <f t="shared" si="869"/>
        <v>0</v>
      </c>
      <c r="CQ85" s="82">
        <f t="shared" si="869"/>
        <v>0</v>
      </c>
      <c r="CR85" s="82">
        <f t="shared" si="869"/>
        <v>0</v>
      </c>
      <c r="CS85" s="82">
        <f t="shared" si="869"/>
        <v>0</v>
      </c>
      <c r="CT85" s="82">
        <f t="shared" si="869"/>
        <v>0</v>
      </c>
      <c r="CU85" s="82">
        <f t="shared" si="869"/>
        <v>0</v>
      </c>
      <c r="CV85" s="82">
        <f t="shared" si="869"/>
        <v>0</v>
      </c>
      <c r="CW85" s="82">
        <f t="shared" si="869"/>
        <v>0</v>
      </c>
      <c r="CX85" s="82">
        <f t="shared" si="869"/>
        <v>0</v>
      </c>
      <c r="CY85" s="82">
        <f t="shared" si="869"/>
        <v>0</v>
      </c>
      <c r="CZ85" s="82">
        <f t="shared" si="869"/>
        <v>0</v>
      </c>
      <c r="DA85" s="82">
        <f t="shared" si="869"/>
        <v>0</v>
      </c>
      <c r="DB85" s="82">
        <f t="shared" si="869"/>
        <v>0</v>
      </c>
      <c r="DC85" s="82">
        <f t="shared" si="869"/>
        <v>0</v>
      </c>
      <c r="DD85" s="82">
        <f t="shared" si="869"/>
        <v>0</v>
      </c>
      <c r="DE85" s="82">
        <f t="shared" si="869"/>
        <v>0</v>
      </c>
      <c r="DF85" s="82">
        <f t="shared" si="869"/>
        <v>0</v>
      </c>
      <c r="DG85" s="82">
        <f t="shared" si="869"/>
        <v>0</v>
      </c>
      <c r="DH85" s="82">
        <f t="shared" si="869"/>
        <v>0</v>
      </c>
      <c r="DI85" s="82">
        <f t="shared" si="869"/>
        <v>0</v>
      </c>
      <c r="DJ85" s="82">
        <f t="shared" si="869"/>
        <v>0</v>
      </c>
      <c r="DK85" s="82">
        <f t="shared" si="869"/>
        <v>0</v>
      </c>
      <c r="DL85" s="82">
        <f t="shared" si="869"/>
        <v>0</v>
      </c>
      <c r="DM85" s="82">
        <f t="shared" si="869"/>
        <v>0</v>
      </c>
      <c r="DN85" s="82">
        <f t="shared" si="869"/>
        <v>0</v>
      </c>
      <c r="DO85" s="82">
        <f t="shared" si="869"/>
        <v>0</v>
      </c>
      <c r="DP85" s="82">
        <f t="shared" si="869"/>
        <v>0</v>
      </c>
      <c r="DQ85" s="82">
        <f t="shared" si="869"/>
        <v>0</v>
      </c>
      <c r="DR85" s="82">
        <f t="shared" si="869"/>
        <v>0</v>
      </c>
      <c r="DS85" s="82">
        <f t="shared" si="869"/>
        <v>0</v>
      </c>
      <c r="DT85" s="82">
        <f t="shared" si="869"/>
        <v>0</v>
      </c>
      <c r="DU85" s="82">
        <f t="shared" si="869"/>
        <v>0</v>
      </c>
      <c r="DV85" s="82">
        <f t="shared" si="869"/>
        <v>0</v>
      </c>
      <c r="DW85" s="82">
        <f t="shared" si="869"/>
        <v>0</v>
      </c>
      <c r="DX85" s="82">
        <f t="shared" si="869"/>
        <v>0</v>
      </c>
      <c r="DY85" s="82">
        <f t="shared" si="869"/>
        <v>0</v>
      </c>
      <c r="DZ85" s="82">
        <f t="shared" si="869"/>
        <v>0</v>
      </c>
      <c r="EA85" s="82">
        <f t="shared" si="869"/>
        <v>0</v>
      </c>
      <c r="EB85" s="82">
        <f t="shared" si="869"/>
        <v>0</v>
      </c>
    </row>
    <row r="86" spans="1:133" ht="14.5" thickBot="1" x14ac:dyDescent="0.35">
      <c r="B86" s="73"/>
      <c r="C86" s="27"/>
      <c r="H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row>
    <row r="87" spans="1:133" ht="13.5" thickBot="1" x14ac:dyDescent="0.35">
      <c r="C87" s="358" t="s">
        <v>570</v>
      </c>
      <c r="D87" s="352"/>
      <c r="E87" s="352"/>
      <c r="F87" s="352"/>
      <c r="G87" s="361" t="s">
        <v>220</v>
      </c>
      <c r="H87" s="354">
        <f>SUM(J87:EB87)</f>
        <v>23841876.887088861</v>
      </c>
      <c r="I87" s="355"/>
      <c r="J87" s="359">
        <f t="shared" ref="J87:AO87" si="870">CHOOSE(Scenario,J83,J84,J85)</f>
        <v>2712656.4565840228</v>
      </c>
      <c r="K87" s="359">
        <f t="shared" si="870"/>
        <v>0</v>
      </c>
      <c r="L87" s="359">
        <f t="shared" si="870"/>
        <v>0</v>
      </c>
      <c r="M87" s="359">
        <f t="shared" si="870"/>
        <v>0</v>
      </c>
      <c r="N87" s="359">
        <f t="shared" si="870"/>
        <v>0</v>
      </c>
      <c r="O87" s="359">
        <f t="shared" si="870"/>
        <v>0</v>
      </c>
      <c r="P87" s="359">
        <f t="shared" si="870"/>
        <v>0</v>
      </c>
      <c r="Q87" s="359">
        <f t="shared" si="870"/>
        <v>0</v>
      </c>
      <c r="R87" s="359">
        <f t="shared" si="870"/>
        <v>0</v>
      </c>
      <c r="S87" s="359">
        <f t="shared" si="870"/>
        <v>0</v>
      </c>
      <c r="T87" s="359">
        <f t="shared" si="870"/>
        <v>0</v>
      </c>
      <c r="U87" s="359">
        <f t="shared" si="870"/>
        <v>0</v>
      </c>
      <c r="V87" s="359">
        <f t="shared" si="870"/>
        <v>2462456.90699729</v>
      </c>
      <c r="W87" s="359">
        <f t="shared" si="870"/>
        <v>0</v>
      </c>
      <c r="X87" s="359">
        <f t="shared" si="870"/>
        <v>0</v>
      </c>
      <c r="Y87" s="359">
        <f t="shared" si="870"/>
        <v>0</v>
      </c>
      <c r="Z87" s="359">
        <f t="shared" si="870"/>
        <v>0</v>
      </c>
      <c r="AA87" s="359">
        <f t="shared" si="870"/>
        <v>0</v>
      </c>
      <c r="AB87" s="359">
        <f t="shared" si="870"/>
        <v>0</v>
      </c>
      <c r="AC87" s="359">
        <f t="shared" si="870"/>
        <v>0</v>
      </c>
      <c r="AD87" s="359">
        <f t="shared" si="870"/>
        <v>0</v>
      </c>
      <c r="AE87" s="359">
        <f t="shared" si="870"/>
        <v>0</v>
      </c>
      <c r="AF87" s="359">
        <f t="shared" si="870"/>
        <v>0</v>
      </c>
      <c r="AG87" s="359">
        <f t="shared" si="870"/>
        <v>0</v>
      </c>
      <c r="AH87" s="359">
        <f t="shared" si="870"/>
        <v>970484.1530710943</v>
      </c>
      <c r="AI87" s="359">
        <f t="shared" si="870"/>
        <v>973084.32207135845</v>
      </c>
      <c r="AJ87" s="359">
        <f t="shared" si="870"/>
        <v>975971.20748800156</v>
      </c>
      <c r="AK87" s="359">
        <f t="shared" si="870"/>
        <v>978773.12197743449</v>
      </c>
      <c r="AL87" s="359">
        <f t="shared" si="870"/>
        <v>981583.08047958615</v>
      </c>
      <c r="AM87" s="359">
        <f t="shared" si="870"/>
        <v>984401.10608800233</v>
      </c>
      <c r="AN87" s="359">
        <f t="shared" si="870"/>
        <v>987227.22196252807</v>
      </c>
      <c r="AO87" s="359">
        <f t="shared" si="870"/>
        <v>990061.45132949785</v>
      </c>
      <c r="AP87" s="359">
        <f t="shared" ref="AP87:BU87" si="871">CHOOSE(Scenario,AP83,AP84,AP85)</f>
        <v>992903.81748192688</v>
      </c>
      <c r="AQ87" s="359">
        <f t="shared" si="871"/>
        <v>995754.34377970197</v>
      </c>
      <c r="AR87" s="359">
        <f t="shared" si="871"/>
        <v>998613.05364977417</v>
      </c>
      <c r="AS87" s="359">
        <f t="shared" si="871"/>
        <v>1001479.9705863504</v>
      </c>
      <c r="AT87" s="359">
        <f t="shared" si="871"/>
        <v>1004355.1181510878</v>
      </c>
      <c r="AU87" s="359">
        <f t="shared" si="871"/>
        <v>1007046.0359112687</v>
      </c>
      <c r="AV87" s="359">
        <f t="shared" si="871"/>
        <v>1010033.676806327</v>
      </c>
      <c r="AW87" s="359">
        <f t="shared" si="871"/>
        <v>1012933.3811952946</v>
      </c>
      <c r="AX87" s="359">
        <f t="shared" si="871"/>
        <v>1015841.410341878</v>
      </c>
      <c r="AY87" s="359">
        <f t="shared" si="871"/>
        <v>1018757.7881456135</v>
      </c>
      <c r="AZ87" s="359">
        <f t="shared" si="871"/>
        <v>767459.26299082092</v>
      </c>
      <c r="BA87" s="359">
        <f t="shared" si="871"/>
        <v>0</v>
      </c>
      <c r="BB87" s="359">
        <f t="shared" si="871"/>
        <v>0</v>
      </c>
      <c r="BC87" s="359">
        <f t="shared" si="871"/>
        <v>0</v>
      </c>
      <c r="BD87" s="359">
        <f t="shared" si="871"/>
        <v>0</v>
      </c>
      <c r="BE87" s="359">
        <f t="shared" si="871"/>
        <v>0</v>
      </c>
      <c r="BF87" s="359">
        <f t="shared" si="871"/>
        <v>0</v>
      </c>
      <c r="BG87" s="359">
        <f t="shared" si="871"/>
        <v>0</v>
      </c>
      <c r="BH87" s="359">
        <f t="shared" si="871"/>
        <v>0</v>
      </c>
      <c r="BI87" s="359">
        <f t="shared" si="871"/>
        <v>0</v>
      </c>
      <c r="BJ87" s="359">
        <f t="shared" si="871"/>
        <v>0</v>
      </c>
      <c r="BK87" s="359">
        <f t="shared" si="871"/>
        <v>0</v>
      </c>
      <c r="BL87" s="359">
        <f t="shared" si="871"/>
        <v>0</v>
      </c>
      <c r="BM87" s="359">
        <f t="shared" si="871"/>
        <v>0</v>
      </c>
      <c r="BN87" s="359">
        <f t="shared" si="871"/>
        <v>0</v>
      </c>
      <c r="BO87" s="359">
        <f t="shared" si="871"/>
        <v>0</v>
      </c>
      <c r="BP87" s="359">
        <f t="shared" si="871"/>
        <v>0</v>
      </c>
      <c r="BQ87" s="359">
        <f t="shared" si="871"/>
        <v>0</v>
      </c>
      <c r="BR87" s="359">
        <f t="shared" si="871"/>
        <v>0</v>
      </c>
      <c r="BS87" s="359">
        <f t="shared" si="871"/>
        <v>0</v>
      </c>
      <c r="BT87" s="359">
        <f t="shared" si="871"/>
        <v>0</v>
      </c>
      <c r="BU87" s="359">
        <f t="shared" si="871"/>
        <v>0</v>
      </c>
      <c r="BV87" s="359">
        <f t="shared" ref="BV87:DA87" si="872">CHOOSE(Scenario,BV83,BV84,BV85)</f>
        <v>0</v>
      </c>
      <c r="BW87" s="359">
        <f t="shared" si="872"/>
        <v>0</v>
      </c>
      <c r="BX87" s="359">
        <f t="shared" si="872"/>
        <v>0</v>
      </c>
      <c r="BY87" s="359">
        <f t="shared" si="872"/>
        <v>0</v>
      </c>
      <c r="BZ87" s="359">
        <f t="shared" si="872"/>
        <v>0</v>
      </c>
      <c r="CA87" s="359">
        <f t="shared" si="872"/>
        <v>0</v>
      </c>
      <c r="CB87" s="359">
        <f t="shared" si="872"/>
        <v>0</v>
      </c>
      <c r="CC87" s="359">
        <f t="shared" si="872"/>
        <v>0</v>
      </c>
      <c r="CD87" s="359">
        <f t="shared" si="872"/>
        <v>0</v>
      </c>
      <c r="CE87" s="359">
        <f t="shared" si="872"/>
        <v>0</v>
      </c>
      <c r="CF87" s="359">
        <f t="shared" si="872"/>
        <v>0</v>
      </c>
      <c r="CG87" s="359">
        <f t="shared" si="872"/>
        <v>0</v>
      </c>
      <c r="CH87" s="359">
        <f t="shared" si="872"/>
        <v>0</v>
      </c>
      <c r="CI87" s="359">
        <f t="shared" si="872"/>
        <v>0</v>
      </c>
      <c r="CJ87" s="359">
        <f t="shared" si="872"/>
        <v>0</v>
      </c>
      <c r="CK87" s="359">
        <f t="shared" si="872"/>
        <v>0</v>
      </c>
      <c r="CL87" s="359">
        <f t="shared" si="872"/>
        <v>0</v>
      </c>
      <c r="CM87" s="359">
        <f t="shared" si="872"/>
        <v>0</v>
      </c>
      <c r="CN87" s="359">
        <f t="shared" si="872"/>
        <v>0</v>
      </c>
      <c r="CO87" s="359">
        <f t="shared" si="872"/>
        <v>0</v>
      </c>
      <c r="CP87" s="359">
        <f t="shared" si="872"/>
        <v>0</v>
      </c>
      <c r="CQ87" s="359">
        <f t="shared" si="872"/>
        <v>0</v>
      </c>
      <c r="CR87" s="359">
        <f t="shared" si="872"/>
        <v>0</v>
      </c>
      <c r="CS87" s="359">
        <f t="shared" si="872"/>
        <v>0</v>
      </c>
      <c r="CT87" s="359">
        <f t="shared" si="872"/>
        <v>0</v>
      </c>
      <c r="CU87" s="359">
        <f t="shared" si="872"/>
        <v>0</v>
      </c>
      <c r="CV87" s="359">
        <f t="shared" si="872"/>
        <v>0</v>
      </c>
      <c r="CW87" s="359">
        <f t="shared" si="872"/>
        <v>0</v>
      </c>
      <c r="CX87" s="359">
        <f t="shared" si="872"/>
        <v>0</v>
      </c>
      <c r="CY87" s="359">
        <f t="shared" si="872"/>
        <v>0</v>
      </c>
      <c r="CZ87" s="359">
        <f t="shared" si="872"/>
        <v>0</v>
      </c>
      <c r="DA87" s="359">
        <f t="shared" si="872"/>
        <v>0</v>
      </c>
      <c r="DB87" s="359">
        <f t="shared" ref="DB87:EB87" si="873">CHOOSE(Scenario,DB83,DB84,DB85)</f>
        <v>0</v>
      </c>
      <c r="DC87" s="359">
        <f t="shared" si="873"/>
        <v>0</v>
      </c>
      <c r="DD87" s="359">
        <f t="shared" si="873"/>
        <v>0</v>
      </c>
      <c r="DE87" s="359">
        <f t="shared" si="873"/>
        <v>0</v>
      </c>
      <c r="DF87" s="359">
        <f t="shared" si="873"/>
        <v>0</v>
      </c>
      <c r="DG87" s="359">
        <f t="shared" si="873"/>
        <v>0</v>
      </c>
      <c r="DH87" s="359">
        <f t="shared" si="873"/>
        <v>0</v>
      </c>
      <c r="DI87" s="359">
        <f t="shared" si="873"/>
        <v>0</v>
      </c>
      <c r="DJ87" s="359">
        <f t="shared" si="873"/>
        <v>0</v>
      </c>
      <c r="DK87" s="359">
        <f t="shared" si="873"/>
        <v>0</v>
      </c>
      <c r="DL87" s="359">
        <f t="shared" si="873"/>
        <v>0</v>
      </c>
      <c r="DM87" s="359">
        <f t="shared" si="873"/>
        <v>0</v>
      </c>
      <c r="DN87" s="359">
        <f t="shared" si="873"/>
        <v>0</v>
      </c>
      <c r="DO87" s="359">
        <f t="shared" si="873"/>
        <v>0</v>
      </c>
      <c r="DP87" s="359">
        <f t="shared" si="873"/>
        <v>0</v>
      </c>
      <c r="DQ87" s="359">
        <f t="shared" si="873"/>
        <v>0</v>
      </c>
      <c r="DR87" s="359">
        <f t="shared" si="873"/>
        <v>0</v>
      </c>
      <c r="DS87" s="359">
        <f t="shared" si="873"/>
        <v>0</v>
      </c>
      <c r="DT87" s="359">
        <f t="shared" si="873"/>
        <v>0</v>
      </c>
      <c r="DU87" s="359">
        <f t="shared" si="873"/>
        <v>0</v>
      </c>
      <c r="DV87" s="359">
        <f t="shared" si="873"/>
        <v>0</v>
      </c>
      <c r="DW87" s="359">
        <f t="shared" si="873"/>
        <v>0</v>
      </c>
      <c r="DX87" s="359">
        <f t="shared" si="873"/>
        <v>0</v>
      </c>
      <c r="DY87" s="359">
        <f t="shared" si="873"/>
        <v>0</v>
      </c>
      <c r="DZ87" s="359">
        <f t="shared" si="873"/>
        <v>0</v>
      </c>
      <c r="EA87" s="359">
        <f t="shared" si="873"/>
        <v>0</v>
      </c>
      <c r="EB87" s="360">
        <f t="shared" si="873"/>
        <v>0</v>
      </c>
    </row>
    <row r="88" spans="1:133" x14ac:dyDescent="0.25">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row>
    <row r="89" spans="1:133" ht="13" x14ac:dyDescent="0.3">
      <c r="B89" s="334"/>
      <c r="C89" s="335" t="s">
        <v>572</v>
      </c>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c r="DJ89" s="336"/>
      <c r="DK89" s="336"/>
      <c r="DL89" s="336"/>
      <c r="DM89" s="336"/>
      <c r="DN89" s="336"/>
      <c r="DO89" s="336"/>
      <c r="DP89" s="336"/>
      <c r="DQ89" s="336"/>
      <c r="DR89" s="336"/>
      <c r="DS89" s="336"/>
      <c r="DT89" s="336"/>
      <c r="DU89" s="336"/>
      <c r="DV89" s="336"/>
      <c r="DW89" s="336"/>
      <c r="DX89" s="336"/>
      <c r="DY89" s="336"/>
      <c r="DZ89" s="336"/>
      <c r="EA89" s="336"/>
      <c r="EB89" s="337"/>
    </row>
    <row r="90" spans="1:133" ht="14" x14ac:dyDescent="0.3">
      <c r="B90" s="73"/>
      <c r="C90" s="27"/>
      <c r="H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row>
    <row r="91" spans="1:133" ht="13" x14ac:dyDescent="0.3">
      <c r="B91" s="34"/>
      <c r="C91" s="2" t="s">
        <v>516</v>
      </c>
      <c r="D91" s="34"/>
      <c r="E91" s="34"/>
      <c r="F91" s="34"/>
      <c r="G91" s="67"/>
      <c r="H91" s="35"/>
      <c r="I91" s="34"/>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row>
    <row r="92" spans="1:133" ht="13" outlineLevel="1" x14ac:dyDescent="0.3">
      <c r="C92" s="340" t="s">
        <v>500</v>
      </c>
      <c r="G92" s="52"/>
      <c r="H92" s="29"/>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row>
    <row r="93" spans="1:133" outlineLevel="1" x14ac:dyDescent="0.25">
      <c r="C93" s="328" t="s">
        <v>552</v>
      </c>
      <c r="G93" s="52" t="s">
        <v>220</v>
      </c>
      <c r="H93" s="46">
        <f t="shared" ref="H93" si="874">SUM(J93:EB93)</f>
        <v>0</v>
      </c>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row>
    <row r="94" spans="1:133" ht="14" outlineLevel="1" x14ac:dyDescent="0.3">
      <c r="B94" s="73"/>
      <c r="C94" s="27"/>
      <c r="H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row>
    <row r="95" spans="1:133" ht="13" outlineLevel="1" x14ac:dyDescent="0.3">
      <c r="C95" s="340" t="s">
        <v>502</v>
      </c>
      <c r="G95" s="52"/>
      <c r="H95" s="29"/>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row>
    <row r="96" spans="1:133" outlineLevel="1" x14ac:dyDescent="0.25">
      <c r="C96" s="317" t="s">
        <v>554</v>
      </c>
      <c r="D96" s="79">
        <f>Costs!K83</f>
        <v>44927</v>
      </c>
      <c r="E96" s="79">
        <f>Assumptions!K13</f>
        <v>45658</v>
      </c>
      <c r="G96" s="52" t="s">
        <v>418</v>
      </c>
      <c r="J96" s="82">
        <f t="shared" ref="J96:L96" si="875">(MONTH($D96)=J$5)*(AND(J$7&gt;=$D$96,J$7&lt;$E$96))</f>
        <v>1</v>
      </c>
      <c r="K96" s="82">
        <f t="shared" si="875"/>
        <v>0</v>
      </c>
      <c r="L96" s="82">
        <f t="shared" si="875"/>
        <v>0</v>
      </c>
      <c r="M96" s="82">
        <f>(MONTH($D96)=M$5)*(AND(M$7&gt;=$D$96,M$7&lt;$E$96))</f>
        <v>0</v>
      </c>
      <c r="N96" s="82">
        <f t="shared" ref="N96:BY96" si="876">(MONTH($D96)=N$5)*(AND(N$7&gt;=$D$96,N$7&lt;$E$96))</f>
        <v>0</v>
      </c>
      <c r="O96" s="82">
        <f t="shared" si="876"/>
        <v>0</v>
      </c>
      <c r="P96" s="82">
        <f t="shared" si="876"/>
        <v>0</v>
      </c>
      <c r="Q96" s="82">
        <f t="shared" si="876"/>
        <v>0</v>
      </c>
      <c r="R96" s="82">
        <f t="shared" si="876"/>
        <v>0</v>
      </c>
      <c r="S96" s="82">
        <f t="shared" si="876"/>
        <v>0</v>
      </c>
      <c r="T96" s="82">
        <f t="shared" si="876"/>
        <v>0</v>
      </c>
      <c r="U96" s="82">
        <f t="shared" si="876"/>
        <v>0</v>
      </c>
      <c r="V96" s="82">
        <f t="shared" si="876"/>
        <v>1</v>
      </c>
      <c r="W96" s="82">
        <f t="shared" si="876"/>
        <v>0</v>
      </c>
      <c r="X96" s="82">
        <f t="shared" si="876"/>
        <v>0</v>
      </c>
      <c r="Y96" s="82">
        <f t="shared" si="876"/>
        <v>0</v>
      </c>
      <c r="Z96" s="82">
        <f t="shared" si="876"/>
        <v>0</v>
      </c>
      <c r="AA96" s="82">
        <f t="shared" si="876"/>
        <v>0</v>
      </c>
      <c r="AB96" s="82">
        <f t="shared" si="876"/>
        <v>0</v>
      </c>
      <c r="AC96" s="82">
        <f t="shared" si="876"/>
        <v>0</v>
      </c>
      <c r="AD96" s="82">
        <f t="shared" si="876"/>
        <v>0</v>
      </c>
      <c r="AE96" s="82">
        <f t="shared" si="876"/>
        <v>0</v>
      </c>
      <c r="AF96" s="82">
        <f t="shared" si="876"/>
        <v>0</v>
      </c>
      <c r="AG96" s="82">
        <f t="shared" si="876"/>
        <v>0</v>
      </c>
      <c r="AH96" s="82">
        <f t="shared" si="876"/>
        <v>0</v>
      </c>
      <c r="AI96" s="82">
        <f t="shared" si="876"/>
        <v>0</v>
      </c>
      <c r="AJ96" s="82">
        <f t="shared" si="876"/>
        <v>0</v>
      </c>
      <c r="AK96" s="82">
        <f t="shared" si="876"/>
        <v>0</v>
      </c>
      <c r="AL96" s="82">
        <f t="shared" si="876"/>
        <v>0</v>
      </c>
      <c r="AM96" s="82">
        <f t="shared" si="876"/>
        <v>0</v>
      </c>
      <c r="AN96" s="82">
        <f t="shared" si="876"/>
        <v>0</v>
      </c>
      <c r="AO96" s="82">
        <f t="shared" si="876"/>
        <v>0</v>
      </c>
      <c r="AP96" s="82">
        <f t="shared" si="876"/>
        <v>0</v>
      </c>
      <c r="AQ96" s="82">
        <f t="shared" si="876"/>
        <v>0</v>
      </c>
      <c r="AR96" s="82">
        <f t="shared" si="876"/>
        <v>0</v>
      </c>
      <c r="AS96" s="82">
        <f t="shared" si="876"/>
        <v>0</v>
      </c>
      <c r="AT96" s="82">
        <f t="shared" si="876"/>
        <v>0</v>
      </c>
      <c r="AU96" s="82">
        <f t="shared" si="876"/>
        <v>0</v>
      </c>
      <c r="AV96" s="82">
        <f t="shared" si="876"/>
        <v>0</v>
      </c>
      <c r="AW96" s="82">
        <f t="shared" si="876"/>
        <v>0</v>
      </c>
      <c r="AX96" s="82">
        <f t="shared" si="876"/>
        <v>0</v>
      </c>
      <c r="AY96" s="82">
        <f t="shared" si="876"/>
        <v>0</v>
      </c>
      <c r="AZ96" s="82">
        <f t="shared" si="876"/>
        <v>0</v>
      </c>
      <c r="BA96" s="82">
        <f t="shared" si="876"/>
        <v>0</v>
      </c>
      <c r="BB96" s="82">
        <f t="shared" si="876"/>
        <v>0</v>
      </c>
      <c r="BC96" s="82">
        <f t="shared" si="876"/>
        <v>0</v>
      </c>
      <c r="BD96" s="82">
        <f t="shared" si="876"/>
        <v>0</v>
      </c>
      <c r="BE96" s="82">
        <f t="shared" si="876"/>
        <v>0</v>
      </c>
      <c r="BF96" s="82">
        <f t="shared" si="876"/>
        <v>0</v>
      </c>
      <c r="BG96" s="82">
        <f t="shared" si="876"/>
        <v>0</v>
      </c>
      <c r="BH96" s="82">
        <f t="shared" si="876"/>
        <v>0</v>
      </c>
      <c r="BI96" s="82">
        <f t="shared" si="876"/>
        <v>0</v>
      </c>
      <c r="BJ96" s="82">
        <f t="shared" si="876"/>
        <v>0</v>
      </c>
      <c r="BK96" s="82">
        <f t="shared" si="876"/>
        <v>0</v>
      </c>
      <c r="BL96" s="82">
        <f t="shared" si="876"/>
        <v>0</v>
      </c>
      <c r="BM96" s="82">
        <f t="shared" si="876"/>
        <v>0</v>
      </c>
      <c r="BN96" s="82">
        <f t="shared" si="876"/>
        <v>0</v>
      </c>
      <c r="BO96" s="82">
        <f t="shared" si="876"/>
        <v>0</v>
      </c>
      <c r="BP96" s="82">
        <f t="shared" si="876"/>
        <v>0</v>
      </c>
      <c r="BQ96" s="82">
        <f t="shared" si="876"/>
        <v>0</v>
      </c>
      <c r="BR96" s="82">
        <f t="shared" si="876"/>
        <v>0</v>
      </c>
      <c r="BS96" s="82">
        <f t="shared" si="876"/>
        <v>0</v>
      </c>
      <c r="BT96" s="82">
        <f t="shared" si="876"/>
        <v>0</v>
      </c>
      <c r="BU96" s="82">
        <f t="shared" si="876"/>
        <v>0</v>
      </c>
      <c r="BV96" s="82">
        <f t="shared" si="876"/>
        <v>0</v>
      </c>
      <c r="BW96" s="82">
        <f t="shared" si="876"/>
        <v>0</v>
      </c>
      <c r="BX96" s="82">
        <f t="shared" si="876"/>
        <v>0</v>
      </c>
      <c r="BY96" s="82">
        <f t="shared" si="876"/>
        <v>0</v>
      </c>
      <c r="BZ96" s="82">
        <f t="shared" ref="BZ96:EB96" si="877">(MONTH($D96)=BZ$5)*(AND(BZ$7&gt;=$D$96,BZ$7&lt;$E$96))</f>
        <v>0</v>
      </c>
      <c r="CA96" s="82">
        <f t="shared" si="877"/>
        <v>0</v>
      </c>
      <c r="CB96" s="82">
        <f t="shared" si="877"/>
        <v>0</v>
      </c>
      <c r="CC96" s="82">
        <f t="shared" si="877"/>
        <v>0</v>
      </c>
      <c r="CD96" s="82">
        <f t="shared" si="877"/>
        <v>0</v>
      </c>
      <c r="CE96" s="82">
        <f t="shared" si="877"/>
        <v>0</v>
      </c>
      <c r="CF96" s="82">
        <f t="shared" si="877"/>
        <v>0</v>
      </c>
      <c r="CG96" s="82">
        <f t="shared" si="877"/>
        <v>0</v>
      </c>
      <c r="CH96" s="82">
        <f t="shared" si="877"/>
        <v>0</v>
      </c>
      <c r="CI96" s="82">
        <f t="shared" si="877"/>
        <v>0</v>
      </c>
      <c r="CJ96" s="82">
        <f t="shared" si="877"/>
        <v>0</v>
      </c>
      <c r="CK96" s="82">
        <f t="shared" si="877"/>
        <v>0</v>
      </c>
      <c r="CL96" s="82">
        <f t="shared" si="877"/>
        <v>0</v>
      </c>
      <c r="CM96" s="82">
        <f t="shared" si="877"/>
        <v>0</v>
      </c>
      <c r="CN96" s="82">
        <f t="shared" si="877"/>
        <v>0</v>
      </c>
      <c r="CO96" s="82">
        <f t="shared" si="877"/>
        <v>0</v>
      </c>
      <c r="CP96" s="82">
        <f t="shared" si="877"/>
        <v>0</v>
      </c>
      <c r="CQ96" s="82">
        <f t="shared" si="877"/>
        <v>0</v>
      </c>
      <c r="CR96" s="82">
        <f t="shared" si="877"/>
        <v>0</v>
      </c>
      <c r="CS96" s="82">
        <f t="shared" si="877"/>
        <v>0</v>
      </c>
      <c r="CT96" s="82">
        <f t="shared" si="877"/>
        <v>0</v>
      </c>
      <c r="CU96" s="82">
        <f t="shared" si="877"/>
        <v>0</v>
      </c>
      <c r="CV96" s="82">
        <f t="shared" si="877"/>
        <v>0</v>
      </c>
      <c r="CW96" s="82">
        <f t="shared" si="877"/>
        <v>0</v>
      </c>
      <c r="CX96" s="82">
        <f t="shared" si="877"/>
        <v>0</v>
      </c>
      <c r="CY96" s="82">
        <f t="shared" si="877"/>
        <v>0</v>
      </c>
      <c r="CZ96" s="82">
        <f t="shared" si="877"/>
        <v>0</v>
      </c>
      <c r="DA96" s="82">
        <f t="shared" si="877"/>
        <v>0</v>
      </c>
      <c r="DB96" s="82">
        <f t="shared" si="877"/>
        <v>0</v>
      </c>
      <c r="DC96" s="82">
        <f t="shared" si="877"/>
        <v>0</v>
      </c>
      <c r="DD96" s="82">
        <f t="shared" si="877"/>
        <v>0</v>
      </c>
      <c r="DE96" s="82">
        <f t="shared" si="877"/>
        <v>0</v>
      </c>
      <c r="DF96" s="82">
        <f t="shared" si="877"/>
        <v>0</v>
      </c>
      <c r="DG96" s="82">
        <f t="shared" si="877"/>
        <v>0</v>
      </c>
      <c r="DH96" s="82">
        <f t="shared" si="877"/>
        <v>0</v>
      </c>
      <c r="DI96" s="82">
        <f t="shared" si="877"/>
        <v>0</v>
      </c>
      <c r="DJ96" s="82">
        <f t="shared" si="877"/>
        <v>0</v>
      </c>
      <c r="DK96" s="82">
        <f t="shared" si="877"/>
        <v>0</v>
      </c>
      <c r="DL96" s="82">
        <f t="shared" si="877"/>
        <v>0</v>
      </c>
      <c r="DM96" s="82">
        <f t="shared" si="877"/>
        <v>0</v>
      </c>
      <c r="DN96" s="82">
        <f t="shared" si="877"/>
        <v>0</v>
      </c>
      <c r="DO96" s="82">
        <f t="shared" si="877"/>
        <v>0</v>
      </c>
      <c r="DP96" s="82">
        <f t="shared" si="877"/>
        <v>0</v>
      </c>
      <c r="DQ96" s="82">
        <f t="shared" si="877"/>
        <v>0</v>
      </c>
      <c r="DR96" s="82">
        <f t="shared" si="877"/>
        <v>0</v>
      </c>
      <c r="DS96" s="82">
        <f t="shared" si="877"/>
        <v>0</v>
      </c>
      <c r="DT96" s="82">
        <f t="shared" si="877"/>
        <v>0</v>
      </c>
      <c r="DU96" s="82">
        <f t="shared" si="877"/>
        <v>0</v>
      </c>
      <c r="DV96" s="82">
        <f t="shared" si="877"/>
        <v>0</v>
      </c>
      <c r="DW96" s="82">
        <f t="shared" si="877"/>
        <v>0</v>
      </c>
      <c r="DX96" s="82">
        <f t="shared" si="877"/>
        <v>0</v>
      </c>
      <c r="DY96" s="82">
        <f t="shared" si="877"/>
        <v>0</v>
      </c>
      <c r="DZ96" s="82">
        <f t="shared" si="877"/>
        <v>0</v>
      </c>
      <c r="EA96" s="82">
        <f t="shared" si="877"/>
        <v>0</v>
      </c>
      <c r="EB96" s="82">
        <f t="shared" si="877"/>
        <v>0</v>
      </c>
      <c r="EC96" s="82"/>
    </row>
    <row r="97" spans="2:133" outlineLevel="1" x14ac:dyDescent="0.25">
      <c r="C97" s="318" t="s">
        <v>586</v>
      </c>
      <c r="D97" s="125">
        <f>Costs!K37</f>
        <v>1.43E-2</v>
      </c>
      <c r="G97" s="52" t="s">
        <v>215</v>
      </c>
      <c r="H97" s="29"/>
      <c r="J97" s="310">
        <f t="shared" ref="J97:AO97" si="878">$D97</f>
        <v>1.43E-2</v>
      </c>
      <c r="K97" s="310">
        <f t="shared" si="878"/>
        <v>1.43E-2</v>
      </c>
      <c r="L97" s="310">
        <f t="shared" si="878"/>
        <v>1.43E-2</v>
      </c>
      <c r="M97" s="310">
        <f t="shared" si="878"/>
        <v>1.43E-2</v>
      </c>
      <c r="N97" s="310">
        <f t="shared" si="878"/>
        <v>1.43E-2</v>
      </c>
      <c r="O97" s="310">
        <f t="shared" si="878"/>
        <v>1.43E-2</v>
      </c>
      <c r="P97" s="310">
        <f t="shared" si="878"/>
        <v>1.43E-2</v>
      </c>
      <c r="Q97" s="310">
        <f t="shared" si="878"/>
        <v>1.43E-2</v>
      </c>
      <c r="R97" s="310">
        <f t="shared" si="878"/>
        <v>1.43E-2</v>
      </c>
      <c r="S97" s="310">
        <f t="shared" si="878"/>
        <v>1.43E-2</v>
      </c>
      <c r="T97" s="310">
        <f t="shared" si="878"/>
        <v>1.43E-2</v>
      </c>
      <c r="U97" s="310">
        <f t="shared" si="878"/>
        <v>1.43E-2</v>
      </c>
      <c r="V97" s="310">
        <f t="shared" si="878"/>
        <v>1.43E-2</v>
      </c>
      <c r="W97" s="310">
        <f t="shared" si="878"/>
        <v>1.43E-2</v>
      </c>
      <c r="X97" s="310">
        <f t="shared" si="878"/>
        <v>1.43E-2</v>
      </c>
      <c r="Y97" s="310">
        <f t="shared" si="878"/>
        <v>1.43E-2</v>
      </c>
      <c r="Z97" s="310">
        <f t="shared" si="878"/>
        <v>1.43E-2</v>
      </c>
      <c r="AA97" s="310">
        <f t="shared" si="878"/>
        <v>1.43E-2</v>
      </c>
      <c r="AB97" s="310">
        <f t="shared" si="878"/>
        <v>1.43E-2</v>
      </c>
      <c r="AC97" s="310">
        <f t="shared" si="878"/>
        <v>1.43E-2</v>
      </c>
      <c r="AD97" s="310">
        <f t="shared" si="878"/>
        <v>1.43E-2</v>
      </c>
      <c r="AE97" s="310">
        <f t="shared" si="878"/>
        <v>1.43E-2</v>
      </c>
      <c r="AF97" s="310">
        <f t="shared" si="878"/>
        <v>1.43E-2</v>
      </c>
      <c r="AG97" s="310">
        <f t="shared" si="878"/>
        <v>1.43E-2</v>
      </c>
      <c r="AH97" s="310">
        <f t="shared" si="878"/>
        <v>1.43E-2</v>
      </c>
      <c r="AI97" s="310">
        <f t="shared" si="878"/>
        <v>1.43E-2</v>
      </c>
      <c r="AJ97" s="310">
        <f t="shared" si="878"/>
        <v>1.43E-2</v>
      </c>
      <c r="AK97" s="310">
        <f t="shared" si="878"/>
        <v>1.43E-2</v>
      </c>
      <c r="AL97" s="310">
        <f t="shared" si="878"/>
        <v>1.43E-2</v>
      </c>
      <c r="AM97" s="310">
        <f t="shared" si="878"/>
        <v>1.43E-2</v>
      </c>
      <c r="AN97" s="310">
        <f t="shared" si="878"/>
        <v>1.43E-2</v>
      </c>
      <c r="AO97" s="310">
        <f t="shared" si="878"/>
        <v>1.43E-2</v>
      </c>
      <c r="AP97" s="310">
        <f t="shared" ref="AP97:BU97" si="879">$D97</f>
        <v>1.43E-2</v>
      </c>
      <c r="AQ97" s="310">
        <f t="shared" si="879"/>
        <v>1.43E-2</v>
      </c>
      <c r="AR97" s="310">
        <f t="shared" si="879"/>
        <v>1.43E-2</v>
      </c>
      <c r="AS97" s="310">
        <f t="shared" si="879"/>
        <v>1.43E-2</v>
      </c>
      <c r="AT97" s="310">
        <f t="shared" si="879"/>
        <v>1.43E-2</v>
      </c>
      <c r="AU97" s="310">
        <f t="shared" si="879"/>
        <v>1.43E-2</v>
      </c>
      <c r="AV97" s="310">
        <f t="shared" si="879"/>
        <v>1.43E-2</v>
      </c>
      <c r="AW97" s="310">
        <f t="shared" si="879"/>
        <v>1.43E-2</v>
      </c>
      <c r="AX97" s="310">
        <f t="shared" si="879"/>
        <v>1.43E-2</v>
      </c>
      <c r="AY97" s="310">
        <f t="shared" si="879"/>
        <v>1.43E-2</v>
      </c>
      <c r="AZ97" s="310">
        <f t="shared" si="879"/>
        <v>1.43E-2</v>
      </c>
      <c r="BA97" s="310">
        <f t="shared" si="879"/>
        <v>1.43E-2</v>
      </c>
      <c r="BB97" s="310">
        <f t="shared" si="879"/>
        <v>1.43E-2</v>
      </c>
      <c r="BC97" s="310">
        <f t="shared" si="879"/>
        <v>1.43E-2</v>
      </c>
      <c r="BD97" s="310">
        <f t="shared" si="879"/>
        <v>1.43E-2</v>
      </c>
      <c r="BE97" s="310">
        <f t="shared" si="879"/>
        <v>1.43E-2</v>
      </c>
      <c r="BF97" s="310">
        <f t="shared" si="879"/>
        <v>1.43E-2</v>
      </c>
      <c r="BG97" s="310">
        <f t="shared" si="879"/>
        <v>1.43E-2</v>
      </c>
      <c r="BH97" s="310">
        <f t="shared" si="879"/>
        <v>1.43E-2</v>
      </c>
      <c r="BI97" s="310">
        <f t="shared" si="879"/>
        <v>1.43E-2</v>
      </c>
      <c r="BJ97" s="310">
        <f t="shared" si="879"/>
        <v>1.43E-2</v>
      </c>
      <c r="BK97" s="310">
        <f t="shared" si="879"/>
        <v>1.43E-2</v>
      </c>
      <c r="BL97" s="310">
        <f t="shared" si="879"/>
        <v>1.43E-2</v>
      </c>
      <c r="BM97" s="310">
        <f t="shared" si="879"/>
        <v>1.43E-2</v>
      </c>
      <c r="BN97" s="310">
        <f t="shared" si="879"/>
        <v>1.43E-2</v>
      </c>
      <c r="BO97" s="310">
        <f t="shared" si="879"/>
        <v>1.43E-2</v>
      </c>
      <c r="BP97" s="310">
        <f t="shared" si="879"/>
        <v>1.43E-2</v>
      </c>
      <c r="BQ97" s="310">
        <f t="shared" si="879"/>
        <v>1.43E-2</v>
      </c>
      <c r="BR97" s="310">
        <f t="shared" si="879"/>
        <v>1.43E-2</v>
      </c>
      <c r="BS97" s="310">
        <f t="shared" si="879"/>
        <v>1.43E-2</v>
      </c>
      <c r="BT97" s="310">
        <f t="shared" si="879"/>
        <v>1.43E-2</v>
      </c>
      <c r="BU97" s="310">
        <f t="shared" si="879"/>
        <v>1.43E-2</v>
      </c>
      <c r="BV97" s="310">
        <f t="shared" ref="BV97:DA97" si="880">$D97</f>
        <v>1.43E-2</v>
      </c>
      <c r="BW97" s="310">
        <f t="shared" si="880"/>
        <v>1.43E-2</v>
      </c>
      <c r="BX97" s="310">
        <f t="shared" si="880"/>
        <v>1.43E-2</v>
      </c>
      <c r="BY97" s="310">
        <f t="shared" si="880"/>
        <v>1.43E-2</v>
      </c>
      <c r="BZ97" s="310">
        <f t="shared" si="880"/>
        <v>1.43E-2</v>
      </c>
      <c r="CA97" s="310">
        <f t="shared" si="880"/>
        <v>1.43E-2</v>
      </c>
      <c r="CB97" s="310">
        <f t="shared" si="880"/>
        <v>1.43E-2</v>
      </c>
      <c r="CC97" s="310">
        <f t="shared" si="880"/>
        <v>1.43E-2</v>
      </c>
      <c r="CD97" s="310">
        <f t="shared" si="880"/>
        <v>1.43E-2</v>
      </c>
      <c r="CE97" s="310">
        <f t="shared" si="880"/>
        <v>1.43E-2</v>
      </c>
      <c r="CF97" s="310">
        <f t="shared" si="880"/>
        <v>1.43E-2</v>
      </c>
      <c r="CG97" s="310">
        <f t="shared" si="880"/>
        <v>1.43E-2</v>
      </c>
      <c r="CH97" s="310">
        <f t="shared" si="880"/>
        <v>1.43E-2</v>
      </c>
      <c r="CI97" s="310">
        <f t="shared" si="880"/>
        <v>1.43E-2</v>
      </c>
      <c r="CJ97" s="310">
        <f t="shared" si="880"/>
        <v>1.43E-2</v>
      </c>
      <c r="CK97" s="310">
        <f t="shared" si="880"/>
        <v>1.43E-2</v>
      </c>
      <c r="CL97" s="310">
        <f t="shared" si="880"/>
        <v>1.43E-2</v>
      </c>
      <c r="CM97" s="310">
        <f t="shared" si="880"/>
        <v>1.43E-2</v>
      </c>
      <c r="CN97" s="310">
        <f t="shared" si="880"/>
        <v>1.43E-2</v>
      </c>
      <c r="CO97" s="310">
        <f t="shared" si="880"/>
        <v>1.43E-2</v>
      </c>
      <c r="CP97" s="310">
        <f t="shared" si="880"/>
        <v>1.43E-2</v>
      </c>
      <c r="CQ97" s="310">
        <f t="shared" si="880"/>
        <v>1.43E-2</v>
      </c>
      <c r="CR97" s="310">
        <f t="shared" si="880"/>
        <v>1.43E-2</v>
      </c>
      <c r="CS97" s="310">
        <f t="shared" si="880"/>
        <v>1.43E-2</v>
      </c>
      <c r="CT97" s="310">
        <f t="shared" si="880"/>
        <v>1.43E-2</v>
      </c>
      <c r="CU97" s="310">
        <f t="shared" si="880"/>
        <v>1.43E-2</v>
      </c>
      <c r="CV97" s="310">
        <f t="shared" si="880"/>
        <v>1.43E-2</v>
      </c>
      <c r="CW97" s="310">
        <f t="shared" si="880"/>
        <v>1.43E-2</v>
      </c>
      <c r="CX97" s="310">
        <f t="shared" si="880"/>
        <v>1.43E-2</v>
      </c>
      <c r="CY97" s="310">
        <f t="shared" si="880"/>
        <v>1.43E-2</v>
      </c>
      <c r="CZ97" s="310">
        <f t="shared" si="880"/>
        <v>1.43E-2</v>
      </c>
      <c r="DA97" s="310">
        <f t="shared" si="880"/>
        <v>1.43E-2</v>
      </c>
      <c r="DB97" s="310">
        <f t="shared" ref="DB97:EB97" si="881">$D97</f>
        <v>1.43E-2</v>
      </c>
      <c r="DC97" s="310">
        <f t="shared" si="881"/>
        <v>1.43E-2</v>
      </c>
      <c r="DD97" s="310">
        <f t="shared" si="881"/>
        <v>1.43E-2</v>
      </c>
      <c r="DE97" s="310">
        <f t="shared" si="881"/>
        <v>1.43E-2</v>
      </c>
      <c r="DF97" s="310">
        <f t="shared" si="881"/>
        <v>1.43E-2</v>
      </c>
      <c r="DG97" s="310">
        <f t="shared" si="881"/>
        <v>1.43E-2</v>
      </c>
      <c r="DH97" s="310">
        <f t="shared" si="881"/>
        <v>1.43E-2</v>
      </c>
      <c r="DI97" s="310">
        <f t="shared" si="881"/>
        <v>1.43E-2</v>
      </c>
      <c r="DJ97" s="310">
        <f t="shared" si="881"/>
        <v>1.43E-2</v>
      </c>
      <c r="DK97" s="310">
        <f t="shared" si="881"/>
        <v>1.43E-2</v>
      </c>
      <c r="DL97" s="310">
        <f t="shared" si="881"/>
        <v>1.43E-2</v>
      </c>
      <c r="DM97" s="310">
        <f t="shared" si="881"/>
        <v>1.43E-2</v>
      </c>
      <c r="DN97" s="310">
        <f t="shared" si="881"/>
        <v>1.43E-2</v>
      </c>
      <c r="DO97" s="310">
        <f t="shared" si="881"/>
        <v>1.43E-2</v>
      </c>
      <c r="DP97" s="310">
        <f t="shared" si="881"/>
        <v>1.43E-2</v>
      </c>
      <c r="DQ97" s="310">
        <f t="shared" si="881"/>
        <v>1.43E-2</v>
      </c>
      <c r="DR97" s="310">
        <f t="shared" si="881"/>
        <v>1.43E-2</v>
      </c>
      <c r="DS97" s="310">
        <f t="shared" si="881"/>
        <v>1.43E-2</v>
      </c>
      <c r="DT97" s="310">
        <f t="shared" si="881"/>
        <v>1.43E-2</v>
      </c>
      <c r="DU97" s="310">
        <f t="shared" si="881"/>
        <v>1.43E-2</v>
      </c>
      <c r="DV97" s="310">
        <f t="shared" si="881"/>
        <v>1.43E-2</v>
      </c>
      <c r="DW97" s="310">
        <f t="shared" si="881"/>
        <v>1.43E-2</v>
      </c>
      <c r="DX97" s="310">
        <f t="shared" si="881"/>
        <v>1.43E-2</v>
      </c>
      <c r="DY97" s="310">
        <f t="shared" si="881"/>
        <v>1.43E-2</v>
      </c>
      <c r="DZ97" s="310">
        <f t="shared" si="881"/>
        <v>1.43E-2</v>
      </c>
      <c r="EA97" s="310">
        <f t="shared" si="881"/>
        <v>1.43E-2</v>
      </c>
      <c r="EB97" s="310">
        <f t="shared" si="881"/>
        <v>1.43E-2</v>
      </c>
    </row>
    <row r="98" spans="2:133" outlineLevel="1" x14ac:dyDescent="0.25">
      <c r="C98" s="318" t="s">
        <v>587</v>
      </c>
      <c r="D98" s="129"/>
      <c r="G98" s="52" t="s">
        <v>215</v>
      </c>
      <c r="H98" s="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row>
    <row r="99" spans="2:133" outlineLevel="1" x14ac:dyDescent="0.25">
      <c r="C99" s="332" t="s">
        <v>585</v>
      </c>
      <c r="D99" s="16">
        <f>Costs!$K$25*Costs!K31</f>
        <v>163749.73262032086</v>
      </c>
      <c r="G99" s="52" t="s">
        <v>603</v>
      </c>
      <c r="H99" s="29"/>
      <c r="J99" s="82">
        <f t="shared" ref="J99" si="882">IF(J$7=EOMONTH($D$96,0),$D99,I101)</f>
        <v>163749.73262032086</v>
      </c>
      <c r="K99" s="82">
        <f>IF(K$7=EOMONTH($D$96,0),$D99,J101)</f>
        <v>161408.11144385027</v>
      </c>
      <c r="L99" s="82">
        <f t="shared" ref="L99:BW99" si="883">IF(L$7=EOMONTH($D$96,0),$D99,K101)</f>
        <v>161408.11144385027</v>
      </c>
      <c r="M99" s="82">
        <f t="shared" si="883"/>
        <v>161408.11144385027</v>
      </c>
      <c r="N99" s="82">
        <f t="shared" si="883"/>
        <v>161408.11144385027</v>
      </c>
      <c r="O99" s="82">
        <f t="shared" si="883"/>
        <v>161408.11144385027</v>
      </c>
      <c r="P99" s="82">
        <f t="shared" si="883"/>
        <v>161408.11144385027</v>
      </c>
      <c r="Q99" s="82">
        <f t="shared" si="883"/>
        <v>161408.11144385027</v>
      </c>
      <c r="R99" s="82">
        <f t="shared" si="883"/>
        <v>161408.11144385027</v>
      </c>
      <c r="S99" s="82">
        <f t="shared" si="883"/>
        <v>161408.11144385027</v>
      </c>
      <c r="T99" s="82">
        <f t="shared" si="883"/>
        <v>161408.11144385027</v>
      </c>
      <c r="U99" s="82">
        <f t="shared" si="883"/>
        <v>161408.11144385027</v>
      </c>
      <c r="V99" s="82">
        <f t="shared" si="883"/>
        <v>161408.11144385027</v>
      </c>
      <c r="W99" s="82">
        <f t="shared" si="883"/>
        <v>159099.9754502032</v>
      </c>
      <c r="X99" s="82">
        <f t="shared" si="883"/>
        <v>159099.9754502032</v>
      </c>
      <c r="Y99" s="82">
        <f t="shared" si="883"/>
        <v>159099.9754502032</v>
      </c>
      <c r="Z99" s="82">
        <f t="shared" si="883"/>
        <v>159099.9754502032</v>
      </c>
      <c r="AA99" s="82">
        <f t="shared" si="883"/>
        <v>159099.9754502032</v>
      </c>
      <c r="AB99" s="82">
        <f t="shared" si="883"/>
        <v>159099.9754502032</v>
      </c>
      <c r="AC99" s="82">
        <f t="shared" si="883"/>
        <v>159099.9754502032</v>
      </c>
      <c r="AD99" s="82">
        <f t="shared" si="883"/>
        <v>159099.9754502032</v>
      </c>
      <c r="AE99" s="82">
        <f t="shared" si="883"/>
        <v>159099.9754502032</v>
      </c>
      <c r="AF99" s="82">
        <f t="shared" si="883"/>
        <v>159099.9754502032</v>
      </c>
      <c r="AG99" s="82">
        <f t="shared" si="883"/>
        <v>159099.9754502032</v>
      </c>
      <c r="AH99" s="82">
        <f t="shared" si="883"/>
        <v>159099.9754502032</v>
      </c>
      <c r="AI99" s="82">
        <f t="shared" si="883"/>
        <v>159099.9754502032</v>
      </c>
      <c r="AJ99" s="82">
        <f t="shared" si="883"/>
        <v>159099.9754502032</v>
      </c>
      <c r="AK99" s="82">
        <f t="shared" si="883"/>
        <v>159099.9754502032</v>
      </c>
      <c r="AL99" s="82">
        <f t="shared" si="883"/>
        <v>159099.9754502032</v>
      </c>
      <c r="AM99" s="82">
        <f t="shared" si="883"/>
        <v>159099.9754502032</v>
      </c>
      <c r="AN99" s="82">
        <f t="shared" si="883"/>
        <v>159099.9754502032</v>
      </c>
      <c r="AO99" s="82">
        <f t="shared" si="883"/>
        <v>159099.9754502032</v>
      </c>
      <c r="AP99" s="82">
        <f t="shared" si="883"/>
        <v>159099.9754502032</v>
      </c>
      <c r="AQ99" s="82">
        <f t="shared" si="883"/>
        <v>159099.9754502032</v>
      </c>
      <c r="AR99" s="82">
        <f t="shared" si="883"/>
        <v>159099.9754502032</v>
      </c>
      <c r="AS99" s="82">
        <f t="shared" si="883"/>
        <v>159099.9754502032</v>
      </c>
      <c r="AT99" s="82">
        <f t="shared" si="883"/>
        <v>159099.9754502032</v>
      </c>
      <c r="AU99" s="82">
        <f t="shared" si="883"/>
        <v>159099.9754502032</v>
      </c>
      <c r="AV99" s="82">
        <f t="shared" si="883"/>
        <v>159099.9754502032</v>
      </c>
      <c r="AW99" s="82">
        <f t="shared" si="883"/>
        <v>159099.9754502032</v>
      </c>
      <c r="AX99" s="82">
        <f t="shared" si="883"/>
        <v>159099.9754502032</v>
      </c>
      <c r="AY99" s="82">
        <f t="shared" si="883"/>
        <v>159099.9754502032</v>
      </c>
      <c r="AZ99" s="82">
        <f t="shared" si="883"/>
        <v>159099.9754502032</v>
      </c>
      <c r="BA99" s="82">
        <f t="shared" si="883"/>
        <v>159099.9754502032</v>
      </c>
      <c r="BB99" s="82">
        <f t="shared" si="883"/>
        <v>159099.9754502032</v>
      </c>
      <c r="BC99" s="82">
        <f t="shared" si="883"/>
        <v>159099.9754502032</v>
      </c>
      <c r="BD99" s="82">
        <f t="shared" si="883"/>
        <v>159099.9754502032</v>
      </c>
      <c r="BE99" s="82">
        <f t="shared" si="883"/>
        <v>159099.9754502032</v>
      </c>
      <c r="BF99" s="82">
        <f t="shared" si="883"/>
        <v>159099.9754502032</v>
      </c>
      <c r="BG99" s="82">
        <f t="shared" si="883"/>
        <v>159099.9754502032</v>
      </c>
      <c r="BH99" s="82">
        <f t="shared" si="883"/>
        <v>159099.9754502032</v>
      </c>
      <c r="BI99" s="82">
        <f t="shared" si="883"/>
        <v>159099.9754502032</v>
      </c>
      <c r="BJ99" s="82">
        <f t="shared" si="883"/>
        <v>159099.9754502032</v>
      </c>
      <c r="BK99" s="82">
        <f t="shared" si="883"/>
        <v>159099.9754502032</v>
      </c>
      <c r="BL99" s="82">
        <f t="shared" si="883"/>
        <v>159099.9754502032</v>
      </c>
      <c r="BM99" s="82">
        <f t="shared" si="883"/>
        <v>159099.9754502032</v>
      </c>
      <c r="BN99" s="82">
        <f t="shared" si="883"/>
        <v>159099.9754502032</v>
      </c>
      <c r="BO99" s="82">
        <f t="shared" si="883"/>
        <v>159099.9754502032</v>
      </c>
      <c r="BP99" s="82">
        <f t="shared" si="883"/>
        <v>159099.9754502032</v>
      </c>
      <c r="BQ99" s="82">
        <f t="shared" si="883"/>
        <v>159099.9754502032</v>
      </c>
      <c r="BR99" s="82">
        <f t="shared" si="883"/>
        <v>159099.9754502032</v>
      </c>
      <c r="BS99" s="82">
        <f t="shared" si="883"/>
        <v>159099.9754502032</v>
      </c>
      <c r="BT99" s="82">
        <f t="shared" si="883"/>
        <v>159099.9754502032</v>
      </c>
      <c r="BU99" s="82">
        <f t="shared" si="883"/>
        <v>159099.9754502032</v>
      </c>
      <c r="BV99" s="82">
        <f t="shared" si="883"/>
        <v>159099.9754502032</v>
      </c>
      <c r="BW99" s="82">
        <f t="shared" si="883"/>
        <v>159099.9754502032</v>
      </c>
      <c r="BX99" s="82">
        <f t="shared" ref="BX99:EB99" si="884">IF(BX$7=EOMONTH($D$96,0),$D99,BW101)</f>
        <v>159099.9754502032</v>
      </c>
      <c r="BY99" s="82">
        <f t="shared" si="884"/>
        <v>159099.9754502032</v>
      </c>
      <c r="BZ99" s="82">
        <f t="shared" si="884"/>
        <v>159099.9754502032</v>
      </c>
      <c r="CA99" s="82">
        <f t="shared" si="884"/>
        <v>159099.9754502032</v>
      </c>
      <c r="CB99" s="82">
        <f t="shared" si="884"/>
        <v>159099.9754502032</v>
      </c>
      <c r="CC99" s="82">
        <f t="shared" si="884"/>
        <v>159099.9754502032</v>
      </c>
      <c r="CD99" s="82">
        <f t="shared" si="884"/>
        <v>159099.9754502032</v>
      </c>
      <c r="CE99" s="82">
        <f t="shared" si="884"/>
        <v>159099.9754502032</v>
      </c>
      <c r="CF99" s="82">
        <f t="shared" si="884"/>
        <v>159099.9754502032</v>
      </c>
      <c r="CG99" s="82">
        <f t="shared" si="884"/>
        <v>159099.9754502032</v>
      </c>
      <c r="CH99" s="82">
        <f t="shared" si="884"/>
        <v>159099.9754502032</v>
      </c>
      <c r="CI99" s="82">
        <f t="shared" si="884"/>
        <v>159099.9754502032</v>
      </c>
      <c r="CJ99" s="82">
        <f t="shared" si="884"/>
        <v>159099.9754502032</v>
      </c>
      <c r="CK99" s="82">
        <f t="shared" si="884"/>
        <v>159099.9754502032</v>
      </c>
      <c r="CL99" s="82">
        <f t="shared" si="884"/>
        <v>159099.9754502032</v>
      </c>
      <c r="CM99" s="82">
        <f t="shared" si="884"/>
        <v>159099.9754502032</v>
      </c>
      <c r="CN99" s="82">
        <f t="shared" si="884"/>
        <v>159099.9754502032</v>
      </c>
      <c r="CO99" s="82">
        <f t="shared" si="884"/>
        <v>159099.9754502032</v>
      </c>
      <c r="CP99" s="82">
        <f t="shared" si="884"/>
        <v>159099.9754502032</v>
      </c>
      <c r="CQ99" s="82">
        <f t="shared" si="884"/>
        <v>159099.9754502032</v>
      </c>
      <c r="CR99" s="82">
        <f t="shared" si="884"/>
        <v>159099.9754502032</v>
      </c>
      <c r="CS99" s="82">
        <f t="shared" si="884"/>
        <v>159099.9754502032</v>
      </c>
      <c r="CT99" s="82">
        <f t="shared" si="884"/>
        <v>159099.9754502032</v>
      </c>
      <c r="CU99" s="82">
        <f t="shared" si="884"/>
        <v>159099.9754502032</v>
      </c>
      <c r="CV99" s="82">
        <f t="shared" si="884"/>
        <v>159099.9754502032</v>
      </c>
      <c r="CW99" s="82">
        <f t="shared" si="884"/>
        <v>159099.9754502032</v>
      </c>
      <c r="CX99" s="82">
        <f t="shared" si="884"/>
        <v>159099.9754502032</v>
      </c>
      <c r="CY99" s="82">
        <f t="shared" si="884"/>
        <v>159099.9754502032</v>
      </c>
      <c r="CZ99" s="82">
        <f t="shared" si="884"/>
        <v>159099.9754502032</v>
      </c>
      <c r="DA99" s="82">
        <f t="shared" si="884"/>
        <v>159099.9754502032</v>
      </c>
      <c r="DB99" s="82">
        <f t="shared" si="884"/>
        <v>159099.9754502032</v>
      </c>
      <c r="DC99" s="82">
        <f t="shared" si="884"/>
        <v>159099.9754502032</v>
      </c>
      <c r="DD99" s="82">
        <f t="shared" si="884"/>
        <v>159099.9754502032</v>
      </c>
      <c r="DE99" s="82">
        <f t="shared" si="884"/>
        <v>159099.9754502032</v>
      </c>
      <c r="DF99" s="82">
        <f t="shared" si="884"/>
        <v>159099.9754502032</v>
      </c>
      <c r="DG99" s="82">
        <f t="shared" si="884"/>
        <v>159099.9754502032</v>
      </c>
      <c r="DH99" s="82">
        <f t="shared" si="884"/>
        <v>159099.9754502032</v>
      </c>
      <c r="DI99" s="82">
        <f t="shared" si="884"/>
        <v>159099.9754502032</v>
      </c>
      <c r="DJ99" s="82">
        <f t="shared" si="884"/>
        <v>159099.9754502032</v>
      </c>
      <c r="DK99" s="82">
        <f t="shared" si="884"/>
        <v>159099.9754502032</v>
      </c>
      <c r="DL99" s="82">
        <f t="shared" si="884"/>
        <v>159099.9754502032</v>
      </c>
      <c r="DM99" s="82">
        <f t="shared" si="884"/>
        <v>159099.9754502032</v>
      </c>
      <c r="DN99" s="82">
        <f t="shared" si="884"/>
        <v>159099.9754502032</v>
      </c>
      <c r="DO99" s="82">
        <f t="shared" si="884"/>
        <v>159099.9754502032</v>
      </c>
      <c r="DP99" s="82">
        <f t="shared" si="884"/>
        <v>159099.9754502032</v>
      </c>
      <c r="DQ99" s="82">
        <f t="shared" si="884"/>
        <v>159099.9754502032</v>
      </c>
      <c r="DR99" s="82">
        <f t="shared" si="884"/>
        <v>159099.9754502032</v>
      </c>
      <c r="DS99" s="82">
        <f t="shared" si="884"/>
        <v>159099.9754502032</v>
      </c>
      <c r="DT99" s="82">
        <f t="shared" si="884"/>
        <v>159099.9754502032</v>
      </c>
      <c r="DU99" s="82">
        <f t="shared" si="884"/>
        <v>159099.9754502032</v>
      </c>
      <c r="DV99" s="82">
        <f t="shared" si="884"/>
        <v>159099.9754502032</v>
      </c>
      <c r="DW99" s="82">
        <f t="shared" si="884"/>
        <v>159099.9754502032</v>
      </c>
      <c r="DX99" s="82">
        <f t="shared" si="884"/>
        <v>159099.9754502032</v>
      </c>
      <c r="DY99" s="82">
        <f t="shared" si="884"/>
        <v>159099.9754502032</v>
      </c>
      <c r="DZ99" s="82">
        <f t="shared" si="884"/>
        <v>159099.9754502032</v>
      </c>
      <c r="EA99" s="82">
        <f t="shared" si="884"/>
        <v>159099.9754502032</v>
      </c>
      <c r="EB99" s="82">
        <f t="shared" si="884"/>
        <v>159099.9754502032</v>
      </c>
      <c r="EC99" s="82"/>
    </row>
    <row r="100" spans="2:133" outlineLevel="1" x14ac:dyDescent="0.25">
      <c r="C100" s="333" t="s">
        <v>588</v>
      </c>
      <c r="G100" s="52" t="s">
        <v>603</v>
      </c>
      <c r="H100" s="46">
        <f t="shared" ref="H100" si="885">SUM(J100:EB100)</f>
        <v>4649.7571701176475</v>
      </c>
      <c r="J100" s="82">
        <f>J99*SUM(J97:J98)*J96</f>
        <v>2341.6211764705886</v>
      </c>
      <c r="K100" s="82">
        <f t="shared" ref="K100" si="886">K99*SUM(K97:K98)*K96</f>
        <v>0</v>
      </c>
      <c r="L100" s="82">
        <f t="shared" ref="L100" si="887">L99*SUM(L97:L98)*L96</f>
        <v>0</v>
      </c>
      <c r="M100" s="82">
        <f t="shared" ref="M100" si="888">M99*SUM(M97:M98)*M96</f>
        <v>0</v>
      </c>
      <c r="N100" s="82">
        <f t="shared" ref="N100" si="889">N99*SUM(N97:N98)*N96</f>
        <v>0</v>
      </c>
      <c r="O100" s="82">
        <f t="shared" ref="O100" si="890">O99*SUM(O97:O98)*O96</f>
        <v>0</v>
      </c>
      <c r="P100" s="82">
        <f t="shared" ref="P100" si="891">P99*SUM(P97:P98)*P96</f>
        <v>0</v>
      </c>
      <c r="Q100" s="82">
        <f t="shared" ref="Q100" si="892">Q99*SUM(Q97:Q98)*Q96</f>
        <v>0</v>
      </c>
      <c r="R100" s="82">
        <f t="shared" ref="R100" si="893">R99*SUM(R97:R98)*R96</f>
        <v>0</v>
      </c>
      <c r="S100" s="82">
        <f t="shared" ref="S100" si="894">S99*SUM(S97:S98)*S96</f>
        <v>0</v>
      </c>
      <c r="T100" s="82">
        <f t="shared" ref="T100" si="895">T99*SUM(T97:T98)*T96</f>
        <v>0</v>
      </c>
      <c r="U100" s="82">
        <f t="shared" ref="U100" si="896">U99*SUM(U97:U98)*U96</f>
        <v>0</v>
      </c>
      <c r="V100" s="82">
        <f t="shared" ref="V100" si="897">V99*SUM(V97:V98)*V96</f>
        <v>2308.135993647059</v>
      </c>
      <c r="W100" s="82">
        <f t="shared" ref="W100" si="898">W99*SUM(W97:W98)*W96</f>
        <v>0</v>
      </c>
      <c r="X100" s="82">
        <f t="shared" ref="X100" si="899">X99*SUM(X97:X98)*X96</f>
        <v>0</v>
      </c>
      <c r="Y100" s="82">
        <f t="shared" ref="Y100" si="900">Y99*SUM(Y97:Y98)*Y96</f>
        <v>0</v>
      </c>
      <c r="Z100" s="82">
        <f t="shared" ref="Z100" si="901">Z99*SUM(Z97:Z98)*Z96</f>
        <v>0</v>
      </c>
      <c r="AA100" s="82">
        <f t="shared" ref="AA100" si="902">AA99*SUM(AA97:AA98)*AA96</f>
        <v>0</v>
      </c>
      <c r="AB100" s="82">
        <f t="shared" ref="AB100" si="903">AB99*SUM(AB97:AB98)*AB96</f>
        <v>0</v>
      </c>
      <c r="AC100" s="82">
        <f t="shared" ref="AC100" si="904">AC99*SUM(AC97:AC98)*AC96</f>
        <v>0</v>
      </c>
      <c r="AD100" s="82">
        <f t="shared" ref="AD100" si="905">AD99*SUM(AD97:AD98)*AD96</f>
        <v>0</v>
      </c>
      <c r="AE100" s="82">
        <f t="shared" ref="AE100" si="906">AE99*SUM(AE97:AE98)*AE96</f>
        <v>0</v>
      </c>
      <c r="AF100" s="82">
        <f t="shared" ref="AF100" si="907">AF99*SUM(AF97:AF98)*AF96</f>
        <v>0</v>
      </c>
      <c r="AG100" s="82">
        <f t="shared" ref="AG100" si="908">AG99*SUM(AG97:AG98)*AG96</f>
        <v>0</v>
      </c>
      <c r="AH100" s="82">
        <f t="shared" ref="AH100" si="909">AH99*SUM(AH97:AH98)*AH96</f>
        <v>0</v>
      </c>
      <c r="AI100" s="82">
        <f t="shared" ref="AI100" si="910">AI99*SUM(AI97:AI98)*AI96</f>
        <v>0</v>
      </c>
      <c r="AJ100" s="82">
        <f t="shared" ref="AJ100" si="911">AJ99*SUM(AJ97:AJ98)*AJ96</f>
        <v>0</v>
      </c>
      <c r="AK100" s="82">
        <f t="shared" ref="AK100" si="912">AK99*SUM(AK97:AK98)*AK96</f>
        <v>0</v>
      </c>
      <c r="AL100" s="82">
        <f t="shared" ref="AL100" si="913">AL99*SUM(AL97:AL98)*AL96</f>
        <v>0</v>
      </c>
      <c r="AM100" s="82">
        <f t="shared" ref="AM100" si="914">AM99*SUM(AM97:AM98)*AM96</f>
        <v>0</v>
      </c>
      <c r="AN100" s="82">
        <f t="shared" ref="AN100" si="915">AN99*SUM(AN97:AN98)*AN96</f>
        <v>0</v>
      </c>
      <c r="AO100" s="82">
        <f t="shared" ref="AO100" si="916">AO99*SUM(AO97:AO98)*AO96</f>
        <v>0</v>
      </c>
      <c r="AP100" s="82">
        <f t="shared" ref="AP100" si="917">AP99*SUM(AP97:AP98)*AP96</f>
        <v>0</v>
      </c>
      <c r="AQ100" s="82">
        <f t="shared" ref="AQ100" si="918">AQ99*SUM(AQ97:AQ98)*AQ96</f>
        <v>0</v>
      </c>
      <c r="AR100" s="82">
        <f t="shared" ref="AR100" si="919">AR99*SUM(AR97:AR98)*AR96</f>
        <v>0</v>
      </c>
      <c r="AS100" s="82">
        <f t="shared" ref="AS100" si="920">AS99*SUM(AS97:AS98)*AS96</f>
        <v>0</v>
      </c>
      <c r="AT100" s="82">
        <f t="shared" ref="AT100" si="921">AT99*SUM(AT97:AT98)*AT96</f>
        <v>0</v>
      </c>
      <c r="AU100" s="82">
        <f t="shared" ref="AU100" si="922">AU99*SUM(AU97:AU98)*AU96</f>
        <v>0</v>
      </c>
      <c r="AV100" s="82">
        <f t="shared" ref="AV100" si="923">AV99*SUM(AV97:AV98)*AV96</f>
        <v>0</v>
      </c>
      <c r="AW100" s="82">
        <f t="shared" ref="AW100" si="924">AW99*SUM(AW97:AW98)*AW96</f>
        <v>0</v>
      </c>
      <c r="AX100" s="82">
        <f t="shared" ref="AX100" si="925">AX99*SUM(AX97:AX98)*AX96</f>
        <v>0</v>
      </c>
      <c r="AY100" s="82">
        <f t="shared" ref="AY100" si="926">AY99*SUM(AY97:AY98)*AY96</f>
        <v>0</v>
      </c>
      <c r="AZ100" s="82">
        <f t="shared" ref="AZ100" si="927">AZ99*SUM(AZ97:AZ98)*AZ96</f>
        <v>0</v>
      </c>
      <c r="BA100" s="82">
        <f t="shared" ref="BA100" si="928">BA99*SUM(BA97:BA98)*BA96</f>
        <v>0</v>
      </c>
      <c r="BB100" s="82">
        <f t="shared" ref="BB100" si="929">BB99*SUM(BB97:BB98)*BB96</f>
        <v>0</v>
      </c>
      <c r="BC100" s="82">
        <f t="shared" ref="BC100" si="930">BC99*SUM(BC97:BC98)*BC96</f>
        <v>0</v>
      </c>
      <c r="BD100" s="82">
        <f t="shared" ref="BD100" si="931">BD99*SUM(BD97:BD98)*BD96</f>
        <v>0</v>
      </c>
      <c r="BE100" s="82">
        <f t="shared" ref="BE100" si="932">BE99*SUM(BE97:BE98)*BE96</f>
        <v>0</v>
      </c>
      <c r="BF100" s="82">
        <f t="shared" ref="BF100" si="933">BF99*SUM(BF97:BF98)*BF96</f>
        <v>0</v>
      </c>
      <c r="BG100" s="82">
        <f t="shared" ref="BG100" si="934">BG99*SUM(BG97:BG98)*BG96</f>
        <v>0</v>
      </c>
      <c r="BH100" s="82">
        <f t="shared" ref="BH100" si="935">BH99*SUM(BH97:BH98)*BH96</f>
        <v>0</v>
      </c>
      <c r="BI100" s="82">
        <f t="shared" ref="BI100" si="936">BI99*SUM(BI97:BI98)*BI96</f>
        <v>0</v>
      </c>
      <c r="BJ100" s="82">
        <f t="shared" ref="BJ100" si="937">BJ99*SUM(BJ97:BJ98)*BJ96</f>
        <v>0</v>
      </c>
      <c r="BK100" s="82">
        <f t="shared" ref="BK100" si="938">BK99*SUM(BK97:BK98)*BK96</f>
        <v>0</v>
      </c>
      <c r="BL100" s="82">
        <f t="shared" ref="BL100" si="939">BL99*SUM(BL97:BL98)*BL96</f>
        <v>0</v>
      </c>
      <c r="BM100" s="82">
        <f t="shared" ref="BM100" si="940">BM99*SUM(BM97:BM98)*BM96</f>
        <v>0</v>
      </c>
      <c r="BN100" s="82">
        <f t="shared" ref="BN100" si="941">BN99*SUM(BN97:BN98)*BN96</f>
        <v>0</v>
      </c>
      <c r="BO100" s="82">
        <f t="shared" ref="BO100" si="942">BO99*SUM(BO97:BO98)*BO96</f>
        <v>0</v>
      </c>
      <c r="BP100" s="82">
        <f t="shared" ref="BP100" si="943">BP99*SUM(BP97:BP98)*BP96</f>
        <v>0</v>
      </c>
      <c r="BQ100" s="82">
        <f t="shared" ref="BQ100" si="944">BQ99*SUM(BQ97:BQ98)*BQ96</f>
        <v>0</v>
      </c>
      <c r="BR100" s="82">
        <f t="shared" ref="BR100" si="945">BR99*SUM(BR97:BR98)*BR96</f>
        <v>0</v>
      </c>
      <c r="BS100" s="82">
        <f t="shared" ref="BS100" si="946">BS99*SUM(BS97:BS98)*BS96</f>
        <v>0</v>
      </c>
      <c r="BT100" s="82">
        <f t="shared" ref="BT100" si="947">BT99*SUM(BT97:BT98)*BT96</f>
        <v>0</v>
      </c>
      <c r="BU100" s="82">
        <f t="shared" ref="BU100" si="948">BU99*SUM(BU97:BU98)*BU96</f>
        <v>0</v>
      </c>
      <c r="BV100" s="82">
        <f t="shared" ref="BV100" si="949">BV99*SUM(BV97:BV98)*BV96</f>
        <v>0</v>
      </c>
      <c r="BW100" s="82">
        <f t="shared" ref="BW100" si="950">BW99*SUM(BW97:BW98)*BW96</f>
        <v>0</v>
      </c>
      <c r="BX100" s="82">
        <f t="shared" ref="BX100" si="951">BX99*SUM(BX97:BX98)*BX96</f>
        <v>0</v>
      </c>
      <c r="BY100" s="82">
        <f t="shared" ref="BY100" si="952">BY99*SUM(BY97:BY98)*BY96</f>
        <v>0</v>
      </c>
      <c r="BZ100" s="82">
        <f t="shared" ref="BZ100" si="953">BZ99*SUM(BZ97:BZ98)*BZ96</f>
        <v>0</v>
      </c>
      <c r="CA100" s="82">
        <f t="shared" ref="CA100" si="954">CA99*SUM(CA97:CA98)*CA96</f>
        <v>0</v>
      </c>
      <c r="CB100" s="82">
        <f t="shared" ref="CB100" si="955">CB99*SUM(CB97:CB98)*CB96</f>
        <v>0</v>
      </c>
      <c r="CC100" s="82">
        <f t="shared" ref="CC100" si="956">CC99*SUM(CC97:CC98)*CC96</f>
        <v>0</v>
      </c>
      <c r="CD100" s="82">
        <f t="shared" ref="CD100" si="957">CD99*SUM(CD97:CD98)*CD96</f>
        <v>0</v>
      </c>
      <c r="CE100" s="82">
        <f t="shared" ref="CE100" si="958">CE99*SUM(CE97:CE98)*CE96</f>
        <v>0</v>
      </c>
      <c r="CF100" s="82">
        <f t="shared" ref="CF100" si="959">CF99*SUM(CF97:CF98)*CF96</f>
        <v>0</v>
      </c>
      <c r="CG100" s="82">
        <f t="shared" ref="CG100" si="960">CG99*SUM(CG97:CG98)*CG96</f>
        <v>0</v>
      </c>
      <c r="CH100" s="82">
        <f t="shared" ref="CH100" si="961">CH99*SUM(CH97:CH98)*CH96</f>
        <v>0</v>
      </c>
      <c r="CI100" s="82">
        <f t="shared" ref="CI100" si="962">CI99*SUM(CI97:CI98)*CI96</f>
        <v>0</v>
      </c>
      <c r="CJ100" s="82">
        <f t="shared" ref="CJ100" si="963">CJ99*SUM(CJ97:CJ98)*CJ96</f>
        <v>0</v>
      </c>
      <c r="CK100" s="82">
        <f t="shared" ref="CK100" si="964">CK99*SUM(CK97:CK98)*CK96</f>
        <v>0</v>
      </c>
      <c r="CL100" s="82">
        <f t="shared" ref="CL100" si="965">CL99*SUM(CL97:CL98)*CL96</f>
        <v>0</v>
      </c>
      <c r="CM100" s="82">
        <f t="shared" ref="CM100" si="966">CM99*SUM(CM97:CM98)*CM96</f>
        <v>0</v>
      </c>
      <c r="CN100" s="82">
        <f t="shared" ref="CN100" si="967">CN99*SUM(CN97:CN98)*CN96</f>
        <v>0</v>
      </c>
      <c r="CO100" s="82">
        <f t="shared" ref="CO100" si="968">CO99*SUM(CO97:CO98)*CO96</f>
        <v>0</v>
      </c>
      <c r="CP100" s="82">
        <f t="shared" ref="CP100" si="969">CP99*SUM(CP97:CP98)*CP96</f>
        <v>0</v>
      </c>
      <c r="CQ100" s="82">
        <f t="shared" ref="CQ100" si="970">CQ99*SUM(CQ97:CQ98)*CQ96</f>
        <v>0</v>
      </c>
      <c r="CR100" s="82">
        <f t="shared" ref="CR100" si="971">CR99*SUM(CR97:CR98)*CR96</f>
        <v>0</v>
      </c>
      <c r="CS100" s="82">
        <f t="shared" ref="CS100" si="972">CS99*SUM(CS97:CS98)*CS96</f>
        <v>0</v>
      </c>
      <c r="CT100" s="82">
        <f t="shared" ref="CT100" si="973">CT99*SUM(CT97:CT98)*CT96</f>
        <v>0</v>
      </c>
      <c r="CU100" s="82">
        <f t="shared" ref="CU100" si="974">CU99*SUM(CU97:CU98)*CU96</f>
        <v>0</v>
      </c>
      <c r="CV100" s="82">
        <f t="shared" ref="CV100" si="975">CV99*SUM(CV97:CV98)*CV96</f>
        <v>0</v>
      </c>
      <c r="CW100" s="82">
        <f t="shared" ref="CW100" si="976">CW99*SUM(CW97:CW98)*CW96</f>
        <v>0</v>
      </c>
      <c r="CX100" s="82">
        <f t="shared" ref="CX100" si="977">CX99*SUM(CX97:CX98)*CX96</f>
        <v>0</v>
      </c>
      <c r="CY100" s="82">
        <f t="shared" ref="CY100" si="978">CY99*SUM(CY97:CY98)*CY96</f>
        <v>0</v>
      </c>
      <c r="CZ100" s="82">
        <f t="shared" ref="CZ100" si="979">CZ99*SUM(CZ97:CZ98)*CZ96</f>
        <v>0</v>
      </c>
      <c r="DA100" s="82">
        <f t="shared" ref="DA100" si="980">DA99*SUM(DA97:DA98)*DA96</f>
        <v>0</v>
      </c>
      <c r="DB100" s="82">
        <f t="shared" ref="DB100" si="981">DB99*SUM(DB97:DB98)*DB96</f>
        <v>0</v>
      </c>
      <c r="DC100" s="82">
        <f t="shared" ref="DC100" si="982">DC99*SUM(DC97:DC98)*DC96</f>
        <v>0</v>
      </c>
      <c r="DD100" s="82">
        <f t="shared" ref="DD100" si="983">DD99*SUM(DD97:DD98)*DD96</f>
        <v>0</v>
      </c>
      <c r="DE100" s="82">
        <f t="shared" ref="DE100" si="984">DE99*SUM(DE97:DE98)*DE96</f>
        <v>0</v>
      </c>
      <c r="DF100" s="82">
        <f t="shared" ref="DF100" si="985">DF99*SUM(DF97:DF98)*DF96</f>
        <v>0</v>
      </c>
      <c r="DG100" s="82">
        <f t="shared" ref="DG100" si="986">DG99*SUM(DG97:DG98)*DG96</f>
        <v>0</v>
      </c>
      <c r="DH100" s="82">
        <f t="shared" ref="DH100" si="987">DH99*SUM(DH97:DH98)*DH96</f>
        <v>0</v>
      </c>
      <c r="DI100" s="82">
        <f t="shared" ref="DI100" si="988">DI99*SUM(DI97:DI98)*DI96</f>
        <v>0</v>
      </c>
      <c r="DJ100" s="82">
        <f t="shared" ref="DJ100" si="989">DJ99*SUM(DJ97:DJ98)*DJ96</f>
        <v>0</v>
      </c>
      <c r="DK100" s="82">
        <f t="shared" ref="DK100" si="990">DK99*SUM(DK97:DK98)*DK96</f>
        <v>0</v>
      </c>
      <c r="DL100" s="82">
        <f t="shared" ref="DL100" si="991">DL99*SUM(DL97:DL98)*DL96</f>
        <v>0</v>
      </c>
      <c r="DM100" s="82">
        <f t="shared" ref="DM100" si="992">DM99*SUM(DM97:DM98)*DM96</f>
        <v>0</v>
      </c>
      <c r="DN100" s="82">
        <f t="shared" ref="DN100" si="993">DN99*SUM(DN97:DN98)*DN96</f>
        <v>0</v>
      </c>
      <c r="DO100" s="82">
        <f t="shared" ref="DO100" si="994">DO99*SUM(DO97:DO98)*DO96</f>
        <v>0</v>
      </c>
      <c r="DP100" s="82">
        <f t="shared" ref="DP100" si="995">DP99*SUM(DP97:DP98)*DP96</f>
        <v>0</v>
      </c>
      <c r="DQ100" s="82">
        <f t="shared" ref="DQ100" si="996">DQ99*SUM(DQ97:DQ98)*DQ96</f>
        <v>0</v>
      </c>
      <c r="DR100" s="82">
        <f t="shared" ref="DR100" si="997">DR99*SUM(DR97:DR98)*DR96</f>
        <v>0</v>
      </c>
      <c r="DS100" s="82">
        <f t="shared" ref="DS100" si="998">DS99*SUM(DS97:DS98)*DS96</f>
        <v>0</v>
      </c>
      <c r="DT100" s="82">
        <f t="shared" ref="DT100" si="999">DT99*SUM(DT97:DT98)*DT96</f>
        <v>0</v>
      </c>
      <c r="DU100" s="82">
        <f t="shared" ref="DU100" si="1000">DU99*SUM(DU97:DU98)*DU96</f>
        <v>0</v>
      </c>
      <c r="DV100" s="82">
        <f t="shared" ref="DV100" si="1001">DV99*SUM(DV97:DV98)*DV96</f>
        <v>0</v>
      </c>
      <c r="DW100" s="82">
        <f t="shared" ref="DW100" si="1002">DW99*SUM(DW97:DW98)*DW96</f>
        <v>0</v>
      </c>
      <c r="DX100" s="82">
        <f t="shared" ref="DX100" si="1003">DX99*SUM(DX97:DX98)*DX96</f>
        <v>0</v>
      </c>
      <c r="DY100" s="82">
        <f t="shared" ref="DY100" si="1004">DY99*SUM(DY97:DY98)*DY96</f>
        <v>0</v>
      </c>
      <c r="DZ100" s="82">
        <f t="shared" ref="DZ100" si="1005">DZ99*SUM(DZ97:DZ98)*DZ96</f>
        <v>0</v>
      </c>
      <c r="EA100" s="82">
        <f t="shared" ref="EA100" si="1006">EA99*SUM(EA97:EA98)*EA96</f>
        <v>0</v>
      </c>
      <c r="EB100" s="82">
        <f t="shared" ref="EB100" si="1007">EB99*SUM(EB97:EB98)*EB96</f>
        <v>0</v>
      </c>
    </row>
    <row r="101" spans="2:133" outlineLevel="1" x14ac:dyDescent="0.25">
      <c r="C101" s="333" t="s">
        <v>589</v>
      </c>
      <c r="G101" s="52" t="s">
        <v>603</v>
      </c>
      <c r="H101" s="29"/>
      <c r="I101" s="129"/>
      <c r="J101" s="82">
        <f>J99-J100</f>
        <v>161408.11144385027</v>
      </c>
      <c r="K101" s="82">
        <f t="shared" ref="K101" si="1008">K99-K100</f>
        <v>161408.11144385027</v>
      </c>
      <c r="L101" s="82">
        <f t="shared" ref="L101" si="1009">L99-L100</f>
        <v>161408.11144385027</v>
      </c>
      <c r="M101" s="82">
        <f t="shared" ref="M101" si="1010">M99-M100</f>
        <v>161408.11144385027</v>
      </c>
      <c r="N101" s="82">
        <f t="shared" ref="N101" si="1011">N99-N100</f>
        <v>161408.11144385027</v>
      </c>
      <c r="O101" s="82">
        <f t="shared" ref="O101" si="1012">O99-O100</f>
        <v>161408.11144385027</v>
      </c>
      <c r="P101" s="82">
        <f t="shared" ref="P101" si="1013">P99-P100</f>
        <v>161408.11144385027</v>
      </c>
      <c r="Q101" s="82">
        <f t="shared" ref="Q101" si="1014">Q99-Q100</f>
        <v>161408.11144385027</v>
      </c>
      <c r="R101" s="82">
        <f t="shared" ref="R101" si="1015">R99-R100</f>
        <v>161408.11144385027</v>
      </c>
      <c r="S101" s="82">
        <f t="shared" ref="S101" si="1016">S99-S100</f>
        <v>161408.11144385027</v>
      </c>
      <c r="T101" s="82">
        <f t="shared" ref="T101" si="1017">T99-T100</f>
        <v>161408.11144385027</v>
      </c>
      <c r="U101" s="82">
        <f t="shared" ref="U101" si="1018">U99-U100</f>
        <v>161408.11144385027</v>
      </c>
      <c r="V101" s="82">
        <f t="shared" ref="V101" si="1019">V99-V100</f>
        <v>159099.9754502032</v>
      </c>
      <c r="W101" s="82">
        <f t="shared" ref="W101" si="1020">W99-W100</f>
        <v>159099.9754502032</v>
      </c>
      <c r="X101" s="82">
        <f t="shared" ref="X101" si="1021">X99-X100</f>
        <v>159099.9754502032</v>
      </c>
      <c r="Y101" s="82">
        <f t="shared" ref="Y101" si="1022">Y99-Y100</f>
        <v>159099.9754502032</v>
      </c>
      <c r="Z101" s="82">
        <f t="shared" ref="Z101" si="1023">Z99-Z100</f>
        <v>159099.9754502032</v>
      </c>
      <c r="AA101" s="82">
        <f t="shared" ref="AA101" si="1024">AA99-AA100</f>
        <v>159099.9754502032</v>
      </c>
      <c r="AB101" s="82">
        <f t="shared" ref="AB101" si="1025">AB99-AB100</f>
        <v>159099.9754502032</v>
      </c>
      <c r="AC101" s="82">
        <f t="shared" ref="AC101" si="1026">AC99-AC100</f>
        <v>159099.9754502032</v>
      </c>
      <c r="AD101" s="82">
        <f t="shared" ref="AD101" si="1027">AD99-AD100</f>
        <v>159099.9754502032</v>
      </c>
      <c r="AE101" s="82">
        <f t="shared" ref="AE101" si="1028">AE99-AE100</f>
        <v>159099.9754502032</v>
      </c>
      <c r="AF101" s="82">
        <f t="shared" ref="AF101" si="1029">AF99-AF100</f>
        <v>159099.9754502032</v>
      </c>
      <c r="AG101" s="82">
        <f t="shared" ref="AG101" si="1030">AG99-AG100</f>
        <v>159099.9754502032</v>
      </c>
      <c r="AH101" s="82">
        <f t="shared" ref="AH101" si="1031">AH99-AH100</f>
        <v>159099.9754502032</v>
      </c>
      <c r="AI101" s="82">
        <f t="shared" ref="AI101" si="1032">AI99-AI100</f>
        <v>159099.9754502032</v>
      </c>
      <c r="AJ101" s="82">
        <f t="shared" ref="AJ101" si="1033">AJ99-AJ100</f>
        <v>159099.9754502032</v>
      </c>
      <c r="AK101" s="82">
        <f t="shared" ref="AK101" si="1034">AK99-AK100</f>
        <v>159099.9754502032</v>
      </c>
      <c r="AL101" s="82">
        <f t="shared" ref="AL101" si="1035">AL99-AL100</f>
        <v>159099.9754502032</v>
      </c>
      <c r="AM101" s="82">
        <f t="shared" ref="AM101" si="1036">AM99-AM100</f>
        <v>159099.9754502032</v>
      </c>
      <c r="AN101" s="82">
        <f t="shared" ref="AN101" si="1037">AN99-AN100</f>
        <v>159099.9754502032</v>
      </c>
      <c r="AO101" s="82">
        <f t="shared" ref="AO101" si="1038">AO99-AO100</f>
        <v>159099.9754502032</v>
      </c>
      <c r="AP101" s="82">
        <f t="shared" ref="AP101" si="1039">AP99-AP100</f>
        <v>159099.9754502032</v>
      </c>
      <c r="AQ101" s="82">
        <f t="shared" ref="AQ101" si="1040">AQ99-AQ100</f>
        <v>159099.9754502032</v>
      </c>
      <c r="AR101" s="82">
        <f t="shared" ref="AR101" si="1041">AR99-AR100</f>
        <v>159099.9754502032</v>
      </c>
      <c r="AS101" s="82">
        <f t="shared" ref="AS101" si="1042">AS99-AS100</f>
        <v>159099.9754502032</v>
      </c>
      <c r="AT101" s="82">
        <f t="shared" ref="AT101" si="1043">AT99-AT100</f>
        <v>159099.9754502032</v>
      </c>
      <c r="AU101" s="82">
        <f t="shared" ref="AU101" si="1044">AU99-AU100</f>
        <v>159099.9754502032</v>
      </c>
      <c r="AV101" s="82">
        <f t="shared" ref="AV101" si="1045">AV99-AV100</f>
        <v>159099.9754502032</v>
      </c>
      <c r="AW101" s="82">
        <f t="shared" ref="AW101" si="1046">AW99-AW100</f>
        <v>159099.9754502032</v>
      </c>
      <c r="AX101" s="82">
        <f t="shared" ref="AX101" si="1047">AX99-AX100</f>
        <v>159099.9754502032</v>
      </c>
      <c r="AY101" s="82">
        <f t="shared" ref="AY101" si="1048">AY99-AY100</f>
        <v>159099.9754502032</v>
      </c>
      <c r="AZ101" s="82">
        <f t="shared" ref="AZ101" si="1049">AZ99-AZ100</f>
        <v>159099.9754502032</v>
      </c>
      <c r="BA101" s="82">
        <f t="shared" ref="BA101" si="1050">BA99-BA100</f>
        <v>159099.9754502032</v>
      </c>
      <c r="BB101" s="82">
        <f t="shared" ref="BB101" si="1051">BB99-BB100</f>
        <v>159099.9754502032</v>
      </c>
      <c r="BC101" s="82">
        <f t="shared" ref="BC101" si="1052">BC99-BC100</f>
        <v>159099.9754502032</v>
      </c>
      <c r="BD101" s="82">
        <f t="shared" ref="BD101" si="1053">BD99-BD100</f>
        <v>159099.9754502032</v>
      </c>
      <c r="BE101" s="82">
        <f t="shared" ref="BE101" si="1054">BE99-BE100</f>
        <v>159099.9754502032</v>
      </c>
      <c r="BF101" s="82">
        <f t="shared" ref="BF101" si="1055">BF99-BF100</f>
        <v>159099.9754502032</v>
      </c>
      <c r="BG101" s="82">
        <f t="shared" ref="BG101" si="1056">BG99-BG100</f>
        <v>159099.9754502032</v>
      </c>
      <c r="BH101" s="82">
        <f t="shared" ref="BH101" si="1057">BH99-BH100</f>
        <v>159099.9754502032</v>
      </c>
      <c r="BI101" s="82">
        <f t="shared" ref="BI101" si="1058">BI99-BI100</f>
        <v>159099.9754502032</v>
      </c>
      <c r="BJ101" s="82">
        <f t="shared" ref="BJ101" si="1059">BJ99-BJ100</f>
        <v>159099.9754502032</v>
      </c>
      <c r="BK101" s="82">
        <f t="shared" ref="BK101" si="1060">BK99-BK100</f>
        <v>159099.9754502032</v>
      </c>
      <c r="BL101" s="82">
        <f t="shared" ref="BL101" si="1061">BL99-BL100</f>
        <v>159099.9754502032</v>
      </c>
      <c r="BM101" s="82">
        <f t="shared" ref="BM101" si="1062">BM99-BM100</f>
        <v>159099.9754502032</v>
      </c>
      <c r="BN101" s="82">
        <f t="shared" ref="BN101" si="1063">BN99-BN100</f>
        <v>159099.9754502032</v>
      </c>
      <c r="BO101" s="82">
        <f t="shared" ref="BO101" si="1064">BO99-BO100</f>
        <v>159099.9754502032</v>
      </c>
      <c r="BP101" s="82">
        <f t="shared" ref="BP101" si="1065">BP99-BP100</f>
        <v>159099.9754502032</v>
      </c>
      <c r="BQ101" s="82">
        <f t="shared" ref="BQ101" si="1066">BQ99-BQ100</f>
        <v>159099.9754502032</v>
      </c>
      <c r="BR101" s="82">
        <f t="shared" ref="BR101" si="1067">BR99-BR100</f>
        <v>159099.9754502032</v>
      </c>
      <c r="BS101" s="82">
        <f t="shared" ref="BS101" si="1068">BS99-BS100</f>
        <v>159099.9754502032</v>
      </c>
      <c r="BT101" s="82">
        <f t="shared" ref="BT101" si="1069">BT99-BT100</f>
        <v>159099.9754502032</v>
      </c>
      <c r="BU101" s="82">
        <f t="shared" ref="BU101" si="1070">BU99-BU100</f>
        <v>159099.9754502032</v>
      </c>
      <c r="BV101" s="82">
        <f t="shared" ref="BV101" si="1071">BV99-BV100</f>
        <v>159099.9754502032</v>
      </c>
      <c r="BW101" s="82">
        <f t="shared" ref="BW101" si="1072">BW99-BW100</f>
        <v>159099.9754502032</v>
      </c>
      <c r="BX101" s="82">
        <f t="shared" ref="BX101" si="1073">BX99-BX100</f>
        <v>159099.9754502032</v>
      </c>
      <c r="BY101" s="82">
        <f t="shared" ref="BY101" si="1074">BY99-BY100</f>
        <v>159099.9754502032</v>
      </c>
      <c r="BZ101" s="82">
        <f t="shared" ref="BZ101" si="1075">BZ99-BZ100</f>
        <v>159099.9754502032</v>
      </c>
      <c r="CA101" s="82">
        <f t="shared" ref="CA101" si="1076">CA99-CA100</f>
        <v>159099.9754502032</v>
      </c>
      <c r="CB101" s="82">
        <f t="shared" ref="CB101" si="1077">CB99-CB100</f>
        <v>159099.9754502032</v>
      </c>
      <c r="CC101" s="82">
        <f t="shared" ref="CC101" si="1078">CC99-CC100</f>
        <v>159099.9754502032</v>
      </c>
      <c r="CD101" s="82">
        <f t="shared" ref="CD101" si="1079">CD99-CD100</f>
        <v>159099.9754502032</v>
      </c>
      <c r="CE101" s="82">
        <f t="shared" ref="CE101" si="1080">CE99-CE100</f>
        <v>159099.9754502032</v>
      </c>
      <c r="CF101" s="82">
        <f t="shared" ref="CF101" si="1081">CF99-CF100</f>
        <v>159099.9754502032</v>
      </c>
      <c r="CG101" s="82">
        <f t="shared" ref="CG101" si="1082">CG99-CG100</f>
        <v>159099.9754502032</v>
      </c>
      <c r="CH101" s="82">
        <f t="shared" ref="CH101" si="1083">CH99-CH100</f>
        <v>159099.9754502032</v>
      </c>
      <c r="CI101" s="82">
        <f t="shared" ref="CI101" si="1084">CI99-CI100</f>
        <v>159099.9754502032</v>
      </c>
      <c r="CJ101" s="82">
        <f t="shared" ref="CJ101" si="1085">CJ99-CJ100</f>
        <v>159099.9754502032</v>
      </c>
      <c r="CK101" s="82">
        <f t="shared" ref="CK101" si="1086">CK99-CK100</f>
        <v>159099.9754502032</v>
      </c>
      <c r="CL101" s="82">
        <f t="shared" ref="CL101" si="1087">CL99-CL100</f>
        <v>159099.9754502032</v>
      </c>
      <c r="CM101" s="82">
        <f t="shared" ref="CM101" si="1088">CM99-CM100</f>
        <v>159099.9754502032</v>
      </c>
      <c r="CN101" s="82">
        <f t="shared" ref="CN101" si="1089">CN99-CN100</f>
        <v>159099.9754502032</v>
      </c>
      <c r="CO101" s="82">
        <f t="shared" ref="CO101" si="1090">CO99-CO100</f>
        <v>159099.9754502032</v>
      </c>
      <c r="CP101" s="82">
        <f t="shared" ref="CP101" si="1091">CP99-CP100</f>
        <v>159099.9754502032</v>
      </c>
      <c r="CQ101" s="82">
        <f t="shared" ref="CQ101" si="1092">CQ99-CQ100</f>
        <v>159099.9754502032</v>
      </c>
      <c r="CR101" s="82">
        <f t="shared" ref="CR101" si="1093">CR99-CR100</f>
        <v>159099.9754502032</v>
      </c>
      <c r="CS101" s="82">
        <f t="shared" ref="CS101" si="1094">CS99-CS100</f>
        <v>159099.9754502032</v>
      </c>
      <c r="CT101" s="82">
        <f t="shared" ref="CT101" si="1095">CT99-CT100</f>
        <v>159099.9754502032</v>
      </c>
      <c r="CU101" s="82">
        <f t="shared" ref="CU101" si="1096">CU99-CU100</f>
        <v>159099.9754502032</v>
      </c>
      <c r="CV101" s="82">
        <f t="shared" ref="CV101" si="1097">CV99-CV100</f>
        <v>159099.9754502032</v>
      </c>
      <c r="CW101" s="82">
        <f t="shared" ref="CW101" si="1098">CW99-CW100</f>
        <v>159099.9754502032</v>
      </c>
      <c r="CX101" s="82">
        <f t="shared" ref="CX101" si="1099">CX99-CX100</f>
        <v>159099.9754502032</v>
      </c>
      <c r="CY101" s="82">
        <f t="shared" ref="CY101" si="1100">CY99-CY100</f>
        <v>159099.9754502032</v>
      </c>
      <c r="CZ101" s="82">
        <f t="shared" ref="CZ101" si="1101">CZ99-CZ100</f>
        <v>159099.9754502032</v>
      </c>
      <c r="DA101" s="82">
        <f t="shared" ref="DA101" si="1102">DA99-DA100</f>
        <v>159099.9754502032</v>
      </c>
      <c r="DB101" s="82">
        <f t="shared" ref="DB101" si="1103">DB99-DB100</f>
        <v>159099.9754502032</v>
      </c>
      <c r="DC101" s="82">
        <f t="shared" ref="DC101" si="1104">DC99-DC100</f>
        <v>159099.9754502032</v>
      </c>
      <c r="DD101" s="82">
        <f t="shared" ref="DD101" si="1105">DD99-DD100</f>
        <v>159099.9754502032</v>
      </c>
      <c r="DE101" s="82">
        <f t="shared" ref="DE101" si="1106">DE99-DE100</f>
        <v>159099.9754502032</v>
      </c>
      <c r="DF101" s="82">
        <f t="shared" ref="DF101" si="1107">DF99-DF100</f>
        <v>159099.9754502032</v>
      </c>
      <c r="DG101" s="82">
        <f t="shared" ref="DG101" si="1108">DG99-DG100</f>
        <v>159099.9754502032</v>
      </c>
      <c r="DH101" s="82">
        <f t="shared" ref="DH101" si="1109">DH99-DH100</f>
        <v>159099.9754502032</v>
      </c>
      <c r="DI101" s="82">
        <f t="shared" ref="DI101" si="1110">DI99-DI100</f>
        <v>159099.9754502032</v>
      </c>
      <c r="DJ101" s="82">
        <f t="shared" ref="DJ101" si="1111">DJ99-DJ100</f>
        <v>159099.9754502032</v>
      </c>
      <c r="DK101" s="82">
        <f t="shared" ref="DK101" si="1112">DK99-DK100</f>
        <v>159099.9754502032</v>
      </c>
      <c r="DL101" s="82">
        <f t="shared" ref="DL101" si="1113">DL99-DL100</f>
        <v>159099.9754502032</v>
      </c>
      <c r="DM101" s="82">
        <f t="shared" ref="DM101" si="1114">DM99-DM100</f>
        <v>159099.9754502032</v>
      </c>
      <c r="DN101" s="82">
        <f t="shared" ref="DN101" si="1115">DN99-DN100</f>
        <v>159099.9754502032</v>
      </c>
      <c r="DO101" s="82">
        <f t="shared" ref="DO101" si="1116">DO99-DO100</f>
        <v>159099.9754502032</v>
      </c>
      <c r="DP101" s="82">
        <f t="shared" ref="DP101" si="1117">DP99-DP100</f>
        <v>159099.9754502032</v>
      </c>
      <c r="DQ101" s="82">
        <f t="shared" ref="DQ101" si="1118">DQ99-DQ100</f>
        <v>159099.9754502032</v>
      </c>
      <c r="DR101" s="82">
        <f t="shared" ref="DR101" si="1119">DR99-DR100</f>
        <v>159099.9754502032</v>
      </c>
      <c r="DS101" s="82">
        <f t="shared" ref="DS101" si="1120">DS99-DS100</f>
        <v>159099.9754502032</v>
      </c>
      <c r="DT101" s="82">
        <f t="shared" ref="DT101" si="1121">DT99-DT100</f>
        <v>159099.9754502032</v>
      </c>
      <c r="DU101" s="82">
        <f t="shared" ref="DU101" si="1122">DU99-DU100</f>
        <v>159099.9754502032</v>
      </c>
      <c r="DV101" s="82">
        <f t="shared" ref="DV101" si="1123">DV99-DV100</f>
        <v>159099.9754502032</v>
      </c>
      <c r="DW101" s="82">
        <f t="shared" ref="DW101" si="1124">DW99-DW100</f>
        <v>159099.9754502032</v>
      </c>
      <c r="DX101" s="82">
        <f t="shared" ref="DX101" si="1125">DX99-DX100</f>
        <v>159099.9754502032</v>
      </c>
      <c r="DY101" s="82">
        <f t="shared" ref="DY101" si="1126">DY99-DY100</f>
        <v>159099.9754502032</v>
      </c>
      <c r="DZ101" s="82">
        <f t="shared" ref="DZ101" si="1127">DZ99-DZ100</f>
        <v>159099.9754502032</v>
      </c>
      <c r="EA101" s="82">
        <f t="shared" ref="EA101" si="1128">EA99-EA100</f>
        <v>159099.9754502032</v>
      </c>
      <c r="EB101" s="82">
        <f t="shared" ref="EB101" si="1129">EB99-EB100</f>
        <v>159099.9754502032</v>
      </c>
    </row>
    <row r="102" spans="2:133" outlineLevel="1" x14ac:dyDescent="0.25">
      <c r="C102" s="318" t="s">
        <v>590</v>
      </c>
      <c r="D102" s="31">
        <f>Costs!$K$39</f>
        <v>1.9</v>
      </c>
      <c r="G102" s="52" t="s">
        <v>220</v>
      </c>
      <c r="H102" s="29"/>
      <c r="J102" s="312">
        <f>$D102</f>
        <v>1.9</v>
      </c>
      <c r="K102" s="312">
        <f t="shared" ref="K102:BV102" si="1130">$D102</f>
        <v>1.9</v>
      </c>
      <c r="L102" s="312">
        <f t="shared" si="1130"/>
        <v>1.9</v>
      </c>
      <c r="M102" s="312">
        <f t="shared" si="1130"/>
        <v>1.9</v>
      </c>
      <c r="N102" s="312">
        <f t="shared" si="1130"/>
        <v>1.9</v>
      </c>
      <c r="O102" s="312">
        <f t="shared" si="1130"/>
        <v>1.9</v>
      </c>
      <c r="P102" s="312">
        <f t="shared" si="1130"/>
        <v>1.9</v>
      </c>
      <c r="Q102" s="312">
        <f t="shared" si="1130"/>
        <v>1.9</v>
      </c>
      <c r="R102" s="312">
        <f t="shared" si="1130"/>
        <v>1.9</v>
      </c>
      <c r="S102" s="312">
        <f t="shared" si="1130"/>
        <v>1.9</v>
      </c>
      <c r="T102" s="312">
        <f t="shared" si="1130"/>
        <v>1.9</v>
      </c>
      <c r="U102" s="312">
        <f t="shared" si="1130"/>
        <v>1.9</v>
      </c>
      <c r="V102" s="312">
        <f t="shared" si="1130"/>
        <v>1.9</v>
      </c>
      <c r="W102" s="312">
        <f t="shared" si="1130"/>
        <v>1.9</v>
      </c>
      <c r="X102" s="312">
        <f t="shared" si="1130"/>
        <v>1.9</v>
      </c>
      <c r="Y102" s="312">
        <f t="shared" si="1130"/>
        <v>1.9</v>
      </c>
      <c r="Z102" s="312">
        <f t="shared" si="1130"/>
        <v>1.9</v>
      </c>
      <c r="AA102" s="312">
        <f t="shared" si="1130"/>
        <v>1.9</v>
      </c>
      <c r="AB102" s="312">
        <f t="shared" si="1130"/>
        <v>1.9</v>
      </c>
      <c r="AC102" s="312">
        <f t="shared" si="1130"/>
        <v>1.9</v>
      </c>
      <c r="AD102" s="312">
        <f t="shared" si="1130"/>
        <v>1.9</v>
      </c>
      <c r="AE102" s="312">
        <f t="shared" si="1130"/>
        <v>1.9</v>
      </c>
      <c r="AF102" s="312">
        <f t="shared" si="1130"/>
        <v>1.9</v>
      </c>
      <c r="AG102" s="312">
        <f t="shared" si="1130"/>
        <v>1.9</v>
      </c>
      <c r="AH102" s="312">
        <f t="shared" si="1130"/>
        <v>1.9</v>
      </c>
      <c r="AI102" s="312">
        <f t="shared" si="1130"/>
        <v>1.9</v>
      </c>
      <c r="AJ102" s="312">
        <f t="shared" si="1130"/>
        <v>1.9</v>
      </c>
      <c r="AK102" s="312">
        <f t="shared" si="1130"/>
        <v>1.9</v>
      </c>
      <c r="AL102" s="312">
        <f t="shared" si="1130"/>
        <v>1.9</v>
      </c>
      <c r="AM102" s="312">
        <f t="shared" si="1130"/>
        <v>1.9</v>
      </c>
      <c r="AN102" s="312">
        <f t="shared" si="1130"/>
        <v>1.9</v>
      </c>
      <c r="AO102" s="312">
        <f t="shared" si="1130"/>
        <v>1.9</v>
      </c>
      <c r="AP102" s="312">
        <f t="shared" si="1130"/>
        <v>1.9</v>
      </c>
      <c r="AQ102" s="312">
        <f t="shared" si="1130"/>
        <v>1.9</v>
      </c>
      <c r="AR102" s="312">
        <f t="shared" si="1130"/>
        <v>1.9</v>
      </c>
      <c r="AS102" s="312">
        <f t="shared" si="1130"/>
        <v>1.9</v>
      </c>
      <c r="AT102" s="312">
        <f t="shared" si="1130"/>
        <v>1.9</v>
      </c>
      <c r="AU102" s="312">
        <f t="shared" si="1130"/>
        <v>1.9</v>
      </c>
      <c r="AV102" s="312">
        <f t="shared" si="1130"/>
        <v>1.9</v>
      </c>
      <c r="AW102" s="312">
        <f t="shared" si="1130"/>
        <v>1.9</v>
      </c>
      <c r="AX102" s="312">
        <f t="shared" si="1130"/>
        <v>1.9</v>
      </c>
      <c r="AY102" s="312">
        <f t="shared" si="1130"/>
        <v>1.9</v>
      </c>
      <c r="AZ102" s="312">
        <f t="shared" si="1130"/>
        <v>1.9</v>
      </c>
      <c r="BA102" s="312">
        <f t="shared" si="1130"/>
        <v>1.9</v>
      </c>
      <c r="BB102" s="312">
        <f t="shared" si="1130"/>
        <v>1.9</v>
      </c>
      <c r="BC102" s="312">
        <f t="shared" si="1130"/>
        <v>1.9</v>
      </c>
      <c r="BD102" s="312">
        <f t="shared" si="1130"/>
        <v>1.9</v>
      </c>
      <c r="BE102" s="312">
        <f t="shared" si="1130"/>
        <v>1.9</v>
      </c>
      <c r="BF102" s="312">
        <f t="shared" si="1130"/>
        <v>1.9</v>
      </c>
      <c r="BG102" s="312">
        <f t="shared" si="1130"/>
        <v>1.9</v>
      </c>
      <c r="BH102" s="312">
        <f t="shared" si="1130"/>
        <v>1.9</v>
      </c>
      <c r="BI102" s="312">
        <f t="shared" si="1130"/>
        <v>1.9</v>
      </c>
      <c r="BJ102" s="312">
        <f t="shared" si="1130"/>
        <v>1.9</v>
      </c>
      <c r="BK102" s="312">
        <f t="shared" si="1130"/>
        <v>1.9</v>
      </c>
      <c r="BL102" s="312">
        <f t="shared" si="1130"/>
        <v>1.9</v>
      </c>
      <c r="BM102" s="312">
        <f t="shared" si="1130"/>
        <v>1.9</v>
      </c>
      <c r="BN102" s="312">
        <f t="shared" si="1130"/>
        <v>1.9</v>
      </c>
      <c r="BO102" s="312">
        <f t="shared" si="1130"/>
        <v>1.9</v>
      </c>
      <c r="BP102" s="312">
        <f t="shared" si="1130"/>
        <v>1.9</v>
      </c>
      <c r="BQ102" s="312">
        <f t="shared" si="1130"/>
        <v>1.9</v>
      </c>
      <c r="BR102" s="312">
        <f t="shared" si="1130"/>
        <v>1.9</v>
      </c>
      <c r="BS102" s="312">
        <f t="shared" si="1130"/>
        <v>1.9</v>
      </c>
      <c r="BT102" s="312">
        <f t="shared" si="1130"/>
        <v>1.9</v>
      </c>
      <c r="BU102" s="312">
        <f t="shared" si="1130"/>
        <v>1.9</v>
      </c>
      <c r="BV102" s="312">
        <f t="shared" si="1130"/>
        <v>1.9</v>
      </c>
      <c r="BW102" s="312">
        <f t="shared" ref="BW102:EB102" si="1131">$D102</f>
        <v>1.9</v>
      </c>
      <c r="BX102" s="312">
        <f t="shared" si="1131"/>
        <v>1.9</v>
      </c>
      <c r="BY102" s="312">
        <f t="shared" si="1131"/>
        <v>1.9</v>
      </c>
      <c r="BZ102" s="312">
        <f t="shared" si="1131"/>
        <v>1.9</v>
      </c>
      <c r="CA102" s="312">
        <f t="shared" si="1131"/>
        <v>1.9</v>
      </c>
      <c r="CB102" s="312">
        <f t="shared" si="1131"/>
        <v>1.9</v>
      </c>
      <c r="CC102" s="312">
        <f t="shared" si="1131"/>
        <v>1.9</v>
      </c>
      <c r="CD102" s="312">
        <f t="shared" si="1131"/>
        <v>1.9</v>
      </c>
      <c r="CE102" s="312">
        <f t="shared" si="1131"/>
        <v>1.9</v>
      </c>
      <c r="CF102" s="312">
        <f t="shared" si="1131"/>
        <v>1.9</v>
      </c>
      <c r="CG102" s="312">
        <f t="shared" si="1131"/>
        <v>1.9</v>
      </c>
      <c r="CH102" s="312">
        <f t="shared" si="1131"/>
        <v>1.9</v>
      </c>
      <c r="CI102" s="312">
        <f t="shared" si="1131"/>
        <v>1.9</v>
      </c>
      <c r="CJ102" s="312">
        <f t="shared" si="1131"/>
        <v>1.9</v>
      </c>
      <c r="CK102" s="312">
        <f t="shared" si="1131"/>
        <v>1.9</v>
      </c>
      <c r="CL102" s="312">
        <f t="shared" si="1131"/>
        <v>1.9</v>
      </c>
      <c r="CM102" s="312">
        <f t="shared" si="1131"/>
        <v>1.9</v>
      </c>
      <c r="CN102" s="312">
        <f t="shared" si="1131"/>
        <v>1.9</v>
      </c>
      <c r="CO102" s="312">
        <f t="shared" si="1131"/>
        <v>1.9</v>
      </c>
      <c r="CP102" s="312">
        <f t="shared" si="1131"/>
        <v>1.9</v>
      </c>
      <c r="CQ102" s="312">
        <f t="shared" si="1131"/>
        <v>1.9</v>
      </c>
      <c r="CR102" s="312">
        <f t="shared" si="1131"/>
        <v>1.9</v>
      </c>
      <c r="CS102" s="312">
        <f t="shared" si="1131"/>
        <v>1.9</v>
      </c>
      <c r="CT102" s="312">
        <f t="shared" si="1131"/>
        <v>1.9</v>
      </c>
      <c r="CU102" s="312">
        <f t="shared" si="1131"/>
        <v>1.9</v>
      </c>
      <c r="CV102" s="312">
        <f t="shared" si="1131"/>
        <v>1.9</v>
      </c>
      <c r="CW102" s="312">
        <f t="shared" si="1131"/>
        <v>1.9</v>
      </c>
      <c r="CX102" s="312">
        <f t="shared" si="1131"/>
        <v>1.9</v>
      </c>
      <c r="CY102" s="312">
        <f t="shared" si="1131"/>
        <v>1.9</v>
      </c>
      <c r="CZ102" s="312">
        <f t="shared" si="1131"/>
        <v>1.9</v>
      </c>
      <c r="DA102" s="312">
        <f t="shared" si="1131"/>
        <v>1.9</v>
      </c>
      <c r="DB102" s="312">
        <f t="shared" si="1131"/>
        <v>1.9</v>
      </c>
      <c r="DC102" s="312">
        <f t="shared" si="1131"/>
        <v>1.9</v>
      </c>
      <c r="DD102" s="312">
        <f t="shared" si="1131"/>
        <v>1.9</v>
      </c>
      <c r="DE102" s="312">
        <f t="shared" si="1131"/>
        <v>1.9</v>
      </c>
      <c r="DF102" s="312">
        <f t="shared" si="1131"/>
        <v>1.9</v>
      </c>
      <c r="DG102" s="312">
        <f t="shared" si="1131"/>
        <v>1.9</v>
      </c>
      <c r="DH102" s="312">
        <f t="shared" si="1131"/>
        <v>1.9</v>
      </c>
      <c r="DI102" s="312">
        <f t="shared" si="1131"/>
        <v>1.9</v>
      </c>
      <c r="DJ102" s="312">
        <f t="shared" si="1131"/>
        <v>1.9</v>
      </c>
      <c r="DK102" s="312">
        <f t="shared" si="1131"/>
        <v>1.9</v>
      </c>
      <c r="DL102" s="312">
        <f t="shared" si="1131"/>
        <v>1.9</v>
      </c>
      <c r="DM102" s="312">
        <f t="shared" si="1131"/>
        <v>1.9</v>
      </c>
      <c r="DN102" s="312">
        <f t="shared" si="1131"/>
        <v>1.9</v>
      </c>
      <c r="DO102" s="312">
        <f t="shared" si="1131"/>
        <v>1.9</v>
      </c>
      <c r="DP102" s="312">
        <f t="shared" si="1131"/>
        <v>1.9</v>
      </c>
      <c r="DQ102" s="312">
        <f t="shared" si="1131"/>
        <v>1.9</v>
      </c>
      <c r="DR102" s="312">
        <f t="shared" si="1131"/>
        <v>1.9</v>
      </c>
      <c r="DS102" s="312">
        <f t="shared" si="1131"/>
        <v>1.9</v>
      </c>
      <c r="DT102" s="312">
        <f t="shared" si="1131"/>
        <v>1.9</v>
      </c>
      <c r="DU102" s="312">
        <f t="shared" si="1131"/>
        <v>1.9</v>
      </c>
      <c r="DV102" s="312">
        <f t="shared" si="1131"/>
        <v>1.9</v>
      </c>
      <c r="DW102" s="312">
        <f t="shared" si="1131"/>
        <v>1.9</v>
      </c>
      <c r="DX102" s="312">
        <f t="shared" si="1131"/>
        <v>1.9</v>
      </c>
      <c r="DY102" s="312">
        <f t="shared" si="1131"/>
        <v>1.9</v>
      </c>
      <c r="DZ102" s="312">
        <f t="shared" si="1131"/>
        <v>1.9</v>
      </c>
      <c r="EA102" s="312">
        <f t="shared" si="1131"/>
        <v>1.9</v>
      </c>
      <c r="EB102" s="312">
        <f t="shared" si="1131"/>
        <v>1.9</v>
      </c>
    </row>
    <row r="103" spans="2:133" outlineLevel="1" x14ac:dyDescent="0.25">
      <c r="C103" s="327" t="s">
        <v>591</v>
      </c>
      <c r="D103" s="38"/>
      <c r="E103" s="38"/>
      <c r="F103" s="38"/>
      <c r="G103" s="55" t="s">
        <v>220</v>
      </c>
      <c r="H103" s="316">
        <f t="shared" ref="H103" si="1132">SUM(J103:EB103)</f>
        <v>8834.5386232235287</v>
      </c>
      <c r="I103" s="38"/>
      <c r="J103" s="314">
        <f>J96*J100*J102</f>
        <v>4449.0802352941182</v>
      </c>
      <c r="K103" s="314">
        <f t="shared" ref="K103" si="1133">K96*K100*K102</f>
        <v>0</v>
      </c>
      <c r="L103" s="314">
        <f t="shared" ref="L103" si="1134">L96*L100*L102</f>
        <v>0</v>
      </c>
      <c r="M103" s="314">
        <f t="shared" ref="M103" si="1135">M96*M100*M102</f>
        <v>0</v>
      </c>
      <c r="N103" s="314">
        <f t="shared" ref="N103" si="1136">N96*N100*N102</f>
        <v>0</v>
      </c>
      <c r="O103" s="314">
        <f t="shared" ref="O103" si="1137">O96*O100*O102</f>
        <v>0</v>
      </c>
      <c r="P103" s="314">
        <f t="shared" ref="P103" si="1138">P96*P100*P102</f>
        <v>0</v>
      </c>
      <c r="Q103" s="314">
        <f t="shared" ref="Q103" si="1139">Q96*Q100*Q102</f>
        <v>0</v>
      </c>
      <c r="R103" s="314">
        <f t="shared" ref="R103" si="1140">R96*R100*R102</f>
        <v>0</v>
      </c>
      <c r="S103" s="314">
        <f t="shared" ref="S103" si="1141">S96*S100*S102</f>
        <v>0</v>
      </c>
      <c r="T103" s="314">
        <f t="shared" ref="T103" si="1142">T96*T100*T102</f>
        <v>0</v>
      </c>
      <c r="U103" s="314">
        <f t="shared" ref="U103" si="1143">U96*U100*U102</f>
        <v>0</v>
      </c>
      <c r="V103" s="314">
        <f t="shared" ref="V103" si="1144">V96*V100*V102</f>
        <v>4385.4583879294114</v>
      </c>
      <c r="W103" s="314">
        <f t="shared" ref="W103" si="1145">W96*W100*W102</f>
        <v>0</v>
      </c>
      <c r="X103" s="314">
        <f t="shared" ref="X103" si="1146">X96*X100*X102</f>
        <v>0</v>
      </c>
      <c r="Y103" s="314">
        <f t="shared" ref="Y103" si="1147">Y96*Y100*Y102</f>
        <v>0</v>
      </c>
      <c r="Z103" s="314">
        <f t="shared" ref="Z103" si="1148">Z96*Z100*Z102</f>
        <v>0</v>
      </c>
      <c r="AA103" s="314">
        <f t="shared" ref="AA103" si="1149">AA96*AA100*AA102</f>
        <v>0</v>
      </c>
      <c r="AB103" s="314">
        <f t="shared" ref="AB103" si="1150">AB96*AB100*AB102</f>
        <v>0</v>
      </c>
      <c r="AC103" s="314">
        <f t="shared" ref="AC103" si="1151">AC96*AC100*AC102</f>
        <v>0</v>
      </c>
      <c r="AD103" s="314">
        <f t="shared" ref="AD103" si="1152">AD96*AD100*AD102</f>
        <v>0</v>
      </c>
      <c r="AE103" s="314">
        <f t="shared" ref="AE103" si="1153">AE96*AE100*AE102</f>
        <v>0</v>
      </c>
      <c r="AF103" s="314">
        <f t="shared" ref="AF103" si="1154">AF96*AF100*AF102</f>
        <v>0</v>
      </c>
      <c r="AG103" s="314">
        <f t="shared" ref="AG103" si="1155">AG96*AG100*AG102</f>
        <v>0</v>
      </c>
      <c r="AH103" s="314">
        <f t="shared" ref="AH103" si="1156">AH96*AH100*AH102</f>
        <v>0</v>
      </c>
      <c r="AI103" s="314">
        <f t="shared" ref="AI103" si="1157">AI96*AI100*AI102</f>
        <v>0</v>
      </c>
      <c r="AJ103" s="314">
        <f t="shared" ref="AJ103" si="1158">AJ96*AJ100*AJ102</f>
        <v>0</v>
      </c>
      <c r="AK103" s="314">
        <f t="shared" ref="AK103" si="1159">AK96*AK100*AK102</f>
        <v>0</v>
      </c>
      <c r="AL103" s="314">
        <f t="shared" ref="AL103" si="1160">AL96*AL100*AL102</f>
        <v>0</v>
      </c>
      <c r="AM103" s="314">
        <f t="shared" ref="AM103" si="1161">AM96*AM100*AM102</f>
        <v>0</v>
      </c>
      <c r="AN103" s="314">
        <f t="shared" ref="AN103" si="1162">AN96*AN100*AN102</f>
        <v>0</v>
      </c>
      <c r="AO103" s="314">
        <f t="shared" ref="AO103" si="1163">AO96*AO100*AO102</f>
        <v>0</v>
      </c>
      <c r="AP103" s="314">
        <f t="shared" ref="AP103" si="1164">AP96*AP100*AP102</f>
        <v>0</v>
      </c>
      <c r="AQ103" s="314">
        <f t="shared" ref="AQ103" si="1165">AQ96*AQ100*AQ102</f>
        <v>0</v>
      </c>
      <c r="AR103" s="314">
        <f t="shared" ref="AR103" si="1166">AR96*AR100*AR102</f>
        <v>0</v>
      </c>
      <c r="AS103" s="314">
        <f t="shared" ref="AS103" si="1167">AS96*AS100*AS102</f>
        <v>0</v>
      </c>
      <c r="AT103" s="314">
        <f t="shared" ref="AT103" si="1168">AT96*AT100*AT102</f>
        <v>0</v>
      </c>
      <c r="AU103" s="314">
        <f t="shared" ref="AU103" si="1169">AU96*AU100*AU102</f>
        <v>0</v>
      </c>
      <c r="AV103" s="314">
        <f t="shared" ref="AV103" si="1170">AV96*AV100*AV102</f>
        <v>0</v>
      </c>
      <c r="AW103" s="314">
        <f t="shared" ref="AW103" si="1171">AW96*AW100*AW102</f>
        <v>0</v>
      </c>
      <c r="AX103" s="314">
        <f t="shared" ref="AX103" si="1172">AX96*AX100*AX102</f>
        <v>0</v>
      </c>
      <c r="AY103" s="314">
        <f t="shared" ref="AY103" si="1173">AY96*AY100*AY102</f>
        <v>0</v>
      </c>
      <c r="AZ103" s="314">
        <f t="shared" ref="AZ103" si="1174">AZ96*AZ100*AZ102</f>
        <v>0</v>
      </c>
      <c r="BA103" s="314">
        <f t="shared" ref="BA103" si="1175">BA96*BA100*BA102</f>
        <v>0</v>
      </c>
      <c r="BB103" s="314">
        <f t="shared" ref="BB103" si="1176">BB96*BB100*BB102</f>
        <v>0</v>
      </c>
      <c r="BC103" s="314">
        <f t="shared" ref="BC103" si="1177">BC96*BC100*BC102</f>
        <v>0</v>
      </c>
      <c r="BD103" s="314">
        <f t="shared" ref="BD103" si="1178">BD96*BD100*BD102</f>
        <v>0</v>
      </c>
      <c r="BE103" s="314">
        <f t="shared" ref="BE103" si="1179">BE96*BE100*BE102</f>
        <v>0</v>
      </c>
      <c r="BF103" s="314">
        <f t="shared" ref="BF103" si="1180">BF96*BF100*BF102</f>
        <v>0</v>
      </c>
      <c r="BG103" s="314">
        <f t="shared" ref="BG103" si="1181">BG96*BG100*BG102</f>
        <v>0</v>
      </c>
      <c r="BH103" s="314">
        <f t="shared" ref="BH103" si="1182">BH96*BH100*BH102</f>
        <v>0</v>
      </c>
      <c r="BI103" s="314">
        <f t="shared" ref="BI103" si="1183">BI96*BI100*BI102</f>
        <v>0</v>
      </c>
      <c r="BJ103" s="314">
        <f t="shared" ref="BJ103" si="1184">BJ96*BJ100*BJ102</f>
        <v>0</v>
      </c>
      <c r="BK103" s="314">
        <f t="shared" ref="BK103" si="1185">BK96*BK100*BK102</f>
        <v>0</v>
      </c>
      <c r="BL103" s="314">
        <f t="shared" ref="BL103" si="1186">BL96*BL100*BL102</f>
        <v>0</v>
      </c>
      <c r="BM103" s="314">
        <f t="shared" ref="BM103" si="1187">BM96*BM100*BM102</f>
        <v>0</v>
      </c>
      <c r="BN103" s="314">
        <f t="shared" ref="BN103" si="1188">BN96*BN100*BN102</f>
        <v>0</v>
      </c>
      <c r="BO103" s="314">
        <f t="shared" ref="BO103" si="1189">BO96*BO100*BO102</f>
        <v>0</v>
      </c>
      <c r="BP103" s="314">
        <f t="shared" ref="BP103" si="1190">BP96*BP100*BP102</f>
        <v>0</v>
      </c>
      <c r="BQ103" s="314">
        <f t="shared" ref="BQ103" si="1191">BQ96*BQ100*BQ102</f>
        <v>0</v>
      </c>
      <c r="BR103" s="314">
        <f t="shared" ref="BR103" si="1192">BR96*BR100*BR102</f>
        <v>0</v>
      </c>
      <c r="BS103" s="314">
        <f t="shared" ref="BS103" si="1193">BS96*BS100*BS102</f>
        <v>0</v>
      </c>
      <c r="BT103" s="314">
        <f t="shared" ref="BT103" si="1194">BT96*BT100*BT102</f>
        <v>0</v>
      </c>
      <c r="BU103" s="314">
        <f t="shared" ref="BU103" si="1195">BU96*BU100*BU102</f>
        <v>0</v>
      </c>
      <c r="BV103" s="314">
        <f t="shared" ref="BV103" si="1196">BV96*BV100*BV102</f>
        <v>0</v>
      </c>
      <c r="BW103" s="314">
        <f t="shared" ref="BW103" si="1197">BW96*BW100*BW102</f>
        <v>0</v>
      </c>
      <c r="BX103" s="314">
        <f t="shared" ref="BX103" si="1198">BX96*BX100*BX102</f>
        <v>0</v>
      </c>
      <c r="BY103" s="314">
        <f t="shared" ref="BY103" si="1199">BY96*BY100*BY102</f>
        <v>0</v>
      </c>
      <c r="BZ103" s="314">
        <f t="shared" ref="BZ103" si="1200">BZ96*BZ100*BZ102</f>
        <v>0</v>
      </c>
      <c r="CA103" s="314">
        <f t="shared" ref="CA103" si="1201">CA96*CA100*CA102</f>
        <v>0</v>
      </c>
      <c r="CB103" s="314">
        <f t="shared" ref="CB103" si="1202">CB96*CB100*CB102</f>
        <v>0</v>
      </c>
      <c r="CC103" s="314">
        <f t="shared" ref="CC103" si="1203">CC96*CC100*CC102</f>
        <v>0</v>
      </c>
      <c r="CD103" s="314">
        <f t="shared" ref="CD103" si="1204">CD96*CD100*CD102</f>
        <v>0</v>
      </c>
      <c r="CE103" s="314">
        <f t="shared" ref="CE103" si="1205">CE96*CE100*CE102</f>
        <v>0</v>
      </c>
      <c r="CF103" s="314">
        <f t="shared" ref="CF103" si="1206">CF96*CF100*CF102</f>
        <v>0</v>
      </c>
      <c r="CG103" s="314">
        <f t="shared" ref="CG103" si="1207">CG96*CG100*CG102</f>
        <v>0</v>
      </c>
      <c r="CH103" s="314">
        <f t="shared" ref="CH103" si="1208">CH96*CH100*CH102</f>
        <v>0</v>
      </c>
      <c r="CI103" s="314">
        <f t="shared" ref="CI103" si="1209">CI96*CI100*CI102</f>
        <v>0</v>
      </c>
      <c r="CJ103" s="314">
        <f t="shared" ref="CJ103" si="1210">CJ96*CJ100*CJ102</f>
        <v>0</v>
      </c>
      <c r="CK103" s="314">
        <f t="shared" ref="CK103" si="1211">CK96*CK100*CK102</f>
        <v>0</v>
      </c>
      <c r="CL103" s="314">
        <f t="shared" ref="CL103" si="1212">CL96*CL100*CL102</f>
        <v>0</v>
      </c>
      <c r="CM103" s="314">
        <f t="shared" ref="CM103" si="1213">CM96*CM100*CM102</f>
        <v>0</v>
      </c>
      <c r="CN103" s="314">
        <f t="shared" ref="CN103" si="1214">CN96*CN100*CN102</f>
        <v>0</v>
      </c>
      <c r="CO103" s="314">
        <f t="shared" ref="CO103" si="1215">CO96*CO100*CO102</f>
        <v>0</v>
      </c>
      <c r="CP103" s="314">
        <f t="shared" ref="CP103" si="1216">CP96*CP100*CP102</f>
        <v>0</v>
      </c>
      <c r="CQ103" s="314">
        <f t="shared" ref="CQ103" si="1217">CQ96*CQ100*CQ102</f>
        <v>0</v>
      </c>
      <c r="CR103" s="314">
        <f t="shared" ref="CR103" si="1218">CR96*CR100*CR102</f>
        <v>0</v>
      </c>
      <c r="CS103" s="314">
        <f t="shared" ref="CS103" si="1219">CS96*CS100*CS102</f>
        <v>0</v>
      </c>
      <c r="CT103" s="314">
        <f t="shared" ref="CT103" si="1220">CT96*CT100*CT102</f>
        <v>0</v>
      </c>
      <c r="CU103" s="314">
        <f t="shared" ref="CU103" si="1221">CU96*CU100*CU102</f>
        <v>0</v>
      </c>
      <c r="CV103" s="314">
        <f t="shared" ref="CV103" si="1222">CV96*CV100*CV102</f>
        <v>0</v>
      </c>
      <c r="CW103" s="314">
        <f t="shared" ref="CW103" si="1223">CW96*CW100*CW102</f>
        <v>0</v>
      </c>
      <c r="CX103" s="314">
        <f t="shared" ref="CX103" si="1224">CX96*CX100*CX102</f>
        <v>0</v>
      </c>
      <c r="CY103" s="314">
        <f t="shared" ref="CY103" si="1225">CY96*CY100*CY102</f>
        <v>0</v>
      </c>
      <c r="CZ103" s="314">
        <f t="shared" ref="CZ103" si="1226">CZ96*CZ100*CZ102</f>
        <v>0</v>
      </c>
      <c r="DA103" s="314">
        <f t="shared" ref="DA103" si="1227">DA96*DA100*DA102</f>
        <v>0</v>
      </c>
      <c r="DB103" s="314">
        <f t="shared" ref="DB103" si="1228">DB96*DB100*DB102</f>
        <v>0</v>
      </c>
      <c r="DC103" s="314">
        <f t="shared" ref="DC103" si="1229">DC96*DC100*DC102</f>
        <v>0</v>
      </c>
      <c r="DD103" s="314">
        <f t="shared" ref="DD103" si="1230">DD96*DD100*DD102</f>
        <v>0</v>
      </c>
      <c r="DE103" s="314">
        <f t="shared" ref="DE103" si="1231">DE96*DE100*DE102</f>
        <v>0</v>
      </c>
      <c r="DF103" s="314">
        <f t="shared" ref="DF103" si="1232">DF96*DF100*DF102</f>
        <v>0</v>
      </c>
      <c r="DG103" s="314">
        <f t="shared" ref="DG103" si="1233">DG96*DG100*DG102</f>
        <v>0</v>
      </c>
      <c r="DH103" s="314">
        <f t="shared" ref="DH103" si="1234">DH96*DH100*DH102</f>
        <v>0</v>
      </c>
      <c r="DI103" s="314">
        <f t="shared" ref="DI103" si="1235">DI96*DI100*DI102</f>
        <v>0</v>
      </c>
      <c r="DJ103" s="314">
        <f t="shared" ref="DJ103" si="1236">DJ96*DJ100*DJ102</f>
        <v>0</v>
      </c>
      <c r="DK103" s="314">
        <f t="shared" ref="DK103" si="1237">DK96*DK100*DK102</f>
        <v>0</v>
      </c>
      <c r="DL103" s="314">
        <f t="shared" ref="DL103" si="1238">DL96*DL100*DL102</f>
        <v>0</v>
      </c>
      <c r="DM103" s="314">
        <f t="shared" ref="DM103" si="1239">DM96*DM100*DM102</f>
        <v>0</v>
      </c>
      <c r="DN103" s="314">
        <f t="shared" ref="DN103" si="1240">DN96*DN100*DN102</f>
        <v>0</v>
      </c>
      <c r="DO103" s="314">
        <f t="shared" ref="DO103" si="1241">DO96*DO100*DO102</f>
        <v>0</v>
      </c>
      <c r="DP103" s="314">
        <f t="shared" ref="DP103" si="1242">DP96*DP100*DP102</f>
        <v>0</v>
      </c>
      <c r="DQ103" s="314">
        <f t="shared" ref="DQ103" si="1243">DQ96*DQ100*DQ102</f>
        <v>0</v>
      </c>
      <c r="DR103" s="314">
        <f t="shared" ref="DR103" si="1244">DR96*DR100*DR102</f>
        <v>0</v>
      </c>
      <c r="DS103" s="314">
        <f t="shared" ref="DS103" si="1245">DS96*DS100*DS102</f>
        <v>0</v>
      </c>
      <c r="DT103" s="314">
        <f t="shared" ref="DT103" si="1246">DT96*DT100*DT102</f>
        <v>0</v>
      </c>
      <c r="DU103" s="314">
        <f t="shared" ref="DU103" si="1247">DU96*DU100*DU102</f>
        <v>0</v>
      </c>
      <c r="DV103" s="314">
        <f t="shared" ref="DV103" si="1248">DV96*DV100*DV102</f>
        <v>0</v>
      </c>
      <c r="DW103" s="314">
        <f t="shared" ref="DW103" si="1249">DW96*DW100*DW102</f>
        <v>0</v>
      </c>
      <c r="DX103" s="314">
        <f t="shared" ref="DX103" si="1250">DX96*DX100*DX102</f>
        <v>0</v>
      </c>
      <c r="DY103" s="314">
        <f t="shared" ref="DY103" si="1251">DY96*DY100*DY102</f>
        <v>0</v>
      </c>
      <c r="DZ103" s="314">
        <f t="shared" ref="DZ103" si="1252">DZ96*DZ100*DZ102</f>
        <v>0</v>
      </c>
      <c r="EA103" s="314">
        <f t="shared" ref="EA103" si="1253">EA96*EA100*EA102</f>
        <v>0</v>
      </c>
      <c r="EB103" s="314">
        <f t="shared" ref="EB103" si="1254">EB96*EB100*EB102</f>
        <v>0</v>
      </c>
    </row>
    <row r="104" spans="2:133" outlineLevel="1" x14ac:dyDescent="0.25">
      <c r="C104" s="324" t="s">
        <v>417</v>
      </c>
      <c r="D104" s="34"/>
      <c r="E104" s="34"/>
      <c r="F104" s="34"/>
      <c r="G104" s="67" t="s">
        <v>215</v>
      </c>
      <c r="H104" s="34"/>
      <c r="I104" s="34"/>
      <c r="J104" s="126">
        <f>J$13</f>
        <v>1</v>
      </c>
      <c r="K104" s="126">
        <f t="shared" ref="K104:BV104" si="1255">K$13</f>
        <v>1.0026792493128671</v>
      </c>
      <c r="L104" s="126">
        <f t="shared" si="1255"/>
        <v>1.0056539350998608</v>
      </c>
      <c r="M104" s="126">
        <f t="shared" si="1255"/>
        <v>1.0085410656939733</v>
      </c>
      <c r="N104" s="126">
        <f t="shared" si="1255"/>
        <v>1.0114364849476103</v>
      </c>
      <c r="O104" s="126">
        <f t="shared" si="1255"/>
        <v>1.0143402166566737</v>
      </c>
      <c r="P104" s="126">
        <f t="shared" si="1255"/>
        <v>1.0172522846853813</v>
      </c>
      <c r="Q104" s="126">
        <f t="shared" si="1255"/>
        <v>1.0201727129664624</v>
      </c>
      <c r="R104" s="126">
        <f t="shared" si="1255"/>
        <v>1.0231015255013547</v>
      </c>
      <c r="S104" s="126">
        <f t="shared" si="1255"/>
        <v>1.0260387463604019</v>
      </c>
      <c r="T104" s="126">
        <f t="shared" si="1255"/>
        <v>1.028984399683051</v>
      </c>
      <c r="U104" s="126">
        <f t="shared" si="1255"/>
        <v>1.0319385096780509</v>
      </c>
      <c r="V104" s="126">
        <f t="shared" si="1255"/>
        <v>1.0349011006236515</v>
      </c>
      <c r="W104" s="126">
        <f t="shared" si="1255"/>
        <v>1.0377730230388176</v>
      </c>
      <c r="X104" s="126">
        <f t="shared" si="1255"/>
        <v>1.0408518228283561</v>
      </c>
      <c r="Y104" s="126">
        <f t="shared" si="1255"/>
        <v>1.0438400029932626</v>
      </c>
      <c r="Z104" s="126">
        <f t="shared" si="1255"/>
        <v>1.046836761920777</v>
      </c>
      <c r="AA104" s="126">
        <f t="shared" si="1255"/>
        <v>1.0498421242396576</v>
      </c>
      <c r="AB104" s="126">
        <f t="shared" si="1255"/>
        <v>1.05285611464937</v>
      </c>
      <c r="AC104" s="126">
        <f t="shared" si="1255"/>
        <v>1.0558787579202888</v>
      </c>
      <c r="AD104" s="126">
        <f t="shared" si="1255"/>
        <v>1.0589100788939025</v>
      </c>
      <c r="AE104" s="126">
        <f t="shared" si="1255"/>
        <v>1.0619501024830165</v>
      </c>
      <c r="AF104" s="126">
        <f t="shared" si="1255"/>
        <v>1.0649988536719583</v>
      </c>
      <c r="AG104" s="126">
        <f t="shared" si="1255"/>
        <v>1.0680563575167832</v>
      </c>
      <c r="AH104" s="126">
        <f t="shared" si="1255"/>
        <v>1.0711226391454798</v>
      </c>
      <c r="AI104" s="126">
        <f t="shared" si="1255"/>
        <v>1.0739924437404067</v>
      </c>
      <c r="AJ104" s="126">
        <f t="shared" si="1255"/>
        <v>1.0771786970311998</v>
      </c>
      <c r="AK104" s="126">
        <f t="shared" si="1255"/>
        <v>1.0802711679727233</v>
      </c>
      <c r="AL104" s="126">
        <f t="shared" si="1255"/>
        <v>1.0833725170851116</v>
      </c>
      <c r="AM104" s="126">
        <f t="shared" si="1255"/>
        <v>1.0864827698566941</v>
      </c>
      <c r="AN104" s="126">
        <f t="shared" si="1255"/>
        <v>1.0896019518489746</v>
      </c>
      <c r="AO104" s="126">
        <f t="shared" si="1255"/>
        <v>1.0927300886968412</v>
      </c>
      <c r="AP104" s="126">
        <f t="shared" si="1255"/>
        <v>1.0958672061087775</v>
      </c>
      <c r="AQ104" s="126">
        <f t="shared" si="1255"/>
        <v>1.0990133298670732</v>
      </c>
      <c r="AR104" s="126">
        <f t="shared" si="1255"/>
        <v>1.1021684858280367</v>
      </c>
      <c r="AS104" s="126">
        <f t="shared" si="1255"/>
        <v>1.1053326999222071</v>
      </c>
      <c r="AT104" s="126">
        <f t="shared" si="1255"/>
        <v>1.1085059981545673</v>
      </c>
      <c r="AU104" s="126">
        <f t="shared" si="1255"/>
        <v>1.111475962088432</v>
      </c>
      <c r="AV104" s="126">
        <f t="shared" si="1255"/>
        <v>1.1147734191259395</v>
      </c>
      <c r="AW104" s="126">
        <f t="shared" si="1255"/>
        <v>1.1179738207069689</v>
      </c>
      <c r="AX104" s="126">
        <f t="shared" si="1255"/>
        <v>1.1211834103167977</v>
      </c>
      <c r="AY104" s="126">
        <f t="shared" si="1255"/>
        <v>1.1244022143333261</v>
      </c>
      <c r="AZ104" s="126">
        <f t="shared" si="1255"/>
        <v>1.1276302592101826</v>
      </c>
      <c r="BA104" s="126">
        <f t="shared" si="1255"/>
        <v>1.1308675714769412</v>
      </c>
      <c r="BB104" s="126">
        <f t="shared" si="1255"/>
        <v>1.1341141777393395</v>
      </c>
      <c r="BC104" s="126">
        <f t="shared" si="1255"/>
        <v>1.1373701046794982</v>
      </c>
      <c r="BD104" s="126">
        <f t="shared" si="1255"/>
        <v>1.1406353790561385</v>
      </c>
      <c r="BE104" s="126">
        <f t="shared" si="1255"/>
        <v>1.1439100277048042</v>
      </c>
      <c r="BF104" s="126">
        <f t="shared" si="1255"/>
        <v>1.1471940775380809</v>
      </c>
      <c r="BG104" s="126">
        <f t="shared" si="1255"/>
        <v>1.15026769648205</v>
      </c>
      <c r="BH104" s="126">
        <f t="shared" si="1255"/>
        <v>1.1536802383994258</v>
      </c>
      <c r="BI104" s="126">
        <f t="shared" si="1255"/>
        <v>1.1569923375180708</v>
      </c>
      <c r="BJ104" s="126">
        <f t="shared" si="1255"/>
        <v>1.1603139453378331</v>
      </c>
      <c r="BK104" s="126">
        <f t="shared" si="1255"/>
        <v>1.1636450891572303</v>
      </c>
      <c r="BL104" s="126">
        <f t="shared" si="1255"/>
        <v>1.1669857963531516</v>
      </c>
      <c r="BM104" s="126">
        <f t="shared" si="1255"/>
        <v>1.1703360943810825</v>
      </c>
      <c r="BN104" s="126">
        <f t="shared" si="1255"/>
        <v>1.1736960107753303</v>
      </c>
      <c r="BO104" s="126">
        <f t="shared" si="1255"/>
        <v>1.1770655731492505</v>
      </c>
      <c r="BP104" s="126">
        <f t="shared" si="1255"/>
        <v>1.180444809195474</v>
      </c>
      <c r="BQ104" s="126">
        <f t="shared" si="1255"/>
        <v>1.1838337466861339</v>
      </c>
      <c r="BR104" s="126">
        <f t="shared" si="1255"/>
        <v>1.1872324134730949</v>
      </c>
      <c r="BS104" s="126">
        <f t="shared" si="1255"/>
        <v>1.1905270658589224</v>
      </c>
      <c r="BT104" s="126">
        <f t="shared" si="1255"/>
        <v>1.1940590467434065</v>
      </c>
      <c r="BU104" s="126">
        <f t="shared" si="1255"/>
        <v>1.1974870693312041</v>
      </c>
      <c r="BV104" s="126">
        <f t="shared" si="1255"/>
        <v>1.2009249334246579</v>
      </c>
      <c r="BW104" s="126">
        <f t="shared" ref="BW104:EB104" si="1256">BW$13</f>
        <v>1.204372667277734</v>
      </c>
      <c r="BX104" s="126">
        <f t="shared" si="1256"/>
        <v>1.2078302992255125</v>
      </c>
      <c r="BY104" s="126">
        <f t="shared" si="1256"/>
        <v>1.2112978576844211</v>
      </c>
      <c r="BZ104" s="126">
        <f t="shared" si="1256"/>
        <v>1.2147753711524676</v>
      </c>
      <c r="CA104" s="126">
        <f t="shared" si="1256"/>
        <v>1.2182628682094752</v>
      </c>
      <c r="CB104" s="126">
        <f t="shared" si="1256"/>
        <v>1.2217603775173165</v>
      </c>
      <c r="CC104" s="126">
        <f t="shared" si="1256"/>
        <v>1.2252679278201495</v>
      </c>
      <c r="CD104" s="126">
        <f t="shared" si="1256"/>
        <v>1.2287855479446541</v>
      </c>
      <c r="CE104" s="126">
        <f t="shared" si="1256"/>
        <v>1.232077770779646</v>
      </c>
      <c r="CF104" s="126">
        <f t="shared" si="1256"/>
        <v>1.23573302168438</v>
      </c>
      <c r="CG104" s="126">
        <f t="shared" si="1256"/>
        <v>1.2392806860334544</v>
      </c>
      <c r="CH104" s="126">
        <f t="shared" si="1256"/>
        <v>1.2428385353675644</v>
      </c>
      <c r="CI104" s="126">
        <f t="shared" si="1256"/>
        <v>1.2464065989267703</v>
      </c>
      <c r="CJ104" s="126">
        <f t="shared" si="1256"/>
        <v>1.2499849060350778</v>
      </c>
      <c r="CK104" s="126">
        <f t="shared" si="1256"/>
        <v>1.2535734861006791</v>
      </c>
      <c r="CL104" s="126">
        <f t="shared" si="1256"/>
        <v>1.257172368616194</v>
      </c>
      <c r="CM104" s="126">
        <f t="shared" si="1256"/>
        <v>1.2607815831589126</v>
      </c>
      <c r="CN104" s="126">
        <f t="shared" si="1256"/>
        <v>1.2644011593910389</v>
      </c>
      <c r="CO104" s="126">
        <f t="shared" si="1256"/>
        <v>1.2680311270599336</v>
      </c>
      <c r="CP104" s="126">
        <f t="shared" si="1256"/>
        <v>1.2716715159983594</v>
      </c>
      <c r="CQ104" s="126">
        <f t="shared" si="1256"/>
        <v>1.2750786410337906</v>
      </c>
      <c r="CR104" s="126">
        <f t="shared" si="1256"/>
        <v>1.2788614642181557</v>
      </c>
      <c r="CS104" s="126">
        <f t="shared" si="1256"/>
        <v>1.2825329459576562</v>
      </c>
      <c r="CT104" s="126">
        <f t="shared" si="1256"/>
        <v>1.2862149681493797</v>
      </c>
      <c r="CU104" s="126">
        <f t="shared" si="1256"/>
        <v>1.289907561053897</v>
      </c>
      <c r="CV104" s="126">
        <f t="shared" si="1256"/>
        <v>1.293610755018654</v>
      </c>
      <c r="CW104" s="126">
        <f t="shared" si="1256"/>
        <v>1.2973245804782207</v>
      </c>
      <c r="CX104" s="126">
        <f t="shared" si="1256"/>
        <v>1.3010490679545423</v>
      </c>
      <c r="CY104" s="126">
        <f t="shared" si="1256"/>
        <v>1.304784248057189</v>
      </c>
      <c r="CZ104" s="126">
        <f t="shared" si="1256"/>
        <v>1.3085301514836076</v>
      </c>
      <c r="DA104" s="126">
        <f t="shared" si="1256"/>
        <v>1.3122868090193751</v>
      </c>
      <c r="DB104" s="126">
        <f t="shared" si="1256"/>
        <v>1.3160542515384499</v>
      </c>
      <c r="DC104" s="126">
        <f t="shared" si="1256"/>
        <v>1.3195802889875801</v>
      </c>
      <c r="DD104" s="126">
        <f t="shared" si="1256"/>
        <v>1.323495136864544</v>
      </c>
      <c r="DE104" s="126">
        <f t="shared" si="1256"/>
        <v>1.3272947573576725</v>
      </c>
      <c r="DF104" s="126">
        <f t="shared" si="1256"/>
        <v>1.3311052861764079</v>
      </c>
      <c r="DG104" s="126">
        <f t="shared" si="1256"/>
        <v>1.3349267546374479</v>
      </c>
      <c r="DH104" s="126">
        <f t="shared" si="1256"/>
        <v>1.3387591941473977</v>
      </c>
      <c r="DI104" s="126">
        <f t="shared" si="1256"/>
        <v>1.3426026362030277</v>
      </c>
      <c r="DJ104" s="126">
        <f t="shared" si="1256"/>
        <v>1.3464571123915319</v>
      </c>
      <c r="DK104" s="126">
        <f t="shared" si="1256"/>
        <v>1.3503226543907885</v>
      </c>
      <c r="DL104" s="126">
        <f t="shared" si="1256"/>
        <v>1.3541992939696192</v>
      </c>
      <c r="DM104" s="126">
        <f t="shared" si="1256"/>
        <v>1.358087062988051</v>
      </c>
      <c r="DN104" s="126">
        <f t="shared" si="1256"/>
        <v>1.361985993397578</v>
      </c>
      <c r="DO104" s="126">
        <f t="shared" si="1256"/>
        <v>1.3657655991021458</v>
      </c>
      <c r="DP104" s="126">
        <f t="shared" si="1256"/>
        <v>1.3698174666548035</v>
      </c>
      <c r="DQ104" s="126">
        <f t="shared" si="1256"/>
        <v>1.3737500738651915</v>
      </c>
      <c r="DR104" s="126">
        <f t="shared" si="1256"/>
        <v>1.3776939711925826</v>
      </c>
      <c r="DS104" s="126">
        <f t="shared" si="1256"/>
        <v>1.381649191049759</v>
      </c>
      <c r="DT104" s="126">
        <f t="shared" si="1256"/>
        <v>1.385615765942557</v>
      </c>
      <c r="DU104" s="126">
        <f t="shared" si="1256"/>
        <v>1.3895937284701338</v>
      </c>
      <c r="DV104" s="126">
        <f t="shared" si="1256"/>
        <v>1.3935831113252357</v>
      </c>
      <c r="DW104" s="126">
        <f t="shared" si="1256"/>
        <v>1.3975839472944662</v>
      </c>
      <c r="DX104" s="126">
        <f t="shared" si="1256"/>
        <v>1.401596269258556</v>
      </c>
      <c r="DY104" s="126">
        <f t="shared" si="1256"/>
        <v>1.4056201101926329</v>
      </c>
      <c r="DZ104" s="126">
        <f t="shared" si="1256"/>
        <v>1.4096555031664932</v>
      </c>
      <c r="EA104" s="126">
        <f t="shared" si="1256"/>
        <v>1.4134323217047313</v>
      </c>
      <c r="EB104" s="126">
        <f t="shared" si="1256"/>
        <v>1.4176256038945581</v>
      </c>
    </row>
    <row r="105" spans="2:133" outlineLevel="1" x14ac:dyDescent="0.25">
      <c r="C105" s="321" t="s">
        <v>510</v>
      </c>
      <c r="D105" s="38"/>
      <c r="E105" s="38"/>
      <c r="F105" s="38"/>
      <c r="G105" s="52" t="s">
        <v>220</v>
      </c>
      <c r="H105" s="46">
        <f t="shared" ref="H105" si="1257">SUM(J105:EB105)</f>
        <v>8987.5959477014912</v>
      </c>
      <c r="I105" s="38"/>
      <c r="J105" s="82">
        <f>J103*J104</f>
        <v>4449.0802352941182</v>
      </c>
      <c r="K105" s="82">
        <f t="shared" ref="K105" si="1258">K103*K104</f>
        <v>0</v>
      </c>
      <c r="L105" s="82">
        <f t="shared" ref="L105" si="1259">L103*L104</f>
        <v>0</v>
      </c>
      <c r="M105" s="82">
        <f t="shared" ref="M105" si="1260">M103*M104</f>
        <v>0</v>
      </c>
      <c r="N105" s="82">
        <f t="shared" ref="N105" si="1261">N103*N104</f>
        <v>0</v>
      </c>
      <c r="O105" s="82">
        <f t="shared" ref="O105" si="1262">O103*O104</f>
        <v>0</v>
      </c>
      <c r="P105" s="82">
        <f t="shared" ref="P105" si="1263">P103*P104</f>
        <v>0</v>
      </c>
      <c r="Q105" s="82">
        <f t="shared" ref="Q105" si="1264">Q103*Q104</f>
        <v>0</v>
      </c>
      <c r="R105" s="82">
        <f t="shared" ref="R105" si="1265">R103*R104</f>
        <v>0</v>
      </c>
      <c r="S105" s="82">
        <f t="shared" ref="S105" si="1266">S103*S104</f>
        <v>0</v>
      </c>
      <c r="T105" s="82">
        <f t="shared" ref="T105" si="1267">T103*T104</f>
        <v>0</v>
      </c>
      <c r="U105" s="82">
        <f t="shared" ref="U105" si="1268">U103*U104</f>
        <v>0</v>
      </c>
      <c r="V105" s="82">
        <f t="shared" ref="V105" si="1269">V103*V104</f>
        <v>4538.5157124073721</v>
      </c>
      <c r="W105" s="82">
        <f t="shared" ref="W105" si="1270">W103*W104</f>
        <v>0</v>
      </c>
      <c r="X105" s="82">
        <f t="shared" ref="X105" si="1271">X103*X104</f>
        <v>0</v>
      </c>
      <c r="Y105" s="82">
        <f t="shared" ref="Y105" si="1272">Y103*Y104</f>
        <v>0</v>
      </c>
      <c r="Z105" s="82">
        <f t="shared" ref="Z105" si="1273">Z103*Z104</f>
        <v>0</v>
      </c>
      <c r="AA105" s="82">
        <f t="shared" ref="AA105" si="1274">AA103*AA104</f>
        <v>0</v>
      </c>
      <c r="AB105" s="82">
        <f t="shared" ref="AB105" si="1275">AB103*AB104</f>
        <v>0</v>
      </c>
      <c r="AC105" s="82">
        <f t="shared" ref="AC105" si="1276">AC103*AC104</f>
        <v>0</v>
      </c>
      <c r="AD105" s="82">
        <f t="shared" ref="AD105" si="1277">AD103*AD104</f>
        <v>0</v>
      </c>
      <c r="AE105" s="82">
        <f t="shared" ref="AE105" si="1278">AE103*AE104</f>
        <v>0</v>
      </c>
      <c r="AF105" s="82">
        <f t="shared" ref="AF105" si="1279">AF103*AF104</f>
        <v>0</v>
      </c>
      <c r="AG105" s="82">
        <f t="shared" ref="AG105" si="1280">AG103*AG104</f>
        <v>0</v>
      </c>
      <c r="AH105" s="82">
        <f t="shared" ref="AH105" si="1281">AH103*AH104</f>
        <v>0</v>
      </c>
      <c r="AI105" s="82">
        <f t="shared" ref="AI105" si="1282">AI103*AI104</f>
        <v>0</v>
      </c>
      <c r="AJ105" s="82">
        <f t="shared" ref="AJ105" si="1283">AJ103*AJ104</f>
        <v>0</v>
      </c>
      <c r="AK105" s="82">
        <f t="shared" ref="AK105" si="1284">AK103*AK104</f>
        <v>0</v>
      </c>
      <c r="AL105" s="82">
        <f t="shared" ref="AL105" si="1285">AL103*AL104</f>
        <v>0</v>
      </c>
      <c r="AM105" s="82">
        <f t="shared" ref="AM105" si="1286">AM103*AM104</f>
        <v>0</v>
      </c>
      <c r="AN105" s="82">
        <f t="shared" ref="AN105" si="1287">AN103*AN104</f>
        <v>0</v>
      </c>
      <c r="AO105" s="82">
        <f t="shared" ref="AO105" si="1288">AO103*AO104</f>
        <v>0</v>
      </c>
      <c r="AP105" s="82">
        <f t="shared" ref="AP105" si="1289">AP103*AP104</f>
        <v>0</v>
      </c>
      <c r="AQ105" s="82">
        <f t="shared" ref="AQ105" si="1290">AQ103*AQ104</f>
        <v>0</v>
      </c>
      <c r="AR105" s="82">
        <f t="shared" ref="AR105" si="1291">AR103*AR104</f>
        <v>0</v>
      </c>
      <c r="AS105" s="82">
        <f t="shared" ref="AS105" si="1292">AS103*AS104</f>
        <v>0</v>
      </c>
      <c r="AT105" s="82">
        <f t="shared" ref="AT105" si="1293">AT103*AT104</f>
        <v>0</v>
      </c>
      <c r="AU105" s="82">
        <f t="shared" ref="AU105" si="1294">AU103*AU104</f>
        <v>0</v>
      </c>
      <c r="AV105" s="82">
        <f t="shared" ref="AV105" si="1295">AV103*AV104</f>
        <v>0</v>
      </c>
      <c r="AW105" s="82">
        <f t="shared" ref="AW105" si="1296">AW103*AW104</f>
        <v>0</v>
      </c>
      <c r="AX105" s="82">
        <f t="shared" ref="AX105" si="1297">AX103*AX104</f>
        <v>0</v>
      </c>
      <c r="AY105" s="82">
        <f t="shared" ref="AY105" si="1298">AY103*AY104</f>
        <v>0</v>
      </c>
      <c r="AZ105" s="82">
        <f t="shared" ref="AZ105" si="1299">AZ103*AZ104</f>
        <v>0</v>
      </c>
      <c r="BA105" s="82">
        <f t="shared" ref="BA105" si="1300">BA103*BA104</f>
        <v>0</v>
      </c>
      <c r="BB105" s="82">
        <f t="shared" ref="BB105" si="1301">BB103*BB104</f>
        <v>0</v>
      </c>
      <c r="BC105" s="82">
        <f t="shared" ref="BC105" si="1302">BC103*BC104</f>
        <v>0</v>
      </c>
      <c r="BD105" s="82">
        <f t="shared" ref="BD105" si="1303">BD103*BD104</f>
        <v>0</v>
      </c>
      <c r="BE105" s="82">
        <f t="shared" ref="BE105" si="1304">BE103*BE104</f>
        <v>0</v>
      </c>
      <c r="BF105" s="82">
        <f t="shared" ref="BF105" si="1305">BF103*BF104</f>
        <v>0</v>
      </c>
      <c r="BG105" s="82">
        <f t="shared" ref="BG105" si="1306">BG103*BG104</f>
        <v>0</v>
      </c>
      <c r="BH105" s="82">
        <f t="shared" ref="BH105" si="1307">BH103*BH104</f>
        <v>0</v>
      </c>
      <c r="BI105" s="82">
        <f t="shared" ref="BI105" si="1308">BI103*BI104</f>
        <v>0</v>
      </c>
      <c r="BJ105" s="82">
        <f t="shared" ref="BJ105" si="1309">BJ103*BJ104</f>
        <v>0</v>
      </c>
      <c r="BK105" s="82">
        <f t="shared" ref="BK105" si="1310">BK103*BK104</f>
        <v>0</v>
      </c>
      <c r="BL105" s="82">
        <f t="shared" ref="BL105" si="1311">BL103*BL104</f>
        <v>0</v>
      </c>
      <c r="BM105" s="82">
        <f t="shared" ref="BM105" si="1312">BM103*BM104</f>
        <v>0</v>
      </c>
      <c r="BN105" s="82">
        <f t="shared" ref="BN105" si="1313">BN103*BN104</f>
        <v>0</v>
      </c>
      <c r="BO105" s="82">
        <f t="shared" ref="BO105" si="1314">BO103*BO104</f>
        <v>0</v>
      </c>
      <c r="BP105" s="82">
        <f t="shared" ref="BP105" si="1315">BP103*BP104</f>
        <v>0</v>
      </c>
      <c r="BQ105" s="82">
        <f t="shared" ref="BQ105" si="1316">BQ103*BQ104</f>
        <v>0</v>
      </c>
      <c r="BR105" s="82">
        <f t="shared" ref="BR105" si="1317">BR103*BR104</f>
        <v>0</v>
      </c>
      <c r="BS105" s="82">
        <f t="shared" ref="BS105" si="1318">BS103*BS104</f>
        <v>0</v>
      </c>
      <c r="BT105" s="82">
        <f t="shared" ref="BT105" si="1319">BT103*BT104</f>
        <v>0</v>
      </c>
      <c r="BU105" s="82">
        <f t="shared" ref="BU105" si="1320">BU103*BU104</f>
        <v>0</v>
      </c>
      <c r="BV105" s="82">
        <f t="shared" ref="BV105" si="1321">BV103*BV104</f>
        <v>0</v>
      </c>
      <c r="BW105" s="82">
        <f t="shared" ref="BW105" si="1322">BW103*BW104</f>
        <v>0</v>
      </c>
      <c r="BX105" s="82">
        <f t="shared" ref="BX105" si="1323">BX103*BX104</f>
        <v>0</v>
      </c>
      <c r="BY105" s="82">
        <f t="shared" ref="BY105" si="1324">BY103*BY104</f>
        <v>0</v>
      </c>
      <c r="BZ105" s="82">
        <f t="shared" ref="BZ105" si="1325">BZ103*BZ104</f>
        <v>0</v>
      </c>
      <c r="CA105" s="82">
        <f t="shared" ref="CA105" si="1326">CA103*CA104</f>
        <v>0</v>
      </c>
      <c r="CB105" s="82">
        <f t="shared" ref="CB105" si="1327">CB103*CB104</f>
        <v>0</v>
      </c>
      <c r="CC105" s="82">
        <f t="shared" ref="CC105" si="1328">CC103*CC104</f>
        <v>0</v>
      </c>
      <c r="CD105" s="82">
        <f t="shared" ref="CD105" si="1329">CD103*CD104</f>
        <v>0</v>
      </c>
      <c r="CE105" s="82">
        <f t="shared" ref="CE105" si="1330">CE103*CE104</f>
        <v>0</v>
      </c>
      <c r="CF105" s="82">
        <f t="shared" ref="CF105" si="1331">CF103*CF104</f>
        <v>0</v>
      </c>
      <c r="CG105" s="82">
        <f t="shared" ref="CG105" si="1332">CG103*CG104</f>
        <v>0</v>
      </c>
      <c r="CH105" s="82">
        <f t="shared" ref="CH105" si="1333">CH103*CH104</f>
        <v>0</v>
      </c>
      <c r="CI105" s="82">
        <f t="shared" ref="CI105" si="1334">CI103*CI104</f>
        <v>0</v>
      </c>
      <c r="CJ105" s="82">
        <f t="shared" ref="CJ105" si="1335">CJ103*CJ104</f>
        <v>0</v>
      </c>
      <c r="CK105" s="82">
        <f t="shared" ref="CK105" si="1336">CK103*CK104</f>
        <v>0</v>
      </c>
      <c r="CL105" s="82">
        <f t="shared" ref="CL105" si="1337">CL103*CL104</f>
        <v>0</v>
      </c>
      <c r="CM105" s="82">
        <f t="shared" ref="CM105" si="1338">CM103*CM104</f>
        <v>0</v>
      </c>
      <c r="CN105" s="82">
        <f t="shared" ref="CN105" si="1339">CN103*CN104</f>
        <v>0</v>
      </c>
      <c r="CO105" s="82">
        <f t="shared" ref="CO105" si="1340">CO103*CO104</f>
        <v>0</v>
      </c>
      <c r="CP105" s="82">
        <f t="shared" ref="CP105" si="1341">CP103*CP104</f>
        <v>0</v>
      </c>
      <c r="CQ105" s="82">
        <f t="shared" ref="CQ105" si="1342">CQ103*CQ104</f>
        <v>0</v>
      </c>
      <c r="CR105" s="82">
        <f t="shared" ref="CR105" si="1343">CR103*CR104</f>
        <v>0</v>
      </c>
      <c r="CS105" s="82">
        <f t="shared" ref="CS105" si="1344">CS103*CS104</f>
        <v>0</v>
      </c>
      <c r="CT105" s="82">
        <f t="shared" ref="CT105" si="1345">CT103*CT104</f>
        <v>0</v>
      </c>
      <c r="CU105" s="82">
        <f t="shared" ref="CU105" si="1346">CU103*CU104</f>
        <v>0</v>
      </c>
      <c r="CV105" s="82">
        <f t="shared" ref="CV105" si="1347">CV103*CV104</f>
        <v>0</v>
      </c>
      <c r="CW105" s="82">
        <f t="shared" ref="CW105" si="1348">CW103*CW104</f>
        <v>0</v>
      </c>
      <c r="CX105" s="82">
        <f t="shared" ref="CX105" si="1349">CX103*CX104</f>
        <v>0</v>
      </c>
      <c r="CY105" s="82">
        <f t="shared" ref="CY105" si="1350">CY103*CY104</f>
        <v>0</v>
      </c>
      <c r="CZ105" s="82">
        <f t="shared" ref="CZ105" si="1351">CZ103*CZ104</f>
        <v>0</v>
      </c>
      <c r="DA105" s="82">
        <f t="shared" ref="DA105" si="1352">DA103*DA104</f>
        <v>0</v>
      </c>
      <c r="DB105" s="82">
        <f t="shared" ref="DB105" si="1353">DB103*DB104</f>
        <v>0</v>
      </c>
      <c r="DC105" s="82">
        <f t="shared" ref="DC105" si="1354">DC103*DC104</f>
        <v>0</v>
      </c>
      <c r="DD105" s="82">
        <f t="shared" ref="DD105" si="1355">DD103*DD104</f>
        <v>0</v>
      </c>
      <c r="DE105" s="82">
        <f t="shared" ref="DE105" si="1356">DE103*DE104</f>
        <v>0</v>
      </c>
      <c r="DF105" s="82">
        <f t="shared" ref="DF105" si="1357">DF103*DF104</f>
        <v>0</v>
      </c>
      <c r="DG105" s="82">
        <f t="shared" ref="DG105" si="1358">DG103*DG104</f>
        <v>0</v>
      </c>
      <c r="DH105" s="82">
        <f t="shared" ref="DH105" si="1359">DH103*DH104</f>
        <v>0</v>
      </c>
      <c r="DI105" s="82">
        <f t="shared" ref="DI105" si="1360">DI103*DI104</f>
        <v>0</v>
      </c>
      <c r="DJ105" s="82">
        <f t="shared" ref="DJ105" si="1361">DJ103*DJ104</f>
        <v>0</v>
      </c>
      <c r="DK105" s="82">
        <f t="shared" ref="DK105" si="1362">DK103*DK104</f>
        <v>0</v>
      </c>
      <c r="DL105" s="82">
        <f t="shared" ref="DL105" si="1363">DL103*DL104</f>
        <v>0</v>
      </c>
      <c r="DM105" s="82">
        <f t="shared" ref="DM105" si="1364">DM103*DM104</f>
        <v>0</v>
      </c>
      <c r="DN105" s="82">
        <f t="shared" ref="DN105" si="1365">DN103*DN104</f>
        <v>0</v>
      </c>
      <c r="DO105" s="82">
        <f t="shared" ref="DO105" si="1366">DO103*DO104</f>
        <v>0</v>
      </c>
      <c r="DP105" s="82">
        <f t="shared" ref="DP105" si="1367">DP103*DP104</f>
        <v>0</v>
      </c>
      <c r="DQ105" s="82">
        <f t="shared" ref="DQ105" si="1368">DQ103*DQ104</f>
        <v>0</v>
      </c>
      <c r="DR105" s="82">
        <f t="shared" ref="DR105" si="1369">DR103*DR104</f>
        <v>0</v>
      </c>
      <c r="DS105" s="82">
        <f t="shared" ref="DS105" si="1370">DS103*DS104</f>
        <v>0</v>
      </c>
      <c r="DT105" s="82">
        <f t="shared" ref="DT105" si="1371">DT103*DT104</f>
        <v>0</v>
      </c>
      <c r="DU105" s="82">
        <f t="shared" ref="DU105" si="1372">DU103*DU104</f>
        <v>0</v>
      </c>
      <c r="DV105" s="82">
        <f t="shared" ref="DV105" si="1373">DV103*DV104</f>
        <v>0</v>
      </c>
      <c r="DW105" s="82">
        <f t="shared" ref="DW105" si="1374">DW103*DW104</f>
        <v>0</v>
      </c>
      <c r="DX105" s="82">
        <f t="shared" ref="DX105" si="1375">DX103*DX104</f>
        <v>0</v>
      </c>
      <c r="DY105" s="82">
        <f t="shared" ref="DY105" si="1376">DY103*DY104</f>
        <v>0</v>
      </c>
      <c r="DZ105" s="82">
        <f t="shared" ref="DZ105" si="1377">DZ103*DZ104</f>
        <v>0</v>
      </c>
      <c r="EA105" s="82">
        <f t="shared" ref="EA105" si="1378">EA103*EA104</f>
        <v>0</v>
      </c>
      <c r="EB105" s="82">
        <f t="shared" ref="EB105" si="1379">EB103*EB104</f>
        <v>0</v>
      </c>
    </row>
    <row r="106" spans="2:133" ht="14" outlineLevel="1" x14ac:dyDescent="0.3">
      <c r="B106" s="73"/>
      <c r="C106" s="27"/>
      <c r="H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row>
    <row r="107" spans="2:133" ht="13" outlineLevel="1" x14ac:dyDescent="0.3">
      <c r="C107" s="340" t="s">
        <v>504</v>
      </c>
      <c r="G107" s="52"/>
      <c r="H107" s="29"/>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row>
    <row r="108" spans="2:133" outlineLevel="1" x14ac:dyDescent="0.25">
      <c r="C108" s="328" t="s">
        <v>592</v>
      </c>
      <c r="G108" s="52" t="s">
        <v>220</v>
      </c>
      <c r="H108" s="46">
        <f t="shared" ref="H108" si="1380">SUM(J108:EB108)</f>
        <v>0</v>
      </c>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row>
    <row r="109" spans="2:133" outlineLevel="1" x14ac:dyDescent="0.25">
      <c r="C109" s="311"/>
      <c r="G109" s="52"/>
      <c r="H109" s="29"/>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row>
    <row r="110" spans="2:133" ht="13" x14ac:dyDescent="0.3">
      <c r="C110" s="348" t="s">
        <v>568</v>
      </c>
      <c r="D110" s="342"/>
      <c r="E110" s="342"/>
      <c r="F110" s="342"/>
      <c r="G110" s="350" t="s">
        <v>220</v>
      </c>
      <c r="H110" s="344">
        <f t="shared" ref="H110" si="1381">SUM(J110:EB110)</f>
        <v>8987.5959477014912</v>
      </c>
      <c r="I110" s="342"/>
      <c r="J110" s="345">
        <f t="shared" ref="J110:AO110" si="1382">CHOOSE(Scenario,J93,J105,J108)</f>
        <v>4449.0802352941182</v>
      </c>
      <c r="K110" s="346">
        <f t="shared" si="1382"/>
        <v>0</v>
      </c>
      <c r="L110" s="346">
        <f t="shared" si="1382"/>
        <v>0</v>
      </c>
      <c r="M110" s="346">
        <f t="shared" si="1382"/>
        <v>0</v>
      </c>
      <c r="N110" s="346">
        <f t="shared" si="1382"/>
        <v>0</v>
      </c>
      <c r="O110" s="346">
        <f t="shared" si="1382"/>
        <v>0</v>
      </c>
      <c r="P110" s="346">
        <f t="shared" si="1382"/>
        <v>0</v>
      </c>
      <c r="Q110" s="346">
        <f t="shared" si="1382"/>
        <v>0</v>
      </c>
      <c r="R110" s="346">
        <f t="shared" si="1382"/>
        <v>0</v>
      </c>
      <c r="S110" s="346">
        <f t="shared" si="1382"/>
        <v>0</v>
      </c>
      <c r="T110" s="346">
        <f t="shared" si="1382"/>
        <v>0</v>
      </c>
      <c r="U110" s="346">
        <f t="shared" si="1382"/>
        <v>0</v>
      </c>
      <c r="V110" s="346">
        <f t="shared" si="1382"/>
        <v>4538.5157124073721</v>
      </c>
      <c r="W110" s="346">
        <f t="shared" si="1382"/>
        <v>0</v>
      </c>
      <c r="X110" s="346">
        <f t="shared" si="1382"/>
        <v>0</v>
      </c>
      <c r="Y110" s="346">
        <f t="shared" si="1382"/>
        <v>0</v>
      </c>
      <c r="Z110" s="346">
        <f t="shared" si="1382"/>
        <v>0</v>
      </c>
      <c r="AA110" s="346">
        <f t="shared" si="1382"/>
        <v>0</v>
      </c>
      <c r="AB110" s="346">
        <f t="shared" si="1382"/>
        <v>0</v>
      </c>
      <c r="AC110" s="346">
        <f t="shared" si="1382"/>
        <v>0</v>
      </c>
      <c r="AD110" s="346">
        <f t="shared" si="1382"/>
        <v>0</v>
      </c>
      <c r="AE110" s="346">
        <f t="shared" si="1382"/>
        <v>0</v>
      </c>
      <c r="AF110" s="346">
        <f t="shared" si="1382"/>
        <v>0</v>
      </c>
      <c r="AG110" s="346">
        <f t="shared" si="1382"/>
        <v>0</v>
      </c>
      <c r="AH110" s="346">
        <f t="shared" si="1382"/>
        <v>0</v>
      </c>
      <c r="AI110" s="346">
        <f t="shared" si="1382"/>
        <v>0</v>
      </c>
      <c r="AJ110" s="346">
        <f t="shared" si="1382"/>
        <v>0</v>
      </c>
      <c r="AK110" s="346">
        <f t="shared" si="1382"/>
        <v>0</v>
      </c>
      <c r="AL110" s="346">
        <f t="shared" si="1382"/>
        <v>0</v>
      </c>
      <c r="AM110" s="346">
        <f t="shared" si="1382"/>
        <v>0</v>
      </c>
      <c r="AN110" s="346">
        <f t="shared" si="1382"/>
        <v>0</v>
      </c>
      <c r="AO110" s="346">
        <f t="shared" si="1382"/>
        <v>0</v>
      </c>
      <c r="AP110" s="346">
        <f t="shared" ref="AP110:BU110" si="1383">CHOOSE(Scenario,AP93,AP105,AP108)</f>
        <v>0</v>
      </c>
      <c r="AQ110" s="346">
        <f t="shared" si="1383"/>
        <v>0</v>
      </c>
      <c r="AR110" s="346">
        <f t="shared" si="1383"/>
        <v>0</v>
      </c>
      <c r="AS110" s="346">
        <f t="shared" si="1383"/>
        <v>0</v>
      </c>
      <c r="AT110" s="346">
        <f t="shared" si="1383"/>
        <v>0</v>
      </c>
      <c r="AU110" s="346">
        <f t="shared" si="1383"/>
        <v>0</v>
      </c>
      <c r="AV110" s="346">
        <f t="shared" si="1383"/>
        <v>0</v>
      </c>
      <c r="AW110" s="346">
        <f t="shared" si="1383"/>
        <v>0</v>
      </c>
      <c r="AX110" s="346">
        <f t="shared" si="1383"/>
        <v>0</v>
      </c>
      <c r="AY110" s="346">
        <f t="shared" si="1383"/>
        <v>0</v>
      </c>
      <c r="AZ110" s="346">
        <f t="shared" si="1383"/>
        <v>0</v>
      </c>
      <c r="BA110" s="346">
        <f t="shared" si="1383"/>
        <v>0</v>
      </c>
      <c r="BB110" s="346">
        <f t="shared" si="1383"/>
        <v>0</v>
      </c>
      <c r="BC110" s="346">
        <f t="shared" si="1383"/>
        <v>0</v>
      </c>
      <c r="BD110" s="346">
        <f t="shared" si="1383"/>
        <v>0</v>
      </c>
      <c r="BE110" s="346">
        <f t="shared" si="1383"/>
        <v>0</v>
      </c>
      <c r="BF110" s="346">
        <f t="shared" si="1383"/>
        <v>0</v>
      </c>
      <c r="BG110" s="346">
        <f t="shared" si="1383"/>
        <v>0</v>
      </c>
      <c r="BH110" s="346">
        <f t="shared" si="1383"/>
        <v>0</v>
      </c>
      <c r="BI110" s="346">
        <f t="shared" si="1383"/>
        <v>0</v>
      </c>
      <c r="BJ110" s="346">
        <f t="shared" si="1383"/>
        <v>0</v>
      </c>
      <c r="BK110" s="346">
        <f t="shared" si="1383"/>
        <v>0</v>
      </c>
      <c r="BL110" s="346">
        <f t="shared" si="1383"/>
        <v>0</v>
      </c>
      <c r="BM110" s="346">
        <f t="shared" si="1383"/>
        <v>0</v>
      </c>
      <c r="BN110" s="346">
        <f t="shared" si="1383"/>
        <v>0</v>
      </c>
      <c r="BO110" s="346">
        <f t="shared" si="1383"/>
        <v>0</v>
      </c>
      <c r="BP110" s="346">
        <f t="shared" si="1383"/>
        <v>0</v>
      </c>
      <c r="BQ110" s="346">
        <f t="shared" si="1383"/>
        <v>0</v>
      </c>
      <c r="BR110" s="346">
        <f t="shared" si="1383"/>
        <v>0</v>
      </c>
      <c r="BS110" s="346">
        <f t="shared" si="1383"/>
        <v>0</v>
      </c>
      <c r="BT110" s="346">
        <f t="shared" si="1383"/>
        <v>0</v>
      </c>
      <c r="BU110" s="346">
        <f t="shared" si="1383"/>
        <v>0</v>
      </c>
      <c r="BV110" s="346">
        <f t="shared" ref="BV110:DA110" si="1384">CHOOSE(Scenario,BV93,BV105,BV108)</f>
        <v>0</v>
      </c>
      <c r="BW110" s="346">
        <f t="shared" si="1384"/>
        <v>0</v>
      </c>
      <c r="BX110" s="346">
        <f t="shared" si="1384"/>
        <v>0</v>
      </c>
      <c r="BY110" s="346">
        <f t="shared" si="1384"/>
        <v>0</v>
      </c>
      <c r="BZ110" s="346">
        <f t="shared" si="1384"/>
        <v>0</v>
      </c>
      <c r="CA110" s="346">
        <f t="shared" si="1384"/>
        <v>0</v>
      </c>
      <c r="CB110" s="346">
        <f t="shared" si="1384"/>
        <v>0</v>
      </c>
      <c r="CC110" s="346">
        <f t="shared" si="1384"/>
        <v>0</v>
      </c>
      <c r="CD110" s="346">
        <f t="shared" si="1384"/>
        <v>0</v>
      </c>
      <c r="CE110" s="346">
        <f t="shared" si="1384"/>
        <v>0</v>
      </c>
      <c r="CF110" s="346">
        <f t="shared" si="1384"/>
        <v>0</v>
      </c>
      <c r="CG110" s="346">
        <f t="shared" si="1384"/>
        <v>0</v>
      </c>
      <c r="CH110" s="346">
        <f t="shared" si="1384"/>
        <v>0</v>
      </c>
      <c r="CI110" s="346">
        <f t="shared" si="1384"/>
        <v>0</v>
      </c>
      <c r="CJ110" s="346">
        <f t="shared" si="1384"/>
        <v>0</v>
      </c>
      <c r="CK110" s="346">
        <f t="shared" si="1384"/>
        <v>0</v>
      </c>
      <c r="CL110" s="346">
        <f t="shared" si="1384"/>
        <v>0</v>
      </c>
      <c r="CM110" s="346">
        <f t="shared" si="1384"/>
        <v>0</v>
      </c>
      <c r="CN110" s="346">
        <f t="shared" si="1384"/>
        <v>0</v>
      </c>
      <c r="CO110" s="346">
        <f t="shared" si="1384"/>
        <v>0</v>
      </c>
      <c r="CP110" s="346">
        <f t="shared" si="1384"/>
        <v>0</v>
      </c>
      <c r="CQ110" s="346">
        <f t="shared" si="1384"/>
        <v>0</v>
      </c>
      <c r="CR110" s="346">
        <f t="shared" si="1384"/>
        <v>0</v>
      </c>
      <c r="CS110" s="346">
        <f t="shared" si="1384"/>
        <v>0</v>
      </c>
      <c r="CT110" s="346">
        <f t="shared" si="1384"/>
        <v>0</v>
      </c>
      <c r="CU110" s="346">
        <f t="shared" si="1384"/>
        <v>0</v>
      </c>
      <c r="CV110" s="346">
        <f t="shared" si="1384"/>
        <v>0</v>
      </c>
      <c r="CW110" s="346">
        <f t="shared" si="1384"/>
        <v>0</v>
      </c>
      <c r="CX110" s="346">
        <f t="shared" si="1384"/>
        <v>0</v>
      </c>
      <c r="CY110" s="346">
        <f t="shared" si="1384"/>
        <v>0</v>
      </c>
      <c r="CZ110" s="346">
        <f t="shared" si="1384"/>
        <v>0</v>
      </c>
      <c r="DA110" s="346">
        <f t="shared" si="1384"/>
        <v>0</v>
      </c>
      <c r="DB110" s="346">
        <f t="shared" ref="DB110:EB110" si="1385">CHOOSE(Scenario,DB93,DB105,DB108)</f>
        <v>0</v>
      </c>
      <c r="DC110" s="346">
        <f t="shared" si="1385"/>
        <v>0</v>
      </c>
      <c r="DD110" s="346">
        <f t="shared" si="1385"/>
        <v>0</v>
      </c>
      <c r="DE110" s="346">
        <f t="shared" si="1385"/>
        <v>0</v>
      </c>
      <c r="DF110" s="346">
        <f t="shared" si="1385"/>
        <v>0</v>
      </c>
      <c r="DG110" s="346">
        <f t="shared" si="1385"/>
        <v>0</v>
      </c>
      <c r="DH110" s="346">
        <f t="shared" si="1385"/>
        <v>0</v>
      </c>
      <c r="DI110" s="346">
        <f t="shared" si="1385"/>
        <v>0</v>
      </c>
      <c r="DJ110" s="346">
        <f t="shared" si="1385"/>
        <v>0</v>
      </c>
      <c r="DK110" s="346">
        <f t="shared" si="1385"/>
        <v>0</v>
      </c>
      <c r="DL110" s="346">
        <f t="shared" si="1385"/>
        <v>0</v>
      </c>
      <c r="DM110" s="346">
        <f t="shared" si="1385"/>
        <v>0</v>
      </c>
      <c r="DN110" s="346">
        <f t="shared" si="1385"/>
        <v>0</v>
      </c>
      <c r="DO110" s="346">
        <f t="shared" si="1385"/>
        <v>0</v>
      </c>
      <c r="DP110" s="346">
        <f t="shared" si="1385"/>
        <v>0</v>
      </c>
      <c r="DQ110" s="346">
        <f t="shared" si="1385"/>
        <v>0</v>
      </c>
      <c r="DR110" s="346">
        <f t="shared" si="1385"/>
        <v>0</v>
      </c>
      <c r="DS110" s="346">
        <f t="shared" si="1385"/>
        <v>0</v>
      </c>
      <c r="DT110" s="346">
        <f t="shared" si="1385"/>
        <v>0</v>
      </c>
      <c r="DU110" s="346">
        <f t="shared" si="1385"/>
        <v>0</v>
      </c>
      <c r="DV110" s="346">
        <f t="shared" si="1385"/>
        <v>0</v>
      </c>
      <c r="DW110" s="346">
        <f t="shared" si="1385"/>
        <v>0</v>
      </c>
      <c r="DX110" s="346">
        <f t="shared" si="1385"/>
        <v>0</v>
      </c>
      <c r="DY110" s="346">
        <f t="shared" si="1385"/>
        <v>0</v>
      </c>
      <c r="DZ110" s="346">
        <f t="shared" si="1385"/>
        <v>0</v>
      </c>
      <c r="EA110" s="346">
        <f t="shared" si="1385"/>
        <v>0</v>
      </c>
      <c r="EB110" s="347">
        <f t="shared" si="1385"/>
        <v>0</v>
      </c>
    </row>
    <row r="111" spans="2:133" ht="14" x14ac:dyDescent="0.3">
      <c r="B111" s="73"/>
      <c r="C111" s="27"/>
      <c r="H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row>
    <row r="112" spans="2:133" ht="13" x14ac:dyDescent="0.3">
      <c r="B112" s="34"/>
      <c r="C112" s="2" t="s">
        <v>515</v>
      </c>
      <c r="D112" s="34"/>
      <c r="E112" s="34"/>
      <c r="F112" s="34"/>
      <c r="G112" s="67"/>
      <c r="H112" s="35"/>
      <c r="I112" s="34"/>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row>
    <row r="113" spans="2:132" ht="13" outlineLevel="1" x14ac:dyDescent="0.3">
      <c r="C113" s="340" t="s">
        <v>503</v>
      </c>
      <c r="G113" s="52"/>
      <c r="H113" s="29"/>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row>
    <row r="114" spans="2:132" outlineLevel="1" x14ac:dyDescent="0.25">
      <c r="C114" s="328" t="s">
        <v>560</v>
      </c>
      <c r="G114" s="52" t="s">
        <v>220</v>
      </c>
      <c r="H114" s="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row>
    <row r="115" spans="2:132" ht="13" outlineLevel="1" x14ac:dyDescent="0.3">
      <c r="C115" s="330"/>
      <c r="G115" s="52"/>
      <c r="H115" s="29"/>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row>
    <row r="116" spans="2:132" ht="13" x14ac:dyDescent="0.3">
      <c r="C116" s="348" t="s">
        <v>569</v>
      </c>
      <c r="D116" s="342"/>
      <c r="E116" s="342"/>
      <c r="F116" s="342"/>
      <c r="G116" s="343" t="s">
        <v>220</v>
      </c>
      <c r="H116" s="344">
        <f t="shared" ref="H116" si="1386">SUM(J116:EB116)</f>
        <v>0</v>
      </c>
      <c r="I116" s="342"/>
      <c r="J116" s="345">
        <f>J114</f>
        <v>0</v>
      </c>
      <c r="K116" s="346">
        <f t="shared" ref="K116:BV116" si="1387">K114</f>
        <v>0</v>
      </c>
      <c r="L116" s="346">
        <f t="shared" si="1387"/>
        <v>0</v>
      </c>
      <c r="M116" s="346">
        <f t="shared" si="1387"/>
        <v>0</v>
      </c>
      <c r="N116" s="346">
        <f t="shared" si="1387"/>
        <v>0</v>
      </c>
      <c r="O116" s="346">
        <f t="shared" si="1387"/>
        <v>0</v>
      </c>
      <c r="P116" s="346">
        <f t="shared" si="1387"/>
        <v>0</v>
      </c>
      <c r="Q116" s="346">
        <f t="shared" si="1387"/>
        <v>0</v>
      </c>
      <c r="R116" s="346">
        <f t="shared" si="1387"/>
        <v>0</v>
      </c>
      <c r="S116" s="346">
        <f t="shared" si="1387"/>
        <v>0</v>
      </c>
      <c r="T116" s="346">
        <f t="shared" si="1387"/>
        <v>0</v>
      </c>
      <c r="U116" s="346">
        <f t="shared" si="1387"/>
        <v>0</v>
      </c>
      <c r="V116" s="346">
        <f t="shared" si="1387"/>
        <v>0</v>
      </c>
      <c r="W116" s="346">
        <f t="shared" si="1387"/>
        <v>0</v>
      </c>
      <c r="X116" s="346">
        <f t="shared" si="1387"/>
        <v>0</v>
      </c>
      <c r="Y116" s="346">
        <f t="shared" si="1387"/>
        <v>0</v>
      </c>
      <c r="Z116" s="346">
        <f t="shared" si="1387"/>
        <v>0</v>
      </c>
      <c r="AA116" s="346">
        <f t="shared" si="1387"/>
        <v>0</v>
      </c>
      <c r="AB116" s="346">
        <f t="shared" si="1387"/>
        <v>0</v>
      </c>
      <c r="AC116" s="346">
        <f t="shared" si="1387"/>
        <v>0</v>
      </c>
      <c r="AD116" s="346">
        <f t="shared" si="1387"/>
        <v>0</v>
      </c>
      <c r="AE116" s="346">
        <f t="shared" si="1387"/>
        <v>0</v>
      </c>
      <c r="AF116" s="346">
        <f t="shared" si="1387"/>
        <v>0</v>
      </c>
      <c r="AG116" s="346">
        <f t="shared" si="1387"/>
        <v>0</v>
      </c>
      <c r="AH116" s="346">
        <f t="shared" si="1387"/>
        <v>0</v>
      </c>
      <c r="AI116" s="346">
        <f t="shared" si="1387"/>
        <v>0</v>
      </c>
      <c r="AJ116" s="346">
        <f t="shared" si="1387"/>
        <v>0</v>
      </c>
      <c r="AK116" s="346">
        <f t="shared" si="1387"/>
        <v>0</v>
      </c>
      <c r="AL116" s="346">
        <f t="shared" si="1387"/>
        <v>0</v>
      </c>
      <c r="AM116" s="346">
        <f t="shared" si="1387"/>
        <v>0</v>
      </c>
      <c r="AN116" s="346">
        <f t="shared" si="1387"/>
        <v>0</v>
      </c>
      <c r="AO116" s="346">
        <f t="shared" si="1387"/>
        <v>0</v>
      </c>
      <c r="AP116" s="346">
        <f t="shared" si="1387"/>
        <v>0</v>
      </c>
      <c r="AQ116" s="346">
        <f t="shared" si="1387"/>
        <v>0</v>
      </c>
      <c r="AR116" s="346">
        <f t="shared" si="1387"/>
        <v>0</v>
      </c>
      <c r="AS116" s="346">
        <f t="shared" si="1387"/>
        <v>0</v>
      </c>
      <c r="AT116" s="346">
        <f t="shared" si="1387"/>
        <v>0</v>
      </c>
      <c r="AU116" s="346">
        <f t="shared" si="1387"/>
        <v>0</v>
      </c>
      <c r="AV116" s="346">
        <f t="shared" si="1387"/>
        <v>0</v>
      </c>
      <c r="AW116" s="346">
        <f t="shared" si="1387"/>
        <v>0</v>
      </c>
      <c r="AX116" s="346">
        <f t="shared" si="1387"/>
        <v>0</v>
      </c>
      <c r="AY116" s="346">
        <f t="shared" si="1387"/>
        <v>0</v>
      </c>
      <c r="AZ116" s="346">
        <f t="shared" si="1387"/>
        <v>0</v>
      </c>
      <c r="BA116" s="346">
        <f t="shared" si="1387"/>
        <v>0</v>
      </c>
      <c r="BB116" s="346">
        <f t="shared" si="1387"/>
        <v>0</v>
      </c>
      <c r="BC116" s="346">
        <f t="shared" si="1387"/>
        <v>0</v>
      </c>
      <c r="BD116" s="346">
        <f t="shared" si="1387"/>
        <v>0</v>
      </c>
      <c r="BE116" s="346">
        <f t="shared" si="1387"/>
        <v>0</v>
      </c>
      <c r="BF116" s="346">
        <f t="shared" si="1387"/>
        <v>0</v>
      </c>
      <c r="BG116" s="346">
        <f t="shared" si="1387"/>
        <v>0</v>
      </c>
      <c r="BH116" s="346">
        <f t="shared" si="1387"/>
        <v>0</v>
      </c>
      <c r="BI116" s="346">
        <f t="shared" si="1387"/>
        <v>0</v>
      </c>
      <c r="BJ116" s="346">
        <f t="shared" si="1387"/>
        <v>0</v>
      </c>
      <c r="BK116" s="346">
        <f t="shared" si="1387"/>
        <v>0</v>
      </c>
      <c r="BL116" s="346">
        <f t="shared" si="1387"/>
        <v>0</v>
      </c>
      <c r="BM116" s="346">
        <f t="shared" si="1387"/>
        <v>0</v>
      </c>
      <c r="BN116" s="346">
        <f t="shared" si="1387"/>
        <v>0</v>
      </c>
      <c r="BO116" s="346">
        <f t="shared" si="1387"/>
        <v>0</v>
      </c>
      <c r="BP116" s="346">
        <f t="shared" si="1387"/>
        <v>0</v>
      </c>
      <c r="BQ116" s="346">
        <f t="shared" si="1387"/>
        <v>0</v>
      </c>
      <c r="BR116" s="346">
        <f t="shared" si="1387"/>
        <v>0</v>
      </c>
      <c r="BS116" s="346">
        <f t="shared" si="1387"/>
        <v>0</v>
      </c>
      <c r="BT116" s="346">
        <f t="shared" si="1387"/>
        <v>0</v>
      </c>
      <c r="BU116" s="346">
        <f t="shared" si="1387"/>
        <v>0</v>
      </c>
      <c r="BV116" s="346">
        <f t="shared" si="1387"/>
        <v>0</v>
      </c>
      <c r="BW116" s="346">
        <f t="shared" ref="BW116:EB116" si="1388">BW114</f>
        <v>0</v>
      </c>
      <c r="BX116" s="346">
        <f t="shared" si="1388"/>
        <v>0</v>
      </c>
      <c r="BY116" s="346">
        <f t="shared" si="1388"/>
        <v>0</v>
      </c>
      <c r="BZ116" s="346">
        <f t="shared" si="1388"/>
        <v>0</v>
      </c>
      <c r="CA116" s="346">
        <f t="shared" si="1388"/>
        <v>0</v>
      </c>
      <c r="CB116" s="346">
        <f t="shared" si="1388"/>
        <v>0</v>
      </c>
      <c r="CC116" s="346">
        <f t="shared" si="1388"/>
        <v>0</v>
      </c>
      <c r="CD116" s="346">
        <f t="shared" si="1388"/>
        <v>0</v>
      </c>
      <c r="CE116" s="346">
        <f t="shared" si="1388"/>
        <v>0</v>
      </c>
      <c r="CF116" s="346">
        <f t="shared" si="1388"/>
        <v>0</v>
      </c>
      <c r="CG116" s="346">
        <f t="shared" si="1388"/>
        <v>0</v>
      </c>
      <c r="CH116" s="346">
        <f t="shared" si="1388"/>
        <v>0</v>
      </c>
      <c r="CI116" s="346">
        <f t="shared" si="1388"/>
        <v>0</v>
      </c>
      <c r="CJ116" s="346">
        <f t="shared" si="1388"/>
        <v>0</v>
      </c>
      <c r="CK116" s="346">
        <f t="shared" si="1388"/>
        <v>0</v>
      </c>
      <c r="CL116" s="346">
        <f t="shared" si="1388"/>
        <v>0</v>
      </c>
      <c r="CM116" s="346">
        <f t="shared" si="1388"/>
        <v>0</v>
      </c>
      <c r="CN116" s="346">
        <f t="shared" si="1388"/>
        <v>0</v>
      </c>
      <c r="CO116" s="346">
        <f t="shared" si="1388"/>
        <v>0</v>
      </c>
      <c r="CP116" s="346">
        <f t="shared" si="1388"/>
        <v>0</v>
      </c>
      <c r="CQ116" s="346">
        <f t="shared" si="1388"/>
        <v>0</v>
      </c>
      <c r="CR116" s="346">
        <f t="shared" si="1388"/>
        <v>0</v>
      </c>
      <c r="CS116" s="346">
        <f t="shared" si="1388"/>
        <v>0</v>
      </c>
      <c r="CT116" s="346">
        <f t="shared" si="1388"/>
        <v>0</v>
      </c>
      <c r="CU116" s="346">
        <f t="shared" si="1388"/>
        <v>0</v>
      </c>
      <c r="CV116" s="346">
        <f t="shared" si="1388"/>
        <v>0</v>
      </c>
      <c r="CW116" s="346">
        <f t="shared" si="1388"/>
        <v>0</v>
      </c>
      <c r="CX116" s="346">
        <f t="shared" si="1388"/>
        <v>0</v>
      </c>
      <c r="CY116" s="346">
        <f t="shared" si="1388"/>
        <v>0</v>
      </c>
      <c r="CZ116" s="346">
        <f t="shared" si="1388"/>
        <v>0</v>
      </c>
      <c r="DA116" s="346">
        <f t="shared" si="1388"/>
        <v>0</v>
      </c>
      <c r="DB116" s="346">
        <f t="shared" si="1388"/>
        <v>0</v>
      </c>
      <c r="DC116" s="346">
        <f t="shared" si="1388"/>
        <v>0</v>
      </c>
      <c r="DD116" s="346">
        <f t="shared" si="1388"/>
        <v>0</v>
      </c>
      <c r="DE116" s="346">
        <f t="shared" si="1388"/>
        <v>0</v>
      </c>
      <c r="DF116" s="346">
        <f t="shared" si="1388"/>
        <v>0</v>
      </c>
      <c r="DG116" s="346">
        <f t="shared" si="1388"/>
        <v>0</v>
      </c>
      <c r="DH116" s="346">
        <f t="shared" si="1388"/>
        <v>0</v>
      </c>
      <c r="DI116" s="346">
        <f t="shared" si="1388"/>
        <v>0</v>
      </c>
      <c r="DJ116" s="346">
        <f t="shared" si="1388"/>
        <v>0</v>
      </c>
      <c r="DK116" s="346">
        <f t="shared" si="1388"/>
        <v>0</v>
      </c>
      <c r="DL116" s="346">
        <f t="shared" si="1388"/>
        <v>0</v>
      </c>
      <c r="DM116" s="346">
        <f t="shared" si="1388"/>
        <v>0</v>
      </c>
      <c r="DN116" s="346">
        <f t="shared" si="1388"/>
        <v>0</v>
      </c>
      <c r="DO116" s="346">
        <f t="shared" si="1388"/>
        <v>0</v>
      </c>
      <c r="DP116" s="346">
        <f t="shared" si="1388"/>
        <v>0</v>
      </c>
      <c r="DQ116" s="346">
        <f t="shared" si="1388"/>
        <v>0</v>
      </c>
      <c r="DR116" s="346">
        <f t="shared" si="1388"/>
        <v>0</v>
      </c>
      <c r="DS116" s="346">
        <f t="shared" si="1388"/>
        <v>0</v>
      </c>
      <c r="DT116" s="346">
        <f t="shared" si="1388"/>
        <v>0</v>
      </c>
      <c r="DU116" s="346">
        <f t="shared" si="1388"/>
        <v>0</v>
      </c>
      <c r="DV116" s="346">
        <f t="shared" si="1388"/>
        <v>0</v>
      </c>
      <c r="DW116" s="346">
        <f t="shared" si="1388"/>
        <v>0</v>
      </c>
      <c r="DX116" s="346">
        <f t="shared" si="1388"/>
        <v>0</v>
      </c>
      <c r="DY116" s="346">
        <f t="shared" si="1388"/>
        <v>0</v>
      </c>
      <c r="DZ116" s="346">
        <f t="shared" si="1388"/>
        <v>0</v>
      </c>
      <c r="EA116" s="346">
        <f t="shared" si="1388"/>
        <v>0</v>
      </c>
      <c r="EB116" s="347">
        <f t="shared" si="1388"/>
        <v>0</v>
      </c>
    </row>
    <row r="117" spans="2:132" ht="14" x14ac:dyDescent="0.3">
      <c r="B117" s="73"/>
      <c r="C117" s="27"/>
      <c r="H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row>
    <row r="118" spans="2:132" ht="13" x14ac:dyDescent="0.3">
      <c r="B118" s="34"/>
      <c r="C118" s="2" t="s">
        <v>522</v>
      </c>
      <c r="D118" s="34"/>
      <c r="E118" s="34"/>
      <c r="F118" s="34"/>
      <c r="G118" s="67"/>
      <c r="H118" s="35"/>
      <c r="I118" s="34"/>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row>
    <row r="119" spans="2:132" ht="13" outlineLevel="1" x14ac:dyDescent="0.3">
      <c r="C119" s="340" t="s">
        <v>500</v>
      </c>
      <c r="G119" s="52"/>
      <c r="H119" s="29"/>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row>
    <row r="120" spans="2:132" outlineLevel="1" x14ac:dyDescent="0.25">
      <c r="C120" s="318" t="s">
        <v>485</v>
      </c>
      <c r="D120" s="125">
        <f>Assumptions!K16</f>
        <v>0.64</v>
      </c>
      <c r="E120" s="79">
        <f>Assumptions!K13</f>
        <v>45658</v>
      </c>
      <c r="G120" s="52" t="s">
        <v>215</v>
      </c>
      <c r="H120" s="50">
        <f t="shared" ref="H120" si="1389">SUM(J120:EB120)</f>
        <v>0.99999999999999989</v>
      </c>
      <c r="J120" s="129"/>
      <c r="K120" s="155">
        <f>ROUND(($D$120/MiY*(SUM($J$120:J120)&lt;=1)+IF(SUM($J$120:J120)+($D$120/MiY)&gt;1,1-(SUM($J$120:J120)+($D$120/MiY)),0)),5)*(K$7&gt;=$E$120)</f>
        <v>0</v>
      </c>
      <c r="L120" s="155">
        <f>ROUND(($D$120/MiY*(SUM($J$120:K120)&lt;=1)+IF(SUM($J$120:K120)+($D$120/MiY)&gt;1,1-(SUM($J$120:K120)+($D$120/MiY)),0)),5)*(L$7&gt;=$E$120)</f>
        <v>0</v>
      </c>
      <c r="M120" s="155">
        <f>ROUND(($D$120/MiY*(SUM($J$120:L120)&lt;=1)+IF(SUM($J$120:L120)+($D$120/MiY)&gt;1,1-(SUM($J$120:L120)+($D$120/MiY)),0)),5)*(M$7&gt;=$E$120)</f>
        <v>0</v>
      </c>
      <c r="N120" s="155">
        <f>ROUND(($D$120/MiY*(SUM($J$120:M120)&lt;=1)+IF(SUM($J$120:M120)+($D$120/MiY)&gt;1,1-(SUM($J$120:M120)+($D$120/MiY)),0)),5)*(N$7&gt;=$E$120)</f>
        <v>0</v>
      </c>
      <c r="O120" s="155">
        <f>ROUND(($D$120/MiY*(SUM($J$120:N120)&lt;=1)+IF(SUM($J$120:N120)+($D$120/MiY)&gt;1,1-(SUM($J$120:N120)+($D$120/MiY)),0)),5)*(O$7&gt;=$E$120)</f>
        <v>0</v>
      </c>
      <c r="P120" s="155">
        <f>ROUND(($D$120/MiY*(SUM($J$120:O120)&lt;=1)+IF(SUM($J$120:O120)+($D$120/MiY)&gt;1,1-(SUM($J$120:O120)+($D$120/MiY)),0)),5)*(P$7&gt;=$E$120)</f>
        <v>0</v>
      </c>
      <c r="Q120" s="155">
        <f>ROUND(($D$120/MiY*(SUM($J$120:P120)&lt;=1)+IF(SUM($J$120:P120)+($D$120/MiY)&gt;1,1-(SUM($J$120:P120)+($D$120/MiY)),0)),5)*(Q$7&gt;=$E$120)</f>
        <v>0</v>
      </c>
      <c r="R120" s="155">
        <f>ROUND(($D$120/MiY*(SUM($J$120:Q120)&lt;=1)+IF(SUM($J$120:Q120)+($D$120/MiY)&gt;1,1-(SUM($J$120:Q120)+($D$120/MiY)),0)),5)*(R$7&gt;=$E$120)</f>
        <v>0</v>
      </c>
      <c r="S120" s="155">
        <f>ROUND(($D$120/MiY*(SUM($J$120:R120)&lt;=1)+IF(SUM($J$120:R120)+($D$120/MiY)&gt;1,1-(SUM($J$120:R120)+($D$120/MiY)),0)),5)*(S$7&gt;=$E$120)</f>
        <v>0</v>
      </c>
      <c r="T120" s="155">
        <f>ROUND(($D$120/MiY*(SUM($J$120:S120)&lt;=1)+IF(SUM($J$120:S120)+($D$120/MiY)&gt;1,1-(SUM($J$120:S120)+($D$120/MiY)),0)),5)*(T$7&gt;=$E$120)</f>
        <v>0</v>
      </c>
      <c r="U120" s="155">
        <f>ROUND(($D$120/MiY*(SUM($J$120:T120)&lt;=1)+IF(SUM($J$120:T120)+($D$120/MiY)&gt;1,1-(SUM($J$120:T120)+($D$120/MiY)),0)),5)*(U$7&gt;=$E$120)</f>
        <v>0</v>
      </c>
      <c r="V120" s="155">
        <f>ROUND(($D$120/MiY*(SUM($J$120:U120)&lt;=1)+IF(SUM($J$120:U120)+($D$120/MiY)&gt;1,1-(SUM($J$120:U120)+($D$120/MiY)),0)),5)*(V$7&gt;=$E$120)</f>
        <v>0</v>
      </c>
      <c r="W120" s="155">
        <f>ROUND(($D$120/MiY*(SUM($J$120:V120)&lt;=1)+IF(SUM($J$120:V120)+($D$120/MiY)&gt;1,1-(SUM($J$120:V120)+($D$120/MiY)),0)),5)*(W$7&gt;=$E$120)</f>
        <v>0</v>
      </c>
      <c r="X120" s="155">
        <f>ROUND(($D$120/MiY*(SUM($J$120:W120)&lt;=1)+IF(SUM($J$120:W120)+($D$120/MiY)&gt;1,1-(SUM($J$120:W120)+($D$120/MiY)),0)),5)*(X$7&gt;=$E$120)</f>
        <v>0</v>
      </c>
      <c r="Y120" s="155">
        <f>ROUND(($D$120/MiY*(SUM($J$120:X120)&lt;=1)+IF(SUM($J$120:X120)+($D$120/MiY)&gt;1,1-(SUM($J$120:X120)+($D$120/MiY)),0)),5)*(Y$7&gt;=$E$120)</f>
        <v>0</v>
      </c>
      <c r="Z120" s="155">
        <f>ROUND(($D$120/MiY*(SUM($J$120:Y120)&lt;=1)+IF(SUM($J$120:Y120)+($D$120/MiY)&gt;1,1-(SUM($J$120:Y120)+($D$120/MiY)),0)),5)*(Z$7&gt;=$E$120)</f>
        <v>0</v>
      </c>
      <c r="AA120" s="155">
        <f>ROUND(($D$120/MiY*(SUM($J$120:Z120)&lt;=1)+IF(SUM($J$120:Z120)+($D$120/MiY)&gt;1,1-(SUM($J$120:Z120)+($D$120/MiY)),0)),5)*(AA$7&gt;=$E$120)</f>
        <v>0</v>
      </c>
      <c r="AB120" s="155">
        <f>ROUND(($D$120/MiY*(SUM($J$120:AA120)&lt;=1)+IF(SUM($J$120:AA120)+($D$120/MiY)&gt;1,1-(SUM($J$120:AA120)+($D$120/MiY)),0)),5)*(AB$7&gt;=$E$120)</f>
        <v>0</v>
      </c>
      <c r="AC120" s="155">
        <f>ROUND(($D$120/MiY*(SUM($J$120:AB120)&lt;=1)+IF(SUM($J$120:AB120)+($D$120/MiY)&gt;1,1-(SUM($J$120:AB120)+($D$120/MiY)),0)),5)*(AC$7&gt;=$E$120)</f>
        <v>0</v>
      </c>
      <c r="AD120" s="155">
        <f>ROUND(($D$120/MiY*(SUM($J$120:AC120)&lt;=1)+IF(SUM($J$120:AC120)+($D$120/MiY)&gt;1,1-(SUM($J$120:AC120)+($D$120/MiY)),0)),5)*(AD$7&gt;=$E$120)</f>
        <v>0</v>
      </c>
      <c r="AE120" s="155">
        <f>ROUND(($D$120/MiY*(SUM($J$120:AD120)&lt;=1)+IF(SUM($J$120:AD120)+($D$120/MiY)&gt;1,1-(SUM($J$120:AD120)+($D$120/MiY)),0)),5)*(AE$7&gt;=$E$120)</f>
        <v>0</v>
      </c>
      <c r="AF120" s="155">
        <f>ROUND(($D$120/MiY*(SUM($J$120:AE120)&lt;=1)+IF(SUM($J$120:AE120)+($D$120/MiY)&gt;1,1-(SUM($J$120:AE120)+($D$120/MiY)),0)),5)*(AF$7&gt;=$E$120)</f>
        <v>0</v>
      </c>
      <c r="AG120" s="155">
        <f>ROUND(($D$120/MiY*(SUM($J$120:AF120)&lt;=1)+IF(SUM($J$120:AF120)+($D$120/MiY)&gt;1,1-(SUM($J$120:AF120)+($D$120/MiY)),0)),5)*(AG$7&gt;=$E$120)</f>
        <v>0</v>
      </c>
      <c r="AH120" s="155">
        <f>ROUND(($D$120/MiY*(SUM($J$120:AG120)&lt;=1)+IF(SUM($J$120:AG120)+($D$120/MiY)&gt;1,1-(SUM($J$120:AG120)+($D$120/MiY)),0)),5)*(AH$7&gt;=$E$120)</f>
        <v>5.3330000000000002E-2</v>
      </c>
      <c r="AI120" s="155">
        <f>ROUND(($D$120/MiY*(SUM($J$120:AH120)&lt;=1)+IF(SUM($J$120:AH120)+($D$120/MiY)&gt;1,1-(SUM($J$120:AH120)+($D$120/MiY)),0)),5)*(AI$7&gt;=$E$120)</f>
        <v>5.3330000000000002E-2</v>
      </c>
      <c r="AJ120" s="155">
        <f>ROUND(($D$120/MiY*(SUM($J$120:AI120)&lt;=1)+IF(SUM($J$120:AI120)+($D$120/MiY)&gt;1,1-(SUM($J$120:AI120)+($D$120/MiY)),0)),5)*(AJ$7&gt;=$E$120)</f>
        <v>5.3330000000000002E-2</v>
      </c>
      <c r="AK120" s="155">
        <f>ROUND(($D$120/MiY*(SUM($J$120:AJ120)&lt;=1)+IF(SUM($J$120:AJ120)+($D$120/MiY)&gt;1,1-(SUM($J$120:AJ120)+($D$120/MiY)),0)),5)*(AK$7&gt;=$E$120)</f>
        <v>5.3330000000000002E-2</v>
      </c>
      <c r="AL120" s="155">
        <f>ROUND(($D$120/MiY*(SUM($J$120:AK120)&lt;=1)+IF(SUM($J$120:AK120)+($D$120/MiY)&gt;1,1-(SUM($J$120:AK120)+($D$120/MiY)),0)),5)*(AL$7&gt;=$E$120)</f>
        <v>5.3330000000000002E-2</v>
      </c>
      <c r="AM120" s="155">
        <f>ROUND(($D$120/MiY*(SUM($J$120:AL120)&lt;=1)+IF(SUM($J$120:AL120)+($D$120/MiY)&gt;1,1-(SUM($J$120:AL120)+($D$120/MiY)),0)),5)*(AM$7&gt;=$E$120)</f>
        <v>5.3330000000000002E-2</v>
      </c>
      <c r="AN120" s="155">
        <f>ROUND(($D$120/MiY*(SUM($J$120:AM120)&lt;=1)+IF(SUM($J$120:AM120)+($D$120/MiY)&gt;1,1-(SUM($J$120:AM120)+($D$120/MiY)),0)),5)*(AN$7&gt;=$E$120)</f>
        <v>5.3330000000000002E-2</v>
      </c>
      <c r="AO120" s="155">
        <f>ROUND(($D$120/MiY*(SUM($J$120:AN120)&lt;=1)+IF(SUM($J$120:AN120)+($D$120/MiY)&gt;1,1-(SUM($J$120:AN120)+($D$120/MiY)),0)),5)*(AO$7&gt;=$E$120)</f>
        <v>5.3330000000000002E-2</v>
      </c>
      <c r="AP120" s="155">
        <f>ROUND(($D$120/MiY*(SUM($J$120:AO120)&lt;=1)+IF(SUM($J$120:AO120)+($D$120/MiY)&gt;1,1-(SUM($J$120:AO120)+($D$120/MiY)),0)),5)*(AP$7&gt;=$E$120)</f>
        <v>5.3330000000000002E-2</v>
      </c>
      <c r="AQ120" s="155">
        <f>ROUND(($D$120/MiY*(SUM($J$120:AP120)&lt;=1)+IF(SUM($J$120:AP120)+($D$120/MiY)&gt;1,1-(SUM($J$120:AP120)+($D$120/MiY)),0)),5)*(AQ$7&gt;=$E$120)</f>
        <v>5.3330000000000002E-2</v>
      </c>
      <c r="AR120" s="155">
        <f>ROUND(($D$120/MiY*(SUM($J$120:AQ120)&lt;=1)+IF(SUM($J$120:AQ120)+($D$120/MiY)&gt;1,1-(SUM($J$120:AQ120)+($D$120/MiY)),0)),5)*(AR$7&gt;=$E$120)</f>
        <v>5.3330000000000002E-2</v>
      </c>
      <c r="AS120" s="155">
        <f>ROUND(($D$120/MiY*(SUM($J$120:AR120)&lt;=1)+IF(SUM($J$120:AR120)+($D$120/MiY)&gt;1,1-(SUM($J$120:AR120)+($D$120/MiY)),0)),5)*(AS$7&gt;=$E$120)</f>
        <v>5.3330000000000002E-2</v>
      </c>
      <c r="AT120" s="155">
        <f>ROUND(($D$120/MiY*(SUM($J$120:AS120)&lt;=1)+IF(SUM($J$120:AS120)+($D$120/MiY)&gt;1,1-(SUM($J$120:AS120)+($D$120/MiY)),0)),5)*(AT$7&gt;=$E$120)</f>
        <v>5.3330000000000002E-2</v>
      </c>
      <c r="AU120" s="155">
        <f>ROUND(($D$120/MiY*(SUM($J$120:AT120)&lt;=1)+IF(SUM($J$120:AT120)+($D$120/MiY)&gt;1,1-(SUM($J$120:AT120)+($D$120/MiY)),0)),5)*(AU$7&gt;=$E$120)</f>
        <v>5.3330000000000002E-2</v>
      </c>
      <c r="AV120" s="155">
        <f>ROUND(($D$120/MiY*(SUM($J$120:AU120)&lt;=1)+IF(SUM($J$120:AU120)+($D$120/MiY)&gt;1,1-(SUM($J$120:AU120)+($D$120/MiY)),0)),5)*(AV$7&gt;=$E$120)</f>
        <v>5.3330000000000002E-2</v>
      </c>
      <c r="AW120" s="155">
        <f>ROUND(($D$120/MiY*(SUM($J$120:AV120)&lt;=1)+IF(SUM($J$120:AV120)+($D$120/MiY)&gt;1,1-(SUM($J$120:AV120)+($D$120/MiY)),0)),5)*(AW$7&gt;=$E$120)</f>
        <v>5.3330000000000002E-2</v>
      </c>
      <c r="AX120" s="155">
        <f>ROUND(($D$120/MiY*(SUM($J$120:AW120)&lt;=1)+IF(SUM($J$120:AW120)+($D$120/MiY)&gt;1,1-(SUM($J$120:AW120)+($D$120/MiY)),0)),5)*(AX$7&gt;=$E$120)</f>
        <v>5.3330000000000002E-2</v>
      </c>
      <c r="AY120" s="155">
        <f>ROUND(($D$120/MiY*(SUM($J$120:AX120)&lt;=1)+IF(SUM($J$120:AX120)+($D$120/MiY)&gt;1,1-(SUM($J$120:AX120)+($D$120/MiY)),0)),5)*(AY$7&gt;=$E$120)</f>
        <v>5.3330000000000002E-2</v>
      </c>
      <c r="AZ120" s="155">
        <f>ROUND(($D$120/MiY*(SUM($J$120:AY120)&lt;=1)+IF(SUM($J$120:AY120)+($D$120/MiY)&gt;1,1-(SUM($J$120:AY120)+($D$120/MiY)),0)),5)*(AZ$7&gt;=$E$120)</f>
        <v>4.0059999999999998E-2</v>
      </c>
      <c r="BA120" s="155">
        <f>ROUND(($D$120/MiY*(SUM($J$120:AZ120)&lt;=1)+IF(SUM($J$120:AZ120)+($D$120/MiY)&gt;1,1-(SUM($J$120:AZ120)+($D$120/MiY)),0)),5)*(BA$7&gt;=$E$120)</f>
        <v>0</v>
      </c>
      <c r="BB120" s="155">
        <f>ROUND(($D$120/MiY*(SUM($J$120:BA120)&lt;=1)+IF(SUM($J$120:BA120)+($D$120/MiY)&gt;1,1-(SUM($J$120:BA120)+($D$120/MiY)),0)),5)*(BB$7&gt;=$E$120)</f>
        <v>0</v>
      </c>
      <c r="BC120" s="155">
        <f>ROUND(($D$120/MiY*(SUM($J$120:BB120)&lt;=1)+IF(SUM($J$120:BB120)+($D$120/MiY)&gt;1,1-(SUM($J$120:BB120)+($D$120/MiY)),0)),5)*(BC$7&gt;=$E$120)</f>
        <v>0</v>
      </c>
      <c r="BD120" s="155">
        <f>ROUND(($D$120/MiY*(SUM($J$120:BC120)&lt;=1)+IF(SUM($J$120:BC120)+($D$120/MiY)&gt;1,1-(SUM($J$120:BC120)+($D$120/MiY)),0)),5)*(BD$7&gt;=$E$120)</f>
        <v>0</v>
      </c>
      <c r="BE120" s="155">
        <f>ROUND(($D$120/MiY*(SUM($J$120:BD120)&lt;=1)+IF(SUM($J$120:BD120)+($D$120/MiY)&gt;1,1-(SUM($J$120:BD120)+($D$120/MiY)),0)),5)*(BE$7&gt;=$E$120)</f>
        <v>0</v>
      </c>
      <c r="BF120" s="155">
        <f>ROUND(($D$120/MiY*(SUM($J$120:BE120)&lt;=1)+IF(SUM($J$120:BE120)+($D$120/MiY)&gt;1,1-(SUM($J$120:BE120)+($D$120/MiY)),0)),5)*(BF$7&gt;=$E$120)</f>
        <v>0</v>
      </c>
      <c r="BG120" s="155">
        <f>ROUND(($D$120/MiY*(SUM($J$120:BF120)&lt;=1)+IF(SUM($J$120:BF120)+($D$120/MiY)&gt;1,1-(SUM($J$120:BF120)+($D$120/MiY)),0)),5)*(BG$7&gt;=$E$120)</f>
        <v>0</v>
      </c>
      <c r="BH120" s="155">
        <f>ROUND(($D$120/MiY*(SUM($J$120:BG120)&lt;=1)+IF(SUM($J$120:BG120)+($D$120/MiY)&gt;1,1-(SUM($J$120:BG120)+($D$120/MiY)),0)),5)*(BH$7&gt;=$E$120)</f>
        <v>0</v>
      </c>
      <c r="BI120" s="155">
        <f>ROUND(($D$120/MiY*(SUM($J$120:BH120)&lt;=1)+IF(SUM($J$120:BH120)+($D$120/MiY)&gt;1,1-(SUM($J$120:BH120)+($D$120/MiY)),0)),5)*(BI$7&gt;=$E$120)</f>
        <v>0</v>
      </c>
      <c r="BJ120" s="155">
        <f>ROUND(($D$120/MiY*(SUM($J$120:BI120)&lt;=1)+IF(SUM($J$120:BI120)+($D$120/MiY)&gt;1,1-(SUM($J$120:BI120)+($D$120/MiY)),0)),5)*(BJ$7&gt;=$E$120)</f>
        <v>0</v>
      </c>
      <c r="BK120" s="155">
        <f>ROUND(($D$120/MiY*(SUM($J$120:BJ120)&lt;=1)+IF(SUM($J$120:BJ120)+($D$120/MiY)&gt;1,1-(SUM($J$120:BJ120)+($D$120/MiY)),0)),5)*(BK$7&gt;=$E$120)</f>
        <v>0</v>
      </c>
      <c r="BL120" s="155">
        <f>ROUND(($D$120/MiY*(SUM($J$120:BK120)&lt;=1)+IF(SUM($J$120:BK120)+($D$120/MiY)&gt;1,1-(SUM($J$120:BK120)+($D$120/MiY)),0)),5)*(BL$7&gt;=$E$120)</f>
        <v>0</v>
      </c>
      <c r="BM120" s="155">
        <f>ROUND(($D$120/MiY*(SUM($J$120:BL120)&lt;=1)+IF(SUM($J$120:BL120)+($D$120/MiY)&gt;1,1-(SUM($J$120:BL120)+($D$120/MiY)),0)),5)*(BM$7&gt;=$E$120)</f>
        <v>0</v>
      </c>
      <c r="BN120" s="155">
        <f>ROUND(($D$120/MiY*(SUM($J$120:BM120)&lt;=1)+IF(SUM($J$120:BM120)+($D$120/MiY)&gt;1,1-(SUM($J$120:BM120)+($D$120/MiY)),0)),5)*(BN$7&gt;=$E$120)</f>
        <v>0</v>
      </c>
      <c r="BO120" s="155">
        <f>ROUND(($D$120/MiY*(SUM($J$120:BN120)&lt;=1)+IF(SUM($J$120:BN120)+($D$120/MiY)&gt;1,1-(SUM($J$120:BN120)+($D$120/MiY)),0)),5)*(BO$7&gt;=$E$120)</f>
        <v>0</v>
      </c>
      <c r="BP120" s="155">
        <f>ROUND(($D$120/MiY*(SUM($J$120:BO120)&lt;=1)+IF(SUM($J$120:BO120)+($D$120/MiY)&gt;1,1-(SUM($J$120:BO120)+($D$120/MiY)),0)),5)*(BP$7&gt;=$E$120)</f>
        <v>0</v>
      </c>
      <c r="BQ120" s="155">
        <f>ROUND(($D$120/MiY*(SUM($J$120:BP120)&lt;=1)+IF(SUM($J$120:BP120)+($D$120/MiY)&gt;1,1-(SUM($J$120:BP120)+($D$120/MiY)),0)),5)*(BQ$7&gt;=$E$120)</f>
        <v>0</v>
      </c>
      <c r="BR120" s="155">
        <f>ROUND(($D$120/MiY*(SUM($J$120:BQ120)&lt;=1)+IF(SUM($J$120:BQ120)+($D$120/MiY)&gt;1,1-(SUM($J$120:BQ120)+($D$120/MiY)),0)),5)*(BR$7&gt;=$E$120)</f>
        <v>0</v>
      </c>
      <c r="BS120" s="155">
        <f>ROUND(($D$120/MiY*(SUM($J$120:BR120)&lt;=1)+IF(SUM($J$120:BR120)+($D$120/MiY)&gt;1,1-(SUM($J$120:BR120)+($D$120/MiY)),0)),5)*(BS$7&gt;=$E$120)</f>
        <v>0</v>
      </c>
      <c r="BT120" s="155">
        <f>ROUND(($D$120/MiY*(SUM($J$120:BS120)&lt;=1)+IF(SUM($J$120:BS120)+($D$120/MiY)&gt;1,1-(SUM($J$120:BS120)+($D$120/MiY)),0)),5)*(BT$7&gt;=$E$120)</f>
        <v>0</v>
      </c>
      <c r="BU120" s="155">
        <f>ROUND(($D$120/MiY*(SUM($J$120:BT120)&lt;=1)+IF(SUM($J$120:BT120)+($D$120/MiY)&gt;1,1-(SUM($J$120:BT120)+($D$120/MiY)),0)),5)*(BU$7&gt;=$E$120)</f>
        <v>0</v>
      </c>
      <c r="BV120" s="155">
        <f>ROUND(($D$120/MiY*(SUM($J$120:BU120)&lt;=1)+IF(SUM($J$120:BU120)+($D$120/MiY)&gt;1,1-(SUM($J$120:BU120)+($D$120/MiY)),0)),5)*(BV$7&gt;=$E$120)</f>
        <v>0</v>
      </c>
      <c r="BW120" s="155">
        <f>ROUND(($D$120/MiY*(SUM($J$120:BV120)&lt;=1)+IF(SUM($J$120:BV120)+($D$120/MiY)&gt;1,1-(SUM($J$120:BV120)+($D$120/MiY)),0)),5)*(BW$7&gt;=$E$120)</f>
        <v>0</v>
      </c>
      <c r="BX120" s="155">
        <f>ROUND(($D$120/MiY*(SUM($J$120:BW120)&lt;=1)+IF(SUM($J$120:BW120)+($D$120/MiY)&gt;1,1-(SUM($J$120:BW120)+($D$120/MiY)),0)),5)*(BX$7&gt;=$E$120)</f>
        <v>0</v>
      </c>
      <c r="BY120" s="155">
        <f>ROUND(($D$120/MiY*(SUM($J$120:BX120)&lt;=1)+IF(SUM($J$120:BX120)+($D$120/MiY)&gt;1,1-(SUM($J$120:BX120)+($D$120/MiY)),0)),5)*(BY$7&gt;=$E$120)</f>
        <v>0</v>
      </c>
      <c r="BZ120" s="155">
        <f>ROUND(($D$120/MiY*(SUM($J$120:BY120)&lt;=1)+IF(SUM($J$120:BY120)+($D$120/MiY)&gt;1,1-(SUM($J$120:BY120)+($D$120/MiY)),0)),5)*(BZ$7&gt;=$E$120)</f>
        <v>0</v>
      </c>
      <c r="CA120" s="155">
        <f>ROUND(($D$120/MiY*(SUM($J$120:BZ120)&lt;=1)+IF(SUM($J$120:BZ120)+($D$120/MiY)&gt;1,1-(SUM($J$120:BZ120)+($D$120/MiY)),0)),5)*(CA$7&gt;=$E$120)</f>
        <v>0</v>
      </c>
      <c r="CB120" s="155">
        <f>ROUND(($D$120/MiY*(SUM($J$120:CA120)&lt;=1)+IF(SUM($J$120:CA120)+($D$120/MiY)&gt;1,1-(SUM($J$120:CA120)+($D$120/MiY)),0)),5)*(CB$7&gt;=$E$120)</f>
        <v>0</v>
      </c>
      <c r="CC120" s="155">
        <f>ROUND(($D$120/MiY*(SUM($J$120:CB120)&lt;=1)+IF(SUM($J$120:CB120)+($D$120/MiY)&gt;1,1-(SUM($J$120:CB120)+($D$120/MiY)),0)),5)*(CC$7&gt;=$E$120)</f>
        <v>0</v>
      </c>
      <c r="CD120" s="155">
        <f>ROUND(($D$120/MiY*(SUM($J$120:CC120)&lt;=1)+IF(SUM($J$120:CC120)+($D$120/MiY)&gt;1,1-(SUM($J$120:CC120)+($D$120/MiY)),0)),5)*(CD$7&gt;=$E$120)</f>
        <v>0</v>
      </c>
      <c r="CE120" s="155">
        <f>ROUND(($D$120/MiY*(SUM($J$120:CD120)&lt;=1)+IF(SUM($J$120:CD120)+($D$120/MiY)&gt;1,1-(SUM($J$120:CD120)+($D$120/MiY)),0)),5)*(CE$7&gt;=$E$120)</f>
        <v>0</v>
      </c>
      <c r="CF120" s="155">
        <f>ROUND(($D$120/MiY*(SUM($J$120:CE120)&lt;=1)+IF(SUM($J$120:CE120)+($D$120/MiY)&gt;1,1-(SUM($J$120:CE120)+($D$120/MiY)),0)),5)*(CF$7&gt;=$E$120)</f>
        <v>0</v>
      </c>
      <c r="CG120" s="155">
        <f>ROUND(($D$120/MiY*(SUM($J$120:CF120)&lt;=1)+IF(SUM($J$120:CF120)+($D$120/MiY)&gt;1,1-(SUM($J$120:CF120)+($D$120/MiY)),0)),5)*(CG$7&gt;=$E$120)</f>
        <v>0</v>
      </c>
      <c r="CH120" s="155">
        <f>ROUND(($D$120/MiY*(SUM($J$120:CG120)&lt;=1)+IF(SUM($J$120:CG120)+($D$120/MiY)&gt;1,1-(SUM($J$120:CG120)+($D$120/MiY)),0)),5)*(CH$7&gt;=$E$120)</f>
        <v>0</v>
      </c>
      <c r="CI120" s="155">
        <f>ROUND(($D$120/MiY*(SUM($J$120:CH120)&lt;=1)+IF(SUM($J$120:CH120)+($D$120/MiY)&gt;1,1-(SUM($J$120:CH120)+($D$120/MiY)),0)),5)*(CI$7&gt;=$E$120)</f>
        <v>0</v>
      </c>
      <c r="CJ120" s="155">
        <f>ROUND(($D$120/MiY*(SUM($J$120:CI120)&lt;=1)+IF(SUM($J$120:CI120)+($D$120/MiY)&gt;1,1-(SUM($J$120:CI120)+($D$120/MiY)),0)),5)*(CJ$7&gt;=$E$120)</f>
        <v>0</v>
      </c>
      <c r="CK120" s="155">
        <f>ROUND(($D$120/MiY*(SUM($J$120:CJ120)&lt;=1)+IF(SUM($J$120:CJ120)+($D$120/MiY)&gt;1,1-(SUM($J$120:CJ120)+($D$120/MiY)),0)),5)*(CK$7&gt;=$E$120)</f>
        <v>0</v>
      </c>
      <c r="CL120" s="155">
        <f>ROUND(($D$120/MiY*(SUM($J$120:CK120)&lt;=1)+IF(SUM($J$120:CK120)+($D$120/MiY)&gt;1,1-(SUM($J$120:CK120)+($D$120/MiY)),0)),5)*(CL$7&gt;=$E$120)</f>
        <v>0</v>
      </c>
      <c r="CM120" s="155">
        <f>ROUND(($D$120/MiY*(SUM($J$120:CL120)&lt;=1)+IF(SUM($J$120:CL120)+($D$120/MiY)&gt;1,1-(SUM($J$120:CL120)+($D$120/MiY)),0)),5)*(CM$7&gt;=$E$120)</f>
        <v>0</v>
      </c>
      <c r="CN120" s="155">
        <f>ROUND(($D$120/MiY*(SUM($J$120:CM120)&lt;=1)+IF(SUM($J$120:CM120)+($D$120/MiY)&gt;1,1-(SUM($J$120:CM120)+($D$120/MiY)),0)),5)*(CN$7&gt;=$E$120)</f>
        <v>0</v>
      </c>
      <c r="CO120" s="155">
        <f>ROUND(($D$120/MiY*(SUM($J$120:CN120)&lt;=1)+IF(SUM($J$120:CN120)+($D$120/MiY)&gt;1,1-(SUM($J$120:CN120)+($D$120/MiY)),0)),5)*(CO$7&gt;=$E$120)</f>
        <v>0</v>
      </c>
      <c r="CP120" s="155">
        <f>ROUND(($D$120/MiY*(SUM($J$120:CO120)&lt;=1)+IF(SUM($J$120:CO120)+($D$120/MiY)&gt;1,1-(SUM($J$120:CO120)+($D$120/MiY)),0)),5)*(CP$7&gt;=$E$120)</f>
        <v>0</v>
      </c>
      <c r="CQ120" s="155">
        <f>ROUND(($D$120/MiY*(SUM($J$120:CP120)&lt;=1)+IF(SUM($J$120:CP120)+($D$120/MiY)&gt;1,1-(SUM($J$120:CP120)+($D$120/MiY)),0)),5)*(CQ$7&gt;=$E$120)</f>
        <v>0</v>
      </c>
      <c r="CR120" s="155">
        <f>ROUND(($D$120/MiY*(SUM($J$120:CQ120)&lt;=1)+IF(SUM($J$120:CQ120)+($D$120/MiY)&gt;1,1-(SUM($J$120:CQ120)+($D$120/MiY)),0)),5)*(CR$7&gt;=$E$120)</f>
        <v>0</v>
      </c>
      <c r="CS120" s="155">
        <f>ROUND(($D$120/MiY*(SUM($J$120:CR120)&lt;=1)+IF(SUM($J$120:CR120)+($D$120/MiY)&gt;1,1-(SUM($J$120:CR120)+($D$120/MiY)),0)),5)*(CS$7&gt;=$E$120)</f>
        <v>0</v>
      </c>
      <c r="CT120" s="155">
        <f>ROUND(($D$120/MiY*(SUM($J$120:CS120)&lt;=1)+IF(SUM($J$120:CS120)+($D$120/MiY)&gt;1,1-(SUM($J$120:CS120)+($D$120/MiY)),0)),5)*(CT$7&gt;=$E$120)</f>
        <v>0</v>
      </c>
      <c r="CU120" s="155">
        <f>ROUND(($D$120/MiY*(SUM($J$120:CT120)&lt;=1)+IF(SUM($J$120:CT120)+($D$120/MiY)&gt;1,1-(SUM($J$120:CT120)+($D$120/MiY)),0)),5)*(CU$7&gt;=$E$120)</f>
        <v>0</v>
      </c>
      <c r="CV120" s="155">
        <f>ROUND(($D$120/MiY*(SUM($J$120:CU120)&lt;=1)+IF(SUM($J$120:CU120)+($D$120/MiY)&gt;1,1-(SUM($J$120:CU120)+($D$120/MiY)),0)),5)*(CV$7&gt;=$E$120)</f>
        <v>0</v>
      </c>
      <c r="CW120" s="155">
        <f>ROUND(($D$120/MiY*(SUM($J$120:CV120)&lt;=1)+IF(SUM($J$120:CV120)+($D$120/MiY)&gt;1,1-(SUM($J$120:CV120)+($D$120/MiY)),0)),5)*(CW$7&gt;=$E$120)</f>
        <v>0</v>
      </c>
      <c r="CX120" s="155">
        <f>ROUND(($D$120/MiY*(SUM($J$120:CW120)&lt;=1)+IF(SUM($J$120:CW120)+($D$120/MiY)&gt;1,1-(SUM($J$120:CW120)+($D$120/MiY)),0)),5)*(CX$7&gt;=$E$120)</f>
        <v>0</v>
      </c>
      <c r="CY120" s="155">
        <f>ROUND(($D$120/MiY*(SUM($J$120:CX120)&lt;=1)+IF(SUM($J$120:CX120)+($D$120/MiY)&gt;1,1-(SUM($J$120:CX120)+($D$120/MiY)),0)),5)*(CY$7&gt;=$E$120)</f>
        <v>0</v>
      </c>
      <c r="CZ120" s="155">
        <f>ROUND(($D$120/MiY*(SUM($J$120:CY120)&lt;=1)+IF(SUM($J$120:CY120)+($D$120/MiY)&gt;1,1-(SUM($J$120:CY120)+($D$120/MiY)),0)),5)*(CZ$7&gt;=$E$120)</f>
        <v>0</v>
      </c>
      <c r="DA120" s="155">
        <f>ROUND(($D$120/MiY*(SUM($J$120:CZ120)&lt;=1)+IF(SUM($J$120:CZ120)+($D$120/MiY)&gt;1,1-(SUM($J$120:CZ120)+($D$120/MiY)),0)),5)*(DA$7&gt;=$E$120)</f>
        <v>0</v>
      </c>
      <c r="DB120" s="155">
        <f>ROUND(($D$120/MiY*(SUM($J$120:DA120)&lt;=1)+IF(SUM($J$120:DA120)+($D$120/MiY)&gt;1,1-(SUM($J$120:DA120)+($D$120/MiY)),0)),5)*(DB$7&gt;=$E$120)</f>
        <v>0</v>
      </c>
      <c r="DC120" s="155">
        <f>ROUND(($D$120/MiY*(SUM($J$120:DB120)&lt;=1)+IF(SUM($J$120:DB120)+($D$120/MiY)&gt;1,1-(SUM($J$120:DB120)+($D$120/MiY)),0)),5)*(DC$7&gt;=$E$120)</f>
        <v>0</v>
      </c>
      <c r="DD120" s="155">
        <f>ROUND(($D$120/MiY*(SUM($J$120:DC120)&lt;=1)+IF(SUM($J$120:DC120)+($D$120/MiY)&gt;1,1-(SUM($J$120:DC120)+($D$120/MiY)),0)),5)*(DD$7&gt;=$E$120)</f>
        <v>0</v>
      </c>
      <c r="DE120" s="155">
        <f>ROUND(($D$120/MiY*(SUM($J$120:DD120)&lt;=1)+IF(SUM($J$120:DD120)+($D$120/MiY)&gt;1,1-(SUM($J$120:DD120)+($D$120/MiY)),0)),5)*(DE$7&gt;=$E$120)</f>
        <v>0</v>
      </c>
      <c r="DF120" s="155">
        <f>ROUND(($D$120/MiY*(SUM($J$120:DE120)&lt;=1)+IF(SUM($J$120:DE120)+($D$120/MiY)&gt;1,1-(SUM($J$120:DE120)+($D$120/MiY)),0)),5)*(DF$7&gt;=$E$120)</f>
        <v>0</v>
      </c>
      <c r="DG120" s="155">
        <f>ROUND(($D$120/MiY*(SUM($J$120:DF120)&lt;=1)+IF(SUM($J$120:DF120)+($D$120/MiY)&gt;1,1-(SUM($J$120:DF120)+($D$120/MiY)),0)),5)*(DG$7&gt;=$E$120)</f>
        <v>0</v>
      </c>
      <c r="DH120" s="155">
        <f>ROUND(($D$120/MiY*(SUM($J$120:DG120)&lt;=1)+IF(SUM($J$120:DG120)+($D$120/MiY)&gt;1,1-(SUM($J$120:DG120)+($D$120/MiY)),0)),5)*(DH$7&gt;=$E$120)</f>
        <v>0</v>
      </c>
      <c r="DI120" s="155">
        <f>ROUND(($D$120/MiY*(SUM($J$120:DH120)&lt;=1)+IF(SUM($J$120:DH120)+($D$120/MiY)&gt;1,1-(SUM($J$120:DH120)+($D$120/MiY)),0)),5)*(DI$7&gt;=$E$120)</f>
        <v>0</v>
      </c>
      <c r="DJ120" s="155">
        <f>ROUND(($D$120/MiY*(SUM($J$120:DI120)&lt;=1)+IF(SUM($J$120:DI120)+($D$120/MiY)&gt;1,1-(SUM($J$120:DI120)+($D$120/MiY)),0)),5)*(DJ$7&gt;=$E$120)</f>
        <v>0</v>
      </c>
      <c r="DK120" s="155">
        <f>ROUND(($D$120/MiY*(SUM($J$120:DJ120)&lt;=1)+IF(SUM($J$120:DJ120)+($D$120/MiY)&gt;1,1-(SUM($J$120:DJ120)+($D$120/MiY)),0)),5)*(DK$7&gt;=$E$120)</f>
        <v>0</v>
      </c>
      <c r="DL120" s="155">
        <f>ROUND(($D$120/MiY*(SUM($J$120:DK120)&lt;=1)+IF(SUM($J$120:DK120)+($D$120/MiY)&gt;1,1-(SUM($J$120:DK120)+($D$120/MiY)),0)),5)*(DL$7&gt;=$E$120)</f>
        <v>0</v>
      </c>
      <c r="DM120" s="155">
        <f>ROUND(($D$120/MiY*(SUM($J$120:DL120)&lt;=1)+IF(SUM($J$120:DL120)+($D$120/MiY)&gt;1,1-(SUM($J$120:DL120)+($D$120/MiY)),0)),5)*(DM$7&gt;=$E$120)</f>
        <v>0</v>
      </c>
      <c r="DN120" s="155">
        <f>ROUND(($D$120/MiY*(SUM($J$120:DM120)&lt;=1)+IF(SUM($J$120:DM120)+($D$120/MiY)&gt;1,1-(SUM($J$120:DM120)+($D$120/MiY)),0)),5)*(DN$7&gt;=$E$120)</f>
        <v>0</v>
      </c>
      <c r="DO120" s="155">
        <f>ROUND(($D$120/MiY*(SUM($J$120:DN120)&lt;=1)+IF(SUM($J$120:DN120)+($D$120/MiY)&gt;1,1-(SUM($J$120:DN120)+($D$120/MiY)),0)),5)*(DO$7&gt;=$E$120)</f>
        <v>0</v>
      </c>
      <c r="DP120" s="155">
        <f>ROUND(($D$120/MiY*(SUM($J$120:DO120)&lt;=1)+IF(SUM($J$120:DO120)+($D$120/MiY)&gt;1,1-(SUM($J$120:DO120)+($D$120/MiY)),0)),5)*(DP$7&gt;=$E$120)</f>
        <v>0</v>
      </c>
      <c r="DQ120" s="155">
        <f>ROUND(($D$120/MiY*(SUM($J$120:DP120)&lt;=1)+IF(SUM($J$120:DP120)+($D$120/MiY)&gt;1,1-(SUM($J$120:DP120)+($D$120/MiY)),0)),5)*(DQ$7&gt;=$E$120)</f>
        <v>0</v>
      </c>
      <c r="DR120" s="155">
        <f>ROUND(($D$120/MiY*(SUM($J$120:DQ120)&lt;=1)+IF(SUM($J$120:DQ120)+($D$120/MiY)&gt;1,1-(SUM($J$120:DQ120)+($D$120/MiY)),0)),5)*(DR$7&gt;=$E$120)</f>
        <v>0</v>
      </c>
      <c r="DS120" s="155">
        <f>ROUND(($D$120/MiY*(SUM($J$120:DR120)&lt;=1)+IF(SUM($J$120:DR120)+($D$120/MiY)&gt;1,1-(SUM($J$120:DR120)+($D$120/MiY)),0)),5)*(DS$7&gt;=$E$120)</f>
        <v>0</v>
      </c>
      <c r="DT120" s="155">
        <f>ROUND(($D$120/MiY*(SUM($J$120:DS120)&lt;=1)+IF(SUM($J$120:DS120)+($D$120/MiY)&gt;1,1-(SUM($J$120:DS120)+($D$120/MiY)),0)),5)*(DT$7&gt;=$E$120)</f>
        <v>0</v>
      </c>
      <c r="DU120" s="155">
        <f>ROUND(($D$120/MiY*(SUM($J$120:DT120)&lt;=1)+IF(SUM($J$120:DT120)+($D$120/MiY)&gt;1,1-(SUM($J$120:DT120)+($D$120/MiY)),0)),5)*(DU$7&gt;=$E$120)</f>
        <v>0</v>
      </c>
      <c r="DV120" s="155">
        <f>ROUND(($D$120/MiY*(SUM($J$120:DU120)&lt;=1)+IF(SUM($J$120:DU120)+($D$120/MiY)&gt;1,1-(SUM($J$120:DU120)+($D$120/MiY)),0)),5)*(DV$7&gt;=$E$120)</f>
        <v>0</v>
      </c>
      <c r="DW120" s="155">
        <f>ROUND(($D$120/MiY*(SUM($J$120:DV120)&lt;=1)+IF(SUM($J$120:DV120)+($D$120/MiY)&gt;1,1-(SUM($J$120:DV120)+($D$120/MiY)),0)),5)*(DW$7&gt;=$E$120)</f>
        <v>0</v>
      </c>
      <c r="DX120" s="155">
        <f>ROUND(($D$120/MiY*(SUM($J$120:DW120)&lt;=1)+IF(SUM($J$120:DW120)+($D$120/MiY)&gt;1,1-(SUM($J$120:DW120)+($D$120/MiY)),0)),5)*(DX$7&gt;=$E$120)</f>
        <v>0</v>
      </c>
      <c r="DY120" s="155">
        <f>ROUND(($D$120/MiY*(SUM($J$120:DX120)&lt;=1)+IF(SUM($J$120:DX120)+($D$120/MiY)&gt;1,1-(SUM($J$120:DX120)+($D$120/MiY)),0)),5)*(DY$7&gt;=$E$120)</f>
        <v>0</v>
      </c>
      <c r="DZ120" s="155">
        <f>ROUND(($D$120/MiY*(SUM($J$120:DY120)&lt;=1)+IF(SUM($J$120:DY120)+($D$120/MiY)&gt;1,1-(SUM($J$120:DY120)+($D$120/MiY)),0)),5)*(DZ$7&gt;=$E$120)</f>
        <v>0</v>
      </c>
      <c r="EA120" s="155">
        <f>ROUND(($D$120/MiY*(SUM($J$120:DZ120)&lt;=1)+IF(SUM($J$120:DZ120)+($D$120/MiY)&gt;1,1-(SUM($J$120:DZ120)+($D$120/MiY)),0)),5)*(EA$7&gt;=$E$120)</f>
        <v>0</v>
      </c>
      <c r="EB120" s="155">
        <f>ROUND(($D$120/MiY*(SUM($J$120:EA120)&lt;=1)+IF(SUM($J$120:EA120)+($D$120/MiY)&gt;1,1-(SUM($J$120:EA120)+($D$120/MiY)),0)),5)*(EB$7&gt;=$E$120)</f>
        <v>0</v>
      </c>
    </row>
    <row r="121" spans="2:132" outlineLevel="1" x14ac:dyDescent="0.25">
      <c r="C121" s="318" t="s">
        <v>593</v>
      </c>
      <c r="D121" s="16">
        <f>Costs!$K$25*Costs!$K$31</f>
        <v>163749.73262032086</v>
      </c>
      <c r="G121" s="52" t="s">
        <v>603</v>
      </c>
      <c r="H121" s="46">
        <f t="shared" ref="H121" si="1390">SUM(J121:EB121)</f>
        <v>163749.73262032095</v>
      </c>
      <c r="J121" s="82">
        <f t="shared" ref="J121:AO121" si="1391">J120*$D121</f>
        <v>0</v>
      </c>
      <c r="K121" s="82">
        <f t="shared" si="1391"/>
        <v>0</v>
      </c>
      <c r="L121" s="82">
        <f t="shared" si="1391"/>
        <v>0</v>
      </c>
      <c r="M121" s="82">
        <f t="shared" si="1391"/>
        <v>0</v>
      </c>
      <c r="N121" s="82">
        <f t="shared" si="1391"/>
        <v>0</v>
      </c>
      <c r="O121" s="82">
        <f t="shared" si="1391"/>
        <v>0</v>
      </c>
      <c r="P121" s="82">
        <f t="shared" si="1391"/>
        <v>0</v>
      </c>
      <c r="Q121" s="82">
        <f t="shared" si="1391"/>
        <v>0</v>
      </c>
      <c r="R121" s="82">
        <f t="shared" si="1391"/>
        <v>0</v>
      </c>
      <c r="S121" s="82">
        <f t="shared" si="1391"/>
        <v>0</v>
      </c>
      <c r="T121" s="82">
        <f t="shared" si="1391"/>
        <v>0</v>
      </c>
      <c r="U121" s="82">
        <f t="shared" si="1391"/>
        <v>0</v>
      </c>
      <c r="V121" s="82">
        <f t="shared" si="1391"/>
        <v>0</v>
      </c>
      <c r="W121" s="82">
        <f t="shared" si="1391"/>
        <v>0</v>
      </c>
      <c r="X121" s="82">
        <f t="shared" si="1391"/>
        <v>0</v>
      </c>
      <c r="Y121" s="82">
        <f t="shared" si="1391"/>
        <v>0</v>
      </c>
      <c r="Z121" s="82">
        <f t="shared" si="1391"/>
        <v>0</v>
      </c>
      <c r="AA121" s="82">
        <f t="shared" si="1391"/>
        <v>0</v>
      </c>
      <c r="AB121" s="82">
        <f t="shared" si="1391"/>
        <v>0</v>
      </c>
      <c r="AC121" s="82">
        <f t="shared" si="1391"/>
        <v>0</v>
      </c>
      <c r="AD121" s="82">
        <f t="shared" si="1391"/>
        <v>0</v>
      </c>
      <c r="AE121" s="82">
        <f t="shared" si="1391"/>
        <v>0</v>
      </c>
      <c r="AF121" s="82">
        <f t="shared" si="1391"/>
        <v>0</v>
      </c>
      <c r="AG121" s="82">
        <f t="shared" si="1391"/>
        <v>0</v>
      </c>
      <c r="AH121" s="82">
        <f t="shared" si="1391"/>
        <v>8732.7732406417126</v>
      </c>
      <c r="AI121" s="82">
        <f t="shared" si="1391"/>
        <v>8732.7732406417126</v>
      </c>
      <c r="AJ121" s="82">
        <f t="shared" si="1391"/>
        <v>8732.7732406417126</v>
      </c>
      <c r="AK121" s="82">
        <f t="shared" si="1391"/>
        <v>8732.7732406417126</v>
      </c>
      <c r="AL121" s="82">
        <f t="shared" si="1391"/>
        <v>8732.7732406417126</v>
      </c>
      <c r="AM121" s="82">
        <f t="shared" si="1391"/>
        <v>8732.7732406417126</v>
      </c>
      <c r="AN121" s="82">
        <f t="shared" si="1391"/>
        <v>8732.7732406417126</v>
      </c>
      <c r="AO121" s="82">
        <f t="shared" si="1391"/>
        <v>8732.7732406417126</v>
      </c>
      <c r="AP121" s="82">
        <f t="shared" ref="AP121:BU121" si="1392">AP120*$D121</f>
        <v>8732.7732406417126</v>
      </c>
      <c r="AQ121" s="82">
        <f t="shared" si="1392"/>
        <v>8732.7732406417126</v>
      </c>
      <c r="AR121" s="82">
        <f t="shared" si="1392"/>
        <v>8732.7732406417126</v>
      </c>
      <c r="AS121" s="82">
        <f t="shared" si="1392"/>
        <v>8732.7732406417126</v>
      </c>
      <c r="AT121" s="82">
        <f t="shared" si="1392"/>
        <v>8732.7732406417126</v>
      </c>
      <c r="AU121" s="82">
        <f t="shared" si="1392"/>
        <v>8732.7732406417126</v>
      </c>
      <c r="AV121" s="82">
        <f t="shared" si="1392"/>
        <v>8732.7732406417126</v>
      </c>
      <c r="AW121" s="82">
        <f t="shared" si="1392"/>
        <v>8732.7732406417126</v>
      </c>
      <c r="AX121" s="82">
        <f t="shared" si="1392"/>
        <v>8732.7732406417126</v>
      </c>
      <c r="AY121" s="82">
        <f t="shared" si="1392"/>
        <v>8732.7732406417126</v>
      </c>
      <c r="AZ121" s="82">
        <f t="shared" si="1392"/>
        <v>6559.8142887700533</v>
      </c>
      <c r="BA121" s="82">
        <f t="shared" si="1392"/>
        <v>0</v>
      </c>
      <c r="BB121" s="82">
        <f t="shared" si="1392"/>
        <v>0</v>
      </c>
      <c r="BC121" s="82">
        <f t="shared" si="1392"/>
        <v>0</v>
      </c>
      <c r="BD121" s="82">
        <f t="shared" si="1392"/>
        <v>0</v>
      </c>
      <c r="BE121" s="82">
        <f t="shared" si="1392"/>
        <v>0</v>
      </c>
      <c r="BF121" s="82">
        <f t="shared" si="1392"/>
        <v>0</v>
      </c>
      <c r="BG121" s="82">
        <f t="shared" si="1392"/>
        <v>0</v>
      </c>
      <c r="BH121" s="82">
        <f t="shared" si="1392"/>
        <v>0</v>
      </c>
      <c r="BI121" s="82">
        <f t="shared" si="1392"/>
        <v>0</v>
      </c>
      <c r="BJ121" s="82">
        <f t="shared" si="1392"/>
        <v>0</v>
      </c>
      <c r="BK121" s="82">
        <f t="shared" si="1392"/>
        <v>0</v>
      </c>
      <c r="BL121" s="82">
        <f t="shared" si="1392"/>
        <v>0</v>
      </c>
      <c r="BM121" s="82">
        <f t="shared" si="1392"/>
        <v>0</v>
      </c>
      <c r="BN121" s="82">
        <f t="shared" si="1392"/>
        <v>0</v>
      </c>
      <c r="BO121" s="82">
        <f t="shared" si="1392"/>
        <v>0</v>
      </c>
      <c r="BP121" s="82">
        <f t="shared" si="1392"/>
        <v>0</v>
      </c>
      <c r="BQ121" s="82">
        <f t="shared" si="1392"/>
        <v>0</v>
      </c>
      <c r="BR121" s="82">
        <f t="shared" si="1392"/>
        <v>0</v>
      </c>
      <c r="BS121" s="82">
        <f t="shared" si="1392"/>
        <v>0</v>
      </c>
      <c r="BT121" s="82">
        <f t="shared" si="1392"/>
        <v>0</v>
      </c>
      <c r="BU121" s="82">
        <f t="shared" si="1392"/>
        <v>0</v>
      </c>
      <c r="BV121" s="82">
        <f t="shared" ref="BV121:DA121" si="1393">BV120*$D121</f>
        <v>0</v>
      </c>
      <c r="BW121" s="82">
        <f t="shared" si="1393"/>
        <v>0</v>
      </c>
      <c r="BX121" s="82">
        <f t="shared" si="1393"/>
        <v>0</v>
      </c>
      <c r="BY121" s="82">
        <f t="shared" si="1393"/>
        <v>0</v>
      </c>
      <c r="BZ121" s="82">
        <f t="shared" si="1393"/>
        <v>0</v>
      </c>
      <c r="CA121" s="82">
        <f t="shared" si="1393"/>
        <v>0</v>
      </c>
      <c r="CB121" s="82">
        <f t="shared" si="1393"/>
        <v>0</v>
      </c>
      <c r="CC121" s="82">
        <f t="shared" si="1393"/>
        <v>0</v>
      </c>
      <c r="CD121" s="82">
        <f t="shared" si="1393"/>
        <v>0</v>
      </c>
      <c r="CE121" s="82">
        <f t="shared" si="1393"/>
        <v>0</v>
      </c>
      <c r="CF121" s="82">
        <f t="shared" si="1393"/>
        <v>0</v>
      </c>
      <c r="CG121" s="82">
        <f t="shared" si="1393"/>
        <v>0</v>
      </c>
      <c r="CH121" s="82">
        <f t="shared" si="1393"/>
        <v>0</v>
      </c>
      <c r="CI121" s="82">
        <f t="shared" si="1393"/>
        <v>0</v>
      </c>
      <c r="CJ121" s="82">
        <f t="shared" si="1393"/>
        <v>0</v>
      </c>
      <c r="CK121" s="82">
        <f t="shared" si="1393"/>
        <v>0</v>
      </c>
      <c r="CL121" s="82">
        <f t="shared" si="1393"/>
        <v>0</v>
      </c>
      <c r="CM121" s="82">
        <f t="shared" si="1393"/>
        <v>0</v>
      </c>
      <c r="CN121" s="82">
        <f t="shared" si="1393"/>
        <v>0</v>
      </c>
      <c r="CO121" s="82">
        <f t="shared" si="1393"/>
        <v>0</v>
      </c>
      <c r="CP121" s="82">
        <f t="shared" si="1393"/>
        <v>0</v>
      </c>
      <c r="CQ121" s="82">
        <f t="shared" si="1393"/>
        <v>0</v>
      </c>
      <c r="CR121" s="82">
        <f t="shared" si="1393"/>
        <v>0</v>
      </c>
      <c r="CS121" s="82">
        <f t="shared" si="1393"/>
        <v>0</v>
      </c>
      <c r="CT121" s="82">
        <f t="shared" si="1393"/>
        <v>0</v>
      </c>
      <c r="CU121" s="82">
        <f t="shared" si="1393"/>
        <v>0</v>
      </c>
      <c r="CV121" s="82">
        <f t="shared" si="1393"/>
        <v>0</v>
      </c>
      <c r="CW121" s="82">
        <f t="shared" si="1393"/>
        <v>0</v>
      </c>
      <c r="CX121" s="82">
        <f t="shared" si="1393"/>
        <v>0</v>
      </c>
      <c r="CY121" s="82">
        <f t="shared" si="1393"/>
        <v>0</v>
      </c>
      <c r="CZ121" s="82">
        <f t="shared" si="1393"/>
        <v>0</v>
      </c>
      <c r="DA121" s="82">
        <f t="shared" si="1393"/>
        <v>0</v>
      </c>
      <c r="DB121" s="82">
        <f t="shared" ref="DB121:EB121" si="1394">DB120*$D121</f>
        <v>0</v>
      </c>
      <c r="DC121" s="82">
        <f t="shared" si="1394"/>
        <v>0</v>
      </c>
      <c r="DD121" s="82">
        <f t="shared" si="1394"/>
        <v>0</v>
      </c>
      <c r="DE121" s="82">
        <f t="shared" si="1394"/>
        <v>0</v>
      </c>
      <c r="DF121" s="82">
        <f t="shared" si="1394"/>
        <v>0</v>
      </c>
      <c r="DG121" s="82">
        <f t="shared" si="1394"/>
        <v>0</v>
      </c>
      <c r="DH121" s="82">
        <f t="shared" si="1394"/>
        <v>0</v>
      </c>
      <c r="DI121" s="82">
        <f t="shared" si="1394"/>
        <v>0</v>
      </c>
      <c r="DJ121" s="82">
        <f t="shared" si="1394"/>
        <v>0</v>
      </c>
      <c r="DK121" s="82">
        <f t="shared" si="1394"/>
        <v>0</v>
      </c>
      <c r="DL121" s="82">
        <f t="shared" si="1394"/>
        <v>0</v>
      </c>
      <c r="DM121" s="82">
        <f t="shared" si="1394"/>
        <v>0</v>
      </c>
      <c r="DN121" s="82">
        <f t="shared" si="1394"/>
        <v>0</v>
      </c>
      <c r="DO121" s="82">
        <f t="shared" si="1394"/>
        <v>0</v>
      </c>
      <c r="DP121" s="82">
        <f t="shared" si="1394"/>
        <v>0</v>
      </c>
      <c r="DQ121" s="82">
        <f t="shared" si="1394"/>
        <v>0</v>
      </c>
      <c r="DR121" s="82">
        <f t="shared" si="1394"/>
        <v>0</v>
      </c>
      <c r="DS121" s="82">
        <f t="shared" si="1394"/>
        <v>0</v>
      </c>
      <c r="DT121" s="82">
        <f t="shared" si="1394"/>
        <v>0</v>
      </c>
      <c r="DU121" s="82">
        <f t="shared" si="1394"/>
        <v>0</v>
      </c>
      <c r="DV121" s="82">
        <f t="shared" si="1394"/>
        <v>0</v>
      </c>
      <c r="DW121" s="82">
        <f t="shared" si="1394"/>
        <v>0</v>
      </c>
      <c r="DX121" s="82">
        <f t="shared" si="1394"/>
        <v>0</v>
      </c>
      <c r="DY121" s="82">
        <f t="shared" si="1394"/>
        <v>0</v>
      </c>
      <c r="DZ121" s="82">
        <f t="shared" si="1394"/>
        <v>0</v>
      </c>
      <c r="EA121" s="82">
        <f t="shared" si="1394"/>
        <v>0</v>
      </c>
      <c r="EB121" s="82">
        <f t="shared" si="1394"/>
        <v>0</v>
      </c>
    </row>
    <row r="122" spans="2:132" outlineLevel="1" x14ac:dyDescent="0.25">
      <c r="C122" s="318" t="s">
        <v>594</v>
      </c>
      <c r="D122" s="31">
        <f>Costs!$K$39</f>
        <v>1.9</v>
      </c>
      <c r="G122" s="52" t="s">
        <v>220</v>
      </c>
      <c r="H122" s="29"/>
      <c r="J122" s="312">
        <f>$D122</f>
        <v>1.9</v>
      </c>
      <c r="K122" s="312">
        <f t="shared" ref="K122:BV122" si="1395">$D122</f>
        <v>1.9</v>
      </c>
      <c r="L122" s="312">
        <f t="shared" si="1395"/>
        <v>1.9</v>
      </c>
      <c r="M122" s="312">
        <f t="shared" si="1395"/>
        <v>1.9</v>
      </c>
      <c r="N122" s="312">
        <f t="shared" si="1395"/>
        <v>1.9</v>
      </c>
      <c r="O122" s="312">
        <f t="shared" si="1395"/>
        <v>1.9</v>
      </c>
      <c r="P122" s="312">
        <f t="shared" si="1395"/>
        <v>1.9</v>
      </c>
      <c r="Q122" s="312">
        <f t="shared" si="1395"/>
        <v>1.9</v>
      </c>
      <c r="R122" s="312">
        <f t="shared" si="1395"/>
        <v>1.9</v>
      </c>
      <c r="S122" s="312">
        <f t="shared" si="1395"/>
        <v>1.9</v>
      </c>
      <c r="T122" s="312">
        <f t="shared" si="1395"/>
        <v>1.9</v>
      </c>
      <c r="U122" s="312">
        <f t="shared" si="1395"/>
        <v>1.9</v>
      </c>
      <c r="V122" s="312">
        <f t="shared" si="1395"/>
        <v>1.9</v>
      </c>
      <c r="W122" s="312">
        <f t="shared" si="1395"/>
        <v>1.9</v>
      </c>
      <c r="X122" s="312">
        <f t="shared" si="1395"/>
        <v>1.9</v>
      </c>
      <c r="Y122" s="312">
        <f t="shared" si="1395"/>
        <v>1.9</v>
      </c>
      <c r="Z122" s="312">
        <f t="shared" si="1395"/>
        <v>1.9</v>
      </c>
      <c r="AA122" s="312">
        <f t="shared" si="1395"/>
        <v>1.9</v>
      </c>
      <c r="AB122" s="312">
        <f t="shared" si="1395"/>
        <v>1.9</v>
      </c>
      <c r="AC122" s="312">
        <f t="shared" si="1395"/>
        <v>1.9</v>
      </c>
      <c r="AD122" s="312">
        <f t="shared" si="1395"/>
        <v>1.9</v>
      </c>
      <c r="AE122" s="312">
        <f t="shared" si="1395"/>
        <v>1.9</v>
      </c>
      <c r="AF122" s="312">
        <f t="shared" si="1395"/>
        <v>1.9</v>
      </c>
      <c r="AG122" s="312">
        <f t="shared" si="1395"/>
        <v>1.9</v>
      </c>
      <c r="AH122" s="312">
        <f t="shared" si="1395"/>
        <v>1.9</v>
      </c>
      <c r="AI122" s="312">
        <f t="shared" si="1395"/>
        <v>1.9</v>
      </c>
      <c r="AJ122" s="312">
        <f t="shared" si="1395"/>
        <v>1.9</v>
      </c>
      <c r="AK122" s="312">
        <f t="shared" si="1395"/>
        <v>1.9</v>
      </c>
      <c r="AL122" s="312">
        <f t="shared" si="1395"/>
        <v>1.9</v>
      </c>
      <c r="AM122" s="312">
        <f t="shared" si="1395"/>
        <v>1.9</v>
      </c>
      <c r="AN122" s="312">
        <f t="shared" si="1395"/>
        <v>1.9</v>
      </c>
      <c r="AO122" s="312">
        <f t="shared" si="1395"/>
        <v>1.9</v>
      </c>
      <c r="AP122" s="312">
        <f t="shared" si="1395"/>
        <v>1.9</v>
      </c>
      <c r="AQ122" s="312">
        <f t="shared" si="1395"/>
        <v>1.9</v>
      </c>
      <c r="AR122" s="312">
        <f t="shared" si="1395"/>
        <v>1.9</v>
      </c>
      <c r="AS122" s="312">
        <f t="shared" si="1395"/>
        <v>1.9</v>
      </c>
      <c r="AT122" s="312">
        <f t="shared" si="1395"/>
        <v>1.9</v>
      </c>
      <c r="AU122" s="312">
        <f t="shared" si="1395"/>
        <v>1.9</v>
      </c>
      <c r="AV122" s="312">
        <f t="shared" si="1395"/>
        <v>1.9</v>
      </c>
      <c r="AW122" s="312">
        <f t="shared" si="1395"/>
        <v>1.9</v>
      </c>
      <c r="AX122" s="312">
        <f t="shared" si="1395"/>
        <v>1.9</v>
      </c>
      <c r="AY122" s="312">
        <f t="shared" si="1395"/>
        <v>1.9</v>
      </c>
      <c r="AZ122" s="312">
        <f t="shared" si="1395"/>
        <v>1.9</v>
      </c>
      <c r="BA122" s="312">
        <f t="shared" si="1395"/>
        <v>1.9</v>
      </c>
      <c r="BB122" s="312">
        <f t="shared" si="1395"/>
        <v>1.9</v>
      </c>
      <c r="BC122" s="312">
        <f t="shared" si="1395"/>
        <v>1.9</v>
      </c>
      <c r="BD122" s="312">
        <f t="shared" si="1395"/>
        <v>1.9</v>
      </c>
      <c r="BE122" s="312">
        <f t="shared" si="1395"/>
        <v>1.9</v>
      </c>
      <c r="BF122" s="312">
        <f t="shared" si="1395"/>
        <v>1.9</v>
      </c>
      <c r="BG122" s="312">
        <f t="shared" si="1395"/>
        <v>1.9</v>
      </c>
      <c r="BH122" s="312">
        <f t="shared" si="1395"/>
        <v>1.9</v>
      </c>
      <c r="BI122" s="312">
        <f t="shared" si="1395"/>
        <v>1.9</v>
      </c>
      <c r="BJ122" s="312">
        <f t="shared" si="1395"/>
        <v>1.9</v>
      </c>
      <c r="BK122" s="312">
        <f t="shared" si="1395"/>
        <v>1.9</v>
      </c>
      <c r="BL122" s="312">
        <f t="shared" si="1395"/>
        <v>1.9</v>
      </c>
      <c r="BM122" s="312">
        <f t="shared" si="1395"/>
        <v>1.9</v>
      </c>
      <c r="BN122" s="312">
        <f t="shared" si="1395"/>
        <v>1.9</v>
      </c>
      <c r="BO122" s="312">
        <f t="shared" si="1395"/>
        <v>1.9</v>
      </c>
      <c r="BP122" s="312">
        <f t="shared" si="1395"/>
        <v>1.9</v>
      </c>
      <c r="BQ122" s="312">
        <f t="shared" si="1395"/>
        <v>1.9</v>
      </c>
      <c r="BR122" s="312">
        <f t="shared" si="1395"/>
        <v>1.9</v>
      </c>
      <c r="BS122" s="312">
        <f t="shared" si="1395"/>
        <v>1.9</v>
      </c>
      <c r="BT122" s="312">
        <f t="shared" si="1395"/>
        <v>1.9</v>
      </c>
      <c r="BU122" s="312">
        <f t="shared" si="1395"/>
        <v>1.9</v>
      </c>
      <c r="BV122" s="312">
        <f t="shared" si="1395"/>
        <v>1.9</v>
      </c>
      <c r="BW122" s="312">
        <f t="shared" ref="BW122:EB122" si="1396">$D122</f>
        <v>1.9</v>
      </c>
      <c r="BX122" s="312">
        <f t="shared" si="1396"/>
        <v>1.9</v>
      </c>
      <c r="BY122" s="312">
        <f t="shared" si="1396"/>
        <v>1.9</v>
      </c>
      <c r="BZ122" s="312">
        <f t="shared" si="1396"/>
        <v>1.9</v>
      </c>
      <c r="CA122" s="312">
        <f t="shared" si="1396"/>
        <v>1.9</v>
      </c>
      <c r="CB122" s="312">
        <f t="shared" si="1396"/>
        <v>1.9</v>
      </c>
      <c r="CC122" s="312">
        <f t="shared" si="1396"/>
        <v>1.9</v>
      </c>
      <c r="CD122" s="312">
        <f t="shared" si="1396"/>
        <v>1.9</v>
      </c>
      <c r="CE122" s="312">
        <f t="shared" si="1396"/>
        <v>1.9</v>
      </c>
      <c r="CF122" s="312">
        <f t="shared" si="1396"/>
        <v>1.9</v>
      </c>
      <c r="CG122" s="312">
        <f t="shared" si="1396"/>
        <v>1.9</v>
      </c>
      <c r="CH122" s="312">
        <f t="shared" si="1396"/>
        <v>1.9</v>
      </c>
      <c r="CI122" s="312">
        <f t="shared" si="1396"/>
        <v>1.9</v>
      </c>
      <c r="CJ122" s="312">
        <f t="shared" si="1396"/>
        <v>1.9</v>
      </c>
      <c r="CK122" s="312">
        <f t="shared" si="1396"/>
        <v>1.9</v>
      </c>
      <c r="CL122" s="312">
        <f t="shared" si="1396"/>
        <v>1.9</v>
      </c>
      <c r="CM122" s="312">
        <f t="shared" si="1396"/>
        <v>1.9</v>
      </c>
      <c r="CN122" s="312">
        <f t="shared" si="1396"/>
        <v>1.9</v>
      </c>
      <c r="CO122" s="312">
        <f t="shared" si="1396"/>
        <v>1.9</v>
      </c>
      <c r="CP122" s="312">
        <f t="shared" si="1396"/>
        <v>1.9</v>
      </c>
      <c r="CQ122" s="312">
        <f t="shared" si="1396"/>
        <v>1.9</v>
      </c>
      <c r="CR122" s="312">
        <f t="shared" si="1396"/>
        <v>1.9</v>
      </c>
      <c r="CS122" s="312">
        <f t="shared" si="1396"/>
        <v>1.9</v>
      </c>
      <c r="CT122" s="312">
        <f t="shared" si="1396"/>
        <v>1.9</v>
      </c>
      <c r="CU122" s="312">
        <f t="shared" si="1396"/>
        <v>1.9</v>
      </c>
      <c r="CV122" s="312">
        <f t="shared" si="1396"/>
        <v>1.9</v>
      </c>
      <c r="CW122" s="312">
        <f t="shared" si="1396"/>
        <v>1.9</v>
      </c>
      <c r="CX122" s="312">
        <f t="shared" si="1396"/>
        <v>1.9</v>
      </c>
      <c r="CY122" s="312">
        <f t="shared" si="1396"/>
        <v>1.9</v>
      </c>
      <c r="CZ122" s="312">
        <f t="shared" si="1396"/>
        <v>1.9</v>
      </c>
      <c r="DA122" s="312">
        <f t="shared" si="1396"/>
        <v>1.9</v>
      </c>
      <c r="DB122" s="312">
        <f t="shared" si="1396"/>
        <v>1.9</v>
      </c>
      <c r="DC122" s="312">
        <f t="shared" si="1396"/>
        <v>1.9</v>
      </c>
      <c r="DD122" s="312">
        <f t="shared" si="1396"/>
        <v>1.9</v>
      </c>
      <c r="DE122" s="312">
        <f t="shared" si="1396"/>
        <v>1.9</v>
      </c>
      <c r="DF122" s="312">
        <f t="shared" si="1396"/>
        <v>1.9</v>
      </c>
      <c r="DG122" s="312">
        <f t="shared" si="1396"/>
        <v>1.9</v>
      </c>
      <c r="DH122" s="312">
        <f t="shared" si="1396"/>
        <v>1.9</v>
      </c>
      <c r="DI122" s="312">
        <f t="shared" si="1396"/>
        <v>1.9</v>
      </c>
      <c r="DJ122" s="312">
        <f t="shared" si="1396"/>
        <v>1.9</v>
      </c>
      <c r="DK122" s="312">
        <f t="shared" si="1396"/>
        <v>1.9</v>
      </c>
      <c r="DL122" s="312">
        <f t="shared" si="1396"/>
        <v>1.9</v>
      </c>
      <c r="DM122" s="312">
        <f t="shared" si="1396"/>
        <v>1.9</v>
      </c>
      <c r="DN122" s="312">
        <f t="shared" si="1396"/>
        <v>1.9</v>
      </c>
      <c r="DO122" s="312">
        <f t="shared" si="1396"/>
        <v>1.9</v>
      </c>
      <c r="DP122" s="312">
        <f t="shared" si="1396"/>
        <v>1.9</v>
      </c>
      <c r="DQ122" s="312">
        <f t="shared" si="1396"/>
        <v>1.9</v>
      </c>
      <c r="DR122" s="312">
        <f t="shared" si="1396"/>
        <v>1.9</v>
      </c>
      <c r="DS122" s="312">
        <f t="shared" si="1396"/>
        <v>1.9</v>
      </c>
      <c r="DT122" s="312">
        <f t="shared" si="1396"/>
        <v>1.9</v>
      </c>
      <c r="DU122" s="312">
        <f t="shared" si="1396"/>
        <v>1.9</v>
      </c>
      <c r="DV122" s="312">
        <f t="shared" si="1396"/>
        <v>1.9</v>
      </c>
      <c r="DW122" s="312">
        <f t="shared" si="1396"/>
        <v>1.9</v>
      </c>
      <c r="DX122" s="312">
        <f t="shared" si="1396"/>
        <v>1.9</v>
      </c>
      <c r="DY122" s="312">
        <f t="shared" si="1396"/>
        <v>1.9</v>
      </c>
      <c r="DZ122" s="312">
        <f t="shared" si="1396"/>
        <v>1.9</v>
      </c>
      <c r="EA122" s="312">
        <f t="shared" si="1396"/>
        <v>1.9</v>
      </c>
      <c r="EB122" s="312">
        <f t="shared" si="1396"/>
        <v>1.9</v>
      </c>
    </row>
    <row r="123" spans="2:132" outlineLevel="1" x14ac:dyDescent="0.25">
      <c r="C123" s="327" t="s">
        <v>599</v>
      </c>
      <c r="D123" s="38"/>
      <c r="E123" s="38"/>
      <c r="F123" s="38"/>
      <c r="G123" s="55" t="s">
        <v>220</v>
      </c>
      <c r="H123" s="316">
        <f t="shared" ref="H123" si="1397">SUM(J123:EB123)</f>
        <v>311124.49197860964</v>
      </c>
      <c r="I123" s="38"/>
      <c r="J123" s="314">
        <f>J121*J122</f>
        <v>0</v>
      </c>
      <c r="K123" s="314">
        <f t="shared" ref="K123" si="1398">K121*K122</f>
        <v>0</v>
      </c>
      <c r="L123" s="314">
        <f t="shared" ref="L123" si="1399">L121*L122</f>
        <v>0</v>
      </c>
      <c r="M123" s="314">
        <f t="shared" ref="M123" si="1400">M121*M122</f>
        <v>0</v>
      </c>
      <c r="N123" s="314">
        <f t="shared" ref="N123" si="1401">N121*N122</f>
        <v>0</v>
      </c>
      <c r="O123" s="314">
        <f t="shared" ref="O123" si="1402">O121*O122</f>
        <v>0</v>
      </c>
      <c r="P123" s="314">
        <f t="shared" ref="P123" si="1403">P121*P122</f>
        <v>0</v>
      </c>
      <c r="Q123" s="314">
        <f t="shared" ref="Q123" si="1404">Q121*Q122</f>
        <v>0</v>
      </c>
      <c r="R123" s="314">
        <f t="shared" ref="R123" si="1405">R121*R122</f>
        <v>0</v>
      </c>
      <c r="S123" s="314">
        <f t="shared" ref="S123" si="1406">S121*S122</f>
        <v>0</v>
      </c>
      <c r="T123" s="314">
        <f t="shared" ref="T123" si="1407">T121*T122</f>
        <v>0</v>
      </c>
      <c r="U123" s="314">
        <f t="shared" ref="U123" si="1408">U121*U122</f>
        <v>0</v>
      </c>
      <c r="V123" s="314">
        <f t="shared" ref="V123" si="1409">V121*V122</f>
        <v>0</v>
      </c>
      <c r="W123" s="314">
        <f t="shared" ref="W123" si="1410">W121*W122</f>
        <v>0</v>
      </c>
      <c r="X123" s="314">
        <f t="shared" ref="X123" si="1411">X121*X122</f>
        <v>0</v>
      </c>
      <c r="Y123" s="314">
        <f t="shared" ref="Y123" si="1412">Y121*Y122</f>
        <v>0</v>
      </c>
      <c r="Z123" s="314">
        <f t="shared" ref="Z123" si="1413">Z121*Z122</f>
        <v>0</v>
      </c>
      <c r="AA123" s="314">
        <f t="shared" ref="AA123" si="1414">AA121*AA122</f>
        <v>0</v>
      </c>
      <c r="AB123" s="314">
        <f t="shared" ref="AB123" si="1415">AB121*AB122</f>
        <v>0</v>
      </c>
      <c r="AC123" s="314">
        <f t="shared" ref="AC123" si="1416">AC121*AC122</f>
        <v>0</v>
      </c>
      <c r="AD123" s="314">
        <f t="shared" ref="AD123" si="1417">AD121*AD122</f>
        <v>0</v>
      </c>
      <c r="AE123" s="314">
        <f t="shared" ref="AE123" si="1418">AE121*AE122</f>
        <v>0</v>
      </c>
      <c r="AF123" s="314">
        <f t="shared" ref="AF123" si="1419">AF121*AF122</f>
        <v>0</v>
      </c>
      <c r="AG123" s="314">
        <f t="shared" ref="AG123" si="1420">AG121*AG122</f>
        <v>0</v>
      </c>
      <c r="AH123" s="314">
        <f t="shared" ref="AH123" si="1421">AH121*AH122</f>
        <v>16592.269157219253</v>
      </c>
      <c r="AI123" s="314">
        <f t="shared" ref="AI123" si="1422">AI121*AI122</f>
        <v>16592.269157219253</v>
      </c>
      <c r="AJ123" s="314">
        <f t="shared" ref="AJ123" si="1423">AJ121*AJ122</f>
        <v>16592.269157219253</v>
      </c>
      <c r="AK123" s="314">
        <f t="shared" ref="AK123" si="1424">AK121*AK122</f>
        <v>16592.269157219253</v>
      </c>
      <c r="AL123" s="314">
        <f t="shared" ref="AL123" si="1425">AL121*AL122</f>
        <v>16592.269157219253</v>
      </c>
      <c r="AM123" s="314">
        <f t="shared" ref="AM123" si="1426">AM121*AM122</f>
        <v>16592.269157219253</v>
      </c>
      <c r="AN123" s="314">
        <f t="shared" ref="AN123" si="1427">AN121*AN122</f>
        <v>16592.269157219253</v>
      </c>
      <c r="AO123" s="314">
        <f t="shared" ref="AO123" si="1428">AO121*AO122</f>
        <v>16592.269157219253</v>
      </c>
      <c r="AP123" s="314">
        <f t="shared" ref="AP123" si="1429">AP121*AP122</f>
        <v>16592.269157219253</v>
      </c>
      <c r="AQ123" s="314">
        <f t="shared" ref="AQ123" si="1430">AQ121*AQ122</f>
        <v>16592.269157219253</v>
      </c>
      <c r="AR123" s="314">
        <f t="shared" ref="AR123" si="1431">AR121*AR122</f>
        <v>16592.269157219253</v>
      </c>
      <c r="AS123" s="314">
        <f t="shared" ref="AS123" si="1432">AS121*AS122</f>
        <v>16592.269157219253</v>
      </c>
      <c r="AT123" s="314">
        <f t="shared" ref="AT123" si="1433">AT121*AT122</f>
        <v>16592.269157219253</v>
      </c>
      <c r="AU123" s="314">
        <f t="shared" ref="AU123" si="1434">AU121*AU122</f>
        <v>16592.269157219253</v>
      </c>
      <c r="AV123" s="314">
        <f t="shared" ref="AV123" si="1435">AV121*AV122</f>
        <v>16592.269157219253</v>
      </c>
      <c r="AW123" s="314">
        <f t="shared" ref="AW123" si="1436">AW121*AW122</f>
        <v>16592.269157219253</v>
      </c>
      <c r="AX123" s="314">
        <f t="shared" ref="AX123" si="1437">AX121*AX122</f>
        <v>16592.269157219253</v>
      </c>
      <c r="AY123" s="314">
        <f t="shared" ref="AY123" si="1438">AY121*AY122</f>
        <v>16592.269157219253</v>
      </c>
      <c r="AZ123" s="314">
        <f t="shared" ref="AZ123" si="1439">AZ121*AZ122</f>
        <v>12463.6471486631</v>
      </c>
      <c r="BA123" s="314">
        <f t="shared" ref="BA123" si="1440">BA121*BA122</f>
        <v>0</v>
      </c>
      <c r="BB123" s="314">
        <f t="shared" ref="BB123" si="1441">BB121*BB122</f>
        <v>0</v>
      </c>
      <c r="BC123" s="314">
        <f t="shared" ref="BC123" si="1442">BC121*BC122</f>
        <v>0</v>
      </c>
      <c r="BD123" s="314">
        <f t="shared" ref="BD123" si="1443">BD121*BD122</f>
        <v>0</v>
      </c>
      <c r="BE123" s="314">
        <f t="shared" ref="BE123" si="1444">BE121*BE122</f>
        <v>0</v>
      </c>
      <c r="BF123" s="314">
        <f t="shared" ref="BF123" si="1445">BF121*BF122</f>
        <v>0</v>
      </c>
      <c r="BG123" s="314">
        <f t="shared" ref="BG123" si="1446">BG121*BG122</f>
        <v>0</v>
      </c>
      <c r="BH123" s="314">
        <f t="shared" ref="BH123" si="1447">BH121*BH122</f>
        <v>0</v>
      </c>
      <c r="BI123" s="314">
        <f t="shared" ref="BI123" si="1448">BI121*BI122</f>
        <v>0</v>
      </c>
      <c r="BJ123" s="314">
        <f t="shared" ref="BJ123" si="1449">BJ121*BJ122</f>
        <v>0</v>
      </c>
      <c r="BK123" s="314">
        <f t="shared" ref="BK123" si="1450">BK121*BK122</f>
        <v>0</v>
      </c>
      <c r="BL123" s="314">
        <f t="shared" ref="BL123" si="1451">BL121*BL122</f>
        <v>0</v>
      </c>
      <c r="BM123" s="314">
        <f t="shared" ref="BM123" si="1452">BM121*BM122</f>
        <v>0</v>
      </c>
      <c r="BN123" s="314">
        <f t="shared" ref="BN123" si="1453">BN121*BN122</f>
        <v>0</v>
      </c>
      <c r="BO123" s="314">
        <f t="shared" ref="BO123" si="1454">BO121*BO122</f>
        <v>0</v>
      </c>
      <c r="BP123" s="314">
        <f t="shared" ref="BP123" si="1455">BP121*BP122</f>
        <v>0</v>
      </c>
      <c r="BQ123" s="314">
        <f t="shared" ref="BQ123" si="1456">BQ121*BQ122</f>
        <v>0</v>
      </c>
      <c r="BR123" s="314">
        <f t="shared" ref="BR123" si="1457">BR121*BR122</f>
        <v>0</v>
      </c>
      <c r="BS123" s="314">
        <f t="shared" ref="BS123" si="1458">BS121*BS122</f>
        <v>0</v>
      </c>
      <c r="BT123" s="314">
        <f t="shared" ref="BT123" si="1459">BT121*BT122</f>
        <v>0</v>
      </c>
      <c r="BU123" s="314">
        <f t="shared" ref="BU123" si="1460">BU121*BU122</f>
        <v>0</v>
      </c>
      <c r="BV123" s="314">
        <f t="shared" ref="BV123" si="1461">BV121*BV122</f>
        <v>0</v>
      </c>
      <c r="BW123" s="314">
        <f t="shared" ref="BW123" si="1462">BW121*BW122</f>
        <v>0</v>
      </c>
      <c r="BX123" s="314">
        <f t="shared" ref="BX123" si="1463">BX121*BX122</f>
        <v>0</v>
      </c>
      <c r="BY123" s="314">
        <f t="shared" ref="BY123" si="1464">BY121*BY122</f>
        <v>0</v>
      </c>
      <c r="BZ123" s="314">
        <f t="shared" ref="BZ123" si="1465">BZ121*BZ122</f>
        <v>0</v>
      </c>
      <c r="CA123" s="314">
        <f t="shared" ref="CA123" si="1466">CA121*CA122</f>
        <v>0</v>
      </c>
      <c r="CB123" s="314">
        <f t="shared" ref="CB123" si="1467">CB121*CB122</f>
        <v>0</v>
      </c>
      <c r="CC123" s="314">
        <f t="shared" ref="CC123" si="1468">CC121*CC122</f>
        <v>0</v>
      </c>
      <c r="CD123" s="314">
        <f t="shared" ref="CD123" si="1469">CD121*CD122</f>
        <v>0</v>
      </c>
      <c r="CE123" s="314">
        <f t="shared" ref="CE123" si="1470">CE121*CE122</f>
        <v>0</v>
      </c>
      <c r="CF123" s="314">
        <f t="shared" ref="CF123" si="1471">CF121*CF122</f>
        <v>0</v>
      </c>
      <c r="CG123" s="314">
        <f t="shared" ref="CG123" si="1472">CG121*CG122</f>
        <v>0</v>
      </c>
      <c r="CH123" s="314">
        <f t="shared" ref="CH123" si="1473">CH121*CH122</f>
        <v>0</v>
      </c>
      <c r="CI123" s="314">
        <f t="shared" ref="CI123" si="1474">CI121*CI122</f>
        <v>0</v>
      </c>
      <c r="CJ123" s="314">
        <f t="shared" ref="CJ123" si="1475">CJ121*CJ122</f>
        <v>0</v>
      </c>
      <c r="CK123" s="314">
        <f t="shared" ref="CK123" si="1476">CK121*CK122</f>
        <v>0</v>
      </c>
      <c r="CL123" s="314">
        <f t="shared" ref="CL123" si="1477">CL121*CL122</f>
        <v>0</v>
      </c>
      <c r="CM123" s="314">
        <f t="shared" ref="CM123" si="1478">CM121*CM122</f>
        <v>0</v>
      </c>
      <c r="CN123" s="314">
        <f t="shared" ref="CN123" si="1479">CN121*CN122</f>
        <v>0</v>
      </c>
      <c r="CO123" s="314">
        <f t="shared" ref="CO123" si="1480">CO121*CO122</f>
        <v>0</v>
      </c>
      <c r="CP123" s="314">
        <f t="shared" ref="CP123" si="1481">CP121*CP122</f>
        <v>0</v>
      </c>
      <c r="CQ123" s="314">
        <f t="shared" ref="CQ123" si="1482">CQ121*CQ122</f>
        <v>0</v>
      </c>
      <c r="CR123" s="314">
        <f t="shared" ref="CR123" si="1483">CR121*CR122</f>
        <v>0</v>
      </c>
      <c r="CS123" s="314">
        <f t="shared" ref="CS123" si="1484">CS121*CS122</f>
        <v>0</v>
      </c>
      <c r="CT123" s="314">
        <f t="shared" ref="CT123" si="1485">CT121*CT122</f>
        <v>0</v>
      </c>
      <c r="CU123" s="314">
        <f t="shared" ref="CU123" si="1486">CU121*CU122</f>
        <v>0</v>
      </c>
      <c r="CV123" s="314">
        <f t="shared" ref="CV123" si="1487">CV121*CV122</f>
        <v>0</v>
      </c>
      <c r="CW123" s="314">
        <f t="shared" ref="CW123" si="1488">CW121*CW122</f>
        <v>0</v>
      </c>
      <c r="CX123" s="314">
        <f t="shared" ref="CX123" si="1489">CX121*CX122</f>
        <v>0</v>
      </c>
      <c r="CY123" s="314">
        <f t="shared" ref="CY123" si="1490">CY121*CY122</f>
        <v>0</v>
      </c>
      <c r="CZ123" s="314">
        <f t="shared" ref="CZ123" si="1491">CZ121*CZ122</f>
        <v>0</v>
      </c>
      <c r="DA123" s="314">
        <f t="shared" ref="DA123" si="1492">DA121*DA122</f>
        <v>0</v>
      </c>
      <c r="DB123" s="314">
        <f t="shared" ref="DB123" si="1493">DB121*DB122</f>
        <v>0</v>
      </c>
      <c r="DC123" s="314">
        <f t="shared" ref="DC123" si="1494">DC121*DC122</f>
        <v>0</v>
      </c>
      <c r="DD123" s="314">
        <f t="shared" ref="DD123" si="1495">DD121*DD122</f>
        <v>0</v>
      </c>
      <c r="DE123" s="314">
        <f t="shared" ref="DE123" si="1496">DE121*DE122</f>
        <v>0</v>
      </c>
      <c r="DF123" s="314">
        <f t="shared" ref="DF123" si="1497">DF121*DF122</f>
        <v>0</v>
      </c>
      <c r="DG123" s="314">
        <f t="shared" ref="DG123" si="1498">DG121*DG122</f>
        <v>0</v>
      </c>
      <c r="DH123" s="314">
        <f t="shared" ref="DH123" si="1499">DH121*DH122</f>
        <v>0</v>
      </c>
      <c r="DI123" s="314">
        <f t="shared" ref="DI123" si="1500">DI121*DI122</f>
        <v>0</v>
      </c>
      <c r="DJ123" s="314">
        <f t="shared" ref="DJ123" si="1501">DJ121*DJ122</f>
        <v>0</v>
      </c>
      <c r="DK123" s="314">
        <f t="shared" ref="DK123" si="1502">DK121*DK122</f>
        <v>0</v>
      </c>
      <c r="DL123" s="314">
        <f t="shared" ref="DL123" si="1503">DL121*DL122</f>
        <v>0</v>
      </c>
      <c r="DM123" s="314">
        <f t="shared" ref="DM123" si="1504">DM121*DM122</f>
        <v>0</v>
      </c>
      <c r="DN123" s="314">
        <f t="shared" ref="DN123" si="1505">DN121*DN122</f>
        <v>0</v>
      </c>
      <c r="DO123" s="314">
        <f t="shared" ref="DO123" si="1506">DO121*DO122</f>
        <v>0</v>
      </c>
      <c r="DP123" s="314">
        <f t="shared" ref="DP123" si="1507">DP121*DP122</f>
        <v>0</v>
      </c>
      <c r="DQ123" s="314">
        <f t="shared" ref="DQ123" si="1508">DQ121*DQ122</f>
        <v>0</v>
      </c>
      <c r="DR123" s="314">
        <f t="shared" ref="DR123" si="1509">DR121*DR122</f>
        <v>0</v>
      </c>
      <c r="DS123" s="314">
        <f t="shared" ref="DS123" si="1510">DS121*DS122</f>
        <v>0</v>
      </c>
      <c r="DT123" s="314">
        <f t="shared" ref="DT123" si="1511">DT121*DT122</f>
        <v>0</v>
      </c>
      <c r="DU123" s="314">
        <f t="shared" ref="DU123" si="1512">DU121*DU122</f>
        <v>0</v>
      </c>
      <c r="DV123" s="314">
        <f t="shared" ref="DV123" si="1513">DV121*DV122</f>
        <v>0</v>
      </c>
      <c r="DW123" s="314">
        <f t="shared" ref="DW123" si="1514">DW121*DW122</f>
        <v>0</v>
      </c>
      <c r="DX123" s="314">
        <f t="shared" ref="DX123" si="1515">DX121*DX122</f>
        <v>0</v>
      </c>
      <c r="DY123" s="314">
        <f t="shared" ref="DY123" si="1516">DY121*DY122</f>
        <v>0</v>
      </c>
      <c r="DZ123" s="314">
        <f t="shared" ref="DZ123" si="1517">DZ121*DZ122</f>
        <v>0</v>
      </c>
      <c r="EA123" s="314">
        <f t="shared" ref="EA123" si="1518">EA121*EA122</f>
        <v>0</v>
      </c>
      <c r="EB123" s="314">
        <f t="shared" ref="EB123" si="1519">EB121*EB122</f>
        <v>0</v>
      </c>
    </row>
    <row r="124" spans="2:132" outlineLevel="1" x14ac:dyDescent="0.25">
      <c r="C124" s="324" t="s">
        <v>417</v>
      </c>
      <c r="D124" s="34"/>
      <c r="E124" s="34"/>
      <c r="F124" s="34"/>
      <c r="G124" s="67" t="s">
        <v>215</v>
      </c>
      <c r="H124" s="34"/>
      <c r="I124" s="34"/>
      <c r="J124" s="126">
        <f>J$13</f>
        <v>1</v>
      </c>
      <c r="K124" s="126">
        <f t="shared" ref="K124:BV124" si="1520">K$13</f>
        <v>1.0026792493128671</v>
      </c>
      <c r="L124" s="126">
        <f t="shared" si="1520"/>
        <v>1.0056539350998608</v>
      </c>
      <c r="M124" s="126">
        <f t="shared" si="1520"/>
        <v>1.0085410656939733</v>
      </c>
      <c r="N124" s="126">
        <f t="shared" si="1520"/>
        <v>1.0114364849476103</v>
      </c>
      <c r="O124" s="126">
        <f t="shared" si="1520"/>
        <v>1.0143402166566737</v>
      </c>
      <c r="P124" s="126">
        <f t="shared" si="1520"/>
        <v>1.0172522846853813</v>
      </c>
      <c r="Q124" s="126">
        <f t="shared" si="1520"/>
        <v>1.0201727129664624</v>
      </c>
      <c r="R124" s="126">
        <f t="shared" si="1520"/>
        <v>1.0231015255013547</v>
      </c>
      <c r="S124" s="126">
        <f t="shared" si="1520"/>
        <v>1.0260387463604019</v>
      </c>
      <c r="T124" s="126">
        <f t="shared" si="1520"/>
        <v>1.028984399683051</v>
      </c>
      <c r="U124" s="126">
        <f t="shared" si="1520"/>
        <v>1.0319385096780509</v>
      </c>
      <c r="V124" s="126">
        <f t="shared" si="1520"/>
        <v>1.0349011006236515</v>
      </c>
      <c r="W124" s="126">
        <f t="shared" si="1520"/>
        <v>1.0377730230388176</v>
      </c>
      <c r="X124" s="126">
        <f t="shared" si="1520"/>
        <v>1.0408518228283561</v>
      </c>
      <c r="Y124" s="126">
        <f t="shared" si="1520"/>
        <v>1.0438400029932626</v>
      </c>
      <c r="Z124" s="126">
        <f t="shared" si="1520"/>
        <v>1.046836761920777</v>
      </c>
      <c r="AA124" s="126">
        <f t="shared" si="1520"/>
        <v>1.0498421242396576</v>
      </c>
      <c r="AB124" s="126">
        <f t="shared" si="1520"/>
        <v>1.05285611464937</v>
      </c>
      <c r="AC124" s="126">
        <f t="shared" si="1520"/>
        <v>1.0558787579202888</v>
      </c>
      <c r="AD124" s="126">
        <f t="shared" si="1520"/>
        <v>1.0589100788939025</v>
      </c>
      <c r="AE124" s="126">
        <f t="shared" si="1520"/>
        <v>1.0619501024830165</v>
      </c>
      <c r="AF124" s="126">
        <f t="shared" si="1520"/>
        <v>1.0649988536719583</v>
      </c>
      <c r="AG124" s="126">
        <f t="shared" si="1520"/>
        <v>1.0680563575167832</v>
      </c>
      <c r="AH124" s="126">
        <f t="shared" si="1520"/>
        <v>1.0711226391454798</v>
      </c>
      <c r="AI124" s="126">
        <f t="shared" si="1520"/>
        <v>1.0739924437404067</v>
      </c>
      <c r="AJ124" s="126">
        <f t="shared" si="1520"/>
        <v>1.0771786970311998</v>
      </c>
      <c r="AK124" s="126">
        <f t="shared" si="1520"/>
        <v>1.0802711679727233</v>
      </c>
      <c r="AL124" s="126">
        <f t="shared" si="1520"/>
        <v>1.0833725170851116</v>
      </c>
      <c r="AM124" s="126">
        <f t="shared" si="1520"/>
        <v>1.0864827698566941</v>
      </c>
      <c r="AN124" s="126">
        <f t="shared" si="1520"/>
        <v>1.0896019518489746</v>
      </c>
      <c r="AO124" s="126">
        <f t="shared" si="1520"/>
        <v>1.0927300886968412</v>
      </c>
      <c r="AP124" s="126">
        <f t="shared" si="1520"/>
        <v>1.0958672061087775</v>
      </c>
      <c r="AQ124" s="126">
        <f t="shared" si="1520"/>
        <v>1.0990133298670732</v>
      </c>
      <c r="AR124" s="126">
        <f t="shared" si="1520"/>
        <v>1.1021684858280367</v>
      </c>
      <c r="AS124" s="126">
        <f t="shared" si="1520"/>
        <v>1.1053326999222071</v>
      </c>
      <c r="AT124" s="126">
        <f t="shared" si="1520"/>
        <v>1.1085059981545673</v>
      </c>
      <c r="AU124" s="126">
        <f t="shared" si="1520"/>
        <v>1.111475962088432</v>
      </c>
      <c r="AV124" s="126">
        <f t="shared" si="1520"/>
        <v>1.1147734191259395</v>
      </c>
      <c r="AW124" s="126">
        <f t="shared" si="1520"/>
        <v>1.1179738207069689</v>
      </c>
      <c r="AX124" s="126">
        <f t="shared" si="1520"/>
        <v>1.1211834103167977</v>
      </c>
      <c r="AY124" s="126">
        <f t="shared" si="1520"/>
        <v>1.1244022143333261</v>
      </c>
      <c r="AZ124" s="126">
        <f t="shared" si="1520"/>
        <v>1.1276302592101826</v>
      </c>
      <c r="BA124" s="126">
        <f t="shared" si="1520"/>
        <v>1.1308675714769412</v>
      </c>
      <c r="BB124" s="126">
        <f t="shared" si="1520"/>
        <v>1.1341141777393395</v>
      </c>
      <c r="BC124" s="126">
        <f t="shared" si="1520"/>
        <v>1.1373701046794982</v>
      </c>
      <c r="BD124" s="126">
        <f t="shared" si="1520"/>
        <v>1.1406353790561385</v>
      </c>
      <c r="BE124" s="126">
        <f t="shared" si="1520"/>
        <v>1.1439100277048042</v>
      </c>
      <c r="BF124" s="126">
        <f t="shared" si="1520"/>
        <v>1.1471940775380809</v>
      </c>
      <c r="BG124" s="126">
        <f t="shared" si="1520"/>
        <v>1.15026769648205</v>
      </c>
      <c r="BH124" s="126">
        <f t="shared" si="1520"/>
        <v>1.1536802383994258</v>
      </c>
      <c r="BI124" s="126">
        <f t="shared" si="1520"/>
        <v>1.1569923375180708</v>
      </c>
      <c r="BJ124" s="126">
        <f t="shared" si="1520"/>
        <v>1.1603139453378331</v>
      </c>
      <c r="BK124" s="126">
        <f t="shared" si="1520"/>
        <v>1.1636450891572303</v>
      </c>
      <c r="BL124" s="126">
        <f t="shared" si="1520"/>
        <v>1.1669857963531516</v>
      </c>
      <c r="BM124" s="126">
        <f t="shared" si="1520"/>
        <v>1.1703360943810825</v>
      </c>
      <c r="BN124" s="126">
        <f t="shared" si="1520"/>
        <v>1.1736960107753303</v>
      </c>
      <c r="BO124" s="126">
        <f t="shared" si="1520"/>
        <v>1.1770655731492505</v>
      </c>
      <c r="BP124" s="126">
        <f t="shared" si="1520"/>
        <v>1.180444809195474</v>
      </c>
      <c r="BQ124" s="126">
        <f t="shared" si="1520"/>
        <v>1.1838337466861339</v>
      </c>
      <c r="BR124" s="126">
        <f t="shared" si="1520"/>
        <v>1.1872324134730949</v>
      </c>
      <c r="BS124" s="126">
        <f t="shared" si="1520"/>
        <v>1.1905270658589224</v>
      </c>
      <c r="BT124" s="126">
        <f t="shared" si="1520"/>
        <v>1.1940590467434065</v>
      </c>
      <c r="BU124" s="126">
        <f t="shared" si="1520"/>
        <v>1.1974870693312041</v>
      </c>
      <c r="BV124" s="126">
        <f t="shared" si="1520"/>
        <v>1.2009249334246579</v>
      </c>
      <c r="BW124" s="126">
        <f t="shared" ref="BW124:EB124" si="1521">BW$13</f>
        <v>1.204372667277734</v>
      </c>
      <c r="BX124" s="126">
        <f t="shared" si="1521"/>
        <v>1.2078302992255125</v>
      </c>
      <c r="BY124" s="126">
        <f t="shared" si="1521"/>
        <v>1.2112978576844211</v>
      </c>
      <c r="BZ124" s="126">
        <f t="shared" si="1521"/>
        <v>1.2147753711524676</v>
      </c>
      <c r="CA124" s="126">
        <f t="shared" si="1521"/>
        <v>1.2182628682094752</v>
      </c>
      <c r="CB124" s="126">
        <f t="shared" si="1521"/>
        <v>1.2217603775173165</v>
      </c>
      <c r="CC124" s="126">
        <f t="shared" si="1521"/>
        <v>1.2252679278201495</v>
      </c>
      <c r="CD124" s="126">
        <f t="shared" si="1521"/>
        <v>1.2287855479446541</v>
      </c>
      <c r="CE124" s="126">
        <f t="shared" si="1521"/>
        <v>1.232077770779646</v>
      </c>
      <c r="CF124" s="126">
        <f t="shared" si="1521"/>
        <v>1.23573302168438</v>
      </c>
      <c r="CG124" s="126">
        <f t="shared" si="1521"/>
        <v>1.2392806860334544</v>
      </c>
      <c r="CH124" s="126">
        <f t="shared" si="1521"/>
        <v>1.2428385353675644</v>
      </c>
      <c r="CI124" s="126">
        <f t="shared" si="1521"/>
        <v>1.2464065989267703</v>
      </c>
      <c r="CJ124" s="126">
        <f t="shared" si="1521"/>
        <v>1.2499849060350778</v>
      </c>
      <c r="CK124" s="126">
        <f t="shared" si="1521"/>
        <v>1.2535734861006791</v>
      </c>
      <c r="CL124" s="126">
        <f t="shared" si="1521"/>
        <v>1.257172368616194</v>
      </c>
      <c r="CM124" s="126">
        <f t="shared" si="1521"/>
        <v>1.2607815831589126</v>
      </c>
      <c r="CN124" s="126">
        <f t="shared" si="1521"/>
        <v>1.2644011593910389</v>
      </c>
      <c r="CO124" s="126">
        <f t="shared" si="1521"/>
        <v>1.2680311270599336</v>
      </c>
      <c r="CP124" s="126">
        <f t="shared" si="1521"/>
        <v>1.2716715159983594</v>
      </c>
      <c r="CQ124" s="126">
        <f t="shared" si="1521"/>
        <v>1.2750786410337906</v>
      </c>
      <c r="CR124" s="126">
        <f t="shared" si="1521"/>
        <v>1.2788614642181557</v>
      </c>
      <c r="CS124" s="126">
        <f t="shared" si="1521"/>
        <v>1.2825329459576562</v>
      </c>
      <c r="CT124" s="126">
        <f t="shared" si="1521"/>
        <v>1.2862149681493797</v>
      </c>
      <c r="CU124" s="126">
        <f t="shared" si="1521"/>
        <v>1.289907561053897</v>
      </c>
      <c r="CV124" s="126">
        <f t="shared" si="1521"/>
        <v>1.293610755018654</v>
      </c>
      <c r="CW124" s="126">
        <f t="shared" si="1521"/>
        <v>1.2973245804782207</v>
      </c>
      <c r="CX124" s="126">
        <f t="shared" si="1521"/>
        <v>1.3010490679545423</v>
      </c>
      <c r="CY124" s="126">
        <f t="shared" si="1521"/>
        <v>1.304784248057189</v>
      </c>
      <c r="CZ124" s="126">
        <f t="shared" si="1521"/>
        <v>1.3085301514836076</v>
      </c>
      <c r="DA124" s="126">
        <f t="shared" si="1521"/>
        <v>1.3122868090193751</v>
      </c>
      <c r="DB124" s="126">
        <f t="shared" si="1521"/>
        <v>1.3160542515384499</v>
      </c>
      <c r="DC124" s="126">
        <f t="shared" si="1521"/>
        <v>1.3195802889875801</v>
      </c>
      <c r="DD124" s="126">
        <f t="shared" si="1521"/>
        <v>1.323495136864544</v>
      </c>
      <c r="DE124" s="126">
        <f t="shared" si="1521"/>
        <v>1.3272947573576725</v>
      </c>
      <c r="DF124" s="126">
        <f t="shared" si="1521"/>
        <v>1.3311052861764079</v>
      </c>
      <c r="DG124" s="126">
        <f t="shared" si="1521"/>
        <v>1.3349267546374479</v>
      </c>
      <c r="DH124" s="126">
        <f t="shared" si="1521"/>
        <v>1.3387591941473977</v>
      </c>
      <c r="DI124" s="126">
        <f t="shared" si="1521"/>
        <v>1.3426026362030277</v>
      </c>
      <c r="DJ124" s="126">
        <f t="shared" si="1521"/>
        <v>1.3464571123915319</v>
      </c>
      <c r="DK124" s="126">
        <f t="shared" si="1521"/>
        <v>1.3503226543907885</v>
      </c>
      <c r="DL124" s="126">
        <f t="shared" si="1521"/>
        <v>1.3541992939696192</v>
      </c>
      <c r="DM124" s="126">
        <f t="shared" si="1521"/>
        <v>1.358087062988051</v>
      </c>
      <c r="DN124" s="126">
        <f t="shared" si="1521"/>
        <v>1.361985993397578</v>
      </c>
      <c r="DO124" s="126">
        <f t="shared" si="1521"/>
        <v>1.3657655991021458</v>
      </c>
      <c r="DP124" s="126">
        <f t="shared" si="1521"/>
        <v>1.3698174666548035</v>
      </c>
      <c r="DQ124" s="126">
        <f t="shared" si="1521"/>
        <v>1.3737500738651915</v>
      </c>
      <c r="DR124" s="126">
        <f t="shared" si="1521"/>
        <v>1.3776939711925826</v>
      </c>
      <c r="DS124" s="126">
        <f t="shared" si="1521"/>
        <v>1.381649191049759</v>
      </c>
      <c r="DT124" s="126">
        <f t="shared" si="1521"/>
        <v>1.385615765942557</v>
      </c>
      <c r="DU124" s="126">
        <f t="shared" si="1521"/>
        <v>1.3895937284701338</v>
      </c>
      <c r="DV124" s="126">
        <f t="shared" si="1521"/>
        <v>1.3935831113252357</v>
      </c>
      <c r="DW124" s="126">
        <f t="shared" si="1521"/>
        <v>1.3975839472944662</v>
      </c>
      <c r="DX124" s="126">
        <f t="shared" si="1521"/>
        <v>1.401596269258556</v>
      </c>
      <c r="DY124" s="126">
        <f t="shared" si="1521"/>
        <v>1.4056201101926329</v>
      </c>
      <c r="DZ124" s="126">
        <f t="shared" si="1521"/>
        <v>1.4096555031664932</v>
      </c>
      <c r="EA124" s="126">
        <f t="shared" si="1521"/>
        <v>1.4134323217047313</v>
      </c>
      <c r="EB124" s="126">
        <f t="shared" si="1521"/>
        <v>1.4176256038945581</v>
      </c>
    </row>
    <row r="125" spans="2:132" outlineLevel="1" x14ac:dyDescent="0.25">
      <c r="C125" s="321" t="s">
        <v>564</v>
      </c>
      <c r="D125" s="38"/>
      <c r="E125" s="38"/>
      <c r="F125" s="38"/>
      <c r="G125" s="52" t="s">
        <v>220</v>
      </c>
      <c r="H125" s="46">
        <f t="shared" ref="H125" si="1522">SUM(J125:EB125)</f>
        <v>341842.10983841721</v>
      </c>
      <c r="I125" s="38"/>
      <c r="J125" s="82">
        <f>J123*J124</f>
        <v>0</v>
      </c>
      <c r="K125" s="82">
        <f t="shared" ref="K125" si="1523">K123*K124</f>
        <v>0</v>
      </c>
      <c r="L125" s="82">
        <f t="shared" ref="L125" si="1524">L123*L124</f>
        <v>0</v>
      </c>
      <c r="M125" s="82">
        <f t="shared" ref="M125" si="1525">M123*M124</f>
        <v>0</v>
      </c>
      <c r="N125" s="82">
        <f t="shared" ref="N125" si="1526">N123*N124</f>
        <v>0</v>
      </c>
      <c r="O125" s="82">
        <f t="shared" ref="O125" si="1527">O123*O124</f>
        <v>0</v>
      </c>
      <c r="P125" s="82">
        <f t="shared" ref="P125" si="1528">P123*P124</f>
        <v>0</v>
      </c>
      <c r="Q125" s="82">
        <f t="shared" ref="Q125" si="1529">Q123*Q124</f>
        <v>0</v>
      </c>
      <c r="R125" s="82">
        <f t="shared" ref="R125" si="1530">R123*R124</f>
        <v>0</v>
      </c>
      <c r="S125" s="82">
        <f t="shared" ref="S125" si="1531">S123*S124</f>
        <v>0</v>
      </c>
      <c r="T125" s="82">
        <f t="shared" ref="T125" si="1532">T123*T124</f>
        <v>0</v>
      </c>
      <c r="U125" s="82">
        <f t="shared" ref="U125" si="1533">U123*U124</f>
        <v>0</v>
      </c>
      <c r="V125" s="82">
        <f t="shared" ref="V125" si="1534">V123*V124</f>
        <v>0</v>
      </c>
      <c r="W125" s="82">
        <f t="shared" ref="W125" si="1535">W123*W124</f>
        <v>0</v>
      </c>
      <c r="X125" s="82">
        <f t="shared" ref="X125" si="1536">X123*X124</f>
        <v>0</v>
      </c>
      <c r="Y125" s="82">
        <f t="shared" ref="Y125" si="1537">Y123*Y124</f>
        <v>0</v>
      </c>
      <c r="Z125" s="82">
        <f t="shared" ref="Z125" si="1538">Z123*Z124</f>
        <v>0</v>
      </c>
      <c r="AA125" s="82">
        <f t="shared" ref="AA125" si="1539">AA123*AA124</f>
        <v>0</v>
      </c>
      <c r="AB125" s="82">
        <f t="shared" ref="AB125" si="1540">AB123*AB124</f>
        <v>0</v>
      </c>
      <c r="AC125" s="82">
        <f t="shared" ref="AC125" si="1541">AC123*AC124</f>
        <v>0</v>
      </c>
      <c r="AD125" s="82">
        <f t="shared" ref="AD125" si="1542">AD123*AD124</f>
        <v>0</v>
      </c>
      <c r="AE125" s="82">
        <f t="shared" ref="AE125" si="1543">AE123*AE124</f>
        <v>0</v>
      </c>
      <c r="AF125" s="82">
        <f t="shared" ref="AF125" si="1544">AF123*AF124</f>
        <v>0</v>
      </c>
      <c r="AG125" s="82">
        <f t="shared" ref="AG125" si="1545">AG123*AG124</f>
        <v>0</v>
      </c>
      <c r="AH125" s="82">
        <f t="shared" ref="AH125" si="1546">AH123*AH124</f>
        <v>17772.35512909283</v>
      </c>
      <c r="AI125" s="82">
        <f t="shared" ref="AI125" si="1547">AI123*AI124</f>
        <v>17819.971699360482</v>
      </c>
      <c r="AJ125" s="82">
        <f t="shared" ref="AJ125" si="1548">AJ123*AJ124</f>
        <v>17872.8388715644</v>
      </c>
      <c r="AK125" s="82">
        <f t="shared" ref="AK125" si="1549">AK123*AK124</f>
        <v>17924.149981787035</v>
      </c>
      <c r="AL125" s="82">
        <f t="shared" ref="AL125" si="1550">AL123*AL124</f>
        <v>17975.608401010286</v>
      </c>
      <c r="AM125" s="82">
        <f t="shared" ref="AM125" si="1551">AM123*AM124</f>
        <v>18027.21455214337</v>
      </c>
      <c r="AN125" s="82">
        <f t="shared" ref="AN125" si="1552">AN123*AN124</f>
        <v>18078.968859309636</v>
      </c>
      <c r="AO125" s="82">
        <f t="shared" ref="AO125" si="1553">AO123*AO124</f>
        <v>18130.871747850055</v>
      </c>
      <c r="AP125" s="82">
        <f t="shared" ref="AP125" si="1554">AP123*AP124</f>
        <v>18182.923644326704</v>
      </c>
      <c r="AQ125" s="82">
        <f t="shared" ref="AQ125" si="1555">AQ123*AQ124</f>
        <v>18235.124976526269</v>
      </c>
      <c r="AR125" s="82">
        <f t="shared" ref="AR125" si="1556">AR123*AR124</f>
        <v>18287.476173463579</v>
      </c>
      <c r="AS125" s="82">
        <f t="shared" ref="AS125" si="1557">AS123*AS124</f>
        <v>18339.977665385119</v>
      </c>
      <c r="AT125" s="82">
        <f t="shared" ref="AT125" si="1558">AT123*AT124</f>
        <v>18392.62988377257</v>
      </c>
      <c r="AU125" s="82">
        <f t="shared" ref="AU125" si="1559">AU123*AU124</f>
        <v>18441.908324750486</v>
      </c>
      <c r="AV125" s="82">
        <f t="shared" ref="AV125" si="1560">AV123*AV124</f>
        <v>18496.620619451176</v>
      </c>
      <c r="AW125" s="82">
        <f t="shared" ref="AW125" si="1561">AW123*AW124</f>
        <v>18549.722543894808</v>
      </c>
      <c r="AX125" s="82">
        <f t="shared" ref="AX125" si="1562">AX123*AX124</f>
        <v>18602.9769185853</v>
      </c>
      <c r="AY125" s="82">
        <f t="shared" ref="AY125" si="1563">AY123*AY124</f>
        <v>18656.384181191879</v>
      </c>
      <c r="AZ125" s="82">
        <f t="shared" ref="AZ125" si="1564">AZ123*AZ124</f>
        <v>14054.385664951224</v>
      </c>
      <c r="BA125" s="82">
        <f t="shared" ref="BA125" si="1565">BA123*BA124</f>
        <v>0</v>
      </c>
      <c r="BB125" s="82">
        <f t="shared" ref="BB125" si="1566">BB123*BB124</f>
        <v>0</v>
      </c>
      <c r="BC125" s="82">
        <f t="shared" ref="BC125" si="1567">BC123*BC124</f>
        <v>0</v>
      </c>
      <c r="BD125" s="82">
        <f t="shared" ref="BD125" si="1568">BD123*BD124</f>
        <v>0</v>
      </c>
      <c r="BE125" s="82">
        <f t="shared" ref="BE125" si="1569">BE123*BE124</f>
        <v>0</v>
      </c>
      <c r="BF125" s="82">
        <f t="shared" ref="BF125" si="1570">BF123*BF124</f>
        <v>0</v>
      </c>
      <c r="BG125" s="82">
        <f t="shared" ref="BG125" si="1571">BG123*BG124</f>
        <v>0</v>
      </c>
      <c r="BH125" s="82">
        <f t="shared" ref="BH125" si="1572">BH123*BH124</f>
        <v>0</v>
      </c>
      <c r="BI125" s="82">
        <f t="shared" ref="BI125" si="1573">BI123*BI124</f>
        <v>0</v>
      </c>
      <c r="BJ125" s="82">
        <f t="shared" ref="BJ125" si="1574">BJ123*BJ124</f>
        <v>0</v>
      </c>
      <c r="BK125" s="82">
        <f t="shared" ref="BK125" si="1575">BK123*BK124</f>
        <v>0</v>
      </c>
      <c r="BL125" s="82">
        <f t="shared" ref="BL125" si="1576">BL123*BL124</f>
        <v>0</v>
      </c>
      <c r="BM125" s="82">
        <f t="shared" ref="BM125" si="1577">BM123*BM124</f>
        <v>0</v>
      </c>
      <c r="BN125" s="82">
        <f t="shared" ref="BN125" si="1578">BN123*BN124</f>
        <v>0</v>
      </c>
      <c r="BO125" s="82">
        <f t="shared" ref="BO125" si="1579">BO123*BO124</f>
        <v>0</v>
      </c>
      <c r="BP125" s="82">
        <f t="shared" ref="BP125" si="1580">BP123*BP124</f>
        <v>0</v>
      </c>
      <c r="BQ125" s="82">
        <f t="shared" ref="BQ125" si="1581">BQ123*BQ124</f>
        <v>0</v>
      </c>
      <c r="BR125" s="82">
        <f t="shared" ref="BR125" si="1582">BR123*BR124</f>
        <v>0</v>
      </c>
      <c r="BS125" s="82">
        <f t="shared" ref="BS125" si="1583">BS123*BS124</f>
        <v>0</v>
      </c>
      <c r="BT125" s="82">
        <f t="shared" ref="BT125" si="1584">BT123*BT124</f>
        <v>0</v>
      </c>
      <c r="BU125" s="82">
        <f t="shared" ref="BU125" si="1585">BU123*BU124</f>
        <v>0</v>
      </c>
      <c r="BV125" s="82">
        <f t="shared" ref="BV125" si="1586">BV123*BV124</f>
        <v>0</v>
      </c>
      <c r="BW125" s="82">
        <f t="shared" ref="BW125" si="1587">BW123*BW124</f>
        <v>0</v>
      </c>
      <c r="BX125" s="82">
        <f t="shared" ref="BX125" si="1588">BX123*BX124</f>
        <v>0</v>
      </c>
      <c r="BY125" s="82">
        <f t="shared" ref="BY125" si="1589">BY123*BY124</f>
        <v>0</v>
      </c>
      <c r="BZ125" s="82">
        <f t="shared" ref="BZ125" si="1590">BZ123*BZ124</f>
        <v>0</v>
      </c>
      <c r="CA125" s="82">
        <f t="shared" ref="CA125" si="1591">CA123*CA124</f>
        <v>0</v>
      </c>
      <c r="CB125" s="82">
        <f t="shared" ref="CB125" si="1592">CB123*CB124</f>
        <v>0</v>
      </c>
      <c r="CC125" s="82">
        <f t="shared" ref="CC125" si="1593">CC123*CC124</f>
        <v>0</v>
      </c>
      <c r="CD125" s="82">
        <f t="shared" ref="CD125" si="1594">CD123*CD124</f>
        <v>0</v>
      </c>
      <c r="CE125" s="82">
        <f t="shared" ref="CE125" si="1595">CE123*CE124</f>
        <v>0</v>
      </c>
      <c r="CF125" s="82">
        <f t="shared" ref="CF125" si="1596">CF123*CF124</f>
        <v>0</v>
      </c>
      <c r="CG125" s="82">
        <f t="shared" ref="CG125" si="1597">CG123*CG124</f>
        <v>0</v>
      </c>
      <c r="CH125" s="82">
        <f t="shared" ref="CH125" si="1598">CH123*CH124</f>
        <v>0</v>
      </c>
      <c r="CI125" s="82">
        <f t="shared" ref="CI125" si="1599">CI123*CI124</f>
        <v>0</v>
      </c>
      <c r="CJ125" s="82">
        <f t="shared" ref="CJ125" si="1600">CJ123*CJ124</f>
        <v>0</v>
      </c>
      <c r="CK125" s="82">
        <f t="shared" ref="CK125" si="1601">CK123*CK124</f>
        <v>0</v>
      </c>
      <c r="CL125" s="82">
        <f t="shared" ref="CL125" si="1602">CL123*CL124</f>
        <v>0</v>
      </c>
      <c r="CM125" s="82">
        <f t="shared" ref="CM125" si="1603">CM123*CM124</f>
        <v>0</v>
      </c>
      <c r="CN125" s="82">
        <f t="shared" ref="CN125" si="1604">CN123*CN124</f>
        <v>0</v>
      </c>
      <c r="CO125" s="82">
        <f t="shared" ref="CO125" si="1605">CO123*CO124</f>
        <v>0</v>
      </c>
      <c r="CP125" s="82">
        <f t="shared" ref="CP125" si="1606">CP123*CP124</f>
        <v>0</v>
      </c>
      <c r="CQ125" s="82">
        <f t="shared" ref="CQ125" si="1607">CQ123*CQ124</f>
        <v>0</v>
      </c>
      <c r="CR125" s="82">
        <f t="shared" ref="CR125" si="1608">CR123*CR124</f>
        <v>0</v>
      </c>
      <c r="CS125" s="82">
        <f t="shared" ref="CS125" si="1609">CS123*CS124</f>
        <v>0</v>
      </c>
      <c r="CT125" s="82">
        <f t="shared" ref="CT125" si="1610">CT123*CT124</f>
        <v>0</v>
      </c>
      <c r="CU125" s="82">
        <f t="shared" ref="CU125" si="1611">CU123*CU124</f>
        <v>0</v>
      </c>
      <c r="CV125" s="82">
        <f t="shared" ref="CV125" si="1612">CV123*CV124</f>
        <v>0</v>
      </c>
      <c r="CW125" s="82">
        <f t="shared" ref="CW125" si="1613">CW123*CW124</f>
        <v>0</v>
      </c>
      <c r="CX125" s="82">
        <f t="shared" ref="CX125" si="1614">CX123*CX124</f>
        <v>0</v>
      </c>
      <c r="CY125" s="82">
        <f t="shared" ref="CY125" si="1615">CY123*CY124</f>
        <v>0</v>
      </c>
      <c r="CZ125" s="82">
        <f t="shared" ref="CZ125" si="1616">CZ123*CZ124</f>
        <v>0</v>
      </c>
      <c r="DA125" s="82">
        <f t="shared" ref="DA125" si="1617">DA123*DA124</f>
        <v>0</v>
      </c>
      <c r="DB125" s="82">
        <f t="shared" ref="DB125" si="1618">DB123*DB124</f>
        <v>0</v>
      </c>
      <c r="DC125" s="82">
        <f t="shared" ref="DC125" si="1619">DC123*DC124</f>
        <v>0</v>
      </c>
      <c r="DD125" s="82">
        <f t="shared" ref="DD125" si="1620">DD123*DD124</f>
        <v>0</v>
      </c>
      <c r="DE125" s="82">
        <f t="shared" ref="DE125" si="1621">DE123*DE124</f>
        <v>0</v>
      </c>
      <c r="DF125" s="82">
        <f t="shared" ref="DF125" si="1622">DF123*DF124</f>
        <v>0</v>
      </c>
      <c r="DG125" s="82">
        <f t="shared" ref="DG125" si="1623">DG123*DG124</f>
        <v>0</v>
      </c>
      <c r="DH125" s="82">
        <f t="shared" ref="DH125" si="1624">DH123*DH124</f>
        <v>0</v>
      </c>
      <c r="DI125" s="82">
        <f t="shared" ref="DI125" si="1625">DI123*DI124</f>
        <v>0</v>
      </c>
      <c r="DJ125" s="82">
        <f t="shared" ref="DJ125" si="1626">DJ123*DJ124</f>
        <v>0</v>
      </c>
      <c r="DK125" s="82">
        <f t="shared" ref="DK125" si="1627">DK123*DK124</f>
        <v>0</v>
      </c>
      <c r="DL125" s="82">
        <f t="shared" ref="DL125" si="1628">DL123*DL124</f>
        <v>0</v>
      </c>
      <c r="DM125" s="82">
        <f t="shared" ref="DM125" si="1629">DM123*DM124</f>
        <v>0</v>
      </c>
      <c r="DN125" s="82">
        <f t="shared" ref="DN125" si="1630">DN123*DN124</f>
        <v>0</v>
      </c>
      <c r="DO125" s="82">
        <f t="shared" ref="DO125" si="1631">DO123*DO124</f>
        <v>0</v>
      </c>
      <c r="DP125" s="82">
        <f t="shared" ref="DP125" si="1632">DP123*DP124</f>
        <v>0</v>
      </c>
      <c r="DQ125" s="82">
        <f t="shared" ref="DQ125" si="1633">DQ123*DQ124</f>
        <v>0</v>
      </c>
      <c r="DR125" s="82">
        <f t="shared" ref="DR125" si="1634">DR123*DR124</f>
        <v>0</v>
      </c>
      <c r="DS125" s="82">
        <f t="shared" ref="DS125" si="1635">DS123*DS124</f>
        <v>0</v>
      </c>
      <c r="DT125" s="82">
        <f t="shared" ref="DT125" si="1636">DT123*DT124</f>
        <v>0</v>
      </c>
      <c r="DU125" s="82">
        <f t="shared" ref="DU125" si="1637">DU123*DU124</f>
        <v>0</v>
      </c>
      <c r="DV125" s="82">
        <f t="shared" ref="DV125" si="1638">DV123*DV124</f>
        <v>0</v>
      </c>
      <c r="DW125" s="82">
        <f t="shared" ref="DW125" si="1639">DW123*DW124</f>
        <v>0</v>
      </c>
      <c r="DX125" s="82">
        <f t="shared" ref="DX125" si="1640">DX123*DX124</f>
        <v>0</v>
      </c>
      <c r="DY125" s="82">
        <f t="shared" ref="DY125" si="1641">DY123*DY124</f>
        <v>0</v>
      </c>
      <c r="DZ125" s="82">
        <f t="shared" ref="DZ125" si="1642">DZ123*DZ124</f>
        <v>0</v>
      </c>
      <c r="EA125" s="82">
        <f t="shared" ref="EA125" si="1643">EA123*EA124</f>
        <v>0</v>
      </c>
      <c r="EB125" s="82">
        <f t="shared" ref="EB125" si="1644">EB123*EB124</f>
        <v>0</v>
      </c>
    </row>
    <row r="126" spans="2:132" ht="14" outlineLevel="1" x14ac:dyDescent="0.3">
      <c r="B126" s="73"/>
      <c r="C126" s="27"/>
      <c r="H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row>
    <row r="127" spans="2:132" ht="13" outlineLevel="1" x14ac:dyDescent="0.3">
      <c r="C127" s="340" t="s">
        <v>502</v>
      </c>
      <c r="G127" s="52"/>
      <c r="H127" s="29"/>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row>
    <row r="128" spans="2:132" outlineLevel="1" x14ac:dyDescent="0.25">
      <c r="C128" s="317" t="s">
        <v>485</v>
      </c>
      <c r="D128" s="125">
        <f>Assumptions!K16</f>
        <v>0.64</v>
      </c>
      <c r="E128" s="79">
        <f>Assumptions!K13</f>
        <v>45658</v>
      </c>
      <c r="G128" s="52" t="s">
        <v>215</v>
      </c>
      <c r="H128" s="50">
        <f t="shared" ref="H128" si="1645">SUM(J128:EB128)</f>
        <v>0.99999999999999989</v>
      </c>
      <c r="J128" s="129"/>
      <c r="K128" s="155">
        <f>ROUND(($D$128/MiY*(SUM($J$128:J128)&lt;=1)+IF(SUM($J$128:J128)+($D$128/MiY)&gt;1,1-(SUM($J$128:J128)+($D$128/MiY)),0)),5)*(K$7&gt;=$E$128)</f>
        <v>0</v>
      </c>
      <c r="L128" s="155">
        <f>ROUND(($D$128/MiY*(SUM($J$128:K128)&lt;=1)+IF(SUM($J$128:K128)+($D$128/MiY)&gt;1,1-(SUM($J$128:K128)+($D$128/MiY)),0)),5)*(L$7&gt;=$E$128)</f>
        <v>0</v>
      </c>
      <c r="M128" s="155">
        <f>ROUND(($D$128/MiY*(SUM($J$128:L128)&lt;=1)+IF(SUM($J$128:L128)+($D$128/MiY)&gt;1,1-(SUM($J$128:L128)+($D$128/MiY)),0)),5)*(M$7&gt;=$E$128)</f>
        <v>0</v>
      </c>
      <c r="N128" s="155">
        <f>ROUND(($D$128/MiY*(SUM($J$128:M128)&lt;=1)+IF(SUM($J$128:M128)+($D$128/MiY)&gt;1,1-(SUM($J$128:M128)+($D$128/MiY)),0)),5)*(N$7&gt;=$E$128)</f>
        <v>0</v>
      </c>
      <c r="O128" s="155">
        <f>ROUND(($D$128/MiY*(SUM($J$128:N128)&lt;=1)+IF(SUM($J$128:N128)+($D$128/MiY)&gt;1,1-(SUM($J$128:N128)+($D$128/MiY)),0)),5)*(O$7&gt;=$E$128)</f>
        <v>0</v>
      </c>
      <c r="P128" s="155">
        <f>ROUND(($D$128/MiY*(SUM($J$128:O128)&lt;=1)+IF(SUM($J$128:O128)+($D$128/MiY)&gt;1,1-(SUM($J$128:O128)+($D$128/MiY)),0)),5)*(P$7&gt;=$E$128)</f>
        <v>0</v>
      </c>
      <c r="Q128" s="155">
        <f>ROUND(($D$128/MiY*(SUM($J$128:P128)&lt;=1)+IF(SUM($J$128:P128)+($D$128/MiY)&gt;1,1-(SUM($J$128:P128)+($D$128/MiY)),0)),5)*(Q$7&gt;=$E$128)</f>
        <v>0</v>
      </c>
      <c r="R128" s="155">
        <f>ROUND(($D$128/MiY*(SUM($J$128:Q128)&lt;=1)+IF(SUM($J$128:Q128)+($D$128/MiY)&gt;1,1-(SUM($J$128:Q128)+($D$128/MiY)),0)),5)*(R$7&gt;=$E$128)</f>
        <v>0</v>
      </c>
      <c r="S128" s="155">
        <f>ROUND(($D$128/MiY*(SUM($J$128:R128)&lt;=1)+IF(SUM($J$128:R128)+($D$128/MiY)&gt;1,1-(SUM($J$128:R128)+($D$128/MiY)),0)),5)*(S$7&gt;=$E$128)</f>
        <v>0</v>
      </c>
      <c r="T128" s="155">
        <f>ROUND(($D$128/MiY*(SUM($J$128:S128)&lt;=1)+IF(SUM($J$128:S128)+($D$128/MiY)&gt;1,1-(SUM($J$128:S128)+($D$128/MiY)),0)),5)*(T$7&gt;=$E$128)</f>
        <v>0</v>
      </c>
      <c r="U128" s="155">
        <f>ROUND(($D$128/MiY*(SUM($J$128:T128)&lt;=1)+IF(SUM($J$128:T128)+($D$128/MiY)&gt;1,1-(SUM($J$128:T128)+($D$128/MiY)),0)),5)*(U$7&gt;=$E$128)</f>
        <v>0</v>
      </c>
      <c r="V128" s="155">
        <f>ROUND(($D$128/MiY*(SUM($J$128:U128)&lt;=1)+IF(SUM($J$128:U128)+($D$128/MiY)&gt;1,1-(SUM($J$128:U128)+($D$128/MiY)),0)),5)*(V$7&gt;=$E$128)</f>
        <v>0</v>
      </c>
      <c r="W128" s="155">
        <f>ROUND(($D$128/MiY*(SUM($J$128:V128)&lt;=1)+IF(SUM($J$128:V128)+($D$128/MiY)&gt;1,1-(SUM($J$128:V128)+($D$128/MiY)),0)),5)*(W$7&gt;=$E$128)</f>
        <v>0</v>
      </c>
      <c r="X128" s="155">
        <f>ROUND(($D$128/MiY*(SUM($J$128:W128)&lt;=1)+IF(SUM($J$128:W128)+($D$128/MiY)&gt;1,1-(SUM($J$128:W128)+($D$128/MiY)),0)),5)*(X$7&gt;=$E$128)</f>
        <v>0</v>
      </c>
      <c r="Y128" s="155">
        <f>ROUND(($D$128/MiY*(SUM($J$128:X128)&lt;=1)+IF(SUM($J$128:X128)+($D$128/MiY)&gt;1,1-(SUM($J$128:X128)+($D$128/MiY)),0)),5)*(Y$7&gt;=$E$128)</f>
        <v>0</v>
      </c>
      <c r="Z128" s="155">
        <f>ROUND(($D$128/MiY*(SUM($J$128:Y128)&lt;=1)+IF(SUM($J$128:Y128)+($D$128/MiY)&gt;1,1-(SUM($J$128:Y128)+($D$128/MiY)),0)),5)*(Z$7&gt;=$E$128)</f>
        <v>0</v>
      </c>
      <c r="AA128" s="155">
        <f>ROUND(($D$128/MiY*(SUM($J$128:Z128)&lt;=1)+IF(SUM($J$128:Z128)+($D$128/MiY)&gt;1,1-(SUM($J$128:Z128)+($D$128/MiY)),0)),5)*(AA$7&gt;=$E$128)</f>
        <v>0</v>
      </c>
      <c r="AB128" s="155">
        <f>ROUND(($D$128/MiY*(SUM($J$128:AA128)&lt;=1)+IF(SUM($J$128:AA128)+($D$128/MiY)&gt;1,1-(SUM($J$128:AA128)+($D$128/MiY)),0)),5)*(AB$7&gt;=$E$128)</f>
        <v>0</v>
      </c>
      <c r="AC128" s="155">
        <f>ROUND(($D$128/MiY*(SUM($J$128:AB128)&lt;=1)+IF(SUM($J$128:AB128)+($D$128/MiY)&gt;1,1-(SUM($J$128:AB128)+($D$128/MiY)),0)),5)*(AC$7&gt;=$E$128)</f>
        <v>0</v>
      </c>
      <c r="AD128" s="155">
        <f>ROUND(($D$128/MiY*(SUM($J$128:AC128)&lt;=1)+IF(SUM($J$128:AC128)+($D$128/MiY)&gt;1,1-(SUM($J$128:AC128)+($D$128/MiY)),0)),5)*(AD$7&gt;=$E$128)</f>
        <v>0</v>
      </c>
      <c r="AE128" s="155">
        <f>ROUND(($D$128/MiY*(SUM($J$128:AD128)&lt;=1)+IF(SUM($J$128:AD128)+($D$128/MiY)&gt;1,1-(SUM($J$128:AD128)+($D$128/MiY)),0)),5)*(AE$7&gt;=$E$128)</f>
        <v>0</v>
      </c>
      <c r="AF128" s="155">
        <f>ROUND(($D$128/MiY*(SUM($J$128:AE128)&lt;=1)+IF(SUM($J$128:AE128)+($D$128/MiY)&gt;1,1-(SUM($J$128:AE128)+($D$128/MiY)),0)),5)*(AF$7&gt;=$E$128)</f>
        <v>0</v>
      </c>
      <c r="AG128" s="155">
        <f>ROUND(($D$128/MiY*(SUM($J$128:AF128)&lt;=1)+IF(SUM($J$128:AF128)+($D$128/MiY)&gt;1,1-(SUM($J$128:AF128)+($D$128/MiY)),0)),5)*(AG$7&gt;=$E$128)</f>
        <v>0</v>
      </c>
      <c r="AH128" s="155">
        <f>ROUND(($D$128/MiY*(SUM($J$128:AG128)&lt;=1)+IF(SUM($J$128:AG128)+($D$128/MiY)&gt;1,1-(SUM($J$128:AG128)+($D$128/MiY)),0)),5)*(AH$7&gt;=$E$128)</f>
        <v>5.3330000000000002E-2</v>
      </c>
      <c r="AI128" s="155">
        <f>ROUND(($D$128/MiY*(SUM($J$128:AH128)&lt;=1)+IF(SUM($J$128:AH128)+($D$128/MiY)&gt;1,1-(SUM($J$128:AH128)+($D$128/MiY)),0)),5)*(AI$7&gt;=$E$128)</f>
        <v>5.3330000000000002E-2</v>
      </c>
      <c r="AJ128" s="155">
        <f>ROUND(($D$128/MiY*(SUM($J$128:AI128)&lt;=1)+IF(SUM($J$128:AI128)+($D$128/MiY)&gt;1,1-(SUM($J$128:AI128)+($D$128/MiY)),0)),5)*(AJ$7&gt;=$E$128)</f>
        <v>5.3330000000000002E-2</v>
      </c>
      <c r="AK128" s="155">
        <f>ROUND(($D$128/MiY*(SUM($J$128:AJ128)&lt;=1)+IF(SUM($J$128:AJ128)+($D$128/MiY)&gt;1,1-(SUM($J$128:AJ128)+($D$128/MiY)),0)),5)*(AK$7&gt;=$E$128)</f>
        <v>5.3330000000000002E-2</v>
      </c>
      <c r="AL128" s="155">
        <f>ROUND(($D$128/MiY*(SUM($J$128:AK128)&lt;=1)+IF(SUM($J$128:AK128)+($D$128/MiY)&gt;1,1-(SUM($J$128:AK128)+($D$128/MiY)),0)),5)*(AL$7&gt;=$E$128)</f>
        <v>5.3330000000000002E-2</v>
      </c>
      <c r="AM128" s="155">
        <f>ROUND(($D$128/MiY*(SUM($J$128:AL128)&lt;=1)+IF(SUM($J$128:AL128)+($D$128/MiY)&gt;1,1-(SUM($J$128:AL128)+($D$128/MiY)),0)),5)*(AM$7&gt;=$E$128)</f>
        <v>5.3330000000000002E-2</v>
      </c>
      <c r="AN128" s="155">
        <f>ROUND(($D$128/MiY*(SUM($J$128:AM128)&lt;=1)+IF(SUM($J$128:AM128)+($D$128/MiY)&gt;1,1-(SUM($J$128:AM128)+($D$128/MiY)),0)),5)*(AN$7&gt;=$E$128)</f>
        <v>5.3330000000000002E-2</v>
      </c>
      <c r="AO128" s="155">
        <f>ROUND(($D$128/MiY*(SUM($J$128:AN128)&lt;=1)+IF(SUM($J$128:AN128)+($D$128/MiY)&gt;1,1-(SUM($J$128:AN128)+($D$128/MiY)),0)),5)*(AO$7&gt;=$E$128)</f>
        <v>5.3330000000000002E-2</v>
      </c>
      <c r="AP128" s="155">
        <f>ROUND(($D$128/MiY*(SUM($J$128:AO128)&lt;=1)+IF(SUM($J$128:AO128)+($D$128/MiY)&gt;1,1-(SUM($J$128:AO128)+($D$128/MiY)),0)),5)*(AP$7&gt;=$E$128)</f>
        <v>5.3330000000000002E-2</v>
      </c>
      <c r="AQ128" s="155">
        <f>ROUND(($D$128/MiY*(SUM($J$128:AP128)&lt;=1)+IF(SUM($J$128:AP128)+($D$128/MiY)&gt;1,1-(SUM($J$128:AP128)+($D$128/MiY)),0)),5)*(AQ$7&gt;=$E$128)</f>
        <v>5.3330000000000002E-2</v>
      </c>
      <c r="AR128" s="155">
        <f>ROUND(($D$128/MiY*(SUM($J$128:AQ128)&lt;=1)+IF(SUM($J$128:AQ128)+($D$128/MiY)&gt;1,1-(SUM($J$128:AQ128)+($D$128/MiY)),0)),5)*(AR$7&gt;=$E$128)</f>
        <v>5.3330000000000002E-2</v>
      </c>
      <c r="AS128" s="155">
        <f>ROUND(($D$128/MiY*(SUM($J$128:AR128)&lt;=1)+IF(SUM($J$128:AR128)+($D$128/MiY)&gt;1,1-(SUM($J$128:AR128)+($D$128/MiY)),0)),5)*(AS$7&gt;=$E$128)</f>
        <v>5.3330000000000002E-2</v>
      </c>
      <c r="AT128" s="155">
        <f>ROUND(($D$128/MiY*(SUM($J$128:AS128)&lt;=1)+IF(SUM($J$128:AS128)+($D$128/MiY)&gt;1,1-(SUM($J$128:AS128)+($D$128/MiY)),0)),5)*(AT$7&gt;=$E$128)</f>
        <v>5.3330000000000002E-2</v>
      </c>
      <c r="AU128" s="155">
        <f>ROUND(($D$128/MiY*(SUM($J$128:AT128)&lt;=1)+IF(SUM($J$128:AT128)+($D$128/MiY)&gt;1,1-(SUM($J$128:AT128)+($D$128/MiY)),0)),5)*(AU$7&gt;=$E$128)</f>
        <v>5.3330000000000002E-2</v>
      </c>
      <c r="AV128" s="155">
        <f>ROUND(($D$128/MiY*(SUM($J$128:AU128)&lt;=1)+IF(SUM($J$128:AU128)+($D$128/MiY)&gt;1,1-(SUM($J$128:AU128)+($D$128/MiY)),0)),5)*(AV$7&gt;=$E$128)</f>
        <v>5.3330000000000002E-2</v>
      </c>
      <c r="AW128" s="155">
        <f>ROUND(($D$128/MiY*(SUM($J$128:AV128)&lt;=1)+IF(SUM($J$128:AV128)+($D$128/MiY)&gt;1,1-(SUM($J$128:AV128)+($D$128/MiY)),0)),5)*(AW$7&gt;=$E$128)</f>
        <v>5.3330000000000002E-2</v>
      </c>
      <c r="AX128" s="155">
        <f>ROUND(($D$128/MiY*(SUM($J$128:AW128)&lt;=1)+IF(SUM($J$128:AW128)+($D$128/MiY)&gt;1,1-(SUM($J$128:AW128)+($D$128/MiY)),0)),5)*(AX$7&gt;=$E$128)</f>
        <v>5.3330000000000002E-2</v>
      </c>
      <c r="AY128" s="155">
        <f>ROUND(($D$128/MiY*(SUM($J$128:AX128)&lt;=1)+IF(SUM($J$128:AX128)+($D$128/MiY)&gt;1,1-(SUM($J$128:AX128)+($D$128/MiY)),0)),5)*(AY$7&gt;=$E$128)</f>
        <v>5.3330000000000002E-2</v>
      </c>
      <c r="AZ128" s="155">
        <f>ROUND(($D$128/MiY*(SUM($J$128:AY128)&lt;=1)+IF(SUM($J$128:AY128)+($D$128/MiY)&gt;1,1-(SUM($J$128:AY128)+($D$128/MiY)),0)),5)*(AZ$7&gt;=$E$128)</f>
        <v>4.0059999999999998E-2</v>
      </c>
      <c r="BA128" s="155">
        <f>ROUND(($D$128/MiY*(SUM($J$128:AZ128)&lt;=1)+IF(SUM($J$128:AZ128)+($D$128/MiY)&gt;1,1-(SUM($J$128:AZ128)+($D$128/MiY)),0)),5)*(BA$7&gt;=$E$128)</f>
        <v>0</v>
      </c>
      <c r="BB128" s="155">
        <f>ROUND(($D$128/MiY*(SUM($J$128:BA128)&lt;=1)+IF(SUM($J$128:BA128)+($D$128/MiY)&gt;1,1-(SUM($J$128:BA128)+($D$128/MiY)),0)),5)*(BB$7&gt;=$E$128)</f>
        <v>0</v>
      </c>
      <c r="BC128" s="155">
        <f>ROUND(($D$128/MiY*(SUM($J$128:BB128)&lt;=1)+IF(SUM($J$128:BB128)+($D$128/MiY)&gt;1,1-(SUM($J$128:BB128)+($D$128/MiY)),0)),5)*(BC$7&gt;=$E$128)</f>
        <v>0</v>
      </c>
      <c r="BD128" s="155">
        <f>ROUND(($D$128/MiY*(SUM($J$128:BC128)&lt;=1)+IF(SUM($J$128:BC128)+($D$128/MiY)&gt;1,1-(SUM($J$128:BC128)+($D$128/MiY)),0)),5)*(BD$7&gt;=$E$128)</f>
        <v>0</v>
      </c>
      <c r="BE128" s="155">
        <f>ROUND(($D$128/MiY*(SUM($J$128:BD128)&lt;=1)+IF(SUM($J$128:BD128)+($D$128/MiY)&gt;1,1-(SUM($J$128:BD128)+($D$128/MiY)),0)),5)*(BE$7&gt;=$E$128)</f>
        <v>0</v>
      </c>
      <c r="BF128" s="155">
        <f>ROUND(($D$128/MiY*(SUM($J$128:BE128)&lt;=1)+IF(SUM($J$128:BE128)+($D$128/MiY)&gt;1,1-(SUM($J$128:BE128)+($D$128/MiY)),0)),5)*(BF$7&gt;=$E$128)</f>
        <v>0</v>
      </c>
      <c r="BG128" s="155">
        <f>ROUND(($D$128/MiY*(SUM($J$128:BF128)&lt;=1)+IF(SUM($J$128:BF128)+($D$128/MiY)&gt;1,1-(SUM($J$128:BF128)+($D$128/MiY)),0)),5)*(BG$7&gt;=$E$128)</f>
        <v>0</v>
      </c>
      <c r="BH128" s="155">
        <f>ROUND(($D$128/MiY*(SUM($J$128:BG128)&lt;=1)+IF(SUM($J$128:BG128)+($D$128/MiY)&gt;1,1-(SUM($J$128:BG128)+($D$128/MiY)),0)),5)*(BH$7&gt;=$E$128)</f>
        <v>0</v>
      </c>
      <c r="BI128" s="155">
        <f>ROUND(($D$128/MiY*(SUM($J$128:BH128)&lt;=1)+IF(SUM($J$128:BH128)+($D$128/MiY)&gt;1,1-(SUM($J$128:BH128)+($D$128/MiY)),0)),5)*(BI$7&gt;=$E$128)</f>
        <v>0</v>
      </c>
      <c r="BJ128" s="155">
        <f>ROUND(($D$128/MiY*(SUM($J$128:BI128)&lt;=1)+IF(SUM($J$128:BI128)+($D$128/MiY)&gt;1,1-(SUM($J$128:BI128)+($D$128/MiY)),0)),5)*(BJ$7&gt;=$E$128)</f>
        <v>0</v>
      </c>
      <c r="BK128" s="155">
        <f>ROUND(($D$128/MiY*(SUM($J$128:BJ128)&lt;=1)+IF(SUM($J$128:BJ128)+($D$128/MiY)&gt;1,1-(SUM($J$128:BJ128)+($D$128/MiY)),0)),5)*(BK$7&gt;=$E$128)</f>
        <v>0</v>
      </c>
      <c r="BL128" s="155">
        <f>ROUND(($D$128/MiY*(SUM($J$128:BK128)&lt;=1)+IF(SUM($J$128:BK128)+($D$128/MiY)&gt;1,1-(SUM($J$128:BK128)+($D$128/MiY)),0)),5)*(BL$7&gt;=$E$128)</f>
        <v>0</v>
      </c>
      <c r="BM128" s="155">
        <f>ROUND(($D$128/MiY*(SUM($J$128:BL128)&lt;=1)+IF(SUM($J$128:BL128)+($D$128/MiY)&gt;1,1-(SUM($J$128:BL128)+($D$128/MiY)),0)),5)*(BM$7&gt;=$E$128)</f>
        <v>0</v>
      </c>
      <c r="BN128" s="155">
        <f>ROUND(($D$128/MiY*(SUM($J$128:BM128)&lt;=1)+IF(SUM($J$128:BM128)+($D$128/MiY)&gt;1,1-(SUM($J$128:BM128)+($D$128/MiY)),0)),5)*(BN$7&gt;=$E$128)</f>
        <v>0</v>
      </c>
      <c r="BO128" s="155">
        <f>ROUND(($D$128/MiY*(SUM($J$128:BN128)&lt;=1)+IF(SUM($J$128:BN128)+($D$128/MiY)&gt;1,1-(SUM($J$128:BN128)+($D$128/MiY)),0)),5)*(BO$7&gt;=$E$128)</f>
        <v>0</v>
      </c>
      <c r="BP128" s="155">
        <f>ROUND(($D$128/MiY*(SUM($J$128:BO128)&lt;=1)+IF(SUM($J$128:BO128)+($D$128/MiY)&gt;1,1-(SUM($J$128:BO128)+($D$128/MiY)),0)),5)*(BP$7&gt;=$E$128)</f>
        <v>0</v>
      </c>
      <c r="BQ128" s="155">
        <f>ROUND(($D$128/MiY*(SUM($J$128:BP128)&lt;=1)+IF(SUM($J$128:BP128)+($D$128/MiY)&gt;1,1-(SUM($J$128:BP128)+($D$128/MiY)),0)),5)*(BQ$7&gt;=$E$128)</f>
        <v>0</v>
      </c>
      <c r="BR128" s="155">
        <f>ROUND(($D$128/MiY*(SUM($J$128:BQ128)&lt;=1)+IF(SUM($J$128:BQ128)+($D$128/MiY)&gt;1,1-(SUM($J$128:BQ128)+($D$128/MiY)),0)),5)*(BR$7&gt;=$E$128)</f>
        <v>0</v>
      </c>
      <c r="BS128" s="155">
        <f>ROUND(($D$128/MiY*(SUM($J$128:BR128)&lt;=1)+IF(SUM($J$128:BR128)+($D$128/MiY)&gt;1,1-(SUM($J$128:BR128)+($D$128/MiY)),0)),5)*(BS$7&gt;=$E$128)</f>
        <v>0</v>
      </c>
      <c r="BT128" s="155">
        <f>ROUND(($D$128/MiY*(SUM($J$128:BS128)&lt;=1)+IF(SUM($J$128:BS128)+($D$128/MiY)&gt;1,1-(SUM($J$128:BS128)+($D$128/MiY)),0)),5)*(BT$7&gt;=$E$128)</f>
        <v>0</v>
      </c>
      <c r="BU128" s="155">
        <f>ROUND(($D$128/MiY*(SUM($J$128:BT128)&lt;=1)+IF(SUM($J$128:BT128)+($D$128/MiY)&gt;1,1-(SUM($J$128:BT128)+($D$128/MiY)),0)),5)*(BU$7&gt;=$E$128)</f>
        <v>0</v>
      </c>
      <c r="BV128" s="155">
        <f>ROUND(($D$128/MiY*(SUM($J$128:BU128)&lt;=1)+IF(SUM($J$128:BU128)+($D$128/MiY)&gt;1,1-(SUM($J$128:BU128)+($D$128/MiY)),0)),5)*(BV$7&gt;=$E$128)</f>
        <v>0</v>
      </c>
      <c r="BW128" s="155">
        <f>ROUND(($D$128/MiY*(SUM($J$128:BV128)&lt;=1)+IF(SUM($J$128:BV128)+($D$128/MiY)&gt;1,1-(SUM($J$128:BV128)+($D$128/MiY)),0)),5)*(BW$7&gt;=$E$128)</f>
        <v>0</v>
      </c>
      <c r="BX128" s="155">
        <f>ROUND(($D$128/MiY*(SUM($J$128:BW128)&lt;=1)+IF(SUM($J$128:BW128)+($D$128/MiY)&gt;1,1-(SUM($J$128:BW128)+($D$128/MiY)),0)),5)*(BX$7&gt;=$E$128)</f>
        <v>0</v>
      </c>
      <c r="BY128" s="155">
        <f>ROUND(($D$128/MiY*(SUM($J$128:BX128)&lt;=1)+IF(SUM($J$128:BX128)+($D$128/MiY)&gt;1,1-(SUM($J$128:BX128)+($D$128/MiY)),0)),5)*(BY$7&gt;=$E$128)</f>
        <v>0</v>
      </c>
      <c r="BZ128" s="155">
        <f>ROUND(($D$128/MiY*(SUM($J$128:BY128)&lt;=1)+IF(SUM($J$128:BY128)+($D$128/MiY)&gt;1,1-(SUM($J$128:BY128)+($D$128/MiY)),0)),5)*(BZ$7&gt;=$E$128)</f>
        <v>0</v>
      </c>
      <c r="CA128" s="155">
        <f>ROUND(($D$128/MiY*(SUM($J$128:BZ128)&lt;=1)+IF(SUM($J$128:BZ128)+($D$128/MiY)&gt;1,1-(SUM($J$128:BZ128)+($D$128/MiY)),0)),5)*(CA$7&gt;=$E$128)</f>
        <v>0</v>
      </c>
      <c r="CB128" s="155">
        <f>ROUND(($D$128/MiY*(SUM($J$128:CA128)&lt;=1)+IF(SUM($J$128:CA128)+($D$128/MiY)&gt;1,1-(SUM($J$128:CA128)+($D$128/MiY)),0)),5)*(CB$7&gt;=$E$128)</f>
        <v>0</v>
      </c>
      <c r="CC128" s="155">
        <f>ROUND(($D$128/MiY*(SUM($J$128:CB128)&lt;=1)+IF(SUM($J$128:CB128)+($D$128/MiY)&gt;1,1-(SUM($J$128:CB128)+($D$128/MiY)),0)),5)*(CC$7&gt;=$E$128)</f>
        <v>0</v>
      </c>
      <c r="CD128" s="155">
        <f>ROUND(($D$128/MiY*(SUM($J$128:CC128)&lt;=1)+IF(SUM($J$128:CC128)+($D$128/MiY)&gt;1,1-(SUM($J$128:CC128)+($D$128/MiY)),0)),5)*(CD$7&gt;=$E$128)</f>
        <v>0</v>
      </c>
      <c r="CE128" s="155">
        <f>ROUND(($D$128/MiY*(SUM($J$128:CD128)&lt;=1)+IF(SUM($J$128:CD128)+($D$128/MiY)&gt;1,1-(SUM($J$128:CD128)+($D$128/MiY)),0)),5)*(CE$7&gt;=$E$128)</f>
        <v>0</v>
      </c>
      <c r="CF128" s="155">
        <f>ROUND(($D$128/MiY*(SUM($J$128:CE128)&lt;=1)+IF(SUM($J$128:CE128)+($D$128/MiY)&gt;1,1-(SUM($J$128:CE128)+($D$128/MiY)),0)),5)*(CF$7&gt;=$E$128)</f>
        <v>0</v>
      </c>
      <c r="CG128" s="155">
        <f>ROUND(($D$128/MiY*(SUM($J$128:CF128)&lt;=1)+IF(SUM($J$128:CF128)+($D$128/MiY)&gt;1,1-(SUM($J$128:CF128)+($D$128/MiY)),0)),5)*(CG$7&gt;=$E$128)</f>
        <v>0</v>
      </c>
      <c r="CH128" s="155">
        <f>ROUND(($D$128/MiY*(SUM($J$128:CG128)&lt;=1)+IF(SUM($J$128:CG128)+($D$128/MiY)&gt;1,1-(SUM($J$128:CG128)+($D$128/MiY)),0)),5)*(CH$7&gt;=$E$128)</f>
        <v>0</v>
      </c>
      <c r="CI128" s="155">
        <f>ROUND(($D$128/MiY*(SUM($J$128:CH128)&lt;=1)+IF(SUM($J$128:CH128)+($D$128/MiY)&gt;1,1-(SUM($J$128:CH128)+($D$128/MiY)),0)),5)*(CI$7&gt;=$E$128)</f>
        <v>0</v>
      </c>
      <c r="CJ128" s="155">
        <f>ROUND(($D$128/MiY*(SUM($J$128:CI128)&lt;=1)+IF(SUM($J$128:CI128)+($D$128/MiY)&gt;1,1-(SUM($J$128:CI128)+($D$128/MiY)),0)),5)*(CJ$7&gt;=$E$128)</f>
        <v>0</v>
      </c>
      <c r="CK128" s="155">
        <f>ROUND(($D$128/MiY*(SUM($J$128:CJ128)&lt;=1)+IF(SUM($J$128:CJ128)+($D$128/MiY)&gt;1,1-(SUM($J$128:CJ128)+($D$128/MiY)),0)),5)*(CK$7&gt;=$E$128)</f>
        <v>0</v>
      </c>
      <c r="CL128" s="155">
        <f>ROUND(($D$128/MiY*(SUM($J$128:CK128)&lt;=1)+IF(SUM($J$128:CK128)+($D$128/MiY)&gt;1,1-(SUM($J$128:CK128)+($D$128/MiY)),0)),5)*(CL$7&gt;=$E$128)</f>
        <v>0</v>
      </c>
      <c r="CM128" s="155">
        <f>ROUND(($D$128/MiY*(SUM($J$128:CL128)&lt;=1)+IF(SUM($J$128:CL128)+($D$128/MiY)&gt;1,1-(SUM($J$128:CL128)+($D$128/MiY)),0)),5)*(CM$7&gt;=$E$128)</f>
        <v>0</v>
      </c>
      <c r="CN128" s="155">
        <f>ROUND(($D$128/MiY*(SUM($J$128:CM128)&lt;=1)+IF(SUM($J$128:CM128)+($D$128/MiY)&gt;1,1-(SUM($J$128:CM128)+($D$128/MiY)),0)),5)*(CN$7&gt;=$E$128)</f>
        <v>0</v>
      </c>
      <c r="CO128" s="155">
        <f>ROUND(($D$128/MiY*(SUM($J$128:CN128)&lt;=1)+IF(SUM($J$128:CN128)+($D$128/MiY)&gt;1,1-(SUM($J$128:CN128)+($D$128/MiY)),0)),5)*(CO$7&gt;=$E$128)</f>
        <v>0</v>
      </c>
      <c r="CP128" s="155">
        <f>ROUND(($D$128/MiY*(SUM($J$128:CO128)&lt;=1)+IF(SUM($J$128:CO128)+($D$128/MiY)&gt;1,1-(SUM($J$128:CO128)+($D$128/MiY)),0)),5)*(CP$7&gt;=$E$128)</f>
        <v>0</v>
      </c>
      <c r="CQ128" s="155">
        <f>ROUND(($D$128/MiY*(SUM($J$128:CP128)&lt;=1)+IF(SUM($J$128:CP128)+($D$128/MiY)&gt;1,1-(SUM($J$128:CP128)+($D$128/MiY)),0)),5)*(CQ$7&gt;=$E$128)</f>
        <v>0</v>
      </c>
      <c r="CR128" s="155">
        <f>ROUND(($D$128/MiY*(SUM($J$128:CQ128)&lt;=1)+IF(SUM($J$128:CQ128)+($D$128/MiY)&gt;1,1-(SUM($J$128:CQ128)+($D$128/MiY)),0)),5)*(CR$7&gt;=$E$128)</f>
        <v>0</v>
      </c>
      <c r="CS128" s="155">
        <f>ROUND(($D$128/MiY*(SUM($J$128:CR128)&lt;=1)+IF(SUM($J$128:CR128)+($D$128/MiY)&gt;1,1-(SUM($J$128:CR128)+($D$128/MiY)),0)),5)*(CS$7&gt;=$E$128)</f>
        <v>0</v>
      </c>
      <c r="CT128" s="155">
        <f>ROUND(($D$128/MiY*(SUM($J$128:CS128)&lt;=1)+IF(SUM($J$128:CS128)+($D$128/MiY)&gt;1,1-(SUM($J$128:CS128)+($D$128/MiY)),0)),5)*(CT$7&gt;=$E$128)</f>
        <v>0</v>
      </c>
      <c r="CU128" s="155">
        <f>ROUND(($D$128/MiY*(SUM($J$128:CT128)&lt;=1)+IF(SUM($J$128:CT128)+($D$128/MiY)&gt;1,1-(SUM($J$128:CT128)+($D$128/MiY)),0)),5)*(CU$7&gt;=$E$128)</f>
        <v>0</v>
      </c>
      <c r="CV128" s="155">
        <f>ROUND(($D$128/MiY*(SUM($J$128:CU128)&lt;=1)+IF(SUM($J$128:CU128)+($D$128/MiY)&gt;1,1-(SUM($J$128:CU128)+($D$128/MiY)),0)),5)*(CV$7&gt;=$E$128)</f>
        <v>0</v>
      </c>
      <c r="CW128" s="155">
        <f>ROUND(($D$128/MiY*(SUM($J$128:CV128)&lt;=1)+IF(SUM($J$128:CV128)+($D$128/MiY)&gt;1,1-(SUM($J$128:CV128)+($D$128/MiY)),0)),5)*(CW$7&gt;=$E$128)</f>
        <v>0</v>
      </c>
      <c r="CX128" s="155">
        <f>ROUND(($D$128/MiY*(SUM($J$128:CW128)&lt;=1)+IF(SUM($J$128:CW128)+($D$128/MiY)&gt;1,1-(SUM($J$128:CW128)+($D$128/MiY)),0)),5)*(CX$7&gt;=$E$128)</f>
        <v>0</v>
      </c>
      <c r="CY128" s="155">
        <f>ROUND(($D$128/MiY*(SUM($J$128:CX128)&lt;=1)+IF(SUM($J$128:CX128)+($D$128/MiY)&gt;1,1-(SUM($J$128:CX128)+($D$128/MiY)),0)),5)*(CY$7&gt;=$E$128)</f>
        <v>0</v>
      </c>
      <c r="CZ128" s="155">
        <f>ROUND(($D$128/MiY*(SUM($J$128:CY128)&lt;=1)+IF(SUM($J$128:CY128)+($D$128/MiY)&gt;1,1-(SUM($J$128:CY128)+($D$128/MiY)),0)),5)*(CZ$7&gt;=$E$128)</f>
        <v>0</v>
      </c>
      <c r="DA128" s="155">
        <f>ROUND(($D$128/MiY*(SUM($J$128:CZ128)&lt;=1)+IF(SUM($J$128:CZ128)+($D$128/MiY)&gt;1,1-(SUM($J$128:CZ128)+($D$128/MiY)),0)),5)*(DA$7&gt;=$E$128)</f>
        <v>0</v>
      </c>
      <c r="DB128" s="155">
        <f>ROUND(($D$128/MiY*(SUM($J$128:DA128)&lt;=1)+IF(SUM($J$128:DA128)+($D$128/MiY)&gt;1,1-(SUM($J$128:DA128)+($D$128/MiY)),0)),5)*(DB$7&gt;=$E$128)</f>
        <v>0</v>
      </c>
      <c r="DC128" s="155">
        <f>ROUND(($D$128/MiY*(SUM($J$128:DB128)&lt;=1)+IF(SUM($J$128:DB128)+($D$128/MiY)&gt;1,1-(SUM($J$128:DB128)+($D$128/MiY)),0)),5)*(DC$7&gt;=$E$128)</f>
        <v>0</v>
      </c>
      <c r="DD128" s="155">
        <f>ROUND(($D$128/MiY*(SUM($J$128:DC128)&lt;=1)+IF(SUM($J$128:DC128)+($D$128/MiY)&gt;1,1-(SUM($J$128:DC128)+($D$128/MiY)),0)),5)*(DD$7&gt;=$E$128)</f>
        <v>0</v>
      </c>
      <c r="DE128" s="155">
        <f>ROUND(($D$128/MiY*(SUM($J$128:DD128)&lt;=1)+IF(SUM($J$128:DD128)+($D$128/MiY)&gt;1,1-(SUM($J$128:DD128)+($D$128/MiY)),0)),5)*(DE$7&gt;=$E$128)</f>
        <v>0</v>
      </c>
      <c r="DF128" s="155">
        <f>ROUND(($D$128/MiY*(SUM($J$128:DE128)&lt;=1)+IF(SUM($J$128:DE128)+($D$128/MiY)&gt;1,1-(SUM($J$128:DE128)+($D$128/MiY)),0)),5)*(DF$7&gt;=$E$128)</f>
        <v>0</v>
      </c>
      <c r="DG128" s="155">
        <f>ROUND(($D$128/MiY*(SUM($J$128:DF128)&lt;=1)+IF(SUM($J$128:DF128)+($D$128/MiY)&gt;1,1-(SUM($J$128:DF128)+($D$128/MiY)),0)),5)*(DG$7&gt;=$E$128)</f>
        <v>0</v>
      </c>
      <c r="DH128" s="155">
        <f>ROUND(($D$128/MiY*(SUM($J$128:DG128)&lt;=1)+IF(SUM($J$128:DG128)+($D$128/MiY)&gt;1,1-(SUM($J$128:DG128)+($D$128/MiY)),0)),5)*(DH$7&gt;=$E$128)</f>
        <v>0</v>
      </c>
      <c r="DI128" s="155">
        <f>ROUND(($D$128/MiY*(SUM($J$128:DH128)&lt;=1)+IF(SUM($J$128:DH128)+($D$128/MiY)&gt;1,1-(SUM($J$128:DH128)+($D$128/MiY)),0)),5)*(DI$7&gt;=$E$128)</f>
        <v>0</v>
      </c>
      <c r="DJ128" s="155">
        <f>ROUND(($D$128/MiY*(SUM($J$128:DI128)&lt;=1)+IF(SUM($J$128:DI128)+($D$128/MiY)&gt;1,1-(SUM($J$128:DI128)+($D$128/MiY)),0)),5)*(DJ$7&gt;=$E$128)</f>
        <v>0</v>
      </c>
      <c r="DK128" s="155">
        <f>ROUND(($D$128/MiY*(SUM($J$128:DJ128)&lt;=1)+IF(SUM($J$128:DJ128)+($D$128/MiY)&gt;1,1-(SUM($J$128:DJ128)+($D$128/MiY)),0)),5)*(DK$7&gt;=$E$128)</f>
        <v>0</v>
      </c>
      <c r="DL128" s="155">
        <f>ROUND(($D$128/MiY*(SUM($J$128:DK128)&lt;=1)+IF(SUM($J$128:DK128)+($D$128/MiY)&gt;1,1-(SUM($J$128:DK128)+($D$128/MiY)),0)),5)*(DL$7&gt;=$E$128)</f>
        <v>0</v>
      </c>
      <c r="DM128" s="155">
        <f>ROUND(($D$128/MiY*(SUM($J$128:DL128)&lt;=1)+IF(SUM($J$128:DL128)+($D$128/MiY)&gt;1,1-(SUM($J$128:DL128)+($D$128/MiY)),0)),5)*(DM$7&gt;=$E$128)</f>
        <v>0</v>
      </c>
      <c r="DN128" s="155">
        <f>ROUND(($D$128/MiY*(SUM($J$128:DM128)&lt;=1)+IF(SUM($J$128:DM128)+($D$128/MiY)&gt;1,1-(SUM($J$128:DM128)+($D$128/MiY)),0)),5)*(DN$7&gt;=$E$128)</f>
        <v>0</v>
      </c>
      <c r="DO128" s="155">
        <f>ROUND(($D$128/MiY*(SUM($J$128:DN128)&lt;=1)+IF(SUM($J$128:DN128)+($D$128/MiY)&gt;1,1-(SUM($J$128:DN128)+($D$128/MiY)),0)),5)*(DO$7&gt;=$E$128)</f>
        <v>0</v>
      </c>
      <c r="DP128" s="155">
        <f>ROUND(($D$128/MiY*(SUM($J$128:DO128)&lt;=1)+IF(SUM($J$128:DO128)+($D$128/MiY)&gt;1,1-(SUM($J$128:DO128)+($D$128/MiY)),0)),5)*(DP$7&gt;=$E$128)</f>
        <v>0</v>
      </c>
      <c r="DQ128" s="155">
        <f>ROUND(($D$128/MiY*(SUM($J$128:DP128)&lt;=1)+IF(SUM($J$128:DP128)+($D$128/MiY)&gt;1,1-(SUM($J$128:DP128)+($D$128/MiY)),0)),5)*(DQ$7&gt;=$E$128)</f>
        <v>0</v>
      </c>
      <c r="DR128" s="155">
        <f>ROUND(($D$128/MiY*(SUM($J$128:DQ128)&lt;=1)+IF(SUM($J$128:DQ128)+($D$128/MiY)&gt;1,1-(SUM($J$128:DQ128)+($D$128/MiY)),0)),5)*(DR$7&gt;=$E$128)</f>
        <v>0</v>
      </c>
      <c r="DS128" s="155">
        <f>ROUND(($D$128/MiY*(SUM($J$128:DR128)&lt;=1)+IF(SUM($J$128:DR128)+($D$128/MiY)&gt;1,1-(SUM($J$128:DR128)+($D$128/MiY)),0)),5)*(DS$7&gt;=$E$128)</f>
        <v>0</v>
      </c>
      <c r="DT128" s="155">
        <f>ROUND(($D$128/MiY*(SUM($J$128:DS128)&lt;=1)+IF(SUM($J$128:DS128)+($D$128/MiY)&gt;1,1-(SUM($J$128:DS128)+($D$128/MiY)),0)),5)*(DT$7&gt;=$E$128)</f>
        <v>0</v>
      </c>
      <c r="DU128" s="155">
        <f>ROUND(($D$128/MiY*(SUM($J$128:DT128)&lt;=1)+IF(SUM($J$128:DT128)+($D$128/MiY)&gt;1,1-(SUM($J$128:DT128)+($D$128/MiY)),0)),5)*(DU$7&gt;=$E$128)</f>
        <v>0</v>
      </c>
      <c r="DV128" s="155">
        <f>ROUND(($D$128/MiY*(SUM($J$128:DU128)&lt;=1)+IF(SUM($J$128:DU128)+($D$128/MiY)&gt;1,1-(SUM($J$128:DU128)+($D$128/MiY)),0)),5)*(DV$7&gt;=$E$128)</f>
        <v>0</v>
      </c>
      <c r="DW128" s="155">
        <f>ROUND(($D$128/MiY*(SUM($J$128:DV128)&lt;=1)+IF(SUM($J$128:DV128)+($D$128/MiY)&gt;1,1-(SUM($J$128:DV128)+($D$128/MiY)),0)),5)*(DW$7&gt;=$E$128)</f>
        <v>0</v>
      </c>
      <c r="DX128" s="155">
        <f>ROUND(($D$128/MiY*(SUM($J$128:DW128)&lt;=1)+IF(SUM($J$128:DW128)+($D$128/MiY)&gt;1,1-(SUM($J$128:DW128)+($D$128/MiY)),0)),5)*(DX$7&gt;=$E$128)</f>
        <v>0</v>
      </c>
      <c r="DY128" s="155">
        <f>ROUND(($D$128/MiY*(SUM($J$128:DX128)&lt;=1)+IF(SUM($J$128:DX128)+($D$128/MiY)&gt;1,1-(SUM($J$128:DX128)+($D$128/MiY)),0)),5)*(DY$7&gt;=$E$128)</f>
        <v>0</v>
      </c>
      <c r="DZ128" s="155">
        <f>ROUND(($D$128/MiY*(SUM($J$128:DY128)&lt;=1)+IF(SUM($J$128:DY128)+($D$128/MiY)&gt;1,1-(SUM($J$128:DY128)+($D$128/MiY)),0)),5)*(DZ$7&gt;=$E$128)</f>
        <v>0</v>
      </c>
      <c r="EA128" s="155">
        <f>ROUND(($D$128/MiY*(SUM($J$128:DZ128)&lt;=1)+IF(SUM($J$128:DZ128)+($D$128/MiY)&gt;1,1-(SUM($J$128:DZ128)+($D$128/MiY)),0)),5)*(EA$7&gt;=$E$128)</f>
        <v>0</v>
      </c>
      <c r="EB128" s="155">
        <f>ROUND(($D$128/MiY*(SUM($J$128:EA128)&lt;=1)+IF(SUM($J$128:EA128)+($D$128/MiY)&gt;1,1-(SUM($J$128:EA128)+($D$128/MiY)),0)),5)*(EB$7&gt;=$E$128)</f>
        <v>0</v>
      </c>
    </row>
    <row r="129" spans="2:132" outlineLevel="1" x14ac:dyDescent="0.25">
      <c r="C129" s="318" t="s">
        <v>605</v>
      </c>
      <c r="D129" s="16">
        <f>Costs!$K$25*Costs!$K$31</f>
        <v>163749.73262032086</v>
      </c>
      <c r="G129" s="52" t="s">
        <v>603</v>
      </c>
      <c r="H129" s="46">
        <f t="shared" ref="H129" si="1646">SUM(J129:EB129)</f>
        <v>159099.97545020326</v>
      </c>
      <c r="J129" s="82">
        <f t="shared" ref="J129" si="1647">($D129-SUM($J$100:$EB$100))*J128</f>
        <v>0</v>
      </c>
      <c r="K129" s="82">
        <f>($D129-SUM($J$100:$EB$100))*K128</f>
        <v>0</v>
      </c>
      <c r="L129" s="82">
        <f t="shared" ref="L129:BW129" si="1648">($D129-SUM($J$100:$EB$100))*L128</f>
        <v>0</v>
      </c>
      <c r="M129" s="82">
        <f t="shared" si="1648"/>
        <v>0</v>
      </c>
      <c r="N129" s="82">
        <f t="shared" si="1648"/>
        <v>0</v>
      </c>
      <c r="O129" s="82">
        <f t="shared" si="1648"/>
        <v>0</v>
      </c>
      <c r="P129" s="82">
        <f t="shared" si="1648"/>
        <v>0</v>
      </c>
      <c r="Q129" s="82">
        <f t="shared" si="1648"/>
        <v>0</v>
      </c>
      <c r="R129" s="82">
        <f t="shared" si="1648"/>
        <v>0</v>
      </c>
      <c r="S129" s="82">
        <f t="shared" si="1648"/>
        <v>0</v>
      </c>
      <c r="T129" s="82">
        <f t="shared" si="1648"/>
        <v>0</v>
      </c>
      <c r="U129" s="82">
        <f t="shared" si="1648"/>
        <v>0</v>
      </c>
      <c r="V129" s="82">
        <f t="shared" si="1648"/>
        <v>0</v>
      </c>
      <c r="W129" s="82">
        <f t="shared" si="1648"/>
        <v>0</v>
      </c>
      <c r="X129" s="82">
        <f t="shared" si="1648"/>
        <v>0</v>
      </c>
      <c r="Y129" s="82">
        <f t="shared" si="1648"/>
        <v>0</v>
      </c>
      <c r="Z129" s="82">
        <f t="shared" si="1648"/>
        <v>0</v>
      </c>
      <c r="AA129" s="82">
        <f t="shared" si="1648"/>
        <v>0</v>
      </c>
      <c r="AB129" s="82">
        <f t="shared" si="1648"/>
        <v>0</v>
      </c>
      <c r="AC129" s="82">
        <f t="shared" si="1648"/>
        <v>0</v>
      </c>
      <c r="AD129" s="82">
        <f t="shared" si="1648"/>
        <v>0</v>
      </c>
      <c r="AE129" s="82">
        <f t="shared" si="1648"/>
        <v>0</v>
      </c>
      <c r="AF129" s="82">
        <f t="shared" si="1648"/>
        <v>0</v>
      </c>
      <c r="AG129" s="82">
        <f t="shared" si="1648"/>
        <v>0</v>
      </c>
      <c r="AH129" s="82">
        <f t="shared" si="1648"/>
        <v>8484.8016907593392</v>
      </c>
      <c r="AI129" s="82">
        <f t="shared" si="1648"/>
        <v>8484.8016907593392</v>
      </c>
      <c r="AJ129" s="82">
        <f t="shared" si="1648"/>
        <v>8484.8016907593392</v>
      </c>
      <c r="AK129" s="82">
        <f t="shared" si="1648"/>
        <v>8484.8016907593392</v>
      </c>
      <c r="AL129" s="82">
        <f t="shared" si="1648"/>
        <v>8484.8016907593392</v>
      </c>
      <c r="AM129" s="82">
        <f t="shared" si="1648"/>
        <v>8484.8016907593392</v>
      </c>
      <c r="AN129" s="82">
        <f t="shared" si="1648"/>
        <v>8484.8016907593392</v>
      </c>
      <c r="AO129" s="82">
        <f t="shared" si="1648"/>
        <v>8484.8016907593392</v>
      </c>
      <c r="AP129" s="82">
        <f t="shared" si="1648"/>
        <v>8484.8016907593392</v>
      </c>
      <c r="AQ129" s="82">
        <f t="shared" si="1648"/>
        <v>8484.8016907593392</v>
      </c>
      <c r="AR129" s="82">
        <f t="shared" si="1648"/>
        <v>8484.8016907593392</v>
      </c>
      <c r="AS129" s="82">
        <f t="shared" si="1648"/>
        <v>8484.8016907593392</v>
      </c>
      <c r="AT129" s="82">
        <f t="shared" si="1648"/>
        <v>8484.8016907593392</v>
      </c>
      <c r="AU129" s="82">
        <f t="shared" si="1648"/>
        <v>8484.8016907593392</v>
      </c>
      <c r="AV129" s="82">
        <f t="shared" si="1648"/>
        <v>8484.8016907593392</v>
      </c>
      <c r="AW129" s="82">
        <f t="shared" si="1648"/>
        <v>8484.8016907593392</v>
      </c>
      <c r="AX129" s="82">
        <f t="shared" si="1648"/>
        <v>8484.8016907593392</v>
      </c>
      <c r="AY129" s="82">
        <f t="shared" si="1648"/>
        <v>8484.8016907593392</v>
      </c>
      <c r="AZ129" s="82">
        <f t="shared" si="1648"/>
        <v>6373.5450165351413</v>
      </c>
      <c r="BA129" s="82">
        <f t="shared" si="1648"/>
        <v>0</v>
      </c>
      <c r="BB129" s="82">
        <f t="shared" si="1648"/>
        <v>0</v>
      </c>
      <c r="BC129" s="82">
        <f t="shared" si="1648"/>
        <v>0</v>
      </c>
      <c r="BD129" s="82">
        <f t="shared" si="1648"/>
        <v>0</v>
      </c>
      <c r="BE129" s="82">
        <f t="shared" si="1648"/>
        <v>0</v>
      </c>
      <c r="BF129" s="82">
        <f t="shared" si="1648"/>
        <v>0</v>
      </c>
      <c r="BG129" s="82">
        <f t="shared" si="1648"/>
        <v>0</v>
      </c>
      <c r="BH129" s="82">
        <f t="shared" si="1648"/>
        <v>0</v>
      </c>
      <c r="BI129" s="82">
        <f t="shared" si="1648"/>
        <v>0</v>
      </c>
      <c r="BJ129" s="82">
        <f t="shared" si="1648"/>
        <v>0</v>
      </c>
      <c r="BK129" s="82">
        <f t="shared" si="1648"/>
        <v>0</v>
      </c>
      <c r="BL129" s="82">
        <f t="shared" si="1648"/>
        <v>0</v>
      </c>
      <c r="BM129" s="82">
        <f t="shared" si="1648"/>
        <v>0</v>
      </c>
      <c r="BN129" s="82">
        <f t="shared" si="1648"/>
        <v>0</v>
      </c>
      <c r="BO129" s="82">
        <f t="shared" si="1648"/>
        <v>0</v>
      </c>
      <c r="BP129" s="82">
        <f t="shared" si="1648"/>
        <v>0</v>
      </c>
      <c r="BQ129" s="82">
        <f t="shared" si="1648"/>
        <v>0</v>
      </c>
      <c r="BR129" s="82">
        <f t="shared" si="1648"/>
        <v>0</v>
      </c>
      <c r="BS129" s="82">
        <f t="shared" si="1648"/>
        <v>0</v>
      </c>
      <c r="BT129" s="82">
        <f t="shared" si="1648"/>
        <v>0</v>
      </c>
      <c r="BU129" s="82">
        <f t="shared" si="1648"/>
        <v>0</v>
      </c>
      <c r="BV129" s="82">
        <f t="shared" si="1648"/>
        <v>0</v>
      </c>
      <c r="BW129" s="82">
        <f t="shared" si="1648"/>
        <v>0</v>
      </c>
      <c r="BX129" s="82">
        <f t="shared" ref="BX129:EB129" si="1649">($D129-SUM($J$100:$EB$100))*BX128</f>
        <v>0</v>
      </c>
      <c r="BY129" s="82">
        <f t="shared" si="1649"/>
        <v>0</v>
      </c>
      <c r="BZ129" s="82">
        <f t="shared" si="1649"/>
        <v>0</v>
      </c>
      <c r="CA129" s="82">
        <f t="shared" si="1649"/>
        <v>0</v>
      </c>
      <c r="CB129" s="82">
        <f t="shared" si="1649"/>
        <v>0</v>
      </c>
      <c r="CC129" s="82">
        <f t="shared" si="1649"/>
        <v>0</v>
      </c>
      <c r="CD129" s="82">
        <f t="shared" si="1649"/>
        <v>0</v>
      </c>
      <c r="CE129" s="82">
        <f t="shared" si="1649"/>
        <v>0</v>
      </c>
      <c r="CF129" s="82">
        <f t="shared" si="1649"/>
        <v>0</v>
      </c>
      <c r="CG129" s="82">
        <f t="shared" si="1649"/>
        <v>0</v>
      </c>
      <c r="CH129" s="82">
        <f t="shared" si="1649"/>
        <v>0</v>
      </c>
      <c r="CI129" s="82">
        <f t="shared" si="1649"/>
        <v>0</v>
      </c>
      <c r="CJ129" s="82">
        <f t="shared" si="1649"/>
        <v>0</v>
      </c>
      <c r="CK129" s="82">
        <f t="shared" si="1649"/>
        <v>0</v>
      </c>
      <c r="CL129" s="82">
        <f t="shared" si="1649"/>
        <v>0</v>
      </c>
      <c r="CM129" s="82">
        <f t="shared" si="1649"/>
        <v>0</v>
      </c>
      <c r="CN129" s="82">
        <f t="shared" si="1649"/>
        <v>0</v>
      </c>
      <c r="CO129" s="82">
        <f t="shared" si="1649"/>
        <v>0</v>
      </c>
      <c r="CP129" s="82">
        <f t="shared" si="1649"/>
        <v>0</v>
      </c>
      <c r="CQ129" s="82">
        <f t="shared" si="1649"/>
        <v>0</v>
      </c>
      <c r="CR129" s="82">
        <f t="shared" si="1649"/>
        <v>0</v>
      </c>
      <c r="CS129" s="82">
        <f t="shared" si="1649"/>
        <v>0</v>
      </c>
      <c r="CT129" s="82">
        <f t="shared" si="1649"/>
        <v>0</v>
      </c>
      <c r="CU129" s="82">
        <f t="shared" si="1649"/>
        <v>0</v>
      </c>
      <c r="CV129" s="82">
        <f t="shared" si="1649"/>
        <v>0</v>
      </c>
      <c r="CW129" s="82">
        <f t="shared" si="1649"/>
        <v>0</v>
      </c>
      <c r="CX129" s="82">
        <f t="shared" si="1649"/>
        <v>0</v>
      </c>
      <c r="CY129" s="82">
        <f t="shared" si="1649"/>
        <v>0</v>
      </c>
      <c r="CZ129" s="82">
        <f t="shared" si="1649"/>
        <v>0</v>
      </c>
      <c r="DA129" s="82">
        <f t="shared" si="1649"/>
        <v>0</v>
      </c>
      <c r="DB129" s="82">
        <f t="shared" si="1649"/>
        <v>0</v>
      </c>
      <c r="DC129" s="82">
        <f t="shared" si="1649"/>
        <v>0</v>
      </c>
      <c r="DD129" s="82">
        <f t="shared" si="1649"/>
        <v>0</v>
      </c>
      <c r="DE129" s="82">
        <f t="shared" si="1649"/>
        <v>0</v>
      </c>
      <c r="DF129" s="82">
        <f t="shared" si="1649"/>
        <v>0</v>
      </c>
      <c r="DG129" s="82">
        <f t="shared" si="1649"/>
        <v>0</v>
      </c>
      <c r="DH129" s="82">
        <f t="shared" si="1649"/>
        <v>0</v>
      </c>
      <c r="DI129" s="82">
        <f t="shared" si="1649"/>
        <v>0</v>
      </c>
      <c r="DJ129" s="82">
        <f t="shared" si="1649"/>
        <v>0</v>
      </c>
      <c r="DK129" s="82">
        <f t="shared" si="1649"/>
        <v>0</v>
      </c>
      <c r="DL129" s="82">
        <f t="shared" si="1649"/>
        <v>0</v>
      </c>
      <c r="DM129" s="82">
        <f t="shared" si="1649"/>
        <v>0</v>
      </c>
      <c r="DN129" s="82">
        <f t="shared" si="1649"/>
        <v>0</v>
      </c>
      <c r="DO129" s="82">
        <f t="shared" si="1649"/>
        <v>0</v>
      </c>
      <c r="DP129" s="82">
        <f t="shared" si="1649"/>
        <v>0</v>
      </c>
      <c r="DQ129" s="82">
        <f t="shared" si="1649"/>
        <v>0</v>
      </c>
      <c r="DR129" s="82">
        <f t="shared" si="1649"/>
        <v>0</v>
      </c>
      <c r="DS129" s="82">
        <f t="shared" si="1649"/>
        <v>0</v>
      </c>
      <c r="DT129" s="82">
        <f t="shared" si="1649"/>
        <v>0</v>
      </c>
      <c r="DU129" s="82">
        <f t="shared" si="1649"/>
        <v>0</v>
      </c>
      <c r="DV129" s="82">
        <f t="shared" si="1649"/>
        <v>0</v>
      </c>
      <c r="DW129" s="82">
        <f t="shared" si="1649"/>
        <v>0</v>
      </c>
      <c r="DX129" s="82">
        <f t="shared" si="1649"/>
        <v>0</v>
      </c>
      <c r="DY129" s="82">
        <f t="shared" si="1649"/>
        <v>0</v>
      </c>
      <c r="DZ129" s="82">
        <f t="shared" si="1649"/>
        <v>0</v>
      </c>
      <c r="EA129" s="82">
        <f t="shared" si="1649"/>
        <v>0</v>
      </c>
      <c r="EB129" s="82">
        <f t="shared" si="1649"/>
        <v>0</v>
      </c>
    </row>
    <row r="130" spans="2:132" outlineLevel="1" x14ac:dyDescent="0.25">
      <c r="C130" s="318" t="s">
        <v>594</v>
      </c>
      <c r="D130" s="31">
        <f>Costs!$K$39</f>
        <v>1.9</v>
      </c>
      <c r="G130" s="52" t="s">
        <v>220</v>
      </c>
      <c r="H130" s="29"/>
      <c r="J130" s="312">
        <f>$D130</f>
        <v>1.9</v>
      </c>
      <c r="K130" s="312">
        <f t="shared" ref="K130:BV130" si="1650">$D130</f>
        <v>1.9</v>
      </c>
      <c r="L130" s="312">
        <f t="shared" si="1650"/>
        <v>1.9</v>
      </c>
      <c r="M130" s="312">
        <f t="shared" si="1650"/>
        <v>1.9</v>
      </c>
      <c r="N130" s="312">
        <f t="shared" si="1650"/>
        <v>1.9</v>
      </c>
      <c r="O130" s="312">
        <f t="shared" si="1650"/>
        <v>1.9</v>
      </c>
      <c r="P130" s="312">
        <f t="shared" si="1650"/>
        <v>1.9</v>
      </c>
      <c r="Q130" s="312">
        <f t="shared" si="1650"/>
        <v>1.9</v>
      </c>
      <c r="R130" s="312">
        <f t="shared" si="1650"/>
        <v>1.9</v>
      </c>
      <c r="S130" s="312">
        <f t="shared" si="1650"/>
        <v>1.9</v>
      </c>
      <c r="T130" s="312">
        <f t="shared" si="1650"/>
        <v>1.9</v>
      </c>
      <c r="U130" s="312">
        <f t="shared" si="1650"/>
        <v>1.9</v>
      </c>
      <c r="V130" s="312">
        <f t="shared" si="1650"/>
        <v>1.9</v>
      </c>
      <c r="W130" s="312">
        <f t="shared" si="1650"/>
        <v>1.9</v>
      </c>
      <c r="X130" s="312">
        <f t="shared" si="1650"/>
        <v>1.9</v>
      </c>
      <c r="Y130" s="312">
        <f t="shared" si="1650"/>
        <v>1.9</v>
      </c>
      <c r="Z130" s="312">
        <f t="shared" si="1650"/>
        <v>1.9</v>
      </c>
      <c r="AA130" s="312">
        <f t="shared" si="1650"/>
        <v>1.9</v>
      </c>
      <c r="AB130" s="312">
        <f t="shared" si="1650"/>
        <v>1.9</v>
      </c>
      <c r="AC130" s="312">
        <f t="shared" si="1650"/>
        <v>1.9</v>
      </c>
      <c r="AD130" s="312">
        <f t="shared" si="1650"/>
        <v>1.9</v>
      </c>
      <c r="AE130" s="312">
        <f t="shared" si="1650"/>
        <v>1.9</v>
      </c>
      <c r="AF130" s="312">
        <f t="shared" si="1650"/>
        <v>1.9</v>
      </c>
      <c r="AG130" s="312">
        <f t="shared" si="1650"/>
        <v>1.9</v>
      </c>
      <c r="AH130" s="312">
        <f t="shared" si="1650"/>
        <v>1.9</v>
      </c>
      <c r="AI130" s="312">
        <f t="shared" si="1650"/>
        <v>1.9</v>
      </c>
      <c r="AJ130" s="312">
        <f t="shared" si="1650"/>
        <v>1.9</v>
      </c>
      <c r="AK130" s="312">
        <f t="shared" si="1650"/>
        <v>1.9</v>
      </c>
      <c r="AL130" s="312">
        <f t="shared" si="1650"/>
        <v>1.9</v>
      </c>
      <c r="AM130" s="312">
        <f t="shared" si="1650"/>
        <v>1.9</v>
      </c>
      <c r="AN130" s="312">
        <f t="shared" si="1650"/>
        <v>1.9</v>
      </c>
      <c r="AO130" s="312">
        <f t="shared" si="1650"/>
        <v>1.9</v>
      </c>
      <c r="AP130" s="312">
        <f t="shared" si="1650"/>
        <v>1.9</v>
      </c>
      <c r="AQ130" s="312">
        <f t="shared" si="1650"/>
        <v>1.9</v>
      </c>
      <c r="AR130" s="312">
        <f t="shared" si="1650"/>
        <v>1.9</v>
      </c>
      <c r="AS130" s="312">
        <f t="shared" si="1650"/>
        <v>1.9</v>
      </c>
      <c r="AT130" s="312">
        <f t="shared" si="1650"/>
        <v>1.9</v>
      </c>
      <c r="AU130" s="312">
        <f t="shared" si="1650"/>
        <v>1.9</v>
      </c>
      <c r="AV130" s="312">
        <f t="shared" si="1650"/>
        <v>1.9</v>
      </c>
      <c r="AW130" s="312">
        <f t="shared" si="1650"/>
        <v>1.9</v>
      </c>
      <c r="AX130" s="312">
        <f t="shared" si="1650"/>
        <v>1.9</v>
      </c>
      <c r="AY130" s="312">
        <f t="shared" si="1650"/>
        <v>1.9</v>
      </c>
      <c r="AZ130" s="312">
        <f t="shared" si="1650"/>
        <v>1.9</v>
      </c>
      <c r="BA130" s="312">
        <f t="shared" si="1650"/>
        <v>1.9</v>
      </c>
      <c r="BB130" s="312">
        <f t="shared" si="1650"/>
        <v>1.9</v>
      </c>
      <c r="BC130" s="312">
        <f t="shared" si="1650"/>
        <v>1.9</v>
      </c>
      <c r="BD130" s="312">
        <f t="shared" si="1650"/>
        <v>1.9</v>
      </c>
      <c r="BE130" s="312">
        <f t="shared" si="1650"/>
        <v>1.9</v>
      </c>
      <c r="BF130" s="312">
        <f t="shared" si="1650"/>
        <v>1.9</v>
      </c>
      <c r="BG130" s="312">
        <f t="shared" si="1650"/>
        <v>1.9</v>
      </c>
      <c r="BH130" s="312">
        <f t="shared" si="1650"/>
        <v>1.9</v>
      </c>
      <c r="BI130" s="312">
        <f t="shared" si="1650"/>
        <v>1.9</v>
      </c>
      <c r="BJ130" s="312">
        <f t="shared" si="1650"/>
        <v>1.9</v>
      </c>
      <c r="BK130" s="312">
        <f t="shared" si="1650"/>
        <v>1.9</v>
      </c>
      <c r="BL130" s="312">
        <f t="shared" si="1650"/>
        <v>1.9</v>
      </c>
      <c r="BM130" s="312">
        <f t="shared" si="1650"/>
        <v>1.9</v>
      </c>
      <c r="BN130" s="312">
        <f t="shared" si="1650"/>
        <v>1.9</v>
      </c>
      <c r="BO130" s="312">
        <f t="shared" si="1650"/>
        <v>1.9</v>
      </c>
      <c r="BP130" s="312">
        <f t="shared" si="1650"/>
        <v>1.9</v>
      </c>
      <c r="BQ130" s="312">
        <f t="shared" si="1650"/>
        <v>1.9</v>
      </c>
      <c r="BR130" s="312">
        <f t="shared" si="1650"/>
        <v>1.9</v>
      </c>
      <c r="BS130" s="312">
        <f t="shared" si="1650"/>
        <v>1.9</v>
      </c>
      <c r="BT130" s="312">
        <f t="shared" si="1650"/>
        <v>1.9</v>
      </c>
      <c r="BU130" s="312">
        <f t="shared" si="1650"/>
        <v>1.9</v>
      </c>
      <c r="BV130" s="312">
        <f t="shared" si="1650"/>
        <v>1.9</v>
      </c>
      <c r="BW130" s="312">
        <f t="shared" ref="BW130:EB130" si="1651">$D130</f>
        <v>1.9</v>
      </c>
      <c r="BX130" s="312">
        <f t="shared" si="1651"/>
        <v>1.9</v>
      </c>
      <c r="BY130" s="312">
        <f t="shared" si="1651"/>
        <v>1.9</v>
      </c>
      <c r="BZ130" s="312">
        <f t="shared" si="1651"/>
        <v>1.9</v>
      </c>
      <c r="CA130" s="312">
        <f t="shared" si="1651"/>
        <v>1.9</v>
      </c>
      <c r="CB130" s="312">
        <f t="shared" si="1651"/>
        <v>1.9</v>
      </c>
      <c r="CC130" s="312">
        <f t="shared" si="1651"/>
        <v>1.9</v>
      </c>
      <c r="CD130" s="312">
        <f t="shared" si="1651"/>
        <v>1.9</v>
      </c>
      <c r="CE130" s="312">
        <f t="shared" si="1651"/>
        <v>1.9</v>
      </c>
      <c r="CF130" s="312">
        <f t="shared" si="1651"/>
        <v>1.9</v>
      </c>
      <c r="CG130" s="312">
        <f t="shared" si="1651"/>
        <v>1.9</v>
      </c>
      <c r="CH130" s="312">
        <f t="shared" si="1651"/>
        <v>1.9</v>
      </c>
      <c r="CI130" s="312">
        <f t="shared" si="1651"/>
        <v>1.9</v>
      </c>
      <c r="CJ130" s="312">
        <f t="shared" si="1651"/>
        <v>1.9</v>
      </c>
      <c r="CK130" s="312">
        <f t="shared" si="1651"/>
        <v>1.9</v>
      </c>
      <c r="CL130" s="312">
        <f t="shared" si="1651"/>
        <v>1.9</v>
      </c>
      <c r="CM130" s="312">
        <f t="shared" si="1651"/>
        <v>1.9</v>
      </c>
      <c r="CN130" s="312">
        <f t="shared" si="1651"/>
        <v>1.9</v>
      </c>
      <c r="CO130" s="312">
        <f t="shared" si="1651"/>
        <v>1.9</v>
      </c>
      <c r="CP130" s="312">
        <f t="shared" si="1651"/>
        <v>1.9</v>
      </c>
      <c r="CQ130" s="312">
        <f t="shared" si="1651"/>
        <v>1.9</v>
      </c>
      <c r="CR130" s="312">
        <f t="shared" si="1651"/>
        <v>1.9</v>
      </c>
      <c r="CS130" s="312">
        <f t="shared" si="1651"/>
        <v>1.9</v>
      </c>
      <c r="CT130" s="312">
        <f t="shared" si="1651"/>
        <v>1.9</v>
      </c>
      <c r="CU130" s="312">
        <f t="shared" si="1651"/>
        <v>1.9</v>
      </c>
      <c r="CV130" s="312">
        <f t="shared" si="1651"/>
        <v>1.9</v>
      </c>
      <c r="CW130" s="312">
        <f t="shared" si="1651"/>
        <v>1.9</v>
      </c>
      <c r="CX130" s="312">
        <f t="shared" si="1651"/>
        <v>1.9</v>
      </c>
      <c r="CY130" s="312">
        <f t="shared" si="1651"/>
        <v>1.9</v>
      </c>
      <c r="CZ130" s="312">
        <f t="shared" si="1651"/>
        <v>1.9</v>
      </c>
      <c r="DA130" s="312">
        <f t="shared" si="1651"/>
        <v>1.9</v>
      </c>
      <c r="DB130" s="312">
        <f t="shared" si="1651"/>
        <v>1.9</v>
      </c>
      <c r="DC130" s="312">
        <f t="shared" si="1651"/>
        <v>1.9</v>
      </c>
      <c r="DD130" s="312">
        <f t="shared" si="1651"/>
        <v>1.9</v>
      </c>
      <c r="DE130" s="312">
        <f t="shared" si="1651"/>
        <v>1.9</v>
      </c>
      <c r="DF130" s="312">
        <f t="shared" si="1651"/>
        <v>1.9</v>
      </c>
      <c r="DG130" s="312">
        <f t="shared" si="1651"/>
        <v>1.9</v>
      </c>
      <c r="DH130" s="312">
        <f t="shared" si="1651"/>
        <v>1.9</v>
      </c>
      <c r="DI130" s="312">
        <f t="shared" si="1651"/>
        <v>1.9</v>
      </c>
      <c r="DJ130" s="312">
        <f t="shared" si="1651"/>
        <v>1.9</v>
      </c>
      <c r="DK130" s="312">
        <f t="shared" si="1651"/>
        <v>1.9</v>
      </c>
      <c r="DL130" s="312">
        <f t="shared" si="1651"/>
        <v>1.9</v>
      </c>
      <c r="DM130" s="312">
        <f t="shared" si="1651"/>
        <v>1.9</v>
      </c>
      <c r="DN130" s="312">
        <f t="shared" si="1651"/>
        <v>1.9</v>
      </c>
      <c r="DO130" s="312">
        <f t="shared" si="1651"/>
        <v>1.9</v>
      </c>
      <c r="DP130" s="312">
        <f t="shared" si="1651"/>
        <v>1.9</v>
      </c>
      <c r="DQ130" s="312">
        <f t="shared" si="1651"/>
        <v>1.9</v>
      </c>
      <c r="DR130" s="312">
        <f t="shared" si="1651"/>
        <v>1.9</v>
      </c>
      <c r="DS130" s="312">
        <f t="shared" si="1651"/>
        <v>1.9</v>
      </c>
      <c r="DT130" s="312">
        <f t="shared" si="1651"/>
        <v>1.9</v>
      </c>
      <c r="DU130" s="312">
        <f t="shared" si="1651"/>
        <v>1.9</v>
      </c>
      <c r="DV130" s="312">
        <f t="shared" si="1651"/>
        <v>1.9</v>
      </c>
      <c r="DW130" s="312">
        <f t="shared" si="1651"/>
        <v>1.9</v>
      </c>
      <c r="DX130" s="312">
        <f t="shared" si="1651"/>
        <v>1.9</v>
      </c>
      <c r="DY130" s="312">
        <f t="shared" si="1651"/>
        <v>1.9</v>
      </c>
      <c r="DZ130" s="312">
        <f t="shared" si="1651"/>
        <v>1.9</v>
      </c>
      <c r="EA130" s="312">
        <f t="shared" si="1651"/>
        <v>1.9</v>
      </c>
      <c r="EB130" s="312">
        <f t="shared" si="1651"/>
        <v>1.9</v>
      </c>
    </row>
    <row r="131" spans="2:132" outlineLevel="1" x14ac:dyDescent="0.25">
      <c r="C131" s="327" t="s">
        <v>601</v>
      </c>
      <c r="D131" s="38"/>
      <c r="E131" s="38"/>
      <c r="F131" s="38"/>
      <c r="G131" s="55" t="s">
        <v>220</v>
      </c>
      <c r="H131" s="316">
        <f t="shared" ref="H131" si="1652">SUM(J131:EB131)</f>
        <v>302289.9533553861</v>
      </c>
      <c r="I131" s="38"/>
      <c r="J131" s="314">
        <f>J129*J130</f>
        <v>0</v>
      </c>
      <c r="K131" s="314">
        <f t="shared" ref="K131" si="1653">K129*K130</f>
        <v>0</v>
      </c>
      <c r="L131" s="314">
        <f t="shared" ref="L131" si="1654">L129*L130</f>
        <v>0</v>
      </c>
      <c r="M131" s="314">
        <f t="shared" ref="M131" si="1655">M129*M130</f>
        <v>0</v>
      </c>
      <c r="N131" s="314">
        <f t="shared" ref="N131" si="1656">N129*N130</f>
        <v>0</v>
      </c>
      <c r="O131" s="314">
        <f t="shared" ref="O131" si="1657">O129*O130</f>
        <v>0</v>
      </c>
      <c r="P131" s="314">
        <f t="shared" ref="P131" si="1658">P129*P130</f>
        <v>0</v>
      </c>
      <c r="Q131" s="314">
        <f t="shared" ref="Q131" si="1659">Q129*Q130</f>
        <v>0</v>
      </c>
      <c r="R131" s="314">
        <f t="shared" ref="R131" si="1660">R129*R130</f>
        <v>0</v>
      </c>
      <c r="S131" s="314">
        <f t="shared" ref="S131" si="1661">S129*S130</f>
        <v>0</v>
      </c>
      <c r="T131" s="314">
        <f t="shared" ref="T131" si="1662">T129*T130</f>
        <v>0</v>
      </c>
      <c r="U131" s="314">
        <f t="shared" ref="U131" si="1663">U129*U130</f>
        <v>0</v>
      </c>
      <c r="V131" s="314">
        <f t="shared" ref="V131" si="1664">V129*V130</f>
        <v>0</v>
      </c>
      <c r="W131" s="314">
        <f t="shared" ref="W131" si="1665">W129*W130</f>
        <v>0</v>
      </c>
      <c r="X131" s="314">
        <f t="shared" ref="X131" si="1666">X129*X130</f>
        <v>0</v>
      </c>
      <c r="Y131" s="314">
        <f t="shared" ref="Y131" si="1667">Y129*Y130</f>
        <v>0</v>
      </c>
      <c r="Z131" s="314">
        <f t="shared" ref="Z131" si="1668">Z129*Z130</f>
        <v>0</v>
      </c>
      <c r="AA131" s="314">
        <f t="shared" ref="AA131" si="1669">AA129*AA130</f>
        <v>0</v>
      </c>
      <c r="AB131" s="314">
        <f t="shared" ref="AB131" si="1670">AB129*AB130</f>
        <v>0</v>
      </c>
      <c r="AC131" s="314">
        <f t="shared" ref="AC131" si="1671">AC129*AC130</f>
        <v>0</v>
      </c>
      <c r="AD131" s="314">
        <f t="shared" ref="AD131" si="1672">AD129*AD130</f>
        <v>0</v>
      </c>
      <c r="AE131" s="314">
        <f t="shared" ref="AE131" si="1673">AE129*AE130</f>
        <v>0</v>
      </c>
      <c r="AF131" s="314">
        <f t="shared" ref="AF131" si="1674">AF129*AF130</f>
        <v>0</v>
      </c>
      <c r="AG131" s="314">
        <f t="shared" ref="AG131" si="1675">AG129*AG130</f>
        <v>0</v>
      </c>
      <c r="AH131" s="314">
        <f t="shared" ref="AH131" si="1676">AH129*AH130</f>
        <v>16121.123212442744</v>
      </c>
      <c r="AI131" s="314">
        <f t="shared" ref="AI131" si="1677">AI129*AI130</f>
        <v>16121.123212442744</v>
      </c>
      <c r="AJ131" s="314">
        <f t="shared" ref="AJ131" si="1678">AJ129*AJ130</f>
        <v>16121.123212442744</v>
      </c>
      <c r="AK131" s="314">
        <f t="shared" ref="AK131" si="1679">AK129*AK130</f>
        <v>16121.123212442744</v>
      </c>
      <c r="AL131" s="314">
        <f t="shared" ref="AL131" si="1680">AL129*AL130</f>
        <v>16121.123212442744</v>
      </c>
      <c r="AM131" s="314">
        <f t="shared" ref="AM131" si="1681">AM129*AM130</f>
        <v>16121.123212442744</v>
      </c>
      <c r="AN131" s="314">
        <f t="shared" ref="AN131" si="1682">AN129*AN130</f>
        <v>16121.123212442744</v>
      </c>
      <c r="AO131" s="314">
        <f t="shared" ref="AO131" si="1683">AO129*AO130</f>
        <v>16121.123212442744</v>
      </c>
      <c r="AP131" s="314">
        <f t="shared" ref="AP131" si="1684">AP129*AP130</f>
        <v>16121.123212442744</v>
      </c>
      <c r="AQ131" s="314">
        <f t="shared" ref="AQ131" si="1685">AQ129*AQ130</f>
        <v>16121.123212442744</v>
      </c>
      <c r="AR131" s="314">
        <f t="shared" ref="AR131" si="1686">AR129*AR130</f>
        <v>16121.123212442744</v>
      </c>
      <c r="AS131" s="314">
        <f t="shared" ref="AS131" si="1687">AS129*AS130</f>
        <v>16121.123212442744</v>
      </c>
      <c r="AT131" s="314">
        <f t="shared" ref="AT131" si="1688">AT129*AT130</f>
        <v>16121.123212442744</v>
      </c>
      <c r="AU131" s="314">
        <f t="shared" ref="AU131" si="1689">AU129*AU130</f>
        <v>16121.123212442744</v>
      </c>
      <c r="AV131" s="314">
        <f t="shared" ref="AV131" si="1690">AV129*AV130</f>
        <v>16121.123212442744</v>
      </c>
      <c r="AW131" s="314">
        <f t="shared" ref="AW131" si="1691">AW129*AW130</f>
        <v>16121.123212442744</v>
      </c>
      <c r="AX131" s="314">
        <f t="shared" ref="AX131" si="1692">AX129*AX130</f>
        <v>16121.123212442744</v>
      </c>
      <c r="AY131" s="314">
        <f t="shared" ref="AY131" si="1693">AY129*AY130</f>
        <v>16121.123212442744</v>
      </c>
      <c r="AZ131" s="314">
        <f t="shared" ref="AZ131" si="1694">AZ129*AZ130</f>
        <v>12109.735531416767</v>
      </c>
      <c r="BA131" s="314">
        <f t="shared" ref="BA131" si="1695">BA129*BA130</f>
        <v>0</v>
      </c>
      <c r="BB131" s="314">
        <f t="shared" ref="BB131" si="1696">BB129*BB130</f>
        <v>0</v>
      </c>
      <c r="BC131" s="314">
        <f t="shared" ref="BC131" si="1697">BC129*BC130</f>
        <v>0</v>
      </c>
      <c r="BD131" s="314">
        <f t="shared" ref="BD131" si="1698">BD129*BD130</f>
        <v>0</v>
      </c>
      <c r="BE131" s="314">
        <f t="shared" ref="BE131" si="1699">BE129*BE130</f>
        <v>0</v>
      </c>
      <c r="BF131" s="314">
        <f t="shared" ref="BF131" si="1700">BF129*BF130</f>
        <v>0</v>
      </c>
      <c r="BG131" s="314">
        <f t="shared" ref="BG131" si="1701">BG129*BG130</f>
        <v>0</v>
      </c>
      <c r="BH131" s="314">
        <f t="shared" ref="BH131" si="1702">BH129*BH130</f>
        <v>0</v>
      </c>
      <c r="BI131" s="314">
        <f t="shared" ref="BI131" si="1703">BI129*BI130</f>
        <v>0</v>
      </c>
      <c r="BJ131" s="314">
        <f t="shared" ref="BJ131" si="1704">BJ129*BJ130</f>
        <v>0</v>
      </c>
      <c r="BK131" s="314">
        <f t="shared" ref="BK131" si="1705">BK129*BK130</f>
        <v>0</v>
      </c>
      <c r="BL131" s="314">
        <f t="shared" ref="BL131" si="1706">BL129*BL130</f>
        <v>0</v>
      </c>
      <c r="BM131" s="314">
        <f t="shared" ref="BM131" si="1707">BM129*BM130</f>
        <v>0</v>
      </c>
      <c r="BN131" s="314">
        <f t="shared" ref="BN131" si="1708">BN129*BN130</f>
        <v>0</v>
      </c>
      <c r="BO131" s="314">
        <f t="shared" ref="BO131" si="1709">BO129*BO130</f>
        <v>0</v>
      </c>
      <c r="BP131" s="314">
        <f t="shared" ref="BP131" si="1710">BP129*BP130</f>
        <v>0</v>
      </c>
      <c r="BQ131" s="314">
        <f t="shared" ref="BQ131" si="1711">BQ129*BQ130</f>
        <v>0</v>
      </c>
      <c r="BR131" s="314">
        <f t="shared" ref="BR131" si="1712">BR129*BR130</f>
        <v>0</v>
      </c>
      <c r="BS131" s="314">
        <f t="shared" ref="BS131" si="1713">BS129*BS130</f>
        <v>0</v>
      </c>
      <c r="BT131" s="314">
        <f t="shared" ref="BT131" si="1714">BT129*BT130</f>
        <v>0</v>
      </c>
      <c r="BU131" s="314">
        <f t="shared" ref="BU131" si="1715">BU129*BU130</f>
        <v>0</v>
      </c>
      <c r="BV131" s="314">
        <f t="shared" ref="BV131" si="1716">BV129*BV130</f>
        <v>0</v>
      </c>
      <c r="BW131" s="314">
        <f t="shared" ref="BW131" si="1717">BW129*BW130</f>
        <v>0</v>
      </c>
      <c r="BX131" s="314">
        <f t="shared" ref="BX131" si="1718">BX129*BX130</f>
        <v>0</v>
      </c>
      <c r="BY131" s="314">
        <f t="shared" ref="BY131" si="1719">BY129*BY130</f>
        <v>0</v>
      </c>
      <c r="BZ131" s="314">
        <f t="shared" ref="BZ131" si="1720">BZ129*BZ130</f>
        <v>0</v>
      </c>
      <c r="CA131" s="314">
        <f t="shared" ref="CA131" si="1721">CA129*CA130</f>
        <v>0</v>
      </c>
      <c r="CB131" s="314">
        <f t="shared" ref="CB131" si="1722">CB129*CB130</f>
        <v>0</v>
      </c>
      <c r="CC131" s="314">
        <f t="shared" ref="CC131" si="1723">CC129*CC130</f>
        <v>0</v>
      </c>
      <c r="CD131" s="314">
        <f t="shared" ref="CD131" si="1724">CD129*CD130</f>
        <v>0</v>
      </c>
      <c r="CE131" s="314">
        <f t="shared" ref="CE131" si="1725">CE129*CE130</f>
        <v>0</v>
      </c>
      <c r="CF131" s="314">
        <f t="shared" ref="CF131" si="1726">CF129*CF130</f>
        <v>0</v>
      </c>
      <c r="CG131" s="314">
        <f t="shared" ref="CG131" si="1727">CG129*CG130</f>
        <v>0</v>
      </c>
      <c r="CH131" s="314">
        <f t="shared" ref="CH131" si="1728">CH129*CH130</f>
        <v>0</v>
      </c>
      <c r="CI131" s="314">
        <f t="shared" ref="CI131" si="1729">CI129*CI130</f>
        <v>0</v>
      </c>
      <c r="CJ131" s="314">
        <f t="shared" ref="CJ131" si="1730">CJ129*CJ130</f>
        <v>0</v>
      </c>
      <c r="CK131" s="314">
        <f t="shared" ref="CK131" si="1731">CK129*CK130</f>
        <v>0</v>
      </c>
      <c r="CL131" s="314">
        <f t="shared" ref="CL131" si="1732">CL129*CL130</f>
        <v>0</v>
      </c>
      <c r="CM131" s="314">
        <f t="shared" ref="CM131" si="1733">CM129*CM130</f>
        <v>0</v>
      </c>
      <c r="CN131" s="314">
        <f t="shared" ref="CN131" si="1734">CN129*CN130</f>
        <v>0</v>
      </c>
      <c r="CO131" s="314">
        <f t="shared" ref="CO131" si="1735">CO129*CO130</f>
        <v>0</v>
      </c>
      <c r="CP131" s="314">
        <f t="shared" ref="CP131" si="1736">CP129*CP130</f>
        <v>0</v>
      </c>
      <c r="CQ131" s="314">
        <f t="shared" ref="CQ131" si="1737">CQ129*CQ130</f>
        <v>0</v>
      </c>
      <c r="CR131" s="314">
        <f t="shared" ref="CR131" si="1738">CR129*CR130</f>
        <v>0</v>
      </c>
      <c r="CS131" s="314">
        <f t="shared" ref="CS131" si="1739">CS129*CS130</f>
        <v>0</v>
      </c>
      <c r="CT131" s="314">
        <f t="shared" ref="CT131" si="1740">CT129*CT130</f>
        <v>0</v>
      </c>
      <c r="CU131" s="314">
        <f t="shared" ref="CU131" si="1741">CU129*CU130</f>
        <v>0</v>
      </c>
      <c r="CV131" s="314">
        <f t="shared" ref="CV131" si="1742">CV129*CV130</f>
        <v>0</v>
      </c>
      <c r="CW131" s="314">
        <f t="shared" ref="CW131" si="1743">CW129*CW130</f>
        <v>0</v>
      </c>
      <c r="CX131" s="314">
        <f t="shared" ref="CX131" si="1744">CX129*CX130</f>
        <v>0</v>
      </c>
      <c r="CY131" s="314">
        <f t="shared" ref="CY131" si="1745">CY129*CY130</f>
        <v>0</v>
      </c>
      <c r="CZ131" s="314">
        <f t="shared" ref="CZ131" si="1746">CZ129*CZ130</f>
        <v>0</v>
      </c>
      <c r="DA131" s="314">
        <f t="shared" ref="DA131" si="1747">DA129*DA130</f>
        <v>0</v>
      </c>
      <c r="DB131" s="314">
        <f t="shared" ref="DB131" si="1748">DB129*DB130</f>
        <v>0</v>
      </c>
      <c r="DC131" s="314">
        <f t="shared" ref="DC131" si="1749">DC129*DC130</f>
        <v>0</v>
      </c>
      <c r="DD131" s="314">
        <f t="shared" ref="DD131" si="1750">DD129*DD130</f>
        <v>0</v>
      </c>
      <c r="DE131" s="314">
        <f t="shared" ref="DE131" si="1751">DE129*DE130</f>
        <v>0</v>
      </c>
      <c r="DF131" s="314">
        <f t="shared" ref="DF131" si="1752">DF129*DF130</f>
        <v>0</v>
      </c>
      <c r="DG131" s="314">
        <f t="shared" ref="DG131" si="1753">DG129*DG130</f>
        <v>0</v>
      </c>
      <c r="DH131" s="314">
        <f t="shared" ref="DH131" si="1754">DH129*DH130</f>
        <v>0</v>
      </c>
      <c r="DI131" s="314">
        <f t="shared" ref="DI131" si="1755">DI129*DI130</f>
        <v>0</v>
      </c>
      <c r="DJ131" s="314">
        <f t="shared" ref="DJ131" si="1756">DJ129*DJ130</f>
        <v>0</v>
      </c>
      <c r="DK131" s="314">
        <f t="shared" ref="DK131" si="1757">DK129*DK130</f>
        <v>0</v>
      </c>
      <c r="DL131" s="314">
        <f t="shared" ref="DL131" si="1758">DL129*DL130</f>
        <v>0</v>
      </c>
      <c r="DM131" s="314">
        <f t="shared" ref="DM131" si="1759">DM129*DM130</f>
        <v>0</v>
      </c>
      <c r="DN131" s="314">
        <f t="shared" ref="DN131" si="1760">DN129*DN130</f>
        <v>0</v>
      </c>
      <c r="DO131" s="314">
        <f t="shared" ref="DO131" si="1761">DO129*DO130</f>
        <v>0</v>
      </c>
      <c r="DP131" s="314">
        <f t="shared" ref="DP131" si="1762">DP129*DP130</f>
        <v>0</v>
      </c>
      <c r="DQ131" s="314">
        <f t="shared" ref="DQ131" si="1763">DQ129*DQ130</f>
        <v>0</v>
      </c>
      <c r="DR131" s="314">
        <f t="shared" ref="DR131" si="1764">DR129*DR130</f>
        <v>0</v>
      </c>
      <c r="DS131" s="314">
        <f t="shared" ref="DS131" si="1765">DS129*DS130</f>
        <v>0</v>
      </c>
      <c r="DT131" s="314">
        <f t="shared" ref="DT131" si="1766">DT129*DT130</f>
        <v>0</v>
      </c>
      <c r="DU131" s="314">
        <f t="shared" ref="DU131" si="1767">DU129*DU130</f>
        <v>0</v>
      </c>
      <c r="DV131" s="314">
        <f t="shared" ref="DV131" si="1768">DV129*DV130</f>
        <v>0</v>
      </c>
      <c r="DW131" s="314">
        <f t="shared" ref="DW131" si="1769">DW129*DW130</f>
        <v>0</v>
      </c>
      <c r="DX131" s="314">
        <f t="shared" ref="DX131" si="1770">DX129*DX130</f>
        <v>0</v>
      </c>
      <c r="DY131" s="314">
        <f t="shared" ref="DY131" si="1771">DY129*DY130</f>
        <v>0</v>
      </c>
      <c r="DZ131" s="314">
        <f t="shared" ref="DZ131" si="1772">DZ129*DZ130</f>
        <v>0</v>
      </c>
      <c r="EA131" s="314">
        <f t="shared" ref="EA131" si="1773">EA129*EA130</f>
        <v>0</v>
      </c>
      <c r="EB131" s="314">
        <f t="shared" ref="EB131" si="1774">EB129*EB130</f>
        <v>0</v>
      </c>
    </row>
    <row r="132" spans="2:132" outlineLevel="1" x14ac:dyDescent="0.25">
      <c r="C132" s="324" t="s">
        <v>417</v>
      </c>
      <c r="D132" s="34"/>
      <c r="E132" s="34"/>
      <c r="F132" s="34"/>
      <c r="G132" s="67" t="s">
        <v>215</v>
      </c>
      <c r="H132" s="34"/>
      <c r="I132" s="34"/>
      <c r="J132" s="126">
        <f>J$13</f>
        <v>1</v>
      </c>
      <c r="K132" s="126">
        <f t="shared" ref="K132:BV132" si="1775">K$13</f>
        <v>1.0026792493128671</v>
      </c>
      <c r="L132" s="126">
        <f t="shared" si="1775"/>
        <v>1.0056539350998608</v>
      </c>
      <c r="M132" s="126">
        <f t="shared" si="1775"/>
        <v>1.0085410656939733</v>
      </c>
      <c r="N132" s="126">
        <f t="shared" si="1775"/>
        <v>1.0114364849476103</v>
      </c>
      <c r="O132" s="126">
        <f t="shared" si="1775"/>
        <v>1.0143402166566737</v>
      </c>
      <c r="P132" s="126">
        <f t="shared" si="1775"/>
        <v>1.0172522846853813</v>
      </c>
      <c r="Q132" s="126">
        <f t="shared" si="1775"/>
        <v>1.0201727129664624</v>
      </c>
      <c r="R132" s="126">
        <f t="shared" si="1775"/>
        <v>1.0231015255013547</v>
      </c>
      <c r="S132" s="126">
        <f t="shared" si="1775"/>
        <v>1.0260387463604019</v>
      </c>
      <c r="T132" s="126">
        <f t="shared" si="1775"/>
        <v>1.028984399683051</v>
      </c>
      <c r="U132" s="126">
        <f t="shared" si="1775"/>
        <v>1.0319385096780509</v>
      </c>
      <c r="V132" s="126">
        <f t="shared" si="1775"/>
        <v>1.0349011006236515</v>
      </c>
      <c r="W132" s="126">
        <f t="shared" si="1775"/>
        <v>1.0377730230388176</v>
      </c>
      <c r="X132" s="126">
        <f t="shared" si="1775"/>
        <v>1.0408518228283561</v>
      </c>
      <c r="Y132" s="126">
        <f t="shared" si="1775"/>
        <v>1.0438400029932626</v>
      </c>
      <c r="Z132" s="126">
        <f t="shared" si="1775"/>
        <v>1.046836761920777</v>
      </c>
      <c r="AA132" s="126">
        <f t="shared" si="1775"/>
        <v>1.0498421242396576</v>
      </c>
      <c r="AB132" s="126">
        <f t="shared" si="1775"/>
        <v>1.05285611464937</v>
      </c>
      <c r="AC132" s="126">
        <f t="shared" si="1775"/>
        <v>1.0558787579202888</v>
      </c>
      <c r="AD132" s="126">
        <f t="shared" si="1775"/>
        <v>1.0589100788939025</v>
      </c>
      <c r="AE132" s="126">
        <f t="shared" si="1775"/>
        <v>1.0619501024830165</v>
      </c>
      <c r="AF132" s="126">
        <f t="shared" si="1775"/>
        <v>1.0649988536719583</v>
      </c>
      <c r="AG132" s="126">
        <f t="shared" si="1775"/>
        <v>1.0680563575167832</v>
      </c>
      <c r="AH132" s="126">
        <f t="shared" si="1775"/>
        <v>1.0711226391454798</v>
      </c>
      <c r="AI132" s="126">
        <f t="shared" si="1775"/>
        <v>1.0739924437404067</v>
      </c>
      <c r="AJ132" s="126">
        <f t="shared" si="1775"/>
        <v>1.0771786970311998</v>
      </c>
      <c r="AK132" s="126">
        <f t="shared" si="1775"/>
        <v>1.0802711679727233</v>
      </c>
      <c r="AL132" s="126">
        <f t="shared" si="1775"/>
        <v>1.0833725170851116</v>
      </c>
      <c r="AM132" s="126">
        <f t="shared" si="1775"/>
        <v>1.0864827698566941</v>
      </c>
      <c r="AN132" s="126">
        <f t="shared" si="1775"/>
        <v>1.0896019518489746</v>
      </c>
      <c r="AO132" s="126">
        <f t="shared" si="1775"/>
        <v>1.0927300886968412</v>
      </c>
      <c r="AP132" s="126">
        <f t="shared" si="1775"/>
        <v>1.0958672061087775</v>
      </c>
      <c r="AQ132" s="126">
        <f t="shared" si="1775"/>
        <v>1.0990133298670732</v>
      </c>
      <c r="AR132" s="126">
        <f t="shared" si="1775"/>
        <v>1.1021684858280367</v>
      </c>
      <c r="AS132" s="126">
        <f t="shared" si="1775"/>
        <v>1.1053326999222071</v>
      </c>
      <c r="AT132" s="126">
        <f t="shared" si="1775"/>
        <v>1.1085059981545673</v>
      </c>
      <c r="AU132" s="126">
        <f t="shared" si="1775"/>
        <v>1.111475962088432</v>
      </c>
      <c r="AV132" s="126">
        <f t="shared" si="1775"/>
        <v>1.1147734191259395</v>
      </c>
      <c r="AW132" s="126">
        <f t="shared" si="1775"/>
        <v>1.1179738207069689</v>
      </c>
      <c r="AX132" s="126">
        <f t="shared" si="1775"/>
        <v>1.1211834103167977</v>
      </c>
      <c r="AY132" s="126">
        <f t="shared" si="1775"/>
        <v>1.1244022143333261</v>
      </c>
      <c r="AZ132" s="126">
        <f t="shared" si="1775"/>
        <v>1.1276302592101826</v>
      </c>
      <c r="BA132" s="126">
        <f t="shared" si="1775"/>
        <v>1.1308675714769412</v>
      </c>
      <c r="BB132" s="126">
        <f t="shared" si="1775"/>
        <v>1.1341141777393395</v>
      </c>
      <c r="BC132" s="126">
        <f t="shared" si="1775"/>
        <v>1.1373701046794982</v>
      </c>
      <c r="BD132" s="126">
        <f t="shared" si="1775"/>
        <v>1.1406353790561385</v>
      </c>
      <c r="BE132" s="126">
        <f t="shared" si="1775"/>
        <v>1.1439100277048042</v>
      </c>
      <c r="BF132" s="126">
        <f t="shared" si="1775"/>
        <v>1.1471940775380809</v>
      </c>
      <c r="BG132" s="126">
        <f t="shared" si="1775"/>
        <v>1.15026769648205</v>
      </c>
      <c r="BH132" s="126">
        <f t="shared" si="1775"/>
        <v>1.1536802383994258</v>
      </c>
      <c r="BI132" s="126">
        <f t="shared" si="1775"/>
        <v>1.1569923375180708</v>
      </c>
      <c r="BJ132" s="126">
        <f t="shared" si="1775"/>
        <v>1.1603139453378331</v>
      </c>
      <c r="BK132" s="126">
        <f t="shared" si="1775"/>
        <v>1.1636450891572303</v>
      </c>
      <c r="BL132" s="126">
        <f t="shared" si="1775"/>
        <v>1.1669857963531516</v>
      </c>
      <c r="BM132" s="126">
        <f t="shared" si="1775"/>
        <v>1.1703360943810825</v>
      </c>
      <c r="BN132" s="126">
        <f t="shared" si="1775"/>
        <v>1.1736960107753303</v>
      </c>
      <c r="BO132" s="126">
        <f t="shared" si="1775"/>
        <v>1.1770655731492505</v>
      </c>
      <c r="BP132" s="126">
        <f t="shared" si="1775"/>
        <v>1.180444809195474</v>
      </c>
      <c r="BQ132" s="126">
        <f t="shared" si="1775"/>
        <v>1.1838337466861339</v>
      </c>
      <c r="BR132" s="126">
        <f t="shared" si="1775"/>
        <v>1.1872324134730949</v>
      </c>
      <c r="BS132" s="126">
        <f t="shared" si="1775"/>
        <v>1.1905270658589224</v>
      </c>
      <c r="BT132" s="126">
        <f t="shared" si="1775"/>
        <v>1.1940590467434065</v>
      </c>
      <c r="BU132" s="126">
        <f t="shared" si="1775"/>
        <v>1.1974870693312041</v>
      </c>
      <c r="BV132" s="126">
        <f t="shared" si="1775"/>
        <v>1.2009249334246579</v>
      </c>
      <c r="BW132" s="126">
        <f t="shared" ref="BW132:EB132" si="1776">BW$13</f>
        <v>1.204372667277734</v>
      </c>
      <c r="BX132" s="126">
        <f t="shared" si="1776"/>
        <v>1.2078302992255125</v>
      </c>
      <c r="BY132" s="126">
        <f t="shared" si="1776"/>
        <v>1.2112978576844211</v>
      </c>
      <c r="BZ132" s="126">
        <f t="shared" si="1776"/>
        <v>1.2147753711524676</v>
      </c>
      <c r="CA132" s="126">
        <f t="shared" si="1776"/>
        <v>1.2182628682094752</v>
      </c>
      <c r="CB132" s="126">
        <f t="shared" si="1776"/>
        <v>1.2217603775173165</v>
      </c>
      <c r="CC132" s="126">
        <f t="shared" si="1776"/>
        <v>1.2252679278201495</v>
      </c>
      <c r="CD132" s="126">
        <f t="shared" si="1776"/>
        <v>1.2287855479446541</v>
      </c>
      <c r="CE132" s="126">
        <f t="shared" si="1776"/>
        <v>1.232077770779646</v>
      </c>
      <c r="CF132" s="126">
        <f t="shared" si="1776"/>
        <v>1.23573302168438</v>
      </c>
      <c r="CG132" s="126">
        <f t="shared" si="1776"/>
        <v>1.2392806860334544</v>
      </c>
      <c r="CH132" s="126">
        <f t="shared" si="1776"/>
        <v>1.2428385353675644</v>
      </c>
      <c r="CI132" s="126">
        <f t="shared" si="1776"/>
        <v>1.2464065989267703</v>
      </c>
      <c r="CJ132" s="126">
        <f t="shared" si="1776"/>
        <v>1.2499849060350778</v>
      </c>
      <c r="CK132" s="126">
        <f t="shared" si="1776"/>
        <v>1.2535734861006791</v>
      </c>
      <c r="CL132" s="126">
        <f t="shared" si="1776"/>
        <v>1.257172368616194</v>
      </c>
      <c r="CM132" s="126">
        <f t="shared" si="1776"/>
        <v>1.2607815831589126</v>
      </c>
      <c r="CN132" s="126">
        <f t="shared" si="1776"/>
        <v>1.2644011593910389</v>
      </c>
      <c r="CO132" s="126">
        <f t="shared" si="1776"/>
        <v>1.2680311270599336</v>
      </c>
      <c r="CP132" s="126">
        <f t="shared" si="1776"/>
        <v>1.2716715159983594</v>
      </c>
      <c r="CQ132" s="126">
        <f t="shared" si="1776"/>
        <v>1.2750786410337906</v>
      </c>
      <c r="CR132" s="126">
        <f t="shared" si="1776"/>
        <v>1.2788614642181557</v>
      </c>
      <c r="CS132" s="126">
        <f t="shared" si="1776"/>
        <v>1.2825329459576562</v>
      </c>
      <c r="CT132" s="126">
        <f t="shared" si="1776"/>
        <v>1.2862149681493797</v>
      </c>
      <c r="CU132" s="126">
        <f t="shared" si="1776"/>
        <v>1.289907561053897</v>
      </c>
      <c r="CV132" s="126">
        <f t="shared" si="1776"/>
        <v>1.293610755018654</v>
      </c>
      <c r="CW132" s="126">
        <f t="shared" si="1776"/>
        <v>1.2973245804782207</v>
      </c>
      <c r="CX132" s="126">
        <f t="shared" si="1776"/>
        <v>1.3010490679545423</v>
      </c>
      <c r="CY132" s="126">
        <f t="shared" si="1776"/>
        <v>1.304784248057189</v>
      </c>
      <c r="CZ132" s="126">
        <f t="shared" si="1776"/>
        <v>1.3085301514836076</v>
      </c>
      <c r="DA132" s="126">
        <f t="shared" si="1776"/>
        <v>1.3122868090193751</v>
      </c>
      <c r="DB132" s="126">
        <f t="shared" si="1776"/>
        <v>1.3160542515384499</v>
      </c>
      <c r="DC132" s="126">
        <f t="shared" si="1776"/>
        <v>1.3195802889875801</v>
      </c>
      <c r="DD132" s="126">
        <f t="shared" si="1776"/>
        <v>1.323495136864544</v>
      </c>
      <c r="DE132" s="126">
        <f t="shared" si="1776"/>
        <v>1.3272947573576725</v>
      </c>
      <c r="DF132" s="126">
        <f t="shared" si="1776"/>
        <v>1.3311052861764079</v>
      </c>
      <c r="DG132" s="126">
        <f t="shared" si="1776"/>
        <v>1.3349267546374479</v>
      </c>
      <c r="DH132" s="126">
        <f t="shared" si="1776"/>
        <v>1.3387591941473977</v>
      </c>
      <c r="DI132" s="126">
        <f t="shared" si="1776"/>
        <v>1.3426026362030277</v>
      </c>
      <c r="DJ132" s="126">
        <f t="shared" si="1776"/>
        <v>1.3464571123915319</v>
      </c>
      <c r="DK132" s="126">
        <f t="shared" si="1776"/>
        <v>1.3503226543907885</v>
      </c>
      <c r="DL132" s="126">
        <f t="shared" si="1776"/>
        <v>1.3541992939696192</v>
      </c>
      <c r="DM132" s="126">
        <f t="shared" si="1776"/>
        <v>1.358087062988051</v>
      </c>
      <c r="DN132" s="126">
        <f t="shared" si="1776"/>
        <v>1.361985993397578</v>
      </c>
      <c r="DO132" s="126">
        <f t="shared" si="1776"/>
        <v>1.3657655991021458</v>
      </c>
      <c r="DP132" s="126">
        <f t="shared" si="1776"/>
        <v>1.3698174666548035</v>
      </c>
      <c r="DQ132" s="126">
        <f t="shared" si="1776"/>
        <v>1.3737500738651915</v>
      </c>
      <c r="DR132" s="126">
        <f t="shared" si="1776"/>
        <v>1.3776939711925826</v>
      </c>
      <c r="DS132" s="126">
        <f t="shared" si="1776"/>
        <v>1.381649191049759</v>
      </c>
      <c r="DT132" s="126">
        <f t="shared" si="1776"/>
        <v>1.385615765942557</v>
      </c>
      <c r="DU132" s="126">
        <f t="shared" si="1776"/>
        <v>1.3895937284701338</v>
      </c>
      <c r="DV132" s="126">
        <f t="shared" si="1776"/>
        <v>1.3935831113252357</v>
      </c>
      <c r="DW132" s="126">
        <f t="shared" si="1776"/>
        <v>1.3975839472944662</v>
      </c>
      <c r="DX132" s="126">
        <f t="shared" si="1776"/>
        <v>1.401596269258556</v>
      </c>
      <c r="DY132" s="126">
        <f t="shared" si="1776"/>
        <v>1.4056201101926329</v>
      </c>
      <c r="DZ132" s="126">
        <f t="shared" si="1776"/>
        <v>1.4096555031664932</v>
      </c>
      <c r="EA132" s="126">
        <f t="shared" si="1776"/>
        <v>1.4134323217047313</v>
      </c>
      <c r="EB132" s="126">
        <f t="shared" si="1776"/>
        <v>1.4176256038945581</v>
      </c>
    </row>
    <row r="133" spans="2:132" outlineLevel="1" x14ac:dyDescent="0.25">
      <c r="C133" s="321" t="s">
        <v>528</v>
      </c>
      <c r="D133" s="38"/>
      <c r="E133" s="38"/>
      <c r="F133" s="38"/>
      <c r="G133" s="52" t="s">
        <v>220</v>
      </c>
      <c r="H133" s="46">
        <f t="shared" ref="H133" si="1777">SUM(J133:EB133)</f>
        <v>332135.32879007934</v>
      </c>
      <c r="I133" s="38"/>
      <c r="J133" s="82">
        <f>J131*J132</f>
        <v>0</v>
      </c>
      <c r="K133" s="82">
        <f t="shared" ref="K133" si="1778">K131*K132</f>
        <v>0</v>
      </c>
      <c r="L133" s="82">
        <f t="shared" ref="L133" si="1779">L131*L132</f>
        <v>0</v>
      </c>
      <c r="M133" s="82">
        <f t="shared" ref="M133" si="1780">M131*M132</f>
        <v>0</v>
      </c>
      <c r="N133" s="82">
        <f t="shared" ref="N133" si="1781">N131*N132</f>
        <v>0</v>
      </c>
      <c r="O133" s="82">
        <f t="shared" ref="O133" si="1782">O131*O132</f>
        <v>0</v>
      </c>
      <c r="P133" s="82">
        <f t="shared" ref="P133" si="1783">P131*P132</f>
        <v>0</v>
      </c>
      <c r="Q133" s="82">
        <f t="shared" ref="Q133" si="1784">Q131*Q132</f>
        <v>0</v>
      </c>
      <c r="R133" s="82">
        <f t="shared" ref="R133" si="1785">R131*R132</f>
        <v>0</v>
      </c>
      <c r="S133" s="82">
        <f t="shared" ref="S133" si="1786">S131*S132</f>
        <v>0</v>
      </c>
      <c r="T133" s="82">
        <f t="shared" ref="T133" si="1787">T131*T132</f>
        <v>0</v>
      </c>
      <c r="U133" s="82">
        <f t="shared" ref="U133" si="1788">U131*U132</f>
        <v>0</v>
      </c>
      <c r="V133" s="82">
        <f t="shared" ref="V133" si="1789">V131*V132</f>
        <v>0</v>
      </c>
      <c r="W133" s="82">
        <f t="shared" ref="W133" si="1790">W131*W132</f>
        <v>0</v>
      </c>
      <c r="X133" s="82">
        <f t="shared" ref="X133" si="1791">X131*X132</f>
        <v>0</v>
      </c>
      <c r="Y133" s="82">
        <f t="shared" ref="Y133" si="1792">Y131*Y132</f>
        <v>0</v>
      </c>
      <c r="Z133" s="82">
        <f t="shared" ref="Z133" si="1793">Z131*Z132</f>
        <v>0</v>
      </c>
      <c r="AA133" s="82">
        <f t="shared" ref="AA133" si="1794">AA131*AA132</f>
        <v>0</v>
      </c>
      <c r="AB133" s="82">
        <f t="shared" ref="AB133" si="1795">AB131*AB132</f>
        <v>0</v>
      </c>
      <c r="AC133" s="82">
        <f t="shared" ref="AC133" si="1796">AC131*AC132</f>
        <v>0</v>
      </c>
      <c r="AD133" s="82">
        <f t="shared" ref="AD133" si="1797">AD131*AD132</f>
        <v>0</v>
      </c>
      <c r="AE133" s="82">
        <f t="shared" ref="AE133" si="1798">AE131*AE132</f>
        <v>0</v>
      </c>
      <c r="AF133" s="82">
        <f t="shared" ref="AF133" si="1799">AF131*AF132</f>
        <v>0</v>
      </c>
      <c r="AG133" s="82">
        <f t="shared" ref="AG133" si="1800">AG131*AG132</f>
        <v>0</v>
      </c>
      <c r="AH133" s="82">
        <f t="shared" ref="AH133" si="1801">AH131*AH132</f>
        <v>17267.700041301126</v>
      </c>
      <c r="AI133" s="82">
        <f t="shared" ref="AI133" si="1802">AI131*AI132</f>
        <v>17313.964514771578</v>
      </c>
      <c r="AJ133" s="82">
        <f t="shared" ref="AJ133" si="1803">AJ131*AJ132</f>
        <v>17365.330496658506</v>
      </c>
      <c r="AK133" s="82">
        <f t="shared" ref="AK133" si="1804">AK131*AK132</f>
        <v>17415.184601737703</v>
      </c>
      <c r="AL133" s="82">
        <f t="shared" ref="AL133" si="1805">AL131*AL132</f>
        <v>17465.181832903316</v>
      </c>
      <c r="AM133" s="82">
        <f t="shared" ref="AM133" si="1806">AM131*AM132</f>
        <v>17515.322601055839</v>
      </c>
      <c r="AN133" s="82">
        <f t="shared" ref="AN133" si="1807">AN131*AN132</f>
        <v>17565.607318275426</v>
      </c>
      <c r="AO133" s="82">
        <f t="shared" ref="AO133" si="1808">AO131*AO132</f>
        <v>17616.036397825264</v>
      </c>
      <c r="AP133" s="82">
        <f t="shared" ref="AP133" si="1809">AP131*AP132</f>
        <v>17666.610254154992</v>
      </c>
      <c r="AQ133" s="82">
        <f t="shared" ref="AQ133" si="1810">AQ131*AQ132</f>
        <v>17717.329302904069</v>
      </c>
      <c r="AR133" s="82">
        <f t="shared" ref="AR133" si="1811">AR131*AR132</f>
        <v>17768.193960905235</v>
      </c>
      <c r="AS133" s="82">
        <f t="shared" ref="AS133" si="1812">AS131*AS132</f>
        <v>17819.204646187904</v>
      </c>
      <c r="AT133" s="82">
        <f t="shared" ref="AT133" si="1813">AT131*AT132</f>
        <v>17870.361777981609</v>
      </c>
      <c r="AU133" s="82">
        <f t="shared" ref="AU133" si="1814">AU131*AU132</f>
        <v>17918.240932495952</v>
      </c>
      <c r="AV133" s="82">
        <f t="shared" ref="AV133" si="1815">AV131*AV132</f>
        <v>17971.399643685349</v>
      </c>
      <c r="AW133" s="82">
        <f t="shared" ref="AW133" si="1816">AW131*AW132</f>
        <v>18022.993711902418</v>
      </c>
      <c r="AX133" s="82">
        <f t="shared" ref="AX133" si="1817">AX131*AX132</f>
        <v>18074.735901463846</v>
      </c>
      <c r="AY133" s="82">
        <f t="shared" ref="AY133" si="1818">AY131*AY132</f>
        <v>18126.626637611003</v>
      </c>
      <c r="AZ133" s="82">
        <f t="shared" ref="AZ133" si="1819">AZ131*AZ132</f>
        <v>13655.304216258248</v>
      </c>
      <c r="BA133" s="82">
        <f t="shared" ref="BA133" si="1820">BA131*BA132</f>
        <v>0</v>
      </c>
      <c r="BB133" s="82">
        <f t="shared" ref="BB133" si="1821">BB131*BB132</f>
        <v>0</v>
      </c>
      <c r="BC133" s="82">
        <f t="shared" ref="BC133" si="1822">BC131*BC132</f>
        <v>0</v>
      </c>
      <c r="BD133" s="82">
        <f t="shared" ref="BD133" si="1823">BD131*BD132</f>
        <v>0</v>
      </c>
      <c r="BE133" s="82">
        <f t="shared" ref="BE133" si="1824">BE131*BE132</f>
        <v>0</v>
      </c>
      <c r="BF133" s="82">
        <f t="shared" ref="BF133" si="1825">BF131*BF132</f>
        <v>0</v>
      </c>
      <c r="BG133" s="82">
        <f t="shared" ref="BG133" si="1826">BG131*BG132</f>
        <v>0</v>
      </c>
      <c r="BH133" s="82">
        <f t="shared" ref="BH133" si="1827">BH131*BH132</f>
        <v>0</v>
      </c>
      <c r="BI133" s="82">
        <f t="shared" ref="BI133" si="1828">BI131*BI132</f>
        <v>0</v>
      </c>
      <c r="BJ133" s="82">
        <f t="shared" ref="BJ133" si="1829">BJ131*BJ132</f>
        <v>0</v>
      </c>
      <c r="BK133" s="82">
        <f t="shared" ref="BK133" si="1830">BK131*BK132</f>
        <v>0</v>
      </c>
      <c r="BL133" s="82">
        <f t="shared" ref="BL133" si="1831">BL131*BL132</f>
        <v>0</v>
      </c>
      <c r="BM133" s="82">
        <f t="shared" ref="BM133" si="1832">BM131*BM132</f>
        <v>0</v>
      </c>
      <c r="BN133" s="82">
        <f t="shared" ref="BN133" si="1833">BN131*BN132</f>
        <v>0</v>
      </c>
      <c r="BO133" s="82">
        <f t="shared" ref="BO133" si="1834">BO131*BO132</f>
        <v>0</v>
      </c>
      <c r="BP133" s="82">
        <f t="shared" ref="BP133" si="1835">BP131*BP132</f>
        <v>0</v>
      </c>
      <c r="BQ133" s="82">
        <f t="shared" ref="BQ133" si="1836">BQ131*BQ132</f>
        <v>0</v>
      </c>
      <c r="BR133" s="82">
        <f t="shared" ref="BR133" si="1837">BR131*BR132</f>
        <v>0</v>
      </c>
      <c r="BS133" s="82">
        <f t="shared" ref="BS133" si="1838">BS131*BS132</f>
        <v>0</v>
      </c>
      <c r="BT133" s="82">
        <f t="shared" ref="BT133" si="1839">BT131*BT132</f>
        <v>0</v>
      </c>
      <c r="BU133" s="82">
        <f t="shared" ref="BU133" si="1840">BU131*BU132</f>
        <v>0</v>
      </c>
      <c r="BV133" s="82">
        <f t="shared" ref="BV133" si="1841">BV131*BV132</f>
        <v>0</v>
      </c>
      <c r="BW133" s="82">
        <f t="shared" ref="BW133" si="1842">BW131*BW132</f>
        <v>0</v>
      </c>
      <c r="BX133" s="82">
        <f t="shared" ref="BX133" si="1843">BX131*BX132</f>
        <v>0</v>
      </c>
      <c r="BY133" s="82">
        <f t="shared" ref="BY133" si="1844">BY131*BY132</f>
        <v>0</v>
      </c>
      <c r="BZ133" s="82">
        <f t="shared" ref="BZ133" si="1845">BZ131*BZ132</f>
        <v>0</v>
      </c>
      <c r="CA133" s="82">
        <f t="shared" ref="CA133" si="1846">CA131*CA132</f>
        <v>0</v>
      </c>
      <c r="CB133" s="82">
        <f t="shared" ref="CB133" si="1847">CB131*CB132</f>
        <v>0</v>
      </c>
      <c r="CC133" s="82">
        <f t="shared" ref="CC133" si="1848">CC131*CC132</f>
        <v>0</v>
      </c>
      <c r="CD133" s="82">
        <f t="shared" ref="CD133" si="1849">CD131*CD132</f>
        <v>0</v>
      </c>
      <c r="CE133" s="82">
        <f t="shared" ref="CE133" si="1850">CE131*CE132</f>
        <v>0</v>
      </c>
      <c r="CF133" s="82">
        <f t="shared" ref="CF133" si="1851">CF131*CF132</f>
        <v>0</v>
      </c>
      <c r="CG133" s="82">
        <f t="shared" ref="CG133" si="1852">CG131*CG132</f>
        <v>0</v>
      </c>
      <c r="CH133" s="82">
        <f t="shared" ref="CH133" si="1853">CH131*CH132</f>
        <v>0</v>
      </c>
      <c r="CI133" s="82">
        <f t="shared" ref="CI133" si="1854">CI131*CI132</f>
        <v>0</v>
      </c>
      <c r="CJ133" s="82">
        <f t="shared" ref="CJ133" si="1855">CJ131*CJ132</f>
        <v>0</v>
      </c>
      <c r="CK133" s="82">
        <f t="shared" ref="CK133" si="1856">CK131*CK132</f>
        <v>0</v>
      </c>
      <c r="CL133" s="82">
        <f t="shared" ref="CL133" si="1857">CL131*CL132</f>
        <v>0</v>
      </c>
      <c r="CM133" s="82">
        <f t="shared" ref="CM133" si="1858">CM131*CM132</f>
        <v>0</v>
      </c>
      <c r="CN133" s="82">
        <f t="shared" ref="CN133" si="1859">CN131*CN132</f>
        <v>0</v>
      </c>
      <c r="CO133" s="82">
        <f t="shared" ref="CO133" si="1860">CO131*CO132</f>
        <v>0</v>
      </c>
      <c r="CP133" s="82">
        <f t="shared" ref="CP133" si="1861">CP131*CP132</f>
        <v>0</v>
      </c>
      <c r="CQ133" s="82">
        <f t="shared" ref="CQ133" si="1862">CQ131*CQ132</f>
        <v>0</v>
      </c>
      <c r="CR133" s="82">
        <f t="shared" ref="CR133" si="1863">CR131*CR132</f>
        <v>0</v>
      </c>
      <c r="CS133" s="82">
        <f t="shared" ref="CS133" si="1864">CS131*CS132</f>
        <v>0</v>
      </c>
      <c r="CT133" s="82">
        <f t="shared" ref="CT133" si="1865">CT131*CT132</f>
        <v>0</v>
      </c>
      <c r="CU133" s="82">
        <f t="shared" ref="CU133" si="1866">CU131*CU132</f>
        <v>0</v>
      </c>
      <c r="CV133" s="82">
        <f t="shared" ref="CV133" si="1867">CV131*CV132</f>
        <v>0</v>
      </c>
      <c r="CW133" s="82">
        <f t="shared" ref="CW133" si="1868">CW131*CW132</f>
        <v>0</v>
      </c>
      <c r="CX133" s="82">
        <f t="shared" ref="CX133" si="1869">CX131*CX132</f>
        <v>0</v>
      </c>
      <c r="CY133" s="82">
        <f t="shared" ref="CY133" si="1870">CY131*CY132</f>
        <v>0</v>
      </c>
      <c r="CZ133" s="82">
        <f t="shared" ref="CZ133" si="1871">CZ131*CZ132</f>
        <v>0</v>
      </c>
      <c r="DA133" s="82">
        <f t="shared" ref="DA133" si="1872">DA131*DA132</f>
        <v>0</v>
      </c>
      <c r="DB133" s="82">
        <f t="shared" ref="DB133" si="1873">DB131*DB132</f>
        <v>0</v>
      </c>
      <c r="DC133" s="82">
        <f t="shared" ref="DC133" si="1874">DC131*DC132</f>
        <v>0</v>
      </c>
      <c r="DD133" s="82">
        <f t="shared" ref="DD133" si="1875">DD131*DD132</f>
        <v>0</v>
      </c>
      <c r="DE133" s="82">
        <f t="shared" ref="DE133" si="1876">DE131*DE132</f>
        <v>0</v>
      </c>
      <c r="DF133" s="82">
        <f t="shared" ref="DF133" si="1877">DF131*DF132</f>
        <v>0</v>
      </c>
      <c r="DG133" s="82">
        <f t="shared" ref="DG133" si="1878">DG131*DG132</f>
        <v>0</v>
      </c>
      <c r="DH133" s="82">
        <f t="shared" ref="DH133" si="1879">DH131*DH132</f>
        <v>0</v>
      </c>
      <c r="DI133" s="82">
        <f t="shared" ref="DI133" si="1880">DI131*DI132</f>
        <v>0</v>
      </c>
      <c r="DJ133" s="82">
        <f t="shared" ref="DJ133" si="1881">DJ131*DJ132</f>
        <v>0</v>
      </c>
      <c r="DK133" s="82">
        <f t="shared" ref="DK133" si="1882">DK131*DK132</f>
        <v>0</v>
      </c>
      <c r="DL133" s="82">
        <f t="shared" ref="DL133" si="1883">DL131*DL132</f>
        <v>0</v>
      </c>
      <c r="DM133" s="82">
        <f t="shared" ref="DM133" si="1884">DM131*DM132</f>
        <v>0</v>
      </c>
      <c r="DN133" s="82">
        <f t="shared" ref="DN133" si="1885">DN131*DN132</f>
        <v>0</v>
      </c>
      <c r="DO133" s="82">
        <f t="shared" ref="DO133" si="1886">DO131*DO132</f>
        <v>0</v>
      </c>
      <c r="DP133" s="82">
        <f t="shared" ref="DP133" si="1887">DP131*DP132</f>
        <v>0</v>
      </c>
      <c r="DQ133" s="82">
        <f t="shared" ref="DQ133" si="1888">DQ131*DQ132</f>
        <v>0</v>
      </c>
      <c r="DR133" s="82">
        <f t="shared" ref="DR133" si="1889">DR131*DR132</f>
        <v>0</v>
      </c>
      <c r="DS133" s="82">
        <f t="shared" ref="DS133" si="1890">DS131*DS132</f>
        <v>0</v>
      </c>
      <c r="DT133" s="82">
        <f t="shared" ref="DT133" si="1891">DT131*DT132</f>
        <v>0</v>
      </c>
      <c r="DU133" s="82">
        <f t="shared" ref="DU133" si="1892">DU131*DU132</f>
        <v>0</v>
      </c>
      <c r="DV133" s="82">
        <f t="shared" ref="DV133" si="1893">DV131*DV132</f>
        <v>0</v>
      </c>
      <c r="DW133" s="82">
        <f t="shared" ref="DW133" si="1894">DW131*DW132</f>
        <v>0</v>
      </c>
      <c r="DX133" s="82">
        <f t="shared" ref="DX133" si="1895">DX131*DX132</f>
        <v>0</v>
      </c>
      <c r="DY133" s="82">
        <f t="shared" ref="DY133" si="1896">DY131*DY132</f>
        <v>0</v>
      </c>
      <c r="DZ133" s="82">
        <f t="shared" ref="DZ133" si="1897">DZ131*DZ132</f>
        <v>0</v>
      </c>
      <c r="EA133" s="82">
        <f t="shared" ref="EA133" si="1898">EA131*EA132</f>
        <v>0</v>
      </c>
      <c r="EB133" s="82">
        <f t="shared" ref="EB133" si="1899">EB131*EB132</f>
        <v>0</v>
      </c>
    </row>
    <row r="134" spans="2:132" ht="14" outlineLevel="1" x14ac:dyDescent="0.3">
      <c r="B134" s="73"/>
      <c r="C134" s="27"/>
      <c r="H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row>
    <row r="135" spans="2:132" ht="13" outlineLevel="1" x14ac:dyDescent="0.3">
      <c r="C135" s="340" t="s">
        <v>504</v>
      </c>
      <c r="G135" s="52"/>
      <c r="H135" s="29"/>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row>
    <row r="136" spans="2:132" outlineLevel="1" x14ac:dyDescent="0.25">
      <c r="C136" s="317" t="s">
        <v>485</v>
      </c>
      <c r="D136" s="125">
        <f>Assumptions!K16</f>
        <v>0.64</v>
      </c>
      <c r="E136" s="79">
        <f>Assumptions!K13</f>
        <v>45658</v>
      </c>
      <c r="G136" s="52" t="s">
        <v>215</v>
      </c>
      <c r="H136" s="50">
        <f t="shared" ref="H136" si="1900">SUM(J136:EB136)</f>
        <v>0.99999999999999989</v>
      </c>
      <c r="J136" s="129"/>
      <c r="K136" s="155">
        <f>ROUND(($D$136/MiY*(SUM($J$136:J136)&lt;=1)+IF(SUM($J$136:J136)+($D$136/MiY)&gt;1,1-(SUM($J$136:J136)+($D$136/MiY)),0)),5)*(K$7&gt;=$E$136)</f>
        <v>0</v>
      </c>
      <c r="L136" s="155">
        <f>ROUND(($D$136/MiY*(SUM($J$136:K136)&lt;=1)+IF(SUM($J$136:K136)+($D$136/MiY)&gt;1,1-(SUM($J$136:K136)+($D$136/MiY)),0)),5)*(L$7&gt;=$E$136)</f>
        <v>0</v>
      </c>
      <c r="M136" s="155">
        <f>ROUND(($D$136/MiY*(SUM($J$136:L136)&lt;=1)+IF(SUM($J$136:L136)+($D$136/MiY)&gt;1,1-(SUM($J$136:L136)+($D$136/MiY)),0)),5)*(M$7&gt;=$E$136)</f>
        <v>0</v>
      </c>
      <c r="N136" s="155">
        <f>ROUND(($D$136/MiY*(SUM($J$136:M136)&lt;=1)+IF(SUM($J$136:M136)+($D$136/MiY)&gt;1,1-(SUM($J$136:M136)+($D$136/MiY)),0)),5)*(N$7&gt;=$E$136)</f>
        <v>0</v>
      </c>
      <c r="O136" s="155">
        <f>ROUND(($D$136/MiY*(SUM($J$136:N136)&lt;=1)+IF(SUM($J$136:N136)+($D$136/MiY)&gt;1,1-(SUM($J$136:N136)+($D$136/MiY)),0)),5)*(O$7&gt;=$E$136)</f>
        <v>0</v>
      </c>
      <c r="P136" s="155">
        <f>ROUND(($D$136/MiY*(SUM($J$136:O136)&lt;=1)+IF(SUM($J$136:O136)+($D$136/MiY)&gt;1,1-(SUM($J$136:O136)+($D$136/MiY)),0)),5)*(P$7&gt;=$E$136)</f>
        <v>0</v>
      </c>
      <c r="Q136" s="155">
        <f>ROUND(($D$136/MiY*(SUM($J$136:P136)&lt;=1)+IF(SUM($J$136:P136)+($D$136/MiY)&gt;1,1-(SUM($J$136:P136)+($D$136/MiY)),0)),5)*(Q$7&gt;=$E$136)</f>
        <v>0</v>
      </c>
      <c r="R136" s="155">
        <f>ROUND(($D$136/MiY*(SUM($J$136:Q136)&lt;=1)+IF(SUM($J$136:Q136)+($D$136/MiY)&gt;1,1-(SUM($J$136:Q136)+($D$136/MiY)),0)),5)*(R$7&gt;=$E$136)</f>
        <v>0</v>
      </c>
      <c r="S136" s="155">
        <f>ROUND(($D$136/MiY*(SUM($J$136:R136)&lt;=1)+IF(SUM($J$136:R136)+($D$136/MiY)&gt;1,1-(SUM($J$136:R136)+($D$136/MiY)),0)),5)*(S$7&gt;=$E$136)</f>
        <v>0</v>
      </c>
      <c r="T136" s="155">
        <f>ROUND(($D$136/MiY*(SUM($J$136:S136)&lt;=1)+IF(SUM($J$136:S136)+($D$136/MiY)&gt;1,1-(SUM($J$136:S136)+($D$136/MiY)),0)),5)*(T$7&gt;=$E$136)</f>
        <v>0</v>
      </c>
      <c r="U136" s="155">
        <f>ROUND(($D$136/MiY*(SUM($J$136:T136)&lt;=1)+IF(SUM($J$136:T136)+($D$136/MiY)&gt;1,1-(SUM($J$136:T136)+($D$136/MiY)),0)),5)*(U$7&gt;=$E$136)</f>
        <v>0</v>
      </c>
      <c r="V136" s="155">
        <f>ROUND(($D$136/MiY*(SUM($J$136:U136)&lt;=1)+IF(SUM($J$136:U136)+($D$136/MiY)&gt;1,1-(SUM($J$136:U136)+($D$136/MiY)),0)),5)*(V$7&gt;=$E$136)</f>
        <v>0</v>
      </c>
      <c r="W136" s="155">
        <f>ROUND(($D$136/MiY*(SUM($J$136:V136)&lt;=1)+IF(SUM($J$136:V136)+($D$136/MiY)&gt;1,1-(SUM($J$136:V136)+($D$136/MiY)),0)),5)*(W$7&gt;=$E$136)</f>
        <v>0</v>
      </c>
      <c r="X136" s="155">
        <f>ROUND(($D$136/MiY*(SUM($J$136:W136)&lt;=1)+IF(SUM($J$136:W136)+($D$136/MiY)&gt;1,1-(SUM($J$136:W136)+($D$136/MiY)),0)),5)*(X$7&gt;=$E$136)</f>
        <v>0</v>
      </c>
      <c r="Y136" s="155">
        <f>ROUND(($D$136/MiY*(SUM($J$136:X136)&lt;=1)+IF(SUM($J$136:X136)+($D$136/MiY)&gt;1,1-(SUM($J$136:X136)+($D$136/MiY)),0)),5)*(Y$7&gt;=$E$136)</f>
        <v>0</v>
      </c>
      <c r="Z136" s="155">
        <f>ROUND(($D$136/MiY*(SUM($J$136:Y136)&lt;=1)+IF(SUM($J$136:Y136)+($D$136/MiY)&gt;1,1-(SUM($J$136:Y136)+($D$136/MiY)),0)),5)*(Z$7&gt;=$E$136)</f>
        <v>0</v>
      </c>
      <c r="AA136" s="155">
        <f>ROUND(($D$136/MiY*(SUM($J$136:Z136)&lt;=1)+IF(SUM($J$136:Z136)+($D$136/MiY)&gt;1,1-(SUM($J$136:Z136)+($D$136/MiY)),0)),5)*(AA$7&gt;=$E$136)</f>
        <v>0</v>
      </c>
      <c r="AB136" s="155">
        <f>ROUND(($D$136/MiY*(SUM($J$136:AA136)&lt;=1)+IF(SUM($J$136:AA136)+($D$136/MiY)&gt;1,1-(SUM($J$136:AA136)+($D$136/MiY)),0)),5)*(AB$7&gt;=$E$136)</f>
        <v>0</v>
      </c>
      <c r="AC136" s="155">
        <f>ROUND(($D$136/MiY*(SUM($J$136:AB136)&lt;=1)+IF(SUM($J$136:AB136)+($D$136/MiY)&gt;1,1-(SUM($J$136:AB136)+($D$136/MiY)),0)),5)*(AC$7&gt;=$E$136)</f>
        <v>0</v>
      </c>
      <c r="AD136" s="155">
        <f>ROUND(($D$136/MiY*(SUM($J$136:AC136)&lt;=1)+IF(SUM($J$136:AC136)+($D$136/MiY)&gt;1,1-(SUM($J$136:AC136)+($D$136/MiY)),0)),5)*(AD$7&gt;=$E$136)</f>
        <v>0</v>
      </c>
      <c r="AE136" s="155">
        <f>ROUND(($D$136/MiY*(SUM($J$136:AD136)&lt;=1)+IF(SUM($J$136:AD136)+($D$136/MiY)&gt;1,1-(SUM($J$136:AD136)+($D$136/MiY)),0)),5)*(AE$7&gt;=$E$136)</f>
        <v>0</v>
      </c>
      <c r="AF136" s="155">
        <f>ROUND(($D$136/MiY*(SUM($J$136:AE136)&lt;=1)+IF(SUM($J$136:AE136)+($D$136/MiY)&gt;1,1-(SUM($J$136:AE136)+($D$136/MiY)),0)),5)*(AF$7&gt;=$E$136)</f>
        <v>0</v>
      </c>
      <c r="AG136" s="155">
        <f>ROUND(($D$136/MiY*(SUM($J$136:AF136)&lt;=1)+IF(SUM($J$136:AF136)+($D$136/MiY)&gt;1,1-(SUM($J$136:AF136)+($D$136/MiY)),0)),5)*(AG$7&gt;=$E$136)</f>
        <v>0</v>
      </c>
      <c r="AH136" s="155">
        <f>ROUND(($D$136/MiY*(SUM($J$136:AG136)&lt;=1)+IF(SUM($J$136:AG136)+($D$136/MiY)&gt;1,1-(SUM($J$136:AG136)+($D$136/MiY)),0)),5)*(AH$7&gt;=$E$136)</f>
        <v>5.3330000000000002E-2</v>
      </c>
      <c r="AI136" s="155">
        <f>ROUND(($D$136/MiY*(SUM($J$136:AH136)&lt;=1)+IF(SUM($J$136:AH136)+($D$136/MiY)&gt;1,1-(SUM($J$136:AH136)+($D$136/MiY)),0)),5)*(AI$7&gt;=$E$136)</f>
        <v>5.3330000000000002E-2</v>
      </c>
      <c r="AJ136" s="155">
        <f>ROUND(($D$136/MiY*(SUM($J$136:AI136)&lt;=1)+IF(SUM($J$136:AI136)+($D$136/MiY)&gt;1,1-(SUM($J$136:AI136)+($D$136/MiY)),0)),5)*(AJ$7&gt;=$E$136)</f>
        <v>5.3330000000000002E-2</v>
      </c>
      <c r="AK136" s="155">
        <f>ROUND(($D$136/MiY*(SUM($J$136:AJ136)&lt;=1)+IF(SUM($J$136:AJ136)+($D$136/MiY)&gt;1,1-(SUM($J$136:AJ136)+($D$136/MiY)),0)),5)*(AK$7&gt;=$E$136)</f>
        <v>5.3330000000000002E-2</v>
      </c>
      <c r="AL136" s="155">
        <f>ROUND(($D$136/MiY*(SUM($J$136:AK136)&lt;=1)+IF(SUM($J$136:AK136)+($D$136/MiY)&gt;1,1-(SUM($J$136:AK136)+($D$136/MiY)),0)),5)*(AL$7&gt;=$E$136)</f>
        <v>5.3330000000000002E-2</v>
      </c>
      <c r="AM136" s="155">
        <f>ROUND(($D$136/MiY*(SUM($J$136:AL136)&lt;=1)+IF(SUM($J$136:AL136)+($D$136/MiY)&gt;1,1-(SUM($J$136:AL136)+($D$136/MiY)),0)),5)*(AM$7&gt;=$E$136)</f>
        <v>5.3330000000000002E-2</v>
      </c>
      <c r="AN136" s="155">
        <f>ROUND(($D$136/MiY*(SUM($J$136:AM136)&lt;=1)+IF(SUM($J$136:AM136)+($D$136/MiY)&gt;1,1-(SUM($J$136:AM136)+($D$136/MiY)),0)),5)*(AN$7&gt;=$E$136)</f>
        <v>5.3330000000000002E-2</v>
      </c>
      <c r="AO136" s="155">
        <f>ROUND(($D$136/MiY*(SUM($J$136:AN136)&lt;=1)+IF(SUM($J$136:AN136)+($D$136/MiY)&gt;1,1-(SUM($J$136:AN136)+($D$136/MiY)),0)),5)*(AO$7&gt;=$E$136)</f>
        <v>5.3330000000000002E-2</v>
      </c>
      <c r="AP136" s="155">
        <f>ROUND(($D$136/MiY*(SUM($J$136:AO136)&lt;=1)+IF(SUM($J$136:AO136)+($D$136/MiY)&gt;1,1-(SUM($J$136:AO136)+($D$136/MiY)),0)),5)*(AP$7&gt;=$E$136)</f>
        <v>5.3330000000000002E-2</v>
      </c>
      <c r="AQ136" s="155">
        <f>ROUND(($D$136/MiY*(SUM($J$136:AP136)&lt;=1)+IF(SUM($J$136:AP136)+($D$136/MiY)&gt;1,1-(SUM($J$136:AP136)+($D$136/MiY)),0)),5)*(AQ$7&gt;=$E$136)</f>
        <v>5.3330000000000002E-2</v>
      </c>
      <c r="AR136" s="155">
        <f>ROUND(($D$136/MiY*(SUM($J$136:AQ136)&lt;=1)+IF(SUM($J$136:AQ136)+($D$136/MiY)&gt;1,1-(SUM($J$136:AQ136)+($D$136/MiY)),0)),5)*(AR$7&gt;=$E$136)</f>
        <v>5.3330000000000002E-2</v>
      </c>
      <c r="AS136" s="155">
        <f>ROUND(($D$136/MiY*(SUM($J$136:AR136)&lt;=1)+IF(SUM($J$136:AR136)+($D$136/MiY)&gt;1,1-(SUM($J$136:AR136)+($D$136/MiY)),0)),5)*(AS$7&gt;=$E$136)</f>
        <v>5.3330000000000002E-2</v>
      </c>
      <c r="AT136" s="155">
        <f>ROUND(($D$136/MiY*(SUM($J$136:AS136)&lt;=1)+IF(SUM($J$136:AS136)+($D$136/MiY)&gt;1,1-(SUM($J$136:AS136)+($D$136/MiY)),0)),5)*(AT$7&gt;=$E$136)</f>
        <v>5.3330000000000002E-2</v>
      </c>
      <c r="AU136" s="155">
        <f>ROUND(($D$136/MiY*(SUM($J$136:AT136)&lt;=1)+IF(SUM($J$136:AT136)+($D$136/MiY)&gt;1,1-(SUM($J$136:AT136)+($D$136/MiY)),0)),5)*(AU$7&gt;=$E$136)</f>
        <v>5.3330000000000002E-2</v>
      </c>
      <c r="AV136" s="155">
        <f>ROUND(($D$136/MiY*(SUM($J$136:AU136)&lt;=1)+IF(SUM($J$136:AU136)+($D$136/MiY)&gt;1,1-(SUM($J$136:AU136)+($D$136/MiY)),0)),5)*(AV$7&gt;=$E$136)</f>
        <v>5.3330000000000002E-2</v>
      </c>
      <c r="AW136" s="155">
        <f>ROUND(($D$136/MiY*(SUM($J$136:AV136)&lt;=1)+IF(SUM($J$136:AV136)+($D$136/MiY)&gt;1,1-(SUM($J$136:AV136)+($D$136/MiY)),0)),5)*(AW$7&gt;=$E$136)</f>
        <v>5.3330000000000002E-2</v>
      </c>
      <c r="AX136" s="155">
        <f>ROUND(($D$136/MiY*(SUM($J$136:AW136)&lt;=1)+IF(SUM($J$136:AW136)+($D$136/MiY)&gt;1,1-(SUM($J$136:AW136)+($D$136/MiY)),0)),5)*(AX$7&gt;=$E$136)</f>
        <v>5.3330000000000002E-2</v>
      </c>
      <c r="AY136" s="155">
        <f>ROUND(($D$136/MiY*(SUM($J$136:AX136)&lt;=1)+IF(SUM($J$136:AX136)+($D$136/MiY)&gt;1,1-(SUM($J$136:AX136)+($D$136/MiY)),0)),5)*(AY$7&gt;=$E$136)</f>
        <v>5.3330000000000002E-2</v>
      </c>
      <c r="AZ136" s="155">
        <f>ROUND(($D$136/MiY*(SUM($J$136:AY136)&lt;=1)+IF(SUM($J$136:AY136)+($D$136/MiY)&gt;1,1-(SUM($J$136:AY136)+($D$136/MiY)),0)),5)*(AZ$7&gt;=$E$136)</f>
        <v>4.0059999999999998E-2</v>
      </c>
      <c r="BA136" s="155">
        <f>ROUND(($D$136/MiY*(SUM($J$136:AZ136)&lt;=1)+IF(SUM($J$136:AZ136)+($D$136/MiY)&gt;1,1-(SUM($J$136:AZ136)+($D$136/MiY)),0)),5)*(BA$7&gt;=$E$136)</f>
        <v>0</v>
      </c>
      <c r="BB136" s="155">
        <f>ROUND(($D$136/MiY*(SUM($J$136:BA136)&lt;=1)+IF(SUM($J$136:BA136)+($D$136/MiY)&gt;1,1-(SUM($J$136:BA136)+($D$136/MiY)),0)),5)*(BB$7&gt;=$E$136)</f>
        <v>0</v>
      </c>
      <c r="BC136" s="155">
        <f>ROUND(($D$136/MiY*(SUM($J$136:BB136)&lt;=1)+IF(SUM($J$136:BB136)+($D$136/MiY)&gt;1,1-(SUM($J$136:BB136)+($D$136/MiY)),0)),5)*(BC$7&gt;=$E$136)</f>
        <v>0</v>
      </c>
      <c r="BD136" s="155">
        <f>ROUND(($D$136/MiY*(SUM($J$136:BC136)&lt;=1)+IF(SUM($J$136:BC136)+($D$136/MiY)&gt;1,1-(SUM($J$136:BC136)+($D$136/MiY)),0)),5)*(BD$7&gt;=$E$136)</f>
        <v>0</v>
      </c>
      <c r="BE136" s="155">
        <f>ROUND(($D$136/MiY*(SUM($J$136:BD136)&lt;=1)+IF(SUM($J$136:BD136)+($D$136/MiY)&gt;1,1-(SUM($J$136:BD136)+($D$136/MiY)),0)),5)*(BE$7&gt;=$E$136)</f>
        <v>0</v>
      </c>
      <c r="BF136" s="155">
        <f>ROUND(($D$136/MiY*(SUM($J$136:BE136)&lt;=1)+IF(SUM($J$136:BE136)+($D$136/MiY)&gt;1,1-(SUM($J$136:BE136)+($D$136/MiY)),0)),5)*(BF$7&gt;=$E$136)</f>
        <v>0</v>
      </c>
      <c r="BG136" s="155">
        <f>ROUND(($D$136/MiY*(SUM($J$136:BF136)&lt;=1)+IF(SUM($J$136:BF136)+($D$136/MiY)&gt;1,1-(SUM($J$136:BF136)+($D$136/MiY)),0)),5)*(BG$7&gt;=$E$136)</f>
        <v>0</v>
      </c>
      <c r="BH136" s="155">
        <f>ROUND(($D$136/MiY*(SUM($J$136:BG136)&lt;=1)+IF(SUM($J$136:BG136)+($D$136/MiY)&gt;1,1-(SUM($J$136:BG136)+($D$136/MiY)),0)),5)*(BH$7&gt;=$E$136)</f>
        <v>0</v>
      </c>
      <c r="BI136" s="155">
        <f>ROUND(($D$136/MiY*(SUM($J$136:BH136)&lt;=1)+IF(SUM($J$136:BH136)+($D$136/MiY)&gt;1,1-(SUM($J$136:BH136)+($D$136/MiY)),0)),5)*(BI$7&gt;=$E$136)</f>
        <v>0</v>
      </c>
      <c r="BJ136" s="155">
        <f>ROUND(($D$136/MiY*(SUM($J$136:BI136)&lt;=1)+IF(SUM($J$136:BI136)+($D$136/MiY)&gt;1,1-(SUM($J$136:BI136)+($D$136/MiY)),0)),5)*(BJ$7&gt;=$E$136)</f>
        <v>0</v>
      </c>
      <c r="BK136" s="155">
        <f>ROUND(($D$136/MiY*(SUM($J$136:BJ136)&lt;=1)+IF(SUM($J$136:BJ136)+($D$136/MiY)&gt;1,1-(SUM($J$136:BJ136)+($D$136/MiY)),0)),5)*(BK$7&gt;=$E$136)</f>
        <v>0</v>
      </c>
      <c r="BL136" s="155">
        <f>ROUND(($D$136/MiY*(SUM($J$136:BK136)&lt;=1)+IF(SUM($J$136:BK136)+($D$136/MiY)&gt;1,1-(SUM($J$136:BK136)+($D$136/MiY)),0)),5)*(BL$7&gt;=$E$136)</f>
        <v>0</v>
      </c>
      <c r="BM136" s="155">
        <f>ROUND(($D$136/MiY*(SUM($J$136:BL136)&lt;=1)+IF(SUM($J$136:BL136)+($D$136/MiY)&gt;1,1-(SUM($J$136:BL136)+($D$136/MiY)),0)),5)*(BM$7&gt;=$E$136)</f>
        <v>0</v>
      </c>
      <c r="BN136" s="155">
        <f>ROUND(($D$136/MiY*(SUM($J$136:BM136)&lt;=1)+IF(SUM($J$136:BM136)+($D$136/MiY)&gt;1,1-(SUM($J$136:BM136)+($D$136/MiY)),0)),5)*(BN$7&gt;=$E$136)</f>
        <v>0</v>
      </c>
      <c r="BO136" s="155">
        <f>ROUND(($D$136/MiY*(SUM($J$136:BN136)&lt;=1)+IF(SUM($J$136:BN136)+($D$136/MiY)&gt;1,1-(SUM($J$136:BN136)+($D$136/MiY)),0)),5)*(BO$7&gt;=$E$136)</f>
        <v>0</v>
      </c>
      <c r="BP136" s="155">
        <f>ROUND(($D$136/MiY*(SUM($J$136:BO136)&lt;=1)+IF(SUM($J$136:BO136)+($D$136/MiY)&gt;1,1-(SUM($J$136:BO136)+($D$136/MiY)),0)),5)*(BP$7&gt;=$E$136)</f>
        <v>0</v>
      </c>
      <c r="BQ136" s="155">
        <f>ROUND(($D$136/MiY*(SUM($J$136:BP136)&lt;=1)+IF(SUM($J$136:BP136)+($D$136/MiY)&gt;1,1-(SUM($J$136:BP136)+($D$136/MiY)),0)),5)*(BQ$7&gt;=$E$136)</f>
        <v>0</v>
      </c>
      <c r="BR136" s="155">
        <f>ROUND(($D$136/MiY*(SUM($J$136:BQ136)&lt;=1)+IF(SUM($J$136:BQ136)+($D$136/MiY)&gt;1,1-(SUM($J$136:BQ136)+($D$136/MiY)),0)),5)*(BR$7&gt;=$E$136)</f>
        <v>0</v>
      </c>
      <c r="BS136" s="155">
        <f>ROUND(($D$136/MiY*(SUM($J$136:BR136)&lt;=1)+IF(SUM($J$136:BR136)+($D$136/MiY)&gt;1,1-(SUM($J$136:BR136)+($D$136/MiY)),0)),5)*(BS$7&gt;=$E$136)</f>
        <v>0</v>
      </c>
      <c r="BT136" s="155">
        <f>ROUND(($D$136/MiY*(SUM($J$136:BS136)&lt;=1)+IF(SUM($J$136:BS136)+($D$136/MiY)&gt;1,1-(SUM($J$136:BS136)+($D$136/MiY)),0)),5)*(BT$7&gt;=$E$136)</f>
        <v>0</v>
      </c>
      <c r="BU136" s="155">
        <f>ROUND(($D$136/MiY*(SUM($J$136:BT136)&lt;=1)+IF(SUM($J$136:BT136)+($D$136/MiY)&gt;1,1-(SUM($J$136:BT136)+($D$136/MiY)),0)),5)*(BU$7&gt;=$E$136)</f>
        <v>0</v>
      </c>
      <c r="BV136" s="155">
        <f>ROUND(($D$136/MiY*(SUM($J$136:BU136)&lt;=1)+IF(SUM($J$136:BU136)+($D$136/MiY)&gt;1,1-(SUM($J$136:BU136)+($D$136/MiY)),0)),5)*(BV$7&gt;=$E$136)</f>
        <v>0</v>
      </c>
      <c r="BW136" s="155">
        <f>ROUND(($D$136/MiY*(SUM($J$136:BV136)&lt;=1)+IF(SUM($J$136:BV136)+($D$136/MiY)&gt;1,1-(SUM($J$136:BV136)+($D$136/MiY)),0)),5)*(BW$7&gt;=$E$136)</f>
        <v>0</v>
      </c>
      <c r="BX136" s="155">
        <f>ROUND(($D$136/MiY*(SUM($J$136:BW136)&lt;=1)+IF(SUM($J$136:BW136)+($D$136/MiY)&gt;1,1-(SUM($J$136:BW136)+($D$136/MiY)),0)),5)*(BX$7&gt;=$E$136)</f>
        <v>0</v>
      </c>
      <c r="BY136" s="155">
        <f>ROUND(($D$136/MiY*(SUM($J$136:BX136)&lt;=1)+IF(SUM($J$136:BX136)+($D$136/MiY)&gt;1,1-(SUM($J$136:BX136)+($D$136/MiY)),0)),5)*(BY$7&gt;=$E$136)</f>
        <v>0</v>
      </c>
      <c r="BZ136" s="155">
        <f>ROUND(($D$136/MiY*(SUM($J$136:BY136)&lt;=1)+IF(SUM($J$136:BY136)+($D$136/MiY)&gt;1,1-(SUM($J$136:BY136)+($D$136/MiY)),0)),5)*(BZ$7&gt;=$E$136)</f>
        <v>0</v>
      </c>
      <c r="CA136" s="155">
        <f>ROUND(($D$136/MiY*(SUM($J$136:BZ136)&lt;=1)+IF(SUM($J$136:BZ136)+($D$136/MiY)&gt;1,1-(SUM($J$136:BZ136)+($D$136/MiY)),0)),5)*(CA$7&gt;=$E$136)</f>
        <v>0</v>
      </c>
      <c r="CB136" s="155">
        <f>ROUND(($D$136/MiY*(SUM($J$136:CA136)&lt;=1)+IF(SUM($J$136:CA136)+($D$136/MiY)&gt;1,1-(SUM($J$136:CA136)+($D$136/MiY)),0)),5)*(CB$7&gt;=$E$136)</f>
        <v>0</v>
      </c>
      <c r="CC136" s="155">
        <f>ROUND(($D$136/MiY*(SUM($J$136:CB136)&lt;=1)+IF(SUM($J$136:CB136)+($D$136/MiY)&gt;1,1-(SUM($J$136:CB136)+($D$136/MiY)),0)),5)*(CC$7&gt;=$E$136)</f>
        <v>0</v>
      </c>
      <c r="CD136" s="155">
        <f>ROUND(($D$136/MiY*(SUM($J$136:CC136)&lt;=1)+IF(SUM($J$136:CC136)+($D$136/MiY)&gt;1,1-(SUM($J$136:CC136)+($D$136/MiY)),0)),5)*(CD$7&gt;=$E$136)</f>
        <v>0</v>
      </c>
      <c r="CE136" s="155">
        <f>ROUND(($D$136/MiY*(SUM($J$136:CD136)&lt;=1)+IF(SUM($J$136:CD136)+($D$136/MiY)&gt;1,1-(SUM($J$136:CD136)+($D$136/MiY)),0)),5)*(CE$7&gt;=$E$136)</f>
        <v>0</v>
      </c>
      <c r="CF136" s="155">
        <f>ROUND(($D$136/MiY*(SUM($J$136:CE136)&lt;=1)+IF(SUM($J$136:CE136)+($D$136/MiY)&gt;1,1-(SUM($J$136:CE136)+($D$136/MiY)),0)),5)*(CF$7&gt;=$E$136)</f>
        <v>0</v>
      </c>
      <c r="CG136" s="155">
        <f>ROUND(($D$136/MiY*(SUM($J$136:CF136)&lt;=1)+IF(SUM($J$136:CF136)+($D$136/MiY)&gt;1,1-(SUM($J$136:CF136)+($D$136/MiY)),0)),5)*(CG$7&gt;=$E$136)</f>
        <v>0</v>
      </c>
      <c r="CH136" s="155">
        <f>ROUND(($D$136/MiY*(SUM($J$136:CG136)&lt;=1)+IF(SUM($J$136:CG136)+($D$136/MiY)&gt;1,1-(SUM($J$136:CG136)+($D$136/MiY)),0)),5)*(CH$7&gt;=$E$136)</f>
        <v>0</v>
      </c>
      <c r="CI136" s="155">
        <f>ROUND(($D$136/MiY*(SUM($J$136:CH136)&lt;=1)+IF(SUM($J$136:CH136)+($D$136/MiY)&gt;1,1-(SUM($J$136:CH136)+($D$136/MiY)),0)),5)*(CI$7&gt;=$E$136)</f>
        <v>0</v>
      </c>
      <c r="CJ136" s="155">
        <f>ROUND(($D$136/MiY*(SUM($J$136:CI136)&lt;=1)+IF(SUM($J$136:CI136)+($D$136/MiY)&gt;1,1-(SUM($J$136:CI136)+($D$136/MiY)),0)),5)*(CJ$7&gt;=$E$136)</f>
        <v>0</v>
      </c>
      <c r="CK136" s="155">
        <f>ROUND(($D$136/MiY*(SUM($J$136:CJ136)&lt;=1)+IF(SUM($J$136:CJ136)+($D$136/MiY)&gt;1,1-(SUM($J$136:CJ136)+($D$136/MiY)),0)),5)*(CK$7&gt;=$E$136)</f>
        <v>0</v>
      </c>
      <c r="CL136" s="155">
        <f>ROUND(($D$136/MiY*(SUM($J$136:CK136)&lt;=1)+IF(SUM($J$136:CK136)+($D$136/MiY)&gt;1,1-(SUM($J$136:CK136)+($D$136/MiY)),0)),5)*(CL$7&gt;=$E$136)</f>
        <v>0</v>
      </c>
      <c r="CM136" s="155">
        <f>ROUND(($D$136/MiY*(SUM($J$136:CL136)&lt;=1)+IF(SUM($J$136:CL136)+($D$136/MiY)&gt;1,1-(SUM($J$136:CL136)+($D$136/MiY)),0)),5)*(CM$7&gt;=$E$136)</f>
        <v>0</v>
      </c>
      <c r="CN136" s="155">
        <f>ROUND(($D$136/MiY*(SUM($J$136:CM136)&lt;=1)+IF(SUM($J$136:CM136)+($D$136/MiY)&gt;1,1-(SUM($J$136:CM136)+($D$136/MiY)),0)),5)*(CN$7&gt;=$E$136)</f>
        <v>0</v>
      </c>
      <c r="CO136" s="155">
        <f>ROUND(($D$136/MiY*(SUM($J$136:CN136)&lt;=1)+IF(SUM($J$136:CN136)+($D$136/MiY)&gt;1,1-(SUM($J$136:CN136)+($D$136/MiY)),0)),5)*(CO$7&gt;=$E$136)</f>
        <v>0</v>
      </c>
      <c r="CP136" s="155">
        <f>ROUND(($D$136/MiY*(SUM($J$136:CO136)&lt;=1)+IF(SUM($J$136:CO136)+($D$136/MiY)&gt;1,1-(SUM($J$136:CO136)+($D$136/MiY)),0)),5)*(CP$7&gt;=$E$136)</f>
        <v>0</v>
      </c>
      <c r="CQ136" s="155">
        <f>ROUND(($D$136/MiY*(SUM($J$136:CP136)&lt;=1)+IF(SUM($J$136:CP136)+($D$136/MiY)&gt;1,1-(SUM($J$136:CP136)+($D$136/MiY)),0)),5)*(CQ$7&gt;=$E$136)</f>
        <v>0</v>
      </c>
      <c r="CR136" s="155">
        <f>ROUND(($D$136/MiY*(SUM($J$136:CQ136)&lt;=1)+IF(SUM($J$136:CQ136)+($D$136/MiY)&gt;1,1-(SUM($J$136:CQ136)+($D$136/MiY)),0)),5)*(CR$7&gt;=$E$136)</f>
        <v>0</v>
      </c>
      <c r="CS136" s="155">
        <f>ROUND(($D$136/MiY*(SUM($J$136:CR136)&lt;=1)+IF(SUM($J$136:CR136)+($D$136/MiY)&gt;1,1-(SUM($J$136:CR136)+($D$136/MiY)),0)),5)*(CS$7&gt;=$E$136)</f>
        <v>0</v>
      </c>
      <c r="CT136" s="155">
        <f>ROUND(($D$136/MiY*(SUM($J$136:CS136)&lt;=1)+IF(SUM($J$136:CS136)+($D$136/MiY)&gt;1,1-(SUM($J$136:CS136)+($D$136/MiY)),0)),5)*(CT$7&gt;=$E$136)</f>
        <v>0</v>
      </c>
      <c r="CU136" s="155">
        <f>ROUND(($D$136/MiY*(SUM($J$136:CT136)&lt;=1)+IF(SUM($J$136:CT136)+($D$136/MiY)&gt;1,1-(SUM($J$136:CT136)+($D$136/MiY)),0)),5)*(CU$7&gt;=$E$136)</f>
        <v>0</v>
      </c>
      <c r="CV136" s="155">
        <f>ROUND(($D$136/MiY*(SUM($J$136:CU136)&lt;=1)+IF(SUM($J$136:CU136)+($D$136/MiY)&gt;1,1-(SUM($J$136:CU136)+($D$136/MiY)),0)),5)*(CV$7&gt;=$E$136)</f>
        <v>0</v>
      </c>
      <c r="CW136" s="155">
        <f>ROUND(($D$136/MiY*(SUM($J$136:CV136)&lt;=1)+IF(SUM($J$136:CV136)+($D$136/MiY)&gt;1,1-(SUM($J$136:CV136)+($D$136/MiY)),0)),5)*(CW$7&gt;=$E$136)</f>
        <v>0</v>
      </c>
      <c r="CX136" s="155">
        <f>ROUND(($D$136/MiY*(SUM($J$136:CW136)&lt;=1)+IF(SUM($J$136:CW136)+($D$136/MiY)&gt;1,1-(SUM($J$136:CW136)+($D$136/MiY)),0)),5)*(CX$7&gt;=$E$136)</f>
        <v>0</v>
      </c>
      <c r="CY136" s="155">
        <f>ROUND(($D$136/MiY*(SUM($J$136:CX136)&lt;=1)+IF(SUM($J$136:CX136)+($D$136/MiY)&gt;1,1-(SUM($J$136:CX136)+($D$136/MiY)),0)),5)*(CY$7&gt;=$E$136)</f>
        <v>0</v>
      </c>
      <c r="CZ136" s="155">
        <f>ROUND(($D$136/MiY*(SUM($J$136:CY136)&lt;=1)+IF(SUM($J$136:CY136)+($D$136/MiY)&gt;1,1-(SUM($J$136:CY136)+($D$136/MiY)),0)),5)*(CZ$7&gt;=$E$136)</f>
        <v>0</v>
      </c>
      <c r="DA136" s="155">
        <f>ROUND(($D$136/MiY*(SUM($J$136:CZ136)&lt;=1)+IF(SUM($J$136:CZ136)+($D$136/MiY)&gt;1,1-(SUM($J$136:CZ136)+($D$136/MiY)),0)),5)*(DA$7&gt;=$E$136)</f>
        <v>0</v>
      </c>
      <c r="DB136" s="155">
        <f>ROUND(($D$136/MiY*(SUM($J$136:DA136)&lt;=1)+IF(SUM($J$136:DA136)+($D$136/MiY)&gt;1,1-(SUM($J$136:DA136)+($D$136/MiY)),0)),5)*(DB$7&gt;=$E$136)</f>
        <v>0</v>
      </c>
      <c r="DC136" s="155">
        <f>ROUND(($D$136/MiY*(SUM($J$136:DB136)&lt;=1)+IF(SUM($J$136:DB136)+($D$136/MiY)&gt;1,1-(SUM($J$136:DB136)+($D$136/MiY)),0)),5)*(DC$7&gt;=$E$136)</f>
        <v>0</v>
      </c>
      <c r="DD136" s="155">
        <f>ROUND(($D$136/MiY*(SUM($J$136:DC136)&lt;=1)+IF(SUM($J$136:DC136)+($D$136/MiY)&gt;1,1-(SUM($J$136:DC136)+($D$136/MiY)),0)),5)*(DD$7&gt;=$E$136)</f>
        <v>0</v>
      </c>
      <c r="DE136" s="155">
        <f>ROUND(($D$136/MiY*(SUM($J$136:DD136)&lt;=1)+IF(SUM($J$136:DD136)+($D$136/MiY)&gt;1,1-(SUM($J$136:DD136)+($D$136/MiY)),0)),5)*(DE$7&gt;=$E$136)</f>
        <v>0</v>
      </c>
      <c r="DF136" s="155">
        <f>ROUND(($D$136/MiY*(SUM($J$136:DE136)&lt;=1)+IF(SUM($J$136:DE136)+($D$136/MiY)&gt;1,1-(SUM($J$136:DE136)+($D$136/MiY)),0)),5)*(DF$7&gt;=$E$136)</f>
        <v>0</v>
      </c>
      <c r="DG136" s="155">
        <f>ROUND(($D$136/MiY*(SUM($J$136:DF136)&lt;=1)+IF(SUM($J$136:DF136)+($D$136/MiY)&gt;1,1-(SUM($J$136:DF136)+($D$136/MiY)),0)),5)*(DG$7&gt;=$E$136)</f>
        <v>0</v>
      </c>
      <c r="DH136" s="155">
        <f>ROUND(($D$136/MiY*(SUM($J$136:DG136)&lt;=1)+IF(SUM($J$136:DG136)+($D$136/MiY)&gt;1,1-(SUM($J$136:DG136)+($D$136/MiY)),0)),5)*(DH$7&gt;=$E$136)</f>
        <v>0</v>
      </c>
      <c r="DI136" s="155">
        <f>ROUND(($D$136/MiY*(SUM($J$136:DH136)&lt;=1)+IF(SUM($J$136:DH136)+($D$136/MiY)&gt;1,1-(SUM($J$136:DH136)+($D$136/MiY)),0)),5)*(DI$7&gt;=$E$136)</f>
        <v>0</v>
      </c>
      <c r="DJ136" s="155">
        <f>ROUND(($D$136/MiY*(SUM($J$136:DI136)&lt;=1)+IF(SUM($J$136:DI136)+($D$136/MiY)&gt;1,1-(SUM($J$136:DI136)+($D$136/MiY)),0)),5)*(DJ$7&gt;=$E$136)</f>
        <v>0</v>
      </c>
      <c r="DK136" s="155">
        <f>ROUND(($D$136/MiY*(SUM($J$136:DJ136)&lt;=1)+IF(SUM($J$136:DJ136)+($D$136/MiY)&gt;1,1-(SUM($J$136:DJ136)+($D$136/MiY)),0)),5)*(DK$7&gt;=$E$136)</f>
        <v>0</v>
      </c>
      <c r="DL136" s="155">
        <f>ROUND(($D$136/MiY*(SUM($J$136:DK136)&lt;=1)+IF(SUM($J$136:DK136)+($D$136/MiY)&gt;1,1-(SUM($J$136:DK136)+($D$136/MiY)),0)),5)*(DL$7&gt;=$E$136)</f>
        <v>0</v>
      </c>
      <c r="DM136" s="155">
        <f>ROUND(($D$136/MiY*(SUM($J$136:DL136)&lt;=1)+IF(SUM($J$136:DL136)+($D$136/MiY)&gt;1,1-(SUM($J$136:DL136)+($D$136/MiY)),0)),5)*(DM$7&gt;=$E$136)</f>
        <v>0</v>
      </c>
      <c r="DN136" s="155">
        <f>ROUND(($D$136/MiY*(SUM($J$136:DM136)&lt;=1)+IF(SUM($J$136:DM136)+($D$136/MiY)&gt;1,1-(SUM($J$136:DM136)+($D$136/MiY)),0)),5)*(DN$7&gt;=$E$136)</f>
        <v>0</v>
      </c>
      <c r="DO136" s="155">
        <f>ROUND(($D$136/MiY*(SUM($J$136:DN136)&lt;=1)+IF(SUM($J$136:DN136)+($D$136/MiY)&gt;1,1-(SUM($J$136:DN136)+($D$136/MiY)),0)),5)*(DO$7&gt;=$E$136)</f>
        <v>0</v>
      </c>
      <c r="DP136" s="155">
        <f>ROUND(($D$136/MiY*(SUM($J$136:DO136)&lt;=1)+IF(SUM($J$136:DO136)+($D$136/MiY)&gt;1,1-(SUM($J$136:DO136)+($D$136/MiY)),0)),5)*(DP$7&gt;=$E$136)</f>
        <v>0</v>
      </c>
      <c r="DQ136" s="155">
        <f>ROUND(($D$136/MiY*(SUM($J$136:DP136)&lt;=1)+IF(SUM($J$136:DP136)+($D$136/MiY)&gt;1,1-(SUM($J$136:DP136)+($D$136/MiY)),0)),5)*(DQ$7&gt;=$E$136)</f>
        <v>0</v>
      </c>
      <c r="DR136" s="155">
        <f>ROUND(($D$136/MiY*(SUM($J$136:DQ136)&lt;=1)+IF(SUM($J$136:DQ136)+($D$136/MiY)&gt;1,1-(SUM($J$136:DQ136)+($D$136/MiY)),0)),5)*(DR$7&gt;=$E$136)</f>
        <v>0</v>
      </c>
      <c r="DS136" s="155">
        <f>ROUND(($D$136/MiY*(SUM($J$136:DR136)&lt;=1)+IF(SUM($J$136:DR136)+($D$136/MiY)&gt;1,1-(SUM($J$136:DR136)+($D$136/MiY)),0)),5)*(DS$7&gt;=$E$136)</f>
        <v>0</v>
      </c>
      <c r="DT136" s="155">
        <f>ROUND(($D$136/MiY*(SUM($J$136:DS136)&lt;=1)+IF(SUM($J$136:DS136)+($D$136/MiY)&gt;1,1-(SUM($J$136:DS136)+($D$136/MiY)),0)),5)*(DT$7&gt;=$E$136)</f>
        <v>0</v>
      </c>
      <c r="DU136" s="155">
        <f>ROUND(($D$136/MiY*(SUM($J$136:DT136)&lt;=1)+IF(SUM($J$136:DT136)+($D$136/MiY)&gt;1,1-(SUM($J$136:DT136)+($D$136/MiY)),0)),5)*(DU$7&gt;=$E$136)</f>
        <v>0</v>
      </c>
      <c r="DV136" s="155">
        <f>ROUND(($D$136/MiY*(SUM($J$136:DU136)&lt;=1)+IF(SUM($J$136:DU136)+($D$136/MiY)&gt;1,1-(SUM($J$136:DU136)+($D$136/MiY)),0)),5)*(DV$7&gt;=$E$136)</f>
        <v>0</v>
      </c>
      <c r="DW136" s="155">
        <f>ROUND(($D$136/MiY*(SUM($J$136:DV136)&lt;=1)+IF(SUM($J$136:DV136)+($D$136/MiY)&gt;1,1-(SUM($J$136:DV136)+($D$136/MiY)),0)),5)*(DW$7&gt;=$E$136)</f>
        <v>0</v>
      </c>
      <c r="DX136" s="155">
        <f>ROUND(($D$136/MiY*(SUM($J$136:DW136)&lt;=1)+IF(SUM($J$136:DW136)+($D$136/MiY)&gt;1,1-(SUM($J$136:DW136)+($D$136/MiY)),0)),5)*(DX$7&gt;=$E$136)</f>
        <v>0</v>
      </c>
      <c r="DY136" s="155">
        <f>ROUND(($D$136/MiY*(SUM($J$136:DX136)&lt;=1)+IF(SUM($J$136:DX136)+($D$136/MiY)&gt;1,1-(SUM($J$136:DX136)+($D$136/MiY)),0)),5)*(DY$7&gt;=$E$136)</f>
        <v>0</v>
      </c>
      <c r="DZ136" s="155">
        <f>ROUND(($D$136/MiY*(SUM($J$136:DY136)&lt;=1)+IF(SUM($J$136:DY136)+($D$136/MiY)&gt;1,1-(SUM($J$136:DY136)+($D$136/MiY)),0)),5)*(DZ$7&gt;=$E$136)</f>
        <v>0</v>
      </c>
      <c r="EA136" s="155">
        <f>ROUND(($D$136/MiY*(SUM($J$136:DZ136)&lt;=1)+IF(SUM($J$136:DZ136)+($D$136/MiY)&gt;1,1-(SUM($J$136:DZ136)+($D$136/MiY)),0)),5)*(EA$7&gt;=$E$136)</f>
        <v>0</v>
      </c>
      <c r="EB136" s="155">
        <f>ROUND(($D$136/MiY*(SUM($J$136:EA136)&lt;=1)+IF(SUM($J$136:EA136)+($D$136/MiY)&gt;1,1-(SUM($J$136:EA136)+($D$136/MiY)),0)),5)*(EB$7&gt;=$E$136)</f>
        <v>0</v>
      </c>
    </row>
    <row r="137" spans="2:132" outlineLevel="1" x14ac:dyDescent="0.25">
      <c r="C137" s="318" t="s">
        <v>593</v>
      </c>
      <c r="D137" s="16">
        <f>Costs!$K$25*Costs!$K$31</f>
        <v>163749.73262032086</v>
      </c>
      <c r="G137" s="52" t="s">
        <v>603</v>
      </c>
      <c r="H137" s="46">
        <f t="shared" ref="H137" si="1901">SUM(J137:EB137)</f>
        <v>163749.73262032095</v>
      </c>
      <c r="J137" s="82">
        <f t="shared" ref="J137:AO137" si="1902">J136*$D137</f>
        <v>0</v>
      </c>
      <c r="K137" s="82">
        <f t="shared" si="1902"/>
        <v>0</v>
      </c>
      <c r="L137" s="82">
        <f t="shared" si="1902"/>
        <v>0</v>
      </c>
      <c r="M137" s="82">
        <f t="shared" si="1902"/>
        <v>0</v>
      </c>
      <c r="N137" s="82">
        <f t="shared" si="1902"/>
        <v>0</v>
      </c>
      <c r="O137" s="82">
        <f t="shared" si="1902"/>
        <v>0</v>
      </c>
      <c r="P137" s="82">
        <f t="shared" si="1902"/>
        <v>0</v>
      </c>
      <c r="Q137" s="82">
        <f t="shared" si="1902"/>
        <v>0</v>
      </c>
      <c r="R137" s="82">
        <f t="shared" si="1902"/>
        <v>0</v>
      </c>
      <c r="S137" s="82">
        <f t="shared" si="1902"/>
        <v>0</v>
      </c>
      <c r="T137" s="82">
        <f t="shared" si="1902"/>
        <v>0</v>
      </c>
      <c r="U137" s="82">
        <f t="shared" si="1902"/>
        <v>0</v>
      </c>
      <c r="V137" s="82">
        <f t="shared" si="1902"/>
        <v>0</v>
      </c>
      <c r="W137" s="82">
        <f t="shared" si="1902"/>
        <v>0</v>
      </c>
      <c r="X137" s="82">
        <f t="shared" si="1902"/>
        <v>0</v>
      </c>
      <c r="Y137" s="82">
        <f t="shared" si="1902"/>
        <v>0</v>
      </c>
      <c r="Z137" s="82">
        <f t="shared" si="1902"/>
        <v>0</v>
      </c>
      <c r="AA137" s="82">
        <f t="shared" si="1902"/>
        <v>0</v>
      </c>
      <c r="AB137" s="82">
        <f t="shared" si="1902"/>
        <v>0</v>
      </c>
      <c r="AC137" s="82">
        <f t="shared" si="1902"/>
        <v>0</v>
      </c>
      <c r="AD137" s="82">
        <f t="shared" si="1902"/>
        <v>0</v>
      </c>
      <c r="AE137" s="82">
        <f t="shared" si="1902"/>
        <v>0</v>
      </c>
      <c r="AF137" s="82">
        <f t="shared" si="1902"/>
        <v>0</v>
      </c>
      <c r="AG137" s="82">
        <f t="shared" si="1902"/>
        <v>0</v>
      </c>
      <c r="AH137" s="82">
        <f t="shared" si="1902"/>
        <v>8732.7732406417126</v>
      </c>
      <c r="AI137" s="82">
        <f t="shared" si="1902"/>
        <v>8732.7732406417126</v>
      </c>
      <c r="AJ137" s="82">
        <f t="shared" si="1902"/>
        <v>8732.7732406417126</v>
      </c>
      <c r="AK137" s="82">
        <f t="shared" si="1902"/>
        <v>8732.7732406417126</v>
      </c>
      <c r="AL137" s="82">
        <f t="shared" si="1902"/>
        <v>8732.7732406417126</v>
      </c>
      <c r="AM137" s="82">
        <f t="shared" si="1902"/>
        <v>8732.7732406417126</v>
      </c>
      <c r="AN137" s="82">
        <f t="shared" si="1902"/>
        <v>8732.7732406417126</v>
      </c>
      <c r="AO137" s="82">
        <f t="shared" si="1902"/>
        <v>8732.7732406417126</v>
      </c>
      <c r="AP137" s="82">
        <f t="shared" ref="AP137:BU137" si="1903">AP136*$D137</f>
        <v>8732.7732406417126</v>
      </c>
      <c r="AQ137" s="82">
        <f t="shared" si="1903"/>
        <v>8732.7732406417126</v>
      </c>
      <c r="AR137" s="82">
        <f t="shared" si="1903"/>
        <v>8732.7732406417126</v>
      </c>
      <c r="AS137" s="82">
        <f t="shared" si="1903"/>
        <v>8732.7732406417126</v>
      </c>
      <c r="AT137" s="82">
        <f t="shared" si="1903"/>
        <v>8732.7732406417126</v>
      </c>
      <c r="AU137" s="82">
        <f t="shared" si="1903"/>
        <v>8732.7732406417126</v>
      </c>
      <c r="AV137" s="82">
        <f t="shared" si="1903"/>
        <v>8732.7732406417126</v>
      </c>
      <c r="AW137" s="82">
        <f t="shared" si="1903"/>
        <v>8732.7732406417126</v>
      </c>
      <c r="AX137" s="82">
        <f t="shared" si="1903"/>
        <v>8732.7732406417126</v>
      </c>
      <c r="AY137" s="82">
        <f t="shared" si="1903"/>
        <v>8732.7732406417126</v>
      </c>
      <c r="AZ137" s="82">
        <f t="shared" si="1903"/>
        <v>6559.8142887700533</v>
      </c>
      <c r="BA137" s="82">
        <f t="shared" si="1903"/>
        <v>0</v>
      </c>
      <c r="BB137" s="82">
        <f t="shared" si="1903"/>
        <v>0</v>
      </c>
      <c r="BC137" s="82">
        <f t="shared" si="1903"/>
        <v>0</v>
      </c>
      <c r="BD137" s="82">
        <f t="shared" si="1903"/>
        <v>0</v>
      </c>
      <c r="BE137" s="82">
        <f t="shared" si="1903"/>
        <v>0</v>
      </c>
      <c r="BF137" s="82">
        <f t="shared" si="1903"/>
        <v>0</v>
      </c>
      <c r="BG137" s="82">
        <f t="shared" si="1903"/>
        <v>0</v>
      </c>
      <c r="BH137" s="82">
        <f t="shared" si="1903"/>
        <v>0</v>
      </c>
      <c r="BI137" s="82">
        <f t="shared" si="1903"/>
        <v>0</v>
      </c>
      <c r="BJ137" s="82">
        <f t="shared" si="1903"/>
        <v>0</v>
      </c>
      <c r="BK137" s="82">
        <f t="shared" si="1903"/>
        <v>0</v>
      </c>
      <c r="BL137" s="82">
        <f t="shared" si="1903"/>
        <v>0</v>
      </c>
      <c r="BM137" s="82">
        <f t="shared" si="1903"/>
        <v>0</v>
      </c>
      <c r="BN137" s="82">
        <f t="shared" si="1903"/>
        <v>0</v>
      </c>
      <c r="BO137" s="82">
        <f t="shared" si="1903"/>
        <v>0</v>
      </c>
      <c r="BP137" s="82">
        <f t="shared" si="1903"/>
        <v>0</v>
      </c>
      <c r="BQ137" s="82">
        <f t="shared" si="1903"/>
        <v>0</v>
      </c>
      <c r="BR137" s="82">
        <f t="shared" si="1903"/>
        <v>0</v>
      </c>
      <c r="BS137" s="82">
        <f t="shared" si="1903"/>
        <v>0</v>
      </c>
      <c r="BT137" s="82">
        <f t="shared" si="1903"/>
        <v>0</v>
      </c>
      <c r="BU137" s="82">
        <f t="shared" si="1903"/>
        <v>0</v>
      </c>
      <c r="BV137" s="82">
        <f t="shared" ref="BV137:DA137" si="1904">BV136*$D137</f>
        <v>0</v>
      </c>
      <c r="BW137" s="82">
        <f t="shared" si="1904"/>
        <v>0</v>
      </c>
      <c r="BX137" s="82">
        <f t="shared" si="1904"/>
        <v>0</v>
      </c>
      <c r="BY137" s="82">
        <f t="shared" si="1904"/>
        <v>0</v>
      </c>
      <c r="BZ137" s="82">
        <f t="shared" si="1904"/>
        <v>0</v>
      </c>
      <c r="CA137" s="82">
        <f t="shared" si="1904"/>
        <v>0</v>
      </c>
      <c r="CB137" s="82">
        <f t="shared" si="1904"/>
        <v>0</v>
      </c>
      <c r="CC137" s="82">
        <f t="shared" si="1904"/>
        <v>0</v>
      </c>
      <c r="CD137" s="82">
        <f t="shared" si="1904"/>
        <v>0</v>
      </c>
      <c r="CE137" s="82">
        <f t="shared" si="1904"/>
        <v>0</v>
      </c>
      <c r="CF137" s="82">
        <f t="shared" si="1904"/>
        <v>0</v>
      </c>
      <c r="CG137" s="82">
        <f t="shared" si="1904"/>
        <v>0</v>
      </c>
      <c r="CH137" s="82">
        <f t="shared" si="1904"/>
        <v>0</v>
      </c>
      <c r="CI137" s="82">
        <f t="shared" si="1904"/>
        <v>0</v>
      </c>
      <c r="CJ137" s="82">
        <f t="shared" si="1904"/>
        <v>0</v>
      </c>
      <c r="CK137" s="82">
        <f t="shared" si="1904"/>
        <v>0</v>
      </c>
      <c r="CL137" s="82">
        <f t="shared" si="1904"/>
        <v>0</v>
      </c>
      <c r="CM137" s="82">
        <f t="shared" si="1904"/>
        <v>0</v>
      </c>
      <c r="CN137" s="82">
        <f t="shared" si="1904"/>
        <v>0</v>
      </c>
      <c r="CO137" s="82">
        <f t="shared" si="1904"/>
        <v>0</v>
      </c>
      <c r="CP137" s="82">
        <f t="shared" si="1904"/>
        <v>0</v>
      </c>
      <c r="CQ137" s="82">
        <f t="shared" si="1904"/>
        <v>0</v>
      </c>
      <c r="CR137" s="82">
        <f t="shared" si="1904"/>
        <v>0</v>
      </c>
      <c r="CS137" s="82">
        <f t="shared" si="1904"/>
        <v>0</v>
      </c>
      <c r="CT137" s="82">
        <f t="shared" si="1904"/>
        <v>0</v>
      </c>
      <c r="CU137" s="82">
        <f t="shared" si="1904"/>
        <v>0</v>
      </c>
      <c r="CV137" s="82">
        <f t="shared" si="1904"/>
        <v>0</v>
      </c>
      <c r="CW137" s="82">
        <f t="shared" si="1904"/>
        <v>0</v>
      </c>
      <c r="CX137" s="82">
        <f t="shared" si="1904"/>
        <v>0</v>
      </c>
      <c r="CY137" s="82">
        <f t="shared" si="1904"/>
        <v>0</v>
      </c>
      <c r="CZ137" s="82">
        <f t="shared" si="1904"/>
        <v>0</v>
      </c>
      <c r="DA137" s="82">
        <f t="shared" si="1904"/>
        <v>0</v>
      </c>
      <c r="DB137" s="82">
        <f t="shared" ref="DB137:EB137" si="1905">DB136*$D137</f>
        <v>0</v>
      </c>
      <c r="DC137" s="82">
        <f t="shared" si="1905"/>
        <v>0</v>
      </c>
      <c r="DD137" s="82">
        <f t="shared" si="1905"/>
        <v>0</v>
      </c>
      <c r="DE137" s="82">
        <f t="shared" si="1905"/>
        <v>0</v>
      </c>
      <c r="DF137" s="82">
        <f t="shared" si="1905"/>
        <v>0</v>
      </c>
      <c r="DG137" s="82">
        <f t="shared" si="1905"/>
        <v>0</v>
      </c>
      <c r="DH137" s="82">
        <f t="shared" si="1905"/>
        <v>0</v>
      </c>
      <c r="DI137" s="82">
        <f t="shared" si="1905"/>
        <v>0</v>
      </c>
      <c r="DJ137" s="82">
        <f t="shared" si="1905"/>
        <v>0</v>
      </c>
      <c r="DK137" s="82">
        <f t="shared" si="1905"/>
        <v>0</v>
      </c>
      <c r="DL137" s="82">
        <f t="shared" si="1905"/>
        <v>0</v>
      </c>
      <c r="DM137" s="82">
        <f t="shared" si="1905"/>
        <v>0</v>
      </c>
      <c r="DN137" s="82">
        <f t="shared" si="1905"/>
        <v>0</v>
      </c>
      <c r="DO137" s="82">
        <f t="shared" si="1905"/>
        <v>0</v>
      </c>
      <c r="DP137" s="82">
        <f t="shared" si="1905"/>
        <v>0</v>
      </c>
      <c r="DQ137" s="82">
        <f t="shared" si="1905"/>
        <v>0</v>
      </c>
      <c r="DR137" s="82">
        <f t="shared" si="1905"/>
        <v>0</v>
      </c>
      <c r="DS137" s="82">
        <f t="shared" si="1905"/>
        <v>0</v>
      </c>
      <c r="DT137" s="82">
        <f t="shared" si="1905"/>
        <v>0</v>
      </c>
      <c r="DU137" s="82">
        <f t="shared" si="1905"/>
        <v>0</v>
      </c>
      <c r="DV137" s="82">
        <f t="shared" si="1905"/>
        <v>0</v>
      </c>
      <c r="DW137" s="82">
        <f t="shared" si="1905"/>
        <v>0</v>
      </c>
      <c r="DX137" s="82">
        <f t="shared" si="1905"/>
        <v>0</v>
      </c>
      <c r="DY137" s="82">
        <f t="shared" si="1905"/>
        <v>0</v>
      </c>
      <c r="DZ137" s="82">
        <f t="shared" si="1905"/>
        <v>0</v>
      </c>
      <c r="EA137" s="82">
        <f t="shared" si="1905"/>
        <v>0</v>
      </c>
      <c r="EB137" s="82">
        <f t="shared" si="1905"/>
        <v>0</v>
      </c>
    </row>
    <row r="138" spans="2:132" outlineLevel="1" x14ac:dyDescent="0.25">
      <c r="C138" s="318" t="s">
        <v>594</v>
      </c>
      <c r="D138" s="31">
        <f>Costs!$K$39</f>
        <v>1.9</v>
      </c>
      <c r="G138" s="52" t="s">
        <v>220</v>
      </c>
      <c r="H138" s="29"/>
      <c r="J138" s="312">
        <f>$D138</f>
        <v>1.9</v>
      </c>
      <c r="K138" s="312">
        <f t="shared" ref="K138:BV138" si="1906">$D138</f>
        <v>1.9</v>
      </c>
      <c r="L138" s="312">
        <f t="shared" si="1906"/>
        <v>1.9</v>
      </c>
      <c r="M138" s="312">
        <f t="shared" si="1906"/>
        <v>1.9</v>
      </c>
      <c r="N138" s="312">
        <f t="shared" si="1906"/>
        <v>1.9</v>
      </c>
      <c r="O138" s="312">
        <f t="shared" si="1906"/>
        <v>1.9</v>
      </c>
      <c r="P138" s="312">
        <f t="shared" si="1906"/>
        <v>1.9</v>
      </c>
      <c r="Q138" s="312">
        <f t="shared" si="1906"/>
        <v>1.9</v>
      </c>
      <c r="R138" s="312">
        <f t="shared" si="1906"/>
        <v>1.9</v>
      </c>
      <c r="S138" s="312">
        <f t="shared" si="1906"/>
        <v>1.9</v>
      </c>
      <c r="T138" s="312">
        <f t="shared" si="1906"/>
        <v>1.9</v>
      </c>
      <c r="U138" s="312">
        <f t="shared" si="1906"/>
        <v>1.9</v>
      </c>
      <c r="V138" s="312">
        <f t="shared" si="1906"/>
        <v>1.9</v>
      </c>
      <c r="W138" s="312">
        <f t="shared" si="1906"/>
        <v>1.9</v>
      </c>
      <c r="X138" s="312">
        <f t="shared" si="1906"/>
        <v>1.9</v>
      </c>
      <c r="Y138" s="312">
        <f t="shared" si="1906"/>
        <v>1.9</v>
      </c>
      <c r="Z138" s="312">
        <f t="shared" si="1906"/>
        <v>1.9</v>
      </c>
      <c r="AA138" s="312">
        <f t="shared" si="1906"/>
        <v>1.9</v>
      </c>
      <c r="AB138" s="312">
        <f t="shared" si="1906"/>
        <v>1.9</v>
      </c>
      <c r="AC138" s="312">
        <f t="shared" si="1906"/>
        <v>1.9</v>
      </c>
      <c r="AD138" s="312">
        <f t="shared" si="1906"/>
        <v>1.9</v>
      </c>
      <c r="AE138" s="312">
        <f t="shared" si="1906"/>
        <v>1.9</v>
      </c>
      <c r="AF138" s="312">
        <f t="shared" si="1906"/>
        <v>1.9</v>
      </c>
      <c r="AG138" s="312">
        <f t="shared" si="1906"/>
        <v>1.9</v>
      </c>
      <c r="AH138" s="312">
        <f t="shared" si="1906"/>
        <v>1.9</v>
      </c>
      <c r="AI138" s="312">
        <f t="shared" si="1906"/>
        <v>1.9</v>
      </c>
      <c r="AJ138" s="312">
        <f t="shared" si="1906"/>
        <v>1.9</v>
      </c>
      <c r="AK138" s="312">
        <f t="shared" si="1906"/>
        <v>1.9</v>
      </c>
      <c r="AL138" s="312">
        <f t="shared" si="1906"/>
        <v>1.9</v>
      </c>
      <c r="AM138" s="312">
        <f t="shared" si="1906"/>
        <v>1.9</v>
      </c>
      <c r="AN138" s="312">
        <f t="shared" si="1906"/>
        <v>1.9</v>
      </c>
      <c r="AO138" s="312">
        <f t="shared" si="1906"/>
        <v>1.9</v>
      </c>
      <c r="AP138" s="312">
        <f t="shared" si="1906"/>
        <v>1.9</v>
      </c>
      <c r="AQ138" s="312">
        <f t="shared" si="1906"/>
        <v>1.9</v>
      </c>
      <c r="AR138" s="312">
        <f t="shared" si="1906"/>
        <v>1.9</v>
      </c>
      <c r="AS138" s="312">
        <f t="shared" si="1906"/>
        <v>1.9</v>
      </c>
      <c r="AT138" s="312">
        <f t="shared" si="1906"/>
        <v>1.9</v>
      </c>
      <c r="AU138" s="312">
        <f t="shared" si="1906"/>
        <v>1.9</v>
      </c>
      <c r="AV138" s="312">
        <f t="shared" si="1906"/>
        <v>1.9</v>
      </c>
      <c r="AW138" s="312">
        <f t="shared" si="1906"/>
        <v>1.9</v>
      </c>
      <c r="AX138" s="312">
        <f t="shared" si="1906"/>
        <v>1.9</v>
      </c>
      <c r="AY138" s="312">
        <f t="shared" si="1906"/>
        <v>1.9</v>
      </c>
      <c r="AZ138" s="312">
        <f t="shared" si="1906"/>
        <v>1.9</v>
      </c>
      <c r="BA138" s="312">
        <f t="shared" si="1906"/>
        <v>1.9</v>
      </c>
      <c r="BB138" s="312">
        <f t="shared" si="1906"/>
        <v>1.9</v>
      </c>
      <c r="BC138" s="312">
        <f t="shared" si="1906"/>
        <v>1.9</v>
      </c>
      <c r="BD138" s="312">
        <f t="shared" si="1906"/>
        <v>1.9</v>
      </c>
      <c r="BE138" s="312">
        <f t="shared" si="1906"/>
        <v>1.9</v>
      </c>
      <c r="BF138" s="312">
        <f t="shared" si="1906"/>
        <v>1.9</v>
      </c>
      <c r="BG138" s="312">
        <f t="shared" si="1906"/>
        <v>1.9</v>
      </c>
      <c r="BH138" s="312">
        <f t="shared" si="1906"/>
        <v>1.9</v>
      </c>
      <c r="BI138" s="312">
        <f t="shared" si="1906"/>
        <v>1.9</v>
      </c>
      <c r="BJ138" s="312">
        <f t="shared" si="1906"/>
        <v>1.9</v>
      </c>
      <c r="BK138" s="312">
        <f t="shared" si="1906"/>
        <v>1.9</v>
      </c>
      <c r="BL138" s="312">
        <f t="shared" si="1906"/>
        <v>1.9</v>
      </c>
      <c r="BM138" s="312">
        <f t="shared" si="1906"/>
        <v>1.9</v>
      </c>
      <c r="BN138" s="312">
        <f t="shared" si="1906"/>
        <v>1.9</v>
      </c>
      <c r="BO138" s="312">
        <f t="shared" si="1906"/>
        <v>1.9</v>
      </c>
      <c r="BP138" s="312">
        <f t="shared" si="1906"/>
        <v>1.9</v>
      </c>
      <c r="BQ138" s="312">
        <f t="shared" si="1906"/>
        <v>1.9</v>
      </c>
      <c r="BR138" s="312">
        <f t="shared" si="1906"/>
        <v>1.9</v>
      </c>
      <c r="BS138" s="312">
        <f t="shared" si="1906"/>
        <v>1.9</v>
      </c>
      <c r="BT138" s="312">
        <f t="shared" si="1906"/>
        <v>1.9</v>
      </c>
      <c r="BU138" s="312">
        <f t="shared" si="1906"/>
        <v>1.9</v>
      </c>
      <c r="BV138" s="312">
        <f t="shared" si="1906"/>
        <v>1.9</v>
      </c>
      <c r="BW138" s="312">
        <f t="shared" ref="BW138:EB138" si="1907">$D138</f>
        <v>1.9</v>
      </c>
      <c r="BX138" s="312">
        <f t="shared" si="1907"/>
        <v>1.9</v>
      </c>
      <c r="BY138" s="312">
        <f t="shared" si="1907"/>
        <v>1.9</v>
      </c>
      <c r="BZ138" s="312">
        <f t="shared" si="1907"/>
        <v>1.9</v>
      </c>
      <c r="CA138" s="312">
        <f t="shared" si="1907"/>
        <v>1.9</v>
      </c>
      <c r="CB138" s="312">
        <f t="shared" si="1907"/>
        <v>1.9</v>
      </c>
      <c r="CC138" s="312">
        <f t="shared" si="1907"/>
        <v>1.9</v>
      </c>
      <c r="CD138" s="312">
        <f t="shared" si="1907"/>
        <v>1.9</v>
      </c>
      <c r="CE138" s="312">
        <f t="shared" si="1907"/>
        <v>1.9</v>
      </c>
      <c r="CF138" s="312">
        <f t="shared" si="1907"/>
        <v>1.9</v>
      </c>
      <c r="CG138" s="312">
        <f t="shared" si="1907"/>
        <v>1.9</v>
      </c>
      <c r="CH138" s="312">
        <f t="shared" si="1907"/>
        <v>1.9</v>
      </c>
      <c r="CI138" s="312">
        <f t="shared" si="1907"/>
        <v>1.9</v>
      </c>
      <c r="CJ138" s="312">
        <f t="shared" si="1907"/>
        <v>1.9</v>
      </c>
      <c r="CK138" s="312">
        <f t="shared" si="1907"/>
        <v>1.9</v>
      </c>
      <c r="CL138" s="312">
        <f t="shared" si="1907"/>
        <v>1.9</v>
      </c>
      <c r="CM138" s="312">
        <f t="shared" si="1907"/>
        <v>1.9</v>
      </c>
      <c r="CN138" s="312">
        <f t="shared" si="1907"/>
        <v>1.9</v>
      </c>
      <c r="CO138" s="312">
        <f t="shared" si="1907"/>
        <v>1.9</v>
      </c>
      <c r="CP138" s="312">
        <f t="shared" si="1907"/>
        <v>1.9</v>
      </c>
      <c r="CQ138" s="312">
        <f t="shared" si="1907"/>
        <v>1.9</v>
      </c>
      <c r="CR138" s="312">
        <f t="shared" si="1907"/>
        <v>1.9</v>
      </c>
      <c r="CS138" s="312">
        <f t="shared" si="1907"/>
        <v>1.9</v>
      </c>
      <c r="CT138" s="312">
        <f t="shared" si="1907"/>
        <v>1.9</v>
      </c>
      <c r="CU138" s="312">
        <f t="shared" si="1907"/>
        <v>1.9</v>
      </c>
      <c r="CV138" s="312">
        <f t="shared" si="1907"/>
        <v>1.9</v>
      </c>
      <c r="CW138" s="312">
        <f t="shared" si="1907"/>
        <v>1.9</v>
      </c>
      <c r="CX138" s="312">
        <f t="shared" si="1907"/>
        <v>1.9</v>
      </c>
      <c r="CY138" s="312">
        <f t="shared" si="1907"/>
        <v>1.9</v>
      </c>
      <c r="CZ138" s="312">
        <f t="shared" si="1907"/>
        <v>1.9</v>
      </c>
      <c r="DA138" s="312">
        <f t="shared" si="1907"/>
        <v>1.9</v>
      </c>
      <c r="DB138" s="312">
        <f t="shared" si="1907"/>
        <v>1.9</v>
      </c>
      <c r="DC138" s="312">
        <f t="shared" si="1907"/>
        <v>1.9</v>
      </c>
      <c r="DD138" s="312">
        <f t="shared" si="1907"/>
        <v>1.9</v>
      </c>
      <c r="DE138" s="312">
        <f t="shared" si="1907"/>
        <v>1.9</v>
      </c>
      <c r="DF138" s="312">
        <f t="shared" si="1907"/>
        <v>1.9</v>
      </c>
      <c r="DG138" s="312">
        <f t="shared" si="1907"/>
        <v>1.9</v>
      </c>
      <c r="DH138" s="312">
        <f t="shared" si="1907"/>
        <v>1.9</v>
      </c>
      <c r="DI138" s="312">
        <f t="shared" si="1907"/>
        <v>1.9</v>
      </c>
      <c r="DJ138" s="312">
        <f t="shared" si="1907"/>
        <v>1.9</v>
      </c>
      <c r="DK138" s="312">
        <f t="shared" si="1907"/>
        <v>1.9</v>
      </c>
      <c r="DL138" s="312">
        <f t="shared" si="1907"/>
        <v>1.9</v>
      </c>
      <c r="DM138" s="312">
        <f t="shared" si="1907"/>
        <v>1.9</v>
      </c>
      <c r="DN138" s="312">
        <f t="shared" si="1907"/>
        <v>1.9</v>
      </c>
      <c r="DO138" s="312">
        <f t="shared" si="1907"/>
        <v>1.9</v>
      </c>
      <c r="DP138" s="312">
        <f t="shared" si="1907"/>
        <v>1.9</v>
      </c>
      <c r="DQ138" s="312">
        <f t="shared" si="1907"/>
        <v>1.9</v>
      </c>
      <c r="DR138" s="312">
        <f t="shared" si="1907"/>
        <v>1.9</v>
      </c>
      <c r="DS138" s="312">
        <f t="shared" si="1907"/>
        <v>1.9</v>
      </c>
      <c r="DT138" s="312">
        <f t="shared" si="1907"/>
        <v>1.9</v>
      </c>
      <c r="DU138" s="312">
        <f t="shared" si="1907"/>
        <v>1.9</v>
      </c>
      <c r="DV138" s="312">
        <f t="shared" si="1907"/>
        <v>1.9</v>
      </c>
      <c r="DW138" s="312">
        <f t="shared" si="1907"/>
        <v>1.9</v>
      </c>
      <c r="DX138" s="312">
        <f t="shared" si="1907"/>
        <v>1.9</v>
      </c>
      <c r="DY138" s="312">
        <f t="shared" si="1907"/>
        <v>1.9</v>
      </c>
      <c r="DZ138" s="312">
        <f t="shared" si="1907"/>
        <v>1.9</v>
      </c>
      <c r="EA138" s="312">
        <f t="shared" si="1907"/>
        <v>1.9</v>
      </c>
      <c r="EB138" s="312">
        <f t="shared" si="1907"/>
        <v>1.9</v>
      </c>
    </row>
    <row r="139" spans="2:132" outlineLevel="1" x14ac:dyDescent="0.25">
      <c r="C139" s="327" t="s">
        <v>601</v>
      </c>
      <c r="D139" s="38"/>
      <c r="E139" s="38"/>
      <c r="F139" s="38"/>
      <c r="G139" s="55" t="s">
        <v>220</v>
      </c>
      <c r="H139" s="316">
        <f t="shared" ref="H139" si="1908">SUM(J139:EB139)</f>
        <v>311124.49197860964</v>
      </c>
      <c r="I139" s="38"/>
      <c r="J139" s="314">
        <f>J137*J138</f>
        <v>0</v>
      </c>
      <c r="K139" s="314">
        <f t="shared" ref="K139" si="1909">K137*K138</f>
        <v>0</v>
      </c>
      <c r="L139" s="314">
        <f t="shared" ref="L139" si="1910">L137*L138</f>
        <v>0</v>
      </c>
      <c r="M139" s="314">
        <f t="shared" ref="M139" si="1911">M137*M138</f>
        <v>0</v>
      </c>
      <c r="N139" s="314">
        <f t="shared" ref="N139" si="1912">N137*N138</f>
        <v>0</v>
      </c>
      <c r="O139" s="314">
        <f t="shared" ref="O139" si="1913">O137*O138</f>
        <v>0</v>
      </c>
      <c r="P139" s="314">
        <f t="shared" ref="P139" si="1914">P137*P138</f>
        <v>0</v>
      </c>
      <c r="Q139" s="314">
        <f t="shared" ref="Q139" si="1915">Q137*Q138</f>
        <v>0</v>
      </c>
      <c r="R139" s="314">
        <f t="shared" ref="R139" si="1916">R137*R138</f>
        <v>0</v>
      </c>
      <c r="S139" s="314">
        <f t="shared" ref="S139" si="1917">S137*S138</f>
        <v>0</v>
      </c>
      <c r="T139" s="314">
        <f t="shared" ref="T139" si="1918">T137*T138</f>
        <v>0</v>
      </c>
      <c r="U139" s="314">
        <f t="shared" ref="U139" si="1919">U137*U138</f>
        <v>0</v>
      </c>
      <c r="V139" s="314">
        <f t="shared" ref="V139" si="1920">V137*V138</f>
        <v>0</v>
      </c>
      <c r="W139" s="314">
        <f t="shared" ref="W139" si="1921">W137*W138</f>
        <v>0</v>
      </c>
      <c r="X139" s="314">
        <f t="shared" ref="X139" si="1922">X137*X138</f>
        <v>0</v>
      </c>
      <c r="Y139" s="314">
        <f t="shared" ref="Y139" si="1923">Y137*Y138</f>
        <v>0</v>
      </c>
      <c r="Z139" s="314">
        <f t="shared" ref="Z139" si="1924">Z137*Z138</f>
        <v>0</v>
      </c>
      <c r="AA139" s="314">
        <f t="shared" ref="AA139" si="1925">AA137*AA138</f>
        <v>0</v>
      </c>
      <c r="AB139" s="314">
        <f t="shared" ref="AB139" si="1926">AB137*AB138</f>
        <v>0</v>
      </c>
      <c r="AC139" s="314">
        <f t="shared" ref="AC139" si="1927">AC137*AC138</f>
        <v>0</v>
      </c>
      <c r="AD139" s="314">
        <f t="shared" ref="AD139" si="1928">AD137*AD138</f>
        <v>0</v>
      </c>
      <c r="AE139" s="314">
        <f t="shared" ref="AE139" si="1929">AE137*AE138</f>
        <v>0</v>
      </c>
      <c r="AF139" s="314">
        <f t="shared" ref="AF139" si="1930">AF137*AF138</f>
        <v>0</v>
      </c>
      <c r="AG139" s="314">
        <f t="shared" ref="AG139" si="1931">AG137*AG138</f>
        <v>0</v>
      </c>
      <c r="AH139" s="314">
        <f t="shared" ref="AH139" si="1932">AH137*AH138</f>
        <v>16592.269157219253</v>
      </c>
      <c r="AI139" s="314">
        <f t="shared" ref="AI139" si="1933">AI137*AI138</f>
        <v>16592.269157219253</v>
      </c>
      <c r="AJ139" s="314">
        <f t="shared" ref="AJ139" si="1934">AJ137*AJ138</f>
        <v>16592.269157219253</v>
      </c>
      <c r="AK139" s="314">
        <f t="shared" ref="AK139" si="1935">AK137*AK138</f>
        <v>16592.269157219253</v>
      </c>
      <c r="AL139" s="314">
        <f t="shared" ref="AL139" si="1936">AL137*AL138</f>
        <v>16592.269157219253</v>
      </c>
      <c r="AM139" s="314">
        <f t="shared" ref="AM139" si="1937">AM137*AM138</f>
        <v>16592.269157219253</v>
      </c>
      <c r="AN139" s="314">
        <f t="shared" ref="AN139" si="1938">AN137*AN138</f>
        <v>16592.269157219253</v>
      </c>
      <c r="AO139" s="314">
        <f t="shared" ref="AO139" si="1939">AO137*AO138</f>
        <v>16592.269157219253</v>
      </c>
      <c r="AP139" s="314">
        <f t="shared" ref="AP139" si="1940">AP137*AP138</f>
        <v>16592.269157219253</v>
      </c>
      <c r="AQ139" s="314">
        <f t="shared" ref="AQ139" si="1941">AQ137*AQ138</f>
        <v>16592.269157219253</v>
      </c>
      <c r="AR139" s="314">
        <f t="shared" ref="AR139" si="1942">AR137*AR138</f>
        <v>16592.269157219253</v>
      </c>
      <c r="AS139" s="314">
        <f t="shared" ref="AS139" si="1943">AS137*AS138</f>
        <v>16592.269157219253</v>
      </c>
      <c r="AT139" s="314">
        <f t="shared" ref="AT139" si="1944">AT137*AT138</f>
        <v>16592.269157219253</v>
      </c>
      <c r="AU139" s="314">
        <f t="shared" ref="AU139" si="1945">AU137*AU138</f>
        <v>16592.269157219253</v>
      </c>
      <c r="AV139" s="314">
        <f t="shared" ref="AV139" si="1946">AV137*AV138</f>
        <v>16592.269157219253</v>
      </c>
      <c r="AW139" s="314">
        <f t="shared" ref="AW139" si="1947">AW137*AW138</f>
        <v>16592.269157219253</v>
      </c>
      <c r="AX139" s="314">
        <f t="shared" ref="AX139" si="1948">AX137*AX138</f>
        <v>16592.269157219253</v>
      </c>
      <c r="AY139" s="314">
        <f t="shared" ref="AY139" si="1949">AY137*AY138</f>
        <v>16592.269157219253</v>
      </c>
      <c r="AZ139" s="314">
        <f t="shared" ref="AZ139" si="1950">AZ137*AZ138</f>
        <v>12463.6471486631</v>
      </c>
      <c r="BA139" s="314">
        <f t="shared" ref="BA139" si="1951">BA137*BA138</f>
        <v>0</v>
      </c>
      <c r="BB139" s="314">
        <f t="shared" ref="BB139" si="1952">BB137*BB138</f>
        <v>0</v>
      </c>
      <c r="BC139" s="314">
        <f t="shared" ref="BC139" si="1953">BC137*BC138</f>
        <v>0</v>
      </c>
      <c r="BD139" s="314">
        <f t="shared" ref="BD139" si="1954">BD137*BD138</f>
        <v>0</v>
      </c>
      <c r="BE139" s="314">
        <f t="shared" ref="BE139" si="1955">BE137*BE138</f>
        <v>0</v>
      </c>
      <c r="BF139" s="314">
        <f t="shared" ref="BF139" si="1956">BF137*BF138</f>
        <v>0</v>
      </c>
      <c r="BG139" s="314">
        <f t="shared" ref="BG139" si="1957">BG137*BG138</f>
        <v>0</v>
      </c>
      <c r="BH139" s="314">
        <f t="shared" ref="BH139" si="1958">BH137*BH138</f>
        <v>0</v>
      </c>
      <c r="BI139" s="314">
        <f t="shared" ref="BI139" si="1959">BI137*BI138</f>
        <v>0</v>
      </c>
      <c r="BJ139" s="314">
        <f t="shared" ref="BJ139" si="1960">BJ137*BJ138</f>
        <v>0</v>
      </c>
      <c r="BK139" s="314">
        <f t="shared" ref="BK139" si="1961">BK137*BK138</f>
        <v>0</v>
      </c>
      <c r="BL139" s="314">
        <f t="shared" ref="BL139" si="1962">BL137*BL138</f>
        <v>0</v>
      </c>
      <c r="BM139" s="314">
        <f t="shared" ref="BM139" si="1963">BM137*BM138</f>
        <v>0</v>
      </c>
      <c r="BN139" s="314">
        <f t="shared" ref="BN139" si="1964">BN137*BN138</f>
        <v>0</v>
      </c>
      <c r="BO139" s="314">
        <f t="shared" ref="BO139" si="1965">BO137*BO138</f>
        <v>0</v>
      </c>
      <c r="BP139" s="314">
        <f t="shared" ref="BP139" si="1966">BP137*BP138</f>
        <v>0</v>
      </c>
      <c r="BQ139" s="314">
        <f t="shared" ref="BQ139" si="1967">BQ137*BQ138</f>
        <v>0</v>
      </c>
      <c r="BR139" s="314">
        <f t="shared" ref="BR139" si="1968">BR137*BR138</f>
        <v>0</v>
      </c>
      <c r="BS139" s="314">
        <f t="shared" ref="BS139" si="1969">BS137*BS138</f>
        <v>0</v>
      </c>
      <c r="BT139" s="314">
        <f t="shared" ref="BT139" si="1970">BT137*BT138</f>
        <v>0</v>
      </c>
      <c r="BU139" s="314">
        <f t="shared" ref="BU139" si="1971">BU137*BU138</f>
        <v>0</v>
      </c>
      <c r="BV139" s="314">
        <f t="shared" ref="BV139" si="1972">BV137*BV138</f>
        <v>0</v>
      </c>
      <c r="BW139" s="314">
        <f t="shared" ref="BW139" si="1973">BW137*BW138</f>
        <v>0</v>
      </c>
      <c r="BX139" s="314">
        <f t="shared" ref="BX139" si="1974">BX137*BX138</f>
        <v>0</v>
      </c>
      <c r="BY139" s="314">
        <f t="shared" ref="BY139" si="1975">BY137*BY138</f>
        <v>0</v>
      </c>
      <c r="BZ139" s="314">
        <f t="shared" ref="BZ139" si="1976">BZ137*BZ138</f>
        <v>0</v>
      </c>
      <c r="CA139" s="314">
        <f t="shared" ref="CA139" si="1977">CA137*CA138</f>
        <v>0</v>
      </c>
      <c r="CB139" s="314">
        <f t="shared" ref="CB139" si="1978">CB137*CB138</f>
        <v>0</v>
      </c>
      <c r="CC139" s="314">
        <f t="shared" ref="CC139" si="1979">CC137*CC138</f>
        <v>0</v>
      </c>
      <c r="CD139" s="314">
        <f t="shared" ref="CD139" si="1980">CD137*CD138</f>
        <v>0</v>
      </c>
      <c r="CE139" s="314">
        <f t="shared" ref="CE139" si="1981">CE137*CE138</f>
        <v>0</v>
      </c>
      <c r="CF139" s="314">
        <f t="shared" ref="CF139" si="1982">CF137*CF138</f>
        <v>0</v>
      </c>
      <c r="CG139" s="314">
        <f t="shared" ref="CG139" si="1983">CG137*CG138</f>
        <v>0</v>
      </c>
      <c r="CH139" s="314">
        <f t="shared" ref="CH139" si="1984">CH137*CH138</f>
        <v>0</v>
      </c>
      <c r="CI139" s="314">
        <f t="shared" ref="CI139" si="1985">CI137*CI138</f>
        <v>0</v>
      </c>
      <c r="CJ139" s="314">
        <f t="shared" ref="CJ139" si="1986">CJ137*CJ138</f>
        <v>0</v>
      </c>
      <c r="CK139" s="314">
        <f t="shared" ref="CK139" si="1987">CK137*CK138</f>
        <v>0</v>
      </c>
      <c r="CL139" s="314">
        <f t="shared" ref="CL139" si="1988">CL137*CL138</f>
        <v>0</v>
      </c>
      <c r="CM139" s="314">
        <f t="shared" ref="CM139" si="1989">CM137*CM138</f>
        <v>0</v>
      </c>
      <c r="CN139" s="314">
        <f t="shared" ref="CN139" si="1990">CN137*CN138</f>
        <v>0</v>
      </c>
      <c r="CO139" s="314">
        <f t="shared" ref="CO139" si="1991">CO137*CO138</f>
        <v>0</v>
      </c>
      <c r="CP139" s="314">
        <f t="shared" ref="CP139" si="1992">CP137*CP138</f>
        <v>0</v>
      </c>
      <c r="CQ139" s="314">
        <f t="shared" ref="CQ139" si="1993">CQ137*CQ138</f>
        <v>0</v>
      </c>
      <c r="CR139" s="314">
        <f t="shared" ref="CR139" si="1994">CR137*CR138</f>
        <v>0</v>
      </c>
      <c r="CS139" s="314">
        <f t="shared" ref="CS139" si="1995">CS137*CS138</f>
        <v>0</v>
      </c>
      <c r="CT139" s="314">
        <f t="shared" ref="CT139" si="1996">CT137*CT138</f>
        <v>0</v>
      </c>
      <c r="CU139" s="314">
        <f t="shared" ref="CU139" si="1997">CU137*CU138</f>
        <v>0</v>
      </c>
      <c r="CV139" s="314">
        <f t="shared" ref="CV139" si="1998">CV137*CV138</f>
        <v>0</v>
      </c>
      <c r="CW139" s="314">
        <f t="shared" ref="CW139" si="1999">CW137*CW138</f>
        <v>0</v>
      </c>
      <c r="CX139" s="314">
        <f t="shared" ref="CX139" si="2000">CX137*CX138</f>
        <v>0</v>
      </c>
      <c r="CY139" s="314">
        <f t="shared" ref="CY139" si="2001">CY137*CY138</f>
        <v>0</v>
      </c>
      <c r="CZ139" s="314">
        <f t="shared" ref="CZ139" si="2002">CZ137*CZ138</f>
        <v>0</v>
      </c>
      <c r="DA139" s="314">
        <f t="shared" ref="DA139" si="2003">DA137*DA138</f>
        <v>0</v>
      </c>
      <c r="DB139" s="314">
        <f t="shared" ref="DB139" si="2004">DB137*DB138</f>
        <v>0</v>
      </c>
      <c r="DC139" s="314">
        <f t="shared" ref="DC139" si="2005">DC137*DC138</f>
        <v>0</v>
      </c>
      <c r="DD139" s="314">
        <f t="shared" ref="DD139" si="2006">DD137*DD138</f>
        <v>0</v>
      </c>
      <c r="DE139" s="314">
        <f t="shared" ref="DE139" si="2007">DE137*DE138</f>
        <v>0</v>
      </c>
      <c r="DF139" s="314">
        <f t="shared" ref="DF139" si="2008">DF137*DF138</f>
        <v>0</v>
      </c>
      <c r="DG139" s="314">
        <f t="shared" ref="DG139" si="2009">DG137*DG138</f>
        <v>0</v>
      </c>
      <c r="DH139" s="314">
        <f t="shared" ref="DH139" si="2010">DH137*DH138</f>
        <v>0</v>
      </c>
      <c r="DI139" s="314">
        <f t="shared" ref="DI139" si="2011">DI137*DI138</f>
        <v>0</v>
      </c>
      <c r="DJ139" s="314">
        <f t="shared" ref="DJ139" si="2012">DJ137*DJ138</f>
        <v>0</v>
      </c>
      <c r="DK139" s="314">
        <f t="shared" ref="DK139" si="2013">DK137*DK138</f>
        <v>0</v>
      </c>
      <c r="DL139" s="314">
        <f t="shared" ref="DL139" si="2014">DL137*DL138</f>
        <v>0</v>
      </c>
      <c r="DM139" s="314">
        <f t="shared" ref="DM139" si="2015">DM137*DM138</f>
        <v>0</v>
      </c>
      <c r="DN139" s="314">
        <f t="shared" ref="DN139" si="2016">DN137*DN138</f>
        <v>0</v>
      </c>
      <c r="DO139" s="314">
        <f t="shared" ref="DO139" si="2017">DO137*DO138</f>
        <v>0</v>
      </c>
      <c r="DP139" s="314">
        <f t="shared" ref="DP139" si="2018">DP137*DP138</f>
        <v>0</v>
      </c>
      <c r="DQ139" s="314">
        <f t="shared" ref="DQ139" si="2019">DQ137*DQ138</f>
        <v>0</v>
      </c>
      <c r="DR139" s="314">
        <f t="shared" ref="DR139" si="2020">DR137*DR138</f>
        <v>0</v>
      </c>
      <c r="DS139" s="314">
        <f t="shared" ref="DS139" si="2021">DS137*DS138</f>
        <v>0</v>
      </c>
      <c r="DT139" s="314">
        <f t="shared" ref="DT139" si="2022">DT137*DT138</f>
        <v>0</v>
      </c>
      <c r="DU139" s="314">
        <f t="shared" ref="DU139" si="2023">DU137*DU138</f>
        <v>0</v>
      </c>
      <c r="DV139" s="314">
        <f t="shared" ref="DV139" si="2024">DV137*DV138</f>
        <v>0</v>
      </c>
      <c r="DW139" s="314">
        <f t="shared" ref="DW139" si="2025">DW137*DW138</f>
        <v>0</v>
      </c>
      <c r="DX139" s="314">
        <f t="shared" ref="DX139" si="2026">DX137*DX138</f>
        <v>0</v>
      </c>
      <c r="DY139" s="314">
        <f t="shared" ref="DY139" si="2027">DY137*DY138</f>
        <v>0</v>
      </c>
      <c r="DZ139" s="314">
        <f t="shared" ref="DZ139" si="2028">DZ137*DZ138</f>
        <v>0</v>
      </c>
      <c r="EA139" s="314">
        <f t="shared" ref="EA139" si="2029">EA137*EA138</f>
        <v>0</v>
      </c>
      <c r="EB139" s="314">
        <f t="shared" ref="EB139" si="2030">EB137*EB138</f>
        <v>0</v>
      </c>
    </row>
    <row r="140" spans="2:132" outlineLevel="1" x14ac:dyDescent="0.25">
      <c r="C140" s="324" t="s">
        <v>417</v>
      </c>
      <c r="D140" s="34"/>
      <c r="E140" s="34"/>
      <c r="F140" s="34"/>
      <c r="G140" s="67" t="s">
        <v>215</v>
      </c>
      <c r="H140" s="34"/>
      <c r="I140" s="34"/>
      <c r="J140" s="126">
        <f>J$13</f>
        <v>1</v>
      </c>
      <c r="K140" s="126">
        <f t="shared" ref="K140:BV140" si="2031">K$13</f>
        <v>1.0026792493128671</v>
      </c>
      <c r="L140" s="126">
        <f t="shared" si="2031"/>
        <v>1.0056539350998608</v>
      </c>
      <c r="M140" s="126">
        <f t="shared" si="2031"/>
        <v>1.0085410656939733</v>
      </c>
      <c r="N140" s="126">
        <f t="shared" si="2031"/>
        <v>1.0114364849476103</v>
      </c>
      <c r="O140" s="126">
        <f t="shared" si="2031"/>
        <v>1.0143402166566737</v>
      </c>
      <c r="P140" s="126">
        <f t="shared" si="2031"/>
        <v>1.0172522846853813</v>
      </c>
      <c r="Q140" s="126">
        <f t="shared" si="2031"/>
        <v>1.0201727129664624</v>
      </c>
      <c r="R140" s="126">
        <f t="shared" si="2031"/>
        <v>1.0231015255013547</v>
      </c>
      <c r="S140" s="126">
        <f t="shared" si="2031"/>
        <v>1.0260387463604019</v>
      </c>
      <c r="T140" s="126">
        <f t="shared" si="2031"/>
        <v>1.028984399683051</v>
      </c>
      <c r="U140" s="126">
        <f t="shared" si="2031"/>
        <v>1.0319385096780509</v>
      </c>
      <c r="V140" s="126">
        <f t="shared" si="2031"/>
        <v>1.0349011006236515</v>
      </c>
      <c r="W140" s="126">
        <f t="shared" si="2031"/>
        <v>1.0377730230388176</v>
      </c>
      <c r="X140" s="126">
        <f t="shared" si="2031"/>
        <v>1.0408518228283561</v>
      </c>
      <c r="Y140" s="126">
        <f t="shared" si="2031"/>
        <v>1.0438400029932626</v>
      </c>
      <c r="Z140" s="126">
        <f t="shared" si="2031"/>
        <v>1.046836761920777</v>
      </c>
      <c r="AA140" s="126">
        <f t="shared" si="2031"/>
        <v>1.0498421242396576</v>
      </c>
      <c r="AB140" s="126">
        <f t="shared" si="2031"/>
        <v>1.05285611464937</v>
      </c>
      <c r="AC140" s="126">
        <f t="shared" si="2031"/>
        <v>1.0558787579202888</v>
      </c>
      <c r="AD140" s="126">
        <f t="shared" si="2031"/>
        <v>1.0589100788939025</v>
      </c>
      <c r="AE140" s="126">
        <f t="shared" si="2031"/>
        <v>1.0619501024830165</v>
      </c>
      <c r="AF140" s="126">
        <f t="shared" si="2031"/>
        <v>1.0649988536719583</v>
      </c>
      <c r="AG140" s="126">
        <f t="shared" si="2031"/>
        <v>1.0680563575167832</v>
      </c>
      <c r="AH140" s="126">
        <f t="shared" si="2031"/>
        <v>1.0711226391454798</v>
      </c>
      <c r="AI140" s="126">
        <f t="shared" si="2031"/>
        <v>1.0739924437404067</v>
      </c>
      <c r="AJ140" s="126">
        <f t="shared" si="2031"/>
        <v>1.0771786970311998</v>
      </c>
      <c r="AK140" s="126">
        <f t="shared" si="2031"/>
        <v>1.0802711679727233</v>
      </c>
      <c r="AL140" s="126">
        <f t="shared" si="2031"/>
        <v>1.0833725170851116</v>
      </c>
      <c r="AM140" s="126">
        <f t="shared" si="2031"/>
        <v>1.0864827698566941</v>
      </c>
      <c r="AN140" s="126">
        <f t="shared" si="2031"/>
        <v>1.0896019518489746</v>
      </c>
      <c r="AO140" s="126">
        <f t="shared" si="2031"/>
        <v>1.0927300886968412</v>
      </c>
      <c r="AP140" s="126">
        <f t="shared" si="2031"/>
        <v>1.0958672061087775</v>
      </c>
      <c r="AQ140" s="126">
        <f t="shared" si="2031"/>
        <v>1.0990133298670732</v>
      </c>
      <c r="AR140" s="126">
        <f t="shared" si="2031"/>
        <v>1.1021684858280367</v>
      </c>
      <c r="AS140" s="126">
        <f t="shared" si="2031"/>
        <v>1.1053326999222071</v>
      </c>
      <c r="AT140" s="126">
        <f t="shared" si="2031"/>
        <v>1.1085059981545673</v>
      </c>
      <c r="AU140" s="126">
        <f t="shared" si="2031"/>
        <v>1.111475962088432</v>
      </c>
      <c r="AV140" s="126">
        <f t="shared" si="2031"/>
        <v>1.1147734191259395</v>
      </c>
      <c r="AW140" s="126">
        <f t="shared" si="2031"/>
        <v>1.1179738207069689</v>
      </c>
      <c r="AX140" s="126">
        <f t="shared" si="2031"/>
        <v>1.1211834103167977</v>
      </c>
      <c r="AY140" s="126">
        <f t="shared" si="2031"/>
        <v>1.1244022143333261</v>
      </c>
      <c r="AZ140" s="126">
        <f t="shared" si="2031"/>
        <v>1.1276302592101826</v>
      </c>
      <c r="BA140" s="126">
        <f t="shared" si="2031"/>
        <v>1.1308675714769412</v>
      </c>
      <c r="BB140" s="126">
        <f t="shared" si="2031"/>
        <v>1.1341141777393395</v>
      </c>
      <c r="BC140" s="126">
        <f t="shared" si="2031"/>
        <v>1.1373701046794982</v>
      </c>
      <c r="BD140" s="126">
        <f t="shared" si="2031"/>
        <v>1.1406353790561385</v>
      </c>
      <c r="BE140" s="126">
        <f t="shared" si="2031"/>
        <v>1.1439100277048042</v>
      </c>
      <c r="BF140" s="126">
        <f t="shared" si="2031"/>
        <v>1.1471940775380809</v>
      </c>
      <c r="BG140" s="126">
        <f t="shared" si="2031"/>
        <v>1.15026769648205</v>
      </c>
      <c r="BH140" s="126">
        <f t="shared" si="2031"/>
        <v>1.1536802383994258</v>
      </c>
      <c r="BI140" s="126">
        <f t="shared" si="2031"/>
        <v>1.1569923375180708</v>
      </c>
      <c r="BJ140" s="126">
        <f t="shared" si="2031"/>
        <v>1.1603139453378331</v>
      </c>
      <c r="BK140" s="126">
        <f t="shared" si="2031"/>
        <v>1.1636450891572303</v>
      </c>
      <c r="BL140" s="126">
        <f t="shared" si="2031"/>
        <v>1.1669857963531516</v>
      </c>
      <c r="BM140" s="126">
        <f t="shared" si="2031"/>
        <v>1.1703360943810825</v>
      </c>
      <c r="BN140" s="126">
        <f t="shared" si="2031"/>
        <v>1.1736960107753303</v>
      </c>
      <c r="BO140" s="126">
        <f t="shared" si="2031"/>
        <v>1.1770655731492505</v>
      </c>
      <c r="BP140" s="126">
        <f t="shared" si="2031"/>
        <v>1.180444809195474</v>
      </c>
      <c r="BQ140" s="126">
        <f t="shared" si="2031"/>
        <v>1.1838337466861339</v>
      </c>
      <c r="BR140" s="126">
        <f t="shared" si="2031"/>
        <v>1.1872324134730949</v>
      </c>
      <c r="BS140" s="126">
        <f t="shared" si="2031"/>
        <v>1.1905270658589224</v>
      </c>
      <c r="BT140" s="126">
        <f t="shared" si="2031"/>
        <v>1.1940590467434065</v>
      </c>
      <c r="BU140" s="126">
        <f t="shared" si="2031"/>
        <v>1.1974870693312041</v>
      </c>
      <c r="BV140" s="126">
        <f t="shared" si="2031"/>
        <v>1.2009249334246579</v>
      </c>
      <c r="BW140" s="126">
        <f t="shared" ref="BW140:EB140" si="2032">BW$13</f>
        <v>1.204372667277734</v>
      </c>
      <c r="BX140" s="126">
        <f t="shared" si="2032"/>
        <v>1.2078302992255125</v>
      </c>
      <c r="BY140" s="126">
        <f t="shared" si="2032"/>
        <v>1.2112978576844211</v>
      </c>
      <c r="BZ140" s="126">
        <f t="shared" si="2032"/>
        <v>1.2147753711524676</v>
      </c>
      <c r="CA140" s="126">
        <f t="shared" si="2032"/>
        <v>1.2182628682094752</v>
      </c>
      <c r="CB140" s="126">
        <f t="shared" si="2032"/>
        <v>1.2217603775173165</v>
      </c>
      <c r="CC140" s="126">
        <f t="shared" si="2032"/>
        <v>1.2252679278201495</v>
      </c>
      <c r="CD140" s="126">
        <f t="shared" si="2032"/>
        <v>1.2287855479446541</v>
      </c>
      <c r="CE140" s="126">
        <f t="shared" si="2032"/>
        <v>1.232077770779646</v>
      </c>
      <c r="CF140" s="126">
        <f t="shared" si="2032"/>
        <v>1.23573302168438</v>
      </c>
      <c r="CG140" s="126">
        <f t="shared" si="2032"/>
        <v>1.2392806860334544</v>
      </c>
      <c r="CH140" s="126">
        <f t="shared" si="2032"/>
        <v>1.2428385353675644</v>
      </c>
      <c r="CI140" s="126">
        <f t="shared" si="2032"/>
        <v>1.2464065989267703</v>
      </c>
      <c r="CJ140" s="126">
        <f t="shared" si="2032"/>
        <v>1.2499849060350778</v>
      </c>
      <c r="CK140" s="126">
        <f t="shared" si="2032"/>
        <v>1.2535734861006791</v>
      </c>
      <c r="CL140" s="126">
        <f t="shared" si="2032"/>
        <v>1.257172368616194</v>
      </c>
      <c r="CM140" s="126">
        <f t="shared" si="2032"/>
        <v>1.2607815831589126</v>
      </c>
      <c r="CN140" s="126">
        <f t="shared" si="2032"/>
        <v>1.2644011593910389</v>
      </c>
      <c r="CO140" s="126">
        <f t="shared" si="2032"/>
        <v>1.2680311270599336</v>
      </c>
      <c r="CP140" s="126">
        <f t="shared" si="2032"/>
        <v>1.2716715159983594</v>
      </c>
      <c r="CQ140" s="126">
        <f t="shared" si="2032"/>
        <v>1.2750786410337906</v>
      </c>
      <c r="CR140" s="126">
        <f t="shared" si="2032"/>
        <v>1.2788614642181557</v>
      </c>
      <c r="CS140" s="126">
        <f t="shared" si="2032"/>
        <v>1.2825329459576562</v>
      </c>
      <c r="CT140" s="126">
        <f t="shared" si="2032"/>
        <v>1.2862149681493797</v>
      </c>
      <c r="CU140" s="126">
        <f t="shared" si="2032"/>
        <v>1.289907561053897</v>
      </c>
      <c r="CV140" s="126">
        <f t="shared" si="2032"/>
        <v>1.293610755018654</v>
      </c>
      <c r="CW140" s="126">
        <f t="shared" si="2032"/>
        <v>1.2973245804782207</v>
      </c>
      <c r="CX140" s="126">
        <f t="shared" si="2032"/>
        <v>1.3010490679545423</v>
      </c>
      <c r="CY140" s="126">
        <f t="shared" si="2032"/>
        <v>1.304784248057189</v>
      </c>
      <c r="CZ140" s="126">
        <f t="shared" si="2032"/>
        <v>1.3085301514836076</v>
      </c>
      <c r="DA140" s="126">
        <f t="shared" si="2032"/>
        <v>1.3122868090193751</v>
      </c>
      <c r="DB140" s="126">
        <f t="shared" si="2032"/>
        <v>1.3160542515384499</v>
      </c>
      <c r="DC140" s="126">
        <f t="shared" si="2032"/>
        <v>1.3195802889875801</v>
      </c>
      <c r="DD140" s="126">
        <f t="shared" si="2032"/>
        <v>1.323495136864544</v>
      </c>
      <c r="DE140" s="126">
        <f t="shared" si="2032"/>
        <v>1.3272947573576725</v>
      </c>
      <c r="DF140" s="126">
        <f t="shared" si="2032"/>
        <v>1.3311052861764079</v>
      </c>
      <c r="DG140" s="126">
        <f t="shared" si="2032"/>
        <v>1.3349267546374479</v>
      </c>
      <c r="DH140" s="126">
        <f t="shared" si="2032"/>
        <v>1.3387591941473977</v>
      </c>
      <c r="DI140" s="126">
        <f t="shared" si="2032"/>
        <v>1.3426026362030277</v>
      </c>
      <c r="DJ140" s="126">
        <f t="shared" si="2032"/>
        <v>1.3464571123915319</v>
      </c>
      <c r="DK140" s="126">
        <f t="shared" si="2032"/>
        <v>1.3503226543907885</v>
      </c>
      <c r="DL140" s="126">
        <f t="shared" si="2032"/>
        <v>1.3541992939696192</v>
      </c>
      <c r="DM140" s="126">
        <f t="shared" si="2032"/>
        <v>1.358087062988051</v>
      </c>
      <c r="DN140" s="126">
        <f t="shared" si="2032"/>
        <v>1.361985993397578</v>
      </c>
      <c r="DO140" s="126">
        <f t="shared" si="2032"/>
        <v>1.3657655991021458</v>
      </c>
      <c r="DP140" s="126">
        <f t="shared" si="2032"/>
        <v>1.3698174666548035</v>
      </c>
      <c r="DQ140" s="126">
        <f t="shared" si="2032"/>
        <v>1.3737500738651915</v>
      </c>
      <c r="DR140" s="126">
        <f t="shared" si="2032"/>
        <v>1.3776939711925826</v>
      </c>
      <c r="DS140" s="126">
        <f t="shared" si="2032"/>
        <v>1.381649191049759</v>
      </c>
      <c r="DT140" s="126">
        <f t="shared" si="2032"/>
        <v>1.385615765942557</v>
      </c>
      <c r="DU140" s="126">
        <f t="shared" si="2032"/>
        <v>1.3895937284701338</v>
      </c>
      <c r="DV140" s="126">
        <f t="shared" si="2032"/>
        <v>1.3935831113252357</v>
      </c>
      <c r="DW140" s="126">
        <f t="shared" si="2032"/>
        <v>1.3975839472944662</v>
      </c>
      <c r="DX140" s="126">
        <f t="shared" si="2032"/>
        <v>1.401596269258556</v>
      </c>
      <c r="DY140" s="126">
        <f t="shared" si="2032"/>
        <v>1.4056201101926329</v>
      </c>
      <c r="DZ140" s="126">
        <f t="shared" si="2032"/>
        <v>1.4096555031664932</v>
      </c>
      <c r="EA140" s="126">
        <f t="shared" si="2032"/>
        <v>1.4134323217047313</v>
      </c>
      <c r="EB140" s="126">
        <f t="shared" si="2032"/>
        <v>1.4176256038945581</v>
      </c>
    </row>
    <row r="141" spans="2:132" outlineLevel="1" x14ac:dyDescent="0.25">
      <c r="C141" s="321" t="s">
        <v>531</v>
      </c>
      <c r="D141" s="38"/>
      <c r="E141" s="38"/>
      <c r="F141" s="38"/>
      <c r="G141" s="52" t="s">
        <v>220</v>
      </c>
      <c r="H141" s="46">
        <f t="shared" ref="H141" si="2033">SUM(J141:EB141)</f>
        <v>341842.10983841721</v>
      </c>
      <c r="I141" s="38"/>
      <c r="J141" s="82">
        <f>J139*J140</f>
        <v>0</v>
      </c>
      <c r="K141" s="82">
        <f t="shared" ref="K141" si="2034">K139*K140</f>
        <v>0</v>
      </c>
      <c r="L141" s="82">
        <f t="shared" ref="L141" si="2035">L139*L140</f>
        <v>0</v>
      </c>
      <c r="M141" s="82">
        <f t="shared" ref="M141" si="2036">M139*M140</f>
        <v>0</v>
      </c>
      <c r="N141" s="82">
        <f t="shared" ref="N141" si="2037">N139*N140</f>
        <v>0</v>
      </c>
      <c r="O141" s="82">
        <f t="shared" ref="O141" si="2038">O139*O140</f>
        <v>0</v>
      </c>
      <c r="P141" s="82">
        <f t="shared" ref="P141" si="2039">P139*P140</f>
        <v>0</v>
      </c>
      <c r="Q141" s="82">
        <f t="shared" ref="Q141" si="2040">Q139*Q140</f>
        <v>0</v>
      </c>
      <c r="R141" s="82">
        <f t="shared" ref="R141" si="2041">R139*R140</f>
        <v>0</v>
      </c>
      <c r="S141" s="82">
        <f t="shared" ref="S141" si="2042">S139*S140</f>
        <v>0</v>
      </c>
      <c r="T141" s="82">
        <f t="shared" ref="T141" si="2043">T139*T140</f>
        <v>0</v>
      </c>
      <c r="U141" s="82">
        <f t="shared" ref="U141" si="2044">U139*U140</f>
        <v>0</v>
      </c>
      <c r="V141" s="82">
        <f t="shared" ref="V141" si="2045">V139*V140</f>
        <v>0</v>
      </c>
      <c r="W141" s="82">
        <f t="shared" ref="W141" si="2046">W139*W140</f>
        <v>0</v>
      </c>
      <c r="X141" s="82">
        <f t="shared" ref="X141" si="2047">X139*X140</f>
        <v>0</v>
      </c>
      <c r="Y141" s="82">
        <f t="shared" ref="Y141" si="2048">Y139*Y140</f>
        <v>0</v>
      </c>
      <c r="Z141" s="82">
        <f t="shared" ref="Z141" si="2049">Z139*Z140</f>
        <v>0</v>
      </c>
      <c r="AA141" s="82">
        <f t="shared" ref="AA141" si="2050">AA139*AA140</f>
        <v>0</v>
      </c>
      <c r="AB141" s="82">
        <f t="shared" ref="AB141" si="2051">AB139*AB140</f>
        <v>0</v>
      </c>
      <c r="AC141" s="82">
        <f t="shared" ref="AC141" si="2052">AC139*AC140</f>
        <v>0</v>
      </c>
      <c r="AD141" s="82">
        <f t="shared" ref="AD141" si="2053">AD139*AD140</f>
        <v>0</v>
      </c>
      <c r="AE141" s="82">
        <f t="shared" ref="AE141" si="2054">AE139*AE140</f>
        <v>0</v>
      </c>
      <c r="AF141" s="82">
        <f t="shared" ref="AF141" si="2055">AF139*AF140</f>
        <v>0</v>
      </c>
      <c r="AG141" s="82">
        <f t="shared" ref="AG141" si="2056">AG139*AG140</f>
        <v>0</v>
      </c>
      <c r="AH141" s="82">
        <f t="shared" ref="AH141" si="2057">AH139*AH140</f>
        <v>17772.35512909283</v>
      </c>
      <c r="AI141" s="82">
        <f t="shared" ref="AI141" si="2058">AI139*AI140</f>
        <v>17819.971699360482</v>
      </c>
      <c r="AJ141" s="82">
        <f t="shared" ref="AJ141" si="2059">AJ139*AJ140</f>
        <v>17872.8388715644</v>
      </c>
      <c r="AK141" s="82">
        <f t="shared" ref="AK141" si="2060">AK139*AK140</f>
        <v>17924.149981787035</v>
      </c>
      <c r="AL141" s="82">
        <f t="shared" ref="AL141" si="2061">AL139*AL140</f>
        <v>17975.608401010286</v>
      </c>
      <c r="AM141" s="82">
        <f t="shared" ref="AM141" si="2062">AM139*AM140</f>
        <v>18027.21455214337</v>
      </c>
      <c r="AN141" s="82">
        <f t="shared" ref="AN141" si="2063">AN139*AN140</f>
        <v>18078.968859309636</v>
      </c>
      <c r="AO141" s="82">
        <f t="shared" ref="AO141" si="2064">AO139*AO140</f>
        <v>18130.871747850055</v>
      </c>
      <c r="AP141" s="82">
        <f t="shared" ref="AP141" si="2065">AP139*AP140</f>
        <v>18182.923644326704</v>
      </c>
      <c r="AQ141" s="82">
        <f t="shared" ref="AQ141" si="2066">AQ139*AQ140</f>
        <v>18235.124976526269</v>
      </c>
      <c r="AR141" s="82">
        <f t="shared" ref="AR141" si="2067">AR139*AR140</f>
        <v>18287.476173463579</v>
      </c>
      <c r="AS141" s="82">
        <f t="shared" ref="AS141" si="2068">AS139*AS140</f>
        <v>18339.977665385119</v>
      </c>
      <c r="AT141" s="82">
        <f t="shared" ref="AT141" si="2069">AT139*AT140</f>
        <v>18392.62988377257</v>
      </c>
      <c r="AU141" s="82">
        <f t="shared" ref="AU141" si="2070">AU139*AU140</f>
        <v>18441.908324750486</v>
      </c>
      <c r="AV141" s="82">
        <f t="shared" ref="AV141" si="2071">AV139*AV140</f>
        <v>18496.620619451176</v>
      </c>
      <c r="AW141" s="82">
        <f t="shared" ref="AW141" si="2072">AW139*AW140</f>
        <v>18549.722543894808</v>
      </c>
      <c r="AX141" s="82">
        <f t="shared" ref="AX141" si="2073">AX139*AX140</f>
        <v>18602.9769185853</v>
      </c>
      <c r="AY141" s="82">
        <f t="shared" ref="AY141" si="2074">AY139*AY140</f>
        <v>18656.384181191879</v>
      </c>
      <c r="AZ141" s="82">
        <f t="shared" ref="AZ141" si="2075">AZ139*AZ140</f>
        <v>14054.385664951224</v>
      </c>
      <c r="BA141" s="82">
        <f t="shared" ref="BA141" si="2076">BA139*BA140</f>
        <v>0</v>
      </c>
      <c r="BB141" s="82">
        <f t="shared" ref="BB141" si="2077">BB139*BB140</f>
        <v>0</v>
      </c>
      <c r="BC141" s="82">
        <f t="shared" ref="BC141" si="2078">BC139*BC140</f>
        <v>0</v>
      </c>
      <c r="BD141" s="82">
        <f t="shared" ref="BD141" si="2079">BD139*BD140</f>
        <v>0</v>
      </c>
      <c r="BE141" s="82">
        <f t="shared" ref="BE141" si="2080">BE139*BE140</f>
        <v>0</v>
      </c>
      <c r="BF141" s="82">
        <f t="shared" ref="BF141" si="2081">BF139*BF140</f>
        <v>0</v>
      </c>
      <c r="BG141" s="82">
        <f t="shared" ref="BG141" si="2082">BG139*BG140</f>
        <v>0</v>
      </c>
      <c r="BH141" s="82">
        <f t="shared" ref="BH141" si="2083">BH139*BH140</f>
        <v>0</v>
      </c>
      <c r="BI141" s="82">
        <f t="shared" ref="BI141" si="2084">BI139*BI140</f>
        <v>0</v>
      </c>
      <c r="BJ141" s="82">
        <f t="shared" ref="BJ141" si="2085">BJ139*BJ140</f>
        <v>0</v>
      </c>
      <c r="BK141" s="82">
        <f t="shared" ref="BK141" si="2086">BK139*BK140</f>
        <v>0</v>
      </c>
      <c r="BL141" s="82">
        <f t="shared" ref="BL141" si="2087">BL139*BL140</f>
        <v>0</v>
      </c>
      <c r="BM141" s="82">
        <f t="shared" ref="BM141" si="2088">BM139*BM140</f>
        <v>0</v>
      </c>
      <c r="BN141" s="82">
        <f t="shared" ref="BN141" si="2089">BN139*BN140</f>
        <v>0</v>
      </c>
      <c r="BO141" s="82">
        <f t="shared" ref="BO141" si="2090">BO139*BO140</f>
        <v>0</v>
      </c>
      <c r="BP141" s="82">
        <f t="shared" ref="BP141" si="2091">BP139*BP140</f>
        <v>0</v>
      </c>
      <c r="BQ141" s="82">
        <f t="shared" ref="BQ141" si="2092">BQ139*BQ140</f>
        <v>0</v>
      </c>
      <c r="BR141" s="82">
        <f t="shared" ref="BR141" si="2093">BR139*BR140</f>
        <v>0</v>
      </c>
      <c r="BS141" s="82">
        <f t="shared" ref="BS141" si="2094">BS139*BS140</f>
        <v>0</v>
      </c>
      <c r="BT141" s="82">
        <f t="shared" ref="BT141" si="2095">BT139*BT140</f>
        <v>0</v>
      </c>
      <c r="BU141" s="82">
        <f t="shared" ref="BU141" si="2096">BU139*BU140</f>
        <v>0</v>
      </c>
      <c r="BV141" s="82">
        <f t="shared" ref="BV141" si="2097">BV139*BV140</f>
        <v>0</v>
      </c>
      <c r="BW141" s="82">
        <f t="shared" ref="BW141" si="2098">BW139*BW140</f>
        <v>0</v>
      </c>
      <c r="BX141" s="82">
        <f t="shared" ref="BX141" si="2099">BX139*BX140</f>
        <v>0</v>
      </c>
      <c r="BY141" s="82">
        <f t="shared" ref="BY141" si="2100">BY139*BY140</f>
        <v>0</v>
      </c>
      <c r="BZ141" s="82">
        <f t="shared" ref="BZ141" si="2101">BZ139*BZ140</f>
        <v>0</v>
      </c>
      <c r="CA141" s="82">
        <f t="shared" ref="CA141" si="2102">CA139*CA140</f>
        <v>0</v>
      </c>
      <c r="CB141" s="82">
        <f t="shared" ref="CB141" si="2103">CB139*CB140</f>
        <v>0</v>
      </c>
      <c r="CC141" s="82">
        <f t="shared" ref="CC141" si="2104">CC139*CC140</f>
        <v>0</v>
      </c>
      <c r="CD141" s="82">
        <f t="shared" ref="CD141" si="2105">CD139*CD140</f>
        <v>0</v>
      </c>
      <c r="CE141" s="82">
        <f t="shared" ref="CE141" si="2106">CE139*CE140</f>
        <v>0</v>
      </c>
      <c r="CF141" s="82">
        <f t="shared" ref="CF141" si="2107">CF139*CF140</f>
        <v>0</v>
      </c>
      <c r="CG141" s="82">
        <f t="shared" ref="CG141" si="2108">CG139*CG140</f>
        <v>0</v>
      </c>
      <c r="CH141" s="82">
        <f t="shared" ref="CH141" si="2109">CH139*CH140</f>
        <v>0</v>
      </c>
      <c r="CI141" s="82">
        <f t="shared" ref="CI141" si="2110">CI139*CI140</f>
        <v>0</v>
      </c>
      <c r="CJ141" s="82">
        <f t="shared" ref="CJ141" si="2111">CJ139*CJ140</f>
        <v>0</v>
      </c>
      <c r="CK141" s="82">
        <f t="shared" ref="CK141" si="2112">CK139*CK140</f>
        <v>0</v>
      </c>
      <c r="CL141" s="82">
        <f t="shared" ref="CL141" si="2113">CL139*CL140</f>
        <v>0</v>
      </c>
      <c r="CM141" s="82">
        <f t="shared" ref="CM141" si="2114">CM139*CM140</f>
        <v>0</v>
      </c>
      <c r="CN141" s="82">
        <f t="shared" ref="CN141" si="2115">CN139*CN140</f>
        <v>0</v>
      </c>
      <c r="CO141" s="82">
        <f t="shared" ref="CO141" si="2116">CO139*CO140</f>
        <v>0</v>
      </c>
      <c r="CP141" s="82">
        <f t="shared" ref="CP141" si="2117">CP139*CP140</f>
        <v>0</v>
      </c>
      <c r="CQ141" s="82">
        <f t="shared" ref="CQ141" si="2118">CQ139*CQ140</f>
        <v>0</v>
      </c>
      <c r="CR141" s="82">
        <f t="shared" ref="CR141" si="2119">CR139*CR140</f>
        <v>0</v>
      </c>
      <c r="CS141" s="82">
        <f t="shared" ref="CS141" si="2120">CS139*CS140</f>
        <v>0</v>
      </c>
      <c r="CT141" s="82">
        <f t="shared" ref="CT141" si="2121">CT139*CT140</f>
        <v>0</v>
      </c>
      <c r="CU141" s="82">
        <f t="shared" ref="CU141" si="2122">CU139*CU140</f>
        <v>0</v>
      </c>
      <c r="CV141" s="82">
        <f t="shared" ref="CV141" si="2123">CV139*CV140</f>
        <v>0</v>
      </c>
      <c r="CW141" s="82">
        <f t="shared" ref="CW141" si="2124">CW139*CW140</f>
        <v>0</v>
      </c>
      <c r="CX141" s="82">
        <f t="shared" ref="CX141" si="2125">CX139*CX140</f>
        <v>0</v>
      </c>
      <c r="CY141" s="82">
        <f t="shared" ref="CY141" si="2126">CY139*CY140</f>
        <v>0</v>
      </c>
      <c r="CZ141" s="82">
        <f t="shared" ref="CZ141" si="2127">CZ139*CZ140</f>
        <v>0</v>
      </c>
      <c r="DA141" s="82">
        <f t="shared" ref="DA141" si="2128">DA139*DA140</f>
        <v>0</v>
      </c>
      <c r="DB141" s="82">
        <f t="shared" ref="DB141" si="2129">DB139*DB140</f>
        <v>0</v>
      </c>
      <c r="DC141" s="82">
        <f t="shared" ref="DC141" si="2130">DC139*DC140</f>
        <v>0</v>
      </c>
      <c r="DD141" s="82">
        <f t="shared" ref="DD141" si="2131">DD139*DD140</f>
        <v>0</v>
      </c>
      <c r="DE141" s="82">
        <f t="shared" ref="DE141" si="2132">DE139*DE140</f>
        <v>0</v>
      </c>
      <c r="DF141" s="82">
        <f t="shared" ref="DF141" si="2133">DF139*DF140</f>
        <v>0</v>
      </c>
      <c r="DG141" s="82">
        <f t="shared" ref="DG141" si="2134">DG139*DG140</f>
        <v>0</v>
      </c>
      <c r="DH141" s="82">
        <f t="shared" ref="DH141" si="2135">DH139*DH140</f>
        <v>0</v>
      </c>
      <c r="DI141" s="82">
        <f t="shared" ref="DI141" si="2136">DI139*DI140</f>
        <v>0</v>
      </c>
      <c r="DJ141" s="82">
        <f t="shared" ref="DJ141" si="2137">DJ139*DJ140</f>
        <v>0</v>
      </c>
      <c r="DK141" s="82">
        <f t="shared" ref="DK141" si="2138">DK139*DK140</f>
        <v>0</v>
      </c>
      <c r="DL141" s="82">
        <f t="shared" ref="DL141" si="2139">DL139*DL140</f>
        <v>0</v>
      </c>
      <c r="DM141" s="82">
        <f t="shared" ref="DM141" si="2140">DM139*DM140</f>
        <v>0</v>
      </c>
      <c r="DN141" s="82">
        <f t="shared" ref="DN141" si="2141">DN139*DN140</f>
        <v>0</v>
      </c>
      <c r="DO141" s="82">
        <f t="shared" ref="DO141" si="2142">DO139*DO140</f>
        <v>0</v>
      </c>
      <c r="DP141" s="82">
        <f t="shared" ref="DP141" si="2143">DP139*DP140</f>
        <v>0</v>
      </c>
      <c r="DQ141" s="82">
        <f t="shared" ref="DQ141" si="2144">DQ139*DQ140</f>
        <v>0</v>
      </c>
      <c r="DR141" s="82">
        <f t="shared" ref="DR141" si="2145">DR139*DR140</f>
        <v>0</v>
      </c>
      <c r="DS141" s="82">
        <f t="shared" ref="DS141" si="2146">DS139*DS140</f>
        <v>0</v>
      </c>
      <c r="DT141" s="82">
        <f t="shared" ref="DT141" si="2147">DT139*DT140</f>
        <v>0</v>
      </c>
      <c r="DU141" s="82">
        <f t="shared" ref="DU141" si="2148">DU139*DU140</f>
        <v>0</v>
      </c>
      <c r="DV141" s="82">
        <f t="shared" ref="DV141" si="2149">DV139*DV140</f>
        <v>0</v>
      </c>
      <c r="DW141" s="82">
        <f t="shared" ref="DW141" si="2150">DW139*DW140</f>
        <v>0</v>
      </c>
      <c r="DX141" s="82">
        <f t="shared" ref="DX141" si="2151">DX139*DX140</f>
        <v>0</v>
      </c>
      <c r="DY141" s="82">
        <f t="shared" ref="DY141" si="2152">DY139*DY140</f>
        <v>0</v>
      </c>
      <c r="DZ141" s="82">
        <f t="shared" ref="DZ141" si="2153">DZ139*DZ140</f>
        <v>0</v>
      </c>
      <c r="EA141" s="82">
        <f t="shared" ref="EA141" si="2154">EA139*EA140</f>
        <v>0</v>
      </c>
      <c r="EB141" s="82">
        <f t="shared" ref="EB141" si="2155">EB139*EB140</f>
        <v>0</v>
      </c>
    </row>
    <row r="142" spans="2:132" ht="14" outlineLevel="1" x14ac:dyDescent="0.3">
      <c r="B142" s="73"/>
      <c r="C142" s="27"/>
      <c r="H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c r="DZ142" s="57"/>
      <c r="EA142" s="57"/>
      <c r="EB142" s="57"/>
    </row>
    <row r="143" spans="2:132" ht="13" x14ac:dyDescent="0.3">
      <c r="C143" s="348" t="s">
        <v>567</v>
      </c>
      <c r="D143" s="342"/>
      <c r="E143" s="342"/>
      <c r="F143" s="342"/>
      <c r="G143" s="343" t="s">
        <v>220</v>
      </c>
      <c r="H143" s="344">
        <f>SUM(J143:EB143)</f>
        <v>332135.32879007934</v>
      </c>
      <c r="I143" s="342"/>
      <c r="J143" s="345">
        <f t="shared" ref="J143:AO143" si="2156">CHOOSE(Scenario,J125,J133,J141)</f>
        <v>0</v>
      </c>
      <c r="K143" s="346">
        <f t="shared" si="2156"/>
        <v>0</v>
      </c>
      <c r="L143" s="346">
        <f t="shared" si="2156"/>
        <v>0</v>
      </c>
      <c r="M143" s="346">
        <f t="shared" si="2156"/>
        <v>0</v>
      </c>
      <c r="N143" s="346">
        <f t="shared" si="2156"/>
        <v>0</v>
      </c>
      <c r="O143" s="346">
        <f t="shared" si="2156"/>
        <v>0</v>
      </c>
      <c r="P143" s="346">
        <f t="shared" si="2156"/>
        <v>0</v>
      </c>
      <c r="Q143" s="346">
        <f t="shared" si="2156"/>
        <v>0</v>
      </c>
      <c r="R143" s="346">
        <f t="shared" si="2156"/>
        <v>0</v>
      </c>
      <c r="S143" s="346">
        <f t="shared" si="2156"/>
        <v>0</v>
      </c>
      <c r="T143" s="346">
        <f t="shared" si="2156"/>
        <v>0</v>
      </c>
      <c r="U143" s="346">
        <f t="shared" si="2156"/>
        <v>0</v>
      </c>
      <c r="V143" s="346">
        <f t="shared" si="2156"/>
        <v>0</v>
      </c>
      <c r="W143" s="346">
        <f t="shared" si="2156"/>
        <v>0</v>
      </c>
      <c r="X143" s="346">
        <f t="shared" si="2156"/>
        <v>0</v>
      </c>
      <c r="Y143" s="346">
        <f t="shared" si="2156"/>
        <v>0</v>
      </c>
      <c r="Z143" s="346">
        <f t="shared" si="2156"/>
        <v>0</v>
      </c>
      <c r="AA143" s="346">
        <f t="shared" si="2156"/>
        <v>0</v>
      </c>
      <c r="AB143" s="346">
        <f t="shared" si="2156"/>
        <v>0</v>
      </c>
      <c r="AC143" s="346">
        <f t="shared" si="2156"/>
        <v>0</v>
      </c>
      <c r="AD143" s="346">
        <f t="shared" si="2156"/>
        <v>0</v>
      </c>
      <c r="AE143" s="346">
        <f t="shared" si="2156"/>
        <v>0</v>
      </c>
      <c r="AF143" s="346">
        <f t="shared" si="2156"/>
        <v>0</v>
      </c>
      <c r="AG143" s="346">
        <f t="shared" si="2156"/>
        <v>0</v>
      </c>
      <c r="AH143" s="346">
        <f t="shared" si="2156"/>
        <v>17267.700041301126</v>
      </c>
      <c r="AI143" s="346">
        <f t="shared" si="2156"/>
        <v>17313.964514771578</v>
      </c>
      <c r="AJ143" s="346">
        <f t="shared" si="2156"/>
        <v>17365.330496658506</v>
      </c>
      <c r="AK143" s="346">
        <f t="shared" si="2156"/>
        <v>17415.184601737703</v>
      </c>
      <c r="AL143" s="346">
        <f t="shared" si="2156"/>
        <v>17465.181832903316</v>
      </c>
      <c r="AM143" s="346">
        <f t="shared" si="2156"/>
        <v>17515.322601055839</v>
      </c>
      <c r="AN143" s="346">
        <f t="shared" si="2156"/>
        <v>17565.607318275426</v>
      </c>
      <c r="AO143" s="346">
        <f t="shared" si="2156"/>
        <v>17616.036397825264</v>
      </c>
      <c r="AP143" s="346">
        <f t="shared" ref="AP143:BU143" si="2157">CHOOSE(Scenario,AP125,AP133,AP141)</f>
        <v>17666.610254154992</v>
      </c>
      <c r="AQ143" s="346">
        <f t="shared" si="2157"/>
        <v>17717.329302904069</v>
      </c>
      <c r="AR143" s="346">
        <f t="shared" si="2157"/>
        <v>17768.193960905235</v>
      </c>
      <c r="AS143" s="346">
        <f t="shared" si="2157"/>
        <v>17819.204646187904</v>
      </c>
      <c r="AT143" s="346">
        <f t="shared" si="2157"/>
        <v>17870.361777981609</v>
      </c>
      <c r="AU143" s="346">
        <f t="shared" si="2157"/>
        <v>17918.240932495952</v>
      </c>
      <c r="AV143" s="346">
        <f t="shared" si="2157"/>
        <v>17971.399643685349</v>
      </c>
      <c r="AW143" s="346">
        <f t="shared" si="2157"/>
        <v>18022.993711902418</v>
      </c>
      <c r="AX143" s="346">
        <f t="shared" si="2157"/>
        <v>18074.735901463846</v>
      </c>
      <c r="AY143" s="346">
        <f t="shared" si="2157"/>
        <v>18126.626637611003</v>
      </c>
      <c r="AZ143" s="346">
        <f t="shared" si="2157"/>
        <v>13655.304216258248</v>
      </c>
      <c r="BA143" s="346">
        <f t="shared" si="2157"/>
        <v>0</v>
      </c>
      <c r="BB143" s="346">
        <f t="shared" si="2157"/>
        <v>0</v>
      </c>
      <c r="BC143" s="346">
        <f t="shared" si="2157"/>
        <v>0</v>
      </c>
      <c r="BD143" s="346">
        <f t="shared" si="2157"/>
        <v>0</v>
      </c>
      <c r="BE143" s="346">
        <f t="shared" si="2157"/>
        <v>0</v>
      </c>
      <c r="BF143" s="346">
        <f t="shared" si="2157"/>
        <v>0</v>
      </c>
      <c r="BG143" s="346">
        <f t="shared" si="2157"/>
        <v>0</v>
      </c>
      <c r="BH143" s="346">
        <f t="shared" si="2157"/>
        <v>0</v>
      </c>
      <c r="BI143" s="346">
        <f t="shared" si="2157"/>
        <v>0</v>
      </c>
      <c r="BJ143" s="346">
        <f t="shared" si="2157"/>
        <v>0</v>
      </c>
      <c r="BK143" s="346">
        <f t="shared" si="2157"/>
        <v>0</v>
      </c>
      <c r="BL143" s="346">
        <f t="shared" si="2157"/>
        <v>0</v>
      </c>
      <c r="BM143" s="346">
        <f t="shared" si="2157"/>
        <v>0</v>
      </c>
      <c r="BN143" s="346">
        <f t="shared" si="2157"/>
        <v>0</v>
      </c>
      <c r="BO143" s="346">
        <f t="shared" si="2157"/>
        <v>0</v>
      </c>
      <c r="BP143" s="346">
        <f t="shared" si="2157"/>
        <v>0</v>
      </c>
      <c r="BQ143" s="346">
        <f t="shared" si="2157"/>
        <v>0</v>
      </c>
      <c r="BR143" s="346">
        <f t="shared" si="2157"/>
        <v>0</v>
      </c>
      <c r="BS143" s="346">
        <f t="shared" si="2157"/>
        <v>0</v>
      </c>
      <c r="BT143" s="346">
        <f t="shared" si="2157"/>
        <v>0</v>
      </c>
      <c r="BU143" s="346">
        <f t="shared" si="2157"/>
        <v>0</v>
      </c>
      <c r="BV143" s="346">
        <f t="shared" ref="BV143:DA143" si="2158">CHOOSE(Scenario,BV125,BV133,BV141)</f>
        <v>0</v>
      </c>
      <c r="BW143" s="346">
        <f t="shared" si="2158"/>
        <v>0</v>
      </c>
      <c r="BX143" s="346">
        <f t="shared" si="2158"/>
        <v>0</v>
      </c>
      <c r="BY143" s="346">
        <f t="shared" si="2158"/>
        <v>0</v>
      </c>
      <c r="BZ143" s="346">
        <f t="shared" si="2158"/>
        <v>0</v>
      </c>
      <c r="CA143" s="346">
        <f t="shared" si="2158"/>
        <v>0</v>
      </c>
      <c r="CB143" s="346">
        <f t="shared" si="2158"/>
        <v>0</v>
      </c>
      <c r="CC143" s="346">
        <f t="shared" si="2158"/>
        <v>0</v>
      </c>
      <c r="CD143" s="346">
        <f t="shared" si="2158"/>
        <v>0</v>
      </c>
      <c r="CE143" s="346">
        <f t="shared" si="2158"/>
        <v>0</v>
      </c>
      <c r="CF143" s="346">
        <f t="shared" si="2158"/>
        <v>0</v>
      </c>
      <c r="CG143" s="346">
        <f t="shared" si="2158"/>
        <v>0</v>
      </c>
      <c r="CH143" s="346">
        <f t="shared" si="2158"/>
        <v>0</v>
      </c>
      <c r="CI143" s="346">
        <f t="shared" si="2158"/>
        <v>0</v>
      </c>
      <c r="CJ143" s="346">
        <f t="shared" si="2158"/>
        <v>0</v>
      </c>
      <c r="CK143" s="346">
        <f t="shared" si="2158"/>
        <v>0</v>
      </c>
      <c r="CL143" s="346">
        <f t="shared" si="2158"/>
        <v>0</v>
      </c>
      <c r="CM143" s="346">
        <f t="shared" si="2158"/>
        <v>0</v>
      </c>
      <c r="CN143" s="346">
        <f t="shared" si="2158"/>
        <v>0</v>
      </c>
      <c r="CO143" s="346">
        <f t="shared" si="2158"/>
        <v>0</v>
      </c>
      <c r="CP143" s="346">
        <f t="shared" si="2158"/>
        <v>0</v>
      </c>
      <c r="CQ143" s="346">
        <f t="shared" si="2158"/>
        <v>0</v>
      </c>
      <c r="CR143" s="346">
        <f t="shared" si="2158"/>
        <v>0</v>
      </c>
      <c r="CS143" s="346">
        <f t="shared" si="2158"/>
        <v>0</v>
      </c>
      <c r="CT143" s="346">
        <f t="shared" si="2158"/>
        <v>0</v>
      </c>
      <c r="CU143" s="346">
        <f t="shared" si="2158"/>
        <v>0</v>
      </c>
      <c r="CV143" s="346">
        <f t="shared" si="2158"/>
        <v>0</v>
      </c>
      <c r="CW143" s="346">
        <f t="shared" si="2158"/>
        <v>0</v>
      </c>
      <c r="CX143" s="346">
        <f t="shared" si="2158"/>
        <v>0</v>
      </c>
      <c r="CY143" s="346">
        <f t="shared" si="2158"/>
        <v>0</v>
      </c>
      <c r="CZ143" s="346">
        <f t="shared" si="2158"/>
        <v>0</v>
      </c>
      <c r="DA143" s="346">
        <f t="shared" si="2158"/>
        <v>0</v>
      </c>
      <c r="DB143" s="346">
        <f t="shared" ref="DB143:EB143" si="2159">CHOOSE(Scenario,DB125,DB133,DB141)</f>
        <v>0</v>
      </c>
      <c r="DC143" s="346">
        <f t="shared" si="2159"/>
        <v>0</v>
      </c>
      <c r="DD143" s="346">
        <f t="shared" si="2159"/>
        <v>0</v>
      </c>
      <c r="DE143" s="346">
        <f t="shared" si="2159"/>
        <v>0</v>
      </c>
      <c r="DF143" s="346">
        <f t="shared" si="2159"/>
        <v>0</v>
      </c>
      <c r="DG143" s="346">
        <f t="shared" si="2159"/>
        <v>0</v>
      </c>
      <c r="DH143" s="346">
        <f t="shared" si="2159"/>
        <v>0</v>
      </c>
      <c r="DI143" s="346">
        <f t="shared" si="2159"/>
        <v>0</v>
      </c>
      <c r="DJ143" s="346">
        <f t="shared" si="2159"/>
        <v>0</v>
      </c>
      <c r="DK143" s="346">
        <f t="shared" si="2159"/>
        <v>0</v>
      </c>
      <c r="DL143" s="346">
        <f t="shared" si="2159"/>
        <v>0</v>
      </c>
      <c r="DM143" s="346">
        <f t="shared" si="2159"/>
        <v>0</v>
      </c>
      <c r="DN143" s="346">
        <f t="shared" si="2159"/>
        <v>0</v>
      </c>
      <c r="DO143" s="346">
        <f t="shared" si="2159"/>
        <v>0</v>
      </c>
      <c r="DP143" s="346">
        <f t="shared" si="2159"/>
        <v>0</v>
      </c>
      <c r="DQ143" s="346">
        <f t="shared" si="2159"/>
        <v>0</v>
      </c>
      <c r="DR143" s="346">
        <f t="shared" si="2159"/>
        <v>0</v>
      </c>
      <c r="DS143" s="346">
        <f t="shared" si="2159"/>
        <v>0</v>
      </c>
      <c r="DT143" s="346">
        <f t="shared" si="2159"/>
        <v>0</v>
      </c>
      <c r="DU143" s="346">
        <f t="shared" si="2159"/>
        <v>0</v>
      </c>
      <c r="DV143" s="346">
        <f t="shared" si="2159"/>
        <v>0</v>
      </c>
      <c r="DW143" s="346">
        <f t="shared" si="2159"/>
        <v>0</v>
      </c>
      <c r="DX143" s="346">
        <f t="shared" si="2159"/>
        <v>0</v>
      </c>
      <c r="DY143" s="346">
        <f t="shared" si="2159"/>
        <v>0</v>
      </c>
      <c r="DZ143" s="346">
        <f t="shared" si="2159"/>
        <v>0</v>
      </c>
      <c r="EA143" s="346">
        <f t="shared" si="2159"/>
        <v>0</v>
      </c>
      <c r="EB143" s="347">
        <f t="shared" si="2159"/>
        <v>0</v>
      </c>
    </row>
    <row r="144" spans="2:132" ht="14" x14ac:dyDescent="0.3">
      <c r="B144" s="73"/>
      <c r="C144" s="27"/>
      <c r="H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row>
    <row r="145" spans="1:132" ht="13" x14ac:dyDescent="0.3">
      <c r="B145" s="34"/>
      <c r="C145" s="2" t="s">
        <v>534</v>
      </c>
      <c r="D145" s="34"/>
      <c r="E145" s="34"/>
      <c r="F145" s="34"/>
      <c r="G145" s="67"/>
      <c r="H145" s="35"/>
      <c r="I145" s="34"/>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row>
    <row r="146" spans="1:132" ht="13" outlineLevel="1" x14ac:dyDescent="0.3">
      <c r="C146" s="340" t="s">
        <v>503</v>
      </c>
      <c r="G146" s="52"/>
      <c r="H146" s="29"/>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row>
    <row r="147" spans="1:132" outlineLevel="1" x14ac:dyDescent="0.25">
      <c r="C147" s="328" t="s">
        <v>565</v>
      </c>
      <c r="G147" s="52" t="s">
        <v>220</v>
      </c>
      <c r="H147" s="46">
        <f t="shared" ref="H147" si="2160">SUM(J147:EB147)</f>
        <v>0</v>
      </c>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row>
    <row r="148" spans="1:132" ht="13" outlineLevel="1" x14ac:dyDescent="0.3">
      <c r="C148" s="330"/>
      <c r="G148" s="52"/>
      <c r="H148" s="29"/>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row>
    <row r="149" spans="1:132" ht="13" x14ac:dyDescent="0.3">
      <c r="C149" s="348" t="s">
        <v>566</v>
      </c>
      <c r="D149" s="342"/>
      <c r="E149" s="342"/>
      <c r="F149" s="342"/>
      <c r="G149" s="349" t="s">
        <v>220</v>
      </c>
      <c r="H149" s="362">
        <f t="shared" ref="H149" si="2161">SUM(J149:EB149)</f>
        <v>0</v>
      </c>
      <c r="I149" s="342"/>
      <c r="J149" s="363">
        <f>J147</f>
        <v>0</v>
      </c>
      <c r="K149" s="363">
        <f t="shared" ref="K149:BV149" si="2162">K147</f>
        <v>0</v>
      </c>
      <c r="L149" s="363">
        <f t="shared" si="2162"/>
        <v>0</v>
      </c>
      <c r="M149" s="363">
        <f t="shared" si="2162"/>
        <v>0</v>
      </c>
      <c r="N149" s="363">
        <f t="shared" si="2162"/>
        <v>0</v>
      </c>
      <c r="O149" s="363">
        <f t="shared" si="2162"/>
        <v>0</v>
      </c>
      <c r="P149" s="363">
        <f t="shared" si="2162"/>
        <v>0</v>
      </c>
      <c r="Q149" s="363">
        <f t="shared" si="2162"/>
        <v>0</v>
      </c>
      <c r="R149" s="363">
        <f t="shared" si="2162"/>
        <v>0</v>
      </c>
      <c r="S149" s="363">
        <f t="shared" si="2162"/>
        <v>0</v>
      </c>
      <c r="T149" s="363">
        <f t="shared" si="2162"/>
        <v>0</v>
      </c>
      <c r="U149" s="363">
        <f t="shared" si="2162"/>
        <v>0</v>
      </c>
      <c r="V149" s="363">
        <f t="shared" si="2162"/>
        <v>0</v>
      </c>
      <c r="W149" s="363">
        <f t="shared" si="2162"/>
        <v>0</v>
      </c>
      <c r="X149" s="363">
        <f t="shared" si="2162"/>
        <v>0</v>
      </c>
      <c r="Y149" s="363">
        <f t="shared" si="2162"/>
        <v>0</v>
      </c>
      <c r="Z149" s="363">
        <f t="shared" si="2162"/>
        <v>0</v>
      </c>
      <c r="AA149" s="363">
        <f t="shared" si="2162"/>
        <v>0</v>
      </c>
      <c r="AB149" s="363">
        <f t="shared" si="2162"/>
        <v>0</v>
      </c>
      <c r="AC149" s="363">
        <f t="shared" si="2162"/>
        <v>0</v>
      </c>
      <c r="AD149" s="363">
        <f t="shared" si="2162"/>
        <v>0</v>
      </c>
      <c r="AE149" s="363">
        <f t="shared" si="2162"/>
        <v>0</v>
      </c>
      <c r="AF149" s="363">
        <f t="shared" si="2162"/>
        <v>0</v>
      </c>
      <c r="AG149" s="363">
        <f t="shared" si="2162"/>
        <v>0</v>
      </c>
      <c r="AH149" s="363">
        <f t="shared" si="2162"/>
        <v>0</v>
      </c>
      <c r="AI149" s="363">
        <f t="shared" si="2162"/>
        <v>0</v>
      </c>
      <c r="AJ149" s="363">
        <f t="shared" si="2162"/>
        <v>0</v>
      </c>
      <c r="AK149" s="363">
        <f t="shared" si="2162"/>
        <v>0</v>
      </c>
      <c r="AL149" s="363">
        <f t="shared" si="2162"/>
        <v>0</v>
      </c>
      <c r="AM149" s="363">
        <f t="shared" si="2162"/>
        <v>0</v>
      </c>
      <c r="AN149" s="363">
        <f t="shared" si="2162"/>
        <v>0</v>
      </c>
      <c r="AO149" s="363">
        <f t="shared" si="2162"/>
        <v>0</v>
      </c>
      <c r="AP149" s="363">
        <f t="shared" si="2162"/>
        <v>0</v>
      </c>
      <c r="AQ149" s="363">
        <f t="shared" si="2162"/>
        <v>0</v>
      </c>
      <c r="AR149" s="363">
        <f t="shared" si="2162"/>
        <v>0</v>
      </c>
      <c r="AS149" s="363">
        <f t="shared" si="2162"/>
        <v>0</v>
      </c>
      <c r="AT149" s="363">
        <f t="shared" si="2162"/>
        <v>0</v>
      </c>
      <c r="AU149" s="363">
        <f t="shared" si="2162"/>
        <v>0</v>
      </c>
      <c r="AV149" s="363">
        <f t="shared" si="2162"/>
        <v>0</v>
      </c>
      <c r="AW149" s="363">
        <f t="shared" si="2162"/>
        <v>0</v>
      </c>
      <c r="AX149" s="363">
        <f t="shared" si="2162"/>
        <v>0</v>
      </c>
      <c r="AY149" s="363">
        <f t="shared" si="2162"/>
        <v>0</v>
      </c>
      <c r="AZ149" s="363">
        <f t="shared" si="2162"/>
        <v>0</v>
      </c>
      <c r="BA149" s="363">
        <f t="shared" si="2162"/>
        <v>0</v>
      </c>
      <c r="BB149" s="363">
        <f t="shared" si="2162"/>
        <v>0</v>
      </c>
      <c r="BC149" s="363">
        <f t="shared" si="2162"/>
        <v>0</v>
      </c>
      <c r="BD149" s="363">
        <f t="shared" si="2162"/>
        <v>0</v>
      </c>
      <c r="BE149" s="363">
        <f t="shared" si="2162"/>
        <v>0</v>
      </c>
      <c r="BF149" s="363">
        <f t="shared" si="2162"/>
        <v>0</v>
      </c>
      <c r="BG149" s="363">
        <f t="shared" si="2162"/>
        <v>0</v>
      </c>
      <c r="BH149" s="363">
        <f t="shared" si="2162"/>
        <v>0</v>
      </c>
      <c r="BI149" s="363">
        <f t="shared" si="2162"/>
        <v>0</v>
      </c>
      <c r="BJ149" s="363">
        <f t="shared" si="2162"/>
        <v>0</v>
      </c>
      <c r="BK149" s="363">
        <f t="shared" si="2162"/>
        <v>0</v>
      </c>
      <c r="BL149" s="363">
        <f t="shared" si="2162"/>
        <v>0</v>
      </c>
      <c r="BM149" s="363">
        <f t="shared" si="2162"/>
        <v>0</v>
      </c>
      <c r="BN149" s="363">
        <f t="shared" si="2162"/>
        <v>0</v>
      </c>
      <c r="BO149" s="363">
        <f t="shared" si="2162"/>
        <v>0</v>
      </c>
      <c r="BP149" s="363">
        <f t="shared" si="2162"/>
        <v>0</v>
      </c>
      <c r="BQ149" s="363">
        <f t="shared" si="2162"/>
        <v>0</v>
      </c>
      <c r="BR149" s="363">
        <f t="shared" si="2162"/>
        <v>0</v>
      </c>
      <c r="BS149" s="363">
        <f t="shared" si="2162"/>
        <v>0</v>
      </c>
      <c r="BT149" s="363">
        <f t="shared" si="2162"/>
        <v>0</v>
      </c>
      <c r="BU149" s="363">
        <f t="shared" si="2162"/>
        <v>0</v>
      </c>
      <c r="BV149" s="363">
        <f t="shared" si="2162"/>
        <v>0</v>
      </c>
      <c r="BW149" s="363">
        <f t="shared" ref="BW149:EB149" si="2163">BW147</f>
        <v>0</v>
      </c>
      <c r="BX149" s="363">
        <f t="shared" si="2163"/>
        <v>0</v>
      </c>
      <c r="BY149" s="363">
        <f t="shared" si="2163"/>
        <v>0</v>
      </c>
      <c r="BZ149" s="363">
        <f t="shared" si="2163"/>
        <v>0</v>
      </c>
      <c r="CA149" s="363">
        <f t="shared" si="2163"/>
        <v>0</v>
      </c>
      <c r="CB149" s="363">
        <f t="shared" si="2163"/>
        <v>0</v>
      </c>
      <c r="CC149" s="363">
        <f t="shared" si="2163"/>
        <v>0</v>
      </c>
      <c r="CD149" s="363">
        <f t="shared" si="2163"/>
        <v>0</v>
      </c>
      <c r="CE149" s="363">
        <f t="shared" si="2163"/>
        <v>0</v>
      </c>
      <c r="CF149" s="363">
        <f t="shared" si="2163"/>
        <v>0</v>
      </c>
      <c r="CG149" s="363">
        <f t="shared" si="2163"/>
        <v>0</v>
      </c>
      <c r="CH149" s="363">
        <f t="shared" si="2163"/>
        <v>0</v>
      </c>
      <c r="CI149" s="363">
        <f t="shared" si="2163"/>
        <v>0</v>
      </c>
      <c r="CJ149" s="363">
        <f t="shared" si="2163"/>
        <v>0</v>
      </c>
      <c r="CK149" s="363">
        <f t="shared" si="2163"/>
        <v>0</v>
      </c>
      <c r="CL149" s="363">
        <f t="shared" si="2163"/>
        <v>0</v>
      </c>
      <c r="CM149" s="363">
        <f t="shared" si="2163"/>
        <v>0</v>
      </c>
      <c r="CN149" s="363">
        <f t="shared" si="2163"/>
        <v>0</v>
      </c>
      <c r="CO149" s="363">
        <f t="shared" si="2163"/>
        <v>0</v>
      </c>
      <c r="CP149" s="363">
        <f t="shared" si="2163"/>
        <v>0</v>
      </c>
      <c r="CQ149" s="363">
        <f t="shared" si="2163"/>
        <v>0</v>
      </c>
      <c r="CR149" s="363">
        <f t="shared" si="2163"/>
        <v>0</v>
      </c>
      <c r="CS149" s="363">
        <f t="shared" si="2163"/>
        <v>0</v>
      </c>
      <c r="CT149" s="363">
        <f t="shared" si="2163"/>
        <v>0</v>
      </c>
      <c r="CU149" s="363">
        <f t="shared" si="2163"/>
        <v>0</v>
      </c>
      <c r="CV149" s="363">
        <f t="shared" si="2163"/>
        <v>0</v>
      </c>
      <c r="CW149" s="363">
        <f t="shared" si="2163"/>
        <v>0</v>
      </c>
      <c r="CX149" s="363">
        <f t="shared" si="2163"/>
        <v>0</v>
      </c>
      <c r="CY149" s="363">
        <f t="shared" si="2163"/>
        <v>0</v>
      </c>
      <c r="CZ149" s="363">
        <f t="shared" si="2163"/>
        <v>0</v>
      </c>
      <c r="DA149" s="363">
        <f t="shared" si="2163"/>
        <v>0</v>
      </c>
      <c r="DB149" s="363">
        <f t="shared" si="2163"/>
        <v>0</v>
      </c>
      <c r="DC149" s="363">
        <f t="shared" si="2163"/>
        <v>0</v>
      </c>
      <c r="DD149" s="363">
        <f t="shared" si="2163"/>
        <v>0</v>
      </c>
      <c r="DE149" s="363">
        <f t="shared" si="2163"/>
        <v>0</v>
      </c>
      <c r="DF149" s="363">
        <f t="shared" si="2163"/>
        <v>0</v>
      </c>
      <c r="DG149" s="363">
        <f t="shared" si="2163"/>
        <v>0</v>
      </c>
      <c r="DH149" s="363">
        <f t="shared" si="2163"/>
        <v>0</v>
      </c>
      <c r="DI149" s="363">
        <f t="shared" si="2163"/>
        <v>0</v>
      </c>
      <c r="DJ149" s="363">
        <f t="shared" si="2163"/>
        <v>0</v>
      </c>
      <c r="DK149" s="363">
        <f t="shared" si="2163"/>
        <v>0</v>
      </c>
      <c r="DL149" s="363">
        <f t="shared" si="2163"/>
        <v>0</v>
      </c>
      <c r="DM149" s="363">
        <f t="shared" si="2163"/>
        <v>0</v>
      </c>
      <c r="DN149" s="363">
        <f t="shared" si="2163"/>
        <v>0</v>
      </c>
      <c r="DO149" s="363">
        <f t="shared" si="2163"/>
        <v>0</v>
      </c>
      <c r="DP149" s="363">
        <f t="shared" si="2163"/>
        <v>0</v>
      </c>
      <c r="DQ149" s="363">
        <f t="shared" si="2163"/>
        <v>0</v>
      </c>
      <c r="DR149" s="363">
        <f t="shared" si="2163"/>
        <v>0</v>
      </c>
      <c r="DS149" s="363">
        <f t="shared" si="2163"/>
        <v>0</v>
      </c>
      <c r="DT149" s="363">
        <f t="shared" si="2163"/>
        <v>0</v>
      </c>
      <c r="DU149" s="363">
        <f t="shared" si="2163"/>
        <v>0</v>
      </c>
      <c r="DV149" s="363">
        <f t="shared" si="2163"/>
        <v>0</v>
      </c>
      <c r="DW149" s="363">
        <f t="shared" si="2163"/>
        <v>0</v>
      </c>
      <c r="DX149" s="363">
        <f t="shared" si="2163"/>
        <v>0</v>
      </c>
      <c r="DY149" s="363">
        <f t="shared" si="2163"/>
        <v>0</v>
      </c>
      <c r="DZ149" s="363">
        <f t="shared" si="2163"/>
        <v>0</v>
      </c>
      <c r="EA149" s="363">
        <f t="shared" si="2163"/>
        <v>0</v>
      </c>
      <c r="EB149" s="364">
        <f t="shared" si="2163"/>
        <v>0</v>
      </c>
    </row>
    <row r="150" spans="1:132" x14ac:dyDescent="0.25">
      <c r="G150" s="52"/>
      <c r="H150" s="29"/>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row>
    <row r="151" spans="1:132" ht="13" x14ac:dyDescent="0.3">
      <c r="B151" s="34"/>
      <c r="C151" s="2" t="s">
        <v>597</v>
      </c>
      <c r="D151" s="34"/>
      <c r="E151" s="34"/>
      <c r="F151" s="34"/>
      <c r="G151" s="67"/>
      <c r="H151" s="35"/>
      <c r="I151" s="34"/>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row>
    <row r="152" spans="1:132" ht="13" x14ac:dyDescent="0.25">
      <c r="A152" s="59">
        <f>IF(ROUND(SUM(H93,H114,H125,H147)-H152,2)=0,0,1)</f>
        <v>0</v>
      </c>
      <c r="C152" s="311" t="s">
        <v>500</v>
      </c>
      <c r="G152" s="52" t="s">
        <v>220</v>
      </c>
      <c r="H152" s="66">
        <f t="shared" ref="H152:H154" si="2164">SUM(J152:EB152)</f>
        <v>341842.10983841721</v>
      </c>
      <c r="J152" s="82">
        <f t="shared" ref="J152:AO152" si="2165">SUM(J93,J114,J125,J147)</f>
        <v>0</v>
      </c>
      <c r="K152" s="82">
        <f t="shared" si="2165"/>
        <v>0</v>
      </c>
      <c r="L152" s="82">
        <f t="shared" si="2165"/>
        <v>0</v>
      </c>
      <c r="M152" s="82">
        <f t="shared" si="2165"/>
        <v>0</v>
      </c>
      <c r="N152" s="82">
        <f t="shared" si="2165"/>
        <v>0</v>
      </c>
      <c r="O152" s="82">
        <f t="shared" si="2165"/>
        <v>0</v>
      </c>
      <c r="P152" s="82">
        <f t="shared" si="2165"/>
        <v>0</v>
      </c>
      <c r="Q152" s="82">
        <f t="shared" si="2165"/>
        <v>0</v>
      </c>
      <c r="R152" s="82">
        <f t="shared" si="2165"/>
        <v>0</v>
      </c>
      <c r="S152" s="82">
        <f t="shared" si="2165"/>
        <v>0</v>
      </c>
      <c r="T152" s="82">
        <f t="shared" si="2165"/>
        <v>0</v>
      </c>
      <c r="U152" s="82">
        <f t="shared" si="2165"/>
        <v>0</v>
      </c>
      <c r="V152" s="82">
        <f t="shared" si="2165"/>
        <v>0</v>
      </c>
      <c r="W152" s="82">
        <f t="shared" si="2165"/>
        <v>0</v>
      </c>
      <c r="X152" s="82">
        <f t="shared" si="2165"/>
        <v>0</v>
      </c>
      <c r="Y152" s="82">
        <f t="shared" si="2165"/>
        <v>0</v>
      </c>
      <c r="Z152" s="82">
        <f t="shared" si="2165"/>
        <v>0</v>
      </c>
      <c r="AA152" s="82">
        <f t="shared" si="2165"/>
        <v>0</v>
      </c>
      <c r="AB152" s="82">
        <f t="shared" si="2165"/>
        <v>0</v>
      </c>
      <c r="AC152" s="82">
        <f t="shared" si="2165"/>
        <v>0</v>
      </c>
      <c r="AD152" s="82">
        <f t="shared" si="2165"/>
        <v>0</v>
      </c>
      <c r="AE152" s="82">
        <f t="shared" si="2165"/>
        <v>0</v>
      </c>
      <c r="AF152" s="82">
        <f t="shared" si="2165"/>
        <v>0</v>
      </c>
      <c r="AG152" s="82">
        <f t="shared" si="2165"/>
        <v>0</v>
      </c>
      <c r="AH152" s="82">
        <f t="shared" si="2165"/>
        <v>17772.35512909283</v>
      </c>
      <c r="AI152" s="82">
        <f t="shared" si="2165"/>
        <v>17819.971699360482</v>
      </c>
      <c r="AJ152" s="82">
        <f t="shared" si="2165"/>
        <v>17872.8388715644</v>
      </c>
      <c r="AK152" s="82">
        <f t="shared" si="2165"/>
        <v>17924.149981787035</v>
      </c>
      <c r="AL152" s="82">
        <f t="shared" si="2165"/>
        <v>17975.608401010286</v>
      </c>
      <c r="AM152" s="82">
        <f t="shared" si="2165"/>
        <v>18027.21455214337</v>
      </c>
      <c r="AN152" s="82">
        <f t="shared" si="2165"/>
        <v>18078.968859309636</v>
      </c>
      <c r="AO152" s="82">
        <f t="shared" si="2165"/>
        <v>18130.871747850055</v>
      </c>
      <c r="AP152" s="82">
        <f t="shared" ref="AP152:BU152" si="2166">SUM(AP93,AP114,AP125,AP147)</f>
        <v>18182.923644326704</v>
      </c>
      <c r="AQ152" s="82">
        <f t="shared" si="2166"/>
        <v>18235.124976526269</v>
      </c>
      <c r="AR152" s="82">
        <f t="shared" si="2166"/>
        <v>18287.476173463579</v>
      </c>
      <c r="AS152" s="82">
        <f t="shared" si="2166"/>
        <v>18339.977665385119</v>
      </c>
      <c r="AT152" s="82">
        <f t="shared" si="2166"/>
        <v>18392.62988377257</v>
      </c>
      <c r="AU152" s="82">
        <f t="shared" si="2166"/>
        <v>18441.908324750486</v>
      </c>
      <c r="AV152" s="82">
        <f t="shared" si="2166"/>
        <v>18496.620619451176</v>
      </c>
      <c r="AW152" s="82">
        <f t="shared" si="2166"/>
        <v>18549.722543894808</v>
      </c>
      <c r="AX152" s="82">
        <f t="shared" si="2166"/>
        <v>18602.9769185853</v>
      </c>
      <c r="AY152" s="82">
        <f t="shared" si="2166"/>
        <v>18656.384181191879</v>
      </c>
      <c r="AZ152" s="82">
        <f t="shared" si="2166"/>
        <v>14054.385664951224</v>
      </c>
      <c r="BA152" s="82">
        <f t="shared" si="2166"/>
        <v>0</v>
      </c>
      <c r="BB152" s="82">
        <f t="shared" si="2166"/>
        <v>0</v>
      </c>
      <c r="BC152" s="82">
        <f t="shared" si="2166"/>
        <v>0</v>
      </c>
      <c r="BD152" s="82">
        <f t="shared" si="2166"/>
        <v>0</v>
      </c>
      <c r="BE152" s="82">
        <f t="shared" si="2166"/>
        <v>0</v>
      </c>
      <c r="BF152" s="82">
        <f t="shared" si="2166"/>
        <v>0</v>
      </c>
      <c r="BG152" s="82">
        <f t="shared" si="2166"/>
        <v>0</v>
      </c>
      <c r="BH152" s="82">
        <f t="shared" si="2166"/>
        <v>0</v>
      </c>
      <c r="BI152" s="82">
        <f t="shared" si="2166"/>
        <v>0</v>
      </c>
      <c r="BJ152" s="82">
        <f t="shared" si="2166"/>
        <v>0</v>
      </c>
      <c r="BK152" s="82">
        <f t="shared" si="2166"/>
        <v>0</v>
      </c>
      <c r="BL152" s="82">
        <f t="shared" si="2166"/>
        <v>0</v>
      </c>
      <c r="BM152" s="82">
        <f t="shared" si="2166"/>
        <v>0</v>
      </c>
      <c r="BN152" s="82">
        <f t="shared" si="2166"/>
        <v>0</v>
      </c>
      <c r="BO152" s="82">
        <f t="shared" si="2166"/>
        <v>0</v>
      </c>
      <c r="BP152" s="82">
        <f t="shared" si="2166"/>
        <v>0</v>
      </c>
      <c r="BQ152" s="82">
        <f t="shared" si="2166"/>
        <v>0</v>
      </c>
      <c r="BR152" s="82">
        <f t="shared" si="2166"/>
        <v>0</v>
      </c>
      <c r="BS152" s="82">
        <f t="shared" si="2166"/>
        <v>0</v>
      </c>
      <c r="BT152" s="82">
        <f t="shared" si="2166"/>
        <v>0</v>
      </c>
      <c r="BU152" s="82">
        <f t="shared" si="2166"/>
        <v>0</v>
      </c>
      <c r="BV152" s="82">
        <f t="shared" ref="BV152:DA152" si="2167">SUM(BV93,BV114,BV125,BV147)</f>
        <v>0</v>
      </c>
      <c r="BW152" s="82">
        <f t="shared" si="2167"/>
        <v>0</v>
      </c>
      <c r="BX152" s="82">
        <f t="shared" si="2167"/>
        <v>0</v>
      </c>
      <c r="BY152" s="82">
        <f t="shared" si="2167"/>
        <v>0</v>
      </c>
      <c r="BZ152" s="82">
        <f t="shared" si="2167"/>
        <v>0</v>
      </c>
      <c r="CA152" s="82">
        <f t="shared" si="2167"/>
        <v>0</v>
      </c>
      <c r="CB152" s="82">
        <f t="shared" si="2167"/>
        <v>0</v>
      </c>
      <c r="CC152" s="82">
        <f t="shared" si="2167"/>
        <v>0</v>
      </c>
      <c r="CD152" s="82">
        <f t="shared" si="2167"/>
        <v>0</v>
      </c>
      <c r="CE152" s="82">
        <f t="shared" si="2167"/>
        <v>0</v>
      </c>
      <c r="CF152" s="82">
        <f t="shared" si="2167"/>
        <v>0</v>
      </c>
      <c r="CG152" s="82">
        <f t="shared" si="2167"/>
        <v>0</v>
      </c>
      <c r="CH152" s="82">
        <f t="shared" si="2167"/>
        <v>0</v>
      </c>
      <c r="CI152" s="82">
        <f t="shared" si="2167"/>
        <v>0</v>
      </c>
      <c r="CJ152" s="82">
        <f t="shared" si="2167"/>
        <v>0</v>
      </c>
      <c r="CK152" s="82">
        <f t="shared" si="2167"/>
        <v>0</v>
      </c>
      <c r="CL152" s="82">
        <f t="shared" si="2167"/>
        <v>0</v>
      </c>
      <c r="CM152" s="82">
        <f t="shared" si="2167"/>
        <v>0</v>
      </c>
      <c r="CN152" s="82">
        <f t="shared" si="2167"/>
        <v>0</v>
      </c>
      <c r="CO152" s="82">
        <f t="shared" si="2167"/>
        <v>0</v>
      </c>
      <c r="CP152" s="82">
        <f t="shared" si="2167"/>
        <v>0</v>
      </c>
      <c r="CQ152" s="82">
        <f t="shared" si="2167"/>
        <v>0</v>
      </c>
      <c r="CR152" s="82">
        <f t="shared" si="2167"/>
        <v>0</v>
      </c>
      <c r="CS152" s="82">
        <f t="shared" si="2167"/>
        <v>0</v>
      </c>
      <c r="CT152" s="82">
        <f t="shared" si="2167"/>
        <v>0</v>
      </c>
      <c r="CU152" s="82">
        <f t="shared" si="2167"/>
        <v>0</v>
      </c>
      <c r="CV152" s="82">
        <f t="shared" si="2167"/>
        <v>0</v>
      </c>
      <c r="CW152" s="82">
        <f t="shared" si="2167"/>
        <v>0</v>
      </c>
      <c r="CX152" s="82">
        <f t="shared" si="2167"/>
        <v>0</v>
      </c>
      <c r="CY152" s="82">
        <f t="shared" si="2167"/>
        <v>0</v>
      </c>
      <c r="CZ152" s="82">
        <f t="shared" si="2167"/>
        <v>0</v>
      </c>
      <c r="DA152" s="82">
        <f t="shared" si="2167"/>
        <v>0</v>
      </c>
      <c r="DB152" s="82">
        <f t="shared" ref="DB152:EB152" si="2168">SUM(DB93,DB114,DB125,DB147)</f>
        <v>0</v>
      </c>
      <c r="DC152" s="82">
        <f t="shared" si="2168"/>
        <v>0</v>
      </c>
      <c r="DD152" s="82">
        <f t="shared" si="2168"/>
        <v>0</v>
      </c>
      <c r="DE152" s="82">
        <f t="shared" si="2168"/>
        <v>0</v>
      </c>
      <c r="DF152" s="82">
        <f t="shared" si="2168"/>
        <v>0</v>
      </c>
      <c r="DG152" s="82">
        <f t="shared" si="2168"/>
        <v>0</v>
      </c>
      <c r="DH152" s="82">
        <f t="shared" si="2168"/>
        <v>0</v>
      </c>
      <c r="DI152" s="82">
        <f t="shared" si="2168"/>
        <v>0</v>
      </c>
      <c r="DJ152" s="82">
        <f t="shared" si="2168"/>
        <v>0</v>
      </c>
      <c r="DK152" s="82">
        <f t="shared" si="2168"/>
        <v>0</v>
      </c>
      <c r="DL152" s="82">
        <f t="shared" si="2168"/>
        <v>0</v>
      </c>
      <c r="DM152" s="82">
        <f t="shared" si="2168"/>
        <v>0</v>
      </c>
      <c r="DN152" s="82">
        <f t="shared" si="2168"/>
        <v>0</v>
      </c>
      <c r="DO152" s="82">
        <f t="shared" si="2168"/>
        <v>0</v>
      </c>
      <c r="DP152" s="82">
        <f t="shared" si="2168"/>
        <v>0</v>
      </c>
      <c r="DQ152" s="82">
        <f t="shared" si="2168"/>
        <v>0</v>
      </c>
      <c r="DR152" s="82">
        <f t="shared" si="2168"/>
        <v>0</v>
      </c>
      <c r="DS152" s="82">
        <f t="shared" si="2168"/>
        <v>0</v>
      </c>
      <c r="DT152" s="82">
        <f t="shared" si="2168"/>
        <v>0</v>
      </c>
      <c r="DU152" s="82">
        <f t="shared" si="2168"/>
        <v>0</v>
      </c>
      <c r="DV152" s="82">
        <f t="shared" si="2168"/>
        <v>0</v>
      </c>
      <c r="DW152" s="82">
        <f t="shared" si="2168"/>
        <v>0</v>
      </c>
      <c r="DX152" s="82">
        <f t="shared" si="2168"/>
        <v>0</v>
      </c>
      <c r="DY152" s="82">
        <f t="shared" si="2168"/>
        <v>0</v>
      </c>
      <c r="DZ152" s="82">
        <f t="shared" si="2168"/>
        <v>0</v>
      </c>
      <c r="EA152" s="82">
        <f t="shared" si="2168"/>
        <v>0</v>
      </c>
      <c r="EB152" s="82">
        <f t="shared" si="2168"/>
        <v>0</v>
      </c>
    </row>
    <row r="153" spans="1:132" ht="13" x14ac:dyDescent="0.25">
      <c r="A153" s="59">
        <f>IF(ROUND(SUM(H105,H114,H133,H147)-H153,2)=0,0,1)</f>
        <v>0</v>
      </c>
      <c r="C153" s="311" t="s">
        <v>502</v>
      </c>
      <c r="G153" s="52" t="s">
        <v>220</v>
      </c>
      <c r="H153" s="46">
        <f t="shared" si="2164"/>
        <v>341122.92473778082</v>
      </c>
      <c r="J153" s="82">
        <f t="shared" ref="J153:AO153" si="2169">SUM(J105,J114,J133,J147)</f>
        <v>4449.0802352941182</v>
      </c>
      <c r="K153" s="82">
        <f t="shared" si="2169"/>
        <v>0</v>
      </c>
      <c r="L153" s="82">
        <f t="shared" si="2169"/>
        <v>0</v>
      </c>
      <c r="M153" s="82">
        <f t="shared" si="2169"/>
        <v>0</v>
      </c>
      <c r="N153" s="82">
        <f t="shared" si="2169"/>
        <v>0</v>
      </c>
      <c r="O153" s="82">
        <f t="shared" si="2169"/>
        <v>0</v>
      </c>
      <c r="P153" s="82">
        <f t="shared" si="2169"/>
        <v>0</v>
      </c>
      <c r="Q153" s="82">
        <f t="shared" si="2169"/>
        <v>0</v>
      </c>
      <c r="R153" s="82">
        <f t="shared" si="2169"/>
        <v>0</v>
      </c>
      <c r="S153" s="82">
        <f t="shared" si="2169"/>
        <v>0</v>
      </c>
      <c r="T153" s="82">
        <f t="shared" si="2169"/>
        <v>0</v>
      </c>
      <c r="U153" s="82">
        <f t="shared" si="2169"/>
        <v>0</v>
      </c>
      <c r="V153" s="82">
        <f t="shared" si="2169"/>
        <v>4538.5157124073721</v>
      </c>
      <c r="W153" s="82">
        <f t="shared" si="2169"/>
        <v>0</v>
      </c>
      <c r="X153" s="82">
        <f t="shared" si="2169"/>
        <v>0</v>
      </c>
      <c r="Y153" s="82">
        <f t="shared" si="2169"/>
        <v>0</v>
      </c>
      <c r="Z153" s="82">
        <f t="shared" si="2169"/>
        <v>0</v>
      </c>
      <c r="AA153" s="82">
        <f t="shared" si="2169"/>
        <v>0</v>
      </c>
      <c r="AB153" s="82">
        <f t="shared" si="2169"/>
        <v>0</v>
      </c>
      <c r="AC153" s="82">
        <f t="shared" si="2169"/>
        <v>0</v>
      </c>
      <c r="AD153" s="82">
        <f t="shared" si="2169"/>
        <v>0</v>
      </c>
      <c r="AE153" s="82">
        <f t="shared" si="2169"/>
        <v>0</v>
      </c>
      <c r="AF153" s="82">
        <f t="shared" si="2169"/>
        <v>0</v>
      </c>
      <c r="AG153" s="82">
        <f t="shared" si="2169"/>
        <v>0</v>
      </c>
      <c r="AH153" s="82">
        <f t="shared" si="2169"/>
        <v>17267.700041301126</v>
      </c>
      <c r="AI153" s="82">
        <f t="shared" si="2169"/>
        <v>17313.964514771578</v>
      </c>
      <c r="AJ153" s="82">
        <f t="shared" si="2169"/>
        <v>17365.330496658506</v>
      </c>
      <c r="AK153" s="82">
        <f t="shared" si="2169"/>
        <v>17415.184601737703</v>
      </c>
      <c r="AL153" s="82">
        <f t="shared" si="2169"/>
        <v>17465.181832903316</v>
      </c>
      <c r="AM153" s="82">
        <f t="shared" si="2169"/>
        <v>17515.322601055839</v>
      </c>
      <c r="AN153" s="82">
        <f t="shared" si="2169"/>
        <v>17565.607318275426</v>
      </c>
      <c r="AO153" s="82">
        <f t="shared" si="2169"/>
        <v>17616.036397825264</v>
      </c>
      <c r="AP153" s="82">
        <f t="shared" ref="AP153:BU153" si="2170">SUM(AP105,AP114,AP133,AP147)</f>
        <v>17666.610254154992</v>
      </c>
      <c r="AQ153" s="82">
        <f t="shared" si="2170"/>
        <v>17717.329302904069</v>
      </c>
      <c r="AR153" s="82">
        <f t="shared" si="2170"/>
        <v>17768.193960905235</v>
      </c>
      <c r="AS153" s="82">
        <f t="shared" si="2170"/>
        <v>17819.204646187904</v>
      </c>
      <c r="AT153" s="82">
        <f t="shared" si="2170"/>
        <v>17870.361777981609</v>
      </c>
      <c r="AU153" s="82">
        <f t="shared" si="2170"/>
        <v>17918.240932495952</v>
      </c>
      <c r="AV153" s="82">
        <f t="shared" si="2170"/>
        <v>17971.399643685349</v>
      </c>
      <c r="AW153" s="82">
        <f t="shared" si="2170"/>
        <v>18022.993711902418</v>
      </c>
      <c r="AX153" s="82">
        <f t="shared" si="2170"/>
        <v>18074.735901463846</v>
      </c>
      <c r="AY153" s="82">
        <f t="shared" si="2170"/>
        <v>18126.626637611003</v>
      </c>
      <c r="AZ153" s="82">
        <f t="shared" si="2170"/>
        <v>13655.304216258248</v>
      </c>
      <c r="BA153" s="82">
        <f t="shared" si="2170"/>
        <v>0</v>
      </c>
      <c r="BB153" s="82">
        <f t="shared" si="2170"/>
        <v>0</v>
      </c>
      <c r="BC153" s="82">
        <f t="shared" si="2170"/>
        <v>0</v>
      </c>
      <c r="BD153" s="82">
        <f t="shared" si="2170"/>
        <v>0</v>
      </c>
      <c r="BE153" s="82">
        <f t="shared" si="2170"/>
        <v>0</v>
      </c>
      <c r="BF153" s="82">
        <f t="shared" si="2170"/>
        <v>0</v>
      </c>
      <c r="BG153" s="82">
        <f t="shared" si="2170"/>
        <v>0</v>
      </c>
      <c r="BH153" s="82">
        <f t="shared" si="2170"/>
        <v>0</v>
      </c>
      <c r="BI153" s="82">
        <f t="shared" si="2170"/>
        <v>0</v>
      </c>
      <c r="BJ153" s="82">
        <f t="shared" si="2170"/>
        <v>0</v>
      </c>
      <c r="BK153" s="82">
        <f t="shared" si="2170"/>
        <v>0</v>
      </c>
      <c r="BL153" s="82">
        <f t="shared" si="2170"/>
        <v>0</v>
      </c>
      <c r="BM153" s="82">
        <f t="shared" si="2170"/>
        <v>0</v>
      </c>
      <c r="BN153" s="82">
        <f t="shared" si="2170"/>
        <v>0</v>
      </c>
      <c r="BO153" s="82">
        <f t="shared" si="2170"/>
        <v>0</v>
      </c>
      <c r="BP153" s="82">
        <f t="shared" si="2170"/>
        <v>0</v>
      </c>
      <c r="BQ153" s="82">
        <f t="shared" si="2170"/>
        <v>0</v>
      </c>
      <c r="BR153" s="82">
        <f t="shared" si="2170"/>
        <v>0</v>
      </c>
      <c r="BS153" s="82">
        <f t="shared" si="2170"/>
        <v>0</v>
      </c>
      <c r="BT153" s="82">
        <f t="shared" si="2170"/>
        <v>0</v>
      </c>
      <c r="BU153" s="82">
        <f t="shared" si="2170"/>
        <v>0</v>
      </c>
      <c r="BV153" s="82">
        <f t="shared" ref="BV153:DA153" si="2171">SUM(BV105,BV114,BV133,BV147)</f>
        <v>0</v>
      </c>
      <c r="BW153" s="82">
        <f t="shared" si="2171"/>
        <v>0</v>
      </c>
      <c r="BX153" s="82">
        <f t="shared" si="2171"/>
        <v>0</v>
      </c>
      <c r="BY153" s="82">
        <f t="shared" si="2171"/>
        <v>0</v>
      </c>
      <c r="BZ153" s="82">
        <f t="shared" si="2171"/>
        <v>0</v>
      </c>
      <c r="CA153" s="82">
        <f t="shared" si="2171"/>
        <v>0</v>
      </c>
      <c r="CB153" s="82">
        <f t="shared" si="2171"/>
        <v>0</v>
      </c>
      <c r="CC153" s="82">
        <f t="shared" si="2171"/>
        <v>0</v>
      </c>
      <c r="CD153" s="82">
        <f t="shared" si="2171"/>
        <v>0</v>
      </c>
      <c r="CE153" s="82">
        <f t="shared" si="2171"/>
        <v>0</v>
      </c>
      <c r="CF153" s="82">
        <f t="shared" si="2171"/>
        <v>0</v>
      </c>
      <c r="CG153" s="82">
        <f t="shared" si="2171"/>
        <v>0</v>
      </c>
      <c r="CH153" s="82">
        <f t="shared" si="2171"/>
        <v>0</v>
      </c>
      <c r="CI153" s="82">
        <f t="shared" si="2171"/>
        <v>0</v>
      </c>
      <c r="CJ153" s="82">
        <f t="shared" si="2171"/>
        <v>0</v>
      </c>
      <c r="CK153" s="82">
        <f t="shared" si="2171"/>
        <v>0</v>
      </c>
      <c r="CL153" s="82">
        <f t="shared" si="2171"/>
        <v>0</v>
      </c>
      <c r="CM153" s="82">
        <f t="shared" si="2171"/>
        <v>0</v>
      </c>
      <c r="CN153" s="82">
        <f t="shared" si="2171"/>
        <v>0</v>
      </c>
      <c r="CO153" s="82">
        <f t="shared" si="2171"/>
        <v>0</v>
      </c>
      <c r="CP153" s="82">
        <f t="shared" si="2171"/>
        <v>0</v>
      </c>
      <c r="CQ153" s="82">
        <f t="shared" si="2171"/>
        <v>0</v>
      </c>
      <c r="CR153" s="82">
        <f t="shared" si="2171"/>
        <v>0</v>
      </c>
      <c r="CS153" s="82">
        <f t="shared" si="2171"/>
        <v>0</v>
      </c>
      <c r="CT153" s="82">
        <f t="shared" si="2171"/>
        <v>0</v>
      </c>
      <c r="CU153" s="82">
        <f t="shared" si="2171"/>
        <v>0</v>
      </c>
      <c r="CV153" s="82">
        <f t="shared" si="2171"/>
        <v>0</v>
      </c>
      <c r="CW153" s="82">
        <f t="shared" si="2171"/>
        <v>0</v>
      </c>
      <c r="CX153" s="82">
        <f t="shared" si="2171"/>
        <v>0</v>
      </c>
      <c r="CY153" s="82">
        <f t="shared" si="2171"/>
        <v>0</v>
      </c>
      <c r="CZ153" s="82">
        <f t="shared" si="2171"/>
        <v>0</v>
      </c>
      <c r="DA153" s="82">
        <f t="shared" si="2171"/>
        <v>0</v>
      </c>
      <c r="DB153" s="82">
        <f t="shared" ref="DB153:EB153" si="2172">SUM(DB105,DB114,DB133,DB147)</f>
        <v>0</v>
      </c>
      <c r="DC153" s="82">
        <f t="shared" si="2172"/>
        <v>0</v>
      </c>
      <c r="DD153" s="82">
        <f t="shared" si="2172"/>
        <v>0</v>
      </c>
      <c r="DE153" s="82">
        <f t="shared" si="2172"/>
        <v>0</v>
      </c>
      <c r="DF153" s="82">
        <f t="shared" si="2172"/>
        <v>0</v>
      </c>
      <c r="DG153" s="82">
        <f t="shared" si="2172"/>
        <v>0</v>
      </c>
      <c r="DH153" s="82">
        <f t="shared" si="2172"/>
        <v>0</v>
      </c>
      <c r="DI153" s="82">
        <f t="shared" si="2172"/>
        <v>0</v>
      </c>
      <c r="DJ153" s="82">
        <f t="shared" si="2172"/>
        <v>0</v>
      </c>
      <c r="DK153" s="82">
        <f t="shared" si="2172"/>
        <v>0</v>
      </c>
      <c r="DL153" s="82">
        <f t="shared" si="2172"/>
        <v>0</v>
      </c>
      <c r="DM153" s="82">
        <f t="shared" si="2172"/>
        <v>0</v>
      </c>
      <c r="DN153" s="82">
        <f t="shared" si="2172"/>
        <v>0</v>
      </c>
      <c r="DO153" s="82">
        <f t="shared" si="2172"/>
        <v>0</v>
      </c>
      <c r="DP153" s="82">
        <f t="shared" si="2172"/>
        <v>0</v>
      </c>
      <c r="DQ153" s="82">
        <f t="shared" si="2172"/>
        <v>0</v>
      </c>
      <c r="DR153" s="82">
        <f t="shared" si="2172"/>
        <v>0</v>
      </c>
      <c r="DS153" s="82">
        <f t="shared" si="2172"/>
        <v>0</v>
      </c>
      <c r="DT153" s="82">
        <f t="shared" si="2172"/>
        <v>0</v>
      </c>
      <c r="DU153" s="82">
        <f t="shared" si="2172"/>
        <v>0</v>
      </c>
      <c r="DV153" s="82">
        <f t="shared" si="2172"/>
        <v>0</v>
      </c>
      <c r="DW153" s="82">
        <f t="shared" si="2172"/>
        <v>0</v>
      </c>
      <c r="DX153" s="82">
        <f t="shared" si="2172"/>
        <v>0</v>
      </c>
      <c r="DY153" s="82">
        <f t="shared" si="2172"/>
        <v>0</v>
      </c>
      <c r="DZ153" s="82">
        <f t="shared" si="2172"/>
        <v>0</v>
      </c>
      <c r="EA153" s="82">
        <f t="shared" si="2172"/>
        <v>0</v>
      </c>
      <c r="EB153" s="82">
        <f t="shared" si="2172"/>
        <v>0</v>
      </c>
    </row>
    <row r="154" spans="1:132" ht="13" x14ac:dyDescent="0.25">
      <c r="A154" s="59">
        <f>IF(ROUND(SUM(H108,H114,H141,H147)-H154,2)=0,0,1)</f>
        <v>0</v>
      </c>
      <c r="C154" s="311" t="s">
        <v>504</v>
      </c>
      <c r="G154" s="52" t="s">
        <v>220</v>
      </c>
      <c r="H154" s="46">
        <f t="shared" si="2164"/>
        <v>341842.10983841721</v>
      </c>
      <c r="J154" s="82">
        <f t="shared" ref="J154:AO154" si="2173">SUM(J108,J114,J141,J147)</f>
        <v>0</v>
      </c>
      <c r="K154" s="82">
        <f t="shared" si="2173"/>
        <v>0</v>
      </c>
      <c r="L154" s="82">
        <f t="shared" si="2173"/>
        <v>0</v>
      </c>
      <c r="M154" s="82">
        <f t="shared" si="2173"/>
        <v>0</v>
      </c>
      <c r="N154" s="82">
        <f t="shared" si="2173"/>
        <v>0</v>
      </c>
      <c r="O154" s="82">
        <f t="shared" si="2173"/>
        <v>0</v>
      </c>
      <c r="P154" s="82">
        <f t="shared" si="2173"/>
        <v>0</v>
      </c>
      <c r="Q154" s="82">
        <f t="shared" si="2173"/>
        <v>0</v>
      </c>
      <c r="R154" s="82">
        <f t="shared" si="2173"/>
        <v>0</v>
      </c>
      <c r="S154" s="82">
        <f t="shared" si="2173"/>
        <v>0</v>
      </c>
      <c r="T154" s="82">
        <f t="shared" si="2173"/>
        <v>0</v>
      </c>
      <c r="U154" s="82">
        <f t="shared" si="2173"/>
        <v>0</v>
      </c>
      <c r="V154" s="82">
        <f t="shared" si="2173"/>
        <v>0</v>
      </c>
      <c r="W154" s="82">
        <f t="shared" si="2173"/>
        <v>0</v>
      </c>
      <c r="X154" s="82">
        <f t="shared" si="2173"/>
        <v>0</v>
      </c>
      <c r="Y154" s="82">
        <f t="shared" si="2173"/>
        <v>0</v>
      </c>
      <c r="Z154" s="82">
        <f t="shared" si="2173"/>
        <v>0</v>
      </c>
      <c r="AA154" s="82">
        <f t="shared" si="2173"/>
        <v>0</v>
      </c>
      <c r="AB154" s="82">
        <f t="shared" si="2173"/>
        <v>0</v>
      </c>
      <c r="AC154" s="82">
        <f t="shared" si="2173"/>
        <v>0</v>
      </c>
      <c r="AD154" s="82">
        <f t="shared" si="2173"/>
        <v>0</v>
      </c>
      <c r="AE154" s="82">
        <f t="shared" si="2173"/>
        <v>0</v>
      </c>
      <c r="AF154" s="82">
        <f t="shared" si="2173"/>
        <v>0</v>
      </c>
      <c r="AG154" s="82">
        <f t="shared" si="2173"/>
        <v>0</v>
      </c>
      <c r="AH154" s="82">
        <f t="shared" si="2173"/>
        <v>17772.35512909283</v>
      </c>
      <c r="AI154" s="82">
        <f t="shared" si="2173"/>
        <v>17819.971699360482</v>
      </c>
      <c r="AJ154" s="82">
        <f t="shared" si="2173"/>
        <v>17872.8388715644</v>
      </c>
      <c r="AK154" s="82">
        <f t="shared" si="2173"/>
        <v>17924.149981787035</v>
      </c>
      <c r="AL154" s="82">
        <f t="shared" si="2173"/>
        <v>17975.608401010286</v>
      </c>
      <c r="AM154" s="82">
        <f t="shared" si="2173"/>
        <v>18027.21455214337</v>
      </c>
      <c r="AN154" s="82">
        <f t="shared" si="2173"/>
        <v>18078.968859309636</v>
      </c>
      <c r="AO154" s="82">
        <f t="shared" si="2173"/>
        <v>18130.871747850055</v>
      </c>
      <c r="AP154" s="82">
        <f t="shared" ref="AP154:BU154" si="2174">SUM(AP108,AP114,AP141,AP147)</f>
        <v>18182.923644326704</v>
      </c>
      <c r="AQ154" s="82">
        <f t="shared" si="2174"/>
        <v>18235.124976526269</v>
      </c>
      <c r="AR154" s="82">
        <f t="shared" si="2174"/>
        <v>18287.476173463579</v>
      </c>
      <c r="AS154" s="82">
        <f t="shared" si="2174"/>
        <v>18339.977665385119</v>
      </c>
      <c r="AT154" s="82">
        <f t="shared" si="2174"/>
        <v>18392.62988377257</v>
      </c>
      <c r="AU154" s="82">
        <f t="shared" si="2174"/>
        <v>18441.908324750486</v>
      </c>
      <c r="AV154" s="82">
        <f t="shared" si="2174"/>
        <v>18496.620619451176</v>
      </c>
      <c r="AW154" s="82">
        <f t="shared" si="2174"/>
        <v>18549.722543894808</v>
      </c>
      <c r="AX154" s="82">
        <f t="shared" si="2174"/>
        <v>18602.9769185853</v>
      </c>
      <c r="AY154" s="82">
        <f t="shared" si="2174"/>
        <v>18656.384181191879</v>
      </c>
      <c r="AZ154" s="82">
        <f t="shared" si="2174"/>
        <v>14054.385664951224</v>
      </c>
      <c r="BA154" s="82">
        <f t="shared" si="2174"/>
        <v>0</v>
      </c>
      <c r="BB154" s="82">
        <f t="shared" si="2174"/>
        <v>0</v>
      </c>
      <c r="BC154" s="82">
        <f t="shared" si="2174"/>
        <v>0</v>
      </c>
      <c r="BD154" s="82">
        <f t="shared" si="2174"/>
        <v>0</v>
      </c>
      <c r="BE154" s="82">
        <f t="shared" si="2174"/>
        <v>0</v>
      </c>
      <c r="BF154" s="82">
        <f t="shared" si="2174"/>
        <v>0</v>
      </c>
      <c r="BG154" s="82">
        <f t="shared" si="2174"/>
        <v>0</v>
      </c>
      <c r="BH154" s="82">
        <f t="shared" si="2174"/>
        <v>0</v>
      </c>
      <c r="BI154" s="82">
        <f t="shared" si="2174"/>
        <v>0</v>
      </c>
      <c r="BJ154" s="82">
        <f t="shared" si="2174"/>
        <v>0</v>
      </c>
      <c r="BK154" s="82">
        <f t="shared" si="2174"/>
        <v>0</v>
      </c>
      <c r="BL154" s="82">
        <f t="shared" si="2174"/>
        <v>0</v>
      </c>
      <c r="BM154" s="82">
        <f t="shared" si="2174"/>
        <v>0</v>
      </c>
      <c r="BN154" s="82">
        <f t="shared" si="2174"/>
        <v>0</v>
      </c>
      <c r="BO154" s="82">
        <f t="shared" si="2174"/>
        <v>0</v>
      </c>
      <c r="BP154" s="82">
        <f t="shared" si="2174"/>
        <v>0</v>
      </c>
      <c r="BQ154" s="82">
        <f t="shared" si="2174"/>
        <v>0</v>
      </c>
      <c r="BR154" s="82">
        <f t="shared" si="2174"/>
        <v>0</v>
      </c>
      <c r="BS154" s="82">
        <f t="shared" si="2174"/>
        <v>0</v>
      </c>
      <c r="BT154" s="82">
        <f t="shared" si="2174"/>
        <v>0</v>
      </c>
      <c r="BU154" s="82">
        <f t="shared" si="2174"/>
        <v>0</v>
      </c>
      <c r="BV154" s="82">
        <f t="shared" ref="BV154:DA154" si="2175">SUM(BV108,BV114,BV141,BV147)</f>
        <v>0</v>
      </c>
      <c r="BW154" s="82">
        <f t="shared" si="2175"/>
        <v>0</v>
      </c>
      <c r="BX154" s="82">
        <f t="shared" si="2175"/>
        <v>0</v>
      </c>
      <c r="BY154" s="82">
        <f t="shared" si="2175"/>
        <v>0</v>
      </c>
      <c r="BZ154" s="82">
        <f t="shared" si="2175"/>
        <v>0</v>
      </c>
      <c r="CA154" s="82">
        <f t="shared" si="2175"/>
        <v>0</v>
      </c>
      <c r="CB154" s="82">
        <f t="shared" si="2175"/>
        <v>0</v>
      </c>
      <c r="CC154" s="82">
        <f t="shared" si="2175"/>
        <v>0</v>
      </c>
      <c r="CD154" s="82">
        <f t="shared" si="2175"/>
        <v>0</v>
      </c>
      <c r="CE154" s="82">
        <f t="shared" si="2175"/>
        <v>0</v>
      </c>
      <c r="CF154" s="82">
        <f t="shared" si="2175"/>
        <v>0</v>
      </c>
      <c r="CG154" s="82">
        <f t="shared" si="2175"/>
        <v>0</v>
      </c>
      <c r="CH154" s="82">
        <f t="shared" si="2175"/>
        <v>0</v>
      </c>
      <c r="CI154" s="82">
        <f t="shared" si="2175"/>
        <v>0</v>
      </c>
      <c r="CJ154" s="82">
        <f t="shared" si="2175"/>
        <v>0</v>
      </c>
      <c r="CK154" s="82">
        <f t="shared" si="2175"/>
        <v>0</v>
      </c>
      <c r="CL154" s="82">
        <f t="shared" si="2175"/>
        <v>0</v>
      </c>
      <c r="CM154" s="82">
        <f t="shared" si="2175"/>
        <v>0</v>
      </c>
      <c r="CN154" s="82">
        <f t="shared" si="2175"/>
        <v>0</v>
      </c>
      <c r="CO154" s="82">
        <f t="shared" si="2175"/>
        <v>0</v>
      </c>
      <c r="CP154" s="82">
        <f t="shared" si="2175"/>
        <v>0</v>
      </c>
      <c r="CQ154" s="82">
        <f t="shared" si="2175"/>
        <v>0</v>
      </c>
      <c r="CR154" s="82">
        <f t="shared" si="2175"/>
        <v>0</v>
      </c>
      <c r="CS154" s="82">
        <f t="shared" si="2175"/>
        <v>0</v>
      </c>
      <c r="CT154" s="82">
        <f t="shared" si="2175"/>
        <v>0</v>
      </c>
      <c r="CU154" s="82">
        <f t="shared" si="2175"/>
        <v>0</v>
      </c>
      <c r="CV154" s="82">
        <f t="shared" si="2175"/>
        <v>0</v>
      </c>
      <c r="CW154" s="82">
        <f t="shared" si="2175"/>
        <v>0</v>
      </c>
      <c r="CX154" s="82">
        <f t="shared" si="2175"/>
        <v>0</v>
      </c>
      <c r="CY154" s="82">
        <f t="shared" si="2175"/>
        <v>0</v>
      </c>
      <c r="CZ154" s="82">
        <f t="shared" si="2175"/>
        <v>0</v>
      </c>
      <c r="DA154" s="82">
        <f t="shared" si="2175"/>
        <v>0</v>
      </c>
      <c r="DB154" s="82">
        <f t="shared" ref="DB154:EB154" si="2176">SUM(DB108,DB114,DB141,DB147)</f>
        <v>0</v>
      </c>
      <c r="DC154" s="82">
        <f t="shared" si="2176"/>
        <v>0</v>
      </c>
      <c r="DD154" s="82">
        <f t="shared" si="2176"/>
        <v>0</v>
      </c>
      <c r="DE154" s="82">
        <f t="shared" si="2176"/>
        <v>0</v>
      </c>
      <c r="DF154" s="82">
        <f t="shared" si="2176"/>
        <v>0</v>
      </c>
      <c r="DG154" s="82">
        <f t="shared" si="2176"/>
        <v>0</v>
      </c>
      <c r="DH154" s="82">
        <f t="shared" si="2176"/>
        <v>0</v>
      </c>
      <c r="DI154" s="82">
        <f t="shared" si="2176"/>
        <v>0</v>
      </c>
      <c r="DJ154" s="82">
        <f t="shared" si="2176"/>
        <v>0</v>
      </c>
      <c r="DK154" s="82">
        <f t="shared" si="2176"/>
        <v>0</v>
      </c>
      <c r="DL154" s="82">
        <f t="shared" si="2176"/>
        <v>0</v>
      </c>
      <c r="DM154" s="82">
        <f t="shared" si="2176"/>
        <v>0</v>
      </c>
      <c r="DN154" s="82">
        <f t="shared" si="2176"/>
        <v>0</v>
      </c>
      <c r="DO154" s="82">
        <f t="shared" si="2176"/>
        <v>0</v>
      </c>
      <c r="DP154" s="82">
        <f t="shared" si="2176"/>
        <v>0</v>
      </c>
      <c r="DQ154" s="82">
        <f t="shared" si="2176"/>
        <v>0</v>
      </c>
      <c r="DR154" s="82">
        <f t="shared" si="2176"/>
        <v>0</v>
      </c>
      <c r="DS154" s="82">
        <f t="shared" si="2176"/>
        <v>0</v>
      </c>
      <c r="DT154" s="82">
        <f t="shared" si="2176"/>
        <v>0</v>
      </c>
      <c r="DU154" s="82">
        <f t="shared" si="2176"/>
        <v>0</v>
      </c>
      <c r="DV154" s="82">
        <f t="shared" si="2176"/>
        <v>0</v>
      </c>
      <c r="DW154" s="82">
        <f t="shared" si="2176"/>
        <v>0</v>
      </c>
      <c r="DX154" s="82">
        <f t="shared" si="2176"/>
        <v>0</v>
      </c>
      <c r="DY154" s="82">
        <f t="shared" si="2176"/>
        <v>0</v>
      </c>
      <c r="DZ154" s="82">
        <f t="shared" si="2176"/>
        <v>0</v>
      </c>
      <c r="EA154" s="82">
        <f t="shared" si="2176"/>
        <v>0</v>
      </c>
      <c r="EB154" s="82">
        <f t="shared" si="2176"/>
        <v>0</v>
      </c>
    </row>
    <row r="155" spans="1:132" ht="13" thickBot="1" x14ac:dyDescent="0.3"/>
    <row r="156" spans="1:132" ht="13.5" thickBot="1" x14ac:dyDescent="0.35">
      <c r="C156" s="358" t="s">
        <v>575</v>
      </c>
      <c r="D156" s="355"/>
      <c r="E156" s="355"/>
      <c r="F156" s="355"/>
      <c r="G156" s="361" t="s">
        <v>220</v>
      </c>
      <c r="H156" s="354">
        <f>SUM(J156:EB156)</f>
        <v>341122.92473778082</v>
      </c>
      <c r="I156" s="355"/>
      <c r="J156" s="367">
        <f t="shared" ref="J156:AO156" si="2177">CHOOSE(Scenario,J152,J153,J154)</f>
        <v>4449.0802352941182</v>
      </c>
      <c r="K156" s="367">
        <f t="shared" si="2177"/>
        <v>0</v>
      </c>
      <c r="L156" s="367">
        <f t="shared" si="2177"/>
        <v>0</v>
      </c>
      <c r="M156" s="367">
        <f t="shared" si="2177"/>
        <v>0</v>
      </c>
      <c r="N156" s="367">
        <f t="shared" si="2177"/>
        <v>0</v>
      </c>
      <c r="O156" s="367">
        <f t="shared" si="2177"/>
        <v>0</v>
      </c>
      <c r="P156" s="367">
        <f t="shared" si="2177"/>
        <v>0</v>
      </c>
      <c r="Q156" s="367">
        <f t="shared" si="2177"/>
        <v>0</v>
      </c>
      <c r="R156" s="367">
        <f t="shared" si="2177"/>
        <v>0</v>
      </c>
      <c r="S156" s="367">
        <f t="shared" si="2177"/>
        <v>0</v>
      </c>
      <c r="T156" s="367">
        <f t="shared" si="2177"/>
        <v>0</v>
      </c>
      <c r="U156" s="367">
        <f t="shared" si="2177"/>
        <v>0</v>
      </c>
      <c r="V156" s="367">
        <f t="shared" si="2177"/>
        <v>4538.5157124073721</v>
      </c>
      <c r="W156" s="367">
        <f t="shared" si="2177"/>
        <v>0</v>
      </c>
      <c r="X156" s="367">
        <f t="shared" si="2177"/>
        <v>0</v>
      </c>
      <c r="Y156" s="367">
        <f t="shared" si="2177"/>
        <v>0</v>
      </c>
      <c r="Z156" s="367">
        <f t="shared" si="2177"/>
        <v>0</v>
      </c>
      <c r="AA156" s="367">
        <f t="shared" si="2177"/>
        <v>0</v>
      </c>
      <c r="AB156" s="367">
        <f t="shared" si="2177"/>
        <v>0</v>
      </c>
      <c r="AC156" s="367">
        <f t="shared" si="2177"/>
        <v>0</v>
      </c>
      <c r="AD156" s="367">
        <f t="shared" si="2177"/>
        <v>0</v>
      </c>
      <c r="AE156" s="367">
        <f t="shared" si="2177"/>
        <v>0</v>
      </c>
      <c r="AF156" s="367">
        <f t="shared" si="2177"/>
        <v>0</v>
      </c>
      <c r="AG156" s="367">
        <f t="shared" si="2177"/>
        <v>0</v>
      </c>
      <c r="AH156" s="367">
        <f t="shared" si="2177"/>
        <v>17267.700041301126</v>
      </c>
      <c r="AI156" s="367">
        <f t="shared" si="2177"/>
        <v>17313.964514771578</v>
      </c>
      <c r="AJ156" s="367">
        <f t="shared" si="2177"/>
        <v>17365.330496658506</v>
      </c>
      <c r="AK156" s="367">
        <f t="shared" si="2177"/>
        <v>17415.184601737703</v>
      </c>
      <c r="AL156" s="367">
        <f t="shared" si="2177"/>
        <v>17465.181832903316</v>
      </c>
      <c r="AM156" s="367">
        <f t="shared" si="2177"/>
        <v>17515.322601055839</v>
      </c>
      <c r="AN156" s="367">
        <f t="shared" si="2177"/>
        <v>17565.607318275426</v>
      </c>
      <c r="AO156" s="367">
        <f t="shared" si="2177"/>
        <v>17616.036397825264</v>
      </c>
      <c r="AP156" s="367">
        <f t="shared" ref="AP156:BU156" si="2178">CHOOSE(Scenario,AP152,AP153,AP154)</f>
        <v>17666.610254154992</v>
      </c>
      <c r="AQ156" s="367">
        <f t="shared" si="2178"/>
        <v>17717.329302904069</v>
      </c>
      <c r="AR156" s="367">
        <f t="shared" si="2178"/>
        <v>17768.193960905235</v>
      </c>
      <c r="AS156" s="367">
        <f t="shared" si="2178"/>
        <v>17819.204646187904</v>
      </c>
      <c r="AT156" s="367">
        <f t="shared" si="2178"/>
        <v>17870.361777981609</v>
      </c>
      <c r="AU156" s="367">
        <f t="shared" si="2178"/>
        <v>17918.240932495952</v>
      </c>
      <c r="AV156" s="367">
        <f t="shared" si="2178"/>
        <v>17971.399643685349</v>
      </c>
      <c r="AW156" s="367">
        <f t="shared" si="2178"/>
        <v>18022.993711902418</v>
      </c>
      <c r="AX156" s="367">
        <f t="shared" si="2178"/>
        <v>18074.735901463846</v>
      </c>
      <c r="AY156" s="367">
        <f t="shared" si="2178"/>
        <v>18126.626637611003</v>
      </c>
      <c r="AZ156" s="367">
        <f t="shared" si="2178"/>
        <v>13655.304216258248</v>
      </c>
      <c r="BA156" s="367">
        <f t="shared" si="2178"/>
        <v>0</v>
      </c>
      <c r="BB156" s="367">
        <f t="shared" si="2178"/>
        <v>0</v>
      </c>
      <c r="BC156" s="367">
        <f t="shared" si="2178"/>
        <v>0</v>
      </c>
      <c r="BD156" s="367">
        <f t="shared" si="2178"/>
        <v>0</v>
      </c>
      <c r="BE156" s="367">
        <f t="shared" si="2178"/>
        <v>0</v>
      </c>
      <c r="BF156" s="367">
        <f t="shared" si="2178"/>
        <v>0</v>
      </c>
      <c r="BG156" s="367">
        <f t="shared" si="2178"/>
        <v>0</v>
      </c>
      <c r="BH156" s="367">
        <f t="shared" si="2178"/>
        <v>0</v>
      </c>
      <c r="BI156" s="367">
        <f t="shared" si="2178"/>
        <v>0</v>
      </c>
      <c r="BJ156" s="367">
        <f t="shared" si="2178"/>
        <v>0</v>
      </c>
      <c r="BK156" s="367">
        <f t="shared" si="2178"/>
        <v>0</v>
      </c>
      <c r="BL156" s="367">
        <f t="shared" si="2178"/>
        <v>0</v>
      </c>
      <c r="BM156" s="367">
        <f t="shared" si="2178"/>
        <v>0</v>
      </c>
      <c r="BN156" s="367">
        <f t="shared" si="2178"/>
        <v>0</v>
      </c>
      <c r="BO156" s="367">
        <f t="shared" si="2178"/>
        <v>0</v>
      </c>
      <c r="BP156" s="367">
        <f t="shared" si="2178"/>
        <v>0</v>
      </c>
      <c r="BQ156" s="367">
        <f t="shared" si="2178"/>
        <v>0</v>
      </c>
      <c r="BR156" s="367">
        <f t="shared" si="2178"/>
        <v>0</v>
      </c>
      <c r="BS156" s="367">
        <f t="shared" si="2178"/>
        <v>0</v>
      </c>
      <c r="BT156" s="367">
        <f t="shared" si="2178"/>
        <v>0</v>
      </c>
      <c r="BU156" s="367">
        <f t="shared" si="2178"/>
        <v>0</v>
      </c>
      <c r="BV156" s="367">
        <f t="shared" ref="BV156:DA156" si="2179">CHOOSE(Scenario,BV152,BV153,BV154)</f>
        <v>0</v>
      </c>
      <c r="BW156" s="367">
        <f t="shared" si="2179"/>
        <v>0</v>
      </c>
      <c r="BX156" s="367">
        <f t="shared" si="2179"/>
        <v>0</v>
      </c>
      <c r="BY156" s="367">
        <f t="shared" si="2179"/>
        <v>0</v>
      </c>
      <c r="BZ156" s="367">
        <f t="shared" si="2179"/>
        <v>0</v>
      </c>
      <c r="CA156" s="367">
        <f t="shared" si="2179"/>
        <v>0</v>
      </c>
      <c r="CB156" s="367">
        <f t="shared" si="2179"/>
        <v>0</v>
      </c>
      <c r="CC156" s="367">
        <f t="shared" si="2179"/>
        <v>0</v>
      </c>
      <c r="CD156" s="367">
        <f t="shared" si="2179"/>
        <v>0</v>
      </c>
      <c r="CE156" s="367">
        <f t="shared" si="2179"/>
        <v>0</v>
      </c>
      <c r="CF156" s="367">
        <f t="shared" si="2179"/>
        <v>0</v>
      </c>
      <c r="CG156" s="367">
        <f t="shared" si="2179"/>
        <v>0</v>
      </c>
      <c r="CH156" s="367">
        <f t="shared" si="2179"/>
        <v>0</v>
      </c>
      <c r="CI156" s="367">
        <f t="shared" si="2179"/>
        <v>0</v>
      </c>
      <c r="CJ156" s="367">
        <f t="shared" si="2179"/>
        <v>0</v>
      </c>
      <c r="CK156" s="367">
        <f t="shared" si="2179"/>
        <v>0</v>
      </c>
      <c r="CL156" s="367">
        <f t="shared" si="2179"/>
        <v>0</v>
      </c>
      <c r="CM156" s="367">
        <f t="shared" si="2179"/>
        <v>0</v>
      </c>
      <c r="CN156" s="367">
        <f t="shared" si="2179"/>
        <v>0</v>
      </c>
      <c r="CO156" s="367">
        <f t="shared" si="2179"/>
        <v>0</v>
      </c>
      <c r="CP156" s="367">
        <f t="shared" si="2179"/>
        <v>0</v>
      </c>
      <c r="CQ156" s="367">
        <f t="shared" si="2179"/>
        <v>0</v>
      </c>
      <c r="CR156" s="367">
        <f t="shared" si="2179"/>
        <v>0</v>
      </c>
      <c r="CS156" s="367">
        <f t="shared" si="2179"/>
        <v>0</v>
      </c>
      <c r="CT156" s="367">
        <f t="shared" si="2179"/>
        <v>0</v>
      </c>
      <c r="CU156" s="367">
        <f t="shared" si="2179"/>
        <v>0</v>
      </c>
      <c r="CV156" s="367">
        <f t="shared" si="2179"/>
        <v>0</v>
      </c>
      <c r="CW156" s="367">
        <f t="shared" si="2179"/>
        <v>0</v>
      </c>
      <c r="CX156" s="367">
        <f t="shared" si="2179"/>
        <v>0</v>
      </c>
      <c r="CY156" s="367">
        <f t="shared" si="2179"/>
        <v>0</v>
      </c>
      <c r="CZ156" s="367">
        <f t="shared" si="2179"/>
        <v>0</v>
      </c>
      <c r="DA156" s="367">
        <f t="shared" si="2179"/>
        <v>0</v>
      </c>
      <c r="DB156" s="367">
        <f t="shared" ref="DB156:EB156" si="2180">CHOOSE(Scenario,DB152,DB153,DB154)</f>
        <v>0</v>
      </c>
      <c r="DC156" s="367">
        <f t="shared" si="2180"/>
        <v>0</v>
      </c>
      <c r="DD156" s="367">
        <f t="shared" si="2180"/>
        <v>0</v>
      </c>
      <c r="DE156" s="367">
        <f t="shared" si="2180"/>
        <v>0</v>
      </c>
      <c r="DF156" s="367">
        <f t="shared" si="2180"/>
        <v>0</v>
      </c>
      <c r="DG156" s="367">
        <f t="shared" si="2180"/>
        <v>0</v>
      </c>
      <c r="DH156" s="367">
        <f t="shared" si="2180"/>
        <v>0</v>
      </c>
      <c r="DI156" s="367">
        <f t="shared" si="2180"/>
        <v>0</v>
      </c>
      <c r="DJ156" s="367">
        <f t="shared" si="2180"/>
        <v>0</v>
      </c>
      <c r="DK156" s="367">
        <f t="shared" si="2180"/>
        <v>0</v>
      </c>
      <c r="DL156" s="367">
        <f t="shared" si="2180"/>
        <v>0</v>
      </c>
      <c r="DM156" s="367">
        <f t="shared" si="2180"/>
        <v>0</v>
      </c>
      <c r="DN156" s="367">
        <f t="shared" si="2180"/>
        <v>0</v>
      </c>
      <c r="DO156" s="367">
        <f t="shared" si="2180"/>
        <v>0</v>
      </c>
      <c r="DP156" s="367">
        <f t="shared" si="2180"/>
        <v>0</v>
      </c>
      <c r="DQ156" s="367">
        <f t="shared" si="2180"/>
        <v>0</v>
      </c>
      <c r="DR156" s="367">
        <f t="shared" si="2180"/>
        <v>0</v>
      </c>
      <c r="DS156" s="367">
        <f t="shared" si="2180"/>
        <v>0</v>
      </c>
      <c r="DT156" s="367">
        <f t="shared" si="2180"/>
        <v>0</v>
      </c>
      <c r="DU156" s="367">
        <f t="shared" si="2180"/>
        <v>0</v>
      </c>
      <c r="DV156" s="367">
        <f t="shared" si="2180"/>
        <v>0</v>
      </c>
      <c r="DW156" s="367">
        <f t="shared" si="2180"/>
        <v>0</v>
      </c>
      <c r="DX156" s="367">
        <f t="shared" si="2180"/>
        <v>0</v>
      </c>
      <c r="DY156" s="367">
        <f t="shared" si="2180"/>
        <v>0</v>
      </c>
      <c r="DZ156" s="367">
        <f t="shared" si="2180"/>
        <v>0</v>
      </c>
      <c r="EA156" s="367">
        <f t="shared" si="2180"/>
        <v>0</v>
      </c>
      <c r="EB156" s="368">
        <f t="shared" si="2180"/>
        <v>0</v>
      </c>
    </row>
    <row r="157" spans="1:132" x14ac:dyDescent="0.25">
      <c r="G157" s="52"/>
      <c r="H157" s="29"/>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row>
    <row r="158" spans="1:132" ht="13" x14ac:dyDescent="0.3">
      <c r="B158" s="334"/>
      <c r="C158" s="335" t="s">
        <v>573</v>
      </c>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7"/>
    </row>
    <row r="159" spans="1:132" ht="13" x14ac:dyDescent="0.3">
      <c r="C159" s="331"/>
      <c r="D159" s="38"/>
      <c r="E159" s="38"/>
      <c r="F159" s="38"/>
      <c r="G159" s="55"/>
      <c r="H159" s="76"/>
      <c r="I159" s="38"/>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row>
    <row r="160" spans="1:132" ht="13" x14ac:dyDescent="0.3">
      <c r="B160" s="34"/>
      <c r="C160" s="2" t="s">
        <v>516</v>
      </c>
      <c r="D160" s="34"/>
      <c r="E160" s="34"/>
      <c r="F160" s="34"/>
      <c r="G160" s="67"/>
      <c r="H160" s="35"/>
      <c r="I160" s="34"/>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row>
    <row r="161" spans="3:132" ht="13" outlineLevel="1" x14ac:dyDescent="0.3">
      <c r="C161" s="340" t="s">
        <v>500</v>
      </c>
      <c r="E161" s="38"/>
      <c r="G161" s="52"/>
      <c r="H161" s="29"/>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row>
    <row r="162" spans="3:132" outlineLevel="1" x14ac:dyDescent="0.25">
      <c r="C162" s="318" t="s">
        <v>509</v>
      </c>
      <c r="D162" s="79">
        <f>Assumptions!K33</f>
        <v>45108</v>
      </c>
      <c r="E162" s="79">
        <f>Assumptions!K13</f>
        <v>45658</v>
      </c>
      <c r="G162" s="52" t="s">
        <v>525</v>
      </c>
      <c r="H162" s="46">
        <f t="shared" ref="H162" si="2181">SUM(J162:EB162)</f>
        <v>13672727.272727273</v>
      </c>
      <c r="J162" s="82">
        <f t="shared" ref="J162:AO162" si="2182">$D$169*(MONTH($D162)=J$5)*(AND(J$7&gt;=$D$162,J$7&lt;$E$162))</f>
        <v>0</v>
      </c>
      <c r="K162" s="82">
        <f t="shared" si="2182"/>
        <v>0</v>
      </c>
      <c r="L162" s="82">
        <f t="shared" si="2182"/>
        <v>0</v>
      </c>
      <c r="M162" s="82">
        <f t="shared" si="2182"/>
        <v>0</v>
      </c>
      <c r="N162" s="82">
        <f t="shared" si="2182"/>
        <v>0</v>
      </c>
      <c r="O162" s="82">
        <f t="shared" si="2182"/>
        <v>0</v>
      </c>
      <c r="P162" s="82">
        <f t="shared" si="2182"/>
        <v>6836363.6363636367</v>
      </c>
      <c r="Q162" s="82">
        <f t="shared" si="2182"/>
        <v>0</v>
      </c>
      <c r="R162" s="82">
        <f t="shared" si="2182"/>
        <v>0</v>
      </c>
      <c r="S162" s="82">
        <f t="shared" si="2182"/>
        <v>0</v>
      </c>
      <c r="T162" s="82">
        <f t="shared" si="2182"/>
        <v>0</v>
      </c>
      <c r="U162" s="82">
        <f t="shared" si="2182"/>
        <v>0</v>
      </c>
      <c r="V162" s="82">
        <f t="shared" si="2182"/>
        <v>0</v>
      </c>
      <c r="W162" s="82">
        <f t="shared" si="2182"/>
        <v>0</v>
      </c>
      <c r="X162" s="82">
        <f t="shared" si="2182"/>
        <v>0</v>
      </c>
      <c r="Y162" s="82">
        <f t="shared" si="2182"/>
        <v>0</v>
      </c>
      <c r="Z162" s="82">
        <f t="shared" si="2182"/>
        <v>0</v>
      </c>
      <c r="AA162" s="82">
        <f t="shared" si="2182"/>
        <v>0</v>
      </c>
      <c r="AB162" s="82">
        <f t="shared" si="2182"/>
        <v>6836363.6363636367</v>
      </c>
      <c r="AC162" s="82">
        <f t="shared" si="2182"/>
        <v>0</v>
      </c>
      <c r="AD162" s="82">
        <f t="shared" si="2182"/>
        <v>0</v>
      </c>
      <c r="AE162" s="82">
        <f t="shared" si="2182"/>
        <v>0</v>
      </c>
      <c r="AF162" s="82">
        <f t="shared" si="2182"/>
        <v>0</v>
      </c>
      <c r="AG162" s="82">
        <f t="shared" si="2182"/>
        <v>0</v>
      </c>
      <c r="AH162" s="82">
        <f t="shared" si="2182"/>
        <v>0</v>
      </c>
      <c r="AI162" s="82">
        <f t="shared" si="2182"/>
        <v>0</v>
      </c>
      <c r="AJ162" s="82">
        <f t="shared" si="2182"/>
        <v>0</v>
      </c>
      <c r="AK162" s="82">
        <f t="shared" si="2182"/>
        <v>0</v>
      </c>
      <c r="AL162" s="82">
        <f t="shared" si="2182"/>
        <v>0</v>
      </c>
      <c r="AM162" s="82">
        <f t="shared" si="2182"/>
        <v>0</v>
      </c>
      <c r="AN162" s="82">
        <f t="shared" si="2182"/>
        <v>0</v>
      </c>
      <c r="AO162" s="82">
        <f t="shared" si="2182"/>
        <v>0</v>
      </c>
      <c r="AP162" s="82">
        <f t="shared" ref="AP162:BU162" si="2183">$D$169*(MONTH($D162)=AP$5)*(AND(AP$7&gt;=$D$162,AP$7&lt;$E$162))</f>
        <v>0</v>
      </c>
      <c r="AQ162" s="82">
        <f t="shared" si="2183"/>
        <v>0</v>
      </c>
      <c r="AR162" s="82">
        <f t="shared" si="2183"/>
        <v>0</v>
      </c>
      <c r="AS162" s="82">
        <f t="shared" si="2183"/>
        <v>0</v>
      </c>
      <c r="AT162" s="82">
        <f t="shared" si="2183"/>
        <v>0</v>
      </c>
      <c r="AU162" s="82">
        <f t="shared" si="2183"/>
        <v>0</v>
      </c>
      <c r="AV162" s="82">
        <f t="shared" si="2183"/>
        <v>0</v>
      </c>
      <c r="AW162" s="82">
        <f t="shared" si="2183"/>
        <v>0</v>
      </c>
      <c r="AX162" s="82">
        <f t="shared" si="2183"/>
        <v>0</v>
      </c>
      <c r="AY162" s="82">
        <f t="shared" si="2183"/>
        <v>0</v>
      </c>
      <c r="AZ162" s="82">
        <f t="shared" si="2183"/>
        <v>0</v>
      </c>
      <c r="BA162" s="82">
        <f t="shared" si="2183"/>
        <v>0</v>
      </c>
      <c r="BB162" s="82">
        <f t="shared" si="2183"/>
        <v>0</v>
      </c>
      <c r="BC162" s="82">
        <f t="shared" si="2183"/>
        <v>0</v>
      </c>
      <c r="BD162" s="82">
        <f t="shared" si="2183"/>
        <v>0</v>
      </c>
      <c r="BE162" s="82">
        <f t="shared" si="2183"/>
        <v>0</v>
      </c>
      <c r="BF162" s="82">
        <f t="shared" si="2183"/>
        <v>0</v>
      </c>
      <c r="BG162" s="82">
        <f t="shared" si="2183"/>
        <v>0</v>
      </c>
      <c r="BH162" s="82">
        <f t="shared" si="2183"/>
        <v>0</v>
      </c>
      <c r="BI162" s="82">
        <f t="shared" si="2183"/>
        <v>0</v>
      </c>
      <c r="BJ162" s="82">
        <f t="shared" si="2183"/>
        <v>0</v>
      </c>
      <c r="BK162" s="82">
        <f t="shared" si="2183"/>
        <v>0</v>
      </c>
      <c r="BL162" s="82">
        <f t="shared" si="2183"/>
        <v>0</v>
      </c>
      <c r="BM162" s="82">
        <f t="shared" si="2183"/>
        <v>0</v>
      </c>
      <c r="BN162" s="82">
        <f t="shared" si="2183"/>
        <v>0</v>
      </c>
      <c r="BO162" s="82">
        <f t="shared" si="2183"/>
        <v>0</v>
      </c>
      <c r="BP162" s="82">
        <f t="shared" si="2183"/>
        <v>0</v>
      </c>
      <c r="BQ162" s="82">
        <f t="shared" si="2183"/>
        <v>0</v>
      </c>
      <c r="BR162" s="82">
        <f t="shared" si="2183"/>
        <v>0</v>
      </c>
      <c r="BS162" s="82">
        <f t="shared" si="2183"/>
        <v>0</v>
      </c>
      <c r="BT162" s="82">
        <f t="shared" si="2183"/>
        <v>0</v>
      </c>
      <c r="BU162" s="82">
        <f t="shared" si="2183"/>
        <v>0</v>
      </c>
      <c r="BV162" s="82">
        <f t="shared" ref="BV162:DA162" si="2184">$D$169*(MONTH($D162)=BV$5)*(AND(BV$7&gt;=$D$162,BV$7&lt;$E$162))</f>
        <v>0</v>
      </c>
      <c r="BW162" s="82">
        <f t="shared" si="2184"/>
        <v>0</v>
      </c>
      <c r="BX162" s="82">
        <f t="shared" si="2184"/>
        <v>0</v>
      </c>
      <c r="BY162" s="82">
        <f t="shared" si="2184"/>
        <v>0</v>
      </c>
      <c r="BZ162" s="82">
        <f t="shared" si="2184"/>
        <v>0</v>
      </c>
      <c r="CA162" s="82">
        <f t="shared" si="2184"/>
        <v>0</v>
      </c>
      <c r="CB162" s="82">
        <f t="shared" si="2184"/>
        <v>0</v>
      </c>
      <c r="CC162" s="82">
        <f t="shared" si="2184"/>
        <v>0</v>
      </c>
      <c r="CD162" s="82">
        <f t="shared" si="2184"/>
        <v>0</v>
      </c>
      <c r="CE162" s="82">
        <f t="shared" si="2184"/>
        <v>0</v>
      </c>
      <c r="CF162" s="82">
        <f t="shared" si="2184"/>
        <v>0</v>
      </c>
      <c r="CG162" s="82">
        <f t="shared" si="2184"/>
        <v>0</v>
      </c>
      <c r="CH162" s="82">
        <f t="shared" si="2184"/>
        <v>0</v>
      </c>
      <c r="CI162" s="82">
        <f t="shared" si="2184"/>
        <v>0</v>
      </c>
      <c r="CJ162" s="82">
        <f t="shared" si="2184"/>
        <v>0</v>
      </c>
      <c r="CK162" s="82">
        <f t="shared" si="2184"/>
        <v>0</v>
      </c>
      <c r="CL162" s="82">
        <f t="shared" si="2184"/>
        <v>0</v>
      </c>
      <c r="CM162" s="82">
        <f t="shared" si="2184"/>
        <v>0</v>
      </c>
      <c r="CN162" s="82">
        <f t="shared" si="2184"/>
        <v>0</v>
      </c>
      <c r="CO162" s="82">
        <f t="shared" si="2184"/>
        <v>0</v>
      </c>
      <c r="CP162" s="82">
        <f t="shared" si="2184"/>
        <v>0</v>
      </c>
      <c r="CQ162" s="82">
        <f t="shared" si="2184"/>
        <v>0</v>
      </c>
      <c r="CR162" s="82">
        <f t="shared" si="2184"/>
        <v>0</v>
      </c>
      <c r="CS162" s="82">
        <f t="shared" si="2184"/>
        <v>0</v>
      </c>
      <c r="CT162" s="82">
        <f t="shared" si="2184"/>
        <v>0</v>
      </c>
      <c r="CU162" s="82">
        <f t="shared" si="2184"/>
        <v>0</v>
      </c>
      <c r="CV162" s="82">
        <f t="shared" si="2184"/>
        <v>0</v>
      </c>
      <c r="CW162" s="82">
        <f t="shared" si="2184"/>
        <v>0</v>
      </c>
      <c r="CX162" s="82">
        <f t="shared" si="2184"/>
        <v>0</v>
      </c>
      <c r="CY162" s="82">
        <f t="shared" si="2184"/>
        <v>0</v>
      </c>
      <c r="CZ162" s="82">
        <f t="shared" si="2184"/>
        <v>0</v>
      </c>
      <c r="DA162" s="82">
        <f t="shared" si="2184"/>
        <v>0</v>
      </c>
      <c r="DB162" s="82">
        <f t="shared" ref="DB162:EB162" si="2185">$D$169*(MONTH($D162)=DB$5)*(AND(DB$7&gt;=$D$162,DB$7&lt;$E$162))</f>
        <v>0</v>
      </c>
      <c r="DC162" s="82">
        <f t="shared" si="2185"/>
        <v>0</v>
      </c>
      <c r="DD162" s="82">
        <f t="shared" si="2185"/>
        <v>0</v>
      </c>
      <c r="DE162" s="82">
        <f t="shared" si="2185"/>
        <v>0</v>
      </c>
      <c r="DF162" s="82">
        <f t="shared" si="2185"/>
        <v>0</v>
      </c>
      <c r="DG162" s="82">
        <f t="shared" si="2185"/>
        <v>0</v>
      </c>
      <c r="DH162" s="82">
        <f t="shared" si="2185"/>
        <v>0</v>
      </c>
      <c r="DI162" s="82">
        <f t="shared" si="2185"/>
        <v>0</v>
      </c>
      <c r="DJ162" s="82">
        <f t="shared" si="2185"/>
        <v>0</v>
      </c>
      <c r="DK162" s="82">
        <f t="shared" si="2185"/>
        <v>0</v>
      </c>
      <c r="DL162" s="82">
        <f t="shared" si="2185"/>
        <v>0</v>
      </c>
      <c r="DM162" s="82">
        <f t="shared" si="2185"/>
        <v>0</v>
      </c>
      <c r="DN162" s="82">
        <f t="shared" si="2185"/>
        <v>0</v>
      </c>
      <c r="DO162" s="82">
        <f t="shared" si="2185"/>
        <v>0</v>
      </c>
      <c r="DP162" s="82">
        <f t="shared" si="2185"/>
        <v>0</v>
      </c>
      <c r="DQ162" s="82">
        <f t="shared" si="2185"/>
        <v>0</v>
      </c>
      <c r="DR162" s="82">
        <f t="shared" si="2185"/>
        <v>0</v>
      </c>
      <c r="DS162" s="82">
        <f t="shared" si="2185"/>
        <v>0</v>
      </c>
      <c r="DT162" s="82">
        <f t="shared" si="2185"/>
        <v>0</v>
      </c>
      <c r="DU162" s="82">
        <f t="shared" si="2185"/>
        <v>0</v>
      </c>
      <c r="DV162" s="82">
        <f t="shared" si="2185"/>
        <v>0</v>
      </c>
      <c r="DW162" s="82">
        <f t="shared" si="2185"/>
        <v>0</v>
      </c>
      <c r="DX162" s="82">
        <f t="shared" si="2185"/>
        <v>0</v>
      </c>
      <c r="DY162" s="82">
        <f t="shared" si="2185"/>
        <v>0</v>
      </c>
      <c r="DZ162" s="82">
        <f t="shared" si="2185"/>
        <v>0</v>
      </c>
      <c r="EA162" s="82">
        <f t="shared" si="2185"/>
        <v>0</v>
      </c>
      <c r="EB162" s="82">
        <f t="shared" si="2185"/>
        <v>0</v>
      </c>
    </row>
    <row r="163" spans="3:132" outlineLevel="1" x14ac:dyDescent="0.25">
      <c r="C163" s="318" t="s">
        <v>508</v>
      </c>
      <c r="D163" s="31">
        <f>Costs!$K$39</f>
        <v>1.9</v>
      </c>
      <c r="E163" s="31">
        <f>Costs!$K$40</f>
        <v>0.4</v>
      </c>
      <c r="G163" s="52" t="s">
        <v>220</v>
      </c>
      <c r="H163" s="29"/>
      <c r="J163" s="312">
        <f t="shared" ref="J163:BU163" si="2186">$D163-$E163</f>
        <v>1.5</v>
      </c>
      <c r="K163" s="312">
        <f t="shared" si="2186"/>
        <v>1.5</v>
      </c>
      <c r="L163" s="312">
        <f t="shared" si="2186"/>
        <v>1.5</v>
      </c>
      <c r="M163" s="312">
        <f t="shared" si="2186"/>
        <v>1.5</v>
      </c>
      <c r="N163" s="312">
        <f t="shared" si="2186"/>
        <v>1.5</v>
      </c>
      <c r="O163" s="312">
        <f t="shared" si="2186"/>
        <v>1.5</v>
      </c>
      <c r="P163" s="312">
        <f t="shared" si="2186"/>
        <v>1.5</v>
      </c>
      <c r="Q163" s="312">
        <f t="shared" si="2186"/>
        <v>1.5</v>
      </c>
      <c r="R163" s="312">
        <f t="shared" si="2186"/>
        <v>1.5</v>
      </c>
      <c r="S163" s="312">
        <f t="shared" si="2186"/>
        <v>1.5</v>
      </c>
      <c r="T163" s="312">
        <f t="shared" si="2186"/>
        <v>1.5</v>
      </c>
      <c r="U163" s="312">
        <f t="shared" si="2186"/>
        <v>1.5</v>
      </c>
      <c r="V163" s="312">
        <f t="shared" si="2186"/>
        <v>1.5</v>
      </c>
      <c r="W163" s="312">
        <f t="shared" si="2186"/>
        <v>1.5</v>
      </c>
      <c r="X163" s="312">
        <f t="shared" si="2186"/>
        <v>1.5</v>
      </c>
      <c r="Y163" s="312">
        <f t="shared" si="2186"/>
        <v>1.5</v>
      </c>
      <c r="Z163" s="312">
        <f t="shared" si="2186"/>
        <v>1.5</v>
      </c>
      <c r="AA163" s="312">
        <f t="shared" si="2186"/>
        <v>1.5</v>
      </c>
      <c r="AB163" s="312">
        <f t="shared" si="2186"/>
        <v>1.5</v>
      </c>
      <c r="AC163" s="312">
        <f t="shared" si="2186"/>
        <v>1.5</v>
      </c>
      <c r="AD163" s="312">
        <f t="shared" si="2186"/>
        <v>1.5</v>
      </c>
      <c r="AE163" s="312">
        <f t="shared" si="2186"/>
        <v>1.5</v>
      </c>
      <c r="AF163" s="312">
        <f t="shared" si="2186"/>
        <v>1.5</v>
      </c>
      <c r="AG163" s="312">
        <f t="shared" si="2186"/>
        <v>1.5</v>
      </c>
      <c r="AH163" s="312">
        <f t="shared" si="2186"/>
        <v>1.5</v>
      </c>
      <c r="AI163" s="312">
        <f t="shared" si="2186"/>
        <v>1.5</v>
      </c>
      <c r="AJ163" s="312">
        <f t="shared" si="2186"/>
        <v>1.5</v>
      </c>
      <c r="AK163" s="312">
        <f t="shared" si="2186"/>
        <v>1.5</v>
      </c>
      <c r="AL163" s="312">
        <f t="shared" si="2186"/>
        <v>1.5</v>
      </c>
      <c r="AM163" s="312">
        <f t="shared" si="2186"/>
        <v>1.5</v>
      </c>
      <c r="AN163" s="312">
        <f t="shared" si="2186"/>
        <v>1.5</v>
      </c>
      <c r="AO163" s="312">
        <f t="shared" si="2186"/>
        <v>1.5</v>
      </c>
      <c r="AP163" s="312">
        <f t="shared" si="2186"/>
        <v>1.5</v>
      </c>
      <c r="AQ163" s="312">
        <f t="shared" si="2186"/>
        <v>1.5</v>
      </c>
      <c r="AR163" s="312">
        <f t="shared" si="2186"/>
        <v>1.5</v>
      </c>
      <c r="AS163" s="312">
        <f t="shared" si="2186"/>
        <v>1.5</v>
      </c>
      <c r="AT163" s="312">
        <f t="shared" si="2186"/>
        <v>1.5</v>
      </c>
      <c r="AU163" s="312">
        <f t="shared" si="2186"/>
        <v>1.5</v>
      </c>
      <c r="AV163" s="312">
        <f t="shared" si="2186"/>
        <v>1.5</v>
      </c>
      <c r="AW163" s="312">
        <f t="shared" si="2186"/>
        <v>1.5</v>
      </c>
      <c r="AX163" s="312">
        <f t="shared" si="2186"/>
        <v>1.5</v>
      </c>
      <c r="AY163" s="312">
        <f t="shared" si="2186"/>
        <v>1.5</v>
      </c>
      <c r="AZ163" s="312">
        <f t="shared" si="2186"/>
        <v>1.5</v>
      </c>
      <c r="BA163" s="312">
        <f t="shared" si="2186"/>
        <v>1.5</v>
      </c>
      <c r="BB163" s="312">
        <f t="shared" si="2186"/>
        <v>1.5</v>
      </c>
      <c r="BC163" s="312">
        <f t="shared" si="2186"/>
        <v>1.5</v>
      </c>
      <c r="BD163" s="312">
        <f t="shared" si="2186"/>
        <v>1.5</v>
      </c>
      <c r="BE163" s="312">
        <f t="shared" si="2186"/>
        <v>1.5</v>
      </c>
      <c r="BF163" s="312">
        <f t="shared" si="2186"/>
        <v>1.5</v>
      </c>
      <c r="BG163" s="312">
        <f t="shared" si="2186"/>
        <v>1.5</v>
      </c>
      <c r="BH163" s="312">
        <f t="shared" si="2186"/>
        <v>1.5</v>
      </c>
      <c r="BI163" s="312">
        <f t="shared" si="2186"/>
        <v>1.5</v>
      </c>
      <c r="BJ163" s="312">
        <f t="shared" si="2186"/>
        <v>1.5</v>
      </c>
      <c r="BK163" s="312">
        <f t="shared" si="2186"/>
        <v>1.5</v>
      </c>
      <c r="BL163" s="312">
        <f t="shared" si="2186"/>
        <v>1.5</v>
      </c>
      <c r="BM163" s="312">
        <f t="shared" si="2186"/>
        <v>1.5</v>
      </c>
      <c r="BN163" s="312">
        <f t="shared" si="2186"/>
        <v>1.5</v>
      </c>
      <c r="BO163" s="312">
        <f t="shared" si="2186"/>
        <v>1.5</v>
      </c>
      <c r="BP163" s="312">
        <f t="shared" si="2186"/>
        <v>1.5</v>
      </c>
      <c r="BQ163" s="312">
        <f t="shared" si="2186"/>
        <v>1.5</v>
      </c>
      <c r="BR163" s="312">
        <f t="shared" si="2186"/>
        <v>1.5</v>
      </c>
      <c r="BS163" s="312">
        <f t="shared" si="2186"/>
        <v>1.5</v>
      </c>
      <c r="BT163" s="312">
        <f t="shared" si="2186"/>
        <v>1.5</v>
      </c>
      <c r="BU163" s="312">
        <f t="shared" si="2186"/>
        <v>1.5</v>
      </c>
      <c r="BV163" s="312">
        <f t="shared" ref="BV163:EB163" si="2187">$D163-$E163</f>
        <v>1.5</v>
      </c>
      <c r="BW163" s="312">
        <f t="shared" si="2187"/>
        <v>1.5</v>
      </c>
      <c r="BX163" s="312">
        <f t="shared" si="2187"/>
        <v>1.5</v>
      </c>
      <c r="BY163" s="312">
        <f t="shared" si="2187"/>
        <v>1.5</v>
      </c>
      <c r="BZ163" s="312">
        <f t="shared" si="2187"/>
        <v>1.5</v>
      </c>
      <c r="CA163" s="312">
        <f t="shared" si="2187"/>
        <v>1.5</v>
      </c>
      <c r="CB163" s="312">
        <f t="shared" si="2187"/>
        <v>1.5</v>
      </c>
      <c r="CC163" s="312">
        <f t="shared" si="2187"/>
        <v>1.5</v>
      </c>
      <c r="CD163" s="312">
        <f t="shared" si="2187"/>
        <v>1.5</v>
      </c>
      <c r="CE163" s="312">
        <f t="shared" si="2187"/>
        <v>1.5</v>
      </c>
      <c r="CF163" s="312">
        <f t="shared" si="2187"/>
        <v>1.5</v>
      </c>
      <c r="CG163" s="312">
        <f t="shared" si="2187"/>
        <v>1.5</v>
      </c>
      <c r="CH163" s="312">
        <f t="shared" si="2187"/>
        <v>1.5</v>
      </c>
      <c r="CI163" s="312">
        <f t="shared" si="2187"/>
        <v>1.5</v>
      </c>
      <c r="CJ163" s="312">
        <f t="shared" si="2187"/>
        <v>1.5</v>
      </c>
      <c r="CK163" s="312">
        <f t="shared" si="2187"/>
        <v>1.5</v>
      </c>
      <c r="CL163" s="312">
        <f t="shared" si="2187"/>
        <v>1.5</v>
      </c>
      <c r="CM163" s="312">
        <f t="shared" si="2187"/>
        <v>1.5</v>
      </c>
      <c r="CN163" s="312">
        <f t="shared" si="2187"/>
        <v>1.5</v>
      </c>
      <c r="CO163" s="312">
        <f t="shared" si="2187"/>
        <v>1.5</v>
      </c>
      <c r="CP163" s="312">
        <f t="shared" si="2187"/>
        <v>1.5</v>
      </c>
      <c r="CQ163" s="312">
        <f t="shared" si="2187"/>
        <v>1.5</v>
      </c>
      <c r="CR163" s="312">
        <f t="shared" si="2187"/>
        <v>1.5</v>
      </c>
      <c r="CS163" s="312">
        <f t="shared" si="2187"/>
        <v>1.5</v>
      </c>
      <c r="CT163" s="312">
        <f t="shared" si="2187"/>
        <v>1.5</v>
      </c>
      <c r="CU163" s="312">
        <f t="shared" si="2187"/>
        <v>1.5</v>
      </c>
      <c r="CV163" s="312">
        <f t="shared" si="2187"/>
        <v>1.5</v>
      </c>
      <c r="CW163" s="312">
        <f t="shared" si="2187"/>
        <v>1.5</v>
      </c>
      <c r="CX163" s="312">
        <f t="shared" si="2187"/>
        <v>1.5</v>
      </c>
      <c r="CY163" s="312">
        <f t="shared" si="2187"/>
        <v>1.5</v>
      </c>
      <c r="CZ163" s="312">
        <f t="shared" si="2187"/>
        <v>1.5</v>
      </c>
      <c r="DA163" s="312">
        <f t="shared" si="2187"/>
        <v>1.5</v>
      </c>
      <c r="DB163" s="312">
        <f t="shared" si="2187"/>
        <v>1.5</v>
      </c>
      <c r="DC163" s="312">
        <f t="shared" si="2187"/>
        <v>1.5</v>
      </c>
      <c r="DD163" s="312">
        <f t="shared" si="2187"/>
        <v>1.5</v>
      </c>
      <c r="DE163" s="312">
        <f t="shared" si="2187"/>
        <v>1.5</v>
      </c>
      <c r="DF163" s="312">
        <f t="shared" si="2187"/>
        <v>1.5</v>
      </c>
      <c r="DG163" s="312">
        <f t="shared" si="2187"/>
        <v>1.5</v>
      </c>
      <c r="DH163" s="312">
        <f t="shared" si="2187"/>
        <v>1.5</v>
      </c>
      <c r="DI163" s="312">
        <f t="shared" si="2187"/>
        <v>1.5</v>
      </c>
      <c r="DJ163" s="312">
        <f t="shared" si="2187"/>
        <v>1.5</v>
      </c>
      <c r="DK163" s="312">
        <f t="shared" si="2187"/>
        <v>1.5</v>
      </c>
      <c r="DL163" s="312">
        <f t="shared" si="2187"/>
        <v>1.5</v>
      </c>
      <c r="DM163" s="312">
        <f t="shared" si="2187"/>
        <v>1.5</v>
      </c>
      <c r="DN163" s="312">
        <f t="shared" si="2187"/>
        <v>1.5</v>
      </c>
      <c r="DO163" s="312">
        <f t="shared" si="2187"/>
        <v>1.5</v>
      </c>
      <c r="DP163" s="312">
        <f t="shared" si="2187"/>
        <v>1.5</v>
      </c>
      <c r="DQ163" s="312">
        <f t="shared" si="2187"/>
        <v>1.5</v>
      </c>
      <c r="DR163" s="312">
        <f t="shared" si="2187"/>
        <v>1.5</v>
      </c>
      <c r="DS163" s="312">
        <f t="shared" si="2187"/>
        <v>1.5</v>
      </c>
      <c r="DT163" s="312">
        <f t="shared" si="2187"/>
        <v>1.5</v>
      </c>
      <c r="DU163" s="312">
        <f t="shared" si="2187"/>
        <v>1.5</v>
      </c>
      <c r="DV163" s="312">
        <f t="shared" si="2187"/>
        <v>1.5</v>
      </c>
      <c r="DW163" s="312">
        <f t="shared" si="2187"/>
        <v>1.5</v>
      </c>
      <c r="DX163" s="312">
        <f t="shared" si="2187"/>
        <v>1.5</v>
      </c>
      <c r="DY163" s="312">
        <f t="shared" si="2187"/>
        <v>1.5</v>
      </c>
      <c r="DZ163" s="312">
        <f t="shared" si="2187"/>
        <v>1.5</v>
      </c>
      <c r="EA163" s="312">
        <f t="shared" si="2187"/>
        <v>1.5</v>
      </c>
      <c r="EB163" s="312">
        <f t="shared" si="2187"/>
        <v>1.5</v>
      </c>
    </row>
    <row r="164" spans="3:132" outlineLevel="1" x14ac:dyDescent="0.25">
      <c r="C164" s="323" t="s">
        <v>501</v>
      </c>
      <c r="D164" s="38"/>
      <c r="E164" s="38"/>
      <c r="F164" s="38"/>
      <c r="G164" s="55" t="s">
        <v>220</v>
      </c>
      <c r="H164" s="316">
        <f t="shared" ref="H164" si="2188">SUM(J164:EB164)</f>
        <v>20509090.90909091</v>
      </c>
      <c r="I164" s="38"/>
      <c r="J164" s="314">
        <f>J162*J163</f>
        <v>0</v>
      </c>
      <c r="K164" s="314">
        <f t="shared" ref="K164:BV164" si="2189">K162*K163</f>
        <v>0</v>
      </c>
      <c r="L164" s="314">
        <f t="shared" si="2189"/>
        <v>0</v>
      </c>
      <c r="M164" s="314">
        <f t="shared" si="2189"/>
        <v>0</v>
      </c>
      <c r="N164" s="314">
        <f t="shared" si="2189"/>
        <v>0</v>
      </c>
      <c r="O164" s="314">
        <f t="shared" si="2189"/>
        <v>0</v>
      </c>
      <c r="P164" s="314">
        <f t="shared" si="2189"/>
        <v>10254545.454545455</v>
      </c>
      <c r="Q164" s="314">
        <f t="shared" si="2189"/>
        <v>0</v>
      </c>
      <c r="R164" s="314">
        <f t="shared" si="2189"/>
        <v>0</v>
      </c>
      <c r="S164" s="314">
        <f t="shared" si="2189"/>
        <v>0</v>
      </c>
      <c r="T164" s="314">
        <f t="shared" si="2189"/>
        <v>0</v>
      </c>
      <c r="U164" s="314">
        <f t="shared" si="2189"/>
        <v>0</v>
      </c>
      <c r="V164" s="314">
        <f t="shared" si="2189"/>
        <v>0</v>
      </c>
      <c r="W164" s="314">
        <f t="shared" si="2189"/>
        <v>0</v>
      </c>
      <c r="X164" s="314">
        <f t="shared" si="2189"/>
        <v>0</v>
      </c>
      <c r="Y164" s="314">
        <f t="shared" si="2189"/>
        <v>0</v>
      </c>
      <c r="Z164" s="314">
        <f t="shared" si="2189"/>
        <v>0</v>
      </c>
      <c r="AA164" s="314">
        <f t="shared" si="2189"/>
        <v>0</v>
      </c>
      <c r="AB164" s="314">
        <f t="shared" si="2189"/>
        <v>10254545.454545455</v>
      </c>
      <c r="AC164" s="314">
        <f t="shared" si="2189"/>
        <v>0</v>
      </c>
      <c r="AD164" s="314">
        <f t="shared" si="2189"/>
        <v>0</v>
      </c>
      <c r="AE164" s="314">
        <f t="shared" si="2189"/>
        <v>0</v>
      </c>
      <c r="AF164" s="314">
        <f t="shared" si="2189"/>
        <v>0</v>
      </c>
      <c r="AG164" s="314">
        <f t="shared" si="2189"/>
        <v>0</v>
      </c>
      <c r="AH164" s="314">
        <f t="shared" si="2189"/>
        <v>0</v>
      </c>
      <c r="AI164" s="314">
        <f t="shared" si="2189"/>
        <v>0</v>
      </c>
      <c r="AJ164" s="314">
        <f t="shared" si="2189"/>
        <v>0</v>
      </c>
      <c r="AK164" s="314">
        <f t="shared" si="2189"/>
        <v>0</v>
      </c>
      <c r="AL164" s="314">
        <f t="shared" si="2189"/>
        <v>0</v>
      </c>
      <c r="AM164" s="314">
        <f t="shared" si="2189"/>
        <v>0</v>
      </c>
      <c r="AN164" s="314">
        <f t="shared" si="2189"/>
        <v>0</v>
      </c>
      <c r="AO164" s="314">
        <f t="shared" si="2189"/>
        <v>0</v>
      </c>
      <c r="AP164" s="314">
        <f t="shared" si="2189"/>
        <v>0</v>
      </c>
      <c r="AQ164" s="314">
        <f t="shared" si="2189"/>
        <v>0</v>
      </c>
      <c r="AR164" s="314">
        <f t="shared" si="2189"/>
        <v>0</v>
      </c>
      <c r="AS164" s="314">
        <f t="shared" si="2189"/>
        <v>0</v>
      </c>
      <c r="AT164" s="314">
        <f t="shared" si="2189"/>
        <v>0</v>
      </c>
      <c r="AU164" s="314">
        <f t="shared" si="2189"/>
        <v>0</v>
      </c>
      <c r="AV164" s="314">
        <f t="shared" si="2189"/>
        <v>0</v>
      </c>
      <c r="AW164" s="314">
        <f t="shared" si="2189"/>
        <v>0</v>
      </c>
      <c r="AX164" s="314">
        <f t="shared" si="2189"/>
        <v>0</v>
      </c>
      <c r="AY164" s="314">
        <f t="shared" si="2189"/>
        <v>0</v>
      </c>
      <c r="AZ164" s="314">
        <f t="shared" si="2189"/>
        <v>0</v>
      </c>
      <c r="BA164" s="314">
        <f t="shared" si="2189"/>
        <v>0</v>
      </c>
      <c r="BB164" s="314">
        <f t="shared" si="2189"/>
        <v>0</v>
      </c>
      <c r="BC164" s="314">
        <f t="shared" si="2189"/>
        <v>0</v>
      </c>
      <c r="BD164" s="314">
        <f t="shared" si="2189"/>
        <v>0</v>
      </c>
      <c r="BE164" s="314">
        <f t="shared" si="2189"/>
        <v>0</v>
      </c>
      <c r="BF164" s="314">
        <f t="shared" si="2189"/>
        <v>0</v>
      </c>
      <c r="BG164" s="314">
        <f t="shared" si="2189"/>
        <v>0</v>
      </c>
      <c r="BH164" s="314">
        <f t="shared" si="2189"/>
        <v>0</v>
      </c>
      <c r="BI164" s="314">
        <f t="shared" si="2189"/>
        <v>0</v>
      </c>
      <c r="BJ164" s="314">
        <f t="shared" si="2189"/>
        <v>0</v>
      </c>
      <c r="BK164" s="314">
        <f t="shared" si="2189"/>
        <v>0</v>
      </c>
      <c r="BL164" s="314">
        <f t="shared" si="2189"/>
        <v>0</v>
      </c>
      <c r="BM164" s="314">
        <f t="shared" si="2189"/>
        <v>0</v>
      </c>
      <c r="BN164" s="314">
        <f t="shared" si="2189"/>
        <v>0</v>
      </c>
      <c r="BO164" s="314">
        <f t="shared" si="2189"/>
        <v>0</v>
      </c>
      <c r="BP164" s="314">
        <f t="shared" si="2189"/>
        <v>0</v>
      </c>
      <c r="BQ164" s="314">
        <f t="shared" si="2189"/>
        <v>0</v>
      </c>
      <c r="BR164" s="314">
        <f t="shared" si="2189"/>
        <v>0</v>
      </c>
      <c r="BS164" s="314">
        <f t="shared" si="2189"/>
        <v>0</v>
      </c>
      <c r="BT164" s="314">
        <f t="shared" si="2189"/>
        <v>0</v>
      </c>
      <c r="BU164" s="314">
        <f t="shared" si="2189"/>
        <v>0</v>
      </c>
      <c r="BV164" s="314">
        <f t="shared" si="2189"/>
        <v>0</v>
      </c>
      <c r="BW164" s="314">
        <f t="shared" ref="BW164:EB164" si="2190">BW162*BW163</f>
        <v>0</v>
      </c>
      <c r="BX164" s="314">
        <f t="shared" si="2190"/>
        <v>0</v>
      </c>
      <c r="BY164" s="314">
        <f t="shared" si="2190"/>
        <v>0</v>
      </c>
      <c r="BZ164" s="314">
        <f t="shared" si="2190"/>
        <v>0</v>
      </c>
      <c r="CA164" s="314">
        <f t="shared" si="2190"/>
        <v>0</v>
      </c>
      <c r="CB164" s="314">
        <f t="shared" si="2190"/>
        <v>0</v>
      </c>
      <c r="CC164" s="314">
        <f t="shared" si="2190"/>
        <v>0</v>
      </c>
      <c r="CD164" s="314">
        <f t="shared" si="2190"/>
        <v>0</v>
      </c>
      <c r="CE164" s="314">
        <f t="shared" si="2190"/>
        <v>0</v>
      </c>
      <c r="CF164" s="314">
        <f t="shared" si="2190"/>
        <v>0</v>
      </c>
      <c r="CG164" s="314">
        <f t="shared" si="2190"/>
        <v>0</v>
      </c>
      <c r="CH164" s="314">
        <f t="shared" si="2190"/>
        <v>0</v>
      </c>
      <c r="CI164" s="314">
        <f t="shared" si="2190"/>
        <v>0</v>
      </c>
      <c r="CJ164" s="314">
        <f t="shared" si="2190"/>
        <v>0</v>
      </c>
      <c r="CK164" s="314">
        <f t="shared" si="2190"/>
        <v>0</v>
      </c>
      <c r="CL164" s="314">
        <f t="shared" si="2190"/>
        <v>0</v>
      </c>
      <c r="CM164" s="314">
        <f t="shared" si="2190"/>
        <v>0</v>
      </c>
      <c r="CN164" s="314">
        <f t="shared" si="2190"/>
        <v>0</v>
      </c>
      <c r="CO164" s="314">
        <f t="shared" si="2190"/>
        <v>0</v>
      </c>
      <c r="CP164" s="314">
        <f t="shared" si="2190"/>
        <v>0</v>
      </c>
      <c r="CQ164" s="314">
        <f t="shared" si="2190"/>
        <v>0</v>
      </c>
      <c r="CR164" s="314">
        <f t="shared" si="2190"/>
        <v>0</v>
      </c>
      <c r="CS164" s="314">
        <f t="shared" si="2190"/>
        <v>0</v>
      </c>
      <c r="CT164" s="314">
        <f t="shared" si="2190"/>
        <v>0</v>
      </c>
      <c r="CU164" s="314">
        <f t="shared" si="2190"/>
        <v>0</v>
      </c>
      <c r="CV164" s="314">
        <f t="shared" si="2190"/>
        <v>0</v>
      </c>
      <c r="CW164" s="314">
        <f t="shared" si="2190"/>
        <v>0</v>
      </c>
      <c r="CX164" s="314">
        <f t="shared" si="2190"/>
        <v>0</v>
      </c>
      <c r="CY164" s="314">
        <f t="shared" si="2190"/>
        <v>0</v>
      </c>
      <c r="CZ164" s="314">
        <f t="shared" si="2190"/>
        <v>0</v>
      </c>
      <c r="DA164" s="314">
        <f t="shared" si="2190"/>
        <v>0</v>
      </c>
      <c r="DB164" s="314">
        <f t="shared" si="2190"/>
        <v>0</v>
      </c>
      <c r="DC164" s="314">
        <f t="shared" si="2190"/>
        <v>0</v>
      </c>
      <c r="DD164" s="314">
        <f t="shared" si="2190"/>
        <v>0</v>
      </c>
      <c r="DE164" s="314">
        <f t="shared" si="2190"/>
        <v>0</v>
      </c>
      <c r="DF164" s="314">
        <f t="shared" si="2190"/>
        <v>0</v>
      </c>
      <c r="DG164" s="314">
        <f t="shared" si="2190"/>
        <v>0</v>
      </c>
      <c r="DH164" s="314">
        <f t="shared" si="2190"/>
        <v>0</v>
      </c>
      <c r="DI164" s="314">
        <f t="shared" si="2190"/>
        <v>0</v>
      </c>
      <c r="DJ164" s="314">
        <f t="shared" si="2190"/>
        <v>0</v>
      </c>
      <c r="DK164" s="314">
        <f t="shared" si="2190"/>
        <v>0</v>
      </c>
      <c r="DL164" s="314">
        <f t="shared" si="2190"/>
        <v>0</v>
      </c>
      <c r="DM164" s="314">
        <f t="shared" si="2190"/>
        <v>0</v>
      </c>
      <c r="DN164" s="314">
        <f t="shared" si="2190"/>
        <v>0</v>
      </c>
      <c r="DO164" s="314">
        <f t="shared" si="2190"/>
        <v>0</v>
      </c>
      <c r="DP164" s="314">
        <f t="shared" si="2190"/>
        <v>0</v>
      </c>
      <c r="DQ164" s="314">
        <f t="shared" si="2190"/>
        <v>0</v>
      </c>
      <c r="DR164" s="314">
        <f t="shared" si="2190"/>
        <v>0</v>
      </c>
      <c r="DS164" s="314">
        <f t="shared" si="2190"/>
        <v>0</v>
      </c>
      <c r="DT164" s="314">
        <f t="shared" si="2190"/>
        <v>0</v>
      </c>
      <c r="DU164" s="314">
        <f t="shared" si="2190"/>
        <v>0</v>
      </c>
      <c r="DV164" s="314">
        <f t="shared" si="2190"/>
        <v>0</v>
      </c>
      <c r="DW164" s="314">
        <f t="shared" si="2190"/>
        <v>0</v>
      </c>
      <c r="DX164" s="314">
        <f t="shared" si="2190"/>
        <v>0</v>
      </c>
      <c r="DY164" s="314">
        <f t="shared" si="2190"/>
        <v>0</v>
      </c>
      <c r="DZ164" s="314">
        <f t="shared" si="2190"/>
        <v>0</v>
      </c>
      <c r="EA164" s="314">
        <f t="shared" si="2190"/>
        <v>0</v>
      </c>
      <c r="EB164" s="314">
        <f t="shared" si="2190"/>
        <v>0</v>
      </c>
    </row>
    <row r="165" spans="3:132" outlineLevel="1" x14ac:dyDescent="0.25">
      <c r="C165" s="324" t="s">
        <v>417</v>
      </c>
      <c r="D165" s="34"/>
      <c r="E165" s="34"/>
      <c r="F165" s="34"/>
      <c r="G165" s="67" t="s">
        <v>215</v>
      </c>
      <c r="H165" s="34"/>
      <c r="I165" s="34"/>
      <c r="J165" s="126">
        <f>J$13</f>
        <v>1</v>
      </c>
      <c r="K165" s="126">
        <f t="shared" ref="K165:BV165" si="2191">K$13</f>
        <v>1.0026792493128671</v>
      </c>
      <c r="L165" s="126">
        <f t="shared" si="2191"/>
        <v>1.0056539350998608</v>
      </c>
      <c r="M165" s="126">
        <f t="shared" si="2191"/>
        <v>1.0085410656939733</v>
      </c>
      <c r="N165" s="126">
        <f t="shared" si="2191"/>
        <v>1.0114364849476103</v>
      </c>
      <c r="O165" s="126">
        <f t="shared" si="2191"/>
        <v>1.0143402166566737</v>
      </c>
      <c r="P165" s="126">
        <f t="shared" si="2191"/>
        <v>1.0172522846853813</v>
      </c>
      <c r="Q165" s="126">
        <f t="shared" si="2191"/>
        <v>1.0201727129664624</v>
      </c>
      <c r="R165" s="126">
        <f t="shared" si="2191"/>
        <v>1.0231015255013547</v>
      </c>
      <c r="S165" s="126">
        <f t="shared" si="2191"/>
        <v>1.0260387463604019</v>
      </c>
      <c r="T165" s="126">
        <f t="shared" si="2191"/>
        <v>1.028984399683051</v>
      </c>
      <c r="U165" s="126">
        <f t="shared" si="2191"/>
        <v>1.0319385096780509</v>
      </c>
      <c r="V165" s="126">
        <f t="shared" si="2191"/>
        <v>1.0349011006236515</v>
      </c>
      <c r="W165" s="126">
        <f t="shared" si="2191"/>
        <v>1.0377730230388176</v>
      </c>
      <c r="X165" s="126">
        <f t="shared" si="2191"/>
        <v>1.0408518228283561</v>
      </c>
      <c r="Y165" s="126">
        <f t="shared" si="2191"/>
        <v>1.0438400029932626</v>
      </c>
      <c r="Z165" s="126">
        <f t="shared" si="2191"/>
        <v>1.046836761920777</v>
      </c>
      <c r="AA165" s="126">
        <f t="shared" si="2191"/>
        <v>1.0498421242396576</v>
      </c>
      <c r="AB165" s="126">
        <f t="shared" si="2191"/>
        <v>1.05285611464937</v>
      </c>
      <c r="AC165" s="126">
        <f t="shared" si="2191"/>
        <v>1.0558787579202888</v>
      </c>
      <c r="AD165" s="126">
        <f t="shared" si="2191"/>
        <v>1.0589100788939025</v>
      </c>
      <c r="AE165" s="126">
        <f t="shared" si="2191"/>
        <v>1.0619501024830165</v>
      </c>
      <c r="AF165" s="126">
        <f t="shared" si="2191"/>
        <v>1.0649988536719583</v>
      </c>
      <c r="AG165" s="126">
        <f t="shared" si="2191"/>
        <v>1.0680563575167832</v>
      </c>
      <c r="AH165" s="126">
        <f t="shared" si="2191"/>
        <v>1.0711226391454798</v>
      </c>
      <c r="AI165" s="126">
        <f t="shared" si="2191"/>
        <v>1.0739924437404067</v>
      </c>
      <c r="AJ165" s="126">
        <f t="shared" si="2191"/>
        <v>1.0771786970311998</v>
      </c>
      <c r="AK165" s="126">
        <f t="shared" si="2191"/>
        <v>1.0802711679727233</v>
      </c>
      <c r="AL165" s="126">
        <f t="shared" si="2191"/>
        <v>1.0833725170851116</v>
      </c>
      <c r="AM165" s="126">
        <f t="shared" si="2191"/>
        <v>1.0864827698566941</v>
      </c>
      <c r="AN165" s="126">
        <f t="shared" si="2191"/>
        <v>1.0896019518489746</v>
      </c>
      <c r="AO165" s="126">
        <f t="shared" si="2191"/>
        <v>1.0927300886968412</v>
      </c>
      <c r="AP165" s="126">
        <f t="shared" si="2191"/>
        <v>1.0958672061087775</v>
      </c>
      <c r="AQ165" s="126">
        <f t="shared" si="2191"/>
        <v>1.0990133298670732</v>
      </c>
      <c r="AR165" s="126">
        <f t="shared" si="2191"/>
        <v>1.1021684858280367</v>
      </c>
      <c r="AS165" s="126">
        <f t="shared" si="2191"/>
        <v>1.1053326999222071</v>
      </c>
      <c r="AT165" s="126">
        <f t="shared" si="2191"/>
        <v>1.1085059981545673</v>
      </c>
      <c r="AU165" s="126">
        <f t="shared" si="2191"/>
        <v>1.111475962088432</v>
      </c>
      <c r="AV165" s="126">
        <f t="shared" si="2191"/>
        <v>1.1147734191259395</v>
      </c>
      <c r="AW165" s="126">
        <f t="shared" si="2191"/>
        <v>1.1179738207069689</v>
      </c>
      <c r="AX165" s="126">
        <f t="shared" si="2191"/>
        <v>1.1211834103167977</v>
      </c>
      <c r="AY165" s="126">
        <f t="shared" si="2191"/>
        <v>1.1244022143333261</v>
      </c>
      <c r="AZ165" s="126">
        <f t="shared" si="2191"/>
        <v>1.1276302592101826</v>
      </c>
      <c r="BA165" s="126">
        <f t="shared" si="2191"/>
        <v>1.1308675714769412</v>
      </c>
      <c r="BB165" s="126">
        <f t="shared" si="2191"/>
        <v>1.1341141777393395</v>
      </c>
      <c r="BC165" s="126">
        <f t="shared" si="2191"/>
        <v>1.1373701046794982</v>
      </c>
      <c r="BD165" s="126">
        <f t="shared" si="2191"/>
        <v>1.1406353790561385</v>
      </c>
      <c r="BE165" s="126">
        <f t="shared" si="2191"/>
        <v>1.1439100277048042</v>
      </c>
      <c r="BF165" s="126">
        <f t="shared" si="2191"/>
        <v>1.1471940775380809</v>
      </c>
      <c r="BG165" s="126">
        <f t="shared" si="2191"/>
        <v>1.15026769648205</v>
      </c>
      <c r="BH165" s="126">
        <f t="shared" si="2191"/>
        <v>1.1536802383994258</v>
      </c>
      <c r="BI165" s="126">
        <f t="shared" si="2191"/>
        <v>1.1569923375180708</v>
      </c>
      <c r="BJ165" s="126">
        <f t="shared" si="2191"/>
        <v>1.1603139453378331</v>
      </c>
      <c r="BK165" s="126">
        <f t="shared" si="2191"/>
        <v>1.1636450891572303</v>
      </c>
      <c r="BL165" s="126">
        <f t="shared" si="2191"/>
        <v>1.1669857963531516</v>
      </c>
      <c r="BM165" s="126">
        <f t="shared" si="2191"/>
        <v>1.1703360943810825</v>
      </c>
      <c r="BN165" s="126">
        <f t="shared" si="2191"/>
        <v>1.1736960107753303</v>
      </c>
      <c r="BO165" s="126">
        <f t="shared" si="2191"/>
        <v>1.1770655731492505</v>
      </c>
      <c r="BP165" s="126">
        <f t="shared" si="2191"/>
        <v>1.180444809195474</v>
      </c>
      <c r="BQ165" s="126">
        <f t="shared" si="2191"/>
        <v>1.1838337466861339</v>
      </c>
      <c r="BR165" s="126">
        <f t="shared" si="2191"/>
        <v>1.1872324134730949</v>
      </c>
      <c r="BS165" s="126">
        <f t="shared" si="2191"/>
        <v>1.1905270658589224</v>
      </c>
      <c r="BT165" s="126">
        <f t="shared" si="2191"/>
        <v>1.1940590467434065</v>
      </c>
      <c r="BU165" s="126">
        <f t="shared" si="2191"/>
        <v>1.1974870693312041</v>
      </c>
      <c r="BV165" s="126">
        <f t="shared" si="2191"/>
        <v>1.2009249334246579</v>
      </c>
      <c r="BW165" s="126">
        <f t="shared" ref="BW165:EB165" si="2192">BW$13</f>
        <v>1.204372667277734</v>
      </c>
      <c r="BX165" s="126">
        <f t="shared" si="2192"/>
        <v>1.2078302992255125</v>
      </c>
      <c r="BY165" s="126">
        <f t="shared" si="2192"/>
        <v>1.2112978576844211</v>
      </c>
      <c r="BZ165" s="126">
        <f t="shared" si="2192"/>
        <v>1.2147753711524676</v>
      </c>
      <c r="CA165" s="126">
        <f t="shared" si="2192"/>
        <v>1.2182628682094752</v>
      </c>
      <c r="CB165" s="126">
        <f t="shared" si="2192"/>
        <v>1.2217603775173165</v>
      </c>
      <c r="CC165" s="126">
        <f t="shared" si="2192"/>
        <v>1.2252679278201495</v>
      </c>
      <c r="CD165" s="126">
        <f t="shared" si="2192"/>
        <v>1.2287855479446541</v>
      </c>
      <c r="CE165" s="126">
        <f t="shared" si="2192"/>
        <v>1.232077770779646</v>
      </c>
      <c r="CF165" s="126">
        <f t="shared" si="2192"/>
        <v>1.23573302168438</v>
      </c>
      <c r="CG165" s="126">
        <f t="shared" si="2192"/>
        <v>1.2392806860334544</v>
      </c>
      <c r="CH165" s="126">
        <f t="shared" si="2192"/>
        <v>1.2428385353675644</v>
      </c>
      <c r="CI165" s="126">
        <f t="shared" si="2192"/>
        <v>1.2464065989267703</v>
      </c>
      <c r="CJ165" s="126">
        <f t="shared" si="2192"/>
        <v>1.2499849060350778</v>
      </c>
      <c r="CK165" s="126">
        <f t="shared" si="2192"/>
        <v>1.2535734861006791</v>
      </c>
      <c r="CL165" s="126">
        <f t="shared" si="2192"/>
        <v>1.257172368616194</v>
      </c>
      <c r="CM165" s="126">
        <f t="shared" si="2192"/>
        <v>1.2607815831589126</v>
      </c>
      <c r="CN165" s="126">
        <f t="shared" si="2192"/>
        <v>1.2644011593910389</v>
      </c>
      <c r="CO165" s="126">
        <f t="shared" si="2192"/>
        <v>1.2680311270599336</v>
      </c>
      <c r="CP165" s="126">
        <f t="shared" si="2192"/>
        <v>1.2716715159983594</v>
      </c>
      <c r="CQ165" s="126">
        <f t="shared" si="2192"/>
        <v>1.2750786410337906</v>
      </c>
      <c r="CR165" s="126">
        <f t="shared" si="2192"/>
        <v>1.2788614642181557</v>
      </c>
      <c r="CS165" s="126">
        <f t="shared" si="2192"/>
        <v>1.2825329459576562</v>
      </c>
      <c r="CT165" s="126">
        <f t="shared" si="2192"/>
        <v>1.2862149681493797</v>
      </c>
      <c r="CU165" s="126">
        <f t="shared" si="2192"/>
        <v>1.289907561053897</v>
      </c>
      <c r="CV165" s="126">
        <f t="shared" si="2192"/>
        <v>1.293610755018654</v>
      </c>
      <c r="CW165" s="126">
        <f t="shared" si="2192"/>
        <v>1.2973245804782207</v>
      </c>
      <c r="CX165" s="126">
        <f t="shared" si="2192"/>
        <v>1.3010490679545423</v>
      </c>
      <c r="CY165" s="126">
        <f t="shared" si="2192"/>
        <v>1.304784248057189</v>
      </c>
      <c r="CZ165" s="126">
        <f t="shared" si="2192"/>
        <v>1.3085301514836076</v>
      </c>
      <c r="DA165" s="126">
        <f t="shared" si="2192"/>
        <v>1.3122868090193751</v>
      </c>
      <c r="DB165" s="126">
        <f t="shared" si="2192"/>
        <v>1.3160542515384499</v>
      </c>
      <c r="DC165" s="126">
        <f t="shared" si="2192"/>
        <v>1.3195802889875801</v>
      </c>
      <c r="DD165" s="126">
        <f t="shared" si="2192"/>
        <v>1.323495136864544</v>
      </c>
      <c r="DE165" s="126">
        <f t="shared" si="2192"/>
        <v>1.3272947573576725</v>
      </c>
      <c r="DF165" s="126">
        <f t="shared" si="2192"/>
        <v>1.3311052861764079</v>
      </c>
      <c r="DG165" s="126">
        <f t="shared" si="2192"/>
        <v>1.3349267546374479</v>
      </c>
      <c r="DH165" s="126">
        <f t="shared" si="2192"/>
        <v>1.3387591941473977</v>
      </c>
      <c r="DI165" s="126">
        <f t="shared" si="2192"/>
        <v>1.3426026362030277</v>
      </c>
      <c r="DJ165" s="126">
        <f t="shared" si="2192"/>
        <v>1.3464571123915319</v>
      </c>
      <c r="DK165" s="126">
        <f t="shared" si="2192"/>
        <v>1.3503226543907885</v>
      </c>
      <c r="DL165" s="126">
        <f t="shared" si="2192"/>
        <v>1.3541992939696192</v>
      </c>
      <c r="DM165" s="126">
        <f t="shared" si="2192"/>
        <v>1.358087062988051</v>
      </c>
      <c r="DN165" s="126">
        <f t="shared" si="2192"/>
        <v>1.361985993397578</v>
      </c>
      <c r="DO165" s="126">
        <f t="shared" si="2192"/>
        <v>1.3657655991021458</v>
      </c>
      <c r="DP165" s="126">
        <f t="shared" si="2192"/>
        <v>1.3698174666548035</v>
      </c>
      <c r="DQ165" s="126">
        <f t="shared" si="2192"/>
        <v>1.3737500738651915</v>
      </c>
      <c r="DR165" s="126">
        <f t="shared" si="2192"/>
        <v>1.3776939711925826</v>
      </c>
      <c r="DS165" s="126">
        <f t="shared" si="2192"/>
        <v>1.381649191049759</v>
      </c>
      <c r="DT165" s="126">
        <f t="shared" si="2192"/>
        <v>1.385615765942557</v>
      </c>
      <c r="DU165" s="126">
        <f t="shared" si="2192"/>
        <v>1.3895937284701338</v>
      </c>
      <c r="DV165" s="126">
        <f t="shared" si="2192"/>
        <v>1.3935831113252357</v>
      </c>
      <c r="DW165" s="126">
        <f t="shared" si="2192"/>
        <v>1.3975839472944662</v>
      </c>
      <c r="DX165" s="126">
        <f t="shared" si="2192"/>
        <v>1.401596269258556</v>
      </c>
      <c r="DY165" s="126">
        <f t="shared" si="2192"/>
        <v>1.4056201101926329</v>
      </c>
      <c r="DZ165" s="126">
        <f t="shared" si="2192"/>
        <v>1.4096555031664932</v>
      </c>
      <c r="EA165" s="126">
        <f t="shared" si="2192"/>
        <v>1.4134323217047313</v>
      </c>
      <c r="EB165" s="126">
        <f t="shared" si="2192"/>
        <v>1.4176256038945581</v>
      </c>
    </row>
    <row r="166" spans="3:132" outlineLevel="1" x14ac:dyDescent="0.25">
      <c r="C166" s="321" t="s">
        <v>511</v>
      </c>
      <c r="D166" s="38"/>
      <c r="E166" s="38"/>
      <c r="F166" s="38"/>
      <c r="G166" s="52" t="s">
        <v>220</v>
      </c>
      <c r="H166" s="46">
        <f t="shared" ref="H166" si="2193">SUM(J166:EB166)</f>
        <v>21228020.676814541</v>
      </c>
      <c r="I166" s="38"/>
      <c r="J166" s="82">
        <f>J164*J165</f>
        <v>0</v>
      </c>
      <c r="K166" s="82">
        <f t="shared" ref="K166" si="2194">K164*K165</f>
        <v>0</v>
      </c>
      <c r="L166" s="82">
        <f t="shared" ref="L166" si="2195">L164*L165</f>
        <v>0</v>
      </c>
      <c r="M166" s="82">
        <f t="shared" ref="M166" si="2196">M164*M165</f>
        <v>0</v>
      </c>
      <c r="N166" s="82">
        <f t="shared" ref="N166" si="2197">N164*N165</f>
        <v>0</v>
      </c>
      <c r="O166" s="82">
        <f t="shared" ref="O166" si="2198">O164*O165</f>
        <v>0</v>
      </c>
      <c r="P166" s="82">
        <f t="shared" ref="P166" si="2199">P164*P165</f>
        <v>10431459.792046456</v>
      </c>
      <c r="Q166" s="82">
        <f t="shared" ref="Q166" si="2200">Q164*Q165</f>
        <v>0</v>
      </c>
      <c r="R166" s="82">
        <f t="shared" ref="R166" si="2201">R164*R165</f>
        <v>0</v>
      </c>
      <c r="S166" s="82">
        <f t="shared" ref="S166" si="2202">S164*S165</f>
        <v>0</v>
      </c>
      <c r="T166" s="82">
        <f t="shared" ref="T166" si="2203">T164*T165</f>
        <v>0</v>
      </c>
      <c r="U166" s="82">
        <f t="shared" ref="U166" si="2204">U164*U165</f>
        <v>0</v>
      </c>
      <c r="V166" s="82">
        <f t="shared" ref="V166" si="2205">V164*V165</f>
        <v>0</v>
      </c>
      <c r="W166" s="82">
        <f t="shared" ref="W166" si="2206">W164*W165</f>
        <v>0</v>
      </c>
      <c r="X166" s="82">
        <f t="shared" ref="X166" si="2207">X164*X165</f>
        <v>0</v>
      </c>
      <c r="Y166" s="82">
        <f t="shared" ref="Y166" si="2208">Y164*Y165</f>
        <v>0</v>
      </c>
      <c r="Z166" s="82">
        <f t="shared" ref="Z166" si="2209">Z164*Z165</f>
        <v>0</v>
      </c>
      <c r="AA166" s="82">
        <f t="shared" ref="AA166" si="2210">AA164*AA165</f>
        <v>0</v>
      </c>
      <c r="AB166" s="82">
        <f t="shared" ref="AB166" si="2211">AB164*AB165</f>
        <v>10796560.884768086</v>
      </c>
      <c r="AC166" s="82">
        <f t="shared" ref="AC166" si="2212">AC164*AC165</f>
        <v>0</v>
      </c>
      <c r="AD166" s="82">
        <f t="shared" ref="AD166" si="2213">AD164*AD165</f>
        <v>0</v>
      </c>
      <c r="AE166" s="82">
        <f t="shared" ref="AE166" si="2214">AE164*AE165</f>
        <v>0</v>
      </c>
      <c r="AF166" s="82">
        <f t="shared" ref="AF166" si="2215">AF164*AF165</f>
        <v>0</v>
      </c>
      <c r="AG166" s="82">
        <f t="shared" ref="AG166" si="2216">AG164*AG165</f>
        <v>0</v>
      </c>
      <c r="AH166" s="82">
        <f t="shared" ref="AH166" si="2217">AH164*AH165</f>
        <v>0</v>
      </c>
      <c r="AI166" s="82">
        <f t="shared" ref="AI166" si="2218">AI164*AI165</f>
        <v>0</v>
      </c>
      <c r="AJ166" s="82">
        <f t="shared" ref="AJ166" si="2219">AJ164*AJ165</f>
        <v>0</v>
      </c>
      <c r="AK166" s="82">
        <f t="shared" ref="AK166" si="2220">AK164*AK165</f>
        <v>0</v>
      </c>
      <c r="AL166" s="82">
        <f t="shared" ref="AL166" si="2221">AL164*AL165</f>
        <v>0</v>
      </c>
      <c r="AM166" s="82">
        <f t="shared" ref="AM166" si="2222">AM164*AM165</f>
        <v>0</v>
      </c>
      <c r="AN166" s="82">
        <f t="shared" ref="AN166" si="2223">AN164*AN165</f>
        <v>0</v>
      </c>
      <c r="AO166" s="82">
        <f t="shared" ref="AO166" si="2224">AO164*AO165</f>
        <v>0</v>
      </c>
      <c r="AP166" s="82">
        <f t="shared" ref="AP166" si="2225">AP164*AP165</f>
        <v>0</v>
      </c>
      <c r="AQ166" s="82">
        <f t="shared" ref="AQ166" si="2226">AQ164*AQ165</f>
        <v>0</v>
      </c>
      <c r="AR166" s="82">
        <f t="shared" ref="AR166" si="2227">AR164*AR165</f>
        <v>0</v>
      </c>
      <c r="AS166" s="82">
        <f t="shared" ref="AS166" si="2228">AS164*AS165</f>
        <v>0</v>
      </c>
      <c r="AT166" s="82">
        <f t="shared" ref="AT166" si="2229">AT164*AT165</f>
        <v>0</v>
      </c>
      <c r="AU166" s="82">
        <f t="shared" ref="AU166" si="2230">AU164*AU165</f>
        <v>0</v>
      </c>
      <c r="AV166" s="82">
        <f t="shared" ref="AV166" si="2231">AV164*AV165</f>
        <v>0</v>
      </c>
      <c r="AW166" s="82">
        <f t="shared" ref="AW166" si="2232">AW164*AW165</f>
        <v>0</v>
      </c>
      <c r="AX166" s="82">
        <f t="shared" ref="AX166" si="2233">AX164*AX165</f>
        <v>0</v>
      </c>
      <c r="AY166" s="82">
        <f t="shared" ref="AY166" si="2234">AY164*AY165</f>
        <v>0</v>
      </c>
      <c r="AZ166" s="82">
        <f t="shared" ref="AZ166" si="2235">AZ164*AZ165</f>
        <v>0</v>
      </c>
      <c r="BA166" s="82">
        <f t="shared" ref="BA166" si="2236">BA164*BA165</f>
        <v>0</v>
      </c>
      <c r="BB166" s="82">
        <f t="shared" ref="BB166" si="2237">BB164*BB165</f>
        <v>0</v>
      </c>
      <c r="BC166" s="82">
        <f t="shared" ref="BC166" si="2238">BC164*BC165</f>
        <v>0</v>
      </c>
      <c r="BD166" s="82">
        <f t="shared" ref="BD166" si="2239">BD164*BD165</f>
        <v>0</v>
      </c>
      <c r="BE166" s="82">
        <f t="shared" ref="BE166" si="2240">BE164*BE165</f>
        <v>0</v>
      </c>
      <c r="BF166" s="82">
        <f t="shared" ref="BF166" si="2241">BF164*BF165</f>
        <v>0</v>
      </c>
      <c r="BG166" s="82">
        <f t="shared" ref="BG166" si="2242">BG164*BG165</f>
        <v>0</v>
      </c>
      <c r="BH166" s="82">
        <f t="shared" ref="BH166" si="2243">BH164*BH165</f>
        <v>0</v>
      </c>
      <c r="BI166" s="82">
        <f t="shared" ref="BI166" si="2244">BI164*BI165</f>
        <v>0</v>
      </c>
      <c r="BJ166" s="82">
        <f t="shared" ref="BJ166" si="2245">BJ164*BJ165</f>
        <v>0</v>
      </c>
      <c r="BK166" s="82">
        <f t="shared" ref="BK166" si="2246">BK164*BK165</f>
        <v>0</v>
      </c>
      <c r="BL166" s="82">
        <f t="shared" ref="BL166" si="2247">BL164*BL165</f>
        <v>0</v>
      </c>
      <c r="BM166" s="82">
        <f t="shared" ref="BM166" si="2248">BM164*BM165</f>
        <v>0</v>
      </c>
      <c r="BN166" s="82">
        <f t="shared" ref="BN166" si="2249">BN164*BN165</f>
        <v>0</v>
      </c>
      <c r="BO166" s="82">
        <f t="shared" ref="BO166" si="2250">BO164*BO165</f>
        <v>0</v>
      </c>
      <c r="BP166" s="82">
        <f t="shared" ref="BP166" si="2251">BP164*BP165</f>
        <v>0</v>
      </c>
      <c r="BQ166" s="82">
        <f t="shared" ref="BQ166" si="2252">BQ164*BQ165</f>
        <v>0</v>
      </c>
      <c r="BR166" s="82">
        <f t="shared" ref="BR166" si="2253">BR164*BR165</f>
        <v>0</v>
      </c>
      <c r="BS166" s="82">
        <f t="shared" ref="BS166" si="2254">BS164*BS165</f>
        <v>0</v>
      </c>
      <c r="BT166" s="82">
        <f t="shared" ref="BT166" si="2255">BT164*BT165</f>
        <v>0</v>
      </c>
      <c r="BU166" s="82">
        <f t="shared" ref="BU166" si="2256">BU164*BU165</f>
        <v>0</v>
      </c>
      <c r="BV166" s="82">
        <f t="shared" ref="BV166" si="2257">BV164*BV165</f>
        <v>0</v>
      </c>
      <c r="BW166" s="82">
        <f t="shared" ref="BW166" si="2258">BW164*BW165</f>
        <v>0</v>
      </c>
      <c r="BX166" s="82">
        <f t="shared" ref="BX166" si="2259">BX164*BX165</f>
        <v>0</v>
      </c>
      <c r="BY166" s="82">
        <f t="shared" ref="BY166" si="2260">BY164*BY165</f>
        <v>0</v>
      </c>
      <c r="BZ166" s="82">
        <f t="shared" ref="BZ166" si="2261">BZ164*BZ165</f>
        <v>0</v>
      </c>
      <c r="CA166" s="82">
        <f t="shared" ref="CA166" si="2262">CA164*CA165</f>
        <v>0</v>
      </c>
      <c r="CB166" s="82">
        <f t="shared" ref="CB166" si="2263">CB164*CB165</f>
        <v>0</v>
      </c>
      <c r="CC166" s="82">
        <f t="shared" ref="CC166" si="2264">CC164*CC165</f>
        <v>0</v>
      </c>
      <c r="CD166" s="82">
        <f t="shared" ref="CD166" si="2265">CD164*CD165</f>
        <v>0</v>
      </c>
      <c r="CE166" s="82">
        <f t="shared" ref="CE166" si="2266">CE164*CE165</f>
        <v>0</v>
      </c>
      <c r="CF166" s="82">
        <f t="shared" ref="CF166" si="2267">CF164*CF165</f>
        <v>0</v>
      </c>
      <c r="CG166" s="82">
        <f t="shared" ref="CG166" si="2268">CG164*CG165</f>
        <v>0</v>
      </c>
      <c r="CH166" s="82">
        <f t="shared" ref="CH166" si="2269">CH164*CH165</f>
        <v>0</v>
      </c>
      <c r="CI166" s="82">
        <f t="shared" ref="CI166" si="2270">CI164*CI165</f>
        <v>0</v>
      </c>
      <c r="CJ166" s="82">
        <f t="shared" ref="CJ166" si="2271">CJ164*CJ165</f>
        <v>0</v>
      </c>
      <c r="CK166" s="82">
        <f t="shared" ref="CK166" si="2272">CK164*CK165</f>
        <v>0</v>
      </c>
      <c r="CL166" s="82">
        <f t="shared" ref="CL166" si="2273">CL164*CL165</f>
        <v>0</v>
      </c>
      <c r="CM166" s="82">
        <f t="shared" ref="CM166" si="2274">CM164*CM165</f>
        <v>0</v>
      </c>
      <c r="CN166" s="82">
        <f t="shared" ref="CN166" si="2275">CN164*CN165</f>
        <v>0</v>
      </c>
      <c r="CO166" s="82">
        <f t="shared" ref="CO166" si="2276">CO164*CO165</f>
        <v>0</v>
      </c>
      <c r="CP166" s="82">
        <f t="shared" ref="CP166" si="2277">CP164*CP165</f>
        <v>0</v>
      </c>
      <c r="CQ166" s="82">
        <f t="shared" ref="CQ166" si="2278">CQ164*CQ165</f>
        <v>0</v>
      </c>
      <c r="CR166" s="82">
        <f t="shared" ref="CR166" si="2279">CR164*CR165</f>
        <v>0</v>
      </c>
      <c r="CS166" s="82">
        <f t="shared" ref="CS166" si="2280">CS164*CS165</f>
        <v>0</v>
      </c>
      <c r="CT166" s="82">
        <f t="shared" ref="CT166" si="2281">CT164*CT165</f>
        <v>0</v>
      </c>
      <c r="CU166" s="82">
        <f t="shared" ref="CU166" si="2282">CU164*CU165</f>
        <v>0</v>
      </c>
      <c r="CV166" s="82">
        <f t="shared" ref="CV166" si="2283">CV164*CV165</f>
        <v>0</v>
      </c>
      <c r="CW166" s="82">
        <f t="shared" ref="CW166" si="2284">CW164*CW165</f>
        <v>0</v>
      </c>
      <c r="CX166" s="82">
        <f t="shared" ref="CX166" si="2285">CX164*CX165</f>
        <v>0</v>
      </c>
      <c r="CY166" s="82">
        <f t="shared" ref="CY166" si="2286">CY164*CY165</f>
        <v>0</v>
      </c>
      <c r="CZ166" s="82">
        <f t="shared" ref="CZ166" si="2287">CZ164*CZ165</f>
        <v>0</v>
      </c>
      <c r="DA166" s="82">
        <f t="shared" ref="DA166" si="2288">DA164*DA165</f>
        <v>0</v>
      </c>
      <c r="DB166" s="82">
        <f t="shared" ref="DB166" si="2289">DB164*DB165</f>
        <v>0</v>
      </c>
      <c r="DC166" s="82">
        <f t="shared" ref="DC166" si="2290">DC164*DC165</f>
        <v>0</v>
      </c>
      <c r="DD166" s="82">
        <f t="shared" ref="DD166" si="2291">DD164*DD165</f>
        <v>0</v>
      </c>
      <c r="DE166" s="82">
        <f t="shared" ref="DE166" si="2292">DE164*DE165</f>
        <v>0</v>
      </c>
      <c r="DF166" s="82">
        <f t="shared" ref="DF166" si="2293">DF164*DF165</f>
        <v>0</v>
      </c>
      <c r="DG166" s="82">
        <f t="shared" ref="DG166" si="2294">DG164*DG165</f>
        <v>0</v>
      </c>
      <c r="DH166" s="82">
        <f t="shared" ref="DH166" si="2295">DH164*DH165</f>
        <v>0</v>
      </c>
      <c r="DI166" s="82">
        <f t="shared" ref="DI166" si="2296">DI164*DI165</f>
        <v>0</v>
      </c>
      <c r="DJ166" s="82">
        <f t="shared" ref="DJ166" si="2297">DJ164*DJ165</f>
        <v>0</v>
      </c>
      <c r="DK166" s="82">
        <f t="shared" ref="DK166" si="2298">DK164*DK165</f>
        <v>0</v>
      </c>
      <c r="DL166" s="82">
        <f t="shared" ref="DL166" si="2299">DL164*DL165</f>
        <v>0</v>
      </c>
      <c r="DM166" s="82">
        <f t="shared" ref="DM166" si="2300">DM164*DM165</f>
        <v>0</v>
      </c>
      <c r="DN166" s="82">
        <f t="shared" ref="DN166" si="2301">DN164*DN165</f>
        <v>0</v>
      </c>
      <c r="DO166" s="82">
        <f t="shared" ref="DO166" si="2302">DO164*DO165</f>
        <v>0</v>
      </c>
      <c r="DP166" s="82">
        <f t="shared" ref="DP166" si="2303">DP164*DP165</f>
        <v>0</v>
      </c>
      <c r="DQ166" s="82">
        <f t="shared" ref="DQ166" si="2304">DQ164*DQ165</f>
        <v>0</v>
      </c>
      <c r="DR166" s="82">
        <f t="shared" ref="DR166" si="2305">DR164*DR165</f>
        <v>0</v>
      </c>
      <c r="DS166" s="82">
        <f t="shared" ref="DS166" si="2306">DS164*DS165</f>
        <v>0</v>
      </c>
      <c r="DT166" s="82">
        <f t="shared" ref="DT166" si="2307">DT164*DT165</f>
        <v>0</v>
      </c>
      <c r="DU166" s="82">
        <f t="shared" ref="DU166" si="2308">DU164*DU165</f>
        <v>0</v>
      </c>
      <c r="DV166" s="82">
        <f t="shared" ref="DV166" si="2309">DV164*DV165</f>
        <v>0</v>
      </c>
      <c r="DW166" s="82">
        <f t="shared" ref="DW166" si="2310">DW164*DW165</f>
        <v>0</v>
      </c>
      <c r="DX166" s="82">
        <f t="shared" ref="DX166" si="2311">DX164*DX165</f>
        <v>0</v>
      </c>
      <c r="DY166" s="82">
        <f t="shared" ref="DY166" si="2312">DY164*DY165</f>
        <v>0</v>
      </c>
      <c r="DZ166" s="82">
        <f t="shared" ref="DZ166" si="2313">DZ164*DZ165</f>
        <v>0</v>
      </c>
      <c r="EA166" s="82">
        <f t="shared" ref="EA166" si="2314">EA164*EA165</f>
        <v>0</v>
      </c>
      <c r="EB166" s="82">
        <f t="shared" ref="EB166" si="2315">EB164*EB165</f>
        <v>0</v>
      </c>
    </row>
    <row r="167" spans="3:132" outlineLevel="1" x14ac:dyDescent="0.25">
      <c r="C167" s="325"/>
    </row>
    <row r="168" spans="3:132" ht="13" outlineLevel="1" x14ac:dyDescent="0.3">
      <c r="C168" s="340" t="s">
        <v>502</v>
      </c>
      <c r="G168" s="52"/>
      <c r="H168" s="29"/>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row>
    <row r="169" spans="3:132" outlineLevel="1" x14ac:dyDescent="0.25">
      <c r="C169" s="318" t="s">
        <v>509</v>
      </c>
      <c r="D169" s="16">
        <f>Costs!$K$24*Costs!$K$32</f>
        <v>6836363.6363636367</v>
      </c>
      <c r="G169" s="52" t="s">
        <v>525</v>
      </c>
      <c r="H169" s="46">
        <f t="shared" ref="H169" si="2316">SUM(J169:EB169)</f>
        <v>13672727.272727273</v>
      </c>
      <c r="J169" s="82">
        <f t="shared" ref="J169:AO169" si="2317">$D$169*(MONTH($D162)=J$5)*(AND(J$7&gt;=$D$162,J$7&lt;$E$162))</f>
        <v>0</v>
      </c>
      <c r="K169" s="82">
        <f t="shared" si="2317"/>
        <v>0</v>
      </c>
      <c r="L169" s="82">
        <f t="shared" si="2317"/>
        <v>0</v>
      </c>
      <c r="M169" s="82">
        <f t="shared" si="2317"/>
        <v>0</v>
      </c>
      <c r="N169" s="82">
        <f t="shared" si="2317"/>
        <v>0</v>
      </c>
      <c r="O169" s="82">
        <f t="shared" si="2317"/>
        <v>0</v>
      </c>
      <c r="P169" s="82">
        <f t="shared" si="2317"/>
        <v>6836363.6363636367</v>
      </c>
      <c r="Q169" s="82">
        <f t="shared" si="2317"/>
        <v>0</v>
      </c>
      <c r="R169" s="82">
        <f t="shared" si="2317"/>
        <v>0</v>
      </c>
      <c r="S169" s="82">
        <f t="shared" si="2317"/>
        <v>0</v>
      </c>
      <c r="T169" s="82">
        <f t="shared" si="2317"/>
        <v>0</v>
      </c>
      <c r="U169" s="82">
        <f t="shared" si="2317"/>
        <v>0</v>
      </c>
      <c r="V169" s="82">
        <f t="shared" si="2317"/>
        <v>0</v>
      </c>
      <c r="W169" s="82">
        <f t="shared" si="2317"/>
        <v>0</v>
      </c>
      <c r="X169" s="82">
        <f t="shared" si="2317"/>
        <v>0</v>
      </c>
      <c r="Y169" s="82">
        <f t="shared" si="2317"/>
        <v>0</v>
      </c>
      <c r="Z169" s="82">
        <f t="shared" si="2317"/>
        <v>0</v>
      </c>
      <c r="AA169" s="82">
        <f t="shared" si="2317"/>
        <v>0</v>
      </c>
      <c r="AB169" s="82">
        <f t="shared" si="2317"/>
        <v>6836363.6363636367</v>
      </c>
      <c r="AC169" s="82">
        <f t="shared" si="2317"/>
        <v>0</v>
      </c>
      <c r="AD169" s="82">
        <f t="shared" si="2317"/>
        <v>0</v>
      </c>
      <c r="AE169" s="82">
        <f t="shared" si="2317"/>
        <v>0</v>
      </c>
      <c r="AF169" s="82">
        <f t="shared" si="2317"/>
        <v>0</v>
      </c>
      <c r="AG169" s="82">
        <f t="shared" si="2317"/>
        <v>0</v>
      </c>
      <c r="AH169" s="82">
        <f t="shared" si="2317"/>
        <v>0</v>
      </c>
      <c r="AI169" s="82">
        <f t="shared" si="2317"/>
        <v>0</v>
      </c>
      <c r="AJ169" s="82">
        <f t="shared" si="2317"/>
        <v>0</v>
      </c>
      <c r="AK169" s="82">
        <f t="shared" si="2317"/>
        <v>0</v>
      </c>
      <c r="AL169" s="82">
        <f t="shared" si="2317"/>
        <v>0</v>
      </c>
      <c r="AM169" s="82">
        <f t="shared" si="2317"/>
        <v>0</v>
      </c>
      <c r="AN169" s="82">
        <f t="shared" si="2317"/>
        <v>0</v>
      </c>
      <c r="AO169" s="82">
        <f t="shared" si="2317"/>
        <v>0</v>
      </c>
      <c r="AP169" s="82">
        <f t="shared" ref="AP169:BU169" si="2318">$D$169*(MONTH($D162)=AP$5)*(AND(AP$7&gt;=$D$162,AP$7&lt;$E$162))</f>
        <v>0</v>
      </c>
      <c r="AQ169" s="82">
        <f t="shared" si="2318"/>
        <v>0</v>
      </c>
      <c r="AR169" s="82">
        <f t="shared" si="2318"/>
        <v>0</v>
      </c>
      <c r="AS169" s="82">
        <f t="shared" si="2318"/>
        <v>0</v>
      </c>
      <c r="AT169" s="82">
        <f t="shared" si="2318"/>
        <v>0</v>
      </c>
      <c r="AU169" s="82">
        <f t="shared" si="2318"/>
        <v>0</v>
      </c>
      <c r="AV169" s="82">
        <f t="shared" si="2318"/>
        <v>0</v>
      </c>
      <c r="AW169" s="82">
        <f t="shared" si="2318"/>
        <v>0</v>
      </c>
      <c r="AX169" s="82">
        <f t="shared" si="2318"/>
        <v>0</v>
      </c>
      <c r="AY169" s="82">
        <f t="shared" si="2318"/>
        <v>0</v>
      </c>
      <c r="AZ169" s="82">
        <f t="shared" si="2318"/>
        <v>0</v>
      </c>
      <c r="BA169" s="82">
        <f t="shared" si="2318"/>
        <v>0</v>
      </c>
      <c r="BB169" s="82">
        <f t="shared" si="2318"/>
        <v>0</v>
      </c>
      <c r="BC169" s="82">
        <f t="shared" si="2318"/>
        <v>0</v>
      </c>
      <c r="BD169" s="82">
        <f t="shared" si="2318"/>
        <v>0</v>
      </c>
      <c r="BE169" s="82">
        <f t="shared" si="2318"/>
        <v>0</v>
      </c>
      <c r="BF169" s="82">
        <f t="shared" si="2318"/>
        <v>0</v>
      </c>
      <c r="BG169" s="82">
        <f t="shared" si="2318"/>
        <v>0</v>
      </c>
      <c r="BH169" s="82">
        <f t="shared" si="2318"/>
        <v>0</v>
      </c>
      <c r="BI169" s="82">
        <f t="shared" si="2318"/>
        <v>0</v>
      </c>
      <c r="BJ169" s="82">
        <f t="shared" si="2318"/>
        <v>0</v>
      </c>
      <c r="BK169" s="82">
        <f t="shared" si="2318"/>
        <v>0</v>
      </c>
      <c r="BL169" s="82">
        <f t="shared" si="2318"/>
        <v>0</v>
      </c>
      <c r="BM169" s="82">
        <f t="shared" si="2318"/>
        <v>0</v>
      </c>
      <c r="BN169" s="82">
        <f t="shared" si="2318"/>
        <v>0</v>
      </c>
      <c r="BO169" s="82">
        <f t="shared" si="2318"/>
        <v>0</v>
      </c>
      <c r="BP169" s="82">
        <f t="shared" si="2318"/>
        <v>0</v>
      </c>
      <c r="BQ169" s="82">
        <f t="shared" si="2318"/>
        <v>0</v>
      </c>
      <c r="BR169" s="82">
        <f t="shared" si="2318"/>
        <v>0</v>
      </c>
      <c r="BS169" s="82">
        <f t="shared" si="2318"/>
        <v>0</v>
      </c>
      <c r="BT169" s="82">
        <f t="shared" si="2318"/>
        <v>0</v>
      </c>
      <c r="BU169" s="82">
        <f t="shared" si="2318"/>
        <v>0</v>
      </c>
      <c r="BV169" s="82">
        <f t="shared" ref="BV169:DA169" si="2319">$D$169*(MONTH($D162)=BV$5)*(AND(BV$7&gt;=$D$162,BV$7&lt;$E$162))</f>
        <v>0</v>
      </c>
      <c r="BW169" s="82">
        <f t="shared" si="2319"/>
        <v>0</v>
      </c>
      <c r="BX169" s="82">
        <f t="shared" si="2319"/>
        <v>0</v>
      </c>
      <c r="BY169" s="82">
        <f t="shared" si="2319"/>
        <v>0</v>
      </c>
      <c r="BZ169" s="82">
        <f t="shared" si="2319"/>
        <v>0</v>
      </c>
      <c r="CA169" s="82">
        <f t="shared" si="2319"/>
        <v>0</v>
      </c>
      <c r="CB169" s="82">
        <f t="shared" si="2319"/>
        <v>0</v>
      </c>
      <c r="CC169" s="82">
        <f t="shared" si="2319"/>
        <v>0</v>
      </c>
      <c r="CD169" s="82">
        <f t="shared" si="2319"/>
        <v>0</v>
      </c>
      <c r="CE169" s="82">
        <f t="shared" si="2319"/>
        <v>0</v>
      </c>
      <c r="CF169" s="82">
        <f t="shared" si="2319"/>
        <v>0</v>
      </c>
      <c r="CG169" s="82">
        <f t="shared" si="2319"/>
        <v>0</v>
      </c>
      <c r="CH169" s="82">
        <f t="shared" si="2319"/>
        <v>0</v>
      </c>
      <c r="CI169" s="82">
        <f t="shared" si="2319"/>
        <v>0</v>
      </c>
      <c r="CJ169" s="82">
        <f t="shared" si="2319"/>
        <v>0</v>
      </c>
      <c r="CK169" s="82">
        <f t="shared" si="2319"/>
        <v>0</v>
      </c>
      <c r="CL169" s="82">
        <f t="shared" si="2319"/>
        <v>0</v>
      </c>
      <c r="CM169" s="82">
        <f t="shared" si="2319"/>
        <v>0</v>
      </c>
      <c r="CN169" s="82">
        <f t="shared" si="2319"/>
        <v>0</v>
      </c>
      <c r="CO169" s="82">
        <f t="shared" si="2319"/>
        <v>0</v>
      </c>
      <c r="CP169" s="82">
        <f t="shared" si="2319"/>
        <v>0</v>
      </c>
      <c r="CQ169" s="82">
        <f t="shared" si="2319"/>
        <v>0</v>
      </c>
      <c r="CR169" s="82">
        <f t="shared" si="2319"/>
        <v>0</v>
      </c>
      <c r="CS169" s="82">
        <f t="shared" si="2319"/>
        <v>0</v>
      </c>
      <c r="CT169" s="82">
        <f t="shared" si="2319"/>
        <v>0</v>
      </c>
      <c r="CU169" s="82">
        <f t="shared" si="2319"/>
        <v>0</v>
      </c>
      <c r="CV169" s="82">
        <f t="shared" si="2319"/>
        <v>0</v>
      </c>
      <c r="CW169" s="82">
        <f t="shared" si="2319"/>
        <v>0</v>
      </c>
      <c r="CX169" s="82">
        <f t="shared" si="2319"/>
        <v>0</v>
      </c>
      <c r="CY169" s="82">
        <f t="shared" si="2319"/>
        <v>0</v>
      </c>
      <c r="CZ169" s="82">
        <f t="shared" si="2319"/>
        <v>0</v>
      </c>
      <c r="DA169" s="82">
        <f t="shared" si="2319"/>
        <v>0</v>
      </c>
      <c r="DB169" s="82">
        <f t="shared" ref="DB169:EB169" si="2320">$D$169*(MONTH($D162)=DB$5)*(AND(DB$7&gt;=$D$162,DB$7&lt;$E$162))</f>
        <v>0</v>
      </c>
      <c r="DC169" s="82">
        <f t="shared" si="2320"/>
        <v>0</v>
      </c>
      <c r="DD169" s="82">
        <f t="shared" si="2320"/>
        <v>0</v>
      </c>
      <c r="DE169" s="82">
        <f t="shared" si="2320"/>
        <v>0</v>
      </c>
      <c r="DF169" s="82">
        <f t="shared" si="2320"/>
        <v>0</v>
      </c>
      <c r="DG169" s="82">
        <f t="shared" si="2320"/>
        <v>0</v>
      </c>
      <c r="DH169" s="82">
        <f t="shared" si="2320"/>
        <v>0</v>
      </c>
      <c r="DI169" s="82">
        <f t="shared" si="2320"/>
        <v>0</v>
      </c>
      <c r="DJ169" s="82">
        <f t="shared" si="2320"/>
        <v>0</v>
      </c>
      <c r="DK169" s="82">
        <f t="shared" si="2320"/>
        <v>0</v>
      </c>
      <c r="DL169" s="82">
        <f t="shared" si="2320"/>
        <v>0</v>
      </c>
      <c r="DM169" s="82">
        <f t="shared" si="2320"/>
        <v>0</v>
      </c>
      <c r="DN169" s="82">
        <f t="shared" si="2320"/>
        <v>0</v>
      </c>
      <c r="DO169" s="82">
        <f t="shared" si="2320"/>
        <v>0</v>
      </c>
      <c r="DP169" s="82">
        <f t="shared" si="2320"/>
        <v>0</v>
      </c>
      <c r="DQ169" s="82">
        <f t="shared" si="2320"/>
        <v>0</v>
      </c>
      <c r="DR169" s="82">
        <f t="shared" si="2320"/>
        <v>0</v>
      </c>
      <c r="DS169" s="82">
        <f t="shared" si="2320"/>
        <v>0</v>
      </c>
      <c r="DT169" s="82">
        <f t="shared" si="2320"/>
        <v>0</v>
      </c>
      <c r="DU169" s="82">
        <f t="shared" si="2320"/>
        <v>0</v>
      </c>
      <c r="DV169" s="82">
        <f t="shared" si="2320"/>
        <v>0</v>
      </c>
      <c r="DW169" s="82">
        <f t="shared" si="2320"/>
        <v>0</v>
      </c>
      <c r="DX169" s="82">
        <f t="shared" si="2320"/>
        <v>0</v>
      </c>
      <c r="DY169" s="82">
        <f t="shared" si="2320"/>
        <v>0</v>
      </c>
      <c r="DZ169" s="82">
        <f t="shared" si="2320"/>
        <v>0</v>
      </c>
      <c r="EA169" s="82">
        <f t="shared" si="2320"/>
        <v>0</v>
      </c>
      <c r="EB169" s="82">
        <f t="shared" si="2320"/>
        <v>0</v>
      </c>
    </row>
    <row r="170" spans="3:132" outlineLevel="1" x14ac:dyDescent="0.25">
      <c r="C170" s="318" t="s">
        <v>506</v>
      </c>
      <c r="D170" s="125">
        <f>Costs!K35</f>
        <v>1.4260249554367201E-2</v>
      </c>
      <c r="G170" s="52" t="s">
        <v>215</v>
      </c>
      <c r="H170" s="29"/>
      <c r="J170" s="310">
        <f>$D170</f>
        <v>1.4260249554367201E-2</v>
      </c>
      <c r="K170" s="310">
        <f t="shared" ref="K170:BV171" si="2321">$D170</f>
        <v>1.4260249554367201E-2</v>
      </c>
      <c r="L170" s="310">
        <f t="shared" si="2321"/>
        <v>1.4260249554367201E-2</v>
      </c>
      <c r="M170" s="310">
        <f t="shared" si="2321"/>
        <v>1.4260249554367201E-2</v>
      </c>
      <c r="N170" s="310">
        <f t="shared" si="2321"/>
        <v>1.4260249554367201E-2</v>
      </c>
      <c r="O170" s="310">
        <f t="shared" si="2321"/>
        <v>1.4260249554367201E-2</v>
      </c>
      <c r="P170" s="310">
        <f t="shared" si="2321"/>
        <v>1.4260249554367201E-2</v>
      </c>
      <c r="Q170" s="310">
        <f t="shared" si="2321"/>
        <v>1.4260249554367201E-2</v>
      </c>
      <c r="R170" s="310">
        <f t="shared" si="2321"/>
        <v>1.4260249554367201E-2</v>
      </c>
      <c r="S170" s="310">
        <f t="shared" si="2321"/>
        <v>1.4260249554367201E-2</v>
      </c>
      <c r="T170" s="310">
        <f t="shared" si="2321"/>
        <v>1.4260249554367201E-2</v>
      </c>
      <c r="U170" s="310">
        <f t="shared" si="2321"/>
        <v>1.4260249554367201E-2</v>
      </c>
      <c r="V170" s="310">
        <f t="shared" si="2321"/>
        <v>1.4260249554367201E-2</v>
      </c>
      <c r="W170" s="310">
        <f t="shared" si="2321"/>
        <v>1.4260249554367201E-2</v>
      </c>
      <c r="X170" s="310">
        <f t="shared" si="2321"/>
        <v>1.4260249554367201E-2</v>
      </c>
      <c r="Y170" s="310">
        <f t="shared" si="2321"/>
        <v>1.4260249554367201E-2</v>
      </c>
      <c r="Z170" s="310">
        <f t="shared" si="2321"/>
        <v>1.4260249554367201E-2</v>
      </c>
      <c r="AA170" s="310">
        <f t="shared" si="2321"/>
        <v>1.4260249554367201E-2</v>
      </c>
      <c r="AB170" s="310">
        <f t="shared" si="2321"/>
        <v>1.4260249554367201E-2</v>
      </c>
      <c r="AC170" s="310">
        <f t="shared" si="2321"/>
        <v>1.4260249554367201E-2</v>
      </c>
      <c r="AD170" s="310">
        <f t="shared" si="2321"/>
        <v>1.4260249554367201E-2</v>
      </c>
      <c r="AE170" s="310">
        <f t="shared" si="2321"/>
        <v>1.4260249554367201E-2</v>
      </c>
      <c r="AF170" s="310">
        <f t="shared" si="2321"/>
        <v>1.4260249554367201E-2</v>
      </c>
      <c r="AG170" s="310">
        <f t="shared" si="2321"/>
        <v>1.4260249554367201E-2</v>
      </c>
      <c r="AH170" s="310">
        <f t="shared" si="2321"/>
        <v>1.4260249554367201E-2</v>
      </c>
      <c r="AI170" s="310">
        <f t="shared" si="2321"/>
        <v>1.4260249554367201E-2</v>
      </c>
      <c r="AJ170" s="310">
        <f t="shared" si="2321"/>
        <v>1.4260249554367201E-2</v>
      </c>
      <c r="AK170" s="310">
        <f t="shared" si="2321"/>
        <v>1.4260249554367201E-2</v>
      </c>
      <c r="AL170" s="310">
        <f t="shared" si="2321"/>
        <v>1.4260249554367201E-2</v>
      </c>
      <c r="AM170" s="310">
        <f t="shared" si="2321"/>
        <v>1.4260249554367201E-2</v>
      </c>
      <c r="AN170" s="310">
        <f t="shared" si="2321"/>
        <v>1.4260249554367201E-2</v>
      </c>
      <c r="AO170" s="310">
        <f t="shared" si="2321"/>
        <v>1.4260249554367201E-2</v>
      </c>
      <c r="AP170" s="310">
        <f t="shared" si="2321"/>
        <v>1.4260249554367201E-2</v>
      </c>
      <c r="AQ170" s="310">
        <f t="shared" si="2321"/>
        <v>1.4260249554367201E-2</v>
      </c>
      <c r="AR170" s="310">
        <f t="shared" si="2321"/>
        <v>1.4260249554367201E-2</v>
      </c>
      <c r="AS170" s="310">
        <f t="shared" si="2321"/>
        <v>1.4260249554367201E-2</v>
      </c>
      <c r="AT170" s="310">
        <f t="shared" si="2321"/>
        <v>1.4260249554367201E-2</v>
      </c>
      <c r="AU170" s="310">
        <f t="shared" si="2321"/>
        <v>1.4260249554367201E-2</v>
      </c>
      <c r="AV170" s="310">
        <f t="shared" si="2321"/>
        <v>1.4260249554367201E-2</v>
      </c>
      <c r="AW170" s="310">
        <f t="shared" si="2321"/>
        <v>1.4260249554367201E-2</v>
      </c>
      <c r="AX170" s="310">
        <f t="shared" si="2321"/>
        <v>1.4260249554367201E-2</v>
      </c>
      <c r="AY170" s="310">
        <f t="shared" si="2321"/>
        <v>1.4260249554367201E-2</v>
      </c>
      <c r="AZ170" s="310">
        <f t="shared" si="2321"/>
        <v>1.4260249554367201E-2</v>
      </c>
      <c r="BA170" s="310">
        <f t="shared" si="2321"/>
        <v>1.4260249554367201E-2</v>
      </c>
      <c r="BB170" s="310">
        <f t="shared" si="2321"/>
        <v>1.4260249554367201E-2</v>
      </c>
      <c r="BC170" s="310">
        <f t="shared" si="2321"/>
        <v>1.4260249554367201E-2</v>
      </c>
      <c r="BD170" s="310">
        <f t="shared" si="2321"/>
        <v>1.4260249554367201E-2</v>
      </c>
      <c r="BE170" s="310">
        <f t="shared" si="2321"/>
        <v>1.4260249554367201E-2</v>
      </c>
      <c r="BF170" s="310">
        <f t="shared" si="2321"/>
        <v>1.4260249554367201E-2</v>
      </c>
      <c r="BG170" s="310">
        <f t="shared" si="2321"/>
        <v>1.4260249554367201E-2</v>
      </c>
      <c r="BH170" s="310">
        <f t="shared" si="2321"/>
        <v>1.4260249554367201E-2</v>
      </c>
      <c r="BI170" s="310">
        <f t="shared" si="2321"/>
        <v>1.4260249554367201E-2</v>
      </c>
      <c r="BJ170" s="310">
        <f t="shared" si="2321"/>
        <v>1.4260249554367201E-2</v>
      </c>
      <c r="BK170" s="310">
        <f t="shared" si="2321"/>
        <v>1.4260249554367201E-2</v>
      </c>
      <c r="BL170" s="310">
        <f t="shared" si="2321"/>
        <v>1.4260249554367201E-2</v>
      </c>
      <c r="BM170" s="310">
        <f t="shared" si="2321"/>
        <v>1.4260249554367201E-2</v>
      </c>
      <c r="BN170" s="310">
        <f t="shared" si="2321"/>
        <v>1.4260249554367201E-2</v>
      </c>
      <c r="BO170" s="310">
        <f t="shared" si="2321"/>
        <v>1.4260249554367201E-2</v>
      </c>
      <c r="BP170" s="310">
        <f t="shared" si="2321"/>
        <v>1.4260249554367201E-2</v>
      </c>
      <c r="BQ170" s="310">
        <f t="shared" si="2321"/>
        <v>1.4260249554367201E-2</v>
      </c>
      <c r="BR170" s="310">
        <f t="shared" si="2321"/>
        <v>1.4260249554367201E-2</v>
      </c>
      <c r="BS170" s="310">
        <f t="shared" si="2321"/>
        <v>1.4260249554367201E-2</v>
      </c>
      <c r="BT170" s="310">
        <f t="shared" si="2321"/>
        <v>1.4260249554367201E-2</v>
      </c>
      <c r="BU170" s="310">
        <f t="shared" si="2321"/>
        <v>1.4260249554367201E-2</v>
      </c>
      <c r="BV170" s="310">
        <f t="shared" si="2321"/>
        <v>1.4260249554367201E-2</v>
      </c>
      <c r="BW170" s="310">
        <f t="shared" ref="BW170:EB171" si="2322">$D170</f>
        <v>1.4260249554367201E-2</v>
      </c>
      <c r="BX170" s="310">
        <f t="shared" si="2322"/>
        <v>1.4260249554367201E-2</v>
      </c>
      <c r="BY170" s="310">
        <f t="shared" si="2322"/>
        <v>1.4260249554367201E-2</v>
      </c>
      <c r="BZ170" s="310">
        <f t="shared" si="2322"/>
        <v>1.4260249554367201E-2</v>
      </c>
      <c r="CA170" s="310">
        <f t="shared" si="2322"/>
        <v>1.4260249554367201E-2</v>
      </c>
      <c r="CB170" s="310">
        <f t="shared" si="2322"/>
        <v>1.4260249554367201E-2</v>
      </c>
      <c r="CC170" s="310">
        <f t="shared" si="2322"/>
        <v>1.4260249554367201E-2</v>
      </c>
      <c r="CD170" s="310">
        <f t="shared" si="2322"/>
        <v>1.4260249554367201E-2</v>
      </c>
      <c r="CE170" s="310">
        <f t="shared" si="2322"/>
        <v>1.4260249554367201E-2</v>
      </c>
      <c r="CF170" s="310">
        <f t="shared" si="2322"/>
        <v>1.4260249554367201E-2</v>
      </c>
      <c r="CG170" s="310">
        <f t="shared" si="2322"/>
        <v>1.4260249554367201E-2</v>
      </c>
      <c r="CH170" s="310">
        <f t="shared" si="2322"/>
        <v>1.4260249554367201E-2</v>
      </c>
      <c r="CI170" s="310">
        <f t="shared" si="2322"/>
        <v>1.4260249554367201E-2</v>
      </c>
      <c r="CJ170" s="310">
        <f t="shared" si="2322"/>
        <v>1.4260249554367201E-2</v>
      </c>
      <c r="CK170" s="310">
        <f t="shared" si="2322"/>
        <v>1.4260249554367201E-2</v>
      </c>
      <c r="CL170" s="310">
        <f t="shared" si="2322"/>
        <v>1.4260249554367201E-2</v>
      </c>
      <c r="CM170" s="310">
        <f t="shared" si="2322"/>
        <v>1.4260249554367201E-2</v>
      </c>
      <c r="CN170" s="310">
        <f t="shared" si="2322"/>
        <v>1.4260249554367201E-2</v>
      </c>
      <c r="CO170" s="310">
        <f t="shared" si="2322"/>
        <v>1.4260249554367201E-2</v>
      </c>
      <c r="CP170" s="310">
        <f t="shared" si="2322"/>
        <v>1.4260249554367201E-2</v>
      </c>
      <c r="CQ170" s="310">
        <f t="shared" si="2322"/>
        <v>1.4260249554367201E-2</v>
      </c>
      <c r="CR170" s="310">
        <f t="shared" si="2322"/>
        <v>1.4260249554367201E-2</v>
      </c>
      <c r="CS170" s="310">
        <f t="shared" si="2322"/>
        <v>1.4260249554367201E-2</v>
      </c>
      <c r="CT170" s="310">
        <f t="shared" si="2322"/>
        <v>1.4260249554367201E-2</v>
      </c>
      <c r="CU170" s="310">
        <f t="shared" si="2322"/>
        <v>1.4260249554367201E-2</v>
      </c>
      <c r="CV170" s="310">
        <f t="shared" si="2322"/>
        <v>1.4260249554367201E-2</v>
      </c>
      <c r="CW170" s="310">
        <f t="shared" si="2322"/>
        <v>1.4260249554367201E-2</v>
      </c>
      <c r="CX170" s="310">
        <f t="shared" si="2322"/>
        <v>1.4260249554367201E-2</v>
      </c>
      <c r="CY170" s="310">
        <f t="shared" si="2322"/>
        <v>1.4260249554367201E-2</v>
      </c>
      <c r="CZ170" s="310">
        <f t="shared" si="2322"/>
        <v>1.4260249554367201E-2</v>
      </c>
      <c r="DA170" s="310">
        <f t="shared" si="2322"/>
        <v>1.4260249554367201E-2</v>
      </c>
      <c r="DB170" s="310">
        <f t="shared" si="2322"/>
        <v>1.4260249554367201E-2</v>
      </c>
      <c r="DC170" s="310">
        <f t="shared" si="2322"/>
        <v>1.4260249554367201E-2</v>
      </c>
      <c r="DD170" s="310">
        <f t="shared" si="2322"/>
        <v>1.4260249554367201E-2</v>
      </c>
      <c r="DE170" s="310">
        <f t="shared" si="2322"/>
        <v>1.4260249554367201E-2</v>
      </c>
      <c r="DF170" s="310">
        <f t="shared" si="2322"/>
        <v>1.4260249554367201E-2</v>
      </c>
      <c r="DG170" s="310">
        <f t="shared" si="2322"/>
        <v>1.4260249554367201E-2</v>
      </c>
      <c r="DH170" s="310">
        <f t="shared" si="2322"/>
        <v>1.4260249554367201E-2</v>
      </c>
      <c r="DI170" s="310">
        <f t="shared" si="2322"/>
        <v>1.4260249554367201E-2</v>
      </c>
      <c r="DJ170" s="310">
        <f t="shared" si="2322"/>
        <v>1.4260249554367201E-2</v>
      </c>
      <c r="DK170" s="310">
        <f t="shared" si="2322"/>
        <v>1.4260249554367201E-2</v>
      </c>
      <c r="DL170" s="310">
        <f t="shared" si="2322"/>
        <v>1.4260249554367201E-2</v>
      </c>
      <c r="DM170" s="310">
        <f t="shared" si="2322"/>
        <v>1.4260249554367201E-2</v>
      </c>
      <c r="DN170" s="310">
        <f t="shared" si="2322"/>
        <v>1.4260249554367201E-2</v>
      </c>
      <c r="DO170" s="310">
        <f t="shared" si="2322"/>
        <v>1.4260249554367201E-2</v>
      </c>
      <c r="DP170" s="310">
        <f t="shared" si="2322"/>
        <v>1.4260249554367201E-2</v>
      </c>
      <c r="DQ170" s="310">
        <f t="shared" si="2322"/>
        <v>1.4260249554367201E-2</v>
      </c>
      <c r="DR170" s="310">
        <f t="shared" si="2322"/>
        <v>1.4260249554367201E-2</v>
      </c>
      <c r="DS170" s="310">
        <f t="shared" si="2322"/>
        <v>1.4260249554367201E-2</v>
      </c>
      <c r="DT170" s="310">
        <f t="shared" si="2322"/>
        <v>1.4260249554367201E-2</v>
      </c>
      <c r="DU170" s="310">
        <f t="shared" si="2322"/>
        <v>1.4260249554367201E-2</v>
      </c>
      <c r="DV170" s="310">
        <f t="shared" si="2322"/>
        <v>1.4260249554367201E-2</v>
      </c>
      <c r="DW170" s="310">
        <f t="shared" si="2322"/>
        <v>1.4260249554367201E-2</v>
      </c>
      <c r="DX170" s="310">
        <f t="shared" si="2322"/>
        <v>1.4260249554367201E-2</v>
      </c>
      <c r="DY170" s="310">
        <f t="shared" si="2322"/>
        <v>1.4260249554367201E-2</v>
      </c>
      <c r="DZ170" s="310">
        <f t="shared" si="2322"/>
        <v>1.4260249554367201E-2</v>
      </c>
      <c r="EA170" s="310">
        <f t="shared" si="2322"/>
        <v>1.4260249554367201E-2</v>
      </c>
      <c r="EB170" s="310">
        <f t="shared" si="2322"/>
        <v>1.4260249554367201E-2</v>
      </c>
    </row>
    <row r="171" spans="3:132" outlineLevel="1" x14ac:dyDescent="0.25">
      <c r="C171" s="318" t="s">
        <v>507</v>
      </c>
      <c r="D171" s="125">
        <f>Costs!K36</f>
        <v>0.10858747549019608</v>
      </c>
      <c r="G171" s="52" t="s">
        <v>215</v>
      </c>
      <c r="H171" s="29"/>
      <c r="J171" s="310">
        <f>$D171</f>
        <v>0.10858747549019608</v>
      </c>
      <c r="K171" s="310">
        <f t="shared" si="2321"/>
        <v>0.10858747549019608</v>
      </c>
      <c r="L171" s="310">
        <f t="shared" si="2321"/>
        <v>0.10858747549019608</v>
      </c>
      <c r="M171" s="310">
        <f t="shared" si="2321"/>
        <v>0.10858747549019608</v>
      </c>
      <c r="N171" s="310">
        <f t="shared" si="2321"/>
        <v>0.10858747549019608</v>
      </c>
      <c r="O171" s="310">
        <f t="shared" si="2321"/>
        <v>0.10858747549019608</v>
      </c>
      <c r="P171" s="310">
        <f t="shared" si="2321"/>
        <v>0.10858747549019608</v>
      </c>
      <c r="Q171" s="310">
        <f t="shared" si="2321"/>
        <v>0.10858747549019608</v>
      </c>
      <c r="R171" s="310">
        <f t="shared" si="2321"/>
        <v>0.10858747549019608</v>
      </c>
      <c r="S171" s="310">
        <f t="shared" si="2321"/>
        <v>0.10858747549019608</v>
      </c>
      <c r="T171" s="310">
        <f t="shared" si="2321"/>
        <v>0.10858747549019608</v>
      </c>
      <c r="U171" s="310">
        <f t="shared" si="2321"/>
        <v>0.10858747549019608</v>
      </c>
      <c r="V171" s="310">
        <f t="shared" si="2321"/>
        <v>0.10858747549019608</v>
      </c>
      <c r="W171" s="310">
        <f t="shared" si="2321"/>
        <v>0.10858747549019608</v>
      </c>
      <c r="X171" s="310">
        <f t="shared" si="2321"/>
        <v>0.10858747549019608</v>
      </c>
      <c r="Y171" s="310">
        <f t="shared" si="2321"/>
        <v>0.10858747549019608</v>
      </c>
      <c r="Z171" s="310">
        <f t="shared" si="2321"/>
        <v>0.10858747549019608</v>
      </c>
      <c r="AA171" s="310">
        <f t="shared" si="2321"/>
        <v>0.10858747549019608</v>
      </c>
      <c r="AB171" s="310">
        <f t="shared" si="2321"/>
        <v>0.10858747549019608</v>
      </c>
      <c r="AC171" s="310">
        <f t="shared" si="2321"/>
        <v>0.10858747549019608</v>
      </c>
      <c r="AD171" s="310">
        <f t="shared" si="2321"/>
        <v>0.10858747549019608</v>
      </c>
      <c r="AE171" s="310">
        <f t="shared" si="2321"/>
        <v>0.10858747549019608</v>
      </c>
      <c r="AF171" s="310">
        <f t="shared" si="2321"/>
        <v>0.10858747549019608</v>
      </c>
      <c r="AG171" s="310">
        <f t="shared" si="2321"/>
        <v>0.10858747549019608</v>
      </c>
      <c r="AH171" s="310">
        <f t="shared" si="2321"/>
        <v>0.10858747549019608</v>
      </c>
      <c r="AI171" s="310">
        <f t="shared" si="2321"/>
        <v>0.10858747549019608</v>
      </c>
      <c r="AJ171" s="310">
        <f t="shared" si="2321"/>
        <v>0.10858747549019608</v>
      </c>
      <c r="AK171" s="310">
        <f t="shared" si="2321"/>
        <v>0.10858747549019608</v>
      </c>
      <c r="AL171" s="310">
        <f t="shared" si="2321"/>
        <v>0.10858747549019608</v>
      </c>
      <c r="AM171" s="310">
        <f t="shared" si="2321"/>
        <v>0.10858747549019608</v>
      </c>
      <c r="AN171" s="310">
        <f t="shared" si="2321"/>
        <v>0.10858747549019608</v>
      </c>
      <c r="AO171" s="310">
        <f t="shared" si="2321"/>
        <v>0.10858747549019608</v>
      </c>
      <c r="AP171" s="310">
        <f t="shared" si="2321"/>
        <v>0.10858747549019608</v>
      </c>
      <c r="AQ171" s="310">
        <f t="shared" si="2321"/>
        <v>0.10858747549019608</v>
      </c>
      <c r="AR171" s="310">
        <f t="shared" si="2321"/>
        <v>0.10858747549019608</v>
      </c>
      <c r="AS171" s="310">
        <f t="shared" si="2321"/>
        <v>0.10858747549019608</v>
      </c>
      <c r="AT171" s="310">
        <f t="shared" si="2321"/>
        <v>0.10858747549019608</v>
      </c>
      <c r="AU171" s="310">
        <f t="shared" si="2321"/>
        <v>0.10858747549019608</v>
      </c>
      <c r="AV171" s="310">
        <f t="shared" si="2321"/>
        <v>0.10858747549019608</v>
      </c>
      <c r="AW171" s="310">
        <f t="shared" si="2321"/>
        <v>0.10858747549019608</v>
      </c>
      <c r="AX171" s="310">
        <f t="shared" si="2321"/>
        <v>0.10858747549019608</v>
      </c>
      <c r="AY171" s="310">
        <f t="shared" si="2321"/>
        <v>0.10858747549019608</v>
      </c>
      <c r="AZ171" s="310">
        <f t="shared" si="2321"/>
        <v>0.10858747549019608</v>
      </c>
      <c r="BA171" s="310">
        <f t="shared" si="2321"/>
        <v>0.10858747549019608</v>
      </c>
      <c r="BB171" s="310">
        <f t="shared" si="2321"/>
        <v>0.10858747549019608</v>
      </c>
      <c r="BC171" s="310">
        <f t="shared" si="2321"/>
        <v>0.10858747549019608</v>
      </c>
      <c r="BD171" s="310">
        <f t="shared" si="2321"/>
        <v>0.10858747549019608</v>
      </c>
      <c r="BE171" s="310">
        <f t="shared" si="2321"/>
        <v>0.10858747549019608</v>
      </c>
      <c r="BF171" s="310">
        <f t="shared" si="2321"/>
        <v>0.10858747549019608</v>
      </c>
      <c r="BG171" s="310">
        <f t="shared" si="2321"/>
        <v>0.10858747549019608</v>
      </c>
      <c r="BH171" s="310">
        <f t="shared" si="2321"/>
        <v>0.10858747549019608</v>
      </c>
      <c r="BI171" s="310">
        <f t="shared" si="2321"/>
        <v>0.10858747549019608</v>
      </c>
      <c r="BJ171" s="310">
        <f t="shared" si="2321"/>
        <v>0.10858747549019608</v>
      </c>
      <c r="BK171" s="310">
        <f t="shared" si="2321"/>
        <v>0.10858747549019608</v>
      </c>
      <c r="BL171" s="310">
        <f t="shared" si="2321"/>
        <v>0.10858747549019608</v>
      </c>
      <c r="BM171" s="310">
        <f t="shared" si="2321"/>
        <v>0.10858747549019608</v>
      </c>
      <c r="BN171" s="310">
        <f t="shared" si="2321"/>
        <v>0.10858747549019608</v>
      </c>
      <c r="BO171" s="310">
        <f t="shared" si="2321"/>
        <v>0.10858747549019608</v>
      </c>
      <c r="BP171" s="310">
        <f t="shared" si="2321"/>
        <v>0.10858747549019608</v>
      </c>
      <c r="BQ171" s="310">
        <f t="shared" si="2321"/>
        <v>0.10858747549019608</v>
      </c>
      <c r="BR171" s="310">
        <f t="shared" si="2321"/>
        <v>0.10858747549019608</v>
      </c>
      <c r="BS171" s="310">
        <f t="shared" si="2321"/>
        <v>0.10858747549019608</v>
      </c>
      <c r="BT171" s="310">
        <f t="shared" si="2321"/>
        <v>0.10858747549019608</v>
      </c>
      <c r="BU171" s="310">
        <f t="shared" si="2321"/>
        <v>0.10858747549019608</v>
      </c>
      <c r="BV171" s="310">
        <f t="shared" si="2321"/>
        <v>0.10858747549019608</v>
      </c>
      <c r="BW171" s="310">
        <f t="shared" si="2322"/>
        <v>0.10858747549019608</v>
      </c>
      <c r="BX171" s="310">
        <f t="shared" si="2322"/>
        <v>0.10858747549019608</v>
      </c>
      <c r="BY171" s="310">
        <f t="shared" si="2322"/>
        <v>0.10858747549019608</v>
      </c>
      <c r="BZ171" s="310">
        <f t="shared" si="2322"/>
        <v>0.10858747549019608</v>
      </c>
      <c r="CA171" s="310">
        <f t="shared" si="2322"/>
        <v>0.10858747549019608</v>
      </c>
      <c r="CB171" s="310">
        <f t="shared" si="2322"/>
        <v>0.10858747549019608</v>
      </c>
      <c r="CC171" s="310">
        <f t="shared" si="2322"/>
        <v>0.10858747549019608</v>
      </c>
      <c r="CD171" s="310">
        <f t="shared" si="2322"/>
        <v>0.10858747549019608</v>
      </c>
      <c r="CE171" s="310">
        <f t="shared" si="2322"/>
        <v>0.10858747549019608</v>
      </c>
      <c r="CF171" s="310">
        <f t="shared" si="2322"/>
        <v>0.10858747549019608</v>
      </c>
      <c r="CG171" s="310">
        <f t="shared" si="2322"/>
        <v>0.10858747549019608</v>
      </c>
      <c r="CH171" s="310">
        <f t="shared" si="2322"/>
        <v>0.10858747549019608</v>
      </c>
      <c r="CI171" s="310">
        <f t="shared" si="2322"/>
        <v>0.10858747549019608</v>
      </c>
      <c r="CJ171" s="310">
        <f t="shared" si="2322"/>
        <v>0.10858747549019608</v>
      </c>
      <c r="CK171" s="310">
        <f t="shared" si="2322"/>
        <v>0.10858747549019608</v>
      </c>
      <c r="CL171" s="310">
        <f t="shared" si="2322"/>
        <v>0.10858747549019608</v>
      </c>
      <c r="CM171" s="310">
        <f t="shared" si="2322"/>
        <v>0.10858747549019608</v>
      </c>
      <c r="CN171" s="310">
        <f t="shared" si="2322"/>
        <v>0.10858747549019608</v>
      </c>
      <c r="CO171" s="310">
        <f t="shared" si="2322"/>
        <v>0.10858747549019608</v>
      </c>
      <c r="CP171" s="310">
        <f t="shared" si="2322"/>
        <v>0.10858747549019608</v>
      </c>
      <c r="CQ171" s="310">
        <f t="shared" si="2322"/>
        <v>0.10858747549019608</v>
      </c>
      <c r="CR171" s="310">
        <f t="shared" si="2322"/>
        <v>0.10858747549019608</v>
      </c>
      <c r="CS171" s="310">
        <f t="shared" si="2322"/>
        <v>0.10858747549019608</v>
      </c>
      <c r="CT171" s="310">
        <f t="shared" si="2322"/>
        <v>0.10858747549019608</v>
      </c>
      <c r="CU171" s="310">
        <f t="shared" si="2322"/>
        <v>0.10858747549019608</v>
      </c>
      <c r="CV171" s="310">
        <f t="shared" si="2322"/>
        <v>0.10858747549019608</v>
      </c>
      <c r="CW171" s="310">
        <f t="shared" si="2322"/>
        <v>0.10858747549019608</v>
      </c>
      <c r="CX171" s="310">
        <f t="shared" si="2322"/>
        <v>0.10858747549019608</v>
      </c>
      <c r="CY171" s="310">
        <f t="shared" si="2322"/>
        <v>0.10858747549019608</v>
      </c>
      <c r="CZ171" s="310">
        <f t="shared" si="2322"/>
        <v>0.10858747549019608</v>
      </c>
      <c r="DA171" s="310">
        <f t="shared" si="2322"/>
        <v>0.10858747549019608</v>
      </c>
      <c r="DB171" s="310">
        <f t="shared" si="2322"/>
        <v>0.10858747549019608</v>
      </c>
      <c r="DC171" s="310">
        <f t="shared" si="2322"/>
        <v>0.10858747549019608</v>
      </c>
      <c r="DD171" s="310">
        <f t="shared" si="2322"/>
        <v>0.10858747549019608</v>
      </c>
      <c r="DE171" s="310">
        <f t="shared" si="2322"/>
        <v>0.10858747549019608</v>
      </c>
      <c r="DF171" s="310">
        <f t="shared" si="2322"/>
        <v>0.10858747549019608</v>
      </c>
      <c r="DG171" s="310">
        <f t="shared" si="2322"/>
        <v>0.10858747549019608</v>
      </c>
      <c r="DH171" s="310">
        <f t="shared" si="2322"/>
        <v>0.10858747549019608</v>
      </c>
      <c r="DI171" s="310">
        <f t="shared" si="2322"/>
        <v>0.10858747549019608</v>
      </c>
      <c r="DJ171" s="310">
        <f t="shared" si="2322"/>
        <v>0.10858747549019608</v>
      </c>
      <c r="DK171" s="310">
        <f t="shared" si="2322"/>
        <v>0.10858747549019608</v>
      </c>
      <c r="DL171" s="310">
        <f t="shared" si="2322"/>
        <v>0.10858747549019608</v>
      </c>
      <c r="DM171" s="310">
        <f t="shared" si="2322"/>
        <v>0.10858747549019608</v>
      </c>
      <c r="DN171" s="310">
        <f t="shared" si="2322"/>
        <v>0.10858747549019608</v>
      </c>
      <c r="DO171" s="310">
        <f t="shared" si="2322"/>
        <v>0.10858747549019608</v>
      </c>
      <c r="DP171" s="310">
        <f t="shared" si="2322"/>
        <v>0.10858747549019608</v>
      </c>
      <c r="DQ171" s="310">
        <f t="shared" si="2322"/>
        <v>0.10858747549019608</v>
      </c>
      <c r="DR171" s="310">
        <f t="shared" si="2322"/>
        <v>0.10858747549019608</v>
      </c>
      <c r="DS171" s="310">
        <f t="shared" si="2322"/>
        <v>0.10858747549019608</v>
      </c>
      <c r="DT171" s="310">
        <f t="shared" si="2322"/>
        <v>0.10858747549019608</v>
      </c>
      <c r="DU171" s="310">
        <f t="shared" si="2322"/>
        <v>0.10858747549019608</v>
      </c>
      <c r="DV171" s="310">
        <f t="shared" si="2322"/>
        <v>0.10858747549019608</v>
      </c>
      <c r="DW171" s="310">
        <f t="shared" si="2322"/>
        <v>0.10858747549019608</v>
      </c>
      <c r="DX171" s="310">
        <f t="shared" si="2322"/>
        <v>0.10858747549019608</v>
      </c>
      <c r="DY171" s="310">
        <f t="shared" si="2322"/>
        <v>0.10858747549019608</v>
      </c>
      <c r="DZ171" s="310">
        <f t="shared" si="2322"/>
        <v>0.10858747549019608</v>
      </c>
      <c r="EA171" s="310">
        <f t="shared" si="2322"/>
        <v>0.10858747549019608</v>
      </c>
      <c r="EB171" s="310">
        <f t="shared" si="2322"/>
        <v>0.10858747549019608</v>
      </c>
    </row>
    <row r="172" spans="3:132" outlineLevel="1" x14ac:dyDescent="0.25">
      <c r="C172" s="318" t="s">
        <v>508</v>
      </c>
      <c r="D172" s="31">
        <f>Costs!$K$39</f>
        <v>1.9</v>
      </c>
      <c r="E172" s="31">
        <f>Costs!$K$40</f>
        <v>0.4</v>
      </c>
      <c r="G172" s="52" t="s">
        <v>220</v>
      </c>
      <c r="H172" s="29"/>
      <c r="J172" s="312">
        <f t="shared" ref="J172:BU172" si="2323">$D172-$E172</f>
        <v>1.5</v>
      </c>
      <c r="K172" s="312">
        <f t="shared" si="2323"/>
        <v>1.5</v>
      </c>
      <c r="L172" s="312">
        <f t="shared" si="2323"/>
        <v>1.5</v>
      </c>
      <c r="M172" s="312">
        <f t="shared" si="2323"/>
        <v>1.5</v>
      </c>
      <c r="N172" s="312">
        <f t="shared" si="2323"/>
        <v>1.5</v>
      </c>
      <c r="O172" s="312">
        <f t="shared" si="2323"/>
        <v>1.5</v>
      </c>
      <c r="P172" s="312">
        <f t="shared" si="2323"/>
        <v>1.5</v>
      </c>
      <c r="Q172" s="312">
        <f t="shared" si="2323"/>
        <v>1.5</v>
      </c>
      <c r="R172" s="312">
        <f t="shared" si="2323"/>
        <v>1.5</v>
      </c>
      <c r="S172" s="312">
        <f t="shared" si="2323"/>
        <v>1.5</v>
      </c>
      <c r="T172" s="312">
        <f t="shared" si="2323"/>
        <v>1.5</v>
      </c>
      <c r="U172" s="312">
        <f t="shared" si="2323"/>
        <v>1.5</v>
      </c>
      <c r="V172" s="312">
        <f t="shared" si="2323"/>
        <v>1.5</v>
      </c>
      <c r="W172" s="312">
        <f t="shared" si="2323"/>
        <v>1.5</v>
      </c>
      <c r="X172" s="312">
        <f t="shared" si="2323"/>
        <v>1.5</v>
      </c>
      <c r="Y172" s="312">
        <f t="shared" si="2323"/>
        <v>1.5</v>
      </c>
      <c r="Z172" s="312">
        <f t="shared" si="2323"/>
        <v>1.5</v>
      </c>
      <c r="AA172" s="312">
        <f t="shared" si="2323"/>
        <v>1.5</v>
      </c>
      <c r="AB172" s="312">
        <f t="shared" si="2323"/>
        <v>1.5</v>
      </c>
      <c r="AC172" s="312">
        <f t="shared" si="2323"/>
        <v>1.5</v>
      </c>
      <c r="AD172" s="312">
        <f t="shared" si="2323"/>
        <v>1.5</v>
      </c>
      <c r="AE172" s="312">
        <f t="shared" si="2323"/>
        <v>1.5</v>
      </c>
      <c r="AF172" s="312">
        <f t="shared" si="2323"/>
        <v>1.5</v>
      </c>
      <c r="AG172" s="312">
        <f t="shared" si="2323"/>
        <v>1.5</v>
      </c>
      <c r="AH172" s="312">
        <f t="shared" si="2323"/>
        <v>1.5</v>
      </c>
      <c r="AI172" s="312">
        <f t="shared" si="2323"/>
        <v>1.5</v>
      </c>
      <c r="AJ172" s="312">
        <f t="shared" si="2323"/>
        <v>1.5</v>
      </c>
      <c r="AK172" s="312">
        <f t="shared" si="2323"/>
        <v>1.5</v>
      </c>
      <c r="AL172" s="312">
        <f t="shared" si="2323"/>
        <v>1.5</v>
      </c>
      <c r="AM172" s="312">
        <f t="shared" si="2323"/>
        <v>1.5</v>
      </c>
      <c r="AN172" s="312">
        <f t="shared" si="2323"/>
        <v>1.5</v>
      </c>
      <c r="AO172" s="312">
        <f t="shared" si="2323"/>
        <v>1.5</v>
      </c>
      <c r="AP172" s="312">
        <f t="shared" si="2323"/>
        <v>1.5</v>
      </c>
      <c r="AQ172" s="312">
        <f t="shared" si="2323"/>
        <v>1.5</v>
      </c>
      <c r="AR172" s="312">
        <f t="shared" si="2323"/>
        <v>1.5</v>
      </c>
      <c r="AS172" s="312">
        <f t="shared" si="2323"/>
        <v>1.5</v>
      </c>
      <c r="AT172" s="312">
        <f t="shared" si="2323"/>
        <v>1.5</v>
      </c>
      <c r="AU172" s="312">
        <f t="shared" si="2323"/>
        <v>1.5</v>
      </c>
      <c r="AV172" s="312">
        <f t="shared" si="2323"/>
        <v>1.5</v>
      </c>
      <c r="AW172" s="312">
        <f t="shared" si="2323"/>
        <v>1.5</v>
      </c>
      <c r="AX172" s="312">
        <f t="shared" si="2323"/>
        <v>1.5</v>
      </c>
      <c r="AY172" s="312">
        <f t="shared" si="2323"/>
        <v>1.5</v>
      </c>
      <c r="AZ172" s="312">
        <f t="shared" si="2323"/>
        <v>1.5</v>
      </c>
      <c r="BA172" s="312">
        <f t="shared" si="2323"/>
        <v>1.5</v>
      </c>
      <c r="BB172" s="312">
        <f t="shared" si="2323"/>
        <v>1.5</v>
      </c>
      <c r="BC172" s="312">
        <f t="shared" si="2323"/>
        <v>1.5</v>
      </c>
      <c r="BD172" s="312">
        <f t="shared" si="2323"/>
        <v>1.5</v>
      </c>
      <c r="BE172" s="312">
        <f t="shared" si="2323"/>
        <v>1.5</v>
      </c>
      <c r="BF172" s="312">
        <f t="shared" si="2323"/>
        <v>1.5</v>
      </c>
      <c r="BG172" s="312">
        <f t="shared" si="2323"/>
        <v>1.5</v>
      </c>
      <c r="BH172" s="312">
        <f t="shared" si="2323"/>
        <v>1.5</v>
      </c>
      <c r="BI172" s="312">
        <f t="shared" si="2323"/>
        <v>1.5</v>
      </c>
      <c r="BJ172" s="312">
        <f t="shared" si="2323"/>
        <v>1.5</v>
      </c>
      <c r="BK172" s="312">
        <f t="shared" si="2323"/>
        <v>1.5</v>
      </c>
      <c r="BL172" s="312">
        <f t="shared" si="2323"/>
        <v>1.5</v>
      </c>
      <c r="BM172" s="312">
        <f t="shared" si="2323"/>
        <v>1.5</v>
      </c>
      <c r="BN172" s="312">
        <f t="shared" si="2323"/>
        <v>1.5</v>
      </c>
      <c r="BO172" s="312">
        <f t="shared" si="2323"/>
        <v>1.5</v>
      </c>
      <c r="BP172" s="312">
        <f t="shared" si="2323"/>
        <v>1.5</v>
      </c>
      <c r="BQ172" s="312">
        <f t="shared" si="2323"/>
        <v>1.5</v>
      </c>
      <c r="BR172" s="312">
        <f t="shared" si="2323"/>
        <v>1.5</v>
      </c>
      <c r="BS172" s="312">
        <f t="shared" si="2323"/>
        <v>1.5</v>
      </c>
      <c r="BT172" s="312">
        <f t="shared" si="2323"/>
        <v>1.5</v>
      </c>
      <c r="BU172" s="312">
        <f t="shared" si="2323"/>
        <v>1.5</v>
      </c>
      <c r="BV172" s="312">
        <f t="shared" ref="BV172:EB172" si="2324">$D172-$E172</f>
        <v>1.5</v>
      </c>
      <c r="BW172" s="312">
        <f t="shared" si="2324"/>
        <v>1.5</v>
      </c>
      <c r="BX172" s="312">
        <f t="shared" si="2324"/>
        <v>1.5</v>
      </c>
      <c r="BY172" s="312">
        <f t="shared" si="2324"/>
        <v>1.5</v>
      </c>
      <c r="BZ172" s="312">
        <f t="shared" si="2324"/>
        <v>1.5</v>
      </c>
      <c r="CA172" s="312">
        <f t="shared" si="2324"/>
        <v>1.5</v>
      </c>
      <c r="CB172" s="312">
        <f t="shared" si="2324"/>
        <v>1.5</v>
      </c>
      <c r="CC172" s="312">
        <f t="shared" si="2324"/>
        <v>1.5</v>
      </c>
      <c r="CD172" s="312">
        <f t="shared" si="2324"/>
        <v>1.5</v>
      </c>
      <c r="CE172" s="312">
        <f t="shared" si="2324"/>
        <v>1.5</v>
      </c>
      <c r="CF172" s="312">
        <f t="shared" si="2324"/>
        <v>1.5</v>
      </c>
      <c r="CG172" s="312">
        <f t="shared" si="2324"/>
        <v>1.5</v>
      </c>
      <c r="CH172" s="312">
        <f t="shared" si="2324"/>
        <v>1.5</v>
      </c>
      <c r="CI172" s="312">
        <f t="shared" si="2324"/>
        <v>1.5</v>
      </c>
      <c r="CJ172" s="312">
        <f t="shared" si="2324"/>
        <v>1.5</v>
      </c>
      <c r="CK172" s="312">
        <f t="shared" si="2324"/>
        <v>1.5</v>
      </c>
      <c r="CL172" s="312">
        <f t="shared" si="2324"/>
        <v>1.5</v>
      </c>
      <c r="CM172" s="312">
        <f t="shared" si="2324"/>
        <v>1.5</v>
      </c>
      <c r="CN172" s="312">
        <f t="shared" si="2324"/>
        <v>1.5</v>
      </c>
      <c r="CO172" s="312">
        <f t="shared" si="2324"/>
        <v>1.5</v>
      </c>
      <c r="CP172" s="312">
        <f t="shared" si="2324"/>
        <v>1.5</v>
      </c>
      <c r="CQ172" s="312">
        <f t="shared" si="2324"/>
        <v>1.5</v>
      </c>
      <c r="CR172" s="312">
        <f t="shared" si="2324"/>
        <v>1.5</v>
      </c>
      <c r="CS172" s="312">
        <f t="shared" si="2324"/>
        <v>1.5</v>
      </c>
      <c r="CT172" s="312">
        <f t="shared" si="2324"/>
        <v>1.5</v>
      </c>
      <c r="CU172" s="312">
        <f t="shared" si="2324"/>
        <v>1.5</v>
      </c>
      <c r="CV172" s="312">
        <f t="shared" si="2324"/>
        <v>1.5</v>
      </c>
      <c r="CW172" s="312">
        <f t="shared" si="2324"/>
        <v>1.5</v>
      </c>
      <c r="CX172" s="312">
        <f t="shared" si="2324"/>
        <v>1.5</v>
      </c>
      <c r="CY172" s="312">
        <f t="shared" si="2324"/>
        <v>1.5</v>
      </c>
      <c r="CZ172" s="312">
        <f t="shared" si="2324"/>
        <v>1.5</v>
      </c>
      <c r="DA172" s="312">
        <f t="shared" si="2324"/>
        <v>1.5</v>
      </c>
      <c r="DB172" s="312">
        <f t="shared" si="2324"/>
        <v>1.5</v>
      </c>
      <c r="DC172" s="312">
        <f t="shared" si="2324"/>
        <v>1.5</v>
      </c>
      <c r="DD172" s="312">
        <f t="shared" si="2324"/>
        <v>1.5</v>
      </c>
      <c r="DE172" s="312">
        <f t="shared" si="2324"/>
        <v>1.5</v>
      </c>
      <c r="DF172" s="312">
        <f t="shared" si="2324"/>
        <v>1.5</v>
      </c>
      <c r="DG172" s="312">
        <f t="shared" si="2324"/>
        <v>1.5</v>
      </c>
      <c r="DH172" s="312">
        <f t="shared" si="2324"/>
        <v>1.5</v>
      </c>
      <c r="DI172" s="312">
        <f t="shared" si="2324"/>
        <v>1.5</v>
      </c>
      <c r="DJ172" s="312">
        <f t="shared" si="2324"/>
        <v>1.5</v>
      </c>
      <c r="DK172" s="312">
        <f t="shared" si="2324"/>
        <v>1.5</v>
      </c>
      <c r="DL172" s="312">
        <f t="shared" si="2324"/>
        <v>1.5</v>
      </c>
      <c r="DM172" s="312">
        <f t="shared" si="2324"/>
        <v>1.5</v>
      </c>
      <c r="DN172" s="312">
        <f t="shared" si="2324"/>
        <v>1.5</v>
      </c>
      <c r="DO172" s="312">
        <f t="shared" si="2324"/>
        <v>1.5</v>
      </c>
      <c r="DP172" s="312">
        <f t="shared" si="2324"/>
        <v>1.5</v>
      </c>
      <c r="DQ172" s="312">
        <f t="shared" si="2324"/>
        <v>1.5</v>
      </c>
      <c r="DR172" s="312">
        <f t="shared" si="2324"/>
        <v>1.5</v>
      </c>
      <c r="DS172" s="312">
        <f t="shared" si="2324"/>
        <v>1.5</v>
      </c>
      <c r="DT172" s="312">
        <f t="shared" si="2324"/>
        <v>1.5</v>
      </c>
      <c r="DU172" s="312">
        <f t="shared" si="2324"/>
        <v>1.5</v>
      </c>
      <c r="DV172" s="312">
        <f t="shared" si="2324"/>
        <v>1.5</v>
      </c>
      <c r="DW172" s="312">
        <f t="shared" si="2324"/>
        <v>1.5</v>
      </c>
      <c r="DX172" s="312">
        <f t="shared" si="2324"/>
        <v>1.5</v>
      </c>
      <c r="DY172" s="312">
        <f t="shared" si="2324"/>
        <v>1.5</v>
      </c>
      <c r="DZ172" s="312">
        <f t="shared" si="2324"/>
        <v>1.5</v>
      </c>
      <c r="EA172" s="312">
        <f t="shared" si="2324"/>
        <v>1.5</v>
      </c>
      <c r="EB172" s="312">
        <f t="shared" si="2324"/>
        <v>1.5</v>
      </c>
    </row>
    <row r="173" spans="3:132" outlineLevel="1" x14ac:dyDescent="0.25">
      <c r="C173" s="327" t="s">
        <v>514</v>
      </c>
      <c r="D173" s="38"/>
      <c r="E173" s="38"/>
      <c r="F173" s="38"/>
      <c r="G173" s="55" t="s">
        <v>220</v>
      </c>
      <c r="H173" s="316">
        <f t="shared" ref="H173" si="2325">SUM(J173:EB173)</f>
        <v>2519495.1609139526</v>
      </c>
      <c r="I173" s="38"/>
      <c r="J173" s="314">
        <f>J169*(J170+J171)*J172</f>
        <v>0</v>
      </c>
      <c r="K173" s="314">
        <f t="shared" ref="K173:BV173" si="2326">K169*(K170+K171)*K172</f>
        <v>0</v>
      </c>
      <c r="L173" s="314">
        <f t="shared" si="2326"/>
        <v>0</v>
      </c>
      <c r="M173" s="314">
        <f t="shared" si="2326"/>
        <v>0</v>
      </c>
      <c r="N173" s="314">
        <f t="shared" si="2326"/>
        <v>0</v>
      </c>
      <c r="O173" s="314">
        <f t="shared" si="2326"/>
        <v>0</v>
      </c>
      <c r="P173" s="314">
        <f t="shared" si="2326"/>
        <v>1259747.5804569763</v>
      </c>
      <c r="Q173" s="314">
        <f t="shared" si="2326"/>
        <v>0</v>
      </c>
      <c r="R173" s="314">
        <f t="shared" si="2326"/>
        <v>0</v>
      </c>
      <c r="S173" s="314">
        <f t="shared" si="2326"/>
        <v>0</v>
      </c>
      <c r="T173" s="314">
        <f t="shared" si="2326"/>
        <v>0</v>
      </c>
      <c r="U173" s="314">
        <f t="shared" si="2326"/>
        <v>0</v>
      </c>
      <c r="V173" s="314">
        <f t="shared" si="2326"/>
        <v>0</v>
      </c>
      <c r="W173" s="314">
        <f t="shared" si="2326"/>
        <v>0</v>
      </c>
      <c r="X173" s="314">
        <f t="shared" si="2326"/>
        <v>0</v>
      </c>
      <c r="Y173" s="314">
        <f t="shared" si="2326"/>
        <v>0</v>
      </c>
      <c r="Z173" s="314">
        <f t="shared" si="2326"/>
        <v>0</v>
      </c>
      <c r="AA173" s="314">
        <f t="shared" si="2326"/>
        <v>0</v>
      </c>
      <c r="AB173" s="314">
        <f t="shared" si="2326"/>
        <v>1259747.5804569763</v>
      </c>
      <c r="AC173" s="314">
        <f t="shared" si="2326"/>
        <v>0</v>
      </c>
      <c r="AD173" s="314">
        <f t="shared" si="2326"/>
        <v>0</v>
      </c>
      <c r="AE173" s="314">
        <f t="shared" si="2326"/>
        <v>0</v>
      </c>
      <c r="AF173" s="314">
        <f t="shared" si="2326"/>
        <v>0</v>
      </c>
      <c r="AG173" s="314">
        <f t="shared" si="2326"/>
        <v>0</v>
      </c>
      <c r="AH173" s="314">
        <f t="shared" si="2326"/>
        <v>0</v>
      </c>
      <c r="AI173" s="314">
        <f t="shared" si="2326"/>
        <v>0</v>
      </c>
      <c r="AJ173" s="314">
        <f t="shared" si="2326"/>
        <v>0</v>
      </c>
      <c r="AK173" s="314">
        <f t="shared" si="2326"/>
        <v>0</v>
      </c>
      <c r="AL173" s="314">
        <f t="shared" si="2326"/>
        <v>0</v>
      </c>
      <c r="AM173" s="314">
        <f t="shared" si="2326"/>
        <v>0</v>
      </c>
      <c r="AN173" s="314">
        <f t="shared" si="2326"/>
        <v>0</v>
      </c>
      <c r="AO173" s="314">
        <f t="shared" si="2326"/>
        <v>0</v>
      </c>
      <c r="AP173" s="314">
        <f t="shared" si="2326"/>
        <v>0</v>
      </c>
      <c r="AQ173" s="314">
        <f t="shared" si="2326"/>
        <v>0</v>
      </c>
      <c r="AR173" s="314">
        <f t="shared" si="2326"/>
        <v>0</v>
      </c>
      <c r="AS173" s="314">
        <f t="shared" si="2326"/>
        <v>0</v>
      </c>
      <c r="AT173" s="314">
        <f t="shared" si="2326"/>
        <v>0</v>
      </c>
      <c r="AU173" s="314">
        <f t="shared" si="2326"/>
        <v>0</v>
      </c>
      <c r="AV173" s="314">
        <f t="shared" si="2326"/>
        <v>0</v>
      </c>
      <c r="AW173" s="314">
        <f t="shared" si="2326"/>
        <v>0</v>
      </c>
      <c r="AX173" s="314">
        <f t="shared" si="2326"/>
        <v>0</v>
      </c>
      <c r="AY173" s="314">
        <f t="shared" si="2326"/>
        <v>0</v>
      </c>
      <c r="AZ173" s="314">
        <f t="shared" si="2326"/>
        <v>0</v>
      </c>
      <c r="BA173" s="314">
        <f t="shared" si="2326"/>
        <v>0</v>
      </c>
      <c r="BB173" s="314">
        <f t="shared" si="2326"/>
        <v>0</v>
      </c>
      <c r="BC173" s="314">
        <f t="shared" si="2326"/>
        <v>0</v>
      </c>
      <c r="BD173" s="314">
        <f t="shared" si="2326"/>
        <v>0</v>
      </c>
      <c r="BE173" s="314">
        <f t="shared" si="2326"/>
        <v>0</v>
      </c>
      <c r="BF173" s="314">
        <f t="shared" si="2326"/>
        <v>0</v>
      </c>
      <c r="BG173" s="314">
        <f t="shared" si="2326"/>
        <v>0</v>
      </c>
      <c r="BH173" s="314">
        <f t="shared" si="2326"/>
        <v>0</v>
      </c>
      <c r="BI173" s="314">
        <f t="shared" si="2326"/>
        <v>0</v>
      </c>
      <c r="BJ173" s="314">
        <f t="shared" si="2326"/>
        <v>0</v>
      </c>
      <c r="BK173" s="314">
        <f t="shared" si="2326"/>
        <v>0</v>
      </c>
      <c r="BL173" s="314">
        <f t="shared" si="2326"/>
        <v>0</v>
      </c>
      <c r="BM173" s="314">
        <f t="shared" si="2326"/>
        <v>0</v>
      </c>
      <c r="BN173" s="314">
        <f t="shared" si="2326"/>
        <v>0</v>
      </c>
      <c r="BO173" s="314">
        <f t="shared" si="2326"/>
        <v>0</v>
      </c>
      <c r="BP173" s="314">
        <f t="shared" si="2326"/>
        <v>0</v>
      </c>
      <c r="BQ173" s="314">
        <f t="shared" si="2326"/>
        <v>0</v>
      </c>
      <c r="BR173" s="314">
        <f t="shared" si="2326"/>
        <v>0</v>
      </c>
      <c r="BS173" s="314">
        <f t="shared" si="2326"/>
        <v>0</v>
      </c>
      <c r="BT173" s="314">
        <f t="shared" si="2326"/>
        <v>0</v>
      </c>
      <c r="BU173" s="314">
        <f t="shared" si="2326"/>
        <v>0</v>
      </c>
      <c r="BV173" s="314">
        <f t="shared" si="2326"/>
        <v>0</v>
      </c>
      <c r="BW173" s="314">
        <f t="shared" ref="BW173:EB173" si="2327">BW169*(BW170+BW171)*BW172</f>
        <v>0</v>
      </c>
      <c r="BX173" s="314">
        <f t="shared" si="2327"/>
        <v>0</v>
      </c>
      <c r="BY173" s="314">
        <f t="shared" si="2327"/>
        <v>0</v>
      </c>
      <c r="BZ173" s="314">
        <f t="shared" si="2327"/>
        <v>0</v>
      </c>
      <c r="CA173" s="314">
        <f t="shared" si="2327"/>
        <v>0</v>
      </c>
      <c r="CB173" s="314">
        <f t="shared" si="2327"/>
        <v>0</v>
      </c>
      <c r="CC173" s="314">
        <f t="shared" si="2327"/>
        <v>0</v>
      </c>
      <c r="CD173" s="314">
        <f t="shared" si="2327"/>
        <v>0</v>
      </c>
      <c r="CE173" s="314">
        <f t="shared" si="2327"/>
        <v>0</v>
      </c>
      <c r="CF173" s="314">
        <f t="shared" si="2327"/>
        <v>0</v>
      </c>
      <c r="CG173" s="314">
        <f t="shared" si="2327"/>
        <v>0</v>
      </c>
      <c r="CH173" s="314">
        <f t="shared" si="2327"/>
        <v>0</v>
      </c>
      <c r="CI173" s="314">
        <f t="shared" si="2327"/>
        <v>0</v>
      </c>
      <c r="CJ173" s="314">
        <f t="shared" si="2327"/>
        <v>0</v>
      </c>
      <c r="CK173" s="314">
        <f t="shared" si="2327"/>
        <v>0</v>
      </c>
      <c r="CL173" s="314">
        <f t="shared" si="2327"/>
        <v>0</v>
      </c>
      <c r="CM173" s="314">
        <f t="shared" si="2327"/>
        <v>0</v>
      </c>
      <c r="CN173" s="314">
        <f t="shared" si="2327"/>
        <v>0</v>
      </c>
      <c r="CO173" s="314">
        <f t="shared" si="2327"/>
        <v>0</v>
      </c>
      <c r="CP173" s="314">
        <f t="shared" si="2327"/>
        <v>0</v>
      </c>
      <c r="CQ173" s="314">
        <f t="shared" si="2327"/>
        <v>0</v>
      </c>
      <c r="CR173" s="314">
        <f t="shared" si="2327"/>
        <v>0</v>
      </c>
      <c r="CS173" s="314">
        <f t="shared" si="2327"/>
        <v>0</v>
      </c>
      <c r="CT173" s="314">
        <f t="shared" si="2327"/>
        <v>0</v>
      </c>
      <c r="CU173" s="314">
        <f t="shared" si="2327"/>
        <v>0</v>
      </c>
      <c r="CV173" s="314">
        <f t="shared" si="2327"/>
        <v>0</v>
      </c>
      <c r="CW173" s="314">
        <f t="shared" si="2327"/>
        <v>0</v>
      </c>
      <c r="CX173" s="314">
        <f t="shared" si="2327"/>
        <v>0</v>
      </c>
      <c r="CY173" s="314">
        <f t="shared" si="2327"/>
        <v>0</v>
      </c>
      <c r="CZ173" s="314">
        <f t="shared" si="2327"/>
        <v>0</v>
      </c>
      <c r="DA173" s="314">
        <f t="shared" si="2327"/>
        <v>0</v>
      </c>
      <c r="DB173" s="314">
        <f t="shared" si="2327"/>
        <v>0</v>
      </c>
      <c r="DC173" s="314">
        <f t="shared" si="2327"/>
        <v>0</v>
      </c>
      <c r="DD173" s="314">
        <f t="shared" si="2327"/>
        <v>0</v>
      </c>
      <c r="DE173" s="314">
        <f t="shared" si="2327"/>
        <v>0</v>
      </c>
      <c r="DF173" s="314">
        <f t="shared" si="2327"/>
        <v>0</v>
      </c>
      <c r="DG173" s="314">
        <f t="shared" si="2327"/>
        <v>0</v>
      </c>
      <c r="DH173" s="314">
        <f t="shared" si="2327"/>
        <v>0</v>
      </c>
      <c r="DI173" s="314">
        <f t="shared" si="2327"/>
        <v>0</v>
      </c>
      <c r="DJ173" s="314">
        <f t="shared" si="2327"/>
        <v>0</v>
      </c>
      <c r="DK173" s="314">
        <f t="shared" si="2327"/>
        <v>0</v>
      </c>
      <c r="DL173" s="314">
        <f t="shared" si="2327"/>
        <v>0</v>
      </c>
      <c r="DM173" s="314">
        <f t="shared" si="2327"/>
        <v>0</v>
      </c>
      <c r="DN173" s="314">
        <f t="shared" si="2327"/>
        <v>0</v>
      </c>
      <c r="DO173" s="314">
        <f t="shared" si="2327"/>
        <v>0</v>
      </c>
      <c r="DP173" s="314">
        <f t="shared" si="2327"/>
        <v>0</v>
      </c>
      <c r="DQ173" s="314">
        <f t="shared" si="2327"/>
        <v>0</v>
      </c>
      <c r="DR173" s="314">
        <f t="shared" si="2327"/>
        <v>0</v>
      </c>
      <c r="DS173" s="314">
        <f t="shared" si="2327"/>
        <v>0</v>
      </c>
      <c r="DT173" s="314">
        <f t="shared" si="2327"/>
        <v>0</v>
      </c>
      <c r="DU173" s="314">
        <f t="shared" si="2327"/>
        <v>0</v>
      </c>
      <c r="DV173" s="314">
        <f t="shared" si="2327"/>
        <v>0</v>
      </c>
      <c r="DW173" s="314">
        <f t="shared" si="2327"/>
        <v>0</v>
      </c>
      <c r="DX173" s="314">
        <f t="shared" si="2327"/>
        <v>0</v>
      </c>
      <c r="DY173" s="314">
        <f t="shared" si="2327"/>
        <v>0</v>
      </c>
      <c r="DZ173" s="314">
        <f t="shared" si="2327"/>
        <v>0</v>
      </c>
      <c r="EA173" s="314">
        <f t="shared" si="2327"/>
        <v>0</v>
      </c>
      <c r="EB173" s="314">
        <f t="shared" si="2327"/>
        <v>0</v>
      </c>
    </row>
    <row r="174" spans="3:132" outlineLevel="1" x14ac:dyDescent="0.25">
      <c r="C174" s="324" t="s">
        <v>417</v>
      </c>
      <c r="D174" s="34"/>
      <c r="E174" s="34"/>
      <c r="F174" s="34"/>
      <c r="G174" s="67" t="s">
        <v>215</v>
      </c>
      <c r="H174" s="34"/>
      <c r="I174" s="34"/>
      <c r="J174" s="126">
        <f>J$13</f>
        <v>1</v>
      </c>
      <c r="K174" s="126">
        <f t="shared" ref="K174:BV174" si="2328">K$13</f>
        <v>1.0026792493128671</v>
      </c>
      <c r="L174" s="126">
        <f t="shared" si="2328"/>
        <v>1.0056539350998608</v>
      </c>
      <c r="M174" s="126">
        <f t="shared" si="2328"/>
        <v>1.0085410656939733</v>
      </c>
      <c r="N174" s="126">
        <f t="shared" si="2328"/>
        <v>1.0114364849476103</v>
      </c>
      <c r="O174" s="126">
        <f t="shared" si="2328"/>
        <v>1.0143402166566737</v>
      </c>
      <c r="P174" s="126">
        <f t="shared" si="2328"/>
        <v>1.0172522846853813</v>
      </c>
      <c r="Q174" s="126">
        <f t="shared" si="2328"/>
        <v>1.0201727129664624</v>
      </c>
      <c r="R174" s="126">
        <f t="shared" si="2328"/>
        <v>1.0231015255013547</v>
      </c>
      <c r="S174" s="126">
        <f t="shared" si="2328"/>
        <v>1.0260387463604019</v>
      </c>
      <c r="T174" s="126">
        <f t="shared" si="2328"/>
        <v>1.028984399683051</v>
      </c>
      <c r="U174" s="126">
        <f t="shared" si="2328"/>
        <v>1.0319385096780509</v>
      </c>
      <c r="V174" s="126">
        <f t="shared" si="2328"/>
        <v>1.0349011006236515</v>
      </c>
      <c r="W174" s="126">
        <f t="shared" si="2328"/>
        <v>1.0377730230388176</v>
      </c>
      <c r="X174" s="126">
        <f t="shared" si="2328"/>
        <v>1.0408518228283561</v>
      </c>
      <c r="Y174" s="126">
        <f t="shared" si="2328"/>
        <v>1.0438400029932626</v>
      </c>
      <c r="Z174" s="126">
        <f t="shared" si="2328"/>
        <v>1.046836761920777</v>
      </c>
      <c r="AA174" s="126">
        <f t="shared" si="2328"/>
        <v>1.0498421242396576</v>
      </c>
      <c r="AB174" s="126">
        <f t="shared" si="2328"/>
        <v>1.05285611464937</v>
      </c>
      <c r="AC174" s="126">
        <f t="shared" si="2328"/>
        <v>1.0558787579202888</v>
      </c>
      <c r="AD174" s="126">
        <f t="shared" si="2328"/>
        <v>1.0589100788939025</v>
      </c>
      <c r="AE174" s="126">
        <f t="shared" si="2328"/>
        <v>1.0619501024830165</v>
      </c>
      <c r="AF174" s="126">
        <f t="shared" si="2328"/>
        <v>1.0649988536719583</v>
      </c>
      <c r="AG174" s="126">
        <f t="shared" si="2328"/>
        <v>1.0680563575167832</v>
      </c>
      <c r="AH174" s="126">
        <f t="shared" si="2328"/>
        <v>1.0711226391454798</v>
      </c>
      <c r="AI174" s="126">
        <f t="shared" si="2328"/>
        <v>1.0739924437404067</v>
      </c>
      <c r="AJ174" s="126">
        <f t="shared" si="2328"/>
        <v>1.0771786970311998</v>
      </c>
      <c r="AK174" s="126">
        <f t="shared" si="2328"/>
        <v>1.0802711679727233</v>
      </c>
      <c r="AL174" s="126">
        <f t="shared" si="2328"/>
        <v>1.0833725170851116</v>
      </c>
      <c r="AM174" s="126">
        <f t="shared" si="2328"/>
        <v>1.0864827698566941</v>
      </c>
      <c r="AN174" s="126">
        <f t="shared" si="2328"/>
        <v>1.0896019518489746</v>
      </c>
      <c r="AO174" s="126">
        <f t="shared" si="2328"/>
        <v>1.0927300886968412</v>
      </c>
      <c r="AP174" s="126">
        <f t="shared" si="2328"/>
        <v>1.0958672061087775</v>
      </c>
      <c r="AQ174" s="126">
        <f t="shared" si="2328"/>
        <v>1.0990133298670732</v>
      </c>
      <c r="AR174" s="126">
        <f t="shared" si="2328"/>
        <v>1.1021684858280367</v>
      </c>
      <c r="AS174" s="126">
        <f t="shared" si="2328"/>
        <v>1.1053326999222071</v>
      </c>
      <c r="AT174" s="126">
        <f t="shared" si="2328"/>
        <v>1.1085059981545673</v>
      </c>
      <c r="AU174" s="126">
        <f t="shared" si="2328"/>
        <v>1.111475962088432</v>
      </c>
      <c r="AV174" s="126">
        <f t="shared" si="2328"/>
        <v>1.1147734191259395</v>
      </c>
      <c r="AW174" s="126">
        <f t="shared" si="2328"/>
        <v>1.1179738207069689</v>
      </c>
      <c r="AX174" s="126">
        <f t="shared" si="2328"/>
        <v>1.1211834103167977</v>
      </c>
      <c r="AY174" s="126">
        <f t="shared" si="2328"/>
        <v>1.1244022143333261</v>
      </c>
      <c r="AZ174" s="126">
        <f t="shared" si="2328"/>
        <v>1.1276302592101826</v>
      </c>
      <c r="BA174" s="126">
        <f t="shared" si="2328"/>
        <v>1.1308675714769412</v>
      </c>
      <c r="BB174" s="126">
        <f t="shared" si="2328"/>
        <v>1.1341141777393395</v>
      </c>
      <c r="BC174" s="126">
        <f t="shared" si="2328"/>
        <v>1.1373701046794982</v>
      </c>
      <c r="BD174" s="126">
        <f t="shared" si="2328"/>
        <v>1.1406353790561385</v>
      </c>
      <c r="BE174" s="126">
        <f t="shared" si="2328"/>
        <v>1.1439100277048042</v>
      </c>
      <c r="BF174" s="126">
        <f t="shared" si="2328"/>
        <v>1.1471940775380809</v>
      </c>
      <c r="BG174" s="126">
        <f t="shared" si="2328"/>
        <v>1.15026769648205</v>
      </c>
      <c r="BH174" s="126">
        <f t="shared" si="2328"/>
        <v>1.1536802383994258</v>
      </c>
      <c r="BI174" s="126">
        <f t="shared" si="2328"/>
        <v>1.1569923375180708</v>
      </c>
      <c r="BJ174" s="126">
        <f t="shared" si="2328"/>
        <v>1.1603139453378331</v>
      </c>
      <c r="BK174" s="126">
        <f t="shared" si="2328"/>
        <v>1.1636450891572303</v>
      </c>
      <c r="BL174" s="126">
        <f t="shared" si="2328"/>
        <v>1.1669857963531516</v>
      </c>
      <c r="BM174" s="126">
        <f t="shared" si="2328"/>
        <v>1.1703360943810825</v>
      </c>
      <c r="BN174" s="126">
        <f t="shared" si="2328"/>
        <v>1.1736960107753303</v>
      </c>
      <c r="BO174" s="126">
        <f t="shared" si="2328"/>
        <v>1.1770655731492505</v>
      </c>
      <c r="BP174" s="126">
        <f t="shared" si="2328"/>
        <v>1.180444809195474</v>
      </c>
      <c r="BQ174" s="126">
        <f t="shared" si="2328"/>
        <v>1.1838337466861339</v>
      </c>
      <c r="BR174" s="126">
        <f t="shared" si="2328"/>
        <v>1.1872324134730949</v>
      </c>
      <c r="BS174" s="126">
        <f t="shared" si="2328"/>
        <v>1.1905270658589224</v>
      </c>
      <c r="BT174" s="126">
        <f t="shared" si="2328"/>
        <v>1.1940590467434065</v>
      </c>
      <c r="BU174" s="126">
        <f t="shared" si="2328"/>
        <v>1.1974870693312041</v>
      </c>
      <c r="BV174" s="126">
        <f t="shared" si="2328"/>
        <v>1.2009249334246579</v>
      </c>
      <c r="BW174" s="126">
        <f t="shared" ref="BW174:EB174" si="2329">BW$13</f>
        <v>1.204372667277734</v>
      </c>
      <c r="BX174" s="126">
        <f t="shared" si="2329"/>
        <v>1.2078302992255125</v>
      </c>
      <c r="BY174" s="126">
        <f t="shared" si="2329"/>
        <v>1.2112978576844211</v>
      </c>
      <c r="BZ174" s="126">
        <f t="shared" si="2329"/>
        <v>1.2147753711524676</v>
      </c>
      <c r="CA174" s="126">
        <f t="shared" si="2329"/>
        <v>1.2182628682094752</v>
      </c>
      <c r="CB174" s="126">
        <f t="shared" si="2329"/>
        <v>1.2217603775173165</v>
      </c>
      <c r="CC174" s="126">
        <f t="shared" si="2329"/>
        <v>1.2252679278201495</v>
      </c>
      <c r="CD174" s="126">
        <f t="shared" si="2329"/>
        <v>1.2287855479446541</v>
      </c>
      <c r="CE174" s="126">
        <f t="shared" si="2329"/>
        <v>1.232077770779646</v>
      </c>
      <c r="CF174" s="126">
        <f t="shared" si="2329"/>
        <v>1.23573302168438</v>
      </c>
      <c r="CG174" s="126">
        <f t="shared" si="2329"/>
        <v>1.2392806860334544</v>
      </c>
      <c r="CH174" s="126">
        <f t="shared" si="2329"/>
        <v>1.2428385353675644</v>
      </c>
      <c r="CI174" s="126">
        <f t="shared" si="2329"/>
        <v>1.2464065989267703</v>
      </c>
      <c r="CJ174" s="126">
        <f t="shared" si="2329"/>
        <v>1.2499849060350778</v>
      </c>
      <c r="CK174" s="126">
        <f t="shared" si="2329"/>
        <v>1.2535734861006791</v>
      </c>
      <c r="CL174" s="126">
        <f t="shared" si="2329"/>
        <v>1.257172368616194</v>
      </c>
      <c r="CM174" s="126">
        <f t="shared" si="2329"/>
        <v>1.2607815831589126</v>
      </c>
      <c r="CN174" s="126">
        <f t="shared" si="2329"/>
        <v>1.2644011593910389</v>
      </c>
      <c r="CO174" s="126">
        <f t="shared" si="2329"/>
        <v>1.2680311270599336</v>
      </c>
      <c r="CP174" s="126">
        <f t="shared" si="2329"/>
        <v>1.2716715159983594</v>
      </c>
      <c r="CQ174" s="126">
        <f t="shared" si="2329"/>
        <v>1.2750786410337906</v>
      </c>
      <c r="CR174" s="126">
        <f t="shared" si="2329"/>
        <v>1.2788614642181557</v>
      </c>
      <c r="CS174" s="126">
        <f t="shared" si="2329"/>
        <v>1.2825329459576562</v>
      </c>
      <c r="CT174" s="126">
        <f t="shared" si="2329"/>
        <v>1.2862149681493797</v>
      </c>
      <c r="CU174" s="126">
        <f t="shared" si="2329"/>
        <v>1.289907561053897</v>
      </c>
      <c r="CV174" s="126">
        <f t="shared" si="2329"/>
        <v>1.293610755018654</v>
      </c>
      <c r="CW174" s="126">
        <f t="shared" si="2329"/>
        <v>1.2973245804782207</v>
      </c>
      <c r="CX174" s="126">
        <f t="shared" si="2329"/>
        <v>1.3010490679545423</v>
      </c>
      <c r="CY174" s="126">
        <f t="shared" si="2329"/>
        <v>1.304784248057189</v>
      </c>
      <c r="CZ174" s="126">
        <f t="shared" si="2329"/>
        <v>1.3085301514836076</v>
      </c>
      <c r="DA174" s="126">
        <f t="shared" si="2329"/>
        <v>1.3122868090193751</v>
      </c>
      <c r="DB174" s="126">
        <f t="shared" si="2329"/>
        <v>1.3160542515384499</v>
      </c>
      <c r="DC174" s="126">
        <f t="shared" si="2329"/>
        <v>1.3195802889875801</v>
      </c>
      <c r="DD174" s="126">
        <f t="shared" si="2329"/>
        <v>1.323495136864544</v>
      </c>
      <c r="DE174" s="126">
        <f t="shared" si="2329"/>
        <v>1.3272947573576725</v>
      </c>
      <c r="DF174" s="126">
        <f t="shared" si="2329"/>
        <v>1.3311052861764079</v>
      </c>
      <c r="DG174" s="126">
        <f t="shared" si="2329"/>
        <v>1.3349267546374479</v>
      </c>
      <c r="DH174" s="126">
        <f t="shared" si="2329"/>
        <v>1.3387591941473977</v>
      </c>
      <c r="DI174" s="126">
        <f t="shared" si="2329"/>
        <v>1.3426026362030277</v>
      </c>
      <c r="DJ174" s="126">
        <f t="shared" si="2329"/>
        <v>1.3464571123915319</v>
      </c>
      <c r="DK174" s="126">
        <f t="shared" si="2329"/>
        <v>1.3503226543907885</v>
      </c>
      <c r="DL174" s="126">
        <f t="shared" si="2329"/>
        <v>1.3541992939696192</v>
      </c>
      <c r="DM174" s="126">
        <f t="shared" si="2329"/>
        <v>1.358087062988051</v>
      </c>
      <c r="DN174" s="126">
        <f t="shared" si="2329"/>
        <v>1.361985993397578</v>
      </c>
      <c r="DO174" s="126">
        <f t="shared" si="2329"/>
        <v>1.3657655991021458</v>
      </c>
      <c r="DP174" s="126">
        <f t="shared" si="2329"/>
        <v>1.3698174666548035</v>
      </c>
      <c r="DQ174" s="126">
        <f t="shared" si="2329"/>
        <v>1.3737500738651915</v>
      </c>
      <c r="DR174" s="126">
        <f t="shared" si="2329"/>
        <v>1.3776939711925826</v>
      </c>
      <c r="DS174" s="126">
        <f t="shared" si="2329"/>
        <v>1.381649191049759</v>
      </c>
      <c r="DT174" s="126">
        <f t="shared" si="2329"/>
        <v>1.385615765942557</v>
      </c>
      <c r="DU174" s="126">
        <f t="shared" si="2329"/>
        <v>1.3895937284701338</v>
      </c>
      <c r="DV174" s="126">
        <f t="shared" si="2329"/>
        <v>1.3935831113252357</v>
      </c>
      <c r="DW174" s="126">
        <f t="shared" si="2329"/>
        <v>1.3975839472944662</v>
      </c>
      <c r="DX174" s="126">
        <f t="shared" si="2329"/>
        <v>1.401596269258556</v>
      </c>
      <c r="DY174" s="126">
        <f t="shared" si="2329"/>
        <v>1.4056201101926329</v>
      </c>
      <c r="DZ174" s="126">
        <f t="shared" si="2329"/>
        <v>1.4096555031664932</v>
      </c>
      <c r="EA174" s="126">
        <f t="shared" si="2329"/>
        <v>1.4134323217047313</v>
      </c>
      <c r="EB174" s="126">
        <f t="shared" si="2329"/>
        <v>1.4176256038945581</v>
      </c>
    </row>
    <row r="175" spans="3:132" outlineLevel="1" x14ac:dyDescent="0.25">
      <c r="C175" s="321" t="s">
        <v>510</v>
      </c>
      <c r="D175" s="38"/>
      <c r="E175" s="38"/>
      <c r="F175" s="38"/>
      <c r="G175" s="52" t="s">
        <v>220</v>
      </c>
      <c r="H175" s="46">
        <f t="shared" ref="H175" si="2330">SUM(J175:EB175)</f>
        <v>2607814.0473456169</v>
      </c>
      <c r="I175" s="38"/>
      <c r="J175" s="82">
        <f>J173*J174</f>
        <v>0</v>
      </c>
      <c r="K175" s="82">
        <f t="shared" ref="K175:BV175" si="2331">K173*K174</f>
        <v>0</v>
      </c>
      <c r="L175" s="82">
        <f t="shared" si="2331"/>
        <v>0</v>
      </c>
      <c r="M175" s="82">
        <f t="shared" si="2331"/>
        <v>0</v>
      </c>
      <c r="N175" s="82">
        <f t="shared" si="2331"/>
        <v>0</v>
      </c>
      <c r="O175" s="82">
        <f t="shared" si="2331"/>
        <v>0</v>
      </c>
      <c r="P175" s="82">
        <f t="shared" si="2331"/>
        <v>1281481.1043467403</v>
      </c>
      <c r="Q175" s="82">
        <f t="shared" si="2331"/>
        <v>0</v>
      </c>
      <c r="R175" s="82">
        <f t="shared" si="2331"/>
        <v>0</v>
      </c>
      <c r="S175" s="82">
        <f t="shared" si="2331"/>
        <v>0</v>
      </c>
      <c r="T175" s="82">
        <f t="shared" si="2331"/>
        <v>0</v>
      </c>
      <c r="U175" s="82">
        <f t="shared" si="2331"/>
        <v>0</v>
      </c>
      <c r="V175" s="82">
        <f t="shared" si="2331"/>
        <v>0</v>
      </c>
      <c r="W175" s="82">
        <f t="shared" si="2331"/>
        <v>0</v>
      </c>
      <c r="X175" s="82">
        <f t="shared" si="2331"/>
        <v>0</v>
      </c>
      <c r="Y175" s="82">
        <f t="shared" si="2331"/>
        <v>0</v>
      </c>
      <c r="Z175" s="82">
        <f t="shared" si="2331"/>
        <v>0</v>
      </c>
      <c r="AA175" s="82">
        <f t="shared" si="2331"/>
        <v>0</v>
      </c>
      <c r="AB175" s="82">
        <f t="shared" si="2331"/>
        <v>1326332.9429988768</v>
      </c>
      <c r="AC175" s="82">
        <f t="shared" si="2331"/>
        <v>0</v>
      </c>
      <c r="AD175" s="82">
        <f t="shared" si="2331"/>
        <v>0</v>
      </c>
      <c r="AE175" s="82">
        <f t="shared" si="2331"/>
        <v>0</v>
      </c>
      <c r="AF175" s="82">
        <f t="shared" si="2331"/>
        <v>0</v>
      </c>
      <c r="AG175" s="82">
        <f t="shared" si="2331"/>
        <v>0</v>
      </c>
      <c r="AH175" s="82">
        <f t="shared" si="2331"/>
        <v>0</v>
      </c>
      <c r="AI175" s="82">
        <f t="shared" si="2331"/>
        <v>0</v>
      </c>
      <c r="AJ175" s="82">
        <f t="shared" si="2331"/>
        <v>0</v>
      </c>
      <c r="AK175" s="82">
        <f t="shared" si="2331"/>
        <v>0</v>
      </c>
      <c r="AL175" s="82">
        <f t="shared" si="2331"/>
        <v>0</v>
      </c>
      <c r="AM175" s="82">
        <f t="shared" si="2331"/>
        <v>0</v>
      </c>
      <c r="AN175" s="82">
        <f t="shared" si="2331"/>
        <v>0</v>
      </c>
      <c r="AO175" s="82">
        <f t="shared" si="2331"/>
        <v>0</v>
      </c>
      <c r="AP175" s="82">
        <f t="shared" si="2331"/>
        <v>0</v>
      </c>
      <c r="AQ175" s="82">
        <f t="shared" si="2331"/>
        <v>0</v>
      </c>
      <c r="AR175" s="82">
        <f t="shared" si="2331"/>
        <v>0</v>
      </c>
      <c r="AS175" s="82">
        <f t="shared" si="2331"/>
        <v>0</v>
      </c>
      <c r="AT175" s="82">
        <f t="shared" si="2331"/>
        <v>0</v>
      </c>
      <c r="AU175" s="82">
        <f t="shared" si="2331"/>
        <v>0</v>
      </c>
      <c r="AV175" s="82">
        <f t="shared" si="2331"/>
        <v>0</v>
      </c>
      <c r="AW175" s="82">
        <f t="shared" si="2331"/>
        <v>0</v>
      </c>
      <c r="AX175" s="82">
        <f t="shared" si="2331"/>
        <v>0</v>
      </c>
      <c r="AY175" s="82">
        <f t="shared" si="2331"/>
        <v>0</v>
      </c>
      <c r="AZ175" s="82">
        <f t="shared" si="2331"/>
        <v>0</v>
      </c>
      <c r="BA175" s="82">
        <f t="shared" si="2331"/>
        <v>0</v>
      </c>
      <c r="BB175" s="82">
        <f t="shared" si="2331"/>
        <v>0</v>
      </c>
      <c r="BC175" s="82">
        <f t="shared" si="2331"/>
        <v>0</v>
      </c>
      <c r="BD175" s="82">
        <f t="shared" si="2331"/>
        <v>0</v>
      </c>
      <c r="BE175" s="82">
        <f t="shared" si="2331"/>
        <v>0</v>
      </c>
      <c r="BF175" s="82">
        <f t="shared" si="2331"/>
        <v>0</v>
      </c>
      <c r="BG175" s="82">
        <f t="shared" si="2331"/>
        <v>0</v>
      </c>
      <c r="BH175" s="82">
        <f t="shared" si="2331"/>
        <v>0</v>
      </c>
      <c r="BI175" s="82">
        <f t="shared" si="2331"/>
        <v>0</v>
      </c>
      <c r="BJ175" s="82">
        <f t="shared" si="2331"/>
        <v>0</v>
      </c>
      <c r="BK175" s="82">
        <f t="shared" si="2331"/>
        <v>0</v>
      </c>
      <c r="BL175" s="82">
        <f t="shared" si="2331"/>
        <v>0</v>
      </c>
      <c r="BM175" s="82">
        <f t="shared" si="2331"/>
        <v>0</v>
      </c>
      <c r="BN175" s="82">
        <f t="shared" si="2331"/>
        <v>0</v>
      </c>
      <c r="BO175" s="82">
        <f t="shared" si="2331"/>
        <v>0</v>
      </c>
      <c r="BP175" s="82">
        <f t="shared" si="2331"/>
        <v>0</v>
      </c>
      <c r="BQ175" s="82">
        <f t="shared" si="2331"/>
        <v>0</v>
      </c>
      <c r="BR175" s="82">
        <f t="shared" si="2331"/>
        <v>0</v>
      </c>
      <c r="BS175" s="82">
        <f t="shared" si="2331"/>
        <v>0</v>
      </c>
      <c r="BT175" s="82">
        <f t="shared" si="2331"/>
        <v>0</v>
      </c>
      <c r="BU175" s="82">
        <f t="shared" si="2331"/>
        <v>0</v>
      </c>
      <c r="BV175" s="82">
        <f t="shared" si="2331"/>
        <v>0</v>
      </c>
      <c r="BW175" s="82">
        <f t="shared" ref="BW175:EB175" si="2332">BW173*BW174</f>
        <v>0</v>
      </c>
      <c r="BX175" s="82">
        <f t="shared" si="2332"/>
        <v>0</v>
      </c>
      <c r="BY175" s="82">
        <f t="shared" si="2332"/>
        <v>0</v>
      </c>
      <c r="BZ175" s="82">
        <f t="shared" si="2332"/>
        <v>0</v>
      </c>
      <c r="CA175" s="82">
        <f t="shared" si="2332"/>
        <v>0</v>
      </c>
      <c r="CB175" s="82">
        <f t="shared" si="2332"/>
        <v>0</v>
      </c>
      <c r="CC175" s="82">
        <f t="shared" si="2332"/>
        <v>0</v>
      </c>
      <c r="CD175" s="82">
        <f t="shared" si="2332"/>
        <v>0</v>
      </c>
      <c r="CE175" s="82">
        <f t="shared" si="2332"/>
        <v>0</v>
      </c>
      <c r="CF175" s="82">
        <f t="shared" si="2332"/>
        <v>0</v>
      </c>
      <c r="CG175" s="82">
        <f t="shared" si="2332"/>
        <v>0</v>
      </c>
      <c r="CH175" s="82">
        <f t="shared" si="2332"/>
        <v>0</v>
      </c>
      <c r="CI175" s="82">
        <f t="shared" si="2332"/>
        <v>0</v>
      </c>
      <c r="CJ175" s="82">
        <f t="shared" si="2332"/>
        <v>0</v>
      </c>
      <c r="CK175" s="82">
        <f t="shared" si="2332"/>
        <v>0</v>
      </c>
      <c r="CL175" s="82">
        <f t="shared" si="2332"/>
        <v>0</v>
      </c>
      <c r="CM175" s="82">
        <f t="shared" si="2332"/>
        <v>0</v>
      </c>
      <c r="CN175" s="82">
        <f t="shared" si="2332"/>
        <v>0</v>
      </c>
      <c r="CO175" s="82">
        <f t="shared" si="2332"/>
        <v>0</v>
      </c>
      <c r="CP175" s="82">
        <f t="shared" si="2332"/>
        <v>0</v>
      </c>
      <c r="CQ175" s="82">
        <f t="shared" si="2332"/>
        <v>0</v>
      </c>
      <c r="CR175" s="82">
        <f t="shared" si="2332"/>
        <v>0</v>
      </c>
      <c r="CS175" s="82">
        <f t="shared" si="2332"/>
        <v>0</v>
      </c>
      <c r="CT175" s="82">
        <f t="shared" si="2332"/>
        <v>0</v>
      </c>
      <c r="CU175" s="82">
        <f t="shared" si="2332"/>
        <v>0</v>
      </c>
      <c r="CV175" s="82">
        <f t="shared" si="2332"/>
        <v>0</v>
      </c>
      <c r="CW175" s="82">
        <f t="shared" si="2332"/>
        <v>0</v>
      </c>
      <c r="CX175" s="82">
        <f t="shared" si="2332"/>
        <v>0</v>
      </c>
      <c r="CY175" s="82">
        <f t="shared" si="2332"/>
        <v>0</v>
      </c>
      <c r="CZ175" s="82">
        <f t="shared" si="2332"/>
        <v>0</v>
      </c>
      <c r="DA175" s="82">
        <f t="shared" si="2332"/>
        <v>0</v>
      </c>
      <c r="DB175" s="82">
        <f t="shared" si="2332"/>
        <v>0</v>
      </c>
      <c r="DC175" s="82">
        <f t="shared" si="2332"/>
        <v>0</v>
      </c>
      <c r="DD175" s="82">
        <f t="shared" si="2332"/>
        <v>0</v>
      </c>
      <c r="DE175" s="82">
        <f t="shared" si="2332"/>
        <v>0</v>
      </c>
      <c r="DF175" s="82">
        <f t="shared" si="2332"/>
        <v>0</v>
      </c>
      <c r="DG175" s="82">
        <f t="shared" si="2332"/>
        <v>0</v>
      </c>
      <c r="DH175" s="82">
        <f t="shared" si="2332"/>
        <v>0</v>
      </c>
      <c r="DI175" s="82">
        <f t="shared" si="2332"/>
        <v>0</v>
      </c>
      <c r="DJ175" s="82">
        <f t="shared" si="2332"/>
        <v>0</v>
      </c>
      <c r="DK175" s="82">
        <f t="shared" si="2332"/>
        <v>0</v>
      </c>
      <c r="DL175" s="82">
        <f t="shared" si="2332"/>
        <v>0</v>
      </c>
      <c r="DM175" s="82">
        <f t="shared" si="2332"/>
        <v>0</v>
      </c>
      <c r="DN175" s="82">
        <f t="shared" si="2332"/>
        <v>0</v>
      </c>
      <c r="DO175" s="82">
        <f t="shared" si="2332"/>
        <v>0</v>
      </c>
      <c r="DP175" s="82">
        <f t="shared" si="2332"/>
        <v>0</v>
      </c>
      <c r="DQ175" s="82">
        <f t="shared" si="2332"/>
        <v>0</v>
      </c>
      <c r="DR175" s="82">
        <f t="shared" si="2332"/>
        <v>0</v>
      </c>
      <c r="DS175" s="82">
        <f t="shared" si="2332"/>
        <v>0</v>
      </c>
      <c r="DT175" s="82">
        <f t="shared" si="2332"/>
        <v>0</v>
      </c>
      <c r="DU175" s="82">
        <f t="shared" si="2332"/>
        <v>0</v>
      </c>
      <c r="DV175" s="82">
        <f t="shared" si="2332"/>
        <v>0</v>
      </c>
      <c r="DW175" s="82">
        <f t="shared" si="2332"/>
        <v>0</v>
      </c>
      <c r="DX175" s="82">
        <f t="shared" si="2332"/>
        <v>0</v>
      </c>
      <c r="DY175" s="82">
        <f t="shared" si="2332"/>
        <v>0</v>
      </c>
      <c r="DZ175" s="82">
        <f t="shared" si="2332"/>
        <v>0</v>
      </c>
      <c r="EA175" s="82">
        <f t="shared" si="2332"/>
        <v>0</v>
      </c>
      <c r="EB175" s="82">
        <f t="shared" si="2332"/>
        <v>0</v>
      </c>
    </row>
    <row r="176" spans="3:132" outlineLevel="1" x14ac:dyDescent="0.25">
      <c r="C176" s="32"/>
      <c r="G176" s="52"/>
      <c r="H176" s="29"/>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row>
    <row r="177" spans="2:132" ht="13" outlineLevel="1" x14ac:dyDescent="0.3">
      <c r="C177" s="340" t="s">
        <v>504</v>
      </c>
      <c r="G177" s="52"/>
      <c r="H177" s="29"/>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row>
    <row r="178" spans="2:132" outlineLevel="1" x14ac:dyDescent="0.25">
      <c r="C178" s="318" t="s">
        <v>509</v>
      </c>
      <c r="G178" s="52" t="s">
        <v>525</v>
      </c>
      <c r="H178" s="46">
        <f t="shared" ref="H178:H179" si="2333">SUM(J178:EB178)</f>
        <v>13672727.272727273</v>
      </c>
      <c r="J178" s="82">
        <f t="shared" ref="J178:AO178" si="2334">$D$169*(MONTH($D162)=J$5)*(AND(J$7&gt;=$D$162,J$7&lt;$E$162))</f>
        <v>0</v>
      </c>
      <c r="K178" s="82">
        <f t="shared" si="2334"/>
        <v>0</v>
      </c>
      <c r="L178" s="82">
        <f t="shared" si="2334"/>
        <v>0</v>
      </c>
      <c r="M178" s="82">
        <f t="shared" si="2334"/>
        <v>0</v>
      </c>
      <c r="N178" s="82">
        <f t="shared" si="2334"/>
        <v>0</v>
      </c>
      <c r="O178" s="82">
        <f t="shared" si="2334"/>
        <v>0</v>
      </c>
      <c r="P178" s="82">
        <f t="shared" si="2334"/>
        <v>6836363.6363636367</v>
      </c>
      <c r="Q178" s="82">
        <f t="shared" si="2334"/>
        <v>0</v>
      </c>
      <c r="R178" s="82">
        <f t="shared" si="2334"/>
        <v>0</v>
      </c>
      <c r="S178" s="82">
        <f t="shared" si="2334"/>
        <v>0</v>
      </c>
      <c r="T178" s="82">
        <f t="shared" si="2334"/>
        <v>0</v>
      </c>
      <c r="U178" s="82">
        <f t="shared" si="2334"/>
        <v>0</v>
      </c>
      <c r="V178" s="82">
        <f t="shared" si="2334"/>
        <v>0</v>
      </c>
      <c r="W178" s="82">
        <f t="shared" si="2334"/>
        <v>0</v>
      </c>
      <c r="X178" s="82">
        <f t="shared" si="2334"/>
        <v>0</v>
      </c>
      <c r="Y178" s="82">
        <f t="shared" si="2334"/>
        <v>0</v>
      </c>
      <c r="Z178" s="82">
        <f t="shared" si="2334"/>
        <v>0</v>
      </c>
      <c r="AA178" s="82">
        <f t="shared" si="2334"/>
        <v>0</v>
      </c>
      <c r="AB178" s="82">
        <f t="shared" si="2334"/>
        <v>6836363.6363636367</v>
      </c>
      <c r="AC178" s="82">
        <f t="shared" si="2334"/>
        <v>0</v>
      </c>
      <c r="AD178" s="82">
        <f t="shared" si="2334"/>
        <v>0</v>
      </c>
      <c r="AE178" s="82">
        <f t="shared" si="2334"/>
        <v>0</v>
      </c>
      <c r="AF178" s="82">
        <f t="shared" si="2334"/>
        <v>0</v>
      </c>
      <c r="AG178" s="82">
        <f t="shared" si="2334"/>
        <v>0</v>
      </c>
      <c r="AH178" s="82">
        <f t="shared" si="2334"/>
        <v>0</v>
      </c>
      <c r="AI178" s="82">
        <f t="shared" si="2334"/>
        <v>0</v>
      </c>
      <c r="AJ178" s="82">
        <f t="shared" si="2334"/>
        <v>0</v>
      </c>
      <c r="AK178" s="82">
        <f t="shared" si="2334"/>
        <v>0</v>
      </c>
      <c r="AL178" s="82">
        <f t="shared" si="2334"/>
        <v>0</v>
      </c>
      <c r="AM178" s="82">
        <f t="shared" si="2334"/>
        <v>0</v>
      </c>
      <c r="AN178" s="82">
        <f t="shared" si="2334"/>
        <v>0</v>
      </c>
      <c r="AO178" s="82">
        <f t="shared" si="2334"/>
        <v>0</v>
      </c>
      <c r="AP178" s="82">
        <f t="shared" ref="AP178:BU178" si="2335">$D$169*(MONTH($D162)=AP$5)*(AND(AP$7&gt;=$D$162,AP$7&lt;$E$162))</f>
        <v>0</v>
      </c>
      <c r="AQ178" s="82">
        <f t="shared" si="2335"/>
        <v>0</v>
      </c>
      <c r="AR178" s="82">
        <f t="shared" si="2335"/>
        <v>0</v>
      </c>
      <c r="AS178" s="82">
        <f t="shared" si="2335"/>
        <v>0</v>
      </c>
      <c r="AT178" s="82">
        <f t="shared" si="2335"/>
        <v>0</v>
      </c>
      <c r="AU178" s="82">
        <f t="shared" si="2335"/>
        <v>0</v>
      </c>
      <c r="AV178" s="82">
        <f t="shared" si="2335"/>
        <v>0</v>
      </c>
      <c r="AW178" s="82">
        <f t="shared" si="2335"/>
        <v>0</v>
      </c>
      <c r="AX178" s="82">
        <f t="shared" si="2335"/>
        <v>0</v>
      </c>
      <c r="AY178" s="82">
        <f t="shared" si="2335"/>
        <v>0</v>
      </c>
      <c r="AZ178" s="82">
        <f t="shared" si="2335"/>
        <v>0</v>
      </c>
      <c r="BA178" s="82">
        <f t="shared" si="2335"/>
        <v>0</v>
      </c>
      <c r="BB178" s="82">
        <f t="shared" si="2335"/>
        <v>0</v>
      </c>
      <c r="BC178" s="82">
        <f t="shared" si="2335"/>
        <v>0</v>
      </c>
      <c r="BD178" s="82">
        <f t="shared" si="2335"/>
        <v>0</v>
      </c>
      <c r="BE178" s="82">
        <f t="shared" si="2335"/>
        <v>0</v>
      </c>
      <c r="BF178" s="82">
        <f t="shared" si="2335"/>
        <v>0</v>
      </c>
      <c r="BG178" s="82">
        <f t="shared" si="2335"/>
        <v>0</v>
      </c>
      <c r="BH178" s="82">
        <f t="shared" si="2335"/>
        <v>0</v>
      </c>
      <c r="BI178" s="82">
        <f t="shared" si="2335"/>
        <v>0</v>
      </c>
      <c r="BJ178" s="82">
        <f t="shared" si="2335"/>
        <v>0</v>
      </c>
      <c r="BK178" s="82">
        <f t="shared" si="2335"/>
        <v>0</v>
      </c>
      <c r="BL178" s="82">
        <f t="shared" si="2335"/>
        <v>0</v>
      </c>
      <c r="BM178" s="82">
        <f t="shared" si="2335"/>
        <v>0</v>
      </c>
      <c r="BN178" s="82">
        <f t="shared" si="2335"/>
        <v>0</v>
      </c>
      <c r="BO178" s="82">
        <f t="shared" si="2335"/>
        <v>0</v>
      </c>
      <c r="BP178" s="82">
        <f t="shared" si="2335"/>
        <v>0</v>
      </c>
      <c r="BQ178" s="82">
        <f t="shared" si="2335"/>
        <v>0</v>
      </c>
      <c r="BR178" s="82">
        <f t="shared" si="2335"/>
        <v>0</v>
      </c>
      <c r="BS178" s="82">
        <f t="shared" si="2335"/>
        <v>0</v>
      </c>
      <c r="BT178" s="82">
        <f t="shared" si="2335"/>
        <v>0</v>
      </c>
      <c r="BU178" s="82">
        <f t="shared" si="2335"/>
        <v>0</v>
      </c>
      <c r="BV178" s="82">
        <f t="shared" ref="BV178:DA178" si="2336">$D$169*(MONTH($D162)=BV$5)*(AND(BV$7&gt;=$D$162,BV$7&lt;$E$162))</f>
        <v>0</v>
      </c>
      <c r="BW178" s="82">
        <f t="shared" si="2336"/>
        <v>0</v>
      </c>
      <c r="BX178" s="82">
        <f t="shared" si="2336"/>
        <v>0</v>
      </c>
      <c r="BY178" s="82">
        <f t="shared" si="2336"/>
        <v>0</v>
      </c>
      <c r="BZ178" s="82">
        <f t="shared" si="2336"/>
        <v>0</v>
      </c>
      <c r="CA178" s="82">
        <f t="shared" si="2336"/>
        <v>0</v>
      </c>
      <c r="CB178" s="82">
        <f t="shared" si="2336"/>
        <v>0</v>
      </c>
      <c r="CC178" s="82">
        <f t="shared" si="2336"/>
        <v>0</v>
      </c>
      <c r="CD178" s="82">
        <f t="shared" si="2336"/>
        <v>0</v>
      </c>
      <c r="CE178" s="82">
        <f t="shared" si="2336"/>
        <v>0</v>
      </c>
      <c r="CF178" s="82">
        <f t="shared" si="2336"/>
        <v>0</v>
      </c>
      <c r="CG178" s="82">
        <f t="shared" si="2336"/>
        <v>0</v>
      </c>
      <c r="CH178" s="82">
        <f t="shared" si="2336"/>
        <v>0</v>
      </c>
      <c r="CI178" s="82">
        <f t="shared" si="2336"/>
        <v>0</v>
      </c>
      <c r="CJ178" s="82">
        <f t="shared" si="2336"/>
        <v>0</v>
      </c>
      <c r="CK178" s="82">
        <f t="shared" si="2336"/>
        <v>0</v>
      </c>
      <c r="CL178" s="82">
        <f t="shared" si="2336"/>
        <v>0</v>
      </c>
      <c r="CM178" s="82">
        <f t="shared" si="2336"/>
        <v>0</v>
      </c>
      <c r="CN178" s="82">
        <f t="shared" si="2336"/>
        <v>0</v>
      </c>
      <c r="CO178" s="82">
        <f t="shared" si="2336"/>
        <v>0</v>
      </c>
      <c r="CP178" s="82">
        <f t="shared" si="2336"/>
        <v>0</v>
      </c>
      <c r="CQ178" s="82">
        <f t="shared" si="2336"/>
        <v>0</v>
      </c>
      <c r="CR178" s="82">
        <f t="shared" si="2336"/>
        <v>0</v>
      </c>
      <c r="CS178" s="82">
        <f t="shared" si="2336"/>
        <v>0</v>
      </c>
      <c r="CT178" s="82">
        <f t="shared" si="2336"/>
        <v>0</v>
      </c>
      <c r="CU178" s="82">
        <f t="shared" si="2336"/>
        <v>0</v>
      </c>
      <c r="CV178" s="82">
        <f t="shared" si="2336"/>
        <v>0</v>
      </c>
      <c r="CW178" s="82">
        <f t="shared" si="2336"/>
        <v>0</v>
      </c>
      <c r="CX178" s="82">
        <f t="shared" si="2336"/>
        <v>0</v>
      </c>
      <c r="CY178" s="82">
        <f t="shared" si="2336"/>
        <v>0</v>
      </c>
      <c r="CZ178" s="82">
        <f t="shared" si="2336"/>
        <v>0</v>
      </c>
      <c r="DA178" s="82">
        <f t="shared" si="2336"/>
        <v>0</v>
      </c>
      <c r="DB178" s="82">
        <f t="shared" ref="DB178:EB178" si="2337">$D$169*(MONTH($D162)=DB$5)*(AND(DB$7&gt;=$D$162,DB$7&lt;$E$162))</f>
        <v>0</v>
      </c>
      <c r="DC178" s="82">
        <f t="shared" si="2337"/>
        <v>0</v>
      </c>
      <c r="DD178" s="82">
        <f t="shared" si="2337"/>
        <v>0</v>
      </c>
      <c r="DE178" s="82">
        <f t="shared" si="2337"/>
        <v>0</v>
      </c>
      <c r="DF178" s="82">
        <f t="shared" si="2337"/>
        <v>0</v>
      </c>
      <c r="DG178" s="82">
        <f t="shared" si="2337"/>
        <v>0</v>
      </c>
      <c r="DH178" s="82">
        <f t="shared" si="2337"/>
        <v>0</v>
      </c>
      <c r="DI178" s="82">
        <f t="shared" si="2337"/>
        <v>0</v>
      </c>
      <c r="DJ178" s="82">
        <f t="shared" si="2337"/>
        <v>0</v>
      </c>
      <c r="DK178" s="82">
        <f t="shared" si="2337"/>
        <v>0</v>
      </c>
      <c r="DL178" s="82">
        <f t="shared" si="2337"/>
        <v>0</v>
      </c>
      <c r="DM178" s="82">
        <f t="shared" si="2337"/>
        <v>0</v>
      </c>
      <c r="DN178" s="82">
        <f t="shared" si="2337"/>
        <v>0</v>
      </c>
      <c r="DO178" s="82">
        <f t="shared" si="2337"/>
        <v>0</v>
      </c>
      <c r="DP178" s="82">
        <f t="shared" si="2337"/>
        <v>0</v>
      </c>
      <c r="DQ178" s="82">
        <f t="shared" si="2337"/>
        <v>0</v>
      </c>
      <c r="DR178" s="82">
        <f t="shared" si="2337"/>
        <v>0</v>
      </c>
      <c r="DS178" s="82">
        <f t="shared" si="2337"/>
        <v>0</v>
      </c>
      <c r="DT178" s="82">
        <f t="shared" si="2337"/>
        <v>0</v>
      </c>
      <c r="DU178" s="82">
        <f t="shared" si="2337"/>
        <v>0</v>
      </c>
      <c r="DV178" s="82">
        <f t="shared" si="2337"/>
        <v>0</v>
      </c>
      <c r="DW178" s="82">
        <f t="shared" si="2337"/>
        <v>0</v>
      </c>
      <c r="DX178" s="82">
        <f t="shared" si="2337"/>
        <v>0</v>
      </c>
      <c r="DY178" s="82">
        <f t="shared" si="2337"/>
        <v>0</v>
      </c>
      <c r="DZ178" s="82">
        <f t="shared" si="2337"/>
        <v>0</v>
      </c>
      <c r="EA178" s="82">
        <f t="shared" si="2337"/>
        <v>0</v>
      </c>
      <c r="EB178" s="82">
        <f t="shared" si="2337"/>
        <v>0</v>
      </c>
    </row>
    <row r="179" spans="2:132" outlineLevel="1" x14ac:dyDescent="0.25">
      <c r="C179" s="318" t="s">
        <v>512</v>
      </c>
      <c r="D179" s="79">
        <f>Assumptions!K85</f>
        <v>44927</v>
      </c>
      <c r="E179" s="16">
        <f>Assumptions!K86</f>
        <v>12</v>
      </c>
      <c r="F179" s="61">
        <f t="shared" ref="F179" si="2338">EDATE(D179,E179)</f>
        <v>45292</v>
      </c>
      <c r="G179" s="52" t="s">
        <v>215</v>
      </c>
      <c r="H179" s="50">
        <f t="shared" si="2333"/>
        <v>1</v>
      </c>
      <c r="J179" s="130">
        <f t="shared" ref="J179:BU179" si="2339">IFERROR(IF(AND(J$6&gt;=$D179,J$7&lt;=$F179),1,0)*1/(YEARFRAC($D179,$F179)*MiY),0)+IF(AND($D179=$F179,J$6&lt;=$D179,J$7&gt;=$F179),1)</f>
        <v>8.3333333333333329E-2</v>
      </c>
      <c r="K179" s="130">
        <f t="shared" si="2339"/>
        <v>8.3333333333333329E-2</v>
      </c>
      <c r="L179" s="130">
        <f t="shared" si="2339"/>
        <v>8.3333333333333329E-2</v>
      </c>
      <c r="M179" s="130">
        <f t="shared" si="2339"/>
        <v>8.3333333333333329E-2</v>
      </c>
      <c r="N179" s="130">
        <f t="shared" si="2339"/>
        <v>8.3333333333333329E-2</v>
      </c>
      <c r="O179" s="130">
        <f t="shared" si="2339"/>
        <v>8.3333333333333329E-2</v>
      </c>
      <c r="P179" s="130">
        <f t="shared" si="2339"/>
        <v>8.3333333333333329E-2</v>
      </c>
      <c r="Q179" s="130">
        <f t="shared" si="2339"/>
        <v>8.3333333333333329E-2</v>
      </c>
      <c r="R179" s="130">
        <f t="shared" si="2339"/>
        <v>8.3333333333333329E-2</v>
      </c>
      <c r="S179" s="130">
        <f t="shared" si="2339"/>
        <v>8.3333333333333329E-2</v>
      </c>
      <c r="T179" s="130">
        <f t="shared" si="2339"/>
        <v>8.3333333333333329E-2</v>
      </c>
      <c r="U179" s="130">
        <f t="shared" si="2339"/>
        <v>8.3333333333333329E-2</v>
      </c>
      <c r="V179" s="130">
        <f t="shared" si="2339"/>
        <v>0</v>
      </c>
      <c r="W179" s="130">
        <f t="shared" si="2339"/>
        <v>0</v>
      </c>
      <c r="X179" s="130">
        <f t="shared" si="2339"/>
        <v>0</v>
      </c>
      <c r="Y179" s="130">
        <f t="shared" si="2339"/>
        <v>0</v>
      </c>
      <c r="Z179" s="130">
        <f t="shared" si="2339"/>
        <v>0</v>
      </c>
      <c r="AA179" s="130">
        <f t="shared" si="2339"/>
        <v>0</v>
      </c>
      <c r="AB179" s="130">
        <f t="shared" si="2339"/>
        <v>0</v>
      </c>
      <c r="AC179" s="130">
        <f t="shared" si="2339"/>
        <v>0</v>
      </c>
      <c r="AD179" s="130">
        <f t="shared" si="2339"/>
        <v>0</v>
      </c>
      <c r="AE179" s="130">
        <f t="shared" si="2339"/>
        <v>0</v>
      </c>
      <c r="AF179" s="130">
        <f t="shared" si="2339"/>
        <v>0</v>
      </c>
      <c r="AG179" s="130">
        <f t="shared" si="2339"/>
        <v>0</v>
      </c>
      <c r="AH179" s="130">
        <f t="shared" si="2339"/>
        <v>0</v>
      </c>
      <c r="AI179" s="130">
        <f t="shared" si="2339"/>
        <v>0</v>
      </c>
      <c r="AJ179" s="130">
        <f t="shared" si="2339"/>
        <v>0</v>
      </c>
      <c r="AK179" s="130">
        <f t="shared" si="2339"/>
        <v>0</v>
      </c>
      <c r="AL179" s="130">
        <f t="shared" si="2339"/>
        <v>0</v>
      </c>
      <c r="AM179" s="130">
        <f t="shared" si="2339"/>
        <v>0</v>
      </c>
      <c r="AN179" s="130">
        <f t="shared" si="2339"/>
        <v>0</v>
      </c>
      <c r="AO179" s="130">
        <f t="shared" si="2339"/>
        <v>0</v>
      </c>
      <c r="AP179" s="130">
        <f t="shared" si="2339"/>
        <v>0</v>
      </c>
      <c r="AQ179" s="130">
        <f t="shared" si="2339"/>
        <v>0</v>
      </c>
      <c r="AR179" s="130">
        <f t="shared" si="2339"/>
        <v>0</v>
      </c>
      <c r="AS179" s="130">
        <f t="shared" si="2339"/>
        <v>0</v>
      </c>
      <c r="AT179" s="130">
        <f t="shared" si="2339"/>
        <v>0</v>
      </c>
      <c r="AU179" s="130">
        <f t="shared" si="2339"/>
        <v>0</v>
      </c>
      <c r="AV179" s="130">
        <f t="shared" si="2339"/>
        <v>0</v>
      </c>
      <c r="AW179" s="130">
        <f t="shared" si="2339"/>
        <v>0</v>
      </c>
      <c r="AX179" s="130">
        <f t="shared" si="2339"/>
        <v>0</v>
      </c>
      <c r="AY179" s="130">
        <f t="shared" si="2339"/>
        <v>0</v>
      </c>
      <c r="AZ179" s="130">
        <f t="shared" si="2339"/>
        <v>0</v>
      </c>
      <c r="BA179" s="130">
        <f t="shared" si="2339"/>
        <v>0</v>
      </c>
      <c r="BB179" s="130">
        <f t="shared" si="2339"/>
        <v>0</v>
      </c>
      <c r="BC179" s="130">
        <f t="shared" si="2339"/>
        <v>0</v>
      </c>
      <c r="BD179" s="130">
        <f t="shared" si="2339"/>
        <v>0</v>
      </c>
      <c r="BE179" s="130">
        <f t="shared" si="2339"/>
        <v>0</v>
      </c>
      <c r="BF179" s="130">
        <f t="shared" si="2339"/>
        <v>0</v>
      </c>
      <c r="BG179" s="130">
        <f t="shared" si="2339"/>
        <v>0</v>
      </c>
      <c r="BH179" s="130">
        <f t="shared" si="2339"/>
        <v>0</v>
      </c>
      <c r="BI179" s="130">
        <f t="shared" si="2339"/>
        <v>0</v>
      </c>
      <c r="BJ179" s="130">
        <f t="shared" si="2339"/>
        <v>0</v>
      </c>
      <c r="BK179" s="130">
        <f t="shared" si="2339"/>
        <v>0</v>
      </c>
      <c r="BL179" s="130">
        <f t="shared" si="2339"/>
        <v>0</v>
      </c>
      <c r="BM179" s="130">
        <f t="shared" si="2339"/>
        <v>0</v>
      </c>
      <c r="BN179" s="130">
        <f t="shared" si="2339"/>
        <v>0</v>
      </c>
      <c r="BO179" s="130">
        <f t="shared" si="2339"/>
        <v>0</v>
      </c>
      <c r="BP179" s="130">
        <f t="shared" si="2339"/>
        <v>0</v>
      </c>
      <c r="BQ179" s="130">
        <f t="shared" si="2339"/>
        <v>0</v>
      </c>
      <c r="BR179" s="130">
        <f t="shared" si="2339"/>
        <v>0</v>
      </c>
      <c r="BS179" s="130">
        <f t="shared" si="2339"/>
        <v>0</v>
      </c>
      <c r="BT179" s="130">
        <f t="shared" si="2339"/>
        <v>0</v>
      </c>
      <c r="BU179" s="130">
        <f t="shared" si="2339"/>
        <v>0</v>
      </c>
      <c r="BV179" s="130">
        <f t="shared" ref="BV179:EB179" si="2340">IFERROR(IF(AND(BV$6&gt;=$D179,BV$7&lt;=$F179),1,0)*1/(YEARFRAC($D179,$F179)*MiY),0)+IF(AND($D179=$F179,BV$6&lt;=$D179,BV$7&gt;=$F179),1)</f>
        <v>0</v>
      </c>
      <c r="BW179" s="130">
        <f t="shared" si="2340"/>
        <v>0</v>
      </c>
      <c r="BX179" s="130">
        <f t="shared" si="2340"/>
        <v>0</v>
      </c>
      <c r="BY179" s="130">
        <f t="shared" si="2340"/>
        <v>0</v>
      </c>
      <c r="BZ179" s="130">
        <f t="shared" si="2340"/>
        <v>0</v>
      </c>
      <c r="CA179" s="130">
        <f t="shared" si="2340"/>
        <v>0</v>
      </c>
      <c r="CB179" s="130">
        <f t="shared" si="2340"/>
        <v>0</v>
      </c>
      <c r="CC179" s="130">
        <f t="shared" si="2340"/>
        <v>0</v>
      </c>
      <c r="CD179" s="130">
        <f t="shared" si="2340"/>
        <v>0</v>
      </c>
      <c r="CE179" s="130">
        <f t="shared" si="2340"/>
        <v>0</v>
      </c>
      <c r="CF179" s="130">
        <f t="shared" si="2340"/>
        <v>0</v>
      </c>
      <c r="CG179" s="130">
        <f t="shared" si="2340"/>
        <v>0</v>
      </c>
      <c r="CH179" s="130">
        <f t="shared" si="2340"/>
        <v>0</v>
      </c>
      <c r="CI179" s="130">
        <f t="shared" si="2340"/>
        <v>0</v>
      </c>
      <c r="CJ179" s="130">
        <f t="shared" si="2340"/>
        <v>0</v>
      </c>
      <c r="CK179" s="130">
        <f t="shared" si="2340"/>
        <v>0</v>
      </c>
      <c r="CL179" s="130">
        <f t="shared" si="2340"/>
        <v>0</v>
      </c>
      <c r="CM179" s="130">
        <f t="shared" si="2340"/>
        <v>0</v>
      </c>
      <c r="CN179" s="130">
        <f t="shared" si="2340"/>
        <v>0</v>
      </c>
      <c r="CO179" s="130">
        <f t="shared" si="2340"/>
        <v>0</v>
      </c>
      <c r="CP179" s="130">
        <f t="shared" si="2340"/>
        <v>0</v>
      </c>
      <c r="CQ179" s="130">
        <f t="shared" si="2340"/>
        <v>0</v>
      </c>
      <c r="CR179" s="130">
        <f t="shared" si="2340"/>
        <v>0</v>
      </c>
      <c r="CS179" s="130">
        <f t="shared" si="2340"/>
        <v>0</v>
      </c>
      <c r="CT179" s="130">
        <f t="shared" si="2340"/>
        <v>0</v>
      </c>
      <c r="CU179" s="130">
        <f t="shared" si="2340"/>
        <v>0</v>
      </c>
      <c r="CV179" s="130">
        <f t="shared" si="2340"/>
        <v>0</v>
      </c>
      <c r="CW179" s="130">
        <f t="shared" si="2340"/>
        <v>0</v>
      </c>
      <c r="CX179" s="130">
        <f t="shared" si="2340"/>
        <v>0</v>
      </c>
      <c r="CY179" s="130">
        <f t="shared" si="2340"/>
        <v>0</v>
      </c>
      <c r="CZ179" s="130">
        <f t="shared" si="2340"/>
        <v>0</v>
      </c>
      <c r="DA179" s="130">
        <f t="shared" si="2340"/>
        <v>0</v>
      </c>
      <c r="DB179" s="130">
        <f t="shared" si="2340"/>
        <v>0</v>
      </c>
      <c r="DC179" s="130">
        <f t="shared" si="2340"/>
        <v>0</v>
      </c>
      <c r="DD179" s="130">
        <f t="shared" si="2340"/>
        <v>0</v>
      </c>
      <c r="DE179" s="130">
        <f t="shared" si="2340"/>
        <v>0</v>
      </c>
      <c r="DF179" s="130">
        <f t="shared" si="2340"/>
        <v>0</v>
      </c>
      <c r="DG179" s="130">
        <f t="shared" si="2340"/>
        <v>0</v>
      </c>
      <c r="DH179" s="130">
        <f t="shared" si="2340"/>
        <v>0</v>
      </c>
      <c r="DI179" s="130">
        <f t="shared" si="2340"/>
        <v>0</v>
      </c>
      <c r="DJ179" s="130">
        <f t="shared" si="2340"/>
        <v>0</v>
      </c>
      <c r="DK179" s="130">
        <f t="shared" si="2340"/>
        <v>0</v>
      </c>
      <c r="DL179" s="130">
        <f t="shared" si="2340"/>
        <v>0</v>
      </c>
      <c r="DM179" s="130">
        <f t="shared" si="2340"/>
        <v>0</v>
      </c>
      <c r="DN179" s="130">
        <f t="shared" si="2340"/>
        <v>0</v>
      </c>
      <c r="DO179" s="130">
        <f t="shared" si="2340"/>
        <v>0</v>
      </c>
      <c r="DP179" s="130">
        <f t="shared" si="2340"/>
        <v>0</v>
      </c>
      <c r="DQ179" s="130">
        <f t="shared" si="2340"/>
        <v>0</v>
      </c>
      <c r="DR179" s="130">
        <f t="shared" si="2340"/>
        <v>0</v>
      </c>
      <c r="DS179" s="130">
        <f t="shared" si="2340"/>
        <v>0</v>
      </c>
      <c r="DT179" s="130">
        <f t="shared" si="2340"/>
        <v>0</v>
      </c>
      <c r="DU179" s="130">
        <f t="shared" si="2340"/>
        <v>0</v>
      </c>
      <c r="DV179" s="130">
        <f t="shared" si="2340"/>
        <v>0</v>
      </c>
      <c r="DW179" s="130">
        <f t="shared" si="2340"/>
        <v>0</v>
      </c>
      <c r="DX179" s="130">
        <f t="shared" si="2340"/>
        <v>0</v>
      </c>
      <c r="DY179" s="130">
        <f t="shared" si="2340"/>
        <v>0</v>
      </c>
      <c r="DZ179" s="130">
        <f t="shared" si="2340"/>
        <v>0</v>
      </c>
      <c r="EA179" s="130">
        <f t="shared" si="2340"/>
        <v>0</v>
      </c>
      <c r="EB179" s="130">
        <f t="shared" si="2340"/>
        <v>0</v>
      </c>
    </row>
    <row r="180" spans="2:132" outlineLevel="1" x14ac:dyDescent="0.25">
      <c r="C180" s="318" t="s">
        <v>508</v>
      </c>
      <c r="D180" s="31">
        <f>Costs!$K$39</f>
        <v>1.9</v>
      </c>
      <c r="E180" s="31">
        <f>Costs!$K$40</f>
        <v>0.4</v>
      </c>
      <c r="G180" s="52" t="s">
        <v>220</v>
      </c>
      <c r="H180" s="29"/>
      <c r="J180" s="312">
        <f t="shared" ref="J180:BU180" si="2341">$D180-$E180</f>
        <v>1.5</v>
      </c>
      <c r="K180" s="312">
        <f t="shared" si="2341"/>
        <v>1.5</v>
      </c>
      <c r="L180" s="312">
        <f t="shared" si="2341"/>
        <v>1.5</v>
      </c>
      <c r="M180" s="312">
        <f t="shared" si="2341"/>
        <v>1.5</v>
      </c>
      <c r="N180" s="312">
        <f t="shared" si="2341"/>
        <v>1.5</v>
      </c>
      <c r="O180" s="312">
        <f t="shared" si="2341"/>
        <v>1.5</v>
      </c>
      <c r="P180" s="312">
        <f t="shared" si="2341"/>
        <v>1.5</v>
      </c>
      <c r="Q180" s="312">
        <f t="shared" si="2341"/>
        <v>1.5</v>
      </c>
      <c r="R180" s="312">
        <f t="shared" si="2341"/>
        <v>1.5</v>
      </c>
      <c r="S180" s="312">
        <f t="shared" si="2341"/>
        <v>1.5</v>
      </c>
      <c r="T180" s="312">
        <f t="shared" si="2341"/>
        <v>1.5</v>
      </c>
      <c r="U180" s="312">
        <f t="shared" si="2341"/>
        <v>1.5</v>
      </c>
      <c r="V180" s="312">
        <f t="shared" si="2341"/>
        <v>1.5</v>
      </c>
      <c r="W180" s="312">
        <f t="shared" si="2341"/>
        <v>1.5</v>
      </c>
      <c r="X180" s="312">
        <f t="shared" si="2341"/>
        <v>1.5</v>
      </c>
      <c r="Y180" s="312">
        <f t="shared" si="2341"/>
        <v>1.5</v>
      </c>
      <c r="Z180" s="312">
        <f t="shared" si="2341"/>
        <v>1.5</v>
      </c>
      <c r="AA180" s="312">
        <f t="shared" si="2341"/>
        <v>1.5</v>
      </c>
      <c r="AB180" s="312">
        <f t="shared" si="2341"/>
        <v>1.5</v>
      </c>
      <c r="AC180" s="312">
        <f t="shared" si="2341"/>
        <v>1.5</v>
      </c>
      <c r="AD180" s="312">
        <f t="shared" si="2341"/>
        <v>1.5</v>
      </c>
      <c r="AE180" s="312">
        <f t="shared" si="2341"/>
        <v>1.5</v>
      </c>
      <c r="AF180" s="312">
        <f t="shared" si="2341"/>
        <v>1.5</v>
      </c>
      <c r="AG180" s="312">
        <f t="shared" si="2341"/>
        <v>1.5</v>
      </c>
      <c r="AH180" s="312">
        <f t="shared" si="2341"/>
        <v>1.5</v>
      </c>
      <c r="AI180" s="312">
        <f t="shared" si="2341"/>
        <v>1.5</v>
      </c>
      <c r="AJ180" s="312">
        <f t="shared" si="2341"/>
        <v>1.5</v>
      </c>
      <c r="AK180" s="312">
        <f t="shared" si="2341"/>
        <v>1.5</v>
      </c>
      <c r="AL180" s="312">
        <f t="shared" si="2341"/>
        <v>1.5</v>
      </c>
      <c r="AM180" s="312">
        <f t="shared" si="2341"/>
        <v>1.5</v>
      </c>
      <c r="AN180" s="312">
        <f t="shared" si="2341"/>
        <v>1.5</v>
      </c>
      <c r="AO180" s="312">
        <f t="shared" si="2341"/>
        <v>1.5</v>
      </c>
      <c r="AP180" s="312">
        <f t="shared" si="2341"/>
        <v>1.5</v>
      </c>
      <c r="AQ180" s="312">
        <f t="shared" si="2341"/>
        <v>1.5</v>
      </c>
      <c r="AR180" s="312">
        <f t="shared" si="2341"/>
        <v>1.5</v>
      </c>
      <c r="AS180" s="312">
        <f t="shared" si="2341"/>
        <v>1.5</v>
      </c>
      <c r="AT180" s="312">
        <f t="shared" si="2341"/>
        <v>1.5</v>
      </c>
      <c r="AU180" s="312">
        <f t="shared" si="2341"/>
        <v>1.5</v>
      </c>
      <c r="AV180" s="312">
        <f t="shared" si="2341"/>
        <v>1.5</v>
      </c>
      <c r="AW180" s="312">
        <f t="shared" si="2341"/>
        <v>1.5</v>
      </c>
      <c r="AX180" s="312">
        <f t="shared" si="2341"/>
        <v>1.5</v>
      </c>
      <c r="AY180" s="312">
        <f t="shared" si="2341"/>
        <v>1.5</v>
      </c>
      <c r="AZ180" s="312">
        <f t="shared" si="2341"/>
        <v>1.5</v>
      </c>
      <c r="BA180" s="312">
        <f t="shared" si="2341"/>
        <v>1.5</v>
      </c>
      <c r="BB180" s="312">
        <f t="shared" si="2341"/>
        <v>1.5</v>
      </c>
      <c r="BC180" s="312">
        <f t="shared" si="2341"/>
        <v>1.5</v>
      </c>
      <c r="BD180" s="312">
        <f t="shared" si="2341"/>
        <v>1.5</v>
      </c>
      <c r="BE180" s="312">
        <f t="shared" si="2341"/>
        <v>1.5</v>
      </c>
      <c r="BF180" s="312">
        <f t="shared" si="2341"/>
        <v>1.5</v>
      </c>
      <c r="BG180" s="312">
        <f t="shared" si="2341"/>
        <v>1.5</v>
      </c>
      <c r="BH180" s="312">
        <f t="shared" si="2341"/>
        <v>1.5</v>
      </c>
      <c r="BI180" s="312">
        <f t="shared" si="2341"/>
        <v>1.5</v>
      </c>
      <c r="BJ180" s="312">
        <f t="shared" si="2341"/>
        <v>1.5</v>
      </c>
      <c r="BK180" s="312">
        <f t="shared" si="2341"/>
        <v>1.5</v>
      </c>
      <c r="BL180" s="312">
        <f t="shared" si="2341"/>
        <v>1.5</v>
      </c>
      <c r="BM180" s="312">
        <f t="shared" si="2341"/>
        <v>1.5</v>
      </c>
      <c r="BN180" s="312">
        <f t="shared" si="2341"/>
        <v>1.5</v>
      </c>
      <c r="BO180" s="312">
        <f t="shared" si="2341"/>
        <v>1.5</v>
      </c>
      <c r="BP180" s="312">
        <f t="shared" si="2341"/>
        <v>1.5</v>
      </c>
      <c r="BQ180" s="312">
        <f t="shared" si="2341"/>
        <v>1.5</v>
      </c>
      <c r="BR180" s="312">
        <f t="shared" si="2341"/>
        <v>1.5</v>
      </c>
      <c r="BS180" s="312">
        <f t="shared" si="2341"/>
        <v>1.5</v>
      </c>
      <c r="BT180" s="312">
        <f t="shared" si="2341"/>
        <v>1.5</v>
      </c>
      <c r="BU180" s="312">
        <f t="shared" si="2341"/>
        <v>1.5</v>
      </c>
      <c r="BV180" s="312">
        <f t="shared" ref="BV180:EB180" si="2342">$D180-$E180</f>
        <v>1.5</v>
      </c>
      <c r="BW180" s="312">
        <f t="shared" si="2342"/>
        <v>1.5</v>
      </c>
      <c r="BX180" s="312">
        <f t="shared" si="2342"/>
        <v>1.5</v>
      </c>
      <c r="BY180" s="312">
        <f t="shared" si="2342"/>
        <v>1.5</v>
      </c>
      <c r="BZ180" s="312">
        <f t="shared" si="2342"/>
        <v>1.5</v>
      </c>
      <c r="CA180" s="312">
        <f t="shared" si="2342"/>
        <v>1.5</v>
      </c>
      <c r="CB180" s="312">
        <f t="shared" si="2342"/>
        <v>1.5</v>
      </c>
      <c r="CC180" s="312">
        <f t="shared" si="2342"/>
        <v>1.5</v>
      </c>
      <c r="CD180" s="312">
        <f t="shared" si="2342"/>
        <v>1.5</v>
      </c>
      <c r="CE180" s="312">
        <f t="shared" si="2342"/>
        <v>1.5</v>
      </c>
      <c r="CF180" s="312">
        <f t="shared" si="2342"/>
        <v>1.5</v>
      </c>
      <c r="CG180" s="312">
        <f t="shared" si="2342"/>
        <v>1.5</v>
      </c>
      <c r="CH180" s="312">
        <f t="shared" si="2342"/>
        <v>1.5</v>
      </c>
      <c r="CI180" s="312">
        <f t="shared" si="2342"/>
        <v>1.5</v>
      </c>
      <c r="CJ180" s="312">
        <f t="shared" si="2342"/>
        <v>1.5</v>
      </c>
      <c r="CK180" s="312">
        <f t="shared" si="2342"/>
        <v>1.5</v>
      </c>
      <c r="CL180" s="312">
        <f t="shared" si="2342"/>
        <v>1.5</v>
      </c>
      <c r="CM180" s="312">
        <f t="shared" si="2342"/>
        <v>1.5</v>
      </c>
      <c r="CN180" s="312">
        <f t="shared" si="2342"/>
        <v>1.5</v>
      </c>
      <c r="CO180" s="312">
        <f t="shared" si="2342"/>
        <v>1.5</v>
      </c>
      <c r="CP180" s="312">
        <f t="shared" si="2342"/>
        <v>1.5</v>
      </c>
      <c r="CQ180" s="312">
        <f t="shared" si="2342"/>
        <v>1.5</v>
      </c>
      <c r="CR180" s="312">
        <f t="shared" si="2342"/>
        <v>1.5</v>
      </c>
      <c r="CS180" s="312">
        <f t="shared" si="2342"/>
        <v>1.5</v>
      </c>
      <c r="CT180" s="312">
        <f t="shared" si="2342"/>
        <v>1.5</v>
      </c>
      <c r="CU180" s="312">
        <f t="shared" si="2342"/>
        <v>1.5</v>
      </c>
      <c r="CV180" s="312">
        <f t="shared" si="2342"/>
        <v>1.5</v>
      </c>
      <c r="CW180" s="312">
        <f t="shared" si="2342"/>
        <v>1.5</v>
      </c>
      <c r="CX180" s="312">
        <f t="shared" si="2342"/>
        <v>1.5</v>
      </c>
      <c r="CY180" s="312">
        <f t="shared" si="2342"/>
        <v>1.5</v>
      </c>
      <c r="CZ180" s="312">
        <f t="shared" si="2342"/>
        <v>1.5</v>
      </c>
      <c r="DA180" s="312">
        <f t="shared" si="2342"/>
        <v>1.5</v>
      </c>
      <c r="DB180" s="312">
        <f t="shared" si="2342"/>
        <v>1.5</v>
      </c>
      <c r="DC180" s="312">
        <f t="shared" si="2342"/>
        <v>1.5</v>
      </c>
      <c r="DD180" s="312">
        <f t="shared" si="2342"/>
        <v>1.5</v>
      </c>
      <c r="DE180" s="312">
        <f t="shared" si="2342"/>
        <v>1.5</v>
      </c>
      <c r="DF180" s="312">
        <f t="shared" si="2342"/>
        <v>1.5</v>
      </c>
      <c r="DG180" s="312">
        <f t="shared" si="2342"/>
        <v>1.5</v>
      </c>
      <c r="DH180" s="312">
        <f t="shared" si="2342"/>
        <v>1.5</v>
      </c>
      <c r="DI180" s="312">
        <f t="shared" si="2342"/>
        <v>1.5</v>
      </c>
      <c r="DJ180" s="312">
        <f t="shared" si="2342"/>
        <v>1.5</v>
      </c>
      <c r="DK180" s="312">
        <f t="shared" si="2342"/>
        <v>1.5</v>
      </c>
      <c r="DL180" s="312">
        <f t="shared" si="2342"/>
        <v>1.5</v>
      </c>
      <c r="DM180" s="312">
        <f t="shared" si="2342"/>
        <v>1.5</v>
      </c>
      <c r="DN180" s="312">
        <f t="shared" si="2342"/>
        <v>1.5</v>
      </c>
      <c r="DO180" s="312">
        <f t="shared" si="2342"/>
        <v>1.5</v>
      </c>
      <c r="DP180" s="312">
        <f t="shared" si="2342"/>
        <v>1.5</v>
      </c>
      <c r="DQ180" s="312">
        <f t="shared" si="2342"/>
        <v>1.5</v>
      </c>
      <c r="DR180" s="312">
        <f t="shared" si="2342"/>
        <v>1.5</v>
      </c>
      <c r="DS180" s="312">
        <f t="shared" si="2342"/>
        <v>1.5</v>
      </c>
      <c r="DT180" s="312">
        <f t="shared" si="2342"/>
        <v>1.5</v>
      </c>
      <c r="DU180" s="312">
        <f t="shared" si="2342"/>
        <v>1.5</v>
      </c>
      <c r="DV180" s="312">
        <f t="shared" si="2342"/>
        <v>1.5</v>
      </c>
      <c r="DW180" s="312">
        <f t="shared" si="2342"/>
        <v>1.5</v>
      </c>
      <c r="DX180" s="312">
        <f t="shared" si="2342"/>
        <v>1.5</v>
      </c>
      <c r="DY180" s="312">
        <f t="shared" si="2342"/>
        <v>1.5</v>
      </c>
      <c r="DZ180" s="312">
        <f t="shared" si="2342"/>
        <v>1.5</v>
      </c>
      <c r="EA180" s="312">
        <f t="shared" si="2342"/>
        <v>1.5</v>
      </c>
      <c r="EB180" s="312">
        <f t="shared" si="2342"/>
        <v>1.5</v>
      </c>
    </row>
    <row r="181" spans="2:132" outlineLevel="1" x14ac:dyDescent="0.25">
      <c r="C181" s="327" t="s">
        <v>513</v>
      </c>
      <c r="D181" s="38"/>
      <c r="E181" s="38"/>
      <c r="F181" s="38"/>
      <c r="G181" s="55" t="s">
        <v>220</v>
      </c>
      <c r="H181" s="316">
        <f t="shared" ref="H181" si="2343">SUM(J181:EB181)</f>
        <v>16236363.636363637</v>
      </c>
      <c r="I181" s="38"/>
      <c r="J181" s="314">
        <f>J178*SUM($J$179:J$179)*J180</f>
        <v>0</v>
      </c>
      <c r="K181" s="314">
        <f>K178*SUM($J$179:K$179)*K180</f>
        <v>0</v>
      </c>
      <c r="L181" s="314">
        <f>L178*SUM($J$179:L$179)*L180</f>
        <v>0</v>
      </c>
      <c r="M181" s="314">
        <f>M178*SUM($J$179:M$179)*M180</f>
        <v>0</v>
      </c>
      <c r="N181" s="314">
        <f>N178*SUM($J$179:N$179)*N180</f>
        <v>0</v>
      </c>
      <c r="O181" s="314">
        <f>O178*SUM($J$179:O$179)*O180</f>
        <v>0</v>
      </c>
      <c r="P181" s="314">
        <f>P178*SUM($J$179:P$179)*P180</f>
        <v>5981818.1818181816</v>
      </c>
      <c r="Q181" s="314">
        <f>Q178*SUM($J$179:Q$179)*Q180</f>
        <v>0</v>
      </c>
      <c r="R181" s="314">
        <f>R178*SUM($J$179:R$179)*R180</f>
        <v>0</v>
      </c>
      <c r="S181" s="314">
        <f>S178*SUM($J$179:S$179)*S180</f>
        <v>0</v>
      </c>
      <c r="T181" s="314">
        <f>T178*SUM($J$179:T$179)*T180</f>
        <v>0</v>
      </c>
      <c r="U181" s="314">
        <f>U178*SUM($J$179:U$179)*U180</f>
        <v>0</v>
      </c>
      <c r="V181" s="314">
        <f>V178*SUM($J$179:V$179)*V180</f>
        <v>0</v>
      </c>
      <c r="W181" s="314">
        <f>W178*SUM($J$179:W$179)*W180</f>
        <v>0</v>
      </c>
      <c r="X181" s="314">
        <f>X178*SUM($J$179:X$179)*X180</f>
        <v>0</v>
      </c>
      <c r="Y181" s="314">
        <f>Y178*SUM($J$179:Y$179)*Y180</f>
        <v>0</v>
      </c>
      <c r="Z181" s="314">
        <f>Z178*SUM($J$179:Z$179)*Z180</f>
        <v>0</v>
      </c>
      <c r="AA181" s="314">
        <f>AA178*SUM($J$179:AA$179)*AA180</f>
        <v>0</v>
      </c>
      <c r="AB181" s="314">
        <f>AB178*SUM($J$179:AB$179)*AB180</f>
        <v>10254545.454545455</v>
      </c>
      <c r="AC181" s="314">
        <f>AC178*SUM($J$179:AC$179)*AC180</f>
        <v>0</v>
      </c>
      <c r="AD181" s="314">
        <f>AD178*SUM($J$179:AD$179)*AD180</f>
        <v>0</v>
      </c>
      <c r="AE181" s="314">
        <f>AE178*SUM($J$179:AE$179)*AE180</f>
        <v>0</v>
      </c>
      <c r="AF181" s="314">
        <f>AF178*SUM($J$179:AF$179)*AF180</f>
        <v>0</v>
      </c>
      <c r="AG181" s="314">
        <f>AG178*SUM($J$179:AG$179)*AG180</f>
        <v>0</v>
      </c>
      <c r="AH181" s="314">
        <f>AH178*SUM($J$179:AH$179)*AH180</f>
        <v>0</v>
      </c>
      <c r="AI181" s="314">
        <f>AI178*SUM($J$179:AI$179)*AI180</f>
        <v>0</v>
      </c>
      <c r="AJ181" s="314">
        <f>AJ178*SUM($J$179:AJ$179)*AJ180</f>
        <v>0</v>
      </c>
      <c r="AK181" s="314">
        <f>AK178*SUM($J$179:AK$179)*AK180</f>
        <v>0</v>
      </c>
      <c r="AL181" s="314">
        <f>AL178*SUM($J$179:AL$179)*AL180</f>
        <v>0</v>
      </c>
      <c r="AM181" s="314">
        <f>AM178*SUM($J$179:AM$179)*AM180</f>
        <v>0</v>
      </c>
      <c r="AN181" s="314">
        <f>AN178*SUM($J$179:AN$179)*AN180</f>
        <v>0</v>
      </c>
      <c r="AO181" s="314">
        <f>AO178*SUM($J$179:AO$179)*AO180</f>
        <v>0</v>
      </c>
      <c r="AP181" s="314">
        <f>AP178*SUM($J$179:AP$179)*AP180</f>
        <v>0</v>
      </c>
      <c r="AQ181" s="314">
        <f>AQ178*SUM($J$179:AQ$179)*AQ180</f>
        <v>0</v>
      </c>
      <c r="AR181" s="314">
        <f>AR178*SUM($J$179:AR$179)*AR180</f>
        <v>0</v>
      </c>
      <c r="AS181" s="314">
        <f>AS178*SUM($J$179:AS$179)*AS180</f>
        <v>0</v>
      </c>
      <c r="AT181" s="314">
        <f>AT178*SUM($J$179:AT$179)*AT180</f>
        <v>0</v>
      </c>
      <c r="AU181" s="314">
        <f>AU178*SUM($J$179:AU$179)*AU180</f>
        <v>0</v>
      </c>
      <c r="AV181" s="314">
        <f>AV178*SUM($J$179:AV$179)*AV180</f>
        <v>0</v>
      </c>
      <c r="AW181" s="314">
        <f>AW178*SUM($J$179:AW$179)*AW180</f>
        <v>0</v>
      </c>
      <c r="AX181" s="314">
        <f>AX178*SUM($J$179:AX$179)*AX180</f>
        <v>0</v>
      </c>
      <c r="AY181" s="314">
        <f>AY178*SUM($J$179:AY$179)*AY180</f>
        <v>0</v>
      </c>
      <c r="AZ181" s="314">
        <f>AZ178*SUM($J$179:AZ$179)*AZ180</f>
        <v>0</v>
      </c>
      <c r="BA181" s="314">
        <f>BA178*SUM($J$179:BA$179)*BA180</f>
        <v>0</v>
      </c>
      <c r="BB181" s="314">
        <f>BB178*SUM($J$179:BB$179)*BB180</f>
        <v>0</v>
      </c>
      <c r="BC181" s="314">
        <f>BC178*SUM($J$179:BC$179)*BC180</f>
        <v>0</v>
      </c>
      <c r="BD181" s="314">
        <f>BD178*SUM($J$179:BD$179)*BD180</f>
        <v>0</v>
      </c>
      <c r="BE181" s="314">
        <f>BE178*SUM($J$179:BE$179)*BE180</f>
        <v>0</v>
      </c>
      <c r="BF181" s="314">
        <f>BF178*SUM($J$179:BF$179)*BF180</f>
        <v>0</v>
      </c>
      <c r="BG181" s="314">
        <f>BG178*SUM($J$179:BG$179)*BG180</f>
        <v>0</v>
      </c>
      <c r="BH181" s="314">
        <f>BH178*SUM($J$179:BH$179)*BH180</f>
        <v>0</v>
      </c>
      <c r="BI181" s="314">
        <f>BI178*SUM($J$179:BI$179)*BI180</f>
        <v>0</v>
      </c>
      <c r="BJ181" s="314">
        <f>BJ178*SUM($J$179:BJ$179)*BJ180</f>
        <v>0</v>
      </c>
      <c r="BK181" s="314">
        <f>BK178*SUM($J$179:BK$179)*BK180</f>
        <v>0</v>
      </c>
      <c r="BL181" s="314">
        <f>BL178*SUM($J$179:BL$179)*BL180</f>
        <v>0</v>
      </c>
      <c r="BM181" s="314">
        <f>BM178*SUM($J$179:BM$179)*BM180</f>
        <v>0</v>
      </c>
      <c r="BN181" s="314">
        <f>BN178*SUM($J$179:BN$179)*BN180</f>
        <v>0</v>
      </c>
      <c r="BO181" s="314">
        <f>BO178*SUM($J$179:BO$179)*BO180</f>
        <v>0</v>
      </c>
      <c r="BP181" s="314">
        <f>BP178*SUM($J$179:BP$179)*BP180</f>
        <v>0</v>
      </c>
      <c r="BQ181" s="314">
        <f>BQ178*SUM($J$179:BQ$179)*BQ180</f>
        <v>0</v>
      </c>
      <c r="BR181" s="314">
        <f>BR178*SUM($J$179:BR$179)*BR180</f>
        <v>0</v>
      </c>
      <c r="BS181" s="314">
        <f>BS178*SUM($J$179:BS$179)*BS180</f>
        <v>0</v>
      </c>
      <c r="BT181" s="314">
        <f>BT178*SUM($J$179:BT$179)*BT180</f>
        <v>0</v>
      </c>
      <c r="BU181" s="314">
        <f>BU178*SUM($J$179:BU$179)*BU180</f>
        <v>0</v>
      </c>
      <c r="BV181" s="314">
        <f>BV178*SUM($J$179:BV$179)*BV180</f>
        <v>0</v>
      </c>
      <c r="BW181" s="314">
        <f>BW178*SUM($J$179:BW$179)*BW180</f>
        <v>0</v>
      </c>
      <c r="BX181" s="314">
        <f>BX178*SUM($J$179:BX$179)*BX180</f>
        <v>0</v>
      </c>
      <c r="BY181" s="314">
        <f>BY178*SUM($J$179:BY$179)*BY180</f>
        <v>0</v>
      </c>
      <c r="BZ181" s="314">
        <f>BZ178*SUM($J$179:BZ$179)*BZ180</f>
        <v>0</v>
      </c>
      <c r="CA181" s="314">
        <f>CA178*SUM($J$179:CA$179)*CA180</f>
        <v>0</v>
      </c>
      <c r="CB181" s="314">
        <f>CB178*SUM($J$179:CB$179)*CB180</f>
        <v>0</v>
      </c>
      <c r="CC181" s="314">
        <f>CC178*SUM($J$179:CC$179)*CC180</f>
        <v>0</v>
      </c>
      <c r="CD181" s="314">
        <f>CD178*SUM($J$179:CD$179)*CD180</f>
        <v>0</v>
      </c>
      <c r="CE181" s="314">
        <f>CE178*SUM($J$179:CE$179)*CE180</f>
        <v>0</v>
      </c>
      <c r="CF181" s="314">
        <f>CF178*SUM($J$179:CF$179)*CF180</f>
        <v>0</v>
      </c>
      <c r="CG181" s="314">
        <f>CG178*SUM($J$179:CG$179)*CG180</f>
        <v>0</v>
      </c>
      <c r="CH181" s="314">
        <f>CH178*SUM($J$179:CH$179)*CH180</f>
        <v>0</v>
      </c>
      <c r="CI181" s="314">
        <f>CI178*SUM($J$179:CI$179)*CI180</f>
        <v>0</v>
      </c>
      <c r="CJ181" s="314">
        <f>CJ178*SUM($J$179:CJ$179)*CJ180</f>
        <v>0</v>
      </c>
      <c r="CK181" s="314">
        <f>CK178*SUM($J$179:CK$179)*CK180</f>
        <v>0</v>
      </c>
      <c r="CL181" s="314">
        <f>CL178*SUM($J$179:CL$179)*CL180</f>
        <v>0</v>
      </c>
      <c r="CM181" s="314">
        <f>CM178*SUM($J$179:CM$179)*CM180</f>
        <v>0</v>
      </c>
      <c r="CN181" s="314">
        <f>CN178*SUM($J$179:CN$179)*CN180</f>
        <v>0</v>
      </c>
      <c r="CO181" s="314">
        <f>CO178*SUM($J$179:CO$179)*CO180</f>
        <v>0</v>
      </c>
      <c r="CP181" s="314">
        <f>CP178*SUM($J$179:CP$179)*CP180</f>
        <v>0</v>
      </c>
      <c r="CQ181" s="314">
        <f>CQ178*SUM($J$179:CQ$179)*CQ180</f>
        <v>0</v>
      </c>
      <c r="CR181" s="314">
        <f>CR178*SUM($J$179:CR$179)*CR180</f>
        <v>0</v>
      </c>
      <c r="CS181" s="314">
        <f>CS178*SUM($J$179:CS$179)*CS180</f>
        <v>0</v>
      </c>
      <c r="CT181" s="314">
        <f>CT178*SUM($J$179:CT$179)*CT180</f>
        <v>0</v>
      </c>
      <c r="CU181" s="314">
        <f>CU178*SUM($J$179:CU$179)*CU180</f>
        <v>0</v>
      </c>
      <c r="CV181" s="314">
        <f>CV178*SUM($J$179:CV$179)*CV180</f>
        <v>0</v>
      </c>
      <c r="CW181" s="314">
        <f>CW178*SUM($J$179:CW$179)*CW180</f>
        <v>0</v>
      </c>
      <c r="CX181" s="314">
        <f>CX178*SUM($J$179:CX$179)*CX180</f>
        <v>0</v>
      </c>
      <c r="CY181" s="314">
        <f>CY178*SUM($J$179:CY$179)*CY180</f>
        <v>0</v>
      </c>
      <c r="CZ181" s="314">
        <f>CZ178*SUM($J$179:CZ$179)*CZ180</f>
        <v>0</v>
      </c>
      <c r="DA181" s="314">
        <f>DA178*SUM($J$179:DA$179)*DA180</f>
        <v>0</v>
      </c>
      <c r="DB181" s="314">
        <f>DB178*SUM($J$179:DB$179)*DB180</f>
        <v>0</v>
      </c>
      <c r="DC181" s="314">
        <f>DC178*SUM($J$179:DC$179)*DC180</f>
        <v>0</v>
      </c>
      <c r="DD181" s="314">
        <f>DD178*SUM($J$179:DD$179)*DD180</f>
        <v>0</v>
      </c>
      <c r="DE181" s="314">
        <f>DE178*SUM($J$179:DE$179)*DE180</f>
        <v>0</v>
      </c>
      <c r="DF181" s="314">
        <f>DF178*SUM($J$179:DF$179)*DF180</f>
        <v>0</v>
      </c>
      <c r="DG181" s="314">
        <f>DG178*SUM($J$179:DG$179)*DG180</f>
        <v>0</v>
      </c>
      <c r="DH181" s="314">
        <f>DH178*SUM($J$179:DH$179)*DH180</f>
        <v>0</v>
      </c>
      <c r="DI181" s="314">
        <f>DI178*SUM($J$179:DI$179)*DI180</f>
        <v>0</v>
      </c>
      <c r="DJ181" s="314">
        <f>DJ178*SUM($J$179:DJ$179)*DJ180</f>
        <v>0</v>
      </c>
      <c r="DK181" s="314">
        <f>DK178*SUM($J$179:DK$179)*DK180</f>
        <v>0</v>
      </c>
      <c r="DL181" s="314">
        <f>DL178*SUM($J$179:DL$179)*DL180</f>
        <v>0</v>
      </c>
      <c r="DM181" s="314">
        <f>DM178*SUM($J$179:DM$179)*DM180</f>
        <v>0</v>
      </c>
      <c r="DN181" s="314">
        <f>DN178*SUM($J$179:DN$179)*DN180</f>
        <v>0</v>
      </c>
      <c r="DO181" s="314">
        <f>DO178*SUM($J$179:DO$179)*DO180</f>
        <v>0</v>
      </c>
      <c r="DP181" s="314">
        <f>DP178*SUM($J$179:DP$179)*DP180</f>
        <v>0</v>
      </c>
      <c r="DQ181" s="314">
        <f>DQ178*SUM($J$179:DQ$179)*DQ180</f>
        <v>0</v>
      </c>
      <c r="DR181" s="314">
        <f>DR178*SUM($J$179:DR$179)*DR180</f>
        <v>0</v>
      </c>
      <c r="DS181" s="314">
        <f>DS178*SUM($J$179:DS$179)*DS180</f>
        <v>0</v>
      </c>
      <c r="DT181" s="314">
        <f>DT178*SUM($J$179:DT$179)*DT180</f>
        <v>0</v>
      </c>
      <c r="DU181" s="314">
        <f>DU178*SUM($J$179:DU$179)*DU180</f>
        <v>0</v>
      </c>
      <c r="DV181" s="314">
        <f>DV178*SUM($J$179:DV$179)*DV180</f>
        <v>0</v>
      </c>
      <c r="DW181" s="314">
        <f>DW178*SUM($J$179:DW$179)*DW180</f>
        <v>0</v>
      </c>
      <c r="DX181" s="314">
        <f>DX178*SUM($J$179:DX$179)*DX180</f>
        <v>0</v>
      </c>
      <c r="DY181" s="314">
        <f>DY178*SUM($J$179:DY$179)*DY180</f>
        <v>0</v>
      </c>
      <c r="DZ181" s="314">
        <f>DZ178*SUM($J$179:DZ$179)*DZ180</f>
        <v>0</v>
      </c>
      <c r="EA181" s="314">
        <f>EA178*SUM($J$179:EA$179)*EA180</f>
        <v>0</v>
      </c>
      <c r="EB181" s="314">
        <f>EB178*SUM($J$179:EB$179)*EB180</f>
        <v>0</v>
      </c>
    </row>
    <row r="182" spans="2:132" outlineLevel="1" x14ac:dyDescent="0.25">
      <c r="C182" s="324" t="s">
        <v>417</v>
      </c>
      <c r="D182" s="34"/>
      <c r="E182" s="34"/>
      <c r="F182" s="34"/>
      <c r="G182" s="67" t="s">
        <v>215</v>
      </c>
      <c r="H182" s="34"/>
      <c r="I182" s="34"/>
      <c r="J182" s="126">
        <f>J$13</f>
        <v>1</v>
      </c>
      <c r="K182" s="126">
        <f t="shared" ref="K182:BV182" si="2344">K$13</f>
        <v>1.0026792493128671</v>
      </c>
      <c r="L182" s="126">
        <f t="shared" si="2344"/>
        <v>1.0056539350998608</v>
      </c>
      <c r="M182" s="126">
        <f t="shared" si="2344"/>
        <v>1.0085410656939733</v>
      </c>
      <c r="N182" s="126">
        <f t="shared" si="2344"/>
        <v>1.0114364849476103</v>
      </c>
      <c r="O182" s="126">
        <f t="shared" si="2344"/>
        <v>1.0143402166566737</v>
      </c>
      <c r="P182" s="126">
        <f t="shared" si="2344"/>
        <v>1.0172522846853813</v>
      </c>
      <c r="Q182" s="126">
        <f t="shared" si="2344"/>
        <v>1.0201727129664624</v>
      </c>
      <c r="R182" s="126">
        <f t="shared" si="2344"/>
        <v>1.0231015255013547</v>
      </c>
      <c r="S182" s="126">
        <f t="shared" si="2344"/>
        <v>1.0260387463604019</v>
      </c>
      <c r="T182" s="126">
        <f t="shared" si="2344"/>
        <v>1.028984399683051</v>
      </c>
      <c r="U182" s="126">
        <f t="shared" si="2344"/>
        <v>1.0319385096780509</v>
      </c>
      <c r="V182" s="126">
        <f t="shared" si="2344"/>
        <v>1.0349011006236515</v>
      </c>
      <c r="W182" s="126">
        <f t="shared" si="2344"/>
        <v>1.0377730230388176</v>
      </c>
      <c r="X182" s="126">
        <f t="shared" si="2344"/>
        <v>1.0408518228283561</v>
      </c>
      <c r="Y182" s="126">
        <f t="shared" si="2344"/>
        <v>1.0438400029932626</v>
      </c>
      <c r="Z182" s="126">
        <f t="shared" si="2344"/>
        <v>1.046836761920777</v>
      </c>
      <c r="AA182" s="126">
        <f t="shared" si="2344"/>
        <v>1.0498421242396576</v>
      </c>
      <c r="AB182" s="126">
        <f t="shared" si="2344"/>
        <v>1.05285611464937</v>
      </c>
      <c r="AC182" s="126">
        <f t="shared" si="2344"/>
        <v>1.0558787579202888</v>
      </c>
      <c r="AD182" s="126">
        <f t="shared" si="2344"/>
        <v>1.0589100788939025</v>
      </c>
      <c r="AE182" s="126">
        <f t="shared" si="2344"/>
        <v>1.0619501024830165</v>
      </c>
      <c r="AF182" s="126">
        <f t="shared" si="2344"/>
        <v>1.0649988536719583</v>
      </c>
      <c r="AG182" s="126">
        <f t="shared" si="2344"/>
        <v>1.0680563575167832</v>
      </c>
      <c r="AH182" s="126">
        <f t="shared" si="2344"/>
        <v>1.0711226391454798</v>
      </c>
      <c r="AI182" s="126">
        <f t="shared" si="2344"/>
        <v>1.0739924437404067</v>
      </c>
      <c r="AJ182" s="126">
        <f t="shared" si="2344"/>
        <v>1.0771786970311998</v>
      </c>
      <c r="AK182" s="126">
        <f t="shared" si="2344"/>
        <v>1.0802711679727233</v>
      </c>
      <c r="AL182" s="126">
        <f t="shared" si="2344"/>
        <v>1.0833725170851116</v>
      </c>
      <c r="AM182" s="126">
        <f t="shared" si="2344"/>
        <v>1.0864827698566941</v>
      </c>
      <c r="AN182" s="126">
        <f t="shared" si="2344"/>
        <v>1.0896019518489746</v>
      </c>
      <c r="AO182" s="126">
        <f t="shared" si="2344"/>
        <v>1.0927300886968412</v>
      </c>
      <c r="AP182" s="126">
        <f t="shared" si="2344"/>
        <v>1.0958672061087775</v>
      </c>
      <c r="AQ182" s="126">
        <f t="shared" si="2344"/>
        <v>1.0990133298670732</v>
      </c>
      <c r="AR182" s="126">
        <f t="shared" si="2344"/>
        <v>1.1021684858280367</v>
      </c>
      <c r="AS182" s="126">
        <f t="shared" si="2344"/>
        <v>1.1053326999222071</v>
      </c>
      <c r="AT182" s="126">
        <f t="shared" si="2344"/>
        <v>1.1085059981545673</v>
      </c>
      <c r="AU182" s="126">
        <f t="shared" si="2344"/>
        <v>1.111475962088432</v>
      </c>
      <c r="AV182" s="126">
        <f t="shared" si="2344"/>
        <v>1.1147734191259395</v>
      </c>
      <c r="AW182" s="126">
        <f t="shared" si="2344"/>
        <v>1.1179738207069689</v>
      </c>
      <c r="AX182" s="126">
        <f t="shared" si="2344"/>
        <v>1.1211834103167977</v>
      </c>
      <c r="AY182" s="126">
        <f t="shared" si="2344"/>
        <v>1.1244022143333261</v>
      </c>
      <c r="AZ182" s="126">
        <f t="shared" si="2344"/>
        <v>1.1276302592101826</v>
      </c>
      <c r="BA182" s="126">
        <f t="shared" si="2344"/>
        <v>1.1308675714769412</v>
      </c>
      <c r="BB182" s="126">
        <f t="shared" si="2344"/>
        <v>1.1341141777393395</v>
      </c>
      <c r="BC182" s="126">
        <f t="shared" si="2344"/>
        <v>1.1373701046794982</v>
      </c>
      <c r="BD182" s="126">
        <f t="shared" si="2344"/>
        <v>1.1406353790561385</v>
      </c>
      <c r="BE182" s="126">
        <f t="shared" si="2344"/>
        <v>1.1439100277048042</v>
      </c>
      <c r="BF182" s="126">
        <f t="shared" si="2344"/>
        <v>1.1471940775380809</v>
      </c>
      <c r="BG182" s="126">
        <f t="shared" si="2344"/>
        <v>1.15026769648205</v>
      </c>
      <c r="BH182" s="126">
        <f t="shared" si="2344"/>
        <v>1.1536802383994258</v>
      </c>
      <c r="BI182" s="126">
        <f t="shared" si="2344"/>
        <v>1.1569923375180708</v>
      </c>
      <c r="BJ182" s="126">
        <f t="shared" si="2344"/>
        <v>1.1603139453378331</v>
      </c>
      <c r="BK182" s="126">
        <f t="shared" si="2344"/>
        <v>1.1636450891572303</v>
      </c>
      <c r="BL182" s="126">
        <f t="shared" si="2344"/>
        <v>1.1669857963531516</v>
      </c>
      <c r="BM182" s="126">
        <f t="shared" si="2344"/>
        <v>1.1703360943810825</v>
      </c>
      <c r="BN182" s="126">
        <f t="shared" si="2344"/>
        <v>1.1736960107753303</v>
      </c>
      <c r="BO182" s="126">
        <f t="shared" si="2344"/>
        <v>1.1770655731492505</v>
      </c>
      <c r="BP182" s="126">
        <f t="shared" si="2344"/>
        <v>1.180444809195474</v>
      </c>
      <c r="BQ182" s="126">
        <f t="shared" si="2344"/>
        <v>1.1838337466861339</v>
      </c>
      <c r="BR182" s="126">
        <f t="shared" si="2344"/>
        <v>1.1872324134730949</v>
      </c>
      <c r="BS182" s="126">
        <f t="shared" si="2344"/>
        <v>1.1905270658589224</v>
      </c>
      <c r="BT182" s="126">
        <f t="shared" si="2344"/>
        <v>1.1940590467434065</v>
      </c>
      <c r="BU182" s="126">
        <f t="shared" si="2344"/>
        <v>1.1974870693312041</v>
      </c>
      <c r="BV182" s="126">
        <f t="shared" si="2344"/>
        <v>1.2009249334246579</v>
      </c>
      <c r="BW182" s="126">
        <f t="shared" ref="BW182:EB182" si="2345">BW$13</f>
        <v>1.204372667277734</v>
      </c>
      <c r="BX182" s="126">
        <f t="shared" si="2345"/>
        <v>1.2078302992255125</v>
      </c>
      <c r="BY182" s="126">
        <f t="shared" si="2345"/>
        <v>1.2112978576844211</v>
      </c>
      <c r="BZ182" s="126">
        <f t="shared" si="2345"/>
        <v>1.2147753711524676</v>
      </c>
      <c r="CA182" s="126">
        <f t="shared" si="2345"/>
        <v>1.2182628682094752</v>
      </c>
      <c r="CB182" s="126">
        <f t="shared" si="2345"/>
        <v>1.2217603775173165</v>
      </c>
      <c r="CC182" s="126">
        <f t="shared" si="2345"/>
        <v>1.2252679278201495</v>
      </c>
      <c r="CD182" s="126">
        <f t="shared" si="2345"/>
        <v>1.2287855479446541</v>
      </c>
      <c r="CE182" s="126">
        <f t="shared" si="2345"/>
        <v>1.232077770779646</v>
      </c>
      <c r="CF182" s="126">
        <f t="shared" si="2345"/>
        <v>1.23573302168438</v>
      </c>
      <c r="CG182" s="126">
        <f t="shared" si="2345"/>
        <v>1.2392806860334544</v>
      </c>
      <c r="CH182" s="126">
        <f t="shared" si="2345"/>
        <v>1.2428385353675644</v>
      </c>
      <c r="CI182" s="126">
        <f t="shared" si="2345"/>
        <v>1.2464065989267703</v>
      </c>
      <c r="CJ182" s="126">
        <f t="shared" si="2345"/>
        <v>1.2499849060350778</v>
      </c>
      <c r="CK182" s="126">
        <f t="shared" si="2345"/>
        <v>1.2535734861006791</v>
      </c>
      <c r="CL182" s="126">
        <f t="shared" si="2345"/>
        <v>1.257172368616194</v>
      </c>
      <c r="CM182" s="126">
        <f t="shared" si="2345"/>
        <v>1.2607815831589126</v>
      </c>
      <c r="CN182" s="126">
        <f t="shared" si="2345"/>
        <v>1.2644011593910389</v>
      </c>
      <c r="CO182" s="126">
        <f t="shared" si="2345"/>
        <v>1.2680311270599336</v>
      </c>
      <c r="CP182" s="126">
        <f t="shared" si="2345"/>
        <v>1.2716715159983594</v>
      </c>
      <c r="CQ182" s="126">
        <f t="shared" si="2345"/>
        <v>1.2750786410337906</v>
      </c>
      <c r="CR182" s="126">
        <f t="shared" si="2345"/>
        <v>1.2788614642181557</v>
      </c>
      <c r="CS182" s="126">
        <f t="shared" si="2345"/>
        <v>1.2825329459576562</v>
      </c>
      <c r="CT182" s="126">
        <f t="shared" si="2345"/>
        <v>1.2862149681493797</v>
      </c>
      <c r="CU182" s="126">
        <f t="shared" si="2345"/>
        <v>1.289907561053897</v>
      </c>
      <c r="CV182" s="126">
        <f t="shared" si="2345"/>
        <v>1.293610755018654</v>
      </c>
      <c r="CW182" s="126">
        <f t="shared" si="2345"/>
        <v>1.2973245804782207</v>
      </c>
      <c r="CX182" s="126">
        <f t="shared" si="2345"/>
        <v>1.3010490679545423</v>
      </c>
      <c r="CY182" s="126">
        <f t="shared" si="2345"/>
        <v>1.304784248057189</v>
      </c>
      <c r="CZ182" s="126">
        <f t="shared" si="2345"/>
        <v>1.3085301514836076</v>
      </c>
      <c r="DA182" s="126">
        <f t="shared" si="2345"/>
        <v>1.3122868090193751</v>
      </c>
      <c r="DB182" s="126">
        <f t="shared" si="2345"/>
        <v>1.3160542515384499</v>
      </c>
      <c r="DC182" s="126">
        <f t="shared" si="2345"/>
        <v>1.3195802889875801</v>
      </c>
      <c r="DD182" s="126">
        <f t="shared" si="2345"/>
        <v>1.323495136864544</v>
      </c>
      <c r="DE182" s="126">
        <f t="shared" si="2345"/>
        <v>1.3272947573576725</v>
      </c>
      <c r="DF182" s="126">
        <f t="shared" si="2345"/>
        <v>1.3311052861764079</v>
      </c>
      <c r="DG182" s="126">
        <f t="shared" si="2345"/>
        <v>1.3349267546374479</v>
      </c>
      <c r="DH182" s="126">
        <f t="shared" si="2345"/>
        <v>1.3387591941473977</v>
      </c>
      <c r="DI182" s="126">
        <f t="shared" si="2345"/>
        <v>1.3426026362030277</v>
      </c>
      <c r="DJ182" s="126">
        <f t="shared" si="2345"/>
        <v>1.3464571123915319</v>
      </c>
      <c r="DK182" s="126">
        <f t="shared" si="2345"/>
        <v>1.3503226543907885</v>
      </c>
      <c r="DL182" s="126">
        <f t="shared" si="2345"/>
        <v>1.3541992939696192</v>
      </c>
      <c r="DM182" s="126">
        <f t="shared" si="2345"/>
        <v>1.358087062988051</v>
      </c>
      <c r="DN182" s="126">
        <f t="shared" si="2345"/>
        <v>1.361985993397578</v>
      </c>
      <c r="DO182" s="126">
        <f t="shared" si="2345"/>
        <v>1.3657655991021458</v>
      </c>
      <c r="DP182" s="126">
        <f t="shared" si="2345"/>
        <v>1.3698174666548035</v>
      </c>
      <c r="DQ182" s="126">
        <f t="shared" si="2345"/>
        <v>1.3737500738651915</v>
      </c>
      <c r="DR182" s="126">
        <f t="shared" si="2345"/>
        <v>1.3776939711925826</v>
      </c>
      <c r="DS182" s="126">
        <f t="shared" si="2345"/>
        <v>1.381649191049759</v>
      </c>
      <c r="DT182" s="126">
        <f t="shared" si="2345"/>
        <v>1.385615765942557</v>
      </c>
      <c r="DU182" s="126">
        <f t="shared" si="2345"/>
        <v>1.3895937284701338</v>
      </c>
      <c r="DV182" s="126">
        <f t="shared" si="2345"/>
        <v>1.3935831113252357</v>
      </c>
      <c r="DW182" s="126">
        <f t="shared" si="2345"/>
        <v>1.3975839472944662</v>
      </c>
      <c r="DX182" s="126">
        <f t="shared" si="2345"/>
        <v>1.401596269258556</v>
      </c>
      <c r="DY182" s="126">
        <f t="shared" si="2345"/>
        <v>1.4056201101926329</v>
      </c>
      <c r="DZ182" s="126">
        <f t="shared" si="2345"/>
        <v>1.4096555031664932</v>
      </c>
      <c r="EA182" s="126">
        <f t="shared" si="2345"/>
        <v>1.4134323217047313</v>
      </c>
      <c r="EB182" s="126">
        <f t="shared" si="2345"/>
        <v>1.4176256038945581</v>
      </c>
    </row>
    <row r="183" spans="2:132" outlineLevel="1" x14ac:dyDescent="0.25">
      <c r="C183" s="321" t="s">
        <v>518</v>
      </c>
      <c r="D183" s="38"/>
      <c r="E183" s="38"/>
      <c r="F183" s="38"/>
      <c r="G183" s="52" t="s">
        <v>220</v>
      </c>
      <c r="H183" s="46">
        <f t="shared" ref="H183" si="2346">SUM(J183:EB183)</f>
        <v>16881579.096795186</v>
      </c>
      <c r="I183" s="38"/>
      <c r="J183" s="82">
        <f>J181*J182</f>
        <v>0</v>
      </c>
      <c r="K183" s="82">
        <f t="shared" ref="K183" si="2347">K181*K182</f>
        <v>0</v>
      </c>
      <c r="L183" s="82">
        <f t="shared" ref="L183" si="2348">L181*L182</f>
        <v>0</v>
      </c>
      <c r="M183" s="82">
        <f t="shared" ref="M183" si="2349">M181*M182</f>
        <v>0</v>
      </c>
      <c r="N183" s="82">
        <f t="shared" ref="N183" si="2350">N181*N182</f>
        <v>0</v>
      </c>
      <c r="O183" s="82">
        <f t="shared" ref="O183" si="2351">O181*O182</f>
        <v>0</v>
      </c>
      <c r="P183" s="82">
        <f t="shared" ref="P183" si="2352">P181*P182</f>
        <v>6085018.212027099</v>
      </c>
      <c r="Q183" s="82">
        <f t="shared" ref="Q183" si="2353">Q181*Q182</f>
        <v>0</v>
      </c>
      <c r="R183" s="82">
        <f t="shared" ref="R183" si="2354">R181*R182</f>
        <v>0</v>
      </c>
      <c r="S183" s="82">
        <f t="shared" ref="S183" si="2355">S181*S182</f>
        <v>0</v>
      </c>
      <c r="T183" s="82">
        <f t="shared" ref="T183" si="2356">T181*T182</f>
        <v>0</v>
      </c>
      <c r="U183" s="82">
        <f t="shared" ref="U183" si="2357">U181*U182</f>
        <v>0</v>
      </c>
      <c r="V183" s="82">
        <f t="shared" ref="V183" si="2358">V181*V182</f>
        <v>0</v>
      </c>
      <c r="W183" s="82">
        <f t="shared" ref="W183" si="2359">W181*W182</f>
        <v>0</v>
      </c>
      <c r="X183" s="82">
        <f t="shared" ref="X183" si="2360">X181*X182</f>
        <v>0</v>
      </c>
      <c r="Y183" s="82">
        <f t="shared" ref="Y183" si="2361">Y181*Y182</f>
        <v>0</v>
      </c>
      <c r="Z183" s="82">
        <f t="shared" ref="Z183" si="2362">Z181*Z182</f>
        <v>0</v>
      </c>
      <c r="AA183" s="82">
        <f t="shared" ref="AA183" si="2363">AA181*AA182</f>
        <v>0</v>
      </c>
      <c r="AB183" s="82">
        <f t="shared" ref="AB183" si="2364">AB181*AB182</f>
        <v>10796560.884768086</v>
      </c>
      <c r="AC183" s="82">
        <f t="shared" ref="AC183" si="2365">AC181*AC182</f>
        <v>0</v>
      </c>
      <c r="AD183" s="82">
        <f t="shared" ref="AD183" si="2366">AD181*AD182</f>
        <v>0</v>
      </c>
      <c r="AE183" s="82">
        <f t="shared" ref="AE183" si="2367">AE181*AE182</f>
        <v>0</v>
      </c>
      <c r="AF183" s="82">
        <f t="shared" ref="AF183" si="2368">AF181*AF182</f>
        <v>0</v>
      </c>
      <c r="AG183" s="82">
        <f t="shared" ref="AG183" si="2369">AG181*AG182</f>
        <v>0</v>
      </c>
      <c r="AH183" s="82">
        <f t="shared" ref="AH183" si="2370">AH181*AH182</f>
        <v>0</v>
      </c>
      <c r="AI183" s="82">
        <f t="shared" ref="AI183" si="2371">AI181*AI182</f>
        <v>0</v>
      </c>
      <c r="AJ183" s="82">
        <f t="shared" ref="AJ183" si="2372">AJ181*AJ182</f>
        <v>0</v>
      </c>
      <c r="AK183" s="82">
        <f t="shared" ref="AK183" si="2373">AK181*AK182</f>
        <v>0</v>
      </c>
      <c r="AL183" s="82">
        <f t="shared" ref="AL183" si="2374">AL181*AL182</f>
        <v>0</v>
      </c>
      <c r="AM183" s="82">
        <f t="shared" ref="AM183" si="2375">AM181*AM182</f>
        <v>0</v>
      </c>
      <c r="AN183" s="82">
        <f t="shared" ref="AN183" si="2376">AN181*AN182</f>
        <v>0</v>
      </c>
      <c r="AO183" s="82">
        <f t="shared" ref="AO183" si="2377">AO181*AO182</f>
        <v>0</v>
      </c>
      <c r="AP183" s="82">
        <f t="shared" ref="AP183" si="2378">AP181*AP182</f>
        <v>0</v>
      </c>
      <c r="AQ183" s="82">
        <f t="shared" ref="AQ183" si="2379">AQ181*AQ182</f>
        <v>0</v>
      </c>
      <c r="AR183" s="82">
        <f t="shared" ref="AR183" si="2380">AR181*AR182</f>
        <v>0</v>
      </c>
      <c r="AS183" s="82">
        <f t="shared" ref="AS183" si="2381">AS181*AS182</f>
        <v>0</v>
      </c>
      <c r="AT183" s="82">
        <f t="shared" ref="AT183" si="2382">AT181*AT182</f>
        <v>0</v>
      </c>
      <c r="AU183" s="82">
        <f t="shared" ref="AU183" si="2383">AU181*AU182</f>
        <v>0</v>
      </c>
      <c r="AV183" s="82">
        <f t="shared" ref="AV183" si="2384">AV181*AV182</f>
        <v>0</v>
      </c>
      <c r="AW183" s="82">
        <f t="shared" ref="AW183" si="2385">AW181*AW182</f>
        <v>0</v>
      </c>
      <c r="AX183" s="82">
        <f t="shared" ref="AX183" si="2386">AX181*AX182</f>
        <v>0</v>
      </c>
      <c r="AY183" s="82">
        <f t="shared" ref="AY183" si="2387">AY181*AY182</f>
        <v>0</v>
      </c>
      <c r="AZ183" s="82">
        <f t="shared" ref="AZ183" si="2388">AZ181*AZ182</f>
        <v>0</v>
      </c>
      <c r="BA183" s="82">
        <f t="shared" ref="BA183" si="2389">BA181*BA182</f>
        <v>0</v>
      </c>
      <c r="BB183" s="82">
        <f t="shared" ref="BB183" si="2390">BB181*BB182</f>
        <v>0</v>
      </c>
      <c r="BC183" s="82">
        <f t="shared" ref="BC183" si="2391">BC181*BC182</f>
        <v>0</v>
      </c>
      <c r="BD183" s="82">
        <f t="shared" ref="BD183" si="2392">BD181*BD182</f>
        <v>0</v>
      </c>
      <c r="BE183" s="82">
        <f t="shared" ref="BE183" si="2393">BE181*BE182</f>
        <v>0</v>
      </c>
      <c r="BF183" s="82">
        <f t="shared" ref="BF183" si="2394">BF181*BF182</f>
        <v>0</v>
      </c>
      <c r="BG183" s="82">
        <f t="shared" ref="BG183" si="2395">BG181*BG182</f>
        <v>0</v>
      </c>
      <c r="BH183" s="82">
        <f t="shared" ref="BH183" si="2396">BH181*BH182</f>
        <v>0</v>
      </c>
      <c r="BI183" s="82">
        <f t="shared" ref="BI183" si="2397">BI181*BI182</f>
        <v>0</v>
      </c>
      <c r="BJ183" s="82">
        <f t="shared" ref="BJ183" si="2398">BJ181*BJ182</f>
        <v>0</v>
      </c>
      <c r="BK183" s="82">
        <f t="shared" ref="BK183" si="2399">BK181*BK182</f>
        <v>0</v>
      </c>
      <c r="BL183" s="82">
        <f t="shared" ref="BL183" si="2400">BL181*BL182</f>
        <v>0</v>
      </c>
      <c r="BM183" s="82">
        <f t="shared" ref="BM183" si="2401">BM181*BM182</f>
        <v>0</v>
      </c>
      <c r="BN183" s="82">
        <f t="shared" ref="BN183" si="2402">BN181*BN182</f>
        <v>0</v>
      </c>
      <c r="BO183" s="82">
        <f t="shared" ref="BO183" si="2403">BO181*BO182</f>
        <v>0</v>
      </c>
      <c r="BP183" s="82">
        <f t="shared" ref="BP183" si="2404">BP181*BP182</f>
        <v>0</v>
      </c>
      <c r="BQ183" s="82">
        <f t="shared" ref="BQ183" si="2405">BQ181*BQ182</f>
        <v>0</v>
      </c>
      <c r="BR183" s="82">
        <f t="shared" ref="BR183" si="2406">BR181*BR182</f>
        <v>0</v>
      </c>
      <c r="BS183" s="82">
        <f t="shared" ref="BS183" si="2407">BS181*BS182</f>
        <v>0</v>
      </c>
      <c r="BT183" s="82">
        <f t="shared" ref="BT183" si="2408">BT181*BT182</f>
        <v>0</v>
      </c>
      <c r="BU183" s="82">
        <f t="shared" ref="BU183" si="2409">BU181*BU182</f>
        <v>0</v>
      </c>
      <c r="BV183" s="82">
        <f t="shared" ref="BV183" si="2410">BV181*BV182</f>
        <v>0</v>
      </c>
      <c r="BW183" s="82">
        <f t="shared" ref="BW183" si="2411">BW181*BW182</f>
        <v>0</v>
      </c>
      <c r="BX183" s="82">
        <f t="shared" ref="BX183" si="2412">BX181*BX182</f>
        <v>0</v>
      </c>
      <c r="BY183" s="82">
        <f t="shared" ref="BY183" si="2413">BY181*BY182</f>
        <v>0</v>
      </c>
      <c r="BZ183" s="82">
        <f t="shared" ref="BZ183" si="2414">BZ181*BZ182</f>
        <v>0</v>
      </c>
      <c r="CA183" s="82">
        <f t="shared" ref="CA183" si="2415">CA181*CA182</f>
        <v>0</v>
      </c>
      <c r="CB183" s="82">
        <f t="shared" ref="CB183" si="2416">CB181*CB182</f>
        <v>0</v>
      </c>
      <c r="CC183" s="82">
        <f t="shared" ref="CC183" si="2417">CC181*CC182</f>
        <v>0</v>
      </c>
      <c r="CD183" s="82">
        <f t="shared" ref="CD183" si="2418">CD181*CD182</f>
        <v>0</v>
      </c>
      <c r="CE183" s="82">
        <f t="shared" ref="CE183" si="2419">CE181*CE182</f>
        <v>0</v>
      </c>
      <c r="CF183" s="82">
        <f t="shared" ref="CF183" si="2420">CF181*CF182</f>
        <v>0</v>
      </c>
      <c r="CG183" s="82">
        <f t="shared" ref="CG183" si="2421">CG181*CG182</f>
        <v>0</v>
      </c>
      <c r="CH183" s="82">
        <f t="shared" ref="CH183" si="2422">CH181*CH182</f>
        <v>0</v>
      </c>
      <c r="CI183" s="82">
        <f t="shared" ref="CI183" si="2423">CI181*CI182</f>
        <v>0</v>
      </c>
      <c r="CJ183" s="82">
        <f t="shared" ref="CJ183" si="2424">CJ181*CJ182</f>
        <v>0</v>
      </c>
      <c r="CK183" s="82">
        <f t="shared" ref="CK183" si="2425">CK181*CK182</f>
        <v>0</v>
      </c>
      <c r="CL183" s="82">
        <f t="shared" ref="CL183" si="2426">CL181*CL182</f>
        <v>0</v>
      </c>
      <c r="CM183" s="82">
        <f t="shared" ref="CM183" si="2427">CM181*CM182</f>
        <v>0</v>
      </c>
      <c r="CN183" s="82">
        <f t="shared" ref="CN183" si="2428">CN181*CN182</f>
        <v>0</v>
      </c>
      <c r="CO183" s="82">
        <f t="shared" ref="CO183" si="2429">CO181*CO182</f>
        <v>0</v>
      </c>
      <c r="CP183" s="82">
        <f t="shared" ref="CP183" si="2430">CP181*CP182</f>
        <v>0</v>
      </c>
      <c r="CQ183" s="82">
        <f t="shared" ref="CQ183" si="2431">CQ181*CQ182</f>
        <v>0</v>
      </c>
      <c r="CR183" s="82">
        <f t="shared" ref="CR183" si="2432">CR181*CR182</f>
        <v>0</v>
      </c>
      <c r="CS183" s="82">
        <f t="shared" ref="CS183" si="2433">CS181*CS182</f>
        <v>0</v>
      </c>
      <c r="CT183" s="82">
        <f t="shared" ref="CT183" si="2434">CT181*CT182</f>
        <v>0</v>
      </c>
      <c r="CU183" s="82">
        <f t="shared" ref="CU183" si="2435">CU181*CU182</f>
        <v>0</v>
      </c>
      <c r="CV183" s="82">
        <f t="shared" ref="CV183" si="2436">CV181*CV182</f>
        <v>0</v>
      </c>
      <c r="CW183" s="82">
        <f t="shared" ref="CW183" si="2437">CW181*CW182</f>
        <v>0</v>
      </c>
      <c r="CX183" s="82">
        <f t="shared" ref="CX183" si="2438">CX181*CX182</f>
        <v>0</v>
      </c>
      <c r="CY183" s="82">
        <f t="shared" ref="CY183" si="2439">CY181*CY182</f>
        <v>0</v>
      </c>
      <c r="CZ183" s="82">
        <f t="shared" ref="CZ183" si="2440">CZ181*CZ182</f>
        <v>0</v>
      </c>
      <c r="DA183" s="82">
        <f t="shared" ref="DA183" si="2441">DA181*DA182</f>
        <v>0</v>
      </c>
      <c r="DB183" s="82">
        <f t="shared" ref="DB183" si="2442">DB181*DB182</f>
        <v>0</v>
      </c>
      <c r="DC183" s="82">
        <f t="shared" ref="DC183" si="2443">DC181*DC182</f>
        <v>0</v>
      </c>
      <c r="DD183" s="82">
        <f t="shared" ref="DD183" si="2444">DD181*DD182</f>
        <v>0</v>
      </c>
      <c r="DE183" s="82">
        <f t="shared" ref="DE183" si="2445">DE181*DE182</f>
        <v>0</v>
      </c>
      <c r="DF183" s="82">
        <f t="shared" ref="DF183" si="2446">DF181*DF182</f>
        <v>0</v>
      </c>
      <c r="DG183" s="82">
        <f t="shared" ref="DG183" si="2447">DG181*DG182</f>
        <v>0</v>
      </c>
      <c r="DH183" s="82">
        <f t="shared" ref="DH183" si="2448">DH181*DH182</f>
        <v>0</v>
      </c>
      <c r="DI183" s="82">
        <f t="shared" ref="DI183" si="2449">DI181*DI182</f>
        <v>0</v>
      </c>
      <c r="DJ183" s="82">
        <f t="shared" ref="DJ183" si="2450">DJ181*DJ182</f>
        <v>0</v>
      </c>
      <c r="DK183" s="82">
        <f t="shared" ref="DK183" si="2451">DK181*DK182</f>
        <v>0</v>
      </c>
      <c r="DL183" s="82">
        <f t="shared" ref="DL183" si="2452">DL181*DL182</f>
        <v>0</v>
      </c>
      <c r="DM183" s="82">
        <f t="shared" ref="DM183" si="2453">DM181*DM182</f>
        <v>0</v>
      </c>
      <c r="DN183" s="82">
        <f t="shared" ref="DN183" si="2454">DN181*DN182</f>
        <v>0</v>
      </c>
      <c r="DO183" s="82">
        <f t="shared" ref="DO183" si="2455">DO181*DO182</f>
        <v>0</v>
      </c>
      <c r="DP183" s="82">
        <f t="shared" ref="DP183" si="2456">DP181*DP182</f>
        <v>0</v>
      </c>
      <c r="DQ183" s="82">
        <f t="shared" ref="DQ183" si="2457">DQ181*DQ182</f>
        <v>0</v>
      </c>
      <c r="DR183" s="82">
        <f t="shared" ref="DR183" si="2458">DR181*DR182</f>
        <v>0</v>
      </c>
      <c r="DS183" s="82">
        <f t="shared" ref="DS183" si="2459">DS181*DS182</f>
        <v>0</v>
      </c>
      <c r="DT183" s="82">
        <f t="shared" ref="DT183" si="2460">DT181*DT182</f>
        <v>0</v>
      </c>
      <c r="DU183" s="82">
        <f t="shared" ref="DU183" si="2461">DU181*DU182</f>
        <v>0</v>
      </c>
      <c r="DV183" s="82">
        <f t="shared" ref="DV183" si="2462">DV181*DV182</f>
        <v>0</v>
      </c>
      <c r="DW183" s="82">
        <f t="shared" ref="DW183" si="2463">DW181*DW182</f>
        <v>0</v>
      </c>
      <c r="DX183" s="82">
        <f t="shared" ref="DX183" si="2464">DX181*DX182</f>
        <v>0</v>
      </c>
      <c r="DY183" s="82">
        <f t="shared" ref="DY183" si="2465">DY181*DY182</f>
        <v>0</v>
      </c>
      <c r="DZ183" s="82">
        <f t="shared" ref="DZ183" si="2466">DZ181*DZ182</f>
        <v>0</v>
      </c>
      <c r="EA183" s="82">
        <f t="shared" ref="EA183" si="2467">EA181*EA182</f>
        <v>0</v>
      </c>
      <c r="EB183" s="82">
        <f t="shared" ref="EB183" si="2468">EB181*EB182</f>
        <v>0</v>
      </c>
    </row>
    <row r="184" spans="2:132" outlineLevel="1" x14ac:dyDescent="0.25">
      <c r="C184" s="311"/>
      <c r="G184" s="52"/>
      <c r="H184" s="29"/>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row>
    <row r="185" spans="2:132" ht="13" x14ac:dyDescent="0.3">
      <c r="C185" s="348" t="s">
        <v>568</v>
      </c>
      <c r="D185" s="342"/>
      <c r="E185" s="342"/>
      <c r="F185" s="342"/>
      <c r="G185" s="349" t="s">
        <v>220</v>
      </c>
      <c r="H185" s="344">
        <f t="shared" ref="H185" si="2469">SUM(J185:EB185)</f>
        <v>2607814.0473456169</v>
      </c>
      <c r="I185" s="342"/>
      <c r="J185" s="345">
        <f t="shared" ref="J185:AO185" si="2470">CHOOSE(Scenario,J166,J175,J183)</f>
        <v>0</v>
      </c>
      <c r="K185" s="346">
        <f t="shared" si="2470"/>
        <v>0</v>
      </c>
      <c r="L185" s="346">
        <f t="shared" si="2470"/>
        <v>0</v>
      </c>
      <c r="M185" s="346">
        <f t="shared" si="2470"/>
        <v>0</v>
      </c>
      <c r="N185" s="346">
        <f t="shared" si="2470"/>
        <v>0</v>
      </c>
      <c r="O185" s="346">
        <f t="shared" si="2470"/>
        <v>0</v>
      </c>
      <c r="P185" s="346">
        <f t="shared" si="2470"/>
        <v>1281481.1043467403</v>
      </c>
      <c r="Q185" s="346">
        <f t="shared" si="2470"/>
        <v>0</v>
      </c>
      <c r="R185" s="346">
        <f t="shared" si="2470"/>
        <v>0</v>
      </c>
      <c r="S185" s="346">
        <f t="shared" si="2470"/>
        <v>0</v>
      </c>
      <c r="T185" s="346">
        <f t="shared" si="2470"/>
        <v>0</v>
      </c>
      <c r="U185" s="346">
        <f t="shared" si="2470"/>
        <v>0</v>
      </c>
      <c r="V185" s="346">
        <f t="shared" si="2470"/>
        <v>0</v>
      </c>
      <c r="W185" s="346">
        <f t="shared" si="2470"/>
        <v>0</v>
      </c>
      <c r="X185" s="346">
        <f t="shared" si="2470"/>
        <v>0</v>
      </c>
      <c r="Y185" s="346">
        <f t="shared" si="2470"/>
        <v>0</v>
      </c>
      <c r="Z185" s="346">
        <f t="shared" si="2470"/>
        <v>0</v>
      </c>
      <c r="AA185" s="346">
        <f t="shared" si="2470"/>
        <v>0</v>
      </c>
      <c r="AB185" s="346">
        <f t="shared" si="2470"/>
        <v>1326332.9429988768</v>
      </c>
      <c r="AC185" s="346">
        <f t="shared" si="2470"/>
        <v>0</v>
      </c>
      <c r="AD185" s="346">
        <f t="shared" si="2470"/>
        <v>0</v>
      </c>
      <c r="AE185" s="346">
        <f t="shared" si="2470"/>
        <v>0</v>
      </c>
      <c r="AF185" s="346">
        <f t="shared" si="2470"/>
        <v>0</v>
      </c>
      <c r="AG185" s="346">
        <f t="shared" si="2470"/>
        <v>0</v>
      </c>
      <c r="AH185" s="346">
        <f t="shared" si="2470"/>
        <v>0</v>
      </c>
      <c r="AI185" s="346">
        <f t="shared" si="2470"/>
        <v>0</v>
      </c>
      <c r="AJ185" s="346">
        <f t="shared" si="2470"/>
        <v>0</v>
      </c>
      <c r="AK185" s="346">
        <f t="shared" si="2470"/>
        <v>0</v>
      </c>
      <c r="AL185" s="346">
        <f t="shared" si="2470"/>
        <v>0</v>
      </c>
      <c r="AM185" s="346">
        <f t="shared" si="2470"/>
        <v>0</v>
      </c>
      <c r="AN185" s="346">
        <f t="shared" si="2470"/>
        <v>0</v>
      </c>
      <c r="AO185" s="346">
        <f t="shared" si="2470"/>
        <v>0</v>
      </c>
      <c r="AP185" s="346">
        <f t="shared" ref="AP185:BU185" si="2471">CHOOSE(Scenario,AP166,AP175,AP183)</f>
        <v>0</v>
      </c>
      <c r="AQ185" s="346">
        <f t="shared" si="2471"/>
        <v>0</v>
      </c>
      <c r="AR185" s="346">
        <f t="shared" si="2471"/>
        <v>0</v>
      </c>
      <c r="AS185" s="346">
        <f t="shared" si="2471"/>
        <v>0</v>
      </c>
      <c r="AT185" s="346">
        <f t="shared" si="2471"/>
        <v>0</v>
      </c>
      <c r="AU185" s="346">
        <f t="shared" si="2471"/>
        <v>0</v>
      </c>
      <c r="AV185" s="346">
        <f t="shared" si="2471"/>
        <v>0</v>
      </c>
      <c r="AW185" s="346">
        <f t="shared" si="2471"/>
        <v>0</v>
      </c>
      <c r="AX185" s="346">
        <f t="shared" si="2471"/>
        <v>0</v>
      </c>
      <c r="AY185" s="346">
        <f t="shared" si="2471"/>
        <v>0</v>
      </c>
      <c r="AZ185" s="346">
        <f t="shared" si="2471"/>
        <v>0</v>
      </c>
      <c r="BA185" s="346">
        <f t="shared" si="2471"/>
        <v>0</v>
      </c>
      <c r="BB185" s="346">
        <f t="shared" si="2471"/>
        <v>0</v>
      </c>
      <c r="BC185" s="346">
        <f t="shared" si="2471"/>
        <v>0</v>
      </c>
      <c r="BD185" s="346">
        <f t="shared" si="2471"/>
        <v>0</v>
      </c>
      <c r="BE185" s="346">
        <f t="shared" si="2471"/>
        <v>0</v>
      </c>
      <c r="BF185" s="346">
        <f t="shared" si="2471"/>
        <v>0</v>
      </c>
      <c r="BG185" s="346">
        <f t="shared" si="2471"/>
        <v>0</v>
      </c>
      <c r="BH185" s="346">
        <f t="shared" si="2471"/>
        <v>0</v>
      </c>
      <c r="BI185" s="346">
        <f t="shared" si="2471"/>
        <v>0</v>
      </c>
      <c r="BJ185" s="346">
        <f t="shared" si="2471"/>
        <v>0</v>
      </c>
      <c r="BK185" s="346">
        <f t="shared" si="2471"/>
        <v>0</v>
      </c>
      <c r="BL185" s="346">
        <f t="shared" si="2471"/>
        <v>0</v>
      </c>
      <c r="BM185" s="346">
        <f t="shared" si="2471"/>
        <v>0</v>
      </c>
      <c r="BN185" s="346">
        <f t="shared" si="2471"/>
        <v>0</v>
      </c>
      <c r="BO185" s="346">
        <f t="shared" si="2471"/>
        <v>0</v>
      </c>
      <c r="BP185" s="346">
        <f t="shared" si="2471"/>
        <v>0</v>
      </c>
      <c r="BQ185" s="346">
        <f t="shared" si="2471"/>
        <v>0</v>
      </c>
      <c r="BR185" s="346">
        <f t="shared" si="2471"/>
        <v>0</v>
      </c>
      <c r="BS185" s="346">
        <f t="shared" si="2471"/>
        <v>0</v>
      </c>
      <c r="BT185" s="346">
        <f t="shared" si="2471"/>
        <v>0</v>
      </c>
      <c r="BU185" s="346">
        <f t="shared" si="2471"/>
        <v>0</v>
      </c>
      <c r="BV185" s="346">
        <f t="shared" ref="BV185:DA185" si="2472">CHOOSE(Scenario,BV166,BV175,BV183)</f>
        <v>0</v>
      </c>
      <c r="BW185" s="346">
        <f t="shared" si="2472"/>
        <v>0</v>
      </c>
      <c r="BX185" s="346">
        <f t="shared" si="2472"/>
        <v>0</v>
      </c>
      <c r="BY185" s="346">
        <f t="shared" si="2472"/>
        <v>0</v>
      </c>
      <c r="BZ185" s="346">
        <f t="shared" si="2472"/>
        <v>0</v>
      </c>
      <c r="CA185" s="346">
        <f t="shared" si="2472"/>
        <v>0</v>
      </c>
      <c r="CB185" s="346">
        <f t="shared" si="2472"/>
        <v>0</v>
      </c>
      <c r="CC185" s="346">
        <f t="shared" si="2472"/>
        <v>0</v>
      </c>
      <c r="CD185" s="346">
        <f t="shared" si="2472"/>
        <v>0</v>
      </c>
      <c r="CE185" s="346">
        <f t="shared" si="2472"/>
        <v>0</v>
      </c>
      <c r="CF185" s="346">
        <f t="shared" si="2472"/>
        <v>0</v>
      </c>
      <c r="CG185" s="346">
        <f t="shared" si="2472"/>
        <v>0</v>
      </c>
      <c r="CH185" s="346">
        <f t="shared" si="2472"/>
        <v>0</v>
      </c>
      <c r="CI185" s="346">
        <f t="shared" si="2472"/>
        <v>0</v>
      </c>
      <c r="CJ185" s="346">
        <f t="shared" si="2472"/>
        <v>0</v>
      </c>
      <c r="CK185" s="346">
        <f t="shared" si="2472"/>
        <v>0</v>
      </c>
      <c r="CL185" s="346">
        <f t="shared" si="2472"/>
        <v>0</v>
      </c>
      <c r="CM185" s="346">
        <f t="shared" si="2472"/>
        <v>0</v>
      </c>
      <c r="CN185" s="346">
        <f t="shared" si="2472"/>
        <v>0</v>
      </c>
      <c r="CO185" s="346">
        <f t="shared" si="2472"/>
        <v>0</v>
      </c>
      <c r="CP185" s="346">
        <f t="shared" si="2472"/>
        <v>0</v>
      </c>
      <c r="CQ185" s="346">
        <f t="shared" si="2472"/>
        <v>0</v>
      </c>
      <c r="CR185" s="346">
        <f t="shared" si="2472"/>
        <v>0</v>
      </c>
      <c r="CS185" s="346">
        <f t="shared" si="2472"/>
        <v>0</v>
      </c>
      <c r="CT185" s="346">
        <f t="shared" si="2472"/>
        <v>0</v>
      </c>
      <c r="CU185" s="346">
        <f t="shared" si="2472"/>
        <v>0</v>
      </c>
      <c r="CV185" s="346">
        <f t="shared" si="2472"/>
        <v>0</v>
      </c>
      <c r="CW185" s="346">
        <f t="shared" si="2472"/>
        <v>0</v>
      </c>
      <c r="CX185" s="346">
        <f t="shared" si="2472"/>
        <v>0</v>
      </c>
      <c r="CY185" s="346">
        <f t="shared" si="2472"/>
        <v>0</v>
      </c>
      <c r="CZ185" s="346">
        <f t="shared" si="2472"/>
        <v>0</v>
      </c>
      <c r="DA185" s="346">
        <f t="shared" si="2472"/>
        <v>0</v>
      </c>
      <c r="DB185" s="346">
        <f t="shared" ref="DB185:EB185" si="2473">CHOOSE(Scenario,DB166,DB175,DB183)</f>
        <v>0</v>
      </c>
      <c r="DC185" s="346">
        <f t="shared" si="2473"/>
        <v>0</v>
      </c>
      <c r="DD185" s="346">
        <f t="shared" si="2473"/>
        <v>0</v>
      </c>
      <c r="DE185" s="346">
        <f t="shared" si="2473"/>
        <v>0</v>
      </c>
      <c r="DF185" s="346">
        <f t="shared" si="2473"/>
        <v>0</v>
      </c>
      <c r="DG185" s="346">
        <f t="shared" si="2473"/>
        <v>0</v>
      </c>
      <c r="DH185" s="346">
        <f t="shared" si="2473"/>
        <v>0</v>
      </c>
      <c r="DI185" s="346">
        <f t="shared" si="2473"/>
        <v>0</v>
      </c>
      <c r="DJ185" s="346">
        <f t="shared" si="2473"/>
        <v>0</v>
      </c>
      <c r="DK185" s="346">
        <f t="shared" si="2473"/>
        <v>0</v>
      </c>
      <c r="DL185" s="346">
        <f t="shared" si="2473"/>
        <v>0</v>
      </c>
      <c r="DM185" s="346">
        <f t="shared" si="2473"/>
        <v>0</v>
      </c>
      <c r="DN185" s="346">
        <f t="shared" si="2473"/>
        <v>0</v>
      </c>
      <c r="DO185" s="346">
        <f t="shared" si="2473"/>
        <v>0</v>
      </c>
      <c r="DP185" s="346">
        <f t="shared" si="2473"/>
        <v>0</v>
      </c>
      <c r="DQ185" s="346">
        <f t="shared" si="2473"/>
        <v>0</v>
      </c>
      <c r="DR185" s="346">
        <f t="shared" si="2473"/>
        <v>0</v>
      </c>
      <c r="DS185" s="346">
        <f t="shared" si="2473"/>
        <v>0</v>
      </c>
      <c r="DT185" s="346">
        <f t="shared" si="2473"/>
        <v>0</v>
      </c>
      <c r="DU185" s="346">
        <f t="shared" si="2473"/>
        <v>0</v>
      </c>
      <c r="DV185" s="346">
        <f t="shared" si="2473"/>
        <v>0</v>
      </c>
      <c r="DW185" s="346">
        <f t="shared" si="2473"/>
        <v>0</v>
      </c>
      <c r="DX185" s="346">
        <f t="shared" si="2473"/>
        <v>0</v>
      </c>
      <c r="DY185" s="346">
        <f t="shared" si="2473"/>
        <v>0</v>
      </c>
      <c r="DZ185" s="346">
        <f t="shared" si="2473"/>
        <v>0</v>
      </c>
      <c r="EA185" s="346">
        <f t="shared" si="2473"/>
        <v>0</v>
      </c>
      <c r="EB185" s="347">
        <f t="shared" si="2473"/>
        <v>0</v>
      </c>
    </row>
    <row r="186" spans="2:132" ht="13" x14ac:dyDescent="0.3">
      <c r="C186" s="24"/>
      <c r="G186" s="52"/>
      <c r="H186" s="29"/>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row>
    <row r="187" spans="2:132" ht="13" x14ac:dyDescent="0.3">
      <c r="B187" s="34"/>
      <c r="C187" s="2" t="s">
        <v>515</v>
      </c>
      <c r="D187" s="34"/>
      <c r="E187" s="34"/>
      <c r="F187" s="34"/>
      <c r="G187" s="67"/>
      <c r="H187" s="35"/>
      <c r="I187" s="34"/>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row>
    <row r="188" spans="2:132" ht="13" outlineLevel="1" x14ac:dyDescent="0.3">
      <c r="C188" s="340" t="s">
        <v>500</v>
      </c>
      <c r="G188" s="52"/>
      <c r="H188" s="29"/>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row>
    <row r="189" spans="2:132" outlineLevel="1" x14ac:dyDescent="0.25">
      <c r="C189" s="328" t="s">
        <v>505</v>
      </c>
      <c r="G189" s="52" t="s">
        <v>220</v>
      </c>
      <c r="H189" s="46">
        <f t="shared" ref="H189" si="2474">SUM(J189:EB189)</f>
        <v>0</v>
      </c>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row>
    <row r="190" spans="2:132" outlineLevel="1" x14ac:dyDescent="0.25">
      <c r="C190" s="32"/>
      <c r="G190" s="52"/>
      <c r="H190" s="29"/>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row>
    <row r="191" spans="2:132" ht="13" outlineLevel="1" x14ac:dyDescent="0.3">
      <c r="C191" s="340" t="s">
        <v>502</v>
      </c>
      <c r="G191" s="52"/>
      <c r="H191" s="29"/>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row>
    <row r="192" spans="2:132" outlineLevel="1" x14ac:dyDescent="0.25">
      <c r="C192" s="317" t="s">
        <v>519</v>
      </c>
      <c r="G192" s="52" t="s">
        <v>525</v>
      </c>
      <c r="H192" s="46">
        <f t="shared" ref="H192" si="2475">SUM(J192:EB192)</f>
        <v>11993063.832117971</v>
      </c>
      <c r="J192" s="82">
        <f>J169-J169*(J170+J171)</f>
        <v>0</v>
      </c>
      <c r="K192" s="82">
        <f t="shared" ref="K192:BV192" si="2476">K169-K169*(K170+K171)</f>
        <v>0</v>
      </c>
      <c r="L192" s="82">
        <f t="shared" si="2476"/>
        <v>0</v>
      </c>
      <c r="M192" s="82">
        <f t="shared" si="2476"/>
        <v>0</v>
      </c>
      <c r="N192" s="82">
        <f t="shared" si="2476"/>
        <v>0</v>
      </c>
      <c r="O192" s="82">
        <f t="shared" si="2476"/>
        <v>0</v>
      </c>
      <c r="P192" s="82">
        <f t="shared" si="2476"/>
        <v>5996531.9160589855</v>
      </c>
      <c r="Q192" s="82">
        <f t="shared" si="2476"/>
        <v>0</v>
      </c>
      <c r="R192" s="82">
        <f t="shared" si="2476"/>
        <v>0</v>
      </c>
      <c r="S192" s="82">
        <f t="shared" si="2476"/>
        <v>0</v>
      </c>
      <c r="T192" s="82">
        <f t="shared" si="2476"/>
        <v>0</v>
      </c>
      <c r="U192" s="82">
        <f t="shared" si="2476"/>
        <v>0</v>
      </c>
      <c r="V192" s="82">
        <f t="shared" si="2476"/>
        <v>0</v>
      </c>
      <c r="W192" s="82">
        <f t="shared" si="2476"/>
        <v>0</v>
      </c>
      <c r="X192" s="82">
        <f t="shared" si="2476"/>
        <v>0</v>
      </c>
      <c r="Y192" s="82">
        <f t="shared" si="2476"/>
        <v>0</v>
      </c>
      <c r="Z192" s="82">
        <f t="shared" si="2476"/>
        <v>0</v>
      </c>
      <c r="AA192" s="82">
        <f t="shared" si="2476"/>
        <v>0</v>
      </c>
      <c r="AB192" s="82">
        <f t="shared" si="2476"/>
        <v>5996531.9160589855</v>
      </c>
      <c r="AC192" s="82">
        <f t="shared" si="2476"/>
        <v>0</v>
      </c>
      <c r="AD192" s="82">
        <f t="shared" si="2476"/>
        <v>0</v>
      </c>
      <c r="AE192" s="82">
        <f t="shared" si="2476"/>
        <v>0</v>
      </c>
      <c r="AF192" s="82">
        <f t="shared" si="2476"/>
        <v>0</v>
      </c>
      <c r="AG192" s="82">
        <f t="shared" si="2476"/>
        <v>0</v>
      </c>
      <c r="AH192" s="82">
        <f t="shared" si="2476"/>
        <v>0</v>
      </c>
      <c r="AI192" s="82">
        <f t="shared" si="2476"/>
        <v>0</v>
      </c>
      <c r="AJ192" s="82">
        <f t="shared" si="2476"/>
        <v>0</v>
      </c>
      <c r="AK192" s="82">
        <f t="shared" si="2476"/>
        <v>0</v>
      </c>
      <c r="AL192" s="82">
        <f t="shared" si="2476"/>
        <v>0</v>
      </c>
      <c r="AM192" s="82">
        <f t="shared" si="2476"/>
        <v>0</v>
      </c>
      <c r="AN192" s="82">
        <f t="shared" si="2476"/>
        <v>0</v>
      </c>
      <c r="AO192" s="82">
        <f t="shared" si="2476"/>
        <v>0</v>
      </c>
      <c r="AP192" s="82">
        <f t="shared" si="2476"/>
        <v>0</v>
      </c>
      <c r="AQ192" s="82">
        <f t="shared" si="2476"/>
        <v>0</v>
      </c>
      <c r="AR192" s="82">
        <f t="shared" si="2476"/>
        <v>0</v>
      </c>
      <c r="AS192" s="82">
        <f t="shared" si="2476"/>
        <v>0</v>
      </c>
      <c r="AT192" s="82">
        <f t="shared" si="2476"/>
        <v>0</v>
      </c>
      <c r="AU192" s="82">
        <f t="shared" si="2476"/>
        <v>0</v>
      </c>
      <c r="AV192" s="82">
        <f t="shared" si="2476"/>
        <v>0</v>
      </c>
      <c r="AW192" s="82">
        <f t="shared" si="2476"/>
        <v>0</v>
      </c>
      <c r="AX192" s="82">
        <f t="shared" si="2476"/>
        <v>0</v>
      </c>
      <c r="AY192" s="82">
        <f t="shared" si="2476"/>
        <v>0</v>
      </c>
      <c r="AZ192" s="82">
        <f t="shared" si="2476"/>
        <v>0</v>
      </c>
      <c r="BA192" s="82">
        <f t="shared" si="2476"/>
        <v>0</v>
      </c>
      <c r="BB192" s="82">
        <f t="shared" si="2476"/>
        <v>0</v>
      </c>
      <c r="BC192" s="82">
        <f t="shared" si="2476"/>
        <v>0</v>
      </c>
      <c r="BD192" s="82">
        <f t="shared" si="2476"/>
        <v>0</v>
      </c>
      <c r="BE192" s="82">
        <f t="shared" si="2476"/>
        <v>0</v>
      </c>
      <c r="BF192" s="82">
        <f t="shared" si="2476"/>
        <v>0</v>
      </c>
      <c r="BG192" s="82">
        <f t="shared" si="2476"/>
        <v>0</v>
      </c>
      <c r="BH192" s="82">
        <f t="shared" si="2476"/>
        <v>0</v>
      </c>
      <c r="BI192" s="82">
        <f t="shared" si="2476"/>
        <v>0</v>
      </c>
      <c r="BJ192" s="82">
        <f t="shared" si="2476"/>
        <v>0</v>
      </c>
      <c r="BK192" s="82">
        <f t="shared" si="2476"/>
        <v>0</v>
      </c>
      <c r="BL192" s="82">
        <f t="shared" si="2476"/>
        <v>0</v>
      </c>
      <c r="BM192" s="82">
        <f t="shared" si="2476"/>
        <v>0</v>
      </c>
      <c r="BN192" s="82">
        <f t="shared" si="2476"/>
        <v>0</v>
      </c>
      <c r="BO192" s="82">
        <f t="shared" si="2476"/>
        <v>0</v>
      </c>
      <c r="BP192" s="82">
        <f t="shared" si="2476"/>
        <v>0</v>
      </c>
      <c r="BQ192" s="82">
        <f t="shared" si="2476"/>
        <v>0</v>
      </c>
      <c r="BR192" s="82">
        <f t="shared" si="2476"/>
        <v>0</v>
      </c>
      <c r="BS192" s="82">
        <f t="shared" si="2476"/>
        <v>0</v>
      </c>
      <c r="BT192" s="82">
        <f t="shared" si="2476"/>
        <v>0</v>
      </c>
      <c r="BU192" s="82">
        <f t="shared" si="2476"/>
        <v>0</v>
      </c>
      <c r="BV192" s="82">
        <f t="shared" si="2476"/>
        <v>0</v>
      </c>
      <c r="BW192" s="82">
        <f t="shared" ref="BW192:EB192" si="2477">BW169-BW169*(BW170+BW171)</f>
        <v>0</v>
      </c>
      <c r="BX192" s="82">
        <f t="shared" si="2477"/>
        <v>0</v>
      </c>
      <c r="BY192" s="82">
        <f t="shared" si="2477"/>
        <v>0</v>
      </c>
      <c r="BZ192" s="82">
        <f t="shared" si="2477"/>
        <v>0</v>
      </c>
      <c r="CA192" s="82">
        <f t="shared" si="2477"/>
        <v>0</v>
      </c>
      <c r="CB192" s="82">
        <f t="shared" si="2477"/>
        <v>0</v>
      </c>
      <c r="CC192" s="82">
        <f t="shared" si="2477"/>
        <v>0</v>
      </c>
      <c r="CD192" s="82">
        <f t="shared" si="2477"/>
        <v>0</v>
      </c>
      <c r="CE192" s="82">
        <f t="shared" si="2477"/>
        <v>0</v>
      </c>
      <c r="CF192" s="82">
        <f t="shared" si="2477"/>
        <v>0</v>
      </c>
      <c r="CG192" s="82">
        <f t="shared" si="2477"/>
        <v>0</v>
      </c>
      <c r="CH192" s="82">
        <f t="shared" si="2477"/>
        <v>0</v>
      </c>
      <c r="CI192" s="82">
        <f t="shared" si="2477"/>
        <v>0</v>
      </c>
      <c r="CJ192" s="82">
        <f t="shared" si="2477"/>
        <v>0</v>
      </c>
      <c r="CK192" s="82">
        <f t="shared" si="2477"/>
        <v>0</v>
      </c>
      <c r="CL192" s="82">
        <f t="shared" si="2477"/>
        <v>0</v>
      </c>
      <c r="CM192" s="82">
        <f t="shared" si="2477"/>
        <v>0</v>
      </c>
      <c r="CN192" s="82">
        <f t="shared" si="2477"/>
        <v>0</v>
      </c>
      <c r="CO192" s="82">
        <f t="shared" si="2477"/>
        <v>0</v>
      </c>
      <c r="CP192" s="82">
        <f t="shared" si="2477"/>
        <v>0</v>
      </c>
      <c r="CQ192" s="82">
        <f t="shared" si="2477"/>
        <v>0</v>
      </c>
      <c r="CR192" s="82">
        <f t="shared" si="2477"/>
        <v>0</v>
      </c>
      <c r="CS192" s="82">
        <f t="shared" si="2477"/>
        <v>0</v>
      </c>
      <c r="CT192" s="82">
        <f t="shared" si="2477"/>
        <v>0</v>
      </c>
      <c r="CU192" s="82">
        <f t="shared" si="2477"/>
        <v>0</v>
      </c>
      <c r="CV192" s="82">
        <f t="shared" si="2477"/>
        <v>0</v>
      </c>
      <c r="CW192" s="82">
        <f t="shared" si="2477"/>
        <v>0</v>
      </c>
      <c r="CX192" s="82">
        <f t="shared" si="2477"/>
        <v>0</v>
      </c>
      <c r="CY192" s="82">
        <f t="shared" si="2477"/>
        <v>0</v>
      </c>
      <c r="CZ192" s="82">
        <f t="shared" si="2477"/>
        <v>0</v>
      </c>
      <c r="DA192" s="82">
        <f t="shared" si="2477"/>
        <v>0</v>
      </c>
      <c r="DB192" s="82">
        <f t="shared" si="2477"/>
        <v>0</v>
      </c>
      <c r="DC192" s="82">
        <f t="shared" si="2477"/>
        <v>0</v>
      </c>
      <c r="DD192" s="82">
        <f t="shared" si="2477"/>
        <v>0</v>
      </c>
      <c r="DE192" s="82">
        <f t="shared" si="2477"/>
        <v>0</v>
      </c>
      <c r="DF192" s="82">
        <f t="shared" si="2477"/>
        <v>0</v>
      </c>
      <c r="DG192" s="82">
        <f t="shared" si="2477"/>
        <v>0</v>
      </c>
      <c r="DH192" s="82">
        <f t="shared" si="2477"/>
        <v>0</v>
      </c>
      <c r="DI192" s="82">
        <f t="shared" si="2477"/>
        <v>0</v>
      </c>
      <c r="DJ192" s="82">
        <f t="shared" si="2477"/>
        <v>0</v>
      </c>
      <c r="DK192" s="82">
        <f t="shared" si="2477"/>
        <v>0</v>
      </c>
      <c r="DL192" s="82">
        <f t="shared" si="2477"/>
        <v>0</v>
      </c>
      <c r="DM192" s="82">
        <f t="shared" si="2477"/>
        <v>0</v>
      </c>
      <c r="DN192" s="82">
        <f t="shared" si="2477"/>
        <v>0</v>
      </c>
      <c r="DO192" s="82">
        <f t="shared" si="2477"/>
        <v>0</v>
      </c>
      <c r="DP192" s="82">
        <f t="shared" si="2477"/>
        <v>0</v>
      </c>
      <c r="DQ192" s="82">
        <f t="shared" si="2477"/>
        <v>0</v>
      </c>
      <c r="DR192" s="82">
        <f t="shared" si="2477"/>
        <v>0</v>
      </c>
      <c r="DS192" s="82">
        <f t="shared" si="2477"/>
        <v>0</v>
      </c>
      <c r="DT192" s="82">
        <f t="shared" si="2477"/>
        <v>0</v>
      </c>
      <c r="DU192" s="82">
        <f t="shared" si="2477"/>
        <v>0</v>
      </c>
      <c r="DV192" s="82">
        <f t="shared" si="2477"/>
        <v>0</v>
      </c>
      <c r="DW192" s="82">
        <f t="shared" si="2477"/>
        <v>0</v>
      </c>
      <c r="DX192" s="82">
        <f t="shared" si="2477"/>
        <v>0</v>
      </c>
      <c r="DY192" s="82">
        <f t="shared" si="2477"/>
        <v>0</v>
      </c>
      <c r="DZ192" s="82">
        <f t="shared" si="2477"/>
        <v>0</v>
      </c>
      <c r="EA192" s="82">
        <f t="shared" si="2477"/>
        <v>0</v>
      </c>
      <c r="EB192" s="82">
        <f t="shared" si="2477"/>
        <v>0</v>
      </c>
    </row>
    <row r="193" spans="2:132" outlineLevel="1" x14ac:dyDescent="0.25">
      <c r="C193" s="317" t="s">
        <v>333</v>
      </c>
      <c r="E193" s="31">
        <f>Costs!$K$40</f>
        <v>0.4</v>
      </c>
      <c r="G193" s="52" t="s">
        <v>220</v>
      </c>
      <c r="J193" s="312">
        <f>$E$193</f>
        <v>0.4</v>
      </c>
      <c r="K193" s="312">
        <f t="shared" ref="K193:BV193" si="2478">$E$193</f>
        <v>0.4</v>
      </c>
      <c r="L193" s="312">
        <f t="shared" si="2478"/>
        <v>0.4</v>
      </c>
      <c r="M193" s="312">
        <f t="shared" si="2478"/>
        <v>0.4</v>
      </c>
      <c r="N193" s="312">
        <f t="shared" si="2478"/>
        <v>0.4</v>
      </c>
      <c r="O193" s="312">
        <f t="shared" si="2478"/>
        <v>0.4</v>
      </c>
      <c r="P193" s="312">
        <f t="shared" si="2478"/>
        <v>0.4</v>
      </c>
      <c r="Q193" s="312">
        <f t="shared" si="2478"/>
        <v>0.4</v>
      </c>
      <c r="R193" s="312">
        <f t="shared" si="2478"/>
        <v>0.4</v>
      </c>
      <c r="S193" s="312">
        <f t="shared" si="2478"/>
        <v>0.4</v>
      </c>
      <c r="T193" s="312">
        <f t="shared" si="2478"/>
        <v>0.4</v>
      </c>
      <c r="U193" s="312">
        <f t="shared" si="2478"/>
        <v>0.4</v>
      </c>
      <c r="V193" s="312">
        <f t="shared" si="2478"/>
        <v>0.4</v>
      </c>
      <c r="W193" s="312">
        <f t="shared" si="2478"/>
        <v>0.4</v>
      </c>
      <c r="X193" s="312">
        <f t="shared" si="2478"/>
        <v>0.4</v>
      </c>
      <c r="Y193" s="312">
        <f t="shared" si="2478"/>
        <v>0.4</v>
      </c>
      <c r="Z193" s="312">
        <f t="shared" si="2478"/>
        <v>0.4</v>
      </c>
      <c r="AA193" s="312">
        <f t="shared" si="2478"/>
        <v>0.4</v>
      </c>
      <c r="AB193" s="312">
        <f t="shared" si="2478"/>
        <v>0.4</v>
      </c>
      <c r="AC193" s="312">
        <f t="shared" si="2478"/>
        <v>0.4</v>
      </c>
      <c r="AD193" s="312">
        <f t="shared" si="2478"/>
        <v>0.4</v>
      </c>
      <c r="AE193" s="312">
        <f t="shared" si="2478"/>
        <v>0.4</v>
      </c>
      <c r="AF193" s="312">
        <f t="shared" si="2478"/>
        <v>0.4</v>
      </c>
      <c r="AG193" s="312">
        <f t="shared" si="2478"/>
        <v>0.4</v>
      </c>
      <c r="AH193" s="312">
        <f t="shared" si="2478"/>
        <v>0.4</v>
      </c>
      <c r="AI193" s="312">
        <f t="shared" si="2478"/>
        <v>0.4</v>
      </c>
      <c r="AJ193" s="312">
        <f t="shared" si="2478"/>
        <v>0.4</v>
      </c>
      <c r="AK193" s="312">
        <f t="shared" si="2478"/>
        <v>0.4</v>
      </c>
      <c r="AL193" s="312">
        <f t="shared" si="2478"/>
        <v>0.4</v>
      </c>
      <c r="AM193" s="312">
        <f t="shared" si="2478"/>
        <v>0.4</v>
      </c>
      <c r="AN193" s="312">
        <f t="shared" si="2478"/>
        <v>0.4</v>
      </c>
      <c r="AO193" s="312">
        <f t="shared" si="2478"/>
        <v>0.4</v>
      </c>
      <c r="AP193" s="312">
        <f t="shared" si="2478"/>
        <v>0.4</v>
      </c>
      <c r="AQ193" s="312">
        <f t="shared" si="2478"/>
        <v>0.4</v>
      </c>
      <c r="AR193" s="312">
        <f t="shared" si="2478"/>
        <v>0.4</v>
      </c>
      <c r="AS193" s="312">
        <f t="shared" si="2478"/>
        <v>0.4</v>
      </c>
      <c r="AT193" s="312">
        <f t="shared" si="2478"/>
        <v>0.4</v>
      </c>
      <c r="AU193" s="312">
        <f t="shared" si="2478"/>
        <v>0.4</v>
      </c>
      <c r="AV193" s="312">
        <f t="shared" si="2478"/>
        <v>0.4</v>
      </c>
      <c r="AW193" s="312">
        <f t="shared" si="2478"/>
        <v>0.4</v>
      </c>
      <c r="AX193" s="312">
        <f t="shared" si="2478"/>
        <v>0.4</v>
      </c>
      <c r="AY193" s="312">
        <f t="shared" si="2478"/>
        <v>0.4</v>
      </c>
      <c r="AZ193" s="312">
        <f t="shared" si="2478"/>
        <v>0.4</v>
      </c>
      <c r="BA193" s="312">
        <f t="shared" si="2478"/>
        <v>0.4</v>
      </c>
      <c r="BB193" s="312">
        <f t="shared" si="2478"/>
        <v>0.4</v>
      </c>
      <c r="BC193" s="312">
        <f t="shared" si="2478"/>
        <v>0.4</v>
      </c>
      <c r="BD193" s="312">
        <f t="shared" si="2478"/>
        <v>0.4</v>
      </c>
      <c r="BE193" s="312">
        <f t="shared" si="2478"/>
        <v>0.4</v>
      </c>
      <c r="BF193" s="312">
        <f t="shared" si="2478"/>
        <v>0.4</v>
      </c>
      <c r="BG193" s="312">
        <f t="shared" si="2478"/>
        <v>0.4</v>
      </c>
      <c r="BH193" s="312">
        <f t="shared" si="2478"/>
        <v>0.4</v>
      </c>
      <c r="BI193" s="312">
        <f t="shared" si="2478"/>
        <v>0.4</v>
      </c>
      <c r="BJ193" s="312">
        <f t="shared" si="2478"/>
        <v>0.4</v>
      </c>
      <c r="BK193" s="312">
        <f t="shared" si="2478"/>
        <v>0.4</v>
      </c>
      <c r="BL193" s="312">
        <f t="shared" si="2478"/>
        <v>0.4</v>
      </c>
      <c r="BM193" s="312">
        <f t="shared" si="2478"/>
        <v>0.4</v>
      </c>
      <c r="BN193" s="312">
        <f t="shared" si="2478"/>
        <v>0.4</v>
      </c>
      <c r="BO193" s="312">
        <f t="shared" si="2478"/>
        <v>0.4</v>
      </c>
      <c r="BP193" s="312">
        <f t="shared" si="2478"/>
        <v>0.4</v>
      </c>
      <c r="BQ193" s="312">
        <f t="shared" si="2478"/>
        <v>0.4</v>
      </c>
      <c r="BR193" s="312">
        <f t="shared" si="2478"/>
        <v>0.4</v>
      </c>
      <c r="BS193" s="312">
        <f t="shared" si="2478"/>
        <v>0.4</v>
      </c>
      <c r="BT193" s="312">
        <f t="shared" si="2478"/>
        <v>0.4</v>
      </c>
      <c r="BU193" s="312">
        <f t="shared" si="2478"/>
        <v>0.4</v>
      </c>
      <c r="BV193" s="312">
        <f t="shared" si="2478"/>
        <v>0.4</v>
      </c>
      <c r="BW193" s="312">
        <f t="shared" ref="BW193:EB193" si="2479">$E$193</f>
        <v>0.4</v>
      </c>
      <c r="BX193" s="312">
        <f t="shared" si="2479"/>
        <v>0.4</v>
      </c>
      <c r="BY193" s="312">
        <f t="shared" si="2479"/>
        <v>0.4</v>
      </c>
      <c r="BZ193" s="312">
        <f t="shared" si="2479"/>
        <v>0.4</v>
      </c>
      <c r="CA193" s="312">
        <f t="shared" si="2479"/>
        <v>0.4</v>
      </c>
      <c r="CB193" s="312">
        <f t="shared" si="2479"/>
        <v>0.4</v>
      </c>
      <c r="CC193" s="312">
        <f t="shared" si="2479"/>
        <v>0.4</v>
      </c>
      <c r="CD193" s="312">
        <f t="shared" si="2479"/>
        <v>0.4</v>
      </c>
      <c r="CE193" s="312">
        <f t="shared" si="2479"/>
        <v>0.4</v>
      </c>
      <c r="CF193" s="312">
        <f t="shared" si="2479"/>
        <v>0.4</v>
      </c>
      <c r="CG193" s="312">
        <f t="shared" si="2479"/>
        <v>0.4</v>
      </c>
      <c r="CH193" s="312">
        <f t="shared" si="2479"/>
        <v>0.4</v>
      </c>
      <c r="CI193" s="312">
        <f t="shared" si="2479"/>
        <v>0.4</v>
      </c>
      <c r="CJ193" s="312">
        <f t="shared" si="2479"/>
        <v>0.4</v>
      </c>
      <c r="CK193" s="312">
        <f t="shared" si="2479"/>
        <v>0.4</v>
      </c>
      <c r="CL193" s="312">
        <f t="shared" si="2479"/>
        <v>0.4</v>
      </c>
      <c r="CM193" s="312">
        <f t="shared" si="2479"/>
        <v>0.4</v>
      </c>
      <c r="CN193" s="312">
        <f t="shared" si="2479"/>
        <v>0.4</v>
      </c>
      <c r="CO193" s="312">
        <f t="shared" si="2479"/>
        <v>0.4</v>
      </c>
      <c r="CP193" s="312">
        <f t="shared" si="2479"/>
        <v>0.4</v>
      </c>
      <c r="CQ193" s="312">
        <f t="shared" si="2479"/>
        <v>0.4</v>
      </c>
      <c r="CR193" s="312">
        <f t="shared" si="2479"/>
        <v>0.4</v>
      </c>
      <c r="CS193" s="312">
        <f t="shared" si="2479"/>
        <v>0.4</v>
      </c>
      <c r="CT193" s="312">
        <f t="shared" si="2479"/>
        <v>0.4</v>
      </c>
      <c r="CU193" s="312">
        <f t="shared" si="2479"/>
        <v>0.4</v>
      </c>
      <c r="CV193" s="312">
        <f t="shared" si="2479"/>
        <v>0.4</v>
      </c>
      <c r="CW193" s="312">
        <f t="shared" si="2479"/>
        <v>0.4</v>
      </c>
      <c r="CX193" s="312">
        <f t="shared" si="2479"/>
        <v>0.4</v>
      </c>
      <c r="CY193" s="312">
        <f t="shared" si="2479"/>
        <v>0.4</v>
      </c>
      <c r="CZ193" s="312">
        <f t="shared" si="2479"/>
        <v>0.4</v>
      </c>
      <c r="DA193" s="312">
        <f t="shared" si="2479"/>
        <v>0.4</v>
      </c>
      <c r="DB193" s="312">
        <f t="shared" si="2479"/>
        <v>0.4</v>
      </c>
      <c r="DC193" s="312">
        <f t="shared" si="2479"/>
        <v>0.4</v>
      </c>
      <c r="DD193" s="312">
        <f t="shared" si="2479"/>
        <v>0.4</v>
      </c>
      <c r="DE193" s="312">
        <f t="shared" si="2479"/>
        <v>0.4</v>
      </c>
      <c r="DF193" s="312">
        <f t="shared" si="2479"/>
        <v>0.4</v>
      </c>
      <c r="DG193" s="312">
        <f t="shared" si="2479"/>
        <v>0.4</v>
      </c>
      <c r="DH193" s="312">
        <f t="shared" si="2479"/>
        <v>0.4</v>
      </c>
      <c r="DI193" s="312">
        <f t="shared" si="2479"/>
        <v>0.4</v>
      </c>
      <c r="DJ193" s="312">
        <f t="shared" si="2479"/>
        <v>0.4</v>
      </c>
      <c r="DK193" s="312">
        <f t="shared" si="2479"/>
        <v>0.4</v>
      </c>
      <c r="DL193" s="312">
        <f t="shared" si="2479"/>
        <v>0.4</v>
      </c>
      <c r="DM193" s="312">
        <f t="shared" si="2479"/>
        <v>0.4</v>
      </c>
      <c r="DN193" s="312">
        <f t="shared" si="2479"/>
        <v>0.4</v>
      </c>
      <c r="DO193" s="312">
        <f t="shared" si="2479"/>
        <v>0.4</v>
      </c>
      <c r="DP193" s="312">
        <f t="shared" si="2479"/>
        <v>0.4</v>
      </c>
      <c r="DQ193" s="312">
        <f t="shared" si="2479"/>
        <v>0.4</v>
      </c>
      <c r="DR193" s="312">
        <f t="shared" si="2479"/>
        <v>0.4</v>
      </c>
      <c r="DS193" s="312">
        <f t="shared" si="2479"/>
        <v>0.4</v>
      </c>
      <c r="DT193" s="312">
        <f t="shared" si="2479"/>
        <v>0.4</v>
      </c>
      <c r="DU193" s="312">
        <f t="shared" si="2479"/>
        <v>0.4</v>
      </c>
      <c r="DV193" s="312">
        <f t="shared" si="2479"/>
        <v>0.4</v>
      </c>
      <c r="DW193" s="312">
        <f t="shared" si="2479"/>
        <v>0.4</v>
      </c>
      <c r="DX193" s="312">
        <f t="shared" si="2479"/>
        <v>0.4</v>
      </c>
      <c r="DY193" s="312">
        <f t="shared" si="2479"/>
        <v>0.4</v>
      </c>
      <c r="DZ193" s="312">
        <f t="shared" si="2479"/>
        <v>0.4</v>
      </c>
      <c r="EA193" s="312">
        <f t="shared" si="2479"/>
        <v>0.4</v>
      </c>
      <c r="EB193" s="312">
        <f t="shared" si="2479"/>
        <v>0.4</v>
      </c>
    </row>
    <row r="194" spans="2:132" outlineLevel="1" x14ac:dyDescent="0.25">
      <c r="C194" s="329" t="s">
        <v>544</v>
      </c>
      <c r="D194" s="38"/>
      <c r="E194" s="38"/>
      <c r="F194" s="38"/>
      <c r="G194" s="55" t="s">
        <v>220</v>
      </c>
      <c r="H194" s="316">
        <f t="shared" ref="H194" si="2480">SUM(J194:EB194)</f>
        <v>4797225.5328471884</v>
      </c>
      <c r="I194" s="38"/>
      <c r="J194" s="314">
        <f>J192*J193</f>
        <v>0</v>
      </c>
      <c r="K194" s="314">
        <f t="shared" ref="K194:BV194" si="2481">K192*K193</f>
        <v>0</v>
      </c>
      <c r="L194" s="314">
        <f t="shared" si="2481"/>
        <v>0</v>
      </c>
      <c r="M194" s="314">
        <f t="shared" si="2481"/>
        <v>0</v>
      </c>
      <c r="N194" s="314">
        <f t="shared" si="2481"/>
        <v>0</v>
      </c>
      <c r="O194" s="314">
        <f t="shared" si="2481"/>
        <v>0</v>
      </c>
      <c r="P194" s="314">
        <f t="shared" si="2481"/>
        <v>2398612.7664235942</v>
      </c>
      <c r="Q194" s="314">
        <f t="shared" si="2481"/>
        <v>0</v>
      </c>
      <c r="R194" s="314">
        <f t="shared" si="2481"/>
        <v>0</v>
      </c>
      <c r="S194" s="314">
        <f t="shared" si="2481"/>
        <v>0</v>
      </c>
      <c r="T194" s="314">
        <f t="shared" si="2481"/>
        <v>0</v>
      </c>
      <c r="U194" s="314">
        <f t="shared" si="2481"/>
        <v>0</v>
      </c>
      <c r="V194" s="314">
        <f t="shared" si="2481"/>
        <v>0</v>
      </c>
      <c r="W194" s="314">
        <f t="shared" si="2481"/>
        <v>0</v>
      </c>
      <c r="X194" s="314">
        <f t="shared" si="2481"/>
        <v>0</v>
      </c>
      <c r="Y194" s="314">
        <f t="shared" si="2481"/>
        <v>0</v>
      </c>
      <c r="Z194" s="314">
        <f t="shared" si="2481"/>
        <v>0</v>
      </c>
      <c r="AA194" s="314">
        <f t="shared" si="2481"/>
        <v>0</v>
      </c>
      <c r="AB194" s="314">
        <f t="shared" si="2481"/>
        <v>2398612.7664235942</v>
      </c>
      <c r="AC194" s="314">
        <f t="shared" si="2481"/>
        <v>0</v>
      </c>
      <c r="AD194" s="314">
        <f t="shared" si="2481"/>
        <v>0</v>
      </c>
      <c r="AE194" s="314">
        <f t="shared" si="2481"/>
        <v>0</v>
      </c>
      <c r="AF194" s="314">
        <f t="shared" si="2481"/>
        <v>0</v>
      </c>
      <c r="AG194" s="314">
        <f t="shared" si="2481"/>
        <v>0</v>
      </c>
      <c r="AH194" s="314">
        <f t="shared" si="2481"/>
        <v>0</v>
      </c>
      <c r="AI194" s="314">
        <f t="shared" si="2481"/>
        <v>0</v>
      </c>
      <c r="AJ194" s="314">
        <f t="shared" si="2481"/>
        <v>0</v>
      </c>
      <c r="AK194" s="314">
        <f t="shared" si="2481"/>
        <v>0</v>
      </c>
      <c r="AL194" s="314">
        <f t="shared" si="2481"/>
        <v>0</v>
      </c>
      <c r="AM194" s="314">
        <f t="shared" si="2481"/>
        <v>0</v>
      </c>
      <c r="AN194" s="314">
        <f t="shared" si="2481"/>
        <v>0</v>
      </c>
      <c r="AO194" s="314">
        <f t="shared" si="2481"/>
        <v>0</v>
      </c>
      <c r="AP194" s="314">
        <f t="shared" si="2481"/>
        <v>0</v>
      </c>
      <c r="AQ194" s="314">
        <f t="shared" si="2481"/>
        <v>0</v>
      </c>
      <c r="AR194" s="314">
        <f t="shared" si="2481"/>
        <v>0</v>
      </c>
      <c r="AS194" s="314">
        <f t="shared" si="2481"/>
        <v>0</v>
      </c>
      <c r="AT194" s="314">
        <f t="shared" si="2481"/>
        <v>0</v>
      </c>
      <c r="AU194" s="314">
        <f t="shared" si="2481"/>
        <v>0</v>
      </c>
      <c r="AV194" s="314">
        <f t="shared" si="2481"/>
        <v>0</v>
      </c>
      <c r="AW194" s="314">
        <f t="shared" si="2481"/>
        <v>0</v>
      </c>
      <c r="AX194" s="314">
        <f t="shared" si="2481"/>
        <v>0</v>
      </c>
      <c r="AY194" s="314">
        <f t="shared" si="2481"/>
        <v>0</v>
      </c>
      <c r="AZ194" s="314">
        <f t="shared" si="2481"/>
        <v>0</v>
      </c>
      <c r="BA194" s="314">
        <f t="shared" si="2481"/>
        <v>0</v>
      </c>
      <c r="BB194" s="314">
        <f t="shared" si="2481"/>
        <v>0</v>
      </c>
      <c r="BC194" s="314">
        <f t="shared" si="2481"/>
        <v>0</v>
      </c>
      <c r="BD194" s="314">
        <f t="shared" si="2481"/>
        <v>0</v>
      </c>
      <c r="BE194" s="314">
        <f t="shared" si="2481"/>
        <v>0</v>
      </c>
      <c r="BF194" s="314">
        <f t="shared" si="2481"/>
        <v>0</v>
      </c>
      <c r="BG194" s="314">
        <f t="shared" si="2481"/>
        <v>0</v>
      </c>
      <c r="BH194" s="314">
        <f t="shared" si="2481"/>
        <v>0</v>
      </c>
      <c r="BI194" s="314">
        <f t="shared" si="2481"/>
        <v>0</v>
      </c>
      <c r="BJ194" s="314">
        <f t="shared" si="2481"/>
        <v>0</v>
      </c>
      <c r="BK194" s="314">
        <f t="shared" si="2481"/>
        <v>0</v>
      </c>
      <c r="BL194" s="314">
        <f t="shared" si="2481"/>
        <v>0</v>
      </c>
      <c r="BM194" s="314">
        <f t="shared" si="2481"/>
        <v>0</v>
      </c>
      <c r="BN194" s="314">
        <f t="shared" si="2481"/>
        <v>0</v>
      </c>
      <c r="BO194" s="314">
        <f t="shared" si="2481"/>
        <v>0</v>
      </c>
      <c r="BP194" s="314">
        <f t="shared" si="2481"/>
        <v>0</v>
      </c>
      <c r="BQ194" s="314">
        <f t="shared" si="2481"/>
        <v>0</v>
      </c>
      <c r="BR194" s="314">
        <f t="shared" si="2481"/>
        <v>0</v>
      </c>
      <c r="BS194" s="314">
        <f t="shared" si="2481"/>
        <v>0</v>
      </c>
      <c r="BT194" s="314">
        <f t="shared" si="2481"/>
        <v>0</v>
      </c>
      <c r="BU194" s="314">
        <f t="shared" si="2481"/>
        <v>0</v>
      </c>
      <c r="BV194" s="314">
        <f t="shared" si="2481"/>
        <v>0</v>
      </c>
      <c r="BW194" s="314">
        <f t="shared" ref="BW194:EB194" si="2482">BW192*BW193</f>
        <v>0</v>
      </c>
      <c r="BX194" s="314">
        <f t="shared" si="2482"/>
        <v>0</v>
      </c>
      <c r="BY194" s="314">
        <f t="shared" si="2482"/>
        <v>0</v>
      </c>
      <c r="BZ194" s="314">
        <f t="shared" si="2482"/>
        <v>0</v>
      </c>
      <c r="CA194" s="314">
        <f t="shared" si="2482"/>
        <v>0</v>
      </c>
      <c r="CB194" s="314">
        <f t="shared" si="2482"/>
        <v>0</v>
      </c>
      <c r="CC194" s="314">
        <f t="shared" si="2482"/>
        <v>0</v>
      </c>
      <c r="CD194" s="314">
        <f t="shared" si="2482"/>
        <v>0</v>
      </c>
      <c r="CE194" s="314">
        <f t="shared" si="2482"/>
        <v>0</v>
      </c>
      <c r="CF194" s="314">
        <f t="shared" si="2482"/>
        <v>0</v>
      </c>
      <c r="CG194" s="314">
        <f t="shared" si="2482"/>
        <v>0</v>
      </c>
      <c r="CH194" s="314">
        <f t="shared" si="2482"/>
        <v>0</v>
      </c>
      <c r="CI194" s="314">
        <f t="shared" si="2482"/>
        <v>0</v>
      </c>
      <c r="CJ194" s="314">
        <f t="shared" si="2482"/>
        <v>0</v>
      </c>
      <c r="CK194" s="314">
        <f t="shared" si="2482"/>
        <v>0</v>
      </c>
      <c r="CL194" s="314">
        <f t="shared" si="2482"/>
        <v>0</v>
      </c>
      <c r="CM194" s="314">
        <f t="shared" si="2482"/>
        <v>0</v>
      </c>
      <c r="CN194" s="314">
        <f t="shared" si="2482"/>
        <v>0</v>
      </c>
      <c r="CO194" s="314">
        <f t="shared" si="2482"/>
        <v>0</v>
      </c>
      <c r="CP194" s="314">
        <f t="shared" si="2482"/>
        <v>0</v>
      </c>
      <c r="CQ194" s="314">
        <f t="shared" si="2482"/>
        <v>0</v>
      </c>
      <c r="CR194" s="314">
        <f t="shared" si="2482"/>
        <v>0</v>
      </c>
      <c r="CS194" s="314">
        <f t="shared" si="2482"/>
        <v>0</v>
      </c>
      <c r="CT194" s="314">
        <f t="shared" si="2482"/>
        <v>0</v>
      </c>
      <c r="CU194" s="314">
        <f t="shared" si="2482"/>
        <v>0</v>
      </c>
      <c r="CV194" s="314">
        <f t="shared" si="2482"/>
        <v>0</v>
      </c>
      <c r="CW194" s="314">
        <f t="shared" si="2482"/>
        <v>0</v>
      </c>
      <c r="CX194" s="314">
        <f t="shared" si="2482"/>
        <v>0</v>
      </c>
      <c r="CY194" s="314">
        <f t="shared" si="2482"/>
        <v>0</v>
      </c>
      <c r="CZ194" s="314">
        <f t="shared" si="2482"/>
        <v>0</v>
      </c>
      <c r="DA194" s="314">
        <f t="shared" si="2482"/>
        <v>0</v>
      </c>
      <c r="DB194" s="314">
        <f t="shared" si="2482"/>
        <v>0</v>
      </c>
      <c r="DC194" s="314">
        <f t="shared" si="2482"/>
        <v>0</v>
      </c>
      <c r="DD194" s="314">
        <f t="shared" si="2482"/>
        <v>0</v>
      </c>
      <c r="DE194" s="314">
        <f t="shared" si="2482"/>
        <v>0</v>
      </c>
      <c r="DF194" s="314">
        <f t="shared" si="2482"/>
        <v>0</v>
      </c>
      <c r="DG194" s="314">
        <f t="shared" si="2482"/>
        <v>0</v>
      </c>
      <c r="DH194" s="314">
        <f t="shared" si="2482"/>
        <v>0</v>
      </c>
      <c r="DI194" s="314">
        <f t="shared" si="2482"/>
        <v>0</v>
      </c>
      <c r="DJ194" s="314">
        <f t="shared" si="2482"/>
        <v>0</v>
      </c>
      <c r="DK194" s="314">
        <f t="shared" si="2482"/>
        <v>0</v>
      </c>
      <c r="DL194" s="314">
        <f t="shared" si="2482"/>
        <v>0</v>
      </c>
      <c r="DM194" s="314">
        <f t="shared" si="2482"/>
        <v>0</v>
      </c>
      <c r="DN194" s="314">
        <f t="shared" si="2482"/>
        <v>0</v>
      </c>
      <c r="DO194" s="314">
        <f t="shared" si="2482"/>
        <v>0</v>
      </c>
      <c r="DP194" s="314">
        <f t="shared" si="2482"/>
        <v>0</v>
      </c>
      <c r="DQ194" s="314">
        <f t="shared" si="2482"/>
        <v>0</v>
      </c>
      <c r="DR194" s="314">
        <f t="shared" si="2482"/>
        <v>0</v>
      </c>
      <c r="DS194" s="314">
        <f t="shared" si="2482"/>
        <v>0</v>
      </c>
      <c r="DT194" s="314">
        <f t="shared" si="2482"/>
        <v>0</v>
      </c>
      <c r="DU194" s="314">
        <f t="shared" si="2482"/>
        <v>0</v>
      </c>
      <c r="DV194" s="314">
        <f t="shared" si="2482"/>
        <v>0</v>
      </c>
      <c r="DW194" s="314">
        <f t="shared" si="2482"/>
        <v>0</v>
      </c>
      <c r="DX194" s="314">
        <f t="shared" si="2482"/>
        <v>0</v>
      </c>
      <c r="DY194" s="314">
        <f t="shared" si="2482"/>
        <v>0</v>
      </c>
      <c r="DZ194" s="314">
        <f t="shared" si="2482"/>
        <v>0</v>
      </c>
      <c r="EA194" s="314">
        <f t="shared" si="2482"/>
        <v>0</v>
      </c>
      <c r="EB194" s="314">
        <f t="shared" si="2482"/>
        <v>0</v>
      </c>
    </row>
    <row r="195" spans="2:132" outlineLevel="1" x14ac:dyDescent="0.25">
      <c r="C195" s="324" t="s">
        <v>417</v>
      </c>
      <c r="D195" s="34"/>
      <c r="E195" s="34"/>
      <c r="F195" s="34"/>
      <c r="G195" s="67" t="s">
        <v>215</v>
      </c>
      <c r="H195" s="34"/>
      <c r="I195" s="34"/>
      <c r="J195" s="126">
        <f>J$13</f>
        <v>1</v>
      </c>
      <c r="K195" s="126">
        <f t="shared" ref="K195:BV195" si="2483">K$13</f>
        <v>1.0026792493128671</v>
      </c>
      <c r="L195" s="126">
        <f>L$13</f>
        <v>1.0056539350998608</v>
      </c>
      <c r="M195" s="126">
        <f t="shared" si="2483"/>
        <v>1.0085410656939733</v>
      </c>
      <c r="N195" s="126">
        <f t="shared" si="2483"/>
        <v>1.0114364849476103</v>
      </c>
      <c r="O195" s="126">
        <f t="shared" si="2483"/>
        <v>1.0143402166566737</v>
      </c>
      <c r="P195" s="126">
        <f t="shared" si="2483"/>
        <v>1.0172522846853813</v>
      </c>
      <c r="Q195" s="126">
        <f t="shared" si="2483"/>
        <v>1.0201727129664624</v>
      </c>
      <c r="R195" s="126">
        <f t="shared" si="2483"/>
        <v>1.0231015255013547</v>
      </c>
      <c r="S195" s="126">
        <f t="shared" si="2483"/>
        <v>1.0260387463604019</v>
      </c>
      <c r="T195" s="126">
        <f t="shared" si="2483"/>
        <v>1.028984399683051</v>
      </c>
      <c r="U195" s="126">
        <f t="shared" si="2483"/>
        <v>1.0319385096780509</v>
      </c>
      <c r="V195" s="126">
        <f t="shared" si="2483"/>
        <v>1.0349011006236515</v>
      </c>
      <c r="W195" s="126">
        <f t="shared" si="2483"/>
        <v>1.0377730230388176</v>
      </c>
      <c r="X195" s="126">
        <f t="shared" si="2483"/>
        <v>1.0408518228283561</v>
      </c>
      <c r="Y195" s="126">
        <f t="shared" si="2483"/>
        <v>1.0438400029932626</v>
      </c>
      <c r="Z195" s="126">
        <f t="shared" si="2483"/>
        <v>1.046836761920777</v>
      </c>
      <c r="AA195" s="126">
        <f t="shared" si="2483"/>
        <v>1.0498421242396576</v>
      </c>
      <c r="AB195" s="126">
        <f t="shared" si="2483"/>
        <v>1.05285611464937</v>
      </c>
      <c r="AC195" s="126">
        <f t="shared" si="2483"/>
        <v>1.0558787579202888</v>
      </c>
      <c r="AD195" s="126">
        <f t="shared" si="2483"/>
        <v>1.0589100788939025</v>
      </c>
      <c r="AE195" s="126">
        <f t="shared" si="2483"/>
        <v>1.0619501024830165</v>
      </c>
      <c r="AF195" s="126">
        <f t="shared" si="2483"/>
        <v>1.0649988536719583</v>
      </c>
      <c r="AG195" s="126">
        <f t="shared" si="2483"/>
        <v>1.0680563575167832</v>
      </c>
      <c r="AH195" s="126">
        <f t="shared" si="2483"/>
        <v>1.0711226391454798</v>
      </c>
      <c r="AI195" s="126">
        <f t="shared" si="2483"/>
        <v>1.0739924437404067</v>
      </c>
      <c r="AJ195" s="126">
        <f t="shared" si="2483"/>
        <v>1.0771786970311998</v>
      </c>
      <c r="AK195" s="126">
        <f t="shared" si="2483"/>
        <v>1.0802711679727233</v>
      </c>
      <c r="AL195" s="126">
        <f t="shared" si="2483"/>
        <v>1.0833725170851116</v>
      </c>
      <c r="AM195" s="126">
        <f t="shared" si="2483"/>
        <v>1.0864827698566941</v>
      </c>
      <c r="AN195" s="126">
        <f t="shared" si="2483"/>
        <v>1.0896019518489746</v>
      </c>
      <c r="AO195" s="126">
        <f t="shared" si="2483"/>
        <v>1.0927300886968412</v>
      </c>
      <c r="AP195" s="126">
        <f t="shared" si="2483"/>
        <v>1.0958672061087775</v>
      </c>
      <c r="AQ195" s="126">
        <f t="shared" si="2483"/>
        <v>1.0990133298670732</v>
      </c>
      <c r="AR195" s="126">
        <f t="shared" si="2483"/>
        <v>1.1021684858280367</v>
      </c>
      <c r="AS195" s="126">
        <f t="shared" si="2483"/>
        <v>1.1053326999222071</v>
      </c>
      <c r="AT195" s="126">
        <f t="shared" si="2483"/>
        <v>1.1085059981545673</v>
      </c>
      <c r="AU195" s="126">
        <f t="shared" si="2483"/>
        <v>1.111475962088432</v>
      </c>
      <c r="AV195" s="126">
        <f t="shared" si="2483"/>
        <v>1.1147734191259395</v>
      </c>
      <c r="AW195" s="126">
        <f t="shared" si="2483"/>
        <v>1.1179738207069689</v>
      </c>
      <c r="AX195" s="126">
        <f t="shared" si="2483"/>
        <v>1.1211834103167977</v>
      </c>
      <c r="AY195" s="126">
        <f t="shared" si="2483"/>
        <v>1.1244022143333261</v>
      </c>
      <c r="AZ195" s="126">
        <f t="shared" si="2483"/>
        <v>1.1276302592101826</v>
      </c>
      <c r="BA195" s="126">
        <f t="shared" si="2483"/>
        <v>1.1308675714769412</v>
      </c>
      <c r="BB195" s="126">
        <f t="shared" si="2483"/>
        <v>1.1341141777393395</v>
      </c>
      <c r="BC195" s="126">
        <f t="shared" si="2483"/>
        <v>1.1373701046794982</v>
      </c>
      <c r="BD195" s="126">
        <f t="shared" si="2483"/>
        <v>1.1406353790561385</v>
      </c>
      <c r="BE195" s="126">
        <f t="shared" si="2483"/>
        <v>1.1439100277048042</v>
      </c>
      <c r="BF195" s="126">
        <f t="shared" si="2483"/>
        <v>1.1471940775380809</v>
      </c>
      <c r="BG195" s="126">
        <f t="shared" si="2483"/>
        <v>1.15026769648205</v>
      </c>
      <c r="BH195" s="126">
        <f t="shared" si="2483"/>
        <v>1.1536802383994258</v>
      </c>
      <c r="BI195" s="126">
        <f t="shared" si="2483"/>
        <v>1.1569923375180708</v>
      </c>
      <c r="BJ195" s="126">
        <f t="shared" si="2483"/>
        <v>1.1603139453378331</v>
      </c>
      <c r="BK195" s="126">
        <f t="shared" si="2483"/>
        <v>1.1636450891572303</v>
      </c>
      <c r="BL195" s="126">
        <f t="shared" si="2483"/>
        <v>1.1669857963531516</v>
      </c>
      <c r="BM195" s="126">
        <f t="shared" si="2483"/>
        <v>1.1703360943810825</v>
      </c>
      <c r="BN195" s="126">
        <f t="shared" si="2483"/>
        <v>1.1736960107753303</v>
      </c>
      <c r="BO195" s="126">
        <f t="shared" si="2483"/>
        <v>1.1770655731492505</v>
      </c>
      <c r="BP195" s="126">
        <f t="shared" si="2483"/>
        <v>1.180444809195474</v>
      </c>
      <c r="BQ195" s="126">
        <f t="shared" si="2483"/>
        <v>1.1838337466861339</v>
      </c>
      <c r="BR195" s="126">
        <f t="shared" si="2483"/>
        <v>1.1872324134730949</v>
      </c>
      <c r="BS195" s="126">
        <f t="shared" si="2483"/>
        <v>1.1905270658589224</v>
      </c>
      <c r="BT195" s="126">
        <f t="shared" si="2483"/>
        <v>1.1940590467434065</v>
      </c>
      <c r="BU195" s="126">
        <f t="shared" si="2483"/>
        <v>1.1974870693312041</v>
      </c>
      <c r="BV195" s="126">
        <f t="shared" si="2483"/>
        <v>1.2009249334246579</v>
      </c>
      <c r="BW195" s="126">
        <f t="shared" ref="BW195:EB195" si="2484">BW$13</f>
        <v>1.204372667277734</v>
      </c>
      <c r="BX195" s="126">
        <f t="shared" si="2484"/>
        <v>1.2078302992255125</v>
      </c>
      <c r="BY195" s="126">
        <f t="shared" si="2484"/>
        <v>1.2112978576844211</v>
      </c>
      <c r="BZ195" s="126">
        <f t="shared" si="2484"/>
        <v>1.2147753711524676</v>
      </c>
      <c r="CA195" s="126">
        <f t="shared" si="2484"/>
        <v>1.2182628682094752</v>
      </c>
      <c r="CB195" s="126">
        <f t="shared" si="2484"/>
        <v>1.2217603775173165</v>
      </c>
      <c r="CC195" s="126">
        <f t="shared" si="2484"/>
        <v>1.2252679278201495</v>
      </c>
      <c r="CD195" s="126">
        <f t="shared" si="2484"/>
        <v>1.2287855479446541</v>
      </c>
      <c r="CE195" s="126">
        <f t="shared" si="2484"/>
        <v>1.232077770779646</v>
      </c>
      <c r="CF195" s="126">
        <f t="shared" si="2484"/>
        <v>1.23573302168438</v>
      </c>
      <c r="CG195" s="126">
        <f t="shared" si="2484"/>
        <v>1.2392806860334544</v>
      </c>
      <c r="CH195" s="126">
        <f t="shared" si="2484"/>
        <v>1.2428385353675644</v>
      </c>
      <c r="CI195" s="126">
        <f t="shared" si="2484"/>
        <v>1.2464065989267703</v>
      </c>
      <c r="CJ195" s="126">
        <f t="shared" si="2484"/>
        <v>1.2499849060350778</v>
      </c>
      <c r="CK195" s="126">
        <f t="shared" si="2484"/>
        <v>1.2535734861006791</v>
      </c>
      <c r="CL195" s="126">
        <f t="shared" si="2484"/>
        <v>1.257172368616194</v>
      </c>
      <c r="CM195" s="126">
        <f t="shared" si="2484"/>
        <v>1.2607815831589126</v>
      </c>
      <c r="CN195" s="126">
        <f t="shared" si="2484"/>
        <v>1.2644011593910389</v>
      </c>
      <c r="CO195" s="126">
        <f t="shared" si="2484"/>
        <v>1.2680311270599336</v>
      </c>
      <c r="CP195" s="126">
        <f t="shared" si="2484"/>
        <v>1.2716715159983594</v>
      </c>
      <c r="CQ195" s="126">
        <f t="shared" si="2484"/>
        <v>1.2750786410337906</v>
      </c>
      <c r="CR195" s="126">
        <f t="shared" si="2484"/>
        <v>1.2788614642181557</v>
      </c>
      <c r="CS195" s="126">
        <f t="shared" si="2484"/>
        <v>1.2825329459576562</v>
      </c>
      <c r="CT195" s="126">
        <f t="shared" si="2484"/>
        <v>1.2862149681493797</v>
      </c>
      <c r="CU195" s="126">
        <f t="shared" si="2484"/>
        <v>1.289907561053897</v>
      </c>
      <c r="CV195" s="126">
        <f t="shared" si="2484"/>
        <v>1.293610755018654</v>
      </c>
      <c r="CW195" s="126">
        <f t="shared" si="2484"/>
        <v>1.2973245804782207</v>
      </c>
      <c r="CX195" s="126">
        <f t="shared" si="2484"/>
        <v>1.3010490679545423</v>
      </c>
      <c r="CY195" s="126">
        <f t="shared" si="2484"/>
        <v>1.304784248057189</v>
      </c>
      <c r="CZ195" s="126">
        <f t="shared" si="2484"/>
        <v>1.3085301514836076</v>
      </c>
      <c r="DA195" s="126">
        <f t="shared" si="2484"/>
        <v>1.3122868090193751</v>
      </c>
      <c r="DB195" s="126">
        <f t="shared" si="2484"/>
        <v>1.3160542515384499</v>
      </c>
      <c r="DC195" s="126">
        <f t="shared" si="2484"/>
        <v>1.3195802889875801</v>
      </c>
      <c r="DD195" s="126">
        <f t="shared" si="2484"/>
        <v>1.323495136864544</v>
      </c>
      <c r="DE195" s="126">
        <f t="shared" si="2484"/>
        <v>1.3272947573576725</v>
      </c>
      <c r="DF195" s="126">
        <f t="shared" si="2484"/>
        <v>1.3311052861764079</v>
      </c>
      <c r="DG195" s="126">
        <f t="shared" si="2484"/>
        <v>1.3349267546374479</v>
      </c>
      <c r="DH195" s="126">
        <f t="shared" si="2484"/>
        <v>1.3387591941473977</v>
      </c>
      <c r="DI195" s="126">
        <f t="shared" si="2484"/>
        <v>1.3426026362030277</v>
      </c>
      <c r="DJ195" s="126">
        <f t="shared" si="2484"/>
        <v>1.3464571123915319</v>
      </c>
      <c r="DK195" s="126">
        <f t="shared" si="2484"/>
        <v>1.3503226543907885</v>
      </c>
      <c r="DL195" s="126">
        <f t="shared" si="2484"/>
        <v>1.3541992939696192</v>
      </c>
      <c r="DM195" s="126">
        <f t="shared" si="2484"/>
        <v>1.358087062988051</v>
      </c>
      <c r="DN195" s="126">
        <f t="shared" si="2484"/>
        <v>1.361985993397578</v>
      </c>
      <c r="DO195" s="126">
        <f t="shared" si="2484"/>
        <v>1.3657655991021458</v>
      </c>
      <c r="DP195" s="126">
        <f t="shared" si="2484"/>
        <v>1.3698174666548035</v>
      </c>
      <c r="DQ195" s="126">
        <f t="shared" si="2484"/>
        <v>1.3737500738651915</v>
      </c>
      <c r="DR195" s="126">
        <f t="shared" si="2484"/>
        <v>1.3776939711925826</v>
      </c>
      <c r="DS195" s="126">
        <f t="shared" si="2484"/>
        <v>1.381649191049759</v>
      </c>
      <c r="DT195" s="126">
        <f t="shared" si="2484"/>
        <v>1.385615765942557</v>
      </c>
      <c r="DU195" s="126">
        <f t="shared" si="2484"/>
        <v>1.3895937284701338</v>
      </c>
      <c r="DV195" s="126">
        <f t="shared" si="2484"/>
        <v>1.3935831113252357</v>
      </c>
      <c r="DW195" s="126">
        <f t="shared" si="2484"/>
        <v>1.3975839472944662</v>
      </c>
      <c r="DX195" s="126">
        <f t="shared" si="2484"/>
        <v>1.401596269258556</v>
      </c>
      <c r="DY195" s="126">
        <f t="shared" si="2484"/>
        <v>1.4056201101926329</v>
      </c>
      <c r="DZ195" s="126">
        <f t="shared" si="2484"/>
        <v>1.4096555031664932</v>
      </c>
      <c r="EA195" s="126">
        <f t="shared" si="2484"/>
        <v>1.4134323217047313</v>
      </c>
      <c r="EB195" s="126">
        <f t="shared" si="2484"/>
        <v>1.4176256038945581</v>
      </c>
    </row>
    <row r="196" spans="2:132" outlineLevel="1" x14ac:dyDescent="0.25">
      <c r="C196" s="321" t="s">
        <v>517</v>
      </c>
      <c r="D196" s="38"/>
      <c r="E196" s="38"/>
      <c r="F196" s="38"/>
      <c r="G196" s="52" t="s">
        <v>220</v>
      </c>
      <c r="H196" s="46">
        <f t="shared" ref="H196" si="2485">SUM(J196:EB196)</f>
        <v>4965388.4345250465</v>
      </c>
      <c r="I196" s="38"/>
      <c r="J196" s="82">
        <f>J194*J195</f>
        <v>0</v>
      </c>
      <c r="K196" s="82">
        <f t="shared" ref="K196" si="2486">K194*K195</f>
        <v>0</v>
      </c>
      <c r="L196" s="82">
        <f t="shared" ref="L196" si="2487">L194*L195</f>
        <v>0</v>
      </c>
      <c r="M196" s="82">
        <f t="shared" ref="M196" si="2488">M194*M195</f>
        <v>0</v>
      </c>
      <c r="N196" s="82">
        <f t="shared" ref="N196" si="2489">N194*N195</f>
        <v>0</v>
      </c>
      <c r="O196" s="82">
        <f t="shared" ref="O196" si="2490">O194*O195</f>
        <v>0</v>
      </c>
      <c r="P196" s="82">
        <f t="shared" ref="P196" si="2491">P194*P195</f>
        <v>2439994.3167199241</v>
      </c>
      <c r="Q196" s="82">
        <f t="shared" ref="Q196" si="2492">Q194*Q195</f>
        <v>0</v>
      </c>
      <c r="R196" s="82">
        <f t="shared" ref="R196" si="2493">R194*R195</f>
        <v>0</v>
      </c>
      <c r="S196" s="82">
        <f t="shared" ref="S196" si="2494">S194*S195</f>
        <v>0</v>
      </c>
      <c r="T196" s="82">
        <f t="shared" ref="T196" si="2495">T194*T195</f>
        <v>0</v>
      </c>
      <c r="U196" s="82">
        <f t="shared" ref="U196" si="2496">U194*U195</f>
        <v>0</v>
      </c>
      <c r="V196" s="82">
        <f t="shared" ref="V196" si="2497">V194*V195</f>
        <v>0</v>
      </c>
      <c r="W196" s="82">
        <f t="shared" ref="W196" si="2498">W194*W195</f>
        <v>0</v>
      </c>
      <c r="X196" s="82">
        <f t="shared" ref="X196" si="2499">X194*X195</f>
        <v>0</v>
      </c>
      <c r="Y196" s="82">
        <f t="shared" ref="Y196" si="2500">Y194*Y195</f>
        <v>0</v>
      </c>
      <c r="Z196" s="82">
        <f t="shared" ref="Z196" si="2501">Z194*Z195</f>
        <v>0</v>
      </c>
      <c r="AA196" s="82">
        <f t="shared" ref="AA196" si="2502">AA194*AA195</f>
        <v>0</v>
      </c>
      <c r="AB196" s="82">
        <f t="shared" ref="AB196" si="2503">AB194*AB195</f>
        <v>2525394.1178051224</v>
      </c>
      <c r="AC196" s="82">
        <f t="shared" ref="AC196" si="2504">AC194*AC195</f>
        <v>0</v>
      </c>
      <c r="AD196" s="82">
        <f t="shared" ref="AD196" si="2505">AD194*AD195</f>
        <v>0</v>
      </c>
      <c r="AE196" s="82">
        <f t="shared" ref="AE196" si="2506">AE194*AE195</f>
        <v>0</v>
      </c>
      <c r="AF196" s="82">
        <f t="shared" ref="AF196" si="2507">AF194*AF195</f>
        <v>0</v>
      </c>
      <c r="AG196" s="82">
        <f t="shared" ref="AG196" si="2508">AG194*AG195</f>
        <v>0</v>
      </c>
      <c r="AH196" s="82">
        <f t="shared" ref="AH196" si="2509">AH194*AH195</f>
        <v>0</v>
      </c>
      <c r="AI196" s="82">
        <f t="shared" ref="AI196" si="2510">AI194*AI195</f>
        <v>0</v>
      </c>
      <c r="AJ196" s="82">
        <f t="shared" ref="AJ196" si="2511">AJ194*AJ195</f>
        <v>0</v>
      </c>
      <c r="AK196" s="82">
        <f t="shared" ref="AK196" si="2512">AK194*AK195</f>
        <v>0</v>
      </c>
      <c r="AL196" s="82">
        <f t="shared" ref="AL196" si="2513">AL194*AL195</f>
        <v>0</v>
      </c>
      <c r="AM196" s="82">
        <f t="shared" ref="AM196" si="2514">AM194*AM195</f>
        <v>0</v>
      </c>
      <c r="AN196" s="82">
        <f t="shared" ref="AN196" si="2515">AN194*AN195</f>
        <v>0</v>
      </c>
      <c r="AO196" s="82">
        <f t="shared" ref="AO196" si="2516">AO194*AO195</f>
        <v>0</v>
      </c>
      <c r="AP196" s="82">
        <f t="shared" ref="AP196" si="2517">AP194*AP195</f>
        <v>0</v>
      </c>
      <c r="AQ196" s="82">
        <f t="shared" ref="AQ196" si="2518">AQ194*AQ195</f>
        <v>0</v>
      </c>
      <c r="AR196" s="82">
        <f t="shared" ref="AR196" si="2519">AR194*AR195</f>
        <v>0</v>
      </c>
      <c r="AS196" s="82">
        <f t="shared" ref="AS196" si="2520">AS194*AS195</f>
        <v>0</v>
      </c>
      <c r="AT196" s="82">
        <f t="shared" ref="AT196" si="2521">AT194*AT195</f>
        <v>0</v>
      </c>
      <c r="AU196" s="82">
        <f t="shared" ref="AU196" si="2522">AU194*AU195</f>
        <v>0</v>
      </c>
      <c r="AV196" s="82">
        <f t="shared" ref="AV196" si="2523">AV194*AV195</f>
        <v>0</v>
      </c>
      <c r="AW196" s="82">
        <f t="shared" ref="AW196" si="2524">AW194*AW195</f>
        <v>0</v>
      </c>
      <c r="AX196" s="82">
        <f t="shared" ref="AX196" si="2525">AX194*AX195</f>
        <v>0</v>
      </c>
      <c r="AY196" s="82">
        <f t="shared" ref="AY196" si="2526">AY194*AY195</f>
        <v>0</v>
      </c>
      <c r="AZ196" s="82">
        <f t="shared" ref="AZ196" si="2527">AZ194*AZ195</f>
        <v>0</v>
      </c>
      <c r="BA196" s="82">
        <f t="shared" ref="BA196" si="2528">BA194*BA195</f>
        <v>0</v>
      </c>
      <c r="BB196" s="82">
        <f t="shared" ref="BB196" si="2529">BB194*BB195</f>
        <v>0</v>
      </c>
      <c r="BC196" s="82">
        <f t="shared" ref="BC196" si="2530">BC194*BC195</f>
        <v>0</v>
      </c>
      <c r="BD196" s="82">
        <f t="shared" ref="BD196" si="2531">BD194*BD195</f>
        <v>0</v>
      </c>
      <c r="BE196" s="82">
        <f t="shared" ref="BE196" si="2532">BE194*BE195</f>
        <v>0</v>
      </c>
      <c r="BF196" s="82">
        <f t="shared" ref="BF196" si="2533">BF194*BF195</f>
        <v>0</v>
      </c>
      <c r="BG196" s="82">
        <f t="shared" ref="BG196" si="2534">BG194*BG195</f>
        <v>0</v>
      </c>
      <c r="BH196" s="82">
        <f t="shared" ref="BH196" si="2535">BH194*BH195</f>
        <v>0</v>
      </c>
      <c r="BI196" s="82">
        <f t="shared" ref="BI196" si="2536">BI194*BI195</f>
        <v>0</v>
      </c>
      <c r="BJ196" s="82">
        <f t="shared" ref="BJ196" si="2537">BJ194*BJ195</f>
        <v>0</v>
      </c>
      <c r="BK196" s="82">
        <f t="shared" ref="BK196" si="2538">BK194*BK195</f>
        <v>0</v>
      </c>
      <c r="BL196" s="82">
        <f t="shared" ref="BL196" si="2539">BL194*BL195</f>
        <v>0</v>
      </c>
      <c r="BM196" s="82">
        <f t="shared" ref="BM196" si="2540">BM194*BM195</f>
        <v>0</v>
      </c>
      <c r="BN196" s="82">
        <f t="shared" ref="BN196" si="2541">BN194*BN195</f>
        <v>0</v>
      </c>
      <c r="BO196" s="82">
        <f t="shared" ref="BO196" si="2542">BO194*BO195</f>
        <v>0</v>
      </c>
      <c r="BP196" s="82">
        <f t="shared" ref="BP196" si="2543">BP194*BP195</f>
        <v>0</v>
      </c>
      <c r="BQ196" s="82">
        <f t="shared" ref="BQ196" si="2544">BQ194*BQ195</f>
        <v>0</v>
      </c>
      <c r="BR196" s="82">
        <f t="shared" ref="BR196" si="2545">BR194*BR195</f>
        <v>0</v>
      </c>
      <c r="BS196" s="82">
        <f t="shared" ref="BS196" si="2546">BS194*BS195</f>
        <v>0</v>
      </c>
      <c r="BT196" s="82">
        <f t="shared" ref="BT196" si="2547">BT194*BT195</f>
        <v>0</v>
      </c>
      <c r="BU196" s="82">
        <f t="shared" ref="BU196" si="2548">BU194*BU195</f>
        <v>0</v>
      </c>
      <c r="BV196" s="82">
        <f t="shared" ref="BV196" si="2549">BV194*BV195</f>
        <v>0</v>
      </c>
      <c r="BW196" s="82">
        <f t="shared" ref="BW196" si="2550">BW194*BW195</f>
        <v>0</v>
      </c>
      <c r="BX196" s="82">
        <f t="shared" ref="BX196" si="2551">BX194*BX195</f>
        <v>0</v>
      </c>
      <c r="BY196" s="82">
        <f t="shared" ref="BY196" si="2552">BY194*BY195</f>
        <v>0</v>
      </c>
      <c r="BZ196" s="82">
        <f t="shared" ref="BZ196" si="2553">BZ194*BZ195</f>
        <v>0</v>
      </c>
      <c r="CA196" s="82">
        <f t="shared" ref="CA196" si="2554">CA194*CA195</f>
        <v>0</v>
      </c>
      <c r="CB196" s="82">
        <f t="shared" ref="CB196" si="2555">CB194*CB195</f>
        <v>0</v>
      </c>
      <c r="CC196" s="82">
        <f t="shared" ref="CC196" si="2556">CC194*CC195</f>
        <v>0</v>
      </c>
      <c r="CD196" s="82">
        <f t="shared" ref="CD196" si="2557">CD194*CD195</f>
        <v>0</v>
      </c>
      <c r="CE196" s="82">
        <f t="shared" ref="CE196" si="2558">CE194*CE195</f>
        <v>0</v>
      </c>
      <c r="CF196" s="82">
        <f t="shared" ref="CF196" si="2559">CF194*CF195</f>
        <v>0</v>
      </c>
      <c r="CG196" s="82">
        <f t="shared" ref="CG196" si="2560">CG194*CG195</f>
        <v>0</v>
      </c>
      <c r="CH196" s="82">
        <f t="shared" ref="CH196" si="2561">CH194*CH195</f>
        <v>0</v>
      </c>
      <c r="CI196" s="82">
        <f t="shared" ref="CI196" si="2562">CI194*CI195</f>
        <v>0</v>
      </c>
      <c r="CJ196" s="82">
        <f t="shared" ref="CJ196" si="2563">CJ194*CJ195</f>
        <v>0</v>
      </c>
      <c r="CK196" s="82">
        <f t="shared" ref="CK196" si="2564">CK194*CK195</f>
        <v>0</v>
      </c>
      <c r="CL196" s="82">
        <f t="shared" ref="CL196" si="2565">CL194*CL195</f>
        <v>0</v>
      </c>
      <c r="CM196" s="82">
        <f t="shared" ref="CM196" si="2566">CM194*CM195</f>
        <v>0</v>
      </c>
      <c r="CN196" s="82">
        <f t="shared" ref="CN196" si="2567">CN194*CN195</f>
        <v>0</v>
      </c>
      <c r="CO196" s="82">
        <f t="shared" ref="CO196" si="2568">CO194*CO195</f>
        <v>0</v>
      </c>
      <c r="CP196" s="82">
        <f t="shared" ref="CP196" si="2569">CP194*CP195</f>
        <v>0</v>
      </c>
      <c r="CQ196" s="82">
        <f t="shared" ref="CQ196" si="2570">CQ194*CQ195</f>
        <v>0</v>
      </c>
      <c r="CR196" s="82">
        <f t="shared" ref="CR196" si="2571">CR194*CR195</f>
        <v>0</v>
      </c>
      <c r="CS196" s="82">
        <f t="shared" ref="CS196" si="2572">CS194*CS195</f>
        <v>0</v>
      </c>
      <c r="CT196" s="82">
        <f t="shared" ref="CT196" si="2573">CT194*CT195</f>
        <v>0</v>
      </c>
      <c r="CU196" s="82">
        <f t="shared" ref="CU196" si="2574">CU194*CU195</f>
        <v>0</v>
      </c>
      <c r="CV196" s="82">
        <f t="shared" ref="CV196" si="2575">CV194*CV195</f>
        <v>0</v>
      </c>
      <c r="CW196" s="82">
        <f t="shared" ref="CW196" si="2576">CW194*CW195</f>
        <v>0</v>
      </c>
      <c r="CX196" s="82">
        <f t="shared" ref="CX196" si="2577">CX194*CX195</f>
        <v>0</v>
      </c>
      <c r="CY196" s="82">
        <f t="shared" ref="CY196" si="2578">CY194*CY195</f>
        <v>0</v>
      </c>
      <c r="CZ196" s="82">
        <f t="shared" ref="CZ196" si="2579">CZ194*CZ195</f>
        <v>0</v>
      </c>
      <c r="DA196" s="82">
        <f t="shared" ref="DA196" si="2580">DA194*DA195</f>
        <v>0</v>
      </c>
      <c r="DB196" s="82">
        <f t="shared" ref="DB196" si="2581">DB194*DB195</f>
        <v>0</v>
      </c>
      <c r="DC196" s="82">
        <f t="shared" ref="DC196" si="2582">DC194*DC195</f>
        <v>0</v>
      </c>
      <c r="DD196" s="82">
        <f t="shared" ref="DD196" si="2583">DD194*DD195</f>
        <v>0</v>
      </c>
      <c r="DE196" s="82">
        <f t="shared" ref="DE196" si="2584">DE194*DE195</f>
        <v>0</v>
      </c>
      <c r="DF196" s="82">
        <f t="shared" ref="DF196" si="2585">DF194*DF195</f>
        <v>0</v>
      </c>
      <c r="DG196" s="82">
        <f t="shared" ref="DG196" si="2586">DG194*DG195</f>
        <v>0</v>
      </c>
      <c r="DH196" s="82">
        <f t="shared" ref="DH196" si="2587">DH194*DH195</f>
        <v>0</v>
      </c>
      <c r="DI196" s="82">
        <f t="shared" ref="DI196" si="2588">DI194*DI195</f>
        <v>0</v>
      </c>
      <c r="DJ196" s="82">
        <f t="shared" ref="DJ196" si="2589">DJ194*DJ195</f>
        <v>0</v>
      </c>
      <c r="DK196" s="82">
        <f t="shared" ref="DK196" si="2590">DK194*DK195</f>
        <v>0</v>
      </c>
      <c r="DL196" s="82">
        <f t="shared" ref="DL196" si="2591">DL194*DL195</f>
        <v>0</v>
      </c>
      <c r="DM196" s="82">
        <f t="shared" ref="DM196" si="2592">DM194*DM195</f>
        <v>0</v>
      </c>
      <c r="DN196" s="82">
        <f t="shared" ref="DN196" si="2593">DN194*DN195</f>
        <v>0</v>
      </c>
      <c r="DO196" s="82">
        <f t="shared" ref="DO196" si="2594">DO194*DO195</f>
        <v>0</v>
      </c>
      <c r="DP196" s="82">
        <f t="shared" ref="DP196" si="2595">DP194*DP195</f>
        <v>0</v>
      </c>
      <c r="DQ196" s="82">
        <f t="shared" ref="DQ196" si="2596">DQ194*DQ195</f>
        <v>0</v>
      </c>
      <c r="DR196" s="82">
        <f t="shared" ref="DR196" si="2597">DR194*DR195</f>
        <v>0</v>
      </c>
      <c r="DS196" s="82">
        <f t="shared" ref="DS196" si="2598">DS194*DS195</f>
        <v>0</v>
      </c>
      <c r="DT196" s="82">
        <f t="shared" ref="DT196" si="2599">DT194*DT195</f>
        <v>0</v>
      </c>
      <c r="DU196" s="82">
        <f t="shared" ref="DU196" si="2600">DU194*DU195</f>
        <v>0</v>
      </c>
      <c r="DV196" s="82">
        <f t="shared" ref="DV196" si="2601">DV194*DV195</f>
        <v>0</v>
      </c>
      <c r="DW196" s="82">
        <f t="shared" ref="DW196" si="2602">DW194*DW195</f>
        <v>0</v>
      </c>
      <c r="DX196" s="82">
        <f t="shared" ref="DX196" si="2603">DX194*DX195</f>
        <v>0</v>
      </c>
      <c r="DY196" s="82">
        <f t="shared" ref="DY196" si="2604">DY194*DY195</f>
        <v>0</v>
      </c>
      <c r="DZ196" s="82">
        <f t="shared" ref="DZ196" si="2605">DZ194*DZ195</f>
        <v>0</v>
      </c>
      <c r="EA196" s="82">
        <f t="shared" ref="EA196" si="2606">EA194*EA195</f>
        <v>0</v>
      </c>
      <c r="EB196" s="82">
        <f t="shared" ref="EB196" si="2607">EB194*EB195</f>
        <v>0</v>
      </c>
    </row>
    <row r="197" spans="2:132" outlineLevel="1" x14ac:dyDescent="0.25">
      <c r="C197" s="328"/>
      <c r="G197" s="5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row>
    <row r="198" spans="2:132" ht="13" outlineLevel="1" x14ac:dyDescent="0.3">
      <c r="C198" s="340" t="s">
        <v>504</v>
      </c>
      <c r="G198" s="52"/>
      <c r="H198" s="29"/>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row>
    <row r="199" spans="2:132" outlineLevel="1" x14ac:dyDescent="0.25">
      <c r="C199" s="317" t="s">
        <v>520</v>
      </c>
      <c r="G199" s="52" t="s">
        <v>525</v>
      </c>
      <c r="H199" s="46">
        <f t="shared" ref="H199" si="2608">SUM(J199:EB199)</f>
        <v>2848484.8484848491</v>
      </c>
      <c r="J199" s="82">
        <f>J178-J178*SUM($J$179:J$179)</f>
        <v>0</v>
      </c>
      <c r="K199" s="82">
        <f>K178-K178*SUM($J$179:K$179)</f>
        <v>0</v>
      </c>
      <c r="L199" s="82">
        <f>L178-L178*SUM($J$179:L$179)</f>
        <v>0</v>
      </c>
      <c r="M199" s="82">
        <f>M178-M178*SUM($J$179:M$179)</f>
        <v>0</v>
      </c>
      <c r="N199" s="82">
        <f>N178-N178*SUM($J$179:N$179)</f>
        <v>0</v>
      </c>
      <c r="O199" s="82">
        <f>O178-O178*SUM($J$179:O$179)</f>
        <v>0</v>
      </c>
      <c r="P199" s="82">
        <f>P178-P178*SUM($J$179:P$179)</f>
        <v>2848484.8484848491</v>
      </c>
      <c r="Q199" s="82">
        <f>Q178-Q178*SUM($J$179:Q$179)</f>
        <v>0</v>
      </c>
      <c r="R199" s="82">
        <f>R178-R178*SUM($J$179:R$179)</f>
        <v>0</v>
      </c>
      <c r="S199" s="82">
        <f>S178-S178*SUM($J$179:S$179)</f>
        <v>0</v>
      </c>
      <c r="T199" s="82">
        <f>T178-T178*SUM($J$179:T$179)</f>
        <v>0</v>
      </c>
      <c r="U199" s="82">
        <f>U178-U178*SUM($J$179:U$179)</f>
        <v>0</v>
      </c>
      <c r="V199" s="82">
        <f>V178-V178*SUM($J$179:V$179)</f>
        <v>0</v>
      </c>
      <c r="W199" s="82">
        <f>W178-W178*SUM($J$179:W$179)</f>
        <v>0</v>
      </c>
      <c r="X199" s="82">
        <f>X178-X178*SUM($J$179:X$179)</f>
        <v>0</v>
      </c>
      <c r="Y199" s="82">
        <f>Y178-Y178*SUM($J$179:Y$179)</f>
        <v>0</v>
      </c>
      <c r="Z199" s="82">
        <f>Z178-Z178*SUM($J$179:Z$179)</f>
        <v>0</v>
      </c>
      <c r="AA199" s="82">
        <f>AA178-AA178*SUM($J$179:AA$179)</f>
        <v>0</v>
      </c>
      <c r="AB199" s="82">
        <f>AB178-AB178*SUM($J$179:AB$179)</f>
        <v>0</v>
      </c>
      <c r="AC199" s="82">
        <f>AC178-AC178*SUM($J$179:AC$179)</f>
        <v>0</v>
      </c>
      <c r="AD199" s="82">
        <f>AD178-AD178*SUM($J$179:AD$179)</f>
        <v>0</v>
      </c>
      <c r="AE199" s="82">
        <f>AE178-AE178*SUM($J$179:AE$179)</f>
        <v>0</v>
      </c>
      <c r="AF199" s="82">
        <f>AF178-AF178*SUM($J$179:AF$179)</f>
        <v>0</v>
      </c>
      <c r="AG199" s="82">
        <f>AG178-AG178*SUM($J$179:AG$179)</f>
        <v>0</v>
      </c>
      <c r="AH199" s="82">
        <f>AH178-AH178*SUM($J$179:AH$179)</f>
        <v>0</v>
      </c>
      <c r="AI199" s="82">
        <f>AI178-AI178*SUM($J$179:AI$179)</f>
        <v>0</v>
      </c>
      <c r="AJ199" s="82">
        <f>AJ178-AJ178*SUM($J$179:AJ$179)</f>
        <v>0</v>
      </c>
      <c r="AK199" s="82">
        <f>AK178-AK178*SUM($J$179:AK$179)</f>
        <v>0</v>
      </c>
      <c r="AL199" s="82">
        <f>AL178-AL178*SUM($J$179:AL$179)</f>
        <v>0</v>
      </c>
      <c r="AM199" s="82">
        <f>AM178-AM178*SUM($J$179:AM$179)</f>
        <v>0</v>
      </c>
      <c r="AN199" s="82">
        <f>AN178-AN178*SUM($J$179:AN$179)</f>
        <v>0</v>
      </c>
      <c r="AO199" s="82">
        <f>AO178-AO178*SUM($J$179:AO$179)</f>
        <v>0</v>
      </c>
      <c r="AP199" s="82">
        <f>AP178-AP178*SUM($J$179:AP$179)</f>
        <v>0</v>
      </c>
      <c r="AQ199" s="82">
        <f>AQ178-AQ178*SUM($J$179:AQ$179)</f>
        <v>0</v>
      </c>
      <c r="AR199" s="82">
        <f>AR178-AR178*SUM($J$179:AR$179)</f>
        <v>0</v>
      </c>
      <c r="AS199" s="82">
        <f>AS178-AS178*SUM($J$179:AS$179)</f>
        <v>0</v>
      </c>
      <c r="AT199" s="82">
        <f>AT178-AT178*SUM($J$179:AT$179)</f>
        <v>0</v>
      </c>
      <c r="AU199" s="82">
        <f>AU178-AU178*SUM($J$179:AU$179)</f>
        <v>0</v>
      </c>
      <c r="AV199" s="82">
        <f>AV178-AV178*SUM($J$179:AV$179)</f>
        <v>0</v>
      </c>
      <c r="AW199" s="82">
        <f>AW178-AW178*SUM($J$179:AW$179)</f>
        <v>0</v>
      </c>
      <c r="AX199" s="82">
        <f>AX178-AX178*SUM($J$179:AX$179)</f>
        <v>0</v>
      </c>
      <c r="AY199" s="82">
        <f>AY178-AY178*SUM($J$179:AY$179)</f>
        <v>0</v>
      </c>
      <c r="AZ199" s="82">
        <f>AZ178-AZ178*SUM($J$179:AZ$179)</f>
        <v>0</v>
      </c>
      <c r="BA199" s="82">
        <f>BA178-BA178*SUM($J$179:BA$179)</f>
        <v>0</v>
      </c>
      <c r="BB199" s="82">
        <f>BB178-BB178*SUM($J$179:BB$179)</f>
        <v>0</v>
      </c>
      <c r="BC199" s="82">
        <f>BC178-BC178*SUM($J$179:BC$179)</f>
        <v>0</v>
      </c>
      <c r="BD199" s="82">
        <f>BD178-BD178*SUM($J$179:BD$179)</f>
        <v>0</v>
      </c>
      <c r="BE199" s="82">
        <f>BE178-BE178*SUM($J$179:BE$179)</f>
        <v>0</v>
      </c>
      <c r="BF199" s="82">
        <f>BF178-BF178*SUM($J$179:BF$179)</f>
        <v>0</v>
      </c>
      <c r="BG199" s="82">
        <f>BG178-BG178*SUM($J$179:BG$179)</f>
        <v>0</v>
      </c>
      <c r="BH199" s="82">
        <f>BH178-BH178*SUM($J$179:BH$179)</f>
        <v>0</v>
      </c>
      <c r="BI199" s="82">
        <f>BI178-BI178*SUM($J$179:BI$179)</f>
        <v>0</v>
      </c>
      <c r="BJ199" s="82">
        <f>BJ178-BJ178*SUM($J$179:BJ$179)</f>
        <v>0</v>
      </c>
      <c r="BK199" s="82">
        <f>BK178-BK178*SUM($J$179:BK$179)</f>
        <v>0</v>
      </c>
      <c r="BL199" s="82">
        <f>BL178-BL178*SUM($J$179:BL$179)</f>
        <v>0</v>
      </c>
      <c r="BM199" s="82">
        <f>BM178-BM178*SUM($J$179:BM$179)</f>
        <v>0</v>
      </c>
      <c r="BN199" s="82">
        <f>BN178-BN178*SUM($J$179:BN$179)</f>
        <v>0</v>
      </c>
      <c r="BO199" s="82">
        <f>BO178-BO178*SUM($J$179:BO$179)</f>
        <v>0</v>
      </c>
      <c r="BP199" s="82">
        <f>BP178-BP178*SUM($J$179:BP$179)</f>
        <v>0</v>
      </c>
      <c r="BQ199" s="82">
        <f>BQ178-BQ178*SUM($J$179:BQ$179)</f>
        <v>0</v>
      </c>
      <c r="BR199" s="82">
        <f>BR178-BR178*SUM($J$179:BR$179)</f>
        <v>0</v>
      </c>
      <c r="BS199" s="82">
        <f>BS178-BS178*SUM($J$179:BS$179)</f>
        <v>0</v>
      </c>
      <c r="BT199" s="82">
        <f>BT178-BT178*SUM($J$179:BT$179)</f>
        <v>0</v>
      </c>
      <c r="BU199" s="82">
        <f>BU178-BU178*SUM($J$179:BU$179)</f>
        <v>0</v>
      </c>
      <c r="BV199" s="82">
        <f>BV178-BV178*SUM($J$179:BV$179)</f>
        <v>0</v>
      </c>
      <c r="BW199" s="82">
        <f>BW178-BW178*SUM($J$179:BW$179)</f>
        <v>0</v>
      </c>
      <c r="BX199" s="82">
        <f>BX178-BX178*SUM($J$179:BX$179)</f>
        <v>0</v>
      </c>
      <c r="BY199" s="82">
        <f>BY178-BY178*SUM($J$179:BY$179)</f>
        <v>0</v>
      </c>
      <c r="BZ199" s="82">
        <f>BZ178-BZ178*SUM($J$179:BZ$179)</f>
        <v>0</v>
      </c>
      <c r="CA199" s="82">
        <f>CA178-CA178*SUM($J$179:CA$179)</f>
        <v>0</v>
      </c>
      <c r="CB199" s="82">
        <f>CB178-CB178*SUM($J$179:CB$179)</f>
        <v>0</v>
      </c>
      <c r="CC199" s="82">
        <f>CC178-CC178*SUM($J$179:CC$179)</f>
        <v>0</v>
      </c>
      <c r="CD199" s="82">
        <f>CD178-CD178*SUM($J$179:CD$179)</f>
        <v>0</v>
      </c>
      <c r="CE199" s="82">
        <f>CE178-CE178*SUM($J$179:CE$179)</f>
        <v>0</v>
      </c>
      <c r="CF199" s="82">
        <f>CF178-CF178*SUM($J$179:CF$179)</f>
        <v>0</v>
      </c>
      <c r="CG199" s="82">
        <f>CG178-CG178*SUM($J$179:CG$179)</f>
        <v>0</v>
      </c>
      <c r="CH199" s="82">
        <f>CH178-CH178*SUM($J$179:CH$179)</f>
        <v>0</v>
      </c>
      <c r="CI199" s="82">
        <f>CI178-CI178*SUM($J$179:CI$179)</f>
        <v>0</v>
      </c>
      <c r="CJ199" s="82">
        <f>CJ178-CJ178*SUM($J$179:CJ$179)</f>
        <v>0</v>
      </c>
      <c r="CK199" s="82">
        <f>CK178-CK178*SUM($J$179:CK$179)</f>
        <v>0</v>
      </c>
      <c r="CL199" s="82">
        <f>CL178-CL178*SUM($J$179:CL$179)</f>
        <v>0</v>
      </c>
      <c r="CM199" s="82">
        <f>CM178-CM178*SUM($J$179:CM$179)</f>
        <v>0</v>
      </c>
      <c r="CN199" s="82">
        <f>CN178-CN178*SUM($J$179:CN$179)</f>
        <v>0</v>
      </c>
      <c r="CO199" s="82">
        <f>CO178-CO178*SUM($J$179:CO$179)</f>
        <v>0</v>
      </c>
      <c r="CP199" s="82">
        <f>CP178-CP178*SUM($J$179:CP$179)</f>
        <v>0</v>
      </c>
      <c r="CQ199" s="82">
        <f>CQ178-CQ178*SUM($J$179:CQ$179)</f>
        <v>0</v>
      </c>
      <c r="CR199" s="82">
        <f>CR178-CR178*SUM($J$179:CR$179)</f>
        <v>0</v>
      </c>
      <c r="CS199" s="82">
        <f>CS178-CS178*SUM($J$179:CS$179)</f>
        <v>0</v>
      </c>
      <c r="CT199" s="82">
        <f>CT178-CT178*SUM($J$179:CT$179)</f>
        <v>0</v>
      </c>
      <c r="CU199" s="82">
        <f>CU178-CU178*SUM($J$179:CU$179)</f>
        <v>0</v>
      </c>
      <c r="CV199" s="82">
        <f>CV178-CV178*SUM($J$179:CV$179)</f>
        <v>0</v>
      </c>
      <c r="CW199" s="82">
        <f>CW178-CW178*SUM($J$179:CW$179)</f>
        <v>0</v>
      </c>
      <c r="CX199" s="82">
        <f>CX178-CX178*SUM($J$179:CX$179)</f>
        <v>0</v>
      </c>
      <c r="CY199" s="82">
        <f>CY178-CY178*SUM($J$179:CY$179)</f>
        <v>0</v>
      </c>
      <c r="CZ199" s="82">
        <f>CZ178-CZ178*SUM($J$179:CZ$179)</f>
        <v>0</v>
      </c>
      <c r="DA199" s="82">
        <f>DA178-DA178*SUM($J$179:DA$179)</f>
        <v>0</v>
      </c>
      <c r="DB199" s="82">
        <f>DB178-DB178*SUM($J$179:DB$179)</f>
        <v>0</v>
      </c>
      <c r="DC199" s="82">
        <f>DC178-DC178*SUM($J$179:DC$179)</f>
        <v>0</v>
      </c>
      <c r="DD199" s="82">
        <f>DD178-DD178*SUM($J$179:DD$179)</f>
        <v>0</v>
      </c>
      <c r="DE199" s="82">
        <f>DE178-DE178*SUM($J$179:DE$179)</f>
        <v>0</v>
      </c>
      <c r="DF199" s="82">
        <f>DF178-DF178*SUM($J$179:DF$179)</f>
        <v>0</v>
      </c>
      <c r="DG199" s="82">
        <f>DG178-DG178*SUM($J$179:DG$179)</f>
        <v>0</v>
      </c>
      <c r="DH199" s="82">
        <f>DH178-DH178*SUM($J$179:DH$179)</f>
        <v>0</v>
      </c>
      <c r="DI199" s="82">
        <f>DI178-DI178*SUM($J$179:DI$179)</f>
        <v>0</v>
      </c>
      <c r="DJ199" s="82">
        <f>DJ178-DJ178*SUM($J$179:DJ$179)</f>
        <v>0</v>
      </c>
      <c r="DK199" s="82">
        <f>DK178-DK178*SUM($J$179:DK$179)</f>
        <v>0</v>
      </c>
      <c r="DL199" s="82">
        <f>DL178-DL178*SUM($J$179:DL$179)</f>
        <v>0</v>
      </c>
      <c r="DM199" s="82">
        <f>DM178-DM178*SUM($J$179:DM$179)</f>
        <v>0</v>
      </c>
      <c r="DN199" s="82">
        <f>DN178-DN178*SUM($J$179:DN$179)</f>
        <v>0</v>
      </c>
      <c r="DO199" s="82">
        <f>DO178-DO178*SUM($J$179:DO$179)</f>
        <v>0</v>
      </c>
      <c r="DP199" s="82">
        <f>DP178-DP178*SUM($J$179:DP$179)</f>
        <v>0</v>
      </c>
      <c r="DQ199" s="82">
        <f>DQ178-DQ178*SUM($J$179:DQ$179)</f>
        <v>0</v>
      </c>
      <c r="DR199" s="82">
        <f>DR178-DR178*SUM($J$179:DR$179)</f>
        <v>0</v>
      </c>
      <c r="DS199" s="82">
        <f>DS178-DS178*SUM($J$179:DS$179)</f>
        <v>0</v>
      </c>
      <c r="DT199" s="82">
        <f>DT178-DT178*SUM($J$179:DT$179)</f>
        <v>0</v>
      </c>
      <c r="DU199" s="82">
        <f>DU178-DU178*SUM($J$179:DU$179)</f>
        <v>0</v>
      </c>
      <c r="DV199" s="82">
        <f>DV178-DV178*SUM($J$179:DV$179)</f>
        <v>0</v>
      </c>
      <c r="DW199" s="82">
        <f>DW178-DW178*SUM($J$179:DW$179)</f>
        <v>0</v>
      </c>
      <c r="DX199" s="82">
        <f>DX178-DX178*SUM($J$179:DX$179)</f>
        <v>0</v>
      </c>
      <c r="DY199" s="82">
        <f>DY178-DY178*SUM($J$179:DY$179)</f>
        <v>0</v>
      </c>
      <c r="DZ199" s="82">
        <f>DZ178-DZ178*SUM($J$179:DZ$179)</f>
        <v>0</v>
      </c>
      <c r="EA199" s="82">
        <f>EA178-EA178*SUM($J$179:EA$179)</f>
        <v>0</v>
      </c>
      <c r="EB199" s="82">
        <f>EB178-EB178*SUM($J$179:EB$179)</f>
        <v>0</v>
      </c>
    </row>
    <row r="200" spans="2:132" outlineLevel="1" x14ac:dyDescent="0.25">
      <c r="C200" s="317" t="s">
        <v>333</v>
      </c>
      <c r="E200" s="31">
        <f>Costs!$K$40</f>
        <v>0.4</v>
      </c>
      <c r="G200" s="52" t="s">
        <v>220</v>
      </c>
      <c r="J200" s="312">
        <f>$E$200</f>
        <v>0.4</v>
      </c>
      <c r="K200" s="312">
        <f t="shared" ref="K200:BV200" si="2609">$E$200</f>
        <v>0.4</v>
      </c>
      <c r="L200" s="312">
        <f t="shared" si="2609"/>
        <v>0.4</v>
      </c>
      <c r="M200" s="312">
        <f t="shared" si="2609"/>
        <v>0.4</v>
      </c>
      <c r="N200" s="312">
        <f t="shared" si="2609"/>
        <v>0.4</v>
      </c>
      <c r="O200" s="312">
        <f t="shared" si="2609"/>
        <v>0.4</v>
      </c>
      <c r="P200" s="312">
        <f t="shared" si="2609"/>
        <v>0.4</v>
      </c>
      <c r="Q200" s="312">
        <f t="shared" si="2609"/>
        <v>0.4</v>
      </c>
      <c r="R200" s="312">
        <f t="shared" si="2609"/>
        <v>0.4</v>
      </c>
      <c r="S200" s="312">
        <f t="shared" si="2609"/>
        <v>0.4</v>
      </c>
      <c r="T200" s="312">
        <f t="shared" si="2609"/>
        <v>0.4</v>
      </c>
      <c r="U200" s="312">
        <f t="shared" si="2609"/>
        <v>0.4</v>
      </c>
      <c r="V200" s="312">
        <f t="shared" si="2609"/>
        <v>0.4</v>
      </c>
      <c r="W200" s="312">
        <f t="shared" si="2609"/>
        <v>0.4</v>
      </c>
      <c r="X200" s="312">
        <f t="shared" si="2609"/>
        <v>0.4</v>
      </c>
      <c r="Y200" s="312">
        <f t="shared" si="2609"/>
        <v>0.4</v>
      </c>
      <c r="Z200" s="312">
        <f t="shared" si="2609"/>
        <v>0.4</v>
      </c>
      <c r="AA200" s="312">
        <f t="shared" si="2609"/>
        <v>0.4</v>
      </c>
      <c r="AB200" s="312">
        <f t="shared" si="2609"/>
        <v>0.4</v>
      </c>
      <c r="AC200" s="312">
        <f t="shared" si="2609"/>
        <v>0.4</v>
      </c>
      <c r="AD200" s="312">
        <f t="shared" si="2609"/>
        <v>0.4</v>
      </c>
      <c r="AE200" s="312">
        <f t="shared" si="2609"/>
        <v>0.4</v>
      </c>
      <c r="AF200" s="312">
        <f t="shared" si="2609"/>
        <v>0.4</v>
      </c>
      <c r="AG200" s="312">
        <f t="shared" si="2609"/>
        <v>0.4</v>
      </c>
      <c r="AH200" s="312">
        <f t="shared" si="2609"/>
        <v>0.4</v>
      </c>
      <c r="AI200" s="312">
        <f t="shared" si="2609"/>
        <v>0.4</v>
      </c>
      <c r="AJ200" s="312">
        <f t="shared" si="2609"/>
        <v>0.4</v>
      </c>
      <c r="AK200" s="312">
        <f t="shared" si="2609"/>
        <v>0.4</v>
      </c>
      <c r="AL200" s="312">
        <f t="shared" si="2609"/>
        <v>0.4</v>
      </c>
      <c r="AM200" s="312">
        <f t="shared" si="2609"/>
        <v>0.4</v>
      </c>
      <c r="AN200" s="312">
        <f t="shared" si="2609"/>
        <v>0.4</v>
      </c>
      <c r="AO200" s="312">
        <f t="shared" si="2609"/>
        <v>0.4</v>
      </c>
      <c r="AP200" s="312">
        <f t="shared" si="2609"/>
        <v>0.4</v>
      </c>
      <c r="AQ200" s="312">
        <f t="shared" si="2609"/>
        <v>0.4</v>
      </c>
      <c r="AR200" s="312">
        <f t="shared" si="2609"/>
        <v>0.4</v>
      </c>
      <c r="AS200" s="312">
        <f t="shared" si="2609"/>
        <v>0.4</v>
      </c>
      <c r="AT200" s="312">
        <f t="shared" si="2609"/>
        <v>0.4</v>
      </c>
      <c r="AU200" s="312">
        <f t="shared" si="2609"/>
        <v>0.4</v>
      </c>
      <c r="AV200" s="312">
        <f t="shared" si="2609"/>
        <v>0.4</v>
      </c>
      <c r="AW200" s="312">
        <f t="shared" si="2609"/>
        <v>0.4</v>
      </c>
      <c r="AX200" s="312">
        <f t="shared" si="2609"/>
        <v>0.4</v>
      </c>
      <c r="AY200" s="312">
        <f t="shared" si="2609"/>
        <v>0.4</v>
      </c>
      <c r="AZ200" s="312">
        <f t="shared" si="2609"/>
        <v>0.4</v>
      </c>
      <c r="BA200" s="312">
        <f t="shared" si="2609"/>
        <v>0.4</v>
      </c>
      <c r="BB200" s="312">
        <f t="shared" si="2609"/>
        <v>0.4</v>
      </c>
      <c r="BC200" s="312">
        <f t="shared" si="2609"/>
        <v>0.4</v>
      </c>
      <c r="BD200" s="312">
        <f t="shared" si="2609"/>
        <v>0.4</v>
      </c>
      <c r="BE200" s="312">
        <f t="shared" si="2609"/>
        <v>0.4</v>
      </c>
      <c r="BF200" s="312">
        <f t="shared" si="2609"/>
        <v>0.4</v>
      </c>
      <c r="BG200" s="312">
        <f t="shared" si="2609"/>
        <v>0.4</v>
      </c>
      <c r="BH200" s="312">
        <f t="shared" si="2609"/>
        <v>0.4</v>
      </c>
      <c r="BI200" s="312">
        <f t="shared" si="2609"/>
        <v>0.4</v>
      </c>
      <c r="BJ200" s="312">
        <f t="shared" si="2609"/>
        <v>0.4</v>
      </c>
      <c r="BK200" s="312">
        <f t="shared" si="2609"/>
        <v>0.4</v>
      </c>
      <c r="BL200" s="312">
        <f t="shared" si="2609"/>
        <v>0.4</v>
      </c>
      <c r="BM200" s="312">
        <f t="shared" si="2609"/>
        <v>0.4</v>
      </c>
      <c r="BN200" s="312">
        <f t="shared" si="2609"/>
        <v>0.4</v>
      </c>
      <c r="BO200" s="312">
        <f t="shared" si="2609"/>
        <v>0.4</v>
      </c>
      <c r="BP200" s="312">
        <f t="shared" si="2609"/>
        <v>0.4</v>
      </c>
      <c r="BQ200" s="312">
        <f t="shared" si="2609"/>
        <v>0.4</v>
      </c>
      <c r="BR200" s="312">
        <f t="shared" si="2609"/>
        <v>0.4</v>
      </c>
      <c r="BS200" s="312">
        <f t="shared" si="2609"/>
        <v>0.4</v>
      </c>
      <c r="BT200" s="312">
        <f t="shared" si="2609"/>
        <v>0.4</v>
      </c>
      <c r="BU200" s="312">
        <f t="shared" si="2609"/>
        <v>0.4</v>
      </c>
      <c r="BV200" s="312">
        <f t="shared" si="2609"/>
        <v>0.4</v>
      </c>
      <c r="BW200" s="312">
        <f t="shared" ref="BW200:EB200" si="2610">$E$200</f>
        <v>0.4</v>
      </c>
      <c r="BX200" s="312">
        <f t="shared" si="2610"/>
        <v>0.4</v>
      </c>
      <c r="BY200" s="312">
        <f t="shared" si="2610"/>
        <v>0.4</v>
      </c>
      <c r="BZ200" s="312">
        <f t="shared" si="2610"/>
        <v>0.4</v>
      </c>
      <c r="CA200" s="312">
        <f t="shared" si="2610"/>
        <v>0.4</v>
      </c>
      <c r="CB200" s="312">
        <f t="shared" si="2610"/>
        <v>0.4</v>
      </c>
      <c r="CC200" s="312">
        <f t="shared" si="2610"/>
        <v>0.4</v>
      </c>
      <c r="CD200" s="312">
        <f t="shared" si="2610"/>
        <v>0.4</v>
      </c>
      <c r="CE200" s="312">
        <f t="shared" si="2610"/>
        <v>0.4</v>
      </c>
      <c r="CF200" s="312">
        <f t="shared" si="2610"/>
        <v>0.4</v>
      </c>
      <c r="CG200" s="312">
        <f t="shared" si="2610"/>
        <v>0.4</v>
      </c>
      <c r="CH200" s="312">
        <f t="shared" si="2610"/>
        <v>0.4</v>
      </c>
      <c r="CI200" s="312">
        <f t="shared" si="2610"/>
        <v>0.4</v>
      </c>
      <c r="CJ200" s="312">
        <f t="shared" si="2610"/>
        <v>0.4</v>
      </c>
      <c r="CK200" s="312">
        <f t="shared" si="2610"/>
        <v>0.4</v>
      </c>
      <c r="CL200" s="312">
        <f t="shared" si="2610"/>
        <v>0.4</v>
      </c>
      <c r="CM200" s="312">
        <f t="shared" si="2610"/>
        <v>0.4</v>
      </c>
      <c r="CN200" s="312">
        <f t="shared" si="2610"/>
        <v>0.4</v>
      </c>
      <c r="CO200" s="312">
        <f t="shared" si="2610"/>
        <v>0.4</v>
      </c>
      <c r="CP200" s="312">
        <f t="shared" si="2610"/>
        <v>0.4</v>
      </c>
      <c r="CQ200" s="312">
        <f t="shared" si="2610"/>
        <v>0.4</v>
      </c>
      <c r="CR200" s="312">
        <f t="shared" si="2610"/>
        <v>0.4</v>
      </c>
      <c r="CS200" s="312">
        <f t="shared" si="2610"/>
        <v>0.4</v>
      </c>
      <c r="CT200" s="312">
        <f t="shared" si="2610"/>
        <v>0.4</v>
      </c>
      <c r="CU200" s="312">
        <f t="shared" si="2610"/>
        <v>0.4</v>
      </c>
      <c r="CV200" s="312">
        <f t="shared" si="2610"/>
        <v>0.4</v>
      </c>
      <c r="CW200" s="312">
        <f t="shared" si="2610"/>
        <v>0.4</v>
      </c>
      <c r="CX200" s="312">
        <f t="shared" si="2610"/>
        <v>0.4</v>
      </c>
      <c r="CY200" s="312">
        <f t="shared" si="2610"/>
        <v>0.4</v>
      </c>
      <c r="CZ200" s="312">
        <f t="shared" si="2610"/>
        <v>0.4</v>
      </c>
      <c r="DA200" s="312">
        <f t="shared" si="2610"/>
        <v>0.4</v>
      </c>
      <c r="DB200" s="312">
        <f t="shared" si="2610"/>
        <v>0.4</v>
      </c>
      <c r="DC200" s="312">
        <f t="shared" si="2610"/>
        <v>0.4</v>
      </c>
      <c r="DD200" s="312">
        <f t="shared" si="2610"/>
        <v>0.4</v>
      </c>
      <c r="DE200" s="312">
        <f t="shared" si="2610"/>
        <v>0.4</v>
      </c>
      <c r="DF200" s="312">
        <f t="shared" si="2610"/>
        <v>0.4</v>
      </c>
      <c r="DG200" s="312">
        <f t="shared" si="2610"/>
        <v>0.4</v>
      </c>
      <c r="DH200" s="312">
        <f t="shared" si="2610"/>
        <v>0.4</v>
      </c>
      <c r="DI200" s="312">
        <f t="shared" si="2610"/>
        <v>0.4</v>
      </c>
      <c r="DJ200" s="312">
        <f t="shared" si="2610"/>
        <v>0.4</v>
      </c>
      <c r="DK200" s="312">
        <f t="shared" si="2610"/>
        <v>0.4</v>
      </c>
      <c r="DL200" s="312">
        <f t="shared" si="2610"/>
        <v>0.4</v>
      </c>
      <c r="DM200" s="312">
        <f t="shared" si="2610"/>
        <v>0.4</v>
      </c>
      <c r="DN200" s="312">
        <f t="shared" si="2610"/>
        <v>0.4</v>
      </c>
      <c r="DO200" s="312">
        <f t="shared" si="2610"/>
        <v>0.4</v>
      </c>
      <c r="DP200" s="312">
        <f t="shared" si="2610"/>
        <v>0.4</v>
      </c>
      <c r="DQ200" s="312">
        <f t="shared" si="2610"/>
        <v>0.4</v>
      </c>
      <c r="DR200" s="312">
        <f t="shared" si="2610"/>
        <v>0.4</v>
      </c>
      <c r="DS200" s="312">
        <f t="shared" si="2610"/>
        <v>0.4</v>
      </c>
      <c r="DT200" s="312">
        <f t="shared" si="2610"/>
        <v>0.4</v>
      </c>
      <c r="DU200" s="312">
        <f t="shared" si="2610"/>
        <v>0.4</v>
      </c>
      <c r="DV200" s="312">
        <f t="shared" si="2610"/>
        <v>0.4</v>
      </c>
      <c r="DW200" s="312">
        <f t="shared" si="2610"/>
        <v>0.4</v>
      </c>
      <c r="DX200" s="312">
        <f t="shared" si="2610"/>
        <v>0.4</v>
      </c>
      <c r="DY200" s="312">
        <f t="shared" si="2610"/>
        <v>0.4</v>
      </c>
      <c r="DZ200" s="312">
        <f t="shared" si="2610"/>
        <v>0.4</v>
      </c>
      <c r="EA200" s="312">
        <f t="shared" si="2610"/>
        <v>0.4</v>
      </c>
      <c r="EB200" s="312">
        <f t="shared" si="2610"/>
        <v>0.4</v>
      </c>
    </row>
    <row r="201" spans="2:132" outlineLevel="1" x14ac:dyDescent="0.25">
      <c r="C201" s="329" t="s">
        <v>545</v>
      </c>
      <c r="D201" s="38"/>
      <c r="E201" s="38"/>
      <c r="F201" s="38"/>
      <c r="G201" s="55" t="s">
        <v>220</v>
      </c>
      <c r="H201" s="316">
        <f t="shared" ref="H201" si="2611">SUM(J201:EB201)</f>
        <v>1139393.9393939397</v>
      </c>
      <c r="I201" s="38"/>
      <c r="J201" s="314">
        <f>J199*J200</f>
        <v>0</v>
      </c>
      <c r="K201" s="314">
        <f t="shared" ref="K201" si="2612">K199*K200</f>
        <v>0</v>
      </c>
      <c r="L201" s="314">
        <f t="shared" ref="L201" si="2613">L199*L200</f>
        <v>0</v>
      </c>
      <c r="M201" s="314">
        <f t="shared" ref="M201" si="2614">M199*M200</f>
        <v>0</v>
      </c>
      <c r="N201" s="314">
        <f t="shared" ref="N201" si="2615">N199*N200</f>
        <v>0</v>
      </c>
      <c r="O201" s="314">
        <f t="shared" ref="O201" si="2616">O199*O200</f>
        <v>0</v>
      </c>
      <c r="P201" s="314">
        <f t="shared" ref="P201" si="2617">P199*P200</f>
        <v>1139393.9393939397</v>
      </c>
      <c r="Q201" s="314">
        <f t="shared" ref="Q201" si="2618">Q199*Q200</f>
        <v>0</v>
      </c>
      <c r="R201" s="314">
        <f t="shared" ref="R201" si="2619">R199*R200</f>
        <v>0</v>
      </c>
      <c r="S201" s="314">
        <f t="shared" ref="S201" si="2620">S199*S200</f>
        <v>0</v>
      </c>
      <c r="T201" s="314">
        <f t="shared" ref="T201" si="2621">T199*T200</f>
        <v>0</v>
      </c>
      <c r="U201" s="314">
        <f t="shared" ref="U201" si="2622">U199*U200</f>
        <v>0</v>
      </c>
      <c r="V201" s="314">
        <f t="shared" ref="V201" si="2623">V199*V200</f>
        <v>0</v>
      </c>
      <c r="W201" s="314">
        <f t="shared" ref="W201" si="2624">W199*W200</f>
        <v>0</v>
      </c>
      <c r="X201" s="314">
        <f t="shared" ref="X201" si="2625">X199*X200</f>
        <v>0</v>
      </c>
      <c r="Y201" s="314">
        <f t="shared" ref="Y201" si="2626">Y199*Y200</f>
        <v>0</v>
      </c>
      <c r="Z201" s="314">
        <f t="shared" ref="Z201" si="2627">Z199*Z200</f>
        <v>0</v>
      </c>
      <c r="AA201" s="314">
        <f t="shared" ref="AA201" si="2628">AA199*AA200</f>
        <v>0</v>
      </c>
      <c r="AB201" s="314">
        <f t="shared" ref="AB201" si="2629">AB199*AB200</f>
        <v>0</v>
      </c>
      <c r="AC201" s="314">
        <f t="shared" ref="AC201" si="2630">AC199*AC200</f>
        <v>0</v>
      </c>
      <c r="AD201" s="314">
        <f t="shared" ref="AD201" si="2631">AD199*AD200</f>
        <v>0</v>
      </c>
      <c r="AE201" s="314">
        <f t="shared" ref="AE201" si="2632">AE199*AE200</f>
        <v>0</v>
      </c>
      <c r="AF201" s="314">
        <f t="shared" ref="AF201" si="2633">AF199*AF200</f>
        <v>0</v>
      </c>
      <c r="AG201" s="314">
        <f t="shared" ref="AG201" si="2634">AG199*AG200</f>
        <v>0</v>
      </c>
      <c r="AH201" s="314">
        <f t="shared" ref="AH201" si="2635">AH199*AH200</f>
        <v>0</v>
      </c>
      <c r="AI201" s="314">
        <f t="shared" ref="AI201" si="2636">AI199*AI200</f>
        <v>0</v>
      </c>
      <c r="AJ201" s="314">
        <f t="shared" ref="AJ201" si="2637">AJ199*AJ200</f>
        <v>0</v>
      </c>
      <c r="AK201" s="314">
        <f t="shared" ref="AK201" si="2638">AK199*AK200</f>
        <v>0</v>
      </c>
      <c r="AL201" s="314">
        <f t="shared" ref="AL201" si="2639">AL199*AL200</f>
        <v>0</v>
      </c>
      <c r="AM201" s="314">
        <f t="shared" ref="AM201" si="2640">AM199*AM200</f>
        <v>0</v>
      </c>
      <c r="AN201" s="314">
        <f t="shared" ref="AN201" si="2641">AN199*AN200</f>
        <v>0</v>
      </c>
      <c r="AO201" s="314">
        <f t="shared" ref="AO201" si="2642">AO199*AO200</f>
        <v>0</v>
      </c>
      <c r="AP201" s="314">
        <f t="shared" ref="AP201" si="2643">AP199*AP200</f>
        <v>0</v>
      </c>
      <c r="AQ201" s="314">
        <f t="shared" ref="AQ201" si="2644">AQ199*AQ200</f>
        <v>0</v>
      </c>
      <c r="AR201" s="314">
        <f t="shared" ref="AR201" si="2645">AR199*AR200</f>
        <v>0</v>
      </c>
      <c r="AS201" s="314">
        <f t="shared" ref="AS201" si="2646">AS199*AS200</f>
        <v>0</v>
      </c>
      <c r="AT201" s="314">
        <f t="shared" ref="AT201" si="2647">AT199*AT200</f>
        <v>0</v>
      </c>
      <c r="AU201" s="314">
        <f t="shared" ref="AU201" si="2648">AU199*AU200</f>
        <v>0</v>
      </c>
      <c r="AV201" s="314">
        <f t="shared" ref="AV201" si="2649">AV199*AV200</f>
        <v>0</v>
      </c>
      <c r="AW201" s="314">
        <f t="shared" ref="AW201" si="2650">AW199*AW200</f>
        <v>0</v>
      </c>
      <c r="AX201" s="314">
        <f t="shared" ref="AX201" si="2651">AX199*AX200</f>
        <v>0</v>
      </c>
      <c r="AY201" s="314">
        <f t="shared" ref="AY201" si="2652">AY199*AY200</f>
        <v>0</v>
      </c>
      <c r="AZ201" s="314">
        <f t="shared" ref="AZ201" si="2653">AZ199*AZ200</f>
        <v>0</v>
      </c>
      <c r="BA201" s="314">
        <f t="shared" ref="BA201" si="2654">BA199*BA200</f>
        <v>0</v>
      </c>
      <c r="BB201" s="314">
        <f t="shared" ref="BB201" si="2655">BB199*BB200</f>
        <v>0</v>
      </c>
      <c r="BC201" s="314">
        <f t="shared" ref="BC201" si="2656">BC199*BC200</f>
        <v>0</v>
      </c>
      <c r="BD201" s="314">
        <f t="shared" ref="BD201" si="2657">BD199*BD200</f>
        <v>0</v>
      </c>
      <c r="BE201" s="314">
        <f t="shared" ref="BE201" si="2658">BE199*BE200</f>
        <v>0</v>
      </c>
      <c r="BF201" s="314">
        <f t="shared" ref="BF201" si="2659">BF199*BF200</f>
        <v>0</v>
      </c>
      <c r="BG201" s="314">
        <f t="shared" ref="BG201" si="2660">BG199*BG200</f>
        <v>0</v>
      </c>
      <c r="BH201" s="314">
        <f t="shared" ref="BH201" si="2661">BH199*BH200</f>
        <v>0</v>
      </c>
      <c r="BI201" s="314">
        <f t="shared" ref="BI201" si="2662">BI199*BI200</f>
        <v>0</v>
      </c>
      <c r="BJ201" s="314">
        <f t="shared" ref="BJ201" si="2663">BJ199*BJ200</f>
        <v>0</v>
      </c>
      <c r="BK201" s="314">
        <f t="shared" ref="BK201" si="2664">BK199*BK200</f>
        <v>0</v>
      </c>
      <c r="BL201" s="314">
        <f t="shared" ref="BL201" si="2665">BL199*BL200</f>
        <v>0</v>
      </c>
      <c r="BM201" s="314">
        <f t="shared" ref="BM201" si="2666">BM199*BM200</f>
        <v>0</v>
      </c>
      <c r="BN201" s="314">
        <f t="shared" ref="BN201" si="2667">BN199*BN200</f>
        <v>0</v>
      </c>
      <c r="BO201" s="314">
        <f t="shared" ref="BO201" si="2668">BO199*BO200</f>
        <v>0</v>
      </c>
      <c r="BP201" s="314">
        <f t="shared" ref="BP201" si="2669">BP199*BP200</f>
        <v>0</v>
      </c>
      <c r="BQ201" s="314">
        <f t="shared" ref="BQ201" si="2670">BQ199*BQ200</f>
        <v>0</v>
      </c>
      <c r="BR201" s="314">
        <f t="shared" ref="BR201" si="2671">BR199*BR200</f>
        <v>0</v>
      </c>
      <c r="BS201" s="314">
        <f t="shared" ref="BS201" si="2672">BS199*BS200</f>
        <v>0</v>
      </c>
      <c r="BT201" s="314">
        <f t="shared" ref="BT201" si="2673">BT199*BT200</f>
        <v>0</v>
      </c>
      <c r="BU201" s="314">
        <f t="shared" ref="BU201" si="2674">BU199*BU200</f>
        <v>0</v>
      </c>
      <c r="BV201" s="314">
        <f t="shared" ref="BV201" si="2675">BV199*BV200</f>
        <v>0</v>
      </c>
      <c r="BW201" s="314">
        <f t="shared" ref="BW201" si="2676">BW199*BW200</f>
        <v>0</v>
      </c>
      <c r="BX201" s="314">
        <f t="shared" ref="BX201" si="2677">BX199*BX200</f>
        <v>0</v>
      </c>
      <c r="BY201" s="314">
        <f t="shared" ref="BY201" si="2678">BY199*BY200</f>
        <v>0</v>
      </c>
      <c r="BZ201" s="314">
        <f t="shared" ref="BZ201" si="2679">BZ199*BZ200</f>
        <v>0</v>
      </c>
      <c r="CA201" s="314">
        <f t="shared" ref="CA201" si="2680">CA199*CA200</f>
        <v>0</v>
      </c>
      <c r="CB201" s="314">
        <f t="shared" ref="CB201" si="2681">CB199*CB200</f>
        <v>0</v>
      </c>
      <c r="CC201" s="314">
        <f t="shared" ref="CC201" si="2682">CC199*CC200</f>
        <v>0</v>
      </c>
      <c r="CD201" s="314">
        <f t="shared" ref="CD201" si="2683">CD199*CD200</f>
        <v>0</v>
      </c>
      <c r="CE201" s="314">
        <f t="shared" ref="CE201" si="2684">CE199*CE200</f>
        <v>0</v>
      </c>
      <c r="CF201" s="314">
        <f t="shared" ref="CF201" si="2685">CF199*CF200</f>
        <v>0</v>
      </c>
      <c r="CG201" s="314">
        <f t="shared" ref="CG201" si="2686">CG199*CG200</f>
        <v>0</v>
      </c>
      <c r="CH201" s="314">
        <f t="shared" ref="CH201" si="2687">CH199*CH200</f>
        <v>0</v>
      </c>
      <c r="CI201" s="314">
        <f t="shared" ref="CI201" si="2688">CI199*CI200</f>
        <v>0</v>
      </c>
      <c r="CJ201" s="314">
        <f t="shared" ref="CJ201" si="2689">CJ199*CJ200</f>
        <v>0</v>
      </c>
      <c r="CK201" s="314">
        <f t="shared" ref="CK201" si="2690">CK199*CK200</f>
        <v>0</v>
      </c>
      <c r="CL201" s="314">
        <f t="shared" ref="CL201" si="2691">CL199*CL200</f>
        <v>0</v>
      </c>
      <c r="CM201" s="314">
        <f t="shared" ref="CM201" si="2692">CM199*CM200</f>
        <v>0</v>
      </c>
      <c r="CN201" s="314">
        <f t="shared" ref="CN201" si="2693">CN199*CN200</f>
        <v>0</v>
      </c>
      <c r="CO201" s="314">
        <f t="shared" ref="CO201" si="2694">CO199*CO200</f>
        <v>0</v>
      </c>
      <c r="CP201" s="314">
        <f t="shared" ref="CP201" si="2695">CP199*CP200</f>
        <v>0</v>
      </c>
      <c r="CQ201" s="314">
        <f t="shared" ref="CQ201" si="2696">CQ199*CQ200</f>
        <v>0</v>
      </c>
      <c r="CR201" s="314">
        <f t="shared" ref="CR201" si="2697">CR199*CR200</f>
        <v>0</v>
      </c>
      <c r="CS201" s="314">
        <f t="shared" ref="CS201" si="2698">CS199*CS200</f>
        <v>0</v>
      </c>
      <c r="CT201" s="314">
        <f t="shared" ref="CT201" si="2699">CT199*CT200</f>
        <v>0</v>
      </c>
      <c r="CU201" s="314">
        <f t="shared" ref="CU201" si="2700">CU199*CU200</f>
        <v>0</v>
      </c>
      <c r="CV201" s="314">
        <f t="shared" ref="CV201" si="2701">CV199*CV200</f>
        <v>0</v>
      </c>
      <c r="CW201" s="314">
        <f t="shared" ref="CW201" si="2702">CW199*CW200</f>
        <v>0</v>
      </c>
      <c r="CX201" s="314">
        <f t="shared" ref="CX201" si="2703">CX199*CX200</f>
        <v>0</v>
      </c>
      <c r="CY201" s="314">
        <f t="shared" ref="CY201" si="2704">CY199*CY200</f>
        <v>0</v>
      </c>
      <c r="CZ201" s="314">
        <f t="shared" ref="CZ201" si="2705">CZ199*CZ200</f>
        <v>0</v>
      </c>
      <c r="DA201" s="314">
        <f t="shared" ref="DA201" si="2706">DA199*DA200</f>
        <v>0</v>
      </c>
      <c r="DB201" s="314">
        <f t="shared" ref="DB201" si="2707">DB199*DB200</f>
        <v>0</v>
      </c>
      <c r="DC201" s="314">
        <f t="shared" ref="DC201" si="2708">DC199*DC200</f>
        <v>0</v>
      </c>
      <c r="DD201" s="314">
        <f t="shared" ref="DD201" si="2709">DD199*DD200</f>
        <v>0</v>
      </c>
      <c r="DE201" s="314">
        <f t="shared" ref="DE201" si="2710">DE199*DE200</f>
        <v>0</v>
      </c>
      <c r="DF201" s="314">
        <f t="shared" ref="DF201" si="2711">DF199*DF200</f>
        <v>0</v>
      </c>
      <c r="DG201" s="314">
        <f t="shared" ref="DG201" si="2712">DG199*DG200</f>
        <v>0</v>
      </c>
      <c r="DH201" s="314">
        <f t="shared" ref="DH201" si="2713">DH199*DH200</f>
        <v>0</v>
      </c>
      <c r="DI201" s="314">
        <f t="shared" ref="DI201" si="2714">DI199*DI200</f>
        <v>0</v>
      </c>
      <c r="DJ201" s="314">
        <f t="shared" ref="DJ201" si="2715">DJ199*DJ200</f>
        <v>0</v>
      </c>
      <c r="DK201" s="314">
        <f t="shared" ref="DK201" si="2716">DK199*DK200</f>
        <v>0</v>
      </c>
      <c r="DL201" s="314">
        <f t="shared" ref="DL201" si="2717">DL199*DL200</f>
        <v>0</v>
      </c>
      <c r="DM201" s="314">
        <f t="shared" ref="DM201" si="2718">DM199*DM200</f>
        <v>0</v>
      </c>
      <c r="DN201" s="314">
        <f t="shared" ref="DN201" si="2719">DN199*DN200</f>
        <v>0</v>
      </c>
      <c r="DO201" s="314">
        <f t="shared" ref="DO201" si="2720">DO199*DO200</f>
        <v>0</v>
      </c>
      <c r="DP201" s="314">
        <f t="shared" ref="DP201" si="2721">DP199*DP200</f>
        <v>0</v>
      </c>
      <c r="DQ201" s="314">
        <f t="shared" ref="DQ201" si="2722">DQ199*DQ200</f>
        <v>0</v>
      </c>
      <c r="DR201" s="314">
        <f t="shared" ref="DR201" si="2723">DR199*DR200</f>
        <v>0</v>
      </c>
      <c r="DS201" s="314">
        <f t="shared" ref="DS201" si="2724">DS199*DS200</f>
        <v>0</v>
      </c>
      <c r="DT201" s="314">
        <f t="shared" ref="DT201" si="2725">DT199*DT200</f>
        <v>0</v>
      </c>
      <c r="DU201" s="314">
        <f t="shared" ref="DU201" si="2726">DU199*DU200</f>
        <v>0</v>
      </c>
      <c r="DV201" s="314">
        <f t="shared" ref="DV201" si="2727">DV199*DV200</f>
        <v>0</v>
      </c>
      <c r="DW201" s="314">
        <f t="shared" ref="DW201" si="2728">DW199*DW200</f>
        <v>0</v>
      </c>
      <c r="DX201" s="314">
        <f t="shared" ref="DX201" si="2729">DX199*DX200</f>
        <v>0</v>
      </c>
      <c r="DY201" s="314">
        <f t="shared" ref="DY201" si="2730">DY199*DY200</f>
        <v>0</v>
      </c>
      <c r="DZ201" s="314">
        <f t="shared" ref="DZ201" si="2731">DZ199*DZ200</f>
        <v>0</v>
      </c>
      <c r="EA201" s="314">
        <f t="shared" ref="EA201" si="2732">EA199*EA200</f>
        <v>0</v>
      </c>
      <c r="EB201" s="314">
        <f t="shared" ref="EB201" si="2733">EB199*EB200</f>
        <v>0</v>
      </c>
    </row>
    <row r="202" spans="2:132" outlineLevel="1" x14ac:dyDescent="0.25">
      <c r="C202" s="324" t="s">
        <v>417</v>
      </c>
      <c r="D202" s="34"/>
      <c r="E202" s="34"/>
      <c r="F202" s="34"/>
      <c r="G202" s="67" t="s">
        <v>215</v>
      </c>
      <c r="H202" s="34"/>
      <c r="I202" s="34"/>
      <c r="J202" s="126">
        <f>J$13</f>
        <v>1</v>
      </c>
      <c r="K202" s="126">
        <f t="shared" ref="K202:BV202" si="2734">K$13</f>
        <v>1.0026792493128671</v>
      </c>
      <c r="L202" s="126">
        <f>L$13</f>
        <v>1.0056539350998608</v>
      </c>
      <c r="M202" s="126">
        <f t="shared" si="2734"/>
        <v>1.0085410656939733</v>
      </c>
      <c r="N202" s="126">
        <f t="shared" si="2734"/>
        <v>1.0114364849476103</v>
      </c>
      <c r="O202" s="126">
        <f t="shared" si="2734"/>
        <v>1.0143402166566737</v>
      </c>
      <c r="P202" s="126">
        <f t="shared" si="2734"/>
        <v>1.0172522846853813</v>
      </c>
      <c r="Q202" s="126">
        <f t="shared" si="2734"/>
        <v>1.0201727129664624</v>
      </c>
      <c r="R202" s="126">
        <f t="shared" si="2734"/>
        <v>1.0231015255013547</v>
      </c>
      <c r="S202" s="126">
        <f t="shared" si="2734"/>
        <v>1.0260387463604019</v>
      </c>
      <c r="T202" s="126">
        <f t="shared" si="2734"/>
        <v>1.028984399683051</v>
      </c>
      <c r="U202" s="126">
        <f t="shared" si="2734"/>
        <v>1.0319385096780509</v>
      </c>
      <c r="V202" s="126">
        <f t="shared" si="2734"/>
        <v>1.0349011006236515</v>
      </c>
      <c r="W202" s="126">
        <f t="shared" si="2734"/>
        <v>1.0377730230388176</v>
      </c>
      <c r="X202" s="126">
        <f t="shared" si="2734"/>
        <v>1.0408518228283561</v>
      </c>
      <c r="Y202" s="126">
        <f t="shared" si="2734"/>
        <v>1.0438400029932626</v>
      </c>
      <c r="Z202" s="126">
        <f t="shared" si="2734"/>
        <v>1.046836761920777</v>
      </c>
      <c r="AA202" s="126">
        <f t="shared" si="2734"/>
        <v>1.0498421242396576</v>
      </c>
      <c r="AB202" s="126">
        <f t="shared" si="2734"/>
        <v>1.05285611464937</v>
      </c>
      <c r="AC202" s="126">
        <f t="shared" si="2734"/>
        <v>1.0558787579202888</v>
      </c>
      <c r="AD202" s="126">
        <f t="shared" si="2734"/>
        <v>1.0589100788939025</v>
      </c>
      <c r="AE202" s="126">
        <f t="shared" si="2734"/>
        <v>1.0619501024830165</v>
      </c>
      <c r="AF202" s="126">
        <f t="shared" si="2734"/>
        <v>1.0649988536719583</v>
      </c>
      <c r="AG202" s="126">
        <f t="shared" si="2734"/>
        <v>1.0680563575167832</v>
      </c>
      <c r="AH202" s="126">
        <f t="shared" si="2734"/>
        <v>1.0711226391454798</v>
      </c>
      <c r="AI202" s="126">
        <f t="shared" si="2734"/>
        <v>1.0739924437404067</v>
      </c>
      <c r="AJ202" s="126">
        <f t="shared" si="2734"/>
        <v>1.0771786970311998</v>
      </c>
      <c r="AK202" s="126">
        <f t="shared" si="2734"/>
        <v>1.0802711679727233</v>
      </c>
      <c r="AL202" s="126">
        <f t="shared" si="2734"/>
        <v>1.0833725170851116</v>
      </c>
      <c r="AM202" s="126">
        <f t="shared" si="2734"/>
        <v>1.0864827698566941</v>
      </c>
      <c r="AN202" s="126">
        <f t="shared" si="2734"/>
        <v>1.0896019518489746</v>
      </c>
      <c r="AO202" s="126">
        <f t="shared" si="2734"/>
        <v>1.0927300886968412</v>
      </c>
      <c r="AP202" s="126">
        <f t="shared" si="2734"/>
        <v>1.0958672061087775</v>
      </c>
      <c r="AQ202" s="126">
        <f t="shared" si="2734"/>
        <v>1.0990133298670732</v>
      </c>
      <c r="AR202" s="126">
        <f t="shared" si="2734"/>
        <v>1.1021684858280367</v>
      </c>
      <c r="AS202" s="126">
        <f t="shared" si="2734"/>
        <v>1.1053326999222071</v>
      </c>
      <c r="AT202" s="126">
        <f t="shared" si="2734"/>
        <v>1.1085059981545673</v>
      </c>
      <c r="AU202" s="126">
        <f t="shared" si="2734"/>
        <v>1.111475962088432</v>
      </c>
      <c r="AV202" s="126">
        <f t="shared" si="2734"/>
        <v>1.1147734191259395</v>
      </c>
      <c r="AW202" s="126">
        <f t="shared" si="2734"/>
        <v>1.1179738207069689</v>
      </c>
      <c r="AX202" s="126">
        <f t="shared" si="2734"/>
        <v>1.1211834103167977</v>
      </c>
      <c r="AY202" s="126">
        <f t="shared" si="2734"/>
        <v>1.1244022143333261</v>
      </c>
      <c r="AZ202" s="126">
        <f t="shared" si="2734"/>
        <v>1.1276302592101826</v>
      </c>
      <c r="BA202" s="126">
        <f t="shared" si="2734"/>
        <v>1.1308675714769412</v>
      </c>
      <c r="BB202" s="126">
        <f t="shared" si="2734"/>
        <v>1.1341141777393395</v>
      </c>
      <c r="BC202" s="126">
        <f t="shared" si="2734"/>
        <v>1.1373701046794982</v>
      </c>
      <c r="BD202" s="126">
        <f t="shared" si="2734"/>
        <v>1.1406353790561385</v>
      </c>
      <c r="BE202" s="126">
        <f t="shared" si="2734"/>
        <v>1.1439100277048042</v>
      </c>
      <c r="BF202" s="126">
        <f t="shared" si="2734"/>
        <v>1.1471940775380809</v>
      </c>
      <c r="BG202" s="126">
        <f t="shared" si="2734"/>
        <v>1.15026769648205</v>
      </c>
      <c r="BH202" s="126">
        <f t="shared" si="2734"/>
        <v>1.1536802383994258</v>
      </c>
      <c r="BI202" s="126">
        <f t="shared" si="2734"/>
        <v>1.1569923375180708</v>
      </c>
      <c r="BJ202" s="126">
        <f t="shared" si="2734"/>
        <v>1.1603139453378331</v>
      </c>
      <c r="BK202" s="126">
        <f t="shared" si="2734"/>
        <v>1.1636450891572303</v>
      </c>
      <c r="BL202" s="126">
        <f t="shared" si="2734"/>
        <v>1.1669857963531516</v>
      </c>
      <c r="BM202" s="126">
        <f t="shared" si="2734"/>
        <v>1.1703360943810825</v>
      </c>
      <c r="BN202" s="126">
        <f t="shared" si="2734"/>
        <v>1.1736960107753303</v>
      </c>
      <c r="BO202" s="126">
        <f t="shared" si="2734"/>
        <v>1.1770655731492505</v>
      </c>
      <c r="BP202" s="126">
        <f t="shared" si="2734"/>
        <v>1.180444809195474</v>
      </c>
      <c r="BQ202" s="126">
        <f t="shared" si="2734"/>
        <v>1.1838337466861339</v>
      </c>
      <c r="BR202" s="126">
        <f t="shared" si="2734"/>
        <v>1.1872324134730949</v>
      </c>
      <c r="BS202" s="126">
        <f t="shared" si="2734"/>
        <v>1.1905270658589224</v>
      </c>
      <c r="BT202" s="126">
        <f t="shared" si="2734"/>
        <v>1.1940590467434065</v>
      </c>
      <c r="BU202" s="126">
        <f t="shared" si="2734"/>
        <v>1.1974870693312041</v>
      </c>
      <c r="BV202" s="126">
        <f t="shared" si="2734"/>
        <v>1.2009249334246579</v>
      </c>
      <c r="BW202" s="126">
        <f t="shared" ref="BW202:EB202" si="2735">BW$13</f>
        <v>1.204372667277734</v>
      </c>
      <c r="BX202" s="126">
        <f t="shared" si="2735"/>
        <v>1.2078302992255125</v>
      </c>
      <c r="BY202" s="126">
        <f t="shared" si="2735"/>
        <v>1.2112978576844211</v>
      </c>
      <c r="BZ202" s="126">
        <f t="shared" si="2735"/>
        <v>1.2147753711524676</v>
      </c>
      <c r="CA202" s="126">
        <f t="shared" si="2735"/>
        <v>1.2182628682094752</v>
      </c>
      <c r="CB202" s="126">
        <f t="shared" si="2735"/>
        <v>1.2217603775173165</v>
      </c>
      <c r="CC202" s="126">
        <f t="shared" si="2735"/>
        <v>1.2252679278201495</v>
      </c>
      <c r="CD202" s="126">
        <f t="shared" si="2735"/>
        <v>1.2287855479446541</v>
      </c>
      <c r="CE202" s="126">
        <f t="shared" si="2735"/>
        <v>1.232077770779646</v>
      </c>
      <c r="CF202" s="126">
        <f t="shared" si="2735"/>
        <v>1.23573302168438</v>
      </c>
      <c r="CG202" s="126">
        <f t="shared" si="2735"/>
        <v>1.2392806860334544</v>
      </c>
      <c r="CH202" s="126">
        <f t="shared" si="2735"/>
        <v>1.2428385353675644</v>
      </c>
      <c r="CI202" s="126">
        <f t="shared" si="2735"/>
        <v>1.2464065989267703</v>
      </c>
      <c r="CJ202" s="126">
        <f t="shared" si="2735"/>
        <v>1.2499849060350778</v>
      </c>
      <c r="CK202" s="126">
        <f t="shared" si="2735"/>
        <v>1.2535734861006791</v>
      </c>
      <c r="CL202" s="126">
        <f t="shared" si="2735"/>
        <v>1.257172368616194</v>
      </c>
      <c r="CM202" s="126">
        <f t="shared" si="2735"/>
        <v>1.2607815831589126</v>
      </c>
      <c r="CN202" s="126">
        <f t="shared" si="2735"/>
        <v>1.2644011593910389</v>
      </c>
      <c r="CO202" s="126">
        <f t="shared" si="2735"/>
        <v>1.2680311270599336</v>
      </c>
      <c r="CP202" s="126">
        <f t="shared" si="2735"/>
        <v>1.2716715159983594</v>
      </c>
      <c r="CQ202" s="126">
        <f t="shared" si="2735"/>
        <v>1.2750786410337906</v>
      </c>
      <c r="CR202" s="126">
        <f t="shared" si="2735"/>
        <v>1.2788614642181557</v>
      </c>
      <c r="CS202" s="126">
        <f t="shared" si="2735"/>
        <v>1.2825329459576562</v>
      </c>
      <c r="CT202" s="126">
        <f t="shared" si="2735"/>
        <v>1.2862149681493797</v>
      </c>
      <c r="CU202" s="126">
        <f t="shared" si="2735"/>
        <v>1.289907561053897</v>
      </c>
      <c r="CV202" s="126">
        <f t="shared" si="2735"/>
        <v>1.293610755018654</v>
      </c>
      <c r="CW202" s="126">
        <f t="shared" si="2735"/>
        <v>1.2973245804782207</v>
      </c>
      <c r="CX202" s="126">
        <f t="shared" si="2735"/>
        <v>1.3010490679545423</v>
      </c>
      <c r="CY202" s="126">
        <f t="shared" si="2735"/>
        <v>1.304784248057189</v>
      </c>
      <c r="CZ202" s="126">
        <f t="shared" si="2735"/>
        <v>1.3085301514836076</v>
      </c>
      <c r="DA202" s="126">
        <f t="shared" si="2735"/>
        <v>1.3122868090193751</v>
      </c>
      <c r="DB202" s="126">
        <f t="shared" si="2735"/>
        <v>1.3160542515384499</v>
      </c>
      <c r="DC202" s="126">
        <f t="shared" si="2735"/>
        <v>1.3195802889875801</v>
      </c>
      <c r="DD202" s="126">
        <f t="shared" si="2735"/>
        <v>1.323495136864544</v>
      </c>
      <c r="DE202" s="126">
        <f t="shared" si="2735"/>
        <v>1.3272947573576725</v>
      </c>
      <c r="DF202" s="126">
        <f t="shared" si="2735"/>
        <v>1.3311052861764079</v>
      </c>
      <c r="DG202" s="126">
        <f t="shared" si="2735"/>
        <v>1.3349267546374479</v>
      </c>
      <c r="DH202" s="126">
        <f t="shared" si="2735"/>
        <v>1.3387591941473977</v>
      </c>
      <c r="DI202" s="126">
        <f t="shared" si="2735"/>
        <v>1.3426026362030277</v>
      </c>
      <c r="DJ202" s="126">
        <f t="shared" si="2735"/>
        <v>1.3464571123915319</v>
      </c>
      <c r="DK202" s="126">
        <f t="shared" si="2735"/>
        <v>1.3503226543907885</v>
      </c>
      <c r="DL202" s="126">
        <f t="shared" si="2735"/>
        <v>1.3541992939696192</v>
      </c>
      <c r="DM202" s="126">
        <f t="shared" si="2735"/>
        <v>1.358087062988051</v>
      </c>
      <c r="DN202" s="126">
        <f t="shared" si="2735"/>
        <v>1.361985993397578</v>
      </c>
      <c r="DO202" s="126">
        <f t="shared" si="2735"/>
        <v>1.3657655991021458</v>
      </c>
      <c r="DP202" s="126">
        <f t="shared" si="2735"/>
        <v>1.3698174666548035</v>
      </c>
      <c r="DQ202" s="126">
        <f t="shared" si="2735"/>
        <v>1.3737500738651915</v>
      </c>
      <c r="DR202" s="126">
        <f t="shared" si="2735"/>
        <v>1.3776939711925826</v>
      </c>
      <c r="DS202" s="126">
        <f t="shared" si="2735"/>
        <v>1.381649191049759</v>
      </c>
      <c r="DT202" s="126">
        <f t="shared" si="2735"/>
        <v>1.385615765942557</v>
      </c>
      <c r="DU202" s="126">
        <f t="shared" si="2735"/>
        <v>1.3895937284701338</v>
      </c>
      <c r="DV202" s="126">
        <f t="shared" si="2735"/>
        <v>1.3935831113252357</v>
      </c>
      <c r="DW202" s="126">
        <f t="shared" si="2735"/>
        <v>1.3975839472944662</v>
      </c>
      <c r="DX202" s="126">
        <f t="shared" si="2735"/>
        <v>1.401596269258556</v>
      </c>
      <c r="DY202" s="126">
        <f t="shared" si="2735"/>
        <v>1.4056201101926329</v>
      </c>
      <c r="DZ202" s="126">
        <f t="shared" si="2735"/>
        <v>1.4096555031664932</v>
      </c>
      <c r="EA202" s="126">
        <f t="shared" si="2735"/>
        <v>1.4134323217047313</v>
      </c>
      <c r="EB202" s="126">
        <f t="shared" si="2735"/>
        <v>1.4176256038945581</v>
      </c>
    </row>
    <row r="203" spans="2:132" outlineLevel="1" x14ac:dyDescent="0.25">
      <c r="C203" s="321" t="s">
        <v>521</v>
      </c>
      <c r="D203" s="38"/>
      <c r="E203" s="38"/>
      <c r="F203" s="38"/>
      <c r="G203" s="52" t="s">
        <v>220</v>
      </c>
      <c r="H203" s="46">
        <f t="shared" ref="H203" si="2736">SUM(J203:EB203)</f>
        <v>1159051.0880051621</v>
      </c>
      <c r="I203" s="38"/>
      <c r="J203" s="82">
        <f>J201*J202</f>
        <v>0</v>
      </c>
      <c r="K203" s="82">
        <f t="shared" ref="K203" si="2737">K201*K202</f>
        <v>0</v>
      </c>
      <c r="L203" s="82">
        <f t="shared" ref="L203" si="2738">L201*L202</f>
        <v>0</v>
      </c>
      <c r="M203" s="82">
        <f t="shared" ref="M203" si="2739">M201*M202</f>
        <v>0</v>
      </c>
      <c r="N203" s="82">
        <f t="shared" ref="N203" si="2740">N201*N202</f>
        <v>0</v>
      </c>
      <c r="O203" s="82">
        <f t="shared" ref="O203" si="2741">O201*O202</f>
        <v>0</v>
      </c>
      <c r="P203" s="82">
        <f t="shared" ref="P203" si="2742">P201*P202</f>
        <v>1159051.0880051621</v>
      </c>
      <c r="Q203" s="82">
        <f t="shared" ref="Q203" si="2743">Q201*Q202</f>
        <v>0</v>
      </c>
      <c r="R203" s="82">
        <f t="shared" ref="R203" si="2744">R201*R202</f>
        <v>0</v>
      </c>
      <c r="S203" s="82">
        <f t="shared" ref="S203" si="2745">S201*S202</f>
        <v>0</v>
      </c>
      <c r="T203" s="82">
        <f t="shared" ref="T203" si="2746">T201*T202</f>
        <v>0</v>
      </c>
      <c r="U203" s="82">
        <f t="shared" ref="U203" si="2747">U201*U202</f>
        <v>0</v>
      </c>
      <c r="V203" s="82">
        <f t="shared" ref="V203" si="2748">V201*V202</f>
        <v>0</v>
      </c>
      <c r="W203" s="82">
        <f t="shared" ref="W203" si="2749">W201*W202</f>
        <v>0</v>
      </c>
      <c r="X203" s="82">
        <f t="shared" ref="X203" si="2750">X201*X202</f>
        <v>0</v>
      </c>
      <c r="Y203" s="82">
        <f t="shared" ref="Y203" si="2751">Y201*Y202</f>
        <v>0</v>
      </c>
      <c r="Z203" s="82">
        <f t="shared" ref="Z203" si="2752">Z201*Z202</f>
        <v>0</v>
      </c>
      <c r="AA203" s="82">
        <f t="shared" ref="AA203" si="2753">AA201*AA202</f>
        <v>0</v>
      </c>
      <c r="AB203" s="82">
        <f t="shared" ref="AB203" si="2754">AB201*AB202</f>
        <v>0</v>
      </c>
      <c r="AC203" s="82">
        <f t="shared" ref="AC203" si="2755">AC201*AC202</f>
        <v>0</v>
      </c>
      <c r="AD203" s="82">
        <f t="shared" ref="AD203" si="2756">AD201*AD202</f>
        <v>0</v>
      </c>
      <c r="AE203" s="82">
        <f t="shared" ref="AE203" si="2757">AE201*AE202</f>
        <v>0</v>
      </c>
      <c r="AF203" s="82">
        <f t="shared" ref="AF203" si="2758">AF201*AF202</f>
        <v>0</v>
      </c>
      <c r="AG203" s="82">
        <f t="shared" ref="AG203" si="2759">AG201*AG202</f>
        <v>0</v>
      </c>
      <c r="AH203" s="82">
        <f t="shared" ref="AH203" si="2760">AH201*AH202</f>
        <v>0</v>
      </c>
      <c r="AI203" s="82">
        <f t="shared" ref="AI203" si="2761">AI201*AI202</f>
        <v>0</v>
      </c>
      <c r="AJ203" s="82">
        <f t="shared" ref="AJ203" si="2762">AJ201*AJ202</f>
        <v>0</v>
      </c>
      <c r="AK203" s="82">
        <f t="shared" ref="AK203" si="2763">AK201*AK202</f>
        <v>0</v>
      </c>
      <c r="AL203" s="82">
        <f t="shared" ref="AL203" si="2764">AL201*AL202</f>
        <v>0</v>
      </c>
      <c r="AM203" s="82">
        <f t="shared" ref="AM203" si="2765">AM201*AM202</f>
        <v>0</v>
      </c>
      <c r="AN203" s="82">
        <f t="shared" ref="AN203" si="2766">AN201*AN202</f>
        <v>0</v>
      </c>
      <c r="AO203" s="82">
        <f t="shared" ref="AO203" si="2767">AO201*AO202</f>
        <v>0</v>
      </c>
      <c r="AP203" s="82">
        <f t="shared" ref="AP203" si="2768">AP201*AP202</f>
        <v>0</v>
      </c>
      <c r="AQ203" s="82">
        <f t="shared" ref="AQ203" si="2769">AQ201*AQ202</f>
        <v>0</v>
      </c>
      <c r="AR203" s="82">
        <f t="shared" ref="AR203" si="2770">AR201*AR202</f>
        <v>0</v>
      </c>
      <c r="AS203" s="82">
        <f t="shared" ref="AS203" si="2771">AS201*AS202</f>
        <v>0</v>
      </c>
      <c r="AT203" s="82">
        <f t="shared" ref="AT203" si="2772">AT201*AT202</f>
        <v>0</v>
      </c>
      <c r="AU203" s="82">
        <f t="shared" ref="AU203" si="2773">AU201*AU202</f>
        <v>0</v>
      </c>
      <c r="AV203" s="82">
        <f t="shared" ref="AV203" si="2774">AV201*AV202</f>
        <v>0</v>
      </c>
      <c r="AW203" s="82">
        <f t="shared" ref="AW203" si="2775">AW201*AW202</f>
        <v>0</v>
      </c>
      <c r="AX203" s="82">
        <f t="shared" ref="AX203" si="2776">AX201*AX202</f>
        <v>0</v>
      </c>
      <c r="AY203" s="82">
        <f t="shared" ref="AY203" si="2777">AY201*AY202</f>
        <v>0</v>
      </c>
      <c r="AZ203" s="82">
        <f t="shared" ref="AZ203" si="2778">AZ201*AZ202</f>
        <v>0</v>
      </c>
      <c r="BA203" s="82">
        <f t="shared" ref="BA203" si="2779">BA201*BA202</f>
        <v>0</v>
      </c>
      <c r="BB203" s="82">
        <f t="shared" ref="BB203" si="2780">BB201*BB202</f>
        <v>0</v>
      </c>
      <c r="BC203" s="82">
        <f t="shared" ref="BC203" si="2781">BC201*BC202</f>
        <v>0</v>
      </c>
      <c r="BD203" s="82">
        <f t="shared" ref="BD203" si="2782">BD201*BD202</f>
        <v>0</v>
      </c>
      <c r="BE203" s="82">
        <f t="shared" ref="BE203" si="2783">BE201*BE202</f>
        <v>0</v>
      </c>
      <c r="BF203" s="82">
        <f t="shared" ref="BF203" si="2784">BF201*BF202</f>
        <v>0</v>
      </c>
      <c r="BG203" s="82">
        <f t="shared" ref="BG203" si="2785">BG201*BG202</f>
        <v>0</v>
      </c>
      <c r="BH203" s="82">
        <f t="shared" ref="BH203" si="2786">BH201*BH202</f>
        <v>0</v>
      </c>
      <c r="BI203" s="82">
        <f t="shared" ref="BI203" si="2787">BI201*BI202</f>
        <v>0</v>
      </c>
      <c r="BJ203" s="82">
        <f t="shared" ref="BJ203" si="2788">BJ201*BJ202</f>
        <v>0</v>
      </c>
      <c r="BK203" s="82">
        <f t="shared" ref="BK203" si="2789">BK201*BK202</f>
        <v>0</v>
      </c>
      <c r="BL203" s="82">
        <f t="shared" ref="BL203" si="2790">BL201*BL202</f>
        <v>0</v>
      </c>
      <c r="BM203" s="82">
        <f t="shared" ref="BM203" si="2791">BM201*BM202</f>
        <v>0</v>
      </c>
      <c r="BN203" s="82">
        <f t="shared" ref="BN203" si="2792">BN201*BN202</f>
        <v>0</v>
      </c>
      <c r="BO203" s="82">
        <f t="shared" ref="BO203" si="2793">BO201*BO202</f>
        <v>0</v>
      </c>
      <c r="BP203" s="82">
        <f t="shared" ref="BP203" si="2794">BP201*BP202</f>
        <v>0</v>
      </c>
      <c r="BQ203" s="82">
        <f t="shared" ref="BQ203" si="2795">BQ201*BQ202</f>
        <v>0</v>
      </c>
      <c r="BR203" s="82">
        <f t="shared" ref="BR203" si="2796">BR201*BR202</f>
        <v>0</v>
      </c>
      <c r="BS203" s="82">
        <f t="shared" ref="BS203" si="2797">BS201*BS202</f>
        <v>0</v>
      </c>
      <c r="BT203" s="82">
        <f t="shared" ref="BT203" si="2798">BT201*BT202</f>
        <v>0</v>
      </c>
      <c r="BU203" s="82">
        <f t="shared" ref="BU203" si="2799">BU201*BU202</f>
        <v>0</v>
      </c>
      <c r="BV203" s="82">
        <f t="shared" ref="BV203" si="2800">BV201*BV202</f>
        <v>0</v>
      </c>
      <c r="BW203" s="82">
        <f t="shared" ref="BW203" si="2801">BW201*BW202</f>
        <v>0</v>
      </c>
      <c r="BX203" s="82">
        <f t="shared" ref="BX203" si="2802">BX201*BX202</f>
        <v>0</v>
      </c>
      <c r="BY203" s="82">
        <f t="shared" ref="BY203" si="2803">BY201*BY202</f>
        <v>0</v>
      </c>
      <c r="BZ203" s="82">
        <f t="shared" ref="BZ203" si="2804">BZ201*BZ202</f>
        <v>0</v>
      </c>
      <c r="CA203" s="82">
        <f t="shared" ref="CA203" si="2805">CA201*CA202</f>
        <v>0</v>
      </c>
      <c r="CB203" s="82">
        <f t="shared" ref="CB203" si="2806">CB201*CB202</f>
        <v>0</v>
      </c>
      <c r="CC203" s="82">
        <f t="shared" ref="CC203" si="2807">CC201*CC202</f>
        <v>0</v>
      </c>
      <c r="CD203" s="82">
        <f t="shared" ref="CD203" si="2808">CD201*CD202</f>
        <v>0</v>
      </c>
      <c r="CE203" s="82">
        <f t="shared" ref="CE203" si="2809">CE201*CE202</f>
        <v>0</v>
      </c>
      <c r="CF203" s="82">
        <f t="shared" ref="CF203" si="2810">CF201*CF202</f>
        <v>0</v>
      </c>
      <c r="CG203" s="82">
        <f t="shared" ref="CG203" si="2811">CG201*CG202</f>
        <v>0</v>
      </c>
      <c r="CH203" s="82">
        <f t="shared" ref="CH203" si="2812">CH201*CH202</f>
        <v>0</v>
      </c>
      <c r="CI203" s="82">
        <f t="shared" ref="CI203" si="2813">CI201*CI202</f>
        <v>0</v>
      </c>
      <c r="CJ203" s="82">
        <f t="shared" ref="CJ203" si="2814">CJ201*CJ202</f>
        <v>0</v>
      </c>
      <c r="CK203" s="82">
        <f t="shared" ref="CK203" si="2815">CK201*CK202</f>
        <v>0</v>
      </c>
      <c r="CL203" s="82">
        <f t="shared" ref="CL203" si="2816">CL201*CL202</f>
        <v>0</v>
      </c>
      <c r="CM203" s="82">
        <f t="shared" ref="CM203" si="2817">CM201*CM202</f>
        <v>0</v>
      </c>
      <c r="CN203" s="82">
        <f t="shared" ref="CN203" si="2818">CN201*CN202</f>
        <v>0</v>
      </c>
      <c r="CO203" s="82">
        <f t="shared" ref="CO203" si="2819">CO201*CO202</f>
        <v>0</v>
      </c>
      <c r="CP203" s="82">
        <f t="shared" ref="CP203" si="2820">CP201*CP202</f>
        <v>0</v>
      </c>
      <c r="CQ203" s="82">
        <f t="shared" ref="CQ203" si="2821">CQ201*CQ202</f>
        <v>0</v>
      </c>
      <c r="CR203" s="82">
        <f t="shared" ref="CR203" si="2822">CR201*CR202</f>
        <v>0</v>
      </c>
      <c r="CS203" s="82">
        <f t="shared" ref="CS203" si="2823">CS201*CS202</f>
        <v>0</v>
      </c>
      <c r="CT203" s="82">
        <f t="shared" ref="CT203" si="2824">CT201*CT202</f>
        <v>0</v>
      </c>
      <c r="CU203" s="82">
        <f t="shared" ref="CU203" si="2825">CU201*CU202</f>
        <v>0</v>
      </c>
      <c r="CV203" s="82">
        <f t="shared" ref="CV203" si="2826">CV201*CV202</f>
        <v>0</v>
      </c>
      <c r="CW203" s="82">
        <f t="shared" ref="CW203" si="2827">CW201*CW202</f>
        <v>0</v>
      </c>
      <c r="CX203" s="82">
        <f t="shared" ref="CX203" si="2828">CX201*CX202</f>
        <v>0</v>
      </c>
      <c r="CY203" s="82">
        <f t="shared" ref="CY203" si="2829">CY201*CY202</f>
        <v>0</v>
      </c>
      <c r="CZ203" s="82">
        <f t="shared" ref="CZ203" si="2830">CZ201*CZ202</f>
        <v>0</v>
      </c>
      <c r="DA203" s="82">
        <f t="shared" ref="DA203" si="2831">DA201*DA202</f>
        <v>0</v>
      </c>
      <c r="DB203" s="82">
        <f t="shared" ref="DB203" si="2832">DB201*DB202</f>
        <v>0</v>
      </c>
      <c r="DC203" s="82">
        <f t="shared" ref="DC203" si="2833">DC201*DC202</f>
        <v>0</v>
      </c>
      <c r="DD203" s="82">
        <f t="shared" ref="DD203" si="2834">DD201*DD202</f>
        <v>0</v>
      </c>
      <c r="DE203" s="82">
        <f t="shared" ref="DE203" si="2835">DE201*DE202</f>
        <v>0</v>
      </c>
      <c r="DF203" s="82">
        <f t="shared" ref="DF203" si="2836">DF201*DF202</f>
        <v>0</v>
      </c>
      <c r="DG203" s="82">
        <f t="shared" ref="DG203" si="2837">DG201*DG202</f>
        <v>0</v>
      </c>
      <c r="DH203" s="82">
        <f t="shared" ref="DH203" si="2838">DH201*DH202</f>
        <v>0</v>
      </c>
      <c r="DI203" s="82">
        <f t="shared" ref="DI203" si="2839">DI201*DI202</f>
        <v>0</v>
      </c>
      <c r="DJ203" s="82">
        <f t="shared" ref="DJ203" si="2840">DJ201*DJ202</f>
        <v>0</v>
      </c>
      <c r="DK203" s="82">
        <f t="shared" ref="DK203" si="2841">DK201*DK202</f>
        <v>0</v>
      </c>
      <c r="DL203" s="82">
        <f t="shared" ref="DL203" si="2842">DL201*DL202</f>
        <v>0</v>
      </c>
      <c r="DM203" s="82">
        <f t="shared" ref="DM203" si="2843">DM201*DM202</f>
        <v>0</v>
      </c>
      <c r="DN203" s="82">
        <f t="shared" ref="DN203" si="2844">DN201*DN202</f>
        <v>0</v>
      </c>
      <c r="DO203" s="82">
        <f t="shared" ref="DO203" si="2845">DO201*DO202</f>
        <v>0</v>
      </c>
      <c r="DP203" s="82">
        <f t="shared" ref="DP203" si="2846">DP201*DP202</f>
        <v>0</v>
      </c>
      <c r="DQ203" s="82">
        <f t="shared" ref="DQ203" si="2847">DQ201*DQ202</f>
        <v>0</v>
      </c>
      <c r="DR203" s="82">
        <f t="shared" ref="DR203" si="2848">DR201*DR202</f>
        <v>0</v>
      </c>
      <c r="DS203" s="82">
        <f t="shared" ref="DS203" si="2849">DS201*DS202</f>
        <v>0</v>
      </c>
      <c r="DT203" s="82">
        <f t="shared" ref="DT203" si="2850">DT201*DT202</f>
        <v>0</v>
      </c>
      <c r="DU203" s="82">
        <f t="shared" ref="DU203" si="2851">DU201*DU202</f>
        <v>0</v>
      </c>
      <c r="DV203" s="82">
        <f t="shared" ref="DV203" si="2852">DV201*DV202</f>
        <v>0</v>
      </c>
      <c r="DW203" s="82">
        <f t="shared" ref="DW203" si="2853">DW201*DW202</f>
        <v>0</v>
      </c>
      <c r="DX203" s="82">
        <f t="shared" ref="DX203" si="2854">DX201*DX202</f>
        <v>0</v>
      </c>
      <c r="DY203" s="82">
        <f t="shared" ref="DY203" si="2855">DY201*DY202</f>
        <v>0</v>
      </c>
      <c r="DZ203" s="82">
        <f t="shared" ref="DZ203" si="2856">DZ201*DZ202</f>
        <v>0</v>
      </c>
      <c r="EA203" s="82">
        <f t="shared" ref="EA203" si="2857">EA201*EA202</f>
        <v>0</v>
      </c>
      <c r="EB203" s="82">
        <f t="shared" ref="EB203" si="2858">EB201*EB202</f>
        <v>0</v>
      </c>
    </row>
    <row r="204" spans="2:132" outlineLevel="1" x14ac:dyDescent="0.25">
      <c r="G204" s="52"/>
      <c r="H204" s="29"/>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row>
    <row r="205" spans="2:132" ht="13" x14ac:dyDescent="0.3">
      <c r="C205" s="348" t="s">
        <v>569</v>
      </c>
      <c r="D205" s="342"/>
      <c r="E205" s="342"/>
      <c r="F205" s="342"/>
      <c r="G205" s="349" t="s">
        <v>220</v>
      </c>
      <c r="H205" s="344">
        <f t="shared" ref="H205" si="2859">SUM(J205:EB205)</f>
        <v>4965388.4345250465</v>
      </c>
      <c r="I205" s="342"/>
      <c r="J205" s="345">
        <f t="shared" ref="J205:AO205" si="2860">CHOOSE(Scenario,J189,J196,J203)</f>
        <v>0</v>
      </c>
      <c r="K205" s="346">
        <f t="shared" si="2860"/>
        <v>0</v>
      </c>
      <c r="L205" s="346">
        <f t="shared" si="2860"/>
        <v>0</v>
      </c>
      <c r="M205" s="346">
        <f t="shared" si="2860"/>
        <v>0</v>
      </c>
      <c r="N205" s="346">
        <f t="shared" si="2860"/>
        <v>0</v>
      </c>
      <c r="O205" s="346">
        <f t="shared" si="2860"/>
        <v>0</v>
      </c>
      <c r="P205" s="346">
        <f t="shared" si="2860"/>
        <v>2439994.3167199241</v>
      </c>
      <c r="Q205" s="346">
        <f t="shared" si="2860"/>
        <v>0</v>
      </c>
      <c r="R205" s="346">
        <f t="shared" si="2860"/>
        <v>0</v>
      </c>
      <c r="S205" s="346">
        <f t="shared" si="2860"/>
        <v>0</v>
      </c>
      <c r="T205" s="346">
        <f t="shared" si="2860"/>
        <v>0</v>
      </c>
      <c r="U205" s="346">
        <f t="shared" si="2860"/>
        <v>0</v>
      </c>
      <c r="V205" s="346">
        <f t="shared" si="2860"/>
        <v>0</v>
      </c>
      <c r="W205" s="346">
        <f t="shared" si="2860"/>
        <v>0</v>
      </c>
      <c r="X205" s="346">
        <f t="shared" si="2860"/>
        <v>0</v>
      </c>
      <c r="Y205" s="346">
        <f t="shared" si="2860"/>
        <v>0</v>
      </c>
      <c r="Z205" s="346">
        <f t="shared" si="2860"/>
        <v>0</v>
      </c>
      <c r="AA205" s="346">
        <f t="shared" si="2860"/>
        <v>0</v>
      </c>
      <c r="AB205" s="346">
        <f t="shared" si="2860"/>
        <v>2525394.1178051224</v>
      </c>
      <c r="AC205" s="346">
        <f t="shared" si="2860"/>
        <v>0</v>
      </c>
      <c r="AD205" s="346">
        <f t="shared" si="2860"/>
        <v>0</v>
      </c>
      <c r="AE205" s="346">
        <f t="shared" si="2860"/>
        <v>0</v>
      </c>
      <c r="AF205" s="346">
        <f t="shared" si="2860"/>
        <v>0</v>
      </c>
      <c r="AG205" s="346">
        <f t="shared" si="2860"/>
        <v>0</v>
      </c>
      <c r="AH205" s="346">
        <f t="shared" si="2860"/>
        <v>0</v>
      </c>
      <c r="AI205" s="346">
        <f t="shared" si="2860"/>
        <v>0</v>
      </c>
      <c r="AJ205" s="346">
        <f t="shared" si="2860"/>
        <v>0</v>
      </c>
      <c r="AK205" s="346">
        <f t="shared" si="2860"/>
        <v>0</v>
      </c>
      <c r="AL205" s="346">
        <f t="shared" si="2860"/>
        <v>0</v>
      </c>
      <c r="AM205" s="346">
        <f t="shared" si="2860"/>
        <v>0</v>
      </c>
      <c r="AN205" s="346">
        <f t="shared" si="2860"/>
        <v>0</v>
      </c>
      <c r="AO205" s="346">
        <f t="shared" si="2860"/>
        <v>0</v>
      </c>
      <c r="AP205" s="346">
        <f t="shared" ref="AP205:BU205" si="2861">CHOOSE(Scenario,AP189,AP196,AP203)</f>
        <v>0</v>
      </c>
      <c r="AQ205" s="346">
        <f t="shared" si="2861"/>
        <v>0</v>
      </c>
      <c r="AR205" s="346">
        <f t="shared" si="2861"/>
        <v>0</v>
      </c>
      <c r="AS205" s="346">
        <f t="shared" si="2861"/>
        <v>0</v>
      </c>
      <c r="AT205" s="346">
        <f t="shared" si="2861"/>
        <v>0</v>
      </c>
      <c r="AU205" s="346">
        <f t="shared" si="2861"/>
        <v>0</v>
      </c>
      <c r="AV205" s="346">
        <f t="shared" si="2861"/>
        <v>0</v>
      </c>
      <c r="AW205" s="346">
        <f t="shared" si="2861"/>
        <v>0</v>
      </c>
      <c r="AX205" s="346">
        <f t="shared" si="2861"/>
        <v>0</v>
      </c>
      <c r="AY205" s="346">
        <f t="shared" si="2861"/>
        <v>0</v>
      </c>
      <c r="AZ205" s="346">
        <f t="shared" si="2861"/>
        <v>0</v>
      </c>
      <c r="BA205" s="346">
        <f t="shared" si="2861"/>
        <v>0</v>
      </c>
      <c r="BB205" s="346">
        <f t="shared" si="2861"/>
        <v>0</v>
      </c>
      <c r="BC205" s="346">
        <f t="shared" si="2861"/>
        <v>0</v>
      </c>
      <c r="BD205" s="346">
        <f t="shared" si="2861"/>
        <v>0</v>
      </c>
      <c r="BE205" s="346">
        <f t="shared" si="2861"/>
        <v>0</v>
      </c>
      <c r="BF205" s="346">
        <f t="shared" si="2861"/>
        <v>0</v>
      </c>
      <c r="BG205" s="346">
        <f t="shared" si="2861"/>
        <v>0</v>
      </c>
      <c r="BH205" s="346">
        <f t="shared" si="2861"/>
        <v>0</v>
      </c>
      <c r="BI205" s="346">
        <f t="shared" si="2861"/>
        <v>0</v>
      </c>
      <c r="BJ205" s="346">
        <f t="shared" si="2861"/>
        <v>0</v>
      </c>
      <c r="BK205" s="346">
        <f t="shared" si="2861"/>
        <v>0</v>
      </c>
      <c r="BL205" s="346">
        <f t="shared" si="2861"/>
        <v>0</v>
      </c>
      <c r="BM205" s="346">
        <f t="shared" si="2861"/>
        <v>0</v>
      </c>
      <c r="BN205" s="346">
        <f t="shared" si="2861"/>
        <v>0</v>
      </c>
      <c r="BO205" s="346">
        <f t="shared" si="2861"/>
        <v>0</v>
      </c>
      <c r="BP205" s="346">
        <f t="shared" si="2861"/>
        <v>0</v>
      </c>
      <c r="BQ205" s="346">
        <f t="shared" si="2861"/>
        <v>0</v>
      </c>
      <c r="BR205" s="346">
        <f t="shared" si="2861"/>
        <v>0</v>
      </c>
      <c r="BS205" s="346">
        <f t="shared" si="2861"/>
        <v>0</v>
      </c>
      <c r="BT205" s="346">
        <f t="shared" si="2861"/>
        <v>0</v>
      </c>
      <c r="BU205" s="346">
        <f t="shared" si="2861"/>
        <v>0</v>
      </c>
      <c r="BV205" s="346">
        <f t="shared" ref="BV205:DA205" si="2862">CHOOSE(Scenario,BV189,BV196,BV203)</f>
        <v>0</v>
      </c>
      <c r="BW205" s="346">
        <f t="shared" si="2862"/>
        <v>0</v>
      </c>
      <c r="BX205" s="346">
        <f t="shared" si="2862"/>
        <v>0</v>
      </c>
      <c r="BY205" s="346">
        <f t="shared" si="2862"/>
        <v>0</v>
      </c>
      <c r="BZ205" s="346">
        <f t="shared" si="2862"/>
        <v>0</v>
      </c>
      <c r="CA205" s="346">
        <f t="shared" si="2862"/>
        <v>0</v>
      </c>
      <c r="CB205" s="346">
        <f t="shared" si="2862"/>
        <v>0</v>
      </c>
      <c r="CC205" s="346">
        <f t="shared" si="2862"/>
        <v>0</v>
      </c>
      <c r="CD205" s="346">
        <f t="shared" si="2862"/>
        <v>0</v>
      </c>
      <c r="CE205" s="346">
        <f t="shared" si="2862"/>
        <v>0</v>
      </c>
      <c r="CF205" s="346">
        <f t="shared" si="2862"/>
        <v>0</v>
      </c>
      <c r="CG205" s="346">
        <f t="shared" si="2862"/>
        <v>0</v>
      </c>
      <c r="CH205" s="346">
        <f t="shared" si="2862"/>
        <v>0</v>
      </c>
      <c r="CI205" s="346">
        <f t="shared" si="2862"/>
        <v>0</v>
      </c>
      <c r="CJ205" s="346">
        <f t="shared" si="2862"/>
        <v>0</v>
      </c>
      <c r="CK205" s="346">
        <f t="shared" si="2862"/>
        <v>0</v>
      </c>
      <c r="CL205" s="346">
        <f t="shared" si="2862"/>
        <v>0</v>
      </c>
      <c r="CM205" s="346">
        <f t="shared" si="2862"/>
        <v>0</v>
      </c>
      <c r="CN205" s="346">
        <f t="shared" si="2862"/>
        <v>0</v>
      </c>
      <c r="CO205" s="346">
        <f t="shared" si="2862"/>
        <v>0</v>
      </c>
      <c r="CP205" s="346">
        <f t="shared" si="2862"/>
        <v>0</v>
      </c>
      <c r="CQ205" s="346">
        <f t="shared" si="2862"/>
        <v>0</v>
      </c>
      <c r="CR205" s="346">
        <f t="shared" si="2862"/>
        <v>0</v>
      </c>
      <c r="CS205" s="346">
        <f t="shared" si="2862"/>
        <v>0</v>
      </c>
      <c r="CT205" s="346">
        <f t="shared" si="2862"/>
        <v>0</v>
      </c>
      <c r="CU205" s="346">
        <f t="shared" si="2862"/>
        <v>0</v>
      </c>
      <c r="CV205" s="346">
        <f t="shared" si="2862"/>
        <v>0</v>
      </c>
      <c r="CW205" s="346">
        <f t="shared" si="2862"/>
        <v>0</v>
      </c>
      <c r="CX205" s="346">
        <f t="shared" si="2862"/>
        <v>0</v>
      </c>
      <c r="CY205" s="346">
        <f t="shared" si="2862"/>
        <v>0</v>
      </c>
      <c r="CZ205" s="346">
        <f t="shared" si="2862"/>
        <v>0</v>
      </c>
      <c r="DA205" s="346">
        <f t="shared" si="2862"/>
        <v>0</v>
      </c>
      <c r="DB205" s="346">
        <f t="shared" ref="DB205:EB205" si="2863">CHOOSE(Scenario,DB189,DB196,DB203)</f>
        <v>0</v>
      </c>
      <c r="DC205" s="346">
        <f t="shared" si="2863"/>
        <v>0</v>
      </c>
      <c r="DD205" s="346">
        <f t="shared" si="2863"/>
        <v>0</v>
      </c>
      <c r="DE205" s="346">
        <f t="shared" si="2863"/>
        <v>0</v>
      </c>
      <c r="DF205" s="346">
        <f t="shared" si="2863"/>
        <v>0</v>
      </c>
      <c r="DG205" s="346">
        <f t="shared" si="2863"/>
        <v>0</v>
      </c>
      <c r="DH205" s="346">
        <f t="shared" si="2863"/>
        <v>0</v>
      </c>
      <c r="DI205" s="346">
        <f t="shared" si="2863"/>
        <v>0</v>
      </c>
      <c r="DJ205" s="346">
        <f t="shared" si="2863"/>
        <v>0</v>
      </c>
      <c r="DK205" s="346">
        <f t="shared" si="2863"/>
        <v>0</v>
      </c>
      <c r="DL205" s="346">
        <f t="shared" si="2863"/>
        <v>0</v>
      </c>
      <c r="DM205" s="346">
        <f t="shared" si="2863"/>
        <v>0</v>
      </c>
      <c r="DN205" s="346">
        <f t="shared" si="2863"/>
        <v>0</v>
      </c>
      <c r="DO205" s="346">
        <f t="shared" si="2863"/>
        <v>0</v>
      </c>
      <c r="DP205" s="346">
        <f t="shared" si="2863"/>
        <v>0</v>
      </c>
      <c r="DQ205" s="346">
        <f t="shared" si="2863"/>
        <v>0</v>
      </c>
      <c r="DR205" s="346">
        <f t="shared" si="2863"/>
        <v>0</v>
      </c>
      <c r="DS205" s="346">
        <f t="shared" si="2863"/>
        <v>0</v>
      </c>
      <c r="DT205" s="346">
        <f t="shared" si="2863"/>
        <v>0</v>
      </c>
      <c r="DU205" s="346">
        <f t="shared" si="2863"/>
        <v>0</v>
      </c>
      <c r="DV205" s="346">
        <f t="shared" si="2863"/>
        <v>0</v>
      </c>
      <c r="DW205" s="346">
        <f t="shared" si="2863"/>
        <v>0</v>
      </c>
      <c r="DX205" s="346">
        <f t="shared" si="2863"/>
        <v>0</v>
      </c>
      <c r="DY205" s="346">
        <f t="shared" si="2863"/>
        <v>0</v>
      </c>
      <c r="DZ205" s="346">
        <f t="shared" si="2863"/>
        <v>0</v>
      </c>
      <c r="EA205" s="346">
        <f t="shared" si="2863"/>
        <v>0</v>
      </c>
      <c r="EB205" s="347">
        <f t="shared" si="2863"/>
        <v>0</v>
      </c>
    </row>
    <row r="206" spans="2:132" x14ac:dyDescent="0.25">
      <c r="G206" s="52"/>
      <c r="H206" s="29"/>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row>
    <row r="207" spans="2:132" ht="13" x14ac:dyDescent="0.3">
      <c r="B207" s="34"/>
      <c r="C207" s="2" t="s">
        <v>522</v>
      </c>
      <c r="D207" s="34"/>
      <c r="E207" s="34"/>
      <c r="F207" s="34"/>
      <c r="G207" s="67"/>
      <c r="H207" s="35"/>
      <c r="I207" s="34"/>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row>
    <row r="208" spans="2:132" ht="13" outlineLevel="1" x14ac:dyDescent="0.3">
      <c r="C208" s="340" t="s">
        <v>500</v>
      </c>
      <c r="G208" s="52"/>
      <c r="H208" s="29"/>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row>
    <row r="209" spans="3:132" outlineLevel="1" x14ac:dyDescent="0.25">
      <c r="C209" s="328" t="s">
        <v>523</v>
      </c>
      <c r="G209" s="52" t="s">
        <v>220</v>
      </c>
      <c r="H209" s="46">
        <f t="shared" ref="H209" si="2864">SUM(J209:EB209)</f>
        <v>0</v>
      </c>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row>
    <row r="210" spans="3:132" outlineLevel="1" x14ac:dyDescent="0.25">
      <c r="C210" s="32"/>
      <c r="G210" s="52"/>
      <c r="H210" s="29"/>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row>
    <row r="211" spans="3:132" ht="13" outlineLevel="1" x14ac:dyDescent="0.3">
      <c r="C211" s="340" t="s">
        <v>502</v>
      </c>
      <c r="G211" s="52"/>
      <c r="H211" s="29"/>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row>
    <row r="212" spans="3:132" outlineLevel="1" x14ac:dyDescent="0.25">
      <c r="C212" s="318" t="s">
        <v>524</v>
      </c>
      <c r="G212" s="52" t="s">
        <v>525</v>
      </c>
      <c r="H212" s="46">
        <f t="shared" ref="H212:H214" si="2865">SUM(J212:EB212)</f>
        <v>11993063.832117971</v>
      </c>
      <c r="J212" s="82">
        <f>J192</f>
        <v>0</v>
      </c>
      <c r="K212" s="82">
        <f t="shared" ref="K212:BV212" si="2866">K192</f>
        <v>0</v>
      </c>
      <c r="L212" s="82">
        <f t="shared" si="2866"/>
        <v>0</v>
      </c>
      <c r="M212" s="82">
        <f t="shared" si="2866"/>
        <v>0</v>
      </c>
      <c r="N212" s="82">
        <f t="shared" si="2866"/>
        <v>0</v>
      </c>
      <c r="O212" s="82">
        <f t="shared" si="2866"/>
        <v>0</v>
      </c>
      <c r="P212" s="82">
        <f t="shared" si="2866"/>
        <v>5996531.9160589855</v>
      </c>
      <c r="Q212" s="82">
        <f t="shared" si="2866"/>
        <v>0</v>
      </c>
      <c r="R212" s="82">
        <f t="shared" si="2866"/>
        <v>0</v>
      </c>
      <c r="S212" s="82">
        <f t="shared" si="2866"/>
        <v>0</v>
      </c>
      <c r="T212" s="82">
        <f t="shared" si="2866"/>
        <v>0</v>
      </c>
      <c r="U212" s="82">
        <f t="shared" si="2866"/>
        <v>0</v>
      </c>
      <c r="V212" s="82">
        <f t="shared" si="2866"/>
        <v>0</v>
      </c>
      <c r="W212" s="82">
        <f t="shared" si="2866"/>
        <v>0</v>
      </c>
      <c r="X212" s="82">
        <f t="shared" si="2866"/>
        <v>0</v>
      </c>
      <c r="Y212" s="82">
        <f t="shared" si="2866"/>
        <v>0</v>
      </c>
      <c r="Z212" s="82">
        <f t="shared" si="2866"/>
        <v>0</v>
      </c>
      <c r="AA212" s="82">
        <f t="shared" si="2866"/>
        <v>0</v>
      </c>
      <c r="AB212" s="82">
        <f t="shared" si="2866"/>
        <v>5996531.9160589855</v>
      </c>
      <c r="AC212" s="82">
        <f t="shared" si="2866"/>
        <v>0</v>
      </c>
      <c r="AD212" s="82">
        <f t="shared" si="2866"/>
        <v>0</v>
      </c>
      <c r="AE212" s="82">
        <f t="shared" si="2866"/>
        <v>0</v>
      </c>
      <c r="AF212" s="82">
        <f t="shared" si="2866"/>
        <v>0</v>
      </c>
      <c r="AG212" s="82">
        <f t="shared" si="2866"/>
        <v>0</v>
      </c>
      <c r="AH212" s="82">
        <f t="shared" si="2866"/>
        <v>0</v>
      </c>
      <c r="AI212" s="82">
        <f t="shared" si="2866"/>
        <v>0</v>
      </c>
      <c r="AJ212" s="82">
        <f t="shared" si="2866"/>
        <v>0</v>
      </c>
      <c r="AK212" s="82">
        <f t="shared" si="2866"/>
        <v>0</v>
      </c>
      <c r="AL212" s="82">
        <f t="shared" si="2866"/>
        <v>0</v>
      </c>
      <c r="AM212" s="82">
        <f t="shared" si="2866"/>
        <v>0</v>
      </c>
      <c r="AN212" s="82">
        <f t="shared" si="2866"/>
        <v>0</v>
      </c>
      <c r="AO212" s="82">
        <f t="shared" si="2866"/>
        <v>0</v>
      </c>
      <c r="AP212" s="82">
        <f t="shared" si="2866"/>
        <v>0</v>
      </c>
      <c r="AQ212" s="82">
        <f t="shared" si="2866"/>
        <v>0</v>
      </c>
      <c r="AR212" s="82">
        <f t="shared" si="2866"/>
        <v>0</v>
      </c>
      <c r="AS212" s="82">
        <f t="shared" si="2866"/>
        <v>0</v>
      </c>
      <c r="AT212" s="82">
        <f t="shared" si="2866"/>
        <v>0</v>
      </c>
      <c r="AU212" s="82">
        <f t="shared" si="2866"/>
        <v>0</v>
      </c>
      <c r="AV212" s="82">
        <f t="shared" si="2866"/>
        <v>0</v>
      </c>
      <c r="AW212" s="82">
        <f t="shared" si="2866"/>
        <v>0</v>
      </c>
      <c r="AX212" s="82">
        <f t="shared" si="2866"/>
        <v>0</v>
      </c>
      <c r="AY212" s="82">
        <f t="shared" si="2866"/>
        <v>0</v>
      </c>
      <c r="AZ212" s="82">
        <f t="shared" si="2866"/>
        <v>0</v>
      </c>
      <c r="BA212" s="82">
        <f t="shared" si="2866"/>
        <v>0</v>
      </c>
      <c r="BB212" s="82">
        <f t="shared" si="2866"/>
        <v>0</v>
      </c>
      <c r="BC212" s="82">
        <f t="shared" si="2866"/>
        <v>0</v>
      </c>
      <c r="BD212" s="82">
        <f t="shared" si="2866"/>
        <v>0</v>
      </c>
      <c r="BE212" s="82">
        <f t="shared" si="2866"/>
        <v>0</v>
      </c>
      <c r="BF212" s="82">
        <f t="shared" si="2866"/>
        <v>0</v>
      </c>
      <c r="BG212" s="82">
        <f t="shared" si="2866"/>
        <v>0</v>
      </c>
      <c r="BH212" s="82">
        <f t="shared" si="2866"/>
        <v>0</v>
      </c>
      <c r="BI212" s="82">
        <f t="shared" si="2866"/>
        <v>0</v>
      </c>
      <c r="BJ212" s="82">
        <f t="shared" si="2866"/>
        <v>0</v>
      </c>
      <c r="BK212" s="82">
        <f t="shared" si="2866"/>
        <v>0</v>
      </c>
      <c r="BL212" s="82">
        <f t="shared" si="2866"/>
        <v>0</v>
      </c>
      <c r="BM212" s="82">
        <f t="shared" si="2866"/>
        <v>0</v>
      </c>
      <c r="BN212" s="82">
        <f t="shared" si="2866"/>
        <v>0</v>
      </c>
      <c r="BO212" s="82">
        <f t="shared" si="2866"/>
        <v>0</v>
      </c>
      <c r="BP212" s="82">
        <f t="shared" si="2866"/>
        <v>0</v>
      </c>
      <c r="BQ212" s="82">
        <f t="shared" si="2866"/>
        <v>0</v>
      </c>
      <c r="BR212" s="82">
        <f t="shared" si="2866"/>
        <v>0</v>
      </c>
      <c r="BS212" s="82">
        <f t="shared" si="2866"/>
        <v>0</v>
      </c>
      <c r="BT212" s="82">
        <f t="shared" si="2866"/>
        <v>0</v>
      </c>
      <c r="BU212" s="82">
        <f t="shared" si="2866"/>
        <v>0</v>
      </c>
      <c r="BV212" s="82">
        <f t="shared" si="2866"/>
        <v>0</v>
      </c>
      <c r="BW212" s="82">
        <f t="shared" ref="BW212:EB212" si="2867">BW192</f>
        <v>0</v>
      </c>
      <c r="BX212" s="82">
        <f t="shared" si="2867"/>
        <v>0</v>
      </c>
      <c r="BY212" s="82">
        <f t="shared" si="2867"/>
        <v>0</v>
      </c>
      <c r="BZ212" s="82">
        <f t="shared" si="2867"/>
        <v>0</v>
      </c>
      <c r="CA212" s="82">
        <f t="shared" si="2867"/>
        <v>0</v>
      </c>
      <c r="CB212" s="82">
        <f t="shared" si="2867"/>
        <v>0</v>
      </c>
      <c r="CC212" s="82">
        <f t="shared" si="2867"/>
        <v>0</v>
      </c>
      <c r="CD212" s="82">
        <f t="shared" si="2867"/>
        <v>0</v>
      </c>
      <c r="CE212" s="82">
        <f t="shared" si="2867"/>
        <v>0</v>
      </c>
      <c r="CF212" s="82">
        <f t="shared" si="2867"/>
        <v>0</v>
      </c>
      <c r="CG212" s="82">
        <f t="shared" si="2867"/>
        <v>0</v>
      </c>
      <c r="CH212" s="82">
        <f t="shared" si="2867"/>
        <v>0</v>
      </c>
      <c r="CI212" s="82">
        <f t="shared" si="2867"/>
        <v>0</v>
      </c>
      <c r="CJ212" s="82">
        <f t="shared" si="2867"/>
        <v>0</v>
      </c>
      <c r="CK212" s="82">
        <f t="shared" si="2867"/>
        <v>0</v>
      </c>
      <c r="CL212" s="82">
        <f t="shared" si="2867"/>
        <v>0</v>
      </c>
      <c r="CM212" s="82">
        <f t="shared" si="2867"/>
        <v>0</v>
      </c>
      <c r="CN212" s="82">
        <f t="shared" si="2867"/>
        <v>0</v>
      </c>
      <c r="CO212" s="82">
        <f t="shared" si="2867"/>
        <v>0</v>
      </c>
      <c r="CP212" s="82">
        <f t="shared" si="2867"/>
        <v>0</v>
      </c>
      <c r="CQ212" s="82">
        <f t="shared" si="2867"/>
        <v>0</v>
      </c>
      <c r="CR212" s="82">
        <f t="shared" si="2867"/>
        <v>0</v>
      </c>
      <c r="CS212" s="82">
        <f t="shared" si="2867"/>
        <v>0</v>
      </c>
      <c r="CT212" s="82">
        <f t="shared" si="2867"/>
        <v>0</v>
      </c>
      <c r="CU212" s="82">
        <f t="shared" si="2867"/>
        <v>0</v>
      </c>
      <c r="CV212" s="82">
        <f t="shared" si="2867"/>
        <v>0</v>
      </c>
      <c r="CW212" s="82">
        <f t="shared" si="2867"/>
        <v>0</v>
      </c>
      <c r="CX212" s="82">
        <f t="shared" si="2867"/>
        <v>0</v>
      </c>
      <c r="CY212" s="82">
        <f t="shared" si="2867"/>
        <v>0</v>
      </c>
      <c r="CZ212" s="82">
        <f t="shared" si="2867"/>
        <v>0</v>
      </c>
      <c r="DA212" s="82">
        <f t="shared" si="2867"/>
        <v>0</v>
      </c>
      <c r="DB212" s="82">
        <f t="shared" si="2867"/>
        <v>0</v>
      </c>
      <c r="DC212" s="82">
        <f t="shared" si="2867"/>
        <v>0</v>
      </c>
      <c r="DD212" s="82">
        <f t="shared" si="2867"/>
        <v>0</v>
      </c>
      <c r="DE212" s="82">
        <f t="shared" si="2867"/>
        <v>0</v>
      </c>
      <c r="DF212" s="82">
        <f t="shared" si="2867"/>
        <v>0</v>
      </c>
      <c r="DG212" s="82">
        <f t="shared" si="2867"/>
        <v>0</v>
      </c>
      <c r="DH212" s="82">
        <f t="shared" si="2867"/>
        <v>0</v>
      </c>
      <c r="DI212" s="82">
        <f t="shared" si="2867"/>
        <v>0</v>
      </c>
      <c r="DJ212" s="82">
        <f t="shared" si="2867"/>
        <v>0</v>
      </c>
      <c r="DK212" s="82">
        <f t="shared" si="2867"/>
        <v>0</v>
      </c>
      <c r="DL212" s="82">
        <f t="shared" si="2867"/>
        <v>0</v>
      </c>
      <c r="DM212" s="82">
        <f t="shared" si="2867"/>
        <v>0</v>
      </c>
      <c r="DN212" s="82">
        <f t="shared" si="2867"/>
        <v>0</v>
      </c>
      <c r="DO212" s="82">
        <f t="shared" si="2867"/>
        <v>0</v>
      </c>
      <c r="DP212" s="82">
        <f t="shared" si="2867"/>
        <v>0</v>
      </c>
      <c r="DQ212" s="82">
        <f t="shared" si="2867"/>
        <v>0</v>
      </c>
      <c r="DR212" s="82">
        <f t="shared" si="2867"/>
        <v>0</v>
      </c>
      <c r="DS212" s="82">
        <f t="shared" si="2867"/>
        <v>0</v>
      </c>
      <c r="DT212" s="82">
        <f t="shared" si="2867"/>
        <v>0</v>
      </c>
      <c r="DU212" s="82">
        <f t="shared" si="2867"/>
        <v>0</v>
      </c>
      <c r="DV212" s="82">
        <f t="shared" si="2867"/>
        <v>0</v>
      </c>
      <c r="DW212" s="82">
        <f t="shared" si="2867"/>
        <v>0</v>
      </c>
      <c r="DX212" s="82">
        <f t="shared" si="2867"/>
        <v>0</v>
      </c>
      <c r="DY212" s="82">
        <f t="shared" si="2867"/>
        <v>0</v>
      </c>
      <c r="DZ212" s="82">
        <f t="shared" si="2867"/>
        <v>0</v>
      </c>
      <c r="EA212" s="82">
        <f t="shared" si="2867"/>
        <v>0</v>
      </c>
      <c r="EB212" s="82">
        <f t="shared" si="2867"/>
        <v>0</v>
      </c>
    </row>
    <row r="213" spans="3:132" outlineLevel="1" x14ac:dyDescent="0.25">
      <c r="C213" s="317" t="s">
        <v>485</v>
      </c>
      <c r="D213" s="125">
        <f>Assumptions!K16</f>
        <v>0.64</v>
      </c>
      <c r="E213" s="79">
        <f>Assumptions!K13</f>
        <v>45658</v>
      </c>
      <c r="G213" s="52" t="s">
        <v>215</v>
      </c>
      <c r="H213" s="50">
        <f t="shared" ref="H213" si="2868">SUM(J213:EB213)</f>
        <v>0.99999999999999989</v>
      </c>
      <c r="J213" s="129"/>
      <c r="K213" s="155">
        <f>ROUND(($D$213/MiY*(SUM($J$213:J213)&lt;=1)+IF(SUM($J$213:J213)+($D$213/MiY)&gt;1,1-(SUM($J$213:J213)+($D$213/MiY)),0)),5)*(K$7&gt;=$E$213)</f>
        <v>0</v>
      </c>
      <c r="L213" s="155">
        <f>ROUND(($D$213/MiY*(SUM($J$213:K213)&lt;=1)+IF(SUM($J$213:K213)+($D$213/MiY)&gt;1,1-(SUM($J$213:K213)+($D$213/MiY)),0)),5)*(L$7&gt;=$E$213)</f>
        <v>0</v>
      </c>
      <c r="M213" s="155">
        <f>ROUND(($D$213/MiY*(SUM($J$213:L213)&lt;=1)+IF(SUM($J$213:L213)+($D$213/MiY)&gt;1,1-(SUM($J$213:L213)+($D$213/MiY)),0)),5)*(M$7&gt;=$E$213)</f>
        <v>0</v>
      </c>
      <c r="N213" s="155">
        <f>ROUND(($D$213/MiY*(SUM($J$213:M213)&lt;=1)+IF(SUM($J$213:M213)+($D$213/MiY)&gt;1,1-(SUM($J$213:M213)+($D$213/MiY)),0)),5)*(N$7&gt;=$E$213)</f>
        <v>0</v>
      </c>
      <c r="O213" s="155">
        <f>ROUND(($D$213/MiY*(SUM($J$213:N213)&lt;=1)+IF(SUM($J$213:N213)+($D$213/MiY)&gt;1,1-(SUM($J$213:N213)+($D$213/MiY)),0)),5)*(O$7&gt;=$E$213)</f>
        <v>0</v>
      </c>
      <c r="P213" s="155">
        <f>ROUND(($D$213/MiY*(SUM($J$213:O213)&lt;=1)+IF(SUM($J$213:O213)+($D$213/MiY)&gt;1,1-(SUM($J$213:O213)+($D$213/MiY)),0)),5)*(P$7&gt;=$E$213)</f>
        <v>0</v>
      </c>
      <c r="Q213" s="155">
        <f>ROUND(($D$213/MiY*(SUM($J$213:P213)&lt;=1)+IF(SUM($J$213:P213)+($D$213/MiY)&gt;1,1-(SUM($J$213:P213)+($D$213/MiY)),0)),5)*(Q$7&gt;=$E$213)</f>
        <v>0</v>
      </c>
      <c r="R213" s="155">
        <f>ROUND(($D$213/MiY*(SUM($J$213:Q213)&lt;=1)+IF(SUM($J$213:Q213)+($D$213/MiY)&gt;1,1-(SUM($J$213:Q213)+($D$213/MiY)),0)),5)*(R$7&gt;=$E$213)</f>
        <v>0</v>
      </c>
      <c r="S213" s="155">
        <f>ROUND(($D$213/MiY*(SUM($J$213:R213)&lt;=1)+IF(SUM($J$213:R213)+($D$213/MiY)&gt;1,1-(SUM($J$213:R213)+($D$213/MiY)),0)),5)*(S$7&gt;=$E$213)</f>
        <v>0</v>
      </c>
      <c r="T213" s="155">
        <f>ROUND(($D$213/MiY*(SUM($J$213:S213)&lt;=1)+IF(SUM($J$213:S213)+($D$213/MiY)&gt;1,1-(SUM($J$213:S213)+($D$213/MiY)),0)),5)*(T$7&gt;=$E$213)</f>
        <v>0</v>
      </c>
      <c r="U213" s="155">
        <f>ROUND(($D$213/MiY*(SUM($J$213:T213)&lt;=1)+IF(SUM($J$213:T213)+($D$213/MiY)&gt;1,1-(SUM($J$213:T213)+($D$213/MiY)),0)),5)*(U$7&gt;=$E$213)</f>
        <v>0</v>
      </c>
      <c r="V213" s="155">
        <f>ROUND(($D$213/MiY*(SUM($J$213:U213)&lt;=1)+IF(SUM($J$213:U213)+($D$213/MiY)&gt;1,1-(SUM($J$213:U213)+($D$213/MiY)),0)),5)*(V$7&gt;=$E$213)</f>
        <v>0</v>
      </c>
      <c r="W213" s="155">
        <f>ROUND(($D$213/MiY*(SUM($J$213:V213)&lt;=1)+IF(SUM($J$213:V213)+($D$213/MiY)&gt;1,1-(SUM($J$213:V213)+($D$213/MiY)),0)),5)*(W$7&gt;=$E$213)</f>
        <v>0</v>
      </c>
      <c r="X213" s="155">
        <f>ROUND(($D$213/MiY*(SUM($J$213:W213)&lt;=1)+IF(SUM($J$213:W213)+($D$213/MiY)&gt;1,1-(SUM($J$213:W213)+($D$213/MiY)),0)),5)*(X$7&gt;=$E$213)</f>
        <v>0</v>
      </c>
      <c r="Y213" s="155">
        <f>ROUND(($D$213/MiY*(SUM($J$213:X213)&lt;=1)+IF(SUM($J$213:X213)+($D$213/MiY)&gt;1,1-(SUM($J$213:X213)+($D$213/MiY)),0)),5)*(Y$7&gt;=$E$213)</f>
        <v>0</v>
      </c>
      <c r="Z213" s="155">
        <f>ROUND(($D$213/MiY*(SUM($J$213:Y213)&lt;=1)+IF(SUM($J$213:Y213)+($D$213/MiY)&gt;1,1-(SUM($J$213:Y213)+($D$213/MiY)),0)),5)*(Z$7&gt;=$E$213)</f>
        <v>0</v>
      </c>
      <c r="AA213" s="155">
        <f>ROUND(($D$213/MiY*(SUM($J$213:Z213)&lt;=1)+IF(SUM($J$213:Z213)+($D$213/MiY)&gt;1,1-(SUM($J$213:Z213)+($D$213/MiY)),0)),5)*(AA$7&gt;=$E$213)</f>
        <v>0</v>
      </c>
      <c r="AB213" s="155">
        <f>ROUND(($D$213/MiY*(SUM($J$213:AA213)&lt;=1)+IF(SUM($J$213:AA213)+($D$213/MiY)&gt;1,1-(SUM($J$213:AA213)+($D$213/MiY)),0)),5)*(AB$7&gt;=$E$213)</f>
        <v>0</v>
      </c>
      <c r="AC213" s="155">
        <f>ROUND(($D$213/MiY*(SUM($J$213:AB213)&lt;=1)+IF(SUM($J$213:AB213)+($D$213/MiY)&gt;1,1-(SUM($J$213:AB213)+($D$213/MiY)),0)),5)*(AC$7&gt;=$E$213)</f>
        <v>0</v>
      </c>
      <c r="AD213" s="155">
        <f>ROUND(($D$213/MiY*(SUM($J$213:AC213)&lt;=1)+IF(SUM($J$213:AC213)+($D$213/MiY)&gt;1,1-(SUM($J$213:AC213)+($D$213/MiY)),0)),5)*(AD$7&gt;=$E$213)</f>
        <v>0</v>
      </c>
      <c r="AE213" s="155">
        <f>ROUND(($D$213/MiY*(SUM($J$213:AD213)&lt;=1)+IF(SUM($J$213:AD213)+($D$213/MiY)&gt;1,1-(SUM($J$213:AD213)+($D$213/MiY)),0)),5)*(AE$7&gt;=$E$213)</f>
        <v>0</v>
      </c>
      <c r="AF213" s="155">
        <f>ROUND(($D$213/MiY*(SUM($J$213:AE213)&lt;=1)+IF(SUM($J$213:AE213)+($D$213/MiY)&gt;1,1-(SUM($J$213:AE213)+($D$213/MiY)),0)),5)*(AF$7&gt;=$E$213)</f>
        <v>0</v>
      </c>
      <c r="AG213" s="155">
        <f>ROUND(($D$213/MiY*(SUM($J$213:AF213)&lt;=1)+IF(SUM($J$213:AF213)+($D$213/MiY)&gt;1,1-(SUM($J$213:AF213)+($D$213/MiY)),0)),5)*(AG$7&gt;=$E$213)</f>
        <v>0</v>
      </c>
      <c r="AH213" s="155">
        <f>ROUND(($D$213/MiY*(SUM($J$213:AG213)&lt;=1)+IF(SUM($J$213:AG213)+($D$213/MiY)&gt;1,1-(SUM($J$213:AG213)+($D$213/MiY)),0)),5)*(AH$7&gt;=$E$213)</f>
        <v>5.3330000000000002E-2</v>
      </c>
      <c r="AI213" s="155">
        <f>ROUND(($D$213/MiY*(SUM($J$213:AH213)&lt;=1)+IF(SUM($J$213:AH213)+($D$213/MiY)&gt;1,1-(SUM($J$213:AH213)+($D$213/MiY)),0)),5)*(AI$7&gt;=$E$213)</f>
        <v>5.3330000000000002E-2</v>
      </c>
      <c r="AJ213" s="155">
        <f>ROUND(($D$213/MiY*(SUM($J$213:AI213)&lt;=1)+IF(SUM($J$213:AI213)+($D$213/MiY)&gt;1,1-(SUM($J$213:AI213)+($D$213/MiY)),0)),5)*(AJ$7&gt;=$E$213)</f>
        <v>5.3330000000000002E-2</v>
      </c>
      <c r="AK213" s="155">
        <f>ROUND(($D$213/MiY*(SUM($J$213:AJ213)&lt;=1)+IF(SUM($J$213:AJ213)+($D$213/MiY)&gt;1,1-(SUM($J$213:AJ213)+($D$213/MiY)),0)),5)*(AK$7&gt;=$E$213)</f>
        <v>5.3330000000000002E-2</v>
      </c>
      <c r="AL213" s="155">
        <f>ROUND(($D$213/MiY*(SUM($J$213:AK213)&lt;=1)+IF(SUM($J$213:AK213)+($D$213/MiY)&gt;1,1-(SUM($J$213:AK213)+($D$213/MiY)),0)),5)*(AL$7&gt;=$E$213)</f>
        <v>5.3330000000000002E-2</v>
      </c>
      <c r="AM213" s="155">
        <f>ROUND(($D$213/MiY*(SUM($J$213:AL213)&lt;=1)+IF(SUM($J$213:AL213)+($D$213/MiY)&gt;1,1-(SUM($J$213:AL213)+($D$213/MiY)),0)),5)*(AM$7&gt;=$E$213)</f>
        <v>5.3330000000000002E-2</v>
      </c>
      <c r="AN213" s="155">
        <f>ROUND(($D$213/MiY*(SUM($J$213:AM213)&lt;=1)+IF(SUM($J$213:AM213)+($D$213/MiY)&gt;1,1-(SUM($J$213:AM213)+($D$213/MiY)),0)),5)*(AN$7&gt;=$E$213)</f>
        <v>5.3330000000000002E-2</v>
      </c>
      <c r="AO213" s="155">
        <f>ROUND(($D$213/MiY*(SUM($J$213:AN213)&lt;=1)+IF(SUM($J$213:AN213)+($D$213/MiY)&gt;1,1-(SUM($J$213:AN213)+($D$213/MiY)),0)),5)*(AO$7&gt;=$E$213)</f>
        <v>5.3330000000000002E-2</v>
      </c>
      <c r="AP213" s="155">
        <f>ROUND(($D$213/MiY*(SUM($J$213:AO213)&lt;=1)+IF(SUM($J$213:AO213)+($D$213/MiY)&gt;1,1-(SUM($J$213:AO213)+($D$213/MiY)),0)),5)*(AP$7&gt;=$E$213)</f>
        <v>5.3330000000000002E-2</v>
      </c>
      <c r="AQ213" s="155">
        <f>ROUND(($D$213/MiY*(SUM($J$213:AP213)&lt;=1)+IF(SUM($J$213:AP213)+($D$213/MiY)&gt;1,1-(SUM($J$213:AP213)+($D$213/MiY)),0)),5)*(AQ$7&gt;=$E$213)</f>
        <v>5.3330000000000002E-2</v>
      </c>
      <c r="AR213" s="155">
        <f>ROUND(($D$213/MiY*(SUM($J$213:AQ213)&lt;=1)+IF(SUM($J$213:AQ213)+($D$213/MiY)&gt;1,1-(SUM($J$213:AQ213)+($D$213/MiY)),0)),5)*(AR$7&gt;=$E$213)</f>
        <v>5.3330000000000002E-2</v>
      </c>
      <c r="AS213" s="155">
        <f>ROUND(($D$213/MiY*(SUM($J$213:AR213)&lt;=1)+IF(SUM($J$213:AR213)+($D$213/MiY)&gt;1,1-(SUM($J$213:AR213)+($D$213/MiY)),0)),5)*(AS$7&gt;=$E$213)</f>
        <v>5.3330000000000002E-2</v>
      </c>
      <c r="AT213" s="155">
        <f>ROUND(($D$213/MiY*(SUM($J$213:AS213)&lt;=1)+IF(SUM($J$213:AS213)+($D$213/MiY)&gt;1,1-(SUM($J$213:AS213)+($D$213/MiY)),0)),5)*(AT$7&gt;=$E$213)</f>
        <v>5.3330000000000002E-2</v>
      </c>
      <c r="AU213" s="155">
        <f>ROUND(($D$213/MiY*(SUM($J$213:AT213)&lt;=1)+IF(SUM($J$213:AT213)+($D$213/MiY)&gt;1,1-(SUM($J$213:AT213)+($D$213/MiY)),0)),5)*(AU$7&gt;=$E$213)</f>
        <v>5.3330000000000002E-2</v>
      </c>
      <c r="AV213" s="155">
        <f>ROUND(($D$213/MiY*(SUM($J$213:AU213)&lt;=1)+IF(SUM($J$213:AU213)+($D$213/MiY)&gt;1,1-(SUM($J$213:AU213)+($D$213/MiY)),0)),5)*(AV$7&gt;=$E$213)</f>
        <v>5.3330000000000002E-2</v>
      </c>
      <c r="AW213" s="155">
        <f>ROUND(($D$213/MiY*(SUM($J$213:AV213)&lt;=1)+IF(SUM($J$213:AV213)+($D$213/MiY)&gt;1,1-(SUM($J$213:AV213)+($D$213/MiY)),0)),5)*(AW$7&gt;=$E$213)</f>
        <v>5.3330000000000002E-2</v>
      </c>
      <c r="AX213" s="155">
        <f>ROUND(($D$213/MiY*(SUM($J$213:AW213)&lt;=1)+IF(SUM($J$213:AW213)+($D$213/MiY)&gt;1,1-(SUM($J$213:AW213)+($D$213/MiY)),0)),5)*(AX$7&gt;=$E$213)</f>
        <v>5.3330000000000002E-2</v>
      </c>
      <c r="AY213" s="155">
        <f>ROUND(($D$213/MiY*(SUM($J$213:AX213)&lt;=1)+IF(SUM($J$213:AX213)+($D$213/MiY)&gt;1,1-(SUM($J$213:AX213)+($D$213/MiY)),0)),5)*(AY$7&gt;=$E$213)</f>
        <v>5.3330000000000002E-2</v>
      </c>
      <c r="AZ213" s="155">
        <f>ROUND(($D$213/MiY*(SUM($J$213:AY213)&lt;=1)+IF(SUM($J$213:AY213)+($D$213/MiY)&gt;1,1-(SUM($J$213:AY213)+($D$213/MiY)),0)),5)*(AZ$7&gt;=$E$213)</f>
        <v>4.0059999999999998E-2</v>
      </c>
      <c r="BA213" s="155">
        <f>ROUND(($D$213/MiY*(SUM($J$213:AZ213)&lt;=1)+IF(SUM($J$213:AZ213)+($D$213/MiY)&gt;1,1-(SUM($J$213:AZ213)+($D$213/MiY)),0)),5)*(BA$7&gt;=$E$213)</f>
        <v>0</v>
      </c>
      <c r="BB213" s="155">
        <f>ROUND(($D$213/MiY*(SUM($J$213:BA213)&lt;=1)+IF(SUM($J$213:BA213)+($D$213/MiY)&gt;1,1-(SUM($J$213:BA213)+($D$213/MiY)),0)),5)*(BB$7&gt;=$E$213)</f>
        <v>0</v>
      </c>
      <c r="BC213" s="155">
        <f>ROUND(($D$213/MiY*(SUM($J$213:BB213)&lt;=1)+IF(SUM($J$213:BB213)+($D$213/MiY)&gt;1,1-(SUM($J$213:BB213)+($D$213/MiY)),0)),5)*(BC$7&gt;=$E$213)</f>
        <v>0</v>
      </c>
      <c r="BD213" s="155">
        <f>ROUND(($D$213/MiY*(SUM($J$213:BC213)&lt;=1)+IF(SUM($J$213:BC213)+($D$213/MiY)&gt;1,1-(SUM($J$213:BC213)+($D$213/MiY)),0)),5)*(BD$7&gt;=$E$213)</f>
        <v>0</v>
      </c>
      <c r="BE213" s="155">
        <f>ROUND(($D$213/MiY*(SUM($J$213:BD213)&lt;=1)+IF(SUM($J$213:BD213)+($D$213/MiY)&gt;1,1-(SUM($J$213:BD213)+($D$213/MiY)),0)),5)*(BE$7&gt;=$E$213)</f>
        <v>0</v>
      </c>
      <c r="BF213" s="155">
        <f>ROUND(($D$213/MiY*(SUM($J$213:BE213)&lt;=1)+IF(SUM($J$213:BE213)+($D$213/MiY)&gt;1,1-(SUM($J$213:BE213)+($D$213/MiY)),0)),5)*(BF$7&gt;=$E$213)</f>
        <v>0</v>
      </c>
      <c r="BG213" s="155">
        <f>ROUND(($D$213/MiY*(SUM($J$213:BF213)&lt;=1)+IF(SUM($J$213:BF213)+($D$213/MiY)&gt;1,1-(SUM($J$213:BF213)+($D$213/MiY)),0)),5)*(BG$7&gt;=$E$213)</f>
        <v>0</v>
      </c>
      <c r="BH213" s="155">
        <f>ROUND(($D$213/MiY*(SUM($J$213:BG213)&lt;=1)+IF(SUM($J$213:BG213)+($D$213/MiY)&gt;1,1-(SUM($J$213:BG213)+($D$213/MiY)),0)),5)*(BH$7&gt;=$E$213)</f>
        <v>0</v>
      </c>
      <c r="BI213" s="155">
        <f>ROUND(($D$213/MiY*(SUM($J$213:BH213)&lt;=1)+IF(SUM($J$213:BH213)+($D$213/MiY)&gt;1,1-(SUM($J$213:BH213)+($D$213/MiY)),0)),5)*(BI$7&gt;=$E$213)</f>
        <v>0</v>
      </c>
      <c r="BJ213" s="155">
        <f>ROUND(($D$213/MiY*(SUM($J$213:BI213)&lt;=1)+IF(SUM($J$213:BI213)+($D$213/MiY)&gt;1,1-(SUM($J$213:BI213)+($D$213/MiY)),0)),5)*(BJ$7&gt;=$E$213)</f>
        <v>0</v>
      </c>
      <c r="BK213" s="155">
        <f>ROUND(($D$213/MiY*(SUM($J$213:BJ213)&lt;=1)+IF(SUM($J$213:BJ213)+($D$213/MiY)&gt;1,1-(SUM($J$213:BJ213)+($D$213/MiY)),0)),5)*(BK$7&gt;=$E$213)</f>
        <v>0</v>
      </c>
      <c r="BL213" s="155">
        <f>ROUND(($D$213/MiY*(SUM($J$213:BK213)&lt;=1)+IF(SUM($J$213:BK213)+($D$213/MiY)&gt;1,1-(SUM($J$213:BK213)+($D$213/MiY)),0)),5)*(BL$7&gt;=$E$213)</f>
        <v>0</v>
      </c>
      <c r="BM213" s="155">
        <f>ROUND(($D$213/MiY*(SUM($J$213:BL213)&lt;=1)+IF(SUM($J$213:BL213)+($D$213/MiY)&gt;1,1-(SUM($J$213:BL213)+($D$213/MiY)),0)),5)*(BM$7&gt;=$E$213)</f>
        <v>0</v>
      </c>
      <c r="BN213" s="155">
        <f>ROUND(($D$213/MiY*(SUM($J$213:BM213)&lt;=1)+IF(SUM($J$213:BM213)+($D$213/MiY)&gt;1,1-(SUM($J$213:BM213)+($D$213/MiY)),0)),5)*(BN$7&gt;=$E$213)</f>
        <v>0</v>
      </c>
      <c r="BO213" s="155">
        <f>ROUND(($D$213/MiY*(SUM($J$213:BN213)&lt;=1)+IF(SUM($J$213:BN213)+($D$213/MiY)&gt;1,1-(SUM($J$213:BN213)+($D$213/MiY)),0)),5)*(BO$7&gt;=$E$213)</f>
        <v>0</v>
      </c>
      <c r="BP213" s="155">
        <f>ROUND(($D$213/MiY*(SUM($J$213:BO213)&lt;=1)+IF(SUM($J$213:BO213)+($D$213/MiY)&gt;1,1-(SUM($J$213:BO213)+($D$213/MiY)),0)),5)*(BP$7&gt;=$E$213)</f>
        <v>0</v>
      </c>
      <c r="BQ213" s="155">
        <f>ROUND(($D$213/MiY*(SUM($J$213:BP213)&lt;=1)+IF(SUM($J$213:BP213)+($D$213/MiY)&gt;1,1-(SUM($J$213:BP213)+($D$213/MiY)),0)),5)*(BQ$7&gt;=$E$213)</f>
        <v>0</v>
      </c>
      <c r="BR213" s="155">
        <f>ROUND(($D$213/MiY*(SUM($J$213:BQ213)&lt;=1)+IF(SUM($J$213:BQ213)+($D$213/MiY)&gt;1,1-(SUM($J$213:BQ213)+($D$213/MiY)),0)),5)*(BR$7&gt;=$E$213)</f>
        <v>0</v>
      </c>
      <c r="BS213" s="155">
        <f>ROUND(($D$213/MiY*(SUM($J$213:BR213)&lt;=1)+IF(SUM($J$213:BR213)+($D$213/MiY)&gt;1,1-(SUM($J$213:BR213)+($D$213/MiY)),0)),5)*(BS$7&gt;=$E$213)</f>
        <v>0</v>
      </c>
      <c r="BT213" s="155">
        <f>ROUND(($D$213/MiY*(SUM($J$213:BS213)&lt;=1)+IF(SUM($J$213:BS213)+($D$213/MiY)&gt;1,1-(SUM($J$213:BS213)+($D$213/MiY)),0)),5)*(BT$7&gt;=$E$213)</f>
        <v>0</v>
      </c>
      <c r="BU213" s="155">
        <f>ROUND(($D$213/MiY*(SUM($J$213:BT213)&lt;=1)+IF(SUM($J$213:BT213)+($D$213/MiY)&gt;1,1-(SUM($J$213:BT213)+($D$213/MiY)),0)),5)*(BU$7&gt;=$E$213)</f>
        <v>0</v>
      </c>
      <c r="BV213" s="155">
        <f>ROUND(($D$213/MiY*(SUM($J$213:BU213)&lt;=1)+IF(SUM($J$213:BU213)+($D$213/MiY)&gt;1,1-(SUM($J$213:BU213)+($D$213/MiY)),0)),5)*(BV$7&gt;=$E$213)</f>
        <v>0</v>
      </c>
      <c r="BW213" s="155">
        <f>ROUND(($D$213/MiY*(SUM($J$213:BV213)&lt;=1)+IF(SUM($J$213:BV213)+($D$213/MiY)&gt;1,1-(SUM($J$213:BV213)+($D$213/MiY)),0)),5)*(BW$7&gt;=$E$213)</f>
        <v>0</v>
      </c>
      <c r="BX213" s="155">
        <f>ROUND(($D$213/MiY*(SUM($J$213:BW213)&lt;=1)+IF(SUM($J$213:BW213)+($D$213/MiY)&gt;1,1-(SUM($J$213:BW213)+($D$213/MiY)),0)),5)*(BX$7&gt;=$E$213)</f>
        <v>0</v>
      </c>
      <c r="BY213" s="155">
        <f>ROUND(($D$213/MiY*(SUM($J$213:BX213)&lt;=1)+IF(SUM($J$213:BX213)+($D$213/MiY)&gt;1,1-(SUM($J$213:BX213)+($D$213/MiY)),0)),5)*(BY$7&gt;=$E$213)</f>
        <v>0</v>
      </c>
      <c r="BZ213" s="155">
        <f>ROUND(($D$213/MiY*(SUM($J$213:BY213)&lt;=1)+IF(SUM($J$213:BY213)+($D$213/MiY)&gt;1,1-(SUM($J$213:BY213)+($D$213/MiY)),0)),5)*(BZ$7&gt;=$E$213)</f>
        <v>0</v>
      </c>
      <c r="CA213" s="155">
        <f>ROUND(($D$213/MiY*(SUM($J$213:BZ213)&lt;=1)+IF(SUM($J$213:BZ213)+($D$213/MiY)&gt;1,1-(SUM($J$213:BZ213)+($D$213/MiY)),0)),5)*(CA$7&gt;=$E$213)</f>
        <v>0</v>
      </c>
      <c r="CB213" s="155">
        <f>ROUND(($D$213/MiY*(SUM($J$213:CA213)&lt;=1)+IF(SUM($J$213:CA213)+($D$213/MiY)&gt;1,1-(SUM($J$213:CA213)+($D$213/MiY)),0)),5)*(CB$7&gt;=$E$213)</f>
        <v>0</v>
      </c>
      <c r="CC213" s="155">
        <f>ROUND(($D$213/MiY*(SUM($J$213:CB213)&lt;=1)+IF(SUM($J$213:CB213)+($D$213/MiY)&gt;1,1-(SUM($J$213:CB213)+($D$213/MiY)),0)),5)*(CC$7&gt;=$E$213)</f>
        <v>0</v>
      </c>
      <c r="CD213" s="155">
        <f>ROUND(($D$213/MiY*(SUM($J$213:CC213)&lt;=1)+IF(SUM($J$213:CC213)+($D$213/MiY)&gt;1,1-(SUM($J$213:CC213)+($D$213/MiY)),0)),5)*(CD$7&gt;=$E$213)</f>
        <v>0</v>
      </c>
      <c r="CE213" s="155">
        <f>ROUND(($D$213/MiY*(SUM($J$213:CD213)&lt;=1)+IF(SUM($J$213:CD213)+($D$213/MiY)&gt;1,1-(SUM($J$213:CD213)+($D$213/MiY)),0)),5)*(CE$7&gt;=$E$213)</f>
        <v>0</v>
      </c>
      <c r="CF213" s="155">
        <f>ROUND(($D$213/MiY*(SUM($J$213:CE213)&lt;=1)+IF(SUM($J$213:CE213)+($D$213/MiY)&gt;1,1-(SUM($J$213:CE213)+($D$213/MiY)),0)),5)*(CF$7&gt;=$E$213)</f>
        <v>0</v>
      </c>
      <c r="CG213" s="155">
        <f>ROUND(($D$213/MiY*(SUM($J$213:CF213)&lt;=1)+IF(SUM($J$213:CF213)+($D$213/MiY)&gt;1,1-(SUM($J$213:CF213)+($D$213/MiY)),0)),5)*(CG$7&gt;=$E$213)</f>
        <v>0</v>
      </c>
      <c r="CH213" s="155">
        <f>ROUND(($D$213/MiY*(SUM($J$213:CG213)&lt;=1)+IF(SUM($J$213:CG213)+($D$213/MiY)&gt;1,1-(SUM($J$213:CG213)+($D$213/MiY)),0)),5)*(CH$7&gt;=$E$213)</f>
        <v>0</v>
      </c>
      <c r="CI213" s="155">
        <f>ROUND(($D$213/MiY*(SUM($J$213:CH213)&lt;=1)+IF(SUM($J$213:CH213)+($D$213/MiY)&gt;1,1-(SUM($J$213:CH213)+($D$213/MiY)),0)),5)*(CI$7&gt;=$E$213)</f>
        <v>0</v>
      </c>
      <c r="CJ213" s="155">
        <f>ROUND(($D$213/MiY*(SUM($J$213:CI213)&lt;=1)+IF(SUM($J$213:CI213)+($D$213/MiY)&gt;1,1-(SUM($J$213:CI213)+($D$213/MiY)),0)),5)*(CJ$7&gt;=$E$213)</f>
        <v>0</v>
      </c>
      <c r="CK213" s="155">
        <f>ROUND(($D$213/MiY*(SUM($J$213:CJ213)&lt;=1)+IF(SUM($J$213:CJ213)+($D$213/MiY)&gt;1,1-(SUM($J$213:CJ213)+($D$213/MiY)),0)),5)*(CK$7&gt;=$E$213)</f>
        <v>0</v>
      </c>
      <c r="CL213" s="155">
        <f>ROUND(($D$213/MiY*(SUM($J$213:CK213)&lt;=1)+IF(SUM($J$213:CK213)+($D$213/MiY)&gt;1,1-(SUM($J$213:CK213)+($D$213/MiY)),0)),5)*(CL$7&gt;=$E$213)</f>
        <v>0</v>
      </c>
      <c r="CM213" s="155">
        <f>ROUND(($D$213/MiY*(SUM($J$213:CL213)&lt;=1)+IF(SUM($J$213:CL213)+($D$213/MiY)&gt;1,1-(SUM($J$213:CL213)+($D$213/MiY)),0)),5)*(CM$7&gt;=$E$213)</f>
        <v>0</v>
      </c>
      <c r="CN213" s="155">
        <f>ROUND(($D$213/MiY*(SUM($J$213:CM213)&lt;=1)+IF(SUM($J$213:CM213)+($D$213/MiY)&gt;1,1-(SUM($J$213:CM213)+($D$213/MiY)),0)),5)*(CN$7&gt;=$E$213)</f>
        <v>0</v>
      </c>
      <c r="CO213" s="155">
        <f>ROUND(($D$213/MiY*(SUM($J$213:CN213)&lt;=1)+IF(SUM($J$213:CN213)+($D$213/MiY)&gt;1,1-(SUM($J$213:CN213)+($D$213/MiY)),0)),5)*(CO$7&gt;=$E$213)</f>
        <v>0</v>
      </c>
      <c r="CP213" s="155">
        <f>ROUND(($D$213/MiY*(SUM($J$213:CO213)&lt;=1)+IF(SUM($J$213:CO213)+($D$213/MiY)&gt;1,1-(SUM($J$213:CO213)+($D$213/MiY)),0)),5)*(CP$7&gt;=$E$213)</f>
        <v>0</v>
      </c>
      <c r="CQ213" s="155">
        <f>ROUND(($D$213/MiY*(SUM($J$213:CP213)&lt;=1)+IF(SUM($J$213:CP213)+($D$213/MiY)&gt;1,1-(SUM($J$213:CP213)+($D$213/MiY)),0)),5)*(CQ$7&gt;=$E$213)</f>
        <v>0</v>
      </c>
      <c r="CR213" s="155">
        <f>ROUND(($D$213/MiY*(SUM($J$213:CQ213)&lt;=1)+IF(SUM($J$213:CQ213)+($D$213/MiY)&gt;1,1-(SUM($J$213:CQ213)+($D$213/MiY)),0)),5)*(CR$7&gt;=$E$213)</f>
        <v>0</v>
      </c>
      <c r="CS213" s="155">
        <f>ROUND(($D$213/MiY*(SUM($J$213:CR213)&lt;=1)+IF(SUM($J$213:CR213)+($D$213/MiY)&gt;1,1-(SUM($J$213:CR213)+($D$213/MiY)),0)),5)*(CS$7&gt;=$E$213)</f>
        <v>0</v>
      </c>
      <c r="CT213" s="155">
        <f>ROUND(($D$213/MiY*(SUM($J$213:CS213)&lt;=1)+IF(SUM($J$213:CS213)+($D$213/MiY)&gt;1,1-(SUM($J$213:CS213)+($D$213/MiY)),0)),5)*(CT$7&gt;=$E$213)</f>
        <v>0</v>
      </c>
      <c r="CU213" s="155">
        <f>ROUND(($D$213/MiY*(SUM($J$213:CT213)&lt;=1)+IF(SUM($J$213:CT213)+($D$213/MiY)&gt;1,1-(SUM($J$213:CT213)+($D$213/MiY)),0)),5)*(CU$7&gt;=$E$213)</f>
        <v>0</v>
      </c>
      <c r="CV213" s="155">
        <f>ROUND(($D$213/MiY*(SUM($J$213:CU213)&lt;=1)+IF(SUM($J$213:CU213)+($D$213/MiY)&gt;1,1-(SUM($J$213:CU213)+($D$213/MiY)),0)),5)*(CV$7&gt;=$E$213)</f>
        <v>0</v>
      </c>
      <c r="CW213" s="155">
        <f>ROUND(($D$213/MiY*(SUM($J$213:CV213)&lt;=1)+IF(SUM($J$213:CV213)+($D$213/MiY)&gt;1,1-(SUM($J$213:CV213)+($D$213/MiY)),0)),5)*(CW$7&gt;=$E$213)</f>
        <v>0</v>
      </c>
      <c r="CX213" s="155">
        <f>ROUND(($D$213/MiY*(SUM($J$213:CW213)&lt;=1)+IF(SUM($J$213:CW213)+($D$213/MiY)&gt;1,1-(SUM($J$213:CW213)+($D$213/MiY)),0)),5)*(CX$7&gt;=$E$213)</f>
        <v>0</v>
      </c>
      <c r="CY213" s="155">
        <f>ROUND(($D$213/MiY*(SUM($J$213:CX213)&lt;=1)+IF(SUM($J$213:CX213)+($D$213/MiY)&gt;1,1-(SUM($J$213:CX213)+($D$213/MiY)),0)),5)*(CY$7&gt;=$E$213)</f>
        <v>0</v>
      </c>
      <c r="CZ213" s="155">
        <f>ROUND(($D$213/MiY*(SUM($J$213:CY213)&lt;=1)+IF(SUM($J$213:CY213)+($D$213/MiY)&gt;1,1-(SUM($J$213:CY213)+($D$213/MiY)),0)),5)*(CZ$7&gt;=$E$213)</f>
        <v>0</v>
      </c>
      <c r="DA213" s="155">
        <f>ROUND(($D$213/MiY*(SUM($J$213:CZ213)&lt;=1)+IF(SUM($J$213:CZ213)+($D$213/MiY)&gt;1,1-(SUM($J$213:CZ213)+($D$213/MiY)),0)),5)*(DA$7&gt;=$E$213)</f>
        <v>0</v>
      </c>
      <c r="DB213" s="155">
        <f>ROUND(($D$213/MiY*(SUM($J$213:DA213)&lt;=1)+IF(SUM($J$213:DA213)+($D$213/MiY)&gt;1,1-(SUM($J$213:DA213)+($D$213/MiY)),0)),5)*(DB$7&gt;=$E$213)</f>
        <v>0</v>
      </c>
      <c r="DC213" s="155">
        <f>ROUND(($D$213/MiY*(SUM($J$213:DB213)&lt;=1)+IF(SUM($J$213:DB213)+($D$213/MiY)&gt;1,1-(SUM($J$213:DB213)+($D$213/MiY)),0)),5)*(DC$7&gt;=$E$213)</f>
        <v>0</v>
      </c>
      <c r="DD213" s="155">
        <f>ROUND(($D$213/MiY*(SUM($J$213:DC213)&lt;=1)+IF(SUM($J$213:DC213)+($D$213/MiY)&gt;1,1-(SUM($J$213:DC213)+($D$213/MiY)),0)),5)*(DD$7&gt;=$E$213)</f>
        <v>0</v>
      </c>
      <c r="DE213" s="155">
        <f>ROUND(($D$213/MiY*(SUM($J$213:DD213)&lt;=1)+IF(SUM($J$213:DD213)+($D$213/MiY)&gt;1,1-(SUM($J$213:DD213)+($D$213/MiY)),0)),5)*(DE$7&gt;=$E$213)</f>
        <v>0</v>
      </c>
      <c r="DF213" s="155">
        <f>ROUND(($D$213/MiY*(SUM($J$213:DE213)&lt;=1)+IF(SUM($J$213:DE213)+($D$213/MiY)&gt;1,1-(SUM($J$213:DE213)+($D$213/MiY)),0)),5)*(DF$7&gt;=$E$213)</f>
        <v>0</v>
      </c>
      <c r="DG213" s="155">
        <f>ROUND(($D$213/MiY*(SUM($J$213:DF213)&lt;=1)+IF(SUM($J$213:DF213)+($D$213/MiY)&gt;1,1-(SUM($J$213:DF213)+($D$213/MiY)),0)),5)*(DG$7&gt;=$E$213)</f>
        <v>0</v>
      </c>
      <c r="DH213" s="155">
        <f>ROUND(($D$213/MiY*(SUM($J$213:DG213)&lt;=1)+IF(SUM($J$213:DG213)+($D$213/MiY)&gt;1,1-(SUM($J$213:DG213)+($D$213/MiY)),0)),5)*(DH$7&gt;=$E$213)</f>
        <v>0</v>
      </c>
      <c r="DI213" s="155">
        <f>ROUND(($D$213/MiY*(SUM($J$213:DH213)&lt;=1)+IF(SUM($J$213:DH213)+($D$213/MiY)&gt;1,1-(SUM($J$213:DH213)+($D$213/MiY)),0)),5)*(DI$7&gt;=$E$213)</f>
        <v>0</v>
      </c>
      <c r="DJ213" s="155">
        <f>ROUND(($D$213/MiY*(SUM($J$213:DI213)&lt;=1)+IF(SUM($J$213:DI213)+($D$213/MiY)&gt;1,1-(SUM($J$213:DI213)+($D$213/MiY)),0)),5)*(DJ$7&gt;=$E$213)</f>
        <v>0</v>
      </c>
      <c r="DK213" s="155">
        <f>ROUND(($D$213/MiY*(SUM($J$213:DJ213)&lt;=1)+IF(SUM($J$213:DJ213)+($D$213/MiY)&gt;1,1-(SUM($J$213:DJ213)+($D$213/MiY)),0)),5)*(DK$7&gt;=$E$213)</f>
        <v>0</v>
      </c>
      <c r="DL213" s="155">
        <f>ROUND(($D$213/MiY*(SUM($J$213:DK213)&lt;=1)+IF(SUM($J$213:DK213)+($D$213/MiY)&gt;1,1-(SUM($J$213:DK213)+($D$213/MiY)),0)),5)*(DL$7&gt;=$E$213)</f>
        <v>0</v>
      </c>
      <c r="DM213" s="155">
        <f>ROUND(($D$213/MiY*(SUM($J$213:DL213)&lt;=1)+IF(SUM($J$213:DL213)+($D$213/MiY)&gt;1,1-(SUM($J$213:DL213)+($D$213/MiY)),0)),5)*(DM$7&gt;=$E$213)</f>
        <v>0</v>
      </c>
      <c r="DN213" s="155">
        <f>ROUND(($D$213/MiY*(SUM($J$213:DM213)&lt;=1)+IF(SUM($J$213:DM213)+($D$213/MiY)&gt;1,1-(SUM($J$213:DM213)+($D$213/MiY)),0)),5)*(DN$7&gt;=$E$213)</f>
        <v>0</v>
      </c>
      <c r="DO213" s="155">
        <f>ROUND(($D$213/MiY*(SUM($J$213:DN213)&lt;=1)+IF(SUM($J$213:DN213)+($D$213/MiY)&gt;1,1-(SUM($J$213:DN213)+($D$213/MiY)),0)),5)*(DO$7&gt;=$E$213)</f>
        <v>0</v>
      </c>
      <c r="DP213" s="155">
        <f>ROUND(($D$213/MiY*(SUM($J$213:DO213)&lt;=1)+IF(SUM($J$213:DO213)+($D$213/MiY)&gt;1,1-(SUM($J$213:DO213)+($D$213/MiY)),0)),5)*(DP$7&gt;=$E$213)</f>
        <v>0</v>
      </c>
      <c r="DQ213" s="155">
        <f>ROUND(($D$213/MiY*(SUM($J$213:DP213)&lt;=1)+IF(SUM($J$213:DP213)+($D$213/MiY)&gt;1,1-(SUM($J$213:DP213)+($D$213/MiY)),0)),5)*(DQ$7&gt;=$E$213)</f>
        <v>0</v>
      </c>
      <c r="DR213" s="155">
        <f>ROUND(($D$213/MiY*(SUM($J$213:DQ213)&lt;=1)+IF(SUM($J$213:DQ213)+($D$213/MiY)&gt;1,1-(SUM($J$213:DQ213)+($D$213/MiY)),0)),5)*(DR$7&gt;=$E$213)</f>
        <v>0</v>
      </c>
      <c r="DS213" s="155">
        <f>ROUND(($D$213/MiY*(SUM($J$213:DR213)&lt;=1)+IF(SUM($J$213:DR213)+($D$213/MiY)&gt;1,1-(SUM($J$213:DR213)+($D$213/MiY)),0)),5)*(DS$7&gt;=$E$213)</f>
        <v>0</v>
      </c>
      <c r="DT213" s="155">
        <f>ROUND(($D$213/MiY*(SUM($J$213:DS213)&lt;=1)+IF(SUM($J$213:DS213)+($D$213/MiY)&gt;1,1-(SUM($J$213:DS213)+($D$213/MiY)),0)),5)*(DT$7&gt;=$E$213)</f>
        <v>0</v>
      </c>
      <c r="DU213" s="155">
        <f>ROUND(($D$213/MiY*(SUM($J$213:DT213)&lt;=1)+IF(SUM($J$213:DT213)+($D$213/MiY)&gt;1,1-(SUM($J$213:DT213)+($D$213/MiY)),0)),5)*(DU$7&gt;=$E$213)</f>
        <v>0</v>
      </c>
      <c r="DV213" s="155">
        <f>ROUND(($D$213/MiY*(SUM($J$213:DU213)&lt;=1)+IF(SUM($J$213:DU213)+($D$213/MiY)&gt;1,1-(SUM($J$213:DU213)+($D$213/MiY)),0)),5)*(DV$7&gt;=$E$213)</f>
        <v>0</v>
      </c>
      <c r="DW213" s="155">
        <f>ROUND(($D$213/MiY*(SUM($J$213:DV213)&lt;=1)+IF(SUM($J$213:DV213)+($D$213/MiY)&gt;1,1-(SUM($J$213:DV213)+($D$213/MiY)),0)),5)*(DW$7&gt;=$E$213)</f>
        <v>0</v>
      </c>
      <c r="DX213" s="155">
        <f>ROUND(($D$213/MiY*(SUM($J$213:DW213)&lt;=1)+IF(SUM($J$213:DW213)+($D$213/MiY)&gt;1,1-(SUM($J$213:DW213)+($D$213/MiY)),0)),5)*(DX$7&gt;=$E$213)</f>
        <v>0</v>
      </c>
      <c r="DY213" s="155">
        <f>ROUND(($D$213/MiY*(SUM($J$213:DX213)&lt;=1)+IF(SUM($J$213:DX213)+($D$213/MiY)&gt;1,1-(SUM($J$213:DX213)+($D$213/MiY)),0)),5)*(DY$7&gt;=$E$213)</f>
        <v>0</v>
      </c>
      <c r="DZ213" s="155">
        <f>ROUND(($D$213/MiY*(SUM($J$213:DY213)&lt;=1)+IF(SUM($J$213:DY213)+($D$213/MiY)&gt;1,1-(SUM($J$213:DY213)+($D$213/MiY)),0)),5)*(DZ$7&gt;=$E$213)</f>
        <v>0</v>
      </c>
      <c r="EA213" s="155">
        <f>ROUND(($D$213/MiY*(SUM($J$213:DZ213)&lt;=1)+IF(SUM($J$213:DZ213)+($D$213/MiY)&gt;1,1-(SUM($J$213:DZ213)+($D$213/MiY)),0)),5)*(EA$7&gt;=$E$213)</f>
        <v>0</v>
      </c>
      <c r="EB213" s="155">
        <f>ROUND(($D$213/MiY*(SUM($J$213:EA213)&lt;=1)+IF(SUM($J$213:EA213)+($D$213/MiY)&gt;1,1-(SUM($J$213:EA213)+($D$213/MiY)),0)),5)*(EB$7&gt;=$E$213)</f>
        <v>0</v>
      </c>
    </row>
    <row r="214" spans="3:132" outlineLevel="1" x14ac:dyDescent="0.25">
      <c r="C214" s="318" t="s">
        <v>526</v>
      </c>
      <c r="G214" s="52" t="s">
        <v>525</v>
      </c>
      <c r="H214" s="46">
        <f t="shared" si="2865"/>
        <v>11993063.832117969</v>
      </c>
      <c r="J214" s="82">
        <f t="shared" ref="J214" si="2869">SUM($J$212:$EB$212)*J213</f>
        <v>0</v>
      </c>
      <c r="K214" s="82">
        <f t="shared" ref="K214" si="2870">SUM($J$212:$EB$212)*K213</f>
        <v>0</v>
      </c>
      <c r="L214" s="82">
        <f t="shared" ref="L214" si="2871">SUM($J$212:$EB$212)*L213</f>
        <v>0</v>
      </c>
      <c r="M214" s="82">
        <f t="shared" ref="M214" si="2872">SUM($J$212:$EB$212)*M213</f>
        <v>0</v>
      </c>
      <c r="N214" s="82">
        <f t="shared" ref="N214" si="2873">SUM($J$212:$EB$212)*N213</f>
        <v>0</v>
      </c>
      <c r="O214" s="82">
        <f t="shared" ref="O214" si="2874">SUM($J$212:$EB$212)*O213</f>
        <v>0</v>
      </c>
      <c r="P214" s="82">
        <f t="shared" ref="P214" si="2875">SUM($J$212:$EB$212)*P213</f>
        <v>0</v>
      </c>
      <c r="Q214" s="82">
        <f t="shared" ref="Q214" si="2876">SUM($J$212:$EB$212)*Q213</f>
        <v>0</v>
      </c>
      <c r="R214" s="82">
        <f t="shared" ref="R214" si="2877">SUM($J$212:$EB$212)*R213</f>
        <v>0</v>
      </c>
      <c r="S214" s="82">
        <f t="shared" ref="S214" si="2878">SUM($J$212:$EB$212)*S213</f>
        <v>0</v>
      </c>
      <c r="T214" s="82">
        <f t="shared" ref="T214" si="2879">SUM($J$212:$EB$212)*T213</f>
        <v>0</v>
      </c>
      <c r="U214" s="82">
        <f t="shared" ref="U214" si="2880">SUM($J$212:$EB$212)*U213</f>
        <v>0</v>
      </c>
      <c r="V214" s="82">
        <f t="shared" ref="V214" si="2881">SUM($J$212:$EB$212)*V213</f>
        <v>0</v>
      </c>
      <c r="W214" s="82">
        <f t="shared" ref="W214" si="2882">SUM($J$212:$EB$212)*W213</f>
        <v>0</v>
      </c>
      <c r="X214" s="82">
        <f t="shared" ref="X214" si="2883">SUM($J$212:$EB$212)*X213</f>
        <v>0</v>
      </c>
      <c r="Y214" s="82">
        <f t="shared" ref="Y214" si="2884">SUM($J$212:$EB$212)*Y213</f>
        <v>0</v>
      </c>
      <c r="Z214" s="82">
        <f t="shared" ref="Z214" si="2885">SUM($J$212:$EB$212)*Z213</f>
        <v>0</v>
      </c>
      <c r="AA214" s="82">
        <f t="shared" ref="AA214" si="2886">SUM($J$212:$EB$212)*AA213</f>
        <v>0</v>
      </c>
      <c r="AB214" s="82">
        <f t="shared" ref="AB214" si="2887">SUM($J$212:$EB$212)*AB213</f>
        <v>0</v>
      </c>
      <c r="AC214" s="82">
        <f t="shared" ref="AC214" si="2888">SUM($J$212:$EB$212)*AC213</f>
        <v>0</v>
      </c>
      <c r="AD214" s="82">
        <f t="shared" ref="AD214" si="2889">SUM($J$212:$EB$212)*AD213</f>
        <v>0</v>
      </c>
      <c r="AE214" s="82">
        <f t="shared" ref="AE214" si="2890">SUM($J$212:$EB$212)*AE213</f>
        <v>0</v>
      </c>
      <c r="AF214" s="82">
        <f t="shared" ref="AF214" si="2891">SUM($J$212:$EB$212)*AF213</f>
        <v>0</v>
      </c>
      <c r="AG214" s="82">
        <f t="shared" ref="AG214" si="2892">SUM($J$212:$EB$212)*AG213</f>
        <v>0</v>
      </c>
      <c r="AH214" s="82">
        <f t="shared" ref="AH214" si="2893">SUM($J$212:$EB$212)*AH213</f>
        <v>639590.09416685137</v>
      </c>
      <c r="AI214" s="82">
        <f>SUM($J$212:$EB$212)*AI213</f>
        <v>639590.09416685137</v>
      </c>
      <c r="AJ214" s="82">
        <f>SUM($J$212:$EB$212)*AJ213</f>
        <v>639590.09416685137</v>
      </c>
      <c r="AK214" s="82">
        <f t="shared" ref="AK214:BA214" si="2894">SUM($J$212:$EB$212)*AK213</f>
        <v>639590.09416685137</v>
      </c>
      <c r="AL214" s="82">
        <f t="shared" si="2894"/>
        <v>639590.09416685137</v>
      </c>
      <c r="AM214" s="82">
        <f t="shared" si="2894"/>
        <v>639590.09416685137</v>
      </c>
      <c r="AN214" s="82">
        <f t="shared" si="2894"/>
        <v>639590.09416685137</v>
      </c>
      <c r="AO214" s="82">
        <f t="shared" si="2894"/>
        <v>639590.09416685137</v>
      </c>
      <c r="AP214" s="82">
        <f t="shared" si="2894"/>
        <v>639590.09416685137</v>
      </c>
      <c r="AQ214" s="82">
        <f t="shared" si="2894"/>
        <v>639590.09416685137</v>
      </c>
      <c r="AR214" s="82">
        <f t="shared" si="2894"/>
        <v>639590.09416685137</v>
      </c>
      <c r="AS214" s="82">
        <f t="shared" si="2894"/>
        <v>639590.09416685137</v>
      </c>
      <c r="AT214" s="82">
        <f t="shared" si="2894"/>
        <v>639590.09416685137</v>
      </c>
      <c r="AU214" s="82">
        <f t="shared" si="2894"/>
        <v>639590.09416685137</v>
      </c>
      <c r="AV214" s="82">
        <f t="shared" si="2894"/>
        <v>639590.09416685137</v>
      </c>
      <c r="AW214" s="82">
        <f t="shared" si="2894"/>
        <v>639590.09416685137</v>
      </c>
      <c r="AX214" s="82">
        <f t="shared" si="2894"/>
        <v>639590.09416685137</v>
      </c>
      <c r="AY214" s="82">
        <f t="shared" si="2894"/>
        <v>639590.09416685137</v>
      </c>
      <c r="AZ214" s="82">
        <f t="shared" si="2894"/>
        <v>480442.13711464591</v>
      </c>
      <c r="BA214" s="82">
        <f t="shared" si="2894"/>
        <v>0</v>
      </c>
      <c r="BB214" s="82">
        <f>SUM($J$212:$EB$212)*BB213</f>
        <v>0</v>
      </c>
      <c r="BC214" s="82">
        <f t="shared" ref="BC214:DN214" si="2895">SUM($J$212:$EB$212)*BC213</f>
        <v>0</v>
      </c>
      <c r="BD214" s="82">
        <f t="shared" si="2895"/>
        <v>0</v>
      </c>
      <c r="BE214" s="82">
        <f t="shared" si="2895"/>
        <v>0</v>
      </c>
      <c r="BF214" s="82">
        <f t="shared" si="2895"/>
        <v>0</v>
      </c>
      <c r="BG214" s="82">
        <f t="shared" si="2895"/>
        <v>0</v>
      </c>
      <c r="BH214" s="82">
        <f t="shared" si="2895"/>
        <v>0</v>
      </c>
      <c r="BI214" s="82">
        <f t="shared" si="2895"/>
        <v>0</v>
      </c>
      <c r="BJ214" s="82">
        <f t="shared" si="2895"/>
        <v>0</v>
      </c>
      <c r="BK214" s="82">
        <f t="shared" si="2895"/>
        <v>0</v>
      </c>
      <c r="BL214" s="82">
        <f t="shared" si="2895"/>
        <v>0</v>
      </c>
      <c r="BM214" s="82">
        <f t="shared" si="2895"/>
        <v>0</v>
      </c>
      <c r="BN214" s="82">
        <f t="shared" si="2895"/>
        <v>0</v>
      </c>
      <c r="BO214" s="82">
        <f t="shared" si="2895"/>
        <v>0</v>
      </c>
      <c r="BP214" s="82">
        <f t="shared" si="2895"/>
        <v>0</v>
      </c>
      <c r="BQ214" s="82">
        <f t="shared" si="2895"/>
        <v>0</v>
      </c>
      <c r="BR214" s="82">
        <f t="shared" si="2895"/>
        <v>0</v>
      </c>
      <c r="BS214" s="82">
        <f t="shared" si="2895"/>
        <v>0</v>
      </c>
      <c r="BT214" s="82">
        <f t="shared" si="2895"/>
        <v>0</v>
      </c>
      <c r="BU214" s="82">
        <f t="shared" si="2895"/>
        <v>0</v>
      </c>
      <c r="BV214" s="82">
        <f t="shared" si="2895"/>
        <v>0</v>
      </c>
      <c r="BW214" s="82">
        <f t="shared" si="2895"/>
        <v>0</v>
      </c>
      <c r="BX214" s="82">
        <f t="shared" si="2895"/>
        <v>0</v>
      </c>
      <c r="BY214" s="82">
        <f t="shared" si="2895"/>
        <v>0</v>
      </c>
      <c r="BZ214" s="82">
        <f t="shared" si="2895"/>
        <v>0</v>
      </c>
      <c r="CA214" s="82">
        <f t="shared" si="2895"/>
        <v>0</v>
      </c>
      <c r="CB214" s="82">
        <f t="shared" si="2895"/>
        <v>0</v>
      </c>
      <c r="CC214" s="82">
        <f t="shared" si="2895"/>
        <v>0</v>
      </c>
      <c r="CD214" s="82">
        <f t="shared" si="2895"/>
        <v>0</v>
      </c>
      <c r="CE214" s="82">
        <f t="shared" si="2895"/>
        <v>0</v>
      </c>
      <c r="CF214" s="82">
        <f t="shared" si="2895"/>
        <v>0</v>
      </c>
      <c r="CG214" s="82">
        <f t="shared" si="2895"/>
        <v>0</v>
      </c>
      <c r="CH214" s="82">
        <f t="shared" si="2895"/>
        <v>0</v>
      </c>
      <c r="CI214" s="82">
        <f t="shared" si="2895"/>
        <v>0</v>
      </c>
      <c r="CJ214" s="82">
        <f t="shared" si="2895"/>
        <v>0</v>
      </c>
      <c r="CK214" s="82">
        <f t="shared" si="2895"/>
        <v>0</v>
      </c>
      <c r="CL214" s="82">
        <f t="shared" si="2895"/>
        <v>0</v>
      </c>
      <c r="CM214" s="82">
        <f t="shared" si="2895"/>
        <v>0</v>
      </c>
      <c r="CN214" s="82">
        <f t="shared" si="2895"/>
        <v>0</v>
      </c>
      <c r="CO214" s="82">
        <f t="shared" si="2895"/>
        <v>0</v>
      </c>
      <c r="CP214" s="82">
        <f t="shared" si="2895"/>
        <v>0</v>
      </c>
      <c r="CQ214" s="82">
        <f t="shared" si="2895"/>
        <v>0</v>
      </c>
      <c r="CR214" s="82">
        <f t="shared" si="2895"/>
        <v>0</v>
      </c>
      <c r="CS214" s="82">
        <f t="shared" si="2895"/>
        <v>0</v>
      </c>
      <c r="CT214" s="82">
        <f t="shared" si="2895"/>
        <v>0</v>
      </c>
      <c r="CU214" s="82">
        <f t="shared" si="2895"/>
        <v>0</v>
      </c>
      <c r="CV214" s="82">
        <f t="shared" si="2895"/>
        <v>0</v>
      </c>
      <c r="CW214" s="82">
        <f t="shared" si="2895"/>
        <v>0</v>
      </c>
      <c r="CX214" s="82">
        <f t="shared" si="2895"/>
        <v>0</v>
      </c>
      <c r="CY214" s="82">
        <f t="shared" si="2895"/>
        <v>0</v>
      </c>
      <c r="CZ214" s="82">
        <f t="shared" si="2895"/>
        <v>0</v>
      </c>
      <c r="DA214" s="82">
        <f t="shared" si="2895"/>
        <v>0</v>
      </c>
      <c r="DB214" s="82">
        <f t="shared" si="2895"/>
        <v>0</v>
      </c>
      <c r="DC214" s="82">
        <f t="shared" si="2895"/>
        <v>0</v>
      </c>
      <c r="DD214" s="82">
        <f t="shared" si="2895"/>
        <v>0</v>
      </c>
      <c r="DE214" s="82">
        <f t="shared" si="2895"/>
        <v>0</v>
      </c>
      <c r="DF214" s="82">
        <f t="shared" si="2895"/>
        <v>0</v>
      </c>
      <c r="DG214" s="82">
        <f t="shared" si="2895"/>
        <v>0</v>
      </c>
      <c r="DH214" s="82">
        <f t="shared" si="2895"/>
        <v>0</v>
      </c>
      <c r="DI214" s="82">
        <f t="shared" si="2895"/>
        <v>0</v>
      </c>
      <c r="DJ214" s="82">
        <f t="shared" si="2895"/>
        <v>0</v>
      </c>
      <c r="DK214" s="82">
        <f t="shared" si="2895"/>
        <v>0</v>
      </c>
      <c r="DL214" s="82">
        <f t="shared" si="2895"/>
        <v>0</v>
      </c>
      <c r="DM214" s="82">
        <f t="shared" si="2895"/>
        <v>0</v>
      </c>
      <c r="DN214" s="82">
        <f t="shared" si="2895"/>
        <v>0</v>
      </c>
      <c r="DO214" s="82">
        <f t="shared" ref="DO214:EB214" si="2896">SUM($J$212:$EB$212)*DO213</f>
        <v>0</v>
      </c>
      <c r="DP214" s="82">
        <f t="shared" si="2896"/>
        <v>0</v>
      </c>
      <c r="DQ214" s="82">
        <f t="shared" si="2896"/>
        <v>0</v>
      </c>
      <c r="DR214" s="82">
        <f t="shared" si="2896"/>
        <v>0</v>
      </c>
      <c r="DS214" s="82">
        <f t="shared" si="2896"/>
        <v>0</v>
      </c>
      <c r="DT214" s="82">
        <f t="shared" si="2896"/>
        <v>0</v>
      </c>
      <c r="DU214" s="82">
        <f t="shared" si="2896"/>
        <v>0</v>
      </c>
      <c r="DV214" s="82">
        <f t="shared" si="2896"/>
        <v>0</v>
      </c>
      <c r="DW214" s="82">
        <f t="shared" si="2896"/>
        <v>0</v>
      </c>
      <c r="DX214" s="82">
        <f t="shared" si="2896"/>
        <v>0</v>
      </c>
      <c r="DY214" s="82">
        <f t="shared" si="2896"/>
        <v>0</v>
      </c>
      <c r="DZ214" s="82">
        <f t="shared" si="2896"/>
        <v>0</v>
      </c>
      <c r="EA214" s="82">
        <f t="shared" si="2896"/>
        <v>0</v>
      </c>
      <c r="EB214" s="82">
        <f t="shared" si="2896"/>
        <v>0</v>
      </c>
    </row>
    <row r="215" spans="3:132" outlineLevel="1" x14ac:dyDescent="0.25">
      <c r="C215" s="318" t="s">
        <v>527</v>
      </c>
      <c r="D215" s="31">
        <f>Costs!$K$39</f>
        <v>1.9</v>
      </c>
      <c r="E215" s="31">
        <f>Costs!$K$40</f>
        <v>0.4</v>
      </c>
      <c r="G215" s="52" t="s">
        <v>220</v>
      </c>
      <c r="H215" s="29"/>
      <c r="J215" s="312">
        <f t="shared" ref="J215:BU215" si="2897">$D215-$E215</f>
        <v>1.5</v>
      </c>
      <c r="K215" s="312">
        <f t="shared" si="2897"/>
        <v>1.5</v>
      </c>
      <c r="L215" s="312">
        <f t="shared" si="2897"/>
        <v>1.5</v>
      </c>
      <c r="M215" s="312">
        <f t="shared" si="2897"/>
        <v>1.5</v>
      </c>
      <c r="N215" s="312">
        <f t="shared" si="2897"/>
        <v>1.5</v>
      </c>
      <c r="O215" s="312">
        <f t="shared" si="2897"/>
        <v>1.5</v>
      </c>
      <c r="P215" s="312">
        <f t="shared" si="2897"/>
        <v>1.5</v>
      </c>
      <c r="Q215" s="312">
        <f t="shared" si="2897"/>
        <v>1.5</v>
      </c>
      <c r="R215" s="312">
        <f t="shared" si="2897"/>
        <v>1.5</v>
      </c>
      <c r="S215" s="312">
        <f t="shared" si="2897"/>
        <v>1.5</v>
      </c>
      <c r="T215" s="312">
        <f t="shared" si="2897"/>
        <v>1.5</v>
      </c>
      <c r="U215" s="312">
        <f t="shared" si="2897"/>
        <v>1.5</v>
      </c>
      <c r="V215" s="312">
        <f t="shared" si="2897"/>
        <v>1.5</v>
      </c>
      <c r="W215" s="312">
        <f t="shared" si="2897"/>
        <v>1.5</v>
      </c>
      <c r="X215" s="312">
        <f t="shared" si="2897"/>
        <v>1.5</v>
      </c>
      <c r="Y215" s="312">
        <f t="shared" si="2897"/>
        <v>1.5</v>
      </c>
      <c r="Z215" s="312">
        <f t="shared" si="2897"/>
        <v>1.5</v>
      </c>
      <c r="AA215" s="312">
        <f t="shared" si="2897"/>
        <v>1.5</v>
      </c>
      <c r="AB215" s="312">
        <f t="shared" si="2897"/>
        <v>1.5</v>
      </c>
      <c r="AC215" s="312">
        <f t="shared" si="2897"/>
        <v>1.5</v>
      </c>
      <c r="AD215" s="312">
        <f t="shared" si="2897"/>
        <v>1.5</v>
      </c>
      <c r="AE215" s="312">
        <f t="shared" si="2897"/>
        <v>1.5</v>
      </c>
      <c r="AF215" s="312">
        <f t="shared" si="2897"/>
        <v>1.5</v>
      </c>
      <c r="AG215" s="312">
        <f t="shared" si="2897"/>
        <v>1.5</v>
      </c>
      <c r="AH215" s="312">
        <f t="shared" si="2897"/>
        <v>1.5</v>
      </c>
      <c r="AI215" s="312">
        <f t="shared" si="2897"/>
        <v>1.5</v>
      </c>
      <c r="AJ215" s="312">
        <f t="shared" si="2897"/>
        <v>1.5</v>
      </c>
      <c r="AK215" s="312">
        <f t="shared" si="2897"/>
        <v>1.5</v>
      </c>
      <c r="AL215" s="312">
        <f t="shared" si="2897"/>
        <v>1.5</v>
      </c>
      <c r="AM215" s="312">
        <f t="shared" si="2897"/>
        <v>1.5</v>
      </c>
      <c r="AN215" s="312">
        <f t="shared" si="2897"/>
        <v>1.5</v>
      </c>
      <c r="AO215" s="312">
        <f t="shared" si="2897"/>
        <v>1.5</v>
      </c>
      <c r="AP215" s="312">
        <f t="shared" si="2897"/>
        <v>1.5</v>
      </c>
      <c r="AQ215" s="312">
        <f t="shared" si="2897"/>
        <v>1.5</v>
      </c>
      <c r="AR215" s="312">
        <f t="shared" si="2897"/>
        <v>1.5</v>
      </c>
      <c r="AS215" s="312">
        <f t="shared" si="2897"/>
        <v>1.5</v>
      </c>
      <c r="AT215" s="312">
        <f t="shared" si="2897"/>
        <v>1.5</v>
      </c>
      <c r="AU215" s="312">
        <f t="shared" si="2897"/>
        <v>1.5</v>
      </c>
      <c r="AV215" s="312">
        <f t="shared" si="2897"/>
        <v>1.5</v>
      </c>
      <c r="AW215" s="312">
        <f t="shared" si="2897"/>
        <v>1.5</v>
      </c>
      <c r="AX215" s="312">
        <f t="shared" si="2897"/>
        <v>1.5</v>
      </c>
      <c r="AY215" s="312">
        <f t="shared" si="2897"/>
        <v>1.5</v>
      </c>
      <c r="AZ215" s="312">
        <f t="shared" si="2897"/>
        <v>1.5</v>
      </c>
      <c r="BA215" s="312">
        <f t="shared" si="2897"/>
        <v>1.5</v>
      </c>
      <c r="BB215" s="312">
        <f t="shared" si="2897"/>
        <v>1.5</v>
      </c>
      <c r="BC215" s="312">
        <f t="shared" si="2897"/>
        <v>1.5</v>
      </c>
      <c r="BD215" s="312">
        <f t="shared" si="2897"/>
        <v>1.5</v>
      </c>
      <c r="BE215" s="312">
        <f t="shared" si="2897"/>
        <v>1.5</v>
      </c>
      <c r="BF215" s="312">
        <f t="shared" si="2897"/>
        <v>1.5</v>
      </c>
      <c r="BG215" s="312">
        <f t="shared" si="2897"/>
        <v>1.5</v>
      </c>
      <c r="BH215" s="312">
        <f t="shared" si="2897"/>
        <v>1.5</v>
      </c>
      <c r="BI215" s="312">
        <f t="shared" si="2897"/>
        <v>1.5</v>
      </c>
      <c r="BJ215" s="312">
        <f t="shared" si="2897"/>
        <v>1.5</v>
      </c>
      <c r="BK215" s="312">
        <f t="shared" si="2897"/>
        <v>1.5</v>
      </c>
      <c r="BL215" s="312">
        <f t="shared" si="2897"/>
        <v>1.5</v>
      </c>
      <c r="BM215" s="312">
        <f t="shared" si="2897"/>
        <v>1.5</v>
      </c>
      <c r="BN215" s="312">
        <f t="shared" si="2897"/>
        <v>1.5</v>
      </c>
      <c r="BO215" s="312">
        <f t="shared" si="2897"/>
        <v>1.5</v>
      </c>
      <c r="BP215" s="312">
        <f t="shared" si="2897"/>
        <v>1.5</v>
      </c>
      <c r="BQ215" s="312">
        <f t="shared" si="2897"/>
        <v>1.5</v>
      </c>
      <c r="BR215" s="312">
        <f t="shared" si="2897"/>
        <v>1.5</v>
      </c>
      <c r="BS215" s="312">
        <f t="shared" si="2897"/>
        <v>1.5</v>
      </c>
      <c r="BT215" s="312">
        <f t="shared" si="2897"/>
        <v>1.5</v>
      </c>
      <c r="BU215" s="312">
        <f t="shared" si="2897"/>
        <v>1.5</v>
      </c>
      <c r="BV215" s="312">
        <f t="shared" ref="BV215:EB215" si="2898">$D215-$E215</f>
        <v>1.5</v>
      </c>
      <c r="BW215" s="312">
        <f t="shared" si="2898"/>
        <v>1.5</v>
      </c>
      <c r="BX215" s="312">
        <f t="shared" si="2898"/>
        <v>1.5</v>
      </c>
      <c r="BY215" s="312">
        <f t="shared" si="2898"/>
        <v>1.5</v>
      </c>
      <c r="BZ215" s="312">
        <f t="shared" si="2898"/>
        <v>1.5</v>
      </c>
      <c r="CA215" s="312">
        <f t="shared" si="2898"/>
        <v>1.5</v>
      </c>
      <c r="CB215" s="312">
        <f t="shared" si="2898"/>
        <v>1.5</v>
      </c>
      <c r="CC215" s="312">
        <f t="shared" si="2898"/>
        <v>1.5</v>
      </c>
      <c r="CD215" s="312">
        <f t="shared" si="2898"/>
        <v>1.5</v>
      </c>
      <c r="CE215" s="312">
        <f t="shared" si="2898"/>
        <v>1.5</v>
      </c>
      <c r="CF215" s="312">
        <f t="shared" si="2898"/>
        <v>1.5</v>
      </c>
      <c r="CG215" s="312">
        <f t="shared" si="2898"/>
        <v>1.5</v>
      </c>
      <c r="CH215" s="312">
        <f t="shared" si="2898"/>
        <v>1.5</v>
      </c>
      <c r="CI215" s="312">
        <f t="shared" si="2898"/>
        <v>1.5</v>
      </c>
      <c r="CJ215" s="312">
        <f t="shared" si="2898"/>
        <v>1.5</v>
      </c>
      <c r="CK215" s="312">
        <f t="shared" si="2898"/>
        <v>1.5</v>
      </c>
      <c r="CL215" s="312">
        <f t="shared" si="2898"/>
        <v>1.5</v>
      </c>
      <c r="CM215" s="312">
        <f t="shared" si="2898"/>
        <v>1.5</v>
      </c>
      <c r="CN215" s="312">
        <f t="shared" si="2898"/>
        <v>1.5</v>
      </c>
      <c r="CO215" s="312">
        <f t="shared" si="2898"/>
        <v>1.5</v>
      </c>
      <c r="CP215" s="312">
        <f t="shared" si="2898"/>
        <v>1.5</v>
      </c>
      <c r="CQ215" s="312">
        <f t="shared" si="2898"/>
        <v>1.5</v>
      </c>
      <c r="CR215" s="312">
        <f t="shared" si="2898"/>
        <v>1.5</v>
      </c>
      <c r="CS215" s="312">
        <f t="shared" si="2898"/>
        <v>1.5</v>
      </c>
      <c r="CT215" s="312">
        <f t="shared" si="2898"/>
        <v>1.5</v>
      </c>
      <c r="CU215" s="312">
        <f t="shared" si="2898"/>
        <v>1.5</v>
      </c>
      <c r="CV215" s="312">
        <f t="shared" si="2898"/>
        <v>1.5</v>
      </c>
      <c r="CW215" s="312">
        <f t="shared" si="2898"/>
        <v>1.5</v>
      </c>
      <c r="CX215" s="312">
        <f t="shared" si="2898"/>
        <v>1.5</v>
      </c>
      <c r="CY215" s="312">
        <f t="shared" si="2898"/>
        <v>1.5</v>
      </c>
      <c r="CZ215" s="312">
        <f t="shared" si="2898"/>
        <v>1.5</v>
      </c>
      <c r="DA215" s="312">
        <f t="shared" si="2898"/>
        <v>1.5</v>
      </c>
      <c r="DB215" s="312">
        <f t="shared" si="2898"/>
        <v>1.5</v>
      </c>
      <c r="DC215" s="312">
        <f t="shared" si="2898"/>
        <v>1.5</v>
      </c>
      <c r="DD215" s="312">
        <f t="shared" si="2898"/>
        <v>1.5</v>
      </c>
      <c r="DE215" s="312">
        <f t="shared" si="2898"/>
        <v>1.5</v>
      </c>
      <c r="DF215" s="312">
        <f t="shared" si="2898"/>
        <v>1.5</v>
      </c>
      <c r="DG215" s="312">
        <f t="shared" si="2898"/>
        <v>1.5</v>
      </c>
      <c r="DH215" s="312">
        <f t="shared" si="2898"/>
        <v>1.5</v>
      </c>
      <c r="DI215" s="312">
        <f t="shared" si="2898"/>
        <v>1.5</v>
      </c>
      <c r="DJ215" s="312">
        <f t="shared" si="2898"/>
        <v>1.5</v>
      </c>
      <c r="DK215" s="312">
        <f t="shared" si="2898"/>
        <v>1.5</v>
      </c>
      <c r="DL215" s="312">
        <f t="shared" si="2898"/>
        <v>1.5</v>
      </c>
      <c r="DM215" s="312">
        <f t="shared" si="2898"/>
        <v>1.5</v>
      </c>
      <c r="DN215" s="312">
        <f t="shared" si="2898"/>
        <v>1.5</v>
      </c>
      <c r="DO215" s="312">
        <f t="shared" si="2898"/>
        <v>1.5</v>
      </c>
      <c r="DP215" s="312">
        <f t="shared" si="2898"/>
        <v>1.5</v>
      </c>
      <c r="DQ215" s="312">
        <f t="shared" si="2898"/>
        <v>1.5</v>
      </c>
      <c r="DR215" s="312">
        <f t="shared" si="2898"/>
        <v>1.5</v>
      </c>
      <c r="DS215" s="312">
        <f t="shared" si="2898"/>
        <v>1.5</v>
      </c>
      <c r="DT215" s="312">
        <f t="shared" si="2898"/>
        <v>1.5</v>
      </c>
      <c r="DU215" s="312">
        <f t="shared" si="2898"/>
        <v>1.5</v>
      </c>
      <c r="DV215" s="312">
        <f t="shared" si="2898"/>
        <v>1.5</v>
      </c>
      <c r="DW215" s="312">
        <f t="shared" si="2898"/>
        <v>1.5</v>
      </c>
      <c r="DX215" s="312">
        <f t="shared" si="2898"/>
        <v>1.5</v>
      </c>
      <c r="DY215" s="312">
        <f t="shared" si="2898"/>
        <v>1.5</v>
      </c>
      <c r="DZ215" s="312">
        <f t="shared" si="2898"/>
        <v>1.5</v>
      </c>
      <c r="EA215" s="312">
        <f t="shared" si="2898"/>
        <v>1.5</v>
      </c>
      <c r="EB215" s="312">
        <f t="shared" si="2898"/>
        <v>1.5</v>
      </c>
    </row>
    <row r="216" spans="3:132" outlineLevel="1" x14ac:dyDescent="0.25">
      <c r="C216" s="327" t="s">
        <v>530</v>
      </c>
      <c r="D216" s="38"/>
      <c r="E216" s="38"/>
      <c r="F216" s="38"/>
      <c r="G216" s="55" t="s">
        <v>220</v>
      </c>
      <c r="H216" s="316">
        <f t="shared" ref="H216" si="2899">SUM(J216:EB216)</f>
        <v>17989595.748176958</v>
      </c>
      <c r="I216" s="38"/>
      <c r="J216" s="314">
        <f t="shared" ref="J216:Y216" si="2900">J214*J215</f>
        <v>0</v>
      </c>
      <c r="K216" s="314">
        <f t="shared" si="2900"/>
        <v>0</v>
      </c>
      <c r="L216" s="314">
        <f t="shared" si="2900"/>
        <v>0</v>
      </c>
      <c r="M216" s="314">
        <f t="shared" si="2900"/>
        <v>0</v>
      </c>
      <c r="N216" s="314">
        <f t="shared" si="2900"/>
        <v>0</v>
      </c>
      <c r="O216" s="314">
        <f t="shared" si="2900"/>
        <v>0</v>
      </c>
      <c r="P216" s="314">
        <f t="shared" si="2900"/>
        <v>0</v>
      </c>
      <c r="Q216" s="314">
        <f t="shared" si="2900"/>
        <v>0</v>
      </c>
      <c r="R216" s="314">
        <f t="shared" si="2900"/>
        <v>0</v>
      </c>
      <c r="S216" s="314">
        <f t="shared" si="2900"/>
        <v>0</v>
      </c>
      <c r="T216" s="314">
        <f t="shared" si="2900"/>
        <v>0</v>
      </c>
      <c r="U216" s="314">
        <f t="shared" si="2900"/>
        <v>0</v>
      </c>
      <c r="V216" s="314">
        <f t="shared" si="2900"/>
        <v>0</v>
      </c>
      <c r="W216" s="314">
        <f t="shared" si="2900"/>
        <v>0</v>
      </c>
      <c r="X216" s="314">
        <f t="shared" si="2900"/>
        <v>0</v>
      </c>
      <c r="Y216" s="314">
        <f t="shared" si="2900"/>
        <v>0</v>
      </c>
      <c r="Z216" s="314">
        <f>Z214*Z215</f>
        <v>0</v>
      </c>
      <c r="AA216" s="314">
        <f t="shared" ref="AA216:CL216" si="2901">AA214*AA215</f>
        <v>0</v>
      </c>
      <c r="AB216" s="314">
        <f t="shared" si="2901"/>
        <v>0</v>
      </c>
      <c r="AC216" s="314">
        <f t="shared" si="2901"/>
        <v>0</v>
      </c>
      <c r="AD216" s="314">
        <f t="shared" si="2901"/>
        <v>0</v>
      </c>
      <c r="AE216" s="314">
        <f t="shared" si="2901"/>
        <v>0</v>
      </c>
      <c r="AF216" s="314">
        <f t="shared" si="2901"/>
        <v>0</v>
      </c>
      <c r="AG216" s="314">
        <f t="shared" si="2901"/>
        <v>0</v>
      </c>
      <c r="AH216" s="314">
        <f t="shared" si="2901"/>
        <v>959385.14125027705</v>
      </c>
      <c r="AI216" s="314">
        <f t="shared" si="2901"/>
        <v>959385.14125027705</v>
      </c>
      <c r="AJ216" s="314">
        <f t="shared" si="2901"/>
        <v>959385.14125027705</v>
      </c>
      <c r="AK216" s="314">
        <f t="shared" si="2901"/>
        <v>959385.14125027705</v>
      </c>
      <c r="AL216" s="314">
        <f t="shared" si="2901"/>
        <v>959385.14125027705</v>
      </c>
      <c r="AM216" s="314">
        <f t="shared" si="2901"/>
        <v>959385.14125027705</v>
      </c>
      <c r="AN216" s="314">
        <f t="shared" si="2901"/>
        <v>959385.14125027705</v>
      </c>
      <c r="AO216" s="314">
        <f t="shared" si="2901"/>
        <v>959385.14125027705</v>
      </c>
      <c r="AP216" s="314">
        <f t="shared" si="2901"/>
        <v>959385.14125027705</v>
      </c>
      <c r="AQ216" s="314">
        <f t="shared" si="2901"/>
        <v>959385.14125027705</v>
      </c>
      <c r="AR216" s="314">
        <f t="shared" si="2901"/>
        <v>959385.14125027705</v>
      </c>
      <c r="AS216" s="314">
        <f t="shared" si="2901"/>
        <v>959385.14125027705</v>
      </c>
      <c r="AT216" s="314">
        <f t="shared" si="2901"/>
        <v>959385.14125027705</v>
      </c>
      <c r="AU216" s="314">
        <f t="shared" si="2901"/>
        <v>959385.14125027705</v>
      </c>
      <c r="AV216" s="314">
        <f t="shared" si="2901"/>
        <v>959385.14125027705</v>
      </c>
      <c r="AW216" s="314">
        <f t="shared" si="2901"/>
        <v>959385.14125027705</v>
      </c>
      <c r="AX216" s="314">
        <f t="shared" si="2901"/>
        <v>959385.14125027705</v>
      </c>
      <c r="AY216" s="314">
        <f t="shared" si="2901"/>
        <v>959385.14125027705</v>
      </c>
      <c r="AZ216" s="314">
        <f t="shared" si="2901"/>
        <v>720663.20567196887</v>
      </c>
      <c r="BA216" s="314">
        <f t="shared" si="2901"/>
        <v>0</v>
      </c>
      <c r="BB216" s="314">
        <f t="shared" si="2901"/>
        <v>0</v>
      </c>
      <c r="BC216" s="314">
        <f t="shared" si="2901"/>
        <v>0</v>
      </c>
      <c r="BD216" s="314">
        <f t="shared" si="2901"/>
        <v>0</v>
      </c>
      <c r="BE216" s="314">
        <f t="shared" si="2901"/>
        <v>0</v>
      </c>
      <c r="BF216" s="314">
        <f t="shared" si="2901"/>
        <v>0</v>
      </c>
      <c r="BG216" s="314">
        <f t="shared" si="2901"/>
        <v>0</v>
      </c>
      <c r="BH216" s="314">
        <f t="shared" si="2901"/>
        <v>0</v>
      </c>
      <c r="BI216" s="314">
        <f t="shared" si="2901"/>
        <v>0</v>
      </c>
      <c r="BJ216" s="314">
        <f t="shared" si="2901"/>
        <v>0</v>
      </c>
      <c r="BK216" s="314">
        <f t="shared" si="2901"/>
        <v>0</v>
      </c>
      <c r="BL216" s="314">
        <f t="shared" si="2901"/>
        <v>0</v>
      </c>
      <c r="BM216" s="314">
        <f t="shared" si="2901"/>
        <v>0</v>
      </c>
      <c r="BN216" s="314">
        <f t="shared" si="2901"/>
        <v>0</v>
      </c>
      <c r="BO216" s="314">
        <f t="shared" si="2901"/>
        <v>0</v>
      </c>
      <c r="BP216" s="314">
        <f t="shared" si="2901"/>
        <v>0</v>
      </c>
      <c r="BQ216" s="314">
        <f t="shared" si="2901"/>
        <v>0</v>
      </c>
      <c r="BR216" s="314">
        <f t="shared" si="2901"/>
        <v>0</v>
      </c>
      <c r="BS216" s="314">
        <f t="shared" si="2901"/>
        <v>0</v>
      </c>
      <c r="BT216" s="314">
        <f t="shared" si="2901"/>
        <v>0</v>
      </c>
      <c r="BU216" s="314">
        <f t="shared" si="2901"/>
        <v>0</v>
      </c>
      <c r="BV216" s="314">
        <f t="shared" si="2901"/>
        <v>0</v>
      </c>
      <c r="BW216" s="314">
        <f t="shared" si="2901"/>
        <v>0</v>
      </c>
      <c r="BX216" s="314">
        <f t="shared" si="2901"/>
        <v>0</v>
      </c>
      <c r="BY216" s="314">
        <f t="shared" si="2901"/>
        <v>0</v>
      </c>
      <c r="BZ216" s="314">
        <f t="shared" si="2901"/>
        <v>0</v>
      </c>
      <c r="CA216" s="314">
        <f t="shared" si="2901"/>
        <v>0</v>
      </c>
      <c r="CB216" s="314">
        <f t="shared" si="2901"/>
        <v>0</v>
      </c>
      <c r="CC216" s="314">
        <f t="shared" si="2901"/>
        <v>0</v>
      </c>
      <c r="CD216" s="314">
        <f t="shared" si="2901"/>
        <v>0</v>
      </c>
      <c r="CE216" s="314">
        <f t="shared" si="2901"/>
        <v>0</v>
      </c>
      <c r="CF216" s="314">
        <f t="shared" si="2901"/>
        <v>0</v>
      </c>
      <c r="CG216" s="314">
        <f t="shared" si="2901"/>
        <v>0</v>
      </c>
      <c r="CH216" s="314">
        <f t="shared" si="2901"/>
        <v>0</v>
      </c>
      <c r="CI216" s="314">
        <f t="shared" si="2901"/>
        <v>0</v>
      </c>
      <c r="CJ216" s="314">
        <f t="shared" si="2901"/>
        <v>0</v>
      </c>
      <c r="CK216" s="314">
        <f t="shared" si="2901"/>
        <v>0</v>
      </c>
      <c r="CL216" s="314">
        <f t="shared" si="2901"/>
        <v>0</v>
      </c>
      <c r="CM216" s="314">
        <f t="shared" ref="CM216:EB216" si="2902">CM214*CM215</f>
        <v>0</v>
      </c>
      <c r="CN216" s="314">
        <f t="shared" si="2902"/>
        <v>0</v>
      </c>
      <c r="CO216" s="314">
        <f t="shared" si="2902"/>
        <v>0</v>
      </c>
      <c r="CP216" s="314">
        <f t="shared" si="2902"/>
        <v>0</v>
      </c>
      <c r="CQ216" s="314">
        <f t="shared" si="2902"/>
        <v>0</v>
      </c>
      <c r="CR216" s="314">
        <f t="shared" si="2902"/>
        <v>0</v>
      </c>
      <c r="CS216" s="314">
        <f t="shared" si="2902"/>
        <v>0</v>
      </c>
      <c r="CT216" s="314">
        <f t="shared" si="2902"/>
        <v>0</v>
      </c>
      <c r="CU216" s="314">
        <f t="shared" si="2902"/>
        <v>0</v>
      </c>
      <c r="CV216" s="314">
        <f t="shared" si="2902"/>
        <v>0</v>
      </c>
      <c r="CW216" s="314">
        <f t="shared" si="2902"/>
        <v>0</v>
      </c>
      <c r="CX216" s="314">
        <f t="shared" si="2902"/>
        <v>0</v>
      </c>
      <c r="CY216" s="314">
        <f t="shared" si="2902"/>
        <v>0</v>
      </c>
      <c r="CZ216" s="314">
        <f t="shared" si="2902"/>
        <v>0</v>
      </c>
      <c r="DA216" s="314">
        <f t="shared" si="2902"/>
        <v>0</v>
      </c>
      <c r="DB216" s="314">
        <f t="shared" si="2902"/>
        <v>0</v>
      </c>
      <c r="DC216" s="314">
        <f t="shared" si="2902"/>
        <v>0</v>
      </c>
      <c r="DD216" s="314">
        <f t="shared" si="2902"/>
        <v>0</v>
      </c>
      <c r="DE216" s="314">
        <f t="shared" si="2902"/>
        <v>0</v>
      </c>
      <c r="DF216" s="314">
        <f t="shared" si="2902"/>
        <v>0</v>
      </c>
      <c r="DG216" s="314">
        <f t="shared" si="2902"/>
        <v>0</v>
      </c>
      <c r="DH216" s="314">
        <f t="shared" si="2902"/>
        <v>0</v>
      </c>
      <c r="DI216" s="314">
        <f t="shared" si="2902"/>
        <v>0</v>
      </c>
      <c r="DJ216" s="314">
        <f t="shared" si="2902"/>
        <v>0</v>
      </c>
      <c r="DK216" s="314">
        <f t="shared" si="2902"/>
        <v>0</v>
      </c>
      <c r="DL216" s="314">
        <f t="shared" si="2902"/>
        <v>0</v>
      </c>
      <c r="DM216" s="314">
        <f t="shared" si="2902"/>
        <v>0</v>
      </c>
      <c r="DN216" s="314">
        <f t="shared" si="2902"/>
        <v>0</v>
      </c>
      <c r="DO216" s="314">
        <f t="shared" si="2902"/>
        <v>0</v>
      </c>
      <c r="DP216" s="314">
        <f t="shared" si="2902"/>
        <v>0</v>
      </c>
      <c r="DQ216" s="314">
        <f t="shared" si="2902"/>
        <v>0</v>
      </c>
      <c r="DR216" s="314">
        <f t="shared" si="2902"/>
        <v>0</v>
      </c>
      <c r="DS216" s="314">
        <f t="shared" si="2902"/>
        <v>0</v>
      </c>
      <c r="DT216" s="314">
        <f t="shared" si="2902"/>
        <v>0</v>
      </c>
      <c r="DU216" s="314">
        <f t="shared" si="2902"/>
        <v>0</v>
      </c>
      <c r="DV216" s="314">
        <f t="shared" si="2902"/>
        <v>0</v>
      </c>
      <c r="DW216" s="314">
        <f t="shared" si="2902"/>
        <v>0</v>
      </c>
      <c r="DX216" s="314">
        <f t="shared" si="2902"/>
        <v>0</v>
      </c>
      <c r="DY216" s="314">
        <f t="shared" si="2902"/>
        <v>0</v>
      </c>
      <c r="DZ216" s="314">
        <f t="shared" si="2902"/>
        <v>0</v>
      </c>
      <c r="EA216" s="314">
        <f t="shared" si="2902"/>
        <v>0</v>
      </c>
      <c r="EB216" s="314">
        <f t="shared" si="2902"/>
        <v>0</v>
      </c>
    </row>
    <row r="217" spans="3:132" outlineLevel="1" x14ac:dyDescent="0.25">
      <c r="C217" s="324" t="s">
        <v>417</v>
      </c>
      <c r="D217" s="34"/>
      <c r="E217" s="34"/>
      <c r="F217" s="34"/>
      <c r="G217" s="67" t="s">
        <v>215</v>
      </c>
      <c r="H217" s="34"/>
      <c r="I217" s="34"/>
      <c r="J217" s="126">
        <f>J$13</f>
        <v>1</v>
      </c>
      <c r="K217" s="126">
        <f t="shared" ref="K217:BV217" si="2903">K$13</f>
        <v>1.0026792493128671</v>
      </c>
      <c r="L217" s="126">
        <f t="shared" si="2903"/>
        <v>1.0056539350998608</v>
      </c>
      <c r="M217" s="126">
        <f t="shared" si="2903"/>
        <v>1.0085410656939733</v>
      </c>
      <c r="N217" s="126">
        <f t="shared" si="2903"/>
        <v>1.0114364849476103</v>
      </c>
      <c r="O217" s="126">
        <f t="shared" si="2903"/>
        <v>1.0143402166566737</v>
      </c>
      <c r="P217" s="126">
        <f t="shared" si="2903"/>
        <v>1.0172522846853813</v>
      </c>
      <c r="Q217" s="126">
        <f t="shared" si="2903"/>
        <v>1.0201727129664624</v>
      </c>
      <c r="R217" s="126">
        <f t="shared" si="2903"/>
        <v>1.0231015255013547</v>
      </c>
      <c r="S217" s="126">
        <f t="shared" si="2903"/>
        <v>1.0260387463604019</v>
      </c>
      <c r="T217" s="126">
        <f t="shared" si="2903"/>
        <v>1.028984399683051</v>
      </c>
      <c r="U217" s="126">
        <f t="shared" si="2903"/>
        <v>1.0319385096780509</v>
      </c>
      <c r="V217" s="126">
        <f t="shared" si="2903"/>
        <v>1.0349011006236515</v>
      </c>
      <c r="W217" s="126">
        <f t="shared" si="2903"/>
        <v>1.0377730230388176</v>
      </c>
      <c r="X217" s="126">
        <f t="shared" si="2903"/>
        <v>1.0408518228283561</v>
      </c>
      <c r="Y217" s="126">
        <f t="shared" si="2903"/>
        <v>1.0438400029932626</v>
      </c>
      <c r="Z217" s="126">
        <f t="shared" si="2903"/>
        <v>1.046836761920777</v>
      </c>
      <c r="AA217" s="126">
        <f t="shared" si="2903"/>
        <v>1.0498421242396576</v>
      </c>
      <c r="AB217" s="126">
        <f t="shared" si="2903"/>
        <v>1.05285611464937</v>
      </c>
      <c r="AC217" s="126">
        <f t="shared" si="2903"/>
        <v>1.0558787579202888</v>
      </c>
      <c r="AD217" s="126">
        <f t="shared" si="2903"/>
        <v>1.0589100788939025</v>
      </c>
      <c r="AE217" s="126">
        <f t="shared" si="2903"/>
        <v>1.0619501024830165</v>
      </c>
      <c r="AF217" s="126">
        <f t="shared" si="2903"/>
        <v>1.0649988536719583</v>
      </c>
      <c r="AG217" s="126">
        <f t="shared" si="2903"/>
        <v>1.0680563575167832</v>
      </c>
      <c r="AH217" s="126">
        <f t="shared" si="2903"/>
        <v>1.0711226391454798</v>
      </c>
      <c r="AI217" s="126">
        <f t="shared" si="2903"/>
        <v>1.0739924437404067</v>
      </c>
      <c r="AJ217" s="126">
        <f t="shared" si="2903"/>
        <v>1.0771786970311998</v>
      </c>
      <c r="AK217" s="126">
        <f t="shared" si="2903"/>
        <v>1.0802711679727233</v>
      </c>
      <c r="AL217" s="126">
        <f t="shared" si="2903"/>
        <v>1.0833725170851116</v>
      </c>
      <c r="AM217" s="126">
        <f t="shared" si="2903"/>
        <v>1.0864827698566941</v>
      </c>
      <c r="AN217" s="126">
        <f t="shared" si="2903"/>
        <v>1.0896019518489746</v>
      </c>
      <c r="AO217" s="126">
        <f t="shared" si="2903"/>
        <v>1.0927300886968412</v>
      </c>
      <c r="AP217" s="126">
        <f t="shared" si="2903"/>
        <v>1.0958672061087775</v>
      </c>
      <c r="AQ217" s="126">
        <f t="shared" si="2903"/>
        <v>1.0990133298670732</v>
      </c>
      <c r="AR217" s="126">
        <f t="shared" si="2903"/>
        <v>1.1021684858280367</v>
      </c>
      <c r="AS217" s="126">
        <f t="shared" si="2903"/>
        <v>1.1053326999222071</v>
      </c>
      <c r="AT217" s="126">
        <f t="shared" si="2903"/>
        <v>1.1085059981545673</v>
      </c>
      <c r="AU217" s="126">
        <f t="shared" si="2903"/>
        <v>1.111475962088432</v>
      </c>
      <c r="AV217" s="126">
        <f t="shared" si="2903"/>
        <v>1.1147734191259395</v>
      </c>
      <c r="AW217" s="126">
        <f t="shared" si="2903"/>
        <v>1.1179738207069689</v>
      </c>
      <c r="AX217" s="126">
        <f t="shared" si="2903"/>
        <v>1.1211834103167977</v>
      </c>
      <c r="AY217" s="126">
        <f t="shared" si="2903"/>
        <v>1.1244022143333261</v>
      </c>
      <c r="AZ217" s="126">
        <f t="shared" si="2903"/>
        <v>1.1276302592101826</v>
      </c>
      <c r="BA217" s="126">
        <f t="shared" si="2903"/>
        <v>1.1308675714769412</v>
      </c>
      <c r="BB217" s="126">
        <f t="shared" si="2903"/>
        <v>1.1341141777393395</v>
      </c>
      <c r="BC217" s="126">
        <f t="shared" si="2903"/>
        <v>1.1373701046794982</v>
      </c>
      <c r="BD217" s="126">
        <f t="shared" si="2903"/>
        <v>1.1406353790561385</v>
      </c>
      <c r="BE217" s="126">
        <f t="shared" si="2903"/>
        <v>1.1439100277048042</v>
      </c>
      <c r="BF217" s="126">
        <f t="shared" si="2903"/>
        <v>1.1471940775380809</v>
      </c>
      <c r="BG217" s="126">
        <f t="shared" si="2903"/>
        <v>1.15026769648205</v>
      </c>
      <c r="BH217" s="126">
        <f t="shared" si="2903"/>
        <v>1.1536802383994258</v>
      </c>
      <c r="BI217" s="126">
        <f t="shared" si="2903"/>
        <v>1.1569923375180708</v>
      </c>
      <c r="BJ217" s="126">
        <f t="shared" si="2903"/>
        <v>1.1603139453378331</v>
      </c>
      <c r="BK217" s="126">
        <f t="shared" si="2903"/>
        <v>1.1636450891572303</v>
      </c>
      <c r="BL217" s="126">
        <f t="shared" si="2903"/>
        <v>1.1669857963531516</v>
      </c>
      <c r="BM217" s="126">
        <f t="shared" si="2903"/>
        <v>1.1703360943810825</v>
      </c>
      <c r="BN217" s="126">
        <f t="shared" si="2903"/>
        <v>1.1736960107753303</v>
      </c>
      <c r="BO217" s="126">
        <f t="shared" si="2903"/>
        <v>1.1770655731492505</v>
      </c>
      <c r="BP217" s="126">
        <f t="shared" si="2903"/>
        <v>1.180444809195474</v>
      </c>
      <c r="BQ217" s="126">
        <f t="shared" si="2903"/>
        <v>1.1838337466861339</v>
      </c>
      <c r="BR217" s="126">
        <f t="shared" si="2903"/>
        <v>1.1872324134730949</v>
      </c>
      <c r="BS217" s="126">
        <f t="shared" si="2903"/>
        <v>1.1905270658589224</v>
      </c>
      <c r="BT217" s="126">
        <f t="shared" si="2903"/>
        <v>1.1940590467434065</v>
      </c>
      <c r="BU217" s="126">
        <f t="shared" si="2903"/>
        <v>1.1974870693312041</v>
      </c>
      <c r="BV217" s="126">
        <f t="shared" si="2903"/>
        <v>1.2009249334246579</v>
      </c>
      <c r="BW217" s="126">
        <f t="shared" ref="BW217:EB217" si="2904">BW$13</f>
        <v>1.204372667277734</v>
      </c>
      <c r="BX217" s="126">
        <f t="shared" si="2904"/>
        <v>1.2078302992255125</v>
      </c>
      <c r="BY217" s="126">
        <f t="shared" si="2904"/>
        <v>1.2112978576844211</v>
      </c>
      <c r="BZ217" s="126">
        <f t="shared" si="2904"/>
        <v>1.2147753711524676</v>
      </c>
      <c r="CA217" s="126">
        <f t="shared" si="2904"/>
        <v>1.2182628682094752</v>
      </c>
      <c r="CB217" s="126">
        <f t="shared" si="2904"/>
        <v>1.2217603775173165</v>
      </c>
      <c r="CC217" s="126">
        <f t="shared" si="2904"/>
        <v>1.2252679278201495</v>
      </c>
      <c r="CD217" s="126">
        <f t="shared" si="2904"/>
        <v>1.2287855479446541</v>
      </c>
      <c r="CE217" s="126">
        <f t="shared" si="2904"/>
        <v>1.232077770779646</v>
      </c>
      <c r="CF217" s="126">
        <f t="shared" si="2904"/>
        <v>1.23573302168438</v>
      </c>
      <c r="CG217" s="126">
        <f t="shared" si="2904"/>
        <v>1.2392806860334544</v>
      </c>
      <c r="CH217" s="126">
        <f t="shared" si="2904"/>
        <v>1.2428385353675644</v>
      </c>
      <c r="CI217" s="126">
        <f t="shared" si="2904"/>
        <v>1.2464065989267703</v>
      </c>
      <c r="CJ217" s="126">
        <f t="shared" si="2904"/>
        <v>1.2499849060350778</v>
      </c>
      <c r="CK217" s="126">
        <f t="shared" si="2904"/>
        <v>1.2535734861006791</v>
      </c>
      <c r="CL217" s="126">
        <f t="shared" si="2904"/>
        <v>1.257172368616194</v>
      </c>
      <c r="CM217" s="126">
        <f t="shared" si="2904"/>
        <v>1.2607815831589126</v>
      </c>
      <c r="CN217" s="126">
        <f t="shared" si="2904"/>
        <v>1.2644011593910389</v>
      </c>
      <c r="CO217" s="126">
        <f t="shared" si="2904"/>
        <v>1.2680311270599336</v>
      </c>
      <c r="CP217" s="126">
        <f t="shared" si="2904"/>
        <v>1.2716715159983594</v>
      </c>
      <c r="CQ217" s="126">
        <f t="shared" si="2904"/>
        <v>1.2750786410337906</v>
      </c>
      <c r="CR217" s="126">
        <f t="shared" si="2904"/>
        <v>1.2788614642181557</v>
      </c>
      <c r="CS217" s="126">
        <f t="shared" si="2904"/>
        <v>1.2825329459576562</v>
      </c>
      <c r="CT217" s="126">
        <f t="shared" si="2904"/>
        <v>1.2862149681493797</v>
      </c>
      <c r="CU217" s="126">
        <f t="shared" si="2904"/>
        <v>1.289907561053897</v>
      </c>
      <c r="CV217" s="126">
        <f t="shared" si="2904"/>
        <v>1.293610755018654</v>
      </c>
      <c r="CW217" s="126">
        <f t="shared" si="2904"/>
        <v>1.2973245804782207</v>
      </c>
      <c r="CX217" s="126">
        <f t="shared" si="2904"/>
        <v>1.3010490679545423</v>
      </c>
      <c r="CY217" s="126">
        <f t="shared" si="2904"/>
        <v>1.304784248057189</v>
      </c>
      <c r="CZ217" s="126">
        <f t="shared" si="2904"/>
        <v>1.3085301514836076</v>
      </c>
      <c r="DA217" s="126">
        <f t="shared" si="2904"/>
        <v>1.3122868090193751</v>
      </c>
      <c r="DB217" s="126">
        <f t="shared" si="2904"/>
        <v>1.3160542515384499</v>
      </c>
      <c r="DC217" s="126">
        <f t="shared" si="2904"/>
        <v>1.3195802889875801</v>
      </c>
      <c r="DD217" s="126">
        <f t="shared" si="2904"/>
        <v>1.323495136864544</v>
      </c>
      <c r="DE217" s="126">
        <f t="shared" si="2904"/>
        <v>1.3272947573576725</v>
      </c>
      <c r="DF217" s="126">
        <f t="shared" si="2904"/>
        <v>1.3311052861764079</v>
      </c>
      <c r="DG217" s="126">
        <f t="shared" si="2904"/>
        <v>1.3349267546374479</v>
      </c>
      <c r="DH217" s="126">
        <f t="shared" si="2904"/>
        <v>1.3387591941473977</v>
      </c>
      <c r="DI217" s="126">
        <f t="shared" si="2904"/>
        <v>1.3426026362030277</v>
      </c>
      <c r="DJ217" s="126">
        <f t="shared" si="2904"/>
        <v>1.3464571123915319</v>
      </c>
      <c r="DK217" s="126">
        <f t="shared" si="2904"/>
        <v>1.3503226543907885</v>
      </c>
      <c r="DL217" s="126">
        <f t="shared" si="2904"/>
        <v>1.3541992939696192</v>
      </c>
      <c r="DM217" s="126">
        <f t="shared" si="2904"/>
        <v>1.358087062988051</v>
      </c>
      <c r="DN217" s="126">
        <f t="shared" si="2904"/>
        <v>1.361985993397578</v>
      </c>
      <c r="DO217" s="126">
        <f t="shared" si="2904"/>
        <v>1.3657655991021458</v>
      </c>
      <c r="DP217" s="126">
        <f t="shared" si="2904"/>
        <v>1.3698174666548035</v>
      </c>
      <c r="DQ217" s="126">
        <f t="shared" si="2904"/>
        <v>1.3737500738651915</v>
      </c>
      <c r="DR217" s="126">
        <f t="shared" si="2904"/>
        <v>1.3776939711925826</v>
      </c>
      <c r="DS217" s="126">
        <f t="shared" si="2904"/>
        <v>1.381649191049759</v>
      </c>
      <c r="DT217" s="126">
        <f t="shared" si="2904"/>
        <v>1.385615765942557</v>
      </c>
      <c r="DU217" s="126">
        <f t="shared" si="2904"/>
        <v>1.3895937284701338</v>
      </c>
      <c r="DV217" s="126">
        <f t="shared" si="2904"/>
        <v>1.3935831113252357</v>
      </c>
      <c r="DW217" s="126">
        <f t="shared" si="2904"/>
        <v>1.3975839472944662</v>
      </c>
      <c r="DX217" s="126">
        <f t="shared" si="2904"/>
        <v>1.401596269258556</v>
      </c>
      <c r="DY217" s="126">
        <f t="shared" si="2904"/>
        <v>1.4056201101926329</v>
      </c>
      <c r="DZ217" s="126">
        <f t="shared" si="2904"/>
        <v>1.4096555031664932</v>
      </c>
      <c r="EA217" s="126">
        <f t="shared" si="2904"/>
        <v>1.4134323217047313</v>
      </c>
      <c r="EB217" s="126">
        <f t="shared" si="2904"/>
        <v>1.4176256038945581</v>
      </c>
    </row>
    <row r="218" spans="3:132" outlineLevel="1" x14ac:dyDescent="0.25">
      <c r="C218" s="321" t="s">
        <v>528</v>
      </c>
      <c r="D218" s="38"/>
      <c r="E218" s="38"/>
      <c r="F218" s="38"/>
      <c r="G218" s="52" t="s">
        <v>220</v>
      </c>
      <c r="H218" s="46">
        <f t="shared" ref="H218" si="2905">SUM(J218:EB218)</f>
        <v>19765725.69580869</v>
      </c>
      <c r="I218" s="38"/>
      <c r="J218" s="82">
        <f>J216*J217</f>
        <v>0</v>
      </c>
      <c r="K218" s="82">
        <f t="shared" ref="K218" si="2906">K216*K217</f>
        <v>0</v>
      </c>
      <c r="L218" s="82">
        <f t="shared" ref="L218" si="2907">L216*L217</f>
        <v>0</v>
      </c>
      <c r="M218" s="82">
        <f t="shared" ref="M218" si="2908">M216*M217</f>
        <v>0</v>
      </c>
      <c r="N218" s="82">
        <f t="shared" ref="N218" si="2909">N216*N217</f>
        <v>0</v>
      </c>
      <c r="O218" s="82">
        <f t="shared" ref="O218" si="2910">O216*O217</f>
        <v>0</v>
      </c>
      <c r="P218" s="82">
        <f t="shared" ref="P218" si="2911">P216*P217</f>
        <v>0</v>
      </c>
      <c r="Q218" s="82">
        <f t="shared" ref="Q218" si="2912">Q216*Q217</f>
        <v>0</v>
      </c>
      <c r="R218" s="82">
        <f t="shared" ref="R218" si="2913">R216*R217</f>
        <v>0</v>
      </c>
      <c r="S218" s="82">
        <f t="shared" ref="S218" si="2914">S216*S217</f>
        <v>0</v>
      </c>
      <c r="T218" s="82">
        <f t="shared" ref="T218" si="2915">T216*T217</f>
        <v>0</v>
      </c>
      <c r="U218" s="82">
        <f t="shared" ref="U218" si="2916">U216*U217</f>
        <v>0</v>
      </c>
      <c r="V218" s="82">
        <f t="shared" ref="V218" si="2917">V216*V217</f>
        <v>0</v>
      </c>
      <c r="W218" s="82">
        <f t="shared" ref="W218" si="2918">W216*W217</f>
        <v>0</v>
      </c>
      <c r="X218" s="82">
        <f t="shared" ref="X218" si="2919">X216*X217</f>
        <v>0</v>
      </c>
      <c r="Y218" s="82">
        <f t="shared" ref="Y218" si="2920">Y216*Y217</f>
        <v>0</v>
      </c>
      <c r="Z218" s="82">
        <f t="shared" ref="Z218" si="2921">Z216*Z217</f>
        <v>0</v>
      </c>
      <c r="AA218" s="82">
        <f t="shared" ref="AA218" si="2922">AA216*AA217</f>
        <v>0</v>
      </c>
      <c r="AB218" s="82">
        <f t="shared" ref="AB218" si="2923">AB216*AB217</f>
        <v>0</v>
      </c>
      <c r="AC218" s="82">
        <f t="shared" ref="AC218" si="2924">AC216*AC217</f>
        <v>0</v>
      </c>
      <c r="AD218" s="82">
        <f t="shared" ref="AD218" si="2925">AD216*AD217</f>
        <v>0</v>
      </c>
      <c r="AE218" s="82">
        <f t="shared" ref="AE218" si="2926">AE216*AE217</f>
        <v>0</v>
      </c>
      <c r="AF218" s="82">
        <f t="shared" ref="AF218" si="2927">AF216*AF217</f>
        <v>0</v>
      </c>
      <c r="AG218" s="82">
        <f t="shared" ref="AG218" si="2928">AG216*AG217</f>
        <v>0</v>
      </c>
      <c r="AH218" s="82">
        <f t="shared" ref="AH218" si="2929">AH216*AH217</f>
        <v>1027619.1444529557</v>
      </c>
      <c r="AI218" s="82">
        <f t="shared" ref="AI218" si="2930">AI216*AI217</f>
        <v>1030372.3923396203</v>
      </c>
      <c r="AJ218" s="82">
        <f t="shared" ref="AJ218" si="2931">AJ216*AJ217</f>
        <v>1033429.236403067</v>
      </c>
      <c r="AK218" s="82">
        <f t="shared" ref="AK218" si="2932">AK216*AK217</f>
        <v>1036396.1070741129</v>
      </c>
      <c r="AL218" s="82">
        <f t="shared" ref="AL218" si="2933">AL216*AL217</f>
        <v>1039371.4953303681</v>
      </c>
      <c r="AM218" s="82">
        <f t="shared" ref="AM218" si="2934">AM216*AM217</f>
        <v>1042355.4256249567</v>
      </c>
      <c r="AN218" s="82">
        <f t="shared" ref="AN218" si="2935">AN216*AN217</f>
        <v>1045347.922481206</v>
      </c>
      <c r="AO218" s="82">
        <f t="shared" ref="AO218" si="2936">AO216*AO217</f>
        <v>1048349.0104928467</v>
      </c>
      <c r="AP218" s="82">
        <f t="shared" ref="AP218" si="2937">AP216*AP217</f>
        <v>1051358.7143242159</v>
      </c>
      <c r="AQ218" s="82">
        <f t="shared" ref="AQ218" si="2938">AQ216*AQ217</f>
        <v>1054377.0587104594</v>
      </c>
      <c r="AR218" s="82">
        <f t="shared" ref="AR218" si="2939">AR216*AR217</f>
        <v>1057404.068457735</v>
      </c>
      <c r="AS218" s="82">
        <f t="shared" ref="AS218" si="2940">AS216*AS217</f>
        <v>1060439.7684434168</v>
      </c>
      <c r="AT218" s="82">
        <f t="shared" ref="AT218" si="2941">AT216*AT217</f>
        <v>1063484.1836162989</v>
      </c>
      <c r="AU218" s="82">
        <f t="shared" ref="AU218" si="2942">AU216*AU217</f>
        <v>1066333.5228844979</v>
      </c>
      <c r="AV218" s="82">
        <f t="shared" ref="AV218" si="2943">AV216*AV217</f>
        <v>1069497.0541701938</v>
      </c>
      <c r="AW218" s="82">
        <f t="shared" ref="AW218" si="2944">AW216*AW217</f>
        <v>1072567.4718930672</v>
      </c>
      <c r="AX218" s="82">
        <f t="shared" ref="AX218" si="2945">AX216*AX217</f>
        <v>1075646.7044742482</v>
      </c>
      <c r="AY218" s="82">
        <f t="shared" ref="AY218" si="2946">AY216*AY217</f>
        <v>1078734.7772203023</v>
      </c>
      <c r="AZ218" s="82">
        <f t="shared" ref="AZ218" si="2947">AZ216*AZ217</f>
        <v>812641.6374151234</v>
      </c>
      <c r="BA218" s="82">
        <f t="shared" ref="BA218" si="2948">BA216*BA217</f>
        <v>0</v>
      </c>
      <c r="BB218" s="82">
        <f t="shared" ref="BB218" si="2949">BB216*BB217</f>
        <v>0</v>
      </c>
      <c r="BC218" s="82">
        <f t="shared" ref="BC218" si="2950">BC216*BC217</f>
        <v>0</v>
      </c>
      <c r="BD218" s="82">
        <f t="shared" ref="BD218" si="2951">BD216*BD217</f>
        <v>0</v>
      </c>
      <c r="BE218" s="82">
        <f t="shared" ref="BE218" si="2952">BE216*BE217</f>
        <v>0</v>
      </c>
      <c r="BF218" s="82">
        <f t="shared" ref="BF218" si="2953">BF216*BF217</f>
        <v>0</v>
      </c>
      <c r="BG218" s="82">
        <f t="shared" ref="BG218" si="2954">BG216*BG217</f>
        <v>0</v>
      </c>
      <c r="BH218" s="82">
        <f t="shared" ref="BH218" si="2955">BH216*BH217</f>
        <v>0</v>
      </c>
      <c r="BI218" s="82">
        <f t="shared" ref="BI218" si="2956">BI216*BI217</f>
        <v>0</v>
      </c>
      <c r="BJ218" s="82">
        <f t="shared" ref="BJ218" si="2957">BJ216*BJ217</f>
        <v>0</v>
      </c>
      <c r="BK218" s="82">
        <f t="shared" ref="BK218" si="2958">BK216*BK217</f>
        <v>0</v>
      </c>
      <c r="BL218" s="82">
        <f t="shared" ref="BL218" si="2959">BL216*BL217</f>
        <v>0</v>
      </c>
      <c r="BM218" s="82">
        <f t="shared" ref="BM218" si="2960">BM216*BM217</f>
        <v>0</v>
      </c>
      <c r="BN218" s="82">
        <f t="shared" ref="BN218" si="2961">BN216*BN217</f>
        <v>0</v>
      </c>
      <c r="BO218" s="82">
        <f t="shared" ref="BO218" si="2962">BO216*BO217</f>
        <v>0</v>
      </c>
      <c r="BP218" s="82">
        <f t="shared" ref="BP218" si="2963">BP216*BP217</f>
        <v>0</v>
      </c>
      <c r="BQ218" s="82">
        <f t="shared" ref="BQ218" si="2964">BQ216*BQ217</f>
        <v>0</v>
      </c>
      <c r="BR218" s="82">
        <f t="shared" ref="BR218" si="2965">BR216*BR217</f>
        <v>0</v>
      </c>
      <c r="BS218" s="82">
        <f t="shared" ref="BS218" si="2966">BS216*BS217</f>
        <v>0</v>
      </c>
      <c r="BT218" s="82">
        <f t="shared" ref="BT218" si="2967">BT216*BT217</f>
        <v>0</v>
      </c>
      <c r="BU218" s="82">
        <f t="shared" ref="BU218" si="2968">BU216*BU217</f>
        <v>0</v>
      </c>
      <c r="BV218" s="82">
        <f t="shared" ref="BV218" si="2969">BV216*BV217</f>
        <v>0</v>
      </c>
      <c r="BW218" s="82">
        <f t="shared" ref="BW218" si="2970">BW216*BW217</f>
        <v>0</v>
      </c>
      <c r="BX218" s="82">
        <f t="shared" ref="BX218" si="2971">BX216*BX217</f>
        <v>0</v>
      </c>
      <c r="BY218" s="82">
        <f t="shared" ref="BY218" si="2972">BY216*BY217</f>
        <v>0</v>
      </c>
      <c r="BZ218" s="82">
        <f t="shared" ref="BZ218" si="2973">BZ216*BZ217</f>
        <v>0</v>
      </c>
      <c r="CA218" s="82">
        <f t="shared" ref="CA218" si="2974">CA216*CA217</f>
        <v>0</v>
      </c>
      <c r="CB218" s="82">
        <f t="shared" ref="CB218" si="2975">CB216*CB217</f>
        <v>0</v>
      </c>
      <c r="CC218" s="82">
        <f t="shared" ref="CC218" si="2976">CC216*CC217</f>
        <v>0</v>
      </c>
      <c r="CD218" s="82">
        <f t="shared" ref="CD218" si="2977">CD216*CD217</f>
        <v>0</v>
      </c>
      <c r="CE218" s="82">
        <f t="shared" ref="CE218" si="2978">CE216*CE217</f>
        <v>0</v>
      </c>
      <c r="CF218" s="82">
        <f t="shared" ref="CF218" si="2979">CF216*CF217</f>
        <v>0</v>
      </c>
      <c r="CG218" s="82">
        <f t="shared" ref="CG218" si="2980">CG216*CG217</f>
        <v>0</v>
      </c>
      <c r="CH218" s="82">
        <f t="shared" ref="CH218" si="2981">CH216*CH217</f>
        <v>0</v>
      </c>
      <c r="CI218" s="82">
        <f t="shared" ref="CI218" si="2982">CI216*CI217</f>
        <v>0</v>
      </c>
      <c r="CJ218" s="82">
        <f t="shared" ref="CJ218" si="2983">CJ216*CJ217</f>
        <v>0</v>
      </c>
      <c r="CK218" s="82">
        <f t="shared" ref="CK218" si="2984">CK216*CK217</f>
        <v>0</v>
      </c>
      <c r="CL218" s="82">
        <f t="shared" ref="CL218" si="2985">CL216*CL217</f>
        <v>0</v>
      </c>
      <c r="CM218" s="82">
        <f t="shared" ref="CM218" si="2986">CM216*CM217</f>
        <v>0</v>
      </c>
      <c r="CN218" s="82">
        <f t="shared" ref="CN218" si="2987">CN216*CN217</f>
        <v>0</v>
      </c>
      <c r="CO218" s="82">
        <f t="shared" ref="CO218" si="2988">CO216*CO217</f>
        <v>0</v>
      </c>
      <c r="CP218" s="82">
        <f t="shared" ref="CP218" si="2989">CP216*CP217</f>
        <v>0</v>
      </c>
      <c r="CQ218" s="82">
        <f t="shared" ref="CQ218" si="2990">CQ216*CQ217</f>
        <v>0</v>
      </c>
      <c r="CR218" s="82">
        <f t="shared" ref="CR218" si="2991">CR216*CR217</f>
        <v>0</v>
      </c>
      <c r="CS218" s="82">
        <f t="shared" ref="CS218" si="2992">CS216*CS217</f>
        <v>0</v>
      </c>
      <c r="CT218" s="82">
        <f t="shared" ref="CT218" si="2993">CT216*CT217</f>
        <v>0</v>
      </c>
      <c r="CU218" s="82">
        <f t="shared" ref="CU218" si="2994">CU216*CU217</f>
        <v>0</v>
      </c>
      <c r="CV218" s="82">
        <f t="shared" ref="CV218" si="2995">CV216*CV217</f>
        <v>0</v>
      </c>
      <c r="CW218" s="82">
        <f t="shared" ref="CW218" si="2996">CW216*CW217</f>
        <v>0</v>
      </c>
      <c r="CX218" s="82">
        <f t="shared" ref="CX218" si="2997">CX216*CX217</f>
        <v>0</v>
      </c>
      <c r="CY218" s="82">
        <f t="shared" ref="CY218" si="2998">CY216*CY217</f>
        <v>0</v>
      </c>
      <c r="CZ218" s="82">
        <f t="shared" ref="CZ218" si="2999">CZ216*CZ217</f>
        <v>0</v>
      </c>
      <c r="DA218" s="82">
        <f t="shared" ref="DA218" si="3000">DA216*DA217</f>
        <v>0</v>
      </c>
      <c r="DB218" s="82">
        <f t="shared" ref="DB218" si="3001">DB216*DB217</f>
        <v>0</v>
      </c>
      <c r="DC218" s="82">
        <f t="shared" ref="DC218" si="3002">DC216*DC217</f>
        <v>0</v>
      </c>
      <c r="DD218" s="82">
        <f t="shared" ref="DD218" si="3003">DD216*DD217</f>
        <v>0</v>
      </c>
      <c r="DE218" s="82">
        <f t="shared" ref="DE218" si="3004">DE216*DE217</f>
        <v>0</v>
      </c>
      <c r="DF218" s="82">
        <f t="shared" ref="DF218" si="3005">DF216*DF217</f>
        <v>0</v>
      </c>
      <c r="DG218" s="82">
        <f t="shared" ref="DG218" si="3006">DG216*DG217</f>
        <v>0</v>
      </c>
      <c r="DH218" s="82">
        <f t="shared" ref="DH218" si="3007">DH216*DH217</f>
        <v>0</v>
      </c>
      <c r="DI218" s="82">
        <f t="shared" ref="DI218" si="3008">DI216*DI217</f>
        <v>0</v>
      </c>
      <c r="DJ218" s="82">
        <f t="shared" ref="DJ218" si="3009">DJ216*DJ217</f>
        <v>0</v>
      </c>
      <c r="DK218" s="82">
        <f t="shared" ref="DK218" si="3010">DK216*DK217</f>
        <v>0</v>
      </c>
      <c r="DL218" s="82">
        <f t="shared" ref="DL218" si="3011">DL216*DL217</f>
        <v>0</v>
      </c>
      <c r="DM218" s="82">
        <f t="shared" ref="DM218" si="3012">DM216*DM217</f>
        <v>0</v>
      </c>
      <c r="DN218" s="82">
        <f t="shared" ref="DN218" si="3013">DN216*DN217</f>
        <v>0</v>
      </c>
      <c r="DO218" s="82">
        <f t="shared" ref="DO218" si="3014">DO216*DO217</f>
        <v>0</v>
      </c>
      <c r="DP218" s="82">
        <f t="shared" ref="DP218" si="3015">DP216*DP217</f>
        <v>0</v>
      </c>
      <c r="DQ218" s="82">
        <f t="shared" ref="DQ218" si="3016">DQ216*DQ217</f>
        <v>0</v>
      </c>
      <c r="DR218" s="82">
        <f t="shared" ref="DR218" si="3017">DR216*DR217</f>
        <v>0</v>
      </c>
      <c r="DS218" s="82">
        <f t="shared" ref="DS218" si="3018">DS216*DS217</f>
        <v>0</v>
      </c>
      <c r="DT218" s="82">
        <f t="shared" ref="DT218" si="3019">DT216*DT217</f>
        <v>0</v>
      </c>
      <c r="DU218" s="82">
        <f t="shared" ref="DU218" si="3020">DU216*DU217</f>
        <v>0</v>
      </c>
      <c r="DV218" s="82">
        <f t="shared" ref="DV218" si="3021">DV216*DV217</f>
        <v>0</v>
      </c>
      <c r="DW218" s="82">
        <f t="shared" ref="DW218" si="3022">DW216*DW217</f>
        <v>0</v>
      </c>
      <c r="DX218" s="82">
        <f t="shared" ref="DX218" si="3023">DX216*DX217</f>
        <v>0</v>
      </c>
      <c r="DY218" s="82">
        <f t="shared" ref="DY218" si="3024">DY216*DY217</f>
        <v>0</v>
      </c>
      <c r="DZ218" s="82">
        <f t="shared" ref="DZ218" si="3025">DZ216*DZ217</f>
        <v>0</v>
      </c>
      <c r="EA218" s="82">
        <f t="shared" ref="EA218" si="3026">EA216*EA217</f>
        <v>0</v>
      </c>
      <c r="EB218" s="82">
        <f t="shared" ref="EB218" si="3027">EB216*EB217</f>
        <v>0</v>
      </c>
    </row>
    <row r="219" spans="3:132" outlineLevel="1" x14ac:dyDescent="0.25">
      <c r="C219" s="32"/>
      <c r="G219" s="52"/>
      <c r="H219" s="29"/>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row>
    <row r="220" spans="3:132" ht="13" outlineLevel="1" x14ac:dyDescent="0.3">
      <c r="C220" s="340" t="s">
        <v>504</v>
      </c>
      <c r="G220" s="52"/>
      <c r="H220" s="29"/>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row>
    <row r="221" spans="3:132" outlineLevel="1" x14ac:dyDescent="0.25">
      <c r="C221" s="318" t="s">
        <v>524</v>
      </c>
      <c r="G221" s="52" t="s">
        <v>525</v>
      </c>
      <c r="H221" s="46">
        <f t="shared" ref="H221" si="3028">SUM(J221:EB221)</f>
        <v>2848484.8484848491</v>
      </c>
      <c r="J221" s="82">
        <f>J199</f>
        <v>0</v>
      </c>
      <c r="K221" s="82">
        <f t="shared" ref="K221:BV221" si="3029">K199</f>
        <v>0</v>
      </c>
      <c r="L221" s="82">
        <f t="shared" si="3029"/>
        <v>0</v>
      </c>
      <c r="M221" s="82">
        <f t="shared" si="3029"/>
        <v>0</v>
      </c>
      <c r="N221" s="82">
        <f t="shared" si="3029"/>
        <v>0</v>
      </c>
      <c r="O221" s="82">
        <f t="shared" si="3029"/>
        <v>0</v>
      </c>
      <c r="P221" s="82">
        <f t="shared" si="3029"/>
        <v>2848484.8484848491</v>
      </c>
      <c r="Q221" s="82">
        <f t="shared" si="3029"/>
        <v>0</v>
      </c>
      <c r="R221" s="82">
        <f t="shared" si="3029"/>
        <v>0</v>
      </c>
      <c r="S221" s="82">
        <f t="shared" si="3029"/>
        <v>0</v>
      </c>
      <c r="T221" s="82">
        <f t="shared" si="3029"/>
        <v>0</v>
      </c>
      <c r="U221" s="82">
        <f t="shared" si="3029"/>
        <v>0</v>
      </c>
      <c r="V221" s="82">
        <f t="shared" si="3029"/>
        <v>0</v>
      </c>
      <c r="W221" s="82">
        <f t="shared" si="3029"/>
        <v>0</v>
      </c>
      <c r="X221" s="82">
        <f t="shared" si="3029"/>
        <v>0</v>
      </c>
      <c r="Y221" s="82">
        <f t="shared" si="3029"/>
        <v>0</v>
      </c>
      <c r="Z221" s="82">
        <f t="shared" si="3029"/>
        <v>0</v>
      </c>
      <c r="AA221" s="82">
        <f t="shared" si="3029"/>
        <v>0</v>
      </c>
      <c r="AB221" s="82">
        <f t="shared" si="3029"/>
        <v>0</v>
      </c>
      <c r="AC221" s="82">
        <f t="shared" si="3029"/>
        <v>0</v>
      </c>
      <c r="AD221" s="82">
        <f t="shared" si="3029"/>
        <v>0</v>
      </c>
      <c r="AE221" s="82">
        <f t="shared" si="3029"/>
        <v>0</v>
      </c>
      <c r="AF221" s="82">
        <f t="shared" si="3029"/>
        <v>0</v>
      </c>
      <c r="AG221" s="82">
        <f t="shared" si="3029"/>
        <v>0</v>
      </c>
      <c r="AH221" s="82">
        <f t="shared" si="3029"/>
        <v>0</v>
      </c>
      <c r="AI221" s="82">
        <f t="shared" si="3029"/>
        <v>0</v>
      </c>
      <c r="AJ221" s="82">
        <f t="shared" si="3029"/>
        <v>0</v>
      </c>
      <c r="AK221" s="82">
        <f t="shared" si="3029"/>
        <v>0</v>
      </c>
      <c r="AL221" s="82">
        <f t="shared" si="3029"/>
        <v>0</v>
      </c>
      <c r="AM221" s="82">
        <f t="shared" si="3029"/>
        <v>0</v>
      </c>
      <c r="AN221" s="82">
        <f t="shared" si="3029"/>
        <v>0</v>
      </c>
      <c r="AO221" s="82">
        <f t="shared" si="3029"/>
        <v>0</v>
      </c>
      <c r="AP221" s="82">
        <f t="shared" si="3029"/>
        <v>0</v>
      </c>
      <c r="AQ221" s="82">
        <f t="shared" si="3029"/>
        <v>0</v>
      </c>
      <c r="AR221" s="82">
        <f t="shared" si="3029"/>
        <v>0</v>
      </c>
      <c r="AS221" s="82">
        <f t="shared" si="3029"/>
        <v>0</v>
      </c>
      <c r="AT221" s="82">
        <f t="shared" si="3029"/>
        <v>0</v>
      </c>
      <c r="AU221" s="82">
        <f t="shared" si="3029"/>
        <v>0</v>
      </c>
      <c r="AV221" s="82">
        <f t="shared" si="3029"/>
        <v>0</v>
      </c>
      <c r="AW221" s="82">
        <f t="shared" si="3029"/>
        <v>0</v>
      </c>
      <c r="AX221" s="82">
        <f t="shared" si="3029"/>
        <v>0</v>
      </c>
      <c r="AY221" s="82">
        <f t="shared" si="3029"/>
        <v>0</v>
      </c>
      <c r="AZ221" s="82">
        <f t="shared" si="3029"/>
        <v>0</v>
      </c>
      <c r="BA221" s="82">
        <f t="shared" si="3029"/>
        <v>0</v>
      </c>
      <c r="BB221" s="82">
        <f t="shared" si="3029"/>
        <v>0</v>
      </c>
      <c r="BC221" s="82">
        <f t="shared" si="3029"/>
        <v>0</v>
      </c>
      <c r="BD221" s="82">
        <f t="shared" si="3029"/>
        <v>0</v>
      </c>
      <c r="BE221" s="82">
        <f t="shared" si="3029"/>
        <v>0</v>
      </c>
      <c r="BF221" s="82">
        <f t="shared" si="3029"/>
        <v>0</v>
      </c>
      <c r="BG221" s="82">
        <f t="shared" si="3029"/>
        <v>0</v>
      </c>
      <c r="BH221" s="82">
        <f t="shared" si="3029"/>
        <v>0</v>
      </c>
      <c r="BI221" s="82">
        <f t="shared" si="3029"/>
        <v>0</v>
      </c>
      <c r="BJ221" s="82">
        <f t="shared" si="3029"/>
        <v>0</v>
      </c>
      <c r="BK221" s="82">
        <f t="shared" si="3029"/>
        <v>0</v>
      </c>
      <c r="BL221" s="82">
        <f t="shared" si="3029"/>
        <v>0</v>
      </c>
      <c r="BM221" s="82">
        <f t="shared" si="3029"/>
        <v>0</v>
      </c>
      <c r="BN221" s="82">
        <f t="shared" si="3029"/>
        <v>0</v>
      </c>
      <c r="BO221" s="82">
        <f t="shared" si="3029"/>
        <v>0</v>
      </c>
      <c r="BP221" s="82">
        <f t="shared" si="3029"/>
        <v>0</v>
      </c>
      <c r="BQ221" s="82">
        <f t="shared" si="3029"/>
        <v>0</v>
      </c>
      <c r="BR221" s="82">
        <f t="shared" si="3029"/>
        <v>0</v>
      </c>
      <c r="BS221" s="82">
        <f t="shared" si="3029"/>
        <v>0</v>
      </c>
      <c r="BT221" s="82">
        <f t="shared" si="3029"/>
        <v>0</v>
      </c>
      <c r="BU221" s="82">
        <f t="shared" si="3029"/>
        <v>0</v>
      </c>
      <c r="BV221" s="82">
        <f t="shared" si="3029"/>
        <v>0</v>
      </c>
      <c r="BW221" s="82">
        <f t="shared" ref="BW221:EB221" si="3030">BW199</f>
        <v>0</v>
      </c>
      <c r="BX221" s="82">
        <f t="shared" si="3030"/>
        <v>0</v>
      </c>
      <c r="BY221" s="82">
        <f t="shared" si="3030"/>
        <v>0</v>
      </c>
      <c r="BZ221" s="82">
        <f t="shared" si="3030"/>
        <v>0</v>
      </c>
      <c r="CA221" s="82">
        <f t="shared" si="3030"/>
        <v>0</v>
      </c>
      <c r="CB221" s="82">
        <f t="shared" si="3030"/>
        <v>0</v>
      </c>
      <c r="CC221" s="82">
        <f t="shared" si="3030"/>
        <v>0</v>
      </c>
      <c r="CD221" s="82">
        <f t="shared" si="3030"/>
        <v>0</v>
      </c>
      <c r="CE221" s="82">
        <f t="shared" si="3030"/>
        <v>0</v>
      </c>
      <c r="CF221" s="82">
        <f t="shared" si="3030"/>
        <v>0</v>
      </c>
      <c r="CG221" s="82">
        <f t="shared" si="3030"/>
        <v>0</v>
      </c>
      <c r="CH221" s="82">
        <f t="shared" si="3030"/>
        <v>0</v>
      </c>
      <c r="CI221" s="82">
        <f t="shared" si="3030"/>
        <v>0</v>
      </c>
      <c r="CJ221" s="82">
        <f t="shared" si="3030"/>
        <v>0</v>
      </c>
      <c r="CK221" s="82">
        <f t="shared" si="3030"/>
        <v>0</v>
      </c>
      <c r="CL221" s="82">
        <f t="shared" si="3030"/>
        <v>0</v>
      </c>
      <c r="CM221" s="82">
        <f t="shared" si="3030"/>
        <v>0</v>
      </c>
      <c r="CN221" s="82">
        <f t="shared" si="3030"/>
        <v>0</v>
      </c>
      <c r="CO221" s="82">
        <f t="shared" si="3030"/>
        <v>0</v>
      </c>
      <c r="CP221" s="82">
        <f t="shared" si="3030"/>
        <v>0</v>
      </c>
      <c r="CQ221" s="82">
        <f t="shared" si="3030"/>
        <v>0</v>
      </c>
      <c r="CR221" s="82">
        <f t="shared" si="3030"/>
        <v>0</v>
      </c>
      <c r="CS221" s="82">
        <f t="shared" si="3030"/>
        <v>0</v>
      </c>
      <c r="CT221" s="82">
        <f t="shared" si="3030"/>
        <v>0</v>
      </c>
      <c r="CU221" s="82">
        <f t="shared" si="3030"/>
        <v>0</v>
      </c>
      <c r="CV221" s="82">
        <f t="shared" si="3030"/>
        <v>0</v>
      </c>
      <c r="CW221" s="82">
        <f t="shared" si="3030"/>
        <v>0</v>
      </c>
      <c r="CX221" s="82">
        <f t="shared" si="3030"/>
        <v>0</v>
      </c>
      <c r="CY221" s="82">
        <f t="shared" si="3030"/>
        <v>0</v>
      </c>
      <c r="CZ221" s="82">
        <f t="shared" si="3030"/>
        <v>0</v>
      </c>
      <c r="DA221" s="82">
        <f t="shared" si="3030"/>
        <v>0</v>
      </c>
      <c r="DB221" s="82">
        <f t="shared" si="3030"/>
        <v>0</v>
      </c>
      <c r="DC221" s="82">
        <f t="shared" si="3030"/>
        <v>0</v>
      </c>
      <c r="DD221" s="82">
        <f t="shared" si="3030"/>
        <v>0</v>
      </c>
      <c r="DE221" s="82">
        <f t="shared" si="3030"/>
        <v>0</v>
      </c>
      <c r="DF221" s="82">
        <f t="shared" si="3030"/>
        <v>0</v>
      </c>
      <c r="DG221" s="82">
        <f t="shared" si="3030"/>
        <v>0</v>
      </c>
      <c r="DH221" s="82">
        <f t="shared" si="3030"/>
        <v>0</v>
      </c>
      <c r="DI221" s="82">
        <f t="shared" si="3030"/>
        <v>0</v>
      </c>
      <c r="DJ221" s="82">
        <f t="shared" si="3030"/>
        <v>0</v>
      </c>
      <c r="DK221" s="82">
        <f t="shared" si="3030"/>
        <v>0</v>
      </c>
      <c r="DL221" s="82">
        <f t="shared" si="3030"/>
        <v>0</v>
      </c>
      <c r="DM221" s="82">
        <f t="shared" si="3030"/>
        <v>0</v>
      </c>
      <c r="DN221" s="82">
        <f t="shared" si="3030"/>
        <v>0</v>
      </c>
      <c r="DO221" s="82">
        <f t="shared" si="3030"/>
        <v>0</v>
      </c>
      <c r="DP221" s="82">
        <f t="shared" si="3030"/>
        <v>0</v>
      </c>
      <c r="DQ221" s="82">
        <f t="shared" si="3030"/>
        <v>0</v>
      </c>
      <c r="DR221" s="82">
        <f t="shared" si="3030"/>
        <v>0</v>
      </c>
      <c r="DS221" s="82">
        <f t="shared" si="3030"/>
        <v>0</v>
      </c>
      <c r="DT221" s="82">
        <f t="shared" si="3030"/>
        <v>0</v>
      </c>
      <c r="DU221" s="82">
        <f t="shared" si="3030"/>
        <v>0</v>
      </c>
      <c r="DV221" s="82">
        <f t="shared" si="3030"/>
        <v>0</v>
      </c>
      <c r="DW221" s="82">
        <f t="shared" si="3030"/>
        <v>0</v>
      </c>
      <c r="DX221" s="82">
        <f t="shared" si="3030"/>
        <v>0</v>
      </c>
      <c r="DY221" s="82">
        <f t="shared" si="3030"/>
        <v>0</v>
      </c>
      <c r="DZ221" s="82">
        <f t="shared" si="3030"/>
        <v>0</v>
      </c>
      <c r="EA221" s="82">
        <f t="shared" si="3030"/>
        <v>0</v>
      </c>
      <c r="EB221" s="82">
        <f t="shared" si="3030"/>
        <v>0</v>
      </c>
    </row>
    <row r="222" spans="3:132" outlineLevel="1" x14ac:dyDescent="0.25">
      <c r="C222" s="317" t="s">
        <v>485</v>
      </c>
      <c r="D222" s="125">
        <f>Assumptions!K16</f>
        <v>0.64</v>
      </c>
      <c r="E222" s="79">
        <f>Assumptions!K13</f>
        <v>45658</v>
      </c>
      <c r="G222" s="52" t="s">
        <v>215</v>
      </c>
      <c r="H222" s="50">
        <f t="shared" ref="H222" si="3031">SUM(J222:EB222)</f>
        <v>0.99999999999999989</v>
      </c>
      <c r="J222" s="129"/>
      <c r="K222" s="155">
        <f>ROUND(($D$222/MiY*(SUM($J$222:J222)&lt;=1)+IF(SUM($J$222:J222)+($D$222/MiY)&gt;1,1-(SUM($J$222:J222)+($D$222/MiY)),0)),5)*(K$7&gt;=$E$222)</f>
        <v>0</v>
      </c>
      <c r="L222" s="155">
        <f>ROUND(($D$222/MiY*(SUM($J$222:K222)&lt;=1)+IF(SUM($J$222:K222)+($D$222/MiY)&gt;1,1-(SUM($J$222:K222)+($D$222/MiY)),0)),5)*(L$7&gt;=$E$222)</f>
        <v>0</v>
      </c>
      <c r="M222" s="155">
        <f>ROUND(($D$222/MiY*(SUM($J$222:L222)&lt;=1)+IF(SUM($J$222:L222)+($D$222/MiY)&gt;1,1-(SUM($J$222:L222)+($D$222/MiY)),0)),5)*(M$7&gt;=$E$222)</f>
        <v>0</v>
      </c>
      <c r="N222" s="155">
        <f>ROUND(($D$222/MiY*(SUM($J$222:M222)&lt;=1)+IF(SUM($J$222:M222)+($D$222/MiY)&gt;1,1-(SUM($J$222:M222)+($D$222/MiY)),0)),5)*(N$7&gt;=$E$222)</f>
        <v>0</v>
      </c>
      <c r="O222" s="155">
        <f>ROUND(($D$222/MiY*(SUM($J$222:N222)&lt;=1)+IF(SUM($J$222:N222)+($D$222/MiY)&gt;1,1-(SUM($J$222:N222)+($D$222/MiY)),0)),5)*(O$7&gt;=$E$222)</f>
        <v>0</v>
      </c>
      <c r="P222" s="155">
        <f>ROUND(($D$222/MiY*(SUM($J$222:O222)&lt;=1)+IF(SUM($J$222:O222)+($D$222/MiY)&gt;1,1-(SUM($J$222:O222)+($D$222/MiY)),0)),5)*(P$7&gt;=$E$222)</f>
        <v>0</v>
      </c>
      <c r="Q222" s="155">
        <f>ROUND(($D$222/MiY*(SUM($J$222:P222)&lt;=1)+IF(SUM($J$222:P222)+($D$222/MiY)&gt;1,1-(SUM($J$222:P222)+($D$222/MiY)),0)),5)*(Q$7&gt;=$E$222)</f>
        <v>0</v>
      </c>
      <c r="R222" s="155">
        <f>ROUND(($D$222/MiY*(SUM($J$222:Q222)&lt;=1)+IF(SUM($J$222:Q222)+($D$222/MiY)&gt;1,1-(SUM($J$222:Q222)+($D$222/MiY)),0)),5)*(R$7&gt;=$E$222)</f>
        <v>0</v>
      </c>
      <c r="S222" s="155">
        <f>ROUND(($D$222/MiY*(SUM($J$222:R222)&lt;=1)+IF(SUM($J$222:R222)+($D$222/MiY)&gt;1,1-(SUM($J$222:R222)+($D$222/MiY)),0)),5)*(S$7&gt;=$E$222)</f>
        <v>0</v>
      </c>
      <c r="T222" s="155">
        <f>ROUND(($D$222/MiY*(SUM($J$222:S222)&lt;=1)+IF(SUM($J$222:S222)+($D$222/MiY)&gt;1,1-(SUM($J$222:S222)+($D$222/MiY)),0)),5)*(T$7&gt;=$E$222)</f>
        <v>0</v>
      </c>
      <c r="U222" s="155">
        <f>ROUND(($D$222/MiY*(SUM($J$222:T222)&lt;=1)+IF(SUM($J$222:T222)+($D$222/MiY)&gt;1,1-(SUM($J$222:T222)+($D$222/MiY)),0)),5)*(U$7&gt;=$E$222)</f>
        <v>0</v>
      </c>
      <c r="V222" s="155">
        <f>ROUND(($D$222/MiY*(SUM($J$222:U222)&lt;=1)+IF(SUM($J$222:U222)+($D$222/MiY)&gt;1,1-(SUM($J$222:U222)+($D$222/MiY)),0)),5)*(V$7&gt;=$E$222)</f>
        <v>0</v>
      </c>
      <c r="W222" s="155">
        <f>ROUND(($D$222/MiY*(SUM($J$222:V222)&lt;=1)+IF(SUM($J$222:V222)+($D$222/MiY)&gt;1,1-(SUM($J$222:V222)+($D$222/MiY)),0)),5)*(W$7&gt;=$E$222)</f>
        <v>0</v>
      </c>
      <c r="X222" s="155">
        <f>ROUND(($D$222/MiY*(SUM($J$222:W222)&lt;=1)+IF(SUM($J$222:W222)+($D$222/MiY)&gt;1,1-(SUM($J$222:W222)+($D$222/MiY)),0)),5)*(X$7&gt;=$E$222)</f>
        <v>0</v>
      </c>
      <c r="Y222" s="155">
        <f>ROUND(($D$222/MiY*(SUM($J$222:X222)&lt;=1)+IF(SUM($J$222:X222)+($D$222/MiY)&gt;1,1-(SUM($J$222:X222)+($D$222/MiY)),0)),5)*(Y$7&gt;=$E$222)</f>
        <v>0</v>
      </c>
      <c r="Z222" s="155">
        <f>ROUND(($D$222/MiY*(SUM($J$222:Y222)&lt;=1)+IF(SUM($J$222:Y222)+($D$222/MiY)&gt;1,1-(SUM($J$222:Y222)+($D$222/MiY)),0)),5)*(Z$7&gt;=$E$222)</f>
        <v>0</v>
      </c>
      <c r="AA222" s="155">
        <f>ROUND(($D$222/MiY*(SUM($J$222:Z222)&lt;=1)+IF(SUM($J$222:Z222)+($D$222/MiY)&gt;1,1-(SUM($J$222:Z222)+($D$222/MiY)),0)),5)*(AA$7&gt;=$E$222)</f>
        <v>0</v>
      </c>
      <c r="AB222" s="155">
        <f>ROUND(($D$222/MiY*(SUM($J$222:AA222)&lt;=1)+IF(SUM($J$222:AA222)+($D$222/MiY)&gt;1,1-(SUM($J$222:AA222)+($D$222/MiY)),0)),5)*(AB$7&gt;=$E$222)</f>
        <v>0</v>
      </c>
      <c r="AC222" s="155">
        <f>ROUND(($D$222/MiY*(SUM($J$222:AB222)&lt;=1)+IF(SUM($J$222:AB222)+($D$222/MiY)&gt;1,1-(SUM($J$222:AB222)+($D$222/MiY)),0)),5)*(AC$7&gt;=$E$222)</f>
        <v>0</v>
      </c>
      <c r="AD222" s="155">
        <f>ROUND(($D$222/MiY*(SUM($J$222:AC222)&lt;=1)+IF(SUM($J$222:AC222)+($D$222/MiY)&gt;1,1-(SUM($J$222:AC222)+($D$222/MiY)),0)),5)*(AD$7&gt;=$E$222)</f>
        <v>0</v>
      </c>
      <c r="AE222" s="155">
        <f>ROUND(($D$222/MiY*(SUM($J$222:AD222)&lt;=1)+IF(SUM($J$222:AD222)+($D$222/MiY)&gt;1,1-(SUM($J$222:AD222)+($D$222/MiY)),0)),5)*(AE$7&gt;=$E$222)</f>
        <v>0</v>
      </c>
      <c r="AF222" s="155">
        <f>ROUND(($D$222/MiY*(SUM($J$222:AE222)&lt;=1)+IF(SUM($J$222:AE222)+($D$222/MiY)&gt;1,1-(SUM($J$222:AE222)+($D$222/MiY)),0)),5)*(AF$7&gt;=$E$222)</f>
        <v>0</v>
      </c>
      <c r="AG222" s="155">
        <f>ROUND(($D$222/MiY*(SUM($J$222:AF222)&lt;=1)+IF(SUM($J$222:AF222)+($D$222/MiY)&gt;1,1-(SUM($J$222:AF222)+($D$222/MiY)),0)),5)*(AG$7&gt;=$E$222)</f>
        <v>0</v>
      </c>
      <c r="AH222" s="155">
        <f>ROUND(($D$222/MiY*(SUM($J$222:AG222)&lt;=1)+IF(SUM($J$222:AG222)+($D$222/MiY)&gt;1,1-(SUM($J$222:AG222)+($D$222/MiY)),0)),5)*(AH$7&gt;=$E$222)</f>
        <v>5.3330000000000002E-2</v>
      </c>
      <c r="AI222" s="155">
        <f>ROUND(($D$222/MiY*(SUM($J$222:AH222)&lt;=1)+IF(SUM($J$222:AH222)+($D$222/MiY)&gt;1,1-(SUM($J$222:AH222)+($D$222/MiY)),0)),5)*(AI$7&gt;=$E$222)</f>
        <v>5.3330000000000002E-2</v>
      </c>
      <c r="AJ222" s="155">
        <f>ROUND(($D$222/MiY*(SUM($J$222:AI222)&lt;=1)+IF(SUM($J$222:AI222)+($D$222/MiY)&gt;1,1-(SUM($J$222:AI222)+($D$222/MiY)),0)),5)*(AJ$7&gt;=$E$222)</f>
        <v>5.3330000000000002E-2</v>
      </c>
      <c r="AK222" s="155">
        <f>ROUND(($D$222/MiY*(SUM($J$222:AJ222)&lt;=1)+IF(SUM($J$222:AJ222)+($D$222/MiY)&gt;1,1-(SUM($J$222:AJ222)+($D$222/MiY)),0)),5)*(AK$7&gt;=$E$222)</f>
        <v>5.3330000000000002E-2</v>
      </c>
      <c r="AL222" s="155">
        <f>ROUND(($D$222/MiY*(SUM($J$222:AK222)&lt;=1)+IF(SUM($J$222:AK222)+($D$222/MiY)&gt;1,1-(SUM($J$222:AK222)+($D$222/MiY)),0)),5)*(AL$7&gt;=$E$222)</f>
        <v>5.3330000000000002E-2</v>
      </c>
      <c r="AM222" s="155">
        <f>ROUND(($D$222/MiY*(SUM($J$222:AL222)&lt;=1)+IF(SUM($J$222:AL222)+($D$222/MiY)&gt;1,1-(SUM($J$222:AL222)+($D$222/MiY)),0)),5)*(AM$7&gt;=$E$222)</f>
        <v>5.3330000000000002E-2</v>
      </c>
      <c r="AN222" s="155">
        <f>ROUND(($D$222/MiY*(SUM($J$222:AM222)&lt;=1)+IF(SUM($J$222:AM222)+($D$222/MiY)&gt;1,1-(SUM($J$222:AM222)+($D$222/MiY)),0)),5)*(AN$7&gt;=$E$222)</f>
        <v>5.3330000000000002E-2</v>
      </c>
      <c r="AO222" s="155">
        <f>ROUND(($D$222/MiY*(SUM($J$222:AN222)&lt;=1)+IF(SUM($J$222:AN222)+($D$222/MiY)&gt;1,1-(SUM($J$222:AN222)+($D$222/MiY)),0)),5)*(AO$7&gt;=$E$222)</f>
        <v>5.3330000000000002E-2</v>
      </c>
      <c r="AP222" s="155">
        <f>ROUND(($D$222/MiY*(SUM($J$222:AO222)&lt;=1)+IF(SUM($J$222:AO222)+($D$222/MiY)&gt;1,1-(SUM($J$222:AO222)+($D$222/MiY)),0)),5)*(AP$7&gt;=$E$222)</f>
        <v>5.3330000000000002E-2</v>
      </c>
      <c r="AQ222" s="155">
        <f>ROUND(($D$222/MiY*(SUM($J$222:AP222)&lt;=1)+IF(SUM($J$222:AP222)+($D$222/MiY)&gt;1,1-(SUM($J$222:AP222)+($D$222/MiY)),0)),5)*(AQ$7&gt;=$E$222)</f>
        <v>5.3330000000000002E-2</v>
      </c>
      <c r="AR222" s="155">
        <f>ROUND(($D$222/MiY*(SUM($J$222:AQ222)&lt;=1)+IF(SUM($J$222:AQ222)+($D$222/MiY)&gt;1,1-(SUM($J$222:AQ222)+($D$222/MiY)),0)),5)*(AR$7&gt;=$E$222)</f>
        <v>5.3330000000000002E-2</v>
      </c>
      <c r="AS222" s="155">
        <f>ROUND(($D$222/MiY*(SUM($J$222:AR222)&lt;=1)+IF(SUM($J$222:AR222)+($D$222/MiY)&gt;1,1-(SUM($J$222:AR222)+($D$222/MiY)),0)),5)*(AS$7&gt;=$E$222)</f>
        <v>5.3330000000000002E-2</v>
      </c>
      <c r="AT222" s="155">
        <f>ROUND(($D$222/MiY*(SUM($J$222:AS222)&lt;=1)+IF(SUM($J$222:AS222)+($D$222/MiY)&gt;1,1-(SUM($J$222:AS222)+($D$222/MiY)),0)),5)*(AT$7&gt;=$E$222)</f>
        <v>5.3330000000000002E-2</v>
      </c>
      <c r="AU222" s="155">
        <f>ROUND(($D$222/MiY*(SUM($J$222:AT222)&lt;=1)+IF(SUM($J$222:AT222)+($D$222/MiY)&gt;1,1-(SUM($J$222:AT222)+($D$222/MiY)),0)),5)*(AU$7&gt;=$E$222)</f>
        <v>5.3330000000000002E-2</v>
      </c>
      <c r="AV222" s="155">
        <f>ROUND(($D$222/MiY*(SUM($J$222:AU222)&lt;=1)+IF(SUM($J$222:AU222)+($D$222/MiY)&gt;1,1-(SUM($J$222:AU222)+($D$222/MiY)),0)),5)*(AV$7&gt;=$E$222)</f>
        <v>5.3330000000000002E-2</v>
      </c>
      <c r="AW222" s="155">
        <f>ROUND(($D$222/MiY*(SUM($J$222:AV222)&lt;=1)+IF(SUM($J$222:AV222)+($D$222/MiY)&gt;1,1-(SUM($J$222:AV222)+($D$222/MiY)),0)),5)*(AW$7&gt;=$E$222)</f>
        <v>5.3330000000000002E-2</v>
      </c>
      <c r="AX222" s="155">
        <f>ROUND(($D$222/MiY*(SUM($J$222:AW222)&lt;=1)+IF(SUM($J$222:AW222)+($D$222/MiY)&gt;1,1-(SUM($J$222:AW222)+($D$222/MiY)),0)),5)*(AX$7&gt;=$E$222)</f>
        <v>5.3330000000000002E-2</v>
      </c>
      <c r="AY222" s="155">
        <f>ROUND(($D$222/MiY*(SUM($J$222:AX222)&lt;=1)+IF(SUM($J$222:AX222)+($D$222/MiY)&gt;1,1-(SUM($J$222:AX222)+($D$222/MiY)),0)),5)*(AY$7&gt;=$E$222)</f>
        <v>5.3330000000000002E-2</v>
      </c>
      <c r="AZ222" s="155">
        <f>ROUND(($D$222/MiY*(SUM($J$222:AY222)&lt;=1)+IF(SUM($J$222:AY222)+($D$222/MiY)&gt;1,1-(SUM($J$222:AY222)+($D$222/MiY)),0)),5)*(AZ$7&gt;=$E$222)</f>
        <v>4.0059999999999998E-2</v>
      </c>
      <c r="BA222" s="155">
        <f>ROUND(($D$222/MiY*(SUM($J$222:AZ222)&lt;=1)+IF(SUM($J$222:AZ222)+($D$222/MiY)&gt;1,1-(SUM($J$222:AZ222)+($D$222/MiY)),0)),5)*(BA$7&gt;=$E$222)</f>
        <v>0</v>
      </c>
      <c r="BB222" s="155">
        <f>ROUND(($D$222/MiY*(SUM($J$222:BA222)&lt;=1)+IF(SUM($J$222:BA222)+($D$222/MiY)&gt;1,1-(SUM($J$222:BA222)+($D$222/MiY)),0)),5)*(BB$7&gt;=$E$222)</f>
        <v>0</v>
      </c>
      <c r="BC222" s="155">
        <f>ROUND(($D$222/MiY*(SUM($J$222:BB222)&lt;=1)+IF(SUM($J$222:BB222)+($D$222/MiY)&gt;1,1-(SUM($J$222:BB222)+($D$222/MiY)),0)),5)*(BC$7&gt;=$E$222)</f>
        <v>0</v>
      </c>
      <c r="BD222" s="155">
        <f>ROUND(($D$222/MiY*(SUM($J$222:BC222)&lt;=1)+IF(SUM($J$222:BC222)+($D$222/MiY)&gt;1,1-(SUM($J$222:BC222)+($D$222/MiY)),0)),5)*(BD$7&gt;=$E$222)</f>
        <v>0</v>
      </c>
      <c r="BE222" s="155">
        <f>ROUND(($D$222/MiY*(SUM($J$222:BD222)&lt;=1)+IF(SUM($J$222:BD222)+($D$222/MiY)&gt;1,1-(SUM($J$222:BD222)+($D$222/MiY)),0)),5)*(BE$7&gt;=$E$222)</f>
        <v>0</v>
      </c>
      <c r="BF222" s="155">
        <f>ROUND(($D$222/MiY*(SUM($J$222:BE222)&lt;=1)+IF(SUM($J$222:BE222)+($D$222/MiY)&gt;1,1-(SUM($J$222:BE222)+($D$222/MiY)),0)),5)*(BF$7&gt;=$E$222)</f>
        <v>0</v>
      </c>
      <c r="BG222" s="155">
        <f>ROUND(($D$222/MiY*(SUM($J$222:BF222)&lt;=1)+IF(SUM($J$222:BF222)+($D$222/MiY)&gt;1,1-(SUM($J$222:BF222)+($D$222/MiY)),0)),5)*(BG$7&gt;=$E$222)</f>
        <v>0</v>
      </c>
      <c r="BH222" s="155">
        <f>ROUND(($D$222/MiY*(SUM($J$222:BG222)&lt;=1)+IF(SUM($J$222:BG222)+($D$222/MiY)&gt;1,1-(SUM($J$222:BG222)+($D$222/MiY)),0)),5)*(BH$7&gt;=$E$222)</f>
        <v>0</v>
      </c>
      <c r="BI222" s="155">
        <f>ROUND(($D$222/MiY*(SUM($J$222:BH222)&lt;=1)+IF(SUM($J$222:BH222)+($D$222/MiY)&gt;1,1-(SUM($J$222:BH222)+($D$222/MiY)),0)),5)*(BI$7&gt;=$E$222)</f>
        <v>0</v>
      </c>
      <c r="BJ222" s="155">
        <f>ROUND(($D$222/MiY*(SUM($J$222:BI222)&lt;=1)+IF(SUM($J$222:BI222)+($D$222/MiY)&gt;1,1-(SUM($J$222:BI222)+($D$222/MiY)),0)),5)*(BJ$7&gt;=$E$222)</f>
        <v>0</v>
      </c>
      <c r="BK222" s="155">
        <f>ROUND(($D$222/MiY*(SUM($J$222:BJ222)&lt;=1)+IF(SUM($J$222:BJ222)+($D$222/MiY)&gt;1,1-(SUM($J$222:BJ222)+($D$222/MiY)),0)),5)*(BK$7&gt;=$E$222)</f>
        <v>0</v>
      </c>
      <c r="BL222" s="155">
        <f>ROUND(($D$222/MiY*(SUM($J$222:BK222)&lt;=1)+IF(SUM($J$222:BK222)+($D$222/MiY)&gt;1,1-(SUM($J$222:BK222)+($D$222/MiY)),0)),5)*(BL$7&gt;=$E$222)</f>
        <v>0</v>
      </c>
      <c r="BM222" s="155">
        <f>ROUND(($D$222/MiY*(SUM($J$222:BL222)&lt;=1)+IF(SUM($J$222:BL222)+($D$222/MiY)&gt;1,1-(SUM($J$222:BL222)+($D$222/MiY)),0)),5)*(BM$7&gt;=$E$222)</f>
        <v>0</v>
      </c>
      <c r="BN222" s="155">
        <f>ROUND(($D$222/MiY*(SUM($J$222:BM222)&lt;=1)+IF(SUM($J$222:BM222)+($D$222/MiY)&gt;1,1-(SUM($J$222:BM222)+($D$222/MiY)),0)),5)*(BN$7&gt;=$E$222)</f>
        <v>0</v>
      </c>
      <c r="BO222" s="155">
        <f>ROUND(($D$222/MiY*(SUM($J$222:BN222)&lt;=1)+IF(SUM($J$222:BN222)+($D$222/MiY)&gt;1,1-(SUM($J$222:BN222)+($D$222/MiY)),0)),5)*(BO$7&gt;=$E$222)</f>
        <v>0</v>
      </c>
      <c r="BP222" s="155">
        <f>ROUND(($D$222/MiY*(SUM($J$222:BO222)&lt;=1)+IF(SUM($J$222:BO222)+($D$222/MiY)&gt;1,1-(SUM($J$222:BO222)+($D$222/MiY)),0)),5)*(BP$7&gt;=$E$222)</f>
        <v>0</v>
      </c>
      <c r="BQ222" s="155">
        <f>ROUND(($D$222/MiY*(SUM($J$222:BP222)&lt;=1)+IF(SUM($J$222:BP222)+($D$222/MiY)&gt;1,1-(SUM($J$222:BP222)+($D$222/MiY)),0)),5)*(BQ$7&gt;=$E$222)</f>
        <v>0</v>
      </c>
      <c r="BR222" s="155">
        <f>ROUND(($D$222/MiY*(SUM($J$222:BQ222)&lt;=1)+IF(SUM($J$222:BQ222)+($D$222/MiY)&gt;1,1-(SUM($J$222:BQ222)+($D$222/MiY)),0)),5)*(BR$7&gt;=$E$222)</f>
        <v>0</v>
      </c>
      <c r="BS222" s="155">
        <f>ROUND(($D$222/MiY*(SUM($J$222:BR222)&lt;=1)+IF(SUM($J$222:BR222)+($D$222/MiY)&gt;1,1-(SUM($J$222:BR222)+($D$222/MiY)),0)),5)*(BS$7&gt;=$E$222)</f>
        <v>0</v>
      </c>
      <c r="BT222" s="155">
        <f>ROUND(($D$222/MiY*(SUM($J$222:BS222)&lt;=1)+IF(SUM($J$222:BS222)+($D$222/MiY)&gt;1,1-(SUM($J$222:BS222)+($D$222/MiY)),0)),5)*(BT$7&gt;=$E$222)</f>
        <v>0</v>
      </c>
      <c r="BU222" s="155">
        <f>ROUND(($D$222/MiY*(SUM($J$222:BT222)&lt;=1)+IF(SUM($J$222:BT222)+($D$222/MiY)&gt;1,1-(SUM($J$222:BT222)+($D$222/MiY)),0)),5)*(BU$7&gt;=$E$222)</f>
        <v>0</v>
      </c>
      <c r="BV222" s="155">
        <f>ROUND(($D$222/MiY*(SUM($J$222:BU222)&lt;=1)+IF(SUM($J$222:BU222)+($D$222/MiY)&gt;1,1-(SUM($J$222:BU222)+($D$222/MiY)),0)),5)*(BV$7&gt;=$E$222)</f>
        <v>0</v>
      </c>
      <c r="BW222" s="155">
        <f>ROUND(($D$222/MiY*(SUM($J$222:BV222)&lt;=1)+IF(SUM($J$222:BV222)+($D$222/MiY)&gt;1,1-(SUM($J$222:BV222)+($D$222/MiY)),0)),5)*(BW$7&gt;=$E$222)</f>
        <v>0</v>
      </c>
      <c r="BX222" s="155">
        <f>ROUND(($D$222/MiY*(SUM($J$222:BW222)&lt;=1)+IF(SUM($J$222:BW222)+($D$222/MiY)&gt;1,1-(SUM($J$222:BW222)+($D$222/MiY)),0)),5)*(BX$7&gt;=$E$222)</f>
        <v>0</v>
      </c>
      <c r="BY222" s="155">
        <f>ROUND(($D$222/MiY*(SUM($J$222:BX222)&lt;=1)+IF(SUM($J$222:BX222)+($D$222/MiY)&gt;1,1-(SUM($J$222:BX222)+($D$222/MiY)),0)),5)*(BY$7&gt;=$E$222)</f>
        <v>0</v>
      </c>
      <c r="BZ222" s="155">
        <f>ROUND(($D$222/MiY*(SUM($J$222:BY222)&lt;=1)+IF(SUM($J$222:BY222)+($D$222/MiY)&gt;1,1-(SUM($J$222:BY222)+($D$222/MiY)),0)),5)*(BZ$7&gt;=$E$222)</f>
        <v>0</v>
      </c>
      <c r="CA222" s="155">
        <f>ROUND(($D$222/MiY*(SUM($J$222:BZ222)&lt;=1)+IF(SUM($J$222:BZ222)+($D$222/MiY)&gt;1,1-(SUM($J$222:BZ222)+($D$222/MiY)),0)),5)*(CA$7&gt;=$E$222)</f>
        <v>0</v>
      </c>
      <c r="CB222" s="155">
        <f>ROUND(($D$222/MiY*(SUM($J$222:CA222)&lt;=1)+IF(SUM($J$222:CA222)+($D$222/MiY)&gt;1,1-(SUM($J$222:CA222)+($D$222/MiY)),0)),5)*(CB$7&gt;=$E$222)</f>
        <v>0</v>
      </c>
      <c r="CC222" s="155">
        <f>ROUND(($D$222/MiY*(SUM($J$222:CB222)&lt;=1)+IF(SUM($J$222:CB222)+($D$222/MiY)&gt;1,1-(SUM($J$222:CB222)+($D$222/MiY)),0)),5)*(CC$7&gt;=$E$222)</f>
        <v>0</v>
      </c>
      <c r="CD222" s="155">
        <f>ROUND(($D$222/MiY*(SUM($J$222:CC222)&lt;=1)+IF(SUM($J$222:CC222)+($D$222/MiY)&gt;1,1-(SUM($J$222:CC222)+($D$222/MiY)),0)),5)*(CD$7&gt;=$E$222)</f>
        <v>0</v>
      </c>
      <c r="CE222" s="155">
        <f>ROUND(($D$222/MiY*(SUM($J$222:CD222)&lt;=1)+IF(SUM($J$222:CD222)+($D$222/MiY)&gt;1,1-(SUM($J$222:CD222)+($D$222/MiY)),0)),5)*(CE$7&gt;=$E$222)</f>
        <v>0</v>
      </c>
      <c r="CF222" s="155">
        <f>ROUND(($D$222/MiY*(SUM($J$222:CE222)&lt;=1)+IF(SUM($J$222:CE222)+($D$222/MiY)&gt;1,1-(SUM($J$222:CE222)+($D$222/MiY)),0)),5)*(CF$7&gt;=$E$222)</f>
        <v>0</v>
      </c>
      <c r="CG222" s="155">
        <f>ROUND(($D$222/MiY*(SUM($J$222:CF222)&lt;=1)+IF(SUM($J$222:CF222)+($D$222/MiY)&gt;1,1-(SUM($J$222:CF222)+($D$222/MiY)),0)),5)*(CG$7&gt;=$E$222)</f>
        <v>0</v>
      </c>
      <c r="CH222" s="155">
        <f>ROUND(($D$222/MiY*(SUM($J$222:CG222)&lt;=1)+IF(SUM($J$222:CG222)+($D$222/MiY)&gt;1,1-(SUM($J$222:CG222)+($D$222/MiY)),0)),5)*(CH$7&gt;=$E$222)</f>
        <v>0</v>
      </c>
      <c r="CI222" s="155">
        <f>ROUND(($D$222/MiY*(SUM($J$222:CH222)&lt;=1)+IF(SUM($J$222:CH222)+($D$222/MiY)&gt;1,1-(SUM($J$222:CH222)+($D$222/MiY)),0)),5)*(CI$7&gt;=$E$222)</f>
        <v>0</v>
      </c>
      <c r="CJ222" s="155">
        <f>ROUND(($D$222/MiY*(SUM($J$222:CI222)&lt;=1)+IF(SUM($J$222:CI222)+($D$222/MiY)&gt;1,1-(SUM($J$222:CI222)+($D$222/MiY)),0)),5)*(CJ$7&gt;=$E$222)</f>
        <v>0</v>
      </c>
      <c r="CK222" s="155">
        <f>ROUND(($D$222/MiY*(SUM($J$222:CJ222)&lt;=1)+IF(SUM($J$222:CJ222)+($D$222/MiY)&gt;1,1-(SUM($J$222:CJ222)+($D$222/MiY)),0)),5)*(CK$7&gt;=$E$222)</f>
        <v>0</v>
      </c>
      <c r="CL222" s="155">
        <f>ROUND(($D$222/MiY*(SUM($J$222:CK222)&lt;=1)+IF(SUM($J$222:CK222)+($D$222/MiY)&gt;1,1-(SUM($J$222:CK222)+($D$222/MiY)),0)),5)*(CL$7&gt;=$E$222)</f>
        <v>0</v>
      </c>
      <c r="CM222" s="155">
        <f>ROUND(($D$222/MiY*(SUM($J$222:CL222)&lt;=1)+IF(SUM($J$222:CL222)+($D$222/MiY)&gt;1,1-(SUM($J$222:CL222)+($D$222/MiY)),0)),5)*(CM$7&gt;=$E$222)</f>
        <v>0</v>
      </c>
      <c r="CN222" s="155">
        <f>ROUND(($D$222/MiY*(SUM($J$222:CM222)&lt;=1)+IF(SUM($J$222:CM222)+($D$222/MiY)&gt;1,1-(SUM($J$222:CM222)+($D$222/MiY)),0)),5)*(CN$7&gt;=$E$222)</f>
        <v>0</v>
      </c>
      <c r="CO222" s="155">
        <f>ROUND(($D$222/MiY*(SUM($J$222:CN222)&lt;=1)+IF(SUM($J$222:CN222)+($D$222/MiY)&gt;1,1-(SUM($J$222:CN222)+($D$222/MiY)),0)),5)*(CO$7&gt;=$E$222)</f>
        <v>0</v>
      </c>
      <c r="CP222" s="155">
        <f>ROUND(($D$222/MiY*(SUM($J$222:CO222)&lt;=1)+IF(SUM($J$222:CO222)+($D$222/MiY)&gt;1,1-(SUM($J$222:CO222)+($D$222/MiY)),0)),5)*(CP$7&gt;=$E$222)</f>
        <v>0</v>
      </c>
      <c r="CQ222" s="155">
        <f>ROUND(($D$222/MiY*(SUM($J$222:CP222)&lt;=1)+IF(SUM($J$222:CP222)+($D$222/MiY)&gt;1,1-(SUM($J$222:CP222)+($D$222/MiY)),0)),5)*(CQ$7&gt;=$E$222)</f>
        <v>0</v>
      </c>
      <c r="CR222" s="155">
        <f>ROUND(($D$222/MiY*(SUM($J$222:CQ222)&lt;=1)+IF(SUM($J$222:CQ222)+($D$222/MiY)&gt;1,1-(SUM($J$222:CQ222)+($D$222/MiY)),0)),5)*(CR$7&gt;=$E$222)</f>
        <v>0</v>
      </c>
      <c r="CS222" s="155">
        <f>ROUND(($D$222/MiY*(SUM($J$222:CR222)&lt;=1)+IF(SUM($J$222:CR222)+($D$222/MiY)&gt;1,1-(SUM($J$222:CR222)+($D$222/MiY)),0)),5)*(CS$7&gt;=$E$222)</f>
        <v>0</v>
      </c>
      <c r="CT222" s="155">
        <f>ROUND(($D$222/MiY*(SUM($J$222:CS222)&lt;=1)+IF(SUM($J$222:CS222)+($D$222/MiY)&gt;1,1-(SUM($J$222:CS222)+($D$222/MiY)),0)),5)*(CT$7&gt;=$E$222)</f>
        <v>0</v>
      </c>
      <c r="CU222" s="155">
        <f>ROUND(($D$222/MiY*(SUM($J$222:CT222)&lt;=1)+IF(SUM($J$222:CT222)+($D$222/MiY)&gt;1,1-(SUM($J$222:CT222)+($D$222/MiY)),0)),5)*(CU$7&gt;=$E$222)</f>
        <v>0</v>
      </c>
      <c r="CV222" s="155">
        <f>ROUND(($D$222/MiY*(SUM($J$222:CU222)&lt;=1)+IF(SUM($J$222:CU222)+($D$222/MiY)&gt;1,1-(SUM($J$222:CU222)+($D$222/MiY)),0)),5)*(CV$7&gt;=$E$222)</f>
        <v>0</v>
      </c>
      <c r="CW222" s="155">
        <f>ROUND(($D$222/MiY*(SUM($J$222:CV222)&lt;=1)+IF(SUM($J$222:CV222)+($D$222/MiY)&gt;1,1-(SUM($J$222:CV222)+($D$222/MiY)),0)),5)*(CW$7&gt;=$E$222)</f>
        <v>0</v>
      </c>
      <c r="CX222" s="155">
        <f>ROUND(($D$222/MiY*(SUM($J$222:CW222)&lt;=1)+IF(SUM($J$222:CW222)+($D$222/MiY)&gt;1,1-(SUM($J$222:CW222)+($D$222/MiY)),0)),5)*(CX$7&gt;=$E$222)</f>
        <v>0</v>
      </c>
      <c r="CY222" s="155">
        <f>ROUND(($D$222/MiY*(SUM($J$222:CX222)&lt;=1)+IF(SUM($J$222:CX222)+($D$222/MiY)&gt;1,1-(SUM($J$222:CX222)+($D$222/MiY)),0)),5)*(CY$7&gt;=$E$222)</f>
        <v>0</v>
      </c>
      <c r="CZ222" s="155">
        <f>ROUND(($D$222/MiY*(SUM($J$222:CY222)&lt;=1)+IF(SUM($J$222:CY222)+($D$222/MiY)&gt;1,1-(SUM($J$222:CY222)+($D$222/MiY)),0)),5)*(CZ$7&gt;=$E$222)</f>
        <v>0</v>
      </c>
      <c r="DA222" s="155">
        <f>ROUND(($D$222/MiY*(SUM($J$222:CZ222)&lt;=1)+IF(SUM($J$222:CZ222)+($D$222/MiY)&gt;1,1-(SUM($J$222:CZ222)+($D$222/MiY)),0)),5)*(DA$7&gt;=$E$222)</f>
        <v>0</v>
      </c>
      <c r="DB222" s="155">
        <f>ROUND(($D$222/MiY*(SUM($J$222:DA222)&lt;=1)+IF(SUM($J$222:DA222)+($D$222/MiY)&gt;1,1-(SUM($J$222:DA222)+($D$222/MiY)),0)),5)*(DB$7&gt;=$E$222)</f>
        <v>0</v>
      </c>
      <c r="DC222" s="155">
        <f>ROUND(($D$222/MiY*(SUM($J$222:DB222)&lt;=1)+IF(SUM($J$222:DB222)+($D$222/MiY)&gt;1,1-(SUM($J$222:DB222)+($D$222/MiY)),0)),5)*(DC$7&gt;=$E$222)</f>
        <v>0</v>
      </c>
      <c r="DD222" s="155">
        <f>ROUND(($D$222/MiY*(SUM($J$222:DC222)&lt;=1)+IF(SUM($J$222:DC222)+($D$222/MiY)&gt;1,1-(SUM($J$222:DC222)+($D$222/MiY)),0)),5)*(DD$7&gt;=$E$222)</f>
        <v>0</v>
      </c>
      <c r="DE222" s="155">
        <f>ROUND(($D$222/MiY*(SUM($J$222:DD222)&lt;=1)+IF(SUM($J$222:DD222)+($D$222/MiY)&gt;1,1-(SUM($J$222:DD222)+($D$222/MiY)),0)),5)*(DE$7&gt;=$E$222)</f>
        <v>0</v>
      </c>
      <c r="DF222" s="155">
        <f>ROUND(($D$222/MiY*(SUM($J$222:DE222)&lt;=1)+IF(SUM($J$222:DE222)+($D$222/MiY)&gt;1,1-(SUM($J$222:DE222)+($D$222/MiY)),0)),5)*(DF$7&gt;=$E$222)</f>
        <v>0</v>
      </c>
      <c r="DG222" s="155">
        <f>ROUND(($D$222/MiY*(SUM($J$222:DF222)&lt;=1)+IF(SUM($J$222:DF222)+($D$222/MiY)&gt;1,1-(SUM($J$222:DF222)+($D$222/MiY)),0)),5)*(DG$7&gt;=$E$222)</f>
        <v>0</v>
      </c>
      <c r="DH222" s="155">
        <f>ROUND(($D$222/MiY*(SUM($J$222:DG222)&lt;=1)+IF(SUM($J$222:DG222)+($D$222/MiY)&gt;1,1-(SUM($J$222:DG222)+($D$222/MiY)),0)),5)*(DH$7&gt;=$E$222)</f>
        <v>0</v>
      </c>
      <c r="DI222" s="155">
        <f>ROUND(($D$222/MiY*(SUM($J$222:DH222)&lt;=1)+IF(SUM($J$222:DH222)+($D$222/MiY)&gt;1,1-(SUM($J$222:DH222)+($D$222/MiY)),0)),5)*(DI$7&gt;=$E$222)</f>
        <v>0</v>
      </c>
      <c r="DJ222" s="155">
        <f>ROUND(($D$222/MiY*(SUM($J$222:DI222)&lt;=1)+IF(SUM($J$222:DI222)+($D$222/MiY)&gt;1,1-(SUM($J$222:DI222)+($D$222/MiY)),0)),5)*(DJ$7&gt;=$E$222)</f>
        <v>0</v>
      </c>
      <c r="DK222" s="155">
        <f>ROUND(($D$222/MiY*(SUM($J$222:DJ222)&lt;=1)+IF(SUM($J$222:DJ222)+($D$222/MiY)&gt;1,1-(SUM($J$222:DJ222)+($D$222/MiY)),0)),5)*(DK$7&gt;=$E$222)</f>
        <v>0</v>
      </c>
      <c r="DL222" s="155">
        <f>ROUND(($D$222/MiY*(SUM($J$222:DK222)&lt;=1)+IF(SUM($J$222:DK222)+($D$222/MiY)&gt;1,1-(SUM($J$222:DK222)+($D$222/MiY)),0)),5)*(DL$7&gt;=$E$222)</f>
        <v>0</v>
      </c>
      <c r="DM222" s="155">
        <f>ROUND(($D$222/MiY*(SUM($J$222:DL222)&lt;=1)+IF(SUM($J$222:DL222)+($D$222/MiY)&gt;1,1-(SUM($J$222:DL222)+($D$222/MiY)),0)),5)*(DM$7&gt;=$E$222)</f>
        <v>0</v>
      </c>
      <c r="DN222" s="155">
        <f>ROUND(($D$222/MiY*(SUM($J$222:DM222)&lt;=1)+IF(SUM($J$222:DM222)+($D$222/MiY)&gt;1,1-(SUM($J$222:DM222)+($D$222/MiY)),0)),5)*(DN$7&gt;=$E$222)</f>
        <v>0</v>
      </c>
      <c r="DO222" s="155">
        <f>ROUND(($D$222/MiY*(SUM($J$222:DN222)&lt;=1)+IF(SUM($J$222:DN222)+($D$222/MiY)&gt;1,1-(SUM($J$222:DN222)+($D$222/MiY)),0)),5)*(DO$7&gt;=$E$222)</f>
        <v>0</v>
      </c>
      <c r="DP222" s="155">
        <f>ROUND(($D$222/MiY*(SUM($J$222:DO222)&lt;=1)+IF(SUM($J$222:DO222)+($D$222/MiY)&gt;1,1-(SUM($J$222:DO222)+($D$222/MiY)),0)),5)*(DP$7&gt;=$E$222)</f>
        <v>0</v>
      </c>
      <c r="DQ222" s="155">
        <f>ROUND(($D$222/MiY*(SUM($J$222:DP222)&lt;=1)+IF(SUM($J$222:DP222)+($D$222/MiY)&gt;1,1-(SUM($J$222:DP222)+($D$222/MiY)),0)),5)*(DQ$7&gt;=$E$222)</f>
        <v>0</v>
      </c>
      <c r="DR222" s="155">
        <f>ROUND(($D$222/MiY*(SUM($J$222:DQ222)&lt;=1)+IF(SUM($J$222:DQ222)+($D$222/MiY)&gt;1,1-(SUM($J$222:DQ222)+($D$222/MiY)),0)),5)*(DR$7&gt;=$E$222)</f>
        <v>0</v>
      </c>
      <c r="DS222" s="155">
        <f>ROUND(($D$222/MiY*(SUM($J$222:DR222)&lt;=1)+IF(SUM($J$222:DR222)+($D$222/MiY)&gt;1,1-(SUM($J$222:DR222)+($D$222/MiY)),0)),5)*(DS$7&gt;=$E$222)</f>
        <v>0</v>
      </c>
      <c r="DT222" s="155">
        <f>ROUND(($D$222/MiY*(SUM($J$222:DS222)&lt;=1)+IF(SUM($J$222:DS222)+($D$222/MiY)&gt;1,1-(SUM($J$222:DS222)+($D$222/MiY)),0)),5)*(DT$7&gt;=$E$222)</f>
        <v>0</v>
      </c>
      <c r="DU222" s="155">
        <f>ROUND(($D$222/MiY*(SUM($J$222:DT222)&lt;=1)+IF(SUM($J$222:DT222)+($D$222/MiY)&gt;1,1-(SUM($J$222:DT222)+($D$222/MiY)),0)),5)*(DU$7&gt;=$E$222)</f>
        <v>0</v>
      </c>
      <c r="DV222" s="155">
        <f>ROUND(($D$222/MiY*(SUM($J$222:DU222)&lt;=1)+IF(SUM($J$222:DU222)+($D$222/MiY)&gt;1,1-(SUM($J$222:DU222)+($D$222/MiY)),0)),5)*(DV$7&gt;=$E$222)</f>
        <v>0</v>
      </c>
      <c r="DW222" s="155">
        <f>ROUND(($D$222/MiY*(SUM($J$222:DV222)&lt;=1)+IF(SUM($J$222:DV222)+($D$222/MiY)&gt;1,1-(SUM($J$222:DV222)+($D$222/MiY)),0)),5)*(DW$7&gt;=$E$222)</f>
        <v>0</v>
      </c>
      <c r="DX222" s="155">
        <f>ROUND(($D$222/MiY*(SUM($J$222:DW222)&lt;=1)+IF(SUM($J$222:DW222)+($D$222/MiY)&gt;1,1-(SUM($J$222:DW222)+($D$222/MiY)),0)),5)*(DX$7&gt;=$E$222)</f>
        <v>0</v>
      </c>
      <c r="DY222" s="155">
        <f>ROUND(($D$222/MiY*(SUM($J$222:DX222)&lt;=1)+IF(SUM($J$222:DX222)+($D$222/MiY)&gt;1,1-(SUM($J$222:DX222)+($D$222/MiY)),0)),5)*(DY$7&gt;=$E$222)</f>
        <v>0</v>
      </c>
      <c r="DZ222" s="155">
        <f>ROUND(($D$222/MiY*(SUM($J$222:DY222)&lt;=1)+IF(SUM($J$222:DY222)+($D$222/MiY)&gt;1,1-(SUM($J$222:DY222)+($D$222/MiY)),0)),5)*(DZ$7&gt;=$E$222)</f>
        <v>0</v>
      </c>
      <c r="EA222" s="155">
        <f>ROUND(($D$222/MiY*(SUM($J$222:DZ222)&lt;=1)+IF(SUM($J$222:DZ222)+($D$222/MiY)&gt;1,1-(SUM($J$222:DZ222)+($D$222/MiY)),0)),5)*(EA$7&gt;=$E$222)</f>
        <v>0</v>
      </c>
      <c r="EB222" s="155">
        <f>ROUND(($D$222/MiY*(SUM($J$222:EA222)&lt;=1)+IF(SUM($J$222:EA222)+($D$222/MiY)&gt;1,1-(SUM($J$222:EA222)+($D$222/MiY)),0)),5)*(EB$7&gt;=$E$222)</f>
        <v>0</v>
      </c>
    </row>
    <row r="223" spans="3:132" outlineLevel="1" x14ac:dyDescent="0.25">
      <c r="C223" s="318" t="s">
        <v>526</v>
      </c>
      <c r="G223" s="52" t="s">
        <v>525</v>
      </c>
      <c r="H223" s="46">
        <f t="shared" ref="H223" si="3032">SUM(J223:EB223)</f>
        <v>2848484.84848485</v>
      </c>
      <c r="J223" s="82">
        <f t="shared" ref="J223:P223" si="3033">SUM($J$221:$EB$221)*J222</f>
        <v>0</v>
      </c>
      <c r="K223" s="82">
        <f t="shared" si="3033"/>
        <v>0</v>
      </c>
      <c r="L223" s="82">
        <f t="shared" si="3033"/>
        <v>0</v>
      </c>
      <c r="M223" s="82">
        <f t="shared" si="3033"/>
        <v>0</v>
      </c>
      <c r="N223" s="82">
        <f t="shared" si="3033"/>
        <v>0</v>
      </c>
      <c r="O223" s="82">
        <f t="shared" si="3033"/>
        <v>0</v>
      </c>
      <c r="P223" s="82">
        <f t="shared" si="3033"/>
        <v>0</v>
      </c>
      <c r="Q223" s="82">
        <f>SUM($J$221:$EB$221)*Q222</f>
        <v>0</v>
      </c>
      <c r="R223" s="82">
        <f t="shared" ref="R223:CC223" si="3034">SUM($J$221:$EB$221)*R222</f>
        <v>0</v>
      </c>
      <c r="S223" s="82">
        <f t="shared" si="3034"/>
        <v>0</v>
      </c>
      <c r="T223" s="82">
        <f t="shared" si="3034"/>
        <v>0</v>
      </c>
      <c r="U223" s="82">
        <f t="shared" si="3034"/>
        <v>0</v>
      </c>
      <c r="V223" s="82">
        <f t="shared" si="3034"/>
        <v>0</v>
      </c>
      <c r="W223" s="82">
        <f t="shared" si="3034"/>
        <v>0</v>
      </c>
      <c r="X223" s="82">
        <f t="shared" si="3034"/>
        <v>0</v>
      </c>
      <c r="Y223" s="82">
        <f t="shared" si="3034"/>
        <v>0</v>
      </c>
      <c r="Z223" s="82">
        <f t="shared" si="3034"/>
        <v>0</v>
      </c>
      <c r="AA223" s="82">
        <f t="shared" si="3034"/>
        <v>0</v>
      </c>
      <c r="AB223" s="82">
        <f t="shared" si="3034"/>
        <v>0</v>
      </c>
      <c r="AC223" s="82">
        <f t="shared" si="3034"/>
        <v>0</v>
      </c>
      <c r="AD223" s="82">
        <f t="shared" si="3034"/>
        <v>0</v>
      </c>
      <c r="AE223" s="82">
        <f t="shared" si="3034"/>
        <v>0</v>
      </c>
      <c r="AF223" s="82">
        <f t="shared" si="3034"/>
        <v>0</v>
      </c>
      <c r="AG223" s="82">
        <f t="shared" si="3034"/>
        <v>0</v>
      </c>
      <c r="AH223" s="82">
        <f t="shared" si="3034"/>
        <v>151909.69696969702</v>
      </c>
      <c r="AI223" s="82">
        <f t="shared" si="3034"/>
        <v>151909.69696969702</v>
      </c>
      <c r="AJ223" s="82">
        <f t="shared" si="3034"/>
        <v>151909.69696969702</v>
      </c>
      <c r="AK223" s="82">
        <f t="shared" si="3034"/>
        <v>151909.69696969702</v>
      </c>
      <c r="AL223" s="82">
        <f t="shared" si="3034"/>
        <v>151909.69696969702</v>
      </c>
      <c r="AM223" s="82">
        <f t="shared" si="3034"/>
        <v>151909.69696969702</v>
      </c>
      <c r="AN223" s="82">
        <f t="shared" si="3034"/>
        <v>151909.69696969702</v>
      </c>
      <c r="AO223" s="82">
        <f t="shared" si="3034"/>
        <v>151909.69696969702</v>
      </c>
      <c r="AP223" s="82">
        <f t="shared" si="3034"/>
        <v>151909.69696969702</v>
      </c>
      <c r="AQ223" s="82">
        <f t="shared" si="3034"/>
        <v>151909.69696969702</v>
      </c>
      <c r="AR223" s="82">
        <f t="shared" si="3034"/>
        <v>151909.69696969702</v>
      </c>
      <c r="AS223" s="82">
        <f t="shared" si="3034"/>
        <v>151909.69696969702</v>
      </c>
      <c r="AT223" s="82">
        <f t="shared" si="3034"/>
        <v>151909.69696969702</v>
      </c>
      <c r="AU223" s="82">
        <f t="shared" si="3034"/>
        <v>151909.69696969702</v>
      </c>
      <c r="AV223" s="82">
        <f t="shared" si="3034"/>
        <v>151909.69696969702</v>
      </c>
      <c r="AW223" s="82">
        <f t="shared" si="3034"/>
        <v>151909.69696969702</v>
      </c>
      <c r="AX223" s="82">
        <f t="shared" si="3034"/>
        <v>151909.69696969702</v>
      </c>
      <c r="AY223" s="82">
        <f t="shared" si="3034"/>
        <v>151909.69696969702</v>
      </c>
      <c r="AZ223" s="82">
        <f t="shared" si="3034"/>
        <v>114110.30303030305</v>
      </c>
      <c r="BA223" s="82">
        <f t="shared" si="3034"/>
        <v>0</v>
      </c>
      <c r="BB223" s="82">
        <f t="shared" si="3034"/>
        <v>0</v>
      </c>
      <c r="BC223" s="82">
        <f t="shared" si="3034"/>
        <v>0</v>
      </c>
      <c r="BD223" s="82">
        <f t="shared" si="3034"/>
        <v>0</v>
      </c>
      <c r="BE223" s="82">
        <f t="shared" si="3034"/>
        <v>0</v>
      </c>
      <c r="BF223" s="82">
        <f t="shared" si="3034"/>
        <v>0</v>
      </c>
      <c r="BG223" s="82">
        <f t="shared" si="3034"/>
        <v>0</v>
      </c>
      <c r="BH223" s="82">
        <f t="shared" si="3034"/>
        <v>0</v>
      </c>
      <c r="BI223" s="82">
        <f t="shared" si="3034"/>
        <v>0</v>
      </c>
      <c r="BJ223" s="82">
        <f t="shared" si="3034"/>
        <v>0</v>
      </c>
      <c r="BK223" s="82">
        <f t="shared" si="3034"/>
        <v>0</v>
      </c>
      <c r="BL223" s="82">
        <f t="shared" si="3034"/>
        <v>0</v>
      </c>
      <c r="BM223" s="82">
        <f t="shared" si="3034"/>
        <v>0</v>
      </c>
      <c r="BN223" s="82">
        <f t="shared" si="3034"/>
        <v>0</v>
      </c>
      <c r="BO223" s="82">
        <f t="shared" si="3034"/>
        <v>0</v>
      </c>
      <c r="BP223" s="82">
        <f t="shared" si="3034"/>
        <v>0</v>
      </c>
      <c r="BQ223" s="82">
        <f t="shared" si="3034"/>
        <v>0</v>
      </c>
      <c r="BR223" s="82">
        <f t="shared" si="3034"/>
        <v>0</v>
      </c>
      <c r="BS223" s="82">
        <f t="shared" si="3034"/>
        <v>0</v>
      </c>
      <c r="BT223" s="82">
        <f t="shared" si="3034"/>
        <v>0</v>
      </c>
      <c r="BU223" s="82">
        <f t="shared" si="3034"/>
        <v>0</v>
      </c>
      <c r="BV223" s="82">
        <f t="shared" si="3034"/>
        <v>0</v>
      </c>
      <c r="BW223" s="82">
        <f t="shared" si="3034"/>
        <v>0</v>
      </c>
      <c r="BX223" s="82">
        <f t="shared" si="3034"/>
        <v>0</v>
      </c>
      <c r="BY223" s="82">
        <f t="shared" si="3034"/>
        <v>0</v>
      </c>
      <c r="BZ223" s="82">
        <f t="shared" si="3034"/>
        <v>0</v>
      </c>
      <c r="CA223" s="82">
        <f t="shared" si="3034"/>
        <v>0</v>
      </c>
      <c r="CB223" s="82">
        <f t="shared" si="3034"/>
        <v>0</v>
      </c>
      <c r="CC223" s="82">
        <f t="shared" si="3034"/>
        <v>0</v>
      </c>
      <c r="CD223" s="82">
        <f t="shared" ref="CD223:EB223" si="3035">SUM($J$221:$EB$221)*CD222</f>
        <v>0</v>
      </c>
      <c r="CE223" s="82">
        <f t="shared" si="3035"/>
        <v>0</v>
      </c>
      <c r="CF223" s="82">
        <f t="shared" si="3035"/>
        <v>0</v>
      </c>
      <c r="CG223" s="82">
        <f t="shared" si="3035"/>
        <v>0</v>
      </c>
      <c r="CH223" s="82">
        <f t="shared" si="3035"/>
        <v>0</v>
      </c>
      <c r="CI223" s="82">
        <f t="shared" si="3035"/>
        <v>0</v>
      </c>
      <c r="CJ223" s="82">
        <f t="shared" si="3035"/>
        <v>0</v>
      </c>
      <c r="CK223" s="82">
        <f t="shared" si="3035"/>
        <v>0</v>
      </c>
      <c r="CL223" s="82">
        <f t="shared" si="3035"/>
        <v>0</v>
      </c>
      <c r="CM223" s="82">
        <f t="shared" si="3035"/>
        <v>0</v>
      </c>
      <c r="CN223" s="82">
        <f t="shared" si="3035"/>
        <v>0</v>
      </c>
      <c r="CO223" s="82">
        <f t="shared" si="3035"/>
        <v>0</v>
      </c>
      <c r="CP223" s="82">
        <f t="shared" si="3035"/>
        <v>0</v>
      </c>
      <c r="CQ223" s="82">
        <f t="shared" si="3035"/>
        <v>0</v>
      </c>
      <c r="CR223" s="82">
        <f t="shared" si="3035"/>
        <v>0</v>
      </c>
      <c r="CS223" s="82">
        <f t="shared" si="3035"/>
        <v>0</v>
      </c>
      <c r="CT223" s="82">
        <f t="shared" si="3035"/>
        <v>0</v>
      </c>
      <c r="CU223" s="82">
        <f t="shared" si="3035"/>
        <v>0</v>
      </c>
      <c r="CV223" s="82">
        <f t="shared" si="3035"/>
        <v>0</v>
      </c>
      <c r="CW223" s="82">
        <f t="shared" si="3035"/>
        <v>0</v>
      </c>
      <c r="CX223" s="82">
        <f t="shared" si="3035"/>
        <v>0</v>
      </c>
      <c r="CY223" s="82">
        <f t="shared" si="3035"/>
        <v>0</v>
      </c>
      <c r="CZ223" s="82">
        <f t="shared" si="3035"/>
        <v>0</v>
      </c>
      <c r="DA223" s="82">
        <f t="shared" si="3035"/>
        <v>0</v>
      </c>
      <c r="DB223" s="82">
        <f t="shared" si="3035"/>
        <v>0</v>
      </c>
      <c r="DC223" s="82">
        <f t="shared" si="3035"/>
        <v>0</v>
      </c>
      <c r="DD223" s="82">
        <f t="shared" si="3035"/>
        <v>0</v>
      </c>
      <c r="DE223" s="82">
        <f t="shared" si="3035"/>
        <v>0</v>
      </c>
      <c r="DF223" s="82">
        <f t="shared" si="3035"/>
        <v>0</v>
      </c>
      <c r="DG223" s="82">
        <f t="shared" si="3035"/>
        <v>0</v>
      </c>
      <c r="DH223" s="82">
        <f t="shared" si="3035"/>
        <v>0</v>
      </c>
      <c r="DI223" s="82">
        <f t="shared" si="3035"/>
        <v>0</v>
      </c>
      <c r="DJ223" s="82">
        <f t="shared" si="3035"/>
        <v>0</v>
      </c>
      <c r="DK223" s="82">
        <f t="shared" si="3035"/>
        <v>0</v>
      </c>
      <c r="DL223" s="82">
        <f t="shared" si="3035"/>
        <v>0</v>
      </c>
      <c r="DM223" s="82">
        <f t="shared" si="3035"/>
        <v>0</v>
      </c>
      <c r="DN223" s="82">
        <f t="shared" si="3035"/>
        <v>0</v>
      </c>
      <c r="DO223" s="82">
        <f t="shared" si="3035"/>
        <v>0</v>
      </c>
      <c r="DP223" s="82">
        <f t="shared" si="3035"/>
        <v>0</v>
      </c>
      <c r="DQ223" s="82">
        <f t="shared" si="3035"/>
        <v>0</v>
      </c>
      <c r="DR223" s="82">
        <f t="shared" si="3035"/>
        <v>0</v>
      </c>
      <c r="DS223" s="82">
        <f t="shared" si="3035"/>
        <v>0</v>
      </c>
      <c r="DT223" s="82">
        <f t="shared" si="3035"/>
        <v>0</v>
      </c>
      <c r="DU223" s="82">
        <f t="shared" si="3035"/>
        <v>0</v>
      </c>
      <c r="DV223" s="82">
        <f t="shared" si="3035"/>
        <v>0</v>
      </c>
      <c r="DW223" s="82">
        <f t="shared" si="3035"/>
        <v>0</v>
      </c>
      <c r="DX223" s="82">
        <f t="shared" si="3035"/>
        <v>0</v>
      </c>
      <c r="DY223" s="82">
        <f t="shared" si="3035"/>
        <v>0</v>
      </c>
      <c r="DZ223" s="82">
        <f t="shared" si="3035"/>
        <v>0</v>
      </c>
      <c r="EA223" s="82">
        <f t="shared" si="3035"/>
        <v>0</v>
      </c>
      <c r="EB223" s="82">
        <f t="shared" si="3035"/>
        <v>0</v>
      </c>
    </row>
    <row r="224" spans="3:132" outlineLevel="1" x14ac:dyDescent="0.25">
      <c r="C224" s="318" t="s">
        <v>527</v>
      </c>
      <c r="D224" s="31">
        <f>Costs!$K$39</f>
        <v>1.9</v>
      </c>
      <c r="E224" s="31">
        <f>Costs!$K$40</f>
        <v>0.4</v>
      </c>
      <c r="G224" s="52" t="s">
        <v>220</v>
      </c>
      <c r="H224" s="29"/>
      <c r="J224" s="312">
        <f t="shared" ref="J224:BU224" si="3036">$D224-$E224</f>
        <v>1.5</v>
      </c>
      <c r="K224" s="312">
        <f t="shared" si="3036"/>
        <v>1.5</v>
      </c>
      <c r="L224" s="312">
        <f t="shared" si="3036"/>
        <v>1.5</v>
      </c>
      <c r="M224" s="312">
        <f t="shared" si="3036"/>
        <v>1.5</v>
      </c>
      <c r="N224" s="312">
        <f t="shared" si="3036"/>
        <v>1.5</v>
      </c>
      <c r="O224" s="312">
        <f t="shared" si="3036"/>
        <v>1.5</v>
      </c>
      <c r="P224" s="312">
        <f t="shared" si="3036"/>
        <v>1.5</v>
      </c>
      <c r="Q224" s="312">
        <f t="shared" si="3036"/>
        <v>1.5</v>
      </c>
      <c r="R224" s="312">
        <f t="shared" si="3036"/>
        <v>1.5</v>
      </c>
      <c r="S224" s="312">
        <f t="shared" si="3036"/>
        <v>1.5</v>
      </c>
      <c r="T224" s="312">
        <f t="shared" si="3036"/>
        <v>1.5</v>
      </c>
      <c r="U224" s="312">
        <f t="shared" si="3036"/>
        <v>1.5</v>
      </c>
      <c r="V224" s="312">
        <f t="shared" si="3036"/>
        <v>1.5</v>
      </c>
      <c r="W224" s="312">
        <f t="shared" si="3036"/>
        <v>1.5</v>
      </c>
      <c r="X224" s="312">
        <f t="shared" si="3036"/>
        <v>1.5</v>
      </c>
      <c r="Y224" s="312">
        <f t="shared" si="3036"/>
        <v>1.5</v>
      </c>
      <c r="Z224" s="312">
        <f t="shared" si="3036"/>
        <v>1.5</v>
      </c>
      <c r="AA224" s="312">
        <f t="shared" si="3036"/>
        <v>1.5</v>
      </c>
      <c r="AB224" s="312">
        <f t="shared" si="3036"/>
        <v>1.5</v>
      </c>
      <c r="AC224" s="312">
        <f t="shared" si="3036"/>
        <v>1.5</v>
      </c>
      <c r="AD224" s="312">
        <f t="shared" si="3036"/>
        <v>1.5</v>
      </c>
      <c r="AE224" s="312">
        <f t="shared" si="3036"/>
        <v>1.5</v>
      </c>
      <c r="AF224" s="312">
        <f t="shared" si="3036"/>
        <v>1.5</v>
      </c>
      <c r="AG224" s="312">
        <f t="shared" si="3036"/>
        <v>1.5</v>
      </c>
      <c r="AH224" s="312">
        <f t="shared" si="3036"/>
        <v>1.5</v>
      </c>
      <c r="AI224" s="312">
        <f t="shared" si="3036"/>
        <v>1.5</v>
      </c>
      <c r="AJ224" s="312">
        <f t="shared" si="3036"/>
        <v>1.5</v>
      </c>
      <c r="AK224" s="312">
        <f t="shared" si="3036"/>
        <v>1.5</v>
      </c>
      <c r="AL224" s="312">
        <f t="shared" si="3036"/>
        <v>1.5</v>
      </c>
      <c r="AM224" s="312">
        <f t="shared" si="3036"/>
        <v>1.5</v>
      </c>
      <c r="AN224" s="312">
        <f t="shared" si="3036"/>
        <v>1.5</v>
      </c>
      <c r="AO224" s="312">
        <f t="shared" si="3036"/>
        <v>1.5</v>
      </c>
      <c r="AP224" s="312">
        <f t="shared" si="3036"/>
        <v>1.5</v>
      </c>
      <c r="AQ224" s="312">
        <f t="shared" si="3036"/>
        <v>1.5</v>
      </c>
      <c r="AR224" s="312">
        <f t="shared" si="3036"/>
        <v>1.5</v>
      </c>
      <c r="AS224" s="312">
        <f t="shared" si="3036"/>
        <v>1.5</v>
      </c>
      <c r="AT224" s="312">
        <f t="shared" si="3036"/>
        <v>1.5</v>
      </c>
      <c r="AU224" s="312">
        <f t="shared" si="3036"/>
        <v>1.5</v>
      </c>
      <c r="AV224" s="312">
        <f t="shared" si="3036"/>
        <v>1.5</v>
      </c>
      <c r="AW224" s="312">
        <f t="shared" si="3036"/>
        <v>1.5</v>
      </c>
      <c r="AX224" s="312">
        <f t="shared" si="3036"/>
        <v>1.5</v>
      </c>
      <c r="AY224" s="312">
        <f t="shared" si="3036"/>
        <v>1.5</v>
      </c>
      <c r="AZ224" s="312">
        <f t="shared" si="3036"/>
        <v>1.5</v>
      </c>
      <c r="BA224" s="312">
        <f t="shared" si="3036"/>
        <v>1.5</v>
      </c>
      <c r="BB224" s="312">
        <f t="shared" si="3036"/>
        <v>1.5</v>
      </c>
      <c r="BC224" s="312">
        <f t="shared" si="3036"/>
        <v>1.5</v>
      </c>
      <c r="BD224" s="312">
        <f t="shared" si="3036"/>
        <v>1.5</v>
      </c>
      <c r="BE224" s="312">
        <f t="shared" si="3036"/>
        <v>1.5</v>
      </c>
      <c r="BF224" s="312">
        <f t="shared" si="3036"/>
        <v>1.5</v>
      </c>
      <c r="BG224" s="312">
        <f t="shared" si="3036"/>
        <v>1.5</v>
      </c>
      <c r="BH224" s="312">
        <f t="shared" si="3036"/>
        <v>1.5</v>
      </c>
      <c r="BI224" s="312">
        <f t="shared" si="3036"/>
        <v>1.5</v>
      </c>
      <c r="BJ224" s="312">
        <f t="shared" si="3036"/>
        <v>1.5</v>
      </c>
      <c r="BK224" s="312">
        <f t="shared" si="3036"/>
        <v>1.5</v>
      </c>
      <c r="BL224" s="312">
        <f t="shared" si="3036"/>
        <v>1.5</v>
      </c>
      <c r="BM224" s="312">
        <f t="shared" si="3036"/>
        <v>1.5</v>
      </c>
      <c r="BN224" s="312">
        <f t="shared" si="3036"/>
        <v>1.5</v>
      </c>
      <c r="BO224" s="312">
        <f t="shared" si="3036"/>
        <v>1.5</v>
      </c>
      <c r="BP224" s="312">
        <f t="shared" si="3036"/>
        <v>1.5</v>
      </c>
      <c r="BQ224" s="312">
        <f t="shared" si="3036"/>
        <v>1.5</v>
      </c>
      <c r="BR224" s="312">
        <f t="shared" si="3036"/>
        <v>1.5</v>
      </c>
      <c r="BS224" s="312">
        <f t="shared" si="3036"/>
        <v>1.5</v>
      </c>
      <c r="BT224" s="312">
        <f t="shared" si="3036"/>
        <v>1.5</v>
      </c>
      <c r="BU224" s="312">
        <f t="shared" si="3036"/>
        <v>1.5</v>
      </c>
      <c r="BV224" s="312">
        <f t="shared" ref="BV224:EB224" si="3037">$D224-$E224</f>
        <v>1.5</v>
      </c>
      <c r="BW224" s="312">
        <f t="shared" si="3037"/>
        <v>1.5</v>
      </c>
      <c r="BX224" s="312">
        <f t="shared" si="3037"/>
        <v>1.5</v>
      </c>
      <c r="BY224" s="312">
        <f t="shared" si="3037"/>
        <v>1.5</v>
      </c>
      <c r="BZ224" s="312">
        <f t="shared" si="3037"/>
        <v>1.5</v>
      </c>
      <c r="CA224" s="312">
        <f t="shared" si="3037"/>
        <v>1.5</v>
      </c>
      <c r="CB224" s="312">
        <f t="shared" si="3037"/>
        <v>1.5</v>
      </c>
      <c r="CC224" s="312">
        <f t="shared" si="3037"/>
        <v>1.5</v>
      </c>
      <c r="CD224" s="312">
        <f t="shared" si="3037"/>
        <v>1.5</v>
      </c>
      <c r="CE224" s="312">
        <f t="shared" si="3037"/>
        <v>1.5</v>
      </c>
      <c r="CF224" s="312">
        <f t="shared" si="3037"/>
        <v>1.5</v>
      </c>
      <c r="CG224" s="312">
        <f t="shared" si="3037"/>
        <v>1.5</v>
      </c>
      <c r="CH224" s="312">
        <f t="shared" si="3037"/>
        <v>1.5</v>
      </c>
      <c r="CI224" s="312">
        <f t="shared" si="3037"/>
        <v>1.5</v>
      </c>
      <c r="CJ224" s="312">
        <f t="shared" si="3037"/>
        <v>1.5</v>
      </c>
      <c r="CK224" s="312">
        <f t="shared" si="3037"/>
        <v>1.5</v>
      </c>
      <c r="CL224" s="312">
        <f t="shared" si="3037"/>
        <v>1.5</v>
      </c>
      <c r="CM224" s="312">
        <f t="shared" si="3037"/>
        <v>1.5</v>
      </c>
      <c r="CN224" s="312">
        <f t="shared" si="3037"/>
        <v>1.5</v>
      </c>
      <c r="CO224" s="312">
        <f t="shared" si="3037"/>
        <v>1.5</v>
      </c>
      <c r="CP224" s="312">
        <f t="shared" si="3037"/>
        <v>1.5</v>
      </c>
      <c r="CQ224" s="312">
        <f t="shared" si="3037"/>
        <v>1.5</v>
      </c>
      <c r="CR224" s="312">
        <f t="shared" si="3037"/>
        <v>1.5</v>
      </c>
      <c r="CS224" s="312">
        <f t="shared" si="3037"/>
        <v>1.5</v>
      </c>
      <c r="CT224" s="312">
        <f t="shared" si="3037"/>
        <v>1.5</v>
      </c>
      <c r="CU224" s="312">
        <f t="shared" si="3037"/>
        <v>1.5</v>
      </c>
      <c r="CV224" s="312">
        <f t="shared" si="3037"/>
        <v>1.5</v>
      </c>
      <c r="CW224" s="312">
        <f t="shared" si="3037"/>
        <v>1.5</v>
      </c>
      <c r="CX224" s="312">
        <f t="shared" si="3037"/>
        <v>1.5</v>
      </c>
      <c r="CY224" s="312">
        <f t="shared" si="3037"/>
        <v>1.5</v>
      </c>
      <c r="CZ224" s="312">
        <f t="shared" si="3037"/>
        <v>1.5</v>
      </c>
      <c r="DA224" s="312">
        <f t="shared" si="3037"/>
        <v>1.5</v>
      </c>
      <c r="DB224" s="312">
        <f t="shared" si="3037"/>
        <v>1.5</v>
      </c>
      <c r="DC224" s="312">
        <f t="shared" si="3037"/>
        <v>1.5</v>
      </c>
      <c r="DD224" s="312">
        <f t="shared" si="3037"/>
        <v>1.5</v>
      </c>
      <c r="DE224" s="312">
        <f t="shared" si="3037"/>
        <v>1.5</v>
      </c>
      <c r="DF224" s="312">
        <f t="shared" si="3037"/>
        <v>1.5</v>
      </c>
      <c r="DG224" s="312">
        <f t="shared" si="3037"/>
        <v>1.5</v>
      </c>
      <c r="DH224" s="312">
        <f t="shared" si="3037"/>
        <v>1.5</v>
      </c>
      <c r="DI224" s="312">
        <f t="shared" si="3037"/>
        <v>1.5</v>
      </c>
      <c r="DJ224" s="312">
        <f t="shared" si="3037"/>
        <v>1.5</v>
      </c>
      <c r="DK224" s="312">
        <f t="shared" si="3037"/>
        <v>1.5</v>
      </c>
      <c r="DL224" s="312">
        <f t="shared" si="3037"/>
        <v>1.5</v>
      </c>
      <c r="DM224" s="312">
        <f t="shared" si="3037"/>
        <v>1.5</v>
      </c>
      <c r="DN224" s="312">
        <f t="shared" si="3037"/>
        <v>1.5</v>
      </c>
      <c r="DO224" s="312">
        <f t="shared" si="3037"/>
        <v>1.5</v>
      </c>
      <c r="DP224" s="312">
        <f t="shared" si="3037"/>
        <v>1.5</v>
      </c>
      <c r="DQ224" s="312">
        <f t="shared" si="3037"/>
        <v>1.5</v>
      </c>
      <c r="DR224" s="312">
        <f t="shared" si="3037"/>
        <v>1.5</v>
      </c>
      <c r="DS224" s="312">
        <f t="shared" si="3037"/>
        <v>1.5</v>
      </c>
      <c r="DT224" s="312">
        <f t="shared" si="3037"/>
        <v>1.5</v>
      </c>
      <c r="DU224" s="312">
        <f t="shared" si="3037"/>
        <v>1.5</v>
      </c>
      <c r="DV224" s="312">
        <f t="shared" si="3037"/>
        <v>1.5</v>
      </c>
      <c r="DW224" s="312">
        <f t="shared" si="3037"/>
        <v>1.5</v>
      </c>
      <c r="DX224" s="312">
        <f t="shared" si="3037"/>
        <v>1.5</v>
      </c>
      <c r="DY224" s="312">
        <f t="shared" si="3037"/>
        <v>1.5</v>
      </c>
      <c r="DZ224" s="312">
        <f t="shared" si="3037"/>
        <v>1.5</v>
      </c>
      <c r="EA224" s="312">
        <f t="shared" si="3037"/>
        <v>1.5</v>
      </c>
      <c r="EB224" s="312">
        <f t="shared" si="3037"/>
        <v>1.5</v>
      </c>
    </row>
    <row r="225" spans="2:132" outlineLevel="1" x14ac:dyDescent="0.25">
      <c r="C225" s="327" t="s">
        <v>530</v>
      </c>
      <c r="D225" s="38"/>
      <c r="E225" s="38"/>
      <c r="F225" s="38"/>
      <c r="G225" s="55" t="s">
        <v>220</v>
      </c>
      <c r="H225" s="316">
        <f t="shared" ref="H225" si="3038">SUM(J225:EB225)</f>
        <v>4272727.2727272725</v>
      </c>
      <c r="I225" s="38"/>
      <c r="J225" s="314">
        <f t="shared" ref="J225" si="3039">J223*J224</f>
        <v>0</v>
      </c>
      <c r="K225" s="314">
        <f t="shared" ref="K225" si="3040">K223*K224</f>
        <v>0</v>
      </c>
      <c r="L225" s="314">
        <f t="shared" ref="L225" si="3041">L223*L224</f>
        <v>0</v>
      </c>
      <c r="M225" s="314">
        <f t="shared" ref="M225" si="3042">M223*M224</f>
        <v>0</v>
      </c>
      <c r="N225" s="314">
        <f t="shared" ref="N225" si="3043">N223*N224</f>
        <v>0</v>
      </c>
      <c r="O225" s="314">
        <f t="shared" ref="O225" si="3044">O223*O224</f>
        <v>0</v>
      </c>
      <c r="P225" s="314">
        <f t="shared" ref="P225" si="3045">P223*P224</f>
        <v>0</v>
      </c>
      <c r="Q225" s="314">
        <f t="shared" ref="Q225" si="3046">Q223*Q224</f>
        <v>0</v>
      </c>
      <c r="R225" s="314">
        <f t="shared" ref="R225" si="3047">R223*R224</f>
        <v>0</v>
      </c>
      <c r="S225" s="314">
        <f t="shared" ref="S225" si="3048">S223*S224</f>
        <v>0</v>
      </c>
      <c r="T225" s="314">
        <f t="shared" ref="T225" si="3049">T223*T224</f>
        <v>0</v>
      </c>
      <c r="U225" s="314">
        <f t="shared" ref="U225" si="3050">U223*U224</f>
        <v>0</v>
      </c>
      <c r="V225" s="314">
        <f t="shared" ref="V225" si="3051">V223*V224</f>
        <v>0</v>
      </c>
      <c r="W225" s="314">
        <f t="shared" ref="W225" si="3052">W223*W224</f>
        <v>0</v>
      </c>
      <c r="X225" s="314">
        <f t="shared" ref="X225" si="3053">X223*X224</f>
        <v>0</v>
      </c>
      <c r="Y225" s="314">
        <f t="shared" ref="Y225" si="3054">Y223*Y224</f>
        <v>0</v>
      </c>
      <c r="Z225" s="314">
        <f>Z223*Z224</f>
        <v>0</v>
      </c>
      <c r="AA225" s="314">
        <f t="shared" ref="AA225" si="3055">AA223*AA224</f>
        <v>0</v>
      </c>
      <c r="AB225" s="314">
        <f t="shared" ref="AB225" si="3056">AB223*AB224</f>
        <v>0</v>
      </c>
      <c r="AC225" s="314">
        <f t="shared" ref="AC225" si="3057">AC223*AC224</f>
        <v>0</v>
      </c>
      <c r="AD225" s="314">
        <f t="shared" ref="AD225" si="3058">AD223*AD224</f>
        <v>0</v>
      </c>
      <c r="AE225" s="314">
        <f t="shared" ref="AE225" si="3059">AE223*AE224</f>
        <v>0</v>
      </c>
      <c r="AF225" s="314">
        <f t="shared" ref="AF225" si="3060">AF223*AF224</f>
        <v>0</v>
      </c>
      <c r="AG225" s="314">
        <f t="shared" ref="AG225" si="3061">AG223*AG224</f>
        <v>0</v>
      </c>
      <c r="AH225" s="314">
        <f t="shared" ref="AH225" si="3062">AH223*AH224</f>
        <v>227864.54545454553</v>
      </c>
      <c r="AI225" s="314">
        <f t="shared" ref="AI225" si="3063">AI223*AI224</f>
        <v>227864.54545454553</v>
      </c>
      <c r="AJ225" s="314">
        <f t="shared" ref="AJ225" si="3064">AJ223*AJ224</f>
        <v>227864.54545454553</v>
      </c>
      <c r="AK225" s="314">
        <f t="shared" ref="AK225" si="3065">AK223*AK224</f>
        <v>227864.54545454553</v>
      </c>
      <c r="AL225" s="314">
        <f t="shared" ref="AL225" si="3066">AL223*AL224</f>
        <v>227864.54545454553</v>
      </c>
      <c r="AM225" s="314">
        <f t="shared" ref="AM225" si="3067">AM223*AM224</f>
        <v>227864.54545454553</v>
      </c>
      <c r="AN225" s="314">
        <f t="shared" ref="AN225" si="3068">AN223*AN224</f>
        <v>227864.54545454553</v>
      </c>
      <c r="AO225" s="314">
        <f t="shared" ref="AO225" si="3069">AO223*AO224</f>
        <v>227864.54545454553</v>
      </c>
      <c r="AP225" s="314">
        <f t="shared" ref="AP225" si="3070">AP223*AP224</f>
        <v>227864.54545454553</v>
      </c>
      <c r="AQ225" s="314">
        <f t="shared" ref="AQ225" si="3071">AQ223*AQ224</f>
        <v>227864.54545454553</v>
      </c>
      <c r="AR225" s="314">
        <f t="shared" ref="AR225" si="3072">AR223*AR224</f>
        <v>227864.54545454553</v>
      </c>
      <c r="AS225" s="314">
        <f t="shared" ref="AS225" si="3073">AS223*AS224</f>
        <v>227864.54545454553</v>
      </c>
      <c r="AT225" s="314">
        <f t="shared" ref="AT225" si="3074">AT223*AT224</f>
        <v>227864.54545454553</v>
      </c>
      <c r="AU225" s="314">
        <f t="shared" ref="AU225" si="3075">AU223*AU224</f>
        <v>227864.54545454553</v>
      </c>
      <c r="AV225" s="314">
        <f t="shared" ref="AV225" si="3076">AV223*AV224</f>
        <v>227864.54545454553</v>
      </c>
      <c r="AW225" s="314">
        <f t="shared" ref="AW225" si="3077">AW223*AW224</f>
        <v>227864.54545454553</v>
      </c>
      <c r="AX225" s="314">
        <f t="shared" ref="AX225" si="3078">AX223*AX224</f>
        <v>227864.54545454553</v>
      </c>
      <c r="AY225" s="314">
        <f t="shared" ref="AY225" si="3079">AY223*AY224</f>
        <v>227864.54545454553</v>
      </c>
      <c r="AZ225" s="314">
        <f t="shared" ref="AZ225" si="3080">AZ223*AZ224</f>
        <v>171165.45454545459</v>
      </c>
      <c r="BA225" s="314">
        <f t="shared" ref="BA225" si="3081">BA223*BA224</f>
        <v>0</v>
      </c>
      <c r="BB225" s="314">
        <f t="shared" ref="BB225" si="3082">BB223*BB224</f>
        <v>0</v>
      </c>
      <c r="BC225" s="314">
        <f t="shared" ref="BC225" si="3083">BC223*BC224</f>
        <v>0</v>
      </c>
      <c r="BD225" s="314">
        <f t="shared" ref="BD225" si="3084">BD223*BD224</f>
        <v>0</v>
      </c>
      <c r="BE225" s="314">
        <f t="shared" ref="BE225" si="3085">BE223*BE224</f>
        <v>0</v>
      </c>
      <c r="BF225" s="314">
        <f t="shared" ref="BF225" si="3086">BF223*BF224</f>
        <v>0</v>
      </c>
      <c r="BG225" s="314">
        <f t="shared" ref="BG225" si="3087">BG223*BG224</f>
        <v>0</v>
      </c>
      <c r="BH225" s="314">
        <f t="shared" ref="BH225" si="3088">BH223*BH224</f>
        <v>0</v>
      </c>
      <c r="BI225" s="314">
        <f t="shared" ref="BI225" si="3089">BI223*BI224</f>
        <v>0</v>
      </c>
      <c r="BJ225" s="314">
        <f t="shared" ref="BJ225" si="3090">BJ223*BJ224</f>
        <v>0</v>
      </c>
      <c r="BK225" s="314">
        <f t="shared" ref="BK225" si="3091">BK223*BK224</f>
        <v>0</v>
      </c>
      <c r="BL225" s="314">
        <f t="shared" ref="BL225" si="3092">BL223*BL224</f>
        <v>0</v>
      </c>
      <c r="BM225" s="314">
        <f t="shared" ref="BM225" si="3093">BM223*BM224</f>
        <v>0</v>
      </c>
      <c r="BN225" s="314">
        <f t="shared" ref="BN225" si="3094">BN223*BN224</f>
        <v>0</v>
      </c>
      <c r="BO225" s="314">
        <f t="shared" ref="BO225" si="3095">BO223*BO224</f>
        <v>0</v>
      </c>
      <c r="BP225" s="314">
        <f t="shared" ref="BP225" si="3096">BP223*BP224</f>
        <v>0</v>
      </c>
      <c r="BQ225" s="314">
        <f t="shared" ref="BQ225" si="3097">BQ223*BQ224</f>
        <v>0</v>
      </c>
      <c r="BR225" s="314">
        <f t="shared" ref="BR225" si="3098">BR223*BR224</f>
        <v>0</v>
      </c>
      <c r="BS225" s="314">
        <f t="shared" ref="BS225" si="3099">BS223*BS224</f>
        <v>0</v>
      </c>
      <c r="BT225" s="314">
        <f t="shared" ref="BT225" si="3100">BT223*BT224</f>
        <v>0</v>
      </c>
      <c r="BU225" s="314">
        <f t="shared" ref="BU225" si="3101">BU223*BU224</f>
        <v>0</v>
      </c>
      <c r="BV225" s="314">
        <f t="shared" ref="BV225" si="3102">BV223*BV224</f>
        <v>0</v>
      </c>
      <c r="BW225" s="314">
        <f t="shared" ref="BW225" si="3103">BW223*BW224</f>
        <v>0</v>
      </c>
      <c r="BX225" s="314">
        <f t="shared" ref="BX225" si="3104">BX223*BX224</f>
        <v>0</v>
      </c>
      <c r="BY225" s="314">
        <f t="shared" ref="BY225" si="3105">BY223*BY224</f>
        <v>0</v>
      </c>
      <c r="BZ225" s="314">
        <f t="shared" ref="BZ225" si="3106">BZ223*BZ224</f>
        <v>0</v>
      </c>
      <c r="CA225" s="314">
        <f t="shared" ref="CA225" si="3107">CA223*CA224</f>
        <v>0</v>
      </c>
      <c r="CB225" s="314">
        <f t="shared" ref="CB225" si="3108">CB223*CB224</f>
        <v>0</v>
      </c>
      <c r="CC225" s="314">
        <f t="shared" ref="CC225" si="3109">CC223*CC224</f>
        <v>0</v>
      </c>
      <c r="CD225" s="314">
        <f t="shared" ref="CD225" si="3110">CD223*CD224</f>
        <v>0</v>
      </c>
      <c r="CE225" s="314">
        <f t="shared" ref="CE225" si="3111">CE223*CE224</f>
        <v>0</v>
      </c>
      <c r="CF225" s="314">
        <f t="shared" ref="CF225" si="3112">CF223*CF224</f>
        <v>0</v>
      </c>
      <c r="CG225" s="314">
        <f t="shared" ref="CG225" si="3113">CG223*CG224</f>
        <v>0</v>
      </c>
      <c r="CH225" s="314">
        <f t="shared" ref="CH225" si="3114">CH223*CH224</f>
        <v>0</v>
      </c>
      <c r="CI225" s="314">
        <f t="shared" ref="CI225" si="3115">CI223*CI224</f>
        <v>0</v>
      </c>
      <c r="CJ225" s="314">
        <f t="shared" ref="CJ225" si="3116">CJ223*CJ224</f>
        <v>0</v>
      </c>
      <c r="CK225" s="314">
        <f t="shared" ref="CK225" si="3117">CK223*CK224</f>
        <v>0</v>
      </c>
      <c r="CL225" s="314">
        <f t="shared" ref="CL225" si="3118">CL223*CL224</f>
        <v>0</v>
      </c>
      <c r="CM225" s="314">
        <f t="shared" ref="CM225" si="3119">CM223*CM224</f>
        <v>0</v>
      </c>
      <c r="CN225" s="314">
        <f t="shared" ref="CN225" si="3120">CN223*CN224</f>
        <v>0</v>
      </c>
      <c r="CO225" s="314">
        <f t="shared" ref="CO225" si="3121">CO223*CO224</f>
        <v>0</v>
      </c>
      <c r="CP225" s="314">
        <f t="shared" ref="CP225" si="3122">CP223*CP224</f>
        <v>0</v>
      </c>
      <c r="CQ225" s="314">
        <f t="shared" ref="CQ225" si="3123">CQ223*CQ224</f>
        <v>0</v>
      </c>
      <c r="CR225" s="314">
        <f t="shared" ref="CR225" si="3124">CR223*CR224</f>
        <v>0</v>
      </c>
      <c r="CS225" s="314">
        <f t="shared" ref="CS225" si="3125">CS223*CS224</f>
        <v>0</v>
      </c>
      <c r="CT225" s="314">
        <f t="shared" ref="CT225" si="3126">CT223*CT224</f>
        <v>0</v>
      </c>
      <c r="CU225" s="314">
        <f t="shared" ref="CU225" si="3127">CU223*CU224</f>
        <v>0</v>
      </c>
      <c r="CV225" s="314">
        <f t="shared" ref="CV225" si="3128">CV223*CV224</f>
        <v>0</v>
      </c>
      <c r="CW225" s="314">
        <f t="shared" ref="CW225" si="3129">CW223*CW224</f>
        <v>0</v>
      </c>
      <c r="CX225" s="314">
        <f t="shared" ref="CX225" si="3130">CX223*CX224</f>
        <v>0</v>
      </c>
      <c r="CY225" s="314">
        <f t="shared" ref="CY225" si="3131">CY223*CY224</f>
        <v>0</v>
      </c>
      <c r="CZ225" s="314">
        <f t="shared" ref="CZ225" si="3132">CZ223*CZ224</f>
        <v>0</v>
      </c>
      <c r="DA225" s="314">
        <f t="shared" ref="DA225" si="3133">DA223*DA224</f>
        <v>0</v>
      </c>
      <c r="DB225" s="314">
        <f t="shared" ref="DB225" si="3134">DB223*DB224</f>
        <v>0</v>
      </c>
      <c r="DC225" s="314">
        <f t="shared" ref="DC225" si="3135">DC223*DC224</f>
        <v>0</v>
      </c>
      <c r="DD225" s="314">
        <f t="shared" ref="DD225" si="3136">DD223*DD224</f>
        <v>0</v>
      </c>
      <c r="DE225" s="314">
        <f t="shared" ref="DE225" si="3137">DE223*DE224</f>
        <v>0</v>
      </c>
      <c r="DF225" s="314">
        <f t="shared" ref="DF225" si="3138">DF223*DF224</f>
        <v>0</v>
      </c>
      <c r="DG225" s="314">
        <f t="shared" ref="DG225" si="3139">DG223*DG224</f>
        <v>0</v>
      </c>
      <c r="DH225" s="314">
        <f t="shared" ref="DH225" si="3140">DH223*DH224</f>
        <v>0</v>
      </c>
      <c r="DI225" s="314">
        <f t="shared" ref="DI225" si="3141">DI223*DI224</f>
        <v>0</v>
      </c>
      <c r="DJ225" s="314">
        <f t="shared" ref="DJ225" si="3142">DJ223*DJ224</f>
        <v>0</v>
      </c>
      <c r="DK225" s="314">
        <f t="shared" ref="DK225" si="3143">DK223*DK224</f>
        <v>0</v>
      </c>
      <c r="DL225" s="314">
        <f t="shared" ref="DL225" si="3144">DL223*DL224</f>
        <v>0</v>
      </c>
      <c r="DM225" s="314">
        <f t="shared" ref="DM225" si="3145">DM223*DM224</f>
        <v>0</v>
      </c>
      <c r="DN225" s="314">
        <f t="shared" ref="DN225" si="3146">DN223*DN224</f>
        <v>0</v>
      </c>
      <c r="DO225" s="314">
        <f t="shared" ref="DO225" si="3147">DO223*DO224</f>
        <v>0</v>
      </c>
      <c r="DP225" s="314">
        <f t="shared" ref="DP225" si="3148">DP223*DP224</f>
        <v>0</v>
      </c>
      <c r="DQ225" s="314">
        <f t="shared" ref="DQ225" si="3149">DQ223*DQ224</f>
        <v>0</v>
      </c>
      <c r="DR225" s="314">
        <f t="shared" ref="DR225" si="3150">DR223*DR224</f>
        <v>0</v>
      </c>
      <c r="DS225" s="314">
        <f t="shared" ref="DS225" si="3151">DS223*DS224</f>
        <v>0</v>
      </c>
      <c r="DT225" s="314">
        <f t="shared" ref="DT225" si="3152">DT223*DT224</f>
        <v>0</v>
      </c>
      <c r="DU225" s="314">
        <f t="shared" ref="DU225" si="3153">DU223*DU224</f>
        <v>0</v>
      </c>
      <c r="DV225" s="314">
        <f t="shared" ref="DV225" si="3154">DV223*DV224</f>
        <v>0</v>
      </c>
      <c r="DW225" s="314">
        <f t="shared" ref="DW225" si="3155">DW223*DW224</f>
        <v>0</v>
      </c>
      <c r="DX225" s="314">
        <f t="shared" ref="DX225" si="3156">DX223*DX224</f>
        <v>0</v>
      </c>
      <c r="DY225" s="314">
        <f t="shared" ref="DY225" si="3157">DY223*DY224</f>
        <v>0</v>
      </c>
      <c r="DZ225" s="314">
        <f t="shared" ref="DZ225" si="3158">DZ223*DZ224</f>
        <v>0</v>
      </c>
      <c r="EA225" s="314">
        <f t="shared" ref="EA225" si="3159">EA223*EA224</f>
        <v>0</v>
      </c>
      <c r="EB225" s="314">
        <f t="shared" ref="EB225" si="3160">EB223*EB224</f>
        <v>0</v>
      </c>
    </row>
    <row r="226" spans="2:132" outlineLevel="1" x14ac:dyDescent="0.25">
      <c r="C226" s="324" t="s">
        <v>417</v>
      </c>
      <c r="D226" s="34"/>
      <c r="E226" s="34"/>
      <c r="F226" s="34"/>
      <c r="G226" s="67" t="s">
        <v>215</v>
      </c>
      <c r="H226" s="34"/>
      <c r="I226" s="34"/>
      <c r="J226" s="126">
        <f>J$13</f>
        <v>1</v>
      </c>
      <c r="K226" s="126">
        <f t="shared" ref="K226:BV226" si="3161">K$13</f>
        <v>1.0026792493128671</v>
      </c>
      <c r="L226" s="126">
        <f t="shared" si="3161"/>
        <v>1.0056539350998608</v>
      </c>
      <c r="M226" s="126">
        <f t="shared" si="3161"/>
        <v>1.0085410656939733</v>
      </c>
      <c r="N226" s="126">
        <f t="shared" si="3161"/>
        <v>1.0114364849476103</v>
      </c>
      <c r="O226" s="126">
        <f t="shared" si="3161"/>
        <v>1.0143402166566737</v>
      </c>
      <c r="P226" s="126">
        <f t="shared" si="3161"/>
        <v>1.0172522846853813</v>
      </c>
      <c r="Q226" s="126">
        <f t="shared" si="3161"/>
        <v>1.0201727129664624</v>
      </c>
      <c r="R226" s="126">
        <f t="shared" si="3161"/>
        <v>1.0231015255013547</v>
      </c>
      <c r="S226" s="126">
        <f t="shared" si="3161"/>
        <v>1.0260387463604019</v>
      </c>
      <c r="T226" s="126">
        <f t="shared" si="3161"/>
        <v>1.028984399683051</v>
      </c>
      <c r="U226" s="126">
        <f t="shared" si="3161"/>
        <v>1.0319385096780509</v>
      </c>
      <c r="V226" s="126">
        <f t="shared" si="3161"/>
        <v>1.0349011006236515</v>
      </c>
      <c r="W226" s="126">
        <f t="shared" si="3161"/>
        <v>1.0377730230388176</v>
      </c>
      <c r="X226" s="126">
        <f t="shared" si="3161"/>
        <v>1.0408518228283561</v>
      </c>
      <c r="Y226" s="126">
        <f t="shared" si="3161"/>
        <v>1.0438400029932626</v>
      </c>
      <c r="Z226" s="126">
        <f t="shared" si="3161"/>
        <v>1.046836761920777</v>
      </c>
      <c r="AA226" s="126">
        <f t="shared" si="3161"/>
        <v>1.0498421242396576</v>
      </c>
      <c r="AB226" s="126">
        <f t="shared" si="3161"/>
        <v>1.05285611464937</v>
      </c>
      <c r="AC226" s="126">
        <f t="shared" si="3161"/>
        <v>1.0558787579202888</v>
      </c>
      <c r="AD226" s="126">
        <f t="shared" si="3161"/>
        <v>1.0589100788939025</v>
      </c>
      <c r="AE226" s="126">
        <f t="shared" si="3161"/>
        <v>1.0619501024830165</v>
      </c>
      <c r="AF226" s="126">
        <f t="shared" si="3161"/>
        <v>1.0649988536719583</v>
      </c>
      <c r="AG226" s="126">
        <f t="shared" si="3161"/>
        <v>1.0680563575167832</v>
      </c>
      <c r="AH226" s="126">
        <f t="shared" si="3161"/>
        <v>1.0711226391454798</v>
      </c>
      <c r="AI226" s="126">
        <f t="shared" si="3161"/>
        <v>1.0739924437404067</v>
      </c>
      <c r="AJ226" s="126">
        <f t="shared" si="3161"/>
        <v>1.0771786970311998</v>
      </c>
      <c r="AK226" s="126">
        <f t="shared" si="3161"/>
        <v>1.0802711679727233</v>
      </c>
      <c r="AL226" s="126">
        <f t="shared" si="3161"/>
        <v>1.0833725170851116</v>
      </c>
      <c r="AM226" s="126">
        <f t="shared" si="3161"/>
        <v>1.0864827698566941</v>
      </c>
      <c r="AN226" s="126">
        <f t="shared" si="3161"/>
        <v>1.0896019518489746</v>
      </c>
      <c r="AO226" s="126">
        <f t="shared" si="3161"/>
        <v>1.0927300886968412</v>
      </c>
      <c r="AP226" s="126">
        <f t="shared" si="3161"/>
        <v>1.0958672061087775</v>
      </c>
      <c r="AQ226" s="126">
        <f t="shared" si="3161"/>
        <v>1.0990133298670732</v>
      </c>
      <c r="AR226" s="126">
        <f t="shared" si="3161"/>
        <v>1.1021684858280367</v>
      </c>
      <c r="AS226" s="126">
        <f t="shared" si="3161"/>
        <v>1.1053326999222071</v>
      </c>
      <c r="AT226" s="126">
        <f t="shared" si="3161"/>
        <v>1.1085059981545673</v>
      </c>
      <c r="AU226" s="126">
        <f t="shared" si="3161"/>
        <v>1.111475962088432</v>
      </c>
      <c r="AV226" s="126">
        <f t="shared" si="3161"/>
        <v>1.1147734191259395</v>
      </c>
      <c r="AW226" s="126">
        <f t="shared" si="3161"/>
        <v>1.1179738207069689</v>
      </c>
      <c r="AX226" s="126">
        <f t="shared" si="3161"/>
        <v>1.1211834103167977</v>
      </c>
      <c r="AY226" s="126">
        <f t="shared" si="3161"/>
        <v>1.1244022143333261</v>
      </c>
      <c r="AZ226" s="126">
        <f t="shared" si="3161"/>
        <v>1.1276302592101826</v>
      </c>
      <c r="BA226" s="126">
        <f t="shared" si="3161"/>
        <v>1.1308675714769412</v>
      </c>
      <c r="BB226" s="126">
        <f t="shared" si="3161"/>
        <v>1.1341141777393395</v>
      </c>
      <c r="BC226" s="126">
        <f t="shared" si="3161"/>
        <v>1.1373701046794982</v>
      </c>
      <c r="BD226" s="126">
        <f t="shared" si="3161"/>
        <v>1.1406353790561385</v>
      </c>
      <c r="BE226" s="126">
        <f t="shared" si="3161"/>
        <v>1.1439100277048042</v>
      </c>
      <c r="BF226" s="126">
        <f t="shared" si="3161"/>
        <v>1.1471940775380809</v>
      </c>
      <c r="BG226" s="126">
        <f t="shared" si="3161"/>
        <v>1.15026769648205</v>
      </c>
      <c r="BH226" s="126">
        <f t="shared" si="3161"/>
        <v>1.1536802383994258</v>
      </c>
      <c r="BI226" s="126">
        <f t="shared" si="3161"/>
        <v>1.1569923375180708</v>
      </c>
      <c r="BJ226" s="126">
        <f t="shared" si="3161"/>
        <v>1.1603139453378331</v>
      </c>
      <c r="BK226" s="126">
        <f t="shared" si="3161"/>
        <v>1.1636450891572303</v>
      </c>
      <c r="BL226" s="126">
        <f t="shared" si="3161"/>
        <v>1.1669857963531516</v>
      </c>
      <c r="BM226" s="126">
        <f t="shared" si="3161"/>
        <v>1.1703360943810825</v>
      </c>
      <c r="BN226" s="126">
        <f t="shared" si="3161"/>
        <v>1.1736960107753303</v>
      </c>
      <c r="BO226" s="126">
        <f t="shared" si="3161"/>
        <v>1.1770655731492505</v>
      </c>
      <c r="BP226" s="126">
        <f t="shared" si="3161"/>
        <v>1.180444809195474</v>
      </c>
      <c r="BQ226" s="126">
        <f t="shared" si="3161"/>
        <v>1.1838337466861339</v>
      </c>
      <c r="BR226" s="126">
        <f t="shared" si="3161"/>
        <v>1.1872324134730949</v>
      </c>
      <c r="BS226" s="126">
        <f t="shared" si="3161"/>
        <v>1.1905270658589224</v>
      </c>
      <c r="BT226" s="126">
        <f t="shared" si="3161"/>
        <v>1.1940590467434065</v>
      </c>
      <c r="BU226" s="126">
        <f t="shared" si="3161"/>
        <v>1.1974870693312041</v>
      </c>
      <c r="BV226" s="126">
        <f t="shared" si="3161"/>
        <v>1.2009249334246579</v>
      </c>
      <c r="BW226" s="126">
        <f t="shared" ref="BW226:EB226" si="3162">BW$13</f>
        <v>1.204372667277734</v>
      </c>
      <c r="BX226" s="126">
        <f t="shared" si="3162"/>
        <v>1.2078302992255125</v>
      </c>
      <c r="BY226" s="126">
        <f t="shared" si="3162"/>
        <v>1.2112978576844211</v>
      </c>
      <c r="BZ226" s="126">
        <f t="shared" si="3162"/>
        <v>1.2147753711524676</v>
      </c>
      <c r="CA226" s="126">
        <f t="shared" si="3162"/>
        <v>1.2182628682094752</v>
      </c>
      <c r="CB226" s="126">
        <f t="shared" si="3162"/>
        <v>1.2217603775173165</v>
      </c>
      <c r="CC226" s="126">
        <f t="shared" si="3162"/>
        <v>1.2252679278201495</v>
      </c>
      <c r="CD226" s="126">
        <f t="shared" si="3162"/>
        <v>1.2287855479446541</v>
      </c>
      <c r="CE226" s="126">
        <f t="shared" si="3162"/>
        <v>1.232077770779646</v>
      </c>
      <c r="CF226" s="126">
        <f t="shared" si="3162"/>
        <v>1.23573302168438</v>
      </c>
      <c r="CG226" s="126">
        <f t="shared" si="3162"/>
        <v>1.2392806860334544</v>
      </c>
      <c r="CH226" s="126">
        <f t="shared" si="3162"/>
        <v>1.2428385353675644</v>
      </c>
      <c r="CI226" s="126">
        <f t="shared" si="3162"/>
        <v>1.2464065989267703</v>
      </c>
      <c r="CJ226" s="126">
        <f t="shared" si="3162"/>
        <v>1.2499849060350778</v>
      </c>
      <c r="CK226" s="126">
        <f t="shared" si="3162"/>
        <v>1.2535734861006791</v>
      </c>
      <c r="CL226" s="126">
        <f t="shared" si="3162"/>
        <v>1.257172368616194</v>
      </c>
      <c r="CM226" s="126">
        <f t="shared" si="3162"/>
        <v>1.2607815831589126</v>
      </c>
      <c r="CN226" s="126">
        <f t="shared" si="3162"/>
        <v>1.2644011593910389</v>
      </c>
      <c r="CO226" s="126">
        <f t="shared" si="3162"/>
        <v>1.2680311270599336</v>
      </c>
      <c r="CP226" s="126">
        <f t="shared" si="3162"/>
        <v>1.2716715159983594</v>
      </c>
      <c r="CQ226" s="126">
        <f t="shared" si="3162"/>
        <v>1.2750786410337906</v>
      </c>
      <c r="CR226" s="126">
        <f t="shared" si="3162"/>
        <v>1.2788614642181557</v>
      </c>
      <c r="CS226" s="126">
        <f t="shared" si="3162"/>
        <v>1.2825329459576562</v>
      </c>
      <c r="CT226" s="126">
        <f t="shared" si="3162"/>
        <v>1.2862149681493797</v>
      </c>
      <c r="CU226" s="126">
        <f t="shared" si="3162"/>
        <v>1.289907561053897</v>
      </c>
      <c r="CV226" s="126">
        <f t="shared" si="3162"/>
        <v>1.293610755018654</v>
      </c>
      <c r="CW226" s="126">
        <f t="shared" si="3162"/>
        <v>1.2973245804782207</v>
      </c>
      <c r="CX226" s="126">
        <f t="shared" si="3162"/>
        <v>1.3010490679545423</v>
      </c>
      <c r="CY226" s="126">
        <f t="shared" si="3162"/>
        <v>1.304784248057189</v>
      </c>
      <c r="CZ226" s="126">
        <f t="shared" si="3162"/>
        <v>1.3085301514836076</v>
      </c>
      <c r="DA226" s="126">
        <f t="shared" si="3162"/>
        <v>1.3122868090193751</v>
      </c>
      <c r="DB226" s="126">
        <f t="shared" si="3162"/>
        <v>1.3160542515384499</v>
      </c>
      <c r="DC226" s="126">
        <f t="shared" si="3162"/>
        <v>1.3195802889875801</v>
      </c>
      <c r="DD226" s="126">
        <f t="shared" si="3162"/>
        <v>1.323495136864544</v>
      </c>
      <c r="DE226" s="126">
        <f t="shared" si="3162"/>
        <v>1.3272947573576725</v>
      </c>
      <c r="DF226" s="126">
        <f t="shared" si="3162"/>
        <v>1.3311052861764079</v>
      </c>
      <c r="DG226" s="126">
        <f t="shared" si="3162"/>
        <v>1.3349267546374479</v>
      </c>
      <c r="DH226" s="126">
        <f t="shared" si="3162"/>
        <v>1.3387591941473977</v>
      </c>
      <c r="DI226" s="126">
        <f t="shared" si="3162"/>
        <v>1.3426026362030277</v>
      </c>
      <c r="DJ226" s="126">
        <f t="shared" si="3162"/>
        <v>1.3464571123915319</v>
      </c>
      <c r="DK226" s="126">
        <f t="shared" si="3162"/>
        <v>1.3503226543907885</v>
      </c>
      <c r="DL226" s="126">
        <f t="shared" si="3162"/>
        <v>1.3541992939696192</v>
      </c>
      <c r="DM226" s="126">
        <f t="shared" si="3162"/>
        <v>1.358087062988051</v>
      </c>
      <c r="DN226" s="126">
        <f t="shared" si="3162"/>
        <v>1.361985993397578</v>
      </c>
      <c r="DO226" s="126">
        <f t="shared" si="3162"/>
        <v>1.3657655991021458</v>
      </c>
      <c r="DP226" s="126">
        <f t="shared" si="3162"/>
        <v>1.3698174666548035</v>
      </c>
      <c r="DQ226" s="126">
        <f t="shared" si="3162"/>
        <v>1.3737500738651915</v>
      </c>
      <c r="DR226" s="126">
        <f t="shared" si="3162"/>
        <v>1.3776939711925826</v>
      </c>
      <c r="DS226" s="126">
        <f t="shared" si="3162"/>
        <v>1.381649191049759</v>
      </c>
      <c r="DT226" s="126">
        <f t="shared" si="3162"/>
        <v>1.385615765942557</v>
      </c>
      <c r="DU226" s="126">
        <f t="shared" si="3162"/>
        <v>1.3895937284701338</v>
      </c>
      <c r="DV226" s="126">
        <f t="shared" si="3162"/>
        <v>1.3935831113252357</v>
      </c>
      <c r="DW226" s="126">
        <f t="shared" si="3162"/>
        <v>1.3975839472944662</v>
      </c>
      <c r="DX226" s="126">
        <f t="shared" si="3162"/>
        <v>1.401596269258556</v>
      </c>
      <c r="DY226" s="126">
        <f t="shared" si="3162"/>
        <v>1.4056201101926329</v>
      </c>
      <c r="DZ226" s="126">
        <f t="shared" si="3162"/>
        <v>1.4096555031664932</v>
      </c>
      <c r="EA226" s="126">
        <f t="shared" si="3162"/>
        <v>1.4134323217047313</v>
      </c>
      <c r="EB226" s="126">
        <f t="shared" si="3162"/>
        <v>1.4176256038945581</v>
      </c>
    </row>
    <row r="227" spans="2:132" outlineLevel="1" x14ac:dyDescent="0.25">
      <c r="C227" s="321" t="s">
        <v>531</v>
      </c>
      <c r="D227" s="38"/>
      <c r="E227" s="38"/>
      <c r="F227" s="38"/>
      <c r="G227" s="52" t="s">
        <v>220</v>
      </c>
      <c r="H227" s="46">
        <f t="shared" ref="H227" si="3163">SUM(J227:EB227)</f>
        <v>4694577.711913649</v>
      </c>
      <c r="I227" s="38"/>
      <c r="J227" s="82">
        <f>J225*J226</f>
        <v>0</v>
      </c>
      <c r="K227" s="82">
        <f t="shared" ref="K227" si="3164">K225*K226</f>
        <v>0</v>
      </c>
      <c r="L227" s="82">
        <f t="shared" ref="L227" si="3165">L225*L226</f>
        <v>0</v>
      </c>
      <c r="M227" s="82">
        <f t="shared" ref="M227" si="3166">M225*M226</f>
        <v>0</v>
      </c>
      <c r="N227" s="82">
        <f t="shared" ref="N227" si="3167">N225*N226</f>
        <v>0</v>
      </c>
      <c r="O227" s="82">
        <f t="shared" ref="O227" si="3168">O225*O226</f>
        <v>0</v>
      </c>
      <c r="P227" s="82">
        <f t="shared" ref="P227" si="3169">P225*P226</f>
        <v>0</v>
      </c>
      <c r="Q227" s="82">
        <f t="shared" ref="Q227" si="3170">Q225*Q226</f>
        <v>0</v>
      </c>
      <c r="R227" s="82">
        <f t="shared" ref="R227" si="3171">R225*R226</f>
        <v>0</v>
      </c>
      <c r="S227" s="82">
        <f t="shared" ref="S227" si="3172">S225*S226</f>
        <v>0</v>
      </c>
      <c r="T227" s="82">
        <f t="shared" ref="T227" si="3173">T225*T226</f>
        <v>0</v>
      </c>
      <c r="U227" s="82">
        <f t="shared" ref="U227" si="3174">U225*U226</f>
        <v>0</v>
      </c>
      <c r="V227" s="82">
        <f t="shared" ref="V227" si="3175">V225*V226</f>
        <v>0</v>
      </c>
      <c r="W227" s="82">
        <f t="shared" ref="W227" si="3176">W225*W226</f>
        <v>0</v>
      </c>
      <c r="X227" s="82">
        <f t="shared" ref="X227" si="3177">X225*X226</f>
        <v>0</v>
      </c>
      <c r="Y227" s="82">
        <f t="shared" ref="Y227" si="3178">Y225*Y226</f>
        <v>0</v>
      </c>
      <c r="Z227" s="82">
        <f t="shared" ref="Z227" si="3179">Z225*Z226</f>
        <v>0</v>
      </c>
      <c r="AA227" s="82">
        <f t="shared" ref="AA227" si="3180">AA225*AA226</f>
        <v>0</v>
      </c>
      <c r="AB227" s="82">
        <f t="shared" ref="AB227" si="3181">AB225*AB226</f>
        <v>0</v>
      </c>
      <c r="AC227" s="82">
        <f t="shared" ref="AC227" si="3182">AC225*AC226</f>
        <v>0</v>
      </c>
      <c r="AD227" s="82">
        <f t="shared" ref="AD227" si="3183">AD225*AD226</f>
        <v>0</v>
      </c>
      <c r="AE227" s="82">
        <f t="shared" ref="AE227" si="3184">AE225*AE226</f>
        <v>0</v>
      </c>
      <c r="AF227" s="82">
        <f t="shared" ref="AF227" si="3185">AF225*AF226</f>
        <v>0</v>
      </c>
      <c r="AG227" s="82">
        <f t="shared" ref="AG227" si="3186">AG225*AG226</f>
        <v>0</v>
      </c>
      <c r="AH227" s="82">
        <f t="shared" ref="AH227" si="3187">AH225*AH226</f>
        <v>244070.87329495794</v>
      </c>
      <c r="AI227" s="82">
        <f t="shared" ref="AI227" si="3188">AI225*AI226</f>
        <v>244724.80001452434</v>
      </c>
      <c r="AJ227" s="82">
        <f t="shared" ref="AJ227" si="3189">AJ225*AJ226</f>
        <v>245450.83417233397</v>
      </c>
      <c r="AK227" s="82">
        <f t="shared" ref="AK227" si="3190">AK225*AK226</f>
        <v>246155.49865775558</v>
      </c>
      <c r="AL227" s="82">
        <f t="shared" ref="AL227" si="3191">AL225*AL226</f>
        <v>246862.18616354582</v>
      </c>
      <c r="AM227" s="82">
        <f t="shared" ref="AM227" si="3192">AM225*AM226</f>
        <v>247570.90249759122</v>
      </c>
      <c r="AN227" s="82">
        <f t="shared" ref="AN227" si="3193">AN225*AN226</f>
        <v>248281.6534844522</v>
      </c>
      <c r="AO227" s="82">
        <f t="shared" ref="AO227" si="3194">AO225*AO226</f>
        <v>248994.44496541095</v>
      </c>
      <c r="AP227" s="82">
        <f t="shared" ref="AP227" si="3195">AP225*AP226</f>
        <v>249709.28279851936</v>
      </c>
      <c r="AQ227" s="82">
        <f t="shared" ref="AQ227" si="3196">AQ225*AQ226</f>
        <v>250426.17285864716</v>
      </c>
      <c r="AR227" s="82">
        <f t="shared" ref="AR227" si="3197">AR225*AR226</f>
        <v>251145.12103753031</v>
      </c>
      <c r="AS227" s="82">
        <f t="shared" ref="AS227" si="3198">AS225*AS226</f>
        <v>251866.13324381929</v>
      </c>
      <c r="AT227" s="82">
        <f t="shared" ref="AT227" si="3199">AT225*AT226</f>
        <v>252589.21540312778</v>
      </c>
      <c r="AU227" s="82">
        <f t="shared" ref="AU227" si="3200">AU225*AU226</f>
        <v>253265.96488493425</v>
      </c>
      <c r="AV227" s="82">
        <f t="shared" ref="AV227" si="3201">AV225*AV226</f>
        <v>254017.33843394177</v>
      </c>
      <c r="AW227" s="82">
        <f t="shared" ref="AW227" si="3202">AW225*AW226</f>
        <v>254746.59648547505</v>
      </c>
      <c r="AX227" s="82">
        <f t="shared" ref="AX227" si="3203">AX225*AX226</f>
        <v>255477.94816301431</v>
      </c>
      <c r="AY227" s="82">
        <f t="shared" ref="AY227" si="3204">AY225*AY226</f>
        <v>256211.39947714782</v>
      </c>
      <c r="AZ227" s="82">
        <f t="shared" ref="AZ227" si="3205">AZ225*AZ226</f>
        <v>193011.34587691969</v>
      </c>
      <c r="BA227" s="82">
        <f t="shared" ref="BA227" si="3206">BA225*BA226</f>
        <v>0</v>
      </c>
      <c r="BB227" s="82">
        <f t="shared" ref="BB227" si="3207">BB225*BB226</f>
        <v>0</v>
      </c>
      <c r="BC227" s="82">
        <f t="shared" ref="BC227" si="3208">BC225*BC226</f>
        <v>0</v>
      </c>
      <c r="BD227" s="82">
        <f t="shared" ref="BD227" si="3209">BD225*BD226</f>
        <v>0</v>
      </c>
      <c r="BE227" s="82">
        <f t="shared" ref="BE227" si="3210">BE225*BE226</f>
        <v>0</v>
      </c>
      <c r="BF227" s="82">
        <f t="shared" ref="BF227" si="3211">BF225*BF226</f>
        <v>0</v>
      </c>
      <c r="BG227" s="82">
        <f t="shared" ref="BG227" si="3212">BG225*BG226</f>
        <v>0</v>
      </c>
      <c r="BH227" s="82">
        <f t="shared" ref="BH227" si="3213">BH225*BH226</f>
        <v>0</v>
      </c>
      <c r="BI227" s="82">
        <f t="shared" ref="BI227" si="3214">BI225*BI226</f>
        <v>0</v>
      </c>
      <c r="BJ227" s="82">
        <f t="shared" ref="BJ227" si="3215">BJ225*BJ226</f>
        <v>0</v>
      </c>
      <c r="BK227" s="82">
        <f t="shared" ref="BK227" si="3216">BK225*BK226</f>
        <v>0</v>
      </c>
      <c r="BL227" s="82">
        <f t="shared" ref="BL227" si="3217">BL225*BL226</f>
        <v>0</v>
      </c>
      <c r="BM227" s="82">
        <f t="shared" ref="BM227" si="3218">BM225*BM226</f>
        <v>0</v>
      </c>
      <c r="BN227" s="82">
        <f t="shared" ref="BN227" si="3219">BN225*BN226</f>
        <v>0</v>
      </c>
      <c r="BO227" s="82">
        <f t="shared" ref="BO227" si="3220">BO225*BO226</f>
        <v>0</v>
      </c>
      <c r="BP227" s="82">
        <f t="shared" ref="BP227" si="3221">BP225*BP226</f>
        <v>0</v>
      </c>
      <c r="BQ227" s="82">
        <f t="shared" ref="BQ227" si="3222">BQ225*BQ226</f>
        <v>0</v>
      </c>
      <c r="BR227" s="82">
        <f t="shared" ref="BR227" si="3223">BR225*BR226</f>
        <v>0</v>
      </c>
      <c r="BS227" s="82">
        <f t="shared" ref="BS227" si="3224">BS225*BS226</f>
        <v>0</v>
      </c>
      <c r="BT227" s="82">
        <f t="shared" ref="BT227" si="3225">BT225*BT226</f>
        <v>0</v>
      </c>
      <c r="BU227" s="82">
        <f t="shared" ref="BU227" si="3226">BU225*BU226</f>
        <v>0</v>
      </c>
      <c r="BV227" s="82">
        <f t="shared" ref="BV227" si="3227">BV225*BV226</f>
        <v>0</v>
      </c>
      <c r="BW227" s="82">
        <f t="shared" ref="BW227" si="3228">BW225*BW226</f>
        <v>0</v>
      </c>
      <c r="BX227" s="82">
        <f t="shared" ref="BX227" si="3229">BX225*BX226</f>
        <v>0</v>
      </c>
      <c r="BY227" s="82">
        <f t="shared" ref="BY227" si="3230">BY225*BY226</f>
        <v>0</v>
      </c>
      <c r="BZ227" s="82">
        <f t="shared" ref="BZ227" si="3231">BZ225*BZ226</f>
        <v>0</v>
      </c>
      <c r="CA227" s="82">
        <f t="shared" ref="CA227" si="3232">CA225*CA226</f>
        <v>0</v>
      </c>
      <c r="CB227" s="82">
        <f t="shared" ref="CB227" si="3233">CB225*CB226</f>
        <v>0</v>
      </c>
      <c r="CC227" s="82">
        <f t="shared" ref="CC227" si="3234">CC225*CC226</f>
        <v>0</v>
      </c>
      <c r="CD227" s="82">
        <f t="shared" ref="CD227" si="3235">CD225*CD226</f>
        <v>0</v>
      </c>
      <c r="CE227" s="82">
        <f t="shared" ref="CE227" si="3236">CE225*CE226</f>
        <v>0</v>
      </c>
      <c r="CF227" s="82">
        <f t="shared" ref="CF227" si="3237">CF225*CF226</f>
        <v>0</v>
      </c>
      <c r="CG227" s="82">
        <f t="shared" ref="CG227" si="3238">CG225*CG226</f>
        <v>0</v>
      </c>
      <c r="CH227" s="82">
        <f t="shared" ref="CH227" si="3239">CH225*CH226</f>
        <v>0</v>
      </c>
      <c r="CI227" s="82">
        <f t="shared" ref="CI227" si="3240">CI225*CI226</f>
        <v>0</v>
      </c>
      <c r="CJ227" s="82">
        <f t="shared" ref="CJ227" si="3241">CJ225*CJ226</f>
        <v>0</v>
      </c>
      <c r="CK227" s="82">
        <f t="shared" ref="CK227" si="3242">CK225*CK226</f>
        <v>0</v>
      </c>
      <c r="CL227" s="82">
        <f t="shared" ref="CL227" si="3243">CL225*CL226</f>
        <v>0</v>
      </c>
      <c r="CM227" s="82">
        <f t="shared" ref="CM227" si="3244">CM225*CM226</f>
        <v>0</v>
      </c>
      <c r="CN227" s="82">
        <f t="shared" ref="CN227" si="3245">CN225*CN226</f>
        <v>0</v>
      </c>
      <c r="CO227" s="82">
        <f t="shared" ref="CO227" si="3246">CO225*CO226</f>
        <v>0</v>
      </c>
      <c r="CP227" s="82">
        <f t="shared" ref="CP227" si="3247">CP225*CP226</f>
        <v>0</v>
      </c>
      <c r="CQ227" s="82">
        <f t="shared" ref="CQ227" si="3248">CQ225*CQ226</f>
        <v>0</v>
      </c>
      <c r="CR227" s="82">
        <f t="shared" ref="CR227" si="3249">CR225*CR226</f>
        <v>0</v>
      </c>
      <c r="CS227" s="82">
        <f t="shared" ref="CS227" si="3250">CS225*CS226</f>
        <v>0</v>
      </c>
      <c r="CT227" s="82">
        <f t="shared" ref="CT227" si="3251">CT225*CT226</f>
        <v>0</v>
      </c>
      <c r="CU227" s="82">
        <f t="shared" ref="CU227" si="3252">CU225*CU226</f>
        <v>0</v>
      </c>
      <c r="CV227" s="82">
        <f t="shared" ref="CV227" si="3253">CV225*CV226</f>
        <v>0</v>
      </c>
      <c r="CW227" s="82">
        <f t="shared" ref="CW227" si="3254">CW225*CW226</f>
        <v>0</v>
      </c>
      <c r="CX227" s="82">
        <f t="shared" ref="CX227" si="3255">CX225*CX226</f>
        <v>0</v>
      </c>
      <c r="CY227" s="82">
        <f t="shared" ref="CY227" si="3256">CY225*CY226</f>
        <v>0</v>
      </c>
      <c r="CZ227" s="82">
        <f t="shared" ref="CZ227" si="3257">CZ225*CZ226</f>
        <v>0</v>
      </c>
      <c r="DA227" s="82">
        <f t="shared" ref="DA227" si="3258">DA225*DA226</f>
        <v>0</v>
      </c>
      <c r="DB227" s="82">
        <f t="shared" ref="DB227" si="3259">DB225*DB226</f>
        <v>0</v>
      </c>
      <c r="DC227" s="82">
        <f t="shared" ref="DC227" si="3260">DC225*DC226</f>
        <v>0</v>
      </c>
      <c r="DD227" s="82">
        <f t="shared" ref="DD227" si="3261">DD225*DD226</f>
        <v>0</v>
      </c>
      <c r="DE227" s="82">
        <f t="shared" ref="DE227" si="3262">DE225*DE226</f>
        <v>0</v>
      </c>
      <c r="DF227" s="82">
        <f t="shared" ref="DF227" si="3263">DF225*DF226</f>
        <v>0</v>
      </c>
      <c r="DG227" s="82">
        <f t="shared" ref="DG227" si="3264">DG225*DG226</f>
        <v>0</v>
      </c>
      <c r="DH227" s="82">
        <f t="shared" ref="DH227" si="3265">DH225*DH226</f>
        <v>0</v>
      </c>
      <c r="DI227" s="82">
        <f t="shared" ref="DI227" si="3266">DI225*DI226</f>
        <v>0</v>
      </c>
      <c r="DJ227" s="82">
        <f t="shared" ref="DJ227" si="3267">DJ225*DJ226</f>
        <v>0</v>
      </c>
      <c r="DK227" s="82">
        <f t="shared" ref="DK227" si="3268">DK225*DK226</f>
        <v>0</v>
      </c>
      <c r="DL227" s="82">
        <f t="shared" ref="DL227" si="3269">DL225*DL226</f>
        <v>0</v>
      </c>
      <c r="DM227" s="82">
        <f t="shared" ref="DM227" si="3270">DM225*DM226</f>
        <v>0</v>
      </c>
      <c r="DN227" s="82">
        <f t="shared" ref="DN227" si="3271">DN225*DN226</f>
        <v>0</v>
      </c>
      <c r="DO227" s="82">
        <f t="shared" ref="DO227" si="3272">DO225*DO226</f>
        <v>0</v>
      </c>
      <c r="DP227" s="82">
        <f t="shared" ref="DP227" si="3273">DP225*DP226</f>
        <v>0</v>
      </c>
      <c r="DQ227" s="82">
        <f t="shared" ref="DQ227" si="3274">DQ225*DQ226</f>
        <v>0</v>
      </c>
      <c r="DR227" s="82">
        <f t="shared" ref="DR227" si="3275">DR225*DR226</f>
        <v>0</v>
      </c>
      <c r="DS227" s="82">
        <f t="shared" ref="DS227" si="3276">DS225*DS226</f>
        <v>0</v>
      </c>
      <c r="DT227" s="82">
        <f t="shared" ref="DT227" si="3277">DT225*DT226</f>
        <v>0</v>
      </c>
      <c r="DU227" s="82">
        <f t="shared" ref="DU227" si="3278">DU225*DU226</f>
        <v>0</v>
      </c>
      <c r="DV227" s="82">
        <f t="shared" ref="DV227" si="3279">DV225*DV226</f>
        <v>0</v>
      </c>
      <c r="DW227" s="82">
        <f t="shared" ref="DW227" si="3280">DW225*DW226</f>
        <v>0</v>
      </c>
      <c r="DX227" s="82">
        <f t="shared" ref="DX227" si="3281">DX225*DX226</f>
        <v>0</v>
      </c>
      <c r="DY227" s="82">
        <f t="shared" ref="DY227" si="3282">DY225*DY226</f>
        <v>0</v>
      </c>
      <c r="DZ227" s="82">
        <f t="shared" ref="DZ227" si="3283">DZ225*DZ226</f>
        <v>0</v>
      </c>
      <c r="EA227" s="82">
        <f t="shared" ref="EA227" si="3284">EA225*EA226</f>
        <v>0</v>
      </c>
      <c r="EB227" s="82">
        <f t="shared" ref="EB227" si="3285">EB225*EB226</f>
        <v>0</v>
      </c>
    </row>
    <row r="228" spans="2:132" outlineLevel="1" x14ac:dyDescent="0.25">
      <c r="G228" s="52"/>
      <c r="H228" s="29"/>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row>
    <row r="229" spans="2:132" ht="13" x14ac:dyDescent="0.3">
      <c r="C229" s="348" t="s">
        <v>567</v>
      </c>
      <c r="D229" s="342"/>
      <c r="E229" s="342"/>
      <c r="F229" s="342"/>
      <c r="G229" s="349" t="s">
        <v>220</v>
      </c>
      <c r="H229" s="344">
        <f>SUM(J229:EB229)</f>
        <v>19765725.69580869</v>
      </c>
      <c r="I229" s="342"/>
      <c r="J229" s="345">
        <f t="shared" ref="J229:AO229" si="3286">CHOOSE(Scenario,J209,J218,J227)</f>
        <v>0</v>
      </c>
      <c r="K229" s="346">
        <f t="shared" si="3286"/>
        <v>0</v>
      </c>
      <c r="L229" s="346">
        <f t="shared" si="3286"/>
        <v>0</v>
      </c>
      <c r="M229" s="346">
        <f t="shared" si="3286"/>
        <v>0</v>
      </c>
      <c r="N229" s="346">
        <f t="shared" si="3286"/>
        <v>0</v>
      </c>
      <c r="O229" s="346">
        <f t="shared" si="3286"/>
        <v>0</v>
      </c>
      <c r="P229" s="346">
        <f t="shared" si="3286"/>
        <v>0</v>
      </c>
      <c r="Q229" s="346">
        <f t="shared" si="3286"/>
        <v>0</v>
      </c>
      <c r="R229" s="346">
        <f t="shared" si="3286"/>
        <v>0</v>
      </c>
      <c r="S229" s="346">
        <f t="shared" si="3286"/>
        <v>0</v>
      </c>
      <c r="T229" s="346">
        <f t="shared" si="3286"/>
        <v>0</v>
      </c>
      <c r="U229" s="346">
        <f t="shared" si="3286"/>
        <v>0</v>
      </c>
      <c r="V229" s="346">
        <f t="shared" si="3286"/>
        <v>0</v>
      </c>
      <c r="W229" s="346">
        <f t="shared" si="3286"/>
        <v>0</v>
      </c>
      <c r="X229" s="346">
        <f t="shared" si="3286"/>
        <v>0</v>
      </c>
      <c r="Y229" s="346">
        <f t="shared" si="3286"/>
        <v>0</v>
      </c>
      <c r="Z229" s="346">
        <f t="shared" si="3286"/>
        <v>0</v>
      </c>
      <c r="AA229" s="346">
        <f t="shared" si="3286"/>
        <v>0</v>
      </c>
      <c r="AB229" s="346">
        <f t="shared" si="3286"/>
        <v>0</v>
      </c>
      <c r="AC229" s="346">
        <f t="shared" si="3286"/>
        <v>0</v>
      </c>
      <c r="AD229" s="346">
        <f t="shared" si="3286"/>
        <v>0</v>
      </c>
      <c r="AE229" s="346">
        <f t="shared" si="3286"/>
        <v>0</v>
      </c>
      <c r="AF229" s="346">
        <f t="shared" si="3286"/>
        <v>0</v>
      </c>
      <c r="AG229" s="346">
        <f t="shared" si="3286"/>
        <v>0</v>
      </c>
      <c r="AH229" s="346">
        <f t="shared" si="3286"/>
        <v>1027619.1444529557</v>
      </c>
      <c r="AI229" s="346">
        <f t="shared" si="3286"/>
        <v>1030372.3923396203</v>
      </c>
      <c r="AJ229" s="346">
        <f t="shared" si="3286"/>
        <v>1033429.236403067</v>
      </c>
      <c r="AK229" s="346">
        <f t="shared" si="3286"/>
        <v>1036396.1070741129</v>
      </c>
      <c r="AL229" s="346">
        <f t="shared" si="3286"/>
        <v>1039371.4953303681</v>
      </c>
      <c r="AM229" s="346">
        <f t="shared" si="3286"/>
        <v>1042355.4256249567</v>
      </c>
      <c r="AN229" s="346">
        <f t="shared" si="3286"/>
        <v>1045347.922481206</v>
      </c>
      <c r="AO229" s="346">
        <f t="shared" si="3286"/>
        <v>1048349.0104928467</v>
      </c>
      <c r="AP229" s="346">
        <f t="shared" ref="AP229:BU229" si="3287">CHOOSE(Scenario,AP209,AP218,AP227)</f>
        <v>1051358.7143242159</v>
      </c>
      <c r="AQ229" s="346">
        <f t="shared" si="3287"/>
        <v>1054377.0587104594</v>
      </c>
      <c r="AR229" s="346">
        <f t="shared" si="3287"/>
        <v>1057404.068457735</v>
      </c>
      <c r="AS229" s="346">
        <f t="shared" si="3287"/>
        <v>1060439.7684434168</v>
      </c>
      <c r="AT229" s="346">
        <f t="shared" si="3287"/>
        <v>1063484.1836162989</v>
      </c>
      <c r="AU229" s="346">
        <f t="shared" si="3287"/>
        <v>1066333.5228844979</v>
      </c>
      <c r="AV229" s="346">
        <f t="shared" si="3287"/>
        <v>1069497.0541701938</v>
      </c>
      <c r="AW229" s="346">
        <f t="shared" si="3287"/>
        <v>1072567.4718930672</v>
      </c>
      <c r="AX229" s="346">
        <f t="shared" si="3287"/>
        <v>1075646.7044742482</v>
      </c>
      <c r="AY229" s="346">
        <f t="shared" si="3287"/>
        <v>1078734.7772203023</v>
      </c>
      <c r="AZ229" s="346">
        <f t="shared" si="3287"/>
        <v>812641.6374151234</v>
      </c>
      <c r="BA229" s="346">
        <f t="shared" si="3287"/>
        <v>0</v>
      </c>
      <c r="BB229" s="346">
        <f t="shared" si="3287"/>
        <v>0</v>
      </c>
      <c r="BC229" s="346">
        <f t="shared" si="3287"/>
        <v>0</v>
      </c>
      <c r="BD229" s="346">
        <f t="shared" si="3287"/>
        <v>0</v>
      </c>
      <c r="BE229" s="346">
        <f t="shared" si="3287"/>
        <v>0</v>
      </c>
      <c r="BF229" s="346">
        <f t="shared" si="3287"/>
        <v>0</v>
      </c>
      <c r="BG229" s="346">
        <f t="shared" si="3287"/>
        <v>0</v>
      </c>
      <c r="BH229" s="346">
        <f t="shared" si="3287"/>
        <v>0</v>
      </c>
      <c r="BI229" s="346">
        <f t="shared" si="3287"/>
        <v>0</v>
      </c>
      <c r="BJ229" s="346">
        <f t="shared" si="3287"/>
        <v>0</v>
      </c>
      <c r="BK229" s="346">
        <f t="shared" si="3287"/>
        <v>0</v>
      </c>
      <c r="BL229" s="346">
        <f t="shared" si="3287"/>
        <v>0</v>
      </c>
      <c r="BM229" s="346">
        <f t="shared" si="3287"/>
        <v>0</v>
      </c>
      <c r="BN229" s="346">
        <f t="shared" si="3287"/>
        <v>0</v>
      </c>
      <c r="BO229" s="346">
        <f t="shared" si="3287"/>
        <v>0</v>
      </c>
      <c r="BP229" s="346">
        <f t="shared" si="3287"/>
        <v>0</v>
      </c>
      <c r="BQ229" s="346">
        <f t="shared" si="3287"/>
        <v>0</v>
      </c>
      <c r="BR229" s="346">
        <f t="shared" si="3287"/>
        <v>0</v>
      </c>
      <c r="BS229" s="346">
        <f t="shared" si="3287"/>
        <v>0</v>
      </c>
      <c r="BT229" s="346">
        <f t="shared" si="3287"/>
        <v>0</v>
      </c>
      <c r="BU229" s="346">
        <f t="shared" si="3287"/>
        <v>0</v>
      </c>
      <c r="BV229" s="346">
        <f t="shared" ref="BV229:DA229" si="3288">CHOOSE(Scenario,BV209,BV218,BV227)</f>
        <v>0</v>
      </c>
      <c r="BW229" s="346">
        <f t="shared" si="3288"/>
        <v>0</v>
      </c>
      <c r="BX229" s="346">
        <f t="shared" si="3288"/>
        <v>0</v>
      </c>
      <c r="BY229" s="346">
        <f t="shared" si="3288"/>
        <v>0</v>
      </c>
      <c r="BZ229" s="346">
        <f t="shared" si="3288"/>
        <v>0</v>
      </c>
      <c r="CA229" s="346">
        <f t="shared" si="3288"/>
        <v>0</v>
      </c>
      <c r="CB229" s="346">
        <f t="shared" si="3288"/>
        <v>0</v>
      </c>
      <c r="CC229" s="346">
        <f t="shared" si="3288"/>
        <v>0</v>
      </c>
      <c r="CD229" s="346">
        <f t="shared" si="3288"/>
        <v>0</v>
      </c>
      <c r="CE229" s="346">
        <f t="shared" si="3288"/>
        <v>0</v>
      </c>
      <c r="CF229" s="346">
        <f t="shared" si="3288"/>
        <v>0</v>
      </c>
      <c r="CG229" s="346">
        <f t="shared" si="3288"/>
        <v>0</v>
      </c>
      <c r="CH229" s="346">
        <f t="shared" si="3288"/>
        <v>0</v>
      </c>
      <c r="CI229" s="346">
        <f t="shared" si="3288"/>
        <v>0</v>
      </c>
      <c r="CJ229" s="346">
        <f t="shared" si="3288"/>
        <v>0</v>
      </c>
      <c r="CK229" s="346">
        <f t="shared" si="3288"/>
        <v>0</v>
      </c>
      <c r="CL229" s="346">
        <f t="shared" si="3288"/>
        <v>0</v>
      </c>
      <c r="CM229" s="346">
        <f t="shared" si="3288"/>
        <v>0</v>
      </c>
      <c r="CN229" s="346">
        <f t="shared" si="3288"/>
        <v>0</v>
      </c>
      <c r="CO229" s="346">
        <f t="shared" si="3288"/>
        <v>0</v>
      </c>
      <c r="CP229" s="346">
        <f t="shared" si="3288"/>
        <v>0</v>
      </c>
      <c r="CQ229" s="346">
        <f t="shared" si="3288"/>
        <v>0</v>
      </c>
      <c r="CR229" s="346">
        <f t="shared" si="3288"/>
        <v>0</v>
      </c>
      <c r="CS229" s="346">
        <f t="shared" si="3288"/>
        <v>0</v>
      </c>
      <c r="CT229" s="346">
        <f t="shared" si="3288"/>
        <v>0</v>
      </c>
      <c r="CU229" s="346">
        <f t="shared" si="3288"/>
        <v>0</v>
      </c>
      <c r="CV229" s="346">
        <f t="shared" si="3288"/>
        <v>0</v>
      </c>
      <c r="CW229" s="346">
        <f t="shared" si="3288"/>
        <v>0</v>
      </c>
      <c r="CX229" s="346">
        <f t="shared" si="3288"/>
        <v>0</v>
      </c>
      <c r="CY229" s="346">
        <f t="shared" si="3288"/>
        <v>0</v>
      </c>
      <c r="CZ229" s="346">
        <f t="shared" si="3288"/>
        <v>0</v>
      </c>
      <c r="DA229" s="346">
        <f t="shared" si="3288"/>
        <v>0</v>
      </c>
      <c r="DB229" s="346">
        <f t="shared" ref="DB229:EB229" si="3289">CHOOSE(Scenario,DB209,DB218,DB227)</f>
        <v>0</v>
      </c>
      <c r="DC229" s="346">
        <f t="shared" si="3289"/>
        <v>0</v>
      </c>
      <c r="DD229" s="346">
        <f t="shared" si="3289"/>
        <v>0</v>
      </c>
      <c r="DE229" s="346">
        <f t="shared" si="3289"/>
        <v>0</v>
      </c>
      <c r="DF229" s="346">
        <f t="shared" si="3289"/>
        <v>0</v>
      </c>
      <c r="DG229" s="346">
        <f t="shared" si="3289"/>
        <v>0</v>
      </c>
      <c r="DH229" s="346">
        <f t="shared" si="3289"/>
        <v>0</v>
      </c>
      <c r="DI229" s="346">
        <f t="shared" si="3289"/>
        <v>0</v>
      </c>
      <c r="DJ229" s="346">
        <f t="shared" si="3289"/>
        <v>0</v>
      </c>
      <c r="DK229" s="346">
        <f t="shared" si="3289"/>
        <v>0</v>
      </c>
      <c r="DL229" s="346">
        <f t="shared" si="3289"/>
        <v>0</v>
      </c>
      <c r="DM229" s="346">
        <f t="shared" si="3289"/>
        <v>0</v>
      </c>
      <c r="DN229" s="346">
        <f t="shared" si="3289"/>
        <v>0</v>
      </c>
      <c r="DO229" s="346">
        <f t="shared" si="3289"/>
        <v>0</v>
      </c>
      <c r="DP229" s="346">
        <f t="shared" si="3289"/>
        <v>0</v>
      </c>
      <c r="DQ229" s="346">
        <f t="shared" si="3289"/>
        <v>0</v>
      </c>
      <c r="DR229" s="346">
        <f t="shared" si="3289"/>
        <v>0</v>
      </c>
      <c r="DS229" s="346">
        <f t="shared" si="3289"/>
        <v>0</v>
      </c>
      <c r="DT229" s="346">
        <f t="shared" si="3289"/>
        <v>0</v>
      </c>
      <c r="DU229" s="346">
        <f t="shared" si="3289"/>
        <v>0</v>
      </c>
      <c r="DV229" s="346">
        <f t="shared" si="3289"/>
        <v>0</v>
      </c>
      <c r="DW229" s="346">
        <f t="shared" si="3289"/>
        <v>0</v>
      </c>
      <c r="DX229" s="346">
        <f t="shared" si="3289"/>
        <v>0</v>
      </c>
      <c r="DY229" s="346">
        <f t="shared" si="3289"/>
        <v>0</v>
      </c>
      <c r="DZ229" s="346">
        <f t="shared" si="3289"/>
        <v>0</v>
      </c>
      <c r="EA229" s="346">
        <f t="shared" si="3289"/>
        <v>0</v>
      </c>
      <c r="EB229" s="347">
        <f t="shared" si="3289"/>
        <v>0</v>
      </c>
    </row>
    <row r="230" spans="2:132" x14ac:dyDescent="0.25">
      <c r="G230" s="52"/>
      <c r="H230" s="29"/>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row>
    <row r="231" spans="2:132" ht="13" x14ac:dyDescent="0.3">
      <c r="B231" s="34"/>
      <c r="C231" s="2" t="s">
        <v>534</v>
      </c>
      <c r="D231" s="34"/>
      <c r="E231" s="34"/>
      <c r="F231" s="34"/>
      <c r="G231" s="67"/>
      <c r="H231" s="35"/>
      <c r="I231" s="34"/>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row>
    <row r="232" spans="2:132" ht="13" outlineLevel="1" x14ac:dyDescent="0.3">
      <c r="C232" s="340" t="s">
        <v>503</v>
      </c>
      <c r="G232" s="52"/>
      <c r="H232" s="29"/>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row>
    <row r="233" spans="2:132" outlineLevel="1" x14ac:dyDescent="0.25">
      <c r="C233" s="318" t="s">
        <v>529</v>
      </c>
      <c r="G233" s="52" t="s">
        <v>525</v>
      </c>
      <c r="H233" s="46">
        <f t="shared" ref="H233" si="3290">SUM(J233:EB233)</f>
        <v>54690909.090909109</v>
      </c>
      <c r="J233" s="82">
        <f t="shared" ref="J233:AO233" si="3291">$D$169*(MONTH($D162)=J$5)*(J$7&gt;=$E$162)</f>
        <v>0</v>
      </c>
      <c r="K233" s="82">
        <f t="shared" si="3291"/>
        <v>0</v>
      </c>
      <c r="L233" s="82">
        <f t="shared" si="3291"/>
        <v>0</v>
      </c>
      <c r="M233" s="82">
        <f t="shared" si="3291"/>
        <v>0</v>
      </c>
      <c r="N233" s="82">
        <f t="shared" si="3291"/>
        <v>0</v>
      </c>
      <c r="O233" s="82">
        <f t="shared" si="3291"/>
        <v>0</v>
      </c>
      <c r="P233" s="82">
        <f t="shared" si="3291"/>
        <v>0</v>
      </c>
      <c r="Q233" s="82">
        <f t="shared" si="3291"/>
        <v>0</v>
      </c>
      <c r="R233" s="82">
        <f t="shared" si="3291"/>
        <v>0</v>
      </c>
      <c r="S233" s="82">
        <f t="shared" si="3291"/>
        <v>0</v>
      </c>
      <c r="T233" s="82">
        <f t="shared" si="3291"/>
        <v>0</v>
      </c>
      <c r="U233" s="82">
        <f t="shared" si="3291"/>
        <v>0</v>
      </c>
      <c r="V233" s="82">
        <f t="shared" si="3291"/>
        <v>0</v>
      </c>
      <c r="W233" s="82">
        <f t="shared" si="3291"/>
        <v>0</v>
      </c>
      <c r="X233" s="82">
        <f t="shared" si="3291"/>
        <v>0</v>
      </c>
      <c r="Y233" s="82">
        <f t="shared" si="3291"/>
        <v>0</v>
      </c>
      <c r="Z233" s="82">
        <f t="shared" si="3291"/>
        <v>0</v>
      </c>
      <c r="AA233" s="82">
        <f t="shared" si="3291"/>
        <v>0</v>
      </c>
      <c r="AB233" s="82">
        <f t="shared" si="3291"/>
        <v>0</v>
      </c>
      <c r="AC233" s="82">
        <f t="shared" si="3291"/>
        <v>0</v>
      </c>
      <c r="AD233" s="82">
        <f t="shared" si="3291"/>
        <v>0</v>
      </c>
      <c r="AE233" s="82">
        <f t="shared" si="3291"/>
        <v>0</v>
      </c>
      <c r="AF233" s="82">
        <f t="shared" si="3291"/>
        <v>0</v>
      </c>
      <c r="AG233" s="82">
        <f t="shared" si="3291"/>
        <v>0</v>
      </c>
      <c r="AH233" s="82">
        <f t="shared" si="3291"/>
        <v>0</v>
      </c>
      <c r="AI233" s="82">
        <f t="shared" si="3291"/>
        <v>0</v>
      </c>
      <c r="AJ233" s="82">
        <f t="shared" si="3291"/>
        <v>0</v>
      </c>
      <c r="AK233" s="82">
        <f t="shared" si="3291"/>
        <v>0</v>
      </c>
      <c r="AL233" s="82">
        <f t="shared" si="3291"/>
        <v>0</v>
      </c>
      <c r="AM233" s="82">
        <f t="shared" si="3291"/>
        <v>0</v>
      </c>
      <c r="AN233" s="82">
        <f t="shared" si="3291"/>
        <v>6836363.6363636367</v>
      </c>
      <c r="AO233" s="82">
        <f t="shared" si="3291"/>
        <v>0</v>
      </c>
      <c r="AP233" s="82">
        <f t="shared" ref="AP233:BU233" si="3292">$D$169*(MONTH($D162)=AP$5)*(AP$7&gt;=$E$162)</f>
        <v>0</v>
      </c>
      <c r="AQ233" s="82">
        <f t="shared" si="3292"/>
        <v>0</v>
      </c>
      <c r="AR233" s="82">
        <f t="shared" si="3292"/>
        <v>0</v>
      </c>
      <c r="AS233" s="82">
        <f t="shared" si="3292"/>
        <v>0</v>
      </c>
      <c r="AT233" s="82">
        <f t="shared" si="3292"/>
        <v>0</v>
      </c>
      <c r="AU233" s="82">
        <f t="shared" si="3292"/>
        <v>0</v>
      </c>
      <c r="AV233" s="82">
        <f t="shared" si="3292"/>
        <v>0</v>
      </c>
      <c r="AW233" s="82">
        <f t="shared" si="3292"/>
        <v>0</v>
      </c>
      <c r="AX233" s="82">
        <f t="shared" si="3292"/>
        <v>0</v>
      </c>
      <c r="AY233" s="82">
        <f t="shared" si="3292"/>
        <v>0</v>
      </c>
      <c r="AZ233" s="82">
        <f t="shared" si="3292"/>
        <v>6836363.6363636367</v>
      </c>
      <c r="BA233" s="82">
        <f t="shared" si="3292"/>
        <v>0</v>
      </c>
      <c r="BB233" s="82">
        <f t="shared" si="3292"/>
        <v>0</v>
      </c>
      <c r="BC233" s="82">
        <f t="shared" si="3292"/>
        <v>0</v>
      </c>
      <c r="BD233" s="82">
        <f t="shared" si="3292"/>
        <v>0</v>
      </c>
      <c r="BE233" s="82">
        <f t="shared" si="3292"/>
        <v>0</v>
      </c>
      <c r="BF233" s="82">
        <f t="shared" si="3292"/>
        <v>0</v>
      </c>
      <c r="BG233" s="82">
        <f t="shared" si="3292"/>
        <v>0</v>
      </c>
      <c r="BH233" s="82">
        <f t="shared" si="3292"/>
        <v>0</v>
      </c>
      <c r="BI233" s="82">
        <f t="shared" si="3292"/>
        <v>0</v>
      </c>
      <c r="BJ233" s="82">
        <f t="shared" si="3292"/>
        <v>0</v>
      </c>
      <c r="BK233" s="82">
        <f t="shared" si="3292"/>
        <v>0</v>
      </c>
      <c r="BL233" s="82">
        <f t="shared" si="3292"/>
        <v>6836363.6363636367</v>
      </c>
      <c r="BM233" s="82">
        <f t="shared" si="3292"/>
        <v>0</v>
      </c>
      <c r="BN233" s="82">
        <f t="shared" si="3292"/>
        <v>0</v>
      </c>
      <c r="BO233" s="82">
        <f t="shared" si="3292"/>
        <v>0</v>
      </c>
      <c r="BP233" s="82">
        <f t="shared" si="3292"/>
        <v>0</v>
      </c>
      <c r="BQ233" s="82">
        <f t="shared" si="3292"/>
        <v>0</v>
      </c>
      <c r="BR233" s="82">
        <f t="shared" si="3292"/>
        <v>0</v>
      </c>
      <c r="BS233" s="82">
        <f t="shared" si="3292"/>
        <v>0</v>
      </c>
      <c r="BT233" s="82">
        <f t="shared" si="3292"/>
        <v>0</v>
      </c>
      <c r="BU233" s="82">
        <f t="shared" si="3292"/>
        <v>0</v>
      </c>
      <c r="BV233" s="82">
        <f t="shared" ref="BV233:DA233" si="3293">$D$169*(MONTH($D162)=BV$5)*(BV$7&gt;=$E$162)</f>
        <v>0</v>
      </c>
      <c r="BW233" s="82">
        <f t="shared" si="3293"/>
        <v>0</v>
      </c>
      <c r="BX233" s="82">
        <f t="shared" si="3293"/>
        <v>6836363.6363636367</v>
      </c>
      <c r="BY233" s="82">
        <f t="shared" si="3293"/>
        <v>0</v>
      </c>
      <c r="BZ233" s="82">
        <f t="shared" si="3293"/>
        <v>0</v>
      </c>
      <c r="CA233" s="82">
        <f t="shared" si="3293"/>
        <v>0</v>
      </c>
      <c r="CB233" s="82">
        <f t="shared" si="3293"/>
        <v>0</v>
      </c>
      <c r="CC233" s="82">
        <f t="shared" si="3293"/>
        <v>0</v>
      </c>
      <c r="CD233" s="82">
        <f t="shared" si="3293"/>
        <v>0</v>
      </c>
      <c r="CE233" s="82">
        <f t="shared" si="3293"/>
        <v>0</v>
      </c>
      <c r="CF233" s="82">
        <f t="shared" si="3293"/>
        <v>0</v>
      </c>
      <c r="CG233" s="82">
        <f t="shared" si="3293"/>
        <v>0</v>
      </c>
      <c r="CH233" s="82">
        <f t="shared" si="3293"/>
        <v>0</v>
      </c>
      <c r="CI233" s="82">
        <f t="shared" si="3293"/>
        <v>0</v>
      </c>
      <c r="CJ233" s="82">
        <f t="shared" si="3293"/>
        <v>6836363.6363636367</v>
      </c>
      <c r="CK233" s="82">
        <f t="shared" si="3293"/>
        <v>0</v>
      </c>
      <c r="CL233" s="82">
        <f t="shared" si="3293"/>
        <v>0</v>
      </c>
      <c r="CM233" s="82">
        <f t="shared" si="3293"/>
        <v>0</v>
      </c>
      <c r="CN233" s="82">
        <f t="shared" si="3293"/>
        <v>0</v>
      </c>
      <c r="CO233" s="82">
        <f t="shared" si="3293"/>
        <v>0</v>
      </c>
      <c r="CP233" s="82">
        <f t="shared" si="3293"/>
        <v>0</v>
      </c>
      <c r="CQ233" s="82">
        <f t="shared" si="3293"/>
        <v>0</v>
      </c>
      <c r="CR233" s="82">
        <f t="shared" si="3293"/>
        <v>0</v>
      </c>
      <c r="CS233" s="82">
        <f t="shared" si="3293"/>
        <v>0</v>
      </c>
      <c r="CT233" s="82">
        <f t="shared" si="3293"/>
        <v>0</v>
      </c>
      <c r="CU233" s="82">
        <f t="shared" si="3293"/>
        <v>0</v>
      </c>
      <c r="CV233" s="82">
        <f t="shared" si="3293"/>
        <v>6836363.6363636367</v>
      </c>
      <c r="CW233" s="82">
        <f t="shared" si="3293"/>
        <v>0</v>
      </c>
      <c r="CX233" s="82">
        <f t="shared" si="3293"/>
        <v>0</v>
      </c>
      <c r="CY233" s="82">
        <f t="shared" si="3293"/>
        <v>0</v>
      </c>
      <c r="CZ233" s="82">
        <f t="shared" si="3293"/>
        <v>0</v>
      </c>
      <c r="DA233" s="82">
        <f t="shared" si="3293"/>
        <v>0</v>
      </c>
      <c r="DB233" s="82">
        <f t="shared" ref="DB233:EB233" si="3294">$D$169*(MONTH($D162)=DB$5)*(DB$7&gt;=$E$162)</f>
        <v>0</v>
      </c>
      <c r="DC233" s="82">
        <f t="shared" si="3294"/>
        <v>0</v>
      </c>
      <c r="DD233" s="82">
        <f t="shared" si="3294"/>
        <v>0</v>
      </c>
      <c r="DE233" s="82">
        <f t="shared" si="3294"/>
        <v>0</v>
      </c>
      <c r="DF233" s="82">
        <f t="shared" si="3294"/>
        <v>0</v>
      </c>
      <c r="DG233" s="82">
        <f t="shared" si="3294"/>
        <v>0</v>
      </c>
      <c r="DH233" s="82">
        <f t="shared" si="3294"/>
        <v>6836363.6363636367</v>
      </c>
      <c r="DI233" s="82">
        <f t="shared" si="3294"/>
        <v>0</v>
      </c>
      <c r="DJ233" s="82">
        <f t="shared" si="3294"/>
        <v>0</v>
      </c>
      <c r="DK233" s="82">
        <f t="shared" si="3294"/>
        <v>0</v>
      </c>
      <c r="DL233" s="82">
        <f t="shared" si="3294"/>
        <v>0</v>
      </c>
      <c r="DM233" s="82">
        <f t="shared" si="3294"/>
        <v>0</v>
      </c>
      <c r="DN233" s="82">
        <f t="shared" si="3294"/>
        <v>0</v>
      </c>
      <c r="DO233" s="82">
        <f t="shared" si="3294"/>
        <v>0</v>
      </c>
      <c r="DP233" s="82">
        <f t="shared" si="3294"/>
        <v>0</v>
      </c>
      <c r="DQ233" s="82">
        <f t="shared" si="3294"/>
        <v>0</v>
      </c>
      <c r="DR233" s="82">
        <f t="shared" si="3294"/>
        <v>0</v>
      </c>
      <c r="DS233" s="82">
        <f t="shared" si="3294"/>
        <v>0</v>
      </c>
      <c r="DT233" s="82">
        <f t="shared" si="3294"/>
        <v>6836363.6363636367</v>
      </c>
      <c r="DU233" s="82">
        <f t="shared" si="3294"/>
        <v>0</v>
      </c>
      <c r="DV233" s="82">
        <f t="shared" si="3294"/>
        <v>0</v>
      </c>
      <c r="DW233" s="82">
        <f t="shared" si="3294"/>
        <v>0</v>
      </c>
      <c r="DX233" s="82">
        <f t="shared" si="3294"/>
        <v>0</v>
      </c>
      <c r="DY233" s="82">
        <f t="shared" si="3294"/>
        <v>0</v>
      </c>
      <c r="DZ233" s="82">
        <f t="shared" si="3294"/>
        <v>0</v>
      </c>
      <c r="EA233" s="82">
        <f t="shared" si="3294"/>
        <v>0</v>
      </c>
      <c r="EB233" s="82">
        <f t="shared" si="3294"/>
        <v>0</v>
      </c>
    </row>
    <row r="234" spans="2:132" outlineLevel="1" x14ac:dyDescent="0.25">
      <c r="C234" s="318" t="s">
        <v>508</v>
      </c>
      <c r="D234" s="31">
        <f>Costs!$K$39</f>
        <v>1.9</v>
      </c>
      <c r="E234" s="31">
        <f>Costs!$K$40</f>
        <v>0.4</v>
      </c>
      <c r="G234" s="52" t="s">
        <v>220</v>
      </c>
      <c r="H234" s="29"/>
      <c r="J234" s="312">
        <f t="shared" ref="J234:BU234" si="3295">$D234-$E234</f>
        <v>1.5</v>
      </c>
      <c r="K234" s="312">
        <f t="shared" si="3295"/>
        <v>1.5</v>
      </c>
      <c r="L234" s="312">
        <f t="shared" si="3295"/>
        <v>1.5</v>
      </c>
      <c r="M234" s="312">
        <f t="shared" si="3295"/>
        <v>1.5</v>
      </c>
      <c r="N234" s="312">
        <f t="shared" si="3295"/>
        <v>1.5</v>
      </c>
      <c r="O234" s="312">
        <f t="shared" si="3295"/>
        <v>1.5</v>
      </c>
      <c r="P234" s="312">
        <f t="shared" si="3295"/>
        <v>1.5</v>
      </c>
      <c r="Q234" s="312">
        <f t="shared" si="3295"/>
        <v>1.5</v>
      </c>
      <c r="R234" s="312">
        <f t="shared" si="3295"/>
        <v>1.5</v>
      </c>
      <c r="S234" s="312">
        <f t="shared" si="3295"/>
        <v>1.5</v>
      </c>
      <c r="T234" s="312">
        <f t="shared" si="3295"/>
        <v>1.5</v>
      </c>
      <c r="U234" s="312">
        <f t="shared" si="3295"/>
        <v>1.5</v>
      </c>
      <c r="V234" s="312">
        <f t="shared" si="3295"/>
        <v>1.5</v>
      </c>
      <c r="W234" s="312">
        <f t="shared" si="3295"/>
        <v>1.5</v>
      </c>
      <c r="X234" s="312">
        <f t="shared" si="3295"/>
        <v>1.5</v>
      </c>
      <c r="Y234" s="312">
        <f t="shared" si="3295"/>
        <v>1.5</v>
      </c>
      <c r="Z234" s="312">
        <f t="shared" si="3295"/>
        <v>1.5</v>
      </c>
      <c r="AA234" s="312">
        <f t="shared" si="3295"/>
        <v>1.5</v>
      </c>
      <c r="AB234" s="312">
        <f t="shared" si="3295"/>
        <v>1.5</v>
      </c>
      <c r="AC234" s="312">
        <f t="shared" si="3295"/>
        <v>1.5</v>
      </c>
      <c r="AD234" s="312">
        <f t="shared" si="3295"/>
        <v>1.5</v>
      </c>
      <c r="AE234" s="312">
        <f t="shared" si="3295"/>
        <v>1.5</v>
      </c>
      <c r="AF234" s="312">
        <f t="shared" si="3295"/>
        <v>1.5</v>
      </c>
      <c r="AG234" s="312">
        <f t="shared" si="3295"/>
        <v>1.5</v>
      </c>
      <c r="AH234" s="312">
        <f t="shared" si="3295"/>
        <v>1.5</v>
      </c>
      <c r="AI234" s="312">
        <f t="shared" si="3295"/>
        <v>1.5</v>
      </c>
      <c r="AJ234" s="312">
        <f t="shared" si="3295"/>
        <v>1.5</v>
      </c>
      <c r="AK234" s="312">
        <f t="shared" si="3295"/>
        <v>1.5</v>
      </c>
      <c r="AL234" s="312">
        <f t="shared" si="3295"/>
        <v>1.5</v>
      </c>
      <c r="AM234" s="312">
        <f t="shared" si="3295"/>
        <v>1.5</v>
      </c>
      <c r="AN234" s="312">
        <f t="shared" si="3295"/>
        <v>1.5</v>
      </c>
      <c r="AO234" s="312">
        <f t="shared" si="3295"/>
        <v>1.5</v>
      </c>
      <c r="AP234" s="312">
        <f t="shared" si="3295"/>
        <v>1.5</v>
      </c>
      <c r="AQ234" s="312">
        <f t="shared" si="3295"/>
        <v>1.5</v>
      </c>
      <c r="AR234" s="312">
        <f t="shared" si="3295"/>
        <v>1.5</v>
      </c>
      <c r="AS234" s="312">
        <f t="shared" si="3295"/>
        <v>1.5</v>
      </c>
      <c r="AT234" s="312">
        <f t="shared" si="3295"/>
        <v>1.5</v>
      </c>
      <c r="AU234" s="312">
        <f t="shared" si="3295"/>
        <v>1.5</v>
      </c>
      <c r="AV234" s="312">
        <f t="shared" si="3295"/>
        <v>1.5</v>
      </c>
      <c r="AW234" s="312">
        <f t="shared" si="3295"/>
        <v>1.5</v>
      </c>
      <c r="AX234" s="312">
        <f t="shared" si="3295"/>
        <v>1.5</v>
      </c>
      <c r="AY234" s="312">
        <f t="shared" si="3295"/>
        <v>1.5</v>
      </c>
      <c r="AZ234" s="312">
        <f t="shared" si="3295"/>
        <v>1.5</v>
      </c>
      <c r="BA234" s="312">
        <f t="shared" si="3295"/>
        <v>1.5</v>
      </c>
      <c r="BB234" s="312">
        <f t="shared" si="3295"/>
        <v>1.5</v>
      </c>
      <c r="BC234" s="312">
        <f t="shared" si="3295"/>
        <v>1.5</v>
      </c>
      <c r="BD234" s="312">
        <f t="shared" si="3295"/>
        <v>1.5</v>
      </c>
      <c r="BE234" s="312">
        <f t="shared" si="3295"/>
        <v>1.5</v>
      </c>
      <c r="BF234" s="312">
        <f t="shared" si="3295"/>
        <v>1.5</v>
      </c>
      <c r="BG234" s="312">
        <f t="shared" si="3295"/>
        <v>1.5</v>
      </c>
      <c r="BH234" s="312">
        <f t="shared" si="3295"/>
        <v>1.5</v>
      </c>
      <c r="BI234" s="312">
        <f t="shared" si="3295"/>
        <v>1.5</v>
      </c>
      <c r="BJ234" s="312">
        <f t="shared" si="3295"/>
        <v>1.5</v>
      </c>
      <c r="BK234" s="312">
        <f t="shared" si="3295"/>
        <v>1.5</v>
      </c>
      <c r="BL234" s="312">
        <f t="shared" si="3295"/>
        <v>1.5</v>
      </c>
      <c r="BM234" s="312">
        <f t="shared" si="3295"/>
        <v>1.5</v>
      </c>
      <c r="BN234" s="312">
        <f t="shared" si="3295"/>
        <v>1.5</v>
      </c>
      <c r="BO234" s="312">
        <f t="shared" si="3295"/>
        <v>1.5</v>
      </c>
      <c r="BP234" s="312">
        <f t="shared" si="3295"/>
        <v>1.5</v>
      </c>
      <c r="BQ234" s="312">
        <f t="shared" si="3295"/>
        <v>1.5</v>
      </c>
      <c r="BR234" s="312">
        <f t="shared" si="3295"/>
        <v>1.5</v>
      </c>
      <c r="BS234" s="312">
        <f t="shared" si="3295"/>
        <v>1.5</v>
      </c>
      <c r="BT234" s="312">
        <f t="shared" si="3295"/>
        <v>1.5</v>
      </c>
      <c r="BU234" s="312">
        <f t="shared" si="3295"/>
        <v>1.5</v>
      </c>
      <c r="BV234" s="312">
        <f t="shared" ref="BV234:EB234" si="3296">$D234-$E234</f>
        <v>1.5</v>
      </c>
      <c r="BW234" s="312">
        <f t="shared" si="3296"/>
        <v>1.5</v>
      </c>
      <c r="BX234" s="312">
        <f t="shared" si="3296"/>
        <v>1.5</v>
      </c>
      <c r="BY234" s="312">
        <f t="shared" si="3296"/>
        <v>1.5</v>
      </c>
      <c r="BZ234" s="312">
        <f t="shared" si="3296"/>
        <v>1.5</v>
      </c>
      <c r="CA234" s="312">
        <f t="shared" si="3296"/>
        <v>1.5</v>
      </c>
      <c r="CB234" s="312">
        <f t="shared" si="3296"/>
        <v>1.5</v>
      </c>
      <c r="CC234" s="312">
        <f t="shared" si="3296"/>
        <v>1.5</v>
      </c>
      <c r="CD234" s="312">
        <f t="shared" si="3296"/>
        <v>1.5</v>
      </c>
      <c r="CE234" s="312">
        <f t="shared" si="3296"/>
        <v>1.5</v>
      </c>
      <c r="CF234" s="312">
        <f t="shared" si="3296"/>
        <v>1.5</v>
      </c>
      <c r="CG234" s="312">
        <f t="shared" si="3296"/>
        <v>1.5</v>
      </c>
      <c r="CH234" s="312">
        <f t="shared" si="3296"/>
        <v>1.5</v>
      </c>
      <c r="CI234" s="312">
        <f t="shared" si="3296"/>
        <v>1.5</v>
      </c>
      <c r="CJ234" s="312">
        <f t="shared" si="3296"/>
        <v>1.5</v>
      </c>
      <c r="CK234" s="312">
        <f t="shared" si="3296"/>
        <v>1.5</v>
      </c>
      <c r="CL234" s="312">
        <f t="shared" si="3296"/>
        <v>1.5</v>
      </c>
      <c r="CM234" s="312">
        <f t="shared" si="3296"/>
        <v>1.5</v>
      </c>
      <c r="CN234" s="312">
        <f t="shared" si="3296"/>
        <v>1.5</v>
      </c>
      <c r="CO234" s="312">
        <f t="shared" si="3296"/>
        <v>1.5</v>
      </c>
      <c r="CP234" s="312">
        <f t="shared" si="3296"/>
        <v>1.5</v>
      </c>
      <c r="CQ234" s="312">
        <f t="shared" si="3296"/>
        <v>1.5</v>
      </c>
      <c r="CR234" s="312">
        <f t="shared" si="3296"/>
        <v>1.5</v>
      </c>
      <c r="CS234" s="312">
        <f t="shared" si="3296"/>
        <v>1.5</v>
      </c>
      <c r="CT234" s="312">
        <f t="shared" si="3296"/>
        <v>1.5</v>
      </c>
      <c r="CU234" s="312">
        <f t="shared" si="3296"/>
        <v>1.5</v>
      </c>
      <c r="CV234" s="312">
        <f t="shared" si="3296"/>
        <v>1.5</v>
      </c>
      <c r="CW234" s="312">
        <f t="shared" si="3296"/>
        <v>1.5</v>
      </c>
      <c r="CX234" s="312">
        <f t="shared" si="3296"/>
        <v>1.5</v>
      </c>
      <c r="CY234" s="312">
        <f t="shared" si="3296"/>
        <v>1.5</v>
      </c>
      <c r="CZ234" s="312">
        <f t="shared" si="3296"/>
        <v>1.5</v>
      </c>
      <c r="DA234" s="312">
        <f t="shared" si="3296"/>
        <v>1.5</v>
      </c>
      <c r="DB234" s="312">
        <f t="shared" si="3296"/>
        <v>1.5</v>
      </c>
      <c r="DC234" s="312">
        <f t="shared" si="3296"/>
        <v>1.5</v>
      </c>
      <c r="DD234" s="312">
        <f t="shared" si="3296"/>
        <v>1.5</v>
      </c>
      <c r="DE234" s="312">
        <f t="shared" si="3296"/>
        <v>1.5</v>
      </c>
      <c r="DF234" s="312">
        <f t="shared" si="3296"/>
        <v>1.5</v>
      </c>
      <c r="DG234" s="312">
        <f t="shared" si="3296"/>
        <v>1.5</v>
      </c>
      <c r="DH234" s="312">
        <f t="shared" si="3296"/>
        <v>1.5</v>
      </c>
      <c r="DI234" s="312">
        <f t="shared" si="3296"/>
        <v>1.5</v>
      </c>
      <c r="DJ234" s="312">
        <f t="shared" si="3296"/>
        <v>1.5</v>
      </c>
      <c r="DK234" s="312">
        <f t="shared" si="3296"/>
        <v>1.5</v>
      </c>
      <c r="DL234" s="312">
        <f t="shared" si="3296"/>
        <v>1.5</v>
      </c>
      <c r="DM234" s="312">
        <f t="shared" si="3296"/>
        <v>1.5</v>
      </c>
      <c r="DN234" s="312">
        <f t="shared" si="3296"/>
        <v>1.5</v>
      </c>
      <c r="DO234" s="312">
        <f t="shared" si="3296"/>
        <v>1.5</v>
      </c>
      <c r="DP234" s="312">
        <f t="shared" si="3296"/>
        <v>1.5</v>
      </c>
      <c r="DQ234" s="312">
        <f t="shared" si="3296"/>
        <v>1.5</v>
      </c>
      <c r="DR234" s="312">
        <f t="shared" si="3296"/>
        <v>1.5</v>
      </c>
      <c r="DS234" s="312">
        <f t="shared" si="3296"/>
        <v>1.5</v>
      </c>
      <c r="DT234" s="312">
        <f t="shared" si="3296"/>
        <v>1.5</v>
      </c>
      <c r="DU234" s="312">
        <f t="shared" si="3296"/>
        <v>1.5</v>
      </c>
      <c r="DV234" s="312">
        <f t="shared" si="3296"/>
        <v>1.5</v>
      </c>
      <c r="DW234" s="312">
        <f t="shared" si="3296"/>
        <v>1.5</v>
      </c>
      <c r="DX234" s="312">
        <f t="shared" si="3296"/>
        <v>1.5</v>
      </c>
      <c r="DY234" s="312">
        <f t="shared" si="3296"/>
        <v>1.5</v>
      </c>
      <c r="DZ234" s="312">
        <f t="shared" si="3296"/>
        <v>1.5</v>
      </c>
      <c r="EA234" s="312">
        <f t="shared" si="3296"/>
        <v>1.5</v>
      </c>
      <c r="EB234" s="312">
        <f t="shared" si="3296"/>
        <v>1.5</v>
      </c>
    </row>
    <row r="235" spans="2:132" outlineLevel="1" x14ac:dyDescent="0.25">
      <c r="C235" s="327" t="s">
        <v>532</v>
      </c>
      <c r="D235" s="38"/>
      <c r="E235" s="38"/>
      <c r="F235" s="38"/>
      <c r="G235" s="55" t="s">
        <v>220</v>
      </c>
      <c r="H235" s="316">
        <f t="shared" ref="H235" si="3297">SUM(J235:EB235)</f>
        <v>82036363.63636364</v>
      </c>
      <c r="I235" s="38"/>
      <c r="J235" s="314">
        <f t="shared" ref="J235" si="3298">J233*J234</f>
        <v>0</v>
      </c>
      <c r="K235" s="314">
        <f t="shared" ref="K235" si="3299">K233*K234</f>
        <v>0</v>
      </c>
      <c r="L235" s="314">
        <f t="shared" ref="L235" si="3300">L233*L234</f>
        <v>0</v>
      </c>
      <c r="M235" s="314">
        <f t="shared" ref="M235" si="3301">M233*M234</f>
        <v>0</v>
      </c>
      <c r="N235" s="314">
        <f t="shared" ref="N235" si="3302">N233*N234</f>
        <v>0</v>
      </c>
      <c r="O235" s="314">
        <f t="shared" ref="O235" si="3303">O233*O234</f>
        <v>0</v>
      </c>
      <c r="P235" s="314">
        <f t="shared" ref="P235" si="3304">P233*P234</f>
        <v>0</v>
      </c>
      <c r="Q235" s="314">
        <f t="shared" ref="Q235" si="3305">Q233*Q234</f>
        <v>0</v>
      </c>
      <c r="R235" s="314">
        <f t="shared" ref="R235" si="3306">R233*R234</f>
        <v>0</v>
      </c>
      <c r="S235" s="314">
        <f t="shared" ref="S235" si="3307">S233*S234</f>
        <v>0</v>
      </c>
      <c r="T235" s="314">
        <f t="shared" ref="T235" si="3308">T233*T234</f>
        <v>0</v>
      </c>
      <c r="U235" s="314">
        <f t="shared" ref="U235" si="3309">U233*U234</f>
        <v>0</v>
      </c>
      <c r="V235" s="314">
        <f t="shared" ref="V235" si="3310">V233*V234</f>
        <v>0</v>
      </c>
      <c r="W235" s="314">
        <f t="shared" ref="W235" si="3311">W233*W234</f>
        <v>0</v>
      </c>
      <c r="X235" s="314">
        <f t="shared" ref="X235" si="3312">X233*X234</f>
        <v>0</v>
      </c>
      <c r="Y235" s="314">
        <f t="shared" ref="Y235" si="3313">Y233*Y234</f>
        <v>0</v>
      </c>
      <c r="Z235" s="314">
        <f>Z233*Z234</f>
        <v>0</v>
      </c>
      <c r="AA235" s="314">
        <f t="shared" ref="AA235" si="3314">AA233*AA234</f>
        <v>0</v>
      </c>
      <c r="AB235" s="314">
        <f t="shared" ref="AB235" si="3315">AB233*AB234</f>
        <v>0</v>
      </c>
      <c r="AC235" s="314">
        <f t="shared" ref="AC235" si="3316">AC233*AC234</f>
        <v>0</v>
      </c>
      <c r="AD235" s="314">
        <f t="shared" ref="AD235" si="3317">AD233*AD234</f>
        <v>0</v>
      </c>
      <c r="AE235" s="314">
        <f t="shared" ref="AE235" si="3318">AE233*AE234</f>
        <v>0</v>
      </c>
      <c r="AF235" s="314">
        <f t="shared" ref="AF235" si="3319">AF233*AF234</f>
        <v>0</v>
      </c>
      <c r="AG235" s="314">
        <f t="shared" ref="AG235" si="3320">AG233*AG234</f>
        <v>0</v>
      </c>
      <c r="AH235" s="314">
        <f t="shared" ref="AH235" si="3321">AH233*AH234</f>
        <v>0</v>
      </c>
      <c r="AI235" s="314">
        <f t="shared" ref="AI235" si="3322">AI233*AI234</f>
        <v>0</v>
      </c>
      <c r="AJ235" s="314">
        <f t="shared" ref="AJ235" si="3323">AJ233*AJ234</f>
        <v>0</v>
      </c>
      <c r="AK235" s="314">
        <f t="shared" ref="AK235" si="3324">AK233*AK234</f>
        <v>0</v>
      </c>
      <c r="AL235" s="314">
        <f t="shared" ref="AL235" si="3325">AL233*AL234</f>
        <v>0</v>
      </c>
      <c r="AM235" s="314">
        <f t="shared" ref="AM235" si="3326">AM233*AM234</f>
        <v>0</v>
      </c>
      <c r="AN235" s="314">
        <f t="shared" ref="AN235" si="3327">AN233*AN234</f>
        <v>10254545.454545455</v>
      </c>
      <c r="AO235" s="314">
        <f t="shared" ref="AO235" si="3328">AO233*AO234</f>
        <v>0</v>
      </c>
      <c r="AP235" s="314">
        <f t="shared" ref="AP235" si="3329">AP233*AP234</f>
        <v>0</v>
      </c>
      <c r="AQ235" s="314">
        <f t="shared" ref="AQ235" si="3330">AQ233*AQ234</f>
        <v>0</v>
      </c>
      <c r="AR235" s="314">
        <f t="shared" ref="AR235" si="3331">AR233*AR234</f>
        <v>0</v>
      </c>
      <c r="AS235" s="314">
        <f t="shared" ref="AS235" si="3332">AS233*AS234</f>
        <v>0</v>
      </c>
      <c r="AT235" s="314">
        <f t="shared" ref="AT235" si="3333">AT233*AT234</f>
        <v>0</v>
      </c>
      <c r="AU235" s="314">
        <f t="shared" ref="AU235" si="3334">AU233*AU234</f>
        <v>0</v>
      </c>
      <c r="AV235" s="314">
        <f t="shared" ref="AV235" si="3335">AV233*AV234</f>
        <v>0</v>
      </c>
      <c r="AW235" s="314">
        <f t="shared" ref="AW235" si="3336">AW233*AW234</f>
        <v>0</v>
      </c>
      <c r="AX235" s="314">
        <f t="shared" ref="AX235" si="3337">AX233*AX234</f>
        <v>0</v>
      </c>
      <c r="AY235" s="314">
        <f t="shared" ref="AY235" si="3338">AY233*AY234</f>
        <v>0</v>
      </c>
      <c r="AZ235" s="314">
        <f t="shared" ref="AZ235" si="3339">AZ233*AZ234</f>
        <v>10254545.454545455</v>
      </c>
      <c r="BA235" s="314">
        <f t="shared" ref="BA235" si="3340">BA233*BA234</f>
        <v>0</v>
      </c>
      <c r="BB235" s="314">
        <f t="shared" ref="BB235" si="3341">BB233*BB234</f>
        <v>0</v>
      </c>
      <c r="BC235" s="314">
        <f t="shared" ref="BC235" si="3342">BC233*BC234</f>
        <v>0</v>
      </c>
      <c r="BD235" s="314">
        <f t="shared" ref="BD235" si="3343">BD233*BD234</f>
        <v>0</v>
      </c>
      <c r="BE235" s="314">
        <f t="shared" ref="BE235" si="3344">BE233*BE234</f>
        <v>0</v>
      </c>
      <c r="BF235" s="314">
        <f t="shared" ref="BF235" si="3345">BF233*BF234</f>
        <v>0</v>
      </c>
      <c r="BG235" s="314">
        <f t="shared" ref="BG235" si="3346">BG233*BG234</f>
        <v>0</v>
      </c>
      <c r="BH235" s="314">
        <f t="shared" ref="BH235" si="3347">BH233*BH234</f>
        <v>0</v>
      </c>
      <c r="BI235" s="314">
        <f t="shared" ref="BI235" si="3348">BI233*BI234</f>
        <v>0</v>
      </c>
      <c r="BJ235" s="314">
        <f t="shared" ref="BJ235" si="3349">BJ233*BJ234</f>
        <v>0</v>
      </c>
      <c r="BK235" s="314">
        <f t="shared" ref="BK235" si="3350">BK233*BK234</f>
        <v>0</v>
      </c>
      <c r="BL235" s="314">
        <f t="shared" ref="BL235" si="3351">BL233*BL234</f>
        <v>10254545.454545455</v>
      </c>
      <c r="BM235" s="314">
        <f t="shared" ref="BM235" si="3352">BM233*BM234</f>
        <v>0</v>
      </c>
      <c r="BN235" s="314">
        <f t="shared" ref="BN235" si="3353">BN233*BN234</f>
        <v>0</v>
      </c>
      <c r="BO235" s="314">
        <f t="shared" ref="BO235" si="3354">BO233*BO234</f>
        <v>0</v>
      </c>
      <c r="BP235" s="314">
        <f t="shared" ref="BP235" si="3355">BP233*BP234</f>
        <v>0</v>
      </c>
      <c r="BQ235" s="314">
        <f t="shared" ref="BQ235" si="3356">BQ233*BQ234</f>
        <v>0</v>
      </c>
      <c r="BR235" s="314">
        <f t="shared" ref="BR235" si="3357">BR233*BR234</f>
        <v>0</v>
      </c>
      <c r="BS235" s="314">
        <f t="shared" ref="BS235" si="3358">BS233*BS234</f>
        <v>0</v>
      </c>
      <c r="BT235" s="314">
        <f t="shared" ref="BT235" si="3359">BT233*BT234</f>
        <v>0</v>
      </c>
      <c r="BU235" s="314">
        <f t="shared" ref="BU235" si="3360">BU233*BU234</f>
        <v>0</v>
      </c>
      <c r="BV235" s="314">
        <f t="shared" ref="BV235" si="3361">BV233*BV234</f>
        <v>0</v>
      </c>
      <c r="BW235" s="314">
        <f t="shared" ref="BW235" si="3362">BW233*BW234</f>
        <v>0</v>
      </c>
      <c r="BX235" s="314">
        <f t="shared" ref="BX235" si="3363">BX233*BX234</f>
        <v>10254545.454545455</v>
      </c>
      <c r="BY235" s="314">
        <f t="shared" ref="BY235" si="3364">BY233*BY234</f>
        <v>0</v>
      </c>
      <c r="BZ235" s="314">
        <f t="shared" ref="BZ235" si="3365">BZ233*BZ234</f>
        <v>0</v>
      </c>
      <c r="CA235" s="314">
        <f t="shared" ref="CA235" si="3366">CA233*CA234</f>
        <v>0</v>
      </c>
      <c r="CB235" s="314">
        <f t="shared" ref="CB235" si="3367">CB233*CB234</f>
        <v>0</v>
      </c>
      <c r="CC235" s="314">
        <f t="shared" ref="CC235" si="3368">CC233*CC234</f>
        <v>0</v>
      </c>
      <c r="CD235" s="314">
        <f t="shared" ref="CD235" si="3369">CD233*CD234</f>
        <v>0</v>
      </c>
      <c r="CE235" s="314">
        <f t="shared" ref="CE235" si="3370">CE233*CE234</f>
        <v>0</v>
      </c>
      <c r="CF235" s="314">
        <f t="shared" ref="CF235" si="3371">CF233*CF234</f>
        <v>0</v>
      </c>
      <c r="CG235" s="314">
        <f t="shared" ref="CG235" si="3372">CG233*CG234</f>
        <v>0</v>
      </c>
      <c r="CH235" s="314">
        <f t="shared" ref="CH235" si="3373">CH233*CH234</f>
        <v>0</v>
      </c>
      <c r="CI235" s="314">
        <f t="shared" ref="CI235" si="3374">CI233*CI234</f>
        <v>0</v>
      </c>
      <c r="CJ235" s="314">
        <f t="shared" ref="CJ235" si="3375">CJ233*CJ234</f>
        <v>10254545.454545455</v>
      </c>
      <c r="CK235" s="314">
        <f t="shared" ref="CK235" si="3376">CK233*CK234</f>
        <v>0</v>
      </c>
      <c r="CL235" s="314">
        <f t="shared" ref="CL235" si="3377">CL233*CL234</f>
        <v>0</v>
      </c>
      <c r="CM235" s="314">
        <f t="shared" ref="CM235" si="3378">CM233*CM234</f>
        <v>0</v>
      </c>
      <c r="CN235" s="314">
        <f t="shared" ref="CN235" si="3379">CN233*CN234</f>
        <v>0</v>
      </c>
      <c r="CO235" s="314">
        <f t="shared" ref="CO235" si="3380">CO233*CO234</f>
        <v>0</v>
      </c>
      <c r="CP235" s="314">
        <f t="shared" ref="CP235" si="3381">CP233*CP234</f>
        <v>0</v>
      </c>
      <c r="CQ235" s="314">
        <f t="shared" ref="CQ235" si="3382">CQ233*CQ234</f>
        <v>0</v>
      </c>
      <c r="CR235" s="314">
        <f t="shared" ref="CR235" si="3383">CR233*CR234</f>
        <v>0</v>
      </c>
      <c r="CS235" s="314">
        <f t="shared" ref="CS235" si="3384">CS233*CS234</f>
        <v>0</v>
      </c>
      <c r="CT235" s="314">
        <f t="shared" ref="CT235" si="3385">CT233*CT234</f>
        <v>0</v>
      </c>
      <c r="CU235" s="314">
        <f t="shared" ref="CU235" si="3386">CU233*CU234</f>
        <v>0</v>
      </c>
      <c r="CV235" s="314">
        <f t="shared" ref="CV235" si="3387">CV233*CV234</f>
        <v>10254545.454545455</v>
      </c>
      <c r="CW235" s="314">
        <f t="shared" ref="CW235" si="3388">CW233*CW234</f>
        <v>0</v>
      </c>
      <c r="CX235" s="314">
        <f t="shared" ref="CX235" si="3389">CX233*CX234</f>
        <v>0</v>
      </c>
      <c r="CY235" s="314">
        <f t="shared" ref="CY235" si="3390">CY233*CY234</f>
        <v>0</v>
      </c>
      <c r="CZ235" s="314">
        <f t="shared" ref="CZ235" si="3391">CZ233*CZ234</f>
        <v>0</v>
      </c>
      <c r="DA235" s="314">
        <f t="shared" ref="DA235" si="3392">DA233*DA234</f>
        <v>0</v>
      </c>
      <c r="DB235" s="314">
        <f t="shared" ref="DB235" si="3393">DB233*DB234</f>
        <v>0</v>
      </c>
      <c r="DC235" s="314">
        <f t="shared" ref="DC235" si="3394">DC233*DC234</f>
        <v>0</v>
      </c>
      <c r="DD235" s="314">
        <f t="shared" ref="DD235" si="3395">DD233*DD234</f>
        <v>0</v>
      </c>
      <c r="DE235" s="314">
        <f t="shared" ref="DE235" si="3396">DE233*DE234</f>
        <v>0</v>
      </c>
      <c r="DF235" s="314">
        <f t="shared" ref="DF235" si="3397">DF233*DF234</f>
        <v>0</v>
      </c>
      <c r="DG235" s="314">
        <f t="shared" ref="DG235" si="3398">DG233*DG234</f>
        <v>0</v>
      </c>
      <c r="DH235" s="314">
        <f t="shared" ref="DH235" si="3399">DH233*DH234</f>
        <v>10254545.454545455</v>
      </c>
      <c r="DI235" s="314">
        <f t="shared" ref="DI235" si="3400">DI233*DI234</f>
        <v>0</v>
      </c>
      <c r="DJ235" s="314">
        <f t="shared" ref="DJ235" si="3401">DJ233*DJ234</f>
        <v>0</v>
      </c>
      <c r="DK235" s="314">
        <f t="shared" ref="DK235" si="3402">DK233*DK234</f>
        <v>0</v>
      </c>
      <c r="DL235" s="314">
        <f t="shared" ref="DL235" si="3403">DL233*DL234</f>
        <v>0</v>
      </c>
      <c r="DM235" s="314">
        <f t="shared" ref="DM235" si="3404">DM233*DM234</f>
        <v>0</v>
      </c>
      <c r="DN235" s="314">
        <f t="shared" ref="DN235" si="3405">DN233*DN234</f>
        <v>0</v>
      </c>
      <c r="DO235" s="314">
        <f t="shared" ref="DO235" si="3406">DO233*DO234</f>
        <v>0</v>
      </c>
      <c r="DP235" s="314">
        <f t="shared" ref="DP235" si="3407">DP233*DP234</f>
        <v>0</v>
      </c>
      <c r="DQ235" s="314">
        <f t="shared" ref="DQ235" si="3408">DQ233*DQ234</f>
        <v>0</v>
      </c>
      <c r="DR235" s="314">
        <f t="shared" ref="DR235" si="3409">DR233*DR234</f>
        <v>0</v>
      </c>
      <c r="DS235" s="314">
        <f t="shared" ref="DS235" si="3410">DS233*DS234</f>
        <v>0</v>
      </c>
      <c r="DT235" s="314">
        <f t="shared" ref="DT235" si="3411">DT233*DT234</f>
        <v>10254545.454545455</v>
      </c>
      <c r="DU235" s="314">
        <f t="shared" ref="DU235" si="3412">DU233*DU234</f>
        <v>0</v>
      </c>
      <c r="DV235" s="314">
        <f t="shared" ref="DV235" si="3413">DV233*DV234</f>
        <v>0</v>
      </c>
      <c r="DW235" s="314">
        <f t="shared" ref="DW235" si="3414">DW233*DW234</f>
        <v>0</v>
      </c>
      <c r="DX235" s="314">
        <f t="shared" ref="DX235" si="3415">DX233*DX234</f>
        <v>0</v>
      </c>
      <c r="DY235" s="314">
        <f t="shared" ref="DY235" si="3416">DY233*DY234</f>
        <v>0</v>
      </c>
      <c r="DZ235" s="314">
        <f t="shared" ref="DZ235" si="3417">DZ233*DZ234</f>
        <v>0</v>
      </c>
      <c r="EA235" s="314">
        <f t="shared" ref="EA235" si="3418">EA233*EA234</f>
        <v>0</v>
      </c>
      <c r="EB235" s="314">
        <f t="shared" ref="EB235" si="3419">EB233*EB234</f>
        <v>0</v>
      </c>
    </row>
    <row r="236" spans="2:132" outlineLevel="1" x14ac:dyDescent="0.25">
      <c r="C236" s="324" t="s">
        <v>417</v>
      </c>
      <c r="D236" s="34"/>
      <c r="E236" s="34"/>
      <c r="F236" s="34"/>
      <c r="G236" s="67" t="s">
        <v>215</v>
      </c>
      <c r="H236" s="34"/>
      <c r="I236" s="34"/>
      <c r="J236" s="126">
        <f>J$13</f>
        <v>1</v>
      </c>
      <c r="K236" s="126">
        <f t="shared" ref="K236:BV236" si="3420">K$13</f>
        <v>1.0026792493128671</v>
      </c>
      <c r="L236" s="126">
        <f t="shared" si="3420"/>
        <v>1.0056539350998608</v>
      </c>
      <c r="M236" s="126">
        <f t="shared" si="3420"/>
        <v>1.0085410656939733</v>
      </c>
      <c r="N236" s="126">
        <f t="shared" si="3420"/>
        <v>1.0114364849476103</v>
      </c>
      <c r="O236" s="126">
        <f t="shared" si="3420"/>
        <v>1.0143402166566737</v>
      </c>
      <c r="P236" s="126">
        <f t="shared" si="3420"/>
        <v>1.0172522846853813</v>
      </c>
      <c r="Q236" s="126">
        <f t="shared" si="3420"/>
        <v>1.0201727129664624</v>
      </c>
      <c r="R236" s="126">
        <f t="shared" si="3420"/>
        <v>1.0231015255013547</v>
      </c>
      <c r="S236" s="126">
        <f t="shared" si="3420"/>
        <v>1.0260387463604019</v>
      </c>
      <c r="T236" s="126">
        <f t="shared" si="3420"/>
        <v>1.028984399683051</v>
      </c>
      <c r="U236" s="126">
        <f t="shared" si="3420"/>
        <v>1.0319385096780509</v>
      </c>
      <c r="V236" s="126">
        <f t="shared" si="3420"/>
        <v>1.0349011006236515</v>
      </c>
      <c r="W236" s="126">
        <f t="shared" si="3420"/>
        <v>1.0377730230388176</v>
      </c>
      <c r="X236" s="126">
        <f t="shared" si="3420"/>
        <v>1.0408518228283561</v>
      </c>
      <c r="Y236" s="126">
        <f t="shared" si="3420"/>
        <v>1.0438400029932626</v>
      </c>
      <c r="Z236" s="126">
        <f t="shared" si="3420"/>
        <v>1.046836761920777</v>
      </c>
      <c r="AA236" s="126">
        <f t="shared" si="3420"/>
        <v>1.0498421242396576</v>
      </c>
      <c r="AB236" s="126">
        <f t="shared" si="3420"/>
        <v>1.05285611464937</v>
      </c>
      <c r="AC236" s="126">
        <f t="shared" si="3420"/>
        <v>1.0558787579202888</v>
      </c>
      <c r="AD236" s="126">
        <f t="shared" si="3420"/>
        <v>1.0589100788939025</v>
      </c>
      <c r="AE236" s="126">
        <f t="shared" si="3420"/>
        <v>1.0619501024830165</v>
      </c>
      <c r="AF236" s="126">
        <f t="shared" si="3420"/>
        <v>1.0649988536719583</v>
      </c>
      <c r="AG236" s="126">
        <f t="shared" si="3420"/>
        <v>1.0680563575167832</v>
      </c>
      <c r="AH236" s="126">
        <f t="shared" si="3420"/>
        <v>1.0711226391454798</v>
      </c>
      <c r="AI236" s="126">
        <f t="shared" si="3420"/>
        <v>1.0739924437404067</v>
      </c>
      <c r="AJ236" s="126">
        <f t="shared" si="3420"/>
        <v>1.0771786970311998</v>
      </c>
      <c r="AK236" s="126">
        <f t="shared" si="3420"/>
        <v>1.0802711679727233</v>
      </c>
      <c r="AL236" s="126">
        <f t="shared" si="3420"/>
        <v>1.0833725170851116</v>
      </c>
      <c r="AM236" s="126">
        <f t="shared" si="3420"/>
        <v>1.0864827698566941</v>
      </c>
      <c r="AN236" s="126">
        <f t="shared" si="3420"/>
        <v>1.0896019518489746</v>
      </c>
      <c r="AO236" s="126">
        <f t="shared" si="3420"/>
        <v>1.0927300886968412</v>
      </c>
      <c r="AP236" s="126">
        <f t="shared" si="3420"/>
        <v>1.0958672061087775</v>
      </c>
      <c r="AQ236" s="126">
        <f t="shared" si="3420"/>
        <v>1.0990133298670732</v>
      </c>
      <c r="AR236" s="126">
        <f t="shared" si="3420"/>
        <v>1.1021684858280367</v>
      </c>
      <c r="AS236" s="126">
        <f t="shared" si="3420"/>
        <v>1.1053326999222071</v>
      </c>
      <c r="AT236" s="126">
        <f t="shared" si="3420"/>
        <v>1.1085059981545673</v>
      </c>
      <c r="AU236" s="126">
        <f t="shared" si="3420"/>
        <v>1.111475962088432</v>
      </c>
      <c r="AV236" s="126">
        <f t="shared" si="3420"/>
        <v>1.1147734191259395</v>
      </c>
      <c r="AW236" s="126">
        <f t="shared" si="3420"/>
        <v>1.1179738207069689</v>
      </c>
      <c r="AX236" s="126">
        <f t="shared" si="3420"/>
        <v>1.1211834103167977</v>
      </c>
      <c r="AY236" s="126">
        <f t="shared" si="3420"/>
        <v>1.1244022143333261</v>
      </c>
      <c r="AZ236" s="126">
        <f t="shared" si="3420"/>
        <v>1.1276302592101826</v>
      </c>
      <c r="BA236" s="126">
        <f t="shared" si="3420"/>
        <v>1.1308675714769412</v>
      </c>
      <c r="BB236" s="126">
        <f t="shared" si="3420"/>
        <v>1.1341141777393395</v>
      </c>
      <c r="BC236" s="126">
        <f t="shared" si="3420"/>
        <v>1.1373701046794982</v>
      </c>
      <c r="BD236" s="126">
        <f t="shared" si="3420"/>
        <v>1.1406353790561385</v>
      </c>
      <c r="BE236" s="126">
        <f t="shared" si="3420"/>
        <v>1.1439100277048042</v>
      </c>
      <c r="BF236" s="126">
        <f t="shared" si="3420"/>
        <v>1.1471940775380809</v>
      </c>
      <c r="BG236" s="126">
        <f t="shared" si="3420"/>
        <v>1.15026769648205</v>
      </c>
      <c r="BH236" s="126">
        <f t="shared" si="3420"/>
        <v>1.1536802383994258</v>
      </c>
      <c r="BI236" s="126">
        <f t="shared" si="3420"/>
        <v>1.1569923375180708</v>
      </c>
      <c r="BJ236" s="126">
        <f t="shared" si="3420"/>
        <v>1.1603139453378331</v>
      </c>
      <c r="BK236" s="126">
        <f t="shared" si="3420"/>
        <v>1.1636450891572303</v>
      </c>
      <c r="BL236" s="126">
        <f t="shared" si="3420"/>
        <v>1.1669857963531516</v>
      </c>
      <c r="BM236" s="126">
        <f t="shared" si="3420"/>
        <v>1.1703360943810825</v>
      </c>
      <c r="BN236" s="126">
        <f t="shared" si="3420"/>
        <v>1.1736960107753303</v>
      </c>
      <c r="BO236" s="126">
        <f t="shared" si="3420"/>
        <v>1.1770655731492505</v>
      </c>
      <c r="BP236" s="126">
        <f t="shared" si="3420"/>
        <v>1.180444809195474</v>
      </c>
      <c r="BQ236" s="126">
        <f t="shared" si="3420"/>
        <v>1.1838337466861339</v>
      </c>
      <c r="BR236" s="126">
        <f t="shared" si="3420"/>
        <v>1.1872324134730949</v>
      </c>
      <c r="BS236" s="126">
        <f t="shared" si="3420"/>
        <v>1.1905270658589224</v>
      </c>
      <c r="BT236" s="126">
        <f t="shared" si="3420"/>
        <v>1.1940590467434065</v>
      </c>
      <c r="BU236" s="126">
        <f t="shared" si="3420"/>
        <v>1.1974870693312041</v>
      </c>
      <c r="BV236" s="126">
        <f t="shared" si="3420"/>
        <v>1.2009249334246579</v>
      </c>
      <c r="BW236" s="126">
        <f t="shared" ref="BW236:EB236" si="3421">BW$13</f>
        <v>1.204372667277734</v>
      </c>
      <c r="BX236" s="126">
        <f t="shared" si="3421"/>
        <v>1.2078302992255125</v>
      </c>
      <c r="BY236" s="126">
        <f t="shared" si="3421"/>
        <v>1.2112978576844211</v>
      </c>
      <c r="BZ236" s="126">
        <f t="shared" si="3421"/>
        <v>1.2147753711524676</v>
      </c>
      <c r="CA236" s="126">
        <f t="shared" si="3421"/>
        <v>1.2182628682094752</v>
      </c>
      <c r="CB236" s="126">
        <f t="shared" si="3421"/>
        <v>1.2217603775173165</v>
      </c>
      <c r="CC236" s="126">
        <f t="shared" si="3421"/>
        <v>1.2252679278201495</v>
      </c>
      <c r="CD236" s="126">
        <f t="shared" si="3421"/>
        <v>1.2287855479446541</v>
      </c>
      <c r="CE236" s="126">
        <f t="shared" si="3421"/>
        <v>1.232077770779646</v>
      </c>
      <c r="CF236" s="126">
        <f t="shared" si="3421"/>
        <v>1.23573302168438</v>
      </c>
      <c r="CG236" s="126">
        <f t="shared" si="3421"/>
        <v>1.2392806860334544</v>
      </c>
      <c r="CH236" s="126">
        <f t="shared" si="3421"/>
        <v>1.2428385353675644</v>
      </c>
      <c r="CI236" s="126">
        <f t="shared" si="3421"/>
        <v>1.2464065989267703</v>
      </c>
      <c r="CJ236" s="126">
        <f t="shared" si="3421"/>
        <v>1.2499849060350778</v>
      </c>
      <c r="CK236" s="126">
        <f t="shared" si="3421"/>
        <v>1.2535734861006791</v>
      </c>
      <c r="CL236" s="126">
        <f t="shared" si="3421"/>
        <v>1.257172368616194</v>
      </c>
      <c r="CM236" s="126">
        <f t="shared" si="3421"/>
        <v>1.2607815831589126</v>
      </c>
      <c r="CN236" s="126">
        <f t="shared" si="3421"/>
        <v>1.2644011593910389</v>
      </c>
      <c r="CO236" s="126">
        <f t="shared" si="3421"/>
        <v>1.2680311270599336</v>
      </c>
      <c r="CP236" s="126">
        <f t="shared" si="3421"/>
        <v>1.2716715159983594</v>
      </c>
      <c r="CQ236" s="126">
        <f t="shared" si="3421"/>
        <v>1.2750786410337906</v>
      </c>
      <c r="CR236" s="126">
        <f t="shared" si="3421"/>
        <v>1.2788614642181557</v>
      </c>
      <c r="CS236" s="126">
        <f t="shared" si="3421"/>
        <v>1.2825329459576562</v>
      </c>
      <c r="CT236" s="126">
        <f t="shared" si="3421"/>
        <v>1.2862149681493797</v>
      </c>
      <c r="CU236" s="126">
        <f t="shared" si="3421"/>
        <v>1.289907561053897</v>
      </c>
      <c r="CV236" s="126">
        <f t="shared" si="3421"/>
        <v>1.293610755018654</v>
      </c>
      <c r="CW236" s="126">
        <f t="shared" si="3421"/>
        <v>1.2973245804782207</v>
      </c>
      <c r="CX236" s="126">
        <f t="shared" si="3421"/>
        <v>1.3010490679545423</v>
      </c>
      <c r="CY236" s="126">
        <f t="shared" si="3421"/>
        <v>1.304784248057189</v>
      </c>
      <c r="CZ236" s="126">
        <f t="shared" si="3421"/>
        <v>1.3085301514836076</v>
      </c>
      <c r="DA236" s="126">
        <f t="shared" si="3421"/>
        <v>1.3122868090193751</v>
      </c>
      <c r="DB236" s="126">
        <f t="shared" si="3421"/>
        <v>1.3160542515384499</v>
      </c>
      <c r="DC236" s="126">
        <f t="shared" si="3421"/>
        <v>1.3195802889875801</v>
      </c>
      <c r="DD236" s="126">
        <f t="shared" si="3421"/>
        <v>1.323495136864544</v>
      </c>
      <c r="DE236" s="126">
        <f t="shared" si="3421"/>
        <v>1.3272947573576725</v>
      </c>
      <c r="DF236" s="126">
        <f t="shared" si="3421"/>
        <v>1.3311052861764079</v>
      </c>
      <c r="DG236" s="126">
        <f t="shared" si="3421"/>
        <v>1.3349267546374479</v>
      </c>
      <c r="DH236" s="126">
        <f t="shared" si="3421"/>
        <v>1.3387591941473977</v>
      </c>
      <c r="DI236" s="126">
        <f t="shared" si="3421"/>
        <v>1.3426026362030277</v>
      </c>
      <c r="DJ236" s="126">
        <f t="shared" si="3421"/>
        <v>1.3464571123915319</v>
      </c>
      <c r="DK236" s="126">
        <f t="shared" si="3421"/>
        <v>1.3503226543907885</v>
      </c>
      <c r="DL236" s="126">
        <f t="shared" si="3421"/>
        <v>1.3541992939696192</v>
      </c>
      <c r="DM236" s="126">
        <f t="shared" si="3421"/>
        <v>1.358087062988051</v>
      </c>
      <c r="DN236" s="126">
        <f t="shared" si="3421"/>
        <v>1.361985993397578</v>
      </c>
      <c r="DO236" s="126">
        <f t="shared" si="3421"/>
        <v>1.3657655991021458</v>
      </c>
      <c r="DP236" s="126">
        <f t="shared" si="3421"/>
        <v>1.3698174666548035</v>
      </c>
      <c r="DQ236" s="126">
        <f t="shared" si="3421"/>
        <v>1.3737500738651915</v>
      </c>
      <c r="DR236" s="126">
        <f t="shared" si="3421"/>
        <v>1.3776939711925826</v>
      </c>
      <c r="DS236" s="126">
        <f t="shared" si="3421"/>
        <v>1.381649191049759</v>
      </c>
      <c r="DT236" s="126">
        <f t="shared" si="3421"/>
        <v>1.385615765942557</v>
      </c>
      <c r="DU236" s="126">
        <f t="shared" si="3421"/>
        <v>1.3895937284701338</v>
      </c>
      <c r="DV236" s="126">
        <f t="shared" si="3421"/>
        <v>1.3935831113252357</v>
      </c>
      <c r="DW236" s="126">
        <f t="shared" si="3421"/>
        <v>1.3975839472944662</v>
      </c>
      <c r="DX236" s="126">
        <f t="shared" si="3421"/>
        <v>1.401596269258556</v>
      </c>
      <c r="DY236" s="126">
        <f t="shared" si="3421"/>
        <v>1.4056201101926329</v>
      </c>
      <c r="DZ236" s="126">
        <f t="shared" si="3421"/>
        <v>1.4096555031664932</v>
      </c>
      <c r="EA236" s="126">
        <f t="shared" si="3421"/>
        <v>1.4134323217047313</v>
      </c>
      <c r="EB236" s="126">
        <f t="shared" si="3421"/>
        <v>1.4176256038945581</v>
      </c>
    </row>
    <row r="237" spans="2:132" outlineLevel="1" x14ac:dyDescent="0.25">
      <c r="C237" s="321" t="s">
        <v>533</v>
      </c>
      <c r="D237" s="38"/>
      <c r="E237" s="38"/>
      <c r="F237" s="38"/>
      <c r="G237" s="52" t="s">
        <v>220</v>
      </c>
      <c r="H237" s="46">
        <f t="shared" ref="H237" si="3422">SUM(J237:EB237)</f>
        <v>101110012.27761401</v>
      </c>
      <c r="I237" s="38"/>
      <c r="J237" s="82">
        <f>J235*J236</f>
        <v>0</v>
      </c>
      <c r="K237" s="82">
        <f t="shared" ref="K237" si="3423">K235*K236</f>
        <v>0</v>
      </c>
      <c r="L237" s="82">
        <f t="shared" ref="L237" si="3424">L235*L236</f>
        <v>0</v>
      </c>
      <c r="M237" s="82">
        <f t="shared" ref="M237" si="3425">M235*M236</f>
        <v>0</v>
      </c>
      <c r="N237" s="82">
        <f t="shared" ref="N237" si="3426">N235*N236</f>
        <v>0</v>
      </c>
      <c r="O237" s="82">
        <f t="shared" ref="O237" si="3427">O235*O236</f>
        <v>0</v>
      </c>
      <c r="P237" s="82">
        <f t="shared" ref="P237" si="3428">P235*P236</f>
        <v>0</v>
      </c>
      <c r="Q237" s="82">
        <f t="shared" ref="Q237" si="3429">Q235*Q236</f>
        <v>0</v>
      </c>
      <c r="R237" s="82">
        <f t="shared" ref="R237" si="3430">R235*R236</f>
        <v>0</v>
      </c>
      <c r="S237" s="82">
        <f t="shared" ref="S237" si="3431">S235*S236</f>
        <v>0</v>
      </c>
      <c r="T237" s="82">
        <f t="shared" ref="T237" si="3432">T235*T236</f>
        <v>0</v>
      </c>
      <c r="U237" s="82">
        <f t="shared" ref="U237" si="3433">U235*U236</f>
        <v>0</v>
      </c>
      <c r="V237" s="82">
        <f t="shared" ref="V237" si="3434">V235*V236</f>
        <v>0</v>
      </c>
      <c r="W237" s="82">
        <f t="shared" ref="W237" si="3435">W235*W236</f>
        <v>0</v>
      </c>
      <c r="X237" s="82">
        <f t="shared" ref="X237" si="3436">X235*X236</f>
        <v>0</v>
      </c>
      <c r="Y237" s="82">
        <f t="shared" ref="Y237" si="3437">Y235*Y236</f>
        <v>0</v>
      </c>
      <c r="Z237" s="82">
        <f t="shared" ref="Z237" si="3438">Z235*Z236</f>
        <v>0</v>
      </c>
      <c r="AA237" s="82">
        <f t="shared" ref="AA237" si="3439">AA235*AA236</f>
        <v>0</v>
      </c>
      <c r="AB237" s="82">
        <f t="shared" ref="AB237" si="3440">AB235*AB236</f>
        <v>0</v>
      </c>
      <c r="AC237" s="82">
        <f t="shared" ref="AC237" si="3441">AC235*AC236</f>
        <v>0</v>
      </c>
      <c r="AD237" s="82">
        <f t="shared" ref="AD237" si="3442">AD235*AD236</f>
        <v>0</v>
      </c>
      <c r="AE237" s="82">
        <f t="shared" ref="AE237" si="3443">AE235*AE236</f>
        <v>0</v>
      </c>
      <c r="AF237" s="82">
        <f t="shared" ref="AF237" si="3444">AF235*AF236</f>
        <v>0</v>
      </c>
      <c r="AG237" s="82">
        <f t="shared" ref="AG237" si="3445">AG235*AG236</f>
        <v>0</v>
      </c>
      <c r="AH237" s="82">
        <f t="shared" ref="AH237" si="3446">AH235*AH236</f>
        <v>0</v>
      </c>
      <c r="AI237" s="82">
        <f t="shared" ref="AI237" si="3447">AI235*AI236</f>
        <v>0</v>
      </c>
      <c r="AJ237" s="82">
        <f t="shared" ref="AJ237" si="3448">AJ235*AJ236</f>
        <v>0</v>
      </c>
      <c r="AK237" s="82">
        <f t="shared" ref="AK237" si="3449">AK235*AK236</f>
        <v>0</v>
      </c>
      <c r="AL237" s="82">
        <f t="shared" ref="AL237" si="3450">AL235*AL236</f>
        <v>0</v>
      </c>
      <c r="AM237" s="82">
        <f t="shared" ref="AM237" si="3451">AM235*AM236</f>
        <v>0</v>
      </c>
      <c r="AN237" s="82">
        <f t="shared" ref="AN237" si="3452">AN235*AN236</f>
        <v>11173372.742596759</v>
      </c>
      <c r="AO237" s="82">
        <f t="shared" ref="AO237" si="3453">AO235*AO236</f>
        <v>0</v>
      </c>
      <c r="AP237" s="82">
        <f t="shared" ref="AP237" si="3454">AP235*AP236</f>
        <v>0</v>
      </c>
      <c r="AQ237" s="82">
        <f t="shared" ref="AQ237" si="3455">AQ235*AQ236</f>
        <v>0</v>
      </c>
      <c r="AR237" s="82">
        <f t="shared" ref="AR237" si="3456">AR235*AR236</f>
        <v>0</v>
      </c>
      <c r="AS237" s="82">
        <f t="shared" ref="AS237" si="3457">AS235*AS236</f>
        <v>0</v>
      </c>
      <c r="AT237" s="82">
        <f t="shared" ref="AT237" si="3458">AT235*AT236</f>
        <v>0</v>
      </c>
      <c r="AU237" s="82">
        <f t="shared" ref="AU237" si="3459">AU235*AU236</f>
        <v>0</v>
      </c>
      <c r="AV237" s="82">
        <f t="shared" ref="AV237" si="3460">AV235*AV236</f>
        <v>0</v>
      </c>
      <c r="AW237" s="82">
        <f t="shared" ref="AW237" si="3461">AW235*AW236</f>
        <v>0</v>
      </c>
      <c r="AX237" s="82">
        <f t="shared" ref="AX237" si="3462">AX235*AX236</f>
        <v>0</v>
      </c>
      <c r="AY237" s="82">
        <f t="shared" ref="AY237" si="3463">AY235*AY236</f>
        <v>0</v>
      </c>
      <c r="AZ237" s="82">
        <f t="shared" ref="AZ237" si="3464">AZ235*AZ236</f>
        <v>11563335.748991691</v>
      </c>
      <c r="BA237" s="82">
        <f t="shared" ref="BA237" si="3465">BA235*BA236</f>
        <v>0</v>
      </c>
      <c r="BB237" s="82">
        <f t="shared" ref="BB237" si="3466">BB235*BB236</f>
        <v>0</v>
      </c>
      <c r="BC237" s="82">
        <f t="shared" ref="BC237" si="3467">BC235*BC236</f>
        <v>0</v>
      </c>
      <c r="BD237" s="82">
        <f t="shared" ref="BD237" si="3468">BD235*BD236</f>
        <v>0</v>
      </c>
      <c r="BE237" s="82">
        <f t="shared" ref="BE237" si="3469">BE235*BE236</f>
        <v>0</v>
      </c>
      <c r="BF237" s="82">
        <f t="shared" ref="BF237" si="3470">BF235*BF236</f>
        <v>0</v>
      </c>
      <c r="BG237" s="82">
        <f t="shared" ref="BG237" si="3471">BG235*BG236</f>
        <v>0</v>
      </c>
      <c r="BH237" s="82">
        <f t="shared" ref="BH237" si="3472">BH235*BH236</f>
        <v>0</v>
      </c>
      <c r="BI237" s="82">
        <f t="shared" ref="BI237" si="3473">BI235*BI236</f>
        <v>0</v>
      </c>
      <c r="BJ237" s="82">
        <f t="shared" ref="BJ237" si="3474">BJ235*BJ236</f>
        <v>0</v>
      </c>
      <c r="BK237" s="82">
        <f t="shared" ref="BK237" si="3475">BK235*BK236</f>
        <v>0</v>
      </c>
      <c r="BL237" s="82">
        <f t="shared" ref="BL237" si="3476">BL235*BL236</f>
        <v>11966908.893512318</v>
      </c>
      <c r="BM237" s="82">
        <f t="shared" ref="BM237" si="3477">BM235*BM236</f>
        <v>0</v>
      </c>
      <c r="BN237" s="82">
        <f t="shared" ref="BN237" si="3478">BN235*BN236</f>
        <v>0</v>
      </c>
      <c r="BO237" s="82">
        <f t="shared" ref="BO237" si="3479">BO235*BO236</f>
        <v>0</v>
      </c>
      <c r="BP237" s="82">
        <f t="shared" ref="BP237" si="3480">BP235*BP236</f>
        <v>0</v>
      </c>
      <c r="BQ237" s="82">
        <f t="shared" ref="BQ237" si="3481">BQ235*BQ236</f>
        <v>0</v>
      </c>
      <c r="BR237" s="82">
        <f t="shared" ref="BR237" si="3482">BR235*BR236</f>
        <v>0</v>
      </c>
      <c r="BS237" s="82">
        <f t="shared" ref="BS237" si="3483">BS235*BS236</f>
        <v>0</v>
      </c>
      <c r="BT237" s="82">
        <f t="shared" ref="BT237" si="3484">BT235*BT236</f>
        <v>0</v>
      </c>
      <c r="BU237" s="82">
        <f t="shared" ref="BU237" si="3485">BU235*BU236</f>
        <v>0</v>
      </c>
      <c r="BV237" s="82">
        <f t="shared" ref="BV237" si="3486">BV235*BV236</f>
        <v>0</v>
      </c>
      <c r="BW237" s="82">
        <f t="shared" ref="BW237" si="3487">BW235*BW236</f>
        <v>0</v>
      </c>
      <c r="BX237" s="82">
        <f t="shared" ref="BX237" si="3488">BX235*BX236</f>
        <v>12385750.704785256</v>
      </c>
      <c r="BY237" s="82">
        <f t="shared" ref="BY237" si="3489">BY235*BY236</f>
        <v>0</v>
      </c>
      <c r="BZ237" s="82">
        <f t="shared" ref="BZ237" si="3490">BZ235*BZ236</f>
        <v>0</v>
      </c>
      <c r="CA237" s="82">
        <f t="shared" ref="CA237" si="3491">CA235*CA236</f>
        <v>0</v>
      </c>
      <c r="CB237" s="82">
        <f t="shared" ref="CB237" si="3492">CB235*CB236</f>
        <v>0</v>
      </c>
      <c r="CC237" s="82">
        <f t="shared" ref="CC237" si="3493">CC235*CC236</f>
        <v>0</v>
      </c>
      <c r="CD237" s="82">
        <f t="shared" ref="CD237" si="3494">CD235*CD236</f>
        <v>0</v>
      </c>
      <c r="CE237" s="82">
        <f t="shared" ref="CE237" si="3495">CE235*CE236</f>
        <v>0</v>
      </c>
      <c r="CF237" s="82">
        <f t="shared" ref="CF237" si="3496">CF235*CF236</f>
        <v>0</v>
      </c>
      <c r="CG237" s="82">
        <f t="shared" ref="CG237" si="3497">CG235*CG236</f>
        <v>0</v>
      </c>
      <c r="CH237" s="82">
        <f t="shared" ref="CH237" si="3498">CH235*CH236</f>
        <v>0</v>
      </c>
      <c r="CI237" s="82">
        <f t="shared" ref="CI237" si="3499">CI235*CI236</f>
        <v>0</v>
      </c>
      <c r="CJ237" s="82">
        <f t="shared" ref="CJ237" si="3500">CJ235*CJ236</f>
        <v>12818027.036432436</v>
      </c>
      <c r="CK237" s="82">
        <f t="shared" ref="CK237" si="3501">CK235*CK236</f>
        <v>0</v>
      </c>
      <c r="CL237" s="82">
        <f t="shared" ref="CL237" si="3502">CL235*CL236</f>
        <v>0</v>
      </c>
      <c r="CM237" s="82">
        <f t="shared" ref="CM237" si="3503">CM235*CM236</f>
        <v>0</v>
      </c>
      <c r="CN237" s="82">
        <f t="shared" ref="CN237" si="3504">CN235*CN236</f>
        <v>0</v>
      </c>
      <c r="CO237" s="82">
        <f t="shared" ref="CO237" si="3505">CO235*CO236</f>
        <v>0</v>
      </c>
      <c r="CP237" s="82">
        <f t="shared" ref="CP237" si="3506">CP235*CP236</f>
        <v>0</v>
      </c>
      <c r="CQ237" s="82">
        <f t="shared" ref="CQ237" si="3507">CQ235*CQ236</f>
        <v>0</v>
      </c>
      <c r="CR237" s="82">
        <f t="shared" ref="CR237" si="3508">CR235*CR236</f>
        <v>0</v>
      </c>
      <c r="CS237" s="82">
        <f t="shared" ref="CS237" si="3509">CS235*CS236</f>
        <v>0</v>
      </c>
      <c r="CT237" s="82">
        <f t="shared" ref="CT237" si="3510">CT235*CT236</f>
        <v>0</v>
      </c>
      <c r="CU237" s="82">
        <f t="shared" ref="CU237" si="3511">CU235*CU236</f>
        <v>0</v>
      </c>
      <c r="CV237" s="82">
        <f t="shared" ref="CV237" si="3512">CV235*CV236</f>
        <v>13265390.287827652</v>
      </c>
      <c r="CW237" s="82">
        <f t="shared" ref="CW237" si="3513">CW235*CW236</f>
        <v>0</v>
      </c>
      <c r="CX237" s="82">
        <f t="shared" ref="CX237" si="3514">CX235*CX236</f>
        <v>0</v>
      </c>
      <c r="CY237" s="82">
        <f t="shared" ref="CY237" si="3515">CY235*CY236</f>
        <v>0</v>
      </c>
      <c r="CZ237" s="82">
        <f t="shared" ref="CZ237" si="3516">CZ235*CZ236</f>
        <v>0</v>
      </c>
      <c r="DA237" s="82">
        <f t="shared" ref="DA237" si="3517">DA235*DA236</f>
        <v>0</v>
      </c>
      <c r="DB237" s="82">
        <f t="shared" ref="DB237" si="3518">DB235*DB236</f>
        <v>0</v>
      </c>
      <c r="DC237" s="82">
        <f t="shared" ref="DC237" si="3519">DC235*DC236</f>
        <v>0</v>
      </c>
      <c r="DD237" s="82">
        <f t="shared" ref="DD237" si="3520">DD235*DD236</f>
        <v>0</v>
      </c>
      <c r="DE237" s="82">
        <f t="shared" ref="DE237" si="3521">DE235*DE236</f>
        <v>0</v>
      </c>
      <c r="DF237" s="82">
        <f t="shared" ref="DF237" si="3522">DF235*DF236</f>
        <v>0</v>
      </c>
      <c r="DG237" s="82">
        <f t="shared" ref="DG237" si="3523">DG235*DG236</f>
        <v>0</v>
      </c>
      <c r="DH237" s="82">
        <f t="shared" ref="DH237" si="3524">DH235*DH236</f>
        <v>13728367.009075133</v>
      </c>
      <c r="DI237" s="82">
        <f t="shared" ref="DI237" si="3525">DI235*DI236</f>
        <v>0</v>
      </c>
      <c r="DJ237" s="82">
        <f t="shared" ref="DJ237" si="3526">DJ235*DJ236</f>
        <v>0</v>
      </c>
      <c r="DK237" s="82">
        <f t="shared" ref="DK237" si="3527">DK235*DK236</f>
        <v>0</v>
      </c>
      <c r="DL237" s="82">
        <f t="shared" ref="DL237" si="3528">DL235*DL236</f>
        <v>0</v>
      </c>
      <c r="DM237" s="82">
        <f t="shared" ref="DM237" si="3529">DM235*DM236</f>
        <v>0</v>
      </c>
      <c r="DN237" s="82">
        <f t="shared" ref="DN237" si="3530">DN235*DN236</f>
        <v>0</v>
      </c>
      <c r="DO237" s="82">
        <f t="shared" ref="DO237" si="3531">DO235*DO236</f>
        <v>0</v>
      </c>
      <c r="DP237" s="82">
        <f t="shared" ref="DP237" si="3532">DP235*DP236</f>
        <v>0</v>
      </c>
      <c r="DQ237" s="82">
        <f t="shared" ref="DQ237" si="3533">DQ235*DQ236</f>
        <v>0</v>
      </c>
      <c r="DR237" s="82">
        <f t="shared" ref="DR237" si="3534">DR235*DR236</f>
        <v>0</v>
      </c>
      <c r="DS237" s="82">
        <f t="shared" ref="DS237" si="3535">DS235*DS236</f>
        <v>0</v>
      </c>
      <c r="DT237" s="82">
        <f t="shared" ref="DT237" si="3536">DT235*DT236</f>
        <v>14208859.854392767</v>
      </c>
      <c r="DU237" s="82">
        <f t="shared" ref="DU237" si="3537">DU235*DU236</f>
        <v>0</v>
      </c>
      <c r="DV237" s="82">
        <f t="shared" ref="DV237" si="3538">DV235*DV236</f>
        <v>0</v>
      </c>
      <c r="DW237" s="82">
        <f t="shared" ref="DW237" si="3539">DW235*DW236</f>
        <v>0</v>
      </c>
      <c r="DX237" s="82">
        <f t="shared" ref="DX237" si="3540">DX235*DX236</f>
        <v>0</v>
      </c>
      <c r="DY237" s="82">
        <f t="shared" ref="DY237" si="3541">DY235*DY236</f>
        <v>0</v>
      </c>
      <c r="DZ237" s="82">
        <f t="shared" ref="DZ237" si="3542">DZ235*DZ236</f>
        <v>0</v>
      </c>
      <c r="EA237" s="82">
        <f t="shared" ref="EA237" si="3543">EA235*EA236</f>
        <v>0</v>
      </c>
      <c r="EB237" s="82">
        <f t="shared" ref="EB237" si="3544">EB235*EB236</f>
        <v>0</v>
      </c>
    </row>
    <row r="238" spans="2:132" outlineLevel="1" x14ac:dyDescent="0.25">
      <c r="G238" s="52"/>
      <c r="H238" s="29"/>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row>
    <row r="239" spans="2:132" ht="13" x14ac:dyDescent="0.3">
      <c r="C239" s="348" t="s">
        <v>566</v>
      </c>
      <c r="D239" s="342"/>
      <c r="E239" s="342"/>
      <c r="F239" s="342"/>
      <c r="G239" s="349" t="s">
        <v>220</v>
      </c>
      <c r="H239" s="344">
        <f>SUM(J239:EB239)</f>
        <v>101110012.27761401</v>
      </c>
      <c r="I239" s="342"/>
      <c r="J239" s="345">
        <f>J237</f>
        <v>0</v>
      </c>
      <c r="K239" s="346">
        <f t="shared" ref="K239:BV239" si="3545">K237</f>
        <v>0</v>
      </c>
      <c r="L239" s="346">
        <f t="shared" si="3545"/>
        <v>0</v>
      </c>
      <c r="M239" s="346">
        <f t="shared" si="3545"/>
        <v>0</v>
      </c>
      <c r="N239" s="346">
        <f t="shared" si="3545"/>
        <v>0</v>
      </c>
      <c r="O239" s="346">
        <f t="shared" si="3545"/>
        <v>0</v>
      </c>
      <c r="P239" s="346">
        <f t="shared" si="3545"/>
        <v>0</v>
      </c>
      <c r="Q239" s="346">
        <f t="shared" si="3545"/>
        <v>0</v>
      </c>
      <c r="R239" s="346">
        <f t="shared" si="3545"/>
        <v>0</v>
      </c>
      <c r="S239" s="346">
        <f t="shared" si="3545"/>
        <v>0</v>
      </c>
      <c r="T239" s="346">
        <f t="shared" si="3545"/>
        <v>0</v>
      </c>
      <c r="U239" s="346">
        <f t="shared" si="3545"/>
        <v>0</v>
      </c>
      <c r="V239" s="346">
        <f t="shared" si="3545"/>
        <v>0</v>
      </c>
      <c r="W239" s="346">
        <f t="shared" si="3545"/>
        <v>0</v>
      </c>
      <c r="X239" s="346">
        <f t="shared" si="3545"/>
        <v>0</v>
      </c>
      <c r="Y239" s="346">
        <f t="shared" si="3545"/>
        <v>0</v>
      </c>
      <c r="Z239" s="346">
        <f t="shared" si="3545"/>
        <v>0</v>
      </c>
      <c r="AA239" s="346">
        <f t="shared" si="3545"/>
        <v>0</v>
      </c>
      <c r="AB239" s="346">
        <f t="shared" si="3545"/>
        <v>0</v>
      </c>
      <c r="AC239" s="346">
        <f t="shared" si="3545"/>
        <v>0</v>
      </c>
      <c r="AD239" s="346">
        <f t="shared" si="3545"/>
        <v>0</v>
      </c>
      <c r="AE239" s="346">
        <f t="shared" si="3545"/>
        <v>0</v>
      </c>
      <c r="AF239" s="346">
        <f t="shared" si="3545"/>
        <v>0</v>
      </c>
      <c r="AG239" s="346">
        <f t="shared" si="3545"/>
        <v>0</v>
      </c>
      <c r="AH239" s="346">
        <f t="shared" si="3545"/>
        <v>0</v>
      </c>
      <c r="AI239" s="346">
        <f t="shared" si="3545"/>
        <v>0</v>
      </c>
      <c r="AJ239" s="346">
        <f t="shared" si="3545"/>
        <v>0</v>
      </c>
      <c r="AK239" s="346">
        <f t="shared" si="3545"/>
        <v>0</v>
      </c>
      <c r="AL239" s="346">
        <f t="shared" si="3545"/>
        <v>0</v>
      </c>
      <c r="AM239" s="346">
        <f t="shared" si="3545"/>
        <v>0</v>
      </c>
      <c r="AN239" s="346">
        <f t="shared" si="3545"/>
        <v>11173372.742596759</v>
      </c>
      <c r="AO239" s="346">
        <f t="shared" si="3545"/>
        <v>0</v>
      </c>
      <c r="AP239" s="346">
        <f t="shared" si="3545"/>
        <v>0</v>
      </c>
      <c r="AQ239" s="346">
        <f t="shared" si="3545"/>
        <v>0</v>
      </c>
      <c r="AR239" s="346">
        <f t="shared" si="3545"/>
        <v>0</v>
      </c>
      <c r="AS239" s="346">
        <f t="shared" si="3545"/>
        <v>0</v>
      </c>
      <c r="AT239" s="346">
        <f t="shared" si="3545"/>
        <v>0</v>
      </c>
      <c r="AU239" s="346">
        <f t="shared" si="3545"/>
        <v>0</v>
      </c>
      <c r="AV239" s="346">
        <f t="shared" si="3545"/>
        <v>0</v>
      </c>
      <c r="AW239" s="346">
        <f t="shared" si="3545"/>
        <v>0</v>
      </c>
      <c r="AX239" s="346">
        <f t="shared" si="3545"/>
        <v>0</v>
      </c>
      <c r="AY239" s="346">
        <f t="shared" si="3545"/>
        <v>0</v>
      </c>
      <c r="AZ239" s="346">
        <f t="shared" si="3545"/>
        <v>11563335.748991691</v>
      </c>
      <c r="BA239" s="346">
        <f t="shared" si="3545"/>
        <v>0</v>
      </c>
      <c r="BB239" s="346">
        <f t="shared" si="3545"/>
        <v>0</v>
      </c>
      <c r="BC239" s="346">
        <f t="shared" si="3545"/>
        <v>0</v>
      </c>
      <c r="BD239" s="346">
        <f t="shared" si="3545"/>
        <v>0</v>
      </c>
      <c r="BE239" s="346">
        <f t="shared" si="3545"/>
        <v>0</v>
      </c>
      <c r="BF239" s="346">
        <f t="shared" si="3545"/>
        <v>0</v>
      </c>
      <c r="BG239" s="346">
        <f t="shared" si="3545"/>
        <v>0</v>
      </c>
      <c r="BH239" s="346">
        <f t="shared" si="3545"/>
        <v>0</v>
      </c>
      <c r="BI239" s="346">
        <f t="shared" si="3545"/>
        <v>0</v>
      </c>
      <c r="BJ239" s="346">
        <f t="shared" si="3545"/>
        <v>0</v>
      </c>
      <c r="BK239" s="346">
        <f t="shared" si="3545"/>
        <v>0</v>
      </c>
      <c r="BL239" s="346">
        <f t="shared" si="3545"/>
        <v>11966908.893512318</v>
      </c>
      <c r="BM239" s="346">
        <f t="shared" si="3545"/>
        <v>0</v>
      </c>
      <c r="BN239" s="346">
        <f t="shared" si="3545"/>
        <v>0</v>
      </c>
      <c r="BO239" s="346">
        <f t="shared" si="3545"/>
        <v>0</v>
      </c>
      <c r="BP239" s="346">
        <f t="shared" si="3545"/>
        <v>0</v>
      </c>
      <c r="BQ239" s="346">
        <f t="shared" si="3545"/>
        <v>0</v>
      </c>
      <c r="BR239" s="346">
        <f t="shared" si="3545"/>
        <v>0</v>
      </c>
      <c r="BS239" s="346">
        <f t="shared" si="3545"/>
        <v>0</v>
      </c>
      <c r="BT239" s="346">
        <f t="shared" si="3545"/>
        <v>0</v>
      </c>
      <c r="BU239" s="346">
        <f t="shared" si="3545"/>
        <v>0</v>
      </c>
      <c r="BV239" s="346">
        <f t="shared" si="3545"/>
        <v>0</v>
      </c>
      <c r="BW239" s="346">
        <f t="shared" ref="BW239:EB239" si="3546">BW237</f>
        <v>0</v>
      </c>
      <c r="BX239" s="346">
        <f t="shared" si="3546"/>
        <v>12385750.704785256</v>
      </c>
      <c r="BY239" s="346">
        <f t="shared" si="3546"/>
        <v>0</v>
      </c>
      <c r="BZ239" s="346">
        <f t="shared" si="3546"/>
        <v>0</v>
      </c>
      <c r="CA239" s="346">
        <f t="shared" si="3546"/>
        <v>0</v>
      </c>
      <c r="CB239" s="346">
        <f t="shared" si="3546"/>
        <v>0</v>
      </c>
      <c r="CC239" s="346">
        <f t="shared" si="3546"/>
        <v>0</v>
      </c>
      <c r="CD239" s="346">
        <f t="shared" si="3546"/>
        <v>0</v>
      </c>
      <c r="CE239" s="346">
        <f t="shared" si="3546"/>
        <v>0</v>
      </c>
      <c r="CF239" s="346">
        <f t="shared" si="3546"/>
        <v>0</v>
      </c>
      <c r="CG239" s="346">
        <f t="shared" si="3546"/>
        <v>0</v>
      </c>
      <c r="CH239" s="346">
        <f t="shared" si="3546"/>
        <v>0</v>
      </c>
      <c r="CI239" s="346">
        <f t="shared" si="3546"/>
        <v>0</v>
      </c>
      <c r="CJ239" s="346">
        <f t="shared" si="3546"/>
        <v>12818027.036432436</v>
      </c>
      <c r="CK239" s="346">
        <f t="shared" si="3546"/>
        <v>0</v>
      </c>
      <c r="CL239" s="346">
        <f t="shared" si="3546"/>
        <v>0</v>
      </c>
      <c r="CM239" s="346">
        <f t="shared" si="3546"/>
        <v>0</v>
      </c>
      <c r="CN239" s="346">
        <f t="shared" si="3546"/>
        <v>0</v>
      </c>
      <c r="CO239" s="346">
        <f t="shared" si="3546"/>
        <v>0</v>
      </c>
      <c r="CP239" s="346">
        <f t="shared" si="3546"/>
        <v>0</v>
      </c>
      <c r="CQ239" s="346">
        <f t="shared" si="3546"/>
        <v>0</v>
      </c>
      <c r="CR239" s="346">
        <f t="shared" si="3546"/>
        <v>0</v>
      </c>
      <c r="CS239" s="346">
        <f t="shared" si="3546"/>
        <v>0</v>
      </c>
      <c r="CT239" s="346">
        <f t="shared" si="3546"/>
        <v>0</v>
      </c>
      <c r="CU239" s="346">
        <f t="shared" si="3546"/>
        <v>0</v>
      </c>
      <c r="CV239" s="346">
        <f t="shared" si="3546"/>
        <v>13265390.287827652</v>
      </c>
      <c r="CW239" s="346">
        <f t="shared" si="3546"/>
        <v>0</v>
      </c>
      <c r="CX239" s="346">
        <f t="shared" si="3546"/>
        <v>0</v>
      </c>
      <c r="CY239" s="346">
        <f t="shared" si="3546"/>
        <v>0</v>
      </c>
      <c r="CZ239" s="346">
        <f t="shared" si="3546"/>
        <v>0</v>
      </c>
      <c r="DA239" s="346">
        <f t="shared" si="3546"/>
        <v>0</v>
      </c>
      <c r="DB239" s="346">
        <f t="shared" si="3546"/>
        <v>0</v>
      </c>
      <c r="DC239" s="346">
        <f t="shared" si="3546"/>
        <v>0</v>
      </c>
      <c r="DD239" s="346">
        <f t="shared" si="3546"/>
        <v>0</v>
      </c>
      <c r="DE239" s="346">
        <f t="shared" si="3546"/>
        <v>0</v>
      </c>
      <c r="DF239" s="346">
        <f t="shared" si="3546"/>
        <v>0</v>
      </c>
      <c r="DG239" s="346">
        <f t="shared" si="3546"/>
        <v>0</v>
      </c>
      <c r="DH239" s="346">
        <f t="shared" si="3546"/>
        <v>13728367.009075133</v>
      </c>
      <c r="DI239" s="346">
        <f t="shared" si="3546"/>
        <v>0</v>
      </c>
      <c r="DJ239" s="346">
        <f t="shared" si="3546"/>
        <v>0</v>
      </c>
      <c r="DK239" s="346">
        <f t="shared" si="3546"/>
        <v>0</v>
      </c>
      <c r="DL239" s="346">
        <f t="shared" si="3546"/>
        <v>0</v>
      </c>
      <c r="DM239" s="346">
        <f t="shared" si="3546"/>
        <v>0</v>
      </c>
      <c r="DN239" s="346">
        <f t="shared" si="3546"/>
        <v>0</v>
      </c>
      <c r="DO239" s="346">
        <f t="shared" si="3546"/>
        <v>0</v>
      </c>
      <c r="DP239" s="346">
        <f t="shared" si="3546"/>
        <v>0</v>
      </c>
      <c r="DQ239" s="346">
        <f t="shared" si="3546"/>
        <v>0</v>
      </c>
      <c r="DR239" s="346">
        <f t="shared" si="3546"/>
        <v>0</v>
      </c>
      <c r="DS239" s="346">
        <f t="shared" si="3546"/>
        <v>0</v>
      </c>
      <c r="DT239" s="346">
        <f t="shared" si="3546"/>
        <v>14208859.854392767</v>
      </c>
      <c r="DU239" s="346">
        <f t="shared" si="3546"/>
        <v>0</v>
      </c>
      <c r="DV239" s="346">
        <f t="shared" si="3546"/>
        <v>0</v>
      </c>
      <c r="DW239" s="346">
        <f t="shared" si="3546"/>
        <v>0</v>
      </c>
      <c r="DX239" s="346">
        <f t="shared" si="3546"/>
        <v>0</v>
      </c>
      <c r="DY239" s="346">
        <f t="shared" si="3546"/>
        <v>0</v>
      </c>
      <c r="DZ239" s="346">
        <f t="shared" si="3546"/>
        <v>0</v>
      </c>
      <c r="EA239" s="346">
        <f t="shared" si="3546"/>
        <v>0</v>
      </c>
      <c r="EB239" s="347">
        <f t="shared" si="3546"/>
        <v>0</v>
      </c>
    </row>
    <row r="240" spans="2:132" x14ac:dyDescent="0.25">
      <c r="G240" s="52"/>
      <c r="H240" s="29"/>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row>
    <row r="241" spans="1:132" ht="13" x14ac:dyDescent="0.3">
      <c r="B241" s="34"/>
      <c r="C241" s="2" t="s">
        <v>596</v>
      </c>
      <c r="D241" s="34"/>
      <c r="E241" s="34"/>
      <c r="F241" s="34"/>
      <c r="G241" s="67"/>
      <c r="H241" s="35"/>
      <c r="I241" s="34"/>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row>
    <row r="242" spans="1:132" ht="13" x14ac:dyDescent="0.25">
      <c r="A242" s="59">
        <f>IF(ROUND(SUM(H166,H189,H209,H237)-H242,2)=0,0,1)</f>
        <v>0</v>
      </c>
      <c r="C242" s="311" t="s">
        <v>500</v>
      </c>
      <c r="G242" s="52" t="s">
        <v>220</v>
      </c>
      <c r="H242" s="66">
        <f t="shared" ref="H242" si="3547">SUM(J242:EB242)</f>
        <v>122338032.95442855</v>
      </c>
      <c r="J242" s="82">
        <f>SUM(J166,J189,J209,J237)</f>
        <v>0</v>
      </c>
      <c r="K242" s="82">
        <f t="shared" ref="K242:BV242" si="3548">SUM(K166,K189,K209,K237)</f>
        <v>0</v>
      </c>
      <c r="L242" s="82">
        <f t="shared" si="3548"/>
        <v>0</v>
      </c>
      <c r="M242" s="82">
        <f t="shared" si="3548"/>
        <v>0</v>
      </c>
      <c r="N242" s="82">
        <f t="shared" si="3548"/>
        <v>0</v>
      </c>
      <c r="O242" s="82">
        <f t="shared" si="3548"/>
        <v>0</v>
      </c>
      <c r="P242" s="82">
        <f t="shared" si="3548"/>
        <v>10431459.792046456</v>
      </c>
      <c r="Q242" s="82">
        <f t="shared" si="3548"/>
        <v>0</v>
      </c>
      <c r="R242" s="82">
        <f t="shared" si="3548"/>
        <v>0</v>
      </c>
      <c r="S242" s="82">
        <f t="shared" si="3548"/>
        <v>0</v>
      </c>
      <c r="T242" s="82">
        <f t="shared" si="3548"/>
        <v>0</v>
      </c>
      <c r="U242" s="82">
        <f t="shared" si="3548"/>
        <v>0</v>
      </c>
      <c r="V242" s="82">
        <f t="shared" si="3548"/>
        <v>0</v>
      </c>
      <c r="W242" s="82">
        <f t="shared" si="3548"/>
        <v>0</v>
      </c>
      <c r="X242" s="82">
        <f t="shared" si="3548"/>
        <v>0</v>
      </c>
      <c r="Y242" s="82">
        <f t="shared" si="3548"/>
        <v>0</v>
      </c>
      <c r="Z242" s="82">
        <f t="shared" si="3548"/>
        <v>0</v>
      </c>
      <c r="AA242" s="82">
        <f t="shared" si="3548"/>
        <v>0</v>
      </c>
      <c r="AB242" s="82">
        <f t="shared" si="3548"/>
        <v>10796560.884768086</v>
      </c>
      <c r="AC242" s="82">
        <f t="shared" si="3548"/>
        <v>0</v>
      </c>
      <c r="AD242" s="82">
        <f t="shared" si="3548"/>
        <v>0</v>
      </c>
      <c r="AE242" s="82">
        <f t="shared" si="3548"/>
        <v>0</v>
      </c>
      <c r="AF242" s="82">
        <f t="shared" si="3548"/>
        <v>0</v>
      </c>
      <c r="AG242" s="82">
        <f t="shared" si="3548"/>
        <v>0</v>
      </c>
      <c r="AH242" s="82">
        <f t="shared" si="3548"/>
        <v>0</v>
      </c>
      <c r="AI242" s="82">
        <f t="shared" si="3548"/>
        <v>0</v>
      </c>
      <c r="AJ242" s="82">
        <f t="shared" si="3548"/>
        <v>0</v>
      </c>
      <c r="AK242" s="82">
        <f t="shared" si="3548"/>
        <v>0</v>
      </c>
      <c r="AL242" s="82">
        <f t="shared" si="3548"/>
        <v>0</v>
      </c>
      <c r="AM242" s="82">
        <f t="shared" si="3548"/>
        <v>0</v>
      </c>
      <c r="AN242" s="82">
        <f t="shared" si="3548"/>
        <v>11173372.742596759</v>
      </c>
      <c r="AO242" s="82">
        <f t="shared" si="3548"/>
        <v>0</v>
      </c>
      <c r="AP242" s="82">
        <f t="shared" si="3548"/>
        <v>0</v>
      </c>
      <c r="AQ242" s="82">
        <f t="shared" si="3548"/>
        <v>0</v>
      </c>
      <c r="AR242" s="82">
        <f t="shared" si="3548"/>
        <v>0</v>
      </c>
      <c r="AS242" s="82">
        <f t="shared" si="3548"/>
        <v>0</v>
      </c>
      <c r="AT242" s="82">
        <f t="shared" si="3548"/>
        <v>0</v>
      </c>
      <c r="AU242" s="82">
        <f t="shared" si="3548"/>
        <v>0</v>
      </c>
      <c r="AV242" s="82">
        <f t="shared" si="3548"/>
        <v>0</v>
      </c>
      <c r="AW242" s="82">
        <f t="shared" si="3548"/>
        <v>0</v>
      </c>
      <c r="AX242" s="82">
        <f t="shared" si="3548"/>
        <v>0</v>
      </c>
      <c r="AY242" s="82">
        <f t="shared" si="3548"/>
        <v>0</v>
      </c>
      <c r="AZ242" s="82">
        <f t="shared" si="3548"/>
        <v>11563335.748991691</v>
      </c>
      <c r="BA242" s="82">
        <f t="shared" si="3548"/>
        <v>0</v>
      </c>
      <c r="BB242" s="82">
        <f t="shared" si="3548"/>
        <v>0</v>
      </c>
      <c r="BC242" s="82">
        <f t="shared" si="3548"/>
        <v>0</v>
      </c>
      <c r="BD242" s="82">
        <f t="shared" si="3548"/>
        <v>0</v>
      </c>
      <c r="BE242" s="82">
        <f t="shared" si="3548"/>
        <v>0</v>
      </c>
      <c r="BF242" s="82">
        <f t="shared" si="3548"/>
        <v>0</v>
      </c>
      <c r="BG242" s="82">
        <f t="shared" si="3548"/>
        <v>0</v>
      </c>
      <c r="BH242" s="82">
        <f t="shared" si="3548"/>
        <v>0</v>
      </c>
      <c r="BI242" s="82">
        <f t="shared" si="3548"/>
        <v>0</v>
      </c>
      <c r="BJ242" s="82">
        <f t="shared" si="3548"/>
        <v>0</v>
      </c>
      <c r="BK242" s="82">
        <f t="shared" si="3548"/>
        <v>0</v>
      </c>
      <c r="BL242" s="82">
        <f t="shared" si="3548"/>
        <v>11966908.893512318</v>
      </c>
      <c r="BM242" s="82">
        <f t="shared" si="3548"/>
        <v>0</v>
      </c>
      <c r="BN242" s="82">
        <f t="shared" si="3548"/>
        <v>0</v>
      </c>
      <c r="BO242" s="82">
        <f t="shared" si="3548"/>
        <v>0</v>
      </c>
      <c r="BP242" s="82">
        <f t="shared" si="3548"/>
        <v>0</v>
      </c>
      <c r="BQ242" s="82">
        <f t="shared" si="3548"/>
        <v>0</v>
      </c>
      <c r="BR242" s="82">
        <f t="shared" si="3548"/>
        <v>0</v>
      </c>
      <c r="BS242" s="82">
        <f t="shared" si="3548"/>
        <v>0</v>
      </c>
      <c r="BT242" s="82">
        <f t="shared" si="3548"/>
        <v>0</v>
      </c>
      <c r="BU242" s="82">
        <f t="shared" si="3548"/>
        <v>0</v>
      </c>
      <c r="BV242" s="82">
        <f t="shared" si="3548"/>
        <v>0</v>
      </c>
      <c r="BW242" s="82">
        <f t="shared" ref="BW242:EB242" si="3549">SUM(BW166,BW189,BW209,BW237)</f>
        <v>0</v>
      </c>
      <c r="BX242" s="82">
        <f t="shared" si="3549"/>
        <v>12385750.704785256</v>
      </c>
      <c r="BY242" s="82">
        <f t="shared" si="3549"/>
        <v>0</v>
      </c>
      <c r="BZ242" s="82">
        <f t="shared" si="3549"/>
        <v>0</v>
      </c>
      <c r="CA242" s="82">
        <f t="shared" si="3549"/>
        <v>0</v>
      </c>
      <c r="CB242" s="82">
        <f t="shared" si="3549"/>
        <v>0</v>
      </c>
      <c r="CC242" s="82">
        <f t="shared" si="3549"/>
        <v>0</v>
      </c>
      <c r="CD242" s="82">
        <f t="shared" si="3549"/>
        <v>0</v>
      </c>
      <c r="CE242" s="82">
        <f t="shared" si="3549"/>
        <v>0</v>
      </c>
      <c r="CF242" s="82">
        <f t="shared" si="3549"/>
        <v>0</v>
      </c>
      <c r="CG242" s="82">
        <f t="shared" si="3549"/>
        <v>0</v>
      </c>
      <c r="CH242" s="82">
        <f t="shared" si="3549"/>
        <v>0</v>
      </c>
      <c r="CI242" s="82">
        <f t="shared" si="3549"/>
        <v>0</v>
      </c>
      <c r="CJ242" s="82">
        <f t="shared" si="3549"/>
        <v>12818027.036432436</v>
      </c>
      <c r="CK242" s="82">
        <f t="shared" si="3549"/>
        <v>0</v>
      </c>
      <c r="CL242" s="82">
        <f t="shared" si="3549"/>
        <v>0</v>
      </c>
      <c r="CM242" s="82">
        <f t="shared" si="3549"/>
        <v>0</v>
      </c>
      <c r="CN242" s="82">
        <f t="shared" si="3549"/>
        <v>0</v>
      </c>
      <c r="CO242" s="82">
        <f t="shared" si="3549"/>
        <v>0</v>
      </c>
      <c r="CP242" s="82">
        <f t="shared" si="3549"/>
        <v>0</v>
      </c>
      <c r="CQ242" s="82">
        <f t="shared" si="3549"/>
        <v>0</v>
      </c>
      <c r="CR242" s="82">
        <f t="shared" si="3549"/>
        <v>0</v>
      </c>
      <c r="CS242" s="82">
        <f t="shared" si="3549"/>
        <v>0</v>
      </c>
      <c r="CT242" s="82">
        <f t="shared" si="3549"/>
        <v>0</v>
      </c>
      <c r="CU242" s="82">
        <f t="shared" si="3549"/>
        <v>0</v>
      </c>
      <c r="CV242" s="82">
        <f t="shared" si="3549"/>
        <v>13265390.287827652</v>
      </c>
      <c r="CW242" s="82">
        <f t="shared" si="3549"/>
        <v>0</v>
      </c>
      <c r="CX242" s="82">
        <f t="shared" si="3549"/>
        <v>0</v>
      </c>
      <c r="CY242" s="82">
        <f t="shared" si="3549"/>
        <v>0</v>
      </c>
      <c r="CZ242" s="82">
        <f t="shared" si="3549"/>
        <v>0</v>
      </c>
      <c r="DA242" s="82">
        <f t="shared" si="3549"/>
        <v>0</v>
      </c>
      <c r="DB242" s="82">
        <f t="shared" si="3549"/>
        <v>0</v>
      </c>
      <c r="DC242" s="82">
        <f t="shared" si="3549"/>
        <v>0</v>
      </c>
      <c r="DD242" s="82">
        <f t="shared" si="3549"/>
        <v>0</v>
      </c>
      <c r="DE242" s="82">
        <f t="shared" si="3549"/>
        <v>0</v>
      </c>
      <c r="DF242" s="82">
        <f t="shared" si="3549"/>
        <v>0</v>
      </c>
      <c r="DG242" s="82">
        <f t="shared" si="3549"/>
        <v>0</v>
      </c>
      <c r="DH242" s="82">
        <f t="shared" si="3549"/>
        <v>13728367.009075133</v>
      </c>
      <c r="DI242" s="82">
        <f t="shared" si="3549"/>
        <v>0</v>
      </c>
      <c r="DJ242" s="82">
        <f t="shared" si="3549"/>
        <v>0</v>
      </c>
      <c r="DK242" s="82">
        <f t="shared" si="3549"/>
        <v>0</v>
      </c>
      <c r="DL242" s="82">
        <f t="shared" si="3549"/>
        <v>0</v>
      </c>
      <c r="DM242" s="82">
        <f t="shared" si="3549"/>
        <v>0</v>
      </c>
      <c r="DN242" s="82">
        <f t="shared" si="3549"/>
        <v>0</v>
      </c>
      <c r="DO242" s="82">
        <f t="shared" si="3549"/>
        <v>0</v>
      </c>
      <c r="DP242" s="82">
        <f t="shared" si="3549"/>
        <v>0</v>
      </c>
      <c r="DQ242" s="82">
        <f t="shared" si="3549"/>
        <v>0</v>
      </c>
      <c r="DR242" s="82">
        <f t="shared" si="3549"/>
        <v>0</v>
      </c>
      <c r="DS242" s="82">
        <f t="shared" si="3549"/>
        <v>0</v>
      </c>
      <c r="DT242" s="82">
        <f t="shared" si="3549"/>
        <v>14208859.854392767</v>
      </c>
      <c r="DU242" s="82">
        <f t="shared" si="3549"/>
        <v>0</v>
      </c>
      <c r="DV242" s="82">
        <f t="shared" si="3549"/>
        <v>0</v>
      </c>
      <c r="DW242" s="82">
        <f t="shared" si="3549"/>
        <v>0</v>
      </c>
      <c r="DX242" s="82">
        <f t="shared" si="3549"/>
        <v>0</v>
      </c>
      <c r="DY242" s="82">
        <f t="shared" si="3549"/>
        <v>0</v>
      </c>
      <c r="DZ242" s="82">
        <f t="shared" si="3549"/>
        <v>0</v>
      </c>
      <c r="EA242" s="82">
        <f t="shared" si="3549"/>
        <v>0</v>
      </c>
      <c r="EB242" s="82">
        <f t="shared" si="3549"/>
        <v>0</v>
      </c>
    </row>
    <row r="243" spans="1:132" ht="13" x14ac:dyDescent="0.25">
      <c r="A243" s="59">
        <f>IF(ROUND(SUM(H175,H196,H218,H237)-H243,2)=0,0,1)</f>
        <v>0</v>
      </c>
      <c r="C243" s="311" t="s">
        <v>502</v>
      </c>
      <c r="G243" s="52" t="s">
        <v>220</v>
      </c>
      <c r="H243" s="46">
        <f t="shared" ref="H243:H244" si="3550">SUM(J243:EB243)</f>
        <v>128448940.45529336</v>
      </c>
      <c r="J243" s="82">
        <f>SUM(J175,J196,J218,J237)</f>
        <v>0</v>
      </c>
      <c r="K243" s="82">
        <f t="shared" ref="K243:BV243" si="3551">SUM(K175,K196,K218,K237)</f>
        <v>0</v>
      </c>
      <c r="L243" s="82">
        <f t="shared" si="3551"/>
        <v>0</v>
      </c>
      <c r="M243" s="82">
        <f t="shared" si="3551"/>
        <v>0</v>
      </c>
      <c r="N243" s="82">
        <f t="shared" si="3551"/>
        <v>0</v>
      </c>
      <c r="O243" s="82">
        <f t="shared" si="3551"/>
        <v>0</v>
      </c>
      <c r="P243" s="82">
        <f t="shared" si="3551"/>
        <v>3721475.4210666642</v>
      </c>
      <c r="Q243" s="82">
        <f t="shared" si="3551"/>
        <v>0</v>
      </c>
      <c r="R243" s="82">
        <f t="shared" si="3551"/>
        <v>0</v>
      </c>
      <c r="S243" s="82">
        <f t="shared" si="3551"/>
        <v>0</v>
      </c>
      <c r="T243" s="82">
        <f t="shared" si="3551"/>
        <v>0</v>
      </c>
      <c r="U243" s="82">
        <f t="shared" si="3551"/>
        <v>0</v>
      </c>
      <c r="V243" s="82">
        <f t="shared" si="3551"/>
        <v>0</v>
      </c>
      <c r="W243" s="82">
        <f t="shared" si="3551"/>
        <v>0</v>
      </c>
      <c r="X243" s="82">
        <f t="shared" si="3551"/>
        <v>0</v>
      </c>
      <c r="Y243" s="82">
        <f t="shared" si="3551"/>
        <v>0</v>
      </c>
      <c r="Z243" s="82">
        <f t="shared" si="3551"/>
        <v>0</v>
      </c>
      <c r="AA243" s="82">
        <f t="shared" si="3551"/>
        <v>0</v>
      </c>
      <c r="AB243" s="82">
        <f t="shared" si="3551"/>
        <v>3851727.0608039992</v>
      </c>
      <c r="AC243" s="82">
        <f t="shared" si="3551"/>
        <v>0</v>
      </c>
      <c r="AD243" s="82">
        <f t="shared" si="3551"/>
        <v>0</v>
      </c>
      <c r="AE243" s="82">
        <f t="shared" si="3551"/>
        <v>0</v>
      </c>
      <c r="AF243" s="82">
        <f t="shared" si="3551"/>
        <v>0</v>
      </c>
      <c r="AG243" s="82">
        <f t="shared" si="3551"/>
        <v>0</v>
      </c>
      <c r="AH243" s="82">
        <f t="shared" si="3551"/>
        <v>1027619.1444529557</v>
      </c>
      <c r="AI243" s="82">
        <f t="shared" si="3551"/>
        <v>1030372.3923396203</v>
      </c>
      <c r="AJ243" s="82">
        <f t="shared" si="3551"/>
        <v>1033429.236403067</v>
      </c>
      <c r="AK243" s="82">
        <f t="shared" si="3551"/>
        <v>1036396.1070741129</v>
      </c>
      <c r="AL243" s="82">
        <f t="shared" si="3551"/>
        <v>1039371.4953303681</v>
      </c>
      <c r="AM243" s="82">
        <f t="shared" si="3551"/>
        <v>1042355.4256249567</v>
      </c>
      <c r="AN243" s="82">
        <f t="shared" si="3551"/>
        <v>12218720.665077964</v>
      </c>
      <c r="AO243" s="82">
        <f t="shared" si="3551"/>
        <v>1048349.0104928467</v>
      </c>
      <c r="AP243" s="82">
        <f t="shared" si="3551"/>
        <v>1051358.7143242159</v>
      </c>
      <c r="AQ243" s="82">
        <f t="shared" si="3551"/>
        <v>1054377.0587104594</v>
      </c>
      <c r="AR243" s="82">
        <f t="shared" si="3551"/>
        <v>1057404.068457735</v>
      </c>
      <c r="AS243" s="82">
        <f t="shared" si="3551"/>
        <v>1060439.7684434168</v>
      </c>
      <c r="AT243" s="82">
        <f t="shared" si="3551"/>
        <v>1063484.1836162989</v>
      </c>
      <c r="AU243" s="82">
        <f t="shared" si="3551"/>
        <v>1066333.5228844979</v>
      </c>
      <c r="AV243" s="82">
        <f t="shared" si="3551"/>
        <v>1069497.0541701938</v>
      </c>
      <c r="AW243" s="82">
        <f t="shared" si="3551"/>
        <v>1072567.4718930672</v>
      </c>
      <c r="AX243" s="82">
        <f t="shared" si="3551"/>
        <v>1075646.7044742482</v>
      </c>
      <c r="AY243" s="82">
        <f t="shared" si="3551"/>
        <v>1078734.7772203023</v>
      </c>
      <c r="AZ243" s="82">
        <f t="shared" si="3551"/>
        <v>12375977.386406815</v>
      </c>
      <c r="BA243" s="82">
        <f t="shared" si="3551"/>
        <v>0</v>
      </c>
      <c r="BB243" s="82">
        <f t="shared" si="3551"/>
        <v>0</v>
      </c>
      <c r="BC243" s="82">
        <f t="shared" si="3551"/>
        <v>0</v>
      </c>
      <c r="BD243" s="82">
        <f t="shared" si="3551"/>
        <v>0</v>
      </c>
      <c r="BE243" s="82">
        <f t="shared" si="3551"/>
        <v>0</v>
      </c>
      <c r="BF243" s="82">
        <f t="shared" si="3551"/>
        <v>0</v>
      </c>
      <c r="BG243" s="82">
        <f t="shared" si="3551"/>
        <v>0</v>
      </c>
      <c r="BH243" s="82">
        <f t="shared" si="3551"/>
        <v>0</v>
      </c>
      <c r="BI243" s="82">
        <f t="shared" si="3551"/>
        <v>0</v>
      </c>
      <c r="BJ243" s="82">
        <f t="shared" si="3551"/>
        <v>0</v>
      </c>
      <c r="BK243" s="82">
        <f t="shared" si="3551"/>
        <v>0</v>
      </c>
      <c r="BL243" s="82">
        <f t="shared" si="3551"/>
        <v>11966908.893512318</v>
      </c>
      <c r="BM243" s="82">
        <f t="shared" si="3551"/>
        <v>0</v>
      </c>
      <c r="BN243" s="82">
        <f t="shared" si="3551"/>
        <v>0</v>
      </c>
      <c r="BO243" s="82">
        <f t="shared" si="3551"/>
        <v>0</v>
      </c>
      <c r="BP243" s="82">
        <f t="shared" si="3551"/>
        <v>0</v>
      </c>
      <c r="BQ243" s="82">
        <f t="shared" si="3551"/>
        <v>0</v>
      </c>
      <c r="BR243" s="82">
        <f t="shared" si="3551"/>
        <v>0</v>
      </c>
      <c r="BS243" s="82">
        <f t="shared" si="3551"/>
        <v>0</v>
      </c>
      <c r="BT243" s="82">
        <f t="shared" si="3551"/>
        <v>0</v>
      </c>
      <c r="BU243" s="82">
        <f t="shared" si="3551"/>
        <v>0</v>
      </c>
      <c r="BV243" s="82">
        <f t="shared" si="3551"/>
        <v>0</v>
      </c>
      <c r="BW243" s="82">
        <f t="shared" ref="BW243:EB243" si="3552">SUM(BW175,BW196,BW218,BW237)</f>
        <v>0</v>
      </c>
      <c r="BX243" s="82">
        <f t="shared" si="3552"/>
        <v>12385750.704785256</v>
      </c>
      <c r="BY243" s="82">
        <f t="shared" si="3552"/>
        <v>0</v>
      </c>
      <c r="BZ243" s="82">
        <f t="shared" si="3552"/>
        <v>0</v>
      </c>
      <c r="CA243" s="82">
        <f t="shared" si="3552"/>
        <v>0</v>
      </c>
      <c r="CB243" s="82">
        <f t="shared" si="3552"/>
        <v>0</v>
      </c>
      <c r="CC243" s="82">
        <f t="shared" si="3552"/>
        <v>0</v>
      </c>
      <c r="CD243" s="82">
        <f t="shared" si="3552"/>
        <v>0</v>
      </c>
      <c r="CE243" s="82">
        <f t="shared" si="3552"/>
        <v>0</v>
      </c>
      <c r="CF243" s="82">
        <f t="shared" si="3552"/>
        <v>0</v>
      </c>
      <c r="CG243" s="82">
        <f t="shared" si="3552"/>
        <v>0</v>
      </c>
      <c r="CH243" s="82">
        <f t="shared" si="3552"/>
        <v>0</v>
      </c>
      <c r="CI243" s="82">
        <f t="shared" si="3552"/>
        <v>0</v>
      </c>
      <c r="CJ243" s="82">
        <f t="shared" si="3552"/>
        <v>12818027.036432436</v>
      </c>
      <c r="CK243" s="82">
        <f t="shared" si="3552"/>
        <v>0</v>
      </c>
      <c r="CL243" s="82">
        <f t="shared" si="3552"/>
        <v>0</v>
      </c>
      <c r="CM243" s="82">
        <f t="shared" si="3552"/>
        <v>0</v>
      </c>
      <c r="CN243" s="82">
        <f t="shared" si="3552"/>
        <v>0</v>
      </c>
      <c r="CO243" s="82">
        <f t="shared" si="3552"/>
        <v>0</v>
      </c>
      <c r="CP243" s="82">
        <f t="shared" si="3552"/>
        <v>0</v>
      </c>
      <c r="CQ243" s="82">
        <f t="shared" si="3552"/>
        <v>0</v>
      </c>
      <c r="CR243" s="82">
        <f t="shared" si="3552"/>
        <v>0</v>
      </c>
      <c r="CS243" s="82">
        <f t="shared" si="3552"/>
        <v>0</v>
      </c>
      <c r="CT243" s="82">
        <f t="shared" si="3552"/>
        <v>0</v>
      </c>
      <c r="CU243" s="82">
        <f t="shared" si="3552"/>
        <v>0</v>
      </c>
      <c r="CV243" s="82">
        <f t="shared" si="3552"/>
        <v>13265390.287827652</v>
      </c>
      <c r="CW243" s="82">
        <f t="shared" si="3552"/>
        <v>0</v>
      </c>
      <c r="CX243" s="82">
        <f t="shared" si="3552"/>
        <v>0</v>
      </c>
      <c r="CY243" s="82">
        <f t="shared" si="3552"/>
        <v>0</v>
      </c>
      <c r="CZ243" s="82">
        <f t="shared" si="3552"/>
        <v>0</v>
      </c>
      <c r="DA243" s="82">
        <f t="shared" si="3552"/>
        <v>0</v>
      </c>
      <c r="DB243" s="82">
        <f t="shared" si="3552"/>
        <v>0</v>
      </c>
      <c r="DC243" s="82">
        <f t="shared" si="3552"/>
        <v>0</v>
      </c>
      <c r="DD243" s="82">
        <f t="shared" si="3552"/>
        <v>0</v>
      </c>
      <c r="DE243" s="82">
        <f t="shared" si="3552"/>
        <v>0</v>
      </c>
      <c r="DF243" s="82">
        <f t="shared" si="3552"/>
        <v>0</v>
      </c>
      <c r="DG243" s="82">
        <f t="shared" si="3552"/>
        <v>0</v>
      </c>
      <c r="DH243" s="82">
        <f t="shared" si="3552"/>
        <v>13728367.009075133</v>
      </c>
      <c r="DI243" s="82">
        <f t="shared" si="3552"/>
        <v>0</v>
      </c>
      <c r="DJ243" s="82">
        <f t="shared" si="3552"/>
        <v>0</v>
      </c>
      <c r="DK243" s="82">
        <f t="shared" si="3552"/>
        <v>0</v>
      </c>
      <c r="DL243" s="82">
        <f t="shared" si="3552"/>
        <v>0</v>
      </c>
      <c r="DM243" s="82">
        <f t="shared" si="3552"/>
        <v>0</v>
      </c>
      <c r="DN243" s="82">
        <f t="shared" si="3552"/>
        <v>0</v>
      </c>
      <c r="DO243" s="82">
        <f t="shared" si="3552"/>
        <v>0</v>
      </c>
      <c r="DP243" s="82">
        <f t="shared" si="3552"/>
        <v>0</v>
      </c>
      <c r="DQ243" s="82">
        <f t="shared" si="3552"/>
        <v>0</v>
      </c>
      <c r="DR243" s="82">
        <f t="shared" si="3552"/>
        <v>0</v>
      </c>
      <c r="DS243" s="82">
        <f t="shared" si="3552"/>
        <v>0</v>
      </c>
      <c r="DT243" s="82">
        <f t="shared" si="3552"/>
        <v>14208859.854392767</v>
      </c>
      <c r="DU243" s="82">
        <f t="shared" si="3552"/>
        <v>0</v>
      </c>
      <c r="DV243" s="82">
        <f t="shared" si="3552"/>
        <v>0</v>
      </c>
      <c r="DW243" s="82">
        <f t="shared" si="3552"/>
        <v>0</v>
      </c>
      <c r="DX243" s="82">
        <f t="shared" si="3552"/>
        <v>0</v>
      </c>
      <c r="DY243" s="82">
        <f t="shared" si="3552"/>
        <v>0</v>
      </c>
      <c r="DZ243" s="82">
        <f t="shared" si="3552"/>
        <v>0</v>
      </c>
      <c r="EA243" s="82">
        <f t="shared" si="3552"/>
        <v>0</v>
      </c>
      <c r="EB243" s="82">
        <f t="shared" si="3552"/>
        <v>0</v>
      </c>
    </row>
    <row r="244" spans="1:132" ht="13" x14ac:dyDescent="0.25">
      <c r="A244" s="59">
        <f>IF(ROUND(SUM(H183,H203,H227,H237)-H244,2)=0,0,1)</f>
        <v>0</v>
      </c>
      <c r="C244" s="311" t="s">
        <v>504</v>
      </c>
      <c r="G244" s="52" t="s">
        <v>220</v>
      </c>
      <c r="H244" s="46">
        <f t="shared" si="3550"/>
        <v>123845220.17432798</v>
      </c>
      <c r="J244" s="82">
        <f>SUM(J183,J203,J227,J237)</f>
        <v>0</v>
      </c>
      <c r="K244" s="82">
        <f t="shared" ref="K244:BV244" si="3553">SUM(K183,K203,K227,K237)</f>
        <v>0</v>
      </c>
      <c r="L244" s="82">
        <f t="shared" si="3553"/>
        <v>0</v>
      </c>
      <c r="M244" s="82">
        <f t="shared" si="3553"/>
        <v>0</v>
      </c>
      <c r="N244" s="82">
        <f t="shared" si="3553"/>
        <v>0</v>
      </c>
      <c r="O244" s="82">
        <f t="shared" si="3553"/>
        <v>0</v>
      </c>
      <c r="P244" s="82">
        <f t="shared" si="3553"/>
        <v>7244069.3000322608</v>
      </c>
      <c r="Q244" s="82">
        <f t="shared" si="3553"/>
        <v>0</v>
      </c>
      <c r="R244" s="82">
        <f t="shared" si="3553"/>
        <v>0</v>
      </c>
      <c r="S244" s="82">
        <f t="shared" si="3553"/>
        <v>0</v>
      </c>
      <c r="T244" s="82">
        <f t="shared" si="3553"/>
        <v>0</v>
      </c>
      <c r="U244" s="82">
        <f t="shared" si="3553"/>
        <v>0</v>
      </c>
      <c r="V244" s="82">
        <f t="shared" si="3553"/>
        <v>0</v>
      </c>
      <c r="W244" s="82">
        <f t="shared" si="3553"/>
        <v>0</v>
      </c>
      <c r="X244" s="82">
        <f t="shared" si="3553"/>
        <v>0</v>
      </c>
      <c r="Y244" s="82">
        <f t="shared" si="3553"/>
        <v>0</v>
      </c>
      <c r="Z244" s="82">
        <f t="shared" si="3553"/>
        <v>0</v>
      </c>
      <c r="AA244" s="82">
        <f t="shared" si="3553"/>
        <v>0</v>
      </c>
      <c r="AB244" s="82">
        <f t="shared" si="3553"/>
        <v>10796560.884768086</v>
      </c>
      <c r="AC244" s="82">
        <f t="shared" si="3553"/>
        <v>0</v>
      </c>
      <c r="AD244" s="82">
        <f t="shared" si="3553"/>
        <v>0</v>
      </c>
      <c r="AE244" s="82">
        <f t="shared" si="3553"/>
        <v>0</v>
      </c>
      <c r="AF244" s="82">
        <f t="shared" si="3553"/>
        <v>0</v>
      </c>
      <c r="AG244" s="82">
        <f t="shared" si="3553"/>
        <v>0</v>
      </c>
      <c r="AH244" s="82">
        <f t="shared" si="3553"/>
        <v>244070.87329495794</v>
      </c>
      <c r="AI244" s="82">
        <f t="shared" si="3553"/>
        <v>244724.80001452434</v>
      </c>
      <c r="AJ244" s="82">
        <f t="shared" si="3553"/>
        <v>245450.83417233397</v>
      </c>
      <c r="AK244" s="82">
        <f t="shared" si="3553"/>
        <v>246155.49865775558</v>
      </c>
      <c r="AL244" s="82">
        <f t="shared" si="3553"/>
        <v>246862.18616354582</v>
      </c>
      <c r="AM244" s="82">
        <f t="shared" si="3553"/>
        <v>247570.90249759122</v>
      </c>
      <c r="AN244" s="82">
        <f t="shared" si="3553"/>
        <v>11421654.396081211</v>
      </c>
      <c r="AO244" s="82">
        <f t="shared" si="3553"/>
        <v>248994.44496541095</v>
      </c>
      <c r="AP244" s="82">
        <f t="shared" si="3553"/>
        <v>249709.28279851936</v>
      </c>
      <c r="AQ244" s="82">
        <f t="shared" si="3553"/>
        <v>250426.17285864716</v>
      </c>
      <c r="AR244" s="82">
        <f t="shared" si="3553"/>
        <v>251145.12103753031</v>
      </c>
      <c r="AS244" s="82">
        <f t="shared" si="3553"/>
        <v>251866.13324381929</v>
      </c>
      <c r="AT244" s="82">
        <f t="shared" si="3553"/>
        <v>252589.21540312778</v>
      </c>
      <c r="AU244" s="82">
        <f t="shared" si="3553"/>
        <v>253265.96488493425</v>
      </c>
      <c r="AV244" s="82">
        <f t="shared" si="3553"/>
        <v>254017.33843394177</v>
      </c>
      <c r="AW244" s="82">
        <f t="shared" si="3553"/>
        <v>254746.59648547505</v>
      </c>
      <c r="AX244" s="82">
        <f t="shared" si="3553"/>
        <v>255477.94816301431</v>
      </c>
      <c r="AY244" s="82">
        <f t="shared" si="3553"/>
        <v>256211.39947714782</v>
      </c>
      <c r="AZ244" s="82">
        <f t="shared" si="3553"/>
        <v>11756347.09486861</v>
      </c>
      <c r="BA244" s="82">
        <f t="shared" si="3553"/>
        <v>0</v>
      </c>
      <c r="BB244" s="82">
        <f t="shared" si="3553"/>
        <v>0</v>
      </c>
      <c r="BC244" s="82">
        <f t="shared" si="3553"/>
        <v>0</v>
      </c>
      <c r="BD244" s="82">
        <f t="shared" si="3553"/>
        <v>0</v>
      </c>
      <c r="BE244" s="82">
        <f t="shared" si="3553"/>
        <v>0</v>
      </c>
      <c r="BF244" s="82">
        <f t="shared" si="3553"/>
        <v>0</v>
      </c>
      <c r="BG244" s="82">
        <f t="shared" si="3553"/>
        <v>0</v>
      </c>
      <c r="BH244" s="82">
        <f t="shared" si="3553"/>
        <v>0</v>
      </c>
      <c r="BI244" s="82">
        <f t="shared" si="3553"/>
        <v>0</v>
      </c>
      <c r="BJ244" s="82">
        <f t="shared" si="3553"/>
        <v>0</v>
      </c>
      <c r="BK244" s="82">
        <f t="shared" si="3553"/>
        <v>0</v>
      </c>
      <c r="BL244" s="82">
        <f t="shared" si="3553"/>
        <v>11966908.893512318</v>
      </c>
      <c r="BM244" s="82">
        <f t="shared" si="3553"/>
        <v>0</v>
      </c>
      <c r="BN244" s="82">
        <f t="shared" si="3553"/>
        <v>0</v>
      </c>
      <c r="BO244" s="82">
        <f t="shared" si="3553"/>
        <v>0</v>
      </c>
      <c r="BP244" s="82">
        <f t="shared" si="3553"/>
        <v>0</v>
      </c>
      <c r="BQ244" s="82">
        <f t="shared" si="3553"/>
        <v>0</v>
      </c>
      <c r="BR244" s="82">
        <f t="shared" si="3553"/>
        <v>0</v>
      </c>
      <c r="BS244" s="82">
        <f t="shared" si="3553"/>
        <v>0</v>
      </c>
      <c r="BT244" s="82">
        <f t="shared" si="3553"/>
        <v>0</v>
      </c>
      <c r="BU244" s="82">
        <f t="shared" si="3553"/>
        <v>0</v>
      </c>
      <c r="BV244" s="82">
        <f t="shared" si="3553"/>
        <v>0</v>
      </c>
      <c r="BW244" s="82">
        <f t="shared" ref="BW244:EB244" si="3554">SUM(BW183,BW203,BW227,BW237)</f>
        <v>0</v>
      </c>
      <c r="BX244" s="82">
        <f t="shared" si="3554"/>
        <v>12385750.704785256</v>
      </c>
      <c r="BY244" s="82">
        <f t="shared" si="3554"/>
        <v>0</v>
      </c>
      <c r="BZ244" s="82">
        <f t="shared" si="3554"/>
        <v>0</v>
      </c>
      <c r="CA244" s="82">
        <f t="shared" si="3554"/>
        <v>0</v>
      </c>
      <c r="CB244" s="82">
        <f t="shared" si="3554"/>
        <v>0</v>
      </c>
      <c r="CC244" s="82">
        <f t="shared" si="3554"/>
        <v>0</v>
      </c>
      <c r="CD244" s="82">
        <f t="shared" si="3554"/>
        <v>0</v>
      </c>
      <c r="CE244" s="82">
        <f t="shared" si="3554"/>
        <v>0</v>
      </c>
      <c r="CF244" s="82">
        <f t="shared" si="3554"/>
        <v>0</v>
      </c>
      <c r="CG244" s="82">
        <f t="shared" si="3554"/>
        <v>0</v>
      </c>
      <c r="CH244" s="82">
        <f t="shared" si="3554"/>
        <v>0</v>
      </c>
      <c r="CI244" s="82">
        <f t="shared" si="3554"/>
        <v>0</v>
      </c>
      <c r="CJ244" s="82">
        <f t="shared" si="3554"/>
        <v>12818027.036432436</v>
      </c>
      <c r="CK244" s="82">
        <f t="shared" si="3554"/>
        <v>0</v>
      </c>
      <c r="CL244" s="82">
        <f t="shared" si="3554"/>
        <v>0</v>
      </c>
      <c r="CM244" s="82">
        <f t="shared" si="3554"/>
        <v>0</v>
      </c>
      <c r="CN244" s="82">
        <f t="shared" si="3554"/>
        <v>0</v>
      </c>
      <c r="CO244" s="82">
        <f t="shared" si="3554"/>
        <v>0</v>
      </c>
      <c r="CP244" s="82">
        <f t="shared" si="3554"/>
        <v>0</v>
      </c>
      <c r="CQ244" s="82">
        <f t="shared" si="3554"/>
        <v>0</v>
      </c>
      <c r="CR244" s="82">
        <f t="shared" si="3554"/>
        <v>0</v>
      </c>
      <c r="CS244" s="82">
        <f t="shared" si="3554"/>
        <v>0</v>
      </c>
      <c r="CT244" s="82">
        <f t="shared" si="3554"/>
        <v>0</v>
      </c>
      <c r="CU244" s="82">
        <f t="shared" si="3554"/>
        <v>0</v>
      </c>
      <c r="CV244" s="82">
        <f t="shared" si="3554"/>
        <v>13265390.287827652</v>
      </c>
      <c r="CW244" s="82">
        <f t="shared" si="3554"/>
        <v>0</v>
      </c>
      <c r="CX244" s="82">
        <f t="shared" si="3554"/>
        <v>0</v>
      </c>
      <c r="CY244" s="82">
        <f t="shared" si="3554"/>
        <v>0</v>
      </c>
      <c r="CZ244" s="82">
        <f t="shared" si="3554"/>
        <v>0</v>
      </c>
      <c r="DA244" s="82">
        <f t="shared" si="3554"/>
        <v>0</v>
      </c>
      <c r="DB244" s="82">
        <f t="shared" si="3554"/>
        <v>0</v>
      </c>
      <c r="DC244" s="82">
        <f t="shared" si="3554"/>
        <v>0</v>
      </c>
      <c r="DD244" s="82">
        <f t="shared" si="3554"/>
        <v>0</v>
      </c>
      <c r="DE244" s="82">
        <f t="shared" si="3554"/>
        <v>0</v>
      </c>
      <c r="DF244" s="82">
        <f t="shared" si="3554"/>
        <v>0</v>
      </c>
      <c r="DG244" s="82">
        <f t="shared" si="3554"/>
        <v>0</v>
      </c>
      <c r="DH244" s="82">
        <f t="shared" si="3554"/>
        <v>13728367.009075133</v>
      </c>
      <c r="DI244" s="82">
        <f t="shared" si="3554"/>
        <v>0</v>
      </c>
      <c r="DJ244" s="82">
        <f t="shared" si="3554"/>
        <v>0</v>
      </c>
      <c r="DK244" s="82">
        <f t="shared" si="3554"/>
        <v>0</v>
      </c>
      <c r="DL244" s="82">
        <f t="shared" si="3554"/>
        <v>0</v>
      </c>
      <c r="DM244" s="82">
        <f t="shared" si="3554"/>
        <v>0</v>
      </c>
      <c r="DN244" s="82">
        <f t="shared" si="3554"/>
        <v>0</v>
      </c>
      <c r="DO244" s="82">
        <f t="shared" si="3554"/>
        <v>0</v>
      </c>
      <c r="DP244" s="82">
        <f t="shared" si="3554"/>
        <v>0</v>
      </c>
      <c r="DQ244" s="82">
        <f t="shared" si="3554"/>
        <v>0</v>
      </c>
      <c r="DR244" s="82">
        <f t="shared" si="3554"/>
        <v>0</v>
      </c>
      <c r="DS244" s="82">
        <f t="shared" si="3554"/>
        <v>0</v>
      </c>
      <c r="DT244" s="82">
        <f t="shared" si="3554"/>
        <v>14208859.854392767</v>
      </c>
      <c r="DU244" s="82">
        <f t="shared" si="3554"/>
        <v>0</v>
      </c>
      <c r="DV244" s="82">
        <f t="shared" si="3554"/>
        <v>0</v>
      </c>
      <c r="DW244" s="82">
        <f t="shared" si="3554"/>
        <v>0</v>
      </c>
      <c r="DX244" s="82">
        <f t="shared" si="3554"/>
        <v>0</v>
      </c>
      <c r="DY244" s="82">
        <f t="shared" si="3554"/>
        <v>0</v>
      </c>
      <c r="DZ244" s="82">
        <f t="shared" si="3554"/>
        <v>0</v>
      </c>
      <c r="EA244" s="82">
        <f t="shared" si="3554"/>
        <v>0</v>
      </c>
      <c r="EB244" s="82">
        <f t="shared" si="3554"/>
        <v>0</v>
      </c>
    </row>
    <row r="245" spans="1:132" ht="13" thickBot="1" x14ac:dyDescent="0.3">
      <c r="C245" s="311"/>
      <c r="G245" s="52"/>
      <c r="H245" s="29"/>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row>
    <row r="246" spans="1:132" ht="13.5" thickBot="1" x14ac:dyDescent="0.35">
      <c r="C246" s="358" t="s">
        <v>581</v>
      </c>
      <c r="D246" s="352"/>
      <c r="E246" s="355"/>
      <c r="F246" s="355"/>
      <c r="G246" s="361" t="s">
        <v>220</v>
      </c>
      <c r="H246" s="354">
        <f>SUM(J246:EB246)</f>
        <v>128448940.45529336</v>
      </c>
      <c r="I246" s="355"/>
      <c r="J246" s="359">
        <f t="shared" ref="J246:AO246" si="3555">CHOOSE(Scenario,J242,J243,J244)</f>
        <v>0</v>
      </c>
      <c r="K246" s="359">
        <f t="shared" si="3555"/>
        <v>0</v>
      </c>
      <c r="L246" s="359">
        <f t="shared" si="3555"/>
        <v>0</v>
      </c>
      <c r="M246" s="359">
        <f t="shared" si="3555"/>
        <v>0</v>
      </c>
      <c r="N246" s="359">
        <f t="shared" si="3555"/>
        <v>0</v>
      </c>
      <c r="O246" s="359">
        <f t="shared" si="3555"/>
        <v>0</v>
      </c>
      <c r="P246" s="359">
        <f t="shared" si="3555"/>
        <v>3721475.4210666642</v>
      </c>
      <c r="Q246" s="359">
        <f t="shared" si="3555"/>
        <v>0</v>
      </c>
      <c r="R246" s="359">
        <f t="shared" si="3555"/>
        <v>0</v>
      </c>
      <c r="S246" s="359">
        <f t="shared" si="3555"/>
        <v>0</v>
      </c>
      <c r="T246" s="359">
        <f t="shared" si="3555"/>
        <v>0</v>
      </c>
      <c r="U246" s="359">
        <f t="shared" si="3555"/>
        <v>0</v>
      </c>
      <c r="V246" s="359">
        <f t="shared" si="3555"/>
        <v>0</v>
      </c>
      <c r="W246" s="359">
        <f t="shared" si="3555"/>
        <v>0</v>
      </c>
      <c r="X246" s="359">
        <f t="shared" si="3555"/>
        <v>0</v>
      </c>
      <c r="Y246" s="359">
        <f t="shared" si="3555"/>
        <v>0</v>
      </c>
      <c r="Z246" s="359">
        <f t="shared" si="3555"/>
        <v>0</v>
      </c>
      <c r="AA246" s="359">
        <f t="shared" si="3555"/>
        <v>0</v>
      </c>
      <c r="AB246" s="359">
        <f t="shared" si="3555"/>
        <v>3851727.0608039992</v>
      </c>
      <c r="AC246" s="359">
        <f t="shared" si="3555"/>
        <v>0</v>
      </c>
      <c r="AD246" s="359">
        <f t="shared" si="3555"/>
        <v>0</v>
      </c>
      <c r="AE246" s="359">
        <f t="shared" si="3555"/>
        <v>0</v>
      </c>
      <c r="AF246" s="359">
        <f t="shared" si="3555"/>
        <v>0</v>
      </c>
      <c r="AG246" s="359">
        <f t="shared" si="3555"/>
        <v>0</v>
      </c>
      <c r="AH246" s="359">
        <f t="shared" si="3555"/>
        <v>1027619.1444529557</v>
      </c>
      <c r="AI246" s="359">
        <f t="shared" si="3555"/>
        <v>1030372.3923396203</v>
      </c>
      <c r="AJ246" s="359">
        <f t="shared" si="3555"/>
        <v>1033429.236403067</v>
      </c>
      <c r="AK246" s="359">
        <f t="shared" si="3555"/>
        <v>1036396.1070741129</v>
      </c>
      <c r="AL246" s="359">
        <f t="shared" si="3555"/>
        <v>1039371.4953303681</v>
      </c>
      <c r="AM246" s="359">
        <f t="shared" si="3555"/>
        <v>1042355.4256249567</v>
      </c>
      <c r="AN246" s="359">
        <f t="shared" si="3555"/>
        <v>12218720.665077964</v>
      </c>
      <c r="AO246" s="359">
        <f t="shared" si="3555"/>
        <v>1048349.0104928467</v>
      </c>
      <c r="AP246" s="359">
        <f t="shared" ref="AP246:BU246" si="3556">CHOOSE(Scenario,AP242,AP243,AP244)</f>
        <v>1051358.7143242159</v>
      </c>
      <c r="AQ246" s="359">
        <f t="shared" si="3556"/>
        <v>1054377.0587104594</v>
      </c>
      <c r="AR246" s="359">
        <f t="shared" si="3556"/>
        <v>1057404.068457735</v>
      </c>
      <c r="AS246" s="359">
        <f t="shared" si="3556"/>
        <v>1060439.7684434168</v>
      </c>
      <c r="AT246" s="359">
        <f t="shared" si="3556"/>
        <v>1063484.1836162989</v>
      </c>
      <c r="AU246" s="359">
        <f t="shared" si="3556"/>
        <v>1066333.5228844979</v>
      </c>
      <c r="AV246" s="359">
        <f t="shared" si="3556"/>
        <v>1069497.0541701938</v>
      </c>
      <c r="AW246" s="359">
        <f t="shared" si="3556"/>
        <v>1072567.4718930672</v>
      </c>
      <c r="AX246" s="359">
        <f t="shared" si="3556"/>
        <v>1075646.7044742482</v>
      </c>
      <c r="AY246" s="359">
        <f t="shared" si="3556"/>
        <v>1078734.7772203023</v>
      </c>
      <c r="AZ246" s="359">
        <f t="shared" si="3556"/>
        <v>12375977.386406815</v>
      </c>
      <c r="BA246" s="359">
        <f t="shared" si="3556"/>
        <v>0</v>
      </c>
      <c r="BB246" s="359">
        <f t="shared" si="3556"/>
        <v>0</v>
      </c>
      <c r="BC246" s="359">
        <f t="shared" si="3556"/>
        <v>0</v>
      </c>
      <c r="BD246" s="359">
        <f t="shared" si="3556"/>
        <v>0</v>
      </c>
      <c r="BE246" s="359">
        <f t="shared" si="3556"/>
        <v>0</v>
      </c>
      <c r="BF246" s="359">
        <f t="shared" si="3556"/>
        <v>0</v>
      </c>
      <c r="BG246" s="359">
        <f t="shared" si="3556"/>
        <v>0</v>
      </c>
      <c r="BH246" s="359">
        <f t="shared" si="3556"/>
        <v>0</v>
      </c>
      <c r="BI246" s="359">
        <f t="shared" si="3556"/>
        <v>0</v>
      </c>
      <c r="BJ246" s="359">
        <f t="shared" si="3556"/>
        <v>0</v>
      </c>
      <c r="BK246" s="359">
        <f t="shared" si="3556"/>
        <v>0</v>
      </c>
      <c r="BL246" s="359">
        <f t="shared" si="3556"/>
        <v>11966908.893512318</v>
      </c>
      <c r="BM246" s="359">
        <f t="shared" si="3556"/>
        <v>0</v>
      </c>
      <c r="BN246" s="359">
        <f t="shared" si="3556"/>
        <v>0</v>
      </c>
      <c r="BO246" s="359">
        <f t="shared" si="3556"/>
        <v>0</v>
      </c>
      <c r="BP246" s="359">
        <f t="shared" si="3556"/>
        <v>0</v>
      </c>
      <c r="BQ246" s="359">
        <f t="shared" si="3556"/>
        <v>0</v>
      </c>
      <c r="BR246" s="359">
        <f t="shared" si="3556"/>
        <v>0</v>
      </c>
      <c r="BS246" s="359">
        <f t="shared" si="3556"/>
        <v>0</v>
      </c>
      <c r="BT246" s="359">
        <f t="shared" si="3556"/>
        <v>0</v>
      </c>
      <c r="BU246" s="359">
        <f t="shared" si="3556"/>
        <v>0</v>
      </c>
      <c r="BV246" s="359">
        <f t="shared" ref="BV246:DA246" si="3557">CHOOSE(Scenario,BV242,BV243,BV244)</f>
        <v>0</v>
      </c>
      <c r="BW246" s="359">
        <f t="shared" si="3557"/>
        <v>0</v>
      </c>
      <c r="BX246" s="359">
        <f t="shared" si="3557"/>
        <v>12385750.704785256</v>
      </c>
      <c r="BY246" s="359">
        <f t="shared" si="3557"/>
        <v>0</v>
      </c>
      <c r="BZ246" s="359">
        <f t="shared" si="3557"/>
        <v>0</v>
      </c>
      <c r="CA246" s="359">
        <f t="shared" si="3557"/>
        <v>0</v>
      </c>
      <c r="CB246" s="359">
        <f t="shared" si="3557"/>
        <v>0</v>
      </c>
      <c r="CC246" s="359">
        <f t="shared" si="3557"/>
        <v>0</v>
      </c>
      <c r="CD246" s="359">
        <f t="shared" si="3557"/>
        <v>0</v>
      </c>
      <c r="CE246" s="359">
        <f t="shared" si="3557"/>
        <v>0</v>
      </c>
      <c r="CF246" s="359">
        <f t="shared" si="3557"/>
        <v>0</v>
      </c>
      <c r="CG246" s="359">
        <f t="shared" si="3557"/>
        <v>0</v>
      </c>
      <c r="CH246" s="359">
        <f t="shared" si="3557"/>
        <v>0</v>
      </c>
      <c r="CI246" s="359">
        <f t="shared" si="3557"/>
        <v>0</v>
      </c>
      <c r="CJ246" s="359">
        <f t="shared" si="3557"/>
        <v>12818027.036432436</v>
      </c>
      <c r="CK246" s="359">
        <f t="shared" si="3557"/>
        <v>0</v>
      </c>
      <c r="CL246" s="359">
        <f t="shared" si="3557"/>
        <v>0</v>
      </c>
      <c r="CM246" s="359">
        <f t="shared" si="3557"/>
        <v>0</v>
      </c>
      <c r="CN246" s="359">
        <f t="shared" si="3557"/>
        <v>0</v>
      </c>
      <c r="CO246" s="359">
        <f t="shared" si="3557"/>
        <v>0</v>
      </c>
      <c r="CP246" s="359">
        <f t="shared" si="3557"/>
        <v>0</v>
      </c>
      <c r="CQ246" s="359">
        <f t="shared" si="3557"/>
        <v>0</v>
      </c>
      <c r="CR246" s="359">
        <f t="shared" si="3557"/>
        <v>0</v>
      </c>
      <c r="CS246" s="359">
        <f t="shared" si="3557"/>
        <v>0</v>
      </c>
      <c r="CT246" s="359">
        <f t="shared" si="3557"/>
        <v>0</v>
      </c>
      <c r="CU246" s="359">
        <f t="shared" si="3557"/>
        <v>0</v>
      </c>
      <c r="CV246" s="359">
        <f t="shared" si="3557"/>
        <v>13265390.287827652</v>
      </c>
      <c r="CW246" s="359">
        <f t="shared" si="3557"/>
        <v>0</v>
      </c>
      <c r="CX246" s="359">
        <f t="shared" si="3557"/>
        <v>0</v>
      </c>
      <c r="CY246" s="359">
        <f t="shared" si="3557"/>
        <v>0</v>
      </c>
      <c r="CZ246" s="359">
        <f t="shared" si="3557"/>
        <v>0</v>
      </c>
      <c r="DA246" s="359">
        <f t="shared" si="3557"/>
        <v>0</v>
      </c>
      <c r="DB246" s="359">
        <f t="shared" ref="DB246:EB246" si="3558">CHOOSE(Scenario,DB242,DB243,DB244)</f>
        <v>0</v>
      </c>
      <c r="DC246" s="359">
        <f t="shared" si="3558"/>
        <v>0</v>
      </c>
      <c r="DD246" s="359">
        <f t="shared" si="3558"/>
        <v>0</v>
      </c>
      <c r="DE246" s="359">
        <f t="shared" si="3558"/>
        <v>0</v>
      </c>
      <c r="DF246" s="359">
        <f t="shared" si="3558"/>
        <v>0</v>
      </c>
      <c r="DG246" s="359">
        <f t="shared" si="3558"/>
        <v>0</v>
      </c>
      <c r="DH246" s="359">
        <f t="shared" si="3558"/>
        <v>13728367.009075133</v>
      </c>
      <c r="DI246" s="359">
        <f t="shared" si="3558"/>
        <v>0</v>
      </c>
      <c r="DJ246" s="359">
        <f t="shared" si="3558"/>
        <v>0</v>
      </c>
      <c r="DK246" s="359">
        <f t="shared" si="3558"/>
        <v>0</v>
      </c>
      <c r="DL246" s="359">
        <f t="shared" si="3558"/>
        <v>0</v>
      </c>
      <c r="DM246" s="359">
        <f t="shared" si="3558"/>
        <v>0</v>
      </c>
      <c r="DN246" s="359">
        <f t="shared" si="3558"/>
        <v>0</v>
      </c>
      <c r="DO246" s="359">
        <f t="shared" si="3558"/>
        <v>0</v>
      </c>
      <c r="DP246" s="359">
        <f t="shared" si="3558"/>
        <v>0</v>
      </c>
      <c r="DQ246" s="359">
        <f t="shared" si="3558"/>
        <v>0</v>
      </c>
      <c r="DR246" s="359">
        <f t="shared" si="3558"/>
        <v>0</v>
      </c>
      <c r="DS246" s="359">
        <f t="shared" si="3558"/>
        <v>0</v>
      </c>
      <c r="DT246" s="359">
        <f t="shared" si="3558"/>
        <v>14208859.854392767</v>
      </c>
      <c r="DU246" s="359">
        <f t="shared" si="3558"/>
        <v>0</v>
      </c>
      <c r="DV246" s="359">
        <f t="shared" si="3558"/>
        <v>0</v>
      </c>
      <c r="DW246" s="359">
        <f t="shared" si="3558"/>
        <v>0</v>
      </c>
      <c r="DX246" s="359">
        <f t="shared" si="3558"/>
        <v>0</v>
      </c>
      <c r="DY246" s="359">
        <f t="shared" si="3558"/>
        <v>0</v>
      </c>
      <c r="DZ246" s="359">
        <f t="shared" si="3558"/>
        <v>0</v>
      </c>
      <c r="EA246" s="359">
        <f t="shared" si="3558"/>
        <v>0</v>
      </c>
      <c r="EB246" s="360">
        <f t="shared" si="3558"/>
        <v>0</v>
      </c>
    </row>
    <row r="247" spans="1:132" x14ac:dyDescent="0.25">
      <c r="G247" s="52"/>
      <c r="H247" s="29"/>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row>
    <row r="248" spans="1:132" ht="13" x14ac:dyDescent="0.3">
      <c r="B248" s="334"/>
      <c r="C248" s="335" t="s">
        <v>574</v>
      </c>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c r="BZ248" s="336"/>
      <c r="CA248" s="336"/>
      <c r="CB248" s="336"/>
      <c r="CC248" s="336"/>
      <c r="CD248" s="336"/>
      <c r="CE248" s="336"/>
      <c r="CF248" s="336"/>
      <c r="CG248" s="336"/>
      <c r="CH248" s="336"/>
      <c r="CI248" s="336"/>
      <c r="CJ248" s="336"/>
      <c r="CK248" s="336"/>
      <c r="CL248" s="336"/>
      <c r="CM248" s="336"/>
      <c r="CN248" s="336"/>
      <c r="CO248" s="336"/>
      <c r="CP248" s="336"/>
      <c r="CQ248" s="336"/>
      <c r="CR248" s="336"/>
      <c r="CS248" s="336"/>
      <c r="CT248" s="336"/>
      <c r="CU248" s="336"/>
      <c r="CV248" s="336"/>
      <c r="CW248" s="336"/>
      <c r="CX248" s="336"/>
      <c r="CY248" s="336"/>
      <c r="CZ248" s="336"/>
      <c r="DA248" s="336"/>
      <c r="DB248" s="336"/>
      <c r="DC248" s="336"/>
      <c r="DD248" s="336"/>
      <c r="DE248" s="336"/>
      <c r="DF248" s="336"/>
      <c r="DG248" s="336"/>
      <c r="DH248" s="336"/>
      <c r="DI248" s="336"/>
      <c r="DJ248" s="336"/>
      <c r="DK248" s="336"/>
      <c r="DL248" s="336"/>
      <c r="DM248" s="336"/>
      <c r="DN248" s="336"/>
      <c r="DO248" s="336"/>
      <c r="DP248" s="336"/>
      <c r="DQ248" s="336"/>
      <c r="DR248" s="336"/>
      <c r="DS248" s="336"/>
      <c r="DT248" s="336"/>
      <c r="DU248" s="336"/>
      <c r="DV248" s="336"/>
      <c r="DW248" s="336"/>
      <c r="DX248" s="336"/>
      <c r="DY248" s="336"/>
      <c r="DZ248" s="336"/>
      <c r="EA248" s="336"/>
      <c r="EB248" s="337"/>
    </row>
    <row r="249" spans="1:132" x14ac:dyDescent="0.25">
      <c r="G249" s="52"/>
      <c r="H249" s="29"/>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row>
    <row r="250" spans="1:132" ht="13" x14ac:dyDescent="0.3">
      <c r="B250" s="34"/>
      <c r="C250" s="2" t="s">
        <v>516</v>
      </c>
      <c r="D250" s="34"/>
      <c r="E250" s="34"/>
      <c r="F250" s="34"/>
      <c r="G250" s="67"/>
      <c r="H250" s="35"/>
      <c r="I250" s="34"/>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row>
    <row r="251" spans="1:132" ht="13" outlineLevel="1" x14ac:dyDescent="0.3">
      <c r="C251" s="340" t="s">
        <v>500</v>
      </c>
      <c r="E251" s="38"/>
      <c r="G251" s="52"/>
      <c r="H251" s="29"/>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row>
    <row r="252" spans="1:132" outlineLevel="1" x14ac:dyDescent="0.25">
      <c r="C252" s="318" t="s">
        <v>536</v>
      </c>
      <c r="D252" s="79">
        <f>Assumptions!K33</f>
        <v>45108</v>
      </c>
      <c r="E252" s="79">
        <f>Assumptions!K13</f>
        <v>45658</v>
      </c>
      <c r="G252" s="52" t="s">
        <v>604</v>
      </c>
      <c r="H252" s="46">
        <f t="shared" ref="H252" si="3559">SUM(J252:EB252)</f>
        <v>0</v>
      </c>
      <c r="J252" s="82">
        <f t="shared" ref="J252:AO252" si="3560">$D$259*(MONTH($D$252)=J$5)*(AND(J$7&gt;=$D$252,J$7&lt;$E$252))</f>
        <v>0</v>
      </c>
      <c r="K252" s="82">
        <f t="shared" si="3560"/>
        <v>0</v>
      </c>
      <c r="L252" s="82">
        <f t="shared" si="3560"/>
        <v>0</v>
      </c>
      <c r="M252" s="82">
        <f t="shared" si="3560"/>
        <v>0</v>
      </c>
      <c r="N252" s="82">
        <f t="shared" si="3560"/>
        <v>0</v>
      </c>
      <c r="O252" s="82">
        <f t="shared" si="3560"/>
        <v>0</v>
      </c>
      <c r="P252" s="82">
        <f t="shared" si="3560"/>
        <v>0</v>
      </c>
      <c r="Q252" s="82">
        <f t="shared" si="3560"/>
        <v>0</v>
      </c>
      <c r="R252" s="82">
        <f t="shared" si="3560"/>
        <v>0</v>
      </c>
      <c r="S252" s="82">
        <f t="shared" si="3560"/>
        <v>0</v>
      </c>
      <c r="T252" s="82">
        <f t="shared" si="3560"/>
        <v>0</v>
      </c>
      <c r="U252" s="82">
        <f t="shared" si="3560"/>
        <v>0</v>
      </c>
      <c r="V252" s="82">
        <f t="shared" si="3560"/>
        <v>0</v>
      </c>
      <c r="W252" s="82">
        <f t="shared" si="3560"/>
        <v>0</v>
      </c>
      <c r="X252" s="82">
        <f t="shared" si="3560"/>
        <v>0</v>
      </c>
      <c r="Y252" s="82">
        <f t="shared" si="3560"/>
        <v>0</v>
      </c>
      <c r="Z252" s="82">
        <f t="shared" si="3560"/>
        <v>0</v>
      </c>
      <c r="AA252" s="82">
        <f t="shared" si="3560"/>
        <v>0</v>
      </c>
      <c r="AB252" s="82">
        <f t="shared" si="3560"/>
        <v>0</v>
      </c>
      <c r="AC252" s="82">
        <f t="shared" si="3560"/>
        <v>0</v>
      </c>
      <c r="AD252" s="82">
        <f t="shared" si="3560"/>
        <v>0</v>
      </c>
      <c r="AE252" s="82">
        <f t="shared" si="3560"/>
        <v>0</v>
      </c>
      <c r="AF252" s="82">
        <f t="shared" si="3560"/>
        <v>0</v>
      </c>
      <c r="AG252" s="82">
        <f t="shared" si="3560"/>
        <v>0</v>
      </c>
      <c r="AH252" s="82">
        <f t="shared" si="3560"/>
        <v>0</v>
      </c>
      <c r="AI252" s="82">
        <f t="shared" si="3560"/>
        <v>0</v>
      </c>
      <c r="AJ252" s="82">
        <f t="shared" si="3560"/>
        <v>0</v>
      </c>
      <c r="AK252" s="82">
        <f t="shared" si="3560"/>
        <v>0</v>
      </c>
      <c r="AL252" s="82">
        <f t="shared" si="3560"/>
        <v>0</v>
      </c>
      <c r="AM252" s="82">
        <f t="shared" si="3560"/>
        <v>0</v>
      </c>
      <c r="AN252" s="82">
        <f t="shared" si="3560"/>
        <v>0</v>
      </c>
      <c r="AO252" s="82">
        <f t="shared" si="3560"/>
        <v>0</v>
      </c>
      <c r="AP252" s="82">
        <f t="shared" ref="AP252:BU252" si="3561">$D$259*(MONTH($D$252)=AP$5)*(AND(AP$7&gt;=$D$252,AP$7&lt;$E$252))</f>
        <v>0</v>
      </c>
      <c r="AQ252" s="82">
        <f t="shared" si="3561"/>
        <v>0</v>
      </c>
      <c r="AR252" s="82">
        <f t="shared" si="3561"/>
        <v>0</v>
      </c>
      <c r="AS252" s="82">
        <f t="shared" si="3561"/>
        <v>0</v>
      </c>
      <c r="AT252" s="82">
        <f t="shared" si="3561"/>
        <v>0</v>
      </c>
      <c r="AU252" s="82">
        <f t="shared" si="3561"/>
        <v>0</v>
      </c>
      <c r="AV252" s="82">
        <f t="shared" si="3561"/>
        <v>0</v>
      </c>
      <c r="AW252" s="82">
        <f t="shared" si="3561"/>
        <v>0</v>
      </c>
      <c r="AX252" s="82">
        <f t="shared" si="3561"/>
        <v>0</v>
      </c>
      <c r="AY252" s="82">
        <f t="shared" si="3561"/>
        <v>0</v>
      </c>
      <c r="AZ252" s="82">
        <f t="shared" si="3561"/>
        <v>0</v>
      </c>
      <c r="BA252" s="82">
        <f t="shared" si="3561"/>
        <v>0</v>
      </c>
      <c r="BB252" s="82">
        <f t="shared" si="3561"/>
        <v>0</v>
      </c>
      <c r="BC252" s="82">
        <f t="shared" si="3561"/>
        <v>0</v>
      </c>
      <c r="BD252" s="82">
        <f t="shared" si="3561"/>
        <v>0</v>
      </c>
      <c r="BE252" s="82">
        <f t="shared" si="3561"/>
        <v>0</v>
      </c>
      <c r="BF252" s="82">
        <f t="shared" si="3561"/>
        <v>0</v>
      </c>
      <c r="BG252" s="82">
        <f t="shared" si="3561"/>
        <v>0</v>
      </c>
      <c r="BH252" s="82">
        <f t="shared" si="3561"/>
        <v>0</v>
      </c>
      <c r="BI252" s="82">
        <f t="shared" si="3561"/>
        <v>0</v>
      </c>
      <c r="BJ252" s="82">
        <f t="shared" si="3561"/>
        <v>0</v>
      </c>
      <c r="BK252" s="82">
        <f t="shared" si="3561"/>
        <v>0</v>
      </c>
      <c r="BL252" s="82">
        <f t="shared" si="3561"/>
        <v>0</v>
      </c>
      <c r="BM252" s="82">
        <f t="shared" si="3561"/>
        <v>0</v>
      </c>
      <c r="BN252" s="82">
        <f t="shared" si="3561"/>
        <v>0</v>
      </c>
      <c r="BO252" s="82">
        <f t="shared" si="3561"/>
        <v>0</v>
      </c>
      <c r="BP252" s="82">
        <f t="shared" si="3561"/>
        <v>0</v>
      </c>
      <c r="BQ252" s="82">
        <f t="shared" si="3561"/>
        <v>0</v>
      </c>
      <c r="BR252" s="82">
        <f t="shared" si="3561"/>
        <v>0</v>
      </c>
      <c r="BS252" s="82">
        <f t="shared" si="3561"/>
        <v>0</v>
      </c>
      <c r="BT252" s="82">
        <f t="shared" si="3561"/>
        <v>0</v>
      </c>
      <c r="BU252" s="82">
        <f t="shared" si="3561"/>
        <v>0</v>
      </c>
      <c r="BV252" s="82">
        <f t="shared" ref="BV252:DA252" si="3562">$D$259*(MONTH($D$252)=BV$5)*(AND(BV$7&gt;=$D$252,BV$7&lt;$E$252))</f>
        <v>0</v>
      </c>
      <c r="BW252" s="82">
        <f t="shared" si="3562"/>
        <v>0</v>
      </c>
      <c r="BX252" s="82">
        <f t="shared" si="3562"/>
        <v>0</v>
      </c>
      <c r="BY252" s="82">
        <f t="shared" si="3562"/>
        <v>0</v>
      </c>
      <c r="BZ252" s="82">
        <f t="shared" si="3562"/>
        <v>0</v>
      </c>
      <c r="CA252" s="82">
        <f t="shared" si="3562"/>
        <v>0</v>
      </c>
      <c r="CB252" s="82">
        <f t="shared" si="3562"/>
        <v>0</v>
      </c>
      <c r="CC252" s="82">
        <f t="shared" si="3562"/>
        <v>0</v>
      </c>
      <c r="CD252" s="82">
        <f t="shared" si="3562"/>
        <v>0</v>
      </c>
      <c r="CE252" s="82">
        <f t="shared" si="3562"/>
        <v>0</v>
      </c>
      <c r="CF252" s="82">
        <f t="shared" si="3562"/>
        <v>0</v>
      </c>
      <c r="CG252" s="82">
        <f t="shared" si="3562"/>
        <v>0</v>
      </c>
      <c r="CH252" s="82">
        <f t="shared" si="3562"/>
        <v>0</v>
      </c>
      <c r="CI252" s="82">
        <f t="shared" si="3562"/>
        <v>0</v>
      </c>
      <c r="CJ252" s="82">
        <f t="shared" si="3562"/>
        <v>0</v>
      </c>
      <c r="CK252" s="82">
        <f t="shared" si="3562"/>
        <v>0</v>
      </c>
      <c r="CL252" s="82">
        <f t="shared" si="3562"/>
        <v>0</v>
      </c>
      <c r="CM252" s="82">
        <f t="shared" si="3562"/>
        <v>0</v>
      </c>
      <c r="CN252" s="82">
        <f t="shared" si="3562"/>
        <v>0</v>
      </c>
      <c r="CO252" s="82">
        <f t="shared" si="3562"/>
        <v>0</v>
      </c>
      <c r="CP252" s="82">
        <f t="shared" si="3562"/>
        <v>0</v>
      </c>
      <c r="CQ252" s="82">
        <f t="shared" si="3562"/>
        <v>0</v>
      </c>
      <c r="CR252" s="82">
        <f t="shared" si="3562"/>
        <v>0</v>
      </c>
      <c r="CS252" s="82">
        <f t="shared" si="3562"/>
        <v>0</v>
      </c>
      <c r="CT252" s="82">
        <f t="shared" si="3562"/>
        <v>0</v>
      </c>
      <c r="CU252" s="82">
        <f t="shared" si="3562"/>
        <v>0</v>
      </c>
      <c r="CV252" s="82">
        <f t="shared" si="3562"/>
        <v>0</v>
      </c>
      <c r="CW252" s="82">
        <f t="shared" si="3562"/>
        <v>0</v>
      </c>
      <c r="CX252" s="82">
        <f t="shared" si="3562"/>
        <v>0</v>
      </c>
      <c r="CY252" s="82">
        <f t="shared" si="3562"/>
        <v>0</v>
      </c>
      <c r="CZ252" s="82">
        <f t="shared" si="3562"/>
        <v>0</v>
      </c>
      <c r="DA252" s="82">
        <f t="shared" si="3562"/>
        <v>0</v>
      </c>
      <c r="DB252" s="82">
        <f t="shared" ref="DB252:EB252" si="3563">$D$259*(MONTH($D$252)=DB$5)*(AND(DB$7&gt;=$D$252,DB$7&lt;$E$252))</f>
        <v>0</v>
      </c>
      <c r="DC252" s="82">
        <f t="shared" si="3563"/>
        <v>0</v>
      </c>
      <c r="DD252" s="82">
        <f t="shared" si="3563"/>
        <v>0</v>
      </c>
      <c r="DE252" s="82">
        <f t="shared" si="3563"/>
        <v>0</v>
      </c>
      <c r="DF252" s="82">
        <f t="shared" si="3563"/>
        <v>0</v>
      </c>
      <c r="DG252" s="82">
        <f t="shared" si="3563"/>
        <v>0</v>
      </c>
      <c r="DH252" s="82">
        <f t="shared" si="3563"/>
        <v>0</v>
      </c>
      <c r="DI252" s="82">
        <f t="shared" si="3563"/>
        <v>0</v>
      </c>
      <c r="DJ252" s="82">
        <f t="shared" si="3563"/>
        <v>0</v>
      </c>
      <c r="DK252" s="82">
        <f t="shared" si="3563"/>
        <v>0</v>
      </c>
      <c r="DL252" s="82">
        <f t="shared" si="3563"/>
        <v>0</v>
      </c>
      <c r="DM252" s="82">
        <f t="shared" si="3563"/>
        <v>0</v>
      </c>
      <c r="DN252" s="82">
        <f t="shared" si="3563"/>
        <v>0</v>
      </c>
      <c r="DO252" s="82">
        <f t="shared" si="3563"/>
        <v>0</v>
      </c>
      <c r="DP252" s="82">
        <f t="shared" si="3563"/>
        <v>0</v>
      </c>
      <c r="DQ252" s="82">
        <f t="shared" si="3563"/>
        <v>0</v>
      </c>
      <c r="DR252" s="82">
        <f t="shared" si="3563"/>
        <v>0</v>
      </c>
      <c r="DS252" s="82">
        <f t="shared" si="3563"/>
        <v>0</v>
      </c>
      <c r="DT252" s="82">
        <f t="shared" si="3563"/>
        <v>0</v>
      </c>
      <c r="DU252" s="82">
        <f t="shared" si="3563"/>
        <v>0</v>
      </c>
      <c r="DV252" s="82">
        <f t="shared" si="3563"/>
        <v>0</v>
      </c>
      <c r="DW252" s="82">
        <f t="shared" si="3563"/>
        <v>0</v>
      </c>
      <c r="DX252" s="82">
        <f t="shared" si="3563"/>
        <v>0</v>
      </c>
      <c r="DY252" s="82">
        <f t="shared" si="3563"/>
        <v>0</v>
      </c>
      <c r="DZ252" s="82">
        <f t="shared" si="3563"/>
        <v>0</v>
      </c>
      <c r="EA252" s="82">
        <f t="shared" si="3563"/>
        <v>0</v>
      </c>
      <c r="EB252" s="82">
        <f t="shared" si="3563"/>
        <v>0</v>
      </c>
    </row>
    <row r="253" spans="1:132" outlineLevel="1" x14ac:dyDescent="0.25">
      <c r="C253" s="318" t="s">
        <v>537</v>
      </c>
      <c r="D253" s="31">
        <f>Costs!$K$39</f>
        <v>1.9</v>
      </c>
      <c r="E253" s="31">
        <f>Costs!$K$40</f>
        <v>0.4</v>
      </c>
      <c r="G253" s="52" t="s">
        <v>220</v>
      </c>
      <c r="H253" s="29"/>
      <c r="J253" s="312">
        <f t="shared" ref="J253:BU253" si="3564">$D253-$E253</f>
        <v>1.5</v>
      </c>
      <c r="K253" s="312">
        <f t="shared" si="3564"/>
        <v>1.5</v>
      </c>
      <c r="L253" s="312">
        <f t="shared" si="3564"/>
        <v>1.5</v>
      </c>
      <c r="M253" s="312">
        <f t="shared" si="3564"/>
        <v>1.5</v>
      </c>
      <c r="N253" s="312">
        <f t="shared" si="3564"/>
        <v>1.5</v>
      </c>
      <c r="O253" s="312">
        <f t="shared" si="3564"/>
        <v>1.5</v>
      </c>
      <c r="P253" s="312">
        <f t="shared" si="3564"/>
        <v>1.5</v>
      </c>
      <c r="Q253" s="312">
        <f t="shared" si="3564"/>
        <v>1.5</v>
      </c>
      <c r="R253" s="312">
        <f t="shared" si="3564"/>
        <v>1.5</v>
      </c>
      <c r="S253" s="312">
        <f t="shared" si="3564"/>
        <v>1.5</v>
      </c>
      <c r="T253" s="312">
        <f t="shared" si="3564"/>
        <v>1.5</v>
      </c>
      <c r="U253" s="312">
        <f t="shared" si="3564"/>
        <v>1.5</v>
      </c>
      <c r="V253" s="312">
        <f t="shared" si="3564"/>
        <v>1.5</v>
      </c>
      <c r="W253" s="312">
        <f t="shared" si="3564"/>
        <v>1.5</v>
      </c>
      <c r="X253" s="312">
        <f t="shared" si="3564"/>
        <v>1.5</v>
      </c>
      <c r="Y253" s="312">
        <f t="shared" si="3564"/>
        <v>1.5</v>
      </c>
      <c r="Z253" s="312">
        <f t="shared" si="3564"/>
        <v>1.5</v>
      </c>
      <c r="AA253" s="312">
        <f t="shared" si="3564"/>
        <v>1.5</v>
      </c>
      <c r="AB253" s="312">
        <f t="shared" si="3564"/>
        <v>1.5</v>
      </c>
      <c r="AC253" s="312">
        <f t="shared" si="3564"/>
        <v>1.5</v>
      </c>
      <c r="AD253" s="312">
        <f t="shared" si="3564"/>
        <v>1.5</v>
      </c>
      <c r="AE253" s="312">
        <f t="shared" si="3564"/>
        <v>1.5</v>
      </c>
      <c r="AF253" s="312">
        <f t="shared" si="3564"/>
        <v>1.5</v>
      </c>
      <c r="AG253" s="312">
        <f t="shared" si="3564"/>
        <v>1.5</v>
      </c>
      <c r="AH253" s="312">
        <f t="shared" si="3564"/>
        <v>1.5</v>
      </c>
      <c r="AI253" s="312">
        <f t="shared" si="3564"/>
        <v>1.5</v>
      </c>
      <c r="AJ253" s="312">
        <f t="shared" si="3564"/>
        <v>1.5</v>
      </c>
      <c r="AK253" s="312">
        <f t="shared" si="3564"/>
        <v>1.5</v>
      </c>
      <c r="AL253" s="312">
        <f t="shared" si="3564"/>
        <v>1.5</v>
      </c>
      <c r="AM253" s="312">
        <f t="shared" si="3564"/>
        <v>1.5</v>
      </c>
      <c r="AN253" s="312">
        <f t="shared" si="3564"/>
        <v>1.5</v>
      </c>
      <c r="AO253" s="312">
        <f t="shared" si="3564"/>
        <v>1.5</v>
      </c>
      <c r="AP253" s="312">
        <f t="shared" si="3564"/>
        <v>1.5</v>
      </c>
      <c r="AQ253" s="312">
        <f t="shared" si="3564"/>
        <v>1.5</v>
      </c>
      <c r="AR253" s="312">
        <f t="shared" si="3564"/>
        <v>1.5</v>
      </c>
      <c r="AS253" s="312">
        <f t="shared" si="3564"/>
        <v>1.5</v>
      </c>
      <c r="AT253" s="312">
        <f t="shared" si="3564"/>
        <v>1.5</v>
      </c>
      <c r="AU253" s="312">
        <f t="shared" si="3564"/>
        <v>1.5</v>
      </c>
      <c r="AV253" s="312">
        <f t="shared" si="3564"/>
        <v>1.5</v>
      </c>
      <c r="AW253" s="312">
        <f t="shared" si="3564"/>
        <v>1.5</v>
      </c>
      <c r="AX253" s="312">
        <f t="shared" si="3564"/>
        <v>1.5</v>
      </c>
      <c r="AY253" s="312">
        <f t="shared" si="3564"/>
        <v>1.5</v>
      </c>
      <c r="AZ253" s="312">
        <f t="shared" si="3564"/>
        <v>1.5</v>
      </c>
      <c r="BA253" s="312">
        <f t="shared" si="3564"/>
        <v>1.5</v>
      </c>
      <c r="BB253" s="312">
        <f t="shared" si="3564"/>
        <v>1.5</v>
      </c>
      <c r="BC253" s="312">
        <f t="shared" si="3564"/>
        <v>1.5</v>
      </c>
      <c r="BD253" s="312">
        <f t="shared" si="3564"/>
        <v>1.5</v>
      </c>
      <c r="BE253" s="312">
        <f t="shared" si="3564"/>
        <v>1.5</v>
      </c>
      <c r="BF253" s="312">
        <f t="shared" si="3564"/>
        <v>1.5</v>
      </c>
      <c r="BG253" s="312">
        <f t="shared" si="3564"/>
        <v>1.5</v>
      </c>
      <c r="BH253" s="312">
        <f t="shared" si="3564"/>
        <v>1.5</v>
      </c>
      <c r="BI253" s="312">
        <f t="shared" si="3564"/>
        <v>1.5</v>
      </c>
      <c r="BJ253" s="312">
        <f t="shared" si="3564"/>
        <v>1.5</v>
      </c>
      <c r="BK253" s="312">
        <f t="shared" si="3564"/>
        <v>1.5</v>
      </c>
      <c r="BL253" s="312">
        <f t="shared" si="3564"/>
        <v>1.5</v>
      </c>
      <c r="BM253" s="312">
        <f t="shared" si="3564"/>
        <v>1.5</v>
      </c>
      <c r="BN253" s="312">
        <f t="shared" si="3564"/>
        <v>1.5</v>
      </c>
      <c r="BO253" s="312">
        <f t="shared" si="3564"/>
        <v>1.5</v>
      </c>
      <c r="BP253" s="312">
        <f t="shared" si="3564"/>
        <v>1.5</v>
      </c>
      <c r="BQ253" s="312">
        <f t="shared" si="3564"/>
        <v>1.5</v>
      </c>
      <c r="BR253" s="312">
        <f t="shared" si="3564"/>
        <v>1.5</v>
      </c>
      <c r="BS253" s="312">
        <f t="shared" si="3564"/>
        <v>1.5</v>
      </c>
      <c r="BT253" s="312">
        <f t="shared" si="3564"/>
        <v>1.5</v>
      </c>
      <c r="BU253" s="312">
        <f t="shared" si="3564"/>
        <v>1.5</v>
      </c>
      <c r="BV253" s="312">
        <f t="shared" ref="BV253:EB253" si="3565">$D253-$E253</f>
        <v>1.5</v>
      </c>
      <c r="BW253" s="312">
        <f t="shared" si="3565"/>
        <v>1.5</v>
      </c>
      <c r="BX253" s="312">
        <f t="shared" si="3565"/>
        <v>1.5</v>
      </c>
      <c r="BY253" s="312">
        <f t="shared" si="3565"/>
        <v>1.5</v>
      </c>
      <c r="BZ253" s="312">
        <f t="shared" si="3565"/>
        <v>1.5</v>
      </c>
      <c r="CA253" s="312">
        <f t="shared" si="3565"/>
        <v>1.5</v>
      </c>
      <c r="CB253" s="312">
        <f t="shared" si="3565"/>
        <v>1.5</v>
      </c>
      <c r="CC253" s="312">
        <f t="shared" si="3565"/>
        <v>1.5</v>
      </c>
      <c r="CD253" s="312">
        <f t="shared" si="3565"/>
        <v>1.5</v>
      </c>
      <c r="CE253" s="312">
        <f t="shared" si="3565"/>
        <v>1.5</v>
      </c>
      <c r="CF253" s="312">
        <f t="shared" si="3565"/>
        <v>1.5</v>
      </c>
      <c r="CG253" s="312">
        <f t="shared" si="3565"/>
        <v>1.5</v>
      </c>
      <c r="CH253" s="312">
        <f t="shared" si="3565"/>
        <v>1.5</v>
      </c>
      <c r="CI253" s="312">
        <f t="shared" si="3565"/>
        <v>1.5</v>
      </c>
      <c r="CJ253" s="312">
        <f t="shared" si="3565"/>
        <v>1.5</v>
      </c>
      <c r="CK253" s="312">
        <f t="shared" si="3565"/>
        <v>1.5</v>
      </c>
      <c r="CL253" s="312">
        <f t="shared" si="3565"/>
        <v>1.5</v>
      </c>
      <c r="CM253" s="312">
        <f t="shared" si="3565"/>
        <v>1.5</v>
      </c>
      <c r="CN253" s="312">
        <f t="shared" si="3565"/>
        <v>1.5</v>
      </c>
      <c r="CO253" s="312">
        <f t="shared" si="3565"/>
        <v>1.5</v>
      </c>
      <c r="CP253" s="312">
        <f t="shared" si="3565"/>
        <v>1.5</v>
      </c>
      <c r="CQ253" s="312">
        <f t="shared" si="3565"/>
        <v>1.5</v>
      </c>
      <c r="CR253" s="312">
        <f t="shared" si="3565"/>
        <v>1.5</v>
      </c>
      <c r="CS253" s="312">
        <f t="shared" si="3565"/>
        <v>1.5</v>
      </c>
      <c r="CT253" s="312">
        <f t="shared" si="3565"/>
        <v>1.5</v>
      </c>
      <c r="CU253" s="312">
        <f t="shared" si="3565"/>
        <v>1.5</v>
      </c>
      <c r="CV253" s="312">
        <f t="shared" si="3565"/>
        <v>1.5</v>
      </c>
      <c r="CW253" s="312">
        <f t="shared" si="3565"/>
        <v>1.5</v>
      </c>
      <c r="CX253" s="312">
        <f t="shared" si="3565"/>
        <v>1.5</v>
      </c>
      <c r="CY253" s="312">
        <f t="shared" si="3565"/>
        <v>1.5</v>
      </c>
      <c r="CZ253" s="312">
        <f t="shared" si="3565"/>
        <v>1.5</v>
      </c>
      <c r="DA253" s="312">
        <f t="shared" si="3565"/>
        <v>1.5</v>
      </c>
      <c r="DB253" s="312">
        <f t="shared" si="3565"/>
        <v>1.5</v>
      </c>
      <c r="DC253" s="312">
        <f t="shared" si="3565"/>
        <v>1.5</v>
      </c>
      <c r="DD253" s="312">
        <f t="shared" si="3565"/>
        <v>1.5</v>
      </c>
      <c r="DE253" s="312">
        <f t="shared" si="3565"/>
        <v>1.5</v>
      </c>
      <c r="DF253" s="312">
        <f t="shared" si="3565"/>
        <v>1.5</v>
      </c>
      <c r="DG253" s="312">
        <f t="shared" si="3565"/>
        <v>1.5</v>
      </c>
      <c r="DH253" s="312">
        <f t="shared" si="3565"/>
        <v>1.5</v>
      </c>
      <c r="DI253" s="312">
        <f t="shared" si="3565"/>
        <v>1.5</v>
      </c>
      <c r="DJ253" s="312">
        <f t="shared" si="3565"/>
        <v>1.5</v>
      </c>
      <c r="DK253" s="312">
        <f t="shared" si="3565"/>
        <v>1.5</v>
      </c>
      <c r="DL253" s="312">
        <f t="shared" si="3565"/>
        <v>1.5</v>
      </c>
      <c r="DM253" s="312">
        <f t="shared" si="3565"/>
        <v>1.5</v>
      </c>
      <c r="DN253" s="312">
        <f t="shared" si="3565"/>
        <v>1.5</v>
      </c>
      <c r="DO253" s="312">
        <f t="shared" si="3565"/>
        <v>1.5</v>
      </c>
      <c r="DP253" s="312">
        <f t="shared" si="3565"/>
        <v>1.5</v>
      </c>
      <c r="DQ253" s="312">
        <f t="shared" si="3565"/>
        <v>1.5</v>
      </c>
      <c r="DR253" s="312">
        <f t="shared" si="3565"/>
        <v>1.5</v>
      </c>
      <c r="DS253" s="312">
        <f t="shared" si="3565"/>
        <v>1.5</v>
      </c>
      <c r="DT253" s="312">
        <f t="shared" si="3565"/>
        <v>1.5</v>
      </c>
      <c r="DU253" s="312">
        <f t="shared" si="3565"/>
        <v>1.5</v>
      </c>
      <c r="DV253" s="312">
        <f t="shared" si="3565"/>
        <v>1.5</v>
      </c>
      <c r="DW253" s="312">
        <f t="shared" si="3565"/>
        <v>1.5</v>
      </c>
      <c r="DX253" s="312">
        <f t="shared" si="3565"/>
        <v>1.5</v>
      </c>
      <c r="DY253" s="312">
        <f t="shared" si="3565"/>
        <v>1.5</v>
      </c>
      <c r="DZ253" s="312">
        <f t="shared" si="3565"/>
        <v>1.5</v>
      </c>
      <c r="EA253" s="312">
        <f t="shared" si="3565"/>
        <v>1.5</v>
      </c>
      <c r="EB253" s="312">
        <f t="shared" si="3565"/>
        <v>1.5</v>
      </c>
    </row>
    <row r="254" spans="1:132" outlineLevel="1" x14ac:dyDescent="0.25">
      <c r="C254" s="323" t="s">
        <v>538</v>
      </c>
      <c r="D254" s="38"/>
      <c r="E254" s="38"/>
      <c r="F254" s="38"/>
      <c r="G254" s="55" t="s">
        <v>220</v>
      </c>
      <c r="H254" s="316">
        <f t="shared" ref="H254" si="3566">SUM(J254:EB254)</f>
        <v>0</v>
      </c>
      <c r="I254" s="38"/>
      <c r="J254" s="314">
        <f>J252*J253</f>
        <v>0</v>
      </c>
      <c r="K254" s="314">
        <f t="shared" ref="K254:BV254" si="3567">K252*K253</f>
        <v>0</v>
      </c>
      <c r="L254" s="314">
        <f t="shared" si="3567"/>
        <v>0</v>
      </c>
      <c r="M254" s="314">
        <f t="shared" si="3567"/>
        <v>0</v>
      </c>
      <c r="N254" s="314">
        <f t="shared" si="3567"/>
        <v>0</v>
      </c>
      <c r="O254" s="314">
        <f t="shared" si="3567"/>
        <v>0</v>
      </c>
      <c r="P254" s="314">
        <f t="shared" si="3567"/>
        <v>0</v>
      </c>
      <c r="Q254" s="314">
        <f t="shared" si="3567"/>
        <v>0</v>
      </c>
      <c r="R254" s="314">
        <f t="shared" si="3567"/>
        <v>0</v>
      </c>
      <c r="S254" s="314">
        <f t="shared" si="3567"/>
        <v>0</v>
      </c>
      <c r="T254" s="314">
        <f t="shared" si="3567"/>
        <v>0</v>
      </c>
      <c r="U254" s="314">
        <f t="shared" si="3567"/>
        <v>0</v>
      </c>
      <c r="V254" s="314">
        <f t="shared" si="3567"/>
        <v>0</v>
      </c>
      <c r="W254" s="314">
        <f t="shared" si="3567"/>
        <v>0</v>
      </c>
      <c r="X254" s="314">
        <f t="shared" si="3567"/>
        <v>0</v>
      </c>
      <c r="Y254" s="314">
        <f t="shared" si="3567"/>
        <v>0</v>
      </c>
      <c r="Z254" s="314">
        <f t="shared" si="3567"/>
        <v>0</v>
      </c>
      <c r="AA254" s="314">
        <f t="shared" si="3567"/>
        <v>0</v>
      </c>
      <c r="AB254" s="314">
        <f t="shared" si="3567"/>
        <v>0</v>
      </c>
      <c r="AC254" s="314">
        <f t="shared" si="3567"/>
        <v>0</v>
      </c>
      <c r="AD254" s="314">
        <f t="shared" si="3567"/>
        <v>0</v>
      </c>
      <c r="AE254" s="314">
        <f t="shared" si="3567"/>
        <v>0</v>
      </c>
      <c r="AF254" s="314">
        <f t="shared" si="3567"/>
        <v>0</v>
      </c>
      <c r="AG254" s="314">
        <f t="shared" si="3567"/>
        <v>0</v>
      </c>
      <c r="AH254" s="314">
        <f t="shared" si="3567"/>
        <v>0</v>
      </c>
      <c r="AI254" s="314">
        <f t="shared" si="3567"/>
        <v>0</v>
      </c>
      <c r="AJ254" s="314">
        <f t="shared" si="3567"/>
        <v>0</v>
      </c>
      <c r="AK254" s="314">
        <f t="shared" si="3567"/>
        <v>0</v>
      </c>
      <c r="AL254" s="314">
        <f t="shared" si="3567"/>
        <v>0</v>
      </c>
      <c r="AM254" s="314">
        <f t="shared" si="3567"/>
        <v>0</v>
      </c>
      <c r="AN254" s="314">
        <f t="shared" si="3567"/>
        <v>0</v>
      </c>
      <c r="AO254" s="314">
        <f t="shared" si="3567"/>
        <v>0</v>
      </c>
      <c r="AP254" s="314">
        <f t="shared" si="3567"/>
        <v>0</v>
      </c>
      <c r="AQ254" s="314">
        <f t="shared" si="3567"/>
        <v>0</v>
      </c>
      <c r="AR254" s="314">
        <f t="shared" si="3567"/>
        <v>0</v>
      </c>
      <c r="AS254" s="314">
        <f t="shared" si="3567"/>
        <v>0</v>
      </c>
      <c r="AT254" s="314">
        <f t="shared" si="3567"/>
        <v>0</v>
      </c>
      <c r="AU254" s="314">
        <f t="shared" si="3567"/>
        <v>0</v>
      </c>
      <c r="AV254" s="314">
        <f t="shared" si="3567"/>
        <v>0</v>
      </c>
      <c r="AW254" s="314">
        <f t="shared" si="3567"/>
        <v>0</v>
      </c>
      <c r="AX254" s="314">
        <f t="shared" si="3567"/>
        <v>0</v>
      </c>
      <c r="AY254" s="314">
        <f t="shared" si="3567"/>
        <v>0</v>
      </c>
      <c r="AZ254" s="314">
        <f t="shared" si="3567"/>
        <v>0</v>
      </c>
      <c r="BA254" s="314">
        <f t="shared" si="3567"/>
        <v>0</v>
      </c>
      <c r="BB254" s="314">
        <f t="shared" si="3567"/>
        <v>0</v>
      </c>
      <c r="BC254" s="314">
        <f t="shared" si="3567"/>
        <v>0</v>
      </c>
      <c r="BD254" s="314">
        <f t="shared" si="3567"/>
        <v>0</v>
      </c>
      <c r="BE254" s="314">
        <f t="shared" si="3567"/>
        <v>0</v>
      </c>
      <c r="BF254" s="314">
        <f t="shared" si="3567"/>
        <v>0</v>
      </c>
      <c r="BG254" s="314">
        <f t="shared" si="3567"/>
        <v>0</v>
      </c>
      <c r="BH254" s="314">
        <f t="shared" si="3567"/>
        <v>0</v>
      </c>
      <c r="BI254" s="314">
        <f t="shared" si="3567"/>
        <v>0</v>
      </c>
      <c r="BJ254" s="314">
        <f t="shared" si="3567"/>
        <v>0</v>
      </c>
      <c r="BK254" s="314">
        <f t="shared" si="3567"/>
        <v>0</v>
      </c>
      <c r="BL254" s="314">
        <f t="shared" si="3567"/>
        <v>0</v>
      </c>
      <c r="BM254" s="314">
        <f t="shared" si="3567"/>
        <v>0</v>
      </c>
      <c r="BN254" s="314">
        <f t="shared" si="3567"/>
        <v>0</v>
      </c>
      <c r="BO254" s="314">
        <f t="shared" si="3567"/>
        <v>0</v>
      </c>
      <c r="BP254" s="314">
        <f t="shared" si="3567"/>
        <v>0</v>
      </c>
      <c r="BQ254" s="314">
        <f t="shared" si="3567"/>
        <v>0</v>
      </c>
      <c r="BR254" s="314">
        <f t="shared" si="3567"/>
        <v>0</v>
      </c>
      <c r="BS254" s="314">
        <f t="shared" si="3567"/>
        <v>0</v>
      </c>
      <c r="BT254" s="314">
        <f t="shared" si="3567"/>
        <v>0</v>
      </c>
      <c r="BU254" s="314">
        <f t="shared" si="3567"/>
        <v>0</v>
      </c>
      <c r="BV254" s="314">
        <f t="shared" si="3567"/>
        <v>0</v>
      </c>
      <c r="BW254" s="314">
        <f t="shared" ref="BW254:EB254" si="3568">BW252*BW253</f>
        <v>0</v>
      </c>
      <c r="BX254" s="314">
        <f t="shared" si="3568"/>
        <v>0</v>
      </c>
      <c r="BY254" s="314">
        <f t="shared" si="3568"/>
        <v>0</v>
      </c>
      <c r="BZ254" s="314">
        <f t="shared" si="3568"/>
        <v>0</v>
      </c>
      <c r="CA254" s="314">
        <f t="shared" si="3568"/>
        <v>0</v>
      </c>
      <c r="CB254" s="314">
        <f t="shared" si="3568"/>
        <v>0</v>
      </c>
      <c r="CC254" s="314">
        <f t="shared" si="3568"/>
        <v>0</v>
      </c>
      <c r="CD254" s="314">
        <f t="shared" si="3568"/>
        <v>0</v>
      </c>
      <c r="CE254" s="314">
        <f t="shared" si="3568"/>
        <v>0</v>
      </c>
      <c r="CF254" s="314">
        <f t="shared" si="3568"/>
        <v>0</v>
      </c>
      <c r="CG254" s="314">
        <f t="shared" si="3568"/>
        <v>0</v>
      </c>
      <c r="CH254" s="314">
        <f t="shared" si="3568"/>
        <v>0</v>
      </c>
      <c r="CI254" s="314">
        <f t="shared" si="3568"/>
        <v>0</v>
      </c>
      <c r="CJ254" s="314">
        <f t="shared" si="3568"/>
        <v>0</v>
      </c>
      <c r="CK254" s="314">
        <f t="shared" si="3568"/>
        <v>0</v>
      </c>
      <c r="CL254" s="314">
        <f t="shared" si="3568"/>
        <v>0</v>
      </c>
      <c r="CM254" s="314">
        <f t="shared" si="3568"/>
        <v>0</v>
      </c>
      <c r="CN254" s="314">
        <f t="shared" si="3568"/>
        <v>0</v>
      </c>
      <c r="CO254" s="314">
        <f t="shared" si="3568"/>
        <v>0</v>
      </c>
      <c r="CP254" s="314">
        <f t="shared" si="3568"/>
        <v>0</v>
      </c>
      <c r="CQ254" s="314">
        <f t="shared" si="3568"/>
        <v>0</v>
      </c>
      <c r="CR254" s="314">
        <f t="shared" si="3568"/>
        <v>0</v>
      </c>
      <c r="CS254" s="314">
        <f t="shared" si="3568"/>
        <v>0</v>
      </c>
      <c r="CT254" s="314">
        <f t="shared" si="3568"/>
        <v>0</v>
      </c>
      <c r="CU254" s="314">
        <f t="shared" si="3568"/>
        <v>0</v>
      </c>
      <c r="CV254" s="314">
        <f t="shared" si="3568"/>
        <v>0</v>
      </c>
      <c r="CW254" s="314">
        <f t="shared" si="3568"/>
        <v>0</v>
      </c>
      <c r="CX254" s="314">
        <f t="shared" si="3568"/>
        <v>0</v>
      </c>
      <c r="CY254" s="314">
        <f t="shared" si="3568"/>
        <v>0</v>
      </c>
      <c r="CZ254" s="314">
        <f t="shared" si="3568"/>
        <v>0</v>
      </c>
      <c r="DA254" s="314">
        <f t="shared" si="3568"/>
        <v>0</v>
      </c>
      <c r="DB254" s="314">
        <f t="shared" si="3568"/>
        <v>0</v>
      </c>
      <c r="DC254" s="314">
        <f t="shared" si="3568"/>
        <v>0</v>
      </c>
      <c r="DD254" s="314">
        <f t="shared" si="3568"/>
        <v>0</v>
      </c>
      <c r="DE254" s="314">
        <f t="shared" si="3568"/>
        <v>0</v>
      </c>
      <c r="DF254" s="314">
        <f t="shared" si="3568"/>
        <v>0</v>
      </c>
      <c r="DG254" s="314">
        <f t="shared" si="3568"/>
        <v>0</v>
      </c>
      <c r="DH254" s="314">
        <f t="shared" si="3568"/>
        <v>0</v>
      </c>
      <c r="DI254" s="314">
        <f t="shared" si="3568"/>
        <v>0</v>
      </c>
      <c r="DJ254" s="314">
        <f t="shared" si="3568"/>
        <v>0</v>
      </c>
      <c r="DK254" s="314">
        <f t="shared" si="3568"/>
        <v>0</v>
      </c>
      <c r="DL254" s="314">
        <f t="shared" si="3568"/>
        <v>0</v>
      </c>
      <c r="DM254" s="314">
        <f t="shared" si="3568"/>
        <v>0</v>
      </c>
      <c r="DN254" s="314">
        <f t="shared" si="3568"/>
        <v>0</v>
      </c>
      <c r="DO254" s="314">
        <f t="shared" si="3568"/>
        <v>0</v>
      </c>
      <c r="DP254" s="314">
        <f t="shared" si="3568"/>
        <v>0</v>
      </c>
      <c r="DQ254" s="314">
        <f t="shared" si="3568"/>
        <v>0</v>
      </c>
      <c r="DR254" s="314">
        <f t="shared" si="3568"/>
        <v>0</v>
      </c>
      <c r="DS254" s="314">
        <f t="shared" si="3568"/>
        <v>0</v>
      </c>
      <c r="DT254" s="314">
        <f t="shared" si="3568"/>
        <v>0</v>
      </c>
      <c r="DU254" s="314">
        <f t="shared" si="3568"/>
        <v>0</v>
      </c>
      <c r="DV254" s="314">
        <f t="shared" si="3568"/>
        <v>0</v>
      </c>
      <c r="DW254" s="314">
        <f t="shared" si="3568"/>
        <v>0</v>
      </c>
      <c r="DX254" s="314">
        <f t="shared" si="3568"/>
        <v>0</v>
      </c>
      <c r="DY254" s="314">
        <f t="shared" si="3568"/>
        <v>0</v>
      </c>
      <c r="DZ254" s="314">
        <f t="shared" si="3568"/>
        <v>0</v>
      </c>
      <c r="EA254" s="314">
        <f t="shared" si="3568"/>
        <v>0</v>
      </c>
      <c r="EB254" s="314">
        <f t="shared" si="3568"/>
        <v>0</v>
      </c>
    </row>
    <row r="255" spans="1:132" outlineLevel="1" x14ac:dyDescent="0.25">
      <c r="C255" s="324" t="s">
        <v>417</v>
      </c>
      <c r="D255" s="34"/>
      <c r="E255" s="34"/>
      <c r="F255" s="34"/>
      <c r="G255" s="67" t="s">
        <v>215</v>
      </c>
      <c r="H255" s="34"/>
      <c r="I255" s="34"/>
      <c r="J255" s="126">
        <f>J$13</f>
        <v>1</v>
      </c>
      <c r="K255" s="126">
        <f t="shared" ref="K255:BV255" si="3569">K$13</f>
        <v>1.0026792493128671</v>
      </c>
      <c r="L255" s="126">
        <f t="shared" si="3569"/>
        <v>1.0056539350998608</v>
      </c>
      <c r="M255" s="126">
        <f t="shared" si="3569"/>
        <v>1.0085410656939733</v>
      </c>
      <c r="N255" s="126">
        <f t="shared" si="3569"/>
        <v>1.0114364849476103</v>
      </c>
      <c r="O255" s="126">
        <f t="shared" si="3569"/>
        <v>1.0143402166566737</v>
      </c>
      <c r="P255" s="126">
        <f t="shared" si="3569"/>
        <v>1.0172522846853813</v>
      </c>
      <c r="Q255" s="126">
        <f t="shared" si="3569"/>
        <v>1.0201727129664624</v>
      </c>
      <c r="R255" s="126">
        <f t="shared" si="3569"/>
        <v>1.0231015255013547</v>
      </c>
      <c r="S255" s="126">
        <f t="shared" si="3569"/>
        <v>1.0260387463604019</v>
      </c>
      <c r="T255" s="126">
        <f t="shared" si="3569"/>
        <v>1.028984399683051</v>
      </c>
      <c r="U255" s="126">
        <f t="shared" si="3569"/>
        <v>1.0319385096780509</v>
      </c>
      <c r="V255" s="126">
        <f t="shared" si="3569"/>
        <v>1.0349011006236515</v>
      </c>
      <c r="W255" s="126">
        <f t="shared" si="3569"/>
        <v>1.0377730230388176</v>
      </c>
      <c r="X255" s="126">
        <f t="shared" si="3569"/>
        <v>1.0408518228283561</v>
      </c>
      <c r="Y255" s="126">
        <f t="shared" si="3569"/>
        <v>1.0438400029932626</v>
      </c>
      <c r="Z255" s="126">
        <f t="shared" si="3569"/>
        <v>1.046836761920777</v>
      </c>
      <c r="AA255" s="126">
        <f t="shared" si="3569"/>
        <v>1.0498421242396576</v>
      </c>
      <c r="AB255" s="126">
        <f t="shared" si="3569"/>
        <v>1.05285611464937</v>
      </c>
      <c r="AC255" s="126">
        <f t="shared" si="3569"/>
        <v>1.0558787579202888</v>
      </c>
      <c r="AD255" s="126">
        <f t="shared" si="3569"/>
        <v>1.0589100788939025</v>
      </c>
      <c r="AE255" s="126">
        <f t="shared" si="3569"/>
        <v>1.0619501024830165</v>
      </c>
      <c r="AF255" s="126">
        <f t="shared" si="3569"/>
        <v>1.0649988536719583</v>
      </c>
      <c r="AG255" s="126">
        <f t="shared" si="3569"/>
        <v>1.0680563575167832</v>
      </c>
      <c r="AH255" s="126">
        <f t="shared" si="3569"/>
        <v>1.0711226391454798</v>
      </c>
      <c r="AI255" s="126">
        <f t="shared" si="3569"/>
        <v>1.0739924437404067</v>
      </c>
      <c r="AJ255" s="126">
        <f t="shared" si="3569"/>
        <v>1.0771786970311998</v>
      </c>
      <c r="AK255" s="126">
        <f t="shared" si="3569"/>
        <v>1.0802711679727233</v>
      </c>
      <c r="AL255" s="126">
        <f t="shared" si="3569"/>
        <v>1.0833725170851116</v>
      </c>
      <c r="AM255" s="126">
        <f t="shared" si="3569"/>
        <v>1.0864827698566941</v>
      </c>
      <c r="AN255" s="126">
        <f t="shared" si="3569"/>
        <v>1.0896019518489746</v>
      </c>
      <c r="AO255" s="126">
        <f t="shared" si="3569"/>
        <v>1.0927300886968412</v>
      </c>
      <c r="AP255" s="126">
        <f t="shared" si="3569"/>
        <v>1.0958672061087775</v>
      </c>
      <c r="AQ255" s="126">
        <f t="shared" si="3569"/>
        <v>1.0990133298670732</v>
      </c>
      <c r="AR255" s="126">
        <f t="shared" si="3569"/>
        <v>1.1021684858280367</v>
      </c>
      <c r="AS255" s="126">
        <f t="shared" si="3569"/>
        <v>1.1053326999222071</v>
      </c>
      <c r="AT255" s="126">
        <f t="shared" si="3569"/>
        <v>1.1085059981545673</v>
      </c>
      <c r="AU255" s="126">
        <f t="shared" si="3569"/>
        <v>1.111475962088432</v>
      </c>
      <c r="AV255" s="126">
        <f t="shared" si="3569"/>
        <v>1.1147734191259395</v>
      </c>
      <c r="AW255" s="126">
        <f t="shared" si="3569"/>
        <v>1.1179738207069689</v>
      </c>
      <c r="AX255" s="126">
        <f t="shared" si="3569"/>
        <v>1.1211834103167977</v>
      </c>
      <c r="AY255" s="126">
        <f t="shared" si="3569"/>
        <v>1.1244022143333261</v>
      </c>
      <c r="AZ255" s="126">
        <f t="shared" si="3569"/>
        <v>1.1276302592101826</v>
      </c>
      <c r="BA255" s="126">
        <f t="shared" si="3569"/>
        <v>1.1308675714769412</v>
      </c>
      <c r="BB255" s="126">
        <f t="shared" si="3569"/>
        <v>1.1341141777393395</v>
      </c>
      <c r="BC255" s="126">
        <f t="shared" si="3569"/>
        <v>1.1373701046794982</v>
      </c>
      <c r="BD255" s="126">
        <f t="shared" si="3569"/>
        <v>1.1406353790561385</v>
      </c>
      <c r="BE255" s="126">
        <f t="shared" si="3569"/>
        <v>1.1439100277048042</v>
      </c>
      <c r="BF255" s="126">
        <f t="shared" si="3569"/>
        <v>1.1471940775380809</v>
      </c>
      <c r="BG255" s="126">
        <f t="shared" si="3569"/>
        <v>1.15026769648205</v>
      </c>
      <c r="BH255" s="126">
        <f t="shared" si="3569"/>
        <v>1.1536802383994258</v>
      </c>
      <c r="BI255" s="126">
        <f t="shared" si="3569"/>
        <v>1.1569923375180708</v>
      </c>
      <c r="BJ255" s="126">
        <f t="shared" si="3569"/>
        <v>1.1603139453378331</v>
      </c>
      <c r="BK255" s="126">
        <f t="shared" si="3569"/>
        <v>1.1636450891572303</v>
      </c>
      <c r="BL255" s="126">
        <f t="shared" si="3569"/>
        <v>1.1669857963531516</v>
      </c>
      <c r="BM255" s="126">
        <f t="shared" si="3569"/>
        <v>1.1703360943810825</v>
      </c>
      <c r="BN255" s="126">
        <f t="shared" si="3569"/>
        <v>1.1736960107753303</v>
      </c>
      <c r="BO255" s="126">
        <f t="shared" si="3569"/>
        <v>1.1770655731492505</v>
      </c>
      <c r="BP255" s="126">
        <f t="shared" si="3569"/>
        <v>1.180444809195474</v>
      </c>
      <c r="BQ255" s="126">
        <f t="shared" si="3569"/>
        <v>1.1838337466861339</v>
      </c>
      <c r="BR255" s="126">
        <f t="shared" si="3569"/>
        <v>1.1872324134730949</v>
      </c>
      <c r="BS255" s="126">
        <f t="shared" si="3569"/>
        <v>1.1905270658589224</v>
      </c>
      <c r="BT255" s="126">
        <f t="shared" si="3569"/>
        <v>1.1940590467434065</v>
      </c>
      <c r="BU255" s="126">
        <f t="shared" si="3569"/>
        <v>1.1974870693312041</v>
      </c>
      <c r="BV255" s="126">
        <f t="shared" si="3569"/>
        <v>1.2009249334246579</v>
      </c>
      <c r="BW255" s="126">
        <f t="shared" ref="BW255:EB255" si="3570">BW$13</f>
        <v>1.204372667277734</v>
      </c>
      <c r="BX255" s="126">
        <f t="shared" si="3570"/>
        <v>1.2078302992255125</v>
      </c>
      <c r="BY255" s="126">
        <f t="shared" si="3570"/>
        <v>1.2112978576844211</v>
      </c>
      <c r="BZ255" s="126">
        <f t="shared" si="3570"/>
        <v>1.2147753711524676</v>
      </c>
      <c r="CA255" s="126">
        <f t="shared" si="3570"/>
        <v>1.2182628682094752</v>
      </c>
      <c r="CB255" s="126">
        <f t="shared" si="3570"/>
        <v>1.2217603775173165</v>
      </c>
      <c r="CC255" s="126">
        <f t="shared" si="3570"/>
        <v>1.2252679278201495</v>
      </c>
      <c r="CD255" s="126">
        <f t="shared" si="3570"/>
        <v>1.2287855479446541</v>
      </c>
      <c r="CE255" s="126">
        <f t="shared" si="3570"/>
        <v>1.232077770779646</v>
      </c>
      <c r="CF255" s="126">
        <f t="shared" si="3570"/>
        <v>1.23573302168438</v>
      </c>
      <c r="CG255" s="126">
        <f t="shared" si="3570"/>
        <v>1.2392806860334544</v>
      </c>
      <c r="CH255" s="126">
        <f t="shared" si="3570"/>
        <v>1.2428385353675644</v>
      </c>
      <c r="CI255" s="126">
        <f t="shared" si="3570"/>
        <v>1.2464065989267703</v>
      </c>
      <c r="CJ255" s="126">
        <f t="shared" si="3570"/>
        <v>1.2499849060350778</v>
      </c>
      <c r="CK255" s="126">
        <f t="shared" si="3570"/>
        <v>1.2535734861006791</v>
      </c>
      <c r="CL255" s="126">
        <f t="shared" si="3570"/>
        <v>1.257172368616194</v>
      </c>
      <c r="CM255" s="126">
        <f t="shared" si="3570"/>
        <v>1.2607815831589126</v>
      </c>
      <c r="CN255" s="126">
        <f t="shared" si="3570"/>
        <v>1.2644011593910389</v>
      </c>
      <c r="CO255" s="126">
        <f t="shared" si="3570"/>
        <v>1.2680311270599336</v>
      </c>
      <c r="CP255" s="126">
        <f t="shared" si="3570"/>
        <v>1.2716715159983594</v>
      </c>
      <c r="CQ255" s="126">
        <f t="shared" si="3570"/>
        <v>1.2750786410337906</v>
      </c>
      <c r="CR255" s="126">
        <f t="shared" si="3570"/>
        <v>1.2788614642181557</v>
      </c>
      <c r="CS255" s="126">
        <f t="shared" si="3570"/>
        <v>1.2825329459576562</v>
      </c>
      <c r="CT255" s="126">
        <f t="shared" si="3570"/>
        <v>1.2862149681493797</v>
      </c>
      <c r="CU255" s="126">
        <f t="shared" si="3570"/>
        <v>1.289907561053897</v>
      </c>
      <c r="CV255" s="126">
        <f t="shared" si="3570"/>
        <v>1.293610755018654</v>
      </c>
      <c r="CW255" s="126">
        <f t="shared" si="3570"/>
        <v>1.2973245804782207</v>
      </c>
      <c r="CX255" s="126">
        <f t="shared" si="3570"/>
        <v>1.3010490679545423</v>
      </c>
      <c r="CY255" s="126">
        <f t="shared" si="3570"/>
        <v>1.304784248057189</v>
      </c>
      <c r="CZ255" s="126">
        <f t="shared" si="3570"/>
        <v>1.3085301514836076</v>
      </c>
      <c r="DA255" s="126">
        <f t="shared" si="3570"/>
        <v>1.3122868090193751</v>
      </c>
      <c r="DB255" s="126">
        <f t="shared" si="3570"/>
        <v>1.3160542515384499</v>
      </c>
      <c r="DC255" s="126">
        <f t="shared" si="3570"/>
        <v>1.3195802889875801</v>
      </c>
      <c r="DD255" s="126">
        <f t="shared" si="3570"/>
        <v>1.323495136864544</v>
      </c>
      <c r="DE255" s="126">
        <f t="shared" si="3570"/>
        <v>1.3272947573576725</v>
      </c>
      <c r="DF255" s="126">
        <f t="shared" si="3570"/>
        <v>1.3311052861764079</v>
      </c>
      <c r="DG255" s="126">
        <f t="shared" si="3570"/>
        <v>1.3349267546374479</v>
      </c>
      <c r="DH255" s="126">
        <f t="shared" si="3570"/>
        <v>1.3387591941473977</v>
      </c>
      <c r="DI255" s="126">
        <f t="shared" si="3570"/>
        <v>1.3426026362030277</v>
      </c>
      <c r="DJ255" s="126">
        <f t="shared" si="3570"/>
        <v>1.3464571123915319</v>
      </c>
      <c r="DK255" s="126">
        <f t="shared" si="3570"/>
        <v>1.3503226543907885</v>
      </c>
      <c r="DL255" s="126">
        <f t="shared" si="3570"/>
        <v>1.3541992939696192</v>
      </c>
      <c r="DM255" s="126">
        <f t="shared" si="3570"/>
        <v>1.358087062988051</v>
      </c>
      <c r="DN255" s="126">
        <f t="shared" si="3570"/>
        <v>1.361985993397578</v>
      </c>
      <c r="DO255" s="126">
        <f t="shared" si="3570"/>
        <v>1.3657655991021458</v>
      </c>
      <c r="DP255" s="126">
        <f t="shared" si="3570"/>
        <v>1.3698174666548035</v>
      </c>
      <c r="DQ255" s="126">
        <f t="shared" si="3570"/>
        <v>1.3737500738651915</v>
      </c>
      <c r="DR255" s="126">
        <f t="shared" si="3570"/>
        <v>1.3776939711925826</v>
      </c>
      <c r="DS255" s="126">
        <f t="shared" si="3570"/>
        <v>1.381649191049759</v>
      </c>
      <c r="DT255" s="126">
        <f t="shared" si="3570"/>
        <v>1.385615765942557</v>
      </c>
      <c r="DU255" s="126">
        <f t="shared" si="3570"/>
        <v>1.3895937284701338</v>
      </c>
      <c r="DV255" s="126">
        <f t="shared" si="3570"/>
        <v>1.3935831113252357</v>
      </c>
      <c r="DW255" s="126">
        <f t="shared" si="3570"/>
        <v>1.3975839472944662</v>
      </c>
      <c r="DX255" s="126">
        <f t="shared" si="3570"/>
        <v>1.401596269258556</v>
      </c>
      <c r="DY255" s="126">
        <f t="shared" si="3570"/>
        <v>1.4056201101926329</v>
      </c>
      <c r="DZ255" s="126">
        <f t="shared" si="3570"/>
        <v>1.4096555031664932</v>
      </c>
      <c r="EA255" s="126">
        <f t="shared" si="3570"/>
        <v>1.4134323217047313</v>
      </c>
      <c r="EB255" s="126">
        <f t="shared" si="3570"/>
        <v>1.4176256038945581</v>
      </c>
    </row>
    <row r="256" spans="1:132" outlineLevel="1" x14ac:dyDescent="0.25">
      <c r="C256" s="321" t="s">
        <v>511</v>
      </c>
      <c r="D256" s="38"/>
      <c r="E256" s="38"/>
      <c r="F256" s="38"/>
      <c r="G256" s="52" t="s">
        <v>220</v>
      </c>
      <c r="H256" s="46">
        <f t="shared" ref="H256" si="3571">SUM(J256:EB256)</f>
        <v>0</v>
      </c>
      <c r="I256" s="38"/>
      <c r="J256" s="82">
        <f>J254*J255</f>
        <v>0</v>
      </c>
      <c r="K256" s="82">
        <f t="shared" ref="K256" si="3572">K254*K255</f>
        <v>0</v>
      </c>
      <c r="L256" s="82">
        <f t="shared" ref="L256" si="3573">L254*L255</f>
        <v>0</v>
      </c>
      <c r="M256" s="82">
        <f t="shared" ref="M256" si="3574">M254*M255</f>
        <v>0</v>
      </c>
      <c r="N256" s="82">
        <f t="shared" ref="N256" si="3575">N254*N255</f>
        <v>0</v>
      </c>
      <c r="O256" s="82">
        <f t="shared" ref="O256" si="3576">O254*O255</f>
        <v>0</v>
      </c>
      <c r="P256" s="82">
        <f t="shared" ref="P256" si="3577">P254*P255</f>
        <v>0</v>
      </c>
      <c r="Q256" s="82">
        <f t="shared" ref="Q256" si="3578">Q254*Q255</f>
        <v>0</v>
      </c>
      <c r="R256" s="82">
        <f t="shared" ref="R256" si="3579">R254*R255</f>
        <v>0</v>
      </c>
      <c r="S256" s="82">
        <f t="shared" ref="S256" si="3580">S254*S255</f>
        <v>0</v>
      </c>
      <c r="T256" s="82">
        <f t="shared" ref="T256" si="3581">T254*T255</f>
        <v>0</v>
      </c>
      <c r="U256" s="82">
        <f t="shared" ref="U256" si="3582">U254*U255</f>
        <v>0</v>
      </c>
      <c r="V256" s="82">
        <f t="shared" ref="V256" si="3583">V254*V255</f>
        <v>0</v>
      </c>
      <c r="W256" s="82">
        <f t="shared" ref="W256" si="3584">W254*W255</f>
        <v>0</v>
      </c>
      <c r="X256" s="82">
        <f t="shared" ref="X256" si="3585">X254*X255</f>
        <v>0</v>
      </c>
      <c r="Y256" s="82">
        <f t="shared" ref="Y256" si="3586">Y254*Y255</f>
        <v>0</v>
      </c>
      <c r="Z256" s="82">
        <f t="shared" ref="Z256" si="3587">Z254*Z255</f>
        <v>0</v>
      </c>
      <c r="AA256" s="82">
        <f t="shared" ref="AA256" si="3588">AA254*AA255</f>
        <v>0</v>
      </c>
      <c r="AB256" s="82">
        <f t="shared" ref="AB256" si="3589">AB254*AB255</f>
        <v>0</v>
      </c>
      <c r="AC256" s="82">
        <f t="shared" ref="AC256" si="3590">AC254*AC255</f>
        <v>0</v>
      </c>
      <c r="AD256" s="82">
        <f t="shared" ref="AD256" si="3591">AD254*AD255</f>
        <v>0</v>
      </c>
      <c r="AE256" s="82">
        <f t="shared" ref="AE256" si="3592">AE254*AE255</f>
        <v>0</v>
      </c>
      <c r="AF256" s="82">
        <f t="shared" ref="AF256" si="3593">AF254*AF255</f>
        <v>0</v>
      </c>
      <c r="AG256" s="82">
        <f t="shared" ref="AG256" si="3594">AG254*AG255</f>
        <v>0</v>
      </c>
      <c r="AH256" s="82">
        <f t="shared" ref="AH256" si="3595">AH254*AH255</f>
        <v>0</v>
      </c>
      <c r="AI256" s="82">
        <f t="shared" ref="AI256" si="3596">AI254*AI255</f>
        <v>0</v>
      </c>
      <c r="AJ256" s="82">
        <f t="shared" ref="AJ256" si="3597">AJ254*AJ255</f>
        <v>0</v>
      </c>
      <c r="AK256" s="82">
        <f t="shared" ref="AK256" si="3598">AK254*AK255</f>
        <v>0</v>
      </c>
      <c r="AL256" s="82">
        <f t="shared" ref="AL256" si="3599">AL254*AL255</f>
        <v>0</v>
      </c>
      <c r="AM256" s="82">
        <f t="shared" ref="AM256" si="3600">AM254*AM255</f>
        <v>0</v>
      </c>
      <c r="AN256" s="82">
        <f t="shared" ref="AN256" si="3601">AN254*AN255</f>
        <v>0</v>
      </c>
      <c r="AO256" s="82">
        <f t="shared" ref="AO256" si="3602">AO254*AO255</f>
        <v>0</v>
      </c>
      <c r="AP256" s="82">
        <f t="shared" ref="AP256" si="3603">AP254*AP255</f>
        <v>0</v>
      </c>
      <c r="AQ256" s="82">
        <f t="shared" ref="AQ256" si="3604">AQ254*AQ255</f>
        <v>0</v>
      </c>
      <c r="AR256" s="82">
        <f t="shared" ref="AR256" si="3605">AR254*AR255</f>
        <v>0</v>
      </c>
      <c r="AS256" s="82">
        <f t="shared" ref="AS256" si="3606">AS254*AS255</f>
        <v>0</v>
      </c>
      <c r="AT256" s="82">
        <f t="shared" ref="AT256" si="3607">AT254*AT255</f>
        <v>0</v>
      </c>
      <c r="AU256" s="82">
        <f t="shared" ref="AU256" si="3608">AU254*AU255</f>
        <v>0</v>
      </c>
      <c r="AV256" s="82">
        <f t="shared" ref="AV256" si="3609">AV254*AV255</f>
        <v>0</v>
      </c>
      <c r="AW256" s="82">
        <f t="shared" ref="AW256" si="3610">AW254*AW255</f>
        <v>0</v>
      </c>
      <c r="AX256" s="82">
        <f t="shared" ref="AX256" si="3611">AX254*AX255</f>
        <v>0</v>
      </c>
      <c r="AY256" s="82">
        <f t="shared" ref="AY256" si="3612">AY254*AY255</f>
        <v>0</v>
      </c>
      <c r="AZ256" s="82">
        <f t="shared" ref="AZ256" si="3613">AZ254*AZ255</f>
        <v>0</v>
      </c>
      <c r="BA256" s="82">
        <f t="shared" ref="BA256" si="3614">BA254*BA255</f>
        <v>0</v>
      </c>
      <c r="BB256" s="82">
        <f t="shared" ref="BB256" si="3615">BB254*BB255</f>
        <v>0</v>
      </c>
      <c r="BC256" s="82">
        <f t="shared" ref="BC256" si="3616">BC254*BC255</f>
        <v>0</v>
      </c>
      <c r="BD256" s="82">
        <f t="shared" ref="BD256" si="3617">BD254*BD255</f>
        <v>0</v>
      </c>
      <c r="BE256" s="82">
        <f t="shared" ref="BE256" si="3618">BE254*BE255</f>
        <v>0</v>
      </c>
      <c r="BF256" s="82">
        <f t="shared" ref="BF256" si="3619">BF254*BF255</f>
        <v>0</v>
      </c>
      <c r="BG256" s="82">
        <f t="shared" ref="BG256" si="3620">BG254*BG255</f>
        <v>0</v>
      </c>
      <c r="BH256" s="82">
        <f t="shared" ref="BH256" si="3621">BH254*BH255</f>
        <v>0</v>
      </c>
      <c r="BI256" s="82">
        <f t="shared" ref="BI256" si="3622">BI254*BI255</f>
        <v>0</v>
      </c>
      <c r="BJ256" s="82">
        <f t="shared" ref="BJ256" si="3623">BJ254*BJ255</f>
        <v>0</v>
      </c>
      <c r="BK256" s="82">
        <f t="shared" ref="BK256" si="3624">BK254*BK255</f>
        <v>0</v>
      </c>
      <c r="BL256" s="82">
        <f t="shared" ref="BL256" si="3625">BL254*BL255</f>
        <v>0</v>
      </c>
      <c r="BM256" s="82">
        <f t="shared" ref="BM256" si="3626">BM254*BM255</f>
        <v>0</v>
      </c>
      <c r="BN256" s="82">
        <f t="shared" ref="BN256" si="3627">BN254*BN255</f>
        <v>0</v>
      </c>
      <c r="BO256" s="82">
        <f t="shared" ref="BO256" si="3628">BO254*BO255</f>
        <v>0</v>
      </c>
      <c r="BP256" s="82">
        <f t="shared" ref="BP256" si="3629">BP254*BP255</f>
        <v>0</v>
      </c>
      <c r="BQ256" s="82">
        <f t="shared" ref="BQ256" si="3630">BQ254*BQ255</f>
        <v>0</v>
      </c>
      <c r="BR256" s="82">
        <f t="shared" ref="BR256" si="3631">BR254*BR255</f>
        <v>0</v>
      </c>
      <c r="BS256" s="82">
        <f t="shared" ref="BS256" si="3632">BS254*BS255</f>
        <v>0</v>
      </c>
      <c r="BT256" s="82">
        <f t="shared" ref="BT256" si="3633">BT254*BT255</f>
        <v>0</v>
      </c>
      <c r="BU256" s="82">
        <f t="shared" ref="BU256" si="3634">BU254*BU255</f>
        <v>0</v>
      </c>
      <c r="BV256" s="82">
        <f t="shared" ref="BV256" si="3635">BV254*BV255</f>
        <v>0</v>
      </c>
      <c r="BW256" s="82">
        <f t="shared" ref="BW256" si="3636">BW254*BW255</f>
        <v>0</v>
      </c>
      <c r="BX256" s="82">
        <f t="shared" ref="BX256" si="3637">BX254*BX255</f>
        <v>0</v>
      </c>
      <c r="BY256" s="82">
        <f t="shared" ref="BY256" si="3638">BY254*BY255</f>
        <v>0</v>
      </c>
      <c r="BZ256" s="82">
        <f t="shared" ref="BZ256" si="3639">BZ254*BZ255</f>
        <v>0</v>
      </c>
      <c r="CA256" s="82">
        <f t="shared" ref="CA256" si="3640">CA254*CA255</f>
        <v>0</v>
      </c>
      <c r="CB256" s="82">
        <f t="shared" ref="CB256" si="3641">CB254*CB255</f>
        <v>0</v>
      </c>
      <c r="CC256" s="82">
        <f t="shared" ref="CC256" si="3642">CC254*CC255</f>
        <v>0</v>
      </c>
      <c r="CD256" s="82">
        <f t="shared" ref="CD256" si="3643">CD254*CD255</f>
        <v>0</v>
      </c>
      <c r="CE256" s="82">
        <f t="shared" ref="CE256" si="3644">CE254*CE255</f>
        <v>0</v>
      </c>
      <c r="CF256" s="82">
        <f t="shared" ref="CF256" si="3645">CF254*CF255</f>
        <v>0</v>
      </c>
      <c r="CG256" s="82">
        <f t="shared" ref="CG256" si="3646">CG254*CG255</f>
        <v>0</v>
      </c>
      <c r="CH256" s="82">
        <f t="shared" ref="CH256" si="3647">CH254*CH255</f>
        <v>0</v>
      </c>
      <c r="CI256" s="82">
        <f t="shared" ref="CI256" si="3648">CI254*CI255</f>
        <v>0</v>
      </c>
      <c r="CJ256" s="82">
        <f t="shared" ref="CJ256" si="3649">CJ254*CJ255</f>
        <v>0</v>
      </c>
      <c r="CK256" s="82">
        <f t="shared" ref="CK256" si="3650">CK254*CK255</f>
        <v>0</v>
      </c>
      <c r="CL256" s="82">
        <f t="shared" ref="CL256" si="3651">CL254*CL255</f>
        <v>0</v>
      </c>
      <c r="CM256" s="82">
        <f t="shared" ref="CM256" si="3652">CM254*CM255</f>
        <v>0</v>
      </c>
      <c r="CN256" s="82">
        <f t="shared" ref="CN256" si="3653">CN254*CN255</f>
        <v>0</v>
      </c>
      <c r="CO256" s="82">
        <f t="shared" ref="CO256" si="3654">CO254*CO255</f>
        <v>0</v>
      </c>
      <c r="CP256" s="82">
        <f t="shared" ref="CP256" si="3655">CP254*CP255</f>
        <v>0</v>
      </c>
      <c r="CQ256" s="82">
        <f t="shared" ref="CQ256" si="3656">CQ254*CQ255</f>
        <v>0</v>
      </c>
      <c r="CR256" s="82">
        <f t="shared" ref="CR256" si="3657">CR254*CR255</f>
        <v>0</v>
      </c>
      <c r="CS256" s="82">
        <f t="shared" ref="CS256" si="3658">CS254*CS255</f>
        <v>0</v>
      </c>
      <c r="CT256" s="82">
        <f t="shared" ref="CT256" si="3659">CT254*CT255</f>
        <v>0</v>
      </c>
      <c r="CU256" s="82">
        <f t="shared" ref="CU256" si="3660">CU254*CU255</f>
        <v>0</v>
      </c>
      <c r="CV256" s="82">
        <f t="shared" ref="CV256" si="3661">CV254*CV255</f>
        <v>0</v>
      </c>
      <c r="CW256" s="82">
        <f t="shared" ref="CW256" si="3662">CW254*CW255</f>
        <v>0</v>
      </c>
      <c r="CX256" s="82">
        <f t="shared" ref="CX256" si="3663">CX254*CX255</f>
        <v>0</v>
      </c>
      <c r="CY256" s="82">
        <f t="shared" ref="CY256" si="3664">CY254*CY255</f>
        <v>0</v>
      </c>
      <c r="CZ256" s="82">
        <f t="shared" ref="CZ256" si="3665">CZ254*CZ255</f>
        <v>0</v>
      </c>
      <c r="DA256" s="82">
        <f t="shared" ref="DA256" si="3666">DA254*DA255</f>
        <v>0</v>
      </c>
      <c r="DB256" s="82">
        <f t="shared" ref="DB256" si="3667">DB254*DB255</f>
        <v>0</v>
      </c>
      <c r="DC256" s="82">
        <f t="shared" ref="DC256" si="3668">DC254*DC255</f>
        <v>0</v>
      </c>
      <c r="DD256" s="82">
        <f t="shared" ref="DD256" si="3669">DD254*DD255</f>
        <v>0</v>
      </c>
      <c r="DE256" s="82">
        <f t="shared" ref="DE256" si="3670">DE254*DE255</f>
        <v>0</v>
      </c>
      <c r="DF256" s="82">
        <f t="shared" ref="DF256" si="3671">DF254*DF255</f>
        <v>0</v>
      </c>
      <c r="DG256" s="82">
        <f t="shared" ref="DG256" si="3672">DG254*DG255</f>
        <v>0</v>
      </c>
      <c r="DH256" s="82">
        <f t="shared" ref="DH256" si="3673">DH254*DH255</f>
        <v>0</v>
      </c>
      <c r="DI256" s="82">
        <f t="shared" ref="DI256" si="3674">DI254*DI255</f>
        <v>0</v>
      </c>
      <c r="DJ256" s="82">
        <f t="shared" ref="DJ256" si="3675">DJ254*DJ255</f>
        <v>0</v>
      </c>
      <c r="DK256" s="82">
        <f t="shared" ref="DK256" si="3676">DK254*DK255</f>
        <v>0</v>
      </c>
      <c r="DL256" s="82">
        <f t="shared" ref="DL256" si="3677">DL254*DL255</f>
        <v>0</v>
      </c>
      <c r="DM256" s="82">
        <f t="shared" ref="DM256" si="3678">DM254*DM255</f>
        <v>0</v>
      </c>
      <c r="DN256" s="82">
        <f t="shared" ref="DN256" si="3679">DN254*DN255</f>
        <v>0</v>
      </c>
      <c r="DO256" s="82">
        <f t="shared" ref="DO256" si="3680">DO254*DO255</f>
        <v>0</v>
      </c>
      <c r="DP256" s="82">
        <f t="shared" ref="DP256" si="3681">DP254*DP255</f>
        <v>0</v>
      </c>
      <c r="DQ256" s="82">
        <f t="shared" ref="DQ256" si="3682">DQ254*DQ255</f>
        <v>0</v>
      </c>
      <c r="DR256" s="82">
        <f t="shared" ref="DR256" si="3683">DR254*DR255</f>
        <v>0</v>
      </c>
      <c r="DS256" s="82">
        <f t="shared" ref="DS256" si="3684">DS254*DS255</f>
        <v>0</v>
      </c>
      <c r="DT256" s="82">
        <f t="shared" ref="DT256" si="3685">DT254*DT255</f>
        <v>0</v>
      </c>
      <c r="DU256" s="82">
        <f t="shared" ref="DU256" si="3686">DU254*DU255</f>
        <v>0</v>
      </c>
      <c r="DV256" s="82">
        <f t="shared" ref="DV256" si="3687">DV254*DV255</f>
        <v>0</v>
      </c>
      <c r="DW256" s="82">
        <f t="shared" ref="DW256" si="3688">DW254*DW255</f>
        <v>0</v>
      </c>
      <c r="DX256" s="82">
        <f t="shared" ref="DX256" si="3689">DX254*DX255</f>
        <v>0</v>
      </c>
      <c r="DY256" s="82">
        <f t="shared" ref="DY256" si="3690">DY254*DY255</f>
        <v>0</v>
      </c>
      <c r="DZ256" s="82">
        <f t="shared" ref="DZ256" si="3691">DZ254*DZ255</f>
        <v>0</v>
      </c>
      <c r="EA256" s="82">
        <f t="shared" ref="EA256" si="3692">EA254*EA255</f>
        <v>0</v>
      </c>
      <c r="EB256" s="82">
        <f t="shared" ref="EB256" si="3693">EB254*EB255</f>
        <v>0</v>
      </c>
    </row>
    <row r="257" spans="3:132" outlineLevel="1" x14ac:dyDescent="0.25">
      <c r="C257" s="325"/>
    </row>
    <row r="258" spans="3:132" ht="13" outlineLevel="1" x14ac:dyDescent="0.3">
      <c r="C258" s="340" t="s">
        <v>502</v>
      </c>
      <c r="G258" s="52"/>
      <c r="H258" s="29"/>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row>
    <row r="259" spans="3:132" outlineLevel="1" x14ac:dyDescent="0.25">
      <c r="C259" s="318" t="s">
        <v>536</v>
      </c>
      <c r="D259" s="16">
        <f>Costs!$K$25*Costs!$K$33</f>
        <v>0</v>
      </c>
      <c r="G259" s="52" t="s">
        <v>604</v>
      </c>
      <c r="H259" s="46">
        <f t="shared" ref="H259" si="3694">SUM(J259:EB259)</f>
        <v>0</v>
      </c>
      <c r="J259" s="82">
        <f t="shared" ref="J259:AO259" si="3695">$D$259*(MONTH($D$252)=J$5)*(AND(J$7&gt;=$D$252,J$7&lt;$E$252))</f>
        <v>0</v>
      </c>
      <c r="K259" s="82">
        <f t="shared" si="3695"/>
        <v>0</v>
      </c>
      <c r="L259" s="82">
        <f t="shared" si="3695"/>
        <v>0</v>
      </c>
      <c r="M259" s="82">
        <f t="shared" si="3695"/>
        <v>0</v>
      </c>
      <c r="N259" s="82">
        <f t="shared" si="3695"/>
        <v>0</v>
      </c>
      <c r="O259" s="82">
        <f t="shared" si="3695"/>
        <v>0</v>
      </c>
      <c r="P259" s="82">
        <f t="shared" si="3695"/>
        <v>0</v>
      </c>
      <c r="Q259" s="82">
        <f t="shared" si="3695"/>
        <v>0</v>
      </c>
      <c r="R259" s="82">
        <f t="shared" si="3695"/>
        <v>0</v>
      </c>
      <c r="S259" s="82">
        <f t="shared" si="3695"/>
        <v>0</v>
      </c>
      <c r="T259" s="82">
        <f t="shared" si="3695"/>
        <v>0</v>
      </c>
      <c r="U259" s="82">
        <f t="shared" si="3695"/>
        <v>0</v>
      </c>
      <c r="V259" s="82">
        <f t="shared" si="3695"/>
        <v>0</v>
      </c>
      <c r="W259" s="82">
        <f t="shared" si="3695"/>
        <v>0</v>
      </c>
      <c r="X259" s="82">
        <f t="shared" si="3695"/>
        <v>0</v>
      </c>
      <c r="Y259" s="82">
        <f t="shared" si="3695"/>
        <v>0</v>
      </c>
      <c r="Z259" s="82">
        <f t="shared" si="3695"/>
        <v>0</v>
      </c>
      <c r="AA259" s="82">
        <f t="shared" si="3695"/>
        <v>0</v>
      </c>
      <c r="AB259" s="82">
        <f t="shared" si="3695"/>
        <v>0</v>
      </c>
      <c r="AC259" s="82">
        <f t="shared" si="3695"/>
        <v>0</v>
      </c>
      <c r="AD259" s="82">
        <f t="shared" si="3695"/>
        <v>0</v>
      </c>
      <c r="AE259" s="82">
        <f t="shared" si="3695"/>
        <v>0</v>
      </c>
      <c r="AF259" s="82">
        <f t="shared" si="3695"/>
        <v>0</v>
      </c>
      <c r="AG259" s="82">
        <f t="shared" si="3695"/>
        <v>0</v>
      </c>
      <c r="AH259" s="82">
        <f t="shared" si="3695"/>
        <v>0</v>
      </c>
      <c r="AI259" s="82">
        <f t="shared" si="3695"/>
        <v>0</v>
      </c>
      <c r="AJ259" s="82">
        <f t="shared" si="3695"/>
        <v>0</v>
      </c>
      <c r="AK259" s="82">
        <f t="shared" si="3695"/>
        <v>0</v>
      </c>
      <c r="AL259" s="82">
        <f t="shared" si="3695"/>
        <v>0</v>
      </c>
      <c r="AM259" s="82">
        <f t="shared" si="3695"/>
        <v>0</v>
      </c>
      <c r="AN259" s="82">
        <f t="shared" si="3695"/>
        <v>0</v>
      </c>
      <c r="AO259" s="82">
        <f t="shared" si="3695"/>
        <v>0</v>
      </c>
      <c r="AP259" s="82">
        <f t="shared" ref="AP259:BU259" si="3696">$D$259*(MONTH($D$252)=AP$5)*(AND(AP$7&gt;=$D$252,AP$7&lt;$E$252))</f>
        <v>0</v>
      </c>
      <c r="AQ259" s="82">
        <f t="shared" si="3696"/>
        <v>0</v>
      </c>
      <c r="AR259" s="82">
        <f t="shared" si="3696"/>
        <v>0</v>
      </c>
      <c r="AS259" s="82">
        <f t="shared" si="3696"/>
        <v>0</v>
      </c>
      <c r="AT259" s="82">
        <f t="shared" si="3696"/>
        <v>0</v>
      </c>
      <c r="AU259" s="82">
        <f t="shared" si="3696"/>
        <v>0</v>
      </c>
      <c r="AV259" s="82">
        <f t="shared" si="3696"/>
        <v>0</v>
      </c>
      <c r="AW259" s="82">
        <f t="shared" si="3696"/>
        <v>0</v>
      </c>
      <c r="AX259" s="82">
        <f t="shared" si="3696"/>
        <v>0</v>
      </c>
      <c r="AY259" s="82">
        <f t="shared" si="3696"/>
        <v>0</v>
      </c>
      <c r="AZ259" s="82">
        <f t="shared" si="3696"/>
        <v>0</v>
      </c>
      <c r="BA259" s="82">
        <f t="shared" si="3696"/>
        <v>0</v>
      </c>
      <c r="BB259" s="82">
        <f t="shared" si="3696"/>
        <v>0</v>
      </c>
      <c r="BC259" s="82">
        <f t="shared" si="3696"/>
        <v>0</v>
      </c>
      <c r="BD259" s="82">
        <f t="shared" si="3696"/>
        <v>0</v>
      </c>
      <c r="BE259" s="82">
        <f t="shared" si="3696"/>
        <v>0</v>
      </c>
      <c r="BF259" s="82">
        <f t="shared" si="3696"/>
        <v>0</v>
      </c>
      <c r="BG259" s="82">
        <f t="shared" si="3696"/>
        <v>0</v>
      </c>
      <c r="BH259" s="82">
        <f t="shared" si="3696"/>
        <v>0</v>
      </c>
      <c r="BI259" s="82">
        <f t="shared" si="3696"/>
        <v>0</v>
      </c>
      <c r="BJ259" s="82">
        <f t="shared" si="3696"/>
        <v>0</v>
      </c>
      <c r="BK259" s="82">
        <f t="shared" si="3696"/>
        <v>0</v>
      </c>
      <c r="BL259" s="82">
        <f t="shared" si="3696"/>
        <v>0</v>
      </c>
      <c r="BM259" s="82">
        <f t="shared" si="3696"/>
        <v>0</v>
      </c>
      <c r="BN259" s="82">
        <f t="shared" si="3696"/>
        <v>0</v>
      </c>
      <c r="BO259" s="82">
        <f t="shared" si="3696"/>
        <v>0</v>
      </c>
      <c r="BP259" s="82">
        <f t="shared" si="3696"/>
        <v>0</v>
      </c>
      <c r="BQ259" s="82">
        <f t="shared" si="3696"/>
        <v>0</v>
      </c>
      <c r="BR259" s="82">
        <f t="shared" si="3696"/>
        <v>0</v>
      </c>
      <c r="BS259" s="82">
        <f t="shared" si="3696"/>
        <v>0</v>
      </c>
      <c r="BT259" s="82">
        <f t="shared" si="3696"/>
        <v>0</v>
      </c>
      <c r="BU259" s="82">
        <f t="shared" si="3696"/>
        <v>0</v>
      </c>
      <c r="BV259" s="82">
        <f t="shared" ref="BV259:DA259" si="3697">$D$259*(MONTH($D$252)=BV$5)*(AND(BV$7&gt;=$D$252,BV$7&lt;$E$252))</f>
        <v>0</v>
      </c>
      <c r="BW259" s="82">
        <f t="shared" si="3697"/>
        <v>0</v>
      </c>
      <c r="BX259" s="82">
        <f t="shared" si="3697"/>
        <v>0</v>
      </c>
      <c r="BY259" s="82">
        <f t="shared" si="3697"/>
        <v>0</v>
      </c>
      <c r="BZ259" s="82">
        <f t="shared" si="3697"/>
        <v>0</v>
      </c>
      <c r="CA259" s="82">
        <f t="shared" si="3697"/>
        <v>0</v>
      </c>
      <c r="CB259" s="82">
        <f t="shared" si="3697"/>
        <v>0</v>
      </c>
      <c r="CC259" s="82">
        <f t="shared" si="3697"/>
        <v>0</v>
      </c>
      <c r="CD259" s="82">
        <f t="shared" si="3697"/>
        <v>0</v>
      </c>
      <c r="CE259" s="82">
        <f t="shared" si="3697"/>
        <v>0</v>
      </c>
      <c r="CF259" s="82">
        <f t="shared" si="3697"/>
        <v>0</v>
      </c>
      <c r="CG259" s="82">
        <f t="shared" si="3697"/>
        <v>0</v>
      </c>
      <c r="CH259" s="82">
        <f t="shared" si="3697"/>
        <v>0</v>
      </c>
      <c r="CI259" s="82">
        <f t="shared" si="3697"/>
        <v>0</v>
      </c>
      <c r="CJ259" s="82">
        <f t="shared" si="3697"/>
        <v>0</v>
      </c>
      <c r="CK259" s="82">
        <f t="shared" si="3697"/>
        <v>0</v>
      </c>
      <c r="CL259" s="82">
        <f t="shared" si="3697"/>
        <v>0</v>
      </c>
      <c r="CM259" s="82">
        <f t="shared" si="3697"/>
        <v>0</v>
      </c>
      <c r="CN259" s="82">
        <f t="shared" si="3697"/>
        <v>0</v>
      </c>
      <c r="CO259" s="82">
        <f t="shared" si="3697"/>
        <v>0</v>
      </c>
      <c r="CP259" s="82">
        <f t="shared" si="3697"/>
        <v>0</v>
      </c>
      <c r="CQ259" s="82">
        <f t="shared" si="3697"/>
        <v>0</v>
      </c>
      <c r="CR259" s="82">
        <f t="shared" si="3697"/>
        <v>0</v>
      </c>
      <c r="CS259" s="82">
        <f t="shared" si="3697"/>
        <v>0</v>
      </c>
      <c r="CT259" s="82">
        <f t="shared" si="3697"/>
        <v>0</v>
      </c>
      <c r="CU259" s="82">
        <f t="shared" si="3697"/>
        <v>0</v>
      </c>
      <c r="CV259" s="82">
        <f t="shared" si="3697"/>
        <v>0</v>
      </c>
      <c r="CW259" s="82">
        <f t="shared" si="3697"/>
        <v>0</v>
      </c>
      <c r="CX259" s="82">
        <f t="shared" si="3697"/>
        <v>0</v>
      </c>
      <c r="CY259" s="82">
        <f t="shared" si="3697"/>
        <v>0</v>
      </c>
      <c r="CZ259" s="82">
        <f t="shared" si="3697"/>
        <v>0</v>
      </c>
      <c r="DA259" s="82">
        <f t="shared" si="3697"/>
        <v>0</v>
      </c>
      <c r="DB259" s="82">
        <f t="shared" ref="DB259:EB259" si="3698">$D$259*(MONTH($D$252)=DB$5)*(AND(DB$7&gt;=$D$252,DB$7&lt;$E$252))</f>
        <v>0</v>
      </c>
      <c r="DC259" s="82">
        <f t="shared" si="3698"/>
        <v>0</v>
      </c>
      <c r="DD259" s="82">
        <f t="shared" si="3698"/>
        <v>0</v>
      </c>
      <c r="DE259" s="82">
        <f t="shared" si="3698"/>
        <v>0</v>
      </c>
      <c r="DF259" s="82">
        <f t="shared" si="3698"/>
        <v>0</v>
      </c>
      <c r="DG259" s="82">
        <f t="shared" si="3698"/>
        <v>0</v>
      </c>
      <c r="DH259" s="82">
        <f t="shared" si="3698"/>
        <v>0</v>
      </c>
      <c r="DI259" s="82">
        <f t="shared" si="3698"/>
        <v>0</v>
      </c>
      <c r="DJ259" s="82">
        <f t="shared" si="3698"/>
        <v>0</v>
      </c>
      <c r="DK259" s="82">
        <f t="shared" si="3698"/>
        <v>0</v>
      </c>
      <c r="DL259" s="82">
        <f t="shared" si="3698"/>
        <v>0</v>
      </c>
      <c r="DM259" s="82">
        <f t="shared" si="3698"/>
        <v>0</v>
      </c>
      <c r="DN259" s="82">
        <f t="shared" si="3698"/>
        <v>0</v>
      </c>
      <c r="DO259" s="82">
        <f t="shared" si="3698"/>
        <v>0</v>
      </c>
      <c r="DP259" s="82">
        <f t="shared" si="3698"/>
        <v>0</v>
      </c>
      <c r="DQ259" s="82">
        <f t="shared" si="3698"/>
        <v>0</v>
      </c>
      <c r="DR259" s="82">
        <f t="shared" si="3698"/>
        <v>0</v>
      </c>
      <c r="DS259" s="82">
        <f t="shared" si="3698"/>
        <v>0</v>
      </c>
      <c r="DT259" s="82">
        <f t="shared" si="3698"/>
        <v>0</v>
      </c>
      <c r="DU259" s="82">
        <f t="shared" si="3698"/>
        <v>0</v>
      </c>
      <c r="DV259" s="82">
        <f t="shared" si="3698"/>
        <v>0</v>
      </c>
      <c r="DW259" s="82">
        <f t="shared" si="3698"/>
        <v>0</v>
      </c>
      <c r="DX259" s="82">
        <f t="shared" si="3698"/>
        <v>0</v>
      </c>
      <c r="DY259" s="82">
        <f t="shared" si="3698"/>
        <v>0</v>
      </c>
      <c r="DZ259" s="82">
        <f t="shared" si="3698"/>
        <v>0</v>
      </c>
      <c r="EA259" s="82">
        <f t="shared" si="3698"/>
        <v>0</v>
      </c>
      <c r="EB259" s="82">
        <f t="shared" si="3698"/>
        <v>0</v>
      </c>
    </row>
    <row r="260" spans="3:132" outlineLevel="1" x14ac:dyDescent="0.25">
      <c r="C260" s="318" t="s">
        <v>539</v>
      </c>
      <c r="D260" s="125">
        <f>Costs!K37</f>
        <v>1.43E-2</v>
      </c>
      <c r="G260" s="52" t="s">
        <v>215</v>
      </c>
      <c r="H260" s="29"/>
      <c r="J260" s="310">
        <f>$D260</f>
        <v>1.43E-2</v>
      </c>
      <c r="K260" s="310">
        <f t="shared" ref="K260:BV260" si="3699">$D260</f>
        <v>1.43E-2</v>
      </c>
      <c r="L260" s="310">
        <f t="shared" si="3699"/>
        <v>1.43E-2</v>
      </c>
      <c r="M260" s="310">
        <f t="shared" si="3699"/>
        <v>1.43E-2</v>
      </c>
      <c r="N260" s="310">
        <f t="shared" si="3699"/>
        <v>1.43E-2</v>
      </c>
      <c r="O260" s="310">
        <f t="shared" si="3699"/>
        <v>1.43E-2</v>
      </c>
      <c r="P260" s="310">
        <f t="shared" si="3699"/>
        <v>1.43E-2</v>
      </c>
      <c r="Q260" s="310">
        <f t="shared" si="3699"/>
        <v>1.43E-2</v>
      </c>
      <c r="R260" s="310">
        <f t="shared" si="3699"/>
        <v>1.43E-2</v>
      </c>
      <c r="S260" s="310">
        <f t="shared" si="3699"/>
        <v>1.43E-2</v>
      </c>
      <c r="T260" s="310">
        <f t="shared" si="3699"/>
        <v>1.43E-2</v>
      </c>
      <c r="U260" s="310">
        <f t="shared" si="3699"/>
        <v>1.43E-2</v>
      </c>
      <c r="V260" s="310">
        <f t="shared" si="3699"/>
        <v>1.43E-2</v>
      </c>
      <c r="W260" s="310">
        <f t="shared" si="3699"/>
        <v>1.43E-2</v>
      </c>
      <c r="X260" s="310">
        <f t="shared" si="3699"/>
        <v>1.43E-2</v>
      </c>
      <c r="Y260" s="310">
        <f t="shared" si="3699"/>
        <v>1.43E-2</v>
      </c>
      <c r="Z260" s="310">
        <f t="shared" si="3699"/>
        <v>1.43E-2</v>
      </c>
      <c r="AA260" s="310">
        <f t="shared" si="3699"/>
        <v>1.43E-2</v>
      </c>
      <c r="AB260" s="310">
        <f t="shared" si="3699"/>
        <v>1.43E-2</v>
      </c>
      <c r="AC260" s="310">
        <f t="shared" si="3699"/>
        <v>1.43E-2</v>
      </c>
      <c r="AD260" s="310">
        <f t="shared" si="3699"/>
        <v>1.43E-2</v>
      </c>
      <c r="AE260" s="310">
        <f t="shared" si="3699"/>
        <v>1.43E-2</v>
      </c>
      <c r="AF260" s="310">
        <f t="shared" si="3699"/>
        <v>1.43E-2</v>
      </c>
      <c r="AG260" s="310">
        <f t="shared" si="3699"/>
        <v>1.43E-2</v>
      </c>
      <c r="AH260" s="310">
        <f t="shared" si="3699"/>
        <v>1.43E-2</v>
      </c>
      <c r="AI260" s="310">
        <f t="shared" si="3699"/>
        <v>1.43E-2</v>
      </c>
      <c r="AJ260" s="310">
        <f t="shared" si="3699"/>
        <v>1.43E-2</v>
      </c>
      <c r="AK260" s="310">
        <f t="shared" si="3699"/>
        <v>1.43E-2</v>
      </c>
      <c r="AL260" s="310">
        <f t="shared" si="3699"/>
        <v>1.43E-2</v>
      </c>
      <c r="AM260" s="310">
        <f t="shared" si="3699"/>
        <v>1.43E-2</v>
      </c>
      <c r="AN260" s="310">
        <f t="shared" si="3699"/>
        <v>1.43E-2</v>
      </c>
      <c r="AO260" s="310">
        <f t="shared" si="3699"/>
        <v>1.43E-2</v>
      </c>
      <c r="AP260" s="310">
        <f t="shared" si="3699"/>
        <v>1.43E-2</v>
      </c>
      <c r="AQ260" s="310">
        <f t="shared" si="3699"/>
        <v>1.43E-2</v>
      </c>
      <c r="AR260" s="310">
        <f t="shared" si="3699"/>
        <v>1.43E-2</v>
      </c>
      <c r="AS260" s="310">
        <f t="shared" si="3699"/>
        <v>1.43E-2</v>
      </c>
      <c r="AT260" s="310">
        <f t="shared" si="3699"/>
        <v>1.43E-2</v>
      </c>
      <c r="AU260" s="310">
        <f t="shared" si="3699"/>
        <v>1.43E-2</v>
      </c>
      <c r="AV260" s="310">
        <f t="shared" si="3699"/>
        <v>1.43E-2</v>
      </c>
      <c r="AW260" s="310">
        <f t="shared" si="3699"/>
        <v>1.43E-2</v>
      </c>
      <c r="AX260" s="310">
        <f t="shared" si="3699"/>
        <v>1.43E-2</v>
      </c>
      <c r="AY260" s="310">
        <f t="shared" si="3699"/>
        <v>1.43E-2</v>
      </c>
      <c r="AZ260" s="310">
        <f t="shared" si="3699"/>
        <v>1.43E-2</v>
      </c>
      <c r="BA260" s="310">
        <f t="shared" si="3699"/>
        <v>1.43E-2</v>
      </c>
      <c r="BB260" s="310">
        <f t="shared" si="3699"/>
        <v>1.43E-2</v>
      </c>
      <c r="BC260" s="310">
        <f t="shared" si="3699"/>
        <v>1.43E-2</v>
      </c>
      <c r="BD260" s="310">
        <f t="shared" si="3699"/>
        <v>1.43E-2</v>
      </c>
      <c r="BE260" s="310">
        <f t="shared" si="3699"/>
        <v>1.43E-2</v>
      </c>
      <c r="BF260" s="310">
        <f t="shared" si="3699"/>
        <v>1.43E-2</v>
      </c>
      <c r="BG260" s="310">
        <f t="shared" si="3699"/>
        <v>1.43E-2</v>
      </c>
      <c r="BH260" s="310">
        <f t="shared" si="3699"/>
        <v>1.43E-2</v>
      </c>
      <c r="BI260" s="310">
        <f t="shared" si="3699"/>
        <v>1.43E-2</v>
      </c>
      <c r="BJ260" s="310">
        <f t="shared" si="3699"/>
        <v>1.43E-2</v>
      </c>
      <c r="BK260" s="310">
        <f t="shared" si="3699"/>
        <v>1.43E-2</v>
      </c>
      <c r="BL260" s="310">
        <f t="shared" si="3699"/>
        <v>1.43E-2</v>
      </c>
      <c r="BM260" s="310">
        <f t="shared" si="3699"/>
        <v>1.43E-2</v>
      </c>
      <c r="BN260" s="310">
        <f t="shared" si="3699"/>
        <v>1.43E-2</v>
      </c>
      <c r="BO260" s="310">
        <f t="shared" si="3699"/>
        <v>1.43E-2</v>
      </c>
      <c r="BP260" s="310">
        <f t="shared" si="3699"/>
        <v>1.43E-2</v>
      </c>
      <c r="BQ260" s="310">
        <f t="shared" si="3699"/>
        <v>1.43E-2</v>
      </c>
      <c r="BR260" s="310">
        <f t="shared" si="3699"/>
        <v>1.43E-2</v>
      </c>
      <c r="BS260" s="310">
        <f t="shared" si="3699"/>
        <v>1.43E-2</v>
      </c>
      <c r="BT260" s="310">
        <f t="shared" si="3699"/>
        <v>1.43E-2</v>
      </c>
      <c r="BU260" s="310">
        <f t="shared" si="3699"/>
        <v>1.43E-2</v>
      </c>
      <c r="BV260" s="310">
        <f t="shared" si="3699"/>
        <v>1.43E-2</v>
      </c>
      <c r="BW260" s="310">
        <f t="shared" ref="BW260:EB260" si="3700">$D260</f>
        <v>1.43E-2</v>
      </c>
      <c r="BX260" s="310">
        <f t="shared" si="3700"/>
        <v>1.43E-2</v>
      </c>
      <c r="BY260" s="310">
        <f t="shared" si="3700"/>
        <v>1.43E-2</v>
      </c>
      <c r="BZ260" s="310">
        <f t="shared" si="3700"/>
        <v>1.43E-2</v>
      </c>
      <c r="CA260" s="310">
        <f t="shared" si="3700"/>
        <v>1.43E-2</v>
      </c>
      <c r="CB260" s="310">
        <f t="shared" si="3700"/>
        <v>1.43E-2</v>
      </c>
      <c r="CC260" s="310">
        <f t="shared" si="3700"/>
        <v>1.43E-2</v>
      </c>
      <c r="CD260" s="310">
        <f t="shared" si="3700"/>
        <v>1.43E-2</v>
      </c>
      <c r="CE260" s="310">
        <f t="shared" si="3700"/>
        <v>1.43E-2</v>
      </c>
      <c r="CF260" s="310">
        <f t="shared" si="3700"/>
        <v>1.43E-2</v>
      </c>
      <c r="CG260" s="310">
        <f t="shared" si="3700"/>
        <v>1.43E-2</v>
      </c>
      <c r="CH260" s="310">
        <f t="shared" si="3700"/>
        <v>1.43E-2</v>
      </c>
      <c r="CI260" s="310">
        <f t="shared" si="3700"/>
        <v>1.43E-2</v>
      </c>
      <c r="CJ260" s="310">
        <f t="shared" si="3700"/>
        <v>1.43E-2</v>
      </c>
      <c r="CK260" s="310">
        <f t="shared" si="3700"/>
        <v>1.43E-2</v>
      </c>
      <c r="CL260" s="310">
        <f t="shared" si="3700"/>
        <v>1.43E-2</v>
      </c>
      <c r="CM260" s="310">
        <f t="shared" si="3700"/>
        <v>1.43E-2</v>
      </c>
      <c r="CN260" s="310">
        <f t="shared" si="3700"/>
        <v>1.43E-2</v>
      </c>
      <c r="CO260" s="310">
        <f t="shared" si="3700"/>
        <v>1.43E-2</v>
      </c>
      <c r="CP260" s="310">
        <f t="shared" si="3700"/>
        <v>1.43E-2</v>
      </c>
      <c r="CQ260" s="310">
        <f t="shared" si="3700"/>
        <v>1.43E-2</v>
      </c>
      <c r="CR260" s="310">
        <f t="shared" si="3700"/>
        <v>1.43E-2</v>
      </c>
      <c r="CS260" s="310">
        <f t="shared" si="3700"/>
        <v>1.43E-2</v>
      </c>
      <c r="CT260" s="310">
        <f t="shared" si="3700"/>
        <v>1.43E-2</v>
      </c>
      <c r="CU260" s="310">
        <f t="shared" si="3700"/>
        <v>1.43E-2</v>
      </c>
      <c r="CV260" s="310">
        <f t="shared" si="3700"/>
        <v>1.43E-2</v>
      </c>
      <c r="CW260" s="310">
        <f t="shared" si="3700"/>
        <v>1.43E-2</v>
      </c>
      <c r="CX260" s="310">
        <f t="shared" si="3700"/>
        <v>1.43E-2</v>
      </c>
      <c r="CY260" s="310">
        <f t="shared" si="3700"/>
        <v>1.43E-2</v>
      </c>
      <c r="CZ260" s="310">
        <f t="shared" si="3700"/>
        <v>1.43E-2</v>
      </c>
      <c r="DA260" s="310">
        <f t="shared" si="3700"/>
        <v>1.43E-2</v>
      </c>
      <c r="DB260" s="310">
        <f t="shared" si="3700"/>
        <v>1.43E-2</v>
      </c>
      <c r="DC260" s="310">
        <f t="shared" si="3700"/>
        <v>1.43E-2</v>
      </c>
      <c r="DD260" s="310">
        <f t="shared" si="3700"/>
        <v>1.43E-2</v>
      </c>
      <c r="DE260" s="310">
        <f t="shared" si="3700"/>
        <v>1.43E-2</v>
      </c>
      <c r="DF260" s="310">
        <f t="shared" si="3700"/>
        <v>1.43E-2</v>
      </c>
      <c r="DG260" s="310">
        <f t="shared" si="3700"/>
        <v>1.43E-2</v>
      </c>
      <c r="DH260" s="310">
        <f t="shared" si="3700"/>
        <v>1.43E-2</v>
      </c>
      <c r="DI260" s="310">
        <f t="shared" si="3700"/>
        <v>1.43E-2</v>
      </c>
      <c r="DJ260" s="310">
        <f t="shared" si="3700"/>
        <v>1.43E-2</v>
      </c>
      <c r="DK260" s="310">
        <f t="shared" si="3700"/>
        <v>1.43E-2</v>
      </c>
      <c r="DL260" s="310">
        <f t="shared" si="3700"/>
        <v>1.43E-2</v>
      </c>
      <c r="DM260" s="310">
        <f t="shared" si="3700"/>
        <v>1.43E-2</v>
      </c>
      <c r="DN260" s="310">
        <f t="shared" si="3700"/>
        <v>1.43E-2</v>
      </c>
      <c r="DO260" s="310">
        <f t="shared" si="3700"/>
        <v>1.43E-2</v>
      </c>
      <c r="DP260" s="310">
        <f t="shared" si="3700"/>
        <v>1.43E-2</v>
      </c>
      <c r="DQ260" s="310">
        <f t="shared" si="3700"/>
        <v>1.43E-2</v>
      </c>
      <c r="DR260" s="310">
        <f t="shared" si="3700"/>
        <v>1.43E-2</v>
      </c>
      <c r="DS260" s="310">
        <f t="shared" si="3700"/>
        <v>1.43E-2</v>
      </c>
      <c r="DT260" s="310">
        <f t="shared" si="3700"/>
        <v>1.43E-2</v>
      </c>
      <c r="DU260" s="310">
        <f t="shared" si="3700"/>
        <v>1.43E-2</v>
      </c>
      <c r="DV260" s="310">
        <f t="shared" si="3700"/>
        <v>1.43E-2</v>
      </c>
      <c r="DW260" s="310">
        <f t="shared" si="3700"/>
        <v>1.43E-2</v>
      </c>
      <c r="DX260" s="310">
        <f t="shared" si="3700"/>
        <v>1.43E-2</v>
      </c>
      <c r="DY260" s="310">
        <f t="shared" si="3700"/>
        <v>1.43E-2</v>
      </c>
      <c r="DZ260" s="310">
        <f t="shared" si="3700"/>
        <v>1.43E-2</v>
      </c>
      <c r="EA260" s="310">
        <f t="shared" si="3700"/>
        <v>1.43E-2</v>
      </c>
      <c r="EB260" s="310">
        <f t="shared" si="3700"/>
        <v>1.43E-2</v>
      </c>
    </row>
    <row r="261" spans="3:132" outlineLevel="1" x14ac:dyDescent="0.25">
      <c r="C261" s="318" t="s">
        <v>540</v>
      </c>
      <c r="D261" s="129"/>
      <c r="G261" s="52" t="s">
        <v>215</v>
      </c>
      <c r="H261" s="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row>
    <row r="262" spans="3:132" outlineLevel="1" x14ac:dyDescent="0.25">
      <c r="C262" s="318" t="s">
        <v>541</v>
      </c>
      <c r="D262" s="31">
        <f>Costs!$K$39</f>
        <v>1.9</v>
      </c>
      <c r="E262" s="31">
        <f>Costs!$K$40</f>
        <v>0.4</v>
      </c>
      <c r="G262" s="52" t="s">
        <v>220</v>
      </c>
      <c r="H262" s="29"/>
      <c r="J262" s="312">
        <f t="shared" ref="J262:BU262" si="3701">$D262-$E262</f>
        <v>1.5</v>
      </c>
      <c r="K262" s="312">
        <f t="shared" si="3701"/>
        <v>1.5</v>
      </c>
      <c r="L262" s="312">
        <f t="shared" si="3701"/>
        <v>1.5</v>
      </c>
      <c r="M262" s="312">
        <f t="shared" si="3701"/>
        <v>1.5</v>
      </c>
      <c r="N262" s="312">
        <f t="shared" si="3701"/>
        <v>1.5</v>
      </c>
      <c r="O262" s="312">
        <f t="shared" si="3701"/>
        <v>1.5</v>
      </c>
      <c r="P262" s="312">
        <f t="shared" si="3701"/>
        <v>1.5</v>
      </c>
      <c r="Q262" s="312">
        <f t="shared" si="3701"/>
        <v>1.5</v>
      </c>
      <c r="R262" s="312">
        <f t="shared" si="3701"/>
        <v>1.5</v>
      </c>
      <c r="S262" s="312">
        <f t="shared" si="3701"/>
        <v>1.5</v>
      </c>
      <c r="T262" s="312">
        <f t="shared" si="3701"/>
        <v>1.5</v>
      </c>
      <c r="U262" s="312">
        <f t="shared" si="3701"/>
        <v>1.5</v>
      </c>
      <c r="V262" s="312">
        <f t="shared" si="3701"/>
        <v>1.5</v>
      </c>
      <c r="W262" s="312">
        <f t="shared" si="3701"/>
        <v>1.5</v>
      </c>
      <c r="X262" s="312">
        <f t="shared" si="3701"/>
        <v>1.5</v>
      </c>
      <c r="Y262" s="312">
        <f t="shared" si="3701"/>
        <v>1.5</v>
      </c>
      <c r="Z262" s="312">
        <f t="shared" si="3701"/>
        <v>1.5</v>
      </c>
      <c r="AA262" s="312">
        <f t="shared" si="3701"/>
        <v>1.5</v>
      </c>
      <c r="AB262" s="312">
        <f t="shared" si="3701"/>
        <v>1.5</v>
      </c>
      <c r="AC262" s="312">
        <f t="shared" si="3701"/>
        <v>1.5</v>
      </c>
      <c r="AD262" s="312">
        <f t="shared" si="3701"/>
        <v>1.5</v>
      </c>
      <c r="AE262" s="312">
        <f t="shared" si="3701"/>
        <v>1.5</v>
      </c>
      <c r="AF262" s="312">
        <f t="shared" si="3701"/>
        <v>1.5</v>
      </c>
      <c r="AG262" s="312">
        <f t="shared" si="3701"/>
        <v>1.5</v>
      </c>
      <c r="AH262" s="312">
        <f t="shared" si="3701"/>
        <v>1.5</v>
      </c>
      <c r="AI262" s="312">
        <f t="shared" si="3701"/>
        <v>1.5</v>
      </c>
      <c r="AJ262" s="312">
        <f t="shared" si="3701"/>
        <v>1.5</v>
      </c>
      <c r="AK262" s="312">
        <f t="shared" si="3701"/>
        <v>1.5</v>
      </c>
      <c r="AL262" s="312">
        <f t="shared" si="3701"/>
        <v>1.5</v>
      </c>
      <c r="AM262" s="312">
        <f t="shared" si="3701"/>
        <v>1.5</v>
      </c>
      <c r="AN262" s="312">
        <f t="shared" si="3701"/>
        <v>1.5</v>
      </c>
      <c r="AO262" s="312">
        <f t="shared" si="3701"/>
        <v>1.5</v>
      </c>
      <c r="AP262" s="312">
        <f t="shared" si="3701"/>
        <v>1.5</v>
      </c>
      <c r="AQ262" s="312">
        <f t="shared" si="3701"/>
        <v>1.5</v>
      </c>
      <c r="AR262" s="312">
        <f t="shared" si="3701"/>
        <v>1.5</v>
      </c>
      <c r="AS262" s="312">
        <f t="shared" si="3701"/>
        <v>1.5</v>
      </c>
      <c r="AT262" s="312">
        <f t="shared" si="3701"/>
        <v>1.5</v>
      </c>
      <c r="AU262" s="312">
        <f t="shared" si="3701"/>
        <v>1.5</v>
      </c>
      <c r="AV262" s="312">
        <f t="shared" si="3701"/>
        <v>1.5</v>
      </c>
      <c r="AW262" s="312">
        <f t="shared" si="3701"/>
        <v>1.5</v>
      </c>
      <c r="AX262" s="312">
        <f t="shared" si="3701"/>
        <v>1.5</v>
      </c>
      <c r="AY262" s="312">
        <f t="shared" si="3701"/>
        <v>1.5</v>
      </c>
      <c r="AZ262" s="312">
        <f t="shared" si="3701"/>
        <v>1.5</v>
      </c>
      <c r="BA262" s="312">
        <f t="shared" si="3701"/>
        <v>1.5</v>
      </c>
      <c r="BB262" s="312">
        <f t="shared" si="3701"/>
        <v>1.5</v>
      </c>
      <c r="BC262" s="312">
        <f t="shared" si="3701"/>
        <v>1.5</v>
      </c>
      <c r="BD262" s="312">
        <f t="shared" si="3701"/>
        <v>1.5</v>
      </c>
      <c r="BE262" s="312">
        <f t="shared" si="3701"/>
        <v>1.5</v>
      </c>
      <c r="BF262" s="312">
        <f t="shared" si="3701"/>
        <v>1.5</v>
      </c>
      <c r="BG262" s="312">
        <f t="shared" si="3701"/>
        <v>1.5</v>
      </c>
      <c r="BH262" s="312">
        <f t="shared" si="3701"/>
        <v>1.5</v>
      </c>
      <c r="BI262" s="312">
        <f t="shared" si="3701"/>
        <v>1.5</v>
      </c>
      <c r="BJ262" s="312">
        <f t="shared" si="3701"/>
        <v>1.5</v>
      </c>
      <c r="BK262" s="312">
        <f t="shared" si="3701"/>
        <v>1.5</v>
      </c>
      <c r="BL262" s="312">
        <f t="shared" si="3701"/>
        <v>1.5</v>
      </c>
      <c r="BM262" s="312">
        <f t="shared" si="3701"/>
        <v>1.5</v>
      </c>
      <c r="BN262" s="312">
        <f t="shared" si="3701"/>
        <v>1.5</v>
      </c>
      <c r="BO262" s="312">
        <f t="shared" si="3701"/>
        <v>1.5</v>
      </c>
      <c r="BP262" s="312">
        <f t="shared" si="3701"/>
        <v>1.5</v>
      </c>
      <c r="BQ262" s="312">
        <f t="shared" si="3701"/>
        <v>1.5</v>
      </c>
      <c r="BR262" s="312">
        <f t="shared" si="3701"/>
        <v>1.5</v>
      </c>
      <c r="BS262" s="312">
        <f t="shared" si="3701"/>
        <v>1.5</v>
      </c>
      <c r="BT262" s="312">
        <f t="shared" si="3701"/>
        <v>1.5</v>
      </c>
      <c r="BU262" s="312">
        <f t="shared" si="3701"/>
        <v>1.5</v>
      </c>
      <c r="BV262" s="312">
        <f t="shared" ref="BV262:EB262" si="3702">$D262-$E262</f>
        <v>1.5</v>
      </c>
      <c r="BW262" s="312">
        <f t="shared" si="3702"/>
        <v>1.5</v>
      </c>
      <c r="BX262" s="312">
        <f t="shared" si="3702"/>
        <v>1.5</v>
      </c>
      <c r="BY262" s="312">
        <f t="shared" si="3702"/>
        <v>1.5</v>
      </c>
      <c r="BZ262" s="312">
        <f t="shared" si="3702"/>
        <v>1.5</v>
      </c>
      <c r="CA262" s="312">
        <f t="shared" si="3702"/>
        <v>1.5</v>
      </c>
      <c r="CB262" s="312">
        <f t="shared" si="3702"/>
        <v>1.5</v>
      </c>
      <c r="CC262" s="312">
        <f t="shared" si="3702"/>
        <v>1.5</v>
      </c>
      <c r="CD262" s="312">
        <f t="shared" si="3702"/>
        <v>1.5</v>
      </c>
      <c r="CE262" s="312">
        <f t="shared" si="3702"/>
        <v>1.5</v>
      </c>
      <c r="CF262" s="312">
        <f t="shared" si="3702"/>
        <v>1.5</v>
      </c>
      <c r="CG262" s="312">
        <f t="shared" si="3702"/>
        <v>1.5</v>
      </c>
      <c r="CH262" s="312">
        <f t="shared" si="3702"/>
        <v>1.5</v>
      </c>
      <c r="CI262" s="312">
        <f t="shared" si="3702"/>
        <v>1.5</v>
      </c>
      <c r="CJ262" s="312">
        <f t="shared" si="3702"/>
        <v>1.5</v>
      </c>
      <c r="CK262" s="312">
        <f t="shared" si="3702"/>
        <v>1.5</v>
      </c>
      <c r="CL262" s="312">
        <f t="shared" si="3702"/>
        <v>1.5</v>
      </c>
      <c r="CM262" s="312">
        <f t="shared" si="3702"/>
        <v>1.5</v>
      </c>
      <c r="CN262" s="312">
        <f t="shared" si="3702"/>
        <v>1.5</v>
      </c>
      <c r="CO262" s="312">
        <f t="shared" si="3702"/>
        <v>1.5</v>
      </c>
      <c r="CP262" s="312">
        <f t="shared" si="3702"/>
        <v>1.5</v>
      </c>
      <c r="CQ262" s="312">
        <f t="shared" si="3702"/>
        <v>1.5</v>
      </c>
      <c r="CR262" s="312">
        <f t="shared" si="3702"/>
        <v>1.5</v>
      </c>
      <c r="CS262" s="312">
        <f t="shared" si="3702"/>
        <v>1.5</v>
      </c>
      <c r="CT262" s="312">
        <f t="shared" si="3702"/>
        <v>1.5</v>
      </c>
      <c r="CU262" s="312">
        <f t="shared" si="3702"/>
        <v>1.5</v>
      </c>
      <c r="CV262" s="312">
        <f t="shared" si="3702"/>
        <v>1.5</v>
      </c>
      <c r="CW262" s="312">
        <f t="shared" si="3702"/>
        <v>1.5</v>
      </c>
      <c r="CX262" s="312">
        <f t="shared" si="3702"/>
        <v>1.5</v>
      </c>
      <c r="CY262" s="312">
        <f t="shared" si="3702"/>
        <v>1.5</v>
      </c>
      <c r="CZ262" s="312">
        <f t="shared" si="3702"/>
        <v>1.5</v>
      </c>
      <c r="DA262" s="312">
        <f t="shared" si="3702"/>
        <v>1.5</v>
      </c>
      <c r="DB262" s="312">
        <f t="shared" si="3702"/>
        <v>1.5</v>
      </c>
      <c r="DC262" s="312">
        <f t="shared" si="3702"/>
        <v>1.5</v>
      </c>
      <c r="DD262" s="312">
        <f t="shared" si="3702"/>
        <v>1.5</v>
      </c>
      <c r="DE262" s="312">
        <f t="shared" si="3702"/>
        <v>1.5</v>
      </c>
      <c r="DF262" s="312">
        <f t="shared" si="3702"/>
        <v>1.5</v>
      </c>
      <c r="DG262" s="312">
        <f t="shared" si="3702"/>
        <v>1.5</v>
      </c>
      <c r="DH262" s="312">
        <f t="shared" si="3702"/>
        <v>1.5</v>
      </c>
      <c r="DI262" s="312">
        <f t="shared" si="3702"/>
        <v>1.5</v>
      </c>
      <c r="DJ262" s="312">
        <f t="shared" si="3702"/>
        <v>1.5</v>
      </c>
      <c r="DK262" s="312">
        <f t="shared" si="3702"/>
        <v>1.5</v>
      </c>
      <c r="DL262" s="312">
        <f t="shared" si="3702"/>
        <v>1.5</v>
      </c>
      <c r="DM262" s="312">
        <f t="shared" si="3702"/>
        <v>1.5</v>
      </c>
      <c r="DN262" s="312">
        <f t="shared" si="3702"/>
        <v>1.5</v>
      </c>
      <c r="DO262" s="312">
        <f t="shared" si="3702"/>
        <v>1.5</v>
      </c>
      <c r="DP262" s="312">
        <f t="shared" si="3702"/>
        <v>1.5</v>
      </c>
      <c r="DQ262" s="312">
        <f t="shared" si="3702"/>
        <v>1.5</v>
      </c>
      <c r="DR262" s="312">
        <f t="shared" si="3702"/>
        <v>1.5</v>
      </c>
      <c r="DS262" s="312">
        <f t="shared" si="3702"/>
        <v>1.5</v>
      </c>
      <c r="DT262" s="312">
        <f t="shared" si="3702"/>
        <v>1.5</v>
      </c>
      <c r="DU262" s="312">
        <f t="shared" si="3702"/>
        <v>1.5</v>
      </c>
      <c r="DV262" s="312">
        <f t="shared" si="3702"/>
        <v>1.5</v>
      </c>
      <c r="DW262" s="312">
        <f t="shared" si="3702"/>
        <v>1.5</v>
      </c>
      <c r="DX262" s="312">
        <f t="shared" si="3702"/>
        <v>1.5</v>
      </c>
      <c r="DY262" s="312">
        <f t="shared" si="3702"/>
        <v>1.5</v>
      </c>
      <c r="DZ262" s="312">
        <f t="shared" si="3702"/>
        <v>1.5</v>
      </c>
      <c r="EA262" s="312">
        <f t="shared" si="3702"/>
        <v>1.5</v>
      </c>
      <c r="EB262" s="312">
        <f t="shared" si="3702"/>
        <v>1.5</v>
      </c>
    </row>
    <row r="263" spans="3:132" outlineLevel="1" x14ac:dyDescent="0.25">
      <c r="C263" s="327" t="s">
        <v>542</v>
      </c>
      <c r="D263" s="38"/>
      <c r="E263" s="38"/>
      <c r="F263" s="38"/>
      <c r="G263" s="55" t="s">
        <v>220</v>
      </c>
      <c r="H263" s="316">
        <f t="shared" ref="H263" si="3703">SUM(J263:EB263)</f>
        <v>0</v>
      </c>
      <c r="I263" s="38"/>
      <c r="J263" s="314">
        <f>J259*(J260+J261)*J262</f>
        <v>0</v>
      </c>
      <c r="K263" s="314">
        <f t="shared" ref="K263:BV263" si="3704">K259*(K260+K261)*K262</f>
        <v>0</v>
      </c>
      <c r="L263" s="314">
        <f t="shared" si="3704"/>
        <v>0</v>
      </c>
      <c r="M263" s="314">
        <f t="shared" si="3704"/>
        <v>0</v>
      </c>
      <c r="N263" s="314">
        <f t="shared" si="3704"/>
        <v>0</v>
      </c>
      <c r="O263" s="314">
        <f t="shared" si="3704"/>
        <v>0</v>
      </c>
      <c r="P263" s="314">
        <f t="shared" si="3704"/>
        <v>0</v>
      </c>
      <c r="Q263" s="314">
        <f t="shared" si="3704"/>
        <v>0</v>
      </c>
      <c r="R263" s="314">
        <f t="shared" si="3704"/>
        <v>0</v>
      </c>
      <c r="S263" s="314">
        <f t="shared" si="3704"/>
        <v>0</v>
      </c>
      <c r="T263" s="314">
        <f t="shared" si="3704"/>
        <v>0</v>
      </c>
      <c r="U263" s="314">
        <f t="shared" si="3704"/>
        <v>0</v>
      </c>
      <c r="V263" s="314">
        <f t="shared" si="3704"/>
        <v>0</v>
      </c>
      <c r="W263" s="314">
        <f t="shared" si="3704"/>
        <v>0</v>
      </c>
      <c r="X263" s="314">
        <f t="shared" si="3704"/>
        <v>0</v>
      </c>
      <c r="Y263" s="314">
        <f t="shared" si="3704"/>
        <v>0</v>
      </c>
      <c r="Z263" s="314">
        <f t="shared" si="3704"/>
        <v>0</v>
      </c>
      <c r="AA263" s="314">
        <f t="shared" si="3704"/>
        <v>0</v>
      </c>
      <c r="AB263" s="314">
        <f t="shared" si="3704"/>
        <v>0</v>
      </c>
      <c r="AC263" s="314">
        <f t="shared" si="3704"/>
        <v>0</v>
      </c>
      <c r="AD263" s="314">
        <f t="shared" si="3704"/>
        <v>0</v>
      </c>
      <c r="AE263" s="314">
        <f t="shared" si="3704"/>
        <v>0</v>
      </c>
      <c r="AF263" s="314">
        <f t="shared" si="3704"/>
        <v>0</v>
      </c>
      <c r="AG263" s="314">
        <f t="shared" si="3704"/>
        <v>0</v>
      </c>
      <c r="AH263" s="314">
        <f t="shared" si="3704"/>
        <v>0</v>
      </c>
      <c r="AI263" s="314">
        <f t="shared" si="3704"/>
        <v>0</v>
      </c>
      <c r="AJ263" s="314">
        <f t="shared" si="3704"/>
        <v>0</v>
      </c>
      <c r="AK263" s="314">
        <f t="shared" si="3704"/>
        <v>0</v>
      </c>
      <c r="AL263" s="314">
        <f t="shared" si="3704"/>
        <v>0</v>
      </c>
      <c r="AM263" s="314">
        <f t="shared" si="3704"/>
        <v>0</v>
      </c>
      <c r="AN263" s="314">
        <f t="shared" si="3704"/>
        <v>0</v>
      </c>
      <c r="AO263" s="314">
        <f t="shared" si="3704"/>
        <v>0</v>
      </c>
      <c r="AP263" s="314">
        <f t="shared" si="3704"/>
        <v>0</v>
      </c>
      <c r="AQ263" s="314">
        <f t="shared" si="3704"/>
        <v>0</v>
      </c>
      <c r="AR263" s="314">
        <f t="shared" si="3704"/>
        <v>0</v>
      </c>
      <c r="AS263" s="314">
        <f t="shared" si="3704"/>
        <v>0</v>
      </c>
      <c r="AT263" s="314">
        <f t="shared" si="3704"/>
        <v>0</v>
      </c>
      <c r="AU263" s="314">
        <f t="shared" si="3704"/>
        <v>0</v>
      </c>
      <c r="AV263" s="314">
        <f t="shared" si="3704"/>
        <v>0</v>
      </c>
      <c r="AW263" s="314">
        <f t="shared" si="3704"/>
        <v>0</v>
      </c>
      <c r="AX263" s="314">
        <f t="shared" si="3704"/>
        <v>0</v>
      </c>
      <c r="AY263" s="314">
        <f t="shared" si="3704"/>
        <v>0</v>
      </c>
      <c r="AZ263" s="314">
        <f t="shared" si="3704"/>
        <v>0</v>
      </c>
      <c r="BA263" s="314">
        <f t="shared" si="3704"/>
        <v>0</v>
      </c>
      <c r="BB263" s="314">
        <f t="shared" si="3704"/>
        <v>0</v>
      </c>
      <c r="BC263" s="314">
        <f t="shared" si="3704"/>
        <v>0</v>
      </c>
      <c r="BD263" s="314">
        <f t="shared" si="3704"/>
        <v>0</v>
      </c>
      <c r="BE263" s="314">
        <f t="shared" si="3704"/>
        <v>0</v>
      </c>
      <c r="BF263" s="314">
        <f t="shared" si="3704"/>
        <v>0</v>
      </c>
      <c r="BG263" s="314">
        <f t="shared" si="3704"/>
        <v>0</v>
      </c>
      <c r="BH263" s="314">
        <f t="shared" si="3704"/>
        <v>0</v>
      </c>
      <c r="BI263" s="314">
        <f t="shared" si="3704"/>
        <v>0</v>
      </c>
      <c r="BJ263" s="314">
        <f t="shared" si="3704"/>
        <v>0</v>
      </c>
      <c r="BK263" s="314">
        <f t="shared" si="3704"/>
        <v>0</v>
      </c>
      <c r="BL263" s="314">
        <f t="shared" si="3704"/>
        <v>0</v>
      </c>
      <c r="BM263" s="314">
        <f t="shared" si="3704"/>
        <v>0</v>
      </c>
      <c r="BN263" s="314">
        <f t="shared" si="3704"/>
        <v>0</v>
      </c>
      <c r="BO263" s="314">
        <f t="shared" si="3704"/>
        <v>0</v>
      </c>
      <c r="BP263" s="314">
        <f t="shared" si="3704"/>
        <v>0</v>
      </c>
      <c r="BQ263" s="314">
        <f t="shared" si="3704"/>
        <v>0</v>
      </c>
      <c r="BR263" s="314">
        <f t="shared" si="3704"/>
        <v>0</v>
      </c>
      <c r="BS263" s="314">
        <f t="shared" si="3704"/>
        <v>0</v>
      </c>
      <c r="BT263" s="314">
        <f t="shared" si="3704"/>
        <v>0</v>
      </c>
      <c r="BU263" s="314">
        <f t="shared" si="3704"/>
        <v>0</v>
      </c>
      <c r="BV263" s="314">
        <f t="shared" si="3704"/>
        <v>0</v>
      </c>
      <c r="BW263" s="314">
        <f t="shared" ref="BW263:EB263" si="3705">BW259*(BW260+BW261)*BW262</f>
        <v>0</v>
      </c>
      <c r="BX263" s="314">
        <f t="shared" si="3705"/>
        <v>0</v>
      </c>
      <c r="BY263" s="314">
        <f t="shared" si="3705"/>
        <v>0</v>
      </c>
      <c r="BZ263" s="314">
        <f t="shared" si="3705"/>
        <v>0</v>
      </c>
      <c r="CA263" s="314">
        <f t="shared" si="3705"/>
        <v>0</v>
      </c>
      <c r="CB263" s="314">
        <f t="shared" si="3705"/>
        <v>0</v>
      </c>
      <c r="CC263" s="314">
        <f t="shared" si="3705"/>
        <v>0</v>
      </c>
      <c r="CD263" s="314">
        <f t="shared" si="3705"/>
        <v>0</v>
      </c>
      <c r="CE263" s="314">
        <f t="shared" si="3705"/>
        <v>0</v>
      </c>
      <c r="CF263" s="314">
        <f t="shared" si="3705"/>
        <v>0</v>
      </c>
      <c r="CG263" s="314">
        <f t="shared" si="3705"/>
        <v>0</v>
      </c>
      <c r="CH263" s="314">
        <f t="shared" si="3705"/>
        <v>0</v>
      </c>
      <c r="CI263" s="314">
        <f t="shared" si="3705"/>
        <v>0</v>
      </c>
      <c r="CJ263" s="314">
        <f t="shared" si="3705"/>
        <v>0</v>
      </c>
      <c r="CK263" s="314">
        <f t="shared" si="3705"/>
        <v>0</v>
      </c>
      <c r="CL263" s="314">
        <f t="shared" si="3705"/>
        <v>0</v>
      </c>
      <c r="CM263" s="314">
        <f t="shared" si="3705"/>
        <v>0</v>
      </c>
      <c r="CN263" s="314">
        <f t="shared" si="3705"/>
        <v>0</v>
      </c>
      <c r="CO263" s="314">
        <f t="shared" si="3705"/>
        <v>0</v>
      </c>
      <c r="CP263" s="314">
        <f t="shared" si="3705"/>
        <v>0</v>
      </c>
      <c r="CQ263" s="314">
        <f t="shared" si="3705"/>
        <v>0</v>
      </c>
      <c r="CR263" s="314">
        <f t="shared" si="3705"/>
        <v>0</v>
      </c>
      <c r="CS263" s="314">
        <f t="shared" si="3705"/>
        <v>0</v>
      </c>
      <c r="CT263" s="314">
        <f t="shared" si="3705"/>
        <v>0</v>
      </c>
      <c r="CU263" s="314">
        <f t="shared" si="3705"/>
        <v>0</v>
      </c>
      <c r="CV263" s="314">
        <f t="shared" si="3705"/>
        <v>0</v>
      </c>
      <c r="CW263" s="314">
        <f t="shared" si="3705"/>
        <v>0</v>
      </c>
      <c r="CX263" s="314">
        <f t="shared" si="3705"/>
        <v>0</v>
      </c>
      <c r="CY263" s="314">
        <f t="shared" si="3705"/>
        <v>0</v>
      </c>
      <c r="CZ263" s="314">
        <f t="shared" si="3705"/>
        <v>0</v>
      </c>
      <c r="DA263" s="314">
        <f t="shared" si="3705"/>
        <v>0</v>
      </c>
      <c r="DB263" s="314">
        <f t="shared" si="3705"/>
        <v>0</v>
      </c>
      <c r="DC263" s="314">
        <f t="shared" si="3705"/>
        <v>0</v>
      </c>
      <c r="DD263" s="314">
        <f t="shared" si="3705"/>
        <v>0</v>
      </c>
      <c r="DE263" s="314">
        <f t="shared" si="3705"/>
        <v>0</v>
      </c>
      <c r="DF263" s="314">
        <f t="shared" si="3705"/>
        <v>0</v>
      </c>
      <c r="DG263" s="314">
        <f t="shared" si="3705"/>
        <v>0</v>
      </c>
      <c r="DH263" s="314">
        <f t="shared" si="3705"/>
        <v>0</v>
      </c>
      <c r="DI263" s="314">
        <f t="shared" si="3705"/>
        <v>0</v>
      </c>
      <c r="DJ263" s="314">
        <f t="shared" si="3705"/>
        <v>0</v>
      </c>
      <c r="DK263" s="314">
        <f t="shared" si="3705"/>
        <v>0</v>
      </c>
      <c r="DL263" s="314">
        <f t="shared" si="3705"/>
        <v>0</v>
      </c>
      <c r="DM263" s="314">
        <f t="shared" si="3705"/>
        <v>0</v>
      </c>
      <c r="DN263" s="314">
        <f t="shared" si="3705"/>
        <v>0</v>
      </c>
      <c r="DO263" s="314">
        <f t="shared" si="3705"/>
        <v>0</v>
      </c>
      <c r="DP263" s="314">
        <f t="shared" si="3705"/>
        <v>0</v>
      </c>
      <c r="DQ263" s="314">
        <f t="shared" si="3705"/>
        <v>0</v>
      </c>
      <c r="DR263" s="314">
        <f t="shared" si="3705"/>
        <v>0</v>
      </c>
      <c r="DS263" s="314">
        <f t="shared" si="3705"/>
        <v>0</v>
      </c>
      <c r="DT263" s="314">
        <f t="shared" si="3705"/>
        <v>0</v>
      </c>
      <c r="DU263" s="314">
        <f t="shared" si="3705"/>
        <v>0</v>
      </c>
      <c r="DV263" s="314">
        <f t="shared" si="3705"/>
        <v>0</v>
      </c>
      <c r="DW263" s="314">
        <f t="shared" si="3705"/>
        <v>0</v>
      </c>
      <c r="DX263" s="314">
        <f t="shared" si="3705"/>
        <v>0</v>
      </c>
      <c r="DY263" s="314">
        <f t="shared" si="3705"/>
        <v>0</v>
      </c>
      <c r="DZ263" s="314">
        <f t="shared" si="3705"/>
        <v>0</v>
      </c>
      <c r="EA263" s="314">
        <f t="shared" si="3705"/>
        <v>0</v>
      </c>
      <c r="EB263" s="314">
        <f t="shared" si="3705"/>
        <v>0</v>
      </c>
    </row>
    <row r="264" spans="3:132" outlineLevel="1" x14ac:dyDescent="0.25">
      <c r="C264" s="324" t="s">
        <v>417</v>
      </c>
      <c r="D264" s="34"/>
      <c r="E264" s="34"/>
      <c r="F264" s="34"/>
      <c r="G264" s="67" t="s">
        <v>215</v>
      </c>
      <c r="H264" s="34"/>
      <c r="I264" s="34"/>
      <c r="J264" s="126">
        <f>J$13</f>
        <v>1</v>
      </c>
      <c r="K264" s="126">
        <f t="shared" ref="K264:BV264" si="3706">K$13</f>
        <v>1.0026792493128671</v>
      </c>
      <c r="L264" s="126">
        <f t="shared" si="3706"/>
        <v>1.0056539350998608</v>
      </c>
      <c r="M264" s="126">
        <f t="shared" si="3706"/>
        <v>1.0085410656939733</v>
      </c>
      <c r="N264" s="126">
        <f t="shared" si="3706"/>
        <v>1.0114364849476103</v>
      </c>
      <c r="O264" s="126">
        <f t="shared" si="3706"/>
        <v>1.0143402166566737</v>
      </c>
      <c r="P264" s="126">
        <f t="shared" si="3706"/>
        <v>1.0172522846853813</v>
      </c>
      <c r="Q264" s="126">
        <f t="shared" si="3706"/>
        <v>1.0201727129664624</v>
      </c>
      <c r="R264" s="126">
        <f t="shared" si="3706"/>
        <v>1.0231015255013547</v>
      </c>
      <c r="S264" s="126">
        <f t="shared" si="3706"/>
        <v>1.0260387463604019</v>
      </c>
      <c r="T264" s="126">
        <f t="shared" si="3706"/>
        <v>1.028984399683051</v>
      </c>
      <c r="U264" s="126">
        <f t="shared" si="3706"/>
        <v>1.0319385096780509</v>
      </c>
      <c r="V264" s="126">
        <f t="shared" si="3706"/>
        <v>1.0349011006236515</v>
      </c>
      <c r="W264" s="126">
        <f t="shared" si="3706"/>
        <v>1.0377730230388176</v>
      </c>
      <c r="X264" s="126">
        <f t="shared" si="3706"/>
        <v>1.0408518228283561</v>
      </c>
      <c r="Y264" s="126">
        <f t="shared" si="3706"/>
        <v>1.0438400029932626</v>
      </c>
      <c r="Z264" s="126">
        <f t="shared" si="3706"/>
        <v>1.046836761920777</v>
      </c>
      <c r="AA264" s="126">
        <f t="shared" si="3706"/>
        <v>1.0498421242396576</v>
      </c>
      <c r="AB264" s="126">
        <f t="shared" si="3706"/>
        <v>1.05285611464937</v>
      </c>
      <c r="AC264" s="126">
        <f t="shared" si="3706"/>
        <v>1.0558787579202888</v>
      </c>
      <c r="AD264" s="126">
        <f t="shared" si="3706"/>
        <v>1.0589100788939025</v>
      </c>
      <c r="AE264" s="126">
        <f t="shared" si="3706"/>
        <v>1.0619501024830165</v>
      </c>
      <c r="AF264" s="126">
        <f t="shared" si="3706"/>
        <v>1.0649988536719583</v>
      </c>
      <c r="AG264" s="126">
        <f t="shared" si="3706"/>
        <v>1.0680563575167832</v>
      </c>
      <c r="AH264" s="126">
        <f t="shared" si="3706"/>
        <v>1.0711226391454798</v>
      </c>
      <c r="AI264" s="126">
        <f t="shared" si="3706"/>
        <v>1.0739924437404067</v>
      </c>
      <c r="AJ264" s="126">
        <f t="shared" si="3706"/>
        <v>1.0771786970311998</v>
      </c>
      <c r="AK264" s="126">
        <f t="shared" si="3706"/>
        <v>1.0802711679727233</v>
      </c>
      <c r="AL264" s="126">
        <f t="shared" si="3706"/>
        <v>1.0833725170851116</v>
      </c>
      <c r="AM264" s="126">
        <f t="shared" si="3706"/>
        <v>1.0864827698566941</v>
      </c>
      <c r="AN264" s="126">
        <f t="shared" si="3706"/>
        <v>1.0896019518489746</v>
      </c>
      <c r="AO264" s="126">
        <f t="shared" si="3706"/>
        <v>1.0927300886968412</v>
      </c>
      <c r="AP264" s="126">
        <f t="shared" si="3706"/>
        <v>1.0958672061087775</v>
      </c>
      <c r="AQ264" s="126">
        <f t="shared" si="3706"/>
        <v>1.0990133298670732</v>
      </c>
      <c r="AR264" s="126">
        <f t="shared" si="3706"/>
        <v>1.1021684858280367</v>
      </c>
      <c r="AS264" s="126">
        <f t="shared" si="3706"/>
        <v>1.1053326999222071</v>
      </c>
      <c r="AT264" s="126">
        <f t="shared" si="3706"/>
        <v>1.1085059981545673</v>
      </c>
      <c r="AU264" s="126">
        <f t="shared" si="3706"/>
        <v>1.111475962088432</v>
      </c>
      <c r="AV264" s="126">
        <f t="shared" si="3706"/>
        <v>1.1147734191259395</v>
      </c>
      <c r="AW264" s="126">
        <f t="shared" si="3706"/>
        <v>1.1179738207069689</v>
      </c>
      <c r="AX264" s="126">
        <f t="shared" si="3706"/>
        <v>1.1211834103167977</v>
      </c>
      <c r="AY264" s="126">
        <f t="shared" si="3706"/>
        <v>1.1244022143333261</v>
      </c>
      <c r="AZ264" s="126">
        <f t="shared" si="3706"/>
        <v>1.1276302592101826</v>
      </c>
      <c r="BA264" s="126">
        <f t="shared" si="3706"/>
        <v>1.1308675714769412</v>
      </c>
      <c r="BB264" s="126">
        <f t="shared" si="3706"/>
        <v>1.1341141777393395</v>
      </c>
      <c r="BC264" s="126">
        <f t="shared" si="3706"/>
        <v>1.1373701046794982</v>
      </c>
      <c r="BD264" s="126">
        <f t="shared" si="3706"/>
        <v>1.1406353790561385</v>
      </c>
      <c r="BE264" s="126">
        <f t="shared" si="3706"/>
        <v>1.1439100277048042</v>
      </c>
      <c r="BF264" s="126">
        <f t="shared" si="3706"/>
        <v>1.1471940775380809</v>
      </c>
      <c r="BG264" s="126">
        <f t="shared" si="3706"/>
        <v>1.15026769648205</v>
      </c>
      <c r="BH264" s="126">
        <f t="shared" si="3706"/>
        <v>1.1536802383994258</v>
      </c>
      <c r="BI264" s="126">
        <f t="shared" si="3706"/>
        <v>1.1569923375180708</v>
      </c>
      <c r="BJ264" s="126">
        <f t="shared" si="3706"/>
        <v>1.1603139453378331</v>
      </c>
      <c r="BK264" s="126">
        <f t="shared" si="3706"/>
        <v>1.1636450891572303</v>
      </c>
      <c r="BL264" s="126">
        <f t="shared" si="3706"/>
        <v>1.1669857963531516</v>
      </c>
      <c r="BM264" s="126">
        <f t="shared" si="3706"/>
        <v>1.1703360943810825</v>
      </c>
      <c r="BN264" s="126">
        <f t="shared" si="3706"/>
        <v>1.1736960107753303</v>
      </c>
      <c r="BO264" s="126">
        <f t="shared" si="3706"/>
        <v>1.1770655731492505</v>
      </c>
      <c r="BP264" s="126">
        <f t="shared" si="3706"/>
        <v>1.180444809195474</v>
      </c>
      <c r="BQ264" s="126">
        <f t="shared" si="3706"/>
        <v>1.1838337466861339</v>
      </c>
      <c r="BR264" s="126">
        <f t="shared" si="3706"/>
        <v>1.1872324134730949</v>
      </c>
      <c r="BS264" s="126">
        <f t="shared" si="3706"/>
        <v>1.1905270658589224</v>
      </c>
      <c r="BT264" s="126">
        <f t="shared" si="3706"/>
        <v>1.1940590467434065</v>
      </c>
      <c r="BU264" s="126">
        <f t="shared" si="3706"/>
        <v>1.1974870693312041</v>
      </c>
      <c r="BV264" s="126">
        <f t="shared" si="3706"/>
        <v>1.2009249334246579</v>
      </c>
      <c r="BW264" s="126">
        <f t="shared" ref="BW264:EB264" si="3707">BW$13</f>
        <v>1.204372667277734</v>
      </c>
      <c r="BX264" s="126">
        <f t="shared" si="3707"/>
        <v>1.2078302992255125</v>
      </c>
      <c r="BY264" s="126">
        <f t="shared" si="3707"/>
        <v>1.2112978576844211</v>
      </c>
      <c r="BZ264" s="126">
        <f t="shared" si="3707"/>
        <v>1.2147753711524676</v>
      </c>
      <c r="CA264" s="126">
        <f t="shared" si="3707"/>
        <v>1.2182628682094752</v>
      </c>
      <c r="CB264" s="126">
        <f t="shared" si="3707"/>
        <v>1.2217603775173165</v>
      </c>
      <c r="CC264" s="126">
        <f t="shared" si="3707"/>
        <v>1.2252679278201495</v>
      </c>
      <c r="CD264" s="126">
        <f t="shared" si="3707"/>
        <v>1.2287855479446541</v>
      </c>
      <c r="CE264" s="126">
        <f t="shared" si="3707"/>
        <v>1.232077770779646</v>
      </c>
      <c r="CF264" s="126">
        <f t="shared" si="3707"/>
        <v>1.23573302168438</v>
      </c>
      <c r="CG264" s="126">
        <f t="shared" si="3707"/>
        <v>1.2392806860334544</v>
      </c>
      <c r="CH264" s="126">
        <f t="shared" si="3707"/>
        <v>1.2428385353675644</v>
      </c>
      <c r="CI264" s="126">
        <f t="shared" si="3707"/>
        <v>1.2464065989267703</v>
      </c>
      <c r="CJ264" s="126">
        <f t="shared" si="3707"/>
        <v>1.2499849060350778</v>
      </c>
      <c r="CK264" s="126">
        <f t="shared" si="3707"/>
        <v>1.2535734861006791</v>
      </c>
      <c r="CL264" s="126">
        <f t="shared" si="3707"/>
        <v>1.257172368616194</v>
      </c>
      <c r="CM264" s="126">
        <f t="shared" si="3707"/>
        <v>1.2607815831589126</v>
      </c>
      <c r="CN264" s="126">
        <f t="shared" si="3707"/>
        <v>1.2644011593910389</v>
      </c>
      <c r="CO264" s="126">
        <f t="shared" si="3707"/>
        <v>1.2680311270599336</v>
      </c>
      <c r="CP264" s="126">
        <f t="shared" si="3707"/>
        <v>1.2716715159983594</v>
      </c>
      <c r="CQ264" s="126">
        <f t="shared" si="3707"/>
        <v>1.2750786410337906</v>
      </c>
      <c r="CR264" s="126">
        <f t="shared" si="3707"/>
        <v>1.2788614642181557</v>
      </c>
      <c r="CS264" s="126">
        <f t="shared" si="3707"/>
        <v>1.2825329459576562</v>
      </c>
      <c r="CT264" s="126">
        <f t="shared" si="3707"/>
        <v>1.2862149681493797</v>
      </c>
      <c r="CU264" s="126">
        <f t="shared" si="3707"/>
        <v>1.289907561053897</v>
      </c>
      <c r="CV264" s="126">
        <f t="shared" si="3707"/>
        <v>1.293610755018654</v>
      </c>
      <c r="CW264" s="126">
        <f t="shared" si="3707"/>
        <v>1.2973245804782207</v>
      </c>
      <c r="CX264" s="126">
        <f t="shared" si="3707"/>
        <v>1.3010490679545423</v>
      </c>
      <c r="CY264" s="126">
        <f t="shared" si="3707"/>
        <v>1.304784248057189</v>
      </c>
      <c r="CZ264" s="126">
        <f t="shared" si="3707"/>
        <v>1.3085301514836076</v>
      </c>
      <c r="DA264" s="126">
        <f t="shared" si="3707"/>
        <v>1.3122868090193751</v>
      </c>
      <c r="DB264" s="126">
        <f t="shared" si="3707"/>
        <v>1.3160542515384499</v>
      </c>
      <c r="DC264" s="126">
        <f t="shared" si="3707"/>
        <v>1.3195802889875801</v>
      </c>
      <c r="DD264" s="126">
        <f t="shared" si="3707"/>
        <v>1.323495136864544</v>
      </c>
      <c r="DE264" s="126">
        <f t="shared" si="3707"/>
        <v>1.3272947573576725</v>
      </c>
      <c r="DF264" s="126">
        <f t="shared" si="3707"/>
        <v>1.3311052861764079</v>
      </c>
      <c r="DG264" s="126">
        <f t="shared" si="3707"/>
        <v>1.3349267546374479</v>
      </c>
      <c r="DH264" s="126">
        <f t="shared" si="3707"/>
        <v>1.3387591941473977</v>
      </c>
      <c r="DI264" s="126">
        <f t="shared" si="3707"/>
        <v>1.3426026362030277</v>
      </c>
      <c r="DJ264" s="126">
        <f t="shared" si="3707"/>
        <v>1.3464571123915319</v>
      </c>
      <c r="DK264" s="126">
        <f t="shared" si="3707"/>
        <v>1.3503226543907885</v>
      </c>
      <c r="DL264" s="126">
        <f t="shared" si="3707"/>
        <v>1.3541992939696192</v>
      </c>
      <c r="DM264" s="126">
        <f t="shared" si="3707"/>
        <v>1.358087062988051</v>
      </c>
      <c r="DN264" s="126">
        <f t="shared" si="3707"/>
        <v>1.361985993397578</v>
      </c>
      <c r="DO264" s="126">
        <f t="shared" si="3707"/>
        <v>1.3657655991021458</v>
      </c>
      <c r="DP264" s="126">
        <f t="shared" si="3707"/>
        <v>1.3698174666548035</v>
      </c>
      <c r="DQ264" s="126">
        <f t="shared" si="3707"/>
        <v>1.3737500738651915</v>
      </c>
      <c r="DR264" s="126">
        <f t="shared" si="3707"/>
        <v>1.3776939711925826</v>
      </c>
      <c r="DS264" s="126">
        <f t="shared" si="3707"/>
        <v>1.381649191049759</v>
      </c>
      <c r="DT264" s="126">
        <f t="shared" si="3707"/>
        <v>1.385615765942557</v>
      </c>
      <c r="DU264" s="126">
        <f t="shared" si="3707"/>
        <v>1.3895937284701338</v>
      </c>
      <c r="DV264" s="126">
        <f t="shared" si="3707"/>
        <v>1.3935831113252357</v>
      </c>
      <c r="DW264" s="126">
        <f t="shared" si="3707"/>
        <v>1.3975839472944662</v>
      </c>
      <c r="DX264" s="126">
        <f t="shared" si="3707"/>
        <v>1.401596269258556</v>
      </c>
      <c r="DY264" s="126">
        <f t="shared" si="3707"/>
        <v>1.4056201101926329</v>
      </c>
      <c r="DZ264" s="126">
        <f t="shared" si="3707"/>
        <v>1.4096555031664932</v>
      </c>
      <c r="EA264" s="126">
        <f t="shared" si="3707"/>
        <v>1.4134323217047313</v>
      </c>
      <c r="EB264" s="126">
        <f t="shared" si="3707"/>
        <v>1.4176256038945581</v>
      </c>
    </row>
    <row r="265" spans="3:132" outlineLevel="1" x14ac:dyDescent="0.25">
      <c r="C265" s="321" t="s">
        <v>510</v>
      </c>
      <c r="D265" s="38"/>
      <c r="E265" s="38"/>
      <c r="F265" s="38"/>
      <c r="G265" s="52" t="s">
        <v>220</v>
      </c>
      <c r="H265" s="46">
        <f t="shared" ref="H265" si="3708">SUM(J265:EB265)</f>
        <v>0</v>
      </c>
      <c r="I265" s="38"/>
      <c r="J265" s="82">
        <f>J263*J264</f>
        <v>0</v>
      </c>
      <c r="K265" s="82">
        <f t="shared" ref="K265" si="3709">K263*K264</f>
        <v>0</v>
      </c>
      <c r="L265" s="82">
        <f t="shared" ref="L265" si="3710">L263*L264</f>
        <v>0</v>
      </c>
      <c r="M265" s="82">
        <f t="shared" ref="M265" si="3711">M263*M264</f>
        <v>0</v>
      </c>
      <c r="N265" s="82">
        <f t="shared" ref="N265" si="3712">N263*N264</f>
        <v>0</v>
      </c>
      <c r="O265" s="82">
        <f t="shared" ref="O265" si="3713">O263*O264</f>
        <v>0</v>
      </c>
      <c r="P265" s="82">
        <f t="shared" ref="P265" si="3714">P263*P264</f>
        <v>0</v>
      </c>
      <c r="Q265" s="82">
        <f t="shared" ref="Q265" si="3715">Q263*Q264</f>
        <v>0</v>
      </c>
      <c r="R265" s="82">
        <f t="shared" ref="R265" si="3716">R263*R264</f>
        <v>0</v>
      </c>
      <c r="S265" s="82">
        <f t="shared" ref="S265" si="3717">S263*S264</f>
        <v>0</v>
      </c>
      <c r="T265" s="82">
        <f t="shared" ref="T265" si="3718">T263*T264</f>
        <v>0</v>
      </c>
      <c r="U265" s="82">
        <f t="shared" ref="U265" si="3719">U263*U264</f>
        <v>0</v>
      </c>
      <c r="V265" s="82">
        <f t="shared" ref="V265" si="3720">V263*V264</f>
        <v>0</v>
      </c>
      <c r="W265" s="82">
        <f t="shared" ref="W265" si="3721">W263*W264</f>
        <v>0</v>
      </c>
      <c r="X265" s="82">
        <f t="shared" ref="X265" si="3722">X263*X264</f>
        <v>0</v>
      </c>
      <c r="Y265" s="82">
        <f t="shared" ref="Y265" si="3723">Y263*Y264</f>
        <v>0</v>
      </c>
      <c r="Z265" s="82">
        <f t="shared" ref="Z265" si="3724">Z263*Z264</f>
        <v>0</v>
      </c>
      <c r="AA265" s="82">
        <f t="shared" ref="AA265" si="3725">AA263*AA264</f>
        <v>0</v>
      </c>
      <c r="AB265" s="82">
        <f t="shared" ref="AB265" si="3726">AB263*AB264</f>
        <v>0</v>
      </c>
      <c r="AC265" s="82">
        <f t="shared" ref="AC265" si="3727">AC263*AC264</f>
        <v>0</v>
      </c>
      <c r="AD265" s="82">
        <f t="shared" ref="AD265" si="3728">AD263*AD264</f>
        <v>0</v>
      </c>
      <c r="AE265" s="82">
        <f t="shared" ref="AE265" si="3729">AE263*AE264</f>
        <v>0</v>
      </c>
      <c r="AF265" s="82">
        <f t="shared" ref="AF265" si="3730">AF263*AF264</f>
        <v>0</v>
      </c>
      <c r="AG265" s="82">
        <f t="shared" ref="AG265" si="3731">AG263*AG264</f>
        <v>0</v>
      </c>
      <c r="AH265" s="82">
        <f t="shared" ref="AH265" si="3732">AH263*AH264</f>
        <v>0</v>
      </c>
      <c r="AI265" s="82">
        <f t="shared" ref="AI265" si="3733">AI263*AI264</f>
        <v>0</v>
      </c>
      <c r="AJ265" s="82">
        <f t="shared" ref="AJ265" si="3734">AJ263*AJ264</f>
        <v>0</v>
      </c>
      <c r="AK265" s="82">
        <f t="shared" ref="AK265" si="3735">AK263*AK264</f>
        <v>0</v>
      </c>
      <c r="AL265" s="82">
        <f t="shared" ref="AL265" si="3736">AL263*AL264</f>
        <v>0</v>
      </c>
      <c r="AM265" s="82">
        <f t="shared" ref="AM265" si="3737">AM263*AM264</f>
        <v>0</v>
      </c>
      <c r="AN265" s="82">
        <f t="shared" ref="AN265" si="3738">AN263*AN264</f>
        <v>0</v>
      </c>
      <c r="AO265" s="82">
        <f t="shared" ref="AO265" si="3739">AO263*AO264</f>
        <v>0</v>
      </c>
      <c r="AP265" s="82">
        <f t="shared" ref="AP265" si="3740">AP263*AP264</f>
        <v>0</v>
      </c>
      <c r="AQ265" s="82">
        <f t="shared" ref="AQ265" si="3741">AQ263*AQ264</f>
        <v>0</v>
      </c>
      <c r="AR265" s="82">
        <f t="shared" ref="AR265" si="3742">AR263*AR264</f>
        <v>0</v>
      </c>
      <c r="AS265" s="82">
        <f t="shared" ref="AS265" si="3743">AS263*AS264</f>
        <v>0</v>
      </c>
      <c r="AT265" s="82">
        <f t="shared" ref="AT265" si="3744">AT263*AT264</f>
        <v>0</v>
      </c>
      <c r="AU265" s="82">
        <f t="shared" ref="AU265" si="3745">AU263*AU264</f>
        <v>0</v>
      </c>
      <c r="AV265" s="82">
        <f t="shared" ref="AV265" si="3746">AV263*AV264</f>
        <v>0</v>
      </c>
      <c r="AW265" s="82">
        <f t="shared" ref="AW265" si="3747">AW263*AW264</f>
        <v>0</v>
      </c>
      <c r="AX265" s="82">
        <f t="shared" ref="AX265" si="3748">AX263*AX264</f>
        <v>0</v>
      </c>
      <c r="AY265" s="82">
        <f t="shared" ref="AY265" si="3749">AY263*AY264</f>
        <v>0</v>
      </c>
      <c r="AZ265" s="82">
        <f t="shared" ref="AZ265" si="3750">AZ263*AZ264</f>
        <v>0</v>
      </c>
      <c r="BA265" s="82">
        <f t="shared" ref="BA265" si="3751">BA263*BA264</f>
        <v>0</v>
      </c>
      <c r="BB265" s="82">
        <f t="shared" ref="BB265" si="3752">BB263*BB264</f>
        <v>0</v>
      </c>
      <c r="BC265" s="82">
        <f t="shared" ref="BC265" si="3753">BC263*BC264</f>
        <v>0</v>
      </c>
      <c r="BD265" s="82">
        <f t="shared" ref="BD265" si="3754">BD263*BD264</f>
        <v>0</v>
      </c>
      <c r="BE265" s="82">
        <f t="shared" ref="BE265" si="3755">BE263*BE264</f>
        <v>0</v>
      </c>
      <c r="BF265" s="82">
        <f t="shared" ref="BF265" si="3756">BF263*BF264</f>
        <v>0</v>
      </c>
      <c r="BG265" s="82">
        <f t="shared" ref="BG265" si="3757">BG263*BG264</f>
        <v>0</v>
      </c>
      <c r="BH265" s="82">
        <f t="shared" ref="BH265" si="3758">BH263*BH264</f>
        <v>0</v>
      </c>
      <c r="BI265" s="82">
        <f t="shared" ref="BI265" si="3759">BI263*BI264</f>
        <v>0</v>
      </c>
      <c r="BJ265" s="82">
        <f t="shared" ref="BJ265" si="3760">BJ263*BJ264</f>
        <v>0</v>
      </c>
      <c r="BK265" s="82">
        <f t="shared" ref="BK265" si="3761">BK263*BK264</f>
        <v>0</v>
      </c>
      <c r="BL265" s="82">
        <f t="shared" ref="BL265" si="3762">BL263*BL264</f>
        <v>0</v>
      </c>
      <c r="BM265" s="82">
        <f t="shared" ref="BM265" si="3763">BM263*BM264</f>
        <v>0</v>
      </c>
      <c r="BN265" s="82">
        <f t="shared" ref="BN265" si="3764">BN263*BN264</f>
        <v>0</v>
      </c>
      <c r="BO265" s="82">
        <f t="shared" ref="BO265" si="3765">BO263*BO264</f>
        <v>0</v>
      </c>
      <c r="BP265" s="82">
        <f t="shared" ref="BP265" si="3766">BP263*BP264</f>
        <v>0</v>
      </c>
      <c r="BQ265" s="82">
        <f t="shared" ref="BQ265" si="3767">BQ263*BQ264</f>
        <v>0</v>
      </c>
      <c r="BR265" s="82">
        <f t="shared" ref="BR265" si="3768">BR263*BR264</f>
        <v>0</v>
      </c>
      <c r="BS265" s="82">
        <f t="shared" ref="BS265" si="3769">BS263*BS264</f>
        <v>0</v>
      </c>
      <c r="BT265" s="82">
        <f t="shared" ref="BT265" si="3770">BT263*BT264</f>
        <v>0</v>
      </c>
      <c r="BU265" s="82">
        <f t="shared" ref="BU265" si="3771">BU263*BU264</f>
        <v>0</v>
      </c>
      <c r="BV265" s="82">
        <f t="shared" ref="BV265" si="3772">BV263*BV264</f>
        <v>0</v>
      </c>
      <c r="BW265" s="82">
        <f t="shared" ref="BW265" si="3773">BW263*BW264</f>
        <v>0</v>
      </c>
      <c r="BX265" s="82">
        <f t="shared" ref="BX265" si="3774">BX263*BX264</f>
        <v>0</v>
      </c>
      <c r="BY265" s="82">
        <f t="shared" ref="BY265" si="3775">BY263*BY264</f>
        <v>0</v>
      </c>
      <c r="BZ265" s="82">
        <f t="shared" ref="BZ265" si="3776">BZ263*BZ264</f>
        <v>0</v>
      </c>
      <c r="CA265" s="82">
        <f t="shared" ref="CA265" si="3777">CA263*CA264</f>
        <v>0</v>
      </c>
      <c r="CB265" s="82">
        <f t="shared" ref="CB265" si="3778">CB263*CB264</f>
        <v>0</v>
      </c>
      <c r="CC265" s="82">
        <f t="shared" ref="CC265" si="3779">CC263*CC264</f>
        <v>0</v>
      </c>
      <c r="CD265" s="82">
        <f t="shared" ref="CD265" si="3780">CD263*CD264</f>
        <v>0</v>
      </c>
      <c r="CE265" s="82">
        <f t="shared" ref="CE265" si="3781">CE263*CE264</f>
        <v>0</v>
      </c>
      <c r="CF265" s="82">
        <f t="shared" ref="CF265" si="3782">CF263*CF264</f>
        <v>0</v>
      </c>
      <c r="CG265" s="82">
        <f t="shared" ref="CG265" si="3783">CG263*CG264</f>
        <v>0</v>
      </c>
      <c r="CH265" s="82">
        <f t="shared" ref="CH265" si="3784">CH263*CH264</f>
        <v>0</v>
      </c>
      <c r="CI265" s="82">
        <f t="shared" ref="CI265" si="3785">CI263*CI264</f>
        <v>0</v>
      </c>
      <c r="CJ265" s="82">
        <f t="shared" ref="CJ265" si="3786">CJ263*CJ264</f>
        <v>0</v>
      </c>
      <c r="CK265" s="82">
        <f t="shared" ref="CK265" si="3787">CK263*CK264</f>
        <v>0</v>
      </c>
      <c r="CL265" s="82">
        <f t="shared" ref="CL265" si="3788">CL263*CL264</f>
        <v>0</v>
      </c>
      <c r="CM265" s="82">
        <f t="shared" ref="CM265" si="3789">CM263*CM264</f>
        <v>0</v>
      </c>
      <c r="CN265" s="82">
        <f t="shared" ref="CN265" si="3790">CN263*CN264</f>
        <v>0</v>
      </c>
      <c r="CO265" s="82">
        <f t="shared" ref="CO265" si="3791">CO263*CO264</f>
        <v>0</v>
      </c>
      <c r="CP265" s="82">
        <f t="shared" ref="CP265" si="3792">CP263*CP264</f>
        <v>0</v>
      </c>
      <c r="CQ265" s="82">
        <f t="shared" ref="CQ265" si="3793">CQ263*CQ264</f>
        <v>0</v>
      </c>
      <c r="CR265" s="82">
        <f t="shared" ref="CR265" si="3794">CR263*CR264</f>
        <v>0</v>
      </c>
      <c r="CS265" s="82">
        <f t="shared" ref="CS265" si="3795">CS263*CS264</f>
        <v>0</v>
      </c>
      <c r="CT265" s="82">
        <f t="shared" ref="CT265" si="3796">CT263*CT264</f>
        <v>0</v>
      </c>
      <c r="CU265" s="82">
        <f t="shared" ref="CU265" si="3797">CU263*CU264</f>
        <v>0</v>
      </c>
      <c r="CV265" s="82">
        <f t="shared" ref="CV265" si="3798">CV263*CV264</f>
        <v>0</v>
      </c>
      <c r="CW265" s="82">
        <f t="shared" ref="CW265" si="3799">CW263*CW264</f>
        <v>0</v>
      </c>
      <c r="CX265" s="82">
        <f t="shared" ref="CX265" si="3800">CX263*CX264</f>
        <v>0</v>
      </c>
      <c r="CY265" s="82">
        <f t="shared" ref="CY265" si="3801">CY263*CY264</f>
        <v>0</v>
      </c>
      <c r="CZ265" s="82">
        <f t="shared" ref="CZ265" si="3802">CZ263*CZ264</f>
        <v>0</v>
      </c>
      <c r="DA265" s="82">
        <f t="shared" ref="DA265" si="3803">DA263*DA264</f>
        <v>0</v>
      </c>
      <c r="DB265" s="82">
        <f t="shared" ref="DB265" si="3804">DB263*DB264</f>
        <v>0</v>
      </c>
      <c r="DC265" s="82">
        <f t="shared" ref="DC265" si="3805">DC263*DC264</f>
        <v>0</v>
      </c>
      <c r="DD265" s="82">
        <f t="shared" ref="DD265" si="3806">DD263*DD264</f>
        <v>0</v>
      </c>
      <c r="DE265" s="82">
        <f t="shared" ref="DE265" si="3807">DE263*DE264</f>
        <v>0</v>
      </c>
      <c r="DF265" s="82">
        <f t="shared" ref="DF265" si="3808">DF263*DF264</f>
        <v>0</v>
      </c>
      <c r="DG265" s="82">
        <f t="shared" ref="DG265" si="3809">DG263*DG264</f>
        <v>0</v>
      </c>
      <c r="DH265" s="82">
        <f t="shared" ref="DH265" si="3810">DH263*DH264</f>
        <v>0</v>
      </c>
      <c r="DI265" s="82">
        <f t="shared" ref="DI265" si="3811">DI263*DI264</f>
        <v>0</v>
      </c>
      <c r="DJ265" s="82">
        <f t="shared" ref="DJ265" si="3812">DJ263*DJ264</f>
        <v>0</v>
      </c>
      <c r="DK265" s="82">
        <f t="shared" ref="DK265" si="3813">DK263*DK264</f>
        <v>0</v>
      </c>
      <c r="DL265" s="82">
        <f t="shared" ref="DL265" si="3814">DL263*DL264</f>
        <v>0</v>
      </c>
      <c r="DM265" s="82">
        <f t="shared" ref="DM265" si="3815">DM263*DM264</f>
        <v>0</v>
      </c>
      <c r="DN265" s="82">
        <f t="shared" ref="DN265" si="3816">DN263*DN264</f>
        <v>0</v>
      </c>
      <c r="DO265" s="82">
        <f t="shared" ref="DO265" si="3817">DO263*DO264</f>
        <v>0</v>
      </c>
      <c r="DP265" s="82">
        <f t="shared" ref="DP265" si="3818">DP263*DP264</f>
        <v>0</v>
      </c>
      <c r="DQ265" s="82">
        <f t="shared" ref="DQ265" si="3819">DQ263*DQ264</f>
        <v>0</v>
      </c>
      <c r="DR265" s="82">
        <f t="shared" ref="DR265" si="3820">DR263*DR264</f>
        <v>0</v>
      </c>
      <c r="DS265" s="82">
        <f t="shared" ref="DS265" si="3821">DS263*DS264</f>
        <v>0</v>
      </c>
      <c r="DT265" s="82">
        <f t="shared" ref="DT265" si="3822">DT263*DT264</f>
        <v>0</v>
      </c>
      <c r="DU265" s="82">
        <f t="shared" ref="DU265" si="3823">DU263*DU264</f>
        <v>0</v>
      </c>
      <c r="DV265" s="82">
        <f t="shared" ref="DV265" si="3824">DV263*DV264</f>
        <v>0</v>
      </c>
      <c r="DW265" s="82">
        <f t="shared" ref="DW265" si="3825">DW263*DW264</f>
        <v>0</v>
      </c>
      <c r="DX265" s="82">
        <f t="shared" ref="DX265" si="3826">DX263*DX264</f>
        <v>0</v>
      </c>
      <c r="DY265" s="82">
        <f t="shared" ref="DY265" si="3827">DY263*DY264</f>
        <v>0</v>
      </c>
      <c r="DZ265" s="82">
        <f t="shared" ref="DZ265" si="3828">DZ263*DZ264</f>
        <v>0</v>
      </c>
      <c r="EA265" s="82">
        <f t="shared" ref="EA265" si="3829">EA263*EA264</f>
        <v>0</v>
      </c>
      <c r="EB265" s="82">
        <f t="shared" ref="EB265" si="3830">EB263*EB264</f>
        <v>0</v>
      </c>
    </row>
    <row r="266" spans="3:132" outlineLevel="1" x14ac:dyDescent="0.25">
      <c r="C266" s="32"/>
      <c r="G266" s="52"/>
      <c r="H266" s="29"/>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row>
    <row r="267" spans="3:132" ht="13" outlineLevel="1" x14ac:dyDescent="0.3">
      <c r="C267" s="340" t="s">
        <v>504</v>
      </c>
      <c r="G267" s="52"/>
      <c r="H267" s="29"/>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row>
    <row r="268" spans="3:132" outlineLevel="1" x14ac:dyDescent="0.25">
      <c r="C268" s="318" t="s">
        <v>536</v>
      </c>
      <c r="G268" s="52" t="s">
        <v>604</v>
      </c>
      <c r="H268" s="46">
        <f t="shared" ref="H268:H269" si="3831">SUM(J268:EB268)</f>
        <v>0</v>
      </c>
      <c r="J268" s="82">
        <f t="shared" ref="J268:AO268" si="3832">$D$259*(MONTH($D$252)=J$5)*(AND(J$7&gt;=$D$252,J$7&lt;$E$252))</f>
        <v>0</v>
      </c>
      <c r="K268" s="82">
        <f t="shared" si="3832"/>
        <v>0</v>
      </c>
      <c r="L268" s="82">
        <f t="shared" si="3832"/>
        <v>0</v>
      </c>
      <c r="M268" s="82">
        <f t="shared" si="3832"/>
        <v>0</v>
      </c>
      <c r="N268" s="82">
        <f t="shared" si="3832"/>
        <v>0</v>
      </c>
      <c r="O268" s="82">
        <f t="shared" si="3832"/>
        <v>0</v>
      </c>
      <c r="P268" s="82">
        <f t="shared" si="3832"/>
        <v>0</v>
      </c>
      <c r="Q268" s="82">
        <f t="shared" si="3832"/>
        <v>0</v>
      </c>
      <c r="R268" s="82">
        <f t="shared" si="3832"/>
        <v>0</v>
      </c>
      <c r="S268" s="82">
        <f t="shared" si="3832"/>
        <v>0</v>
      </c>
      <c r="T268" s="82">
        <f t="shared" si="3832"/>
        <v>0</v>
      </c>
      <c r="U268" s="82">
        <f t="shared" si="3832"/>
        <v>0</v>
      </c>
      <c r="V268" s="82">
        <f t="shared" si="3832"/>
        <v>0</v>
      </c>
      <c r="W268" s="82">
        <f t="shared" si="3832"/>
        <v>0</v>
      </c>
      <c r="X268" s="82">
        <f t="shared" si="3832"/>
        <v>0</v>
      </c>
      <c r="Y268" s="82">
        <f t="shared" si="3832"/>
        <v>0</v>
      </c>
      <c r="Z268" s="82">
        <f t="shared" si="3832"/>
        <v>0</v>
      </c>
      <c r="AA268" s="82">
        <f t="shared" si="3832"/>
        <v>0</v>
      </c>
      <c r="AB268" s="82">
        <f t="shared" si="3832"/>
        <v>0</v>
      </c>
      <c r="AC268" s="82">
        <f t="shared" si="3832"/>
        <v>0</v>
      </c>
      <c r="AD268" s="82">
        <f t="shared" si="3832"/>
        <v>0</v>
      </c>
      <c r="AE268" s="82">
        <f t="shared" si="3832"/>
        <v>0</v>
      </c>
      <c r="AF268" s="82">
        <f t="shared" si="3832"/>
        <v>0</v>
      </c>
      <c r="AG268" s="82">
        <f t="shared" si="3832"/>
        <v>0</v>
      </c>
      <c r="AH268" s="82">
        <f t="shared" si="3832"/>
        <v>0</v>
      </c>
      <c r="AI268" s="82">
        <f t="shared" si="3832"/>
        <v>0</v>
      </c>
      <c r="AJ268" s="82">
        <f t="shared" si="3832"/>
        <v>0</v>
      </c>
      <c r="AK268" s="82">
        <f t="shared" si="3832"/>
        <v>0</v>
      </c>
      <c r="AL268" s="82">
        <f t="shared" si="3832"/>
        <v>0</v>
      </c>
      <c r="AM268" s="82">
        <f t="shared" si="3832"/>
        <v>0</v>
      </c>
      <c r="AN268" s="82">
        <f t="shared" si="3832"/>
        <v>0</v>
      </c>
      <c r="AO268" s="82">
        <f t="shared" si="3832"/>
        <v>0</v>
      </c>
      <c r="AP268" s="82">
        <f t="shared" ref="AP268:BU268" si="3833">$D$259*(MONTH($D$252)=AP$5)*(AND(AP$7&gt;=$D$252,AP$7&lt;$E$252))</f>
        <v>0</v>
      </c>
      <c r="AQ268" s="82">
        <f t="shared" si="3833"/>
        <v>0</v>
      </c>
      <c r="AR268" s="82">
        <f t="shared" si="3833"/>
        <v>0</v>
      </c>
      <c r="AS268" s="82">
        <f t="shared" si="3833"/>
        <v>0</v>
      </c>
      <c r="AT268" s="82">
        <f t="shared" si="3833"/>
        <v>0</v>
      </c>
      <c r="AU268" s="82">
        <f t="shared" si="3833"/>
        <v>0</v>
      </c>
      <c r="AV268" s="82">
        <f t="shared" si="3833"/>
        <v>0</v>
      </c>
      <c r="AW268" s="82">
        <f t="shared" si="3833"/>
        <v>0</v>
      </c>
      <c r="AX268" s="82">
        <f t="shared" si="3833"/>
        <v>0</v>
      </c>
      <c r="AY268" s="82">
        <f t="shared" si="3833"/>
        <v>0</v>
      </c>
      <c r="AZ268" s="82">
        <f t="shared" si="3833"/>
        <v>0</v>
      </c>
      <c r="BA268" s="82">
        <f t="shared" si="3833"/>
        <v>0</v>
      </c>
      <c r="BB268" s="82">
        <f t="shared" si="3833"/>
        <v>0</v>
      </c>
      <c r="BC268" s="82">
        <f t="shared" si="3833"/>
        <v>0</v>
      </c>
      <c r="BD268" s="82">
        <f t="shared" si="3833"/>
        <v>0</v>
      </c>
      <c r="BE268" s="82">
        <f t="shared" si="3833"/>
        <v>0</v>
      </c>
      <c r="BF268" s="82">
        <f t="shared" si="3833"/>
        <v>0</v>
      </c>
      <c r="BG268" s="82">
        <f t="shared" si="3833"/>
        <v>0</v>
      </c>
      <c r="BH268" s="82">
        <f t="shared" si="3833"/>
        <v>0</v>
      </c>
      <c r="BI268" s="82">
        <f t="shared" si="3833"/>
        <v>0</v>
      </c>
      <c r="BJ268" s="82">
        <f t="shared" si="3833"/>
        <v>0</v>
      </c>
      <c r="BK268" s="82">
        <f t="shared" si="3833"/>
        <v>0</v>
      </c>
      <c r="BL268" s="82">
        <f t="shared" si="3833"/>
        <v>0</v>
      </c>
      <c r="BM268" s="82">
        <f t="shared" si="3833"/>
        <v>0</v>
      </c>
      <c r="BN268" s="82">
        <f t="shared" si="3833"/>
        <v>0</v>
      </c>
      <c r="BO268" s="82">
        <f t="shared" si="3833"/>
        <v>0</v>
      </c>
      <c r="BP268" s="82">
        <f t="shared" si="3833"/>
        <v>0</v>
      </c>
      <c r="BQ268" s="82">
        <f t="shared" si="3833"/>
        <v>0</v>
      </c>
      <c r="BR268" s="82">
        <f t="shared" si="3833"/>
        <v>0</v>
      </c>
      <c r="BS268" s="82">
        <f t="shared" si="3833"/>
        <v>0</v>
      </c>
      <c r="BT268" s="82">
        <f t="shared" si="3833"/>
        <v>0</v>
      </c>
      <c r="BU268" s="82">
        <f t="shared" si="3833"/>
        <v>0</v>
      </c>
      <c r="BV268" s="82">
        <f t="shared" ref="BV268:DA268" si="3834">$D$259*(MONTH($D$252)=BV$5)*(AND(BV$7&gt;=$D$252,BV$7&lt;$E$252))</f>
        <v>0</v>
      </c>
      <c r="BW268" s="82">
        <f t="shared" si="3834"/>
        <v>0</v>
      </c>
      <c r="BX268" s="82">
        <f t="shared" si="3834"/>
        <v>0</v>
      </c>
      <c r="BY268" s="82">
        <f t="shared" si="3834"/>
        <v>0</v>
      </c>
      <c r="BZ268" s="82">
        <f t="shared" si="3834"/>
        <v>0</v>
      </c>
      <c r="CA268" s="82">
        <f t="shared" si="3834"/>
        <v>0</v>
      </c>
      <c r="CB268" s="82">
        <f t="shared" si="3834"/>
        <v>0</v>
      </c>
      <c r="CC268" s="82">
        <f t="shared" si="3834"/>
        <v>0</v>
      </c>
      <c r="CD268" s="82">
        <f t="shared" si="3834"/>
        <v>0</v>
      </c>
      <c r="CE268" s="82">
        <f t="shared" si="3834"/>
        <v>0</v>
      </c>
      <c r="CF268" s="82">
        <f t="shared" si="3834"/>
        <v>0</v>
      </c>
      <c r="CG268" s="82">
        <f t="shared" si="3834"/>
        <v>0</v>
      </c>
      <c r="CH268" s="82">
        <f t="shared" si="3834"/>
        <v>0</v>
      </c>
      <c r="CI268" s="82">
        <f t="shared" si="3834"/>
        <v>0</v>
      </c>
      <c r="CJ268" s="82">
        <f t="shared" si="3834"/>
        <v>0</v>
      </c>
      <c r="CK268" s="82">
        <f t="shared" si="3834"/>
        <v>0</v>
      </c>
      <c r="CL268" s="82">
        <f t="shared" si="3834"/>
        <v>0</v>
      </c>
      <c r="CM268" s="82">
        <f t="shared" si="3834"/>
        <v>0</v>
      </c>
      <c r="CN268" s="82">
        <f t="shared" si="3834"/>
        <v>0</v>
      </c>
      <c r="CO268" s="82">
        <f t="shared" si="3834"/>
        <v>0</v>
      </c>
      <c r="CP268" s="82">
        <f t="shared" si="3834"/>
        <v>0</v>
      </c>
      <c r="CQ268" s="82">
        <f t="shared" si="3834"/>
        <v>0</v>
      </c>
      <c r="CR268" s="82">
        <f t="shared" si="3834"/>
        <v>0</v>
      </c>
      <c r="CS268" s="82">
        <f t="shared" si="3834"/>
        <v>0</v>
      </c>
      <c r="CT268" s="82">
        <f t="shared" si="3834"/>
        <v>0</v>
      </c>
      <c r="CU268" s="82">
        <f t="shared" si="3834"/>
        <v>0</v>
      </c>
      <c r="CV268" s="82">
        <f t="shared" si="3834"/>
        <v>0</v>
      </c>
      <c r="CW268" s="82">
        <f t="shared" si="3834"/>
        <v>0</v>
      </c>
      <c r="CX268" s="82">
        <f t="shared" si="3834"/>
        <v>0</v>
      </c>
      <c r="CY268" s="82">
        <f t="shared" si="3834"/>
        <v>0</v>
      </c>
      <c r="CZ268" s="82">
        <f t="shared" si="3834"/>
        <v>0</v>
      </c>
      <c r="DA268" s="82">
        <f t="shared" si="3834"/>
        <v>0</v>
      </c>
      <c r="DB268" s="82">
        <f t="shared" ref="DB268:EB268" si="3835">$D$259*(MONTH($D$252)=DB$5)*(AND(DB$7&gt;=$D$252,DB$7&lt;$E$252))</f>
        <v>0</v>
      </c>
      <c r="DC268" s="82">
        <f t="shared" si="3835"/>
        <v>0</v>
      </c>
      <c r="DD268" s="82">
        <f t="shared" si="3835"/>
        <v>0</v>
      </c>
      <c r="DE268" s="82">
        <f t="shared" si="3835"/>
        <v>0</v>
      </c>
      <c r="DF268" s="82">
        <f t="shared" si="3835"/>
        <v>0</v>
      </c>
      <c r="DG268" s="82">
        <f t="shared" si="3835"/>
        <v>0</v>
      </c>
      <c r="DH268" s="82">
        <f t="shared" si="3835"/>
        <v>0</v>
      </c>
      <c r="DI268" s="82">
        <f t="shared" si="3835"/>
        <v>0</v>
      </c>
      <c r="DJ268" s="82">
        <f t="shared" si="3835"/>
        <v>0</v>
      </c>
      <c r="DK268" s="82">
        <f t="shared" si="3835"/>
        <v>0</v>
      </c>
      <c r="DL268" s="82">
        <f t="shared" si="3835"/>
        <v>0</v>
      </c>
      <c r="DM268" s="82">
        <f t="shared" si="3835"/>
        <v>0</v>
      </c>
      <c r="DN268" s="82">
        <f t="shared" si="3835"/>
        <v>0</v>
      </c>
      <c r="DO268" s="82">
        <f t="shared" si="3835"/>
        <v>0</v>
      </c>
      <c r="DP268" s="82">
        <f t="shared" si="3835"/>
        <v>0</v>
      </c>
      <c r="DQ268" s="82">
        <f t="shared" si="3835"/>
        <v>0</v>
      </c>
      <c r="DR268" s="82">
        <f t="shared" si="3835"/>
        <v>0</v>
      </c>
      <c r="DS268" s="82">
        <f t="shared" si="3835"/>
        <v>0</v>
      </c>
      <c r="DT268" s="82">
        <f t="shared" si="3835"/>
        <v>0</v>
      </c>
      <c r="DU268" s="82">
        <f t="shared" si="3835"/>
        <v>0</v>
      </c>
      <c r="DV268" s="82">
        <f t="shared" si="3835"/>
        <v>0</v>
      </c>
      <c r="DW268" s="82">
        <f t="shared" si="3835"/>
        <v>0</v>
      </c>
      <c r="DX268" s="82">
        <f t="shared" si="3835"/>
        <v>0</v>
      </c>
      <c r="DY268" s="82">
        <f t="shared" si="3835"/>
        <v>0</v>
      </c>
      <c r="DZ268" s="82">
        <f t="shared" si="3835"/>
        <v>0</v>
      </c>
      <c r="EA268" s="82">
        <f t="shared" si="3835"/>
        <v>0</v>
      </c>
      <c r="EB268" s="82">
        <f t="shared" si="3835"/>
        <v>0</v>
      </c>
    </row>
    <row r="269" spans="3:132" outlineLevel="1" x14ac:dyDescent="0.25">
      <c r="C269" s="318" t="s">
        <v>512</v>
      </c>
      <c r="D269" s="79">
        <f>Assumptions!K85</f>
        <v>44927</v>
      </c>
      <c r="E269" s="16">
        <f>Assumptions!K86</f>
        <v>12</v>
      </c>
      <c r="F269" s="61">
        <f t="shared" ref="F269" si="3836">EDATE(D269,E269)</f>
        <v>45292</v>
      </c>
      <c r="G269" s="52" t="s">
        <v>215</v>
      </c>
      <c r="H269" s="50">
        <f t="shared" si="3831"/>
        <v>1</v>
      </c>
      <c r="J269" s="130">
        <f t="shared" ref="J269:BU269" si="3837">IFERROR(IF(AND(J$6&gt;=$D269,J$7&lt;=$F269),1,0)*1/(YEARFRAC($D269,$F269)*MiY),0)+IF(AND($D269=$F269,J$6&lt;=$D269,J$7&gt;=$F269),1)</f>
        <v>8.3333333333333329E-2</v>
      </c>
      <c r="K269" s="130">
        <f t="shared" si="3837"/>
        <v>8.3333333333333329E-2</v>
      </c>
      <c r="L269" s="130">
        <f t="shared" si="3837"/>
        <v>8.3333333333333329E-2</v>
      </c>
      <c r="M269" s="130">
        <f t="shared" si="3837"/>
        <v>8.3333333333333329E-2</v>
      </c>
      <c r="N269" s="130">
        <f t="shared" si="3837"/>
        <v>8.3333333333333329E-2</v>
      </c>
      <c r="O269" s="130">
        <f t="shared" si="3837"/>
        <v>8.3333333333333329E-2</v>
      </c>
      <c r="P269" s="130">
        <f t="shared" si="3837"/>
        <v>8.3333333333333329E-2</v>
      </c>
      <c r="Q269" s="130">
        <f t="shared" si="3837"/>
        <v>8.3333333333333329E-2</v>
      </c>
      <c r="R269" s="130">
        <f t="shared" si="3837"/>
        <v>8.3333333333333329E-2</v>
      </c>
      <c r="S269" s="130">
        <f t="shared" si="3837"/>
        <v>8.3333333333333329E-2</v>
      </c>
      <c r="T269" s="130">
        <f t="shared" si="3837"/>
        <v>8.3333333333333329E-2</v>
      </c>
      <c r="U269" s="130">
        <f t="shared" si="3837"/>
        <v>8.3333333333333329E-2</v>
      </c>
      <c r="V269" s="130">
        <f t="shared" si="3837"/>
        <v>0</v>
      </c>
      <c r="W269" s="130">
        <f t="shared" si="3837"/>
        <v>0</v>
      </c>
      <c r="X269" s="130">
        <f t="shared" si="3837"/>
        <v>0</v>
      </c>
      <c r="Y269" s="130">
        <f t="shared" si="3837"/>
        <v>0</v>
      </c>
      <c r="Z269" s="130">
        <f t="shared" si="3837"/>
        <v>0</v>
      </c>
      <c r="AA269" s="130">
        <f t="shared" si="3837"/>
        <v>0</v>
      </c>
      <c r="AB269" s="130">
        <f t="shared" si="3837"/>
        <v>0</v>
      </c>
      <c r="AC269" s="130">
        <f t="shared" si="3837"/>
        <v>0</v>
      </c>
      <c r="AD269" s="130">
        <f t="shared" si="3837"/>
        <v>0</v>
      </c>
      <c r="AE269" s="130">
        <f t="shared" si="3837"/>
        <v>0</v>
      </c>
      <c r="AF269" s="130">
        <f t="shared" si="3837"/>
        <v>0</v>
      </c>
      <c r="AG269" s="130">
        <f t="shared" si="3837"/>
        <v>0</v>
      </c>
      <c r="AH269" s="130">
        <f t="shared" si="3837"/>
        <v>0</v>
      </c>
      <c r="AI269" s="130">
        <f t="shared" si="3837"/>
        <v>0</v>
      </c>
      <c r="AJ269" s="130">
        <f t="shared" si="3837"/>
        <v>0</v>
      </c>
      <c r="AK269" s="130">
        <f t="shared" si="3837"/>
        <v>0</v>
      </c>
      <c r="AL269" s="130">
        <f t="shared" si="3837"/>
        <v>0</v>
      </c>
      <c r="AM269" s="130">
        <f t="shared" si="3837"/>
        <v>0</v>
      </c>
      <c r="AN269" s="130">
        <f t="shared" si="3837"/>
        <v>0</v>
      </c>
      <c r="AO269" s="130">
        <f t="shared" si="3837"/>
        <v>0</v>
      </c>
      <c r="AP269" s="130">
        <f t="shared" si="3837"/>
        <v>0</v>
      </c>
      <c r="AQ269" s="130">
        <f t="shared" si="3837"/>
        <v>0</v>
      </c>
      <c r="AR269" s="130">
        <f t="shared" si="3837"/>
        <v>0</v>
      </c>
      <c r="AS269" s="130">
        <f t="shared" si="3837"/>
        <v>0</v>
      </c>
      <c r="AT269" s="130">
        <f t="shared" si="3837"/>
        <v>0</v>
      </c>
      <c r="AU269" s="130">
        <f t="shared" si="3837"/>
        <v>0</v>
      </c>
      <c r="AV269" s="130">
        <f t="shared" si="3837"/>
        <v>0</v>
      </c>
      <c r="AW269" s="130">
        <f t="shared" si="3837"/>
        <v>0</v>
      </c>
      <c r="AX269" s="130">
        <f t="shared" si="3837"/>
        <v>0</v>
      </c>
      <c r="AY269" s="130">
        <f t="shared" si="3837"/>
        <v>0</v>
      </c>
      <c r="AZ269" s="130">
        <f t="shared" si="3837"/>
        <v>0</v>
      </c>
      <c r="BA269" s="130">
        <f t="shared" si="3837"/>
        <v>0</v>
      </c>
      <c r="BB269" s="130">
        <f t="shared" si="3837"/>
        <v>0</v>
      </c>
      <c r="BC269" s="130">
        <f t="shared" si="3837"/>
        <v>0</v>
      </c>
      <c r="BD269" s="130">
        <f t="shared" si="3837"/>
        <v>0</v>
      </c>
      <c r="BE269" s="130">
        <f t="shared" si="3837"/>
        <v>0</v>
      </c>
      <c r="BF269" s="130">
        <f t="shared" si="3837"/>
        <v>0</v>
      </c>
      <c r="BG269" s="130">
        <f t="shared" si="3837"/>
        <v>0</v>
      </c>
      <c r="BH269" s="130">
        <f t="shared" si="3837"/>
        <v>0</v>
      </c>
      <c r="BI269" s="130">
        <f t="shared" si="3837"/>
        <v>0</v>
      </c>
      <c r="BJ269" s="130">
        <f t="shared" si="3837"/>
        <v>0</v>
      </c>
      <c r="BK269" s="130">
        <f t="shared" si="3837"/>
        <v>0</v>
      </c>
      <c r="BL269" s="130">
        <f t="shared" si="3837"/>
        <v>0</v>
      </c>
      <c r="BM269" s="130">
        <f t="shared" si="3837"/>
        <v>0</v>
      </c>
      <c r="BN269" s="130">
        <f t="shared" si="3837"/>
        <v>0</v>
      </c>
      <c r="BO269" s="130">
        <f t="shared" si="3837"/>
        <v>0</v>
      </c>
      <c r="BP269" s="130">
        <f t="shared" si="3837"/>
        <v>0</v>
      </c>
      <c r="BQ269" s="130">
        <f t="shared" si="3837"/>
        <v>0</v>
      </c>
      <c r="BR269" s="130">
        <f t="shared" si="3837"/>
        <v>0</v>
      </c>
      <c r="BS269" s="130">
        <f t="shared" si="3837"/>
        <v>0</v>
      </c>
      <c r="BT269" s="130">
        <f t="shared" si="3837"/>
        <v>0</v>
      </c>
      <c r="BU269" s="130">
        <f t="shared" si="3837"/>
        <v>0</v>
      </c>
      <c r="BV269" s="130">
        <f t="shared" ref="BV269:EB269" si="3838">IFERROR(IF(AND(BV$6&gt;=$D269,BV$7&lt;=$F269),1,0)*1/(YEARFRAC($D269,$F269)*MiY),0)+IF(AND($D269=$F269,BV$6&lt;=$D269,BV$7&gt;=$F269),1)</f>
        <v>0</v>
      </c>
      <c r="BW269" s="130">
        <f t="shared" si="3838"/>
        <v>0</v>
      </c>
      <c r="BX269" s="130">
        <f t="shared" si="3838"/>
        <v>0</v>
      </c>
      <c r="BY269" s="130">
        <f t="shared" si="3838"/>
        <v>0</v>
      </c>
      <c r="BZ269" s="130">
        <f t="shared" si="3838"/>
        <v>0</v>
      </c>
      <c r="CA269" s="130">
        <f t="shared" si="3838"/>
        <v>0</v>
      </c>
      <c r="CB269" s="130">
        <f t="shared" si="3838"/>
        <v>0</v>
      </c>
      <c r="CC269" s="130">
        <f t="shared" si="3838"/>
        <v>0</v>
      </c>
      <c r="CD269" s="130">
        <f t="shared" si="3838"/>
        <v>0</v>
      </c>
      <c r="CE269" s="130">
        <f t="shared" si="3838"/>
        <v>0</v>
      </c>
      <c r="CF269" s="130">
        <f t="shared" si="3838"/>
        <v>0</v>
      </c>
      <c r="CG269" s="130">
        <f t="shared" si="3838"/>
        <v>0</v>
      </c>
      <c r="CH269" s="130">
        <f t="shared" si="3838"/>
        <v>0</v>
      </c>
      <c r="CI269" s="130">
        <f t="shared" si="3838"/>
        <v>0</v>
      </c>
      <c r="CJ269" s="130">
        <f t="shared" si="3838"/>
        <v>0</v>
      </c>
      <c r="CK269" s="130">
        <f t="shared" si="3838"/>
        <v>0</v>
      </c>
      <c r="CL269" s="130">
        <f t="shared" si="3838"/>
        <v>0</v>
      </c>
      <c r="CM269" s="130">
        <f t="shared" si="3838"/>
        <v>0</v>
      </c>
      <c r="CN269" s="130">
        <f t="shared" si="3838"/>
        <v>0</v>
      </c>
      <c r="CO269" s="130">
        <f t="shared" si="3838"/>
        <v>0</v>
      </c>
      <c r="CP269" s="130">
        <f t="shared" si="3838"/>
        <v>0</v>
      </c>
      <c r="CQ269" s="130">
        <f t="shared" si="3838"/>
        <v>0</v>
      </c>
      <c r="CR269" s="130">
        <f t="shared" si="3838"/>
        <v>0</v>
      </c>
      <c r="CS269" s="130">
        <f t="shared" si="3838"/>
        <v>0</v>
      </c>
      <c r="CT269" s="130">
        <f t="shared" si="3838"/>
        <v>0</v>
      </c>
      <c r="CU269" s="130">
        <f t="shared" si="3838"/>
        <v>0</v>
      </c>
      <c r="CV269" s="130">
        <f t="shared" si="3838"/>
        <v>0</v>
      </c>
      <c r="CW269" s="130">
        <f t="shared" si="3838"/>
        <v>0</v>
      </c>
      <c r="CX269" s="130">
        <f t="shared" si="3838"/>
        <v>0</v>
      </c>
      <c r="CY269" s="130">
        <f t="shared" si="3838"/>
        <v>0</v>
      </c>
      <c r="CZ269" s="130">
        <f t="shared" si="3838"/>
        <v>0</v>
      </c>
      <c r="DA269" s="130">
        <f t="shared" si="3838"/>
        <v>0</v>
      </c>
      <c r="DB269" s="130">
        <f t="shared" si="3838"/>
        <v>0</v>
      </c>
      <c r="DC269" s="130">
        <f t="shared" si="3838"/>
        <v>0</v>
      </c>
      <c r="DD269" s="130">
        <f t="shared" si="3838"/>
        <v>0</v>
      </c>
      <c r="DE269" s="130">
        <f t="shared" si="3838"/>
        <v>0</v>
      </c>
      <c r="DF269" s="130">
        <f t="shared" si="3838"/>
        <v>0</v>
      </c>
      <c r="DG269" s="130">
        <f t="shared" si="3838"/>
        <v>0</v>
      </c>
      <c r="DH269" s="130">
        <f t="shared" si="3838"/>
        <v>0</v>
      </c>
      <c r="DI269" s="130">
        <f t="shared" si="3838"/>
        <v>0</v>
      </c>
      <c r="DJ269" s="130">
        <f t="shared" si="3838"/>
        <v>0</v>
      </c>
      <c r="DK269" s="130">
        <f t="shared" si="3838"/>
        <v>0</v>
      </c>
      <c r="DL269" s="130">
        <f t="shared" si="3838"/>
        <v>0</v>
      </c>
      <c r="DM269" s="130">
        <f t="shared" si="3838"/>
        <v>0</v>
      </c>
      <c r="DN269" s="130">
        <f t="shared" si="3838"/>
        <v>0</v>
      </c>
      <c r="DO269" s="130">
        <f t="shared" si="3838"/>
        <v>0</v>
      </c>
      <c r="DP269" s="130">
        <f t="shared" si="3838"/>
        <v>0</v>
      </c>
      <c r="DQ269" s="130">
        <f t="shared" si="3838"/>
        <v>0</v>
      </c>
      <c r="DR269" s="130">
        <f t="shared" si="3838"/>
        <v>0</v>
      </c>
      <c r="DS269" s="130">
        <f t="shared" si="3838"/>
        <v>0</v>
      </c>
      <c r="DT269" s="130">
        <f t="shared" si="3838"/>
        <v>0</v>
      </c>
      <c r="DU269" s="130">
        <f t="shared" si="3838"/>
        <v>0</v>
      </c>
      <c r="DV269" s="130">
        <f t="shared" si="3838"/>
        <v>0</v>
      </c>
      <c r="DW269" s="130">
        <f t="shared" si="3838"/>
        <v>0</v>
      </c>
      <c r="DX269" s="130">
        <f t="shared" si="3838"/>
        <v>0</v>
      </c>
      <c r="DY269" s="130">
        <f t="shared" si="3838"/>
        <v>0</v>
      </c>
      <c r="DZ269" s="130">
        <f t="shared" si="3838"/>
        <v>0</v>
      </c>
      <c r="EA269" s="130">
        <f t="shared" si="3838"/>
        <v>0</v>
      </c>
      <c r="EB269" s="130">
        <f t="shared" si="3838"/>
        <v>0</v>
      </c>
    </row>
    <row r="270" spans="3:132" outlineLevel="1" x14ac:dyDescent="0.25">
      <c r="C270" s="318" t="s">
        <v>537</v>
      </c>
      <c r="D270" s="31">
        <f>Costs!$K$39</f>
        <v>1.9</v>
      </c>
      <c r="E270" s="31">
        <f>Costs!$K$40</f>
        <v>0.4</v>
      </c>
      <c r="G270" s="52" t="s">
        <v>220</v>
      </c>
      <c r="H270" s="29"/>
      <c r="J270" s="312">
        <f t="shared" ref="J270:BU270" si="3839">$D270-$E270</f>
        <v>1.5</v>
      </c>
      <c r="K270" s="312">
        <f t="shared" si="3839"/>
        <v>1.5</v>
      </c>
      <c r="L270" s="312">
        <f t="shared" si="3839"/>
        <v>1.5</v>
      </c>
      <c r="M270" s="312">
        <f t="shared" si="3839"/>
        <v>1.5</v>
      </c>
      <c r="N270" s="312">
        <f t="shared" si="3839"/>
        <v>1.5</v>
      </c>
      <c r="O270" s="312">
        <f t="shared" si="3839"/>
        <v>1.5</v>
      </c>
      <c r="P270" s="312">
        <f t="shared" si="3839"/>
        <v>1.5</v>
      </c>
      <c r="Q270" s="312">
        <f t="shared" si="3839"/>
        <v>1.5</v>
      </c>
      <c r="R270" s="312">
        <f t="shared" si="3839"/>
        <v>1.5</v>
      </c>
      <c r="S270" s="312">
        <f t="shared" si="3839"/>
        <v>1.5</v>
      </c>
      <c r="T270" s="312">
        <f t="shared" si="3839"/>
        <v>1.5</v>
      </c>
      <c r="U270" s="312">
        <f t="shared" si="3839"/>
        <v>1.5</v>
      </c>
      <c r="V270" s="312">
        <f t="shared" si="3839"/>
        <v>1.5</v>
      </c>
      <c r="W270" s="312">
        <f t="shared" si="3839"/>
        <v>1.5</v>
      </c>
      <c r="X270" s="312">
        <f t="shared" si="3839"/>
        <v>1.5</v>
      </c>
      <c r="Y270" s="312">
        <f t="shared" si="3839"/>
        <v>1.5</v>
      </c>
      <c r="Z270" s="312">
        <f t="shared" si="3839"/>
        <v>1.5</v>
      </c>
      <c r="AA270" s="312">
        <f t="shared" si="3839"/>
        <v>1.5</v>
      </c>
      <c r="AB270" s="312">
        <f t="shared" si="3839"/>
        <v>1.5</v>
      </c>
      <c r="AC270" s="312">
        <f t="shared" si="3839"/>
        <v>1.5</v>
      </c>
      <c r="AD270" s="312">
        <f t="shared" si="3839"/>
        <v>1.5</v>
      </c>
      <c r="AE270" s="312">
        <f t="shared" si="3839"/>
        <v>1.5</v>
      </c>
      <c r="AF270" s="312">
        <f t="shared" si="3839"/>
        <v>1.5</v>
      </c>
      <c r="AG270" s="312">
        <f t="shared" si="3839"/>
        <v>1.5</v>
      </c>
      <c r="AH270" s="312">
        <f t="shared" si="3839"/>
        <v>1.5</v>
      </c>
      <c r="AI270" s="312">
        <f t="shared" si="3839"/>
        <v>1.5</v>
      </c>
      <c r="AJ270" s="312">
        <f t="shared" si="3839"/>
        <v>1.5</v>
      </c>
      <c r="AK270" s="312">
        <f t="shared" si="3839"/>
        <v>1.5</v>
      </c>
      <c r="AL270" s="312">
        <f t="shared" si="3839"/>
        <v>1.5</v>
      </c>
      <c r="AM270" s="312">
        <f t="shared" si="3839"/>
        <v>1.5</v>
      </c>
      <c r="AN270" s="312">
        <f t="shared" si="3839"/>
        <v>1.5</v>
      </c>
      <c r="AO270" s="312">
        <f t="shared" si="3839"/>
        <v>1.5</v>
      </c>
      <c r="AP270" s="312">
        <f t="shared" si="3839"/>
        <v>1.5</v>
      </c>
      <c r="AQ270" s="312">
        <f t="shared" si="3839"/>
        <v>1.5</v>
      </c>
      <c r="AR270" s="312">
        <f t="shared" si="3839"/>
        <v>1.5</v>
      </c>
      <c r="AS270" s="312">
        <f t="shared" si="3839"/>
        <v>1.5</v>
      </c>
      <c r="AT270" s="312">
        <f t="shared" si="3839"/>
        <v>1.5</v>
      </c>
      <c r="AU270" s="312">
        <f t="shared" si="3839"/>
        <v>1.5</v>
      </c>
      <c r="AV270" s="312">
        <f t="shared" si="3839"/>
        <v>1.5</v>
      </c>
      <c r="AW270" s="312">
        <f t="shared" si="3839"/>
        <v>1.5</v>
      </c>
      <c r="AX270" s="312">
        <f t="shared" si="3839"/>
        <v>1.5</v>
      </c>
      <c r="AY270" s="312">
        <f t="shared" si="3839"/>
        <v>1.5</v>
      </c>
      <c r="AZ270" s="312">
        <f t="shared" si="3839"/>
        <v>1.5</v>
      </c>
      <c r="BA270" s="312">
        <f t="shared" si="3839"/>
        <v>1.5</v>
      </c>
      <c r="BB270" s="312">
        <f t="shared" si="3839"/>
        <v>1.5</v>
      </c>
      <c r="BC270" s="312">
        <f t="shared" si="3839"/>
        <v>1.5</v>
      </c>
      <c r="BD270" s="312">
        <f t="shared" si="3839"/>
        <v>1.5</v>
      </c>
      <c r="BE270" s="312">
        <f t="shared" si="3839"/>
        <v>1.5</v>
      </c>
      <c r="BF270" s="312">
        <f t="shared" si="3839"/>
        <v>1.5</v>
      </c>
      <c r="BG270" s="312">
        <f t="shared" si="3839"/>
        <v>1.5</v>
      </c>
      <c r="BH270" s="312">
        <f t="shared" si="3839"/>
        <v>1.5</v>
      </c>
      <c r="BI270" s="312">
        <f t="shared" si="3839"/>
        <v>1.5</v>
      </c>
      <c r="BJ270" s="312">
        <f t="shared" si="3839"/>
        <v>1.5</v>
      </c>
      <c r="BK270" s="312">
        <f t="shared" si="3839"/>
        <v>1.5</v>
      </c>
      <c r="BL270" s="312">
        <f t="shared" si="3839"/>
        <v>1.5</v>
      </c>
      <c r="BM270" s="312">
        <f t="shared" si="3839"/>
        <v>1.5</v>
      </c>
      <c r="BN270" s="312">
        <f t="shared" si="3839"/>
        <v>1.5</v>
      </c>
      <c r="BO270" s="312">
        <f t="shared" si="3839"/>
        <v>1.5</v>
      </c>
      <c r="BP270" s="312">
        <f t="shared" si="3839"/>
        <v>1.5</v>
      </c>
      <c r="BQ270" s="312">
        <f t="shared" si="3839"/>
        <v>1.5</v>
      </c>
      <c r="BR270" s="312">
        <f t="shared" si="3839"/>
        <v>1.5</v>
      </c>
      <c r="BS270" s="312">
        <f t="shared" si="3839"/>
        <v>1.5</v>
      </c>
      <c r="BT270" s="312">
        <f t="shared" si="3839"/>
        <v>1.5</v>
      </c>
      <c r="BU270" s="312">
        <f t="shared" si="3839"/>
        <v>1.5</v>
      </c>
      <c r="BV270" s="312">
        <f t="shared" ref="BV270:EB270" si="3840">$D270-$E270</f>
        <v>1.5</v>
      </c>
      <c r="BW270" s="312">
        <f t="shared" si="3840"/>
        <v>1.5</v>
      </c>
      <c r="BX270" s="312">
        <f t="shared" si="3840"/>
        <v>1.5</v>
      </c>
      <c r="BY270" s="312">
        <f t="shared" si="3840"/>
        <v>1.5</v>
      </c>
      <c r="BZ270" s="312">
        <f t="shared" si="3840"/>
        <v>1.5</v>
      </c>
      <c r="CA270" s="312">
        <f t="shared" si="3840"/>
        <v>1.5</v>
      </c>
      <c r="CB270" s="312">
        <f t="shared" si="3840"/>
        <v>1.5</v>
      </c>
      <c r="CC270" s="312">
        <f t="shared" si="3840"/>
        <v>1.5</v>
      </c>
      <c r="CD270" s="312">
        <f t="shared" si="3840"/>
        <v>1.5</v>
      </c>
      <c r="CE270" s="312">
        <f t="shared" si="3840"/>
        <v>1.5</v>
      </c>
      <c r="CF270" s="312">
        <f t="shared" si="3840"/>
        <v>1.5</v>
      </c>
      <c r="CG270" s="312">
        <f t="shared" si="3840"/>
        <v>1.5</v>
      </c>
      <c r="CH270" s="312">
        <f t="shared" si="3840"/>
        <v>1.5</v>
      </c>
      <c r="CI270" s="312">
        <f t="shared" si="3840"/>
        <v>1.5</v>
      </c>
      <c r="CJ270" s="312">
        <f t="shared" si="3840"/>
        <v>1.5</v>
      </c>
      <c r="CK270" s="312">
        <f t="shared" si="3840"/>
        <v>1.5</v>
      </c>
      <c r="CL270" s="312">
        <f t="shared" si="3840"/>
        <v>1.5</v>
      </c>
      <c r="CM270" s="312">
        <f t="shared" si="3840"/>
        <v>1.5</v>
      </c>
      <c r="CN270" s="312">
        <f t="shared" si="3840"/>
        <v>1.5</v>
      </c>
      <c r="CO270" s="312">
        <f t="shared" si="3840"/>
        <v>1.5</v>
      </c>
      <c r="CP270" s="312">
        <f t="shared" si="3840"/>
        <v>1.5</v>
      </c>
      <c r="CQ270" s="312">
        <f t="shared" si="3840"/>
        <v>1.5</v>
      </c>
      <c r="CR270" s="312">
        <f t="shared" si="3840"/>
        <v>1.5</v>
      </c>
      <c r="CS270" s="312">
        <f t="shared" si="3840"/>
        <v>1.5</v>
      </c>
      <c r="CT270" s="312">
        <f t="shared" si="3840"/>
        <v>1.5</v>
      </c>
      <c r="CU270" s="312">
        <f t="shared" si="3840"/>
        <v>1.5</v>
      </c>
      <c r="CV270" s="312">
        <f t="shared" si="3840"/>
        <v>1.5</v>
      </c>
      <c r="CW270" s="312">
        <f t="shared" si="3840"/>
        <v>1.5</v>
      </c>
      <c r="CX270" s="312">
        <f t="shared" si="3840"/>
        <v>1.5</v>
      </c>
      <c r="CY270" s="312">
        <f t="shared" si="3840"/>
        <v>1.5</v>
      </c>
      <c r="CZ270" s="312">
        <f t="shared" si="3840"/>
        <v>1.5</v>
      </c>
      <c r="DA270" s="312">
        <f t="shared" si="3840"/>
        <v>1.5</v>
      </c>
      <c r="DB270" s="312">
        <f t="shared" si="3840"/>
        <v>1.5</v>
      </c>
      <c r="DC270" s="312">
        <f t="shared" si="3840"/>
        <v>1.5</v>
      </c>
      <c r="DD270" s="312">
        <f t="shared" si="3840"/>
        <v>1.5</v>
      </c>
      <c r="DE270" s="312">
        <f t="shared" si="3840"/>
        <v>1.5</v>
      </c>
      <c r="DF270" s="312">
        <f t="shared" si="3840"/>
        <v>1.5</v>
      </c>
      <c r="DG270" s="312">
        <f t="shared" si="3840"/>
        <v>1.5</v>
      </c>
      <c r="DH270" s="312">
        <f t="shared" si="3840"/>
        <v>1.5</v>
      </c>
      <c r="DI270" s="312">
        <f t="shared" si="3840"/>
        <v>1.5</v>
      </c>
      <c r="DJ270" s="312">
        <f t="shared" si="3840"/>
        <v>1.5</v>
      </c>
      <c r="DK270" s="312">
        <f t="shared" si="3840"/>
        <v>1.5</v>
      </c>
      <c r="DL270" s="312">
        <f t="shared" si="3840"/>
        <v>1.5</v>
      </c>
      <c r="DM270" s="312">
        <f t="shared" si="3840"/>
        <v>1.5</v>
      </c>
      <c r="DN270" s="312">
        <f t="shared" si="3840"/>
        <v>1.5</v>
      </c>
      <c r="DO270" s="312">
        <f t="shared" si="3840"/>
        <v>1.5</v>
      </c>
      <c r="DP270" s="312">
        <f t="shared" si="3840"/>
        <v>1.5</v>
      </c>
      <c r="DQ270" s="312">
        <f t="shared" si="3840"/>
        <v>1.5</v>
      </c>
      <c r="DR270" s="312">
        <f t="shared" si="3840"/>
        <v>1.5</v>
      </c>
      <c r="DS270" s="312">
        <f t="shared" si="3840"/>
        <v>1.5</v>
      </c>
      <c r="DT270" s="312">
        <f t="shared" si="3840"/>
        <v>1.5</v>
      </c>
      <c r="DU270" s="312">
        <f t="shared" si="3840"/>
        <v>1.5</v>
      </c>
      <c r="DV270" s="312">
        <f t="shared" si="3840"/>
        <v>1.5</v>
      </c>
      <c r="DW270" s="312">
        <f t="shared" si="3840"/>
        <v>1.5</v>
      </c>
      <c r="DX270" s="312">
        <f t="shared" si="3840"/>
        <v>1.5</v>
      </c>
      <c r="DY270" s="312">
        <f t="shared" si="3840"/>
        <v>1.5</v>
      </c>
      <c r="DZ270" s="312">
        <f t="shared" si="3840"/>
        <v>1.5</v>
      </c>
      <c r="EA270" s="312">
        <f t="shared" si="3840"/>
        <v>1.5</v>
      </c>
      <c r="EB270" s="312">
        <f t="shared" si="3840"/>
        <v>1.5</v>
      </c>
    </row>
    <row r="271" spans="3:132" outlineLevel="1" x14ac:dyDescent="0.25">
      <c r="C271" s="327" t="s">
        <v>543</v>
      </c>
      <c r="D271" s="38"/>
      <c r="E271" s="38"/>
      <c r="F271" s="38"/>
      <c r="G271" s="55" t="s">
        <v>220</v>
      </c>
      <c r="H271" s="316">
        <f t="shared" ref="H271" si="3841">SUM(J271:EB271)</f>
        <v>0</v>
      </c>
      <c r="I271" s="38"/>
      <c r="J271" s="314">
        <f>J268*SUM($J$269:J$269)*J270</f>
        <v>0</v>
      </c>
      <c r="K271" s="314">
        <f>K268*SUM($J$269:K$269)*K270</f>
        <v>0</v>
      </c>
      <c r="L271" s="314">
        <f>L268*SUM($J$269:L$269)*L270</f>
        <v>0</v>
      </c>
      <c r="M271" s="314">
        <f>M268*SUM($J$269:M$269)*M270</f>
        <v>0</v>
      </c>
      <c r="N271" s="314">
        <f>N268*SUM($J$269:N$269)*N270</f>
        <v>0</v>
      </c>
      <c r="O271" s="314">
        <f>O268*SUM($J$269:O$269)*O270</f>
        <v>0</v>
      </c>
      <c r="P271" s="314">
        <f>P268*SUM($J$269:P$269)*P270</f>
        <v>0</v>
      </c>
      <c r="Q271" s="314">
        <f>Q268*SUM($J$269:Q$269)*Q270</f>
        <v>0</v>
      </c>
      <c r="R271" s="314">
        <f>R268*SUM($J$269:R$269)*R270</f>
        <v>0</v>
      </c>
      <c r="S271" s="314">
        <f>S268*SUM($J$269:S$269)*S270</f>
        <v>0</v>
      </c>
      <c r="T271" s="314">
        <f>T268*SUM($J$269:T$269)*T270</f>
        <v>0</v>
      </c>
      <c r="U271" s="314">
        <f>U268*SUM($J$269:U$269)*U270</f>
        <v>0</v>
      </c>
      <c r="V271" s="314">
        <f>V268*SUM($J$269:V$269)*V270</f>
        <v>0</v>
      </c>
      <c r="W271" s="314">
        <f>W268*SUM($J$269:W$269)*W270</f>
        <v>0</v>
      </c>
      <c r="X271" s="314">
        <f>X268*SUM($J$269:X$269)*X270</f>
        <v>0</v>
      </c>
      <c r="Y271" s="314">
        <f>Y268*SUM($J$269:Y$269)*Y270</f>
        <v>0</v>
      </c>
      <c r="Z271" s="314">
        <f>Z268*SUM($J$269:Z$269)*Z270</f>
        <v>0</v>
      </c>
      <c r="AA271" s="314">
        <f>AA268*SUM($J$269:AA$269)*AA270</f>
        <v>0</v>
      </c>
      <c r="AB271" s="314">
        <f>AB268*SUM($J$269:AB$269)*AB270</f>
        <v>0</v>
      </c>
      <c r="AC271" s="314">
        <f>AC268*SUM($J$269:AC$269)*AC270</f>
        <v>0</v>
      </c>
      <c r="AD271" s="314">
        <f>AD268*SUM($J$269:AD$269)*AD270</f>
        <v>0</v>
      </c>
      <c r="AE271" s="314">
        <f>AE268*SUM($J$269:AE$269)*AE270</f>
        <v>0</v>
      </c>
      <c r="AF271" s="314">
        <f>AF268*SUM($J$269:AF$269)*AF270</f>
        <v>0</v>
      </c>
      <c r="AG271" s="314">
        <f>AG268*SUM($J$269:AG$269)*AG270</f>
        <v>0</v>
      </c>
      <c r="AH271" s="314">
        <f>AH268*SUM($J$269:AH$269)*AH270</f>
        <v>0</v>
      </c>
      <c r="AI271" s="314">
        <f>AI268*SUM($J$269:AI$269)*AI270</f>
        <v>0</v>
      </c>
      <c r="AJ271" s="314">
        <f>AJ268*SUM($J$269:AJ$269)*AJ270</f>
        <v>0</v>
      </c>
      <c r="AK271" s="314">
        <f>AK268*SUM($J$269:AK$269)*AK270</f>
        <v>0</v>
      </c>
      <c r="AL271" s="314">
        <f>AL268*SUM($J$269:AL$269)*AL270</f>
        <v>0</v>
      </c>
      <c r="AM271" s="314">
        <f>AM268*SUM($J$269:AM$269)*AM270</f>
        <v>0</v>
      </c>
      <c r="AN271" s="314">
        <f>AN268*SUM($J$269:AN$269)*AN270</f>
        <v>0</v>
      </c>
      <c r="AO271" s="314">
        <f>AO268*SUM($J$269:AO$269)*AO270</f>
        <v>0</v>
      </c>
      <c r="AP271" s="314">
        <f>AP268*SUM($J$269:AP$269)*AP270</f>
        <v>0</v>
      </c>
      <c r="AQ271" s="314">
        <f>AQ268*SUM($J$269:AQ$269)*AQ270</f>
        <v>0</v>
      </c>
      <c r="AR271" s="314">
        <f>AR268*SUM($J$269:AR$269)*AR270</f>
        <v>0</v>
      </c>
      <c r="AS271" s="314">
        <f>AS268*SUM($J$269:AS$269)*AS270</f>
        <v>0</v>
      </c>
      <c r="AT271" s="314">
        <f>AT268*SUM($J$269:AT$269)*AT270</f>
        <v>0</v>
      </c>
      <c r="AU271" s="314">
        <f>AU268*SUM($J$269:AU$269)*AU270</f>
        <v>0</v>
      </c>
      <c r="AV271" s="314">
        <f>AV268*SUM($J$269:AV$269)*AV270</f>
        <v>0</v>
      </c>
      <c r="AW271" s="314">
        <f>AW268*SUM($J$269:AW$269)*AW270</f>
        <v>0</v>
      </c>
      <c r="AX271" s="314">
        <f>AX268*SUM($J$269:AX$269)*AX270</f>
        <v>0</v>
      </c>
      <c r="AY271" s="314">
        <f>AY268*SUM($J$269:AY$269)*AY270</f>
        <v>0</v>
      </c>
      <c r="AZ271" s="314">
        <f>AZ268*SUM($J$269:AZ$269)*AZ270</f>
        <v>0</v>
      </c>
      <c r="BA271" s="314">
        <f>BA268*SUM($J$269:BA$269)*BA270</f>
        <v>0</v>
      </c>
      <c r="BB271" s="314">
        <f>BB268*SUM($J$269:BB$269)*BB270</f>
        <v>0</v>
      </c>
      <c r="BC271" s="314">
        <f>BC268*SUM($J$269:BC$269)*BC270</f>
        <v>0</v>
      </c>
      <c r="BD271" s="314">
        <f>BD268*SUM($J$269:BD$269)*BD270</f>
        <v>0</v>
      </c>
      <c r="BE271" s="314">
        <f>BE268*SUM($J$269:BE$269)*BE270</f>
        <v>0</v>
      </c>
      <c r="BF271" s="314">
        <f>BF268*SUM($J$269:BF$269)*BF270</f>
        <v>0</v>
      </c>
      <c r="BG271" s="314">
        <f>BG268*SUM($J$269:BG$269)*BG270</f>
        <v>0</v>
      </c>
      <c r="BH271" s="314">
        <f>BH268*SUM($J$269:BH$269)*BH270</f>
        <v>0</v>
      </c>
      <c r="BI271" s="314">
        <f>BI268*SUM($J$269:BI$269)*BI270</f>
        <v>0</v>
      </c>
      <c r="BJ271" s="314">
        <f>BJ268*SUM($J$269:BJ$269)*BJ270</f>
        <v>0</v>
      </c>
      <c r="BK271" s="314">
        <f>BK268*SUM($J$269:BK$269)*BK270</f>
        <v>0</v>
      </c>
      <c r="BL271" s="314">
        <f>BL268*SUM($J$269:BL$269)*BL270</f>
        <v>0</v>
      </c>
      <c r="BM271" s="314">
        <f>BM268*SUM($J$269:BM$269)*BM270</f>
        <v>0</v>
      </c>
      <c r="BN271" s="314">
        <f>BN268*SUM($J$269:BN$269)*BN270</f>
        <v>0</v>
      </c>
      <c r="BO271" s="314">
        <f>BO268*SUM($J$269:BO$269)*BO270</f>
        <v>0</v>
      </c>
      <c r="BP271" s="314">
        <f>BP268*SUM($J$269:BP$269)*BP270</f>
        <v>0</v>
      </c>
      <c r="BQ271" s="314">
        <f>BQ268*SUM($J$269:BQ$269)*BQ270</f>
        <v>0</v>
      </c>
      <c r="BR271" s="314">
        <f>BR268*SUM($J$269:BR$269)*BR270</f>
        <v>0</v>
      </c>
      <c r="BS271" s="314">
        <f>BS268*SUM($J$269:BS$269)*BS270</f>
        <v>0</v>
      </c>
      <c r="BT271" s="314">
        <f>BT268*SUM($J$269:BT$269)*BT270</f>
        <v>0</v>
      </c>
      <c r="BU271" s="314">
        <f>BU268*SUM($J$269:BU$269)*BU270</f>
        <v>0</v>
      </c>
      <c r="BV271" s="314">
        <f>BV268*SUM($J$269:BV$269)*BV270</f>
        <v>0</v>
      </c>
      <c r="BW271" s="314">
        <f>BW268*SUM($J$269:BW$269)*BW270</f>
        <v>0</v>
      </c>
      <c r="BX271" s="314">
        <f>BX268*SUM($J$269:BX$269)*BX270</f>
        <v>0</v>
      </c>
      <c r="BY271" s="314">
        <f>BY268*SUM($J$269:BY$269)*BY270</f>
        <v>0</v>
      </c>
      <c r="BZ271" s="314">
        <f>BZ268*SUM($J$269:BZ$269)*BZ270</f>
        <v>0</v>
      </c>
      <c r="CA271" s="314">
        <f>CA268*SUM($J$269:CA$269)*CA270</f>
        <v>0</v>
      </c>
      <c r="CB271" s="314">
        <f>CB268*SUM($J$269:CB$269)*CB270</f>
        <v>0</v>
      </c>
      <c r="CC271" s="314">
        <f>CC268*SUM($J$269:CC$269)*CC270</f>
        <v>0</v>
      </c>
      <c r="CD271" s="314">
        <f>CD268*SUM($J$269:CD$269)*CD270</f>
        <v>0</v>
      </c>
      <c r="CE271" s="314">
        <f>CE268*SUM($J$269:CE$269)*CE270</f>
        <v>0</v>
      </c>
      <c r="CF271" s="314">
        <f>CF268*SUM($J$269:CF$269)*CF270</f>
        <v>0</v>
      </c>
      <c r="CG271" s="314">
        <f>CG268*SUM($J$269:CG$269)*CG270</f>
        <v>0</v>
      </c>
      <c r="CH271" s="314">
        <f>CH268*SUM($J$269:CH$269)*CH270</f>
        <v>0</v>
      </c>
      <c r="CI271" s="314">
        <f>CI268*SUM($J$269:CI$269)*CI270</f>
        <v>0</v>
      </c>
      <c r="CJ271" s="314">
        <f>CJ268*SUM($J$269:CJ$269)*CJ270</f>
        <v>0</v>
      </c>
      <c r="CK271" s="314">
        <f>CK268*SUM($J$269:CK$269)*CK270</f>
        <v>0</v>
      </c>
      <c r="CL271" s="314">
        <f>CL268*SUM($J$269:CL$269)*CL270</f>
        <v>0</v>
      </c>
      <c r="CM271" s="314">
        <f>CM268*SUM($J$269:CM$269)*CM270</f>
        <v>0</v>
      </c>
      <c r="CN271" s="314">
        <f>CN268*SUM($J$269:CN$269)*CN270</f>
        <v>0</v>
      </c>
      <c r="CO271" s="314">
        <f>CO268*SUM($J$269:CO$269)*CO270</f>
        <v>0</v>
      </c>
      <c r="CP271" s="314">
        <f>CP268*SUM($J$269:CP$269)*CP270</f>
        <v>0</v>
      </c>
      <c r="CQ271" s="314">
        <f>CQ268*SUM($J$269:CQ$269)*CQ270</f>
        <v>0</v>
      </c>
      <c r="CR271" s="314">
        <f>CR268*SUM($J$269:CR$269)*CR270</f>
        <v>0</v>
      </c>
      <c r="CS271" s="314">
        <f>CS268*SUM($J$269:CS$269)*CS270</f>
        <v>0</v>
      </c>
      <c r="CT271" s="314">
        <f>CT268*SUM($J$269:CT$269)*CT270</f>
        <v>0</v>
      </c>
      <c r="CU271" s="314">
        <f>CU268*SUM($J$269:CU$269)*CU270</f>
        <v>0</v>
      </c>
      <c r="CV271" s="314">
        <f>CV268*SUM($J$269:CV$269)*CV270</f>
        <v>0</v>
      </c>
      <c r="CW271" s="314">
        <f>CW268*SUM($J$269:CW$269)*CW270</f>
        <v>0</v>
      </c>
      <c r="CX271" s="314">
        <f>CX268*SUM($J$269:CX$269)*CX270</f>
        <v>0</v>
      </c>
      <c r="CY271" s="314">
        <f>CY268*SUM($J$269:CY$269)*CY270</f>
        <v>0</v>
      </c>
      <c r="CZ271" s="314">
        <f>CZ268*SUM($J$269:CZ$269)*CZ270</f>
        <v>0</v>
      </c>
      <c r="DA271" s="314">
        <f>DA268*SUM($J$269:DA$269)*DA270</f>
        <v>0</v>
      </c>
      <c r="DB271" s="314">
        <f>DB268*SUM($J$269:DB$269)*DB270</f>
        <v>0</v>
      </c>
      <c r="DC271" s="314">
        <f>DC268*SUM($J$269:DC$269)*DC270</f>
        <v>0</v>
      </c>
      <c r="DD271" s="314">
        <f>DD268*SUM($J$269:DD$269)*DD270</f>
        <v>0</v>
      </c>
      <c r="DE271" s="314">
        <f>DE268*SUM($J$269:DE$269)*DE270</f>
        <v>0</v>
      </c>
      <c r="DF271" s="314">
        <f>DF268*SUM($J$269:DF$269)*DF270</f>
        <v>0</v>
      </c>
      <c r="DG271" s="314">
        <f>DG268*SUM($J$269:DG$269)*DG270</f>
        <v>0</v>
      </c>
      <c r="DH271" s="314">
        <f>DH268*SUM($J$269:DH$269)*DH270</f>
        <v>0</v>
      </c>
      <c r="DI271" s="314">
        <f>DI268*SUM($J$269:DI$269)*DI270</f>
        <v>0</v>
      </c>
      <c r="DJ271" s="314">
        <f>DJ268*SUM($J$269:DJ$269)*DJ270</f>
        <v>0</v>
      </c>
      <c r="DK271" s="314">
        <f>DK268*SUM($J$269:DK$269)*DK270</f>
        <v>0</v>
      </c>
      <c r="DL271" s="314">
        <f>DL268*SUM($J$269:DL$269)*DL270</f>
        <v>0</v>
      </c>
      <c r="DM271" s="314">
        <f>DM268*SUM($J$269:DM$269)*DM270</f>
        <v>0</v>
      </c>
      <c r="DN271" s="314">
        <f>DN268*SUM($J$269:DN$269)*DN270</f>
        <v>0</v>
      </c>
      <c r="DO271" s="314">
        <f>DO268*SUM($J$269:DO$269)*DO270</f>
        <v>0</v>
      </c>
      <c r="DP271" s="314">
        <f>DP268*SUM($J$269:DP$269)*DP270</f>
        <v>0</v>
      </c>
      <c r="DQ271" s="314">
        <f>DQ268*SUM($J$269:DQ$269)*DQ270</f>
        <v>0</v>
      </c>
      <c r="DR271" s="314">
        <f>DR268*SUM($J$269:DR$269)*DR270</f>
        <v>0</v>
      </c>
      <c r="DS271" s="314">
        <f>DS268*SUM($J$269:DS$269)*DS270</f>
        <v>0</v>
      </c>
      <c r="DT271" s="314">
        <f>DT268*SUM($J$269:DT$269)*DT270</f>
        <v>0</v>
      </c>
      <c r="DU271" s="314">
        <f>DU268*SUM($J$269:DU$269)*DU270</f>
        <v>0</v>
      </c>
      <c r="DV271" s="314">
        <f>DV268*SUM($J$269:DV$269)*DV270</f>
        <v>0</v>
      </c>
      <c r="DW271" s="314">
        <f>DW268*SUM($J$269:DW$269)*DW270</f>
        <v>0</v>
      </c>
      <c r="DX271" s="314">
        <f>DX268*SUM($J$269:DX$269)*DX270</f>
        <v>0</v>
      </c>
      <c r="DY271" s="314">
        <f>DY268*SUM($J$269:DY$269)*DY270</f>
        <v>0</v>
      </c>
      <c r="DZ271" s="314">
        <f>DZ268*SUM($J$269:DZ$269)*DZ270</f>
        <v>0</v>
      </c>
      <c r="EA271" s="314">
        <f>EA268*SUM($J$269:EA$269)*EA270</f>
        <v>0</v>
      </c>
      <c r="EB271" s="314">
        <f>EB268*SUM($J$269:EB$269)*EB270</f>
        <v>0</v>
      </c>
    </row>
    <row r="272" spans="3:132" outlineLevel="1" x14ac:dyDescent="0.25">
      <c r="C272" s="324" t="s">
        <v>417</v>
      </c>
      <c r="D272" s="34"/>
      <c r="E272" s="34"/>
      <c r="F272" s="34"/>
      <c r="G272" s="67" t="s">
        <v>215</v>
      </c>
      <c r="H272" s="34"/>
      <c r="I272" s="34"/>
      <c r="J272" s="126">
        <f>J$13</f>
        <v>1</v>
      </c>
      <c r="K272" s="126">
        <f t="shared" ref="K272:BV272" si="3842">K$13</f>
        <v>1.0026792493128671</v>
      </c>
      <c r="L272" s="126">
        <f t="shared" si="3842"/>
        <v>1.0056539350998608</v>
      </c>
      <c r="M272" s="126">
        <f t="shared" si="3842"/>
        <v>1.0085410656939733</v>
      </c>
      <c r="N272" s="126">
        <f t="shared" si="3842"/>
        <v>1.0114364849476103</v>
      </c>
      <c r="O272" s="126">
        <f t="shared" si="3842"/>
        <v>1.0143402166566737</v>
      </c>
      <c r="P272" s="126">
        <f t="shared" si="3842"/>
        <v>1.0172522846853813</v>
      </c>
      <c r="Q272" s="126">
        <f t="shared" si="3842"/>
        <v>1.0201727129664624</v>
      </c>
      <c r="R272" s="126">
        <f t="shared" si="3842"/>
        <v>1.0231015255013547</v>
      </c>
      <c r="S272" s="126">
        <f t="shared" si="3842"/>
        <v>1.0260387463604019</v>
      </c>
      <c r="T272" s="126">
        <f t="shared" si="3842"/>
        <v>1.028984399683051</v>
      </c>
      <c r="U272" s="126">
        <f t="shared" si="3842"/>
        <v>1.0319385096780509</v>
      </c>
      <c r="V272" s="126">
        <f t="shared" si="3842"/>
        <v>1.0349011006236515</v>
      </c>
      <c r="W272" s="126">
        <f t="shared" si="3842"/>
        <v>1.0377730230388176</v>
      </c>
      <c r="X272" s="126">
        <f t="shared" si="3842"/>
        <v>1.0408518228283561</v>
      </c>
      <c r="Y272" s="126">
        <f t="shared" si="3842"/>
        <v>1.0438400029932626</v>
      </c>
      <c r="Z272" s="126">
        <f t="shared" si="3842"/>
        <v>1.046836761920777</v>
      </c>
      <c r="AA272" s="126">
        <f t="shared" si="3842"/>
        <v>1.0498421242396576</v>
      </c>
      <c r="AB272" s="126">
        <f t="shared" si="3842"/>
        <v>1.05285611464937</v>
      </c>
      <c r="AC272" s="126">
        <f t="shared" si="3842"/>
        <v>1.0558787579202888</v>
      </c>
      <c r="AD272" s="126">
        <f t="shared" si="3842"/>
        <v>1.0589100788939025</v>
      </c>
      <c r="AE272" s="126">
        <f t="shared" si="3842"/>
        <v>1.0619501024830165</v>
      </c>
      <c r="AF272" s="126">
        <f t="shared" si="3842"/>
        <v>1.0649988536719583</v>
      </c>
      <c r="AG272" s="126">
        <f t="shared" si="3842"/>
        <v>1.0680563575167832</v>
      </c>
      <c r="AH272" s="126">
        <f t="shared" si="3842"/>
        <v>1.0711226391454798</v>
      </c>
      <c r="AI272" s="126">
        <f t="shared" si="3842"/>
        <v>1.0739924437404067</v>
      </c>
      <c r="AJ272" s="126">
        <f t="shared" si="3842"/>
        <v>1.0771786970311998</v>
      </c>
      <c r="AK272" s="126">
        <f t="shared" si="3842"/>
        <v>1.0802711679727233</v>
      </c>
      <c r="AL272" s="126">
        <f t="shared" si="3842"/>
        <v>1.0833725170851116</v>
      </c>
      <c r="AM272" s="126">
        <f t="shared" si="3842"/>
        <v>1.0864827698566941</v>
      </c>
      <c r="AN272" s="126">
        <f t="shared" si="3842"/>
        <v>1.0896019518489746</v>
      </c>
      <c r="AO272" s="126">
        <f t="shared" si="3842"/>
        <v>1.0927300886968412</v>
      </c>
      <c r="AP272" s="126">
        <f t="shared" si="3842"/>
        <v>1.0958672061087775</v>
      </c>
      <c r="AQ272" s="126">
        <f t="shared" si="3842"/>
        <v>1.0990133298670732</v>
      </c>
      <c r="AR272" s="126">
        <f t="shared" si="3842"/>
        <v>1.1021684858280367</v>
      </c>
      <c r="AS272" s="126">
        <f t="shared" si="3842"/>
        <v>1.1053326999222071</v>
      </c>
      <c r="AT272" s="126">
        <f t="shared" si="3842"/>
        <v>1.1085059981545673</v>
      </c>
      <c r="AU272" s="126">
        <f t="shared" si="3842"/>
        <v>1.111475962088432</v>
      </c>
      <c r="AV272" s="126">
        <f t="shared" si="3842"/>
        <v>1.1147734191259395</v>
      </c>
      <c r="AW272" s="126">
        <f t="shared" si="3842"/>
        <v>1.1179738207069689</v>
      </c>
      <c r="AX272" s="126">
        <f t="shared" si="3842"/>
        <v>1.1211834103167977</v>
      </c>
      <c r="AY272" s="126">
        <f t="shared" si="3842"/>
        <v>1.1244022143333261</v>
      </c>
      <c r="AZ272" s="126">
        <f t="shared" si="3842"/>
        <v>1.1276302592101826</v>
      </c>
      <c r="BA272" s="126">
        <f t="shared" si="3842"/>
        <v>1.1308675714769412</v>
      </c>
      <c r="BB272" s="126">
        <f t="shared" si="3842"/>
        <v>1.1341141777393395</v>
      </c>
      <c r="BC272" s="126">
        <f t="shared" si="3842"/>
        <v>1.1373701046794982</v>
      </c>
      <c r="BD272" s="126">
        <f t="shared" si="3842"/>
        <v>1.1406353790561385</v>
      </c>
      <c r="BE272" s="126">
        <f t="shared" si="3842"/>
        <v>1.1439100277048042</v>
      </c>
      <c r="BF272" s="126">
        <f t="shared" si="3842"/>
        <v>1.1471940775380809</v>
      </c>
      <c r="BG272" s="126">
        <f t="shared" si="3842"/>
        <v>1.15026769648205</v>
      </c>
      <c r="BH272" s="126">
        <f t="shared" si="3842"/>
        <v>1.1536802383994258</v>
      </c>
      <c r="BI272" s="126">
        <f t="shared" si="3842"/>
        <v>1.1569923375180708</v>
      </c>
      <c r="BJ272" s="126">
        <f t="shared" si="3842"/>
        <v>1.1603139453378331</v>
      </c>
      <c r="BK272" s="126">
        <f t="shared" si="3842"/>
        <v>1.1636450891572303</v>
      </c>
      <c r="BL272" s="126">
        <f t="shared" si="3842"/>
        <v>1.1669857963531516</v>
      </c>
      <c r="BM272" s="126">
        <f t="shared" si="3842"/>
        <v>1.1703360943810825</v>
      </c>
      <c r="BN272" s="126">
        <f t="shared" si="3842"/>
        <v>1.1736960107753303</v>
      </c>
      <c r="BO272" s="126">
        <f t="shared" si="3842"/>
        <v>1.1770655731492505</v>
      </c>
      <c r="BP272" s="126">
        <f t="shared" si="3842"/>
        <v>1.180444809195474</v>
      </c>
      <c r="BQ272" s="126">
        <f t="shared" si="3842"/>
        <v>1.1838337466861339</v>
      </c>
      <c r="BR272" s="126">
        <f t="shared" si="3842"/>
        <v>1.1872324134730949</v>
      </c>
      <c r="BS272" s="126">
        <f t="shared" si="3842"/>
        <v>1.1905270658589224</v>
      </c>
      <c r="BT272" s="126">
        <f t="shared" si="3842"/>
        <v>1.1940590467434065</v>
      </c>
      <c r="BU272" s="126">
        <f t="shared" si="3842"/>
        <v>1.1974870693312041</v>
      </c>
      <c r="BV272" s="126">
        <f t="shared" si="3842"/>
        <v>1.2009249334246579</v>
      </c>
      <c r="BW272" s="126">
        <f t="shared" ref="BW272:EB272" si="3843">BW$13</f>
        <v>1.204372667277734</v>
      </c>
      <c r="BX272" s="126">
        <f t="shared" si="3843"/>
        <v>1.2078302992255125</v>
      </c>
      <c r="BY272" s="126">
        <f t="shared" si="3843"/>
        <v>1.2112978576844211</v>
      </c>
      <c r="BZ272" s="126">
        <f t="shared" si="3843"/>
        <v>1.2147753711524676</v>
      </c>
      <c r="CA272" s="126">
        <f t="shared" si="3843"/>
        <v>1.2182628682094752</v>
      </c>
      <c r="CB272" s="126">
        <f t="shared" si="3843"/>
        <v>1.2217603775173165</v>
      </c>
      <c r="CC272" s="126">
        <f t="shared" si="3843"/>
        <v>1.2252679278201495</v>
      </c>
      <c r="CD272" s="126">
        <f t="shared" si="3843"/>
        <v>1.2287855479446541</v>
      </c>
      <c r="CE272" s="126">
        <f t="shared" si="3843"/>
        <v>1.232077770779646</v>
      </c>
      <c r="CF272" s="126">
        <f t="shared" si="3843"/>
        <v>1.23573302168438</v>
      </c>
      <c r="CG272" s="126">
        <f t="shared" si="3843"/>
        <v>1.2392806860334544</v>
      </c>
      <c r="CH272" s="126">
        <f t="shared" si="3843"/>
        <v>1.2428385353675644</v>
      </c>
      <c r="CI272" s="126">
        <f t="shared" si="3843"/>
        <v>1.2464065989267703</v>
      </c>
      <c r="CJ272" s="126">
        <f t="shared" si="3843"/>
        <v>1.2499849060350778</v>
      </c>
      <c r="CK272" s="126">
        <f t="shared" si="3843"/>
        <v>1.2535734861006791</v>
      </c>
      <c r="CL272" s="126">
        <f t="shared" si="3843"/>
        <v>1.257172368616194</v>
      </c>
      <c r="CM272" s="126">
        <f t="shared" si="3843"/>
        <v>1.2607815831589126</v>
      </c>
      <c r="CN272" s="126">
        <f t="shared" si="3843"/>
        <v>1.2644011593910389</v>
      </c>
      <c r="CO272" s="126">
        <f t="shared" si="3843"/>
        <v>1.2680311270599336</v>
      </c>
      <c r="CP272" s="126">
        <f t="shared" si="3843"/>
        <v>1.2716715159983594</v>
      </c>
      <c r="CQ272" s="126">
        <f t="shared" si="3843"/>
        <v>1.2750786410337906</v>
      </c>
      <c r="CR272" s="126">
        <f t="shared" si="3843"/>
        <v>1.2788614642181557</v>
      </c>
      <c r="CS272" s="126">
        <f t="shared" si="3843"/>
        <v>1.2825329459576562</v>
      </c>
      <c r="CT272" s="126">
        <f t="shared" si="3843"/>
        <v>1.2862149681493797</v>
      </c>
      <c r="CU272" s="126">
        <f t="shared" si="3843"/>
        <v>1.289907561053897</v>
      </c>
      <c r="CV272" s="126">
        <f t="shared" si="3843"/>
        <v>1.293610755018654</v>
      </c>
      <c r="CW272" s="126">
        <f t="shared" si="3843"/>
        <v>1.2973245804782207</v>
      </c>
      <c r="CX272" s="126">
        <f t="shared" si="3843"/>
        <v>1.3010490679545423</v>
      </c>
      <c r="CY272" s="126">
        <f t="shared" si="3843"/>
        <v>1.304784248057189</v>
      </c>
      <c r="CZ272" s="126">
        <f t="shared" si="3843"/>
        <v>1.3085301514836076</v>
      </c>
      <c r="DA272" s="126">
        <f t="shared" si="3843"/>
        <v>1.3122868090193751</v>
      </c>
      <c r="DB272" s="126">
        <f t="shared" si="3843"/>
        <v>1.3160542515384499</v>
      </c>
      <c r="DC272" s="126">
        <f t="shared" si="3843"/>
        <v>1.3195802889875801</v>
      </c>
      <c r="DD272" s="126">
        <f t="shared" si="3843"/>
        <v>1.323495136864544</v>
      </c>
      <c r="DE272" s="126">
        <f t="shared" si="3843"/>
        <v>1.3272947573576725</v>
      </c>
      <c r="DF272" s="126">
        <f t="shared" si="3843"/>
        <v>1.3311052861764079</v>
      </c>
      <c r="DG272" s="126">
        <f t="shared" si="3843"/>
        <v>1.3349267546374479</v>
      </c>
      <c r="DH272" s="126">
        <f t="shared" si="3843"/>
        <v>1.3387591941473977</v>
      </c>
      <c r="DI272" s="126">
        <f t="shared" si="3843"/>
        <v>1.3426026362030277</v>
      </c>
      <c r="DJ272" s="126">
        <f t="shared" si="3843"/>
        <v>1.3464571123915319</v>
      </c>
      <c r="DK272" s="126">
        <f t="shared" si="3843"/>
        <v>1.3503226543907885</v>
      </c>
      <c r="DL272" s="126">
        <f t="shared" si="3843"/>
        <v>1.3541992939696192</v>
      </c>
      <c r="DM272" s="126">
        <f t="shared" si="3843"/>
        <v>1.358087062988051</v>
      </c>
      <c r="DN272" s="126">
        <f t="shared" si="3843"/>
        <v>1.361985993397578</v>
      </c>
      <c r="DO272" s="126">
        <f t="shared" si="3843"/>
        <v>1.3657655991021458</v>
      </c>
      <c r="DP272" s="126">
        <f t="shared" si="3843"/>
        <v>1.3698174666548035</v>
      </c>
      <c r="DQ272" s="126">
        <f t="shared" si="3843"/>
        <v>1.3737500738651915</v>
      </c>
      <c r="DR272" s="126">
        <f t="shared" si="3843"/>
        <v>1.3776939711925826</v>
      </c>
      <c r="DS272" s="126">
        <f t="shared" si="3843"/>
        <v>1.381649191049759</v>
      </c>
      <c r="DT272" s="126">
        <f t="shared" si="3843"/>
        <v>1.385615765942557</v>
      </c>
      <c r="DU272" s="126">
        <f t="shared" si="3843"/>
        <v>1.3895937284701338</v>
      </c>
      <c r="DV272" s="126">
        <f t="shared" si="3843"/>
        <v>1.3935831113252357</v>
      </c>
      <c r="DW272" s="126">
        <f t="shared" si="3843"/>
        <v>1.3975839472944662</v>
      </c>
      <c r="DX272" s="126">
        <f t="shared" si="3843"/>
        <v>1.401596269258556</v>
      </c>
      <c r="DY272" s="126">
        <f t="shared" si="3843"/>
        <v>1.4056201101926329</v>
      </c>
      <c r="DZ272" s="126">
        <f t="shared" si="3843"/>
        <v>1.4096555031664932</v>
      </c>
      <c r="EA272" s="126">
        <f t="shared" si="3843"/>
        <v>1.4134323217047313</v>
      </c>
      <c r="EB272" s="126">
        <f t="shared" si="3843"/>
        <v>1.4176256038945581</v>
      </c>
    </row>
    <row r="273" spans="2:132" outlineLevel="1" x14ac:dyDescent="0.25">
      <c r="C273" s="321" t="s">
        <v>518</v>
      </c>
      <c r="D273" s="38"/>
      <c r="E273" s="38"/>
      <c r="F273" s="38"/>
      <c r="G273" s="52" t="s">
        <v>220</v>
      </c>
      <c r="H273" s="46">
        <f t="shared" ref="H273" si="3844">SUM(J273:EB273)</f>
        <v>0</v>
      </c>
      <c r="I273" s="38"/>
      <c r="J273" s="82">
        <f>J271*J272</f>
        <v>0</v>
      </c>
      <c r="K273" s="82">
        <f t="shared" ref="K273" si="3845">K271*K272</f>
        <v>0</v>
      </c>
      <c r="L273" s="82">
        <f t="shared" ref="L273" si="3846">L271*L272</f>
        <v>0</v>
      </c>
      <c r="M273" s="82">
        <f t="shared" ref="M273" si="3847">M271*M272</f>
        <v>0</v>
      </c>
      <c r="N273" s="82">
        <f t="shared" ref="N273" si="3848">N271*N272</f>
        <v>0</v>
      </c>
      <c r="O273" s="82">
        <f t="shared" ref="O273" si="3849">O271*O272</f>
        <v>0</v>
      </c>
      <c r="P273" s="82">
        <f t="shared" ref="P273" si="3850">P271*P272</f>
        <v>0</v>
      </c>
      <c r="Q273" s="82">
        <f t="shared" ref="Q273" si="3851">Q271*Q272</f>
        <v>0</v>
      </c>
      <c r="R273" s="82">
        <f t="shared" ref="R273" si="3852">R271*R272</f>
        <v>0</v>
      </c>
      <c r="S273" s="82">
        <f t="shared" ref="S273" si="3853">S271*S272</f>
        <v>0</v>
      </c>
      <c r="T273" s="82">
        <f t="shared" ref="T273" si="3854">T271*T272</f>
        <v>0</v>
      </c>
      <c r="U273" s="82">
        <f t="shared" ref="U273" si="3855">U271*U272</f>
        <v>0</v>
      </c>
      <c r="V273" s="82">
        <f t="shared" ref="V273" si="3856">V271*V272</f>
        <v>0</v>
      </c>
      <c r="W273" s="82">
        <f t="shared" ref="W273" si="3857">W271*W272</f>
        <v>0</v>
      </c>
      <c r="X273" s="82">
        <f t="shared" ref="X273" si="3858">X271*X272</f>
        <v>0</v>
      </c>
      <c r="Y273" s="82">
        <f t="shared" ref="Y273" si="3859">Y271*Y272</f>
        <v>0</v>
      </c>
      <c r="Z273" s="82">
        <f t="shared" ref="Z273" si="3860">Z271*Z272</f>
        <v>0</v>
      </c>
      <c r="AA273" s="82">
        <f t="shared" ref="AA273" si="3861">AA271*AA272</f>
        <v>0</v>
      </c>
      <c r="AB273" s="82">
        <f t="shared" ref="AB273" si="3862">AB271*AB272</f>
        <v>0</v>
      </c>
      <c r="AC273" s="82">
        <f t="shared" ref="AC273" si="3863">AC271*AC272</f>
        <v>0</v>
      </c>
      <c r="AD273" s="82">
        <f t="shared" ref="AD273" si="3864">AD271*AD272</f>
        <v>0</v>
      </c>
      <c r="AE273" s="82">
        <f t="shared" ref="AE273" si="3865">AE271*AE272</f>
        <v>0</v>
      </c>
      <c r="AF273" s="82">
        <f t="shared" ref="AF273" si="3866">AF271*AF272</f>
        <v>0</v>
      </c>
      <c r="AG273" s="82">
        <f t="shared" ref="AG273" si="3867">AG271*AG272</f>
        <v>0</v>
      </c>
      <c r="AH273" s="82">
        <f t="shared" ref="AH273" si="3868">AH271*AH272</f>
        <v>0</v>
      </c>
      <c r="AI273" s="82">
        <f t="shared" ref="AI273" si="3869">AI271*AI272</f>
        <v>0</v>
      </c>
      <c r="AJ273" s="82">
        <f t="shared" ref="AJ273" si="3870">AJ271*AJ272</f>
        <v>0</v>
      </c>
      <c r="AK273" s="82">
        <f t="shared" ref="AK273" si="3871">AK271*AK272</f>
        <v>0</v>
      </c>
      <c r="AL273" s="82">
        <f t="shared" ref="AL273" si="3872">AL271*AL272</f>
        <v>0</v>
      </c>
      <c r="AM273" s="82">
        <f t="shared" ref="AM273" si="3873">AM271*AM272</f>
        <v>0</v>
      </c>
      <c r="AN273" s="82">
        <f t="shared" ref="AN273" si="3874">AN271*AN272</f>
        <v>0</v>
      </c>
      <c r="AO273" s="82">
        <f t="shared" ref="AO273" si="3875">AO271*AO272</f>
        <v>0</v>
      </c>
      <c r="AP273" s="82">
        <f t="shared" ref="AP273" si="3876">AP271*AP272</f>
        <v>0</v>
      </c>
      <c r="AQ273" s="82">
        <f t="shared" ref="AQ273" si="3877">AQ271*AQ272</f>
        <v>0</v>
      </c>
      <c r="AR273" s="82">
        <f t="shared" ref="AR273" si="3878">AR271*AR272</f>
        <v>0</v>
      </c>
      <c r="AS273" s="82">
        <f t="shared" ref="AS273" si="3879">AS271*AS272</f>
        <v>0</v>
      </c>
      <c r="AT273" s="82">
        <f t="shared" ref="AT273" si="3880">AT271*AT272</f>
        <v>0</v>
      </c>
      <c r="AU273" s="82">
        <f t="shared" ref="AU273" si="3881">AU271*AU272</f>
        <v>0</v>
      </c>
      <c r="AV273" s="82">
        <f t="shared" ref="AV273" si="3882">AV271*AV272</f>
        <v>0</v>
      </c>
      <c r="AW273" s="82">
        <f t="shared" ref="AW273" si="3883">AW271*AW272</f>
        <v>0</v>
      </c>
      <c r="AX273" s="82">
        <f t="shared" ref="AX273" si="3884">AX271*AX272</f>
        <v>0</v>
      </c>
      <c r="AY273" s="82">
        <f t="shared" ref="AY273" si="3885">AY271*AY272</f>
        <v>0</v>
      </c>
      <c r="AZ273" s="82">
        <f t="shared" ref="AZ273" si="3886">AZ271*AZ272</f>
        <v>0</v>
      </c>
      <c r="BA273" s="82">
        <f t="shared" ref="BA273" si="3887">BA271*BA272</f>
        <v>0</v>
      </c>
      <c r="BB273" s="82">
        <f t="shared" ref="BB273" si="3888">BB271*BB272</f>
        <v>0</v>
      </c>
      <c r="BC273" s="82">
        <f t="shared" ref="BC273" si="3889">BC271*BC272</f>
        <v>0</v>
      </c>
      <c r="BD273" s="82">
        <f t="shared" ref="BD273" si="3890">BD271*BD272</f>
        <v>0</v>
      </c>
      <c r="BE273" s="82">
        <f t="shared" ref="BE273" si="3891">BE271*BE272</f>
        <v>0</v>
      </c>
      <c r="BF273" s="82">
        <f t="shared" ref="BF273" si="3892">BF271*BF272</f>
        <v>0</v>
      </c>
      <c r="BG273" s="82">
        <f t="shared" ref="BG273" si="3893">BG271*BG272</f>
        <v>0</v>
      </c>
      <c r="BH273" s="82">
        <f t="shared" ref="BH273" si="3894">BH271*BH272</f>
        <v>0</v>
      </c>
      <c r="BI273" s="82">
        <f t="shared" ref="BI273" si="3895">BI271*BI272</f>
        <v>0</v>
      </c>
      <c r="BJ273" s="82">
        <f t="shared" ref="BJ273" si="3896">BJ271*BJ272</f>
        <v>0</v>
      </c>
      <c r="BK273" s="82">
        <f t="shared" ref="BK273" si="3897">BK271*BK272</f>
        <v>0</v>
      </c>
      <c r="BL273" s="82">
        <f t="shared" ref="BL273" si="3898">BL271*BL272</f>
        <v>0</v>
      </c>
      <c r="BM273" s="82">
        <f t="shared" ref="BM273" si="3899">BM271*BM272</f>
        <v>0</v>
      </c>
      <c r="BN273" s="82">
        <f t="shared" ref="BN273" si="3900">BN271*BN272</f>
        <v>0</v>
      </c>
      <c r="BO273" s="82">
        <f t="shared" ref="BO273" si="3901">BO271*BO272</f>
        <v>0</v>
      </c>
      <c r="BP273" s="82">
        <f t="shared" ref="BP273" si="3902">BP271*BP272</f>
        <v>0</v>
      </c>
      <c r="BQ273" s="82">
        <f t="shared" ref="BQ273" si="3903">BQ271*BQ272</f>
        <v>0</v>
      </c>
      <c r="BR273" s="82">
        <f t="shared" ref="BR273" si="3904">BR271*BR272</f>
        <v>0</v>
      </c>
      <c r="BS273" s="82">
        <f t="shared" ref="BS273" si="3905">BS271*BS272</f>
        <v>0</v>
      </c>
      <c r="BT273" s="82">
        <f t="shared" ref="BT273" si="3906">BT271*BT272</f>
        <v>0</v>
      </c>
      <c r="BU273" s="82">
        <f t="shared" ref="BU273" si="3907">BU271*BU272</f>
        <v>0</v>
      </c>
      <c r="BV273" s="82">
        <f t="shared" ref="BV273" si="3908">BV271*BV272</f>
        <v>0</v>
      </c>
      <c r="BW273" s="82">
        <f t="shared" ref="BW273" si="3909">BW271*BW272</f>
        <v>0</v>
      </c>
      <c r="BX273" s="82">
        <f t="shared" ref="BX273" si="3910">BX271*BX272</f>
        <v>0</v>
      </c>
      <c r="BY273" s="82">
        <f t="shared" ref="BY273" si="3911">BY271*BY272</f>
        <v>0</v>
      </c>
      <c r="BZ273" s="82">
        <f t="shared" ref="BZ273" si="3912">BZ271*BZ272</f>
        <v>0</v>
      </c>
      <c r="CA273" s="82">
        <f t="shared" ref="CA273" si="3913">CA271*CA272</f>
        <v>0</v>
      </c>
      <c r="CB273" s="82">
        <f t="shared" ref="CB273" si="3914">CB271*CB272</f>
        <v>0</v>
      </c>
      <c r="CC273" s="82">
        <f t="shared" ref="CC273" si="3915">CC271*CC272</f>
        <v>0</v>
      </c>
      <c r="CD273" s="82">
        <f t="shared" ref="CD273" si="3916">CD271*CD272</f>
        <v>0</v>
      </c>
      <c r="CE273" s="82">
        <f t="shared" ref="CE273" si="3917">CE271*CE272</f>
        <v>0</v>
      </c>
      <c r="CF273" s="82">
        <f t="shared" ref="CF273" si="3918">CF271*CF272</f>
        <v>0</v>
      </c>
      <c r="CG273" s="82">
        <f t="shared" ref="CG273" si="3919">CG271*CG272</f>
        <v>0</v>
      </c>
      <c r="CH273" s="82">
        <f t="shared" ref="CH273" si="3920">CH271*CH272</f>
        <v>0</v>
      </c>
      <c r="CI273" s="82">
        <f t="shared" ref="CI273" si="3921">CI271*CI272</f>
        <v>0</v>
      </c>
      <c r="CJ273" s="82">
        <f t="shared" ref="CJ273" si="3922">CJ271*CJ272</f>
        <v>0</v>
      </c>
      <c r="CK273" s="82">
        <f t="shared" ref="CK273" si="3923">CK271*CK272</f>
        <v>0</v>
      </c>
      <c r="CL273" s="82">
        <f t="shared" ref="CL273" si="3924">CL271*CL272</f>
        <v>0</v>
      </c>
      <c r="CM273" s="82">
        <f t="shared" ref="CM273" si="3925">CM271*CM272</f>
        <v>0</v>
      </c>
      <c r="CN273" s="82">
        <f t="shared" ref="CN273" si="3926">CN271*CN272</f>
        <v>0</v>
      </c>
      <c r="CO273" s="82">
        <f t="shared" ref="CO273" si="3927">CO271*CO272</f>
        <v>0</v>
      </c>
      <c r="CP273" s="82">
        <f t="shared" ref="CP273" si="3928">CP271*CP272</f>
        <v>0</v>
      </c>
      <c r="CQ273" s="82">
        <f t="shared" ref="CQ273" si="3929">CQ271*CQ272</f>
        <v>0</v>
      </c>
      <c r="CR273" s="82">
        <f t="shared" ref="CR273" si="3930">CR271*CR272</f>
        <v>0</v>
      </c>
      <c r="CS273" s="82">
        <f t="shared" ref="CS273" si="3931">CS271*CS272</f>
        <v>0</v>
      </c>
      <c r="CT273" s="82">
        <f t="shared" ref="CT273" si="3932">CT271*CT272</f>
        <v>0</v>
      </c>
      <c r="CU273" s="82">
        <f t="shared" ref="CU273" si="3933">CU271*CU272</f>
        <v>0</v>
      </c>
      <c r="CV273" s="82">
        <f t="shared" ref="CV273" si="3934">CV271*CV272</f>
        <v>0</v>
      </c>
      <c r="CW273" s="82">
        <f t="shared" ref="CW273" si="3935">CW271*CW272</f>
        <v>0</v>
      </c>
      <c r="CX273" s="82">
        <f t="shared" ref="CX273" si="3936">CX271*CX272</f>
        <v>0</v>
      </c>
      <c r="CY273" s="82">
        <f t="shared" ref="CY273" si="3937">CY271*CY272</f>
        <v>0</v>
      </c>
      <c r="CZ273" s="82">
        <f t="shared" ref="CZ273" si="3938">CZ271*CZ272</f>
        <v>0</v>
      </c>
      <c r="DA273" s="82">
        <f t="shared" ref="DA273" si="3939">DA271*DA272</f>
        <v>0</v>
      </c>
      <c r="DB273" s="82">
        <f t="shared" ref="DB273" si="3940">DB271*DB272</f>
        <v>0</v>
      </c>
      <c r="DC273" s="82">
        <f t="shared" ref="DC273" si="3941">DC271*DC272</f>
        <v>0</v>
      </c>
      <c r="DD273" s="82">
        <f t="shared" ref="DD273" si="3942">DD271*DD272</f>
        <v>0</v>
      </c>
      <c r="DE273" s="82">
        <f t="shared" ref="DE273" si="3943">DE271*DE272</f>
        <v>0</v>
      </c>
      <c r="DF273" s="82">
        <f t="shared" ref="DF273" si="3944">DF271*DF272</f>
        <v>0</v>
      </c>
      <c r="DG273" s="82">
        <f t="shared" ref="DG273" si="3945">DG271*DG272</f>
        <v>0</v>
      </c>
      <c r="DH273" s="82">
        <f t="shared" ref="DH273" si="3946">DH271*DH272</f>
        <v>0</v>
      </c>
      <c r="DI273" s="82">
        <f t="shared" ref="DI273" si="3947">DI271*DI272</f>
        <v>0</v>
      </c>
      <c r="DJ273" s="82">
        <f t="shared" ref="DJ273" si="3948">DJ271*DJ272</f>
        <v>0</v>
      </c>
      <c r="DK273" s="82">
        <f t="shared" ref="DK273" si="3949">DK271*DK272</f>
        <v>0</v>
      </c>
      <c r="DL273" s="82">
        <f t="shared" ref="DL273" si="3950">DL271*DL272</f>
        <v>0</v>
      </c>
      <c r="DM273" s="82">
        <f t="shared" ref="DM273" si="3951">DM271*DM272</f>
        <v>0</v>
      </c>
      <c r="DN273" s="82">
        <f t="shared" ref="DN273" si="3952">DN271*DN272</f>
        <v>0</v>
      </c>
      <c r="DO273" s="82">
        <f t="shared" ref="DO273" si="3953">DO271*DO272</f>
        <v>0</v>
      </c>
      <c r="DP273" s="82">
        <f t="shared" ref="DP273" si="3954">DP271*DP272</f>
        <v>0</v>
      </c>
      <c r="DQ273" s="82">
        <f t="shared" ref="DQ273" si="3955">DQ271*DQ272</f>
        <v>0</v>
      </c>
      <c r="DR273" s="82">
        <f t="shared" ref="DR273" si="3956">DR271*DR272</f>
        <v>0</v>
      </c>
      <c r="DS273" s="82">
        <f t="shared" ref="DS273" si="3957">DS271*DS272</f>
        <v>0</v>
      </c>
      <c r="DT273" s="82">
        <f t="shared" ref="DT273" si="3958">DT271*DT272</f>
        <v>0</v>
      </c>
      <c r="DU273" s="82">
        <f t="shared" ref="DU273" si="3959">DU271*DU272</f>
        <v>0</v>
      </c>
      <c r="DV273" s="82">
        <f t="shared" ref="DV273" si="3960">DV271*DV272</f>
        <v>0</v>
      </c>
      <c r="DW273" s="82">
        <f t="shared" ref="DW273" si="3961">DW271*DW272</f>
        <v>0</v>
      </c>
      <c r="DX273" s="82">
        <f t="shared" ref="DX273" si="3962">DX271*DX272</f>
        <v>0</v>
      </c>
      <c r="DY273" s="82">
        <f t="shared" ref="DY273" si="3963">DY271*DY272</f>
        <v>0</v>
      </c>
      <c r="DZ273" s="82">
        <f t="shared" ref="DZ273" si="3964">DZ271*DZ272</f>
        <v>0</v>
      </c>
      <c r="EA273" s="82">
        <f t="shared" ref="EA273" si="3965">EA271*EA272</f>
        <v>0</v>
      </c>
      <c r="EB273" s="82">
        <f t="shared" ref="EB273" si="3966">EB271*EB272</f>
        <v>0</v>
      </c>
    </row>
    <row r="274" spans="2:132" outlineLevel="1" x14ac:dyDescent="0.25">
      <c r="C274" s="311"/>
      <c r="G274" s="52"/>
      <c r="H274" s="29"/>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row>
    <row r="275" spans="2:132" ht="13" x14ac:dyDescent="0.3">
      <c r="C275" s="348" t="s">
        <v>568</v>
      </c>
      <c r="D275" s="342"/>
      <c r="E275" s="342"/>
      <c r="F275" s="342"/>
      <c r="G275" s="349" t="s">
        <v>220</v>
      </c>
      <c r="H275" s="344">
        <f t="shared" ref="H275" si="3967">SUM(J275:EB275)</f>
        <v>0</v>
      </c>
      <c r="I275" s="342"/>
      <c r="J275" s="345">
        <f t="shared" ref="J275:AO275" si="3968">CHOOSE(Scenario,J256,J265,J273)</f>
        <v>0</v>
      </c>
      <c r="K275" s="346">
        <f t="shared" si="3968"/>
        <v>0</v>
      </c>
      <c r="L275" s="346">
        <f t="shared" si="3968"/>
        <v>0</v>
      </c>
      <c r="M275" s="346">
        <f t="shared" si="3968"/>
        <v>0</v>
      </c>
      <c r="N275" s="346">
        <f t="shared" si="3968"/>
        <v>0</v>
      </c>
      <c r="O275" s="346">
        <f t="shared" si="3968"/>
        <v>0</v>
      </c>
      <c r="P275" s="346">
        <f t="shared" si="3968"/>
        <v>0</v>
      </c>
      <c r="Q275" s="346">
        <f t="shared" si="3968"/>
        <v>0</v>
      </c>
      <c r="R275" s="346">
        <f t="shared" si="3968"/>
        <v>0</v>
      </c>
      <c r="S275" s="346">
        <f t="shared" si="3968"/>
        <v>0</v>
      </c>
      <c r="T275" s="346">
        <f t="shared" si="3968"/>
        <v>0</v>
      </c>
      <c r="U275" s="346">
        <f t="shared" si="3968"/>
        <v>0</v>
      </c>
      <c r="V275" s="346">
        <f t="shared" si="3968"/>
        <v>0</v>
      </c>
      <c r="W275" s="346">
        <f t="shared" si="3968"/>
        <v>0</v>
      </c>
      <c r="X275" s="346">
        <f t="shared" si="3968"/>
        <v>0</v>
      </c>
      <c r="Y275" s="346">
        <f t="shared" si="3968"/>
        <v>0</v>
      </c>
      <c r="Z275" s="346">
        <f t="shared" si="3968"/>
        <v>0</v>
      </c>
      <c r="AA275" s="346">
        <f t="shared" si="3968"/>
        <v>0</v>
      </c>
      <c r="AB275" s="346">
        <f t="shared" si="3968"/>
        <v>0</v>
      </c>
      <c r="AC275" s="346">
        <f t="shared" si="3968"/>
        <v>0</v>
      </c>
      <c r="AD275" s="346">
        <f t="shared" si="3968"/>
        <v>0</v>
      </c>
      <c r="AE275" s="346">
        <f t="shared" si="3968"/>
        <v>0</v>
      </c>
      <c r="AF275" s="346">
        <f t="shared" si="3968"/>
        <v>0</v>
      </c>
      <c r="AG275" s="346">
        <f t="shared" si="3968"/>
        <v>0</v>
      </c>
      <c r="AH275" s="346">
        <f t="shared" si="3968"/>
        <v>0</v>
      </c>
      <c r="AI275" s="346">
        <f t="shared" si="3968"/>
        <v>0</v>
      </c>
      <c r="AJ275" s="346">
        <f t="shared" si="3968"/>
        <v>0</v>
      </c>
      <c r="AK275" s="346">
        <f t="shared" si="3968"/>
        <v>0</v>
      </c>
      <c r="AL275" s="346">
        <f t="shared" si="3968"/>
        <v>0</v>
      </c>
      <c r="AM275" s="346">
        <f t="shared" si="3968"/>
        <v>0</v>
      </c>
      <c r="AN275" s="346">
        <f t="shared" si="3968"/>
        <v>0</v>
      </c>
      <c r="AO275" s="346">
        <f t="shared" si="3968"/>
        <v>0</v>
      </c>
      <c r="AP275" s="346">
        <f t="shared" ref="AP275:BU275" si="3969">CHOOSE(Scenario,AP256,AP265,AP273)</f>
        <v>0</v>
      </c>
      <c r="AQ275" s="346">
        <f t="shared" si="3969"/>
        <v>0</v>
      </c>
      <c r="AR275" s="346">
        <f t="shared" si="3969"/>
        <v>0</v>
      </c>
      <c r="AS275" s="346">
        <f t="shared" si="3969"/>
        <v>0</v>
      </c>
      <c r="AT275" s="346">
        <f t="shared" si="3969"/>
        <v>0</v>
      </c>
      <c r="AU275" s="346">
        <f t="shared" si="3969"/>
        <v>0</v>
      </c>
      <c r="AV275" s="346">
        <f t="shared" si="3969"/>
        <v>0</v>
      </c>
      <c r="AW275" s="346">
        <f t="shared" si="3969"/>
        <v>0</v>
      </c>
      <c r="AX275" s="346">
        <f t="shared" si="3969"/>
        <v>0</v>
      </c>
      <c r="AY275" s="346">
        <f t="shared" si="3969"/>
        <v>0</v>
      </c>
      <c r="AZ275" s="346">
        <f t="shared" si="3969"/>
        <v>0</v>
      </c>
      <c r="BA275" s="346">
        <f t="shared" si="3969"/>
        <v>0</v>
      </c>
      <c r="BB275" s="346">
        <f t="shared" si="3969"/>
        <v>0</v>
      </c>
      <c r="BC275" s="346">
        <f t="shared" si="3969"/>
        <v>0</v>
      </c>
      <c r="BD275" s="346">
        <f t="shared" si="3969"/>
        <v>0</v>
      </c>
      <c r="BE275" s="346">
        <f t="shared" si="3969"/>
        <v>0</v>
      </c>
      <c r="BF275" s="346">
        <f t="shared" si="3969"/>
        <v>0</v>
      </c>
      <c r="BG275" s="346">
        <f t="shared" si="3969"/>
        <v>0</v>
      </c>
      <c r="BH275" s="346">
        <f t="shared" si="3969"/>
        <v>0</v>
      </c>
      <c r="BI275" s="346">
        <f t="shared" si="3969"/>
        <v>0</v>
      </c>
      <c r="BJ275" s="346">
        <f t="shared" si="3969"/>
        <v>0</v>
      </c>
      <c r="BK275" s="346">
        <f t="shared" si="3969"/>
        <v>0</v>
      </c>
      <c r="BL275" s="346">
        <f t="shared" si="3969"/>
        <v>0</v>
      </c>
      <c r="BM275" s="346">
        <f t="shared" si="3969"/>
        <v>0</v>
      </c>
      <c r="BN275" s="346">
        <f t="shared" si="3969"/>
        <v>0</v>
      </c>
      <c r="BO275" s="346">
        <f t="shared" si="3969"/>
        <v>0</v>
      </c>
      <c r="BP275" s="346">
        <f t="shared" si="3969"/>
        <v>0</v>
      </c>
      <c r="BQ275" s="346">
        <f t="shared" si="3969"/>
        <v>0</v>
      </c>
      <c r="BR275" s="346">
        <f t="shared" si="3969"/>
        <v>0</v>
      </c>
      <c r="BS275" s="346">
        <f t="shared" si="3969"/>
        <v>0</v>
      </c>
      <c r="BT275" s="346">
        <f t="shared" si="3969"/>
        <v>0</v>
      </c>
      <c r="BU275" s="346">
        <f t="shared" si="3969"/>
        <v>0</v>
      </c>
      <c r="BV275" s="346">
        <f t="shared" ref="BV275:DA275" si="3970">CHOOSE(Scenario,BV256,BV265,BV273)</f>
        <v>0</v>
      </c>
      <c r="BW275" s="346">
        <f t="shared" si="3970"/>
        <v>0</v>
      </c>
      <c r="BX275" s="346">
        <f t="shared" si="3970"/>
        <v>0</v>
      </c>
      <c r="BY275" s="346">
        <f t="shared" si="3970"/>
        <v>0</v>
      </c>
      <c r="BZ275" s="346">
        <f t="shared" si="3970"/>
        <v>0</v>
      </c>
      <c r="CA275" s="346">
        <f t="shared" si="3970"/>
        <v>0</v>
      </c>
      <c r="CB275" s="346">
        <f t="shared" si="3970"/>
        <v>0</v>
      </c>
      <c r="CC275" s="346">
        <f t="shared" si="3970"/>
        <v>0</v>
      </c>
      <c r="CD275" s="346">
        <f t="shared" si="3970"/>
        <v>0</v>
      </c>
      <c r="CE275" s="346">
        <f t="shared" si="3970"/>
        <v>0</v>
      </c>
      <c r="CF275" s="346">
        <f t="shared" si="3970"/>
        <v>0</v>
      </c>
      <c r="CG275" s="346">
        <f t="shared" si="3970"/>
        <v>0</v>
      </c>
      <c r="CH275" s="346">
        <f t="shared" si="3970"/>
        <v>0</v>
      </c>
      <c r="CI275" s="346">
        <f t="shared" si="3970"/>
        <v>0</v>
      </c>
      <c r="CJ275" s="346">
        <f t="shared" si="3970"/>
        <v>0</v>
      </c>
      <c r="CK275" s="346">
        <f t="shared" si="3970"/>
        <v>0</v>
      </c>
      <c r="CL275" s="346">
        <f t="shared" si="3970"/>
        <v>0</v>
      </c>
      <c r="CM275" s="346">
        <f t="shared" si="3970"/>
        <v>0</v>
      </c>
      <c r="CN275" s="346">
        <f t="shared" si="3970"/>
        <v>0</v>
      </c>
      <c r="CO275" s="346">
        <f t="shared" si="3970"/>
        <v>0</v>
      </c>
      <c r="CP275" s="346">
        <f t="shared" si="3970"/>
        <v>0</v>
      </c>
      <c r="CQ275" s="346">
        <f t="shared" si="3970"/>
        <v>0</v>
      </c>
      <c r="CR275" s="346">
        <f t="shared" si="3970"/>
        <v>0</v>
      </c>
      <c r="CS275" s="346">
        <f t="shared" si="3970"/>
        <v>0</v>
      </c>
      <c r="CT275" s="346">
        <f t="shared" si="3970"/>
        <v>0</v>
      </c>
      <c r="CU275" s="346">
        <f t="shared" si="3970"/>
        <v>0</v>
      </c>
      <c r="CV275" s="346">
        <f t="shared" si="3970"/>
        <v>0</v>
      </c>
      <c r="CW275" s="346">
        <f t="shared" si="3970"/>
        <v>0</v>
      </c>
      <c r="CX275" s="346">
        <f t="shared" si="3970"/>
        <v>0</v>
      </c>
      <c r="CY275" s="346">
        <f t="shared" si="3970"/>
        <v>0</v>
      </c>
      <c r="CZ275" s="346">
        <f t="shared" si="3970"/>
        <v>0</v>
      </c>
      <c r="DA275" s="346">
        <f t="shared" si="3970"/>
        <v>0</v>
      </c>
      <c r="DB275" s="346">
        <f t="shared" ref="DB275:EB275" si="3971">CHOOSE(Scenario,DB256,DB265,DB273)</f>
        <v>0</v>
      </c>
      <c r="DC275" s="346">
        <f t="shared" si="3971"/>
        <v>0</v>
      </c>
      <c r="DD275" s="346">
        <f t="shared" si="3971"/>
        <v>0</v>
      </c>
      <c r="DE275" s="346">
        <f t="shared" si="3971"/>
        <v>0</v>
      </c>
      <c r="DF275" s="346">
        <f t="shared" si="3971"/>
        <v>0</v>
      </c>
      <c r="DG275" s="346">
        <f t="shared" si="3971"/>
        <v>0</v>
      </c>
      <c r="DH275" s="346">
        <f t="shared" si="3971"/>
        <v>0</v>
      </c>
      <c r="DI275" s="346">
        <f t="shared" si="3971"/>
        <v>0</v>
      </c>
      <c r="DJ275" s="346">
        <f t="shared" si="3971"/>
        <v>0</v>
      </c>
      <c r="DK275" s="346">
        <f t="shared" si="3971"/>
        <v>0</v>
      </c>
      <c r="DL275" s="346">
        <f t="shared" si="3971"/>
        <v>0</v>
      </c>
      <c r="DM275" s="346">
        <f t="shared" si="3971"/>
        <v>0</v>
      </c>
      <c r="DN275" s="346">
        <f t="shared" si="3971"/>
        <v>0</v>
      </c>
      <c r="DO275" s="346">
        <f t="shared" si="3971"/>
        <v>0</v>
      </c>
      <c r="DP275" s="346">
        <f t="shared" si="3971"/>
        <v>0</v>
      </c>
      <c r="DQ275" s="346">
        <f t="shared" si="3971"/>
        <v>0</v>
      </c>
      <c r="DR275" s="346">
        <f t="shared" si="3971"/>
        <v>0</v>
      </c>
      <c r="DS275" s="346">
        <f t="shared" si="3971"/>
        <v>0</v>
      </c>
      <c r="DT275" s="346">
        <f t="shared" si="3971"/>
        <v>0</v>
      </c>
      <c r="DU275" s="346">
        <f t="shared" si="3971"/>
        <v>0</v>
      </c>
      <c r="DV275" s="346">
        <f t="shared" si="3971"/>
        <v>0</v>
      </c>
      <c r="DW275" s="346">
        <f t="shared" si="3971"/>
        <v>0</v>
      </c>
      <c r="DX275" s="346">
        <f t="shared" si="3971"/>
        <v>0</v>
      </c>
      <c r="DY275" s="346">
        <f t="shared" si="3971"/>
        <v>0</v>
      </c>
      <c r="DZ275" s="346">
        <f t="shared" si="3971"/>
        <v>0</v>
      </c>
      <c r="EA275" s="346">
        <f t="shared" si="3971"/>
        <v>0</v>
      </c>
      <c r="EB275" s="347">
        <f t="shared" si="3971"/>
        <v>0</v>
      </c>
    </row>
    <row r="276" spans="2:132" ht="13" x14ac:dyDescent="0.3">
      <c r="C276" s="24"/>
      <c r="G276" s="52"/>
      <c r="H276" s="29"/>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row>
    <row r="277" spans="2:132" ht="13" x14ac:dyDescent="0.3">
      <c r="B277" s="34"/>
      <c r="C277" s="2" t="s">
        <v>515</v>
      </c>
      <c r="D277" s="34"/>
      <c r="E277" s="34"/>
      <c r="F277" s="34"/>
      <c r="G277" s="67"/>
      <c r="H277" s="35"/>
      <c r="I277" s="34"/>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row>
    <row r="278" spans="2:132" ht="13" outlineLevel="1" x14ac:dyDescent="0.3">
      <c r="C278" s="340" t="s">
        <v>500</v>
      </c>
      <c r="G278" s="52"/>
      <c r="H278" s="29"/>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row>
    <row r="279" spans="2:132" outlineLevel="1" x14ac:dyDescent="0.25">
      <c r="C279" s="328" t="s">
        <v>505</v>
      </c>
      <c r="G279" s="52" t="s">
        <v>220</v>
      </c>
      <c r="H279" s="46">
        <f t="shared" ref="H279" si="3972">SUM(J279:EB279)</f>
        <v>0</v>
      </c>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row>
    <row r="280" spans="2:132" outlineLevel="1" x14ac:dyDescent="0.25">
      <c r="C280" s="32"/>
      <c r="G280" s="52"/>
      <c r="H280" s="29"/>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row>
    <row r="281" spans="2:132" ht="13" outlineLevel="1" x14ac:dyDescent="0.3">
      <c r="C281" s="340" t="s">
        <v>502</v>
      </c>
      <c r="G281" s="52"/>
      <c r="H281" s="29"/>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row>
    <row r="282" spans="2:132" outlineLevel="1" x14ac:dyDescent="0.25">
      <c r="C282" s="317" t="s">
        <v>519</v>
      </c>
      <c r="G282" s="52" t="s">
        <v>604</v>
      </c>
      <c r="H282" s="46">
        <f t="shared" ref="H282" si="3973">SUM(J282:EB282)</f>
        <v>0</v>
      </c>
      <c r="J282" s="82">
        <f>J259-J259*(J260+J261)</f>
        <v>0</v>
      </c>
      <c r="K282" s="82">
        <f t="shared" ref="K282:BV282" si="3974">K259-K259*(K260+K261)</f>
        <v>0</v>
      </c>
      <c r="L282" s="82">
        <f t="shared" si="3974"/>
        <v>0</v>
      </c>
      <c r="M282" s="82">
        <f t="shared" si="3974"/>
        <v>0</v>
      </c>
      <c r="N282" s="82">
        <f t="shared" si="3974"/>
        <v>0</v>
      </c>
      <c r="O282" s="82">
        <f t="shared" si="3974"/>
        <v>0</v>
      </c>
      <c r="P282" s="82">
        <f t="shared" si="3974"/>
        <v>0</v>
      </c>
      <c r="Q282" s="82">
        <f t="shared" si="3974"/>
        <v>0</v>
      </c>
      <c r="R282" s="82">
        <f t="shared" si="3974"/>
        <v>0</v>
      </c>
      <c r="S282" s="82">
        <f t="shared" si="3974"/>
        <v>0</v>
      </c>
      <c r="T282" s="82">
        <f t="shared" si="3974"/>
        <v>0</v>
      </c>
      <c r="U282" s="82">
        <f t="shared" si="3974"/>
        <v>0</v>
      </c>
      <c r="V282" s="82">
        <f t="shared" si="3974"/>
        <v>0</v>
      </c>
      <c r="W282" s="82">
        <f t="shared" si="3974"/>
        <v>0</v>
      </c>
      <c r="X282" s="82">
        <f t="shared" si="3974"/>
        <v>0</v>
      </c>
      <c r="Y282" s="82">
        <f t="shared" si="3974"/>
        <v>0</v>
      </c>
      <c r="Z282" s="82">
        <f t="shared" si="3974"/>
        <v>0</v>
      </c>
      <c r="AA282" s="82">
        <f t="shared" si="3974"/>
        <v>0</v>
      </c>
      <c r="AB282" s="82">
        <f t="shared" si="3974"/>
        <v>0</v>
      </c>
      <c r="AC282" s="82">
        <f t="shared" si="3974"/>
        <v>0</v>
      </c>
      <c r="AD282" s="82">
        <f t="shared" si="3974"/>
        <v>0</v>
      </c>
      <c r="AE282" s="82">
        <f t="shared" si="3974"/>
        <v>0</v>
      </c>
      <c r="AF282" s="82">
        <f t="shared" si="3974"/>
        <v>0</v>
      </c>
      <c r="AG282" s="82">
        <f t="shared" si="3974"/>
        <v>0</v>
      </c>
      <c r="AH282" s="82">
        <f t="shared" si="3974"/>
        <v>0</v>
      </c>
      <c r="AI282" s="82">
        <f t="shared" si="3974"/>
        <v>0</v>
      </c>
      <c r="AJ282" s="82">
        <f t="shared" si="3974"/>
        <v>0</v>
      </c>
      <c r="AK282" s="82">
        <f t="shared" si="3974"/>
        <v>0</v>
      </c>
      <c r="AL282" s="82">
        <f t="shared" si="3974"/>
        <v>0</v>
      </c>
      <c r="AM282" s="82">
        <f t="shared" si="3974"/>
        <v>0</v>
      </c>
      <c r="AN282" s="82">
        <f t="shared" si="3974"/>
        <v>0</v>
      </c>
      <c r="AO282" s="82">
        <f t="shared" si="3974"/>
        <v>0</v>
      </c>
      <c r="AP282" s="82">
        <f t="shared" si="3974"/>
        <v>0</v>
      </c>
      <c r="AQ282" s="82">
        <f t="shared" si="3974"/>
        <v>0</v>
      </c>
      <c r="AR282" s="82">
        <f t="shared" si="3974"/>
        <v>0</v>
      </c>
      <c r="AS282" s="82">
        <f t="shared" si="3974"/>
        <v>0</v>
      </c>
      <c r="AT282" s="82">
        <f t="shared" si="3974"/>
        <v>0</v>
      </c>
      <c r="AU282" s="82">
        <f t="shared" si="3974"/>
        <v>0</v>
      </c>
      <c r="AV282" s="82">
        <f t="shared" si="3974"/>
        <v>0</v>
      </c>
      <c r="AW282" s="82">
        <f t="shared" si="3974"/>
        <v>0</v>
      </c>
      <c r="AX282" s="82">
        <f t="shared" si="3974"/>
        <v>0</v>
      </c>
      <c r="AY282" s="82">
        <f t="shared" si="3974"/>
        <v>0</v>
      </c>
      <c r="AZ282" s="82">
        <f t="shared" si="3974"/>
        <v>0</v>
      </c>
      <c r="BA282" s="82">
        <f t="shared" si="3974"/>
        <v>0</v>
      </c>
      <c r="BB282" s="82">
        <f t="shared" si="3974"/>
        <v>0</v>
      </c>
      <c r="BC282" s="82">
        <f t="shared" si="3974"/>
        <v>0</v>
      </c>
      <c r="BD282" s="82">
        <f t="shared" si="3974"/>
        <v>0</v>
      </c>
      <c r="BE282" s="82">
        <f t="shared" si="3974"/>
        <v>0</v>
      </c>
      <c r="BF282" s="82">
        <f t="shared" si="3974"/>
        <v>0</v>
      </c>
      <c r="BG282" s="82">
        <f t="shared" si="3974"/>
        <v>0</v>
      </c>
      <c r="BH282" s="82">
        <f t="shared" si="3974"/>
        <v>0</v>
      </c>
      <c r="BI282" s="82">
        <f t="shared" si="3974"/>
        <v>0</v>
      </c>
      <c r="BJ282" s="82">
        <f t="shared" si="3974"/>
        <v>0</v>
      </c>
      <c r="BK282" s="82">
        <f t="shared" si="3974"/>
        <v>0</v>
      </c>
      <c r="BL282" s="82">
        <f t="shared" si="3974"/>
        <v>0</v>
      </c>
      <c r="BM282" s="82">
        <f t="shared" si="3974"/>
        <v>0</v>
      </c>
      <c r="BN282" s="82">
        <f t="shared" si="3974"/>
        <v>0</v>
      </c>
      <c r="BO282" s="82">
        <f t="shared" si="3974"/>
        <v>0</v>
      </c>
      <c r="BP282" s="82">
        <f t="shared" si="3974"/>
        <v>0</v>
      </c>
      <c r="BQ282" s="82">
        <f t="shared" si="3974"/>
        <v>0</v>
      </c>
      <c r="BR282" s="82">
        <f t="shared" si="3974"/>
        <v>0</v>
      </c>
      <c r="BS282" s="82">
        <f t="shared" si="3974"/>
        <v>0</v>
      </c>
      <c r="BT282" s="82">
        <f t="shared" si="3974"/>
        <v>0</v>
      </c>
      <c r="BU282" s="82">
        <f t="shared" si="3974"/>
        <v>0</v>
      </c>
      <c r="BV282" s="82">
        <f t="shared" si="3974"/>
        <v>0</v>
      </c>
      <c r="BW282" s="82">
        <f t="shared" ref="BW282:EB282" si="3975">BW259-BW259*(BW260+BW261)</f>
        <v>0</v>
      </c>
      <c r="BX282" s="82">
        <f t="shared" si="3975"/>
        <v>0</v>
      </c>
      <c r="BY282" s="82">
        <f t="shared" si="3975"/>
        <v>0</v>
      </c>
      <c r="BZ282" s="82">
        <f t="shared" si="3975"/>
        <v>0</v>
      </c>
      <c r="CA282" s="82">
        <f t="shared" si="3975"/>
        <v>0</v>
      </c>
      <c r="CB282" s="82">
        <f t="shared" si="3975"/>
        <v>0</v>
      </c>
      <c r="CC282" s="82">
        <f t="shared" si="3975"/>
        <v>0</v>
      </c>
      <c r="CD282" s="82">
        <f t="shared" si="3975"/>
        <v>0</v>
      </c>
      <c r="CE282" s="82">
        <f t="shared" si="3975"/>
        <v>0</v>
      </c>
      <c r="CF282" s="82">
        <f t="shared" si="3975"/>
        <v>0</v>
      </c>
      <c r="CG282" s="82">
        <f t="shared" si="3975"/>
        <v>0</v>
      </c>
      <c r="CH282" s="82">
        <f t="shared" si="3975"/>
        <v>0</v>
      </c>
      <c r="CI282" s="82">
        <f t="shared" si="3975"/>
        <v>0</v>
      </c>
      <c r="CJ282" s="82">
        <f t="shared" si="3975"/>
        <v>0</v>
      </c>
      <c r="CK282" s="82">
        <f t="shared" si="3975"/>
        <v>0</v>
      </c>
      <c r="CL282" s="82">
        <f t="shared" si="3975"/>
        <v>0</v>
      </c>
      <c r="CM282" s="82">
        <f t="shared" si="3975"/>
        <v>0</v>
      </c>
      <c r="CN282" s="82">
        <f t="shared" si="3975"/>
        <v>0</v>
      </c>
      <c r="CO282" s="82">
        <f t="shared" si="3975"/>
        <v>0</v>
      </c>
      <c r="CP282" s="82">
        <f t="shared" si="3975"/>
        <v>0</v>
      </c>
      <c r="CQ282" s="82">
        <f t="shared" si="3975"/>
        <v>0</v>
      </c>
      <c r="CR282" s="82">
        <f t="shared" si="3975"/>
        <v>0</v>
      </c>
      <c r="CS282" s="82">
        <f t="shared" si="3975"/>
        <v>0</v>
      </c>
      <c r="CT282" s="82">
        <f t="shared" si="3975"/>
        <v>0</v>
      </c>
      <c r="CU282" s="82">
        <f t="shared" si="3975"/>
        <v>0</v>
      </c>
      <c r="CV282" s="82">
        <f t="shared" si="3975"/>
        <v>0</v>
      </c>
      <c r="CW282" s="82">
        <f t="shared" si="3975"/>
        <v>0</v>
      </c>
      <c r="CX282" s="82">
        <f t="shared" si="3975"/>
        <v>0</v>
      </c>
      <c r="CY282" s="82">
        <f t="shared" si="3975"/>
        <v>0</v>
      </c>
      <c r="CZ282" s="82">
        <f t="shared" si="3975"/>
        <v>0</v>
      </c>
      <c r="DA282" s="82">
        <f t="shared" si="3975"/>
        <v>0</v>
      </c>
      <c r="DB282" s="82">
        <f t="shared" si="3975"/>
        <v>0</v>
      </c>
      <c r="DC282" s="82">
        <f t="shared" si="3975"/>
        <v>0</v>
      </c>
      <c r="DD282" s="82">
        <f t="shared" si="3975"/>
        <v>0</v>
      </c>
      <c r="DE282" s="82">
        <f t="shared" si="3975"/>
        <v>0</v>
      </c>
      <c r="DF282" s="82">
        <f t="shared" si="3975"/>
        <v>0</v>
      </c>
      <c r="DG282" s="82">
        <f t="shared" si="3975"/>
        <v>0</v>
      </c>
      <c r="DH282" s="82">
        <f t="shared" si="3975"/>
        <v>0</v>
      </c>
      <c r="DI282" s="82">
        <f t="shared" si="3975"/>
        <v>0</v>
      </c>
      <c r="DJ282" s="82">
        <f t="shared" si="3975"/>
        <v>0</v>
      </c>
      <c r="DK282" s="82">
        <f t="shared" si="3975"/>
        <v>0</v>
      </c>
      <c r="DL282" s="82">
        <f t="shared" si="3975"/>
        <v>0</v>
      </c>
      <c r="DM282" s="82">
        <f t="shared" si="3975"/>
        <v>0</v>
      </c>
      <c r="DN282" s="82">
        <f t="shared" si="3975"/>
        <v>0</v>
      </c>
      <c r="DO282" s="82">
        <f t="shared" si="3975"/>
        <v>0</v>
      </c>
      <c r="DP282" s="82">
        <f t="shared" si="3975"/>
        <v>0</v>
      </c>
      <c r="DQ282" s="82">
        <f t="shared" si="3975"/>
        <v>0</v>
      </c>
      <c r="DR282" s="82">
        <f t="shared" si="3975"/>
        <v>0</v>
      </c>
      <c r="DS282" s="82">
        <f t="shared" si="3975"/>
        <v>0</v>
      </c>
      <c r="DT282" s="82">
        <f t="shared" si="3975"/>
        <v>0</v>
      </c>
      <c r="DU282" s="82">
        <f t="shared" si="3975"/>
        <v>0</v>
      </c>
      <c r="DV282" s="82">
        <f t="shared" si="3975"/>
        <v>0</v>
      </c>
      <c r="DW282" s="82">
        <f t="shared" si="3975"/>
        <v>0</v>
      </c>
      <c r="DX282" s="82">
        <f t="shared" si="3975"/>
        <v>0</v>
      </c>
      <c r="DY282" s="82">
        <f t="shared" si="3975"/>
        <v>0</v>
      </c>
      <c r="DZ282" s="82">
        <f t="shared" si="3975"/>
        <v>0</v>
      </c>
      <c r="EA282" s="82">
        <f t="shared" si="3975"/>
        <v>0</v>
      </c>
      <c r="EB282" s="82">
        <f t="shared" si="3975"/>
        <v>0</v>
      </c>
    </row>
    <row r="283" spans="2:132" outlineLevel="1" x14ac:dyDescent="0.25">
      <c r="C283" s="317" t="s">
        <v>333</v>
      </c>
      <c r="E283" s="31">
        <f>Costs!$K$40</f>
        <v>0.4</v>
      </c>
      <c r="G283" s="52" t="s">
        <v>220</v>
      </c>
      <c r="J283" s="312">
        <f>$E$283</f>
        <v>0.4</v>
      </c>
      <c r="K283" s="312">
        <f t="shared" ref="K283:BV283" si="3976">$E$283</f>
        <v>0.4</v>
      </c>
      <c r="L283" s="312">
        <f t="shared" si="3976"/>
        <v>0.4</v>
      </c>
      <c r="M283" s="312">
        <f t="shared" si="3976"/>
        <v>0.4</v>
      </c>
      <c r="N283" s="312">
        <f t="shared" si="3976"/>
        <v>0.4</v>
      </c>
      <c r="O283" s="312">
        <f t="shared" si="3976"/>
        <v>0.4</v>
      </c>
      <c r="P283" s="312">
        <f t="shared" si="3976"/>
        <v>0.4</v>
      </c>
      <c r="Q283" s="312">
        <f t="shared" si="3976"/>
        <v>0.4</v>
      </c>
      <c r="R283" s="312">
        <f t="shared" si="3976"/>
        <v>0.4</v>
      </c>
      <c r="S283" s="312">
        <f t="shared" si="3976"/>
        <v>0.4</v>
      </c>
      <c r="T283" s="312">
        <f t="shared" si="3976"/>
        <v>0.4</v>
      </c>
      <c r="U283" s="312">
        <f t="shared" si="3976"/>
        <v>0.4</v>
      </c>
      <c r="V283" s="312">
        <f t="shared" si="3976"/>
        <v>0.4</v>
      </c>
      <c r="W283" s="312">
        <f t="shared" si="3976"/>
        <v>0.4</v>
      </c>
      <c r="X283" s="312">
        <f t="shared" si="3976"/>
        <v>0.4</v>
      </c>
      <c r="Y283" s="312">
        <f t="shared" si="3976"/>
        <v>0.4</v>
      </c>
      <c r="Z283" s="312">
        <f t="shared" si="3976"/>
        <v>0.4</v>
      </c>
      <c r="AA283" s="312">
        <f t="shared" si="3976"/>
        <v>0.4</v>
      </c>
      <c r="AB283" s="312">
        <f t="shared" si="3976"/>
        <v>0.4</v>
      </c>
      <c r="AC283" s="312">
        <f t="shared" si="3976"/>
        <v>0.4</v>
      </c>
      <c r="AD283" s="312">
        <f t="shared" si="3976"/>
        <v>0.4</v>
      </c>
      <c r="AE283" s="312">
        <f t="shared" si="3976"/>
        <v>0.4</v>
      </c>
      <c r="AF283" s="312">
        <f t="shared" si="3976"/>
        <v>0.4</v>
      </c>
      <c r="AG283" s="312">
        <f t="shared" si="3976"/>
        <v>0.4</v>
      </c>
      <c r="AH283" s="312">
        <f t="shared" si="3976"/>
        <v>0.4</v>
      </c>
      <c r="AI283" s="312">
        <f t="shared" si="3976"/>
        <v>0.4</v>
      </c>
      <c r="AJ283" s="312">
        <f t="shared" si="3976"/>
        <v>0.4</v>
      </c>
      <c r="AK283" s="312">
        <f t="shared" si="3976"/>
        <v>0.4</v>
      </c>
      <c r="AL283" s="312">
        <f t="shared" si="3976"/>
        <v>0.4</v>
      </c>
      <c r="AM283" s="312">
        <f t="shared" si="3976"/>
        <v>0.4</v>
      </c>
      <c r="AN283" s="312">
        <f t="shared" si="3976"/>
        <v>0.4</v>
      </c>
      <c r="AO283" s="312">
        <f t="shared" si="3976"/>
        <v>0.4</v>
      </c>
      <c r="AP283" s="312">
        <f t="shared" si="3976"/>
        <v>0.4</v>
      </c>
      <c r="AQ283" s="312">
        <f t="shared" si="3976"/>
        <v>0.4</v>
      </c>
      <c r="AR283" s="312">
        <f t="shared" si="3976"/>
        <v>0.4</v>
      </c>
      <c r="AS283" s="312">
        <f t="shared" si="3976"/>
        <v>0.4</v>
      </c>
      <c r="AT283" s="312">
        <f t="shared" si="3976"/>
        <v>0.4</v>
      </c>
      <c r="AU283" s="312">
        <f t="shared" si="3976"/>
        <v>0.4</v>
      </c>
      <c r="AV283" s="312">
        <f t="shared" si="3976"/>
        <v>0.4</v>
      </c>
      <c r="AW283" s="312">
        <f t="shared" si="3976"/>
        <v>0.4</v>
      </c>
      <c r="AX283" s="312">
        <f t="shared" si="3976"/>
        <v>0.4</v>
      </c>
      <c r="AY283" s="312">
        <f t="shared" si="3976"/>
        <v>0.4</v>
      </c>
      <c r="AZ283" s="312">
        <f t="shared" si="3976"/>
        <v>0.4</v>
      </c>
      <c r="BA283" s="312">
        <f t="shared" si="3976"/>
        <v>0.4</v>
      </c>
      <c r="BB283" s="312">
        <f t="shared" si="3976"/>
        <v>0.4</v>
      </c>
      <c r="BC283" s="312">
        <f t="shared" si="3976"/>
        <v>0.4</v>
      </c>
      <c r="BD283" s="312">
        <f t="shared" si="3976"/>
        <v>0.4</v>
      </c>
      <c r="BE283" s="312">
        <f t="shared" si="3976"/>
        <v>0.4</v>
      </c>
      <c r="BF283" s="312">
        <f t="shared" si="3976"/>
        <v>0.4</v>
      </c>
      <c r="BG283" s="312">
        <f t="shared" si="3976"/>
        <v>0.4</v>
      </c>
      <c r="BH283" s="312">
        <f t="shared" si="3976"/>
        <v>0.4</v>
      </c>
      <c r="BI283" s="312">
        <f t="shared" si="3976"/>
        <v>0.4</v>
      </c>
      <c r="BJ283" s="312">
        <f t="shared" si="3976"/>
        <v>0.4</v>
      </c>
      <c r="BK283" s="312">
        <f t="shared" si="3976"/>
        <v>0.4</v>
      </c>
      <c r="BL283" s="312">
        <f t="shared" si="3976"/>
        <v>0.4</v>
      </c>
      <c r="BM283" s="312">
        <f t="shared" si="3976"/>
        <v>0.4</v>
      </c>
      <c r="BN283" s="312">
        <f t="shared" si="3976"/>
        <v>0.4</v>
      </c>
      <c r="BO283" s="312">
        <f t="shared" si="3976"/>
        <v>0.4</v>
      </c>
      <c r="BP283" s="312">
        <f t="shared" si="3976"/>
        <v>0.4</v>
      </c>
      <c r="BQ283" s="312">
        <f t="shared" si="3976"/>
        <v>0.4</v>
      </c>
      <c r="BR283" s="312">
        <f t="shared" si="3976"/>
        <v>0.4</v>
      </c>
      <c r="BS283" s="312">
        <f t="shared" si="3976"/>
        <v>0.4</v>
      </c>
      <c r="BT283" s="312">
        <f t="shared" si="3976"/>
        <v>0.4</v>
      </c>
      <c r="BU283" s="312">
        <f t="shared" si="3976"/>
        <v>0.4</v>
      </c>
      <c r="BV283" s="312">
        <f t="shared" si="3976"/>
        <v>0.4</v>
      </c>
      <c r="BW283" s="312">
        <f t="shared" ref="BW283:EB283" si="3977">$E$283</f>
        <v>0.4</v>
      </c>
      <c r="BX283" s="312">
        <f t="shared" si="3977"/>
        <v>0.4</v>
      </c>
      <c r="BY283" s="312">
        <f t="shared" si="3977"/>
        <v>0.4</v>
      </c>
      <c r="BZ283" s="312">
        <f t="shared" si="3977"/>
        <v>0.4</v>
      </c>
      <c r="CA283" s="312">
        <f t="shared" si="3977"/>
        <v>0.4</v>
      </c>
      <c r="CB283" s="312">
        <f t="shared" si="3977"/>
        <v>0.4</v>
      </c>
      <c r="CC283" s="312">
        <f t="shared" si="3977"/>
        <v>0.4</v>
      </c>
      <c r="CD283" s="312">
        <f t="shared" si="3977"/>
        <v>0.4</v>
      </c>
      <c r="CE283" s="312">
        <f t="shared" si="3977"/>
        <v>0.4</v>
      </c>
      <c r="CF283" s="312">
        <f t="shared" si="3977"/>
        <v>0.4</v>
      </c>
      <c r="CG283" s="312">
        <f t="shared" si="3977"/>
        <v>0.4</v>
      </c>
      <c r="CH283" s="312">
        <f t="shared" si="3977"/>
        <v>0.4</v>
      </c>
      <c r="CI283" s="312">
        <f t="shared" si="3977"/>
        <v>0.4</v>
      </c>
      <c r="CJ283" s="312">
        <f t="shared" si="3977"/>
        <v>0.4</v>
      </c>
      <c r="CK283" s="312">
        <f t="shared" si="3977"/>
        <v>0.4</v>
      </c>
      <c r="CL283" s="312">
        <f t="shared" si="3977"/>
        <v>0.4</v>
      </c>
      <c r="CM283" s="312">
        <f t="shared" si="3977"/>
        <v>0.4</v>
      </c>
      <c r="CN283" s="312">
        <f t="shared" si="3977"/>
        <v>0.4</v>
      </c>
      <c r="CO283" s="312">
        <f t="shared" si="3977"/>
        <v>0.4</v>
      </c>
      <c r="CP283" s="312">
        <f t="shared" si="3977"/>
        <v>0.4</v>
      </c>
      <c r="CQ283" s="312">
        <f t="shared" si="3977"/>
        <v>0.4</v>
      </c>
      <c r="CR283" s="312">
        <f t="shared" si="3977"/>
        <v>0.4</v>
      </c>
      <c r="CS283" s="312">
        <f t="shared" si="3977"/>
        <v>0.4</v>
      </c>
      <c r="CT283" s="312">
        <f t="shared" si="3977"/>
        <v>0.4</v>
      </c>
      <c r="CU283" s="312">
        <f t="shared" si="3977"/>
        <v>0.4</v>
      </c>
      <c r="CV283" s="312">
        <f t="shared" si="3977"/>
        <v>0.4</v>
      </c>
      <c r="CW283" s="312">
        <f t="shared" si="3977"/>
        <v>0.4</v>
      </c>
      <c r="CX283" s="312">
        <f t="shared" si="3977"/>
        <v>0.4</v>
      </c>
      <c r="CY283" s="312">
        <f t="shared" si="3977"/>
        <v>0.4</v>
      </c>
      <c r="CZ283" s="312">
        <f t="shared" si="3977"/>
        <v>0.4</v>
      </c>
      <c r="DA283" s="312">
        <f t="shared" si="3977"/>
        <v>0.4</v>
      </c>
      <c r="DB283" s="312">
        <f t="shared" si="3977"/>
        <v>0.4</v>
      </c>
      <c r="DC283" s="312">
        <f t="shared" si="3977"/>
        <v>0.4</v>
      </c>
      <c r="DD283" s="312">
        <f t="shared" si="3977"/>
        <v>0.4</v>
      </c>
      <c r="DE283" s="312">
        <f t="shared" si="3977"/>
        <v>0.4</v>
      </c>
      <c r="DF283" s="312">
        <f t="shared" si="3977"/>
        <v>0.4</v>
      </c>
      <c r="DG283" s="312">
        <f t="shared" si="3977"/>
        <v>0.4</v>
      </c>
      <c r="DH283" s="312">
        <f t="shared" si="3977"/>
        <v>0.4</v>
      </c>
      <c r="DI283" s="312">
        <f t="shared" si="3977"/>
        <v>0.4</v>
      </c>
      <c r="DJ283" s="312">
        <f t="shared" si="3977"/>
        <v>0.4</v>
      </c>
      <c r="DK283" s="312">
        <f t="shared" si="3977"/>
        <v>0.4</v>
      </c>
      <c r="DL283" s="312">
        <f t="shared" si="3977"/>
        <v>0.4</v>
      </c>
      <c r="DM283" s="312">
        <f t="shared" si="3977"/>
        <v>0.4</v>
      </c>
      <c r="DN283" s="312">
        <f t="shared" si="3977"/>
        <v>0.4</v>
      </c>
      <c r="DO283" s="312">
        <f t="shared" si="3977"/>
        <v>0.4</v>
      </c>
      <c r="DP283" s="312">
        <f t="shared" si="3977"/>
        <v>0.4</v>
      </c>
      <c r="DQ283" s="312">
        <f t="shared" si="3977"/>
        <v>0.4</v>
      </c>
      <c r="DR283" s="312">
        <f t="shared" si="3977"/>
        <v>0.4</v>
      </c>
      <c r="DS283" s="312">
        <f t="shared" si="3977"/>
        <v>0.4</v>
      </c>
      <c r="DT283" s="312">
        <f t="shared" si="3977"/>
        <v>0.4</v>
      </c>
      <c r="DU283" s="312">
        <f t="shared" si="3977"/>
        <v>0.4</v>
      </c>
      <c r="DV283" s="312">
        <f t="shared" si="3977"/>
        <v>0.4</v>
      </c>
      <c r="DW283" s="312">
        <f t="shared" si="3977"/>
        <v>0.4</v>
      </c>
      <c r="DX283" s="312">
        <f t="shared" si="3977"/>
        <v>0.4</v>
      </c>
      <c r="DY283" s="312">
        <f t="shared" si="3977"/>
        <v>0.4</v>
      </c>
      <c r="DZ283" s="312">
        <f t="shared" si="3977"/>
        <v>0.4</v>
      </c>
      <c r="EA283" s="312">
        <f t="shared" si="3977"/>
        <v>0.4</v>
      </c>
      <c r="EB283" s="312">
        <f t="shared" si="3977"/>
        <v>0.4</v>
      </c>
    </row>
    <row r="284" spans="2:132" outlineLevel="1" x14ac:dyDescent="0.25">
      <c r="C284" s="329" t="s">
        <v>545</v>
      </c>
      <c r="D284" s="38"/>
      <c r="E284" s="38"/>
      <c r="F284" s="38"/>
      <c r="G284" s="55" t="s">
        <v>220</v>
      </c>
      <c r="H284" s="316">
        <f t="shared" ref="H284" si="3978">SUM(J284:EB284)</f>
        <v>0</v>
      </c>
      <c r="I284" s="38"/>
      <c r="J284" s="314">
        <f>J282*J283</f>
        <v>0</v>
      </c>
      <c r="K284" s="314">
        <f t="shared" ref="K284" si="3979">K282*K283</f>
        <v>0</v>
      </c>
      <c r="L284" s="314">
        <f t="shared" ref="L284" si="3980">L282*L283</f>
        <v>0</v>
      </c>
      <c r="M284" s="314">
        <f t="shared" ref="M284" si="3981">M282*M283</f>
        <v>0</v>
      </c>
      <c r="N284" s="314">
        <f t="shared" ref="N284" si="3982">N282*N283</f>
        <v>0</v>
      </c>
      <c r="O284" s="314">
        <f t="shared" ref="O284" si="3983">O282*O283</f>
        <v>0</v>
      </c>
      <c r="P284" s="314">
        <f t="shared" ref="P284" si="3984">P282*P283</f>
        <v>0</v>
      </c>
      <c r="Q284" s="314">
        <f t="shared" ref="Q284" si="3985">Q282*Q283</f>
        <v>0</v>
      </c>
      <c r="R284" s="314">
        <f t="shared" ref="R284" si="3986">R282*R283</f>
        <v>0</v>
      </c>
      <c r="S284" s="314">
        <f t="shared" ref="S284" si="3987">S282*S283</f>
        <v>0</v>
      </c>
      <c r="T284" s="314">
        <f t="shared" ref="T284" si="3988">T282*T283</f>
        <v>0</v>
      </c>
      <c r="U284" s="314">
        <f t="shared" ref="U284" si="3989">U282*U283</f>
        <v>0</v>
      </c>
      <c r="V284" s="314">
        <f t="shared" ref="V284" si="3990">V282*V283</f>
        <v>0</v>
      </c>
      <c r="W284" s="314">
        <f t="shared" ref="W284" si="3991">W282*W283</f>
        <v>0</v>
      </c>
      <c r="X284" s="314">
        <f t="shared" ref="X284" si="3992">X282*X283</f>
        <v>0</v>
      </c>
      <c r="Y284" s="314">
        <f t="shared" ref="Y284" si="3993">Y282*Y283</f>
        <v>0</v>
      </c>
      <c r="Z284" s="314">
        <f t="shared" ref="Z284" si="3994">Z282*Z283</f>
        <v>0</v>
      </c>
      <c r="AA284" s="314">
        <f t="shared" ref="AA284" si="3995">AA282*AA283</f>
        <v>0</v>
      </c>
      <c r="AB284" s="314">
        <f t="shared" ref="AB284" si="3996">AB282*AB283</f>
        <v>0</v>
      </c>
      <c r="AC284" s="314">
        <f t="shared" ref="AC284" si="3997">AC282*AC283</f>
        <v>0</v>
      </c>
      <c r="AD284" s="314">
        <f t="shared" ref="AD284" si="3998">AD282*AD283</f>
        <v>0</v>
      </c>
      <c r="AE284" s="314">
        <f t="shared" ref="AE284" si="3999">AE282*AE283</f>
        <v>0</v>
      </c>
      <c r="AF284" s="314">
        <f t="shared" ref="AF284" si="4000">AF282*AF283</f>
        <v>0</v>
      </c>
      <c r="AG284" s="314">
        <f t="shared" ref="AG284" si="4001">AG282*AG283</f>
        <v>0</v>
      </c>
      <c r="AH284" s="314">
        <f t="shared" ref="AH284" si="4002">AH282*AH283</f>
        <v>0</v>
      </c>
      <c r="AI284" s="314">
        <f t="shared" ref="AI284" si="4003">AI282*AI283</f>
        <v>0</v>
      </c>
      <c r="AJ284" s="314">
        <f t="shared" ref="AJ284" si="4004">AJ282*AJ283</f>
        <v>0</v>
      </c>
      <c r="AK284" s="314">
        <f t="shared" ref="AK284" si="4005">AK282*AK283</f>
        <v>0</v>
      </c>
      <c r="AL284" s="314">
        <f t="shared" ref="AL284" si="4006">AL282*AL283</f>
        <v>0</v>
      </c>
      <c r="AM284" s="314">
        <f t="shared" ref="AM284" si="4007">AM282*AM283</f>
        <v>0</v>
      </c>
      <c r="AN284" s="314">
        <f t="shared" ref="AN284" si="4008">AN282*AN283</f>
        <v>0</v>
      </c>
      <c r="AO284" s="314">
        <f t="shared" ref="AO284" si="4009">AO282*AO283</f>
        <v>0</v>
      </c>
      <c r="AP284" s="314">
        <f t="shared" ref="AP284" si="4010">AP282*AP283</f>
        <v>0</v>
      </c>
      <c r="AQ284" s="314">
        <f t="shared" ref="AQ284" si="4011">AQ282*AQ283</f>
        <v>0</v>
      </c>
      <c r="AR284" s="314">
        <f t="shared" ref="AR284" si="4012">AR282*AR283</f>
        <v>0</v>
      </c>
      <c r="AS284" s="314">
        <f t="shared" ref="AS284" si="4013">AS282*AS283</f>
        <v>0</v>
      </c>
      <c r="AT284" s="314">
        <f t="shared" ref="AT284" si="4014">AT282*AT283</f>
        <v>0</v>
      </c>
      <c r="AU284" s="314">
        <f t="shared" ref="AU284" si="4015">AU282*AU283</f>
        <v>0</v>
      </c>
      <c r="AV284" s="314">
        <f t="shared" ref="AV284" si="4016">AV282*AV283</f>
        <v>0</v>
      </c>
      <c r="AW284" s="314">
        <f t="shared" ref="AW284" si="4017">AW282*AW283</f>
        <v>0</v>
      </c>
      <c r="AX284" s="314">
        <f t="shared" ref="AX284" si="4018">AX282*AX283</f>
        <v>0</v>
      </c>
      <c r="AY284" s="314">
        <f t="shared" ref="AY284" si="4019">AY282*AY283</f>
        <v>0</v>
      </c>
      <c r="AZ284" s="314">
        <f t="shared" ref="AZ284" si="4020">AZ282*AZ283</f>
        <v>0</v>
      </c>
      <c r="BA284" s="314">
        <f t="shared" ref="BA284" si="4021">BA282*BA283</f>
        <v>0</v>
      </c>
      <c r="BB284" s="314">
        <f t="shared" ref="BB284" si="4022">BB282*BB283</f>
        <v>0</v>
      </c>
      <c r="BC284" s="314">
        <f t="shared" ref="BC284" si="4023">BC282*BC283</f>
        <v>0</v>
      </c>
      <c r="BD284" s="314">
        <f t="shared" ref="BD284" si="4024">BD282*BD283</f>
        <v>0</v>
      </c>
      <c r="BE284" s="314">
        <f t="shared" ref="BE284" si="4025">BE282*BE283</f>
        <v>0</v>
      </c>
      <c r="BF284" s="314">
        <f t="shared" ref="BF284" si="4026">BF282*BF283</f>
        <v>0</v>
      </c>
      <c r="BG284" s="314">
        <f t="shared" ref="BG284" si="4027">BG282*BG283</f>
        <v>0</v>
      </c>
      <c r="BH284" s="314">
        <f t="shared" ref="BH284" si="4028">BH282*BH283</f>
        <v>0</v>
      </c>
      <c r="BI284" s="314">
        <f t="shared" ref="BI284" si="4029">BI282*BI283</f>
        <v>0</v>
      </c>
      <c r="BJ284" s="314">
        <f t="shared" ref="BJ284" si="4030">BJ282*BJ283</f>
        <v>0</v>
      </c>
      <c r="BK284" s="314">
        <f t="shared" ref="BK284" si="4031">BK282*BK283</f>
        <v>0</v>
      </c>
      <c r="BL284" s="314">
        <f t="shared" ref="BL284" si="4032">BL282*BL283</f>
        <v>0</v>
      </c>
      <c r="BM284" s="314">
        <f t="shared" ref="BM284" si="4033">BM282*BM283</f>
        <v>0</v>
      </c>
      <c r="BN284" s="314">
        <f t="shared" ref="BN284" si="4034">BN282*BN283</f>
        <v>0</v>
      </c>
      <c r="BO284" s="314">
        <f t="shared" ref="BO284" si="4035">BO282*BO283</f>
        <v>0</v>
      </c>
      <c r="BP284" s="314">
        <f t="shared" ref="BP284" si="4036">BP282*BP283</f>
        <v>0</v>
      </c>
      <c r="BQ284" s="314">
        <f t="shared" ref="BQ284" si="4037">BQ282*BQ283</f>
        <v>0</v>
      </c>
      <c r="BR284" s="314">
        <f t="shared" ref="BR284" si="4038">BR282*BR283</f>
        <v>0</v>
      </c>
      <c r="BS284" s="314">
        <f t="shared" ref="BS284" si="4039">BS282*BS283</f>
        <v>0</v>
      </c>
      <c r="BT284" s="314">
        <f t="shared" ref="BT284" si="4040">BT282*BT283</f>
        <v>0</v>
      </c>
      <c r="BU284" s="314">
        <f t="shared" ref="BU284" si="4041">BU282*BU283</f>
        <v>0</v>
      </c>
      <c r="BV284" s="314">
        <f t="shared" ref="BV284" si="4042">BV282*BV283</f>
        <v>0</v>
      </c>
      <c r="BW284" s="314">
        <f t="shared" ref="BW284" si="4043">BW282*BW283</f>
        <v>0</v>
      </c>
      <c r="BX284" s="314">
        <f t="shared" ref="BX284" si="4044">BX282*BX283</f>
        <v>0</v>
      </c>
      <c r="BY284" s="314">
        <f t="shared" ref="BY284" si="4045">BY282*BY283</f>
        <v>0</v>
      </c>
      <c r="BZ284" s="314">
        <f t="shared" ref="BZ284" si="4046">BZ282*BZ283</f>
        <v>0</v>
      </c>
      <c r="CA284" s="314">
        <f t="shared" ref="CA284" si="4047">CA282*CA283</f>
        <v>0</v>
      </c>
      <c r="CB284" s="314">
        <f t="shared" ref="CB284" si="4048">CB282*CB283</f>
        <v>0</v>
      </c>
      <c r="CC284" s="314">
        <f t="shared" ref="CC284" si="4049">CC282*CC283</f>
        <v>0</v>
      </c>
      <c r="CD284" s="314">
        <f t="shared" ref="CD284" si="4050">CD282*CD283</f>
        <v>0</v>
      </c>
      <c r="CE284" s="314">
        <f t="shared" ref="CE284" si="4051">CE282*CE283</f>
        <v>0</v>
      </c>
      <c r="CF284" s="314">
        <f t="shared" ref="CF284" si="4052">CF282*CF283</f>
        <v>0</v>
      </c>
      <c r="CG284" s="314">
        <f t="shared" ref="CG284" si="4053">CG282*CG283</f>
        <v>0</v>
      </c>
      <c r="CH284" s="314">
        <f t="shared" ref="CH284" si="4054">CH282*CH283</f>
        <v>0</v>
      </c>
      <c r="CI284" s="314">
        <f t="shared" ref="CI284" si="4055">CI282*CI283</f>
        <v>0</v>
      </c>
      <c r="CJ284" s="314">
        <f t="shared" ref="CJ284" si="4056">CJ282*CJ283</f>
        <v>0</v>
      </c>
      <c r="CK284" s="314">
        <f t="shared" ref="CK284" si="4057">CK282*CK283</f>
        <v>0</v>
      </c>
      <c r="CL284" s="314">
        <f t="shared" ref="CL284" si="4058">CL282*CL283</f>
        <v>0</v>
      </c>
      <c r="CM284" s="314">
        <f t="shared" ref="CM284" si="4059">CM282*CM283</f>
        <v>0</v>
      </c>
      <c r="CN284" s="314">
        <f t="shared" ref="CN284" si="4060">CN282*CN283</f>
        <v>0</v>
      </c>
      <c r="CO284" s="314">
        <f t="shared" ref="CO284" si="4061">CO282*CO283</f>
        <v>0</v>
      </c>
      <c r="CP284" s="314">
        <f t="shared" ref="CP284" si="4062">CP282*CP283</f>
        <v>0</v>
      </c>
      <c r="CQ284" s="314">
        <f t="shared" ref="CQ284" si="4063">CQ282*CQ283</f>
        <v>0</v>
      </c>
      <c r="CR284" s="314">
        <f t="shared" ref="CR284" si="4064">CR282*CR283</f>
        <v>0</v>
      </c>
      <c r="CS284" s="314">
        <f t="shared" ref="CS284" si="4065">CS282*CS283</f>
        <v>0</v>
      </c>
      <c r="CT284" s="314">
        <f t="shared" ref="CT284" si="4066">CT282*CT283</f>
        <v>0</v>
      </c>
      <c r="CU284" s="314">
        <f t="shared" ref="CU284" si="4067">CU282*CU283</f>
        <v>0</v>
      </c>
      <c r="CV284" s="314">
        <f t="shared" ref="CV284" si="4068">CV282*CV283</f>
        <v>0</v>
      </c>
      <c r="CW284" s="314">
        <f t="shared" ref="CW284" si="4069">CW282*CW283</f>
        <v>0</v>
      </c>
      <c r="CX284" s="314">
        <f t="shared" ref="CX284" si="4070">CX282*CX283</f>
        <v>0</v>
      </c>
      <c r="CY284" s="314">
        <f t="shared" ref="CY284" si="4071">CY282*CY283</f>
        <v>0</v>
      </c>
      <c r="CZ284" s="314">
        <f t="shared" ref="CZ284" si="4072">CZ282*CZ283</f>
        <v>0</v>
      </c>
      <c r="DA284" s="314">
        <f t="shared" ref="DA284" si="4073">DA282*DA283</f>
        <v>0</v>
      </c>
      <c r="DB284" s="314">
        <f t="shared" ref="DB284" si="4074">DB282*DB283</f>
        <v>0</v>
      </c>
      <c r="DC284" s="314">
        <f t="shared" ref="DC284" si="4075">DC282*DC283</f>
        <v>0</v>
      </c>
      <c r="DD284" s="314">
        <f t="shared" ref="DD284" si="4076">DD282*DD283</f>
        <v>0</v>
      </c>
      <c r="DE284" s="314">
        <f t="shared" ref="DE284" si="4077">DE282*DE283</f>
        <v>0</v>
      </c>
      <c r="DF284" s="314">
        <f t="shared" ref="DF284" si="4078">DF282*DF283</f>
        <v>0</v>
      </c>
      <c r="DG284" s="314">
        <f t="shared" ref="DG284" si="4079">DG282*DG283</f>
        <v>0</v>
      </c>
      <c r="DH284" s="314">
        <f t="shared" ref="DH284" si="4080">DH282*DH283</f>
        <v>0</v>
      </c>
      <c r="DI284" s="314">
        <f t="shared" ref="DI284" si="4081">DI282*DI283</f>
        <v>0</v>
      </c>
      <c r="DJ284" s="314">
        <f t="shared" ref="DJ284" si="4082">DJ282*DJ283</f>
        <v>0</v>
      </c>
      <c r="DK284" s="314">
        <f t="shared" ref="DK284" si="4083">DK282*DK283</f>
        <v>0</v>
      </c>
      <c r="DL284" s="314">
        <f t="shared" ref="DL284" si="4084">DL282*DL283</f>
        <v>0</v>
      </c>
      <c r="DM284" s="314">
        <f t="shared" ref="DM284" si="4085">DM282*DM283</f>
        <v>0</v>
      </c>
      <c r="DN284" s="314">
        <f t="shared" ref="DN284" si="4086">DN282*DN283</f>
        <v>0</v>
      </c>
      <c r="DO284" s="314">
        <f t="shared" ref="DO284" si="4087">DO282*DO283</f>
        <v>0</v>
      </c>
      <c r="DP284" s="314">
        <f t="shared" ref="DP284" si="4088">DP282*DP283</f>
        <v>0</v>
      </c>
      <c r="DQ284" s="314">
        <f t="shared" ref="DQ284" si="4089">DQ282*DQ283</f>
        <v>0</v>
      </c>
      <c r="DR284" s="314">
        <f t="shared" ref="DR284" si="4090">DR282*DR283</f>
        <v>0</v>
      </c>
      <c r="DS284" s="314">
        <f t="shared" ref="DS284" si="4091">DS282*DS283</f>
        <v>0</v>
      </c>
      <c r="DT284" s="314">
        <f t="shared" ref="DT284" si="4092">DT282*DT283</f>
        <v>0</v>
      </c>
      <c r="DU284" s="314">
        <f t="shared" ref="DU284" si="4093">DU282*DU283</f>
        <v>0</v>
      </c>
      <c r="DV284" s="314">
        <f t="shared" ref="DV284" si="4094">DV282*DV283</f>
        <v>0</v>
      </c>
      <c r="DW284" s="314">
        <f t="shared" ref="DW284" si="4095">DW282*DW283</f>
        <v>0</v>
      </c>
      <c r="DX284" s="314">
        <f t="shared" ref="DX284" si="4096">DX282*DX283</f>
        <v>0</v>
      </c>
      <c r="DY284" s="314">
        <f t="shared" ref="DY284" si="4097">DY282*DY283</f>
        <v>0</v>
      </c>
      <c r="DZ284" s="314">
        <f t="shared" ref="DZ284" si="4098">DZ282*DZ283</f>
        <v>0</v>
      </c>
      <c r="EA284" s="314">
        <f t="shared" ref="EA284" si="4099">EA282*EA283</f>
        <v>0</v>
      </c>
      <c r="EB284" s="314">
        <f t="shared" ref="EB284" si="4100">EB282*EB283</f>
        <v>0</v>
      </c>
    </row>
    <row r="285" spans="2:132" outlineLevel="1" x14ac:dyDescent="0.25">
      <c r="C285" s="324" t="s">
        <v>417</v>
      </c>
      <c r="D285" s="34"/>
      <c r="E285" s="34"/>
      <c r="F285" s="34"/>
      <c r="G285" s="67" t="s">
        <v>215</v>
      </c>
      <c r="H285" s="34"/>
      <c r="I285" s="34"/>
      <c r="J285" s="126">
        <f>J$13</f>
        <v>1</v>
      </c>
      <c r="K285" s="126">
        <f t="shared" ref="K285:BV285" si="4101">K$13</f>
        <v>1.0026792493128671</v>
      </c>
      <c r="L285" s="126">
        <f>L$13</f>
        <v>1.0056539350998608</v>
      </c>
      <c r="M285" s="126">
        <f t="shared" si="4101"/>
        <v>1.0085410656939733</v>
      </c>
      <c r="N285" s="126">
        <f t="shared" si="4101"/>
        <v>1.0114364849476103</v>
      </c>
      <c r="O285" s="126">
        <f t="shared" si="4101"/>
        <v>1.0143402166566737</v>
      </c>
      <c r="P285" s="126">
        <f t="shared" si="4101"/>
        <v>1.0172522846853813</v>
      </c>
      <c r="Q285" s="126">
        <f t="shared" si="4101"/>
        <v>1.0201727129664624</v>
      </c>
      <c r="R285" s="126">
        <f t="shared" si="4101"/>
        <v>1.0231015255013547</v>
      </c>
      <c r="S285" s="126">
        <f t="shared" si="4101"/>
        <v>1.0260387463604019</v>
      </c>
      <c r="T285" s="126">
        <f t="shared" si="4101"/>
        <v>1.028984399683051</v>
      </c>
      <c r="U285" s="126">
        <f t="shared" si="4101"/>
        <v>1.0319385096780509</v>
      </c>
      <c r="V285" s="126">
        <f t="shared" si="4101"/>
        <v>1.0349011006236515</v>
      </c>
      <c r="W285" s="126">
        <f t="shared" si="4101"/>
        <v>1.0377730230388176</v>
      </c>
      <c r="X285" s="126">
        <f t="shared" si="4101"/>
        <v>1.0408518228283561</v>
      </c>
      <c r="Y285" s="126">
        <f t="shared" si="4101"/>
        <v>1.0438400029932626</v>
      </c>
      <c r="Z285" s="126">
        <f t="shared" si="4101"/>
        <v>1.046836761920777</v>
      </c>
      <c r="AA285" s="126">
        <f t="shared" si="4101"/>
        <v>1.0498421242396576</v>
      </c>
      <c r="AB285" s="126">
        <f t="shared" si="4101"/>
        <v>1.05285611464937</v>
      </c>
      <c r="AC285" s="126">
        <f t="shared" si="4101"/>
        <v>1.0558787579202888</v>
      </c>
      <c r="AD285" s="126">
        <f t="shared" si="4101"/>
        <v>1.0589100788939025</v>
      </c>
      <c r="AE285" s="126">
        <f t="shared" si="4101"/>
        <v>1.0619501024830165</v>
      </c>
      <c r="AF285" s="126">
        <f t="shared" si="4101"/>
        <v>1.0649988536719583</v>
      </c>
      <c r="AG285" s="126">
        <f t="shared" si="4101"/>
        <v>1.0680563575167832</v>
      </c>
      <c r="AH285" s="126">
        <f t="shared" si="4101"/>
        <v>1.0711226391454798</v>
      </c>
      <c r="AI285" s="126">
        <f t="shared" si="4101"/>
        <v>1.0739924437404067</v>
      </c>
      <c r="AJ285" s="126">
        <f t="shared" si="4101"/>
        <v>1.0771786970311998</v>
      </c>
      <c r="AK285" s="126">
        <f t="shared" si="4101"/>
        <v>1.0802711679727233</v>
      </c>
      <c r="AL285" s="126">
        <f t="shared" si="4101"/>
        <v>1.0833725170851116</v>
      </c>
      <c r="AM285" s="126">
        <f t="shared" si="4101"/>
        <v>1.0864827698566941</v>
      </c>
      <c r="AN285" s="126">
        <f t="shared" si="4101"/>
        <v>1.0896019518489746</v>
      </c>
      <c r="AO285" s="126">
        <f t="shared" si="4101"/>
        <v>1.0927300886968412</v>
      </c>
      <c r="AP285" s="126">
        <f t="shared" si="4101"/>
        <v>1.0958672061087775</v>
      </c>
      <c r="AQ285" s="126">
        <f t="shared" si="4101"/>
        <v>1.0990133298670732</v>
      </c>
      <c r="AR285" s="126">
        <f t="shared" si="4101"/>
        <v>1.1021684858280367</v>
      </c>
      <c r="AS285" s="126">
        <f t="shared" si="4101"/>
        <v>1.1053326999222071</v>
      </c>
      <c r="AT285" s="126">
        <f t="shared" si="4101"/>
        <v>1.1085059981545673</v>
      </c>
      <c r="AU285" s="126">
        <f t="shared" si="4101"/>
        <v>1.111475962088432</v>
      </c>
      <c r="AV285" s="126">
        <f t="shared" si="4101"/>
        <v>1.1147734191259395</v>
      </c>
      <c r="AW285" s="126">
        <f t="shared" si="4101"/>
        <v>1.1179738207069689</v>
      </c>
      <c r="AX285" s="126">
        <f t="shared" si="4101"/>
        <v>1.1211834103167977</v>
      </c>
      <c r="AY285" s="126">
        <f t="shared" si="4101"/>
        <v>1.1244022143333261</v>
      </c>
      <c r="AZ285" s="126">
        <f t="shared" si="4101"/>
        <v>1.1276302592101826</v>
      </c>
      <c r="BA285" s="126">
        <f t="shared" si="4101"/>
        <v>1.1308675714769412</v>
      </c>
      <c r="BB285" s="126">
        <f t="shared" si="4101"/>
        <v>1.1341141777393395</v>
      </c>
      <c r="BC285" s="126">
        <f t="shared" si="4101"/>
        <v>1.1373701046794982</v>
      </c>
      <c r="BD285" s="126">
        <f t="shared" si="4101"/>
        <v>1.1406353790561385</v>
      </c>
      <c r="BE285" s="126">
        <f t="shared" si="4101"/>
        <v>1.1439100277048042</v>
      </c>
      <c r="BF285" s="126">
        <f t="shared" si="4101"/>
        <v>1.1471940775380809</v>
      </c>
      <c r="BG285" s="126">
        <f t="shared" si="4101"/>
        <v>1.15026769648205</v>
      </c>
      <c r="BH285" s="126">
        <f t="shared" si="4101"/>
        <v>1.1536802383994258</v>
      </c>
      <c r="BI285" s="126">
        <f t="shared" si="4101"/>
        <v>1.1569923375180708</v>
      </c>
      <c r="BJ285" s="126">
        <f t="shared" si="4101"/>
        <v>1.1603139453378331</v>
      </c>
      <c r="BK285" s="126">
        <f t="shared" si="4101"/>
        <v>1.1636450891572303</v>
      </c>
      <c r="BL285" s="126">
        <f t="shared" si="4101"/>
        <v>1.1669857963531516</v>
      </c>
      <c r="BM285" s="126">
        <f t="shared" si="4101"/>
        <v>1.1703360943810825</v>
      </c>
      <c r="BN285" s="126">
        <f t="shared" si="4101"/>
        <v>1.1736960107753303</v>
      </c>
      <c r="BO285" s="126">
        <f t="shared" si="4101"/>
        <v>1.1770655731492505</v>
      </c>
      <c r="BP285" s="126">
        <f t="shared" si="4101"/>
        <v>1.180444809195474</v>
      </c>
      <c r="BQ285" s="126">
        <f t="shared" si="4101"/>
        <v>1.1838337466861339</v>
      </c>
      <c r="BR285" s="126">
        <f t="shared" si="4101"/>
        <v>1.1872324134730949</v>
      </c>
      <c r="BS285" s="126">
        <f t="shared" si="4101"/>
        <v>1.1905270658589224</v>
      </c>
      <c r="BT285" s="126">
        <f t="shared" si="4101"/>
        <v>1.1940590467434065</v>
      </c>
      <c r="BU285" s="126">
        <f t="shared" si="4101"/>
        <v>1.1974870693312041</v>
      </c>
      <c r="BV285" s="126">
        <f t="shared" si="4101"/>
        <v>1.2009249334246579</v>
      </c>
      <c r="BW285" s="126">
        <f t="shared" ref="BW285:EB285" si="4102">BW$13</f>
        <v>1.204372667277734</v>
      </c>
      <c r="BX285" s="126">
        <f t="shared" si="4102"/>
        <v>1.2078302992255125</v>
      </c>
      <c r="BY285" s="126">
        <f t="shared" si="4102"/>
        <v>1.2112978576844211</v>
      </c>
      <c r="BZ285" s="126">
        <f t="shared" si="4102"/>
        <v>1.2147753711524676</v>
      </c>
      <c r="CA285" s="126">
        <f t="shared" si="4102"/>
        <v>1.2182628682094752</v>
      </c>
      <c r="CB285" s="126">
        <f t="shared" si="4102"/>
        <v>1.2217603775173165</v>
      </c>
      <c r="CC285" s="126">
        <f t="shared" si="4102"/>
        <v>1.2252679278201495</v>
      </c>
      <c r="CD285" s="126">
        <f t="shared" si="4102"/>
        <v>1.2287855479446541</v>
      </c>
      <c r="CE285" s="126">
        <f t="shared" si="4102"/>
        <v>1.232077770779646</v>
      </c>
      <c r="CF285" s="126">
        <f t="shared" si="4102"/>
        <v>1.23573302168438</v>
      </c>
      <c r="CG285" s="126">
        <f t="shared" si="4102"/>
        <v>1.2392806860334544</v>
      </c>
      <c r="CH285" s="126">
        <f t="shared" si="4102"/>
        <v>1.2428385353675644</v>
      </c>
      <c r="CI285" s="126">
        <f t="shared" si="4102"/>
        <v>1.2464065989267703</v>
      </c>
      <c r="CJ285" s="126">
        <f t="shared" si="4102"/>
        <v>1.2499849060350778</v>
      </c>
      <c r="CK285" s="126">
        <f t="shared" si="4102"/>
        <v>1.2535734861006791</v>
      </c>
      <c r="CL285" s="126">
        <f t="shared" si="4102"/>
        <v>1.257172368616194</v>
      </c>
      <c r="CM285" s="126">
        <f t="shared" si="4102"/>
        <v>1.2607815831589126</v>
      </c>
      <c r="CN285" s="126">
        <f t="shared" si="4102"/>
        <v>1.2644011593910389</v>
      </c>
      <c r="CO285" s="126">
        <f t="shared" si="4102"/>
        <v>1.2680311270599336</v>
      </c>
      <c r="CP285" s="126">
        <f t="shared" si="4102"/>
        <v>1.2716715159983594</v>
      </c>
      <c r="CQ285" s="126">
        <f t="shared" si="4102"/>
        <v>1.2750786410337906</v>
      </c>
      <c r="CR285" s="126">
        <f t="shared" si="4102"/>
        <v>1.2788614642181557</v>
      </c>
      <c r="CS285" s="126">
        <f t="shared" si="4102"/>
        <v>1.2825329459576562</v>
      </c>
      <c r="CT285" s="126">
        <f t="shared" si="4102"/>
        <v>1.2862149681493797</v>
      </c>
      <c r="CU285" s="126">
        <f t="shared" si="4102"/>
        <v>1.289907561053897</v>
      </c>
      <c r="CV285" s="126">
        <f t="shared" si="4102"/>
        <v>1.293610755018654</v>
      </c>
      <c r="CW285" s="126">
        <f t="shared" si="4102"/>
        <v>1.2973245804782207</v>
      </c>
      <c r="CX285" s="126">
        <f t="shared" si="4102"/>
        <v>1.3010490679545423</v>
      </c>
      <c r="CY285" s="126">
        <f t="shared" si="4102"/>
        <v>1.304784248057189</v>
      </c>
      <c r="CZ285" s="126">
        <f t="shared" si="4102"/>
        <v>1.3085301514836076</v>
      </c>
      <c r="DA285" s="126">
        <f t="shared" si="4102"/>
        <v>1.3122868090193751</v>
      </c>
      <c r="DB285" s="126">
        <f t="shared" si="4102"/>
        <v>1.3160542515384499</v>
      </c>
      <c r="DC285" s="126">
        <f t="shared" si="4102"/>
        <v>1.3195802889875801</v>
      </c>
      <c r="DD285" s="126">
        <f t="shared" si="4102"/>
        <v>1.323495136864544</v>
      </c>
      <c r="DE285" s="126">
        <f t="shared" si="4102"/>
        <v>1.3272947573576725</v>
      </c>
      <c r="DF285" s="126">
        <f t="shared" si="4102"/>
        <v>1.3311052861764079</v>
      </c>
      <c r="DG285" s="126">
        <f t="shared" si="4102"/>
        <v>1.3349267546374479</v>
      </c>
      <c r="DH285" s="126">
        <f t="shared" si="4102"/>
        <v>1.3387591941473977</v>
      </c>
      <c r="DI285" s="126">
        <f t="shared" si="4102"/>
        <v>1.3426026362030277</v>
      </c>
      <c r="DJ285" s="126">
        <f t="shared" si="4102"/>
        <v>1.3464571123915319</v>
      </c>
      <c r="DK285" s="126">
        <f t="shared" si="4102"/>
        <v>1.3503226543907885</v>
      </c>
      <c r="DL285" s="126">
        <f t="shared" si="4102"/>
        <v>1.3541992939696192</v>
      </c>
      <c r="DM285" s="126">
        <f t="shared" si="4102"/>
        <v>1.358087062988051</v>
      </c>
      <c r="DN285" s="126">
        <f t="shared" si="4102"/>
        <v>1.361985993397578</v>
      </c>
      <c r="DO285" s="126">
        <f t="shared" si="4102"/>
        <v>1.3657655991021458</v>
      </c>
      <c r="DP285" s="126">
        <f t="shared" si="4102"/>
        <v>1.3698174666548035</v>
      </c>
      <c r="DQ285" s="126">
        <f t="shared" si="4102"/>
        <v>1.3737500738651915</v>
      </c>
      <c r="DR285" s="126">
        <f t="shared" si="4102"/>
        <v>1.3776939711925826</v>
      </c>
      <c r="DS285" s="126">
        <f t="shared" si="4102"/>
        <v>1.381649191049759</v>
      </c>
      <c r="DT285" s="126">
        <f t="shared" si="4102"/>
        <v>1.385615765942557</v>
      </c>
      <c r="DU285" s="126">
        <f t="shared" si="4102"/>
        <v>1.3895937284701338</v>
      </c>
      <c r="DV285" s="126">
        <f t="shared" si="4102"/>
        <v>1.3935831113252357</v>
      </c>
      <c r="DW285" s="126">
        <f t="shared" si="4102"/>
        <v>1.3975839472944662</v>
      </c>
      <c r="DX285" s="126">
        <f t="shared" si="4102"/>
        <v>1.401596269258556</v>
      </c>
      <c r="DY285" s="126">
        <f t="shared" si="4102"/>
        <v>1.4056201101926329</v>
      </c>
      <c r="DZ285" s="126">
        <f t="shared" si="4102"/>
        <v>1.4096555031664932</v>
      </c>
      <c r="EA285" s="126">
        <f t="shared" si="4102"/>
        <v>1.4134323217047313</v>
      </c>
      <c r="EB285" s="126">
        <f t="shared" si="4102"/>
        <v>1.4176256038945581</v>
      </c>
    </row>
    <row r="286" spans="2:132" outlineLevel="1" x14ac:dyDescent="0.25">
      <c r="C286" s="321" t="s">
        <v>517</v>
      </c>
      <c r="D286" s="38"/>
      <c r="E286" s="38"/>
      <c r="F286" s="38"/>
      <c r="G286" s="52" t="s">
        <v>220</v>
      </c>
      <c r="H286" s="46">
        <f t="shared" ref="H286" si="4103">SUM(J286:EB286)</f>
        <v>0</v>
      </c>
      <c r="I286" s="38"/>
      <c r="J286" s="82">
        <f>J284*J285</f>
        <v>0</v>
      </c>
      <c r="K286" s="82">
        <f t="shared" ref="K286" si="4104">K284*K285</f>
        <v>0</v>
      </c>
      <c r="L286" s="82">
        <f t="shared" ref="L286" si="4105">L284*L285</f>
        <v>0</v>
      </c>
      <c r="M286" s="82">
        <f t="shared" ref="M286" si="4106">M284*M285</f>
        <v>0</v>
      </c>
      <c r="N286" s="82">
        <f t="shared" ref="N286" si="4107">N284*N285</f>
        <v>0</v>
      </c>
      <c r="O286" s="82">
        <f t="shared" ref="O286" si="4108">O284*O285</f>
        <v>0</v>
      </c>
      <c r="P286" s="82">
        <f t="shared" ref="P286" si="4109">P284*P285</f>
        <v>0</v>
      </c>
      <c r="Q286" s="82">
        <f t="shared" ref="Q286" si="4110">Q284*Q285</f>
        <v>0</v>
      </c>
      <c r="R286" s="82">
        <f t="shared" ref="R286" si="4111">R284*R285</f>
        <v>0</v>
      </c>
      <c r="S286" s="82">
        <f t="shared" ref="S286" si="4112">S284*S285</f>
        <v>0</v>
      </c>
      <c r="T286" s="82">
        <f t="shared" ref="T286" si="4113">T284*T285</f>
        <v>0</v>
      </c>
      <c r="U286" s="82">
        <f t="shared" ref="U286" si="4114">U284*U285</f>
        <v>0</v>
      </c>
      <c r="V286" s="82">
        <f t="shared" ref="V286" si="4115">V284*V285</f>
        <v>0</v>
      </c>
      <c r="W286" s="82">
        <f t="shared" ref="W286" si="4116">W284*W285</f>
        <v>0</v>
      </c>
      <c r="X286" s="82">
        <f t="shared" ref="X286" si="4117">X284*X285</f>
        <v>0</v>
      </c>
      <c r="Y286" s="82">
        <f t="shared" ref="Y286" si="4118">Y284*Y285</f>
        <v>0</v>
      </c>
      <c r="Z286" s="82">
        <f t="shared" ref="Z286" si="4119">Z284*Z285</f>
        <v>0</v>
      </c>
      <c r="AA286" s="82">
        <f t="shared" ref="AA286" si="4120">AA284*AA285</f>
        <v>0</v>
      </c>
      <c r="AB286" s="82">
        <f t="shared" ref="AB286" si="4121">AB284*AB285</f>
        <v>0</v>
      </c>
      <c r="AC286" s="82">
        <f t="shared" ref="AC286" si="4122">AC284*AC285</f>
        <v>0</v>
      </c>
      <c r="AD286" s="82">
        <f t="shared" ref="AD286" si="4123">AD284*AD285</f>
        <v>0</v>
      </c>
      <c r="AE286" s="82">
        <f t="shared" ref="AE286" si="4124">AE284*AE285</f>
        <v>0</v>
      </c>
      <c r="AF286" s="82">
        <f t="shared" ref="AF286" si="4125">AF284*AF285</f>
        <v>0</v>
      </c>
      <c r="AG286" s="82">
        <f t="shared" ref="AG286" si="4126">AG284*AG285</f>
        <v>0</v>
      </c>
      <c r="AH286" s="82">
        <f t="shared" ref="AH286" si="4127">AH284*AH285</f>
        <v>0</v>
      </c>
      <c r="AI286" s="82">
        <f t="shared" ref="AI286" si="4128">AI284*AI285</f>
        <v>0</v>
      </c>
      <c r="AJ286" s="82">
        <f t="shared" ref="AJ286" si="4129">AJ284*AJ285</f>
        <v>0</v>
      </c>
      <c r="AK286" s="82">
        <f t="shared" ref="AK286" si="4130">AK284*AK285</f>
        <v>0</v>
      </c>
      <c r="AL286" s="82">
        <f t="shared" ref="AL286" si="4131">AL284*AL285</f>
        <v>0</v>
      </c>
      <c r="AM286" s="82">
        <f t="shared" ref="AM286" si="4132">AM284*AM285</f>
        <v>0</v>
      </c>
      <c r="AN286" s="82">
        <f t="shared" ref="AN286" si="4133">AN284*AN285</f>
        <v>0</v>
      </c>
      <c r="AO286" s="82">
        <f t="shared" ref="AO286" si="4134">AO284*AO285</f>
        <v>0</v>
      </c>
      <c r="AP286" s="82">
        <f t="shared" ref="AP286" si="4135">AP284*AP285</f>
        <v>0</v>
      </c>
      <c r="AQ286" s="82">
        <f t="shared" ref="AQ286" si="4136">AQ284*AQ285</f>
        <v>0</v>
      </c>
      <c r="AR286" s="82">
        <f t="shared" ref="AR286" si="4137">AR284*AR285</f>
        <v>0</v>
      </c>
      <c r="AS286" s="82">
        <f t="shared" ref="AS286" si="4138">AS284*AS285</f>
        <v>0</v>
      </c>
      <c r="AT286" s="82">
        <f t="shared" ref="AT286" si="4139">AT284*AT285</f>
        <v>0</v>
      </c>
      <c r="AU286" s="82">
        <f t="shared" ref="AU286" si="4140">AU284*AU285</f>
        <v>0</v>
      </c>
      <c r="AV286" s="82">
        <f t="shared" ref="AV286" si="4141">AV284*AV285</f>
        <v>0</v>
      </c>
      <c r="AW286" s="82">
        <f t="shared" ref="AW286" si="4142">AW284*AW285</f>
        <v>0</v>
      </c>
      <c r="AX286" s="82">
        <f t="shared" ref="AX286" si="4143">AX284*AX285</f>
        <v>0</v>
      </c>
      <c r="AY286" s="82">
        <f t="shared" ref="AY286" si="4144">AY284*AY285</f>
        <v>0</v>
      </c>
      <c r="AZ286" s="82">
        <f t="shared" ref="AZ286" si="4145">AZ284*AZ285</f>
        <v>0</v>
      </c>
      <c r="BA286" s="82">
        <f t="shared" ref="BA286" si="4146">BA284*BA285</f>
        <v>0</v>
      </c>
      <c r="BB286" s="82">
        <f t="shared" ref="BB286" si="4147">BB284*BB285</f>
        <v>0</v>
      </c>
      <c r="BC286" s="82">
        <f t="shared" ref="BC286" si="4148">BC284*BC285</f>
        <v>0</v>
      </c>
      <c r="BD286" s="82">
        <f t="shared" ref="BD286" si="4149">BD284*BD285</f>
        <v>0</v>
      </c>
      <c r="BE286" s="82">
        <f t="shared" ref="BE286" si="4150">BE284*BE285</f>
        <v>0</v>
      </c>
      <c r="BF286" s="82">
        <f t="shared" ref="BF286" si="4151">BF284*BF285</f>
        <v>0</v>
      </c>
      <c r="BG286" s="82">
        <f t="shared" ref="BG286" si="4152">BG284*BG285</f>
        <v>0</v>
      </c>
      <c r="BH286" s="82">
        <f t="shared" ref="BH286" si="4153">BH284*BH285</f>
        <v>0</v>
      </c>
      <c r="BI286" s="82">
        <f t="shared" ref="BI286" si="4154">BI284*BI285</f>
        <v>0</v>
      </c>
      <c r="BJ286" s="82">
        <f t="shared" ref="BJ286" si="4155">BJ284*BJ285</f>
        <v>0</v>
      </c>
      <c r="BK286" s="82">
        <f t="shared" ref="BK286" si="4156">BK284*BK285</f>
        <v>0</v>
      </c>
      <c r="BL286" s="82">
        <f t="shared" ref="BL286" si="4157">BL284*BL285</f>
        <v>0</v>
      </c>
      <c r="BM286" s="82">
        <f t="shared" ref="BM286" si="4158">BM284*BM285</f>
        <v>0</v>
      </c>
      <c r="BN286" s="82">
        <f t="shared" ref="BN286" si="4159">BN284*BN285</f>
        <v>0</v>
      </c>
      <c r="BO286" s="82">
        <f t="shared" ref="BO286" si="4160">BO284*BO285</f>
        <v>0</v>
      </c>
      <c r="BP286" s="82">
        <f t="shared" ref="BP286" si="4161">BP284*BP285</f>
        <v>0</v>
      </c>
      <c r="BQ286" s="82">
        <f t="shared" ref="BQ286" si="4162">BQ284*BQ285</f>
        <v>0</v>
      </c>
      <c r="BR286" s="82">
        <f t="shared" ref="BR286" si="4163">BR284*BR285</f>
        <v>0</v>
      </c>
      <c r="BS286" s="82">
        <f t="shared" ref="BS286" si="4164">BS284*BS285</f>
        <v>0</v>
      </c>
      <c r="BT286" s="82">
        <f t="shared" ref="BT286" si="4165">BT284*BT285</f>
        <v>0</v>
      </c>
      <c r="BU286" s="82">
        <f t="shared" ref="BU286" si="4166">BU284*BU285</f>
        <v>0</v>
      </c>
      <c r="BV286" s="82">
        <f t="shared" ref="BV286" si="4167">BV284*BV285</f>
        <v>0</v>
      </c>
      <c r="BW286" s="82">
        <f t="shared" ref="BW286" si="4168">BW284*BW285</f>
        <v>0</v>
      </c>
      <c r="BX286" s="82">
        <f t="shared" ref="BX286" si="4169">BX284*BX285</f>
        <v>0</v>
      </c>
      <c r="BY286" s="82">
        <f t="shared" ref="BY286" si="4170">BY284*BY285</f>
        <v>0</v>
      </c>
      <c r="BZ286" s="82">
        <f t="shared" ref="BZ286" si="4171">BZ284*BZ285</f>
        <v>0</v>
      </c>
      <c r="CA286" s="82">
        <f t="shared" ref="CA286" si="4172">CA284*CA285</f>
        <v>0</v>
      </c>
      <c r="CB286" s="82">
        <f t="shared" ref="CB286" si="4173">CB284*CB285</f>
        <v>0</v>
      </c>
      <c r="CC286" s="82">
        <f t="shared" ref="CC286" si="4174">CC284*CC285</f>
        <v>0</v>
      </c>
      <c r="CD286" s="82">
        <f t="shared" ref="CD286" si="4175">CD284*CD285</f>
        <v>0</v>
      </c>
      <c r="CE286" s="82">
        <f t="shared" ref="CE286" si="4176">CE284*CE285</f>
        <v>0</v>
      </c>
      <c r="CF286" s="82">
        <f t="shared" ref="CF286" si="4177">CF284*CF285</f>
        <v>0</v>
      </c>
      <c r="CG286" s="82">
        <f t="shared" ref="CG286" si="4178">CG284*CG285</f>
        <v>0</v>
      </c>
      <c r="CH286" s="82">
        <f t="shared" ref="CH286" si="4179">CH284*CH285</f>
        <v>0</v>
      </c>
      <c r="CI286" s="82">
        <f t="shared" ref="CI286" si="4180">CI284*CI285</f>
        <v>0</v>
      </c>
      <c r="CJ286" s="82">
        <f t="shared" ref="CJ286" si="4181">CJ284*CJ285</f>
        <v>0</v>
      </c>
      <c r="CK286" s="82">
        <f t="shared" ref="CK286" si="4182">CK284*CK285</f>
        <v>0</v>
      </c>
      <c r="CL286" s="82">
        <f t="shared" ref="CL286" si="4183">CL284*CL285</f>
        <v>0</v>
      </c>
      <c r="CM286" s="82">
        <f t="shared" ref="CM286" si="4184">CM284*CM285</f>
        <v>0</v>
      </c>
      <c r="CN286" s="82">
        <f t="shared" ref="CN286" si="4185">CN284*CN285</f>
        <v>0</v>
      </c>
      <c r="CO286" s="82">
        <f t="shared" ref="CO286" si="4186">CO284*CO285</f>
        <v>0</v>
      </c>
      <c r="CP286" s="82">
        <f t="shared" ref="CP286" si="4187">CP284*CP285</f>
        <v>0</v>
      </c>
      <c r="CQ286" s="82">
        <f t="shared" ref="CQ286" si="4188">CQ284*CQ285</f>
        <v>0</v>
      </c>
      <c r="CR286" s="82">
        <f t="shared" ref="CR286" si="4189">CR284*CR285</f>
        <v>0</v>
      </c>
      <c r="CS286" s="82">
        <f t="shared" ref="CS286" si="4190">CS284*CS285</f>
        <v>0</v>
      </c>
      <c r="CT286" s="82">
        <f t="shared" ref="CT286" si="4191">CT284*CT285</f>
        <v>0</v>
      </c>
      <c r="CU286" s="82">
        <f t="shared" ref="CU286" si="4192">CU284*CU285</f>
        <v>0</v>
      </c>
      <c r="CV286" s="82">
        <f t="shared" ref="CV286" si="4193">CV284*CV285</f>
        <v>0</v>
      </c>
      <c r="CW286" s="82">
        <f t="shared" ref="CW286" si="4194">CW284*CW285</f>
        <v>0</v>
      </c>
      <c r="CX286" s="82">
        <f t="shared" ref="CX286" si="4195">CX284*CX285</f>
        <v>0</v>
      </c>
      <c r="CY286" s="82">
        <f t="shared" ref="CY286" si="4196">CY284*CY285</f>
        <v>0</v>
      </c>
      <c r="CZ286" s="82">
        <f t="shared" ref="CZ286" si="4197">CZ284*CZ285</f>
        <v>0</v>
      </c>
      <c r="DA286" s="82">
        <f t="shared" ref="DA286" si="4198">DA284*DA285</f>
        <v>0</v>
      </c>
      <c r="DB286" s="82">
        <f t="shared" ref="DB286" si="4199">DB284*DB285</f>
        <v>0</v>
      </c>
      <c r="DC286" s="82">
        <f t="shared" ref="DC286" si="4200">DC284*DC285</f>
        <v>0</v>
      </c>
      <c r="DD286" s="82">
        <f t="shared" ref="DD286" si="4201">DD284*DD285</f>
        <v>0</v>
      </c>
      <c r="DE286" s="82">
        <f t="shared" ref="DE286" si="4202">DE284*DE285</f>
        <v>0</v>
      </c>
      <c r="DF286" s="82">
        <f t="shared" ref="DF286" si="4203">DF284*DF285</f>
        <v>0</v>
      </c>
      <c r="DG286" s="82">
        <f t="shared" ref="DG286" si="4204">DG284*DG285</f>
        <v>0</v>
      </c>
      <c r="DH286" s="82">
        <f t="shared" ref="DH286" si="4205">DH284*DH285</f>
        <v>0</v>
      </c>
      <c r="DI286" s="82">
        <f t="shared" ref="DI286" si="4206">DI284*DI285</f>
        <v>0</v>
      </c>
      <c r="DJ286" s="82">
        <f t="shared" ref="DJ286" si="4207">DJ284*DJ285</f>
        <v>0</v>
      </c>
      <c r="DK286" s="82">
        <f t="shared" ref="DK286" si="4208">DK284*DK285</f>
        <v>0</v>
      </c>
      <c r="DL286" s="82">
        <f t="shared" ref="DL286" si="4209">DL284*DL285</f>
        <v>0</v>
      </c>
      <c r="DM286" s="82">
        <f t="shared" ref="DM286" si="4210">DM284*DM285</f>
        <v>0</v>
      </c>
      <c r="DN286" s="82">
        <f t="shared" ref="DN286" si="4211">DN284*DN285</f>
        <v>0</v>
      </c>
      <c r="DO286" s="82">
        <f t="shared" ref="DO286" si="4212">DO284*DO285</f>
        <v>0</v>
      </c>
      <c r="DP286" s="82">
        <f t="shared" ref="DP286" si="4213">DP284*DP285</f>
        <v>0</v>
      </c>
      <c r="DQ286" s="82">
        <f t="shared" ref="DQ286" si="4214">DQ284*DQ285</f>
        <v>0</v>
      </c>
      <c r="DR286" s="82">
        <f t="shared" ref="DR286" si="4215">DR284*DR285</f>
        <v>0</v>
      </c>
      <c r="DS286" s="82">
        <f t="shared" ref="DS286" si="4216">DS284*DS285</f>
        <v>0</v>
      </c>
      <c r="DT286" s="82">
        <f t="shared" ref="DT286" si="4217">DT284*DT285</f>
        <v>0</v>
      </c>
      <c r="DU286" s="82">
        <f t="shared" ref="DU286" si="4218">DU284*DU285</f>
        <v>0</v>
      </c>
      <c r="DV286" s="82">
        <f t="shared" ref="DV286" si="4219">DV284*DV285</f>
        <v>0</v>
      </c>
      <c r="DW286" s="82">
        <f t="shared" ref="DW286" si="4220">DW284*DW285</f>
        <v>0</v>
      </c>
      <c r="DX286" s="82">
        <f t="shared" ref="DX286" si="4221">DX284*DX285</f>
        <v>0</v>
      </c>
      <c r="DY286" s="82">
        <f t="shared" ref="DY286" si="4222">DY284*DY285</f>
        <v>0</v>
      </c>
      <c r="DZ286" s="82">
        <f t="shared" ref="DZ286" si="4223">DZ284*DZ285</f>
        <v>0</v>
      </c>
      <c r="EA286" s="82">
        <f t="shared" ref="EA286" si="4224">EA284*EA285</f>
        <v>0</v>
      </c>
      <c r="EB286" s="82">
        <f t="shared" ref="EB286" si="4225">EB284*EB285</f>
        <v>0</v>
      </c>
    </row>
    <row r="287" spans="2:132" outlineLevel="1" x14ac:dyDescent="0.25">
      <c r="C287" s="328"/>
      <c r="G287" s="5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row>
    <row r="288" spans="2:132" ht="13" outlineLevel="1" x14ac:dyDescent="0.3">
      <c r="C288" s="340" t="s">
        <v>504</v>
      </c>
      <c r="G288" s="52"/>
      <c r="H288" s="29"/>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row>
    <row r="289" spans="2:132" outlineLevel="1" x14ac:dyDescent="0.25">
      <c r="C289" s="317" t="s">
        <v>520</v>
      </c>
      <c r="G289" s="52" t="s">
        <v>604</v>
      </c>
      <c r="H289" s="46">
        <f t="shared" ref="H289" si="4226">SUM(J289:EB289)</f>
        <v>0</v>
      </c>
      <c r="J289" s="82">
        <f>J268-J268*SUM($J$179:J$179)</f>
        <v>0</v>
      </c>
      <c r="K289" s="82">
        <f>K268-K268*SUM($J$179:K$179)</f>
        <v>0</v>
      </c>
      <c r="L289" s="82">
        <f>L268-L268*SUM($J$179:L$179)</f>
        <v>0</v>
      </c>
      <c r="M289" s="82">
        <f>M268-M268*SUM($J$179:M$179)</f>
        <v>0</v>
      </c>
      <c r="N289" s="82">
        <f>N268-N268*SUM($J$179:N$179)</f>
        <v>0</v>
      </c>
      <c r="O289" s="82">
        <f>O268-O268*SUM($J$179:O$179)</f>
        <v>0</v>
      </c>
      <c r="P289" s="82">
        <f>P268-P268*SUM($J$179:P$179)</f>
        <v>0</v>
      </c>
      <c r="Q289" s="82">
        <f>Q268-Q268*SUM($J$179:Q$179)</f>
        <v>0</v>
      </c>
      <c r="R289" s="82">
        <f>R268-R268*SUM($J$179:R$179)</f>
        <v>0</v>
      </c>
      <c r="S289" s="82">
        <f>S268-S268*SUM($J$179:S$179)</f>
        <v>0</v>
      </c>
      <c r="T289" s="82">
        <f>T268-T268*SUM($J$179:T$179)</f>
        <v>0</v>
      </c>
      <c r="U289" s="82">
        <f>U268-U268*SUM($J$179:U$179)</f>
        <v>0</v>
      </c>
      <c r="V289" s="82">
        <f>V268-V268*SUM($J$179:V$179)</f>
        <v>0</v>
      </c>
      <c r="W289" s="82">
        <f>W268-W268*SUM($J$179:W$179)</f>
        <v>0</v>
      </c>
      <c r="X289" s="82">
        <f>X268-X268*SUM($J$179:X$179)</f>
        <v>0</v>
      </c>
      <c r="Y289" s="82">
        <f>Y268-Y268*SUM($J$179:Y$179)</f>
        <v>0</v>
      </c>
      <c r="Z289" s="82">
        <f>Z268-Z268*SUM($J$179:Z$179)</f>
        <v>0</v>
      </c>
      <c r="AA289" s="82">
        <f>AA268-AA268*SUM($J$179:AA$179)</f>
        <v>0</v>
      </c>
      <c r="AB289" s="82">
        <f>AB268-AB268*SUM($J$179:AB$179)</f>
        <v>0</v>
      </c>
      <c r="AC289" s="82">
        <f>AC268-AC268*SUM($J$179:AC$179)</f>
        <v>0</v>
      </c>
      <c r="AD289" s="82">
        <f>AD268-AD268*SUM($J$179:AD$179)</f>
        <v>0</v>
      </c>
      <c r="AE289" s="82">
        <f>AE268-AE268*SUM($J$179:AE$179)</f>
        <v>0</v>
      </c>
      <c r="AF289" s="82">
        <f>AF268-AF268*SUM($J$179:AF$179)</f>
        <v>0</v>
      </c>
      <c r="AG289" s="82">
        <f>AG268-AG268*SUM($J$179:AG$179)</f>
        <v>0</v>
      </c>
      <c r="AH289" s="82">
        <f>AH268-AH268*SUM($J$179:AH$179)</f>
        <v>0</v>
      </c>
      <c r="AI289" s="82">
        <f>AI268-AI268*SUM($J$179:AI$179)</f>
        <v>0</v>
      </c>
      <c r="AJ289" s="82">
        <f>AJ268-AJ268*SUM($J$179:AJ$179)</f>
        <v>0</v>
      </c>
      <c r="AK289" s="82">
        <f>AK268-AK268*SUM($J$179:AK$179)</f>
        <v>0</v>
      </c>
      <c r="AL289" s="82">
        <f>AL268-AL268*SUM($J$179:AL$179)</f>
        <v>0</v>
      </c>
      <c r="AM289" s="82">
        <f>AM268-AM268*SUM($J$179:AM$179)</f>
        <v>0</v>
      </c>
      <c r="AN289" s="82">
        <f>AN268-AN268*SUM($J$179:AN$179)</f>
        <v>0</v>
      </c>
      <c r="AO289" s="82">
        <f>AO268-AO268*SUM($J$179:AO$179)</f>
        <v>0</v>
      </c>
      <c r="AP289" s="82">
        <f>AP268-AP268*SUM($J$179:AP$179)</f>
        <v>0</v>
      </c>
      <c r="AQ289" s="82">
        <f>AQ268-AQ268*SUM($J$179:AQ$179)</f>
        <v>0</v>
      </c>
      <c r="AR289" s="82">
        <f>AR268-AR268*SUM($J$179:AR$179)</f>
        <v>0</v>
      </c>
      <c r="AS289" s="82">
        <f>AS268-AS268*SUM($J$179:AS$179)</f>
        <v>0</v>
      </c>
      <c r="AT289" s="82">
        <f>AT268-AT268*SUM($J$179:AT$179)</f>
        <v>0</v>
      </c>
      <c r="AU289" s="82">
        <f>AU268-AU268*SUM($J$179:AU$179)</f>
        <v>0</v>
      </c>
      <c r="AV289" s="82">
        <f>AV268-AV268*SUM($J$179:AV$179)</f>
        <v>0</v>
      </c>
      <c r="AW289" s="82">
        <f>AW268-AW268*SUM($J$179:AW$179)</f>
        <v>0</v>
      </c>
      <c r="AX289" s="82">
        <f>AX268-AX268*SUM($J$179:AX$179)</f>
        <v>0</v>
      </c>
      <c r="AY289" s="82">
        <f>AY268-AY268*SUM($J$179:AY$179)</f>
        <v>0</v>
      </c>
      <c r="AZ289" s="82">
        <f>AZ268-AZ268*SUM($J$179:AZ$179)</f>
        <v>0</v>
      </c>
      <c r="BA289" s="82">
        <f>BA268-BA268*SUM($J$179:BA$179)</f>
        <v>0</v>
      </c>
      <c r="BB289" s="82">
        <f>BB268-BB268*SUM($J$179:BB$179)</f>
        <v>0</v>
      </c>
      <c r="BC289" s="82">
        <f>BC268-BC268*SUM($J$179:BC$179)</f>
        <v>0</v>
      </c>
      <c r="BD289" s="82">
        <f>BD268-BD268*SUM($J$179:BD$179)</f>
        <v>0</v>
      </c>
      <c r="BE289" s="82">
        <f>BE268-BE268*SUM($J$179:BE$179)</f>
        <v>0</v>
      </c>
      <c r="BF289" s="82">
        <f>BF268-BF268*SUM($J$179:BF$179)</f>
        <v>0</v>
      </c>
      <c r="BG289" s="82">
        <f>BG268-BG268*SUM($J$179:BG$179)</f>
        <v>0</v>
      </c>
      <c r="BH289" s="82">
        <f>BH268-BH268*SUM($J$179:BH$179)</f>
        <v>0</v>
      </c>
      <c r="BI289" s="82">
        <f>BI268-BI268*SUM($J$179:BI$179)</f>
        <v>0</v>
      </c>
      <c r="BJ289" s="82">
        <f>BJ268-BJ268*SUM($J$179:BJ$179)</f>
        <v>0</v>
      </c>
      <c r="BK289" s="82">
        <f>BK268-BK268*SUM($J$179:BK$179)</f>
        <v>0</v>
      </c>
      <c r="BL289" s="82">
        <f>BL268-BL268*SUM($J$179:BL$179)</f>
        <v>0</v>
      </c>
      <c r="BM289" s="82">
        <f>BM268-BM268*SUM($J$179:BM$179)</f>
        <v>0</v>
      </c>
      <c r="BN289" s="82">
        <f>BN268-BN268*SUM($J$179:BN$179)</f>
        <v>0</v>
      </c>
      <c r="BO289" s="82">
        <f>BO268-BO268*SUM($J$179:BO$179)</f>
        <v>0</v>
      </c>
      <c r="BP289" s="82">
        <f>BP268-BP268*SUM($J$179:BP$179)</f>
        <v>0</v>
      </c>
      <c r="BQ289" s="82">
        <f>BQ268-BQ268*SUM($J$179:BQ$179)</f>
        <v>0</v>
      </c>
      <c r="BR289" s="82">
        <f>BR268-BR268*SUM($J$179:BR$179)</f>
        <v>0</v>
      </c>
      <c r="BS289" s="82">
        <f>BS268-BS268*SUM($J$179:BS$179)</f>
        <v>0</v>
      </c>
      <c r="BT289" s="82">
        <f>BT268-BT268*SUM($J$179:BT$179)</f>
        <v>0</v>
      </c>
      <c r="BU289" s="82">
        <f>BU268-BU268*SUM($J$179:BU$179)</f>
        <v>0</v>
      </c>
      <c r="BV289" s="82">
        <f>BV268-BV268*SUM($J$179:BV$179)</f>
        <v>0</v>
      </c>
      <c r="BW289" s="82">
        <f>BW268-BW268*SUM($J$179:BW$179)</f>
        <v>0</v>
      </c>
      <c r="BX289" s="82">
        <f>BX268-BX268*SUM($J$179:BX$179)</f>
        <v>0</v>
      </c>
      <c r="BY289" s="82">
        <f>BY268-BY268*SUM($J$179:BY$179)</f>
        <v>0</v>
      </c>
      <c r="BZ289" s="82">
        <f>BZ268-BZ268*SUM($J$179:BZ$179)</f>
        <v>0</v>
      </c>
      <c r="CA289" s="82">
        <f>CA268-CA268*SUM($J$179:CA$179)</f>
        <v>0</v>
      </c>
      <c r="CB289" s="82">
        <f>CB268-CB268*SUM($J$179:CB$179)</f>
        <v>0</v>
      </c>
      <c r="CC289" s="82">
        <f>CC268-CC268*SUM($J$179:CC$179)</f>
        <v>0</v>
      </c>
      <c r="CD289" s="82">
        <f>CD268-CD268*SUM($J$179:CD$179)</f>
        <v>0</v>
      </c>
      <c r="CE289" s="82">
        <f>CE268-CE268*SUM($J$179:CE$179)</f>
        <v>0</v>
      </c>
      <c r="CF289" s="82">
        <f>CF268-CF268*SUM($J$179:CF$179)</f>
        <v>0</v>
      </c>
      <c r="CG289" s="82">
        <f>CG268-CG268*SUM($J$179:CG$179)</f>
        <v>0</v>
      </c>
      <c r="CH289" s="82">
        <f>CH268-CH268*SUM($J$179:CH$179)</f>
        <v>0</v>
      </c>
      <c r="CI289" s="82">
        <f>CI268-CI268*SUM($J$179:CI$179)</f>
        <v>0</v>
      </c>
      <c r="CJ289" s="82">
        <f>CJ268-CJ268*SUM($J$179:CJ$179)</f>
        <v>0</v>
      </c>
      <c r="CK289" s="82">
        <f>CK268-CK268*SUM($J$179:CK$179)</f>
        <v>0</v>
      </c>
      <c r="CL289" s="82">
        <f>CL268-CL268*SUM($J$179:CL$179)</f>
        <v>0</v>
      </c>
      <c r="CM289" s="82">
        <f>CM268-CM268*SUM($J$179:CM$179)</f>
        <v>0</v>
      </c>
      <c r="CN289" s="82">
        <f>CN268-CN268*SUM($J$179:CN$179)</f>
        <v>0</v>
      </c>
      <c r="CO289" s="82">
        <f>CO268-CO268*SUM($J$179:CO$179)</f>
        <v>0</v>
      </c>
      <c r="CP289" s="82">
        <f>CP268-CP268*SUM($J$179:CP$179)</f>
        <v>0</v>
      </c>
      <c r="CQ289" s="82">
        <f>CQ268-CQ268*SUM($J$179:CQ$179)</f>
        <v>0</v>
      </c>
      <c r="CR289" s="82">
        <f>CR268-CR268*SUM($J$179:CR$179)</f>
        <v>0</v>
      </c>
      <c r="CS289" s="82">
        <f>CS268-CS268*SUM($J$179:CS$179)</f>
        <v>0</v>
      </c>
      <c r="CT289" s="82">
        <f>CT268-CT268*SUM($J$179:CT$179)</f>
        <v>0</v>
      </c>
      <c r="CU289" s="82">
        <f>CU268-CU268*SUM($J$179:CU$179)</f>
        <v>0</v>
      </c>
      <c r="CV289" s="82">
        <f>CV268-CV268*SUM($J$179:CV$179)</f>
        <v>0</v>
      </c>
      <c r="CW289" s="82">
        <f>CW268-CW268*SUM($J$179:CW$179)</f>
        <v>0</v>
      </c>
      <c r="CX289" s="82">
        <f>CX268-CX268*SUM($J$179:CX$179)</f>
        <v>0</v>
      </c>
      <c r="CY289" s="82">
        <f>CY268-CY268*SUM($J$179:CY$179)</f>
        <v>0</v>
      </c>
      <c r="CZ289" s="82">
        <f>CZ268-CZ268*SUM($J$179:CZ$179)</f>
        <v>0</v>
      </c>
      <c r="DA289" s="82">
        <f>DA268-DA268*SUM($J$179:DA$179)</f>
        <v>0</v>
      </c>
      <c r="DB289" s="82">
        <f>DB268-DB268*SUM($J$179:DB$179)</f>
        <v>0</v>
      </c>
      <c r="DC289" s="82">
        <f>DC268-DC268*SUM($J$179:DC$179)</f>
        <v>0</v>
      </c>
      <c r="DD289" s="82">
        <f>DD268-DD268*SUM($J$179:DD$179)</f>
        <v>0</v>
      </c>
      <c r="DE289" s="82">
        <f>DE268-DE268*SUM($J$179:DE$179)</f>
        <v>0</v>
      </c>
      <c r="DF289" s="82">
        <f>DF268-DF268*SUM($J$179:DF$179)</f>
        <v>0</v>
      </c>
      <c r="DG289" s="82">
        <f>DG268-DG268*SUM($J$179:DG$179)</f>
        <v>0</v>
      </c>
      <c r="DH289" s="82">
        <f>DH268-DH268*SUM($J$179:DH$179)</f>
        <v>0</v>
      </c>
      <c r="DI289" s="82">
        <f>DI268-DI268*SUM($J$179:DI$179)</f>
        <v>0</v>
      </c>
      <c r="DJ289" s="82">
        <f>DJ268-DJ268*SUM($J$179:DJ$179)</f>
        <v>0</v>
      </c>
      <c r="DK289" s="82">
        <f>DK268-DK268*SUM($J$179:DK$179)</f>
        <v>0</v>
      </c>
      <c r="DL289" s="82">
        <f>DL268-DL268*SUM($J$179:DL$179)</f>
        <v>0</v>
      </c>
      <c r="DM289" s="82">
        <f>DM268-DM268*SUM($J$179:DM$179)</f>
        <v>0</v>
      </c>
      <c r="DN289" s="82">
        <f>DN268-DN268*SUM($J$179:DN$179)</f>
        <v>0</v>
      </c>
      <c r="DO289" s="82">
        <f>DO268-DO268*SUM($J$179:DO$179)</f>
        <v>0</v>
      </c>
      <c r="DP289" s="82">
        <f>DP268-DP268*SUM($J$179:DP$179)</f>
        <v>0</v>
      </c>
      <c r="DQ289" s="82">
        <f>DQ268-DQ268*SUM($J$179:DQ$179)</f>
        <v>0</v>
      </c>
      <c r="DR289" s="82">
        <f>DR268-DR268*SUM($J$179:DR$179)</f>
        <v>0</v>
      </c>
      <c r="DS289" s="82">
        <f>DS268-DS268*SUM($J$179:DS$179)</f>
        <v>0</v>
      </c>
      <c r="DT289" s="82">
        <f>DT268-DT268*SUM($J$179:DT$179)</f>
        <v>0</v>
      </c>
      <c r="DU289" s="82">
        <f>DU268-DU268*SUM($J$179:DU$179)</f>
        <v>0</v>
      </c>
      <c r="DV289" s="82">
        <f>DV268-DV268*SUM($J$179:DV$179)</f>
        <v>0</v>
      </c>
      <c r="DW289" s="82">
        <f>DW268-DW268*SUM($J$179:DW$179)</f>
        <v>0</v>
      </c>
      <c r="DX289" s="82">
        <f>DX268-DX268*SUM($J$179:DX$179)</f>
        <v>0</v>
      </c>
      <c r="DY289" s="82">
        <f>DY268-DY268*SUM($J$179:DY$179)</f>
        <v>0</v>
      </c>
      <c r="DZ289" s="82">
        <f>DZ268-DZ268*SUM($J$179:DZ$179)</f>
        <v>0</v>
      </c>
      <c r="EA289" s="82">
        <f>EA268-EA268*SUM($J$179:EA$179)</f>
        <v>0</v>
      </c>
      <c r="EB289" s="82">
        <f>EB268-EB268*SUM($J$179:EB$179)</f>
        <v>0</v>
      </c>
    </row>
    <row r="290" spans="2:132" outlineLevel="1" x14ac:dyDescent="0.25">
      <c r="C290" s="317" t="s">
        <v>333</v>
      </c>
      <c r="E290" s="31">
        <f>Costs!$K$40</f>
        <v>0.4</v>
      </c>
      <c r="G290" s="52" t="s">
        <v>220</v>
      </c>
      <c r="J290" s="312">
        <f>$E$290</f>
        <v>0.4</v>
      </c>
      <c r="K290" s="312">
        <f t="shared" ref="K290:BV290" si="4227">$E$290</f>
        <v>0.4</v>
      </c>
      <c r="L290" s="312">
        <f t="shared" si="4227"/>
        <v>0.4</v>
      </c>
      <c r="M290" s="312">
        <f t="shared" si="4227"/>
        <v>0.4</v>
      </c>
      <c r="N290" s="312">
        <f t="shared" si="4227"/>
        <v>0.4</v>
      </c>
      <c r="O290" s="312">
        <f t="shared" si="4227"/>
        <v>0.4</v>
      </c>
      <c r="P290" s="312">
        <f t="shared" si="4227"/>
        <v>0.4</v>
      </c>
      <c r="Q290" s="312">
        <f t="shared" si="4227"/>
        <v>0.4</v>
      </c>
      <c r="R290" s="312">
        <f t="shared" si="4227"/>
        <v>0.4</v>
      </c>
      <c r="S290" s="312">
        <f t="shared" si="4227"/>
        <v>0.4</v>
      </c>
      <c r="T290" s="312">
        <f t="shared" si="4227"/>
        <v>0.4</v>
      </c>
      <c r="U290" s="312">
        <f t="shared" si="4227"/>
        <v>0.4</v>
      </c>
      <c r="V290" s="312">
        <f t="shared" si="4227"/>
        <v>0.4</v>
      </c>
      <c r="W290" s="312">
        <f t="shared" si="4227"/>
        <v>0.4</v>
      </c>
      <c r="X290" s="312">
        <f t="shared" si="4227"/>
        <v>0.4</v>
      </c>
      <c r="Y290" s="312">
        <f t="shared" si="4227"/>
        <v>0.4</v>
      </c>
      <c r="Z290" s="312">
        <f t="shared" si="4227"/>
        <v>0.4</v>
      </c>
      <c r="AA290" s="312">
        <f t="shared" si="4227"/>
        <v>0.4</v>
      </c>
      <c r="AB290" s="312">
        <f t="shared" si="4227"/>
        <v>0.4</v>
      </c>
      <c r="AC290" s="312">
        <f t="shared" si="4227"/>
        <v>0.4</v>
      </c>
      <c r="AD290" s="312">
        <f t="shared" si="4227"/>
        <v>0.4</v>
      </c>
      <c r="AE290" s="312">
        <f t="shared" si="4227"/>
        <v>0.4</v>
      </c>
      <c r="AF290" s="312">
        <f t="shared" si="4227"/>
        <v>0.4</v>
      </c>
      <c r="AG290" s="312">
        <f t="shared" si="4227"/>
        <v>0.4</v>
      </c>
      <c r="AH290" s="312">
        <f t="shared" si="4227"/>
        <v>0.4</v>
      </c>
      <c r="AI290" s="312">
        <f t="shared" si="4227"/>
        <v>0.4</v>
      </c>
      <c r="AJ290" s="312">
        <f t="shared" si="4227"/>
        <v>0.4</v>
      </c>
      <c r="AK290" s="312">
        <f t="shared" si="4227"/>
        <v>0.4</v>
      </c>
      <c r="AL290" s="312">
        <f t="shared" si="4227"/>
        <v>0.4</v>
      </c>
      <c r="AM290" s="312">
        <f t="shared" si="4227"/>
        <v>0.4</v>
      </c>
      <c r="AN290" s="312">
        <f t="shared" si="4227"/>
        <v>0.4</v>
      </c>
      <c r="AO290" s="312">
        <f t="shared" si="4227"/>
        <v>0.4</v>
      </c>
      <c r="AP290" s="312">
        <f t="shared" si="4227"/>
        <v>0.4</v>
      </c>
      <c r="AQ290" s="312">
        <f t="shared" si="4227"/>
        <v>0.4</v>
      </c>
      <c r="AR290" s="312">
        <f t="shared" si="4227"/>
        <v>0.4</v>
      </c>
      <c r="AS290" s="312">
        <f t="shared" si="4227"/>
        <v>0.4</v>
      </c>
      <c r="AT290" s="312">
        <f t="shared" si="4227"/>
        <v>0.4</v>
      </c>
      <c r="AU290" s="312">
        <f t="shared" si="4227"/>
        <v>0.4</v>
      </c>
      <c r="AV290" s="312">
        <f t="shared" si="4227"/>
        <v>0.4</v>
      </c>
      <c r="AW290" s="312">
        <f t="shared" si="4227"/>
        <v>0.4</v>
      </c>
      <c r="AX290" s="312">
        <f t="shared" si="4227"/>
        <v>0.4</v>
      </c>
      <c r="AY290" s="312">
        <f t="shared" si="4227"/>
        <v>0.4</v>
      </c>
      <c r="AZ290" s="312">
        <f t="shared" si="4227"/>
        <v>0.4</v>
      </c>
      <c r="BA290" s="312">
        <f t="shared" si="4227"/>
        <v>0.4</v>
      </c>
      <c r="BB290" s="312">
        <f t="shared" si="4227"/>
        <v>0.4</v>
      </c>
      <c r="BC290" s="312">
        <f t="shared" si="4227"/>
        <v>0.4</v>
      </c>
      <c r="BD290" s="312">
        <f t="shared" si="4227"/>
        <v>0.4</v>
      </c>
      <c r="BE290" s="312">
        <f t="shared" si="4227"/>
        <v>0.4</v>
      </c>
      <c r="BF290" s="312">
        <f t="shared" si="4227"/>
        <v>0.4</v>
      </c>
      <c r="BG290" s="312">
        <f t="shared" si="4227"/>
        <v>0.4</v>
      </c>
      <c r="BH290" s="312">
        <f t="shared" si="4227"/>
        <v>0.4</v>
      </c>
      <c r="BI290" s="312">
        <f t="shared" si="4227"/>
        <v>0.4</v>
      </c>
      <c r="BJ290" s="312">
        <f t="shared" si="4227"/>
        <v>0.4</v>
      </c>
      <c r="BK290" s="312">
        <f t="shared" si="4227"/>
        <v>0.4</v>
      </c>
      <c r="BL290" s="312">
        <f t="shared" si="4227"/>
        <v>0.4</v>
      </c>
      <c r="BM290" s="312">
        <f t="shared" si="4227"/>
        <v>0.4</v>
      </c>
      <c r="BN290" s="312">
        <f t="shared" si="4227"/>
        <v>0.4</v>
      </c>
      <c r="BO290" s="312">
        <f t="shared" si="4227"/>
        <v>0.4</v>
      </c>
      <c r="BP290" s="312">
        <f t="shared" si="4227"/>
        <v>0.4</v>
      </c>
      <c r="BQ290" s="312">
        <f t="shared" si="4227"/>
        <v>0.4</v>
      </c>
      <c r="BR290" s="312">
        <f t="shared" si="4227"/>
        <v>0.4</v>
      </c>
      <c r="BS290" s="312">
        <f t="shared" si="4227"/>
        <v>0.4</v>
      </c>
      <c r="BT290" s="312">
        <f t="shared" si="4227"/>
        <v>0.4</v>
      </c>
      <c r="BU290" s="312">
        <f t="shared" si="4227"/>
        <v>0.4</v>
      </c>
      <c r="BV290" s="312">
        <f t="shared" si="4227"/>
        <v>0.4</v>
      </c>
      <c r="BW290" s="312">
        <f t="shared" ref="BW290:EB290" si="4228">$E$290</f>
        <v>0.4</v>
      </c>
      <c r="BX290" s="312">
        <f t="shared" si="4228"/>
        <v>0.4</v>
      </c>
      <c r="BY290" s="312">
        <f t="shared" si="4228"/>
        <v>0.4</v>
      </c>
      <c r="BZ290" s="312">
        <f t="shared" si="4228"/>
        <v>0.4</v>
      </c>
      <c r="CA290" s="312">
        <f t="shared" si="4228"/>
        <v>0.4</v>
      </c>
      <c r="CB290" s="312">
        <f t="shared" si="4228"/>
        <v>0.4</v>
      </c>
      <c r="CC290" s="312">
        <f t="shared" si="4228"/>
        <v>0.4</v>
      </c>
      <c r="CD290" s="312">
        <f t="shared" si="4228"/>
        <v>0.4</v>
      </c>
      <c r="CE290" s="312">
        <f t="shared" si="4228"/>
        <v>0.4</v>
      </c>
      <c r="CF290" s="312">
        <f t="shared" si="4228"/>
        <v>0.4</v>
      </c>
      <c r="CG290" s="312">
        <f t="shared" si="4228"/>
        <v>0.4</v>
      </c>
      <c r="CH290" s="312">
        <f t="shared" si="4228"/>
        <v>0.4</v>
      </c>
      <c r="CI290" s="312">
        <f t="shared" si="4228"/>
        <v>0.4</v>
      </c>
      <c r="CJ290" s="312">
        <f t="shared" si="4228"/>
        <v>0.4</v>
      </c>
      <c r="CK290" s="312">
        <f t="shared" si="4228"/>
        <v>0.4</v>
      </c>
      <c r="CL290" s="312">
        <f t="shared" si="4228"/>
        <v>0.4</v>
      </c>
      <c r="CM290" s="312">
        <f t="shared" si="4228"/>
        <v>0.4</v>
      </c>
      <c r="CN290" s="312">
        <f t="shared" si="4228"/>
        <v>0.4</v>
      </c>
      <c r="CO290" s="312">
        <f t="shared" si="4228"/>
        <v>0.4</v>
      </c>
      <c r="CP290" s="312">
        <f t="shared" si="4228"/>
        <v>0.4</v>
      </c>
      <c r="CQ290" s="312">
        <f t="shared" si="4228"/>
        <v>0.4</v>
      </c>
      <c r="CR290" s="312">
        <f t="shared" si="4228"/>
        <v>0.4</v>
      </c>
      <c r="CS290" s="312">
        <f t="shared" si="4228"/>
        <v>0.4</v>
      </c>
      <c r="CT290" s="312">
        <f t="shared" si="4228"/>
        <v>0.4</v>
      </c>
      <c r="CU290" s="312">
        <f t="shared" si="4228"/>
        <v>0.4</v>
      </c>
      <c r="CV290" s="312">
        <f t="shared" si="4228"/>
        <v>0.4</v>
      </c>
      <c r="CW290" s="312">
        <f t="shared" si="4228"/>
        <v>0.4</v>
      </c>
      <c r="CX290" s="312">
        <f t="shared" si="4228"/>
        <v>0.4</v>
      </c>
      <c r="CY290" s="312">
        <f t="shared" si="4228"/>
        <v>0.4</v>
      </c>
      <c r="CZ290" s="312">
        <f t="shared" si="4228"/>
        <v>0.4</v>
      </c>
      <c r="DA290" s="312">
        <f t="shared" si="4228"/>
        <v>0.4</v>
      </c>
      <c r="DB290" s="312">
        <f t="shared" si="4228"/>
        <v>0.4</v>
      </c>
      <c r="DC290" s="312">
        <f t="shared" si="4228"/>
        <v>0.4</v>
      </c>
      <c r="DD290" s="312">
        <f t="shared" si="4228"/>
        <v>0.4</v>
      </c>
      <c r="DE290" s="312">
        <f t="shared" si="4228"/>
        <v>0.4</v>
      </c>
      <c r="DF290" s="312">
        <f t="shared" si="4228"/>
        <v>0.4</v>
      </c>
      <c r="DG290" s="312">
        <f t="shared" si="4228"/>
        <v>0.4</v>
      </c>
      <c r="DH290" s="312">
        <f t="shared" si="4228"/>
        <v>0.4</v>
      </c>
      <c r="DI290" s="312">
        <f t="shared" si="4228"/>
        <v>0.4</v>
      </c>
      <c r="DJ290" s="312">
        <f t="shared" si="4228"/>
        <v>0.4</v>
      </c>
      <c r="DK290" s="312">
        <f t="shared" si="4228"/>
        <v>0.4</v>
      </c>
      <c r="DL290" s="312">
        <f t="shared" si="4228"/>
        <v>0.4</v>
      </c>
      <c r="DM290" s="312">
        <f t="shared" si="4228"/>
        <v>0.4</v>
      </c>
      <c r="DN290" s="312">
        <f t="shared" si="4228"/>
        <v>0.4</v>
      </c>
      <c r="DO290" s="312">
        <f t="shared" si="4228"/>
        <v>0.4</v>
      </c>
      <c r="DP290" s="312">
        <f t="shared" si="4228"/>
        <v>0.4</v>
      </c>
      <c r="DQ290" s="312">
        <f t="shared" si="4228"/>
        <v>0.4</v>
      </c>
      <c r="DR290" s="312">
        <f t="shared" si="4228"/>
        <v>0.4</v>
      </c>
      <c r="DS290" s="312">
        <f t="shared" si="4228"/>
        <v>0.4</v>
      </c>
      <c r="DT290" s="312">
        <f t="shared" si="4228"/>
        <v>0.4</v>
      </c>
      <c r="DU290" s="312">
        <f t="shared" si="4228"/>
        <v>0.4</v>
      </c>
      <c r="DV290" s="312">
        <f t="shared" si="4228"/>
        <v>0.4</v>
      </c>
      <c r="DW290" s="312">
        <f t="shared" si="4228"/>
        <v>0.4</v>
      </c>
      <c r="DX290" s="312">
        <f t="shared" si="4228"/>
        <v>0.4</v>
      </c>
      <c r="DY290" s="312">
        <f t="shared" si="4228"/>
        <v>0.4</v>
      </c>
      <c r="DZ290" s="312">
        <f t="shared" si="4228"/>
        <v>0.4</v>
      </c>
      <c r="EA290" s="312">
        <f t="shared" si="4228"/>
        <v>0.4</v>
      </c>
      <c r="EB290" s="312">
        <f t="shared" si="4228"/>
        <v>0.4</v>
      </c>
    </row>
    <row r="291" spans="2:132" outlineLevel="1" x14ac:dyDescent="0.25">
      <c r="C291" s="329" t="s">
        <v>545</v>
      </c>
      <c r="D291" s="38"/>
      <c r="E291" s="38"/>
      <c r="F291" s="38"/>
      <c r="G291" s="55" t="s">
        <v>220</v>
      </c>
      <c r="H291" s="316">
        <f t="shared" ref="H291" si="4229">SUM(J291:EB291)</f>
        <v>0</v>
      </c>
      <c r="I291" s="38"/>
      <c r="J291" s="314">
        <f>J289*J290</f>
        <v>0</v>
      </c>
      <c r="K291" s="314">
        <f t="shared" ref="K291" si="4230">K289*K290</f>
        <v>0</v>
      </c>
      <c r="L291" s="314">
        <f t="shared" ref="L291" si="4231">L289*L290</f>
        <v>0</v>
      </c>
      <c r="M291" s="314">
        <f t="shared" ref="M291" si="4232">M289*M290</f>
        <v>0</v>
      </c>
      <c r="N291" s="314">
        <f t="shared" ref="N291" si="4233">N289*N290</f>
        <v>0</v>
      </c>
      <c r="O291" s="314">
        <f t="shared" ref="O291" si="4234">O289*O290</f>
        <v>0</v>
      </c>
      <c r="P291" s="314">
        <f t="shared" ref="P291" si="4235">P289*P290</f>
        <v>0</v>
      </c>
      <c r="Q291" s="314">
        <f t="shared" ref="Q291" si="4236">Q289*Q290</f>
        <v>0</v>
      </c>
      <c r="R291" s="314">
        <f t="shared" ref="R291" si="4237">R289*R290</f>
        <v>0</v>
      </c>
      <c r="S291" s="314">
        <f t="shared" ref="S291" si="4238">S289*S290</f>
        <v>0</v>
      </c>
      <c r="T291" s="314">
        <f t="shared" ref="T291" si="4239">T289*T290</f>
        <v>0</v>
      </c>
      <c r="U291" s="314">
        <f t="shared" ref="U291" si="4240">U289*U290</f>
        <v>0</v>
      </c>
      <c r="V291" s="314">
        <f t="shared" ref="V291" si="4241">V289*V290</f>
        <v>0</v>
      </c>
      <c r="W291" s="314">
        <f t="shared" ref="W291" si="4242">W289*W290</f>
        <v>0</v>
      </c>
      <c r="X291" s="314">
        <f t="shared" ref="X291" si="4243">X289*X290</f>
        <v>0</v>
      </c>
      <c r="Y291" s="314">
        <f t="shared" ref="Y291" si="4244">Y289*Y290</f>
        <v>0</v>
      </c>
      <c r="Z291" s="314">
        <f t="shared" ref="Z291" si="4245">Z289*Z290</f>
        <v>0</v>
      </c>
      <c r="AA291" s="314">
        <f t="shared" ref="AA291" si="4246">AA289*AA290</f>
        <v>0</v>
      </c>
      <c r="AB291" s="314">
        <f t="shared" ref="AB291" si="4247">AB289*AB290</f>
        <v>0</v>
      </c>
      <c r="AC291" s="314">
        <f t="shared" ref="AC291" si="4248">AC289*AC290</f>
        <v>0</v>
      </c>
      <c r="AD291" s="314">
        <f t="shared" ref="AD291" si="4249">AD289*AD290</f>
        <v>0</v>
      </c>
      <c r="AE291" s="314">
        <f t="shared" ref="AE291" si="4250">AE289*AE290</f>
        <v>0</v>
      </c>
      <c r="AF291" s="314">
        <f t="shared" ref="AF291" si="4251">AF289*AF290</f>
        <v>0</v>
      </c>
      <c r="AG291" s="314">
        <f t="shared" ref="AG291" si="4252">AG289*AG290</f>
        <v>0</v>
      </c>
      <c r="AH291" s="314">
        <f t="shared" ref="AH291" si="4253">AH289*AH290</f>
        <v>0</v>
      </c>
      <c r="AI291" s="314">
        <f t="shared" ref="AI291" si="4254">AI289*AI290</f>
        <v>0</v>
      </c>
      <c r="AJ291" s="314">
        <f t="shared" ref="AJ291" si="4255">AJ289*AJ290</f>
        <v>0</v>
      </c>
      <c r="AK291" s="314">
        <f t="shared" ref="AK291" si="4256">AK289*AK290</f>
        <v>0</v>
      </c>
      <c r="AL291" s="314">
        <f t="shared" ref="AL291" si="4257">AL289*AL290</f>
        <v>0</v>
      </c>
      <c r="AM291" s="314">
        <f t="shared" ref="AM291" si="4258">AM289*AM290</f>
        <v>0</v>
      </c>
      <c r="AN291" s="314">
        <f t="shared" ref="AN291" si="4259">AN289*AN290</f>
        <v>0</v>
      </c>
      <c r="AO291" s="314">
        <f t="shared" ref="AO291" si="4260">AO289*AO290</f>
        <v>0</v>
      </c>
      <c r="AP291" s="314">
        <f t="shared" ref="AP291" si="4261">AP289*AP290</f>
        <v>0</v>
      </c>
      <c r="AQ291" s="314">
        <f t="shared" ref="AQ291" si="4262">AQ289*AQ290</f>
        <v>0</v>
      </c>
      <c r="AR291" s="314">
        <f t="shared" ref="AR291" si="4263">AR289*AR290</f>
        <v>0</v>
      </c>
      <c r="AS291" s="314">
        <f t="shared" ref="AS291" si="4264">AS289*AS290</f>
        <v>0</v>
      </c>
      <c r="AT291" s="314">
        <f t="shared" ref="AT291" si="4265">AT289*AT290</f>
        <v>0</v>
      </c>
      <c r="AU291" s="314">
        <f t="shared" ref="AU291" si="4266">AU289*AU290</f>
        <v>0</v>
      </c>
      <c r="AV291" s="314">
        <f t="shared" ref="AV291" si="4267">AV289*AV290</f>
        <v>0</v>
      </c>
      <c r="AW291" s="314">
        <f t="shared" ref="AW291" si="4268">AW289*AW290</f>
        <v>0</v>
      </c>
      <c r="AX291" s="314">
        <f t="shared" ref="AX291" si="4269">AX289*AX290</f>
        <v>0</v>
      </c>
      <c r="AY291" s="314">
        <f t="shared" ref="AY291" si="4270">AY289*AY290</f>
        <v>0</v>
      </c>
      <c r="AZ291" s="314">
        <f t="shared" ref="AZ291" si="4271">AZ289*AZ290</f>
        <v>0</v>
      </c>
      <c r="BA291" s="314">
        <f t="shared" ref="BA291" si="4272">BA289*BA290</f>
        <v>0</v>
      </c>
      <c r="BB291" s="314">
        <f t="shared" ref="BB291" si="4273">BB289*BB290</f>
        <v>0</v>
      </c>
      <c r="BC291" s="314">
        <f t="shared" ref="BC291" si="4274">BC289*BC290</f>
        <v>0</v>
      </c>
      <c r="BD291" s="314">
        <f t="shared" ref="BD291" si="4275">BD289*BD290</f>
        <v>0</v>
      </c>
      <c r="BE291" s="314">
        <f t="shared" ref="BE291" si="4276">BE289*BE290</f>
        <v>0</v>
      </c>
      <c r="BF291" s="314">
        <f t="shared" ref="BF291" si="4277">BF289*BF290</f>
        <v>0</v>
      </c>
      <c r="BG291" s="314">
        <f t="shared" ref="BG291" si="4278">BG289*BG290</f>
        <v>0</v>
      </c>
      <c r="BH291" s="314">
        <f t="shared" ref="BH291" si="4279">BH289*BH290</f>
        <v>0</v>
      </c>
      <c r="BI291" s="314">
        <f t="shared" ref="BI291" si="4280">BI289*BI290</f>
        <v>0</v>
      </c>
      <c r="BJ291" s="314">
        <f t="shared" ref="BJ291" si="4281">BJ289*BJ290</f>
        <v>0</v>
      </c>
      <c r="BK291" s="314">
        <f t="shared" ref="BK291" si="4282">BK289*BK290</f>
        <v>0</v>
      </c>
      <c r="BL291" s="314">
        <f t="shared" ref="BL291" si="4283">BL289*BL290</f>
        <v>0</v>
      </c>
      <c r="BM291" s="314">
        <f t="shared" ref="BM291" si="4284">BM289*BM290</f>
        <v>0</v>
      </c>
      <c r="BN291" s="314">
        <f t="shared" ref="BN291" si="4285">BN289*BN290</f>
        <v>0</v>
      </c>
      <c r="BO291" s="314">
        <f t="shared" ref="BO291" si="4286">BO289*BO290</f>
        <v>0</v>
      </c>
      <c r="BP291" s="314">
        <f t="shared" ref="BP291" si="4287">BP289*BP290</f>
        <v>0</v>
      </c>
      <c r="BQ291" s="314">
        <f t="shared" ref="BQ291" si="4288">BQ289*BQ290</f>
        <v>0</v>
      </c>
      <c r="BR291" s="314">
        <f t="shared" ref="BR291" si="4289">BR289*BR290</f>
        <v>0</v>
      </c>
      <c r="BS291" s="314">
        <f t="shared" ref="BS291" si="4290">BS289*BS290</f>
        <v>0</v>
      </c>
      <c r="BT291" s="314">
        <f t="shared" ref="BT291" si="4291">BT289*BT290</f>
        <v>0</v>
      </c>
      <c r="BU291" s="314">
        <f t="shared" ref="BU291" si="4292">BU289*BU290</f>
        <v>0</v>
      </c>
      <c r="BV291" s="314">
        <f t="shared" ref="BV291" si="4293">BV289*BV290</f>
        <v>0</v>
      </c>
      <c r="BW291" s="314">
        <f t="shared" ref="BW291" si="4294">BW289*BW290</f>
        <v>0</v>
      </c>
      <c r="BX291" s="314">
        <f t="shared" ref="BX291" si="4295">BX289*BX290</f>
        <v>0</v>
      </c>
      <c r="BY291" s="314">
        <f t="shared" ref="BY291" si="4296">BY289*BY290</f>
        <v>0</v>
      </c>
      <c r="BZ291" s="314">
        <f t="shared" ref="BZ291" si="4297">BZ289*BZ290</f>
        <v>0</v>
      </c>
      <c r="CA291" s="314">
        <f t="shared" ref="CA291" si="4298">CA289*CA290</f>
        <v>0</v>
      </c>
      <c r="CB291" s="314">
        <f t="shared" ref="CB291" si="4299">CB289*CB290</f>
        <v>0</v>
      </c>
      <c r="CC291" s="314">
        <f t="shared" ref="CC291" si="4300">CC289*CC290</f>
        <v>0</v>
      </c>
      <c r="CD291" s="314">
        <f t="shared" ref="CD291" si="4301">CD289*CD290</f>
        <v>0</v>
      </c>
      <c r="CE291" s="314">
        <f t="shared" ref="CE291" si="4302">CE289*CE290</f>
        <v>0</v>
      </c>
      <c r="CF291" s="314">
        <f t="shared" ref="CF291" si="4303">CF289*CF290</f>
        <v>0</v>
      </c>
      <c r="CG291" s="314">
        <f t="shared" ref="CG291" si="4304">CG289*CG290</f>
        <v>0</v>
      </c>
      <c r="CH291" s="314">
        <f t="shared" ref="CH291" si="4305">CH289*CH290</f>
        <v>0</v>
      </c>
      <c r="CI291" s="314">
        <f t="shared" ref="CI291" si="4306">CI289*CI290</f>
        <v>0</v>
      </c>
      <c r="CJ291" s="314">
        <f t="shared" ref="CJ291" si="4307">CJ289*CJ290</f>
        <v>0</v>
      </c>
      <c r="CK291" s="314">
        <f t="shared" ref="CK291" si="4308">CK289*CK290</f>
        <v>0</v>
      </c>
      <c r="CL291" s="314">
        <f t="shared" ref="CL291" si="4309">CL289*CL290</f>
        <v>0</v>
      </c>
      <c r="CM291" s="314">
        <f t="shared" ref="CM291" si="4310">CM289*CM290</f>
        <v>0</v>
      </c>
      <c r="CN291" s="314">
        <f t="shared" ref="CN291" si="4311">CN289*CN290</f>
        <v>0</v>
      </c>
      <c r="CO291" s="314">
        <f t="shared" ref="CO291" si="4312">CO289*CO290</f>
        <v>0</v>
      </c>
      <c r="CP291" s="314">
        <f t="shared" ref="CP291" si="4313">CP289*CP290</f>
        <v>0</v>
      </c>
      <c r="CQ291" s="314">
        <f t="shared" ref="CQ291" si="4314">CQ289*CQ290</f>
        <v>0</v>
      </c>
      <c r="CR291" s="314">
        <f t="shared" ref="CR291" si="4315">CR289*CR290</f>
        <v>0</v>
      </c>
      <c r="CS291" s="314">
        <f t="shared" ref="CS291" si="4316">CS289*CS290</f>
        <v>0</v>
      </c>
      <c r="CT291" s="314">
        <f t="shared" ref="CT291" si="4317">CT289*CT290</f>
        <v>0</v>
      </c>
      <c r="CU291" s="314">
        <f t="shared" ref="CU291" si="4318">CU289*CU290</f>
        <v>0</v>
      </c>
      <c r="CV291" s="314">
        <f t="shared" ref="CV291" si="4319">CV289*CV290</f>
        <v>0</v>
      </c>
      <c r="CW291" s="314">
        <f t="shared" ref="CW291" si="4320">CW289*CW290</f>
        <v>0</v>
      </c>
      <c r="CX291" s="314">
        <f t="shared" ref="CX291" si="4321">CX289*CX290</f>
        <v>0</v>
      </c>
      <c r="CY291" s="314">
        <f t="shared" ref="CY291" si="4322">CY289*CY290</f>
        <v>0</v>
      </c>
      <c r="CZ291" s="314">
        <f t="shared" ref="CZ291" si="4323">CZ289*CZ290</f>
        <v>0</v>
      </c>
      <c r="DA291" s="314">
        <f t="shared" ref="DA291" si="4324">DA289*DA290</f>
        <v>0</v>
      </c>
      <c r="DB291" s="314">
        <f t="shared" ref="DB291" si="4325">DB289*DB290</f>
        <v>0</v>
      </c>
      <c r="DC291" s="314">
        <f t="shared" ref="DC291" si="4326">DC289*DC290</f>
        <v>0</v>
      </c>
      <c r="DD291" s="314">
        <f t="shared" ref="DD291" si="4327">DD289*DD290</f>
        <v>0</v>
      </c>
      <c r="DE291" s="314">
        <f t="shared" ref="DE291" si="4328">DE289*DE290</f>
        <v>0</v>
      </c>
      <c r="DF291" s="314">
        <f t="shared" ref="DF291" si="4329">DF289*DF290</f>
        <v>0</v>
      </c>
      <c r="DG291" s="314">
        <f t="shared" ref="DG291" si="4330">DG289*DG290</f>
        <v>0</v>
      </c>
      <c r="DH291" s="314">
        <f t="shared" ref="DH291" si="4331">DH289*DH290</f>
        <v>0</v>
      </c>
      <c r="DI291" s="314">
        <f t="shared" ref="DI291" si="4332">DI289*DI290</f>
        <v>0</v>
      </c>
      <c r="DJ291" s="314">
        <f t="shared" ref="DJ291" si="4333">DJ289*DJ290</f>
        <v>0</v>
      </c>
      <c r="DK291" s="314">
        <f t="shared" ref="DK291" si="4334">DK289*DK290</f>
        <v>0</v>
      </c>
      <c r="DL291" s="314">
        <f t="shared" ref="DL291" si="4335">DL289*DL290</f>
        <v>0</v>
      </c>
      <c r="DM291" s="314">
        <f t="shared" ref="DM291" si="4336">DM289*DM290</f>
        <v>0</v>
      </c>
      <c r="DN291" s="314">
        <f t="shared" ref="DN291" si="4337">DN289*DN290</f>
        <v>0</v>
      </c>
      <c r="DO291" s="314">
        <f t="shared" ref="DO291" si="4338">DO289*DO290</f>
        <v>0</v>
      </c>
      <c r="DP291" s="314">
        <f t="shared" ref="DP291" si="4339">DP289*DP290</f>
        <v>0</v>
      </c>
      <c r="DQ291" s="314">
        <f t="shared" ref="DQ291" si="4340">DQ289*DQ290</f>
        <v>0</v>
      </c>
      <c r="DR291" s="314">
        <f t="shared" ref="DR291" si="4341">DR289*DR290</f>
        <v>0</v>
      </c>
      <c r="DS291" s="314">
        <f t="shared" ref="DS291" si="4342">DS289*DS290</f>
        <v>0</v>
      </c>
      <c r="DT291" s="314">
        <f t="shared" ref="DT291" si="4343">DT289*DT290</f>
        <v>0</v>
      </c>
      <c r="DU291" s="314">
        <f t="shared" ref="DU291" si="4344">DU289*DU290</f>
        <v>0</v>
      </c>
      <c r="DV291" s="314">
        <f t="shared" ref="DV291" si="4345">DV289*DV290</f>
        <v>0</v>
      </c>
      <c r="DW291" s="314">
        <f t="shared" ref="DW291" si="4346">DW289*DW290</f>
        <v>0</v>
      </c>
      <c r="DX291" s="314">
        <f t="shared" ref="DX291" si="4347">DX289*DX290</f>
        <v>0</v>
      </c>
      <c r="DY291" s="314">
        <f t="shared" ref="DY291" si="4348">DY289*DY290</f>
        <v>0</v>
      </c>
      <c r="DZ291" s="314">
        <f t="shared" ref="DZ291" si="4349">DZ289*DZ290</f>
        <v>0</v>
      </c>
      <c r="EA291" s="314">
        <f t="shared" ref="EA291" si="4350">EA289*EA290</f>
        <v>0</v>
      </c>
      <c r="EB291" s="314">
        <f t="shared" ref="EB291" si="4351">EB289*EB290</f>
        <v>0</v>
      </c>
    </row>
    <row r="292" spans="2:132" outlineLevel="1" x14ac:dyDescent="0.25">
      <c r="C292" s="324" t="s">
        <v>417</v>
      </c>
      <c r="D292" s="34"/>
      <c r="E292" s="34"/>
      <c r="F292" s="34"/>
      <c r="G292" s="67" t="s">
        <v>215</v>
      </c>
      <c r="H292" s="34"/>
      <c r="I292" s="34"/>
      <c r="J292" s="126">
        <f>J$13</f>
        <v>1</v>
      </c>
      <c r="K292" s="126">
        <f t="shared" ref="K292:BV292" si="4352">K$13</f>
        <v>1.0026792493128671</v>
      </c>
      <c r="L292" s="126">
        <f>L$13</f>
        <v>1.0056539350998608</v>
      </c>
      <c r="M292" s="126">
        <f t="shared" si="4352"/>
        <v>1.0085410656939733</v>
      </c>
      <c r="N292" s="126">
        <f t="shared" si="4352"/>
        <v>1.0114364849476103</v>
      </c>
      <c r="O292" s="126">
        <f t="shared" si="4352"/>
        <v>1.0143402166566737</v>
      </c>
      <c r="P292" s="126">
        <f t="shared" si="4352"/>
        <v>1.0172522846853813</v>
      </c>
      <c r="Q292" s="126">
        <f t="shared" si="4352"/>
        <v>1.0201727129664624</v>
      </c>
      <c r="R292" s="126">
        <f t="shared" si="4352"/>
        <v>1.0231015255013547</v>
      </c>
      <c r="S292" s="126">
        <f t="shared" si="4352"/>
        <v>1.0260387463604019</v>
      </c>
      <c r="T292" s="126">
        <f t="shared" si="4352"/>
        <v>1.028984399683051</v>
      </c>
      <c r="U292" s="126">
        <f t="shared" si="4352"/>
        <v>1.0319385096780509</v>
      </c>
      <c r="V292" s="126">
        <f t="shared" si="4352"/>
        <v>1.0349011006236515</v>
      </c>
      <c r="W292" s="126">
        <f t="shared" si="4352"/>
        <v>1.0377730230388176</v>
      </c>
      <c r="X292" s="126">
        <f t="shared" si="4352"/>
        <v>1.0408518228283561</v>
      </c>
      <c r="Y292" s="126">
        <f t="shared" si="4352"/>
        <v>1.0438400029932626</v>
      </c>
      <c r="Z292" s="126">
        <f t="shared" si="4352"/>
        <v>1.046836761920777</v>
      </c>
      <c r="AA292" s="126">
        <f t="shared" si="4352"/>
        <v>1.0498421242396576</v>
      </c>
      <c r="AB292" s="126">
        <f t="shared" si="4352"/>
        <v>1.05285611464937</v>
      </c>
      <c r="AC292" s="126">
        <f t="shared" si="4352"/>
        <v>1.0558787579202888</v>
      </c>
      <c r="AD292" s="126">
        <f t="shared" si="4352"/>
        <v>1.0589100788939025</v>
      </c>
      <c r="AE292" s="126">
        <f t="shared" si="4352"/>
        <v>1.0619501024830165</v>
      </c>
      <c r="AF292" s="126">
        <f t="shared" si="4352"/>
        <v>1.0649988536719583</v>
      </c>
      <c r="AG292" s="126">
        <f t="shared" si="4352"/>
        <v>1.0680563575167832</v>
      </c>
      <c r="AH292" s="126">
        <f t="shared" si="4352"/>
        <v>1.0711226391454798</v>
      </c>
      <c r="AI292" s="126">
        <f t="shared" si="4352"/>
        <v>1.0739924437404067</v>
      </c>
      <c r="AJ292" s="126">
        <f t="shared" si="4352"/>
        <v>1.0771786970311998</v>
      </c>
      <c r="AK292" s="126">
        <f t="shared" si="4352"/>
        <v>1.0802711679727233</v>
      </c>
      <c r="AL292" s="126">
        <f t="shared" si="4352"/>
        <v>1.0833725170851116</v>
      </c>
      <c r="AM292" s="126">
        <f t="shared" si="4352"/>
        <v>1.0864827698566941</v>
      </c>
      <c r="AN292" s="126">
        <f t="shared" si="4352"/>
        <v>1.0896019518489746</v>
      </c>
      <c r="AO292" s="126">
        <f t="shared" si="4352"/>
        <v>1.0927300886968412</v>
      </c>
      <c r="AP292" s="126">
        <f t="shared" si="4352"/>
        <v>1.0958672061087775</v>
      </c>
      <c r="AQ292" s="126">
        <f t="shared" si="4352"/>
        <v>1.0990133298670732</v>
      </c>
      <c r="AR292" s="126">
        <f t="shared" si="4352"/>
        <v>1.1021684858280367</v>
      </c>
      <c r="AS292" s="126">
        <f t="shared" si="4352"/>
        <v>1.1053326999222071</v>
      </c>
      <c r="AT292" s="126">
        <f t="shared" si="4352"/>
        <v>1.1085059981545673</v>
      </c>
      <c r="AU292" s="126">
        <f t="shared" si="4352"/>
        <v>1.111475962088432</v>
      </c>
      <c r="AV292" s="126">
        <f t="shared" si="4352"/>
        <v>1.1147734191259395</v>
      </c>
      <c r="AW292" s="126">
        <f t="shared" si="4352"/>
        <v>1.1179738207069689</v>
      </c>
      <c r="AX292" s="126">
        <f t="shared" si="4352"/>
        <v>1.1211834103167977</v>
      </c>
      <c r="AY292" s="126">
        <f t="shared" si="4352"/>
        <v>1.1244022143333261</v>
      </c>
      <c r="AZ292" s="126">
        <f t="shared" si="4352"/>
        <v>1.1276302592101826</v>
      </c>
      <c r="BA292" s="126">
        <f t="shared" si="4352"/>
        <v>1.1308675714769412</v>
      </c>
      <c r="BB292" s="126">
        <f t="shared" si="4352"/>
        <v>1.1341141777393395</v>
      </c>
      <c r="BC292" s="126">
        <f t="shared" si="4352"/>
        <v>1.1373701046794982</v>
      </c>
      <c r="BD292" s="126">
        <f t="shared" si="4352"/>
        <v>1.1406353790561385</v>
      </c>
      <c r="BE292" s="126">
        <f t="shared" si="4352"/>
        <v>1.1439100277048042</v>
      </c>
      <c r="BF292" s="126">
        <f t="shared" si="4352"/>
        <v>1.1471940775380809</v>
      </c>
      <c r="BG292" s="126">
        <f t="shared" si="4352"/>
        <v>1.15026769648205</v>
      </c>
      <c r="BH292" s="126">
        <f t="shared" si="4352"/>
        <v>1.1536802383994258</v>
      </c>
      <c r="BI292" s="126">
        <f t="shared" si="4352"/>
        <v>1.1569923375180708</v>
      </c>
      <c r="BJ292" s="126">
        <f t="shared" si="4352"/>
        <v>1.1603139453378331</v>
      </c>
      <c r="BK292" s="126">
        <f t="shared" si="4352"/>
        <v>1.1636450891572303</v>
      </c>
      <c r="BL292" s="126">
        <f t="shared" si="4352"/>
        <v>1.1669857963531516</v>
      </c>
      <c r="BM292" s="126">
        <f t="shared" si="4352"/>
        <v>1.1703360943810825</v>
      </c>
      <c r="BN292" s="126">
        <f t="shared" si="4352"/>
        <v>1.1736960107753303</v>
      </c>
      <c r="BO292" s="126">
        <f t="shared" si="4352"/>
        <v>1.1770655731492505</v>
      </c>
      <c r="BP292" s="126">
        <f t="shared" si="4352"/>
        <v>1.180444809195474</v>
      </c>
      <c r="BQ292" s="126">
        <f t="shared" si="4352"/>
        <v>1.1838337466861339</v>
      </c>
      <c r="BR292" s="126">
        <f t="shared" si="4352"/>
        <v>1.1872324134730949</v>
      </c>
      <c r="BS292" s="126">
        <f t="shared" si="4352"/>
        <v>1.1905270658589224</v>
      </c>
      <c r="BT292" s="126">
        <f t="shared" si="4352"/>
        <v>1.1940590467434065</v>
      </c>
      <c r="BU292" s="126">
        <f t="shared" si="4352"/>
        <v>1.1974870693312041</v>
      </c>
      <c r="BV292" s="126">
        <f t="shared" si="4352"/>
        <v>1.2009249334246579</v>
      </c>
      <c r="BW292" s="126">
        <f t="shared" ref="BW292:EB292" si="4353">BW$13</f>
        <v>1.204372667277734</v>
      </c>
      <c r="BX292" s="126">
        <f t="shared" si="4353"/>
        <v>1.2078302992255125</v>
      </c>
      <c r="BY292" s="126">
        <f t="shared" si="4353"/>
        <v>1.2112978576844211</v>
      </c>
      <c r="BZ292" s="126">
        <f t="shared" si="4353"/>
        <v>1.2147753711524676</v>
      </c>
      <c r="CA292" s="126">
        <f t="shared" si="4353"/>
        <v>1.2182628682094752</v>
      </c>
      <c r="CB292" s="126">
        <f t="shared" si="4353"/>
        <v>1.2217603775173165</v>
      </c>
      <c r="CC292" s="126">
        <f t="shared" si="4353"/>
        <v>1.2252679278201495</v>
      </c>
      <c r="CD292" s="126">
        <f t="shared" si="4353"/>
        <v>1.2287855479446541</v>
      </c>
      <c r="CE292" s="126">
        <f t="shared" si="4353"/>
        <v>1.232077770779646</v>
      </c>
      <c r="CF292" s="126">
        <f t="shared" si="4353"/>
        <v>1.23573302168438</v>
      </c>
      <c r="CG292" s="126">
        <f t="shared" si="4353"/>
        <v>1.2392806860334544</v>
      </c>
      <c r="CH292" s="126">
        <f t="shared" si="4353"/>
        <v>1.2428385353675644</v>
      </c>
      <c r="CI292" s="126">
        <f t="shared" si="4353"/>
        <v>1.2464065989267703</v>
      </c>
      <c r="CJ292" s="126">
        <f t="shared" si="4353"/>
        <v>1.2499849060350778</v>
      </c>
      <c r="CK292" s="126">
        <f t="shared" si="4353"/>
        <v>1.2535734861006791</v>
      </c>
      <c r="CL292" s="126">
        <f t="shared" si="4353"/>
        <v>1.257172368616194</v>
      </c>
      <c r="CM292" s="126">
        <f t="shared" si="4353"/>
        <v>1.2607815831589126</v>
      </c>
      <c r="CN292" s="126">
        <f t="shared" si="4353"/>
        <v>1.2644011593910389</v>
      </c>
      <c r="CO292" s="126">
        <f t="shared" si="4353"/>
        <v>1.2680311270599336</v>
      </c>
      <c r="CP292" s="126">
        <f t="shared" si="4353"/>
        <v>1.2716715159983594</v>
      </c>
      <c r="CQ292" s="126">
        <f t="shared" si="4353"/>
        <v>1.2750786410337906</v>
      </c>
      <c r="CR292" s="126">
        <f t="shared" si="4353"/>
        <v>1.2788614642181557</v>
      </c>
      <c r="CS292" s="126">
        <f t="shared" si="4353"/>
        <v>1.2825329459576562</v>
      </c>
      <c r="CT292" s="126">
        <f t="shared" si="4353"/>
        <v>1.2862149681493797</v>
      </c>
      <c r="CU292" s="126">
        <f t="shared" si="4353"/>
        <v>1.289907561053897</v>
      </c>
      <c r="CV292" s="126">
        <f t="shared" si="4353"/>
        <v>1.293610755018654</v>
      </c>
      <c r="CW292" s="126">
        <f t="shared" si="4353"/>
        <v>1.2973245804782207</v>
      </c>
      <c r="CX292" s="126">
        <f t="shared" si="4353"/>
        <v>1.3010490679545423</v>
      </c>
      <c r="CY292" s="126">
        <f t="shared" si="4353"/>
        <v>1.304784248057189</v>
      </c>
      <c r="CZ292" s="126">
        <f t="shared" si="4353"/>
        <v>1.3085301514836076</v>
      </c>
      <c r="DA292" s="126">
        <f t="shared" si="4353"/>
        <v>1.3122868090193751</v>
      </c>
      <c r="DB292" s="126">
        <f t="shared" si="4353"/>
        <v>1.3160542515384499</v>
      </c>
      <c r="DC292" s="126">
        <f t="shared" si="4353"/>
        <v>1.3195802889875801</v>
      </c>
      <c r="DD292" s="126">
        <f t="shared" si="4353"/>
        <v>1.323495136864544</v>
      </c>
      <c r="DE292" s="126">
        <f t="shared" si="4353"/>
        <v>1.3272947573576725</v>
      </c>
      <c r="DF292" s="126">
        <f t="shared" si="4353"/>
        <v>1.3311052861764079</v>
      </c>
      <c r="DG292" s="126">
        <f t="shared" si="4353"/>
        <v>1.3349267546374479</v>
      </c>
      <c r="DH292" s="126">
        <f t="shared" si="4353"/>
        <v>1.3387591941473977</v>
      </c>
      <c r="DI292" s="126">
        <f t="shared" si="4353"/>
        <v>1.3426026362030277</v>
      </c>
      <c r="DJ292" s="126">
        <f t="shared" si="4353"/>
        <v>1.3464571123915319</v>
      </c>
      <c r="DK292" s="126">
        <f t="shared" si="4353"/>
        <v>1.3503226543907885</v>
      </c>
      <c r="DL292" s="126">
        <f t="shared" si="4353"/>
        <v>1.3541992939696192</v>
      </c>
      <c r="DM292" s="126">
        <f t="shared" si="4353"/>
        <v>1.358087062988051</v>
      </c>
      <c r="DN292" s="126">
        <f t="shared" si="4353"/>
        <v>1.361985993397578</v>
      </c>
      <c r="DO292" s="126">
        <f t="shared" si="4353"/>
        <v>1.3657655991021458</v>
      </c>
      <c r="DP292" s="126">
        <f t="shared" si="4353"/>
        <v>1.3698174666548035</v>
      </c>
      <c r="DQ292" s="126">
        <f t="shared" si="4353"/>
        <v>1.3737500738651915</v>
      </c>
      <c r="DR292" s="126">
        <f t="shared" si="4353"/>
        <v>1.3776939711925826</v>
      </c>
      <c r="DS292" s="126">
        <f t="shared" si="4353"/>
        <v>1.381649191049759</v>
      </c>
      <c r="DT292" s="126">
        <f t="shared" si="4353"/>
        <v>1.385615765942557</v>
      </c>
      <c r="DU292" s="126">
        <f t="shared" si="4353"/>
        <v>1.3895937284701338</v>
      </c>
      <c r="DV292" s="126">
        <f t="shared" si="4353"/>
        <v>1.3935831113252357</v>
      </c>
      <c r="DW292" s="126">
        <f t="shared" si="4353"/>
        <v>1.3975839472944662</v>
      </c>
      <c r="DX292" s="126">
        <f t="shared" si="4353"/>
        <v>1.401596269258556</v>
      </c>
      <c r="DY292" s="126">
        <f t="shared" si="4353"/>
        <v>1.4056201101926329</v>
      </c>
      <c r="DZ292" s="126">
        <f t="shared" si="4353"/>
        <v>1.4096555031664932</v>
      </c>
      <c r="EA292" s="126">
        <f t="shared" si="4353"/>
        <v>1.4134323217047313</v>
      </c>
      <c r="EB292" s="126">
        <f t="shared" si="4353"/>
        <v>1.4176256038945581</v>
      </c>
    </row>
    <row r="293" spans="2:132" outlineLevel="1" x14ac:dyDescent="0.25">
      <c r="C293" s="321" t="s">
        <v>521</v>
      </c>
      <c r="D293" s="38"/>
      <c r="E293" s="38"/>
      <c r="F293" s="38"/>
      <c r="G293" s="52" t="s">
        <v>220</v>
      </c>
      <c r="H293" s="46">
        <f t="shared" ref="H293" si="4354">SUM(J293:EB293)</f>
        <v>0</v>
      </c>
      <c r="I293" s="38"/>
      <c r="J293" s="82">
        <f>J291*J292</f>
        <v>0</v>
      </c>
      <c r="K293" s="82">
        <f t="shared" ref="K293" si="4355">K291*K292</f>
        <v>0</v>
      </c>
      <c r="L293" s="82">
        <f t="shared" ref="L293" si="4356">L291*L292</f>
        <v>0</v>
      </c>
      <c r="M293" s="82">
        <f t="shared" ref="M293" si="4357">M291*M292</f>
        <v>0</v>
      </c>
      <c r="N293" s="82">
        <f t="shared" ref="N293" si="4358">N291*N292</f>
        <v>0</v>
      </c>
      <c r="O293" s="82">
        <f t="shared" ref="O293" si="4359">O291*O292</f>
        <v>0</v>
      </c>
      <c r="P293" s="82">
        <f t="shared" ref="P293" si="4360">P291*P292</f>
        <v>0</v>
      </c>
      <c r="Q293" s="82">
        <f t="shared" ref="Q293" si="4361">Q291*Q292</f>
        <v>0</v>
      </c>
      <c r="R293" s="82">
        <f t="shared" ref="R293" si="4362">R291*R292</f>
        <v>0</v>
      </c>
      <c r="S293" s="82">
        <f t="shared" ref="S293" si="4363">S291*S292</f>
        <v>0</v>
      </c>
      <c r="T293" s="82">
        <f t="shared" ref="T293" si="4364">T291*T292</f>
        <v>0</v>
      </c>
      <c r="U293" s="82">
        <f t="shared" ref="U293" si="4365">U291*U292</f>
        <v>0</v>
      </c>
      <c r="V293" s="82">
        <f t="shared" ref="V293" si="4366">V291*V292</f>
        <v>0</v>
      </c>
      <c r="W293" s="82">
        <f t="shared" ref="W293" si="4367">W291*W292</f>
        <v>0</v>
      </c>
      <c r="X293" s="82">
        <f t="shared" ref="X293" si="4368">X291*X292</f>
        <v>0</v>
      </c>
      <c r="Y293" s="82">
        <f t="shared" ref="Y293" si="4369">Y291*Y292</f>
        <v>0</v>
      </c>
      <c r="Z293" s="82">
        <f t="shared" ref="Z293" si="4370">Z291*Z292</f>
        <v>0</v>
      </c>
      <c r="AA293" s="82">
        <f t="shared" ref="AA293" si="4371">AA291*AA292</f>
        <v>0</v>
      </c>
      <c r="AB293" s="82">
        <f t="shared" ref="AB293" si="4372">AB291*AB292</f>
        <v>0</v>
      </c>
      <c r="AC293" s="82">
        <f t="shared" ref="AC293" si="4373">AC291*AC292</f>
        <v>0</v>
      </c>
      <c r="AD293" s="82">
        <f t="shared" ref="AD293" si="4374">AD291*AD292</f>
        <v>0</v>
      </c>
      <c r="AE293" s="82">
        <f t="shared" ref="AE293" si="4375">AE291*AE292</f>
        <v>0</v>
      </c>
      <c r="AF293" s="82">
        <f t="shared" ref="AF293" si="4376">AF291*AF292</f>
        <v>0</v>
      </c>
      <c r="AG293" s="82">
        <f t="shared" ref="AG293" si="4377">AG291*AG292</f>
        <v>0</v>
      </c>
      <c r="AH293" s="82">
        <f t="shared" ref="AH293" si="4378">AH291*AH292</f>
        <v>0</v>
      </c>
      <c r="AI293" s="82">
        <f t="shared" ref="AI293" si="4379">AI291*AI292</f>
        <v>0</v>
      </c>
      <c r="AJ293" s="82">
        <f t="shared" ref="AJ293" si="4380">AJ291*AJ292</f>
        <v>0</v>
      </c>
      <c r="AK293" s="82">
        <f t="shared" ref="AK293" si="4381">AK291*AK292</f>
        <v>0</v>
      </c>
      <c r="AL293" s="82">
        <f t="shared" ref="AL293" si="4382">AL291*AL292</f>
        <v>0</v>
      </c>
      <c r="AM293" s="82">
        <f t="shared" ref="AM293" si="4383">AM291*AM292</f>
        <v>0</v>
      </c>
      <c r="AN293" s="82">
        <f t="shared" ref="AN293" si="4384">AN291*AN292</f>
        <v>0</v>
      </c>
      <c r="AO293" s="82">
        <f t="shared" ref="AO293" si="4385">AO291*AO292</f>
        <v>0</v>
      </c>
      <c r="AP293" s="82">
        <f t="shared" ref="AP293" si="4386">AP291*AP292</f>
        <v>0</v>
      </c>
      <c r="AQ293" s="82">
        <f t="shared" ref="AQ293" si="4387">AQ291*AQ292</f>
        <v>0</v>
      </c>
      <c r="AR293" s="82">
        <f t="shared" ref="AR293" si="4388">AR291*AR292</f>
        <v>0</v>
      </c>
      <c r="AS293" s="82">
        <f t="shared" ref="AS293" si="4389">AS291*AS292</f>
        <v>0</v>
      </c>
      <c r="AT293" s="82">
        <f t="shared" ref="AT293" si="4390">AT291*AT292</f>
        <v>0</v>
      </c>
      <c r="AU293" s="82">
        <f t="shared" ref="AU293" si="4391">AU291*AU292</f>
        <v>0</v>
      </c>
      <c r="AV293" s="82">
        <f t="shared" ref="AV293" si="4392">AV291*AV292</f>
        <v>0</v>
      </c>
      <c r="AW293" s="82">
        <f t="shared" ref="AW293" si="4393">AW291*AW292</f>
        <v>0</v>
      </c>
      <c r="AX293" s="82">
        <f t="shared" ref="AX293" si="4394">AX291*AX292</f>
        <v>0</v>
      </c>
      <c r="AY293" s="82">
        <f t="shared" ref="AY293" si="4395">AY291*AY292</f>
        <v>0</v>
      </c>
      <c r="AZ293" s="82">
        <f t="shared" ref="AZ293" si="4396">AZ291*AZ292</f>
        <v>0</v>
      </c>
      <c r="BA293" s="82">
        <f t="shared" ref="BA293" si="4397">BA291*BA292</f>
        <v>0</v>
      </c>
      <c r="BB293" s="82">
        <f t="shared" ref="BB293" si="4398">BB291*BB292</f>
        <v>0</v>
      </c>
      <c r="BC293" s="82">
        <f t="shared" ref="BC293" si="4399">BC291*BC292</f>
        <v>0</v>
      </c>
      <c r="BD293" s="82">
        <f t="shared" ref="BD293" si="4400">BD291*BD292</f>
        <v>0</v>
      </c>
      <c r="BE293" s="82">
        <f t="shared" ref="BE293" si="4401">BE291*BE292</f>
        <v>0</v>
      </c>
      <c r="BF293" s="82">
        <f t="shared" ref="BF293" si="4402">BF291*BF292</f>
        <v>0</v>
      </c>
      <c r="BG293" s="82">
        <f t="shared" ref="BG293" si="4403">BG291*BG292</f>
        <v>0</v>
      </c>
      <c r="BH293" s="82">
        <f t="shared" ref="BH293" si="4404">BH291*BH292</f>
        <v>0</v>
      </c>
      <c r="BI293" s="82">
        <f t="shared" ref="BI293" si="4405">BI291*BI292</f>
        <v>0</v>
      </c>
      <c r="BJ293" s="82">
        <f t="shared" ref="BJ293" si="4406">BJ291*BJ292</f>
        <v>0</v>
      </c>
      <c r="BK293" s="82">
        <f t="shared" ref="BK293" si="4407">BK291*BK292</f>
        <v>0</v>
      </c>
      <c r="BL293" s="82">
        <f t="shared" ref="BL293" si="4408">BL291*BL292</f>
        <v>0</v>
      </c>
      <c r="BM293" s="82">
        <f t="shared" ref="BM293" si="4409">BM291*BM292</f>
        <v>0</v>
      </c>
      <c r="BN293" s="82">
        <f t="shared" ref="BN293" si="4410">BN291*BN292</f>
        <v>0</v>
      </c>
      <c r="BO293" s="82">
        <f t="shared" ref="BO293" si="4411">BO291*BO292</f>
        <v>0</v>
      </c>
      <c r="BP293" s="82">
        <f t="shared" ref="BP293" si="4412">BP291*BP292</f>
        <v>0</v>
      </c>
      <c r="BQ293" s="82">
        <f t="shared" ref="BQ293" si="4413">BQ291*BQ292</f>
        <v>0</v>
      </c>
      <c r="BR293" s="82">
        <f t="shared" ref="BR293" si="4414">BR291*BR292</f>
        <v>0</v>
      </c>
      <c r="BS293" s="82">
        <f t="shared" ref="BS293" si="4415">BS291*BS292</f>
        <v>0</v>
      </c>
      <c r="BT293" s="82">
        <f t="shared" ref="BT293" si="4416">BT291*BT292</f>
        <v>0</v>
      </c>
      <c r="BU293" s="82">
        <f t="shared" ref="BU293" si="4417">BU291*BU292</f>
        <v>0</v>
      </c>
      <c r="BV293" s="82">
        <f t="shared" ref="BV293" si="4418">BV291*BV292</f>
        <v>0</v>
      </c>
      <c r="BW293" s="82">
        <f t="shared" ref="BW293" si="4419">BW291*BW292</f>
        <v>0</v>
      </c>
      <c r="BX293" s="82">
        <f t="shared" ref="BX293" si="4420">BX291*BX292</f>
        <v>0</v>
      </c>
      <c r="BY293" s="82">
        <f t="shared" ref="BY293" si="4421">BY291*BY292</f>
        <v>0</v>
      </c>
      <c r="BZ293" s="82">
        <f t="shared" ref="BZ293" si="4422">BZ291*BZ292</f>
        <v>0</v>
      </c>
      <c r="CA293" s="82">
        <f t="shared" ref="CA293" si="4423">CA291*CA292</f>
        <v>0</v>
      </c>
      <c r="CB293" s="82">
        <f t="shared" ref="CB293" si="4424">CB291*CB292</f>
        <v>0</v>
      </c>
      <c r="CC293" s="82">
        <f t="shared" ref="CC293" si="4425">CC291*CC292</f>
        <v>0</v>
      </c>
      <c r="CD293" s="82">
        <f t="shared" ref="CD293" si="4426">CD291*CD292</f>
        <v>0</v>
      </c>
      <c r="CE293" s="82">
        <f t="shared" ref="CE293" si="4427">CE291*CE292</f>
        <v>0</v>
      </c>
      <c r="CF293" s="82">
        <f t="shared" ref="CF293" si="4428">CF291*CF292</f>
        <v>0</v>
      </c>
      <c r="CG293" s="82">
        <f t="shared" ref="CG293" si="4429">CG291*CG292</f>
        <v>0</v>
      </c>
      <c r="CH293" s="82">
        <f t="shared" ref="CH293" si="4430">CH291*CH292</f>
        <v>0</v>
      </c>
      <c r="CI293" s="82">
        <f t="shared" ref="CI293" si="4431">CI291*CI292</f>
        <v>0</v>
      </c>
      <c r="CJ293" s="82">
        <f t="shared" ref="CJ293" si="4432">CJ291*CJ292</f>
        <v>0</v>
      </c>
      <c r="CK293" s="82">
        <f t="shared" ref="CK293" si="4433">CK291*CK292</f>
        <v>0</v>
      </c>
      <c r="CL293" s="82">
        <f t="shared" ref="CL293" si="4434">CL291*CL292</f>
        <v>0</v>
      </c>
      <c r="CM293" s="82">
        <f t="shared" ref="CM293" si="4435">CM291*CM292</f>
        <v>0</v>
      </c>
      <c r="CN293" s="82">
        <f t="shared" ref="CN293" si="4436">CN291*CN292</f>
        <v>0</v>
      </c>
      <c r="CO293" s="82">
        <f t="shared" ref="CO293" si="4437">CO291*CO292</f>
        <v>0</v>
      </c>
      <c r="CP293" s="82">
        <f t="shared" ref="CP293" si="4438">CP291*CP292</f>
        <v>0</v>
      </c>
      <c r="CQ293" s="82">
        <f t="shared" ref="CQ293" si="4439">CQ291*CQ292</f>
        <v>0</v>
      </c>
      <c r="CR293" s="82">
        <f t="shared" ref="CR293" si="4440">CR291*CR292</f>
        <v>0</v>
      </c>
      <c r="CS293" s="82">
        <f t="shared" ref="CS293" si="4441">CS291*CS292</f>
        <v>0</v>
      </c>
      <c r="CT293" s="82">
        <f t="shared" ref="CT293" si="4442">CT291*CT292</f>
        <v>0</v>
      </c>
      <c r="CU293" s="82">
        <f t="shared" ref="CU293" si="4443">CU291*CU292</f>
        <v>0</v>
      </c>
      <c r="CV293" s="82">
        <f t="shared" ref="CV293" si="4444">CV291*CV292</f>
        <v>0</v>
      </c>
      <c r="CW293" s="82">
        <f t="shared" ref="CW293" si="4445">CW291*CW292</f>
        <v>0</v>
      </c>
      <c r="CX293" s="82">
        <f t="shared" ref="CX293" si="4446">CX291*CX292</f>
        <v>0</v>
      </c>
      <c r="CY293" s="82">
        <f t="shared" ref="CY293" si="4447">CY291*CY292</f>
        <v>0</v>
      </c>
      <c r="CZ293" s="82">
        <f t="shared" ref="CZ293" si="4448">CZ291*CZ292</f>
        <v>0</v>
      </c>
      <c r="DA293" s="82">
        <f t="shared" ref="DA293" si="4449">DA291*DA292</f>
        <v>0</v>
      </c>
      <c r="DB293" s="82">
        <f t="shared" ref="DB293" si="4450">DB291*DB292</f>
        <v>0</v>
      </c>
      <c r="DC293" s="82">
        <f t="shared" ref="DC293" si="4451">DC291*DC292</f>
        <v>0</v>
      </c>
      <c r="DD293" s="82">
        <f t="shared" ref="DD293" si="4452">DD291*DD292</f>
        <v>0</v>
      </c>
      <c r="DE293" s="82">
        <f t="shared" ref="DE293" si="4453">DE291*DE292</f>
        <v>0</v>
      </c>
      <c r="DF293" s="82">
        <f t="shared" ref="DF293" si="4454">DF291*DF292</f>
        <v>0</v>
      </c>
      <c r="DG293" s="82">
        <f t="shared" ref="DG293" si="4455">DG291*DG292</f>
        <v>0</v>
      </c>
      <c r="DH293" s="82">
        <f t="shared" ref="DH293" si="4456">DH291*DH292</f>
        <v>0</v>
      </c>
      <c r="DI293" s="82">
        <f t="shared" ref="DI293" si="4457">DI291*DI292</f>
        <v>0</v>
      </c>
      <c r="DJ293" s="82">
        <f t="shared" ref="DJ293" si="4458">DJ291*DJ292</f>
        <v>0</v>
      </c>
      <c r="DK293" s="82">
        <f t="shared" ref="DK293" si="4459">DK291*DK292</f>
        <v>0</v>
      </c>
      <c r="DL293" s="82">
        <f t="shared" ref="DL293" si="4460">DL291*DL292</f>
        <v>0</v>
      </c>
      <c r="DM293" s="82">
        <f t="shared" ref="DM293" si="4461">DM291*DM292</f>
        <v>0</v>
      </c>
      <c r="DN293" s="82">
        <f t="shared" ref="DN293" si="4462">DN291*DN292</f>
        <v>0</v>
      </c>
      <c r="DO293" s="82">
        <f t="shared" ref="DO293" si="4463">DO291*DO292</f>
        <v>0</v>
      </c>
      <c r="DP293" s="82">
        <f t="shared" ref="DP293" si="4464">DP291*DP292</f>
        <v>0</v>
      </c>
      <c r="DQ293" s="82">
        <f t="shared" ref="DQ293" si="4465">DQ291*DQ292</f>
        <v>0</v>
      </c>
      <c r="DR293" s="82">
        <f t="shared" ref="DR293" si="4466">DR291*DR292</f>
        <v>0</v>
      </c>
      <c r="DS293" s="82">
        <f t="shared" ref="DS293" si="4467">DS291*DS292</f>
        <v>0</v>
      </c>
      <c r="DT293" s="82">
        <f t="shared" ref="DT293" si="4468">DT291*DT292</f>
        <v>0</v>
      </c>
      <c r="DU293" s="82">
        <f t="shared" ref="DU293" si="4469">DU291*DU292</f>
        <v>0</v>
      </c>
      <c r="DV293" s="82">
        <f t="shared" ref="DV293" si="4470">DV291*DV292</f>
        <v>0</v>
      </c>
      <c r="DW293" s="82">
        <f t="shared" ref="DW293" si="4471">DW291*DW292</f>
        <v>0</v>
      </c>
      <c r="DX293" s="82">
        <f t="shared" ref="DX293" si="4472">DX291*DX292</f>
        <v>0</v>
      </c>
      <c r="DY293" s="82">
        <f t="shared" ref="DY293" si="4473">DY291*DY292</f>
        <v>0</v>
      </c>
      <c r="DZ293" s="82">
        <f t="shared" ref="DZ293" si="4474">DZ291*DZ292</f>
        <v>0</v>
      </c>
      <c r="EA293" s="82">
        <f t="shared" ref="EA293" si="4475">EA291*EA292</f>
        <v>0</v>
      </c>
      <c r="EB293" s="82">
        <f t="shared" ref="EB293" si="4476">EB291*EB292</f>
        <v>0</v>
      </c>
    </row>
    <row r="294" spans="2:132" outlineLevel="1" x14ac:dyDescent="0.25">
      <c r="G294" s="52"/>
      <c r="H294" s="29"/>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row>
    <row r="295" spans="2:132" ht="13" x14ac:dyDescent="0.3">
      <c r="C295" s="348" t="s">
        <v>569</v>
      </c>
      <c r="D295" s="342"/>
      <c r="E295" s="342"/>
      <c r="F295" s="342"/>
      <c r="G295" s="349" t="s">
        <v>220</v>
      </c>
      <c r="H295" s="344">
        <f>SUM(J295:EB295)</f>
        <v>0</v>
      </c>
      <c r="I295" s="342"/>
      <c r="J295" s="345">
        <f t="shared" ref="J295:AO295" si="4477">CHOOSE(Scenario,J279,J286,J293)</f>
        <v>0</v>
      </c>
      <c r="K295" s="346">
        <f t="shared" si="4477"/>
        <v>0</v>
      </c>
      <c r="L295" s="346">
        <f t="shared" si="4477"/>
        <v>0</v>
      </c>
      <c r="M295" s="346">
        <f t="shared" si="4477"/>
        <v>0</v>
      </c>
      <c r="N295" s="346">
        <f t="shared" si="4477"/>
        <v>0</v>
      </c>
      <c r="O295" s="346">
        <f t="shared" si="4477"/>
        <v>0</v>
      </c>
      <c r="P295" s="346">
        <f t="shared" si="4477"/>
        <v>0</v>
      </c>
      <c r="Q295" s="346">
        <f t="shared" si="4477"/>
        <v>0</v>
      </c>
      <c r="R295" s="346">
        <f t="shared" si="4477"/>
        <v>0</v>
      </c>
      <c r="S295" s="346">
        <f t="shared" si="4477"/>
        <v>0</v>
      </c>
      <c r="T295" s="346">
        <f t="shared" si="4477"/>
        <v>0</v>
      </c>
      <c r="U295" s="346">
        <f t="shared" si="4477"/>
        <v>0</v>
      </c>
      <c r="V295" s="346">
        <f t="shared" si="4477"/>
        <v>0</v>
      </c>
      <c r="W295" s="346">
        <f t="shared" si="4477"/>
        <v>0</v>
      </c>
      <c r="X295" s="346">
        <f t="shared" si="4477"/>
        <v>0</v>
      </c>
      <c r="Y295" s="346">
        <f t="shared" si="4477"/>
        <v>0</v>
      </c>
      <c r="Z295" s="346">
        <f t="shared" si="4477"/>
        <v>0</v>
      </c>
      <c r="AA295" s="346">
        <f t="shared" si="4477"/>
        <v>0</v>
      </c>
      <c r="AB295" s="346">
        <f t="shared" si="4477"/>
        <v>0</v>
      </c>
      <c r="AC295" s="346">
        <f t="shared" si="4477"/>
        <v>0</v>
      </c>
      <c r="AD295" s="346">
        <f t="shared" si="4477"/>
        <v>0</v>
      </c>
      <c r="AE295" s="346">
        <f t="shared" si="4477"/>
        <v>0</v>
      </c>
      <c r="AF295" s="346">
        <f t="shared" si="4477"/>
        <v>0</v>
      </c>
      <c r="AG295" s="346">
        <f t="shared" si="4477"/>
        <v>0</v>
      </c>
      <c r="AH295" s="346">
        <f t="shared" si="4477"/>
        <v>0</v>
      </c>
      <c r="AI295" s="346">
        <f t="shared" si="4477"/>
        <v>0</v>
      </c>
      <c r="AJ295" s="346">
        <f t="shared" si="4477"/>
        <v>0</v>
      </c>
      <c r="AK295" s="346">
        <f t="shared" si="4477"/>
        <v>0</v>
      </c>
      <c r="AL295" s="346">
        <f t="shared" si="4477"/>
        <v>0</v>
      </c>
      <c r="AM295" s="346">
        <f t="shared" si="4477"/>
        <v>0</v>
      </c>
      <c r="AN295" s="346">
        <f t="shared" si="4477"/>
        <v>0</v>
      </c>
      <c r="AO295" s="346">
        <f t="shared" si="4477"/>
        <v>0</v>
      </c>
      <c r="AP295" s="346">
        <f t="shared" ref="AP295:BU295" si="4478">CHOOSE(Scenario,AP279,AP286,AP293)</f>
        <v>0</v>
      </c>
      <c r="AQ295" s="346">
        <f t="shared" si="4478"/>
        <v>0</v>
      </c>
      <c r="AR295" s="346">
        <f t="shared" si="4478"/>
        <v>0</v>
      </c>
      <c r="AS295" s="346">
        <f t="shared" si="4478"/>
        <v>0</v>
      </c>
      <c r="AT295" s="346">
        <f t="shared" si="4478"/>
        <v>0</v>
      </c>
      <c r="AU295" s="346">
        <f t="shared" si="4478"/>
        <v>0</v>
      </c>
      <c r="AV295" s="346">
        <f t="shared" si="4478"/>
        <v>0</v>
      </c>
      <c r="AW295" s="346">
        <f t="shared" si="4478"/>
        <v>0</v>
      </c>
      <c r="AX295" s="346">
        <f t="shared" si="4478"/>
        <v>0</v>
      </c>
      <c r="AY295" s="346">
        <f t="shared" si="4478"/>
        <v>0</v>
      </c>
      <c r="AZ295" s="346">
        <f t="shared" si="4478"/>
        <v>0</v>
      </c>
      <c r="BA295" s="346">
        <f t="shared" si="4478"/>
        <v>0</v>
      </c>
      <c r="BB295" s="346">
        <f t="shared" si="4478"/>
        <v>0</v>
      </c>
      <c r="BC295" s="346">
        <f t="shared" si="4478"/>
        <v>0</v>
      </c>
      <c r="BD295" s="346">
        <f t="shared" si="4478"/>
        <v>0</v>
      </c>
      <c r="BE295" s="346">
        <f t="shared" si="4478"/>
        <v>0</v>
      </c>
      <c r="BF295" s="346">
        <f t="shared" si="4478"/>
        <v>0</v>
      </c>
      <c r="BG295" s="346">
        <f t="shared" si="4478"/>
        <v>0</v>
      </c>
      <c r="BH295" s="346">
        <f t="shared" si="4478"/>
        <v>0</v>
      </c>
      <c r="BI295" s="346">
        <f t="shared" si="4478"/>
        <v>0</v>
      </c>
      <c r="BJ295" s="346">
        <f t="shared" si="4478"/>
        <v>0</v>
      </c>
      <c r="BK295" s="346">
        <f t="shared" si="4478"/>
        <v>0</v>
      </c>
      <c r="BL295" s="346">
        <f t="shared" si="4478"/>
        <v>0</v>
      </c>
      <c r="BM295" s="346">
        <f t="shared" si="4478"/>
        <v>0</v>
      </c>
      <c r="BN295" s="346">
        <f t="shared" si="4478"/>
        <v>0</v>
      </c>
      <c r="BO295" s="346">
        <f t="shared" si="4478"/>
        <v>0</v>
      </c>
      <c r="BP295" s="346">
        <f t="shared" si="4478"/>
        <v>0</v>
      </c>
      <c r="BQ295" s="346">
        <f t="shared" si="4478"/>
        <v>0</v>
      </c>
      <c r="BR295" s="346">
        <f t="shared" si="4478"/>
        <v>0</v>
      </c>
      <c r="BS295" s="346">
        <f t="shared" si="4478"/>
        <v>0</v>
      </c>
      <c r="BT295" s="346">
        <f t="shared" si="4478"/>
        <v>0</v>
      </c>
      <c r="BU295" s="346">
        <f t="shared" si="4478"/>
        <v>0</v>
      </c>
      <c r="BV295" s="346">
        <f t="shared" ref="BV295:DA295" si="4479">CHOOSE(Scenario,BV279,BV286,BV293)</f>
        <v>0</v>
      </c>
      <c r="BW295" s="346">
        <f t="shared" si="4479"/>
        <v>0</v>
      </c>
      <c r="BX295" s="346">
        <f t="shared" si="4479"/>
        <v>0</v>
      </c>
      <c r="BY295" s="346">
        <f t="shared" si="4479"/>
        <v>0</v>
      </c>
      <c r="BZ295" s="346">
        <f t="shared" si="4479"/>
        <v>0</v>
      </c>
      <c r="CA295" s="346">
        <f t="shared" si="4479"/>
        <v>0</v>
      </c>
      <c r="CB295" s="346">
        <f t="shared" si="4479"/>
        <v>0</v>
      </c>
      <c r="CC295" s="346">
        <f t="shared" si="4479"/>
        <v>0</v>
      </c>
      <c r="CD295" s="346">
        <f t="shared" si="4479"/>
        <v>0</v>
      </c>
      <c r="CE295" s="346">
        <f t="shared" si="4479"/>
        <v>0</v>
      </c>
      <c r="CF295" s="346">
        <f t="shared" si="4479"/>
        <v>0</v>
      </c>
      <c r="CG295" s="346">
        <f t="shared" si="4479"/>
        <v>0</v>
      </c>
      <c r="CH295" s="346">
        <f t="shared" si="4479"/>
        <v>0</v>
      </c>
      <c r="CI295" s="346">
        <f t="shared" si="4479"/>
        <v>0</v>
      </c>
      <c r="CJ295" s="346">
        <f t="shared" si="4479"/>
        <v>0</v>
      </c>
      <c r="CK295" s="346">
        <f t="shared" si="4479"/>
        <v>0</v>
      </c>
      <c r="CL295" s="346">
        <f t="shared" si="4479"/>
        <v>0</v>
      </c>
      <c r="CM295" s="346">
        <f t="shared" si="4479"/>
        <v>0</v>
      </c>
      <c r="CN295" s="346">
        <f t="shared" si="4479"/>
        <v>0</v>
      </c>
      <c r="CO295" s="346">
        <f t="shared" si="4479"/>
        <v>0</v>
      </c>
      <c r="CP295" s="346">
        <f t="shared" si="4479"/>
        <v>0</v>
      </c>
      <c r="CQ295" s="346">
        <f t="shared" si="4479"/>
        <v>0</v>
      </c>
      <c r="CR295" s="346">
        <f t="shared" si="4479"/>
        <v>0</v>
      </c>
      <c r="CS295" s="346">
        <f t="shared" si="4479"/>
        <v>0</v>
      </c>
      <c r="CT295" s="346">
        <f t="shared" si="4479"/>
        <v>0</v>
      </c>
      <c r="CU295" s="346">
        <f t="shared" si="4479"/>
        <v>0</v>
      </c>
      <c r="CV295" s="346">
        <f t="shared" si="4479"/>
        <v>0</v>
      </c>
      <c r="CW295" s="346">
        <f t="shared" si="4479"/>
        <v>0</v>
      </c>
      <c r="CX295" s="346">
        <f t="shared" si="4479"/>
        <v>0</v>
      </c>
      <c r="CY295" s="346">
        <f t="shared" si="4479"/>
        <v>0</v>
      </c>
      <c r="CZ295" s="346">
        <f t="shared" si="4479"/>
        <v>0</v>
      </c>
      <c r="DA295" s="346">
        <f t="shared" si="4479"/>
        <v>0</v>
      </c>
      <c r="DB295" s="346">
        <f t="shared" ref="DB295:EB295" si="4480">CHOOSE(Scenario,DB279,DB286,DB293)</f>
        <v>0</v>
      </c>
      <c r="DC295" s="346">
        <f t="shared" si="4480"/>
        <v>0</v>
      </c>
      <c r="DD295" s="346">
        <f t="shared" si="4480"/>
        <v>0</v>
      </c>
      <c r="DE295" s="346">
        <f t="shared" si="4480"/>
        <v>0</v>
      </c>
      <c r="DF295" s="346">
        <f t="shared" si="4480"/>
        <v>0</v>
      </c>
      <c r="DG295" s="346">
        <f t="shared" si="4480"/>
        <v>0</v>
      </c>
      <c r="DH295" s="346">
        <f t="shared" si="4480"/>
        <v>0</v>
      </c>
      <c r="DI295" s="346">
        <f t="shared" si="4480"/>
        <v>0</v>
      </c>
      <c r="DJ295" s="346">
        <f t="shared" si="4480"/>
        <v>0</v>
      </c>
      <c r="DK295" s="346">
        <f t="shared" si="4480"/>
        <v>0</v>
      </c>
      <c r="DL295" s="346">
        <f t="shared" si="4480"/>
        <v>0</v>
      </c>
      <c r="DM295" s="346">
        <f t="shared" si="4480"/>
        <v>0</v>
      </c>
      <c r="DN295" s="346">
        <f t="shared" si="4480"/>
        <v>0</v>
      </c>
      <c r="DO295" s="346">
        <f t="shared" si="4480"/>
        <v>0</v>
      </c>
      <c r="DP295" s="346">
        <f t="shared" si="4480"/>
        <v>0</v>
      </c>
      <c r="DQ295" s="346">
        <f t="shared" si="4480"/>
        <v>0</v>
      </c>
      <c r="DR295" s="346">
        <f t="shared" si="4480"/>
        <v>0</v>
      </c>
      <c r="DS295" s="346">
        <f t="shared" si="4480"/>
        <v>0</v>
      </c>
      <c r="DT295" s="346">
        <f t="shared" si="4480"/>
        <v>0</v>
      </c>
      <c r="DU295" s="346">
        <f t="shared" si="4480"/>
        <v>0</v>
      </c>
      <c r="DV295" s="346">
        <f t="shared" si="4480"/>
        <v>0</v>
      </c>
      <c r="DW295" s="346">
        <f t="shared" si="4480"/>
        <v>0</v>
      </c>
      <c r="DX295" s="346">
        <f t="shared" si="4480"/>
        <v>0</v>
      </c>
      <c r="DY295" s="346">
        <f t="shared" si="4480"/>
        <v>0</v>
      </c>
      <c r="DZ295" s="346">
        <f t="shared" si="4480"/>
        <v>0</v>
      </c>
      <c r="EA295" s="346">
        <f t="shared" si="4480"/>
        <v>0</v>
      </c>
      <c r="EB295" s="347">
        <f t="shared" si="4480"/>
        <v>0</v>
      </c>
    </row>
    <row r="296" spans="2:132" x14ac:dyDescent="0.25">
      <c r="G296" s="52"/>
      <c r="H296" s="29"/>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row>
    <row r="297" spans="2:132" ht="13" x14ac:dyDescent="0.3">
      <c r="B297" s="34"/>
      <c r="C297" s="2" t="s">
        <v>522</v>
      </c>
      <c r="D297" s="34"/>
      <c r="E297" s="34"/>
      <c r="F297" s="34"/>
      <c r="G297" s="67"/>
      <c r="H297" s="35"/>
      <c r="I297" s="34"/>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row>
    <row r="298" spans="2:132" ht="13" outlineLevel="1" x14ac:dyDescent="0.3">
      <c r="C298" s="340" t="s">
        <v>500</v>
      </c>
      <c r="G298" s="52"/>
      <c r="H298" s="29"/>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row>
    <row r="299" spans="2:132" outlineLevel="1" x14ac:dyDescent="0.25">
      <c r="C299" s="328" t="s">
        <v>546</v>
      </c>
      <c r="G299" s="52" t="s">
        <v>220</v>
      </c>
      <c r="H299" s="46">
        <f t="shared" ref="H299" si="4481">SUM(J299:EB299)</f>
        <v>0</v>
      </c>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row>
    <row r="300" spans="2:132" outlineLevel="1" x14ac:dyDescent="0.25">
      <c r="C300" s="32"/>
      <c r="G300" s="52"/>
      <c r="H300" s="29"/>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row>
    <row r="301" spans="2:132" ht="13" outlineLevel="1" x14ac:dyDescent="0.3">
      <c r="C301" s="340" t="s">
        <v>502</v>
      </c>
      <c r="G301" s="52"/>
      <c r="H301" s="29"/>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row>
    <row r="302" spans="2:132" outlineLevel="1" x14ac:dyDescent="0.25">
      <c r="C302" s="318" t="s">
        <v>547</v>
      </c>
      <c r="G302" s="52" t="s">
        <v>604</v>
      </c>
      <c r="H302" s="46">
        <f t="shared" ref="H302" si="4482">SUM(J302:EB302)</f>
        <v>0</v>
      </c>
      <c r="J302" s="82">
        <f t="shared" ref="J302:AO302" si="4483">J282</f>
        <v>0</v>
      </c>
      <c r="K302" s="82">
        <f t="shared" si="4483"/>
        <v>0</v>
      </c>
      <c r="L302" s="82">
        <f t="shared" si="4483"/>
        <v>0</v>
      </c>
      <c r="M302" s="82">
        <f t="shared" si="4483"/>
        <v>0</v>
      </c>
      <c r="N302" s="82">
        <f t="shared" si="4483"/>
        <v>0</v>
      </c>
      <c r="O302" s="82">
        <f t="shared" si="4483"/>
        <v>0</v>
      </c>
      <c r="P302" s="82">
        <f t="shared" si="4483"/>
        <v>0</v>
      </c>
      <c r="Q302" s="82">
        <f t="shared" si="4483"/>
        <v>0</v>
      </c>
      <c r="R302" s="82">
        <f t="shared" si="4483"/>
        <v>0</v>
      </c>
      <c r="S302" s="82">
        <f t="shared" si="4483"/>
        <v>0</v>
      </c>
      <c r="T302" s="82">
        <f t="shared" si="4483"/>
        <v>0</v>
      </c>
      <c r="U302" s="82">
        <f t="shared" si="4483"/>
        <v>0</v>
      </c>
      <c r="V302" s="82">
        <f t="shared" si="4483"/>
        <v>0</v>
      </c>
      <c r="W302" s="82">
        <f t="shared" si="4483"/>
        <v>0</v>
      </c>
      <c r="X302" s="82">
        <f t="shared" si="4483"/>
        <v>0</v>
      </c>
      <c r="Y302" s="82">
        <f t="shared" si="4483"/>
        <v>0</v>
      </c>
      <c r="Z302" s="82">
        <f t="shared" si="4483"/>
        <v>0</v>
      </c>
      <c r="AA302" s="82">
        <f t="shared" si="4483"/>
        <v>0</v>
      </c>
      <c r="AB302" s="82">
        <f t="shared" si="4483"/>
        <v>0</v>
      </c>
      <c r="AC302" s="82">
        <f t="shared" si="4483"/>
        <v>0</v>
      </c>
      <c r="AD302" s="82">
        <f t="shared" si="4483"/>
        <v>0</v>
      </c>
      <c r="AE302" s="82">
        <f t="shared" si="4483"/>
        <v>0</v>
      </c>
      <c r="AF302" s="82">
        <f t="shared" si="4483"/>
        <v>0</v>
      </c>
      <c r="AG302" s="82">
        <f t="shared" si="4483"/>
        <v>0</v>
      </c>
      <c r="AH302" s="82">
        <f t="shared" si="4483"/>
        <v>0</v>
      </c>
      <c r="AI302" s="82">
        <f t="shared" si="4483"/>
        <v>0</v>
      </c>
      <c r="AJ302" s="82">
        <f t="shared" si="4483"/>
        <v>0</v>
      </c>
      <c r="AK302" s="82">
        <f t="shared" si="4483"/>
        <v>0</v>
      </c>
      <c r="AL302" s="82">
        <f t="shared" si="4483"/>
        <v>0</v>
      </c>
      <c r="AM302" s="82">
        <f t="shared" si="4483"/>
        <v>0</v>
      </c>
      <c r="AN302" s="82">
        <f t="shared" si="4483"/>
        <v>0</v>
      </c>
      <c r="AO302" s="82">
        <f t="shared" si="4483"/>
        <v>0</v>
      </c>
      <c r="AP302" s="82">
        <f t="shared" ref="AP302:BU302" si="4484">AP282</f>
        <v>0</v>
      </c>
      <c r="AQ302" s="82">
        <f t="shared" si="4484"/>
        <v>0</v>
      </c>
      <c r="AR302" s="82">
        <f t="shared" si="4484"/>
        <v>0</v>
      </c>
      <c r="AS302" s="82">
        <f t="shared" si="4484"/>
        <v>0</v>
      </c>
      <c r="AT302" s="82">
        <f t="shared" si="4484"/>
        <v>0</v>
      </c>
      <c r="AU302" s="82">
        <f t="shared" si="4484"/>
        <v>0</v>
      </c>
      <c r="AV302" s="82">
        <f t="shared" si="4484"/>
        <v>0</v>
      </c>
      <c r="AW302" s="82">
        <f t="shared" si="4484"/>
        <v>0</v>
      </c>
      <c r="AX302" s="82">
        <f t="shared" si="4484"/>
        <v>0</v>
      </c>
      <c r="AY302" s="82">
        <f t="shared" si="4484"/>
        <v>0</v>
      </c>
      <c r="AZ302" s="82">
        <f t="shared" si="4484"/>
        <v>0</v>
      </c>
      <c r="BA302" s="82">
        <f t="shared" si="4484"/>
        <v>0</v>
      </c>
      <c r="BB302" s="82">
        <f t="shared" si="4484"/>
        <v>0</v>
      </c>
      <c r="BC302" s="82">
        <f t="shared" si="4484"/>
        <v>0</v>
      </c>
      <c r="BD302" s="82">
        <f t="shared" si="4484"/>
        <v>0</v>
      </c>
      <c r="BE302" s="82">
        <f t="shared" si="4484"/>
        <v>0</v>
      </c>
      <c r="BF302" s="82">
        <f t="shared" si="4484"/>
        <v>0</v>
      </c>
      <c r="BG302" s="82">
        <f t="shared" si="4484"/>
        <v>0</v>
      </c>
      <c r="BH302" s="82">
        <f t="shared" si="4484"/>
        <v>0</v>
      </c>
      <c r="BI302" s="82">
        <f t="shared" si="4484"/>
        <v>0</v>
      </c>
      <c r="BJ302" s="82">
        <f t="shared" si="4484"/>
        <v>0</v>
      </c>
      <c r="BK302" s="82">
        <f t="shared" si="4484"/>
        <v>0</v>
      </c>
      <c r="BL302" s="82">
        <f t="shared" si="4484"/>
        <v>0</v>
      </c>
      <c r="BM302" s="82">
        <f t="shared" si="4484"/>
        <v>0</v>
      </c>
      <c r="BN302" s="82">
        <f t="shared" si="4484"/>
        <v>0</v>
      </c>
      <c r="BO302" s="82">
        <f t="shared" si="4484"/>
        <v>0</v>
      </c>
      <c r="BP302" s="82">
        <f t="shared" si="4484"/>
        <v>0</v>
      </c>
      <c r="BQ302" s="82">
        <f t="shared" si="4484"/>
        <v>0</v>
      </c>
      <c r="BR302" s="82">
        <f t="shared" si="4484"/>
        <v>0</v>
      </c>
      <c r="BS302" s="82">
        <f t="shared" si="4484"/>
        <v>0</v>
      </c>
      <c r="BT302" s="82">
        <f t="shared" si="4484"/>
        <v>0</v>
      </c>
      <c r="BU302" s="82">
        <f t="shared" si="4484"/>
        <v>0</v>
      </c>
      <c r="BV302" s="82">
        <f t="shared" ref="BV302:DA302" si="4485">BV282</f>
        <v>0</v>
      </c>
      <c r="BW302" s="82">
        <f t="shared" si="4485"/>
        <v>0</v>
      </c>
      <c r="BX302" s="82">
        <f t="shared" si="4485"/>
        <v>0</v>
      </c>
      <c r="BY302" s="82">
        <f t="shared" si="4485"/>
        <v>0</v>
      </c>
      <c r="BZ302" s="82">
        <f t="shared" si="4485"/>
        <v>0</v>
      </c>
      <c r="CA302" s="82">
        <f t="shared" si="4485"/>
        <v>0</v>
      </c>
      <c r="CB302" s="82">
        <f t="shared" si="4485"/>
        <v>0</v>
      </c>
      <c r="CC302" s="82">
        <f t="shared" si="4485"/>
        <v>0</v>
      </c>
      <c r="CD302" s="82">
        <f t="shared" si="4485"/>
        <v>0</v>
      </c>
      <c r="CE302" s="82">
        <f t="shared" si="4485"/>
        <v>0</v>
      </c>
      <c r="CF302" s="82">
        <f t="shared" si="4485"/>
        <v>0</v>
      </c>
      <c r="CG302" s="82">
        <f t="shared" si="4485"/>
        <v>0</v>
      </c>
      <c r="CH302" s="82">
        <f t="shared" si="4485"/>
        <v>0</v>
      </c>
      <c r="CI302" s="82">
        <f t="shared" si="4485"/>
        <v>0</v>
      </c>
      <c r="CJ302" s="82">
        <f t="shared" si="4485"/>
        <v>0</v>
      </c>
      <c r="CK302" s="82">
        <f t="shared" si="4485"/>
        <v>0</v>
      </c>
      <c r="CL302" s="82">
        <f t="shared" si="4485"/>
        <v>0</v>
      </c>
      <c r="CM302" s="82">
        <f t="shared" si="4485"/>
        <v>0</v>
      </c>
      <c r="CN302" s="82">
        <f t="shared" si="4485"/>
        <v>0</v>
      </c>
      <c r="CO302" s="82">
        <f t="shared" si="4485"/>
        <v>0</v>
      </c>
      <c r="CP302" s="82">
        <f t="shared" si="4485"/>
        <v>0</v>
      </c>
      <c r="CQ302" s="82">
        <f t="shared" si="4485"/>
        <v>0</v>
      </c>
      <c r="CR302" s="82">
        <f t="shared" si="4485"/>
        <v>0</v>
      </c>
      <c r="CS302" s="82">
        <f t="shared" si="4485"/>
        <v>0</v>
      </c>
      <c r="CT302" s="82">
        <f t="shared" si="4485"/>
        <v>0</v>
      </c>
      <c r="CU302" s="82">
        <f t="shared" si="4485"/>
        <v>0</v>
      </c>
      <c r="CV302" s="82">
        <f t="shared" si="4485"/>
        <v>0</v>
      </c>
      <c r="CW302" s="82">
        <f t="shared" si="4485"/>
        <v>0</v>
      </c>
      <c r="CX302" s="82">
        <f t="shared" si="4485"/>
        <v>0</v>
      </c>
      <c r="CY302" s="82">
        <f t="shared" si="4485"/>
        <v>0</v>
      </c>
      <c r="CZ302" s="82">
        <f t="shared" si="4485"/>
        <v>0</v>
      </c>
      <c r="DA302" s="82">
        <f t="shared" si="4485"/>
        <v>0</v>
      </c>
      <c r="DB302" s="82">
        <f t="shared" ref="DB302:EB302" si="4486">DB282</f>
        <v>0</v>
      </c>
      <c r="DC302" s="82">
        <f t="shared" si="4486"/>
        <v>0</v>
      </c>
      <c r="DD302" s="82">
        <f t="shared" si="4486"/>
        <v>0</v>
      </c>
      <c r="DE302" s="82">
        <f t="shared" si="4486"/>
        <v>0</v>
      </c>
      <c r="DF302" s="82">
        <f t="shared" si="4486"/>
        <v>0</v>
      </c>
      <c r="DG302" s="82">
        <f t="shared" si="4486"/>
        <v>0</v>
      </c>
      <c r="DH302" s="82">
        <f t="shared" si="4486"/>
        <v>0</v>
      </c>
      <c r="DI302" s="82">
        <f t="shared" si="4486"/>
        <v>0</v>
      </c>
      <c r="DJ302" s="82">
        <f t="shared" si="4486"/>
        <v>0</v>
      </c>
      <c r="DK302" s="82">
        <f t="shared" si="4486"/>
        <v>0</v>
      </c>
      <c r="DL302" s="82">
        <f t="shared" si="4486"/>
        <v>0</v>
      </c>
      <c r="DM302" s="82">
        <f t="shared" si="4486"/>
        <v>0</v>
      </c>
      <c r="DN302" s="82">
        <f t="shared" si="4486"/>
        <v>0</v>
      </c>
      <c r="DO302" s="82">
        <f t="shared" si="4486"/>
        <v>0</v>
      </c>
      <c r="DP302" s="82">
        <f t="shared" si="4486"/>
        <v>0</v>
      </c>
      <c r="DQ302" s="82">
        <f t="shared" si="4486"/>
        <v>0</v>
      </c>
      <c r="DR302" s="82">
        <f t="shared" si="4486"/>
        <v>0</v>
      </c>
      <c r="DS302" s="82">
        <f t="shared" si="4486"/>
        <v>0</v>
      </c>
      <c r="DT302" s="82">
        <f t="shared" si="4486"/>
        <v>0</v>
      </c>
      <c r="DU302" s="82">
        <f t="shared" si="4486"/>
        <v>0</v>
      </c>
      <c r="DV302" s="82">
        <f t="shared" si="4486"/>
        <v>0</v>
      </c>
      <c r="DW302" s="82">
        <f t="shared" si="4486"/>
        <v>0</v>
      </c>
      <c r="DX302" s="82">
        <f t="shared" si="4486"/>
        <v>0</v>
      </c>
      <c r="DY302" s="82">
        <f t="shared" si="4486"/>
        <v>0</v>
      </c>
      <c r="DZ302" s="82">
        <f t="shared" si="4486"/>
        <v>0</v>
      </c>
      <c r="EA302" s="82">
        <f t="shared" si="4486"/>
        <v>0</v>
      </c>
      <c r="EB302" s="82">
        <f t="shared" si="4486"/>
        <v>0</v>
      </c>
    </row>
    <row r="303" spans="2:132" outlineLevel="1" x14ac:dyDescent="0.25">
      <c r="C303" s="317" t="s">
        <v>485</v>
      </c>
      <c r="D303" s="125">
        <f>Assumptions!K16</f>
        <v>0.64</v>
      </c>
      <c r="E303" s="79">
        <f>Assumptions!K13</f>
        <v>45658</v>
      </c>
      <c r="G303" s="52" t="s">
        <v>215</v>
      </c>
      <c r="H303" s="50">
        <f t="shared" ref="H303" si="4487">SUM(J303:EB303)</f>
        <v>0.99999999999999989</v>
      </c>
      <c r="J303" s="129"/>
      <c r="K303" s="155">
        <f>ROUND(($D$303/MiY*(SUM($J$303:J303)&lt;=1)+IF(SUM($J$303:J303)+($D$303/MiY)&gt;1,1-(SUM($J$303:J303)+($D$303/MiY)),0)),5)*(K$7&gt;=$E$303)</f>
        <v>0</v>
      </c>
      <c r="L303" s="155">
        <f>ROUND(($D$303/MiY*(SUM($J$303:K303)&lt;=1)+IF(SUM($J$303:K303)+($D$303/MiY)&gt;1,1-(SUM($J$303:K303)+($D$303/MiY)),0)),5)*(L$7&gt;=$E$303)</f>
        <v>0</v>
      </c>
      <c r="M303" s="155">
        <f>ROUND(($D$303/MiY*(SUM($J$303:L303)&lt;=1)+IF(SUM($J$303:L303)+($D$303/MiY)&gt;1,1-(SUM($J$303:L303)+($D$303/MiY)),0)),5)*(M$7&gt;=$E$303)</f>
        <v>0</v>
      </c>
      <c r="N303" s="155">
        <f>ROUND(($D$303/MiY*(SUM($J$303:M303)&lt;=1)+IF(SUM($J$303:M303)+($D$303/MiY)&gt;1,1-(SUM($J$303:M303)+($D$303/MiY)),0)),5)*(N$7&gt;=$E$303)</f>
        <v>0</v>
      </c>
      <c r="O303" s="155">
        <f>ROUND(($D$303/MiY*(SUM($J$303:N303)&lt;=1)+IF(SUM($J$303:N303)+($D$303/MiY)&gt;1,1-(SUM($J$303:N303)+($D$303/MiY)),0)),5)*(O$7&gt;=$E$303)</f>
        <v>0</v>
      </c>
      <c r="P303" s="155">
        <f>ROUND(($D$303/MiY*(SUM($J$303:O303)&lt;=1)+IF(SUM($J$303:O303)+($D$303/MiY)&gt;1,1-(SUM($J$303:O303)+($D$303/MiY)),0)),5)*(P$7&gt;=$E$303)</f>
        <v>0</v>
      </c>
      <c r="Q303" s="155">
        <f>ROUND(($D$303/MiY*(SUM($J$303:P303)&lt;=1)+IF(SUM($J$303:P303)+($D$303/MiY)&gt;1,1-(SUM($J$303:P303)+($D$303/MiY)),0)),5)*(Q$7&gt;=$E$303)</f>
        <v>0</v>
      </c>
      <c r="R303" s="155">
        <f>ROUND(($D$303/MiY*(SUM($J$303:Q303)&lt;=1)+IF(SUM($J$303:Q303)+($D$303/MiY)&gt;1,1-(SUM($J$303:Q303)+($D$303/MiY)),0)),5)*(R$7&gt;=$E$303)</f>
        <v>0</v>
      </c>
      <c r="S303" s="155">
        <f>ROUND(($D$303/MiY*(SUM($J$303:R303)&lt;=1)+IF(SUM($J$303:R303)+($D$303/MiY)&gt;1,1-(SUM($J$303:R303)+($D$303/MiY)),0)),5)*(S$7&gt;=$E$303)</f>
        <v>0</v>
      </c>
      <c r="T303" s="155">
        <f>ROUND(($D$303/MiY*(SUM($J$303:S303)&lt;=1)+IF(SUM($J$303:S303)+($D$303/MiY)&gt;1,1-(SUM($J$303:S303)+($D$303/MiY)),0)),5)*(T$7&gt;=$E$303)</f>
        <v>0</v>
      </c>
      <c r="U303" s="155">
        <f>ROUND(($D$303/MiY*(SUM($J$303:T303)&lt;=1)+IF(SUM($J$303:T303)+($D$303/MiY)&gt;1,1-(SUM($J$303:T303)+($D$303/MiY)),0)),5)*(U$7&gt;=$E$303)</f>
        <v>0</v>
      </c>
      <c r="V303" s="155">
        <f>ROUND(($D$303/MiY*(SUM($J$303:U303)&lt;=1)+IF(SUM($J$303:U303)+($D$303/MiY)&gt;1,1-(SUM($J$303:U303)+($D$303/MiY)),0)),5)*(V$7&gt;=$E$303)</f>
        <v>0</v>
      </c>
      <c r="W303" s="155">
        <f>ROUND(($D$303/MiY*(SUM($J$303:V303)&lt;=1)+IF(SUM($J$303:V303)+($D$303/MiY)&gt;1,1-(SUM($J$303:V303)+($D$303/MiY)),0)),5)*(W$7&gt;=$E$303)</f>
        <v>0</v>
      </c>
      <c r="X303" s="155">
        <f>ROUND(($D$303/MiY*(SUM($J$303:W303)&lt;=1)+IF(SUM($J$303:W303)+($D$303/MiY)&gt;1,1-(SUM($J$303:W303)+($D$303/MiY)),0)),5)*(X$7&gt;=$E$303)</f>
        <v>0</v>
      </c>
      <c r="Y303" s="155">
        <f>ROUND(($D$303/MiY*(SUM($J$303:X303)&lt;=1)+IF(SUM($J$303:X303)+($D$303/MiY)&gt;1,1-(SUM($J$303:X303)+($D$303/MiY)),0)),5)*(Y$7&gt;=$E$303)</f>
        <v>0</v>
      </c>
      <c r="Z303" s="155">
        <f>ROUND(($D$303/MiY*(SUM($J$303:Y303)&lt;=1)+IF(SUM($J$303:Y303)+($D$303/MiY)&gt;1,1-(SUM($J$303:Y303)+($D$303/MiY)),0)),5)*(Z$7&gt;=$E$303)</f>
        <v>0</v>
      </c>
      <c r="AA303" s="155">
        <f>ROUND(($D$303/MiY*(SUM($J$303:Z303)&lt;=1)+IF(SUM($J$303:Z303)+($D$303/MiY)&gt;1,1-(SUM($J$303:Z303)+($D$303/MiY)),0)),5)*(AA$7&gt;=$E$303)</f>
        <v>0</v>
      </c>
      <c r="AB303" s="155">
        <f>ROUND(($D$303/MiY*(SUM($J$303:AA303)&lt;=1)+IF(SUM($J$303:AA303)+($D$303/MiY)&gt;1,1-(SUM($J$303:AA303)+($D$303/MiY)),0)),5)*(AB$7&gt;=$E$303)</f>
        <v>0</v>
      </c>
      <c r="AC303" s="155">
        <f>ROUND(($D$303/MiY*(SUM($J$303:AB303)&lt;=1)+IF(SUM($J$303:AB303)+($D$303/MiY)&gt;1,1-(SUM($J$303:AB303)+($D$303/MiY)),0)),5)*(AC$7&gt;=$E$303)</f>
        <v>0</v>
      </c>
      <c r="AD303" s="155">
        <f>ROUND(($D$303/MiY*(SUM($J$303:AC303)&lt;=1)+IF(SUM($J$303:AC303)+($D$303/MiY)&gt;1,1-(SUM($J$303:AC303)+($D$303/MiY)),0)),5)*(AD$7&gt;=$E$303)</f>
        <v>0</v>
      </c>
      <c r="AE303" s="155">
        <f>ROUND(($D$303/MiY*(SUM($J$303:AD303)&lt;=1)+IF(SUM($J$303:AD303)+($D$303/MiY)&gt;1,1-(SUM($J$303:AD303)+($D$303/MiY)),0)),5)*(AE$7&gt;=$E$303)</f>
        <v>0</v>
      </c>
      <c r="AF303" s="155">
        <f>ROUND(($D$303/MiY*(SUM($J$303:AE303)&lt;=1)+IF(SUM($J$303:AE303)+($D$303/MiY)&gt;1,1-(SUM($J$303:AE303)+($D$303/MiY)),0)),5)*(AF$7&gt;=$E$303)</f>
        <v>0</v>
      </c>
      <c r="AG303" s="155">
        <f>ROUND(($D$303/MiY*(SUM($J$303:AF303)&lt;=1)+IF(SUM($J$303:AF303)+($D$303/MiY)&gt;1,1-(SUM($J$303:AF303)+($D$303/MiY)),0)),5)*(AG$7&gt;=$E$303)</f>
        <v>0</v>
      </c>
      <c r="AH303" s="155">
        <f>ROUND(($D$303/MiY*(SUM($J$303:AG303)&lt;=1)+IF(SUM($J$303:AG303)+($D$303/MiY)&gt;1,1-(SUM($J$303:AG303)+($D$303/MiY)),0)),5)*(AH$7&gt;=$E$303)</f>
        <v>5.3330000000000002E-2</v>
      </c>
      <c r="AI303" s="155">
        <f>ROUND(($D$303/MiY*(SUM($J$303:AH303)&lt;=1)+IF(SUM($J$303:AH303)+($D$303/MiY)&gt;1,1-(SUM($J$303:AH303)+($D$303/MiY)),0)),5)*(AI$7&gt;=$E$303)</f>
        <v>5.3330000000000002E-2</v>
      </c>
      <c r="AJ303" s="155">
        <f>ROUND(($D$303/MiY*(SUM($J$303:AI303)&lt;=1)+IF(SUM($J$303:AI303)+($D$303/MiY)&gt;1,1-(SUM($J$303:AI303)+($D$303/MiY)),0)),5)*(AJ$7&gt;=$E$303)</f>
        <v>5.3330000000000002E-2</v>
      </c>
      <c r="AK303" s="155">
        <f>ROUND(($D$303/MiY*(SUM($J$303:AJ303)&lt;=1)+IF(SUM($J$303:AJ303)+($D$303/MiY)&gt;1,1-(SUM($J$303:AJ303)+($D$303/MiY)),0)),5)*(AK$7&gt;=$E$303)</f>
        <v>5.3330000000000002E-2</v>
      </c>
      <c r="AL303" s="155">
        <f>ROUND(($D$303/MiY*(SUM($J$303:AK303)&lt;=1)+IF(SUM($J$303:AK303)+($D$303/MiY)&gt;1,1-(SUM($J$303:AK303)+($D$303/MiY)),0)),5)*(AL$7&gt;=$E$303)</f>
        <v>5.3330000000000002E-2</v>
      </c>
      <c r="AM303" s="155">
        <f>ROUND(($D$303/MiY*(SUM($J$303:AL303)&lt;=1)+IF(SUM($J$303:AL303)+($D$303/MiY)&gt;1,1-(SUM($J$303:AL303)+($D$303/MiY)),0)),5)*(AM$7&gt;=$E$303)</f>
        <v>5.3330000000000002E-2</v>
      </c>
      <c r="AN303" s="155">
        <f>ROUND(($D$303/MiY*(SUM($J$303:AM303)&lt;=1)+IF(SUM($J$303:AM303)+($D$303/MiY)&gt;1,1-(SUM($J$303:AM303)+($D$303/MiY)),0)),5)*(AN$7&gt;=$E$303)</f>
        <v>5.3330000000000002E-2</v>
      </c>
      <c r="AO303" s="155">
        <f>ROUND(($D$303/MiY*(SUM($J$303:AN303)&lt;=1)+IF(SUM($J$303:AN303)+($D$303/MiY)&gt;1,1-(SUM($J$303:AN303)+($D$303/MiY)),0)),5)*(AO$7&gt;=$E$303)</f>
        <v>5.3330000000000002E-2</v>
      </c>
      <c r="AP303" s="155">
        <f>ROUND(($D$303/MiY*(SUM($J$303:AO303)&lt;=1)+IF(SUM($J$303:AO303)+($D$303/MiY)&gt;1,1-(SUM($J$303:AO303)+($D$303/MiY)),0)),5)*(AP$7&gt;=$E$303)</f>
        <v>5.3330000000000002E-2</v>
      </c>
      <c r="AQ303" s="155">
        <f>ROUND(($D$303/MiY*(SUM($J$303:AP303)&lt;=1)+IF(SUM($J$303:AP303)+($D$303/MiY)&gt;1,1-(SUM($J$303:AP303)+($D$303/MiY)),0)),5)*(AQ$7&gt;=$E$303)</f>
        <v>5.3330000000000002E-2</v>
      </c>
      <c r="AR303" s="155">
        <f>ROUND(($D$303/MiY*(SUM($J$303:AQ303)&lt;=1)+IF(SUM($J$303:AQ303)+($D$303/MiY)&gt;1,1-(SUM($J$303:AQ303)+($D$303/MiY)),0)),5)*(AR$7&gt;=$E$303)</f>
        <v>5.3330000000000002E-2</v>
      </c>
      <c r="AS303" s="155">
        <f>ROUND(($D$303/MiY*(SUM($J$303:AR303)&lt;=1)+IF(SUM($J$303:AR303)+($D$303/MiY)&gt;1,1-(SUM($J$303:AR303)+($D$303/MiY)),0)),5)*(AS$7&gt;=$E$303)</f>
        <v>5.3330000000000002E-2</v>
      </c>
      <c r="AT303" s="155">
        <f>ROUND(($D$303/MiY*(SUM($J$303:AS303)&lt;=1)+IF(SUM($J$303:AS303)+($D$303/MiY)&gt;1,1-(SUM($J$303:AS303)+($D$303/MiY)),0)),5)*(AT$7&gt;=$E$303)</f>
        <v>5.3330000000000002E-2</v>
      </c>
      <c r="AU303" s="155">
        <f>ROUND(($D$303/MiY*(SUM($J$303:AT303)&lt;=1)+IF(SUM($J$303:AT303)+($D$303/MiY)&gt;1,1-(SUM($J$303:AT303)+($D$303/MiY)),0)),5)*(AU$7&gt;=$E$303)</f>
        <v>5.3330000000000002E-2</v>
      </c>
      <c r="AV303" s="155">
        <f>ROUND(($D$303/MiY*(SUM($J$303:AU303)&lt;=1)+IF(SUM($J$303:AU303)+($D$303/MiY)&gt;1,1-(SUM($J$303:AU303)+($D$303/MiY)),0)),5)*(AV$7&gt;=$E$303)</f>
        <v>5.3330000000000002E-2</v>
      </c>
      <c r="AW303" s="155">
        <f>ROUND(($D$303/MiY*(SUM($J$303:AV303)&lt;=1)+IF(SUM($J$303:AV303)+($D$303/MiY)&gt;1,1-(SUM($J$303:AV303)+($D$303/MiY)),0)),5)*(AW$7&gt;=$E$303)</f>
        <v>5.3330000000000002E-2</v>
      </c>
      <c r="AX303" s="155">
        <f>ROUND(($D$303/MiY*(SUM($J$303:AW303)&lt;=1)+IF(SUM($J$303:AW303)+($D$303/MiY)&gt;1,1-(SUM($J$303:AW303)+($D$303/MiY)),0)),5)*(AX$7&gt;=$E$303)</f>
        <v>5.3330000000000002E-2</v>
      </c>
      <c r="AY303" s="155">
        <f>ROUND(($D$303/MiY*(SUM($J$303:AX303)&lt;=1)+IF(SUM($J$303:AX303)+($D$303/MiY)&gt;1,1-(SUM($J$303:AX303)+($D$303/MiY)),0)),5)*(AY$7&gt;=$E$303)</f>
        <v>5.3330000000000002E-2</v>
      </c>
      <c r="AZ303" s="155">
        <f>ROUND(($D$303/MiY*(SUM($J$303:AY303)&lt;=1)+IF(SUM($J$303:AY303)+($D$303/MiY)&gt;1,1-(SUM($J$303:AY303)+($D$303/MiY)),0)),5)*(AZ$7&gt;=$E$303)</f>
        <v>4.0059999999999998E-2</v>
      </c>
      <c r="BA303" s="155">
        <f>ROUND(($D$303/MiY*(SUM($J$303:AZ303)&lt;=1)+IF(SUM($J$303:AZ303)+($D$303/MiY)&gt;1,1-(SUM($J$303:AZ303)+($D$303/MiY)),0)),5)*(BA$7&gt;=$E$303)</f>
        <v>0</v>
      </c>
      <c r="BB303" s="155">
        <f>ROUND(($D$303/MiY*(SUM($J$303:BA303)&lt;=1)+IF(SUM($J$303:BA303)+($D$303/MiY)&gt;1,1-(SUM($J$303:BA303)+($D$303/MiY)),0)),5)*(BB$7&gt;=$E$303)</f>
        <v>0</v>
      </c>
      <c r="BC303" s="155">
        <f>ROUND(($D$303/MiY*(SUM($J$303:BB303)&lt;=1)+IF(SUM($J$303:BB303)+($D$303/MiY)&gt;1,1-(SUM($J$303:BB303)+($D$303/MiY)),0)),5)*(BC$7&gt;=$E$303)</f>
        <v>0</v>
      </c>
      <c r="BD303" s="155">
        <f>ROUND(($D$303/MiY*(SUM($J$303:BC303)&lt;=1)+IF(SUM($J$303:BC303)+($D$303/MiY)&gt;1,1-(SUM($J$303:BC303)+($D$303/MiY)),0)),5)*(BD$7&gt;=$E$303)</f>
        <v>0</v>
      </c>
      <c r="BE303" s="155">
        <f>ROUND(($D$303/MiY*(SUM($J$303:BD303)&lt;=1)+IF(SUM($J$303:BD303)+($D$303/MiY)&gt;1,1-(SUM($J$303:BD303)+($D$303/MiY)),0)),5)*(BE$7&gt;=$E$303)</f>
        <v>0</v>
      </c>
      <c r="BF303" s="155">
        <f>ROUND(($D$303/MiY*(SUM($J$303:BE303)&lt;=1)+IF(SUM($J$303:BE303)+($D$303/MiY)&gt;1,1-(SUM($J$303:BE303)+($D$303/MiY)),0)),5)*(BF$7&gt;=$E$303)</f>
        <v>0</v>
      </c>
      <c r="BG303" s="155">
        <f>ROUND(($D$303/MiY*(SUM($J$303:BF303)&lt;=1)+IF(SUM($J$303:BF303)+($D$303/MiY)&gt;1,1-(SUM($J$303:BF303)+($D$303/MiY)),0)),5)*(BG$7&gt;=$E$303)</f>
        <v>0</v>
      </c>
      <c r="BH303" s="155">
        <f>ROUND(($D$303/MiY*(SUM($J$303:BG303)&lt;=1)+IF(SUM($J$303:BG303)+($D$303/MiY)&gt;1,1-(SUM($J$303:BG303)+($D$303/MiY)),0)),5)*(BH$7&gt;=$E$303)</f>
        <v>0</v>
      </c>
      <c r="BI303" s="155">
        <f>ROUND(($D$303/MiY*(SUM($J$303:BH303)&lt;=1)+IF(SUM($J$303:BH303)+($D$303/MiY)&gt;1,1-(SUM($J$303:BH303)+($D$303/MiY)),0)),5)*(BI$7&gt;=$E$303)</f>
        <v>0</v>
      </c>
      <c r="BJ303" s="155">
        <f>ROUND(($D$303/MiY*(SUM($J$303:BI303)&lt;=1)+IF(SUM($J$303:BI303)+($D$303/MiY)&gt;1,1-(SUM($J$303:BI303)+($D$303/MiY)),0)),5)*(BJ$7&gt;=$E$303)</f>
        <v>0</v>
      </c>
      <c r="BK303" s="155">
        <f>ROUND(($D$303/MiY*(SUM($J$303:BJ303)&lt;=1)+IF(SUM($J$303:BJ303)+($D$303/MiY)&gt;1,1-(SUM($J$303:BJ303)+($D$303/MiY)),0)),5)*(BK$7&gt;=$E$303)</f>
        <v>0</v>
      </c>
      <c r="BL303" s="155">
        <f>ROUND(($D$303/MiY*(SUM($J$303:BK303)&lt;=1)+IF(SUM($J$303:BK303)+($D$303/MiY)&gt;1,1-(SUM($J$303:BK303)+($D$303/MiY)),0)),5)*(BL$7&gt;=$E$303)</f>
        <v>0</v>
      </c>
      <c r="BM303" s="155">
        <f>ROUND(($D$303/MiY*(SUM($J$303:BL303)&lt;=1)+IF(SUM($J$303:BL303)+($D$303/MiY)&gt;1,1-(SUM($J$303:BL303)+($D$303/MiY)),0)),5)*(BM$7&gt;=$E$303)</f>
        <v>0</v>
      </c>
      <c r="BN303" s="155">
        <f>ROUND(($D$303/MiY*(SUM($J$303:BM303)&lt;=1)+IF(SUM($J$303:BM303)+($D$303/MiY)&gt;1,1-(SUM($J$303:BM303)+($D$303/MiY)),0)),5)*(BN$7&gt;=$E$303)</f>
        <v>0</v>
      </c>
      <c r="BO303" s="155">
        <f>ROUND(($D$303/MiY*(SUM($J$303:BN303)&lt;=1)+IF(SUM($J$303:BN303)+($D$303/MiY)&gt;1,1-(SUM($J$303:BN303)+($D$303/MiY)),0)),5)*(BO$7&gt;=$E$303)</f>
        <v>0</v>
      </c>
      <c r="BP303" s="155">
        <f>ROUND(($D$303/MiY*(SUM($J$303:BO303)&lt;=1)+IF(SUM($J$303:BO303)+($D$303/MiY)&gt;1,1-(SUM($J$303:BO303)+($D$303/MiY)),0)),5)*(BP$7&gt;=$E$303)</f>
        <v>0</v>
      </c>
      <c r="BQ303" s="155">
        <f>ROUND(($D$303/MiY*(SUM($J$303:BP303)&lt;=1)+IF(SUM($J$303:BP303)+($D$303/MiY)&gt;1,1-(SUM($J$303:BP303)+($D$303/MiY)),0)),5)*(BQ$7&gt;=$E$303)</f>
        <v>0</v>
      </c>
      <c r="BR303" s="155">
        <f>ROUND(($D$303/MiY*(SUM($J$303:BQ303)&lt;=1)+IF(SUM($J$303:BQ303)+($D$303/MiY)&gt;1,1-(SUM($J$303:BQ303)+($D$303/MiY)),0)),5)*(BR$7&gt;=$E$303)</f>
        <v>0</v>
      </c>
      <c r="BS303" s="155">
        <f>ROUND(($D$303/MiY*(SUM($J$303:BR303)&lt;=1)+IF(SUM($J$303:BR303)+($D$303/MiY)&gt;1,1-(SUM($J$303:BR303)+($D$303/MiY)),0)),5)*(BS$7&gt;=$E$303)</f>
        <v>0</v>
      </c>
      <c r="BT303" s="155">
        <f>ROUND(($D$303/MiY*(SUM($J$303:BS303)&lt;=1)+IF(SUM($J$303:BS303)+($D$303/MiY)&gt;1,1-(SUM($J$303:BS303)+($D$303/MiY)),0)),5)*(BT$7&gt;=$E$303)</f>
        <v>0</v>
      </c>
      <c r="BU303" s="155">
        <f>ROUND(($D$303/MiY*(SUM($J$303:BT303)&lt;=1)+IF(SUM($J$303:BT303)+($D$303/MiY)&gt;1,1-(SUM($J$303:BT303)+($D$303/MiY)),0)),5)*(BU$7&gt;=$E$303)</f>
        <v>0</v>
      </c>
      <c r="BV303" s="155">
        <f>ROUND(($D$303/MiY*(SUM($J$303:BU303)&lt;=1)+IF(SUM($J$303:BU303)+($D$303/MiY)&gt;1,1-(SUM($J$303:BU303)+($D$303/MiY)),0)),5)*(BV$7&gt;=$E$303)</f>
        <v>0</v>
      </c>
      <c r="BW303" s="155">
        <f>ROUND(($D$303/MiY*(SUM($J$303:BV303)&lt;=1)+IF(SUM($J$303:BV303)+($D$303/MiY)&gt;1,1-(SUM($J$303:BV303)+($D$303/MiY)),0)),5)*(BW$7&gt;=$E$303)</f>
        <v>0</v>
      </c>
      <c r="BX303" s="155">
        <f>ROUND(($D$303/MiY*(SUM($J$303:BW303)&lt;=1)+IF(SUM($J$303:BW303)+($D$303/MiY)&gt;1,1-(SUM($J$303:BW303)+($D$303/MiY)),0)),5)*(BX$7&gt;=$E$303)</f>
        <v>0</v>
      </c>
      <c r="BY303" s="155">
        <f>ROUND(($D$303/MiY*(SUM($J$303:BX303)&lt;=1)+IF(SUM($J$303:BX303)+($D$303/MiY)&gt;1,1-(SUM($J$303:BX303)+($D$303/MiY)),0)),5)*(BY$7&gt;=$E$303)</f>
        <v>0</v>
      </c>
      <c r="BZ303" s="155">
        <f>ROUND(($D$303/MiY*(SUM($J$303:BY303)&lt;=1)+IF(SUM($J$303:BY303)+($D$303/MiY)&gt;1,1-(SUM($J$303:BY303)+($D$303/MiY)),0)),5)*(BZ$7&gt;=$E$303)</f>
        <v>0</v>
      </c>
      <c r="CA303" s="155">
        <f>ROUND(($D$303/MiY*(SUM($J$303:BZ303)&lt;=1)+IF(SUM($J$303:BZ303)+($D$303/MiY)&gt;1,1-(SUM($J$303:BZ303)+($D$303/MiY)),0)),5)*(CA$7&gt;=$E$303)</f>
        <v>0</v>
      </c>
      <c r="CB303" s="155">
        <f>ROUND(($D$303/MiY*(SUM($J$303:CA303)&lt;=1)+IF(SUM($J$303:CA303)+($D$303/MiY)&gt;1,1-(SUM($J$303:CA303)+($D$303/MiY)),0)),5)*(CB$7&gt;=$E$303)</f>
        <v>0</v>
      </c>
      <c r="CC303" s="155">
        <f>ROUND(($D$303/MiY*(SUM($J$303:CB303)&lt;=1)+IF(SUM($J$303:CB303)+($D$303/MiY)&gt;1,1-(SUM($J$303:CB303)+($D$303/MiY)),0)),5)*(CC$7&gt;=$E$303)</f>
        <v>0</v>
      </c>
      <c r="CD303" s="155">
        <f>ROUND(($D$303/MiY*(SUM($J$303:CC303)&lt;=1)+IF(SUM($J$303:CC303)+($D$303/MiY)&gt;1,1-(SUM($J$303:CC303)+($D$303/MiY)),0)),5)*(CD$7&gt;=$E$303)</f>
        <v>0</v>
      </c>
      <c r="CE303" s="155">
        <f>ROUND(($D$303/MiY*(SUM($J$303:CD303)&lt;=1)+IF(SUM($J$303:CD303)+($D$303/MiY)&gt;1,1-(SUM($J$303:CD303)+($D$303/MiY)),0)),5)*(CE$7&gt;=$E$303)</f>
        <v>0</v>
      </c>
      <c r="CF303" s="155">
        <f>ROUND(($D$303/MiY*(SUM($J$303:CE303)&lt;=1)+IF(SUM($J$303:CE303)+($D$303/MiY)&gt;1,1-(SUM($J$303:CE303)+($D$303/MiY)),0)),5)*(CF$7&gt;=$E$303)</f>
        <v>0</v>
      </c>
      <c r="CG303" s="155">
        <f>ROUND(($D$303/MiY*(SUM($J$303:CF303)&lt;=1)+IF(SUM($J$303:CF303)+($D$303/MiY)&gt;1,1-(SUM($J$303:CF303)+($D$303/MiY)),0)),5)*(CG$7&gt;=$E$303)</f>
        <v>0</v>
      </c>
      <c r="CH303" s="155">
        <f>ROUND(($D$303/MiY*(SUM($J$303:CG303)&lt;=1)+IF(SUM($J$303:CG303)+($D$303/MiY)&gt;1,1-(SUM($J$303:CG303)+($D$303/MiY)),0)),5)*(CH$7&gt;=$E$303)</f>
        <v>0</v>
      </c>
      <c r="CI303" s="155">
        <f>ROUND(($D$303/MiY*(SUM($J$303:CH303)&lt;=1)+IF(SUM($J$303:CH303)+($D$303/MiY)&gt;1,1-(SUM($J$303:CH303)+($D$303/MiY)),0)),5)*(CI$7&gt;=$E$303)</f>
        <v>0</v>
      </c>
      <c r="CJ303" s="155">
        <f>ROUND(($D$303/MiY*(SUM($J$303:CI303)&lt;=1)+IF(SUM($J$303:CI303)+($D$303/MiY)&gt;1,1-(SUM($J$303:CI303)+($D$303/MiY)),0)),5)*(CJ$7&gt;=$E$303)</f>
        <v>0</v>
      </c>
      <c r="CK303" s="155">
        <f>ROUND(($D$303/MiY*(SUM($J$303:CJ303)&lt;=1)+IF(SUM($J$303:CJ303)+($D$303/MiY)&gt;1,1-(SUM($J$303:CJ303)+($D$303/MiY)),0)),5)*(CK$7&gt;=$E$303)</f>
        <v>0</v>
      </c>
      <c r="CL303" s="155">
        <f>ROUND(($D$303/MiY*(SUM($J$303:CK303)&lt;=1)+IF(SUM($J$303:CK303)+($D$303/MiY)&gt;1,1-(SUM($J$303:CK303)+($D$303/MiY)),0)),5)*(CL$7&gt;=$E$303)</f>
        <v>0</v>
      </c>
      <c r="CM303" s="155">
        <f>ROUND(($D$303/MiY*(SUM($J$303:CL303)&lt;=1)+IF(SUM($J$303:CL303)+($D$303/MiY)&gt;1,1-(SUM($J$303:CL303)+($D$303/MiY)),0)),5)*(CM$7&gt;=$E$303)</f>
        <v>0</v>
      </c>
      <c r="CN303" s="155">
        <f>ROUND(($D$303/MiY*(SUM($J$303:CM303)&lt;=1)+IF(SUM($J$303:CM303)+($D$303/MiY)&gt;1,1-(SUM($J$303:CM303)+($D$303/MiY)),0)),5)*(CN$7&gt;=$E$303)</f>
        <v>0</v>
      </c>
      <c r="CO303" s="155">
        <f>ROUND(($D$303/MiY*(SUM($J$303:CN303)&lt;=1)+IF(SUM($J$303:CN303)+($D$303/MiY)&gt;1,1-(SUM($J$303:CN303)+($D$303/MiY)),0)),5)*(CO$7&gt;=$E$303)</f>
        <v>0</v>
      </c>
      <c r="CP303" s="155">
        <f>ROUND(($D$303/MiY*(SUM($J$303:CO303)&lt;=1)+IF(SUM($J$303:CO303)+($D$303/MiY)&gt;1,1-(SUM($J$303:CO303)+($D$303/MiY)),0)),5)*(CP$7&gt;=$E$303)</f>
        <v>0</v>
      </c>
      <c r="CQ303" s="155">
        <f>ROUND(($D$303/MiY*(SUM($J$303:CP303)&lt;=1)+IF(SUM($J$303:CP303)+($D$303/MiY)&gt;1,1-(SUM($J$303:CP303)+($D$303/MiY)),0)),5)*(CQ$7&gt;=$E$303)</f>
        <v>0</v>
      </c>
      <c r="CR303" s="155">
        <f>ROUND(($D$303/MiY*(SUM($J$303:CQ303)&lt;=1)+IF(SUM($J$303:CQ303)+($D$303/MiY)&gt;1,1-(SUM($J$303:CQ303)+($D$303/MiY)),0)),5)*(CR$7&gt;=$E$303)</f>
        <v>0</v>
      </c>
      <c r="CS303" s="155">
        <f>ROUND(($D$303/MiY*(SUM($J$303:CR303)&lt;=1)+IF(SUM($J$303:CR303)+($D$303/MiY)&gt;1,1-(SUM($J$303:CR303)+($D$303/MiY)),0)),5)*(CS$7&gt;=$E$303)</f>
        <v>0</v>
      </c>
      <c r="CT303" s="155">
        <f>ROUND(($D$303/MiY*(SUM($J$303:CS303)&lt;=1)+IF(SUM($J$303:CS303)+($D$303/MiY)&gt;1,1-(SUM($J$303:CS303)+($D$303/MiY)),0)),5)*(CT$7&gt;=$E$303)</f>
        <v>0</v>
      </c>
      <c r="CU303" s="155">
        <f>ROUND(($D$303/MiY*(SUM($J$303:CT303)&lt;=1)+IF(SUM($J$303:CT303)+($D$303/MiY)&gt;1,1-(SUM($J$303:CT303)+($D$303/MiY)),0)),5)*(CU$7&gt;=$E$303)</f>
        <v>0</v>
      </c>
      <c r="CV303" s="155">
        <f>ROUND(($D$303/MiY*(SUM($J$303:CU303)&lt;=1)+IF(SUM($J$303:CU303)+($D$303/MiY)&gt;1,1-(SUM($J$303:CU303)+($D$303/MiY)),0)),5)*(CV$7&gt;=$E$303)</f>
        <v>0</v>
      </c>
      <c r="CW303" s="155">
        <f>ROUND(($D$303/MiY*(SUM($J$303:CV303)&lt;=1)+IF(SUM($J$303:CV303)+($D$303/MiY)&gt;1,1-(SUM($J$303:CV303)+($D$303/MiY)),0)),5)*(CW$7&gt;=$E$303)</f>
        <v>0</v>
      </c>
      <c r="CX303" s="155">
        <f>ROUND(($D$303/MiY*(SUM($J$303:CW303)&lt;=1)+IF(SUM($J$303:CW303)+($D$303/MiY)&gt;1,1-(SUM($J$303:CW303)+($D$303/MiY)),0)),5)*(CX$7&gt;=$E$303)</f>
        <v>0</v>
      </c>
      <c r="CY303" s="155">
        <f>ROUND(($D$303/MiY*(SUM($J$303:CX303)&lt;=1)+IF(SUM($J$303:CX303)+($D$303/MiY)&gt;1,1-(SUM($J$303:CX303)+($D$303/MiY)),0)),5)*(CY$7&gt;=$E$303)</f>
        <v>0</v>
      </c>
      <c r="CZ303" s="155">
        <f>ROUND(($D$303/MiY*(SUM($J$303:CY303)&lt;=1)+IF(SUM($J$303:CY303)+($D$303/MiY)&gt;1,1-(SUM($J$303:CY303)+($D$303/MiY)),0)),5)*(CZ$7&gt;=$E$303)</f>
        <v>0</v>
      </c>
      <c r="DA303" s="155">
        <f>ROUND(($D$303/MiY*(SUM($J$303:CZ303)&lt;=1)+IF(SUM($J$303:CZ303)+($D$303/MiY)&gt;1,1-(SUM($J$303:CZ303)+($D$303/MiY)),0)),5)*(DA$7&gt;=$E$303)</f>
        <v>0</v>
      </c>
      <c r="DB303" s="155">
        <f>ROUND(($D$303/MiY*(SUM($J$303:DA303)&lt;=1)+IF(SUM($J$303:DA303)+($D$303/MiY)&gt;1,1-(SUM($J$303:DA303)+($D$303/MiY)),0)),5)*(DB$7&gt;=$E$303)</f>
        <v>0</v>
      </c>
      <c r="DC303" s="155">
        <f>ROUND(($D$303/MiY*(SUM($J$303:DB303)&lt;=1)+IF(SUM($J$303:DB303)+($D$303/MiY)&gt;1,1-(SUM($J$303:DB303)+($D$303/MiY)),0)),5)*(DC$7&gt;=$E$303)</f>
        <v>0</v>
      </c>
      <c r="DD303" s="155">
        <f>ROUND(($D$303/MiY*(SUM($J$303:DC303)&lt;=1)+IF(SUM($J$303:DC303)+($D$303/MiY)&gt;1,1-(SUM($J$303:DC303)+($D$303/MiY)),0)),5)*(DD$7&gt;=$E$303)</f>
        <v>0</v>
      </c>
      <c r="DE303" s="155">
        <f>ROUND(($D$303/MiY*(SUM($J$303:DD303)&lt;=1)+IF(SUM($J$303:DD303)+($D$303/MiY)&gt;1,1-(SUM($J$303:DD303)+($D$303/MiY)),0)),5)*(DE$7&gt;=$E$303)</f>
        <v>0</v>
      </c>
      <c r="DF303" s="155">
        <f>ROUND(($D$303/MiY*(SUM($J$303:DE303)&lt;=1)+IF(SUM($J$303:DE303)+($D$303/MiY)&gt;1,1-(SUM($J$303:DE303)+($D$303/MiY)),0)),5)*(DF$7&gt;=$E$303)</f>
        <v>0</v>
      </c>
      <c r="DG303" s="155">
        <f>ROUND(($D$303/MiY*(SUM($J$303:DF303)&lt;=1)+IF(SUM($J$303:DF303)+($D$303/MiY)&gt;1,1-(SUM($J$303:DF303)+($D$303/MiY)),0)),5)*(DG$7&gt;=$E$303)</f>
        <v>0</v>
      </c>
      <c r="DH303" s="155">
        <f>ROUND(($D$303/MiY*(SUM($J$303:DG303)&lt;=1)+IF(SUM($J$303:DG303)+($D$303/MiY)&gt;1,1-(SUM($J$303:DG303)+($D$303/MiY)),0)),5)*(DH$7&gt;=$E$303)</f>
        <v>0</v>
      </c>
      <c r="DI303" s="155">
        <f>ROUND(($D$303/MiY*(SUM($J$303:DH303)&lt;=1)+IF(SUM($J$303:DH303)+($D$303/MiY)&gt;1,1-(SUM($J$303:DH303)+($D$303/MiY)),0)),5)*(DI$7&gt;=$E$303)</f>
        <v>0</v>
      </c>
      <c r="DJ303" s="155">
        <f>ROUND(($D$303/MiY*(SUM($J$303:DI303)&lt;=1)+IF(SUM($J$303:DI303)+($D$303/MiY)&gt;1,1-(SUM($J$303:DI303)+($D$303/MiY)),0)),5)*(DJ$7&gt;=$E$303)</f>
        <v>0</v>
      </c>
      <c r="DK303" s="155">
        <f>ROUND(($D$303/MiY*(SUM($J$303:DJ303)&lt;=1)+IF(SUM($J$303:DJ303)+($D$303/MiY)&gt;1,1-(SUM($J$303:DJ303)+($D$303/MiY)),0)),5)*(DK$7&gt;=$E$303)</f>
        <v>0</v>
      </c>
      <c r="DL303" s="155">
        <f>ROUND(($D$303/MiY*(SUM($J$303:DK303)&lt;=1)+IF(SUM($J$303:DK303)+($D$303/MiY)&gt;1,1-(SUM($J$303:DK303)+($D$303/MiY)),0)),5)*(DL$7&gt;=$E$303)</f>
        <v>0</v>
      </c>
      <c r="DM303" s="155">
        <f>ROUND(($D$303/MiY*(SUM($J$303:DL303)&lt;=1)+IF(SUM($J$303:DL303)+($D$303/MiY)&gt;1,1-(SUM($J$303:DL303)+($D$303/MiY)),0)),5)*(DM$7&gt;=$E$303)</f>
        <v>0</v>
      </c>
      <c r="DN303" s="155">
        <f>ROUND(($D$303/MiY*(SUM($J$303:DM303)&lt;=1)+IF(SUM($J$303:DM303)+($D$303/MiY)&gt;1,1-(SUM($J$303:DM303)+($D$303/MiY)),0)),5)*(DN$7&gt;=$E$303)</f>
        <v>0</v>
      </c>
      <c r="DO303" s="155">
        <f>ROUND(($D$303/MiY*(SUM($J$303:DN303)&lt;=1)+IF(SUM($J$303:DN303)+($D$303/MiY)&gt;1,1-(SUM($J$303:DN303)+($D$303/MiY)),0)),5)*(DO$7&gt;=$E$303)</f>
        <v>0</v>
      </c>
      <c r="DP303" s="155">
        <f>ROUND(($D$303/MiY*(SUM($J$303:DO303)&lt;=1)+IF(SUM($J$303:DO303)+($D$303/MiY)&gt;1,1-(SUM($J$303:DO303)+($D$303/MiY)),0)),5)*(DP$7&gt;=$E$303)</f>
        <v>0</v>
      </c>
      <c r="DQ303" s="155">
        <f>ROUND(($D$303/MiY*(SUM($J$303:DP303)&lt;=1)+IF(SUM($J$303:DP303)+($D$303/MiY)&gt;1,1-(SUM($J$303:DP303)+($D$303/MiY)),0)),5)*(DQ$7&gt;=$E$303)</f>
        <v>0</v>
      </c>
      <c r="DR303" s="155">
        <f>ROUND(($D$303/MiY*(SUM($J$303:DQ303)&lt;=1)+IF(SUM($J$303:DQ303)+($D$303/MiY)&gt;1,1-(SUM($J$303:DQ303)+($D$303/MiY)),0)),5)*(DR$7&gt;=$E$303)</f>
        <v>0</v>
      </c>
      <c r="DS303" s="155">
        <f>ROUND(($D$303/MiY*(SUM($J$303:DR303)&lt;=1)+IF(SUM($J$303:DR303)+($D$303/MiY)&gt;1,1-(SUM($J$303:DR303)+($D$303/MiY)),0)),5)*(DS$7&gt;=$E$303)</f>
        <v>0</v>
      </c>
      <c r="DT303" s="155">
        <f>ROUND(($D$303/MiY*(SUM($J$303:DS303)&lt;=1)+IF(SUM($J$303:DS303)+($D$303/MiY)&gt;1,1-(SUM($J$303:DS303)+($D$303/MiY)),0)),5)*(DT$7&gt;=$E$303)</f>
        <v>0</v>
      </c>
      <c r="DU303" s="155">
        <f>ROUND(($D$303/MiY*(SUM($J$303:DT303)&lt;=1)+IF(SUM($J$303:DT303)+($D$303/MiY)&gt;1,1-(SUM($J$303:DT303)+($D$303/MiY)),0)),5)*(DU$7&gt;=$E$303)</f>
        <v>0</v>
      </c>
      <c r="DV303" s="155">
        <f>ROUND(($D$303/MiY*(SUM($J$303:DU303)&lt;=1)+IF(SUM($J$303:DU303)+($D$303/MiY)&gt;1,1-(SUM($J$303:DU303)+($D$303/MiY)),0)),5)*(DV$7&gt;=$E$303)</f>
        <v>0</v>
      </c>
      <c r="DW303" s="155">
        <f>ROUND(($D$303/MiY*(SUM($J$303:DV303)&lt;=1)+IF(SUM($J$303:DV303)+($D$303/MiY)&gt;1,1-(SUM($J$303:DV303)+($D$303/MiY)),0)),5)*(DW$7&gt;=$E$303)</f>
        <v>0</v>
      </c>
      <c r="DX303" s="155">
        <f>ROUND(($D$303/MiY*(SUM($J$303:DW303)&lt;=1)+IF(SUM($J$303:DW303)+($D$303/MiY)&gt;1,1-(SUM($J$303:DW303)+($D$303/MiY)),0)),5)*(DX$7&gt;=$E$303)</f>
        <v>0</v>
      </c>
      <c r="DY303" s="155">
        <f>ROUND(($D$303/MiY*(SUM($J$303:DX303)&lt;=1)+IF(SUM($J$303:DX303)+($D$303/MiY)&gt;1,1-(SUM($J$303:DX303)+($D$303/MiY)),0)),5)*(DY$7&gt;=$E$303)</f>
        <v>0</v>
      </c>
      <c r="DZ303" s="155">
        <f>ROUND(($D$303/MiY*(SUM($J$303:DY303)&lt;=1)+IF(SUM($J$303:DY303)+($D$303/MiY)&gt;1,1-(SUM($J$303:DY303)+($D$303/MiY)),0)),5)*(DZ$7&gt;=$E$303)</f>
        <v>0</v>
      </c>
      <c r="EA303" s="155">
        <f>ROUND(($D$303/MiY*(SUM($J$303:DZ303)&lt;=1)+IF(SUM($J$303:DZ303)+($D$303/MiY)&gt;1,1-(SUM($J$303:DZ303)+($D$303/MiY)),0)),5)*(EA$7&gt;=$E$303)</f>
        <v>0</v>
      </c>
      <c r="EB303" s="155">
        <f>ROUND(($D$303/MiY*(SUM($J$303:EA303)&lt;=1)+IF(SUM($J$303:EA303)+($D$303/MiY)&gt;1,1-(SUM($J$303:EA303)+($D$303/MiY)),0)),5)*(EB$7&gt;=$E$303)</f>
        <v>0</v>
      </c>
    </row>
    <row r="304" spans="2:132" outlineLevel="1" x14ac:dyDescent="0.25">
      <c r="C304" s="318" t="s">
        <v>548</v>
      </c>
      <c r="G304" s="52" t="s">
        <v>604</v>
      </c>
      <c r="H304" s="46">
        <f t="shared" ref="H304" si="4488">SUM(J304:EB304)</f>
        <v>0</v>
      </c>
      <c r="J304" s="82">
        <f>SUM($J$302:$EB$302)*J303</f>
        <v>0</v>
      </c>
      <c r="K304" s="82">
        <f t="shared" ref="K304:BV304" si="4489">SUM($J$302:$EB$302)*K303</f>
        <v>0</v>
      </c>
      <c r="L304" s="82">
        <f t="shared" si="4489"/>
        <v>0</v>
      </c>
      <c r="M304" s="82">
        <f t="shared" si="4489"/>
        <v>0</v>
      </c>
      <c r="N304" s="82">
        <f t="shared" si="4489"/>
        <v>0</v>
      </c>
      <c r="O304" s="82">
        <f t="shared" si="4489"/>
        <v>0</v>
      </c>
      <c r="P304" s="82">
        <f t="shared" si="4489"/>
        <v>0</v>
      </c>
      <c r="Q304" s="82">
        <f t="shared" si="4489"/>
        <v>0</v>
      </c>
      <c r="R304" s="82">
        <f t="shared" si="4489"/>
        <v>0</v>
      </c>
      <c r="S304" s="82">
        <f t="shared" si="4489"/>
        <v>0</v>
      </c>
      <c r="T304" s="82">
        <f t="shared" si="4489"/>
        <v>0</v>
      </c>
      <c r="U304" s="82">
        <f t="shared" si="4489"/>
        <v>0</v>
      </c>
      <c r="V304" s="82">
        <f t="shared" si="4489"/>
        <v>0</v>
      </c>
      <c r="W304" s="82">
        <f t="shared" si="4489"/>
        <v>0</v>
      </c>
      <c r="X304" s="82">
        <f t="shared" si="4489"/>
        <v>0</v>
      </c>
      <c r="Y304" s="82">
        <f t="shared" si="4489"/>
        <v>0</v>
      </c>
      <c r="Z304" s="82">
        <f t="shared" si="4489"/>
        <v>0</v>
      </c>
      <c r="AA304" s="82">
        <f t="shared" si="4489"/>
        <v>0</v>
      </c>
      <c r="AB304" s="82">
        <f t="shared" si="4489"/>
        <v>0</v>
      </c>
      <c r="AC304" s="82">
        <f t="shared" si="4489"/>
        <v>0</v>
      </c>
      <c r="AD304" s="82">
        <f t="shared" si="4489"/>
        <v>0</v>
      </c>
      <c r="AE304" s="82">
        <f t="shared" si="4489"/>
        <v>0</v>
      </c>
      <c r="AF304" s="82">
        <f t="shared" si="4489"/>
        <v>0</v>
      </c>
      <c r="AG304" s="82">
        <f t="shared" si="4489"/>
        <v>0</v>
      </c>
      <c r="AH304" s="82">
        <f t="shared" si="4489"/>
        <v>0</v>
      </c>
      <c r="AI304" s="82">
        <f t="shared" si="4489"/>
        <v>0</v>
      </c>
      <c r="AJ304" s="82">
        <f t="shared" si="4489"/>
        <v>0</v>
      </c>
      <c r="AK304" s="82">
        <f t="shared" si="4489"/>
        <v>0</v>
      </c>
      <c r="AL304" s="82">
        <f t="shared" si="4489"/>
        <v>0</v>
      </c>
      <c r="AM304" s="82">
        <f t="shared" si="4489"/>
        <v>0</v>
      </c>
      <c r="AN304" s="82">
        <f t="shared" si="4489"/>
        <v>0</v>
      </c>
      <c r="AO304" s="82">
        <f t="shared" si="4489"/>
        <v>0</v>
      </c>
      <c r="AP304" s="82">
        <f t="shared" si="4489"/>
        <v>0</v>
      </c>
      <c r="AQ304" s="82">
        <f t="shared" si="4489"/>
        <v>0</v>
      </c>
      <c r="AR304" s="82">
        <f t="shared" si="4489"/>
        <v>0</v>
      </c>
      <c r="AS304" s="82">
        <f t="shared" si="4489"/>
        <v>0</v>
      </c>
      <c r="AT304" s="82">
        <f t="shared" si="4489"/>
        <v>0</v>
      </c>
      <c r="AU304" s="82">
        <f t="shared" si="4489"/>
        <v>0</v>
      </c>
      <c r="AV304" s="82">
        <f t="shared" si="4489"/>
        <v>0</v>
      </c>
      <c r="AW304" s="82">
        <f t="shared" si="4489"/>
        <v>0</v>
      </c>
      <c r="AX304" s="82">
        <f t="shared" si="4489"/>
        <v>0</v>
      </c>
      <c r="AY304" s="82">
        <f t="shared" si="4489"/>
        <v>0</v>
      </c>
      <c r="AZ304" s="82">
        <f t="shared" si="4489"/>
        <v>0</v>
      </c>
      <c r="BA304" s="82">
        <f t="shared" si="4489"/>
        <v>0</v>
      </c>
      <c r="BB304" s="82">
        <f t="shared" si="4489"/>
        <v>0</v>
      </c>
      <c r="BC304" s="82">
        <f t="shared" si="4489"/>
        <v>0</v>
      </c>
      <c r="BD304" s="82">
        <f t="shared" si="4489"/>
        <v>0</v>
      </c>
      <c r="BE304" s="82">
        <f t="shared" si="4489"/>
        <v>0</v>
      </c>
      <c r="BF304" s="82">
        <f t="shared" si="4489"/>
        <v>0</v>
      </c>
      <c r="BG304" s="82">
        <f t="shared" si="4489"/>
        <v>0</v>
      </c>
      <c r="BH304" s="82">
        <f t="shared" si="4489"/>
        <v>0</v>
      </c>
      <c r="BI304" s="82">
        <f t="shared" si="4489"/>
        <v>0</v>
      </c>
      <c r="BJ304" s="82">
        <f t="shared" si="4489"/>
        <v>0</v>
      </c>
      <c r="BK304" s="82">
        <f t="shared" si="4489"/>
        <v>0</v>
      </c>
      <c r="BL304" s="82">
        <f t="shared" si="4489"/>
        <v>0</v>
      </c>
      <c r="BM304" s="82">
        <f t="shared" si="4489"/>
        <v>0</v>
      </c>
      <c r="BN304" s="82">
        <f t="shared" si="4489"/>
        <v>0</v>
      </c>
      <c r="BO304" s="82">
        <f t="shared" si="4489"/>
        <v>0</v>
      </c>
      <c r="BP304" s="82">
        <f t="shared" si="4489"/>
        <v>0</v>
      </c>
      <c r="BQ304" s="82">
        <f t="shared" si="4489"/>
        <v>0</v>
      </c>
      <c r="BR304" s="82">
        <f t="shared" si="4489"/>
        <v>0</v>
      </c>
      <c r="BS304" s="82">
        <f t="shared" si="4489"/>
        <v>0</v>
      </c>
      <c r="BT304" s="82">
        <f t="shared" si="4489"/>
        <v>0</v>
      </c>
      <c r="BU304" s="82">
        <f t="shared" si="4489"/>
        <v>0</v>
      </c>
      <c r="BV304" s="82">
        <f t="shared" si="4489"/>
        <v>0</v>
      </c>
      <c r="BW304" s="82">
        <f t="shared" ref="BW304:EB304" si="4490">SUM($J$302:$EB$302)*BW303</f>
        <v>0</v>
      </c>
      <c r="BX304" s="82">
        <f t="shared" si="4490"/>
        <v>0</v>
      </c>
      <c r="BY304" s="82">
        <f t="shared" si="4490"/>
        <v>0</v>
      </c>
      <c r="BZ304" s="82">
        <f t="shared" si="4490"/>
        <v>0</v>
      </c>
      <c r="CA304" s="82">
        <f t="shared" si="4490"/>
        <v>0</v>
      </c>
      <c r="CB304" s="82">
        <f t="shared" si="4490"/>
        <v>0</v>
      </c>
      <c r="CC304" s="82">
        <f t="shared" si="4490"/>
        <v>0</v>
      </c>
      <c r="CD304" s="82">
        <f t="shared" si="4490"/>
        <v>0</v>
      </c>
      <c r="CE304" s="82">
        <f t="shared" si="4490"/>
        <v>0</v>
      </c>
      <c r="CF304" s="82">
        <f t="shared" si="4490"/>
        <v>0</v>
      </c>
      <c r="CG304" s="82">
        <f t="shared" si="4490"/>
        <v>0</v>
      </c>
      <c r="CH304" s="82">
        <f t="shared" si="4490"/>
        <v>0</v>
      </c>
      <c r="CI304" s="82">
        <f t="shared" si="4490"/>
        <v>0</v>
      </c>
      <c r="CJ304" s="82">
        <f t="shared" si="4490"/>
        <v>0</v>
      </c>
      <c r="CK304" s="82">
        <f t="shared" si="4490"/>
        <v>0</v>
      </c>
      <c r="CL304" s="82">
        <f t="shared" si="4490"/>
        <v>0</v>
      </c>
      <c r="CM304" s="82">
        <f t="shared" si="4490"/>
        <v>0</v>
      </c>
      <c r="CN304" s="82">
        <f t="shared" si="4490"/>
        <v>0</v>
      </c>
      <c r="CO304" s="82">
        <f t="shared" si="4490"/>
        <v>0</v>
      </c>
      <c r="CP304" s="82">
        <f t="shared" si="4490"/>
        <v>0</v>
      </c>
      <c r="CQ304" s="82">
        <f t="shared" si="4490"/>
        <v>0</v>
      </c>
      <c r="CR304" s="82">
        <f t="shared" si="4490"/>
        <v>0</v>
      </c>
      <c r="CS304" s="82">
        <f t="shared" si="4490"/>
        <v>0</v>
      </c>
      <c r="CT304" s="82">
        <f t="shared" si="4490"/>
        <v>0</v>
      </c>
      <c r="CU304" s="82">
        <f t="shared" si="4490"/>
        <v>0</v>
      </c>
      <c r="CV304" s="82">
        <f t="shared" si="4490"/>
        <v>0</v>
      </c>
      <c r="CW304" s="82">
        <f t="shared" si="4490"/>
        <v>0</v>
      </c>
      <c r="CX304" s="82">
        <f t="shared" si="4490"/>
        <v>0</v>
      </c>
      <c r="CY304" s="82">
        <f t="shared" si="4490"/>
        <v>0</v>
      </c>
      <c r="CZ304" s="82">
        <f t="shared" si="4490"/>
        <v>0</v>
      </c>
      <c r="DA304" s="82">
        <f t="shared" si="4490"/>
        <v>0</v>
      </c>
      <c r="DB304" s="82">
        <f t="shared" si="4490"/>
        <v>0</v>
      </c>
      <c r="DC304" s="82">
        <f t="shared" si="4490"/>
        <v>0</v>
      </c>
      <c r="DD304" s="82">
        <f t="shared" si="4490"/>
        <v>0</v>
      </c>
      <c r="DE304" s="82">
        <f t="shared" si="4490"/>
        <v>0</v>
      </c>
      <c r="DF304" s="82">
        <f t="shared" si="4490"/>
        <v>0</v>
      </c>
      <c r="DG304" s="82">
        <f t="shared" si="4490"/>
        <v>0</v>
      </c>
      <c r="DH304" s="82">
        <f t="shared" si="4490"/>
        <v>0</v>
      </c>
      <c r="DI304" s="82">
        <f t="shared" si="4490"/>
        <v>0</v>
      </c>
      <c r="DJ304" s="82">
        <f t="shared" si="4490"/>
        <v>0</v>
      </c>
      <c r="DK304" s="82">
        <f t="shared" si="4490"/>
        <v>0</v>
      </c>
      <c r="DL304" s="82">
        <f t="shared" si="4490"/>
        <v>0</v>
      </c>
      <c r="DM304" s="82">
        <f t="shared" si="4490"/>
        <v>0</v>
      </c>
      <c r="DN304" s="82">
        <f t="shared" si="4490"/>
        <v>0</v>
      </c>
      <c r="DO304" s="82">
        <f t="shared" si="4490"/>
        <v>0</v>
      </c>
      <c r="DP304" s="82">
        <f t="shared" si="4490"/>
        <v>0</v>
      </c>
      <c r="DQ304" s="82">
        <f t="shared" si="4490"/>
        <v>0</v>
      </c>
      <c r="DR304" s="82">
        <f t="shared" si="4490"/>
        <v>0</v>
      </c>
      <c r="DS304" s="82">
        <f t="shared" si="4490"/>
        <v>0</v>
      </c>
      <c r="DT304" s="82">
        <f t="shared" si="4490"/>
        <v>0</v>
      </c>
      <c r="DU304" s="82">
        <f t="shared" si="4490"/>
        <v>0</v>
      </c>
      <c r="DV304" s="82">
        <f t="shared" si="4490"/>
        <v>0</v>
      </c>
      <c r="DW304" s="82">
        <f t="shared" si="4490"/>
        <v>0</v>
      </c>
      <c r="DX304" s="82">
        <f t="shared" si="4490"/>
        <v>0</v>
      </c>
      <c r="DY304" s="82">
        <f t="shared" si="4490"/>
        <v>0</v>
      </c>
      <c r="DZ304" s="82">
        <f t="shared" si="4490"/>
        <v>0</v>
      </c>
      <c r="EA304" s="82">
        <f t="shared" si="4490"/>
        <v>0</v>
      </c>
      <c r="EB304" s="82">
        <f t="shared" si="4490"/>
        <v>0</v>
      </c>
    </row>
    <row r="305" spans="3:132" outlineLevel="1" x14ac:dyDescent="0.25">
      <c r="C305" s="318" t="s">
        <v>527</v>
      </c>
      <c r="D305" s="31">
        <f>Costs!$K$39</f>
        <v>1.9</v>
      </c>
      <c r="E305" s="31">
        <f>Costs!$K$40</f>
        <v>0.4</v>
      </c>
      <c r="G305" s="52" t="s">
        <v>220</v>
      </c>
      <c r="H305" s="29"/>
      <c r="J305" s="312">
        <f t="shared" ref="J305:BU305" si="4491">$D305-$E305</f>
        <v>1.5</v>
      </c>
      <c r="K305" s="312">
        <f t="shared" si="4491"/>
        <v>1.5</v>
      </c>
      <c r="L305" s="312">
        <f t="shared" si="4491"/>
        <v>1.5</v>
      </c>
      <c r="M305" s="312">
        <f t="shared" si="4491"/>
        <v>1.5</v>
      </c>
      <c r="N305" s="312">
        <f t="shared" si="4491"/>
        <v>1.5</v>
      </c>
      <c r="O305" s="312">
        <f t="shared" si="4491"/>
        <v>1.5</v>
      </c>
      <c r="P305" s="312">
        <f t="shared" si="4491"/>
        <v>1.5</v>
      </c>
      <c r="Q305" s="312">
        <f t="shared" si="4491"/>
        <v>1.5</v>
      </c>
      <c r="R305" s="312">
        <f t="shared" si="4491"/>
        <v>1.5</v>
      </c>
      <c r="S305" s="312">
        <f t="shared" si="4491"/>
        <v>1.5</v>
      </c>
      <c r="T305" s="312">
        <f t="shared" si="4491"/>
        <v>1.5</v>
      </c>
      <c r="U305" s="312">
        <f t="shared" si="4491"/>
        <v>1.5</v>
      </c>
      <c r="V305" s="312">
        <f t="shared" si="4491"/>
        <v>1.5</v>
      </c>
      <c r="W305" s="312">
        <f t="shared" si="4491"/>
        <v>1.5</v>
      </c>
      <c r="X305" s="312">
        <f t="shared" si="4491"/>
        <v>1.5</v>
      </c>
      <c r="Y305" s="312">
        <f t="shared" si="4491"/>
        <v>1.5</v>
      </c>
      <c r="Z305" s="312">
        <f t="shared" si="4491"/>
        <v>1.5</v>
      </c>
      <c r="AA305" s="312">
        <f t="shared" si="4491"/>
        <v>1.5</v>
      </c>
      <c r="AB305" s="312">
        <f t="shared" si="4491"/>
        <v>1.5</v>
      </c>
      <c r="AC305" s="312">
        <f t="shared" si="4491"/>
        <v>1.5</v>
      </c>
      <c r="AD305" s="312">
        <f t="shared" si="4491"/>
        <v>1.5</v>
      </c>
      <c r="AE305" s="312">
        <f t="shared" si="4491"/>
        <v>1.5</v>
      </c>
      <c r="AF305" s="312">
        <f t="shared" si="4491"/>
        <v>1.5</v>
      </c>
      <c r="AG305" s="312">
        <f t="shared" si="4491"/>
        <v>1.5</v>
      </c>
      <c r="AH305" s="312">
        <f t="shared" si="4491"/>
        <v>1.5</v>
      </c>
      <c r="AI305" s="312">
        <f t="shared" si="4491"/>
        <v>1.5</v>
      </c>
      <c r="AJ305" s="312">
        <f t="shared" si="4491"/>
        <v>1.5</v>
      </c>
      <c r="AK305" s="312">
        <f t="shared" si="4491"/>
        <v>1.5</v>
      </c>
      <c r="AL305" s="312">
        <f t="shared" si="4491"/>
        <v>1.5</v>
      </c>
      <c r="AM305" s="312">
        <f t="shared" si="4491"/>
        <v>1.5</v>
      </c>
      <c r="AN305" s="312">
        <f t="shared" si="4491"/>
        <v>1.5</v>
      </c>
      <c r="AO305" s="312">
        <f t="shared" si="4491"/>
        <v>1.5</v>
      </c>
      <c r="AP305" s="312">
        <f t="shared" si="4491"/>
        <v>1.5</v>
      </c>
      <c r="AQ305" s="312">
        <f t="shared" si="4491"/>
        <v>1.5</v>
      </c>
      <c r="AR305" s="312">
        <f t="shared" si="4491"/>
        <v>1.5</v>
      </c>
      <c r="AS305" s="312">
        <f t="shared" si="4491"/>
        <v>1.5</v>
      </c>
      <c r="AT305" s="312">
        <f t="shared" si="4491"/>
        <v>1.5</v>
      </c>
      <c r="AU305" s="312">
        <f t="shared" si="4491"/>
        <v>1.5</v>
      </c>
      <c r="AV305" s="312">
        <f t="shared" si="4491"/>
        <v>1.5</v>
      </c>
      <c r="AW305" s="312">
        <f t="shared" si="4491"/>
        <v>1.5</v>
      </c>
      <c r="AX305" s="312">
        <f t="shared" si="4491"/>
        <v>1.5</v>
      </c>
      <c r="AY305" s="312">
        <f t="shared" si="4491"/>
        <v>1.5</v>
      </c>
      <c r="AZ305" s="312">
        <f t="shared" si="4491"/>
        <v>1.5</v>
      </c>
      <c r="BA305" s="312">
        <f t="shared" si="4491"/>
        <v>1.5</v>
      </c>
      <c r="BB305" s="312">
        <f t="shared" si="4491"/>
        <v>1.5</v>
      </c>
      <c r="BC305" s="312">
        <f t="shared" si="4491"/>
        <v>1.5</v>
      </c>
      <c r="BD305" s="312">
        <f t="shared" si="4491"/>
        <v>1.5</v>
      </c>
      <c r="BE305" s="312">
        <f t="shared" si="4491"/>
        <v>1.5</v>
      </c>
      <c r="BF305" s="312">
        <f t="shared" si="4491"/>
        <v>1.5</v>
      </c>
      <c r="BG305" s="312">
        <f t="shared" si="4491"/>
        <v>1.5</v>
      </c>
      <c r="BH305" s="312">
        <f t="shared" si="4491"/>
        <v>1.5</v>
      </c>
      <c r="BI305" s="312">
        <f t="shared" si="4491"/>
        <v>1.5</v>
      </c>
      <c r="BJ305" s="312">
        <f t="shared" si="4491"/>
        <v>1.5</v>
      </c>
      <c r="BK305" s="312">
        <f t="shared" si="4491"/>
        <v>1.5</v>
      </c>
      <c r="BL305" s="312">
        <f t="shared" si="4491"/>
        <v>1.5</v>
      </c>
      <c r="BM305" s="312">
        <f t="shared" si="4491"/>
        <v>1.5</v>
      </c>
      <c r="BN305" s="312">
        <f t="shared" si="4491"/>
        <v>1.5</v>
      </c>
      <c r="BO305" s="312">
        <f t="shared" si="4491"/>
        <v>1.5</v>
      </c>
      <c r="BP305" s="312">
        <f t="shared" si="4491"/>
        <v>1.5</v>
      </c>
      <c r="BQ305" s="312">
        <f t="shared" si="4491"/>
        <v>1.5</v>
      </c>
      <c r="BR305" s="312">
        <f t="shared" si="4491"/>
        <v>1.5</v>
      </c>
      <c r="BS305" s="312">
        <f t="shared" si="4491"/>
        <v>1.5</v>
      </c>
      <c r="BT305" s="312">
        <f t="shared" si="4491"/>
        <v>1.5</v>
      </c>
      <c r="BU305" s="312">
        <f t="shared" si="4491"/>
        <v>1.5</v>
      </c>
      <c r="BV305" s="312">
        <f t="shared" ref="BV305:EB305" si="4492">$D305-$E305</f>
        <v>1.5</v>
      </c>
      <c r="BW305" s="312">
        <f t="shared" si="4492"/>
        <v>1.5</v>
      </c>
      <c r="BX305" s="312">
        <f t="shared" si="4492"/>
        <v>1.5</v>
      </c>
      <c r="BY305" s="312">
        <f t="shared" si="4492"/>
        <v>1.5</v>
      </c>
      <c r="BZ305" s="312">
        <f t="shared" si="4492"/>
        <v>1.5</v>
      </c>
      <c r="CA305" s="312">
        <f t="shared" si="4492"/>
        <v>1.5</v>
      </c>
      <c r="CB305" s="312">
        <f t="shared" si="4492"/>
        <v>1.5</v>
      </c>
      <c r="CC305" s="312">
        <f t="shared" si="4492"/>
        <v>1.5</v>
      </c>
      <c r="CD305" s="312">
        <f t="shared" si="4492"/>
        <v>1.5</v>
      </c>
      <c r="CE305" s="312">
        <f t="shared" si="4492"/>
        <v>1.5</v>
      </c>
      <c r="CF305" s="312">
        <f t="shared" si="4492"/>
        <v>1.5</v>
      </c>
      <c r="CG305" s="312">
        <f t="shared" si="4492"/>
        <v>1.5</v>
      </c>
      <c r="CH305" s="312">
        <f t="shared" si="4492"/>
        <v>1.5</v>
      </c>
      <c r="CI305" s="312">
        <f t="shared" si="4492"/>
        <v>1.5</v>
      </c>
      <c r="CJ305" s="312">
        <f t="shared" si="4492"/>
        <v>1.5</v>
      </c>
      <c r="CK305" s="312">
        <f t="shared" si="4492"/>
        <v>1.5</v>
      </c>
      <c r="CL305" s="312">
        <f t="shared" si="4492"/>
        <v>1.5</v>
      </c>
      <c r="CM305" s="312">
        <f t="shared" si="4492"/>
        <v>1.5</v>
      </c>
      <c r="CN305" s="312">
        <f t="shared" si="4492"/>
        <v>1.5</v>
      </c>
      <c r="CO305" s="312">
        <f t="shared" si="4492"/>
        <v>1.5</v>
      </c>
      <c r="CP305" s="312">
        <f t="shared" si="4492"/>
        <v>1.5</v>
      </c>
      <c r="CQ305" s="312">
        <f t="shared" si="4492"/>
        <v>1.5</v>
      </c>
      <c r="CR305" s="312">
        <f t="shared" si="4492"/>
        <v>1.5</v>
      </c>
      <c r="CS305" s="312">
        <f t="shared" si="4492"/>
        <v>1.5</v>
      </c>
      <c r="CT305" s="312">
        <f t="shared" si="4492"/>
        <v>1.5</v>
      </c>
      <c r="CU305" s="312">
        <f t="shared" si="4492"/>
        <v>1.5</v>
      </c>
      <c r="CV305" s="312">
        <f t="shared" si="4492"/>
        <v>1.5</v>
      </c>
      <c r="CW305" s="312">
        <f t="shared" si="4492"/>
        <v>1.5</v>
      </c>
      <c r="CX305" s="312">
        <f t="shared" si="4492"/>
        <v>1.5</v>
      </c>
      <c r="CY305" s="312">
        <f t="shared" si="4492"/>
        <v>1.5</v>
      </c>
      <c r="CZ305" s="312">
        <f t="shared" si="4492"/>
        <v>1.5</v>
      </c>
      <c r="DA305" s="312">
        <f t="shared" si="4492"/>
        <v>1.5</v>
      </c>
      <c r="DB305" s="312">
        <f t="shared" si="4492"/>
        <v>1.5</v>
      </c>
      <c r="DC305" s="312">
        <f t="shared" si="4492"/>
        <v>1.5</v>
      </c>
      <c r="DD305" s="312">
        <f t="shared" si="4492"/>
        <v>1.5</v>
      </c>
      <c r="DE305" s="312">
        <f t="shared" si="4492"/>
        <v>1.5</v>
      </c>
      <c r="DF305" s="312">
        <f t="shared" si="4492"/>
        <v>1.5</v>
      </c>
      <c r="DG305" s="312">
        <f t="shared" si="4492"/>
        <v>1.5</v>
      </c>
      <c r="DH305" s="312">
        <f t="shared" si="4492"/>
        <v>1.5</v>
      </c>
      <c r="DI305" s="312">
        <f t="shared" si="4492"/>
        <v>1.5</v>
      </c>
      <c r="DJ305" s="312">
        <f t="shared" si="4492"/>
        <v>1.5</v>
      </c>
      <c r="DK305" s="312">
        <f t="shared" si="4492"/>
        <v>1.5</v>
      </c>
      <c r="DL305" s="312">
        <f t="shared" si="4492"/>
        <v>1.5</v>
      </c>
      <c r="DM305" s="312">
        <f t="shared" si="4492"/>
        <v>1.5</v>
      </c>
      <c r="DN305" s="312">
        <f t="shared" si="4492"/>
        <v>1.5</v>
      </c>
      <c r="DO305" s="312">
        <f t="shared" si="4492"/>
        <v>1.5</v>
      </c>
      <c r="DP305" s="312">
        <f t="shared" si="4492"/>
        <v>1.5</v>
      </c>
      <c r="DQ305" s="312">
        <f t="shared" si="4492"/>
        <v>1.5</v>
      </c>
      <c r="DR305" s="312">
        <f t="shared" si="4492"/>
        <v>1.5</v>
      </c>
      <c r="DS305" s="312">
        <f t="shared" si="4492"/>
        <v>1.5</v>
      </c>
      <c r="DT305" s="312">
        <f t="shared" si="4492"/>
        <v>1.5</v>
      </c>
      <c r="DU305" s="312">
        <f t="shared" si="4492"/>
        <v>1.5</v>
      </c>
      <c r="DV305" s="312">
        <f t="shared" si="4492"/>
        <v>1.5</v>
      </c>
      <c r="DW305" s="312">
        <f t="shared" si="4492"/>
        <v>1.5</v>
      </c>
      <c r="DX305" s="312">
        <f t="shared" si="4492"/>
        <v>1.5</v>
      </c>
      <c r="DY305" s="312">
        <f t="shared" si="4492"/>
        <v>1.5</v>
      </c>
      <c r="DZ305" s="312">
        <f t="shared" si="4492"/>
        <v>1.5</v>
      </c>
      <c r="EA305" s="312">
        <f t="shared" si="4492"/>
        <v>1.5</v>
      </c>
      <c r="EB305" s="312">
        <f t="shared" si="4492"/>
        <v>1.5</v>
      </c>
    </row>
    <row r="306" spans="3:132" outlineLevel="1" x14ac:dyDescent="0.25">
      <c r="C306" s="327" t="s">
        <v>549</v>
      </c>
      <c r="D306" s="38"/>
      <c r="E306" s="38"/>
      <c r="F306" s="38"/>
      <c r="G306" s="55" t="s">
        <v>220</v>
      </c>
      <c r="H306" s="316">
        <f t="shared" ref="H306" si="4493">SUM(J306:EB306)</f>
        <v>0</v>
      </c>
      <c r="I306" s="38"/>
      <c r="J306" s="314">
        <f t="shared" ref="J306" si="4494">J304*J305</f>
        <v>0</v>
      </c>
      <c r="K306" s="314">
        <f t="shared" ref="K306" si="4495">K304*K305</f>
        <v>0</v>
      </c>
      <c r="L306" s="314">
        <f t="shared" ref="L306" si="4496">L304*L305</f>
        <v>0</v>
      </c>
      <c r="M306" s="314">
        <f t="shared" ref="M306" si="4497">M304*M305</f>
        <v>0</v>
      </c>
      <c r="N306" s="314">
        <f t="shared" ref="N306" si="4498">N304*N305</f>
        <v>0</v>
      </c>
      <c r="O306" s="314">
        <f t="shared" ref="O306" si="4499">O304*O305</f>
        <v>0</v>
      </c>
      <c r="P306" s="314">
        <f t="shared" ref="P306" si="4500">P304*P305</f>
        <v>0</v>
      </c>
      <c r="Q306" s="314">
        <f t="shared" ref="Q306" si="4501">Q304*Q305</f>
        <v>0</v>
      </c>
      <c r="R306" s="314">
        <f t="shared" ref="R306" si="4502">R304*R305</f>
        <v>0</v>
      </c>
      <c r="S306" s="314">
        <f t="shared" ref="S306" si="4503">S304*S305</f>
        <v>0</v>
      </c>
      <c r="T306" s="314">
        <f t="shared" ref="T306" si="4504">T304*T305</f>
        <v>0</v>
      </c>
      <c r="U306" s="314">
        <f t="shared" ref="U306" si="4505">U304*U305</f>
        <v>0</v>
      </c>
      <c r="V306" s="314">
        <f t="shared" ref="V306" si="4506">V304*V305</f>
        <v>0</v>
      </c>
      <c r="W306" s="314">
        <f t="shared" ref="W306" si="4507">W304*W305</f>
        <v>0</v>
      </c>
      <c r="X306" s="314">
        <f t="shared" ref="X306" si="4508">X304*X305</f>
        <v>0</v>
      </c>
      <c r="Y306" s="314">
        <f t="shared" ref="Y306" si="4509">Y304*Y305</f>
        <v>0</v>
      </c>
      <c r="Z306" s="314">
        <f>Z304*Z305</f>
        <v>0</v>
      </c>
      <c r="AA306" s="314">
        <f t="shared" ref="AA306" si="4510">AA304*AA305</f>
        <v>0</v>
      </c>
      <c r="AB306" s="314">
        <f t="shared" ref="AB306" si="4511">AB304*AB305</f>
        <v>0</v>
      </c>
      <c r="AC306" s="314">
        <f t="shared" ref="AC306" si="4512">AC304*AC305</f>
        <v>0</v>
      </c>
      <c r="AD306" s="314">
        <f t="shared" ref="AD306" si="4513">AD304*AD305</f>
        <v>0</v>
      </c>
      <c r="AE306" s="314">
        <f t="shared" ref="AE306" si="4514">AE304*AE305</f>
        <v>0</v>
      </c>
      <c r="AF306" s="314">
        <f t="shared" ref="AF306" si="4515">AF304*AF305</f>
        <v>0</v>
      </c>
      <c r="AG306" s="314">
        <f t="shared" ref="AG306" si="4516">AG304*AG305</f>
        <v>0</v>
      </c>
      <c r="AH306" s="314">
        <f t="shared" ref="AH306" si="4517">AH304*AH305</f>
        <v>0</v>
      </c>
      <c r="AI306" s="314">
        <f t="shared" ref="AI306" si="4518">AI304*AI305</f>
        <v>0</v>
      </c>
      <c r="AJ306" s="314">
        <f t="shared" ref="AJ306" si="4519">AJ304*AJ305</f>
        <v>0</v>
      </c>
      <c r="AK306" s="314">
        <f t="shared" ref="AK306" si="4520">AK304*AK305</f>
        <v>0</v>
      </c>
      <c r="AL306" s="314">
        <f t="shared" ref="AL306" si="4521">AL304*AL305</f>
        <v>0</v>
      </c>
      <c r="AM306" s="314">
        <f t="shared" ref="AM306" si="4522">AM304*AM305</f>
        <v>0</v>
      </c>
      <c r="AN306" s="314">
        <f t="shared" ref="AN306" si="4523">AN304*AN305</f>
        <v>0</v>
      </c>
      <c r="AO306" s="314">
        <f t="shared" ref="AO306" si="4524">AO304*AO305</f>
        <v>0</v>
      </c>
      <c r="AP306" s="314">
        <f t="shared" ref="AP306" si="4525">AP304*AP305</f>
        <v>0</v>
      </c>
      <c r="AQ306" s="314">
        <f t="shared" ref="AQ306" si="4526">AQ304*AQ305</f>
        <v>0</v>
      </c>
      <c r="AR306" s="314">
        <f t="shared" ref="AR306" si="4527">AR304*AR305</f>
        <v>0</v>
      </c>
      <c r="AS306" s="314">
        <f t="shared" ref="AS306" si="4528">AS304*AS305</f>
        <v>0</v>
      </c>
      <c r="AT306" s="314">
        <f t="shared" ref="AT306" si="4529">AT304*AT305</f>
        <v>0</v>
      </c>
      <c r="AU306" s="314">
        <f t="shared" ref="AU306" si="4530">AU304*AU305</f>
        <v>0</v>
      </c>
      <c r="AV306" s="314">
        <f t="shared" ref="AV306" si="4531">AV304*AV305</f>
        <v>0</v>
      </c>
      <c r="AW306" s="314">
        <f t="shared" ref="AW306" si="4532">AW304*AW305</f>
        <v>0</v>
      </c>
      <c r="AX306" s="314">
        <f t="shared" ref="AX306" si="4533">AX304*AX305</f>
        <v>0</v>
      </c>
      <c r="AY306" s="314">
        <f t="shared" ref="AY306" si="4534">AY304*AY305</f>
        <v>0</v>
      </c>
      <c r="AZ306" s="314">
        <f t="shared" ref="AZ306" si="4535">AZ304*AZ305</f>
        <v>0</v>
      </c>
      <c r="BA306" s="314">
        <f t="shared" ref="BA306" si="4536">BA304*BA305</f>
        <v>0</v>
      </c>
      <c r="BB306" s="314">
        <f t="shared" ref="BB306" si="4537">BB304*BB305</f>
        <v>0</v>
      </c>
      <c r="BC306" s="314">
        <f t="shared" ref="BC306" si="4538">BC304*BC305</f>
        <v>0</v>
      </c>
      <c r="BD306" s="314">
        <f t="shared" ref="BD306" si="4539">BD304*BD305</f>
        <v>0</v>
      </c>
      <c r="BE306" s="314">
        <f t="shared" ref="BE306" si="4540">BE304*BE305</f>
        <v>0</v>
      </c>
      <c r="BF306" s="314">
        <f t="shared" ref="BF306" si="4541">BF304*BF305</f>
        <v>0</v>
      </c>
      <c r="BG306" s="314">
        <f t="shared" ref="BG306" si="4542">BG304*BG305</f>
        <v>0</v>
      </c>
      <c r="BH306" s="314">
        <f t="shared" ref="BH306" si="4543">BH304*BH305</f>
        <v>0</v>
      </c>
      <c r="BI306" s="314">
        <f t="shared" ref="BI306" si="4544">BI304*BI305</f>
        <v>0</v>
      </c>
      <c r="BJ306" s="314">
        <f t="shared" ref="BJ306" si="4545">BJ304*BJ305</f>
        <v>0</v>
      </c>
      <c r="BK306" s="314">
        <f t="shared" ref="BK306" si="4546">BK304*BK305</f>
        <v>0</v>
      </c>
      <c r="BL306" s="314">
        <f t="shared" ref="BL306" si="4547">BL304*BL305</f>
        <v>0</v>
      </c>
      <c r="BM306" s="314">
        <f t="shared" ref="BM306" si="4548">BM304*BM305</f>
        <v>0</v>
      </c>
      <c r="BN306" s="314">
        <f t="shared" ref="BN306" si="4549">BN304*BN305</f>
        <v>0</v>
      </c>
      <c r="BO306" s="314">
        <f t="shared" ref="BO306" si="4550">BO304*BO305</f>
        <v>0</v>
      </c>
      <c r="BP306" s="314">
        <f t="shared" ref="BP306" si="4551">BP304*BP305</f>
        <v>0</v>
      </c>
      <c r="BQ306" s="314">
        <f t="shared" ref="BQ306" si="4552">BQ304*BQ305</f>
        <v>0</v>
      </c>
      <c r="BR306" s="314">
        <f t="shared" ref="BR306" si="4553">BR304*BR305</f>
        <v>0</v>
      </c>
      <c r="BS306" s="314">
        <f t="shared" ref="BS306" si="4554">BS304*BS305</f>
        <v>0</v>
      </c>
      <c r="BT306" s="314">
        <f t="shared" ref="BT306" si="4555">BT304*BT305</f>
        <v>0</v>
      </c>
      <c r="BU306" s="314">
        <f t="shared" ref="BU306" si="4556">BU304*BU305</f>
        <v>0</v>
      </c>
      <c r="BV306" s="314">
        <f t="shared" ref="BV306" si="4557">BV304*BV305</f>
        <v>0</v>
      </c>
      <c r="BW306" s="314">
        <f t="shared" ref="BW306" si="4558">BW304*BW305</f>
        <v>0</v>
      </c>
      <c r="BX306" s="314">
        <f t="shared" ref="BX306" si="4559">BX304*BX305</f>
        <v>0</v>
      </c>
      <c r="BY306" s="314">
        <f t="shared" ref="BY306" si="4560">BY304*BY305</f>
        <v>0</v>
      </c>
      <c r="BZ306" s="314">
        <f t="shared" ref="BZ306" si="4561">BZ304*BZ305</f>
        <v>0</v>
      </c>
      <c r="CA306" s="314">
        <f t="shared" ref="CA306" si="4562">CA304*CA305</f>
        <v>0</v>
      </c>
      <c r="CB306" s="314">
        <f t="shared" ref="CB306" si="4563">CB304*CB305</f>
        <v>0</v>
      </c>
      <c r="CC306" s="314">
        <f t="shared" ref="CC306" si="4564">CC304*CC305</f>
        <v>0</v>
      </c>
      <c r="CD306" s="314">
        <f t="shared" ref="CD306" si="4565">CD304*CD305</f>
        <v>0</v>
      </c>
      <c r="CE306" s="314">
        <f t="shared" ref="CE306" si="4566">CE304*CE305</f>
        <v>0</v>
      </c>
      <c r="CF306" s="314">
        <f t="shared" ref="CF306" si="4567">CF304*CF305</f>
        <v>0</v>
      </c>
      <c r="CG306" s="314">
        <f t="shared" ref="CG306" si="4568">CG304*CG305</f>
        <v>0</v>
      </c>
      <c r="CH306" s="314">
        <f t="shared" ref="CH306" si="4569">CH304*CH305</f>
        <v>0</v>
      </c>
      <c r="CI306" s="314">
        <f t="shared" ref="CI306" si="4570">CI304*CI305</f>
        <v>0</v>
      </c>
      <c r="CJ306" s="314">
        <f t="shared" ref="CJ306" si="4571">CJ304*CJ305</f>
        <v>0</v>
      </c>
      <c r="CK306" s="314">
        <f t="shared" ref="CK306" si="4572">CK304*CK305</f>
        <v>0</v>
      </c>
      <c r="CL306" s="314">
        <f t="shared" ref="CL306" si="4573">CL304*CL305</f>
        <v>0</v>
      </c>
      <c r="CM306" s="314">
        <f t="shared" ref="CM306" si="4574">CM304*CM305</f>
        <v>0</v>
      </c>
      <c r="CN306" s="314">
        <f t="shared" ref="CN306" si="4575">CN304*CN305</f>
        <v>0</v>
      </c>
      <c r="CO306" s="314">
        <f t="shared" ref="CO306" si="4576">CO304*CO305</f>
        <v>0</v>
      </c>
      <c r="CP306" s="314">
        <f t="shared" ref="CP306" si="4577">CP304*CP305</f>
        <v>0</v>
      </c>
      <c r="CQ306" s="314">
        <f t="shared" ref="CQ306" si="4578">CQ304*CQ305</f>
        <v>0</v>
      </c>
      <c r="CR306" s="314">
        <f t="shared" ref="CR306" si="4579">CR304*CR305</f>
        <v>0</v>
      </c>
      <c r="CS306" s="314">
        <f t="shared" ref="CS306" si="4580">CS304*CS305</f>
        <v>0</v>
      </c>
      <c r="CT306" s="314">
        <f t="shared" ref="CT306" si="4581">CT304*CT305</f>
        <v>0</v>
      </c>
      <c r="CU306" s="314">
        <f t="shared" ref="CU306" si="4582">CU304*CU305</f>
        <v>0</v>
      </c>
      <c r="CV306" s="314">
        <f t="shared" ref="CV306" si="4583">CV304*CV305</f>
        <v>0</v>
      </c>
      <c r="CW306" s="314">
        <f t="shared" ref="CW306" si="4584">CW304*CW305</f>
        <v>0</v>
      </c>
      <c r="CX306" s="314">
        <f t="shared" ref="CX306" si="4585">CX304*CX305</f>
        <v>0</v>
      </c>
      <c r="CY306" s="314">
        <f t="shared" ref="CY306" si="4586">CY304*CY305</f>
        <v>0</v>
      </c>
      <c r="CZ306" s="314">
        <f t="shared" ref="CZ306" si="4587">CZ304*CZ305</f>
        <v>0</v>
      </c>
      <c r="DA306" s="314">
        <f t="shared" ref="DA306" si="4588">DA304*DA305</f>
        <v>0</v>
      </c>
      <c r="DB306" s="314">
        <f t="shared" ref="DB306" si="4589">DB304*DB305</f>
        <v>0</v>
      </c>
      <c r="DC306" s="314">
        <f t="shared" ref="DC306" si="4590">DC304*DC305</f>
        <v>0</v>
      </c>
      <c r="DD306" s="314">
        <f t="shared" ref="DD306" si="4591">DD304*DD305</f>
        <v>0</v>
      </c>
      <c r="DE306" s="314">
        <f t="shared" ref="DE306" si="4592">DE304*DE305</f>
        <v>0</v>
      </c>
      <c r="DF306" s="314">
        <f t="shared" ref="DF306" si="4593">DF304*DF305</f>
        <v>0</v>
      </c>
      <c r="DG306" s="314">
        <f t="shared" ref="DG306" si="4594">DG304*DG305</f>
        <v>0</v>
      </c>
      <c r="DH306" s="314">
        <f t="shared" ref="DH306" si="4595">DH304*DH305</f>
        <v>0</v>
      </c>
      <c r="DI306" s="314">
        <f t="shared" ref="DI306" si="4596">DI304*DI305</f>
        <v>0</v>
      </c>
      <c r="DJ306" s="314">
        <f t="shared" ref="DJ306" si="4597">DJ304*DJ305</f>
        <v>0</v>
      </c>
      <c r="DK306" s="314">
        <f t="shared" ref="DK306" si="4598">DK304*DK305</f>
        <v>0</v>
      </c>
      <c r="DL306" s="314">
        <f t="shared" ref="DL306" si="4599">DL304*DL305</f>
        <v>0</v>
      </c>
      <c r="DM306" s="314">
        <f t="shared" ref="DM306" si="4600">DM304*DM305</f>
        <v>0</v>
      </c>
      <c r="DN306" s="314">
        <f t="shared" ref="DN306" si="4601">DN304*DN305</f>
        <v>0</v>
      </c>
      <c r="DO306" s="314">
        <f t="shared" ref="DO306" si="4602">DO304*DO305</f>
        <v>0</v>
      </c>
      <c r="DP306" s="314">
        <f t="shared" ref="DP306" si="4603">DP304*DP305</f>
        <v>0</v>
      </c>
      <c r="DQ306" s="314">
        <f t="shared" ref="DQ306" si="4604">DQ304*DQ305</f>
        <v>0</v>
      </c>
      <c r="DR306" s="314">
        <f t="shared" ref="DR306" si="4605">DR304*DR305</f>
        <v>0</v>
      </c>
      <c r="DS306" s="314">
        <f t="shared" ref="DS306" si="4606">DS304*DS305</f>
        <v>0</v>
      </c>
      <c r="DT306" s="314">
        <f t="shared" ref="DT306" si="4607">DT304*DT305</f>
        <v>0</v>
      </c>
      <c r="DU306" s="314">
        <f t="shared" ref="DU306" si="4608">DU304*DU305</f>
        <v>0</v>
      </c>
      <c r="DV306" s="314">
        <f t="shared" ref="DV306" si="4609">DV304*DV305</f>
        <v>0</v>
      </c>
      <c r="DW306" s="314">
        <f t="shared" ref="DW306" si="4610">DW304*DW305</f>
        <v>0</v>
      </c>
      <c r="DX306" s="314">
        <f t="shared" ref="DX306" si="4611">DX304*DX305</f>
        <v>0</v>
      </c>
      <c r="DY306" s="314">
        <f t="shared" ref="DY306" si="4612">DY304*DY305</f>
        <v>0</v>
      </c>
      <c r="DZ306" s="314">
        <f t="shared" ref="DZ306" si="4613">DZ304*DZ305</f>
        <v>0</v>
      </c>
      <c r="EA306" s="314">
        <f t="shared" ref="EA306" si="4614">EA304*EA305</f>
        <v>0</v>
      </c>
      <c r="EB306" s="314">
        <f t="shared" ref="EB306" si="4615">EB304*EB305</f>
        <v>0</v>
      </c>
    </row>
    <row r="307" spans="3:132" outlineLevel="1" x14ac:dyDescent="0.25">
      <c r="C307" s="324" t="s">
        <v>417</v>
      </c>
      <c r="D307" s="34"/>
      <c r="E307" s="34"/>
      <c r="F307" s="34"/>
      <c r="G307" s="67" t="s">
        <v>215</v>
      </c>
      <c r="H307" s="34"/>
      <c r="I307" s="34"/>
      <c r="J307" s="126">
        <f>J$13</f>
        <v>1</v>
      </c>
      <c r="K307" s="126">
        <f t="shared" ref="K307:BV307" si="4616">K$13</f>
        <v>1.0026792493128671</v>
      </c>
      <c r="L307" s="126">
        <f t="shared" si="4616"/>
        <v>1.0056539350998608</v>
      </c>
      <c r="M307" s="126">
        <f t="shared" si="4616"/>
        <v>1.0085410656939733</v>
      </c>
      <c r="N307" s="126">
        <f t="shared" si="4616"/>
        <v>1.0114364849476103</v>
      </c>
      <c r="O307" s="126">
        <f t="shared" si="4616"/>
        <v>1.0143402166566737</v>
      </c>
      <c r="P307" s="126">
        <f t="shared" si="4616"/>
        <v>1.0172522846853813</v>
      </c>
      <c r="Q307" s="126">
        <f t="shared" si="4616"/>
        <v>1.0201727129664624</v>
      </c>
      <c r="R307" s="126">
        <f t="shared" si="4616"/>
        <v>1.0231015255013547</v>
      </c>
      <c r="S307" s="126">
        <f t="shared" si="4616"/>
        <v>1.0260387463604019</v>
      </c>
      <c r="T307" s="126">
        <f t="shared" si="4616"/>
        <v>1.028984399683051</v>
      </c>
      <c r="U307" s="126">
        <f t="shared" si="4616"/>
        <v>1.0319385096780509</v>
      </c>
      <c r="V307" s="126">
        <f t="shared" si="4616"/>
        <v>1.0349011006236515</v>
      </c>
      <c r="W307" s="126">
        <f t="shared" si="4616"/>
        <v>1.0377730230388176</v>
      </c>
      <c r="X307" s="126">
        <f t="shared" si="4616"/>
        <v>1.0408518228283561</v>
      </c>
      <c r="Y307" s="126">
        <f t="shared" si="4616"/>
        <v>1.0438400029932626</v>
      </c>
      <c r="Z307" s="126">
        <f t="shared" si="4616"/>
        <v>1.046836761920777</v>
      </c>
      <c r="AA307" s="126">
        <f t="shared" si="4616"/>
        <v>1.0498421242396576</v>
      </c>
      <c r="AB307" s="126">
        <f t="shared" si="4616"/>
        <v>1.05285611464937</v>
      </c>
      <c r="AC307" s="126">
        <f t="shared" si="4616"/>
        <v>1.0558787579202888</v>
      </c>
      <c r="AD307" s="126">
        <f t="shared" si="4616"/>
        <v>1.0589100788939025</v>
      </c>
      <c r="AE307" s="126">
        <f t="shared" si="4616"/>
        <v>1.0619501024830165</v>
      </c>
      <c r="AF307" s="126">
        <f t="shared" si="4616"/>
        <v>1.0649988536719583</v>
      </c>
      <c r="AG307" s="126">
        <f t="shared" si="4616"/>
        <v>1.0680563575167832</v>
      </c>
      <c r="AH307" s="126">
        <f t="shared" si="4616"/>
        <v>1.0711226391454798</v>
      </c>
      <c r="AI307" s="126">
        <f t="shared" si="4616"/>
        <v>1.0739924437404067</v>
      </c>
      <c r="AJ307" s="126">
        <f t="shared" si="4616"/>
        <v>1.0771786970311998</v>
      </c>
      <c r="AK307" s="126">
        <f t="shared" si="4616"/>
        <v>1.0802711679727233</v>
      </c>
      <c r="AL307" s="126">
        <f t="shared" si="4616"/>
        <v>1.0833725170851116</v>
      </c>
      <c r="AM307" s="126">
        <f t="shared" si="4616"/>
        <v>1.0864827698566941</v>
      </c>
      <c r="AN307" s="126">
        <f t="shared" si="4616"/>
        <v>1.0896019518489746</v>
      </c>
      <c r="AO307" s="126">
        <f t="shared" si="4616"/>
        <v>1.0927300886968412</v>
      </c>
      <c r="AP307" s="126">
        <f t="shared" si="4616"/>
        <v>1.0958672061087775</v>
      </c>
      <c r="AQ307" s="126">
        <f t="shared" si="4616"/>
        <v>1.0990133298670732</v>
      </c>
      <c r="AR307" s="126">
        <f t="shared" si="4616"/>
        <v>1.1021684858280367</v>
      </c>
      <c r="AS307" s="126">
        <f t="shared" si="4616"/>
        <v>1.1053326999222071</v>
      </c>
      <c r="AT307" s="126">
        <f t="shared" si="4616"/>
        <v>1.1085059981545673</v>
      </c>
      <c r="AU307" s="126">
        <f t="shared" si="4616"/>
        <v>1.111475962088432</v>
      </c>
      <c r="AV307" s="126">
        <f t="shared" si="4616"/>
        <v>1.1147734191259395</v>
      </c>
      <c r="AW307" s="126">
        <f t="shared" si="4616"/>
        <v>1.1179738207069689</v>
      </c>
      <c r="AX307" s="126">
        <f t="shared" si="4616"/>
        <v>1.1211834103167977</v>
      </c>
      <c r="AY307" s="126">
        <f t="shared" si="4616"/>
        <v>1.1244022143333261</v>
      </c>
      <c r="AZ307" s="126">
        <f t="shared" si="4616"/>
        <v>1.1276302592101826</v>
      </c>
      <c r="BA307" s="126">
        <f t="shared" si="4616"/>
        <v>1.1308675714769412</v>
      </c>
      <c r="BB307" s="126">
        <f t="shared" si="4616"/>
        <v>1.1341141777393395</v>
      </c>
      <c r="BC307" s="126">
        <f t="shared" si="4616"/>
        <v>1.1373701046794982</v>
      </c>
      <c r="BD307" s="126">
        <f t="shared" si="4616"/>
        <v>1.1406353790561385</v>
      </c>
      <c r="BE307" s="126">
        <f t="shared" si="4616"/>
        <v>1.1439100277048042</v>
      </c>
      <c r="BF307" s="126">
        <f t="shared" si="4616"/>
        <v>1.1471940775380809</v>
      </c>
      <c r="BG307" s="126">
        <f t="shared" si="4616"/>
        <v>1.15026769648205</v>
      </c>
      <c r="BH307" s="126">
        <f t="shared" si="4616"/>
        <v>1.1536802383994258</v>
      </c>
      <c r="BI307" s="126">
        <f t="shared" si="4616"/>
        <v>1.1569923375180708</v>
      </c>
      <c r="BJ307" s="126">
        <f t="shared" si="4616"/>
        <v>1.1603139453378331</v>
      </c>
      <c r="BK307" s="126">
        <f t="shared" si="4616"/>
        <v>1.1636450891572303</v>
      </c>
      <c r="BL307" s="126">
        <f t="shared" si="4616"/>
        <v>1.1669857963531516</v>
      </c>
      <c r="BM307" s="126">
        <f t="shared" si="4616"/>
        <v>1.1703360943810825</v>
      </c>
      <c r="BN307" s="126">
        <f t="shared" si="4616"/>
        <v>1.1736960107753303</v>
      </c>
      <c r="BO307" s="126">
        <f t="shared" si="4616"/>
        <v>1.1770655731492505</v>
      </c>
      <c r="BP307" s="126">
        <f t="shared" si="4616"/>
        <v>1.180444809195474</v>
      </c>
      <c r="BQ307" s="126">
        <f t="shared" si="4616"/>
        <v>1.1838337466861339</v>
      </c>
      <c r="BR307" s="126">
        <f t="shared" si="4616"/>
        <v>1.1872324134730949</v>
      </c>
      <c r="BS307" s="126">
        <f t="shared" si="4616"/>
        <v>1.1905270658589224</v>
      </c>
      <c r="BT307" s="126">
        <f t="shared" si="4616"/>
        <v>1.1940590467434065</v>
      </c>
      <c r="BU307" s="126">
        <f t="shared" si="4616"/>
        <v>1.1974870693312041</v>
      </c>
      <c r="BV307" s="126">
        <f t="shared" si="4616"/>
        <v>1.2009249334246579</v>
      </c>
      <c r="BW307" s="126">
        <f t="shared" ref="BW307:EB307" si="4617">BW$13</f>
        <v>1.204372667277734</v>
      </c>
      <c r="BX307" s="126">
        <f t="shared" si="4617"/>
        <v>1.2078302992255125</v>
      </c>
      <c r="BY307" s="126">
        <f t="shared" si="4617"/>
        <v>1.2112978576844211</v>
      </c>
      <c r="BZ307" s="126">
        <f t="shared" si="4617"/>
        <v>1.2147753711524676</v>
      </c>
      <c r="CA307" s="126">
        <f t="shared" si="4617"/>
        <v>1.2182628682094752</v>
      </c>
      <c r="CB307" s="126">
        <f t="shared" si="4617"/>
        <v>1.2217603775173165</v>
      </c>
      <c r="CC307" s="126">
        <f t="shared" si="4617"/>
        <v>1.2252679278201495</v>
      </c>
      <c r="CD307" s="126">
        <f t="shared" si="4617"/>
        <v>1.2287855479446541</v>
      </c>
      <c r="CE307" s="126">
        <f t="shared" si="4617"/>
        <v>1.232077770779646</v>
      </c>
      <c r="CF307" s="126">
        <f t="shared" si="4617"/>
        <v>1.23573302168438</v>
      </c>
      <c r="CG307" s="126">
        <f t="shared" si="4617"/>
        <v>1.2392806860334544</v>
      </c>
      <c r="CH307" s="126">
        <f t="shared" si="4617"/>
        <v>1.2428385353675644</v>
      </c>
      <c r="CI307" s="126">
        <f t="shared" si="4617"/>
        <v>1.2464065989267703</v>
      </c>
      <c r="CJ307" s="126">
        <f t="shared" si="4617"/>
        <v>1.2499849060350778</v>
      </c>
      <c r="CK307" s="126">
        <f t="shared" si="4617"/>
        <v>1.2535734861006791</v>
      </c>
      <c r="CL307" s="126">
        <f t="shared" si="4617"/>
        <v>1.257172368616194</v>
      </c>
      <c r="CM307" s="126">
        <f t="shared" si="4617"/>
        <v>1.2607815831589126</v>
      </c>
      <c r="CN307" s="126">
        <f t="shared" si="4617"/>
        <v>1.2644011593910389</v>
      </c>
      <c r="CO307" s="126">
        <f t="shared" si="4617"/>
        <v>1.2680311270599336</v>
      </c>
      <c r="CP307" s="126">
        <f t="shared" si="4617"/>
        <v>1.2716715159983594</v>
      </c>
      <c r="CQ307" s="126">
        <f t="shared" si="4617"/>
        <v>1.2750786410337906</v>
      </c>
      <c r="CR307" s="126">
        <f t="shared" si="4617"/>
        <v>1.2788614642181557</v>
      </c>
      <c r="CS307" s="126">
        <f t="shared" si="4617"/>
        <v>1.2825329459576562</v>
      </c>
      <c r="CT307" s="126">
        <f t="shared" si="4617"/>
        <v>1.2862149681493797</v>
      </c>
      <c r="CU307" s="126">
        <f t="shared" si="4617"/>
        <v>1.289907561053897</v>
      </c>
      <c r="CV307" s="126">
        <f t="shared" si="4617"/>
        <v>1.293610755018654</v>
      </c>
      <c r="CW307" s="126">
        <f t="shared" si="4617"/>
        <v>1.2973245804782207</v>
      </c>
      <c r="CX307" s="126">
        <f t="shared" si="4617"/>
        <v>1.3010490679545423</v>
      </c>
      <c r="CY307" s="126">
        <f t="shared" si="4617"/>
        <v>1.304784248057189</v>
      </c>
      <c r="CZ307" s="126">
        <f t="shared" si="4617"/>
        <v>1.3085301514836076</v>
      </c>
      <c r="DA307" s="126">
        <f t="shared" si="4617"/>
        <v>1.3122868090193751</v>
      </c>
      <c r="DB307" s="126">
        <f t="shared" si="4617"/>
        <v>1.3160542515384499</v>
      </c>
      <c r="DC307" s="126">
        <f t="shared" si="4617"/>
        <v>1.3195802889875801</v>
      </c>
      <c r="DD307" s="126">
        <f t="shared" si="4617"/>
        <v>1.323495136864544</v>
      </c>
      <c r="DE307" s="126">
        <f t="shared" si="4617"/>
        <v>1.3272947573576725</v>
      </c>
      <c r="DF307" s="126">
        <f t="shared" si="4617"/>
        <v>1.3311052861764079</v>
      </c>
      <c r="DG307" s="126">
        <f t="shared" si="4617"/>
        <v>1.3349267546374479</v>
      </c>
      <c r="DH307" s="126">
        <f t="shared" si="4617"/>
        <v>1.3387591941473977</v>
      </c>
      <c r="DI307" s="126">
        <f t="shared" si="4617"/>
        <v>1.3426026362030277</v>
      </c>
      <c r="DJ307" s="126">
        <f t="shared" si="4617"/>
        <v>1.3464571123915319</v>
      </c>
      <c r="DK307" s="126">
        <f t="shared" si="4617"/>
        <v>1.3503226543907885</v>
      </c>
      <c r="DL307" s="126">
        <f t="shared" si="4617"/>
        <v>1.3541992939696192</v>
      </c>
      <c r="DM307" s="126">
        <f t="shared" si="4617"/>
        <v>1.358087062988051</v>
      </c>
      <c r="DN307" s="126">
        <f t="shared" si="4617"/>
        <v>1.361985993397578</v>
      </c>
      <c r="DO307" s="126">
        <f t="shared" si="4617"/>
        <v>1.3657655991021458</v>
      </c>
      <c r="DP307" s="126">
        <f t="shared" si="4617"/>
        <v>1.3698174666548035</v>
      </c>
      <c r="DQ307" s="126">
        <f t="shared" si="4617"/>
        <v>1.3737500738651915</v>
      </c>
      <c r="DR307" s="126">
        <f t="shared" si="4617"/>
        <v>1.3776939711925826</v>
      </c>
      <c r="DS307" s="126">
        <f t="shared" si="4617"/>
        <v>1.381649191049759</v>
      </c>
      <c r="DT307" s="126">
        <f t="shared" si="4617"/>
        <v>1.385615765942557</v>
      </c>
      <c r="DU307" s="126">
        <f t="shared" si="4617"/>
        <v>1.3895937284701338</v>
      </c>
      <c r="DV307" s="126">
        <f t="shared" si="4617"/>
        <v>1.3935831113252357</v>
      </c>
      <c r="DW307" s="126">
        <f t="shared" si="4617"/>
        <v>1.3975839472944662</v>
      </c>
      <c r="DX307" s="126">
        <f t="shared" si="4617"/>
        <v>1.401596269258556</v>
      </c>
      <c r="DY307" s="126">
        <f t="shared" si="4617"/>
        <v>1.4056201101926329</v>
      </c>
      <c r="DZ307" s="126">
        <f t="shared" si="4617"/>
        <v>1.4096555031664932</v>
      </c>
      <c r="EA307" s="126">
        <f t="shared" si="4617"/>
        <v>1.4134323217047313</v>
      </c>
      <c r="EB307" s="126">
        <f t="shared" si="4617"/>
        <v>1.4176256038945581</v>
      </c>
    </row>
    <row r="308" spans="3:132" outlineLevel="1" x14ac:dyDescent="0.25">
      <c r="C308" s="321" t="s">
        <v>528</v>
      </c>
      <c r="D308" s="38"/>
      <c r="E308" s="38"/>
      <c r="F308" s="38"/>
      <c r="G308" s="52" t="s">
        <v>220</v>
      </c>
      <c r="H308" s="46">
        <f t="shared" ref="H308" si="4618">SUM(J308:EB308)</f>
        <v>0</v>
      </c>
      <c r="I308" s="38"/>
      <c r="J308" s="82">
        <f>J306*J307</f>
        <v>0</v>
      </c>
      <c r="K308" s="82">
        <f t="shared" ref="K308" si="4619">K306*K307</f>
        <v>0</v>
      </c>
      <c r="L308" s="82">
        <f t="shared" ref="L308" si="4620">L306*L307</f>
        <v>0</v>
      </c>
      <c r="M308" s="82">
        <f t="shared" ref="M308" si="4621">M306*M307</f>
        <v>0</v>
      </c>
      <c r="N308" s="82">
        <f t="shared" ref="N308" si="4622">N306*N307</f>
        <v>0</v>
      </c>
      <c r="O308" s="82">
        <f t="shared" ref="O308" si="4623">O306*O307</f>
        <v>0</v>
      </c>
      <c r="P308" s="82">
        <f t="shared" ref="P308" si="4624">P306*P307</f>
        <v>0</v>
      </c>
      <c r="Q308" s="82">
        <f t="shared" ref="Q308" si="4625">Q306*Q307</f>
        <v>0</v>
      </c>
      <c r="R308" s="82">
        <f t="shared" ref="R308" si="4626">R306*R307</f>
        <v>0</v>
      </c>
      <c r="S308" s="82">
        <f t="shared" ref="S308" si="4627">S306*S307</f>
        <v>0</v>
      </c>
      <c r="T308" s="82">
        <f t="shared" ref="T308" si="4628">T306*T307</f>
        <v>0</v>
      </c>
      <c r="U308" s="82">
        <f t="shared" ref="U308" si="4629">U306*U307</f>
        <v>0</v>
      </c>
      <c r="V308" s="82">
        <f t="shared" ref="V308" si="4630">V306*V307</f>
        <v>0</v>
      </c>
      <c r="W308" s="82">
        <f t="shared" ref="W308" si="4631">W306*W307</f>
        <v>0</v>
      </c>
      <c r="X308" s="82">
        <f t="shared" ref="X308" si="4632">X306*X307</f>
        <v>0</v>
      </c>
      <c r="Y308" s="82">
        <f t="shared" ref="Y308" si="4633">Y306*Y307</f>
        <v>0</v>
      </c>
      <c r="Z308" s="82">
        <f t="shared" ref="Z308" si="4634">Z306*Z307</f>
        <v>0</v>
      </c>
      <c r="AA308" s="82">
        <f t="shared" ref="AA308" si="4635">AA306*AA307</f>
        <v>0</v>
      </c>
      <c r="AB308" s="82">
        <f t="shared" ref="AB308" si="4636">AB306*AB307</f>
        <v>0</v>
      </c>
      <c r="AC308" s="82">
        <f t="shared" ref="AC308" si="4637">AC306*AC307</f>
        <v>0</v>
      </c>
      <c r="AD308" s="82">
        <f t="shared" ref="AD308" si="4638">AD306*AD307</f>
        <v>0</v>
      </c>
      <c r="AE308" s="82">
        <f t="shared" ref="AE308" si="4639">AE306*AE307</f>
        <v>0</v>
      </c>
      <c r="AF308" s="82">
        <f t="shared" ref="AF308" si="4640">AF306*AF307</f>
        <v>0</v>
      </c>
      <c r="AG308" s="82">
        <f t="shared" ref="AG308" si="4641">AG306*AG307</f>
        <v>0</v>
      </c>
      <c r="AH308" s="82">
        <f t="shared" ref="AH308" si="4642">AH306*AH307</f>
        <v>0</v>
      </c>
      <c r="AI308" s="82">
        <f t="shared" ref="AI308" si="4643">AI306*AI307</f>
        <v>0</v>
      </c>
      <c r="AJ308" s="82">
        <f t="shared" ref="AJ308" si="4644">AJ306*AJ307</f>
        <v>0</v>
      </c>
      <c r="AK308" s="82">
        <f t="shared" ref="AK308" si="4645">AK306*AK307</f>
        <v>0</v>
      </c>
      <c r="AL308" s="82">
        <f t="shared" ref="AL308" si="4646">AL306*AL307</f>
        <v>0</v>
      </c>
      <c r="AM308" s="82">
        <f t="shared" ref="AM308" si="4647">AM306*AM307</f>
        <v>0</v>
      </c>
      <c r="AN308" s="82">
        <f t="shared" ref="AN308" si="4648">AN306*AN307</f>
        <v>0</v>
      </c>
      <c r="AO308" s="82">
        <f t="shared" ref="AO308" si="4649">AO306*AO307</f>
        <v>0</v>
      </c>
      <c r="AP308" s="82">
        <f t="shared" ref="AP308" si="4650">AP306*AP307</f>
        <v>0</v>
      </c>
      <c r="AQ308" s="82">
        <f t="shared" ref="AQ308" si="4651">AQ306*AQ307</f>
        <v>0</v>
      </c>
      <c r="AR308" s="82">
        <f t="shared" ref="AR308" si="4652">AR306*AR307</f>
        <v>0</v>
      </c>
      <c r="AS308" s="82">
        <f t="shared" ref="AS308" si="4653">AS306*AS307</f>
        <v>0</v>
      </c>
      <c r="AT308" s="82">
        <f t="shared" ref="AT308" si="4654">AT306*AT307</f>
        <v>0</v>
      </c>
      <c r="AU308" s="82">
        <f t="shared" ref="AU308" si="4655">AU306*AU307</f>
        <v>0</v>
      </c>
      <c r="AV308" s="82">
        <f t="shared" ref="AV308" si="4656">AV306*AV307</f>
        <v>0</v>
      </c>
      <c r="AW308" s="82">
        <f t="shared" ref="AW308" si="4657">AW306*AW307</f>
        <v>0</v>
      </c>
      <c r="AX308" s="82">
        <f t="shared" ref="AX308" si="4658">AX306*AX307</f>
        <v>0</v>
      </c>
      <c r="AY308" s="82">
        <f t="shared" ref="AY308" si="4659">AY306*AY307</f>
        <v>0</v>
      </c>
      <c r="AZ308" s="82">
        <f t="shared" ref="AZ308" si="4660">AZ306*AZ307</f>
        <v>0</v>
      </c>
      <c r="BA308" s="82">
        <f t="shared" ref="BA308" si="4661">BA306*BA307</f>
        <v>0</v>
      </c>
      <c r="BB308" s="82">
        <f t="shared" ref="BB308" si="4662">BB306*BB307</f>
        <v>0</v>
      </c>
      <c r="BC308" s="82">
        <f t="shared" ref="BC308" si="4663">BC306*BC307</f>
        <v>0</v>
      </c>
      <c r="BD308" s="82">
        <f t="shared" ref="BD308" si="4664">BD306*BD307</f>
        <v>0</v>
      </c>
      <c r="BE308" s="82">
        <f t="shared" ref="BE308" si="4665">BE306*BE307</f>
        <v>0</v>
      </c>
      <c r="BF308" s="82">
        <f t="shared" ref="BF308" si="4666">BF306*BF307</f>
        <v>0</v>
      </c>
      <c r="BG308" s="82">
        <f t="shared" ref="BG308" si="4667">BG306*BG307</f>
        <v>0</v>
      </c>
      <c r="BH308" s="82">
        <f t="shared" ref="BH308" si="4668">BH306*BH307</f>
        <v>0</v>
      </c>
      <c r="BI308" s="82">
        <f t="shared" ref="BI308" si="4669">BI306*BI307</f>
        <v>0</v>
      </c>
      <c r="BJ308" s="82">
        <f t="shared" ref="BJ308" si="4670">BJ306*BJ307</f>
        <v>0</v>
      </c>
      <c r="BK308" s="82">
        <f t="shared" ref="BK308" si="4671">BK306*BK307</f>
        <v>0</v>
      </c>
      <c r="BL308" s="82">
        <f t="shared" ref="BL308" si="4672">BL306*BL307</f>
        <v>0</v>
      </c>
      <c r="BM308" s="82">
        <f t="shared" ref="BM308" si="4673">BM306*BM307</f>
        <v>0</v>
      </c>
      <c r="BN308" s="82">
        <f t="shared" ref="BN308" si="4674">BN306*BN307</f>
        <v>0</v>
      </c>
      <c r="BO308" s="82">
        <f t="shared" ref="BO308" si="4675">BO306*BO307</f>
        <v>0</v>
      </c>
      <c r="BP308" s="82">
        <f t="shared" ref="BP308" si="4676">BP306*BP307</f>
        <v>0</v>
      </c>
      <c r="BQ308" s="82">
        <f t="shared" ref="BQ308" si="4677">BQ306*BQ307</f>
        <v>0</v>
      </c>
      <c r="BR308" s="82">
        <f t="shared" ref="BR308" si="4678">BR306*BR307</f>
        <v>0</v>
      </c>
      <c r="BS308" s="82">
        <f t="shared" ref="BS308" si="4679">BS306*BS307</f>
        <v>0</v>
      </c>
      <c r="BT308" s="82">
        <f t="shared" ref="BT308" si="4680">BT306*BT307</f>
        <v>0</v>
      </c>
      <c r="BU308" s="82">
        <f t="shared" ref="BU308" si="4681">BU306*BU307</f>
        <v>0</v>
      </c>
      <c r="BV308" s="82">
        <f t="shared" ref="BV308" si="4682">BV306*BV307</f>
        <v>0</v>
      </c>
      <c r="BW308" s="82">
        <f t="shared" ref="BW308" si="4683">BW306*BW307</f>
        <v>0</v>
      </c>
      <c r="BX308" s="82">
        <f t="shared" ref="BX308" si="4684">BX306*BX307</f>
        <v>0</v>
      </c>
      <c r="BY308" s="82">
        <f t="shared" ref="BY308" si="4685">BY306*BY307</f>
        <v>0</v>
      </c>
      <c r="BZ308" s="82">
        <f t="shared" ref="BZ308" si="4686">BZ306*BZ307</f>
        <v>0</v>
      </c>
      <c r="CA308" s="82">
        <f t="shared" ref="CA308" si="4687">CA306*CA307</f>
        <v>0</v>
      </c>
      <c r="CB308" s="82">
        <f t="shared" ref="CB308" si="4688">CB306*CB307</f>
        <v>0</v>
      </c>
      <c r="CC308" s="82">
        <f t="shared" ref="CC308" si="4689">CC306*CC307</f>
        <v>0</v>
      </c>
      <c r="CD308" s="82">
        <f t="shared" ref="CD308" si="4690">CD306*CD307</f>
        <v>0</v>
      </c>
      <c r="CE308" s="82">
        <f t="shared" ref="CE308" si="4691">CE306*CE307</f>
        <v>0</v>
      </c>
      <c r="CF308" s="82">
        <f t="shared" ref="CF308" si="4692">CF306*CF307</f>
        <v>0</v>
      </c>
      <c r="CG308" s="82">
        <f t="shared" ref="CG308" si="4693">CG306*CG307</f>
        <v>0</v>
      </c>
      <c r="CH308" s="82">
        <f t="shared" ref="CH308" si="4694">CH306*CH307</f>
        <v>0</v>
      </c>
      <c r="CI308" s="82">
        <f t="shared" ref="CI308" si="4695">CI306*CI307</f>
        <v>0</v>
      </c>
      <c r="CJ308" s="82">
        <f t="shared" ref="CJ308" si="4696">CJ306*CJ307</f>
        <v>0</v>
      </c>
      <c r="CK308" s="82">
        <f t="shared" ref="CK308" si="4697">CK306*CK307</f>
        <v>0</v>
      </c>
      <c r="CL308" s="82">
        <f t="shared" ref="CL308" si="4698">CL306*CL307</f>
        <v>0</v>
      </c>
      <c r="CM308" s="82">
        <f t="shared" ref="CM308" si="4699">CM306*CM307</f>
        <v>0</v>
      </c>
      <c r="CN308" s="82">
        <f t="shared" ref="CN308" si="4700">CN306*CN307</f>
        <v>0</v>
      </c>
      <c r="CO308" s="82">
        <f t="shared" ref="CO308" si="4701">CO306*CO307</f>
        <v>0</v>
      </c>
      <c r="CP308" s="82">
        <f t="shared" ref="CP308" si="4702">CP306*CP307</f>
        <v>0</v>
      </c>
      <c r="CQ308" s="82">
        <f t="shared" ref="CQ308" si="4703">CQ306*CQ307</f>
        <v>0</v>
      </c>
      <c r="CR308" s="82">
        <f t="shared" ref="CR308" si="4704">CR306*CR307</f>
        <v>0</v>
      </c>
      <c r="CS308" s="82">
        <f t="shared" ref="CS308" si="4705">CS306*CS307</f>
        <v>0</v>
      </c>
      <c r="CT308" s="82">
        <f t="shared" ref="CT308" si="4706">CT306*CT307</f>
        <v>0</v>
      </c>
      <c r="CU308" s="82">
        <f t="shared" ref="CU308" si="4707">CU306*CU307</f>
        <v>0</v>
      </c>
      <c r="CV308" s="82">
        <f t="shared" ref="CV308" si="4708">CV306*CV307</f>
        <v>0</v>
      </c>
      <c r="CW308" s="82">
        <f t="shared" ref="CW308" si="4709">CW306*CW307</f>
        <v>0</v>
      </c>
      <c r="CX308" s="82">
        <f t="shared" ref="CX308" si="4710">CX306*CX307</f>
        <v>0</v>
      </c>
      <c r="CY308" s="82">
        <f t="shared" ref="CY308" si="4711">CY306*CY307</f>
        <v>0</v>
      </c>
      <c r="CZ308" s="82">
        <f t="shared" ref="CZ308" si="4712">CZ306*CZ307</f>
        <v>0</v>
      </c>
      <c r="DA308" s="82">
        <f t="shared" ref="DA308" si="4713">DA306*DA307</f>
        <v>0</v>
      </c>
      <c r="DB308" s="82">
        <f t="shared" ref="DB308" si="4714">DB306*DB307</f>
        <v>0</v>
      </c>
      <c r="DC308" s="82">
        <f t="shared" ref="DC308" si="4715">DC306*DC307</f>
        <v>0</v>
      </c>
      <c r="DD308" s="82">
        <f t="shared" ref="DD308" si="4716">DD306*DD307</f>
        <v>0</v>
      </c>
      <c r="DE308" s="82">
        <f t="shared" ref="DE308" si="4717">DE306*DE307</f>
        <v>0</v>
      </c>
      <c r="DF308" s="82">
        <f t="shared" ref="DF308" si="4718">DF306*DF307</f>
        <v>0</v>
      </c>
      <c r="DG308" s="82">
        <f t="shared" ref="DG308" si="4719">DG306*DG307</f>
        <v>0</v>
      </c>
      <c r="DH308" s="82">
        <f t="shared" ref="DH308" si="4720">DH306*DH307</f>
        <v>0</v>
      </c>
      <c r="DI308" s="82">
        <f t="shared" ref="DI308" si="4721">DI306*DI307</f>
        <v>0</v>
      </c>
      <c r="DJ308" s="82">
        <f t="shared" ref="DJ308" si="4722">DJ306*DJ307</f>
        <v>0</v>
      </c>
      <c r="DK308" s="82">
        <f t="shared" ref="DK308" si="4723">DK306*DK307</f>
        <v>0</v>
      </c>
      <c r="DL308" s="82">
        <f t="shared" ref="DL308" si="4724">DL306*DL307</f>
        <v>0</v>
      </c>
      <c r="DM308" s="82">
        <f t="shared" ref="DM308" si="4725">DM306*DM307</f>
        <v>0</v>
      </c>
      <c r="DN308" s="82">
        <f t="shared" ref="DN308" si="4726">DN306*DN307</f>
        <v>0</v>
      </c>
      <c r="DO308" s="82">
        <f t="shared" ref="DO308" si="4727">DO306*DO307</f>
        <v>0</v>
      </c>
      <c r="DP308" s="82">
        <f t="shared" ref="DP308" si="4728">DP306*DP307</f>
        <v>0</v>
      </c>
      <c r="DQ308" s="82">
        <f t="shared" ref="DQ308" si="4729">DQ306*DQ307</f>
        <v>0</v>
      </c>
      <c r="DR308" s="82">
        <f t="shared" ref="DR308" si="4730">DR306*DR307</f>
        <v>0</v>
      </c>
      <c r="DS308" s="82">
        <f t="shared" ref="DS308" si="4731">DS306*DS307</f>
        <v>0</v>
      </c>
      <c r="DT308" s="82">
        <f t="shared" ref="DT308" si="4732">DT306*DT307</f>
        <v>0</v>
      </c>
      <c r="DU308" s="82">
        <f t="shared" ref="DU308" si="4733">DU306*DU307</f>
        <v>0</v>
      </c>
      <c r="DV308" s="82">
        <f t="shared" ref="DV308" si="4734">DV306*DV307</f>
        <v>0</v>
      </c>
      <c r="DW308" s="82">
        <f t="shared" ref="DW308" si="4735">DW306*DW307</f>
        <v>0</v>
      </c>
      <c r="DX308" s="82">
        <f t="shared" ref="DX308" si="4736">DX306*DX307</f>
        <v>0</v>
      </c>
      <c r="DY308" s="82">
        <f t="shared" ref="DY308" si="4737">DY306*DY307</f>
        <v>0</v>
      </c>
      <c r="DZ308" s="82">
        <f t="shared" ref="DZ308" si="4738">DZ306*DZ307</f>
        <v>0</v>
      </c>
      <c r="EA308" s="82">
        <f t="shared" ref="EA308" si="4739">EA306*EA307</f>
        <v>0</v>
      </c>
      <c r="EB308" s="82">
        <f t="shared" ref="EB308" si="4740">EB306*EB307</f>
        <v>0</v>
      </c>
    </row>
    <row r="309" spans="3:132" outlineLevel="1" x14ac:dyDescent="0.25">
      <c r="C309" s="32"/>
      <c r="G309" s="52"/>
      <c r="H309" s="29"/>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row>
    <row r="310" spans="3:132" ht="13" outlineLevel="1" x14ac:dyDescent="0.3">
      <c r="C310" s="340" t="s">
        <v>504</v>
      </c>
      <c r="G310" s="52"/>
      <c r="H310" s="29"/>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row>
    <row r="311" spans="3:132" outlineLevel="1" x14ac:dyDescent="0.25">
      <c r="C311" s="318" t="s">
        <v>547</v>
      </c>
      <c r="G311" s="52" t="s">
        <v>604</v>
      </c>
      <c r="H311" s="46">
        <f t="shared" ref="H311" si="4741">SUM(J311:EB311)</f>
        <v>0</v>
      </c>
      <c r="J311" s="82">
        <f t="shared" ref="J311:AO311" si="4742">J289</f>
        <v>0</v>
      </c>
      <c r="K311" s="82">
        <f t="shared" si="4742"/>
        <v>0</v>
      </c>
      <c r="L311" s="82">
        <f t="shared" si="4742"/>
        <v>0</v>
      </c>
      <c r="M311" s="82">
        <f t="shared" si="4742"/>
        <v>0</v>
      </c>
      <c r="N311" s="82">
        <f t="shared" si="4742"/>
        <v>0</v>
      </c>
      <c r="O311" s="82">
        <f t="shared" si="4742"/>
        <v>0</v>
      </c>
      <c r="P311" s="82">
        <f t="shared" si="4742"/>
        <v>0</v>
      </c>
      <c r="Q311" s="82">
        <f t="shared" si="4742"/>
        <v>0</v>
      </c>
      <c r="R311" s="82">
        <f t="shared" si="4742"/>
        <v>0</v>
      </c>
      <c r="S311" s="82">
        <f t="shared" si="4742"/>
        <v>0</v>
      </c>
      <c r="T311" s="82">
        <f t="shared" si="4742"/>
        <v>0</v>
      </c>
      <c r="U311" s="82">
        <f t="shared" si="4742"/>
        <v>0</v>
      </c>
      <c r="V311" s="82">
        <f t="shared" si="4742"/>
        <v>0</v>
      </c>
      <c r="W311" s="82">
        <f t="shared" si="4742"/>
        <v>0</v>
      </c>
      <c r="X311" s="82">
        <f t="shared" si="4742"/>
        <v>0</v>
      </c>
      <c r="Y311" s="82">
        <f t="shared" si="4742"/>
        <v>0</v>
      </c>
      <c r="Z311" s="82">
        <f t="shared" si="4742"/>
        <v>0</v>
      </c>
      <c r="AA311" s="82">
        <f t="shared" si="4742"/>
        <v>0</v>
      </c>
      <c r="AB311" s="82">
        <f t="shared" si="4742"/>
        <v>0</v>
      </c>
      <c r="AC311" s="82">
        <f t="shared" si="4742"/>
        <v>0</v>
      </c>
      <c r="AD311" s="82">
        <f t="shared" si="4742"/>
        <v>0</v>
      </c>
      <c r="AE311" s="82">
        <f t="shared" si="4742"/>
        <v>0</v>
      </c>
      <c r="AF311" s="82">
        <f t="shared" si="4742"/>
        <v>0</v>
      </c>
      <c r="AG311" s="82">
        <f t="shared" si="4742"/>
        <v>0</v>
      </c>
      <c r="AH311" s="82">
        <f t="shared" si="4742"/>
        <v>0</v>
      </c>
      <c r="AI311" s="82">
        <f t="shared" si="4742"/>
        <v>0</v>
      </c>
      <c r="AJ311" s="82">
        <f t="shared" si="4742"/>
        <v>0</v>
      </c>
      <c r="AK311" s="82">
        <f t="shared" si="4742"/>
        <v>0</v>
      </c>
      <c r="AL311" s="82">
        <f t="shared" si="4742"/>
        <v>0</v>
      </c>
      <c r="AM311" s="82">
        <f t="shared" si="4742"/>
        <v>0</v>
      </c>
      <c r="AN311" s="82">
        <f t="shared" si="4742"/>
        <v>0</v>
      </c>
      <c r="AO311" s="82">
        <f t="shared" si="4742"/>
        <v>0</v>
      </c>
      <c r="AP311" s="82">
        <f t="shared" ref="AP311:BU311" si="4743">AP289</f>
        <v>0</v>
      </c>
      <c r="AQ311" s="82">
        <f t="shared" si="4743"/>
        <v>0</v>
      </c>
      <c r="AR311" s="82">
        <f t="shared" si="4743"/>
        <v>0</v>
      </c>
      <c r="AS311" s="82">
        <f t="shared" si="4743"/>
        <v>0</v>
      </c>
      <c r="AT311" s="82">
        <f t="shared" si="4743"/>
        <v>0</v>
      </c>
      <c r="AU311" s="82">
        <f t="shared" si="4743"/>
        <v>0</v>
      </c>
      <c r="AV311" s="82">
        <f t="shared" si="4743"/>
        <v>0</v>
      </c>
      <c r="AW311" s="82">
        <f t="shared" si="4743"/>
        <v>0</v>
      </c>
      <c r="AX311" s="82">
        <f t="shared" si="4743"/>
        <v>0</v>
      </c>
      <c r="AY311" s="82">
        <f t="shared" si="4743"/>
        <v>0</v>
      </c>
      <c r="AZ311" s="82">
        <f t="shared" si="4743"/>
        <v>0</v>
      </c>
      <c r="BA311" s="82">
        <f t="shared" si="4743"/>
        <v>0</v>
      </c>
      <c r="BB311" s="82">
        <f t="shared" si="4743"/>
        <v>0</v>
      </c>
      <c r="BC311" s="82">
        <f t="shared" si="4743"/>
        <v>0</v>
      </c>
      <c r="BD311" s="82">
        <f t="shared" si="4743"/>
        <v>0</v>
      </c>
      <c r="BE311" s="82">
        <f t="shared" si="4743"/>
        <v>0</v>
      </c>
      <c r="BF311" s="82">
        <f t="shared" si="4743"/>
        <v>0</v>
      </c>
      <c r="BG311" s="82">
        <f t="shared" si="4743"/>
        <v>0</v>
      </c>
      <c r="BH311" s="82">
        <f t="shared" si="4743"/>
        <v>0</v>
      </c>
      <c r="BI311" s="82">
        <f t="shared" si="4743"/>
        <v>0</v>
      </c>
      <c r="BJ311" s="82">
        <f t="shared" si="4743"/>
        <v>0</v>
      </c>
      <c r="BK311" s="82">
        <f t="shared" si="4743"/>
        <v>0</v>
      </c>
      <c r="BL311" s="82">
        <f t="shared" si="4743"/>
        <v>0</v>
      </c>
      <c r="BM311" s="82">
        <f t="shared" si="4743"/>
        <v>0</v>
      </c>
      <c r="BN311" s="82">
        <f t="shared" si="4743"/>
        <v>0</v>
      </c>
      <c r="BO311" s="82">
        <f t="shared" si="4743"/>
        <v>0</v>
      </c>
      <c r="BP311" s="82">
        <f t="shared" si="4743"/>
        <v>0</v>
      </c>
      <c r="BQ311" s="82">
        <f t="shared" si="4743"/>
        <v>0</v>
      </c>
      <c r="BR311" s="82">
        <f t="shared" si="4743"/>
        <v>0</v>
      </c>
      <c r="BS311" s="82">
        <f t="shared" si="4743"/>
        <v>0</v>
      </c>
      <c r="BT311" s="82">
        <f t="shared" si="4743"/>
        <v>0</v>
      </c>
      <c r="BU311" s="82">
        <f t="shared" si="4743"/>
        <v>0</v>
      </c>
      <c r="BV311" s="82">
        <f t="shared" ref="BV311:DA311" si="4744">BV289</f>
        <v>0</v>
      </c>
      <c r="BW311" s="82">
        <f t="shared" si="4744"/>
        <v>0</v>
      </c>
      <c r="BX311" s="82">
        <f t="shared" si="4744"/>
        <v>0</v>
      </c>
      <c r="BY311" s="82">
        <f t="shared" si="4744"/>
        <v>0</v>
      </c>
      <c r="BZ311" s="82">
        <f t="shared" si="4744"/>
        <v>0</v>
      </c>
      <c r="CA311" s="82">
        <f t="shared" si="4744"/>
        <v>0</v>
      </c>
      <c r="CB311" s="82">
        <f t="shared" si="4744"/>
        <v>0</v>
      </c>
      <c r="CC311" s="82">
        <f t="shared" si="4744"/>
        <v>0</v>
      </c>
      <c r="CD311" s="82">
        <f t="shared" si="4744"/>
        <v>0</v>
      </c>
      <c r="CE311" s="82">
        <f t="shared" si="4744"/>
        <v>0</v>
      </c>
      <c r="CF311" s="82">
        <f t="shared" si="4744"/>
        <v>0</v>
      </c>
      <c r="CG311" s="82">
        <f t="shared" si="4744"/>
        <v>0</v>
      </c>
      <c r="CH311" s="82">
        <f t="shared" si="4744"/>
        <v>0</v>
      </c>
      <c r="CI311" s="82">
        <f t="shared" si="4744"/>
        <v>0</v>
      </c>
      <c r="CJ311" s="82">
        <f t="shared" si="4744"/>
        <v>0</v>
      </c>
      <c r="CK311" s="82">
        <f t="shared" si="4744"/>
        <v>0</v>
      </c>
      <c r="CL311" s="82">
        <f t="shared" si="4744"/>
        <v>0</v>
      </c>
      <c r="CM311" s="82">
        <f t="shared" si="4744"/>
        <v>0</v>
      </c>
      <c r="CN311" s="82">
        <f t="shared" si="4744"/>
        <v>0</v>
      </c>
      <c r="CO311" s="82">
        <f t="shared" si="4744"/>
        <v>0</v>
      </c>
      <c r="CP311" s="82">
        <f t="shared" si="4744"/>
        <v>0</v>
      </c>
      <c r="CQ311" s="82">
        <f t="shared" si="4744"/>
        <v>0</v>
      </c>
      <c r="CR311" s="82">
        <f t="shared" si="4744"/>
        <v>0</v>
      </c>
      <c r="CS311" s="82">
        <f t="shared" si="4744"/>
        <v>0</v>
      </c>
      <c r="CT311" s="82">
        <f t="shared" si="4744"/>
        <v>0</v>
      </c>
      <c r="CU311" s="82">
        <f t="shared" si="4744"/>
        <v>0</v>
      </c>
      <c r="CV311" s="82">
        <f t="shared" si="4744"/>
        <v>0</v>
      </c>
      <c r="CW311" s="82">
        <f t="shared" si="4744"/>
        <v>0</v>
      </c>
      <c r="CX311" s="82">
        <f t="shared" si="4744"/>
        <v>0</v>
      </c>
      <c r="CY311" s="82">
        <f t="shared" si="4744"/>
        <v>0</v>
      </c>
      <c r="CZ311" s="82">
        <f t="shared" si="4744"/>
        <v>0</v>
      </c>
      <c r="DA311" s="82">
        <f t="shared" si="4744"/>
        <v>0</v>
      </c>
      <c r="DB311" s="82">
        <f t="shared" ref="DB311:EB311" si="4745">DB289</f>
        <v>0</v>
      </c>
      <c r="DC311" s="82">
        <f t="shared" si="4745"/>
        <v>0</v>
      </c>
      <c r="DD311" s="82">
        <f t="shared" si="4745"/>
        <v>0</v>
      </c>
      <c r="DE311" s="82">
        <f t="shared" si="4745"/>
        <v>0</v>
      </c>
      <c r="DF311" s="82">
        <f t="shared" si="4745"/>
        <v>0</v>
      </c>
      <c r="DG311" s="82">
        <f t="shared" si="4745"/>
        <v>0</v>
      </c>
      <c r="DH311" s="82">
        <f t="shared" si="4745"/>
        <v>0</v>
      </c>
      <c r="DI311" s="82">
        <f t="shared" si="4745"/>
        <v>0</v>
      </c>
      <c r="DJ311" s="82">
        <f t="shared" si="4745"/>
        <v>0</v>
      </c>
      <c r="DK311" s="82">
        <f t="shared" si="4745"/>
        <v>0</v>
      </c>
      <c r="DL311" s="82">
        <f t="shared" si="4745"/>
        <v>0</v>
      </c>
      <c r="DM311" s="82">
        <f t="shared" si="4745"/>
        <v>0</v>
      </c>
      <c r="DN311" s="82">
        <f t="shared" si="4745"/>
        <v>0</v>
      </c>
      <c r="DO311" s="82">
        <f t="shared" si="4745"/>
        <v>0</v>
      </c>
      <c r="DP311" s="82">
        <f t="shared" si="4745"/>
        <v>0</v>
      </c>
      <c r="DQ311" s="82">
        <f t="shared" si="4745"/>
        <v>0</v>
      </c>
      <c r="DR311" s="82">
        <f t="shared" si="4745"/>
        <v>0</v>
      </c>
      <c r="DS311" s="82">
        <f t="shared" si="4745"/>
        <v>0</v>
      </c>
      <c r="DT311" s="82">
        <f t="shared" si="4745"/>
        <v>0</v>
      </c>
      <c r="DU311" s="82">
        <f t="shared" si="4745"/>
        <v>0</v>
      </c>
      <c r="DV311" s="82">
        <f t="shared" si="4745"/>
        <v>0</v>
      </c>
      <c r="DW311" s="82">
        <f t="shared" si="4745"/>
        <v>0</v>
      </c>
      <c r="DX311" s="82">
        <f t="shared" si="4745"/>
        <v>0</v>
      </c>
      <c r="DY311" s="82">
        <f t="shared" si="4745"/>
        <v>0</v>
      </c>
      <c r="DZ311" s="82">
        <f t="shared" si="4745"/>
        <v>0</v>
      </c>
      <c r="EA311" s="82">
        <f t="shared" si="4745"/>
        <v>0</v>
      </c>
      <c r="EB311" s="82">
        <f t="shared" si="4745"/>
        <v>0</v>
      </c>
    </row>
    <row r="312" spans="3:132" outlineLevel="1" x14ac:dyDescent="0.25">
      <c r="C312" s="317" t="s">
        <v>485</v>
      </c>
      <c r="D312" s="125">
        <f>Assumptions!K16</f>
        <v>0.64</v>
      </c>
      <c r="E312" s="79">
        <f>Assumptions!K13</f>
        <v>45658</v>
      </c>
      <c r="G312" s="52" t="s">
        <v>215</v>
      </c>
      <c r="H312" s="50">
        <f t="shared" ref="H312" si="4746">SUM(J312:EB312)</f>
        <v>0.99999999999999989</v>
      </c>
      <c r="J312" s="129"/>
      <c r="K312" s="155">
        <f>ROUND(($D$312/MiY*(SUM($J$312:J312)&lt;=1)+IF(SUM($J$312:J312)+($D$312/MiY)&gt;1,1-(SUM($J$312:J312)+($D$312/MiY)),0)),5)*(K$7&gt;=$E$312)</f>
        <v>0</v>
      </c>
      <c r="L312" s="155">
        <f>ROUND(($D$312/MiY*(SUM($J$312:K312)&lt;=1)+IF(SUM($J$312:K312)+($D$312/MiY)&gt;1,1-(SUM($J$312:K312)+($D$312/MiY)),0)),5)*(L$7&gt;=$E$312)</f>
        <v>0</v>
      </c>
      <c r="M312" s="155">
        <f>ROUND(($D$312/MiY*(SUM($J$312:L312)&lt;=1)+IF(SUM($J$312:L312)+($D$312/MiY)&gt;1,1-(SUM($J$312:L312)+($D$312/MiY)),0)),5)*(M$7&gt;=$E$312)</f>
        <v>0</v>
      </c>
      <c r="N312" s="155">
        <f>ROUND(($D$312/MiY*(SUM($J$312:M312)&lt;=1)+IF(SUM($J$312:M312)+($D$312/MiY)&gt;1,1-(SUM($J$312:M312)+($D$312/MiY)),0)),5)*(N$7&gt;=$E$312)</f>
        <v>0</v>
      </c>
      <c r="O312" s="155">
        <f>ROUND(($D$312/MiY*(SUM($J$312:N312)&lt;=1)+IF(SUM($J$312:N312)+($D$312/MiY)&gt;1,1-(SUM($J$312:N312)+($D$312/MiY)),0)),5)*(O$7&gt;=$E$312)</f>
        <v>0</v>
      </c>
      <c r="P312" s="155">
        <f>ROUND(($D$312/MiY*(SUM($J$312:O312)&lt;=1)+IF(SUM($J$312:O312)+($D$312/MiY)&gt;1,1-(SUM($J$312:O312)+($D$312/MiY)),0)),5)*(P$7&gt;=$E$312)</f>
        <v>0</v>
      </c>
      <c r="Q312" s="155">
        <f>ROUND(($D$312/MiY*(SUM($J$312:P312)&lt;=1)+IF(SUM($J$312:P312)+($D$312/MiY)&gt;1,1-(SUM($J$312:P312)+($D$312/MiY)),0)),5)*(Q$7&gt;=$E$312)</f>
        <v>0</v>
      </c>
      <c r="R312" s="155">
        <f>ROUND(($D$312/MiY*(SUM($J$312:Q312)&lt;=1)+IF(SUM($J$312:Q312)+($D$312/MiY)&gt;1,1-(SUM($J$312:Q312)+($D$312/MiY)),0)),5)*(R$7&gt;=$E$312)</f>
        <v>0</v>
      </c>
      <c r="S312" s="155">
        <f>ROUND(($D$312/MiY*(SUM($J$312:R312)&lt;=1)+IF(SUM($J$312:R312)+($D$312/MiY)&gt;1,1-(SUM($J$312:R312)+($D$312/MiY)),0)),5)*(S$7&gt;=$E$312)</f>
        <v>0</v>
      </c>
      <c r="T312" s="155">
        <f>ROUND(($D$312/MiY*(SUM($J$312:S312)&lt;=1)+IF(SUM($J$312:S312)+($D$312/MiY)&gt;1,1-(SUM($J$312:S312)+($D$312/MiY)),0)),5)*(T$7&gt;=$E$312)</f>
        <v>0</v>
      </c>
      <c r="U312" s="155">
        <f>ROUND(($D$312/MiY*(SUM($J$312:T312)&lt;=1)+IF(SUM($J$312:T312)+($D$312/MiY)&gt;1,1-(SUM($J$312:T312)+($D$312/MiY)),0)),5)*(U$7&gt;=$E$312)</f>
        <v>0</v>
      </c>
      <c r="V312" s="155">
        <f>ROUND(($D$312/MiY*(SUM($J$312:U312)&lt;=1)+IF(SUM($J$312:U312)+($D$312/MiY)&gt;1,1-(SUM($J$312:U312)+($D$312/MiY)),0)),5)*(V$7&gt;=$E$312)</f>
        <v>0</v>
      </c>
      <c r="W312" s="155">
        <f>ROUND(($D$312/MiY*(SUM($J$312:V312)&lt;=1)+IF(SUM($J$312:V312)+($D$312/MiY)&gt;1,1-(SUM($J$312:V312)+($D$312/MiY)),0)),5)*(W$7&gt;=$E$312)</f>
        <v>0</v>
      </c>
      <c r="X312" s="155">
        <f>ROUND(($D$312/MiY*(SUM($J$312:W312)&lt;=1)+IF(SUM($J$312:W312)+($D$312/MiY)&gt;1,1-(SUM($J$312:W312)+($D$312/MiY)),0)),5)*(X$7&gt;=$E$312)</f>
        <v>0</v>
      </c>
      <c r="Y312" s="155">
        <f>ROUND(($D$312/MiY*(SUM($J$312:X312)&lt;=1)+IF(SUM($J$312:X312)+($D$312/MiY)&gt;1,1-(SUM($J$312:X312)+($D$312/MiY)),0)),5)*(Y$7&gt;=$E$312)</f>
        <v>0</v>
      </c>
      <c r="Z312" s="155">
        <f>ROUND(($D$312/MiY*(SUM($J$312:Y312)&lt;=1)+IF(SUM($J$312:Y312)+($D$312/MiY)&gt;1,1-(SUM($J$312:Y312)+($D$312/MiY)),0)),5)*(Z$7&gt;=$E$312)</f>
        <v>0</v>
      </c>
      <c r="AA312" s="155">
        <f>ROUND(($D$312/MiY*(SUM($J$312:Z312)&lt;=1)+IF(SUM($J$312:Z312)+($D$312/MiY)&gt;1,1-(SUM($J$312:Z312)+($D$312/MiY)),0)),5)*(AA$7&gt;=$E$312)</f>
        <v>0</v>
      </c>
      <c r="AB312" s="155">
        <f>ROUND(($D$312/MiY*(SUM($J$312:AA312)&lt;=1)+IF(SUM($J$312:AA312)+($D$312/MiY)&gt;1,1-(SUM($J$312:AA312)+($D$312/MiY)),0)),5)*(AB$7&gt;=$E$312)</f>
        <v>0</v>
      </c>
      <c r="AC312" s="155">
        <f>ROUND(($D$312/MiY*(SUM($J$312:AB312)&lt;=1)+IF(SUM($J$312:AB312)+($D$312/MiY)&gt;1,1-(SUM($J$312:AB312)+($D$312/MiY)),0)),5)*(AC$7&gt;=$E$312)</f>
        <v>0</v>
      </c>
      <c r="AD312" s="155">
        <f>ROUND(($D$312/MiY*(SUM($J$312:AC312)&lt;=1)+IF(SUM($J$312:AC312)+($D$312/MiY)&gt;1,1-(SUM($J$312:AC312)+($D$312/MiY)),0)),5)*(AD$7&gt;=$E$312)</f>
        <v>0</v>
      </c>
      <c r="AE312" s="155">
        <f>ROUND(($D$312/MiY*(SUM($J$312:AD312)&lt;=1)+IF(SUM($J$312:AD312)+($D$312/MiY)&gt;1,1-(SUM($J$312:AD312)+($D$312/MiY)),0)),5)*(AE$7&gt;=$E$312)</f>
        <v>0</v>
      </c>
      <c r="AF312" s="155">
        <f>ROUND(($D$312/MiY*(SUM($J$312:AE312)&lt;=1)+IF(SUM($J$312:AE312)+($D$312/MiY)&gt;1,1-(SUM($J$312:AE312)+($D$312/MiY)),0)),5)*(AF$7&gt;=$E$312)</f>
        <v>0</v>
      </c>
      <c r="AG312" s="155">
        <f>ROUND(($D$312/MiY*(SUM($J$312:AF312)&lt;=1)+IF(SUM($J$312:AF312)+($D$312/MiY)&gt;1,1-(SUM($J$312:AF312)+($D$312/MiY)),0)),5)*(AG$7&gt;=$E$312)</f>
        <v>0</v>
      </c>
      <c r="AH312" s="155">
        <f>ROUND(($D$312/MiY*(SUM($J$312:AG312)&lt;=1)+IF(SUM($J$312:AG312)+($D$312/MiY)&gt;1,1-(SUM($J$312:AG312)+($D$312/MiY)),0)),5)*(AH$7&gt;=$E$312)</f>
        <v>5.3330000000000002E-2</v>
      </c>
      <c r="AI312" s="155">
        <f>ROUND(($D$312/MiY*(SUM($J$312:AH312)&lt;=1)+IF(SUM($J$312:AH312)+($D$312/MiY)&gt;1,1-(SUM($J$312:AH312)+($D$312/MiY)),0)),5)*(AI$7&gt;=$E$312)</f>
        <v>5.3330000000000002E-2</v>
      </c>
      <c r="AJ312" s="155">
        <f>ROUND(($D$312/MiY*(SUM($J$312:AI312)&lt;=1)+IF(SUM($J$312:AI312)+($D$312/MiY)&gt;1,1-(SUM($J$312:AI312)+($D$312/MiY)),0)),5)*(AJ$7&gt;=$E$312)</f>
        <v>5.3330000000000002E-2</v>
      </c>
      <c r="AK312" s="155">
        <f>ROUND(($D$312/MiY*(SUM($J$312:AJ312)&lt;=1)+IF(SUM($J$312:AJ312)+($D$312/MiY)&gt;1,1-(SUM($J$312:AJ312)+($D$312/MiY)),0)),5)*(AK$7&gt;=$E$312)</f>
        <v>5.3330000000000002E-2</v>
      </c>
      <c r="AL312" s="155">
        <f>ROUND(($D$312/MiY*(SUM($J$312:AK312)&lt;=1)+IF(SUM($J$312:AK312)+($D$312/MiY)&gt;1,1-(SUM($J$312:AK312)+($D$312/MiY)),0)),5)*(AL$7&gt;=$E$312)</f>
        <v>5.3330000000000002E-2</v>
      </c>
      <c r="AM312" s="155">
        <f>ROUND(($D$312/MiY*(SUM($J$312:AL312)&lt;=1)+IF(SUM($J$312:AL312)+($D$312/MiY)&gt;1,1-(SUM($J$312:AL312)+($D$312/MiY)),0)),5)*(AM$7&gt;=$E$312)</f>
        <v>5.3330000000000002E-2</v>
      </c>
      <c r="AN312" s="155">
        <f>ROUND(($D$312/MiY*(SUM($J$312:AM312)&lt;=1)+IF(SUM($J$312:AM312)+($D$312/MiY)&gt;1,1-(SUM($J$312:AM312)+($D$312/MiY)),0)),5)*(AN$7&gt;=$E$312)</f>
        <v>5.3330000000000002E-2</v>
      </c>
      <c r="AO312" s="155">
        <f>ROUND(($D$312/MiY*(SUM($J$312:AN312)&lt;=1)+IF(SUM($J$312:AN312)+($D$312/MiY)&gt;1,1-(SUM($J$312:AN312)+($D$312/MiY)),0)),5)*(AO$7&gt;=$E$312)</f>
        <v>5.3330000000000002E-2</v>
      </c>
      <c r="AP312" s="155">
        <f>ROUND(($D$312/MiY*(SUM($J$312:AO312)&lt;=1)+IF(SUM($J$312:AO312)+($D$312/MiY)&gt;1,1-(SUM($J$312:AO312)+($D$312/MiY)),0)),5)*(AP$7&gt;=$E$312)</f>
        <v>5.3330000000000002E-2</v>
      </c>
      <c r="AQ312" s="155">
        <f>ROUND(($D$312/MiY*(SUM($J$312:AP312)&lt;=1)+IF(SUM($J$312:AP312)+($D$312/MiY)&gt;1,1-(SUM($J$312:AP312)+($D$312/MiY)),0)),5)*(AQ$7&gt;=$E$312)</f>
        <v>5.3330000000000002E-2</v>
      </c>
      <c r="AR312" s="155">
        <f>ROUND(($D$312/MiY*(SUM($J$312:AQ312)&lt;=1)+IF(SUM($J$312:AQ312)+($D$312/MiY)&gt;1,1-(SUM($J$312:AQ312)+($D$312/MiY)),0)),5)*(AR$7&gt;=$E$312)</f>
        <v>5.3330000000000002E-2</v>
      </c>
      <c r="AS312" s="155">
        <f>ROUND(($D$312/MiY*(SUM($J$312:AR312)&lt;=1)+IF(SUM($J$312:AR312)+($D$312/MiY)&gt;1,1-(SUM($J$312:AR312)+($D$312/MiY)),0)),5)*(AS$7&gt;=$E$312)</f>
        <v>5.3330000000000002E-2</v>
      </c>
      <c r="AT312" s="155">
        <f>ROUND(($D$312/MiY*(SUM($J$312:AS312)&lt;=1)+IF(SUM($J$312:AS312)+($D$312/MiY)&gt;1,1-(SUM($J$312:AS312)+($D$312/MiY)),0)),5)*(AT$7&gt;=$E$312)</f>
        <v>5.3330000000000002E-2</v>
      </c>
      <c r="AU312" s="155">
        <f>ROUND(($D$312/MiY*(SUM($J$312:AT312)&lt;=1)+IF(SUM($J$312:AT312)+($D$312/MiY)&gt;1,1-(SUM($J$312:AT312)+($D$312/MiY)),0)),5)*(AU$7&gt;=$E$312)</f>
        <v>5.3330000000000002E-2</v>
      </c>
      <c r="AV312" s="155">
        <f>ROUND(($D$312/MiY*(SUM($J$312:AU312)&lt;=1)+IF(SUM($J$312:AU312)+($D$312/MiY)&gt;1,1-(SUM($J$312:AU312)+($D$312/MiY)),0)),5)*(AV$7&gt;=$E$312)</f>
        <v>5.3330000000000002E-2</v>
      </c>
      <c r="AW312" s="155">
        <f>ROUND(($D$312/MiY*(SUM($J$312:AV312)&lt;=1)+IF(SUM($J$312:AV312)+($D$312/MiY)&gt;1,1-(SUM($J$312:AV312)+($D$312/MiY)),0)),5)*(AW$7&gt;=$E$312)</f>
        <v>5.3330000000000002E-2</v>
      </c>
      <c r="AX312" s="155">
        <f>ROUND(($D$312/MiY*(SUM($J$312:AW312)&lt;=1)+IF(SUM($J$312:AW312)+($D$312/MiY)&gt;1,1-(SUM($J$312:AW312)+($D$312/MiY)),0)),5)*(AX$7&gt;=$E$312)</f>
        <v>5.3330000000000002E-2</v>
      </c>
      <c r="AY312" s="155">
        <f>ROUND(($D$312/MiY*(SUM($J$312:AX312)&lt;=1)+IF(SUM($J$312:AX312)+($D$312/MiY)&gt;1,1-(SUM($J$312:AX312)+($D$312/MiY)),0)),5)*(AY$7&gt;=$E$312)</f>
        <v>5.3330000000000002E-2</v>
      </c>
      <c r="AZ312" s="155">
        <f>ROUND(($D$312/MiY*(SUM($J$312:AY312)&lt;=1)+IF(SUM($J$312:AY312)+($D$312/MiY)&gt;1,1-(SUM($J$312:AY312)+($D$312/MiY)),0)),5)*(AZ$7&gt;=$E$312)</f>
        <v>4.0059999999999998E-2</v>
      </c>
      <c r="BA312" s="155">
        <f>ROUND(($D$312/MiY*(SUM($J$312:AZ312)&lt;=1)+IF(SUM($J$312:AZ312)+($D$312/MiY)&gt;1,1-(SUM($J$312:AZ312)+($D$312/MiY)),0)),5)*(BA$7&gt;=$E$312)</f>
        <v>0</v>
      </c>
      <c r="BB312" s="155">
        <f>ROUND(($D$312/MiY*(SUM($J$312:BA312)&lt;=1)+IF(SUM($J$312:BA312)+($D$312/MiY)&gt;1,1-(SUM($J$312:BA312)+($D$312/MiY)),0)),5)*(BB$7&gt;=$E$312)</f>
        <v>0</v>
      </c>
      <c r="BC312" s="155">
        <f>ROUND(($D$312/MiY*(SUM($J$312:BB312)&lt;=1)+IF(SUM($J$312:BB312)+($D$312/MiY)&gt;1,1-(SUM($J$312:BB312)+($D$312/MiY)),0)),5)*(BC$7&gt;=$E$312)</f>
        <v>0</v>
      </c>
      <c r="BD312" s="155">
        <f>ROUND(($D$312/MiY*(SUM($J$312:BC312)&lt;=1)+IF(SUM($J$312:BC312)+($D$312/MiY)&gt;1,1-(SUM($J$312:BC312)+($D$312/MiY)),0)),5)*(BD$7&gt;=$E$312)</f>
        <v>0</v>
      </c>
      <c r="BE312" s="155">
        <f>ROUND(($D$312/MiY*(SUM($J$312:BD312)&lt;=1)+IF(SUM($J$312:BD312)+($D$312/MiY)&gt;1,1-(SUM($J$312:BD312)+($D$312/MiY)),0)),5)*(BE$7&gt;=$E$312)</f>
        <v>0</v>
      </c>
      <c r="BF312" s="155">
        <f>ROUND(($D$312/MiY*(SUM($J$312:BE312)&lt;=1)+IF(SUM($J$312:BE312)+($D$312/MiY)&gt;1,1-(SUM($J$312:BE312)+($D$312/MiY)),0)),5)*(BF$7&gt;=$E$312)</f>
        <v>0</v>
      </c>
      <c r="BG312" s="155">
        <f>ROUND(($D$312/MiY*(SUM($J$312:BF312)&lt;=1)+IF(SUM($J$312:BF312)+($D$312/MiY)&gt;1,1-(SUM($J$312:BF312)+($D$312/MiY)),0)),5)*(BG$7&gt;=$E$312)</f>
        <v>0</v>
      </c>
      <c r="BH312" s="155">
        <f>ROUND(($D$312/MiY*(SUM($J$312:BG312)&lt;=1)+IF(SUM($J$312:BG312)+($D$312/MiY)&gt;1,1-(SUM($J$312:BG312)+($D$312/MiY)),0)),5)*(BH$7&gt;=$E$312)</f>
        <v>0</v>
      </c>
      <c r="BI312" s="155">
        <f>ROUND(($D$312/MiY*(SUM($J$312:BH312)&lt;=1)+IF(SUM($J$312:BH312)+($D$312/MiY)&gt;1,1-(SUM($J$312:BH312)+($D$312/MiY)),0)),5)*(BI$7&gt;=$E$312)</f>
        <v>0</v>
      </c>
      <c r="BJ312" s="155">
        <f>ROUND(($D$312/MiY*(SUM($J$312:BI312)&lt;=1)+IF(SUM($J$312:BI312)+($D$312/MiY)&gt;1,1-(SUM($J$312:BI312)+($D$312/MiY)),0)),5)*(BJ$7&gt;=$E$312)</f>
        <v>0</v>
      </c>
      <c r="BK312" s="155">
        <f>ROUND(($D$312/MiY*(SUM($J$312:BJ312)&lt;=1)+IF(SUM($J$312:BJ312)+($D$312/MiY)&gt;1,1-(SUM($J$312:BJ312)+($D$312/MiY)),0)),5)*(BK$7&gt;=$E$312)</f>
        <v>0</v>
      </c>
      <c r="BL312" s="155">
        <f>ROUND(($D$312/MiY*(SUM($J$312:BK312)&lt;=1)+IF(SUM($J$312:BK312)+($D$312/MiY)&gt;1,1-(SUM($J$312:BK312)+($D$312/MiY)),0)),5)*(BL$7&gt;=$E$312)</f>
        <v>0</v>
      </c>
      <c r="BM312" s="155">
        <f>ROUND(($D$312/MiY*(SUM($J$312:BL312)&lt;=1)+IF(SUM($J$312:BL312)+($D$312/MiY)&gt;1,1-(SUM($J$312:BL312)+($D$312/MiY)),0)),5)*(BM$7&gt;=$E$312)</f>
        <v>0</v>
      </c>
      <c r="BN312" s="155">
        <f>ROUND(($D$312/MiY*(SUM($J$312:BM312)&lt;=1)+IF(SUM($J$312:BM312)+($D$312/MiY)&gt;1,1-(SUM($J$312:BM312)+($D$312/MiY)),0)),5)*(BN$7&gt;=$E$312)</f>
        <v>0</v>
      </c>
      <c r="BO312" s="155">
        <f>ROUND(($D$312/MiY*(SUM($J$312:BN312)&lt;=1)+IF(SUM($J$312:BN312)+($D$312/MiY)&gt;1,1-(SUM($J$312:BN312)+($D$312/MiY)),0)),5)*(BO$7&gt;=$E$312)</f>
        <v>0</v>
      </c>
      <c r="BP312" s="155">
        <f>ROUND(($D$312/MiY*(SUM($J$312:BO312)&lt;=1)+IF(SUM($J$312:BO312)+($D$312/MiY)&gt;1,1-(SUM($J$312:BO312)+($D$312/MiY)),0)),5)*(BP$7&gt;=$E$312)</f>
        <v>0</v>
      </c>
      <c r="BQ312" s="155">
        <f>ROUND(($D$312/MiY*(SUM($J$312:BP312)&lt;=1)+IF(SUM($J$312:BP312)+($D$312/MiY)&gt;1,1-(SUM($J$312:BP312)+($D$312/MiY)),0)),5)*(BQ$7&gt;=$E$312)</f>
        <v>0</v>
      </c>
      <c r="BR312" s="155">
        <f>ROUND(($D$312/MiY*(SUM($J$312:BQ312)&lt;=1)+IF(SUM($J$312:BQ312)+($D$312/MiY)&gt;1,1-(SUM($J$312:BQ312)+($D$312/MiY)),0)),5)*(BR$7&gt;=$E$312)</f>
        <v>0</v>
      </c>
      <c r="BS312" s="155">
        <f>ROUND(($D$312/MiY*(SUM($J$312:BR312)&lt;=1)+IF(SUM($J$312:BR312)+($D$312/MiY)&gt;1,1-(SUM($J$312:BR312)+($D$312/MiY)),0)),5)*(BS$7&gt;=$E$312)</f>
        <v>0</v>
      </c>
      <c r="BT312" s="155">
        <f>ROUND(($D$312/MiY*(SUM($J$312:BS312)&lt;=1)+IF(SUM($J$312:BS312)+($D$312/MiY)&gt;1,1-(SUM($J$312:BS312)+($D$312/MiY)),0)),5)*(BT$7&gt;=$E$312)</f>
        <v>0</v>
      </c>
      <c r="BU312" s="155">
        <f>ROUND(($D$312/MiY*(SUM($J$312:BT312)&lt;=1)+IF(SUM($J$312:BT312)+($D$312/MiY)&gt;1,1-(SUM($J$312:BT312)+($D$312/MiY)),0)),5)*(BU$7&gt;=$E$312)</f>
        <v>0</v>
      </c>
      <c r="BV312" s="155">
        <f>ROUND(($D$312/MiY*(SUM($J$312:BU312)&lt;=1)+IF(SUM($J$312:BU312)+($D$312/MiY)&gt;1,1-(SUM($J$312:BU312)+($D$312/MiY)),0)),5)*(BV$7&gt;=$E$312)</f>
        <v>0</v>
      </c>
      <c r="BW312" s="155">
        <f>ROUND(($D$312/MiY*(SUM($J$312:BV312)&lt;=1)+IF(SUM($J$312:BV312)+($D$312/MiY)&gt;1,1-(SUM($J$312:BV312)+($D$312/MiY)),0)),5)*(BW$7&gt;=$E$312)</f>
        <v>0</v>
      </c>
      <c r="BX312" s="155">
        <f>ROUND(($D$312/MiY*(SUM($J$312:BW312)&lt;=1)+IF(SUM($J$312:BW312)+($D$312/MiY)&gt;1,1-(SUM($J$312:BW312)+($D$312/MiY)),0)),5)*(BX$7&gt;=$E$312)</f>
        <v>0</v>
      </c>
      <c r="BY312" s="155">
        <f>ROUND(($D$312/MiY*(SUM($J$312:BX312)&lt;=1)+IF(SUM($J$312:BX312)+($D$312/MiY)&gt;1,1-(SUM($J$312:BX312)+($D$312/MiY)),0)),5)*(BY$7&gt;=$E$312)</f>
        <v>0</v>
      </c>
      <c r="BZ312" s="155">
        <f>ROUND(($D$312/MiY*(SUM($J$312:BY312)&lt;=1)+IF(SUM($J$312:BY312)+($D$312/MiY)&gt;1,1-(SUM($J$312:BY312)+($D$312/MiY)),0)),5)*(BZ$7&gt;=$E$312)</f>
        <v>0</v>
      </c>
      <c r="CA312" s="155">
        <f>ROUND(($D$312/MiY*(SUM($J$312:BZ312)&lt;=1)+IF(SUM($J$312:BZ312)+($D$312/MiY)&gt;1,1-(SUM($J$312:BZ312)+($D$312/MiY)),0)),5)*(CA$7&gt;=$E$312)</f>
        <v>0</v>
      </c>
      <c r="CB312" s="155">
        <f>ROUND(($D$312/MiY*(SUM($J$312:CA312)&lt;=1)+IF(SUM($J$312:CA312)+($D$312/MiY)&gt;1,1-(SUM($J$312:CA312)+($D$312/MiY)),0)),5)*(CB$7&gt;=$E$312)</f>
        <v>0</v>
      </c>
      <c r="CC312" s="155">
        <f>ROUND(($D$312/MiY*(SUM($J$312:CB312)&lt;=1)+IF(SUM($J$312:CB312)+($D$312/MiY)&gt;1,1-(SUM($J$312:CB312)+($D$312/MiY)),0)),5)*(CC$7&gt;=$E$312)</f>
        <v>0</v>
      </c>
      <c r="CD312" s="155">
        <f>ROUND(($D$312/MiY*(SUM($J$312:CC312)&lt;=1)+IF(SUM($J$312:CC312)+($D$312/MiY)&gt;1,1-(SUM($J$312:CC312)+($D$312/MiY)),0)),5)*(CD$7&gt;=$E$312)</f>
        <v>0</v>
      </c>
      <c r="CE312" s="155">
        <f>ROUND(($D$312/MiY*(SUM($J$312:CD312)&lt;=1)+IF(SUM($J$312:CD312)+($D$312/MiY)&gt;1,1-(SUM($J$312:CD312)+($D$312/MiY)),0)),5)*(CE$7&gt;=$E$312)</f>
        <v>0</v>
      </c>
      <c r="CF312" s="155">
        <f>ROUND(($D$312/MiY*(SUM($J$312:CE312)&lt;=1)+IF(SUM($J$312:CE312)+($D$312/MiY)&gt;1,1-(SUM($J$312:CE312)+($D$312/MiY)),0)),5)*(CF$7&gt;=$E$312)</f>
        <v>0</v>
      </c>
      <c r="CG312" s="155">
        <f>ROUND(($D$312/MiY*(SUM($J$312:CF312)&lt;=1)+IF(SUM($J$312:CF312)+($D$312/MiY)&gt;1,1-(SUM($J$312:CF312)+($D$312/MiY)),0)),5)*(CG$7&gt;=$E$312)</f>
        <v>0</v>
      </c>
      <c r="CH312" s="155">
        <f>ROUND(($D$312/MiY*(SUM($J$312:CG312)&lt;=1)+IF(SUM($J$312:CG312)+($D$312/MiY)&gt;1,1-(SUM($J$312:CG312)+($D$312/MiY)),0)),5)*(CH$7&gt;=$E$312)</f>
        <v>0</v>
      </c>
      <c r="CI312" s="155">
        <f>ROUND(($D$312/MiY*(SUM($J$312:CH312)&lt;=1)+IF(SUM($J$312:CH312)+($D$312/MiY)&gt;1,1-(SUM($J$312:CH312)+($D$312/MiY)),0)),5)*(CI$7&gt;=$E$312)</f>
        <v>0</v>
      </c>
      <c r="CJ312" s="155">
        <f>ROUND(($D$312/MiY*(SUM($J$312:CI312)&lt;=1)+IF(SUM($J$312:CI312)+($D$312/MiY)&gt;1,1-(SUM($J$312:CI312)+($D$312/MiY)),0)),5)*(CJ$7&gt;=$E$312)</f>
        <v>0</v>
      </c>
      <c r="CK312" s="155">
        <f>ROUND(($D$312/MiY*(SUM($J$312:CJ312)&lt;=1)+IF(SUM($J$312:CJ312)+($D$312/MiY)&gt;1,1-(SUM($J$312:CJ312)+($D$312/MiY)),0)),5)*(CK$7&gt;=$E$312)</f>
        <v>0</v>
      </c>
      <c r="CL312" s="155">
        <f>ROUND(($D$312/MiY*(SUM($J$312:CK312)&lt;=1)+IF(SUM($J$312:CK312)+($D$312/MiY)&gt;1,1-(SUM($J$312:CK312)+($D$312/MiY)),0)),5)*(CL$7&gt;=$E$312)</f>
        <v>0</v>
      </c>
      <c r="CM312" s="155">
        <f>ROUND(($D$312/MiY*(SUM($J$312:CL312)&lt;=1)+IF(SUM($J$312:CL312)+($D$312/MiY)&gt;1,1-(SUM($J$312:CL312)+($D$312/MiY)),0)),5)*(CM$7&gt;=$E$312)</f>
        <v>0</v>
      </c>
      <c r="CN312" s="155">
        <f>ROUND(($D$312/MiY*(SUM($J$312:CM312)&lt;=1)+IF(SUM($J$312:CM312)+($D$312/MiY)&gt;1,1-(SUM($J$312:CM312)+($D$312/MiY)),0)),5)*(CN$7&gt;=$E$312)</f>
        <v>0</v>
      </c>
      <c r="CO312" s="155">
        <f>ROUND(($D$312/MiY*(SUM($J$312:CN312)&lt;=1)+IF(SUM($J$312:CN312)+($D$312/MiY)&gt;1,1-(SUM($J$312:CN312)+($D$312/MiY)),0)),5)*(CO$7&gt;=$E$312)</f>
        <v>0</v>
      </c>
      <c r="CP312" s="155">
        <f>ROUND(($D$312/MiY*(SUM($J$312:CO312)&lt;=1)+IF(SUM($J$312:CO312)+($D$312/MiY)&gt;1,1-(SUM($J$312:CO312)+($D$312/MiY)),0)),5)*(CP$7&gt;=$E$312)</f>
        <v>0</v>
      </c>
      <c r="CQ312" s="155">
        <f>ROUND(($D$312/MiY*(SUM($J$312:CP312)&lt;=1)+IF(SUM($J$312:CP312)+($D$312/MiY)&gt;1,1-(SUM($J$312:CP312)+($D$312/MiY)),0)),5)*(CQ$7&gt;=$E$312)</f>
        <v>0</v>
      </c>
      <c r="CR312" s="155">
        <f>ROUND(($D$312/MiY*(SUM($J$312:CQ312)&lt;=1)+IF(SUM($J$312:CQ312)+($D$312/MiY)&gt;1,1-(SUM($J$312:CQ312)+($D$312/MiY)),0)),5)*(CR$7&gt;=$E$312)</f>
        <v>0</v>
      </c>
      <c r="CS312" s="155">
        <f>ROUND(($D$312/MiY*(SUM($J$312:CR312)&lt;=1)+IF(SUM($J$312:CR312)+($D$312/MiY)&gt;1,1-(SUM($J$312:CR312)+($D$312/MiY)),0)),5)*(CS$7&gt;=$E$312)</f>
        <v>0</v>
      </c>
      <c r="CT312" s="155">
        <f>ROUND(($D$312/MiY*(SUM($J$312:CS312)&lt;=1)+IF(SUM($J$312:CS312)+($D$312/MiY)&gt;1,1-(SUM($J$312:CS312)+($D$312/MiY)),0)),5)*(CT$7&gt;=$E$312)</f>
        <v>0</v>
      </c>
      <c r="CU312" s="155">
        <f>ROUND(($D$312/MiY*(SUM($J$312:CT312)&lt;=1)+IF(SUM($J$312:CT312)+($D$312/MiY)&gt;1,1-(SUM($J$312:CT312)+($D$312/MiY)),0)),5)*(CU$7&gt;=$E$312)</f>
        <v>0</v>
      </c>
      <c r="CV312" s="155">
        <f>ROUND(($D$312/MiY*(SUM($J$312:CU312)&lt;=1)+IF(SUM($J$312:CU312)+($D$312/MiY)&gt;1,1-(SUM($J$312:CU312)+($D$312/MiY)),0)),5)*(CV$7&gt;=$E$312)</f>
        <v>0</v>
      </c>
      <c r="CW312" s="155">
        <f>ROUND(($D$312/MiY*(SUM($J$312:CV312)&lt;=1)+IF(SUM($J$312:CV312)+($D$312/MiY)&gt;1,1-(SUM($J$312:CV312)+($D$312/MiY)),0)),5)*(CW$7&gt;=$E$312)</f>
        <v>0</v>
      </c>
      <c r="CX312" s="155">
        <f>ROUND(($D$312/MiY*(SUM($J$312:CW312)&lt;=1)+IF(SUM($J$312:CW312)+($D$312/MiY)&gt;1,1-(SUM($J$312:CW312)+($D$312/MiY)),0)),5)*(CX$7&gt;=$E$312)</f>
        <v>0</v>
      </c>
      <c r="CY312" s="155">
        <f>ROUND(($D$312/MiY*(SUM($J$312:CX312)&lt;=1)+IF(SUM($J$312:CX312)+($D$312/MiY)&gt;1,1-(SUM($J$312:CX312)+($D$312/MiY)),0)),5)*(CY$7&gt;=$E$312)</f>
        <v>0</v>
      </c>
      <c r="CZ312" s="155">
        <f>ROUND(($D$312/MiY*(SUM($J$312:CY312)&lt;=1)+IF(SUM($J$312:CY312)+($D$312/MiY)&gt;1,1-(SUM($J$312:CY312)+($D$312/MiY)),0)),5)*(CZ$7&gt;=$E$312)</f>
        <v>0</v>
      </c>
      <c r="DA312" s="155">
        <f>ROUND(($D$312/MiY*(SUM($J$312:CZ312)&lt;=1)+IF(SUM($J$312:CZ312)+($D$312/MiY)&gt;1,1-(SUM($J$312:CZ312)+($D$312/MiY)),0)),5)*(DA$7&gt;=$E$312)</f>
        <v>0</v>
      </c>
      <c r="DB312" s="155">
        <f>ROUND(($D$312/MiY*(SUM($J$312:DA312)&lt;=1)+IF(SUM($J$312:DA312)+($D$312/MiY)&gt;1,1-(SUM($J$312:DA312)+($D$312/MiY)),0)),5)*(DB$7&gt;=$E$312)</f>
        <v>0</v>
      </c>
      <c r="DC312" s="155">
        <f>ROUND(($D$312/MiY*(SUM($J$312:DB312)&lt;=1)+IF(SUM($J$312:DB312)+($D$312/MiY)&gt;1,1-(SUM($J$312:DB312)+($D$312/MiY)),0)),5)*(DC$7&gt;=$E$312)</f>
        <v>0</v>
      </c>
      <c r="DD312" s="155">
        <f>ROUND(($D$312/MiY*(SUM($J$312:DC312)&lt;=1)+IF(SUM($J$312:DC312)+($D$312/MiY)&gt;1,1-(SUM($J$312:DC312)+($D$312/MiY)),0)),5)*(DD$7&gt;=$E$312)</f>
        <v>0</v>
      </c>
      <c r="DE312" s="155">
        <f>ROUND(($D$312/MiY*(SUM($J$312:DD312)&lt;=1)+IF(SUM($J$312:DD312)+($D$312/MiY)&gt;1,1-(SUM($J$312:DD312)+($D$312/MiY)),0)),5)*(DE$7&gt;=$E$312)</f>
        <v>0</v>
      </c>
      <c r="DF312" s="155">
        <f>ROUND(($D$312/MiY*(SUM($J$312:DE312)&lt;=1)+IF(SUM($J$312:DE312)+($D$312/MiY)&gt;1,1-(SUM($J$312:DE312)+($D$312/MiY)),0)),5)*(DF$7&gt;=$E$312)</f>
        <v>0</v>
      </c>
      <c r="DG312" s="155">
        <f>ROUND(($D$312/MiY*(SUM($J$312:DF312)&lt;=1)+IF(SUM($J$312:DF312)+($D$312/MiY)&gt;1,1-(SUM($J$312:DF312)+($D$312/MiY)),0)),5)*(DG$7&gt;=$E$312)</f>
        <v>0</v>
      </c>
      <c r="DH312" s="155">
        <f>ROUND(($D$312/MiY*(SUM($J$312:DG312)&lt;=1)+IF(SUM($J$312:DG312)+($D$312/MiY)&gt;1,1-(SUM($J$312:DG312)+($D$312/MiY)),0)),5)*(DH$7&gt;=$E$312)</f>
        <v>0</v>
      </c>
      <c r="DI312" s="155">
        <f>ROUND(($D$312/MiY*(SUM($J$312:DH312)&lt;=1)+IF(SUM($J$312:DH312)+($D$312/MiY)&gt;1,1-(SUM($J$312:DH312)+($D$312/MiY)),0)),5)*(DI$7&gt;=$E$312)</f>
        <v>0</v>
      </c>
      <c r="DJ312" s="155">
        <f>ROUND(($D$312/MiY*(SUM($J$312:DI312)&lt;=1)+IF(SUM($J$312:DI312)+($D$312/MiY)&gt;1,1-(SUM($J$312:DI312)+($D$312/MiY)),0)),5)*(DJ$7&gt;=$E$312)</f>
        <v>0</v>
      </c>
      <c r="DK312" s="155">
        <f>ROUND(($D$312/MiY*(SUM($J$312:DJ312)&lt;=1)+IF(SUM($J$312:DJ312)+($D$312/MiY)&gt;1,1-(SUM($J$312:DJ312)+($D$312/MiY)),0)),5)*(DK$7&gt;=$E$312)</f>
        <v>0</v>
      </c>
      <c r="DL312" s="155">
        <f>ROUND(($D$312/MiY*(SUM($J$312:DK312)&lt;=1)+IF(SUM($J$312:DK312)+($D$312/MiY)&gt;1,1-(SUM($J$312:DK312)+($D$312/MiY)),0)),5)*(DL$7&gt;=$E$312)</f>
        <v>0</v>
      </c>
      <c r="DM312" s="155">
        <f>ROUND(($D$312/MiY*(SUM($J$312:DL312)&lt;=1)+IF(SUM($J$312:DL312)+($D$312/MiY)&gt;1,1-(SUM($J$312:DL312)+($D$312/MiY)),0)),5)*(DM$7&gt;=$E$312)</f>
        <v>0</v>
      </c>
      <c r="DN312" s="155">
        <f>ROUND(($D$312/MiY*(SUM($J$312:DM312)&lt;=1)+IF(SUM($J$312:DM312)+($D$312/MiY)&gt;1,1-(SUM($J$312:DM312)+($D$312/MiY)),0)),5)*(DN$7&gt;=$E$312)</f>
        <v>0</v>
      </c>
      <c r="DO312" s="155">
        <f>ROUND(($D$312/MiY*(SUM($J$312:DN312)&lt;=1)+IF(SUM($J$312:DN312)+($D$312/MiY)&gt;1,1-(SUM($J$312:DN312)+($D$312/MiY)),0)),5)*(DO$7&gt;=$E$312)</f>
        <v>0</v>
      </c>
      <c r="DP312" s="155">
        <f>ROUND(($D$312/MiY*(SUM($J$312:DO312)&lt;=1)+IF(SUM($J$312:DO312)+($D$312/MiY)&gt;1,1-(SUM($J$312:DO312)+($D$312/MiY)),0)),5)*(DP$7&gt;=$E$312)</f>
        <v>0</v>
      </c>
      <c r="DQ312" s="155">
        <f>ROUND(($D$312/MiY*(SUM($J$312:DP312)&lt;=1)+IF(SUM($J$312:DP312)+($D$312/MiY)&gt;1,1-(SUM($J$312:DP312)+($D$312/MiY)),0)),5)*(DQ$7&gt;=$E$312)</f>
        <v>0</v>
      </c>
      <c r="DR312" s="155">
        <f>ROUND(($D$312/MiY*(SUM($J$312:DQ312)&lt;=1)+IF(SUM($J$312:DQ312)+($D$312/MiY)&gt;1,1-(SUM($J$312:DQ312)+($D$312/MiY)),0)),5)*(DR$7&gt;=$E$312)</f>
        <v>0</v>
      </c>
      <c r="DS312" s="155">
        <f>ROUND(($D$312/MiY*(SUM($J$312:DR312)&lt;=1)+IF(SUM($J$312:DR312)+($D$312/MiY)&gt;1,1-(SUM($J$312:DR312)+($D$312/MiY)),0)),5)*(DS$7&gt;=$E$312)</f>
        <v>0</v>
      </c>
      <c r="DT312" s="155">
        <f>ROUND(($D$312/MiY*(SUM($J$312:DS312)&lt;=1)+IF(SUM($J$312:DS312)+($D$312/MiY)&gt;1,1-(SUM($J$312:DS312)+($D$312/MiY)),0)),5)*(DT$7&gt;=$E$312)</f>
        <v>0</v>
      </c>
      <c r="DU312" s="155">
        <f>ROUND(($D$312/MiY*(SUM($J$312:DT312)&lt;=1)+IF(SUM($J$312:DT312)+($D$312/MiY)&gt;1,1-(SUM($J$312:DT312)+($D$312/MiY)),0)),5)*(DU$7&gt;=$E$312)</f>
        <v>0</v>
      </c>
      <c r="DV312" s="155">
        <f>ROUND(($D$312/MiY*(SUM($J$312:DU312)&lt;=1)+IF(SUM($J$312:DU312)+($D$312/MiY)&gt;1,1-(SUM($J$312:DU312)+($D$312/MiY)),0)),5)*(DV$7&gt;=$E$312)</f>
        <v>0</v>
      </c>
      <c r="DW312" s="155">
        <f>ROUND(($D$312/MiY*(SUM($J$312:DV312)&lt;=1)+IF(SUM($J$312:DV312)+($D$312/MiY)&gt;1,1-(SUM($J$312:DV312)+($D$312/MiY)),0)),5)*(DW$7&gt;=$E$312)</f>
        <v>0</v>
      </c>
      <c r="DX312" s="155">
        <f>ROUND(($D$312/MiY*(SUM($J$312:DW312)&lt;=1)+IF(SUM($J$312:DW312)+($D$312/MiY)&gt;1,1-(SUM($J$312:DW312)+($D$312/MiY)),0)),5)*(DX$7&gt;=$E$312)</f>
        <v>0</v>
      </c>
      <c r="DY312" s="155">
        <f>ROUND(($D$312/MiY*(SUM($J$312:DX312)&lt;=1)+IF(SUM($J$312:DX312)+($D$312/MiY)&gt;1,1-(SUM($J$312:DX312)+($D$312/MiY)),0)),5)*(DY$7&gt;=$E$312)</f>
        <v>0</v>
      </c>
      <c r="DZ312" s="155">
        <f>ROUND(($D$312/MiY*(SUM($J$312:DY312)&lt;=1)+IF(SUM($J$312:DY312)+($D$312/MiY)&gt;1,1-(SUM($J$312:DY312)+($D$312/MiY)),0)),5)*(DZ$7&gt;=$E$312)</f>
        <v>0</v>
      </c>
      <c r="EA312" s="155">
        <f>ROUND(($D$312/MiY*(SUM($J$312:DZ312)&lt;=1)+IF(SUM($J$312:DZ312)+($D$312/MiY)&gt;1,1-(SUM($J$312:DZ312)+($D$312/MiY)),0)),5)*(EA$7&gt;=$E$312)</f>
        <v>0</v>
      </c>
      <c r="EB312" s="155">
        <f>ROUND(($D$312/MiY*(SUM($J$312:EA312)&lt;=1)+IF(SUM($J$312:EA312)+($D$312/MiY)&gt;1,1-(SUM($J$312:EA312)+($D$312/MiY)),0)),5)*(EB$7&gt;=$E$312)</f>
        <v>0</v>
      </c>
    </row>
    <row r="313" spans="3:132" outlineLevel="1" x14ac:dyDescent="0.25">
      <c r="C313" s="318" t="s">
        <v>548</v>
      </c>
      <c r="G313" s="52" t="s">
        <v>604</v>
      </c>
      <c r="H313" s="46">
        <f t="shared" ref="H313" si="4747">SUM(J313:EB313)</f>
        <v>0</v>
      </c>
      <c r="J313" s="82">
        <f>SUM($J$311:$EB$311)*J312</f>
        <v>0</v>
      </c>
      <c r="K313" s="82">
        <f t="shared" ref="K313:BV313" si="4748">SUM($J$311:$EB$311)*K312</f>
        <v>0</v>
      </c>
      <c r="L313" s="82">
        <f t="shared" si="4748"/>
        <v>0</v>
      </c>
      <c r="M313" s="82">
        <f t="shared" si="4748"/>
        <v>0</v>
      </c>
      <c r="N313" s="82">
        <f t="shared" si="4748"/>
        <v>0</v>
      </c>
      <c r="O313" s="82">
        <f t="shared" si="4748"/>
        <v>0</v>
      </c>
      <c r="P313" s="82">
        <f t="shared" si="4748"/>
        <v>0</v>
      </c>
      <c r="Q313" s="82">
        <f t="shared" si="4748"/>
        <v>0</v>
      </c>
      <c r="R313" s="82">
        <f t="shared" si="4748"/>
        <v>0</v>
      </c>
      <c r="S313" s="82">
        <f t="shared" si="4748"/>
        <v>0</v>
      </c>
      <c r="T313" s="82">
        <f t="shared" si="4748"/>
        <v>0</v>
      </c>
      <c r="U313" s="82">
        <f t="shared" si="4748"/>
        <v>0</v>
      </c>
      <c r="V313" s="82">
        <f t="shared" si="4748"/>
        <v>0</v>
      </c>
      <c r="W313" s="82">
        <f t="shared" si="4748"/>
        <v>0</v>
      </c>
      <c r="X313" s="82">
        <f t="shared" si="4748"/>
        <v>0</v>
      </c>
      <c r="Y313" s="82">
        <f t="shared" si="4748"/>
        <v>0</v>
      </c>
      <c r="Z313" s="82">
        <f t="shared" si="4748"/>
        <v>0</v>
      </c>
      <c r="AA313" s="82">
        <f t="shared" si="4748"/>
        <v>0</v>
      </c>
      <c r="AB313" s="82">
        <f t="shared" si="4748"/>
        <v>0</v>
      </c>
      <c r="AC313" s="82">
        <f t="shared" si="4748"/>
        <v>0</v>
      </c>
      <c r="AD313" s="82">
        <f t="shared" si="4748"/>
        <v>0</v>
      </c>
      <c r="AE313" s="82">
        <f t="shared" si="4748"/>
        <v>0</v>
      </c>
      <c r="AF313" s="82">
        <f t="shared" si="4748"/>
        <v>0</v>
      </c>
      <c r="AG313" s="82">
        <f t="shared" si="4748"/>
        <v>0</v>
      </c>
      <c r="AH313" s="82">
        <f t="shared" si="4748"/>
        <v>0</v>
      </c>
      <c r="AI313" s="82">
        <f t="shared" si="4748"/>
        <v>0</v>
      </c>
      <c r="AJ313" s="82">
        <f t="shared" si="4748"/>
        <v>0</v>
      </c>
      <c r="AK313" s="82">
        <f t="shared" si="4748"/>
        <v>0</v>
      </c>
      <c r="AL313" s="82">
        <f t="shared" si="4748"/>
        <v>0</v>
      </c>
      <c r="AM313" s="82">
        <f t="shared" si="4748"/>
        <v>0</v>
      </c>
      <c r="AN313" s="82">
        <f t="shared" si="4748"/>
        <v>0</v>
      </c>
      <c r="AO313" s="82">
        <f t="shared" si="4748"/>
        <v>0</v>
      </c>
      <c r="AP313" s="82">
        <f t="shared" si="4748"/>
        <v>0</v>
      </c>
      <c r="AQ313" s="82">
        <f t="shared" si="4748"/>
        <v>0</v>
      </c>
      <c r="AR313" s="82">
        <f t="shared" si="4748"/>
        <v>0</v>
      </c>
      <c r="AS313" s="82">
        <f t="shared" si="4748"/>
        <v>0</v>
      </c>
      <c r="AT313" s="82">
        <f t="shared" si="4748"/>
        <v>0</v>
      </c>
      <c r="AU313" s="82">
        <f t="shared" si="4748"/>
        <v>0</v>
      </c>
      <c r="AV313" s="82">
        <f t="shared" si="4748"/>
        <v>0</v>
      </c>
      <c r="AW313" s="82">
        <f t="shared" si="4748"/>
        <v>0</v>
      </c>
      <c r="AX313" s="82">
        <f t="shared" si="4748"/>
        <v>0</v>
      </c>
      <c r="AY313" s="82">
        <f t="shared" si="4748"/>
        <v>0</v>
      </c>
      <c r="AZ313" s="82">
        <f t="shared" si="4748"/>
        <v>0</v>
      </c>
      <c r="BA313" s="82">
        <f t="shared" si="4748"/>
        <v>0</v>
      </c>
      <c r="BB313" s="82">
        <f t="shared" si="4748"/>
        <v>0</v>
      </c>
      <c r="BC313" s="82">
        <f t="shared" si="4748"/>
        <v>0</v>
      </c>
      <c r="BD313" s="82">
        <f t="shared" si="4748"/>
        <v>0</v>
      </c>
      <c r="BE313" s="82">
        <f t="shared" si="4748"/>
        <v>0</v>
      </c>
      <c r="BF313" s="82">
        <f t="shared" si="4748"/>
        <v>0</v>
      </c>
      <c r="BG313" s="82">
        <f t="shared" si="4748"/>
        <v>0</v>
      </c>
      <c r="BH313" s="82">
        <f t="shared" si="4748"/>
        <v>0</v>
      </c>
      <c r="BI313" s="82">
        <f t="shared" si="4748"/>
        <v>0</v>
      </c>
      <c r="BJ313" s="82">
        <f t="shared" si="4748"/>
        <v>0</v>
      </c>
      <c r="BK313" s="82">
        <f t="shared" si="4748"/>
        <v>0</v>
      </c>
      <c r="BL313" s="82">
        <f t="shared" si="4748"/>
        <v>0</v>
      </c>
      <c r="BM313" s="82">
        <f t="shared" si="4748"/>
        <v>0</v>
      </c>
      <c r="BN313" s="82">
        <f t="shared" si="4748"/>
        <v>0</v>
      </c>
      <c r="BO313" s="82">
        <f t="shared" si="4748"/>
        <v>0</v>
      </c>
      <c r="BP313" s="82">
        <f t="shared" si="4748"/>
        <v>0</v>
      </c>
      <c r="BQ313" s="82">
        <f t="shared" si="4748"/>
        <v>0</v>
      </c>
      <c r="BR313" s="82">
        <f t="shared" si="4748"/>
        <v>0</v>
      </c>
      <c r="BS313" s="82">
        <f t="shared" si="4748"/>
        <v>0</v>
      </c>
      <c r="BT313" s="82">
        <f t="shared" si="4748"/>
        <v>0</v>
      </c>
      <c r="BU313" s="82">
        <f t="shared" si="4748"/>
        <v>0</v>
      </c>
      <c r="BV313" s="82">
        <f t="shared" si="4748"/>
        <v>0</v>
      </c>
      <c r="BW313" s="82">
        <f t="shared" ref="BW313:EB313" si="4749">SUM($J$311:$EB$311)*BW312</f>
        <v>0</v>
      </c>
      <c r="BX313" s="82">
        <f t="shared" si="4749"/>
        <v>0</v>
      </c>
      <c r="BY313" s="82">
        <f t="shared" si="4749"/>
        <v>0</v>
      </c>
      <c r="BZ313" s="82">
        <f t="shared" si="4749"/>
        <v>0</v>
      </c>
      <c r="CA313" s="82">
        <f t="shared" si="4749"/>
        <v>0</v>
      </c>
      <c r="CB313" s="82">
        <f t="shared" si="4749"/>
        <v>0</v>
      </c>
      <c r="CC313" s="82">
        <f t="shared" si="4749"/>
        <v>0</v>
      </c>
      <c r="CD313" s="82">
        <f t="shared" si="4749"/>
        <v>0</v>
      </c>
      <c r="CE313" s="82">
        <f t="shared" si="4749"/>
        <v>0</v>
      </c>
      <c r="CF313" s="82">
        <f t="shared" si="4749"/>
        <v>0</v>
      </c>
      <c r="CG313" s="82">
        <f t="shared" si="4749"/>
        <v>0</v>
      </c>
      <c r="CH313" s="82">
        <f t="shared" si="4749"/>
        <v>0</v>
      </c>
      <c r="CI313" s="82">
        <f t="shared" si="4749"/>
        <v>0</v>
      </c>
      <c r="CJ313" s="82">
        <f t="shared" si="4749"/>
        <v>0</v>
      </c>
      <c r="CK313" s="82">
        <f t="shared" si="4749"/>
        <v>0</v>
      </c>
      <c r="CL313" s="82">
        <f t="shared" si="4749"/>
        <v>0</v>
      </c>
      <c r="CM313" s="82">
        <f t="shared" si="4749"/>
        <v>0</v>
      </c>
      <c r="CN313" s="82">
        <f t="shared" si="4749"/>
        <v>0</v>
      </c>
      <c r="CO313" s="82">
        <f t="shared" si="4749"/>
        <v>0</v>
      </c>
      <c r="CP313" s="82">
        <f t="shared" si="4749"/>
        <v>0</v>
      </c>
      <c r="CQ313" s="82">
        <f t="shared" si="4749"/>
        <v>0</v>
      </c>
      <c r="CR313" s="82">
        <f t="shared" si="4749"/>
        <v>0</v>
      </c>
      <c r="CS313" s="82">
        <f t="shared" si="4749"/>
        <v>0</v>
      </c>
      <c r="CT313" s="82">
        <f t="shared" si="4749"/>
        <v>0</v>
      </c>
      <c r="CU313" s="82">
        <f t="shared" si="4749"/>
        <v>0</v>
      </c>
      <c r="CV313" s="82">
        <f t="shared" si="4749"/>
        <v>0</v>
      </c>
      <c r="CW313" s="82">
        <f t="shared" si="4749"/>
        <v>0</v>
      </c>
      <c r="CX313" s="82">
        <f t="shared" si="4749"/>
        <v>0</v>
      </c>
      <c r="CY313" s="82">
        <f t="shared" si="4749"/>
        <v>0</v>
      </c>
      <c r="CZ313" s="82">
        <f t="shared" si="4749"/>
        <v>0</v>
      </c>
      <c r="DA313" s="82">
        <f t="shared" si="4749"/>
        <v>0</v>
      </c>
      <c r="DB313" s="82">
        <f t="shared" si="4749"/>
        <v>0</v>
      </c>
      <c r="DC313" s="82">
        <f t="shared" si="4749"/>
        <v>0</v>
      </c>
      <c r="DD313" s="82">
        <f t="shared" si="4749"/>
        <v>0</v>
      </c>
      <c r="DE313" s="82">
        <f t="shared" si="4749"/>
        <v>0</v>
      </c>
      <c r="DF313" s="82">
        <f t="shared" si="4749"/>
        <v>0</v>
      </c>
      <c r="DG313" s="82">
        <f t="shared" si="4749"/>
        <v>0</v>
      </c>
      <c r="DH313" s="82">
        <f t="shared" si="4749"/>
        <v>0</v>
      </c>
      <c r="DI313" s="82">
        <f t="shared" si="4749"/>
        <v>0</v>
      </c>
      <c r="DJ313" s="82">
        <f t="shared" si="4749"/>
        <v>0</v>
      </c>
      <c r="DK313" s="82">
        <f t="shared" si="4749"/>
        <v>0</v>
      </c>
      <c r="DL313" s="82">
        <f t="shared" si="4749"/>
        <v>0</v>
      </c>
      <c r="DM313" s="82">
        <f t="shared" si="4749"/>
        <v>0</v>
      </c>
      <c r="DN313" s="82">
        <f t="shared" si="4749"/>
        <v>0</v>
      </c>
      <c r="DO313" s="82">
        <f t="shared" si="4749"/>
        <v>0</v>
      </c>
      <c r="DP313" s="82">
        <f t="shared" si="4749"/>
        <v>0</v>
      </c>
      <c r="DQ313" s="82">
        <f t="shared" si="4749"/>
        <v>0</v>
      </c>
      <c r="DR313" s="82">
        <f t="shared" si="4749"/>
        <v>0</v>
      </c>
      <c r="DS313" s="82">
        <f t="shared" si="4749"/>
        <v>0</v>
      </c>
      <c r="DT313" s="82">
        <f t="shared" si="4749"/>
        <v>0</v>
      </c>
      <c r="DU313" s="82">
        <f t="shared" si="4749"/>
        <v>0</v>
      </c>
      <c r="DV313" s="82">
        <f t="shared" si="4749"/>
        <v>0</v>
      </c>
      <c r="DW313" s="82">
        <f t="shared" si="4749"/>
        <v>0</v>
      </c>
      <c r="DX313" s="82">
        <f t="shared" si="4749"/>
        <v>0</v>
      </c>
      <c r="DY313" s="82">
        <f t="shared" si="4749"/>
        <v>0</v>
      </c>
      <c r="DZ313" s="82">
        <f t="shared" si="4749"/>
        <v>0</v>
      </c>
      <c r="EA313" s="82">
        <f t="shared" si="4749"/>
        <v>0</v>
      </c>
      <c r="EB313" s="82">
        <f t="shared" si="4749"/>
        <v>0</v>
      </c>
    </row>
    <row r="314" spans="3:132" outlineLevel="1" x14ac:dyDescent="0.25">
      <c r="C314" s="318" t="s">
        <v>527</v>
      </c>
      <c r="D314" s="31">
        <f>Costs!$K$39</f>
        <v>1.9</v>
      </c>
      <c r="E314" s="31">
        <f>Costs!$K$40</f>
        <v>0.4</v>
      </c>
      <c r="G314" s="52" t="s">
        <v>220</v>
      </c>
      <c r="H314" s="29"/>
      <c r="J314" s="312">
        <f t="shared" ref="J314:BU314" si="4750">$D314-$E314</f>
        <v>1.5</v>
      </c>
      <c r="K314" s="312">
        <f t="shared" si="4750"/>
        <v>1.5</v>
      </c>
      <c r="L314" s="312">
        <f t="shared" si="4750"/>
        <v>1.5</v>
      </c>
      <c r="M314" s="312">
        <f t="shared" si="4750"/>
        <v>1.5</v>
      </c>
      <c r="N314" s="312">
        <f t="shared" si="4750"/>
        <v>1.5</v>
      </c>
      <c r="O314" s="312">
        <f t="shared" si="4750"/>
        <v>1.5</v>
      </c>
      <c r="P314" s="312">
        <f t="shared" si="4750"/>
        <v>1.5</v>
      </c>
      <c r="Q314" s="312">
        <f t="shared" si="4750"/>
        <v>1.5</v>
      </c>
      <c r="R314" s="312">
        <f t="shared" si="4750"/>
        <v>1.5</v>
      </c>
      <c r="S314" s="312">
        <f t="shared" si="4750"/>
        <v>1.5</v>
      </c>
      <c r="T314" s="312">
        <f t="shared" si="4750"/>
        <v>1.5</v>
      </c>
      <c r="U314" s="312">
        <f t="shared" si="4750"/>
        <v>1.5</v>
      </c>
      <c r="V314" s="312">
        <f t="shared" si="4750"/>
        <v>1.5</v>
      </c>
      <c r="W314" s="312">
        <f t="shared" si="4750"/>
        <v>1.5</v>
      </c>
      <c r="X314" s="312">
        <f t="shared" si="4750"/>
        <v>1.5</v>
      </c>
      <c r="Y314" s="312">
        <f t="shared" si="4750"/>
        <v>1.5</v>
      </c>
      <c r="Z314" s="312">
        <f t="shared" si="4750"/>
        <v>1.5</v>
      </c>
      <c r="AA314" s="312">
        <f t="shared" si="4750"/>
        <v>1.5</v>
      </c>
      <c r="AB314" s="312">
        <f t="shared" si="4750"/>
        <v>1.5</v>
      </c>
      <c r="AC314" s="312">
        <f t="shared" si="4750"/>
        <v>1.5</v>
      </c>
      <c r="AD314" s="312">
        <f t="shared" si="4750"/>
        <v>1.5</v>
      </c>
      <c r="AE314" s="312">
        <f t="shared" si="4750"/>
        <v>1.5</v>
      </c>
      <c r="AF314" s="312">
        <f t="shared" si="4750"/>
        <v>1.5</v>
      </c>
      <c r="AG314" s="312">
        <f t="shared" si="4750"/>
        <v>1.5</v>
      </c>
      <c r="AH314" s="312">
        <f t="shared" si="4750"/>
        <v>1.5</v>
      </c>
      <c r="AI314" s="312">
        <f t="shared" si="4750"/>
        <v>1.5</v>
      </c>
      <c r="AJ314" s="312">
        <f t="shared" si="4750"/>
        <v>1.5</v>
      </c>
      <c r="AK314" s="312">
        <f t="shared" si="4750"/>
        <v>1.5</v>
      </c>
      <c r="AL314" s="312">
        <f t="shared" si="4750"/>
        <v>1.5</v>
      </c>
      <c r="AM314" s="312">
        <f t="shared" si="4750"/>
        <v>1.5</v>
      </c>
      <c r="AN314" s="312">
        <f t="shared" si="4750"/>
        <v>1.5</v>
      </c>
      <c r="AO314" s="312">
        <f t="shared" si="4750"/>
        <v>1.5</v>
      </c>
      <c r="AP314" s="312">
        <f t="shared" si="4750"/>
        <v>1.5</v>
      </c>
      <c r="AQ314" s="312">
        <f t="shared" si="4750"/>
        <v>1.5</v>
      </c>
      <c r="AR314" s="312">
        <f t="shared" si="4750"/>
        <v>1.5</v>
      </c>
      <c r="AS314" s="312">
        <f t="shared" si="4750"/>
        <v>1.5</v>
      </c>
      <c r="AT314" s="312">
        <f t="shared" si="4750"/>
        <v>1.5</v>
      </c>
      <c r="AU314" s="312">
        <f t="shared" si="4750"/>
        <v>1.5</v>
      </c>
      <c r="AV314" s="312">
        <f t="shared" si="4750"/>
        <v>1.5</v>
      </c>
      <c r="AW314" s="312">
        <f t="shared" si="4750"/>
        <v>1.5</v>
      </c>
      <c r="AX314" s="312">
        <f t="shared" si="4750"/>
        <v>1.5</v>
      </c>
      <c r="AY314" s="312">
        <f t="shared" si="4750"/>
        <v>1.5</v>
      </c>
      <c r="AZ314" s="312">
        <f t="shared" si="4750"/>
        <v>1.5</v>
      </c>
      <c r="BA314" s="312">
        <f t="shared" si="4750"/>
        <v>1.5</v>
      </c>
      <c r="BB314" s="312">
        <f t="shared" si="4750"/>
        <v>1.5</v>
      </c>
      <c r="BC314" s="312">
        <f t="shared" si="4750"/>
        <v>1.5</v>
      </c>
      <c r="BD314" s="312">
        <f t="shared" si="4750"/>
        <v>1.5</v>
      </c>
      <c r="BE314" s="312">
        <f t="shared" si="4750"/>
        <v>1.5</v>
      </c>
      <c r="BF314" s="312">
        <f t="shared" si="4750"/>
        <v>1.5</v>
      </c>
      <c r="BG314" s="312">
        <f t="shared" si="4750"/>
        <v>1.5</v>
      </c>
      <c r="BH314" s="312">
        <f t="shared" si="4750"/>
        <v>1.5</v>
      </c>
      <c r="BI314" s="312">
        <f t="shared" si="4750"/>
        <v>1.5</v>
      </c>
      <c r="BJ314" s="312">
        <f t="shared" si="4750"/>
        <v>1.5</v>
      </c>
      <c r="BK314" s="312">
        <f t="shared" si="4750"/>
        <v>1.5</v>
      </c>
      <c r="BL314" s="312">
        <f t="shared" si="4750"/>
        <v>1.5</v>
      </c>
      <c r="BM314" s="312">
        <f t="shared" si="4750"/>
        <v>1.5</v>
      </c>
      <c r="BN314" s="312">
        <f t="shared" si="4750"/>
        <v>1.5</v>
      </c>
      <c r="BO314" s="312">
        <f t="shared" si="4750"/>
        <v>1.5</v>
      </c>
      <c r="BP314" s="312">
        <f t="shared" si="4750"/>
        <v>1.5</v>
      </c>
      <c r="BQ314" s="312">
        <f t="shared" si="4750"/>
        <v>1.5</v>
      </c>
      <c r="BR314" s="312">
        <f t="shared" si="4750"/>
        <v>1.5</v>
      </c>
      <c r="BS314" s="312">
        <f t="shared" si="4750"/>
        <v>1.5</v>
      </c>
      <c r="BT314" s="312">
        <f t="shared" si="4750"/>
        <v>1.5</v>
      </c>
      <c r="BU314" s="312">
        <f t="shared" si="4750"/>
        <v>1.5</v>
      </c>
      <c r="BV314" s="312">
        <f t="shared" ref="BV314:EB314" si="4751">$D314-$E314</f>
        <v>1.5</v>
      </c>
      <c r="BW314" s="312">
        <f t="shared" si="4751"/>
        <v>1.5</v>
      </c>
      <c r="BX314" s="312">
        <f t="shared" si="4751"/>
        <v>1.5</v>
      </c>
      <c r="BY314" s="312">
        <f t="shared" si="4751"/>
        <v>1.5</v>
      </c>
      <c r="BZ314" s="312">
        <f t="shared" si="4751"/>
        <v>1.5</v>
      </c>
      <c r="CA314" s="312">
        <f t="shared" si="4751"/>
        <v>1.5</v>
      </c>
      <c r="CB314" s="312">
        <f t="shared" si="4751"/>
        <v>1.5</v>
      </c>
      <c r="CC314" s="312">
        <f t="shared" si="4751"/>
        <v>1.5</v>
      </c>
      <c r="CD314" s="312">
        <f t="shared" si="4751"/>
        <v>1.5</v>
      </c>
      <c r="CE314" s="312">
        <f t="shared" si="4751"/>
        <v>1.5</v>
      </c>
      <c r="CF314" s="312">
        <f t="shared" si="4751"/>
        <v>1.5</v>
      </c>
      <c r="CG314" s="312">
        <f t="shared" si="4751"/>
        <v>1.5</v>
      </c>
      <c r="CH314" s="312">
        <f t="shared" si="4751"/>
        <v>1.5</v>
      </c>
      <c r="CI314" s="312">
        <f t="shared" si="4751"/>
        <v>1.5</v>
      </c>
      <c r="CJ314" s="312">
        <f t="shared" si="4751"/>
        <v>1.5</v>
      </c>
      <c r="CK314" s="312">
        <f t="shared" si="4751"/>
        <v>1.5</v>
      </c>
      <c r="CL314" s="312">
        <f t="shared" si="4751"/>
        <v>1.5</v>
      </c>
      <c r="CM314" s="312">
        <f t="shared" si="4751"/>
        <v>1.5</v>
      </c>
      <c r="CN314" s="312">
        <f t="shared" si="4751"/>
        <v>1.5</v>
      </c>
      <c r="CO314" s="312">
        <f t="shared" si="4751"/>
        <v>1.5</v>
      </c>
      <c r="CP314" s="312">
        <f t="shared" si="4751"/>
        <v>1.5</v>
      </c>
      <c r="CQ314" s="312">
        <f t="shared" si="4751"/>
        <v>1.5</v>
      </c>
      <c r="CR314" s="312">
        <f t="shared" si="4751"/>
        <v>1.5</v>
      </c>
      <c r="CS314" s="312">
        <f t="shared" si="4751"/>
        <v>1.5</v>
      </c>
      <c r="CT314" s="312">
        <f t="shared" si="4751"/>
        <v>1.5</v>
      </c>
      <c r="CU314" s="312">
        <f t="shared" si="4751"/>
        <v>1.5</v>
      </c>
      <c r="CV314" s="312">
        <f t="shared" si="4751"/>
        <v>1.5</v>
      </c>
      <c r="CW314" s="312">
        <f t="shared" si="4751"/>
        <v>1.5</v>
      </c>
      <c r="CX314" s="312">
        <f t="shared" si="4751"/>
        <v>1.5</v>
      </c>
      <c r="CY314" s="312">
        <f t="shared" si="4751"/>
        <v>1.5</v>
      </c>
      <c r="CZ314" s="312">
        <f t="shared" si="4751"/>
        <v>1.5</v>
      </c>
      <c r="DA314" s="312">
        <f t="shared" si="4751"/>
        <v>1.5</v>
      </c>
      <c r="DB314" s="312">
        <f t="shared" si="4751"/>
        <v>1.5</v>
      </c>
      <c r="DC314" s="312">
        <f t="shared" si="4751"/>
        <v>1.5</v>
      </c>
      <c r="DD314" s="312">
        <f t="shared" si="4751"/>
        <v>1.5</v>
      </c>
      <c r="DE314" s="312">
        <f t="shared" si="4751"/>
        <v>1.5</v>
      </c>
      <c r="DF314" s="312">
        <f t="shared" si="4751"/>
        <v>1.5</v>
      </c>
      <c r="DG314" s="312">
        <f t="shared" si="4751"/>
        <v>1.5</v>
      </c>
      <c r="DH314" s="312">
        <f t="shared" si="4751"/>
        <v>1.5</v>
      </c>
      <c r="DI314" s="312">
        <f t="shared" si="4751"/>
        <v>1.5</v>
      </c>
      <c r="DJ314" s="312">
        <f t="shared" si="4751"/>
        <v>1.5</v>
      </c>
      <c r="DK314" s="312">
        <f t="shared" si="4751"/>
        <v>1.5</v>
      </c>
      <c r="DL314" s="312">
        <f t="shared" si="4751"/>
        <v>1.5</v>
      </c>
      <c r="DM314" s="312">
        <f t="shared" si="4751"/>
        <v>1.5</v>
      </c>
      <c r="DN314" s="312">
        <f t="shared" si="4751"/>
        <v>1.5</v>
      </c>
      <c r="DO314" s="312">
        <f t="shared" si="4751"/>
        <v>1.5</v>
      </c>
      <c r="DP314" s="312">
        <f t="shared" si="4751"/>
        <v>1.5</v>
      </c>
      <c r="DQ314" s="312">
        <f t="shared" si="4751"/>
        <v>1.5</v>
      </c>
      <c r="DR314" s="312">
        <f t="shared" si="4751"/>
        <v>1.5</v>
      </c>
      <c r="DS314" s="312">
        <f t="shared" si="4751"/>
        <v>1.5</v>
      </c>
      <c r="DT314" s="312">
        <f t="shared" si="4751"/>
        <v>1.5</v>
      </c>
      <c r="DU314" s="312">
        <f t="shared" si="4751"/>
        <v>1.5</v>
      </c>
      <c r="DV314" s="312">
        <f t="shared" si="4751"/>
        <v>1.5</v>
      </c>
      <c r="DW314" s="312">
        <f t="shared" si="4751"/>
        <v>1.5</v>
      </c>
      <c r="DX314" s="312">
        <f t="shared" si="4751"/>
        <v>1.5</v>
      </c>
      <c r="DY314" s="312">
        <f t="shared" si="4751"/>
        <v>1.5</v>
      </c>
      <c r="DZ314" s="312">
        <f t="shared" si="4751"/>
        <v>1.5</v>
      </c>
      <c r="EA314" s="312">
        <f t="shared" si="4751"/>
        <v>1.5</v>
      </c>
      <c r="EB314" s="312">
        <f t="shared" si="4751"/>
        <v>1.5</v>
      </c>
    </row>
    <row r="315" spans="3:132" outlineLevel="1" x14ac:dyDescent="0.25">
      <c r="C315" s="327" t="s">
        <v>530</v>
      </c>
      <c r="D315" s="38"/>
      <c r="E315" s="38"/>
      <c r="F315" s="38"/>
      <c r="G315" s="55" t="s">
        <v>220</v>
      </c>
      <c r="H315" s="316">
        <f t="shared" ref="H315" si="4752">SUM(J315:EB315)</f>
        <v>0</v>
      </c>
      <c r="I315" s="38"/>
      <c r="J315" s="314">
        <f t="shared" ref="J315" si="4753">J313*J314</f>
        <v>0</v>
      </c>
      <c r="K315" s="314">
        <f t="shared" ref="K315" si="4754">K313*K314</f>
        <v>0</v>
      </c>
      <c r="L315" s="314">
        <f t="shared" ref="L315" si="4755">L313*L314</f>
        <v>0</v>
      </c>
      <c r="M315" s="314">
        <f t="shared" ref="M315" si="4756">M313*M314</f>
        <v>0</v>
      </c>
      <c r="N315" s="314">
        <f t="shared" ref="N315" si="4757">N313*N314</f>
        <v>0</v>
      </c>
      <c r="O315" s="314">
        <f t="shared" ref="O315" si="4758">O313*O314</f>
        <v>0</v>
      </c>
      <c r="P315" s="314">
        <f t="shared" ref="P315" si="4759">P313*P314</f>
        <v>0</v>
      </c>
      <c r="Q315" s="314">
        <f t="shared" ref="Q315" si="4760">Q313*Q314</f>
        <v>0</v>
      </c>
      <c r="R315" s="314">
        <f t="shared" ref="R315" si="4761">R313*R314</f>
        <v>0</v>
      </c>
      <c r="S315" s="314">
        <f t="shared" ref="S315" si="4762">S313*S314</f>
        <v>0</v>
      </c>
      <c r="T315" s="314">
        <f t="shared" ref="T315" si="4763">T313*T314</f>
        <v>0</v>
      </c>
      <c r="U315" s="314">
        <f t="shared" ref="U315" si="4764">U313*U314</f>
        <v>0</v>
      </c>
      <c r="V315" s="314">
        <f t="shared" ref="V315" si="4765">V313*V314</f>
        <v>0</v>
      </c>
      <c r="W315" s="314">
        <f t="shared" ref="W315" si="4766">W313*W314</f>
        <v>0</v>
      </c>
      <c r="X315" s="314">
        <f t="shared" ref="X315" si="4767">X313*X314</f>
        <v>0</v>
      </c>
      <c r="Y315" s="314">
        <f t="shared" ref="Y315" si="4768">Y313*Y314</f>
        <v>0</v>
      </c>
      <c r="Z315" s="314">
        <f>Z313*Z314</f>
        <v>0</v>
      </c>
      <c r="AA315" s="314">
        <f t="shared" ref="AA315" si="4769">AA313*AA314</f>
        <v>0</v>
      </c>
      <c r="AB315" s="314">
        <f t="shared" ref="AB315" si="4770">AB313*AB314</f>
        <v>0</v>
      </c>
      <c r="AC315" s="314">
        <f t="shared" ref="AC315" si="4771">AC313*AC314</f>
        <v>0</v>
      </c>
      <c r="AD315" s="314">
        <f t="shared" ref="AD315" si="4772">AD313*AD314</f>
        <v>0</v>
      </c>
      <c r="AE315" s="314">
        <f t="shared" ref="AE315" si="4773">AE313*AE314</f>
        <v>0</v>
      </c>
      <c r="AF315" s="314">
        <f t="shared" ref="AF315" si="4774">AF313*AF314</f>
        <v>0</v>
      </c>
      <c r="AG315" s="314">
        <f t="shared" ref="AG315" si="4775">AG313*AG314</f>
        <v>0</v>
      </c>
      <c r="AH315" s="314">
        <f t="shared" ref="AH315" si="4776">AH313*AH314</f>
        <v>0</v>
      </c>
      <c r="AI315" s="314">
        <f t="shared" ref="AI315" si="4777">AI313*AI314</f>
        <v>0</v>
      </c>
      <c r="AJ315" s="314">
        <f t="shared" ref="AJ315" si="4778">AJ313*AJ314</f>
        <v>0</v>
      </c>
      <c r="AK315" s="314">
        <f t="shared" ref="AK315" si="4779">AK313*AK314</f>
        <v>0</v>
      </c>
      <c r="AL315" s="314">
        <f t="shared" ref="AL315" si="4780">AL313*AL314</f>
        <v>0</v>
      </c>
      <c r="AM315" s="314">
        <f t="shared" ref="AM315" si="4781">AM313*AM314</f>
        <v>0</v>
      </c>
      <c r="AN315" s="314">
        <f t="shared" ref="AN315" si="4782">AN313*AN314</f>
        <v>0</v>
      </c>
      <c r="AO315" s="314">
        <f t="shared" ref="AO315" si="4783">AO313*AO314</f>
        <v>0</v>
      </c>
      <c r="AP315" s="314">
        <f t="shared" ref="AP315" si="4784">AP313*AP314</f>
        <v>0</v>
      </c>
      <c r="AQ315" s="314">
        <f t="shared" ref="AQ315" si="4785">AQ313*AQ314</f>
        <v>0</v>
      </c>
      <c r="AR315" s="314">
        <f t="shared" ref="AR315" si="4786">AR313*AR314</f>
        <v>0</v>
      </c>
      <c r="AS315" s="314">
        <f t="shared" ref="AS315" si="4787">AS313*AS314</f>
        <v>0</v>
      </c>
      <c r="AT315" s="314">
        <f t="shared" ref="AT315" si="4788">AT313*AT314</f>
        <v>0</v>
      </c>
      <c r="AU315" s="314">
        <f t="shared" ref="AU315" si="4789">AU313*AU314</f>
        <v>0</v>
      </c>
      <c r="AV315" s="314">
        <f t="shared" ref="AV315" si="4790">AV313*AV314</f>
        <v>0</v>
      </c>
      <c r="AW315" s="314">
        <f t="shared" ref="AW315" si="4791">AW313*AW314</f>
        <v>0</v>
      </c>
      <c r="AX315" s="314">
        <f t="shared" ref="AX315" si="4792">AX313*AX314</f>
        <v>0</v>
      </c>
      <c r="AY315" s="314">
        <f t="shared" ref="AY315" si="4793">AY313*AY314</f>
        <v>0</v>
      </c>
      <c r="AZ315" s="314">
        <f t="shared" ref="AZ315" si="4794">AZ313*AZ314</f>
        <v>0</v>
      </c>
      <c r="BA315" s="314">
        <f t="shared" ref="BA315" si="4795">BA313*BA314</f>
        <v>0</v>
      </c>
      <c r="BB315" s="314">
        <f t="shared" ref="BB315" si="4796">BB313*BB314</f>
        <v>0</v>
      </c>
      <c r="BC315" s="314">
        <f t="shared" ref="BC315" si="4797">BC313*BC314</f>
        <v>0</v>
      </c>
      <c r="BD315" s="314">
        <f t="shared" ref="BD315" si="4798">BD313*BD314</f>
        <v>0</v>
      </c>
      <c r="BE315" s="314">
        <f t="shared" ref="BE315" si="4799">BE313*BE314</f>
        <v>0</v>
      </c>
      <c r="BF315" s="314">
        <f t="shared" ref="BF315" si="4800">BF313*BF314</f>
        <v>0</v>
      </c>
      <c r="BG315" s="314">
        <f t="shared" ref="BG315" si="4801">BG313*BG314</f>
        <v>0</v>
      </c>
      <c r="BH315" s="314">
        <f t="shared" ref="BH315" si="4802">BH313*BH314</f>
        <v>0</v>
      </c>
      <c r="BI315" s="314">
        <f t="shared" ref="BI315" si="4803">BI313*BI314</f>
        <v>0</v>
      </c>
      <c r="BJ315" s="314">
        <f t="shared" ref="BJ315" si="4804">BJ313*BJ314</f>
        <v>0</v>
      </c>
      <c r="BK315" s="314">
        <f t="shared" ref="BK315" si="4805">BK313*BK314</f>
        <v>0</v>
      </c>
      <c r="BL315" s="314">
        <f t="shared" ref="BL315" si="4806">BL313*BL314</f>
        <v>0</v>
      </c>
      <c r="BM315" s="314">
        <f t="shared" ref="BM315" si="4807">BM313*BM314</f>
        <v>0</v>
      </c>
      <c r="BN315" s="314">
        <f t="shared" ref="BN315" si="4808">BN313*BN314</f>
        <v>0</v>
      </c>
      <c r="BO315" s="314">
        <f t="shared" ref="BO315" si="4809">BO313*BO314</f>
        <v>0</v>
      </c>
      <c r="BP315" s="314">
        <f t="shared" ref="BP315" si="4810">BP313*BP314</f>
        <v>0</v>
      </c>
      <c r="BQ315" s="314">
        <f t="shared" ref="BQ315" si="4811">BQ313*BQ314</f>
        <v>0</v>
      </c>
      <c r="BR315" s="314">
        <f t="shared" ref="BR315" si="4812">BR313*BR314</f>
        <v>0</v>
      </c>
      <c r="BS315" s="314">
        <f t="shared" ref="BS315" si="4813">BS313*BS314</f>
        <v>0</v>
      </c>
      <c r="BT315" s="314">
        <f t="shared" ref="BT315" si="4814">BT313*BT314</f>
        <v>0</v>
      </c>
      <c r="BU315" s="314">
        <f t="shared" ref="BU315" si="4815">BU313*BU314</f>
        <v>0</v>
      </c>
      <c r="BV315" s="314">
        <f t="shared" ref="BV315" si="4816">BV313*BV314</f>
        <v>0</v>
      </c>
      <c r="BW315" s="314">
        <f t="shared" ref="BW315" si="4817">BW313*BW314</f>
        <v>0</v>
      </c>
      <c r="BX315" s="314">
        <f t="shared" ref="BX315" si="4818">BX313*BX314</f>
        <v>0</v>
      </c>
      <c r="BY315" s="314">
        <f t="shared" ref="BY315" si="4819">BY313*BY314</f>
        <v>0</v>
      </c>
      <c r="BZ315" s="314">
        <f t="shared" ref="BZ315" si="4820">BZ313*BZ314</f>
        <v>0</v>
      </c>
      <c r="CA315" s="314">
        <f t="shared" ref="CA315" si="4821">CA313*CA314</f>
        <v>0</v>
      </c>
      <c r="CB315" s="314">
        <f t="shared" ref="CB315" si="4822">CB313*CB314</f>
        <v>0</v>
      </c>
      <c r="CC315" s="314">
        <f t="shared" ref="CC315" si="4823">CC313*CC314</f>
        <v>0</v>
      </c>
      <c r="CD315" s="314">
        <f t="shared" ref="CD315" si="4824">CD313*CD314</f>
        <v>0</v>
      </c>
      <c r="CE315" s="314">
        <f t="shared" ref="CE315" si="4825">CE313*CE314</f>
        <v>0</v>
      </c>
      <c r="CF315" s="314">
        <f t="shared" ref="CF315" si="4826">CF313*CF314</f>
        <v>0</v>
      </c>
      <c r="CG315" s="314">
        <f t="shared" ref="CG315" si="4827">CG313*CG314</f>
        <v>0</v>
      </c>
      <c r="CH315" s="314">
        <f t="shared" ref="CH315" si="4828">CH313*CH314</f>
        <v>0</v>
      </c>
      <c r="CI315" s="314">
        <f t="shared" ref="CI315" si="4829">CI313*CI314</f>
        <v>0</v>
      </c>
      <c r="CJ315" s="314">
        <f t="shared" ref="CJ315" si="4830">CJ313*CJ314</f>
        <v>0</v>
      </c>
      <c r="CK315" s="314">
        <f t="shared" ref="CK315" si="4831">CK313*CK314</f>
        <v>0</v>
      </c>
      <c r="CL315" s="314">
        <f t="shared" ref="CL315" si="4832">CL313*CL314</f>
        <v>0</v>
      </c>
      <c r="CM315" s="314">
        <f t="shared" ref="CM315" si="4833">CM313*CM314</f>
        <v>0</v>
      </c>
      <c r="CN315" s="314">
        <f t="shared" ref="CN315" si="4834">CN313*CN314</f>
        <v>0</v>
      </c>
      <c r="CO315" s="314">
        <f t="shared" ref="CO315" si="4835">CO313*CO314</f>
        <v>0</v>
      </c>
      <c r="CP315" s="314">
        <f t="shared" ref="CP315" si="4836">CP313*CP314</f>
        <v>0</v>
      </c>
      <c r="CQ315" s="314">
        <f t="shared" ref="CQ315" si="4837">CQ313*CQ314</f>
        <v>0</v>
      </c>
      <c r="CR315" s="314">
        <f t="shared" ref="CR315" si="4838">CR313*CR314</f>
        <v>0</v>
      </c>
      <c r="CS315" s="314">
        <f t="shared" ref="CS315" si="4839">CS313*CS314</f>
        <v>0</v>
      </c>
      <c r="CT315" s="314">
        <f t="shared" ref="CT315" si="4840">CT313*CT314</f>
        <v>0</v>
      </c>
      <c r="CU315" s="314">
        <f t="shared" ref="CU315" si="4841">CU313*CU314</f>
        <v>0</v>
      </c>
      <c r="CV315" s="314">
        <f t="shared" ref="CV315" si="4842">CV313*CV314</f>
        <v>0</v>
      </c>
      <c r="CW315" s="314">
        <f t="shared" ref="CW315" si="4843">CW313*CW314</f>
        <v>0</v>
      </c>
      <c r="CX315" s="314">
        <f t="shared" ref="CX315" si="4844">CX313*CX314</f>
        <v>0</v>
      </c>
      <c r="CY315" s="314">
        <f t="shared" ref="CY315" si="4845">CY313*CY314</f>
        <v>0</v>
      </c>
      <c r="CZ315" s="314">
        <f t="shared" ref="CZ315" si="4846">CZ313*CZ314</f>
        <v>0</v>
      </c>
      <c r="DA315" s="314">
        <f t="shared" ref="DA315" si="4847">DA313*DA314</f>
        <v>0</v>
      </c>
      <c r="DB315" s="314">
        <f t="shared" ref="DB315" si="4848">DB313*DB314</f>
        <v>0</v>
      </c>
      <c r="DC315" s="314">
        <f t="shared" ref="DC315" si="4849">DC313*DC314</f>
        <v>0</v>
      </c>
      <c r="DD315" s="314">
        <f t="shared" ref="DD315" si="4850">DD313*DD314</f>
        <v>0</v>
      </c>
      <c r="DE315" s="314">
        <f t="shared" ref="DE315" si="4851">DE313*DE314</f>
        <v>0</v>
      </c>
      <c r="DF315" s="314">
        <f t="shared" ref="DF315" si="4852">DF313*DF314</f>
        <v>0</v>
      </c>
      <c r="DG315" s="314">
        <f t="shared" ref="DG315" si="4853">DG313*DG314</f>
        <v>0</v>
      </c>
      <c r="DH315" s="314">
        <f t="shared" ref="DH315" si="4854">DH313*DH314</f>
        <v>0</v>
      </c>
      <c r="DI315" s="314">
        <f t="shared" ref="DI315" si="4855">DI313*DI314</f>
        <v>0</v>
      </c>
      <c r="DJ315" s="314">
        <f t="shared" ref="DJ315" si="4856">DJ313*DJ314</f>
        <v>0</v>
      </c>
      <c r="DK315" s="314">
        <f t="shared" ref="DK315" si="4857">DK313*DK314</f>
        <v>0</v>
      </c>
      <c r="DL315" s="314">
        <f t="shared" ref="DL315" si="4858">DL313*DL314</f>
        <v>0</v>
      </c>
      <c r="DM315" s="314">
        <f t="shared" ref="DM315" si="4859">DM313*DM314</f>
        <v>0</v>
      </c>
      <c r="DN315" s="314">
        <f t="shared" ref="DN315" si="4860">DN313*DN314</f>
        <v>0</v>
      </c>
      <c r="DO315" s="314">
        <f t="shared" ref="DO315" si="4861">DO313*DO314</f>
        <v>0</v>
      </c>
      <c r="DP315" s="314">
        <f t="shared" ref="DP315" si="4862">DP313*DP314</f>
        <v>0</v>
      </c>
      <c r="DQ315" s="314">
        <f t="shared" ref="DQ315" si="4863">DQ313*DQ314</f>
        <v>0</v>
      </c>
      <c r="DR315" s="314">
        <f t="shared" ref="DR315" si="4864">DR313*DR314</f>
        <v>0</v>
      </c>
      <c r="DS315" s="314">
        <f t="shared" ref="DS315" si="4865">DS313*DS314</f>
        <v>0</v>
      </c>
      <c r="DT315" s="314">
        <f t="shared" ref="DT315" si="4866">DT313*DT314</f>
        <v>0</v>
      </c>
      <c r="DU315" s="314">
        <f t="shared" ref="DU315" si="4867">DU313*DU314</f>
        <v>0</v>
      </c>
      <c r="DV315" s="314">
        <f t="shared" ref="DV315" si="4868">DV313*DV314</f>
        <v>0</v>
      </c>
      <c r="DW315" s="314">
        <f t="shared" ref="DW315" si="4869">DW313*DW314</f>
        <v>0</v>
      </c>
      <c r="DX315" s="314">
        <f t="shared" ref="DX315" si="4870">DX313*DX314</f>
        <v>0</v>
      </c>
      <c r="DY315" s="314">
        <f t="shared" ref="DY315" si="4871">DY313*DY314</f>
        <v>0</v>
      </c>
      <c r="DZ315" s="314">
        <f t="shared" ref="DZ315" si="4872">DZ313*DZ314</f>
        <v>0</v>
      </c>
      <c r="EA315" s="314">
        <f t="shared" ref="EA315" si="4873">EA313*EA314</f>
        <v>0</v>
      </c>
      <c r="EB315" s="314">
        <f t="shared" ref="EB315" si="4874">EB313*EB314</f>
        <v>0</v>
      </c>
    </row>
    <row r="316" spans="3:132" outlineLevel="1" x14ac:dyDescent="0.25">
      <c r="C316" s="324" t="s">
        <v>417</v>
      </c>
      <c r="D316" s="34"/>
      <c r="E316" s="34"/>
      <c r="F316" s="34"/>
      <c r="G316" s="67" t="s">
        <v>215</v>
      </c>
      <c r="H316" s="34"/>
      <c r="I316" s="34"/>
      <c r="J316" s="126">
        <f>J$13</f>
        <v>1</v>
      </c>
      <c r="K316" s="126">
        <f t="shared" ref="K316:BV316" si="4875">K$13</f>
        <v>1.0026792493128671</v>
      </c>
      <c r="L316" s="126">
        <f t="shared" si="4875"/>
        <v>1.0056539350998608</v>
      </c>
      <c r="M316" s="126">
        <f t="shared" si="4875"/>
        <v>1.0085410656939733</v>
      </c>
      <c r="N316" s="126">
        <f t="shared" si="4875"/>
        <v>1.0114364849476103</v>
      </c>
      <c r="O316" s="126">
        <f t="shared" si="4875"/>
        <v>1.0143402166566737</v>
      </c>
      <c r="P316" s="126">
        <f t="shared" si="4875"/>
        <v>1.0172522846853813</v>
      </c>
      <c r="Q316" s="126">
        <f t="shared" si="4875"/>
        <v>1.0201727129664624</v>
      </c>
      <c r="R316" s="126">
        <f t="shared" si="4875"/>
        <v>1.0231015255013547</v>
      </c>
      <c r="S316" s="126">
        <f t="shared" si="4875"/>
        <v>1.0260387463604019</v>
      </c>
      <c r="T316" s="126">
        <f t="shared" si="4875"/>
        <v>1.028984399683051</v>
      </c>
      <c r="U316" s="126">
        <f t="shared" si="4875"/>
        <v>1.0319385096780509</v>
      </c>
      <c r="V316" s="126">
        <f t="shared" si="4875"/>
        <v>1.0349011006236515</v>
      </c>
      <c r="W316" s="126">
        <f t="shared" si="4875"/>
        <v>1.0377730230388176</v>
      </c>
      <c r="X316" s="126">
        <f t="shared" si="4875"/>
        <v>1.0408518228283561</v>
      </c>
      <c r="Y316" s="126">
        <f t="shared" si="4875"/>
        <v>1.0438400029932626</v>
      </c>
      <c r="Z316" s="126">
        <f t="shared" si="4875"/>
        <v>1.046836761920777</v>
      </c>
      <c r="AA316" s="126">
        <f t="shared" si="4875"/>
        <v>1.0498421242396576</v>
      </c>
      <c r="AB316" s="126">
        <f t="shared" si="4875"/>
        <v>1.05285611464937</v>
      </c>
      <c r="AC316" s="126">
        <f t="shared" si="4875"/>
        <v>1.0558787579202888</v>
      </c>
      <c r="AD316" s="126">
        <f t="shared" si="4875"/>
        <v>1.0589100788939025</v>
      </c>
      <c r="AE316" s="126">
        <f t="shared" si="4875"/>
        <v>1.0619501024830165</v>
      </c>
      <c r="AF316" s="126">
        <f t="shared" si="4875"/>
        <v>1.0649988536719583</v>
      </c>
      <c r="AG316" s="126">
        <f t="shared" si="4875"/>
        <v>1.0680563575167832</v>
      </c>
      <c r="AH316" s="126">
        <f t="shared" si="4875"/>
        <v>1.0711226391454798</v>
      </c>
      <c r="AI316" s="126">
        <f t="shared" si="4875"/>
        <v>1.0739924437404067</v>
      </c>
      <c r="AJ316" s="126">
        <f t="shared" si="4875"/>
        <v>1.0771786970311998</v>
      </c>
      <c r="AK316" s="126">
        <f t="shared" si="4875"/>
        <v>1.0802711679727233</v>
      </c>
      <c r="AL316" s="126">
        <f t="shared" si="4875"/>
        <v>1.0833725170851116</v>
      </c>
      <c r="AM316" s="126">
        <f t="shared" si="4875"/>
        <v>1.0864827698566941</v>
      </c>
      <c r="AN316" s="126">
        <f t="shared" si="4875"/>
        <v>1.0896019518489746</v>
      </c>
      <c r="AO316" s="126">
        <f t="shared" si="4875"/>
        <v>1.0927300886968412</v>
      </c>
      <c r="AP316" s="126">
        <f t="shared" si="4875"/>
        <v>1.0958672061087775</v>
      </c>
      <c r="AQ316" s="126">
        <f t="shared" si="4875"/>
        <v>1.0990133298670732</v>
      </c>
      <c r="AR316" s="126">
        <f t="shared" si="4875"/>
        <v>1.1021684858280367</v>
      </c>
      <c r="AS316" s="126">
        <f t="shared" si="4875"/>
        <v>1.1053326999222071</v>
      </c>
      <c r="AT316" s="126">
        <f t="shared" si="4875"/>
        <v>1.1085059981545673</v>
      </c>
      <c r="AU316" s="126">
        <f t="shared" si="4875"/>
        <v>1.111475962088432</v>
      </c>
      <c r="AV316" s="126">
        <f t="shared" si="4875"/>
        <v>1.1147734191259395</v>
      </c>
      <c r="AW316" s="126">
        <f t="shared" si="4875"/>
        <v>1.1179738207069689</v>
      </c>
      <c r="AX316" s="126">
        <f t="shared" si="4875"/>
        <v>1.1211834103167977</v>
      </c>
      <c r="AY316" s="126">
        <f t="shared" si="4875"/>
        <v>1.1244022143333261</v>
      </c>
      <c r="AZ316" s="126">
        <f t="shared" si="4875"/>
        <v>1.1276302592101826</v>
      </c>
      <c r="BA316" s="126">
        <f t="shared" si="4875"/>
        <v>1.1308675714769412</v>
      </c>
      <c r="BB316" s="126">
        <f t="shared" si="4875"/>
        <v>1.1341141777393395</v>
      </c>
      <c r="BC316" s="126">
        <f t="shared" si="4875"/>
        <v>1.1373701046794982</v>
      </c>
      <c r="BD316" s="126">
        <f t="shared" si="4875"/>
        <v>1.1406353790561385</v>
      </c>
      <c r="BE316" s="126">
        <f t="shared" si="4875"/>
        <v>1.1439100277048042</v>
      </c>
      <c r="BF316" s="126">
        <f t="shared" si="4875"/>
        <v>1.1471940775380809</v>
      </c>
      <c r="BG316" s="126">
        <f t="shared" si="4875"/>
        <v>1.15026769648205</v>
      </c>
      <c r="BH316" s="126">
        <f t="shared" si="4875"/>
        <v>1.1536802383994258</v>
      </c>
      <c r="BI316" s="126">
        <f t="shared" si="4875"/>
        <v>1.1569923375180708</v>
      </c>
      <c r="BJ316" s="126">
        <f t="shared" si="4875"/>
        <v>1.1603139453378331</v>
      </c>
      <c r="BK316" s="126">
        <f t="shared" si="4875"/>
        <v>1.1636450891572303</v>
      </c>
      <c r="BL316" s="126">
        <f t="shared" si="4875"/>
        <v>1.1669857963531516</v>
      </c>
      <c r="BM316" s="126">
        <f t="shared" si="4875"/>
        <v>1.1703360943810825</v>
      </c>
      <c r="BN316" s="126">
        <f t="shared" si="4875"/>
        <v>1.1736960107753303</v>
      </c>
      <c r="BO316" s="126">
        <f t="shared" si="4875"/>
        <v>1.1770655731492505</v>
      </c>
      <c r="BP316" s="126">
        <f t="shared" si="4875"/>
        <v>1.180444809195474</v>
      </c>
      <c r="BQ316" s="126">
        <f t="shared" si="4875"/>
        <v>1.1838337466861339</v>
      </c>
      <c r="BR316" s="126">
        <f t="shared" si="4875"/>
        <v>1.1872324134730949</v>
      </c>
      <c r="BS316" s="126">
        <f t="shared" si="4875"/>
        <v>1.1905270658589224</v>
      </c>
      <c r="BT316" s="126">
        <f t="shared" si="4875"/>
        <v>1.1940590467434065</v>
      </c>
      <c r="BU316" s="126">
        <f t="shared" si="4875"/>
        <v>1.1974870693312041</v>
      </c>
      <c r="BV316" s="126">
        <f t="shared" si="4875"/>
        <v>1.2009249334246579</v>
      </c>
      <c r="BW316" s="126">
        <f t="shared" ref="BW316:EB316" si="4876">BW$13</f>
        <v>1.204372667277734</v>
      </c>
      <c r="BX316" s="126">
        <f t="shared" si="4876"/>
        <v>1.2078302992255125</v>
      </c>
      <c r="BY316" s="126">
        <f t="shared" si="4876"/>
        <v>1.2112978576844211</v>
      </c>
      <c r="BZ316" s="126">
        <f t="shared" si="4876"/>
        <v>1.2147753711524676</v>
      </c>
      <c r="CA316" s="126">
        <f t="shared" si="4876"/>
        <v>1.2182628682094752</v>
      </c>
      <c r="CB316" s="126">
        <f t="shared" si="4876"/>
        <v>1.2217603775173165</v>
      </c>
      <c r="CC316" s="126">
        <f t="shared" si="4876"/>
        <v>1.2252679278201495</v>
      </c>
      <c r="CD316" s="126">
        <f t="shared" si="4876"/>
        <v>1.2287855479446541</v>
      </c>
      <c r="CE316" s="126">
        <f t="shared" si="4876"/>
        <v>1.232077770779646</v>
      </c>
      <c r="CF316" s="126">
        <f t="shared" si="4876"/>
        <v>1.23573302168438</v>
      </c>
      <c r="CG316" s="126">
        <f t="shared" si="4876"/>
        <v>1.2392806860334544</v>
      </c>
      <c r="CH316" s="126">
        <f t="shared" si="4876"/>
        <v>1.2428385353675644</v>
      </c>
      <c r="CI316" s="126">
        <f t="shared" si="4876"/>
        <v>1.2464065989267703</v>
      </c>
      <c r="CJ316" s="126">
        <f t="shared" si="4876"/>
        <v>1.2499849060350778</v>
      </c>
      <c r="CK316" s="126">
        <f t="shared" si="4876"/>
        <v>1.2535734861006791</v>
      </c>
      <c r="CL316" s="126">
        <f t="shared" si="4876"/>
        <v>1.257172368616194</v>
      </c>
      <c r="CM316" s="126">
        <f t="shared" si="4876"/>
        <v>1.2607815831589126</v>
      </c>
      <c r="CN316" s="126">
        <f t="shared" si="4876"/>
        <v>1.2644011593910389</v>
      </c>
      <c r="CO316" s="126">
        <f t="shared" si="4876"/>
        <v>1.2680311270599336</v>
      </c>
      <c r="CP316" s="126">
        <f t="shared" si="4876"/>
        <v>1.2716715159983594</v>
      </c>
      <c r="CQ316" s="126">
        <f t="shared" si="4876"/>
        <v>1.2750786410337906</v>
      </c>
      <c r="CR316" s="126">
        <f t="shared" si="4876"/>
        <v>1.2788614642181557</v>
      </c>
      <c r="CS316" s="126">
        <f t="shared" si="4876"/>
        <v>1.2825329459576562</v>
      </c>
      <c r="CT316" s="126">
        <f t="shared" si="4876"/>
        <v>1.2862149681493797</v>
      </c>
      <c r="CU316" s="126">
        <f t="shared" si="4876"/>
        <v>1.289907561053897</v>
      </c>
      <c r="CV316" s="126">
        <f t="shared" si="4876"/>
        <v>1.293610755018654</v>
      </c>
      <c r="CW316" s="126">
        <f t="shared" si="4876"/>
        <v>1.2973245804782207</v>
      </c>
      <c r="CX316" s="126">
        <f t="shared" si="4876"/>
        <v>1.3010490679545423</v>
      </c>
      <c r="CY316" s="126">
        <f t="shared" si="4876"/>
        <v>1.304784248057189</v>
      </c>
      <c r="CZ316" s="126">
        <f t="shared" si="4876"/>
        <v>1.3085301514836076</v>
      </c>
      <c r="DA316" s="126">
        <f t="shared" si="4876"/>
        <v>1.3122868090193751</v>
      </c>
      <c r="DB316" s="126">
        <f t="shared" si="4876"/>
        <v>1.3160542515384499</v>
      </c>
      <c r="DC316" s="126">
        <f t="shared" si="4876"/>
        <v>1.3195802889875801</v>
      </c>
      <c r="DD316" s="126">
        <f t="shared" si="4876"/>
        <v>1.323495136864544</v>
      </c>
      <c r="DE316" s="126">
        <f t="shared" si="4876"/>
        <v>1.3272947573576725</v>
      </c>
      <c r="DF316" s="126">
        <f t="shared" si="4876"/>
        <v>1.3311052861764079</v>
      </c>
      <c r="DG316" s="126">
        <f t="shared" si="4876"/>
        <v>1.3349267546374479</v>
      </c>
      <c r="DH316" s="126">
        <f t="shared" si="4876"/>
        <v>1.3387591941473977</v>
      </c>
      <c r="DI316" s="126">
        <f t="shared" si="4876"/>
        <v>1.3426026362030277</v>
      </c>
      <c r="DJ316" s="126">
        <f t="shared" si="4876"/>
        <v>1.3464571123915319</v>
      </c>
      <c r="DK316" s="126">
        <f t="shared" si="4876"/>
        <v>1.3503226543907885</v>
      </c>
      <c r="DL316" s="126">
        <f t="shared" si="4876"/>
        <v>1.3541992939696192</v>
      </c>
      <c r="DM316" s="126">
        <f t="shared" si="4876"/>
        <v>1.358087062988051</v>
      </c>
      <c r="DN316" s="126">
        <f t="shared" si="4876"/>
        <v>1.361985993397578</v>
      </c>
      <c r="DO316" s="126">
        <f t="shared" si="4876"/>
        <v>1.3657655991021458</v>
      </c>
      <c r="DP316" s="126">
        <f t="shared" si="4876"/>
        <v>1.3698174666548035</v>
      </c>
      <c r="DQ316" s="126">
        <f t="shared" si="4876"/>
        <v>1.3737500738651915</v>
      </c>
      <c r="DR316" s="126">
        <f t="shared" si="4876"/>
        <v>1.3776939711925826</v>
      </c>
      <c r="DS316" s="126">
        <f t="shared" si="4876"/>
        <v>1.381649191049759</v>
      </c>
      <c r="DT316" s="126">
        <f t="shared" si="4876"/>
        <v>1.385615765942557</v>
      </c>
      <c r="DU316" s="126">
        <f t="shared" si="4876"/>
        <v>1.3895937284701338</v>
      </c>
      <c r="DV316" s="126">
        <f t="shared" si="4876"/>
        <v>1.3935831113252357</v>
      </c>
      <c r="DW316" s="126">
        <f t="shared" si="4876"/>
        <v>1.3975839472944662</v>
      </c>
      <c r="DX316" s="126">
        <f t="shared" si="4876"/>
        <v>1.401596269258556</v>
      </c>
      <c r="DY316" s="126">
        <f t="shared" si="4876"/>
        <v>1.4056201101926329</v>
      </c>
      <c r="DZ316" s="126">
        <f t="shared" si="4876"/>
        <v>1.4096555031664932</v>
      </c>
      <c r="EA316" s="126">
        <f t="shared" si="4876"/>
        <v>1.4134323217047313</v>
      </c>
      <c r="EB316" s="126">
        <f t="shared" si="4876"/>
        <v>1.4176256038945581</v>
      </c>
    </row>
    <row r="317" spans="3:132" outlineLevel="1" x14ac:dyDescent="0.25">
      <c r="C317" s="321" t="s">
        <v>531</v>
      </c>
      <c r="D317" s="38"/>
      <c r="E317" s="38"/>
      <c r="F317" s="38"/>
      <c r="G317" s="52" t="s">
        <v>220</v>
      </c>
      <c r="H317" s="46">
        <f t="shared" ref="H317" si="4877">SUM(J317:EB317)</f>
        <v>0</v>
      </c>
      <c r="I317" s="38"/>
      <c r="J317" s="82">
        <f>J315*J316</f>
        <v>0</v>
      </c>
      <c r="K317" s="82">
        <f t="shared" ref="K317" si="4878">K315*K316</f>
        <v>0</v>
      </c>
      <c r="L317" s="82">
        <f t="shared" ref="L317" si="4879">L315*L316</f>
        <v>0</v>
      </c>
      <c r="M317" s="82">
        <f t="shared" ref="M317" si="4880">M315*M316</f>
        <v>0</v>
      </c>
      <c r="N317" s="82">
        <f t="shared" ref="N317" si="4881">N315*N316</f>
        <v>0</v>
      </c>
      <c r="O317" s="82">
        <f t="shared" ref="O317" si="4882">O315*O316</f>
        <v>0</v>
      </c>
      <c r="P317" s="82">
        <f t="shared" ref="P317" si="4883">P315*P316</f>
        <v>0</v>
      </c>
      <c r="Q317" s="82">
        <f t="shared" ref="Q317" si="4884">Q315*Q316</f>
        <v>0</v>
      </c>
      <c r="R317" s="82">
        <f t="shared" ref="R317" si="4885">R315*R316</f>
        <v>0</v>
      </c>
      <c r="S317" s="82">
        <f t="shared" ref="S317" si="4886">S315*S316</f>
        <v>0</v>
      </c>
      <c r="T317" s="82">
        <f t="shared" ref="T317" si="4887">T315*T316</f>
        <v>0</v>
      </c>
      <c r="U317" s="82">
        <f t="shared" ref="U317" si="4888">U315*U316</f>
        <v>0</v>
      </c>
      <c r="V317" s="82">
        <f t="shared" ref="V317" si="4889">V315*V316</f>
        <v>0</v>
      </c>
      <c r="W317" s="82">
        <f t="shared" ref="W317" si="4890">W315*W316</f>
        <v>0</v>
      </c>
      <c r="X317" s="82">
        <f t="shared" ref="X317" si="4891">X315*X316</f>
        <v>0</v>
      </c>
      <c r="Y317" s="82">
        <f t="shared" ref="Y317" si="4892">Y315*Y316</f>
        <v>0</v>
      </c>
      <c r="Z317" s="82">
        <f t="shared" ref="Z317" si="4893">Z315*Z316</f>
        <v>0</v>
      </c>
      <c r="AA317" s="82">
        <f t="shared" ref="AA317" si="4894">AA315*AA316</f>
        <v>0</v>
      </c>
      <c r="AB317" s="82">
        <f t="shared" ref="AB317" si="4895">AB315*AB316</f>
        <v>0</v>
      </c>
      <c r="AC317" s="82">
        <f t="shared" ref="AC317" si="4896">AC315*AC316</f>
        <v>0</v>
      </c>
      <c r="AD317" s="82">
        <f t="shared" ref="AD317" si="4897">AD315*AD316</f>
        <v>0</v>
      </c>
      <c r="AE317" s="82">
        <f t="shared" ref="AE317" si="4898">AE315*AE316</f>
        <v>0</v>
      </c>
      <c r="AF317" s="82">
        <f t="shared" ref="AF317" si="4899">AF315*AF316</f>
        <v>0</v>
      </c>
      <c r="AG317" s="82">
        <f t="shared" ref="AG317" si="4900">AG315*AG316</f>
        <v>0</v>
      </c>
      <c r="AH317" s="82">
        <f t="shared" ref="AH317" si="4901">AH315*AH316</f>
        <v>0</v>
      </c>
      <c r="AI317" s="82">
        <f t="shared" ref="AI317" si="4902">AI315*AI316</f>
        <v>0</v>
      </c>
      <c r="AJ317" s="82">
        <f t="shared" ref="AJ317" si="4903">AJ315*AJ316</f>
        <v>0</v>
      </c>
      <c r="AK317" s="82">
        <f t="shared" ref="AK317" si="4904">AK315*AK316</f>
        <v>0</v>
      </c>
      <c r="AL317" s="82">
        <f t="shared" ref="AL317" si="4905">AL315*AL316</f>
        <v>0</v>
      </c>
      <c r="AM317" s="82">
        <f t="shared" ref="AM317" si="4906">AM315*AM316</f>
        <v>0</v>
      </c>
      <c r="AN317" s="82">
        <f t="shared" ref="AN317" si="4907">AN315*AN316</f>
        <v>0</v>
      </c>
      <c r="AO317" s="82">
        <f t="shared" ref="AO317" si="4908">AO315*AO316</f>
        <v>0</v>
      </c>
      <c r="AP317" s="82">
        <f t="shared" ref="AP317" si="4909">AP315*AP316</f>
        <v>0</v>
      </c>
      <c r="AQ317" s="82">
        <f t="shared" ref="AQ317" si="4910">AQ315*AQ316</f>
        <v>0</v>
      </c>
      <c r="AR317" s="82">
        <f t="shared" ref="AR317" si="4911">AR315*AR316</f>
        <v>0</v>
      </c>
      <c r="AS317" s="82">
        <f t="shared" ref="AS317" si="4912">AS315*AS316</f>
        <v>0</v>
      </c>
      <c r="AT317" s="82">
        <f t="shared" ref="AT317" si="4913">AT315*AT316</f>
        <v>0</v>
      </c>
      <c r="AU317" s="82">
        <f t="shared" ref="AU317" si="4914">AU315*AU316</f>
        <v>0</v>
      </c>
      <c r="AV317" s="82">
        <f t="shared" ref="AV317" si="4915">AV315*AV316</f>
        <v>0</v>
      </c>
      <c r="AW317" s="82">
        <f t="shared" ref="AW317" si="4916">AW315*AW316</f>
        <v>0</v>
      </c>
      <c r="AX317" s="82">
        <f t="shared" ref="AX317" si="4917">AX315*AX316</f>
        <v>0</v>
      </c>
      <c r="AY317" s="82">
        <f t="shared" ref="AY317" si="4918">AY315*AY316</f>
        <v>0</v>
      </c>
      <c r="AZ317" s="82">
        <f t="shared" ref="AZ317" si="4919">AZ315*AZ316</f>
        <v>0</v>
      </c>
      <c r="BA317" s="82">
        <f t="shared" ref="BA317" si="4920">BA315*BA316</f>
        <v>0</v>
      </c>
      <c r="BB317" s="82">
        <f t="shared" ref="BB317" si="4921">BB315*BB316</f>
        <v>0</v>
      </c>
      <c r="BC317" s="82">
        <f t="shared" ref="BC317" si="4922">BC315*BC316</f>
        <v>0</v>
      </c>
      <c r="BD317" s="82">
        <f t="shared" ref="BD317" si="4923">BD315*BD316</f>
        <v>0</v>
      </c>
      <c r="BE317" s="82">
        <f t="shared" ref="BE317" si="4924">BE315*BE316</f>
        <v>0</v>
      </c>
      <c r="BF317" s="82">
        <f t="shared" ref="BF317" si="4925">BF315*BF316</f>
        <v>0</v>
      </c>
      <c r="BG317" s="82">
        <f t="shared" ref="BG317" si="4926">BG315*BG316</f>
        <v>0</v>
      </c>
      <c r="BH317" s="82">
        <f t="shared" ref="BH317" si="4927">BH315*BH316</f>
        <v>0</v>
      </c>
      <c r="BI317" s="82">
        <f t="shared" ref="BI317" si="4928">BI315*BI316</f>
        <v>0</v>
      </c>
      <c r="BJ317" s="82">
        <f t="shared" ref="BJ317" si="4929">BJ315*BJ316</f>
        <v>0</v>
      </c>
      <c r="BK317" s="82">
        <f t="shared" ref="BK317" si="4930">BK315*BK316</f>
        <v>0</v>
      </c>
      <c r="BL317" s="82">
        <f t="shared" ref="BL317" si="4931">BL315*BL316</f>
        <v>0</v>
      </c>
      <c r="BM317" s="82">
        <f t="shared" ref="BM317" si="4932">BM315*BM316</f>
        <v>0</v>
      </c>
      <c r="BN317" s="82">
        <f t="shared" ref="BN317" si="4933">BN315*BN316</f>
        <v>0</v>
      </c>
      <c r="BO317" s="82">
        <f t="shared" ref="BO317" si="4934">BO315*BO316</f>
        <v>0</v>
      </c>
      <c r="BP317" s="82">
        <f t="shared" ref="BP317" si="4935">BP315*BP316</f>
        <v>0</v>
      </c>
      <c r="BQ317" s="82">
        <f t="shared" ref="BQ317" si="4936">BQ315*BQ316</f>
        <v>0</v>
      </c>
      <c r="BR317" s="82">
        <f t="shared" ref="BR317" si="4937">BR315*BR316</f>
        <v>0</v>
      </c>
      <c r="BS317" s="82">
        <f t="shared" ref="BS317" si="4938">BS315*BS316</f>
        <v>0</v>
      </c>
      <c r="BT317" s="82">
        <f t="shared" ref="BT317" si="4939">BT315*BT316</f>
        <v>0</v>
      </c>
      <c r="BU317" s="82">
        <f t="shared" ref="BU317" si="4940">BU315*BU316</f>
        <v>0</v>
      </c>
      <c r="BV317" s="82">
        <f t="shared" ref="BV317" si="4941">BV315*BV316</f>
        <v>0</v>
      </c>
      <c r="BW317" s="82">
        <f t="shared" ref="BW317" si="4942">BW315*BW316</f>
        <v>0</v>
      </c>
      <c r="BX317" s="82">
        <f t="shared" ref="BX317" si="4943">BX315*BX316</f>
        <v>0</v>
      </c>
      <c r="BY317" s="82">
        <f t="shared" ref="BY317" si="4944">BY315*BY316</f>
        <v>0</v>
      </c>
      <c r="BZ317" s="82">
        <f t="shared" ref="BZ317" si="4945">BZ315*BZ316</f>
        <v>0</v>
      </c>
      <c r="CA317" s="82">
        <f t="shared" ref="CA317" si="4946">CA315*CA316</f>
        <v>0</v>
      </c>
      <c r="CB317" s="82">
        <f t="shared" ref="CB317" si="4947">CB315*CB316</f>
        <v>0</v>
      </c>
      <c r="CC317" s="82">
        <f t="shared" ref="CC317" si="4948">CC315*CC316</f>
        <v>0</v>
      </c>
      <c r="CD317" s="82">
        <f t="shared" ref="CD317" si="4949">CD315*CD316</f>
        <v>0</v>
      </c>
      <c r="CE317" s="82">
        <f t="shared" ref="CE317" si="4950">CE315*CE316</f>
        <v>0</v>
      </c>
      <c r="CF317" s="82">
        <f t="shared" ref="CF317" si="4951">CF315*CF316</f>
        <v>0</v>
      </c>
      <c r="CG317" s="82">
        <f t="shared" ref="CG317" si="4952">CG315*CG316</f>
        <v>0</v>
      </c>
      <c r="CH317" s="82">
        <f t="shared" ref="CH317" si="4953">CH315*CH316</f>
        <v>0</v>
      </c>
      <c r="CI317" s="82">
        <f t="shared" ref="CI317" si="4954">CI315*CI316</f>
        <v>0</v>
      </c>
      <c r="CJ317" s="82">
        <f t="shared" ref="CJ317" si="4955">CJ315*CJ316</f>
        <v>0</v>
      </c>
      <c r="CK317" s="82">
        <f t="shared" ref="CK317" si="4956">CK315*CK316</f>
        <v>0</v>
      </c>
      <c r="CL317" s="82">
        <f t="shared" ref="CL317" si="4957">CL315*CL316</f>
        <v>0</v>
      </c>
      <c r="CM317" s="82">
        <f t="shared" ref="CM317" si="4958">CM315*CM316</f>
        <v>0</v>
      </c>
      <c r="CN317" s="82">
        <f t="shared" ref="CN317" si="4959">CN315*CN316</f>
        <v>0</v>
      </c>
      <c r="CO317" s="82">
        <f t="shared" ref="CO317" si="4960">CO315*CO316</f>
        <v>0</v>
      </c>
      <c r="CP317" s="82">
        <f t="shared" ref="CP317" si="4961">CP315*CP316</f>
        <v>0</v>
      </c>
      <c r="CQ317" s="82">
        <f t="shared" ref="CQ317" si="4962">CQ315*CQ316</f>
        <v>0</v>
      </c>
      <c r="CR317" s="82">
        <f t="shared" ref="CR317" si="4963">CR315*CR316</f>
        <v>0</v>
      </c>
      <c r="CS317" s="82">
        <f t="shared" ref="CS317" si="4964">CS315*CS316</f>
        <v>0</v>
      </c>
      <c r="CT317" s="82">
        <f t="shared" ref="CT317" si="4965">CT315*CT316</f>
        <v>0</v>
      </c>
      <c r="CU317" s="82">
        <f t="shared" ref="CU317" si="4966">CU315*CU316</f>
        <v>0</v>
      </c>
      <c r="CV317" s="82">
        <f t="shared" ref="CV317" si="4967">CV315*CV316</f>
        <v>0</v>
      </c>
      <c r="CW317" s="82">
        <f t="shared" ref="CW317" si="4968">CW315*CW316</f>
        <v>0</v>
      </c>
      <c r="CX317" s="82">
        <f t="shared" ref="CX317" si="4969">CX315*CX316</f>
        <v>0</v>
      </c>
      <c r="CY317" s="82">
        <f t="shared" ref="CY317" si="4970">CY315*CY316</f>
        <v>0</v>
      </c>
      <c r="CZ317" s="82">
        <f t="shared" ref="CZ317" si="4971">CZ315*CZ316</f>
        <v>0</v>
      </c>
      <c r="DA317" s="82">
        <f t="shared" ref="DA317" si="4972">DA315*DA316</f>
        <v>0</v>
      </c>
      <c r="DB317" s="82">
        <f t="shared" ref="DB317" si="4973">DB315*DB316</f>
        <v>0</v>
      </c>
      <c r="DC317" s="82">
        <f t="shared" ref="DC317" si="4974">DC315*DC316</f>
        <v>0</v>
      </c>
      <c r="DD317" s="82">
        <f t="shared" ref="DD317" si="4975">DD315*DD316</f>
        <v>0</v>
      </c>
      <c r="DE317" s="82">
        <f t="shared" ref="DE317" si="4976">DE315*DE316</f>
        <v>0</v>
      </c>
      <c r="DF317" s="82">
        <f t="shared" ref="DF317" si="4977">DF315*DF316</f>
        <v>0</v>
      </c>
      <c r="DG317" s="82">
        <f t="shared" ref="DG317" si="4978">DG315*DG316</f>
        <v>0</v>
      </c>
      <c r="DH317" s="82">
        <f t="shared" ref="DH317" si="4979">DH315*DH316</f>
        <v>0</v>
      </c>
      <c r="DI317" s="82">
        <f t="shared" ref="DI317" si="4980">DI315*DI316</f>
        <v>0</v>
      </c>
      <c r="DJ317" s="82">
        <f t="shared" ref="DJ317" si="4981">DJ315*DJ316</f>
        <v>0</v>
      </c>
      <c r="DK317" s="82">
        <f t="shared" ref="DK317" si="4982">DK315*DK316</f>
        <v>0</v>
      </c>
      <c r="DL317" s="82">
        <f t="shared" ref="DL317" si="4983">DL315*DL316</f>
        <v>0</v>
      </c>
      <c r="DM317" s="82">
        <f t="shared" ref="DM317" si="4984">DM315*DM316</f>
        <v>0</v>
      </c>
      <c r="DN317" s="82">
        <f t="shared" ref="DN317" si="4985">DN315*DN316</f>
        <v>0</v>
      </c>
      <c r="DO317" s="82">
        <f t="shared" ref="DO317" si="4986">DO315*DO316</f>
        <v>0</v>
      </c>
      <c r="DP317" s="82">
        <f t="shared" ref="DP317" si="4987">DP315*DP316</f>
        <v>0</v>
      </c>
      <c r="DQ317" s="82">
        <f t="shared" ref="DQ317" si="4988">DQ315*DQ316</f>
        <v>0</v>
      </c>
      <c r="DR317" s="82">
        <f t="shared" ref="DR317" si="4989">DR315*DR316</f>
        <v>0</v>
      </c>
      <c r="DS317" s="82">
        <f t="shared" ref="DS317" si="4990">DS315*DS316</f>
        <v>0</v>
      </c>
      <c r="DT317" s="82">
        <f t="shared" ref="DT317" si="4991">DT315*DT316</f>
        <v>0</v>
      </c>
      <c r="DU317" s="82">
        <f t="shared" ref="DU317" si="4992">DU315*DU316</f>
        <v>0</v>
      </c>
      <c r="DV317" s="82">
        <f t="shared" ref="DV317" si="4993">DV315*DV316</f>
        <v>0</v>
      </c>
      <c r="DW317" s="82">
        <f t="shared" ref="DW317" si="4994">DW315*DW316</f>
        <v>0</v>
      </c>
      <c r="DX317" s="82">
        <f t="shared" ref="DX317" si="4995">DX315*DX316</f>
        <v>0</v>
      </c>
      <c r="DY317" s="82">
        <f t="shared" ref="DY317" si="4996">DY315*DY316</f>
        <v>0</v>
      </c>
      <c r="DZ317" s="82">
        <f t="shared" ref="DZ317" si="4997">DZ315*DZ316</f>
        <v>0</v>
      </c>
      <c r="EA317" s="82">
        <f t="shared" ref="EA317" si="4998">EA315*EA316</f>
        <v>0</v>
      </c>
      <c r="EB317" s="82">
        <f t="shared" ref="EB317" si="4999">EB315*EB316</f>
        <v>0</v>
      </c>
    </row>
    <row r="318" spans="3:132" outlineLevel="1" x14ac:dyDescent="0.25">
      <c r="G318" s="52"/>
      <c r="H318" s="29"/>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row>
    <row r="319" spans="3:132" ht="13" x14ac:dyDescent="0.3">
      <c r="C319" s="348" t="s">
        <v>567</v>
      </c>
      <c r="D319" s="342"/>
      <c r="E319" s="342"/>
      <c r="F319" s="342"/>
      <c r="G319" s="349" t="s">
        <v>220</v>
      </c>
      <c r="H319" s="344">
        <f>SUM(J319:EB319)</f>
        <v>0</v>
      </c>
      <c r="I319" s="342"/>
      <c r="J319" s="345">
        <f t="shared" ref="J319:AO319" si="5000">CHOOSE(Scenario,J299,J308,J317)</f>
        <v>0</v>
      </c>
      <c r="K319" s="346">
        <f t="shared" si="5000"/>
        <v>0</v>
      </c>
      <c r="L319" s="346">
        <f t="shared" si="5000"/>
        <v>0</v>
      </c>
      <c r="M319" s="346">
        <f t="shared" si="5000"/>
        <v>0</v>
      </c>
      <c r="N319" s="346">
        <f t="shared" si="5000"/>
        <v>0</v>
      </c>
      <c r="O319" s="346">
        <f t="shared" si="5000"/>
        <v>0</v>
      </c>
      <c r="P319" s="346">
        <f t="shared" si="5000"/>
        <v>0</v>
      </c>
      <c r="Q319" s="346">
        <f t="shared" si="5000"/>
        <v>0</v>
      </c>
      <c r="R319" s="346">
        <f t="shared" si="5000"/>
        <v>0</v>
      </c>
      <c r="S319" s="346">
        <f t="shared" si="5000"/>
        <v>0</v>
      </c>
      <c r="T319" s="346">
        <f t="shared" si="5000"/>
        <v>0</v>
      </c>
      <c r="U319" s="346">
        <f t="shared" si="5000"/>
        <v>0</v>
      </c>
      <c r="V319" s="346">
        <f t="shared" si="5000"/>
        <v>0</v>
      </c>
      <c r="W319" s="346">
        <f t="shared" si="5000"/>
        <v>0</v>
      </c>
      <c r="X319" s="346">
        <f t="shared" si="5000"/>
        <v>0</v>
      </c>
      <c r="Y319" s="346">
        <f t="shared" si="5000"/>
        <v>0</v>
      </c>
      <c r="Z319" s="346">
        <f t="shared" si="5000"/>
        <v>0</v>
      </c>
      <c r="AA319" s="346">
        <f t="shared" si="5000"/>
        <v>0</v>
      </c>
      <c r="AB319" s="346">
        <f t="shared" si="5000"/>
        <v>0</v>
      </c>
      <c r="AC319" s="346">
        <f t="shared" si="5000"/>
        <v>0</v>
      </c>
      <c r="AD319" s="346">
        <f t="shared" si="5000"/>
        <v>0</v>
      </c>
      <c r="AE319" s="346">
        <f t="shared" si="5000"/>
        <v>0</v>
      </c>
      <c r="AF319" s="346">
        <f t="shared" si="5000"/>
        <v>0</v>
      </c>
      <c r="AG319" s="346">
        <f t="shared" si="5000"/>
        <v>0</v>
      </c>
      <c r="AH319" s="346">
        <f t="shared" si="5000"/>
        <v>0</v>
      </c>
      <c r="AI319" s="346">
        <f t="shared" si="5000"/>
        <v>0</v>
      </c>
      <c r="AJ319" s="346">
        <f t="shared" si="5000"/>
        <v>0</v>
      </c>
      <c r="AK319" s="346">
        <f t="shared" si="5000"/>
        <v>0</v>
      </c>
      <c r="AL319" s="346">
        <f t="shared" si="5000"/>
        <v>0</v>
      </c>
      <c r="AM319" s="346">
        <f t="shared" si="5000"/>
        <v>0</v>
      </c>
      <c r="AN319" s="346">
        <f t="shared" si="5000"/>
        <v>0</v>
      </c>
      <c r="AO319" s="346">
        <f t="shared" si="5000"/>
        <v>0</v>
      </c>
      <c r="AP319" s="346">
        <f t="shared" ref="AP319:BU319" si="5001">CHOOSE(Scenario,AP299,AP308,AP317)</f>
        <v>0</v>
      </c>
      <c r="AQ319" s="346">
        <f t="shared" si="5001"/>
        <v>0</v>
      </c>
      <c r="AR319" s="346">
        <f t="shared" si="5001"/>
        <v>0</v>
      </c>
      <c r="AS319" s="346">
        <f t="shared" si="5001"/>
        <v>0</v>
      </c>
      <c r="AT319" s="346">
        <f t="shared" si="5001"/>
        <v>0</v>
      </c>
      <c r="AU319" s="346">
        <f t="shared" si="5001"/>
        <v>0</v>
      </c>
      <c r="AV319" s="346">
        <f t="shared" si="5001"/>
        <v>0</v>
      </c>
      <c r="AW319" s="346">
        <f t="shared" si="5001"/>
        <v>0</v>
      </c>
      <c r="AX319" s="346">
        <f t="shared" si="5001"/>
        <v>0</v>
      </c>
      <c r="AY319" s="346">
        <f t="shared" si="5001"/>
        <v>0</v>
      </c>
      <c r="AZ319" s="346">
        <f t="shared" si="5001"/>
        <v>0</v>
      </c>
      <c r="BA319" s="346">
        <f t="shared" si="5001"/>
        <v>0</v>
      </c>
      <c r="BB319" s="346">
        <f t="shared" si="5001"/>
        <v>0</v>
      </c>
      <c r="BC319" s="346">
        <f t="shared" si="5001"/>
        <v>0</v>
      </c>
      <c r="BD319" s="346">
        <f t="shared" si="5001"/>
        <v>0</v>
      </c>
      <c r="BE319" s="346">
        <f t="shared" si="5001"/>
        <v>0</v>
      </c>
      <c r="BF319" s="346">
        <f t="shared" si="5001"/>
        <v>0</v>
      </c>
      <c r="BG319" s="346">
        <f t="shared" si="5001"/>
        <v>0</v>
      </c>
      <c r="BH319" s="346">
        <f t="shared" si="5001"/>
        <v>0</v>
      </c>
      <c r="BI319" s="346">
        <f t="shared" si="5001"/>
        <v>0</v>
      </c>
      <c r="BJ319" s="346">
        <f t="shared" si="5001"/>
        <v>0</v>
      </c>
      <c r="BK319" s="346">
        <f t="shared" si="5001"/>
        <v>0</v>
      </c>
      <c r="BL319" s="346">
        <f t="shared" si="5001"/>
        <v>0</v>
      </c>
      <c r="BM319" s="346">
        <f t="shared" si="5001"/>
        <v>0</v>
      </c>
      <c r="BN319" s="346">
        <f t="shared" si="5001"/>
        <v>0</v>
      </c>
      <c r="BO319" s="346">
        <f t="shared" si="5001"/>
        <v>0</v>
      </c>
      <c r="BP319" s="346">
        <f t="shared" si="5001"/>
        <v>0</v>
      </c>
      <c r="BQ319" s="346">
        <f t="shared" si="5001"/>
        <v>0</v>
      </c>
      <c r="BR319" s="346">
        <f t="shared" si="5001"/>
        <v>0</v>
      </c>
      <c r="BS319" s="346">
        <f t="shared" si="5001"/>
        <v>0</v>
      </c>
      <c r="BT319" s="346">
        <f t="shared" si="5001"/>
        <v>0</v>
      </c>
      <c r="BU319" s="346">
        <f t="shared" si="5001"/>
        <v>0</v>
      </c>
      <c r="BV319" s="346">
        <f t="shared" ref="BV319:DA319" si="5002">CHOOSE(Scenario,BV299,BV308,BV317)</f>
        <v>0</v>
      </c>
      <c r="BW319" s="346">
        <f t="shared" si="5002"/>
        <v>0</v>
      </c>
      <c r="BX319" s="346">
        <f t="shared" si="5002"/>
        <v>0</v>
      </c>
      <c r="BY319" s="346">
        <f t="shared" si="5002"/>
        <v>0</v>
      </c>
      <c r="BZ319" s="346">
        <f t="shared" si="5002"/>
        <v>0</v>
      </c>
      <c r="CA319" s="346">
        <f t="shared" si="5002"/>
        <v>0</v>
      </c>
      <c r="CB319" s="346">
        <f t="shared" si="5002"/>
        <v>0</v>
      </c>
      <c r="CC319" s="346">
        <f t="shared" si="5002"/>
        <v>0</v>
      </c>
      <c r="CD319" s="346">
        <f t="shared" si="5002"/>
        <v>0</v>
      </c>
      <c r="CE319" s="346">
        <f t="shared" si="5002"/>
        <v>0</v>
      </c>
      <c r="CF319" s="346">
        <f t="shared" si="5002"/>
        <v>0</v>
      </c>
      <c r="CG319" s="346">
        <f t="shared" si="5002"/>
        <v>0</v>
      </c>
      <c r="CH319" s="346">
        <f t="shared" si="5002"/>
        <v>0</v>
      </c>
      <c r="CI319" s="346">
        <f t="shared" si="5002"/>
        <v>0</v>
      </c>
      <c r="CJ319" s="346">
        <f t="shared" si="5002"/>
        <v>0</v>
      </c>
      <c r="CK319" s="346">
        <f t="shared" si="5002"/>
        <v>0</v>
      </c>
      <c r="CL319" s="346">
        <f t="shared" si="5002"/>
        <v>0</v>
      </c>
      <c r="CM319" s="346">
        <f t="shared" si="5002"/>
        <v>0</v>
      </c>
      <c r="CN319" s="346">
        <f t="shared" si="5002"/>
        <v>0</v>
      </c>
      <c r="CO319" s="346">
        <f t="shared" si="5002"/>
        <v>0</v>
      </c>
      <c r="CP319" s="346">
        <f t="shared" si="5002"/>
        <v>0</v>
      </c>
      <c r="CQ319" s="346">
        <f t="shared" si="5002"/>
        <v>0</v>
      </c>
      <c r="CR319" s="346">
        <f t="shared" si="5002"/>
        <v>0</v>
      </c>
      <c r="CS319" s="346">
        <f t="shared" si="5002"/>
        <v>0</v>
      </c>
      <c r="CT319" s="346">
        <f t="shared" si="5002"/>
        <v>0</v>
      </c>
      <c r="CU319" s="346">
        <f t="shared" si="5002"/>
        <v>0</v>
      </c>
      <c r="CV319" s="346">
        <f t="shared" si="5002"/>
        <v>0</v>
      </c>
      <c r="CW319" s="346">
        <f t="shared" si="5002"/>
        <v>0</v>
      </c>
      <c r="CX319" s="346">
        <f t="shared" si="5002"/>
        <v>0</v>
      </c>
      <c r="CY319" s="346">
        <f t="shared" si="5002"/>
        <v>0</v>
      </c>
      <c r="CZ319" s="346">
        <f t="shared" si="5002"/>
        <v>0</v>
      </c>
      <c r="DA319" s="346">
        <f t="shared" si="5002"/>
        <v>0</v>
      </c>
      <c r="DB319" s="346">
        <f t="shared" ref="DB319:EB319" si="5003">CHOOSE(Scenario,DB299,DB308,DB317)</f>
        <v>0</v>
      </c>
      <c r="DC319" s="346">
        <f t="shared" si="5003"/>
        <v>0</v>
      </c>
      <c r="DD319" s="346">
        <f t="shared" si="5003"/>
        <v>0</v>
      </c>
      <c r="DE319" s="346">
        <f t="shared" si="5003"/>
        <v>0</v>
      </c>
      <c r="DF319" s="346">
        <f t="shared" si="5003"/>
        <v>0</v>
      </c>
      <c r="DG319" s="346">
        <f t="shared" si="5003"/>
        <v>0</v>
      </c>
      <c r="DH319" s="346">
        <f t="shared" si="5003"/>
        <v>0</v>
      </c>
      <c r="DI319" s="346">
        <f t="shared" si="5003"/>
        <v>0</v>
      </c>
      <c r="DJ319" s="346">
        <f t="shared" si="5003"/>
        <v>0</v>
      </c>
      <c r="DK319" s="346">
        <f t="shared" si="5003"/>
        <v>0</v>
      </c>
      <c r="DL319" s="346">
        <f t="shared" si="5003"/>
        <v>0</v>
      </c>
      <c r="DM319" s="346">
        <f t="shared" si="5003"/>
        <v>0</v>
      </c>
      <c r="DN319" s="346">
        <f t="shared" si="5003"/>
        <v>0</v>
      </c>
      <c r="DO319" s="346">
        <f t="shared" si="5003"/>
        <v>0</v>
      </c>
      <c r="DP319" s="346">
        <f t="shared" si="5003"/>
        <v>0</v>
      </c>
      <c r="DQ319" s="346">
        <f t="shared" si="5003"/>
        <v>0</v>
      </c>
      <c r="DR319" s="346">
        <f t="shared" si="5003"/>
        <v>0</v>
      </c>
      <c r="DS319" s="346">
        <f t="shared" si="5003"/>
        <v>0</v>
      </c>
      <c r="DT319" s="346">
        <f t="shared" si="5003"/>
        <v>0</v>
      </c>
      <c r="DU319" s="346">
        <f t="shared" si="5003"/>
        <v>0</v>
      </c>
      <c r="DV319" s="346">
        <f t="shared" si="5003"/>
        <v>0</v>
      </c>
      <c r="DW319" s="346">
        <f t="shared" si="5003"/>
        <v>0</v>
      </c>
      <c r="DX319" s="346">
        <f t="shared" si="5003"/>
        <v>0</v>
      </c>
      <c r="DY319" s="346">
        <f t="shared" si="5003"/>
        <v>0</v>
      </c>
      <c r="DZ319" s="346">
        <f t="shared" si="5003"/>
        <v>0</v>
      </c>
      <c r="EA319" s="346">
        <f t="shared" si="5003"/>
        <v>0</v>
      </c>
      <c r="EB319" s="347">
        <f t="shared" si="5003"/>
        <v>0</v>
      </c>
    </row>
    <row r="320" spans="3:132" x14ac:dyDescent="0.25">
      <c r="G320" s="52"/>
      <c r="H320" s="29"/>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row>
    <row r="321" spans="1:132" ht="13" x14ac:dyDescent="0.3">
      <c r="B321" s="34"/>
      <c r="C321" s="2" t="s">
        <v>534</v>
      </c>
      <c r="D321" s="34"/>
      <c r="E321" s="34"/>
      <c r="F321" s="34"/>
      <c r="G321" s="67"/>
      <c r="H321" s="35"/>
      <c r="I321" s="34"/>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row>
    <row r="322" spans="1:132" ht="13" outlineLevel="1" x14ac:dyDescent="0.3">
      <c r="C322" s="340" t="s">
        <v>503</v>
      </c>
      <c r="G322" s="52"/>
      <c r="H322" s="29"/>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row>
    <row r="323" spans="1:132" outlineLevel="1" x14ac:dyDescent="0.25">
      <c r="C323" s="318" t="s">
        <v>550</v>
      </c>
      <c r="G323" s="52" t="s">
        <v>604</v>
      </c>
      <c r="H323" s="46">
        <f t="shared" ref="H323" si="5004">SUM(J323:EB323)</f>
        <v>0</v>
      </c>
      <c r="J323" s="82">
        <f t="shared" ref="J323:AO323" si="5005">$D$259*(MONTH($D$252)=J$5)*(J$7&gt;=$E$252)</f>
        <v>0</v>
      </c>
      <c r="K323" s="82">
        <f t="shared" si="5005"/>
        <v>0</v>
      </c>
      <c r="L323" s="82">
        <f t="shared" si="5005"/>
        <v>0</v>
      </c>
      <c r="M323" s="82">
        <f t="shared" si="5005"/>
        <v>0</v>
      </c>
      <c r="N323" s="82">
        <f t="shared" si="5005"/>
        <v>0</v>
      </c>
      <c r="O323" s="82">
        <f t="shared" si="5005"/>
        <v>0</v>
      </c>
      <c r="P323" s="82">
        <f t="shared" si="5005"/>
        <v>0</v>
      </c>
      <c r="Q323" s="82">
        <f t="shared" si="5005"/>
        <v>0</v>
      </c>
      <c r="R323" s="82">
        <f t="shared" si="5005"/>
        <v>0</v>
      </c>
      <c r="S323" s="82">
        <f t="shared" si="5005"/>
        <v>0</v>
      </c>
      <c r="T323" s="82">
        <f t="shared" si="5005"/>
        <v>0</v>
      </c>
      <c r="U323" s="82">
        <f t="shared" si="5005"/>
        <v>0</v>
      </c>
      <c r="V323" s="82">
        <f t="shared" si="5005"/>
        <v>0</v>
      </c>
      <c r="W323" s="82">
        <f t="shared" si="5005"/>
        <v>0</v>
      </c>
      <c r="X323" s="82">
        <f t="shared" si="5005"/>
        <v>0</v>
      </c>
      <c r="Y323" s="82">
        <f t="shared" si="5005"/>
        <v>0</v>
      </c>
      <c r="Z323" s="82">
        <f t="shared" si="5005"/>
        <v>0</v>
      </c>
      <c r="AA323" s="82">
        <f t="shared" si="5005"/>
        <v>0</v>
      </c>
      <c r="AB323" s="82">
        <f t="shared" si="5005"/>
        <v>0</v>
      </c>
      <c r="AC323" s="82">
        <f t="shared" si="5005"/>
        <v>0</v>
      </c>
      <c r="AD323" s="82">
        <f t="shared" si="5005"/>
        <v>0</v>
      </c>
      <c r="AE323" s="82">
        <f t="shared" si="5005"/>
        <v>0</v>
      </c>
      <c r="AF323" s="82">
        <f t="shared" si="5005"/>
        <v>0</v>
      </c>
      <c r="AG323" s="82">
        <f t="shared" si="5005"/>
        <v>0</v>
      </c>
      <c r="AH323" s="82">
        <f t="shared" si="5005"/>
        <v>0</v>
      </c>
      <c r="AI323" s="82">
        <f t="shared" si="5005"/>
        <v>0</v>
      </c>
      <c r="AJ323" s="82">
        <f t="shared" si="5005"/>
        <v>0</v>
      </c>
      <c r="AK323" s="82">
        <f t="shared" si="5005"/>
        <v>0</v>
      </c>
      <c r="AL323" s="82">
        <f t="shared" si="5005"/>
        <v>0</v>
      </c>
      <c r="AM323" s="82">
        <f t="shared" si="5005"/>
        <v>0</v>
      </c>
      <c r="AN323" s="82">
        <f t="shared" si="5005"/>
        <v>0</v>
      </c>
      <c r="AO323" s="82">
        <f t="shared" si="5005"/>
        <v>0</v>
      </c>
      <c r="AP323" s="82">
        <f t="shared" ref="AP323:BU323" si="5006">$D$259*(MONTH($D$252)=AP$5)*(AP$7&gt;=$E$252)</f>
        <v>0</v>
      </c>
      <c r="AQ323" s="82">
        <f t="shared" si="5006"/>
        <v>0</v>
      </c>
      <c r="AR323" s="82">
        <f t="shared" si="5006"/>
        <v>0</v>
      </c>
      <c r="AS323" s="82">
        <f t="shared" si="5006"/>
        <v>0</v>
      </c>
      <c r="AT323" s="82">
        <f t="shared" si="5006"/>
        <v>0</v>
      </c>
      <c r="AU323" s="82">
        <f t="shared" si="5006"/>
        <v>0</v>
      </c>
      <c r="AV323" s="82">
        <f t="shared" si="5006"/>
        <v>0</v>
      </c>
      <c r="AW323" s="82">
        <f t="shared" si="5006"/>
        <v>0</v>
      </c>
      <c r="AX323" s="82">
        <f t="shared" si="5006"/>
        <v>0</v>
      </c>
      <c r="AY323" s="82">
        <f t="shared" si="5006"/>
        <v>0</v>
      </c>
      <c r="AZ323" s="82">
        <f t="shared" si="5006"/>
        <v>0</v>
      </c>
      <c r="BA323" s="82">
        <f t="shared" si="5006"/>
        <v>0</v>
      </c>
      <c r="BB323" s="82">
        <f t="shared" si="5006"/>
        <v>0</v>
      </c>
      <c r="BC323" s="82">
        <f t="shared" si="5006"/>
        <v>0</v>
      </c>
      <c r="BD323" s="82">
        <f t="shared" si="5006"/>
        <v>0</v>
      </c>
      <c r="BE323" s="82">
        <f t="shared" si="5006"/>
        <v>0</v>
      </c>
      <c r="BF323" s="82">
        <f t="shared" si="5006"/>
        <v>0</v>
      </c>
      <c r="BG323" s="82">
        <f t="shared" si="5006"/>
        <v>0</v>
      </c>
      <c r="BH323" s="82">
        <f t="shared" si="5006"/>
        <v>0</v>
      </c>
      <c r="BI323" s="82">
        <f t="shared" si="5006"/>
        <v>0</v>
      </c>
      <c r="BJ323" s="82">
        <f t="shared" si="5006"/>
        <v>0</v>
      </c>
      <c r="BK323" s="82">
        <f t="shared" si="5006"/>
        <v>0</v>
      </c>
      <c r="BL323" s="82">
        <f t="shared" si="5006"/>
        <v>0</v>
      </c>
      <c r="BM323" s="82">
        <f t="shared" si="5006"/>
        <v>0</v>
      </c>
      <c r="BN323" s="82">
        <f t="shared" si="5006"/>
        <v>0</v>
      </c>
      <c r="BO323" s="82">
        <f t="shared" si="5006"/>
        <v>0</v>
      </c>
      <c r="BP323" s="82">
        <f t="shared" si="5006"/>
        <v>0</v>
      </c>
      <c r="BQ323" s="82">
        <f t="shared" si="5006"/>
        <v>0</v>
      </c>
      <c r="BR323" s="82">
        <f t="shared" si="5006"/>
        <v>0</v>
      </c>
      <c r="BS323" s="82">
        <f t="shared" si="5006"/>
        <v>0</v>
      </c>
      <c r="BT323" s="82">
        <f t="shared" si="5006"/>
        <v>0</v>
      </c>
      <c r="BU323" s="82">
        <f t="shared" si="5006"/>
        <v>0</v>
      </c>
      <c r="BV323" s="82">
        <f t="shared" ref="BV323:DA323" si="5007">$D$259*(MONTH($D$252)=BV$5)*(BV$7&gt;=$E$252)</f>
        <v>0</v>
      </c>
      <c r="BW323" s="82">
        <f t="shared" si="5007"/>
        <v>0</v>
      </c>
      <c r="BX323" s="82">
        <f t="shared" si="5007"/>
        <v>0</v>
      </c>
      <c r="BY323" s="82">
        <f t="shared" si="5007"/>
        <v>0</v>
      </c>
      <c r="BZ323" s="82">
        <f t="shared" si="5007"/>
        <v>0</v>
      </c>
      <c r="CA323" s="82">
        <f t="shared" si="5007"/>
        <v>0</v>
      </c>
      <c r="CB323" s="82">
        <f t="shared" si="5007"/>
        <v>0</v>
      </c>
      <c r="CC323" s="82">
        <f t="shared" si="5007"/>
        <v>0</v>
      </c>
      <c r="CD323" s="82">
        <f t="shared" si="5007"/>
        <v>0</v>
      </c>
      <c r="CE323" s="82">
        <f t="shared" si="5007"/>
        <v>0</v>
      </c>
      <c r="CF323" s="82">
        <f t="shared" si="5007"/>
        <v>0</v>
      </c>
      <c r="CG323" s="82">
        <f t="shared" si="5007"/>
        <v>0</v>
      </c>
      <c r="CH323" s="82">
        <f t="shared" si="5007"/>
        <v>0</v>
      </c>
      <c r="CI323" s="82">
        <f t="shared" si="5007"/>
        <v>0</v>
      </c>
      <c r="CJ323" s="82">
        <f t="shared" si="5007"/>
        <v>0</v>
      </c>
      <c r="CK323" s="82">
        <f t="shared" si="5007"/>
        <v>0</v>
      </c>
      <c r="CL323" s="82">
        <f t="shared" si="5007"/>
        <v>0</v>
      </c>
      <c r="CM323" s="82">
        <f t="shared" si="5007"/>
        <v>0</v>
      </c>
      <c r="CN323" s="82">
        <f t="shared" si="5007"/>
        <v>0</v>
      </c>
      <c r="CO323" s="82">
        <f t="shared" si="5007"/>
        <v>0</v>
      </c>
      <c r="CP323" s="82">
        <f t="shared" si="5007"/>
        <v>0</v>
      </c>
      <c r="CQ323" s="82">
        <f t="shared" si="5007"/>
        <v>0</v>
      </c>
      <c r="CR323" s="82">
        <f t="shared" si="5007"/>
        <v>0</v>
      </c>
      <c r="CS323" s="82">
        <f t="shared" si="5007"/>
        <v>0</v>
      </c>
      <c r="CT323" s="82">
        <f t="shared" si="5007"/>
        <v>0</v>
      </c>
      <c r="CU323" s="82">
        <f t="shared" si="5007"/>
        <v>0</v>
      </c>
      <c r="CV323" s="82">
        <f t="shared" si="5007"/>
        <v>0</v>
      </c>
      <c r="CW323" s="82">
        <f t="shared" si="5007"/>
        <v>0</v>
      </c>
      <c r="CX323" s="82">
        <f t="shared" si="5007"/>
        <v>0</v>
      </c>
      <c r="CY323" s="82">
        <f t="shared" si="5007"/>
        <v>0</v>
      </c>
      <c r="CZ323" s="82">
        <f t="shared" si="5007"/>
        <v>0</v>
      </c>
      <c r="DA323" s="82">
        <f t="shared" si="5007"/>
        <v>0</v>
      </c>
      <c r="DB323" s="82">
        <f t="shared" ref="DB323:EB323" si="5008">$D$259*(MONTH($D$252)=DB$5)*(DB$7&gt;=$E$252)</f>
        <v>0</v>
      </c>
      <c r="DC323" s="82">
        <f t="shared" si="5008"/>
        <v>0</v>
      </c>
      <c r="DD323" s="82">
        <f t="shared" si="5008"/>
        <v>0</v>
      </c>
      <c r="DE323" s="82">
        <f t="shared" si="5008"/>
        <v>0</v>
      </c>
      <c r="DF323" s="82">
        <f t="shared" si="5008"/>
        <v>0</v>
      </c>
      <c r="DG323" s="82">
        <f t="shared" si="5008"/>
        <v>0</v>
      </c>
      <c r="DH323" s="82">
        <f t="shared" si="5008"/>
        <v>0</v>
      </c>
      <c r="DI323" s="82">
        <f t="shared" si="5008"/>
        <v>0</v>
      </c>
      <c r="DJ323" s="82">
        <f t="shared" si="5008"/>
        <v>0</v>
      </c>
      <c r="DK323" s="82">
        <f t="shared" si="5008"/>
        <v>0</v>
      </c>
      <c r="DL323" s="82">
        <f t="shared" si="5008"/>
        <v>0</v>
      </c>
      <c r="DM323" s="82">
        <f t="shared" si="5008"/>
        <v>0</v>
      </c>
      <c r="DN323" s="82">
        <f t="shared" si="5008"/>
        <v>0</v>
      </c>
      <c r="DO323" s="82">
        <f t="shared" si="5008"/>
        <v>0</v>
      </c>
      <c r="DP323" s="82">
        <f t="shared" si="5008"/>
        <v>0</v>
      </c>
      <c r="DQ323" s="82">
        <f t="shared" si="5008"/>
        <v>0</v>
      </c>
      <c r="DR323" s="82">
        <f t="shared" si="5008"/>
        <v>0</v>
      </c>
      <c r="DS323" s="82">
        <f t="shared" si="5008"/>
        <v>0</v>
      </c>
      <c r="DT323" s="82">
        <f t="shared" si="5008"/>
        <v>0</v>
      </c>
      <c r="DU323" s="82">
        <f t="shared" si="5008"/>
        <v>0</v>
      </c>
      <c r="DV323" s="82">
        <f t="shared" si="5008"/>
        <v>0</v>
      </c>
      <c r="DW323" s="82">
        <f t="shared" si="5008"/>
        <v>0</v>
      </c>
      <c r="DX323" s="82">
        <f t="shared" si="5008"/>
        <v>0</v>
      </c>
      <c r="DY323" s="82">
        <f t="shared" si="5008"/>
        <v>0</v>
      </c>
      <c r="DZ323" s="82">
        <f t="shared" si="5008"/>
        <v>0</v>
      </c>
      <c r="EA323" s="82">
        <f t="shared" si="5008"/>
        <v>0</v>
      </c>
      <c r="EB323" s="82">
        <f t="shared" si="5008"/>
        <v>0</v>
      </c>
    </row>
    <row r="324" spans="1:132" outlineLevel="1" x14ac:dyDescent="0.25">
      <c r="C324" s="318" t="s">
        <v>537</v>
      </c>
      <c r="D324" s="31">
        <f>Costs!$K$39</f>
        <v>1.9</v>
      </c>
      <c r="E324" s="31">
        <f>Costs!$K$40</f>
        <v>0.4</v>
      </c>
      <c r="G324" s="52" t="s">
        <v>220</v>
      </c>
      <c r="H324" s="29"/>
      <c r="J324" s="312">
        <f t="shared" ref="J324:BU324" si="5009">$D324-$E324</f>
        <v>1.5</v>
      </c>
      <c r="K324" s="312">
        <f t="shared" si="5009"/>
        <v>1.5</v>
      </c>
      <c r="L324" s="312">
        <f t="shared" si="5009"/>
        <v>1.5</v>
      </c>
      <c r="M324" s="312">
        <f t="shared" si="5009"/>
        <v>1.5</v>
      </c>
      <c r="N324" s="312">
        <f t="shared" si="5009"/>
        <v>1.5</v>
      </c>
      <c r="O324" s="312">
        <f t="shared" si="5009"/>
        <v>1.5</v>
      </c>
      <c r="P324" s="312">
        <f t="shared" si="5009"/>
        <v>1.5</v>
      </c>
      <c r="Q324" s="312">
        <f t="shared" si="5009"/>
        <v>1.5</v>
      </c>
      <c r="R324" s="312">
        <f t="shared" si="5009"/>
        <v>1.5</v>
      </c>
      <c r="S324" s="312">
        <f t="shared" si="5009"/>
        <v>1.5</v>
      </c>
      <c r="T324" s="312">
        <f t="shared" si="5009"/>
        <v>1.5</v>
      </c>
      <c r="U324" s="312">
        <f t="shared" si="5009"/>
        <v>1.5</v>
      </c>
      <c r="V324" s="312">
        <f t="shared" si="5009"/>
        <v>1.5</v>
      </c>
      <c r="W324" s="312">
        <f t="shared" si="5009"/>
        <v>1.5</v>
      </c>
      <c r="X324" s="312">
        <f t="shared" si="5009"/>
        <v>1.5</v>
      </c>
      <c r="Y324" s="312">
        <f t="shared" si="5009"/>
        <v>1.5</v>
      </c>
      <c r="Z324" s="312">
        <f t="shared" si="5009"/>
        <v>1.5</v>
      </c>
      <c r="AA324" s="312">
        <f t="shared" si="5009"/>
        <v>1.5</v>
      </c>
      <c r="AB324" s="312">
        <f t="shared" si="5009"/>
        <v>1.5</v>
      </c>
      <c r="AC324" s="312">
        <f t="shared" si="5009"/>
        <v>1.5</v>
      </c>
      <c r="AD324" s="312">
        <f t="shared" si="5009"/>
        <v>1.5</v>
      </c>
      <c r="AE324" s="312">
        <f t="shared" si="5009"/>
        <v>1.5</v>
      </c>
      <c r="AF324" s="312">
        <f t="shared" si="5009"/>
        <v>1.5</v>
      </c>
      <c r="AG324" s="312">
        <f t="shared" si="5009"/>
        <v>1.5</v>
      </c>
      <c r="AH324" s="312">
        <f t="shared" si="5009"/>
        <v>1.5</v>
      </c>
      <c r="AI324" s="312">
        <f t="shared" si="5009"/>
        <v>1.5</v>
      </c>
      <c r="AJ324" s="312">
        <f t="shared" si="5009"/>
        <v>1.5</v>
      </c>
      <c r="AK324" s="312">
        <f t="shared" si="5009"/>
        <v>1.5</v>
      </c>
      <c r="AL324" s="312">
        <f t="shared" si="5009"/>
        <v>1.5</v>
      </c>
      <c r="AM324" s="312">
        <f t="shared" si="5009"/>
        <v>1.5</v>
      </c>
      <c r="AN324" s="312">
        <f t="shared" si="5009"/>
        <v>1.5</v>
      </c>
      <c r="AO324" s="312">
        <f t="shared" si="5009"/>
        <v>1.5</v>
      </c>
      <c r="AP324" s="312">
        <f t="shared" si="5009"/>
        <v>1.5</v>
      </c>
      <c r="AQ324" s="312">
        <f t="shared" si="5009"/>
        <v>1.5</v>
      </c>
      <c r="AR324" s="312">
        <f t="shared" si="5009"/>
        <v>1.5</v>
      </c>
      <c r="AS324" s="312">
        <f t="shared" si="5009"/>
        <v>1.5</v>
      </c>
      <c r="AT324" s="312">
        <f t="shared" si="5009"/>
        <v>1.5</v>
      </c>
      <c r="AU324" s="312">
        <f t="shared" si="5009"/>
        <v>1.5</v>
      </c>
      <c r="AV324" s="312">
        <f t="shared" si="5009"/>
        <v>1.5</v>
      </c>
      <c r="AW324" s="312">
        <f t="shared" si="5009"/>
        <v>1.5</v>
      </c>
      <c r="AX324" s="312">
        <f t="shared" si="5009"/>
        <v>1.5</v>
      </c>
      <c r="AY324" s="312">
        <f t="shared" si="5009"/>
        <v>1.5</v>
      </c>
      <c r="AZ324" s="312">
        <f t="shared" si="5009"/>
        <v>1.5</v>
      </c>
      <c r="BA324" s="312">
        <f t="shared" si="5009"/>
        <v>1.5</v>
      </c>
      <c r="BB324" s="312">
        <f t="shared" si="5009"/>
        <v>1.5</v>
      </c>
      <c r="BC324" s="312">
        <f t="shared" si="5009"/>
        <v>1.5</v>
      </c>
      <c r="BD324" s="312">
        <f t="shared" si="5009"/>
        <v>1.5</v>
      </c>
      <c r="BE324" s="312">
        <f t="shared" si="5009"/>
        <v>1.5</v>
      </c>
      <c r="BF324" s="312">
        <f t="shared" si="5009"/>
        <v>1.5</v>
      </c>
      <c r="BG324" s="312">
        <f t="shared" si="5009"/>
        <v>1.5</v>
      </c>
      <c r="BH324" s="312">
        <f t="shared" si="5009"/>
        <v>1.5</v>
      </c>
      <c r="BI324" s="312">
        <f t="shared" si="5009"/>
        <v>1.5</v>
      </c>
      <c r="BJ324" s="312">
        <f t="shared" si="5009"/>
        <v>1.5</v>
      </c>
      <c r="BK324" s="312">
        <f t="shared" si="5009"/>
        <v>1.5</v>
      </c>
      <c r="BL324" s="312">
        <f t="shared" si="5009"/>
        <v>1.5</v>
      </c>
      <c r="BM324" s="312">
        <f t="shared" si="5009"/>
        <v>1.5</v>
      </c>
      <c r="BN324" s="312">
        <f t="shared" si="5009"/>
        <v>1.5</v>
      </c>
      <c r="BO324" s="312">
        <f t="shared" si="5009"/>
        <v>1.5</v>
      </c>
      <c r="BP324" s="312">
        <f t="shared" si="5009"/>
        <v>1.5</v>
      </c>
      <c r="BQ324" s="312">
        <f t="shared" si="5009"/>
        <v>1.5</v>
      </c>
      <c r="BR324" s="312">
        <f t="shared" si="5009"/>
        <v>1.5</v>
      </c>
      <c r="BS324" s="312">
        <f t="shared" si="5009"/>
        <v>1.5</v>
      </c>
      <c r="BT324" s="312">
        <f t="shared" si="5009"/>
        <v>1.5</v>
      </c>
      <c r="BU324" s="312">
        <f t="shared" si="5009"/>
        <v>1.5</v>
      </c>
      <c r="BV324" s="312">
        <f t="shared" ref="BV324:EB324" si="5010">$D324-$E324</f>
        <v>1.5</v>
      </c>
      <c r="BW324" s="312">
        <f t="shared" si="5010"/>
        <v>1.5</v>
      </c>
      <c r="BX324" s="312">
        <f t="shared" si="5010"/>
        <v>1.5</v>
      </c>
      <c r="BY324" s="312">
        <f t="shared" si="5010"/>
        <v>1.5</v>
      </c>
      <c r="BZ324" s="312">
        <f t="shared" si="5010"/>
        <v>1.5</v>
      </c>
      <c r="CA324" s="312">
        <f t="shared" si="5010"/>
        <v>1.5</v>
      </c>
      <c r="CB324" s="312">
        <f t="shared" si="5010"/>
        <v>1.5</v>
      </c>
      <c r="CC324" s="312">
        <f t="shared" si="5010"/>
        <v>1.5</v>
      </c>
      <c r="CD324" s="312">
        <f t="shared" si="5010"/>
        <v>1.5</v>
      </c>
      <c r="CE324" s="312">
        <f t="shared" si="5010"/>
        <v>1.5</v>
      </c>
      <c r="CF324" s="312">
        <f t="shared" si="5010"/>
        <v>1.5</v>
      </c>
      <c r="CG324" s="312">
        <f t="shared" si="5010"/>
        <v>1.5</v>
      </c>
      <c r="CH324" s="312">
        <f t="shared" si="5010"/>
        <v>1.5</v>
      </c>
      <c r="CI324" s="312">
        <f t="shared" si="5010"/>
        <v>1.5</v>
      </c>
      <c r="CJ324" s="312">
        <f t="shared" si="5010"/>
        <v>1.5</v>
      </c>
      <c r="CK324" s="312">
        <f t="shared" si="5010"/>
        <v>1.5</v>
      </c>
      <c r="CL324" s="312">
        <f t="shared" si="5010"/>
        <v>1.5</v>
      </c>
      <c r="CM324" s="312">
        <f t="shared" si="5010"/>
        <v>1.5</v>
      </c>
      <c r="CN324" s="312">
        <f t="shared" si="5010"/>
        <v>1.5</v>
      </c>
      <c r="CO324" s="312">
        <f t="shared" si="5010"/>
        <v>1.5</v>
      </c>
      <c r="CP324" s="312">
        <f t="shared" si="5010"/>
        <v>1.5</v>
      </c>
      <c r="CQ324" s="312">
        <f t="shared" si="5010"/>
        <v>1.5</v>
      </c>
      <c r="CR324" s="312">
        <f t="shared" si="5010"/>
        <v>1.5</v>
      </c>
      <c r="CS324" s="312">
        <f t="shared" si="5010"/>
        <v>1.5</v>
      </c>
      <c r="CT324" s="312">
        <f t="shared" si="5010"/>
        <v>1.5</v>
      </c>
      <c r="CU324" s="312">
        <f t="shared" si="5010"/>
        <v>1.5</v>
      </c>
      <c r="CV324" s="312">
        <f t="shared" si="5010"/>
        <v>1.5</v>
      </c>
      <c r="CW324" s="312">
        <f t="shared" si="5010"/>
        <v>1.5</v>
      </c>
      <c r="CX324" s="312">
        <f t="shared" si="5010"/>
        <v>1.5</v>
      </c>
      <c r="CY324" s="312">
        <f t="shared" si="5010"/>
        <v>1.5</v>
      </c>
      <c r="CZ324" s="312">
        <f t="shared" si="5010"/>
        <v>1.5</v>
      </c>
      <c r="DA324" s="312">
        <f t="shared" si="5010"/>
        <v>1.5</v>
      </c>
      <c r="DB324" s="312">
        <f t="shared" si="5010"/>
        <v>1.5</v>
      </c>
      <c r="DC324" s="312">
        <f t="shared" si="5010"/>
        <v>1.5</v>
      </c>
      <c r="DD324" s="312">
        <f t="shared" si="5010"/>
        <v>1.5</v>
      </c>
      <c r="DE324" s="312">
        <f t="shared" si="5010"/>
        <v>1.5</v>
      </c>
      <c r="DF324" s="312">
        <f t="shared" si="5010"/>
        <v>1.5</v>
      </c>
      <c r="DG324" s="312">
        <f t="shared" si="5010"/>
        <v>1.5</v>
      </c>
      <c r="DH324" s="312">
        <f t="shared" si="5010"/>
        <v>1.5</v>
      </c>
      <c r="DI324" s="312">
        <f t="shared" si="5010"/>
        <v>1.5</v>
      </c>
      <c r="DJ324" s="312">
        <f t="shared" si="5010"/>
        <v>1.5</v>
      </c>
      <c r="DK324" s="312">
        <f t="shared" si="5010"/>
        <v>1.5</v>
      </c>
      <c r="DL324" s="312">
        <f t="shared" si="5010"/>
        <v>1.5</v>
      </c>
      <c r="DM324" s="312">
        <f t="shared" si="5010"/>
        <v>1.5</v>
      </c>
      <c r="DN324" s="312">
        <f t="shared" si="5010"/>
        <v>1.5</v>
      </c>
      <c r="DO324" s="312">
        <f t="shared" si="5010"/>
        <v>1.5</v>
      </c>
      <c r="DP324" s="312">
        <f t="shared" si="5010"/>
        <v>1.5</v>
      </c>
      <c r="DQ324" s="312">
        <f t="shared" si="5010"/>
        <v>1.5</v>
      </c>
      <c r="DR324" s="312">
        <f t="shared" si="5010"/>
        <v>1.5</v>
      </c>
      <c r="DS324" s="312">
        <f t="shared" si="5010"/>
        <v>1.5</v>
      </c>
      <c r="DT324" s="312">
        <f t="shared" si="5010"/>
        <v>1.5</v>
      </c>
      <c r="DU324" s="312">
        <f t="shared" si="5010"/>
        <v>1.5</v>
      </c>
      <c r="DV324" s="312">
        <f t="shared" si="5010"/>
        <v>1.5</v>
      </c>
      <c r="DW324" s="312">
        <f t="shared" si="5010"/>
        <v>1.5</v>
      </c>
      <c r="DX324" s="312">
        <f t="shared" si="5010"/>
        <v>1.5</v>
      </c>
      <c r="DY324" s="312">
        <f t="shared" si="5010"/>
        <v>1.5</v>
      </c>
      <c r="DZ324" s="312">
        <f t="shared" si="5010"/>
        <v>1.5</v>
      </c>
      <c r="EA324" s="312">
        <f t="shared" si="5010"/>
        <v>1.5</v>
      </c>
      <c r="EB324" s="312">
        <f t="shared" si="5010"/>
        <v>1.5</v>
      </c>
    </row>
    <row r="325" spans="1:132" outlineLevel="1" x14ac:dyDescent="0.25">
      <c r="C325" s="327" t="s">
        <v>551</v>
      </c>
      <c r="D325" s="38"/>
      <c r="E325" s="38"/>
      <c r="F325" s="38"/>
      <c r="G325" s="55" t="s">
        <v>220</v>
      </c>
      <c r="H325" s="316">
        <f t="shared" ref="H325" si="5011">SUM(J325:EB325)</f>
        <v>0</v>
      </c>
      <c r="I325" s="38"/>
      <c r="J325" s="314">
        <f t="shared" ref="J325" si="5012">J323*J324</f>
        <v>0</v>
      </c>
      <c r="K325" s="314">
        <f t="shared" ref="K325" si="5013">K323*K324</f>
        <v>0</v>
      </c>
      <c r="L325" s="314">
        <f t="shared" ref="L325" si="5014">L323*L324</f>
        <v>0</v>
      </c>
      <c r="M325" s="314">
        <f t="shared" ref="M325" si="5015">M323*M324</f>
        <v>0</v>
      </c>
      <c r="N325" s="314">
        <f t="shared" ref="N325" si="5016">N323*N324</f>
        <v>0</v>
      </c>
      <c r="O325" s="314">
        <f t="shared" ref="O325" si="5017">O323*O324</f>
        <v>0</v>
      </c>
      <c r="P325" s="314">
        <f t="shared" ref="P325" si="5018">P323*P324</f>
        <v>0</v>
      </c>
      <c r="Q325" s="314">
        <f t="shared" ref="Q325" si="5019">Q323*Q324</f>
        <v>0</v>
      </c>
      <c r="R325" s="314">
        <f t="shared" ref="R325" si="5020">R323*R324</f>
        <v>0</v>
      </c>
      <c r="S325" s="314">
        <f t="shared" ref="S325" si="5021">S323*S324</f>
        <v>0</v>
      </c>
      <c r="T325" s="314">
        <f t="shared" ref="T325" si="5022">T323*T324</f>
        <v>0</v>
      </c>
      <c r="U325" s="314">
        <f t="shared" ref="U325" si="5023">U323*U324</f>
        <v>0</v>
      </c>
      <c r="V325" s="314">
        <f t="shared" ref="V325" si="5024">V323*V324</f>
        <v>0</v>
      </c>
      <c r="W325" s="314">
        <f t="shared" ref="W325" si="5025">W323*W324</f>
        <v>0</v>
      </c>
      <c r="X325" s="314">
        <f t="shared" ref="X325" si="5026">X323*X324</f>
        <v>0</v>
      </c>
      <c r="Y325" s="314">
        <f t="shared" ref="Y325" si="5027">Y323*Y324</f>
        <v>0</v>
      </c>
      <c r="Z325" s="314">
        <f>Z323*Z324</f>
        <v>0</v>
      </c>
      <c r="AA325" s="314">
        <f t="shared" ref="AA325" si="5028">AA323*AA324</f>
        <v>0</v>
      </c>
      <c r="AB325" s="314">
        <f t="shared" ref="AB325" si="5029">AB323*AB324</f>
        <v>0</v>
      </c>
      <c r="AC325" s="314">
        <f t="shared" ref="AC325" si="5030">AC323*AC324</f>
        <v>0</v>
      </c>
      <c r="AD325" s="314">
        <f t="shared" ref="AD325" si="5031">AD323*AD324</f>
        <v>0</v>
      </c>
      <c r="AE325" s="314">
        <f t="shared" ref="AE325" si="5032">AE323*AE324</f>
        <v>0</v>
      </c>
      <c r="AF325" s="314">
        <f t="shared" ref="AF325" si="5033">AF323*AF324</f>
        <v>0</v>
      </c>
      <c r="AG325" s="314">
        <f t="shared" ref="AG325" si="5034">AG323*AG324</f>
        <v>0</v>
      </c>
      <c r="AH325" s="314">
        <f t="shared" ref="AH325" si="5035">AH323*AH324</f>
        <v>0</v>
      </c>
      <c r="AI325" s="314">
        <f t="shared" ref="AI325" si="5036">AI323*AI324</f>
        <v>0</v>
      </c>
      <c r="AJ325" s="314">
        <f t="shared" ref="AJ325" si="5037">AJ323*AJ324</f>
        <v>0</v>
      </c>
      <c r="AK325" s="314">
        <f t="shared" ref="AK325" si="5038">AK323*AK324</f>
        <v>0</v>
      </c>
      <c r="AL325" s="314">
        <f t="shared" ref="AL325" si="5039">AL323*AL324</f>
        <v>0</v>
      </c>
      <c r="AM325" s="314">
        <f t="shared" ref="AM325" si="5040">AM323*AM324</f>
        <v>0</v>
      </c>
      <c r="AN325" s="314">
        <f t="shared" ref="AN325" si="5041">AN323*AN324</f>
        <v>0</v>
      </c>
      <c r="AO325" s="314">
        <f t="shared" ref="AO325" si="5042">AO323*AO324</f>
        <v>0</v>
      </c>
      <c r="AP325" s="314">
        <f t="shared" ref="AP325" si="5043">AP323*AP324</f>
        <v>0</v>
      </c>
      <c r="AQ325" s="314">
        <f t="shared" ref="AQ325" si="5044">AQ323*AQ324</f>
        <v>0</v>
      </c>
      <c r="AR325" s="314">
        <f t="shared" ref="AR325" si="5045">AR323*AR324</f>
        <v>0</v>
      </c>
      <c r="AS325" s="314">
        <f t="shared" ref="AS325" si="5046">AS323*AS324</f>
        <v>0</v>
      </c>
      <c r="AT325" s="314">
        <f t="shared" ref="AT325" si="5047">AT323*AT324</f>
        <v>0</v>
      </c>
      <c r="AU325" s="314">
        <f t="shared" ref="AU325" si="5048">AU323*AU324</f>
        <v>0</v>
      </c>
      <c r="AV325" s="314">
        <f t="shared" ref="AV325" si="5049">AV323*AV324</f>
        <v>0</v>
      </c>
      <c r="AW325" s="314">
        <f t="shared" ref="AW325" si="5050">AW323*AW324</f>
        <v>0</v>
      </c>
      <c r="AX325" s="314">
        <f t="shared" ref="AX325" si="5051">AX323*AX324</f>
        <v>0</v>
      </c>
      <c r="AY325" s="314">
        <f t="shared" ref="AY325" si="5052">AY323*AY324</f>
        <v>0</v>
      </c>
      <c r="AZ325" s="314">
        <f t="shared" ref="AZ325" si="5053">AZ323*AZ324</f>
        <v>0</v>
      </c>
      <c r="BA325" s="314">
        <f t="shared" ref="BA325" si="5054">BA323*BA324</f>
        <v>0</v>
      </c>
      <c r="BB325" s="314">
        <f t="shared" ref="BB325" si="5055">BB323*BB324</f>
        <v>0</v>
      </c>
      <c r="BC325" s="314">
        <f t="shared" ref="BC325" si="5056">BC323*BC324</f>
        <v>0</v>
      </c>
      <c r="BD325" s="314">
        <f t="shared" ref="BD325" si="5057">BD323*BD324</f>
        <v>0</v>
      </c>
      <c r="BE325" s="314">
        <f t="shared" ref="BE325" si="5058">BE323*BE324</f>
        <v>0</v>
      </c>
      <c r="BF325" s="314">
        <f t="shared" ref="BF325" si="5059">BF323*BF324</f>
        <v>0</v>
      </c>
      <c r="BG325" s="314">
        <f t="shared" ref="BG325" si="5060">BG323*BG324</f>
        <v>0</v>
      </c>
      <c r="BH325" s="314">
        <f t="shared" ref="BH325" si="5061">BH323*BH324</f>
        <v>0</v>
      </c>
      <c r="BI325" s="314">
        <f t="shared" ref="BI325" si="5062">BI323*BI324</f>
        <v>0</v>
      </c>
      <c r="BJ325" s="314">
        <f t="shared" ref="BJ325" si="5063">BJ323*BJ324</f>
        <v>0</v>
      </c>
      <c r="BK325" s="314">
        <f t="shared" ref="BK325" si="5064">BK323*BK324</f>
        <v>0</v>
      </c>
      <c r="BL325" s="314">
        <f t="shared" ref="BL325" si="5065">BL323*BL324</f>
        <v>0</v>
      </c>
      <c r="BM325" s="314">
        <f t="shared" ref="BM325" si="5066">BM323*BM324</f>
        <v>0</v>
      </c>
      <c r="BN325" s="314">
        <f t="shared" ref="BN325" si="5067">BN323*BN324</f>
        <v>0</v>
      </c>
      <c r="BO325" s="314">
        <f t="shared" ref="BO325" si="5068">BO323*BO324</f>
        <v>0</v>
      </c>
      <c r="BP325" s="314">
        <f t="shared" ref="BP325" si="5069">BP323*BP324</f>
        <v>0</v>
      </c>
      <c r="BQ325" s="314">
        <f t="shared" ref="BQ325" si="5070">BQ323*BQ324</f>
        <v>0</v>
      </c>
      <c r="BR325" s="314">
        <f t="shared" ref="BR325" si="5071">BR323*BR324</f>
        <v>0</v>
      </c>
      <c r="BS325" s="314">
        <f t="shared" ref="BS325" si="5072">BS323*BS324</f>
        <v>0</v>
      </c>
      <c r="BT325" s="314">
        <f t="shared" ref="BT325" si="5073">BT323*BT324</f>
        <v>0</v>
      </c>
      <c r="BU325" s="314">
        <f t="shared" ref="BU325" si="5074">BU323*BU324</f>
        <v>0</v>
      </c>
      <c r="BV325" s="314">
        <f t="shared" ref="BV325" si="5075">BV323*BV324</f>
        <v>0</v>
      </c>
      <c r="BW325" s="314">
        <f t="shared" ref="BW325" si="5076">BW323*BW324</f>
        <v>0</v>
      </c>
      <c r="BX325" s="314">
        <f t="shared" ref="BX325" si="5077">BX323*BX324</f>
        <v>0</v>
      </c>
      <c r="BY325" s="314">
        <f t="shared" ref="BY325" si="5078">BY323*BY324</f>
        <v>0</v>
      </c>
      <c r="BZ325" s="314">
        <f t="shared" ref="BZ325" si="5079">BZ323*BZ324</f>
        <v>0</v>
      </c>
      <c r="CA325" s="314">
        <f t="shared" ref="CA325" si="5080">CA323*CA324</f>
        <v>0</v>
      </c>
      <c r="CB325" s="314">
        <f t="shared" ref="CB325" si="5081">CB323*CB324</f>
        <v>0</v>
      </c>
      <c r="CC325" s="314">
        <f t="shared" ref="CC325" si="5082">CC323*CC324</f>
        <v>0</v>
      </c>
      <c r="CD325" s="314">
        <f t="shared" ref="CD325" si="5083">CD323*CD324</f>
        <v>0</v>
      </c>
      <c r="CE325" s="314">
        <f t="shared" ref="CE325" si="5084">CE323*CE324</f>
        <v>0</v>
      </c>
      <c r="CF325" s="314">
        <f t="shared" ref="CF325" si="5085">CF323*CF324</f>
        <v>0</v>
      </c>
      <c r="CG325" s="314">
        <f t="shared" ref="CG325" si="5086">CG323*CG324</f>
        <v>0</v>
      </c>
      <c r="CH325" s="314">
        <f t="shared" ref="CH325" si="5087">CH323*CH324</f>
        <v>0</v>
      </c>
      <c r="CI325" s="314">
        <f t="shared" ref="CI325" si="5088">CI323*CI324</f>
        <v>0</v>
      </c>
      <c r="CJ325" s="314">
        <f t="shared" ref="CJ325" si="5089">CJ323*CJ324</f>
        <v>0</v>
      </c>
      <c r="CK325" s="314">
        <f t="shared" ref="CK325" si="5090">CK323*CK324</f>
        <v>0</v>
      </c>
      <c r="CL325" s="314">
        <f t="shared" ref="CL325" si="5091">CL323*CL324</f>
        <v>0</v>
      </c>
      <c r="CM325" s="314">
        <f t="shared" ref="CM325" si="5092">CM323*CM324</f>
        <v>0</v>
      </c>
      <c r="CN325" s="314">
        <f t="shared" ref="CN325" si="5093">CN323*CN324</f>
        <v>0</v>
      </c>
      <c r="CO325" s="314">
        <f t="shared" ref="CO325" si="5094">CO323*CO324</f>
        <v>0</v>
      </c>
      <c r="CP325" s="314">
        <f t="shared" ref="CP325" si="5095">CP323*CP324</f>
        <v>0</v>
      </c>
      <c r="CQ325" s="314">
        <f t="shared" ref="CQ325" si="5096">CQ323*CQ324</f>
        <v>0</v>
      </c>
      <c r="CR325" s="314">
        <f t="shared" ref="CR325" si="5097">CR323*CR324</f>
        <v>0</v>
      </c>
      <c r="CS325" s="314">
        <f t="shared" ref="CS325" si="5098">CS323*CS324</f>
        <v>0</v>
      </c>
      <c r="CT325" s="314">
        <f t="shared" ref="CT325" si="5099">CT323*CT324</f>
        <v>0</v>
      </c>
      <c r="CU325" s="314">
        <f t="shared" ref="CU325" si="5100">CU323*CU324</f>
        <v>0</v>
      </c>
      <c r="CV325" s="314">
        <f t="shared" ref="CV325" si="5101">CV323*CV324</f>
        <v>0</v>
      </c>
      <c r="CW325" s="314">
        <f t="shared" ref="CW325" si="5102">CW323*CW324</f>
        <v>0</v>
      </c>
      <c r="CX325" s="314">
        <f t="shared" ref="CX325" si="5103">CX323*CX324</f>
        <v>0</v>
      </c>
      <c r="CY325" s="314">
        <f t="shared" ref="CY325" si="5104">CY323*CY324</f>
        <v>0</v>
      </c>
      <c r="CZ325" s="314">
        <f t="shared" ref="CZ325" si="5105">CZ323*CZ324</f>
        <v>0</v>
      </c>
      <c r="DA325" s="314">
        <f t="shared" ref="DA325" si="5106">DA323*DA324</f>
        <v>0</v>
      </c>
      <c r="DB325" s="314">
        <f t="shared" ref="DB325" si="5107">DB323*DB324</f>
        <v>0</v>
      </c>
      <c r="DC325" s="314">
        <f t="shared" ref="DC325" si="5108">DC323*DC324</f>
        <v>0</v>
      </c>
      <c r="DD325" s="314">
        <f t="shared" ref="DD325" si="5109">DD323*DD324</f>
        <v>0</v>
      </c>
      <c r="DE325" s="314">
        <f t="shared" ref="DE325" si="5110">DE323*DE324</f>
        <v>0</v>
      </c>
      <c r="DF325" s="314">
        <f t="shared" ref="DF325" si="5111">DF323*DF324</f>
        <v>0</v>
      </c>
      <c r="DG325" s="314">
        <f t="shared" ref="DG325" si="5112">DG323*DG324</f>
        <v>0</v>
      </c>
      <c r="DH325" s="314">
        <f t="shared" ref="DH325" si="5113">DH323*DH324</f>
        <v>0</v>
      </c>
      <c r="DI325" s="314">
        <f t="shared" ref="DI325" si="5114">DI323*DI324</f>
        <v>0</v>
      </c>
      <c r="DJ325" s="314">
        <f t="shared" ref="DJ325" si="5115">DJ323*DJ324</f>
        <v>0</v>
      </c>
      <c r="DK325" s="314">
        <f t="shared" ref="DK325" si="5116">DK323*DK324</f>
        <v>0</v>
      </c>
      <c r="DL325" s="314">
        <f t="shared" ref="DL325" si="5117">DL323*DL324</f>
        <v>0</v>
      </c>
      <c r="DM325" s="314">
        <f t="shared" ref="DM325" si="5118">DM323*DM324</f>
        <v>0</v>
      </c>
      <c r="DN325" s="314">
        <f t="shared" ref="DN325" si="5119">DN323*DN324</f>
        <v>0</v>
      </c>
      <c r="DO325" s="314">
        <f t="shared" ref="DO325" si="5120">DO323*DO324</f>
        <v>0</v>
      </c>
      <c r="DP325" s="314">
        <f t="shared" ref="DP325" si="5121">DP323*DP324</f>
        <v>0</v>
      </c>
      <c r="DQ325" s="314">
        <f t="shared" ref="DQ325" si="5122">DQ323*DQ324</f>
        <v>0</v>
      </c>
      <c r="DR325" s="314">
        <f t="shared" ref="DR325" si="5123">DR323*DR324</f>
        <v>0</v>
      </c>
      <c r="DS325" s="314">
        <f t="shared" ref="DS325" si="5124">DS323*DS324</f>
        <v>0</v>
      </c>
      <c r="DT325" s="314">
        <f t="shared" ref="DT325" si="5125">DT323*DT324</f>
        <v>0</v>
      </c>
      <c r="DU325" s="314">
        <f t="shared" ref="DU325" si="5126">DU323*DU324</f>
        <v>0</v>
      </c>
      <c r="DV325" s="314">
        <f t="shared" ref="DV325" si="5127">DV323*DV324</f>
        <v>0</v>
      </c>
      <c r="DW325" s="314">
        <f t="shared" ref="DW325" si="5128">DW323*DW324</f>
        <v>0</v>
      </c>
      <c r="DX325" s="314">
        <f t="shared" ref="DX325" si="5129">DX323*DX324</f>
        <v>0</v>
      </c>
      <c r="DY325" s="314">
        <f t="shared" ref="DY325" si="5130">DY323*DY324</f>
        <v>0</v>
      </c>
      <c r="DZ325" s="314">
        <f t="shared" ref="DZ325" si="5131">DZ323*DZ324</f>
        <v>0</v>
      </c>
      <c r="EA325" s="314">
        <f t="shared" ref="EA325" si="5132">EA323*EA324</f>
        <v>0</v>
      </c>
      <c r="EB325" s="314">
        <f t="shared" ref="EB325" si="5133">EB323*EB324</f>
        <v>0</v>
      </c>
    </row>
    <row r="326" spans="1:132" outlineLevel="1" x14ac:dyDescent="0.25">
      <c r="C326" s="324" t="s">
        <v>417</v>
      </c>
      <c r="D326" s="34"/>
      <c r="E326" s="34"/>
      <c r="F326" s="34"/>
      <c r="G326" s="67" t="s">
        <v>215</v>
      </c>
      <c r="H326" s="34"/>
      <c r="I326" s="34"/>
      <c r="J326" s="126">
        <f>J$13</f>
        <v>1</v>
      </c>
      <c r="K326" s="126">
        <f t="shared" ref="K326:BV326" si="5134">K$13</f>
        <v>1.0026792493128671</v>
      </c>
      <c r="L326" s="126">
        <f t="shared" si="5134"/>
        <v>1.0056539350998608</v>
      </c>
      <c r="M326" s="126">
        <f t="shared" si="5134"/>
        <v>1.0085410656939733</v>
      </c>
      <c r="N326" s="126">
        <f t="shared" si="5134"/>
        <v>1.0114364849476103</v>
      </c>
      <c r="O326" s="126">
        <f t="shared" si="5134"/>
        <v>1.0143402166566737</v>
      </c>
      <c r="P326" s="126">
        <f t="shared" si="5134"/>
        <v>1.0172522846853813</v>
      </c>
      <c r="Q326" s="126">
        <f t="shared" si="5134"/>
        <v>1.0201727129664624</v>
      </c>
      <c r="R326" s="126">
        <f t="shared" si="5134"/>
        <v>1.0231015255013547</v>
      </c>
      <c r="S326" s="126">
        <f t="shared" si="5134"/>
        <v>1.0260387463604019</v>
      </c>
      <c r="T326" s="126">
        <f t="shared" si="5134"/>
        <v>1.028984399683051</v>
      </c>
      <c r="U326" s="126">
        <f t="shared" si="5134"/>
        <v>1.0319385096780509</v>
      </c>
      <c r="V326" s="126">
        <f t="shared" si="5134"/>
        <v>1.0349011006236515</v>
      </c>
      <c r="W326" s="126">
        <f t="shared" si="5134"/>
        <v>1.0377730230388176</v>
      </c>
      <c r="X326" s="126">
        <f t="shared" si="5134"/>
        <v>1.0408518228283561</v>
      </c>
      <c r="Y326" s="126">
        <f t="shared" si="5134"/>
        <v>1.0438400029932626</v>
      </c>
      <c r="Z326" s="126">
        <f t="shared" si="5134"/>
        <v>1.046836761920777</v>
      </c>
      <c r="AA326" s="126">
        <f t="shared" si="5134"/>
        <v>1.0498421242396576</v>
      </c>
      <c r="AB326" s="126">
        <f t="shared" si="5134"/>
        <v>1.05285611464937</v>
      </c>
      <c r="AC326" s="126">
        <f t="shared" si="5134"/>
        <v>1.0558787579202888</v>
      </c>
      <c r="AD326" s="126">
        <f t="shared" si="5134"/>
        <v>1.0589100788939025</v>
      </c>
      <c r="AE326" s="126">
        <f t="shared" si="5134"/>
        <v>1.0619501024830165</v>
      </c>
      <c r="AF326" s="126">
        <f t="shared" si="5134"/>
        <v>1.0649988536719583</v>
      </c>
      <c r="AG326" s="126">
        <f t="shared" si="5134"/>
        <v>1.0680563575167832</v>
      </c>
      <c r="AH326" s="126">
        <f t="shared" si="5134"/>
        <v>1.0711226391454798</v>
      </c>
      <c r="AI326" s="126">
        <f t="shared" si="5134"/>
        <v>1.0739924437404067</v>
      </c>
      <c r="AJ326" s="126">
        <f t="shared" si="5134"/>
        <v>1.0771786970311998</v>
      </c>
      <c r="AK326" s="126">
        <f t="shared" si="5134"/>
        <v>1.0802711679727233</v>
      </c>
      <c r="AL326" s="126">
        <f t="shared" si="5134"/>
        <v>1.0833725170851116</v>
      </c>
      <c r="AM326" s="126">
        <f t="shared" si="5134"/>
        <v>1.0864827698566941</v>
      </c>
      <c r="AN326" s="126">
        <f t="shared" si="5134"/>
        <v>1.0896019518489746</v>
      </c>
      <c r="AO326" s="126">
        <f t="shared" si="5134"/>
        <v>1.0927300886968412</v>
      </c>
      <c r="AP326" s="126">
        <f t="shared" si="5134"/>
        <v>1.0958672061087775</v>
      </c>
      <c r="AQ326" s="126">
        <f t="shared" si="5134"/>
        <v>1.0990133298670732</v>
      </c>
      <c r="AR326" s="126">
        <f t="shared" si="5134"/>
        <v>1.1021684858280367</v>
      </c>
      <c r="AS326" s="126">
        <f t="shared" si="5134"/>
        <v>1.1053326999222071</v>
      </c>
      <c r="AT326" s="126">
        <f t="shared" si="5134"/>
        <v>1.1085059981545673</v>
      </c>
      <c r="AU326" s="126">
        <f t="shared" si="5134"/>
        <v>1.111475962088432</v>
      </c>
      <c r="AV326" s="126">
        <f t="shared" si="5134"/>
        <v>1.1147734191259395</v>
      </c>
      <c r="AW326" s="126">
        <f t="shared" si="5134"/>
        <v>1.1179738207069689</v>
      </c>
      <c r="AX326" s="126">
        <f t="shared" si="5134"/>
        <v>1.1211834103167977</v>
      </c>
      <c r="AY326" s="126">
        <f t="shared" si="5134"/>
        <v>1.1244022143333261</v>
      </c>
      <c r="AZ326" s="126">
        <f t="shared" si="5134"/>
        <v>1.1276302592101826</v>
      </c>
      <c r="BA326" s="126">
        <f t="shared" si="5134"/>
        <v>1.1308675714769412</v>
      </c>
      <c r="BB326" s="126">
        <f t="shared" si="5134"/>
        <v>1.1341141777393395</v>
      </c>
      <c r="BC326" s="126">
        <f t="shared" si="5134"/>
        <v>1.1373701046794982</v>
      </c>
      <c r="BD326" s="126">
        <f t="shared" si="5134"/>
        <v>1.1406353790561385</v>
      </c>
      <c r="BE326" s="126">
        <f t="shared" si="5134"/>
        <v>1.1439100277048042</v>
      </c>
      <c r="BF326" s="126">
        <f t="shared" si="5134"/>
        <v>1.1471940775380809</v>
      </c>
      <c r="BG326" s="126">
        <f t="shared" si="5134"/>
        <v>1.15026769648205</v>
      </c>
      <c r="BH326" s="126">
        <f t="shared" si="5134"/>
        <v>1.1536802383994258</v>
      </c>
      <c r="BI326" s="126">
        <f t="shared" si="5134"/>
        <v>1.1569923375180708</v>
      </c>
      <c r="BJ326" s="126">
        <f t="shared" si="5134"/>
        <v>1.1603139453378331</v>
      </c>
      <c r="BK326" s="126">
        <f t="shared" si="5134"/>
        <v>1.1636450891572303</v>
      </c>
      <c r="BL326" s="126">
        <f t="shared" si="5134"/>
        <v>1.1669857963531516</v>
      </c>
      <c r="BM326" s="126">
        <f t="shared" si="5134"/>
        <v>1.1703360943810825</v>
      </c>
      <c r="BN326" s="126">
        <f t="shared" si="5134"/>
        <v>1.1736960107753303</v>
      </c>
      <c r="BO326" s="126">
        <f t="shared" si="5134"/>
        <v>1.1770655731492505</v>
      </c>
      <c r="BP326" s="126">
        <f t="shared" si="5134"/>
        <v>1.180444809195474</v>
      </c>
      <c r="BQ326" s="126">
        <f t="shared" si="5134"/>
        <v>1.1838337466861339</v>
      </c>
      <c r="BR326" s="126">
        <f t="shared" si="5134"/>
        <v>1.1872324134730949</v>
      </c>
      <c r="BS326" s="126">
        <f t="shared" si="5134"/>
        <v>1.1905270658589224</v>
      </c>
      <c r="BT326" s="126">
        <f t="shared" si="5134"/>
        <v>1.1940590467434065</v>
      </c>
      <c r="BU326" s="126">
        <f t="shared" si="5134"/>
        <v>1.1974870693312041</v>
      </c>
      <c r="BV326" s="126">
        <f t="shared" si="5134"/>
        <v>1.2009249334246579</v>
      </c>
      <c r="BW326" s="126">
        <f t="shared" ref="BW326:EB326" si="5135">BW$13</f>
        <v>1.204372667277734</v>
      </c>
      <c r="BX326" s="126">
        <f t="shared" si="5135"/>
        <v>1.2078302992255125</v>
      </c>
      <c r="BY326" s="126">
        <f t="shared" si="5135"/>
        <v>1.2112978576844211</v>
      </c>
      <c r="BZ326" s="126">
        <f t="shared" si="5135"/>
        <v>1.2147753711524676</v>
      </c>
      <c r="CA326" s="126">
        <f t="shared" si="5135"/>
        <v>1.2182628682094752</v>
      </c>
      <c r="CB326" s="126">
        <f t="shared" si="5135"/>
        <v>1.2217603775173165</v>
      </c>
      <c r="CC326" s="126">
        <f t="shared" si="5135"/>
        <v>1.2252679278201495</v>
      </c>
      <c r="CD326" s="126">
        <f t="shared" si="5135"/>
        <v>1.2287855479446541</v>
      </c>
      <c r="CE326" s="126">
        <f t="shared" si="5135"/>
        <v>1.232077770779646</v>
      </c>
      <c r="CF326" s="126">
        <f t="shared" si="5135"/>
        <v>1.23573302168438</v>
      </c>
      <c r="CG326" s="126">
        <f t="shared" si="5135"/>
        <v>1.2392806860334544</v>
      </c>
      <c r="CH326" s="126">
        <f t="shared" si="5135"/>
        <v>1.2428385353675644</v>
      </c>
      <c r="CI326" s="126">
        <f t="shared" si="5135"/>
        <v>1.2464065989267703</v>
      </c>
      <c r="CJ326" s="126">
        <f t="shared" si="5135"/>
        <v>1.2499849060350778</v>
      </c>
      <c r="CK326" s="126">
        <f t="shared" si="5135"/>
        <v>1.2535734861006791</v>
      </c>
      <c r="CL326" s="126">
        <f t="shared" si="5135"/>
        <v>1.257172368616194</v>
      </c>
      <c r="CM326" s="126">
        <f t="shared" si="5135"/>
        <v>1.2607815831589126</v>
      </c>
      <c r="CN326" s="126">
        <f t="shared" si="5135"/>
        <v>1.2644011593910389</v>
      </c>
      <c r="CO326" s="126">
        <f t="shared" si="5135"/>
        <v>1.2680311270599336</v>
      </c>
      <c r="CP326" s="126">
        <f t="shared" si="5135"/>
        <v>1.2716715159983594</v>
      </c>
      <c r="CQ326" s="126">
        <f t="shared" si="5135"/>
        <v>1.2750786410337906</v>
      </c>
      <c r="CR326" s="126">
        <f t="shared" si="5135"/>
        <v>1.2788614642181557</v>
      </c>
      <c r="CS326" s="126">
        <f t="shared" si="5135"/>
        <v>1.2825329459576562</v>
      </c>
      <c r="CT326" s="126">
        <f t="shared" si="5135"/>
        <v>1.2862149681493797</v>
      </c>
      <c r="CU326" s="126">
        <f t="shared" si="5135"/>
        <v>1.289907561053897</v>
      </c>
      <c r="CV326" s="126">
        <f t="shared" si="5135"/>
        <v>1.293610755018654</v>
      </c>
      <c r="CW326" s="126">
        <f t="shared" si="5135"/>
        <v>1.2973245804782207</v>
      </c>
      <c r="CX326" s="126">
        <f t="shared" si="5135"/>
        <v>1.3010490679545423</v>
      </c>
      <c r="CY326" s="126">
        <f t="shared" si="5135"/>
        <v>1.304784248057189</v>
      </c>
      <c r="CZ326" s="126">
        <f t="shared" si="5135"/>
        <v>1.3085301514836076</v>
      </c>
      <c r="DA326" s="126">
        <f t="shared" si="5135"/>
        <v>1.3122868090193751</v>
      </c>
      <c r="DB326" s="126">
        <f t="shared" si="5135"/>
        <v>1.3160542515384499</v>
      </c>
      <c r="DC326" s="126">
        <f t="shared" si="5135"/>
        <v>1.3195802889875801</v>
      </c>
      <c r="DD326" s="126">
        <f t="shared" si="5135"/>
        <v>1.323495136864544</v>
      </c>
      <c r="DE326" s="126">
        <f t="shared" si="5135"/>
        <v>1.3272947573576725</v>
      </c>
      <c r="DF326" s="126">
        <f t="shared" si="5135"/>
        <v>1.3311052861764079</v>
      </c>
      <c r="DG326" s="126">
        <f t="shared" si="5135"/>
        <v>1.3349267546374479</v>
      </c>
      <c r="DH326" s="126">
        <f t="shared" si="5135"/>
        <v>1.3387591941473977</v>
      </c>
      <c r="DI326" s="126">
        <f t="shared" si="5135"/>
        <v>1.3426026362030277</v>
      </c>
      <c r="DJ326" s="126">
        <f t="shared" si="5135"/>
        <v>1.3464571123915319</v>
      </c>
      <c r="DK326" s="126">
        <f t="shared" si="5135"/>
        <v>1.3503226543907885</v>
      </c>
      <c r="DL326" s="126">
        <f t="shared" si="5135"/>
        <v>1.3541992939696192</v>
      </c>
      <c r="DM326" s="126">
        <f t="shared" si="5135"/>
        <v>1.358087062988051</v>
      </c>
      <c r="DN326" s="126">
        <f t="shared" si="5135"/>
        <v>1.361985993397578</v>
      </c>
      <c r="DO326" s="126">
        <f t="shared" si="5135"/>
        <v>1.3657655991021458</v>
      </c>
      <c r="DP326" s="126">
        <f t="shared" si="5135"/>
        <v>1.3698174666548035</v>
      </c>
      <c r="DQ326" s="126">
        <f t="shared" si="5135"/>
        <v>1.3737500738651915</v>
      </c>
      <c r="DR326" s="126">
        <f t="shared" si="5135"/>
        <v>1.3776939711925826</v>
      </c>
      <c r="DS326" s="126">
        <f t="shared" si="5135"/>
        <v>1.381649191049759</v>
      </c>
      <c r="DT326" s="126">
        <f t="shared" si="5135"/>
        <v>1.385615765942557</v>
      </c>
      <c r="DU326" s="126">
        <f t="shared" si="5135"/>
        <v>1.3895937284701338</v>
      </c>
      <c r="DV326" s="126">
        <f t="shared" si="5135"/>
        <v>1.3935831113252357</v>
      </c>
      <c r="DW326" s="126">
        <f t="shared" si="5135"/>
        <v>1.3975839472944662</v>
      </c>
      <c r="DX326" s="126">
        <f t="shared" si="5135"/>
        <v>1.401596269258556</v>
      </c>
      <c r="DY326" s="126">
        <f t="shared" si="5135"/>
        <v>1.4056201101926329</v>
      </c>
      <c r="DZ326" s="126">
        <f t="shared" si="5135"/>
        <v>1.4096555031664932</v>
      </c>
      <c r="EA326" s="126">
        <f t="shared" si="5135"/>
        <v>1.4134323217047313</v>
      </c>
      <c r="EB326" s="126">
        <f t="shared" si="5135"/>
        <v>1.4176256038945581</v>
      </c>
    </row>
    <row r="327" spans="1:132" outlineLevel="1" x14ac:dyDescent="0.25">
      <c r="C327" s="321" t="s">
        <v>533</v>
      </c>
      <c r="D327" s="38"/>
      <c r="E327" s="38"/>
      <c r="F327" s="38"/>
      <c r="G327" s="52" t="s">
        <v>220</v>
      </c>
      <c r="H327" s="46">
        <f t="shared" ref="H327" si="5136">SUM(J327:EB327)</f>
        <v>0</v>
      </c>
      <c r="I327" s="38"/>
      <c r="J327" s="82">
        <f>J325*J326</f>
        <v>0</v>
      </c>
      <c r="K327" s="82">
        <f t="shared" ref="K327" si="5137">K325*K326</f>
        <v>0</v>
      </c>
      <c r="L327" s="82">
        <f t="shared" ref="L327" si="5138">L325*L326</f>
        <v>0</v>
      </c>
      <c r="M327" s="82">
        <f t="shared" ref="M327" si="5139">M325*M326</f>
        <v>0</v>
      </c>
      <c r="N327" s="82">
        <f t="shared" ref="N327" si="5140">N325*N326</f>
        <v>0</v>
      </c>
      <c r="O327" s="82">
        <f t="shared" ref="O327" si="5141">O325*O326</f>
        <v>0</v>
      </c>
      <c r="P327" s="82">
        <f t="shared" ref="P327" si="5142">P325*P326</f>
        <v>0</v>
      </c>
      <c r="Q327" s="82">
        <f t="shared" ref="Q327" si="5143">Q325*Q326</f>
        <v>0</v>
      </c>
      <c r="R327" s="82">
        <f t="shared" ref="R327" si="5144">R325*R326</f>
        <v>0</v>
      </c>
      <c r="S327" s="82">
        <f t="shared" ref="S327" si="5145">S325*S326</f>
        <v>0</v>
      </c>
      <c r="T327" s="82">
        <f t="shared" ref="T327" si="5146">T325*T326</f>
        <v>0</v>
      </c>
      <c r="U327" s="82">
        <f t="shared" ref="U327" si="5147">U325*U326</f>
        <v>0</v>
      </c>
      <c r="V327" s="82">
        <f t="shared" ref="V327" si="5148">V325*V326</f>
        <v>0</v>
      </c>
      <c r="W327" s="82">
        <f t="shared" ref="W327" si="5149">W325*W326</f>
        <v>0</v>
      </c>
      <c r="X327" s="82">
        <f t="shared" ref="X327" si="5150">X325*X326</f>
        <v>0</v>
      </c>
      <c r="Y327" s="82">
        <f t="shared" ref="Y327" si="5151">Y325*Y326</f>
        <v>0</v>
      </c>
      <c r="Z327" s="82">
        <f t="shared" ref="Z327" si="5152">Z325*Z326</f>
        <v>0</v>
      </c>
      <c r="AA327" s="82">
        <f t="shared" ref="AA327" si="5153">AA325*AA326</f>
        <v>0</v>
      </c>
      <c r="AB327" s="82">
        <f t="shared" ref="AB327" si="5154">AB325*AB326</f>
        <v>0</v>
      </c>
      <c r="AC327" s="82">
        <f t="shared" ref="AC327" si="5155">AC325*AC326</f>
        <v>0</v>
      </c>
      <c r="AD327" s="82">
        <f t="shared" ref="AD327" si="5156">AD325*AD326</f>
        <v>0</v>
      </c>
      <c r="AE327" s="82">
        <f t="shared" ref="AE327" si="5157">AE325*AE326</f>
        <v>0</v>
      </c>
      <c r="AF327" s="82">
        <f t="shared" ref="AF327" si="5158">AF325*AF326</f>
        <v>0</v>
      </c>
      <c r="AG327" s="82">
        <f t="shared" ref="AG327" si="5159">AG325*AG326</f>
        <v>0</v>
      </c>
      <c r="AH327" s="82">
        <f t="shared" ref="AH327" si="5160">AH325*AH326</f>
        <v>0</v>
      </c>
      <c r="AI327" s="82">
        <f t="shared" ref="AI327" si="5161">AI325*AI326</f>
        <v>0</v>
      </c>
      <c r="AJ327" s="82">
        <f t="shared" ref="AJ327" si="5162">AJ325*AJ326</f>
        <v>0</v>
      </c>
      <c r="AK327" s="82">
        <f t="shared" ref="AK327" si="5163">AK325*AK326</f>
        <v>0</v>
      </c>
      <c r="AL327" s="82">
        <f t="shared" ref="AL327" si="5164">AL325*AL326</f>
        <v>0</v>
      </c>
      <c r="AM327" s="82">
        <f t="shared" ref="AM327" si="5165">AM325*AM326</f>
        <v>0</v>
      </c>
      <c r="AN327" s="82">
        <f t="shared" ref="AN327" si="5166">AN325*AN326</f>
        <v>0</v>
      </c>
      <c r="AO327" s="82">
        <f t="shared" ref="AO327" si="5167">AO325*AO326</f>
        <v>0</v>
      </c>
      <c r="AP327" s="82">
        <f t="shared" ref="AP327" si="5168">AP325*AP326</f>
        <v>0</v>
      </c>
      <c r="AQ327" s="82">
        <f t="shared" ref="AQ327" si="5169">AQ325*AQ326</f>
        <v>0</v>
      </c>
      <c r="AR327" s="82">
        <f t="shared" ref="AR327" si="5170">AR325*AR326</f>
        <v>0</v>
      </c>
      <c r="AS327" s="82">
        <f t="shared" ref="AS327" si="5171">AS325*AS326</f>
        <v>0</v>
      </c>
      <c r="AT327" s="82">
        <f t="shared" ref="AT327" si="5172">AT325*AT326</f>
        <v>0</v>
      </c>
      <c r="AU327" s="82">
        <f t="shared" ref="AU327" si="5173">AU325*AU326</f>
        <v>0</v>
      </c>
      <c r="AV327" s="82">
        <f t="shared" ref="AV327" si="5174">AV325*AV326</f>
        <v>0</v>
      </c>
      <c r="AW327" s="82">
        <f t="shared" ref="AW327" si="5175">AW325*AW326</f>
        <v>0</v>
      </c>
      <c r="AX327" s="82">
        <f t="shared" ref="AX327" si="5176">AX325*AX326</f>
        <v>0</v>
      </c>
      <c r="AY327" s="82">
        <f t="shared" ref="AY327" si="5177">AY325*AY326</f>
        <v>0</v>
      </c>
      <c r="AZ327" s="82">
        <f t="shared" ref="AZ327" si="5178">AZ325*AZ326</f>
        <v>0</v>
      </c>
      <c r="BA327" s="82">
        <f t="shared" ref="BA327" si="5179">BA325*BA326</f>
        <v>0</v>
      </c>
      <c r="BB327" s="82">
        <f t="shared" ref="BB327" si="5180">BB325*BB326</f>
        <v>0</v>
      </c>
      <c r="BC327" s="82">
        <f t="shared" ref="BC327" si="5181">BC325*BC326</f>
        <v>0</v>
      </c>
      <c r="BD327" s="82">
        <f t="shared" ref="BD327" si="5182">BD325*BD326</f>
        <v>0</v>
      </c>
      <c r="BE327" s="82">
        <f t="shared" ref="BE327" si="5183">BE325*BE326</f>
        <v>0</v>
      </c>
      <c r="BF327" s="82">
        <f t="shared" ref="BF327" si="5184">BF325*BF326</f>
        <v>0</v>
      </c>
      <c r="BG327" s="82">
        <f t="shared" ref="BG327" si="5185">BG325*BG326</f>
        <v>0</v>
      </c>
      <c r="BH327" s="82">
        <f t="shared" ref="BH327" si="5186">BH325*BH326</f>
        <v>0</v>
      </c>
      <c r="BI327" s="82">
        <f t="shared" ref="BI327" si="5187">BI325*BI326</f>
        <v>0</v>
      </c>
      <c r="BJ327" s="82">
        <f t="shared" ref="BJ327" si="5188">BJ325*BJ326</f>
        <v>0</v>
      </c>
      <c r="BK327" s="82">
        <f t="shared" ref="BK327" si="5189">BK325*BK326</f>
        <v>0</v>
      </c>
      <c r="BL327" s="82">
        <f t="shared" ref="BL327" si="5190">BL325*BL326</f>
        <v>0</v>
      </c>
      <c r="BM327" s="82">
        <f t="shared" ref="BM327" si="5191">BM325*BM326</f>
        <v>0</v>
      </c>
      <c r="BN327" s="82">
        <f t="shared" ref="BN327" si="5192">BN325*BN326</f>
        <v>0</v>
      </c>
      <c r="BO327" s="82">
        <f t="shared" ref="BO327" si="5193">BO325*BO326</f>
        <v>0</v>
      </c>
      <c r="BP327" s="82">
        <f t="shared" ref="BP327" si="5194">BP325*BP326</f>
        <v>0</v>
      </c>
      <c r="BQ327" s="82">
        <f t="shared" ref="BQ327" si="5195">BQ325*BQ326</f>
        <v>0</v>
      </c>
      <c r="BR327" s="82">
        <f t="shared" ref="BR327" si="5196">BR325*BR326</f>
        <v>0</v>
      </c>
      <c r="BS327" s="82">
        <f t="shared" ref="BS327" si="5197">BS325*BS326</f>
        <v>0</v>
      </c>
      <c r="BT327" s="82">
        <f t="shared" ref="BT327" si="5198">BT325*BT326</f>
        <v>0</v>
      </c>
      <c r="BU327" s="82">
        <f t="shared" ref="BU327" si="5199">BU325*BU326</f>
        <v>0</v>
      </c>
      <c r="BV327" s="82">
        <f t="shared" ref="BV327" si="5200">BV325*BV326</f>
        <v>0</v>
      </c>
      <c r="BW327" s="82">
        <f t="shared" ref="BW327" si="5201">BW325*BW326</f>
        <v>0</v>
      </c>
      <c r="BX327" s="82">
        <f t="shared" ref="BX327" si="5202">BX325*BX326</f>
        <v>0</v>
      </c>
      <c r="BY327" s="82">
        <f t="shared" ref="BY327" si="5203">BY325*BY326</f>
        <v>0</v>
      </c>
      <c r="BZ327" s="82">
        <f t="shared" ref="BZ327" si="5204">BZ325*BZ326</f>
        <v>0</v>
      </c>
      <c r="CA327" s="82">
        <f t="shared" ref="CA327" si="5205">CA325*CA326</f>
        <v>0</v>
      </c>
      <c r="CB327" s="82">
        <f t="shared" ref="CB327" si="5206">CB325*CB326</f>
        <v>0</v>
      </c>
      <c r="CC327" s="82">
        <f t="shared" ref="CC327" si="5207">CC325*CC326</f>
        <v>0</v>
      </c>
      <c r="CD327" s="82">
        <f t="shared" ref="CD327" si="5208">CD325*CD326</f>
        <v>0</v>
      </c>
      <c r="CE327" s="82">
        <f t="shared" ref="CE327" si="5209">CE325*CE326</f>
        <v>0</v>
      </c>
      <c r="CF327" s="82">
        <f t="shared" ref="CF327" si="5210">CF325*CF326</f>
        <v>0</v>
      </c>
      <c r="CG327" s="82">
        <f t="shared" ref="CG327" si="5211">CG325*CG326</f>
        <v>0</v>
      </c>
      <c r="CH327" s="82">
        <f t="shared" ref="CH327" si="5212">CH325*CH326</f>
        <v>0</v>
      </c>
      <c r="CI327" s="82">
        <f t="shared" ref="CI327" si="5213">CI325*CI326</f>
        <v>0</v>
      </c>
      <c r="CJ327" s="82">
        <f t="shared" ref="CJ327" si="5214">CJ325*CJ326</f>
        <v>0</v>
      </c>
      <c r="CK327" s="82">
        <f t="shared" ref="CK327" si="5215">CK325*CK326</f>
        <v>0</v>
      </c>
      <c r="CL327" s="82">
        <f t="shared" ref="CL327" si="5216">CL325*CL326</f>
        <v>0</v>
      </c>
      <c r="CM327" s="82">
        <f t="shared" ref="CM327" si="5217">CM325*CM326</f>
        <v>0</v>
      </c>
      <c r="CN327" s="82">
        <f t="shared" ref="CN327" si="5218">CN325*CN326</f>
        <v>0</v>
      </c>
      <c r="CO327" s="82">
        <f t="shared" ref="CO327" si="5219">CO325*CO326</f>
        <v>0</v>
      </c>
      <c r="CP327" s="82">
        <f t="shared" ref="CP327" si="5220">CP325*CP326</f>
        <v>0</v>
      </c>
      <c r="CQ327" s="82">
        <f t="shared" ref="CQ327" si="5221">CQ325*CQ326</f>
        <v>0</v>
      </c>
      <c r="CR327" s="82">
        <f t="shared" ref="CR327" si="5222">CR325*CR326</f>
        <v>0</v>
      </c>
      <c r="CS327" s="82">
        <f t="shared" ref="CS327" si="5223">CS325*CS326</f>
        <v>0</v>
      </c>
      <c r="CT327" s="82">
        <f t="shared" ref="CT327" si="5224">CT325*CT326</f>
        <v>0</v>
      </c>
      <c r="CU327" s="82">
        <f t="shared" ref="CU327" si="5225">CU325*CU326</f>
        <v>0</v>
      </c>
      <c r="CV327" s="82">
        <f t="shared" ref="CV327" si="5226">CV325*CV326</f>
        <v>0</v>
      </c>
      <c r="CW327" s="82">
        <f t="shared" ref="CW327" si="5227">CW325*CW326</f>
        <v>0</v>
      </c>
      <c r="CX327" s="82">
        <f t="shared" ref="CX327" si="5228">CX325*CX326</f>
        <v>0</v>
      </c>
      <c r="CY327" s="82">
        <f t="shared" ref="CY327" si="5229">CY325*CY326</f>
        <v>0</v>
      </c>
      <c r="CZ327" s="82">
        <f t="shared" ref="CZ327" si="5230">CZ325*CZ326</f>
        <v>0</v>
      </c>
      <c r="DA327" s="82">
        <f t="shared" ref="DA327" si="5231">DA325*DA326</f>
        <v>0</v>
      </c>
      <c r="DB327" s="82">
        <f t="shared" ref="DB327" si="5232">DB325*DB326</f>
        <v>0</v>
      </c>
      <c r="DC327" s="82">
        <f t="shared" ref="DC327" si="5233">DC325*DC326</f>
        <v>0</v>
      </c>
      <c r="DD327" s="82">
        <f t="shared" ref="DD327" si="5234">DD325*DD326</f>
        <v>0</v>
      </c>
      <c r="DE327" s="82">
        <f t="shared" ref="DE327" si="5235">DE325*DE326</f>
        <v>0</v>
      </c>
      <c r="DF327" s="82">
        <f t="shared" ref="DF327" si="5236">DF325*DF326</f>
        <v>0</v>
      </c>
      <c r="DG327" s="82">
        <f t="shared" ref="DG327" si="5237">DG325*DG326</f>
        <v>0</v>
      </c>
      <c r="DH327" s="82">
        <f t="shared" ref="DH327" si="5238">DH325*DH326</f>
        <v>0</v>
      </c>
      <c r="DI327" s="82">
        <f t="shared" ref="DI327" si="5239">DI325*DI326</f>
        <v>0</v>
      </c>
      <c r="DJ327" s="82">
        <f t="shared" ref="DJ327" si="5240">DJ325*DJ326</f>
        <v>0</v>
      </c>
      <c r="DK327" s="82">
        <f t="shared" ref="DK327" si="5241">DK325*DK326</f>
        <v>0</v>
      </c>
      <c r="DL327" s="82">
        <f t="shared" ref="DL327" si="5242">DL325*DL326</f>
        <v>0</v>
      </c>
      <c r="DM327" s="82">
        <f t="shared" ref="DM327" si="5243">DM325*DM326</f>
        <v>0</v>
      </c>
      <c r="DN327" s="82">
        <f t="shared" ref="DN327" si="5244">DN325*DN326</f>
        <v>0</v>
      </c>
      <c r="DO327" s="82">
        <f t="shared" ref="DO327" si="5245">DO325*DO326</f>
        <v>0</v>
      </c>
      <c r="DP327" s="82">
        <f t="shared" ref="DP327" si="5246">DP325*DP326</f>
        <v>0</v>
      </c>
      <c r="DQ327" s="82">
        <f t="shared" ref="DQ327" si="5247">DQ325*DQ326</f>
        <v>0</v>
      </c>
      <c r="DR327" s="82">
        <f t="shared" ref="DR327" si="5248">DR325*DR326</f>
        <v>0</v>
      </c>
      <c r="DS327" s="82">
        <f t="shared" ref="DS327" si="5249">DS325*DS326</f>
        <v>0</v>
      </c>
      <c r="DT327" s="82">
        <f t="shared" ref="DT327" si="5250">DT325*DT326</f>
        <v>0</v>
      </c>
      <c r="DU327" s="82">
        <f t="shared" ref="DU327" si="5251">DU325*DU326</f>
        <v>0</v>
      </c>
      <c r="DV327" s="82">
        <f t="shared" ref="DV327" si="5252">DV325*DV326</f>
        <v>0</v>
      </c>
      <c r="DW327" s="82">
        <f t="shared" ref="DW327" si="5253">DW325*DW326</f>
        <v>0</v>
      </c>
      <c r="DX327" s="82">
        <f t="shared" ref="DX327" si="5254">DX325*DX326</f>
        <v>0</v>
      </c>
      <c r="DY327" s="82">
        <f t="shared" ref="DY327" si="5255">DY325*DY326</f>
        <v>0</v>
      </c>
      <c r="DZ327" s="82">
        <f t="shared" ref="DZ327" si="5256">DZ325*DZ326</f>
        <v>0</v>
      </c>
      <c r="EA327" s="82">
        <f t="shared" ref="EA327" si="5257">EA325*EA326</f>
        <v>0</v>
      </c>
      <c r="EB327" s="82">
        <f t="shared" ref="EB327" si="5258">EB325*EB326</f>
        <v>0</v>
      </c>
    </row>
    <row r="328" spans="1:132" outlineLevel="1" x14ac:dyDescent="0.25">
      <c r="G328" s="52"/>
      <c r="H328" s="29"/>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row>
    <row r="329" spans="1:132" ht="13" x14ac:dyDescent="0.3">
      <c r="C329" s="348" t="s">
        <v>566</v>
      </c>
      <c r="D329" s="342"/>
      <c r="E329" s="342"/>
      <c r="F329" s="342"/>
      <c r="G329" s="343" t="s">
        <v>220</v>
      </c>
      <c r="H329" s="344">
        <f>SUM(J329:EB329)</f>
        <v>0</v>
      </c>
      <c r="I329" s="342"/>
      <c r="J329" s="345">
        <f>J327</f>
        <v>0</v>
      </c>
      <c r="K329" s="346">
        <f t="shared" ref="K329:BV329" si="5259">K327</f>
        <v>0</v>
      </c>
      <c r="L329" s="346">
        <f t="shared" si="5259"/>
        <v>0</v>
      </c>
      <c r="M329" s="346">
        <f t="shared" si="5259"/>
        <v>0</v>
      </c>
      <c r="N329" s="346">
        <f t="shared" si="5259"/>
        <v>0</v>
      </c>
      <c r="O329" s="346">
        <f t="shared" si="5259"/>
        <v>0</v>
      </c>
      <c r="P329" s="346">
        <f t="shared" si="5259"/>
        <v>0</v>
      </c>
      <c r="Q329" s="346">
        <f t="shared" si="5259"/>
        <v>0</v>
      </c>
      <c r="R329" s="346">
        <f t="shared" si="5259"/>
        <v>0</v>
      </c>
      <c r="S329" s="346">
        <f t="shared" si="5259"/>
        <v>0</v>
      </c>
      <c r="T329" s="346">
        <f t="shared" si="5259"/>
        <v>0</v>
      </c>
      <c r="U329" s="346">
        <f t="shared" si="5259"/>
        <v>0</v>
      </c>
      <c r="V329" s="346">
        <f t="shared" si="5259"/>
        <v>0</v>
      </c>
      <c r="W329" s="346">
        <f t="shared" si="5259"/>
        <v>0</v>
      </c>
      <c r="X329" s="346">
        <f t="shared" si="5259"/>
        <v>0</v>
      </c>
      <c r="Y329" s="346">
        <f t="shared" si="5259"/>
        <v>0</v>
      </c>
      <c r="Z329" s="346">
        <f t="shared" si="5259"/>
        <v>0</v>
      </c>
      <c r="AA329" s="346">
        <f t="shared" si="5259"/>
        <v>0</v>
      </c>
      <c r="AB329" s="346">
        <f t="shared" si="5259"/>
        <v>0</v>
      </c>
      <c r="AC329" s="346">
        <f t="shared" si="5259"/>
        <v>0</v>
      </c>
      <c r="AD329" s="346">
        <f t="shared" si="5259"/>
        <v>0</v>
      </c>
      <c r="AE329" s="346">
        <f t="shared" si="5259"/>
        <v>0</v>
      </c>
      <c r="AF329" s="346">
        <f t="shared" si="5259"/>
        <v>0</v>
      </c>
      <c r="AG329" s="346">
        <f t="shared" si="5259"/>
        <v>0</v>
      </c>
      <c r="AH329" s="346">
        <f t="shared" si="5259"/>
        <v>0</v>
      </c>
      <c r="AI329" s="346">
        <f t="shared" si="5259"/>
        <v>0</v>
      </c>
      <c r="AJ329" s="346">
        <f t="shared" si="5259"/>
        <v>0</v>
      </c>
      <c r="AK329" s="346">
        <f t="shared" si="5259"/>
        <v>0</v>
      </c>
      <c r="AL329" s="346">
        <f t="shared" si="5259"/>
        <v>0</v>
      </c>
      <c r="AM329" s="346">
        <f t="shared" si="5259"/>
        <v>0</v>
      </c>
      <c r="AN329" s="346">
        <f t="shared" si="5259"/>
        <v>0</v>
      </c>
      <c r="AO329" s="346">
        <f t="shared" si="5259"/>
        <v>0</v>
      </c>
      <c r="AP329" s="346">
        <f t="shared" si="5259"/>
        <v>0</v>
      </c>
      <c r="AQ329" s="346">
        <f t="shared" si="5259"/>
        <v>0</v>
      </c>
      <c r="AR329" s="346">
        <f t="shared" si="5259"/>
        <v>0</v>
      </c>
      <c r="AS329" s="346">
        <f t="shared" si="5259"/>
        <v>0</v>
      </c>
      <c r="AT329" s="346">
        <f t="shared" si="5259"/>
        <v>0</v>
      </c>
      <c r="AU329" s="346">
        <f t="shared" si="5259"/>
        <v>0</v>
      </c>
      <c r="AV329" s="346">
        <f t="shared" si="5259"/>
        <v>0</v>
      </c>
      <c r="AW329" s="346">
        <f t="shared" si="5259"/>
        <v>0</v>
      </c>
      <c r="AX329" s="346">
        <f t="shared" si="5259"/>
        <v>0</v>
      </c>
      <c r="AY329" s="346">
        <f t="shared" si="5259"/>
        <v>0</v>
      </c>
      <c r="AZ329" s="346">
        <f t="shared" si="5259"/>
        <v>0</v>
      </c>
      <c r="BA329" s="346">
        <f t="shared" si="5259"/>
        <v>0</v>
      </c>
      <c r="BB329" s="346">
        <f t="shared" si="5259"/>
        <v>0</v>
      </c>
      <c r="BC329" s="346">
        <f t="shared" si="5259"/>
        <v>0</v>
      </c>
      <c r="BD329" s="346">
        <f t="shared" si="5259"/>
        <v>0</v>
      </c>
      <c r="BE329" s="346">
        <f t="shared" si="5259"/>
        <v>0</v>
      </c>
      <c r="BF329" s="346">
        <f t="shared" si="5259"/>
        <v>0</v>
      </c>
      <c r="BG329" s="346">
        <f t="shared" si="5259"/>
        <v>0</v>
      </c>
      <c r="BH329" s="346">
        <f t="shared" si="5259"/>
        <v>0</v>
      </c>
      <c r="BI329" s="346">
        <f t="shared" si="5259"/>
        <v>0</v>
      </c>
      <c r="BJ329" s="346">
        <f t="shared" si="5259"/>
        <v>0</v>
      </c>
      <c r="BK329" s="346">
        <f t="shared" si="5259"/>
        <v>0</v>
      </c>
      <c r="BL329" s="346">
        <f t="shared" si="5259"/>
        <v>0</v>
      </c>
      <c r="BM329" s="346">
        <f t="shared" si="5259"/>
        <v>0</v>
      </c>
      <c r="BN329" s="346">
        <f t="shared" si="5259"/>
        <v>0</v>
      </c>
      <c r="BO329" s="346">
        <f t="shared" si="5259"/>
        <v>0</v>
      </c>
      <c r="BP329" s="346">
        <f t="shared" si="5259"/>
        <v>0</v>
      </c>
      <c r="BQ329" s="346">
        <f t="shared" si="5259"/>
        <v>0</v>
      </c>
      <c r="BR329" s="346">
        <f t="shared" si="5259"/>
        <v>0</v>
      </c>
      <c r="BS329" s="346">
        <f t="shared" si="5259"/>
        <v>0</v>
      </c>
      <c r="BT329" s="346">
        <f t="shared" si="5259"/>
        <v>0</v>
      </c>
      <c r="BU329" s="346">
        <f t="shared" si="5259"/>
        <v>0</v>
      </c>
      <c r="BV329" s="346">
        <f t="shared" si="5259"/>
        <v>0</v>
      </c>
      <c r="BW329" s="346">
        <f t="shared" ref="BW329:EB329" si="5260">BW327</f>
        <v>0</v>
      </c>
      <c r="BX329" s="346">
        <f t="shared" si="5260"/>
        <v>0</v>
      </c>
      <c r="BY329" s="346">
        <f t="shared" si="5260"/>
        <v>0</v>
      </c>
      <c r="BZ329" s="346">
        <f t="shared" si="5260"/>
        <v>0</v>
      </c>
      <c r="CA329" s="346">
        <f t="shared" si="5260"/>
        <v>0</v>
      </c>
      <c r="CB329" s="346">
        <f t="shared" si="5260"/>
        <v>0</v>
      </c>
      <c r="CC329" s="346">
        <f t="shared" si="5260"/>
        <v>0</v>
      </c>
      <c r="CD329" s="346">
        <f t="shared" si="5260"/>
        <v>0</v>
      </c>
      <c r="CE329" s="346">
        <f t="shared" si="5260"/>
        <v>0</v>
      </c>
      <c r="CF329" s="346">
        <f t="shared" si="5260"/>
        <v>0</v>
      </c>
      <c r="CG329" s="346">
        <f t="shared" si="5260"/>
        <v>0</v>
      </c>
      <c r="CH329" s="346">
        <f t="shared" si="5260"/>
        <v>0</v>
      </c>
      <c r="CI329" s="346">
        <f t="shared" si="5260"/>
        <v>0</v>
      </c>
      <c r="CJ329" s="346">
        <f t="shared" si="5260"/>
        <v>0</v>
      </c>
      <c r="CK329" s="346">
        <f t="shared" si="5260"/>
        <v>0</v>
      </c>
      <c r="CL329" s="346">
        <f t="shared" si="5260"/>
        <v>0</v>
      </c>
      <c r="CM329" s="346">
        <f t="shared" si="5260"/>
        <v>0</v>
      </c>
      <c r="CN329" s="346">
        <f t="shared" si="5260"/>
        <v>0</v>
      </c>
      <c r="CO329" s="346">
        <f t="shared" si="5260"/>
        <v>0</v>
      </c>
      <c r="CP329" s="346">
        <f t="shared" si="5260"/>
        <v>0</v>
      </c>
      <c r="CQ329" s="346">
        <f t="shared" si="5260"/>
        <v>0</v>
      </c>
      <c r="CR329" s="346">
        <f t="shared" si="5260"/>
        <v>0</v>
      </c>
      <c r="CS329" s="346">
        <f t="shared" si="5260"/>
        <v>0</v>
      </c>
      <c r="CT329" s="346">
        <f t="shared" si="5260"/>
        <v>0</v>
      </c>
      <c r="CU329" s="346">
        <f t="shared" si="5260"/>
        <v>0</v>
      </c>
      <c r="CV329" s="346">
        <f t="shared" si="5260"/>
        <v>0</v>
      </c>
      <c r="CW329" s="346">
        <f t="shared" si="5260"/>
        <v>0</v>
      </c>
      <c r="CX329" s="346">
        <f t="shared" si="5260"/>
        <v>0</v>
      </c>
      <c r="CY329" s="346">
        <f t="shared" si="5260"/>
        <v>0</v>
      </c>
      <c r="CZ329" s="346">
        <f t="shared" si="5260"/>
        <v>0</v>
      </c>
      <c r="DA329" s="346">
        <f t="shared" si="5260"/>
        <v>0</v>
      </c>
      <c r="DB329" s="346">
        <f t="shared" si="5260"/>
        <v>0</v>
      </c>
      <c r="DC329" s="346">
        <f t="shared" si="5260"/>
        <v>0</v>
      </c>
      <c r="DD329" s="346">
        <f t="shared" si="5260"/>
        <v>0</v>
      </c>
      <c r="DE329" s="346">
        <f t="shared" si="5260"/>
        <v>0</v>
      </c>
      <c r="DF329" s="346">
        <f t="shared" si="5260"/>
        <v>0</v>
      </c>
      <c r="DG329" s="346">
        <f t="shared" si="5260"/>
        <v>0</v>
      </c>
      <c r="DH329" s="346">
        <f t="shared" si="5260"/>
        <v>0</v>
      </c>
      <c r="DI329" s="346">
        <f t="shared" si="5260"/>
        <v>0</v>
      </c>
      <c r="DJ329" s="346">
        <f t="shared" si="5260"/>
        <v>0</v>
      </c>
      <c r="DK329" s="346">
        <f t="shared" si="5260"/>
        <v>0</v>
      </c>
      <c r="DL329" s="346">
        <f t="shared" si="5260"/>
        <v>0</v>
      </c>
      <c r="DM329" s="346">
        <f t="shared" si="5260"/>
        <v>0</v>
      </c>
      <c r="DN329" s="346">
        <f t="shared" si="5260"/>
        <v>0</v>
      </c>
      <c r="DO329" s="346">
        <f t="shared" si="5260"/>
        <v>0</v>
      </c>
      <c r="DP329" s="346">
        <f t="shared" si="5260"/>
        <v>0</v>
      </c>
      <c r="DQ329" s="346">
        <f t="shared" si="5260"/>
        <v>0</v>
      </c>
      <c r="DR329" s="346">
        <f t="shared" si="5260"/>
        <v>0</v>
      </c>
      <c r="DS329" s="346">
        <f t="shared" si="5260"/>
        <v>0</v>
      </c>
      <c r="DT329" s="346">
        <f t="shared" si="5260"/>
        <v>0</v>
      </c>
      <c r="DU329" s="346">
        <f t="shared" si="5260"/>
        <v>0</v>
      </c>
      <c r="DV329" s="346">
        <f t="shared" si="5260"/>
        <v>0</v>
      </c>
      <c r="DW329" s="346">
        <f t="shared" si="5260"/>
        <v>0</v>
      </c>
      <c r="DX329" s="346">
        <f t="shared" si="5260"/>
        <v>0</v>
      </c>
      <c r="DY329" s="346">
        <f t="shared" si="5260"/>
        <v>0</v>
      </c>
      <c r="DZ329" s="346">
        <f t="shared" si="5260"/>
        <v>0</v>
      </c>
      <c r="EA329" s="346">
        <f t="shared" si="5260"/>
        <v>0</v>
      </c>
      <c r="EB329" s="347">
        <f t="shared" si="5260"/>
        <v>0</v>
      </c>
    </row>
    <row r="330" spans="1:132" x14ac:dyDescent="0.25">
      <c r="G330" s="52"/>
      <c r="H330" s="29"/>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row>
    <row r="331" spans="1:132" ht="13" x14ac:dyDescent="0.3">
      <c r="B331" s="34"/>
      <c r="C331" s="2" t="s">
        <v>595</v>
      </c>
      <c r="D331" s="34"/>
      <c r="E331" s="34"/>
      <c r="F331" s="34"/>
      <c r="G331" s="67"/>
      <c r="H331" s="35"/>
      <c r="I331" s="34"/>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row>
    <row r="332" spans="1:132" ht="13" x14ac:dyDescent="0.25">
      <c r="A332" s="59">
        <f>IF(ROUND(SUM(H256,H279,H299,H327)-H332,2)=0,0,1)</f>
        <v>0</v>
      </c>
      <c r="C332" s="311" t="s">
        <v>500</v>
      </c>
      <c r="G332" s="52" t="s">
        <v>220</v>
      </c>
      <c r="H332" s="66">
        <f t="shared" ref="H332:H334" si="5261">SUM(J332:EB332)</f>
        <v>0</v>
      </c>
      <c r="J332" s="82">
        <f t="shared" ref="J332:AO332" si="5262">SUM(J256,J279,J299,J327)</f>
        <v>0</v>
      </c>
      <c r="K332" s="82">
        <f t="shared" si="5262"/>
        <v>0</v>
      </c>
      <c r="L332" s="82">
        <f t="shared" si="5262"/>
        <v>0</v>
      </c>
      <c r="M332" s="82">
        <f t="shared" si="5262"/>
        <v>0</v>
      </c>
      <c r="N332" s="82">
        <f t="shared" si="5262"/>
        <v>0</v>
      </c>
      <c r="O332" s="82">
        <f t="shared" si="5262"/>
        <v>0</v>
      </c>
      <c r="P332" s="82">
        <f t="shared" si="5262"/>
        <v>0</v>
      </c>
      <c r="Q332" s="82">
        <f t="shared" si="5262"/>
        <v>0</v>
      </c>
      <c r="R332" s="82">
        <f t="shared" si="5262"/>
        <v>0</v>
      </c>
      <c r="S332" s="82">
        <f t="shared" si="5262"/>
        <v>0</v>
      </c>
      <c r="T332" s="82">
        <f t="shared" si="5262"/>
        <v>0</v>
      </c>
      <c r="U332" s="82">
        <f t="shared" si="5262"/>
        <v>0</v>
      </c>
      <c r="V332" s="82">
        <f t="shared" si="5262"/>
        <v>0</v>
      </c>
      <c r="W332" s="82">
        <f t="shared" si="5262"/>
        <v>0</v>
      </c>
      <c r="X332" s="82">
        <f t="shared" si="5262"/>
        <v>0</v>
      </c>
      <c r="Y332" s="82">
        <f t="shared" si="5262"/>
        <v>0</v>
      </c>
      <c r="Z332" s="82">
        <f t="shared" si="5262"/>
        <v>0</v>
      </c>
      <c r="AA332" s="82">
        <f t="shared" si="5262"/>
        <v>0</v>
      </c>
      <c r="AB332" s="82">
        <f t="shared" si="5262"/>
        <v>0</v>
      </c>
      <c r="AC332" s="82">
        <f t="shared" si="5262"/>
        <v>0</v>
      </c>
      <c r="AD332" s="82">
        <f t="shared" si="5262"/>
        <v>0</v>
      </c>
      <c r="AE332" s="82">
        <f t="shared" si="5262"/>
        <v>0</v>
      </c>
      <c r="AF332" s="82">
        <f t="shared" si="5262"/>
        <v>0</v>
      </c>
      <c r="AG332" s="82">
        <f t="shared" si="5262"/>
        <v>0</v>
      </c>
      <c r="AH332" s="82">
        <f t="shared" si="5262"/>
        <v>0</v>
      </c>
      <c r="AI332" s="82">
        <f t="shared" si="5262"/>
        <v>0</v>
      </c>
      <c r="AJ332" s="82">
        <f t="shared" si="5262"/>
        <v>0</v>
      </c>
      <c r="AK332" s="82">
        <f t="shared" si="5262"/>
        <v>0</v>
      </c>
      <c r="AL332" s="82">
        <f t="shared" si="5262"/>
        <v>0</v>
      </c>
      <c r="AM332" s="82">
        <f t="shared" si="5262"/>
        <v>0</v>
      </c>
      <c r="AN332" s="82">
        <f t="shared" si="5262"/>
        <v>0</v>
      </c>
      <c r="AO332" s="82">
        <f t="shared" si="5262"/>
        <v>0</v>
      </c>
      <c r="AP332" s="82">
        <f t="shared" ref="AP332:BU332" si="5263">SUM(AP256,AP279,AP299,AP327)</f>
        <v>0</v>
      </c>
      <c r="AQ332" s="82">
        <f t="shared" si="5263"/>
        <v>0</v>
      </c>
      <c r="AR332" s="82">
        <f t="shared" si="5263"/>
        <v>0</v>
      </c>
      <c r="AS332" s="82">
        <f t="shared" si="5263"/>
        <v>0</v>
      </c>
      <c r="AT332" s="82">
        <f t="shared" si="5263"/>
        <v>0</v>
      </c>
      <c r="AU332" s="82">
        <f t="shared" si="5263"/>
        <v>0</v>
      </c>
      <c r="AV332" s="82">
        <f t="shared" si="5263"/>
        <v>0</v>
      </c>
      <c r="AW332" s="82">
        <f t="shared" si="5263"/>
        <v>0</v>
      </c>
      <c r="AX332" s="82">
        <f t="shared" si="5263"/>
        <v>0</v>
      </c>
      <c r="AY332" s="82">
        <f t="shared" si="5263"/>
        <v>0</v>
      </c>
      <c r="AZ332" s="82">
        <f t="shared" si="5263"/>
        <v>0</v>
      </c>
      <c r="BA332" s="82">
        <f t="shared" si="5263"/>
        <v>0</v>
      </c>
      <c r="BB332" s="82">
        <f t="shared" si="5263"/>
        <v>0</v>
      </c>
      <c r="BC332" s="82">
        <f t="shared" si="5263"/>
        <v>0</v>
      </c>
      <c r="BD332" s="82">
        <f t="shared" si="5263"/>
        <v>0</v>
      </c>
      <c r="BE332" s="82">
        <f t="shared" si="5263"/>
        <v>0</v>
      </c>
      <c r="BF332" s="82">
        <f t="shared" si="5263"/>
        <v>0</v>
      </c>
      <c r="BG332" s="82">
        <f t="shared" si="5263"/>
        <v>0</v>
      </c>
      <c r="BH332" s="82">
        <f t="shared" si="5263"/>
        <v>0</v>
      </c>
      <c r="BI332" s="82">
        <f t="shared" si="5263"/>
        <v>0</v>
      </c>
      <c r="BJ332" s="82">
        <f t="shared" si="5263"/>
        <v>0</v>
      </c>
      <c r="BK332" s="82">
        <f t="shared" si="5263"/>
        <v>0</v>
      </c>
      <c r="BL332" s="82">
        <f t="shared" si="5263"/>
        <v>0</v>
      </c>
      <c r="BM332" s="82">
        <f t="shared" si="5263"/>
        <v>0</v>
      </c>
      <c r="BN332" s="82">
        <f t="shared" si="5263"/>
        <v>0</v>
      </c>
      <c r="BO332" s="82">
        <f t="shared" si="5263"/>
        <v>0</v>
      </c>
      <c r="BP332" s="82">
        <f t="shared" si="5263"/>
        <v>0</v>
      </c>
      <c r="BQ332" s="82">
        <f t="shared" si="5263"/>
        <v>0</v>
      </c>
      <c r="BR332" s="82">
        <f t="shared" si="5263"/>
        <v>0</v>
      </c>
      <c r="BS332" s="82">
        <f t="shared" si="5263"/>
        <v>0</v>
      </c>
      <c r="BT332" s="82">
        <f t="shared" si="5263"/>
        <v>0</v>
      </c>
      <c r="BU332" s="82">
        <f t="shared" si="5263"/>
        <v>0</v>
      </c>
      <c r="BV332" s="82">
        <f t="shared" ref="BV332:DA332" si="5264">SUM(BV256,BV279,BV299,BV327)</f>
        <v>0</v>
      </c>
      <c r="BW332" s="82">
        <f t="shared" si="5264"/>
        <v>0</v>
      </c>
      <c r="BX332" s="82">
        <f t="shared" si="5264"/>
        <v>0</v>
      </c>
      <c r="BY332" s="82">
        <f t="shared" si="5264"/>
        <v>0</v>
      </c>
      <c r="BZ332" s="82">
        <f t="shared" si="5264"/>
        <v>0</v>
      </c>
      <c r="CA332" s="82">
        <f t="shared" si="5264"/>
        <v>0</v>
      </c>
      <c r="CB332" s="82">
        <f t="shared" si="5264"/>
        <v>0</v>
      </c>
      <c r="CC332" s="82">
        <f t="shared" si="5264"/>
        <v>0</v>
      </c>
      <c r="CD332" s="82">
        <f t="shared" si="5264"/>
        <v>0</v>
      </c>
      <c r="CE332" s="82">
        <f t="shared" si="5264"/>
        <v>0</v>
      </c>
      <c r="CF332" s="82">
        <f t="shared" si="5264"/>
        <v>0</v>
      </c>
      <c r="CG332" s="82">
        <f t="shared" si="5264"/>
        <v>0</v>
      </c>
      <c r="CH332" s="82">
        <f t="shared" si="5264"/>
        <v>0</v>
      </c>
      <c r="CI332" s="82">
        <f t="shared" si="5264"/>
        <v>0</v>
      </c>
      <c r="CJ332" s="82">
        <f t="shared" si="5264"/>
        <v>0</v>
      </c>
      <c r="CK332" s="82">
        <f t="shared" si="5264"/>
        <v>0</v>
      </c>
      <c r="CL332" s="82">
        <f t="shared" si="5264"/>
        <v>0</v>
      </c>
      <c r="CM332" s="82">
        <f t="shared" si="5264"/>
        <v>0</v>
      </c>
      <c r="CN332" s="82">
        <f t="shared" si="5264"/>
        <v>0</v>
      </c>
      <c r="CO332" s="82">
        <f t="shared" si="5264"/>
        <v>0</v>
      </c>
      <c r="CP332" s="82">
        <f t="shared" si="5264"/>
        <v>0</v>
      </c>
      <c r="CQ332" s="82">
        <f t="shared" si="5264"/>
        <v>0</v>
      </c>
      <c r="CR332" s="82">
        <f t="shared" si="5264"/>
        <v>0</v>
      </c>
      <c r="CS332" s="82">
        <f t="shared" si="5264"/>
        <v>0</v>
      </c>
      <c r="CT332" s="82">
        <f t="shared" si="5264"/>
        <v>0</v>
      </c>
      <c r="CU332" s="82">
        <f t="shared" si="5264"/>
        <v>0</v>
      </c>
      <c r="CV332" s="82">
        <f t="shared" si="5264"/>
        <v>0</v>
      </c>
      <c r="CW332" s="82">
        <f t="shared" si="5264"/>
        <v>0</v>
      </c>
      <c r="CX332" s="82">
        <f t="shared" si="5264"/>
        <v>0</v>
      </c>
      <c r="CY332" s="82">
        <f t="shared" si="5264"/>
        <v>0</v>
      </c>
      <c r="CZ332" s="82">
        <f t="shared" si="5264"/>
        <v>0</v>
      </c>
      <c r="DA332" s="82">
        <f t="shared" si="5264"/>
        <v>0</v>
      </c>
      <c r="DB332" s="82">
        <f t="shared" ref="DB332:EB332" si="5265">SUM(DB256,DB279,DB299,DB327)</f>
        <v>0</v>
      </c>
      <c r="DC332" s="82">
        <f t="shared" si="5265"/>
        <v>0</v>
      </c>
      <c r="DD332" s="82">
        <f t="shared" si="5265"/>
        <v>0</v>
      </c>
      <c r="DE332" s="82">
        <f t="shared" si="5265"/>
        <v>0</v>
      </c>
      <c r="DF332" s="82">
        <f t="shared" si="5265"/>
        <v>0</v>
      </c>
      <c r="DG332" s="82">
        <f t="shared" si="5265"/>
        <v>0</v>
      </c>
      <c r="DH332" s="82">
        <f t="shared" si="5265"/>
        <v>0</v>
      </c>
      <c r="DI332" s="82">
        <f t="shared" si="5265"/>
        <v>0</v>
      </c>
      <c r="DJ332" s="82">
        <f t="shared" si="5265"/>
        <v>0</v>
      </c>
      <c r="DK332" s="82">
        <f t="shared" si="5265"/>
        <v>0</v>
      </c>
      <c r="DL332" s="82">
        <f t="shared" si="5265"/>
        <v>0</v>
      </c>
      <c r="DM332" s="82">
        <f t="shared" si="5265"/>
        <v>0</v>
      </c>
      <c r="DN332" s="82">
        <f t="shared" si="5265"/>
        <v>0</v>
      </c>
      <c r="DO332" s="82">
        <f t="shared" si="5265"/>
        <v>0</v>
      </c>
      <c r="DP332" s="82">
        <f t="shared" si="5265"/>
        <v>0</v>
      </c>
      <c r="DQ332" s="82">
        <f t="shared" si="5265"/>
        <v>0</v>
      </c>
      <c r="DR332" s="82">
        <f t="shared" si="5265"/>
        <v>0</v>
      </c>
      <c r="DS332" s="82">
        <f t="shared" si="5265"/>
        <v>0</v>
      </c>
      <c r="DT332" s="82">
        <f t="shared" si="5265"/>
        <v>0</v>
      </c>
      <c r="DU332" s="82">
        <f t="shared" si="5265"/>
        <v>0</v>
      </c>
      <c r="DV332" s="82">
        <f t="shared" si="5265"/>
        <v>0</v>
      </c>
      <c r="DW332" s="82">
        <f t="shared" si="5265"/>
        <v>0</v>
      </c>
      <c r="DX332" s="82">
        <f t="shared" si="5265"/>
        <v>0</v>
      </c>
      <c r="DY332" s="82">
        <f t="shared" si="5265"/>
        <v>0</v>
      </c>
      <c r="DZ332" s="82">
        <f t="shared" si="5265"/>
        <v>0</v>
      </c>
      <c r="EA332" s="82">
        <f t="shared" si="5265"/>
        <v>0</v>
      </c>
      <c r="EB332" s="82">
        <f t="shared" si="5265"/>
        <v>0</v>
      </c>
    </row>
    <row r="333" spans="1:132" ht="13" x14ac:dyDescent="0.25">
      <c r="A333" s="59">
        <f>IF(ROUND(SUM(H265,H286,H308,H327)-H333,2)=0,0,1)</f>
        <v>0</v>
      </c>
      <c r="C333" s="311" t="s">
        <v>502</v>
      </c>
      <c r="G333" s="52" t="s">
        <v>220</v>
      </c>
      <c r="H333" s="46">
        <f t="shared" si="5261"/>
        <v>0</v>
      </c>
      <c r="J333" s="82">
        <f t="shared" ref="J333:AO333" si="5266">SUM(J265,J286,J308,J327)</f>
        <v>0</v>
      </c>
      <c r="K333" s="82">
        <f t="shared" si="5266"/>
        <v>0</v>
      </c>
      <c r="L333" s="82">
        <f t="shared" si="5266"/>
        <v>0</v>
      </c>
      <c r="M333" s="82">
        <f t="shared" si="5266"/>
        <v>0</v>
      </c>
      <c r="N333" s="82">
        <f t="shared" si="5266"/>
        <v>0</v>
      </c>
      <c r="O333" s="82">
        <f t="shared" si="5266"/>
        <v>0</v>
      </c>
      <c r="P333" s="82">
        <f t="shared" si="5266"/>
        <v>0</v>
      </c>
      <c r="Q333" s="82">
        <f t="shared" si="5266"/>
        <v>0</v>
      </c>
      <c r="R333" s="82">
        <f t="shared" si="5266"/>
        <v>0</v>
      </c>
      <c r="S333" s="82">
        <f t="shared" si="5266"/>
        <v>0</v>
      </c>
      <c r="T333" s="82">
        <f t="shared" si="5266"/>
        <v>0</v>
      </c>
      <c r="U333" s="82">
        <f t="shared" si="5266"/>
        <v>0</v>
      </c>
      <c r="V333" s="82">
        <f t="shared" si="5266"/>
        <v>0</v>
      </c>
      <c r="W333" s="82">
        <f t="shared" si="5266"/>
        <v>0</v>
      </c>
      <c r="X333" s="82">
        <f t="shared" si="5266"/>
        <v>0</v>
      </c>
      <c r="Y333" s="82">
        <f t="shared" si="5266"/>
        <v>0</v>
      </c>
      <c r="Z333" s="82">
        <f t="shared" si="5266"/>
        <v>0</v>
      </c>
      <c r="AA333" s="82">
        <f t="shared" si="5266"/>
        <v>0</v>
      </c>
      <c r="AB333" s="82">
        <f t="shared" si="5266"/>
        <v>0</v>
      </c>
      <c r="AC333" s="82">
        <f t="shared" si="5266"/>
        <v>0</v>
      </c>
      <c r="AD333" s="82">
        <f t="shared" si="5266"/>
        <v>0</v>
      </c>
      <c r="AE333" s="82">
        <f t="shared" si="5266"/>
        <v>0</v>
      </c>
      <c r="AF333" s="82">
        <f t="shared" si="5266"/>
        <v>0</v>
      </c>
      <c r="AG333" s="82">
        <f t="shared" si="5266"/>
        <v>0</v>
      </c>
      <c r="AH333" s="82">
        <f t="shared" si="5266"/>
        <v>0</v>
      </c>
      <c r="AI333" s="82">
        <f t="shared" si="5266"/>
        <v>0</v>
      </c>
      <c r="AJ333" s="82">
        <f t="shared" si="5266"/>
        <v>0</v>
      </c>
      <c r="AK333" s="82">
        <f t="shared" si="5266"/>
        <v>0</v>
      </c>
      <c r="AL333" s="82">
        <f t="shared" si="5266"/>
        <v>0</v>
      </c>
      <c r="AM333" s="82">
        <f t="shared" si="5266"/>
        <v>0</v>
      </c>
      <c r="AN333" s="82">
        <f t="shared" si="5266"/>
        <v>0</v>
      </c>
      <c r="AO333" s="82">
        <f t="shared" si="5266"/>
        <v>0</v>
      </c>
      <c r="AP333" s="82">
        <f t="shared" ref="AP333:BU333" si="5267">SUM(AP265,AP286,AP308,AP327)</f>
        <v>0</v>
      </c>
      <c r="AQ333" s="82">
        <f t="shared" si="5267"/>
        <v>0</v>
      </c>
      <c r="AR333" s="82">
        <f t="shared" si="5267"/>
        <v>0</v>
      </c>
      <c r="AS333" s="82">
        <f t="shared" si="5267"/>
        <v>0</v>
      </c>
      <c r="AT333" s="82">
        <f t="shared" si="5267"/>
        <v>0</v>
      </c>
      <c r="AU333" s="82">
        <f t="shared" si="5267"/>
        <v>0</v>
      </c>
      <c r="AV333" s="82">
        <f t="shared" si="5267"/>
        <v>0</v>
      </c>
      <c r="AW333" s="82">
        <f t="shared" si="5267"/>
        <v>0</v>
      </c>
      <c r="AX333" s="82">
        <f t="shared" si="5267"/>
        <v>0</v>
      </c>
      <c r="AY333" s="82">
        <f t="shared" si="5267"/>
        <v>0</v>
      </c>
      <c r="AZ333" s="82">
        <f t="shared" si="5267"/>
        <v>0</v>
      </c>
      <c r="BA333" s="82">
        <f t="shared" si="5267"/>
        <v>0</v>
      </c>
      <c r="BB333" s="82">
        <f t="shared" si="5267"/>
        <v>0</v>
      </c>
      <c r="BC333" s="82">
        <f t="shared" si="5267"/>
        <v>0</v>
      </c>
      <c r="BD333" s="82">
        <f t="shared" si="5267"/>
        <v>0</v>
      </c>
      <c r="BE333" s="82">
        <f t="shared" si="5267"/>
        <v>0</v>
      </c>
      <c r="BF333" s="82">
        <f t="shared" si="5267"/>
        <v>0</v>
      </c>
      <c r="BG333" s="82">
        <f t="shared" si="5267"/>
        <v>0</v>
      </c>
      <c r="BH333" s="82">
        <f t="shared" si="5267"/>
        <v>0</v>
      </c>
      <c r="BI333" s="82">
        <f t="shared" si="5267"/>
        <v>0</v>
      </c>
      <c r="BJ333" s="82">
        <f t="shared" si="5267"/>
        <v>0</v>
      </c>
      <c r="BK333" s="82">
        <f t="shared" si="5267"/>
        <v>0</v>
      </c>
      <c r="BL333" s="82">
        <f t="shared" si="5267"/>
        <v>0</v>
      </c>
      <c r="BM333" s="82">
        <f t="shared" si="5267"/>
        <v>0</v>
      </c>
      <c r="BN333" s="82">
        <f t="shared" si="5267"/>
        <v>0</v>
      </c>
      <c r="BO333" s="82">
        <f t="shared" si="5267"/>
        <v>0</v>
      </c>
      <c r="BP333" s="82">
        <f t="shared" si="5267"/>
        <v>0</v>
      </c>
      <c r="BQ333" s="82">
        <f t="shared" si="5267"/>
        <v>0</v>
      </c>
      <c r="BR333" s="82">
        <f t="shared" si="5267"/>
        <v>0</v>
      </c>
      <c r="BS333" s="82">
        <f t="shared" si="5267"/>
        <v>0</v>
      </c>
      <c r="BT333" s="82">
        <f t="shared" si="5267"/>
        <v>0</v>
      </c>
      <c r="BU333" s="82">
        <f t="shared" si="5267"/>
        <v>0</v>
      </c>
      <c r="BV333" s="82">
        <f t="shared" ref="BV333:DA333" si="5268">SUM(BV265,BV286,BV308,BV327)</f>
        <v>0</v>
      </c>
      <c r="BW333" s="82">
        <f t="shared" si="5268"/>
        <v>0</v>
      </c>
      <c r="BX333" s="82">
        <f t="shared" si="5268"/>
        <v>0</v>
      </c>
      <c r="BY333" s="82">
        <f t="shared" si="5268"/>
        <v>0</v>
      </c>
      <c r="BZ333" s="82">
        <f t="shared" si="5268"/>
        <v>0</v>
      </c>
      <c r="CA333" s="82">
        <f t="shared" si="5268"/>
        <v>0</v>
      </c>
      <c r="CB333" s="82">
        <f t="shared" si="5268"/>
        <v>0</v>
      </c>
      <c r="CC333" s="82">
        <f t="shared" si="5268"/>
        <v>0</v>
      </c>
      <c r="CD333" s="82">
        <f t="shared" si="5268"/>
        <v>0</v>
      </c>
      <c r="CE333" s="82">
        <f t="shared" si="5268"/>
        <v>0</v>
      </c>
      <c r="CF333" s="82">
        <f t="shared" si="5268"/>
        <v>0</v>
      </c>
      <c r="CG333" s="82">
        <f t="shared" si="5268"/>
        <v>0</v>
      </c>
      <c r="CH333" s="82">
        <f t="shared" si="5268"/>
        <v>0</v>
      </c>
      <c r="CI333" s="82">
        <f t="shared" si="5268"/>
        <v>0</v>
      </c>
      <c r="CJ333" s="82">
        <f t="shared" si="5268"/>
        <v>0</v>
      </c>
      <c r="CK333" s="82">
        <f t="shared" si="5268"/>
        <v>0</v>
      </c>
      <c r="CL333" s="82">
        <f t="shared" si="5268"/>
        <v>0</v>
      </c>
      <c r="CM333" s="82">
        <f t="shared" si="5268"/>
        <v>0</v>
      </c>
      <c r="CN333" s="82">
        <f t="shared" si="5268"/>
        <v>0</v>
      </c>
      <c r="CO333" s="82">
        <f t="shared" si="5268"/>
        <v>0</v>
      </c>
      <c r="CP333" s="82">
        <f t="shared" si="5268"/>
        <v>0</v>
      </c>
      <c r="CQ333" s="82">
        <f t="shared" si="5268"/>
        <v>0</v>
      </c>
      <c r="CR333" s="82">
        <f t="shared" si="5268"/>
        <v>0</v>
      </c>
      <c r="CS333" s="82">
        <f t="shared" si="5268"/>
        <v>0</v>
      </c>
      <c r="CT333" s="82">
        <f t="shared" si="5268"/>
        <v>0</v>
      </c>
      <c r="CU333" s="82">
        <f t="shared" si="5268"/>
        <v>0</v>
      </c>
      <c r="CV333" s="82">
        <f t="shared" si="5268"/>
        <v>0</v>
      </c>
      <c r="CW333" s="82">
        <f t="shared" si="5268"/>
        <v>0</v>
      </c>
      <c r="CX333" s="82">
        <f t="shared" si="5268"/>
        <v>0</v>
      </c>
      <c r="CY333" s="82">
        <f t="shared" si="5268"/>
        <v>0</v>
      </c>
      <c r="CZ333" s="82">
        <f t="shared" si="5268"/>
        <v>0</v>
      </c>
      <c r="DA333" s="82">
        <f t="shared" si="5268"/>
        <v>0</v>
      </c>
      <c r="DB333" s="82">
        <f t="shared" ref="DB333:EB333" si="5269">SUM(DB265,DB286,DB308,DB327)</f>
        <v>0</v>
      </c>
      <c r="DC333" s="82">
        <f t="shared" si="5269"/>
        <v>0</v>
      </c>
      <c r="DD333" s="82">
        <f t="shared" si="5269"/>
        <v>0</v>
      </c>
      <c r="DE333" s="82">
        <f t="shared" si="5269"/>
        <v>0</v>
      </c>
      <c r="DF333" s="82">
        <f t="shared" si="5269"/>
        <v>0</v>
      </c>
      <c r="DG333" s="82">
        <f t="shared" si="5269"/>
        <v>0</v>
      </c>
      <c r="DH333" s="82">
        <f t="shared" si="5269"/>
        <v>0</v>
      </c>
      <c r="DI333" s="82">
        <f t="shared" si="5269"/>
        <v>0</v>
      </c>
      <c r="DJ333" s="82">
        <f t="shared" si="5269"/>
        <v>0</v>
      </c>
      <c r="DK333" s="82">
        <f t="shared" si="5269"/>
        <v>0</v>
      </c>
      <c r="DL333" s="82">
        <f t="shared" si="5269"/>
        <v>0</v>
      </c>
      <c r="DM333" s="82">
        <f t="shared" si="5269"/>
        <v>0</v>
      </c>
      <c r="DN333" s="82">
        <f t="shared" si="5269"/>
        <v>0</v>
      </c>
      <c r="DO333" s="82">
        <f t="shared" si="5269"/>
        <v>0</v>
      </c>
      <c r="DP333" s="82">
        <f t="shared" si="5269"/>
        <v>0</v>
      </c>
      <c r="DQ333" s="82">
        <f t="shared" si="5269"/>
        <v>0</v>
      </c>
      <c r="DR333" s="82">
        <f t="shared" si="5269"/>
        <v>0</v>
      </c>
      <c r="DS333" s="82">
        <f t="shared" si="5269"/>
        <v>0</v>
      </c>
      <c r="DT333" s="82">
        <f t="shared" si="5269"/>
        <v>0</v>
      </c>
      <c r="DU333" s="82">
        <f t="shared" si="5269"/>
        <v>0</v>
      </c>
      <c r="DV333" s="82">
        <f t="shared" si="5269"/>
        <v>0</v>
      </c>
      <c r="DW333" s="82">
        <f t="shared" si="5269"/>
        <v>0</v>
      </c>
      <c r="DX333" s="82">
        <f t="shared" si="5269"/>
        <v>0</v>
      </c>
      <c r="DY333" s="82">
        <f t="shared" si="5269"/>
        <v>0</v>
      </c>
      <c r="DZ333" s="82">
        <f t="shared" si="5269"/>
        <v>0</v>
      </c>
      <c r="EA333" s="82">
        <f t="shared" si="5269"/>
        <v>0</v>
      </c>
      <c r="EB333" s="82">
        <f t="shared" si="5269"/>
        <v>0</v>
      </c>
    </row>
    <row r="334" spans="1:132" ht="13" x14ac:dyDescent="0.25">
      <c r="A334" s="59">
        <f>IF(ROUND(SUM(H273,H293,H317,H327)-H334,2)=0,0,1)</f>
        <v>0</v>
      </c>
      <c r="C334" s="311" t="s">
        <v>504</v>
      </c>
      <c r="G334" s="52" t="s">
        <v>220</v>
      </c>
      <c r="H334" s="46">
        <f t="shared" si="5261"/>
        <v>0</v>
      </c>
      <c r="J334" s="82">
        <f t="shared" ref="J334:AO334" si="5270">SUM(J273,J293,J317,J327)</f>
        <v>0</v>
      </c>
      <c r="K334" s="82">
        <f t="shared" si="5270"/>
        <v>0</v>
      </c>
      <c r="L334" s="82">
        <f t="shared" si="5270"/>
        <v>0</v>
      </c>
      <c r="M334" s="82">
        <f t="shared" si="5270"/>
        <v>0</v>
      </c>
      <c r="N334" s="82">
        <f t="shared" si="5270"/>
        <v>0</v>
      </c>
      <c r="O334" s="82">
        <f t="shared" si="5270"/>
        <v>0</v>
      </c>
      <c r="P334" s="82">
        <f t="shared" si="5270"/>
        <v>0</v>
      </c>
      <c r="Q334" s="82">
        <f t="shared" si="5270"/>
        <v>0</v>
      </c>
      <c r="R334" s="82">
        <f t="shared" si="5270"/>
        <v>0</v>
      </c>
      <c r="S334" s="82">
        <f t="shared" si="5270"/>
        <v>0</v>
      </c>
      <c r="T334" s="82">
        <f t="shared" si="5270"/>
        <v>0</v>
      </c>
      <c r="U334" s="82">
        <f t="shared" si="5270"/>
        <v>0</v>
      </c>
      <c r="V334" s="82">
        <f t="shared" si="5270"/>
        <v>0</v>
      </c>
      <c r="W334" s="82">
        <f t="shared" si="5270"/>
        <v>0</v>
      </c>
      <c r="X334" s="82">
        <f t="shared" si="5270"/>
        <v>0</v>
      </c>
      <c r="Y334" s="82">
        <f t="shared" si="5270"/>
        <v>0</v>
      </c>
      <c r="Z334" s="82">
        <f t="shared" si="5270"/>
        <v>0</v>
      </c>
      <c r="AA334" s="82">
        <f t="shared" si="5270"/>
        <v>0</v>
      </c>
      <c r="AB334" s="82">
        <f t="shared" si="5270"/>
        <v>0</v>
      </c>
      <c r="AC334" s="82">
        <f t="shared" si="5270"/>
        <v>0</v>
      </c>
      <c r="AD334" s="82">
        <f t="shared" si="5270"/>
        <v>0</v>
      </c>
      <c r="AE334" s="82">
        <f t="shared" si="5270"/>
        <v>0</v>
      </c>
      <c r="AF334" s="82">
        <f t="shared" si="5270"/>
        <v>0</v>
      </c>
      <c r="AG334" s="82">
        <f t="shared" si="5270"/>
        <v>0</v>
      </c>
      <c r="AH334" s="82">
        <f t="shared" si="5270"/>
        <v>0</v>
      </c>
      <c r="AI334" s="82">
        <f t="shared" si="5270"/>
        <v>0</v>
      </c>
      <c r="AJ334" s="82">
        <f t="shared" si="5270"/>
        <v>0</v>
      </c>
      <c r="AK334" s="82">
        <f t="shared" si="5270"/>
        <v>0</v>
      </c>
      <c r="AL334" s="82">
        <f t="shared" si="5270"/>
        <v>0</v>
      </c>
      <c r="AM334" s="82">
        <f t="shared" si="5270"/>
        <v>0</v>
      </c>
      <c r="AN334" s="82">
        <f t="shared" si="5270"/>
        <v>0</v>
      </c>
      <c r="AO334" s="82">
        <f t="shared" si="5270"/>
        <v>0</v>
      </c>
      <c r="AP334" s="82">
        <f t="shared" ref="AP334:BU334" si="5271">SUM(AP273,AP293,AP317,AP327)</f>
        <v>0</v>
      </c>
      <c r="AQ334" s="82">
        <f t="shared" si="5271"/>
        <v>0</v>
      </c>
      <c r="AR334" s="82">
        <f t="shared" si="5271"/>
        <v>0</v>
      </c>
      <c r="AS334" s="82">
        <f t="shared" si="5271"/>
        <v>0</v>
      </c>
      <c r="AT334" s="82">
        <f t="shared" si="5271"/>
        <v>0</v>
      </c>
      <c r="AU334" s="82">
        <f t="shared" si="5271"/>
        <v>0</v>
      </c>
      <c r="AV334" s="82">
        <f t="shared" si="5271"/>
        <v>0</v>
      </c>
      <c r="AW334" s="82">
        <f t="shared" si="5271"/>
        <v>0</v>
      </c>
      <c r="AX334" s="82">
        <f t="shared" si="5271"/>
        <v>0</v>
      </c>
      <c r="AY334" s="82">
        <f t="shared" si="5271"/>
        <v>0</v>
      </c>
      <c r="AZ334" s="82">
        <f t="shared" si="5271"/>
        <v>0</v>
      </c>
      <c r="BA334" s="82">
        <f t="shared" si="5271"/>
        <v>0</v>
      </c>
      <c r="BB334" s="82">
        <f t="shared" si="5271"/>
        <v>0</v>
      </c>
      <c r="BC334" s="82">
        <f t="shared" si="5271"/>
        <v>0</v>
      </c>
      <c r="BD334" s="82">
        <f t="shared" si="5271"/>
        <v>0</v>
      </c>
      <c r="BE334" s="82">
        <f t="shared" si="5271"/>
        <v>0</v>
      </c>
      <c r="BF334" s="82">
        <f t="shared" si="5271"/>
        <v>0</v>
      </c>
      <c r="BG334" s="82">
        <f t="shared" si="5271"/>
        <v>0</v>
      </c>
      <c r="BH334" s="82">
        <f t="shared" si="5271"/>
        <v>0</v>
      </c>
      <c r="BI334" s="82">
        <f t="shared" si="5271"/>
        <v>0</v>
      </c>
      <c r="BJ334" s="82">
        <f t="shared" si="5271"/>
        <v>0</v>
      </c>
      <c r="BK334" s="82">
        <f t="shared" si="5271"/>
        <v>0</v>
      </c>
      <c r="BL334" s="82">
        <f t="shared" si="5271"/>
        <v>0</v>
      </c>
      <c r="BM334" s="82">
        <f t="shared" si="5271"/>
        <v>0</v>
      </c>
      <c r="BN334" s="82">
        <f t="shared" si="5271"/>
        <v>0</v>
      </c>
      <c r="BO334" s="82">
        <f t="shared" si="5271"/>
        <v>0</v>
      </c>
      <c r="BP334" s="82">
        <f t="shared" si="5271"/>
        <v>0</v>
      </c>
      <c r="BQ334" s="82">
        <f t="shared" si="5271"/>
        <v>0</v>
      </c>
      <c r="BR334" s="82">
        <f t="shared" si="5271"/>
        <v>0</v>
      </c>
      <c r="BS334" s="82">
        <f t="shared" si="5271"/>
        <v>0</v>
      </c>
      <c r="BT334" s="82">
        <f t="shared" si="5271"/>
        <v>0</v>
      </c>
      <c r="BU334" s="82">
        <f t="shared" si="5271"/>
        <v>0</v>
      </c>
      <c r="BV334" s="82">
        <f t="shared" ref="BV334:DA334" si="5272">SUM(BV273,BV293,BV317,BV327)</f>
        <v>0</v>
      </c>
      <c r="BW334" s="82">
        <f t="shared" si="5272"/>
        <v>0</v>
      </c>
      <c r="BX334" s="82">
        <f t="shared" si="5272"/>
        <v>0</v>
      </c>
      <c r="BY334" s="82">
        <f t="shared" si="5272"/>
        <v>0</v>
      </c>
      <c r="BZ334" s="82">
        <f t="shared" si="5272"/>
        <v>0</v>
      </c>
      <c r="CA334" s="82">
        <f t="shared" si="5272"/>
        <v>0</v>
      </c>
      <c r="CB334" s="82">
        <f t="shared" si="5272"/>
        <v>0</v>
      </c>
      <c r="CC334" s="82">
        <f t="shared" si="5272"/>
        <v>0</v>
      </c>
      <c r="CD334" s="82">
        <f t="shared" si="5272"/>
        <v>0</v>
      </c>
      <c r="CE334" s="82">
        <f t="shared" si="5272"/>
        <v>0</v>
      </c>
      <c r="CF334" s="82">
        <f t="shared" si="5272"/>
        <v>0</v>
      </c>
      <c r="CG334" s="82">
        <f t="shared" si="5272"/>
        <v>0</v>
      </c>
      <c r="CH334" s="82">
        <f t="shared" si="5272"/>
        <v>0</v>
      </c>
      <c r="CI334" s="82">
        <f t="shared" si="5272"/>
        <v>0</v>
      </c>
      <c r="CJ334" s="82">
        <f t="shared" si="5272"/>
        <v>0</v>
      </c>
      <c r="CK334" s="82">
        <f t="shared" si="5272"/>
        <v>0</v>
      </c>
      <c r="CL334" s="82">
        <f t="shared" si="5272"/>
        <v>0</v>
      </c>
      <c r="CM334" s="82">
        <f t="shared" si="5272"/>
        <v>0</v>
      </c>
      <c r="CN334" s="82">
        <f t="shared" si="5272"/>
        <v>0</v>
      </c>
      <c r="CO334" s="82">
        <f t="shared" si="5272"/>
        <v>0</v>
      </c>
      <c r="CP334" s="82">
        <f t="shared" si="5272"/>
        <v>0</v>
      </c>
      <c r="CQ334" s="82">
        <f t="shared" si="5272"/>
        <v>0</v>
      </c>
      <c r="CR334" s="82">
        <f t="shared" si="5272"/>
        <v>0</v>
      </c>
      <c r="CS334" s="82">
        <f t="shared" si="5272"/>
        <v>0</v>
      </c>
      <c r="CT334" s="82">
        <f t="shared" si="5272"/>
        <v>0</v>
      </c>
      <c r="CU334" s="82">
        <f t="shared" si="5272"/>
        <v>0</v>
      </c>
      <c r="CV334" s="82">
        <f t="shared" si="5272"/>
        <v>0</v>
      </c>
      <c r="CW334" s="82">
        <f t="shared" si="5272"/>
        <v>0</v>
      </c>
      <c r="CX334" s="82">
        <f t="shared" si="5272"/>
        <v>0</v>
      </c>
      <c r="CY334" s="82">
        <f t="shared" si="5272"/>
        <v>0</v>
      </c>
      <c r="CZ334" s="82">
        <f t="shared" si="5272"/>
        <v>0</v>
      </c>
      <c r="DA334" s="82">
        <f t="shared" si="5272"/>
        <v>0</v>
      </c>
      <c r="DB334" s="82">
        <f t="shared" ref="DB334:EB334" si="5273">SUM(DB273,DB293,DB317,DB327)</f>
        <v>0</v>
      </c>
      <c r="DC334" s="82">
        <f t="shared" si="5273"/>
        <v>0</v>
      </c>
      <c r="DD334" s="82">
        <f t="shared" si="5273"/>
        <v>0</v>
      </c>
      <c r="DE334" s="82">
        <f t="shared" si="5273"/>
        <v>0</v>
      </c>
      <c r="DF334" s="82">
        <f t="shared" si="5273"/>
        <v>0</v>
      </c>
      <c r="DG334" s="82">
        <f t="shared" si="5273"/>
        <v>0</v>
      </c>
      <c r="DH334" s="82">
        <f t="shared" si="5273"/>
        <v>0</v>
      </c>
      <c r="DI334" s="82">
        <f t="shared" si="5273"/>
        <v>0</v>
      </c>
      <c r="DJ334" s="82">
        <f t="shared" si="5273"/>
        <v>0</v>
      </c>
      <c r="DK334" s="82">
        <f t="shared" si="5273"/>
        <v>0</v>
      </c>
      <c r="DL334" s="82">
        <f t="shared" si="5273"/>
        <v>0</v>
      </c>
      <c r="DM334" s="82">
        <f t="shared" si="5273"/>
        <v>0</v>
      </c>
      <c r="DN334" s="82">
        <f t="shared" si="5273"/>
        <v>0</v>
      </c>
      <c r="DO334" s="82">
        <f t="shared" si="5273"/>
        <v>0</v>
      </c>
      <c r="DP334" s="82">
        <f t="shared" si="5273"/>
        <v>0</v>
      </c>
      <c r="DQ334" s="82">
        <f t="shared" si="5273"/>
        <v>0</v>
      </c>
      <c r="DR334" s="82">
        <f t="shared" si="5273"/>
        <v>0</v>
      </c>
      <c r="DS334" s="82">
        <f t="shared" si="5273"/>
        <v>0</v>
      </c>
      <c r="DT334" s="82">
        <f t="shared" si="5273"/>
        <v>0</v>
      </c>
      <c r="DU334" s="82">
        <f t="shared" si="5273"/>
        <v>0</v>
      </c>
      <c r="DV334" s="82">
        <f t="shared" si="5273"/>
        <v>0</v>
      </c>
      <c r="DW334" s="82">
        <f t="shared" si="5273"/>
        <v>0</v>
      </c>
      <c r="DX334" s="82">
        <f t="shared" si="5273"/>
        <v>0</v>
      </c>
      <c r="DY334" s="82">
        <f t="shared" si="5273"/>
        <v>0</v>
      </c>
      <c r="DZ334" s="82">
        <f t="shared" si="5273"/>
        <v>0</v>
      </c>
      <c r="EA334" s="82">
        <f t="shared" si="5273"/>
        <v>0</v>
      </c>
      <c r="EB334" s="82">
        <f t="shared" si="5273"/>
        <v>0</v>
      </c>
    </row>
    <row r="335" spans="1:132" ht="13" thickBot="1" x14ac:dyDescent="0.3">
      <c r="C335" s="311"/>
      <c r="G335" s="52"/>
      <c r="H335" s="29"/>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row>
    <row r="336" spans="1:132" ht="13.5" thickBot="1" x14ac:dyDescent="0.35">
      <c r="C336" s="358" t="s">
        <v>535</v>
      </c>
      <c r="D336" s="352"/>
      <c r="E336" s="352"/>
      <c r="F336" s="352"/>
      <c r="G336" s="353" t="s">
        <v>220</v>
      </c>
      <c r="H336" s="369">
        <f>SUM(J336:EB336)</f>
        <v>0</v>
      </c>
      <c r="I336" s="352"/>
      <c r="J336" s="372">
        <f t="shared" ref="J336:AO336" si="5274">CHOOSE(Scenario,J332,J333,J334)</f>
        <v>0</v>
      </c>
      <c r="K336" s="372">
        <f t="shared" si="5274"/>
        <v>0</v>
      </c>
      <c r="L336" s="372">
        <f t="shared" si="5274"/>
        <v>0</v>
      </c>
      <c r="M336" s="372">
        <f t="shared" si="5274"/>
        <v>0</v>
      </c>
      <c r="N336" s="372">
        <f t="shared" si="5274"/>
        <v>0</v>
      </c>
      <c r="O336" s="372">
        <f t="shared" si="5274"/>
        <v>0</v>
      </c>
      <c r="P336" s="372">
        <f t="shared" si="5274"/>
        <v>0</v>
      </c>
      <c r="Q336" s="372">
        <f t="shared" si="5274"/>
        <v>0</v>
      </c>
      <c r="R336" s="372">
        <f t="shared" si="5274"/>
        <v>0</v>
      </c>
      <c r="S336" s="372">
        <f t="shared" si="5274"/>
        <v>0</v>
      </c>
      <c r="T336" s="372">
        <f t="shared" si="5274"/>
        <v>0</v>
      </c>
      <c r="U336" s="372">
        <f t="shared" si="5274"/>
        <v>0</v>
      </c>
      <c r="V336" s="372">
        <f t="shared" si="5274"/>
        <v>0</v>
      </c>
      <c r="W336" s="372">
        <f t="shared" si="5274"/>
        <v>0</v>
      </c>
      <c r="X336" s="372">
        <f t="shared" si="5274"/>
        <v>0</v>
      </c>
      <c r="Y336" s="372">
        <f t="shared" si="5274"/>
        <v>0</v>
      </c>
      <c r="Z336" s="372">
        <f t="shared" si="5274"/>
        <v>0</v>
      </c>
      <c r="AA336" s="372">
        <f t="shared" si="5274"/>
        <v>0</v>
      </c>
      <c r="AB336" s="372">
        <f t="shared" si="5274"/>
        <v>0</v>
      </c>
      <c r="AC336" s="372">
        <f t="shared" si="5274"/>
        <v>0</v>
      </c>
      <c r="AD336" s="372">
        <f t="shared" si="5274"/>
        <v>0</v>
      </c>
      <c r="AE336" s="372">
        <f t="shared" si="5274"/>
        <v>0</v>
      </c>
      <c r="AF336" s="372">
        <f t="shared" si="5274"/>
        <v>0</v>
      </c>
      <c r="AG336" s="372">
        <f t="shared" si="5274"/>
        <v>0</v>
      </c>
      <c r="AH336" s="372">
        <f t="shared" si="5274"/>
        <v>0</v>
      </c>
      <c r="AI336" s="372">
        <f t="shared" si="5274"/>
        <v>0</v>
      </c>
      <c r="AJ336" s="372">
        <f t="shared" si="5274"/>
        <v>0</v>
      </c>
      <c r="AK336" s="372">
        <f t="shared" si="5274"/>
        <v>0</v>
      </c>
      <c r="AL336" s="372">
        <f t="shared" si="5274"/>
        <v>0</v>
      </c>
      <c r="AM336" s="372">
        <f t="shared" si="5274"/>
        <v>0</v>
      </c>
      <c r="AN336" s="372">
        <f t="shared" si="5274"/>
        <v>0</v>
      </c>
      <c r="AO336" s="372">
        <f t="shared" si="5274"/>
        <v>0</v>
      </c>
      <c r="AP336" s="372">
        <f t="shared" ref="AP336:BU336" si="5275">CHOOSE(Scenario,AP332,AP333,AP334)</f>
        <v>0</v>
      </c>
      <c r="AQ336" s="372">
        <f t="shared" si="5275"/>
        <v>0</v>
      </c>
      <c r="AR336" s="372">
        <f t="shared" si="5275"/>
        <v>0</v>
      </c>
      <c r="AS336" s="372">
        <f t="shared" si="5275"/>
        <v>0</v>
      </c>
      <c r="AT336" s="372">
        <f t="shared" si="5275"/>
        <v>0</v>
      </c>
      <c r="AU336" s="372">
        <f t="shared" si="5275"/>
        <v>0</v>
      </c>
      <c r="AV336" s="372">
        <f t="shared" si="5275"/>
        <v>0</v>
      </c>
      <c r="AW336" s="372">
        <f t="shared" si="5275"/>
        <v>0</v>
      </c>
      <c r="AX336" s="372">
        <f t="shared" si="5275"/>
        <v>0</v>
      </c>
      <c r="AY336" s="372">
        <f t="shared" si="5275"/>
        <v>0</v>
      </c>
      <c r="AZ336" s="372">
        <f t="shared" si="5275"/>
        <v>0</v>
      </c>
      <c r="BA336" s="372">
        <f t="shared" si="5275"/>
        <v>0</v>
      </c>
      <c r="BB336" s="372">
        <f t="shared" si="5275"/>
        <v>0</v>
      </c>
      <c r="BC336" s="372">
        <f t="shared" si="5275"/>
        <v>0</v>
      </c>
      <c r="BD336" s="372">
        <f t="shared" si="5275"/>
        <v>0</v>
      </c>
      <c r="BE336" s="372">
        <f t="shared" si="5275"/>
        <v>0</v>
      </c>
      <c r="BF336" s="372">
        <f t="shared" si="5275"/>
        <v>0</v>
      </c>
      <c r="BG336" s="372">
        <f t="shared" si="5275"/>
        <v>0</v>
      </c>
      <c r="BH336" s="372">
        <f t="shared" si="5275"/>
        <v>0</v>
      </c>
      <c r="BI336" s="372">
        <f t="shared" si="5275"/>
        <v>0</v>
      </c>
      <c r="BJ336" s="372">
        <f t="shared" si="5275"/>
        <v>0</v>
      </c>
      <c r="BK336" s="372">
        <f t="shared" si="5275"/>
        <v>0</v>
      </c>
      <c r="BL336" s="372">
        <f t="shared" si="5275"/>
        <v>0</v>
      </c>
      <c r="BM336" s="372">
        <f t="shared" si="5275"/>
        <v>0</v>
      </c>
      <c r="BN336" s="372">
        <f t="shared" si="5275"/>
        <v>0</v>
      </c>
      <c r="BO336" s="372">
        <f t="shared" si="5275"/>
        <v>0</v>
      </c>
      <c r="BP336" s="372">
        <f t="shared" si="5275"/>
        <v>0</v>
      </c>
      <c r="BQ336" s="372">
        <f t="shared" si="5275"/>
        <v>0</v>
      </c>
      <c r="BR336" s="372">
        <f t="shared" si="5275"/>
        <v>0</v>
      </c>
      <c r="BS336" s="372">
        <f t="shared" si="5275"/>
        <v>0</v>
      </c>
      <c r="BT336" s="372">
        <f t="shared" si="5275"/>
        <v>0</v>
      </c>
      <c r="BU336" s="372">
        <f t="shared" si="5275"/>
        <v>0</v>
      </c>
      <c r="BV336" s="372">
        <f t="shared" ref="BV336:DA336" si="5276">CHOOSE(Scenario,BV332,BV333,BV334)</f>
        <v>0</v>
      </c>
      <c r="BW336" s="372">
        <f t="shared" si="5276"/>
        <v>0</v>
      </c>
      <c r="BX336" s="372">
        <f t="shared" si="5276"/>
        <v>0</v>
      </c>
      <c r="BY336" s="372">
        <f t="shared" si="5276"/>
        <v>0</v>
      </c>
      <c r="BZ336" s="372">
        <f t="shared" si="5276"/>
        <v>0</v>
      </c>
      <c r="CA336" s="372">
        <f t="shared" si="5276"/>
        <v>0</v>
      </c>
      <c r="CB336" s="372">
        <f t="shared" si="5276"/>
        <v>0</v>
      </c>
      <c r="CC336" s="372">
        <f t="shared" si="5276"/>
        <v>0</v>
      </c>
      <c r="CD336" s="372">
        <f t="shared" si="5276"/>
        <v>0</v>
      </c>
      <c r="CE336" s="372">
        <f t="shared" si="5276"/>
        <v>0</v>
      </c>
      <c r="CF336" s="372">
        <f t="shared" si="5276"/>
        <v>0</v>
      </c>
      <c r="CG336" s="372">
        <f t="shared" si="5276"/>
        <v>0</v>
      </c>
      <c r="CH336" s="372">
        <f t="shared" si="5276"/>
        <v>0</v>
      </c>
      <c r="CI336" s="372">
        <f t="shared" si="5276"/>
        <v>0</v>
      </c>
      <c r="CJ336" s="372">
        <f t="shared" si="5276"/>
        <v>0</v>
      </c>
      <c r="CK336" s="372">
        <f t="shared" si="5276"/>
        <v>0</v>
      </c>
      <c r="CL336" s="372">
        <f t="shared" si="5276"/>
        <v>0</v>
      </c>
      <c r="CM336" s="372">
        <f t="shared" si="5276"/>
        <v>0</v>
      </c>
      <c r="CN336" s="372">
        <f t="shared" si="5276"/>
        <v>0</v>
      </c>
      <c r="CO336" s="372">
        <f t="shared" si="5276"/>
        <v>0</v>
      </c>
      <c r="CP336" s="372">
        <f t="shared" si="5276"/>
        <v>0</v>
      </c>
      <c r="CQ336" s="372">
        <f t="shared" si="5276"/>
        <v>0</v>
      </c>
      <c r="CR336" s="372">
        <f t="shared" si="5276"/>
        <v>0</v>
      </c>
      <c r="CS336" s="372">
        <f t="shared" si="5276"/>
        <v>0</v>
      </c>
      <c r="CT336" s="372">
        <f t="shared" si="5276"/>
        <v>0</v>
      </c>
      <c r="CU336" s="372">
        <f t="shared" si="5276"/>
        <v>0</v>
      </c>
      <c r="CV336" s="372">
        <f t="shared" si="5276"/>
        <v>0</v>
      </c>
      <c r="CW336" s="372">
        <f t="shared" si="5276"/>
        <v>0</v>
      </c>
      <c r="CX336" s="372">
        <f t="shared" si="5276"/>
        <v>0</v>
      </c>
      <c r="CY336" s="372">
        <f t="shared" si="5276"/>
        <v>0</v>
      </c>
      <c r="CZ336" s="372">
        <f t="shared" si="5276"/>
        <v>0</v>
      </c>
      <c r="DA336" s="372">
        <f t="shared" si="5276"/>
        <v>0</v>
      </c>
      <c r="DB336" s="372">
        <f t="shared" ref="DB336:EB336" si="5277">CHOOSE(Scenario,DB332,DB333,DB334)</f>
        <v>0</v>
      </c>
      <c r="DC336" s="372">
        <f t="shared" si="5277"/>
        <v>0</v>
      </c>
      <c r="DD336" s="372">
        <f t="shared" si="5277"/>
        <v>0</v>
      </c>
      <c r="DE336" s="372">
        <f t="shared" si="5277"/>
        <v>0</v>
      </c>
      <c r="DF336" s="372">
        <f t="shared" si="5277"/>
        <v>0</v>
      </c>
      <c r="DG336" s="372">
        <f t="shared" si="5277"/>
        <v>0</v>
      </c>
      <c r="DH336" s="372">
        <f t="shared" si="5277"/>
        <v>0</v>
      </c>
      <c r="DI336" s="372">
        <f t="shared" si="5277"/>
        <v>0</v>
      </c>
      <c r="DJ336" s="372">
        <f t="shared" si="5277"/>
        <v>0</v>
      </c>
      <c r="DK336" s="372">
        <f t="shared" si="5277"/>
        <v>0</v>
      </c>
      <c r="DL336" s="372">
        <f t="shared" si="5277"/>
        <v>0</v>
      </c>
      <c r="DM336" s="372">
        <f t="shared" si="5277"/>
        <v>0</v>
      </c>
      <c r="DN336" s="372">
        <f t="shared" si="5277"/>
        <v>0</v>
      </c>
      <c r="DO336" s="372">
        <f t="shared" si="5277"/>
        <v>0</v>
      </c>
      <c r="DP336" s="372">
        <f t="shared" si="5277"/>
        <v>0</v>
      </c>
      <c r="DQ336" s="372">
        <f t="shared" si="5277"/>
        <v>0</v>
      </c>
      <c r="DR336" s="372">
        <f t="shared" si="5277"/>
        <v>0</v>
      </c>
      <c r="DS336" s="372">
        <f t="shared" si="5277"/>
        <v>0</v>
      </c>
      <c r="DT336" s="372">
        <f t="shared" si="5277"/>
        <v>0</v>
      </c>
      <c r="DU336" s="372">
        <f t="shared" si="5277"/>
        <v>0</v>
      </c>
      <c r="DV336" s="372">
        <f t="shared" si="5277"/>
        <v>0</v>
      </c>
      <c r="DW336" s="372">
        <f t="shared" si="5277"/>
        <v>0</v>
      </c>
      <c r="DX336" s="372">
        <f t="shared" si="5277"/>
        <v>0</v>
      </c>
      <c r="DY336" s="372">
        <f t="shared" si="5277"/>
        <v>0</v>
      </c>
      <c r="DZ336" s="372">
        <f t="shared" si="5277"/>
        <v>0</v>
      </c>
      <c r="EA336" s="372">
        <f t="shared" si="5277"/>
        <v>0</v>
      </c>
      <c r="EB336" s="373">
        <f t="shared" si="5277"/>
        <v>0</v>
      </c>
    </row>
    <row r="337" spans="1:132" ht="14" x14ac:dyDescent="0.3">
      <c r="B337" s="73"/>
      <c r="C337" s="27"/>
      <c r="H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row>
    <row r="338" spans="1:132" ht="14" x14ac:dyDescent="0.3">
      <c r="B338" s="73"/>
      <c r="C338" s="2" t="s">
        <v>419</v>
      </c>
      <c r="D338" s="34"/>
      <c r="E338" s="34"/>
      <c r="F338" s="34"/>
      <c r="G338" s="34"/>
      <c r="H338" s="127"/>
      <c r="I338" s="34"/>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row>
    <row r="339" spans="1:132" x14ac:dyDescent="0.25">
      <c r="C339" t="s">
        <v>339</v>
      </c>
      <c r="D339" s="79">
        <f>Assumptions!K85</f>
        <v>44927</v>
      </c>
      <c r="E339" s="16">
        <f>Costs!$K$84</f>
        <v>12</v>
      </c>
      <c r="F339" s="61">
        <f t="shared" ref="F339" si="5278">EDATE(D339,E339)</f>
        <v>45292</v>
      </c>
      <c r="G339" s="52" t="s">
        <v>215</v>
      </c>
      <c r="H339" s="50">
        <f t="shared" ref="H339" si="5279">SUM(J339:EB339)</f>
        <v>1</v>
      </c>
      <c r="J339" s="130">
        <f t="shared" ref="J339:AO339" si="5280">IFERROR(IF(AND(J$6&gt;=$D339,J$7&lt;=$F339),1,0)*1/(YEARFRAC($D339,$F339)*MiY),0)+IF(AND($D339=$F339,J$6&lt;=$D339,J$7&gt;=$F339),1)</f>
        <v>8.3333333333333329E-2</v>
      </c>
      <c r="K339" s="130">
        <f t="shared" si="5280"/>
        <v>8.3333333333333329E-2</v>
      </c>
      <c r="L339" s="130">
        <f t="shared" si="5280"/>
        <v>8.3333333333333329E-2</v>
      </c>
      <c r="M339" s="130">
        <f t="shared" si="5280"/>
        <v>8.3333333333333329E-2</v>
      </c>
      <c r="N339" s="130">
        <f t="shared" si="5280"/>
        <v>8.3333333333333329E-2</v>
      </c>
      <c r="O339" s="130">
        <f t="shared" si="5280"/>
        <v>8.3333333333333329E-2</v>
      </c>
      <c r="P339" s="130">
        <f t="shared" si="5280"/>
        <v>8.3333333333333329E-2</v>
      </c>
      <c r="Q339" s="130">
        <f t="shared" si="5280"/>
        <v>8.3333333333333329E-2</v>
      </c>
      <c r="R339" s="130">
        <f t="shared" si="5280"/>
        <v>8.3333333333333329E-2</v>
      </c>
      <c r="S339" s="130">
        <f t="shared" si="5280"/>
        <v>8.3333333333333329E-2</v>
      </c>
      <c r="T339" s="130">
        <f t="shared" si="5280"/>
        <v>8.3333333333333329E-2</v>
      </c>
      <c r="U339" s="130">
        <f t="shared" si="5280"/>
        <v>8.3333333333333329E-2</v>
      </c>
      <c r="V339" s="130">
        <f t="shared" si="5280"/>
        <v>0</v>
      </c>
      <c r="W339" s="130">
        <f t="shared" si="5280"/>
        <v>0</v>
      </c>
      <c r="X339" s="130">
        <f t="shared" si="5280"/>
        <v>0</v>
      </c>
      <c r="Y339" s="130">
        <f t="shared" si="5280"/>
        <v>0</v>
      </c>
      <c r="Z339" s="130">
        <f t="shared" si="5280"/>
        <v>0</v>
      </c>
      <c r="AA339" s="130">
        <f t="shared" si="5280"/>
        <v>0</v>
      </c>
      <c r="AB339" s="130">
        <f t="shared" si="5280"/>
        <v>0</v>
      </c>
      <c r="AC339" s="130">
        <f t="shared" si="5280"/>
        <v>0</v>
      </c>
      <c r="AD339" s="130">
        <f t="shared" si="5280"/>
        <v>0</v>
      </c>
      <c r="AE339" s="130">
        <f t="shared" si="5280"/>
        <v>0</v>
      </c>
      <c r="AF339" s="130">
        <f t="shared" si="5280"/>
        <v>0</v>
      </c>
      <c r="AG339" s="130">
        <f t="shared" si="5280"/>
        <v>0</v>
      </c>
      <c r="AH339" s="130">
        <f t="shared" si="5280"/>
        <v>0</v>
      </c>
      <c r="AI339" s="130">
        <f t="shared" si="5280"/>
        <v>0</v>
      </c>
      <c r="AJ339" s="130">
        <f t="shared" si="5280"/>
        <v>0</v>
      </c>
      <c r="AK339" s="130">
        <f t="shared" si="5280"/>
        <v>0</v>
      </c>
      <c r="AL339" s="130">
        <f t="shared" si="5280"/>
        <v>0</v>
      </c>
      <c r="AM339" s="130">
        <f t="shared" si="5280"/>
        <v>0</v>
      </c>
      <c r="AN339" s="130">
        <f t="shared" si="5280"/>
        <v>0</v>
      </c>
      <c r="AO339" s="130">
        <f t="shared" si="5280"/>
        <v>0</v>
      </c>
      <c r="AP339" s="130">
        <f t="shared" ref="AP339:BU339" si="5281">IFERROR(IF(AND(AP$6&gt;=$D339,AP$7&lt;=$F339),1,0)*1/(YEARFRAC($D339,$F339)*MiY),0)+IF(AND($D339=$F339,AP$6&lt;=$D339,AP$7&gt;=$F339),1)</f>
        <v>0</v>
      </c>
      <c r="AQ339" s="130">
        <f t="shared" si="5281"/>
        <v>0</v>
      </c>
      <c r="AR339" s="130">
        <f t="shared" si="5281"/>
        <v>0</v>
      </c>
      <c r="AS339" s="130">
        <f t="shared" si="5281"/>
        <v>0</v>
      </c>
      <c r="AT339" s="130">
        <f t="shared" si="5281"/>
        <v>0</v>
      </c>
      <c r="AU339" s="130">
        <f t="shared" si="5281"/>
        <v>0</v>
      </c>
      <c r="AV339" s="130">
        <f t="shared" si="5281"/>
        <v>0</v>
      </c>
      <c r="AW339" s="130">
        <f t="shared" si="5281"/>
        <v>0</v>
      </c>
      <c r="AX339" s="130">
        <f t="shared" si="5281"/>
        <v>0</v>
      </c>
      <c r="AY339" s="130">
        <f t="shared" si="5281"/>
        <v>0</v>
      </c>
      <c r="AZ339" s="130">
        <f t="shared" si="5281"/>
        <v>0</v>
      </c>
      <c r="BA339" s="130">
        <f t="shared" si="5281"/>
        <v>0</v>
      </c>
      <c r="BB339" s="130">
        <f t="shared" si="5281"/>
        <v>0</v>
      </c>
      <c r="BC339" s="130">
        <f t="shared" si="5281"/>
        <v>0</v>
      </c>
      <c r="BD339" s="130">
        <f t="shared" si="5281"/>
        <v>0</v>
      </c>
      <c r="BE339" s="130">
        <f t="shared" si="5281"/>
        <v>0</v>
      </c>
      <c r="BF339" s="130">
        <f t="shared" si="5281"/>
        <v>0</v>
      </c>
      <c r="BG339" s="130">
        <f t="shared" si="5281"/>
        <v>0</v>
      </c>
      <c r="BH339" s="130">
        <f t="shared" si="5281"/>
        <v>0</v>
      </c>
      <c r="BI339" s="130">
        <f t="shared" si="5281"/>
        <v>0</v>
      </c>
      <c r="BJ339" s="130">
        <f t="shared" si="5281"/>
        <v>0</v>
      </c>
      <c r="BK339" s="130">
        <f t="shared" si="5281"/>
        <v>0</v>
      </c>
      <c r="BL339" s="130">
        <f t="shared" si="5281"/>
        <v>0</v>
      </c>
      <c r="BM339" s="130">
        <f t="shared" si="5281"/>
        <v>0</v>
      </c>
      <c r="BN339" s="130">
        <f t="shared" si="5281"/>
        <v>0</v>
      </c>
      <c r="BO339" s="130">
        <f t="shared" si="5281"/>
        <v>0</v>
      </c>
      <c r="BP339" s="130">
        <f t="shared" si="5281"/>
        <v>0</v>
      </c>
      <c r="BQ339" s="130">
        <f t="shared" si="5281"/>
        <v>0</v>
      </c>
      <c r="BR339" s="130">
        <f t="shared" si="5281"/>
        <v>0</v>
      </c>
      <c r="BS339" s="130">
        <f t="shared" si="5281"/>
        <v>0</v>
      </c>
      <c r="BT339" s="130">
        <f t="shared" si="5281"/>
        <v>0</v>
      </c>
      <c r="BU339" s="130">
        <f t="shared" si="5281"/>
        <v>0</v>
      </c>
      <c r="BV339" s="130">
        <f t="shared" ref="BV339:DA339" si="5282">IFERROR(IF(AND(BV$6&gt;=$D339,BV$7&lt;=$F339),1,0)*1/(YEARFRAC($D339,$F339)*MiY),0)+IF(AND($D339=$F339,BV$6&lt;=$D339,BV$7&gt;=$F339),1)</f>
        <v>0</v>
      </c>
      <c r="BW339" s="130">
        <f t="shared" si="5282"/>
        <v>0</v>
      </c>
      <c r="BX339" s="130">
        <f t="shared" si="5282"/>
        <v>0</v>
      </c>
      <c r="BY339" s="130">
        <f t="shared" si="5282"/>
        <v>0</v>
      </c>
      <c r="BZ339" s="130">
        <f t="shared" si="5282"/>
        <v>0</v>
      </c>
      <c r="CA339" s="130">
        <f t="shared" si="5282"/>
        <v>0</v>
      </c>
      <c r="CB339" s="130">
        <f t="shared" si="5282"/>
        <v>0</v>
      </c>
      <c r="CC339" s="130">
        <f t="shared" si="5282"/>
        <v>0</v>
      </c>
      <c r="CD339" s="130">
        <f t="shared" si="5282"/>
        <v>0</v>
      </c>
      <c r="CE339" s="130">
        <f t="shared" si="5282"/>
        <v>0</v>
      </c>
      <c r="CF339" s="130">
        <f t="shared" si="5282"/>
        <v>0</v>
      </c>
      <c r="CG339" s="130">
        <f t="shared" si="5282"/>
        <v>0</v>
      </c>
      <c r="CH339" s="130">
        <f t="shared" si="5282"/>
        <v>0</v>
      </c>
      <c r="CI339" s="130">
        <f t="shared" si="5282"/>
        <v>0</v>
      </c>
      <c r="CJ339" s="130">
        <f t="shared" si="5282"/>
        <v>0</v>
      </c>
      <c r="CK339" s="130">
        <f t="shared" si="5282"/>
        <v>0</v>
      </c>
      <c r="CL339" s="130">
        <f t="shared" si="5282"/>
        <v>0</v>
      </c>
      <c r="CM339" s="130">
        <f t="shared" si="5282"/>
        <v>0</v>
      </c>
      <c r="CN339" s="130">
        <f t="shared" si="5282"/>
        <v>0</v>
      </c>
      <c r="CO339" s="130">
        <f t="shared" si="5282"/>
        <v>0</v>
      </c>
      <c r="CP339" s="130">
        <f t="shared" si="5282"/>
        <v>0</v>
      </c>
      <c r="CQ339" s="130">
        <f t="shared" si="5282"/>
        <v>0</v>
      </c>
      <c r="CR339" s="130">
        <f t="shared" si="5282"/>
        <v>0</v>
      </c>
      <c r="CS339" s="130">
        <f t="shared" si="5282"/>
        <v>0</v>
      </c>
      <c r="CT339" s="130">
        <f t="shared" si="5282"/>
        <v>0</v>
      </c>
      <c r="CU339" s="130">
        <f t="shared" si="5282"/>
        <v>0</v>
      </c>
      <c r="CV339" s="130">
        <f t="shared" si="5282"/>
        <v>0</v>
      </c>
      <c r="CW339" s="130">
        <f t="shared" si="5282"/>
        <v>0</v>
      </c>
      <c r="CX339" s="130">
        <f t="shared" si="5282"/>
        <v>0</v>
      </c>
      <c r="CY339" s="130">
        <f t="shared" si="5282"/>
        <v>0</v>
      </c>
      <c r="CZ339" s="130">
        <f t="shared" si="5282"/>
        <v>0</v>
      </c>
      <c r="DA339" s="130">
        <f t="shared" si="5282"/>
        <v>0</v>
      </c>
      <c r="DB339" s="130">
        <f t="shared" ref="DB339:EB339" si="5283">IFERROR(IF(AND(DB$6&gt;=$D339,DB$7&lt;=$F339),1,0)*1/(YEARFRAC($D339,$F339)*MiY),0)+IF(AND($D339=$F339,DB$6&lt;=$D339,DB$7&gt;=$F339),1)</f>
        <v>0</v>
      </c>
      <c r="DC339" s="130">
        <f t="shared" si="5283"/>
        <v>0</v>
      </c>
      <c r="DD339" s="130">
        <f t="shared" si="5283"/>
        <v>0</v>
      </c>
      <c r="DE339" s="130">
        <f t="shared" si="5283"/>
        <v>0</v>
      </c>
      <c r="DF339" s="130">
        <f t="shared" si="5283"/>
        <v>0</v>
      </c>
      <c r="DG339" s="130">
        <f t="shared" si="5283"/>
        <v>0</v>
      </c>
      <c r="DH339" s="130">
        <f t="shared" si="5283"/>
        <v>0</v>
      </c>
      <c r="DI339" s="130">
        <f t="shared" si="5283"/>
        <v>0</v>
      </c>
      <c r="DJ339" s="130">
        <f t="shared" si="5283"/>
        <v>0</v>
      </c>
      <c r="DK339" s="130">
        <f t="shared" si="5283"/>
        <v>0</v>
      </c>
      <c r="DL339" s="130">
        <f t="shared" si="5283"/>
        <v>0</v>
      </c>
      <c r="DM339" s="130">
        <f t="shared" si="5283"/>
        <v>0</v>
      </c>
      <c r="DN339" s="130">
        <f t="shared" si="5283"/>
        <v>0</v>
      </c>
      <c r="DO339" s="130">
        <f t="shared" si="5283"/>
        <v>0</v>
      </c>
      <c r="DP339" s="130">
        <f t="shared" si="5283"/>
        <v>0</v>
      </c>
      <c r="DQ339" s="130">
        <f t="shared" si="5283"/>
        <v>0</v>
      </c>
      <c r="DR339" s="130">
        <f t="shared" si="5283"/>
        <v>0</v>
      </c>
      <c r="DS339" s="130">
        <f t="shared" si="5283"/>
        <v>0</v>
      </c>
      <c r="DT339" s="130">
        <f t="shared" si="5283"/>
        <v>0</v>
      </c>
      <c r="DU339" s="130">
        <f t="shared" si="5283"/>
        <v>0</v>
      </c>
      <c r="DV339" s="130">
        <f t="shared" si="5283"/>
        <v>0</v>
      </c>
      <c r="DW339" s="130">
        <f t="shared" si="5283"/>
        <v>0</v>
      </c>
      <c r="DX339" s="130">
        <f t="shared" si="5283"/>
        <v>0</v>
      </c>
      <c r="DY339" s="130">
        <f t="shared" si="5283"/>
        <v>0</v>
      </c>
      <c r="DZ339" s="130">
        <f t="shared" si="5283"/>
        <v>0</v>
      </c>
      <c r="EA339" s="130">
        <f t="shared" si="5283"/>
        <v>0</v>
      </c>
      <c r="EB339" s="130">
        <f t="shared" si="5283"/>
        <v>0</v>
      </c>
    </row>
    <row r="340" spans="1:132" outlineLevel="1" x14ac:dyDescent="0.25">
      <c r="C340" t="s">
        <v>420</v>
      </c>
      <c r="D340" s="16">
        <f>SUM(Costs!K105:K109)</f>
        <v>4546360.0713012479</v>
      </c>
      <c r="G340" s="52" t="s">
        <v>220</v>
      </c>
      <c r="H340" s="66">
        <f t="shared" ref="H340" si="5284">SUM(J340:EB340)</f>
        <v>4546360.0713012479</v>
      </c>
      <c r="J340" s="29">
        <f t="shared" ref="J340:AO340" si="5285">$D340*J339</f>
        <v>378863.33927510399</v>
      </c>
      <c r="K340" s="29">
        <f t="shared" si="5285"/>
        <v>378863.33927510399</v>
      </c>
      <c r="L340" s="29">
        <f t="shared" si="5285"/>
        <v>378863.33927510399</v>
      </c>
      <c r="M340" s="29">
        <f t="shared" si="5285"/>
        <v>378863.33927510399</v>
      </c>
      <c r="N340" s="29">
        <f t="shared" si="5285"/>
        <v>378863.33927510399</v>
      </c>
      <c r="O340" s="29">
        <f t="shared" si="5285"/>
        <v>378863.33927510399</v>
      </c>
      <c r="P340" s="29">
        <f t="shared" si="5285"/>
        <v>378863.33927510399</v>
      </c>
      <c r="Q340" s="29">
        <f t="shared" si="5285"/>
        <v>378863.33927510399</v>
      </c>
      <c r="R340" s="29">
        <f t="shared" si="5285"/>
        <v>378863.33927510399</v>
      </c>
      <c r="S340" s="29">
        <f t="shared" si="5285"/>
        <v>378863.33927510399</v>
      </c>
      <c r="T340" s="29">
        <f t="shared" si="5285"/>
        <v>378863.33927510399</v>
      </c>
      <c r="U340" s="29">
        <f t="shared" si="5285"/>
        <v>378863.33927510399</v>
      </c>
      <c r="V340" s="29">
        <f t="shared" si="5285"/>
        <v>0</v>
      </c>
      <c r="W340" s="29">
        <f t="shared" si="5285"/>
        <v>0</v>
      </c>
      <c r="X340" s="29">
        <f t="shared" si="5285"/>
        <v>0</v>
      </c>
      <c r="Y340" s="29">
        <f t="shared" si="5285"/>
        <v>0</v>
      </c>
      <c r="Z340" s="29">
        <f t="shared" si="5285"/>
        <v>0</v>
      </c>
      <c r="AA340" s="29">
        <f t="shared" si="5285"/>
        <v>0</v>
      </c>
      <c r="AB340" s="29">
        <f t="shared" si="5285"/>
        <v>0</v>
      </c>
      <c r="AC340" s="29">
        <f t="shared" si="5285"/>
        <v>0</v>
      </c>
      <c r="AD340" s="29">
        <f t="shared" si="5285"/>
        <v>0</v>
      </c>
      <c r="AE340" s="29">
        <f t="shared" si="5285"/>
        <v>0</v>
      </c>
      <c r="AF340" s="29">
        <f t="shared" si="5285"/>
        <v>0</v>
      </c>
      <c r="AG340" s="29">
        <f t="shared" si="5285"/>
        <v>0</v>
      </c>
      <c r="AH340" s="29">
        <f t="shared" si="5285"/>
        <v>0</v>
      </c>
      <c r="AI340" s="29">
        <f t="shared" si="5285"/>
        <v>0</v>
      </c>
      <c r="AJ340" s="29">
        <f t="shared" si="5285"/>
        <v>0</v>
      </c>
      <c r="AK340" s="29">
        <f t="shared" si="5285"/>
        <v>0</v>
      </c>
      <c r="AL340" s="29">
        <f t="shared" si="5285"/>
        <v>0</v>
      </c>
      <c r="AM340" s="29">
        <f t="shared" si="5285"/>
        <v>0</v>
      </c>
      <c r="AN340" s="29">
        <f t="shared" si="5285"/>
        <v>0</v>
      </c>
      <c r="AO340" s="29">
        <f t="shared" si="5285"/>
        <v>0</v>
      </c>
      <c r="AP340" s="29">
        <f t="shared" ref="AP340:BU340" si="5286">$D340*AP339</f>
        <v>0</v>
      </c>
      <c r="AQ340" s="29">
        <f t="shared" si="5286"/>
        <v>0</v>
      </c>
      <c r="AR340" s="29">
        <f t="shared" si="5286"/>
        <v>0</v>
      </c>
      <c r="AS340" s="29">
        <f t="shared" si="5286"/>
        <v>0</v>
      </c>
      <c r="AT340" s="29">
        <f t="shared" si="5286"/>
        <v>0</v>
      </c>
      <c r="AU340" s="29">
        <f t="shared" si="5286"/>
        <v>0</v>
      </c>
      <c r="AV340" s="29">
        <f t="shared" si="5286"/>
        <v>0</v>
      </c>
      <c r="AW340" s="29">
        <f t="shared" si="5286"/>
        <v>0</v>
      </c>
      <c r="AX340" s="29">
        <f t="shared" si="5286"/>
        <v>0</v>
      </c>
      <c r="AY340" s="29">
        <f t="shared" si="5286"/>
        <v>0</v>
      </c>
      <c r="AZ340" s="29">
        <f t="shared" si="5286"/>
        <v>0</v>
      </c>
      <c r="BA340" s="29">
        <f t="shared" si="5286"/>
        <v>0</v>
      </c>
      <c r="BB340" s="29">
        <f t="shared" si="5286"/>
        <v>0</v>
      </c>
      <c r="BC340" s="29">
        <f t="shared" si="5286"/>
        <v>0</v>
      </c>
      <c r="BD340" s="29">
        <f t="shared" si="5286"/>
        <v>0</v>
      </c>
      <c r="BE340" s="29">
        <f t="shared" si="5286"/>
        <v>0</v>
      </c>
      <c r="BF340" s="29">
        <f t="shared" si="5286"/>
        <v>0</v>
      </c>
      <c r="BG340" s="29">
        <f t="shared" si="5286"/>
        <v>0</v>
      </c>
      <c r="BH340" s="29">
        <f t="shared" si="5286"/>
        <v>0</v>
      </c>
      <c r="BI340" s="29">
        <f t="shared" si="5286"/>
        <v>0</v>
      </c>
      <c r="BJ340" s="29">
        <f t="shared" si="5286"/>
        <v>0</v>
      </c>
      <c r="BK340" s="29">
        <f t="shared" si="5286"/>
        <v>0</v>
      </c>
      <c r="BL340" s="29">
        <f t="shared" si="5286"/>
        <v>0</v>
      </c>
      <c r="BM340" s="29">
        <f t="shared" si="5286"/>
        <v>0</v>
      </c>
      <c r="BN340" s="29">
        <f t="shared" si="5286"/>
        <v>0</v>
      </c>
      <c r="BO340" s="29">
        <f t="shared" si="5286"/>
        <v>0</v>
      </c>
      <c r="BP340" s="29">
        <f t="shared" si="5286"/>
        <v>0</v>
      </c>
      <c r="BQ340" s="29">
        <f t="shared" si="5286"/>
        <v>0</v>
      </c>
      <c r="BR340" s="29">
        <f t="shared" si="5286"/>
        <v>0</v>
      </c>
      <c r="BS340" s="29">
        <f t="shared" si="5286"/>
        <v>0</v>
      </c>
      <c r="BT340" s="29">
        <f t="shared" si="5286"/>
        <v>0</v>
      </c>
      <c r="BU340" s="29">
        <f t="shared" si="5286"/>
        <v>0</v>
      </c>
      <c r="BV340" s="29">
        <f t="shared" ref="BV340:DA340" si="5287">$D340*BV339</f>
        <v>0</v>
      </c>
      <c r="BW340" s="29">
        <f t="shared" si="5287"/>
        <v>0</v>
      </c>
      <c r="BX340" s="29">
        <f t="shared" si="5287"/>
        <v>0</v>
      </c>
      <c r="BY340" s="29">
        <f t="shared" si="5287"/>
        <v>0</v>
      </c>
      <c r="BZ340" s="29">
        <f t="shared" si="5287"/>
        <v>0</v>
      </c>
      <c r="CA340" s="29">
        <f t="shared" si="5287"/>
        <v>0</v>
      </c>
      <c r="CB340" s="29">
        <f t="shared" si="5287"/>
        <v>0</v>
      </c>
      <c r="CC340" s="29">
        <f t="shared" si="5287"/>
        <v>0</v>
      </c>
      <c r="CD340" s="29">
        <f t="shared" si="5287"/>
        <v>0</v>
      </c>
      <c r="CE340" s="29">
        <f t="shared" si="5287"/>
        <v>0</v>
      </c>
      <c r="CF340" s="29">
        <f t="shared" si="5287"/>
        <v>0</v>
      </c>
      <c r="CG340" s="29">
        <f t="shared" si="5287"/>
        <v>0</v>
      </c>
      <c r="CH340" s="29">
        <f t="shared" si="5287"/>
        <v>0</v>
      </c>
      <c r="CI340" s="29">
        <f t="shared" si="5287"/>
        <v>0</v>
      </c>
      <c r="CJ340" s="29">
        <f t="shared" si="5287"/>
        <v>0</v>
      </c>
      <c r="CK340" s="29">
        <f t="shared" si="5287"/>
        <v>0</v>
      </c>
      <c r="CL340" s="29">
        <f t="shared" si="5287"/>
        <v>0</v>
      </c>
      <c r="CM340" s="29">
        <f t="shared" si="5287"/>
        <v>0</v>
      </c>
      <c r="CN340" s="29">
        <f t="shared" si="5287"/>
        <v>0</v>
      </c>
      <c r="CO340" s="29">
        <f t="shared" si="5287"/>
        <v>0</v>
      </c>
      <c r="CP340" s="29">
        <f t="shared" si="5287"/>
        <v>0</v>
      </c>
      <c r="CQ340" s="29">
        <f t="shared" si="5287"/>
        <v>0</v>
      </c>
      <c r="CR340" s="29">
        <f t="shared" si="5287"/>
        <v>0</v>
      </c>
      <c r="CS340" s="29">
        <f t="shared" si="5287"/>
        <v>0</v>
      </c>
      <c r="CT340" s="29">
        <f t="shared" si="5287"/>
        <v>0</v>
      </c>
      <c r="CU340" s="29">
        <f t="shared" si="5287"/>
        <v>0</v>
      </c>
      <c r="CV340" s="29">
        <f t="shared" si="5287"/>
        <v>0</v>
      </c>
      <c r="CW340" s="29">
        <f t="shared" si="5287"/>
        <v>0</v>
      </c>
      <c r="CX340" s="29">
        <f t="shared" si="5287"/>
        <v>0</v>
      </c>
      <c r="CY340" s="29">
        <f t="shared" si="5287"/>
        <v>0</v>
      </c>
      <c r="CZ340" s="29">
        <f t="shared" si="5287"/>
        <v>0</v>
      </c>
      <c r="DA340" s="29">
        <f t="shared" si="5287"/>
        <v>0</v>
      </c>
      <c r="DB340" s="29">
        <f t="shared" ref="DB340:EB340" si="5288">$D340*DB339</f>
        <v>0</v>
      </c>
      <c r="DC340" s="29">
        <f t="shared" si="5288"/>
        <v>0</v>
      </c>
      <c r="DD340" s="29">
        <f t="shared" si="5288"/>
        <v>0</v>
      </c>
      <c r="DE340" s="29">
        <f t="shared" si="5288"/>
        <v>0</v>
      </c>
      <c r="DF340" s="29">
        <f t="shared" si="5288"/>
        <v>0</v>
      </c>
      <c r="DG340" s="29">
        <f t="shared" si="5288"/>
        <v>0</v>
      </c>
      <c r="DH340" s="29">
        <f t="shared" si="5288"/>
        <v>0</v>
      </c>
      <c r="DI340" s="29">
        <f t="shared" si="5288"/>
        <v>0</v>
      </c>
      <c r="DJ340" s="29">
        <f t="shared" si="5288"/>
        <v>0</v>
      </c>
      <c r="DK340" s="29">
        <f t="shared" si="5288"/>
        <v>0</v>
      </c>
      <c r="DL340" s="29">
        <f t="shared" si="5288"/>
        <v>0</v>
      </c>
      <c r="DM340" s="29">
        <f t="shared" si="5288"/>
        <v>0</v>
      </c>
      <c r="DN340" s="29">
        <f t="shared" si="5288"/>
        <v>0</v>
      </c>
      <c r="DO340" s="29">
        <f t="shared" si="5288"/>
        <v>0</v>
      </c>
      <c r="DP340" s="29">
        <f t="shared" si="5288"/>
        <v>0</v>
      </c>
      <c r="DQ340" s="29">
        <f t="shared" si="5288"/>
        <v>0</v>
      </c>
      <c r="DR340" s="29">
        <f t="shared" si="5288"/>
        <v>0</v>
      </c>
      <c r="DS340" s="29">
        <f t="shared" si="5288"/>
        <v>0</v>
      </c>
      <c r="DT340" s="29">
        <f t="shared" si="5288"/>
        <v>0</v>
      </c>
      <c r="DU340" s="29">
        <f t="shared" si="5288"/>
        <v>0</v>
      </c>
      <c r="DV340" s="29">
        <f t="shared" si="5288"/>
        <v>0</v>
      </c>
      <c r="DW340" s="29">
        <f t="shared" si="5288"/>
        <v>0</v>
      </c>
      <c r="DX340" s="29">
        <f t="shared" si="5288"/>
        <v>0</v>
      </c>
      <c r="DY340" s="29">
        <f t="shared" si="5288"/>
        <v>0</v>
      </c>
      <c r="DZ340" s="29">
        <f t="shared" si="5288"/>
        <v>0</v>
      </c>
      <c r="EA340" s="29">
        <f t="shared" si="5288"/>
        <v>0</v>
      </c>
      <c r="EB340" s="29">
        <f t="shared" si="5288"/>
        <v>0</v>
      </c>
    </row>
    <row r="341" spans="1:132" outlineLevel="1" x14ac:dyDescent="0.25">
      <c r="C341" s="34" t="s">
        <v>417</v>
      </c>
      <c r="D341" s="34"/>
      <c r="E341" s="34"/>
      <c r="F341" s="34"/>
      <c r="G341" s="67" t="s">
        <v>215</v>
      </c>
      <c r="H341" s="34"/>
      <c r="I341" s="34"/>
      <c r="J341" s="126">
        <f>J$13</f>
        <v>1</v>
      </c>
      <c r="K341" s="126">
        <f t="shared" ref="K341:BV341" si="5289">K$13</f>
        <v>1.0026792493128671</v>
      </c>
      <c r="L341" s="126">
        <f t="shared" si="5289"/>
        <v>1.0056539350998608</v>
      </c>
      <c r="M341" s="126">
        <f t="shared" si="5289"/>
        <v>1.0085410656939733</v>
      </c>
      <c r="N341" s="126">
        <f t="shared" si="5289"/>
        <v>1.0114364849476103</v>
      </c>
      <c r="O341" s="126">
        <f t="shared" si="5289"/>
        <v>1.0143402166566737</v>
      </c>
      <c r="P341" s="126">
        <f t="shared" si="5289"/>
        <v>1.0172522846853813</v>
      </c>
      <c r="Q341" s="126">
        <f t="shared" si="5289"/>
        <v>1.0201727129664624</v>
      </c>
      <c r="R341" s="126">
        <f t="shared" si="5289"/>
        <v>1.0231015255013547</v>
      </c>
      <c r="S341" s="126">
        <f t="shared" si="5289"/>
        <v>1.0260387463604019</v>
      </c>
      <c r="T341" s="126">
        <f t="shared" si="5289"/>
        <v>1.028984399683051</v>
      </c>
      <c r="U341" s="126">
        <f t="shared" si="5289"/>
        <v>1.0319385096780509</v>
      </c>
      <c r="V341" s="126">
        <f t="shared" si="5289"/>
        <v>1.0349011006236515</v>
      </c>
      <c r="W341" s="126">
        <f t="shared" si="5289"/>
        <v>1.0377730230388176</v>
      </c>
      <c r="X341" s="126">
        <f t="shared" si="5289"/>
        <v>1.0408518228283561</v>
      </c>
      <c r="Y341" s="126">
        <f t="shared" si="5289"/>
        <v>1.0438400029932626</v>
      </c>
      <c r="Z341" s="126">
        <f t="shared" si="5289"/>
        <v>1.046836761920777</v>
      </c>
      <c r="AA341" s="126">
        <f t="shared" si="5289"/>
        <v>1.0498421242396576</v>
      </c>
      <c r="AB341" s="126">
        <f t="shared" si="5289"/>
        <v>1.05285611464937</v>
      </c>
      <c r="AC341" s="126">
        <f t="shared" si="5289"/>
        <v>1.0558787579202888</v>
      </c>
      <c r="AD341" s="126">
        <f t="shared" si="5289"/>
        <v>1.0589100788939025</v>
      </c>
      <c r="AE341" s="126">
        <f t="shared" si="5289"/>
        <v>1.0619501024830165</v>
      </c>
      <c r="AF341" s="126">
        <f t="shared" si="5289"/>
        <v>1.0649988536719583</v>
      </c>
      <c r="AG341" s="126">
        <f t="shared" si="5289"/>
        <v>1.0680563575167832</v>
      </c>
      <c r="AH341" s="126">
        <f t="shared" si="5289"/>
        <v>1.0711226391454798</v>
      </c>
      <c r="AI341" s="126">
        <f t="shared" si="5289"/>
        <v>1.0739924437404067</v>
      </c>
      <c r="AJ341" s="126">
        <f t="shared" si="5289"/>
        <v>1.0771786970311998</v>
      </c>
      <c r="AK341" s="126">
        <f t="shared" si="5289"/>
        <v>1.0802711679727233</v>
      </c>
      <c r="AL341" s="126">
        <f t="shared" si="5289"/>
        <v>1.0833725170851116</v>
      </c>
      <c r="AM341" s="126">
        <f t="shared" si="5289"/>
        <v>1.0864827698566941</v>
      </c>
      <c r="AN341" s="126">
        <f t="shared" si="5289"/>
        <v>1.0896019518489746</v>
      </c>
      <c r="AO341" s="126">
        <f t="shared" si="5289"/>
        <v>1.0927300886968412</v>
      </c>
      <c r="AP341" s="126">
        <f t="shared" si="5289"/>
        <v>1.0958672061087775</v>
      </c>
      <c r="AQ341" s="126">
        <f t="shared" si="5289"/>
        <v>1.0990133298670732</v>
      </c>
      <c r="AR341" s="126">
        <f t="shared" si="5289"/>
        <v>1.1021684858280367</v>
      </c>
      <c r="AS341" s="126">
        <f t="shared" si="5289"/>
        <v>1.1053326999222071</v>
      </c>
      <c r="AT341" s="126">
        <f t="shared" si="5289"/>
        <v>1.1085059981545673</v>
      </c>
      <c r="AU341" s="126">
        <f t="shared" si="5289"/>
        <v>1.111475962088432</v>
      </c>
      <c r="AV341" s="126">
        <f t="shared" si="5289"/>
        <v>1.1147734191259395</v>
      </c>
      <c r="AW341" s="126">
        <f t="shared" si="5289"/>
        <v>1.1179738207069689</v>
      </c>
      <c r="AX341" s="126">
        <f t="shared" si="5289"/>
        <v>1.1211834103167977</v>
      </c>
      <c r="AY341" s="126">
        <f t="shared" si="5289"/>
        <v>1.1244022143333261</v>
      </c>
      <c r="AZ341" s="126">
        <f t="shared" si="5289"/>
        <v>1.1276302592101826</v>
      </c>
      <c r="BA341" s="126">
        <f t="shared" si="5289"/>
        <v>1.1308675714769412</v>
      </c>
      <c r="BB341" s="126">
        <f t="shared" si="5289"/>
        <v>1.1341141777393395</v>
      </c>
      <c r="BC341" s="126">
        <f t="shared" si="5289"/>
        <v>1.1373701046794982</v>
      </c>
      <c r="BD341" s="126">
        <f t="shared" si="5289"/>
        <v>1.1406353790561385</v>
      </c>
      <c r="BE341" s="126">
        <f t="shared" si="5289"/>
        <v>1.1439100277048042</v>
      </c>
      <c r="BF341" s="126">
        <f t="shared" si="5289"/>
        <v>1.1471940775380809</v>
      </c>
      <c r="BG341" s="126">
        <f t="shared" si="5289"/>
        <v>1.15026769648205</v>
      </c>
      <c r="BH341" s="126">
        <f t="shared" si="5289"/>
        <v>1.1536802383994258</v>
      </c>
      <c r="BI341" s="126">
        <f t="shared" si="5289"/>
        <v>1.1569923375180708</v>
      </c>
      <c r="BJ341" s="126">
        <f t="shared" si="5289"/>
        <v>1.1603139453378331</v>
      </c>
      <c r="BK341" s="126">
        <f t="shared" si="5289"/>
        <v>1.1636450891572303</v>
      </c>
      <c r="BL341" s="126">
        <f t="shared" si="5289"/>
        <v>1.1669857963531516</v>
      </c>
      <c r="BM341" s="126">
        <f t="shared" si="5289"/>
        <v>1.1703360943810825</v>
      </c>
      <c r="BN341" s="126">
        <f t="shared" si="5289"/>
        <v>1.1736960107753303</v>
      </c>
      <c r="BO341" s="126">
        <f t="shared" si="5289"/>
        <v>1.1770655731492505</v>
      </c>
      <c r="BP341" s="126">
        <f t="shared" si="5289"/>
        <v>1.180444809195474</v>
      </c>
      <c r="BQ341" s="126">
        <f t="shared" si="5289"/>
        <v>1.1838337466861339</v>
      </c>
      <c r="BR341" s="126">
        <f t="shared" si="5289"/>
        <v>1.1872324134730949</v>
      </c>
      <c r="BS341" s="126">
        <f t="shared" si="5289"/>
        <v>1.1905270658589224</v>
      </c>
      <c r="BT341" s="126">
        <f t="shared" si="5289"/>
        <v>1.1940590467434065</v>
      </c>
      <c r="BU341" s="126">
        <f t="shared" si="5289"/>
        <v>1.1974870693312041</v>
      </c>
      <c r="BV341" s="126">
        <f t="shared" si="5289"/>
        <v>1.2009249334246579</v>
      </c>
      <c r="BW341" s="126">
        <f t="shared" ref="BW341:EB341" si="5290">BW$13</f>
        <v>1.204372667277734</v>
      </c>
      <c r="BX341" s="126">
        <f t="shared" si="5290"/>
        <v>1.2078302992255125</v>
      </c>
      <c r="BY341" s="126">
        <f t="shared" si="5290"/>
        <v>1.2112978576844211</v>
      </c>
      <c r="BZ341" s="126">
        <f t="shared" si="5290"/>
        <v>1.2147753711524676</v>
      </c>
      <c r="CA341" s="126">
        <f t="shared" si="5290"/>
        <v>1.2182628682094752</v>
      </c>
      <c r="CB341" s="126">
        <f t="shared" si="5290"/>
        <v>1.2217603775173165</v>
      </c>
      <c r="CC341" s="126">
        <f t="shared" si="5290"/>
        <v>1.2252679278201495</v>
      </c>
      <c r="CD341" s="126">
        <f t="shared" si="5290"/>
        <v>1.2287855479446541</v>
      </c>
      <c r="CE341" s="126">
        <f t="shared" si="5290"/>
        <v>1.232077770779646</v>
      </c>
      <c r="CF341" s="126">
        <f t="shared" si="5290"/>
        <v>1.23573302168438</v>
      </c>
      <c r="CG341" s="126">
        <f t="shared" si="5290"/>
        <v>1.2392806860334544</v>
      </c>
      <c r="CH341" s="126">
        <f t="shared" si="5290"/>
        <v>1.2428385353675644</v>
      </c>
      <c r="CI341" s="126">
        <f t="shared" si="5290"/>
        <v>1.2464065989267703</v>
      </c>
      <c r="CJ341" s="126">
        <f t="shared" si="5290"/>
        <v>1.2499849060350778</v>
      </c>
      <c r="CK341" s="126">
        <f t="shared" si="5290"/>
        <v>1.2535734861006791</v>
      </c>
      <c r="CL341" s="126">
        <f t="shared" si="5290"/>
        <v>1.257172368616194</v>
      </c>
      <c r="CM341" s="126">
        <f t="shared" si="5290"/>
        <v>1.2607815831589126</v>
      </c>
      <c r="CN341" s="126">
        <f t="shared" si="5290"/>
        <v>1.2644011593910389</v>
      </c>
      <c r="CO341" s="126">
        <f t="shared" si="5290"/>
        <v>1.2680311270599336</v>
      </c>
      <c r="CP341" s="126">
        <f t="shared" si="5290"/>
        <v>1.2716715159983594</v>
      </c>
      <c r="CQ341" s="126">
        <f t="shared" si="5290"/>
        <v>1.2750786410337906</v>
      </c>
      <c r="CR341" s="126">
        <f t="shared" si="5290"/>
        <v>1.2788614642181557</v>
      </c>
      <c r="CS341" s="126">
        <f t="shared" si="5290"/>
        <v>1.2825329459576562</v>
      </c>
      <c r="CT341" s="126">
        <f t="shared" si="5290"/>
        <v>1.2862149681493797</v>
      </c>
      <c r="CU341" s="126">
        <f t="shared" si="5290"/>
        <v>1.289907561053897</v>
      </c>
      <c r="CV341" s="126">
        <f t="shared" si="5290"/>
        <v>1.293610755018654</v>
      </c>
      <c r="CW341" s="126">
        <f t="shared" si="5290"/>
        <v>1.2973245804782207</v>
      </c>
      <c r="CX341" s="126">
        <f t="shared" si="5290"/>
        <v>1.3010490679545423</v>
      </c>
      <c r="CY341" s="126">
        <f t="shared" si="5290"/>
        <v>1.304784248057189</v>
      </c>
      <c r="CZ341" s="126">
        <f t="shared" si="5290"/>
        <v>1.3085301514836076</v>
      </c>
      <c r="DA341" s="126">
        <f t="shared" si="5290"/>
        <v>1.3122868090193751</v>
      </c>
      <c r="DB341" s="126">
        <f t="shared" si="5290"/>
        <v>1.3160542515384499</v>
      </c>
      <c r="DC341" s="126">
        <f t="shared" si="5290"/>
        <v>1.3195802889875801</v>
      </c>
      <c r="DD341" s="126">
        <f t="shared" si="5290"/>
        <v>1.323495136864544</v>
      </c>
      <c r="DE341" s="126">
        <f t="shared" si="5290"/>
        <v>1.3272947573576725</v>
      </c>
      <c r="DF341" s="126">
        <f t="shared" si="5290"/>
        <v>1.3311052861764079</v>
      </c>
      <c r="DG341" s="126">
        <f t="shared" si="5290"/>
        <v>1.3349267546374479</v>
      </c>
      <c r="DH341" s="126">
        <f t="shared" si="5290"/>
        <v>1.3387591941473977</v>
      </c>
      <c r="DI341" s="126">
        <f t="shared" si="5290"/>
        <v>1.3426026362030277</v>
      </c>
      <c r="DJ341" s="126">
        <f t="shared" si="5290"/>
        <v>1.3464571123915319</v>
      </c>
      <c r="DK341" s="126">
        <f t="shared" si="5290"/>
        <v>1.3503226543907885</v>
      </c>
      <c r="DL341" s="126">
        <f t="shared" si="5290"/>
        <v>1.3541992939696192</v>
      </c>
      <c r="DM341" s="126">
        <f t="shared" si="5290"/>
        <v>1.358087062988051</v>
      </c>
      <c r="DN341" s="126">
        <f t="shared" si="5290"/>
        <v>1.361985993397578</v>
      </c>
      <c r="DO341" s="126">
        <f t="shared" si="5290"/>
        <v>1.3657655991021458</v>
      </c>
      <c r="DP341" s="126">
        <f t="shared" si="5290"/>
        <v>1.3698174666548035</v>
      </c>
      <c r="DQ341" s="126">
        <f t="shared" si="5290"/>
        <v>1.3737500738651915</v>
      </c>
      <c r="DR341" s="126">
        <f t="shared" si="5290"/>
        <v>1.3776939711925826</v>
      </c>
      <c r="DS341" s="126">
        <f t="shared" si="5290"/>
        <v>1.381649191049759</v>
      </c>
      <c r="DT341" s="126">
        <f t="shared" si="5290"/>
        <v>1.385615765942557</v>
      </c>
      <c r="DU341" s="126">
        <f t="shared" si="5290"/>
        <v>1.3895937284701338</v>
      </c>
      <c r="DV341" s="126">
        <f t="shared" si="5290"/>
        <v>1.3935831113252357</v>
      </c>
      <c r="DW341" s="126">
        <f t="shared" si="5290"/>
        <v>1.3975839472944662</v>
      </c>
      <c r="DX341" s="126">
        <f t="shared" si="5290"/>
        <v>1.401596269258556</v>
      </c>
      <c r="DY341" s="126">
        <f t="shared" si="5290"/>
        <v>1.4056201101926329</v>
      </c>
      <c r="DZ341" s="126">
        <f t="shared" si="5290"/>
        <v>1.4096555031664932</v>
      </c>
      <c r="EA341" s="126">
        <f t="shared" si="5290"/>
        <v>1.4134323217047313</v>
      </c>
      <c r="EB341" s="126">
        <f t="shared" si="5290"/>
        <v>1.4176256038945581</v>
      </c>
    </row>
    <row r="342" spans="1:132" x14ac:dyDescent="0.25">
      <c r="C342" t="s">
        <v>52</v>
      </c>
      <c r="G342" s="52" t="s">
        <v>220</v>
      </c>
      <c r="H342" s="46">
        <f>SUM(J342:EB342)</f>
        <v>4618396.8172418065</v>
      </c>
      <c r="J342" s="82">
        <f>J340*J341</f>
        <v>378863.33927510399</v>
      </c>
      <c r="K342" s="82">
        <f t="shared" ref="K342:BV342" si="5291">K340*K341</f>
        <v>379878.40861652733</v>
      </c>
      <c r="L342" s="82">
        <f t="shared" si="5291"/>
        <v>381005.40800708195</v>
      </c>
      <c r="M342" s="82">
        <f t="shared" si="5291"/>
        <v>382099.23594489077</v>
      </c>
      <c r="N342" s="82">
        <f t="shared" si="5291"/>
        <v>383196.20415192511</v>
      </c>
      <c r="O342" s="82">
        <f t="shared" si="5291"/>
        <v>384296.32164357987</v>
      </c>
      <c r="P342" s="82">
        <f t="shared" si="5291"/>
        <v>385399.59746113227</v>
      </c>
      <c r="Q342" s="82">
        <f t="shared" si="5291"/>
        <v>386506.0406718161</v>
      </c>
      <c r="R342" s="82">
        <f t="shared" si="5291"/>
        <v>387615.66036889621</v>
      </c>
      <c r="S342" s="82">
        <f t="shared" si="5291"/>
        <v>388728.46567174332</v>
      </c>
      <c r="T342" s="82">
        <f t="shared" si="5291"/>
        <v>389844.46572590899</v>
      </c>
      <c r="U342" s="82">
        <f t="shared" si="5291"/>
        <v>390963.66970320058</v>
      </c>
      <c r="V342" s="82">
        <f t="shared" si="5291"/>
        <v>0</v>
      </c>
      <c r="W342" s="82">
        <f t="shared" si="5291"/>
        <v>0</v>
      </c>
      <c r="X342" s="82">
        <f t="shared" si="5291"/>
        <v>0</v>
      </c>
      <c r="Y342" s="82">
        <f t="shared" si="5291"/>
        <v>0</v>
      </c>
      <c r="Z342" s="82">
        <f t="shared" si="5291"/>
        <v>0</v>
      </c>
      <c r="AA342" s="82">
        <f t="shared" si="5291"/>
        <v>0</v>
      </c>
      <c r="AB342" s="82">
        <f t="shared" si="5291"/>
        <v>0</v>
      </c>
      <c r="AC342" s="82">
        <f t="shared" si="5291"/>
        <v>0</v>
      </c>
      <c r="AD342" s="82">
        <f t="shared" si="5291"/>
        <v>0</v>
      </c>
      <c r="AE342" s="82">
        <f t="shared" si="5291"/>
        <v>0</v>
      </c>
      <c r="AF342" s="82">
        <f t="shared" si="5291"/>
        <v>0</v>
      </c>
      <c r="AG342" s="82">
        <f t="shared" si="5291"/>
        <v>0</v>
      </c>
      <c r="AH342" s="82">
        <f t="shared" si="5291"/>
        <v>0</v>
      </c>
      <c r="AI342" s="82">
        <f t="shared" si="5291"/>
        <v>0</v>
      </c>
      <c r="AJ342" s="82">
        <f t="shared" si="5291"/>
        <v>0</v>
      </c>
      <c r="AK342" s="82">
        <f t="shared" si="5291"/>
        <v>0</v>
      </c>
      <c r="AL342" s="82">
        <f t="shared" si="5291"/>
        <v>0</v>
      </c>
      <c r="AM342" s="82">
        <f t="shared" si="5291"/>
        <v>0</v>
      </c>
      <c r="AN342" s="82">
        <f t="shared" si="5291"/>
        <v>0</v>
      </c>
      <c r="AO342" s="82">
        <f t="shared" si="5291"/>
        <v>0</v>
      </c>
      <c r="AP342" s="82">
        <f t="shared" si="5291"/>
        <v>0</v>
      </c>
      <c r="AQ342" s="82">
        <f t="shared" si="5291"/>
        <v>0</v>
      </c>
      <c r="AR342" s="82">
        <f t="shared" si="5291"/>
        <v>0</v>
      </c>
      <c r="AS342" s="82">
        <f t="shared" si="5291"/>
        <v>0</v>
      </c>
      <c r="AT342" s="82">
        <f t="shared" si="5291"/>
        <v>0</v>
      </c>
      <c r="AU342" s="82">
        <f t="shared" si="5291"/>
        <v>0</v>
      </c>
      <c r="AV342" s="82">
        <f t="shared" si="5291"/>
        <v>0</v>
      </c>
      <c r="AW342" s="82">
        <f t="shared" si="5291"/>
        <v>0</v>
      </c>
      <c r="AX342" s="82">
        <f t="shared" si="5291"/>
        <v>0</v>
      </c>
      <c r="AY342" s="82">
        <f t="shared" si="5291"/>
        <v>0</v>
      </c>
      <c r="AZ342" s="82">
        <f t="shared" si="5291"/>
        <v>0</v>
      </c>
      <c r="BA342" s="82">
        <f t="shared" si="5291"/>
        <v>0</v>
      </c>
      <c r="BB342" s="82">
        <f t="shared" si="5291"/>
        <v>0</v>
      </c>
      <c r="BC342" s="82">
        <f t="shared" si="5291"/>
        <v>0</v>
      </c>
      <c r="BD342" s="82">
        <f t="shared" si="5291"/>
        <v>0</v>
      </c>
      <c r="BE342" s="82">
        <f t="shared" si="5291"/>
        <v>0</v>
      </c>
      <c r="BF342" s="82">
        <f t="shared" si="5291"/>
        <v>0</v>
      </c>
      <c r="BG342" s="82">
        <f t="shared" si="5291"/>
        <v>0</v>
      </c>
      <c r="BH342" s="82">
        <f t="shared" si="5291"/>
        <v>0</v>
      </c>
      <c r="BI342" s="82">
        <f t="shared" si="5291"/>
        <v>0</v>
      </c>
      <c r="BJ342" s="82">
        <f t="shared" si="5291"/>
        <v>0</v>
      </c>
      <c r="BK342" s="82">
        <f t="shared" si="5291"/>
        <v>0</v>
      </c>
      <c r="BL342" s="82">
        <f t="shared" si="5291"/>
        <v>0</v>
      </c>
      <c r="BM342" s="82">
        <f t="shared" si="5291"/>
        <v>0</v>
      </c>
      <c r="BN342" s="82">
        <f t="shared" si="5291"/>
        <v>0</v>
      </c>
      <c r="BO342" s="82">
        <f t="shared" si="5291"/>
        <v>0</v>
      </c>
      <c r="BP342" s="82">
        <f t="shared" si="5291"/>
        <v>0</v>
      </c>
      <c r="BQ342" s="82">
        <f t="shared" si="5291"/>
        <v>0</v>
      </c>
      <c r="BR342" s="82">
        <f t="shared" si="5291"/>
        <v>0</v>
      </c>
      <c r="BS342" s="82">
        <f t="shared" si="5291"/>
        <v>0</v>
      </c>
      <c r="BT342" s="82">
        <f t="shared" si="5291"/>
        <v>0</v>
      </c>
      <c r="BU342" s="82">
        <f t="shared" si="5291"/>
        <v>0</v>
      </c>
      <c r="BV342" s="82">
        <f t="shared" si="5291"/>
        <v>0</v>
      </c>
      <c r="BW342" s="82">
        <f t="shared" ref="BW342:EB342" si="5292">BW340*BW341</f>
        <v>0</v>
      </c>
      <c r="BX342" s="82">
        <f t="shared" si="5292"/>
        <v>0</v>
      </c>
      <c r="BY342" s="82">
        <f t="shared" si="5292"/>
        <v>0</v>
      </c>
      <c r="BZ342" s="82">
        <f t="shared" si="5292"/>
        <v>0</v>
      </c>
      <c r="CA342" s="82">
        <f t="shared" si="5292"/>
        <v>0</v>
      </c>
      <c r="CB342" s="82">
        <f t="shared" si="5292"/>
        <v>0</v>
      </c>
      <c r="CC342" s="82">
        <f t="shared" si="5292"/>
        <v>0</v>
      </c>
      <c r="CD342" s="82">
        <f t="shared" si="5292"/>
        <v>0</v>
      </c>
      <c r="CE342" s="82">
        <f t="shared" si="5292"/>
        <v>0</v>
      </c>
      <c r="CF342" s="82">
        <f t="shared" si="5292"/>
        <v>0</v>
      </c>
      <c r="CG342" s="82">
        <f t="shared" si="5292"/>
        <v>0</v>
      </c>
      <c r="CH342" s="82">
        <f t="shared" si="5292"/>
        <v>0</v>
      </c>
      <c r="CI342" s="82">
        <f t="shared" si="5292"/>
        <v>0</v>
      </c>
      <c r="CJ342" s="82">
        <f t="shared" si="5292"/>
        <v>0</v>
      </c>
      <c r="CK342" s="82">
        <f t="shared" si="5292"/>
        <v>0</v>
      </c>
      <c r="CL342" s="82">
        <f t="shared" si="5292"/>
        <v>0</v>
      </c>
      <c r="CM342" s="82">
        <f t="shared" si="5292"/>
        <v>0</v>
      </c>
      <c r="CN342" s="82">
        <f t="shared" si="5292"/>
        <v>0</v>
      </c>
      <c r="CO342" s="82">
        <f t="shared" si="5292"/>
        <v>0</v>
      </c>
      <c r="CP342" s="82">
        <f t="shared" si="5292"/>
        <v>0</v>
      </c>
      <c r="CQ342" s="82">
        <f t="shared" si="5292"/>
        <v>0</v>
      </c>
      <c r="CR342" s="82">
        <f t="shared" si="5292"/>
        <v>0</v>
      </c>
      <c r="CS342" s="82">
        <f t="shared" si="5292"/>
        <v>0</v>
      </c>
      <c r="CT342" s="82">
        <f t="shared" si="5292"/>
        <v>0</v>
      </c>
      <c r="CU342" s="82">
        <f t="shared" si="5292"/>
        <v>0</v>
      </c>
      <c r="CV342" s="82">
        <f t="shared" si="5292"/>
        <v>0</v>
      </c>
      <c r="CW342" s="82">
        <f t="shared" si="5292"/>
        <v>0</v>
      </c>
      <c r="CX342" s="82">
        <f t="shared" si="5292"/>
        <v>0</v>
      </c>
      <c r="CY342" s="82">
        <f t="shared" si="5292"/>
        <v>0</v>
      </c>
      <c r="CZ342" s="82">
        <f t="shared" si="5292"/>
        <v>0</v>
      </c>
      <c r="DA342" s="82">
        <f t="shared" si="5292"/>
        <v>0</v>
      </c>
      <c r="DB342" s="82">
        <f t="shared" si="5292"/>
        <v>0</v>
      </c>
      <c r="DC342" s="82">
        <f t="shared" si="5292"/>
        <v>0</v>
      </c>
      <c r="DD342" s="82">
        <f t="shared" si="5292"/>
        <v>0</v>
      </c>
      <c r="DE342" s="82">
        <f t="shared" si="5292"/>
        <v>0</v>
      </c>
      <c r="DF342" s="82">
        <f t="shared" si="5292"/>
        <v>0</v>
      </c>
      <c r="DG342" s="82">
        <f t="shared" si="5292"/>
        <v>0</v>
      </c>
      <c r="DH342" s="82">
        <f t="shared" si="5292"/>
        <v>0</v>
      </c>
      <c r="DI342" s="82">
        <f t="shared" si="5292"/>
        <v>0</v>
      </c>
      <c r="DJ342" s="82">
        <f t="shared" si="5292"/>
        <v>0</v>
      </c>
      <c r="DK342" s="82">
        <f t="shared" si="5292"/>
        <v>0</v>
      </c>
      <c r="DL342" s="82">
        <f t="shared" si="5292"/>
        <v>0</v>
      </c>
      <c r="DM342" s="82">
        <f t="shared" si="5292"/>
        <v>0</v>
      </c>
      <c r="DN342" s="82">
        <f t="shared" si="5292"/>
        <v>0</v>
      </c>
      <c r="DO342" s="82">
        <f t="shared" si="5292"/>
        <v>0</v>
      </c>
      <c r="DP342" s="82">
        <f t="shared" si="5292"/>
        <v>0</v>
      </c>
      <c r="DQ342" s="82">
        <f t="shared" si="5292"/>
        <v>0</v>
      </c>
      <c r="DR342" s="82">
        <f t="shared" si="5292"/>
        <v>0</v>
      </c>
      <c r="DS342" s="82">
        <f t="shared" si="5292"/>
        <v>0</v>
      </c>
      <c r="DT342" s="82">
        <f t="shared" si="5292"/>
        <v>0</v>
      </c>
      <c r="DU342" s="82">
        <f t="shared" si="5292"/>
        <v>0</v>
      </c>
      <c r="DV342" s="82">
        <f t="shared" si="5292"/>
        <v>0</v>
      </c>
      <c r="DW342" s="82">
        <f t="shared" si="5292"/>
        <v>0</v>
      </c>
      <c r="DX342" s="82">
        <f t="shared" si="5292"/>
        <v>0</v>
      </c>
      <c r="DY342" s="82">
        <f t="shared" si="5292"/>
        <v>0</v>
      </c>
      <c r="DZ342" s="82">
        <f t="shared" si="5292"/>
        <v>0</v>
      </c>
      <c r="EA342" s="82">
        <f t="shared" si="5292"/>
        <v>0</v>
      </c>
      <c r="EB342" s="82">
        <f t="shared" si="5292"/>
        <v>0</v>
      </c>
    </row>
    <row r="343" spans="1:132" x14ac:dyDescent="0.25"/>
    <row r="344" spans="1:132" ht="13" x14ac:dyDescent="0.3">
      <c r="C344" s="36" t="s">
        <v>421</v>
      </c>
      <c r="D344" s="36"/>
      <c r="E344" s="36"/>
      <c r="F344" s="36"/>
      <c r="G344" s="55" t="s">
        <v>220</v>
      </c>
      <c r="H344" s="51">
        <f>SUM(J344:EB344)</f>
        <v>157250337.08436182</v>
      </c>
      <c r="I344" s="36"/>
      <c r="J344" s="128">
        <f t="shared" ref="J344:AO344" si="5293">SUM(J87,J156,J246,J336,J342)</f>
        <v>3095968.8760944209</v>
      </c>
      <c r="K344" s="128">
        <f t="shared" si="5293"/>
        <v>379878.40861652733</v>
      </c>
      <c r="L344" s="128">
        <f t="shared" si="5293"/>
        <v>381005.40800708195</v>
      </c>
      <c r="M344" s="128">
        <f t="shared" si="5293"/>
        <v>382099.23594489077</v>
      </c>
      <c r="N344" s="128">
        <f t="shared" si="5293"/>
        <v>383196.20415192511</v>
      </c>
      <c r="O344" s="128">
        <f t="shared" si="5293"/>
        <v>384296.32164357987</v>
      </c>
      <c r="P344" s="128">
        <f t="shared" si="5293"/>
        <v>4106875.0185277965</v>
      </c>
      <c r="Q344" s="128">
        <f t="shared" si="5293"/>
        <v>386506.0406718161</v>
      </c>
      <c r="R344" s="128">
        <f t="shared" si="5293"/>
        <v>387615.66036889621</v>
      </c>
      <c r="S344" s="128">
        <f t="shared" si="5293"/>
        <v>388728.46567174332</v>
      </c>
      <c r="T344" s="128">
        <f t="shared" si="5293"/>
        <v>389844.46572590899</v>
      </c>
      <c r="U344" s="128">
        <f t="shared" si="5293"/>
        <v>390963.66970320058</v>
      </c>
      <c r="V344" s="128">
        <f t="shared" si="5293"/>
        <v>2466995.4227096974</v>
      </c>
      <c r="W344" s="128">
        <f t="shared" si="5293"/>
        <v>0</v>
      </c>
      <c r="X344" s="128">
        <f t="shared" si="5293"/>
        <v>0</v>
      </c>
      <c r="Y344" s="128">
        <f t="shared" si="5293"/>
        <v>0</v>
      </c>
      <c r="Z344" s="128">
        <f t="shared" si="5293"/>
        <v>0</v>
      </c>
      <c r="AA344" s="128">
        <f t="shared" si="5293"/>
        <v>0</v>
      </c>
      <c r="AB344" s="128">
        <f t="shared" si="5293"/>
        <v>3851727.0608039992</v>
      </c>
      <c r="AC344" s="128">
        <f t="shared" si="5293"/>
        <v>0</v>
      </c>
      <c r="AD344" s="128">
        <f t="shared" si="5293"/>
        <v>0</v>
      </c>
      <c r="AE344" s="128">
        <f t="shared" si="5293"/>
        <v>0</v>
      </c>
      <c r="AF344" s="128">
        <f t="shared" si="5293"/>
        <v>0</v>
      </c>
      <c r="AG344" s="128">
        <f t="shared" si="5293"/>
        <v>0</v>
      </c>
      <c r="AH344" s="128">
        <f t="shared" si="5293"/>
        <v>2015370.997565351</v>
      </c>
      <c r="AI344" s="128">
        <f t="shared" si="5293"/>
        <v>2020770.6789257503</v>
      </c>
      <c r="AJ344" s="128">
        <f t="shared" si="5293"/>
        <v>2026765.774387727</v>
      </c>
      <c r="AK344" s="128">
        <f t="shared" si="5293"/>
        <v>2032584.413653285</v>
      </c>
      <c r="AL344" s="128">
        <f t="shared" si="5293"/>
        <v>2038419.7576428575</v>
      </c>
      <c r="AM344" s="128">
        <f t="shared" si="5293"/>
        <v>2044271.8543140148</v>
      </c>
      <c r="AN344" s="128">
        <f t="shared" si="5293"/>
        <v>13223513.494358767</v>
      </c>
      <c r="AO344" s="128">
        <f t="shared" si="5293"/>
        <v>2056026.4982201699</v>
      </c>
      <c r="AP344" s="128">
        <f t="shared" ref="AP344:BU344" si="5294">SUM(AP87,AP156,AP246,AP336,AP342)</f>
        <v>2061929.1420602978</v>
      </c>
      <c r="AQ344" s="128">
        <f t="shared" si="5294"/>
        <v>2067848.7317930656</v>
      </c>
      <c r="AR344" s="128">
        <f t="shared" si="5294"/>
        <v>2073785.3160684144</v>
      </c>
      <c r="AS344" s="128">
        <f t="shared" si="5294"/>
        <v>2079738.9436759553</v>
      </c>
      <c r="AT344" s="128">
        <f t="shared" si="5294"/>
        <v>2085709.6635453682</v>
      </c>
      <c r="AU344" s="128">
        <f t="shared" si="5294"/>
        <v>2091297.7997282625</v>
      </c>
      <c r="AV344" s="128">
        <f t="shared" si="5294"/>
        <v>2097502.1306202062</v>
      </c>
      <c r="AW344" s="128">
        <f t="shared" si="5294"/>
        <v>2103523.846800264</v>
      </c>
      <c r="AX344" s="128">
        <f t="shared" si="5294"/>
        <v>2109562.8507175902</v>
      </c>
      <c r="AY344" s="128">
        <f t="shared" si="5294"/>
        <v>2115619.1920035267</v>
      </c>
      <c r="AZ344" s="128">
        <f t="shared" si="5294"/>
        <v>13157091.953613894</v>
      </c>
      <c r="BA344" s="128">
        <f t="shared" si="5294"/>
        <v>0</v>
      </c>
      <c r="BB344" s="128">
        <f t="shared" si="5294"/>
        <v>0</v>
      </c>
      <c r="BC344" s="128">
        <f t="shared" si="5294"/>
        <v>0</v>
      </c>
      <c r="BD344" s="128">
        <f t="shared" si="5294"/>
        <v>0</v>
      </c>
      <c r="BE344" s="128">
        <f t="shared" si="5294"/>
        <v>0</v>
      </c>
      <c r="BF344" s="128">
        <f t="shared" si="5294"/>
        <v>0</v>
      </c>
      <c r="BG344" s="128">
        <f t="shared" si="5294"/>
        <v>0</v>
      </c>
      <c r="BH344" s="128">
        <f t="shared" si="5294"/>
        <v>0</v>
      </c>
      <c r="BI344" s="128">
        <f t="shared" si="5294"/>
        <v>0</v>
      </c>
      <c r="BJ344" s="128">
        <f t="shared" si="5294"/>
        <v>0</v>
      </c>
      <c r="BK344" s="128">
        <f t="shared" si="5294"/>
        <v>0</v>
      </c>
      <c r="BL344" s="128">
        <f t="shared" si="5294"/>
        <v>11966908.893512318</v>
      </c>
      <c r="BM344" s="128">
        <f t="shared" si="5294"/>
        <v>0</v>
      </c>
      <c r="BN344" s="128">
        <f t="shared" si="5294"/>
        <v>0</v>
      </c>
      <c r="BO344" s="128">
        <f t="shared" si="5294"/>
        <v>0</v>
      </c>
      <c r="BP344" s="128">
        <f t="shared" si="5294"/>
        <v>0</v>
      </c>
      <c r="BQ344" s="128">
        <f t="shared" si="5294"/>
        <v>0</v>
      </c>
      <c r="BR344" s="128">
        <f t="shared" si="5294"/>
        <v>0</v>
      </c>
      <c r="BS344" s="128">
        <f t="shared" si="5294"/>
        <v>0</v>
      </c>
      <c r="BT344" s="128">
        <f t="shared" si="5294"/>
        <v>0</v>
      </c>
      <c r="BU344" s="128">
        <f t="shared" si="5294"/>
        <v>0</v>
      </c>
      <c r="BV344" s="128">
        <f t="shared" ref="BV344:DA344" si="5295">SUM(BV87,BV156,BV246,BV336,BV342)</f>
        <v>0</v>
      </c>
      <c r="BW344" s="128">
        <f t="shared" si="5295"/>
        <v>0</v>
      </c>
      <c r="BX344" s="128">
        <f t="shared" si="5295"/>
        <v>12385750.704785256</v>
      </c>
      <c r="BY344" s="128">
        <f t="shared" si="5295"/>
        <v>0</v>
      </c>
      <c r="BZ344" s="128">
        <f t="shared" si="5295"/>
        <v>0</v>
      </c>
      <c r="CA344" s="128">
        <f t="shared" si="5295"/>
        <v>0</v>
      </c>
      <c r="CB344" s="128">
        <f t="shared" si="5295"/>
        <v>0</v>
      </c>
      <c r="CC344" s="128">
        <f t="shared" si="5295"/>
        <v>0</v>
      </c>
      <c r="CD344" s="128">
        <f t="shared" si="5295"/>
        <v>0</v>
      </c>
      <c r="CE344" s="128">
        <f t="shared" si="5295"/>
        <v>0</v>
      </c>
      <c r="CF344" s="128">
        <f t="shared" si="5295"/>
        <v>0</v>
      </c>
      <c r="CG344" s="128">
        <f t="shared" si="5295"/>
        <v>0</v>
      </c>
      <c r="CH344" s="128">
        <f t="shared" si="5295"/>
        <v>0</v>
      </c>
      <c r="CI344" s="128">
        <f t="shared" si="5295"/>
        <v>0</v>
      </c>
      <c r="CJ344" s="128">
        <f t="shared" si="5295"/>
        <v>12818027.036432436</v>
      </c>
      <c r="CK344" s="128">
        <f t="shared" si="5295"/>
        <v>0</v>
      </c>
      <c r="CL344" s="128">
        <f t="shared" si="5295"/>
        <v>0</v>
      </c>
      <c r="CM344" s="128">
        <f t="shared" si="5295"/>
        <v>0</v>
      </c>
      <c r="CN344" s="128">
        <f t="shared" si="5295"/>
        <v>0</v>
      </c>
      <c r="CO344" s="128">
        <f t="shared" si="5295"/>
        <v>0</v>
      </c>
      <c r="CP344" s="128">
        <f t="shared" si="5295"/>
        <v>0</v>
      </c>
      <c r="CQ344" s="128">
        <f t="shared" si="5295"/>
        <v>0</v>
      </c>
      <c r="CR344" s="128">
        <f t="shared" si="5295"/>
        <v>0</v>
      </c>
      <c r="CS344" s="128">
        <f t="shared" si="5295"/>
        <v>0</v>
      </c>
      <c r="CT344" s="128">
        <f t="shared" si="5295"/>
        <v>0</v>
      </c>
      <c r="CU344" s="128">
        <f t="shared" si="5295"/>
        <v>0</v>
      </c>
      <c r="CV344" s="128">
        <f t="shared" si="5295"/>
        <v>13265390.287827652</v>
      </c>
      <c r="CW344" s="128">
        <f t="shared" si="5295"/>
        <v>0</v>
      </c>
      <c r="CX344" s="128">
        <f t="shared" si="5295"/>
        <v>0</v>
      </c>
      <c r="CY344" s="128">
        <f t="shared" si="5295"/>
        <v>0</v>
      </c>
      <c r="CZ344" s="128">
        <f t="shared" si="5295"/>
        <v>0</v>
      </c>
      <c r="DA344" s="128">
        <f t="shared" si="5295"/>
        <v>0</v>
      </c>
      <c r="DB344" s="128">
        <f t="shared" ref="DB344:EB344" si="5296">SUM(DB87,DB156,DB246,DB336,DB342)</f>
        <v>0</v>
      </c>
      <c r="DC344" s="128">
        <f t="shared" si="5296"/>
        <v>0</v>
      </c>
      <c r="DD344" s="128">
        <f t="shared" si="5296"/>
        <v>0</v>
      </c>
      <c r="DE344" s="128">
        <f t="shared" si="5296"/>
        <v>0</v>
      </c>
      <c r="DF344" s="128">
        <f t="shared" si="5296"/>
        <v>0</v>
      </c>
      <c r="DG344" s="128">
        <f t="shared" si="5296"/>
        <v>0</v>
      </c>
      <c r="DH344" s="128">
        <f t="shared" si="5296"/>
        <v>13728367.009075133</v>
      </c>
      <c r="DI344" s="128">
        <f t="shared" si="5296"/>
        <v>0</v>
      </c>
      <c r="DJ344" s="128">
        <f t="shared" si="5296"/>
        <v>0</v>
      </c>
      <c r="DK344" s="128">
        <f t="shared" si="5296"/>
        <v>0</v>
      </c>
      <c r="DL344" s="128">
        <f t="shared" si="5296"/>
        <v>0</v>
      </c>
      <c r="DM344" s="128">
        <f t="shared" si="5296"/>
        <v>0</v>
      </c>
      <c r="DN344" s="128">
        <f t="shared" si="5296"/>
        <v>0</v>
      </c>
      <c r="DO344" s="128">
        <f t="shared" si="5296"/>
        <v>0</v>
      </c>
      <c r="DP344" s="128">
        <f t="shared" si="5296"/>
        <v>0</v>
      </c>
      <c r="DQ344" s="128">
        <f t="shared" si="5296"/>
        <v>0</v>
      </c>
      <c r="DR344" s="128">
        <f t="shared" si="5296"/>
        <v>0</v>
      </c>
      <c r="DS344" s="128">
        <f t="shared" si="5296"/>
        <v>0</v>
      </c>
      <c r="DT344" s="128">
        <f t="shared" si="5296"/>
        <v>14208859.854392767</v>
      </c>
      <c r="DU344" s="128">
        <f t="shared" si="5296"/>
        <v>0</v>
      </c>
      <c r="DV344" s="128">
        <f t="shared" si="5296"/>
        <v>0</v>
      </c>
      <c r="DW344" s="128">
        <f t="shared" si="5296"/>
        <v>0</v>
      </c>
      <c r="DX344" s="128">
        <f t="shared" si="5296"/>
        <v>0</v>
      </c>
      <c r="DY344" s="128">
        <f t="shared" si="5296"/>
        <v>0</v>
      </c>
      <c r="DZ344" s="128">
        <f t="shared" si="5296"/>
        <v>0</v>
      </c>
      <c r="EA344" s="128">
        <f t="shared" si="5296"/>
        <v>0</v>
      </c>
      <c r="EB344" s="128">
        <f t="shared" si="5296"/>
        <v>0</v>
      </c>
    </row>
    <row r="345" spans="1:132" x14ac:dyDescent="0.25"/>
    <row r="346" spans="1:132" ht="13" x14ac:dyDescent="0.3">
      <c r="A346" s="59">
        <f>IF(H349=D349,0,1)</f>
        <v>0</v>
      </c>
      <c r="B346" s="108" t="str">
        <f>Assumptions!B88</f>
        <v>Saleyards</v>
      </c>
      <c r="C346" s="108"/>
      <c r="D346" s="108"/>
      <c r="E346" s="108"/>
      <c r="F346" s="108"/>
      <c r="G346" s="108"/>
      <c r="H346" s="108"/>
      <c r="I346" s="108"/>
    </row>
    <row r="347" spans="1:132" ht="13" x14ac:dyDescent="0.3">
      <c r="C347" s="2" t="s">
        <v>419</v>
      </c>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row>
    <row r="348" spans="1:132" outlineLevel="1" x14ac:dyDescent="0.25">
      <c r="C348" t="s">
        <v>339</v>
      </c>
      <c r="D348" s="79">
        <f>Costs!K172</f>
        <v>44927</v>
      </c>
      <c r="E348" s="16">
        <f>Costs!K173</f>
        <v>12</v>
      </c>
      <c r="F348" s="61">
        <f>EDATE(D348,E348)</f>
        <v>45292</v>
      </c>
      <c r="G348" s="52" t="s">
        <v>215</v>
      </c>
      <c r="H348" s="50">
        <f>SUM(J348:EB348)</f>
        <v>1</v>
      </c>
      <c r="J348" s="130">
        <f t="shared" ref="J348:AO348" si="5297">IFERROR(IF(AND(J$6&gt;=$D348,J$7&lt;=$F348),1,0)*1/(YEARFRAC($D348,$F348)*MiY),0)+IF(AND($D348=$F348,J$6&lt;=$D348,J$7&gt;=$F348),1)</f>
        <v>8.3333333333333329E-2</v>
      </c>
      <c r="K348" s="130">
        <f t="shared" si="5297"/>
        <v>8.3333333333333329E-2</v>
      </c>
      <c r="L348" s="130">
        <f t="shared" si="5297"/>
        <v>8.3333333333333329E-2</v>
      </c>
      <c r="M348" s="130">
        <f t="shared" si="5297"/>
        <v>8.3333333333333329E-2</v>
      </c>
      <c r="N348" s="130">
        <f t="shared" si="5297"/>
        <v>8.3333333333333329E-2</v>
      </c>
      <c r="O348" s="130">
        <f t="shared" si="5297"/>
        <v>8.3333333333333329E-2</v>
      </c>
      <c r="P348" s="130">
        <f t="shared" si="5297"/>
        <v>8.3333333333333329E-2</v>
      </c>
      <c r="Q348" s="130">
        <f t="shared" si="5297"/>
        <v>8.3333333333333329E-2</v>
      </c>
      <c r="R348" s="130">
        <f t="shared" si="5297"/>
        <v>8.3333333333333329E-2</v>
      </c>
      <c r="S348" s="130">
        <f t="shared" si="5297"/>
        <v>8.3333333333333329E-2</v>
      </c>
      <c r="T348" s="130">
        <f t="shared" si="5297"/>
        <v>8.3333333333333329E-2</v>
      </c>
      <c r="U348" s="130">
        <f t="shared" si="5297"/>
        <v>8.3333333333333329E-2</v>
      </c>
      <c r="V348" s="130">
        <f t="shared" si="5297"/>
        <v>0</v>
      </c>
      <c r="W348" s="130">
        <f t="shared" si="5297"/>
        <v>0</v>
      </c>
      <c r="X348" s="130">
        <f t="shared" si="5297"/>
        <v>0</v>
      </c>
      <c r="Y348" s="130">
        <f t="shared" si="5297"/>
        <v>0</v>
      </c>
      <c r="Z348" s="130">
        <f t="shared" si="5297"/>
        <v>0</v>
      </c>
      <c r="AA348" s="130">
        <f t="shared" si="5297"/>
        <v>0</v>
      </c>
      <c r="AB348" s="130">
        <f t="shared" si="5297"/>
        <v>0</v>
      </c>
      <c r="AC348" s="130">
        <f t="shared" si="5297"/>
        <v>0</v>
      </c>
      <c r="AD348" s="130">
        <f t="shared" si="5297"/>
        <v>0</v>
      </c>
      <c r="AE348" s="130">
        <f t="shared" si="5297"/>
        <v>0</v>
      </c>
      <c r="AF348" s="130">
        <f t="shared" si="5297"/>
        <v>0</v>
      </c>
      <c r="AG348" s="130">
        <f t="shared" si="5297"/>
        <v>0</v>
      </c>
      <c r="AH348" s="130">
        <f t="shared" si="5297"/>
        <v>0</v>
      </c>
      <c r="AI348" s="130">
        <f t="shared" si="5297"/>
        <v>0</v>
      </c>
      <c r="AJ348" s="130">
        <f t="shared" si="5297"/>
        <v>0</v>
      </c>
      <c r="AK348" s="130">
        <f t="shared" si="5297"/>
        <v>0</v>
      </c>
      <c r="AL348" s="130">
        <f t="shared" si="5297"/>
        <v>0</v>
      </c>
      <c r="AM348" s="130">
        <f t="shared" si="5297"/>
        <v>0</v>
      </c>
      <c r="AN348" s="130">
        <f t="shared" si="5297"/>
        <v>0</v>
      </c>
      <c r="AO348" s="130">
        <f t="shared" si="5297"/>
        <v>0</v>
      </c>
      <c r="AP348" s="130">
        <f t="shared" ref="AP348:BU348" si="5298">IFERROR(IF(AND(AP$6&gt;=$D348,AP$7&lt;=$F348),1,0)*1/(YEARFRAC($D348,$F348)*MiY),0)+IF(AND($D348=$F348,AP$6&lt;=$D348,AP$7&gt;=$F348),1)</f>
        <v>0</v>
      </c>
      <c r="AQ348" s="130">
        <f t="shared" si="5298"/>
        <v>0</v>
      </c>
      <c r="AR348" s="130">
        <f t="shared" si="5298"/>
        <v>0</v>
      </c>
      <c r="AS348" s="130">
        <f t="shared" si="5298"/>
        <v>0</v>
      </c>
      <c r="AT348" s="130">
        <f t="shared" si="5298"/>
        <v>0</v>
      </c>
      <c r="AU348" s="130">
        <f t="shared" si="5298"/>
        <v>0</v>
      </c>
      <c r="AV348" s="130">
        <f t="shared" si="5298"/>
        <v>0</v>
      </c>
      <c r="AW348" s="130">
        <f t="shared" si="5298"/>
        <v>0</v>
      </c>
      <c r="AX348" s="130">
        <f t="shared" si="5298"/>
        <v>0</v>
      </c>
      <c r="AY348" s="130">
        <f t="shared" si="5298"/>
        <v>0</v>
      </c>
      <c r="AZ348" s="130">
        <f t="shared" si="5298"/>
        <v>0</v>
      </c>
      <c r="BA348" s="130">
        <f t="shared" si="5298"/>
        <v>0</v>
      </c>
      <c r="BB348" s="130">
        <f t="shared" si="5298"/>
        <v>0</v>
      </c>
      <c r="BC348" s="130">
        <f t="shared" si="5298"/>
        <v>0</v>
      </c>
      <c r="BD348" s="130">
        <f t="shared" si="5298"/>
        <v>0</v>
      </c>
      <c r="BE348" s="130">
        <f t="shared" si="5298"/>
        <v>0</v>
      </c>
      <c r="BF348" s="130">
        <f t="shared" si="5298"/>
        <v>0</v>
      </c>
      <c r="BG348" s="130">
        <f t="shared" si="5298"/>
        <v>0</v>
      </c>
      <c r="BH348" s="130">
        <f t="shared" si="5298"/>
        <v>0</v>
      </c>
      <c r="BI348" s="130">
        <f t="shared" si="5298"/>
        <v>0</v>
      </c>
      <c r="BJ348" s="130">
        <f t="shared" si="5298"/>
        <v>0</v>
      </c>
      <c r="BK348" s="130">
        <f t="shared" si="5298"/>
        <v>0</v>
      </c>
      <c r="BL348" s="130">
        <f t="shared" si="5298"/>
        <v>0</v>
      </c>
      <c r="BM348" s="130">
        <f t="shared" si="5298"/>
        <v>0</v>
      </c>
      <c r="BN348" s="130">
        <f t="shared" si="5298"/>
        <v>0</v>
      </c>
      <c r="BO348" s="130">
        <f t="shared" si="5298"/>
        <v>0</v>
      </c>
      <c r="BP348" s="130">
        <f t="shared" si="5298"/>
        <v>0</v>
      </c>
      <c r="BQ348" s="130">
        <f t="shared" si="5298"/>
        <v>0</v>
      </c>
      <c r="BR348" s="130">
        <f t="shared" si="5298"/>
        <v>0</v>
      </c>
      <c r="BS348" s="130">
        <f t="shared" si="5298"/>
        <v>0</v>
      </c>
      <c r="BT348" s="130">
        <f t="shared" si="5298"/>
        <v>0</v>
      </c>
      <c r="BU348" s="130">
        <f t="shared" si="5298"/>
        <v>0</v>
      </c>
      <c r="BV348" s="130">
        <f t="shared" ref="BV348:DA348" si="5299">IFERROR(IF(AND(BV$6&gt;=$D348,BV$7&lt;=$F348),1,0)*1/(YEARFRAC($D348,$F348)*MiY),0)+IF(AND($D348=$F348,BV$6&lt;=$D348,BV$7&gt;=$F348),1)</f>
        <v>0</v>
      </c>
      <c r="BW348" s="130">
        <f t="shared" si="5299"/>
        <v>0</v>
      </c>
      <c r="BX348" s="130">
        <f t="shared" si="5299"/>
        <v>0</v>
      </c>
      <c r="BY348" s="130">
        <f t="shared" si="5299"/>
        <v>0</v>
      </c>
      <c r="BZ348" s="130">
        <f t="shared" si="5299"/>
        <v>0</v>
      </c>
      <c r="CA348" s="130">
        <f t="shared" si="5299"/>
        <v>0</v>
      </c>
      <c r="CB348" s="130">
        <f t="shared" si="5299"/>
        <v>0</v>
      </c>
      <c r="CC348" s="130">
        <f t="shared" si="5299"/>
        <v>0</v>
      </c>
      <c r="CD348" s="130">
        <f t="shared" si="5299"/>
        <v>0</v>
      </c>
      <c r="CE348" s="130">
        <f t="shared" si="5299"/>
        <v>0</v>
      </c>
      <c r="CF348" s="130">
        <f t="shared" si="5299"/>
        <v>0</v>
      </c>
      <c r="CG348" s="130">
        <f t="shared" si="5299"/>
        <v>0</v>
      </c>
      <c r="CH348" s="130">
        <f t="shared" si="5299"/>
        <v>0</v>
      </c>
      <c r="CI348" s="130">
        <f t="shared" si="5299"/>
        <v>0</v>
      </c>
      <c r="CJ348" s="130">
        <f t="shared" si="5299"/>
        <v>0</v>
      </c>
      <c r="CK348" s="130">
        <f t="shared" si="5299"/>
        <v>0</v>
      </c>
      <c r="CL348" s="130">
        <f t="shared" si="5299"/>
        <v>0</v>
      </c>
      <c r="CM348" s="130">
        <f t="shared" si="5299"/>
        <v>0</v>
      </c>
      <c r="CN348" s="130">
        <f t="shared" si="5299"/>
        <v>0</v>
      </c>
      <c r="CO348" s="130">
        <f t="shared" si="5299"/>
        <v>0</v>
      </c>
      <c r="CP348" s="130">
        <f t="shared" si="5299"/>
        <v>0</v>
      </c>
      <c r="CQ348" s="130">
        <f t="shared" si="5299"/>
        <v>0</v>
      </c>
      <c r="CR348" s="130">
        <f t="shared" si="5299"/>
        <v>0</v>
      </c>
      <c r="CS348" s="130">
        <f t="shared" si="5299"/>
        <v>0</v>
      </c>
      <c r="CT348" s="130">
        <f t="shared" si="5299"/>
        <v>0</v>
      </c>
      <c r="CU348" s="130">
        <f t="shared" si="5299"/>
        <v>0</v>
      </c>
      <c r="CV348" s="130">
        <f t="shared" si="5299"/>
        <v>0</v>
      </c>
      <c r="CW348" s="130">
        <f t="shared" si="5299"/>
        <v>0</v>
      </c>
      <c r="CX348" s="130">
        <f t="shared" si="5299"/>
        <v>0</v>
      </c>
      <c r="CY348" s="130">
        <f t="shared" si="5299"/>
        <v>0</v>
      </c>
      <c r="CZ348" s="130">
        <f t="shared" si="5299"/>
        <v>0</v>
      </c>
      <c r="DA348" s="130">
        <f t="shared" si="5299"/>
        <v>0</v>
      </c>
      <c r="DB348" s="130">
        <f t="shared" ref="DB348:EB348" si="5300">IFERROR(IF(AND(DB$6&gt;=$D348,DB$7&lt;=$F348),1,0)*1/(YEARFRAC($D348,$F348)*MiY),0)+IF(AND($D348=$F348,DB$6&lt;=$D348,DB$7&gt;=$F348),1)</f>
        <v>0</v>
      </c>
      <c r="DC348" s="130">
        <f t="shared" si="5300"/>
        <v>0</v>
      </c>
      <c r="DD348" s="130">
        <f t="shared" si="5300"/>
        <v>0</v>
      </c>
      <c r="DE348" s="130">
        <f t="shared" si="5300"/>
        <v>0</v>
      </c>
      <c r="DF348" s="130">
        <f t="shared" si="5300"/>
        <v>0</v>
      </c>
      <c r="DG348" s="130">
        <f t="shared" si="5300"/>
        <v>0</v>
      </c>
      <c r="DH348" s="130">
        <f t="shared" si="5300"/>
        <v>0</v>
      </c>
      <c r="DI348" s="130">
        <f t="shared" si="5300"/>
        <v>0</v>
      </c>
      <c r="DJ348" s="130">
        <f t="shared" si="5300"/>
        <v>0</v>
      </c>
      <c r="DK348" s="130">
        <f t="shared" si="5300"/>
        <v>0</v>
      </c>
      <c r="DL348" s="130">
        <f t="shared" si="5300"/>
        <v>0</v>
      </c>
      <c r="DM348" s="130">
        <f t="shared" si="5300"/>
        <v>0</v>
      </c>
      <c r="DN348" s="130">
        <f t="shared" si="5300"/>
        <v>0</v>
      </c>
      <c r="DO348" s="130">
        <f t="shared" si="5300"/>
        <v>0</v>
      </c>
      <c r="DP348" s="130">
        <f t="shared" si="5300"/>
        <v>0</v>
      </c>
      <c r="DQ348" s="130">
        <f t="shared" si="5300"/>
        <v>0</v>
      </c>
      <c r="DR348" s="130">
        <f t="shared" si="5300"/>
        <v>0</v>
      </c>
      <c r="DS348" s="130">
        <f t="shared" si="5300"/>
        <v>0</v>
      </c>
      <c r="DT348" s="130">
        <f t="shared" si="5300"/>
        <v>0</v>
      </c>
      <c r="DU348" s="130">
        <f t="shared" si="5300"/>
        <v>0</v>
      </c>
      <c r="DV348" s="130">
        <f t="shared" si="5300"/>
        <v>0</v>
      </c>
      <c r="DW348" s="130">
        <f t="shared" si="5300"/>
        <v>0</v>
      </c>
      <c r="DX348" s="130">
        <f t="shared" si="5300"/>
        <v>0</v>
      </c>
      <c r="DY348" s="130">
        <f t="shared" si="5300"/>
        <v>0</v>
      </c>
      <c r="DZ348" s="130">
        <f t="shared" si="5300"/>
        <v>0</v>
      </c>
      <c r="EA348" s="130">
        <f t="shared" si="5300"/>
        <v>0</v>
      </c>
      <c r="EB348" s="130">
        <f t="shared" si="5300"/>
        <v>0</v>
      </c>
    </row>
    <row r="349" spans="1:132" outlineLevel="1" x14ac:dyDescent="0.25">
      <c r="C349" t="s">
        <v>422</v>
      </c>
      <c r="D349" s="16">
        <f>Costs!K188</f>
        <v>2582878.7499986882</v>
      </c>
      <c r="G349" s="52" t="s">
        <v>220</v>
      </c>
      <c r="H349" s="66">
        <f t="shared" ref="H349:H351" si="5301">SUM(J349:EB349)</f>
        <v>2582878.7499986882</v>
      </c>
      <c r="J349" s="29">
        <f t="shared" ref="J349" si="5302">$D349*J348</f>
        <v>215239.895833224</v>
      </c>
      <c r="K349" s="29">
        <f t="shared" ref="K349:BV349" si="5303">$D349*K348</f>
        <v>215239.895833224</v>
      </c>
      <c r="L349" s="29">
        <f t="shared" si="5303"/>
        <v>215239.895833224</v>
      </c>
      <c r="M349" s="29">
        <f t="shared" si="5303"/>
        <v>215239.895833224</v>
      </c>
      <c r="N349" s="29">
        <f t="shared" si="5303"/>
        <v>215239.895833224</v>
      </c>
      <c r="O349" s="29">
        <f t="shared" si="5303"/>
        <v>215239.895833224</v>
      </c>
      <c r="P349" s="29">
        <f t="shared" si="5303"/>
        <v>215239.895833224</v>
      </c>
      <c r="Q349" s="29">
        <f t="shared" si="5303"/>
        <v>215239.895833224</v>
      </c>
      <c r="R349" s="29">
        <f t="shared" si="5303"/>
        <v>215239.895833224</v>
      </c>
      <c r="S349" s="29">
        <f t="shared" si="5303"/>
        <v>215239.895833224</v>
      </c>
      <c r="T349" s="29">
        <f t="shared" si="5303"/>
        <v>215239.895833224</v>
      </c>
      <c r="U349" s="29">
        <f t="shared" si="5303"/>
        <v>215239.895833224</v>
      </c>
      <c r="V349" s="29">
        <f t="shared" si="5303"/>
        <v>0</v>
      </c>
      <c r="W349" s="29">
        <f t="shared" si="5303"/>
        <v>0</v>
      </c>
      <c r="X349" s="29">
        <f t="shared" si="5303"/>
        <v>0</v>
      </c>
      <c r="Y349" s="29">
        <f t="shared" si="5303"/>
        <v>0</v>
      </c>
      <c r="Z349" s="29">
        <f t="shared" si="5303"/>
        <v>0</v>
      </c>
      <c r="AA349" s="29">
        <f t="shared" si="5303"/>
        <v>0</v>
      </c>
      <c r="AB349" s="29">
        <f t="shared" si="5303"/>
        <v>0</v>
      </c>
      <c r="AC349" s="29">
        <f t="shared" si="5303"/>
        <v>0</v>
      </c>
      <c r="AD349" s="29">
        <f t="shared" si="5303"/>
        <v>0</v>
      </c>
      <c r="AE349" s="29">
        <f t="shared" si="5303"/>
        <v>0</v>
      </c>
      <c r="AF349" s="29">
        <f t="shared" si="5303"/>
        <v>0</v>
      </c>
      <c r="AG349" s="29">
        <f t="shared" si="5303"/>
        <v>0</v>
      </c>
      <c r="AH349" s="29">
        <f t="shared" si="5303"/>
        <v>0</v>
      </c>
      <c r="AI349" s="29">
        <f t="shared" si="5303"/>
        <v>0</v>
      </c>
      <c r="AJ349" s="29">
        <f t="shared" si="5303"/>
        <v>0</v>
      </c>
      <c r="AK349" s="29">
        <f t="shared" si="5303"/>
        <v>0</v>
      </c>
      <c r="AL349" s="29">
        <f t="shared" si="5303"/>
        <v>0</v>
      </c>
      <c r="AM349" s="29">
        <f t="shared" si="5303"/>
        <v>0</v>
      </c>
      <c r="AN349" s="29">
        <f t="shared" si="5303"/>
        <v>0</v>
      </c>
      <c r="AO349" s="29">
        <f t="shared" si="5303"/>
        <v>0</v>
      </c>
      <c r="AP349" s="29">
        <f t="shared" si="5303"/>
        <v>0</v>
      </c>
      <c r="AQ349" s="29">
        <f t="shared" si="5303"/>
        <v>0</v>
      </c>
      <c r="AR349" s="29">
        <f t="shared" si="5303"/>
        <v>0</v>
      </c>
      <c r="AS349" s="29">
        <f t="shared" si="5303"/>
        <v>0</v>
      </c>
      <c r="AT349" s="29">
        <f t="shared" si="5303"/>
        <v>0</v>
      </c>
      <c r="AU349" s="29">
        <f t="shared" si="5303"/>
        <v>0</v>
      </c>
      <c r="AV349" s="29">
        <f t="shared" si="5303"/>
        <v>0</v>
      </c>
      <c r="AW349" s="29">
        <f t="shared" si="5303"/>
        <v>0</v>
      </c>
      <c r="AX349" s="29">
        <f t="shared" si="5303"/>
        <v>0</v>
      </c>
      <c r="AY349" s="29">
        <f t="shared" si="5303"/>
        <v>0</v>
      </c>
      <c r="AZ349" s="29">
        <f t="shared" si="5303"/>
        <v>0</v>
      </c>
      <c r="BA349" s="29">
        <f t="shared" si="5303"/>
        <v>0</v>
      </c>
      <c r="BB349" s="29">
        <f t="shared" si="5303"/>
        <v>0</v>
      </c>
      <c r="BC349" s="29">
        <f t="shared" si="5303"/>
        <v>0</v>
      </c>
      <c r="BD349" s="29">
        <f t="shared" si="5303"/>
        <v>0</v>
      </c>
      <c r="BE349" s="29">
        <f t="shared" si="5303"/>
        <v>0</v>
      </c>
      <c r="BF349" s="29">
        <f t="shared" si="5303"/>
        <v>0</v>
      </c>
      <c r="BG349" s="29">
        <f t="shared" si="5303"/>
        <v>0</v>
      </c>
      <c r="BH349" s="29">
        <f t="shared" si="5303"/>
        <v>0</v>
      </c>
      <c r="BI349" s="29">
        <f t="shared" si="5303"/>
        <v>0</v>
      </c>
      <c r="BJ349" s="29">
        <f t="shared" si="5303"/>
        <v>0</v>
      </c>
      <c r="BK349" s="29">
        <f t="shared" si="5303"/>
        <v>0</v>
      </c>
      <c r="BL349" s="29">
        <f t="shared" si="5303"/>
        <v>0</v>
      </c>
      <c r="BM349" s="29">
        <f t="shared" si="5303"/>
        <v>0</v>
      </c>
      <c r="BN349" s="29">
        <f t="shared" si="5303"/>
        <v>0</v>
      </c>
      <c r="BO349" s="29">
        <f t="shared" si="5303"/>
        <v>0</v>
      </c>
      <c r="BP349" s="29">
        <f t="shared" si="5303"/>
        <v>0</v>
      </c>
      <c r="BQ349" s="29">
        <f t="shared" si="5303"/>
        <v>0</v>
      </c>
      <c r="BR349" s="29">
        <f t="shared" si="5303"/>
        <v>0</v>
      </c>
      <c r="BS349" s="29">
        <f t="shared" si="5303"/>
        <v>0</v>
      </c>
      <c r="BT349" s="29">
        <f t="shared" si="5303"/>
        <v>0</v>
      </c>
      <c r="BU349" s="29">
        <f t="shared" si="5303"/>
        <v>0</v>
      </c>
      <c r="BV349" s="29">
        <f t="shared" si="5303"/>
        <v>0</v>
      </c>
      <c r="BW349" s="29">
        <f t="shared" ref="BW349:EB349" si="5304">$D349*BW348</f>
        <v>0</v>
      </c>
      <c r="BX349" s="29">
        <f t="shared" si="5304"/>
        <v>0</v>
      </c>
      <c r="BY349" s="29">
        <f t="shared" si="5304"/>
        <v>0</v>
      </c>
      <c r="BZ349" s="29">
        <f t="shared" si="5304"/>
        <v>0</v>
      </c>
      <c r="CA349" s="29">
        <f t="shared" si="5304"/>
        <v>0</v>
      </c>
      <c r="CB349" s="29">
        <f t="shared" si="5304"/>
        <v>0</v>
      </c>
      <c r="CC349" s="29">
        <f t="shared" si="5304"/>
        <v>0</v>
      </c>
      <c r="CD349" s="29">
        <f t="shared" si="5304"/>
        <v>0</v>
      </c>
      <c r="CE349" s="29">
        <f t="shared" si="5304"/>
        <v>0</v>
      </c>
      <c r="CF349" s="29">
        <f t="shared" si="5304"/>
        <v>0</v>
      </c>
      <c r="CG349" s="29">
        <f t="shared" si="5304"/>
        <v>0</v>
      </c>
      <c r="CH349" s="29">
        <f t="shared" si="5304"/>
        <v>0</v>
      </c>
      <c r="CI349" s="29">
        <f t="shared" si="5304"/>
        <v>0</v>
      </c>
      <c r="CJ349" s="29">
        <f t="shared" si="5304"/>
        <v>0</v>
      </c>
      <c r="CK349" s="29">
        <f t="shared" si="5304"/>
        <v>0</v>
      </c>
      <c r="CL349" s="29">
        <f t="shared" si="5304"/>
        <v>0</v>
      </c>
      <c r="CM349" s="29">
        <f t="shared" si="5304"/>
        <v>0</v>
      </c>
      <c r="CN349" s="29">
        <f t="shared" si="5304"/>
        <v>0</v>
      </c>
      <c r="CO349" s="29">
        <f t="shared" si="5304"/>
        <v>0</v>
      </c>
      <c r="CP349" s="29">
        <f t="shared" si="5304"/>
        <v>0</v>
      </c>
      <c r="CQ349" s="29">
        <f t="shared" si="5304"/>
        <v>0</v>
      </c>
      <c r="CR349" s="29">
        <f t="shared" si="5304"/>
        <v>0</v>
      </c>
      <c r="CS349" s="29">
        <f t="shared" si="5304"/>
        <v>0</v>
      </c>
      <c r="CT349" s="29">
        <f t="shared" si="5304"/>
        <v>0</v>
      </c>
      <c r="CU349" s="29">
        <f t="shared" si="5304"/>
        <v>0</v>
      </c>
      <c r="CV349" s="29">
        <f t="shared" si="5304"/>
        <v>0</v>
      </c>
      <c r="CW349" s="29">
        <f t="shared" si="5304"/>
        <v>0</v>
      </c>
      <c r="CX349" s="29">
        <f t="shared" si="5304"/>
        <v>0</v>
      </c>
      <c r="CY349" s="29">
        <f t="shared" si="5304"/>
        <v>0</v>
      </c>
      <c r="CZ349" s="29">
        <f t="shared" si="5304"/>
        <v>0</v>
      </c>
      <c r="DA349" s="29">
        <f t="shared" si="5304"/>
        <v>0</v>
      </c>
      <c r="DB349" s="29">
        <f t="shared" si="5304"/>
        <v>0</v>
      </c>
      <c r="DC349" s="29">
        <f t="shared" si="5304"/>
        <v>0</v>
      </c>
      <c r="DD349" s="29">
        <f t="shared" si="5304"/>
        <v>0</v>
      </c>
      <c r="DE349" s="29">
        <f t="shared" si="5304"/>
        <v>0</v>
      </c>
      <c r="DF349" s="29">
        <f t="shared" si="5304"/>
        <v>0</v>
      </c>
      <c r="DG349" s="29">
        <f t="shared" si="5304"/>
        <v>0</v>
      </c>
      <c r="DH349" s="29">
        <f t="shared" si="5304"/>
        <v>0</v>
      </c>
      <c r="DI349" s="29">
        <f t="shared" si="5304"/>
        <v>0</v>
      </c>
      <c r="DJ349" s="29">
        <f t="shared" si="5304"/>
        <v>0</v>
      </c>
      <c r="DK349" s="29">
        <f t="shared" si="5304"/>
        <v>0</v>
      </c>
      <c r="DL349" s="29">
        <f t="shared" si="5304"/>
        <v>0</v>
      </c>
      <c r="DM349" s="29">
        <f t="shared" si="5304"/>
        <v>0</v>
      </c>
      <c r="DN349" s="29">
        <f t="shared" si="5304"/>
        <v>0</v>
      </c>
      <c r="DO349" s="29">
        <f t="shared" si="5304"/>
        <v>0</v>
      </c>
      <c r="DP349" s="29">
        <f t="shared" si="5304"/>
        <v>0</v>
      </c>
      <c r="DQ349" s="29">
        <f t="shared" si="5304"/>
        <v>0</v>
      </c>
      <c r="DR349" s="29">
        <f t="shared" si="5304"/>
        <v>0</v>
      </c>
      <c r="DS349" s="29">
        <f t="shared" si="5304"/>
        <v>0</v>
      </c>
      <c r="DT349" s="29">
        <f t="shared" si="5304"/>
        <v>0</v>
      </c>
      <c r="DU349" s="29">
        <f t="shared" si="5304"/>
        <v>0</v>
      </c>
      <c r="DV349" s="29">
        <f t="shared" si="5304"/>
        <v>0</v>
      </c>
      <c r="DW349" s="29">
        <f t="shared" si="5304"/>
        <v>0</v>
      </c>
      <c r="DX349" s="29">
        <f t="shared" si="5304"/>
        <v>0</v>
      </c>
      <c r="DY349" s="29">
        <f t="shared" si="5304"/>
        <v>0</v>
      </c>
      <c r="DZ349" s="29">
        <f t="shared" si="5304"/>
        <v>0</v>
      </c>
      <c r="EA349" s="29">
        <f t="shared" si="5304"/>
        <v>0</v>
      </c>
      <c r="EB349" s="29">
        <f t="shared" si="5304"/>
        <v>0</v>
      </c>
    </row>
    <row r="350" spans="1:132" outlineLevel="1" x14ac:dyDescent="0.25">
      <c r="C350" s="34" t="s">
        <v>417</v>
      </c>
      <c r="D350" s="34"/>
      <c r="E350" s="34"/>
      <c r="F350" s="34"/>
      <c r="G350" s="67" t="s">
        <v>215</v>
      </c>
      <c r="H350" s="34"/>
      <c r="I350" s="34"/>
      <c r="J350" s="126">
        <f>J$13</f>
        <v>1</v>
      </c>
      <c r="K350" s="126">
        <f t="shared" ref="K350:BV350" si="5305">K$13</f>
        <v>1.0026792493128671</v>
      </c>
      <c r="L350" s="126">
        <f t="shared" si="5305"/>
        <v>1.0056539350998608</v>
      </c>
      <c r="M350" s="126">
        <f t="shared" si="5305"/>
        <v>1.0085410656939733</v>
      </c>
      <c r="N350" s="126">
        <f t="shared" si="5305"/>
        <v>1.0114364849476103</v>
      </c>
      <c r="O350" s="126">
        <f t="shared" si="5305"/>
        <v>1.0143402166566737</v>
      </c>
      <c r="P350" s="126">
        <f t="shared" si="5305"/>
        <v>1.0172522846853813</v>
      </c>
      <c r="Q350" s="126">
        <f t="shared" si="5305"/>
        <v>1.0201727129664624</v>
      </c>
      <c r="R350" s="126">
        <f t="shared" si="5305"/>
        <v>1.0231015255013547</v>
      </c>
      <c r="S350" s="126">
        <f t="shared" si="5305"/>
        <v>1.0260387463604019</v>
      </c>
      <c r="T350" s="126">
        <f t="shared" si="5305"/>
        <v>1.028984399683051</v>
      </c>
      <c r="U350" s="126">
        <f t="shared" si="5305"/>
        <v>1.0319385096780509</v>
      </c>
      <c r="V350" s="126">
        <f t="shared" si="5305"/>
        <v>1.0349011006236515</v>
      </c>
      <c r="W350" s="126">
        <f t="shared" si="5305"/>
        <v>1.0377730230388176</v>
      </c>
      <c r="X350" s="126">
        <f t="shared" si="5305"/>
        <v>1.0408518228283561</v>
      </c>
      <c r="Y350" s="126">
        <f t="shared" si="5305"/>
        <v>1.0438400029932626</v>
      </c>
      <c r="Z350" s="126">
        <f t="shared" si="5305"/>
        <v>1.046836761920777</v>
      </c>
      <c r="AA350" s="126">
        <f t="shared" si="5305"/>
        <v>1.0498421242396576</v>
      </c>
      <c r="AB350" s="126">
        <f t="shared" si="5305"/>
        <v>1.05285611464937</v>
      </c>
      <c r="AC350" s="126">
        <f t="shared" si="5305"/>
        <v>1.0558787579202888</v>
      </c>
      <c r="AD350" s="126">
        <f t="shared" si="5305"/>
        <v>1.0589100788939025</v>
      </c>
      <c r="AE350" s="126">
        <f t="shared" si="5305"/>
        <v>1.0619501024830165</v>
      </c>
      <c r="AF350" s="126">
        <f t="shared" si="5305"/>
        <v>1.0649988536719583</v>
      </c>
      <c r="AG350" s="126">
        <f t="shared" si="5305"/>
        <v>1.0680563575167832</v>
      </c>
      <c r="AH350" s="126">
        <f t="shared" si="5305"/>
        <v>1.0711226391454798</v>
      </c>
      <c r="AI350" s="126">
        <f t="shared" si="5305"/>
        <v>1.0739924437404067</v>
      </c>
      <c r="AJ350" s="126">
        <f t="shared" si="5305"/>
        <v>1.0771786970311998</v>
      </c>
      <c r="AK350" s="126">
        <f t="shared" si="5305"/>
        <v>1.0802711679727233</v>
      </c>
      <c r="AL350" s="126">
        <f t="shared" si="5305"/>
        <v>1.0833725170851116</v>
      </c>
      <c r="AM350" s="126">
        <f t="shared" si="5305"/>
        <v>1.0864827698566941</v>
      </c>
      <c r="AN350" s="126">
        <f t="shared" si="5305"/>
        <v>1.0896019518489746</v>
      </c>
      <c r="AO350" s="126">
        <f t="shared" si="5305"/>
        <v>1.0927300886968412</v>
      </c>
      <c r="AP350" s="126">
        <f t="shared" si="5305"/>
        <v>1.0958672061087775</v>
      </c>
      <c r="AQ350" s="126">
        <f t="shared" si="5305"/>
        <v>1.0990133298670732</v>
      </c>
      <c r="AR350" s="126">
        <f t="shared" si="5305"/>
        <v>1.1021684858280367</v>
      </c>
      <c r="AS350" s="126">
        <f t="shared" si="5305"/>
        <v>1.1053326999222071</v>
      </c>
      <c r="AT350" s="126">
        <f t="shared" si="5305"/>
        <v>1.1085059981545673</v>
      </c>
      <c r="AU350" s="126">
        <f t="shared" si="5305"/>
        <v>1.111475962088432</v>
      </c>
      <c r="AV350" s="126">
        <f t="shared" si="5305"/>
        <v>1.1147734191259395</v>
      </c>
      <c r="AW350" s="126">
        <f t="shared" si="5305"/>
        <v>1.1179738207069689</v>
      </c>
      <c r="AX350" s="126">
        <f t="shared" si="5305"/>
        <v>1.1211834103167977</v>
      </c>
      <c r="AY350" s="126">
        <f t="shared" si="5305"/>
        <v>1.1244022143333261</v>
      </c>
      <c r="AZ350" s="126">
        <f t="shared" si="5305"/>
        <v>1.1276302592101826</v>
      </c>
      <c r="BA350" s="126">
        <f t="shared" si="5305"/>
        <v>1.1308675714769412</v>
      </c>
      <c r="BB350" s="126">
        <f t="shared" si="5305"/>
        <v>1.1341141777393395</v>
      </c>
      <c r="BC350" s="126">
        <f t="shared" si="5305"/>
        <v>1.1373701046794982</v>
      </c>
      <c r="BD350" s="126">
        <f t="shared" si="5305"/>
        <v>1.1406353790561385</v>
      </c>
      <c r="BE350" s="126">
        <f t="shared" si="5305"/>
        <v>1.1439100277048042</v>
      </c>
      <c r="BF350" s="126">
        <f t="shared" si="5305"/>
        <v>1.1471940775380809</v>
      </c>
      <c r="BG350" s="126">
        <f t="shared" si="5305"/>
        <v>1.15026769648205</v>
      </c>
      <c r="BH350" s="126">
        <f t="shared" si="5305"/>
        <v>1.1536802383994258</v>
      </c>
      <c r="BI350" s="126">
        <f t="shared" si="5305"/>
        <v>1.1569923375180708</v>
      </c>
      <c r="BJ350" s="126">
        <f t="shared" si="5305"/>
        <v>1.1603139453378331</v>
      </c>
      <c r="BK350" s="126">
        <f t="shared" si="5305"/>
        <v>1.1636450891572303</v>
      </c>
      <c r="BL350" s="126">
        <f t="shared" si="5305"/>
        <v>1.1669857963531516</v>
      </c>
      <c r="BM350" s="126">
        <f t="shared" si="5305"/>
        <v>1.1703360943810825</v>
      </c>
      <c r="BN350" s="126">
        <f t="shared" si="5305"/>
        <v>1.1736960107753303</v>
      </c>
      <c r="BO350" s="126">
        <f t="shared" si="5305"/>
        <v>1.1770655731492505</v>
      </c>
      <c r="BP350" s="126">
        <f t="shared" si="5305"/>
        <v>1.180444809195474</v>
      </c>
      <c r="BQ350" s="126">
        <f t="shared" si="5305"/>
        <v>1.1838337466861339</v>
      </c>
      <c r="BR350" s="126">
        <f t="shared" si="5305"/>
        <v>1.1872324134730949</v>
      </c>
      <c r="BS350" s="126">
        <f t="shared" si="5305"/>
        <v>1.1905270658589224</v>
      </c>
      <c r="BT350" s="126">
        <f t="shared" si="5305"/>
        <v>1.1940590467434065</v>
      </c>
      <c r="BU350" s="126">
        <f t="shared" si="5305"/>
        <v>1.1974870693312041</v>
      </c>
      <c r="BV350" s="126">
        <f t="shared" si="5305"/>
        <v>1.2009249334246579</v>
      </c>
      <c r="BW350" s="126">
        <f t="shared" ref="BW350:EB350" si="5306">BW$13</f>
        <v>1.204372667277734</v>
      </c>
      <c r="BX350" s="126">
        <f t="shared" si="5306"/>
        <v>1.2078302992255125</v>
      </c>
      <c r="BY350" s="126">
        <f t="shared" si="5306"/>
        <v>1.2112978576844211</v>
      </c>
      <c r="BZ350" s="126">
        <f t="shared" si="5306"/>
        <v>1.2147753711524676</v>
      </c>
      <c r="CA350" s="126">
        <f t="shared" si="5306"/>
        <v>1.2182628682094752</v>
      </c>
      <c r="CB350" s="126">
        <f t="shared" si="5306"/>
        <v>1.2217603775173165</v>
      </c>
      <c r="CC350" s="126">
        <f t="shared" si="5306"/>
        <v>1.2252679278201495</v>
      </c>
      <c r="CD350" s="126">
        <f t="shared" si="5306"/>
        <v>1.2287855479446541</v>
      </c>
      <c r="CE350" s="126">
        <f t="shared" si="5306"/>
        <v>1.232077770779646</v>
      </c>
      <c r="CF350" s="126">
        <f t="shared" si="5306"/>
        <v>1.23573302168438</v>
      </c>
      <c r="CG350" s="126">
        <f t="shared" si="5306"/>
        <v>1.2392806860334544</v>
      </c>
      <c r="CH350" s="126">
        <f t="shared" si="5306"/>
        <v>1.2428385353675644</v>
      </c>
      <c r="CI350" s="126">
        <f t="shared" si="5306"/>
        <v>1.2464065989267703</v>
      </c>
      <c r="CJ350" s="126">
        <f t="shared" si="5306"/>
        <v>1.2499849060350778</v>
      </c>
      <c r="CK350" s="126">
        <f t="shared" si="5306"/>
        <v>1.2535734861006791</v>
      </c>
      <c r="CL350" s="126">
        <f t="shared" si="5306"/>
        <v>1.257172368616194</v>
      </c>
      <c r="CM350" s="126">
        <f t="shared" si="5306"/>
        <v>1.2607815831589126</v>
      </c>
      <c r="CN350" s="126">
        <f t="shared" si="5306"/>
        <v>1.2644011593910389</v>
      </c>
      <c r="CO350" s="126">
        <f t="shared" si="5306"/>
        <v>1.2680311270599336</v>
      </c>
      <c r="CP350" s="126">
        <f t="shared" si="5306"/>
        <v>1.2716715159983594</v>
      </c>
      <c r="CQ350" s="126">
        <f t="shared" si="5306"/>
        <v>1.2750786410337906</v>
      </c>
      <c r="CR350" s="126">
        <f t="shared" si="5306"/>
        <v>1.2788614642181557</v>
      </c>
      <c r="CS350" s="126">
        <f t="shared" si="5306"/>
        <v>1.2825329459576562</v>
      </c>
      <c r="CT350" s="126">
        <f t="shared" si="5306"/>
        <v>1.2862149681493797</v>
      </c>
      <c r="CU350" s="126">
        <f t="shared" si="5306"/>
        <v>1.289907561053897</v>
      </c>
      <c r="CV350" s="126">
        <f t="shared" si="5306"/>
        <v>1.293610755018654</v>
      </c>
      <c r="CW350" s="126">
        <f t="shared" si="5306"/>
        <v>1.2973245804782207</v>
      </c>
      <c r="CX350" s="126">
        <f t="shared" si="5306"/>
        <v>1.3010490679545423</v>
      </c>
      <c r="CY350" s="126">
        <f t="shared" si="5306"/>
        <v>1.304784248057189</v>
      </c>
      <c r="CZ350" s="126">
        <f t="shared" si="5306"/>
        <v>1.3085301514836076</v>
      </c>
      <c r="DA350" s="126">
        <f t="shared" si="5306"/>
        <v>1.3122868090193751</v>
      </c>
      <c r="DB350" s="126">
        <f t="shared" si="5306"/>
        <v>1.3160542515384499</v>
      </c>
      <c r="DC350" s="126">
        <f t="shared" si="5306"/>
        <v>1.3195802889875801</v>
      </c>
      <c r="DD350" s="126">
        <f t="shared" si="5306"/>
        <v>1.323495136864544</v>
      </c>
      <c r="DE350" s="126">
        <f t="shared" si="5306"/>
        <v>1.3272947573576725</v>
      </c>
      <c r="DF350" s="126">
        <f t="shared" si="5306"/>
        <v>1.3311052861764079</v>
      </c>
      <c r="DG350" s="126">
        <f t="shared" si="5306"/>
        <v>1.3349267546374479</v>
      </c>
      <c r="DH350" s="126">
        <f t="shared" si="5306"/>
        <v>1.3387591941473977</v>
      </c>
      <c r="DI350" s="126">
        <f t="shared" si="5306"/>
        <v>1.3426026362030277</v>
      </c>
      <c r="DJ350" s="126">
        <f t="shared" si="5306"/>
        <v>1.3464571123915319</v>
      </c>
      <c r="DK350" s="126">
        <f t="shared" si="5306"/>
        <v>1.3503226543907885</v>
      </c>
      <c r="DL350" s="126">
        <f t="shared" si="5306"/>
        <v>1.3541992939696192</v>
      </c>
      <c r="DM350" s="126">
        <f t="shared" si="5306"/>
        <v>1.358087062988051</v>
      </c>
      <c r="DN350" s="126">
        <f t="shared" si="5306"/>
        <v>1.361985993397578</v>
      </c>
      <c r="DO350" s="126">
        <f t="shared" si="5306"/>
        <v>1.3657655991021458</v>
      </c>
      <c r="DP350" s="126">
        <f t="shared" si="5306"/>
        <v>1.3698174666548035</v>
      </c>
      <c r="DQ350" s="126">
        <f t="shared" si="5306"/>
        <v>1.3737500738651915</v>
      </c>
      <c r="DR350" s="126">
        <f t="shared" si="5306"/>
        <v>1.3776939711925826</v>
      </c>
      <c r="DS350" s="126">
        <f t="shared" si="5306"/>
        <v>1.381649191049759</v>
      </c>
      <c r="DT350" s="126">
        <f t="shared" si="5306"/>
        <v>1.385615765942557</v>
      </c>
      <c r="DU350" s="126">
        <f t="shared" si="5306"/>
        <v>1.3895937284701338</v>
      </c>
      <c r="DV350" s="126">
        <f t="shared" si="5306"/>
        <v>1.3935831113252357</v>
      </c>
      <c r="DW350" s="126">
        <f t="shared" si="5306"/>
        <v>1.3975839472944662</v>
      </c>
      <c r="DX350" s="126">
        <f t="shared" si="5306"/>
        <v>1.401596269258556</v>
      </c>
      <c r="DY350" s="126">
        <f t="shared" si="5306"/>
        <v>1.4056201101926329</v>
      </c>
      <c r="DZ350" s="126">
        <f t="shared" si="5306"/>
        <v>1.4096555031664932</v>
      </c>
      <c r="EA350" s="126">
        <f t="shared" si="5306"/>
        <v>1.4134323217047313</v>
      </c>
      <c r="EB350" s="126">
        <f t="shared" si="5306"/>
        <v>1.4176256038945581</v>
      </c>
    </row>
    <row r="351" spans="1:132" ht="13" x14ac:dyDescent="0.3">
      <c r="C351" s="36" t="str">
        <f>"TOTAL "&amp;UPPER(B346)&amp;" COSTS"</f>
        <v>TOTAL SALEYARDS COSTS</v>
      </c>
      <c r="D351" s="38"/>
      <c r="E351" s="38"/>
      <c r="F351" s="38"/>
      <c r="G351" s="52" t="s">
        <v>220</v>
      </c>
      <c r="H351" s="51">
        <f t="shared" si="5301"/>
        <v>2623804.2766597709</v>
      </c>
      <c r="I351" s="38"/>
      <c r="J351" s="37">
        <f>J349*J350</f>
        <v>215239.895833224</v>
      </c>
      <c r="K351" s="37">
        <f t="shared" ref="K351:BV351" si="5307">K349*K350</f>
        <v>215816.57717623675</v>
      </c>
      <c r="L351" s="37">
        <f t="shared" si="5307"/>
        <v>216456.84823516585</v>
      </c>
      <c r="M351" s="37">
        <f t="shared" si="5307"/>
        <v>217078.27392349954</v>
      </c>
      <c r="N351" s="37">
        <f t="shared" si="5307"/>
        <v>217701.48366204588</v>
      </c>
      <c r="O351" s="37">
        <f t="shared" si="5307"/>
        <v>218326.48257263232</v>
      </c>
      <c r="P351" s="37">
        <f t="shared" si="5307"/>
        <v>218953.2757917906</v>
      </c>
      <c r="Q351" s="37">
        <f t="shared" si="5307"/>
        <v>219581.86847079889</v>
      </c>
      <c r="R351" s="37">
        <f t="shared" si="5307"/>
        <v>220212.26577572414</v>
      </c>
      <c r="S351" s="37">
        <f t="shared" si="5307"/>
        <v>220844.47288746465</v>
      </c>
      <c r="T351" s="37">
        <f t="shared" si="5307"/>
        <v>221478.49500179244</v>
      </c>
      <c r="U351" s="37">
        <f t="shared" si="5307"/>
        <v>222114.3373293961</v>
      </c>
      <c r="V351" s="37">
        <f t="shared" si="5307"/>
        <v>0</v>
      </c>
      <c r="W351" s="37">
        <f t="shared" si="5307"/>
        <v>0</v>
      </c>
      <c r="X351" s="37">
        <f t="shared" si="5307"/>
        <v>0</v>
      </c>
      <c r="Y351" s="37">
        <f t="shared" si="5307"/>
        <v>0</v>
      </c>
      <c r="Z351" s="37">
        <f t="shared" si="5307"/>
        <v>0</v>
      </c>
      <c r="AA351" s="37">
        <f t="shared" si="5307"/>
        <v>0</v>
      </c>
      <c r="AB351" s="37">
        <f t="shared" si="5307"/>
        <v>0</v>
      </c>
      <c r="AC351" s="37">
        <f t="shared" si="5307"/>
        <v>0</v>
      </c>
      <c r="AD351" s="37">
        <f t="shared" si="5307"/>
        <v>0</v>
      </c>
      <c r="AE351" s="37">
        <f t="shared" si="5307"/>
        <v>0</v>
      </c>
      <c r="AF351" s="37">
        <f t="shared" si="5307"/>
        <v>0</v>
      </c>
      <c r="AG351" s="37">
        <f t="shared" si="5307"/>
        <v>0</v>
      </c>
      <c r="AH351" s="37">
        <f t="shared" si="5307"/>
        <v>0</v>
      </c>
      <c r="AI351" s="37">
        <f t="shared" si="5307"/>
        <v>0</v>
      </c>
      <c r="AJ351" s="37">
        <f t="shared" si="5307"/>
        <v>0</v>
      </c>
      <c r="AK351" s="37">
        <f t="shared" si="5307"/>
        <v>0</v>
      </c>
      <c r="AL351" s="37">
        <f t="shared" si="5307"/>
        <v>0</v>
      </c>
      <c r="AM351" s="37">
        <f t="shared" si="5307"/>
        <v>0</v>
      </c>
      <c r="AN351" s="37">
        <f t="shared" si="5307"/>
        <v>0</v>
      </c>
      <c r="AO351" s="37">
        <f t="shared" si="5307"/>
        <v>0</v>
      </c>
      <c r="AP351" s="37">
        <f t="shared" si="5307"/>
        <v>0</v>
      </c>
      <c r="AQ351" s="37">
        <f t="shared" si="5307"/>
        <v>0</v>
      </c>
      <c r="AR351" s="37">
        <f t="shared" si="5307"/>
        <v>0</v>
      </c>
      <c r="AS351" s="37">
        <f t="shared" si="5307"/>
        <v>0</v>
      </c>
      <c r="AT351" s="37">
        <f t="shared" si="5307"/>
        <v>0</v>
      </c>
      <c r="AU351" s="37">
        <f t="shared" si="5307"/>
        <v>0</v>
      </c>
      <c r="AV351" s="37">
        <f t="shared" si="5307"/>
        <v>0</v>
      </c>
      <c r="AW351" s="37">
        <f t="shared" si="5307"/>
        <v>0</v>
      </c>
      <c r="AX351" s="37">
        <f t="shared" si="5307"/>
        <v>0</v>
      </c>
      <c r="AY351" s="37">
        <f t="shared" si="5307"/>
        <v>0</v>
      </c>
      <c r="AZ351" s="37">
        <f t="shared" si="5307"/>
        <v>0</v>
      </c>
      <c r="BA351" s="37">
        <f t="shared" si="5307"/>
        <v>0</v>
      </c>
      <c r="BB351" s="37">
        <f t="shared" si="5307"/>
        <v>0</v>
      </c>
      <c r="BC351" s="37">
        <f t="shared" si="5307"/>
        <v>0</v>
      </c>
      <c r="BD351" s="37">
        <f t="shared" si="5307"/>
        <v>0</v>
      </c>
      <c r="BE351" s="37">
        <f t="shared" si="5307"/>
        <v>0</v>
      </c>
      <c r="BF351" s="37">
        <f t="shared" si="5307"/>
        <v>0</v>
      </c>
      <c r="BG351" s="37">
        <f t="shared" si="5307"/>
        <v>0</v>
      </c>
      <c r="BH351" s="37">
        <f t="shared" si="5307"/>
        <v>0</v>
      </c>
      <c r="BI351" s="37">
        <f t="shared" si="5307"/>
        <v>0</v>
      </c>
      <c r="BJ351" s="37">
        <f t="shared" si="5307"/>
        <v>0</v>
      </c>
      <c r="BK351" s="37">
        <f t="shared" si="5307"/>
        <v>0</v>
      </c>
      <c r="BL351" s="37">
        <f t="shared" si="5307"/>
        <v>0</v>
      </c>
      <c r="BM351" s="37">
        <f t="shared" si="5307"/>
        <v>0</v>
      </c>
      <c r="BN351" s="37">
        <f t="shared" si="5307"/>
        <v>0</v>
      </c>
      <c r="BO351" s="37">
        <f t="shared" si="5307"/>
        <v>0</v>
      </c>
      <c r="BP351" s="37">
        <f t="shared" si="5307"/>
        <v>0</v>
      </c>
      <c r="BQ351" s="37">
        <f t="shared" si="5307"/>
        <v>0</v>
      </c>
      <c r="BR351" s="37">
        <f t="shared" si="5307"/>
        <v>0</v>
      </c>
      <c r="BS351" s="37">
        <f t="shared" si="5307"/>
        <v>0</v>
      </c>
      <c r="BT351" s="37">
        <f t="shared" si="5307"/>
        <v>0</v>
      </c>
      <c r="BU351" s="37">
        <f t="shared" si="5307"/>
        <v>0</v>
      </c>
      <c r="BV351" s="37">
        <f t="shared" si="5307"/>
        <v>0</v>
      </c>
      <c r="BW351" s="37">
        <f t="shared" ref="BW351:EB351" si="5308">BW349*BW350</f>
        <v>0</v>
      </c>
      <c r="BX351" s="37">
        <f t="shared" si="5308"/>
        <v>0</v>
      </c>
      <c r="BY351" s="37">
        <f t="shared" si="5308"/>
        <v>0</v>
      </c>
      <c r="BZ351" s="37">
        <f t="shared" si="5308"/>
        <v>0</v>
      </c>
      <c r="CA351" s="37">
        <f t="shared" si="5308"/>
        <v>0</v>
      </c>
      <c r="CB351" s="37">
        <f t="shared" si="5308"/>
        <v>0</v>
      </c>
      <c r="CC351" s="37">
        <f t="shared" si="5308"/>
        <v>0</v>
      </c>
      <c r="CD351" s="37">
        <f t="shared" si="5308"/>
        <v>0</v>
      </c>
      <c r="CE351" s="37">
        <f t="shared" si="5308"/>
        <v>0</v>
      </c>
      <c r="CF351" s="37">
        <f t="shared" si="5308"/>
        <v>0</v>
      </c>
      <c r="CG351" s="37">
        <f t="shared" si="5308"/>
        <v>0</v>
      </c>
      <c r="CH351" s="37">
        <f t="shared" si="5308"/>
        <v>0</v>
      </c>
      <c r="CI351" s="37">
        <f t="shared" si="5308"/>
        <v>0</v>
      </c>
      <c r="CJ351" s="37">
        <f t="shared" si="5308"/>
        <v>0</v>
      </c>
      <c r="CK351" s="37">
        <f t="shared" si="5308"/>
        <v>0</v>
      </c>
      <c r="CL351" s="37">
        <f t="shared" si="5308"/>
        <v>0</v>
      </c>
      <c r="CM351" s="37">
        <f t="shared" si="5308"/>
        <v>0</v>
      </c>
      <c r="CN351" s="37">
        <f t="shared" si="5308"/>
        <v>0</v>
      </c>
      <c r="CO351" s="37">
        <f t="shared" si="5308"/>
        <v>0</v>
      </c>
      <c r="CP351" s="37">
        <f t="shared" si="5308"/>
        <v>0</v>
      </c>
      <c r="CQ351" s="37">
        <f t="shared" si="5308"/>
        <v>0</v>
      </c>
      <c r="CR351" s="37">
        <f t="shared" si="5308"/>
        <v>0</v>
      </c>
      <c r="CS351" s="37">
        <f t="shared" si="5308"/>
        <v>0</v>
      </c>
      <c r="CT351" s="37">
        <f t="shared" si="5308"/>
        <v>0</v>
      </c>
      <c r="CU351" s="37">
        <f t="shared" si="5308"/>
        <v>0</v>
      </c>
      <c r="CV351" s="37">
        <f t="shared" si="5308"/>
        <v>0</v>
      </c>
      <c r="CW351" s="37">
        <f t="shared" si="5308"/>
        <v>0</v>
      </c>
      <c r="CX351" s="37">
        <f t="shared" si="5308"/>
        <v>0</v>
      </c>
      <c r="CY351" s="37">
        <f t="shared" si="5308"/>
        <v>0</v>
      </c>
      <c r="CZ351" s="37">
        <f t="shared" si="5308"/>
        <v>0</v>
      </c>
      <c r="DA351" s="37">
        <f t="shared" si="5308"/>
        <v>0</v>
      </c>
      <c r="DB351" s="37">
        <f t="shared" si="5308"/>
        <v>0</v>
      </c>
      <c r="DC351" s="37">
        <f t="shared" si="5308"/>
        <v>0</v>
      </c>
      <c r="DD351" s="37">
        <f t="shared" si="5308"/>
        <v>0</v>
      </c>
      <c r="DE351" s="37">
        <f t="shared" si="5308"/>
        <v>0</v>
      </c>
      <c r="DF351" s="37">
        <f t="shared" si="5308"/>
        <v>0</v>
      </c>
      <c r="DG351" s="37">
        <f t="shared" si="5308"/>
        <v>0</v>
      </c>
      <c r="DH351" s="37">
        <f t="shared" si="5308"/>
        <v>0</v>
      </c>
      <c r="DI351" s="37">
        <f t="shared" si="5308"/>
        <v>0</v>
      </c>
      <c r="DJ351" s="37">
        <f t="shared" si="5308"/>
        <v>0</v>
      </c>
      <c r="DK351" s="37">
        <f t="shared" si="5308"/>
        <v>0</v>
      </c>
      <c r="DL351" s="37">
        <f t="shared" si="5308"/>
        <v>0</v>
      </c>
      <c r="DM351" s="37">
        <f t="shared" si="5308"/>
        <v>0</v>
      </c>
      <c r="DN351" s="37">
        <f t="shared" si="5308"/>
        <v>0</v>
      </c>
      <c r="DO351" s="37">
        <f t="shared" si="5308"/>
        <v>0</v>
      </c>
      <c r="DP351" s="37">
        <f t="shared" si="5308"/>
        <v>0</v>
      </c>
      <c r="DQ351" s="37">
        <f t="shared" si="5308"/>
        <v>0</v>
      </c>
      <c r="DR351" s="37">
        <f t="shared" si="5308"/>
        <v>0</v>
      </c>
      <c r="DS351" s="37">
        <f t="shared" si="5308"/>
        <v>0</v>
      </c>
      <c r="DT351" s="37">
        <f t="shared" si="5308"/>
        <v>0</v>
      </c>
      <c r="DU351" s="37">
        <f t="shared" si="5308"/>
        <v>0</v>
      </c>
      <c r="DV351" s="37">
        <f t="shared" si="5308"/>
        <v>0</v>
      </c>
      <c r="DW351" s="37">
        <f t="shared" si="5308"/>
        <v>0</v>
      </c>
      <c r="DX351" s="37">
        <f t="shared" si="5308"/>
        <v>0</v>
      </c>
      <c r="DY351" s="37">
        <f t="shared" si="5308"/>
        <v>0</v>
      </c>
      <c r="DZ351" s="37">
        <f t="shared" si="5308"/>
        <v>0</v>
      </c>
      <c r="EA351" s="37">
        <f t="shared" si="5308"/>
        <v>0</v>
      </c>
      <c r="EB351" s="37">
        <f t="shared" si="5308"/>
        <v>0</v>
      </c>
    </row>
    <row r="352" spans="1:132" x14ac:dyDescent="0.25"/>
    <row r="353" spans="1:132" ht="13" x14ac:dyDescent="0.3">
      <c r="A353" s="59">
        <f>IF(H356=D356,0,1)</f>
        <v>0</v>
      </c>
      <c r="B353" s="108" t="str">
        <f>Assumptions!B145</f>
        <v>Processors</v>
      </c>
      <c r="C353" s="108"/>
      <c r="D353" s="108"/>
      <c r="E353" s="108"/>
      <c r="F353" s="108"/>
      <c r="G353" s="108"/>
      <c r="H353" s="108"/>
      <c r="I353" s="108"/>
    </row>
    <row r="354" spans="1:132" ht="13" x14ac:dyDescent="0.3">
      <c r="C354" s="2" t="s">
        <v>419</v>
      </c>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row>
    <row r="355" spans="1:132" outlineLevel="1" x14ac:dyDescent="0.25">
      <c r="C355" t="s">
        <v>339</v>
      </c>
      <c r="D355" s="79">
        <f>Costs!K233</f>
        <v>44927</v>
      </c>
      <c r="E355" s="16">
        <f>Costs!K234</f>
        <v>12</v>
      </c>
      <c r="F355" s="61">
        <f>EDATE(D355,E355)</f>
        <v>45292</v>
      </c>
      <c r="G355" s="52" t="s">
        <v>215</v>
      </c>
      <c r="H355" s="50">
        <f>SUM(J355:EB355)</f>
        <v>1</v>
      </c>
      <c r="J355" s="130">
        <f t="shared" ref="J355:AO355" si="5309">IFERROR(IF(AND(J$6&gt;=$D355,J$7&lt;=$F355),1,0)*1/(YEARFRAC($D355,$F355)*MiY),0)+IF(AND($D355=$F355,J$6&lt;=$D355,J$7&gt;=$F355),1)</f>
        <v>8.3333333333333329E-2</v>
      </c>
      <c r="K355" s="130">
        <f t="shared" si="5309"/>
        <v>8.3333333333333329E-2</v>
      </c>
      <c r="L355" s="130">
        <f t="shared" si="5309"/>
        <v>8.3333333333333329E-2</v>
      </c>
      <c r="M355" s="130">
        <f t="shared" si="5309"/>
        <v>8.3333333333333329E-2</v>
      </c>
      <c r="N355" s="130">
        <f t="shared" si="5309"/>
        <v>8.3333333333333329E-2</v>
      </c>
      <c r="O355" s="130">
        <f t="shared" si="5309"/>
        <v>8.3333333333333329E-2</v>
      </c>
      <c r="P355" s="130">
        <f t="shared" si="5309"/>
        <v>8.3333333333333329E-2</v>
      </c>
      <c r="Q355" s="130">
        <f t="shared" si="5309"/>
        <v>8.3333333333333329E-2</v>
      </c>
      <c r="R355" s="130">
        <f t="shared" si="5309"/>
        <v>8.3333333333333329E-2</v>
      </c>
      <c r="S355" s="130">
        <f t="shared" si="5309"/>
        <v>8.3333333333333329E-2</v>
      </c>
      <c r="T355" s="130">
        <f t="shared" si="5309"/>
        <v>8.3333333333333329E-2</v>
      </c>
      <c r="U355" s="130">
        <f t="shared" si="5309"/>
        <v>8.3333333333333329E-2</v>
      </c>
      <c r="V355" s="130">
        <f t="shared" si="5309"/>
        <v>0</v>
      </c>
      <c r="W355" s="130">
        <f t="shared" si="5309"/>
        <v>0</v>
      </c>
      <c r="X355" s="130">
        <f t="shared" si="5309"/>
        <v>0</v>
      </c>
      <c r="Y355" s="130">
        <f t="shared" si="5309"/>
        <v>0</v>
      </c>
      <c r="Z355" s="130">
        <f t="shared" si="5309"/>
        <v>0</v>
      </c>
      <c r="AA355" s="130">
        <f t="shared" si="5309"/>
        <v>0</v>
      </c>
      <c r="AB355" s="130">
        <f t="shared" si="5309"/>
        <v>0</v>
      </c>
      <c r="AC355" s="130">
        <f t="shared" si="5309"/>
        <v>0</v>
      </c>
      <c r="AD355" s="130">
        <f t="shared" si="5309"/>
        <v>0</v>
      </c>
      <c r="AE355" s="130">
        <f t="shared" si="5309"/>
        <v>0</v>
      </c>
      <c r="AF355" s="130">
        <f t="shared" si="5309"/>
        <v>0</v>
      </c>
      <c r="AG355" s="130">
        <f t="shared" si="5309"/>
        <v>0</v>
      </c>
      <c r="AH355" s="130">
        <f t="shared" si="5309"/>
        <v>0</v>
      </c>
      <c r="AI355" s="130">
        <f t="shared" si="5309"/>
        <v>0</v>
      </c>
      <c r="AJ355" s="130">
        <f t="shared" si="5309"/>
        <v>0</v>
      </c>
      <c r="AK355" s="130">
        <f t="shared" si="5309"/>
        <v>0</v>
      </c>
      <c r="AL355" s="130">
        <f t="shared" si="5309"/>
        <v>0</v>
      </c>
      <c r="AM355" s="130">
        <f t="shared" si="5309"/>
        <v>0</v>
      </c>
      <c r="AN355" s="130">
        <f t="shared" si="5309"/>
        <v>0</v>
      </c>
      <c r="AO355" s="130">
        <f t="shared" si="5309"/>
        <v>0</v>
      </c>
      <c r="AP355" s="130">
        <f t="shared" ref="AP355:BU355" si="5310">IFERROR(IF(AND(AP$6&gt;=$D355,AP$7&lt;=$F355),1,0)*1/(YEARFRAC($D355,$F355)*MiY),0)+IF(AND($D355=$F355,AP$6&lt;=$D355,AP$7&gt;=$F355),1)</f>
        <v>0</v>
      </c>
      <c r="AQ355" s="130">
        <f t="shared" si="5310"/>
        <v>0</v>
      </c>
      <c r="AR355" s="130">
        <f t="shared" si="5310"/>
        <v>0</v>
      </c>
      <c r="AS355" s="130">
        <f t="shared" si="5310"/>
        <v>0</v>
      </c>
      <c r="AT355" s="130">
        <f t="shared" si="5310"/>
        <v>0</v>
      </c>
      <c r="AU355" s="130">
        <f t="shared" si="5310"/>
        <v>0</v>
      </c>
      <c r="AV355" s="130">
        <f t="shared" si="5310"/>
        <v>0</v>
      </c>
      <c r="AW355" s="130">
        <f t="shared" si="5310"/>
        <v>0</v>
      </c>
      <c r="AX355" s="130">
        <f t="shared" si="5310"/>
        <v>0</v>
      </c>
      <c r="AY355" s="130">
        <f t="shared" si="5310"/>
        <v>0</v>
      </c>
      <c r="AZ355" s="130">
        <f t="shared" si="5310"/>
        <v>0</v>
      </c>
      <c r="BA355" s="130">
        <f t="shared" si="5310"/>
        <v>0</v>
      </c>
      <c r="BB355" s="130">
        <f t="shared" si="5310"/>
        <v>0</v>
      </c>
      <c r="BC355" s="130">
        <f t="shared" si="5310"/>
        <v>0</v>
      </c>
      <c r="BD355" s="130">
        <f t="shared" si="5310"/>
        <v>0</v>
      </c>
      <c r="BE355" s="130">
        <f t="shared" si="5310"/>
        <v>0</v>
      </c>
      <c r="BF355" s="130">
        <f t="shared" si="5310"/>
        <v>0</v>
      </c>
      <c r="BG355" s="130">
        <f t="shared" si="5310"/>
        <v>0</v>
      </c>
      <c r="BH355" s="130">
        <f t="shared" si="5310"/>
        <v>0</v>
      </c>
      <c r="BI355" s="130">
        <f t="shared" si="5310"/>
        <v>0</v>
      </c>
      <c r="BJ355" s="130">
        <f t="shared" si="5310"/>
        <v>0</v>
      </c>
      <c r="BK355" s="130">
        <f t="shared" si="5310"/>
        <v>0</v>
      </c>
      <c r="BL355" s="130">
        <f t="shared" si="5310"/>
        <v>0</v>
      </c>
      <c r="BM355" s="130">
        <f t="shared" si="5310"/>
        <v>0</v>
      </c>
      <c r="BN355" s="130">
        <f t="shared" si="5310"/>
        <v>0</v>
      </c>
      <c r="BO355" s="130">
        <f t="shared" si="5310"/>
        <v>0</v>
      </c>
      <c r="BP355" s="130">
        <f t="shared" si="5310"/>
        <v>0</v>
      </c>
      <c r="BQ355" s="130">
        <f t="shared" si="5310"/>
        <v>0</v>
      </c>
      <c r="BR355" s="130">
        <f t="shared" si="5310"/>
        <v>0</v>
      </c>
      <c r="BS355" s="130">
        <f t="shared" si="5310"/>
        <v>0</v>
      </c>
      <c r="BT355" s="130">
        <f t="shared" si="5310"/>
        <v>0</v>
      </c>
      <c r="BU355" s="130">
        <f t="shared" si="5310"/>
        <v>0</v>
      </c>
      <c r="BV355" s="130">
        <f t="shared" ref="BV355:DA355" si="5311">IFERROR(IF(AND(BV$6&gt;=$D355,BV$7&lt;=$F355),1,0)*1/(YEARFRAC($D355,$F355)*MiY),0)+IF(AND($D355=$F355,BV$6&lt;=$D355,BV$7&gt;=$F355),1)</f>
        <v>0</v>
      </c>
      <c r="BW355" s="130">
        <f t="shared" si="5311"/>
        <v>0</v>
      </c>
      <c r="BX355" s="130">
        <f t="shared" si="5311"/>
        <v>0</v>
      </c>
      <c r="BY355" s="130">
        <f t="shared" si="5311"/>
        <v>0</v>
      </c>
      <c r="BZ355" s="130">
        <f t="shared" si="5311"/>
        <v>0</v>
      </c>
      <c r="CA355" s="130">
        <f t="shared" si="5311"/>
        <v>0</v>
      </c>
      <c r="CB355" s="130">
        <f t="shared" si="5311"/>
        <v>0</v>
      </c>
      <c r="CC355" s="130">
        <f t="shared" si="5311"/>
        <v>0</v>
      </c>
      <c r="CD355" s="130">
        <f t="shared" si="5311"/>
        <v>0</v>
      </c>
      <c r="CE355" s="130">
        <f t="shared" si="5311"/>
        <v>0</v>
      </c>
      <c r="CF355" s="130">
        <f t="shared" si="5311"/>
        <v>0</v>
      </c>
      <c r="CG355" s="130">
        <f t="shared" si="5311"/>
        <v>0</v>
      </c>
      <c r="CH355" s="130">
        <f t="shared" si="5311"/>
        <v>0</v>
      </c>
      <c r="CI355" s="130">
        <f t="shared" si="5311"/>
        <v>0</v>
      </c>
      <c r="CJ355" s="130">
        <f t="shared" si="5311"/>
        <v>0</v>
      </c>
      <c r="CK355" s="130">
        <f t="shared" si="5311"/>
        <v>0</v>
      </c>
      <c r="CL355" s="130">
        <f t="shared" si="5311"/>
        <v>0</v>
      </c>
      <c r="CM355" s="130">
        <f t="shared" si="5311"/>
        <v>0</v>
      </c>
      <c r="CN355" s="130">
        <f t="shared" si="5311"/>
        <v>0</v>
      </c>
      <c r="CO355" s="130">
        <f t="shared" si="5311"/>
        <v>0</v>
      </c>
      <c r="CP355" s="130">
        <f t="shared" si="5311"/>
        <v>0</v>
      </c>
      <c r="CQ355" s="130">
        <f t="shared" si="5311"/>
        <v>0</v>
      </c>
      <c r="CR355" s="130">
        <f t="shared" si="5311"/>
        <v>0</v>
      </c>
      <c r="CS355" s="130">
        <f t="shared" si="5311"/>
        <v>0</v>
      </c>
      <c r="CT355" s="130">
        <f t="shared" si="5311"/>
        <v>0</v>
      </c>
      <c r="CU355" s="130">
        <f t="shared" si="5311"/>
        <v>0</v>
      </c>
      <c r="CV355" s="130">
        <f t="shared" si="5311"/>
        <v>0</v>
      </c>
      <c r="CW355" s="130">
        <f t="shared" si="5311"/>
        <v>0</v>
      </c>
      <c r="CX355" s="130">
        <f t="shared" si="5311"/>
        <v>0</v>
      </c>
      <c r="CY355" s="130">
        <f t="shared" si="5311"/>
        <v>0</v>
      </c>
      <c r="CZ355" s="130">
        <f t="shared" si="5311"/>
        <v>0</v>
      </c>
      <c r="DA355" s="130">
        <f t="shared" si="5311"/>
        <v>0</v>
      </c>
      <c r="DB355" s="130">
        <f t="shared" ref="DB355:EB355" si="5312">IFERROR(IF(AND(DB$6&gt;=$D355,DB$7&lt;=$F355),1,0)*1/(YEARFRAC($D355,$F355)*MiY),0)+IF(AND($D355=$F355,DB$6&lt;=$D355,DB$7&gt;=$F355),1)</f>
        <v>0</v>
      </c>
      <c r="DC355" s="130">
        <f t="shared" si="5312"/>
        <v>0</v>
      </c>
      <c r="DD355" s="130">
        <f t="shared" si="5312"/>
        <v>0</v>
      </c>
      <c r="DE355" s="130">
        <f t="shared" si="5312"/>
        <v>0</v>
      </c>
      <c r="DF355" s="130">
        <f t="shared" si="5312"/>
        <v>0</v>
      </c>
      <c r="DG355" s="130">
        <f t="shared" si="5312"/>
        <v>0</v>
      </c>
      <c r="DH355" s="130">
        <f t="shared" si="5312"/>
        <v>0</v>
      </c>
      <c r="DI355" s="130">
        <f t="shared" si="5312"/>
        <v>0</v>
      </c>
      <c r="DJ355" s="130">
        <f t="shared" si="5312"/>
        <v>0</v>
      </c>
      <c r="DK355" s="130">
        <f t="shared" si="5312"/>
        <v>0</v>
      </c>
      <c r="DL355" s="130">
        <f t="shared" si="5312"/>
        <v>0</v>
      </c>
      <c r="DM355" s="130">
        <f t="shared" si="5312"/>
        <v>0</v>
      </c>
      <c r="DN355" s="130">
        <f t="shared" si="5312"/>
        <v>0</v>
      </c>
      <c r="DO355" s="130">
        <f t="shared" si="5312"/>
        <v>0</v>
      </c>
      <c r="DP355" s="130">
        <f t="shared" si="5312"/>
        <v>0</v>
      </c>
      <c r="DQ355" s="130">
        <f t="shared" si="5312"/>
        <v>0</v>
      </c>
      <c r="DR355" s="130">
        <f t="shared" si="5312"/>
        <v>0</v>
      </c>
      <c r="DS355" s="130">
        <f t="shared" si="5312"/>
        <v>0</v>
      </c>
      <c r="DT355" s="130">
        <f t="shared" si="5312"/>
        <v>0</v>
      </c>
      <c r="DU355" s="130">
        <f t="shared" si="5312"/>
        <v>0</v>
      </c>
      <c r="DV355" s="130">
        <f t="shared" si="5312"/>
        <v>0</v>
      </c>
      <c r="DW355" s="130">
        <f t="shared" si="5312"/>
        <v>0</v>
      </c>
      <c r="DX355" s="130">
        <f t="shared" si="5312"/>
        <v>0</v>
      </c>
      <c r="DY355" s="130">
        <f t="shared" si="5312"/>
        <v>0</v>
      </c>
      <c r="DZ355" s="130">
        <f t="shared" si="5312"/>
        <v>0</v>
      </c>
      <c r="EA355" s="130">
        <f t="shared" si="5312"/>
        <v>0</v>
      </c>
      <c r="EB355" s="130">
        <f t="shared" si="5312"/>
        <v>0</v>
      </c>
    </row>
    <row r="356" spans="1:132" outlineLevel="1" x14ac:dyDescent="0.25">
      <c r="C356" t="s">
        <v>422</v>
      </c>
      <c r="D356" s="16">
        <f>Costs!K247</f>
        <v>424100</v>
      </c>
      <c r="G356" s="52" t="s">
        <v>220</v>
      </c>
      <c r="H356" s="66">
        <f>SUM(J356:EB356)</f>
        <v>424100.00000000006</v>
      </c>
      <c r="J356" s="29">
        <f t="shared" ref="J356" si="5313">$D356*J355</f>
        <v>35341.666666666664</v>
      </c>
      <c r="K356" s="29">
        <f t="shared" ref="K356:BV356" si="5314">$D356*K355</f>
        <v>35341.666666666664</v>
      </c>
      <c r="L356" s="29">
        <f t="shared" si="5314"/>
        <v>35341.666666666664</v>
      </c>
      <c r="M356" s="29">
        <f t="shared" si="5314"/>
        <v>35341.666666666664</v>
      </c>
      <c r="N356" s="29">
        <f t="shared" si="5314"/>
        <v>35341.666666666664</v>
      </c>
      <c r="O356" s="29">
        <f t="shared" si="5314"/>
        <v>35341.666666666664</v>
      </c>
      <c r="P356" s="29">
        <f t="shared" si="5314"/>
        <v>35341.666666666664</v>
      </c>
      <c r="Q356" s="29">
        <f t="shared" si="5314"/>
        <v>35341.666666666664</v>
      </c>
      <c r="R356" s="29">
        <f t="shared" si="5314"/>
        <v>35341.666666666664</v>
      </c>
      <c r="S356" s="29">
        <f t="shared" si="5314"/>
        <v>35341.666666666664</v>
      </c>
      <c r="T356" s="29">
        <f t="shared" si="5314"/>
        <v>35341.666666666664</v>
      </c>
      <c r="U356" s="29">
        <f t="shared" si="5314"/>
        <v>35341.666666666664</v>
      </c>
      <c r="V356" s="29">
        <f t="shared" si="5314"/>
        <v>0</v>
      </c>
      <c r="W356" s="29">
        <f t="shared" si="5314"/>
        <v>0</v>
      </c>
      <c r="X356" s="29">
        <f t="shared" si="5314"/>
        <v>0</v>
      </c>
      <c r="Y356" s="29">
        <f t="shared" si="5314"/>
        <v>0</v>
      </c>
      <c r="Z356" s="29">
        <f t="shared" si="5314"/>
        <v>0</v>
      </c>
      <c r="AA356" s="29">
        <f t="shared" si="5314"/>
        <v>0</v>
      </c>
      <c r="AB356" s="29">
        <f t="shared" si="5314"/>
        <v>0</v>
      </c>
      <c r="AC356" s="29">
        <f t="shared" si="5314"/>
        <v>0</v>
      </c>
      <c r="AD356" s="29">
        <f t="shared" si="5314"/>
        <v>0</v>
      </c>
      <c r="AE356" s="29">
        <f t="shared" si="5314"/>
        <v>0</v>
      </c>
      <c r="AF356" s="29">
        <f t="shared" si="5314"/>
        <v>0</v>
      </c>
      <c r="AG356" s="29">
        <f t="shared" si="5314"/>
        <v>0</v>
      </c>
      <c r="AH356" s="29">
        <f t="shared" si="5314"/>
        <v>0</v>
      </c>
      <c r="AI356" s="29">
        <f t="shared" si="5314"/>
        <v>0</v>
      </c>
      <c r="AJ356" s="29">
        <f t="shared" si="5314"/>
        <v>0</v>
      </c>
      <c r="AK356" s="29">
        <f t="shared" si="5314"/>
        <v>0</v>
      </c>
      <c r="AL356" s="29">
        <f t="shared" si="5314"/>
        <v>0</v>
      </c>
      <c r="AM356" s="29">
        <f t="shared" si="5314"/>
        <v>0</v>
      </c>
      <c r="AN356" s="29">
        <f t="shared" si="5314"/>
        <v>0</v>
      </c>
      <c r="AO356" s="29">
        <f t="shared" si="5314"/>
        <v>0</v>
      </c>
      <c r="AP356" s="29">
        <f t="shared" si="5314"/>
        <v>0</v>
      </c>
      <c r="AQ356" s="29">
        <f t="shared" si="5314"/>
        <v>0</v>
      </c>
      <c r="AR356" s="29">
        <f t="shared" si="5314"/>
        <v>0</v>
      </c>
      <c r="AS356" s="29">
        <f t="shared" si="5314"/>
        <v>0</v>
      </c>
      <c r="AT356" s="29">
        <f t="shared" si="5314"/>
        <v>0</v>
      </c>
      <c r="AU356" s="29">
        <f t="shared" si="5314"/>
        <v>0</v>
      </c>
      <c r="AV356" s="29">
        <f t="shared" si="5314"/>
        <v>0</v>
      </c>
      <c r="AW356" s="29">
        <f t="shared" si="5314"/>
        <v>0</v>
      </c>
      <c r="AX356" s="29">
        <f t="shared" si="5314"/>
        <v>0</v>
      </c>
      <c r="AY356" s="29">
        <f t="shared" si="5314"/>
        <v>0</v>
      </c>
      <c r="AZ356" s="29">
        <f t="shared" si="5314"/>
        <v>0</v>
      </c>
      <c r="BA356" s="29">
        <f t="shared" si="5314"/>
        <v>0</v>
      </c>
      <c r="BB356" s="29">
        <f t="shared" si="5314"/>
        <v>0</v>
      </c>
      <c r="BC356" s="29">
        <f t="shared" si="5314"/>
        <v>0</v>
      </c>
      <c r="BD356" s="29">
        <f t="shared" si="5314"/>
        <v>0</v>
      </c>
      <c r="BE356" s="29">
        <f t="shared" si="5314"/>
        <v>0</v>
      </c>
      <c r="BF356" s="29">
        <f t="shared" si="5314"/>
        <v>0</v>
      </c>
      <c r="BG356" s="29">
        <f t="shared" si="5314"/>
        <v>0</v>
      </c>
      <c r="BH356" s="29">
        <f t="shared" si="5314"/>
        <v>0</v>
      </c>
      <c r="BI356" s="29">
        <f t="shared" si="5314"/>
        <v>0</v>
      </c>
      <c r="BJ356" s="29">
        <f t="shared" si="5314"/>
        <v>0</v>
      </c>
      <c r="BK356" s="29">
        <f t="shared" si="5314"/>
        <v>0</v>
      </c>
      <c r="BL356" s="29">
        <f t="shared" si="5314"/>
        <v>0</v>
      </c>
      <c r="BM356" s="29">
        <f t="shared" si="5314"/>
        <v>0</v>
      </c>
      <c r="BN356" s="29">
        <f t="shared" si="5314"/>
        <v>0</v>
      </c>
      <c r="BO356" s="29">
        <f t="shared" si="5314"/>
        <v>0</v>
      </c>
      <c r="BP356" s="29">
        <f t="shared" si="5314"/>
        <v>0</v>
      </c>
      <c r="BQ356" s="29">
        <f t="shared" si="5314"/>
        <v>0</v>
      </c>
      <c r="BR356" s="29">
        <f t="shared" si="5314"/>
        <v>0</v>
      </c>
      <c r="BS356" s="29">
        <f t="shared" si="5314"/>
        <v>0</v>
      </c>
      <c r="BT356" s="29">
        <f t="shared" si="5314"/>
        <v>0</v>
      </c>
      <c r="BU356" s="29">
        <f t="shared" si="5314"/>
        <v>0</v>
      </c>
      <c r="BV356" s="29">
        <f t="shared" si="5314"/>
        <v>0</v>
      </c>
      <c r="BW356" s="29">
        <f t="shared" ref="BW356:EB356" si="5315">$D356*BW355</f>
        <v>0</v>
      </c>
      <c r="BX356" s="29">
        <f t="shared" si="5315"/>
        <v>0</v>
      </c>
      <c r="BY356" s="29">
        <f t="shared" si="5315"/>
        <v>0</v>
      </c>
      <c r="BZ356" s="29">
        <f t="shared" si="5315"/>
        <v>0</v>
      </c>
      <c r="CA356" s="29">
        <f t="shared" si="5315"/>
        <v>0</v>
      </c>
      <c r="CB356" s="29">
        <f t="shared" si="5315"/>
        <v>0</v>
      </c>
      <c r="CC356" s="29">
        <f t="shared" si="5315"/>
        <v>0</v>
      </c>
      <c r="CD356" s="29">
        <f t="shared" si="5315"/>
        <v>0</v>
      </c>
      <c r="CE356" s="29">
        <f t="shared" si="5315"/>
        <v>0</v>
      </c>
      <c r="CF356" s="29">
        <f t="shared" si="5315"/>
        <v>0</v>
      </c>
      <c r="CG356" s="29">
        <f t="shared" si="5315"/>
        <v>0</v>
      </c>
      <c r="CH356" s="29">
        <f t="shared" si="5315"/>
        <v>0</v>
      </c>
      <c r="CI356" s="29">
        <f t="shared" si="5315"/>
        <v>0</v>
      </c>
      <c r="CJ356" s="29">
        <f t="shared" si="5315"/>
        <v>0</v>
      </c>
      <c r="CK356" s="29">
        <f t="shared" si="5315"/>
        <v>0</v>
      </c>
      <c r="CL356" s="29">
        <f t="shared" si="5315"/>
        <v>0</v>
      </c>
      <c r="CM356" s="29">
        <f t="shared" si="5315"/>
        <v>0</v>
      </c>
      <c r="CN356" s="29">
        <f t="shared" si="5315"/>
        <v>0</v>
      </c>
      <c r="CO356" s="29">
        <f t="shared" si="5315"/>
        <v>0</v>
      </c>
      <c r="CP356" s="29">
        <f t="shared" si="5315"/>
        <v>0</v>
      </c>
      <c r="CQ356" s="29">
        <f t="shared" si="5315"/>
        <v>0</v>
      </c>
      <c r="CR356" s="29">
        <f t="shared" si="5315"/>
        <v>0</v>
      </c>
      <c r="CS356" s="29">
        <f t="shared" si="5315"/>
        <v>0</v>
      </c>
      <c r="CT356" s="29">
        <f t="shared" si="5315"/>
        <v>0</v>
      </c>
      <c r="CU356" s="29">
        <f t="shared" si="5315"/>
        <v>0</v>
      </c>
      <c r="CV356" s="29">
        <f t="shared" si="5315"/>
        <v>0</v>
      </c>
      <c r="CW356" s="29">
        <f t="shared" si="5315"/>
        <v>0</v>
      </c>
      <c r="CX356" s="29">
        <f t="shared" si="5315"/>
        <v>0</v>
      </c>
      <c r="CY356" s="29">
        <f t="shared" si="5315"/>
        <v>0</v>
      </c>
      <c r="CZ356" s="29">
        <f t="shared" si="5315"/>
        <v>0</v>
      </c>
      <c r="DA356" s="29">
        <f t="shared" si="5315"/>
        <v>0</v>
      </c>
      <c r="DB356" s="29">
        <f t="shared" si="5315"/>
        <v>0</v>
      </c>
      <c r="DC356" s="29">
        <f t="shared" si="5315"/>
        <v>0</v>
      </c>
      <c r="DD356" s="29">
        <f t="shared" si="5315"/>
        <v>0</v>
      </c>
      <c r="DE356" s="29">
        <f t="shared" si="5315"/>
        <v>0</v>
      </c>
      <c r="DF356" s="29">
        <f t="shared" si="5315"/>
        <v>0</v>
      </c>
      <c r="DG356" s="29">
        <f t="shared" si="5315"/>
        <v>0</v>
      </c>
      <c r="DH356" s="29">
        <f t="shared" si="5315"/>
        <v>0</v>
      </c>
      <c r="DI356" s="29">
        <f t="shared" si="5315"/>
        <v>0</v>
      </c>
      <c r="DJ356" s="29">
        <f t="shared" si="5315"/>
        <v>0</v>
      </c>
      <c r="DK356" s="29">
        <f t="shared" si="5315"/>
        <v>0</v>
      </c>
      <c r="DL356" s="29">
        <f t="shared" si="5315"/>
        <v>0</v>
      </c>
      <c r="DM356" s="29">
        <f t="shared" si="5315"/>
        <v>0</v>
      </c>
      <c r="DN356" s="29">
        <f t="shared" si="5315"/>
        <v>0</v>
      </c>
      <c r="DO356" s="29">
        <f t="shared" si="5315"/>
        <v>0</v>
      </c>
      <c r="DP356" s="29">
        <f t="shared" si="5315"/>
        <v>0</v>
      </c>
      <c r="DQ356" s="29">
        <f t="shared" si="5315"/>
        <v>0</v>
      </c>
      <c r="DR356" s="29">
        <f t="shared" si="5315"/>
        <v>0</v>
      </c>
      <c r="DS356" s="29">
        <f t="shared" si="5315"/>
        <v>0</v>
      </c>
      <c r="DT356" s="29">
        <f t="shared" si="5315"/>
        <v>0</v>
      </c>
      <c r="DU356" s="29">
        <f t="shared" si="5315"/>
        <v>0</v>
      </c>
      <c r="DV356" s="29">
        <f t="shared" si="5315"/>
        <v>0</v>
      </c>
      <c r="DW356" s="29">
        <f t="shared" si="5315"/>
        <v>0</v>
      </c>
      <c r="DX356" s="29">
        <f t="shared" si="5315"/>
        <v>0</v>
      </c>
      <c r="DY356" s="29">
        <f t="shared" si="5315"/>
        <v>0</v>
      </c>
      <c r="DZ356" s="29">
        <f t="shared" si="5315"/>
        <v>0</v>
      </c>
      <c r="EA356" s="29">
        <f t="shared" si="5315"/>
        <v>0</v>
      </c>
      <c r="EB356" s="29">
        <f t="shared" si="5315"/>
        <v>0</v>
      </c>
    </row>
    <row r="357" spans="1:132" outlineLevel="1" x14ac:dyDescent="0.25">
      <c r="C357" s="34" t="s">
        <v>417</v>
      </c>
      <c r="D357" s="34"/>
      <c r="E357" s="34"/>
      <c r="F357" s="34"/>
      <c r="G357" s="67" t="s">
        <v>215</v>
      </c>
      <c r="H357" s="34"/>
      <c r="I357" s="34"/>
      <c r="J357" s="126">
        <f>J$13</f>
        <v>1</v>
      </c>
      <c r="K357" s="126">
        <f t="shared" ref="K357:BV357" si="5316">K$13</f>
        <v>1.0026792493128671</v>
      </c>
      <c r="L357" s="126">
        <f t="shared" si="5316"/>
        <v>1.0056539350998608</v>
      </c>
      <c r="M357" s="126">
        <f t="shared" si="5316"/>
        <v>1.0085410656939733</v>
      </c>
      <c r="N357" s="126">
        <f t="shared" si="5316"/>
        <v>1.0114364849476103</v>
      </c>
      <c r="O357" s="126">
        <f t="shared" si="5316"/>
        <v>1.0143402166566737</v>
      </c>
      <c r="P357" s="126">
        <f t="shared" si="5316"/>
        <v>1.0172522846853813</v>
      </c>
      <c r="Q357" s="126">
        <f t="shared" si="5316"/>
        <v>1.0201727129664624</v>
      </c>
      <c r="R357" s="126">
        <f t="shared" si="5316"/>
        <v>1.0231015255013547</v>
      </c>
      <c r="S357" s="126">
        <f t="shared" si="5316"/>
        <v>1.0260387463604019</v>
      </c>
      <c r="T357" s="126">
        <f t="shared" si="5316"/>
        <v>1.028984399683051</v>
      </c>
      <c r="U357" s="126">
        <f t="shared" si="5316"/>
        <v>1.0319385096780509</v>
      </c>
      <c r="V357" s="126">
        <f t="shared" si="5316"/>
        <v>1.0349011006236515</v>
      </c>
      <c r="W357" s="126">
        <f t="shared" si="5316"/>
        <v>1.0377730230388176</v>
      </c>
      <c r="X357" s="126">
        <f t="shared" si="5316"/>
        <v>1.0408518228283561</v>
      </c>
      <c r="Y357" s="126">
        <f t="shared" si="5316"/>
        <v>1.0438400029932626</v>
      </c>
      <c r="Z357" s="126">
        <f t="shared" si="5316"/>
        <v>1.046836761920777</v>
      </c>
      <c r="AA357" s="126">
        <f t="shared" si="5316"/>
        <v>1.0498421242396576</v>
      </c>
      <c r="AB357" s="126">
        <f t="shared" si="5316"/>
        <v>1.05285611464937</v>
      </c>
      <c r="AC357" s="126">
        <f t="shared" si="5316"/>
        <v>1.0558787579202888</v>
      </c>
      <c r="AD357" s="126">
        <f t="shared" si="5316"/>
        <v>1.0589100788939025</v>
      </c>
      <c r="AE357" s="126">
        <f t="shared" si="5316"/>
        <v>1.0619501024830165</v>
      </c>
      <c r="AF357" s="126">
        <f t="shared" si="5316"/>
        <v>1.0649988536719583</v>
      </c>
      <c r="AG357" s="126">
        <f t="shared" si="5316"/>
        <v>1.0680563575167832</v>
      </c>
      <c r="AH357" s="126">
        <f t="shared" si="5316"/>
        <v>1.0711226391454798</v>
      </c>
      <c r="AI357" s="126">
        <f t="shared" si="5316"/>
        <v>1.0739924437404067</v>
      </c>
      <c r="AJ357" s="126">
        <f t="shared" si="5316"/>
        <v>1.0771786970311998</v>
      </c>
      <c r="AK357" s="126">
        <f t="shared" si="5316"/>
        <v>1.0802711679727233</v>
      </c>
      <c r="AL357" s="126">
        <f t="shared" si="5316"/>
        <v>1.0833725170851116</v>
      </c>
      <c r="AM357" s="126">
        <f t="shared" si="5316"/>
        <v>1.0864827698566941</v>
      </c>
      <c r="AN357" s="126">
        <f t="shared" si="5316"/>
        <v>1.0896019518489746</v>
      </c>
      <c r="AO357" s="126">
        <f t="shared" si="5316"/>
        <v>1.0927300886968412</v>
      </c>
      <c r="AP357" s="126">
        <f t="shared" si="5316"/>
        <v>1.0958672061087775</v>
      </c>
      <c r="AQ357" s="126">
        <f t="shared" si="5316"/>
        <v>1.0990133298670732</v>
      </c>
      <c r="AR357" s="126">
        <f t="shared" si="5316"/>
        <v>1.1021684858280367</v>
      </c>
      <c r="AS357" s="126">
        <f t="shared" si="5316"/>
        <v>1.1053326999222071</v>
      </c>
      <c r="AT357" s="126">
        <f t="shared" si="5316"/>
        <v>1.1085059981545673</v>
      </c>
      <c r="AU357" s="126">
        <f t="shared" si="5316"/>
        <v>1.111475962088432</v>
      </c>
      <c r="AV357" s="126">
        <f t="shared" si="5316"/>
        <v>1.1147734191259395</v>
      </c>
      <c r="AW357" s="126">
        <f t="shared" si="5316"/>
        <v>1.1179738207069689</v>
      </c>
      <c r="AX357" s="126">
        <f t="shared" si="5316"/>
        <v>1.1211834103167977</v>
      </c>
      <c r="AY357" s="126">
        <f t="shared" si="5316"/>
        <v>1.1244022143333261</v>
      </c>
      <c r="AZ357" s="126">
        <f t="shared" si="5316"/>
        <v>1.1276302592101826</v>
      </c>
      <c r="BA357" s="126">
        <f t="shared" si="5316"/>
        <v>1.1308675714769412</v>
      </c>
      <c r="BB357" s="126">
        <f t="shared" si="5316"/>
        <v>1.1341141777393395</v>
      </c>
      <c r="BC357" s="126">
        <f t="shared" si="5316"/>
        <v>1.1373701046794982</v>
      </c>
      <c r="BD357" s="126">
        <f t="shared" si="5316"/>
        <v>1.1406353790561385</v>
      </c>
      <c r="BE357" s="126">
        <f t="shared" si="5316"/>
        <v>1.1439100277048042</v>
      </c>
      <c r="BF357" s="126">
        <f t="shared" si="5316"/>
        <v>1.1471940775380809</v>
      </c>
      <c r="BG357" s="126">
        <f t="shared" si="5316"/>
        <v>1.15026769648205</v>
      </c>
      <c r="BH357" s="126">
        <f t="shared" si="5316"/>
        <v>1.1536802383994258</v>
      </c>
      <c r="BI357" s="126">
        <f t="shared" si="5316"/>
        <v>1.1569923375180708</v>
      </c>
      <c r="BJ357" s="126">
        <f t="shared" si="5316"/>
        <v>1.1603139453378331</v>
      </c>
      <c r="BK357" s="126">
        <f t="shared" si="5316"/>
        <v>1.1636450891572303</v>
      </c>
      <c r="BL357" s="126">
        <f t="shared" si="5316"/>
        <v>1.1669857963531516</v>
      </c>
      <c r="BM357" s="126">
        <f t="shared" si="5316"/>
        <v>1.1703360943810825</v>
      </c>
      <c r="BN357" s="126">
        <f t="shared" si="5316"/>
        <v>1.1736960107753303</v>
      </c>
      <c r="BO357" s="126">
        <f t="shared" si="5316"/>
        <v>1.1770655731492505</v>
      </c>
      <c r="BP357" s="126">
        <f t="shared" si="5316"/>
        <v>1.180444809195474</v>
      </c>
      <c r="BQ357" s="126">
        <f t="shared" si="5316"/>
        <v>1.1838337466861339</v>
      </c>
      <c r="BR357" s="126">
        <f t="shared" si="5316"/>
        <v>1.1872324134730949</v>
      </c>
      <c r="BS357" s="126">
        <f t="shared" si="5316"/>
        <v>1.1905270658589224</v>
      </c>
      <c r="BT357" s="126">
        <f t="shared" si="5316"/>
        <v>1.1940590467434065</v>
      </c>
      <c r="BU357" s="126">
        <f t="shared" si="5316"/>
        <v>1.1974870693312041</v>
      </c>
      <c r="BV357" s="126">
        <f t="shared" si="5316"/>
        <v>1.2009249334246579</v>
      </c>
      <c r="BW357" s="126">
        <f t="shared" ref="BW357:EB357" si="5317">BW$13</f>
        <v>1.204372667277734</v>
      </c>
      <c r="BX357" s="126">
        <f t="shared" si="5317"/>
        <v>1.2078302992255125</v>
      </c>
      <c r="BY357" s="126">
        <f t="shared" si="5317"/>
        <v>1.2112978576844211</v>
      </c>
      <c r="BZ357" s="126">
        <f t="shared" si="5317"/>
        <v>1.2147753711524676</v>
      </c>
      <c r="CA357" s="126">
        <f t="shared" si="5317"/>
        <v>1.2182628682094752</v>
      </c>
      <c r="CB357" s="126">
        <f t="shared" si="5317"/>
        <v>1.2217603775173165</v>
      </c>
      <c r="CC357" s="126">
        <f t="shared" si="5317"/>
        <v>1.2252679278201495</v>
      </c>
      <c r="CD357" s="126">
        <f t="shared" si="5317"/>
        <v>1.2287855479446541</v>
      </c>
      <c r="CE357" s="126">
        <f t="shared" si="5317"/>
        <v>1.232077770779646</v>
      </c>
      <c r="CF357" s="126">
        <f t="shared" si="5317"/>
        <v>1.23573302168438</v>
      </c>
      <c r="CG357" s="126">
        <f t="shared" si="5317"/>
        <v>1.2392806860334544</v>
      </c>
      <c r="CH357" s="126">
        <f t="shared" si="5317"/>
        <v>1.2428385353675644</v>
      </c>
      <c r="CI357" s="126">
        <f t="shared" si="5317"/>
        <v>1.2464065989267703</v>
      </c>
      <c r="CJ357" s="126">
        <f t="shared" si="5317"/>
        <v>1.2499849060350778</v>
      </c>
      <c r="CK357" s="126">
        <f t="shared" si="5317"/>
        <v>1.2535734861006791</v>
      </c>
      <c r="CL357" s="126">
        <f t="shared" si="5317"/>
        <v>1.257172368616194</v>
      </c>
      <c r="CM357" s="126">
        <f t="shared" si="5317"/>
        <v>1.2607815831589126</v>
      </c>
      <c r="CN357" s="126">
        <f t="shared" si="5317"/>
        <v>1.2644011593910389</v>
      </c>
      <c r="CO357" s="126">
        <f t="shared" si="5317"/>
        <v>1.2680311270599336</v>
      </c>
      <c r="CP357" s="126">
        <f t="shared" si="5317"/>
        <v>1.2716715159983594</v>
      </c>
      <c r="CQ357" s="126">
        <f t="shared" si="5317"/>
        <v>1.2750786410337906</v>
      </c>
      <c r="CR357" s="126">
        <f t="shared" si="5317"/>
        <v>1.2788614642181557</v>
      </c>
      <c r="CS357" s="126">
        <f t="shared" si="5317"/>
        <v>1.2825329459576562</v>
      </c>
      <c r="CT357" s="126">
        <f t="shared" si="5317"/>
        <v>1.2862149681493797</v>
      </c>
      <c r="CU357" s="126">
        <f t="shared" si="5317"/>
        <v>1.289907561053897</v>
      </c>
      <c r="CV357" s="126">
        <f t="shared" si="5317"/>
        <v>1.293610755018654</v>
      </c>
      <c r="CW357" s="126">
        <f t="shared" si="5317"/>
        <v>1.2973245804782207</v>
      </c>
      <c r="CX357" s="126">
        <f t="shared" si="5317"/>
        <v>1.3010490679545423</v>
      </c>
      <c r="CY357" s="126">
        <f t="shared" si="5317"/>
        <v>1.304784248057189</v>
      </c>
      <c r="CZ357" s="126">
        <f t="shared" si="5317"/>
        <v>1.3085301514836076</v>
      </c>
      <c r="DA357" s="126">
        <f t="shared" si="5317"/>
        <v>1.3122868090193751</v>
      </c>
      <c r="DB357" s="126">
        <f t="shared" si="5317"/>
        <v>1.3160542515384499</v>
      </c>
      <c r="DC357" s="126">
        <f t="shared" si="5317"/>
        <v>1.3195802889875801</v>
      </c>
      <c r="DD357" s="126">
        <f t="shared" si="5317"/>
        <v>1.323495136864544</v>
      </c>
      <c r="DE357" s="126">
        <f t="shared" si="5317"/>
        <v>1.3272947573576725</v>
      </c>
      <c r="DF357" s="126">
        <f t="shared" si="5317"/>
        <v>1.3311052861764079</v>
      </c>
      <c r="DG357" s="126">
        <f t="shared" si="5317"/>
        <v>1.3349267546374479</v>
      </c>
      <c r="DH357" s="126">
        <f t="shared" si="5317"/>
        <v>1.3387591941473977</v>
      </c>
      <c r="DI357" s="126">
        <f t="shared" si="5317"/>
        <v>1.3426026362030277</v>
      </c>
      <c r="DJ357" s="126">
        <f t="shared" si="5317"/>
        <v>1.3464571123915319</v>
      </c>
      <c r="DK357" s="126">
        <f t="shared" si="5317"/>
        <v>1.3503226543907885</v>
      </c>
      <c r="DL357" s="126">
        <f t="shared" si="5317"/>
        <v>1.3541992939696192</v>
      </c>
      <c r="DM357" s="126">
        <f t="shared" si="5317"/>
        <v>1.358087062988051</v>
      </c>
      <c r="DN357" s="126">
        <f t="shared" si="5317"/>
        <v>1.361985993397578</v>
      </c>
      <c r="DO357" s="126">
        <f t="shared" si="5317"/>
        <v>1.3657655991021458</v>
      </c>
      <c r="DP357" s="126">
        <f t="shared" si="5317"/>
        <v>1.3698174666548035</v>
      </c>
      <c r="DQ357" s="126">
        <f t="shared" si="5317"/>
        <v>1.3737500738651915</v>
      </c>
      <c r="DR357" s="126">
        <f t="shared" si="5317"/>
        <v>1.3776939711925826</v>
      </c>
      <c r="DS357" s="126">
        <f t="shared" si="5317"/>
        <v>1.381649191049759</v>
      </c>
      <c r="DT357" s="126">
        <f t="shared" si="5317"/>
        <v>1.385615765942557</v>
      </c>
      <c r="DU357" s="126">
        <f t="shared" si="5317"/>
        <v>1.3895937284701338</v>
      </c>
      <c r="DV357" s="126">
        <f t="shared" si="5317"/>
        <v>1.3935831113252357</v>
      </c>
      <c r="DW357" s="126">
        <f t="shared" si="5317"/>
        <v>1.3975839472944662</v>
      </c>
      <c r="DX357" s="126">
        <f t="shared" si="5317"/>
        <v>1.401596269258556</v>
      </c>
      <c r="DY357" s="126">
        <f t="shared" si="5317"/>
        <v>1.4056201101926329</v>
      </c>
      <c r="DZ357" s="126">
        <f t="shared" si="5317"/>
        <v>1.4096555031664932</v>
      </c>
      <c r="EA357" s="126">
        <f t="shared" si="5317"/>
        <v>1.4134323217047313</v>
      </c>
      <c r="EB357" s="126">
        <f t="shared" si="5317"/>
        <v>1.4176256038945581</v>
      </c>
    </row>
    <row r="358" spans="1:132" ht="13" x14ac:dyDescent="0.3">
      <c r="C358" s="36" t="str">
        <f>"TOTAL "&amp;UPPER(B353)&amp;" COSTS"</f>
        <v>TOTAL PROCESSORS COSTS</v>
      </c>
      <c r="D358" s="38"/>
      <c r="E358" s="38"/>
      <c r="F358" s="38"/>
      <c r="G358" s="52" t="s">
        <v>220</v>
      </c>
      <c r="H358" s="51">
        <f t="shared" ref="H358" si="5318">SUM(J358:EB358)</f>
        <v>430819.83377344912</v>
      </c>
      <c r="I358" s="38"/>
      <c r="J358" s="37">
        <f t="shared" ref="J358" si="5319">J356*J357</f>
        <v>35341.666666666664</v>
      </c>
      <c r="K358" s="37">
        <f t="shared" ref="K358:BV358" si="5320">K356*K357</f>
        <v>35436.355802798913</v>
      </c>
      <c r="L358" s="37">
        <f t="shared" si="5320"/>
        <v>35541.486156320912</v>
      </c>
      <c r="M358" s="37">
        <f t="shared" si="5320"/>
        <v>35643.522163401169</v>
      </c>
      <c r="N358" s="37">
        <f t="shared" si="5320"/>
        <v>35745.851105523456</v>
      </c>
      <c r="O358" s="37">
        <f t="shared" si="5320"/>
        <v>35848.473823674605</v>
      </c>
      <c r="P358" s="37">
        <f t="shared" si="5320"/>
        <v>35951.391161255851</v>
      </c>
      <c r="Q358" s="37">
        <f t="shared" si="5320"/>
        <v>36054.603964089722</v>
      </c>
      <c r="R358" s="37">
        <f t="shared" si="5320"/>
        <v>36158.113080427043</v>
      </c>
      <c r="S358" s="37">
        <f t="shared" si="5320"/>
        <v>36261.919360953871</v>
      </c>
      <c r="T358" s="37">
        <f t="shared" si="5320"/>
        <v>36366.023658798491</v>
      </c>
      <c r="U358" s="37">
        <f t="shared" si="5320"/>
        <v>36470.426829538446</v>
      </c>
      <c r="V358" s="37">
        <f t="shared" si="5320"/>
        <v>0</v>
      </c>
      <c r="W358" s="37">
        <f t="shared" si="5320"/>
        <v>0</v>
      </c>
      <c r="X358" s="37">
        <f t="shared" si="5320"/>
        <v>0</v>
      </c>
      <c r="Y358" s="37">
        <f t="shared" si="5320"/>
        <v>0</v>
      </c>
      <c r="Z358" s="37">
        <f t="shared" si="5320"/>
        <v>0</v>
      </c>
      <c r="AA358" s="37">
        <f t="shared" si="5320"/>
        <v>0</v>
      </c>
      <c r="AB358" s="37">
        <f t="shared" si="5320"/>
        <v>0</v>
      </c>
      <c r="AC358" s="37">
        <f t="shared" si="5320"/>
        <v>0</v>
      </c>
      <c r="AD358" s="37">
        <f t="shared" si="5320"/>
        <v>0</v>
      </c>
      <c r="AE358" s="37">
        <f t="shared" si="5320"/>
        <v>0</v>
      </c>
      <c r="AF358" s="37">
        <f t="shared" si="5320"/>
        <v>0</v>
      </c>
      <c r="AG358" s="37">
        <f t="shared" si="5320"/>
        <v>0</v>
      </c>
      <c r="AH358" s="37">
        <f t="shared" si="5320"/>
        <v>0</v>
      </c>
      <c r="AI358" s="37">
        <f t="shared" si="5320"/>
        <v>0</v>
      </c>
      <c r="AJ358" s="37">
        <f t="shared" si="5320"/>
        <v>0</v>
      </c>
      <c r="AK358" s="37">
        <f t="shared" si="5320"/>
        <v>0</v>
      </c>
      <c r="AL358" s="37">
        <f t="shared" si="5320"/>
        <v>0</v>
      </c>
      <c r="AM358" s="37">
        <f t="shared" si="5320"/>
        <v>0</v>
      </c>
      <c r="AN358" s="37">
        <f t="shared" si="5320"/>
        <v>0</v>
      </c>
      <c r="AO358" s="37">
        <f t="shared" si="5320"/>
        <v>0</v>
      </c>
      <c r="AP358" s="37">
        <f t="shared" si="5320"/>
        <v>0</v>
      </c>
      <c r="AQ358" s="37">
        <f t="shared" si="5320"/>
        <v>0</v>
      </c>
      <c r="AR358" s="37">
        <f t="shared" si="5320"/>
        <v>0</v>
      </c>
      <c r="AS358" s="37">
        <f t="shared" si="5320"/>
        <v>0</v>
      </c>
      <c r="AT358" s="37">
        <f t="shared" si="5320"/>
        <v>0</v>
      </c>
      <c r="AU358" s="37">
        <f t="shared" si="5320"/>
        <v>0</v>
      </c>
      <c r="AV358" s="37">
        <f t="shared" si="5320"/>
        <v>0</v>
      </c>
      <c r="AW358" s="37">
        <f t="shared" si="5320"/>
        <v>0</v>
      </c>
      <c r="AX358" s="37">
        <f t="shared" si="5320"/>
        <v>0</v>
      </c>
      <c r="AY358" s="37">
        <f t="shared" si="5320"/>
        <v>0</v>
      </c>
      <c r="AZ358" s="37">
        <f t="shared" si="5320"/>
        <v>0</v>
      </c>
      <c r="BA358" s="37">
        <f t="shared" si="5320"/>
        <v>0</v>
      </c>
      <c r="BB358" s="37">
        <f t="shared" si="5320"/>
        <v>0</v>
      </c>
      <c r="BC358" s="37">
        <f t="shared" si="5320"/>
        <v>0</v>
      </c>
      <c r="BD358" s="37">
        <f t="shared" si="5320"/>
        <v>0</v>
      </c>
      <c r="BE358" s="37">
        <f t="shared" si="5320"/>
        <v>0</v>
      </c>
      <c r="BF358" s="37">
        <f t="shared" si="5320"/>
        <v>0</v>
      </c>
      <c r="BG358" s="37">
        <f t="shared" si="5320"/>
        <v>0</v>
      </c>
      <c r="BH358" s="37">
        <f t="shared" si="5320"/>
        <v>0</v>
      </c>
      <c r="BI358" s="37">
        <f t="shared" si="5320"/>
        <v>0</v>
      </c>
      <c r="BJ358" s="37">
        <f t="shared" si="5320"/>
        <v>0</v>
      </c>
      <c r="BK358" s="37">
        <f t="shared" si="5320"/>
        <v>0</v>
      </c>
      <c r="BL358" s="37">
        <f t="shared" si="5320"/>
        <v>0</v>
      </c>
      <c r="BM358" s="37">
        <f t="shared" si="5320"/>
        <v>0</v>
      </c>
      <c r="BN358" s="37">
        <f t="shared" si="5320"/>
        <v>0</v>
      </c>
      <c r="BO358" s="37">
        <f t="shared" si="5320"/>
        <v>0</v>
      </c>
      <c r="BP358" s="37">
        <f t="shared" si="5320"/>
        <v>0</v>
      </c>
      <c r="BQ358" s="37">
        <f t="shared" si="5320"/>
        <v>0</v>
      </c>
      <c r="BR358" s="37">
        <f t="shared" si="5320"/>
        <v>0</v>
      </c>
      <c r="BS358" s="37">
        <f t="shared" si="5320"/>
        <v>0</v>
      </c>
      <c r="BT358" s="37">
        <f t="shared" si="5320"/>
        <v>0</v>
      </c>
      <c r="BU358" s="37">
        <f t="shared" si="5320"/>
        <v>0</v>
      </c>
      <c r="BV358" s="37">
        <f t="shared" si="5320"/>
        <v>0</v>
      </c>
      <c r="BW358" s="37">
        <f t="shared" ref="BW358:EB358" si="5321">BW356*BW357</f>
        <v>0</v>
      </c>
      <c r="BX358" s="37">
        <f t="shared" si="5321"/>
        <v>0</v>
      </c>
      <c r="BY358" s="37">
        <f t="shared" si="5321"/>
        <v>0</v>
      </c>
      <c r="BZ358" s="37">
        <f t="shared" si="5321"/>
        <v>0</v>
      </c>
      <c r="CA358" s="37">
        <f t="shared" si="5321"/>
        <v>0</v>
      </c>
      <c r="CB358" s="37">
        <f t="shared" si="5321"/>
        <v>0</v>
      </c>
      <c r="CC358" s="37">
        <f t="shared" si="5321"/>
        <v>0</v>
      </c>
      <c r="CD358" s="37">
        <f t="shared" si="5321"/>
        <v>0</v>
      </c>
      <c r="CE358" s="37">
        <f t="shared" si="5321"/>
        <v>0</v>
      </c>
      <c r="CF358" s="37">
        <f t="shared" si="5321"/>
        <v>0</v>
      </c>
      <c r="CG358" s="37">
        <f t="shared" si="5321"/>
        <v>0</v>
      </c>
      <c r="CH358" s="37">
        <f t="shared" si="5321"/>
        <v>0</v>
      </c>
      <c r="CI358" s="37">
        <f t="shared" si="5321"/>
        <v>0</v>
      </c>
      <c r="CJ358" s="37">
        <f t="shared" si="5321"/>
        <v>0</v>
      </c>
      <c r="CK358" s="37">
        <f t="shared" si="5321"/>
        <v>0</v>
      </c>
      <c r="CL358" s="37">
        <f t="shared" si="5321"/>
        <v>0</v>
      </c>
      <c r="CM358" s="37">
        <f t="shared" si="5321"/>
        <v>0</v>
      </c>
      <c r="CN358" s="37">
        <f t="shared" si="5321"/>
        <v>0</v>
      </c>
      <c r="CO358" s="37">
        <f t="shared" si="5321"/>
        <v>0</v>
      </c>
      <c r="CP358" s="37">
        <f t="shared" si="5321"/>
        <v>0</v>
      </c>
      <c r="CQ358" s="37">
        <f t="shared" si="5321"/>
        <v>0</v>
      </c>
      <c r="CR358" s="37">
        <f t="shared" si="5321"/>
        <v>0</v>
      </c>
      <c r="CS358" s="37">
        <f t="shared" si="5321"/>
        <v>0</v>
      </c>
      <c r="CT358" s="37">
        <f t="shared" si="5321"/>
        <v>0</v>
      </c>
      <c r="CU358" s="37">
        <f t="shared" si="5321"/>
        <v>0</v>
      </c>
      <c r="CV358" s="37">
        <f t="shared" si="5321"/>
        <v>0</v>
      </c>
      <c r="CW358" s="37">
        <f t="shared" si="5321"/>
        <v>0</v>
      </c>
      <c r="CX358" s="37">
        <f t="shared" si="5321"/>
        <v>0</v>
      </c>
      <c r="CY358" s="37">
        <f t="shared" si="5321"/>
        <v>0</v>
      </c>
      <c r="CZ358" s="37">
        <f t="shared" si="5321"/>
        <v>0</v>
      </c>
      <c r="DA358" s="37">
        <f t="shared" si="5321"/>
        <v>0</v>
      </c>
      <c r="DB358" s="37">
        <f t="shared" si="5321"/>
        <v>0</v>
      </c>
      <c r="DC358" s="37">
        <f t="shared" si="5321"/>
        <v>0</v>
      </c>
      <c r="DD358" s="37">
        <f t="shared" si="5321"/>
        <v>0</v>
      </c>
      <c r="DE358" s="37">
        <f t="shared" si="5321"/>
        <v>0</v>
      </c>
      <c r="DF358" s="37">
        <f t="shared" si="5321"/>
        <v>0</v>
      </c>
      <c r="DG358" s="37">
        <f t="shared" si="5321"/>
        <v>0</v>
      </c>
      <c r="DH358" s="37">
        <f t="shared" si="5321"/>
        <v>0</v>
      </c>
      <c r="DI358" s="37">
        <f t="shared" si="5321"/>
        <v>0</v>
      </c>
      <c r="DJ358" s="37">
        <f t="shared" si="5321"/>
        <v>0</v>
      </c>
      <c r="DK358" s="37">
        <f t="shared" si="5321"/>
        <v>0</v>
      </c>
      <c r="DL358" s="37">
        <f t="shared" si="5321"/>
        <v>0</v>
      </c>
      <c r="DM358" s="37">
        <f t="shared" si="5321"/>
        <v>0</v>
      </c>
      <c r="DN358" s="37">
        <f t="shared" si="5321"/>
        <v>0</v>
      </c>
      <c r="DO358" s="37">
        <f t="shared" si="5321"/>
        <v>0</v>
      </c>
      <c r="DP358" s="37">
        <f t="shared" si="5321"/>
        <v>0</v>
      </c>
      <c r="DQ358" s="37">
        <f t="shared" si="5321"/>
        <v>0</v>
      </c>
      <c r="DR358" s="37">
        <f t="shared" si="5321"/>
        <v>0</v>
      </c>
      <c r="DS358" s="37">
        <f t="shared" si="5321"/>
        <v>0</v>
      </c>
      <c r="DT358" s="37">
        <f t="shared" si="5321"/>
        <v>0</v>
      </c>
      <c r="DU358" s="37">
        <f t="shared" si="5321"/>
        <v>0</v>
      </c>
      <c r="DV358" s="37">
        <f t="shared" si="5321"/>
        <v>0</v>
      </c>
      <c r="DW358" s="37">
        <f t="shared" si="5321"/>
        <v>0</v>
      </c>
      <c r="DX358" s="37">
        <f t="shared" si="5321"/>
        <v>0</v>
      </c>
      <c r="DY358" s="37">
        <f t="shared" si="5321"/>
        <v>0</v>
      </c>
      <c r="DZ358" s="37">
        <f t="shared" si="5321"/>
        <v>0</v>
      </c>
      <c r="EA358" s="37">
        <f t="shared" si="5321"/>
        <v>0</v>
      </c>
      <c r="EB358" s="37">
        <f t="shared" si="5321"/>
        <v>0</v>
      </c>
    </row>
    <row r="359" spans="1:132" x14ac:dyDescent="0.25"/>
    <row r="360" spans="1:132" ht="13" x14ac:dyDescent="0.3">
      <c r="A360" s="59">
        <f>IF(H363=D363,0,1)</f>
        <v>0</v>
      </c>
      <c r="B360" s="108" t="str">
        <f>Assumptions!B191</f>
        <v>Agents</v>
      </c>
      <c r="C360" s="108"/>
      <c r="D360" s="108"/>
      <c r="E360" s="108"/>
      <c r="F360" s="108"/>
      <c r="G360" s="108"/>
      <c r="H360" s="108"/>
      <c r="I360" s="108"/>
    </row>
    <row r="361" spans="1:132" ht="13" x14ac:dyDescent="0.3">
      <c r="C361" s="2" t="s">
        <v>419</v>
      </c>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row>
    <row r="362" spans="1:132" outlineLevel="1" x14ac:dyDescent="0.25">
      <c r="C362" t="s">
        <v>339</v>
      </c>
      <c r="D362" s="79">
        <f>Costs!K267</f>
        <v>45078</v>
      </c>
      <c r="E362" s="16">
        <f>Costs!K268</f>
        <v>12</v>
      </c>
      <c r="F362" s="61">
        <f>EDATE(D362,E362)</f>
        <v>45444</v>
      </c>
      <c r="G362" s="52" t="s">
        <v>215</v>
      </c>
      <c r="H362" s="50">
        <f>SUM(J362:EB362)</f>
        <v>1</v>
      </c>
      <c r="J362" s="130">
        <f t="shared" ref="J362:AO362" si="5322">IFERROR(IF(AND(J$6&gt;=$D362,J$7&lt;=$F362),1,0)*1/(YEARFRAC($D362,$F362)*MiY),0)+IF(AND($D362=$F362,J$6&lt;=$D362,J$7&gt;=$F362),1)</f>
        <v>0</v>
      </c>
      <c r="K362" s="130">
        <f t="shared" si="5322"/>
        <v>0</v>
      </c>
      <c r="L362" s="130">
        <f t="shared" si="5322"/>
        <v>0</v>
      </c>
      <c r="M362" s="130">
        <f t="shared" si="5322"/>
        <v>0</v>
      </c>
      <c r="N362" s="130">
        <f t="shared" si="5322"/>
        <v>0</v>
      </c>
      <c r="O362" s="130">
        <f t="shared" si="5322"/>
        <v>8.3333333333333329E-2</v>
      </c>
      <c r="P362" s="130">
        <f t="shared" si="5322"/>
        <v>8.3333333333333329E-2</v>
      </c>
      <c r="Q362" s="130">
        <f t="shared" si="5322"/>
        <v>8.3333333333333329E-2</v>
      </c>
      <c r="R362" s="130">
        <f t="shared" si="5322"/>
        <v>8.3333333333333329E-2</v>
      </c>
      <c r="S362" s="130">
        <f t="shared" si="5322"/>
        <v>8.3333333333333329E-2</v>
      </c>
      <c r="T362" s="130">
        <f t="shared" si="5322"/>
        <v>8.3333333333333329E-2</v>
      </c>
      <c r="U362" s="130">
        <f t="shared" si="5322"/>
        <v>8.3333333333333329E-2</v>
      </c>
      <c r="V362" s="130">
        <f t="shared" si="5322"/>
        <v>8.3333333333333329E-2</v>
      </c>
      <c r="W362" s="130">
        <f t="shared" si="5322"/>
        <v>8.3333333333333329E-2</v>
      </c>
      <c r="X362" s="130">
        <f t="shared" si="5322"/>
        <v>8.3333333333333329E-2</v>
      </c>
      <c r="Y362" s="130">
        <f t="shared" si="5322"/>
        <v>8.3333333333333329E-2</v>
      </c>
      <c r="Z362" s="130">
        <f t="shared" si="5322"/>
        <v>8.3333333333333329E-2</v>
      </c>
      <c r="AA362" s="130">
        <f t="shared" si="5322"/>
        <v>0</v>
      </c>
      <c r="AB362" s="130">
        <f t="shared" si="5322"/>
        <v>0</v>
      </c>
      <c r="AC362" s="130">
        <f t="shared" si="5322"/>
        <v>0</v>
      </c>
      <c r="AD362" s="130">
        <f t="shared" si="5322"/>
        <v>0</v>
      </c>
      <c r="AE362" s="130">
        <f t="shared" si="5322"/>
        <v>0</v>
      </c>
      <c r="AF362" s="130">
        <f t="shared" si="5322"/>
        <v>0</v>
      </c>
      <c r="AG362" s="130">
        <f t="shared" si="5322"/>
        <v>0</v>
      </c>
      <c r="AH362" s="130">
        <f t="shared" si="5322"/>
        <v>0</v>
      </c>
      <c r="AI362" s="130">
        <f t="shared" si="5322"/>
        <v>0</v>
      </c>
      <c r="AJ362" s="130">
        <f t="shared" si="5322"/>
        <v>0</v>
      </c>
      <c r="AK362" s="130">
        <f t="shared" si="5322"/>
        <v>0</v>
      </c>
      <c r="AL362" s="130">
        <f t="shared" si="5322"/>
        <v>0</v>
      </c>
      <c r="AM362" s="130">
        <f t="shared" si="5322"/>
        <v>0</v>
      </c>
      <c r="AN362" s="130">
        <f t="shared" si="5322"/>
        <v>0</v>
      </c>
      <c r="AO362" s="130">
        <f t="shared" si="5322"/>
        <v>0</v>
      </c>
      <c r="AP362" s="130">
        <f t="shared" ref="AP362:BU362" si="5323">IFERROR(IF(AND(AP$6&gt;=$D362,AP$7&lt;=$F362),1,0)*1/(YEARFRAC($D362,$F362)*MiY),0)+IF(AND($D362=$F362,AP$6&lt;=$D362,AP$7&gt;=$F362),1)</f>
        <v>0</v>
      </c>
      <c r="AQ362" s="130">
        <f t="shared" si="5323"/>
        <v>0</v>
      </c>
      <c r="AR362" s="130">
        <f t="shared" si="5323"/>
        <v>0</v>
      </c>
      <c r="AS362" s="130">
        <f t="shared" si="5323"/>
        <v>0</v>
      </c>
      <c r="AT362" s="130">
        <f t="shared" si="5323"/>
        <v>0</v>
      </c>
      <c r="AU362" s="130">
        <f t="shared" si="5323"/>
        <v>0</v>
      </c>
      <c r="AV362" s="130">
        <f t="shared" si="5323"/>
        <v>0</v>
      </c>
      <c r="AW362" s="130">
        <f t="shared" si="5323"/>
        <v>0</v>
      </c>
      <c r="AX362" s="130">
        <f t="shared" si="5323"/>
        <v>0</v>
      </c>
      <c r="AY362" s="130">
        <f t="shared" si="5323"/>
        <v>0</v>
      </c>
      <c r="AZ362" s="130">
        <f t="shared" si="5323"/>
        <v>0</v>
      </c>
      <c r="BA362" s="130">
        <f t="shared" si="5323"/>
        <v>0</v>
      </c>
      <c r="BB362" s="130">
        <f t="shared" si="5323"/>
        <v>0</v>
      </c>
      <c r="BC362" s="130">
        <f t="shared" si="5323"/>
        <v>0</v>
      </c>
      <c r="BD362" s="130">
        <f t="shared" si="5323"/>
        <v>0</v>
      </c>
      <c r="BE362" s="130">
        <f t="shared" si="5323"/>
        <v>0</v>
      </c>
      <c r="BF362" s="130">
        <f t="shared" si="5323"/>
        <v>0</v>
      </c>
      <c r="BG362" s="130">
        <f t="shared" si="5323"/>
        <v>0</v>
      </c>
      <c r="BH362" s="130">
        <f t="shared" si="5323"/>
        <v>0</v>
      </c>
      <c r="BI362" s="130">
        <f t="shared" si="5323"/>
        <v>0</v>
      </c>
      <c r="BJ362" s="130">
        <f t="shared" si="5323"/>
        <v>0</v>
      </c>
      <c r="BK362" s="130">
        <f t="shared" si="5323"/>
        <v>0</v>
      </c>
      <c r="BL362" s="130">
        <f t="shared" si="5323"/>
        <v>0</v>
      </c>
      <c r="BM362" s="130">
        <f t="shared" si="5323"/>
        <v>0</v>
      </c>
      <c r="BN362" s="130">
        <f t="shared" si="5323"/>
        <v>0</v>
      </c>
      <c r="BO362" s="130">
        <f t="shared" si="5323"/>
        <v>0</v>
      </c>
      <c r="BP362" s="130">
        <f t="shared" si="5323"/>
        <v>0</v>
      </c>
      <c r="BQ362" s="130">
        <f t="shared" si="5323"/>
        <v>0</v>
      </c>
      <c r="BR362" s="130">
        <f t="shared" si="5323"/>
        <v>0</v>
      </c>
      <c r="BS362" s="130">
        <f t="shared" si="5323"/>
        <v>0</v>
      </c>
      <c r="BT362" s="130">
        <f t="shared" si="5323"/>
        <v>0</v>
      </c>
      <c r="BU362" s="130">
        <f t="shared" si="5323"/>
        <v>0</v>
      </c>
      <c r="BV362" s="130">
        <f t="shared" ref="BV362:DA362" si="5324">IFERROR(IF(AND(BV$6&gt;=$D362,BV$7&lt;=$F362),1,0)*1/(YEARFRAC($D362,$F362)*MiY),0)+IF(AND($D362=$F362,BV$6&lt;=$D362,BV$7&gt;=$F362),1)</f>
        <v>0</v>
      </c>
      <c r="BW362" s="130">
        <f t="shared" si="5324"/>
        <v>0</v>
      </c>
      <c r="BX362" s="130">
        <f t="shared" si="5324"/>
        <v>0</v>
      </c>
      <c r="BY362" s="130">
        <f t="shared" si="5324"/>
        <v>0</v>
      </c>
      <c r="BZ362" s="130">
        <f t="shared" si="5324"/>
        <v>0</v>
      </c>
      <c r="CA362" s="130">
        <f t="shared" si="5324"/>
        <v>0</v>
      </c>
      <c r="CB362" s="130">
        <f t="shared" si="5324"/>
        <v>0</v>
      </c>
      <c r="CC362" s="130">
        <f t="shared" si="5324"/>
        <v>0</v>
      </c>
      <c r="CD362" s="130">
        <f t="shared" si="5324"/>
        <v>0</v>
      </c>
      <c r="CE362" s="130">
        <f t="shared" si="5324"/>
        <v>0</v>
      </c>
      <c r="CF362" s="130">
        <f t="shared" si="5324"/>
        <v>0</v>
      </c>
      <c r="CG362" s="130">
        <f t="shared" si="5324"/>
        <v>0</v>
      </c>
      <c r="CH362" s="130">
        <f t="shared" si="5324"/>
        <v>0</v>
      </c>
      <c r="CI362" s="130">
        <f t="shared" si="5324"/>
        <v>0</v>
      </c>
      <c r="CJ362" s="130">
        <f t="shared" si="5324"/>
        <v>0</v>
      </c>
      <c r="CK362" s="130">
        <f t="shared" si="5324"/>
        <v>0</v>
      </c>
      <c r="CL362" s="130">
        <f t="shared" si="5324"/>
        <v>0</v>
      </c>
      <c r="CM362" s="130">
        <f t="shared" si="5324"/>
        <v>0</v>
      </c>
      <c r="CN362" s="130">
        <f t="shared" si="5324"/>
        <v>0</v>
      </c>
      <c r="CO362" s="130">
        <f t="shared" si="5324"/>
        <v>0</v>
      </c>
      <c r="CP362" s="130">
        <f t="shared" si="5324"/>
        <v>0</v>
      </c>
      <c r="CQ362" s="130">
        <f t="shared" si="5324"/>
        <v>0</v>
      </c>
      <c r="CR362" s="130">
        <f t="shared" si="5324"/>
        <v>0</v>
      </c>
      <c r="CS362" s="130">
        <f t="shared" si="5324"/>
        <v>0</v>
      </c>
      <c r="CT362" s="130">
        <f t="shared" si="5324"/>
        <v>0</v>
      </c>
      <c r="CU362" s="130">
        <f t="shared" si="5324"/>
        <v>0</v>
      </c>
      <c r="CV362" s="130">
        <f t="shared" si="5324"/>
        <v>0</v>
      </c>
      <c r="CW362" s="130">
        <f t="shared" si="5324"/>
        <v>0</v>
      </c>
      <c r="CX362" s="130">
        <f t="shared" si="5324"/>
        <v>0</v>
      </c>
      <c r="CY362" s="130">
        <f t="shared" si="5324"/>
        <v>0</v>
      </c>
      <c r="CZ362" s="130">
        <f t="shared" si="5324"/>
        <v>0</v>
      </c>
      <c r="DA362" s="130">
        <f t="shared" si="5324"/>
        <v>0</v>
      </c>
      <c r="DB362" s="130">
        <f t="shared" ref="DB362:EB362" si="5325">IFERROR(IF(AND(DB$6&gt;=$D362,DB$7&lt;=$F362),1,0)*1/(YEARFRAC($D362,$F362)*MiY),0)+IF(AND($D362=$F362,DB$6&lt;=$D362,DB$7&gt;=$F362),1)</f>
        <v>0</v>
      </c>
      <c r="DC362" s="130">
        <f t="shared" si="5325"/>
        <v>0</v>
      </c>
      <c r="DD362" s="130">
        <f t="shared" si="5325"/>
        <v>0</v>
      </c>
      <c r="DE362" s="130">
        <f t="shared" si="5325"/>
        <v>0</v>
      </c>
      <c r="DF362" s="130">
        <f t="shared" si="5325"/>
        <v>0</v>
      </c>
      <c r="DG362" s="130">
        <f t="shared" si="5325"/>
        <v>0</v>
      </c>
      <c r="DH362" s="130">
        <f t="shared" si="5325"/>
        <v>0</v>
      </c>
      <c r="DI362" s="130">
        <f t="shared" si="5325"/>
        <v>0</v>
      </c>
      <c r="DJ362" s="130">
        <f t="shared" si="5325"/>
        <v>0</v>
      </c>
      <c r="DK362" s="130">
        <f t="shared" si="5325"/>
        <v>0</v>
      </c>
      <c r="DL362" s="130">
        <f t="shared" si="5325"/>
        <v>0</v>
      </c>
      <c r="DM362" s="130">
        <f t="shared" si="5325"/>
        <v>0</v>
      </c>
      <c r="DN362" s="130">
        <f t="shared" si="5325"/>
        <v>0</v>
      </c>
      <c r="DO362" s="130">
        <f t="shared" si="5325"/>
        <v>0</v>
      </c>
      <c r="DP362" s="130">
        <f t="shared" si="5325"/>
        <v>0</v>
      </c>
      <c r="DQ362" s="130">
        <f t="shared" si="5325"/>
        <v>0</v>
      </c>
      <c r="DR362" s="130">
        <f t="shared" si="5325"/>
        <v>0</v>
      </c>
      <c r="DS362" s="130">
        <f t="shared" si="5325"/>
        <v>0</v>
      </c>
      <c r="DT362" s="130">
        <f t="shared" si="5325"/>
        <v>0</v>
      </c>
      <c r="DU362" s="130">
        <f t="shared" si="5325"/>
        <v>0</v>
      </c>
      <c r="DV362" s="130">
        <f t="shared" si="5325"/>
        <v>0</v>
      </c>
      <c r="DW362" s="130">
        <f t="shared" si="5325"/>
        <v>0</v>
      </c>
      <c r="DX362" s="130">
        <f t="shared" si="5325"/>
        <v>0</v>
      </c>
      <c r="DY362" s="130">
        <f t="shared" si="5325"/>
        <v>0</v>
      </c>
      <c r="DZ362" s="130">
        <f t="shared" si="5325"/>
        <v>0</v>
      </c>
      <c r="EA362" s="130">
        <f t="shared" si="5325"/>
        <v>0</v>
      </c>
      <c r="EB362" s="130">
        <f t="shared" si="5325"/>
        <v>0</v>
      </c>
    </row>
    <row r="363" spans="1:132" outlineLevel="1" x14ac:dyDescent="0.25">
      <c r="C363" t="s">
        <v>422</v>
      </c>
      <c r="D363" s="16">
        <f>Costs!K278</f>
        <v>296999.99999999994</v>
      </c>
      <c r="G363" s="52" t="s">
        <v>220</v>
      </c>
      <c r="H363" s="66">
        <f>SUM(J363:EB363)</f>
        <v>296999.99999999994</v>
      </c>
      <c r="J363" s="29">
        <f t="shared" ref="J363:BU363" si="5326">$D363*J362</f>
        <v>0</v>
      </c>
      <c r="K363" s="29">
        <f t="shared" si="5326"/>
        <v>0</v>
      </c>
      <c r="L363" s="29">
        <f t="shared" si="5326"/>
        <v>0</v>
      </c>
      <c r="M363" s="29">
        <f t="shared" si="5326"/>
        <v>0</v>
      </c>
      <c r="N363" s="29">
        <f t="shared" si="5326"/>
        <v>0</v>
      </c>
      <c r="O363" s="29">
        <f t="shared" si="5326"/>
        <v>24749.999999999993</v>
      </c>
      <c r="P363" s="29">
        <f t="shared" si="5326"/>
        <v>24749.999999999993</v>
      </c>
      <c r="Q363" s="29">
        <f t="shared" si="5326"/>
        <v>24749.999999999993</v>
      </c>
      <c r="R363" s="29">
        <f t="shared" si="5326"/>
        <v>24749.999999999993</v>
      </c>
      <c r="S363" s="29">
        <f t="shared" si="5326"/>
        <v>24749.999999999993</v>
      </c>
      <c r="T363" s="29">
        <f t="shared" si="5326"/>
        <v>24749.999999999993</v>
      </c>
      <c r="U363" s="29">
        <f t="shared" si="5326"/>
        <v>24749.999999999993</v>
      </c>
      <c r="V363" s="29">
        <f t="shared" si="5326"/>
        <v>24749.999999999993</v>
      </c>
      <c r="W363" s="29">
        <f t="shared" si="5326"/>
        <v>24749.999999999993</v>
      </c>
      <c r="X363" s="29">
        <f t="shared" si="5326"/>
        <v>24749.999999999993</v>
      </c>
      <c r="Y363" s="29">
        <f t="shared" si="5326"/>
        <v>24749.999999999993</v>
      </c>
      <c r="Z363" s="29">
        <f t="shared" si="5326"/>
        <v>24749.999999999993</v>
      </c>
      <c r="AA363" s="29">
        <f t="shared" si="5326"/>
        <v>0</v>
      </c>
      <c r="AB363" s="29">
        <f t="shared" si="5326"/>
        <v>0</v>
      </c>
      <c r="AC363" s="29">
        <f t="shared" si="5326"/>
        <v>0</v>
      </c>
      <c r="AD363" s="29">
        <f t="shared" si="5326"/>
        <v>0</v>
      </c>
      <c r="AE363" s="29">
        <f t="shared" si="5326"/>
        <v>0</v>
      </c>
      <c r="AF363" s="29">
        <f t="shared" si="5326"/>
        <v>0</v>
      </c>
      <c r="AG363" s="29">
        <f t="shared" si="5326"/>
        <v>0</v>
      </c>
      <c r="AH363" s="29">
        <f t="shared" si="5326"/>
        <v>0</v>
      </c>
      <c r="AI363" s="29">
        <f t="shared" si="5326"/>
        <v>0</v>
      </c>
      <c r="AJ363" s="29">
        <f t="shared" si="5326"/>
        <v>0</v>
      </c>
      <c r="AK363" s="29">
        <f t="shared" si="5326"/>
        <v>0</v>
      </c>
      <c r="AL363" s="29">
        <f t="shared" si="5326"/>
        <v>0</v>
      </c>
      <c r="AM363" s="29">
        <f t="shared" si="5326"/>
        <v>0</v>
      </c>
      <c r="AN363" s="29">
        <f t="shared" si="5326"/>
        <v>0</v>
      </c>
      <c r="AO363" s="29">
        <f t="shared" si="5326"/>
        <v>0</v>
      </c>
      <c r="AP363" s="29">
        <f t="shared" si="5326"/>
        <v>0</v>
      </c>
      <c r="AQ363" s="29">
        <f t="shared" si="5326"/>
        <v>0</v>
      </c>
      <c r="AR363" s="29">
        <f t="shared" si="5326"/>
        <v>0</v>
      </c>
      <c r="AS363" s="29">
        <f t="shared" si="5326"/>
        <v>0</v>
      </c>
      <c r="AT363" s="29">
        <f t="shared" si="5326"/>
        <v>0</v>
      </c>
      <c r="AU363" s="29">
        <f t="shared" si="5326"/>
        <v>0</v>
      </c>
      <c r="AV363" s="29">
        <f t="shared" si="5326"/>
        <v>0</v>
      </c>
      <c r="AW363" s="29">
        <f t="shared" si="5326"/>
        <v>0</v>
      </c>
      <c r="AX363" s="29">
        <f t="shared" si="5326"/>
        <v>0</v>
      </c>
      <c r="AY363" s="29">
        <f t="shared" si="5326"/>
        <v>0</v>
      </c>
      <c r="AZ363" s="29">
        <f t="shared" si="5326"/>
        <v>0</v>
      </c>
      <c r="BA363" s="29">
        <f t="shared" si="5326"/>
        <v>0</v>
      </c>
      <c r="BB363" s="29">
        <f t="shared" si="5326"/>
        <v>0</v>
      </c>
      <c r="BC363" s="29">
        <f t="shared" si="5326"/>
        <v>0</v>
      </c>
      <c r="BD363" s="29">
        <f t="shared" si="5326"/>
        <v>0</v>
      </c>
      <c r="BE363" s="29">
        <f t="shared" si="5326"/>
        <v>0</v>
      </c>
      <c r="BF363" s="29">
        <f t="shared" si="5326"/>
        <v>0</v>
      </c>
      <c r="BG363" s="29">
        <f t="shared" si="5326"/>
        <v>0</v>
      </c>
      <c r="BH363" s="29">
        <f t="shared" si="5326"/>
        <v>0</v>
      </c>
      <c r="BI363" s="29">
        <f t="shared" si="5326"/>
        <v>0</v>
      </c>
      <c r="BJ363" s="29">
        <f t="shared" si="5326"/>
        <v>0</v>
      </c>
      <c r="BK363" s="29">
        <f t="shared" si="5326"/>
        <v>0</v>
      </c>
      <c r="BL363" s="29">
        <f t="shared" si="5326"/>
        <v>0</v>
      </c>
      <c r="BM363" s="29">
        <f t="shared" si="5326"/>
        <v>0</v>
      </c>
      <c r="BN363" s="29">
        <f t="shared" si="5326"/>
        <v>0</v>
      </c>
      <c r="BO363" s="29">
        <f t="shared" si="5326"/>
        <v>0</v>
      </c>
      <c r="BP363" s="29">
        <f t="shared" si="5326"/>
        <v>0</v>
      </c>
      <c r="BQ363" s="29">
        <f t="shared" si="5326"/>
        <v>0</v>
      </c>
      <c r="BR363" s="29">
        <f t="shared" si="5326"/>
        <v>0</v>
      </c>
      <c r="BS363" s="29">
        <f t="shared" si="5326"/>
        <v>0</v>
      </c>
      <c r="BT363" s="29">
        <f t="shared" si="5326"/>
        <v>0</v>
      </c>
      <c r="BU363" s="29">
        <f t="shared" si="5326"/>
        <v>0</v>
      </c>
      <c r="BV363" s="29">
        <f t="shared" ref="BV363:EB363" si="5327">$D363*BV362</f>
        <v>0</v>
      </c>
      <c r="BW363" s="29">
        <f t="shared" si="5327"/>
        <v>0</v>
      </c>
      <c r="BX363" s="29">
        <f t="shared" si="5327"/>
        <v>0</v>
      </c>
      <c r="BY363" s="29">
        <f t="shared" si="5327"/>
        <v>0</v>
      </c>
      <c r="BZ363" s="29">
        <f t="shared" si="5327"/>
        <v>0</v>
      </c>
      <c r="CA363" s="29">
        <f t="shared" si="5327"/>
        <v>0</v>
      </c>
      <c r="CB363" s="29">
        <f t="shared" si="5327"/>
        <v>0</v>
      </c>
      <c r="CC363" s="29">
        <f t="shared" si="5327"/>
        <v>0</v>
      </c>
      <c r="CD363" s="29">
        <f t="shared" si="5327"/>
        <v>0</v>
      </c>
      <c r="CE363" s="29">
        <f t="shared" si="5327"/>
        <v>0</v>
      </c>
      <c r="CF363" s="29">
        <f t="shared" si="5327"/>
        <v>0</v>
      </c>
      <c r="CG363" s="29">
        <f t="shared" si="5327"/>
        <v>0</v>
      </c>
      <c r="CH363" s="29">
        <f t="shared" si="5327"/>
        <v>0</v>
      </c>
      <c r="CI363" s="29">
        <f t="shared" si="5327"/>
        <v>0</v>
      </c>
      <c r="CJ363" s="29">
        <f t="shared" si="5327"/>
        <v>0</v>
      </c>
      <c r="CK363" s="29">
        <f t="shared" si="5327"/>
        <v>0</v>
      </c>
      <c r="CL363" s="29">
        <f t="shared" si="5327"/>
        <v>0</v>
      </c>
      <c r="CM363" s="29">
        <f t="shared" si="5327"/>
        <v>0</v>
      </c>
      <c r="CN363" s="29">
        <f t="shared" si="5327"/>
        <v>0</v>
      </c>
      <c r="CO363" s="29">
        <f t="shared" si="5327"/>
        <v>0</v>
      </c>
      <c r="CP363" s="29">
        <f t="shared" si="5327"/>
        <v>0</v>
      </c>
      <c r="CQ363" s="29">
        <f t="shared" si="5327"/>
        <v>0</v>
      </c>
      <c r="CR363" s="29">
        <f t="shared" si="5327"/>
        <v>0</v>
      </c>
      <c r="CS363" s="29">
        <f t="shared" si="5327"/>
        <v>0</v>
      </c>
      <c r="CT363" s="29">
        <f t="shared" si="5327"/>
        <v>0</v>
      </c>
      <c r="CU363" s="29">
        <f t="shared" si="5327"/>
        <v>0</v>
      </c>
      <c r="CV363" s="29">
        <f t="shared" si="5327"/>
        <v>0</v>
      </c>
      <c r="CW363" s="29">
        <f t="shared" si="5327"/>
        <v>0</v>
      </c>
      <c r="CX363" s="29">
        <f t="shared" si="5327"/>
        <v>0</v>
      </c>
      <c r="CY363" s="29">
        <f t="shared" si="5327"/>
        <v>0</v>
      </c>
      <c r="CZ363" s="29">
        <f t="shared" si="5327"/>
        <v>0</v>
      </c>
      <c r="DA363" s="29">
        <f t="shared" si="5327"/>
        <v>0</v>
      </c>
      <c r="DB363" s="29">
        <f t="shared" si="5327"/>
        <v>0</v>
      </c>
      <c r="DC363" s="29">
        <f t="shared" si="5327"/>
        <v>0</v>
      </c>
      <c r="DD363" s="29">
        <f t="shared" si="5327"/>
        <v>0</v>
      </c>
      <c r="DE363" s="29">
        <f t="shared" si="5327"/>
        <v>0</v>
      </c>
      <c r="DF363" s="29">
        <f t="shared" si="5327"/>
        <v>0</v>
      </c>
      <c r="DG363" s="29">
        <f t="shared" si="5327"/>
        <v>0</v>
      </c>
      <c r="DH363" s="29">
        <f t="shared" si="5327"/>
        <v>0</v>
      </c>
      <c r="DI363" s="29">
        <f t="shared" si="5327"/>
        <v>0</v>
      </c>
      <c r="DJ363" s="29">
        <f t="shared" si="5327"/>
        <v>0</v>
      </c>
      <c r="DK363" s="29">
        <f t="shared" si="5327"/>
        <v>0</v>
      </c>
      <c r="DL363" s="29">
        <f t="shared" si="5327"/>
        <v>0</v>
      </c>
      <c r="DM363" s="29">
        <f t="shared" si="5327"/>
        <v>0</v>
      </c>
      <c r="DN363" s="29">
        <f t="shared" si="5327"/>
        <v>0</v>
      </c>
      <c r="DO363" s="29">
        <f t="shared" si="5327"/>
        <v>0</v>
      </c>
      <c r="DP363" s="29">
        <f t="shared" si="5327"/>
        <v>0</v>
      </c>
      <c r="DQ363" s="29">
        <f t="shared" si="5327"/>
        <v>0</v>
      </c>
      <c r="DR363" s="29">
        <f t="shared" si="5327"/>
        <v>0</v>
      </c>
      <c r="DS363" s="29">
        <f t="shared" si="5327"/>
        <v>0</v>
      </c>
      <c r="DT363" s="29">
        <f t="shared" si="5327"/>
        <v>0</v>
      </c>
      <c r="DU363" s="29">
        <f t="shared" si="5327"/>
        <v>0</v>
      </c>
      <c r="DV363" s="29">
        <f t="shared" si="5327"/>
        <v>0</v>
      </c>
      <c r="DW363" s="29">
        <f t="shared" si="5327"/>
        <v>0</v>
      </c>
      <c r="DX363" s="29">
        <f t="shared" si="5327"/>
        <v>0</v>
      </c>
      <c r="DY363" s="29">
        <f t="shared" si="5327"/>
        <v>0</v>
      </c>
      <c r="DZ363" s="29">
        <f t="shared" si="5327"/>
        <v>0</v>
      </c>
      <c r="EA363" s="29">
        <f t="shared" si="5327"/>
        <v>0</v>
      </c>
      <c r="EB363" s="29">
        <f t="shared" si="5327"/>
        <v>0</v>
      </c>
    </row>
    <row r="364" spans="1:132" outlineLevel="1" x14ac:dyDescent="0.25">
      <c r="C364" s="34" t="s">
        <v>417</v>
      </c>
      <c r="D364" s="34"/>
      <c r="E364" s="34"/>
      <c r="F364" s="34"/>
      <c r="G364" s="67" t="s">
        <v>215</v>
      </c>
      <c r="H364" s="34"/>
      <c r="I364" s="34"/>
      <c r="J364" s="126">
        <f>J$13</f>
        <v>1</v>
      </c>
      <c r="K364" s="126">
        <f t="shared" ref="K364:BV364" si="5328">K$13</f>
        <v>1.0026792493128671</v>
      </c>
      <c r="L364" s="126">
        <f t="shared" si="5328"/>
        <v>1.0056539350998608</v>
      </c>
      <c r="M364" s="126">
        <f t="shared" si="5328"/>
        <v>1.0085410656939733</v>
      </c>
      <c r="N364" s="126">
        <f t="shared" si="5328"/>
        <v>1.0114364849476103</v>
      </c>
      <c r="O364" s="126">
        <f t="shared" si="5328"/>
        <v>1.0143402166566737</v>
      </c>
      <c r="P364" s="126">
        <f t="shared" si="5328"/>
        <v>1.0172522846853813</v>
      </c>
      <c r="Q364" s="126">
        <f t="shared" si="5328"/>
        <v>1.0201727129664624</v>
      </c>
      <c r="R364" s="126">
        <f t="shared" si="5328"/>
        <v>1.0231015255013547</v>
      </c>
      <c r="S364" s="126">
        <f t="shared" si="5328"/>
        <v>1.0260387463604019</v>
      </c>
      <c r="T364" s="126">
        <f t="shared" si="5328"/>
        <v>1.028984399683051</v>
      </c>
      <c r="U364" s="126">
        <f t="shared" si="5328"/>
        <v>1.0319385096780509</v>
      </c>
      <c r="V364" s="126">
        <f t="shared" si="5328"/>
        <v>1.0349011006236515</v>
      </c>
      <c r="W364" s="126">
        <f t="shared" si="5328"/>
        <v>1.0377730230388176</v>
      </c>
      <c r="X364" s="126">
        <f t="shared" si="5328"/>
        <v>1.0408518228283561</v>
      </c>
      <c r="Y364" s="126">
        <f t="shared" si="5328"/>
        <v>1.0438400029932626</v>
      </c>
      <c r="Z364" s="126">
        <f t="shared" si="5328"/>
        <v>1.046836761920777</v>
      </c>
      <c r="AA364" s="126">
        <f t="shared" si="5328"/>
        <v>1.0498421242396576</v>
      </c>
      <c r="AB364" s="126">
        <f t="shared" si="5328"/>
        <v>1.05285611464937</v>
      </c>
      <c r="AC364" s="126">
        <f t="shared" si="5328"/>
        <v>1.0558787579202888</v>
      </c>
      <c r="AD364" s="126">
        <f t="shared" si="5328"/>
        <v>1.0589100788939025</v>
      </c>
      <c r="AE364" s="126">
        <f t="shared" si="5328"/>
        <v>1.0619501024830165</v>
      </c>
      <c r="AF364" s="126">
        <f t="shared" si="5328"/>
        <v>1.0649988536719583</v>
      </c>
      <c r="AG364" s="126">
        <f t="shared" si="5328"/>
        <v>1.0680563575167832</v>
      </c>
      <c r="AH364" s="126">
        <f t="shared" si="5328"/>
        <v>1.0711226391454798</v>
      </c>
      <c r="AI364" s="126">
        <f t="shared" si="5328"/>
        <v>1.0739924437404067</v>
      </c>
      <c r="AJ364" s="126">
        <f t="shared" si="5328"/>
        <v>1.0771786970311998</v>
      </c>
      <c r="AK364" s="126">
        <f t="shared" si="5328"/>
        <v>1.0802711679727233</v>
      </c>
      <c r="AL364" s="126">
        <f t="shared" si="5328"/>
        <v>1.0833725170851116</v>
      </c>
      <c r="AM364" s="126">
        <f t="shared" si="5328"/>
        <v>1.0864827698566941</v>
      </c>
      <c r="AN364" s="126">
        <f t="shared" si="5328"/>
        <v>1.0896019518489746</v>
      </c>
      <c r="AO364" s="126">
        <f t="shared" si="5328"/>
        <v>1.0927300886968412</v>
      </c>
      <c r="AP364" s="126">
        <f t="shared" si="5328"/>
        <v>1.0958672061087775</v>
      </c>
      <c r="AQ364" s="126">
        <f t="shared" si="5328"/>
        <v>1.0990133298670732</v>
      </c>
      <c r="AR364" s="126">
        <f t="shared" si="5328"/>
        <v>1.1021684858280367</v>
      </c>
      <c r="AS364" s="126">
        <f t="shared" si="5328"/>
        <v>1.1053326999222071</v>
      </c>
      <c r="AT364" s="126">
        <f t="shared" si="5328"/>
        <v>1.1085059981545673</v>
      </c>
      <c r="AU364" s="126">
        <f t="shared" si="5328"/>
        <v>1.111475962088432</v>
      </c>
      <c r="AV364" s="126">
        <f t="shared" si="5328"/>
        <v>1.1147734191259395</v>
      </c>
      <c r="AW364" s="126">
        <f t="shared" si="5328"/>
        <v>1.1179738207069689</v>
      </c>
      <c r="AX364" s="126">
        <f t="shared" si="5328"/>
        <v>1.1211834103167977</v>
      </c>
      <c r="AY364" s="126">
        <f t="shared" si="5328"/>
        <v>1.1244022143333261</v>
      </c>
      <c r="AZ364" s="126">
        <f t="shared" si="5328"/>
        <v>1.1276302592101826</v>
      </c>
      <c r="BA364" s="126">
        <f t="shared" si="5328"/>
        <v>1.1308675714769412</v>
      </c>
      <c r="BB364" s="126">
        <f t="shared" si="5328"/>
        <v>1.1341141777393395</v>
      </c>
      <c r="BC364" s="126">
        <f t="shared" si="5328"/>
        <v>1.1373701046794982</v>
      </c>
      <c r="BD364" s="126">
        <f t="shared" si="5328"/>
        <v>1.1406353790561385</v>
      </c>
      <c r="BE364" s="126">
        <f t="shared" si="5328"/>
        <v>1.1439100277048042</v>
      </c>
      <c r="BF364" s="126">
        <f t="shared" si="5328"/>
        <v>1.1471940775380809</v>
      </c>
      <c r="BG364" s="126">
        <f t="shared" si="5328"/>
        <v>1.15026769648205</v>
      </c>
      <c r="BH364" s="126">
        <f t="shared" si="5328"/>
        <v>1.1536802383994258</v>
      </c>
      <c r="BI364" s="126">
        <f t="shared" si="5328"/>
        <v>1.1569923375180708</v>
      </c>
      <c r="BJ364" s="126">
        <f t="shared" si="5328"/>
        <v>1.1603139453378331</v>
      </c>
      <c r="BK364" s="126">
        <f t="shared" si="5328"/>
        <v>1.1636450891572303</v>
      </c>
      <c r="BL364" s="126">
        <f t="shared" si="5328"/>
        <v>1.1669857963531516</v>
      </c>
      <c r="BM364" s="126">
        <f t="shared" si="5328"/>
        <v>1.1703360943810825</v>
      </c>
      <c r="BN364" s="126">
        <f t="shared" si="5328"/>
        <v>1.1736960107753303</v>
      </c>
      <c r="BO364" s="126">
        <f t="shared" si="5328"/>
        <v>1.1770655731492505</v>
      </c>
      <c r="BP364" s="126">
        <f t="shared" si="5328"/>
        <v>1.180444809195474</v>
      </c>
      <c r="BQ364" s="126">
        <f t="shared" si="5328"/>
        <v>1.1838337466861339</v>
      </c>
      <c r="BR364" s="126">
        <f t="shared" si="5328"/>
        <v>1.1872324134730949</v>
      </c>
      <c r="BS364" s="126">
        <f t="shared" si="5328"/>
        <v>1.1905270658589224</v>
      </c>
      <c r="BT364" s="126">
        <f t="shared" si="5328"/>
        <v>1.1940590467434065</v>
      </c>
      <c r="BU364" s="126">
        <f t="shared" si="5328"/>
        <v>1.1974870693312041</v>
      </c>
      <c r="BV364" s="126">
        <f t="shared" si="5328"/>
        <v>1.2009249334246579</v>
      </c>
      <c r="BW364" s="126">
        <f t="shared" ref="BW364:EB364" si="5329">BW$13</f>
        <v>1.204372667277734</v>
      </c>
      <c r="BX364" s="126">
        <f t="shared" si="5329"/>
        <v>1.2078302992255125</v>
      </c>
      <c r="BY364" s="126">
        <f t="shared" si="5329"/>
        <v>1.2112978576844211</v>
      </c>
      <c r="BZ364" s="126">
        <f t="shared" si="5329"/>
        <v>1.2147753711524676</v>
      </c>
      <c r="CA364" s="126">
        <f t="shared" si="5329"/>
        <v>1.2182628682094752</v>
      </c>
      <c r="CB364" s="126">
        <f t="shared" si="5329"/>
        <v>1.2217603775173165</v>
      </c>
      <c r="CC364" s="126">
        <f t="shared" si="5329"/>
        <v>1.2252679278201495</v>
      </c>
      <c r="CD364" s="126">
        <f t="shared" si="5329"/>
        <v>1.2287855479446541</v>
      </c>
      <c r="CE364" s="126">
        <f t="shared" si="5329"/>
        <v>1.232077770779646</v>
      </c>
      <c r="CF364" s="126">
        <f t="shared" si="5329"/>
        <v>1.23573302168438</v>
      </c>
      <c r="CG364" s="126">
        <f t="shared" si="5329"/>
        <v>1.2392806860334544</v>
      </c>
      <c r="CH364" s="126">
        <f t="shared" si="5329"/>
        <v>1.2428385353675644</v>
      </c>
      <c r="CI364" s="126">
        <f t="shared" si="5329"/>
        <v>1.2464065989267703</v>
      </c>
      <c r="CJ364" s="126">
        <f t="shared" si="5329"/>
        <v>1.2499849060350778</v>
      </c>
      <c r="CK364" s="126">
        <f t="shared" si="5329"/>
        <v>1.2535734861006791</v>
      </c>
      <c r="CL364" s="126">
        <f t="shared" si="5329"/>
        <v>1.257172368616194</v>
      </c>
      <c r="CM364" s="126">
        <f t="shared" si="5329"/>
        <v>1.2607815831589126</v>
      </c>
      <c r="CN364" s="126">
        <f t="shared" si="5329"/>
        <v>1.2644011593910389</v>
      </c>
      <c r="CO364" s="126">
        <f t="shared" si="5329"/>
        <v>1.2680311270599336</v>
      </c>
      <c r="CP364" s="126">
        <f t="shared" si="5329"/>
        <v>1.2716715159983594</v>
      </c>
      <c r="CQ364" s="126">
        <f t="shared" si="5329"/>
        <v>1.2750786410337906</v>
      </c>
      <c r="CR364" s="126">
        <f t="shared" si="5329"/>
        <v>1.2788614642181557</v>
      </c>
      <c r="CS364" s="126">
        <f t="shared" si="5329"/>
        <v>1.2825329459576562</v>
      </c>
      <c r="CT364" s="126">
        <f t="shared" si="5329"/>
        <v>1.2862149681493797</v>
      </c>
      <c r="CU364" s="126">
        <f t="shared" si="5329"/>
        <v>1.289907561053897</v>
      </c>
      <c r="CV364" s="126">
        <f t="shared" si="5329"/>
        <v>1.293610755018654</v>
      </c>
      <c r="CW364" s="126">
        <f t="shared" si="5329"/>
        <v>1.2973245804782207</v>
      </c>
      <c r="CX364" s="126">
        <f t="shared" si="5329"/>
        <v>1.3010490679545423</v>
      </c>
      <c r="CY364" s="126">
        <f t="shared" si="5329"/>
        <v>1.304784248057189</v>
      </c>
      <c r="CZ364" s="126">
        <f t="shared" si="5329"/>
        <v>1.3085301514836076</v>
      </c>
      <c r="DA364" s="126">
        <f t="shared" si="5329"/>
        <v>1.3122868090193751</v>
      </c>
      <c r="DB364" s="126">
        <f t="shared" si="5329"/>
        <v>1.3160542515384499</v>
      </c>
      <c r="DC364" s="126">
        <f t="shared" si="5329"/>
        <v>1.3195802889875801</v>
      </c>
      <c r="DD364" s="126">
        <f t="shared" si="5329"/>
        <v>1.323495136864544</v>
      </c>
      <c r="DE364" s="126">
        <f t="shared" si="5329"/>
        <v>1.3272947573576725</v>
      </c>
      <c r="DF364" s="126">
        <f t="shared" si="5329"/>
        <v>1.3311052861764079</v>
      </c>
      <c r="DG364" s="126">
        <f t="shared" si="5329"/>
        <v>1.3349267546374479</v>
      </c>
      <c r="DH364" s="126">
        <f t="shared" si="5329"/>
        <v>1.3387591941473977</v>
      </c>
      <c r="DI364" s="126">
        <f t="shared" si="5329"/>
        <v>1.3426026362030277</v>
      </c>
      <c r="DJ364" s="126">
        <f t="shared" si="5329"/>
        <v>1.3464571123915319</v>
      </c>
      <c r="DK364" s="126">
        <f t="shared" si="5329"/>
        <v>1.3503226543907885</v>
      </c>
      <c r="DL364" s="126">
        <f t="shared" si="5329"/>
        <v>1.3541992939696192</v>
      </c>
      <c r="DM364" s="126">
        <f t="shared" si="5329"/>
        <v>1.358087062988051</v>
      </c>
      <c r="DN364" s="126">
        <f t="shared" si="5329"/>
        <v>1.361985993397578</v>
      </c>
      <c r="DO364" s="126">
        <f t="shared" si="5329"/>
        <v>1.3657655991021458</v>
      </c>
      <c r="DP364" s="126">
        <f t="shared" si="5329"/>
        <v>1.3698174666548035</v>
      </c>
      <c r="DQ364" s="126">
        <f t="shared" si="5329"/>
        <v>1.3737500738651915</v>
      </c>
      <c r="DR364" s="126">
        <f t="shared" si="5329"/>
        <v>1.3776939711925826</v>
      </c>
      <c r="DS364" s="126">
        <f t="shared" si="5329"/>
        <v>1.381649191049759</v>
      </c>
      <c r="DT364" s="126">
        <f t="shared" si="5329"/>
        <v>1.385615765942557</v>
      </c>
      <c r="DU364" s="126">
        <f t="shared" si="5329"/>
        <v>1.3895937284701338</v>
      </c>
      <c r="DV364" s="126">
        <f t="shared" si="5329"/>
        <v>1.3935831113252357</v>
      </c>
      <c r="DW364" s="126">
        <f t="shared" si="5329"/>
        <v>1.3975839472944662</v>
      </c>
      <c r="DX364" s="126">
        <f t="shared" si="5329"/>
        <v>1.401596269258556</v>
      </c>
      <c r="DY364" s="126">
        <f t="shared" si="5329"/>
        <v>1.4056201101926329</v>
      </c>
      <c r="DZ364" s="126">
        <f t="shared" si="5329"/>
        <v>1.4096555031664932</v>
      </c>
      <c r="EA364" s="126">
        <f t="shared" si="5329"/>
        <v>1.4134323217047313</v>
      </c>
      <c r="EB364" s="126">
        <f t="shared" si="5329"/>
        <v>1.4176256038945581</v>
      </c>
    </row>
    <row r="365" spans="1:132" ht="13" x14ac:dyDescent="0.3">
      <c r="C365" s="36" t="str">
        <f>"TOTAL "&amp;UPPER(B360)&amp;" COSTS"</f>
        <v>TOTAL AGENTS COSTS</v>
      </c>
      <c r="D365" s="38"/>
      <c r="E365" s="38"/>
      <c r="F365" s="38"/>
      <c r="G365" s="52" t="s">
        <v>220</v>
      </c>
      <c r="H365" s="51">
        <f t="shared" ref="H365" si="5330">SUM(J365:EB365)</f>
        <v>306059.26989667182</v>
      </c>
      <c r="I365" s="38"/>
      <c r="J365" s="37">
        <f t="shared" ref="J365" si="5331">J363*J364</f>
        <v>0</v>
      </c>
      <c r="K365" s="37">
        <f t="shared" ref="K365:BV365" si="5332">K363*K364</f>
        <v>0</v>
      </c>
      <c r="L365" s="37">
        <f t="shared" si="5332"/>
        <v>0</v>
      </c>
      <c r="M365" s="37">
        <f t="shared" si="5332"/>
        <v>0</v>
      </c>
      <c r="N365" s="37">
        <f t="shared" si="5332"/>
        <v>0</v>
      </c>
      <c r="O365" s="37">
        <f t="shared" si="5332"/>
        <v>25104.920362252669</v>
      </c>
      <c r="P365" s="37">
        <f t="shared" si="5332"/>
        <v>25176.99404596318</v>
      </c>
      <c r="Q365" s="37">
        <f t="shared" si="5332"/>
        <v>25249.274645919937</v>
      </c>
      <c r="R365" s="37">
        <f t="shared" si="5332"/>
        <v>25321.762756158521</v>
      </c>
      <c r="S365" s="37">
        <f t="shared" si="5332"/>
        <v>25394.45897241994</v>
      </c>
      <c r="T365" s="37">
        <f t="shared" si="5332"/>
        <v>25467.363892155503</v>
      </c>
      <c r="U365" s="37">
        <f t="shared" si="5332"/>
        <v>25540.478114531754</v>
      </c>
      <c r="V365" s="37">
        <f t="shared" si="5332"/>
        <v>25613.802240435365</v>
      </c>
      <c r="W365" s="37">
        <f t="shared" si="5332"/>
        <v>25684.882320210727</v>
      </c>
      <c r="X365" s="37">
        <f t="shared" si="5332"/>
        <v>25761.082615001804</v>
      </c>
      <c r="Y365" s="37">
        <f t="shared" si="5332"/>
        <v>25835.040074083241</v>
      </c>
      <c r="Z365" s="37">
        <f t="shared" si="5332"/>
        <v>25909.209857539223</v>
      </c>
      <c r="AA365" s="37">
        <f t="shared" si="5332"/>
        <v>0</v>
      </c>
      <c r="AB365" s="37">
        <f t="shared" si="5332"/>
        <v>0</v>
      </c>
      <c r="AC365" s="37">
        <f t="shared" si="5332"/>
        <v>0</v>
      </c>
      <c r="AD365" s="37">
        <f t="shared" si="5332"/>
        <v>0</v>
      </c>
      <c r="AE365" s="37">
        <f t="shared" si="5332"/>
        <v>0</v>
      </c>
      <c r="AF365" s="37">
        <f t="shared" si="5332"/>
        <v>0</v>
      </c>
      <c r="AG365" s="37">
        <f t="shared" si="5332"/>
        <v>0</v>
      </c>
      <c r="AH365" s="37">
        <f t="shared" si="5332"/>
        <v>0</v>
      </c>
      <c r="AI365" s="37">
        <f t="shared" si="5332"/>
        <v>0</v>
      </c>
      <c r="AJ365" s="37">
        <f t="shared" si="5332"/>
        <v>0</v>
      </c>
      <c r="AK365" s="37">
        <f t="shared" si="5332"/>
        <v>0</v>
      </c>
      <c r="AL365" s="37">
        <f t="shared" si="5332"/>
        <v>0</v>
      </c>
      <c r="AM365" s="37">
        <f t="shared" si="5332"/>
        <v>0</v>
      </c>
      <c r="AN365" s="37">
        <f t="shared" si="5332"/>
        <v>0</v>
      </c>
      <c r="AO365" s="37">
        <f t="shared" si="5332"/>
        <v>0</v>
      </c>
      <c r="AP365" s="37">
        <f t="shared" si="5332"/>
        <v>0</v>
      </c>
      <c r="AQ365" s="37">
        <f t="shared" si="5332"/>
        <v>0</v>
      </c>
      <c r="AR365" s="37">
        <f t="shared" si="5332"/>
        <v>0</v>
      </c>
      <c r="AS365" s="37">
        <f t="shared" si="5332"/>
        <v>0</v>
      </c>
      <c r="AT365" s="37">
        <f t="shared" si="5332"/>
        <v>0</v>
      </c>
      <c r="AU365" s="37">
        <f t="shared" si="5332"/>
        <v>0</v>
      </c>
      <c r="AV365" s="37">
        <f t="shared" si="5332"/>
        <v>0</v>
      </c>
      <c r="AW365" s="37">
        <f t="shared" si="5332"/>
        <v>0</v>
      </c>
      <c r="AX365" s="37">
        <f t="shared" si="5332"/>
        <v>0</v>
      </c>
      <c r="AY365" s="37">
        <f t="shared" si="5332"/>
        <v>0</v>
      </c>
      <c r="AZ365" s="37">
        <f t="shared" si="5332"/>
        <v>0</v>
      </c>
      <c r="BA365" s="37">
        <f t="shared" si="5332"/>
        <v>0</v>
      </c>
      <c r="BB365" s="37">
        <f t="shared" si="5332"/>
        <v>0</v>
      </c>
      <c r="BC365" s="37">
        <f t="shared" si="5332"/>
        <v>0</v>
      </c>
      <c r="BD365" s="37">
        <f t="shared" si="5332"/>
        <v>0</v>
      </c>
      <c r="BE365" s="37">
        <f t="shared" si="5332"/>
        <v>0</v>
      </c>
      <c r="BF365" s="37">
        <f t="shared" si="5332"/>
        <v>0</v>
      </c>
      <c r="BG365" s="37">
        <f t="shared" si="5332"/>
        <v>0</v>
      </c>
      <c r="BH365" s="37">
        <f t="shared" si="5332"/>
        <v>0</v>
      </c>
      <c r="BI365" s="37">
        <f t="shared" si="5332"/>
        <v>0</v>
      </c>
      <c r="BJ365" s="37">
        <f t="shared" si="5332"/>
        <v>0</v>
      </c>
      <c r="BK365" s="37">
        <f t="shared" si="5332"/>
        <v>0</v>
      </c>
      <c r="BL365" s="37">
        <f t="shared" si="5332"/>
        <v>0</v>
      </c>
      <c r="BM365" s="37">
        <f t="shared" si="5332"/>
        <v>0</v>
      </c>
      <c r="BN365" s="37">
        <f t="shared" si="5332"/>
        <v>0</v>
      </c>
      <c r="BO365" s="37">
        <f t="shared" si="5332"/>
        <v>0</v>
      </c>
      <c r="BP365" s="37">
        <f t="shared" si="5332"/>
        <v>0</v>
      </c>
      <c r="BQ365" s="37">
        <f t="shared" si="5332"/>
        <v>0</v>
      </c>
      <c r="BR365" s="37">
        <f t="shared" si="5332"/>
        <v>0</v>
      </c>
      <c r="BS365" s="37">
        <f t="shared" si="5332"/>
        <v>0</v>
      </c>
      <c r="BT365" s="37">
        <f t="shared" si="5332"/>
        <v>0</v>
      </c>
      <c r="BU365" s="37">
        <f t="shared" si="5332"/>
        <v>0</v>
      </c>
      <c r="BV365" s="37">
        <f t="shared" si="5332"/>
        <v>0</v>
      </c>
      <c r="BW365" s="37">
        <f t="shared" ref="BW365:EB365" si="5333">BW363*BW364</f>
        <v>0</v>
      </c>
      <c r="BX365" s="37">
        <f t="shared" si="5333"/>
        <v>0</v>
      </c>
      <c r="BY365" s="37">
        <f t="shared" si="5333"/>
        <v>0</v>
      </c>
      <c r="BZ365" s="37">
        <f t="shared" si="5333"/>
        <v>0</v>
      </c>
      <c r="CA365" s="37">
        <f t="shared" si="5333"/>
        <v>0</v>
      </c>
      <c r="CB365" s="37">
        <f t="shared" si="5333"/>
        <v>0</v>
      </c>
      <c r="CC365" s="37">
        <f t="shared" si="5333"/>
        <v>0</v>
      </c>
      <c r="CD365" s="37">
        <f t="shared" si="5333"/>
        <v>0</v>
      </c>
      <c r="CE365" s="37">
        <f t="shared" si="5333"/>
        <v>0</v>
      </c>
      <c r="CF365" s="37">
        <f t="shared" si="5333"/>
        <v>0</v>
      </c>
      <c r="CG365" s="37">
        <f t="shared" si="5333"/>
        <v>0</v>
      </c>
      <c r="CH365" s="37">
        <f t="shared" si="5333"/>
        <v>0</v>
      </c>
      <c r="CI365" s="37">
        <f t="shared" si="5333"/>
        <v>0</v>
      </c>
      <c r="CJ365" s="37">
        <f t="shared" si="5333"/>
        <v>0</v>
      </c>
      <c r="CK365" s="37">
        <f t="shared" si="5333"/>
        <v>0</v>
      </c>
      <c r="CL365" s="37">
        <f t="shared" si="5333"/>
        <v>0</v>
      </c>
      <c r="CM365" s="37">
        <f t="shared" si="5333"/>
        <v>0</v>
      </c>
      <c r="CN365" s="37">
        <f t="shared" si="5333"/>
        <v>0</v>
      </c>
      <c r="CO365" s="37">
        <f t="shared" si="5333"/>
        <v>0</v>
      </c>
      <c r="CP365" s="37">
        <f t="shared" si="5333"/>
        <v>0</v>
      </c>
      <c r="CQ365" s="37">
        <f t="shared" si="5333"/>
        <v>0</v>
      </c>
      <c r="CR365" s="37">
        <f t="shared" si="5333"/>
        <v>0</v>
      </c>
      <c r="CS365" s="37">
        <f t="shared" si="5333"/>
        <v>0</v>
      </c>
      <c r="CT365" s="37">
        <f t="shared" si="5333"/>
        <v>0</v>
      </c>
      <c r="CU365" s="37">
        <f t="shared" si="5333"/>
        <v>0</v>
      </c>
      <c r="CV365" s="37">
        <f t="shared" si="5333"/>
        <v>0</v>
      </c>
      <c r="CW365" s="37">
        <f t="shared" si="5333"/>
        <v>0</v>
      </c>
      <c r="CX365" s="37">
        <f t="shared" si="5333"/>
        <v>0</v>
      </c>
      <c r="CY365" s="37">
        <f t="shared" si="5333"/>
        <v>0</v>
      </c>
      <c r="CZ365" s="37">
        <f t="shared" si="5333"/>
        <v>0</v>
      </c>
      <c r="DA365" s="37">
        <f t="shared" si="5333"/>
        <v>0</v>
      </c>
      <c r="DB365" s="37">
        <f t="shared" si="5333"/>
        <v>0</v>
      </c>
      <c r="DC365" s="37">
        <f t="shared" si="5333"/>
        <v>0</v>
      </c>
      <c r="DD365" s="37">
        <f t="shared" si="5333"/>
        <v>0</v>
      </c>
      <c r="DE365" s="37">
        <f t="shared" si="5333"/>
        <v>0</v>
      </c>
      <c r="DF365" s="37">
        <f t="shared" si="5333"/>
        <v>0</v>
      </c>
      <c r="DG365" s="37">
        <f t="shared" si="5333"/>
        <v>0</v>
      </c>
      <c r="DH365" s="37">
        <f t="shared" si="5333"/>
        <v>0</v>
      </c>
      <c r="DI365" s="37">
        <f t="shared" si="5333"/>
        <v>0</v>
      </c>
      <c r="DJ365" s="37">
        <f t="shared" si="5333"/>
        <v>0</v>
      </c>
      <c r="DK365" s="37">
        <f t="shared" si="5333"/>
        <v>0</v>
      </c>
      <c r="DL365" s="37">
        <f t="shared" si="5333"/>
        <v>0</v>
      </c>
      <c r="DM365" s="37">
        <f t="shared" si="5333"/>
        <v>0</v>
      </c>
      <c r="DN365" s="37">
        <f t="shared" si="5333"/>
        <v>0</v>
      </c>
      <c r="DO365" s="37">
        <f t="shared" si="5333"/>
        <v>0</v>
      </c>
      <c r="DP365" s="37">
        <f t="shared" si="5333"/>
        <v>0</v>
      </c>
      <c r="DQ365" s="37">
        <f t="shared" si="5333"/>
        <v>0</v>
      </c>
      <c r="DR365" s="37">
        <f t="shared" si="5333"/>
        <v>0</v>
      </c>
      <c r="DS365" s="37">
        <f t="shared" si="5333"/>
        <v>0</v>
      </c>
      <c r="DT365" s="37">
        <f t="shared" si="5333"/>
        <v>0</v>
      </c>
      <c r="DU365" s="37">
        <f t="shared" si="5333"/>
        <v>0</v>
      </c>
      <c r="DV365" s="37">
        <f t="shared" si="5333"/>
        <v>0</v>
      </c>
      <c r="DW365" s="37">
        <f t="shared" si="5333"/>
        <v>0</v>
      </c>
      <c r="DX365" s="37">
        <f t="shared" si="5333"/>
        <v>0</v>
      </c>
      <c r="DY365" s="37">
        <f t="shared" si="5333"/>
        <v>0</v>
      </c>
      <c r="DZ365" s="37">
        <f t="shared" si="5333"/>
        <v>0</v>
      </c>
      <c r="EA365" s="37">
        <f t="shared" si="5333"/>
        <v>0</v>
      </c>
      <c r="EB365" s="37">
        <f t="shared" si="5333"/>
        <v>0</v>
      </c>
    </row>
    <row r="366" spans="1:132" x14ac:dyDescent="0.25"/>
    <row r="367" spans="1:132" ht="13" x14ac:dyDescent="0.3">
      <c r="A367" s="59">
        <f>IF(H370=D370,0,1)</f>
        <v>0</v>
      </c>
      <c r="B367" s="108" t="str">
        <f>Assumptions!B212</f>
        <v>Other facilities (shows, depots, ports)</v>
      </c>
      <c r="C367" s="108"/>
      <c r="D367" s="108"/>
      <c r="E367" s="108"/>
      <c r="F367" s="108"/>
      <c r="G367" s="108"/>
      <c r="H367" s="108"/>
      <c r="I367" s="108"/>
    </row>
    <row r="368" spans="1:132" ht="13" x14ac:dyDescent="0.3">
      <c r="C368" s="2" t="s">
        <v>419</v>
      </c>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row>
    <row r="369" spans="1:132" outlineLevel="1" x14ac:dyDescent="0.25">
      <c r="C369" t="s">
        <v>339</v>
      </c>
      <c r="D369" s="79">
        <f>Costs!K326</f>
        <v>45108</v>
      </c>
      <c r="E369" s="16">
        <f>Costs!K327</f>
        <v>12</v>
      </c>
      <c r="F369" s="61">
        <f>EDATE(D369,E369)</f>
        <v>45474</v>
      </c>
      <c r="G369" s="52" t="s">
        <v>215</v>
      </c>
      <c r="H369" s="50">
        <f>SUM(J369:EB369)</f>
        <v>1</v>
      </c>
      <c r="J369" s="130">
        <f t="shared" ref="J369:AO369" si="5334">IFERROR(IF(AND(J$6&gt;=$D369,J$7&lt;=$F369),1,0)*1/(YEARFRAC($D369,$F369)*MiY),0)+IF(AND($D369=$F369,J$6&lt;=$D369,J$7&gt;=$F369),1)</f>
        <v>0</v>
      </c>
      <c r="K369" s="130">
        <f t="shared" si="5334"/>
        <v>0</v>
      </c>
      <c r="L369" s="130">
        <f t="shared" si="5334"/>
        <v>0</v>
      </c>
      <c r="M369" s="130">
        <f t="shared" si="5334"/>
        <v>0</v>
      </c>
      <c r="N369" s="130">
        <f t="shared" si="5334"/>
        <v>0</v>
      </c>
      <c r="O369" s="130">
        <f t="shared" si="5334"/>
        <v>0</v>
      </c>
      <c r="P369" s="130">
        <f t="shared" si="5334"/>
        <v>8.3333333333333329E-2</v>
      </c>
      <c r="Q369" s="130">
        <f t="shared" si="5334"/>
        <v>8.3333333333333329E-2</v>
      </c>
      <c r="R369" s="130">
        <f t="shared" si="5334"/>
        <v>8.3333333333333329E-2</v>
      </c>
      <c r="S369" s="130">
        <f t="shared" si="5334"/>
        <v>8.3333333333333329E-2</v>
      </c>
      <c r="T369" s="130">
        <f t="shared" si="5334"/>
        <v>8.3333333333333329E-2</v>
      </c>
      <c r="U369" s="130">
        <f t="shared" si="5334"/>
        <v>8.3333333333333329E-2</v>
      </c>
      <c r="V369" s="130">
        <f t="shared" si="5334"/>
        <v>8.3333333333333329E-2</v>
      </c>
      <c r="W369" s="130">
        <f t="shared" si="5334"/>
        <v>8.3333333333333329E-2</v>
      </c>
      <c r="X369" s="130">
        <f t="shared" si="5334"/>
        <v>8.3333333333333329E-2</v>
      </c>
      <c r="Y369" s="130">
        <f t="shared" si="5334"/>
        <v>8.3333333333333329E-2</v>
      </c>
      <c r="Z369" s="130">
        <f t="shared" si="5334"/>
        <v>8.3333333333333329E-2</v>
      </c>
      <c r="AA369" s="130">
        <f t="shared" si="5334"/>
        <v>8.3333333333333329E-2</v>
      </c>
      <c r="AB369" s="130">
        <f t="shared" si="5334"/>
        <v>0</v>
      </c>
      <c r="AC369" s="130">
        <f t="shared" si="5334"/>
        <v>0</v>
      </c>
      <c r="AD369" s="130">
        <f t="shared" si="5334"/>
        <v>0</v>
      </c>
      <c r="AE369" s="130">
        <f t="shared" si="5334"/>
        <v>0</v>
      </c>
      <c r="AF369" s="130">
        <f t="shared" si="5334"/>
        <v>0</v>
      </c>
      <c r="AG369" s="130">
        <f t="shared" si="5334"/>
        <v>0</v>
      </c>
      <c r="AH369" s="130">
        <f t="shared" si="5334"/>
        <v>0</v>
      </c>
      <c r="AI369" s="130">
        <f t="shared" si="5334"/>
        <v>0</v>
      </c>
      <c r="AJ369" s="130">
        <f t="shared" si="5334"/>
        <v>0</v>
      </c>
      <c r="AK369" s="130">
        <f t="shared" si="5334"/>
        <v>0</v>
      </c>
      <c r="AL369" s="130">
        <f t="shared" si="5334"/>
        <v>0</v>
      </c>
      <c r="AM369" s="130">
        <f t="shared" si="5334"/>
        <v>0</v>
      </c>
      <c r="AN369" s="130">
        <f t="shared" si="5334"/>
        <v>0</v>
      </c>
      <c r="AO369" s="130">
        <f t="shared" si="5334"/>
        <v>0</v>
      </c>
      <c r="AP369" s="130">
        <f t="shared" ref="AP369:BU369" si="5335">IFERROR(IF(AND(AP$6&gt;=$D369,AP$7&lt;=$F369),1,0)*1/(YEARFRAC($D369,$F369)*MiY),0)+IF(AND($D369=$F369,AP$6&lt;=$D369,AP$7&gt;=$F369),1)</f>
        <v>0</v>
      </c>
      <c r="AQ369" s="130">
        <f t="shared" si="5335"/>
        <v>0</v>
      </c>
      <c r="AR369" s="130">
        <f t="shared" si="5335"/>
        <v>0</v>
      </c>
      <c r="AS369" s="130">
        <f t="shared" si="5335"/>
        <v>0</v>
      </c>
      <c r="AT369" s="130">
        <f t="shared" si="5335"/>
        <v>0</v>
      </c>
      <c r="AU369" s="130">
        <f t="shared" si="5335"/>
        <v>0</v>
      </c>
      <c r="AV369" s="130">
        <f t="shared" si="5335"/>
        <v>0</v>
      </c>
      <c r="AW369" s="130">
        <f t="shared" si="5335"/>
        <v>0</v>
      </c>
      <c r="AX369" s="130">
        <f t="shared" si="5335"/>
        <v>0</v>
      </c>
      <c r="AY369" s="130">
        <f t="shared" si="5335"/>
        <v>0</v>
      </c>
      <c r="AZ369" s="130">
        <f t="shared" si="5335"/>
        <v>0</v>
      </c>
      <c r="BA369" s="130">
        <f t="shared" si="5335"/>
        <v>0</v>
      </c>
      <c r="BB369" s="130">
        <f t="shared" si="5335"/>
        <v>0</v>
      </c>
      <c r="BC369" s="130">
        <f t="shared" si="5335"/>
        <v>0</v>
      </c>
      <c r="BD369" s="130">
        <f t="shared" si="5335"/>
        <v>0</v>
      </c>
      <c r="BE369" s="130">
        <f t="shared" si="5335"/>
        <v>0</v>
      </c>
      <c r="BF369" s="130">
        <f t="shared" si="5335"/>
        <v>0</v>
      </c>
      <c r="BG369" s="130">
        <f t="shared" si="5335"/>
        <v>0</v>
      </c>
      <c r="BH369" s="130">
        <f t="shared" si="5335"/>
        <v>0</v>
      </c>
      <c r="BI369" s="130">
        <f t="shared" si="5335"/>
        <v>0</v>
      </c>
      <c r="BJ369" s="130">
        <f t="shared" si="5335"/>
        <v>0</v>
      </c>
      <c r="BK369" s="130">
        <f t="shared" si="5335"/>
        <v>0</v>
      </c>
      <c r="BL369" s="130">
        <f t="shared" si="5335"/>
        <v>0</v>
      </c>
      <c r="BM369" s="130">
        <f t="shared" si="5335"/>
        <v>0</v>
      </c>
      <c r="BN369" s="130">
        <f t="shared" si="5335"/>
        <v>0</v>
      </c>
      <c r="BO369" s="130">
        <f t="shared" si="5335"/>
        <v>0</v>
      </c>
      <c r="BP369" s="130">
        <f t="shared" si="5335"/>
        <v>0</v>
      </c>
      <c r="BQ369" s="130">
        <f t="shared" si="5335"/>
        <v>0</v>
      </c>
      <c r="BR369" s="130">
        <f t="shared" si="5335"/>
        <v>0</v>
      </c>
      <c r="BS369" s="130">
        <f t="shared" si="5335"/>
        <v>0</v>
      </c>
      <c r="BT369" s="130">
        <f t="shared" si="5335"/>
        <v>0</v>
      </c>
      <c r="BU369" s="130">
        <f t="shared" si="5335"/>
        <v>0</v>
      </c>
      <c r="BV369" s="130">
        <f t="shared" ref="BV369:DA369" si="5336">IFERROR(IF(AND(BV$6&gt;=$D369,BV$7&lt;=$F369),1,0)*1/(YEARFRAC($D369,$F369)*MiY),0)+IF(AND($D369=$F369,BV$6&lt;=$D369,BV$7&gt;=$F369),1)</f>
        <v>0</v>
      </c>
      <c r="BW369" s="130">
        <f t="shared" si="5336"/>
        <v>0</v>
      </c>
      <c r="BX369" s="130">
        <f t="shared" si="5336"/>
        <v>0</v>
      </c>
      <c r="BY369" s="130">
        <f t="shared" si="5336"/>
        <v>0</v>
      </c>
      <c r="BZ369" s="130">
        <f t="shared" si="5336"/>
        <v>0</v>
      </c>
      <c r="CA369" s="130">
        <f t="shared" si="5336"/>
        <v>0</v>
      </c>
      <c r="CB369" s="130">
        <f t="shared" si="5336"/>
        <v>0</v>
      </c>
      <c r="CC369" s="130">
        <f t="shared" si="5336"/>
        <v>0</v>
      </c>
      <c r="CD369" s="130">
        <f t="shared" si="5336"/>
        <v>0</v>
      </c>
      <c r="CE369" s="130">
        <f t="shared" si="5336"/>
        <v>0</v>
      </c>
      <c r="CF369" s="130">
        <f t="shared" si="5336"/>
        <v>0</v>
      </c>
      <c r="CG369" s="130">
        <f t="shared" si="5336"/>
        <v>0</v>
      </c>
      <c r="CH369" s="130">
        <f t="shared" si="5336"/>
        <v>0</v>
      </c>
      <c r="CI369" s="130">
        <f t="shared" si="5336"/>
        <v>0</v>
      </c>
      <c r="CJ369" s="130">
        <f t="shared" si="5336"/>
        <v>0</v>
      </c>
      <c r="CK369" s="130">
        <f t="shared" si="5336"/>
        <v>0</v>
      </c>
      <c r="CL369" s="130">
        <f t="shared" si="5336"/>
        <v>0</v>
      </c>
      <c r="CM369" s="130">
        <f t="shared" si="5336"/>
        <v>0</v>
      </c>
      <c r="CN369" s="130">
        <f t="shared" si="5336"/>
        <v>0</v>
      </c>
      <c r="CO369" s="130">
        <f t="shared" si="5336"/>
        <v>0</v>
      </c>
      <c r="CP369" s="130">
        <f t="shared" si="5336"/>
        <v>0</v>
      </c>
      <c r="CQ369" s="130">
        <f t="shared" si="5336"/>
        <v>0</v>
      </c>
      <c r="CR369" s="130">
        <f t="shared" si="5336"/>
        <v>0</v>
      </c>
      <c r="CS369" s="130">
        <f t="shared" si="5336"/>
        <v>0</v>
      </c>
      <c r="CT369" s="130">
        <f t="shared" si="5336"/>
        <v>0</v>
      </c>
      <c r="CU369" s="130">
        <f t="shared" si="5336"/>
        <v>0</v>
      </c>
      <c r="CV369" s="130">
        <f t="shared" si="5336"/>
        <v>0</v>
      </c>
      <c r="CW369" s="130">
        <f t="shared" si="5336"/>
        <v>0</v>
      </c>
      <c r="CX369" s="130">
        <f t="shared" si="5336"/>
        <v>0</v>
      </c>
      <c r="CY369" s="130">
        <f t="shared" si="5336"/>
        <v>0</v>
      </c>
      <c r="CZ369" s="130">
        <f t="shared" si="5336"/>
        <v>0</v>
      </c>
      <c r="DA369" s="130">
        <f t="shared" si="5336"/>
        <v>0</v>
      </c>
      <c r="DB369" s="130">
        <f t="shared" ref="DB369:EB369" si="5337">IFERROR(IF(AND(DB$6&gt;=$D369,DB$7&lt;=$F369),1,0)*1/(YEARFRAC($D369,$F369)*MiY),0)+IF(AND($D369=$F369,DB$6&lt;=$D369,DB$7&gt;=$F369),1)</f>
        <v>0</v>
      </c>
      <c r="DC369" s="130">
        <f t="shared" si="5337"/>
        <v>0</v>
      </c>
      <c r="DD369" s="130">
        <f t="shared" si="5337"/>
        <v>0</v>
      </c>
      <c r="DE369" s="130">
        <f t="shared" si="5337"/>
        <v>0</v>
      </c>
      <c r="DF369" s="130">
        <f t="shared" si="5337"/>
        <v>0</v>
      </c>
      <c r="DG369" s="130">
        <f t="shared" si="5337"/>
        <v>0</v>
      </c>
      <c r="DH369" s="130">
        <f t="shared" si="5337"/>
        <v>0</v>
      </c>
      <c r="DI369" s="130">
        <f t="shared" si="5337"/>
        <v>0</v>
      </c>
      <c r="DJ369" s="130">
        <f t="shared" si="5337"/>
        <v>0</v>
      </c>
      <c r="DK369" s="130">
        <f t="shared" si="5337"/>
        <v>0</v>
      </c>
      <c r="DL369" s="130">
        <f t="shared" si="5337"/>
        <v>0</v>
      </c>
      <c r="DM369" s="130">
        <f t="shared" si="5337"/>
        <v>0</v>
      </c>
      <c r="DN369" s="130">
        <f t="shared" si="5337"/>
        <v>0</v>
      </c>
      <c r="DO369" s="130">
        <f t="shared" si="5337"/>
        <v>0</v>
      </c>
      <c r="DP369" s="130">
        <f t="shared" si="5337"/>
        <v>0</v>
      </c>
      <c r="DQ369" s="130">
        <f t="shared" si="5337"/>
        <v>0</v>
      </c>
      <c r="DR369" s="130">
        <f t="shared" si="5337"/>
        <v>0</v>
      </c>
      <c r="DS369" s="130">
        <f t="shared" si="5337"/>
        <v>0</v>
      </c>
      <c r="DT369" s="130">
        <f t="shared" si="5337"/>
        <v>0</v>
      </c>
      <c r="DU369" s="130">
        <f t="shared" si="5337"/>
        <v>0</v>
      </c>
      <c r="DV369" s="130">
        <f t="shared" si="5337"/>
        <v>0</v>
      </c>
      <c r="DW369" s="130">
        <f t="shared" si="5337"/>
        <v>0</v>
      </c>
      <c r="DX369" s="130">
        <f t="shared" si="5337"/>
        <v>0</v>
      </c>
      <c r="DY369" s="130">
        <f t="shared" si="5337"/>
        <v>0</v>
      </c>
      <c r="DZ369" s="130">
        <f t="shared" si="5337"/>
        <v>0</v>
      </c>
      <c r="EA369" s="130">
        <f t="shared" si="5337"/>
        <v>0</v>
      </c>
      <c r="EB369" s="130">
        <f t="shared" si="5337"/>
        <v>0</v>
      </c>
    </row>
    <row r="370" spans="1:132" outlineLevel="1" x14ac:dyDescent="0.25">
      <c r="C370" t="s">
        <v>422</v>
      </c>
      <c r="D370" s="16">
        <f>Costs!K340</f>
        <v>33600</v>
      </c>
      <c r="G370" s="52" t="s">
        <v>220</v>
      </c>
      <c r="H370" s="66">
        <f>SUM(J370:EB370)</f>
        <v>33600</v>
      </c>
      <c r="J370" s="29">
        <f t="shared" ref="J370:BU370" si="5338">$D370*J369</f>
        <v>0</v>
      </c>
      <c r="K370" s="29">
        <f t="shared" si="5338"/>
        <v>0</v>
      </c>
      <c r="L370" s="29">
        <f t="shared" si="5338"/>
        <v>0</v>
      </c>
      <c r="M370" s="29">
        <f t="shared" si="5338"/>
        <v>0</v>
      </c>
      <c r="N370" s="29">
        <f t="shared" si="5338"/>
        <v>0</v>
      </c>
      <c r="O370" s="29">
        <f t="shared" si="5338"/>
        <v>0</v>
      </c>
      <c r="P370" s="29">
        <f t="shared" si="5338"/>
        <v>2800</v>
      </c>
      <c r="Q370" s="29">
        <f t="shared" si="5338"/>
        <v>2800</v>
      </c>
      <c r="R370" s="29">
        <f t="shared" si="5338"/>
        <v>2800</v>
      </c>
      <c r="S370" s="29">
        <f t="shared" si="5338"/>
        <v>2800</v>
      </c>
      <c r="T370" s="29">
        <f t="shared" si="5338"/>
        <v>2800</v>
      </c>
      <c r="U370" s="29">
        <f t="shared" si="5338"/>
        <v>2800</v>
      </c>
      <c r="V370" s="29">
        <f t="shared" si="5338"/>
        <v>2800</v>
      </c>
      <c r="W370" s="29">
        <f t="shared" si="5338"/>
        <v>2800</v>
      </c>
      <c r="X370" s="29">
        <f t="shared" si="5338"/>
        <v>2800</v>
      </c>
      <c r="Y370" s="29">
        <f t="shared" si="5338"/>
        <v>2800</v>
      </c>
      <c r="Z370" s="29">
        <f t="shared" si="5338"/>
        <v>2800</v>
      </c>
      <c r="AA370" s="29">
        <f t="shared" si="5338"/>
        <v>2800</v>
      </c>
      <c r="AB370" s="29">
        <f t="shared" si="5338"/>
        <v>0</v>
      </c>
      <c r="AC370" s="29">
        <f t="shared" si="5338"/>
        <v>0</v>
      </c>
      <c r="AD370" s="29">
        <f t="shared" si="5338"/>
        <v>0</v>
      </c>
      <c r="AE370" s="29">
        <f t="shared" si="5338"/>
        <v>0</v>
      </c>
      <c r="AF370" s="29">
        <f t="shared" si="5338"/>
        <v>0</v>
      </c>
      <c r="AG370" s="29">
        <f t="shared" si="5338"/>
        <v>0</v>
      </c>
      <c r="AH370" s="29">
        <f t="shared" si="5338"/>
        <v>0</v>
      </c>
      <c r="AI370" s="29">
        <f t="shared" si="5338"/>
        <v>0</v>
      </c>
      <c r="AJ370" s="29">
        <f t="shared" si="5338"/>
        <v>0</v>
      </c>
      <c r="AK370" s="29">
        <f t="shared" si="5338"/>
        <v>0</v>
      </c>
      <c r="AL370" s="29">
        <f t="shared" si="5338"/>
        <v>0</v>
      </c>
      <c r="AM370" s="29">
        <f t="shared" si="5338"/>
        <v>0</v>
      </c>
      <c r="AN370" s="29">
        <f t="shared" si="5338"/>
        <v>0</v>
      </c>
      <c r="AO370" s="29">
        <f t="shared" si="5338"/>
        <v>0</v>
      </c>
      <c r="AP370" s="29">
        <f t="shared" si="5338"/>
        <v>0</v>
      </c>
      <c r="AQ370" s="29">
        <f t="shared" si="5338"/>
        <v>0</v>
      </c>
      <c r="AR370" s="29">
        <f t="shared" si="5338"/>
        <v>0</v>
      </c>
      <c r="AS370" s="29">
        <f t="shared" si="5338"/>
        <v>0</v>
      </c>
      <c r="AT370" s="29">
        <f t="shared" si="5338"/>
        <v>0</v>
      </c>
      <c r="AU370" s="29">
        <f t="shared" si="5338"/>
        <v>0</v>
      </c>
      <c r="AV370" s="29">
        <f t="shared" si="5338"/>
        <v>0</v>
      </c>
      <c r="AW370" s="29">
        <f t="shared" si="5338"/>
        <v>0</v>
      </c>
      <c r="AX370" s="29">
        <f t="shared" si="5338"/>
        <v>0</v>
      </c>
      <c r="AY370" s="29">
        <f t="shared" si="5338"/>
        <v>0</v>
      </c>
      <c r="AZ370" s="29">
        <f t="shared" si="5338"/>
        <v>0</v>
      </c>
      <c r="BA370" s="29">
        <f t="shared" si="5338"/>
        <v>0</v>
      </c>
      <c r="BB370" s="29">
        <f t="shared" si="5338"/>
        <v>0</v>
      </c>
      <c r="BC370" s="29">
        <f t="shared" si="5338"/>
        <v>0</v>
      </c>
      <c r="BD370" s="29">
        <f t="shared" si="5338"/>
        <v>0</v>
      </c>
      <c r="BE370" s="29">
        <f t="shared" si="5338"/>
        <v>0</v>
      </c>
      <c r="BF370" s="29">
        <f t="shared" si="5338"/>
        <v>0</v>
      </c>
      <c r="BG370" s="29">
        <f t="shared" si="5338"/>
        <v>0</v>
      </c>
      <c r="BH370" s="29">
        <f t="shared" si="5338"/>
        <v>0</v>
      </c>
      <c r="BI370" s="29">
        <f t="shared" si="5338"/>
        <v>0</v>
      </c>
      <c r="BJ370" s="29">
        <f t="shared" si="5338"/>
        <v>0</v>
      </c>
      <c r="BK370" s="29">
        <f t="shared" si="5338"/>
        <v>0</v>
      </c>
      <c r="BL370" s="29">
        <f t="shared" si="5338"/>
        <v>0</v>
      </c>
      <c r="BM370" s="29">
        <f t="shared" si="5338"/>
        <v>0</v>
      </c>
      <c r="BN370" s="29">
        <f t="shared" si="5338"/>
        <v>0</v>
      </c>
      <c r="BO370" s="29">
        <f t="shared" si="5338"/>
        <v>0</v>
      </c>
      <c r="BP370" s="29">
        <f t="shared" si="5338"/>
        <v>0</v>
      </c>
      <c r="BQ370" s="29">
        <f t="shared" si="5338"/>
        <v>0</v>
      </c>
      <c r="BR370" s="29">
        <f t="shared" si="5338"/>
        <v>0</v>
      </c>
      <c r="BS370" s="29">
        <f t="shared" si="5338"/>
        <v>0</v>
      </c>
      <c r="BT370" s="29">
        <f t="shared" si="5338"/>
        <v>0</v>
      </c>
      <c r="BU370" s="29">
        <f t="shared" si="5338"/>
        <v>0</v>
      </c>
      <c r="BV370" s="29">
        <f t="shared" ref="BV370:EB370" si="5339">$D370*BV369</f>
        <v>0</v>
      </c>
      <c r="BW370" s="29">
        <f t="shared" si="5339"/>
        <v>0</v>
      </c>
      <c r="BX370" s="29">
        <f t="shared" si="5339"/>
        <v>0</v>
      </c>
      <c r="BY370" s="29">
        <f t="shared" si="5339"/>
        <v>0</v>
      </c>
      <c r="BZ370" s="29">
        <f t="shared" si="5339"/>
        <v>0</v>
      </c>
      <c r="CA370" s="29">
        <f t="shared" si="5339"/>
        <v>0</v>
      </c>
      <c r="CB370" s="29">
        <f t="shared" si="5339"/>
        <v>0</v>
      </c>
      <c r="CC370" s="29">
        <f t="shared" si="5339"/>
        <v>0</v>
      </c>
      <c r="CD370" s="29">
        <f t="shared" si="5339"/>
        <v>0</v>
      </c>
      <c r="CE370" s="29">
        <f t="shared" si="5339"/>
        <v>0</v>
      </c>
      <c r="CF370" s="29">
        <f t="shared" si="5339"/>
        <v>0</v>
      </c>
      <c r="CG370" s="29">
        <f t="shared" si="5339"/>
        <v>0</v>
      </c>
      <c r="CH370" s="29">
        <f t="shared" si="5339"/>
        <v>0</v>
      </c>
      <c r="CI370" s="29">
        <f t="shared" si="5339"/>
        <v>0</v>
      </c>
      <c r="CJ370" s="29">
        <f t="shared" si="5339"/>
        <v>0</v>
      </c>
      <c r="CK370" s="29">
        <f t="shared" si="5339"/>
        <v>0</v>
      </c>
      <c r="CL370" s="29">
        <f t="shared" si="5339"/>
        <v>0</v>
      </c>
      <c r="CM370" s="29">
        <f t="shared" si="5339"/>
        <v>0</v>
      </c>
      <c r="CN370" s="29">
        <f t="shared" si="5339"/>
        <v>0</v>
      </c>
      <c r="CO370" s="29">
        <f t="shared" si="5339"/>
        <v>0</v>
      </c>
      <c r="CP370" s="29">
        <f t="shared" si="5339"/>
        <v>0</v>
      </c>
      <c r="CQ370" s="29">
        <f t="shared" si="5339"/>
        <v>0</v>
      </c>
      <c r="CR370" s="29">
        <f t="shared" si="5339"/>
        <v>0</v>
      </c>
      <c r="CS370" s="29">
        <f t="shared" si="5339"/>
        <v>0</v>
      </c>
      <c r="CT370" s="29">
        <f t="shared" si="5339"/>
        <v>0</v>
      </c>
      <c r="CU370" s="29">
        <f t="shared" si="5339"/>
        <v>0</v>
      </c>
      <c r="CV370" s="29">
        <f t="shared" si="5339"/>
        <v>0</v>
      </c>
      <c r="CW370" s="29">
        <f t="shared" si="5339"/>
        <v>0</v>
      </c>
      <c r="CX370" s="29">
        <f t="shared" si="5339"/>
        <v>0</v>
      </c>
      <c r="CY370" s="29">
        <f t="shared" si="5339"/>
        <v>0</v>
      </c>
      <c r="CZ370" s="29">
        <f t="shared" si="5339"/>
        <v>0</v>
      </c>
      <c r="DA370" s="29">
        <f t="shared" si="5339"/>
        <v>0</v>
      </c>
      <c r="DB370" s="29">
        <f t="shared" si="5339"/>
        <v>0</v>
      </c>
      <c r="DC370" s="29">
        <f t="shared" si="5339"/>
        <v>0</v>
      </c>
      <c r="DD370" s="29">
        <f t="shared" si="5339"/>
        <v>0</v>
      </c>
      <c r="DE370" s="29">
        <f t="shared" si="5339"/>
        <v>0</v>
      </c>
      <c r="DF370" s="29">
        <f t="shared" si="5339"/>
        <v>0</v>
      </c>
      <c r="DG370" s="29">
        <f t="shared" si="5339"/>
        <v>0</v>
      </c>
      <c r="DH370" s="29">
        <f t="shared" si="5339"/>
        <v>0</v>
      </c>
      <c r="DI370" s="29">
        <f t="shared" si="5339"/>
        <v>0</v>
      </c>
      <c r="DJ370" s="29">
        <f t="shared" si="5339"/>
        <v>0</v>
      </c>
      <c r="DK370" s="29">
        <f t="shared" si="5339"/>
        <v>0</v>
      </c>
      <c r="DL370" s="29">
        <f t="shared" si="5339"/>
        <v>0</v>
      </c>
      <c r="DM370" s="29">
        <f t="shared" si="5339"/>
        <v>0</v>
      </c>
      <c r="DN370" s="29">
        <f t="shared" si="5339"/>
        <v>0</v>
      </c>
      <c r="DO370" s="29">
        <f t="shared" si="5339"/>
        <v>0</v>
      </c>
      <c r="DP370" s="29">
        <f t="shared" si="5339"/>
        <v>0</v>
      </c>
      <c r="DQ370" s="29">
        <f t="shared" si="5339"/>
        <v>0</v>
      </c>
      <c r="DR370" s="29">
        <f t="shared" si="5339"/>
        <v>0</v>
      </c>
      <c r="DS370" s="29">
        <f t="shared" si="5339"/>
        <v>0</v>
      </c>
      <c r="DT370" s="29">
        <f t="shared" si="5339"/>
        <v>0</v>
      </c>
      <c r="DU370" s="29">
        <f t="shared" si="5339"/>
        <v>0</v>
      </c>
      <c r="DV370" s="29">
        <f t="shared" si="5339"/>
        <v>0</v>
      </c>
      <c r="DW370" s="29">
        <f t="shared" si="5339"/>
        <v>0</v>
      </c>
      <c r="DX370" s="29">
        <f t="shared" si="5339"/>
        <v>0</v>
      </c>
      <c r="DY370" s="29">
        <f t="shared" si="5339"/>
        <v>0</v>
      </c>
      <c r="DZ370" s="29">
        <f t="shared" si="5339"/>
        <v>0</v>
      </c>
      <c r="EA370" s="29">
        <f t="shared" si="5339"/>
        <v>0</v>
      </c>
      <c r="EB370" s="29">
        <f t="shared" si="5339"/>
        <v>0</v>
      </c>
    </row>
    <row r="371" spans="1:132" outlineLevel="1" x14ac:dyDescent="0.25">
      <c r="C371" s="34" t="s">
        <v>417</v>
      </c>
      <c r="D371" s="34"/>
      <c r="E371" s="34"/>
      <c r="F371" s="34"/>
      <c r="G371" s="67" t="s">
        <v>215</v>
      </c>
      <c r="H371" s="34"/>
      <c r="I371" s="34"/>
      <c r="J371" s="126">
        <f>J$13</f>
        <v>1</v>
      </c>
      <c r="K371" s="126">
        <f t="shared" ref="K371:BV371" si="5340">K$13</f>
        <v>1.0026792493128671</v>
      </c>
      <c r="L371" s="126">
        <f t="shared" si="5340"/>
        <v>1.0056539350998608</v>
      </c>
      <c r="M371" s="126">
        <f t="shared" si="5340"/>
        <v>1.0085410656939733</v>
      </c>
      <c r="N371" s="126">
        <f t="shared" si="5340"/>
        <v>1.0114364849476103</v>
      </c>
      <c r="O371" s="126">
        <f t="shared" si="5340"/>
        <v>1.0143402166566737</v>
      </c>
      <c r="P371" s="126">
        <f t="shared" si="5340"/>
        <v>1.0172522846853813</v>
      </c>
      <c r="Q371" s="126">
        <f t="shared" si="5340"/>
        <v>1.0201727129664624</v>
      </c>
      <c r="R371" s="126">
        <f t="shared" si="5340"/>
        <v>1.0231015255013547</v>
      </c>
      <c r="S371" s="126">
        <f t="shared" si="5340"/>
        <v>1.0260387463604019</v>
      </c>
      <c r="T371" s="126">
        <f t="shared" si="5340"/>
        <v>1.028984399683051</v>
      </c>
      <c r="U371" s="126">
        <f t="shared" si="5340"/>
        <v>1.0319385096780509</v>
      </c>
      <c r="V371" s="126">
        <f t="shared" si="5340"/>
        <v>1.0349011006236515</v>
      </c>
      <c r="W371" s="126">
        <f t="shared" si="5340"/>
        <v>1.0377730230388176</v>
      </c>
      <c r="X371" s="126">
        <f t="shared" si="5340"/>
        <v>1.0408518228283561</v>
      </c>
      <c r="Y371" s="126">
        <f t="shared" si="5340"/>
        <v>1.0438400029932626</v>
      </c>
      <c r="Z371" s="126">
        <f t="shared" si="5340"/>
        <v>1.046836761920777</v>
      </c>
      <c r="AA371" s="126">
        <f t="shared" si="5340"/>
        <v>1.0498421242396576</v>
      </c>
      <c r="AB371" s="126">
        <f t="shared" si="5340"/>
        <v>1.05285611464937</v>
      </c>
      <c r="AC371" s="126">
        <f t="shared" si="5340"/>
        <v>1.0558787579202888</v>
      </c>
      <c r="AD371" s="126">
        <f t="shared" si="5340"/>
        <v>1.0589100788939025</v>
      </c>
      <c r="AE371" s="126">
        <f t="shared" si="5340"/>
        <v>1.0619501024830165</v>
      </c>
      <c r="AF371" s="126">
        <f t="shared" si="5340"/>
        <v>1.0649988536719583</v>
      </c>
      <c r="AG371" s="126">
        <f t="shared" si="5340"/>
        <v>1.0680563575167832</v>
      </c>
      <c r="AH371" s="126">
        <f t="shared" si="5340"/>
        <v>1.0711226391454798</v>
      </c>
      <c r="AI371" s="126">
        <f t="shared" si="5340"/>
        <v>1.0739924437404067</v>
      </c>
      <c r="AJ371" s="126">
        <f t="shared" si="5340"/>
        <v>1.0771786970311998</v>
      </c>
      <c r="AK371" s="126">
        <f t="shared" si="5340"/>
        <v>1.0802711679727233</v>
      </c>
      <c r="AL371" s="126">
        <f t="shared" si="5340"/>
        <v>1.0833725170851116</v>
      </c>
      <c r="AM371" s="126">
        <f t="shared" si="5340"/>
        <v>1.0864827698566941</v>
      </c>
      <c r="AN371" s="126">
        <f t="shared" si="5340"/>
        <v>1.0896019518489746</v>
      </c>
      <c r="AO371" s="126">
        <f t="shared" si="5340"/>
        <v>1.0927300886968412</v>
      </c>
      <c r="AP371" s="126">
        <f t="shared" si="5340"/>
        <v>1.0958672061087775</v>
      </c>
      <c r="AQ371" s="126">
        <f t="shared" si="5340"/>
        <v>1.0990133298670732</v>
      </c>
      <c r="AR371" s="126">
        <f t="shared" si="5340"/>
        <v>1.1021684858280367</v>
      </c>
      <c r="AS371" s="126">
        <f t="shared" si="5340"/>
        <v>1.1053326999222071</v>
      </c>
      <c r="AT371" s="126">
        <f t="shared" si="5340"/>
        <v>1.1085059981545673</v>
      </c>
      <c r="AU371" s="126">
        <f t="shared" si="5340"/>
        <v>1.111475962088432</v>
      </c>
      <c r="AV371" s="126">
        <f t="shared" si="5340"/>
        <v>1.1147734191259395</v>
      </c>
      <c r="AW371" s="126">
        <f t="shared" si="5340"/>
        <v>1.1179738207069689</v>
      </c>
      <c r="AX371" s="126">
        <f t="shared" si="5340"/>
        <v>1.1211834103167977</v>
      </c>
      <c r="AY371" s="126">
        <f t="shared" si="5340"/>
        <v>1.1244022143333261</v>
      </c>
      <c r="AZ371" s="126">
        <f t="shared" si="5340"/>
        <v>1.1276302592101826</v>
      </c>
      <c r="BA371" s="126">
        <f t="shared" si="5340"/>
        <v>1.1308675714769412</v>
      </c>
      <c r="BB371" s="126">
        <f t="shared" si="5340"/>
        <v>1.1341141777393395</v>
      </c>
      <c r="BC371" s="126">
        <f t="shared" si="5340"/>
        <v>1.1373701046794982</v>
      </c>
      <c r="BD371" s="126">
        <f t="shared" si="5340"/>
        <v>1.1406353790561385</v>
      </c>
      <c r="BE371" s="126">
        <f t="shared" si="5340"/>
        <v>1.1439100277048042</v>
      </c>
      <c r="BF371" s="126">
        <f t="shared" si="5340"/>
        <v>1.1471940775380809</v>
      </c>
      <c r="BG371" s="126">
        <f t="shared" si="5340"/>
        <v>1.15026769648205</v>
      </c>
      <c r="BH371" s="126">
        <f t="shared" si="5340"/>
        <v>1.1536802383994258</v>
      </c>
      <c r="BI371" s="126">
        <f t="shared" si="5340"/>
        <v>1.1569923375180708</v>
      </c>
      <c r="BJ371" s="126">
        <f t="shared" si="5340"/>
        <v>1.1603139453378331</v>
      </c>
      <c r="BK371" s="126">
        <f t="shared" si="5340"/>
        <v>1.1636450891572303</v>
      </c>
      <c r="BL371" s="126">
        <f t="shared" si="5340"/>
        <v>1.1669857963531516</v>
      </c>
      <c r="BM371" s="126">
        <f t="shared" si="5340"/>
        <v>1.1703360943810825</v>
      </c>
      <c r="BN371" s="126">
        <f t="shared" si="5340"/>
        <v>1.1736960107753303</v>
      </c>
      <c r="BO371" s="126">
        <f t="shared" si="5340"/>
        <v>1.1770655731492505</v>
      </c>
      <c r="BP371" s="126">
        <f t="shared" si="5340"/>
        <v>1.180444809195474</v>
      </c>
      <c r="BQ371" s="126">
        <f t="shared" si="5340"/>
        <v>1.1838337466861339</v>
      </c>
      <c r="BR371" s="126">
        <f t="shared" si="5340"/>
        <v>1.1872324134730949</v>
      </c>
      <c r="BS371" s="126">
        <f t="shared" si="5340"/>
        <v>1.1905270658589224</v>
      </c>
      <c r="BT371" s="126">
        <f t="shared" si="5340"/>
        <v>1.1940590467434065</v>
      </c>
      <c r="BU371" s="126">
        <f t="shared" si="5340"/>
        <v>1.1974870693312041</v>
      </c>
      <c r="BV371" s="126">
        <f t="shared" si="5340"/>
        <v>1.2009249334246579</v>
      </c>
      <c r="BW371" s="126">
        <f t="shared" ref="BW371:EB371" si="5341">BW$13</f>
        <v>1.204372667277734</v>
      </c>
      <c r="BX371" s="126">
        <f t="shared" si="5341"/>
        <v>1.2078302992255125</v>
      </c>
      <c r="BY371" s="126">
        <f t="shared" si="5341"/>
        <v>1.2112978576844211</v>
      </c>
      <c r="BZ371" s="126">
        <f t="shared" si="5341"/>
        <v>1.2147753711524676</v>
      </c>
      <c r="CA371" s="126">
        <f t="shared" si="5341"/>
        <v>1.2182628682094752</v>
      </c>
      <c r="CB371" s="126">
        <f t="shared" si="5341"/>
        <v>1.2217603775173165</v>
      </c>
      <c r="CC371" s="126">
        <f t="shared" si="5341"/>
        <v>1.2252679278201495</v>
      </c>
      <c r="CD371" s="126">
        <f t="shared" si="5341"/>
        <v>1.2287855479446541</v>
      </c>
      <c r="CE371" s="126">
        <f t="shared" si="5341"/>
        <v>1.232077770779646</v>
      </c>
      <c r="CF371" s="126">
        <f t="shared" si="5341"/>
        <v>1.23573302168438</v>
      </c>
      <c r="CG371" s="126">
        <f t="shared" si="5341"/>
        <v>1.2392806860334544</v>
      </c>
      <c r="CH371" s="126">
        <f t="shared" si="5341"/>
        <v>1.2428385353675644</v>
      </c>
      <c r="CI371" s="126">
        <f t="shared" si="5341"/>
        <v>1.2464065989267703</v>
      </c>
      <c r="CJ371" s="126">
        <f t="shared" si="5341"/>
        <v>1.2499849060350778</v>
      </c>
      <c r="CK371" s="126">
        <f t="shared" si="5341"/>
        <v>1.2535734861006791</v>
      </c>
      <c r="CL371" s="126">
        <f t="shared" si="5341"/>
        <v>1.257172368616194</v>
      </c>
      <c r="CM371" s="126">
        <f t="shared" si="5341"/>
        <v>1.2607815831589126</v>
      </c>
      <c r="CN371" s="126">
        <f t="shared" si="5341"/>
        <v>1.2644011593910389</v>
      </c>
      <c r="CO371" s="126">
        <f t="shared" si="5341"/>
        <v>1.2680311270599336</v>
      </c>
      <c r="CP371" s="126">
        <f t="shared" si="5341"/>
        <v>1.2716715159983594</v>
      </c>
      <c r="CQ371" s="126">
        <f t="shared" si="5341"/>
        <v>1.2750786410337906</v>
      </c>
      <c r="CR371" s="126">
        <f t="shared" si="5341"/>
        <v>1.2788614642181557</v>
      </c>
      <c r="CS371" s="126">
        <f t="shared" si="5341"/>
        <v>1.2825329459576562</v>
      </c>
      <c r="CT371" s="126">
        <f t="shared" si="5341"/>
        <v>1.2862149681493797</v>
      </c>
      <c r="CU371" s="126">
        <f t="shared" si="5341"/>
        <v>1.289907561053897</v>
      </c>
      <c r="CV371" s="126">
        <f t="shared" si="5341"/>
        <v>1.293610755018654</v>
      </c>
      <c r="CW371" s="126">
        <f t="shared" si="5341"/>
        <v>1.2973245804782207</v>
      </c>
      <c r="CX371" s="126">
        <f t="shared" si="5341"/>
        <v>1.3010490679545423</v>
      </c>
      <c r="CY371" s="126">
        <f t="shared" si="5341"/>
        <v>1.304784248057189</v>
      </c>
      <c r="CZ371" s="126">
        <f t="shared" si="5341"/>
        <v>1.3085301514836076</v>
      </c>
      <c r="DA371" s="126">
        <f t="shared" si="5341"/>
        <v>1.3122868090193751</v>
      </c>
      <c r="DB371" s="126">
        <f t="shared" si="5341"/>
        <v>1.3160542515384499</v>
      </c>
      <c r="DC371" s="126">
        <f t="shared" si="5341"/>
        <v>1.3195802889875801</v>
      </c>
      <c r="DD371" s="126">
        <f t="shared" si="5341"/>
        <v>1.323495136864544</v>
      </c>
      <c r="DE371" s="126">
        <f t="shared" si="5341"/>
        <v>1.3272947573576725</v>
      </c>
      <c r="DF371" s="126">
        <f t="shared" si="5341"/>
        <v>1.3311052861764079</v>
      </c>
      <c r="DG371" s="126">
        <f t="shared" si="5341"/>
        <v>1.3349267546374479</v>
      </c>
      <c r="DH371" s="126">
        <f t="shared" si="5341"/>
        <v>1.3387591941473977</v>
      </c>
      <c r="DI371" s="126">
        <f t="shared" si="5341"/>
        <v>1.3426026362030277</v>
      </c>
      <c r="DJ371" s="126">
        <f t="shared" si="5341"/>
        <v>1.3464571123915319</v>
      </c>
      <c r="DK371" s="126">
        <f t="shared" si="5341"/>
        <v>1.3503226543907885</v>
      </c>
      <c r="DL371" s="126">
        <f t="shared" si="5341"/>
        <v>1.3541992939696192</v>
      </c>
      <c r="DM371" s="126">
        <f t="shared" si="5341"/>
        <v>1.358087062988051</v>
      </c>
      <c r="DN371" s="126">
        <f t="shared" si="5341"/>
        <v>1.361985993397578</v>
      </c>
      <c r="DO371" s="126">
        <f t="shared" si="5341"/>
        <v>1.3657655991021458</v>
      </c>
      <c r="DP371" s="126">
        <f t="shared" si="5341"/>
        <v>1.3698174666548035</v>
      </c>
      <c r="DQ371" s="126">
        <f t="shared" si="5341"/>
        <v>1.3737500738651915</v>
      </c>
      <c r="DR371" s="126">
        <f t="shared" si="5341"/>
        <v>1.3776939711925826</v>
      </c>
      <c r="DS371" s="126">
        <f t="shared" si="5341"/>
        <v>1.381649191049759</v>
      </c>
      <c r="DT371" s="126">
        <f t="shared" si="5341"/>
        <v>1.385615765942557</v>
      </c>
      <c r="DU371" s="126">
        <f t="shared" si="5341"/>
        <v>1.3895937284701338</v>
      </c>
      <c r="DV371" s="126">
        <f t="shared" si="5341"/>
        <v>1.3935831113252357</v>
      </c>
      <c r="DW371" s="126">
        <f t="shared" si="5341"/>
        <v>1.3975839472944662</v>
      </c>
      <c r="DX371" s="126">
        <f t="shared" si="5341"/>
        <v>1.401596269258556</v>
      </c>
      <c r="DY371" s="126">
        <f t="shared" si="5341"/>
        <v>1.4056201101926329</v>
      </c>
      <c r="DZ371" s="126">
        <f t="shared" si="5341"/>
        <v>1.4096555031664932</v>
      </c>
      <c r="EA371" s="126">
        <f t="shared" si="5341"/>
        <v>1.4134323217047313</v>
      </c>
      <c r="EB371" s="126">
        <f t="shared" si="5341"/>
        <v>1.4176256038945581</v>
      </c>
    </row>
    <row r="372" spans="1:132" ht="13" x14ac:dyDescent="0.3">
      <c r="C372" s="36" t="str">
        <f>"TOTAL "&amp;UPPER(B367)&amp;" COSTS"</f>
        <v>TOTAL OTHER FACILITIES (SHOWS, DEPOTS, PORTS) COSTS</v>
      </c>
      <c r="D372" s="38"/>
      <c r="E372" s="38"/>
      <c r="F372" s="38"/>
      <c r="G372" s="52" t="s">
        <v>220</v>
      </c>
      <c r="H372" s="51">
        <f t="shared" ref="H372" si="5342">SUM(J372:EB372)</f>
        <v>34724.29244065383</v>
      </c>
      <c r="I372" s="38"/>
      <c r="J372" s="37">
        <f t="shared" ref="J372" si="5343">J370*J371</f>
        <v>0</v>
      </c>
      <c r="K372" s="37">
        <f t="shared" ref="K372:BV372" si="5344">K370*K371</f>
        <v>0</v>
      </c>
      <c r="L372" s="37">
        <f t="shared" si="5344"/>
        <v>0</v>
      </c>
      <c r="M372" s="37">
        <f t="shared" si="5344"/>
        <v>0</v>
      </c>
      <c r="N372" s="37">
        <f t="shared" si="5344"/>
        <v>0</v>
      </c>
      <c r="O372" s="37">
        <f t="shared" si="5344"/>
        <v>0</v>
      </c>
      <c r="P372" s="37">
        <f t="shared" si="5344"/>
        <v>2848.3063971190677</v>
      </c>
      <c r="Q372" s="37">
        <f t="shared" si="5344"/>
        <v>2856.4835963060946</v>
      </c>
      <c r="R372" s="37">
        <f t="shared" si="5344"/>
        <v>2864.684271403793</v>
      </c>
      <c r="S372" s="37">
        <f t="shared" si="5344"/>
        <v>2872.9084898091255</v>
      </c>
      <c r="T372" s="37">
        <f t="shared" si="5344"/>
        <v>2881.1563191125429</v>
      </c>
      <c r="U372" s="37">
        <f t="shared" si="5344"/>
        <v>2889.4278270985424</v>
      </c>
      <c r="V372" s="37">
        <f t="shared" si="5344"/>
        <v>2897.7230817462241</v>
      </c>
      <c r="W372" s="37">
        <f t="shared" si="5344"/>
        <v>2905.7644645086893</v>
      </c>
      <c r="X372" s="37">
        <f t="shared" si="5344"/>
        <v>2914.3851039193969</v>
      </c>
      <c r="Y372" s="37">
        <f t="shared" si="5344"/>
        <v>2922.7520083811355</v>
      </c>
      <c r="Z372" s="37">
        <f t="shared" si="5344"/>
        <v>2931.1429333781757</v>
      </c>
      <c r="AA372" s="37">
        <f t="shared" si="5344"/>
        <v>2939.5579478710415</v>
      </c>
      <c r="AB372" s="37">
        <f t="shared" si="5344"/>
        <v>0</v>
      </c>
      <c r="AC372" s="37">
        <f t="shared" si="5344"/>
        <v>0</v>
      </c>
      <c r="AD372" s="37">
        <f t="shared" si="5344"/>
        <v>0</v>
      </c>
      <c r="AE372" s="37">
        <f t="shared" si="5344"/>
        <v>0</v>
      </c>
      <c r="AF372" s="37">
        <f t="shared" si="5344"/>
        <v>0</v>
      </c>
      <c r="AG372" s="37">
        <f t="shared" si="5344"/>
        <v>0</v>
      </c>
      <c r="AH372" s="37">
        <f t="shared" si="5344"/>
        <v>0</v>
      </c>
      <c r="AI372" s="37">
        <f t="shared" si="5344"/>
        <v>0</v>
      </c>
      <c r="AJ372" s="37">
        <f t="shared" si="5344"/>
        <v>0</v>
      </c>
      <c r="AK372" s="37">
        <f t="shared" si="5344"/>
        <v>0</v>
      </c>
      <c r="AL372" s="37">
        <f t="shared" si="5344"/>
        <v>0</v>
      </c>
      <c r="AM372" s="37">
        <f t="shared" si="5344"/>
        <v>0</v>
      </c>
      <c r="AN372" s="37">
        <f t="shared" si="5344"/>
        <v>0</v>
      </c>
      <c r="AO372" s="37">
        <f t="shared" si="5344"/>
        <v>0</v>
      </c>
      <c r="AP372" s="37">
        <f t="shared" si="5344"/>
        <v>0</v>
      </c>
      <c r="AQ372" s="37">
        <f t="shared" si="5344"/>
        <v>0</v>
      </c>
      <c r="AR372" s="37">
        <f t="shared" si="5344"/>
        <v>0</v>
      </c>
      <c r="AS372" s="37">
        <f t="shared" si="5344"/>
        <v>0</v>
      </c>
      <c r="AT372" s="37">
        <f t="shared" si="5344"/>
        <v>0</v>
      </c>
      <c r="AU372" s="37">
        <f t="shared" si="5344"/>
        <v>0</v>
      </c>
      <c r="AV372" s="37">
        <f t="shared" si="5344"/>
        <v>0</v>
      </c>
      <c r="AW372" s="37">
        <f t="shared" si="5344"/>
        <v>0</v>
      </c>
      <c r="AX372" s="37">
        <f t="shared" si="5344"/>
        <v>0</v>
      </c>
      <c r="AY372" s="37">
        <f t="shared" si="5344"/>
        <v>0</v>
      </c>
      <c r="AZ372" s="37">
        <f t="shared" si="5344"/>
        <v>0</v>
      </c>
      <c r="BA372" s="37">
        <f t="shared" si="5344"/>
        <v>0</v>
      </c>
      <c r="BB372" s="37">
        <f t="shared" si="5344"/>
        <v>0</v>
      </c>
      <c r="BC372" s="37">
        <f t="shared" si="5344"/>
        <v>0</v>
      </c>
      <c r="BD372" s="37">
        <f t="shared" si="5344"/>
        <v>0</v>
      </c>
      <c r="BE372" s="37">
        <f t="shared" si="5344"/>
        <v>0</v>
      </c>
      <c r="BF372" s="37">
        <f t="shared" si="5344"/>
        <v>0</v>
      </c>
      <c r="BG372" s="37">
        <f t="shared" si="5344"/>
        <v>0</v>
      </c>
      <c r="BH372" s="37">
        <f t="shared" si="5344"/>
        <v>0</v>
      </c>
      <c r="BI372" s="37">
        <f t="shared" si="5344"/>
        <v>0</v>
      </c>
      <c r="BJ372" s="37">
        <f t="shared" si="5344"/>
        <v>0</v>
      </c>
      <c r="BK372" s="37">
        <f t="shared" si="5344"/>
        <v>0</v>
      </c>
      <c r="BL372" s="37">
        <f t="shared" si="5344"/>
        <v>0</v>
      </c>
      <c r="BM372" s="37">
        <f t="shared" si="5344"/>
        <v>0</v>
      </c>
      <c r="BN372" s="37">
        <f t="shared" si="5344"/>
        <v>0</v>
      </c>
      <c r="BO372" s="37">
        <f t="shared" si="5344"/>
        <v>0</v>
      </c>
      <c r="BP372" s="37">
        <f t="shared" si="5344"/>
        <v>0</v>
      </c>
      <c r="BQ372" s="37">
        <f t="shared" si="5344"/>
        <v>0</v>
      </c>
      <c r="BR372" s="37">
        <f t="shared" si="5344"/>
        <v>0</v>
      </c>
      <c r="BS372" s="37">
        <f t="shared" si="5344"/>
        <v>0</v>
      </c>
      <c r="BT372" s="37">
        <f t="shared" si="5344"/>
        <v>0</v>
      </c>
      <c r="BU372" s="37">
        <f t="shared" si="5344"/>
        <v>0</v>
      </c>
      <c r="BV372" s="37">
        <f t="shared" si="5344"/>
        <v>0</v>
      </c>
      <c r="BW372" s="37">
        <f t="shared" ref="BW372:EB372" si="5345">BW370*BW371</f>
        <v>0</v>
      </c>
      <c r="BX372" s="37">
        <f t="shared" si="5345"/>
        <v>0</v>
      </c>
      <c r="BY372" s="37">
        <f t="shared" si="5345"/>
        <v>0</v>
      </c>
      <c r="BZ372" s="37">
        <f t="shared" si="5345"/>
        <v>0</v>
      </c>
      <c r="CA372" s="37">
        <f t="shared" si="5345"/>
        <v>0</v>
      </c>
      <c r="CB372" s="37">
        <f t="shared" si="5345"/>
        <v>0</v>
      </c>
      <c r="CC372" s="37">
        <f t="shared" si="5345"/>
        <v>0</v>
      </c>
      <c r="CD372" s="37">
        <f t="shared" si="5345"/>
        <v>0</v>
      </c>
      <c r="CE372" s="37">
        <f t="shared" si="5345"/>
        <v>0</v>
      </c>
      <c r="CF372" s="37">
        <f t="shared" si="5345"/>
        <v>0</v>
      </c>
      <c r="CG372" s="37">
        <f t="shared" si="5345"/>
        <v>0</v>
      </c>
      <c r="CH372" s="37">
        <f t="shared" si="5345"/>
        <v>0</v>
      </c>
      <c r="CI372" s="37">
        <f t="shared" si="5345"/>
        <v>0</v>
      </c>
      <c r="CJ372" s="37">
        <f t="shared" si="5345"/>
        <v>0</v>
      </c>
      <c r="CK372" s="37">
        <f t="shared" si="5345"/>
        <v>0</v>
      </c>
      <c r="CL372" s="37">
        <f t="shared" si="5345"/>
        <v>0</v>
      </c>
      <c r="CM372" s="37">
        <f t="shared" si="5345"/>
        <v>0</v>
      </c>
      <c r="CN372" s="37">
        <f t="shared" si="5345"/>
        <v>0</v>
      </c>
      <c r="CO372" s="37">
        <f t="shared" si="5345"/>
        <v>0</v>
      </c>
      <c r="CP372" s="37">
        <f t="shared" si="5345"/>
        <v>0</v>
      </c>
      <c r="CQ372" s="37">
        <f t="shared" si="5345"/>
        <v>0</v>
      </c>
      <c r="CR372" s="37">
        <f t="shared" si="5345"/>
        <v>0</v>
      </c>
      <c r="CS372" s="37">
        <f t="shared" si="5345"/>
        <v>0</v>
      </c>
      <c r="CT372" s="37">
        <f t="shared" si="5345"/>
        <v>0</v>
      </c>
      <c r="CU372" s="37">
        <f t="shared" si="5345"/>
        <v>0</v>
      </c>
      <c r="CV372" s="37">
        <f t="shared" si="5345"/>
        <v>0</v>
      </c>
      <c r="CW372" s="37">
        <f t="shared" si="5345"/>
        <v>0</v>
      </c>
      <c r="CX372" s="37">
        <f t="shared" si="5345"/>
        <v>0</v>
      </c>
      <c r="CY372" s="37">
        <f t="shared" si="5345"/>
        <v>0</v>
      </c>
      <c r="CZ372" s="37">
        <f t="shared" si="5345"/>
        <v>0</v>
      </c>
      <c r="DA372" s="37">
        <f t="shared" si="5345"/>
        <v>0</v>
      </c>
      <c r="DB372" s="37">
        <f t="shared" si="5345"/>
        <v>0</v>
      </c>
      <c r="DC372" s="37">
        <f t="shared" si="5345"/>
        <v>0</v>
      </c>
      <c r="DD372" s="37">
        <f t="shared" si="5345"/>
        <v>0</v>
      </c>
      <c r="DE372" s="37">
        <f t="shared" si="5345"/>
        <v>0</v>
      </c>
      <c r="DF372" s="37">
        <f t="shared" si="5345"/>
        <v>0</v>
      </c>
      <c r="DG372" s="37">
        <f t="shared" si="5345"/>
        <v>0</v>
      </c>
      <c r="DH372" s="37">
        <f t="shared" si="5345"/>
        <v>0</v>
      </c>
      <c r="DI372" s="37">
        <f t="shared" si="5345"/>
        <v>0</v>
      </c>
      <c r="DJ372" s="37">
        <f t="shared" si="5345"/>
        <v>0</v>
      </c>
      <c r="DK372" s="37">
        <f t="shared" si="5345"/>
        <v>0</v>
      </c>
      <c r="DL372" s="37">
        <f t="shared" si="5345"/>
        <v>0</v>
      </c>
      <c r="DM372" s="37">
        <f t="shared" si="5345"/>
        <v>0</v>
      </c>
      <c r="DN372" s="37">
        <f t="shared" si="5345"/>
        <v>0</v>
      </c>
      <c r="DO372" s="37">
        <f t="shared" si="5345"/>
        <v>0</v>
      </c>
      <c r="DP372" s="37">
        <f t="shared" si="5345"/>
        <v>0</v>
      </c>
      <c r="DQ372" s="37">
        <f t="shared" si="5345"/>
        <v>0</v>
      </c>
      <c r="DR372" s="37">
        <f t="shared" si="5345"/>
        <v>0</v>
      </c>
      <c r="DS372" s="37">
        <f t="shared" si="5345"/>
        <v>0</v>
      </c>
      <c r="DT372" s="37">
        <f t="shared" si="5345"/>
        <v>0</v>
      </c>
      <c r="DU372" s="37">
        <f t="shared" si="5345"/>
        <v>0</v>
      </c>
      <c r="DV372" s="37">
        <f t="shared" si="5345"/>
        <v>0</v>
      </c>
      <c r="DW372" s="37">
        <f t="shared" si="5345"/>
        <v>0</v>
      </c>
      <c r="DX372" s="37">
        <f t="shared" si="5345"/>
        <v>0</v>
      </c>
      <c r="DY372" s="37">
        <f t="shared" si="5345"/>
        <v>0</v>
      </c>
      <c r="DZ372" s="37">
        <f t="shared" si="5345"/>
        <v>0</v>
      </c>
      <c r="EA372" s="37">
        <f t="shared" si="5345"/>
        <v>0</v>
      </c>
      <c r="EB372" s="37">
        <f t="shared" si="5345"/>
        <v>0</v>
      </c>
    </row>
    <row r="373" spans="1:132" x14ac:dyDescent="0.25"/>
    <row r="374" spans="1:132" ht="13" x14ac:dyDescent="0.25">
      <c r="A374" s="60"/>
      <c r="B374" s="60" t="s">
        <v>46</v>
      </c>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row>
    <row r="375" spans="1:132" x14ac:dyDescent="0.25"/>
  </sheetData>
  <sheetProtection algorithmName="SHA-1" hashValue="2kxg1j18odpDmIAud0YalwwICzM=" saltValue="Ru/nS5zT6dc1iSwOCjKjeA==" spinCount="100000" sheet="1" objects="1" scenarios="1"/>
  <mergeCells count="2">
    <mergeCell ref="D7:E7"/>
    <mergeCell ref="D8:E8"/>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34212-FDE1-4802-B033-E9A9EDCF3094}">
  <sheetPr codeName="Sheet15">
    <tabColor rgb="FFDBE6ED"/>
  </sheetPr>
  <dimension ref="A1:RN375"/>
  <sheetViews>
    <sheetView showGridLines="0" zoomScale="70" zoomScaleNormal="70" workbookViewId="0">
      <pane xSplit="9" ySplit="10" topLeftCell="J11" activePane="bottomRight" state="frozen"/>
      <selection activeCell="D138" sqref="D138"/>
      <selection pane="topRight" activeCell="D138" sqref="D138"/>
      <selection pane="bottomLeft" activeCell="D138" sqref="D138"/>
      <selection pane="bottomRight" activeCell="D11" sqref="D11"/>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TAS</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DU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ref="DV2:DW2" si="2">YEAR(DV7)</f>
        <v>2032</v>
      </c>
      <c r="DW2">
        <f t="shared" si="2"/>
        <v>2032</v>
      </c>
      <c r="DX2">
        <f t="shared" ref="DX2:EB2" si="3">YEAR(DX7)</f>
        <v>2032</v>
      </c>
      <c r="DY2">
        <f t="shared" si="3"/>
        <v>2032</v>
      </c>
      <c r="DZ2">
        <f t="shared" si="3"/>
        <v>2033</v>
      </c>
      <c r="EA2">
        <f t="shared" si="3"/>
        <v>2033</v>
      </c>
      <c r="EB2">
        <f t="shared" si="3"/>
        <v>2033</v>
      </c>
    </row>
    <row r="3" spans="1:482" ht="12.65" customHeight="1" outlineLevel="1" x14ac:dyDescent="0.25">
      <c r="C3" t="s">
        <v>406</v>
      </c>
      <c r="D3" s="8"/>
      <c r="E3" s="8"/>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ht="12.65" customHeight="1" outlineLevel="1" x14ac:dyDescent="0.25">
      <c r="C4" t="s">
        <v>321</v>
      </c>
      <c r="H4" s="9"/>
      <c r="I4">
        <f>ROUNDUP(I5/3,0)</f>
        <v>4</v>
      </c>
      <c r="J4">
        <f>ROUNDUP(J5/3,0)</f>
        <v>1</v>
      </c>
      <c r="K4">
        <f>ROUNDUP(K5/3,0)</f>
        <v>1</v>
      </c>
      <c r="L4">
        <f>ROUNDUP(L5/3,0)</f>
        <v>1</v>
      </c>
      <c r="M4">
        <f>ROUNDUP(M5/3,0)</f>
        <v>2</v>
      </c>
      <c r="N4">
        <f t="shared" ref="N4:BY4" si="4">ROUNDUP(N5/3,0)</f>
        <v>2</v>
      </c>
      <c r="O4">
        <f t="shared" si="4"/>
        <v>2</v>
      </c>
      <c r="P4">
        <f t="shared" si="4"/>
        <v>3</v>
      </c>
      <c r="Q4">
        <f t="shared" si="4"/>
        <v>3</v>
      </c>
      <c r="R4">
        <f t="shared" si="4"/>
        <v>3</v>
      </c>
      <c r="S4">
        <f t="shared" si="4"/>
        <v>4</v>
      </c>
      <c r="T4">
        <f t="shared" si="4"/>
        <v>4</v>
      </c>
      <c r="U4">
        <f t="shared" si="4"/>
        <v>4</v>
      </c>
      <c r="V4">
        <f t="shared" si="4"/>
        <v>1</v>
      </c>
      <c r="W4">
        <f t="shared" si="4"/>
        <v>1</v>
      </c>
      <c r="X4">
        <f t="shared" si="4"/>
        <v>1</v>
      </c>
      <c r="Y4">
        <f t="shared" si="4"/>
        <v>2</v>
      </c>
      <c r="Z4">
        <f t="shared" si="4"/>
        <v>2</v>
      </c>
      <c r="AA4">
        <f t="shared" si="4"/>
        <v>2</v>
      </c>
      <c r="AB4">
        <f t="shared" si="4"/>
        <v>3</v>
      </c>
      <c r="AC4">
        <f t="shared" si="4"/>
        <v>3</v>
      </c>
      <c r="AD4">
        <f t="shared" si="4"/>
        <v>3</v>
      </c>
      <c r="AE4">
        <f t="shared" si="4"/>
        <v>4</v>
      </c>
      <c r="AF4">
        <f t="shared" si="4"/>
        <v>4</v>
      </c>
      <c r="AG4">
        <f t="shared" si="4"/>
        <v>4</v>
      </c>
      <c r="AH4">
        <f t="shared" si="4"/>
        <v>1</v>
      </c>
      <c r="AI4">
        <f t="shared" si="4"/>
        <v>1</v>
      </c>
      <c r="AJ4">
        <f t="shared" si="4"/>
        <v>1</v>
      </c>
      <c r="AK4">
        <f t="shared" si="4"/>
        <v>2</v>
      </c>
      <c r="AL4">
        <f t="shared" si="4"/>
        <v>2</v>
      </c>
      <c r="AM4">
        <f t="shared" si="4"/>
        <v>2</v>
      </c>
      <c r="AN4">
        <f t="shared" si="4"/>
        <v>3</v>
      </c>
      <c r="AO4">
        <f t="shared" si="4"/>
        <v>3</v>
      </c>
      <c r="AP4">
        <f t="shared" si="4"/>
        <v>3</v>
      </c>
      <c r="AQ4">
        <f t="shared" si="4"/>
        <v>4</v>
      </c>
      <c r="AR4">
        <f t="shared" si="4"/>
        <v>4</v>
      </c>
      <c r="AS4">
        <f t="shared" si="4"/>
        <v>4</v>
      </c>
      <c r="AT4">
        <f t="shared" si="4"/>
        <v>1</v>
      </c>
      <c r="AU4">
        <f t="shared" si="4"/>
        <v>1</v>
      </c>
      <c r="AV4">
        <f t="shared" si="4"/>
        <v>1</v>
      </c>
      <c r="AW4">
        <f t="shared" si="4"/>
        <v>2</v>
      </c>
      <c r="AX4">
        <f t="shared" si="4"/>
        <v>2</v>
      </c>
      <c r="AY4">
        <f t="shared" si="4"/>
        <v>2</v>
      </c>
      <c r="AZ4">
        <f t="shared" si="4"/>
        <v>3</v>
      </c>
      <c r="BA4">
        <f t="shared" si="4"/>
        <v>3</v>
      </c>
      <c r="BB4">
        <f t="shared" si="4"/>
        <v>3</v>
      </c>
      <c r="BC4">
        <f t="shared" si="4"/>
        <v>4</v>
      </c>
      <c r="BD4">
        <f t="shared" si="4"/>
        <v>4</v>
      </c>
      <c r="BE4">
        <f t="shared" si="4"/>
        <v>4</v>
      </c>
      <c r="BF4">
        <f t="shared" si="4"/>
        <v>1</v>
      </c>
      <c r="BG4">
        <f t="shared" si="4"/>
        <v>1</v>
      </c>
      <c r="BH4">
        <f t="shared" si="4"/>
        <v>1</v>
      </c>
      <c r="BI4">
        <f t="shared" si="4"/>
        <v>2</v>
      </c>
      <c r="BJ4">
        <f t="shared" si="4"/>
        <v>2</v>
      </c>
      <c r="BK4">
        <f t="shared" si="4"/>
        <v>2</v>
      </c>
      <c r="BL4">
        <f t="shared" si="4"/>
        <v>3</v>
      </c>
      <c r="BM4">
        <f t="shared" si="4"/>
        <v>3</v>
      </c>
      <c r="BN4">
        <f t="shared" si="4"/>
        <v>3</v>
      </c>
      <c r="BO4">
        <f t="shared" si="4"/>
        <v>4</v>
      </c>
      <c r="BP4">
        <f t="shared" si="4"/>
        <v>4</v>
      </c>
      <c r="BQ4">
        <f t="shared" si="4"/>
        <v>4</v>
      </c>
      <c r="BR4">
        <f t="shared" si="4"/>
        <v>1</v>
      </c>
      <c r="BS4">
        <f t="shared" si="4"/>
        <v>1</v>
      </c>
      <c r="BT4">
        <f t="shared" si="4"/>
        <v>1</v>
      </c>
      <c r="BU4">
        <f t="shared" si="4"/>
        <v>2</v>
      </c>
      <c r="BV4">
        <f t="shared" si="4"/>
        <v>2</v>
      </c>
      <c r="BW4">
        <f t="shared" si="4"/>
        <v>2</v>
      </c>
      <c r="BX4">
        <f t="shared" si="4"/>
        <v>3</v>
      </c>
      <c r="BY4">
        <f t="shared" si="4"/>
        <v>3</v>
      </c>
      <c r="BZ4">
        <f t="shared" ref="BZ4:EB4" si="5">ROUNDUP(BZ5/3,0)</f>
        <v>3</v>
      </c>
      <c r="CA4">
        <f t="shared" si="5"/>
        <v>4</v>
      </c>
      <c r="CB4">
        <f t="shared" si="5"/>
        <v>4</v>
      </c>
      <c r="CC4">
        <f t="shared" si="5"/>
        <v>4</v>
      </c>
      <c r="CD4">
        <f t="shared" si="5"/>
        <v>1</v>
      </c>
      <c r="CE4">
        <f t="shared" si="5"/>
        <v>1</v>
      </c>
      <c r="CF4">
        <f t="shared" si="5"/>
        <v>1</v>
      </c>
      <c r="CG4">
        <f t="shared" si="5"/>
        <v>2</v>
      </c>
      <c r="CH4">
        <f t="shared" si="5"/>
        <v>2</v>
      </c>
      <c r="CI4">
        <f t="shared" si="5"/>
        <v>2</v>
      </c>
      <c r="CJ4">
        <f t="shared" si="5"/>
        <v>3</v>
      </c>
      <c r="CK4">
        <f t="shared" si="5"/>
        <v>3</v>
      </c>
      <c r="CL4">
        <f t="shared" si="5"/>
        <v>3</v>
      </c>
      <c r="CM4">
        <f t="shared" si="5"/>
        <v>4</v>
      </c>
      <c r="CN4">
        <f t="shared" si="5"/>
        <v>4</v>
      </c>
      <c r="CO4">
        <f t="shared" si="5"/>
        <v>4</v>
      </c>
      <c r="CP4">
        <f t="shared" si="5"/>
        <v>1</v>
      </c>
      <c r="CQ4">
        <f t="shared" si="5"/>
        <v>1</v>
      </c>
      <c r="CR4">
        <f t="shared" si="5"/>
        <v>1</v>
      </c>
      <c r="CS4">
        <f t="shared" si="5"/>
        <v>2</v>
      </c>
      <c r="CT4">
        <f t="shared" si="5"/>
        <v>2</v>
      </c>
      <c r="CU4">
        <f t="shared" si="5"/>
        <v>2</v>
      </c>
      <c r="CV4">
        <f t="shared" si="5"/>
        <v>3</v>
      </c>
      <c r="CW4">
        <f t="shared" si="5"/>
        <v>3</v>
      </c>
      <c r="CX4">
        <f t="shared" si="5"/>
        <v>3</v>
      </c>
      <c r="CY4">
        <f t="shared" si="5"/>
        <v>4</v>
      </c>
      <c r="CZ4">
        <f t="shared" si="5"/>
        <v>4</v>
      </c>
      <c r="DA4">
        <f t="shared" si="5"/>
        <v>4</v>
      </c>
      <c r="DB4">
        <f t="shared" si="5"/>
        <v>1</v>
      </c>
      <c r="DC4">
        <f t="shared" si="5"/>
        <v>1</v>
      </c>
      <c r="DD4">
        <f t="shared" si="5"/>
        <v>1</v>
      </c>
      <c r="DE4">
        <f t="shared" si="5"/>
        <v>2</v>
      </c>
      <c r="DF4">
        <f t="shared" si="5"/>
        <v>2</v>
      </c>
      <c r="DG4">
        <f t="shared" si="5"/>
        <v>2</v>
      </c>
      <c r="DH4">
        <f t="shared" si="5"/>
        <v>3</v>
      </c>
      <c r="DI4">
        <f t="shared" si="5"/>
        <v>3</v>
      </c>
      <c r="DJ4">
        <f t="shared" si="5"/>
        <v>3</v>
      </c>
      <c r="DK4">
        <f t="shared" si="5"/>
        <v>4</v>
      </c>
      <c r="DL4">
        <f t="shared" si="5"/>
        <v>4</v>
      </c>
      <c r="DM4">
        <f t="shared" si="5"/>
        <v>4</v>
      </c>
      <c r="DN4">
        <f t="shared" si="5"/>
        <v>1</v>
      </c>
      <c r="DO4">
        <f t="shared" si="5"/>
        <v>1</v>
      </c>
      <c r="DP4">
        <f t="shared" si="5"/>
        <v>1</v>
      </c>
      <c r="DQ4">
        <f t="shared" si="5"/>
        <v>2</v>
      </c>
      <c r="DR4">
        <f t="shared" si="5"/>
        <v>2</v>
      </c>
      <c r="DS4">
        <f t="shared" si="5"/>
        <v>2</v>
      </c>
      <c r="DT4">
        <f t="shared" si="5"/>
        <v>3</v>
      </c>
      <c r="DU4">
        <f t="shared" si="5"/>
        <v>3</v>
      </c>
      <c r="DV4">
        <f t="shared" si="5"/>
        <v>3</v>
      </c>
      <c r="DW4">
        <f t="shared" si="5"/>
        <v>4</v>
      </c>
      <c r="DX4">
        <f t="shared" si="5"/>
        <v>4</v>
      </c>
      <c r="DY4">
        <f t="shared" si="5"/>
        <v>4</v>
      </c>
      <c r="DZ4">
        <f t="shared" si="5"/>
        <v>1</v>
      </c>
      <c r="EA4">
        <f t="shared" si="5"/>
        <v>1</v>
      </c>
      <c r="EB4">
        <f t="shared" si="5"/>
        <v>1</v>
      </c>
    </row>
    <row r="5" spans="1:482" ht="12.65" customHeight="1" outlineLevel="1" x14ac:dyDescent="0.25">
      <c r="C5" t="s">
        <v>407</v>
      </c>
      <c r="I5">
        <f>MONTH(I7)</f>
        <v>12</v>
      </c>
      <c r="J5">
        <f>MONTH(J7)</f>
        <v>1</v>
      </c>
      <c r="K5">
        <f>MONTH(K7)</f>
        <v>2</v>
      </c>
      <c r="L5">
        <f>MONTH(L7)</f>
        <v>3</v>
      </c>
      <c r="M5">
        <f>MONTH(M7)</f>
        <v>4</v>
      </c>
      <c r="N5">
        <f t="shared" ref="N5:BY5" si="6">MONTH(N7)</f>
        <v>5</v>
      </c>
      <c r="O5">
        <f t="shared" si="6"/>
        <v>6</v>
      </c>
      <c r="P5">
        <f t="shared" si="6"/>
        <v>7</v>
      </c>
      <c r="Q5">
        <f t="shared" si="6"/>
        <v>8</v>
      </c>
      <c r="R5">
        <f t="shared" si="6"/>
        <v>9</v>
      </c>
      <c r="S5">
        <f t="shared" si="6"/>
        <v>10</v>
      </c>
      <c r="T5">
        <f t="shared" si="6"/>
        <v>11</v>
      </c>
      <c r="U5">
        <f t="shared" si="6"/>
        <v>12</v>
      </c>
      <c r="V5">
        <f t="shared" si="6"/>
        <v>1</v>
      </c>
      <c r="W5">
        <f t="shared" si="6"/>
        <v>2</v>
      </c>
      <c r="X5">
        <f t="shared" si="6"/>
        <v>3</v>
      </c>
      <c r="Y5">
        <f t="shared" si="6"/>
        <v>4</v>
      </c>
      <c r="Z5">
        <f t="shared" si="6"/>
        <v>5</v>
      </c>
      <c r="AA5">
        <f t="shared" si="6"/>
        <v>6</v>
      </c>
      <c r="AB5">
        <f t="shared" si="6"/>
        <v>7</v>
      </c>
      <c r="AC5">
        <f t="shared" si="6"/>
        <v>8</v>
      </c>
      <c r="AD5">
        <f t="shared" si="6"/>
        <v>9</v>
      </c>
      <c r="AE5">
        <f t="shared" si="6"/>
        <v>10</v>
      </c>
      <c r="AF5">
        <f t="shared" si="6"/>
        <v>11</v>
      </c>
      <c r="AG5">
        <f t="shared" si="6"/>
        <v>12</v>
      </c>
      <c r="AH5">
        <f t="shared" si="6"/>
        <v>1</v>
      </c>
      <c r="AI5">
        <f t="shared" si="6"/>
        <v>2</v>
      </c>
      <c r="AJ5">
        <f t="shared" si="6"/>
        <v>3</v>
      </c>
      <c r="AK5">
        <f t="shared" si="6"/>
        <v>4</v>
      </c>
      <c r="AL5">
        <f t="shared" si="6"/>
        <v>5</v>
      </c>
      <c r="AM5">
        <f t="shared" si="6"/>
        <v>6</v>
      </c>
      <c r="AN5">
        <f t="shared" si="6"/>
        <v>7</v>
      </c>
      <c r="AO5">
        <f t="shared" si="6"/>
        <v>8</v>
      </c>
      <c r="AP5">
        <f t="shared" si="6"/>
        <v>9</v>
      </c>
      <c r="AQ5">
        <f t="shared" si="6"/>
        <v>10</v>
      </c>
      <c r="AR5">
        <f t="shared" si="6"/>
        <v>11</v>
      </c>
      <c r="AS5">
        <f t="shared" si="6"/>
        <v>12</v>
      </c>
      <c r="AT5">
        <f t="shared" si="6"/>
        <v>1</v>
      </c>
      <c r="AU5">
        <f t="shared" si="6"/>
        <v>2</v>
      </c>
      <c r="AV5">
        <f t="shared" si="6"/>
        <v>3</v>
      </c>
      <c r="AW5">
        <f t="shared" si="6"/>
        <v>4</v>
      </c>
      <c r="AX5">
        <f t="shared" si="6"/>
        <v>5</v>
      </c>
      <c r="AY5">
        <f t="shared" si="6"/>
        <v>6</v>
      </c>
      <c r="AZ5">
        <f t="shared" si="6"/>
        <v>7</v>
      </c>
      <c r="BA5">
        <f t="shared" si="6"/>
        <v>8</v>
      </c>
      <c r="BB5">
        <f t="shared" si="6"/>
        <v>9</v>
      </c>
      <c r="BC5">
        <f t="shared" si="6"/>
        <v>10</v>
      </c>
      <c r="BD5">
        <f t="shared" si="6"/>
        <v>11</v>
      </c>
      <c r="BE5">
        <f t="shared" si="6"/>
        <v>12</v>
      </c>
      <c r="BF5">
        <f t="shared" si="6"/>
        <v>1</v>
      </c>
      <c r="BG5">
        <f t="shared" si="6"/>
        <v>2</v>
      </c>
      <c r="BH5">
        <f t="shared" si="6"/>
        <v>3</v>
      </c>
      <c r="BI5">
        <f t="shared" si="6"/>
        <v>4</v>
      </c>
      <c r="BJ5">
        <f t="shared" si="6"/>
        <v>5</v>
      </c>
      <c r="BK5">
        <f t="shared" si="6"/>
        <v>6</v>
      </c>
      <c r="BL5">
        <f t="shared" si="6"/>
        <v>7</v>
      </c>
      <c r="BM5">
        <f t="shared" si="6"/>
        <v>8</v>
      </c>
      <c r="BN5">
        <f t="shared" si="6"/>
        <v>9</v>
      </c>
      <c r="BO5">
        <f t="shared" si="6"/>
        <v>10</v>
      </c>
      <c r="BP5">
        <f t="shared" si="6"/>
        <v>11</v>
      </c>
      <c r="BQ5">
        <f t="shared" si="6"/>
        <v>12</v>
      </c>
      <c r="BR5">
        <f t="shared" si="6"/>
        <v>1</v>
      </c>
      <c r="BS5">
        <f t="shared" si="6"/>
        <v>2</v>
      </c>
      <c r="BT5">
        <f t="shared" si="6"/>
        <v>3</v>
      </c>
      <c r="BU5">
        <f t="shared" si="6"/>
        <v>4</v>
      </c>
      <c r="BV5">
        <f t="shared" si="6"/>
        <v>5</v>
      </c>
      <c r="BW5">
        <f t="shared" si="6"/>
        <v>6</v>
      </c>
      <c r="BX5">
        <f t="shared" si="6"/>
        <v>7</v>
      </c>
      <c r="BY5">
        <f t="shared" si="6"/>
        <v>8</v>
      </c>
      <c r="BZ5">
        <f t="shared" ref="BZ5:DU5" si="7">MONTH(BZ7)</f>
        <v>9</v>
      </c>
      <c r="CA5">
        <f t="shared" si="7"/>
        <v>10</v>
      </c>
      <c r="CB5">
        <f t="shared" si="7"/>
        <v>11</v>
      </c>
      <c r="CC5">
        <f t="shared" si="7"/>
        <v>12</v>
      </c>
      <c r="CD5">
        <f t="shared" si="7"/>
        <v>1</v>
      </c>
      <c r="CE5">
        <f t="shared" si="7"/>
        <v>2</v>
      </c>
      <c r="CF5">
        <f t="shared" si="7"/>
        <v>3</v>
      </c>
      <c r="CG5">
        <f t="shared" si="7"/>
        <v>4</v>
      </c>
      <c r="CH5">
        <f t="shared" si="7"/>
        <v>5</v>
      </c>
      <c r="CI5">
        <f t="shared" si="7"/>
        <v>6</v>
      </c>
      <c r="CJ5">
        <f t="shared" si="7"/>
        <v>7</v>
      </c>
      <c r="CK5">
        <f t="shared" si="7"/>
        <v>8</v>
      </c>
      <c r="CL5">
        <f t="shared" si="7"/>
        <v>9</v>
      </c>
      <c r="CM5">
        <f t="shared" si="7"/>
        <v>10</v>
      </c>
      <c r="CN5">
        <f t="shared" si="7"/>
        <v>11</v>
      </c>
      <c r="CO5">
        <f t="shared" si="7"/>
        <v>12</v>
      </c>
      <c r="CP5">
        <f t="shared" si="7"/>
        <v>1</v>
      </c>
      <c r="CQ5">
        <f t="shared" si="7"/>
        <v>2</v>
      </c>
      <c r="CR5">
        <f t="shared" si="7"/>
        <v>3</v>
      </c>
      <c r="CS5">
        <f t="shared" si="7"/>
        <v>4</v>
      </c>
      <c r="CT5">
        <f t="shared" si="7"/>
        <v>5</v>
      </c>
      <c r="CU5">
        <f t="shared" si="7"/>
        <v>6</v>
      </c>
      <c r="CV5">
        <f t="shared" si="7"/>
        <v>7</v>
      </c>
      <c r="CW5">
        <f t="shared" si="7"/>
        <v>8</v>
      </c>
      <c r="CX5">
        <f t="shared" si="7"/>
        <v>9</v>
      </c>
      <c r="CY5">
        <f t="shared" si="7"/>
        <v>10</v>
      </c>
      <c r="CZ5">
        <f t="shared" si="7"/>
        <v>11</v>
      </c>
      <c r="DA5">
        <f t="shared" si="7"/>
        <v>12</v>
      </c>
      <c r="DB5">
        <f t="shared" si="7"/>
        <v>1</v>
      </c>
      <c r="DC5">
        <f t="shared" si="7"/>
        <v>2</v>
      </c>
      <c r="DD5">
        <f t="shared" si="7"/>
        <v>3</v>
      </c>
      <c r="DE5">
        <f t="shared" si="7"/>
        <v>4</v>
      </c>
      <c r="DF5">
        <f t="shared" si="7"/>
        <v>5</v>
      </c>
      <c r="DG5">
        <f t="shared" si="7"/>
        <v>6</v>
      </c>
      <c r="DH5">
        <f t="shared" si="7"/>
        <v>7</v>
      </c>
      <c r="DI5">
        <f t="shared" si="7"/>
        <v>8</v>
      </c>
      <c r="DJ5">
        <f t="shared" si="7"/>
        <v>9</v>
      </c>
      <c r="DK5">
        <f t="shared" si="7"/>
        <v>10</v>
      </c>
      <c r="DL5">
        <f t="shared" si="7"/>
        <v>11</v>
      </c>
      <c r="DM5">
        <f t="shared" si="7"/>
        <v>12</v>
      </c>
      <c r="DN5">
        <f t="shared" si="7"/>
        <v>1</v>
      </c>
      <c r="DO5">
        <f t="shared" si="7"/>
        <v>2</v>
      </c>
      <c r="DP5">
        <f t="shared" si="7"/>
        <v>3</v>
      </c>
      <c r="DQ5">
        <f t="shared" si="7"/>
        <v>4</v>
      </c>
      <c r="DR5">
        <f t="shared" si="7"/>
        <v>5</v>
      </c>
      <c r="DS5">
        <f t="shared" si="7"/>
        <v>6</v>
      </c>
      <c r="DT5">
        <f t="shared" si="7"/>
        <v>7</v>
      </c>
      <c r="DU5">
        <f t="shared" si="7"/>
        <v>8</v>
      </c>
      <c r="DV5">
        <f t="shared" ref="DV5:DW5" si="8">MONTH(DV7)</f>
        <v>9</v>
      </c>
      <c r="DW5">
        <f t="shared" si="8"/>
        <v>10</v>
      </c>
      <c r="DX5">
        <f t="shared" ref="DX5:EB5" si="9">MONTH(DX7)</f>
        <v>11</v>
      </c>
      <c r="DY5">
        <f t="shared" si="9"/>
        <v>12</v>
      </c>
      <c r="DZ5">
        <f t="shared" si="9"/>
        <v>1</v>
      </c>
      <c r="EA5">
        <f t="shared" si="9"/>
        <v>2</v>
      </c>
      <c r="EB5">
        <f t="shared" si="9"/>
        <v>3</v>
      </c>
    </row>
    <row r="6" spans="1:482" x14ac:dyDescent="0.25">
      <c r="C6" t="s">
        <v>408</v>
      </c>
      <c r="H6" s="9"/>
      <c r="I6" s="9">
        <f>IFERROR(EOMONTH(J6,-2)+1,0)</f>
        <v>44896</v>
      </c>
      <c r="J6" s="12">
        <f>Databook!$D$6</f>
        <v>44927</v>
      </c>
      <c r="K6" s="9">
        <f t="shared" ref="K6:BV6" si="10">J7+1</f>
        <v>44958</v>
      </c>
      <c r="L6" s="9">
        <f t="shared" si="10"/>
        <v>44986</v>
      </c>
      <c r="M6" s="9">
        <f t="shared" si="10"/>
        <v>45017</v>
      </c>
      <c r="N6" s="9">
        <f t="shared" si="10"/>
        <v>45047</v>
      </c>
      <c r="O6" s="9">
        <f t="shared" si="10"/>
        <v>45078</v>
      </c>
      <c r="P6" s="9">
        <f t="shared" si="10"/>
        <v>45108</v>
      </c>
      <c r="Q6" s="9">
        <f t="shared" si="10"/>
        <v>45139</v>
      </c>
      <c r="R6" s="9">
        <f t="shared" si="10"/>
        <v>45170</v>
      </c>
      <c r="S6" s="9">
        <f t="shared" si="10"/>
        <v>45200</v>
      </c>
      <c r="T6" s="9">
        <f t="shared" si="10"/>
        <v>45231</v>
      </c>
      <c r="U6" s="9">
        <f t="shared" si="10"/>
        <v>45261</v>
      </c>
      <c r="V6" s="9">
        <f t="shared" si="10"/>
        <v>45292</v>
      </c>
      <c r="W6" s="9">
        <f t="shared" si="10"/>
        <v>45323</v>
      </c>
      <c r="X6" s="9">
        <f t="shared" si="10"/>
        <v>45352</v>
      </c>
      <c r="Y6" s="9">
        <f t="shared" si="10"/>
        <v>45383</v>
      </c>
      <c r="Z6" s="9">
        <f t="shared" si="10"/>
        <v>45413</v>
      </c>
      <c r="AA6" s="9">
        <f t="shared" si="10"/>
        <v>45444</v>
      </c>
      <c r="AB6" s="9">
        <f t="shared" si="10"/>
        <v>45474</v>
      </c>
      <c r="AC6" s="9">
        <f t="shared" si="10"/>
        <v>45505</v>
      </c>
      <c r="AD6" s="9">
        <f t="shared" si="10"/>
        <v>45536</v>
      </c>
      <c r="AE6" s="9">
        <f t="shared" si="10"/>
        <v>45566</v>
      </c>
      <c r="AF6" s="9">
        <f t="shared" si="10"/>
        <v>45597</v>
      </c>
      <c r="AG6" s="9">
        <f t="shared" si="10"/>
        <v>45627</v>
      </c>
      <c r="AH6" s="9">
        <f t="shared" si="10"/>
        <v>45658</v>
      </c>
      <c r="AI6" s="9">
        <f t="shared" si="10"/>
        <v>45689</v>
      </c>
      <c r="AJ6" s="9">
        <f t="shared" si="10"/>
        <v>45717</v>
      </c>
      <c r="AK6" s="9">
        <f t="shared" si="10"/>
        <v>45748</v>
      </c>
      <c r="AL6" s="9">
        <f t="shared" si="10"/>
        <v>45778</v>
      </c>
      <c r="AM6" s="9">
        <f t="shared" si="10"/>
        <v>45809</v>
      </c>
      <c r="AN6" s="9">
        <f t="shared" si="10"/>
        <v>45839</v>
      </c>
      <c r="AO6" s="9">
        <f t="shared" si="10"/>
        <v>45870</v>
      </c>
      <c r="AP6" s="9">
        <f t="shared" si="10"/>
        <v>45901</v>
      </c>
      <c r="AQ6" s="9">
        <f t="shared" si="10"/>
        <v>45931</v>
      </c>
      <c r="AR6" s="9">
        <f t="shared" si="10"/>
        <v>45962</v>
      </c>
      <c r="AS6" s="9">
        <f t="shared" si="10"/>
        <v>45992</v>
      </c>
      <c r="AT6" s="9">
        <f t="shared" si="10"/>
        <v>46023</v>
      </c>
      <c r="AU6" s="9">
        <f t="shared" si="10"/>
        <v>46054</v>
      </c>
      <c r="AV6" s="9">
        <f t="shared" si="10"/>
        <v>46082</v>
      </c>
      <c r="AW6" s="9">
        <f t="shared" si="10"/>
        <v>46113</v>
      </c>
      <c r="AX6" s="9">
        <f t="shared" si="10"/>
        <v>46143</v>
      </c>
      <c r="AY6" s="9">
        <f t="shared" si="10"/>
        <v>46174</v>
      </c>
      <c r="AZ6" s="9">
        <f t="shared" si="10"/>
        <v>46204</v>
      </c>
      <c r="BA6" s="9">
        <f t="shared" si="10"/>
        <v>46235</v>
      </c>
      <c r="BB6" s="9">
        <f t="shared" si="10"/>
        <v>46266</v>
      </c>
      <c r="BC6" s="9">
        <f t="shared" si="10"/>
        <v>46296</v>
      </c>
      <c r="BD6" s="9">
        <f t="shared" si="10"/>
        <v>46327</v>
      </c>
      <c r="BE6" s="9">
        <f t="shared" si="10"/>
        <v>46357</v>
      </c>
      <c r="BF6" s="9">
        <f t="shared" si="10"/>
        <v>46388</v>
      </c>
      <c r="BG6" s="9">
        <f t="shared" si="10"/>
        <v>46419</v>
      </c>
      <c r="BH6" s="9">
        <f t="shared" si="10"/>
        <v>46447</v>
      </c>
      <c r="BI6" s="9">
        <f t="shared" si="10"/>
        <v>46478</v>
      </c>
      <c r="BJ6" s="9">
        <f t="shared" si="10"/>
        <v>46508</v>
      </c>
      <c r="BK6" s="9">
        <f t="shared" si="10"/>
        <v>46539</v>
      </c>
      <c r="BL6" s="9">
        <f t="shared" si="10"/>
        <v>46569</v>
      </c>
      <c r="BM6" s="9">
        <f t="shared" si="10"/>
        <v>46600</v>
      </c>
      <c r="BN6" s="9">
        <f t="shared" si="10"/>
        <v>46631</v>
      </c>
      <c r="BO6" s="9">
        <f t="shared" si="10"/>
        <v>46661</v>
      </c>
      <c r="BP6" s="9">
        <f t="shared" si="10"/>
        <v>46692</v>
      </c>
      <c r="BQ6" s="9">
        <f t="shared" si="10"/>
        <v>46722</v>
      </c>
      <c r="BR6" s="9">
        <f t="shared" si="10"/>
        <v>46753</v>
      </c>
      <c r="BS6" s="9">
        <f t="shared" si="10"/>
        <v>46784</v>
      </c>
      <c r="BT6" s="9">
        <f t="shared" si="10"/>
        <v>46813</v>
      </c>
      <c r="BU6" s="9">
        <f t="shared" si="10"/>
        <v>46844</v>
      </c>
      <c r="BV6" s="9">
        <f t="shared" si="10"/>
        <v>46874</v>
      </c>
      <c r="BW6" s="9">
        <f t="shared" ref="BW6:DU6" si="11">BV7+1</f>
        <v>46905</v>
      </c>
      <c r="BX6" s="9">
        <f t="shared" si="11"/>
        <v>46935</v>
      </c>
      <c r="BY6" s="9">
        <f t="shared" si="11"/>
        <v>46966</v>
      </c>
      <c r="BZ6" s="9">
        <f t="shared" si="11"/>
        <v>46997</v>
      </c>
      <c r="CA6" s="9">
        <f t="shared" si="11"/>
        <v>47027</v>
      </c>
      <c r="CB6" s="9">
        <f t="shared" si="11"/>
        <v>47058</v>
      </c>
      <c r="CC6" s="9">
        <f t="shared" si="11"/>
        <v>47088</v>
      </c>
      <c r="CD6" s="9">
        <f t="shared" si="11"/>
        <v>47119</v>
      </c>
      <c r="CE6" s="9">
        <f t="shared" si="11"/>
        <v>47150</v>
      </c>
      <c r="CF6" s="9">
        <f t="shared" si="11"/>
        <v>47178</v>
      </c>
      <c r="CG6" s="9">
        <f t="shared" si="11"/>
        <v>47209</v>
      </c>
      <c r="CH6" s="9">
        <f t="shared" si="11"/>
        <v>47239</v>
      </c>
      <c r="CI6" s="9">
        <f t="shared" si="11"/>
        <v>47270</v>
      </c>
      <c r="CJ6" s="9">
        <f t="shared" si="11"/>
        <v>47300</v>
      </c>
      <c r="CK6" s="9">
        <f t="shared" si="11"/>
        <v>47331</v>
      </c>
      <c r="CL6" s="9">
        <f t="shared" si="11"/>
        <v>47362</v>
      </c>
      <c r="CM6" s="9">
        <f t="shared" si="11"/>
        <v>47392</v>
      </c>
      <c r="CN6" s="9">
        <f t="shared" si="11"/>
        <v>47423</v>
      </c>
      <c r="CO6" s="9">
        <f t="shared" si="11"/>
        <v>47453</v>
      </c>
      <c r="CP6" s="9">
        <f t="shared" si="11"/>
        <v>47484</v>
      </c>
      <c r="CQ6" s="9">
        <f t="shared" si="11"/>
        <v>47515</v>
      </c>
      <c r="CR6" s="9">
        <f t="shared" si="11"/>
        <v>47543</v>
      </c>
      <c r="CS6" s="9">
        <f t="shared" si="11"/>
        <v>47574</v>
      </c>
      <c r="CT6" s="9">
        <f t="shared" si="11"/>
        <v>47604</v>
      </c>
      <c r="CU6" s="9">
        <f t="shared" si="11"/>
        <v>47635</v>
      </c>
      <c r="CV6" s="9">
        <f t="shared" si="11"/>
        <v>47665</v>
      </c>
      <c r="CW6" s="9">
        <f t="shared" si="11"/>
        <v>47696</v>
      </c>
      <c r="CX6" s="9">
        <f t="shared" si="11"/>
        <v>47727</v>
      </c>
      <c r="CY6" s="9">
        <f t="shared" si="11"/>
        <v>47757</v>
      </c>
      <c r="CZ6" s="9">
        <f t="shared" si="11"/>
        <v>47788</v>
      </c>
      <c r="DA6" s="9">
        <f t="shared" si="11"/>
        <v>47818</v>
      </c>
      <c r="DB6" s="9">
        <f t="shared" si="11"/>
        <v>47849</v>
      </c>
      <c r="DC6" s="9">
        <f t="shared" si="11"/>
        <v>47880</v>
      </c>
      <c r="DD6" s="9">
        <f t="shared" si="11"/>
        <v>47908</v>
      </c>
      <c r="DE6" s="9">
        <f t="shared" si="11"/>
        <v>47939</v>
      </c>
      <c r="DF6" s="9">
        <f t="shared" si="11"/>
        <v>47969</v>
      </c>
      <c r="DG6" s="9">
        <f t="shared" si="11"/>
        <v>48000</v>
      </c>
      <c r="DH6" s="9">
        <f t="shared" si="11"/>
        <v>48030</v>
      </c>
      <c r="DI6" s="9">
        <f t="shared" si="11"/>
        <v>48061</v>
      </c>
      <c r="DJ6" s="9">
        <f t="shared" si="11"/>
        <v>48092</v>
      </c>
      <c r="DK6" s="9">
        <f t="shared" si="11"/>
        <v>48122</v>
      </c>
      <c r="DL6" s="9">
        <f t="shared" si="11"/>
        <v>48153</v>
      </c>
      <c r="DM6" s="9">
        <f t="shared" si="11"/>
        <v>48183</v>
      </c>
      <c r="DN6" s="9">
        <f t="shared" si="11"/>
        <v>48214</v>
      </c>
      <c r="DO6" s="9">
        <f t="shared" si="11"/>
        <v>48245</v>
      </c>
      <c r="DP6" s="9">
        <f t="shared" si="11"/>
        <v>48274</v>
      </c>
      <c r="DQ6" s="9">
        <f t="shared" si="11"/>
        <v>48305</v>
      </c>
      <c r="DR6" s="9">
        <f t="shared" si="11"/>
        <v>48335</v>
      </c>
      <c r="DS6" s="9">
        <f t="shared" si="11"/>
        <v>48366</v>
      </c>
      <c r="DT6" s="9">
        <f t="shared" si="11"/>
        <v>48396</v>
      </c>
      <c r="DU6" s="9">
        <f t="shared" si="11"/>
        <v>48427</v>
      </c>
      <c r="DV6" s="9">
        <f t="shared" ref="DV6" si="12">DU7+1</f>
        <v>48458</v>
      </c>
      <c r="DW6" s="9">
        <f t="shared" ref="DW6" si="13">DV7+1</f>
        <v>48488</v>
      </c>
      <c r="DX6" s="9">
        <f t="shared" ref="DX6" si="14">DW7+1</f>
        <v>48519</v>
      </c>
      <c r="DY6" s="9">
        <f t="shared" ref="DY6" si="15">DX7+1</f>
        <v>48549</v>
      </c>
      <c r="DZ6" s="9">
        <f t="shared" ref="DZ6" si="16">DY7+1</f>
        <v>48580</v>
      </c>
      <c r="EA6" s="9">
        <f t="shared" ref="EA6" si="17">DZ7+1</f>
        <v>48611</v>
      </c>
      <c r="EB6" s="9">
        <f t="shared" ref="EB6" si="18">EA7+1</f>
        <v>48639</v>
      </c>
    </row>
    <row r="7" spans="1:482" x14ac:dyDescent="0.25">
      <c r="C7" t="s">
        <v>409</v>
      </c>
      <c r="D7" s="559">
        <f>Scenario</f>
        <v>2</v>
      </c>
      <c r="E7" s="559"/>
      <c r="I7" s="9">
        <f>EOMONTH(I6,0)</f>
        <v>44926</v>
      </c>
      <c r="J7" s="9">
        <f>EOMONTH(J6,0)</f>
        <v>44957</v>
      </c>
      <c r="K7" s="9">
        <f>EOMONTH(K6,0)</f>
        <v>44985</v>
      </c>
      <c r="L7" s="9">
        <f>EOMONTH(L6,0)</f>
        <v>45016</v>
      </c>
      <c r="M7" s="9">
        <f>EOMONTH(M6,0)</f>
        <v>45046</v>
      </c>
      <c r="N7" s="9">
        <f t="shared" ref="N7:BY7" si="19">EOMONTH(N6,0)</f>
        <v>45077</v>
      </c>
      <c r="O7" s="9">
        <f t="shared" si="19"/>
        <v>45107</v>
      </c>
      <c r="P7" s="9">
        <f t="shared" si="19"/>
        <v>45138</v>
      </c>
      <c r="Q7" s="9">
        <f t="shared" si="19"/>
        <v>45169</v>
      </c>
      <c r="R7" s="9">
        <f t="shared" si="19"/>
        <v>45199</v>
      </c>
      <c r="S7" s="9">
        <f t="shared" si="19"/>
        <v>45230</v>
      </c>
      <c r="T7" s="9">
        <f t="shared" si="19"/>
        <v>45260</v>
      </c>
      <c r="U7" s="9">
        <f t="shared" si="19"/>
        <v>45291</v>
      </c>
      <c r="V7" s="9">
        <f t="shared" si="19"/>
        <v>45322</v>
      </c>
      <c r="W7" s="9">
        <f t="shared" si="19"/>
        <v>45351</v>
      </c>
      <c r="X7" s="9">
        <f t="shared" si="19"/>
        <v>45382</v>
      </c>
      <c r="Y7" s="9">
        <f t="shared" si="19"/>
        <v>45412</v>
      </c>
      <c r="Z7" s="9">
        <f t="shared" si="19"/>
        <v>45443</v>
      </c>
      <c r="AA7" s="9">
        <f t="shared" si="19"/>
        <v>45473</v>
      </c>
      <c r="AB7" s="9">
        <f t="shared" si="19"/>
        <v>45504</v>
      </c>
      <c r="AC7" s="9">
        <f t="shared" si="19"/>
        <v>45535</v>
      </c>
      <c r="AD7" s="9">
        <f t="shared" si="19"/>
        <v>45565</v>
      </c>
      <c r="AE7" s="9">
        <f t="shared" si="19"/>
        <v>45596</v>
      </c>
      <c r="AF7" s="9">
        <f t="shared" si="19"/>
        <v>45626</v>
      </c>
      <c r="AG7" s="9">
        <f t="shared" si="19"/>
        <v>45657</v>
      </c>
      <c r="AH7" s="9">
        <f t="shared" si="19"/>
        <v>45688</v>
      </c>
      <c r="AI7" s="9">
        <f t="shared" si="19"/>
        <v>45716</v>
      </c>
      <c r="AJ7" s="9">
        <f t="shared" si="19"/>
        <v>45747</v>
      </c>
      <c r="AK7" s="9">
        <f t="shared" si="19"/>
        <v>45777</v>
      </c>
      <c r="AL7" s="9">
        <f t="shared" si="19"/>
        <v>45808</v>
      </c>
      <c r="AM7" s="9">
        <f t="shared" si="19"/>
        <v>45838</v>
      </c>
      <c r="AN7" s="9">
        <f t="shared" si="19"/>
        <v>45869</v>
      </c>
      <c r="AO7" s="9">
        <f t="shared" si="19"/>
        <v>45900</v>
      </c>
      <c r="AP7" s="9">
        <f t="shared" si="19"/>
        <v>45930</v>
      </c>
      <c r="AQ7" s="9">
        <f t="shared" si="19"/>
        <v>45961</v>
      </c>
      <c r="AR7" s="9">
        <f t="shared" si="19"/>
        <v>45991</v>
      </c>
      <c r="AS7" s="9">
        <f t="shared" si="19"/>
        <v>46022</v>
      </c>
      <c r="AT7" s="9">
        <f t="shared" si="19"/>
        <v>46053</v>
      </c>
      <c r="AU7" s="9">
        <f t="shared" si="19"/>
        <v>46081</v>
      </c>
      <c r="AV7" s="9">
        <f t="shared" si="19"/>
        <v>46112</v>
      </c>
      <c r="AW7" s="9">
        <f t="shared" si="19"/>
        <v>46142</v>
      </c>
      <c r="AX7" s="9">
        <f t="shared" si="19"/>
        <v>46173</v>
      </c>
      <c r="AY7" s="9">
        <f t="shared" si="19"/>
        <v>46203</v>
      </c>
      <c r="AZ7" s="9">
        <f t="shared" si="19"/>
        <v>46234</v>
      </c>
      <c r="BA7" s="9">
        <f t="shared" si="19"/>
        <v>46265</v>
      </c>
      <c r="BB7" s="9">
        <f t="shared" si="19"/>
        <v>46295</v>
      </c>
      <c r="BC7" s="9">
        <f t="shared" si="19"/>
        <v>46326</v>
      </c>
      <c r="BD7" s="9">
        <f t="shared" si="19"/>
        <v>46356</v>
      </c>
      <c r="BE7" s="9">
        <f t="shared" si="19"/>
        <v>46387</v>
      </c>
      <c r="BF7" s="9">
        <f t="shared" si="19"/>
        <v>46418</v>
      </c>
      <c r="BG7" s="9">
        <f t="shared" si="19"/>
        <v>46446</v>
      </c>
      <c r="BH7" s="9">
        <f t="shared" si="19"/>
        <v>46477</v>
      </c>
      <c r="BI7" s="9">
        <f t="shared" si="19"/>
        <v>46507</v>
      </c>
      <c r="BJ7" s="9">
        <f t="shared" si="19"/>
        <v>46538</v>
      </c>
      <c r="BK7" s="9">
        <f t="shared" si="19"/>
        <v>46568</v>
      </c>
      <c r="BL7" s="9">
        <f t="shared" si="19"/>
        <v>46599</v>
      </c>
      <c r="BM7" s="9">
        <f t="shared" si="19"/>
        <v>46630</v>
      </c>
      <c r="BN7" s="9">
        <f t="shared" si="19"/>
        <v>46660</v>
      </c>
      <c r="BO7" s="9">
        <f t="shared" si="19"/>
        <v>46691</v>
      </c>
      <c r="BP7" s="9">
        <f t="shared" si="19"/>
        <v>46721</v>
      </c>
      <c r="BQ7" s="9">
        <f t="shared" si="19"/>
        <v>46752</v>
      </c>
      <c r="BR7" s="9">
        <f t="shared" si="19"/>
        <v>46783</v>
      </c>
      <c r="BS7" s="9">
        <f t="shared" si="19"/>
        <v>46812</v>
      </c>
      <c r="BT7" s="9">
        <f t="shared" si="19"/>
        <v>46843</v>
      </c>
      <c r="BU7" s="9">
        <f t="shared" si="19"/>
        <v>46873</v>
      </c>
      <c r="BV7" s="9">
        <f t="shared" si="19"/>
        <v>46904</v>
      </c>
      <c r="BW7" s="9">
        <f t="shared" si="19"/>
        <v>46934</v>
      </c>
      <c r="BX7" s="9">
        <f t="shared" si="19"/>
        <v>46965</v>
      </c>
      <c r="BY7" s="9">
        <f t="shared" si="19"/>
        <v>46996</v>
      </c>
      <c r="BZ7" s="9">
        <f t="shared" ref="BZ7:DU7" si="20">EOMONTH(BZ6,0)</f>
        <v>47026</v>
      </c>
      <c r="CA7" s="9">
        <f t="shared" si="20"/>
        <v>47057</v>
      </c>
      <c r="CB7" s="9">
        <f t="shared" si="20"/>
        <v>47087</v>
      </c>
      <c r="CC7" s="9">
        <f t="shared" si="20"/>
        <v>47118</v>
      </c>
      <c r="CD7" s="9">
        <f t="shared" si="20"/>
        <v>47149</v>
      </c>
      <c r="CE7" s="9">
        <f t="shared" si="20"/>
        <v>47177</v>
      </c>
      <c r="CF7" s="9">
        <f t="shared" si="20"/>
        <v>47208</v>
      </c>
      <c r="CG7" s="9">
        <f t="shared" si="20"/>
        <v>47238</v>
      </c>
      <c r="CH7" s="9">
        <f t="shared" si="20"/>
        <v>47269</v>
      </c>
      <c r="CI7" s="9">
        <f t="shared" si="20"/>
        <v>47299</v>
      </c>
      <c r="CJ7" s="9">
        <f t="shared" si="20"/>
        <v>47330</v>
      </c>
      <c r="CK7" s="9">
        <f t="shared" si="20"/>
        <v>47361</v>
      </c>
      <c r="CL7" s="9">
        <f t="shared" si="20"/>
        <v>47391</v>
      </c>
      <c r="CM7" s="9">
        <f t="shared" si="20"/>
        <v>47422</v>
      </c>
      <c r="CN7" s="9">
        <f t="shared" si="20"/>
        <v>47452</v>
      </c>
      <c r="CO7" s="9">
        <f t="shared" si="20"/>
        <v>47483</v>
      </c>
      <c r="CP7" s="9">
        <f t="shared" si="20"/>
        <v>47514</v>
      </c>
      <c r="CQ7" s="9">
        <f t="shared" si="20"/>
        <v>47542</v>
      </c>
      <c r="CR7" s="9">
        <f t="shared" si="20"/>
        <v>47573</v>
      </c>
      <c r="CS7" s="9">
        <f t="shared" si="20"/>
        <v>47603</v>
      </c>
      <c r="CT7" s="9">
        <f t="shared" si="20"/>
        <v>47634</v>
      </c>
      <c r="CU7" s="9">
        <f t="shared" si="20"/>
        <v>47664</v>
      </c>
      <c r="CV7" s="9">
        <f t="shared" si="20"/>
        <v>47695</v>
      </c>
      <c r="CW7" s="9">
        <f t="shared" si="20"/>
        <v>47726</v>
      </c>
      <c r="CX7" s="9">
        <f t="shared" si="20"/>
        <v>47756</v>
      </c>
      <c r="CY7" s="9">
        <f t="shared" si="20"/>
        <v>47787</v>
      </c>
      <c r="CZ7" s="9">
        <f t="shared" si="20"/>
        <v>47817</v>
      </c>
      <c r="DA7" s="9">
        <f t="shared" si="20"/>
        <v>47848</v>
      </c>
      <c r="DB7" s="9">
        <f t="shared" si="20"/>
        <v>47879</v>
      </c>
      <c r="DC7" s="9">
        <f t="shared" si="20"/>
        <v>47907</v>
      </c>
      <c r="DD7" s="9">
        <f t="shared" si="20"/>
        <v>47938</v>
      </c>
      <c r="DE7" s="9">
        <f t="shared" si="20"/>
        <v>47968</v>
      </c>
      <c r="DF7" s="9">
        <f t="shared" si="20"/>
        <v>47999</v>
      </c>
      <c r="DG7" s="9">
        <f t="shared" si="20"/>
        <v>48029</v>
      </c>
      <c r="DH7" s="9">
        <f t="shared" si="20"/>
        <v>48060</v>
      </c>
      <c r="DI7" s="9">
        <f t="shared" si="20"/>
        <v>48091</v>
      </c>
      <c r="DJ7" s="9">
        <f t="shared" si="20"/>
        <v>48121</v>
      </c>
      <c r="DK7" s="9">
        <f t="shared" si="20"/>
        <v>48152</v>
      </c>
      <c r="DL7" s="9">
        <f t="shared" si="20"/>
        <v>48182</v>
      </c>
      <c r="DM7" s="9">
        <f t="shared" si="20"/>
        <v>48213</v>
      </c>
      <c r="DN7" s="9">
        <f t="shared" si="20"/>
        <v>48244</v>
      </c>
      <c r="DO7" s="9">
        <f t="shared" si="20"/>
        <v>48273</v>
      </c>
      <c r="DP7" s="9">
        <f t="shared" si="20"/>
        <v>48304</v>
      </c>
      <c r="DQ7" s="9">
        <f t="shared" si="20"/>
        <v>48334</v>
      </c>
      <c r="DR7" s="9">
        <f t="shared" si="20"/>
        <v>48365</v>
      </c>
      <c r="DS7" s="9">
        <f t="shared" si="20"/>
        <v>48395</v>
      </c>
      <c r="DT7" s="9">
        <f t="shared" si="20"/>
        <v>48426</v>
      </c>
      <c r="DU7" s="9">
        <f t="shared" si="20"/>
        <v>48457</v>
      </c>
      <c r="DV7" s="9">
        <f t="shared" ref="DV7:DW7" si="21">EOMONTH(DV6,0)</f>
        <v>48487</v>
      </c>
      <c r="DW7" s="9">
        <f t="shared" si="21"/>
        <v>48518</v>
      </c>
      <c r="DX7" s="9">
        <f t="shared" ref="DX7:EB7" si="22">EOMONTH(DX6,0)</f>
        <v>48548</v>
      </c>
      <c r="DY7" s="9">
        <f t="shared" si="22"/>
        <v>48579</v>
      </c>
      <c r="DZ7" s="9">
        <f t="shared" si="22"/>
        <v>48610</v>
      </c>
      <c r="EA7" s="9">
        <f t="shared" si="22"/>
        <v>48638</v>
      </c>
      <c r="EB7" s="9">
        <f t="shared" si="22"/>
        <v>48669</v>
      </c>
    </row>
    <row r="8" spans="1:482" x14ac:dyDescent="0.25">
      <c r="C8" t="s">
        <v>6</v>
      </c>
      <c r="D8" s="560" t="str">
        <f>Scenario.Name</f>
        <v>Risk-based approach</v>
      </c>
      <c r="E8" s="560"/>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row>
    <row r="10" spans="1:482" ht="13" x14ac:dyDescent="0.25">
      <c r="A10" s="59">
        <f>SUM(A12:A374)</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x14ac:dyDescent="0.25">
      <c r="C13" t="s">
        <v>414</v>
      </c>
      <c r="D13" s="80">
        <f>Assumptions!$P$9</f>
        <v>3.5000000000000003E-2</v>
      </c>
      <c r="F13" s="9"/>
      <c r="G13" s="9"/>
      <c r="H13" s="9"/>
      <c r="I13" s="129"/>
      <c r="J13" s="174">
        <f t="shared" ref="J13:AO13" si="23">IF(J$7=EOMONTH(Start.Date,0),1,I13*(1+$D13)^YEARFRAC(I$7,J$7))</f>
        <v>1</v>
      </c>
      <c r="K13" s="174">
        <f t="shared" si="23"/>
        <v>1.0026792493128671</v>
      </c>
      <c r="L13" s="174">
        <f t="shared" si="23"/>
        <v>1.0056539350998608</v>
      </c>
      <c r="M13" s="174">
        <f t="shared" si="23"/>
        <v>1.0085410656939733</v>
      </c>
      <c r="N13" s="174">
        <f t="shared" si="23"/>
        <v>1.0114364849476103</v>
      </c>
      <c r="O13" s="174">
        <f t="shared" si="23"/>
        <v>1.0143402166566737</v>
      </c>
      <c r="P13" s="174">
        <f t="shared" si="23"/>
        <v>1.0172522846853813</v>
      </c>
      <c r="Q13" s="174">
        <f t="shared" si="23"/>
        <v>1.0201727129664624</v>
      </c>
      <c r="R13" s="174">
        <f t="shared" si="23"/>
        <v>1.0231015255013547</v>
      </c>
      <c r="S13" s="174">
        <f t="shared" si="23"/>
        <v>1.0260387463604019</v>
      </c>
      <c r="T13" s="174">
        <f t="shared" si="23"/>
        <v>1.028984399683051</v>
      </c>
      <c r="U13" s="174">
        <f t="shared" si="23"/>
        <v>1.0319385096780509</v>
      </c>
      <c r="V13" s="174">
        <f t="shared" si="23"/>
        <v>1.0349011006236515</v>
      </c>
      <c r="W13" s="174">
        <f t="shared" si="23"/>
        <v>1.0377730230388176</v>
      </c>
      <c r="X13" s="174">
        <f t="shared" si="23"/>
        <v>1.0408518228283561</v>
      </c>
      <c r="Y13" s="174">
        <f t="shared" si="23"/>
        <v>1.0438400029932626</v>
      </c>
      <c r="Z13" s="174">
        <f t="shared" si="23"/>
        <v>1.046836761920777</v>
      </c>
      <c r="AA13" s="174">
        <f t="shared" si="23"/>
        <v>1.0498421242396576</v>
      </c>
      <c r="AB13" s="174">
        <f t="shared" si="23"/>
        <v>1.05285611464937</v>
      </c>
      <c r="AC13" s="174">
        <f t="shared" si="23"/>
        <v>1.0558787579202888</v>
      </c>
      <c r="AD13" s="174">
        <f t="shared" si="23"/>
        <v>1.0589100788939025</v>
      </c>
      <c r="AE13" s="174">
        <f t="shared" si="23"/>
        <v>1.0619501024830165</v>
      </c>
      <c r="AF13" s="174">
        <f t="shared" si="23"/>
        <v>1.0649988536719583</v>
      </c>
      <c r="AG13" s="174">
        <f t="shared" si="23"/>
        <v>1.0680563575167832</v>
      </c>
      <c r="AH13" s="174">
        <f t="shared" si="23"/>
        <v>1.0711226391454798</v>
      </c>
      <c r="AI13" s="174">
        <f t="shared" si="23"/>
        <v>1.0739924437404067</v>
      </c>
      <c r="AJ13" s="174">
        <f t="shared" si="23"/>
        <v>1.0771786970311998</v>
      </c>
      <c r="AK13" s="174">
        <f t="shared" si="23"/>
        <v>1.0802711679727233</v>
      </c>
      <c r="AL13" s="174">
        <f t="shared" si="23"/>
        <v>1.0833725170851116</v>
      </c>
      <c r="AM13" s="174">
        <f t="shared" si="23"/>
        <v>1.0864827698566941</v>
      </c>
      <c r="AN13" s="174">
        <f t="shared" si="23"/>
        <v>1.0896019518489746</v>
      </c>
      <c r="AO13" s="174">
        <f t="shared" si="23"/>
        <v>1.0927300886968412</v>
      </c>
      <c r="AP13" s="174">
        <f t="shared" ref="AP13:BU13" si="24">IF(AP$7=EOMONTH(Start.Date,0),1,AO13*(1+$D13)^YEARFRAC(AO$7,AP$7))</f>
        <v>1.0958672061087775</v>
      </c>
      <c r="AQ13" s="174">
        <f t="shared" si="24"/>
        <v>1.0990133298670732</v>
      </c>
      <c r="AR13" s="174">
        <f t="shared" si="24"/>
        <v>1.1021684858280367</v>
      </c>
      <c r="AS13" s="174">
        <f t="shared" si="24"/>
        <v>1.1053326999222071</v>
      </c>
      <c r="AT13" s="174">
        <f t="shared" si="24"/>
        <v>1.1085059981545673</v>
      </c>
      <c r="AU13" s="174">
        <f t="shared" si="24"/>
        <v>1.111475962088432</v>
      </c>
      <c r="AV13" s="174">
        <f t="shared" si="24"/>
        <v>1.1147734191259395</v>
      </c>
      <c r="AW13" s="174">
        <f t="shared" si="24"/>
        <v>1.1179738207069689</v>
      </c>
      <c r="AX13" s="174">
        <f t="shared" si="24"/>
        <v>1.1211834103167977</v>
      </c>
      <c r="AY13" s="174">
        <f t="shared" si="24"/>
        <v>1.1244022143333261</v>
      </c>
      <c r="AZ13" s="174">
        <f t="shared" si="24"/>
        <v>1.1276302592101826</v>
      </c>
      <c r="BA13" s="174">
        <f t="shared" si="24"/>
        <v>1.1308675714769412</v>
      </c>
      <c r="BB13" s="174">
        <f t="shared" si="24"/>
        <v>1.1341141777393395</v>
      </c>
      <c r="BC13" s="174">
        <f t="shared" si="24"/>
        <v>1.1373701046794982</v>
      </c>
      <c r="BD13" s="174">
        <f t="shared" si="24"/>
        <v>1.1406353790561385</v>
      </c>
      <c r="BE13" s="174">
        <f t="shared" si="24"/>
        <v>1.1439100277048042</v>
      </c>
      <c r="BF13" s="174">
        <f t="shared" si="24"/>
        <v>1.1471940775380809</v>
      </c>
      <c r="BG13" s="174">
        <f t="shared" si="24"/>
        <v>1.15026769648205</v>
      </c>
      <c r="BH13" s="174">
        <f t="shared" si="24"/>
        <v>1.1536802383994258</v>
      </c>
      <c r="BI13" s="174">
        <f t="shared" si="24"/>
        <v>1.1569923375180708</v>
      </c>
      <c r="BJ13" s="174">
        <f t="shared" si="24"/>
        <v>1.1603139453378331</v>
      </c>
      <c r="BK13" s="174">
        <f t="shared" si="24"/>
        <v>1.1636450891572303</v>
      </c>
      <c r="BL13" s="174">
        <f t="shared" si="24"/>
        <v>1.1669857963531516</v>
      </c>
      <c r="BM13" s="174">
        <f t="shared" si="24"/>
        <v>1.1703360943810825</v>
      </c>
      <c r="BN13" s="174">
        <f t="shared" si="24"/>
        <v>1.1736960107753303</v>
      </c>
      <c r="BO13" s="174">
        <f t="shared" si="24"/>
        <v>1.1770655731492505</v>
      </c>
      <c r="BP13" s="174">
        <f t="shared" si="24"/>
        <v>1.180444809195474</v>
      </c>
      <c r="BQ13" s="174">
        <f t="shared" si="24"/>
        <v>1.1838337466861339</v>
      </c>
      <c r="BR13" s="174">
        <f t="shared" si="24"/>
        <v>1.1872324134730949</v>
      </c>
      <c r="BS13" s="174">
        <f t="shared" si="24"/>
        <v>1.1905270658589224</v>
      </c>
      <c r="BT13" s="174">
        <f t="shared" si="24"/>
        <v>1.1940590467434065</v>
      </c>
      <c r="BU13" s="174">
        <f t="shared" si="24"/>
        <v>1.1974870693312041</v>
      </c>
      <c r="BV13" s="174">
        <f t="shared" ref="BV13:DA13" si="25">IF(BV$7=EOMONTH(Start.Date,0),1,BU13*(1+$D13)^YEARFRAC(BU$7,BV$7))</f>
        <v>1.2009249334246579</v>
      </c>
      <c r="BW13" s="174">
        <f t="shared" si="25"/>
        <v>1.204372667277734</v>
      </c>
      <c r="BX13" s="174">
        <f t="shared" si="25"/>
        <v>1.2078302992255125</v>
      </c>
      <c r="BY13" s="174">
        <f t="shared" si="25"/>
        <v>1.2112978576844211</v>
      </c>
      <c r="BZ13" s="174">
        <f t="shared" si="25"/>
        <v>1.2147753711524676</v>
      </c>
      <c r="CA13" s="174">
        <f t="shared" si="25"/>
        <v>1.2182628682094752</v>
      </c>
      <c r="CB13" s="174">
        <f t="shared" si="25"/>
        <v>1.2217603775173165</v>
      </c>
      <c r="CC13" s="174">
        <f t="shared" si="25"/>
        <v>1.2252679278201495</v>
      </c>
      <c r="CD13" s="174">
        <f t="shared" si="25"/>
        <v>1.2287855479446541</v>
      </c>
      <c r="CE13" s="174">
        <f t="shared" si="25"/>
        <v>1.232077770779646</v>
      </c>
      <c r="CF13" s="174">
        <f t="shared" si="25"/>
        <v>1.23573302168438</v>
      </c>
      <c r="CG13" s="174">
        <f t="shared" si="25"/>
        <v>1.2392806860334544</v>
      </c>
      <c r="CH13" s="174">
        <f t="shared" si="25"/>
        <v>1.2428385353675644</v>
      </c>
      <c r="CI13" s="174">
        <f t="shared" si="25"/>
        <v>1.2464065989267703</v>
      </c>
      <c r="CJ13" s="174">
        <f t="shared" si="25"/>
        <v>1.2499849060350778</v>
      </c>
      <c r="CK13" s="174">
        <f t="shared" si="25"/>
        <v>1.2535734861006791</v>
      </c>
      <c r="CL13" s="174">
        <f t="shared" si="25"/>
        <v>1.257172368616194</v>
      </c>
      <c r="CM13" s="174">
        <f t="shared" si="25"/>
        <v>1.2607815831589126</v>
      </c>
      <c r="CN13" s="174">
        <f t="shared" si="25"/>
        <v>1.2644011593910389</v>
      </c>
      <c r="CO13" s="174">
        <f t="shared" si="25"/>
        <v>1.2680311270599336</v>
      </c>
      <c r="CP13" s="174">
        <f t="shared" si="25"/>
        <v>1.2716715159983594</v>
      </c>
      <c r="CQ13" s="174">
        <f t="shared" si="25"/>
        <v>1.2750786410337906</v>
      </c>
      <c r="CR13" s="174">
        <f t="shared" si="25"/>
        <v>1.2788614642181557</v>
      </c>
      <c r="CS13" s="174">
        <f t="shared" si="25"/>
        <v>1.2825329459576562</v>
      </c>
      <c r="CT13" s="174">
        <f t="shared" si="25"/>
        <v>1.2862149681493797</v>
      </c>
      <c r="CU13" s="174">
        <f t="shared" si="25"/>
        <v>1.289907561053897</v>
      </c>
      <c r="CV13" s="174">
        <f t="shared" si="25"/>
        <v>1.293610755018654</v>
      </c>
      <c r="CW13" s="174">
        <f t="shared" si="25"/>
        <v>1.2973245804782207</v>
      </c>
      <c r="CX13" s="174">
        <f t="shared" si="25"/>
        <v>1.3010490679545423</v>
      </c>
      <c r="CY13" s="174">
        <f t="shared" si="25"/>
        <v>1.304784248057189</v>
      </c>
      <c r="CZ13" s="174">
        <f t="shared" si="25"/>
        <v>1.3085301514836076</v>
      </c>
      <c r="DA13" s="174">
        <f t="shared" si="25"/>
        <v>1.3122868090193751</v>
      </c>
      <c r="DB13" s="174">
        <f t="shared" ref="DB13:EB13" si="26">IF(DB$7=EOMONTH(Start.Date,0),1,DA13*(1+$D13)^YEARFRAC(DA$7,DB$7))</f>
        <v>1.3160542515384499</v>
      </c>
      <c r="DC13" s="174">
        <f t="shared" si="26"/>
        <v>1.3195802889875801</v>
      </c>
      <c r="DD13" s="174">
        <f t="shared" si="26"/>
        <v>1.323495136864544</v>
      </c>
      <c r="DE13" s="174">
        <f t="shared" si="26"/>
        <v>1.3272947573576725</v>
      </c>
      <c r="DF13" s="174">
        <f t="shared" si="26"/>
        <v>1.3311052861764079</v>
      </c>
      <c r="DG13" s="174">
        <f t="shared" si="26"/>
        <v>1.3349267546374479</v>
      </c>
      <c r="DH13" s="174">
        <f t="shared" si="26"/>
        <v>1.3387591941473977</v>
      </c>
      <c r="DI13" s="174">
        <f t="shared" si="26"/>
        <v>1.3426026362030277</v>
      </c>
      <c r="DJ13" s="174">
        <f t="shared" si="26"/>
        <v>1.3464571123915319</v>
      </c>
      <c r="DK13" s="174">
        <f t="shared" si="26"/>
        <v>1.3503226543907885</v>
      </c>
      <c r="DL13" s="174">
        <f t="shared" si="26"/>
        <v>1.3541992939696192</v>
      </c>
      <c r="DM13" s="174">
        <f t="shared" si="26"/>
        <v>1.358087062988051</v>
      </c>
      <c r="DN13" s="174">
        <f t="shared" si="26"/>
        <v>1.361985993397578</v>
      </c>
      <c r="DO13" s="174">
        <f t="shared" si="26"/>
        <v>1.3657655991021458</v>
      </c>
      <c r="DP13" s="174">
        <f t="shared" si="26"/>
        <v>1.3698174666548035</v>
      </c>
      <c r="DQ13" s="174">
        <f t="shared" si="26"/>
        <v>1.3737500738651915</v>
      </c>
      <c r="DR13" s="174">
        <f t="shared" si="26"/>
        <v>1.3776939711925826</v>
      </c>
      <c r="DS13" s="174">
        <f t="shared" si="26"/>
        <v>1.381649191049759</v>
      </c>
      <c r="DT13" s="174">
        <f t="shared" si="26"/>
        <v>1.385615765942557</v>
      </c>
      <c r="DU13" s="174">
        <f t="shared" si="26"/>
        <v>1.3895937284701338</v>
      </c>
      <c r="DV13" s="174">
        <f t="shared" si="26"/>
        <v>1.3935831113252357</v>
      </c>
      <c r="DW13" s="174">
        <f t="shared" si="26"/>
        <v>1.3975839472944662</v>
      </c>
      <c r="DX13" s="174">
        <f t="shared" si="26"/>
        <v>1.401596269258556</v>
      </c>
      <c r="DY13" s="174">
        <f t="shared" si="26"/>
        <v>1.4056201101926329</v>
      </c>
      <c r="DZ13" s="174">
        <f t="shared" si="26"/>
        <v>1.4096555031664932</v>
      </c>
      <c r="EA13" s="174">
        <f t="shared" si="26"/>
        <v>1.4134323217047313</v>
      </c>
      <c r="EB13" s="174">
        <f t="shared" si="26"/>
        <v>1.4176256038945581</v>
      </c>
    </row>
    <row r="14" spans="1:482" x14ac:dyDescent="0.25">
      <c r="C14" t="s">
        <v>415</v>
      </c>
      <c r="D14" s="80">
        <f>Assumptions!$P$10</f>
        <v>3.7499999999999999E-2</v>
      </c>
      <c r="F14" s="9"/>
      <c r="G14" s="9"/>
      <c r="H14" s="9"/>
      <c r="I14" s="129"/>
      <c r="J14" s="174">
        <f t="shared" ref="J14:AO14" si="27">IF(J$7=EOMONTH(Start.Date,0),1,I14*(1+$D14)^YEARFRAC(I$7,J$7))</f>
        <v>1</v>
      </c>
      <c r="K14" s="174">
        <f t="shared" si="27"/>
        <v>1.0028674122052235</v>
      </c>
      <c r="L14" s="174">
        <f t="shared" si="27"/>
        <v>1.006051638775243</v>
      </c>
      <c r="M14" s="174">
        <f t="shared" si="27"/>
        <v>1.0091427743910084</v>
      </c>
      <c r="N14" s="174">
        <f t="shared" si="27"/>
        <v>1.0122434076498639</v>
      </c>
      <c r="O14" s="174">
        <f t="shared" si="27"/>
        <v>1.0153535677337135</v>
      </c>
      <c r="P14" s="174">
        <f t="shared" si="27"/>
        <v>1.0184732839141246</v>
      </c>
      <c r="Q14" s="174">
        <f t="shared" si="27"/>
        <v>1.0216025855526023</v>
      </c>
      <c r="R14" s="174">
        <f t="shared" si="27"/>
        <v>1.0247415021008663</v>
      </c>
      <c r="S14" s="174">
        <f t="shared" si="27"/>
        <v>1.0278900631011281</v>
      </c>
      <c r="T14" s="174">
        <f t="shared" si="27"/>
        <v>1.0310482981863682</v>
      </c>
      <c r="U14" s="174">
        <f t="shared" si="27"/>
        <v>1.0342162370806165</v>
      </c>
      <c r="V14" s="174">
        <f t="shared" si="27"/>
        <v>1.0373939095992306</v>
      </c>
      <c r="W14" s="174">
        <f t="shared" si="27"/>
        <v>1.0404749401629192</v>
      </c>
      <c r="X14" s="174">
        <f t="shared" si="27"/>
        <v>1.0437785752293143</v>
      </c>
      <c r="Y14" s="174">
        <f t="shared" si="27"/>
        <v>1.0469856284306711</v>
      </c>
      <c r="Z14" s="174">
        <f t="shared" si="27"/>
        <v>1.0502025354367335</v>
      </c>
      <c r="AA14" s="174">
        <f t="shared" si="27"/>
        <v>1.0534293265237276</v>
      </c>
      <c r="AB14" s="174">
        <f t="shared" si="27"/>
        <v>1.056666032060904</v>
      </c>
      <c r="AC14" s="174">
        <f t="shared" si="27"/>
        <v>1.0599126825108247</v>
      </c>
      <c r="AD14" s="174">
        <f t="shared" si="27"/>
        <v>1.0631693084296487</v>
      </c>
      <c r="AE14" s="174">
        <f t="shared" si="27"/>
        <v>1.0664359404674202</v>
      </c>
      <c r="AF14" s="174">
        <f t="shared" si="27"/>
        <v>1.0697126093683569</v>
      </c>
      <c r="AG14" s="174">
        <f t="shared" si="27"/>
        <v>1.0729993459711396</v>
      </c>
      <c r="AH14" s="174">
        <f t="shared" si="27"/>
        <v>1.0762961812092018</v>
      </c>
      <c r="AI14" s="174">
        <f t="shared" si="27"/>
        <v>1.0793823660156365</v>
      </c>
      <c r="AJ14" s="174">
        <f t="shared" si="27"/>
        <v>1.0828095369130533</v>
      </c>
      <c r="AK14" s="174">
        <f t="shared" si="27"/>
        <v>1.0861365143719015</v>
      </c>
      <c r="AL14" s="174">
        <f t="shared" si="27"/>
        <v>1.0894737141077377</v>
      </c>
      <c r="AM14" s="174">
        <f t="shared" si="27"/>
        <v>1.0928211675289345</v>
      </c>
      <c r="AN14" s="174">
        <f t="shared" si="27"/>
        <v>1.0961789061403677</v>
      </c>
      <c r="AO14" s="174">
        <f t="shared" si="27"/>
        <v>1.099546961543713</v>
      </c>
      <c r="AP14" s="174">
        <f t="shared" ref="AP14:BU14" si="28">IF(AP$7=EOMONTH(Start.Date,0),1,AO14*(1+$D14)^YEARFRAC(AO$7,AP$7))</f>
        <v>1.102925365437744</v>
      </c>
      <c r="AQ14" s="174">
        <f t="shared" si="28"/>
        <v>1.1063141496186297</v>
      </c>
      <c r="AR14" s="174">
        <f t="shared" si="28"/>
        <v>1.1097133459802346</v>
      </c>
      <c r="AS14" s="174">
        <f t="shared" si="28"/>
        <v>1.1131229865144181</v>
      </c>
      <c r="AT14" s="174">
        <f t="shared" si="28"/>
        <v>1.116543103311336</v>
      </c>
      <c r="AU14" s="174">
        <f t="shared" si="28"/>
        <v>1.1197446926334289</v>
      </c>
      <c r="AV14" s="174">
        <f t="shared" si="28"/>
        <v>1.1233000188495648</v>
      </c>
      <c r="AW14" s="174">
        <f t="shared" si="28"/>
        <v>1.1267514050027478</v>
      </c>
      <c r="AX14" s="174">
        <f t="shared" si="28"/>
        <v>1.1302133956838205</v>
      </c>
      <c r="AY14" s="174">
        <f t="shared" si="28"/>
        <v>1.1336860234756372</v>
      </c>
      <c r="AZ14" s="174">
        <f t="shared" si="28"/>
        <v>1.137169321061164</v>
      </c>
      <c r="BA14" s="174">
        <f t="shared" si="28"/>
        <v>1.1406633212237871</v>
      </c>
      <c r="BB14" s="174">
        <f t="shared" si="28"/>
        <v>1.1441680568476211</v>
      </c>
      <c r="BC14" s="174">
        <f t="shared" si="28"/>
        <v>1.1476835609178182</v>
      </c>
      <c r="BD14" s="174">
        <f t="shared" si="28"/>
        <v>1.151209866520879</v>
      </c>
      <c r="BE14" s="174">
        <f t="shared" si="28"/>
        <v>1.1547470068449637</v>
      </c>
      <c r="BF14" s="174">
        <f t="shared" si="28"/>
        <v>1.1582950151802043</v>
      </c>
      <c r="BG14" s="174">
        <f t="shared" si="28"/>
        <v>1.1616163244439814</v>
      </c>
      <c r="BH14" s="174">
        <f t="shared" si="28"/>
        <v>1.1653045982072392</v>
      </c>
      <c r="BI14" s="174">
        <f t="shared" si="28"/>
        <v>1.1688850451822264</v>
      </c>
      <c r="BJ14" s="174">
        <f t="shared" si="28"/>
        <v>1.1724764932298606</v>
      </c>
      <c r="BK14" s="174">
        <f t="shared" si="28"/>
        <v>1.1760789761513961</v>
      </c>
      <c r="BL14" s="174">
        <f t="shared" si="28"/>
        <v>1.1796925278519435</v>
      </c>
      <c r="BM14" s="174">
        <f t="shared" si="28"/>
        <v>1.1833171823407875</v>
      </c>
      <c r="BN14" s="174">
        <f t="shared" si="28"/>
        <v>1.1869529737317084</v>
      </c>
      <c r="BO14" s="174">
        <f t="shared" si="28"/>
        <v>1.1905999362433022</v>
      </c>
      <c r="BP14" s="174">
        <f t="shared" si="28"/>
        <v>1.1942581041993032</v>
      </c>
      <c r="BQ14" s="174">
        <f t="shared" si="28"/>
        <v>1.1979275120289066</v>
      </c>
      <c r="BR14" s="174">
        <f t="shared" si="28"/>
        <v>1.2016081942670926</v>
      </c>
      <c r="BS14" s="174">
        <f t="shared" si="28"/>
        <v>1.2051769366106309</v>
      </c>
      <c r="BT14" s="174">
        <f t="shared" si="28"/>
        <v>1.2090035206400109</v>
      </c>
      <c r="BU14" s="174">
        <f t="shared" si="28"/>
        <v>1.2127182343765601</v>
      </c>
      <c r="BV14" s="174">
        <f t="shared" ref="BV14:DA14" si="29">IF(BV$7=EOMONTH(Start.Date,0),1,BU14*(1+$D14)^YEARFRAC(BU$7,BV$7))</f>
        <v>1.2164443617259806</v>
      </c>
      <c r="BW14" s="174">
        <f t="shared" si="29"/>
        <v>1.2201819377570737</v>
      </c>
      <c r="BX14" s="174">
        <f t="shared" si="29"/>
        <v>1.2239309976463915</v>
      </c>
      <c r="BY14" s="174">
        <f t="shared" si="29"/>
        <v>1.2276915766785672</v>
      </c>
      <c r="BZ14" s="174">
        <f t="shared" si="29"/>
        <v>1.2314637102466477</v>
      </c>
      <c r="CA14" s="174">
        <f t="shared" si="29"/>
        <v>1.2352474338524264</v>
      </c>
      <c r="CB14" s="174">
        <f t="shared" si="29"/>
        <v>1.2390427831067774</v>
      </c>
      <c r="CC14" s="174">
        <f t="shared" si="29"/>
        <v>1.2428497937299907</v>
      </c>
      <c r="CD14" s="174">
        <f t="shared" si="29"/>
        <v>1.2466685015521086</v>
      </c>
      <c r="CE14" s="174">
        <f t="shared" si="29"/>
        <v>1.2502432140293267</v>
      </c>
      <c r="CF14" s="174">
        <f t="shared" si="29"/>
        <v>1.2542128889959752</v>
      </c>
      <c r="CG14" s="174">
        <f t="shared" si="29"/>
        <v>1.258066510402176</v>
      </c>
      <c r="CH14" s="174">
        <f t="shared" si="29"/>
        <v>1.261931972220856</v>
      </c>
      <c r="CI14" s="174">
        <f t="shared" si="29"/>
        <v>1.265809310832176</v>
      </c>
      <c r="CJ14" s="174">
        <f t="shared" si="29"/>
        <v>1.269698562728077</v>
      </c>
      <c r="CK14" s="174">
        <f t="shared" si="29"/>
        <v>1.2735997645126227</v>
      </c>
      <c r="CL14" s="174">
        <f t="shared" si="29"/>
        <v>1.2775129529023441</v>
      </c>
      <c r="CM14" s="174">
        <f t="shared" si="29"/>
        <v>1.2814381647265858</v>
      </c>
      <c r="CN14" s="174">
        <f t="shared" si="29"/>
        <v>1.2853754369278514</v>
      </c>
      <c r="CO14" s="174">
        <f t="shared" si="29"/>
        <v>1.2893248065621525</v>
      </c>
      <c r="CP14" s="174">
        <f t="shared" si="29"/>
        <v>1.2932863107993566</v>
      </c>
      <c r="CQ14" s="174">
        <f t="shared" si="29"/>
        <v>1.296994695751791</v>
      </c>
      <c r="CR14" s="174">
        <f t="shared" si="29"/>
        <v>1.3011128123852806</v>
      </c>
      <c r="CS14" s="174">
        <f t="shared" si="29"/>
        <v>1.3051105357619746</v>
      </c>
      <c r="CT14" s="174">
        <f t="shared" si="29"/>
        <v>1.3091205423104615</v>
      </c>
      <c r="CU14" s="174">
        <f t="shared" si="29"/>
        <v>1.3131428697712988</v>
      </c>
      <c r="CV14" s="174">
        <f t="shared" si="29"/>
        <v>1.3171775560010037</v>
      </c>
      <c r="CW14" s="174">
        <f t="shared" si="29"/>
        <v>1.3212246389724089</v>
      </c>
      <c r="CX14" s="174">
        <f t="shared" si="29"/>
        <v>1.3252841567750204</v>
      </c>
      <c r="CY14" s="174">
        <f t="shared" si="29"/>
        <v>1.3293561476153755</v>
      </c>
      <c r="CZ14" s="174">
        <f t="shared" si="29"/>
        <v>1.3334406498174027</v>
      </c>
      <c r="DA14" s="174">
        <f t="shared" si="29"/>
        <v>1.337537701822783</v>
      </c>
      <c r="DB14" s="174">
        <f t="shared" ref="DB14:EB14" si="30">IF(DB$7=EOMONTH(Start.Date,0),1,DA14*(1+$D14)^YEARFRAC(DA$7,DB$7))</f>
        <v>1.34164734219131</v>
      </c>
      <c r="DC14" s="174">
        <f t="shared" si="30"/>
        <v>1.3454943981554151</v>
      </c>
      <c r="DD14" s="174">
        <f t="shared" si="30"/>
        <v>1.3497665072700165</v>
      </c>
      <c r="DE14" s="174">
        <f t="shared" si="30"/>
        <v>1.3539137211532613</v>
      </c>
      <c r="DF14" s="174">
        <f t="shared" si="30"/>
        <v>1.3580736775241145</v>
      </c>
      <c r="DG14" s="174">
        <f t="shared" si="30"/>
        <v>1.362246415534401</v>
      </c>
      <c r="DH14" s="174">
        <f t="shared" si="30"/>
        <v>1.3664319744562408</v>
      </c>
      <c r="DI14" s="174">
        <f t="shared" si="30"/>
        <v>1.3706303936824193</v>
      </c>
      <c r="DJ14" s="174">
        <f t="shared" si="30"/>
        <v>1.3748417127267583</v>
      </c>
      <c r="DK14" s="174">
        <f t="shared" si="30"/>
        <v>1.3790659712244866</v>
      </c>
      <c r="DL14" s="174">
        <f t="shared" si="30"/>
        <v>1.3833032089326145</v>
      </c>
      <c r="DM14" s="174">
        <f t="shared" si="30"/>
        <v>1.3875534657303072</v>
      </c>
      <c r="DN14" s="174">
        <f t="shared" si="30"/>
        <v>1.3918167816192604</v>
      </c>
      <c r="DO14" s="174">
        <f t="shared" si="30"/>
        <v>1.3959504380862433</v>
      </c>
      <c r="DP14" s="174">
        <f t="shared" si="30"/>
        <v>1.4003827512926423</v>
      </c>
      <c r="DQ14" s="174">
        <f t="shared" si="30"/>
        <v>1.4046854856965088</v>
      </c>
      <c r="DR14" s="174">
        <f t="shared" si="30"/>
        <v>1.409001440431269</v>
      </c>
      <c r="DS14" s="174">
        <f t="shared" si="30"/>
        <v>1.4133306561169412</v>
      </c>
      <c r="DT14" s="174">
        <f t="shared" si="30"/>
        <v>1.4176731734983501</v>
      </c>
      <c r="DU14" s="174">
        <f t="shared" si="30"/>
        <v>1.4220290334455103</v>
      </c>
      <c r="DV14" s="174">
        <f t="shared" si="30"/>
        <v>1.4263982769540118</v>
      </c>
      <c r="DW14" s="174">
        <f t="shared" si="30"/>
        <v>1.4307809451454048</v>
      </c>
      <c r="DX14" s="174">
        <f t="shared" si="30"/>
        <v>1.4351770792675873</v>
      </c>
      <c r="DY14" s="174">
        <f t="shared" si="30"/>
        <v>1.4395867206951936</v>
      </c>
      <c r="DZ14" s="174">
        <f t="shared" si="30"/>
        <v>1.4440099109299824</v>
      </c>
      <c r="EA14" s="174">
        <f t="shared" si="30"/>
        <v>1.4481504825730467</v>
      </c>
      <c r="EB14" s="174">
        <f t="shared" si="30"/>
        <v>1.4527485372988012</v>
      </c>
    </row>
    <row r="15" spans="1:482" x14ac:dyDescent="0.25">
      <c r="C15" t="s">
        <v>416</v>
      </c>
      <c r="J15" s="81">
        <f t="shared" ref="J15:BU15" si="31">+I15+1</f>
        <v>1</v>
      </c>
      <c r="K15" s="81">
        <f t="shared" si="31"/>
        <v>2</v>
      </c>
      <c r="L15" s="81">
        <f t="shared" si="31"/>
        <v>3</v>
      </c>
      <c r="M15" s="81">
        <f t="shared" si="31"/>
        <v>4</v>
      </c>
      <c r="N15" s="81">
        <f t="shared" si="31"/>
        <v>5</v>
      </c>
      <c r="O15" s="81">
        <f t="shared" si="31"/>
        <v>6</v>
      </c>
      <c r="P15" s="81">
        <f t="shared" si="31"/>
        <v>7</v>
      </c>
      <c r="Q15" s="81">
        <f t="shared" si="31"/>
        <v>8</v>
      </c>
      <c r="R15" s="81">
        <f t="shared" si="31"/>
        <v>9</v>
      </c>
      <c r="S15" s="81">
        <f t="shared" si="31"/>
        <v>10</v>
      </c>
      <c r="T15" s="81">
        <f t="shared" si="31"/>
        <v>11</v>
      </c>
      <c r="U15" s="81">
        <f t="shared" si="31"/>
        <v>12</v>
      </c>
      <c r="V15" s="81">
        <f t="shared" si="31"/>
        <v>13</v>
      </c>
      <c r="W15" s="81">
        <f t="shared" si="31"/>
        <v>14</v>
      </c>
      <c r="X15" s="81">
        <f t="shared" si="31"/>
        <v>15</v>
      </c>
      <c r="Y15" s="81">
        <f t="shared" si="31"/>
        <v>16</v>
      </c>
      <c r="Z15" s="81">
        <f t="shared" si="31"/>
        <v>17</v>
      </c>
      <c r="AA15" s="81">
        <f t="shared" si="31"/>
        <v>18</v>
      </c>
      <c r="AB15" s="81">
        <f t="shared" si="31"/>
        <v>19</v>
      </c>
      <c r="AC15" s="81">
        <f t="shared" si="31"/>
        <v>20</v>
      </c>
      <c r="AD15" s="81">
        <f t="shared" si="31"/>
        <v>21</v>
      </c>
      <c r="AE15" s="81">
        <f t="shared" si="31"/>
        <v>22</v>
      </c>
      <c r="AF15" s="81">
        <f t="shared" si="31"/>
        <v>23</v>
      </c>
      <c r="AG15" s="81">
        <f t="shared" si="31"/>
        <v>24</v>
      </c>
      <c r="AH15" s="81">
        <f t="shared" si="31"/>
        <v>25</v>
      </c>
      <c r="AI15" s="81">
        <f t="shared" si="31"/>
        <v>26</v>
      </c>
      <c r="AJ15" s="81">
        <f t="shared" si="31"/>
        <v>27</v>
      </c>
      <c r="AK15" s="81">
        <f t="shared" si="31"/>
        <v>28</v>
      </c>
      <c r="AL15" s="81">
        <f t="shared" si="31"/>
        <v>29</v>
      </c>
      <c r="AM15" s="81">
        <f t="shared" si="31"/>
        <v>30</v>
      </c>
      <c r="AN15" s="81">
        <f t="shared" si="31"/>
        <v>31</v>
      </c>
      <c r="AO15" s="81">
        <f t="shared" si="31"/>
        <v>32</v>
      </c>
      <c r="AP15" s="81">
        <f t="shared" si="31"/>
        <v>33</v>
      </c>
      <c r="AQ15" s="81">
        <f t="shared" si="31"/>
        <v>34</v>
      </c>
      <c r="AR15" s="81">
        <f t="shared" si="31"/>
        <v>35</v>
      </c>
      <c r="AS15" s="81">
        <f t="shared" si="31"/>
        <v>36</v>
      </c>
      <c r="AT15" s="81">
        <f t="shared" si="31"/>
        <v>37</v>
      </c>
      <c r="AU15" s="81">
        <f t="shared" si="31"/>
        <v>38</v>
      </c>
      <c r="AV15" s="81">
        <f t="shared" si="31"/>
        <v>39</v>
      </c>
      <c r="AW15" s="81">
        <f t="shared" si="31"/>
        <v>40</v>
      </c>
      <c r="AX15" s="81">
        <f t="shared" si="31"/>
        <v>41</v>
      </c>
      <c r="AY15" s="81">
        <f t="shared" si="31"/>
        <v>42</v>
      </c>
      <c r="AZ15" s="81">
        <f t="shared" si="31"/>
        <v>43</v>
      </c>
      <c r="BA15" s="81">
        <f t="shared" si="31"/>
        <v>44</v>
      </c>
      <c r="BB15" s="81">
        <f t="shared" si="31"/>
        <v>45</v>
      </c>
      <c r="BC15" s="81">
        <f t="shared" si="31"/>
        <v>46</v>
      </c>
      <c r="BD15" s="81">
        <f t="shared" si="31"/>
        <v>47</v>
      </c>
      <c r="BE15" s="81">
        <f t="shared" si="31"/>
        <v>48</v>
      </c>
      <c r="BF15" s="81">
        <f t="shared" si="31"/>
        <v>49</v>
      </c>
      <c r="BG15" s="81">
        <f t="shared" si="31"/>
        <v>50</v>
      </c>
      <c r="BH15" s="81">
        <f t="shared" si="31"/>
        <v>51</v>
      </c>
      <c r="BI15" s="81">
        <f t="shared" si="31"/>
        <v>52</v>
      </c>
      <c r="BJ15" s="81">
        <f t="shared" si="31"/>
        <v>53</v>
      </c>
      <c r="BK15" s="81">
        <f t="shared" si="31"/>
        <v>54</v>
      </c>
      <c r="BL15" s="81">
        <f t="shared" si="31"/>
        <v>55</v>
      </c>
      <c r="BM15" s="81">
        <f t="shared" si="31"/>
        <v>56</v>
      </c>
      <c r="BN15" s="81">
        <f t="shared" si="31"/>
        <v>57</v>
      </c>
      <c r="BO15" s="81">
        <f t="shared" si="31"/>
        <v>58</v>
      </c>
      <c r="BP15" s="81">
        <f t="shared" si="31"/>
        <v>59</v>
      </c>
      <c r="BQ15" s="81">
        <f t="shared" si="31"/>
        <v>60</v>
      </c>
      <c r="BR15" s="81">
        <f t="shared" si="31"/>
        <v>61</v>
      </c>
      <c r="BS15" s="81">
        <f t="shared" si="31"/>
        <v>62</v>
      </c>
      <c r="BT15" s="81">
        <f t="shared" si="31"/>
        <v>63</v>
      </c>
      <c r="BU15" s="81">
        <f t="shared" si="31"/>
        <v>64</v>
      </c>
      <c r="BV15" s="81">
        <f t="shared" ref="BV15:DU15" si="32">+BU15+1</f>
        <v>65</v>
      </c>
      <c r="BW15" s="81">
        <f t="shared" si="32"/>
        <v>66</v>
      </c>
      <c r="BX15" s="81">
        <f t="shared" si="32"/>
        <v>67</v>
      </c>
      <c r="BY15" s="81">
        <f t="shared" si="32"/>
        <v>68</v>
      </c>
      <c r="BZ15" s="81">
        <f t="shared" si="32"/>
        <v>69</v>
      </c>
      <c r="CA15" s="81">
        <f t="shared" si="32"/>
        <v>70</v>
      </c>
      <c r="CB15" s="81">
        <f t="shared" si="32"/>
        <v>71</v>
      </c>
      <c r="CC15" s="81">
        <f t="shared" si="32"/>
        <v>72</v>
      </c>
      <c r="CD15" s="81">
        <f t="shared" si="32"/>
        <v>73</v>
      </c>
      <c r="CE15" s="81">
        <f t="shared" si="32"/>
        <v>74</v>
      </c>
      <c r="CF15" s="81">
        <f t="shared" si="32"/>
        <v>75</v>
      </c>
      <c r="CG15" s="81">
        <f t="shared" si="32"/>
        <v>76</v>
      </c>
      <c r="CH15" s="81">
        <f t="shared" si="32"/>
        <v>77</v>
      </c>
      <c r="CI15" s="81">
        <f t="shared" si="32"/>
        <v>78</v>
      </c>
      <c r="CJ15" s="81">
        <f t="shared" si="32"/>
        <v>79</v>
      </c>
      <c r="CK15" s="81">
        <f t="shared" si="32"/>
        <v>80</v>
      </c>
      <c r="CL15" s="81">
        <f t="shared" si="32"/>
        <v>81</v>
      </c>
      <c r="CM15" s="81">
        <f t="shared" si="32"/>
        <v>82</v>
      </c>
      <c r="CN15" s="81">
        <f t="shared" si="32"/>
        <v>83</v>
      </c>
      <c r="CO15" s="81">
        <f t="shared" si="32"/>
        <v>84</v>
      </c>
      <c r="CP15" s="81">
        <f t="shared" si="32"/>
        <v>85</v>
      </c>
      <c r="CQ15" s="81">
        <f t="shared" si="32"/>
        <v>86</v>
      </c>
      <c r="CR15" s="81">
        <f t="shared" si="32"/>
        <v>87</v>
      </c>
      <c r="CS15" s="81">
        <f t="shared" si="32"/>
        <v>88</v>
      </c>
      <c r="CT15" s="81">
        <f t="shared" si="32"/>
        <v>89</v>
      </c>
      <c r="CU15" s="81">
        <f t="shared" si="32"/>
        <v>90</v>
      </c>
      <c r="CV15" s="81">
        <f t="shared" si="32"/>
        <v>91</v>
      </c>
      <c r="CW15" s="81">
        <f t="shared" si="32"/>
        <v>92</v>
      </c>
      <c r="CX15" s="81">
        <f t="shared" si="32"/>
        <v>93</v>
      </c>
      <c r="CY15" s="81">
        <f t="shared" si="32"/>
        <v>94</v>
      </c>
      <c r="CZ15" s="81">
        <f t="shared" si="32"/>
        <v>95</v>
      </c>
      <c r="DA15" s="81">
        <f t="shared" si="32"/>
        <v>96</v>
      </c>
      <c r="DB15" s="81">
        <f t="shared" si="32"/>
        <v>97</v>
      </c>
      <c r="DC15" s="81">
        <f t="shared" si="32"/>
        <v>98</v>
      </c>
      <c r="DD15" s="81">
        <f t="shared" si="32"/>
        <v>99</v>
      </c>
      <c r="DE15" s="81">
        <f t="shared" si="32"/>
        <v>100</v>
      </c>
      <c r="DF15" s="81">
        <f t="shared" si="32"/>
        <v>101</v>
      </c>
      <c r="DG15" s="81">
        <f t="shared" si="32"/>
        <v>102</v>
      </c>
      <c r="DH15" s="81">
        <f t="shared" si="32"/>
        <v>103</v>
      </c>
      <c r="DI15" s="81">
        <f t="shared" si="32"/>
        <v>104</v>
      </c>
      <c r="DJ15" s="81">
        <f t="shared" si="32"/>
        <v>105</v>
      </c>
      <c r="DK15" s="81">
        <f t="shared" si="32"/>
        <v>106</v>
      </c>
      <c r="DL15" s="81">
        <f t="shared" si="32"/>
        <v>107</v>
      </c>
      <c r="DM15" s="81">
        <f t="shared" si="32"/>
        <v>108</v>
      </c>
      <c r="DN15" s="81">
        <f t="shared" si="32"/>
        <v>109</v>
      </c>
      <c r="DO15" s="81">
        <f t="shared" si="32"/>
        <v>110</v>
      </c>
      <c r="DP15" s="81">
        <f t="shared" si="32"/>
        <v>111</v>
      </c>
      <c r="DQ15" s="81">
        <f t="shared" si="32"/>
        <v>112</v>
      </c>
      <c r="DR15" s="81">
        <f t="shared" si="32"/>
        <v>113</v>
      </c>
      <c r="DS15" s="81">
        <f t="shared" si="32"/>
        <v>114</v>
      </c>
      <c r="DT15" s="81">
        <f t="shared" si="32"/>
        <v>115</v>
      </c>
      <c r="DU15" s="81">
        <f t="shared" si="32"/>
        <v>116</v>
      </c>
      <c r="DV15" s="81">
        <f t="shared" ref="DV15" si="33">+DU15+1</f>
        <v>117</v>
      </c>
      <c r="DW15" s="81">
        <f t="shared" ref="DW15" si="34">+DV15+1</f>
        <v>118</v>
      </c>
      <c r="DX15" s="81">
        <f t="shared" ref="DX15" si="35">+DW15+1</f>
        <v>119</v>
      </c>
      <c r="DY15" s="81">
        <f t="shared" ref="DY15" si="36">+DX15+1</f>
        <v>120</v>
      </c>
      <c r="DZ15" s="81">
        <f t="shared" ref="DZ15" si="37">+DY15+1</f>
        <v>121</v>
      </c>
      <c r="EA15" s="81">
        <f t="shared" ref="EA15" si="38">+DZ15+1</f>
        <v>122</v>
      </c>
      <c r="EB15" s="81">
        <f t="shared" ref="EB15" si="39">+EA15+1</f>
        <v>123</v>
      </c>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row>
    <row r="16" spans="1:482" ht="14" x14ac:dyDescent="0.3">
      <c r="B16" s="73"/>
      <c r="C16" s="2"/>
      <c r="H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row>
    <row r="17" spans="2:133" ht="13" x14ac:dyDescent="0.3">
      <c r="B17" s="111" t="s">
        <v>340</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row>
    <row r="18" spans="2:133" ht="13" x14ac:dyDescent="0.3">
      <c r="B18" s="108" t="str">
        <f>Assumptions!B18</f>
        <v>Producers / Feedlots</v>
      </c>
      <c r="C18" s="108"/>
      <c r="D18" s="108"/>
      <c r="E18" s="108"/>
      <c r="F18" s="108"/>
      <c r="G18" s="108"/>
      <c r="H18" s="108"/>
      <c r="I18" s="108"/>
    </row>
    <row r="19" spans="2:133" ht="14" x14ac:dyDescent="0.3">
      <c r="B19" s="73"/>
      <c r="C19" s="27"/>
      <c r="H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row>
    <row r="20" spans="2:133" ht="13" x14ac:dyDescent="0.3">
      <c r="B20" s="334"/>
      <c r="C20" s="335" t="s">
        <v>571</v>
      </c>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7"/>
    </row>
    <row r="21" spans="2:133" ht="14" x14ac:dyDescent="0.3">
      <c r="B21" s="73"/>
      <c r="C21" s="27"/>
      <c r="H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row>
    <row r="22" spans="2:133" ht="13" x14ac:dyDescent="0.3">
      <c r="B22" s="34"/>
      <c r="C22" s="2" t="s">
        <v>516</v>
      </c>
      <c r="D22" s="34"/>
      <c r="E22" s="34"/>
      <c r="F22" s="34"/>
      <c r="G22" s="67"/>
      <c r="H22" s="35"/>
      <c r="I22" s="34"/>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row>
    <row r="23" spans="2:133" ht="13" outlineLevel="1" x14ac:dyDescent="0.3">
      <c r="C23" s="340" t="s">
        <v>500</v>
      </c>
      <c r="G23" s="52"/>
      <c r="H23" s="29"/>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row>
    <row r="24" spans="2:133" outlineLevel="1" x14ac:dyDescent="0.25">
      <c r="C24" s="328" t="s">
        <v>552</v>
      </c>
      <c r="G24" s="52" t="s">
        <v>220</v>
      </c>
      <c r="H24" s="46">
        <f t="shared" ref="H24" si="40">SUM(J24:EB24)</f>
        <v>0</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row>
    <row r="25" spans="2:133" ht="14" outlineLevel="1" x14ac:dyDescent="0.3">
      <c r="B25" s="73"/>
      <c r="C25" s="27"/>
      <c r="H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2:133" ht="13" outlineLevel="1" x14ac:dyDescent="0.3">
      <c r="C26" s="340" t="s">
        <v>502</v>
      </c>
      <c r="G26" s="52"/>
      <c r="H26" s="29"/>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row>
    <row r="27" spans="2:133" outlineLevel="1" x14ac:dyDescent="0.25">
      <c r="C27" s="317" t="s">
        <v>554</v>
      </c>
      <c r="D27" s="79">
        <f>Costs!$L$83</f>
        <v>44927</v>
      </c>
      <c r="E27" s="79">
        <f>Assumptions!L13</f>
        <v>45658</v>
      </c>
      <c r="G27" s="52" t="s">
        <v>418</v>
      </c>
      <c r="J27" s="82">
        <f t="shared" ref="J27:AO27" si="41">(MONTH($D27)=J$5)*(AND(J$7&gt;=$D$27,J$7&lt;$E$27))</f>
        <v>1</v>
      </c>
      <c r="K27" s="82">
        <f t="shared" si="41"/>
        <v>0</v>
      </c>
      <c r="L27" s="82">
        <f t="shared" si="41"/>
        <v>0</v>
      </c>
      <c r="M27" s="82">
        <f t="shared" si="41"/>
        <v>0</v>
      </c>
      <c r="N27" s="82">
        <f t="shared" si="41"/>
        <v>0</v>
      </c>
      <c r="O27" s="82">
        <f t="shared" si="41"/>
        <v>0</v>
      </c>
      <c r="P27" s="82">
        <f t="shared" si="41"/>
        <v>0</v>
      </c>
      <c r="Q27" s="82">
        <f t="shared" si="41"/>
        <v>0</v>
      </c>
      <c r="R27" s="82">
        <f t="shared" si="41"/>
        <v>0</v>
      </c>
      <c r="S27" s="82">
        <f t="shared" si="41"/>
        <v>0</v>
      </c>
      <c r="T27" s="82">
        <f t="shared" si="41"/>
        <v>0</v>
      </c>
      <c r="U27" s="82">
        <f t="shared" si="41"/>
        <v>0</v>
      </c>
      <c r="V27" s="82">
        <f t="shared" si="41"/>
        <v>1</v>
      </c>
      <c r="W27" s="82">
        <f t="shared" si="41"/>
        <v>0</v>
      </c>
      <c r="X27" s="82">
        <f t="shared" si="41"/>
        <v>0</v>
      </c>
      <c r="Y27" s="82">
        <f t="shared" si="41"/>
        <v>0</v>
      </c>
      <c r="Z27" s="82">
        <f t="shared" si="41"/>
        <v>0</v>
      </c>
      <c r="AA27" s="82">
        <f t="shared" si="41"/>
        <v>0</v>
      </c>
      <c r="AB27" s="82">
        <f t="shared" si="41"/>
        <v>0</v>
      </c>
      <c r="AC27" s="82">
        <f t="shared" si="41"/>
        <v>0</v>
      </c>
      <c r="AD27" s="82">
        <f t="shared" si="41"/>
        <v>0</v>
      </c>
      <c r="AE27" s="82">
        <f t="shared" si="41"/>
        <v>0</v>
      </c>
      <c r="AF27" s="82">
        <f t="shared" si="41"/>
        <v>0</v>
      </c>
      <c r="AG27" s="82">
        <f t="shared" si="41"/>
        <v>0</v>
      </c>
      <c r="AH27" s="82">
        <f t="shared" si="41"/>
        <v>0</v>
      </c>
      <c r="AI27" s="82">
        <f t="shared" si="41"/>
        <v>0</v>
      </c>
      <c r="AJ27" s="82">
        <f t="shared" si="41"/>
        <v>0</v>
      </c>
      <c r="AK27" s="82">
        <f t="shared" si="41"/>
        <v>0</v>
      </c>
      <c r="AL27" s="82">
        <f t="shared" si="41"/>
        <v>0</v>
      </c>
      <c r="AM27" s="82">
        <f t="shared" si="41"/>
        <v>0</v>
      </c>
      <c r="AN27" s="82">
        <f t="shared" si="41"/>
        <v>0</v>
      </c>
      <c r="AO27" s="82">
        <f t="shared" si="41"/>
        <v>0</v>
      </c>
      <c r="AP27" s="82">
        <f t="shared" ref="AP27:BU27" si="42">(MONTH($D27)=AP$5)*(AND(AP$7&gt;=$D$27,AP$7&lt;$E$27))</f>
        <v>0</v>
      </c>
      <c r="AQ27" s="82">
        <f t="shared" si="42"/>
        <v>0</v>
      </c>
      <c r="AR27" s="82">
        <f t="shared" si="42"/>
        <v>0</v>
      </c>
      <c r="AS27" s="82">
        <f t="shared" si="42"/>
        <v>0</v>
      </c>
      <c r="AT27" s="82">
        <f t="shared" si="42"/>
        <v>0</v>
      </c>
      <c r="AU27" s="82">
        <f t="shared" si="42"/>
        <v>0</v>
      </c>
      <c r="AV27" s="82">
        <f t="shared" si="42"/>
        <v>0</v>
      </c>
      <c r="AW27" s="82">
        <f t="shared" si="42"/>
        <v>0</v>
      </c>
      <c r="AX27" s="82">
        <f t="shared" si="42"/>
        <v>0</v>
      </c>
      <c r="AY27" s="82">
        <f t="shared" si="42"/>
        <v>0</v>
      </c>
      <c r="AZ27" s="82">
        <f t="shared" si="42"/>
        <v>0</v>
      </c>
      <c r="BA27" s="82">
        <f t="shared" si="42"/>
        <v>0</v>
      </c>
      <c r="BB27" s="82">
        <f t="shared" si="42"/>
        <v>0</v>
      </c>
      <c r="BC27" s="82">
        <f t="shared" si="42"/>
        <v>0</v>
      </c>
      <c r="BD27" s="82">
        <f t="shared" si="42"/>
        <v>0</v>
      </c>
      <c r="BE27" s="82">
        <f t="shared" si="42"/>
        <v>0</v>
      </c>
      <c r="BF27" s="82">
        <f t="shared" si="42"/>
        <v>0</v>
      </c>
      <c r="BG27" s="82">
        <f t="shared" si="42"/>
        <v>0</v>
      </c>
      <c r="BH27" s="82">
        <f t="shared" si="42"/>
        <v>0</v>
      </c>
      <c r="BI27" s="82">
        <f t="shared" si="42"/>
        <v>0</v>
      </c>
      <c r="BJ27" s="82">
        <f t="shared" si="42"/>
        <v>0</v>
      </c>
      <c r="BK27" s="82">
        <f t="shared" si="42"/>
        <v>0</v>
      </c>
      <c r="BL27" s="82">
        <f t="shared" si="42"/>
        <v>0</v>
      </c>
      <c r="BM27" s="82">
        <f t="shared" si="42"/>
        <v>0</v>
      </c>
      <c r="BN27" s="82">
        <f t="shared" si="42"/>
        <v>0</v>
      </c>
      <c r="BO27" s="82">
        <f t="shared" si="42"/>
        <v>0</v>
      </c>
      <c r="BP27" s="82">
        <f t="shared" si="42"/>
        <v>0</v>
      </c>
      <c r="BQ27" s="82">
        <f t="shared" si="42"/>
        <v>0</v>
      </c>
      <c r="BR27" s="82">
        <f t="shared" si="42"/>
        <v>0</v>
      </c>
      <c r="BS27" s="82">
        <f t="shared" si="42"/>
        <v>0</v>
      </c>
      <c r="BT27" s="82">
        <f t="shared" si="42"/>
        <v>0</v>
      </c>
      <c r="BU27" s="82">
        <f t="shared" si="42"/>
        <v>0</v>
      </c>
      <c r="BV27" s="82">
        <f t="shared" ref="BV27:DA27" si="43">(MONTH($D27)=BV$5)*(AND(BV$7&gt;=$D$27,BV$7&lt;$E$27))</f>
        <v>0</v>
      </c>
      <c r="BW27" s="82">
        <f t="shared" si="43"/>
        <v>0</v>
      </c>
      <c r="BX27" s="82">
        <f t="shared" si="43"/>
        <v>0</v>
      </c>
      <c r="BY27" s="82">
        <f t="shared" si="43"/>
        <v>0</v>
      </c>
      <c r="BZ27" s="82">
        <f t="shared" si="43"/>
        <v>0</v>
      </c>
      <c r="CA27" s="82">
        <f t="shared" si="43"/>
        <v>0</v>
      </c>
      <c r="CB27" s="82">
        <f t="shared" si="43"/>
        <v>0</v>
      </c>
      <c r="CC27" s="82">
        <f t="shared" si="43"/>
        <v>0</v>
      </c>
      <c r="CD27" s="82">
        <f t="shared" si="43"/>
        <v>0</v>
      </c>
      <c r="CE27" s="82">
        <f t="shared" si="43"/>
        <v>0</v>
      </c>
      <c r="CF27" s="82">
        <f t="shared" si="43"/>
        <v>0</v>
      </c>
      <c r="CG27" s="82">
        <f t="shared" si="43"/>
        <v>0</v>
      </c>
      <c r="CH27" s="82">
        <f t="shared" si="43"/>
        <v>0</v>
      </c>
      <c r="CI27" s="82">
        <f t="shared" si="43"/>
        <v>0</v>
      </c>
      <c r="CJ27" s="82">
        <f t="shared" si="43"/>
        <v>0</v>
      </c>
      <c r="CK27" s="82">
        <f t="shared" si="43"/>
        <v>0</v>
      </c>
      <c r="CL27" s="82">
        <f t="shared" si="43"/>
        <v>0</v>
      </c>
      <c r="CM27" s="82">
        <f t="shared" si="43"/>
        <v>0</v>
      </c>
      <c r="CN27" s="82">
        <f t="shared" si="43"/>
        <v>0</v>
      </c>
      <c r="CO27" s="82">
        <f t="shared" si="43"/>
        <v>0</v>
      </c>
      <c r="CP27" s="82">
        <f t="shared" si="43"/>
        <v>0</v>
      </c>
      <c r="CQ27" s="82">
        <f t="shared" si="43"/>
        <v>0</v>
      </c>
      <c r="CR27" s="82">
        <f t="shared" si="43"/>
        <v>0</v>
      </c>
      <c r="CS27" s="82">
        <f t="shared" si="43"/>
        <v>0</v>
      </c>
      <c r="CT27" s="82">
        <f t="shared" si="43"/>
        <v>0</v>
      </c>
      <c r="CU27" s="82">
        <f t="shared" si="43"/>
        <v>0</v>
      </c>
      <c r="CV27" s="82">
        <f t="shared" si="43"/>
        <v>0</v>
      </c>
      <c r="CW27" s="82">
        <f t="shared" si="43"/>
        <v>0</v>
      </c>
      <c r="CX27" s="82">
        <f t="shared" si="43"/>
        <v>0</v>
      </c>
      <c r="CY27" s="82">
        <f t="shared" si="43"/>
        <v>0</v>
      </c>
      <c r="CZ27" s="82">
        <f t="shared" si="43"/>
        <v>0</v>
      </c>
      <c r="DA27" s="82">
        <f t="shared" si="43"/>
        <v>0</v>
      </c>
      <c r="DB27" s="82">
        <f t="shared" ref="DB27:EB27" si="44">(MONTH($D27)=DB$5)*(AND(DB$7&gt;=$D$27,DB$7&lt;$E$27))</f>
        <v>0</v>
      </c>
      <c r="DC27" s="82">
        <f t="shared" si="44"/>
        <v>0</v>
      </c>
      <c r="DD27" s="82">
        <f t="shared" si="44"/>
        <v>0</v>
      </c>
      <c r="DE27" s="82">
        <f t="shared" si="44"/>
        <v>0</v>
      </c>
      <c r="DF27" s="82">
        <f t="shared" si="44"/>
        <v>0</v>
      </c>
      <c r="DG27" s="82">
        <f t="shared" si="44"/>
        <v>0</v>
      </c>
      <c r="DH27" s="82">
        <f t="shared" si="44"/>
        <v>0</v>
      </c>
      <c r="DI27" s="82">
        <f t="shared" si="44"/>
        <v>0</v>
      </c>
      <c r="DJ27" s="82">
        <f t="shared" si="44"/>
        <v>0</v>
      </c>
      <c r="DK27" s="82">
        <f t="shared" si="44"/>
        <v>0</v>
      </c>
      <c r="DL27" s="82">
        <f t="shared" si="44"/>
        <v>0</v>
      </c>
      <c r="DM27" s="82">
        <f t="shared" si="44"/>
        <v>0</v>
      </c>
      <c r="DN27" s="82">
        <f t="shared" si="44"/>
        <v>0</v>
      </c>
      <c r="DO27" s="82">
        <f t="shared" si="44"/>
        <v>0</v>
      </c>
      <c r="DP27" s="82">
        <f t="shared" si="44"/>
        <v>0</v>
      </c>
      <c r="DQ27" s="82">
        <f t="shared" si="44"/>
        <v>0</v>
      </c>
      <c r="DR27" s="82">
        <f t="shared" si="44"/>
        <v>0</v>
      </c>
      <c r="DS27" s="82">
        <f t="shared" si="44"/>
        <v>0</v>
      </c>
      <c r="DT27" s="82">
        <f t="shared" si="44"/>
        <v>0</v>
      </c>
      <c r="DU27" s="82">
        <f t="shared" si="44"/>
        <v>0</v>
      </c>
      <c r="DV27" s="82">
        <f t="shared" si="44"/>
        <v>0</v>
      </c>
      <c r="DW27" s="82">
        <f t="shared" si="44"/>
        <v>0</v>
      </c>
      <c r="DX27" s="82">
        <f t="shared" si="44"/>
        <v>0</v>
      </c>
      <c r="DY27" s="82">
        <f t="shared" si="44"/>
        <v>0</v>
      </c>
      <c r="DZ27" s="82">
        <f t="shared" si="44"/>
        <v>0</v>
      </c>
      <c r="EA27" s="82">
        <f t="shared" si="44"/>
        <v>0</v>
      </c>
      <c r="EB27" s="82">
        <f t="shared" si="44"/>
        <v>0</v>
      </c>
      <c r="EC27" s="82"/>
    </row>
    <row r="28" spans="2:133" outlineLevel="1" x14ac:dyDescent="0.25">
      <c r="C28" s="318" t="s">
        <v>555</v>
      </c>
      <c r="D28" s="125">
        <f>Costs!$L$35</f>
        <v>0.05</v>
      </c>
      <c r="G28" s="52" t="s">
        <v>215</v>
      </c>
      <c r="H28" s="29"/>
      <c r="J28" s="310">
        <f t="shared" ref="J28:S29" si="45">$D28</f>
        <v>0.05</v>
      </c>
      <c r="K28" s="310">
        <f t="shared" si="45"/>
        <v>0.05</v>
      </c>
      <c r="L28" s="310">
        <f t="shared" si="45"/>
        <v>0.05</v>
      </c>
      <c r="M28" s="310">
        <f t="shared" si="45"/>
        <v>0.05</v>
      </c>
      <c r="N28" s="310">
        <f t="shared" si="45"/>
        <v>0.05</v>
      </c>
      <c r="O28" s="310">
        <f t="shared" si="45"/>
        <v>0.05</v>
      </c>
      <c r="P28" s="310">
        <f t="shared" si="45"/>
        <v>0.05</v>
      </c>
      <c r="Q28" s="310">
        <f t="shared" si="45"/>
        <v>0.05</v>
      </c>
      <c r="R28" s="310">
        <f t="shared" si="45"/>
        <v>0.05</v>
      </c>
      <c r="S28" s="310">
        <f t="shared" si="45"/>
        <v>0.05</v>
      </c>
      <c r="T28" s="310">
        <f t="shared" ref="T28:AC29" si="46">$D28</f>
        <v>0.05</v>
      </c>
      <c r="U28" s="310">
        <f t="shared" si="46"/>
        <v>0.05</v>
      </c>
      <c r="V28" s="310">
        <f t="shared" si="46"/>
        <v>0.05</v>
      </c>
      <c r="W28" s="310">
        <f t="shared" si="46"/>
        <v>0.05</v>
      </c>
      <c r="X28" s="310">
        <f t="shared" si="46"/>
        <v>0.05</v>
      </c>
      <c r="Y28" s="310">
        <f t="shared" si="46"/>
        <v>0.05</v>
      </c>
      <c r="Z28" s="310">
        <f t="shared" si="46"/>
        <v>0.05</v>
      </c>
      <c r="AA28" s="310">
        <f t="shared" si="46"/>
        <v>0.05</v>
      </c>
      <c r="AB28" s="310">
        <f t="shared" si="46"/>
        <v>0.05</v>
      </c>
      <c r="AC28" s="310">
        <f t="shared" si="46"/>
        <v>0.05</v>
      </c>
      <c r="AD28" s="310">
        <f t="shared" ref="AD28:AM29" si="47">$D28</f>
        <v>0.05</v>
      </c>
      <c r="AE28" s="310">
        <f t="shared" si="47"/>
        <v>0.05</v>
      </c>
      <c r="AF28" s="310">
        <f t="shared" si="47"/>
        <v>0.05</v>
      </c>
      <c r="AG28" s="310">
        <f t="shared" si="47"/>
        <v>0.05</v>
      </c>
      <c r="AH28" s="310">
        <f t="shared" si="47"/>
        <v>0.05</v>
      </c>
      <c r="AI28" s="310">
        <f t="shared" si="47"/>
        <v>0.05</v>
      </c>
      <c r="AJ28" s="310">
        <f t="shared" si="47"/>
        <v>0.05</v>
      </c>
      <c r="AK28" s="310">
        <f t="shared" si="47"/>
        <v>0.05</v>
      </c>
      <c r="AL28" s="310">
        <f t="shared" si="47"/>
        <v>0.05</v>
      </c>
      <c r="AM28" s="310">
        <f t="shared" si="47"/>
        <v>0.05</v>
      </c>
      <c r="AN28" s="310">
        <f t="shared" ref="AN28:AW29" si="48">$D28</f>
        <v>0.05</v>
      </c>
      <c r="AO28" s="310">
        <f t="shared" si="48"/>
        <v>0.05</v>
      </c>
      <c r="AP28" s="310">
        <f t="shared" si="48"/>
        <v>0.05</v>
      </c>
      <c r="AQ28" s="310">
        <f t="shared" si="48"/>
        <v>0.05</v>
      </c>
      <c r="AR28" s="310">
        <f t="shared" si="48"/>
        <v>0.05</v>
      </c>
      <c r="AS28" s="310">
        <f t="shared" si="48"/>
        <v>0.05</v>
      </c>
      <c r="AT28" s="310">
        <f t="shared" si="48"/>
        <v>0.05</v>
      </c>
      <c r="AU28" s="310">
        <f t="shared" si="48"/>
        <v>0.05</v>
      </c>
      <c r="AV28" s="310">
        <f t="shared" si="48"/>
        <v>0.05</v>
      </c>
      <c r="AW28" s="310">
        <f t="shared" si="48"/>
        <v>0.05</v>
      </c>
      <c r="AX28" s="310">
        <f t="shared" ref="AX28:BG29" si="49">$D28</f>
        <v>0.05</v>
      </c>
      <c r="AY28" s="310">
        <f t="shared" si="49"/>
        <v>0.05</v>
      </c>
      <c r="AZ28" s="310">
        <f t="shared" si="49"/>
        <v>0.05</v>
      </c>
      <c r="BA28" s="310">
        <f t="shared" si="49"/>
        <v>0.05</v>
      </c>
      <c r="BB28" s="310">
        <f t="shared" si="49"/>
        <v>0.05</v>
      </c>
      <c r="BC28" s="310">
        <f t="shared" si="49"/>
        <v>0.05</v>
      </c>
      <c r="BD28" s="310">
        <f t="shared" si="49"/>
        <v>0.05</v>
      </c>
      <c r="BE28" s="310">
        <f t="shared" si="49"/>
        <v>0.05</v>
      </c>
      <c r="BF28" s="310">
        <f t="shared" si="49"/>
        <v>0.05</v>
      </c>
      <c r="BG28" s="310">
        <f t="shared" si="49"/>
        <v>0.05</v>
      </c>
      <c r="BH28" s="310">
        <f t="shared" ref="BH28:BQ29" si="50">$D28</f>
        <v>0.05</v>
      </c>
      <c r="BI28" s="310">
        <f t="shared" si="50"/>
        <v>0.05</v>
      </c>
      <c r="BJ28" s="310">
        <f t="shared" si="50"/>
        <v>0.05</v>
      </c>
      <c r="BK28" s="310">
        <f t="shared" si="50"/>
        <v>0.05</v>
      </c>
      <c r="BL28" s="310">
        <f t="shared" si="50"/>
        <v>0.05</v>
      </c>
      <c r="BM28" s="310">
        <f t="shared" si="50"/>
        <v>0.05</v>
      </c>
      <c r="BN28" s="310">
        <f t="shared" si="50"/>
        <v>0.05</v>
      </c>
      <c r="BO28" s="310">
        <f t="shared" si="50"/>
        <v>0.05</v>
      </c>
      <c r="BP28" s="310">
        <f t="shared" si="50"/>
        <v>0.05</v>
      </c>
      <c r="BQ28" s="310">
        <f t="shared" si="50"/>
        <v>0.05</v>
      </c>
      <c r="BR28" s="310">
        <f t="shared" ref="BR28:CA29" si="51">$D28</f>
        <v>0.05</v>
      </c>
      <c r="BS28" s="310">
        <f t="shared" si="51"/>
        <v>0.05</v>
      </c>
      <c r="BT28" s="310">
        <f t="shared" si="51"/>
        <v>0.05</v>
      </c>
      <c r="BU28" s="310">
        <f t="shared" si="51"/>
        <v>0.05</v>
      </c>
      <c r="BV28" s="310">
        <f t="shared" si="51"/>
        <v>0.05</v>
      </c>
      <c r="BW28" s="310">
        <f t="shared" si="51"/>
        <v>0.05</v>
      </c>
      <c r="BX28" s="310">
        <f t="shared" si="51"/>
        <v>0.05</v>
      </c>
      <c r="BY28" s="310">
        <f t="shared" si="51"/>
        <v>0.05</v>
      </c>
      <c r="BZ28" s="310">
        <f t="shared" si="51"/>
        <v>0.05</v>
      </c>
      <c r="CA28" s="310">
        <f t="shared" si="51"/>
        <v>0.05</v>
      </c>
      <c r="CB28" s="310">
        <f t="shared" ref="CB28:CK29" si="52">$D28</f>
        <v>0.05</v>
      </c>
      <c r="CC28" s="310">
        <f t="shared" si="52"/>
        <v>0.05</v>
      </c>
      <c r="CD28" s="310">
        <f t="shared" si="52"/>
        <v>0.05</v>
      </c>
      <c r="CE28" s="310">
        <f t="shared" si="52"/>
        <v>0.05</v>
      </c>
      <c r="CF28" s="310">
        <f t="shared" si="52"/>
        <v>0.05</v>
      </c>
      <c r="CG28" s="310">
        <f t="shared" si="52"/>
        <v>0.05</v>
      </c>
      <c r="CH28" s="310">
        <f t="shared" si="52"/>
        <v>0.05</v>
      </c>
      <c r="CI28" s="310">
        <f t="shared" si="52"/>
        <v>0.05</v>
      </c>
      <c r="CJ28" s="310">
        <f t="shared" si="52"/>
        <v>0.05</v>
      </c>
      <c r="CK28" s="310">
        <f t="shared" si="52"/>
        <v>0.05</v>
      </c>
      <c r="CL28" s="310">
        <f t="shared" ref="CL28:CU29" si="53">$D28</f>
        <v>0.05</v>
      </c>
      <c r="CM28" s="310">
        <f t="shared" si="53"/>
        <v>0.05</v>
      </c>
      <c r="CN28" s="310">
        <f t="shared" si="53"/>
        <v>0.05</v>
      </c>
      <c r="CO28" s="310">
        <f t="shared" si="53"/>
        <v>0.05</v>
      </c>
      <c r="CP28" s="310">
        <f t="shared" si="53"/>
        <v>0.05</v>
      </c>
      <c r="CQ28" s="310">
        <f t="shared" si="53"/>
        <v>0.05</v>
      </c>
      <c r="CR28" s="310">
        <f t="shared" si="53"/>
        <v>0.05</v>
      </c>
      <c r="CS28" s="310">
        <f t="shared" si="53"/>
        <v>0.05</v>
      </c>
      <c r="CT28" s="310">
        <f t="shared" si="53"/>
        <v>0.05</v>
      </c>
      <c r="CU28" s="310">
        <f t="shared" si="53"/>
        <v>0.05</v>
      </c>
      <c r="CV28" s="310">
        <f t="shared" ref="CV28:DE29" si="54">$D28</f>
        <v>0.05</v>
      </c>
      <c r="CW28" s="310">
        <f t="shared" si="54"/>
        <v>0.05</v>
      </c>
      <c r="CX28" s="310">
        <f t="shared" si="54"/>
        <v>0.05</v>
      </c>
      <c r="CY28" s="310">
        <f t="shared" si="54"/>
        <v>0.05</v>
      </c>
      <c r="CZ28" s="310">
        <f t="shared" si="54"/>
        <v>0.05</v>
      </c>
      <c r="DA28" s="310">
        <f t="shared" si="54"/>
        <v>0.05</v>
      </c>
      <c r="DB28" s="310">
        <f t="shared" si="54"/>
        <v>0.05</v>
      </c>
      <c r="DC28" s="310">
        <f t="shared" si="54"/>
        <v>0.05</v>
      </c>
      <c r="DD28" s="310">
        <f t="shared" si="54"/>
        <v>0.05</v>
      </c>
      <c r="DE28" s="310">
        <f t="shared" si="54"/>
        <v>0.05</v>
      </c>
      <c r="DF28" s="310">
        <f t="shared" ref="DF28:DO29" si="55">$D28</f>
        <v>0.05</v>
      </c>
      <c r="DG28" s="310">
        <f t="shared" si="55"/>
        <v>0.05</v>
      </c>
      <c r="DH28" s="310">
        <f t="shared" si="55"/>
        <v>0.05</v>
      </c>
      <c r="DI28" s="310">
        <f t="shared" si="55"/>
        <v>0.05</v>
      </c>
      <c r="DJ28" s="310">
        <f t="shared" si="55"/>
        <v>0.05</v>
      </c>
      <c r="DK28" s="310">
        <f t="shared" si="55"/>
        <v>0.05</v>
      </c>
      <c r="DL28" s="310">
        <f t="shared" si="55"/>
        <v>0.05</v>
      </c>
      <c r="DM28" s="310">
        <f t="shared" si="55"/>
        <v>0.05</v>
      </c>
      <c r="DN28" s="310">
        <f t="shared" si="55"/>
        <v>0.05</v>
      </c>
      <c r="DO28" s="310">
        <f t="shared" si="55"/>
        <v>0.05</v>
      </c>
      <c r="DP28" s="310">
        <f t="shared" ref="DP28:EB29" si="56">$D28</f>
        <v>0.05</v>
      </c>
      <c r="DQ28" s="310">
        <f t="shared" si="56"/>
        <v>0.05</v>
      </c>
      <c r="DR28" s="310">
        <f t="shared" si="56"/>
        <v>0.05</v>
      </c>
      <c r="DS28" s="310">
        <f t="shared" si="56"/>
        <v>0.05</v>
      </c>
      <c r="DT28" s="310">
        <f t="shared" si="56"/>
        <v>0.05</v>
      </c>
      <c r="DU28" s="310">
        <f t="shared" si="56"/>
        <v>0.05</v>
      </c>
      <c r="DV28" s="310">
        <f t="shared" si="56"/>
        <v>0.05</v>
      </c>
      <c r="DW28" s="310">
        <f t="shared" si="56"/>
        <v>0.05</v>
      </c>
      <c r="DX28" s="310">
        <f t="shared" si="56"/>
        <v>0.05</v>
      </c>
      <c r="DY28" s="310">
        <f t="shared" si="56"/>
        <v>0.05</v>
      </c>
      <c r="DZ28" s="310">
        <f t="shared" si="56"/>
        <v>0.05</v>
      </c>
      <c r="EA28" s="310">
        <f t="shared" si="56"/>
        <v>0.05</v>
      </c>
      <c r="EB28" s="310">
        <f t="shared" si="56"/>
        <v>0.05</v>
      </c>
    </row>
    <row r="29" spans="2:133" outlineLevel="1" x14ac:dyDescent="0.25">
      <c r="C29" s="318" t="s">
        <v>556</v>
      </c>
      <c r="D29" s="125">
        <f>Costs!$L$36</f>
        <v>5.7567187499999999E-2</v>
      </c>
      <c r="G29" s="52" t="s">
        <v>215</v>
      </c>
      <c r="H29" s="29"/>
      <c r="J29" s="310">
        <f t="shared" si="45"/>
        <v>5.7567187499999999E-2</v>
      </c>
      <c r="K29" s="310">
        <f t="shared" si="45"/>
        <v>5.7567187499999999E-2</v>
      </c>
      <c r="L29" s="310">
        <f t="shared" si="45"/>
        <v>5.7567187499999999E-2</v>
      </c>
      <c r="M29" s="310">
        <f t="shared" si="45"/>
        <v>5.7567187499999999E-2</v>
      </c>
      <c r="N29" s="310">
        <f t="shared" si="45"/>
        <v>5.7567187499999999E-2</v>
      </c>
      <c r="O29" s="310">
        <f t="shared" si="45"/>
        <v>5.7567187499999999E-2</v>
      </c>
      <c r="P29" s="310">
        <f t="shared" si="45"/>
        <v>5.7567187499999999E-2</v>
      </c>
      <c r="Q29" s="310">
        <f t="shared" si="45"/>
        <v>5.7567187499999999E-2</v>
      </c>
      <c r="R29" s="310">
        <f t="shared" si="45"/>
        <v>5.7567187499999999E-2</v>
      </c>
      <c r="S29" s="310">
        <f t="shared" si="45"/>
        <v>5.7567187499999999E-2</v>
      </c>
      <c r="T29" s="310">
        <f t="shared" si="46"/>
        <v>5.7567187499999999E-2</v>
      </c>
      <c r="U29" s="310">
        <f t="shared" si="46"/>
        <v>5.7567187499999999E-2</v>
      </c>
      <c r="V29" s="310">
        <f t="shared" si="46"/>
        <v>5.7567187499999999E-2</v>
      </c>
      <c r="W29" s="310">
        <f t="shared" si="46"/>
        <v>5.7567187499999999E-2</v>
      </c>
      <c r="X29" s="310">
        <f t="shared" si="46"/>
        <v>5.7567187499999999E-2</v>
      </c>
      <c r="Y29" s="310">
        <f t="shared" si="46"/>
        <v>5.7567187499999999E-2</v>
      </c>
      <c r="Z29" s="310">
        <f t="shared" si="46"/>
        <v>5.7567187499999999E-2</v>
      </c>
      <c r="AA29" s="310">
        <f t="shared" si="46"/>
        <v>5.7567187499999999E-2</v>
      </c>
      <c r="AB29" s="310">
        <f t="shared" si="46"/>
        <v>5.7567187499999999E-2</v>
      </c>
      <c r="AC29" s="310">
        <f t="shared" si="46"/>
        <v>5.7567187499999999E-2</v>
      </c>
      <c r="AD29" s="310">
        <f t="shared" si="47"/>
        <v>5.7567187499999999E-2</v>
      </c>
      <c r="AE29" s="310">
        <f t="shared" si="47"/>
        <v>5.7567187499999999E-2</v>
      </c>
      <c r="AF29" s="310">
        <f t="shared" si="47"/>
        <v>5.7567187499999999E-2</v>
      </c>
      <c r="AG29" s="310">
        <f t="shared" si="47"/>
        <v>5.7567187499999999E-2</v>
      </c>
      <c r="AH29" s="310">
        <f t="shared" si="47"/>
        <v>5.7567187499999999E-2</v>
      </c>
      <c r="AI29" s="310">
        <f t="shared" si="47"/>
        <v>5.7567187499999999E-2</v>
      </c>
      <c r="AJ29" s="310">
        <f t="shared" si="47"/>
        <v>5.7567187499999999E-2</v>
      </c>
      <c r="AK29" s="310">
        <f t="shared" si="47"/>
        <v>5.7567187499999999E-2</v>
      </c>
      <c r="AL29" s="310">
        <f t="shared" si="47"/>
        <v>5.7567187499999999E-2</v>
      </c>
      <c r="AM29" s="310">
        <f t="shared" si="47"/>
        <v>5.7567187499999999E-2</v>
      </c>
      <c r="AN29" s="310">
        <f t="shared" si="48"/>
        <v>5.7567187499999999E-2</v>
      </c>
      <c r="AO29" s="310">
        <f t="shared" si="48"/>
        <v>5.7567187499999999E-2</v>
      </c>
      <c r="AP29" s="310">
        <f t="shared" si="48"/>
        <v>5.7567187499999999E-2</v>
      </c>
      <c r="AQ29" s="310">
        <f t="shared" si="48"/>
        <v>5.7567187499999999E-2</v>
      </c>
      <c r="AR29" s="310">
        <f t="shared" si="48"/>
        <v>5.7567187499999999E-2</v>
      </c>
      <c r="AS29" s="310">
        <f t="shared" si="48"/>
        <v>5.7567187499999999E-2</v>
      </c>
      <c r="AT29" s="310">
        <f t="shared" si="48"/>
        <v>5.7567187499999999E-2</v>
      </c>
      <c r="AU29" s="310">
        <f t="shared" si="48"/>
        <v>5.7567187499999999E-2</v>
      </c>
      <c r="AV29" s="310">
        <f t="shared" si="48"/>
        <v>5.7567187499999999E-2</v>
      </c>
      <c r="AW29" s="310">
        <f t="shared" si="48"/>
        <v>5.7567187499999999E-2</v>
      </c>
      <c r="AX29" s="310">
        <f t="shared" si="49"/>
        <v>5.7567187499999999E-2</v>
      </c>
      <c r="AY29" s="310">
        <f t="shared" si="49"/>
        <v>5.7567187499999999E-2</v>
      </c>
      <c r="AZ29" s="310">
        <f t="shared" si="49"/>
        <v>5.7567187499999999E-2</v>
      </c>
      <c r="BA29" s="310">
        <f t="shared" si="49"/>
        <v>5.7567187499999999E-2</v>
      </c>
      <c r="BB29" s="310">
        <f t="shared" si="49"/>
        <v>5.7567187499999999E-2</v>
      </c>
      <c r="BC29" s="310">
        <f t="shared" si="49"/>
        <v>5.7567187499999999E-2</v>
      </c>
      <c r="BD29" s="310">
        <f t="shared" si="49"/>
        <v>5.7567187499999999E-2</v>
      </c>
      <c r="BE29" s="310">
        <f t="shared" si="49"/>
        <v>5.7567187499999999E-2</v>
      </c>
      <c r="BF29" s="310">
        <f t="shared" si="49"/>
        <v>5.7567187499999999E-2</v>
      </c>
      <c r="BG29" s="310">
        <f t="shared" si="49"/>
        <v>5.7567187499999999E-2</v>
      </c>
      <c r="BH29" s="310">
        <f t="shared" si="50"/>
        <v>5.7567187499999999E-2</v>
      </c>
      <c r="BI29" s="310">
        <f t="shared" si="50"/>
        <v>5.7567187499999999E-2</v>
      </c>
      <c r="BJ29" s="310">
        <f t="shared" si="50"/>
        <v>5.7567187499999999E-2</v>
      </c>
      <c r="BK29" s="310">
        <f t="shared" si="50"/>
        <v>5.7567187499999999E-2</v>
      </c>
      <c r="BL29" s="310">
        <f t="shared" si="50"/>
        <v>5.7567187499999999E-2</v>
      </c>
      <c r="BM29" s="310">
        <f t="shared" si="50"/>
        <v>5.7567187499999999E-2</v>
      </c>
      <c r="BN29" s="310">
        <f t="shared" si="50"/>
        <v>5.7567187499999999E-2</v>
      </c>
      <c r="BO29" s="310">
        <f t="shared" si="50"/>
        <v>5.7567187499999999E-2</v>
      </c>
      <c r="BP29" s="310">
        <f t="shared" si="50"/>
        <v>5.7567187499999999E-2</v>
      </c>
      <c r="BQ29" s="310">
        <f t="shared" si="50"/>
        <v>5.7567187499999999E-2</v>
      </c>
      <c r="BR29" s="310">
        <f t="shared" si="51"/>
        <v>5.7567187499999999E-2</v>
      </c>
      <c r="BS29" s="310">
        <f t="shared" si="51"/>
        <v>5.7567187499999999E-2</v>
      </c>
      <c r="BT29" s="310">
        <f t="shared" si="51"/>
        <v>5.7567187499999999E-2</v>
      </c>
      <c r="BU29" s="310">
        <f t="shared" si="51"/>
        <v>5.7567187499999999E-2</v>
      </c>
      <c r="BV29" s="310">
        <f t="shared" si="51"/>
        <v>5.7567187499999999E-2</v>
      </c>
      <c r="BW29" s="310">
        <f t="shared" si="51"/>
        <v>5.7567187499999999E-2</v>
      </c>
      <c r="BX29" s="310">
        <f t="shared" si="51"/>
        <v>5.7567187499999999E-2</v>
      </c>
      <c r="BY29" s="310">
        <f t="shared" si="51"/>
        <v>5.7567187499999999E-2</v>
      </c>
      <c r="BZ29" s="310">
        <f t="shared" si="51"/>
        <v>5.7567187499999999E-2</v>
      </c>
      <c r="CA29" s="310">
        <f t="shared" si="51"/>
        <v>5.7567187499999999E-2</v>
      </c>
      <c r="CB29" s="310">
        <f t="shared" si="52"/>
        <v>5.7567187499999999E-2</v>
      </c>
      <c r="CC29" s="310">
        <f t="shared" si="52"/>
        <v>5.7567187499999999E-2</v>
      </c>
      <c r="CD29" s="310">
        <f t="shared" si="52"/>
        <v>5.7567187499999999E-2</v>
      </c>
      <c r="CE29" s="310">
        <f t="shared" si="52"/>
        <v>5.7567187499999999E-2</v>
      </c>
      <c r="CF29" s="310">
        <f t="shared" si="52"/>
        <v>5.7567187499999999E-2</v>
      </c>
      <c r="CG29" s="310">
        <f t="shared" si="52"/>
        <v>5.7567187499999999E-2</v>
      </c>
      <c r="CH29" s="310">
        <f t="shared" si="52"/>
        <v>5.7567187499999999E-2</v>
      </c>
      <c r="CI29" s="310">
        <f t="shared" si="52"/>
        <v>5.7567187499999999E-2</v>
      </c>
      <c r="CJ29" s="310">
        <f t="shared" si="52"/>
        <v>5.7567187499999999E-2</v>
      </c>
      <c r="CK29" s="310">
        <f t="shared" si="52"/>
        <v>5.7567187499999999E-2</v>
      </c>
      <c r="CL29" s="310">
        <f t="shared" si="53"/>
        <v>5.7567187499999999E-2</v>
      </c>
      <c r="CM29" s="310">
        <f t="shared" si="53"/>
        <v>5.7567187499999999E-2</v>
      </c>
      <c r="CN29" s="310">
        <f t="shared" si="53"/>
        <v>5.7567187499999999E-2</v>
      </c>
      <c r="CO29" s="310">
        <f t="shared" si="53"/>
        <v>5.7567187499999999E-2</v>
      </c>
      <c r="CP29" s="310">
        <f t="shared" si="53"/>
        <v>5.7567187499999999E-2</v>
      </c>
      <c r="CQ29" s="310">
        <f t="shared" si="53"/>
        <v>5.7567187499999999E-2</v>
      </c>
      <c r="CR29" s="310">
        <f t="shared" si="53"/>
        <v>5.7567187499999999E-2</v>
      </c>
      <c r="CS29" s="310">
        <f t="shared" si="53"/>
        <v>5.7567187499999999E-2</v>
      </c>
      <c r="CT29" s="310">
        <f t="shared" si="53"/>
        <v>5.7567187499999999E-2</v>
      </c>
      <c r="CU29" s="310">
        <f t="shared" si="53"/>
        <v>5.7567187499999999E-2</v>
      </c>
      <c r="CV29" s="310">
        <f t="shared" si="54"/>
        <v>5.7567187499999999E-2</v>
      </c>
      <c r="CW29" s="310">
        <f t="shared" si="54"/>
        <v>5.7567187499999999E-2</v>
      </c>
      <c r="CX29" s="310">
        <f t="shared" si="54"/>
        <v>5.7567187499999999E-2</v>
      </c>
      <c r="CY29" s="310">
        <f t="shared" si="54"/>
        <v>5.7567187499999999E-2</v>
      </c>
      <c r="CZ29" s="310">
        <f t="shared" si="54"/>
        <v>5.7567187499999999E-2</v>
      </c>
      <c r="DA29" s="310">
        <f t="shared" si="54"/>
        <v>5.7567187499999999E-2</v>
      </c>
      <c r="DB29" s="310">
        <f t="shared" si="54"/>
        <v>5.7567187499999999E-2</v>
      </c>
      <c r="DC29" s="310">
        <f t="shared" si="54"/>
        <v>5.7567187499999999E-2</v>
      </c>
      <c r="DD29" s="310">
        <f t="shared" si="54"/>
        <v>5.7567187499999999E-2</v>
      </c>
      <c r="DE29" s="310">
        <f t="shared" si="54"/>
        <v>5.7567187499999999E-2</v>
      </c>
      <c r="DF29" s="310">
        <f t="shared" si="55"/>
        <v>5.7567187499999999E-2</v>
      </c>
      <c r="DG29" s="310">
        <f t="shared" si="55"/>
        <v>5.7567187499999999E-2</v>
      </c>
      <c r="DH29" s="310">
        <f t="shared" si="55"/>
        <v>5.7567187499999999E-2</v>
      </c>
      <c r="DI29" s="310">
        <f t="shared" si="55"/>
        <v>5.7567187499999999E-2</v>
      </c>
      <c r="DJ29" s="310">
        <f t="shared" si="55"/>
        <v>5.7567187499999999E-2</v>
      </c>
      <c r="DK29" s="310">
        <f t="shared" si="55"/>
        <v>5.7567187499999999E-2</v>
      </c>
      <c r="DL29" s="310">
        <f t="shared" si="55"/>
        <v>5.7567187499999999E-2</v>
      </c>
      <c r="DM29" s="310">
        <f t="shared" si="55"/>
        <v>5.7567187499999999E-2</v>
      </c>
      <c r="DN29" s="310">
        <f t="shared" si="55"/>
        <v>5.7567187499999999E-2</v>
      </c>
      <c r="DO29" s="310">
        <f t="shared" si="55"/>
        <v>5.7567187499999999E-2</v>
      </c>
      <c r="DP29" s="310">
        <f t="shared" si="56"/>
        <v>5.7567187499999999E-2</v>
      </c>
      <c r="DQ29" s="310">
        <f t="shared" si="56"/>
        <v>5.7567187499999999E-2</v>
      </c>
      <c r="DR29" s="310">
        <f t="shared" si="56"/>
        <v>5.7567187499999999E-2</v>
      </c>
      <c r="DS29" s="310">
        <f t="shared" si="56"/>
        <v>5.7567187499999999E-2</v>
      </c>
      <c r="DT29" s="310">
        <f t="shared" si="56"/>
        <v>5.7567187499999999E-2</v>
      </c>
      <c r="DU29" s="310">
        <f t="shared" si="56"/>
        <v>5.7567187499999999E-2</v>
      </c>
      <c r="DV29" s="310">
        <f t="shared" si="56"/>
        <v>5.7567187499999999E-2</v>
      </c>
      <c r="DW29" s="310">
        <f t="shared" si="56"/>
        <v>5.7567187499999999E-2</v>
      </c>
      <c r="DX29" s="310">
        <f t="shared" si="56"/>
        <v>5.7567187499999999E-2</v>
      </c>
      <c r="DY29" s="310">
        <f t="shared" si="56"/>
        <v>5.7567187499999999E-2</v>
      </c>
      <c r="DZ29" s="310">
        <f t="shared" si="56"/>
        <v>5.7567187499999999E-2</v>
      </c>
      <c r="EA29" s="310">
        <f t="shared" si="56"/>
        <v>5.7567187499999999E-2</v>
      </c>
      <c r="EB29" s="310">
        <f t="shared" si="56"/>
        <v>5.7567187499999999E-2</v>
      </c>
    </row>
    <row r="30" spans="2:133" outlineLevel="1" x14ac:dyDescent="0.25">
      <c r="C30" s="332" t="s">
        <v>559</v>
      </c>
      <c r="D30" s="16">
        <f>Costs!$L$24*Costs!$L$30</f>
        <v>2800000</v>
      </c>
      <c r="G30" s="52" t="s">
        <v>553</v>
      </c>
      <c r="H30" s="29"/>
      <c r="J30" s="82">
        <f t="shared" ref="J30:AO30" si="57">IF(J$7=EOMONTH($D$27,0),$D30,I32)</f>
        <v>2800000</v>
      </c>
      <c r="K30" s="82">
        <f t="shared" si="57"/>
        <v>2498811.875</v>
      </c>
      <c r="L30" s="82">
        <f t="shared" si="57"/>
        <v>2498811.875</v>
      </c>
      <c r="M30" s="82">
        <f t="shared" si="57"/>
        <v>2498811.875</v>
      </c>
      <c r="N30" s="82">
        <f t="shared" si="57"/>
        <v>2498811.875</v>
      </c>
      <c r="O30" s="82">
        <f t="shared" si="57"/>
        <v>2498811.875</v>
      </c>
      <c r="P30" s="82">
        <f t="shared" si="57"/>
        <v>2498811.875</v>
      </c>
      <c r="Q30" s="82">
        <f t="shared" si="57"/>
        <v>2498811.875</v>
      </c>
      <c r="R30" s="82">
        <f t="shared" si="57"/>
        <v>2498811.875</v>
      </c>
      <c r="S30" s="82">
        <f t="shared" si="57"/>
        <v>2498811.875</v>
      </c>
      <c r="T30" s="82">
        <f t="shared" si="57"/>
        <v>2498811.875</v>
      </c>
      <c r="U30" s="82">
        <f t="shared" si="57"/>
        <v>2498811.875</v>
      </c>
      <c r="V30" s="82">
        <f t="shared" si="57"/>
        <v>2498811.875</v>
      </c>
      <c r="W30" s="82">
        <f t="shared" si="57"/>
        <v>2230021.7095146487</v>
      </c>
      <c r="X30" s="82">
        <f t="shared" si="57"/>
        <v>2230021.7095146487</v>
      </c>
      <c r="Y30" s="82">
        <f t="shared" si="57"/>
        <v>2230021.7095146487</v>
      </c>
      <c r="Z30" s="82">
        <f t="shared" si="57"/>
        <v>2230021.7095146487</v>
      </c>
      <c r="AA30" s="82">
        <f t="shared" si="57"/>
        <v>2230021.7095146487</v>
      </c>
      <c r="AB30" s="82">
        <f t="shared" si="57"/>
        <v>2230021.7095146487</v>
      </c>
      <c r="AC30" s="82">
        <f t="shared" si="57"/>
        <v>2230021.7095146487</v>
      </c>
      <c r="AD30" s="82">
        <f t="shared" si="57"/>
        <v>2230021.7095146487</v>
      </c>
      <c r="AE30" s="82">
        <f t="shared" si="57"/>
        <v>2230021.7095146487</v>
      </c>
      <c r="AF30" s="82">
        <f t="shared" si="57"/>
        <v>2230021.7095146487</v>
      </c>
      <c r="AG30" s="82">
        <f t="shared" si="57"/>
        <v>2230021.7095146487</v>
      </c>
      <c r="AH30" s="82">
        <f t="shared" si="57"/>
        <v>2230021.7095146487</v>
      </c>
      <c r="AI30" s="82">
        <f t="shared" si="57"/>
        <v>2230021.7095146487</v>
      </c>
      <c r="AJ30" s="82">
        <f t="shared" si="57"/>
        <v>2230021.7095146487</v>
      </c>
      <c r="AK30" s="82">
        <f t="shared" si="57"/>
        <v>2230021.7095146487</v>
      </c>
      <c r="AL30" s="82">
        <f t="shared" si="57"/>
        <v>2230021.7095146487</v>
      </c>
      <c r="AM30" s="82">
        <f t="shared" si="57"/>
        <v>2230021.7095146487</v>
      </c>
      <c r="AN30" s="82">
        <f t="shared" si="57"/>
        <v>2230021.7095146487</v>
      </c>
      <c r="AO30" s="82">
        <f t="shared" si="57"/>
        <v>2230021.7095146487</v>
      </c>
      <c r="AP30" s="82">
        <f t="shared" ref="AP30:BU30" si="58">IF(AP$7=EOMONTH($D$27,0),$D30,AO32)</f>
        <v>2230021.7095146487</v>
      </c>
      <c r="AQ30" s="82">
        <f t="shared" si="58"/>
        <v>2230021.7095146487</v>
      </c>
      <c r="AR30" s="82">
        <f t="shared" si="58"/>
        <v>2230021.7095146487</v>
      </c>
      <c r="AS30" s="82">
        <f t="shared" si="58"/>
        <v>2230021.7095146487</v>
      </c>
      <c r="AT30" s="82">
        <f t="shared" si="58"/>
        <v>2230021.7095146487</v>
      </c>
      <c r="AU30" s="82">
        <f t="shared" si="58"/>
        <v>2230021.7095146487</v>
      </c>
      <c r="AV30" s="82">
        <f t="shared" si="58"/>
        <v>2230021.7095146487</v>
      </c>
      <c r="AW30" s="82">
        <f t="shared" si="58"/>
        <v>2230021.7095146487</v>
      </c>
      <c r="AX30" s="82">
        <f t="shared" si="58"/>
        <v>2230021.7095146487</v>
      </c>
      <c r="AY30" s="82">
        <f t="shared" si="58"/>
        <v>2230021.7095146487</v>
      </c>
      <c r="AZ30" s="82">
        <f t="shared" si="58"/>
        <v>2230021.7095146487</v>
      </c>
      <c r="BA30" s="82">
        <f t="shared" si="58"/>
        <v>2230021.7095146487</v>
      </c>
      <c r="BB30" s="82">
        <f t="shared" si="58"/>
        <v>2230021.7095146487</v>
      </c>
      <c r="BC30" s="82">
        <f t="shared" si="58"/>
        <v>2230021.7095146487</v>
      </c>
      <c r="BD30" s="82">
        <f t="shared" si="58"/>
        <v>2230021.7095146487</v>
      </c>
      <c r="BE30" s="82">
        <f t="shared" si="58"/>
        <v>2230021.7095146487</v>
      </c>
      <c r="BF30" s="82">
        <f t="shared" si="58"/>
        <v>2230021.7095146487</v>
      </c>
      <c r="BG30" s="82">
        <f t="shared" si="58"/>
        <v>2230021.7095146487</v>
      </c>
      <c r="BH30" s="82">
        <f t="shared" si="58"/>
        <v>2230021.7095146487</v>
      </c>
      <c r="BI30" s="82">
        <f t="shared" si="58"/>
        <v>2230021.7095146487</v>
      </c>
      <c r="BJ30" s="82">
        <f t="shared" si="58"/>
        <v>2230021.7095146487</v>
      </c>
      <c r="BK30" s="82">
        <f t="shared" si="58"/>
        <v>2230021.7095146487</v>
      </c>
      <c r="BL30" s="82">
        <f t="shared" si="58"/>
        <v>2230021.7095146487</v>
      </c>
      <c r="BM30" s="82">
        <f t="shared" si="58"/>
        <v>2230021.7095146487</v>
      </c>
      <c r="BN30" s="82">
        <f t="shared" si="58"/>
        <v>2230021.7095146487</v>
      </c>
      <c r="BO30" s="82">
        <f t="shared" si="58"/>
        <v>2230021.7095146487</v>
      </c>
      <c r="BP30" s="82">
        <f t="shared" si="58"/>
        <v>2230021.7095146487</v>
      </c>
      <c r="BQ30" s="82">
        <f t="shared" si="58"/>
        <v>2230021.7095146487</v>
      </c>
      <c r="BR30" s="82">
        <f t="shared" si="58"/>
        <v>2230021.7095146487</v>
      </c>
      <c r="BS30" s="82">
        <f t="shared" si="58"/>
        <v>2230021.7095146487</v>
      </c>
      <c r="BT30" s="82">
        <f t="shared" si="58"/>
        <v>2230021.7095146487</v>
      </c>
      <c r="BU30" s="82">
        <f t="shared" si="58"/>
        <v>2230021.7095146487</v>
      </c>
      <c r="BV30" s="82">
        <f t="shared" ref="BV30:DA30" si="59">IF(BV$7=EOMONTH($D$27,0),$D30,BU32)</f>
        <v>2230021.7095146487</v>
      </c>
      <c r="BW30" s="82">
        <f t="shared" si="59"/>
        <v>2230021.7095146487</v>
      </c>
      <c r="BX30" s="82">
        <f t="shared" si="59"/>
        <v>2230021.7095146487</v>
      </c>
      <c r="BY30" s="82">
        <f t="shared" si="59"/>
        <v>2230021.7095146487</v>
      </c>
      <c r="BZ30" s="82">
        <f t="shared" si="59"/>
        <v>2230021.7095146487</v>
      </c>
      <c r="CA30" s="82">
        <f t="shared" si="59"/>
        <v>2230021.7095146487</v>
      </c>
      <c r="CB30" s="82">
        <f t="shared" si="59"/>
        <v>2230021.7095146487</v>
      </c>
      <c r="CC30" s="82">
        <f t="shared" si="59"/>
        <v>2230021.7095146487</v>
      </c>
      <c r="CD30" s="82">
        <f t="shared" si="59"/>
        <v>2230021.7095146487</v>
      </c>
      <c r="CE30" s="82">
        <f t="shared" si="59"/>
        <v>2230021.7095146487</v>
      </c>
      <c r="CF30" s="82">
        <f t="shared" si="59"/>
        <v>2230021.7095146487</v>
      </c>
      <c r="CG30" s="82">
        <f t="shared" si="59"/>
        <v>2230021.7095146487</v>
      </c>
      <c r="CH30" s="82">
        <f t="shared" si="59"/>
        <v>2230021.7095146487</v>
      </c>
      <c r="CI30" s="82">
        <f t="shared" si="59"/>
        <v>2230021.7095146487</v>
      </c>
      <c r="CJ30" s="82">
        <f t="shared" si="59"/>
        <v>2230021.7095146487</v>
      </c>
      <c r="CK30" s="82">
        <f t="shared" si="59"/>
        <v>2230021.7095146487</v>
      </c>
      <c r="CL30" s="82">
        <f t="shared" si="59"/>
        <v>2230021.7095146487</v>
      </c>
      <c r="CM30" s="82">
        <f t="shared" si="59"/>
        <v>2230021.7095146487</v>
      </c>
      <c r="CN30" s="82">
        <f t="shared" si="59"/>
        <v>2230021.7095146487</v>
      </c>
      <c r="CO30" s="82">
        <f t="shared" si="59"/>
        <v>2230021.7095146487</v>
      </c>
      <c r="CP30" s="82">
        <f t="shared" si="59"/>
        <v>2230021.7095146487</v>
      </c>
      <c r="CQ30" s="82">
        <f t="shared" si="59"/>
        <v>2230021.7095146487</v>
      </c>
      <c r="CR30" s="82">
        <f t="shared" si="59"/>
        <v>2230021.7095146487</v>
      </c>
      <c r="CS30" s="82">
        <f t="shared" si="59"/>
        <v>2230021.7095146487</v>
      </c>
      <c r="CT30" s="82">
        <f t="shared" si="59"/>
        <v>2230021.7095146487</v>
      </c>
      <c r="CU30" s="82">
        <f t="shared" si="59"/>
        <v>2230021.7095146487</v>
      </c>
      <c r="CV30" s="82">
        <f t="shared" si="59"/>
        <v>2230021.7095146487</v>
      </c>
      <c r="CW30" s="82">
        <f t="shared" si="59"/>
        <v>2230021.7095146487</v>
      </c>
      <c r="CX30" s="82">
        <f t="shared" si="59"/>
        <v>2230021.7095146487</v>
      </c>
      <c r="CY30" s="82">
        <f t="shared" si="59"/>
        <v>2230021.7095146487</v>
      </c>
      <c r="CZ30" s="82">
        <f t="shared" si="59"/>
        <v>2230021.7095146487</v>
      </c>
      <c r="DA30" s="82">
        <f t="shared" si="59"/>
        <v>2230021.7095146487</v>
      </c>
      <c r="DB30" s="82">
        <f t="shared" ref="DB30:EB30" si="60">IF(DB$7=EOMONTH($D$27,0),$D30,DA32)</f>
        <v>2230021.7095146487</v>
      </c>
      <c r="DC30" s="82">
        <f t="shared" si="60"/>
        <v>2230021.7095146487</v>
      </c>
      <c r="DD30" s="82">
        <f t="shared" si="60"/>
        <v>2230021.7095146487</v>
      </c>
      <c r="DE30" s="82">
        <f t="shared" si="60"/>
        <v>2230021.7095146487</v>
      </c>
      <c r="DF30" s="82">
        <f t="shared" si="60"/>
        <v>2230021.7095146487</v>
      </c>
      <c r="DG30" s="82">
        <f t="shared" si="60"/>
        <v>2230021.7095146487</v>
      </c>
      <c r="DH30" s="82">
        <f t="shared" si="60"/>
        <v>2230021.7095146487</v>
      </c>
      <c r="DI30" s="82">
        <f t="shared" si="60"/>
        <v>2230021.7095146487</v>
      </c>
      <c r="DJ30" s="82">
        <f t="shared" si="60"/>
        <v>2230021.7095146487</v>
      </c>
      <c r="DK30" s="82">
        <f t="shared" si="60"/>
        <v>2230021.7095146487</v>
      </c>
      <c r="DL30" s="82">
        <f t="shared" si="60"/>
        <v>2230021.7095146487</v>
      </c>
      <c r="DM30" s="82">
        <f t="shared" si="60"/>
        <v>2230021.7095146487</v>
      </c>
      <c r="DN30" s="82">
        <f t="shared" si="60"/>
        <v>2230021.7095146487</v>
      </c>
      <c r="DO30" s="82">
        <f t="shared" si="60"/>
        <v>2230021.7095146487</v>
      </c>
      <c r="DP30" s="82">
        <f t="shared" si="60"/>
        <v>2230021.7095146487</v>
      </c>
      <c r="DQ30" s="82">
        <f t="shared" si="60"/>
        <v>2230021.7095146487</v>
      </c>
      <c r="DR30" s="82">
        <f t="shared" si="60"/>
        <v>2230021.7095146487</v>
      </c>
      <c r="DS30" s="82">
        <f t="shared" si="60"/>
        <v>2230021.7095146487</v>
      </c>
      <c r="DT30" s="82">
        <f t="shared" si="60"/>
        <v>2230021.7095146487</v>
      </c>
      <c r="DU30" s="82">
        <f t="shared" si="60"/>
        <v>2230021.7095146487</v>
      </c>
      <c r="DV30" s="82">
        <f t="shared" si="60"/>
        <v>2230021.7095146487</v>
      </c>
      <c r="DW30" s="82">
        <f t="shared" si="60"/>
        <v>2230021.7095146487</v>
      </c>
      <c r="DX30" s="82">
        <f t="shared" si="60"/>
        <v>2230021.7095146487</v>
      </c>
      <c r="DY30" s="82">
        <f t="shared" si="60"/>
        <v>2230021.7095146487</v>
      </c>
      <c r="DZ30" s="82">
        <f t="shared" si="60"/>
        <v>2230021.7095146487</v>
      </c>
      <c r="EA30" s="82">
        <f t="shared" si="60"/>
        <v>2230021.7095146487</v>
      </c>
      <c r="EB30" s="82">
        <f t="shared" si="60"/>
        <v>2230021.7095146487</v>
      </c>
      <c r="EC30" s="82"/>
    </row>
    <row r="31" spans="2:133" outlineLevel="1" x14ac:dyDescent="0.25">
      <c r="C31" s="333" t="s">
        <v>558</v>
      </c>
      <c r="G31" s="52" t="s">
        <v>553</v>
      </c>
      <c r="H31" s="46">
        <f t="shared" ref="H31" si="61">SUM(J31:EB31)</f>
        <v>569978.29048535158</v>
      </c>
      <c r="J31" s="82">
        <f>J30*SUM(J28:J29)*J27</f>
        <v>301188.125</v>
      </c>
      <c r="K31" s="82">
        <f t="shared" ref="K31:BV31" si="62">K30*SUM(K28:K29)*K27</f>
        <v>0</v>
      </c>
      <c r="L31" s="82">
        <f t="shared" si="62"/>
        <v>0</v>
      </c>
      <c r="M31" s="82">
        <f t="shared" si="62"/>
        <v>0</v>
      </c>
      <c r="N31" s="82">
        <f t="shared" si="62"/>
        <v>0</v>
      </c>
      <c r="O31" s="82">
        <f t="shared" si="62"/>
        <v>0</v>
      </c>
      <c r="P31" s="82">
        <f t="shared" si="62"/>
        <v>0</v>
      </c>
      <c r="Q31" s="82">
        <f t="shared" si="62"/>
        <v>0</v>
      </c>
      <c r="R31" s="82">
        <f t="shared" si="62"/>
        <v>0</v>
      </c>
      <c r="S31" s="82">
        <f t="shared" si="62"/>
        <v>0</v>
      </c>
      <c r="T31" s="82">
        <f t="shared" si="62"/>
        <v>0</v>
      </c>
      <c r="U31" s="82">
        <f t="shared" si="62"/>
        <v>0</v>
      </c>
      <c r="V31" s="82">
        <f t="shared" si="62"/>
        <v>268790.16548535152</v>
      </c>
      <c r="W31" s="82">
        <f t="shared" si="62"/>
        <v>0</v>
      </c>
      <c r="X31" s="82">
        <f t="shared" si="62"/>
        <v>0</v>
      </c>
      <c r="Y31" s="82">
        <f t="shared" si="62"/>
        <v>0</v>
      </c>
      <c r="Z31" s="82">
        <f t="shared" si="62"/>
        <v>0</v>
      </c>
      <c r="AA31" s="82">
        <f t="shared" si="62"/>
        <v>0</v>
      </c>
      <c r="AB31" s="82">
        <f t="shared" si="62"/>
        <v>0</v>
      </c>
      <c r="AC31" s="82">
        <f t="shared" si="62"/>
        <v>0</v>
      </c>
      <c r="AD31" s="82">
        <f t="shared" si="62"/>
        <v>0</v>
      </c>
      <c r="AE31" s="82">
        <f t="shared" si="62"/>
        <v>0</v>
      </c>
      <c r="AF31" s="82">
        <f t="shared" si="62"/>
        <v>0</v>
      </c>
      <c r="AG31" s="82">
        <f t="shared" si="62"/>
        <v>0</v>
      </c>
      <c r="AH31" s="82">
        <f t="shared" si="62"/>
        <v>0</v>
      </c>
      <c r="AI31" s="82">
        <f t="shared" si="62"/>
        <v>0</v>
      </c>
      <c r="AJ31" s="82">
        <f t="shared" si="62"/>
        <v>0</v>
      </c>
      <c r="AK31" s="82">
        <f t="shared" si="62"/>
        <v>0</v>
      </c>
      <c r="AL31" s="82">
        <f t="shared" si="62"/>
        <v>0</v>
      </c>
      <c r="AM31" s="82">
        <f t="shared" si="62"/>
        <v>0</v>
      </c>
      <c r="AN31" s="82">
        <f t="shared" si="62"/>
        <v>0</v>
      </c>
      <c r="AO31" s="82">
        <f t="shared" si="62"/>
        <v>0</v>
      </c>
      <c r="AP31" s="82">
        <f t="shared" si="62"/>
        <v>0</v>
      </c>
      <c r="AQ31" s="82">
        <f t="shared" si="62"/>
        <v>0</v>
      </c>
      <c r="AR31" s="82">
        <f t="shared" si="62"/>
        <v>0</v>
      </c>
      <c r="AS31" s="82">
        <f t="shared" si="62"/>
        <v>0</v>
      </c>
      <c r="AT31" s="82">
        <f t="shared" si="62"/>
        <v>0</v>
      </c>
      <c r="AU31" s="82">
        <f t="shared" si="62"/>
        <v>0</v>
      </c>
      <c r="AV31" s="82">
        <f t="shared" si="62"/>
        <v>0</v>
      </c>
      <c r="AW31" s="82">
        <f t="shared" si="62"/>
        <v>0</v>
      </c>
      <c r="AX31" s="82">
        <f t="shared" si="62"/>
        <v>0</v>
      </c>
      <c r="AY31" s="82">
        <f t="shared" si="62"/>
        <v>0</v>
      </c>
      <c r="AZ31" s="82">
        <f t="shared" si="62"/>
        <v>0</v>
      </c>
      <c r="BA31" s="82">
        <f t="shared" si="62"/>
        <v>0</v>
      </c>
      <c r="BB31" s="82">
        <f t="shared" si="62"/>
        <v>0</v>
      </c>
      <c r="BC31" s="82">
        <f t="shared" si="62"/>
        <v>0</v>
      </c>
      <c r="BD31" s="82">
        <f t="shared" si="62"/>
        <v>0</v>
      </c>
      <c r="BE31" s="82">
        <f t="shared" si="62"/>
        <v>0</v>
      </c>
      <c r="BF31" s="82">
        <f t="shared" si="62"/>
        <v>0</v>
      </c>
      <c r="BG31" s="82">
        <f t="shared" si="62"/>
        <v>0</v>
      </c>
      <c r="BH31" s="82">
        <f t="shared" si="62"/>
        <v>0</v>
      </c>
      <c r="BI31" s="82">
        <f t="shared" si="62"/>
        <v>0</v>
      </c>
      <c r="BJ31" s="82">
        <f t="shared" si="62"/>
        <v>0</v>
      </c>
      <c r="BK31" s="82">
        <f t="shared" si="62"/>
        <v>0</v>
      </c>
      <c r="BL31" s="82">
        <f t="shared" si="62"/>
        <v>0</v>
      </c>
      <c r="BM31" s="82">
        <f t="shared" si="62"/>
        <v>0</v>
      </c>
      <c r="BN31" s="82">
        <f t="shared" si="62"/>
        <v>0</v>
      </c>
      <c r="BO31" s="82">
        <f t="shared" si="62"/>
        <v>0</v>
      </c>
      <c r="BP31" s="82">
        <f t="shared" si="62"/>
        <v>0</v>
      </c>
      <c r="BQ31" s="82">
        <f t="shared" si="62"/>
        <v>0</v>
      </c>
      <c r="BR31" s="82">
        <f t="shared" si="62"/>
        <v>0</v>
      </c>
      <c r="BS31" s="82">
        <f t="shared" si="62"/>
        <v>0</v>
      </c>
      <c r="BT31" s="82">
        <f t="shared" si="62"/>
        <v>0</v>
      </c>
      <c r="BU31" s="82">
        <f t="shared" si="62"/>
        <v>0</v>
      </c>
      <c r="BV31" s="82">
        <f t="shared" si="62"/>
        <v>0</v>
      </c>
      <c r="BW31" s="82">
        <f t="shared" ref="BW31:EB31" si="63">BW30*SUM(BW28:BW29)*BW27</f>
        <v>0</v>
      </c>
      <c r="BX31" s="82">
        <f t="shared" si="63"/>
        <v>0</v>
      </c>
      <c r="BY31" s="82">
        <f t="shared" si="63"/>
        <v>0</v>
      </c>
      <c r="BZ31" s="82">
        <f t="shared" si="63"/>
        <v>0</v>
      </c>
      <c r="CA31" s="82">
        <f t="shared" si="63"/>
        <v>0</v>
      </c>
      <c r="CB31" s="82">
        <f t="shared" si="63"/>
        <v>0</v>
      </c>
      <c r="CC31" s="82">
        <f t="shared" si="63"/>
        <v>0</v>
      </c>
      <c r="CD31" s="82">
        <f t="shared" si="63"/>
        <v>0</v>
      </c>
      <c r="CE31" s="82">
        <f t="shared" si="63"/>
        <v>0</v>
      </c>
      <c r="CF31" s="82">
        <f t="shared" si="63"/>
        <v>0</v>
      </c>
      <c r="CG31" s="82">
        <f t="shared" si="63"/>
        <v>0</v>
      </c>
      <c r="CH31" s="82">
        <f t="shared" si="63"/>
        <v>0</v>
      </c>
      <c r="CI31" s="82">
        <f t="shared" si="63"/>
        <v>0</v>
      </c>
      <c r="CJ31" s="82">
        <f t="shared" si="63"/>
        <v>0</v>
      </c>
      <c r="CK31" s="82">
        <f t="shared" si="63"/>
        <v>0</v>
      </c>
      <c r="CL31" s="82">
        <f t="shared" si="63"/>
        <v>0</v>
      </c>
      <c r="CM31" s="82">
        <f t="shared" si="63"/>
        <v>0</v>
      </c>
      <c r="CN31" s="82">
        <f t="shared" si="63"/>
        <v>0</v>
      </c>
      <c r="CO31" s="82">
        <f t="shared" si="63"/>
        <v>0</v>
      </c>
      <c r="CP31" s="82">
        <f t="shared" si="63"/>
        <v>0</v>
      </c>
      <c r="CQ31" s="82">
        <f t="shared" si="63"/>
        <v>0</v>
      </c>
      <c r="CR31" s="82">
        <f t="shared" si="63"/>
        <v>0</v>
      </c>
      <c r="CS31" s="82">
        <f t="shared" si="63"/>
        <v>0</v>
      </c>
      <c r="CT31" s="82">
        <f t="shared" si="63"/>
        <v>0</v>
      </c>
      <c r="CU31" s="82">
        <f t="shared" si="63"/>
        <v>0</v>
      </c>
      <c r="CV31" s="82">
        <f t="shared" si="63"/>
        <v>0</v>
      </c>
      <c r="CW31" s="82">
        <f t="shared" si="63"/>
        <v>0</v>
      </c>
      <c r="CX31" s="82">
        <f t="shared" si="63"/>
        <v>0</v>
      </c>
      <c r="CY31" s="82">
        <f t="shared" si="63"/>
        <v>0</v>
      </c>
      <c r="CZ31" s="82">
        <f t="shared" si="63"/>
        <v>0</v>
      </c>
      <c r="DA31" s="82">
        <f t="shared" si="63"/>
        <v>0</v>
      </c>
      <c r="DB31" s="82">
        <f t="shared" si="63"/>
        <v>0</v>
      </c>
      <c r="DC31" s="82">
        <f t="shared" si="63"/>
        <v>0</v>
      </c>
      <c r="DD31" s="82">
        <f t="shared" si="63"/>
        <v>0</v>
      </c>
      <c r="DE31" s="82">
        <f t="shared" si="63"/>
        <v>0</v>
      </c>
      <c r="DF31" s="82">
        <f t="shared" si="63"/>
        <v>0</v>
      </c>
      <c r="DG31" s="82">
        <f t="shared" si="63"/>
        <v>0</v>
      </c>
      <c r="DH31" s="82">
        <f t="shared" si="63"/>
        <v>0</v>
      </c>
      <c r="DI31" s="82">
        <f t="shared" si="63"/>
        <v>0</v>
      </c>
      <c r="DJ31" s="82">
        <f t="shared" si="63"/>
        <v>0</v>
      </c>
      <c r="DK31" s="82">
        <f t="shared" si="63"/>
        <v>0</v>
      </c>
      <c r="DL31" s="82">
        <f t="shared" si="63"/>
        <v>0</v>
      </c>
      <c r="DM31" s="82">
        <f t="shared" si="63"/>
        <v>0</v>
      </c>
      <c r="DN31" s="82">
        <f t="shared" si="63"/>
        <v>0</v>
      </c>
      <c r="DO31" s="82">
        <f t="shared" si="63"/>
        <v>0</v>
      </c>
      <c r="DP31" s="82">
        <f t="shared" si="63"/>
        <v>0</v>
      </c>
      <c r="DQ31" s="82">
        <f t="shared" si="63"/>
        <v>0</v>
      </c>
      <c r="DR31" s="82">
        <f t="shared" si="63"/>
        <v>0</v>
      </c>
      <c r="DS31" s="82">
        <f t="shared" si="63"/>
        <v>0</v>
      </c>
      <c r="DT31" s="82">
        <f t="shared" si="63"/>
        <v>0</v>
      </c>
      <c r="DU31" s="82">
        <f t="shared" si="63"/>
        <v>0</v>
      </c>
      <c r="DV31" s="82">
        <f t="shared" si="63"/>
        <v>0</v>
      </c>
      <c r="DW31" s="82">
        <f t="shared" si="63"/>
        <v>0</v>
      </c>
      <c r="DX31" s="82">
        <f t="shared" si="63"/>
        <v>0</v>
      </c>
      <c r="DY31" s="82">
        <f t="shared" si="63"/>
        <v>0</v>
      </c>
      <c r="DZ31" s="82">
        <f t="shared" si="63"/>
        <v>0</v>
      </c>
      <c r="EA31" s="82">
        <f t="shared" si="63"/>
        <v>0</v>
      </c>
      <c r="EB31" s="82">
        <f t="shared" si="63"/>
        <v>0</v>
      </c>
    </row>
    <row r="32" spans="2:133" outlineLevel="1" x14ac:dyDescent="0.25">
      <c r="C32" s="333" t="s">
        <v>561</v>
      </c>
      <c r="G32" s="52" t="s">
        <v>553</v>
      </c>
      <c r="H32" s="29"/>
      <c r="I32" s="129"/>
      <c r="J32" s="82">
        <f>J30-J31</f>
        <v>2498811.875</v>
      </c>
      <c r="K32" s="82">
        <f t="shared" ref="K32:BV32" si="64">K30-K31</f>
        <v>2498811.875</v>
      </c>
      <c r="L32" s="82">
        <f t="shared" si="64"/>
        <v>2498811.875</v>
      </c>
      <c r="M32" s="82">
        <f t="shared" si="64"/>
        <v>2498811.875</v>
      </c>
      <c r="N32" s="82">
        <f t="shared" si="64"/>
        <v>2498811.875</v>
      </c>
      <c r="O32" s="82">
        <f t="shared" si="64"/>
        <v>2498811.875</v>
      </c>
      <c r="P32" s="82">
        <f t="shared" si="64"/>
        <v>2498811.875</v>
      </c>
      <c r="Q32" s="82">
        <f t="shared" si="64"/>
        <v>2498811.875</v>
      </c>
      <c r="R32" s="82">
        <f t="shared" si="64"/>
        <v>2498811.875</v>
      </c>
      <c r="S32" s="82">
        <f t="shared" si="64"/>
        <v>2498811.875</v>
      </c>
      <c r="T32" s="82">
        <f t="shared" si="64"/>
        <v>2498811.875</v>
      </c>
      <c r="U32" s="82">
        <f t="shared" si="64"/>
        <v>2498811.875</v>
      </c>
      <c r="V32" s="82">
        <f t="shared" si="64"/>
        <v>2230021.7095146487</v>
      </c>
      <c r="W32" s="82">
        <f t="shared" si="64"/>
        <v>2230021.7095146487</v>
      </c>
      <c r="X32" s="82">
        <f t="shared" si="64"/>
        <v>2230021.7095146487</v>
      </c>
      <c r="Y32" s="82">
        <f t="shared" si="64"/>
        <v>2230021.7095146487</v>
      </c>
      <c r="Z32" s="82">
        <f t="shared" si="64"/>
        <v>2230021.7095146487</v>
      </c>
      <c r="AA32" s="82">
        <f t="shared" si="64"/>
        <v>2230021.7095146487</v>
      </c>
      <c r="AB32" s="82">
        <f t="shared" si="64"/>
        <v>2230021.7095146487</v>
      </c>
      <c r="AC32" s="82">
        <f t="shared" si="64"/>
        <v>2230021.7095146487</v>
      </c>
      <c r="AD32" s="82">
        <f t="shared" si="64"/>
        <v>2230021.7095146487</v>
      </c>
      <c r="AE32" s="82">
        <f t="shared" si="64"/>
        <v>2230021.7095146487</v>
      </c>
      <c r="AF32" s="82">
        <f t="shared" si="64"/>
        <v>2230021.7095146487</v>
      </c>
      <c r="AG32" s="82">
        <f t="shared" si="64"/>
        <v>2230021.7095146487</v>
      </c>
      <c r="AH32" s="82">
        <f t="shared" si="64"/>
        <v>2230021.7095146487</v>
      </c>
      <c r="AI32" s="82">
        <f t="shared" si="64"/>
        <v>2230021.7095146487</v>
      </c>
      <c r="AJ32" s="82">
        <f t="shared" si="64"/>
        <v>2230021.7095146487</v>
      </c>
      <c r="AK32" s="82">
        <f t="shared" si="64"/>
        <v>2230021.7095146487</v>
      </c>
      <c r="AL32" s="82">
        <f t="shared" si="64"/>
        <v>2230021.7095146487</v>
      </c>
      <c r="AM32" s="82">
        <f t="shared" si="64"/>
        <v>2230021.7095146487</v>
      </c>
      <c r="AN32" s="82">
        <f t="shared" si="64"/>
        <v>2230021.7095146487</v>
      </c>
      <c r="AO32" s="82">
        <f t="shared" si="64"/>
        <v>2230021.7095146487</v>
      </c>
      <c r="AP32" s="82">
        <f t="shared" si="64"/>
        <v>2230021.7095146487</v>
      </c>
      <c r="AQ32" s="82">
        <f t="shared" si="64"/>
        <v>2230021.7095146487</v>
      </c>
      <c r="AR32" s="82">
        <f t="shared" si="64"/>
        <v>2230021.7095146487</v>
      </c>
      <c r="AS32" s="82">
        <f t="shared" si="64"/>
        <v>2230021.7095146487</v>
      </c>
      <c r="AT32" s="82">
        <f t="shared" si="64"/>
        <v>2230021.7095146487</v>
      </c>
      <c r="AU32" s="82">
        <f t="shared" si="64"/>
        <v>2230021.7095146487</v>
      </c>
      <c r="AV32" s="82">
        <f t="shared" si="64"/>
        <v>2230021.7095146487</v>
      </c>
      <c r="AW32" s="82">
        <f t="shared" si="64"/>
        <v>2230021.7095146487</v>
      </c>
      <c r="AX32" s="82">
        <f t="shared" si="64"/>
        <v>2230021.7095146487</v>
      </c>
      <c r="AY32" s="82">
        <f t="shared" si="64"/>
        <v>2230021.7095146487</v>
      </c>
      <c r="AZ32" s="82">
        <f t="shared" si="64"/>
        <v>2230021.7095146487</v>
      </c>
      <c r="BA32" s="82">
        <f t="shared" si="64"/>
        <v>2230021.7095146487</v>
      </c>
      <c r="BB32" s="82">
        <f t="shared" si="64"/>
        <v>2230021.7095146487</v>
      </c>
      <c r="BC32" s="82">
        <f t="shared" si="64"/>
        <v>2230021.7095146487</v>
      </c>
      <c r="BD32" s="82">
        <f t="shared" si="64"/>
        <v>2230021.7095146487</v>
      </c>
      <c r="BE32" s="82">
        <f t="shared" si="64"/>
        <v>2230021.7095146487</v>
      </c>
      <c r="BF32" s="82">
        <f t="shared" si="64"/>
        <v>2230021.7095146487</v>
      </c>
      <c r="BG32" s="82">
        <f t="shared" si="64"/>
        <v>2230021.7095146487</v>
      </c>
      <c r="BH32" s="82">
        <f t="shared" si="64"/>
        <v>2230021.7095146487</v>
      </c>
      <c r="BI32" s="82">
        <f t="shared" si="64"/>
        <v>2230021.7095146487</v>
      </c>
      <c r="BJ32" s="82">
        <f t="shared" si="64"/>
        <v>2230021.7095146487</v>
      </c>
      <c r="BK32" s="82">
        <f t="shared" si="64"/>
        <v>2230021.7095146487</v>
      </c>
      <c r="BL32" s="82">
        <f t="shared" si="64"/>
        <v>2230021.7095146487</v>
      </c>
      <c r="BM32" s="82">
        <f t="shared" si="64"/>
        <v>2230021.7095146487</v>
      </c>
      <c r="BN32" s="82">
        <f t="shared" si="64"/>
        <v>2230021.7095146487</v>
      </c>
      <c r="BO32" s="82">
        <f t="shared" si="64"/>
        <v>2230021.7095146487</v>
      </c>
      <c r="BP32" s="82">
        <f t="shared" si="64"/>
        <v>2230021.7095146487</v>
      </c>
      <c r="BQ32" s="82">
        <f t="shared" si="64"/>
        <v>2230021.7095146487</v>
      </c>
      <c r="BR32" s="82">
        <f t="shared" si="64"/>
        <v>2230021.7095146487</v>
      </c>
      <c r="BS32" s="82">
        <f t="shared" si="64"/>
        <v>2230021.7095146487</v>
      </c>
      <c r="BT32" s="82">
        <f t="shared" si="64"/>
        <v>2230021.7095146487</v>
      </c>
      <c r="BU32" s="82">
        <f t="shared" si="64"/>
        <v>2230021.7095146487</v>
      </c>
      <c r="BV32" s="82">
        <f t="shared" si="64"/>
        <v>2230021.7095146487</v>
      </c>
      <c r="BW32" s="82">
        <f t="shared" ref="BW32:EB32" si="65">BW30-BW31</f>
        <v>2230021.7095146487</v>
      </c>
      <c r="BX32" s="82">
        <f t="shared" si="65"/>
        <v>2230021.7095146487</v>
      </c>
      <c r="BY32" s="82">
        <f t="shared" si="65"/>
        <v>2230021.7095146487</v>
      </c>
      <c r="BZ32" s="82">
        <f t="shared" si="65"/>
        <v>2230021.7095146487</v>
      </c>
      <c r="CA32" s="82">
        <f t="shared" si="65"/>
        <v>2230021.7095146487</v>
      </c>
      <c r="CB32" s="82">
        <f t="shared" si="65"/>
        <v>2230021.7095146487</v>
      </c>
      <c r="CC32" s="82">
        <f t="shared" si="65"/>
        <v>2230021.7095146487</v>
      </c>
      <c r="CD32" s="82">
        <f t="shared" si="65"/>
        <v>2230021.7095146487</v>
      </c>
      <c r="CE32" s="82">
        <f t="shared" si="65"/>
        <v>2230021.7095146487</v>
      </c>
      <c r="CF32" s="82">
        <f t="shared" si="65"/>
        <v>2230021.7095146487</v>
      </c>
      <c r="CG32" s="82">
        <f t="shared" si="65"/>
        <v>2230021.7095146487</v>
      </c>
      <c r="CH32" s="82">
        <f t="shared" si="65"/>
        <v>2230021.7095146487</v>
      </c>
      <c r="CI32" s="82">
        <f t="shared" si="65"/>
        <v>2230021.7095146487</v>
      </c>
      <c r="CJ32" s="82">
        <f t="shared" si="65"/>
        <v>2230021.7095146487</v>
      </c>
      <c r="CK32" s="82">
        <f t="shared" si="65"/>
        <v>2230021.7095146487</v>
      </c>
      <c r="CL32" s="82">
        <f t="shared" si="65"/>
        <v>2230021.7095146487</v>
      </c>
      <c r="CM32" s="82">
        <f t="shared" si="65"/>
        <v>2230021.7095146487</v>
      </c>
      <c r="CN32" s="82">
        <f t="shared" si="65"/>
        <v>2230021.7095146487</v>
      </c>
      <c r="CO32" s="82">
        <f t="shared" si="65"/>
        <v>2230021.7095146487</v>
      </c>
      <c r="CP32" s="82">
        <f t="shared" si="65"/>
        <v>2230021.7095146487</v>
      </c>
      <c r="CQ32" s="82">
        <f t="shared" si="65"/>
        <v>2230021.7095146487</v>
      </c>
      <c r="CR32" s="82">
        <f t="shared" si="65"/>
        <v>2230021.7095146487</v>
      </c>
      <c r="CS32" s="82">
        <f t="shared" si="65"/>
        <v>2230021.7095146487</v>
      </c>
      <c r="CT32" s="82">
        <f t="shared" si="65"/>
        <v>2230021.7095146487</v>
      </c>
      <c r="CU32" s="82">
        <f t="shared" si="65"/>
        <v>2230021.7095146487</v>
      </c>
      <c r="CV32" s="82">
        <f t="shared" si="65"/>
        <v>2230021.7095146487</v>
      </c>
      <c r="CW32" s="82">
        <f t="shared" si="65"/>
        <v>2230021.7095146487</v>
      </c>
      <c r="CX32" s="82">
        <f t="shared" si="65"/>
        <v>2230021.7095146487</v>
      </c>
      <c r="CY32" s="82">
        <f t="shared" si="65"/>
        <v>2230021.7095146487</v>
      </c>
      <c r="CZ32" s="82">
        <f t="shared" si="65"/>
        <v>2230021.7095146487</v>
      </c>
      <c r="DA32" s="82">
        <f t="shared" si="65"/>
        <v>2230021.7095146487</v>
      </c>
      <c r="DB32" s="82">
        <f t="shared" si="65"/>
        <v>2230021.7095146487</v>
      </c>
      <c r="DC32" s="82">
        <f t="shared" si="65"/>
        <v>2230021.7095146487</v>
      </c>
      <c r="DD32" s="82">
        <f t="shared" si="65"/>
        <v>2230021.7095146487</v>
      </c>
      <c r="DE32" s="82">
        <f t="shared" si="65"/>
        <v>2230021.7095146487</v>
      </c>
      <c r="DF32" s="82">
        <f t="shared" si="65"/>
        <v>2230021.7095146487</v>
      </c>
      <c r="DG32" s="82">
        <f t="shared" si="65"/>
        <v>2230021.7095146487</v>
      </c>
      <c r="DH32" s="82">
        <f t="shared" si="65"/>
        <v>2230021.7095146487</v>
      </c>
      <c r="DI32" s="82">
        <f t="shared" si="65"/>
        <v>2230021.7095146487</v>
      </c>
      <c r="DJ32" s="82">
        <f t="shared" si="65"/>
        <v>2230021.7095146487</v>
      </c>
      <c r="DK32" s="82">
        <f t="shared" si="65"/>
        <v>2230021.7095146487</v>
      </c>
      <c r="DL32" s="82">
        <f t="shared" si="65"/>
        <v>2230021.7095146487</v>
      </c>
      <c r="DM32" s="82">
        <f t="shared" si="65"/>
        <v>2230021.7095146487</v>
      </c>
      <c r="DN32" s="82">
        <f t="shared" si="65"/>
        <v>2230021.7095146487</v>
      </c>
      <c r="DO32" s="82">
        <f t="shared" si="65"/>
        <v>2230021.7095146487</v>
      </c>
      <c r="DP32" s="82">
        <f t="shared" si="65"/>
        <v>2230021.7095146487</v>
      </c>
      <c r="DQ32" s="82">
        <f t="shared" si="65"/>
        <v>2230021.7095146487</v>
      </c>
      <c r="DR32" s="82">
        <f t="shared" si="65"/>
        <v>2230021.7095146487</v>
      </c>
      <c r="DS32" s="82">
        <f t="shared" si="65"/>
        <v>2230021.7095146487</v>
      </c>
      <c r="DT32" s="82">
        <f t="shared" si="65"/>
        <v>2230021.7095146487</v>
      </c>
      <c r="DU32" s="82">
        <f t="shared" si="65"/>
        <v>2230021.7095146487</v>
      </c>
      <c r="DV32" s="82">
        <f t="shared" si="65"/>
        <v>2230021.7095146487</v>
      </c>
      <c r="DW32" s="82">
        <f t="shared" si="65"/>
        <v>2230021.7095146487</v>
      </c>
      <c r="DX32" s="82">
        <f t="shared" si="65"/>
        <v>2230021.7095146487</v>
      </c>
      <c r="DY32" s="82">
        <f t="shared" si="65"/>
        <v>2230021.7095146487</v>
      </c>
      <c r="DZ32" s="82">
        <f t="shared" si="65"/>
        <v>2230021.7095146487</v>
      </c>
      <c r="EA32" s="82">
        <f t="shared" si="65"/>
        <v>2230021.7095146487</v>
      </c>
      <c r="EB32" s="82">
        <f t="shared" si="65"/>
        <v>2230021.7095146487</v>
      </c>
    </row>
    <row r="33" spans="2:132" outlineLevel="1" x14ac:dyDescent="0.25">
      <c r="C33" s="318" t="s">
        <v>557</v>
      </c>
      <c r="D33" s="31">
        <f>Costs!$L$39</f>
        <v>1.9</v>
      </c>
      <c r="G33" s="52" t="s">
        <v>220</v>
      </c>
      <c r="H33" s="29"/>
      <c r="J33" s="312">
        <f>$D33</f>
        <v>1.9</v>
      </c>
      <c r="K33" s="312">
        <f t="shared" ref="K33:BU33" si="66">$D33</f>
        <v>1.9</v>
      </c>
      <c r="L33" s="312">
        <f t="shared" si="66"/>
        <v>1.9</v>
      </c>
      <c r="M33" s="312">
        <f t="shared" si="66"/>
        <v>1.9</v>
      </c>
      <c r="N33" s="312">
        <f t="shared" si="66"/>
        <v>1.9</v>
      </c>
      <c r="O33" s="312">
        <f t="shared" si="66"/>
        <v>1.9</v>
      </c>
      <c r="P33" s="312">
        <f t="shared" si="66"/>
        <v>1.9</v>
      </c>
      <c r="Q33" s="312">
        <f t="shared" si="66"/>
        <v>1.9</v>
      </c>
      <c r="R33" s="312">
        <f t="shared" si="66"/>
        <v>1.9</v>
      </c>
      <c r="S33" s="312">
        <f t="shared" si="66"/>
        <v>1.9</v>
      </c>
      <c r="T33" s="312">
        <f t="shared" si="66"/>
        <v>1.9</v>
      </c>
      <c r="U33" s="312">
        <f t="shared" si="66"/>
        <v>1.9</v>
      </c>
      <c r="V33" s="312">
        <f t="shared" si="66"/>
        <v>1.9</v>
      </c>
      <c r="W33" s="312">
        <f t="shared" si="66"/>
        <v>1.9</v>
      </c>
      <c r="X33" s="312">
        <f t="shared" si="66"/>
        <v>1.9</v>
      </c>
      <c r="Y33" s="312">
        <f t="shared" si="66"/>
        <v>1.9</v>
      </c>
      <c r="Z33" s="312">
        <f t="shared" si="66"/>
        <v>1.9</v>
      </c>
      <c r="AA33" s="312">
        <f t="shared" si="66"/>
        <v>1.9</v>
      </c>
      <c r="AB33" s="312">
        <f t="shared" si="66"/>
        <v>1.9</v>
      </c>
      <c r="AC33" s="312">
        <f t="shared" si="66"/>
        <v>1.9</v>
      </c>
      <c r="AD33" s="312">
        <f t="shared" si="66"/>
        <v>1.9</v>
      </c>
      <c r="AE33" s="312">
        <f t="shared" si="66"/>
        <v>1.9</v>
      </c>
      <c r="AF33" s="312">
        <f t="shared" si="66"/>
        <v>1.9</v>
      </c>
      <c r="AG33" s="312">
        <f t="shared" si="66"/>
        <v>1.9</v>
      </c>
      <c r="AH33" s="312">
        <f t="shared" si="66"/>
        <v>1.9</v>
      </c>
      <c r="AI33" s="312">
        <f t="shared" si="66"/>
        <v>1.9</v>
      </c>
      <c r="AJ33" s="312">
        <f t="shared" si="66"/>
        <v>1.9</v>
      </c>
      <c r="AK33" s="312">
        <f t="shared" si="66"/>
        <v>1.9</v>
      </c>
      <c r="AL33" s="312">
        <f t="shared" si="66"/>
        <v>1.9</v>
      </c>
      <c r="AM33" s="312">
        <f t="shared" si="66"/>
        <v>1.9</v>
      </c>
      <c r="AN33" s="312">
        <f t="shared" si="66"/>
        <v>1.9</v>
      </c>
      <c r="AO33" s="312">
        <f t="shared" si="66"/>
        <v>1.9</v>
      </c>
      <c r="AP33" s="312">
        <f t="shared" si="66"/>
        <v>1.9</v>
      </c>
      <c r="AQ33" s="312">
        <f t="shared" si="66"/>
        <v>1.9</v>
      </c>
      <c r="AR33" s="312">
        <f t="shared" si="66"/>
        <v>1.9</v>
      </c>
      <c r="AS33" s="312">
        <f t="shared" si="66"/>
        <v>1.9</v>
      </c>
      <c r="AT33" s="312">
        <f t="shared" si="66"/>
        <v>1.9</v>
      </c>
      <c r="AU33" s="312">
        <f t="shared" si="66"/>
        <v>1.9</v>
      </c>
      <c r="AV33" s="312">
        <f t="shared" si="66"/>
        <v>1.9</v>
      </c>
      <c r="AW33" s="312">
        <f t="shared" si="66"/>
        <v>1.9</v>
      </c>
      <c r="AX33" s="312">
        <f t="shared" si="66"/>
        <v>1.9</v>
      </c>
      <c r="AY33" s="312">
        <f t="shared" si="66"/>
        <v>1.9</v>
      </c>
      <c r="AZ33" s="312">
        <f t="shared" si="66"/>
        <v>1.9</v>
      </c>
      <c r="BA33" s="312">
        <f t="shared" si="66"/>
        <v>1.9</v>
      </c>
      <c r="BB33" s="312">
        <f t="shared" si="66"/>
        <v>1.9</v>
      </c>
      <c r="BC33" s="312">
        <f t="shared" si="66"/>
        <v>1.9</v>
      </c>
      <c r="BD33" s="312">
        <f t="shared" si="66"/>
        <v>1.9</v>
      </c>
      <c r="BE33" s="312">
        <f t="shared" si="66"/>
        <v>1.9</v>
      </c>
      <c r="BF33" s="312">
        <f t="shared" si="66"/>
        <v>1.9</v>
      </c>
      <c r="BG33" s="312">
        <f t="shared" si="66"/>
        <v>1.9</v>
      </c>
      <c r="BH33" s="312">
        <f t="shared" si="66"/>
        <v>1.9</v>
      </c>
      <c r="BI33" s="312">
        <f t="shared" si="66"/>
        <v>1.9</v>
      </c>
      <c r="BJ33" s="312">
        <f t="shared" si="66"/>
        <v>1.9</v>
      </c>
      <c r="BK33" s="312">
        <f t="shared" si="66"/>
        <v>1.9</v>
      </c>
      <c r="BL33" s="312">
        <f t="shared" si="66"/>
        <v>1.9</v>
      </c>
      <c r="BM33" s="312">
        <f t="shared" si="66"/>
        <v>1.9</v>
      </c>
      <c r="BN33" s="312">
        <f t="shared" si="66"/>
        <v>1.9</v>
      </c>
      <c r="BO33" s="312">
        <f t="shared" si="66"/>
        <v>1.9</v>
      </c>
      <c r="BP33" s="312">
        <f t="shared" si="66"/>
        <v>1.9</v>
      </c>
      <c r="BQ33" s="312">
        <f t="shared" si="66"/>
        <v>1.9</v>
      </c>
      <c r="BR33" s="312">
        <f t="shared" si="66"/>
        <v>1.9</v>
      </c>
      <c r="BS33" s="312">
        <f t="shared" si="66"/>
        <v>1.9</v>
      </c>
      <c r="BT33" s="312">
        <f t="shared" si="66"/>
        <v>1.9</v>
      </c>
      <c r="BU33" s="312">
        <f t="shared" si="66"/>
        <v>1.9</v>
      </c>
      <c r="BV33" s="312">
        <f t="shared" ref="BV33" si="67">$D33</f>
        <v>1.9</v>
      </c>
      <c r="BW33" s="312">
        <f t="shared" ref="BW33:EB33" si="68">$D33</f>
        <v>1.9</v>
      </c>
      <c r="BX33" s="312">
        <f t="shared" si="68"/>
        <v>1.9</v>
      </c>
      <c r="BY33" s="312">
        <f t="shared" si="68"/>
        <v>1.9</v>
      </c>
      <c r="BZ33" s="312">
        <f t="shared" si="68"/>
        <v>1.9</v>
      </c>
      <c r="CA33" s="312">
        <f t="shared" si="68"/>
        <v>1.9</v>
      </c>
      <c r="CB33" s="312">
        <f t="shared" si="68"/>
        <v>1.9</v>
      </c>
      <c r="CC33" s="312">
        <f t="shared" si="68"/>
        <v>1.9</v>
      </c>
      <c r="CD33" s="312">
        <f t="shared" si="68"/>
        <v>1.9</v>
      </c>
      <c r="CE33" s="312">
        <f t="shared" si="68"/>
        <v>1.9</v>
      </c>
      <c r="CF33" s="312">
        <f t="shared" si="68"/>
        <v>1.9</v>
      </c>
      <c r="CG33" s="312">
        <f t="shared" si="68"/>
        <v>1.9</v>
      </c>
      <c r="CH33" s="312">
        <f t="shared" si="68"/>
        <v>1.9</v>
      </c>
      <c r="CI33" s="312">
        <f t="shared" si="68"/>
        <v>1.9</v>
      </c>
      <c r="CJ33" s="312">
        <f t="shared" si="68"/>
        <v>1.9</v>
      </c>
      <c r="CK33" s="312">
        <f t="shared" si="68"/>
        <v>1.9</v>
      </c>
      <c r="CL33" s="312">
        <f t="shared" si="68"/>
        <v>1.9</v>
      </c>
      <c r="CM33" s="312">
        <f t="shared" si="68"/>
        <v>1.9</v>
      </c>
      <c r="CN33" s="312">
        <f t="shared" si="68"/>
        <v>1.9</v>
      </c>
      <c r="CO33" s="312">
        <f t="shared" si="68"/>
        <v>1.9</v>
      </c>
      <c r="CP33" s="312">
        <f t="shared" si="68"/>
        <v>1.9</v>
      </c>
      <c r="CQ33" s="312">
        <f t="shared" si="68"/>
        <v>1.9</v>
      </c>
      <c r="CR33" s="312">
        <f t="shared" si="68"/>
        <v>1.9</v>
      </c>
      <c r="CS33" s="312">
        <f t="shared" si="68"/>
        <v>1.9</v>
      </c>
      <c r="CT33" s="312">
        <f t="shared" si="68"/>
        <v>1.9</v>
      </c>
      <c r="CU33" s="312">
        <f t="shared" si="68"/>
        <v>1.9</v>
      </c>
      <c r="CV33" s="312">
        <f t="shared" si="68"/>
        <v>1.9</v>
      </c>
      <c r="CW33" s="312">
        <f t="shared" si="68"/>
        <v>1.9</v>
      </c>
      <c r="CX33" s="312">
        <f t="shared" si="68"/>
        <v>1.9</v>
      </c>
      <c r="CY33" s="312">
        <f t="shared" si="68"/>
        <v>1.9</v>
      </c>
      <c r="CZ33" s="312">
        <f t="shared" si="68"/>
        <v>1.9</v>
      </c>
      <c r="DA33" s="312">
        <f t="shared" si="68"/>
        <v>1.9</v>
      </c>
      <c r="DB33" s="312">
        <f t="shared" si="68"/>
        <v>1.9</v>
      </c>
      <c r="DC33" s="312">
        <f t="shared" si="68"/>
        <v>1.9</v>
      </c>
      <c r="DD33" s="312">
        <f t="shared" si="68"/>
        <v>1.9</v>
      </c>
      <c r="DE33" s="312">
        <f t="shared" si="68"/>
        <v>1.9</v>
      </c>
      <c r="DF33" s="312">
        <f t="shared" si="68"/>
        <v>1.9</v>
      </c>
      <c r="DG33" s="312">
        <f t="shared" si="68"/>
        <v>1.9</v>
      </c>
      <c r="DH33" s="312">
        <f t="shared" si="68"/>
        <v>1.9</v>
      </c>
      <c r="DI33" s="312">
        <f t="shared" si="68"/>
        <v>1.9</v>
      </c>
      <c r="DJ33" s="312">
        <f t="shared" si="68"/>
        <v>1.9</v>
      </c>
      <c r="DK33" s="312">
        <f t="shared" si="68"/>
        <v>1.9</v>
      </c>
      <c r="DL33" s="312">
        <f t="shared" si="68"/>
        <v>1.9</v>
      </c>
      <c r="DM33" s="312">
        <f t="shared" si="68"/>
        <v>1.9</v>
      </c>
      <c r="DN33" s="312">
        <f t="shared" si="68"/>
        <v>1.9</v>
      </c>
      <c r="DO33" s="312">
        <f t="shared" si="68"/>
        <v>1.9</v>
      </c>
      <c r="DP33" s="312">
        <f t="shared" si="68"/>
        <v>1.9</v>
      </c>
      <c r="DQ33" s="312">
        <f t="shared" si="68"/>
        <v>1.9</v>
      </c>
      <c r="DR33" s="312">
        <f t="shared" si="68"/>
        <v>1.9</v>
      </c>
      <c r="DS33" s="312">
        <f t="shared" si="68"/>
        <v>1.9</v>
      </c>
      <c r="DT33" s="312">
        <f t="shared" si="68"/>
        <v>1.9</v>
      </c>
      <c r="DU33" s="312">
        <f t="shared" si="68"/>
        <v>1.9</v>
      </c>
      <c r="DV33" s="312">
        <f t="shared" si="68"/>
        <v>1.9</v>
      </c>
      <c r="DW33" s="312">
        <f t="shared" si="68"/>
        <v>1.9</v>
      </c>
      <c r="DX33" s="312">
        <f t="shared" si="68"/>
        <v>1.9</v>
      </c>
      <c r="DY33" s="312">
        <f t="shared" si="68"/>
        <v>1.9</v>
      </c>
      <c r="DZ33" s="312">
        <f t="shared" si="68"/>
        <v>1.9</v>
      </c>
      <c r="EA33" s="312">
        <f t="shared" si="68"/>
        <v>1.9</v>
      </c>
      <c r="EB33" s="312">
        <f t="shared" si="68"/>
        <v>1.9</v>
      </c>
    </row>
    <row r="34" spans="2:132" outlineLevel="1" x14ac:dyDescent="0.25">
      <c r="C34" s="327" t="s">
        <v>514</v>
      </c>
      <c r="D34" s="38"/>
      <c r="E34" s="38"/>
      <c r="F34" s="38"/>
      <c r="G34" s="55" t="s">
        <v>220</v>
      </c>
      <c r="H34" s="316">
        <f t="shared" ref="H34" si="69">SUM(J34:EB34)</f>
        <v>1082958.7519221678</v>
      </c>
      <c r="I34" s="38"/>
      <c r="J34" s="314">
        <f>J27*J31*J33</f>
        <v>572257.4375</v>
      </c>
      <c r="K34" s="314">
        <f t="shared" ref="K34:BV34" si="70">K27*K31*K33</f>
        <v>0</v>
      </c>
      <c r="L34" s="314">
        <f t="shared" si="70"/>
        <v>0</v>
      </c>
      <c r="M34" s="314">
        <f t="shared" si="70"/>
        <v>0</v>
      </c>
      <c r="N34" s="314">
        <f t="shared" si="70"/>
        <v>0</v>
      </c>
      <c r="O34" s="314">
        <f t="shared" si="70"/>
        <v>0</v>
      </c>
      <c r="P34" s="314">
        <f t="shared" si="70"/>
        <v>0</v>
      </c>
      <c r="Q34" s="314">
        <f t="shared" si="70"/>
        <v>0</v>
      </c>
      <c r="R34" s="314">
        <f t="shared" si="70"/>
        <v>0</v>
      </c>
      <c r="S34" s="314">
        <f t="shared" si="70"/>
        <v>0</v>
      </c>
      <c r="T34" s="314">
        <f t="shared" si="70"/>
        <v>0</v>
      </c>
      <c r="U34" s="314">
        <f t="shared" si="70"/>
        <v>0</v>
      </c>
      <c r="V34" s="314">
        <f t="shared" si="70"/>
        <v>510701.31442216784</v>
      </c>
      <c r="W34" s="314">
        <f t="shared" si="70"/>
        <v>0</v>
      </c>
      <c r="X34" s="314">
        <f t="shared" si="70"/>
        <v>0</v>
      </c>
      <c r="Y34" s="314">
        <f t="shared" si="70"/>
        <v>0</v>
      </c>
      <c r="Z34" s="314">
        <f t="shared" si="70"/>
        <v>0</v>
      </c>
      <c r="AA34" s="314">
        <f t="shared" si="70"/>
        <v>0</v>
      </c>
      <c r="AB34" s="314">
        <f t="shared" si="70"/>
        <v>0</v>
      </c>
      <c r="AC34" s="314">
        <f t="shared" si="70"/>
        <v>0</v>
      </c>
      <c r="AD34" s="314">
        <f t="shared" si="70"/>
        <v>0</v>
      </c>
      <c r="AE34" s="314">
        <f t="shared" si="70"/>
        <v>0</v>
      </c>
      <c r="AF34" s="314">
        <f t="shared" si="70"/>
        <v>0</v>
      </c>
      <c r="AG34" s="314">
        <f t="shared" si="70"/>
        <v>0</v>
      </c>
      <c r="AH34" s="314">
        <f t="shared" si="70"/>
        <v>0</v>
      </c>
      <c r="AI34" s="314">
        <f t="shared" si="70"/>
        <v>0</v>
      </c>
      <c r="AJ34" s="314">
        <f t="shared" si="70"/>
        <v>0</v>
      </c>
      <c r="AK34" s="314">
        <f t="shared" si="70"/>
        <v>0</v>
      </c>
      <c r="AL34" s="314">
        <f t="shared" si="70"/>
        <v>0</v>
      </c>
      <c r="AM34" s="314">
        <f t="shared" si="70"/>
        <v>0</v>
      </c>
      <c r="AN34" s="314">
        <f t="shared" si="70"/>
        <v>0</v>
      </c>
      <c r="AO34" s="314">
        <f t="shared" si="70"/>
        <v>0</v>
      </c>
      <c r="AP34" s="314">
        <f t="shared" si="70"/>
        <v>0</v>
      </c>
      <c r="AQ34" s="314">
        <f t="shared" si="70"/>
        <v>0</v>
      </c>
      <c r="AR34" s="314">
        <f t="shared" si="70"/>
        <v>0</v>
      </c>
      <c r="AS34" s="314">
        <f t="shared" si="70"/>
        <v>0</v>
      </c>
      <c r="AT34" s="314">
        <f t="shared" si="70"/>
        <v>0</v>
      </c>
      <c r="AU34" s="314">
        <f t="shared" si="70"/>
        <v>0</v>
      </c>
      <c r="AV34" s="314">
        <f t="shared" si="70"/>
        <v>0</v>
      </c>
      <c r="AW34" s="314">
        <f t="shared" si="70"/>
        <v>0</v>
      </c>
      <c r="AX34" s="314">
        <f t="shared" si="70"/>
        <v>0</v>
      </c>
      <c r="AY34" s="314">
        <f t="shared" si="70"/>
        <v>0</v>
      </c>
      <c r="AZ34" s="314">
        <f t="shared" si="70"/>
        <v>0</v>
      </c>
      <c r="BA34" s="314">
        <f t="shared" si="70"/>
        <v>0</v>
      </c>
      <c r="BB34" s="314">
        <f t="shared" si="70"/>
        <v>0</v>
      </c>
      <c r="BC34" s="314">
        <f t="shared" si="70"/>
        <v>0</v>
      </c>
      <c r="BD34" s="314">
        <f t="shared" si="70"/>
        <v>0</v>
      </c>
      <c r="BE34" s="314">
        <f t="shared" si="70"/>
        <v>0</v>
      </c>
      <c r="BF34" s="314">
        <f t="shared" si="70"/>
        <v>0</v>
      </c>
      <c r="BG34" s="314">
        <f t="shared" si="70"/>
        <v>0</v>
      </c>
      <c r="BH34" s="314">
        <f t="shared" si="70"/>
        <v>0</v>
      </c>
      <c r="BI34" s="314">
        <f t="shared" si="70"/>
        <v>0</v>
      </c>
      <c r="BJ34" s="314">
        <f t="shared" si="70"/>
        <v>0</v>
      </c>
      <c r="BK34" s="314">
        <f t="shared" si="70"/>
        <v>0</v>
      </c>
      <c r="BL34" s="314">
        <f t="shared" si="70"/>
        <v>0</v>
      </c>
      <c r="BM34" s="314">
        <f t="shared" si="70"/>
        <v>0</v>
      </c>
      <c r="BN34" s="314">
        <f t="shared" si="70"/>
        <v>0</v>
      </c>
      <c r="BO34" s="314">
        <f t="shared" si="70"/>
        <v>0</v>
      </c>
      <c r="BP34" s="314">
        <f t="shared" si="70"/>
        <v>0</v>
      </c>
      <c r="BQ34" s="314">
        <f t="shared" si="70"/>
        <v>0</v>
      </c>
      <c r="BR34" s="314">
        <f t="shared" si="70"/>
        <v>0</v>
      </c>
      <c r="BS34" s="314">
        <f t="shared" si="70"/>
        <v>0</v>
      </c>
      <c r="BT34" s="314">
        <f t="shared" si="70"/>
        <v>0</v>
      </c>
      <c r="BU34" s="314">
        <f t="shared" si="70"/>
        <v>0</v>
      </c>
      <c r="BV34" s="314">
        <f t="shared" si="70"/>
        <v>0</v>
      </c>
      <c r="BW34" s="314">
        <f t="shared" ref="BW34:EB34" si="71">BW27*BW31*BW33</f>
        <v>0</v>
      </c>
      <c r="BX34" s="314">
        <f t="shared" si="71"/>
        <v>0</v>
      </c>
      <c r="BY34" s="314">
        <f t="shared" si="71"/>
        <v>0</v>
      </c>
      <c r="BZ34" s="314">
        <f t="shared" si="71"/>
        <v>0</v>
      </c>
      <c r="CA34" s="314">
        <f t="shared" si="71"/>
        <v>0</v>
      </c>
      <c r="CB34" s="314">
        <f t="shared" si="71"/>
        <v>0</v>
      </c>
      <c r="CC34" s="314">
        <f t="shared" si="71"/>
        <v>0</v>
      </c>
      <c r="CD34" s="314">
        <f t="shared" si="71"/>
        <v>0</v>
      </c>
      <c r="CE34" s="314">
        <f t="shared" si="71"/>
        <v>0</v>
      </c>
      <c r="CF34" s="314">
        <f t="shared" si="71"/>
        <v>0</v>
      </c>
      <c r="CG34" s="314">
        <f t="shared" si="71"/>
        <v>0</v>
      </c>
      <c r="CH34" s="314">
        <f t="shared" si="71"/>
        <v>0</v>
      </c>
      <c r="CI34" s="314">
        <f t="shared" si="71"/>
        <v>0</v>
      </c>
      <c r="CJ34" s="314">
        <f t="shared" si="71"/>
        <v>0</v>
      </c>
      <c r="CK34" s="314">
        <f t="shared" si="71"/>
        <v>0</v>
      </c>
      <c r="CL34" s="314">
        <f t="shared" si="71"/>
        <v>0</v>
      </c>
      <c r="CM34" s="314">
        <f t="shared" si="71"/>
        <v>0</v>
      </c>
      <c r="CN34" s="314">
        <f t="shared" si="71"/>
        <v>0</v>
      </c>
      <c r="CO34" s="314">
        <f t="shared" si="71"/>
        <v>0</v>
      </c>
      <c r="CP34" s="314">
        <f t="shared" si="71"/>
        <v>0</v>
      </c>
      <c r="CQ34" s="314">
        <f t="shared" si="71"/>
        <v>0</v>
      </c>
      <c r="CR34" s="314">
        <f t="shared" si="71"/>
        <v>0</v>
      </c>
      <c r="CS34" s="314">
        <f t="shared" si="71"/>
        <v>0</v>
      </c>
      <c r="CT34" s="314">
        <f t="shared" si="71"/>
        <v>0</v>
      </c>
      <c r="CU34" s="314">
        <f t="shared" si="71"/>
        <v>0</v>
      </c>
      <c r="CV34" s="314">
        <f t="shared" si="71"/>
        <v>0</v>
      </c>
      <c r="CW34" s="314">
        <f t="shared" si="71"/>
        <v>0</v>
      </c>
      <c r="CX34" s="314">
        <f t="shared" si="71"/>
        <v>0</v>
      </c>
      <c r="CY34" s="314">
        <f t="shared" si="71"/>
        <v>0</v>
      </c>
      <c r="CZ34" s="314">
        <f t="shared" si="71"/>
        <v>0</v>
      </c>
      <c r="DA34" s="314">
        <f t="shared" si="71"/>
        <v>0</v>
      </c>
      <c r="DB34" s="314">
        <f t="shared" si="71"/>
        <v>0</v>
      </c>
      <c r="DC34" s="314">
        <f t="shared" si="71"/>
        <v>0</v>
      </c>
      <c r="DD34" s="314">
        <f t="shared" si="71"/>
        <v>0</v>
      </c>
      <c r="DE34" s="314">
        <f t="shared" si="71"/>
        <v>0</v>
      </c>
      <c r="DF34" s="314">
        <f t="shared" si="71"/>
        <v>0</v>
      </c>
      <c r="DG34" s="314">
        <f t="shared" si="71"/>
        <v>0</v>
      </c>
      <c r="DH34" s="314">
        <f t="shared" si="71"/>
        <v>0</v>
      </c>
      <c r="DI34" s="314">
        <f t="shared" si="71"/>
        <v>0</v>
      </c>
      <c r="DJ34" s="314">
        <f t="shared" si="71"/>
        <v>0</v>
      </c>
      <c r="DK34" s="314">
        <f t="shared" si="71"/>
        <v>0</v>
      </c>
      <c r="DL34" s="314">
        <f t="shared" si="71"/>
        <v>0</v>
      </c>
      <c r="DM34" s="314">
        <f t="shared" si="71"/>
        <v>0</v>
      </c>
      <c r="DN34" s="314">
        <f t="shared" si="71"/>
        <v>0</v>
      </c>
      <c r="DO34" s="314">
        <f t="shared" si="71"/>
        <v>0</v>
      </c>
      <c r="DP34" s="314">
        <f t="shared" si="71"/>
        <v>0</v>
      </c>
      <c r="DQ34" s="314">
        <f t="shared" si="71"/>
        <v>0</v>
      </c>
      <c r="DR34" s="314">
        <f t="shared" si="71"/>
        <v>0</v>
      </c>
      <c r="DS34" s="314">
        <f t="shared" si="71"/>
        <v>0</v>
      </c>
      <c r="DT34" s="314">
        <f t="shared" si="71"/>
        <v>0</v>
      </c>
      <c r="DU34" s="314">
        <f t="shared" si="71"/>
        <v>0</v>
      </c>
      <c r="DV34" s="314">
        <f t="shared" si="71"/>
        <v>0</v>
      </c>
      <c r="DW34" s="314">
        <f t="shared" si="71"/>
        <v>0</v>
      </c>
      <c r="DX34" s="314">
        <f t="shared" si="71"/>
        <v>0</v>
      </c>
      <c r="DY34" s="314">
        <f t="shared" si="71"/>
        <v>0</v>
      </c>
      <c r="DZ34" s="314">
        <f t="shared" si="71"/>
        <v>0</v>
      </c>
      <c r="EA34" s="314">
        <f t="shared" si="71"/>
        <v>0</v>
      </c>
      <c r="EB34" s="314">
        <f t="shared" si="71"/>
        <v>0</v>
      </c>
    </row>
    <row r="35" spans="2:132" outlineLevel="1" x14ac:dyDescent="0.25">
      <c r="C35" s="324" t="s">
        <v>417</v>
      </c>
      <c r="D35" s="34"/>
      <c r="E35" s="34"/>
      <c r="F35" s="34"/>
      <c r="G35" s="67" t="s">
        <v>215</v>
      </c>
      <c r="H35" s="34"/>
      <c r="I35" s="34"/>
      <c r="J35" s="126">
        <f>J$13</f>
        <v>1</v>
      </c>
      <c r="K35" s="126">
        <f t="shared" ref="K35:BV35" si="72">K$13</f>
        <v>1.0026792493128671</v>
      </c>
      <c r="L35" s="126">
        <f t="shared" si="72"/>
        <v>1.0056539350998608</v>
      </c>
      <c r="M35" s="126">
        <f t="shared" si="72"/>
        <v>1.0085410656939733</v>
      </c>
      <c r="N35" s="126">
        <f t="shared" si="72"/>
        <v>1.0114364849476103</v>
      </c>
      <c r="O35" s="126">
        <f t="shared" si="72"/>
        <v>1.0143402166566737</v>
      </c>
      <c r="P35" s="126">
        <f t="shared" si="72"/>
        <v>1.0172522846853813</v>
      </c>
      <c r="Q35" s="126">
        <f t="shared" si="72"/>
        <v>1.0201727129664624</v>
      </c>
      <c r="R35" s="126">
        <f t="shared" si="72"/>
        <v>1.0231015255013547</v>
      </c>
      <c r="S35" s="126">
        <f t="shared" si="72"/>
        <v>1.0260387463604019</v>
      </c>
      <c r="T35" s="126">
        <f t="shared" si="72"/>
        <v>1.028984399683051</v>
      </c>
      <c r="U35" s="126">
        <f t="shared" si="72"/>
        <v>1.0319385096780509</v>
      </c>
      <c r="V35" s="126">
        <f t="shared" si="72"/>
        <v>1.0349011006236515</v>
      </c>
      <c r="W35" s="126">
        <f t="shared" si="72"/>
        <v>1.0377730230388176</v>
      </c>
      <c r="X35" s="126">
        <f t="shared" si="72"/>
        <v>1.0408518228283561</v>
      </c>
      <c r="Y35" s="126">
        <f t="shared" si="72"/>
        <v>1.0438400029932626</v>
      </c>
      <c r="Z35" s="126">
        <f t="shared" si="72"/>
        <v>1.046836761920777</v>
      </c>
      <c r="AA35" s="126">
        <f t="shared" si="72"/>
        <v>1.0498421242396576</v>
      </c>
      <c r="AB35" s="126">
        <f t="shared" si="72"/>
        <v>1.05285611464937</v>
      </c>
      <c r="AC35" s="126">
        <f t="shared" si="72"/>
        <v>1.0558787579202888</v>
      </c>
      <c r="AD35" s="126">
        <f t="shared" si="72"/>
        <v>1.0589100788939025</v>
      </c>
      <c r="AE35" s="126">
        <f t="shared" si="72"/>
        <v>1.0619501024830165</v>
      </c>
      <c r="AF35" s="126">
        <f t="shared" si="72"/>
        <v>1.0649988536719583</v>
      </c>
      <c r="AG35" s="126">
        <f t="shared" si="72"/>
        <v>1.0680563575167832</v>
      </c>
      <c r="AH35" s="126">
        <f t="shared" si="72"/>
        <v>1.0711226391454798</v>
      </c>
      <c r="AI35" s="126">
        <f t="shared" si="72"/>
        <v>1.0739924437404067</v>
      </c>
      <c r="AJ35" s="126">
        <f t="shared" si="72"/>
        <v>1.0771786970311998</v>
      </c>
      <c r="AK35" s="126">
        <f t="shared" si="72"/>
        <v>1.0802711679727233</v>
      </c>
      <c r="AL35" s="126">
        <f t="shared" si="72"/>
        <v>1.0833725170851116</v>
      </c>
      <c r="AM35" s="126">
        <f t="shared" si="72"/>
        <v>1.0864827698566941</v>
      </c>
      <c r="AN35" s="126">
        <f t="shared" si="72"/>
        <v>1.0896019518489746</v>
      </c>
      <c r="AO35" s="126">
        <f t="shared" si="72"/>
        <v>1.0927300886968412</v>
      </c>
      <c r="AP35" s="126">
        <f t="shared" si="72"/>
        <v>1.0958672061087775</v>
      </c>
      <c r="AQ35" s="126">
        <f t="shared" si="72"/>
        <v>1.0990133298670732</v>
      </c>
      <c r="AR35" s="126">
        <f t="shared" si="72"/>
        <v>1.1021684858280367</v>
      </c>
      <c r="AS35" s="126">
        <f t="shared" si="72"/>
        <v>1.1053326999222071</v>
      </c>
      <c r="AT35" s="126">
        <f t="shared" si="72"/>
        <v>1.1085059981545673</v>
      </c>
      <c r="AU35" s="126">
        <f t="shared" si="72"/>
        <v>1.111475962088432</v>
      </c>
      <c r="AV35" s="126">
        <f t="shared" si="72"/>
        <v>1.1147734191259395</v>
      </c>
      <c r="AW35" s="126">
        <f t="shared" si="72"/>
        <v>1.1179738207069689</v>
      </c>
      <c r="AX35" s="126">
        <f t="shared" si="72"/>
        <v>1.1211834103167977</v>
      </c>
      <c r="AY35" s="126">
        <f t="shared" si="72"/>
        <v>1.1244022143333261</v>
      </c>
      <c r="AZ35" s="126">
        <f t="shared" si="72"/>
        <v>1.1276302592101826</v>
      </c>
      <c r="BA35" s="126">
        <f t="shared" si="72"/>
        <v>1.1308675714769412</v>
      </c>
      <c r="BB35" s="126">
        <f t="shared" si="72"/>
        <v>1.1341141777393395</v>
      </c>
      <c r="BC35" s="126">
        <f t="shared" si="72"/>
        <v>1.1373701046794982</v>
      </c>
      <c r="BD35" s="126">
        <f t="shared" si="72"/>
        <v>1.1406353790561385</v>
      </c>
      <c r="BE35" s="126">
        <f t="shared" si="72"/>
        <v>1.1439100277048042</v>
      </c>
      <c r="BF35" s="126">
        <f t="shared" si="72"/>
        <v>1.1471940775380809</v>
      </c>
      <c r="BG35" s="126">
        <f t="shared" si="72"/>
        <v>1.15026769648205</v>
      </c>
      <c r="BH35" s="126">
        <f t="shared" si="72"/>
        <v>1.1536802383994258</v>
      </c>
      <c r="BI35" s="126">
        <f t="shared" si="72"/>
        <v>1.1569923375180708</v>
      </c>
      <c r="BJ35" s="126">
        <f t="shared" si="72"/>
        <v>1.1603139453378331</v>
      </c>
      <c r="BK35" s="126">
        <f t="shared" si="72"/>
        <v>1.1636450891572303</v>
      </c>
      <c r="BL35" s="126">
        <f t="shared" si="72"/>
        <v>1.1669857963531516</v>
      </c>
      <c r="BM35" s="126">
        <f t="shared" si="72"/>
        <v>1.1703360943810825</v>
      </c>
      <c r="BN35" s="126">
        <f t="shared" si="72"/>
        <v>1.1736960107753303</v>
      </c>
      <c r="BO35" s="126">
        <f t="shared" si="72"/>
        <v>1.1770655731492505</v>
      </c>
      <c r="BP35" s="126">
        <f t="shared" si="72"/>
        <v>1.180444809195474</v>
      </c>
      <c r="BQ35" s="126">
        <f t="shared" si="72"/>
        <v>1.1838337466861339</v>
      </c>
      <c r="BR35" s="126">
        <f t="shared" si="72"/>
        <v>1.1872324134730949</v>
      </c>
      <c r="BS35" s="126">
        <f t="shared" si="72"/>
        <v>1.1905270658589224</v>
      </c>
      <c r="BT35" s="126">
        <f t="shared" si="72"/>
        <v>1.1940590467434065</v>
      </c>
      <c r="BU35" s="126">
        <f t="shared" si="72"/>
        <v>1.1974870693312041</v>
      </c>
      <c r="BV35" s="126">
        <f t="shared" si="72"/>
        <v>1.2009249334246579</v>
      </c>
      <c r="BW35" s="126">
        <f t="shared" ref="BW35:EB35" si="73">BW$13</f>
        <v>1.204372667277734</v>
      </c>
      <c r="BX35" s="126">
        <f t="shared" si="73"/>
        <v>1.2078302992255125</v>
      </c>
      <c r="BY35" s="126">
        <f t="shared" si="73"/>
        <v>1.2112978576844211</v>
      </c>
      <c r="BZ35" s="126">
        <f t="shared" si="73"/>
        <v>1.2147753711524676</v>
      </c>
      <c r="CA35" s="126">
        <f t="shared" si="73"/>
        <v>1.2182628682094752</v>
      </c>
      <c r="CB35" s="126">
        <f t="shared" si="73"/>
        <v>1.2217603775173165</v>
      </c>
      <c r="CC35" s="126">
        <f t="shared" si="73"/>
        <v>1.2252679278201495</v>
      </c>
      <c r="CD35" s="126">
        <f t="shared" si="73"/>
        <v>1.2287855479446541</v>
      </c>
      <c r="CE35" s="126">
        <f t="shared" si="73"/>
        <v>1.232077770779646</v>
      </c>
      <c r="CF35" s="126">
        <f t="shared" si="73"/>
        <v>1.23573302168438</v>
      </c>
      <c r="CG35" s="126">
        <f t="shared" si="73"/>
        <v>1.2392806860334544</v>
      </c>
      <c r="CH35" s="126">
        <f t="shared" si="73"/>
        <v>1.2428385353675644</v>
      </c>
      <c r="CI35" s="126">
        <f t="shared" si="73"/>
        <v>1.2464065989267703</v>
      </c>
      <c r="CJ35" s="126">
        <f t="shared" si="73"/>
        <v>1.2499849060350778</v>
      </c>
      <c r="CK35" s="126">
        <f t="shared" si="73"/>
        <v>1.2535734861006791</v>
      </c>
      <c r="CL35" s="126">
        <f t="shared" si="73"/>
        <v>1.257172368616194</v>
      </c>
      <c r="CM35" s="126">
        <f t="shared" si="73"/>
        <v>1.2607815831589126</v>
      </c>
      <c r="CN35" s="126">
        <f t="shared" si="73"/>
        <v>1.2644011593910389</v>
      </c>
      <c r="CO35" s="126">
        <f t="shared" si="73"/>
        <v>1.2680311270599336</v>
      </c>
      <c r="CP35" s="126">
        <f t="shared" si="73"/>
        <v>1.2716715159983594</v>
      </c>
      <c r="CQ35" s="126">
        <f t="shared" si="73"/>
        <v>1.2750786410337906</v>
      </c>
      <c r="CR35" s="126">
        <f t="shared" si="73"/>
        <v>1.2788614642181557</v>
      </c>
      <c r="CS35" s="126">
        <f t="shared" si="73"/>
        <v>1.2825329459576562</v>
      </c>
      <c r="CT35" s="126">
        <f t="shared" si="73"/>
        <v>1.2862149681493797</v>
      </c>
      <c r="CU35" s="126">
        <f t="shared" si="73"/>
        <v>1.289907561053897</v>
      </c>
      <c r="CV35" s="126">
        <f t="shared" si="73"/>
        <v>1.293610755018654</v>
      </c>
      <c r="CW35" s="126">
        <f t="shared" si="73"/>
        <v>1.2973245804782207</v>
      </c>
      <c r="CX35" s="126">
        <f t="shared" si="73"/>
        <v>1.3010490679545423</v>
      </c>
      <c r="CY35" s="126">
        <f t="shared" si="73"/>
        <v>1.304784248057189</v>
      </c>
      <c r="CZ35" s="126">
        <f t="shared" si="73"/>
        <v>1.3085301514836076</v>
      </c>
      <c r="DA35" s="126">
        <f t="shared" si="73"/>
        <v>1.3122868090193751</v>
      </c>
      <c r="DB35" s="126">
        <f t="shared" si="73"/>
        <v>1.3160542515384499</v>
      </c>
      <c r="DC35" s="126">
        <f t="shared" si="73"/>
        <v>1.3195802889875801</v>
      </c>
      <c r="DD35" s="126">
        <f t="shared" si="73"/>
        <v>1.323495136864544</v>
      </c>
      <c r="DE35" s="126">
        <f t="shared" si="73"/>
        <v>1.3272947573576725</v>
      </c>
      <c r="DF35" s="126">
        <f t="shared" si="73"/>
        <v>1.3311052861764079</v>
      </c>
      <c r="DG35" s="126">
        <f t="shared" si="73"/>
        <v>1.3349267546374479</v>
      </c>
      <c r="DH35" s="126">
        <f t="shared" si="73"/>
        <v>1.3387591941473977</v>
      </c>
      <c r="DI35" s="126">
        <f t="shared" si="73"/>
        <v>1.3426026362030277</v>
      </c>
      <c r="DJ35" s="126">
        <f t="shared" si="73"/>
        <v>1.3464571123915319</v>
      </c>
      <c r="DK35" s="126">
        <f t="shared" si="73"/>
        <v>1.3503226543907885</v>
      </c>
      <c r="DL35" s="126">
        <f t="shared" si="73"/>
        <v>1.3541992939696192</v>
      </c>
      <c r="DM35" s="126">
        <f t="shared" si="73"/>
        <v>1.358087062988051</v>
      </c>
      <c r="DN35" s="126">
        <f t="shared" si="73"/>
        <v>1.361985993397578</v>
      </c>
      <c r="DO35" s="126">
        <f t="shared" si="73"/>
        <v>1.3657655991021458</v>
      </c>
      <c r="DP35" s="126">
        <f t="shared" si="73"/>
        <v>1.3698174666548035</v>
      </c>
      <c r="DQ35" s="126">
        <f t="shared" si="73"/>
        <v>1.3737500738651915</v>
      </c>
      <c r="DR35" s="126">
        <f t="shared" si="73"/>
        <v>1.3776939711925826</v>
      </c>
      <c r="DS35" s="126">
        <f t="shared" si="73"/>
        <v>1.381649191049759</v>
      </c>
      <c r="DT35" s="126">
        <f t="shared" si="73"/>
        <v>1.385615765942557</v>
      </c>
      <c r="DU35" s="126">
        <f t="shared" si="73"/>
        <v>1.3895937284701338</v>
      </c>
      <c r="DV35" s="126">
        <f t="shared" si="73"/>
        <v>1.3935831113252357</v>
      </c>
      <c r="DW35" s="126">
        <f t="shared" si="73"/>
        <v>1.3975839472944662</v>
      </c>
      <c r="DX35" s="126">
        <f t="shared" si="73"/>
        <v>1.401596269258556</v>
      </c>
      <c r="DY35" s="126">
        <f t="shared" si="73"/>
        <v>1.4056201101926329</v>
      </c>
      <c r="DZ35" s="126">
        <f t="shared" si="73"/>
        <v>1.4096555031664932</v>
      </c>
      <c r="EA35" s="126">
        <f t="shared" si="73"/>
        <v>1.4134323217047313</v>
      </c>
      <c r="EB35" s="126">
        <f t="shared" si="73"/>
        <v>1.4176256038945581</v>
      </c>
    </row>
    <row r="36" spans="2:132" outlineLevel="1" x14ac:dyDescent="0.25">
      <c r="C36" s="321" t="s">
        <v>510</v>
      </c>
      <c r="D36" s="38"/>
      <c r="E36" s="38"/>
      <c r="F36" s="38"/>
      <c r="G36" s="52" t="s">
        <v>220</v>
      </c>
      <c r="H36" s="46">
        <f t="shared" ref="H36" si="74">SUM(J36:EB36)</f>
        <v>1100782.7898854469</v>
      </c>
      <c r="I36" s="38"/>
      <c r="J36" s="82">
        <f>J34*J35</f>
        <v>572257.4375</v>
      </c>
      <c r="K36" s="82">
        <f t="shared" ref="K36" si="75">K34*K35</f>
        <v>0</v>
      </c>
      <c r="L36" s="82">
        <f t="shared" ref="L36" si="76">L34*L35</f>
        <v>0</v>
      </c>
      <c r="M36" s="82">
        <f t="shared" ref="M36" si="77">M34*M35</f>
        <v>0</v>
      </c>
      <c r="N36" s="82">
        <f t="shared" ref="N36" si="78">N34*N35</f>
        <v>0</v>
      </c>
      <c r="O36" s="82">
        <f t="shared" ref="O36" si="79">O34*O35</f>
        <v>0</v>
      </c>
      <c r="P36" s="82">
        <f t="shared" ref="P36" si="80">P34*P35</f>
        <v>0</v>
      </c>
      <c r="Q36" s="82">
        <f t="shared" ref="Q36" si="81">Q34*Q35</f>
        <v>0</v>
      </c>
      <c r="R36" s="82">
        <f t="shared" ref="R36" si="82">R34*R35</f>
        <v>0</v>
      </c>
      <c r="S36" s="82">
        <f t="shared" ref="S36" si="83">S34*S35</f>
        <v>0</v>
      </c>
      <c r="T36" s="82">
        <f t="shared" ref="T36" si="84">T34*T35</f>
        <v>0</v>
      </c>
      <c r="U36" s="82">
        <f t="shared" ref="U36" si="85">U34*U35</f>
        <v>0</v>
      </c>
      <c r="V36" s="82">
        <f t="shared" ref="V36" si="86">V34*V35</f>
        <v>528525.35238544701</v>
      </c>
      <c r="W36" s="82">
        <f t="shared" ref="W36" si="87">W34*W35</f>
        <v>0</v>
      </c>
      <c r="X36" s="82">
        <f t="shared" ref="X36" si="88">X34*X35</f>
        <v>0</v>
      </c>
      <c r="Y36" s="82">
        <f t="shared" ref="Y36" si="89">Y34*Y35</f>
        <v>0</v>
      </c>
      <c r="Z36" s="82">
        <f t="shared" ref="Z36" si="90">Z34*Z35</f>
        <v>0</v>
      </c>
      <c r="AA36" s="82">
        <f t="shared" ref="AA36" si="91">AA34*AA35</f>
        <v>0</v>
      </c>
      <c r="AB36" s="82">
        <f t="shared" ref="AB36" si="92">AB34*AB35</f>
        <v>0</v>
      </c>
      <c r="AC36" s="82">
        <f t="shared" ref="AC36" si="93">AC34*AC35</f>
        <v>0</v>
      </c>
      <c r="AD36" s="82">
        <f t="shared" ref="AD36" si="94">AD34*AD35</f>
        <v>0</v>
      </c>
      <c r="AE36" s="82">
        <f t="shared" ref="AE36" si="95">AE34*AE35</f>
        <v>0</v>
      </c>
      <c r="AF36" s="82">
        <f t="shared" ref="AF36" si="96">AF34*AF35</f>
        <v>0</v>
      </c>
      <c r="AG36" s="82">
        <f t="shared" ref="AG36" si="97">AG34*AG35</f>
        <v>0</v>
      </c>
      <c r="AH36" s="82">
        <f t="shared" ref="AH36" si="98">AH34*AH35</f>
        <v>0</v>
      </c>
      <c r="AI36" s="82">
        <f t="shared" ref="AI36" si="99">AI34*AI35</f>
        <v>0</v>
      </c>
      <c r="AJ36" s="82">
        <f t="shared" ref="AJ36" si="100">AJ34*AJ35</f>
        <v>0</v>
      </c>
      <c r="AK36" s="82">
        <f t="shared" ref="AK36" si="101">AK34*AK35</f>
        <v>0</v>
      </c>
      <c r="AL36" s="82">
        <f t="shared" ref="AL36" si="102">AL34*AL35</f>
        <v>0</v>
      </c>
      <c r="AM36" s="82">
        <f t="shared" ref="AM36" si="103">AM34*AM35</f>
        <v>0</v>
      </c>
      <c r="AN36" s="82">
        <f t="shared" ref="AN36" si="104">AN34*AN35</f>
        <v>0</v>
      </c>
      <c r="AO36" s="82">
        <f t="shared" ref="AO36" si="105">AO34*AO35</f>
        <v>0</v>
      </c>
      <c r="AP36" s="82">
        <f t="shared" ref="AP36" si="106">AP34*AP35</f>
        <v>0</v>
      </c>
      <c r="AQ36" s="82">
        <f t="shared" ref="AQ36" si="107">AQ34*AQ35</f>
        <v>0</v>
      </c>
      <c r="AR36" s="82">
        <f t="shared" ref="AR36" si="108">AR34*AR35</f>
        <v>0</v>
      </c>
      <c r="AS36" s="82">
        <f t="shared" ref="AS36" si="109">AS34*AS35</f>
        <v>0</v>
      </c>
      <c r="AT36" s="82">
        <f t="shared" ref="AT36" si="110">AT34*AT35</f>
        <v>0</v>
      </c>
      <c r="AU36" s="82">
        <f t="shared" ref="AU36" si="111">AU34*AU35</f>
        <v>0</v>
      </c>
      <c r="AV36" s="82">
        <f t="shared" ref="AV36" si="112">AV34*AV35</f>
        <v>0</v>
      </c>
      <c r="AW36" s="82">
        <f t="shared" ref="AW36" si="113">AW34*AW35</f>
        <v>0</v>
      </c>
      <c r="AX36" s="82">
        <f t="shared" ref="AX36" si="114">AX34*AX35</f>
        <v>0</v>
      </c>
      <c r="AY36" s="82">
        <f t="shared" ref="AY36" si="115">AY34*AY35</f>
        <v>0</v>
      </c>
      <c r="AZ36" s="82">
        <f t="shared" ref="AZ36" si="116">AZ34*AZ35</f>
        <v>0</v>
      </c>
      <c r="BA36" s="82">
        <f t="shared" ref="BA36" si="117">BA34*BA35</f>
        <v>0</v>
      </c>
      <c r="BB36" s="82">
        <f t="shared" ref="BB36" si="118">BB34*BB35</f>
        <v>0</v>
      </c>
      <c r="BC36" s="82">
        <f t="shared" ref="BC36" si="119">BC34*BC35</f>
        <v>0</v>
      </c>
      <c r="BD36" s="82">
        <f t="shared" ref="BD36" si="120">BD34*BD35</f>
        <v>0</v>
      </c>
      <c r="BE36" s="82">
        <f t="shared" ref="BE36" si="121">BE34*BE35</f>
        <v>0</v>
      </c>
      <c r="BF36" s="82">
        <f t="shared" ref="BF36" si="122">BF34*BF35</f>
        <v>0</v>
      </c>
      <c r="BG36" s="82">
        <f t="shared" ref="BG36" si="123">BG34*BG35</f>
        <v>0</v>
      </c>
      <c r="BH36" s="82">
        <f t="shared" ref="BH36" si="124">BH34*BH35</f>
        <v>0</v>
      </c>
      <c r="BI36" s="82">
        <f t="shared" ref="BI36" si="125">BI34*BI35</f>
        <v>0</v>
      </c>
      <c r="BJ36" s="82">
        <f t="shared" ref="BJ36" si="126">BJ34*BJ35</f>
        <v>0</v>
      </c>
      <c r="BK36" s="82">
        <f t="shared" ref="BK36" si="127">BK34*BK35</f>
        <v>0</v>
      </c>
      <c r="BL36" s="82">
        <f t="shared" ref="BL36" si="128">BL34*BL35</f>
        <v>0</v>
      </c>
      <c r="BM36" s="82">
        <f t="shared" ref="BM36" si="129">BM34*BM35</f>
        <v>0</v>
      </c>
      <c r="BN36" s="82">
        <f t="shared" ref="BN36" si="130">BN34*BN35</f>
        <v>0</v>
      </c>
      <c r="BO36" s="82">
        <f t="shared" ref="BO36" si="131">BO34*BO35</f>
        <v>0</v>
      </c>
      <c r="BP36" s="82">
        <f t="shared" ref="BP36" si="132">BP34*BP35</f>
        <v>0</v>
      </c>
      <c r="BQ36" s="82">
        <f t="shared" ref="BQ36" si="133">BQ34*BQ35</f>
        <v>0</v>
      </c>
      <c r="BR36" s="82">
        <f t="shared" ref="BR36" si="134">BR34*BR35</f>
        <v>0</v>
      </c>
      <c r="BS36" s="82">
        <f t="shared" ref="BS36" si="135">BS34*BS35</f>
        <v>0</v>
      </c>
      <c r="BT36" s="82">
        <f t="shared" ref="BT36" si="136">BT34*BT35</f>
        <v>0</v>
      </c>
      <c r="BU36" s="82">
        <f t="shared" ref="BU36" si="137">BU34*BU35</f>
        <v>0</v>
      </c>
      <c r="BV36" s="82">
        <f t="shared" ref="BV36" si="138">BV34*BV35</f>
        <v>0</v>
      </c>
      <c r="BW36" s="82">
        <f t="shared" ref="BW36" si="139">BW34*BW35</f>
        <v>0</v>
      </c>
      <c r="BX36" s="82">
        <f t="shared" ref="BX36" si="140">BX34*BX35</f>
        <v>0</v>
      </c>
      <c r="BY36" s="82">
        <f t="shared" ref="BY36" si="141">BY34*BY35</f>
        <v>0</v>
      </c>
      <c r="BZ36" s="82">
        <f t="shared" ref="BZ36" si="142">BZ34*BZ35</f>
        <v>0</v>
      </c>
      <c r="CA36" s="82">
        <f t="shared" ref="CA36" si="143">CA34*CA35</f>
        <v>0</v>
      </c>
      <c r="CB36" s="82">
        <f t="shared" ref="CB36" si="144">CB34*CB35</f>
        <v>0</v>
      </c>
      <c r="CC36" s="82">
        <f t="shared" ref="CC36" si="145">CC34*CC35</f>
        <v>0</v>
      </c>
      <c r="CD36" s="82">
        <f t="shared" ref="CD36" si="146">CD34*CD35</f>
        <v>0</v>
      </c>
      <c r="CE36" s="82">
        <f t="shared" ref="CE36" si="147">CE34*CE35</f>
        <v>0</v>
      </c>
      <c r="CF36" s="82">
        <f t="shared" ref="CF36" si="148">CF34*CF35</f>
        <v>0</v>
      </c>
      <c r="CG36" s="82">
        <f t="shared" ref="CG36" si="149">CG34*CG35</f>
        <v>0</v>
      </c>
      <c r="CH36" s="82">
        <f t="shared" ref="CH36" si="150">CH34*CH35</f>
        <v>0</v>
      </c>
      <c r="CI36" s="82">
        <f t="shared" ref="CI36" si="151">CI34*CI35</f>
        <v>0</v>
      </c>
      <c r="CJ36" s="82">
        <f t="shared" ref="CJ36" si="152">CJ34*CJ35</f>
        <v>0</v>
      </c>
      <c r="CK36" s="82">
        <f t="shared" ref="CK36" si="153">CK34*CK35</f>
        <v>0</v>
      </c>
      <c r="CL36" s="82">
        <f t="shared" ref="CL36" si="154">CL34*CL35</f>
        <v>0</v>
      </c>
      <c r="CM36" s="82">
        <f t="shared" ref="CM36" si="155">CM34*CM35</f>
        <v>0</v>
      </c>
      <c r="CN36" s="82">
        <f t="shared" ref="CN36" si="156">CN34*CN35</f>
        <v>0</v>
      </c>
      <c r="CO36" s="82">
        <f t="shared" ref="CO36" si="157">CO34*CO35</f>
        <v>0</v>
      </c>
      <c r="CP36" s="82">
        <f t="shared" ref="CP36" si="158">CP34*CP35</f>
        <v>0</v>
      </c>
      <c r="CQ36" s="82">
        <f t="shared" ref="CQ36" si="159">CQ34*CQ35</f>
        <v>0</v>
      </c>
      <c r="CR36" s="82">
        <f t="shared" ref="CR36" si="160">CR34*CR35</f>
        <v>0</v>
      </c>
      <c r="CS36" s="82">
        <f t="shared" ref="CS36" si="161">CS34*CS35</f>
        <v>0</v>
      </c>
      <c r="CT36" s="82">
        <f t="shared" ref="CT36" si="162">CT34*CT35</f>
        <v>0</v>
      </c>
      <c r="CU36" s="82">
        <f t="shared" ref="CU36" si="163">CU34*CU35</f>
        <v>0</v>
      </c>
      <c r="CV36" s="82">
        <f t="shared" ref="CV36" si="164">CV34*CV35</f>
        <v>0</v>
      </c>
      <c r="CW36" s="82">
        <f t="shared" ref="CW36" si="165">CW34*CW35</f>
        <v>0</v>
      </c>
      <c r="CX36" s="82">
        <f t="shared" ref="CX36" si="166">CX34*CX35</f>
        <v>0</v>
      </c>
      <c r="CY36" s="82">
        <f t="shared" ref="CY36" si="167">CY34*CY35</f>
        <v>0</v>
      </c>
      <c r="CZ36" s="82">
        <f t="shared" ref="CZ36" si="168">CZ34*CZ35</f>
        <v>0</v>
      </c>
      <c r="DA36" s="82">
        <f t="shared" ref="DA36" si="169">DA34*DA35</f>
        <v>0</v>
      </c>
      <c r="DB36" s="82">
        <f t="shared" ref="DB36" si="170">DB34*DB35</f>
        <v>0</v>
      </c>
      <c r="DC36" s="82">
        <f t="shared" ref="DC36" si="171">DC34*DC35</f>
        <v>0</v>
      </c>
      <c r="DD36" s="82">
        <f t="shared" ref="DD36" si="172">DD34*DD35</f>
        <v>0</v>
      </c>
      <c r="DE36" s="82">
        <f t="shared" ref="DE36" si="173">DE34*DE35</f>
        <v>0</v>
      </c>
      <c r="DF36" s="82">
        <f t="shared" ref="DF36" si="174">DF34*DF35</f>
        <v>0</v>
      </c>
      <c r="DG36" s="82">
        <f t="shared" ref="DG36" si="175">DG34*DG35</f>
        <v>0</v>
      </c>
      <c r="DH36" s="82">
        <f t="shared" ref="DH36" si="176">DH34*DH35</f>
        <v>0</v>
      </c>
      <c r="DI36" s="82">
        <f t="shared" ref="DI36" si="177">DI34*DI35</f>
        <v>0</v>
      </c>
      <c r="DJ36" s="82">
        <f t="shared" ref="DJ36" si="178">DJ34*DJ35</f>
        <v>0</v>
      </c>
      <c r="DK36" s="82">
        <f t="shared" ref="DK36" si="179">DK34*DK35</f>
        <v>0</v>
      </c>
      <c r="DL36" s="82">
        <f t="shared" ref="DL36" si="180">DL34*DL35</f>
        <v>0</v>
      </c>
      <c r="DM36" s="82">
        <f t="shared" ref="DM36" si="181">DM34*DM35</f>
        <v>0</v>
      </c>
      <c r="DN36" s="82">
        <f t="shared" ref="DN36" si="182">DN34*DN35</f>
        <v>0</v>
      </c>
      <c r="DO36" s="82">
        <f t="shared" ref="DO36" si="183">DO34*DO35</f>
        <v>0</v>
      </c>
      <c r="DP36" s="82">
        <f t="shared" ref="DP36" si="184">DP34*DP35</f>
        <v>0</v>
      </c>
      <c r="DQ36" s="82">
        <f t="shared" ref="DQ36" si="185">DQ34*DQ35</f>
        <v>0</v>
      </c>
      <c r="DR36" s="82">
        <f t="shared" ref="DR36" si="186">DR34*DR35</f>
        <v>0</v>
      </c>
      <c r="DS36" s="82">
        <f t="shared" ref="DS36" si="187">DS34*DS35</f>
        <v>0</v>
      </c>
      <c r="DT36" s="82">
        <f t="shared" ref="DT36" si="188">DT34*DT35</f>
        <v>0</v>
      </c>
      <c r="DU36" s="82">
        <f t="shared" ref="DU36" si="189">DU34*DU35</f>
        <v>0</v>
      </c>
      <c r="DV36" s="82">
        <f t="shared" ref="DV36" si="190">DV34*DV35</f>
        <v>0</v>
      </c>
      <c r="DW36" s="82">
        <f t="shared" ref="DW36" si="191">DW34*DW35</f>
        <v>0</v>
      </c>
      <c r="DX36" s="82">
        <f t="shared" ref="DX36" si="192">DX34*DX35</f>
        <v>0</v>
      </c>
      <c r="DY36" s="82">
        <f t="shared" ref="DY36" si="193">DY34*DY35</f>
        <v>0</v>
      </c>
      <c r="DZ36" s="82">
        <f t="shared" ref="DZ36" si="194">DZ34*DZ35</f>
        <v>0</v>
      </c>
      <c r="EA36" s="82">
        <f t="shared" ref="EA36" si="195">EA34*EA35</f>
        <v>0</v>
      </c>
      <c r="EB36" s="82">
        <f t="shared" ref="EB36" si="196">EB34*EB35</f>
        <v>0</v>
      </c>
    </row>
    <row r="37" spans="2:132" ht="14" outlineLevel="1" x14ac:dyDescent="0.3">
      <c r="B37" s="73"/>
      <c r="C37" s="27"/>
      <c r="H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2:132" ht="13" outlineLevel="1" x14ac:dyDescent="0.3">
      <c r="C38" s="340" t="s">
        <v>504</v>
      </c>
      <c r="G38" s="52"/>
      <c r="H38" s="29"/>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row>
    <row r="39" spans="2:132" outlineLevel="1" x14ac:dyDescent="0.25">
      <c r="C39" s="328" t="s">
        <v>552</v>
      </c>
      <c r="G39" s="52" t="s">
        <v>220</v>
      </c>
      <c r="H39" s="46">
        <f t="shared" ref="H39" si="197">SUM(J39:EB39)</f>
        <v>0</v>
      </c>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row>
    <row r="40" spans="2:132" outlineLevel="1" x14ac:dyDescent="0.25">
      <c r="C40" s="311"/>
      <c r="G40" s="52"/>
      <c r="H40" s="29"/>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2:132" ht="13" x14ac:dyDescent="0.3">
      <c r="C41" s="348" t="s">
        <v>568</v>
      </c>
      <c r="D41" s="342"/>
      <c r="E41" s="342"/>
      <c r="F41" s="342"/>
      <c r="G41" s="343" t="s">
        <v>220</v>
      </c>
      <c r="H41" s="344">
        <f t="shared" ref="H41" si="198">SUM(J41:EB41)</f>
        <v>1100782.7898854469</v>
      </c>
      <c r="I41" s="342"/>
      <c r="J41" s="345">
        <f t="shared" ref="J41:AO41" si="199">CHOOSE(Scenario,J24,J36,J39)</f>
        <v>572257.4375</v>
      </c>
      <c r="K41" s="346">
        <f t="shared" si="199"/>
        <v>0</v>
      </c>
      <c r="L41" s="346">
        <f t="shared" si="199"/>
        <v>0</v>
      </c>
      <c r="M41" s="346">
        <f t="shared" si="199"/>
        <v>0</v>
      </c>
      <c r="N41" s="346">
        <f t="shared" si="199"/>
        <v>0</v>
      </c>
      <c r="O41" s="346">
        <f t="shared" si="199"/>
        <v>0</v>
      </c>
      <c r="P41" s="346">
        <f t="shared" si="199"/>
        <v>0</v>
      </c>
      <c r="Q41" s="346">
        <f t="shared" si="199"/>
        <v>0</v>
      </c>
      <c r="R41" s="346">
        <f t="shared" si="199"/>
        <v>0</v>
      </c>
      <c r="S41" s="346">
        <f t="shared" si="199"/>
        <v>0</v>
      </c>
      <c r="T41" s="346">
        <f t="shared" si="199"/>
        <v>0</v>
      </c>
      <c r="U41" s="346">
        <f t="shared" si="199"/>
        <v>0</v>
      </c>
      <c r="V41" s="346">
        <f t="shared" si="199"/>
        <v>528525.35238544701</v>
      </c>
      <c r="W41" s="346">
        <f t="shared" si="199"/>
        <v>0</v>
      </c>
      <c r="X41" s="346">
        <f t="shared" si="199"/>
        <v>0</v>
      </c>
      <c r="Y41" s="346">
        <f t="shared" si="199"/>
        <v>0</v>
      </c>
      <c r="Z41" s="346">
        <f t="shared" si="199"/>
        <v>0</v>
      </c>
      <c r="AA41" s="346">
        <f t="shared" si="199"/>
        <v>0</v>
      </c>
      <c r="AB41" s="346">
        <f t="shared" si="199"/>
        <v>0</v>
      </c>
      <c r="AC41" s="346">
        <f t="shared" si="199"/>
        <v>0</v>
      </c>
      <c r="AD41" s="346">
        <f t="shared" si="199"/>
        <v>0</v>
      </c>
      <c r="AE41" s="346">
        <f t="shared" si="199"/>
        <v>0</v>
      </c>
      <c r="AF41" s="346">
        <f t="shared" si="199"/>
        <v>0</v>
      </c>
      <c r="AG41" s="346">
        <f t="shared" si="199"/>
        <v>0</v>
      </c>
      <c r="AH41" s="346">
        <f t="shared" si="199"/>
        <v>0</v>
      </c>
      <c r="AI41" s="346">
        <f t="shared" si="199"/>
        <v>0</v>
      </c>
      <c r="AJ41" s="346">
        <f t="shared" si="199"/>
        <v>0</v>
      </c>
      <c r="AK41" s="346">
        <f t="shared" si="199"/>
        <v>0</v>
      </c>
      <c r="AL41" s="346">
        <f t="shared" si="199"/>
        <v>0</v>
      </c>
      <c r="AM41" s="346">
        <f t="shared" si="199"/>
        <v>0</v>
      </c>
      <c r="AN41" s="346">
        <f t="shared" si="199"/>
        <v>0</v>
      </c>
      <c r="AO41" s="346">
        <f t="shared" si="199"/>
        <v>0</v>
      </c>
      <c r="AP41" s="346">
        <f t="shared" ref="AP41:BU41" si="200">CHOOSE(Scenario,AP24,AP36,AP39)</f>
        <v>0</v>
      </c>
      <c r="AQ41" s="346">
        <f t="shared" si="200"/>
        <v>0</v>
      </c>
      <c r="AR41" s="346">
        <f t="shared" si="200"/>
        <v>0</v>
      </c>
      <c r="AS41" s="346">
        <f t="shared" si="200"/>
        <v>0</v>
      </c>
      <c r="AT41" s="346">
        <f t="shared" si="200"/>
        <v>0</v>
      </c>
      <c r="AU41" s="346">
        <f t="shared" si="200"/>
        <v>0</v>
      </c>
      <c r="AV41" s="346">
        <f t="shared" si="200"/>
        <v>0</v>
      </c>
      <c r="AW41" s="346">
        <f t="shared" si="200"/>
        <v>0</v>
      </c>
      <c r="AX41" s="346">
        <f t="shared" si="200"/>
        <v>0</v>
      </c>
      <c r="AY41" s="346">
        <f t="shared" si="200"/>
        <v>0</v>
      </c>
      <c r="AZ41" s="346">
        <f t="shared" si="200"/>
        <v>0</v>
      </c>
      <c r="BA41" s="346">
        <f t="shared" si="200"/>
        <v>0</v>
      </c>
      <c r="BB41" s="346">
        <f t="shared" si="200"/>
        <v>0</v>
      </c>
      <c r="BC41" s="346">
        <f t="shared" si="200"/>
        <v>0</v>
      </c>
      <c r="BD41" s="346">
        <f t="shared" si="200"/>
        <v>0</v>
      </c>
      <c r="BE41" s="346">
        <f t="shared" si="200"/>
        <v>0</v>
      </c>
      <c r="BF41" s="346">
        <f t="shared" si="200"/>
        <v>0</v>
      </c>
      <c r="BG41" s="346">
        <f t="shared" si="200"/>
        <v>0</v>
      </c>
      <c r="BH41" s="346">
        <f t="shared" si="200"/>
        <v>0</v>
      </c>
      <c r="BI41" s="346">
        <f t="shared" si="200"/>
        <v>0</v>
      </c>
      <c r="BJ41" s="346">
        <f t="shared" si="200"/>
        <v>0</v>
      </c>
      <c r="BK41" s="346">
        <f t="shared" si="200"/>
        <v>0</v>
      </c>
      <c r="BL41" s="346">
        <f t="shared" si="200"/>
        <v>0</v>
      </c>
      <c r="BM41" s="346">
        <f t="shared" si="200"/>
        <v>0</v>
      </c>
      <c r="BN41" s="346">
        <f t="shared" si="200"/>
        <v>0</v>
      </c>
      <c r="BO41" s="346">
        <f t="shared" si="200"/>
        <v>0</v>
      </c>
      <c r="BP41" s="346">
        <f t="shared" si="200"/>
        <v>0</v>
      </c>
      <c r="BQ41" s="346">
        <f t="shared" si="200"/>
        <v>0</v>
      </c>
      <c r="BR41" s="346">
        <f t="shared" si="200"/>
        <v>0</v>
      </c>
      <c r="BS41" s="346">
        <f t="shared" si="200"/>
        <v>0</v>
      </c>
      <c r="BT41" s="346">
        <f t="shared" si="200"/>
        <v>0</v>
      </c>
      <c r="BU41" s="346">
        <f t="shared" si="200"/>
        <v>0</v>
      </c>
      <c r="BV41" s="346">
        <f t="shared" ref="BV41:DA41" si="201">CHOOSE(Scenario,BV24,BV36,BV39)</f>
        <v>0</v>
      </c>
      <c r="BW41" s="346">
        <f t="shared" si="201"/>
        <v>0</v>
      </c>
      <c r="BX41" s="346">
        <f t="shared" si="201"/>
        <v>0</v>
      </c>
      <c r="BY41" s="346">
        <f t="shared" si="201"/>
        <v>0</v>
      </c>
      <c r="BZ41" s="346">
        <f t="shared" si="201"/>
        <v>0</v>
      </c>
      <c r="CA41" s="346">
        <f t="shared" si="201"/>
        <v>0</v>
      </c>
      <c r="CB41" s="346">
        <f t="shared" si="201"/>
        <v>0</v>
      </c>
      <c r="CC41" s="346">
        <f t="shared" si="201"/>
        <v>0</v>
      </c>
      <c r="CD41" s="346">
        <f t="shared" si="201"/>
        <v>0</v>
      </c>
      <c r="CE41" s="346">
        <f t="shared" si="201"/>
        <v>0</v>
      </c>
      <c r="CF41" s="346">
        <f t="shared" si="201"/>
        <v>0</v>
      </c>
      <c r="CG41" s="346">
        <f t="shared" si="201"/>
        <v>0</v>
      </c>
      <c r="CH41" s="346">
        <f t="shared" si="201"/>
        <v>0</v>
      </c>
      <c r="CI41" s="346">
        <f t="shared" si="201"/>
        <v>0</v>
      </c>
      <c r="CJ41" s="346">
        <f t="shared" si="201"/>
        <v>0</v>
      </c>
      <c r="CK41" s="346">
        <f t="shared" si="201"/>
        <v>0</v>
      </c>
      <c r="CL41" s="346">
        <f t="shared" si="201"/>
        <v>0</v>
      </c>
      <c r="CM41" s="346">
        <f t="shared" si="201"/>
        <v>0</v>
      </c>
      <c r="CN41" s="346">
        <f t="shared" si="201"/>
        <v>0</v>
      </c>
      <c r="CO41" s="346">
        <f t="shared" si="201"/>
        <v>0</v>
      </c>
      <c r="CP41" s="346">
        <f t="shared" si="201"/>
        <v>0</v>
      </c>
      <c r="CQ41" s="346">
        <f t="shared" si="201"/>
        <v>0</v>
      </c>
      <c r="CR41" s="346">
        <f t="shared" si="201"/>
        <v>0</v>
      </c>
      <c r="CS41" s="346">
        <f t="shared" si="201"/>
        <v>0</v>
      </c>
      <c r="CT41" s="346">
        <f t="shared" si="201"/>
        <v>0</v>
      </c>
      <c r="CU41" s="346">
        <f t="shared" si="201"/>
        <v>0</v>
      </c>
      <c r="CV41" s="346">
        <f t="shared" si="201"/>
        <v>0</v>
      </c>
      <c r="CW41" s="346">
        <f t="shared" si="201"/>
        <v>0</v>
      </c>
      <c r="CX41" s="346">
        <f t="shared" si="201"/>
        <v>0</v>
      </c>
      <c r="CY41" s="346">
        <f t="shared" si="201"/>
        <v>0</v>
      </c>
      <c r="CZ41" s="346">
        <f t="shared" si="201"/>
        <v>0</v>
      </c>
      <c r="DA41" s="346">
        <f t="shared" si="201"/>
        <v>0</v>
      </c>
      <c r="DB41" s="346">
        <f t="shared" ref="DB41:EB41" si="202">CHOOSE(Scenario,DB24,DB36,DB39)</f>
        <v>0</v>
      </c>
      <c r="DC41" s="346">
        <f t="shared" si="202"/>
        <v>0</v>
      </c>
      <c r="DD41" s="346">
        <f t="shared" si="202"/>
        <v>0</v>
      </c>
      <c r="DE41" s="346">
        <f t="shared" si="202"/>
        <v>0</v>
      </c>
      <c r="DF41" s="346">
        <f t="shared" si="202"/>
        <v>0</v>
      </c>
      <c r="DG41" s="346">
        <f t="shared" si="202"/>
        <v>0</v>
      </c>
      <c r="DH41" s="346">
        <f t="shared" si="202"/>
        <v>0</v>
      </c>
      <c r="DI41" s="346">
        <f t="shared" si="202"/>
        <v>0</v>
      </c>
      <c r="DJ41" s="346">
        <f t="shared" si="202"/>
        <v>0</v>
      </c>
      <c r="DK41" s="346">
        <f t="shared" si="202"/>
        <v>0</v>
      </c>
      <c r="DL41" s="346">
        <f t="shared" si="202"/>
        <v>0</v>
      </c>
      <c r="DM41" s="346">
        <f t="shared" si="202"/>
        <v>0</v>
      </c>
      <c r="DN41" s="346">
        <f t="shared" si="202"/>
        <v>0</v>
      </c>
      <c r="DO41" s="346">
        <f t="shared" si="202"/>
        <v>0</v>
      </c>
      <c r="DP41" s="346">
        <f t="shared" si="202"/>
        <v>0</v>
      </c>
      <c r="DQ41" s="346">
        <f t="shared" si="202"/>
        <v>0</v>
      </c>
      <c r="DR41" s="346">
        <f t="shared" si="202"/>
        <v>0</v>
      </c>
      <c r="DS41" s="346">
        <f t="shared" si="202"/>
        <v>0</v>
      </c>
      <c r="DT41" s="346">
        <f t="shared" si="202"/>
        <v>0</v>
      </c>
      <c r="DU41" s="346">
        <f t="shared" si="202"/>
        <v>0</v>
      </c>
      <c r="DV41" s="346">
        <f t="shared" si="202"/>
        <v>0</v>
      </c>
      <c r="DW41" s="346">
        <f t="shared" si="202"/>
        <v>0</v>
      </c>
      <c r="DX41" s="346">
        <f t="shared" si="202"/>
        <v>0</v>
      </c>
      <c r="DY41" s="346">
        <f t="shared" si="202"/>
        <v>0</v>
      </c>
      <c r="DZ41" s="346">
        <f t="shared" si="202"/>
        <v>0</v>
      </c>
      <c r="EA41" s="346">
        <f t="shared" si="202"/>
        <v>0</v>
      </c>
      <c r="EB41" s="347">
        <f t="shared" si="202"/>
        <v>0</v>
      </c>
    </row>
    <row r="42" spans="2:132" ht="14" x14ac:dyDescent="0.3">
      <c r="B42" s="73"/>
      <c r="C42" s="27"/>
      <c r="H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row>
    <row r="43" spans="2:132" ht="13" x14ac:dyDescent="0.3">
      <c r="B43" s="34"/>
      <c r="C43" s="2" t="s">
        <v>515</v>
      </c>
      <c r="D43" s="34"/>
      <c r="E43" s="34"/>
      <c r="F43" s="34"/>
      <c r="G43" s="67"/>
      <c r="H43" s="35"/>
      <c r="I43" s="34"/>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2:132" outlineLevel="1" x14ac:dyDescent="0.25">
      <c r="C44" s="322" t="s">
        <v>503</v>
      </c>
      <c r="G44" s="52"/>
      <c r="H44" s="29"/>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row>
    <row r="45" spans="2:132" outlineLevel="1" x14ac:dyDescent="0.25">
      <c r="C45" s="328" t="s">
        <v>560</v>
      </c>
      <c r="G45" s="52" t="s">
        <v>220</v>
      </c>
      <c r="H45" s="46">
        <f t="shared" ref="H45" si="203">SUM(J45:EB45)</f>
        <v>0</v>
      </c>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row>
    <row r="46" spans="2:132" ht="13" outlineLevel="1" x14ac:dyDescent="0.3">
      <c r="C46" s="330"/>
      <c r="G46" s="52"/>
      <c r="H46" s="29"/>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row>
    <row r="47" spans="2:132" ht="13" x14ac:dyDescent="0.3">
      <c r="C47" s="348" t="s">
        <v>569</v>
      </c>
      <c r="D47" s="342"/>
      <c r="E47" s="342"/>
      <c r="F47" s="342"/>
      <c r="G47" s="349" t="s">
        <v>220</v>
      </c>
      <c r="H47" s="344">
        <f t="shared" ref="H47" si="204">SUM(J47:EB47)</f>
        <v>0</v>
      </c>
      <c r="I47" s="342"/>
      <c r="J47" s="345">
        <f>J45</f>
        <v>0</v>
      </c>
      <c r="K47" s="346">
        <f t="shared" ref="K47:BV47" si="205">K45</f>
        <v>0</v>
      </c>
      <c r="L47" s="346">
        <f t="shared" si="205"/>
        <v>0</v>
      </c>
      <c r="M47" s="346">
        <f t="shared" si="205"/>
        <v>0</v>
      </c>
      <c r="N47" s="346">
        <f t="shared" si="205"/>
        <v>0</v>
      </c>
      <c r="O47" s="346">
        <f t="shared" si="205"/>
        <v>0</v>
      </c>
      <c r="P47" s="346">
        <f t="shared" si="205"/>
        <v>0</v>
      </c>
      <c r="Q47" s="346">
        <f t="shared" si="205"/>
        <v>0</v>
      </c>
      <c r="R47" s="346">
        <f t="shared" si="205"/>
        <v>0</v>
      </c>
      <c r="S47" s="346">
        <f t="shared" si="205"/>
        <v>0</v>
      </c>
      <c r="T47" s="346">
        <f t="shared" si="205"/>
        <v>0</v>
      </c>
      <c r="U47" s="346">
        <f t="shared" si="205"/>
        <v>0</v>
      </c>
      <c r="V47" s="346">
        <f t="shared" si="205"/>
        <v>0</v>
      </c>
      <c r="W47" s="346">
        <f t="shared" si="205"/>
        <v>0</v>
      </c>
      <c r="X47" s="346">
        <f t="shared" si="205"/>
        <v>0</v>
      </c>
      <c r="Y47" s="346">
        <f t="shared" si="205"/>
        <v>0</v>
      </c>
      <c r="Z47" s="346">
        <f t="shared" si="205"/>
        <v>0</v>
      </c>
      <c r="AA47" s="346">
        <f t="shared" si="205"/>
        <v>0</v>
      </c>
      <c r="AB47" s="346">
        <f t="shared" si="205"/>
        <v>0</v>
      </c>
      <c r="AC47" s="346">
        <f t="shared" si="205"/>
        <v>0</v>
      </c>
      <c r="AD47" s="346">
        <f t="shared" si="205"/>
        <v>0</v>
      </c>
      <c r="AE47" s="346">
        <f t="shared" si="205"/>
        <v>0</v>
      </c>
      <c r="AF47" s="346">
        <f t="shared" si="205"/>
        <v>0</v>
      </c>
      <c r="AG47" s="346">
        <f t="shared" si="205"/>
        <v>0</v>
      </c>
      <c r="AH47" s="346">
        <f t="shared" si="205"/>
        <v>0</v>
      </c>
      <c r="AI47" s="346">
        <f t="shared" si="205"/>
        <v>0</v>
      </c>
      <c r="AJ47" s="346">
        <f t="shared" si="205"/>
        <v>0</v>
      </c>
      <c r="AK47" s="346">
        <f t="shared" si="205"/>
        <v>0</v>
      </c>
      <c r="AL47" s="346">
        <f t="shared" si="205"/>
        <v>0</v>
      </c>
      <c r="AM47" s="346">
        <f t="shared" si="205"/>
        <v>0</v>
      </c>
      <c r="AN47" s="346">
        <f t="shared" si="205"/>
        <v>0</v>
      </c>
      <c r="AO47" s="346">
        <f t="shared" si="205"/>
        <v>0</v>
      </c>
      <c r="AP47" s="346">
        <f t="shared" si="205"/>
        <v>0</v>
      </c>
      <c r="AQ47" s="346">
        <f t="shared" si="205"/>
        <v>0</v>
      </c>
      <c r="AR47" s="346">
        <f t="shared" si="205"/>
        <v>0</v>
      </c>
      <c r="AS47" s="346">
        <f t="shared" si="205"/>
        <v>0</v>
      </c>
      <c r="AT47" s="346">
        <f t="shared" si="205"/>
        <v>0</v>
      </c>
      <c r="AU47" s="346">
        <f t="shared" si="205"/>
        <v>0</v>
      </c>
      <c r="AV47" s="346">
        <f t="shared" si="205"/>
        <v>0</v>
      </c>
      <c r="AW47" s="346">
        <f t="shared" si="205"/>
        <v>0</v>
      </c>
      <c r="AX47" s="346">
        <f t="shared" si="205"/>
        <v>0</v>
      </c>
      <c r="AY47" s="346">
        <f t="shared" si="205"/>
        <v>0</v>
      </c>
      <c r="AZ47" s="346">
        <f t="shared" si="205"/>
        <v>0</v>
      </c>
      <c r="BA47" s="346">
        <f t="shared" si="205"/>
        <v>0</v>
      </c>
      <c r="BB47" s="346">
        <f t="shared" si="205"/>
        <v>0</v>
      </c>
      <c r="BC47" s="346">
        <f t="shared" si="205"/>
        <v>0</v>
      </c>
      <c r="BD47" s="346">
        <f t="shared" si="205"/>
        <v>0</v>
      </c>
      <c r="BE47" s="346">
        <f t="shared" si="205"/>
        <v>0</v>
      </c>
      <c r="BF47" s="346">
        <f t="shared" si="205"/>
        <v>0</v>
      </c>
      <c r="BG47" s="346">
        <f t="shared" si="205"/>
        <v>0</v>
      </c>
      <c r="BH47" s="346">
        <f t="shared" si="205"/>
        <v>0</v>
      </c>
      <c r="BI47" s="346">
        <f t="shared" si="205"/>
        <v>0</v>
      </c>
      <c r="BJ47" s="346">
        <f t="shared" si="205"/>
        <v>0</v>
      </c>
      <c r="BK47" s="346">
        <f t="shared" si="205"/>
        <v>0</v>
      </c>
      <c r="BL47" s="346">
        <f t="shared" si="205"/>
        <v>0</v>
      </c>
      <c r="BM47" s="346">
        <f t="shared" si="205"/>
        <v>0</v>
      </c>
      <c r="BN47" s="346">
        <f t="shared" si="205"/>
        <v>0</v>
      </c>
      <c r="BO47" s="346">
        <f t="shared" si="205"/>
        <v>0</v>
      </c>
      <c r="BP47" s="346">
        <f t="shared" si="205"/>
        <v>0</v>
      </c>
      <c r="BQ47" s="346">
        <f t="shared" si="205"/>
        <v>0</v>
      </c>
      <c r="BR47" s="346">
        <f t="shared" si="205"/>
        <v>0</v>
      </c>
      <c r="BS47" s="346">
        <f t="shared" si="205"/>
        <v>0</v>
      </c>
      <c r="BT47" s="346">
        <f t="shared" si="205"/>
        <v>0</v>
      </c>
      <c r="BU47" s="346">
        <f t="shared" si="205"/>
        <v>0</v>
      </c>
      <c r="BV47" s="346">
        <f t="shared" si="205"/>
        <v>0</v>
      </c>
      <c r="BW47" s="346">
        <f t="shared" ref="BW47:EB47" si="206">BW45</f>
        <v>0</v>
      </c>
      <c r="BX47" s="346">
        <f t="shared" si="206"/>
        <v>0</v>
      </c>
      <c r="BY47" s="346">
        <f t="shared" si="206"/>
        <v>0</v>
      </c>
      <c r="BZ47" s="346">
        <f t="shared" si="206"/>
        <v>0</v>
      </c>
      <c r="CA47" s="346">
        <f t="shared" si="206"/>
        <v>0</v>
      </c>
      <c r="CB47" s="346">
        <f t="shared" si="206"/>
        <v>0</v>
      </c>
      <c r="CC47" s="346">
        <f t="shared" si="206"/>
        <v>0</v>
      </c>
      <c r="CD47" s="346">
        <f t="shared" si="206"/>
        <v>0</v>
      </c>
      <c r="CE47" s="346">
        <f t="shared" si="206"/>
        <v>0</v>
      </c>
      <c r="CF47" s="346">
        <f t="shared" si="206"/>
        <v>0</v>
      </c>
      <c r="CG47" s="346">
        <f t="shared" si="206"/>
        <v>0</v>
      </c>
      <c r="CH47" s="346">
        <f t="shared" si="206"/>
        <v>0</v>
      </c>
      <c r="CI47" s="346">
        <f t="shared" si="206"/>
        <v>0</v>
      </c>
      <c r="CJ47" s="346">
        <f t="shared" si="206"/>
        <v>0</v>
      </c>
      <c r="CK47" s="346">
        <f t="shared" si="206"/>
        <v>0</v>
      </c>
      <c r="CL47" s="346">
        <f t="shared" si="206"/>
        <v>0</v>
      </c>
      <c r="CM47" s="346">
        <f t="shared" si="206"/>
        <v>0</v>
      </c>
      <c r="CN47" s="346">
        <f t="shared" si="206"/>
        <v>0</v>
      </c>
      <c r="CO47" s="346">
        <f t="shared" si="206"/>
        <v>0</v>
      </c>
      <c r="CP47" s="346">
        <f t="shared" si="206"/>
        <v>0</v>
      </c>
      <c r="CQ47" s="346">
        <f t="shared" si="206"/>
        <v>0</v>
      </c>
      <c r="CR47" s="346">
        <f t="shared" si="206"/>
        <v>0</v>
      </c>
      <c r="CS47" s="346">
        <f t="shared" si="206"/>
        <v>0</v>
      </c>
      <c r="CT47" s="346">
        <f t="shared" si="206"/>
        <v>0</v>
      </c>
      <c r="CU47" s="346">
        <f t="shared" si="206"/>
        <v>0</v>
      </c>
      <c r="CV47" s="346">
        <f t="shared" si="206"/>
        <v>0</v>
      </c>
      <c r="CW47" s="346">
        <f t="shared" si="206"/>
        <v>0</v>
      </c>
      <c r="CX47" s="346">
        <f t="shared" si="206"/>
        <v>0</v>
      </c>
      <c r="CY47" s="346">
        <f t="shared" si="206"/>
        <v>0</v>
      </c>
      <c r="CZ47" s="346">
        <f t="shared" si="206"/>
        <v>0</v>
      </c>
      <c r="DA47" s="346">
        <f t="shared" si="206"/>
        <v>0</v>
      </c>
      <c r="DB47" s="346">
        <f t="shared" si="206"/>
        <v>0</v>
      </c>
      <c r="DC47" s="346">
        <f t="shared" si="206"/>
        <v>0</v>
      </c>
      <c r="DD47" s="346">
        <f t="shared" si="206"/>
        <v>0</v>
      </c>
      <c r="DE47" s="346">
        <f t="shared" si="206"/>
        <v>0</v>
      </c>
      <c r="DF47" s="346">
        <f t="shared" si="206"/>
        <v>0</v>
      </c>
      <c r="DG47" s="346">
        <f t="shared" si="206"/>
        <v>0</v>
      </c>
      <c r="DH47" s="346">
        <f t="shared" si="206"/>
        <v>0</v>
      </c>
      <c r="DI47" s="346">
        <f t="shared" si="206"/>
        <v>0</v>
      </c>
      <c r="DJ47" s="346">
        <f t="shared" si="206"/>
        <v>0</v>
      </c>
      <c r="DK47" s="346">
        <f t="shared" si="206"/>
        <v>0</v>
      </c>
      <c r="DL47" s="346">
        <f t="shared" si="206"/>
        <v>0</v>
      </c>
      <c r="DM47" s="346">
        <f t="shared" si="206"/>
        <v>0</v>
      </c>
      <c r="DN47" s="346">
        <f t="shared" si="206"/>
        <v>0</v>
      </c>
      <c r="DO47" s="346">
        <f t="shared" si="206"/>
        <v>0</v>
      </c>
      <c r="DP47" s="346">
        <f t="shared" si="206"/>
        <v>0</v>
      </c>
      <c r="DQ47" s="346">
        <f t="shared" si="206"/>
        <v>0</v>
      </c>
      <c r="DR47" s="346">
        <f t="shared" si="206"/>
        <v>0</v>
      </c>
      <c r="DS47" s="346">
        <f t="shared" si="206"/>
        <v>0</v>
      </c>
      <c r="DT47" s="346">
        <f t="shared" si="206"/>
        <v>0</v>
      </c>
      <c r="DU47" s="346">
        <f t="shared" si="206"/>
        <v>0</v>
      </c>
      <c r="DV47" s="346">
        <f t="shared" si="206"/>
        <v>0</v>
      </c>
      <c r="DW47" s="346">
        <f t="shared" si="206"/>
        <v>0</v>
      </c>
      <c r="DX47" s="346">
        <f t="shared" si="206"/>
        <v>0</v>
      </c>
      <c r="DY47" s="346">
        <f t="shared" si="206"/>
        <v>0</v>
      </c>
      <c r="DZ47" s="346">
        <f t="shared" si="206"/>
        <v>0</v>
      </c>
      <c r="EA47" s="346">
        <f t="shared" si="206"/>
        <v>0</v>
      </c>
      <c r="EB47" s="347">
        <f t="shared" si="206"/>
        <v>0</v>
      </c>
    </row>
    <row r="48" spans="2:132" ht="14" x14ac:dyDescent="0.3">
      <c r="B48" s="73"/>
      <c r="C48" s="27"/>
      <c r="H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row>
    <row r="49" spans="2:132" ht="13" x14ac:dyDescent="0.3">
      <c r="B49" s="34"/>
      <c r="C49" s="2" t="s">
        <v>522</v>
      </c>
      <c r="D49" s="34"/>
      <c r="E49" s="34"/>
      <c r="F49" s="34"/>
      <c r="G49" s="67"/>
      <c r="H49" s="35"/>
      <c r="I49" s="34"/>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row>
    <row r="50" spans="2:132" ht="13" outlineLevel="1" x14ac:dyDescent="0.3">
      <c r="C50" s="340" t="s">
        <v>500</v>
      </c>
      <c r="G50" s="52"/>
      <c r="H50" s="29"/>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2:132" outlineLevel="1" x14ac:dyDescent="0.25">
      <c r="C51" s="317" t="s">
        <v>485</v>
      </c>
      <c r="D51" s="125">
        <f>Assumptions!L16</f>
        <v>0.64</v>
      </c>
      <c r="E51" s="79">
        <f>Assumptions!L13</f>
        <v>45658</v>
      </c>
      <c r="G51" s="52" t="s">
        <v>215</v>
      </c>
      <c r="H51" s="50">
        <f t="shared" ref="H51" si="207">SUM(J51:EB51)</f>
        <v>0.99999999999999989</v>
      </c>
      <c r="J51" s="129"/>
      <c r="K51" s="155">
        <f>ROUND(($D$51/MiY*(SUM($J51:J$51)&lt;=1)+IF(SUM($J51:J$51)+($D$51/MiY)&gt;1,1-(SUM($J51:J$51)+($D$51/MiY)),0)),5)*(K$7&gt;=$E$51)</f>
        <v>0</v>
      </c>
      <c r="L51" s="155">
        <f>ROUND(($D$51/MiY*(SUM($J51:K$51)&lt;=1)+IF(SUM($J51:K$51)+($D$51/MiY)&gt;1,1-(SUM($J51:K$51)+($D$51/MiY)),0)),5)*(L$7&gt;=$E$51)</f>
        <v>0</v>
      </c>
      <c r="M51" s="155">
        <f>ROUND(($D$51/MiY*(SUM($J51:L$51)&lt;=1)+IF(SUM($J51:L$51)+($D$51/MiY)&gt;1,1-(SUM($J51:L$51)+($D$51/MiY)),0)),5)*(M$7&gt;=$E$51)</f>
        <v>0</v>
      </c>
      <c r="N51" s="155">
        <f>ROUND(($D$51/MiY*(SUM($J51:M$51)&lt;=1)+IF(SUM($J51:M$51)+($D$51/MiY)&gt;1,1-(SUM($J51:M$51)+($D$51/MiY)),0)),5)*(N$7&gt;=$E$51)</f>
        <v>0</v>
      </c>
      <c r="O51" s="155">
        <f>ROUND(($D$51/MiY*(SUM($J51:N$51)&lt;=1)+IF(SUM($J51:N$51)+($D$51/MiY)&gt;1,1-(SUM($J51:N$51)+($D$51/MiY)),0)),5)*(O$7&gt;=$E$51)</f>
        <v>0</v>
      </c>
      <c r="P51" s="155">
        <f>ROUND(($D$51/MiY*(SUM($J51:O$51)&lt;=1)+IF(SUM($J51:O$51)+($D$51/MiY)&gt;1,1-(SUM($J51:O$51)+($D$51/MiY)),0)),5)*(P$7&gt;=$E$51)</f>
        <v>0</v>
      </c>
      <c r="Q51" s="155">
        <f>ROUND(($D$51/MiY*(SUM($J51:P$51)&lt;=1)+IF(SUM($J51:P$51)+($D$51/MiY)&gt;1,1-(SUM($J51:P$51)+($D$51/MiY)),0)),5)*(Q$7&gt;=$E$51)</f>
        <v>0</v>
      </c>
      <c r="R51" s="155">
        <f>ROUND(($D$51/MiY*(SUM($J51:Q$51)&lt;=1)+IF(SUM($J51:Q$51)+($D$51/MiY)&gt;1,1-(SUM($J51:Q$51)+($D$51/MiY)),0)),5)*(R$7&gt;=$E$51)</f>
        <v>0</v>
      </c>
      <c r="S51" s="155">
        <f>ROUND(($D$51/MiY*(SUM($J51:R$51)&lt;=1)+IF(SUM($J51:R$51)+($D$51/MiY)&gt;1,1-(SUM($J51:R$51)+($D$51/MiY)),0)),5)*(S$7&gt;=$E$51)</f>
        <v>0</v>
      </c>
      <c r="T51" s="155">
        <f>ROUND(($D$51/MiY*(SUM($J51:S$51)&lt;=1)+IF(SUM($J51:S$51)+($D$51/MiY)&gt;1,1-(SUM($J51:S$51)+($D$51/MiY)),0)),5)*(T$7&gt;=$E$51)</f>
        <v>0</v>
      </c>
      <c r="U51" s="155">
        <f>ROUND(($D$51/MiY*(SUM($J51:T$51)&lt;=1)+IF(SUM($J51:T$51)+($D$51/MiY)&gt;1,1-(SUM($J51:T$51)+($D$51/MiY)),0)),5)*(U$7&gt;=$E$51)</f>
        <v>0</v>
      </c>
      <c r="V51" s="155">
        <f>ROUND(($D$51/MiY*(SUM($J51:U$51)&lt;=1)+IF(SUM($J51:U$51)+($D$51/MiY)&gt;1,1-(SUM($J51:U$51)+($D$51/MiY)),0)),5)*(V$7&gt;=$E$51)</f>
        <v>0</v>
      </c>
      <c r="W51" s="155">
        <f>ROUND(($D$51/MiY*(SUM($J51:V$51)&lt;=1)+IF(SUM($J51:V$51)+($D$51/MiY)&gt;1,1-(SUM($J51:V$51)+($D$51/MiY)),0)),5)*(W$7&gt;=$E$51)</f>
        <v>0</v>
      </c>
      <c r="X51" s="155">
        <f>ROUND(($D$51/MiY*(SUM($J51:W$51)&lt;=1)+IF(SUM($J51:W$51)+($D$51/MiY)&gt;1,1-(SUM($J51:W$51)+($D$51/MiY)),0)),5)*(X$7&gt;=$E$51)</f>
        <v>0</v>
      </c>
      <c r="Y51" s="155">
        <f>ROUND(($D$51/MiY*(SUM($J51:X$51)&lt;=1)+IF(SUM($J51:X$51)+($D$51/MiY)&gt;1,1-(SUM($J51:X$51)+($D$51/MiY)),0)),5)*(Y$7&gt;=$E$51)</f>
        <v>0</v>
      </c>
      <c r="Z51" s="155">
        <f>ROUND(($D$51/MiY*(SUM($J51:Y$51)&lt;=1)+IF(SUM($J51:Y$51)+($D$51/MiY)&gt;1,1-(SUM($J51:Y$51)+($D$51/MiY)),0)),5)*(Z$7&gt;=$E$51)</f>
        <v>0</v>
      </c>
      <c r="AA51" s="155">
        <f>ROUND(($D$51/MiY*(SUM($J51:Z$51)&lt;=1)+IF(SUM($J51:Z$51)+($D$51/MiY)&gt;1,1-(SUM($J51:Z$51)+($D$51/MiY)),0)),5)*(AA$7&gt;=$E$51)</f>
        <v>0</v>
      </c>
      <c r="AB51" s="155">
        <f>ROUND(($D$51/MiY*(SUM($J51:AA$51)&lt;=1)+IF(SUM($J51:AA$51)+($D$51/MiY)&gt;1,1-(SUM($J51:AA$51)+($D$51/MiY)),0)),5)*(AB$7&gt;=$E$51)</f>
        <v>0</v>
      </c>
      <c r="AC51" s="155">
        <f>ROUND(($D$51/MiY*(SUM($J51:AB$51)&lt;=1)+IF(SUM($J51:AB$51)+($D$51/MiY)&gt;1,1-(SUM($J51:AB$51)+($D$51/MiY)),0)),5)*(AC$7&gt;=$E$51)</f>
        <v>0</v>
      </c>
      <c r="AD51" s="155">
        <f>ROUND(($D$51/MiY*(SUM($J51:AC$51)&lt;=1)+IF(SUM($J51:AC$51)+($D$51/MiY)&gt;1,1-(SUM($J51:AC$51)+($D$51/MiY)),0)),5)*(AD$7&gt;=$E$51)</f>
        <v>0</v>
      </c>
      <c r="AE51" s="155">
        <f>ROUND(($D$51/MiY*(SUM($J51:AD$51)&lt;=1)+IF(SUM($J51:AD$51)+($D$51/MiY)&gt;1,1-(SUM($J51:AD$51)+($D$51/MiY)),0)),5)*(AE$7&gt;=$E$51)</f>
        <v>0</v>
      </c>
      <c r="AF51" s="155">
        <f>ROUND(($D$51/MiY*(SUM($J51:AE$51)&lt;=1)+IF(SUM($J51:AE$51)+($D$51/MiY)&gt;1,1-(SUM($J51:AE$51)+($D$51/MiY)),0)),5)*(AF$7&gt;=$E$51)</f>
        <v>0</v>
      </c>
      <c r="AG51" s="155">
        <f>ROUND(($D$51/MiY*(SUM($J51:AF$51)&lt;=1)+IF(SUM($J51:AF$51)+($D$51/MiY)&gt;1,1-(SUM($J51:AF$51)+($D$51/MiY)),0)),5)*(AG$7&gt;=$E$51)</f>
        <v>0</v>
      </c>
      <c r="AH51" s="155">
        <f>ROUND(($D$51/MiY*(SUM($J51:AG$51)&lt;=1)+IF(SUM($J51:AG$51)+($D$51/MiY)&gt;1,1-(SUM($J51:AG$51)+($D$51/MiY)),0)),5)*(AH$7&gt;=$E$51)</f>
        <v>5.3330000000000002E-2</v>
      </c>
      <c r="AI51" s="155">
        <f>ROUND(($D$51/MiY*(SUM($J51:AH$51)&lt;=1)+IF(SUM($J51:AH$51)+($D$51/MiY)&gt;1,1-(SUM($J51:AH$51)+($D$51/MiY)),0)),5)*(AI$7&gt;=$E$51)</f>
        <v>5.3330000000000002E-2</v>
      </c>
      <c r="AJ51" s="155">
        <f>ROUND(($D$51/MiY*(SUM($J51:AI$51)&lt;=1)+IF(SUM($J51:AI$51)+($D$51/MiY)&gt;1,1-(SUM($J51:AI$51)+($D$51/MiY)),0)),5)*(AJ$7&gt;=$E$51)</f>
        <v>5.3330000000000002E-2</v>
      </c>
      <c r="AK51" s="155">
        <f>ROUND(($D$51/MiY*(SUM($J51:AJ$51)&lt;=1)+IF(SUM($J51:AJ$51)+($D$51/MiY)&gt;1,1-(SUM($J51:AJ$51)+($D$51/MiY)),0)),5)*(AK$7&gt;=$E$51)</f>
        <v>5.3330000000000002E-2</v>
      </c>
      <c r="AL51" s="155">
        <f>ROUND(($D$51/MiY*(SUM($J51:AK$51)&lt;=1)+IF(SUM($J51:AK$51)+($D$51/MiY)&gt;1,1-(SUM($J51:AK$51)+($D$51/MiY)),0)),5)*(AL$7&gt;=$E$51)</f>
        <v>5.3330000000000002E-2</v>
      </c>
      <c r="AM51" s="155">
        <f>ROUND(($D$51/MiY*(SUM($J51:AL$51)&lt;=1)+IF(SUM($J51:AL$51)+($D$51/MiY)&gt;1,1-(SUM($J51:AL$51)+($D$51/MiY)),0)),5)*(AM$7&gt;=$E$51)</f>
        <v>5.3330000000000002E-2</v>
      </c>
      <c r="AN51" s="155">
        <f>ROUND(($D$51/MiY*(SUM($J51:AM$51)&lt;=1)+IF(SUM($J51:AM$51)+($D$51/MiY)&gt;1,1-(SUM($J51:AM$51)+($D$51/MiY)),0)),5)*(AN$7&gt;=$E$51)</f>
        <v>5.3330000000000002E-2</v>
      </c>
      <c r="AO51" s="155">
        <f>ROUND(($D$51/MiY*(SUM($J51:AN$51)&lt;=1)+IF(SUM($J51:AN$51)+($D$51/MiY)&gt;1,1-(SUM($J51:AN$51)+($D$51/MiY)),0)),5)*(AO$7&gt;=$E$51)</f>
        <v>5.3330000000000002E-2</v>
      </c>
      <c r="AP51" s="155">
        <f>ROUND(($D$51/MiY*(SUM($J51:AO$51)&lt;=1)+IF(SUM($J51:AO$51)+($D$51/MiY)&gt;1,1-(SUM($J51:AO$51)+($D$51/MiY)),0)),5)*(AP$7&gt;=$E$51)</f>
        <v>5.3330000000000002E-2</v>
      </c>
      <c r="AQ51" s="155">
        <f>ROUND(($D$51/MiY*(SUM($J51:AP$51)&lt;=1)+IF(SUM($J51:AP$51)+($D$51/MiY)&gt;1,1-(SUM($J51:AP$51)+($D$51/MiY)),0)),5)*(AQ$7&gt;=$E$51)</f>
        <v>5.3330000000000002E-2</v>
      </c>
      <c r="AR51" s="155">
        <f>ROUND(($D$51/MiY*(SUM($J51:AQ$51)&lt;=1)+IF(SUM($J51:AQ$51)+($D$51/MiY)&gt;1,1-(SUM($J51:AQ$51)+($D$51/MiY)),0)),5)*(AR$7&gt;=$E$51)</f>
        <v>5.3330000000000002E-2</v>
      </c>
      <c r="AS51" s="155">
        <f>ROUND(($D$51/MiY*(SUM($J51:AR$51)&lt;=1)+IF(SUM($J51:AR$51)+($D$51/MiY)&gt;1,1-(SUM($J51:AR$51)+($D$51/MiY)),0)),5)*(AS$7&gt;=$E$51)</f>
        <v>5.3330000000000002E-2</v>
      </c>
      <c r="AT51" s="155">
        <f>ROUND(($D$51/MiY*(SUM($J51:AS$51)&lt;=1)+IF(SUM($J51:AS$51)+($D$51/MiY)&gt;1,1-(SUM($J51:AS$51)+($D$51/MiY)),0)),5)*(AT$7&gt;=$E$51)</f>
        <v>5.3330000000000002E-2</v>
      </c>
      <c r="AU51" s="155">
        <f>ROUND(($D$51/MiY*(SUM($J51:AT$51)&lt;=1)+IF(SUM($J51:AT$51)+($D$51/MiY)&gt;1,1-(SUM($J51:AT$51)+($D$51/MiY)),0)),5)*(AU$7&gt;=$E$51)</f>
        <v>5.3330000000000002E-2</v>
      </c>
      <c r="AV51" s="155">
        <f>ROUND(($D$51/MiY*(SUM($J51:AU$51)&lt;=1)+IF(SUM($J51:AU$51)+($D$51/MiY)&gt;1,1-(SUM($J51:AU$51)+($D$51/MiY)),0)),5)*(AV$7&gt;=$E$51)</f>
        <v>5.3330000000000002E-2</v>
      </c>
      <c r="AW51" s="155">
        <f>ROUND(($D$51/MiY*(SUM($J51:AV$51)&lt;=1)+IF(SUM($J51:AV$51)+($D$51/MiY)&gt;1,1-(SUM($J51:AV$51)+($D$51/MiY)),0)),5)*(AW$7&gt;=$E$51)</f>
        <v>5.3330000000000002E-2</v>
      </c>
      <c r="AX51" s="155">
        <f>ROUND(($D$51/MiY*(SUM($J51:AW$51)&lt;=1)+IF(SUM($J51:AW$51)+($D$51/MiY)&gt;1,1-(SUM($J51:AW$51)+($D$51/MiY)),0)),5)*(AX$7&gt;=$E$51)</f>
        <v>5.3330000000000002E-2</v>
      </c>
      <c r="AY51" s="155">
        <f>ROUND(($D$51/MiY*(SUM($J51:AX$51)&lt;=1)+IF(SUM($J51:AX$51)+($D$51/MiY)&gt;1,1-(SUM($J51:AX$51)+($D$51/MiY)),0)),5)*(AY$7&gt;=$E$51)</f>
        <v>5.3330000000000002E-2</v>
      </c>
      <c r="AZ51" s="155">
        <f>ROUND(($D$51/MiY*(SUM($J51:AY$51)&lt;=1)+IF(SUM($J51:AY$51)+($D$51/MiY)&gt;1,1-(SUM($J51:AY$51)+($D$51/MiY)),0)),5)*(AZ$7&gt;=$E$51)</f>
        <v>4.0059999999999998E-2</v>
      </c>
      <c r="BA51" s="155">
        <f>ROUND(($D$51/MiY*(SUM($J51:AZ$51)&lt;=1)+IF(SUM($J51:AZ$51)+($D$51/MiY)&gt;1,1-(SUM($J51:AZ$51)+($D$51/MiY)),0)),5)*(BA$7&gt;=$E$51)</f>
        <v>0</v>
      </c>
      <c r="BB51" s="155">
        <f>ROUND(($D$51/MiY*(SUM($J51:BA$51)&lt;=1)+IF(SUM($J51:BA$51)+($D$51/MiY)&gt;1,1-(SUM($J51:BA$51)+($D$51/MiY)),0)),5)*(BB$7&gt;=$E$51)</f>
        <v>0</v>
      </c>
      <c r="BC51" s="155">
        <f>ROUND(($D$51/MiY*(SUM($J51:BB$51)&lt;=1)+IF(SUM($J51:BB$51)+($D$51/MiY)&gt;1,1-(SUM($J51:BB$51)+($D$51/MiY)),0)),5)*(BC$7&gt;=$E$51)</f>
        <v>0</v>
      </c>
      <c r="BD51" s="155">
        <f>ROUND(($D$51/MiY*(SUM($J51:BC$51)&lt;=1)+IF(SUM($J51:BC$51)+($D$51/MiY)&gt;1,1-(SUM($J51:BC$51)+($D$51/MiY)),0)),5)*(BD$7&gt;=$E$51)</f>
        <v>0</v>
      </c>
      <c r="BE51" s="155">
        <f>ROUND(($D$51/MiY*(SUM($J51:BD$51)&lt;=1)+IF(SUM($J51:BD$51)+($D$51/MiY)&gt;1,1-(SUM($J51:BD$51)+($D$51/MiY)),0)),5)*(BE$7&gt;=$E$51)</f>
        <v>0</v>
      </c>
      <c r="BF51" s="155">
        <f>ROUND(($D$51/MiY*(SUM($J51:BE$51)&lt;=1)+IF(SUM($J51:BE$51)+($D$51/MiY)&gt;1,1-(SUM($J51:BE$51)+($D$51/MiY)),0)),5)*(BF$7&gt;=$E$51)</f>
        <v>0</v>
      </c>
      <c r="BG51" s="155">
        <f>ROUND(($D$51/MiY*(SUM($J51:BF$51)&lt;=1)+IF(SUM($J51:BF$51)+($D$51/MiY)&gt;1,1-(SUM($J51:BF$51)+($D$51/MiY)),0)),5)*(BG$7&gt;=$E$51)</f>
        <v>0</v>
      </c>
      <c r="BH51" s="155">
        <f>ROUND(($D$51/MiY*(SUM($J51:BG$51)&lt;=1)+IF(SUM($J51:BG$51)+($D$51/MiY)&gt;1,1-(SUM($J51:BG$51)+($D$51/MiY)),0)),5)*(BH$7&gt;=$E$51)</f>
        <v>0</v>
      </c>
      <c r="BI51" s="155">
        <f>ROUND(($D$51/MiY*(SUM($J51:BH$51)&lt;=1)+IF(SUM($J51:BH$51)+($D$51/MiY)&gt;1,1-(SUM($J51:BH$51)+($D$51/MiY)),0)),5)*(BI$7&gt;=$E$51)</f>
        <v>0</v>
      </c>
      <c r="BJ51" s="155">
        <f>ROUND(($D$51/MiY*(SUM($J51:BI$51)&lt;=1)+IF(SUM($J51:BI$51)+($D$51/MiY)&gt;1,1-(SUM($J51:BI$51)+($D$51/MiY)),0)),5)*(BJ$7&gt;=$E$51)</f>
        <v>0</v>
      </c>
      <c r="BK51" s="155">
        <f>ROUND(($D$51/MiY*(SUM($J51:BJ$51)&lt;=1)+IF(SUM($J51:BJ$51)+($D$51/MiY)&gt;1,1-(SUM($J51:BJ$51)+($D$51/MiY)),0)),5)*(BK$7&gt;=$E$51)</f>
        <v>0</v>
      </c>
      <c r="BL51" s="155">
        <f>ROUND(($D$51/MiY*(SUM($J51:BK$51)&lt;=1)+IF(SUM($J51:BK$51)+($D$51/MiY)&gt;1,1-(SUM($J51:BK$51)+($D$51/MiY)),0)),5)*(BL$7&gt;=$E$51)</f>
        <v>0</v>
      </c>
      <c r="BM51" s="155">
        <f>ROUND(($D$51/MiY*(SUM($J51:BL$51)&lt;=1)+IF(SUM($J51:BL$51)+($D$51/MiY)&gt;1,1-(SUM($J51:BL$51)+($D$51/MiY)),0)),5)*(BM$7&gt;=$E$51)</f>
        <v>0</v>
      </c>
      <c r="BN51" s="155">
        <f>ROUND(($D$51/MiY*(SUM($J51:BM$51)&lt;=1)+IF(SUM($J51:BM$51)+($D$51/MiY)&gt;1,1-(SUM($J51:BM$51)+($D$51/MiY)),0)),5)*(BN$7&gt;=$E$51)</f>
        <v>0</v>
      </c>
      <c r="BO51" s="155">
        <f>ROUND(($D$51/MiY*(SUM($J51:BN$51)&lt;=1)+IF(SUM($J51:BN$51)+($D$51/MiY)&gt;1,1-(SUM($J51:BN$51)+($D$51/MiY)),0)),5)*(BO$7&gt;=$E$51)</f>
        <v>0</v>
      </c>
      <c r="BP51" s="155">
        <f>ROUND(($D$51/MiY*(SUM($J51:BO$51)&lt;=1)+IF(SUM($J51:BO$51)+($D$51/MiY)&gt;1,1-(SUM($J51:BO$51)+($D$51/MiY)),0)),5)*(BP$7&gt;=$E$51)</f>
        <v>0</v>
      </c>
      <c r="BQ51" s="155">
        <f>ROUND(($D$51/MiY*(SUM($J51:BP$51)&lt;=1)+IF(SUM($J51:BP$51)+($D$51/MiY)&gt;1,1-(SUM($J51:BP$51)+($D$51/MiY)),0)),5)*(BQ$7&gt;=$E$51)</f>
        <v>0</v>
      </c>
      <c r="BR51" s="155">
        <f>ROUND(($D$51/MiY*(SUM($J51:BQ$51)&lt;=1)+IF(SUM($J51:BQ$51)+($D$51/MiY)&gt;1,1-(SUM($J51:BQ$51)+($D$51/MiY)),0)),5)*(BR$7&gt;=$E$51)</f>
        <v>0</v>
      </c>
      <c r="BS51" s="155">
        <f>ROUND(($D$51/MiY*(SUM($J51:BR$51)&lt;=1)+IF(SUM($J51:BR$51)+($D$51/MiY)&gt;1,1-(SUM($J51:BR$51)+($D$51/MiY)),0)),5)*(BS$7&gt;=$E$51)</f>
        <v>0</v>
      </c>
      <c r="BT51" s="155">
        <f>ROUND(($D$51/MiY*(SUM($J51:BS$51)&lt;=1)+IF(SUM($J51:BS$51)+($D$51/MiY)&gt;1,1-(SUM($J51:BS$51)+($D$51/MiY)),0)),5)*(BT$7&gt;=$E$51)</f>
        <v>0</v>
      </c>
      <c r="BU51" s="155">
        <f>ROUND(($D$51/MiY*(SUM($J51:BT$51)&lt;=1)+IF(SUM($J51:BT$51)+($D$51/MiY)&gt;1,1-(SUM($J51:BT$51)+($D$51/MiY)),0)),5)*(BU$7&gt;=$E$51)</f>
        <v>0</v>
      </c>
      <c r="BV51" s="155">
        <f>ROUND(($D$51/MiY*(SUM($J51:BU$51)&lt;=1)+IF(SUM($J51:BU$51)+($D$51/MiY)&gt;1,1-(SUM($J51:BU$51)+($D$51/MiY)),0)),5)*(BV$7&gt;=$E$51)</f>
        <v>0</v>
      </c>
      <c r="BW51" s="155">
        <f>ROUND(($D$51/MiY*(SUM($J51:BV$51)&lt;=1)+IF(SUM($J51:BV$51)+($D$51/MiY)&gt;1,1-(SUM($J51:BV$51)+($D$51/MiY)),0)),5)*(BW$7&gt;=$E$51)</f>
        <v>0</v>
      </c>
      <c r="BX51" s="155">
        <f>ROUND(($D$51/MiY*(SUM($J51:BW$51)&lt;=1)+IF(SUM($J51:BW$51)+($D$51/MiY)&gt;1,1-(SUM($J51:BW$51)+($D$51/MiY)),0)),5)*(BX$7&gt;=$E$51)</f>
        <v>0</v>
      </c>
      <c r="BY51" s="155">
        <f>ROUND(($D$51/MiY*(SUM($J51:BX$51)&lt;=1)+IF(SUM($J51:BX$51)+($D$51/MiY)&gt;1,1-(SUM($J51:BX$51)+($D$51/MiY)),0)),5)*(BY$7&gt;=$E$51)</f>
        <v>0</v>
      </c>
      <c r="BZ51" s="155">
        <f>ROUND(($D$51/MiY*(SUM($J51:BY$51)&lt;=1)+IF(SUM($J51:BY$51)+($D$51/MiY)&gt;1,1-(SUM($J51:BY$51)+($D$51/MiY)),0)),5)*(BZ$7&gt;=$E$51)</f>
        <v>0</v>
      </c>
      <c r="CA51" s="155">
        <f>ROUND(($D$51/MiY*(SUM($J51:BZ$51)&lt;=1)+IF(SUM($J51:BZ$51)+($D$51/MiY)&gt;1,1-(SUM($J51:BZ$51)+($D$51/MiY)),0)),5)*(CA$7&gt;=$E$51)</f>
        <v>0</v>
      </c>
      <c r="CB51" s="155">
        <f>ROUND(($D$51/MiY*(SUM($J51:CA$51)&lt;=1)+IF(SUM($J51:CA$51)+($D$51/MiY)&gt;1,1-(SUM($J51:CA$51)+($D$51/MiY)),0)),5)*(CB$7&gt;=$E$51)</f>
        <v>0</v>
      </c>
      <c r="CC51" s="155">
        <f>ROUND(($D$51/MiY*(SUM($J51:CB$51)&lt;=1)+IF(SUM($J51:CB$51)+($D$51/MiY)&gt;1,1-(SUM($J51:CB$51)+($D$51/MiY)),0)),5)*(CC$7&gt;=$E$51)</f>
        <v>0</v>
      </c>
      <c r="CD51" s="155">
        <f>ROUND(($D$51/MiY*(SUM($J51:CC$51)&lt;=1)+IF(SUM($J51:CC$51)+($D$51/MiY)&gt;1,1-(SUM($J51:CC$51)+($D$51/MiY)),0)),5)*(CD$7&gt;=$E$51)</f>
        <v>0</v>
      </c>
      <c r="CE51" s="155">
        <f>ROUND(($D$51/MiY*(SUM($J51:CD$51)&lt;=1)+IF(SUM($J51:CD$51)+($D$51/MiY)&gt;1,1-(SUM($J51:CD$51)+($D$51/MiY)),0)),5)*(CE$7&gt;=$E$51)</f>
        <v>0</v>
      </c>
      <c r="CF51" s="155">
        <f>ROUND(($D$51/MiY*(SUM($J51:CE$51)&lt;=1)+IF(SUM($J51:CE$51)+($D$51/MiY)&gt;1,1-(SUM($J51:CE$51)+($D$51/MiY)),0)),5)*(CF$7&gt;=$E$51)</f>
        <v>0</v>
      </c>
      <c r="CG51" s="155">
        <f>ROUND(($D$51/MiY*(SUM($J51:CF$51)&lt;=1)+IF(SUM($J51:CF$51)+($D$51/MiY)&gt;1,1-(SUM($J51:CF$51)+($D$51/MiY)),0)),5)*(CG$7&gt;=$E$51)</f>
        <v>0</v>
      </c>
      <c r="CH51" s="155">
        <f>ROUND(($D$51/MiY*(SUM($J51:CG$51)&lt;=1)+IF(SUM($J51:CG$51)+($D$51/MiY)&gt;1,1-(SUM($J51:CG$51)+($D$51/MiY)),0)),5)*(CH$7&gt;=$E$51)</f>
        <v>0</v>
      </c>
      <c r="CI51" s="155">
        <f>ROUND(($D$51/MiY*(SUM($J51:CH$51)&lt;=1)+IF(SUM($J51:CH$51)+($D$51/MiY)&gt;1,1-(SUM($J51:CH$51)+($D$51/MiY)),0)),5)*(CI$7&gt;=$E$51)</f>
        <v>0</v>
      </c>
      <c r="CJ51" s="155">
        <f>ROUND(($D$51/MiY*(SUM($J51:CI$51)&lt;=1)+IF(SUM($J51:CI$51)+($D$51/MiY)&gt;1,1-(SUM($J51:CI$51)+($D$51/MiY)),0)),5)*(CJ$7&gt;=$E$51)</f>
        <v>0</v>
      </c>
      <c r="CK51" s="155">
        <f>ROUND(($D$51/MiY*(SUM($J51:CJ$51)&lt;=1)+IF(SUM($J51:CJ$51)+($D$51/MiY)&gt;1,1-(SUM($J51:CJ$51)+($D$51/MiY)),0)),5)*(CK$7&gt;=$E$51)</f>
        <v>0</v>
      </c>
      <c r="CL51" s="155">
        <f>ROUND(($D$51/MiY*(SUM($J51:CK$51)&lt;=1)+IF(SUM($J51:CK$51)+($D$51/MiY)&gt;1,1-(SUM($J51:CK$51)+($D$51/MiY)),0)),5)*(CL$7&gt;=$E$51)</f>
        <v>0</v>
      </c>
      <c r="CM51" s="155">
        <f>ROUND(($D$51/MiY*(SUM($J51:CL$51)&lt;=1)+IF(SUM($J51:CL$51)+($D$51/MiY)&gt;1,1-(SUM($J51:CL$51)+($D$51/MiY)),0)),5)*(CM$7&gt;=$E$51)</f>
        <v>0</v>
      </c>
      <c r="CN51" s="155">
        <f>ROUND(($D$51/MiY*(SUM($J51:CM$51)&lt;=1)+IF(SUM($J51:CM$51)+($D$51/MiY)&gt;1,1-(SUM($J51:CM$51)+($D$51/MiY)),0)),5)*(CN$7&gt;=$E$51)</f>
        <v>0</v>
      </c>
      <c r="CO51" s="155">
        <f>ROUND(($D$51/MiY*(SUM($J51:CN$51)&lt;=1)+IF(SUM($J51:CN$51)+($D$51/MiY)&gt;1,1-(SUM($J51:CN$51)+($D$51/MiY)),0)),5)*(CO$7&gt;=$E$51)</f>
        <v>0</v>
      </c>
      <c r="CP51" s="155">
        <f>ROUND(($D$51/MiY*(SUM($J51:CO$51)&lt;=1)+IF(SUM($J51:CO$51)+($D$51/MiY)&gt;1,1-(SUM($J51:CO$51)+($D$51/MiY)),0)),5)*(CP$7&gt;=$E$51)</f>
        <v>0</v>
      </c>
      <c r="CQ51" s="155">
        <f>ROUND(($D$51/MiY*(SUM($J51:CP$51)&lt;=1)+IF(SUM($J51:CP$51)+($D$51/MiY)&gt;1,1-(SUM($J51:CP$51)+($D$51/MiY)),0)),5)*(CQ$7&gt;=$E$51)</f>
        <v>0</v>
      </c>
      <c r="CR51" s="155">
        <f>ROUND(($D$51/MiY*(SUM($J51:CQ$51)&lt;=1)+IF(SUM($J51:CQ$51)+($D$51/MiY)&gt;1,1-(SUM($J51:CQ$51)+($D$51/MiY)),0)),5)*(CR$7&gt;=$E$51)</f>
        <v>0</v>
      </c>
      <c r="CS51" s="155">
        <f>ROUND(($D$51/MiY*(SUM($J51:CR$51)&lt;=1)+IF(SUM($J51:CR$51)+($D$51/MiY)&gt;1,1-(SUM($J51:CR$51)+($D$51/MiY)),0)),5)*(CS$7&gt;=$E$51)</f>
        <v>0</v>
      </c>
      <c r="CT51" s="155">
        <f>ROUND(($D$51/MiY*(SUM($J51:CS$51)&lt;=1)+IF(SUM($J51:CS$51)+($D$51/MiY)&gt;1,1-(SUM($J51:CS$51)+($D$51/MiY)),0)),5)*(CT$7&gt;=$E$51)</f>
        <v>0</v>
      </c>
      <c r="CU51" s="155">
        <f>ROUND(($D$51/MiY*(SUM($J51:CT$51)&lt;=1)+IF(SUM($J51:CT$51)+($D$51/MiY)&gt;1,1-(SUM($J51:CT$51)+($D$51/MiY)),0)),5)*(CU$7&gt;=$E$51)</f>
        <v>0</v>
      </c>
      <c r="CV51" s="155">
        <f>ROUND(($D$51/MiY*(SUM($J51:CU$51)&lt;=1)+IF(SUM($J51:CU$51)+($D$51/MiY)&gt;1,1-(SUM($J51:CU$51)+($D$51/MiY)),0)),5)*(CV$7&gt;=$E$51)</f>
        <v>0</v>
      </c>
      <c r="CW51" s="155">
        <f>ROUND(($D$51/MiY*(SUM($J51:CV$51)&lt;=1)+IF(SUM($J51:CV$51)+($D$51/MiY)&gt;1,1-(SUM($J51:CV$51)+($D$51/MiY)),0)),5)*(CW$7&gt;=$E$51)</f>
        <v>0</v>
      </c>
      <c r="CX51" s="155">
        <f>ROUND(($D$51/MiY*(SUM($J51:CW$51)&lt;=1)+IF(SUM($J51:CW$51)+($D$51/MiY)&gt;1,1-(SUM($J51:CW$51)+($D$51/MiY)),0)),5)*(CX$7&gt;=$E$51)</f>
        <v>0</v>
      </c>
      <c r="CY51" s="155">
        <f>ROUND(($D$51/MiY*(SUM($J51:CX$51)&lt;=1)+IF(SUM($J51:CX$51)+($D$51/MiY)&gt;1,1-(SUM($J51:CX$51)+($D$51/MiY)),0)),5)*(CY$7&gt;=$E$51)</f>
        <v>0</v>
      </c>
      <c r="CZ51" s="155">
        <f>ROUND(($D$51/MiY*(SUM($J51:CY$51)&lt;=1)+IF(SUM($J51:CY$51)+($D$51/MiY)&gt;1,1-(SUM($J51:CY$51)+($D$51/MiY)),0)),5)*(CZ$7&gt;=$E$51)</f>
        <v>0</v>
      </c>
      <c r="DA51" s="155">
        <f>ROUND(($D$51/MiY*(SUM($J51:CZ$51)&lt;=1)+IF(SUM($J51:CZ$51)+($D$51/MiY)&gt;1,1-(SUM($J51:CZ$51)+($D$51/MiY)),0)),5)*(DA$7&gt;=$E$51)</f>
        <v>0</v>
      </c>
      <c r="DB51" s="155">
        <f>ROUND(($D$51/MiY*(SUM($J51:DA$51)&lt;=1)+IF(SUM($J51:DA$51)+($D$51/MiY)&gt;1,1-(SUM($J51:DA$51)+($D$51/MiY)),0)),5)*(DB$7&gt;=$E$51)</f>
        <v>0</v>
      </c>
      <c r="DC51" s="155">
        <f>ROUND(($D$51/MiY*(SUM($J51:DB$51)&lt;=1)+IF(SUM($J51:DB$51)+($D$51/MiY)&gt;1,1-(SUM($J51:DB$51)+($D$51/MiY)),0)),5)*(DC$7&gt;=$E$51)</f>
        <v>0</v>
      </c>
      <c r="DD51" s="155">
        <f>ROUND(($D$51/MiY*(SUM($J51:DC$51)&lt;=1)+IF(SUM($J51:DC$51)+($D$51/MiY)&gt;1,1-(SUM($J51:DC$51)+($D$51/MiY)),0)),5)*(DD$7&gt;=$E$51)</f>
        <v>0</v>
      </c>
      <c r="DE51" s="155">
        <f>ROUND(($D$51/MiY*(SUM($J51:DD$51)&lt;=1)+IF(SUM($J51:DD$51)+($D$51/MiY)&gt;1,1-(SUM($J51:DD$51)+($D$51/MiY)),0)),5)*(DE$7&gt;=$E$51)</f>
        <v>0</v>
      </c>
      <c r="DF51" s="155">
        <f>ROUND(($D$51/MiY*(SUM($J51:DE$51)&lt;=1)+IF(SUM($J51:DE$51)+($D$51/MiY)&gt;1,1-(SUM($J51:DE$51)+($D$51/MiY)),0)),5)*(DF$7&gt;=$E$51)</f>
        <v>0</v>
      </c>
      <c r="DG51" s="155">
        <f>ROUND(($D$51/MiY*(SUM($J51:DF$51)&lt;=1)+IF(SUM($J51:DF$51)+($D$51/MiY)&gt;1,1-(SUM($J51:DF$51)+($D$51/MiY)),0)),5)*(DG$7&gt;=$E$51)</f>
        <v>0</v>
      </c>
      <c r="DH51" s="155">
        <f>ROUND(($D$51/MiY*(SUM($J51:DG$51)&lt;=1)+IF(SUM($J51:DG$51)+($D$51/MiY)&gt;1,1-(SUM($J51:DG$51)+($D$51/MiY)),0)),5)*(DH$7&gt;=$E$51)</f>
        <v>0</v>
      </c>
      <c r="DI51" s="155">
        <f>ROUND(($D$51/MiY*(SUM($J51:DH$51)&lt;=1)+IF(SUM($J51:DH$51)+($D$51/MiY)&gt;1,1-(SUM($J51:DH$51)+($D$51/MiY)),0)),5)*(DI$7&gt;=$E$51)</f>
        <v>0</v>
      </c>
      <c r="DJ51" s="155">
        <f>ROUND(($D$51/MiY*(SUM($J51:DI$51)&lt;=1)+IF(SUM($J51:DI$51)+($D$51/MiY)&gt;1,1-(SUM($J51:DI$51)+($D$51/MiY)),0)),5)*(DJ$7&gt;=$E$51)</f>
        <v>0</v>
      </c>
      <c r="DK51" s="155">
        <f>ROUND(($D$51/MiY*(SUM($J51:DJ$51)&lt;=1)+IF(SUM($J51:DJ$51)+($D$51/MiY)&gt;1,1-(SUM($J51:DJ$51)+($D$51/MiY)),0)),5)*(DK$7&gt;=$E$51)</f>
        <v>0</v>
      </c>
      <c r="DL51" s="155">
        <f>ROUND(($D$51/MiY*(SUM($J51:DK$51)&lt;=1)+IF(SUM($J51:DK$51)+($D$51/MiY)&gt;1,1-(SUM($J51:DK$51)+($D$51/MiY)),0)),5)*(DL$7&gt;=$E$51)</f>
        <v>0</v>
      </c>
      <c r="DM51" s="155">
        <f>ROUND(($D$51/MiY*(SUM($J51:DL$51)&lt;=1)+IF(SUM($J51:DL$51)+($D$51/MiY)&gt;1,1-(SUM($J51:DL$51)+($D$51/MiY)),0)),5)*(DM$7&gt;=$E$51)</f>
        <v>0</v>
      </c>
      <c r="DN51" s="155">
        <f>ROUND(($D$51/MiY*(SUM($J51:DM$51)&lt;=1)+IF(SUM($J51:DM$51)+($D$51/MiY)&gt;1,1-(SUM($J51:DM$51)+($D$51/MiY)),0)),5)*(DN$7&gt;=$E$51)</f>
        <v>0</v>
      </c>
      <c r="DO51" s="155">
        <f>ROUND(($D$51/MiY*(SUM($J51:DN$51)&lt;=1)+IF(SUM($J51:DN$51)+($D$51/MiY)&gt;1,1-(SUM($J51:DN$51)+($D$51/MiY)),0)),5)*(DO$7&gt;=$E$51)</f>
        <v>0</v>
      </c>
      <c r="DP51" s="155">
        <f>ROUND(($D$51/MiY*(SUM($J51:DO$51)&lt;=1)+IF(SUM($J51:DO$51)+($D$51/MiY)&gt;1,1-(SUM($J51:DO$51)+($D$51/MiY)),0)),5)*(DP$7&gt;=$E$51)</f>
        <v>0</v>
      </c>
      <c r="DQ51" s="155">
        <f>ROUND(($D$51/MiY*(SUM($J51:DP$51)&lt;=1)+IF(SUM($J51:DP$51)+($D$51/MiY)&gt;1,1-(SUM($J51:DP$51)+($D$51/MiY)),0)),5)*(DQ$7&gt;=$E$51)</f>
        <v>0</v>
      </c>
      <c r="DR51" s="155">
        <f>ROUND(($D$51/MiY*(SUM($J51:DQ$51)&lt;=1)+IF(SUM($J51:DQ$51)+($D$51/MiY)&gt;1,1-(SUM($J51:DQ$51)+($D$51/MiY)),0)),5)*(DR$7&gt;=$E$51)</f>
        <v>0</v>
      </c>
      <c r="DS51" s="155">
        <f>ROUND(($D$51/MiY*(SUM($J51:DR$51)&lt;=1)+IF(SUM($J51:DR$51)+($D$51/MiY)&gt;1,1-(SUM($J51:DR$51)+($D$51/MiY)),0)),5)*(DS$7&gt;=$E$51)</f>
        <v>0</v>
      </c>
      <c r="DT51" s="155">
        <f>ROUND(($D$51/MiY*(SUM($J51:DS$51)&lt;=1)+IF(SUM($J51:DS$51)+($D$51/MiY)&gt;1,1-(SUM($J51:DS$51)+($D$51/MiY)),0)),5)*(DT$7&gt;=$E$51)</f>
        <v>0</v>
      </c>
      <c r="DU51" s="155">
        <f>ROUND(($D$51/MiY*(SUM($J51:DT$51)&lt;=1)+IF(SUM($J51:DT$51)+($D$51/MiY)&gt;1,1-(SUM($J51:DT$51)+($D$51/MiY)),0)),5)*(DU$7&gt;=$E$51)</f>
        <v>0</v>
      </c>
      <c r="DV51" s="155">
        <f>ROUND(($D$51/MiY*(SUM($J51:DU$51)&lt;=1)+IF(SUM($J51:DU$51)+($D$51/MiY)&gt;1,1-(SUM($J51:DU$51)+($D$51/MiY)),0)),5)*(DV$7&gt;=$E$51)</f>
        <v>0</v>
      </c>
      <c r="DW51" s="155">
        <f>ROUND(($D$51/MiY*(SUM($J51:DV$51)&lt;=1)+IF(SUM($J51:DV$51)+($D$51/MiY)&gt;1,1-(SUM($J51:DV$51)+($D$51/MiY)),0)),5)*(DW$7&gt;=$E$51)</f>
        <v>0</v>
      </c>
      <c r="DX51" s="155">
        <f>ROUND(($D$51/MiY*(SUM($J51:DW$51)&lt;=1)+IF(SUM($J51:DW$51)+($D$51/MiY)&gt;1,1-(SUM($J51:DW$51)+($D$51/MiY)),0)),5)*(DX$7&gt;=$E$51)</f>
        <v>0</v>
      </c>
      <c r="DY51" s="155">
        <f>ROUND(($D$51/MiY*(SUM($J51:DX$51)&lt;=1)+IF(SUM($J51:DX$51)+($D$51/MiY)&gt;1,1-(SUM($J51:DX$51)+($D$51/MiY)),0)),5)*(DY$7&gt;=$E$51)</f>
        <v>0</v>
      </c>
      <c r="DZ51" s="155">
        <f>ROUND(($D$51/MiY*(SUM($J51:DY$51)&lt;=1)+IF(SUM($J51:DY$51)+($D$51/MiY)&gt;1,1-(SUM($J51:DY$51)+($D$51/MiY)),0)),5)*(DZ$7&gt;=$E$51)</f>
        <v>0</v>
      </c>
      <c r="EA51" s="155">
        <f>ROUND(($D$51/MiY*(SUM($J51:DZ$51)&lt;=1)+IF(SUM($J51:DZ$51)+($D$51/MiY)&gt;1,1-(SUM($J51:DZ$51)+($D$51/MiY)),0)),5)*(EA$7&gt;=$E$51)</f>
        <v>0</v>
      </c>
      <c r="EB51" s="155">
        <f>ROUND(($D$51/MiY*(SUM($J51:EA$51)&lt;=1)+IF(SUM($J51:EA$51)+($D$51/MiY)&gt;1,1-(SUM($J51:EA$51)+($D$51/MiY)),0)),5)*(EB$7&gt;=$E$51)</f>
        <v>0</v>
      </c>
    </row>
    <row r="52" spans="2:132" outlineLevel="1" x14ac:dyDescent="0.25">
      <c r="C52" s="318" t="s">
        <v>563</v>
      </c>
      <c r="D52" s="16">
        <f>Costs!$L$24*Costs!$L$30</f>
        <v>2800000</v>
      </c>
      <c r="G52" s="52" t="s">
        <v>553</v>
      </c>
      <c r="H52" s="46">
        <f t="shared" ref="H52" si="208">SUM(J52:EB52)</f>
        <v>2800000</v>
      </c>
      <c r="J52" s="82">
        <f t="shared" ref="J52:AO52" si="209">J51*$D52</f>
        <v>0</v>
      </c>
      <c r="K52" s="82">
        <f t="shared" si="209"/>
        <v>0</v>
      </c>
      <c r="L52" s="82">
        <f t="shared" si="209"/>
        <v>0</v>
      </c>
      <c r="M52" s="82">
        <f t="shared" si="209"/>
        <v>0</v>
      </c>
      <c r="N52" s="82">
        <f t="shared" si="209"/>
        <v>0</v>
      </c>
      <c r="O52" s="82">
        <f t="shared" si="209"/>
        <v>0</v>
      </c>
      <c r="P52" s="82">
        <f t="shared" si="209"/>
        <v>0</v>
      </c>
      <c r="Q52" s="82">
        <f t="shared" si="209"/>
        <v>0</v>
      </c>
      <c r="R52" s="82">
        <f t="shared" si="209"/>
        <v>0</v>
      </c>
      <c r="S52" s="82">
        <f t="shared" si="209"/>
        <v>0</v>
      </c>
      <c r="T52" s="82">
        <f t="shared" si="209"/>
        <v>0</v>
      </c>
      <c r="U52" s="82">
        <f t="shared" si="209"/>
        <v>0</v>
      </c>
      <c r="V52" s="82">
        <f t="shared" si="209"/>
        <v>0</v>
      </c>
      <c r="W52" s="82">
        <f t="shared" si="209"/>
        <v>0</v>
      </c>
      <c r="X52" s="82">
        <f t="shared" si="209"/>
        <v>0</v>
      </c>
      <c r="Y52" s="82">
        <f t="shared" si="209"/>
        <v>0</v>
      </c>
      <c r="Z52" s="82">
        <f t="shared" si="209"/>
        <v>0</v>
      </c>
      <c r="AA52" s="82">
        <f t="shared" si="209"/>
        <v>0</v>
      </c>
      <c r="AB52" s="82">
        <f t="shared" si="209"/>
        <v>0</v>
      </c>
      <c r="AC52" s="82">
        <f t="shared" si="209"/>
        <v>0</v>
      </c>
      <c r="AD52" s="82">
        <f t="shared" si="209"/>
        <v>0</v>
      </c>
      <c r="AE52" s="82">
        <f t="shared" si="209"/>
        <v>0</v>
      </c>
      <c r="AF52" s="82">
        <f t="shared" si="209"/>
        <v>0</v>
      </c>
      <c r="AG52" s="82">
        <f t="shared" si="209"/>
        <v>0</v>
      </c>
      <c r="AH52" s="82">
        <f t="shared" si="209"/>
        <v>149324</v>
      </c>
      <c r="AI52" s="82">
        <f t="shared" si="209"/>
        <v>149324</v>
      </c>
      <c r="AJ52" s="82">
        <f t="shared" si="209"/>
        <v>149324</v>
      </c>
      <c r="AK52" s="82">
        <f t="shared" si="209"/>
        <v>149324</v>
      </c>
      <c r="AL52" s="82">
        <f t="shared" si="209"/>
        <v>149324</v>
      </c>
      <c r="AM52" s="82">
        <f t="shared" si="209"/>
        <v>149324</v>
      </c>
      <c r="AN52" s="82">
        <f t="shared" si="209"/>
        <v>149324</v>
      </c>
      <c r="AO52" s="82">
        <f t="shared" si="209"/>
        <v>149324</v>
      </c>
      <c r="AP52" s="82">
        <f t="shared" ref="AP52:BU52" si="210">AP51*$D52</f>
        <v>149324</v>
      </c>
      <c r="AQ52" s="82">
        <f t="shared" si="210"/>
        <v>149324</v>
      </c>
      <c r="AR52" s="82">
        <f t="shared" si="210"/>
        <v>149324</v>
      </c>
      <c r="AS52" s="82">
        <f t="shared" si="210"/>
        <v>149324</v>
      </c>
      <c r="AT52" s="82">
        <f t="shared" si="210"/>
        <v>149324</v>
      </c>
      <c r="AU52" s="82">
        <f t="shared" si="210"/>
        <v>149324</v>
      </c>
      <c r="AV52" s="82">
        <f t="shared" si="210"/>
        <v>149324</v>
      </c>
      <c r="AW52" s="82">
        <f t="shared" si="210"/>
        <v>149324</v>
      </c>
      <c r="AX52" s="82">
        <f t="shared" si="210"/>
        <v>149324</v>
      </c>
      <c r="AY52" s="82">
        <f t="shared" si="210"/>
        <v>149324</v>
      </c>
      <c r="AZ52" s="82">
        <f t="shared" si="210"/>
        <v>112168</v>
      </c>
      <c r="BA52" s="82">
        <f t="shared" si="210"/>
        <v>0</v>
      </c>
      <c r="BB52" s="82">
        <f t="shared" si="210"/>
        <v>0</v>
      </c>
      <c r="BC52" s="82">
        <f t="shared" si="210"/>
        <v>0</v>
      </c>
      <c r="BD52" s="82">
        <f t="shared" si="210"/>
        <v>0</v>
      </c>
      <c r="BE52" s="82">
        <f t="shared" si="210"/>
        <v>0</v>
      </c>
      <c r="BF52" s="82">
        <f t="shared" si="210"/>
        <v>0</v>
      </c>
      <c r="BG52" s="82">
        <f t="shared" si="210"/>
        <v>0</v>
      </c>
      <c r="BH52" s="82">
        <f t="shared" si="210"/>
        <v>0</v>
      </c>
      <c r="BI52" s="82">
        <f t="shared" si="210"/>
        <v>0</v>
      </c>
      <c r="BJ52" s="82">
        <f t="shared" si="210"/>
        <v>0</v>
      </c>
      <c r="BK52" s="82">
        <f t="shared" si="210"/>
        <v>0</v>
      </c>
      <c r="BL52" s="82">
        <f t="shared" si="210"/>
        <v>0</v>
      </c>
      <c r="BM52" s="82">
        <f t="shared" si="210"/>
        <v>0</v>
      </c>
      <c r="BN52" s="82">
        <f t="shared" si="210"/>
        <v>0</v>
      </c>
      <c r="BO52" s="82">
        <f t="shared" si="210"/>
        <v>0</v>
      </c>
      <c r="BP52" s="82">
        <f t="shared" si="210"/>
        <v>0</v>
      </c>
      <c r="BQ52" s="82">
        <f t="shared" si="210"/>
        <v>0</v>
      </c>
      <c r="BR52" s="82">
        <f t="shared" si="210"/>
        <v>0</v>
      </c>
      <c r="BS52" s="82">
        <f t="shared" si="210"/>
        <v>0</v>
      </c>
      <c r="BT52" s="82">
        <f t="shared" si="210"/>
        <v>0</v>
      </c>
      <c r="BU52" s="82">
        <f t="shared" si="210"/>
        <v>0</v>
      </c>
      <c r="BV52" s="82">
        <f t="shared" ref="BV52:DA52" si="211">BV51*$D52</f>
        <v>0</v>
      </c>
      <c r="BW52" s="82">
        <f t="shared" si="211"/>
        <v>0</v>
      </c>
      <c r="BX52" s="82">
        <f t="shared" si="211"/>
        <v>0</v>
      </c>
      <c r="BY52" s="82">
        <f t="shared" si="211"/>
        <v>0</v>
      </c>
      <c r="BZ52" s="82">
        <f t="shared" si="211"/>
        <v>0</v>
      </c>
      <c r="CA52" s="82">
        <f t="shared" si="211"/>
        <v>0</v>
      </c>
      <c r="CB52" s="82">
        <f t="shared" si="211"/>
        <v>0</v>
      </c>
      <c r="CC52" s="82">
        <f t="shared" si="211"/>
        <v>0</v>
      </c>
      <c r="CD52" s="82">
        <f t="shared" si="211"/>
        <v>0</v>
      </c>
      <c r="CE52" s="82">
        <f t="shared" si="211"/>
        <v>0</v>
      </c>
      <c r="CF52" s="82">
        <f t="shared" si="211"/>
        <v>0</v>
      </c>
      <c r="CG52" s="82">
        <f t="shared" si="211"/>
        <v>0</v>
      </c>
      <c r="CH52" s="82">
        <f t="shared" si="211"/>
        <v>0</v>
      </c>
      <c r="CI52" s="82">
        <f t="shared" si="211"/>
        <v>0</v>
      </c>
      <c r="CJ52" s="82">
        <f t="shared" si="211"/>
        <v>0</v>
      </c>
      <c r="CK52" s="82">
        <f t="shared" si="211"/>
        <v>0</v>
      </c>
      <c r="CL52" s="82">
        <f t="shared" si="211"/>
        <v>0</v>
      </c>
      <c r="CM52" s="82">
        <f t="shared" si="211"/>
        <v>0</v>
      </c>
      <c r="CN52" s="82">
        <f t="shared" si="211"/>
        <v>0</v>
      </c>
      <c r="CO52" s="82">
        <f t="shared" si="211"/>
        <v>0</v>
      </c>
      <c r="CP52" s="82">
        <f t="shared" si="211"/>
        <v>0</v>
      </c>
      <c r="CQ52" s="82">
        <f t="shared" si="211"/>
        <v>0</v>
      </c>
      <c r="CR52" s="82">
        <f t="shared" si="211"/>
        <v>0</v>
      </c>
      <c r="CS52" s="82">
        <f t="shared" si="211"/>
        <v>0</v>
      </c>
      <c r="CT52" s="82">
        <f t="shared" si="211"/>
        <v>0</v>
      </c>
      <c r="CU52" s="82">
        <f t="shared" si="211"/>
        <v>0</v>
      </c>
      <c r="CV52" s="82">
        <f t="shared" si="211"/>
        <v>0</v>
      </c>
      <c r="CW52" s="82">
        <f t="shared" si="211"/>
        <v>0</v>
      </c>
      <c r="CX52" s="82">
        <f t="shared" si="211"/>
        <v>0</v>
      </c>
      <c r="CY52" s="82">
        <f t="shared" si="211"/>
        <v>0</v>
      </c>
      <c r="CZ52" s="82">
        <f t="shared" si="211"/>
        <v>0</v>
      </c>
      <c r="DA52" s="82">
        <f t="shared" si="211"/>
        <v>0</v>
      </c>
      <c r="DB52" s="82">
        <f t="shared" ref="DB52:EB52" si="212">DB51*$D52</f>
        <v>0</v>
      </c>
      <c r="DC52" s="82">
        <f t="shared" si="212"/>
        <v>0</v>
      </c>
      <c r="DD52" s="82">
        <f t="shared" si="212"/>
        <v>0</v>
      </c>
      <c r="DE52" s="82">
        <f t="shared" si="212"/>
        <v>0</v>
      </c>
      <c r="DF52" s="82">
        <f t="shared" si="212"/>
        <v>0</v>
      </c>
      <c r="DG52" s="82">
        <f t="shared" si="212"/>
        <v>0</v>
      </c>
      <c r="DH52" s="82">
        <f t="shared" si="212"/>
        <v>0</v>
      </c>
      <c r="DI52" s="82">
        <f t="shared" si="212"/>
        <v>0</v>
      </c>
      <c r="DJ52" s="82">
        <f t="shared" si="212"/>
        <v>0</v>
      </c>
      <c r="DK52" s="82">
        <f t="shared" si="212"/>
        <v>0</v>
      </c>
      <c r="DL52" s="82">
        <f t="shared" si="212"/>
        <v>0</v>
      </c>
      <c r="DM52" s="82">
        <f t="shared" si="212"/>
        <v>0</v>
      </c>
      <c r="DN52" s="82">
        <f t="shared" si="212"/>
        <v>0</v>
      </c>
      <c r="DO52" s="82">
        <f t="shared" si="212"/>
        <v>0</v>
      </c>
      <c r="DP52" s="82">
        <f t="shared" si="212"/>
        <v>0</v>
      </c>
      <c r="DQ52" s="82">
        <f t="shared" si="212"/>
        <v>0</v>
      </c>
      <c r="DR52" s="82">
        <f t="shared" si="212"/>
        <v>0</v>
      </c>
      <c r="DS52" s="82">
        <f t="shared" si="212"/>
        <v>0</v>
      </c>
      <c r="DT52" s="82">
        <f t="shared" si="212"/>
        <v>0</v>
      </c>
      <c r="DU52" s="82">
        <f t="shared" si="212"/>
        <v>0</v>
      </c>
      <c r="DV52" s="82">
        <f t="shared" si="212"/>
        <v>0</v>
      </c>
      <c r="DW52" s="82">
        <f t="shared" si="212"/>
        <v>0</v>
      </c>
      <c r="DX52" s="82">
        <f t="shared" si="212"/>
        <v>0</v>
      </c>
      <c r="DY52" s="82">
        <f t="shared" si="212"/>
        <v>0</v>
      </c>
      <c r="DZ52" s="82">
        <f t="shared" si="212"/>
        <v>0</v>
      </c>
      <c r="EA52" s="82">
        <f t="shared" si="212"/>
        <v>0</v>
      </c>
      <c r="EB52" s="82">
        <f t="shared" si="212"/>
        <v>0</v>
      </c>
    </row>
    <row r="53" spans="2:132" outlineLevel="1" x14ac:dyDescent="0.25">
      <c r="C53" s="318" t="s">
        <v>557</v>
      </c>
      <c r="D53" s="31">
        <f>Costs!$L$39</f>
        <v>1.9</v>
      </c>
      <c r="G53" s="52" t="s">
        <v>220</v>
      </c>
      <c r="H53" s="29"/>
      <c r="J53" s="312">
        <f>$D53</f>
        <v>1.9</v>
      </c>
      <c r="K53" s="312">
        <f t="shared" ref="K53:BV53" si="213">$D53</f>
        <v>1.9</v>
      </c>
      <c r="L53" s="312">
        <f t="shared" si="213"/>
        <v>1.9</v>
      </c>
      <c r="M53" s="312">
        <f t="shared" si="213"/>
        <v>1.9</v>
      </c>
      <c r="N53" s="312">
        <f t="shared" si="213"/>
        <v>1.9</v>
      </c>
      <c r="O53" s="312">
        <f t="shared" si="213"/>
        <v>1.9</v>
      </c>
      <c r="P53" s="312">
        <f t="shared" si="213"/>
        <v>1.9</v>
      </c>
      <c r="Q53" s="312">
        <f t="shared" si="213"/>
        <v>1.9</v>
      </c>
      <c r="R53" s="312">
        <f t="shared" si="213"/>
        <v>1.9</v>
      </c>
      <c r="S53" s="312">
        <f t="shared" si="213"/>
        <v>1.9</v>
      </c>
      <c r="T53" s="312">
        <f t="shared" si="213"/>
        <v>1.9</v>
      </c>
      <c r="U53" s="312">
        <f t="shared" si="213"/>
        <v>1.9</v>
      </c>
      <c r="V53" s="312">
        <f t="shared" si="213"/>
        <v>1.9</v>
      </c>
      <c r="W53" s="312">
        <f t="shared" si="213"/>
        <v>1.9</v>
      </c>
      <c r="X53" s="312">
        <f t="shared" si="213"/>
        <v>1.9</v>
      </c>
      <c r="Y53" s="312">
        <f t="shared" si="213"/>
        <v>1.9</v>
      </c>
      <c r="Z53" s="312">
        <f t="shared" si="213"/>
        <v>1.9</v>
      </c>
      <c r="AA53" s="312">
        <f t="shared" si="213"/>
        <v>1.9</v>
      </c>
      <c r="AB53" s="312">
        <f t="shared" si="213"/>
        <v>1.9</v>
      </c>
      <c r="AC53" s="312">
        <f t="shared" si="213"/>
        <v>1.9</v>
      </c>
      <c r="AD53" s="312">
        <f t="shared" si="213"/>
        <v>1.9</v>
      </c>
      <c r="AE53" s="312">
        <f t="shared" si="213"/>
        <v>1.9</v>
      </c>
      <c r="AF53" s="312">
        <f t="shared" si="213"/>
        <v>1.9</v>
      </c>
      <c r="AG53" s="312">
        <f t="shared" si="213"/>
        <v>1.9</v>
      </c>
      <c r="AH53" s="312">
        <f t="shared" si="213"/>
        <v>1.9</v>
      </c>
      <c r="AI53" s="312">
        <f t="shared" si="213"/>
        <v>1.9</v>
      </c>
      <c r="AJ53" s="312">
        <f t="shared" si="213"/>
        <v>1.9</v>
      </c>
      <c r="AK53" s="312">
        <f t="shared" si="213"/>
        <v>1.9</v>
      </c>
      <c r="AL53" s="312">
        <f t="shared" si="213"/>
        <v>1.9</v>
      </c>
      <c r="AM53" s="312">
        <f t="shared" si="213"/>
        <v>1.9</v>
      </c>
      <c r="AN53" s="312">
        <f t="shared" si="213"/>
        <v>1.9</v>
      </c>
      <c r="AO53" s="312">
        <f t="shared" si="213"/>
        <v>1.9</v>
      </c>
      <c r="AP53" s="312">
        <f t="shared" si="213"/>
        <v>1.9</v>
      </c>
      <c r="AQ53" s="312">
        <f t="shared" si="213"/>
        <v>1.9</v>
      </c>
      <c r="AR53" s="312">
        <f t="shared" si="213"/>
        <v>1.9</v>
      </c>
      <c r="AS53" s="312">
        <f t="shared" si="213"/>
        <v>1.9</v>
      </c>
      <c r="AT53" s="312">
        <f t="shared" si="213"/>
        <v>1.9</v>
      </c>
      <c r="AU53" s="312">
        <f t="shared" si="213"/>
        <v>1.9</v>
      </c>
      <c r="AV53" s="312">
        <f t="shared" si="213"/>
        <v>1.9</v>
      </c>
      <c r="AW53" s="312">
        <f t="shared" si="213"/>
        <v>1.9</v>
      </c>
      <c r="AX53" s="312">
        <f t="shared" si="213"/>
        <v>1.9</v>
      </c>
      <c r="AY53" s="312">
        <f t="shared" si="213"/>
        <v>1.9</v>
      </c>
      <c r="AZ53" s="312">
        <f t="shared" si="213"/>
        <v>1.9</v>
      </c>
      <c r="BA53" s="312">
        <f t="shared" si="213"/>
        <v>1.9</v>
      </c>
      <c r="BB53" s="312">
        <f t="shared" si="213"/>
        <v>1.9</v>
      </c>
      <c r="BC53" s="312">
        <f t="shared" si="213"/>
        <v>1.9</v>
      </c>
      <c r="BD53" s="312">
        <f t="shared" si="213"/>
        <v>1.9</v>
      </c>
      <c r="BE53" s="312">
        <f t="shared" si="213"/>
        <v>1.9</v>
      </c>
      <c r="BF53" s="312">
        <f t="shared" si="213"/>
        <v>1.9</v>
      </c>
      <c r="BG53" s="312">
        <f t="shared" si="213"/>
        <v>1.9</v>
      </c>
      <c r="BH53" s="312">
        <f t="shared" si="213"/>
        <v>1.9</v>
      </c>
      <c r="BI53" s="312">
        <f t="shared" si="213"/>
        <v>1.9</v>
      </c>
      <c r="BJ53" s="312">
        <f t="shared" si="213"/>
        <v>1.9</v>
      </c>
      <c r="BK53" s="312">
        <f t="shared" si="213"/>
        <v>1.9</v>
      </c>
      <c r="BL53" s="312">
        <f t="shared" si="213"/>
        <v>1.9</v>
      </c>
      <c r="BM53" s="312">
        <f t="shared" si="213"/>
        <v>1.9</v>
      </c>
      <c r="BN53" s="312">
        <f t="shared" si="213"/>
        <v>1.9</v>
      </c>
      <c r="BO53" s="312">
        <f t="shared" si="213"/>
        <v>1.9</v>
      </c>
      <c r="BP53" s="312">
        <f t="shared" si="213"/>
        <v>1.9</v>
      </c>
      <c r="BQ53" s="312">
        <f t="shared" si="213"/>
        <v>1.9</v>
      </c>
      <c r="BR53" s="312">
        <f t="shared" si="213"/>
        <v>1.9</v>
      </c>
      <c r="BS53" s="312">
        <f t="shared" si="213"/>
        <v>1.9</v>
      </c>
      <c r="BT53" s="312">
        <f t="shared" si="213"/>
        <v>1.9</v>
      </c>
      <c r="BU53" s="312">
        <f t="shared" si="213"/>
        <v>1.9</v>
      </c>
      <c r="BV53" s="312">
        <f t="shared" si="213"/>
        <v>1.9</v>
      </c>
      <c r="BW53" s="312">
        <f t="shared" ref="BW53:EB53" si="214">$D53</f>
        <v>1.9</v>
      </c>
      <c r="BX53" s="312">
        <f t="shared" si="214"/>
        <v>1.9</v>
      </c>
      <c r="BY53" s="312">
        <f t="shared" si="214"/>
        <v>1.9</v>
      </c>
      <c r="BZ53" s="312">
        <f t="shared" si="214"/>
        <v>1.9</v>
      </c>
      <c r="CA53" s="312">
        <f t="shared" si="214"/>
        <v>1.9</v>
      </c>
      <c r="CB53" s="312">
        <f t="shared" si="214"/>
        <v>1.9</v>
      </c>
      <c r="CC53" s="312">
        <f t="shared" si="214"/>
        <v>1.9</v>
      </c>
      <c r="CD53" s="312">
        <f t="shared" si="214"/>
        <v>1.9</v>
      </c>
      <c r="CE53" s="312">
        <f t="shared" si="214"/>
        <v>1.9</v>
      </c>
      <c r="CF53" s="312">
        <f t="shared" si="214"/>
        <v>1.9</v>
      </c>
      <c r="CG53" s="312">
        <f t="shared" si="214"/>
        <v>1.9</v>
      </c>
      <c r="CH53" s="312">
        <f t="shared" si="214"/>
        <v>1.9</v>
      </c>
      <c r="CI53" s="312">
        <f t="shared" si="214"/>
        <v>1.9</v>
      </c>
      <c r="CJ53" s="312">
        <f t="shared" si="214"/>
        <v>1.9</v>
      </c>
      <c r="CK53" s="312">
        <f t="shared" si="214"/>
        <v>1.9</v>
      </c>
      <c r="CL53" s="312">
        <f t="shared" si="214"/>
        <v>1.9</v>
      </c>
      <c r="CM53" s="312">
        <f t="shared" si="214"/>
        <v>1.9</v>
      </c>
      <c r="CN53" s="312">
        <f t="shared" si="214"/>
        <v>1.9</v>
      </c>
      <c r="CO53" s="312">
        <f t="shared" si="214"/>
        <v>1.9</v>
      </c>
      <c r="CP53" s="312">
        <f t="shared" si="214"/>
        <v>1.9</v>
      </c>
      <c r="CQ53" s="312">
        <f t="shared" si="214"/>
        <v>1.9</v>
      </c>
      <c r="CR53" s="312">
        <f t="shared" si="214"/>
        <v>1.9</v>
      </c>
      <c r="CS53" s="312">
        <f t="shared" si="214"/>
        <v>1.9</v>
      </c>
      <c r="CT53" s="312">
        <f t="shared" si="214"/>
        <v>1.9</v>
      </c>
      <c r="CU53" s="312">
        <f t="shared" si="214"/>
        <v>1.9</v>
      </c>
      <c r="CV53" s="312">
        <f t="shared" si="214"/>
        <v>1.9</v>
      </c>
      <c r="CW53" s="312">
        <f t="shared" si="214"/>
        <v>1.9</v>
      </c>
      <c r="CX53" s="312">
        <f t="shared" si="214"/>
        <v>1.9</v>
      </c>
      <c r="CY53" s="312">
        <f t="shared" si="214"/>
        <v>1.9</v>
      </c>
      <c r="CZ53" s="312">
        <f t="shared" si="214"/>
        <v>1.9</v>
      </c>
      <c r="DA53" s="312">
        <f t="shared" si="214"/>
        <v>1.9</v>
      </c>
      <c r="DB53" s="312">
        <f t="shared" si="214"/>
        <v>1.9</v>
      </c>
      <c r="DC53" s="312">
        <f t="shared" si="214"/>
        <v>1.9</v>
      </c>
      <c r="DD53" s="312">
        <f t="shared" si="214"/>
        <v>1.9</v>
      </c>
      <c r="DE53" s="312">
        <f t="shared" si="214"/>
        <v>1.9</v>
      </c>
      <c r="DF53" s="312">
        <f t="shared" si="214"/>
        <v>1.9</v>
      </c>
      <c r="DG53" s="312">
        <f t="shared" si="214"/>
        <v>1.9</v>
      </c>
      <c r="DH53" s="312">
        <f t="shared" si="214"/>
        <v>1.9</v>
      </c>
      <c r="DI53" s="312">
        <f t="shared" si="214"/>
        <v>1.9</v>
      </c>
      <c r="DJ53" s="312">
        <f t="shared" si="214"/>
        <v>1.9</v>
      </c>
      <c r="DK53" s="312">
        <f t="shared" si="214"/>
        <v>1.9</v>
      </c>
      <c r="DL53" s="312">
        <f t="shared" si="214"/>
        <v>1.9</v>
      </c>
      <c r="DM53" s="312">
        <f t="shared" si="214"/>
        <v>1.9</v>
      </c>
      <c r="DN53" s="312">
        <f t="shared" si="214"/>
        <v>1.9</v>
      </c>
      <c r="DO53" s="312">
        <f t="shared" si="214"/>
        <v>1.9</v>
      </c>
      <c r="DP53" s="312">
        <f t="shared" si="214"/>
        <v>1.9</v>
      </c>
      <c r="DQ53" s="312">
        <f t="shared" si="214"/>
        <v>1.9</v>
      </c>
      <c r="DR53" s="312">
        <f t="shared" si="214"/>
        <v>1.9</v>
      </c>
      <c r="DS53" s="312">
        <f t="shared" si="214"/>
        <v>1.9</v>
      </c>
      <c r="DT53" s="312">
        <f t="shared" si="214"/>
        <v>1.9</v>
      </c>
      <c r="DU53" s="312">
        <f t="shared" si="214"/>
        <v>1.9</v>
      </c>
      <c r="DV53" s="312">
        <f t="shared" si="214"/>
        <v>1.9</v>
      </c>
      <c r="DW53" s="312">
        <f t="shared" si="214"/>
        <v>1.9</v>
      </c>
      <c r="DX53" s="312">
        <f t="shared" si="214"/>
        <v>1.9</v>
      </c>
      <c r="DY53" s="312">
        <f t="shared" si="214"/>
        <v>1.9</v>
      </c>
      <c r="DZ53" s="312">
        <f t="shared" si="214"/>
        <v>1.9</v>
      </c>
      <c r="EA53" s="312">
        <f t="shared" si="214"/>
        <v>1.9</v>
      </c>
      <c r="EB53" s="312">
        <f t="shared" si="214"/>
        <v>1.9</v>
      </c>
    </row>
    <row r="54" spans="2:132" outlineLevel="1" x14ac:dyDescent="0.25">
      <c r="C54" s="327" t="s">
        <v>602</v>
      </c>
      <c r="D54" s="38"/>
      <c r="E54" s="38"/>
      <c r="F54" s="38"/>
      <c r="G54" s="55" t="s">
        <v>220</v>
      </c>
      <c r="H54" s="316">
        <f t="shared" ref="H54" si="215">SUM(J54:EB54)</f>
        <v>5320000</v>
      </c>
      <c r="I54" s="38"/>
      <c r="J54" s="314">
        <f>J52*J53</f>
        <v>0</v>
      </c>
      <c r="K54" s="314">
        <f t="shared" ref="K54:BV54" si="216">K52*K53</f>
        <v>0</v>
      </c>
      <c r="L54" s="314">
        <f t="shared" si="216"/>
        <v>0</v>
      </c>
      <c r="M54" s="314">
        <f t="shared" si="216"/>
        <v>0</v>
      </c>
      <c r="N54" s="314">
        <f t="shared" si="216"/>
        <v>0</v>
      </c>
      <c r="O54" s="314">
        <f t="shared" si="216"/>
        <v>0</v>
      </c>
      <c r="P54" s="314">
        <f t="shared" si="216"/>
        <v>0</v>
      </c>
      <c r="Q54" s="314">
        <f t="shared" si="216"/>
        <v>0</v>
      </c>
      <c r="R54" s="314">
        <f t="shared" si="216"/>
        <v>0</v>
      </c>
      <c r="S54" s="314">
        <f t="shared" si="216"/>
        <v>0</v>
      </c>
      <c r="T54" s="314">
        <f t="shared" si="216"/>
        <v>0</v>
      </c>
      <c r="U54" s="314">
        <f t="shared" si="216"/>
        <v>0</v>
      </c>
      <c r="V54" s="314">
        <f t="shared" si="216"/>
        <v>0</v>
      </c>
      <c r="W54" s="314">
        <f t="shared" si="216"/>
        <v>0</v>
      </c>
      <c r="X54" s="314">
        <f t="shared" si="216"/>
        <v>0</v>
      </c>
      <c r="Y54" s="314">
        <f t="shared" si="216"/>
        <v>0</v>
      </c>
      <c r="Z54" s="314">
        <f t="shared" si="216"/>
        <v>0</v>
      </c>
      <c r="AA54" s="314">
        <f t="shared" si="216"/>
        <v>0</v>
      </c>
      <c r="AB54" s="314">
        <f t="shared" si="216"/>
        <v>0</v>
      </c>
      <c r="AC54" s="314">
        <f t="shared" si="216"/>
        <v>0</v>
      </c>
      <c r="AD54" s="314">
        <f t="shared" si="216"/>
        <v>0</v>
      </c>
      <c r="AE54" s="314">
        <f t="shared" si="216"/>
        <v>0</v>
      </c>
      <c r="AF54" s="314">
        <f t="shared" si="216"/>
        <v>0</v>
      </c>
      <c r="AG54" s="314">
        <f t="shared" si="216"/>
        <v>0</v>
      </c>
      <c r="AH54" s="314">
        <f t="shared" si="216"/>
        <v>283715.59999999998</v>
      </c>
      <c r="AI54" s="314">
        <f t="shared" si="216"/>
        <v>283715.59999999998</v>
      </c>
      <c r="AJ54" s="314">
        <f t="shared" si="216"/>
        <v>283715.59999999998</v>
      </c>
      <c r="AK54" s="314">
        <f t="shared" si="216"/>
        <v>283715.59999999998</v>
      </c>
      <c r="AL54" s="314">
        <f t="shared" si="216"/>
        <v>283715.59999999998</v>
      </c>
      <c r="AM54" s="314">
        <f t="shared" si="216"/>
        <v>283715.59999999998</v>
      </c>
      <c r="AN54" s="314">
        <f t="shared" si="216"/>
        <v>283715.59999999998</v>
      </c>
      <c r="AO54" s="314">
        <f t="shared" si="216"/>
        <v>283715.59999999998</v>
      </c>
      <c r="AP54" s="314">
        <f t="shared" si="216"/>
        <v>283715.59999999998</v>
      </c>
      <c r="AQ54" s="314">
        <f t="shared" si="216"/>
        <v>283715.59999999998</v>
      </c>
      <c r="AR54" s="314">
        <f t="shared" si="216"/>
        <v>283715.59999999998</v>
      </c>
      <c r="AS54" s="314">
        <f t="shared" si="216"/>
        <v>283715.59999999998</v>
      </c>
      <c r="AT54" s="314">
        <f t="shared" si="216"/>
        <v>283715.59999999998</v>
      </c>
      <c r="AU54" s="314">
        <f t="shared" si="216"/>
        <v>283715.59999999998</v>
      </c>
      <c r="AV54" s="314">
        <f t="shared" si="216"/>
        <v>283715.59999999998</v>
      </c>
      <c r="AW54" s="314">
        <f t="shared" si="216"/>
        <v>283715.59999999998</v>
      </c>
      <c r="AX54" s="314">
        <f t="shared" si="216"/>
        <v>283715.59999999998</v>
      </c>
      <c r="AY54" s="314">
        <f t="shared" si="216"/>
        <v>283715.59999999998</v>
      </c>
      <c r="AZ54" s="314">
        <f t="shared" si="216"/>
        <v>213119.19999999998</v>
      </c>
      <c r="BA54" s="314">
        <f t="shared" si="216"/>
        <v>0</v>
      </c>
      <c r="BB54" s="314">
        <f t="shared" si="216"/>
        <v>0</v>
      </c>
      <c r="BC54" s="314">
        <f t="shared" si="216"/>
        <v>0</v>
      </c>
      <c r="BD54" s="314">
        <f t="shared" si="216"/>
        <v>0</v>
      </c>
      <c r="BE54" s="314">
        <f t="shared" si="216"/>
        <v>0</v>
      </c>
      <c r="BF54" s="314">
        <f t="shared" si="216"/>
        <v>0</v>
      </c>
      <c r="BG54" s="314">
        <f t="shared" si="216"/>
        <v>0</v>
      </c>
      <c r="BH54" s="314">
        <f t="shared" si="216"/>
        <v>0</v>
      </c>
      <c r="BI54" s="314">
        <f t="shared" si="216"/>
        <v>0</v>
      </c>
      <c r="BJ54" s="314">
        <f t="shared" si="216"/>
        <v>0</v>
      </c>
      <c r="BK54" s="314">
        <f t="shared" si="216"/>
        <v>0</v>
      </c>
      <c r="BL54" s="314">
        <f t="shared" si="216"/>
        <v>0</v>
      </c>
      <c r="BM54" s="314">
        <f t="shared" si="216"/>
        <v>0</v>
      </c>
      <c r="BN54" s="314">
        <f t="shared" si="216"/>
        <v>0</v>
      </c>
      <c r="BO54" s="314">
        <f t="shared" si="216"/>
        <v>0</v>
      </c>
      <c r="BP54" s="314">
        <f t="shared" si="216"/>
        <v>0</v>
      </c>
      <c r="BQ54" s="314">
        <f t="shared" si="216"/>
        <v>0</v>
      </c>
      <c r="BR54" s="314">
        <f t="shared" si="216"/>
        <v>0</v>
      </c>
      <c r="BS54" s="314">
        <f t="shared" si="216"/>
        <v>0</v>
      </c>
      <c r="BT54" s="314">
        <f t="shared" si="216"/>
        <v>0</v>
      </c>
      <c r="BU54" s="314">
        <f t="shared" si="216"/>
        <v>0</v>
      </c>
      <c r="BV54" s="314">
        <f t="shared" si="216"/>
        <v>0</v>
      </c>
      <c r="BW54" s="314">
        <f t="shared" ref="BW54:EB54" si="217">BW52*BW53</f>
        <v>0</v>
      </c>
      <c r="BX54" s="314">
        <f t="shared" si="217"/>
        <v>0</v>
      </c>
      <c r="BY54" s="314">
        <f t="shared" si="217"/>
        <v>0</v>
      </c>
      <c r="BZ54" s="314">
        <f t="shared" si="217"/>
        <v>0</v>
      </c>
      <c r="CA54" s="314">
        <f t="shared" si="217"/>
        <v>0</v>
      </c>
      <c r="CB54" s="314">
        <f t="shared" si="217"/>
        <v>0</v>
      </c>
      <c r="CC54" s="314">
        <f t="shared" si="217"/>
        <v>0</v>
      </c>
      <c r="CD54" s="314">
        <f t="shared" si="217"/>
        <v>0</v>
      </c>
      <c r="CE54" s="314">
        <f t="shared" si="217"/>
        <v>0</v>
      </c>
      <c r="CF54" s="314">
        <f t="shared" si="217"/>
        <v>0</v>
      </c>
      <c r="CG54" s="314">
        <f t="shared" si="217"/>
        <v>0</v>
      </c>
      <c r="CH54" s="314">
        <f t="shared" si="217"/>
        <v>0</v>
      </c>
      <c r="CI54" s="314">
        <f t="shared" si="217"/>
        <v>0</v>
      </c>
      <c r="CJ54" s="314">
        <f t="shared" si="217"/>
        <v>0</v>
      </c>
      <c r="CK54" s="314">
        <f t="shared" si="217"/>
        <v>0</v>
      </c>
      <c r="CL54" s="314">
        <f t="shared" si="217"/>
        <v>0</v>
      </c>
      <c r="CM54" s="314">
        <f t="shared" si="217"/>
        <v>0</v>
      </c>
      <c r="CN54" s="314">
        <f t="shared" si="217"/>
        <v>0</v>
      </c>
      <c r="CO54" s="314">
        <f t="shared" si="217"/>
        <v>0</v>
      </c>
      <c r="CP54" s="314">
        <f t="shared" si="217"/>
        <v>0</v>
      </c>
      <c r="CQ54" s="314">
        <f t="shared" si="217"/>
        <v>0</v>
      </c>
      <c r="CR54" s="314">
        <f t="shared" si="217"/>
        <v>0</v>
      </c>
      <c r="CS54" s="314">
        <f t="shared" si="217"/>
        <v>0</v>
      </c>
      <c r="CT54" s="314">
        <f t="shared" si="217"/>
        <v>0</v>
      </c>
      <c r="CU54" s="314">
        <f t="shared" si="217"/>
        <v>0</v>
      </c>
      <c r="CV54" s="314">
        <f t="shared" si="217"/>
        <v>0</v>
      </c>
      <c r="CW54" s="314">
        <f t="shared" si="217"/>
        <v>0</v>
      </c>
      <c r="CX54" s="314">
        <f t="shared" si="217"/>
        <v>0</v>
      </c>
      <c r="CY54" s="314">
        <f t="shared" si="217"/>
        <v>0</v>
      </c>
      <c r="CZ54" s="314">
        <f t="shared" si="217"/>
        <v>0</v>
      </c>
      <c r="DA54" s="314">
        <f t="shared" si="217"/>
        <v>0</v>
      </c>
      <c r="DB54" s="314">
        <f t="shared" si="217"/>
        <v>0</v>
      </c>
      <c r="DC54" s="314">
        <f t="shared" si="217"/>
        <v>0</v>
      </c>
      <c r="DD54" s="314">
        <f t="shared" si="217"/>
        <v>0</v>
      </c>
      <c r="DE54" s="314">
        <f t="shared" si="217"/>
        <v>0</v>
      </c>
      <c r="DF54" s="314">
        <f t="shared" si="217"/>
        <v>0</v>
      </c>
      <c r="DG54" s="314">
        <f t="shared" si="217"/>
        <v>0</v>
      </c>
      <c r="DH54" s="314">
        <f t="shared" si="217"/>
        <v>0</v>
      </c>
      <c r="DI54" s="314">
        <f t="shared" si="217"/>
        <v>0</v>
      </c>
      <c r="DJ54" s="314">
        <f t="shared" si="217"/>
        <v>0</v>
      </c>
      <c r="DK54" s="314">
        <f t="shared" si="217"/>
        <v>0</v>
      </c>
      <c r="DL54" s="314">
        <f t="shared" si="217"/>
        <v>0</v>
      </c>
      <c r="DM54" s="314">
        <f t="shared" si="217"/>
        <v>0</v>
      </c>
      <c r="DN54" s="314">
        <f t="shared" si="217"/>
        <v>0</v>
      </c>
      <c r="DO54" s="314">
        <f t="shared" si="217"/>
        <v>0</v>
      </c>
      <c r="DP54" s="314">
        <f t="shared" si="217"/>
        <v>0</v>
      </c>
      <c r="DQ54" s="314">
        <f t="shared" si="217"/>
        <v>0</v>
      </c>
      <c r="DR54" s="314">
        <f t="shared" si="217"/>
        <v>0</v>
      </c>
      <c r="DS54" s="314">
        <f t="shared" si="217"/>
        <v>0</v>
      </c>
      <c r="DT54" s="314">
        <f t="shared" si="217"/>
        <v>0</v>
      </c>
      <c r="DU54" s="314">
        <f t="shared" si="217"/>
        <v>0</v>
      </c>
      <c r="DV54" s="314">
        <f t="shared" si="217"/>
        <v>0</v>
      </c>
      <c r="DW54" s="314">
        <f t="shared" si="217"/>
        <v>0</v>
      </c>
      <c r="DX54" s="314">
        <f t="shared" si="217"/>
        <v>0</v>
      </c>
      <c r="DY54" s="314">
        <f t="shared" si="217"/>
        <v>0</v>
      </c>
      <c r="DZ54" s="314">
        <f t="shared" si="217"/>
        <v>0</v>
      </c>
      <c r="EA54" s="314">
        <f t="shared" si="217"/>
        <v>0</v>
      </c>
      <c r="EB54" s="314">
        <f t="shared" si="217"/>
        <v>0</v>
      </c>
    </row>
    <row r="55" spans="2:132" outlineLevel="1" x14ac:dyDescent="0.25">
      <c r="C55" s="324" t="s">
        <v>417</v>
      </c>
      <c r="D55" s="34"/>
      <c r="E55" s="34"/>
      <c r="F55" s="34"/>
      <c r="G55" s="67" t="s">
        <v>215</v>
      </c>
      <c r="H55" s="34"/>
      <c r="I55" s="34"/>
      <c r="J55" s="126">
        <f>J$13</f>
        <v>1</v>
      </c>
      <c r="K55" s="126">
        <f t="shared" ref="K55:BV55" si="218">K$13</f>
        <v>1.0026792493128671</v>
      </c>
      <c r="L55" s="126">
        <f t="shared" si="218"/>
        <v>1.0056539350998608</v>
      </c>
      <c r="M55" s="126">
        <f t="shared" si="218"/>
        <v>1.0085410656939733</v>
      </c>
      <c r="N55" s="126">
        <f t="shared" si="218"/>
        <v>1.0114364849476103</v>
      </c>
      <c r="O55" s="126">
        <f t="shared" si="218"/>
        <v>1.0143402166566737</v>
      </c>
      <c r="P55" s="126">
        <f t="shared" si="218"/>
        <v>1.0172522846853813</v>
      </c>
      <c r="Q55" s="126">
        <f t="shared" si="218"/>
        <v>1.0201727129664624</v>
      </c>
      <c r="R55" s="126">
        <f t="shared" si="218"/>
        <v>1.0231015255013547</v>
      </c>
      <c r="S55" s="126">
        <f t="shared" si="218"/>
        <v>1.0260387463604019</v>
      </c>
      <c r="T55" s="126">
        <f t="shared" si="218"/>
        <v>1.028984399683051</v>
      </c>
      <c r="U55" s="126">
        <f t="shared" si="218"/>
        <v>1.0319385096780509</v>
      </c>
      <c r="V55" s="126">
        <f t="shared" si="218"/>
        <v>1.0349011006236515</v>
      </c>
      <c r="W55" s="126">
        <f t="shared" si="218"/>
        <v>1.0377730230388176</v>
      </c>
      <c r="X55" s="126">
        <f t="shared" si="218"/>
        <v>1.0408518228283561</v>
      </c>
      <c r="Y55" s="126">
        <f t="shared" si="218"/>
        <v>1.0438400029932626</v>
      </c>
      <c r="Z55" s="126">
        <f t="shared" si="218"/>
        <v>1.046836761920777</v>
      </c>
      <c r="AA55" s="126">
        <f t="shared" si="218"/>
        <v>1.0498421242396576</v>
      </c>
      <c r="AB55" s="126">
        <f t="shared" si="218"/>
        <v>1.05285611464937</v>
      </c>
      <c r="AC55" s="126">
        <f t="shared" si="218"/>
        <v>1.0558787579202888</v>
      </c>
      <c r="AD55" s="126">
        <f t="shared" si="218"/>
        <v>1.0589100788939025</v>
      </c>
      <c r="AE55" s="126">
        <f t="shared" si="218"/>
        <v>1.0619501024830165</v>
      </c>
      <c r="AF55" s="126">
        <f t="shared" si="218"/>
        <v>1.0649988536719583</v>
      </c>
      <c r="AG55" s="126">
        <f t="shared" si="218"/>
        <v>1.0680563575167832</v>
      </c>
      <c r="AH55" s="126">
        <f t="shared" si="218"/>
        <v>1.0711226391454798</v>
      </c>
      <c r="AI55" s="126">
        <f t="shared" si="218"/>
        <v>1.0739924437404067</v>
      </c>
      <c r="AJ55" s="126">
        <f t="shared" si="218"/>
        <v>1.0771786970311998</v>
      </c>
      <c r="AK55" s="126">
        <f t="shared" si="218"/>
        <v>1.0802711679727233</v>
      </c>
      <c r="AL55" s="126">
        <f t="shared" si="218"/>
        <v>1.0833725170851116</v>
      </c>
      <c r="AM55" s="126">
        <f t="shared" si="218"/>
        <v>1.0864827698566941</v>
      </c>
      <c r="AN55" s="126">
        <f t="shared" si="218"/>
        <v>1.0896019518489746</v>
      </c>
      <c r="AO55" s="126">
        <f t="shared" si="218"/>
        <v>1.0927300886968412</v>
      </c>
      <c r="AP55" s="126">
        <f t="shared" si="218"/>
        <v>1.0958672061087775</v>
      </c>
      <c r="AQ55" s="126">
        <f t="shared" si="218"/>
        <v>1.0990133298670732</v>
      </c>
      <c r="AR55" s="126">
        <f t="shared" si="218"/>
        <v>1.1021684858280367</v>
      </c>
      <c r="AS55" s="126">
        <f t="shared" si="218"/>
        <v>1.1053326999222071</v>
      </c>
      <c r="AT55" s="126">
        <f t="shared" si="218"/>
        <v>1.1085059981545673</v>
      </c>
      <c r="AU55" s="126">
        <f t="shared" si="218"/>
        <v>1.111475962088432</v>
      </c>
      <c r="AV55" s="126">
        <f t="shared" si="218"/>
        <v>1.1147734191259395</v>
      </c>
      <c r="AW55" s="126">
        <f t="shared" si="218"/>
        <v>1.1179738207069689</v>
      </c>
      <c r="AX55" s="126">
        <f t="shared" si="218"/>
        <v>1.1211834103167977</v>
      </c>
      <c r="AY55" s="126">
        <f t="shared" si="218"/>
        <v>1.1244022143333261</v>
      </c>
      <c r="AZ55" s="126">
        <f t="shared" si="218"/>
        <v>1.1276302592101826</v>
      </c>
      <c r="BA55" s="126">
        <f t="shared" si="218"/>
        <v>1.1308675714769412</v>
      </c>
      <c r="BB55" s="126">
        <f t="shared" si="218"/>
        <v>1.1341141777393395</v>
      </c>
      <c r="BC55" s="126">
        <f t="shared" si="218"/>
        <v>1.1373701046794982</v>
      </c>
      <c r="BD55" s="126">
        <f t="shared" si="218"/>
        <v>1.1406353790561385</v>
      </c>
      <c r="BE55" s="126">
        <f t="shared" si="218"/>
        <v>1.1439100277048042</v>
      </c>
      <c r="BF55" s="126">
        <f t="shared" si="218"/>
        <v>1.1471940775380809</v>
      </c>
      <c r="BG55" s="126">
        <f t="shared" si="218"/>
        <v>1.15026769648205</v>
      </c>
      <c r="BH55" s="126">
        <f t="shared" si="218"/>
        <v>1.1536802383994258</v>
      </c>
      <c r="BI55" s="126">
        <f t="shared" si="218"/>
        <v>1.1569923375180708</v>
      </c>
      <c r="BJ55" s="126">
        <f t="shared" si="218"/>
        <v>1.1603139453378331</v>
      </c>
      <c r="BK55" s="126">
        <f t="shared" si="218"/>
        <v>1.1636450891572303</v>
      </c>
      <c r="BL55" s="126">
        <f t="shared" si="218"/>
        <v>1.1669857963531516</v>
      </c>
      <c r="BM55" s="126">
        <f t="shared" si="218"/>
        <v>1.1703360943810825</v>
      </c>
      <c r="BN55" s="126">
        <f t="shared" si="218"/>
        <v>1.1736960107753303</v>
      </c>
      <c r="BO55" s="126">
        <f t="shared" si="218"/>
        <v>1.1770655731492505</v>
      </c>
      <c r="BP55" s="126">
        <f t="shared" si="218"/>
        <v>1.180444809195474</v>
      </c>
      <c r="BQ55" s="126">
        <f t="shared" si="218"/>
        <v>1.1838337466861339</v>
      </c>
      <c r="BR55" s="126">
        <f t="shared" si="218"/>
        <v>1.1872324134730949</v>
      </c>
      <c r="BS55" s="126">
        <f t="shared" si="218"/>
        <v>1.1905270658589224</v>
      </c>
      <c r="BT55" s="126">
        <f t="shared" si="218"/>
        <v>1.1940590467434065</v>
      </c>
      <c r="BU55" s="126">
        <f t="shared" si="218"/>
        <v>1.1974870693312041</v>
      </c>
      <c r="BV55" s="126">
        <f t="shared" si="218"/>
        <v>1.2009249334246579</v>
      </c>
      <c r="BW55" s="126">
        <f t="shared" ref="BW55:EB55" si="219">BW$13</f>
        <v>1.204372667277734</v>
      </c>
      <c r="BX55" s="126">
        <f t="shared" si="219"/>
        <v>1.2078302992255125</v>
      </c>
      <c r="BY55" s="126">
        <f t="shared" si="219"/>
        <v>1.2112978576844211</v>
      </c>
      <c r="BZ55" s="126">
        <f t="shared" si="219"/>
        <v>1.2147753711524676</v>
      </c>
      <c r="CA55" s="126">
        <f t="shared" si="219"/>
        <v>1.2182628682094752</v>
      </c>
      <c r="CB55" s="126">
        <f t="shared" si="219"/>
        <v>1.2217603775173165</v>
      </c>
      <c r="CC55" s="126">
        <f t="shared" si="219"/>
        <v>1.2252679278201495</v>
      </c>
      <c r="CD55" s="126">
        <f t="shared" si="219"/>
        <v>1.2287855479446541</v>
      </c>
      <c r="CE55" s="126">
        <f t="shared" si="219"/>
        <v>1.232077770779646</v>
      </c>
      <c r="CF55" s="126">
        <f t="shared" si="219"/>
        <v>1.23573302168438</v>
      </c>
      <c r="CG55" s="126">
        <f t="shared" si="219"/>
        <v>1.2392806860334544</v>
      </c>
      <c r="CH55" s="126">
        <f t="shared" si="219"/>
        <v>1.2428385353675644</v>
      </c>
      <c r="CI55" s="126">
        <f t="shared" si="219"/>
        <v>1.2464065989267703</v>
      </c>
      <c r="CJ55" s="126">
        <f t="shared" si="219"/>
        <v>1.2499849060350778</v>
      </c>
      <c r="CK55" s="126">
        <f t="shared" si="219"/>
        <v>1.2535734861006791</v>
      </c>
      <c r="CL55" s="126">
        <f t="shared" si="219"/>
        <v>1.257172368616194</v>
      </c>
      <c r="CM55" s="126">
        <f t="shared" si="219"/>
        <v>1.2607815831589126</v>
      </c>
      <c r="CN55" s="126">
        <f t="shared" si="219"/>
        <v>1.2644011593910389</v>
      </c>
      <c r="CO55" s="126">
        <f t="shared" si="219"/>
        <v>1.2680311270599336</v>
      </c>
      <c r="CP55" s="126">
        <f t="shared" si="219"/>
        <v>1.2716715159983594</v>
      </c>
      <c r="CQ55" s="126">
        <f t="shared" si="219"/>
        <v>1.2750786410337906</v>
      </c>
      <c r="CR55" s="126">
        <f t="shared" si="219"/>
        <v>1.2788614642181557</v>
      </c>
      <c r="CS55" s="126">
        <f t="shared" si="219"/>
        <v>1.2825329459576562</v>
      </c>
      <c r="CT55" s="126">
        <f t="shared" si="219"/>
        <v>1.2862149681493797</v>
      </c>
      <c r="CU55" s="126">
        <f t="shared" si="219"/>
        <v>1.289907561053897</v>
      </c>
      <c r="CV55" s="126">
        <f t="shared" si="219"/>
        <v>1.293610755018654</v>
      </c>
      <c r="CW55" s="126">
        <f t="shared" si="219"/>
        <v>1.2973245804782207</v>
      </c>
      <c r="CX55" s="126">
        <f t="shared" si="219"/>
        <v>1.3010490679545423</v>
      </c>
      <c r="CY55" s="126">
        <f t="shared" si="219"/>
        <v>1.304784248057189</v>
      </c>
      <c r="CZ55" s="126">
        <f t="shared" si="219"/>
        <v>1.3085301514836076</v>
      </c>
      <c r="DA55" s="126">
        <f t="shared" si="219"/>
        <v>1.3122868090193751</v>
      </c>
      <c r="DB55" s="126">
        <f t="shared" si="219"/>
        <v>1.3160542515384499</v>
      </c>
      <c r="DC55" s="126">
        <f t="shared" si="219"/>
        <v>1.3195802889875801</v>
      </c>
      <c r="DD55" s="126">
        <f t="shared" si="219"/>
        <v>1.323495136864544</v>
      </c>
      <c r="DE55" s="126">
        <f t="shared" si="219"/>
        <v>1.3272947573576725</v>
      </c>
      <c r="DF55" s="126">
        <f t="shared" si="219"/>
        <v>1.3311052861764079</v>
      </c>
      <c r="DG55" s="126">
        <f t="shared" si="219"/>
        <v>1.3349267546374479</v>
      </c>
      <c r="DH55" s="126">
        <f t="shared" si="219"/>
        <v>1.3387591941473977</v>
      </c>
      <c r="DI55" s="126">
        <f t="shared" si="219"/>
        <v>1.3426026362030277</v>
      </c>
      <c r="DJ55" s="126">
        <f t="shared" si="219"/>
        <v>1.3464571123915319</v>
      </c>
      <c r="DK55" s="126">
        <f t="shared" si="219"/>
        <v>1.3503226543907885</v>
      </c>
      <c r="DL55" s="126">
        <f t="shared" si="219"/>
        <v>1.3541992939696192</v>
      </c>
      <c r="DM55" s="126">
        <f t="shared" si="219"/>
        <v>1.358087062988051</v>
      </c>
      <c r="DN55" s="126">
        <f t="shared" si="219"/>
        <v>1.361985993397578</v>
      </c>
      <c r="DO55" s="126">
        <f t="shared" si="219"/>
        <v>1.3657655991021458</v>
      </c>
      <c r="DP55" s="126">
        <f t="shared" si="219"/>
        <v>1.3698174666548035</v>
      </c>
      <c r="DQ55" s="126">
        <f t="shared" si="219"/>
        <v>1.3737500738651915</v>
      </c>
      <c r="DR55" s="126">
        <f t="shared" si="219"/>
        <v>1.3776939711925826</v>
      </c>
      <c r="DS55" s="126">
        <f t="shared" si="219"/>
        <v>1.381649191049759</v>
      </c>
      <c r="DT55" s="126">
        <f t="shared" si="219"/>
        <v>1.385615765942557</v>
      </c>
      <c r="DU55" s="126">
        <f t="shared" si="219"/>
        <v>1.3895937284701338</v>
      </c>
      <c r="DV55" s="126">
        <f t="shared" si="219"/>
        <v>1.3935831113252357</v>
      </c>
      <c r="DW55" s="126">
        <f t="shared" si="219"/>
        <v>1.3975839472944662</v>
      </c>
      <c r="DX55" s="126">
        <f t="shared" si="219"/>
        <v>1.401596269258556</v>
      </c>
      <c r="DY55" s="126">
        <f t="shared" si="219"/>
        <v>1.4056201101926329</v>
      </c>
      <c r="DZ55" s="126">
        <f t="shared" si="219"/>
        <v>1.4096555031664932</v>
      </c>
      <c r="EA55" s="126">
        <f t="shared" si="219"/>
        <v>1.4134323217047313</v>
      </c>
      <c r="EB55" s="126">
        <f t="shared" si="219"/>
        <v>1.4176256038945581</v>
      </c>
    </row>
    <row r="56" spans="2:132" outlineLevel="1" x14ac:dyDescent="0.25">
      <c r="C56" s="321" t="s">
        <v>564</v>
      </c>
      <c r="D56" s="38"/>
      <c r="E56" s="38"/>
      <c r="F56" s="38"/>
      <c r="G56" s="52" t="s">
        <v>220</v>
      </c>
      <c r="H56" s="46">
        <f t="shared" ref="H56" si="220">SUM(J56:EB56)</f>
        <v>5845248.6744933333</v>
      </c>
      <c r="I56" s="38"/>
      <c r="J56" s="82">
        <f>J54*J55</f>
        <v>0</v>
      </c>
      <c r="K56" s="82">
        <f t="shared" ref="K56" si="221">K54*K55</f>
        <v>0</v>
      </c>
      <c r="L56" s="82">
        <f t="shared" ref="L56" si="222">L54*L55</f>
        <v>0</v>
      </c>
      <c r="M56" s="82">
        <f t="shared" ref="M56" si="223">M54*M55</f>
        <v>0</v>
      </c>
      <c r="N56" s="82">
        <f t="shared" ref="N56" si="224">N54*N55</f>
        <v>0</v>
      </c>
      <c r="O56" s="82">
        <f t="shared" ref="O56" si="225">O54*O55</f>
        <v>0</v>
      </c>
      <c r="P56" s="82">
        <f t="shared" ref="P56" si="226">P54*P55</f>
        <v>0</v>
      </c>
      <c r="Q56" s="82">
        <f t="shared" ref="Q56" si="227">Q54*Q55</f>
        <v>0</v>
      </c>
      <c r="R56" s="82">
        <f t="shared" ref="R56" si="228">R54*R55</f>
        <v>0</v>
      </c>
      <c r="S56" s="82">
        <f t="shared" ref="S56" si="229">S54*S55</f>
        <v>0</v>
      </c>
      <c r="T56" s="82">
        <f t="shared" ref="T56" si="230">T54*T55</f>
        <v>0</v>
      </c>
      <c r="U56" s="82">
        <f t="shared" ref="U56" si="231">U54*U55</f>
        <v>0</v>
      </c>
      <c r="V56" s="82">
        <f t="shared" ref="V56" si="232">V54*V55</f>
        <v>0</v>
      </c>
      <c r="W56" s="82">
        <f t="shared" ref="W56" si="233">W54*W55</f>
        <v>0</v>
      </c>
      <c r="X56" s="82">
        <f t="shared" ref="X56" si="234">X54*X55</f>
        <v>0</v>
      </c>
      <c r="Y56" s="82">
        <f t="shared" ref="Y56" si="235">Y54*Y55</f>
        <v>0</v>
      </c>
      <c r="Z56" s="82">
        <f t="shared" ref="Z56" si="236">Z54*Z55</f>
        <v>0</v>
      </c>
      <c r="AA56" s="82">
        <f t="shared" ref="AA56" si="237">AA54*AA55</f>
        <v>0</v>
      </c>
      <c r="AB56" s="82">
        <f t="shared" ref="AB56" si="238">AB54*AB55</f>
        <v>0</v>
      </c>
      <c r="AC56" s="82">
        <f t="shared" ref="AC56" si="239">AC54*AC55</f>
        <v>0</v>
      </c>
      <c r="AD56" s="82">
        <f t="shared" ref="AD56" si="240">AD54*AD55</f>
        <v>0</v>
      </c>
      <c r="AE56" s="82">
        <f t="shared" ref="AE56" si="241">AE54*AE55</f>
        <v>0</v>
      </c>
      <c r="AF56" s="82">
        <f t="shared" ref="AF56" si="242">AF54*AF55</f>
        <v>0</v>
      </c>
      <c r="AG56" s="82">
        <f t="shared" ref="AG56" si="243">AG54*AG55</f>
        <v>0</v>
      </c>
      <c r="AH56" s="82">
        <f t="shared" ref="AH56" si="244">AH54*AH55</f>
        <v>303894.20223874325</v>
      </c>
      <c r="AI56" s="82">
        <f t="shared" ref="AI56" si="245">AI54*AI55</f>
        <v>304708.41057127569</v>
      </c>
      <c r="AJ56" s="82">
        <f t="shared" ref="AJ56" si="246">AJ54*AJ55</f>
        <v>305612.40033542505</v>
      </c>
      <c r="AK56" s="82">
        <f t="shared" ref="AK56" si="247">AK54*AK55</f>
        <v>306489.78258408193</v>
      </c>
      <c r="AL56" s="82">
        <f t="shared" ref="AL56" si="248">AL54*AL55</f>
        <v>307369.68370831269</v>
      </c>
      <c r="AM56" s="82">
        <f t="shared" ref="AM56" si="249">AM54*AM55</f>
        <v>308252.11093955388</v>
      </c>
      <c r="AN56" s="82">
        <f t="shared" ref="AN56" si="250">AN54*AN55</f>
        <v>309137.07153000293</v>
      </c>
      <c r="AO56" s="82">
        <f t="shared" ref="AO56" si="251">AO54*AO55</f>
        <v>310024.57275267749</v>
      </c>
      <c r="AP56" s="82">
        <f t="shared" ref="AP56" si="252">AP54*AP55</f>
        <v>310914.62190147548</v>
      </c>
      <c r="AQ56" s="82">
        <f t="shared" ref="AQ56" si="253">AQ54*AQ55</f>
        <v>311807.22629123461</v>
      </c>
      <c r="AR56" s="82">
        <f t="shared" ref="AR56" si="254">AR54*AR55</f>
        <v>312702.39325779292</v>
      </c>
      <c r="AS56" s="82">
        <f t="shared" ref="AS56" si="255">AS54*AS55</f>
        <v>313600.13015804888</v>
      </c>
      <c r="AT56" s="82">
        <f t="shared" ref="AT56" si="256">AT54*AT55</f>
        <v>314500.44437002193</v>
      </c>
      <c r="AU56" s="82">
        <f t="shared" ref="AU56" si="257">AU54*AU55</f>
        <v>315343.06946949672</v>
      </c>
      <c r="AV56" s="82">
        <f t="shared" ref="AV56" si="258">AV54*AV55</f>
        <v>316278.60947136738</v>
      </c>
      <c r="AW56" s="82">
        <f t="shared" ref="AW56" si="259">AW54*AW55</f>
        <v>317186.61332617007</v>
      </c>
      <c r="AX56" s="82">
        <f t="shared" ref="AX56" si="260">AX54*AX55</f>
        <v>318097.2239680764</v>
      </c>
      <c r="AY56" s="82">
        <f t="shared" ref="AY56" si="261">AY54*AY55</f>
        <v>319010.4488809082</v>
      </c>
      <c r="AZ56" s="82">
        <f t="shared" ref="AZ56" si="262">AZ54*AZ55</f>
        <v>240319.65873866671</v>
      </c>
      <c r="BA56" s="82">
        <f t="shared" ref="BA56" si="263">BA54*BA55</f>
        <v>0</v>
      </c>
      <c r="BB56" s="82">
        <f t="shared" ref="BB56" si="264">BB54*BB55</f>
        <v>0</v>
      </c>
      <c r="BC56" s="82">
        <f t="shared" ref="BC56" si="265">BC54*BC55</f>
        <v>0</v>
      </c>
      <c r="BD56" s="82">
        <f t="shared" ref="BD56" si="266">BD54*BD55</f>
        <v>0</v>
      </c>
      <c r="BE56" s="82">
        <f t="shared" ref="BE56" si="267">BE54*BE55</f>
        <v>0</v>
      </c>
      <c r="BF56" s="82">
        <f t="shared" ref="BF56" si="268">BF54*BF55</f>
        <v>0</v>
      </c>
      <c r="BG56" s="82">
        <f t="shared" ref="BG56" si="269">BG54*BG55</f>
        <v>0</v>
      </c>
      <c r="BH56" s="82">
        <f t="shared" ref="BH56" si="270">BH54*BH55</f>
        <v>0</v>
      </c>
      <c r="BI56" s="82">
        <f t="shared" ref="BI56" si="271">BI54*BI55</f>
        <v>0</v>
      </c>
      <c r="BJ56" s="82">
        <f t="shared" ref="BJ56" si="272">BJ54*BJ55</f>
        <v>0</v>
      </c>
      <c r="BK56" s="82">
        <f t="shared" ref="BK56" si="273">BK54*BK55</f>
        <v>0</v>
      </c>
      <c r="BL56" s="82">
        <f t="shared" ref="BL56" si="274">BL54*BL55</f>
        <v>0</v>
      </c>
      <c r="BM56" s="82">
        <f t="shared" ref="BM56" si="275">BM54*BM55</f>
        <v>0</v>
      </c>
      <c r="BN56" s="82">
        <f t="shared" ref="BN56" si="276">BN54*BN55</f>
        <v>0</v>
      </c>
      <c r="BO56" s="82">
        <f t="shared" ref="BO56" si="277">BO54*BO55</f>
        <v>0</v>
      </c>
      <c r="BP56" s="82">
        <f t="shared" ref="BP56" si="278">BP54*BP55</f>
        <v>0</v>
      </c>
      <c r="BQ56" s="82">
        <f t="shared" ref="BQ56" si="279">BQ54*BQ55</f>
        <v>0</v>
      </c>
      <c r="BR56" s="82">
        <f t="shared" ref="BR56" si="280">BR54*BR55</f>
        <v>0</v>
      </c>
      <c r="BS56" s="82">
        <f t="shared" ref="BS56" si="281">BS54*BS55</f>
        <v>0</v>
      </c>
      <c r="BT56" s="82">
        <f t="shared" ref="BT56" si="282">BT54*BT55</f>
        <v>0</v>
      </c>
      <c r="BU56" s="82">
        <f t="shared" ref="BU56" si="283">BU54*BU55</f>
        <v>0</v>
      </c>
      <c r="BV56" s="82">
        <f t="shared" ref="BV56" si="284">BV54*BV55</f>
        <v>0</v>
      </c>
      <c r="BW56" s="82">
        <f t="shared" ref="BW56" si="285">BW54*BW55</f>
        <v>0</v>
      </c>
      <c r="BX56" s="82">
        <f t="shared" ref="BX56" si="286">BX54*BX55</f>
        <v>0</v>
      </c>
      <c r="BY56" s="82">
        <f t="shared" ref="BY56" si="287">BY54*BY55</f>
        <v>0</v>
      </c>
      <c r="BZ56" s="82">
        <f t="shared" ref="BZ56" si="288">BZ54*BZ55</f>
        <v>0</v>
      </c>
      <c r="CA56" s="82">
        <f t="shared" ref="CA56" si="289">CA54*CA55</f>
        <v>0</v>
      </c>
      <c r="CB56" s="82">
        <f t="shared" ref="CB56" si="290">CB54*CB55</f>
        <v>0</v>
      </c>
      <c r="CC56" s="82">
        <f t="shared" ref="CC56" si="291">CC54*CC55</f>
        <v>0</v>
      </c>
      <c r="CD56" s="82">
        <f t="shared" ref="CD56" si="292">CD54*CD55</f>
        <v>0</v>
      </c>
      <c r="CE56" s="82">
        <f t="shared" ref="CE56" si="293">CE54*CE55</f>
        <v>0</v>
      </c>
      <c r="CF56" s="82">
        <f t="shared" ref="CF56" si="294">CF54*CF55</f>
        <v>0</v>
      </c>
      <c r="CG56" s="82">
        <f t="shared" ref="CG56" si="295">CG54*CG55</f>
        <v>0</v>
      </c>
      <c r="CH56" s="82">
        <f t="shared" ref="CH56" si="296">CH54*CH55</f>
        <v>0</v>
      </c>
      <c r="CI56" s="82">
        <f t="shared" ref="CI56" si="297">CI54*CI55</f>
        <v>0</v>
      </c>
      <c r="CJ56" s="82">
        <f t="shared" ref="CJ56" si="298">CJ54*CJ55</f>
        <v>0</v>
      </c>
      <c r="CK56" s="82">
        <f t="shared" ref="CK56" si="299">CK54*CK55</f>
        <v>0</v>
      </c>
      <c r="CL56" s="82">
        <f t="shared" ref="CL56" si="300">CL54*CL55</f>
        <v>0</v>
      </c>
      <c r="CM56" s="82">
        <f t="shared" ref="CM56" si="301">CM54*CM55</f>
        <v>0</v>
      </c>
      <c r="CN56" s="82">
        <f t="shared" ref="CN56" si="302">CN54*CN55</f>
        <v>0</v>
      </c>
      <c r="CO56" s="82">
        <f t="shared" ref="CO56" si="303">CO54*CO55</f>
        <v>0</v>
      </c>
      <c r="CP56" s="82">
        <f t="shared" ref="CP56" si="304">CP54*CP55</f>
        <v>0</v>
      </c>
      <c r="CQ56" s="82">
        <f t="shared" ref="CQ56" si="305">CQ54*CQ55</f>
        <v>0</v>
      </c>
      <c r="CR56" s="82">
        <f t="shared" ref="CR56" si="306">CR54*CR55</f>
        <v>0</v>
      </c>
      <c r="CS56" s="82">
        <f t="shared" ref="CS56" si="307">CS54*CS55</f>
        <v>0</v>
      </c>
      <c r="CT56" s="82">
        <f t="shared" ref="CT56" si="308">CT54*CT55</f>
        <v>0</v>
      </c>
      <c r="CU56" s="82">
        <f t="shared" ref="CU56" si="309">CU54*CU55</f>
        <v>0</v>
      </c>
      <c r="CV56" s="82">
        <f t="shared" ref="CV56" si="310">CV54*CV55</f>
        <v>0</v>
      </c>
      <c r="CW56" s="82">
        <f t="shared" ref="CW56" si="311">CW54*CW55</f>
        <v>0</v>
      </c>
      <c r="CX56" s="82">
        <f t="shared" ref="CX56" si="312">CX54*CX55</f>
        <v>0</v>
      </c>
      <c r="CY56" s="82">
        <f t="shared" ref="CY56" si="313">CY54*CY55</f>
        <v>0</v>
      </c>
      <c r="CZ56" s="82">
        <f t="shared" ref="CZ56" si="314">CZ54*CZ55</f>
        <v>0</v>
      </c>
      <c r="DA56" s="82">
        <f t="shared" ref="DA56" si="315">DA54*DA55</f>
        <v>0</v>
      </c>
      <c r="DB56" s="82">
        <f t="shared" ref="DB56" si="316">DB54*DB55</f>
        <v>0</v>
      </c>
      <c r="DC56" s="82">
        <f t="shared" ref="DC56" si="317">DC54*DC55</f>
        <v>0</v>
      </c>
      <c r="DD56" s="82">
        <f t="shared" ref="DD56" si="318">DD54*DD55</f>
        <v>0</v>
      </c>
      <c r="DE56" s="82">
        <f t="shared" ref="DE56" si="319">DE54*DE55</f>
        <v>0</v>
      </c>
      <c r="DF56" s="82">
        <f t="shared" ref="DF56" si="320">DF54*DF55</f>
        <v>0</v>
      </c>
      <c r="DG56" s="82">
        <f t="shared" ref="DG56" si="321">DG54*DG55</f>
        <v>0</v>
      </c>
      <c r="DH56" s="82">
        <f t="shared" ref="DH56" si="322">DH54*DH55</f>
        <v>0</v>
      </c>
      <c r="DI56" s="82">
        <f t="shared" ref="DI56" si="323">DI54*DI55</f>
        <v>0</v>
      </c>
      <c r="DJ56" s="82">
        <f t="shared" ref="DJ56" si="324">DJ54*DJ55</f>
        <v>0</v>
      </c>
      <c r="DK56" s="82">
        <f t="shared" ref="DK56" si="325">DK54*DK55</f>
        <v>0</v>
      </c>
      <c r="DL56" s="82">
        <f t="shared" ref="DL56" si="326">DL54*DL55</f>
        <v>0</v>
      </c>
      <c r="DM56" s="82">
        <f t="shared" ref="DM56" si="327">DM54*DM55</f>
        <v>0</v>
      </c>
      <c r="DN56" s="82">
        <f t="shared" ref="DN56" si="328">DN54*DN55</f>
        <v>0</v>
      </c>
      <c r="DO56" s="82">
        <f t="shared" ref="DO56" si="329">DO54*DO55</f>
        <v>0</v>
      </c>
      <c r="DP56" s="82">
        <f t="shared" ref="DP56" si="330">DP54*DP55</f>
        <v>0</v>
      </c>
      <c r="DQ56" s="82">
        <f t="shared" ref="DQ56" si="331">DQ54*DQ55</f>
        <v>0</v>
      </c>
      <c r="DR56" s="82">
        <f t="shared" ref="DR56" si="332">DR54*DR55</f>
        <v>0</v>
      </c>
      <c r="DS56" s="82">
        <f t="shared" ref="DS56" si="333">DS54*DS55</f>
        <v>0</v>
      </c>
      <c r="DT56" s="82">
        <f t="shared" ref="DT56" si="334">DT54*DT55</f>
        <v>0</v>
      </c>
      <c r="DU56" s="82">
        <f t="shared" ref="DU56" si="335">DU54*DU55</f>
        <v>0</v>
      </c>
      <c r="DV56" s="82">
        <f t="shared" ref="DV56" si="336">DV54*DV55</f>
        <v>0</v>
      </c>
      <c r="DW56" s="82">
        <f t="shared" ref="DW56" si="337">DW54*DW55</f>
        <v>0</v>
      </c>
      <c r="DX56" s="82">
        <f t="shared" ref="DX56" si="338">DX54*DX55</f>
        <v>0</v>
      </c>
      <c r="DY56" s="82">
        <f t="shared" ref="DY56" si="339">DY54*DY55</f>
        <v>0</v>
      </c>
      <c r="DZ56" s="82">
        <f t="shared" ref="DZ56" si="340">DZ54*DZ55</f>
        <v>0</v>
      </c>
      <c r="EA56" s="82">
        <f t="shared" ref="EA56" si="341">EA54*EA55</f>
        <v>0</v>
      </c>
      <c r="EB56" s="82">
        <f t="shared" ref="EB56" si="342">EB54*EB55</f>
        <v>0</v>
      </c>
    </row>
    <row r="57" spans="2:132" ht="14" outlineLevel="1" x14ac:dyDescent="0.3">
      <c r="B57" s="73"/>
      <c r="C57" s="27"/>
      <c r="H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row>
    <row r="58" spans="2:132" ht="13" outlineLevel="1" x14ac:dyDescent="0.3">
      <c r="C58" s="340" t="s">
        <v>502</v>
      </c>
      <c r="G58" s="52"/>
      <c r="H58" s="29"/>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row>
    <row r="59" spans="2:132" outlineLevel="1" x14ac:dyDescent="0.25">
      <c r="C59" s="317" t="s">
        <v>485</v>
      </c>
      <c r="D59" s="125">
        <f>Assumptions!L16</f>
        <v>0.64</v>
      </c>
      <c r="E59" s="79">
        <f>Assumptions!L13</f>
        <v>45658</v>
      </c>
      <c r="G59" s="52" t="s">
        <v>215</v>
      </c>
      <c r="H59" s="50">
        <f t="shared" ref="H59" si="343">SUM(J59:EB59)</f>
        <v>0.99999999999999989</v>
      </c>
      <c r="J59" s="129"/>
      <c r="K59" s="155">
        <f>ROUND(($D$59/MiY*(SUM($J59:J$59)&lt;=1)+IF(SUM($J59:J$59)+($D$59/MiY)&gt;1,1-(SUM($J59:J$59)+($D$59/MiY)),0)),5)*(K$7&gt;=$E$59)</f>
        <v>0</v>
      </c>
      <c r="L59" s="155">
        <f>ROUND(($D$59/MiY*(SUM($J59:K$59)&lt;=1)+IF(SUM($J59:K$59)+($D$59/MiY)&gt;1,1-(SUM($J59:K$59)+($D$59/MiY)),0)),5)*(L$7&gt;=$E$59)</f>
        <v>0</v>
      </c>
      <c r="M59" s="155">
        <f>ROUND(($D$59/MiY*(SUM($J59:L$59)&lt;=1)+IF(SUM($J59:L$59)+($D$59/MiY)&gt;1,1-(SUM($J59:L$59)+($D$59/MiY)),0)),5)*(M$7&gt;=$E$59)</f>
        <v>0</v>
      </c>
      <c r="N59" s="155">
        <f>ROUND(($D$59/MiY*(SUM($J59:M$59)&lt;=1)+IF(SUM($J59:M$59)+($D$59/MiY)&gt;1,1-(SUM($J59:M$59)+($D$59/MiY)),0)),5)*(N$7&gt;=$E$59)</f>
        <v>0</v>
      </c>
      <c r="O59" s="155">
        <f>ROUND(($D$59/MiY*(SUM($J59:N$59)&lt;=1)+IF(SUM($J59:N$59)+($D$59/MiY)&gt;1,1-(SUM($J59:N$59)+($D$59/MiY)),0)),5)*(O$7&gt;=$E$59)</f>
        <v>0</v>
      </c>
      <c r="P59" s="155">
        <f>ROUND(($D$59/MiY*(SUM($J59:O$59)&lt;=1)+IF(SUM($J59:O$59)+($D$59/MiY)&gt;1,1-(SUM($J59:O$59)+($D$59/MiY)),0)),5)*(P$7&gt;=$E$59)</f>
        <v>0</v>
      </c>
      <c r="Q59" s="155">
        <f>ROUND(($D$59/MiY*(SUM($J59:P$59)&lt;=1)+IF(SUM($J59:P$59)+($D$59/MiY)&gt;1,1-(SUM($J59:P$59)+($D$59/MiY)),0)),5)*(Q$7&gt;=$E$59)</f>
        <v>0</v>
      </c>
      <c r="R59" s="155">
        <f>ROUND(($D$59/MiY*(SUM($J59:Q$59)&lt;=1)+IF(SUM($J59:Q$59)+($D$59/MiY)&gt;1,1-(SUM($J59:Q$59)+($D$59/MiY)),0)),5)*(R$7&gt;=$E$59)</f>
        <v>0</v>
      </c>
      <c r="S59" s="155">
        <f>ROUND(($D$59/MiY*(SUM($J59:R$59)&lt;=1)+IF(SUM($J59:R$59)+($D$59/MiY)&gt;1,1-(SUM($J59:R$59)+($D$59/MiY)),0)),5)*(S$7&gt;=$E$59)</f>
        <v>0</v>
      </c>
      <c r="T59" s="155">
        <f>ROUND(($D$59/MiY*(SUM($J59:S$59)&lt;=1)+IF(SUM($J59:S$59)+($D$59/MiY)&gt;1,1-(SUM($J59:S$59)+($D$59/MiY)),0)),5)*(T$7&gt;=$E$59)</f>
        <v>0</v>
      </c>
      <c r="U59" s="155">
        <f>ROUND(($D$59/MiY*(SUM($J59:T$59)&lt;=1)+IF(SUM($J59:T$59)+($D$59/MiY)&gt;1,1-(SUM($J59:T$59)+($D$59/MiY)),0)),5)*(U$7&gt;=$E$59)</f>
        <v>0</v>
      </c>
      <c r="V59" s="155">
        <f>ROUND(($D$59/MiY*(SUM($J59:U$59)&lt;=1)+IF(SUM($J59:U$59)+($D$59/MiY)&gt;1,1-(SUM($J59:U$59)+($D$59/MiY)),0)),5)*(V$7&gt;=$E$59)</f>
        <v>0</v>
      </c>
      <c r="W59" s="155">
        <f>ROUND(($D$59/MiY*(SUM($J59:V$59)&lt;=1)+IF(SUM($J59:V$59)+($D$59/MiY)&gt;1,1-(SUM($J59:V$59)+($D$59/MiY)),0)),5)*(W$7&gt;=$E$59)</f>
        <v>0</v>
      </c>
      <c r="X59" s="155">
        <f>ROUND(($D$59/MiY*(SUM($J59:W$59)&lt;=1)+IF(SUM($J59:W$59)+($D$59/MiY)&gt;1,1-(SUM($J59:W$59)+($D$59/MiY)),0)),5)*(X$7&gt;=$E$59)</f>
        <v>0</v>
      </c>
      <c r="Y59" s="155">
        <f>ROUND(($D$59/MiY*(SUM($J59:X$59)&lt;=1)+IF(SUM($J59:X$59)+($D$59/MiY)&gt;1,1-(SUM($J59:X$59)+($D$59/MiY)),0)),5)*(Y$7&gt;=$E$59)</f>
        <v>0</v>
      </c>
      <c r="Z59" s="155">
        <f>ROUND(($D$59/MiY*(SUM($J59:Y$59)&lt;=1)+IF(SUM($J59:Y$59)+($D$59/MiY)&gt;1,1-(SUM($J59:Y$59)+($D$59/MiY)),0)),5)*(Z$7&gt;=$E$59)</f>
        <v>0</v>
      </c>
      <c r="AA59" s="155">
        <f>ROUND(($D$59/MiY*(SUM($J59:Z$59)&lt;=1)+IF(SUM($J59:Z$59)+($D$59/MiY)&gt;1,1-(SUM($J59:Z$59)+($D$59/MiY)),0)),5)*(AA$7&gt;=$E$59)</f>
        <v>0</v>
      </c>
      <c r="AB59" s="155">
        <f>ROUND(($D$59/MiY*(SUM($J59:AA$59)&lt;=1)+IF(SUM($J59:AA$59)+($D$59/MiY)&gt;1,1-(SUM($J59:AA$59)+($D$59/MiY)),0)),5)*(AB$7&gt;=$E$59)</f>
        <v>0</v>
      </c>
      <c r="AC59" s="155">
        <f>ROUND(($D$59/MiY*(SUM($J59:AB$59)&lt;=1)+IF(SUM($J59:AB$59)+($D$59/MiY)&gt;1,1-(SUM($J59:AB$59)+($D$59/MiY)),0)),5)*(AC$7&gt;=$E$59)</f>
        <v>0</v>
      </c>
      <c r="AD59" s="155">
        <f>ROUND(($D$59/MiY*(SUM($J59:AC$59)&lt;=1)+IF(SUM($J59:AC$59)+($D$59/MiY)&gt;1,1-(SUM($J59:AC$59)+($D$59/MiY)),0)),5)*(AD$7&gt;=$E$59)</f>
        <v>0</v>
      </c>
      <c r="AE59" s="155">
        <f>ROUND(($D$59/MiY*(SUM($J59:AD$59)&lt;=1)+IF(SUM($J59:AD$59)+($D$59/MiY)&gt;1,1-(SUM($J59:AD$59)+($D$59/MiY)),0)),5)*(AE$7&gt;=$E$59)</f>
        <v>0</v>
      </c>
      <c r="AF59" s="155">
        <f>ROUND(($D$59/MiY*(SUM($J59:AE$59)&lt;=1)+IF(SUM($J59:AE$59)+($D$59/MiY)&gt;1,1-(SUM($J59:AE$59)+($D$59/MiY)),0)),5)*(AF$7&gt;=$E$59)</f>
        <v>0</v>
      </c>
      <c r="AG59" s="155">
        <f>ROUND(($D$59/MiY*(SUM($J59:AF$59)&lt;=1)+IF(SUM($J59:AF$59)+($D$59/MiY)&gt;1,1-(SUM($J59:AF$59)+($D$59/MiY)),0)),5)*(AG$7&gt;=$E$59)</f>
        <v>0</v>
      </c>
      <c r="AH59" s="155">
        <f>ROUND(($D$59/MiY*(SUM($J59:AG$59)&lt;=1)+IF(SUM($J59:AG$59)+($D$59/MiY)&gt;1,1-(SUM($J59:AG$59)+($D$59/MiY)),0)),5)*(AH$7&gt;=$E$59)</f>
        <v>5.3330000000000002E-2</v>
      </c>
      <c r="AI59" s="155">
        <f>ROUND(($D$59/MiY*(SUM($J59:AH$59)&lt;=1)+IF(SUM($J59:AH$59)+($D$59/MiY)&gt;1,1-(SUM($J59:AH$59)+($D$59/MiY)),0)),5)*(AI$7&gt;=$E$59)</f>
        <v>5.3330000000000002E-2</v>
      </c>
      <c r="AJ59" s="155">
        <f>ROUND(($D$59/MiY*(SUM($J59:AI$59)&lt;=1)+IF(SUM($J59:AI$59)+($D$59/MiY)&gt;1,1-(SUM($J59:AI$59)+($D$59/MiY)),0)),5)*(AJ$7&gt;=$E$59)</f>
        <v>5.3330000000000002E-2</v>
      </c>
      <c r="AK59" s="155">
        <f>ROUND(($D$59/MiY*(SUM($J59:AJ$59)&lt;=1)+IF(SUM($J59:AJ$59)+($D$59/MiY)&gt;1,1-(SUM($J59:AJ$59)+($D$59/MiY)),0)),5)*(AK$7&gt;=$E$59)</f>
        <v>5.3330000000000002E-2</v>
      </c>
      <c r="AL59" s="155">
        <f>ROUND(($D$59/MiY*(SUM($J59:AK$59)&lt;=1)+IF(SUM($J59:AK$59)+($D$59/MiY)&gt;1,1-(SUM($J59:AK$59)+($D$59/MiY)),0)),5)*(AL$7&gt;=$E$59)</f>
        <v>5.3330000000000002E-2</v>
      </c>
      <c r="AM59" s="155">
        <f>ROUND(($D$59/MiY*(SUM($J59:AL$59)&lt;=1)+IF(SUM($J59:AL$59)+($D$59/MiY)&gt;1,1-(SUM($J59:AL$59)+($D$59/MiY)),0)),5)*(AM$7&gt;=$E$59)</f>
        <v>5.3330000000000002E-2</v>
      </c>
      <c r="AN59" s="155">
        <f>ROUND(($D$59/MiY*(SUM($J59:AM$59)&lt;=1)+IF(SUM($J59:AM$59)+($D$59/MiY)&gt;1,1-(SUM($J59:AM$59)+($D$59/MiY)),0)),5)*(AN$7&gt;=$E$59)</f>
        <v>5.3330000000000002E-2</v>
      </c>
      <c r="AO59" s="155">
        <f>ROUND(($D$59/MiY*(SUM($J59:AN$59)&lt;=1)+IF(SUM($J59:AN$59)+($D$59/MiY)&gt;1,1-(SUM($J59:AN$59)+($D$59/MiY)),0)),5)*(AO$7&gt;=$E$59)</f>
        <v>5.3330000000000002E-2</v>
      </c>
      <c r="AP59" s="155">
        <f>ROUND(($D$59/MiY*(SUM($J59:AO$59)&lt;=1)+IF(SUM($J59:AO$59)+($D$59/MiY)&gt;1,1-(SUM($J59:AO$59)+($D$59/MiY)),0)),5)*(AP$7&gt;=$E$59)</f>
        <v>5.3330000000000002E-2</v>
      </c>
      <c r="AQ59" s="155">
        <f>ROUND(($D$59/MiY*(SUM($J59:AP$59)&lt;=1)+IF(SUM($J59:AP$59)+($D$59/MiY)&gt;1,1-(SUM($J59:AP$59)+($D$59/MiY)),0)),5)*(AQ$7&gt;=$E$59)</f>
        <v>5.3330000000000002E-2</v>
      </c>
      <c r="AR59" s="155">
        <f>ROUND(($D$59/MiY*(SUM($J59:AQ$59)&lt;=1)+IF(SUM($J59:AQ$59)+($D$59/MiY)&gt;1,1-(SUM($J59:AQ$59)+($D$59/MiY)),0)),5)*(AR$7&gt;=$E$59)</f>
        <v>5.3330000000000002E-2</v>
      </c>
      <c r="AS59" s="155">
        <f>ROUND(($D$59/MiY*(SUM($J59:AR$59)&lt;=1)+IF(SUM($J59:AR$59)+($D$59/MiY)&gt;1,1-(SUM($J59:AR$59)+($D$59/MiY)),0)),5)*(AS$7&gt;=$E$59)</f>
        <v>5.3330000000000002E-2</v>
      </c>
      <c r="AT59" s="155">
        <f>ROUND(($D$59/MiY*(SUM($J59:AS$59)&lt;=1)+IF(SUM($J59:AS$59)+($D$59/MiY)&gt;1,1-(SUM($J59:AS$59)+($D$59/MiY)),0)),5)*(AT$7&gt;=$E$59)</f>
        <v>5.3330000000000002E-2</v>
      </c>
      <c r="AU59" s="155">
        <f>ROUND(($D$59/MiY*(SUM($J59:AT$59)&lt;=1)+IF(SUM($J59:AT$59)+($D$59/MiY)&gt;1,1-(SUM($J59:AT$59)+($D$59/MiY)),0)),5)*(AU$7&gt;=$E$59)</f>
        <v>5.3330000000000002E-2</v>
      </c>
      <c r="AV59" s="155">
        <f>ROUND(($D$59/MiY*(SUM($J59:AU$59)&lt;=1)+IF(SUM($J59:AU$59)+($D$59/MiY)&gt;1,1-(SUM($J59:AU$59)+($D$59/MiY)),0)),5)*(AV$7&gt;=$E$59)</f>
        <v>5.3330000000000002E-2</v>
      </c>
      <c r="AW59" s="155">
        <f>ROUND(($D$59/MiY*(SUM($J59:AV$59)&lt;=1)+IF(SUM($J59:AV$59)+($D$59/MiY)&gt;1,1-(SUM($J59:AV$59)+($D$59/MiY)),0)),5)*(AW$7&gt;=$E$59)</f>
        <v>5.3330000000000002E-2</v>
      </c>
      <c r="AX59" s="155">
        <f>ROUND(($D$59/MiY*(SUM($J59:AW$59)&lt;=1)+IF(SUM($J59:AW$59)+($D$59/MiY)&gt;1,1-(SUM($J59:AW$59)+($D$59/MiY)),0)),5)*(AX$7&gt;=$E$59)</f>
        <v>5.3330000000000002E-2</v>
      </c>
      <c r="AY59" s="155">
        <f>ROUND(($D$59/MiY*(SUM($J59:AX$59)&lt;=1)+IF(SUM($J59:AX$59)+($D$59/MiY)&gt;1,1-(SUM($J59:AX$59)+($D$59/MiY)),0)),5)*(AY$7&gt;=$E$59)</f>
        <v>5.3330000000000002E-2</v>
      </c>
      <c r="AZ59" s="155">
        <f>ROUND(($D$59/MiY*(SUM($J59:AY$59)&lt;=1)+IF(SUM($J59:AY$59)+($D$59/MiY)&gt;1,1-(SUM($J59:AY$59)+($D$59/MiY)),0)),5)*(AZ$7&gt;=$E$59)</f>
        <v>4.0059999999999998E-2</v>
      </c>
      <c r="BA59" s="155">
        <f>ROUND(($D$59/MiY*(SUM($J59:AZ$59)&lt;=1)+IF(SUM($J59:AZ$59)+($D$59/MiY)&gt;1,1-(SUM($J59:AZ$59)+($D$59/MiY)),0)),5)*(BA$7&gt;=$E$59)</f>
        <v>0</v>
      </c>
      <c r="BB59" s="155">
        <f>ROUND(($D$59/MiY*(SUM($J59:BA$59)&lt;=1)+IF(SUM($J59:BA$59)+($D$59/MiY)&gt;1,1-(SUM($J59:BA$59)+($D$59/MiY)),0)),5)*(BB$7&gt;=$E$59)</f>
        <v>0</v>
      </c>
      <c r="BC59" s="155">
        <f>ROUND(($D$59/MiY*(SUM($J59:BB$59)&lt;=1)+IF(SUM($J59:BB$59)+($D$59/MiY)&gt;1,1-(SUM($J59:BB$59)+($D$59/MiY)),0)),5)*(BC$7&gt;=$E$59)</f>
        <v>0</v>
      </c>
      <c r="BD59" s="155">
        <f>ROUND(($D$59/MiY*(SUM($J59:BC$59)&lt;=1)+IF(SUM($J59:BC$59)+($D$59/MiY)&gt;1,1-(SUM($J59:BC$59)+($D$59/MiY)),0)),5)*(BD$7&gt;=$E$59)</f>
        <v>0</v>
      </c>
      <c r="BE59" s="155">
        <f>ROUND(($D$59/MiY*(SUM($J59:BD$59)&lt;=1)+IF(SUM($J59:BD$59)+($D$59/MiY)&gt;1,1-(SUM($J59:BD$59)+($D$59/MiY)),0)),5)*(BE$7&gt;=$E$59)</f>
        <v>0</v>
      </c>
      <c r="BF59" s="155">
        <f>ROUND(($D$59/MiY*(SUM($J59:BE$59)&lt;=1)+IF(SUM($J59:BE$59)+($D$59/MiY)&gt;1,1-(SUM($J59:BE$59)+($D$59/MiY)),0)),5)*(BF$7&gt;=$E$59)</f>
        <v>0</v>
      </c>
      <c r="BG59" s="155">
        <f>ROUND(($D$59/MiY*(SUM($J59:BF$59)&lt;=1)+IF(SUM($J59:BF$59)+($D$59/MiY)&gt;1,1-(SUM($J59:BF$59)+($D$59/MiY)),0)),5)*(BG$7&gt;=$E$59)</f>
        <v>0</v>
      </c>
      <c r="BH59" s="155">
        <f>ROUND(($D$59/MiY*(SUM($J59:BG$59)&lt;=1)+IF(SUM($J59:BG$59)+($D$59/MiY)&gt;1,1-(SUM($J59:BG$59)+($D$59/MiY)),0)),5)*(BH$7&gt;=$E$59)</f>
        <v>0</v>
      </c>
      <c r="BI59" s="155">
        <f>ROUND(($D$59/MiY*(SUM($J59:BH$59)&lt;=1)+IF(SUM($J59:BH$59)+($D$59/MiY)&gt;1,1-(SUM($J59:BH$59)+($D$59/MiY)),0)),5)*(BI$7&gt;=$E$59)</f>
        <v>0</v>
      </c>
      <c r="BJ59" s="155">
        <f>ROUND(($D$59/MiY*(SUM($J59:BI$59)&lt;=1)+IF(SUM($J59:BI$59)+($D$59/MiY)&gt;1,1-(SUM($J59:BI$59)+($D$59/MiY)),0)),5)*(BJ$7&gt;=$E$59)</f>
        <v>0</v>
      </c>
      <c r="BK59" s="155">
        <f>ROUND(($D$59/MiY*(SUM($J59:BJ$59)&lt;=1)+IF(SUM($J59:BJ$59)+($D$59/MiY)&gt;1,1-(SUM($J59:BJ$59)+($D$59/MiY)),0)),5)*(BK$7&gt;=$E$59)</f>
        <v>0</v>
      </c>
      <c r="BL59" s="155">
        <f>ROUND(($D$59/MiY*(SUM($J59:BK$59)&lt;=1)+IF(SUM($J59:BK$59)+($D$59/MiY)&gt;1,1-(SUM($J59:BK$59)+($D$59/MiY)),0)),5)*(BL$7&gt;=$E$59)</f>
        <v>0</v>
      </c>
      <c r="BM59" s="155">
        <f>ROUND(($D$59/MiY*(SUM($J59:BL$59)&lt;=1)+IF(SUM($J59:BL$59)+($D$59/MiY)&gt;1,1-(SUM($J59:BL$59)+($D$59/MiY)),0)),5)*(BM$7&gt;=$E$59)</f>
        <v>0</v>
      </c>
      <c r="BN59" s="155">
        <f>ROUND(($D$59/MiY*(SUM($J59:BM$59)&lt;=1)+IF(SUM($J59:BM$59)+($D$59/MiY)&gt;1,1-(SUM($J59:BM$59)+($D$59/MiY)),0)),5)*(BN$7&gt;=$E$59)</f>
        <v>0</v>
      </c>
      <c r="BO59" s="155">
        <f>ROUND(($D$59/MiY*(SUM($J59:BN$59)&lt;=1)+IF(SUM($J59:BN$59)+($D$59/MiY)&gt;1,1-(SUM($J59:BN$59)+($D$59/MiY)),0)),5)*(BO$7&gt;=$E$59)</f>
        <v>0</v>
      </c>
      <c r="BP59" s="155">
        <f>ROUND(($D$59/MiY*(SUM($J59:BO$59)&lt;=1)+IF(SUM($J59:BO$59)+($D$59/MiY)&gt;1,1-(SUM($J59:BO$59)+($D$59/MiY)),0)),5)*(BP$7&gt;=$E$59)</f>
        <v>0</v>
      </c>
      <c r="BQ59" s="155">
        <f>ROUND(($D$59/MiY*(SUM($J59:BP$59)&lt;=1)+IF(SUM($J59:BP$59)+($D$59/MiY)&gt;1,1-(SUM($J59:BP$59)+($D$59/MiY)),0)),5)*(BQ$7&gt;=$E$59)</f>
        <v>0</v>
      </c>
      <c r="BR59" s="155">
        <f>ROUND(($D$59/MiY*(SUM($J59:BQ$59)&lt;=1)+IF(SUM($J59:BQ$59)+($D$59/MiY)&gt;1,1-(SUM($J59:BQ$59)+($D$59/MiY)),0)),5)*(BR$7&gt;=$E$59)</f>
        <v>0</v>
      </c>
      <c r="BS59" s="155">
        <f>ROUND(($D$59/MiY*(SUM($J59:BR$59)&lt;=1)+IF(SUM($J59:BR$59)+($D$59/MiY)&gt;1,1-(SUM($J59:BR$59)+($D$59/MiY)),0)),5)*(BS$7&gt;=$E$59)</f>
        <v>0</v>
      </c>
      <c r="BT59" s="155">
        <f>ROUND(($D$59/MiY*(SUM($J59:BS$59)&lt;=1)+IF(SUM($J59:BS$59)+($D$59/MiY)&gt;1,1-(SUM($J59:BS$59)+($D$59/MiY)),0)),5)*(BT$7&gt;=$E$59)</f>
        <v>0</v>
      </c>
      <c r="BU59" s="155">
        <f>ROUND(($D$59/MiY*(SUM($J59:BT$59)&lt;=1)+IF(SUM($J59:BT$59)+($D$59/MiY)&gt;1,1-(SUM($J59:BT$59)+($D$59/MiY)),0)),5)*(BU$7&gt;=$E$59)</f>
        <v>0</v>
      </c>
      <c r="BV59" s="155">
        <f>ROUND(($D$59/MiY*(SUM($J59:BU$59)&lt;=1)+IF(SUM($J59:BU$59)+($D$59/MiY)&gt;1,1-(SUM($J59:BU$59)+($D$59/MiY)),0)),5)*(BV$7&gt;=$E$59)</f>
        <v>0</v>
      </c>
      <c r="BW59" s="155">
        <f>ROUND(($D$59/MiY*(SUM($J59:BV$59)&lt;=1)+IF(SUM($J59:BV$59)+($D$59/MiY)&gt;1,1-(SUM($J59:BV$59)+($D$59/MiY)),0)),5)*(BW$7&gt;=$E$59)</f>
        <v>0</v>
      </c>
      <c r="BX59" s="155">
        <f>ROUND(($D$59/MiY*(SUM($J59:BW$59)&lt;=1)+IF(SUM($J59:BW$59)+($D$59/MiY)&gt;1,1-(SUM($J59:BW$59)+($D$59/MiY)),0)),5)*(BX$7&gt;=$E$59)</f>
        <v>0</v>
      </c>
      <c r="BY59" s="155">
        <f>ROUND(($D$59/MiY*(SUM($J59:BX$59)&lt;=1)+IF(SUM($J59:BX$59)+($D$59/MiY)&gt;1,1-(SUM($J59:BX$59)+($D$59/MiY)),0)),5)*(BY$7&gt;=$E$59)</f>
        <v>0</v>
      </c>
      <c r="BZ59" s="155">
        <f>ROUND(($D$59/MiY*(SUM($J59:BY$59)&lt;=1)+IF(SUM($J59:BY$59)+($D$59/MiY)&gt;1,1-(SUM($J59:BY$59)+($D$59/MiY)),0)),5)*(BZ$7&gt;=$E$59)</f>
        <v>0</v>
      </c>
      <c r="CA59" s="155">
        <f>ROUND(($D$59/MiY*(SUM($J59:BZ$59)&lt;=1)+IF(SUM($J59:BZ$59)+($D$59/MiY)&gt;1,1-(SUM($J59:BZ$59)+($D$59/MiY)),0)),5)*(CA$7&gt;=$E$59)</f>
        <v>0</v>
      </c>
      <c r="CB59" s="155">
        <f>ROUND(($D$59/MiY*(SUM($J59:CA$59)&lt;=1)+IF(SUM($J59:CA$59)+($D$59/MiY)&gt;1,1-(SUM($J59:CA$59)+($D$59/MiY)),0)),5)*(CB$7&gt;=$E$59)</f>
        <v>0</v>
      </c>
      <c r="CC59" s="155">
        <f>ROUND(($D$59/MiY*(SUM($J59:CB$59)&lt;=1)+IF(SUM($J59:CB$59)+($D$59/MiY)&gt;1,1-(SUM($J59:CB$59)+($D$59/MiY)),0)),5)*(CC$7&gt;=$E$59)</f>
        <v>0</v>
      </c>
      <c r="CD59" s="155">
        <f>ROUND(($D$59/MiY*(SUM($J59:CC$59)&lt;=1)+IF(SUM($J59:CC$59)+($D$59/MiY)&gt;1,1-(SUM($J59:CC$59)+($D$59/MiY)),0)),5)*(CD$7&gt;=$E$59)</f>
        <v>0</v>
      </c>
      <c r="CE59" s="155">
        <f>ROUND(($D$59/MiY*(SUM($J59:CD$59)&lt;=1)+IF(SUM($J59:CD$59)+($D$59/MiY)&gt;1,1-(SUM($J59:CD$59)+($D$59/MiY)),0)),5)*(CE$7&gt;=$E$59)</f>
        <v>0</v>
      </c>
      <c r="CF59" s="155">
        <f>ROUND(($D$59/MiY*(SUM($J59:CE$59)&lt;=1)+IF(SUM($J59:CE$59)+($D$59/MiY)&gt;1,1-(SUM($J59:CE$59)+($D$59/MiY)),0)),5)*(CF$7&gt;=$E$59)</f>
        <v>0</v>
      </c>
      <c r="CG59" s="155">
        <f>ROUND(($D$59/MiY*(SUM($J59:CF$59)&lt;=1)+IF(SUM($J59:CF$59)+($D$59/MiY)&gt;1,1-(SUM($J59:CF$59)+($D$59/MiY)),0)),5)*(CG$7&gt;=$E$59)</f>
        <v>0</v>
      </c>
      <c r="CH59" s="155">
        <f>ROUND(($D$59/MiY*(SUM($J59:CG$59)&lt;=1)+IF(SUM($J59:CG$59)+($D$59/MiY)&gt;1,1-(SUM($J59:CG$59)+($D$59/MiY)),0)),5)*(CH$7&gt;=$E$59)</f>
        <v>0</v>
      </c>
      <c r="CI59" s="155">
        <f>ROUND(($D$59/MiY*(SUM($J59:CH$59)&lt;=1)+IF(SUM($J59:CH$59)+($D$59/MiY)&gt;1,1-(SUM($J59:CH$59)+($D$59/MiY)),0)),5)*(CI$7&gt;=$E$59)</f>
        <v>0</v>
      </c>
      <c r="CJ59" s="155">
        <f>ROUND(($D$59/MiY*(SUM($J59:CI$59)&lt;=1)+IF(SUM($J59:CI$59)+($D$59/MiY)&gt;1,1-(SUM($J59:CI$59)+($D$59/MiY)),0)),5)*(CJ$7&gt;=$E$59)</f>
        <v>0</v>
      </c>
      <c r="CK59" s="155">
        <f>ROUND(($D$59/MiY*(SUM($J59:CJ$59)&lt;=1)+IF(SUM($J59:CJ$59)+($D$59/MiY)&gt;1,1-(SUM($J59:CJ$59)+($D$59/MiY)),0)),5)*(CK$7&gt;=$E$59)</f>
        <v>0</v>
      </c>
      <c r="CL59" s="155">
        <f>ROUND(($D$59/MiY*(SUM($J59:CK$59)&lt;=1)+IF(SUM($J59:CK$59)+($D$59/MiY)&gt;1,1-(SUM($J59:CK$59)+($D$59/MiY)),0)),5)*(CL$7&gt;=$E$59)</f>
        <v>0</v>
      </c>
      <c r="CM59" s="155">
        <f>ROUND(($D$59/MiY*(SUM($J59:CL$59)&lt;=1)+IF(SUM($J59:CL$59)+($D$59/MiY)&gt;1,1-(SUM($J59:CL$59)+($D$59/MiY)),0)),5)*(CM$7&gt;=$E$59)</f>
        <v>0</v>
      </c>
      <c r="CN59" s="155">
        <f>ROUND(($D$59/MiY*(SUM($J59:CM$59)&lt;=1)+IF(SUM($J59:CM$59)+($D$59/MiY)&gt;1,1-(SUM($J59:CM$59)+($D$59/MiY)),0)),5)*(CN$7&gt;=$E$59)</f>
        <v>0</v>
      </c>
      <c r="CO59" s="155">
        <f>ROUND(($D$59/MiY*(SUM($J59:CN$59)&lt;=1)+IF(SUM($J59:CN$59)+($D$59/MiY)&gt;1,1-(SUM($J59:CN$59)+($D$59/MiY)),0)),5)*(CO$7&gt;=$E$59)</f>
        <v>0</v>
      </c>
      <c r="CP59" s="155">
        <f>ROUND(($D$59/MiY*(SUM($J59:CO$59)&lt;=1)+IF(SUM($J59:CO$59)+($D$59/MiY)&gt;1,1-(SUM($J59:CO$59)+($D$59/MiY)),0)),5)*(CP$7&gt;=$E$59)</f>
        <v>0</v>
      </c>
      <c r="CQ59" s="155">
        <f>ROUND(($D$59/MiY*(SUM($J59:CP$59)&lt;=1)+IF(SUM($J59:CP$59)+($D$59/MiY)&gt;1,1-(SUM($J59:CP$59)+($D$59/MiY)),0)),5)*(CQ$7&gt;=$E$59)</f>
        <v>0</v>
      </c>
      <c r="CR59" s="155">
        <f>ROUND(($D$59/MiY*(SUM($J59:CQ$59)&lt;=1)+IF(SUM($J59:CQ$59)+($D$59/MiY)&gt;1,1-(SUM($J59:CQ$59)+($D$59/MiY)),0)),5)*(CR$7&gt;=$E$59)</f>
        <v>0</v>
      </c>
      <c r="CS59" s="155">
        <f>ROUND(($D$59/MiY*(SUM($J59:CR$59)&lt;=1)+IF(SUM($J59:CR$59)+($D$59/MiY)&gt;1,1-(SUM($J59:CR$59)+($D$59/MiY)),0)),5)*(CS$7&gt;=$E$59)</f>
        <v>0</v>
      </c>
      <c r="CT59" s="155">
        <f>ROUND(($D$59/MiY*(SUM($J59:CS$59)&lt;=1)+IF(SUM($J59:CS$59)+($D$59/MiY)&gt;1,1-(SUM($J59:CS$59)+($D$59/MiY)),0)),5)*(CT$7&gt;=$E$59)</f>
        <v>0</v>
      </c>
      <c r="CU59" s="155">
        <f>ROUND(($D$59/MiY*(SUM($J59:CT$59)&lt;=1)+IF(SUM($J59:CT$59)+($D$59/MiY)&gt;1,1-(SUM($J59:CT$59)+($D$59/MiY)),0)),5)*(CU$7&gt;=$E$59)</f>
        <v>0</v>
      </c>
      <c r="CV59" s="155">
        <f>ROUND(($D$59/MiY*(SUM($J59:CU$59)&lt;=1)+IF(SUM($J59:CU$59)+($D$59/MiY)&gt;1,1-(SUM($J59:CU$59)+($D$59/MiY)),0)),5)*(CV$7&gt;=$E$59)</f>
        <v>0</v>
      </c>
      <c r="CW59" s="155">
        <f>ROUND(($D$59/MiY*(SUM($J59:CV$59)&lt;=1)+IF(SUM($J59:CV$59)+($D$59/MiY)&gt;1,1-(SUM($J59:CV$59)+($D$59/MiY)),0)),5)*(CW$7&gt;=$E$59)</f>
        <v>0</v>
      </c>
      <c r="CX59" s="155">
        <f>ROUND(($D$59/MiY*(SUM($J59:CW$59)&lt;=1)+IF(SUM($J59:CW$59)+($D$59/MiY)&gt;1,1-(SUM($J59:CW$59)+($D$59/MiY)),0)),5)*(CX$7&gt;=$E$59)</f>
        <v>0</v>
      </c>
      <c r="CY59" s="155">
        <f>ROUND(($D$59/MiY*(SUM($J59:CX$59)&lt;=1)+IF(SUM($J59:CX$59)+($D$59/MiY)&gt;1,1-(SUM($J59:CX$59)+($D$59/MiY)),0)),5)*(CY$7&gt;=$E$59)</f>
        <v>0</v>
      </c>
      <c r="CZ59" s="155">
        <f>ROUND(($D$59/MiY*(SUM($J59:CY$59)&lt;=1)+IF(SUM($J59:CY$59)+($D$59/MiY)&gt;1,1-(SUM($J59:CY$59)+($D$59/MiY)),0)),5)*(CZ$7&gt;=$E$59)</f>
        <v>0</v>
      </c>
      <c r="DA59" s="155">
        <f>ROUND(($D$59/MiY*(SUM($J59:CZ$59)&lt;=1)+IF(SUM($J59:CZ$59)+($D$59/MiY)&gt;1,1-(SUM($J59:CZ$59)+($D$59/MiY)),0)),5)*(DA$7&gt;=$E$59)</f>
        <v>0</v>
      </c>
      <c r="DB59" s="155">
        <f>ROUND(($D$59/MiY*(SUM($J59:DA$59)&lt;=1)+IF(SUM($J59:DA$59)+($D$59/MiY)&gt;1,1-(SUM($J59:DA$59)+($D$59/MiY)),0)),5)*(DB$7&gt;=$E$59)</f>
        <v>0</v>
      </c>
      <c r="DC59" s="155">
        <f>ROUND(($D$59/MiY*(SUM($J59:DB$59)&lt;=1)+IF(SUM($J59:DB$59)+($D$59/MiY)&gt;1,1-(SUM($J59:DB$59)+($D$59/MiY)),0)),5)*(DC$7&gt;=$E$59)</f>
        <v>0</v>
      </c>
      <c r="DD59" s="155">
        <f>ROUND(($D$59/MiY*(SUM($J59:DC$59)&lt;=1)+IF(SUM($J59:DC$59)+($D$59/MiY)&gt;1,1-(SUM($J59:DC$59)+($D$59/MiY)),0)),5)*(DD$7&gt;=$E$59)</f>
        <v>0</v>
      </c>
      <c r="DE59" s="155">
        <f>ROUND(($D$59/MiY*(SUM($J59:DD$59)&lt;=1)+IF(SUM($J59:DD$59)+($D$59/MiY)&gt;1,1-(SUM($J59:DD$59)+($D$59/MiY)),0)),5)*(DE$7&gt;=$E$59)</f>
        <v>0</v>
      </c>
      <c r="DF59" s="155">
        <f>ROUND(($D$59/MiY*(SUM($J59:DE$59)&lt;=1)+IF(SUM($J59:DE$59)+($D$59/MiY)&gt;1,1-(SUM($J59:DE$59)+($D$59/MiY)),0)),5)*(DF$7&gt;=$E$59)</f>
        <v>0</v>
      </c>
      <c r="DG59" s="155">
        <f>ROUND(($D$59/MiY*(SUM($J59:DF$59)&lt;=1)+IF(SUM($J59:DF$59)+($D$59/MiY)&gt;1,1-(SUM($J59:DF$59)+($D$59/MiY)),0)),5)*(DG$7&gt;=$E$59)</f>
        <v>0</v>
      </c>
      <c r="DH59" s="155">
        <f>ROUND(($D$59/MiY*(SUM($J59:DG$59)&lt;=1)+IF(SUM($J59:DG$59)+($D$59/MiY)&gt;1,1-(SUM($J59:DG$59)+($D$59/MiY)),0)),5)*(DH$7&gt;=$E$59)</f>
        <v>0</v>
      </c>
      <c r="DI59" s="155">
        <f>ROUND(($D$59/MiY*(SUM($J59:DH$59)&lt;=1)+IF(SUM($J59:DH$59)+($D$59/MiY)&gt;1,1-(SUM($J59:DH$59)+($D$59/MiY)),0)),5)*(DI$7&gt;=$E$59)</f>
        <v>0</v>
      </c>
      <c r="DJ59" s="155">
        <f>ROUND(($D$59/MiY*(SUM($J59:DI$59)&lt;=1)+IF(SUM($J59:DI$59)+($D$59/MiY)&gt;1,1-(SUM($J59:DI$59)+($D$59/MiY)),0)),5)*(DJ$7&gt;=$E$59)</f>
        <v>0</v>
      </c>
      <c r="DK59" s="155">
        <f>ROUND(($D$59/MiY*(SUM($J59:DJ$59)&lt;=1)+IF(SUM($J59:DJ$59)+($D$59/MiY)&gt;1,1-(SUM($J59:DJ$59)+($D$59/MiY)),0)),5)*(DK$7&gt;=$E$59)</f>
        <v>0</v>
      </c>
      <c r="DL59" s="155">
        <f>ROUND(($D$59/MiY*(SUM($J59:DK$59)&lt;=1)+IF(SUM($J59:DK$59)+($D$59/MiY)&gt;1,1-(SUM($J59:DK$59)+($D$59/MiY)),0)),5)*(DL$7&gt;=$E$59)</f>
        <v>0</v>
      </c>
      <c r="DM59" s="155">
        <f>ROUND(($D$59/MiY*(SUM($J59:DL$59)&lt;=1)+IF(SUM($J59:DL$59)+($D$59/MiY)&gt;1,1-(SUM($J59:DL$59)+($D$59/MiY)),0)),5)*(DM$7&gt;=$E$59)</f>
        <v>0</v>
      </c>
      <c r="DN59" s="155">
        <f>ROUND(($D$59/MiY*(SUM($J59:DM$59)&lt;=1)+IF(SUM($J59:DM$59)+($D$59/MiY)&gt;1,1-(SUM($J59:DM$59)+($D$59/MiY)),0)),5)*(DN$7&gt;=$E$59)</f>
        <v>0</v>
      </c>
      <c r="DO59" s="155">
        <f>ROUND(($D$59/MiY*(SUM($J59:DN$59)&lt;=1)+IF(SUM($J59:DN$59)+($D$59/MiY)&gt;1,1-(SUM($J59:DN$59)+($D$59/MiY)),0)),5)*(DO$7&gt;=$E$59)</f>
        <v>0</v>
      </c>
      <c r="DP59" s="155">
        <f>ROUND(($D$59/MiY*(SUM($J59:DO$59)&lt;=1)+IF(SUM($J59:DO$59)+($D$59/MiY)&gt;1,1-(SUM($J59:DO$59)+($D$59/MiY)),0)),5)*(DP$7&gt;=$E$59)</f>
        <v>0</v>
      </c>
      <c r="DQ59" s="155">
        <f>ROUND(($D$59/MiY*(SUM($J59:DP$59)&lt;=1)+IF(SUM($J59:DP$59)+($D$59/MiY)&gt;1,1-(SUM($J59:DP$59)+($D$59/MiY)),0)),5)*(DQ$7&gt;=$E$59)</f>
        <v>0</v>
      </c>
      <c r="DR59" s="155">
        <f>ROUND(($D$59/MiY*(SUM($J59:DQ$59)&lt;=1)+IF(SUM($J59:DQ$59)+($D$59/MiY)&gt;1,1-(SUM($J59:DQ$59)+($D$59/MiY)),0)),5)*(DR$7&gt;=$E$59)</f>
        <v>0</v>
      </c>
      <c r="DS59" s="155">
        <f>ROUND(($D$59/MiY*(SUM($J59:DR$59)&lt;=1)+IF(SUM($J59:DR$59)+($D$59/MiY)&gt;1,1-(SUM($J59:DR$59)+($D$59/MiY)),0)),5)*(DS$7&gt;=$E$59)</f>
        <v>0</v>
      </c>
      <c r="DT59" s="155">
        <f>ROUND(($D$59/MiY*(SUM($J59:DS$59)&lt;=1)+IF(SUM($J59:DS$59)+($D$59/MiY)&gt;1,1-(SUM($J59:DS$59)+($D$59/MiY)),0)),5)*(DT$7&gt;=$E$59)</f>
        <v>0</v>
      </c>
      <c r="DU59" s="155">
        <f>ROUND(($D$59/MiY*(SUM($J59:DT$59)&lt;=1)+IF(SUM($J59:DT$59)+($D$59/MiY)&gt;1,1-(SUM($J59:DT$59)+($D$59/MiY)),0)),5)*(DU$7&gt;=$E$59)</f>
        <v>0</v>
      </c>
      <c r="DV59" s="155">
        <f>ROUND(($D$59/MiY*(SUM($J59:DU$59)&lt;=1)+IF(SUM($J59:DU$59)+($D$59/MiY)&gt;1,1-(SUM($J59:DU$59)+($D$59/MiY)),0)),5)*(DV$7&gt;=$E$59)</f>
        <v>0</v>
      </c>
      <c r="DW59" s="155">
        <f>ROUND(($D$59/MiY*(SUM($J59:DV$59)&lt;=1)+IF(SUM($J59:DV$59)+($D$59/MiY)&gt;1,1-(SUM($J59:DV$59)+($D$59/MiY)),0)),5)*(DW$7&gt;=$E$59)</f>
        <v>0</v>
      </c>
      <c r="DX59" s="155">
        <f>ROUND(($D$59/MiY*(SUM($J59:DW$59)&lt;=1)+IF(SUM($J59:DW$59)+($D$59/MiY)&gt;1,1-(SUM($J59:DW$59)+($D$59/MiY)),0)),5)*(DX$7&gt;=$E$59)</f>
        <v>0</v>
      </c>
      <c r="DY59" s="155">
        <f>ROUND(($D$59/MiY*(SUM($J59:DX$59)&lt;=1)+IF(SUM($J59:DX$59)+($D$59/MiY)&gt;1,1-(SUM($J59:DX$59)+($D$59/MiY)),0)),5)*(DY$7&gt;=$E$59)</f>
        <v>0</v>
      </c>
      <c r="DZ59" s="155">
        <f>ROUND(($D$59/MiY*(SUM($J59:DY$59)&lt;=1)+IF(SUM($J59:DY$59)+($D$59/MiY)&gt;1,1-(SUM($J59:DY$59)+($D$59/MiY)),0)),5)*(DZ$7&gt;=$E$59)</f>
        <v>0</v>
      </c>
      <c r="EA59" s="155">
        <f>ROUND(($D$59/MiY*(SUM($J59:DZ$59)&lt;=1)+IF(SUM($J59:DZ$59)+($D$59/MiY)&gt;1,1-(SUM($J59:DZ$59)+($D$59/MiY)),0)),5)*(EA$7&gt;=$E$59)</f>
        <v>0</v>
      </c>
      <c r="EB59" s="155">
        <f>ROUND(($D$59/MiY*(SUM($J59:EA$59)&lt;=1)+IF(SUM($J59:EA$59)+($D$59/MiY)&gt;1,1-(SUM($J59:EA$59)+($D$59/MiY)),0)),5)*(EB$7&gt;=$E$59)</f>
        <v>0</v>
      </c>
    </row>
    <row r="60" spans="2:132" outlineLevel="1" x14ac:dyDescent="0.25">
      <c r="C60" s="318" t="s">
        <v>562</v>
      </c>
      <c r="D60" s="16">
        <f>Costs!$L$24*Costs!$L$30</f>
        <v>2800000</v>
      </c>
      <c r="G60" s="52" t="s">
        <v>553</v>
      </c>
      <c r="H60" s="46">
        <f t="shared" ref="H60" si="344">SUM(J60:EB60)</f>
        <v>2230021.7095146482</v>
      </c>
      <c r="J60" s="82">
        <f t="shared" ref="J60:AG60" si="345">($D60-SUM($J$31:$EB$31))*J59</f>
        <v>0</v>
      </c>
      <c r="K60" s="82">
        <f t="shared" si="345"/>
        <v>0</v>
      </c>
      <c r="L60" s="82">
        <f t="shared" si="345"/>
        <v>0</v>
      </c>
      <c r="M60" s="82">
        <f t="shared" si="345"/>
        <v>0</v>
      </c>
      <c r="N60" s="82">
        <f t="shared" si="345"/>
        <v>0</v>
      </c>
      <c r="O60" s="82">
        <f t="shared" si="345"/>
        <v>0</v>
      </c>
      <c r="P60" s="82">
        <f t="shared" si="345"/>
        <v>0</v>
      </c>
      <c r="Q60" s="82">
        <f t="shared" si="345"/>
        <v>0</v>
      </c>
      <c r="R60" s="82">
        <f t="shared" si="345"/>
        <v>0</v>
      </c>
      <c r="S60" s="82">
        <f t="shared" si="345"/>
        <v>0</v>
      </c>
      <c r="T60" s="82">
        <f t="shared" si="345"/>
        <v>0</v>
      </c>
      <c r="U60" s="82">
        <f t="shared" si="345"/>
        <v>0</v>
      </c>
      <c r="V60" s="82">
        <f t="shared" si="345"/>
        <v>0</v>
      </c>
      <c r="W60" s="82">
        <f t="shared" si="345"/>
        <v>0</v>
      </c>
      <c r="X60" s="82">
        <f t="shared" si="345"/>
        <v>0</v>
      </c>
      <c r="Y60" s="82">
        <f t="shared" si="345"/>
        <v>0</v>
      </c>
      <c r="Z60" s="82">
        <f t="shared" si="345"/>
        <v>0</v>
      </c>
      <c r="AA60" s="82">
        <f t="shared" si="345"/>
        <v>0</v>
      </c>
      <c r="AB60" s="82">
        <f t="shared" si="345"/>
        <v>0</v>
      </c>
      <c r="AC60" s="82">
        <f t="shared" si="345"/>
        <v>0</v>
      </c>
      <c r="AD60" s="82">
        <f t="shared" si="345"/>
        <v>0</v>
      </c>
      <c r="AE60" s="82">
        <f t="shared" si="345"/>
        <v>0</v>
      </c>
      <c r="AF60" s="82">
        <f t="shared" si="345"/>
        <v>0</v>
      </c>
      <c r="AG60" s="82">
        <f t="shared" si="345"/>
        <v>0</v>
      </c>
      <c r="AH60" s="82">
        <f>($D60-SUM($J$31:$EB$31))*AH59</f>
        <v>118927.05776841621</v>
      </c>
      <c r="AI60" s="82">
        <f t="shared" ref="AI60:CT60" si="346">($D60-SUM($J$31:$EB$31))*AI59</f>
        <v>118927.05776841621</v>
      </c>
      <c r="AJ60" s="82">
        <f t="shared" si="346"/>
        <v>118927.05776841621</v>
      </c>
      <c r="AK60" s="82">
        <f t="shared" si="346"/>
        <v>118927.05776841621</v>
      </c>
      <c r="AL60" s="82">
        <f t="shared" si="346"/>
        <v>118927.05776841621</v>
      </c>
      <c r="AM60" s="82">
        <f t="shared" si="346"/>
        <v>118927.05776841621</v>
      </c>
      <c r="AN60" s="82">
        <f t="shared" si="346"/>
        <v>118927.05776841621</v>
      </c>
      <c r="AO60" s="82">
        <f t="shared" si="346"/>
        <v>118927.05776841621</v>
      </c>
      <c r="AP60" s="82">
        <f t="shared" si="346"/>
        <v>118927.05776841621</v>
      </c>
      <c r="AQ60" s="82">
        <f t="shared" si="346"/>
        <v>118927.05776841621</v>
      </c>
      <c r="AR60" s="82">
        <f t="shared" si="346"/>
        <v>118927.05776841621</v>
      </c>
      <c r="AS60" s="82">
        <f t="shared" si="346"/>
        <v>118927.05776841621</v>
      </c>
      <c r="AT60" s="82">
        <f t="shared" si="346"/>
        <v>118927.05776841621</v>
      </c>
      <c r="AU60" s="82">
        <f t="shared" si="346"/>
        <v>118927.05776841621</v>
      </c>
      <c r="AV60" s="82">
        <f t="shared" si="346"/>
        <v>118927.05776841621</v>
      </c>
      <c r="AW60" s="82">
        <f t="shared" si="346"/>
        <v>118927.05776841621</v>
      </c>
      <c r="AX60" s="82">
        <f t="shared" si="346"/>
        <v>118927.05776841621</v>
      </c>
      <c r="AY60" s="82">
        <f t="shared" si="346"/>
        <v>118927.05776841621</v>
      </c>
      <c r="AZ60" s="82">
        <f t="shared" si="346"/>
        <v>89334.669683156826</v>
      </c>
      <c r="BA60" s="82">
        <f t="shared" si="346"/>
        <v>0</v>
      </c>
      <c r="BB60" s="82">
        <f t="shared" si="346"/>
        <v>0</v>
      </c>
      <c r="BC60" s="82">
        <f t="shared" si="346"/>
        <v>0</v>
      </c>
      <c r="BD60" s="82">
        <f t="shared" si="346"/>
        <v>0</v>
      </c>
      <c r="BE60" s="82">
        <f t="shared" si="346"/>
        <v>0</v>
      </c>
      <c r="BF60" s="82">
        <f t="shared" si="346"/>
        <v>0</v>
      </c>
      <c r="BG60" s="82">
        <f t="shared" si="346"/>
        <v>0</v>
      </c>
      <c r="BH60" s="82">
        <f t="shared" si="346"/>
        <v>0</v>
      </c>
      <c r="BI60" s="82">
        <f t="shared" si="346"/>
        <v>0</v>
      </c>
      <c r="BJ60" s="82">
        <f t="shared" si="346"/>
        <v>0</v>
      </c>
      <c r="BK60" s="82">
        <f t="shared" si="346"/>
        <v>0</v>
      </c>
      <c r="BL60" s="82">
        <f t="shared" si="346"/>
        <v>0</v>
      </c>
      <c r="BM60" s="82">
        <f t="shared" si="346"/>
        <v>0</v>
      </c>
      <c r="BN60" s="82">
        <f t="shared" si="346"/>
        <v>0</v>
      </c>
      <c r="BO60" s="82">
        <f t="shared" si="346"/>
        <v>0</v>
      </c>
      <c r="BP60" s="82">
        <f t="shared" si="346"/>
        <v>0</v>
      </c>
      <c r="BQ60" s="82">
        <f t="shared" si="346"/>
        <v>0</v>
      </c>
      <c r="BR60" s="82">
        <f t="shared" si="346"/>
        <v>0</v>
      </c>
      <c r="BS60" s="82">
        <f t="shared" si="346"/>
        <v>0</v>
      </c>
      <c r="BT60" s="82">
        <f t="shared" si="346"/>
        <v>0</v>
      </c>
      <c r="BU60" s="82">
        <f t="shared" si="346"/>
        <v>0</v>
      </c>
      <c r="BV60" s="82">
        <f t="shared" si="346"/>
        <v>0</v>
      </c>
      <c r="BW60" s="82">
        <f t="shared" si="346"/>
        <v>0</v>
      </c>
      <c r="BX60" s="82">
        <f t="shared" si="346"/>
        <v>0</v>
      </c>
      <c r="BY60" s="82">
        <f t="shared" si="346"/>
        <v>0</v>
      </c>
      <c r="BZ60" s="82">
        <f t="shared" si="346"/>
        <v>0</v>
      </c>
      <c r="CA60" s="82">
        <f t="shared" si="346"/>
        <v>0</v>
      </c>
      <c r="CB60" s="82">
        <f t="shared" si="346"/>
        <v>0</v>
      </c>
      <c r="CC60" s="82">
        <f t="shared" si="346"/>
        <v>0</v>
      </c>
      <c r="CD60" s="82">
        <f t="shared" si="346"/>
        <v>0</v>
      </c>
      <c r="CE60" s="82">
        <f t="shared" si="346"/>
        <v>0</v>
      </c>
      <c r="CF60" s="82">
        <f t="shared" si="346"/>
        <v>0</v>
      </c>
      <c r="CG60" s="82">
        <f t="shared" si="346"/>
        <v>0</v>
      </c>
      <c r="CH60" s="82">
        <f t="shared" si="346"/>
        <v>0</v>
      </c>
      <c r="CI60" s="82">
        <f t="shared" si="346"/>
        <v>0</v>
      </c>
      <c r="CJ60" s="82">
        <f t="shared" si="346"/>
        <v>0</v>
      </c>
      <c r="CK60" s="82">
        <f t="shared" si="346"/>
        <v>0</v>
      </c>
      <c r="CL60" s="82">
        <f t="shared" si="346"/>
        <v>0</v>
      </c>
      <c r="CM60" s="82">
        <f t="shared" si="346"/>
        <v>0</v>
      </c>
      <c r="CN60" s="82">
        <f t="shared" si="346"/>
        <v>0</v>
      </c>
      <c r="CO60" s="82">
        <f t="shared" si="346"/>
        <v>0</v>
      </c>
      <c r="CP60" s="82">
        <f t="shared" si="346"/>
        <v>0</v>
      </c>
      <c r="CQ60" s="82">
        <f t="shared" si="346"/>
        <v>0</v>
      </c>
      <c r="CR60" s="82">
        <f t="shared" si="346"/>
        <v>0</v>
      </c>
      <c r="CS60" s="82">
        <f t="shared" si="346"/>
        <v>0</v>
      </c>
      <c r="CT60" s="82">
        <f t="shared" si="346"/>
        <v>0</v>
      </c>
      <c r="CU60" s="82">
        <f t="shared" ref="CU60:EB60" si="347">($D60-SUM($J$31:$EB$31))*CU59</f>
        <v>0</v>
      </c>
      <c r="CV60" s="82">
        <f t="shared" si="347"/>
        <v>0</v>
      </c>
      <c r="CW60" s="82">
        <f t="shared" si="347"/>
        <v>0</v>
      </c>
      <c r="CX60" s="82">
        <f t="shared" si="347"/>
        <v>0</v>
      </c>
      <c r="CY60" s="82">
        <f t="shared" si="347"/>
        <v>0</v>
      </c>
      <c r="CZ60" s="82">
        <f t="shared" si="347"/>
        <v>0</v>
      </c>
      <c r="DA60" s="82">
        <f t="shared" si="347"/>
        <v>0</v>
      </c>
      <c r="DB60" s="82">
        <f t="shared" si="347"/>
        <v>0</v>
      </c>
      <c r="DC60" s="82">
        <f t="shared" si="347"/>
        <v>0</v>
      </c>
      <c r="DD60" s="82">
        <f t="shared" si="347"/>
        <v>0</v>
      </c>
      <c r="DE60" s="82">
        <f t="shared" si="347"/>
        <v>0</v>
      </c>
      <c r="DF60" s="82">
        <f t="shared" si="347"/>
        <v>0</v>
      </c>
      <c r="DG60" s="82">
        <f t="shared" si="347"/>
        <v>0</v>
      </c>
      <c r="DH60" s="82">
        <f t="shared" si="347"/>
        <v>0</v>
      </c>
      <c r="DI60" s="82">
        <f t="shared" si="347"/>
        <v>0</v>
      </c>
      <c r="DJ60" s="82">
        <f t="shared" si="347"/>
        <v>0</v>
      </c>
      <c r="DK60" s="82">
        <f t="shared" si="347"/>
        <v>0</v>
      </c>
      <c r="DL60" s="82">
        <f t="shared" si="347"/>
        <v>0</v>
      </c>
      <c r="DM60" s="82">
        <f t="shared" si="347"/>
        <v>0</v>
      </c>
      <c r="DN60" s="82">
        <f t="shared" si="347"/>
        <v>0</v>
      </c>
      <c r="DO60" s="82">
        <f t="shared" si="347"/>
        <v>0</v>
      </c>
      <c r="DP60" s="82">
        <f t="shared" si="347"/>
        <v>0</v>
      </c>
      <c r="DQ60" s="82">
        <f t="shared" si="347"/>
        <v>0</v>
      </c>
      <c r="DR60" s="82">
        <f t="shared" si="347"/>
        <v>0</v>
      </c>
      <c r="DS60" s="82">
        <f t="shared" si="347"/>
        <v>0</v>
      </c>
      <c r="DT60" s="82">
        <f t="shared" si="347"/>
        <v>0</v>
      </c>
      <c r="DU60" s="82">
        <f t="shared" si="347"/>
        <v>0</v>
      </c>
      <c r="DV60" s="82">
        <f t="shared" si="347"/>
        <v>0</v>
      </c>
      <c r="DW60" s="82">
        <f t="shared" si="347"/>
        <v>0</v>
      </c>
      <c r="DX60" s="82">
        <f t="shared" si="347"/>
        <v>0</v>
      </c>
      <c r="DY60" s="82">
        <f t="shared" si="347"/>
        <v>0</v>
      </c>
      <c r="DZ60" s="82">
        <f t="shared" si="347"/>
        <v>0</v>
      </c>
      <c r="EA60" s="82">
        <f t="shared" si="347"/>
        <v>0</v>
      </c>
      <c r="EB60" s="82">
        <f t="shared" si="347"/>
        <v>0</v>
      </c>
    </row>
    <row r="61" spans="2:132" outlineLevel="1" x14ac:dyDescent="0.25">
      <c r="C61" s="318" t="s">
        <v>557</v>
      </c>
      <c r="D61" s="31">
        <f>Costs!$L$39</f>
        <v>1.9</v>
      </c>
      <c r="G61" s="52" t="s">
        <v>220</v>
      </c>
      <c r="H61" s="29"/>
      <c r="J61" s="312">
        <f>$D61</f>
        <v>1.9</v>
      </c>
      <c r="K61" s="312">
        <f t="shared" ref="K61:BV61" si="348">$D61</f>
        <v>1.9</v>
      </c>
      <c r="L61" s="312">
        <f t="shared" si="348"/>
        <v>1.9</v>
      </c>
      <c r="M61" s="312">
        <f t="shared" si="348"/>
        <v>1.9</v>
      </c>
      <c r="N61" s="312">
        <f t="shared" si="348"/>
        <v>1.9</v>
      </c>
      <c r="O61" s="312">
        <f t="shared" si="348"/>
        <v>1.9</v>
      </c>
      <c r="P61" s="312">
        <f t="shared" si="348"/>
        <v>1.9</v>
      </c>
      <c r="Q61" s="312">
        <f t="shared" si="348"/>
        <v>1.9</v>
      </c>
      <c r="R61" s="312">
        <f t="shared" si="348"/>
        <v>1.9</v>
      </c>
      <c r="S61" s="312">
        <f t="shared" si="348"/>
        <v>1.9</v>
      </c>
      <c r="T61" s="312">
        <f t="shared" si="348"/>
        <v>1.9</v>
      </c>
      <c r="U61" s="312">
        <f t="shared" si="348"/>
        <v>1.9</v>
      </c>
      <c r="V61" s="312">
        <f t="shared" si="348"/>
        <v>1.9</v>
      </c>
      <c r="W61" s="312">
        <f t="shared" si="348"/>
        <v>1.9</v>
      </c>
      <c r="X61" s="312">
        <f t="shared" si="348"/>
        <v>1.9</v>
      </c>
      <c r="Y61" s="312">
        <f t="shared" si="348"/>
        <v>1.9</v>
      </c>
      <c r="Z61" s="312">
        <f t="shared" si="348"/>
        <v>1.9</v>
      </c>
      <c r="AA61" s="312">
        <f t="shared" si="348"/>
        <v>1.9</v>
      </c>
      <c r="AB61" s="312">
        <f t="shared" si="348"/>
        <v>1.9</v>
      </c>
      <c r="AC61" s="312">
        <f t="shared" si="348"/>
        <v>1.9</v>
      </c>
      <c r="AD61" s="312">
        <f t="shared" si="348"/>
        <v>1.9</v>
      </c>
      <c r="AE61" s="312">
        <f t="shared" si="348"/>
        <v>1.9</v>
      </c>
      <c r="AF61" s="312">
        <f t="shared" si="348"/>
        <v>1.9</v>
      </c>
      <c r="AG61" s="312">
        <f t="shared" si="348"/>
        <v>1.9</v>
      </c>
      <c r="AH61" s="312">
        <f t="shared" si="348"/>
        <v>1.9</v>
      </c>
      <c r="AI61" s="312">
        <f t="shared" si="348"/>
        <v>1.9</v>
      </c>
      <c r="AJ61" s="312">
        <f t="shared" si="348"/>
        <v>1.9</v>
      </c>
      <c r="AK61" s="312">
        <f t="shared" si="348"/>
        <v>1.9</v>
      </c>
      <c r="AL61" s="312">
        <f t="shared" si="348"/>
        <v>1.9</v>
      </c>
      <c r="AM61" s="312">
        <f t="shared" si="348"/>
        <v>1.9</v>
      </c>
      <c r="AN61" s="312">
        <f t="shared" si="348"/>
        <v>1.9</v>
      </c>
      <c r="AO61" s="312">
        <f t="shared" si="348"/>
        <v>1.9</v>
      </c>
      <c r="AP61" s="312">
        <f t="shared" si="348"/>
        <v>1.9</v>
      </c>
      <c r="AQ61" s="312">
        <f t="shared" si="348"/>
        <v>1.9</v>
      </c>
      <c r="AR61" s="312">
        <f t="shared" si="348"/>
        <v>1.9</v>
      </c>
      <c r="AS61" s="312">
        <f t="shared" si="348"/>
        <v>1.9</v>
      </c>
      <c r="AT61" s="312">
        <f t="shared" si="348"/>
        <v>1.9</v>
      </c>
      <c r="AU61" s="312">
        <f t="shared" si="348"/>
        <v>1.9</v>
      </c>
      <c r="AV61" s="312">
        <f t="shared" si="348"/>
        <v>1.9</v>
      </c>
      <c r="AW61" s="312">
        <f t="shared" si="348"/>
        <v>1.9</v>
      </c>
      <c r="AX61" s="312">
        <f t="shared" si="348"/>
        <v>1.9</v>
      </c>
      <c r="AY61" s="312">
        <f t="shared" si="348"/>
        <v>1.9</v>
      </c>
      <c r="AZ61" s="312">
        <f t="shared" si="348"/>
        <v>1.9</v>
      </c>
      <c r="BA61" s="312">
        <f t="shared" si="348"/>
        <v>1.9</v>
      </c>
      <c r="BB61" s="312">
        <f t="shared" si="348"/>
        <v>1.9</v>
      </c>
      <c r="BC61" s="312">
        <f t="shared" si="348"/>
        <v>1.9</v>
      </c>
      <c r="BD61" s="312">
        <f t="shared" si="348"/>
        <v>1.9</v>
      </c>
      <c r="BE61" s="312">
        <f t="shared" si="348"/>
        <v>1.9</v>
      </c>
      <c r="BF61" s="312">
        <f t="shared" si="348"/>
        <v>1.9</v>
      </c>
      <c r="BG61" s="312">
        <f t="shared" si="348"/>
        <v>1.9</v>
      </c>
      <c r="BH61" s="312">
        <f t="shared" si="348"/>
        <v>1.9</v>
      </c>
      <c r="BI61" s="312">
        <f t="shared" si="348"/>
        <v>1.9</v>
      </c>
      <c r="BJ61" s="312">
        <f t="shared" si="348"/>
        <v>1.9</v>
      </c>
      <c r="BK61" s="312">
        <f t="shared" si="348"/>
        <v>1.9</v>
      </c>
      <c r="BL61" s="312">
        <f t="shared" si="348"/>
        <v>1.9</v>
      </c>
      <c r="BM61" s="312">
        <f t="shared" si="348"/>
        <v>1.9</v>
      </c>
      <c r="BN61" s="312">
        <f t="shared" si="348"/>
        <v>1.9</v>
      </c>
      <c r="BO61" s="312">
        <f t="shared" si="348"/>
        <v>1.9</v>
      </c>
      <c r="BP61" s="312">
        <f t="shared" si="348"/>
        <v>1.9</v>
      </c>
      <c r="BQ61" s="312">
        <f t="shared" si="348"/>
        <v>1.9</v>
      </c>
      <c r="BR61" s="312">
        <f t="shared" si="348"/>
        <v>1.9</v>
      </c>
      <c r="BS61" s="312">
        <f t="shared" si="348"/>
        <v>1.9</v>
      </c>
      <c r="BT61" s="312">
        <f t="shared" si="348"/>
        <v>1.9</v>
      </c>
      <c r="BU61" s="312">
        <f t="shared" si="348"/>
        <v>1.9</v>
      </c>
      <c r="BV61" s="312">
        <f t="shared" si="348"/>
        <v>1.9</v>
      </c>
      <c r="BW61" s="312">
        <f t="shared" ref="BW61:EB61" si="349">$D61</f>
        <v>1.9</v>
      </c>
      <c r="BX61" s="312">
        <f t="shared" si="349"/>
        <v>1.9</v>
      </c>
      <c r="BY61" s="312">
        <f t="shared" si="349"/>
        <v>1.9</v>
      </c>
      <c r="BZ61" s="312">
        <f t="shared" si="349"/>
        <v>1.9</v>
      </c>
      <c r="CA61" s="312">
        <f t="shared" si="349"/>
        <v>1.9</v>
      </c>
      <c r="CB61" s="312">
        <f t="shared" si="349"/>
        <v>1.9</v>
      </c>
      <c r="CC61" s="312">
        <f t="shared" si="349"/>
        <v>1.9</v>
      </c>
      <c r="CD61" s="312">
        <f t="shared" si="349"/>
        <v>1.9</v>
      </c>
      <c r="CE61" s="312">
        <f t="shared" si="349"/>
        <v>1.9</v>
      </c>
      <c r="CF61" s="312">
        <f t="shared" si="349"/>
        <v>1.9</v>
      </c>
      <c r="CG61" s="312">
        <f t="shared" si="349"/>
        <v>1.9</v>
      </c>
      <c r="CH61" s="312">
        <f t="shared" si="349"/>
        <v>1.9</v>
      </c>
      <c r="CI61" s="312">
        <f t="shared" si="349"/>
        <v>1.9</v>
      </c>
      <c r="CJ61" s="312">
        <f t="shared" si="349"/>
        <v>1.9</v>
      </c>
      <c r="CK61" s="312">
        <f t="shared" si="349"/>
        <v>1.9</v>
      </c>
      <c r="CL61" s="312">
        <f t="shared" si="349"/>
        <v>1.9</v>
      </c>
      <c r="CM61" s="312">
        <f t="shared" si="349"/>
        <v>1.9</v>
      </c>
      <c r="CN61" s="312">
        <f t="shared" si="349"/>
        <v>1.9</v>
      </c>
      <c r="CO61" s="312">
        <f t="shared" si="349"/>
        <v>1.9</v>
      </c>
      <c r="CP61" s="312">
        <f t="shared" si="349"/>
        <v>1.9</v>
      </c>
      <c r="CQ61" s="312">
        <f t="shared" si="349"/>
        <v>1.9</v>
      </c>
      <c r="CR61" s="312">
        <f t="shared" si="349"/>
        <v>1.9</v>
      </c>
      <c r="CS61" s="312">
        <f t="shared" si="349"/>
        <v>1.9</v>
      </c>
      <c r="CT61" s="312">
        <f t="shared" si="349"/>
        <v>1.9</v>
      </c>
      <c r="CU61" s="312">
        <f t="shared" si="349"/>
        <v>1.9</v>
      </c>
      <c r="CV61" s="312">
        <f t="shared" si="349"/>
        <v>1.9</v>
      </c>
      <c r="CW61" s="312">
        <f t="shared" si="349"/>
        <v>1.9</v>
      </c>
      <c r="CX61" s="312">
        <f t="shared" si="349"/>
        <v>1.9</v>
      </c>
      <c r="CY61" s="312">
        <f t="shared" si="349"/>
        <v>1.9</v>
      </c>
      <c r="CZ61" s="312">
        <f t="shared" si="349"/>
        <v>1.9</v>
      </c>
      <c r="DA61" s="312">
        <f t="shared" si="349"/>
        <v>1.9</v>
      </c>
      <c r="DB61" s="312">
        <f t="shared" si="349"/>
        <v>1.9</v>
      </c>
      <c r="DC61" s="312">
        <f t="shared" si="349"/>
        <v>1.9</v>
      </c>
      <c r="DD61" s="312">
        <f t="shared" si="349"/>
        <v>1.9</v>
      </c>
      <c r="DE61" s="312">
        <f t="shared" si="349"/>
        <v>1.9</v>
      </c>
      <c r="DF61" s="312">
        <f t="shared" si="349"/>
        <v>1.9</v>
      </c>
      <c r="DG61" s="312">
        <f t="shared" si="349"/>
        <v>1.9</v>
      </c>
      <c r="DH61" s="312">
        <f t="shared" si="349"/>
        <v>1.9</v>
      </c>
      <c r="DI61" s="312">
        <f t="shared" si="349"/>
        <v>1.9</v>
      </c>
      <c r="DJ61" s="312">
        <f t="shared" si="349"/>
        <v>1.9</v>
      </c>
      <c r="DK61" s="312">
        <f t="shared" si="349"/>
        <v>1.9</v>
      </c>
      <c r="DL61" s="312">
        <f t="shared" si="349"/>
        <v>1.9</v>
      </c>
      <c r="DM61" s="312">
        <f t="shared" si="349"/>
        <v>1.9</v>
      </c>
      <c r="DN61" s="312">
        <f t="shared" si="349"/>
        <v>1.9</v>
      </c>
      <c r="DO61" s="312">
        <f t="shared" si="349"/>
        <v>1.9</v>
      </c>
      <c r="DP61" s="312">
        <f t="shared" si="349"/>
        <v>1.9</v>
      </c>
      <c r="DQ61" s="312">
        <f t="shared" si="349"/>
        <v>1.9</v>
      </c>
      <c r="DR61" s="312">
        <f t="shared" si="349"/>
        <v>1.9</v>
      </c>
      <c r="DS61" s="312">
        <f t="shared" si="349"/>
        <v>1.9</v>
      </c>
      <c r="DT61" s="312">
        <f t="shared" si="349"/>
        <v>1.9</v>
      </c>
      <c r="DU61" s="312">
        <f t="shared" si="349"/>
        <v>1.9</v>
      </c>
      <c r="DV61" s="312">
        <f t="shared" si="349"/>
        <v>1.9</v>
      </c>
      <c r="DW61" s="312">
        <f t="shared" si="349"/>
        <v>1.9</v>
      </c>
      <c r="DX61" s="312">
        <f t="shared" si="349"/>
        <v>1.9</v>
      </c>
      <c r="DY61" s="312">
        <f t="shared" si="349"/>
        <v>1.9</v>
      </c>
      <c r="DZ61" s="312">
        <f t="shared" si="349"/>
        <v>1.9</v>
      </c>
      <c r="EA61" s="312">
        <f t="shared" si="349"/>
        <v>1.9</v>
      </c>
      <c r="EB61" s="312">
        <f t="shared" si="349"/>
        <v>1.9</v>
      </c>
    </row>
    <row r="62" spans="2:132" outlineLevel="1" x14ac:dyDescent="0.25">
      <c r="C62" s="327" t="s">
        <v>600</v>
      </c>
      <c r="D62" s="38"/>
      <c r="E62" s="38"/>
      <c r="F62" s="38"/>
      <c r="G62" s="55" t="s">
        <v>220</v>
      </c>
      <c r="H62" s="316">
        <f t="shared" ref="H62" si="350">SUM(J62:EB62)</f>
        <v>4237041.2480778331</v>
      </c>
      <c r="I62" s="38"/>
      <c r="J62" s="314">
        <f>J60*J61</f>
        <v>0</v>
      </c>
      <c r="K62" s="314">
        <f t="shared" ref="K62" si="351">K60*K61</f>
        <v>0</v>
      </c>
      <c r="L62" s="314">
        <f t="shared" ref="L62" si="352">L60*L61</f>
        <v>0</v>
      </c>
      <c r="M62" s="314">
        <f t="shared" ref="M62" si="353">M60*M61</f>
        <v>0</v>
      </c>
      <c r="N62" s="314">
        <f t="shared" ref="N62" si="354">N60*N61</f>
        <v>0</v>
      </c>
      <c r="O62" s="314">
        <f t="shared" ref="O62" si="355">O60*O61</f>
        <v>0</v>
      </c>
      <c r="P62" s="314">
        <f t="shared" ref="P62" si="356">P60*P61</f>
        <v>0</v>
      </c>
      <c r="Q62" s="314">
        <f t="shared" ref="Q62" si="357">Q60*Q61</f>
        <v>0</v>
      </c>
      <c r="R62" s="314">
        <f t="shared" ref="R62" si="358">R60*R61</f>
        <v>0</v>
      </c>
      <c r="S62" s="314">
        <f t="shared" ref="S62" si="359">S60*S61</f>
        <v>0</v>
      </c>
      <c r="T62" s="314">
        <f t="shared" ref="T62" si="360">T60*T61</f>
        <v>0</v>
      </c>
      <c r="U62" s="314">
        <f t="shared" ref="U62" si="361">U60*U61</f>
        <v>0</v>
      </c>
      <c r="V62" s="314">
        <f t="shared" ref="V62" si="362">V60*V61</f>
        <v>0</v>
      </c>
      <c r="W62" s="314">
        <f t="shared" ref="W62" si="363">W60*W61</f>
        <v>0</v>
      </c>
      <c r="X62" s="314">
        <f t="shared" ref="X62" si="364">X60*X61</f>
        <v>0</v>
      </c>
      <c r="Y62" s="314">
        <f t="shared" ref="Y62" si="365">Y60*Y61</f>
        <v>0</v>
      </c>
      <c r="Z62" s="314">
        <f t="shared" ref="Z62" si="366">Z60*Z61</f>
        <v>0</v>
      </c>
      <c r="AA62" s="314">
        <f t="shared" ref="AA62" si="367">AA60*AA61</f>
        <v>0</v>
      </c>
      <c r="AB62" s="314">
        <f t="shared" ref="AB62" si="368">AB60*AB61</f>
        <v>0</v>
      </c>
      <c r="AC62" s="314">
        <f t="shared" ref="AC62" si="369">AC60*AC61</f>
        <v>0</v>
      </c>
      <c r="AD62" s="314">
        <f t="shared" ref="AD62" si="370">AD60*AD61</f>
        <v>0</v>
      </c>
      <c r="AE62" s="314">
        <f t="shared" ref="AE62" si="371">AE60*AE61</f>
        <v>0</v>
      </c>
      <c r="AF62" s="314">
        <f t="shared" ref="AF62" si="372">AF60*AF61</f>
        <v>0</v>
      </c>
      <c r="AG62" s="314">
        <f t="shared" ref="AG62" si="373">AG60*AG61</f>
        <v>0</v>
      </c>
      <c r="AH62" s="314">
        <f t="shared" ref="AH62" si="374">AH60*AH61</f>
        <v>225961.40975999078</v>
      </c>
      <c r="AI62" s="314">
        <f t="shared" ref="AI62" si="375">AI60*AI61</f>
        <v>225961.40975999078</v>
      </c>
      <c r="AJ62" s="314">
        <f t="shared" ref="AJ62" si="376">AJ60*AJ61</f>
        <v>225961.40975999078</v>
      </c>
      <c r="AK62" s="314">
        <f t="shared" ref="AK62" si="377">AK60*AK61</f>
        <v>225961.40975999078</v>
      </c>
      <c r="AL62" s="314">
        <f t="shared" ref="AL62" si="378">AL60*AL61</f>
        <v>225961.40975999078</v>
      </c>
      <c r="AM62" s="314">
        <f t="shared" ref="AM62" si="379">AM60*AM61</f>
        <v>225961.40975999078</v>
      </c>
      <c r="AN62" s="314">
        <f t="shared" ref="AN62" si="380">AN60*AN61</f>
        <v>225961.40975999078</v>
      </c>
      <c r="AO62" s="314">
        <f t="shared" ref="AO62" si="381">AO60*AO61</f>
        <v>225961.40975999078</v>
      </c>
      <c r="AP62" s="314">
        <f t="shared" ref="AP62" si="382">AP60*AP61</f>
        <v>225961.40975999078</v>
      </c>
      <c r="AQ62" s="314">
        <f t="shared" ref="AQ62" si="383">AQ60*AQ61</f>
        <v>225961.40975999078</v>
      </c>
      <c r="AR62" s="314">
        <f t="shared" ref="AR62" si="384">AR60*AR61</f>
        <v>225961.40975999078</v>
      </c>
      <c r="AS62" s="314">
        <f t="shared" ref="AS62" si="385">AS60*AS61</f>
        <v>225961.40975999078</v>
      </c>
      <c r="AT62" s="314">
        <f t="shared" ref="AT62" si="386">AT60*AT61</f>
        <v>225961.40975999078</v>
      </c>
      <c r="AU62" s="314">
        <f t="shared" ref="AU62" si="387">AU60*AU61</f>
        <v>225961.40975999078</v>
      </c>
      <c r="AV62" s="314">
        <f t="shared" ref="AV62" si="388">AV60*AV61</f>
        <v>225961.40975999078</v>
      </c>
      <c r="AW62" s="314">
        <f t="shared" ref="AW62" si="389">AW60*AW61</f>
        <v>225961.40975999078</v>
      </c>
      <c r="AX62" s="314">
        <f t="shared" ref="AX62" si="390">AX60*AX61</f>
        <v>225961.40975999078</v>
      </c>
      <c r="AY62" s="314">
        <f t="shared" ref="AY62" si="391">AY60*AY61</f>
        <v>225961.40975999078</v>
      </c>
      <c r="AZ62" s="314">
        <f t="shared" ref="AZ62" si="392">AZ60*AZ61</f>
        <v>169735.87239799797</v>
      </c>
      <c r="BA62" s="314">
        <f t="shared" ref="BA62" si="393">BA60*BA61</f>
        <v>0</v>
      </c>
      <c r="BB62" s="314">
        <f t="shared" ref="BB62" si="394">BB60*BB61</f>
        <v>0</v>
      </c>
      <c r="BC62" s="314">
        <f t="shared" ref="BC62" si="395">BC60*BC61</f>
        <v>0</v>
      </c>
      <c r="BD62" s="314">
        <f t="shared" ref="BD62" si="396">BD60*BD61</f>
        <v>0</v>
      </c>
      <c r="BE62" s="314">
        <f t="shared" ref="BE62" si="397">BE60*BE61</f>
        <v>0</v>
      </c>
      <c r="BF62" s="314">
        <f t="shared" ref="BF62" si="398">BF60*BF61</f>
        <v>0</v>
      </c>
      <c r="BG62" s="314">
        <f t="shared" ref="BG62" si="399">BG60*BG61</f>
        <v>0</v>
      </c>
      <c r="BH62" s="314">
        <f t="shared" ref="BH62" si="400">BH60*BH61</f>
        <v>0</v>
      </c>
      <c r="BI62" s="314">
        <f t="shared" ref="BI62" si="401">BI60*BI61</f>
        <v>0</v>
      </c>
      <c r="BJ62" s="314">
        <f t="shared" ref="BJ62" si="402">BJ60*BJ61</f>
        <v>0</v>
      </c>
      <c r="BK62" s="314">
        <f t="shared" ref="BK62" si="403">BK60*BK61</f>
        <v>0</v>
      </c>
      <c r="BL62" s="314">
        <f t="shared" ref="BL62" si="404">BL60*BL61</f>
        <v>0</v>
      </c>
      <c r="BM62" s="314">
        <f t="shared" ref="BM62" si="405">BM60*BM61</f>
        <v>0</v>
      </c>
      <c r="BN62" s="314">
        <f t="shared" ref="BN62" si="406">BN60*BN61</f>
        <v>0</v>
      </c>
      <c r="BO62" s="314">
        <f t="shared" ref="BO62" si="407">BO60*BO61</f>
        <v>0</v>
      </c>
      <c r="BP62" s="314">
        <f t="shared" ref="BP62" si="408">BP60*BP61</f>
        <v>0</v>
      </c>
      <c r="BQ62" s="314">
        <f t="shared" ref="BQ62" si="409">BQ60*BQ61</f>
        <v>0</v>
      </c>
      <c r="BR62" s="314">
        <f t="shared" ref="BR62" si="410">BR60*BR61</f>
        <v>0</v>
      </c>
      <c r="BS62" s="314">
        <f t="shared" ref="BS62" si="411">BS60*BS61</f>
        <v>0</v>
      </c>
      <c r="BT62" s="314">
        <f t="shared" ref="BT62" si="412">BT60*BT61</f>
        <v>0</v>
      </c>
      <c r="BU62" s="314">
        <f t="shared" ref="BU62" si="413">BU60*BU61</f>
        <v>0</v>
      </c>
      <c r="BV62" s="314">
        <f t="shared" ref="BV62" si="414">BV60*BV61</f>
        <v>0</v>
      </c>
      <c r="BW62" s="314">
        <f t="shared" ref="BW62" si="415">BW60*BW61</f>
        <v>0</v>
      </c>
      <c r="BX62" s="314">
        <f t="shared" ref="BX62" si="416">BX60*BX61</f>
        <v>0</v>
      </c>
      <c r="BY62" s="314">
        <f t="shared" ref="BY62" si="417">BY60*BY61</f>
        <v>0</v>
      </c>
      <c r="BZ62" s="314">
        <f t="shared" ref="BZ62" si="418">BZ60*BZ61</f>
        <v>0</v>
      </c>
      <c r="CA62" s="314">
        <f t="shared" ref="CA62" si="419">CA60*CA61</f>
        <v>0</v>
      </c>
      <c r="CB62" s="314">
        <f t="shared" ref="CB62" si="420">CB60*CB61</f>
        <v>0</v>
      </c>
      <c r="CC62" s="314">
        <f t="shared" ref="CC62" si="421">CC60*CC61</f>
        <v>0</v>
      </c>
      <c r="CD62" s="314">
        <f t="shared" ref="CD62" si="422">CD60*CD61</f>
        <v>0</v>
      </c>
      <c r="CE62" s="314">
        <f t="shared" ref="CE62" si="423">CE60*CE61</f>
        <v>0</v>
      </c>
      <c r="CF62" s="314">
        <f t="shared" ref="CF62" si="424">CF60*CF61</f>
        <v>0</v>
      </c>
      <c r="CG62" s="314">
        <f t="shared" ref="CG62" si="425">CG60*CG61</f>
        <v>0</v>
      </c>
      <c r="CH62" s="314">
        <f t="shared" ref="CH62" si="426">CH60*CH61</f>
        <v>0</v>
      </c>
      <c r="CI62" s="314">
        <f t="shared" ref="CI62" si="427">CI60*CI61</f>
        <v>0</v>
      </c>
      <c r="CJ62" s="314">
        <f t="shared" ref="CJ62" si="428">CJ60*CJ61</f>
        <v>0</v>
      </c>
      <c r="CK62" s="314">
        <f t="shared" ref="CK62" si="429">CK60*CK61</f>
        <v>0</v>
      </c>
      <c r="CL62" s="314">
        <f t="shared" ref="CL62" si="430">CL60*CL61</f>
        <v>0</v>
      </c>
      <c r="CM62" s="314">
        <f t="shared" ref="CM62" si="431">CM60*CM61</f>
        <v>0</v>
      </c>
      <c r="CN62" s="314">
        <f t="shared" ref="CN62" si="432">CN60*CN61</f>
        <v>0</v>
      </c>
      <c r="CO62" s="314">
        <f t="shared" ref="CO62" si="433">CO60*CO61</f>
        <v>0</v>
      </c>
      <c r="CP62" s="314">
        <f t="shared" ref="CP62" si="434">CP60*CP61</f>
        <v>0</v>
      </c>
      <c r="CQ62" s="314">
        <f t="shared" ref="CQ62" si="435">CQ60*CQ61</f>
        <v>0</v>
      </c>
      <c r="CR62" s="314">
        <f t="shared" ref="CR62" si="436">CR60*CR61</f>
        <v>0</v>
      </c>
      <c r="CS62" s="314">
        <f t="shared" ref="CS62" si="437">CS60*CS61</f>
        <v>0</v>
      </c>
      <c r="CT62" s="314">
        <f t="shared" ref="CT62" si="438">CT60*CT61</f>
        <v>0</v>
      </c>
      <c r="CU62" s="314">
        <f t="shared" ref="CU62" si="439">CU60*CU61</f>
        <v>0</v>
      </c>
      <c r="CV62" s="314">
        <f t="shared" ref="CV62" si="440">CV60*CV61</f>
        <v>0</v>
      </c>
      <c r="CW62" s="314">
        <f t="shared" ref="CW62" si="441">CW60*CW61</f>
        <v>0</v>
      </c>
      <c r="CX62" s="314">
        <f t="shared" ref="CX62" si="442">CX60*CX61</f>
        <v>0</v>
      </c>
      <c r="CY62" s="314">
        <f t="shared" ref="CY62" si="443">CY60*CY61</f>
        <v>0</v>
      </c>
      <c r="CZ62" s="314">
        <f t="shared" ref="CZ62" si="444">CZ60*CZ61</f>
        <v>0</v>
      </c>
      <c r="DA62" s="314">
        <f t="shared" ref="DA62" si="445">DA60*DA61</f>
        <v>0</v>
      </c>
      <c r="DB62" s="314">
        <f t="shared" ref="DB62" si="446">DB60*DB61</f>
        <v>0</v>
      </c>
      <c r="DC62" s="314">
        <f t="shared" ref="DC62" si="447">DC60*DC61</f>
        <v>0</v>
      </c>
      <c r="DD62" s="314">
        <f t="shared" ref="DD62" si="448">DD60*DD61</f>
        <v>0</v>
      </c>
      <c r="DE62" s="314">
        <f t="shared" ref="DE62" si="449">DE60*DE61</f>
        <v>0</v>
      </c>
      <c r="DF62" s="314">
        <f t="shared" ref="DF62" si="450">DF60*DF61</f>
        <v>0</v>
      </c>
      <c r="DG62" s="314">
        <f t="shared" ref="DG62" si="451">DG60*DG61</f>
        <v>0</v>
      </c>
      <c r="DH62" s="314">
        <f t="shared" ref="DH62" si="452">DH60*DH61</f>
        <v>0</v>
      </c>
      <c r="DI62" s="314">
        <f t="shared" ref="DI62" si="453">DI60*DI61</f>
        <v>0</v>
      </c>
      <c r="DJ62" s="314">
        <f t="shared" ref="DJ62" si="454">DJ60*DJ61</f>
        <v>0</v>
      </c>
      <c r="DK62" s="314">
        <f t="shared" ref="DK62" si="455">DK60*DK61</f>
        <v>0</v>
      </c>
      <c r="DL62" s="314">
        <f t="shared" ref="DL62" si="456">DL60*DL61</f>
        <v>0</v>
      </c>
      <c r="DM62" s="314">
        <f t="shared" ref="DM62" si="457">DM60*DM61</f>
        <v>0</v>
      </c>
      <c r="DN62" s="314">
        <f t="shared" ref="DN62" si="458">DN60*DN61</f>
        <v>0</v>
      </c>
      <c r="DO62" s="314">
        <f t="shared" ref="DO62" si="459">DO60*DO61</f>
        <v>0</v>
      </c>
      <c r="DP62" s="314">
        <f t="shared" ref="DP62" si="460">DP60*DP61</f>
        <v>0</v>
      </c>
      <c r="DQ62" s="314">
        <f t="shared" ref="DQ62" si="461">DQ60*DQ61</f>
        <v>0</v>
      </c>
      <c r="DR62" s="314">
        <f t="shared" ref="DR62" si="462">DR60*DR61</f>
        <v>0</v>
      </c>
      <c r="DS62" s="314">
        <f t="shared" ref="DS62" si="463">DS60*DS61</f>
        <v>0</v>
      </c>
      <c r="DT62" s="314">
        <f t="shared" ref="DT62" si="464">DT60*DT61</f>
        <v>0</v>
      </c>
      <c r="DU62" s="314">
        <f t="shared" ref="DU62" si="465">DU60*DU61</f>
        <v>0</v>
      </c>
      <c r="DV62" s="314">
        <f t="shared" ref="DV62" si="466">DV60*DV61</f>
        <v>0</v>
      </c>
      <c r="DW62" s="314">
        <f t="shared" ref="DW62" si="467">DW60*DW61</f>
        <v>0</v>
      </c>
      <c r="DX62" s="314">
        <f t="shared" ref="DX62" si="468">DX60*DX61</f>
        <v>0</v>
      </c>
      <c r="DY62" s="314">
        <f t="shared" ref="DY62" si="469">DY60*DY61</f>
        <v>0</v>
      </c>
      <c r="DZ62" s="314">
        <f t="shared" ref="DZ62" si="470">DZ60*DZ61</f>
        <v>0</v>
      </c>
      <c r="EA62" s="314">
        <f t="shared" ref="EA62" si="471">EA60*EA61</f>
        <v>0</v>
      </c>
      <c r="EB62" s="314">
        <f t="shared" ref="EB62" si="472">EB60*EB61</f>
        <v>0</v>
      </c>
    </row>
    <row r="63" spans="2:132" outlineLevel="1" x14ac:dyDescent="0.25">
      <c r="C63" s="324" t="s">
        <v>417</v>
      </c>
      <c r="D63" s="34"/>
      <c r="E63" s="34"/>
      <c r="F63" s="34"/>
      <c r="G63" s="67" t="s">
        <v>215</v>
      </c>
      <c r="H63" s="34"/>
      <c r="I63" s="34"/>
      <c r="J63" s="126">
        <f>J$13</f>
        <v>1</v>
      </c>
      <c r="K63" s="126">
        <f t="shared" ref="K63:BV63" si="473">K$13</f>
        <v>1.0026792493128671</v>
      </c>
      <c r="L63" s="126">
        <f t="shared" si="473"/>
        <v>1.0056539350998608</v>
      </c>
      <c r="M63" s="126">
        <f t="shared" si="473"/>
        <v>1.0085410656939733</v>
      </c>
      <c r="N63" s="126">
        <f t="shared" si="473"/>
        <v>1.0114364849476103</v>
      </c>
      <c r="O63" s="126">
        <f t="shared" si="473"/>
        <v>1.0143402166566737</v>
      </c>
      <c r="P63" s="126">
        <f t="shared" si="473"/>
        <v>1.0172522846853813</v>
      </c>
      <c r="Q63" s="126">
        <f t="shared" si="473"/>
        <v>1.0201727129664624</v>
      </c>
      <c r="R63" s="126">
        <f t="shared" si="473"/>
        <v>1.0231015255013547</v>
      </c>
      <c r="S63" s="126">
        <f t="shared" si="473"/>
        <v>1.0260387463604019</v>
      </c>
      <c r="T63" s="126">
        <f t="shared" si="473"/>
        <v>1.028984399683051</v>
      </c>
      <c r="U63" s="126">
        <f t="shared" si="473"/>
        <v>1.0319385096780509</v>
      </c>
      <c r="V63" s="126">
        <f t="shared" si="473"/>
        <v>1.0349011006236515</v>
      </c>
      <c r="W63" s="126">
        <f t="shared" si="473"/>
        <v>1.0377730230388176</v>
      </c>
      <c r="X63" s="126">
        <f t="shared" si="473"/>
        <v>1.0408518228283561</v>
      </c>
      <c r="Y63" s="126">
        <f t="shared" si="473"/>
        <v>1.0438400029932626</v>
      </c>
      <c r="Z63" s="126">
        <f t="shared" si="473"/>
        <v>1.046836761920777</v>
      </c>
      <c r="AA63" s="126">
        <f t="shared" si="473"/>
        <v>1.0498421242396576</v>
      </c>
      <c r="AB63" s="126">
        <f t="shared" si="473"/>
        <v>1.05285611464937</v>
      </c>
      <c r="AC63" s="126">
        <f t="shared" si="473"/>
        <v>1.0558787579202888</v>
      </c>
      <c r="AD63" s="126">
        <f t="shared" si="473"/>
        <v>1.0589100788939025</v>
      </c>
      <c r="AE63" s="126">
        <f t="shared" si="473"/>
        <v>1.0619501024830165</v>
      </c>
      <c r="AF63" s="126">
        <f t="shared" si="473"/>
        <v>1.0649988536719583</v>
      </c>
      <c r="AG63" s="126">
        <f t="shared" si="473"/>
        <v>1.0680563575167832</v>
      </c>
      <c r="AH63" s="126">
        <f t="shared" si="473"/>
        <v>1.0711226391454798</v>
      </c>
      <c r="AI63" s="126">
        <f t="shared" si="473"/>
        <v>1.0739924437404067</v>
      </c>
      <c r="AJ63" s="126">
        <f t="shared" si="473"/>
        <v>1.0771786970311998</v>
      </c>
      <c r="AK63" s="126">
        <f t="shared" si="473"/>
        <v>1.0802711679727233</v>
      </c>
      <c r="AL63" s="126">
        <f t="shared" si="473"/>
        <v>1.0833725170851116</v>
      </c>
      <c r="AM63" s="126">
        <f t="shared" si="473"/>
        <v>1.0864827698566941</v>
      </c>
      <c r="AN63" s="126">
        <f t="shared" si="473"/>
        <v>1.0896019518489746</v>
      </c>
      <c r="AO63" s="126">
        <f t="shared" si="473"/>
        <v>1.0927300886968412</v>
      </c>
      <c r="AP63" s="126">
        <f t="shared" si="473"/>
        <v>1.0958672061087775</v>
      </c>
      <c r="AQ63" s="126">
        <f t="shared" si="473"/>
        <v>1.0990133298670732</v>
      </c>
      <c r="AR63" s="126">
        <f t="shared" si="473"/>
        <v>1.1021684858280367</v>
      </c>
      <c r="AS63" s="126">
        <f t="shared" si="473"/>
        <v>1.1053326999222071</v>
      </c>
      <c r="AT63" s="126">
        <f t="shared" si="473"/>
        <v>1.1085059981545673</v>
      </c>
      <c r="AU63" s="126">
        <f t="shared" si="473"/>
        <v>1.111475962088432</v>
      </c>
      <c r="AV63" s="126">
        <f t="shared" si="473"/>
        <v>1.1147734191259395</v>
      </c>
      <c r="AW63" s="126">
        <f t="shared" si="473"/>
        <v>1.1179738207069689</v>
      </c>
      <c r="AX63" s="126">
        <f t="shared" si="473"/>
        <v>1.1211834103167977</v>
      </c>
      <c r="AY63" s="126">
        <f t="shared" si="473"/>
        <v>1.1244022143333261</v>
      </c>
      <c r="AZ63" s="126">
        <f t="shared" si="473"/>
        <v>1.1276302592101826</v>
      </c>
      <c r="BA63" s="126">
        <f t="shared" si="473"/>
        <v>1.1308675714769412</v>
      </c>
      <c r="BB63" s="126">
        <f t="shared" si="473"/>
        <v>1.1341141777393395</v>
      </c>
      <c r="BC63" s="126">
        <f t="shared" si="473"/>
        <v>1.1373701046794982</v>
      </c>
      <c r="BD63" s="126">
        <f t="shared" si="473"/>
        <v>1.1406353790561385</v>
      </c>
      <c r="BE63" s="126">
        <f t="shared" si="473"/>
        <v>1.1439100277048042</v>
      </c>
      <c r="BF63" s="126">
        <f t="shared" si="473"/>
        <v>1.1471940775380809</v>
      </c>
      <c r="BG63" s="126">
        <f t="shared" si="473"/>
        <v>1.15026769648205</v>
      </c>
      <c r="BH63" s="126">
        <f t="shared" si="473"/>
        <v>1.1536802383994258</v>
      </c>
      <c r="BI63" s="126">
        <f t="shared" si="473"/>
        <v>1.1569923375180708</v>
      </c>
      <c r="BJ63" s="126">
        <f t="shared" si="473"/>
        <v>1.1603139453378331</v>
      </c>
      <c r="BK63" s="126">
        <f t="shared" si="473"/>
        <v>1.1636450891572303</v>
      </c>
      <c r="BL63" s="126">
        <f t="shared" si="473"/>
        <v>1.1669857963531516</v>
      </c>
      <c r="BM63" s="126">
        <f t="shared" si="473"/>
        <v>1.1703360943810825</v>
      </c>
      <c r="BN63" s="126">
        <f t="shared" si="473"/>
        <v>1.1736960107753303</v>
      </c>
      <c r="BO63" s="126">
        <f t="shared" si="473"/>
        <v>1.1770655731492505</v>
      </c>
      <c r="BP63" s="126">
        <f t="shared" si="473"/>
        <v>1.180444809195474</v>
      </c>
      <c r="BQ63" s="126">
        <f t="shared" si="473"/>
        <v>1.1838337466861339</v>
      </c>
      <c r="BR63" s="126">
        <f t="shared" si="473"/>
        <v>1.1872324134730949</v>
      </c>
      <c r="BS63" s="126">
        <f t="shared" si="473"/>
        <v>1.1905270658589224</v>
      </c>
      <c r="BT63" s="126">
        <f t="shared" si="473"/>
        <v>1.1940590467434065</v>
      </c>
      <c r="BU63" s="126">
        <f t="shared" si="473"/>
        <v>1.1974870693312041</v>
      </c>
      <c r="BV63" s="126">
        <f t="shared" si="473"/>
        <v>1.2009249334246579</v>
      </c>
      <c r="BW63" s="126">
        <f t="shared" ref="BW63:EB63" si="474">BW$13</f>
        <v>1.204372667277734</v>
      </c>
      <c r="BX63" s="126">
        <f t="shared" si="474"/>
        <v>1.2078302992255125</v>
      </c>
      <c r="BY63" s="126">
        <f t="shared" si="474"/>
        <v>1.2112978576844211</v>
      </c>
      <c r="BZ63" s="126">
        <f t="shared" si="474"/>
        <v>1.2147753711524676</v>
      </c>
      <c r="CA63" s="126">
        <f t="shared" si="474"/>
        <v>1.2182628682094752</v>
      </c>
      <c r="CB63" s="126">
        <f t="shared" si="474"/>
        <v>1.2217603775173165</v>
      </c>
      <c r="CC63" s="126">
        <f t="shared" si="474"/>
        <v>1.2252679278201495</v>
      </c>
      <c r="CD63" s="126">
        <f t="shared" si="474"/>
        <v>1.2287855479446541</v>
      </c>
      <c r="CE63" s="126">
        <f t="shared" si="474"/>
        <v>1.232077770779646</v>
      </c>
      <c r="CF63" s="126">
        <f t="shared" si="474"/>
        <v>1.23573302168438</v>
      </c>
      <c r="CG63" s="126">
        <f t="shared" si="474"/>
        <v>1.2392806860334544</v>
      </c>
      <c r="CH63" s="126">
        <f t="shared" si="474"/>
        <v>1.2428385353675644</v>
      </c>
      <c r="CI63" s="126">
        <f t="shared" si="474"/>
        <v>1.2464065989267703</v>
      </c>
      <c r="CJ63" s="126">
        <f t="shared" si="474"/>
        <v>1.2499849060350778</v>
      </c>
      <c r="CK63" s="126">
        <f t="shared" si="474"/>
        <v>1.2535734861006791</v>
      </c>
      <c r="CL63" s="126">
        <f t="shared" si="474"/>
        <v>1.257172368616194</v>
      </c>
      <c r="CM63" s="126">
        <f t="shared" si="474"/>
        <v>1.2607815831589126</v>
      </c>
      <c r="CN63" s="126">
        <f t="shared" si="474"/>
        <v>1.2644011593910389</v>
      </c>
      <c r="CO63" s="126">
        <f t="shared" si="474"/>
        <v>1.2680311270599336</v>
      </c>
      <c r="CP63" s="126">
        <f t="shared" si="474"/>
        <v>1.2716715159983594</v>
      </c>
      <c r="CQ63" s="126">
        <f t="shared" si="474"/>
        <v>1.2750786410337906</v>
      </c>
      <c r="CR63" s="126">
        <f t="shared" si="474"/>
        <v>1.2788614642181557</v>
      </c>
      <c r="CS63" s="126">
        <f t="shared" si="474"/>
        <v>1.2825329459576562</v>
      </c>
      <c r="CT63" s="126">
        <f t="shared" si="474"/>
        <v>1.2862149681493797</v>
      </c>
      <c r="CU63" s="126">
        <f t="shared" si="474"/>
        <v>1.289907561053897</v>
      </c>
      <c r="CV63" s="126">
        <f t="shared" si="474"/>
        <v>1.293610755018654</v>
      </c>
      <c r="CW63" s="126">
        <f t="shared" si="474"/>
        <v>1.2973245804782207</v>
      </c>
      <c r="CX63" s="126">
        <f t="shared" si="474"/>
        <v>1.3010490679545423</v>
      </c>
      <c r="CY63" s="126">
        <f t="shared" si="474"/>
        <v>1.304784248057189</v>
      </c>
      <c r="CZ63" s="126">
        <f t="shared" si="474"/>
        <v>1.3085301514836076</v>
      </c>
      <c r="DA63" s="126">
        <f t="shared" si="474"/>
        <v>1.3122868090193751</v>
      </c>
      <c r="DB63" s="126">
        <f t="shared" si="474"/>
        <v>1.3160542515384499</v>
      </c>
      <c r="DC63" s="126">
        <f t="shared" si="474"/>
        <v>1.3195802889875801</v>
      </c>
      <c r="DD63" s="126">
        <f t="shared" si="474"/>
        <v>1.323495136864544</v>
      </c>
      <c r="DE63" s="126">
        <f t="shared" si="474"/>
        <v>1.3272947573576725</v>
      </c>
      <c r="DF63" s="126">
        <f t="shared" si="474"/>
        <v>1.3311052861764079</v>
      </c>
      <c r="DG63" s="126">
        <f t="shared" si="474"/>
        <v>1.3349267546374479</v>
      </c>
      <c r="DH63" s="126">
        <f t="shared" si="474"/>
        <v>1.3387591941473977</v>
      </c>
      <c r="DI63" s="126">
        <f t="shared" si="474"/>
        <v>1.3426026362030277</v>
      </c>
      <c r="DJ63" s="126">
        <f t="shared" si="474"/>
        <v>1.3464571123915319</v>
      </c>
      <c r="DK63" s="126">
        <f t="shared" si="474"/>
        <v>1.3503226543907885</v>
      </c>
      <c r="DL63" s="126">
        <f t="shared" si="474"/>
        <v>1.3541992939696192</v>
      </c>
      <c r="DM63" s="126">
        <f t="shared" si="474"/>
        <v>1.358087062988051</v>
      </c>
      <c r="DN63" s="126">
        <f t="shared" si="474"/>
        <v>1.361985993397578</v>
      </c>
      <c r="DO63" s="126">
        <f t="shared" si="474"/>
        <v>1.3657655991021458</v>
      </c>
      <c r="DP63" s="126">
        <f t="shared" si="474"/>
        <v>1.3698174666548035</v>
      </c>
      <c r="DQ63" s="126">
        <f t="shared" si="474"/>
        <v>1.3737500738651915</v>
      </c>
      <c r="DR63" s="126">
        <f t="shared" si="474"/>
        <v>1.3776939711925826</v>
      </c>
      <c r="DS63" s="126">
        <f t="shared" si="474"/>
        <v>1.381649191049759</v>
      </c>
      <c r="DT63" s="126">
        <f t="shared" si="474"/>
        <v>1.385615765942557</v>
      </c>
      <c r="DU63" s="126">
        <f t="shared" si="474"/>
        <v>1.3895937284701338</v>
      </c>
      <c r="DV63" s="126">
        <f t="shared" si="474"/>
        <v>1.3935831113252357</v>
      </c>
      <c r="DW63" s="126">
        <f t="shared" si="474"/>
        <v>1.3975839472944662</v>
      </c>
      <c r="DX63" s="126">
        <f t="shared" si="474"/>
        <v>1.401596269258556</v>
      </c>
      <c r="DY63" s="126">
        <f t="shared" si="474"/>
        <v>1.4056201101926329</v>
      </c>
      <c r="DZ63" s="126">
        <f t="shared" si="474"/>
        <v>1.4096555031664932</v>
      </c>
      <c r="EA63" s="126">
        <f t="shared" si="474"/>
        <v>1.4134323217047313</v>
      </c>
      <c r="EB63" s="126">
        <f t="shared" si="474"/>
        <v>1.4176256038945581</v>
      </c>
    </row>
    <row r="64" spans="2:132" outlineLevel="1" x14ac:dyDescent="0.25">
      <c r="C64" s="321" t="s">
        <v>528</v>
      </c>
      <c r="D64" s="38"/>
      <c r="E64" s="38"/>
      <c r="F64" s="38"/>
      <c r="G64" s="52" t="s">
        <v>220</v>
      </c>
      <c r="H64" s="46">
        <f t="shared" ref="H64" si="475">SUM(J64:EB64)</f>
        <v>4655368.3720113775</v>
      </c>
      <c r="I64" s="38"/>
      <c r="J64" s="82">
        <f>J62*J63</f>
        <v>0</v>
      </c>
      <c r="K64" s="82">
        <f t="shared" ref="K64" si="476">K62*K63</f>
        <v>0</v>
      </c>
      <c r="L64" s="82">
        <f t="shared" ref="L64" si="477">L62*L63</f>
        <v>0</v>
      </c>
      <c r="M64" s="82">
        <f t="shared" ref="M64" si="478">M62*M63</f>
        <v>0</v>
      </c>
      <c r="N64" s="82">
        <f t="shared" ref="N64" si="479">N62*N63</f>
        <v>0</v>
      </c>
      <c r="O64" s="82">
        <f t="shared" ref="O64" si="480">O62*O63</f>
        <v>0</v>
      </c>
      <c r="P64" s="82">
        <f t="shared" ref="P64" si="481">P62*P63</f>
        <v>0</v>
      </c>
      <c r="Q64" s="82">
        <f t="shared" ref="Q64" si="482">Q62*Q63</f>
        <v>0</v>
      </c>
      <c r="R64" s="82">
        <f t="shared" ref="R64" si="483">R62*R63</f>
        <v>0</v>
      </c>
      <c r="S64" s="82">
        <f t="shared" ref="S64" si="484">S62*S63</f>
        <v>0</v>
      </c>
      <c r="T64" s="82">
        <f t="shared" ref="T64" si="485">T62*T63</f>
        <v>0</v>
      </c>
      <c r="U64" s="82">
        <f t="shared" ref="U64" si="486">U62*U63</f>
        <v>0</v>
      </c>
      <c r="V64" s="82">
        <f t="shared" ref="V64" si="487">V62*V63</f>
        <v>0</v>
      </c>
      <c r="W64" s="82">
        <f t="shared" ref="W64" si="488">W62*W63</f>
        <v>0</v>
      </c>
      <c r="X64" s="82">
        <f t="shared" ref="X64" si="489">X62*X63</f>
        <v>0</v>
      </c>
      <c r="Y64" s="82">
        <f t="shared" ref="Y64" si="490">Y62*Y63</f>
        <v>0</v>
      </c>
      <c r="Z64" s="82">
        <f t="shared" ref="Z64" si="491">Z62*Z63</f>
        <v>0</v>
      </c>
      <c r="AA64" s="82">
        <f t="shared" ref="AA64" si="492">AA62*AA63</f>
        <v>0</v>
      </c>
      <c r="AB64" s="82">
        <f t="shared" ref="AB64" si="493">AB62*AB63</f>
        <v>0</v>
      </c>
      <c r="AC64" s="82">
        <f t="shared" ref="AC64" si="494">AC62*AC63</f>
        <v>0</v>
      </c>
      <c r="AD64" s="82">
        <f t="shared" ref="AD64" si="495">AD62*AD63</f>
        <v>0</v>
      </c>
      <c r="AE64" s="82">
        <f t="shared" ref="AE64" si="496">AE62*AE63</f>
        <v>0</v>
      </c>
      <c r="AF64" s="82">
        <f t="shared" ref="AF64" si="497">AF62*AF63</f>
        <v>0</v>
      </c>
      <c r="AG64" s="82">
        <f t="shared" ref="AG64" si="498">AG62*AG63</f>
        <v>0</v>
      </c>
      <c r="AH64" s="82">
        <f t="shared" ref="AH64" si="499">AH62*AH63</f>
        <v>242032.38156715449</v>
      </c>
      <c r="AI64" s="82">
        <f t="shared" ref="AI64" si="500">AI62*AI63</f>
        <v>242680.8466591599</v>
      </c>
      <c r="AJ64" s="82">
        <f t="shared" ref="AJ64" si="501">AJ62*AJ63</f>
        <v>243400.81694459991</v>
      </c>
      <c r="AK64" s="82">
        <f t="shared" ref="AK64" si="502">AK62*AK63</f>
        <v>244099.59603818835</v>
      </c>
      <c r="AL64" s="82">
        <f t="shared" ref="AL64" si="503">AL62*AL63</f>
        <v>244800.38125578151</v>
      </c>
      <c r="AM64" s="82">
        <f t="shared" ref="AM64" si="504">AM62*AM63</f>
        <v>245503.17835675823</v>
      </c>
      <c r="AN64" s="82">
        <f t="shared" ref="AN64" si="505">AN62*AN63</f>
        <v>246207.9931170319</v>
      </c>
      <c r="AO64" s="82">
        <f t="shared" ref="AO64" si="506">AO62*AO63</f>
        <v>246914.831329098</v>
      </c>
      <c r="AP64" s="82">
        <f t="shared" ref="AP64" si="507">AP62*AP63</f>
        <v>247623.69880208175</v>
      </c>
      <c r="AQ64" s="82">
        <f t="shared" ref="AQ64" si="508">AQ62*AQ63</f>
        <v>248334.60136178564</v>
      </c>
      <c r="AR64" s="82">
        <f t="shared" ref="AR64" si="509">AR62*AR63</f>
        <v>249047.54485073761</v>
      </c>
      <c r="AS64" s="82">
        <f t="shared" ref="AS64" si="510">AS62*AS63</f>
        <v>249762.53512823876</v>
      </c>
      <c r="AT64" s="82">
        <f t="shared" ref="AT64" si="511">AT62*AT63</f>
        <v>250479.57807041178</v>
      </c>
      <c r="AU64" s="82">
        <f t="shared" ref="AU64" si="512">AU62*AU63</f>
        <v>251150.67530784418</v>
      </c>
      <c r="AV64" s="82">
        <f t="shared" ref="AV64" si="513">AV62*AV63</f>
        <v>251895.77334866236</v>
      </c>
      <c r="AW64" s="82">
        <f t="shared" ref="AW64" si="514">AW62*AW63</f>
        <v>252618.94060170988</v>
      </c>
      <c r="AX64" s="82">
        <f t="shared" ref="AX64" si="515">AX62*AX63</f>
        <v>253344.18399469781</v>
      </c>
      <c r="AY64" s="82">
        <f t="shared" ref="AY64" si="516">AY62*AY63</f>
        <v>254071.50948801369</v>
      </c>
      <c r="AZ64" s="82">
        <f t="shared" ref="AZ64" si="517">AZ62*AZ63</f>
        <v>191399.30578942093</v>
      </c>
      <c r="BA64" s="82">
        <f t="shared" ref="BA64" si="518">BA62*BA63</f>
        <v>0</v>
      </c>
      <c r="BB64" s="82">
        <f t="shared" ref="BB64" si="519">BB62*BB63</f>
        <v>0</v>
      </c>
      <c r="BC64" s="82">
        <f t="shared" ref="BC64" si="520">BC62*BC63</f>
        <v>0</v>
      </c>
      <c r="BD64" s="82">
        <f t="shared" ref="BD64" si="521">BD62*BD63</f>
        <v>0</v>
      </c>
      <c r="BE64" s="82">
        <f t="shared" ref="BE64" si="522">BE62*BE63</f>
        <v>0</v>
      </c>
      <c r="BF64" s="82">
        <f t="shared" ref="BF64" si="523">BF62*BF63</f>
        <v>0</v>
      </c>
      <c r="BG64" s="82">
        <f t="shared" ref="BG64" si="524">BG62*BG63</f>
        <v>0</v>
      </c>
      <c r="BH64" s="82">
        <f t="shared" ref="BH64" si="525">BH62*BH63</f>
        <v>0</v>
      </c>
      <c r="BI64" s="82">
        <f t="shared" ref="BI64" si="526">BI62*BI63</f>
        <v>0</v>
      </c>
      <c r="BJ64" s="82">
        <f t="shared" ref="BJ64" si="527">BJ62*BJ63</f>
        <v>0</v>
      </c>
      <c r="BK64" s="82">
        <f t="shared" ref="BK64" si="528">BK62*BK63</f>
        <v>0</v>
      </c>
      <c r="BL64" s="82">
        <f t="shared" ref="BL64" si="529">BL62*BL63</f>
        <v>0</v>
      </c>
      <c r="BM64" s="82">
        <f t="shared" ref="BM64" si="530">BM62*BM63</f>
        <v>0</v>
      </c>
      <c r="BN64" s="82">
        <f t="shared" ref="BN64" si="531">BN62*BN63</f>
        <v>0</v>
      </c>
      <c r="BO64" s="82">
        <f t="shared" ref="BO64" si="532">BO62*BO63</f>
        <v>0</v>
      </c>
      <c r="BP64" s="82">
        <f t="shared" ref="BP64" si="533">BP62*BP63</f>
        <v>0</v>
      </c>
      <c r="BQ64" s="82">
        <f t="shared" ref="BQ64" si="534">BQ62*BQ63</f>
        <v>0</v>
      </c>
      <c r="BR64" s="82">
        <f t="shared" ref="BR64" si="535">BR62*BR63</f>
        <v>0</v>
      </c>
      <c r="BS64" s="82">
        <f t="shared" ref="BS64" si="536">BS62*BS63</f>
        <v>0</v>
      </c>
      <c r="BT64" s="82">
        <f t="shared" ref="BT64" si="537">BT62*BT63</f>
        <v>0</v>
      </c>
      <c r="BU64" s="82">
        <f t="shared" ref="BU64" si="538">BU62*BU63</f>
        <v>0</v>
      </c>
      <c r="BV64" s="82">
        <f t="shared" ref="BV64" si="539">BV62*BV63</f>
        <v>0</v>
      </c>
      <c r="BW64" s="82">
        <f t="shared" ref="BW64" si="540">BW62*BW63</f>
        <v>0</v>
      </c>
      <c r="BX64" s="82">
        <f t="shared" ref="BX64" si="541">BX62*BX63</f>
        <v>0</v>
      </c>
      <c r="BY64" s="82">
        <f t="shared" ref="BY64" si="542">BY62*BY63</f>
        <v>0</v>
      </c>
      <c r="BZ64" s="82">
        <f t="shared" ref="BZ64" si="543">BZ62*BZ63</f>
        <v>0</v>
      </c>
      <c r="CA64" s="82">
        <f t="shared" ref="CA64" si="544">CA62*CA63</f>
        <v>0</v>
      </c>
      <c r="CB64" s="82">
        <f t="shared" ref="CB64" si="545">CB62*CB63</f>
        <v>0</v>
      </c>
      <c r="CC64" s="82">
        <f t="shared" ref="CC64" si="546">CC62*CC63</f>
        <v>0</v>
      </c>
      <c r="CD64" s="82">
        <f t="shared" ref="CD64" si="547">CD62*CD63</f>
        <v>0</v>
      </c>
      <c r="CE64" s="82">
        <f t="shared" ref="CE64" si="548">CE62*CE63</f>
        <v>0</v>
      </c>
      <c r="CF64" s="82">
        <f t="shared" ref="CF64" si="549">CF62*CF63</f>
        <v>0</v>
      </c>
      <c r="CG64" s="82">
        <f t="shared" ref="CG64" si="550">CG62*CG63</f>
        <v>0</v>
      </c>
      <c r="CH64" s="82">
        <f t="shared" ref="CH64" si="551">CH62*CH63</f>
        <v>0</v>
      </c>
      <c r="CI64" s="82">
        <f t="shared" ref="CI64" si="552">CI62*CI63</f>
        <v>0</v>
      </c>
      <c r="CJ64" s="82">
        <f t="shared" ref="CJ64" si="553">CJ62*CJ63</f>
        <v>0</v>
      </c>
      <c r="CK64" s="82">
        <f t="shared" ref="CK64" si="554">CK62*CK63</f>
        <v>0</v>
      </c>
      <c r="CL64" s="82">
        <f t="shared" ref="CL64" si="555">CL62*CL63</f>
        <v>0</v>
      </c>
      <c r="CM64" s="82">
        <f t="shared" ref="CM64" si="556">CM62*CM63</f>
        <v>0</v>
      </c>
      <c r="CN64" s="82">
        <f t="shared" ref="CN64" si="557">CN62*CN63</f>
        <v>0</v>
      </c>
      <c r="CO64" s="82">
        <f t="shared" ref="CO64" si="558">CO62*CO63</f>
        <v>0</v>
      </c>
      <c r="CP64" s="82">
        <f t="shared" ref="CP64" si="559">CP62*CP63</f>
        <v>0</v>
      </c>
      <c r="CQ64" s="82">
        <f t="shared" ref="CQ64" si="560">CQ62*CQ63</f>
        <v>0</v>
      </c>
      <c r="CR64" s="82">
        <f t="shared" ref="CR64" si="561">CR62*CR63</f>
        <v>0</v>
      </c>
      <c r="CS64" s="82">
        <f t="shared" ref="CS64" si="562">CS62*CS63</f>
        <v>0</v>
      </c>
      <c r="CT64" s="82">
        <f t="shared" ref="CT64" si="563">CT62*CT63</f>
        <v>0</v>
      </c>
      <c r="CU64" s="82">
        <f t="shared" ref="CU64" si="564">CU62*CU63</f>
        <v>0</v>
      </c>
      <c r="CV64" s="82">
        <f t="shared" ref="CV64" si="565">CV62*CV63</f>
        <v>0</v>
      </c>
      <c r="CW64" s="82">
        <f t="shared" ref="CW64" si="566">CW62*CW63</f>
        <v>0</v>
      </c>
      <c r="CX64" s="82">
        <f t="shared" ref="CX64" si="567">CX62*CX63</f>
        <v>0</v>
      </c>
      <c r="CY64" s="82">
        <f t="shared" ref="CY64" si="568">CY62*CY63</f>
        <v>0</v>
      </c>
      <c r="CZ64" s="82">
        <f t="shared" ref="CZ64" si="569">CZ62*CZ63</f>
        <v>0</v>
      </c>
      <c r="DA64" s="82">
        <f t="shared" ref="DA64" si="570">DA62*DA63</f>
        <v>0</v>
      </c>
      <c r="DB64" s="82">
        <f t="shared" ref="DB64" si="571">DB62*DB63</f>
        <v>0</v>
      </c>
      <c r="DC64" s="82">
        <f t="shared" ref="DC64" si="572">DC62*DC63</f>
        <v>0</v>
      </c>
      <c r="DD64" s="82">
        <f t="shared" ref="DD64" si="573">DD62*DD63</f>
        <v>0</v>
      </c>
      <c r="DE64" s="82">
        <f t="shared" ref="DE64" si="574">DE62*DE63</f>
        <v>0</v>
      </c>
      <c r="DF64" s="82">
        <f t="shared" ref="DF64" si="575">DF62*DF63</f>
        <v>0</v>
      </c>
      <c r="DG64" s="82">
        <f t="shared" ref="DG64" si="576">DG62*DG63</f>
        <v>0</v>
      </c>
      <c r="DH64" s="82">
        <f t="shared" ref="DH64" si="577">DH62*DH63</f>
        <v>0</v>
      </c>
      <c r="DI64" s="82">
        <f t="shared" ref="DI64" si="578">DI62*DI63</f>
        <v>0</v>
      </c>
      <c r="DJ64" s="82">
        <f t="shared" ref="DJ64" si="579">DJ62*DJ63</f>
        <v>0</v>
      </c>
      <c r="DK64" s="82">
        <f t="shared" ref="DK64" si="580">DK62*DK63</f>
        <v>0</v>
      </c>
      <c r="DL64" s="82">
        <f t="shared" ref="DL64" si="581">DL62*DL63</f>
        <v>0</v>
      </c>
      <c r="DM64" s="82">
        <f t="shared" ref="DM64" si="582">DM62*DM63</f>
        <v>0</v>
      </c>
      <c r="DN64" s="82">
        <f t="shared" ref="DN64" si="583">DN62*DN63</f>
        <v>0</v>
      </c>
      <c r="DO64" s="82">
        <f t="shared" ref="DO64" si="584">DO62*DO63</f>
        <v>0</v>
      </c>
      <c r="DP64" s="82">
        <f t="shared" ref="DP64" si="585">DP62*DP63</f>
        <v>0</v>
      </c>
      <c r="DQ64" s="82">
        <f t="shared" ref="DQ64" si="586">DQ62*DQ63</f>
        <v>0</v>
      </c>
      <c r="DR64" s="82">
        <f t="shared" ref="DR64" si="587">DR62*DR63</f>
        <v>0</v>
      </c>
      <c r="DS64" s="82">
        <f t="shared" ref="DS64" si="588">DS62*DS63</f>
        <v>0</v>
      </c>
      <c r="DT64" s="82">
        <f t="shared" ref="DT64" si="589">DT62*DT63</f>
        <v>0</v>
      </c>
      <c r="DU64" s="82">
        <f t="shared" ref="DU64" si="590">DU62*DU63</f>
        <v>0</v>
      </c>
      <c r="DV64" s="82">
        <f t="shared" ref="DV64" si="591">DV62*DV63</f>
        <v>0</v>
      </c>
      <c r="DW64" s="82">
        <f t="shared" ref="DW64" si="592">DW62*DW63</f>
        <v>0</v>
      </c>
      <c r="DX64" s="82">
        <f t="shared" ref="DX64" si="593">DX62*DX63</f>
        <v>0</v>
      </c>
      <c r="DY64" s="82">
        <f t="shared" ref="DY64" si="594">DY62*DY63</f>
        <v>0</v>
      </c>
      <c r="DZ64" s="82">
        <f t="shared" ref="DZ64" si="595">DZ62*DZ63</f>
        <v>0</v>
      </c>
      <c r="EA64" s="82">
        <f t="shared" ref="EA64" si="596">EA62*EA63</f>
        <v>0</v>
      </c>
      <c r="EB64" s="82">
        <f t="shared" ref="EB64" si="597">EB62*EB63</f>
        <v>0</v>
      </c>
    </row>
    <row r="65" spans="2:132" ht="14" outlineLevel="1" x14ac:dyDescent="0.3">
      <c r="B65" s="73"/>
      <c r="C65" s="27"/>
      <c r="H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row>
    <row r="66" spans="2:132" ht="13" outlineLevel="1" x14ac:dyDescent="0.3">
      <c r="C66" s="340" t="s">
        <v>504</v>
      </c>
      <c r="G66" s="52"/>
      <c r="H66" s="29"/>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row>
    <row r="67" spans="2:132" outlineLevel="1" x14ac:dyDescent="0.25">
      <c r="C67" s="317" t="s">
        <v>485</v>
      </c>
      <c r="D67" s="125">
        <f>Assumptions!L16</f>
        <v>0.64</v>
      </c>
      <c r="E67" s="79">
        <f>Assumptions!L13</f>
        <v>45658</v>
      </c>
      <c r="G67" s="52" t="s">
        <v>215</v>
      </c>
      <c r="H67" s="50">
        <f t="shared" ref="H67" si="598">SUM(J67:EB67)</f>
        <v>0.99999999999999989</v>
      </c>
      <c r="J67" s="129"/>
      <c r="K67" s="155">
        <f>ROUND(($D$67/MiY*(SUM($J$67:J67)&lt;=1)+IF(SUM($J$67:J67)+($D$67/MiY)&gt;1,1-(SUM($J$67:J67)+($D$67/MiY)),0)),5)*(K$7&gt;=$E$67)</f>
        <v>0</v>
      </c>
      <c r="L67" s="155">
        <f>ROUND(($D$67/MiY*(SUM($J$67:K67)&lt;=1)+IF(SUM($J$67:K67)+($D$67/MiY)&gt;1,1-(SUM($J$67:K67)+($D$67/MiY)),0)),5)*(L$7&gt;=$E$67)</f>
        <v>0</v>
      </c>
      <c r="M67" s="155">
        <f>ROUND(($D$67/MiY*(SUM($J$67:L67)&lt;=1)+IF(SUM($J$67:L67)+($D$67/MiY)&gt;1,1-(SUM($J$67:L67)+($D$67/MiY)),0)),5)*(M$7&gt;=$E$67)</f>
        <v>0</v>
      </c>
      <c r="N67" s="155">
        <f>ROUND(($D$67/MiY*(SUM($J$67:M67)&lt;=1)+IF(SUM($J$67:M67)+($D$67/MiY)&gt;1,1-(SUM($J$67:M67)+($D$67/MiY)),0)),5)*(N$7&gt;=$E$67)</f>
        <v>0</v>
      </c>
      <c r="O67" s="155">
        <f>ROUND(($D$67/MiY*(SUM($J$67:N67)&lt;=1)+IF(SUM($J$67:N67)+($D$67/MiY)&gt;1,1-(SUM($J$67:N67)+($D$67/MiY)),0)),5)*(O$7&gt;=$E$67)</f>
        <v>0</v>
      </c>
      <c r="P67" s="155">
        <f>ROUND(($D$67/MiY*(SUM($J$67:O67)&lt;=1)+IF(SUM($J$67:O67)+($D$67/MiY)&gt;1,1-(SUM($J$67:O67)+($D$67/MiY)),0)),5)*(P$7&gt;=$E$67)</f>
        <v>0</v>
      </c>
      <c r="Q67" s="155">
        <f>ROUND(($D$67/MiY*(SUM($J$67:P67)&lt;=1)+IF(SUM($J$67:P67)+($D$67/MiY)&gt;1,1-(SUM($J$67:P67)+($D$67/MiY)),0)),5)*(Q$7&gt;=$E$67)</f>
        <v>0</v>
      </c>
      <c r="R67" s="155">
        <f>ROUND(($D$67/MiY*(SUM($J$67:Q67)&lt;=1)+IF(SUM($J$67:Q67)+($D$67/MiY)&gt;1,1-(SUM($J$67:Q67)+($D$67/MiY)),0)),5)*(R$7&gt;=$E$67)</f>
        <v>0</v>
      </c>
      <c r="S67" s="155">
        <f>ROUND(($D$67/MiY*(SUM($J$67:R67)&lt;=1)+IF(SUM($J$67:R67)+($D$67/MiY)&gt;1,1-(SUM($J$67:R67)+($D$67/MiY)),0)),5)*(S$7&gt;=$E$67)</f>
        <v>0</v>
      </c>
      <c r="T67" s="155">
        <f>ROUND(($D$67/MiY*(SUM($J$67:S67)&lt;=1)+IF(SUM($J$67:S67)+($D$67/MiY)&gt;1,1-(SUM($J$67:S67)+($D$67/MiY)),0)),5)*(T$7&gt;=$E$67)</f>
        <v>0</v>
      </c>
      <c r="U67" s="155">
        <f>ROUND(($D$67/MiY*(SUM($J$67:T67)&lt;=1)+IF(SUM($J$67:T67)+($D$67/MiY)&gt;1,1-(SUM($J$67:T67)+($D$67/MiY)),0)),5)*(U$7&gt;=$E$67)</f>
        <v>0</v>
      </c>
      <c r="V67" s="155">
        <f>ROUND(($D$67/MiY*(SUM($J$67:U67)&lt;=1)+IF(SUM($J$67:U67)+($D$67/MiY)&gt;1,1-(SUM($J$67:U67)+($D$67/MiY)),0)),5)*(V$7&gt;=$E$67)</f>
        <v>0</v>
      </c>
      <c r="W67" s="155">
        <f>ROUND(($D$67/MiY*(SUM($J$67:V67)&lt;=1)+IF(SUM($J$67:V67)+($D$67/MiY)&gt;1,1-(SUM($J$67:V67)+($D$67/MiY)),0)),5)*(W$7&gt;=$E$67)</f>
        <v>0</v>
      </c>
      <c r="X67" s="155">
        <f>ROUND(($D$67/MiY*(SUM($J$67:W67)&lt;=1)+IF(SUM($J$67:W67)+($D$67/MiY)&gt;1,1-(SUM($J$67:W67)+($D$67/MiY)),0)),5)*(X$7&gt;=$E$67)</f>
        <v>0</v>
      </c>
      <c r="Y67" s="155">
        <f>ROUND(($D$67/MiY*(SUM($J$67:X67)&lt;=1)+IF(SUM($J$67:X67)+($D$67/MiY)&gt;1,1-(SUM($J$67:X67)+($D$67/MiY)),0)),5)*(Y$7&gt;=$E$67)</f>
        <v>0</v>
      </c>
      <c r="Z67" s="155">
        <f>ROUND(($D$67/MiY*(SUM($J$67:Y67)&lt;=1)+IF(SUM($J$67:Y67)+($D$67/MiY)&gt;1,1-(SUM($J$67:Y67)+($D$67/MiY)),0)),5)*(Z$7&gt;=$E$67)</f>
        <v>0</v>
      </c>
      <c r="AA67" s="155">
        <f>ROUND(($D$67/MiY*(SUM($J$67:Z67)&lt;=1)+IF(SUM($J$67:Z67)+($D$67/MiY)&gt;1,1-(SUM($J$67:Z67)+($D$67/MiY)),0)),5)*(AA$7&gt;=$E$67)</f>
        <v>0</v>
      </c>
      <c r="AB67" s="155">
        <f>ROUND(($D$67/MiY*(SUM($J$67:AA67)&lt;=1)+IF(SUM($J$67:AA67)+($D$67/MiY)&gt;1,1-(SUM($J$67:AA67)+($D$67/MiY)),0)),5)*(AB$7&gt;=$E$67)</f>
        <v>0</v>
      </c>
      <c r="AC67" s="155">
        <f>ROUND(($D$67/MiY*(SUM($J$67:AB67)&lt;=1)+IF(SUM($J$67:AB67)+($D$67/MiY)&gt;1,1-(SUM($J$67:AB67)+($D$67/MiY)),0)),5)*(AC$7&gt;=$E$67)</f>
        <v>0</v>
      </c>
      <c r="AD67" s="155">
        <f>ROUND(($D$67/MiY*(SUM($J$67:AC67)&lt;=1)+IF(SUM($J$67:AC67)+($D$67/MiY)&gt;1,1-(SUM($J$67:AC67)+($D$67/MiY)),0)),5)*(AD$7&gt;=$E$67)</f>
        <v>0</v>
      </c>
      <c r="AE67" s="155">
        <f>ROUND(($D$67/MiY*(SUM($J$67:AD67)&lt;=1)+IF(SUM($J$67:AD67)+($D$67/MiY)&gt;1,1-(SUM($J$67:AD67)+($D$67/MiY)),0)),5)*(AE$7&gt;=$E$67)</f>
        <v>0</v>
      </c>
      <c r="AF67" s="155">
        <f>ROUND(($D$67/MiY*(SUM($J$67:AE67)&lt;=1)+IF(SUM($J$67:AE67)+($D$67/MiY)&gt;1,1-(SUM($J$67:AE67)+($D$67/MiY)),0)),5)*(AF$7&gt;=$E$67)</f>
        <v>0</v>
      </c>
      <c r="AG67" s="155">
        <f>ROUND(($D$67/MiY*(SUM($J$67:AF67)&lt;=1)+IF(SUM($J$67:AF67)+($D$67/MiY)&gt;1,1-(SUM($J$67:AF67)+($D$67/MiY)),0)),5)*(AG$7&gt;=$E$67)</f>
        <v>0</v>
      </c>
      <c r="AH67" s="155">
        <f>ROUND(($D$67/MiY*(SUM($J$67:AG67)&lt;=1)+IF(SUM($J$67:AG67)+($D$67/MiY)&gt;1,1-(SUM($J$67:AG67)+($D$67/MiY)),0)),5)*(AH$7&gt;=$E$67)</f>
        <v>5.3330000000000002E-2</v>
      </c>
      <c r="AI67" s="155">
        <f>ROUND(($D$67/MiY*(SUM($J$67:AH67)&lt;=1)+IF(SUM($J$67:AH67)+($D$67/MiY)&gt;1,1-(SUM($J$67:AH67)+($D$67/MiY)),0)),5)*(AI$7&gt;=$E$67)</f>
        <v>5.3330000000000002E-2</v>
      </c>
      <c r="AJ67" s="155">
        <f>ROUND(($D$67/MiY*(SUM($J$67:AI67)&lt;=1)+IF(SUM($J$67:AI67)+($D$67/MiY)&gt;1,1-(SUM($J$67:AI67)+($D$67/MiY)),0)),5)*(AJ$7&gt;=$E$67)</f>
        <v>5.3330000000000002E-2</v>
      </c>
      <c r="AK67" s="155">
        <f>ROUND(($D$67/MiY*(SUM($J$67:AJ67)&lt;=1)+IF(SUM($J$67:AJ67)+($D$67/MiY)&gt;1,1-(SUM($J$67:AJ67)+($D$67/MiY)),0)),5)*(AK$7&gt;=$E$67)</f>
        <v>5.3330000000000002E-2</v>
      </c>
      <c r="AL67" s="155">
        <f>ROUND(($D$67/MiY*(SUM($J$67:AK67)&lt;=1)+IF(SUM($J$67:AK67)+($D$67/MiY)&gt;1,1-(SUM($J$67:AK67)+($D$67/MiY)),0)),5)*(AL$7&gt;=$E$67)</f>
        <v>5.3330000000000002E-2</v>
      </c>
      <c r="AM67" s="155">
        <f>ROUND(($D$67/MiY*(SUM($J$67:AL67)&lt;=1)+IF(SUM($J$67:AL67)+($D$67/MiY)&gt;1,1-(SUM($J$67:AL67)+($D$67/MiY)),0)),5)*(AM$7&gt;=$E$67)</f>
        <v>5.3330000000000002E-2</v>
      </c>
      <c r="AN67" s="155">
        <f>ROUND(($D$67/MiY*(SUM($J$67:AM67)&lt;=1)+IF(SUM($J$67:AM67)+($D$67/MiY)&gt;1,1-(SUM($J$67:AM67)+($D$67/MiY)),0)),5)*(AN$7&gt;=$E$67)</f>
        <v>5.3330000000000002E-2</v>
      </c>
      <c r="AO67" s="155">
        <f>ROUND(($D$67/MiY*(SUM($J$67:AN67)&lt;=1)+IF(SUM($J$67:AN67)+($D$67/MiY)&gt;1,1-(SUM($J$67:AN67)+($D$67/MiY)),0)),5)*(AO$7&gt;=$E$67)</f>
        <v>5.3330000000000002E-2</v>
      </c>
      <c r="AP67" s="155">
        <f>ROUND(($D$67/MiY*(SUM($J$67:AO67)&lt;=1)+IF(SUM($J$67:AO67)+($D$67/MiY)&gt;1,1-(SUM($J$67:AO67)+($D$67/MiY)),0)),5)*(AP$7&gt;=$E$67)</f>
        <v>5.3330000000000002E-2</v>
      </c>
      <c r="AQ67" s="155">
        <f>ROUND(($D$67/MiY*(SUM($J$67:AP67)&lt;=1)+IF(SUM($J$67:AP67)+($D$67/MiY)&gt;1,1-(SUM($J$67:AP67)+($D$67/MiY)),0)),5)*(AQ$7&gt;=$E$67)</f>
        <v>5.3330000000000002E-2</v>
      </c>
      <c r="AR67" s="155">
        <f>ROUND(($D$67/MiY*(SUM($J$67:AQ67)&lt;=1)+IF(SUM($J$67:AQ67)+($D$67/MiY)&gt;1,1-(SUM($J$67:AQ67)+($D$67/MiY)),0)),5)*(AR$7&gt;=$E$67)</f>
        <v>5.3330000000000002E-2</v>
      </c>
      <c r="AS67" s="155">
        <f>ROUND(($D$67/MiY*(SUM($J$67:AR67)&lt;=1)+IF(SUM($J$67:AR67)+($D$67/MiY)&gt;1,1-(SUM($J$67:AR67)+($D$67/MiY)),0)),5)*(AS$7&gt;=$E$67)</f>
        <v>5.3330000000000002E-2</v>
      </c>
      <c r="AT67" s="155">
        <f>ROUND(($D$67/MiY*(SUM($J$67:AS67)&lt;=1)+IF(SUM($J$67:AS67)+($D$67/MiY)&gt;1,1-(SUM($J$67:AS67)+($D$67/MiY)),0)),5)*(AT$7&gt;=$E$67)</f>
        <v>5.3330000000000002E-2</v>
      </c>
      <c r="AU67" s="155">
        <f>ROUND(($D$67/MiY*(SUM($J$67:AT67)&lt;=1)+IF(SUM($J$67:AT67)+($D$67/MiY)&gt;1,1-(SUM($J$67:AT67)+($D$67/MiY)),0)),5)*(AU$7&gt;=$E$67)</f>
        <v>5.3330000000000002E-2</v>
      </c>
      <c r="AV67" s="155">
        <f>ROUND(($D$67/MiY*(SUM($J$67:AU67)&lt;=1)+IF(SUM($J$67:AU67)+($D$67/MiY)&gt;1,1-(SUM($J$67:AU67)+($D$67/MiY)),0)),5)*(AV$7&gt;=$E$67)</f>
        <v>5.3330000000000002E-2</v>
      </c>
      <c r="AW67" s="155">
        <f>ROUND(($D$67/MiY*(SUM($J$67:AV67)&lt;=1)+IF(SUM($J$67:AV67)+($D$67/MiY)&gt;1,1-(SUM($J$67:AV67)+($D$67/MiY)),0)),5)*(AW$7&gt;=$E$67)</f>
        <v>5.3330000000000002E-2</v>
      </c>
      <c r="AX67" s="155">
        <f>ROUND(($D$67/MiY*(SUM($J$67:AW67)&lt;=1)+IF(SUM($J$67:AW67)+($D$67/MiY)&gt;1,1-(SUM($J$67:AW67)+($D$67/MiY)),0)),5)*(AX$7&gt;=$E$67)</f>
        <v>5.3330000000000002E-2</v>
      </c>
      <c r="AY67" s="155">
        <f>ROUND(($D$67/MiY*(SUM($J$67:AX67)&lt;=1)+IF(SUM($J$67:AX67)+($D$67/MiY)&gt;1,1-(SUM($J$67:AX67)+($D$67/MiY)),0)),5)*(AY$7&gt;=$E$67)</f>
        <v>5.3330000000000002E-2</v>
      </c>
      <c r="AZ67" s="155">
        <f>ROUND(($D$67/MiY*(SUM($J$67:AY67)&lt;=1)+IF(SUM($J$67:AY67)+($D$67/MiY)&gt;1,1-(SUM($J$67:AY67)+($D$67/MiY)),0)),5)*(AZ$7&gt;=$E$67)</f>
        <v>4.0059999999999998E-2</v>
      </c>
      <c r="BA67" s="155">
        <f>ROUND(($D$67/MiY*(SUM($J$67:AZ67)&lt;=1)+IF(SUM($J$67:AZ67)+($D$67/MiY)&gt;1,1-(SUM($J$67:AZ67)+($D$67/MiY)),0)),5)*(BA$7&gt;=$E$67)</f>
        <v>0</v>
      </c>
      <c r="BB67" s="155">
        <f>ROUND(($D$67/MiY*(SUM($J$67:BA67)&lt;=1)+IF(SUM($J$67:BA67)+($D$67/MiY)&gt;1,1-(SUM($J$67:BA67)+($D$67/MiY)),0)),5)*(BB$7&gt;=$E$67)</f>
        <v>0</v>
      </c>
      <c r="BC67" s="155">
        <f>ROUND(($D$67/MiY*(SUM($J$67:BB67)&lt;=1)+IF(SUM($J$67:BB67)+($D$67/MiY)&gt;1,1-(SUM($J$67:BB67)+($D$67/MiY)),0)),5)*(BC$7&gt;=$E$67)</f>
        <v>0</v>
      </c>
      <c r="BD67" s="155">
        <f>ROUND(($D$67/MiY*(SUM($J$67:BC67)&lt;=1)+IF(SUM($J$67:BC67)+($D$67/MiY)&gt;1,1-(SUM($J$67:BC67)+($D$67/MiY)),0)),5)*(BD$7&gt;=$E$67)</f>
        <v>0</v>
      </c>
      <c r="BE67" s="155">
        <f>ROUND(($D$67/MiY*(SUM($J$67:BD67)&lt;=1)+IF(SUM($J$67:BD67)+($D$67/MiY)&gt;1,1-(SUM($J$67:BD67)+($D$67/MiY)),0)),5)*(BE$7&gt;=$E$67)</f>
        <v>0</v>
      </c>
      <c r="BF67" s="155">
        <f>ROUND(($D$67/MiY*(SUM($J$67:BE67)&lt;=1)+IF(SUM($J$67:BE67)+($D$67/MiY)&gt;1,1-(SUM($J$67:BE67)+($D$67/MiY)),0)),5)*(BF$7&gt;=$E$67)</f>
        <v>0</v>
      </c>
      <c r="BG67" s="155">
        <f>ROUND(($D$67/MiY*(SUM($J$67:BF67)&lt;=1)+IF(SUM($J$67:BF67)+($D$67/MiY)&gt;1,1-(SUM($J$67:BF67)+($D$67/MiY)),0)),5)*(BG$7&gt;=$E$67)</f>
        <v>0</v>
      </c>
      <c r="BH67" s="155">
        <f>ROUND(($D$67/MiY*(SUM($J$67:BG67)&lt;=1)+IF(SUM($J$67:BG67)+($D$67/MiY)&gt;1,1-(SUM($J$67:BG67)+($D$67/MiY)),0)),5)*(BH$7&gt;=$E$67)</f>
        <v>0</v>
      </c>
      <c r="BI67" s="155">
        <f>ROUND(($D$67/MiY*(SUM($J$67:BH67)&lt;=1)+IF(SUM($J$67:BH67)+($D$67/MiY)&gt;1,1-(SUM($J$67:BH67)+($D$67/MiY)),0)),5)*(BI$7&gt;=$E$67)</f>
        <v>0</v>
      </c>
      <c r="BJ67" s="155">
        <f>ROUND(($D$67/MiY*(SUM($J$67:BI67)&lt;=1)+IF(SUM($J$67:BI67)+($D$67/MiY)&gt;1,1-(SUM($J$67:BI67)+($D$67/MiY)),0)),5)*(BJ$7&gt;=$E$67)</f>
        <v>0</v>
      </c>
      <c r="BK67" s="155">
        <f>ROUND(($D$67/MiY*(SUM($J$67:BJ67)&lt;=1)+IF(SUM($J$67:BJ67)+($D$67/MiY)&gt;1,1-(SUM($J$67:BJ67)+($D$67/MiY)),0)),5)*(BK$7&gt;=$E$67)</f>
        <v>0</v>
      </c>
      <c r="BL67" s="155">
        <f>ROUND(($D$67/MiY*(SUM($J$67:BK67)&lt;=1)+IF(SUM($J$67:BK67)+($D$67/MiY)&gt;1,1-(SUM($J$67:BK67)+($D$67/MiY)),0)),5)*(BL$7&gt;=$E$67)</f>
        <v>0</v>
      </c>
      <c r="BM67" s="155">
        <f>ROUND(($D$67/MiY*(SUM($J$67:BL67)&lt;=1)+IF(SUM($J$67:BL67)+($D$67/MiY)&gt;1,1-(SUM($J$67:BL67)+($D$67/MiY)),0)),5)*(BM$7&gt;=$E$67)</f>
        <v>0</v>
      </c>
      <c r="BN67" s="155">
        <f>ROUND(($D$67/MiY*(SUM($J$67:BM67)&lt;=1)+IF(SUM($J$67:BM67)+($D$67/MiY)&gt;1,1-(SUM($J$67:BM67)+($D$67/MiY)),0)),5)*(BN$7&gt;=$E$67)</f>
        <v>0</v>
      </c>
      <c r="BO67" s="155">
        <f>ROUND(($D$67/MiY*(SUM($J$67:BN67)&lt;=1)+IF(SUM($J$67:BN67)+($D$67/MiY)&gt;1,1-(SUM($J$67:BN67)+($D$67/MiY)),0)),5)*(BO$7&gt;=$E$67)</f>
        <v>0</v>
      </c>
      <c r="BP67" s="155">
        <f>ROUND(($D$67/MiY*(SUM($J$67:BO67)&lt;=1)+IF(SUM($J$67:BO67)+($D$67/MiY)&gt;1,1-(SUM($J$67:BO67)+($D$67/MiY)),0)),5)*(BP$7&gt;=$E$67)</f>
        <v>0</v>
      </c>
      <c r="BQ67" s="155">
        <f>ROUND(($D$67/MiY*(SUM($J$67:BP67)&lt;=1)+IF(SUM($J$67:BP67)+($D$67/MiY)&gt;1,1-(SUM($J$67:BP67)+($D$67/MiY)),0)),5)*(BQ$7&gt;=$E$67)</f>
        <v>0</v>
      </c>
      <c r="BR67" s="155">
        <f>ROUND(($D$67/MiY*(SUM($J$67:BQ67)&lt;=1)+IF(SUM($J$67:BQ67)+($D$67/MiY)&gt;1,1-(SUM($J$67:BQ67)+($D$67/MiY)),0)),5)*(BR$7&gt;=$E$67)</f>
        <v>0</v>
      </c>
      <c r="BS67" s="155">
        <f>ROUND(($D$67/MiY*(SUM($J$67:BR67)&lt;=1)+IF(SUM($J$67:BR67)+($D$67/MiY)&gt;1,1-(SUM($J$67:BR67)+($D$67/MiY)),0)),5)*(BS$7&gt;=$E$67)</f>
        <v>0</v>
      </c>
      <c r="BT67" s="155">
        <f>ROUND(($D$67/MiY*(SUM($J$67:BS67)&lt;=1)+IF(SUM($J$67:BS67)+($D$67/MiY)&gt;1,1-(SUM($J$67:BS67)+($D$67/MiY)),0)),5)*(BT$7&gt;=$E$67)</f>
        <v>0</v>
      </c>
      <c r="BU67" s="155">
        <f>ROUND(($D$67/MiY*(SUM($J$67:BT67)&lt;=1)+IF(SUM($J$67:BT67)+($D$67/MiY)&gt;1,1-(SUM($J$67:BT67)+($D$67/MiY)),0)),5)*(BU$7&gt;=$E$67)</f>
        <v>0</v>
      </c>
      <c r="BV67" s="155">
        <f>ROUND(($D$67/MiY*(SUM($J$67:BU67)&lt;=1)+IF(SUM($J$67:BU67)+($D$67/MiY)&gt;1,1-(SUM($J$67:BU67)+($D$67/MiY)),0)),5)*(BV$7&gt;=$E$67)</f>
        <v>0</v>
      </c>
      <c r="BW67" s="155">
        <f>ROUND(($D$67/MiY*(SUM($J$67:BV67)&lt;=1)+IF(SUM($J$67:BV67)+($D$67/MiY)&gt;1,1-(SUM($J$67:BV67)+($D$67/MiY)),0)),5)*(BW$7&gt;=$E$67)</f>
        <v>0</v>
      </c>
      <c r="BX67" s="155">
        <f>ROUND(($D$67/MiY*(SUM($J$67:BW67)&lt;=1)+IF(SUM($J$67:BW67)+($D$67/MiY)&gt;1,1-(SUM($J$67:BW67)+($D$67/MiY)),0)),5)*(BX$7&gt;=$E$67)</f>
        <v>0</v>
      </c>
      <c r="BY67" s="155">
        <f>ROUND(($D$67/MiY*(SUM($J$67:BX67)&lt;=1)+IF(SUM($J$67:BX67)+($D$67/MiY)&gt;1,1-(SUM($J$67:BX67)+($D$67/MiY)),0)),5)*(BY$7&gt;=$E$67)</f>
        <v>0</v>
      </c>
      <c r="BZ67" s="155">
        <f>ROUND(($D$67/MiY*(SUM($J$67:BY67)&lt;=1)+IF(SUM($J$67:BY67)+($D$67/MiY)&gt;1,1-(SUM($J$67:BY67)+($D$67/MiY)),0)),5)*(BZ$7&gt;=$E$67)</f>
        <v>0</v>
      </c>
      <c r="CA67" s="155">
        <f>ROUND(($D$67/MiY*(SUM($J$67:BZ67)&lt;=1)+IF(SUM($J$67:BZ67)+($D$67/MiY)&gt;1,1-(SUM($J$67:BZ67)+($D$67/MiY)),0)),5)*(CA$7&gt;=$E$67)</f>
        <v>0</v>
      </c>
      <c r="CB67" s="155">
        <f>ROUND(($D$67/MiY*(SUM($J$67:CA67)&lt;=1)+IF(SUM($J$67:CA67)+($D$67/MiY)&gt;1,1-(SUM($J$67:CA67)+($D$67/MiY)),0)),5)*(CB$7&gt;=$E$67)</f>
        <v>0</v>
      </c>
      <c r="CC67" s="155">
        <f>ROUND(($D$67/MiY*(SUM($J$67:CB67)&lt;=1)+IF(SUM($J$67:CB67)+($D$67/MiY)&gt;1,1-(SUM($J$67:CB67)+($D$67/MiY)),0)),5)*(CC$7&gt;=$E$67)</f>
        <v>0</v>
      </c>
      <c r="CD67" s="155">
        <f>ROUND(($D$67/MiY*(SUM($J$67:CC67)&lt;=1)+IF(SUM($J$67:CC67)+($D$67/MiY)&gt;1,1-(SUM($J$67:CC67)+($D$67/MiY)),0)),5)*(CD$7&gt;=$E$67)</f>
        <v>0</v>
      </c>
      <c r="CE67" s="155">
        <f>ROUND(($D$67/MiY*(SUM($J$67:CD67)&lt;=1)+IF(SUM($J$67:CD67)+($D$67/MiY)&gt;1,1-(SUM($J$67:CD67)+($D$67/MiY)),0)),5)*(CE$7&gt;=$E$67)</f>
        <v>0</v>
      </c>
      <c r="CF67" s="155">
        <f>ROUND(($D$67/MiY*(SUM($J$67:CE67)&lt;=1)+IF(SUM($J$67:CE67)+($D$67/MiY)&gt;1,1-(SUM($J$67:CE67)+($D$67/MiY)),0)),5)*(CF$7&gt;=$E$67)</f>
        <v>0</v>
      </c>
      <c r="CG67" s="155">
        <f>ROUND(($D$67/MiY*(SUM($J$67:CF67)&lt;=1)+IF(SUM($J$67:CF67)+($D$67/MiY)&gt;1,1-(SUM($J$67:CF67)+($D$67/MiY)),0)),5)*(CG$7&gt;=$E$67)</f>
        <v>0</v>
      </c>
      <c r="CH67" s="155">
        <f>ROUND(($D$67/MiY*(SUM($J$67:CG67)&lt;=1)+IF(SUM($J$67:CG67)+($D$67/MiY)&gt;1,1-(SUM($J$67:CG67)+($D$67/MiY)),0)),5)*(CH$7&gt;=$E$67)</f>
        <v>0</v>
      </c>
      <c r="CI67" s="155">
        <f>ROUND(($D$67/MiY*(SUM($J$67:CH67)&lt;=1)+IF(SUM($J$67:CH67)+($D$67/MiY)&gt;1,1-(SUM($J$67:CH67)+($D$67/MiY)),0)),5)*(CI$7&gt;=$E$67)</f>
        <v>0</v>
      </c>
      <c r="CJ67" s="155">
        <f>ROUND(($D$67/MiY*(SUM($J$67:CI67)&lt;=1)+IF(SUM($J$67:CI67)+($D$67/MiY)&gt;1,1-(SUM($J$67:CI67)+($D$67/MiY)),0)),5)*(CJ$7&gt;=$E$67)</f>
        <v>0</v>
      </c>
      <c r="CK67" s="155">
        <f>ROUND(($D$67/MiY*(SUM($J$67:CJ67)&lt;=1)+IF(SUM($J$67:CJ67)+($D$67/MiY)&gt;1,1-(SUM($J$67:CJ67)+($D$67/MiY)),0)),5)*(CK$7&gt;=$E$67)</f>
        <v>0</v>
      </c>
      <c r="CL67" s="155">
        <f>ROUND(($D$67/MiY*(SUM($J$67:CK67)&lt;=1)+IF(SUM($J$67:CK67)+($D$67/MiY)&gt;1,1-(SUM($J$67:CK67)+($D$67/MiY)),0)),5)*(CL$7&gt;=$E$67)</f>
        <v>0</v>
      </c>
      <c r="CM67" s="155">
        <f>ROUND(($D$67/MiY*(SUM($J$67:CL67)&lt;=1)+IF(SUM($J$67:CL67)+($D$67/MiY)&gt;1,1-(SUM($J$67:CL67)+($D$67/MiY)),0)),5)*(CM$7&gt;=$E$67)</f>
        <v>0</v>
      </c>
      <c r="CN67" s="155">
        <f>ROUND(($D$67/MiY*(SUM($J$67:CM67)&lt;=1)+IF(SUM($J$67:CM67)+($D$67/MiY)&gt;1,1-(SUM($J$67:CM67)+($D$67/MiY)),0)),5)*(CN$7&gt;=$E$67)</f>
        <v>0</v>
      </c>
      <c r="CO67" s="155">
        <f>ROUND(($D$67/MiY*(SUM($J$67:CN67)&lt;=1)+IF(SUM($J$67:CN67)+($D$67/MiY)&gt;1,1-(SUM($J$67:CN67)+($D$67/MiY)),0)),5)*(CO$7&gt;=$E$67)</f>
        <v>0</v>
      </c>
      <c r="CP67" s="155">
        <f>ROUND(($D$67/MiY*(SUM($J$67:CO67)&lt;=1)+IF(SUM($J$67:CO67)+($D$67/MiY)&gt;1,1-(SUM($J$67:CO67)+($D$67/MiY)),0)),5)*(CP$7&gt;=$E$67)</f>
        <v>0</v>
      </c>
      <c r="CQ67" s="155">
        <f>ROUND(($D$67/MiY*(SUM($J$67:CP67)&lt;=1)+IF(SUM($J$67:CP67)+($D$67/MiY)&gt;1,1-(SUM($J$67:CP67)+($D$67/MiY)),0)),5)*(CQ$7&gt;=$E$67)</f>
        <v>0</v>
      </c>
      <c r="CR67" s="155">
        <f>ROUND(($D$67/MiY*(SUM($J$67:CQ67)&lt;=1)+IF(SUM($J$67:CQ67)+($D$67/MiY)&gt;1,1-(SUM($J$67:CQ67)+($D$67/MiY)),0)),5)*(CR$7&gt;=$E$67)</f>
        <v>0</v>
      </c>
      <c r="CS67" s="155">
        <f>ROUND(($D$67/MiY*(SUM($J$67:CR67)&lt;=1)+IF(SUM($J$67:CR67)+($D$67/MiY)&gt;1,1-(SUM($J$67:CR67)+($D$67/MiY)),0)),5)*(CS$7&gt;=$E$67)</f>
        <v>0</v>
      </c>
      <c r="CT67" s="155">
        <f>ROUND(($D$67/MiY*(SUM($J$67:CS67)&lt;=1)+IF(SUM($J$67:CS67)+($D$67/MiY)&gt;1,1-(SUM($J$67:CS67)+($D$67/MiY)),0)),5)*(CT$7&gt;=$E$67)</f>
        <v>0</v>
      </c>
      <c r="CU67" s="155">
        <f>ROUND(($D$67/MiY*(SUM($J$67:CT67)&lt;=1)+IF(SUM($J$67:CT67)+($D$67/MiY)&gt;1,1-(SUM($J$67:CT67)+($D$67/MiY)),0)),5)*(CU$7&gt;=$E$67)</f>
        <v>0</v>
      </c>
      <c r="CV67" s="155">
        <f>ROUND(($D$67/MiY*(SUM($J$67:CU67)&lt;=1)+IF(SUM($J$67:CU67)+($D$67/MiY)&gt;1,1-(SUM($J$67:CU67)+($D$67/MiY)),0)),5)*(CV$7&gt;=$E$67)</f>
        <v>0</v>
      </c>
      <c r="CW67" s="155">
        <f>ROUND(($D$67/MiY*(SUM($J$67:CV67)&lt;=1)+IF(SUM($J$67:CV67)+($D$67/MiY)&gt;1,1-(SUM($J$67:CV67)+($D$67/MiY)),0)),5)*(CW$7&gt;=$E$67)</f>
        <v>0</v>
      </c>
      <c r="CX67" s="155">
        <f>ROUND(($D$67/MiY*(SUM($J$67:CW67)&lt;=1)+IF(SUM($J$67:CW67)+($D$67/MiY)&gt;1,1-(SUM($J$67:CW67)+($D$67/MiY)),0)),5)*(CX$7&gt;=$E$67)</f>
        <v>0</v>
      </c>
      <c r="CY67" s="155">
        <f>ROUND(($D$67/MiY*(SUM($J$67:CX67)&lt;=1)+IF(SUM($J$67:CX67)+($D$67/MiY)&gt;1,1-(SUM($J$67:CX67)+($D$67/MiY)),0)),5)*(CY$7&gt;=$E$67)</f>
        <v>0</v>
      </c>
      <c r="CZ67" s="155">
        <f>ROUND(($D$67/MiY*(SUM($J$67:CY67)&lt;=1)+IF(SUM($J$67:CY67)+($D$67/MiY)&gt;1,1-(SUM($J$67:CY67)+($D$67/MiY)),0)),5)*(CZ$7&gt;=$E$67)</f>
        <v>0</v>
      </c>
      <c r="DA67" s="155">
        <f>ROUND(($D$67/MiY*(SUM($J$67:CZ67)&lt;=1)+IF(SUM($J$67:CZ67)+($D$67/MiY)&gt;1,1-(SUM($J$67:CZ67)+($D$67/MiY)),0)),5)*(DA$7&gt;=$E$67)</f>
        <v>0</v>
      </c>
      <c r="DB67" s="155">
        <f>ROUND(($D$67/MiY*(SUM($J$67:DA67)&lt;=1)+IF(SUM($J$67:DA67)+($D$67/MiY)&gt;1,1-(SUM($J$67:DA67)+($D$67/MiY)),0)),5)*(DB$7&gt;=$E$67)</f>
        <v>0</v>
      </c>
      <c r="DC67" s="155">
        <f>ROUND(($D$67/MiY*(SUM($J$67:DB67)&lt;=1)+IF(SUM($J$67:DB67)+($D$67/MiY)&gt;1,1-(SUM($J$67:DB67)+($D$67/MiY)),0)),5)*(DC$7&gt;=$E$67)</f>
        <v>0</v>
      </c>
      <c r="DD67" s="155">
        <f>ROUND(($D$67/MiY*(SUM($J$67:DC67)&lt;=1)+IF(SUM($J$67:DC67)+($D$67/MiY)&gt;1,1-(SUM($J$67:DC67)+($D$67/MiY)),0)),5)*(DD$7&gt;=$E$67)</f>
        <v>0</v>
      </c>
      <c r="DE67" s="155">
        <f>ROUND(($D$67/MiY*(SUM($J$67:DD67)&lt;=1)+IF(SUM($J$67:DD67)+($D$67/MiY)&gt;1,1-(SUM($J$67:DD67)+($D$67/MiY)),0)),5)*(DE$7&gt;=$E$67)</f>
        <v>0</v>
      </c>
      <c r="DF67" s="155">
        <f>ROUND(($D$67/MiY*(SUM($J$67:DE67)&lt;=1)+IF(SUM($J$67:DE67)+($D$67/MiY)&gt;1,1-(SUM($J$67:DE67)+($D$67/MiY)),0)),5)*(DF$7&gt;=$E$67)</f>
        <v>0</v>
      </c>
      <c r="DG67" s="155">
        <f>ROUND(($D$67/MiY*(SUM($J$67:DF67)&lt;=1)+IF(SUM($J$67:DF67)+($D$67/MiY)&gt;1,1-(SUM($J$67:DF67)+($D$67/MiY)),0)),5)*(DG$7&gt;=$E$67)</f>
        <v>0</v>
      </c>
      <c r="DH67" s="155">
        <f>ROUND(($D$67/MiY*(SUM($J$67:DG67)&lt;=1)+IF(SUM($J$67:DG67)+($D$67/MiY)&gt;1,1-(SUM($J$67:DG67)+($D$67/MiY)),0)),5)*(DH$7&gt;=$E$67)</f>
        <v>0</v>
      </c>
      <c r="DI67" s="155">
        <f>ROUND(($D$67/MiY*(SUM($J$67:DH67)&lt;=1)+IF(SUM($J$67:DH67)+($D$67/MiY)&gt;1,1-(SUM($J$67:DH67)+($D$67/MiY)),0)),5)*(DI$7&gt;=$E$67)</f>
        <v>0</v>
      </c>
      <c r="DJ67" s="155">
        <f>ROUND(($D$67/MiY*(SUM($J$67:DI67)&lt;=1)+IF(SUM($J$67:DI67)+($D$67/MiY)&gt;1,1-(SUM($J$67:DI67)+($D$67/MiY)),0)),5)*(DJ$7&gt;=$E$67)</f>
        <v>0</v>
      </c>
      <c r="DK67" s="155">
        <f>ROUND(($D$67/MiY*(SUM($J$67:DJ67)&lt;=1)+IF(SUM($J$67:DJ67)+($D$67/MiY)&gt;1,1-(SUM($J$67:DJ67)+($D$67/MiY)),0)),5)*(DK$7&gt;=$E$67)</f>
        <v>0</v>
      </c>
      <c r="DL67" s="155">
        <f>ROUND(($D$67/MiY*(SUM($J$67:DK67)&lt;=1)+IF(SUM($J$67:DK67)+($D$67/MiY)&gt;1,1-(SUM($J$67:DK67)+($D$67/MiY)),0)),5)*(DL$7&gt;=$E$67)</f>
        <v>0</v>
      </c>
      <c r="DM67" s="155">
        <f>ROUND(($D$67/MiY*(SUM($J$67:DL67)&lt;=1)+IF(SUM($J$67:DL67)+($D$67/MiY)&gt;1,1-(SUM($J$67:DL67)+($D$67/MiY)),0)),5)*(DM$7&gt;=$E$67)</f>
        <v>0</v>
      </c>
      <c r="DN67" s="155">
        <f>ROUND(($D$67/MiY*(SUM($J$67:DM67)&lt;=1)+IF(SUM($J$67:DM67)+($D$67/MiY)&gt;1,1-(SUM($J$67:DM67)+($D$67/MiY)),0)),5)*(DN$7&gt;=$E$67)</f>
        <v>0</v>
      </c>
      <c r="DO67" s="155">
        <f>ROUND(($D$67/MiY*(SUM($J$67:DN67)&lt;=1)+IF(SUM($J$67:DN67)+($D$67/MiY)&gt;1,1-(SUM($J$67:DN67)+($D$67/MiY)),0)),5)*(DO$7&gt;=$E$67)</f>
        <v>0</v>
      </c>
      <c r="DP67" s="155">
        <f>ROUND(($D$67/MiY*(SUM($J$67:DO67)&lt;=1)+IF(SUM($J$67:DO67)+($D$67/MiY)&gt;1,1-(SUM($J$67:DO67)+($D$67/MiY)),0)),5)*(DP$7&gt;=$E$67)</f>
        <v>0</v>
      </c>
      <c r="DQ67" s="155">
        <f>ROUND(($D$67/MiY*(SUM($J$67:DP67)&lt;=1)+IF(SUM($J$67:DP67)+($D$67/MiY)&gt;1,1-(SUM($J$67:DP67)+($D$67/MiY)),0)),5)*(DQ$7&gt;=$E$67)</f>
        <v>0</v>
      </c>
      <c r="DR67" s="155">
        <f>ROUND(($D$67/MiY*(SUM($J$67:DQ67)&lt;=1)+IF(SUM($J$67:DQ67)+($D$67/MiY)&gt;1,1-(SUM($J$67:DQ67)+($D$67/MiY)),0)),5)*(DR$7&gt;=$E$67)</f>
        <v>0</v>
      </c>
      <c r="DS67" s="155">
        <f>ROUND(($D$67/MiY*(SUM($J$67:DR67)&lt;=1)+IF(SUM($J$67:DR67)+($D$67/MiY)&gt;1,1-(SUM($J$67:DR67)+($D$67/MiY)),0)),5)*(DS$7&gt;=$E$67)</f>
        <v>0</v>
      </c>
      <c r="DT67" s="155">
        <f>ROUND(($D$67/MiY*(SUM($J$67:DS67)&lt;=1)+IF(SUM($J$67:DS67)+($D$67/MiY)&gt;1,1-(SUM($J$67:DS67)+($D$67/MiY)),0)),5)*(DT$7&gt;=$E$67)</f>
        <v>0</v>
      </c>
      <c r="DU67" s="155">
        <f>ROUND(($D$67/MiY*(SUM($J$67:DT67)&lt;=1)+IF(SUM($J$67:DT67)+($D$67/MiY)&gt;1,1-(SUM($J$67:DT67)+($D$67/MiY)),0)),5)*(DU$7&gt;=$E$67)</f>
        <v>0</v>
      </c>
      <c r="DV67" s="155">
        <f>ROUND(($D$67/MiY*(SUM($J$67:DU67)&lt;=1)+IF(SUM($J$67:DU67)+($D$67/MiY)&gt;1,1-(SUM($J$67:DU67)+($D$67/MiY)),0)),5)*(DV$7&gt;=$E$67)</f>
        <v>0</v>
      </c>
      <c r="DW67" s="155">
        <f>ROUND(($D$67/MiY*(SUM($J$67:DV67)&lt;=1)+IF(SUM($J$67:DV67)+($D$67/MiY)&gt;1,1-(SUM($J$67:DV67)+($D$67/MiY)),0)),5)*(DW$7&gt;=$E$67)</f>
        <v>0</v>
      </c>
      <c r="DX67" s="155">
        <f>ROUND(($D$67/MiY*(SUM($J$67:DW67)&lt;=1)+IF(SUM($J$67:DW67)+($D$67/MiY)&gt;1,1-(SUM($J$67:DW67)+($D$67/MiY)),0)),5)*(DX$7&gt;=$E$67)</f>
        <v>0</v>
      </c>
      <c r="DY67" s="155">
        <f>ROUND(($D$67/MiY*(SUM($J$67:DX67)&lt;=1)+IF(SUM($J$67:DX67)+($D$67/MiY)&gt;1,1-(SUM($J$67:DX67)+($D$67/MiY)),0)),5)*(DY$7&gt;=$E$67)</f>
        <v>0</v>
      </c>
      <c r="DZ67" s="155">
        <f>ROUND(($D$67/MiY*(SUM($J$67:DY67)&lt;=1)+IF(SUM($J$67:DY67)+($D$67/MiY)&gt;1,1-(SUM($J$67:DY67)+($D$67/MiY)),0)),5)*(DZ$7&gt;=$E$67)</f>
        <v>0</v>
      </c>
      <c r="EA67" s="155">
        <f>ROUND(($D$67/MiY*(SUM($J$67:DZ67)&lt;=1)+IF(SUM($J$67:DZ67)+($D$67/MiY)&gt;1,1-(SUM($J$67:DZ67)+($D$67/MiY)),0)),5)*(EA$7&gt;=$E$67)</f>
        <v>0</v>
      </c>
      <c r="EB67" s="155">
        <f>ROUND(($D$67/MiY*(SUM($J$67:EA67)&lt;=1)+IF(SUM($J$67:EA67)+($D$67/MiY)&gt;1,1-(SUM($J$67:EA67)+($D$67/MiY)),0)),5)*(EB$7&gt;=$E$67)</f>
        <v>0</v>
      </c>
    </row>
    <row r="68" spans="2:132" outlineLevel="1" x14ac:dyDescent="0.25">
      <c r="C68" s="318" t="s">
        <v>563</v>
      </c>
      <c r="D68" s="16">
        <f>Costs!$L$24*Costs!$L$30</f>
        <v>2800000</v>
      </c>
      <c r="G68" s="52" t="s">
        <v>553</v>
      </c>
      <c r="H68" s="46">
        <f t="shared" ref="H68" si="599">SUM(J68:EB68)</f>
        <v>2800000</v>
      </c>
      <c r="J68" s="82">
        <f t="shared" ref="J68:AO68" si="600">J67*$D68</f>
        <v>0</v>
      </c>
      <c r="K68" s="82">
        <f t="shared" si="600"/>
        <v>0</v>
      </c>
      <c r="L68" s="82">
        <f t="shared" si="600"/>
        <v>0</v>
      </c>
      <c r="M68" s="82">
        <f t="shared" si="600"/>
        <v>0</v>
      </c>
      <c r="N68" s="82">
        <f t="shared" si="600"/>
        <v>0</v>
      </c>
      <c r="O68" s="82">
        <f t="shared" si="600"/>
        <v>0</v>
      </c>
      <c r="P68" s="82">
        <f t="shared" si="600"/>
        <v>0</v>
      </c>
      <c r="Q68" s="82">
        <f t="shared" si="600"/>
        <v>0</v>
      </c>
      <c r="R68" s="82">
        <f t="shared" si="600"/>
        <v>0</v>
      </c>
      <c r="S68" s="82">
        <f t="shared" si="600"/>
        <v>0</v>
      </c>
      <c r="T68" s="82">
        <f t="shared" si="600"/>
        <v>0</v>
      </c>
      <c r="U68" s="82">
        <f t="shared" si="600"/>
        <v>0</v>
      </c>
      <c r="V68" s="82">
        <f t="shared" si="600"/>
        <v>0</v>
      </c>
      <c r="W68" s="82">
        <f t="shared" si="600"/>
        <v>0</v>
      </c>
      <c r="X68" s="82">
        <f t="shared" si="600"/>
        <v>0</v>
      </c>
      <c r="Y68" s="82">
        <f t="shared" si="600"/>
        <v>0</v>
      </c>
      <c r="Z68" s="82">
        <f t="shared" si="600"/>
        <v>0</v>
      </c>
      <c r="AA68" s="82">
        <f t="shared" si="600"/>
        <v>0</v>
      </c>
      <c r="AB68" s="82">
        <f t="shared" si="600"/>
        <v>0</v>
      </c>
      <c r="AC68" s="82">
        <f t="shared" si="600"/>
        <v>0</v>
      </c>
      <c r="AD68" s="82">
        <f t="shared" si="600"/>
        <v>0</v>
      </c>
      <c r="AE68" s="82">
        <f t="shared" si="600"/>
        <v>0</v>
      </c>
      <c r="AF68" s="82">
        <f t="shared" si="600"/>
        <v>0</v>
      </c>
      <c r="AG68" s="82">
        <f t="shared" si="600"/>
        <v>0</v>
      </c>
      <c r="AH68" s="82">
        <f t="shared" si="600"/>
        <v>149324</v>
      </c>
      <c r="AI68" s="82">
        <f t="shared" si="600"/>
        <v>149324</v>
      </c>
      <c r="AJ68" s="82">
        <f t="shared" si="600"/>
        <v>149324</v>
      </c>
      <c r="AK68" s="82">
        <f t="shared" si="600"/>
        <v>149324</v>
      </c>
      <c r="AL68" s="82">
        <f t="shared" si="600"/>
        <v>149324</v>
      </c>
      <c r="AM68" s="82">
        <f t="shared" si="600"/>
        <v>149324</v>
      </c>
      <c r="AN68" s="82">
        <f t="shared" si="600"/>
        <v>149324</v>
      </c>
      <c r="AO68" s="82">
        <f t="shared" si="600"/>
        <v>149324</v>
      </c>
      <c r="AP68" s="82">
        <f t="shared" ref="AP68:BU68" si="601">AP67*$D68</f>
        <v>149324</v>
      </c>
      <c r="AQ68" s="82">
        <f t="shared" si="601"/>
        <v>149324</v>
      </c>
      <c r="AR68" s="82">
        <f t="shared" si="601"/>
        <v>149324</v>
      </c>
      <c r="AS68" s="82">
        <f t="shared" si="601"/>
        <v>149324</v>
      </c>
      <c r="AT68" s="82">
        <f t="shared" si="601"/>
        <v>149324</v>
      </c>
      <c r="AU68" s="82">
        <f t="shared" si="601"/>
        <v>149324</v>
      </c>
      <c r="AV68" s="82">
        <f t="shared" si="601"/>
        <v>149324</v>
      </c>
      <c r="AW68" s="82">
        <f t="shared" si="601"/>
        <v>149324</v>
      </c>
      <c r="AX68" s="82">
        <f t="shared" si="601"/>
        <v>149324</v>
      </c>
      <c r="AY68" s="82">
        <f t="shared" si="601"/>
        <v>149324</v>
      </c>
      <c r="AZ68" s="82">
        <f t="shared" si="601"/>
        <v>112168</v>
      </c>
      <c r="BA68" s="82">
        <f t="shared" si="601"/>
        <v>0</v>
      </c>
      <c r="BB68" s="82">
        <f t="shared" si="601"/>
        <v>0</v>
      </c>
      <c r="BC68" s="82">
        <f t="shared" si="601"/>
        <v>0</v>
      </c>
      <c r="BD68" s="82">
        <f t="shared" si="601"/>
        <v>0</v>
      </c>
      <c r="BE68" s="82">
        <f t="shared" si="601"/>
        <v>0</v>
      </c>
      <c r="BF68" s="82">
        <f t="shared" si="601"/>
        <v>0</v>
      </c>
      <c r="BG68" s="82">
        <f t="shared" si="601"/>
        <v>0</v>
      </c>
      <c r="BH68" s="82">
        <f t="shared" si="601"/>
        <v>0</v>
      </c>
      <c r="BI68" s="82">
        <f t="shared" si="601"/>
        <v>0</v>
      </c>
      <c r="BJ68" s="82">
        <f t="shared" si="601"/>
        <v>0</v>
      </c>
      <c r="BK68" s="82">
        <f t="shared" si="601"/>
        <v>0</v>
      </c>
      <c r="BL68" s="82">
        <f t="shared" si="601"/>
        <v>0</v>
      </c>
      <c r="BM68" s="82">
        <f t="shared" si="601"/>
        <v>0</v>
      </c>
      <c r="BN68" s="82">
        <f t="shared" si="601"/>
        <v>0</v>
      </c>
      <c r="BO68" s="82">
        <f t="shared" si="601"/>
        <v>0</v>
      </c>
      <c r="BP68" s="82">
        <f t="shared" si="601"/>
        <v>0</v>
      </c>
      <c r="BQ68" s="82">
        <f t="shared" si="601"/>
        <v>0</v>
      </c>
      <c r="BR68" s="82">
        <f t="shared" si="601"/>
        <v>0</v>
      </c>
      <c r="BS68" s="82">
        <f t="shared" si="601"/>
        <v>0</v>
      </c>
      <c r="BT68" s="82">
        <f t="shared" si="601"/>
        <v>0</v>
      </c>
      <c r="BU68" s="82">
        <f t="shared" si="601"/>
        <v>0</v>
      </c>
      <c r="BV68" s="82">
        <f t="shared" ref="BV68:DA68" si="602">BV67*$D68</f>
        <v>0</v>
      </c>
      <c r="BW68" s="82">
        <f t="shared" si="602"/>
        <v>0</v>
      </c>
      <c r="BX68" s="82">
        <f t="shared" si="602"/>
        <v>0</v>
      </c>
      <c r="BY68" s="82">
        <f t="shared" si="602"/>
        <v>0</v>
      </c>
      <c r="BZ68" s="82">
        <f t="shared" si="602"/>
        <v>0</v>
      </c>
      <c r="CA68" s="82">
        <f t="shared" si="602"/>
        <v>0</v>
      </c>
      <c r="CB68" s="82">
        <f t="shared" si="602"/>
        <v>0</v>
      </c>
      <c r="CC68" s="82">
        <f t="shared" si="602"/>
        <v>0</v>
      </c>
      <c r="CD68" s="82">
        <f t="shared" si="602"/>
        <v>0</v>
      </c>
      <c r="CE68" s="82">
        <f t="shared" si="602"/>
        <v>0</v>
      </c>
      <c r="CF68" s="82">
        <f t="shared" si="602"/>
        <v>0</v>
      </c>
      <c r="CG68" s="82">
        <f t="shared" si="602"/>
        <v>0</v>
      </c>
      <c r="CH68" s="82">
        <f t="shared" si="602"/>
        <v>0</v>
      </c>
      <c r="CI68" s="82">
        <f t="shared" si="602"/>
        <v>0</v>
      </c>
      <c r="CJ68" s="82">
        <f t="shared" si="602"/>
        <v>0</v>
      </c>
      <c r="CK68" s="82">
        <f t="shared" si="602"/>
        <v>0</v>
      </c>
      <c r="CL68" s="82">
        <f t="shared" si="602"/>
        <v>0</v>
      </c>
      <c r="CM68" s="82">
        <f t="shared" si="602"/>
        <v>0</v>
      </c>
      <c r="CN68" s="82">
        <f t="shared" si="602"/>
        <v>0</v>
      </c>
      <c r="CO68" s="82">
        <f t="shared" si="602"/>
        <v>0</v>
      </c>
      <c r="CP68" s="82">
        <f t="shared" si="602"/>
        <v>0</v>
      </c>
      <c r="CQ68" s="82">
        <f t="shared" si="602"/>
        <v>0</v>
      </c>
      <c r="CR68" s="82">
        <f t="shared" si="602"/>
        <v>0</v>
      </c>
      <c r="CS68" s="82">
        <f t="shared" si="602"/>
        <v>0</v>
      </c>
      <c r="CT68" s="82">
        <f t="shared" si="602"/>
        <v>0</v>
      </c>
      <c r="CU68" s="82">
        <f t="shared" si="602"/>
        <v>0</v>
      </c>
      <c r="CV68" s="82">
        <f t="shared" si="602"/>
        <v>0</v>
      </c>
      <c r="CW68" s="82">
        <f t="shared" si="602"/>
        <v>0</v>
      </c>
      <c r="CX68" s="82">
        <f t="shared" si="602"/>
        <v>0</v>
      </c>
      <c r="CY68" s="82">
        <f t="shared" si="602"/>
        <v>0</v>
      </c>
      <c r="CZ68" s="82">
        <f t="shared" si="602"/>
        <v>0</v>
      </c>
      <c r="DA68" s="82">
        <f t="shared" si="602"/>
        <v>0</v>
      </c>
      <c r="DB68" s="82">
        <f t="shared" ref="DB68:EB68" si="603">DB67*$D68</f>
        <v>0</v>
      </c>
      <c r="DC68" s="82">
        <f t="shared" si="603"/>
        <v>0</v>
      </c>
      <c r="DD68" s="82">
        <f t="shared" si="603"/>
        <v>0</v>
      </c>
      <c r="DE68" s="82">
        <f t="shared" si="603"/>
        <v>0</v>
      </c>
      <c r="DF68" s="82">
        <f t="shared" si="603"/>
        <v>0</v>
      </c>
      <c r="DG68" s="82">
        <f t="shared" si="603"/>
        <v>0</v>
      </c>
      <c r="DH68" s="82">
        <f t="shared" si="603"/>
        <v>0</v>
      </c>
      <c r="DI68" s="82">
        <f t="shared" si="603"/>
        <v>0</v>
      </c>
      <c r="DJ68" s="82">
        <f t="shared" si="603"/>
        <v>0</v>
      </c>
      <c r="DK68" s="82">
        <f t="shared" si="603"/>
        <v>0</v>
      </c>
      <c r="DL68" s="82">
        <f t="shared" si="603"/>
        <v>0</v>
      </c>
      <c r="DM68" s="82">
        <f t="shared" si="603"/>
        <v>0</v>
      </c>
      <c r="DN68" s="82">
        <f t="shared" si="603"/>
        <v>0</v>
      </c>
      <c r="DO68" s="82">
        <f t="shared" si="603"/>
        <v>0</v>
      </c>
      <c r="DP68" s="82">
        <f t="shared" si="603"/>
        <v>0</v>
      </c>
      <c r="DQ68" s="82">
        <f t="shared" si="603"/>
        <v>0</v>
      </c>
      <c r="DR68" s="82">
        <f t="shared" si="603"/>
        <v>0</v>
      </c>
      <c r="DS68" s="82">
        <f t="shared" si="603"/>
        <v>0</v>
      </c>
      <c r="DT68" s="82">
        <f t="shared" si="603"/>
        <v>0</v>
      </c>
      <c r="DU68" s="82">
        <f t="shared" si="603"/>
        <v>0</v>
      </c>
      <c r="DV68" s="82">
        <f t="shared" si="603"/>
        <v>0</v>
      </c>
      <c r="DW68" s="82">
        <f t="shared" si="603"/>
        <v>0</v>
      </c>
      <c r="DX68" s="82">
        <f t="shared" si="603"/>
        <v>0</v>
      </c>
      <c r="DY68" s="82">
        <f t="shared" si="603"/>
        <v>0</v>
      </c>
      <c r="DZ68" s="82">
        <f t="shared" si="603"/>
        <v>0</v>
      </c>
      <c r="EA68" s="82">
        <f t="shared" si="603"/>
        <v>0</v>
      </c>
      <c r="EB68" s="82">
        <f t="shared" si="603"/>
        <v>0</v>
      </c>
    </row>
    <row r="69" spans="2:132" outlineLevel="1" x14ac:dyDescent="0.25">
      <c r="C69" s="318" t="s">
        <v>557</v>
      </c>
      <c r="D69" s="31">
        <f>Costs!$L$39</f>
        <v>1.9</v>
      </c>
      <c r="G69" s="52" t="s">
        <v>220</v>
      </c>
      <c r="H69" s="29"/>
      <c r="J69" s="312">
        <f>$D69</f>
        <v>1.9</v>
      </c>
      <c r="K69" s="312">
        <f t="shared" ref="K69:BV69" si="604">$D69</f>
        <v>1.9</v>
      </c>
      <c r="L69" s="312">
        <f t="shared" si="604"/>
        <v>1.9</v>
      </c>
      <c r="M69" s="312">
        <f t="shared" si="604"/>
        <v>1.9</v>
      </c>
      <c r="N69" s="312">
        <f t="shared" si="604"/>
        <v>1.9</v>
      </c>
      <c r="O69" s="312">
        <f t="shared" si="604"/>
        <v>1.9</v>
      </c>
      <c r="P69" s="312">
        <f t="shared" si="604"/>
        <v>1.9</v>
      </c>
      <c r="Q69" s="312">
        <f t="shared" si="604"/>
        <v>1.9</v>
      </c>
      <c r="R69" s="312">
        <f t="shared" si="604"/>
        <v>1.9</v>
      </c>
      <c r="S69" s="312">
        <f t="shared" si="604"/>
        <v>1.9</v>
      </c>
      <c r="T69" s="312">
        <f t="shared" si="604"/>
        <v>1.9</v>
      </c>
      <c r="U69" s="312">
        <f t="shared" si="604"/>
        <v>1.9</v>
      </c>
      <c r="V69" s="312">
        <f t="shared" si="604"/>
        <v>1.9</v>
      </c>
      <c r="W69" s="312">
        <f t="shared" si="604"/>
        <v>1.9</v>
      </c>
      <c r="X69" s="312">
        <f t="shared" si="604"/>
        <v>1.9</v>
      </c>
      <c r="Y69" s="312">
        <f t="shared" si="604"/>
        <v>1.9</v>
      </c>
      <c r="Z69" s="312">
        <f t="shared" si="604"/>
        <v>1.9</v>
      </c>
      <c r="AA69" s="312">
        <f t="shared" si="604"/>
        <v>1.9</v>
      </c>
      <c r="AB69" s="312">
        <f t="shared" si="604"/>
        <v>1.9</v>
      </c>
      <c r="AC69" s="312">
        <f t="shared" si="604"/>
        <v>1.9</v>
      </c>
      <c r="AD69" s="312">
        <f t="shared" si="604"/>
        <v>1.9</v>
      </c>
      <c r="AE69" s="312">
        <f t="shared" si="604"/>
        <v>1.9</v>
      </c>
      <c r="AF69" s="312">
        <f t="shared" si="604"/>
        <v>1.9</v>
      </c>
      <c r="AG69" s="312">
        <f t="shared" si="604"/>
        <v>1.9</v>
      </c>
      <c r="AH69" s="312">
        <f t="shared" si="604"/>
        <v>1.9</v>
      </c>
      <c r="AI69" s="312">
        <f t="shared" si="604"/>
        <v>1.9</v>
      </c>
      <c r="AJ69" s="312">
        <f t="shared" si="604"/>
        <v>1.9</v>
      </c>
      <c r="AK69" s="312">
        <f t="shared" si="604"/>
        <v>1.9</v>
      </c>
      <c r="AL69" s="312">
        <f t="shared" si="604"/>
        <v>1.9</v>
      </c>
      <c r="AM69" s="312">
        <f t="shared" si="604"/>
        <v>1.9</v>
      </c>
      <c r="AN69" s="312">
        <f t="shared" si="604"/>
        <v>1.9</v>
      </c>
      <c r="AO69" s="312">
        <f t="shared" si="604"/>
        <v>1.9</v>
      </c>
      <c r="AP69" s="312">
        <f t="shared" si="604"/>
        <v>1.9</v>
      </c>
      <c r="AQ69" s="312">
        <f t="shared" si="604"/>
        <v>1.9</v>
      </c>
      <c r="AR69" s="312">
        <f t="shared" si="604"/>
        <v>1.9</v>
      </c>
      <c r="AS69" s="312">
        <f t="shared" si="604"/>
        <v>1.9</v>
      </c>
      <c r="AT69" s="312">
        <f t="shared" si="604"/>
        <v>1.9</v>
      </c>
      <c r="AU69" s="312">
        <f t="shared" si="604"/>
        <v>1.9</v>
      </c>
      <c r="AV69" s="312">
        <f t="shared" si="604"/>
        <v>1.9</v>
      </c>
      <c r="AW69" s="312">
        <f t="shared" si="604"/>
        <v>1.9</v>
      </c>
      <c r="AX69" s="312">
        <f t="shared" si="604"/>
        <v>1.9</v>
      </c>
      <c r="AY69" s="312">
        <f t="shared" si="604"/>
        <v>1.9</v>
      </c>
      <c r="AZ69" s="312">
        <f t="shared" si="604"/>
        <v>1.9</v>
      </c>
      <c r="BA69" s="312">
        <f t="shared" si="604"/>
        <v>1.9</v>
      </c>
      <c r="BB69" s="312">
        <f t="shared" si="604"/>
        <v>1.9</v>
      </c>
      <c r="BC69" s="312">
        <f t="shared" si="604"/>
        <v>1.9</v>
      </c>
      <c r="BD69" s="312">
        <f t="shared" si="604"/>
        <v>1.9</v>
      </c>
      <c r="BE69" s="312">
        <f t="shared" si="604"/>
        <v>1.9</v>
      </c>
      <c r="BF69" s="312">
        <f t="shared" si="604"/>
        <v>1.9</v>
      </c>
      <c r="BG69" s="312">
        <f t="shared" si="604"/>
        <v>1.9</v>
      </c>
      <c r="BH69" s="312">
        <f t="shared" si="604"/>
        <v>1.9</v>
      </c>
      <c r="BI69" s="312">
        <f t="shared" si="604"/>
        <v>1.9</v>
      </c>
      <c r="BJ69" s="312">
        <f t="shared" si="604"/>
        <v>1.9</v>
      </c>
      <c r="BK69" s="312">
        <f t="shared" si="604"/>
        <v>1.9</v>
      </c>
      <c r="BL69" s="312">
        <f t="shared" si="604"/>
        <v>1.9</v>
      </c>
      <c r="BM69" s="312">
        <f t="shared" si="604"/>
        <v>1.9</v>
      </c>
      <c r="BN69" s="312">
        <f t="shared" si="604"/>
        <v>1.9</v>
      </c>
      <c r="BO69" s="312">
        <f t="shared" si="604"/>
        <v>1.9</v>
      </c>
      <c r="BP69" s="312">
        <f t="shared" si="604"/>
        <v>1.9</v>
      </c>
      <c r="BQ69" s="312">
        <f t="shared" si="604"/>
        <v>1.9</v>
      </c>
      <c r="BR69" s="312">
        <f t="shared" si="604"/>
        <v>1.9</v>
      </c>
      <c r="BS69" s="312">
        <f t="shared" si="604"/>
        <v>1.9</v>
      </c>
      <c r="BT69" s="312">
        <f t="shared" si="604"/>
        <v>1.9</v>
      </c>
      <c r="BU69" s="312">
        <f t="shared" si="604"/>
        <v>1.9</v>
      </c>
      <c r="BV69" s="312">
        <f t="shared" si="604"/>
        <v>1.9</v>
      </c>
      <c r="BW69" s="312">
        <f t="shared" ref="BW69:EB69" si="605">$D69</f>
        <v>1.9</v>
      </c>
      <c r="BX69" s="312">
        <f t="shared" si="605"/>
        <v>1.9</v>
      </c>
      <c r="BY69" s="312">
        <f t="shared" si="605"/>
        <v>1.9</v>
      </c>
      <c r="BZ69" s="312">
        <f t="shared" si="605"/>
        <v>1.9</v>
      </c>
      <c r="CA69" s="312">
        <f t="shared" si="605"/>
        <v>1.9</v>
      </c>
      <c r="CB69" s="312">
        <f t="shared" si="605"/>
        <v>1.9</v>
      </c>
      <c r="CC69" s="312">
        <f t="shared" si="605"/>
        <v>1.9</v>
      </c>
      <c r="CD69" s="312">
        <f t="shared" si="605"/>
        <v>1.9</v>
      </c>
      <c r="CE69" s="312">
        <f t="shared" si="605"/>
        <v>1.9</v>
      </c>
      <c r="CF69" s="312">
        <f t="shared" si="605"/>
        <v>1.9</v>
      </c>
      <c r="CG69" s="312">
        <f t="shared" si="605"/>
        <v>1.9</v>
      </c>
      <c r="CH69" s="312">
        <f t="shared" si="605"/>
        <v>1.9</v>
      </c>
      <c r="CI69" s="312">
        <f t="shared" si="605"/>
        <v>1.9</v>
      </c>
      <c r="CJ69" s="312">
        <f t="shared" si="605"/>
        <v>1.9</v>
      </c>
      <c r="CK69" s="312">
        <f t="shared" si="605"/>
        <v>1.9</v>
      </c>
      <c r="CL69" s="312">
        <f t="shared" si="605"/>
        <v>1.9</v>
      </c>
      <c r="CM69" s="312">
        <f t="shared" si="605"/>
        <v>1.9</v>
      </c>
      <c r="CN69" s="312">
        <f t="shared" si="605"/>
        <v>1.9</v>
      </c>
      <c r="CO69" s="312">
        <f t="shared" si="605"/>
        <v>1.9</v>
      </c>
      <c r="CP69" s="312">
        <f t="shared" si="605"/>
        <v>1.9</v>
      </c>
      <c r="CQ69" s="312">
        <f t="shared" si="605"/>
        <v>1.9</v>
      </c>
      <c r="CR69" s="312">
        <f t="shared" si="605"/>
        <v>1.9</v>
      </c>
      <c r="CS69" s="312">
        <f t="shared" si="605"/>
        <v>1.9</v>
      </c>
      <c r="CT69" s="312">
        <f t="shared" si="605"/>
        <v>1.9</v>
      </c>
      <c r="CU69" s="312">
        <f t="shared" si="605"/>
        <v>1.9</v>
      </c>
      <c r="CV69" s="312">
        <f t="shared" si="605"/>
        <v>1.9</v>
      </c>
      <c r="CW69" s="312">
        <f t="shared" si="605"/>
        <v>1.9</v>
      </c>
      <c r="CX69" s="312">
        <f t="shared" si="605"/>
        <v>1.9</v>
      </c>
      <c r="CY69" s="312">
        <f t="shared" si="605"/>
        <v>1.9</v>
      </c>
      <c r="CZ69" s="312">
        <f t="shared" si="605"/>
        <v>1.9</v>
      </c>
      <c r="DA69" s="312">
        <f t="shared" si="605"/>
        <v>1.9</v>
      </c>
      <c r="DB69" s="312">
        <f t="shared" si="605"/>
        <v>1.9</v>
      </c>
      <c r="DC69" s="312">
        <f t="shared" si="605"/>
        <v>1.9</v>
      </c>
      <c r="DD69" s="312">
        <f t="shared" si="605"/>
        <v>1.9</v>
      </c>
      <c r="DE69" s="312">
        <f t="shared" si="605"/>
        <v>1.9</v>
      </c>
      <c r="DF69" s="312">
        <f t="shared" si="605"/>
        <v>1.9</v>
      </c>
      <c r="DG69" s="312">
        <f t="shared" si="605"/>
        <v>1.9</v>
      </c>
      <c r="DH69" s="312">
        <f t="shared" si="605"/>
        <v>1.9</v>
      </c>
      <c r="DI69" s="312">
        <f t="shared" si="605"/>
        <v>1.9</v>
      </c>
      <c r="DJ69" s="312">
        <f t="shared" si="605"/>
        <v>1.9</v>
      </c>
      <c r="DK69" s="312">
        <f t="shared" si="605"/>
        <v>1.9</v>
      </c>
      <c r="DL69" s="312">
        <f t="shared" si="605"/>
        <v>1.9</v>
      </c>
      <c r="DM69" s="312">
        <f t="shared" si="605"/>
        <v>1.9</v>
      </c>
      <c r="DN69" s="312">
        <f t="shared" si="605"/>
        <v>1.9</v>
      </c>
      <c r="DO69" s="312">
        <f t="shared" si="605"/>
        <v>1.9</v>
      </c>
      <c r="DP69" s="312">
        <f t="shared" si="605"/>
        <v>1.9</v>
      </c>
      <c r="DQ69" s="312">
        <f t="shared" si="605"/>
        <v>1.9</v>
      </c>
      <c r="DR69" s="312">
        <f t="shared" si="605"/>
        <v>1.9</v>
      </c>
      <c r="DS69" s="312">
        <f t="shared" si="605"/>
        <v>1.9</v>
      </c>
      <c r="DT69" s="312">
        <f t="shared" si="605"/>
        <v>1.9</v>
      </c>
      <c r="DU69" s="312">
        <f t="shared" si="605"/>
        <v>1.9</v>
      </c>
      <c r="DV69" s="312">
        <f t="shared" si="605"/>
        <v>1.9</v>
      </c>
      <c r="DW69" s="312">
        <f t="shared" si="605"/>
        <v>1.9</v>
      </c>
      <c r="DX69" s="312">
        <f t="shared" si="605"/>
        <v>1.9</v>
      </c>
      <c r="DY69" s="312">
        <f t="shared" si="605"/>
        <v>1.9</v>
      </c>
      <c r="DZ69" s="312">
        <f t="shared" si="605"/>
        <v>1.9</v>
      </c>
      <c r="EA69" s="312">
        <f t="shared" si="605"/>
        <v>1.9</v>
      </c>
      <c r="EB69" s="312">
        <f t="shared" si="605"/>
        <v>1.9</v>
      </c>
    </row>
    <row r="70" spans="2:132" outlineLevel="1" x14ac:dyDescent="0.25">
      <c r="C70" s="327" t="s">
        <v>600</v>
      </c>
      <c r="D70" s="38"/>
      <c r="E70" s="38"/>
      <c r="F70" s="38"/>
      <c r="G70" s="55" t="s">
        <v>220</v>
      </c>
      <c r="H70" s="316">
        <f t="shared" ref="H70" si="606">SUM(J70:EB70)</f>
        <v>5320000</v>
      </c>
      <c r="I70" s="38"/>
      <c r="J70" s="314">
        <f>J68*J69</f>
        <v>0</v>
      </c>
      <c r="K70" s="314">
        <f t="shared" ref="K70" si="607">K68*K69</f>
        <v>0</v>
      </c>
      <c r="L70" s="314">
        <f t="shared" ref="L70" si="608">L68*L69</f>
        <v>0</v>
      </c>
      <c r="M70" s="314">
        <f t="shared" ref="M70" si="609">M68*M69</f>
        <v>0</v>
      </c>
      <c r="N70" s="314">
        <f t="shared" ref="N70" si="610">N68*N69</f>
        <v>0</v>
      </c>
      <c r="O70" s="314">
        <f t="shared" ref="O70" si="611">O68*O69</f>
        <v>0</v>
      </c>
      <c r="P70" s="314">
        <f t="shared" ref="P70" si="612">P68*P69</f>
        <v>0</v>
      </c>
      <c r="Q70" s="314">
        <f t="shared" ref="Q70" si="613">Q68*Q69</f>
        <v>0</v>
      </c>
      <c r="R70" s="314">
        <f t="shared" ref="R70" si="614">R68*R69</f>
        <v>0</v>
      </c>
      <c r="S70" s="314">
        <f t="shared" ref="S70" si="615">S68*S69</f>
        <v>0</v>
      </c>
      <c r="T70" s="314">
        <f t="shared" ref="T70" si="616">T68*T69</f>
        <v>0</v>
      </c>
      <c r="U70" s="314">
        <f t="shared" ref="U70" si="617">U68*U69</f>
        <v>0</v>
      </c>
      <c r="V70" s="314">
        <f t="shared" ref="V70" si="618">V68*V69</f>
        <v>0</v>
      </c>
      <c r="W70" s="314">
        <f t="shared" ref="W70" si="619">W68*W69</f>
        <v>0</v>
      </c>
      <c r="X70" s="314">
        <f t="shared" ref="X70" si="620">X68*X69</f>
        <v>0</v>
      </c>
      <c r="Y70" s="314">
        <f t="shared" ref="Y70" si="621">Y68*Y69</f>
        <v>0</v>
      </c>
      <c r="Z70" s="314">
        <f t="shared" ref="Z70" si="622">Z68*Z69</f>
        <v>0</v>
      </c>
      <c r="AA70" s="314">
        <f t="shared" ref="AA70" si="623">AA68*AA69</f>
        <v>0</v>
      </c>
      <c r="AB70" s="314">
        <f t="shared" ref="AB70" si="624">AB68*AB69</f>
        <v>0</v>
      </c>
      <c r="AC70" s="314">
        <f t="shared" ref="AC70" si="625">AC68*AC69</f>
        <v>0</v>
      </c>
      <c r="AD70" s="314">
        <f t="shared" ref="AD70" si="626">AD68*AD69</f>
        <v>0</v>
      </c>
      <c r="AE70" s="314">
        <f t="shared" ref="AE70" si="627">AE68*AE69</f>
        <v>0</v>
      </c>
      <c r="AF70" s="314">
        <f t="shared" ref="AF70" si="628">AF68*AF69</f>
        <v>0</v>
      </c>
      <c r="AG70" s="314">
        <f t="shared" ref="AG70" si="629">AG68*AG69</f>
        <v>0</v>
      </c>
      <c r="AH70" s="314">
        <f t="shared" ref="AH70" si="630">AH68*AH69</f>
        <v>283715.59999999998</v>
      </c>
      <c r="AI70" s="314">
        <f t="shared" ref="AI70" si="631">AI68*AI69</f>
        <v>283715.59999999998</v>
      </c>
      <c r="AJ70" s="314">
        <f t="shared" ref="AJ70" si="632">AJ68*AJ69</f>
        <v>283715.59999999998</v>
      </c>
      <c r="AK70" s="314">
        <f t="shared" ref="AK70" si="633">AK68*AK69</f>
        <v>283715.59999999998</v>
      </c>
      <c r="AL70" s="314">
        <f t="shared" ref="AL70" si="634">AL68*AL69</f>
        <v>283715.59999999998</v>
      </c>
      <c r="AM70" s="314">
        <f t="shared" ref="AM70" si="635">AM68*AM69</f>
        <v>283715.59999999998</v>
      </c>
      <c r="AN70" s="314">
        <f t="shared" ref="AN70" si="636">AN68*AN69</f>
        <v>283715.59999999998</v>
      </c>
      <c r="AO70" s="314">
        <f t="shared" ref="AO70" si="637">AO68*AO69</f>
        <v>283715.59999999998</v>
      </c>
      <c r="AP70" s="314">
        <f t="shared" ref="AP70" si="638">AP68*AP69</f>
        <v>283715.59999999998</v>
      </c>
      <c r="AQ70" s="314">
        <f t="shared" ref="AQ70" si="639">AQ68*AQ69</f>
        <v>283715.59999999998</v>
      </c>
      <c r="AR70" s="314">
        <f t="shared" ref="AR70" si="640">AR68*AR69</f>
        <v>283715.59999999998</v>
      </c>
      <c r="AS70" s="314">
        <f t="shared" ref="AS70" si="641">AS68*AS69</f>
        <v>283715.59999999998</v>
      </c>
      <c r="AT70" s="314">
        <f t="shared" ref="AT70" si="642">AT68*AT69</f>
        <v>283715.59999999998</v>
      </c>
      <c r="AU70" s="314">
        <f t="shared" ref="AU70" si="643">AU68*AU69</f>
        <v>283715.59999999998</v>
      </c>
      <c r="AV70" s="314">
        <f t="shared" ref="AV70" si="644">AV68*AV69</f>
        <v>283715.59999999998</v>
      </c>
      <c r="AW70" s="314">
        <f t="shared" ref="AW70" si="645">AW68*AW69</f>
        <v>283715.59999999998</v>
      </c>
      <c r="AX70" s="314">
        <f t="shared" ref="AX70" si="646">AX68*AX69</f>
        <v>283715.59999999998</v>
      </c>
      <c r="AY70" s="314">
        <f t="shared" ref="AY70" si="647">AY68*AY69</f>
        <v>283715.59999999998</v>
      </c>
      <c r="AZ70" s="314">
        <f t="shared" ref="AZ70" si="648">AZ68*AZ69</f>
        <v>213119.19999999998</v>
      </c>
      <c r="BA70" s="314">
        <f t="shared" ref="BA70" si="649">BA68*BA69</f>
        <v>0</v>
      </c>
      <c r="BB70" s="314">
        <f t="shared" ref="BB70" si="650">BB68*BB69</f>
        <v>0</v>
      </c>
      <c r="BC70" s="314">
        <f t="shared" ref="BC70" si="651">BC68*BC69</f>
        <v>0</v>
      </c>
      <c r="BD70" s="314">
        <f t="shared" ref="BD70" si="652">BD68*BD69</f>
        <v>0</v>
      </c>
      <c r="BE70" s="314">
        <f t="shared" ref="BE70" si="653">BE68*BE69</f>
        <v>0</v>
      </c>
      <c r="BF70" s="314">
        <f t="shared" ref="BF70" si="654">BF68*BF69</f>
        <v>0</v>
      </c>
      <c r="BG70" s="314">
        <f t="shared" ref="BG70" si="655">BG68*BG69</f>
        <v>0</v>
      </c>
      <c r="BH70" s="314">
        <f t="shared" ref="BH70" si="656">BH68*BH69</f>
        <v>0</v>
      </c>
      <c r="BI70" s="314">
        <f t="shared" ref="BI70" si="657">BI68*BI69</f>
        <v>0</v>
      </c>
      <c r="BJ70" s="314">
        <f t="shared" ref="BJ70" si="658">BJ68*BJ69</f>
        <v>0</v>
      </c>
      <c r="BK70" s="314">
        <f t="shared" ref="BK70" si="659">BK68*BK69</f>
        <v>0</v>
      </c>
      <c r="BL70" s="314">
        <f t="shared" ref="BL70" si="660">BL68*BL69</f>
        <v>0</v>
      </c>
      <c r="BM70" s="314">
        <f t="shared" ref="BM70" si="661">BM68*BM69</f>
        <v>0</v>
      </c>
      <c r="BN70" s="314">
        <f t="shared" ref="BN70" si="662">BN68*BN69</f>
        <v>0</v>
      </c>
      <c r="BO70" s="314">
        <f t="shared" ref="BO70" si="663">BO68*BO69</f>
        <v>0</v>
      </c>
      <c r="BP70" s="314">
        <f t="shared" ref="BP70" si="664">BP68*BP69</f>
        <v>0</v>
      </c>
      <c r="BQ70" s="314">
        <f t="shared" ref="BQ70" si="665">BQ68*BQ69</f>
        <v>0</v>
      </c>
      <c r="BR70" s="314">
        <f t="shared" ref="BR70" si="666">BR68*BR69</f>
        <v>0</v>
      </c>
      <c r="BS70" s="314">
        <f t="shared" ref="BS70" si="667">BS68*BS69</f>
        <v>0</v>
      </c>
      <c r="BT70" s="314">
        <f t="shared" ref="BT70" si="668">BT68*BT69</f>
        <v>0</v>
      </c>
      <c r="BU70" s="314">
        <f t="shared" ref="BU70" si="669">BU68*BU69</f>
        <v>0</v>
      </c>
      <c r="BV70" s="314">
        <f t="shared" ref="BV70" si="670">BV68*BV69</f>
        <v>0</v>
      </c>
      <c r="BW70" s="314">
        <f t="shared" ref="BW70" si="671">BW68*BW69</f>
        <v>0</v>
      </c>
      <c r="BX70" s="314">
        <f t="shared" ref="BX70" si="672">BX68*BX69</f>
        <v>0</v>
      </c>
      <c r="BY70" s="314">
        <f t="shared" ref="BY70" si="673">BY68*BY69</f>
        <v>0</v>
      </c>
      <c r="BZ70" s="314">
        <f t="shared" ref="BZ70" si="674">BZ68*BZ69</f>
        <v>0</v>
      </c>
      <c r="CA70" s="314">
        <f t="shared" ref="CA70" si="675">CA68*CA69</f>
        <v>0</v>
      </c>
      <c r="CB70" s="314">
        <f t="shared" ref="CB70" si="676">CB68*CB69</f>
        <v>0</v>
      </c>
      <c r="CC70" s="314">
        <f t="shared" ref="CC70" si="677">CC68*CC69</f>
        <v>0</v>
      </c>
      <c r="CD70" s="314">
        <f t="shared" ref="CD70" si="678">CD68*CD69</f>
        <v>0</v>
      </c>
      <c r="CE70" s="314">
        <f t="shared" ref="CE70" si="679">CE68*CE69</f>
        <v>0</v>
      </c>
      <c r="CF70" s="314">
        <f t="shared" ref="CF70" si="680">CF68*CF69</f>
        <v>0</v>
      </c>
      <c r="CG70" s="314">
        <f t="shared" ref="CG70" si="681">CG68*CG69</f>
        <v>0</v>
      </c>
      <c r="CH70" s="314">
        <f t="shared" ref="CH70" si="682">CH68*CH69</f>
        <v>0</v>
      </c>
      <c r="CI70" s="314">
        <f t="shared" ref="CI70" si="683">CI68*CI69</f>
        <v>0</v>
      </c>
      <c r="CJ70" s="314">
        <f t="shared" ref="CJ70" si="684">CJ68*CJ69</f>
        <v>0</v>
      </c>
      <c r="CK70" s="314">
        <f t="shared" ref="CK70" si="685">CK68*CK69</f>
        <v>0</v>
      </c>
      <c r="CL70" s="314">
        <f t="shared" ref="CL70" si="686">CL68*CL69</f>
        <v>0</v>
      </c>
      <c r="CM70" s="314">
        <f t="shared" ref="CM70" si="687">CM68*CM69</f>
        <v>0</v>
      </c>
      <c r="CN70" s="314">
        <f t="shared" ref="CN70" si="688">CN68*CN69</f>
        <v>0</v>
      </c>
      <c r="CO70" s="314">
        <f t="shared" ref="CO70" si="689">CO68*CO69</f>
        <v>0</v>
      </c>
      <c r="CP70" s="314">
        <f t="shared" ref="CP70" si="690">CP68*CP69</f>
        <v>0</v>
      </c>
      <c r="CQ70" s="314">
        <f t="shared" ref="CQ70" si="691">CQ68*CQ69</f>
        <v>0</v>
      </c>
      <c r="CR70" s="314">
        <f t="shared" ref="CR70" si="692">CR68*CR69</f>
        <v>0</v>
      </c>
      <c r="CS70" s="314">
        <f t="shared" ref="CS70" si="693">CS68*CS69</f>
        <v>0</v>
      </c>
      <c r="CT70" s="314">
        <f t="shared" ref="CT70" si="694">CT68*CT69</f>
        <v>0</v>
      </c>
      <c r="CU70" s="314">
        <f t="shared" ref="CU70" si="695">CU68*CU69</f>
        <v>0</v>
      </c>
      <c r="CV70" s="314">
        <f t="shared" ref="CV70" si="696">CV68*CV69</f>
        <v>0</v>
      </c>
      <c r="CW70" s="314">
        <f t="shared" ref="CW70" si="697">CW68*CW69</f>
        <v>0</v>
      </c>
      <c r="CX70" s="314">
        <f t="shared" ref="CX70" si="698">CX68*CX69</f>
        <v>0</v>
      </c>
      <c r="CY70" s="314">
        <f t="shared" ref="CY70" si="699">CY68*CY69</f>
        <v>0</v>
      </c>
      <c r="CZ70" s="314">
        <f t="shared" ref="CZ70" si="700">CZ68*CZ69</f>
        <v>0</v>
      </c>
      <c r="DA70" s="314">
        <f t="shared" ref="DA70" si="701">DA68*DA69</f>
        <v>0</v>
      </c>
      <c r="DB70" s="314">
        <f t="shared" ref="DB70" si="702">DB68*DB69</f>
        <v>0</v>
      </c>
      <c r="DC70" s="314">
        <f t="shared" ref="DC70" si="703">DC68*DC69</f>
        <v>0</v>
      </c>
      <c r="DD70" s="314">
        <f t="shared" ref="DD70" si="704">DD68*DD69</f>
        <v>0</v>
      </c>
      <c r="DE70" s="314">
        <f t="shared" ref="DE70" si="705">DE68*DE69</f>
        <v>0</v>
      </c>
      <c r="DF70" s="314">
        <f t="shared" ref="DF70" si="706">DF68*DF69</f>
        <v>0</v>
      </c>
      <c r="DG70" s="314">
        <f t="shared" ref="DG70" si="707">DG68*DG69</f>
        <v>0</v>
      </c>
      <c r="DH70" s="314">
        <f t="shared" ref="DH70" si="708">DH68*DH69</f>
        <v>0</v>
      </c>
      <c r="DI70" s="314">
        <f t="shared" ref="DI70" si="709">DI68*DI69</f>
        <v>0</v>
      </c>
      <c r="DJ70" s="314">
        <f t="shared" ref="DJ70" si="710">DJ68*DJ69</f>
        <v>0</v>
      </c>
      <c r="DK70" s="314">
        <f t="shared" ref="DK70" si="711">DK68*DK69</f>
        <v>0</v>
      </c>
      <c r="DL70" s="314">
        <f t="shared" ref="DL70" si="712">DL68*DL69</f>
        <v>0</v>
      </c>
      <c r="DM70" s="314">
        <f t="shared" ref="DM70" si="713">DM68*DM69</f>
        <v>0</v>
      </c>
      <c r="DN70" s="314">
        <f t="shared" ref="DN70" si="714">DN68*DN69</f>
        <v>0</v>
      </c>
      <c r="DO70" s="314">
        <f t="shared" ref="DO70" si="715">DO68*DO69</f>
        <v>0</v>
      </c>
      <c r="DP70" s="314">
        <f t="shared" ref="DP70" si="716">DP68*DP69</f>
        <v>0</v>
      </c>
      <c r="DQ70" s="314">
        <f t="shared" ref="DQ70" si="717">DQ68*DQ69</f>
        <v>0</v>
      </c>
      <c r="DR70" s="314">
        <f t="shared" ref="DR70" si="718">DR68*DR69</f>
        <v>0</v>
      </c>
      <c r="DS70" s="314">
        <f t="shared" ref="DS70" si="719">DS68*DS69</f>
        <v>0</v>
      </c>
      <c r="DT70" s="314">
        <f t="shared" ref="DT70" si="720">DT68*DT69</f>
        <v>0</v>
      </c>
      <c r="DU70" s="314">
        <f t="shared" ref="DU70" si="721">DU68*DU69</f>
        <v>0</v>
      </c>
      <c r="DV70" s="314">
        <f t="shared" ref="DV70" si="722">DV68*DV69</f>
        <v>0</v>
      </c>
      <c r="DW70" s="314">
        <f t="shared" ref="DW70" si="723">DW68*DW69</f>
        <v>0</v>
      </c>
      <c r="DX70" s="314">
        <f t="shared" ref="DX70" si="724">DX68*DX69</f>
        <v>0</v>
      </c>
      <c r="DY70" s="314">
        <f t="shared" ref="DY70" si="725">DY68*DY69</f>
        <v>0</v>
      </c>
      <c r="DZ70" s="314">
        <f t="shared" ref="DZ70" si="726">DZ68*DZ69</f>
        <v>0</v>
      </c>
      <c r="EA70" s="314">
        <f t="shared" ref="EA70" si="727">EA68*EA69</f>
        <v>0</v>
      </c>
      <c r="EB70" s="314">
        <f t="shared" ref="EB70" si="728">EB68*EB69</f>
        <v>0</v>
      </c>
    </row>
    <row r="71" spans="2:132" outlineLevel="1" x14ac:dyDescent="0.25">
      <c r="C71" s="324" t="s">
        <v>417</v>
      </c>
      <c r="D71" s="34"/>
      <c r="E71" s="34"/>
      <c r="F71" s="34"/>
      <c r="G71" s="67" t="s">
        <v>215</v>
      </c>
      <c r="H71" s="34"/>
      <c r="I71" s="34"/>
      <c r="J71" s="126">
        <f>J$13</f>
        <v>1</v>
      </c>
      <c r="K71" s="126">
        <f t="shared" ref="K71:BV71" si="729">K$13</f>
        <v>1.0026792493128671</v>
      </c>
      <c r="L71" s="126">
        <f t="shared" si="729"/>
        <v>1.0056539350998608</v>
      </c>
      <c r="M71" s="126">
        <f t="shared" si="729"/>
        <v>1.0085410656939733</v>
      </c>
      <c r="N71" s="126">
        <f t="shared" si="729"/>
        <v>1.0114364849476103</v>
      </c>
      <c r="O71" s="126">
        <f t="shared" si="729"/>
        <v>1.0143402166566737</v>
      </c>
      <c r="P71" s="126">
        <f t="shared" si="729"/>
        <v>1.0172522846853813</v>
      </c>
      <c r="Q71" s="126">
        <f t="shared" si="729"/>
        <v>1.0201727129664624</v>
      </c>
      <c r="R71" s="126">
        <f t="shared" si="729"/>
        <v>1.0231015255013547</v>
      </c>
      <c r="S71" s="126">
        <f t="shared" si="729"/>
        <v>1.0260387463604019</v>
      </c>
      <c r="T71" s="126">
        <f t="shared" si="729"/>
        <v>1.028984399683051</v>
      </c>
      <c r="U71" s="126">
        <f t="shared" si="729"/>
        <v>1.0319385096780509</v>
      </c>
      <c r="V71" s="126">
        <f t="shared" si="729"/>
        <v>1.0349011006236515</v>
      </c>
      <c r="W71" s="126">
        <f t="shared" si="729"/>
        <v>1.0377730230388176</v>
      </c>
      <c r="X71" s="126">
        <f t="shared" si="729"/>
        <v>1.0408518228283561</v>
      </c>
      <c r="Y71" s="126">
        <f t="shared" si="729"/>
        <v>1.0438400029932626</v>
      </c>
      <c r="Z71" s="126">
        <f t="shared" si="729"/>
        <v>1.046836761920777</v>
      </c>
      <c r="AA71" s="126">
        <f t="shared" si="729"/>
        <v>1.0498421242396576</v>
      </c>
      <c r="AB71" s="126">
        <f t="shared" si="729"/>
        <v>1.05285611464937</v>
      </c>
      <c r="AC71" s="126">
        <f t="shared" si="729"/>
        <v>1.0558787579202888</v>
      </c>
      <c r="AD71" s="126">
        <f t="shared" si="729"/>
        <v>1.0589100788939025</v>
      </c>
      <c r="AE71" s="126">
        <f t="shared" si="729"/>
        <v>1.0619501024830165</v>
      </c>
      <c r="AF71" s="126">
        <f t="shared" si="729"/>
        <v>1.0649988536719583</v>
      </c>
      <c r="AG71" s="126">
        <f t="shared" si="729"/>
        <v>1.0680563575167832</v>
      </c>
      <c r="AH71" s="126">
        <f t="shared" si="729"/>
        <v>1.0711226391454798</v>
      </c>
      <c r="AI71" s="126">
        <f t="shared" si="729"/>
        <v>1.0739924437404067</v>
      </c>
      <c r="AJ71" s="126">
        <f t="shared" si="729"/>
        <v>1.0771786970311998</v>
      </c>
      <c r="AK71" s="126">
        <f t="shared" si="729"/>
        <v>1.0802711679727233</v>
      </c>
      <c r="AL71" s="126">
        <f t="shared" si="729"/>
        <v>1.0833725170851116</v>
      </c>
      <c r="AM71" s="126">
        <f t="shared" si="729"/>
        <v>1.0864827698566941</v>
      </c>
      <c r="AN71" s="126">
        <f t="shared" si="729"/>
        <v>1.0896019518489746</v>
      </c>
      <c r="AO71" s="126">
        <f t="shared" si="729"/>
        <v>1.0927300886968412</v>
      </c>
      <c r="AP71" s="126">
        <f t="shared" si="729"/>
        <v>1.0958672061087775</v>
      </c>
      <c r="AQ71" s="126">
        <f t="shared" si="729"/>
        <v>1.0990133298670732</v>
      </c>
      <c r="AR71" s="126">
        <f t="shared" si="729"/>
        <v>1.1021684858280367</v>
      </c>
      <c r="AS71" s="126">
        <f t="shared" si="729"/>
        <v>1.1053326999222071</v>
      </c>
      <c r="AT71" s="126">
        <f t="shared" si="729"/>
        <v>1.1085059981545673</v>
      </c>
      <c r="AU71" s="126">
        <f t="shared" si="729"/>
        <v>1.111475962088432</v>
      </c>
      <c r="AV71" s="126">
        <f t="shared" si="729"/>
        <v>1.1147734191259395</v>
      </c>
      <c r="AW71" s="126">
        <f t="shared" si="729"/>
        <v>1.1179738207069689</v>
      </c>
      <c r="AX71" s="126">
        <f t="shared" si="729"/>
        <v>1.1211834103167977</v>
      </c>
      <c r="AY71" s="126">
        <f t="shared" si="729"/>
        <v>1.1244022143333261</v>
      </c>
      <c r="AZ71" s="126">
        <f t="shared" si="729"/>
        <v>1.1276302592101826</v>
      </c>
      <c r="BA71" s="126">
        <f t="shared" si="729"/>
        <v>1.1308675714769412</v>
      </c>
      <c r="BB71" s="126">
        <f t="shared" si="729"/>
        <v>1.1341141777393395</v>
      </c>
      <c r="BC71" s="126">
        <f t="shared" si="729"/>
        <v>1.1373701046794982</v>
      </c>
      <c r="BD71" s="126">
        <f t="shared" si="729"/>
        <v>1.1406353790561385</v>
      </c>
      <c r="BE71" s="126">
        <f t="shared" si="729"/>
        <v>1.1439100277048042</v>
      </c>
      <c r="BF71" s="126">
        <f t="shared" si="729"/>
        <v>1.1471940775380809</v>
      </c>
      <c r="BG71" s="126">
        <f t="shared" si="729"/>
        <v>1.15026769648205</v>
      </c>
      <c r="BH71" s="126">
        <f t="shared" si="729"/>
        <v>1.1536802383994258</v>
      </c>
      <c r="BI71" s="126">
        <f t="shared" si="729"/>
        <v>1.1569923375180708</v>
      </c>
      <c r="BJ71" s="126">
        <f t="shared" si="729"/>
        <v>1.1603139453378331</v>
      </c>
      <c r="BK71" s="126">
        <f t="shared" si="729"/>
        <v>1.1636450891572303</v>
      </c>
      <c r="BL71" s="126">
        <f t="shared" si="729"/>
        <v>1.1669857963531516</v>
      </c>
      <c r="BM71" s="126">
        <f t="shared" si="729"/>
        <v>1.1703360943810825</v>
      </c>
      <c r="BN71" s="126">
        <f t="shared" si="729"/>
        <v>1.1736960107753303</v>
      </c>
      <c r="BO71" s="126">
        <f t="shared" si="729"/>
        <v>1.1770655731492505</v>
      </c>
      <c r="BP71" s="126">
        <f t="shared" si="729"/>
        <v>1.180444809195474</v>
      </c>
      <c r="BQ71" s="126">
        <f t="shared" si="729"/>
        <v>1.1838337466861339</v>
      </c>
      <c r="BR71" s="126">
        <f t="shared" si="729"/>
        <v>1.1872324134730949</v>
      </c>
      <c r="BS71" s="126">
        <f t="shared" si="729"/>
        <v>1.1905270658589224</v>
      </c>
      <c r="BT71" s="126">
        <f t="shared" si="729"/>
        <v>1.1940590467434065</v>
      </c>
      <c r="BU71" s="126">
        <f t="shared" si="729"/>
        <v>1.1974870693312041</v>
      </c>
      <c r="BV71" s="126">
        <f t="shared" si="729"/>
        <v>1.2009249334246579</v>
      </c>
      <c r="BW71" s="126">
        <f t="shared" ref="BW71:EB71" si="730">BW$13</f>
        <v>1.204372667277734</v>
      </c>
      <c r="BX71" s="126">
        <f t="shared" si="730"/>
        <v>1.2078302992255125</v>
      </c>
      <c r="BY71" s="126">
        <f t="shared" si="730"/>
        <v>1.2112978576844211</v>
      </c>
      <c r="BZ71" s="126">
        <f t="shared" si="730"/>
        <v>1.2147753711524676</v>
      </c>
      <c r="CA71" s="126">
        <f t="shared" si="730"/>
        <v>1.2182628682094752</v>
      </c>
      <c r="CB71" s="126">
        <f t="shared" si="730"/>
        <v>1.2217603775173165</v>
      </c>
      <c r="CC71" s="126">
        <f t="shared" si="730"/>
        <v>1.2252679278201495</v>
      </c>
      <c r="CD71" s="126">
        <f t="shared" si="730"/>
        <v>1.2287855479446541</v>
      </c>
      <c r="CE71" s="126">
        <f t="shared" si="730"/>
        <v>1.232077770779646</v>
      </c>
      <c r="CF71" s="126">
        <f t="shared" si="730"/>
        <v>1.23573302168438</v>
      </c>
      <c r="CG71" s="126">
        <f t="shared" si="730"/>
        <v>1.2392806860334544</v>
      </c>
      <c r="CH71" s="126">
        <f t="shared" si="730"/>
        <v>1.2428385353675644</v>
      </c>
      <c r="CI71" s="126">
        <f t="shared" si="730"/>
        <v>1.2464065989267703</v>
      </c>
      <c r="CJ71" s="126">
        <f t="shared" si="730"/>
        <v>1.2499849060350778</v>
      </c>
      <c r="CK71" s="126">
        <f t="shared" si="730"/>
        <v>1.2535734861006791</v>
      </c>
      <c r="CL71" s="126">
        <f t="shared" si="730"/>
        <v>1.257172368616194</v>
      </c>
      <c r="CM71" s="126">
        <f t="shared" si="730"/>
        <v>1.2607815831589126</v>
      </c>
      <c r="CN71" s="126">
        <f t="shared" si="730"/>
        <v>1.2644011593910389</v>
      </c>
      <c r="CO71" s="126">
        <f t="shared" si="730"/>
        <v>1.2680311270599336</v>
      </c>
      <c r="CP71" s="126">
        <f t="shared" si="730"/>
        <v>1.2716715159983594</v>
      </c>
      <c r="CQ71" s="126">
        <f t="shared" si="730"/>
        <v>1.2750786410337906</v>
      </c>
      <c r="CR71" s="126">
        <f t="shared" si="730"/>
        <v>1.2788614642181557</v>
      </c>
      <c r="CS71" s="126">
        <f t="shared" si="730"/>
        <v>1.2825329459576562</v>
      </c>
      <c r="CT71" s="126">
        <f t="shared" si="730"/>
        <v>1.2862149681493797</v>
      </c>
      <c r="CU71" s="126">
        <f t="shared" si="730"/>
        <v>1.289907561053897</v>
      </c>
      <c r="CV71" s="126">
        <f t="shared" si="730"/>
        <v>1.293610755018654</v>
      </c>
      <c r="CW71" s="126">
        <f t="shared" si="730"/>
        <v>1.2973245804782207</v>
      </c>
      <c r="CX71" s="126">
        <f t="shared" si="730"/>
        <v>1.3010490679545423</v>
      </c>
      <c r="CY71" s="126">
        <f t="shared" si="730"/>
        <v>1.304784248057189</v>
      </c>
      <c r="CZ71" s="126">
        <f t="shared" si="730"/>
        <v>1.3085301514836076</v>
      </c>
      <c r="DA71" s="126">
        <f t="shared" si="730"/>
        <v>1.3122868090193751</v>
      </c>
      <c r="DB71" s="126">
        <f t="shared" si="730"/>
        <v>1.3160542515384499</v>
      </c>
      <c r="DC71" s="126">
        <f t="shared" si="730"/>
        <v>1.3195802889875801</v>
      </c>
      <c r="DD71" s="126">
        <f t="shared" si="730"/>
        <v>1.323495136864544</v>
      </c>
      <c r="DE71" s="126">
        <f t="shared" si="730"/>
        <v>1.3272947573576725</v>
      </c>
      <c r="DF71" s="126">
        <f t="shared" si="730"/>
        <v>1.3311052861764079</v>
      </c>
      <c r="DG71" s="126">
        <f t="shared" si="730"/>
        <v>1.3349267546374479</v>
      </c>
      <c r="DH71" s="126">
        <f t="shared" si="730"/>
        <v>1.3387591941473977</v>
      </c>
      <c r="DI71" s="126">
        <f t="shared" si="730"/>
        <v>1.3426026362030277</v>
      </c>
      <c r="DJ71" s="126">
        <f t="shared" si="730"/>
        <v>1.3464571123915319</v>
      </c>
      <c r="DK71" s="126">
        <f t="shared" si="730"/>
        <v>1.3503226543907885</v>
      </c>
      <c r="DL71" s="126">
        <f t="shared" si="730"/>
        <v>1.3541992939696192</v>
      </c>
      <c r="DM71" s="126">
        <f t="shared" si="730"/>
        <v>1.358087062988051</v>
      </c>
      <c r="DN71" s="126">
        <f t="shared" si="730"/>
        <v>1.361985993397578</v>
      </c>
      <c r="DO71" s="126">
        <f t="shared" si="730"/>
        <v>1.3657655991021458</v>
      </c>
      <c r="DP71" s="126">
        <f t="shared" si="730"/>
        <v>1.3698174666548035</v>
      </c>
      <c r="DQ71" s="126">
        <f t="shared" si="730"/>
        <v>1.3737500738651915</v>
      </c>
      <c r="DR71" s="126">
        <f t="shared" si="730"/>
        <v>1.3776939711925826</v>
      </c>
      <c r="DS71" s="126">
        <f t="shared" si="730"/>
        <v>1.381649191049759</v>
      </c>
      <c r="DT71" s="126">
        <f t="shared" si="730"/>
        <v>1.385615765942557</v>
      </c>
      <c r="DU71" s="126">
        <f t="shared" si="730"/>
        <v>1.3895937284701338</v>
      </c>
      <c r="DV71" s="126">
        <f t="shared" si="730"/>
        <v>1.3935831113252357</v>
      </c>
      <c r="DW71" s="126">
        <f t="shared" si="730"/>
        <v>1.3975839472944662</v>
      </c>
      <c r="DX71" s="126">
        <f t="shared" si="730"/>
        <v>1.401596269258556</v>
      </c>
      <c r="DY71" s="126">
        <f t="shared" si="730"/>
        <v>1.4056201101926329</v>
      </c>
      <c r="DZ71" s="126">
        <f t="shared" si="730"/>
        <v>1.4096555031664932</v>
      </c>
      <c r="EA71" s="126">
        <f t="shared" si="730"/>
        <v>1.4134323217047313</v>
      </c>
      <c r="EB71" s="126">
        <f t="shared" si="730"/>
        <v>1.4176256038945581</v>
      </c>
    </row>
    <row r="72" spans="2:132" outlineLevel="1" x14ac:dyDescent="0.25">
      <c r="C72" s="321" t="s">
        <v>531</v>
      </c>
      <c r="D72" s="38"/>
      <c r="E72" s="38"/>
      <c r="F72" s="38"/>
      <c r="G72" s="52" t="s">
        <v>220</v>
      </c>
      <c r="H72" s="46">
        <f t="shared" ref="H72" si="731">SUM(J72:EB72)</f>
        <v>5845248.6744933333</v>
      </c>
      <c r="I72" s="38"/>
      <c r="J72" s="82">
        <f>J70*J71</f>
        <v>0</v>
      </c>
      <c r="K72" s="82">
        <f t="shared" ref="K72" si="732">K70*K71</f>
        <v>0</v>
      </c>
      <c r="L72" s="82">
        <f t="shared" ref="L72" si="733">L70*L71</f>
        <v>0</v>
      </c>
      <c r="M72" s="82">
        <f t="shared" ref="M72" si="734">M70*M71</f>
        <v>0</v>
      </c>
      <c r="N72" s="82">
        <f t="shared" ref="N72" si="735">N70*N71</f>
        <v>0</v>
      </c>
      <c r="O72" s="82">
        <f t="shared" ref="O72" si="736">O70*O71</f>
        <v>0</v>
      </c>
      <c r="P72" s="82">
        <f t="shared" ref="P72" si="737">P70*P71</f>
        <v>0</v>
      </c>
      <c r="Q72" s="82">
        <f t="shared" ref="Q72" si="738">Q70*Q71</f>
        <v>0</v>
      </c>
      <c r="R72" s="82">
        <f t="shared" ref="R72" si="739">R70*R71</f>
        <v>0</v>
      </c>
      <c r="S72" s="82">
        <f t="shared" ref="S72" si="740">S70*S71</f>
        <v>0</v>
      </c>
      <c r="T72" s="82">
        <f t="shared" ref="T72" si="741">T70*T71</f>
        <v>0</v>
      </c>
      <c r="U72" s="82">
        <f t="shared" ref="U72" si="742">U70*U71</f>
        <v>0</v>
      </c>
      <c r="V72" s="82">
        <f t="shared" ref="V72" si="743">V70*V71</f>
        <v>0</v>
      </c>
      <c r="W72" s="82">
        <f t="shared" ref="W72" si="744">W70*W71</f>
        <v>0</v>
      </c>
      <c r="X72" s="82">
        <f t="shared" ref="X72" si="745">X70*X71</f>
        <v>0</v>
      </c>
      <c r="Y72" s="82">
        <f t="shared" ref="Y72" si="746">Y70*Y71</f>
        <v>0</v>
      </c>
      <c r="Z72" s="82">
        <f t="shared" ref="Z72" si="747">Z70*Z71</f>
        <v>0</v>
      </c>
      <c r="AA72" s="82">
        <f t="shared" ref="AA72" si="748">AA70*AA71</f>
        <v>0</v>
      </c>
      <c r="AB72" s="82">
        <f t="shared" ref="AB72" si="749">AB70*AB71</f>
        <v>0</v>
      </c>
      <c r="AC72" s="82">
        <f t="shared" ref="AC72" si="750">AC70*AC71</f>
        <v>0</v>
      </c>
      <c r="AD72" s="82">
        <f t="shared" ref="AD72" si="751">AD70*AD71</f>
        <v>0</v>
      </c>
      <c r="AE72" s="82">
        <f t="shared" ref="AE72" si="752">AE70*AE71</f>
        <v>0</v>
      </c>
      <c r="AF72" s="82">
        <f t="shared" ref="AF72" si="753">AF70*AF71</f>
        <v>0</v>
      </c>
      <c r="AG72" s="82">
        <f t="shared" ref="AG72" si="754">AG70*AG71</f>
        <v>0</v>
      </c>
      <c r="AH72" s="82">
        <f t="shared" ref="AH72" si="755">AH70*AH71</f>
        <v>303894.20223874325</v>
      </c>
      <c r="AI72" s="82">
        <f t="shared" ref="AI72" si="756">AI70*AI71</f>
        <v>304708.41057127569</v>
      </c>
      <c r="AJ72" s="82">
        <f t="shared" ref="AJ72" si="757">AJ70*AJ71</f>
        <v>305612.40033542505</v>
      </c>
      <c r="AK72" s="82">
        <f t="shared" ref="AK72" si="758">AK70*AK71</f>
        <v>306489.78258408193</v>
      </c>
      <c r="AL72" s="82">
        <f t="shared" ref="AL72" si="759">AL70*AL71</f>
        <v>307369.68370831269</v>
      </c>
      <c r="AM72" s="82">
        <f t="shared" ref="AM72" si="760">AM70*AM71</f>
        <v>308252.11093955388</v>
      </c>
      <c r="AN72" s="82">
        <f t="shared" ref="AN72" si="761">AN70*AN71</f>
        <v>309137.07153000293</v>
      </c>
      <c r="AO72" s="82">
        <f t="shared" ref="AO72" si="762">AO70*AO71</f>
        <v>310024.57275267749</v>
      </c>
      <c r="AP72" s="82">
        <f t="shared" ref="AP72" si="763">AP70*AP71</f>
        <v>310914.62190147548</v>
      </c>
      <c r="AQ72" s="82">
        <f t="shared" ref="AQ72" si="764">AQ70*AQ71</f>
        <v>311807.22629123461</v>
      </c>
      <c r="AR72" s="82">
        <f t="shared" ref="AR72" si="765">AR70*AR71</f>
        <v>312702.39325779292</v>
      </c>
      <c r="AS72" s="82">
        <f t="shared" ref="AS72" si="766">AS70*AS71</f>
        <v>313600.13015804888</v>
      </c>
      <c r="AT72" s="82">
        <f t="shared" ref="AT72" si="767">AT70*AT71</f>
        <v>314500.44437002193</v>
      </c>
      <c r="AU72" s="82">
        <f t="shared" ref="AU72" si="768">AU70*AU71</f>
        <v>315343.06946949672</v>
      </c>
      <c r="AV72" s="82">
        <f t="shared" ref="AV72" si="769">AV70*AV71</f>
        <v>316278.60947136738</v>
      </c>
      <c r="AW72" s="82">
        <f t="shared" ref="AW72" si="770">AW70*AW71</f>
        <v>317186.61332617007</v>
      </c>
      <c r="AX72" s="82">
        <f t="shared" ref="AX72" si="771">AX70*AX71</f>
        <v>318097.2239680764</v>
      </c>
      <c r="AY72" s="82">
        <f t="shared" ref="AY72" si="772">AY70*AY71</f>
        <v>319010.4488809082</v>
      </c>
      <c r="AZ72" s="82">
        <f t="shared" ref="AZ72" si="773">AZ70*AZ71</f>
        <v>240319.65873866671</v>
      </c>
      <c r="BA72" s="82">
        <f t="shared" ref="BA72" si="774">BA70*BA71</f>
        <v>0</v>
      </c>
      <c r="BB72" s="82">
        <f t="shared" ref="BB72" si="775">BB70*BB71</f>
        <v>0</v>
      </c>
      <c r="BC72" s="82">
        <f t="shared" ref="BC72" si="776">BC70*BC71</f>
        <v>0</v>
      </c>
      <c r="BD72" s="82">
        <f t="shared" ref="BD72" si="777">BD70*BD71</f>
        <v>0</v>
      </c>
      <c r="BE72" s="82">
        <f t="shared" ref="BE72" si="778">BE70*BE71</f>
        <v>0</v>
      </c>
      <c r="BF72" s="82">
        <f t="shared" ref="BF72" si="779">BF70*BF71</f>
        <v>0</v>
      </c>
      <c r="BG72" s="82">
        <f t="shared" ref="BG72" si="780">BG70*BG71</f>
        <v>0</v>
      </c>
      <c r="BH72" s="82">
        <f t="shared" ref="BH72" si="781">BH70*BH71</f>
        <v>0</v>
      </c>
      <c r="BI72" s="82">
        <f t="shared" ref="BI72" si="782">BI70*BI71</f>
        <v>0</v>
      </c>
      <c r="BJ72" s="82">
        <f t="shared" ref="BJ72" si="783">BJ70*BJ71</f>
        <v>0</v>
      </c>
      <c r="BK72" s="82">
        <f t="shared" ref="BK72" si="784">BK70*BK71</f>
        <v>0</v>
      </c>
      <c r="BL72" s="82">
        <f t="shared" ref="BL72" si="785">BL70*BL71</f>
        <v>0</v>
      </c>
      <c r="BM72" s="82">
        <f t="shared" ref="BM72" si="786">BM70*BM71</f>
        <v>0</v>
      </c>
      <c r="BN72" s="82">
        <f t="shared" ref="BN72" si="787">BN70*BN71</f>
        <v>0</v>
      </c>
      <c r="BO72" s="82">
        <f t="shared" ref="BO72" si="788">BO70*BO71</f>
        <v>0</v>
      </c>
      <c r="BP72" s="82">
        <f t="shared" ref="BP72" si="789">BP70*BP71</f>
        <v>0</v>
      </c>
      <c r="BQ72" s="82">
        <f t="shared" ref="BQ72" si="790">BQ70*BQ71</f>
        <v>0</v>
      </c>
      <c r="BR72" s="82">
        <f t="shared" ref="BR72" si="791">BR70*BR71</f>
        <v>0</v>
      </c>
      <c r="BS72" s="82">
        <f t="shared" ref="BS72" si="792">BS70*BS71</f>
        <v>0</v>
      </c>
      <c r="BT72" s="82">
        <f t="shared" ref="BT72" si="793">BT70*BT71</f>
        <v>0</v>
      </c>
      <c r="BU72" s="82">
        <f t="shared" ref="BU72" si="794">BU70*BU71</f>
        <v>0</v>
      </c>
      <c r="BV72" s="82">
        <f t="shared" ref="BV72" si="795">BV70*BV71</f>
        <v>0</v>
      </c>
      <c r="BW72" s="82">
        <f t="shared" ref="BW72" si="796">BW70*BW71</f>
        <v>0</v>
      </c>
      <c r="BX72" s="82">
        <f t="shared" ref="BX72" si="797">BX70*BX71</f>
        <v>0</v>
      </c>
      <c r="BY72" s="82">
        <f t="shared" ref="BY72" si="798">BY70*BY71</f>
        <v>0</v>
      </c>
      <c r="BZ72" s="82">
        <f t="shared" ref="BZ72" si="799">BZ70*BZ71</f>
        <v>0</v>
      </c>
      <c r="CA72" s="82">
        <f t="shared" ref="CA72" si="800">CA70*CA71</f>
        <v>0</v>
      </c>
      <c r="CB72" s="82">
        <f t="shared" ref="CB72" si="801">CB70*CB71</f>
        <v>0</v>
      </c>
      <c r="CC72" s="82">
        <f t="shared" ref="CC72" si="802">CC70*CC71</f>
        <v>0</v>
      </c>
      <c r="CD72" s="82">
        <f t="shared" ref="CD72" si="803">CD70*CD71</f>
        <v>0</v>
      </c>
      <c r="CE72" s="82">
        <f t="shared" ref="CE72" si="804">CE70*CE71</f>
        <v>0</v>
      </c>
      <c r="CF72" s="82">
        <f t="shared" ref="CF72" si="805">CF70*CF71</f>
        <v>0</v>
      </c>
      <c r="CG72" s="82">
        <f t="shared" ref="CG72" si="806">CG70*CG71</f>
        <v>0</v>
      </c>
      <c r="CH72" s="82">
        <f t="shared" ref="CH72" si="807">CH70*CH71</f>
        <v>0</v>
      </c>
      <c r="CI72" s="82">
        <f t="shared" ref="CI72" si="808">CI70*CI71</f>
        <v>0</v>
      </c>
      <c r="CJ72" s="82">
        <f t="shared" ref="CJ72" si="809">CJ70*CJ71</f>
        <v>0</v>
      </c>
      <c r="CK72" s="82">
        <f t="shared" ref="CK72" si="810">CK70*CK71</f>
        <v>0</v>
      </c>
      <c r="CL72" s="82">
        <f t="shared" ref="CL72" si="811">CL70*CL71</f>
        <v>0</v>
      </c>
      <c r="CM72" s="82">
        <f t="shared" ref="CM72" si="812">CM70*CM71</f>
        <v>0</v>
      </c>
      <c r="CN72" s="82">
        <f t="shared" ref="CN72" si="813">CN70*CN71</f>
        <v>0</v>
      </c>
      <c r="CO72" s="82">
        <f t="shared" ref="CO72" si="814">CO70*CO71</f>
        <v>0</v>
      </c>
      <c r="CP72" s="82">
        <f t="shared" ref="CP72" si="815">CP70*CP71</f>
        <v>0</v>
      </c>
      <c r="CQ72" s="82">
        <f t="shared" ref="CQ72" si="816">CQ70*CQ71</f>
        <v>0</v>
      </c>
      <c r="CR72" s="82">
        <f t="shared" ref="CR72" si="817">CR70*CR71</f>
        <v>0</v>
      </c>
      <c r="CS72" s="82">
        <f t="shared" ref="CS72" si="818">CS70*CS71</f>
        <v>0</v>
      </c>
      <c r="CT72" s="82">
        <f t="shared" ref="CT72" si="819">CT70*CT71</f>
        <v>0</v>
      </c>
      <c r="CU72" s="82">
        <f t="shared" ref="CU72" si="820">CU70*CU71</f>
        <v>0</v>
      </c>
      <c r="CV72" s="82">
        <f t="shared" ref="CV72" si="821">CV70*CV71</f>
        <v>0</v>
      </c>
      <c r="CW72" s="82">
        <f t="shared" ref="CW72" si="822">CW70*CW71</f>
        <v>0</v>
      </c>
      <c r="CX72" s="82">
        <f t="shared" ref="CX72" si="823">CX70*CX71</f>
        <v>0</v>
      </c>
      <c r="CY72" s="82">
        <f t="shared" ref="CY72" si="824">CY70*CY71</f>
        <v>0</v>
      </c>
      <c r="CZ72" s="82">
        <f t="shared" ref="CZ72" si="825">CZ70*CZ71</f>
        <v>0</v>
      </c>
      <c r="DA72" s="82">
        <f t="shared" ref="DA72" si="826">DA70*DA71</f>
        <v>0</v>
      </c>
      <c r="DB72" s="82">
        <f t="shared" ref="DB72" si="827">DB70*DB71</f>
        <v>0</v>
      </c>
      <c r="DC72" s="82">
        <f t="shared" ref="DC72" si="828">DC70*DC71</f>
        <v>0</v>
      </c>
      <c r="DD72" s="82">
        <f t="shared" ref="DD72" si="829">DD70*DD71</f>
        <v>0</v>
      </c>
      <c r="DE72" s="82">
        <f t="shared" ref="DE72" si="830">DE70*DE71</f>
        <v>0</v>
      </c>
      <c r="DF72" s="82">
        <f t="shared" ref="DF72" si="831">DF70*DF71</f>
        <v>0</v>
      </c>
      <c r="DG72" s="82">
        <f t="shared" ref="DG72" si="832">DG70*DG71</f>
        <v>0</v>
      </c>
      <c r="DH72" s="82">
        <f t="shared" ref="DH72" si="833">DH70*DH71</f>
        <v>0</v>
      </c>
      <c r="DI72" s="82">
        <f t="shared" ref="DI72" si="834">DI70*DI71</f>
        <v>0</v>
      </c>
      <c r="DJ72" s="82">
        <f t="shared" ref="DJ72" si="835">DJ70*DJ71</f>
        <v>0</v>
      </c>
      <c r="DK72" s="82">
        <f t="shared" ref="DK72" si="836">DK70*DK71</f>
        <v>0</v>
      </c>
      <c r="DL72" s="82">
        <f t="shared" ref="DL72" si="837">DL70*DL71</f>
        <v>0</v>
      </c>
      <c r="DM72" s="82">
        <f t="shared" ref="DM72" si="838">DM70*DM71</f>
        <v>0</v>
      </c>
      <c r="DN72" s="82">
        <f t="shared" ref="DN72" si="839">DN70*DN71</f>
        <v>0</v>
      </c>
      <c r="DO72" s="82">
        <f t="shared" ref="DO72" si="840">DO70*DO71</f>
        <v>0</v>
      </c>
      <c r="DP72" s="82">
        <f t="shared" ref="DP72" si="841">DP70*DP71</f>
        <v>0</v>
      </c>
      <c r="DQ72" s="82">
        <f t="shared" ref="DQ72" si="842">DQ70*DQ71</f>
        <v>0</v>
      </c>
      <c r="DR72" s="82">
        <f t="shared" ref="DR72" si="843">DR70*DR71</f>
        <v>0</v>
      </c>
      <c r="DS72" s="82">
        <f t="shared" ref="DS72" si="844">DS70*DS71</f>
        <v>0</v>
      </c>
      <c r="DT72" s="82">
        <f t="shared" ref="DT72" si="845">DT70*DT71</f>
        <v>0</v>
      </c>
      <c r="DU72" s="82">
        <f t="shared" ref="DU72" si="846">DU70*DU71</f>
        <v>0</v>
      </c>
      <c r="DV72" s="82">
        <f t="shared" ref="DV72" si="847">DV70*DV71</f>
        <v>0</v>
      </c>
      <c r="DW72" s="82">
        <f t="shared" ref="DW72" si="848">DW70*DW71</f>
        <v>0</v>
      </c>
      <c r="DX72" s="82">
        <f t="shared" ref="DX72" si="849">DX70*DX71</f>
        <v>0</v>
      </c>
      <c r="DY72" s="82">
        <f t="shared" ref="DY72" si="850">DY70*DY71</f>
        <v>0</v>
      </c>
      <c r="DZ72" s="82">
        <f t="shared" ref="DZ72" si="851">DZ70*DZ71</f>
        <v>0</v>
      </c>
      <c r="EA72" s="82">
        <f t="shared" ref="EA72" si="852">EA70*EA71</f>
        <v>0</v>
      </c>
      <c r="EB72" s="82">
        <f t="shared" ref="EB72" si="853">EB70*EB71</f>
        <v>0</v>
      </c>
    </row>
    <row r="73" spans="2:132" ht="14" outlineLevel="1" x14ac:dyDescent="0.3">
      <c r="B73" s="73"/>
      <c r="C73" s="27"/>
      <c r="H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row>
    <row r="74" spans="2:132" ht="13" x14ac:dyDescent="0.3">
      <c r="C74" s="348" t="s">
        <v>567</v>
      </c>
      <c r="D74" s="342"/>
      <c r="E74" s="342"/>
      <c r="F74" s="342"/>
      <c r="G74" s="349" t="s">
        <v>220</v>
      </c>
      <c r="H74" s="344">
        <f t="shared" ref="H74" si="854">SUM(J74:EB74)</f>
        <v>4655368.3720113775</v>
      </c>
      <c r="I74" s="342"/>
      <c r="J74" s="345">
        <f t="shared" ref="J74:AO74" si="855">CHOOSE(Scenario,J56,J64,J72)</f>
        <v>0</v>
      </c>
      <c r="K74" s="346">
        <f t="shared" si="855"/>
        <v>0</v>
      </c>
      <c r="L74" s="346">
        <f t="shared" si="855"/>
        <v>0</v>
      </c>
      <c r="M74" s="346">
        <f t="shared" si="855"/>
        <v>0</v>
      </c>
      <c r="N74" s="346">
        <f t="shared" si="855"/>
        <v>0</v>
      </c>
      <c r="O74" s="346">
        <f t="shared" si="855"/>
        <v>0</v>
      </c>
      <c r="P74" s="346">
        <f t="shared" si="855"/>
        <v>0</v>
      </c>
      <c r="Q74" s="346">
        <f t="shared" si="855"/>
        <v>0</v>
      </c>
      <c r="R74" s="346">
        <f t="shared" si="855"/>
        <v>0</v>
      </c>
      <c r="S74" s="346">
        <f t="shared" si="855"/>
        <v>0</v>
      </c>
      <c r="T74" s="346">
        <f t="shared" si="855"/>
        <v>0</v>
      </c>
      <c r="U74" s="346">
        <f t="shared" si="855"/>
        <v>0</v>
      </c>
      <c r="V74" s="346">
        <f t="shared" si="855"/>
        <v>0</v>
      </c>
      <c r="W74" s="346">
        <f t="shared" si="855"/>
        <v>0</v>
      </c>
      <c r="X74" s="346">
        <f t="shared" si="855"/>
        <v>0</v>
      </c>
      <c r="Y74" s="346">
        <f t="shared" si="855"/>
        <v>0</v>
      </c>
      <c r="Z74" s="346">
        <f t="shared" si="855"/>
        <v>0</v>
      </c>
      <c r="AA74" s="346">
        <f t="shared" si="855"/>
        <v>0</v>
      </c>
      <c r="AB74" s="346">
        <f t="shared" si="855"/>
        <v>0</v>
      </c>
      <c r="AC74" s="346">
        <f t="shared" si="855"/>
        <v>0</v>
      </c>
      <c r="AD74" s="346">
        <f t="shared" si="855"/>
        <v>0</v>
      </c>
      <c r="AE74" s="346">
        <f t="shared" si="855"/>
        <v>0</v>
      </c>
      <c r="AF74" s="346">
        <f t="shared" si="855"/>
        <v>0</v>
      </c>
      <c r="AG74" s="346">
        <f t="shared" si="855"/>
        <v>0</v>
      </c>
      <c r="AH74" s="346">
        <f t="shared" si="855"/>
        <v>242032.38156715449</v>
      </c>
      <c r="AI74" s="346">
        <f t="shared" si="855"/>
        <v>242680.8466591599</v>
      </c>
      <c r="AJ74" s="346">
        <f t="shared" si="855"/>
        <v>243400.81694459991</v>
      </c>
      <c r="AK74" s="346">
        <f t="shared" si="855"/>
        <v>244099.59603818835</v>
      </c>
      <c r="AL74" s="346">
        <f t="shared" si="855"/>
        <v>244800.38125578151</v>
      </c>
      <c r="AM74" s="346">
        <f t="shared" si="855"/>
        <v>245503.17835675823</v>
      </c>
      <c r="AN74" s="346">
        <f t="shared" si="855"/>
        <v>246207.9931170319</v>
      </c>
      <c r="AO74" s="346">
        <f t="shared" si="855"/>
        <v>246914.831329098</v>
      </c>
      <c r="AP74" s="346">
        <f t="shared" ref="AP74:BU74" si="856">CHOOSE(Scenario,AP56,AP64,AP72)</f>
        <v>247623.69880208175</v>
      </c>
      <c r="AQ74" s="346">
        <f t="shared" si="856"/>
        <v>248334.60136178564</v>
      </c>
      <c r="AR74" s="346">
        <f t="shared" si="856"/>
        <v>249047.54485073761</v>
      </c>
      <c r="AS74" s="346">
        <f t="shared" si="856"/>
        <v>249762.53512823876</v>
      </c>
      <c r="AT74" s="346">
        <f t="shared" si="856"/>
        <v>250479.57807041178</v>
      </c>
      <c r="AU74" s="346">
        <f t="shared" si="856"/>
        <v>251150.67530784418</v>
      </c>
      <c r="AV74" s="346">
        <f t="shared" si="856"/>
        <v>251895.77334866236</v>
      </c>
      <c r="AW74" s="346">
        <f t="shared" si="856"/>
        <v>252618.94060170988</v>
      </c>
      <c r="AX74" s="346">
        <f t="shared" si="856"/>
        <v>253344.18399469781</v>
      </c>
      <c r="AY74" s="346">
        <f t="shared" si="856"/>
        <v>254071.50948801369</v>
      </c>
      <c r="AZ74" s="346">
        <f t="shared" si="856"/>
        <v>191399.30578942093</v>
      </c>
      <c r="BA74" s="346">
        <f t="shared" si="856"/>
        <v>0</v>
      </c>
      <c r="BB74" s="346">
        <f t="shared" si="856"/>
        <v>0</v>
      </c>
      <c r="BC74" s="346">
        <f t="shared" si="856"/>
        <v>0</v>
      </c>
      <c r="BD74" s="346">
        <f t="shared" si="856"/>
        <v>0</v>
      </c>
      <c r="BE74" s="346">
        <f t="shared" si="856"/>
        <v>0</v>
      </c>
      <c r="BF74" s="346">
        <f t="shared" si="856"/>
        <v>0</v>
      </c>
      <c r="BG74" s="346">
        <f t="shared" si="856"/>
        <v>0</v>
      </c>
      <c r="BH74" s="346">
        <f t="shared" si="856"/>
        <v>0</v>
      </c>
      <c r="BI74" s="346">
        <f t="shared" si="856"/>
        <v>0</v>
      </c>
      <c r="BJ74" s="346">
        <f t="shared" si="856"/>
        <v>0</v>
      </c>
      <c r="BK74" s="346">
        <f t="shared" si="856"/>
        <v>0</v>
      </c>
      <c r="BL74" s="346">
        <f t="shared" si="856"/>
        <v>0</v>
      </c>
      <c r="BM74" s="346">
        <f t="shared" si="856"/>
        <v>0</v>
      </c>
      <c r="BN74" s="346">
        <f t="shared" si="856"/>
        <v>0</v>
      </c>
      <c r="BO74" s="346">
        <f t="shared" si="856"/>
        <v>0</v>
      </c>
      <c r="BP74" s="346">
        <f t="shared" si="856"/>
        <v>0</v>
      </c>
      <c r="BQ74" s="346">
        <f t="shared" si="856"/>
        <v>0</v>
      </c>
      <c r="BR74" s="346">
        <f t="shared" si="856"/>
        <v>0</v>
      </c>
      <c r="BS74" s="346">
        <f t="shared" si="856"/>
        <v>0</v>
      </c>
      <c r="BT74" s="346">
        <f t="shared" si="856"/>
        <v>0</v>
      </c>
      <c r="BU74" s="346">
        <f t="shared" si="856"/>
        <v>0</v>
      </c>
      <c r="BV74" s="346">
        <f t="shared" ref="BV74:DA74" si="857">CHOOSE(Scenario,BV56,BV64,BV72)</f>
        <v>0</v>
      </c>
      <c r="BW74" s="346">
        <f t="shared" si="857"/>
        <v>0</v>
      </c>
      <c r="BX74" s="346">
        <f t="shared" si="857"/>
        <v>0</v>
      </c>
      <c r="BY74" s="346">
        <f t="shared" si="857"/>
        <v>0</v>
      </c>
      <c r="BZ74" s="346">
        <f t="shared" si="857"/>
        <v>0</v>
      </c>
      <c r="CA74" s="346">
        <f t="shared" si="857"/>
        <v>0</v>
      </c>
      <c r="CB74" s="346">
        <f t="shared" si="857"/>
        <v>0</v>
      </c>
      <c r="CC74" s="346">
        <f t="shared" si="857"/>
        <v>0</v>
      </c>
      <c r="CD74" s="346">
        <f t="shared" si="857"/>
        <v>0</v>
      </c>
      <c r="CE74" s="346">
        <f t="shared" si="857"/>
        <v>0</v>
      </c>
      <c r="CF74" s="346">
        <f t="shared" si="857"/>
        <v>0</v>
      </c>
      <c r="CG74" s="346">
        <f t="shared" si="857"/>
        <v>0</v>
      </c>
      <c r="CH74" s="346">
        <f t="shared" si="857"/>
        <v>0</v>
      </c>
      <c r="CI74" s="346">
        <f t="shared" si="857"/>
        <v>0</v>
      </c>
      <c r="CJ74" s="346">
        <f t="shared" si="857"/>
        <v>0</v>
      </c>
      <c r="CK74" s="346">
        <f t="shared" si="857"/>
        <v>0</v>
      </c>
      <c r="CL74" s="346">
        <f t="shared" si="857"/>
        <v>0</v>
      </c>
      <c r="CM74" s="346">
        <f t="shared" si="857"/>
        <v>0</v>
      </c>
      <c r="CN74" s="346">
        <f t="shared" si="857"/>
        <v>0</v>
      </c>
      <c r="CO74" s="346">
        <f t="shared" si="857"/>
        <v>0</v>
      </c>
      <c r="CP74" s="346">
        <f t="shared" si="857"/>
        <v>0</v>
      </c>
      <c r="CQ74" s="346">
        <f t="shared" si="857"/>
        <v>0</v>
      </c>
      <c r="CR74" s="346">
        <f t="shared" si="857"/>
        <v>0</v>
      </c>
      <c r="CS74" s="346">
        <f t="shared" si="857"/>
        <v>0</v>
      </c>
      <c r="CT74" s="346">
        <f t="shared" si="857"/>
        <v>0</v>
      </c>
      <c r="CU74" s="346">
        <f t="shared" si="857"/>
        <v>0</v>
      </c>
      <c r="CV74" s="346">
        <f t="shared" si="857"/>
        <v>0</v>
      </c>
      <c r="CW74" s="346">
        <f t="shared" si="857"/>
        <v>0</v>
      </c>
      <c r="CX74" s="346">
        <f t="shared" si="857"/>
        <v>0</v>
      </c>
      <c r="CY74" s="346">
        <f t="shared" si="857"/>
        <v>0</v>
      </c>
      <c r="CZ74" s="346">
        <f t="shared" si="857"/>
        <v>0</v>
      </c>
      <c r="DA74" s="346">
        <f t="shared" si="857"/>
        <v>0</v>
      </c>
      <c r="DB74" s="346">
        <f t="shared" ref="DB74:EB74" si="858">CHOOSE(Scenario,DB56,DB64,DB72)</f>
        <v>0</v>
      </c>
      <c r="DC74" s="346">
        <f t="shared" si="858"/>
        <v>0</v>
      </c>
      <c r="DD74" s="346">
        <f t="shared" si="858"/>
        <v>0</v>
      </c>
      <c r="DE74" s="346">
        <f t="shared" si="858"/>
        <v>0</v>
      </c>
      <c r="DF74" s="346">
        <f t="shared" si="858"/>
        <v>0</v>
      </c>
      <c r="DG74" s="346">
        <f t="shared" si="858"/>
        <v>0</v>
      </c>
      <c r="DH74" s="346">
        <f t="shared" si="858"/>
        <v>0</v>
      </c>
      <c r="DI74" s="346">
        <f t="shared" si="858"/>
        <v>0</v>
      </c>
      <c r="DJ74" s="346">
        <f t="shared" si="858"/>
        <v>0</v>
      </c>
      <c r="DK74" s="346">
        <f t="shared" si="858"/>
        <v>0</v>
      </c>
      <c r="DL74" s="346">
        <f t="shared" si="858"/>
        <v>0</v>
      </c>
      <c r="DM74" s="346">
        <f t="shared" si="858"/>
        <v>0</v>
      </c>
      <c r="DN74" s="346">
        <f t="shared" si="858"/>
        <v>0</v>
      </c>
      <c r="DO74" s="346">
        <f t="shared" si="858"/>
        <v>0</v>
      </c>
      <c r="DP74" s="346">
        <f t="shared" si="858"/>
        <v>0</v>
      </c>
      <c r="DQ74" s="346">
        <f t="shared" si="858"/>
        <v>0</v>
      </c>
      <c r="DR74" s="346">
        <f t="shared" si="858"/>
        <v>0</v>
      </c>
      <c r="DS74" s="346">
        <f t="shared" si="858"/>
        <v>0</v>
      </c>
      <c r="DT74" s="346">
        <f t="shared" si="858"/>
        <v>0</v>
      </c>
      <c r="DU74" s="346">
        <f t="shared" si="858"/>
        <v>0</v>
      </c>
      <c r="DV74" s="346">
        <f t="shared" si="858"/>
        <v>0</v>
      </c>
      <c r="DW74" s="346">
        <f t="shared" si="858"/>
        <v>0</v>
      </c>
      <c r="DX74" s="346">
        <f t="shared" si="858"/>
        <v>0</v>
      </c>
      <c r="DY74" s="346">
        <f t="shared" si="858"/>
        <v>0</v>
      </c>
      <c r="DZ74" s="346">
        <f t="shared" si="858"/>
        <v>0</v>
      </c>
      <c r="EA74" s="346">
        <f t="shared" si="858"/>
        <v>0</v>
      </c>
      <c r="EB74" s="347">
        <f t="shared" si="858"/>
        <v>0</v>
      </c>
    </row>
    <row r="75" spans="2:132" ht="14" x14ac:dyDescent="0.3">
      <c r="B75" s="73"/>
      <c r="C75" s="27"/>
      <c r="H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row>
    <row r="76" spans="2:132" ht="13" x14ac:dyDescent="0.3">
      <c r="B76" s="34"/>
      <c r="C76" s="2" t="s">
        <v>534</v>
      </c>
      <c r="D76" s="34"/>
      <c r="E76" s="34"/>
      <c r="F76" s="34"/>
      <c r="G76" s="67"/>
      <c r="H76" s="35"/>
      <c r="I76" s="34"/>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row>
    <row r="77" spans="2:132" ht="13" hidden="1" outlineLevel="1" x14ac:dyDescent="0.3">
      <c r="C77" s="340" t="s">
        <v>503</v>
      </c>
      <c r="G77" s="52"/>
      <c r="H77" s="29"/>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row>
    <row r="78" spans="2:132" hidden="1" outlineLevel="1" x14ac:dyDescent="0.25">
      <c r="C78" s="328" t="s">
        <v>565</v>
      </c>
      <c r="G78" s="52" t="s">
        <v>220</v>
      </c>
      <c r="H78" s="46">
        <f t="shared" ref="H78" si="859">SUM(J78:EB78)</f>
        <v>0</v>
      </c>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row>
    <row r="79" spans="2:132" ht="13" hidden="1" outlineLevel="1" x14ac:dyDescent="0.3">
      <c r="C79" s="330"/>
      <c r="G79" s="52"/>
      <c r="H79" s="29"/>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row>
    <row r="80" spans="2:132" ht="13" collapsed="1" x14ac:dyDescent="0.3">
      <c r="C80" s="348" t="s">
        <v>566</v>
      </c>
      <c r="D80" s="342"/>
      <c r="E80" s="342"/>
      <c r="F80" s="342"/>
      <c r="G80" s="349" t="s">
        <v>220</v>
      </c>
      <c r="H80" s="344">
        <f t="shared" ref="H80" si="860">SUM(J80:EB80)</f>
        <v>0</v>
      </c>
      <c r="I80" s="342"/>
      <c r="J80" s="345">
        <f>J78</f>
        <v>0</v>
      </c>
      <c r="K80" s="346">
        <f t="shared" ref="K80:BV80" si="861">K78</f>
        <v>0</v>
      </c>
      <c r="L80" s="346">
        <f t="shared" si="861"/>
        <v>0</v>
      </c>
      <c r="M80" s="346">
        <f t="shared" si="861"/>
        <v>0</v>
      </c>
      <c r="N80" s="346">
        <f t="shared" si="861"/>
        <v>0</v>
      </c>
      <c r="O80" s="346">
        <f t="shared" si="861"/>
        <v>0</v>
      </c>
      <c r="P80" s="346">
        <f t="shared" si="861"/>
        <v>0</v>
      </c>
      <c r="Q80" s="346">
        <f t="shared" si="861"/>
        <v>0</v>
      </c>
      <c r="R80" s="346">
        <f t="shared" si="861"/>
        <v>0</v>
      </c>
      <c r="S80" s="346">
        <f t="shared" si="861"/>
        <v>0</v>
      </c>
      <c r="T80" s="346">
        <f t="shared" si="861"/>
        <v>0</v>
      </c>
      <c r="U80" s="346">
        <f t="shared" si="861"/>
        <v>0</v>
      </c>
      <c r="V80" s="346">
        <f t="shared" si="861"/>
        <v>0</v>
      </c>
      <c r="W80" s="346">
        <f t="shared" si="861"/>
        <v>0</v>
      </c>
      <c r="X80" s="346">
        <f t="shared" si="861"/>
        <v>0</v>
      </c>
      <c r="Y80" s="346">
        <f t="shared" si="861"/>
        <v>0</v>
      </c>
      <c r="Z80" s="346">
        <f t="shared" si="861"/>
        <v>0</v>
      </c>
      <c r="AA80" s="346">
        <f t="shared" si="861"/>
        <v>0</v>
      </c>
      <c r="AB80" s="346">
        <f t="shared" si="861"/>
        <v>0</v>
      </c>
      <c r="AC80" s="346">
        <f t="shared" si="861"/>
        <v>0</v>
      </c>
      <c r="AD80" s="346">
        <f t="shared" si="861"/>
        <v>0</v>
      </c>
      <c r="AE80" s="346">
        <f t="shared" si="861"/>
        <v>0</v>
      </c>
      <c r="AF80" s="346">
        <f t="shared" si="861"/>
        <v>0</v>
      </c>
      <c r="AG80" s="346">
        <f t="shared" si="861"/>
        <v>0</v>
      </c>
      <c r="AH80" s="346">
        <f t="shared" si="861"/>
        <v>0</v>
      </c>
      <c r="AI80" s="346">
        <f t="shared" si="861"/>
        <v>0</v>
      </c>
      <c r="AJ80" s="346">
        <f t="shared" si="861"/>
        <v>0</v>
      </c>
      <c r="AK80" s="346">
        <f t="shared" si="861"/>
        <v>0</v>
      </c>
      <c r="AL80" s="346">
        <f t="shared" si="861"/>
        <v>0</v>
      </c>
      <c r="AM80" s="346">
        <f t="shared" si="861"/>
        <v>0</v>
      </c>
      <c r="AN80" s="346">
        <f t="shared" si="861"/>
        <v>0</v>
      </c>
      <c r="AO80" s="346">
        <f t="shared" si="861"/>
        <v>0</v>
      </c>
      <c r="AP80" s="346">
        <f t="shared" si="861"/>
        <v>0</v>
      </c>
      <c r="AQ80" s="346">
        <f t="shared" si="861"/>
        <v>0</v>
      </c>
      <c r="AR80" s="346">
        <f t="shared" si="861"/>
        <v>0</v>
      </c>
      <c r="AS80" s="346">
        <f t="shared" si="861"/>
        <v>0</v>
      </c>
      <c r="AT80" s="346">
        <f t="shared" si="861"/>
        <v>0</v>
      </c>
      <c r="AU80" s="346">
        <f t="shared" si="861"/>
        <v>0</v>
      </c>
      <c r="AV80" s="346">
        <f t="shared" si="861"/>
        <v>0</v>
      </c>
      <c r="AW80" s="346">
        <f t="shared" si="861"/>
        <v>0</v>
      </c>
      <c r="AX80" s="346">
        <f t="shared" si="861"/>
        <v>0</v>
      </c>
      <c r="AY80" s="346">
        <f t="shared" si="861"/>
        <v>0</v>
      </c>
      <c r="AZ80" s="346">
        <f t="shared" si="861"/>
        <v>0</v>
      </c>
      <c r="BA80" s="346">
        <f t="shared" si="861"/>
        <v>0</v>
      </c>
      <c r="BB80" s="346">
        <f t="shared" si="861"/>
        <v>0</v>
      </c>
      <c r="BC80" s="346">
        <f t="shared" si="861"/>
        <v>0</v>
      </c>
      <c r="BD80" s="346">
        <f t="shared" si="861"/>
        <v>0</v>
      </c>
      <c r="BE80" s="346">
        <f t="shared" si="861"/>
        <v>0</v>
      </c>
      <c r="BF80" s="346">
        <f t="shared" si="861"/>
        <v>0</v>
      </c>
      <c r="BG80" s="346">
        <f t="shared" si="861"/>
        <v>0</v>
      </c>
      <c r="BH80" s="346">
        <f t="shared" si="861"/>
        <v>0</v>
      </c>
      <c r="BI80" s="346">
        <f t="shared" si="861"/>
        <v>0</v>
      </c>
      <c r="BJ80" s="346">
        <f t="shared" si="861"/>
        <v>0</v>
      </c>
      <c r="BK80" s="346">
        <f t="shared" si="861"/>
        <v>0</v>
      </c>
      <c r="BL80" s="346">
        <f t="shared" si="861"/>
        <v>0</v>
      </c>
      <c r="BM80" s="346">
        <f t="shared" si="861"/>
        <v>0</v>
      </c>
      <c r="BN80" s="346">
        <f t="shared" si="861"/>
        <v>0</v>
      </c>
      <c r="BO80" s="346">
        <f t="shared" si="861"/>
        <v>0</v>
      </c>
      <c r="BP80" s="346">
        <f t="shared" si="861"/>
        <v>0</v>
      </c>
      <c r="BQ80" s="346">
        <f t="shared" si="861"/>
        <v>0</v>
      </c>
      <c r="BR80" s="346">
        <f t="shared" si="861"/>
        <v>0</v>
      </c>
      <c r="BS80" s="346">
        <f t="shared" si="861"/>
        <v>0</v>
      </c>
      <c r="BT80" s="346">
        <f t="shared" si="861"/>
        <v>0</v>
      </c>
      <c r="BU80" s="346">
        <f t="shared" si="861"/>
        <v>0</v>
      </c>
      <c r="BV80" s="346">
        <f t="shared" si="861"/>
        <v>0</v>
      </c>
      <c r="BW80" s="346">
        <f t="shared" ref="BW80:EB80" si="862">BW78</f>
        <v>0</v>
      </c>
      <c r="BX80" s="346">
        <f t="shared" si="862"/>
        <v>0</v>
      </c>
      <c r="BY80" s="346">
        <f t="shared" si="862"/>
        <v>0</v>
      </c>
      <c r="BZ80" s="346">
        <f t="shared" si="862"/>
        <v>0</v>
      </c>
      <c r="CA80" s="346">
        <f t="shared" si="862"/>
        <v>0</v>
      </c>
      <c r="CB80" s="346">
        <f t="shared" si="862"/>
        <v>0</v>
      </c>
      <c r="CC80" s="346">
        <f t="shared" si="862"/>
        <v>0</v>
      </c>
      <c r="CD80" s="346">
        <f t="shared" si="862"/>
        <v>0</v>
      </c>
      <c r="CE80" s="346">
        <f t="shared" si="862"/>
        <v>0</v>
      </c>
      <c r="CF80" s="346">
        <f t="shared" si="862"/>
        <v>0</v>
      </c>
      <c r="CG80" s="346">
        <f t="shared" si="862"/>
        <v>0</v>
      </c>
      <c r="CH80" s="346">
        <f t="shared" si="862"/>
        <v>0</v>
      </c>
      <c r="CI80" s="346">
        <f t="shared" si="862"/>
        <v>0</v>
      </c>
      <c r="CJ80" s="346">
        <f t="shared" si="862"/>
        <v>0</v>
      </c>
      <c r="CK80" s="346">
        <f t="shared" si="862"/>
        <v>0</v>
      </c>
      <c r="CL80" s="346">
        <f t="shared" si="862"/>
        <v>0</v>
      </c>
      <c r="CM80" s="346">
        <f t="shared" si="862"/>
        <v>0</v>
      </c>
      <c r="CN80" s="346">
        <f t="shared" si="862"/>
        <v>0</v>
      </c>
      <c r="CO80" s="346">
        <f t="shared" si="862"/>
        <v>0</v>
      </c>
      <c r="CP80" s="346">
        <f t="shared" si="862"/>
        <v>0</v>
      </c>
      <c r="CQ80" s="346">
        <f t="shared" si="862"/>
        <v>0</v>
      </c>
      <c r="CR80" s="346">
        <f t="shared" si="862"/>
        <v>0</v>
      </c>
      <c r="CS80" s="346">
        <f t="shared" si="862"/>
        <v>0</v>
      </c>
      <c r="CT80" s="346">
        <f t="shared" si="862"/>
        <v>0</v>
      </c>
      <c r="CU80" s="346">
        <f t="shared" si="862"/>
        <v>0</v>
      </c>
      <c r="CV80" s="346">
        <f t="shared" si="862"/>
        <v>0</v>
      </c>
      <c r="CW80" s="346">
        <f t="shared" si="862"/>
        <v>0</v>
      </c>
      <c r="CX80" s="346">
        <f t="shared" si="862"/>
        <v>0</v>
      </c>
      <c r="CY80" s="346">
        <f t="shared" si="862"/>
        <v>0</v>
      </c>
      <c r="CZ80" s="346">
        <f t="shared" si="862"/>
        <v>0</v>
      </c>
      <c r="DA80" s="346">
        <f t="shared" si="862"/>
        <v>0</v>
      </c>
      <c r="DB80" s="346">
        <f t="shared" si="862"/>
        <v>0</v>
      </c>
      <c r="DC80" s="346">
        <f t="shared" si="862"/>
        <v>0</v>
      </c>
      <c r="DD80" s="346">
        <f t="shared" si="862"/>
        <v>0</v>
      </c>
      <c r="DE80" s="346">
        <f t="shared" si="862"/>
        <v>0</v>
      </c>
      <c r="DF80" s="346">
        <f t="shared" si="862"/>
        <v>0</v>
      </c>
      <c r="DG80" s="346">
        <f t="shared" si="862"/>
        <v>0</v>
      </c>
      <c r="DH80" s="346">
        <f t="shared" si="862"/>
        <v>0</v>
      </c>
      <c r="DI80" s="346">
        <f t="shared" si="862"/>
        <v>0</v>
      </c>
      <c r="DJ80" s="346">
        <f t="shared" si="862"/>
        <v>0</v>
      </c>
      <c r="DK80" s="346">
        <f t="shared" si="862"/>
        <v>0</v>
      </c>
      <c r="DL80" s="346">
        <f t="shared" si="862"/>
        <v>0</v>
      </c>
      <c r="DM80" s="346">
        <f t="shared" si="862"/>
        <v>0</v>
      </c>
      <c r="DN80" s="346">
        <f t="shared" si="862"/>
        <v>0</v>
      </c>
      <c r="DO80" s="346">
        <f t="shared" si="862"/>
        <v>0</v>
      </c>
      <c r="DP80" s="346">
        <f t="shared" si="862"/>
        <v>0</v>
      </c>
      <c r="DQ80" s="346">
        <f t="shared" si="862"/>
        <v>0</v>
      </c>
      <c r="DR80" s="346">
        <f t="shared" si="862"/>
        <v>0</v>
      </c>
      <c r="DS80" s="346">
        <f t="shared" si="862"/>
        <v>0</v>
      </c>
      <c r="DT80" s="346">
        <f t="shared" si="862"/>
        <v>0</v>
      </c>
      <c r="DU80" s="346">
        <f t="shared" si="862"/>
        <v>0</v>
      </c>
      <c r="DV80" s="346">
        <f t="shared" si="862"/>
        <v>0</v>
      </c>
      <c r="DW80" s="346">
        <f t="shared" si="862"/>
        <v>0</v>
      </c>
      <c r="DX80" s="346">
        <f t="shared" si="862"/>
        <v>0</v>
      </c>
      <c r="DY80" s="346">
        <f t="shared" si="862"/>
        <v>0</v>
      </c>
      <c r="DZ80" s="346">
        <f t="shared" si="862"/>
        <v>0</v>
      </c>
      <c r="EA80" s="346">
        <f t="shared" si="862"/>
        <v>0</v>
      </c>
      <c r="EB80" s="347">
        <f t="shared" si="862"/>
        <v>0</v>
      </c>
    </row>
    <row r="81" spans="1:133" x14ac:dyDescent="0.25">
      <c r="G81" s="52"/>
      <c r="H81" s="29"/>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row>
    <row r="82" spans="1:133" ht="13" x14ac:dyDescent="0.3">
      <c r="B82" s="34"/>
      <c r="C82" s="2" t="s">
        <v>598</v>
      </c>
      <c r="D82" s="34"/>
      <c r="E82" s="34"/>
      <c r="F82" s="34"/>
      <c r="G82" s="67"/>
      <c r="H82" s="35"/>
      <c r="I82" s="34"/>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row>
    <row r="83" spans="1:133" ht="13" x14ac:dyDescent="0.25">
      <c r="A83" s="59">
        <f>IF(ROUND(SUM(H24,H45,H56,H78)-H83,2)=0,0,1)</f>
        <v>0</v>
      </c>
      <c r="C83" s="311" t="s">
        <v>500</v>
      </c>
      <c r="G83" s="52" t="s">
        <v>220</v>
      </c>
      <c r="H83" s="66">
        <f t="shared" ref="H83:H85" si="863">SUM(J83:EB83)</f>
        <v>5845248.6744933333</v>
      </c>
      <c r="J83" s="82">
        <f>SUM(J24,J45,J56,J78)</f>
        <v>0</v>
      </c>
      <c r="K83" s="82">
        <f t="shared" ref="K83:BV83" si="864">SUM(K24,K45,K56,K78)</f>
        <v>0</v>
      </c>
      <c r="L83" s="82">
        <f t="shared" si="864"/>
        <v>0</v>
      </c>
      <c r="M83" s="82">
        <f t="shared" si="864"/>
        <v>0</v>
      </c>
      <c r="N83" s="82">
        <f t="shared" si="864"/>
        <v>0</v>
      </c>
      <c r="O83" s="82">
        <f t="shared" si="864"/>
        <v>0</v>
      </c>
      <c r="P83" s="82">
        <f t="shared" si="864"/>
        <v>0</v>
      </c>
      <c r="Q83" s="82">
        <f t="shared" si="864"/>
        <v>0</v>
      </c>
      <c r="R83" s="82">
        <f t="shared" si="864"/>
        <v>0</v>
      </c>
      <c r="S83" s="82">
        <f t="shared" si="864"/>
        <v>0</v>
      </c>
      <c r="T83" s="82">
        <f t="shared" si="864"/>
        <v>0</v>
      </c>
      <c r="U83" s="82">
        <f t="shared" si="864"/>
        <v>0</v>
      </c>
      <c r="V83" s="82">
        <f t="shared" si="864"/>
        <v>0</v>
      </c>
      <c r="W83" s="82">
        <f t="shared" si="864"/>
        <v>0</v>
      </c>
      <c r="X83" s="82">
        <f t="shared" si="864"/>
        <v>0</v>
      </c>
      <c r="Y83" s="82">
        <f t="shared" si="864"/>
        <v>0</v>
      </c>
      <c r="Z83" s="82">
        <f t="shared" si="864"/>
        <v>0</v>
      </c>
      <c r="AA83" s="82">
        <f t="shared" si="864"/>
        <v>0</v>
      </c>
      <c r="AB83" s="82">
        <f t="shared" si="864"/>
        <v>0</v>
      </c>
      <c r="AC83" s="82">
        <f t="shared" si="864"/>
        <v>0</v>
      </c>
      <c r="AD83" s="82">
        <f t="shared" si="864"/>
        <v>0</v>
      </c>
      <c r="AE83" s="82">
        <f t="shared" si="864"/>
        <v>0</v>
      </c>
      <c r="AF83" s="82">
        <f t="shared" si="864"/>
        <v>0</v>
      </c>
      <c r="AG83" s="82">
        <f t="shared" si="864"/>
        <v>0</v>
      </c>
      <c r="AH83" s="82">
        <f t="shared" si="864"/>
        <v>303894.20223874325</v>
      </c>
      <c r="AI83" s="82">
        <f t="shared" si="864"/>
        <v>304708.41057127569</v>
      </c>
      <c r="AJ83" s="82">
        <f t="shared" si="864"/>
        <v>305612.40033542505</v>
      </c>
      <c r="AK83" s="82">
        <f t="shared" si="864"/>
        <v>306489.78258408193</v>
      </c>
      <c r="AL83" s="82">
        <f t="shared" si="864"/>
        <v>307369.68370831269</v>
      </c>
      <c r="AM83" s="82">
        <f t="shared" si="864"/>
        <v>308252.11093955388</v>
      </c>
      <c r="AN83" s="82">
        <f t="shared" si="864"/>
        <v>309137.07153000293</v>
      </c>
      <c r="AO83" s="82">
        <f t="shared" si="864"/>
        <v>310024.57275267749</v>
      </c>
      <c r="AP83" s="82">
        <f t="shared" si="864"/>
        <v>310914.62190147548</v>
      </c>
      <c r="AQ83" s="82">
        <f t="shared" si="864"/>
        <v>311807.22629123461</v>
      </c>
      <c r="AR83" s="82">
        <f t="shared" si="864"/>
        <v>312702.39325779292</v>
      </c>
      <c r="AS83" s="82">
        <f t="shared" si="864"/>
        <v>313600.13015804888</v>
      </c>
      <c r="AT83" s="82">
        <f t="shared" si="864"/>
        <v>314500.44437002193</v>
      </c>
      <c r="AU83" s="82">
        <f t="shared" si="864"/>
        <v>315343.06946949672</v>
      </c>
      <c r="AV83" s="82">
        <f t="shared" si="864"/>
        <v>316278.60947136738</v>
      </c>
      <c r="AW83" s="82">
        <f t="shared" si="864"/>
        <v>317186.61332617007</v>
      </c>
      <c r="AX83" s="82">
        <f t="shared" si="864"/>
        <v>318097.2239680764</v>
      </c>
      <c r="AY83" s="82">
        <f t="shared" si="864"/>
        <v>319010.4488809082</v>
      </c>
      <c r="AZ83" s="82">
        <f t="shared" si="864"/>
        <v>240319.65873866671</v>
      </c>
      <c r="BA83" s="82">
        <f t="shared" si="864"/>
        <v>0</v>
      </c>
      <c r="BB83" s="82">
        <f t="shared" si="864"/>
        <v>0</v>
      </c>
      <c r="BC83" s="82">
        <f t="shared" si="864"/>
        <v>0</v>
      </c>
      <c r="BD83" s="82">
        <f t="shared" si="864"/>
        <v>0</v>
      </c>
      <c r="BE83" s="82">
        <f t="shared" si="864"/>
        <v>0</v>
      </c>
      <c r="BF83" s="82">
        <f t="shared" si="864"/>
        <v>0</v>
      </c>
      <c r="BG83" s="82">
        <f t="shared" si="864"/>
        <v>0</v>
      </c>
      <c r="BH83" s="82">
        <f t="shared" si="864"/>
        <v>0</v>
      </c>
      <c r="BI83" s="82">
        <f t="shared" si="864"/>
        <v>0</v>
      </c>
      <c r="BJ83" s="82">
        <f t="shared" si="864"/>
        <v>0</v>
      </c>
      <c r="BK83" s="82">
        <f t="shared" si="864"/>
        <v>0</v>
      </c>
      <c r="BL83" s="82">
        <f t="shared" si="864"/>
        <v>0</v>
      </c>
      <c r="BM83" s="82">
        <f t="shared" si="864"/>
        <v>0</v>
      </c>
      <c r="BN83" s="82">
        <f t="shared" si="864"/>
        <v>0</v>
      </c>
      <c r="BO83" s="82">
        <f t="shared" si="864"/>
        <v>0</v>
      </c>
      <c r="BP83" s="82">
        <f t="shared" si="864"/>
        <v>0</v>
      </c>
      <c r="BQ83" s="82">
        <f t="shared" si="864"/>
        <v>0</v>
      </c>
      <c r="BR83" s="82">
        <f t="shared" si="864"/>
        <v>0</v>
      </c>
      <c r="BS83" s="82">
        <f t="shared" si="864"/>
        <v>0</v>
      </c>
      <c r="BT83" s="82">
        <f t="shared" si="864"/>
        <v>0</v>
      </c>
      <c r="BU83" s="82">
        <f t="shared" si="864"/>
        <v>0</v>
      </c>
      <c r="BV83" s="82">
        <f t="shared" si="864"/>
        <v>0</v>
      </c>
      <c r="BW83" s="82">
        <f t="shared" ref="BW83:EB83" si="865">SUM(BW24,BW45,BW56,BW78)</f>
        <v>0</v>
      </c>
      <c r="BX83" s="82">
        <f t="shared" si="865"/>
        <v>0</v>
      </c>
      <c r="BY83" s="82">
        <f t="shared" si="865"/>
        <v>0</v>
      </c>
      <c r="BZ83" s="82">
        <f t="shared" si="865"/>
        <v>0</v>
      </c>
      <c r="CA83" s="82">
        <f t="shared" si="865"/>
        <v>0</v>
      </c>
      <c r="CB83" s="82">
        <f t="shared" si="865"/>
        <v>0</v>
      </c>
      <c r="CC83" s="82">
        <f t="shared" si="865"/>
        <v>0</v>
      </c>
      <c r="CD83" s="82">
        <f t="shared" si="865"/>
        <v>0</v>
      </c>
      <c r="CE83" s="82">
        <f t="shared" si="865"/>
        <v>0</v>
      </c>
      <c r="CF83" s="82">
        <f t="shared" si="865"/>
        <v>0</v>
      </c>
      <c r="CG83" s="82">
        <f t="shared" si="865"/>
        <v>0</v>
      </c>
      <c r="CH83" s="82">
        <f t="shared" si="865"/>
        <v>0</v>
      </c>
      <c r="CI83" s="82">
        <f t="shared" si="865"/>
        <v>0</v>
      </c>
      <c r="CJ83" s="82">
        <f t="shared" si="865"/>
        <v>0</v>
      </c>
      <c r="CK83" s="82">
        <f t="shared" si="865"/>
        <v>0</v>
      </c>
      <c r="CL83" s="82">
        <f t="shared" si="865"/>
        <v>0</v>
      </c>
      <c r="CM83" s="82">
        <f t="shared" si="865"/>
        <v>0</v>
      </c>
      <c r="CN83" s="82">
        <f t="shared" si="865"/>
        <v>0</v>
      </c>
      <c r="CO83" s="82">
        <f t="shared" si="865"/>
        <v>0</v>
      </c>
      <c r="CP83" s="82">
        <f t="shared" si="865"/>
        <v>0</v>
      </c>
      <c r="CQ83" s="82">
        <f t="shared" si="865"/>
        <v>0</v>
      </c>
      <c r="CR83" s="82">
        <f t="shared" si="865"/>
        <v>0</v>
      </c>
      <c r="CS83" s="82">
        <f t="shared" si="865"/>
        <v>0</v>
      </c>
      <c r="CT83" s="82">
        <f t="shared" si="865"/>
        <v>0</v>
      </c>
      <c r="CU83" s="82">
        <f t="shared" si="865"/>
        <v>0</v>
      </c>
      <c r="CV83" s="82">
        <f t="shared" si="865"/>
        <v>0</v>
      </c>
      <c r="CW83" s="82">
        <f t="shared" si="865"/>
        <v>0</v>
      </c>
      <c r="CX83" s="82">
        <f t="shared" si="865"/>
        <v>0</v>
      </c>
      <c r="CY83" s="82">
        <f t="shared" si="865"/>
        <v>0</v>
      </c>
      <c r="CZ83" s="82">
        <f t="shared" si="865"/>
        <v>0</v>
      </c>
      <c r="DA83" s="82">
        <f t="shared" si="865"/>
        <v>0</v>
      </c>
      <c r="DB83" s="82">
        <f t="shared" si="865"/>
        <v>0</v>
      </c>
      <c r="DC83" s="82">
        <f t="shared" si="865"/>
        <v>0</v>
      </c>
      <c r="DD83" s="82">
        <f t="shared" si="865"/>
        <v>0</v>
      </c>
      <c r="DE83" s="82">
        <f t="shared" si="865"/>
        <v>0</v>
      </c>
      <c r="DF83" s="82">
        <f t="shared" si="865"/>
        <v>0</v>
      </c>
      <c r="DG83" s="82">
        <f t="shared" si="865"/>
        <v>0</v>
      </c>
      <c r="DH83" s="82">
        <f t="shared" si="865"/>
        <v>0</v>
      </c>
      <c r="DI83" s="82">
        <f t="shared" si="865"/>
        <v>0</v>
      </c>
      <c r="DJ83" s="82">
        <f t="shared" si="865"/>
        <v>0</v>
      </c>
      <c r="DK83" s="82">
        <f t="shared" si="865"/>
        <v>0</v>
      </c>
      <c r="DL83" s="82">
        <f t="shared" si="865"/>
        <v>0</v>
      </c>
      <c r="DM83" s="82">
        <f t="shared" si="865"/>
        <v>0</v>
      </c>
      <c r="DN83" s="82">
        <f t="shared" si="865"/>
        <v>0</v>
      </c>
      <c r="DO83" s="82">
        <f t="shared" si="865"/>
        <v>0</v>
      </c>
      <c r="DP83" s="82">
        <f t="shared" si="865"/>
        <v>0</v>
      </c>
      <c r="DQ83" s="82">
        <f t="shared" si="865"/>
        <v>0</v>
      </c>
      <c r="DR83" s="82">
        <f t="shared" si="865"/>
        <v>0</v>
      </c>
      <c r="DS83" s="82">
        <f t="shared" si="865"/>
        <v>0</v>
      </c>
      <c r="DT83" s="82">
        <f t="shared" si="865"/>
        <v>0</v>
      </c>
      <c r="DU83" s="82">
        <f t="shared" si="865"/>
        <v>0</v>
      </c>
      <c r="DV83" s="82">
        <f t="shared" si="865"/>
        <v>0</v>
      </c>
      <c r="DW83" s="82">
        <f t="shared" si="865"/>
        <v>0</v>
      </c>
      <c r="DX83" s="82">
        <f t="shared" si="865"/>
        <v>0</v>
      </c>
      <c r="DY83" s="82">
        <f t="shared" si="865"/>
        <v>0</v>
      </c>
      <c r="DZ83" s="82">
        <f t="shared" si="865"/>
        <v>0</v>
      </c>
      <c r="EA83" s="82">
        <f t="shared" si="865"/>
        <v>0</v>
      </c>
      <c r="EB83" s="82">
        <f t="shared" si="865"/>
        <v>0</v>
      </c>
    </row>
    <row r="84" spans="1:133" ht="13" x14ac:dyDescent="0.25">
      <c r="A84" s="59">
        <f>IF(ROUND(SUM(H36,H45,H64,H78)-H84,2)=0,0,1)</f>
        <v>0</v>
      </c>
      <c r="C84" s="311" t="s">
        <v>502</v>
      </c>
      <c r="G84" s="52" t="s">
        <v>220</v>
      </c>
      <c r="H84" s="46">
        <f t="shared" si="863"/>
        <v>5756151.161896823</v>
      </c>
      <c r="J84" s="82">
        <f>SUM(J36,J45,J64,J78)</f>
        <v>572257.4375</v>
      </c>
      <c r="K84" s="82">
        <f t="shared" ref="K84:BV84" si="866">SUM(K36,K45,K64,K78)</f>
        <v>0</v>
      </c>
      <c r="L84" s="82">
        <f t="shared" si="866"/>
        <v>0</v>
      </c>
      <c r="M84" s="82">
        <f t="shared" si="866"/>
        <v>0</v>
      </c>
      <c r="N84" s="82">
        <f t="shared" si="866"/>
        <v>0</v>
      </c>
      <c r="O84" s="82">
        <f t="shared" si="866"/>
        <v>0</v>
      </c>
      <c r="P84" s="82">
        <f t="shared" si="866"/>
        <v>0</v>
      </c>
      <c r="Q84" s="82">
        <f t="shared" si="866"/>
        <v>0</v>
      </c>
      <c r="R84" s="82">
        <f t="shared" si="866"/>
        <v>0</v>
      </c>
      <c r="S84" s="82">
        <f t="shared" si="866"/>
        <v>0</v>
      </c>
      <c r="T84" s="82">
        <f t="shared" si="866"/>
        <v>0</v>
      </c>
      <c r="U84" s="82">
        <f t="shared" si="866"/>
        <v>0</v>
      </c>
      <c r="V84" s="82">
        <f t="shared" si="866"/>
        <v>528525.35238544701</v>
      </c>
      <c r="W84" s="82">
        <f t="shared" si="866"/>
        <v>0</v>
      </c>
      <c r="X84" s="82">
        <f t="shared" si="866"/>
        <v>0</v>
      </c>
      <c r="Y84" s="82">
        <f t="shared" si="866"/>
        <v>0</v>
      </c>
      <c r="Z84" s="82">
        <f t="shared" si="866"/>
        <v>0</v>
      </c>
      <c r="AA84" s="82">
        <f t="shared" si="866"/>
        <v>0</v>
      </c>
      <c r="AB84" s="82">
        <f t="shared" si="866"/>
        <v>0</v>
      </c>
      <c r="AC84" s="82">
        <f t="shared" si="866"/>
        <v>0</v>
      </c>
      <c r="AD84" s="82">
        <f t="shared" si="866"/>
        <v>0</v>
      </c>
      <c r="AE84" s="82">
        <f t="shared" si="866"/>
        <v>0</v>
      </c>
      <c r="AF84" s="82">
        <f t="shared" si="866"/>
        <v>0</v>
      </c>
      <c r="AG84" s="82">
        <f t="shared" si="866"/>
        <v>0</v>
      </c>
      <c r="AH84" s="82">
        <f>SUM(AH36,AH45,AH64,AH78)</f>
        <v>242032.38156715449</v>
      </c>
      <c r="AI84" s="82">
        <f t="shared" si="866"/>
        <v>242680.8466591599</v>
      </c>
      <c r="AJ84" s="82">
        <f t="shared" si="866"/>
        <v>243400.81694459991</v>
      </c>
      <c r="AK84" s="82">
        <f t="shared" si="866"/>
        <v>244099.59603818835</v>
      </c>
      <c r="AL84" s="82">
        <f t="shared" si="866"/>
        <v>244800.38125578151</v>
      </c>
      <c r="AM84" s="82">
        <f t="shared" si="866"/>
        <v>245503.17835675823</v>
      </c>
      <c r="AN84" s="82">
        <f t="shared" si="866"/>
        <v>246207.9931170319</v>
      </c>
      <c r="AO84" s="82">
        <f t="shared" si="866"/>
        <v>246914.831329098</v>
      </c>
      <c r="AP84" s="82">
        <f t="shared" si="866"/>
        <v>247623.69880208175</v>
      </c>
      <c r="AQ84" s="82">
        <f t="shared" si="866"/>
        <v>248334.60136178564</v>
      </c>
      <c r="AR84" s="82">
        <f t="shared" si="866"/>
        <v>249047.54485073761</v>
      </c>
      <c r="AS84" s="82">
        <f t="shared" si="866"/>
        <v>249762.53512823876</v>
      </c>
      <c r="AT84" s="82">
        <f t="shared" si="866"/>
        <v>250479.57807041178</v>
      </c>
      <c r="AU84" s="82">
        <f t="shared" si="866"/>
        <v>251150.67530784418</v>
      </c>
      <c r="AV84" s="82">
        <f t="shared" si="866"/>
        <v>251895.77334866236</v>
      </c>
      <c r="AW84" s="82">
        <f t="shared" si="866"/>
        <v>252618.94060170988</v>
      </c>
      <c r="AX84" s="82">
        <f t="shared" si="866"/>
        <v>253344.18399469781</v>
      </c>
      <c r="AY84" s="82">
        <f t="shared" si="866"/>
        <v>254071.50948801369</v>
      </c>
      <c r="AZ84" s="82">
        <f t="shared" si="866"/>
        <v>191399.30578942093</v>
      </c>
      <c r="BA84" s="82">
        <f t="shared" si="866"/>
        <v>0</v>
      </c>
      <c r="BB84" s="82">
        <f t="shared" si="866"/>
        <v>0</v>
      </c>
      <c r="BC84" s="82">
        <f t="shared" si="866"/>
        <v>0</v>
      </c>
      <c r="BD84" s="82">
        <f t="shared" si="866"/>
        <v>0</v>
      </c>
      <c r="BE84" s="82">
        <f t="shared" si="866"/>
        <v>0</v>
      </c>
      <c r="BF84" s="82">
        <f t="shared" si="866"/>
        <v>0</v>
      </c>
      <c r="BG84" s="82">
        <f t="shared" si="866"/>
        <v>0</v>
      </c>
      <c r="BH84" s="82">
        <f t="shared" si="866"/>
        <v>0</v>
      </c>
      <c r="BI84" s="82">
        <f t="shared" si="866"/>
        <v>0</v>
      </c>
      <c r="BJ84" s="82">
        <f t="shared" si="866"/>
        <v>0</v>
      </c>
      <c r="BK84" s="82">
        <f t="shared" si="866"/>
        <v>0</v>
      </c>
      <c r="BL84" s="82">
        <f t="shared" si="866"/>
        <v>0</v>
      </c>
      <c r="BM84" s="82">
        <f t="shared" si="866"/>
        <v>0</v>
      </c>
      <c r="BN84" s="82">
        <f t="shared" si="866"/>
        <v>0</v>
      </c>
      <c r="BO84" s="82">
        <f t="shared" si="866"/>
        <v>0</v>
      </c>
      <c r="BP84" s="82">
        <f t="shared" si="866"/>
        <v>0</v>
      </c>
      <c r="BQ84" s="82">
        <f t="shared" si="866"/>
        <v>0</v>
      </c>
      <c r="BR84" s="82">
        <f t="shared" si="866"/>
        <v>0</v>
      </c>
      <c r="BS84" s="82">
        <f t="shared" si="866"/>
        <v>0</v>
      </c>
      <c r="BT84" s="82">
        <f t="shared" si="866"/>
        <v>0</v>
      </c>
      <c r="BU84" s="82">
        <f t="shared" si="866"/>
        <v>0</v>
      </c>
      <c r="BV84" s="82">
        <f t="shared" si="866"/>
        <v>0</v>
      </c>
      <c r="BW84" s="82">
        <f t="shared" ref="BW84:EB84" si="867">SUM(BW36,BW45,BW64,BW78)</f>
        <v>0</v>
      </c>
      <c r="BX84" s="82">
        <f t="shared" si="867"/>
        <v>0</v>
      </c>
      <c r="BY84" s="82">
        <f t="shared" si="867"/>
        <v>0</v>
      </c>
      <c r="BZ84" s="82">
        <f t="shared" si="867"/>
        <v>0</v>
      </c>
      <c r="CA84" s="82">
        <f t="shared" si="867"/>
        <v>0</v>
      </c>
      <c r="CB84" s="82">
        <f t="shared" si="867"/>
        <v>0</v>
      </c>
      <c r="CC84" s="82">
        <f t="shared" si="867"/>
        <v>0</v>
      </c>
      <c r="CD84" s="82">
        <f t="shared" si="867"/>
        <v>0</v>
      </c>
      <c r="CE84" s="82">
        <f t="shared" si="867"/>
        <v>0</v>
      </c>
      <c r="CF84" s="82">
        <f t="shared" si="867"/>
        <v>0</v>
      </c>
      <c r="CG84" s="82">
        <f t="shared" si="867"/>
        <v>0</v>
      </c>
      <c r="CH84" s="82">
        <f t="shared" si="867"/>
        <v>0</v>
      </c>
      <c r="CI84" s="82">
        <f t="shared" si="867"/>
        <v>0</v>
      </c>
      <c r="CJ84" s="82">
        <f t="shared" si="867"/>
        <v>0</v>
      </c>
      <c r="CK84" s="82">
        <f t="shared" si="867"/>
        <v>0</v>
      </c>
      <c r="CL84" s="82">
        <f t="shared" si="867"/>
        <v>0</v>
      </c>
      <c r="CM84" s="82">
        <f t="shared" si="867"/>
        <v>0</v>
      </c>
      <c r="CN84" s="82">
        <f t="shared" si="867"/>
        <v>0</v>
      </c>
      <c r="CO84" s="82">
        <f t="shared" si="867"/>
        <v>0</v>
      </c>
      <c r="CP84" s="82">
        <f t="shared" si="867"/>
        <v>0</v>
      </c>
      <c r="CQ84" s="82">
        <f t="shared" si="867"/>
        <v>0</v>
      </c>
      <c r="CR84" s="82">
        <f t="shared" si="867"/>
        <v>0</v>
      </c>
      <c r="CS84" s="82">
        <f t="shared" si="867"/>
        <v>0</v>
      </c>
      <c r="CT84" s="82">
        <f t="shared" si="867"/>
        <v>0</v>
      </c>
      <c r="CU84" s="82">
        <f t="shared" si="867"/>
        <v>0</v>
      </c>
      <c r="CV84" s="82">
        <f t="shared" si="867"/>
        <v>0</v>
      </c>
      <c r="CW84" s="82">
        <f t="shared" si="867"/>
        <v>0</v>
      </c>
      <c r="CX84" s="82">
        <f t="shared" si="867"/>
        <v>0</v>
      </c>
      <c r="CY84" s="82">
        <f t="shared" si="867"/>
        <v>0</v>
      </c>
      <c r="CZ84" s="82">
        <f t="shared" si="867"/>
        <v>0</v>
      </c>
      <c r="DA84" s="82">
        <f t="shared" si="867"/>
        <v>0</v>
      </c>
      <c r="DB84" s="82">
        <f t="shared" si="867"/>
        <v>0</v>
      </c>
      <c r="DC84" s="82">
        <f t="shared" si="867"/>
        <v>0</v>
      </c>
      <c r="DD84" s="82">
        <f t="shared" si="867"/>
        <v>0</v>
      </c>
      <c r="DE84" s="82">
        <f t="shared" si="867"/>
        <v>0</v>
      </c>
      <c r="DF84" s="82">
        <f t="shared" si="867"/>
        <v>0</v>
      </c>
      <c r="DG84" s="82">
        <f t="shared" si="867"/>
        <v>0</v>
      </c>
      <c r="DH84" s="82">
        <f t="shared" si="867"/>
        <v>0</v>
      </c>
      <c r="DI84" s="82">
        <f t="shared" si="867"/>
        <v>0</v>
      </c>
      <c r="DJ84" s="82">
        <f t="shared" si="867"/>
        <v>0</v>
      </c>
      <c r="DK84" s="82">
        <f t="shared" si="867"/>
        <v>0</v>
      </c>
      <c r="DL84" s="82">
        <f t="shared" si="867"/>
        <v>0</v>
      </c>
      <c r="DM84" s="82">
        <f t="shared" si="867"/>
        <v>0</v>
      </c>
      <c r="DN84" s="82">
        <f t="shared" si="867"/>
        <v>0</v>
      </c>
      <c r="DO84" s="82">
        <f t="shared" si="867"/>
        <v>0</v>
      </c>
      <c r="DP84" s="82">
        <f t="shared" si="867"/>
        <v>0</v>
      </c>
      <c r="DQ84" s="82">
        <f t="shared" si="867"/>
        <v>0</v>
      </c>
      <c r="DR84" s="82">
        <f t="shared" si="867"/>
        <v>0</v>
      </c>
      <c r="DS84" s="82">
        <f t="shared" si="867"/>
        <v>0</v>
      </c>
      <c r="DT84" s="82">
        <f t="shared" si="867"/>
        <v>0</v>
      </c>
      <c r="DU84" s="82">
        <f t="shared" si="867"/>
        <v>0</v>
      </c>
      <c r="DV84" s="82">
        <f t="shared" si="867"/>
        <v>0</v>
      </c>
      <c r="DW84" s="82">
        <f t="shared" si="867"/>
        <v>0</v>
      </c>
      <c r="DX84" s="82">
        <f t="shared" si="867"/>
        <v>0</v>
      </c>
      <c r="DY84" s="82">
        <f t="shared" si="867"/>
        <v>0</v>
      </c>
      <c r="DZ84" s="82">
        <f t="shared" si="867"/>
        <v>0</v>
      </c>
      <c r="EA84" s="82">
        <f t="shared" si="867"/>
        <v>0</v>
      </c>
      <c r="EB84" s="82">
        <f t="shared" si="867"/>
        <v>0</v>
      </c>
    </row>
    <row r="85" spans="1:133" ht="13" x14ac:dyDescent="0.25">
      <c r="A85" s="59">
        <f>IF(ROUND(SUM(H39,H45,H72,H78)-H85,2)=0,0,1)</f>
        <v>0</v>
      </c>
      <c r="C85" s="311" t="s">
        <v>504</v>
      </c>
      <c r="G85" s="52" t="s">
        <v>220</v>
      </c>
      <c r="H85" s="46">
        <f t="shared" si="863"/>
        <v>5845248.6744933333</v>
      </c>
      <c r="J85" s="82">
        <f>SUM(J39,J45,J72,J78)</f>
        <v>0</v>
      </c>
      <c r="K85" s="82">
        <f t="shared" ref="K85:BV85" si="868">SUM(K39,K45,K72,K78)</f>
        <v>0</v>
      </c>
      <c r="L85" s="82">
        <f t="shared" si="868"/>
        <v>0</v>
      </c>
      <c r="M85" s="82">
        <f t="shared" si="868"/>
        <v>0</v>
      </c>
      <c r="N85" s="82">
        <f t="shared" si="868"/>
        <v>0</v>
      </c>
      <c r="O85" s="82">
        <f t="shared" si="868"/>
        <v>0</v>
      </c>
      <c r="P85" s="82">
        <f t="shared" si="868"/>
        <v>0</v>
      </c>
      <c r="Q85" s="82">
        <f t="shared" si="868"/>
        <v>0</v>
      </c>
      <c r="R85" s="82">
        <f t="shared" si="868"/>
        <v>0</v>
      </c>
      <c r="S85" s="82">
        <f t="shared" si="868"/>
        <v>0</v>
      </c>
      <c r="T85" s="82">
        <f t="shared" si="868"/>
        <v>0</v>
      </c>
      <c r="U85" s="82">
        <f t="shared" si="868"/>
        <v>0</v>
      </c>
      <c r="V85" s="82">
        <f t="shared" si="868"/>
        <v>0</v>
      </c>
      <c r="W85" s="82">
        <f t="shared" si="868"/>
        <v>0</v>
      </c>
      <c r="X85" s="82">
        <f t="shared" si="868"/>
        <v>0</v>
      </c>
      <c r="Y85" s="82">
        <f t="shared" si="868"/>
        <v>0</v>
      </c>
      <c r="Z85" s="82">
        <f t="shared" si="868"/>
        <v>0</v>
      </c>
      <c r="AA85" s="82">
        <f t="shared" si="868"/>
        <v>0</v>
      </c>
      <c r="AB85" s="82">
        <f t="shared" si="868"/>
        <v>0</v>
      </c>
      <c r="AC85" s="82">
        <f t="shared" si="868"/>
        <v>0</v>
      </c>
      <c r="AD85" s="82">
        <f t="shared" si="868"/>
        <v>0</v>
      </c>
      <c r="AE85" s="82">
        <f t="shared" si="868"/>
        <v>0</v>
      </c>
      <c r="AF85" s="82">
        <f t="shared" si="868"/>
        <v>0</v>
      </c>
      <c r="AG85" s="82">
        <f t="shared" si="868"/>
        <v>0</v>
      </c>
      <c r="AH85" s="82">
        <f t="shared" si="868"/>
        <v>303894.20223874325</v>
      </c>
      <c r="AI85" s="82">
        <f t="shared" si="868"/>
        <v>304708.41057127569</v>
      </c>
      <c r="AJ85" s="82">
        <f t="shared" si="868"/>
        <v>305612.40033542505</v>
      </c>
      <c r="AK85" s="82">
        <f t="shared" si="868"/>
        <v>306489.78258408193</v>
      </c>
      <c r="AL85" s="82">
        <f t="shared" si="868"/>
        <v>307369.68370831269</v>
      </c>
      <c r="AM85" s="82">
        <f t="shared" si="868"/>
        <v>308252.11093955388</v>
      </c>
      <c r="AN85" s="82">
        <f t="shared" si="868"/>
        <v>309137.07153000293</v>
      </c>
      <c r="AO85" s="82">
        <f t="shared" si="868"/>
        <v>310024.57275267749</v>
      </c>
      <c r="AP85" s="82">
        <f t="shared" si="868"/>
        <v>310914.62190147548</v>
      </c>
      <c r="AQ85" s="82">
        <f t="shared" si="868"/>
        <v>311807.22629123461</v>
      </c>
      <c r="AR85" s="82">
        <f t="shared" si="868"/>
        <v>312702.39325779292</v>
      </c>
      <c r="AS85" s="82">
        <f t="shared" si="868"/>
        <v>313600.13015804888</v>
      </c>
      <c r="AT85" s="82">
        <f t="shared" si="868"/>
        <v>314500.44437002193</v>
      </c>
      <c r="AU85" s="82">
        <f t="shared" si="868"/>
        <v>315343.06946949672</v>
      </c>
      <c r="AV85" s="82">
        <f t="shared" si="868"/>
        <v>316278.60947136738</v>
      </c>
      <c r="AW85" s="82">
        <f t="shared" si="868"/>
        <v>317186.61332617007</v>
      </c>
      <c r="AX85" s="82">
        <f t="shared" si="868"/>
        <v>318097.2239680764</v>
      </c>
      <c r="AY85" s="82">
        <f t="shared" si="868"/>
        <v>319010.4488809082</v>
      </c>
      <c r="AZ85" s="82">
        <f t="shared" si="868"/>
        <v>240319.65873866671</v>
      </c>
      <c r="BA85" s="82">
        <f t="shared" si="868"/>
        <v>0</v>
      </c>
      <c r="BB85" s="82">
        <f t="shared" si="868"/>
        <v>0</v>
      </c>
      <c r="BC85" s="82">
        <f t="shared" si="868"/>
        <v>0</v>
      </c>
      <c r="BD85" s="82">
        <f t="shared" si="868"/>
        <v>0</v>
      </c>
      <c r="BE85" s="82">
        <f t="shared" si="868"/>
        <v>0</v>
      </c>
      <c r="BF85" s="82">
        <f t="shared" si="868"/>
        <v>0</v>
      </c>
      <c r="BG85" s="82">
        <f t="shared" si="868"/>
        <v>0</v>
      </c>
      <c r="BH85" s="82">
        <f t="shared" si="868"/>
        <v>0</v>
      </c>
      <c r="BI85" s="82">
        <f t="shared" si="868"/>
        <v>0</v>
      </c>
      <c r="BJ85" s="82">
        <f t="shared" si="868"/>
        <v>0</v>
      </c>
      <c r="BK85" s="82">
        <f t="shared" si="868"/>
        <v>0</v>
      </c>
      <c r="BL85" s="82">
        <f t="shared" si="868"/>
        <v>0</v>
      </c>
      <c r="BM85" s="82">
        <f t="shared" si="868"/>
        <v>0</v>
      </c>
      <c r="BN85" s="82">
        <f t="shared" si="868"/>
        <v>0</v>
      </c>
      <c r="BO85" s="82">
        <f t="shared" si="868"/>
        <v>0</v>
      </c>
      <c r="BP85" s="82">
        <f t="shared" si="868"/>
        <v>0</v>
      </c>
      <c r="BQ85" s="82">
        <f t="shared" si="868"/>
        <v>0</v>
      </c>
      <c r="BR85" s="82">
        <f t="shared" si="868"/>
        <v>0</v>
      </c>
      <c r="BS85" s="82">
        <f t="shared" si="868"/>
        <v>0</v>
      </c>
      <c r="BT85" s="82">
        <f t="shared" si="868"/>
        <v>0</v>
      </c>
      <c r="BU85" s="82">
        <f t="shared" si="868"/>
        <v>0</v>
      </c>
      <c r="BV85" s="82">
        <f t="shared" si="868"/>
        <v>0</v>
      </c>
      <c r="BW85" s="82">
        <f t="shared" ref="BW85:EB85" si="869">SUM(BW39,BW45,BW72,BW78)</f>
        <v>0</v>
      </c>
      <c r="BX85" s="82">
        <f t="shared" si="869"/>
        <v>0</v>
      </c>
      <c r="BY85" s="82">
        <f t="shared" si="869"/>
        <v>0</v>
      </c>
      <c r="BZ85" s="82">
        <f t="shared" si="869"/>
        <v>0</v>
      </c>
      <c r="CA85" s="82">
        <f t="shared" si="869"/>
        <v>0</v>
      </c>
      <c r="CB85" s="82">
        <f t="shared" si="869"/>
        <v>0</v>
      </c>
      <c r="CC85" s="82">
        <f t="shared" si="869"/>
        <v>0</v>
      </c>
      <c r="CD85" s="82">
        <f t="shared" si="869"/>
        <v>0</v>
      </c>
      <c r="CE85" s="82">
        <f t="shared" si="869"/>
        <v>0</v>
      </c>
      <c r="CF85" s="82">
        <f t="shared" si="869"/>
        <v>0</v>
      </c>
      <c r="CG85" s="82">
        <f t="shared" si="869"/>
        <v>0</v>
      </c>
      <c r="CH85" s="82">
        <f t="shared" si="869"/>
        <v>0</v>
      </c>
      <c r="CI85" s="82">
        <f t="shared" si="869"/>
        <v>0</v>
      </c>
      <c r="CJ85" s="82">
        <f t="shared" si="869"/>
        <v>0</v>
      </c>
      <c r="CK85" s="82">
        <f t="shared" si="869"/>
        <v>0</v>
      </c>
      <c r="CL85" s="82">
        <f t="shared" si="869"/>
        <v>0</v>
      </c>
      <c r="CM85" s="82">
        <f t="shared" si="869"/>
        <v>0</v>
      </c>
      <c r="CN85" s="82">
        <f t="shared" si="869"/>
        <v>0</v>
      </c>
      <c r="CO85" s="82">
        <f t="shared" si="869"/>
        <v>0</v>
      </c>
      <c r="CP85" s="82">
        <f t="shared" si="869"/>
        <v>0</v>
      </c>
      <c r="CQ85" s="82">
        <f t="shared" si="869"/>
        <v>0</v>
      </c>
      <c r="CR85" s="82">
        <f t="shared" si="869"/>
        <v>0</v>
      </c>
      <c r="CS85" s="82">
        <f t="shared" si="869"/>
        <v>0</v>
      </c>
      <c r="CT85" s="82">
        <f t="shared" si="869"/>
        <v>0</v>
      </c>
      <c r="CU85" s="82">
        <f t="shared" si="869"/>
        <v>0</v>
      </c>
      <c r="CV85" s="82">
        <f t="shared" si="869"/>
        <v>0</v>
      </c>
      <c r="CW85" s="82">
        <f t="shared" si="869"/>
        <v>0</v>
      </c>
      <c r="CX85" s="82">
        <f t="shared" si="869"/>
        <v>0</v>
      </c>
      <c r="CY85" s="82">
        <f t="shared" si="869"/>
        <v>0</v>
      </c>
      <c r="CZ85" s="82">
        <f t="shared" si="869"/>
        <v>0</v>
      </c>
      <c r="DA85" s="82">
        <f t="shared" si="869"/>
        <v>0</v>
      </c>
      <c r="DB85" s="82">
        <f t="shared" si="869"/>
        <v>0</v>
      </c>
      <c r="DC85" s="82">
        <f t="shared" si="869"/>
        <v>0</v>
      </c>
      <c r="DD85" s="82">
        <f t="shared" si="869"/>
        <v>0</v>
      </c>
      <c r="DE85" s="82">
        <f t="shared" si="869"/>
        <v>0</v>
      </c>
      <c r="DF85" s="82">
        <f t="shared" si="869"/>
        <v>0</v>
      </c>
      <c r="DG85" s="82">
        <f t="shared" si="869"/>
        <v>0</v>
      </c>
      <c r="DH85" s="82">
        <f t="shared" si="869"/>
        <v>0</v>
      </c>
      <c r="DI85" s="82">
        <f t="shared" si="869"/>
        <v>0</v>
      </c>
      <c r="DJ85" s="82">
        <f t="shared" si="869"/>
        <v>0</v>
      </c>
      <c r="DK85" s="82">
        <f t="shared" si="869"/>
        <v>0</v>
      </c>
      <c r="DL85" s="82">
        <f t="shared" si="869"/>
        <v>0</v>
      </c>
      <c r="DM85" s="82">
        <f t="shared" si="869"/>
        <v>0</v>
      </c>
      <c r="DN85" s="82">
        <f t="shared" si="869"/>
        <v>0</v>
      </c>
      <c r="DO85" s="82">
        <f t="shared" si="869"/>
        <v>0</v>
      </c>
      <c r="DP85" s="82">
        <f t="shared" si="869"/>
        <v>0</v>
      </c>
      <c r="DQ85" s="82">
        <f t="shared" si="869"/>
        <v>0</v>
      </c>
      <c r="DR85" s="82">
        <f t="shared" si="869"/>
        <v>0</v>
      </c>
      <c r="DS85" s="82">
        <f t="shared" si="869"/>
        <v>0</v>
      </c>
      <c r="DT85" s="82">
        <f t="shared" si="869"/>
        <v>0</v>
      </c>
      <c r="DU85" s="82">
        <f t="shared" si="869"/>
        <v>0</v>
      </c>
      <c r="DV85" s="82">
        <f t="shared" si="869"/>
        <v>0</v>
      </c>
      <c r="DW85" s="82">
        <f t="shared" si="869"/>
        <v>0</v>
      </c>
      <c r="DX85" s="82">
        <f t="shared" si="869"/>
        <v>0</v>
      </c>
      <c r="DY85" s="82">
        <f t="shared" si="869"/>
        <v>0</v>
      </c>
      <c r="DZ85" s="82">
        <f t="shared" si="869"/>
        <v>0</v>
      </c>
      <c r="EA85" s="82">
        <f t="shared" si="869"/>
        <v>0</v>
      </c>
      <c r="EB85" s="82">
        <f t="shared" si="869"/>
        <v>0</v>
      </c>
    </row>
    <row r="86" spans="1:133" ht="14.5" thickBot="1" x14ac:dyDescent="0.35">
      <c r="B86" s="73"/>
      <c r="C86" s="27"/>
      <c r="H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row>
    <row r="87" spans="1:133" ht="13.5" thickBot="1" x14ac:dyDescent="0.35">
      <c r="C87" s="358" t="s">
        <v>570</v>
      </c>
      <c r="D87" s="352"/>
      <c r="E87" s="352"/>
      <c r="F87" s="352"/>
      <c r="G87" s="353" t="s">
        <v>220</v>
      </c>
      <c r="H87" s="354">
        <f>SUM(J87:EB87)</f>
        <v>5756151.161896823</v>
      </c>
      <c r="I87" s="355"/>
      <c r="J87" s="359">
        <f t="shared" ref="J87:AO87" si="870">CHOOSE(Scenario,J83,J84,J85)</f>
        <v>572257.4375</v>
      </c>
      <c r="K87" s="359">
        <f t="shared" si="870"/>
        <v>0</v>
      </c>
      <c r="L87" s="359">
        <f t="shared" si="870"/>
        <v>0</v>
      </c>
      <c r="M87" s="359">
        <f t="shared" si="870"/>
        <v>0</v>
      </c>
      <c r="N87" s="359">
        <f t="shared" si="870"/>
        <v>0</v>
      </c>
      <c r="O87" s="359">
        <f t="shared" si="870"/>
        <v>0</v>
      </c>
      <c r="P87" s="359">
        <f t="shared" si="870"/>
        <v>0</v>
      </c>
      <c r="Q87" s="359">
        <f t="shared" si="870"/>
        <v>0</v>
      </c>
      <c r="R87" s="359">
        <f t="shared" si="870"/>
        <v>0</v>
      </c>
      <c r="S87" s="359">
        <f t="shared" si="870"/>
        <v>0</v>
      </c>
      <c r="T87" s="359">
        <f t="shared" si="870"/>
        <v>0</v>
      </c>
      <c r="U87" s="359">
        <f t="shared" si="870"/>
        <v>0</v>
      </c>
      <c r="V87" s="359">
        <f t="shared" si="870"/>
        <v>528525.35238544701</v>
      </c>
      <c r="W87" s="359">
        <f t="shared" si="870"/>
        <v>0</v>
      </c>
      <c r="X87" s="359">
        <f t="shared" si="870"/>
        <v>0</v>
      </c>
      <c r="Y87" s="359">
        <f t="shared" si="870"/>
        <v>0</v>
      </c>
      <c r="Z87" s="359">
        <f t="shared" si="870"/>
        <v>0</v>
      </c>
      <c r="AA87" s="359">
        <f t="shared" si="870"/>
        <v>0</v>
      </c>
      <c r="AB87" s="359">
        <f t="shared" si="870"/>
        <v>0</v>
      </c>
      <c r="AC87" s="359">
        <f t="shared" si="870"/>
        <v>0</v>
      </c>
      <c r="AD87" s="359">
        <f t="shared" si="870"/>
        <v>0</v>
      </c>
      <c r="AE87" s="359">
        <f t="shared" si="870"/>
        <v>0</v>
      </c>
      <c r="AF87" s="359">
        <f t="shared" si="870"/>
        <v>0</v>
      </c>
      <c r="AG87" s="359">
        <f t="shared" si="870"/>
        <v>0</v>
      </c>
      <c r="AH87" s="359">
        <f t="shared" si="870"/>
        <v>242032.38156715449</v>
      </c>
      <c r="AI87" s="359">
        <f t="shared" si="870"/>
        <v>242680.8466591599</v>
      </c>
      <c r="AJ87" s="359">
        <f t="shared" si="870"/>
        <v>243400.81694459991</v>
      </c>
      <c r="AK87" s="359">
        <f t="shared" si="870"/>
        <v>244099.59603818835</v>
      </c>
      <c r="AL87" s="359">
        <f t="shared" si="870"/>
        <v>244800.38125578151</v>
      </c>
      <c r="AM87" s="359">
        <f t="shared" si="870"/>
        <v>245503.17835675823</v>
      </c>
      <c r="AN87" s="359">
        <f t="shared" si="870"/>
        <v>246207.9931170319</v>
      </c>
      <c r="AO87" s="359">
        <f t="shared" si="870"/>
        <v>246914.831329098</v>
      </c>
      <c r="AP87" s="359">
        <f t="shared" ref="AP87:BU87" si="871">CHOOSE(Scenario,AP83,AP84,AP85)</f>
        <v>247623.69880208175</v>
      </c>
      <c r="AQ87" s="359">
        <f t="shared" si="871"/>
        <v>248334.60136178564</v>
      </c>
      <c r="AR87" s="359">
        <f t="shared" si="871"/>
        <v>249047.54485073761</v>
      </c>
      <c r="AS87" s="359">
        <f t="shared" si="871"/>
        <v>249762.53512823876</v>
      </c>
      <c r="AT87" s="359">
        <f t="shared" si="871"/>
        <v>250479.57807041178</v>
      </c>
      <c r="AU87" s="359">
        <f t="shared" si="871"/>
        <v>251150.67530784418</v>
      </c>
      <c r="AV87" s="359">
        <f t="shared" si="871"/>
        <v>251895.77334866236</v>
      </c>
      <c r="AW87" s="359">
        <f t="shared" si="871"/>
        <v>252618.94060170988</v>
      </c>
      <c r="AX87" s="359">
        <f t="shared" si="871"/>
        <v>253344.18399469781</v>
      </c>
      <c r="AY87" s="359">
        <f t="shared" si="871"/>
        <v>254071.50948801369</v>
      </c>
      <c r="AZ87" s="359">
        <f t="shared" si="871"/>
        <v>191399.30578942093</v>
      </c>
      <c r="BA87" s="359">
        <f t="shared" si="871"/>
        <v>0</v>
      </c>
      <c r="BB87" s="359">
        <f t="shared" si="871"/>
        <v>0</v>
      </c>
      <c r="BC87" s="359">
        <f t="shared" si="871"/>
        <v>0</v>
      </c>
      <c r="BD87" s="359">
        <f t="shared" si="871"/>
        <v>0</v>
      </c>
      <c r="BE87" s="359">
        <f t="shared" si="871"/>
        <v>0</v>
      </c>
      <c r="BF87" s="359">
        <f t="shared" si="871"/>
        <v>0</v>
      </c>
      <c r="BG87" s="359">
        <f t="shared" si="871"/>
        <v>0</v>
      </c>
      <c r="BH87" s="359">
        <f t="shared" si="871"/>
        <v>0</v>
      </c>
      <c r="BI87" s="359">
        <f t="shared" si="871"/>
        <v>0</v>
      </c>
      <c r="BJ87" s="359">
        <f t="shared" si="871"/>
        <v>0</v>
      </c>
      <c r="BK87" s="359">
        <f t="shared" si="871"/>
        <v>0</v>
      </c>
      <c r="BL87" s="359">
        <f t="shared" si="871"/>
        <v>0</v>
      </c>
      <c r="BM87" s="359">
        <f t="shared" si="871"/>
        <v>0</v>
      </c>
      <c r="BN87" s="359">
        <f t="shared" si="871"/>
        <v>0</v>
      </c>
      <c r="BO87" s="359">
        <f t="shared" si="871"/>
        <v>0</v>
      </c>
      <c r="BP87" s="359">
        <f t="shared" si="871"/>
        <v>0</v>
      </c>
      <c r="BQ87" s="359">
        <f t="shared" si="871"/>
        <v>0</v>
      </c>
      <c r="BR87" s="359">
        <f t="shared" si="871"/>
        <v>0</v>
      </c>
      <c r="BS87" s="359">
        <f t="shared" si="871"/>
        <v>0</v>
      </c>
      <c r="BT87" s="359">
        <f t="shared" si="871"/>
        <v>0</v>
      </c>
      <c r="BU87" s="359">
        <f t="shared" si="871"/>
        <v>0</v>
      </c>
      <c r="BV87" s="359">
        <f t="shared" ref="BV87:DA87" si="872">CHOOSE(Scenario,BV83,BV84,BV85)</f>
        <v>0</v>
      </c>
      <c r="BW87" s="359">
        <f t="shared" si="872"/>
        <v>0</v>
      </c>
      <c r="BX87" s="359">
        <f t="shared" si="872"/>
        <v>0</v>
      </c>
      <c r="BY87" s="359">
        <f t="shared" si="872"/>
        <v>0</v>
      </c>
      <c r="BZ87" s="359">
        <f t="shared" si="872"/>
        <v>0</v>
      </c>
      <c r="CA87" s="359">
        <f t="shared" si="872"/>
        <v>0</v>
      </c>
      <c r="CB87" s="359">
        <f t="shared" si="872"/>
        <v>0</v>
      </c>
      <c r="CC87" s="359">
        <f t="shared" si="872"/>
        <v>0</v>
      </c>
      <c r="CD87" s="359">
        <f t="shared" si="872"/>
        <v>0</v>
      </c>
      <c r="CE87" s="359">
        <f t="shared" si="872"/>
        <v>0</v>
      </c>
      <c r="CF87" s="359">
        <f t="shared" si="872"/>
        <v>0</v>
      </c>
      <c r="CG87" s="359">
        <f t="shared" si="872"/>
        <v>0</v>
      </c>
      <c r="CH87" s="359">
        <f t="shared" si="872"/>
        <v>0</v>
      </c>
      <c r="CI87" s="359">
        <f t="shared" si="872"/>
        <v>0</v>
      </c>
      <c r="CJ87" s="359">
        <f t="shared" si="872"/>
        <v>0</v>
      </c>
      <c r="CK87" s="359">
        <f t="shared" si="872"/>
        <v>0</v>
      </c>
      <c r="CL87" s="359">
        <f t="shared" si="872"/>
        <v>0</v>
      </c>
      <c r="CM87" s="359">
        <f t="shared" si="872"/>
        <v>0</v>
      </c>
      <c r="CN87" s="359">
        <f t="shared" si="872"/>
        <v>0</v>
      </c>
      <c r="CO87" s="359">
        <f t="shared" si="872"/>
        <v>0</v>
      </c>
      <c r="CP87" s="359">
        <f t="shared" si="872"/>
        <v>0</v>
      </c>
      <c r="CQ87" s="359">
        <f t="shared" si="872"/>
        <v>0</v>
      </c>
      <c r="CR87" s="359">
        <f t="shared" si="872"/>
        <v>0</v>
      </c>
      <c r="CS87" s="359">
        <f t="shared" si="872"/>
        <v>0</v>
      </c>
      <c r="CT87" s="359">
        <f t="shared" si="872"/>
        <v>0</v>
      </c>
      <c r="CU87" s="359">
        <f t="shared" si="872"/>
        <v>0</v>
      </c>
      <c r="CV87" s="359">
        <f t="shared" si="872"/>
        <v>0</v>
      </c>
      <c r="CW87" s="359">
        <f t="shared" si="872"/>
        <v>0</v>
      </c>
      <c r="CX87" s="359">
        <f t="shared" si="872"/>
        <v>0</v>
      </c>
      <c r="CY87" s="359">
        <f t="shared" si="872"/>
        <v>0</v>
      </c>
      <c r="CZ87" s="359">
        <f t="shared" si="872"/>
        <v>0</v>
      </c>
      <c r="DA87" s="359">
        <f t="shared" si="872"/>
        <v>0</v>
      </c>
      <c r="DB87" s="359">
        <f t="shared" ref="DB87:EB87" si="873">CHOOSE(Scenario,DB83,DB84,DB85)</f>
        <v>0</v>
      </c>
      <c r="DC87" s="359">
        <f t="shared" si="873"/>
        <v>0</v>
      </c>
      <c r="DD87" s="359">
        <f t="shared" si="873"/>
        <v>0</v>
      </c>
      <c r="DE87" s="359">
        <f t="shared" si="873"/>
        <v>0</v>
      </c>
      <c r="DF87" s="359">
        <f t="shared" si="873"/>
        <v>0</v>
      </c>
      <c r="DG87" s="359">
        <f t="shared" si="873"/>
        <v>0</v>
      </c>
      <c r="DH87" s="359">
        <f t="shared" si="873"/>
        <v>0</v>
      </c>
      <c r="DI87" s="359">
        <f t="shared" si="873"/>
        <v>0</v>
      </c>
      <c r="DJ87" s="359">
        <f t="shared" si="873"/>
        <v>0</v>
      </c>
      <c r="DK87" s="359">
        <f t="shared" si="873"/>
        <v>0</v>
      </c>
      <c r="DL87" s="359">
        <f t="shared" si="873"/>
        <v>0</v>
      </c>
      <c r="DM87" s="359">
        <f t="shared" si="873"/>
        <v>0</v>
      </c>
      <c r="DN87" s="359">
        <f t="shared" si="873"/>
        <v>0</v>
      </c>
      <c r="DO87" s="359">
        <f t="shared" si="873"/>
        <v>0</v>
      </c>
      <c r="DP87" s="359">
        <f t="shared" si="873"/>
        <v>0</v>
      </c>
      <c r="DQ87" s="359">
        <f t="shared" si="873"/>
        <v>0</v>
      </c>
      <c r="DR87" s="359">
        <f t="shared" si="873"/>
        <v>0</v>
      </c>
      <c r="DS87" s="359">
        <f t="shared" si="873"/>
        <v>0</v>
      </c>
      <c r="DT87" s="359">
        <f t="shared" si="873"/>
        <v>0</v>
      </c>
      <c r="DU87" s="359">
        <f t="shared" si="873"/>
        <v>0</v>
      </c>
      <c r="DV87" s="359">
        <f t="shared" si="873"/>
        <v>0</v>
      </c>
      <c r="DW87" s="359">
        <f t="shared" si="873"/>
        <v>0</v>
      </c>
      <c r="DX87" s="359">
        <f t="shared" si="873"/>
        <v>0</v>
      </c>
      <c r="DY87" s="359">
        <f t="shared" si="873"/>
        <v>0</v>
      </c>
      <c r="DZ87" s="359">
        <f t="shared" si="873"/>
        <v>0</v>
      </c>
      <c r="EA87" s="359">
        <f t="shared" si="873"/>
        <v>0</v>
      </c>
      <c r="EB87" s="360">
        <f t="shared" si="873"/>
        <v>0</v>
      </c>
    </row>
    <row r="88" spans="1:133" x14ac:dyDescent="0.25">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row>
    <row r="89" spans="1:133" ht="13" x14ac:dyDescent="0.3">
      <c r="B89" s="334"/>
      <c r="C89" s="335" t="s">
        <v>572</v>
      </c>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c r="DJ89" s="336"/>
      <c r="DK89" s="336"/>
      <c r="DL89" s="336"/>
      <c r="DM89" s="336"/>
      <c r="DN89" s="336"/>
      <c r="DO89" s="336"/>
      <c r="DP89" s="336"/>
      <c r="DQ89" s="336"/>
      <c r="DR89" s="336"/>
      <c r="DS89" s="336"/>
      <c r="DT89" s="336"/>
      <c r="DU89" s="336"/>
      <c r="DV89" s="336"/>
      <c r="DW89" s="336"/>
      <c r="DX89" s="336"/>
      <c r="DY89" s="336"/>
      <c r="DZ89" s="336"/>
      <c r="EA89" s="336"/>
      <c r="EB89" s="337"/>
    </row>
    <row r="90" spans="1:133" ht="14" x14ac:dyDescent="0.3">
      <c r="B90" s="73"/>
      <c r="C90" s="27"/>
      <c r="H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row>
    <row r="91" spans="1:133" ht="13" x14ac:dyDescent="0.3">
      <c r="B91" s="34"/>
      <c r="C91" s="2" t="s">
        <v>516</v>
      </c>
      <c r="D91" s="34"/>
      <c r="E91" s="34"/>
      <c r="F91" s="34"/>
      <c r="G91" s="67"/>
      <c r="H91" s="35"/>
      <c r="I91" s="34"/>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row>
    <row r="92" spans="1:133" ht="13" outlineLevel="1" x14ac:dyDescent="0.3">
      <c r="C92" s="340" t="s">
        <v>500</v>
      </c>
      <c r="G92" s="52"/>
      <c r="H92" s="29"/>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row>
    <row r="93" spans="1:133" outlineLevel="1" x14ac:dyDescent="0.25">
      <c r="C93" s="328" t="s">
        <v>552</v>
      </c>
      <c r="G93" s="52" t="s">
        <v>220</v>
      </c>
      <c r="H93" s="46">
        <f t="shared" ref="H93" si="874">SUM(J93:EB93)</f>
        <v>0</v>
      </c>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row>
    <row r="94" spans="1:133" ht="14" outlineLevel="1" x14ac:dyDescent="0.3">
      <c r="B94" s="73"/>
      <c r="C94" s="27"/>
      <c r="H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row>
    <row r="95" spans="1:133" ht="13" outlineLevel="1" x14ac:dyDescent="0.3">
      <c r="C95" s="340" t="s">
        <v>502</v>
      </c>
      <c r="G95" s="52"/>
      <c r="H95" s="29"/>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row>
    <row r="96" spans="1:133" outlineLevel="1" x14ac:dyDescent="0.25">
      <c r="C96" s="317" t="s">
        <v>554</v>
      </c>
      <c r="D96" s="79">
        <f>Costs!L83</f>
        <v>44927</v>
      </c>
      <c r="E96" s="79">
        <f>Assumptions!L13</f>
        <v>45658</v>
      </c>
      <c r="G96" s="52" t="s">
        <v>418</v>
      </c>
      <c r="J96" s="82">
        <f t="shared" ref="J96:L96" si="875">(MONTH($D96)=J$5)*(AND(J$7&gt;=$D$96,J$7&lt;$E$96))</f>
        <v>1</v>
      </c>
      <c r="K96" s="82">
        <f t="shared" si="875"/>
        <v>0</v>
      </c>
      <c r="L96" s="82">
        <f t="shared" si="875"/>
        <v>0</v>
      </c>
      <c r="M96" s="82">
        <f>(MONTH($D96)=M$5)*(AND(M$7&gt;=$D$96,M$7&lt;$E$96))</f>
        <v>0</v>
      </c>
      <c r="N96" s="82">
        <f t="shared" ref="N96:BY96" si="876">(MONTH($D96)=N$5)*(AND(N$7&gt;=$D$96,N$7&lt;$E$96))</f>
        <v>0</v>
      </c>
      <c r="O96" s="82">
        <f t="shared" si="876"/>
        <v>0</v>
      </c>
      <c r="P96" s="82">
        <f t="shared" si="876"/>
        <v>0</v>
      </c>
      <c r="Q96" s="82">
        <f t="shared" si="876"/>
        <v>0</v>
      </c>
      <c r="R96" s="82">
        <f t="shared" si="876"/>
        <v>0</v>
      </c>
      <c r="S96" s="82">
        <f t="shared" si="876"/>
        <v>0</v>
      </c>
      <c r="T96" s="82">
        <f t="shared" si="876"/>
        <v>0</v>
      </c>
      <c r="U96" s="82">
        <f t="shared" si="876"/>
        <v>0</v>
      </c>
      <c r="V96" s="82">
        <f t="shared" si="876"/>
        <v>1</v>
      </c>
      <c r="W96" s="82">
        <f t="shared" si="876"/>
        <v>0</v>
      </c>
      <c r="X96" s="82">
        <f t="shared" si="876"/>
        <v>0</v>
      </c>
      <c r="Y96" s="82">
        <f t="shared" si="876"/>
        <v>0</v>
      </c>
      <c r="Z96" s="82">
        <f t="shared" si="876"/>
        <v>0</v>
      </c>
      <c r="AA96" s="82">
        <f t="shared" si="876"/>
        <v>0</v>
      </c>
      <c r="AB96" s="82">
        <f t="shared" si="876"/>
        <v>0</v>
      </c>
      <c r="AC96" s="82">
        <f t="shared" si="876"/>
        <v>0</v>
      </c>
      <c r="AD96" s="82">
        <f t="shared" si="876"/>
        <v>0</v>
      </c>
      <c r="AE96" s="82">
        <f t="shared" si="876"/>
        <v>0</v>
      </c>
      <c r="AF96" s="82">
        <f t="shared" si="876"/>
        <v>0</v>
      </c>
      <c r="AG96" s="82">
        <f t="shared" si="876"/>
        <v>0</v>
      </c>
      <c r="AH96" s="82">
        <f t="shared" si="876"/>
        <v>0</v>
      </c>
      <c r="AI96" s="82">
        <f t="shared" si="876"/>
        <v>0</v>
      </c>
      <c r="AJ96" s="82">
        <f t="shared" si="876"/>
        <v>0</v>
      </c>
      <c r="AK96" s="82">
        <f t="shared" si="876"/>
        <v>0</v>
      </c>
      <c r="AL96" s="82">
        <f t="shared" si="876"/>
        <v>0</v>
      </c>
      <c r="AM96" s="82">
        <f t="shared" si="876"/>
        <v>0</v>
      </c>
      <c r="AN96" s="82">
        <f t="shared" si="876"/>
        <v>0</v>
      </c>
      <c r="AO96" s="82">
        <f t="shared" si="876"/>
        <v>0</v>
      </c>
      <c r="AP96" s="82">
        <f t="shared" si="876"/>
        <v>0</v>
      </c>
      <c r="AQ96" s="82">
        <f t="shared" si="876"/>
        <v>0</v>
      </c>
      <c r="AR96" s="82">
        <f t="shared" si="876"/>
        <v>0</v>
      </c>
      <c r="AS96" s="82">
        <f t="shared" si="876"/>
        <v>0</v>
      </c>
      <c r="AT96" s="82">
        <f t="shared" si="876"/>
        <v>0</v>
      </c>
      <c r="AU96" s="82">
        <f t="shared" si="876"/>
        <v>0</v>
      </c>
      <c r="AV96" s="82">
        <f t="shared" si="876"/>
        <v>0</v>
      </c>
      <c r="AW96" s="82">
        <f t="shared" si="876"/>
        <v>0</v>
      </c>
      <c r="AX96" s="82">
        <f t="shared" si="876"/>
        <v>0</v>
      </c>
      <c r="AY96" s="82">
        <f t="shared" si="876"/>
        <v>0</v>
      </c>
      <c r="AZ96" s="82">
        <f t="shared" si="876"/>
        <v>0</v>
      </c>
      <c r="BA96" s="82">
        <f t="shared" si="876"/>
        <v>0</v>
      </c>
      <c r="BB96" s="82">
        <f t="shared" si="876"/>
        <v>0</v>
      </c>
      <c r="BC96" s="82">
        <f t="shared" si="876"/>
        <v>0</v>
      </c>
      <c r="BD96" s="82">
        <f t="shared" si="876"/>
        <v>0</v>
      </c>
      <c r="BE96" s="82">
        <f t="shared" si="876"/>
        <v>0</v>
      </c>
      <c r="BF96" s="82">
        <f t="shared" si="876"/>
        <v>0</v>
      </c>
      <c r="BG96" s="82">
        <f t="shared" si="876"/>
        <v>0</v>
      </c>
      <c r="BH96" s="82">
        <f t="shared" si="876"/>
        <v>0</v>
      </c>
      <c r="BI96" s="82">
        <f t="shared" si="876"/>
        <v>0</v>
      </c>
      <c r="BJ96" s="82">
        <f t="shared" si="876"/>
        <v>0</v>
      </c>
      <c r="BK96" s="82">
        <f t="shared" si="876"/>
        <v>0</v>
      </c>
      <c r="BL96" s="82">
        <f t="shared" si="876"/>
        <v>0</v>
      </c>
      <c r="BM96" s="82">
        <f t="shared" si="876"/>
        <v>0</v>
      </c>
      <c r="BN96" s="82">
        <f t="shared" si="876"/>
        <v>0</v>
      </c>
      <c r="BO96" s="82">
        <f t="shared" si="876"/>
        <v>0</v>
      </c>
      <c r="BP96" s="82">
        <f t="shared" si="876"/>
        <v>0</v>
      </c>
      <c r="BQ96" s="82">
        <f t="shared" si="876"/>
        <v>0</v>
      </c>
      <c r="BR96" s="82">
        <f t="shared" si="876"/>
        <v>0</v>
      </c>
      <c r="BS96" s="82">
        <f t="shared" si="876"/>
        <v>0</v>
      </c>
      <c r="BT96" s="82">
        <f t="shared" si="876"/>
        <v>0</v>
      </c>
      <c r="BU96" s="82">
        <f t="shared" si="876"/>
        <v>0</v>
      </c>
      <c r="BV96" s="82">
        <f t="shared" si="876"/>
        <v>0</v>
      </c>
      <c r="BW96" s="82">
        <f t="shared" si="876"/>
        <v>0</v>
      </c>
      <c r="BX96" s="82">
        <f t="shared" si="876"/>
        <v>0</v>
      </c>
      <c r="BY96" s="82">
        <f t="shared" si="876"/>
        <v>0</v>
      </c>
      <c r="BZ96" s="82">
        <f t="shared" ref="BZ96:EB96" si="877">(MONTH($D96)=BZ$5)*(AND(BZ$7&gt;=$D$96,BZ$7&lt;$E$96))</f>
        <v>0</v>
      </c>
      <c r="CA96" s="82">
        <f t="shared" si="877"/>
        <v>0</v>
      </c>
      <c r="CB96" s="82">
        <f t="shared" si="877"/>
        <v>0</v>
      </c>
      <c r="CC96" s="82">
        <f t="shared" si="877"/>
        <v>0</v>
      </c>
      <c r="CD96" s="82">
        <f t="shared" si="877"/>
        <v>0</v>
      </c>
      <c r="CE96" s="82">
        <f t="shared" si="877"/>
        <v>0</v>
      </c>
      <c r="CF96" s="82">
        <f t="shared" si="877"/>
        <v>0</v>
      </c>
      <c r="CG96" s="82">
        <f t="shared" si="877"/>
        <v>0</v>
      </c>
      <c r="CH96" s="82">
        <f t="shared" si="877"/>
        <v>0</v>
      </c>
      <c r="CI96" s="82">
        <f t="shared" si="877"/>
        <v>0</v>
      </c>
      <c r="CJ96" s="82">
        <f t="shared" si="877"/>
        <v>0</v>
      </c>
      <c r="CK96" s="82">
        <f t="shared" si="877"/>
        <v>0</v>
      </c>
      <c r="CL96" s="82">
        <f t="shared" si="877"/>
        <v>0</v>
      </c>
      <c r="CM96" s="82">
        <f t="shared" si="877"/>
        <v>0</v>
      </c>
      <c r="CN96" s="82">
        <f t="shared" si="877"/>
        <v>0</v>
      </c>
      <c r="CO96" s="82">
        <f t="shared" si="877"/>
        <v>0</v>
      </c>
      <c r="CP96" s="82">
        <f t="shared" si="877"/>
        <v>0</v>
      </c>
      <c r="CQ96" s="82">
        <f t="shared" si="877"/>
        <v>0</v>
      </c>
      <c r="CR96" s="82">
        <f t="shared" si="877"/>
        <v>0</v>
      </c>
      <c r="CS96" s="82">
        <f t="shared" si="877"/>
        <v>0</v>
      </c>
      <c r="CT96" s="82">
        <f t="shared" si="877"/>
        <v>0</v>
      </c>
      <c r="CU96" s="82">
        <f t="shared" si="877"/>
        <v>0</v>
      </c>
      <c r="CV96" s="82">
        <f t="shared" si="877"/>
        <v>0</v>
      </c>
      <c r="CW96" s="82">
        <f t="shared" si="877"/>
        <v>0</v>
      </c>
      <c r="CX96" s="82">
        <f t="shared" si="877"/>
        <v>0</v>
      </c>
      <c r="CY96" s="82">
        <f t="shared" si="877"/>
        <v>0</v>
      </c>
      <c r="CZ96" s="82">
        <f t="shared" si="877"/>
        <v>0</v>
      </c>
      <c r="DA96" s="82">
        <f t="shared" si="877"/>
        <v>0</v>
      </c>
      <c r="DB96" s="82">
        <f t="shared" si="877"/>
        <v>0</v>
      </c>
      <c r="DC96" s="82">
        <f t="shared" si="877"/>
        <v>0</v>
      </c>
      <c r="DD96" s="82">
        <f t="shared" si="877"/>
        <v>0</v>
      </c>
      <c r="DE96" s="82">
        <f t="shared" si="877"/>
        <v>0</v>
      </c>
      <c r="DF96" s="82">
        <f t="shared" si="877"/>
        <v>0</v>
      </c>
      <c r="DG96" s="82">
        <f t="shared" si="877"/>
        <v>0</v>
      </c>
      <c r="DH96" s="82">
        <f t="shared" si="877"/>
        <v>0</v>
      </c>
      <c r="DI96" s="82">
        <f t="shared" si="877"/>
        <v>0</v>
      </c>
      <c r="DJ96" s="82">
        <f t="shared" si="877"/>
        <v>0</v>
      </c>
      <c r="DK96" s="82">
        <f t="shared" si="877"/>
        <v>0</v>
      </c>
      <c r="DL96" s="82">
        <f t="shared" si="877"/>
        <v>0</v>
      </c>
      <c r="DM96" s="82">
        <f t="shared" si="877"/>
        <v>0</v>
      </c>
      <c r="DN96" s="82">
        <f t="shared" si="877"/>
        <v>0</v>
      </c>
      <c r="DO96" s="82">
        <f t="shared" si="877"/>
        <v>0</v>
      </c>
      <c r="DP96" s="82">
        <f t="shared" si="877"/>
        <v>0</v>
      </c>
      <c r="DQ96" s="82">
        <f t="shared" si="877"/>
        <v>0</v>
      </c>
      <c r="DR96" s="82">
        <f t="shared" si="877"/>
        <v>0</v>
      </c>
      <c r="DS96" s="82">
        <f t="shared" si="877"/>
        <v>0</v>
      </c>
      <c r="DT96" s="82">
        <f t="shared" si="877"/>
        <v>0</v>
      </c>
      <c r="DU96" s="82">
        <f t="shared" si="877"/>
        <v>0</v>
      </c>
      <c r="DV96" s="82">
        <f t="shared" si="877"/>
        <v>0</v>
      </c>
      <c r="DW96" s="82">
        <f t="shared" si="877"/>
        <v>0</v>
      </c>
      <c r="DX96" s="82">
        <f t="shared" si="877"/>
        <v>0</v>
      </c>
      <c r="DY96" s="82">
        <f t="shared" si="877"/>
        <v>0</v>
      </c>
      <c r="DZ96" s="82">
        <f t="shared" si="877"/>
        <v>0</v>
      </c>
      <c r="EA96" s="82">
        <f t="shared" si="877"/>
        <v>0</v>
      </c>
      <c r="EB96" s="82">
        <f t="shared" si="877"/>
        <v>0</v>
      </c>
      <c r="EC96" s="82"/>
    </row>
    <row r="97" spans="2:133" outlineLevel="1" x14ac:dyDescent="0.25">
      <c r="C97" s="318" t="s">
        <v>586</v>
      </c>
      <c r="D97" s="125">
        <f>Costs!L37</f>
        <v>0.9</v>
      </c>
      <c r="G97" s="52" t="s">
        <v>215</v>
      </c>
      <c r="H97" s="29"/>
      <c r="J97" s="310">
        <f t="shared" ref="J97:AO97" si="878">$D97</f>
        <v>0.9</v>
      </c>
      <c r="K97" s="310">
        <f t="shared" si="878"/>
        <v>0.9</v>
      </c>
      <c r="L97" s="310">
        <f t="shared" si="878"/>
        <v>0.9</v>
      </c>
      <c r="M97" s="310">
        <f t="shared" si="878"/>
        <v>0.9</v>
      </c>
      <c r="N97" s="310">
        <f t="shared" si="878"/>
        <v>0.9</v>
      </c>
      <c r="O97" s="310">
        <f t="shared" si="878"/>
        <v>0.9</v>
      </c>
      <c r="P97" s="310">
        <f t="shared" si="878"/>
        <v>0.9</v>
      </c>
      <c r="Q97" s="310">
        <f t="shared" si="878"/>
        <v>0.9</v>
      </c>
      <c r="R97" s="310">
        <f t="shared" si="878"/>
        <v>0.9</v>
      </c>
      <c r="S97" s="310">
        <f t="shared" si="878"/>
        <v>0.9</v>
      </c>
      <c r="T97" s="310">
        <f t="shared" si="878"/>
        <v>0.9</v>
      </c>
      <c r="U97" s="310">
        <f t="shared" si="878"/>
        <v>0.9</v>
      </c>
      <c r="V97" s="310">
        <f t="shared" si="878"/>
        <v>0.9</v>
      </c>
      <c r="W97" s="310">
        <f t="shared" si="878"/>
        <v>0.9</v>
      </c>
      <c r="X97" s="310">
        <f t="shared" si="878"/>
        <v>0.9</v>
      </c>
      <c r="Y97" s="310">
        <f t="shared" si="878"/>
        <v>0.9</v>
      </c>
      <c r="Z97" s="310">
        <f t="shared" si="878"/>
        <v>0.9</v>
      </c>
      <c r="AA97" s="310">
        <f t="shared" si="878"/>
        <v>0.9</v>
      </c>
      <c r="AB97" s="310">
        <f t="shared" si="878"/>
        <v>0.9</v>
      </c>
      <c r="AC97" s="310">
        <f t="shared" si="878"/>
        <v>0.9</v>
      </c>
      <c r="AD97" s="310">
        <f t="shared" si="878"/>
        <v>0.9</v>
      </c>
      <c r="AE97" s="310">
        <f t="shared" si="878"/>
        <v>0.9</v>
      </c>
      <c r="AF97" s="310">
        <f t="shared" si="878"/>
        <v>0.9</v>
      </c>
      <c r="AG97" s="310">
        <f t="shared" si="878"/>
        <v>0.9</v>
      </c>
      <c r="AH97" s="310">
        <f t="shared" si="878"/>
        <v>0.9</v>
      </c>
      <c r="AI97" s="310">
        <f t="shared" si="878"/>
        <v>0.9</v>
      </c>
      <c r="AJ97" s="310">
        <f t="shared" si="878"/>
        <v>0.9</v>
      </c>
      <c r="AK97" s="310">
        <f t="shared" si="878"/>
        <v>0.9</v>
      </c>
      <c r="AL97" s="310">
        <f t="shared" si="878"/>
        <v>0.9</v>
      </c>
      <c r="AM97" s="310">
        <f t="shared" si="878"/>
        <v>0.9</v>
      </c>
      <c r="AN97" s="310">
        <f t="shared" si="878"/>
        <v>0.9</v>
      </c>
      <c r="AO97" s="310">
        <f t="shared" si="878"/>
        <v>0.9</v>
      </c>
      <c r="AP97" s="310">
        <f t="shared" ref="AP97:BU97" si="879">$D97</f>
        <v>0.9</v>
      </c>
      <c r="AQ97" s="310">
        <f t="shared" si="879"/>
        <v>0.9</v>
      </c>
      <c r="AR97" s="310">
        <f t="shared" si="879"/>
        <v>0.9</v>
      </c>
      <c r="AS97" s="310">
        <f t="shared" si="879"/>
        <v>0.9</v>
      </c>
      <c r="AT97" s="310">
        <f t="shared" si="879"/>
        <v>0.9</v>
      </c>
      <c r="AU97" s="310">
        <f t="shared" si="879"/>
        <v>0.9</v>
      </c>
      <c r="AV97" s="310">
        <f t="shared" si="879"/>
        <v>0.9</v>
      </c>
      <c r="AW97" s="310">
        <f t="shared" si="879"/>
        <v>0.9</v>
      </c>
      <c r="AX97" s="310">
        <f t="shared" si="879"/>
        <v>0.9</v>
      </c>
      <c r="AY97" s="310">
        <f t="shared" si="879"/>
        <v>0.9</v>
      </c>
      <c r="AZ97" s="310">
        <f t="shared" si="879"/>
        <v>0.9</v>
      </c>
      <c r="BA97" s="310">
        <f t="shared" si="879"/>
        <v>0.9</v>
      </c>
      <c r="BB97" s="310">
        <f t="shared" si="879"/>
        <v>0.9</v>
      </c>
      <c r="BC97" s="310">
        <f t="shared" si="879"/>
        <v>0.9</v>
      </c>
      <c r="BD97" s="310">
        <f t="shared" si="879"/>
        <v>0.9</v>
      </c>
      <c r="BE97" s="310">
        <f t="shared" si="879"/>
        <v>0.9</v>
      </c>
      <c r="BF97" s="310">
        <f t="shared" si="879"/>
        <v>0.9</v>
      </c>
      <c r="BG97" s="310">
        <f t="shared" si="879"/>
        <v>0.9</v>
      </c>
      <c r="BH97" s="310">
        <f t="shared" si="879"/>
        <v>0.9</v>
      </c>
      <c r="BI97" s="310">
        <f t="shared" si="879"/>
        <v>0.9</v>
      </c>
      <c r="BJ97" s="310">
        <f t="shared" si="879"/>
        <v>0.9</v>
      </c>
      <c r="BK97" s="310">
        <f t="shared" si="879"/>
        <v>0.9</v>
      </c>
      <c r="BL97" s="310">
        <f t="shared" si="879"/>
        <v>0.9</v>
      </c>
      <c r="BM97" s="310">
        <f t="shared" si="879"/>
        <v>0.9</v>
      </c>
      <c r="BN97" s="310">
        <f t="shared" si="879"/>
        <v>0.9</v>
      </c>
      <c r="BO97" s="310">
        <f t="shared" si="879"/>
        <v>0.9</v>
      </c>
      <c r="BP97" s="310">
        <f t="shared" si="879"/>
        <v>0.9</v>
      </c>
      <c r="BQ97" s="310">
        <f t="shared" si="879"/>
        <v>0.9</v>
      </c>
      <c r="BR97" s="310">
        <f t="shared" si="879"/>
        <v>0.9</v>
      </c>
      <c r="BS97" s="310">
        <f t="shared" si="879"/>
        <v>0.9</v>
      </c>
      <c r="BT97" s="310">
        <f t="shared" si="879"/>
        <v>0.9</v>
      </c>
      <c r="BU97" s="310">
        <f t="shared" si="879"/>
        <v>0.9</v>
      </c>
      <c r="BV97" s="310">
        <f t="shared" ref="BV97:DA97" si="880">$D97</f>
        <v>0.9</v>
      </c>
      <c r="BW97" s="310">
        <f t="shared" si="880"/>
        <v>0.9</v>
      </c>
      <c r="BX97" s="310">
        <f t="shared" si="880"/>
        <v>0.9</v>
      </c>
      <c r="BY97" s="310">
        <f t="shared" si="880"/>
        <v>0.9</v>
      </c>
      <c r="BZ97" s="310">
        <f t="shared" si="880"/>
        <v>0.9</v>
      </c>
      <c r="CA97" s="310">
        <f t="shared" si="880"/>
        <v>0.9</v>
      </c>
      <c r="CB97" s="310">
        <f t="shared" si="880"/>
        <v>0.9</v>
      </c>
      <c r="CC97" s="310">
        <f t="shared" si="880"/>
        <v>0.9</v>
      </c>
      <c r="CD97" s="310">
        <f t="shared" si="880"/>
        <v>0.9</v>
      </c>
      <c r="CE97" s="310">
        <f t="shared" si="880"/>
        <v>0.9</v>
      </c>
      <c r="CF97" s="310">
        <f t="shared" si="880"/>
        <v>0.9</v>
      </c>
      <c r="CG97" s="310">
        <f t="shared" si="880"/>
        <v>0.9</v>
      </c>
      <c r="CH97" s="310">
        <f t="shared" si="880"/>
        <v>0.9</v>
      </c>
      <c r="CI97" s="310">
        <f t="shared" si="880"/>
        <v>0.9</v>
      </c>
      <c r="CJ97" s="310">
        <f t="shared" si="880"/>
        <v>0.9</v>
      </c>
      <c r="CK97" s="310">
        <f t="shared" si="880"/>
        <v>0.9</v>
      </c>
      <c r="CL97" s="310">
        <f t="shared" si="880"/>
        <v>0.9</v>
      </c>
      <c r="CM97" s="310">
        <f t="shared" si="880"/>
        <v>0.9</v>
      </c>
      <c r="CN97" s="310">
        <f t="shared" si="880"/>
        <v>0.9</v>
      </c>
      <c r="CO97" s="310">
        <f t="shared" si="880"/>
        <v>0.9</v>
      </c>
      <c r="CP97" s="310">
        <f t="shared" si="880"/>
        <v>0.9</v>
      </c>
      <c r="CQ97" s="310">
        <f t="shared" si="880"/>
        <v>0.9</v>
      </c>
      <c r="CR97" s="310">
        <f t="shared" si="880"/>
        <v>0.9</v>
      </c>
      <c r="CS97" s="310">
        <f t="shared" si="880"/>
        <v>0.9</v>
      </c>
      <c r="CT97" s="310">
        <f t="shared" si="880"/>
        <v>0.9</v>
      </c>
      <c r="CU97" s="310">
        <f t="shared" si="880"/>
        <v>0.9</v>
      </c>
      <c r="CV97" s="310">
        <f t="shared" si="880"/>
        <v>0.9</v>
      </c>
      <c r="CW97" s="310">
        <f t="shared" si="880"/>
        <v>0.9</v>
      </c>
      <c r="CX97" s="310">
        <f t="shared" si="880"/>
        <v>0.9</v>
      </c>
      <c r="CY97" s="310">
        <f t="shared" si="880"/>
        <v>0.9</v>
      </c>
      <c r="CZ97" s="310">
        <f t="shared" si="880"/>
        <v>0.9</v>
      </c>
      <c r="DA97" s="310">
        <f t="shared" si="880"/>
        <v>0.9</v>
      </c>
      <c r="DB97" s="310">
        <f t="shared" ref="DB97:EB97" si="881">$D97</f>
        <v>0.9</v>
      </c>
      <c r="DC97" s="310">
        <f t="shared" si="881"/>
        <v>0.9</v>
      </c>
      <c r="DD97" s="310">
        <f t="shared" si="881"/>
        <v>0.9</v>
      </c>
      <c r="DE97" s="310">
        <f t="shared" si="881"/>
        <v>0.9</v>
      </c>
      <c r="DF97" s="310">
        <f t="shared" si="881"/>
        <v>0.9</v>
      </c>
      <c r="DG97" s="310">
        <f t="shared" si="881"/>
        <v>0.9</v>
      </c>
      <c r="DH97" s="310">
        <f t="shared" si="881"/>
        <v>0.9</v>
      </c>
      <c r="DI97" s="310">
        <f t="shared" si="881"/>
        <v>0.9</v>
      </c>
      <c r="DJ97" s="310">
        <f t="shared" si="881"/>
        <v>0.9</v>
      </c>
      <c r="DK97" s="310">
        <f t="shared" si="881"/>
        <v>0.9</v>
      </c>
      <c r="DL97" s="310">
        <f t="shared" si="881"/>
        <v>0.9</v>
      </c>
      <c r="DM97" s="310">
        <f t="shared" si="881"/>
        <v>0.9</v>
      </c>
      <c r="DN97" s="310">
        <f t="shared" si="881"/>
        <v>0.9</v>
      </c>
      <c r="DO97" s="310">
        <f t="shared" si="881"/>
        <v>0.9</v>
      </c>
      <c r="DP97" s="310">
        <f t="shared" si="881"/>
        <v>0.9</v>
      </c>
      <c r="DQ97" s="310">
        <f t="shared" si="881"/>
        <v>0.9</v>
      </c>
      <c r="DR97" s="310">
        <f t="shared" si="881"/>
        <v>0.9</v>
      </c>
      <c r="DS97" s="310">
        <f t="shared" si="881"/>
        <v>0.9</v>
      </c>
      <c r="DT97" s="310">
        <f t="shared" si="881"/>
        <v>0.9</v>
      </c>
      <c r="DU97" s="310">
        <f t="shared" si="881"/>
        <v>0.9</v>
      </c>
      <c r="DV97" s="310">
        <f t="shared" si="881"/>
        <v>0.9</v>
      </c>
      <c r="DW97" s="310">
        <f t="shared" si="881"/>
        <v>0.9</v>
      </c>
      <c r="DX97" s="310">
        <f t="shared" si="881"/>
        <v>0.9</v>
      </c>
      <c r="DY97" s="310">
        <f t="shared" si="881"/>
        <v>0.9</v>
      </c>
      <c r="DZ97" s="310">
        <f t="shared" si="881"/>
        <v>0.9</v>
      </c>
      <c r="EA97" s="310">
        <f t="shared" si="881"/>
        <v>0.9</v>
      </c>
      <c r="EB97" s="310">
        <f t="shared" si="881"/>
        <v>0.9</v>
      </c>
    </row>
    <row r="98" spans="2:133" outlineLevel="1" x14ac:dyDescent="0.25">
      <c r="C98" s="318" t="s">
        <v>587</v>
      </c>
      <c r="D98" s="129"/>
      <c r="G98" s="52" t="s">
        <v>215</v>
      </c>
      <c r="H98" s="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row>
    <row r="99" spans="2:133" outlineLevel="1" x14ac:dyDescent="0.25">
      <c r="C99" s="332" t="s">
        <v>585</v>
      </c>
      <c r="D99" s="16">
        <f>Costs!$L$25*Costs!L31</f>
        <v>30000</v>
      </c>
      <c r="G99" s="52" t="s">
        <v>603</v>
      </c>
      <c r="H99" s="29"/>
      <c r="J99" s="82">
        <f t="shared" ref="J99" si="882">IF(J$7=EOMONTH($D$96,0),$D99,I101)</f>
        <v>30000</v>
      </c>
      <c r="K99" s="82">
        <f>IF(K$7=EOMONTH($D$96,0),$D99,J101)</f>
        <v>3000</v>
      </c>
      <c r="L99" s="82">
        <f t="shared" ref="L99:BW99" si="883">IF(L$7=EOMONTH($D$96,0),$D99,K101)</f>
        <v>3000</v>
      </c>
      <c r="M99" s="82">
        <f t="shared" si="883"/>
        <v>3000</v>
      </c>
      <c r="N99" s="82">
        <f t="shared" si="883"/>
        <v>3000</v>
      </c>
      <c r="O99" s="82">
        <f t="shared" si="883"/>
        <v>3000</v>
      </c>
      <c r="P99" s="82">
        <f t="shared" si="883"/>
        <v>3000</v>
      </c>
      <c r="Q99" s="82">
        <f t="shared" si="883"/>
        <v>3000</v>
      </c>
      <c r="R99" s="82">
        <f t="shared" si="883"/>
        <v>3000</v>
      </c>
      <c r="S99" s="82">
        <f t="shared" si="883"/>
        <v>3000</v>
      </c>
      <c r="T99" s="82">
        <f t="shared" si="883"/>
        <v>3000</v>
      </c>
      <c r="U99" s="82">
        <f t="shared" si="883"/>
        <v>3000</v>
      </c>
      <c r="V99" s="82">
        <f t="shared" si="883"/>
        <v>3000</v>
      </c>
      <c r="W99" s="82">
        <f t="shared" si="883"/>
        <v>300</v>
      </c>
      <c r="X99" s="82">
        <f t="shared" si="883"/>
        <v>300</v>
      </c>
      <c r="Y99" s="82">
        <f t="shared" si="883"/>
        <v>300</v>
      </c>
      <c r="Z99" s="82">
        <f t="shared" si="883"/>
        <v>300</v>
      </c>
      <c r="AA99" s="82">
        <f t="shared" si="883"/>
        <v>300</v>
      </c>
      <c r="AB99" s="82">
        <f t="shared" si="883"/>
        <v>300</v>
      </c>
      <c r="AC99" s="82">
        <f t="shared" si="883"/>
        <v>300</v>
      </c>
      <c r="AD99" s="82">
        <f t="shared" si="883"/>
        <v>300</v>
      </c>
      <c r="AE99" s="82">
        <f t="shared" si="883"/>
        <v>300</v>
      </c>
      <c r="AF99" s="82">
        <f t="shared" si="883"/>
        <v>300</v>
      </c>
      <c r="AG99" s="82">
        <f t="shared" si="883"/>
        <v>300</v>
      </c>
      <c r="AH99" s="82">
        <f t="shared" si="883"/>
        <v>300</v>
      </c>
      <c r="AI99" s="82">
        <f t="shared" si="883"/>
        <v>300</v>
      </c>
      <c r="AJ99" s="82">
        <f t="shared" si="883"/>
        <v>300</v>
      </c>
      <c r="AK99" s="82">
        <f t="shared" si="883"/>
        <v>300</v>
      </c>
      <c r="AL99" s="82">
        <f t="shared" si="883"/>
        <v>300</v>
      </c>
      <c r="AM99" s="82">
        <f t="shared" si="883"/>
        <v>300</v>
      </c>
      <c r="AN99" s="82">
        <f t="shared" si="883"/>
        <v>300</v>
      </c>
      <c r="AO99" s="82">
        <f t="shared" si="883"/>
        <v>300</v>
      </c>
      <c r="AP99" s="82">
        <f t="shared" si="883"/>
        <v>300</v>
      </c>
      <c r="AQ99" s="82">
        <f t="shared" si="883"/>
        <v>300</v>
      </c>
      <c r="AR99" s="82">
        <f t="shared" si="883"/>
        <v>300</v>
      </c>
      <c r="AS99" s="82">
        <f t="shared" si="883"/>
        <v>300</v>
      </c>
      <c r="AT99" s="82">
        <f t="shared" si="883"/>
        <v>300</v>
      </c>
      <c r="AU99" s="82">
        <f t="shared" si="883"/>
        <v>300</v>
      </c>
      <c r="AV99" s="82">
        <f t="shared" si="883"/>
        <v>300</v>
      </c>
      <c r="AW99" s="82">
        <f t="shared" si="883"/>
        <v>300</v>
      </c>
      <c r="AX99" s="82">
        <f t="shared" si="883"/>
        <v>300</v>
      </c>
      <c r="AY99" s="82">
        <f t="shared" si="883"/>
        <v>300</v>
      </c>
      <c r="AZ99" s="82">
        <f t="shared" si="883"/>
        <v>300</v>
      </c>
      <c r="BA99" s="82">
        <f t="shared" si="883"/>
        <v>300</v>
      </c>
      <c r="BB99" s="82">
        <f t="shared" si="883"/>
        <v>300</v>
      </c>
      <c r="BC99" s="82">
        <f t="shared" si="883"/>
        <v>300</v>
      </c>
      <c r="BD99" s="82">
        <f t="shared" si="883"/>
        <v>300</v>
      </c>
      <c r="BE99" s="82">
        <f t="shared" si="883"/>
        <v>300</v>
      </c>
      <c r="BF99" s="82">
        <f t="shared" si="883"/>
        <v>300</v>
      </c>
      <c r="BG99" s="82">
        <f t="shared" si="883"/>
        <v>300</v>
      </c>
      <c r="BH99" s="82">
        <f t="shared" si="883"/>
        <v>300</v>
      </c>
      <c r="BI99" s="82">
        <f t="shared" si="883"/>
        <v>300</v>
      </c>
      <c r="BJ99" s="82">
        <f t="shared" si="883"/>
        <v>300</v>
      </c>
      <c r="BK99" s="82">
        <f t="shared" si="883"/>
        <v>300</v>
      </c>
      <c r="BL99" s="82">
        <f t="shared" si="883"/>
        <v>300</v>
      </c>
      <c r="BM99" s="82">
        <f t="shared" si="883"/>
        <v>300</v>
      </c>
      <c r="BN99" s="82">
        <f t="shared" si="883"/>
        <v>300</v>
      </c>
      <c r="BO99" s="82">
        <f t="shared" si="883"/>
        <v>300</v>
      </c>
      <c r="BP99" s="82">
        <f t="shared" si="883"/>
        <v>300</v>
      </c>
      <c r="BQ99" s="82">
        <f t="shared" si="883"/>
        <v>300</v>
      </c>
      <c r="BR99" s="82">
        <f t="shared" si="883"/>
        <v>300</v>
      </c>
      <c r="BS99" s="82">
        <f t="shared" si="883"/>
        <v>300</v>
      </c>
      <c r="BT99" s="82">
        <f t="shared" si="883"/>
        <v>300</v>
      </c>
      <c r="BU99" s="82">
        <f t="shared" si="883"/>
        <v>300</v>
      </c>
      <c r="BV99" s="82">
        <f t="shared" si="883"/>
        <v>300</v>
      </c>
      <c r="BW99" s="82">
        <f t="shared" si="883"/>
        <v>300</v>
      </c>
      <c r="BX99" s="82">
        <f t="shared" ref="BX99:EB99" si="884">IF(BX$7=EOMONTH($D$96,0),$D99,BW101)</f>
        <v>300</v>
      </c>
      <c r="BY99" s="82">
        <f t="shared" si="884"/>
        <v>300</v>
      </c>
      <c r="BZ99" s="82">
        <f t="shared" si="884"/>
        <v>300</v>
      </c>
      <c r="CA99" s="82">
        <f t="shared" si="884"/>
        <v>300</v>
      </c>
      <c r="CB99" s="82">
        <f t="shared" si="884"/>
        <v>300</v>
      </c>
      <c r="CC99" s="82">
        <f t="shared" si="884"/>
        <v>300</v>
      </c>
      <c r="CD99" s="82">
        <f t="shared" si="884"/>
        <v>300</v>
      </c>
      <c r="CE99" s="82">
        <f t="shared" si="884"/>
        <v>300</v>
      </c>
      <c r="CF99" s="82">
        <f t="shared" si="884"/>
        <v>300</v>
      </c>
      <c r="CG99" s="82">
        <f t="shared" si="884"/>
        <v>300</v>
      </c>
      <c r="CH99" s="82">
        <f t="shared" si="884"/>
        <v>300</v>
      </c>
      <c r="CI99" s="82">
        <f t="shared" si="884"/>
        <v>300</v>
      </c>
      <c r="CJ99" s="82">
        <f t="shared" si="884"/>
        <v>300</v>
      </c>
      <c r="CK99" s="82">
        <f t="shared" si="884"/>
        <v>300</v>
      </c>
      <c r="CL99" s="82">
        <f t="shared" si="884"/>
        <v>300</v>
      </c>
      <c r="CM99" s="82">
        <f t="shared" si="884"/>
        <v>300</v>
      </c>
      <c r="CN99" s="82">
        <f t="shared" si="884"/>
        <v>300</v>
      </c>
      <c r="CO99" s="82">
        <f t="shared" si="884"/>
        <v>300</v>
      </c>
      <c r="CP99" s="82">
        <f t="shared" si="884"/>
        <v>300</v>
      </c>
      <c r="CQ99" s="82">
        <f t="shared" si="884"/>
        <v>300</v>
      </c>
      <c r="CR99" s="82">
        <f t="shared" si="884"/>
        <v>300</v>
      </c>
      <c r="CS99" s="82">
        <f t="shared" si="884"/>
        <v>300</v>
      </c>
      <c r="CT99" s="82">
        <f t="shared" si="884"/>
        <v>300</v>
      </c>
      <c r="CU99" s="82">
        <f t="shared" si="884"/>
        <v>300</v>
      </c>
      <c r="CV99" s="82">
        <f t="shared" si="884"/>
        <v>300</v>
      </c>
      <c r="CW99" s="82">
        <f t="shared" si="884"/>
        <v>300</v>
      </c>
      <c r="CX99" s="82">
        <f t="shared" si="884"/>
        <v>300</v>
      </c>
      <c r="CY99" s="82">
        <f t="shared" si="884"/>
        <v>300</v>
      </c>
      <c r="CZ99" s="82">
        <f t="shared" si="884"/>
        <v>300</v>
      </c>
      <c r="DA99" s="82">
        <f t="shared" si="884"/>
        <v>300</v>
      </c>
      <c r="DB99" s="82">
        <f t="shared" si="884"/>
        <v>300</v>
      </c>
      <c r="DC99" s="82">
        <f t="shared" si="884"/>
        <v>300</v>
      </c>
      <c r="DD99" s="82">
        <f t="shared" si="884"/>
        <v>300</v>
      </c>
      <c r="DE99" s="82">
        <f t="shared" si="884"/>
        <v>300</v>
      </c>
      <c r="DF99" s="82">
        <f t="shared" si="884"/>
        <v>300</v>
      </c>
      <c r="DG99" s="82">
        <f t="shared" si="884"/>
        <v>300</v>
      </c>
      <c r="DH99" s="82">
        <f t="shared" si="884"/>
        <v>300</v>
      </c>
      <c r="DI99" s="82">
        <f t="shared" si="884"/>
        <v>300</v>
      </c>
      <c r="DJ99" s="82">
        <f t="shared" si="884"/>
        <v>300</v>
      </c>
      <c r="DK99" s="82">
        <f t="shared" si="884"/>
        <v>300</v>
      </c>
      <c r="DL99" s="82">
        <f t="shared" si="884"/>
        <v>300</v>
      </c>
      <c r="DM99" s="82">
        <f t="shared" si="884"/>
        <v>300</v>
      </c>
      <c r="DN99" s="82">
        <f t="shared" si="884"/>
        <v>300</v>
      </c>
      <c r="DO99" s="82">
        <f t="shared" si="884"/>
        <v>300</v>
      </c>
      <c r="DP99" s="82">
        <f t="shared" si="884"/>
        <v>300</v>
      </c>
      <c r="DQ99" s="82">
        <f t="shared" si="884"/>
        <v>300</v>
      </c>
      <c r="DR99" s="82">
        <f t="shared" si="884"/>
        <v>300</v>
      </c>
      <c r="DS99" s="82">
        <f t="shared" si="884"/>
        <v>300</v>
      </c>
      <c r="DT99" s="82">
        <f t="shared" si="884"/>
        <v>300</v>
      </c>
      <c r="DU99" s="82">
        <f t="shared" si="884"/>
        <v>300</v>
      </c>
      <c r="DV99" s="82">
        <f t="shared" si="884"/>
        <v>300</v>
      </c>
      <c r="DW99" s="82">
        <f t="shared" si="884"/>
        <v>300</v>
      </c>
      <c r="DX99" s="82">
        <f t="shared" si="884"/>
        <v>300</v>
      </c>
      <c r="DY99" s="82">
        <f t="shared" si="884"/>
        <v>300</v>
      </c>
      <c r="DZ99" s="82">
        <f t="shared" si="884"/>
        <v>300</v>
      </c>
      <c r="EA99" s="82">
        <f t="shared" si="884"/>
        <v>300</v>
      </c>
      <c r="EB99" s="82">
        <f t="shared" si="884"/>
        <v>300</v>
      </c>
      <c r="EC99" s="82"/>
    </row>
    <row r="100" spans="2:133" outlineLevel="1" x14ac:dyDescent="0.25">
      <c r="C100" s="333" t="s">
        <v>588</v>
      </c>
      <c r="G100" s="52" t="s">
        <v>603</v>
      </c>
      <c r="H100" s="46">
        <f t="shared" ref="H100" si="885">SUM(J100:EB100)</f>
        <v>29700</v>
      </c>
      <c r="J100" s="82">
        <f>J99*SUM(J97:J98)*J96</f>
        <v>27000</v>
      </c>
      <c r="K100" s="82">
        <f t="shared" ref="K100" si="886">K99*SUM(K97:K98)*K96</f>
        <v>0</v>
      </c>
      <c r="L100" s="82">
        <f t="shared" ref="L100" si="887">L99*SUM(L97:L98)*L96</f>
        <v>0</v>
      </c>
      <c r="M100" s="82">
        <f t="shared" ref="M100" si="888">M99*SUM(M97:M98)*M96</f>
        <v>0</v>
      </c>
      <c r="N100" s="82">
        <f t="shared" ref="N100" si="889">N99*SUM(N97:N98)*N96</f>
        <v>0</v>
      </c>
      <c r="O100" s="82">
        <f t="shared" ref="O100" si="890">O99*SUM(O97:O98)*O96</f>
        <v>0</v>
      </c>
      <c r="P100" s="82">
        <f t="shared" ref="P100" si="891">P99*SUM(P97:P98)*P96</f>
        <v>0</v>
      </c>
      <c r="Q100" s="82">
        <f t="shared" ref="Q100" si="892">Q99*SUM(Q97:Q98)*Q96</f>
        <v>0</v>
      </c>
      <c r="R100" s="82">
        <f t="shared" ref="R100" si="893">R99*SUM(R97:R98)*R96</f>
        <v>0</v>
      </c>
      <c r="S100" s="82">
        <f t="shared" ref="S100" si="894">S99*SUM(S97:S98)*S96</f>
        <v>0</v>
      </c>
      <c r="T100" s="82">
        <f t="shared" ref="T100" si="895">T99*SUM(T97:T98)*T96</f>
        <v>0</v>
      </c>
      <c r="U100" s="82">
        <f t="shared" ref="U100" si="896">U99*SUM(U97:U98)*U96</f>
        <v>0</v>
      </c>
      <c r="V100" s="82">
        <f t="shared" ref="V100" si="897">V99*SUM(V97:V98)*V96</f>
        <v>2700</v>
      </c>
      <c r="W100" s="82">
        <f t="shared" ref="W100" si="898">W99*SUM(W97:W98)*W96</f>
        <v>0</v>
      </c>
      <c r="X100" s="82">
        <f t="shared" ref="X100" si="899">X99*SUM(X97:X98)*X96</f>
        <v>0</v>
      </c>
      <c r="Y100" s="82">
        <f t="shared" ref="Y100" si="900">Y99*SUM(Y97:Y98)*Y96</f>
        <v>0</v>
      </c>
      <c r="Z100" s="82">
        <f t="shared" ref="Z100" si="901">Z99*SUM(Z97:Z98)*Z96</f>
        <v>0</v>
      </c>
      <c r="AA100" s="82">
        <f t="shared" ref="AA100" si="902">AA99*SUM(AA97:AA98)*AA96</f>
        <v>0</v>
      </c>
      <c r="AB100" s="82">
        <f t="shared" ref="AB100" si="903">AB99*SUM(AB97:AB98)*AB96</f>
        <v>0</v>
      </c>
      <c r="AC100" s="82">
        <f t="shared" ref="AC100" si="904">AC99*SUM(AC97:AC98)*AC96</f>
        <v>0</v>
      </c>
      <c r="AD100" s="82">
        <f t="shared" ref="AD100" si="905">AD99*SUM(AD97:AD98)*AD96</f>
        <v>0</v>
      </c>
      <c r="AE100" s="82">
        <f t="shared" ref="AE100" si="906">AE99*SUM(AE97:AE98)*AE96</f>
        <v>0</v>
      </c>
      <c r="AF100" s="82">
        <f t="shared" ref="AF100" si="907">AF99*SUM(AF97:AF98)*AF96</f>
        <v>0</v>
      </c>
      <c r="AG100" s="82">
        <f t="shared" ref="AG100" si="908">AG99*SUM(AG97:AG98)*AG96</f>
        <v>0</v>
      </c>
      <c r="AH100" s="82">
        <f t="shared" ref="AH100" si="909">AH99*SUM(AH97:AH98)*AH96</f>
        <v>0</v>
      </c>
      <c r="AI100" s="82">
        <f t="shared" ref="AI100" si="910">AI99*SUM(AI97:AI98)*AI96</f>
        <v>0</v>
      </c>
      <c r="AJ100" s="82">
        <f t="shared" ref="AJ100" si="911">AJ99*SUM(AJ97:AJ98)*AJ96</f>
        <v>0</v>
      </c>
      <c r="AK100" s="82">
        <f t="shared" ref="AK100" si="912">AK99*SUM(AK97:AK98)*AK96</f>
        <v>0</v>
      </c>
      <c r="AL100" s="82">
        <f t="shared" ref="AL100" si="913">AL99*SUM(AL97:AL98)*AL96</f>
        <v>0</v>
      </c>
      <c r="AM100" s="82">
        <f t="shared" ref="AM100" si="914">AM99*SUM(AM97:AM98)*AM96</f>
        <v>0</v>
      </c>
      <c r="AN100" s="82">
        <f t="shared" ref="AN100" si="915">AN99*SUM(AN97:AN98)*AN96</f>
        <v>0</v>
      </c>
      <c r="AO100" s="82">
        <f t="shared" ref="AO100" si="916">AO99*SUM(AO97:AO98)*AO96</f>
        <v>0</v>
      </c>
      <c r="AP100" s="82">
        <f t="shared" ref="AP100" si="917">AP99*SUM(AP97:AP98)*AP96</f>
        <v>0</v>
      </c>
      <c r="AQ100" s="82">
        <f t="shared" ref="AQ100" si="918">AQ99*SUM(AQ97:AQ98)*AQ96</f>
        <v>0</v>
      </c>
      <c r="AR100" s="82">
        <f t="shared" ref="AR100" si="919">AR99*SUM(AR97:AR98)*AR96</f>
        <v>0</v>
      </c>
      <c r="AS100" s="82">
        <f t="shared" ref="AS100" si="920">AS99*SUM(AS97:AS98)*AS96</f>
        <v>0</v>
      </c>
      <c r="AT100" s="82">
        <f t="shared" ref="AT100" si="921">AT99*SUM(AT97:AT98)*AT96</f>
        <v>0</v>
      </c>
      <c r="AU100" s="82">
        <f t="shared" ref="AU100" si="922">AU99*SUM(AU97:AU98)*AU96</f>
        <v>0</v>
      </c>
      <c r="AV100" s="82">
        <f t="shared" ref="AV100" si="923">AV99*SUM(AV97:AV98)*AV96</f>
        <v>0</v>
      </c>
      <c r="AW100" s="82">
        <f t="shared" ref="AW100" si="924">AW99*SUM(AW97:AW98)*AW96</f>
        <v>0</v>
      </c>
      <c r="AX100" s="82">
        <f t="shared" ref="AX100" si="925">AX99*SUM(AX97:AX98)*AX96</f>
        <v>0</v>
      </c>
      <c r="AY100" s="82">
        <f t="shared" ref="AY100" si="926">AY99*SUM(AY97:AY98)*AY96</f>
        <v>0</v>
      </c>
      <c r="AZ100" s="82">
        <f t="shared" ref="AZ100" si="927">AZ99*SUM(AZ97:AZ98)*AZ96</f>
        <v>0</v>
      </c>
      <c r="BA100" s="82">
        <f t="shared" ref="BA100" si="928">BA99*SUM(BA97:BA98)*BA96</f>
        <v>0</v>
      </c>
      <c r="BB100" s="82">
        <f t="shared" ref="BB100" si="929">BB99*SUM(BB97:BB98)*BB96</f>
        <v>0</v>
      </c>
      <c r="BC100" s="82">
        <f t="shared" ref="BC100" si="930">BC99*SUM(BC97:BC98)*BC96</f>
        <v>0</v>
      </c>
      <c r="BD100" s="82">
        <f t="shared" ref="BD100" si="931">BD99*SUM(BD97:BD98)*BD96</f>
        <v>0</v>
      </c>
      <c r="BE100" s="82">
        <f t="shared" ref="BE100" si="932">BE99*SUM(BE97:BE98)*BE96</f>
        <v>0</v>
      </c>
      <c r="BF100" s="82">
        <f t="shared" ref="BF100" si="933">BF99*SUM(BF97:BF98)*BF96</f>
        <v>0</v>
      </c>
      <c r="BG100" s="82">
        <f t="shared" ref="BG100" si="934">BG99*SUM(BG97:BG98)*BG96</f>
        <v>0</v>
      </c>
      <c r="BH100" s="82">
        <f t="shared" ref="BH100" si="935">BH99*SUM(BH97:BH98)*BH96</f>
        <v>0</v>
      </c>
      <c r="BI100" s="82">
        <f t="shared" ref="BI100" si="936">BI99*SUM(BI97:BI98)*BI96</f>
        <v>0</v>
      </c>
      <c r="BJ100" s="82">
        <f t="shared" ref="BJ100" si="937">BJ99*SUM(BJ97:BJ98)*BJ96</f>
        <v>0</v>
      </c>
      <c r="BK100" s="82">
        <f t="shared" ref="BK100" si="938">BK99*SUM(BK97:BK98)*BK96</f>
        <v>0</v>
      </c>
      <c r="BL100" s="82">
        <f t="shared" ref="BL100" si="939">BL99*SUM(BL97:BL98)*BL96</f>
        <v>0</v>
      </c>
      <c r="BM100" s="82">
        <f t="shared" ref="BM100" si="940">BM99*SUM(BM97:BM98)*BM96</f>
        <v>0</v>
      </c>
      <c r="BN100" s="82">
        <f t="shared" ref="BN100" si="941">BN99*SUM(BN97:BN98)*BN96</f>
        <v>0</v>
      </c>
      <c r="BO100" s="82">
        <f t="shared" ref="BO100" si="942">BO99*SUM(BO97:BO98)*BO96</f>
        <v>0</v>
      </c>
      <c r="BP100" s="82">
        <f t="shared" ref="BP100" si="943">BP99*SUM(BP97:BP98)*BP96</f>
        <v>0</v>
      </c>
      <c r="BQ100" s="82">
        <f t="shared" ref="BQ100" si="944">BQ99*SUM(BQ97:BQ98)*BQ96</f>
        <v>0</v>
      </c>
      <c r="BR100" s="82">
        <f t="shared" ref="BR100" si="945">BR99*SUM(BR97:BR98)*BR96</f>
        <v>0</v>
      </c>
      <c r="BS100" s="82">
        <f t="shared" ref="BS100" si="946">BS99*SUM(BS97:BS98)*BS96</f>
        <v>0</v>
      </c>
      <c r="BT100" s="82">
        <f t="shared" ref="BT100" si="947">BT99*SUM(BT97:BT98)*BT96</f>
        <v>0</v>
      </c>
      <c r="BU100" s="82">
        <f t="shared" ref="BU100" si="948">BU99*SUM(BU97:BU98)*BU96</f>
        <v>0</v>
      </c>
      <c r="BV100" s="82">
        <f t="shared" ref="BV100" si="949">BV99*SUM(BV97:BV98)*BV96</f>
        <v>0</v>
      </c>
      <c r="BW100" s="82">
        <f t="shared" ref="BW100" si="950">BW99*SUM(BW97:BW98)*BW96</f>
        <v>0</v>
      </c>
      <c r="BX100" s="82">
        <f t="shared" ref="BX100" si="951">BX99*SUM(BX97:BX98)*BX96</f>
        <v>0</v>
      </c>
      <c r="BY100" s="82">
        <f t="shared" ref="BY100" si="952">BY99*SUM(BY97:BY98)*BY96</f>
        <v>0</v>
      </c>
      <c r="BZ100" s="82">
        <f t="shared" ref="BZ100" si="953">BZ99*SUM(BZ97:BZ98)*BZ96</f>
        <v>0</v>
      </c>
      <c r="CA100" s="82">
        <f t="shared" ref="CA100" si="954">CA99*SUM(CA97:CA98)*CA96</f>
        <v>0</v>
      </c>
      <c r="CB100" s="82">
        <f t="shared" ref="CB100" si="955">CB99*SUM(CB97:CB98)*CB96</f>
        <v>0</v>
      </c>
      <c r="CC100" s="82">
        <f t="shared" ref="CC100" si="956">CC99*SUM(CC97:CC98)*CC96</f>
        <v>0</v>
      </c>
      <c r="CD100" s="82">
        <f t="shared" ref="CD100" si="957">CD99*SUM(CD97:CD98)*CD96</f>
        <v>0</v>
      </c>
      <c r="CE100" s="82">
        <f t="shared" ref="CE100" si="958">CE99*SUM(CE97:CE98)*CE96</f>
        <v>0</v>
      </c>
      <c r="CF100" s="82">
        <f t="shared" ref="CF100" si="959">CF99*SUM(CF97:CF98)*CF96</f>
        <v>0</v>
      </c>
      <c r="CG100" s="82">
        <f t="shared" ref="CG100" si="960">CG99*SUM(CG97:CG98)*CG96</f>
        <v>0</v>
      </c>
      <c r="CH100" s="82">
        <f t="shared" ref="CH100" si="961">CH99*SUM(CH97:CH98)*CH96</f>
        <v>0</v>
      </c>
      <c r="CI100" s="82">
        <f t="shared" ref="CI100" si="962">CI99*SUM(CI97:CI98)*CI96</f>
        <v>0</v>
      </c>
      <c r="CJ100" s="82">
        <f t="shared" ref="CJ100" si="963">CJ99*SUM(CJ97:CJ98)*CJ96</f>
        <v>0</v>
      </c>
      <c r="CK100" s="82">
        <f t="shared" ref="CK100" si="964">CK99*SUM(CK97:CK98)*CK96</f>
        <v>0</v>
      </c>
      <c r="CL100" s="82">
        <f t="shared" ref="CL100" si="965">CL99*SUM(CL97:CL98)*CL96</f>
        <v>0</v>
      </c>
      <c r="CM100" s="82">
        <f t="shared" ref="CM100" si="966">CM99*SUM(CM97:CM98)*CM96</f>
        <v>0</v>
      </c>
      <c r="CN100" s="82">
        <f t="shared" ref="CN100" si="967">CN99*SUM(CN97:CN98)*CN96</f>
        <v>0</v>
      </c>
      <c r="CO100" s="82">
        <f t="shared" ref="CO100" si="968">CO99*SUM(CO97:CO98)*CO96</f>
        <v>0</v>
      </c>
      <c r="CP100" s="82">
        <f t="shared" ref="CP100" si="969">CP99*SUM(CP97:CP98)*CP96</f>
        <v>0</v>
      </c>
      <c r="CQ100" s="82">
        <f t="shared" ref="CQ100" si="970">CQ99*SUM(CQ97:CQ98)*CQ96</f>
        <v>0</v>
      </c>
      <c r="CR100" s="82">
        <f t="shared" ref="CR100" si="971">CR99*SUM(CR97:CR98)*CR96</f>
        <v>0</v>
      </c>
      <c r="CS100" s="82">
        <f t="shared" ref="CS100" si="972">CS99*SUM(CS97:CS98)*CS96</f>
        <v>0</v>
      </c>
      <c r="CT100" s="82">
        <f t="shared" ref="CT100" si="973">CT99*SUM(CT97:CT98)*CT96</f>
        <v>0</v>
      </c>
      <c r="CU100" s="82">
        <f t="shared" ref="CU100" si="974">CU99*SUM(CU97:CU98)*CU96</f>
        <v>0</v>
      </c>
      <c r="CV100" s="82">
        <f t="shared" ref="CV100" si="975">CV99*SUM(CV97:CV98)*CV96</f>
        <v>0</v>
      </c>
      <c r="CW100" s="82">
        <f t="shared" ref="CW100" si="976">CW99*SUM(CW97:CW98)*CW96</f>
        <v>0</v>
      </c>
      <c r="CX100" s="82">
        <f t="shared" ref="CX100" si="977">CX99*SUM(CX97:CX98)*CX96</f>
        <v>0</v>
      </c>
      <c r="CY100" s="82">
        <f t="shared" ref="CY100" si="978">CY99*SUM(CY97:CY98)*CY96</f>
        <v>0</v>
      </c>
      <c r="CZ100" s="82">
        <f t="shared" ref="CZ100" si="979">CZ99*SUM(CZ97:CZ98)*CZ96</f>
        <v>0</v>
      </c>
      <c r="DA100" s="82">
        <f t="shared" ref="DA100" si="980">DA99*SUM(DA97:DA98)*DA96</f>
        <v>0</v>
      </c>
      <c r="DB100" s="82">
        <f t="shared" ref="DB100" si="981">DB99*SUM(DB97:DB98)*DB96</f>
        <v>0</v>
      </c>
      <c r="DC100" s="82">
        <f t="shared" ref="DC100" si="982">DC99*SUM(DC97:DC98)*DC96</f>
        <v>0</v>
      </c>
      <c r="DD100" s="82">
        <f t="shared" ref="DD100" si="983">DD99*SUM(DD97:DD98)*DD96</f>
        <v>0</v>
      </c>
      <c r="DE100" s="82">
        <f t="shared" ref="DE100" si="984">DE99*SUM(DE97:DE98)*DE96</f>
        <v>0</v>
      </c>
      <c r="DF100" s="82">
        <f t="shared" ref="DF100" si="985">DF99*SUM(DF97:DF98)*DF96</f>
        <v>0</v>
      </c>
      <c r="DG100" s="82">
        <f t="shared" ref="DG100" si="986">DG99*SUM(DG97:DG98)*DG96</f>
        <v>0</v>
      </c>
      <c r="DH100" s="82">
        <f t="shared" ref="DH100" si="987">DH99*SUM(DH97:DH98)*DH96</f>
        <v>0</v>
      </c>
      <c r="DI100" s="82">
        <f t="shared" ref="DI100" si="988">DI99*SUM(DI97:DI98)*DI96</f>
        <v>0</v>
      </c>
      <c r="DJ100" s="82">
        <f t="shared" ref="DJ100" si="989">DJ99*SUM(DJ97:DJ98)*DJ96</f>
        <v>0</v>
      </c>
      <c r="DK100" s="82">
        <f t="shared" ref="DK100" si="990">DK99*SUM(DK97:DK98)*DK96</f>
        <v>0</v>
      </c>
      <c r="DL100" s="82">
        <f t="shared" ref="DL100" si="991">DL99*SUM(DL97:DL98)*DL96</f>
        <v>0</v>
      </c>
      <c r="DM100" s="82">
        <f t="shared" ref="DM100" si="992">DM99*SUM(DM97:DM98)*DM96</f>
        <v>0</v>
      </c>
      <c r="DN100" s="82">
        <f t="shared" ref="DN100" si="993">DN99*SUM(DN97:DN98)*DN96</f>
        <v>0</v>
      </c>
      <c r="DO100" s="82">
        <f t="shared" ref="DO100" si="994">DO99*SUM(DO97:DO98)*DO96</f>
        <v>0</v>
      </c>
      <c r="DP100" s="82">
        <f t="shared" ref="DP100" si="995">DP99*SUM(DP97:DP98)*DP96</f>
        <v>0</v>
      </c>
      <c r="DQ100" s="82">
        <f t="shared" ref="DQ100" si="996">DQ99*SUM(DQ97:DQ98)*DQ96</f>
        <v>0</v>
      </c>
      <c r="DR100" s="82">
        <f t="shared" ref="DR100" si="997">DR99*SUM(DR97:DR98)*DR96</f>
        <v>0</v>
      </c>
      <c r="DS100" s="82">
        <f t="shared" ref="DS100" si="998">DS99*SUM(DS97:DS98)*DS96</f>
        <v>0</v>
      </c>
      <c r="DT100" s="82">
        <f t="shared" ref="DT100" si="999">DT99*SUM(DT97:DT98)*DT96</f>
        <v>0</v>
      </c>
      <c r="DU100" s="82">
        <f t="shared" ref="DU100" si="1000">DU99*SUM(DU97:DU98)*DU96</f>
        <v>0</v>
      </c>
      <c r="DV100" s="82">
        <f t="shared" ref="DV100" si="1001">DV99*SUM(DV97:DV98)*DV96</f>
        <v>0</v>
      </c>
      <c r="DW100" s="82">
        <f t="shared" ref="DW100" si="1002">DW99*SUM(DW97:DW98)*DW96</f>
        <v>0</v>
      </c>
      <c r="DX100" s="82">
        <f t="shared" ref="DX100" si="1003">DX99*SUM(DX97:DX98)*DX96</f>
        <v>0</v>
      </c>
      <c r="DY100" s="82">
        <f t="shared" ref="DY100" si="1004">DY99*SUM(DY97:DY98)*DY96</f>
        <v>0</v>
      </c>
      <c r="DZ100" s="82">
        <f t="shared" ref="DZ100" si="1005">DZ99*SUM(DZ97:DZ98)*DZ96</f>
        <v>0</v>
      </c>
      <c r="EA100" s="82">
        <f t="shared" ref="EA100" si="1006">EA99*SUM(EA97:EA98)*EA96</f>
        <v>0</v>
      </c>
      <c r="EB100" s="82">
        <f t="shared" ref="EB100" si="1007">EB99*SUM(EB97:EB98)*EB96</f>
        <v>0</v>
      </c>
    </row>
    <row r="101" spans="2:133" outlineLevel="1" x14ac:dyDescent="0.25">
      <c r="C101" s="333" t="s">
        <v>589</v>
      </c>
      <c r="G101" s="52" t="s">
        <v>603</v>
      </c>
      <c r="H101" s="29"/>
      <c r="I101" s="129"/>
      <c r="J101" s="82">
        <f>J99-J100</f>
        <v>3000</v>
      </c>
      <c r="K101" s="82">
        <f t="shared" ref="K101" si="1008">K99-K100</f>
        <v>3000</v>
      </c>
      <c r="L101" s="82">
        <f t="shared" ref="L101" si="1009">L99-L100</f>
        <v>3000</v>
      </c>
      <c r="M101" s="82">
        <f t="shared" ref="M101" si="1010">M99-M100</f>
        <v>3000</v>
      </c>
      <c r="N101" s="82">
        <f t="shared" ref="N101" si="1011">N99-N100</f>
        <v>3000</v>
      </c>
      <c r="O101" s="82">
        <f t="shared" ref="O101" si="1012">O99-O100</f>
        <v>3000</v>
      </c>
      <c r="P101" s="82">
        <f t="shared" ref="P101" si="1013">P99-P100</f>
        <v>3000</v>
      </c>
      <c r="Q101" s="82">
        <f t="shared" ref="Q101" si="1014">Q99-Q100</f>
        <v>3000</v>
      </c>
      <c r="R101" s="82">
        <f t="shared" ref="R101" si="1015">R99-R100</f>
        <v>3000</v>
      </c>
      <c r="S101" s="82">
        <f t="shared" ref="S101" si="1016">S99-S100</f>
        <v>3000</v>
      </c>
      <c r="T101" s="82">
        <f t="shared" ref="T101" si="1017">T99-T100</f>
        <v>3000</v>
      </c>
      <c r="U101" s="82">
        <f t="shared" ref="U101" si="1018">U99-U100</f>
        <v>3000</v>
      </c>
      <c r="V101" s="82">
        <f t="shared" ref="V101" si="1019">V99-V100</f>
        <v>300</v>
      </c>
      <c r="W101" s="82">
        <f t="shared" ref="W101" si="1020">W99-W100</f>
        <v>300</v>
      </c>
      <c r="X101" s="82">
        <f t="shared" ref="X101" si="1021">X99-X100</f>
        <v>300</v>
      </c>
      <c r="Y101" s="82">
        <f t="shared" ref="Y101" si="1022">Y99-Y100</f>
        <v>300</v>
      </c>
      <c r="Z101" s="82">
        <f t="shared" ref="Z101" si="1023">Z99-Z100</f>
        <v>300</v>
      </c>
      <c r="AA101" s="82">
        <f t="shared" ref="AA101" si="1024">AA99-AA100</f>
        <v>300</v>
      </c>
      <c r="AB101" s="82">
        <f t="shared" ref="AB101" si="1025">AB99-AB100</f>
        <v>300</v>
      </c>
      <c r="AC101" s="82">
        <f t="shared" ref="AC101" si="1026">AC99-AC100</f>
        <v>300</v>
      </c>
      <c r="AD101" s="82">
        <f t="shared" ref="AD101" si="1027">AD99-AD100</f>
        <v>300</v>
      </c>
      <c r="AE101" s="82">
        <f t="shared" ref="AE101" si="1028">AE99-AE100</f>
        <v>300</v>
      </c>
      <c r="AF101" s="82">
        <f t="shared" ref="AF101" si="1029">AF99-AF100</f>
        <v>300</v>
      </c>
      <c r="AG101" s="82">
        <f t="shared" ref="AG101" si="1030">AG99-AG100</f>
        <v>300</v>
      </c>
      <c r="AH101" s="82">
        <f t="shared" ref="AH101" si="1031">AH99-AH100</f>
        <v>300</v>
      </c>
      <c r="AI101" s="82">
        <f t="shared" ref="AI101" si="1032">AI99-AI100</f>
        <v>300</v>
      </c>
      <c r="AJ101" s="82">
        <f t="shared" ref="AJ101" si="1033">AJ99-AJ100</f>
        <v>300</v>
      </c>
      <c r="AK101" s="82">
        <f t="shared" ref="AK101" si="1034">AK99-AK100</f>
        <v>300</v>
      </c>
      <c r="AL101" s="82">
        <f t="shared" ref="AL101" si="1035">AL99-AL100</f>
        <v>300</v>
      </c>
      <c r="AM101" s="82">
        <f t="shared" ref="AM101" si="1036">AM99-AM100</f>
        <v>300</v>
      </c>
      <c r="AN101" s="82">
        <f t="shared" ref="AN101" si="1037">AN99-AN100</f>
        <v>300</v>
      </c>
      <c r="AO101" s="82">
        <f t="shared" ref="AO101" si="1038">AO99-AO100</f>
        <v>300</v>
      </c>
      <c r="AP101" s="82">
        <f t="shared" ref="AP101" si="1039">AP99-AP100</f>
        <v>300</v>
      </c>
      <c r="AQ101" s="82">
        <f t="shared" ref="AQ101" si="1040">AQ99-AQ100</f>
        <v>300</v>
      </c>
      <c r="AR101" s="82">
        <f t="shared" ref="AR101" si="1041">AR99-AR100</f>
        <v>300</v>
      </c>
      <c r="AS101" s="82">
        <f t="shared" ref="AS101" si="1042">AS99-AS100</f>
        <v>300</v>
      </c>
      <c r="AT101" s="82">
        <f t="shared" ref="AT101" si="1043">AT99-AT100</f>
        <v>300</v>
      </c>
      <c r="AU101" s="82">
        <f t="shared" ref="AU101" si="1044">AU99-AU100</f>
        <v>300</v>
      </c>
      <c r="AV101" s="82">
        <f t="shared" ref="AV101" si="1045">AV99-AV100</f>
        <v>300</v>
      </c>
      <c r="AW101" s="82">
        <f t="shared" ref="AW101" si="1046">AW99-AW100</f>
        <v>300</v>
      </c>
      <c r="AX101" s="82">
        <f t="shared" ref="AX101" si="1047">AX99-AX100</f>
        <v>300</v>
      </c>
      <c r="AY101" s="82">
        <f t="shared" ref="AY101" si="1048">AY99-AY100</f>
        <v>300</v>
      </c>
      <c r="AZ101" s="82">
        <f t="shared" ref="AZ101" si="1049">AZ99-AZ100</f>
        <v>300</v>
      </c>
      <c r="BA101" s="82">
        <f t="shared" ref="BA101" si="1050">BA99-BA100</f>
        <v>300</v>
      </c>
      <c r="BB101" s="82">
        <f t="shared" ref="BB101" si="1051">BB99-BB100</f>
        <v>300</v>
      </c>
      <c r="BC101" s="82">
        <f t="shared" ref="BC101" si="1052">BC99-BC100</f>
        <v>300</v>
      </c>
      <c r="BD101" s="82">
        <f t="shared" ref="BD101" si="1053">BD99-BD100</f>
        <v>300</v>
      </c>
      <c r="BE101" s="82">
        <f t="shared" ref="BE101" si="1054">BE99-BE100</f>
        <v>300</v>
      </c>
      <c r="BF101" s="82">
        <f t="shared" ref="BF101" si="1055">BF99-BF100</f>
        <v>300</v>
      </c>
      <c r="BG101" s="82">
        <f t="shared" ref="BG101" si="1056">BG99-BG100</f>
        <v>300</v>
      </c>
      <c r="BH101" s="82">
        <f t="shared" ref="BH101" si="1057">BH99-BH100</f>
        <v>300</v>
      </c>
      <c r="BI101" s="82">
        <f t="shared" ref="BI101" si="1058">BI99-BI100</f>
        <v>300</v>
      </c>
      <c r="BJ101" s="82">
        <f t="shared" ref="BJ101" si="1059">BJ99-BJ100</f>
        <v>300</v>
      </c>
      <c r="BK101" s="82">
        <f t="shared" ref="BK101" si="1060">BK99-BK100</f>
        <v>300</v>
      </c>
      <c r="BL101" s="82">
        <f t="shared" ref="BL101" si="1061">BL99-BL100</f>
        <v>300</v>
      </c>
      <c r="BM101" s="82">
        <f t="shared" ref="BM101" si="1062">BM99-BM100</f>
        <v>300</v>
      </c>
      <c r="BN101" s="82">
        <f t="shared" ref="BN101" si="1063">BN99-BN100</f>
        <v>300</v>
      </c>
      <c r="BO101" s="82">
        <f t="shared" ref="BO101" si="1064">BO99-BO100</f>
        <v>300</v>
      </c>
      <c r="BP101" s="82">
        <f t="shared" ref="BP101" si="1065">BP99-BP100</f>
        <v>300</v>
      </c>
      <c r="BQ101" s="82">
        <f t="shared" ref="BQ101" si="1066">BQ99-BQ100</f>
        <v>300</v>
      </c>
      <c r="BR101" s="82">
        <f t="shared" ref="BR101" si="1067">BR99-BR100</f>
        <v>300</v>
      </c>
      <c r="BS101" s="82">
        <f t="shared" ref="BS101" si="1068">BS99-BS100</f>
        <v>300</v>
      </c>
      <c r="BT101" s="82">
        <f t="shared" ref="BT101" si="1069">BT99-BT100</f>
        <v>300</v>
      </c>
      <c r="BU101" s="82">
        <f t="shared" ref="BU101" si="1070">BU99-BU100</f>
        <v>300</v>
      </c>
      <c r="BV101" s="82">
        <f t="shared" ref="BV101" si="1071">BV99-BV100</f>
        <v>300</v>
      </c>
      <c r="BW101" s="82">
        <f t="shared" ref="BW101" si="1072">BW99-BW100</f>
        <v>300</v>
      </c>
      <c r="BX101" s="82">
        <f t="shared" ref="BX101" si="1073">BX99-BX100</f>
        <v>300</v>
      </c>
      <c r="BY101" s="82">
        <f t="shared" ref="BY101" si="1074">BY99-BY100</f>
        <v>300</v>
      </c>
      <c r="BZ101" s="82">
        <f t="shared" ref="BZ101" si="1075">BZ99-BZ100</f>
        <v>300</v>
      </c>
      <c r="CA101" s="82">
        <f t="shared" ref="CA101" si="1076">CA99-CA100</f>
        <v>300</v>
      </c>
      <c r="CB101" s="82">
        <f t="shared" ref="CB101" si="1077">CB99-CB100</f>
        <v>300</v>
      </c>
      <c r="CC101" s="82">
        <f t="shared" ref="CC101" si="1078">CC99-CC100</f>
        <v>300</v>
      </c>
      <c r="CD101" s="82">
        <f t="shared" ref="CD101" si="1079">CD99-CD100</f>
        <v>300</v>
      </c>
      <c r="CE101" s="82">
        <f t="shared" ref="CE101" si="1080">CE99-CE100</f>
        <v>300</v>
      </c>
      <c r="CF101" s="82">
        <f t="shared" ref="CF101" si="1081">CF99-CF100</f>
        <v>300</v>
      </c>
      <c r="CG101" s="82">
        <f t="shared" ref="CG101" si="1082">CG99-CG100</f>
        <v>300</v>
      </c>
      <c r="CH101" s="82">
        <f t="shared" ref="CH101" si="1083">CH99-CH100</f>
        <v>300</v>
      </c>
      <c r="CI101" s="82">
        <f t="shared" ref="CI101" si="1084">CI99-CI100</f>
        <v>300</v>
      </c>
      <c r="CJ101" s="82">
        <f t="shared" ref="CJ101" si="1085">CJ99-CJ100</f>
        <v>300</v>
      </c>
      <c r="CK101" s="82">
        <f t="shared" ref="CK101" si="1086">CK99-CK100</f>
        <v>300</v>
      </c>
      <c r="CL101" s="82">
        <f t="shared" ref="CL101" si="1087">CL99-CL100</f>
        <v>300</v>
      </c>
      <c r="CM101" s="82">
        <f t="shared" ref="CM101" si="1088">CM99-CM100</f>
        <v>300</v>
      </c>
      <c r="CN101" s="82">
        <f t="shared" ref="CN101" si="1089">CN99-CN100</f>
        <v>300</v>
      </c>
      <c r="CO101" s="82">
        <f t="shared" ref="CO101" si="1090">CO99-CO100</f>
        <v>300</v>
      </c>
      <c r="CP101" s="82">
        <f t="shared" ref="CP101" si="1091">CP99-CP100</f>
        <v>300</v>
      </c>
      <c r="CQ101" s="82">
        <f t="shared" ref="CQ101" si="1092">CQ99-CQ100</f>
        <v>300</v>
      </c>
      <c r="CR101" s="82">
        <f t="shared" ref="CR101" si="1093">CR99-CR100</f>
        <v>300</v>
      </c>
      <c r="CS101" s="82">
        <f t="shared" ref="CS101" si="1094">CS99-CS100</f>
        <v>300</v>
      </c>
      <c r="CT101" s="82">
        <f t="shared" ref="CT101" si="1095">CT99-CT100</f>
        <v>300</v>
      </c>
      <c r="CU101" s="82">
        <f t="shared" ref="CU101" si="1096">CU99-CU100</f>
        <v>300</v>
      </c>
      <c r="CV101" s="82">
        <f t="shared" ref="CV101" si="1097">CV99-CV100</f>
        <v>300</v>
      </c>
      <c r="CW101" s="82">
        <f t="shared" ref="CW101" si="1098">CW99-CW100</f>
        <v>300</v>
      </c>
      <c r="CX101" s="82">
        <f t="shared" ref="CX101" si="1099">CX99-CX100</f>
        <v>300</v>
      </c>
      <c r="CY101" s="82">
        <f t="shared" ref="CY101" si="1100">CY99-CY100</f>
        <v>300</v>
      </c>
      <c r="CZ101" s="82">
        <f t="shared" ref="CZ101" si="1101">CZ99-CZ100</f>
        <v>300</v>
      </c>
      <c r="DA101" s="82">
        <f t="shared" ref="DA101" si="1102">DA99-DA100</f>
        <v>300</v>
      </c>
      <c r="DB101" s="82">
        <f t="shared" ref="DB101" si="1103">DB99-DB100</f>
        <v>300</v>
      </c>
      <c r="DC101" s="82">
        <f t="shared" ref="DC101" si="1104">DC99-DC100</f>
        <v>300</v>
      </c>
      <c r="DD101" s="82">
        <f t="shared" ref="DD101" si="1105">DD99-DD100</f>
        <v>300</v>
      </c>
      <c r="DE101" s="82">
        <f t="shared" ref="DE101" si="1106">DE99-DE100</f>
        <v>300</v>
      </c>
      <c r="DF101" s="82">
        <f t="shared" ref="DF101" si="1107">DF99-DF100</f>
        <v>300</v>
      </c>
      <c r="DG101" s="82">
        <f t="shared" ref="DG101" si="1108">DG99-DG100</f>
        <v>300</v>
      </c>
      <c r="DH101" s="82">
        <f t="shared" ref="DH101" si="1109">DH99-DH100</f>
        <v>300</v>
      </c>
      <c r="DI101" s="82">
        <f t="shared" ref="DI101" si="1110">DI99-DI100</f>
        <v>300</v>
      </c>
      <c r="DJ101" s="82">
        <f t="shared" ref="DJ101" si="1111">DJ99-DJ100</f>
        <v>300</v>
      </c>
      <c r="DK101" s="82">
        <f t="shared" ref="DK101" si="1112">DK99-DK100</f>
        <v>300</v>
      </c>
      <c r="DL101" s="82">
        <f t="shared" ref="DL101" si="1113">DL99-DL100</f>
        <v>300</v>
      </c>
      <c r="DM101" s="82">
        <f t="shared" ref="DM101" si="1114">DM99-DM100</f>
        <v>300</v>
      </c>
      <c r="DN101" s="82">
        <f t="shared" ref="DN101" si="1115">DN99-DN100</f>
        <v>300</v>
      </c>
      <c r="DO101" s="82">
        <f t="shared" ref="DO101" si="1116">DO99-DO100</f>
        <v>300</v>
      </c>
      <c r="DP101" s="82">
        <f t="shared" ref="DP101" si="1117">DP99-DP100</f>
        <v>300</v>
      </c>
      <c r="DQ101" s="82">
        <f t="shared" ref="DQ101" si="1118">DQ99-DQ100</f>
        <v>300</v>
      </c>
      <c r="DR101" s="82">
        <f t="shared" ref="DR101" si="1119">DR99-DR100</f>
        <v>300</v>
      </c>
      <c r="DS101" s="82">
        <f t="shared" ref="DS101" si="1120">DS99-DS100</f>
        <v>300</v>
      </c>
      <c r="DT101" s="82">
        <f t="shared" ref="DT101" si="1121">DT99-DT100</f>
        <v>300</v>
      </c>
      <c r="DU101" s="82">
        <f t="shared" ref="DU101" si="1122">DU99-DU100</f>
        <v>300</v>
      </c>
      <c r="DV101" s="82">
        <f t="shared" ref="DV101" si="1123">DV99-DV100</f>
        <v>300</v>
      </c>
      <c r="DW101" s="82">
        <f t="shared" ref="DW101" si="1124">DW99-DW100</f>
        <v>300</v>
      </c>
      <c r="DX101" s="82">
        <f t="shared" ref="DX101" si="1125">DX99-DX100</f>
        <v>300</v>
      </c>
      <c r="DY101" s="82">
        <f t="shared" ref="DY101" si="1126">DY99-DY100</f>
        <v>300</v>
      </c>
      <c r="DZ101" s="82">
        <f t="shared" ref="DZ101" si="1127">DZ99-DZ100</f>
        <v>300</v>
      </c>
      <c r="EA101" s="82">
        <f t="shared" ref="EA101" si="1128">EA99-EA100</f>
        <v>300</v>
      </c>
      <c r="EB101" s="82">
        <f t="shared" ref="EB101" si="1129">EB99-EB100</f>
        <v>300</v>
      </c>
    </row>
    <row r="102" spans="2:133" outlineLevel="1" x14ac:dyDescent="0.25">
      <c r="C102" s="318" t="s">
        <v>590</v>
      </c>
      <c r="D102" s="31">
        <f>Costs!$L$39</f>
        <v>1.9</v>
      </c>
      <c r="G102" s="52" t="s">
        <v>220</v>
      </c>
      <c r="H102" s="29"/>
      <c r="J102" s="312">
        <f>$D102</f>
        <v>1.9</v>
      </c>
      <c r="K102" s="312">
        <f t="shared" ref="K102:BV102" si="1130">$D102</f>
        <v>1.9</v>
      </c>
      <c r="L102" s="312">
        <f t="shared" si="1130"/>
        <v>1.9</v>
      </c>
      <c r="M102" s="312">
        <f t="shared" si="1130"/>
        <v>1.9</v>
      </c>
      <c r="N102" s="312">
        <f t="shared" si="1130"/>
        <v>1.9</v>
      </c>
      <c r="O102" s="312">
        <f t="shared" si="1130"/>
        <v>1.9</v>
      </c>
      <c r="P102" s="312">
        <f t="shared" si="1130"/>
        <v>1.9</v>
      </c>
      <c r="Q102" s="312">
        <f t="shared" si="1130"/>
        <v>1.9</v>
      </c>
      <c r="R102" s="312">
        <f t="shared" si="1130"/>
        <v>1.9</v>
      </c>
      <c r="S102" s="312">
        <f t="shared" si="1130"/>
        <v>1.9</v>
      </c>
      <c r="T102" s="312">
        <f t="shared" si="1130"/>
        <v>1.9</v>
      </c>
      <c r="U102" s="312">
        <f t="shared" si="1130"/>
        <v>1.9</v>
      </c>
      <c r="V102" s="312">
        <f t="shared" si="1130"/>
        <v>1.9</v>
      </c>
      <c r="W102" s="312">
        <f t="shared" si="1130"/>
        <v>1.9</v>
      </c>
      <c r="X102" s="312">
        <f t="shared" si="1130"/>
        <v>1.9</v>
      </c>
      <c r="Y102" s="312">
        <f t="shared" si="1130"/>
        <v>1.9</v>
      </c>
      <c r="Z102" s="312">
        <f t="shared" si="1130"/>
        <v>1.9</v>
      </c>
      <c r="AA102" s="312">
        <f t="shared" si="1130"/>
        <v>1.9</v>
      </c>
      <c r="AB102" s="312">
        <f t="shared" si="1130"/>
        <v>1.9</v>
      </c>
      <c r="AC102" s="312">
        <f t="shared" si="1130"/>
        <v>1.9</v>
      </c>
      <c r="AD102" s="312">
        <f t="shared" si="1130"/>
        <v>1.9</v>
      </c>
      <c r="AE102" s="312">
        <f t="shared" si="1130"/>
        <v>1.9</v>
      </c>
      <c r="AF102" s="312">
        <f t="shared" si="1130"/>
        <v>1.9</v>
      </c>
      <c r="AG102" s="312">
        <f t="shared" si="1130"/>
        <v>1.9</v>
      </c>
      <c r="AH102" s="312">
        <f t="shared" si="1130"/>
        <v>1.9</v>
      </c>
      <c r="AI102" s="312">
        <f t="shared" si="1130"/>
        <v>1.9</v>
      </c>
      <c r="AJ102" s="312">
        <f t="shared" si="1130"/>
        <v>1.9</v>
      </c>
      <c r="AK102" s="312">
        <f t="shared" si="1130"/>
        <v>1.9</v>
      </c>
      <c r="AL102" s="312">
        <f t="shared" si="1130"/>
        <v>1.9</v>
      </c>
      <c r="AM102" s="312">
        <f t="shared" si="1130"/>
        <v>1.9</v>
      </c>
      <c r="AN102" s="312">
        <f t="shared" si="1130"/>
        <v>1.9</v>
      </c>
      <c r="AO102" s="312">
        <f t="shared" si="1130"/>
        <v>1.9</v>
      </c>
      <c r="AP102" s="312">
        <f t="shared" si="1130"/>
        <v>1.9</v>
      </c>
      <c r="AQ102" s="312">
        <f t="shared" si="1130"/>
        <v>1.9</v>
      </c>
      <c r="AR102" s="312">
        <f t="shared" si="1130"/>
        <v>1.9</v>
      </c>
      <c r="AS102" s="312">
        <f t="shared" si="1130"/>
        <v>1.9</v>
      </c>
      <c r="AT102" s="312">
        <f t="shared" si="1130"/>
        <v>1.9</v>
      </c>
      <c r="AU102" s="312">
        <f t="shared" si="1130"/>
        <v>1.9</v>
      </c>
      <c r="AV102" s="312">
        <f t="shared" si="1130"/>
        <v>1.9</v>
      </c>
      <c r="AW102" s="312">
        <f t="shared" si="1130"/>
        <v>1.9</v>
      </c>
      <c r="AX102" s="312">
        <f t="shared" si="1130"/>
        <v>1.9</v>
      </c>
      <c r="AY102" s="312">
        <f t="shared" si="1130"/>
        <v>1.9</v>
      </c>
      <c r="AZ102" s="312">
        <f t="shared" si="1130"/>
        <v>1.9</v>
      </c>
      <c r="BA102" s="312">
        <f t="shared" si="1130"/>
        <v>1.9</v>
      </c>
      <c r="BB102" s="312">
        <f t="shared" si="1130"/>
        <v>1.9</v>
      </c>
      <c r="BC102" s="312">
        <f t="shared" si="1130"/>
        <v>1.9</v>
      </c>
      <c r="BD102" s="312">
        <f t="shared" si="1130"/>
        <v>1.9</v>
      </c>
      <c r="BE102" s="312">
        <f t="shared" si="1130"/>
        <v>1.9</v>
      </c>
      <c r="BF102" s="312">
        <f t="shared" si="1130"/>
        <v>1.9</v>
      </c>
      <c r="BG102" s="312">
        <f t="shared" si="1130"/>
        <v>1.9</v>
      </c>
      <c r="BH102" s="312">
        <f t="shared" si="1130"/>
        <v>1.9</v>
      </c>
      <c r="BI102" s="312">
        <f t="shared" si="1130"/>
        <v>1.9</v>
      </c>
      <c r="BJ102" s="312">
        <f t="shared" si="1130"/>
        <v>1.9</v>
      </c>
      <c r="BK102" s="312">
        <f t="shared" si="1130"/>
        <v>1.9</v>
      </c>
      <c r="BL102" s="312">
        <f t="shared" si="1130"/>
        <v>1.9</v>
      </c>
      <c r="BM102" s="312">
        <f t="shared" si="1130"/>
        <v>1.9</v>
      </c>
      <c r="BN102" s="312">
        <f t="shared" si="1130"/>
        <v>1.9</v>
      </c>
      <c r="BO102" s="312">
        <f t="shared" si="1130"/>
        <v>1.9</v>
      </c>
      <c r="BP102" s="312">
        <f t="shared" si="1130"/>
        <v>1.9</v>
      </c>
      <c r="BQ102" s="312">
        <f t="shared" si="1130"/>
        <v>1.9</v>
      </c>
      <c r="BR102" s="312">
        <f t="shared" si="1130"/>
        <v>1.9</v>
      </c>
      <c r="BS102" s="312">
        <f t="shared" si="1130"/>
        <v>1.9</v>
      </c>
      <c r="BT102" s="312">
        <f t="shared" si="1130"/>
        <v>1.9</v>
      </c>
      <c r="BU102" s="312">
        <f t="shared" si="1130"/>
        <v>1.9</v>
      </c>
      <c r="BV102" s="312">
        <f t="shared" si="1130"/>
        <v>1.9</v>
      </c>
      <c r="BW102" s="312">
        <f t="shared" ref="BW102:EB102" si="1131">$D102</f>
        <v>1.9</v>
      </c>
      <c r="BX102" s="312">
        <f t="shared" si="1131"/>
        <v>1.9</v>
      </c>
      <c r="BY102" s="312">
        <f t="shared" si="1131"/>
        <v>1.9</v>
      </c>
      <c r="BZ102" s="312">
        <f t="shared" si="1131"/>
        <v>1.9</v>
      </c>
      <c r="CA102" s="312">
        <f t="shared" si="1131"/>
        <v>1.9</v>
      </c>
      <c r="CB102" s="312">
        <f t="shared" si="1131"/>
        <v>1.9</v>
      </c>
      <c r="CC102" s="312">
        <f t="shared" si="1131"/>
        <v>1.9</v>
      </c>
      <c r="CD102" s="312">
        <f t="shared" si="1131"/>
        <v>1.9</v>
      </c>
      <c r="CE102" s="312">
        <f t="shared" si="1131"/>
        <v>1.9</v>
      </c>
      <c r="CF102" s="312">
        <f t="shared" si="1131"/>
        <v>1.9</v>
      </c>
      <c r="CG102" s="312">
        <f t="shared" si="1131"/>
        <v>1.9</v>
      </c>
      <c r="CH102" s="312">
        <f t="shared" si="1131"/>
        <v>1.9</v>
      </c>
      <c r="CI102" s="312">
        <f t="shared" si="1131"/>
        <v>1.9</v>
      </c>
      <c r="CJ102" s="312">
        <f t="shared" si="1131"/>
        <v>1.9</v>
      </c>
      <c r="CK102" s="312">
        <f t="shared" si="1131"/>
        <v>1.9</v>
      </c>
      <c r="CL102" s="312">
        <f t="shared" si="1131"/>
        <v>1.9</v>
      </c>
      <c r="CM102" s="312">
        <f t="shared" si="1131"/>
        <v>1.9</v>
      </c>
      <c r="CN102" s="312">
        <f t="shared" si="1131"/>
        <v>1.9</v>
      </c>
      <c r="CO102" s="312">
        <f t="shared" si="1131"/>
        <v>1.9</v>
      </c>
      <c r="CP102" s="312">
        <f t="shared" si="1131"/>
        <v>1.9</v>
      </c>
      <c r="CQ102" s="312">
        <f t="shared" si="1131"/>
        <v>1.9</v>
      </c>
      <c r="CR102" s="312">
        <f t="shared" si="1131"/>
        <v>1.9</v>
      </c>
      <c r="CS102" s="312">
        <f t="shared" si="1131"/>
        <v>1.9</v>
      </c>
      <c r="CT102" s="312">
        <f t="shared" si="1131"/>
        <v>1.9</v>
      </c>
      <c r="CU102" s="312">
        <f t="shared" si="1131"/>
        <v>1.9</v>
      </c>
      <c r="CV102" s="312">
        <f t="shared" si="1131"/>
        <v>1.9</v>
      </c>
      <c r="CW102" s="312">
        <f t="shared" si="1131"/>
        <v>1.9</v>
      </c>
      <c r="CX102" s="312">
        <f t="shared" si="1131"/>
        <v>1.9</v>
      </c>
      <c r="CY102" s="312">
        <f t="shared" si="1131"/>
        <v>1.9</v>
      </c>
      <c r="CZ102" s="312">
        <f t="shared" si="1131"/>
        <v>1.9</v>
      </c>
      <c r="DA102" s="312">
        <f t="shared" si="1131"/>
        <v>1.9</v>
      </c>
      <c r="DB102" s="312">
        <f t="shared" si="1131"/>
        <v>1.9</v>
      </c>
      <c r="DC102" s="312">
        <f t="shared" si="1131"/>
        <v>1.9</v>
      </c>
      <c r="DD102" s="312">
        <f t="shared" si="1131"/>
        <v>1.9</v>
      </c>
      <c r="DE102" s="312">
        <f t="shared" si="1131"/>
        <v>1.9</v>
      </c>
      <c r="DF102" s="312">
        <f t="shared" si="1131"/>
        <v>1.9</v>
      </c>
      <c r="DG102" s="312">
        <f t="shared" si="1131"/>
        <v>1.9</v>
      </c>
      <c r="DH102" s="312">
        <f t="shared" si="1131"/>
        <v>1.9</v>
      </c>
      <c r="DI102" s="312">
        <f t="shared" si="1131"/>
        <v>1.9</v>
      </c>
      <c r="DJ102" s="312">
        <f t="shared" si="1131"/>
        <v>1.9</v>
      </c>
      <c r="DK102" s="312">
        <f t="shared" si="1131"/>
        <v>1.9</v>
      </c>
      <c r="DL102" s="312">
        <f t="shared" si="1131"/>
        <v>1.9</v>
      </c>
      <c r="DM102" s="312">
        <f t="shared" si="1131"/>
        <v>1.9</v>
      </c>
      <c r="DN102" s="312">
        <f t="shared" si="1131"/>
        <v>1.9</v>
      </c>
      <c r="DO102" s="312">
        <f t="shared" si="1131"/>
        <v>1.9</v>
      </c>
      <c r="DP102" s="312">
        <f t="shared" si="1131"/>
        <v>1.9</v>
      </c>
      <c r="DQ102" s="312">
        <f t="shared" si="1131"/>
        <v>1.9</v>
      </c>
      <c r="DR102" s="312">
        <f t="shared" si="1131"/>
        <v>1.9</v>
      </c>
      <c r="DS102" s="312">
        <f t="shared" si="1131"/>
        <v>1.9</v>
      </c>
      <c r="DT102" s="312">
        <f t="shared" si="1131"/>
        <v>1.9</v>
      </c>
      <c r="DU102" s="312">
        <f t="shared" si="1131"/>
        <v>1.9</v>
      </c>
      <c r="DV102" s="312">
        <f t="shared" si="1131"/>
        <v>1.9</v>
      </c>
      <c r="DW102" s="312">
        <f t="shared" si="1131"/>
        <v>1.9</v>
      </c>
      <c r="DX102" s="312">
        <f t="shared" si="1131"/>
        <v>1.9</v>
      </c>
      <c r="DY102" s="312">
        <f t="shared" si="1131"/>
        <v>1.9</v>
      </c>
      <c r="DZ102" s="312">
        <f t="shared" si="1131"/>
        <v>1.9</v>
      </c>
      <c r="EA102" s="312">
        <f t="shared" si="1131"/>
        <v>1.9</v>
      </c>
      <c r="EB102" s="312">
        <f t="shared" si="1131"/>
        <v>1.9</v>
      </c>
    </row>
    <row r="103" spans="2:133" outlineLevel="1" x14ac:dyDescent="0.25">
      <c r="C103" s="327" t="s">
        <v>591</v>
      </c>
      <c r="D103" s="38"/>
      <c r="E103" s="38"/>
      <c r="F103" s="38"/>
      <c r="G103" s="55" t="s">
        <v>220</v>
      </c>
      <c r="H103" s="316">
        <f t="shared" ref="H103" si="1132">SUM(J103:EB103)</f>
        <v>56430</v>
      </c>
      <c r="I103" s="38"/>
      <c r="J103" s="314">
        <f>J96*J100*J102</f>
        <v>51300</v>
      </c>
      <c r="K103" s="314">
        <f t="shared" ref="K103" si="1133">K96*K100*K102</f>
        <v>0</v>
      </c>
      <c r="L103" s="314">
        <f t="shared" ref="L103" si="1134">L96*L100*L102</f>
        <v>0</v>
      </c>
      <c r="M103" s="314">
        <f t="shared" ref="M103" si="1135">M96*M100*M102</f>
        <v>0</v>
      </c>
      <c r="N103" s="314">
        <f t="shared" ref="N103" si="1136">N96*N100*N102</f>
        <v>0</v>
      </c>
      <c r="O103" s="314">
        <f t="shared" ref="O103" si="1137">O96*O100*O102</f>
        <v>0</v>
      </c>
      <c r="P103" s="314">
        <f t="shared" ref="P103" si="1138">P96*P100*P102</f>
        <v>0</v>
      </c>
      <c r="Q103" s="314">
        <f t="shared" ref="Q103" si="1139">Q96*Q100*Q102</f>
        <v>0</v>
      </c>
      <c r="R103" s="314">
        <f t="shared" ref="R103" si="1140">R96*R100*R102</f>
        <v>0</v>
      </c>
      <c r="S103" s="314">
        <f t="shared" ref="S103" si="1141">S96*S100*S102</f>
        <v>0</v>
      </c>
      <c r="T103" s="314">
        <f t="shared" ref="T103" si="1142">T96*T100*T102</f>
        <v>0</v>
      </c>
      <c r="U103" s="314">
        <f t="shared" ref="U103" si="1143">U96*U100*U102</f>
        <v>0</v>
      </c>
      <c r="V103" s="314">
        <f t="shared" ref="V103" si="1144">V96*V100*V102</f>
        <v>5130</v>
      </c>
      <c r="W103" s="314">
        <f t="shared" ref="W103" si="1145">W96*W100*W102</f>
        <v>0</v>
      </c>
      <c r="X103" s="314">
        <f t="shared" ref="X103" si="1146">X96*X100*X102</f>
        <v>0</v>
      </c>
      <c r="Y103" s="314">
        <f t="shared" ref="Y103" si="1147">Y96*Y100*Y102</f>
        <v>0</v>
      </c>
      <c r="Z103" s="314">
        <f t="shared" ref="Z103" si="1148">Z96*Z100*Z102</f>
        <v>0</v>
      </c>
      <c r="AA103" s="314">
        <f t="shared" ref="AA103" si="1149">AA96*AA100*AA102</f>
        <v>0</v>
      </c>
      <c r="AB103" s="314">
        <f t="shared" ref="AB103" si="1150">AB96*AB100*AB102</f>
        <v>0</v>
      </c>
      <c r="AC103" s="314">
        <f t="shared" ref="AC103" si="1151">AC96*AC100*AC102</f>
        <v>0</v>
      </c>
      <c r="AD103" s="314">
        <f t="shared" ref="AD103" si="1152">AD96*AD100*AD102</f>
        <v>0</v>
      </c>
      <c r="AE103" s="314">
        <f t="shared" ref="AE103" si="1153">AE96*AE100*AE102</f>
        <v>0</v>
      </c>
      <c r="AF103" s="314">
        <f t="shared" ref="AF103" si="1154">AF96*AF100*AF102</f>
        <v>0</v>
      </c>
      <c r="AG103" s="314">
        <f t="shared" ref="AG103" si="1155">AG96*AG100*AG102</f>
        <v>0</v>
      </c>
      <c r="AH103" s="314">
        <f t="shared" ref="AH103" si="1156">AH96*AH100*AH102</f>
        <v>0</v>
      </c>
      <c r="AI103" s="314">
        <f t="shared" ref="AI103" si="1157">AI96*AI100*AI102</f>
        <v>0</v>
      </c>
      <c r="AJ103" s="314">
        <f t="shared" ref="AJ103" si="1158">AJ96*AJ100*AJ102</f>
        <v>0</v>
      </c>
      <c r="AK103" s="314">
        <f t="shared" ref="AK103" si="1159">AK96*AK100*AK102</f>
        <v>0</v>
      </c>
      <c r="AL103" s="314">
        <f t="shared" ref="AL103" si="1160">AL96*AL100*AL102</f>
        <v>0</v>
      </c>
      <c r="AM103" s="314">
        <f t="shared" ref="AM103" si="1161">AM96*AM100*AM102</f>
        <v>0</v>
      </c>
      <c r="AN103" s="314">
        <f t="shared" ref="AN103" si="1162">AN96*AN100*AN102</f>
        <v>0</v>
      </c>
      <c r="AO103" s="314">
        <f t="shared" ref="AO103" si="1163">AO96*AO100*AO102</f>
        <v>0</v>
      </c>
      <c r="AP103" s="314">
        <f t="shared" ref="AP103" si="1164">AP96*AP100*AP102</f>
        <v>0</v>
      </c>
      <c r="AQ103" s="314">
        <f t="shared" ref="AQ103" si="1165">AQ96*AQ100*AQ102</f>
        <v>0</v>
      </c>
      <c r="AR103" s="314">
        <f t="shared" ref="AR103" si="1166">AR96*AR100*AR102</f>
        <v>0</v>
      </c>
      <c r="AS103" s="314">
        <f t="shared" ref="AS103" si="1167">AS96*AS100*AS102</f>
        <v>0</v>
      </c>
      <c r="AT103" s="314">
        <f t="shared" ref="AT103" si="1168">AT96*AT100*AT102</f>
        <v>0</v>
      </c>
      <c r="AU103" s="314">
        <f t="shared" ref="AU103" si="1169">AU96*AU100*AU102</f>
        <v>0</v>
      </c>
      <c r="AV103" s="314">
        <f t="shared" ref="AV103" si="1170">AV96*AV100*AV102</f>
        <v>0</v>
      </c>
      <c r="AW103" s="314">
        <f t="shared" ref="AW103" si="1171">AW96*AW100*AW102</f>
        <v>0</v>
      </c>
      <c r="AX103" s="314">
        <f t="shared" ref="AX103" si="1172">AX96*AX100*AX102</f>
        <v>0</v>
      </c>
      <c r="AY103" s="314">
        <f t="shared" ref="AY103" si="1173">AY96*AY100*AY102</f>
        <v>0</v>
      </c>
      <c r="AZ103" s="314">
        <f t="shared" ref="AZ103" si="1174">AZ96*AZ100*AZ102</f>
        <v>0</v>
      </c>
      <c r="BA103" s="314">
        <f t="shared" ref="BA103" si="1175">BA96*BA100*BA102</f>
        <v>0</v>
      </c>
      <c r="BB103" s="314">
        <f t="shared" ref="BB103" si="1176">BB96*BB100*BB102</f>
        <v>0</v>
      </c>
      <c r="BC103" s="314">
        <f t="shared" ref="BC103" si="1177">BC96*BC100*BC102</f>
        <v>0</v>
      </c>
      <c r="BD103" s="314">
        <f t="shared" ref="BD103" si="1178">BD96*BD100*BD102</f>
        <v>0</v>
      </c>
      <c r="BE103" s="314">
        <f t="shared" ref="BE103" si="1179">BE96*BE100*BE102</f>
        <v>0</v>
      </c>
      <c r="BF103" s="314">
        <f t="shared" ref="BF103" si="1180">BF96*BF100*BF102</f>
        <v>0</v>
      </c>
      <c r="BG103" s="314">
        <f t="shared" ref="BG103" si="1181">BG96*BG100*BG102</f>
        <v>0</v>
      </c>
      <c r="BH103" s="314">
        <f t="shared" ref="BH103" si="1182">BH96*BH100*BH102</f>
        <v>0</v>
      </c>
      <c r="BI103" s="314">
        <f t="shared" ref="BI103" si="1183">BI96*BI100*BI102</f>
        <v>0</v>
      </c>
      <c r="BJ103" s="314">
        <f t="shared" ref="BJ103" si="1184">BJ96*BJ100*BJ102</f>
        <v>0</v>
      </c>
      <c r="BK103" s="314">
        <f t="shared" ref="BK103" si="1185">BK96*BK100*BK102</f>
        <v>0</v>
      </c>
      <c r="BL103" s="314">
        <f t="shared" ref="BL103" si="1186">BL96*BL100*BL102</f>
        <v>0</v>
      </c>
      <c r="BM103" s="314">
        <f t="shared" ref="BM103" si="1187">BM96*BM100*BM102</f>
        <v>0</v>
      </c>
      <c r="BN103" s="314">
        <f t="shared" ref="BN103" si="1188">BN96*BN100*BN102</f>
        <v>0</v>
      </c>
      <c r="BO103" s="314">
        <f t="shared" ref="BO103" si="1189">BO96*BO100*BO102</f>
        <v>0</v>
      </c>
      <c r="BP103" s="314">
        <f t="shared" ref="BP103" si="1190">BP96*BP100*BP102</f>
        <v>0</v>
      </c>
      <c r="BQ103" s="314">
        <f t="shared" ref="BQ103" si="1191">BQ96*BQ100*BQ102</f>
        <v>0</v>
      </c>
      <c r="BR103" s="314">
        <f t="shared" ref="BR103" si="1192">BR96*BR100*BR102</f>
        <v>0</v>
      </c>
      <c r="BS103" s="314">
        <f t="shared" ref="BS103" si="1193">BS96*BS100*BS102</f>
        <v>0</v>
      </c>
      <c r="BT103" s="314">
        <f t="shared" ref="BT103" si="1194">BT96*BT100*BT102</f>
        <v>0</v>
      </c>
      <c r="BU103" s="314">
        <f t="shared" ref="BU103" si="1195">BU96*BU100*BU102</f>
        <v>0</v>
      </c>
      <c r="BV103" s="314">
        <f t="shared" ref="BV103" si="1196">BV96*BV100*BV102</f>
        <v>0</v>
      </c>
      <c r="BW103" s="314">
        <f t="shared" ref="BW103" si="1197">BW96*BW100*BW102</f>
        <v>0</v>
      </c>
      <c r="BX103" s="314">
        <f t="shared" ref="BX103" si="1198">BX96*BX100*BX102</f>
        <v>0</v>
      </c>
      <c r="BY103" s="314">
        <f t="shared" ref="BY103" si="1199">BY96*BY100*BY102</f>
        <v>0</v>
      </c>
      <c r="BZ103" s="314">
        <f t="shared" ref="BZ103" si="1200">BZ96*BZ100*BZ102</f>
        <v>0</v>
      </c>
      <c r="CA103" s="314">
        <f t="shared" ref="CA103" si="1201">CA96*CA100*CA102</f>
        <v>0</v>
      </c>
      <c r="CB103" s="314">
        <f t="shared" ref="CB103" si="1202">CB96*CB100*CB102</f>
        <v>0</v>
      </c>
      <c r="CC103" s="314">
        <f t="shared" ref="CC103" si="1203">CC96*CC100*CC102</f>
        <v>0</v>
      </c>
      <c r="CD103" s="314">
        <f t="shared" ref="CD103" si="1204">CD96*CD100*CD102</f>
        <v>0</v>
      </c>
      <c r="CE103" s="314">
        <f t="shared" ref="CE103" si="1205">CE96*CE100*CE102</f>
        <v>0</v>
      </c>
      <c r="CF103" s="314">
        <f t="shared" ref="CF103" si="1206">CF96*CF100*CF102</f>
        <v>0</v>
      </c>
      <c r="CG103" s="314">
        <f t="shared" ref="CG103" si="1207">CG96*CG100*CG102</f>
        <v>0</v>
      </c>
      <c r="CH103" s="314">
        <f t="shared" ref="CH103" si="1208">CH96*CH100*CH102</f>
        <v>0</v>
      </c>
      <c r="CI103" s="314">
        <f t="shared" ref="CI103" si="1209">CI96*CI100*CI102</f>
        <v>0</v>
      </c>
      <c r="CJ103" s="314">
        <f t="shared" ref="CJ103" si="1210">CJ96*CJ100*CJ102</f>
        <v>0</v>
      </c>
      <c r="CK103" s="314">
        <f t="shared" ref="CK103" si="1211">CK96*CK100*CK102</f>
        <v>0</v>
      </c>
      <c r="CL103" s="314">
        <f t="shared" ref="CL103" si="1212">CL96*CL100*CL102</f>
        <v>0</v>
      </c>
      <c r="CM103" s="314">
        <f t="shared" ref="CM103" si="1213">CM96*CM100*CM102</f>
        <v>0</v>
      </c>
      <c r="CN103" s="314">
        <f t="shared" ref="CN103" si="1214">CN96*CN100*CN102</f>
        <v>0</v>
      </c>
      <c r="CO103" s="314">
        <f t="shared" ref="CO103" si="1215">CO96*CO100*CO102</f>
        <v>0</v>
      </c>
      <c r="CP103" s="314">
        <f t="shared" ref="CP103" si="1216">CP96*CP100*CP102</f>
        <v>0</v>
      </c>
      <c r="CQ103" s="314">
        <f t="shared" ref="CQ103" si="1217">CQ96*CQ100*CQ102</f>
        <v>0</v>
      </c>
      <c r="CR103" s="314">
        <f t="shared" ref="CR103" si="1218">CR96*CR100*CR102</f>
        <v>0</v>
      </c>
      <c r="CS103" s="314">
        <f t="shared" ref="CS103" si="1219">CS96*CS100*CS102</f>
        <v>0</v>
      </c>
      <c r="CT103" s="314">
        <f t="shared" ref="CT103" si="1220">CT96*CT100*CT102</f>
        <v>0</v>
      </c>
      <c r="CU103" s="314">
        <f t="shared" ref="CU103" si="1221">CU96*CU100*CU102</f>
        <v>0</v>
      </c>
      <c r="CV103" s="314">
        <f t="shared" ref="CV103" si="1222">CV96*CV100*CV102</f>
        <v>0</v>
      </c>
      <c r="CW103" s="314">
        <f t="shared" ref="CW103" si="1223">CW96*CW100*CW102</f>
        <v>0</v>
      </c>
      <c r="CX103" s="314">
        <f t="shared" ref="CX103" si="1224">CX96*CX100*CX102</f>
        <v>0</v>
      </c>
      <c r="CY103" s="314">
        <f t="shared" ref="CY103" si="1225">CY96*CY100*CY102</f>
        <v>0</v>
      </c>
      <c r="CZ103" s="314">
        <f t="shared" ref="CZ103" si="1226">CZ96*CZ100*CZ102</f>
        <v>0</v>
      </c>
      <c r="DA103" s="314">
        <f t="shared" ref="DA103" si="1227">DA96*DA100*DA102</f>
        <v>0</v>
      </c>
      <c r="DB103" s="314">
        <f t="shared" ref="DB103" si="1228">DB96*DB100*DB102</f>
        <v>0</v>
      </c>
      <c r="DC103" s="314">
        <f t="shared" ref="DC103" si="1229">DC96*DC100*DC102</f>
        <v>0</v>
      </c>
      <c r="DD103" s="314">
        <f t="shared" ref="DD103" si="1230">DD96*DD100*DD102</f>
        <v>0</v>
      </c>
      <c r="DE103" s="314">
        <f t="shared" ref="DE103" si="1231">DE96*DE100*DE102</f>
        <v>0</v>
      </c>
      <c r="DF103" s="314">
        <f t="shared" ref="DF103" si="1232">DF96*DF100*DF102</f>
        <v>0</v>
      </c>
      <c r="DG103" s="314">
        <f t="shared" ref="DG103" si="1233">DG96*DG100*DG102</f>
        <v>0</v>
      </c>
      <c r="DH103" s="314">
        <f t="shared" ref="DH103" si="1234">DH96*DH100*DH102</f>
        <v>0</v>
      </c>
      <c r="DI103" s="314">
        <f t="shared" ref="DI103" si="1235">DI96*DI100*DI102</f>
        <v>0</v>
      </c>
      <c r="DJ103" s="314">
        <f t="shared" ref="DJ103" si="1236">DJ96*DJ100*DJ102</f>
        <v>0</v>
      </c>
      <c r="DK103" s="314">
        <f t="shared" ref="DK103" si="1237">DK96*DK100*DK102</f>
        <v>0</v>
      </c>
      <c r="DL103" s="314">
        <f t="shared" ref="DL103" si="1238">DL96*DL100*DL102</f>
        <v>0</v>
      </c>
      <c r="DM103" s="314">
        <f t="shared" ref="DM103" si="1239">DM96*DM100*DM102</f>
        <v>0</v>
      </c>
      <c r="DN103" s="314">
        <f t="shared" ref="DN103" si="1240">DN96*DN100*DN102</f>
        <v>0</v>
      </c>
      <c r="DO103" s="314">
        <f t="shared" ref="DO103" si="1241">DO96*DO100*DO102</f>
        <v>0</v>
      </c>
      <c r="DP103" s="314">
        <f t="shared" ref="DP103" si="1242">DP96*DP100*DP102</f>
        <v>0</v>
      </c>
      <c r="DQ103" s="314">
        <f t="shared" ref="DQ103" si="1243">DQ96*DQ100*DQ102</f>
        <v>0</v>
      </c>
      <c r="DR103" s="314">
        <f t="shared" ref="DR103" si="1244">DR96*DR100*DR102</f>
        <v>0</v>
      </c>
      <c r="DS103" s="314">
        <f t="shared" ref="DS103" si="1245">DS96*DS100*DS102</f>
        <v>0</v>
      </c>
      <c r="DT103" s="314">
        <f t="shared" ref="DT103" si="1246">DT96*DT100*DT102</f>
        <v>0</v>
      </c>
      <c r="DU103" s="314">
        <f t="shared" ref="DU103" si="1247">DU96*DU100*DU102</f>
        <v>0</v>
      </c>
      <c r="DV103" s="314">
        <f t="shared" ref="DV103" si="1248">DV96*DV100*DV102</f>
        <v>0</v>
      </c>
      <c r="DW103" s="314">
        <f t="shared" ref="DW103" si="1249">DW96*DW100*DW102</f>
        <v>0</v>
      </c>
      <c r="DX103" s="314">
        <f t="shared" ref="DX103" si="1250">DX96*DX100*DX102</f>
        <v>0</v>
      </c>
      <c r="DY103" s="314">
        <f t="shared" ref="DY103" si="1251">DY96*DY100*DY102</f>
        <v>0</v>
      </c>
      <c r="DZ103" s="314">
        <f t="shared" ref="DZ103" si="1252">DZ96*DZ100*DZ102</f>
        <v>0</v>
      </c>
      <c r="EA103" s="314">
        <f t="shared" ref="EA103" si="1253">EA96*EA100*EA102</f>
        <v>0</v>
      </c>
      <c r="EB103" s="314">
        <f t="shared" ref="EB103" si="1254">EB96*EB100*EB102</f>
        <v>0</v>
      </c>
    </row>
    <row r="104" spans="2:133" outlineLevel="1" x14ac:dyDescent="0.25">
      <c r="C104" s="324" t="s">
        <v>417</v>
      </c>
      <c r="D104" s="34"/>
      <c r="E104" s="34"/>
      <c r="F104" s="34"/>
      <c r="G104" s="67" t="s">
        <v>215</v>
      </c>
      <c r="H104" s="34"/>
      <c r="I104" s="34"/>
      <c r="J104" s="126">
        <f>J$13</f>
        <v>1</v>
      </c>
      <c r="K104" s="126">
        <f t="shared" ref="K104:BV104" si="1255">K$13</f>
        <v>1.0026792493128671</v>
      </c>
      <c r="L104" s="126">
        <f t="shared" si="1255"/>
        <v>1.0056539350998608</v>
      </c>
      <c r="M104" s="126">
        <f t="shared" si="1255"/>
        <v>1.0085410656939733</v>
      </c>
      <c r="N104" s="126">
        <f t="shared" si="1255"/>
        <v>1.0114364849476103</v>
      </c>
      <c r="O104" s="126">
        <f t="shared" si="1255"/>
        <v>1.0143402166566737</v>
      </c>
      <c r="P104" s="126">
        <f t="shared" si="1255"/>
        <v>1.0172522846853813</v>
      </c>
      <c r="Q104" s="126">
        <f t="shared" si="1255"/>
        <v>1.0201727129664624</v>
      </c>
      <c r="R104" s="126">
        <f t="shared" si="1255"/>
        <v>1.0231015255013547</v>
      </c>
      <c r="S104" s="126">
        <f t="shared" si="1255"/>
        <v>1.0260387463604019</v>
      </c>
      <c r="T104" s="126">
        <f t="shared" si="1255"/>
        <v>1.028984399683051</v>
      </c>
      <c r="U104" s="126">
        <f t="shared" si="1255"/>
        <v>1.0319385096780509</v>
      </c>
      <c r="V104" s="126">
        <f t="shared" si="1255"/>
        <v>1.0349011006236515</v>
      </c>
      <c r="W104" s="126">
        <f t="shared" si="1255"/>
        <v>1.0377730230388176</v>
      </c>
      <c r="X104" s="126">
        <f t="shared" si="1255"/>
        <v>1.0408518228283561</v>
      </c>
      <c r="Y104" s="126">
        <f t="shared" si="1255"/>
        <v>1.0438400029932626</v>
      </c>
      <c r="Z104" s="126">
        <f t="shared" si="1255"/>
        <v>1.046836761920777</v>
      </c>
      <c r="AA104" s="126">
        <f t="shared" si="1255"/>
        <v>1.0498421242396576</v>
      </c>
      <c r="AB104" s="126">
        <f t="shared" si="1255"/>
        <v>1.05285611464937</v>
      </c>
      <c r="AC104" s="126">
        <f t="shared" si="1255"/>
        <v>1.0558787579202888</v>
      </c>
      <c r="AD104" s="126">
        <f t="shared" si="1255"/>
        <v>1.0589100788939025</v>
      </c>
      <c r="AE104" s="126">
        <f t="shared" si="1255"/>
        <v>1.0619501024830165</v>
      </c>
      <c r="AF104" s="126">
        <f t="shared" si="1255"/>
        <v>1.0649988536719583</v>
      </c>
      <c r="AG104" s="126">
        <f t="shared" si="1255"/>
        <v>1.0680563575167832</v>
      </c>
      <c r="AH104" s="126">
        <f t="shared" si="1255"/>
        <v>1.0711226391454798</v>
      </c>
      <c r="AI104" s="126">
        <f t="shared" si="1255"/>
        <v>1.0739924437404067</v>
      </c>
      <c r="AJ104" s="126">
        <f t="shared" si="1255"/>
        <v>1.0771786970311998</v>
      </c>
      <c r="AK104" s="126">
        <f t="shared" si="1255"/>
        <v>1.0802711679727233</v>
      </c>
      <c r="AL104" s="126">
        <f t="shared" si="1255"/>
        <v>1.0833725170851116</v>
      </c>
      <c r="AM104" s="126">
        <f t="shared" si="1255"/>
        <v>1.0864827698566941</v>
      </c>
      <c r="AN104" s="126">
        <f t="shared" si="1255"/>
        <v>1.0896019518489746</v>
      </c>
      <c r="AO104" s="126">
        <f t="shared" si="1255"/>
        <v>1.0927300886968412</v>
      </c>
      <c r="AP104" s="126">
        <f t="shared" si="1255"/>
        <v>1.0958672061087775</v>
      </c>
      <c r="AQ104" s="126">
        <f t="shared" si="1255"/>
        <v>1.0990133298670732</v>
      </c>
      <c r="AR104" s="126">
        <f t="shared" si="1255"/>
        <v>1.1021684858280367</v>
      </c>
      <c r="AS104" s="126">
        <f t="shared" si="1255"/>
        <v>1.1053326999222071</v>
      </c>
      <c r="AT104" s="126">
        <f t="shared" si="1255"/>
        <v>1.1085059981545673</v>
      </c>
      <c r="AU104" s="126">
        <f t="shared" si="1255"/>
        <v>1.111475962088432</v>
      </c>
      <c r="AV104" s="126">
        <f t="shared" si="1255"/>
        <v>1.1147734191259395</v>
      </c>
      <c r="AW104" s="126">
        <f t="shared" si="1255"/>
        <v>1.1179738207069689</v>
      </c>
      <c r="AX104" s="126">
        <f t="shared" si="1255"/>
        <v>1.1211834103167977</v>
      </c>
      <c r="AY104" s="126">
        <f t="shared" si="1255"/>
        <v>1.1244022143333261</v>
      </c>
      <c r="AZ104" s="126">
        <f t="shared" si="1255"/>
        <v>1.1276302592101826</v>
      </c>
      <c r="BA104" s="126">
        <f t="shared" si="1255"/>
        <v>1.1308675714769412</v>
      </c>
      <c r="BB104" s="126">
        <f t="shared" si="1255"/>
        <v>1.1341141777393395</v>
      </c>
      <c r="BC104" s="126">
        <f t="shared" si="1255"/>
        <v>1.1373701046794982</v>
      </c>
      <c r="BD104" s="126">
        <f t="shared" si="1255"/>
        <v>1.1406353790561385</v>
      </c>
      <c r="BE104" s="126">
        <f t="shared" si="1255"/>
        <v>1.1439100277048042</v>
      </c>
      <c r="BF104" s="126">
        <f t="shared" si="1255"/>
        <v>1.1471940775380809</v>
      </c>
      <c r="BG104" s="126">
        <f t="shared" si="1255"/>
        <v>1.15026769648205</v>
      </c>
      <c r="BH104" s="126">
        <f t="shared" si="1255"/>
        <v>1.1536802383994258</v>
      </c>
      <c r="BI104" s="126">
        <f t="shared" si="1255"/>
        <v>1.1569923375180708</v>
      </c>
      <c r="BJ104" s="126">
        <f t="shared" si="1255"/>
        <v>1.1603139453378331</v>
      </c>
      <c r="BK104" s="126">
        <f t="shared" si="1255"/>
        <v>1.1636450891572303</v>
      </c>
      <c r="BL104" s="126">
        <f t="shared" si="1255"/>
        <v>1.1669857963531516</v>
      </c>
      <c r="BM104" s="126">
        <f t="shared" si="1255"/>
        <v>1.1703360943810825</v>
      </c>
      <c r="BN104" s="126">
        <f t="shared" si="1255"/>
        <v>1.1736960107753303</v>
      </c>
      <c r="BO104" s="126">
        <f t="shared" si="1255"/>
        <v>1.1770655731492505</v>
      </c>
      <c r="BP104" s="126">
        <f t="shared" si="1255"/>
        <v>1.180444809195474</v>
      </c>
      <c r="BQ104" s="126">
        <f t="shared" si="1255"/>
        <v>1.1838337466861339</v>
      </c>
      <c r="BR104" s="126">
        <f t="shared" si="1255"/>
        <v>1.1872324134730949</v>
      </c>
      <c r="BS104" s="126">
        <f t="shared" si="1255"/>
        <v>1.1905270658589224</v>
      </c>
      <c r="BT104" s="126">
        <f t="shared" si="1255"/>
        <v>1.1940590467434065</v>
      </c>
      <c r="BU104" s="126">
        <f t="shared" si="1255"/>
        <v>1.1974870693312041</v>
      </c>
      <c r="BV104" s="126">
        <f t="shared" si="1255"/>
        <v>1.2009249334246579</v>
      </c>
      <c r="BW104" s="126">
        <f t="shared" ref="BW104:EB104" si="1256">BW$13</f>
        <v>1.204372667277734</v>
      </c>
      <c r="BX104" s="126">
        <f t="shared" si="1256"/>
        <v>1.2078302992255125</v>
      </c>
      <c r="BY104" s="126">
        <f t="shared" si="1256"/>
        <v>1.2112978576844211</v>
      </c>
      <c r="BZ104" s="126">
        <f t="shared" si="1256"/>
        <v>1.2147753711524676</v>
      </c>
      <c r="CA104" s="126">
        <f t="shared" si="1256"/>
        <v>1.2182628682094752</v>
      </c>
      <c r="CB104" s="126">
        <f t="shared" si="1256"/>
        <v>1.2217603775173165</v>
      </c>
      <c r="CC104" s="126">
        <f t="shared" si="1256"/>
        <v>1.2252679278201495</v>
      </c>
      <c r="CD104" s="126">
        <f t="shared" si="1256"/>
        <v>1.2287855479446541</v>
      </c>
      <c r="CE104" s="126">
        <f t="shared" si="1256"/>
        <v>1.232077770779646</v>
      </c>
      <c r="CF104" s="126">
        <f t="shared" si="1256"/>
        <v>1.23573302168438</v>
      </c>
      <c r="CG104" s="126">
        <f t="shared" si="1256"/>
        <v>1.2392806860334544</v>
      </c>
      <c r="CH104" s="126">
        <f t="shared" si="1256"/>
        <v>1.2428385353675644</v>
      </c>
      <c r="CI104" s="126">
        <f t="shared" si="1256"/>
        <v>1.2464065989267703</v>
      </c>
      <c r="CJ104" s="126">
        <f t="shared" si="1256"/>
        <v>1.2499849060350778</v>
      </c>
      <c r="CK104" s="126">
        <f t="shared" si="1256"/>
        <v>1.2535734861006791</v>
      </c>
      <c r="CL104" s="126">
        <f t="shared" si="1256"/>
        <v>1.257172368616194</v>
      </c>
      <c r="CM104" s="126">
        <f t="shared" si="1256"/>
        <v>1.2607815831589126</v>
      </c>
      <c r="CN104" s="126">
        <f t="shared" si="1256"/>
        <v>1.2644011593910389</v>
      </c>
      <c r="CO104" s="126">
        <f t="shared" si="1256"/>
        <v>1.2680311270599336</v>
      </c>
      <c r="CP104" s="126">
        <f t="shared" si="1256"/>
        <v>1.2716715159983594</v>
      </c>
      <c r="CQ104" s="126">
        <f t="shared" si="1256"/>
        <v>1.2750786410337906</v>
      </c>
      <c r="CR104" s="126">
        <f t="shared" si="1256"/>
        <v>1.2788614642181557</v>
      </c>
      <c r="CS104" s="126">
        <f t="shared" si="1256"/>
        <v>1.2825329459576562</v>
      </c>
      <c r="CT104" s="126">
        <f t="shared" si="1256"/>
        <v>1.2862149681493797</v>
      </c>
      <c r="CU104" s="126">
        <f t="shared" si="1256"/>
        <v>1.289907561053897</v>
      </c>
      <c r="CV104" s="126">
        <f t="shared" si="1256"/>
        <v>1.293610755018654</v>
      </c>
      <c r="CW104" s="126">
        <f t="shared" si="1256"/>
        <v>1.2973245804782207</v>
      </c>
      <c r="CX104" s="126">
        <f t="shared" si="1256"/>
        <v>1.3010490679545423</v>
      </c>
      <c r="CY104" s="126">
        <f t="shared" si="1256"/>
        <v>1.304784248057189</v>
      </c>
      <c r="CZ104" s="126">
        <f t="shared" si="1256"/>
        <v>1.3085301514836076</v>
      </c>
      <c r="DA104" s="126">
        <f t="shared" si="1256"/>
        <v>1.3122868090193751</v>
      </c>
      <c r="DB104" s="126">
        <f t="shared" si="1256"/>
        <v>1.3160542515384499</v>
      </c>
      <c r="DC104" s="126">
        <f t="shared" si="1256"/>
        <v>1.3195802889875801</v>
      </c>
      <c r="DD104" s="126">
        <f t="shared" si="1256"/>
        <v>1.323495136864544</v>
      </c>
      <c r="DE104" s="126">
        <f t="shared" si="1256"/>
        <v>1.3272947573576725</v>
      </c>
      <c r="DF104" s="126">
        <f t="shared" si="1256"/>
        <v>1.3311052861764079</v>
      </c>
      <c r="DG104" s="126">
        <f t="shared" si="1256"/>
        <v>1.3349267546374479</v>
      </c>
      <c r="DH104" s="126">
        <f t="shared" si="1256"/>
        <v>1.3387591941473977</v>
      </c>
      <c r="DI104" s="126">
        <f t="shared" si="1256"/>
        <v>1.3426026362030277</v>
      </c>
      <c r="DJ104" s="126">
        <f t="shared" si="1256"/>
        <v>1.3464571123915319</v>
      </c>
      <c r="DK104" s="126">
        <f t="shared" si="1256"/>
        <v>1.3503226543907885</v>
      </c>
      <c r="DL104" s="126">
        <f t="shared" si="1256"/>
        <v>1.3541992939696192</v>
      </c>
      <c r="DM104" s="126">
        <f t="shared" si="1256"/>
        <v>1.358087062988051</v>
      </c>
      <c r="DN104" s="126">
        <f t="shared" si="1256"/>
        <v>1.361985993397578</v>
      </c>
      <c r="DO104" s="126">
        <f t="shared" si="1256"/>
        <v>1.3657655991021458</v>
      </c>
      <c r="DP104" s="126">
        <f t="shared" si="1256"/>
        <v>1.3698174666548035</v>
      </c>
      <c r="DQ104" s="126">
        <f t="shared" si="1256"/>
        <v>1.3737500738651915</v>
      </c>
      <c r="DR104" s="126">
        <f t="shared" si="1256"/>
        <v>1.3776939711925826</v>
      </c>
      <c r="DS104" s="126">
        <f t="shared" si="1256"/>
        <v>1.381649191049759</v>
      </c>
      <c r="DT104" s="126">
        <f t="shared" si="1256"/>
        <v>1.385615765942557</v>
      </c>
      <c r="DU104" s="126">
        <f t="shared" si="1256"/>
        <v>1.3895937284701338</v>
      </c>
      <c r="DV104" s="126">
        <f t="shared" si="1256"/>
        <v>1.3935831113252357</v>
      </c>
      <c r="DW104" s="126">
        <f t="shared" si="1256"/>
        <v>1.3975839472944662</v>
      </c>
      <c r="DX104" s="126">
        <f t="shared" si="1256"/>
        <v>1.401596269258556</v>
      </c>
      <c r="DY104" s="126">
        <f t="shared" si="1256"/>
        <v>1.4056201101926329</v>
      </c>
      <c r="DZ104" s="126">
        <f t="shared" si="1256"/>
        <v>1.4096555031664932</v>
      </c>
      <c r="EA104" s="126">
        <f t="shared" si="1256"/>
        <v>1.4134323217047313</v>
      </c>
      <c r="EB104" s="126">
        <f t="shared" si="1256"/>
        <v>1.4176256038945581</v>
      </c>
    </row>
    <row r="105" spans="2:133" outlineLevel="1" x14ac:dyDescent="0.25">
      <c r="C105" s="321" t="s">
        <v>510</v>
      </c>
      <c r="D105" s="38"/>
      <c r="E105" s="38"/>
      <c r="F105" s="38"/>
      <c r="G105" s="52" t="s">
        <v>220</v>
      </c>
      <c r="H105" s="46">
        <f t="shared" ref="H105" si="1257">SUM(J105:EB105)</f>
        <v>56609.042646199334</v>
      </c>
      <c r="I105" s="38"/>
      <c r="J105" s="82">
        <f>J103*J104</f>
        <v>51300</v>
      </c>
      <c r="K105" s="82">
        <f t="shared" ref="K105" si="1258">K103*K104</f>
        <v>0</v>
      </c>
      <c r="L105" s="82">
        <f t="shared" ref="L105" si="1259">L103*L104</f>
        <v>0</v>
      </c>
      <c r="M105" s="82">
        <f t="shared" ref="M105" si="1260">M103*M104</f>
        <v>0</v>
      </c>
      <c r="N105" s="82">
        <f t="shared" ref="N105" si="1261">N103*N104</f>
        <v>0</v>
      </c>
      <c r="O105" s="82">
        <f t="shared" ref="O105" si="1262">O103*O104</f>
        <v>0</v>
      </c>
      <c r="P105" s="82">
        <f t="shared" ref="P105" si="1263">P103*P104</f>
        <v>0</v>
      </c>
      <c r="Q105" s="82">
        <f t="shared" ref="Q105" si="1264">Q103*Q104</f>
        <v>0</v>
      </c>
      <c r="R105" s="82">
        <f t="shared" ref="R105" si="1265">R103*R104</f>
        <v>0</v>
      </c>
      <c r="S105" s="82">
        <f t="shared" ref="S105" si="1266">S103*S104</f>
        <v>0</v>
      </c>
      <c r="T105" s="82">
        <f t="shared" ref="T105" si="1267">T103*T104</f>
        <v>0</v>
      </c>
      <c r="U105" s="82">
        <f t="shared" ref="U105" si="1268">U103*U104</f>
        <v>0</v>
      </c>
      <c r="V105" s="82">
        <f t="shared" ref="V105" si="1269">V103*V104</f>
        <v>5309.042646199332</v>
      </c>
      <c r="W105" s="82">
        <f t="shared" ref="W105" si="1270">W103*W104</f>
        <v>0</v>
      </c>
      <c r="X105" s="82">
        <f t="shared" ref="X105" si="1271">X103*X104</f>
        <v>0</v>
      </c>
      <c r="Y105" s="82">
        <f t="shared" ref="Y105" si="1272">Y103*Y104</f>
        <v>0</v>
      </c>
      <c r="Z105" s="82">
        <f t="shared" ref="Z105" si="1273">Z103*Z104</f>
        <v>0</v>
      </c>
      <c r="AA105" s="82">
        <f t="shared" ref="AA105" si="1274">AA103*AA104</f>
        <v>0</v>
      </c>
      <c r="AB105" s="82">
        <f t="shared" ref="AB105" si="1275">AB103*AB104</f>
        <v>0</v>
      </c>
      <c r="AC105" s="82">
        <f t="shared" ref="AC105" si="1276">AC103*AC104</f>
        <v>0</v>
      </c>
      <c r="AD105" s="82">
        <f t="shared" ref="AD105" si="1277">AD103*AD104</f>
        <v>0</v>
      </c>
      <c r="AE105" s="82">
        <f t="shared" ref="AE105" si="1278">AE103*AE104</f>
        <v>0</v>
      </c>
      <c r="AF105" s="82">
        <f t="shared" ref="AF105" si="1279">AF103*AF104</f>
        <v>0</v>
      </c>
      <c r="AG105" s="82">
        <f t="shared" ref="AG105" si="1280">AG103*AG104</f>
        <v>0</v>
      </c>
      <c r="AH105" s="82">
        <f t="shared" ref="AH105" si="1281">AH103*AH104</f>
        <v>0</v>
      </c>
      <c r="AI105" s="82">
        <f t="shared" ref="AI105" si="1282">AI103*AI104</f>
        <v>0</v>
      </c>
      <c r="AJ105" s="82">
        <f t="shared" ref="AJ105" si="1283">AJ103*AJ104</f>
        <v>0</v>
      </c>
      <c r="AK105" s="82">
        <f t="shared" ref="AK105" si="1284">AK103*AK104</f>
        <v>0</v>
      </c>
      <c r="AL105" s="82">
        <f t="shared" ref="AL105" si="1285">AL103*AL104</f>
        <v>0</v>
      </c>
      <c r="AM105" s="82">
        <f t="shared" ref="AM105" si="1286">AM103*AM104</f>
        <v>0</v>
      </c>
      <c r="AN105" s="82">
        <f t="shared" ref="AN105" si="1287">AN103*AN104</f>
        <v>0</v>
      </c>
      <c r="AO105" s="82">
        <f t="shared" ref="AO105" si="1288">AO103*AO104</f>
        <v>0</v>
      </c>
      <c r="AP105" s="82">
        <f t="shared" ref="AP105" si="1289">AP103*AP104</f>
        <v>0</v>
      </c>
      <c r="AQ105" s="82">
        <f t="shared" ref="AQ105" si="1290">AQ103*AQ104</f>
        <v>0</v>
      </c>
      <c r="AR105" s="82">
        <f t="shared" ref="AR105" si="1291">AR103*AR104</f>
        <v>0</v>
      </c>
      <c r="AS105" s="82">
        <f t="shared" ref="AS105" si="1292">AS103*AS104</f>
        <v>0</v>
      </c>
      <c r="AT105" s="82">
        <f t="shared" ref="AT105" si="1293">AT103*AT104</f>
        <v>0</v>
      </c>
      <c r="AU105" s="82">
        <f t="shared" ref="AU105" si="1294">AU103*AU104</f>
        <v>0</v>
      </c>
      <c r="AV105" s="82">
        <f t="shared" ref="AV105" si="1295">AV103*AV104</f>
        <v>0</v>
      </c>
      <c r="AW105" s="82">
        <f t="shared" ref="AW105" si="1296">AW103*AW104</f>
        <v>0</v>
      </c>
      <c r="AX105" s="82">
        <f t="shared" ref="AX105" si="1297">AX103*AX104</f>
        <v>0</v>
      </c>
      <c r="AY105" s="82">
        <f t="shared" ref="AY105" si="1298">AY103*AY104</f>
        <v>0</v>
      </c>
      <c r="AZ105" s="82">
        <f t="shared" ref="AZ105" si="1299">AZ103*AZ104</f>
        <v>0</v>
      </c>
      <c r="BA105" s="82">
        <f t="shared" ref="BA105" si="1300">BA103*BA104</f>
        <v>0</v>
      </c>
      <c r="BB105" s="82">
        <f t="shared" ref="BB105" si="1301">BB103*BB104</f>
        <v>0</v>
      </c>
      <c r="BC105" s="82">
        <f t="shared" ref="BC105" si="1302">BC103*BC104</f>
        <v>0</v>
      </c>
      <c r="BD105" s="82">
        <f t="shared" ref="BD105" si="1303">BD103*BD104</f>
        <v>0</v>
      </c>
      <c r="BE105" s="82">
        <f t="shared" ref="BE105" si="1304">BE103*BE104</f>
        <v>0</v>
      </c>
      <c r="BF105" s="82">
        <f t="shared" ref="BF105" si="1305">BF103*BF104</f>
        <v>0</v>
      </c>
      <c r="BG105" s="82">
        <f t="shared" ref="BG105" si="1306">BG103*BG104</f>
        <v>0</v>
      </c>
      <c r="BH105" s="82">
        <f t="shared" ref="BH105" si="1307">BH103*BH104</f>
        <v>0</v>
      </c>
      <c r="BI105" s="82">
        <f t="shared" ref="BI105" si="1308">BI103*BI104</f>
        <v>0</v>
      </c>
      <c r="BJ105" s="82">
        <f t="shared" ref="BJ105" si="1309">BJ103*BJ104</f>
        <v>0</v>
      </c>
      <c r="BK105" s="82">
        <f t="shared" ref="BK105" si="1310">BK103*BK104</f>
        <v>0</v>
      </c>
      <c r="BL105" s="82">
        <f t="shared" ref="BL105" si="1311">BL103*BL104</f>
        <v>0</v>
      </c>
      <c r="BM105" s="82">
        <f t="shared" ref="BM105" si="1312">BM103*BM104</f>
        <v>0</v>
      </c>
      <c r="BN105" s="82">
        <f t="shared" ref="BN105" si="1313">BN103*BN104</f>
        <v>0</v>
      </c>
      <c r="BO105" s="82">
        <f t="shared" ref="BO105" si="1314">BO103*BO104</f>
        <v>0</v>
      </c>
      <c r="BP105" s="82">
        <f t="shared" ref="BP105" si="1315">BP103*BP104</f>
        <v>0</v>
      </c>
      <c r="BQ105" s="82">
        <f t="shared" ref="BQ105" si="1316">BQ103*BQ104</f>
        <v>0</v>
      </c>
      <c r="BR105" s="82">
        <f t="shared" ref="BR105" si="1317">BR103*BR104</f>
        <v>0</v>
      </c>
      <c r="BS105" s="82">
        <f t="shared" ref="BS105" si="1318">BS103*BS104</f>
        <v>0</v>
      </c>
      <c r="BT105" s="82">
        <f t="shared" ref="BT105" si="1319">BT103*BT104</f>
        <v>0</v>
      </c>
      <c r="BU105" s="82">
        <f t="shared" ref="BU105" si="1320">BU103*BU104</f>
        <v>0</v>
      </c>
      <c r="BV105" s="82">
        <f t="shared" ref="BV105" si="1321">BV103*BV104</f>
        <v>0</v>
      </c>
      <c r="BW105" s="82">
        <f t="shared" ref="BW105" si="1322">BW103*BW104</f>
        <v>0</v>
      </c>
      <c r="BX105" s="82">
        <f t="shared" ref="BX105" si="1323">BX103*BX104</f>
        <v>0</v>
      </c>
      <c r="BY105" s="82">
        <f t="shared" ref="BY105" si="1324">BY103*BY104</f>
        <v>0</v>
      </c>
      <c r="BZ105" s="82">
        <f t="shared" ref="BZ105" si="1325">BZ103*BZ104</f>
        <v>0</v>
      </c>
      <c r="CA105" s="82">
        <f t="shared" ref="CA105" si="1326">CA103*CA104</f>
        <v>0</v>
      </c>
      <c r="CB105" s="82">
        <f t="shared" ref="CB105" si="1327">CB103*CB104</f>
        <v>0</v>
      </c>
      <c r="CC105" s="82">
        <f t="shared" ref="CC105" si="1328">CC103*CC104</f>
        <v>0</v>
      </c>
      <c r="CD105" s="82">
        <f t="shared" ref="CD105" si="1329">CD103*CD104</f>
        <v>0</v>
      </c>
      <c r="CE105" s="82">
        <f t="shared" ref="CE105" si="1330">CE103*CE104</f>
        <v>0</v>
      </c>
      <c r="CF105" s="82">
        <f t="shared" ref="CF105" si="1331">CF103*CF104</f>
        <v>0</v>
      </c>
      <c r="CG105" s="82">
        <f t="shared" ref="CG105" si="1332">CG103*CG104</f>
        <v>0</v>
      </c>
      <c r="CH105" s="82">
        <f t="shared" ref="CH105" si="1333">CH103*CH104</f>
        <v>0</v>
      </c>
      <c r="CI105" s="82">
        <f t="shared" ref="CI105" si="1334">CI103*CI104</f>
        <v>0</v>
      </c>
      <c r="CJ105" s="82">
        <f t="shared" ref="CJ105" si="1335">CJ103*CJ104</f>
        <v>0</v>
      </c>
      <c r="CK105" s="82">
        <f t="shared" ref="CK105" si="1336">CK103*CK104</f>
        <v>0</v>
      </c>
      <c r="CL105" s="82">
        <f t="shared" ref="CL105" si="1337">CL103*CL104</f>
        <v>0</v>
      </c>
      <c r="CM105" s="82">
        <f t="shared" ref="CM105" si="1338">CM103*CM104</f>
        <v>0</v>
      </c>
      <c r="CN105" s="82">
        <f t="shared" ref="CN105" si="1339">CN103*CN104</f>
        <v>0</v>
      </c>
      <c r="CO105" s="82">
        <f t="shared" ref="CO105" si="1340">CO103*CO104</f>
        <v>0</v>
      </c>
      <c r="CP105" s="82">
        <f t="shared" ref="CP105" si="1341">CP103*CP104</f>
        <v>0</v>
      </c>
      <c r="CQ105" s="82">
        <f t="shared" ref="CQ105" si="1342">CQ103*CQ104</f>
        <v>0</v>
      </c>
      <c r="CR105" s="82">
        <f t="shared" ref="CR105" si="1343">CR103*CR104</f>
        <v>0</v>
      </c>
      <c r="CS105" s="82">
        <f t="shared" ref="CS105" si="1344">CS103*CS104</f>
        <v>0</v>
      </c>
      <c r="CT105" s="82">
        <f t="shared" ref="CT105" si="1345">CT103*CT104</f>
        <v>0</v>
      </c>
      <c r="CU105" s="82">
        <f t="shared" ref="CU105" si="1346">CU103*CU104</f>
        <v>0</v>
      </c>
      <c r="CV105" s="82">
        <f t="shared" ref="CV105" si="1347">CV103*CV104</f>
        <v>0</v>
      </c>
      <c r="CW105" s="82">
        <f t="shared" ref="CW105" si="1348">CW103*CW104</f>
        <v>0</v>
      </c>
      <c r="CX105" s="82">
        <f t="shared" ref="CX105" si="1349">CX103*CX104</f>
        <v>0</v>
      </c>
      <c r="CY105" s="82">
        <f t="shared" ref="CY105" si="1350">CY103*CY104</f>
        <v>0</v>
      </c>
      <c r="CZ105" s="82">
        <f t="shared" ref="CZ105" si="1351">CZ103*CZ104</f>
        <v>0</v>
      </c>
      <c r="DA105" s="82">
        <f t="shared" ref="DA105" si="1352">DA103*DA104</f>
        <v>0</v>
      </c>
      <c r="DB105" s="82">
        <f t="shared" ref="DB105" si="1353">DB103*DB104</f>
        <v>0</v>
      </c>
      <c r="DC105" s="82">
        <f t="shared" ref="DC105" si="1354">DC103*DC104</f>
        <v>0</v>
      </c>
      <c r="DD105" s="82">
        <f t="shared" ref="DD105" si="1355">DD103*DD104</f>
        <v>0</v>
      </c>
      <c r="DE105" s="82">
        <f t="shared" ref="DE105" si="1356">DE103*DE104</f>
        <v>0</v>
      </c>
      <c r="DF105" s="82">
        <f t="shared" ref="DF105" si="1357">DF103*DF104</f>
        <v>0</v>
      </c>
      <c r="DG105" s="82">
        <f t="shared" ref="DG105" si="1358">DG103*DG104</f>
        <v>0</v>
      </c>
      <c r="DH105" s="82">
        <f t="shared" ref="DH105" si="1359">DH103*DH104</f>
        <v>0</v>
      </c>
      <c r="DI105" s="82">
        <f t="shared" ref="DI105" si="1360">DI103*DI104</f>
        <v>0</v>
      </c>
      <c r="DJ105" s="82">
        <f t="shared" ref="DJ105" si="1361">DJ103*DJ104</f>
        <v>0</v>
      </c>
      <c r="DK105" s="82">
        <f t="shared" ref="DK105" si="1362">DK103*DK104</f>
        <v>0</v>
      </c>
      <c r="DL105" s="82">
        <f t="shared" ref="DL105" si="1363">DL103*DL104</f>
        <v>0</v>
      </c>
      <c r="DM105" s="82">
        <f t="shared" ref="DM105" si="1364">DM103*DM104</f>
        <v>0</v>
      </c>
      <c r="DN105" s="82">
        <f t="shared" ref="DN105" si="1365">DN103*DN104</f>
        <v>0</v>
      </c>
      <c r="DO105" s="82">
        <f t="shared" ref="DO105" si="1366">DO103*DO104</f>
        <v>0</v>
      </c>
      <c r="DP105" s="82">
        <f t="shared" ref="DP105" si="1367">DP103*DP104</f>
        <v>0</v>
      </c>
      <c r="DQ105" s="82">
        <f t="shared" ref="DQ105" si="1368">DQ103*DQ104</f>
        <v>0</v>
      </c>
      <c r="DR105" s="82">
        <f t="shared" ref="DR105" si="1369">DR103*DR104</f>
        <v>0</v>
      </c>
      <c r="DS105" s="82">
        <f t="shared" ref="DS105" si="1370">DS103*DS104</f>
        <v>0</v>
      </c>
      <c r="DT105" s="82">
        <f t="shared" ref="DT105" si="1371">DT103*DT104</f>
        <v>0</v>
      </c>
      <c r="DU105" s="82">
        <f t="shared" ref="DU105" si="1372">DU103*DU104</f>
        <v>0</v>
      </c>
      <c r="DV105" s="82">
        <f t="shared" ref="DV105" si="1373">DV103*DV104</f>
        <v>0</v>
      </c>
      <c r="DW105" s="82">
        <f t="shared" ref="DW105" si="1374">DW103*DW104</f>
        <v>0</v>
      </c>
      <c r="DX105" s="82">
        <f t="shared" ref="DX105" si="1375">DX103*DX104</f>
        <v>0</v>
      </c>
      <c r="DY105" s="82">
        <f t="shared" ref="DY105" si="1376">DY103*DY104</f>
        <v>0</v>
      </c>
      <c r="DZ105" s="82">
        <f t="shared" ref="DZ105" si="1377">DZ103*DZ104</f>
        <v>0</v>
      </c>
      <c r="EA105" s="82">
        <f t="shared" ref="EA105" si="1378">EA103*EA104</f>
        <v>0</v>
      </c>
      <c r="EB105" s="82">
        <f t="shared" ref="EB105" si="1379">EB103*EB104</f>
        <v>0</v>
      </c>
    </row>
    <row r="106" spans="2:133" ht="14" outlineLevel="1" x14ac:dyDescent="0.3">
      <c r="B106" s="73"/>
      <c r="C106" s="27"/>
      <c r="H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row>
    <row r="107" spans="2:133" ht="13" outlineLevel="1" x14ac:dyDescent="0.3">
      <c r="C107" s="340" t="s">
        <v>504</v>
      </c>
      <c r="G107" s="52"/>
      <c r="H107" s="29"/>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row>
    <row r="108" spans="2:133" outlineLevel="1" x14ac:dyDescent="0.25">
      <c r="C108" s="328" t="s">
        <v>592</v>
      </c>
      <c r="G108" s="52" t="s">
        <v>220</v>
      </c>
      <c r="H108" s="46">
        <f t="shared" ref="H108" si="1380">SUM(J108:EB108)</f>
        <v>0</v>
      </c>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row>
    <row r="109" spans="2:133" outlineLevel="1" x14ac:dyDescent="0.25">
      <c r="C109" s="311"/>
      <c r="G109" s="52"/>
      <c r="H109" s="29"/>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row>
    <row r="110" spans="2:133" ht="13" x14ac:dyDescent="0.3">
      <c r="C110" s="348" t="s">
        <v>568</v>
      </c>
      <c r="D110" s="342"/>
      <c r="E110" s="342"/>
      <c r="F110" s="342"/>
      <c r="G110" s="349" t="s">
        <v>220</v>
      </c>
      <c r="H110" s="344">
        <f t="shared" ref="H110" si="1381">SUM(J110:EB110)</f>
        <v>56609.042646199334</v>
      </c>
      <c r="I110" s="342"/>
      <c r="J110" s="345">
        <f t="shared" ref="J110:AO110" si="1382">CHOOSE(Scenario,J93,J105,J108)</f>
        <v>51300</v>
      </c>
      <c r="K110" s="346">
        <f t="shared" si="1382"/>
        <v>0</v>
      </c>
      <c r="L110" s="346">
        <f t="shared" si="1382"/>
        <v>0</v>
      </c>
      <c r="M110" s="346">
        <f t="shared" si="1382"/>
        <v>0</v>
      </c>
      <c r="N110" s="346">
        <f t="shared" si="1382"/>
        <v>0</v>
      </c>
      <c r="O110" s="346">
        <f t="shared" si="1382"/>
        <v>0</v>
      </c>
      <c r="P110" s="346">
        <f t="shared" si="1382"/>
        <v>0</v>
      </c>
      <c r="Q110" s="346">
        <f t="shared" si="1382"/>
        <v>0</v>
      </c>
      <c r="R110" s="346">
        <f t="shared" si="1382"/>
        <v>0</v>
      </c>
      <c r="S110" s="346">
        <f t="shared" si="1382"/>
        <v>0</v>
      </c>
      <c r="T110" s="346">
        <f t="shared" si="1382"/>
        <v>0</v>
      </c>
      <c r="U110" s="346">
        <f t="shared" si="1382"/>
        <v>0</v>
      </c>
      <c r="V110" s="346">
        <f t="shared" si="1382"/>
        <v>5309.042646199332</v>
      </c>
      <c r="W110" s="346">
        <f t="shared" si="1382"/>
        <v>0</v>
      </c>
      <c r="X110" s="346">
        <f t="shared" si="1382"/>
        <v>0</v>
      </c>
      <c r="Y110" s="346">
        <f t="shared" si="1382"/>
        <v>0</v>
      </c>
      <c r="Z110" s="346">
        <f t="shared" si="1382"/>
        <v>0</v>
      </c>
      <c r="AA110" s="346">
        <f t="shared" si="1382"/>
        <v>0</v>
      </c>
      <c r="AB110" s="346">
        <f t="shared" si="1382"/>
        <v>0</v>
      </c>
      <c r="AC110" s="346">
        <f t="shared" si="1382"/>
        <v>0</v>
      </c>
      <c r="AD110" s="346">
        <f t="shared" si="1382"/>
        <v>0</v>
      </c>
      <c r="AE110" s="346">
        <f t="shared" si="1382"/>
        <v>0</v>
      </c>
      <c r="AF110" s="346">
        <f t="shared" si="1382"/>
        <v>0</v>
      </c>
      <c r="AG110" s="346">
        <f t="shared" si="1382"/>
        <v>0</v>
      </c>
      <c r="AH110" s="346">
        <f t="shared" si="1382"/>
        <v>0</v>
      </c>
      <c r="AI110" s="346">
        <f t="shared" si="1382"/>
        <v>0</v>
      </c>
      <c r="AJ110" s="346">
        <f t="shared" si="1382"/>
        <v>0</v>
      </c>
      <c r="AK110" s="346">
        <f t="shared" si="1382"/>
        <v>0</v>
      </c>
      <c r="AL110" s="346">
        <f t="shared" si="1382"/>
        <v>0</v>
      </c>
      <c r="AM110" s="346">
        <f t="shared" si="1382"/>
        <v>0</v>
      </c>
      <c r="AN110" s="346">
        <f t="shared" si="1382"/>
        <v>0</v>
      </c>
      <c r="AO110" s="346">
        <f t="shared" si="1382"/>
        <v>0</v>
      </c>
      <c r="AP110" s="346">
        <f t="shared" ref="AP110:BU110" si="1383">CHOOSE(Scenario,AP93,AP105,AP108)</f>
        <v>0</v>
      </c>
      <c r="AQ110" s="346">
        <f t="shared" si="1383"/>
        <v>0</v>
      </c>
      <c r="AR110" s="346">
        <f t="shared" si="1383"/>
        <v>0</v>
      </c>
      <c r="AS110" s="346">
        <f t="shared" si="1383"/>
        <v>0</v>
      </c>
      <c r="AT110" s="346">
        <f t="shared" si="1383"/>
        <v>0</v>
      </c>
      <c r="AU110" s="346">
        <f t="shared" si="1383"/>
        <v>0</v>
      </c>
      <c r="AV110" s="346">
        <f t="shared" si="1383"/>
        <v>0</v>
      </c>
      <c r="AW110" s="346">
        <f t="shared" si="1383"/>
        <v>0</v>
      </c>
      <c r="AX110" s="346">
        <f t="shared" si="1383"/>
        <v>0</v>
      </c>
      <c r="AY110" s="346">
        <f t="shared" si="1383"/>
        <v>0</v>
      </c>
      <c r="AZ110" s="346">
        <f t="shared" si="1383"/>
        <v>0</v>
      </c>
      <c r="BA110" s="346">
        <f t="shared" si="1383"/>
        <v>0</v>
      </c>
      <c r="BB110" s="346">
        <f t="shared" si="1383"/>
        <v>0</v>
      </c>
      <c r="BC110" s="346">
        <f t="shared" si="1383"/>
        <v>0</v>
      </c>
      <c r="BD110" s="346">
        <f t="shared" si="1383"/>
        <v>0</v>
      </c>
      <c r="BE110" s="346">
        <f t="shared" si="1383"/>
        <v>0</v>
      </c>
      <c r="BF110" s="346">
        <f t="shared" si="1383"/>
        <v>0</v>
      </c>
      <c r="BG110" s="346">
        <f t="shared" si="1383"/>
        <v>0</v>
      </c>
      <c r="BH110" s="346">
        <f t="shared" si="1383"/>
        <v>0</v>
      </c>
      <c r="BI110" s="346">
        <f t="shared" si="1383"/>
        <v>0</v>
      </c>
      <c r="BJ110" s="346">
        <f t="shared" si="1383"/>
        <v>0</v>
      </c>
      <c r="BK110" s="346">
        <f t="shared" si="1383"/>
        <v>0</v>
      </c>
      <c r="BL110" s="346">
        <f t="shared" si="1383"/>
        <v>0</v>
      </c>
      <c r="BM110" s="346">
        <f t="shared" si="1383"/>
        <v>0</v>
      </c>
      <c r="BN110" s="346">
        <f t="shared" si="1383"/>
        <v>0</v>
      </c>
      <c r="BO110" s="346">
        <f t="shared" si="1383"/>
        <v>0</v>
      </c>
      <c r="BP110" s="346">
        <f t="shared" si="1383"/>
        <v>0</v>
      </c>
      <c r="BQ110" s="346">
        <f t="shared" si="1383"/>
        <v>0</v>
      </c>
      <c r="BR110" s="346">
        <f t="shared" si="1383"/>
        <v>0</v>
      </c>
      <c r="BS110" s="346">
        <f t="shared" si="1383"/>
        <v>0</v>
      </c>
      <c r="BT110" s="346">
        <f t="shared" si="1383"/>
        <v>0</v>
      </c>
      <c r="BU110" s="346">
        <f t="shared" si="1383"/>
        <v>0</v>
      </c>
      <c r="BV110" s="346">
        <f t="shared" ref="BV110:DA110" si="1384">CHOOSE(Scenario,BV93,BV105,BV108)</f>
        <v>0</v>
      </c>
      <c r="BW110" s="346">
        <f t="shared" si="1384"/>
        <v>0</v>
      </c>
      <c r="BX110" s="346">
        <f t="shared" si="1384"/>
        <v>0</v>
      </c>
      <c r="BY110" s="346">
        <f t="shared" si="1384"/>
        <v>0</v>
      </c>
      <c r="BZ110" s="346">
        <f t="shared" si="1384"/>
        <v>0</v>
      </c>
      <c r="CA110" s="346">
        <f t="shared" si="1384"/>
        <v>0</v>
      </c>
      <c r="CB110" s="346">
        <f t="shared" si="1384"/>
        <v>0</v>
      </c>
      <c r="CC110" s="346">
        <f t="shared" si="1384"/>
        <v>0</v>
      </c>
      <c r="CD110" s="346">
        <f t="shared" si="1384"/>
        <v>0</v>
      </c>
      <c r="CE110" s="346">
        <f t="shared" si="1384"/>
        <v>0</v>
      </c>
      <c r="CF110" s="346">
        <f t="shared" si="1384"/>
        <v>0</v>
      </c>
      <c r="CG110" s="346">
        <f t="shared" si="1384"/>
        <v>0</v>
      </c>
      <c r="CH110" s="346">
        <f t="shared" si="1384"/>
        <v>0</v>
      </c>
      <c r="CI110" s="346">
        <f t="shared" si="1384"/>
        <v>0</v>
      </c>
      <c r="CJ110" s="346">
        <f t="shared" si="1384"/>
        <v>0</v>
      </c>
      <c r="CK110" s="346">
        <f t="shared" si="1384"/>
        <v>0</v>
      </c>
      <c r="CL110" s="346">
        <f t="shared" si="1384"/>
        <v>0</v>
      </c>
      <c r="CM110" s="346">
        <f t="shared" si="1384"/>
        <v>0</v>
      </c>
      <c r="CN110" s="346">
        <f t="shared" si="1384"/>
        <v>0</v>
      </c>
      <c r="CO110" s="346">
        <f t="shared" si="1384"/>
        <v>0</v>
      </c>
      <c r="CP110" s="346">
        <f t="shared" si="1384"/>
        <v>0</v>
      </c>
      <c r="CQ110" s="346">
        <f t="shared" si="1384"/>
        <v>0</v>
      </c>
      <c r="CR110" s="346">
        <f t="shared" si="1384"/>
        <v>0</v>
      </c>
      <c r="CS110" s="346">
        <f t="shared" si="1384"/>
        <v>0</v>
      </c>
      <c r="CT110" s="346">
        <f t="shared" si="1384"/>
        <v>0</v>
      </c>
      <c r="CU110" s="346">
        <f t="shared" si="1384"/>
        <v>0</v>
      </c>
      <c r="CV110" s="346">
        <f t="shared" si="1384"/>
        <v>0</v>
      </c>
      <c r="CW110" s="346">
        <f t="shared" si="1384"/>
        <v>0</v>
      </c>
      <c r="CX110" s="346">
        <f t="shared" si="1384"/>
        <v>0</v>
      </c>
      <c r="CY110" s="346">
        <f t="shared" si="1384"/>
        <v>0</v>
      </c>
      <c r="CZ110" s="346">
        <f t="shared" si="1384"/>
        <v>0</v>
      </c>
      <c r="DA110" s="346">
        <f t="shared" si="1384"/>
        <v>0</v>
      </c>
      <c r="DB110" s="346">
        <f t="shared" ref="DB110:EB110" si="1385">CHOOSE(Scenario,DB93,DB105,DB108)</f>
        <v>0</v>
      </c>
      <c r="DC110" s="346">
        <f t="shared" si="1385"/>
        <v>0</v>
      </c>
      <c r="DD110" s="346">
        <f t="shared" si="1385"/>
        <v>0</v>
      </c>
      <c r="DE110" s="346">
        <f t="shared" si="1385"/>
        <v>0</v>
      </c>
      <c r="DF110" s="346">
        <f t="shared" si="1385"/>
        <v>0</v>
      </c>
      <c r="DG110" s="346">
        <f t="shared" si="1385"/>
        <v>0</v>
      </c>
      <c r="DH110" s="346">
        <f t="shared" si="1385"/>
        <v>0</v>
      </c>
      <c r="DI110" s="346">
        <f t="shared" si="1385"/>
        <v>0</v>
      </c>
      <c r="DJ110" s="346">
        <f t="shared" si="1385"/>
        <v>0</v>
      </c>
      <c r="DK110" s="346">
        <f t="shared" si="1385"/>
        <v>0</v>
      </c>
      <c r="DL110" s="346">
        <f t="shared" si="1385"/>
        <v>0</v>
      </c>
      <c r="DM110" s="346">
        <f t="shared" si="1385"/>
        <v>0</v>
      </c>
      <c r="DN110" s="346">
        <f t="shared" si="1385"/>
        <v>0</v>
      </c>
      <c r="DO110" s="346">
        <f t="shared" si="1385"/>
        <v>0</v>
      </c>
      <c r="DP110" s="346">
        <f t="shared" si="1385"/>
        <v>0</v>
      </c>
      <c r="DQ110" s="346">
        <f t="shared" si="1385"/>
        <v>0</v>
      </c>
      <c r="DR110" s="346">
        <f t="shared" si="1385"/>
        <v>0</v>
      </c>
      <c r="DS110" s="346">
        <f t="shared" si="1385"/>
        <v>0</v>
      </c>
      <c r="DT110" s="346">
        <f t="shared" si="1385"/>
        <v>0</v>
      </c>
      <c r="DU110" s="346">
        <f t="shared" si="1385"/>
        <v>0</v>
      </c>
      <c r="DV110" s="346">
        <f t="shared" si="1385"/>
        <v>0</v>
      </c>
      <c r="DW110" s="346">
        <f t="shared" si="1385"/>
        <v>0</v>
      </c>
      <c r="DX110" s="346">
        <f t="shared" si="1385"/>
        <v>0</v>
      </c>
      <c r="DY110" s="346">
        <f t="shared" si="1385"/>
        <v>0</v>
      </c>
      <c r="DZ110" s="346">
        <f t="shared" si="1385"/>
        <v>0</v>
      </c>
      <c r="EA110" s="346">
        <f t="shared" si="1385"/>
        <v>0</v>
      </c>
      <c r="EB110" s="347">
        <f t="shared" si="1385"/>
        <v>0</v>
      </c>
    </row>
    <row r="111" spans="2:133" ht="14" x14ac:dyDescent="0.3">
      <c r="B111" s="73"/>
      <c r="C111" s="27"/>
      <c r="H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row>
    <row r="112" spans="2:133" ht="13" x14ac:dyDescent="0.3">
      <c r="B112" s="34"/>
      <c r="C112" s="2" t="s">
        <v>515</v>
      </c>
      <c r="D112" s="34"/>
      <c r="E112" s="34"/>
      <c r="F112" s="34"/>
      <c r="G112" s="67"/>
      <c r="H112" s="35"/>
      <c r="I112" s="34"/>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row>
    <row r="113" spans="2:132" ht="13" outlineLevel="1" x14ac:dyDescent="0.3">
      <c r="C113" s="340" t="s">
        <v>503</v>
      </c>
      <c r="G113" s="52"/>
      <c r="H113" s="29"/>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row>
    <row r="114" spans="2:132" outlineLevel="1" x14ac:dyDescent="0.25">
      <c r="C114" s="328" t="s">
        <v>560</v>
      </c>
      <c r="G114" s="52" t="s">
        <v>220</v>
      </c>
      <c r="H114" s="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row>
    <row r="115" spans="2:132" ht="13" outlineLevel="1" x14ac:dyDescent="0.3">
      <c r="C115" s="330"/>
      <c r="G115" s="52"/>
      <c r="H115" s="29"/>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row>
    <row r="116" spans="2:132" ht="13" x14ac:dyDescent="0.3">
      <c r="C116" s="348" t="s">
        <v>569</v>
      </c>
      <c r="D116" s="342"/>
      <c r="E116" s="342"/>
      <c r="F116" s="342"/>
      <c r="G116" s="343" t="s">
        <v>220</v>
      </c>
      <c r="H116" s="344">
        <f t="shared" ref="H116" si="1386">SUM(J116:EB116)</f>
        <v>0</v>
      </c>
      <c r="I116" s="342"/>
      <c r="J116" s="345">
        <f>J114</f>
        <v>0</v>
      </c>
      <c r="K116" s="346">
        <f t="shared" ref="K116:BV116" si="1387">K114</f>
        <v>0</v>
      </c>
      <c r="L116" s="346">
        <f t="shared" si="1387"/>
        <v>0</v>
      </c>
      <c r="M116" s="346">
        <f t="shared" si="1387"/>
        <v>0</v>
      </c>
      <c r="N116" s="346">
        <f t="shared" si="1387"/>
        <v>0</v>
      </c>
      <c r="O116" s="346">
        <f t="shared" si="1387"/>
        <v>0</v>
      </c>
      <c r="P116" s="346">
        <f t="shared" si="1387"/>
        <v>0</v>
      </c>
      <c r="Q116" s="346">
        <f t="shared" si="1387"/>
        <v>0</v>
      </c>
      <c r="R116" s="346">
        <f t="shared" si="1387"/>
        <v>0</v>
      </c>
      <c r="S116" s="346">
        <f t="shared" si="1387"/>
        <v>0</v>
      </c>
      <c r="T116" s="346">
        <f t="shared" si="1387"/>
        <v>0</v>
      </c>
      <c r="U116" s="346">
        <f t="shared" si="1387"/>
        <v>0</v>
      </c>
      <c r="V116" s="346">
        <f t="shared" si="1387"/>
        <v>0</v>
      </c>
      <c r="W116" s="346">
        <f t="shared" si="1387"/>
        <v>0</v>
      </c>
      <c r="X116" s="346">
        <f t="shared" si="1387"/>
        <v>0</v>
      </c>
      <c r="Y116" s="346">
        <f t="shared" si="1387"/>
        <v>0</v>
      </c>
      <c r="Z116" s="346">
        <f t="shared" si="1387"/>
        <v>0</v>
      </c>
      <c r="AA116" s="346">
        <f t="shared" si="1387"/>
        <v>0</v>
      </c>
      <c r="AB116" s="346">
        <f t="shared" si="1387"/>
        <v>0</v>
      </c>
      <c r="AC116" s="346">
        <f t="shared" si="1387"/>
        <v>0</v>
      </c>
      <c r="AD116" s="346">
        <f t="shared" si="1387"/>
        <v>0</v>
      </c>
      <c r="AE116" s="346">
        <f t="shared" si="1387"/>
        <v>0</v>
      </c>
      <c r="AF116" s="346">
        <f t="shared" si="1387"/>
        <v>0</v>
      </c>
      <c r="AG116" s="346">
        <f t="shared" si="1387"/>
        <v>0</v>
      </c>
      <c r="AH116" s="346">
        <f t="shared" si="1387"/>
        <v>0</v>
      </c>
      <c r="AI116" s="346">
        <f t="shared" si="1387"/>
        <v>0</v>
      </c>
      <c r="AJ116" s="346">
        <f t="shared" si="1387"/>
        <v>0</v>
      </c>
      <c r="AK116" s="346">
        <f t="shared" si="1387"/>
        <v>0</v>
      </c>
      <c r="AL116" s="346">
        <f t="shared" si="1387"/>
        <v>0</v>
      </c>
      <c r="AM116" s="346">
        <f t="shared" si="1387"/>
        <v>0</v>
      </c>
      <c r="AN116" s="346">
        <f t="shared" si="1387"/>
        <v>0</v>
      </c>
      <c r="AO116" s="346">
        <f t="shared" si="1387"/>
        <v>0</v>
      </c>
      <c r="AP116" s="346">
        <f t="shared" si="1387"/>
        <v>0</v>
      </c>
      <c r="AQ116" s="346">
        <f t="shared" si="1387"/>
        <v>0</v>
      </c>
      <c r="AR116" s="346">
        <f t="shared" si="1387"/>
        <v>0</v>
      </c>
      <c r="AS116" s="346">
        <f t="shared" si="1387"/>
        <v>0</v>
      </c>
      <c r="AT116" s="346">
        <f t="shared" si="1387"/>
        <v>0</v>
      </c>
      <c r="AU116" s="346">
        <f t="shared" si="1387"/>
        <v>0</v>
      </c>
      <c r="AV116" s="346">
        <f t="shared" si="1387"/>
        <v>0</v>
      </c>
      <c r="AW116" s="346">
        <f t="shared" si="1387"/>
        <v>0</v>
      </c>
      <c r="AX116" s="346">
        <f t="shared" si="1387"/>
        <v>0</v>
      </c>
      <c r="AY116" s="346">
        <f t="shared" si="1387"/>
        <v>0</v>
      </c>
      <c r="AZ116" s="346">
        <f t="shared" si="1387"/>
        <v>0</v>
      </c>
      <c r="BA116" s="346">
        <f t="shared" si="1387"/>
        <v>0</v>
      </c>
      <c r="BB116" s="346">
        <f t="shared" si="1387"/>
        <v>0</v>
      </c>
      <c r="BC116" s="346">
        <f t="shared" si="1387"/>
        <v>0</v>
      </c>
      <c r="BD116" s="346">
        <f t="shared" si="1387"/>
        <v>0</v>
      </c>
      <c r="BE116" s="346">
        <f t="shared" si="1387"/>
        <v>0</v>
      </c>
      <c r="BF116" s="346">
        <f t="shared" si="1387"/>
        <v>0</v>
      </c>
      <c r="BG116" s="346">
        <f t="shared" si="1387"/>
        <v>0</v>
      </c>
      <c r="BH116" s="346">
        <f t="shared" si="1387"/>
        <v>0</v>
      </c>
      <c r="BI116" s="346">
        <f t="shared" si="1387"/>
        <v>0</v>
      </c>
      <c r="BJ116" s="346">
        <f t="shared" si="1387"/>
        <v>0</v>
      </c>
      <c r="BK116" s="346">
        <f t="shared" si="1387"/>
        <v>0</v>
      </c>
      <c r="BL116" s="346">
        <f t="shared" si="1387"/>
        <v>0</v>
      </c>
      <c r="BM116" s="346">
        <f t="shared" si="1387"/>
        <v>0</v>
      </c>
      <c r="BN116" s="346">
        <f t="shared" si="1387"/>
        <v>0</v>
      </c>
      <c r="BO116" s="346">
        <f t="shared" si="1387"/>
        <v>0</v>
      </c>
      <c r="BP116" s="346">
        <f t="shared" si="1387"/>
        <v>0</v>
      </c>
      <c r="BQ116" s="346">
        <f t="shared" si="1387"/>
        <v>0</v>
      </c>
      <c r="BR116" s="346">
        <f t="shared" si="1387"/>
        <v>0</v>
      </c>
      <c r="BS116" s="346">
        <f t="shared" si="1387"/>
        <v>0</v>
      </c>
      <c r="BT116" s="346">
        <f t="shared" si="1387"/>
        <v>0</v>
      </c>
      <c r="BU116" s="346">
        <f t="shared" si="1387"/>
        <v>0</v>
      </c>
      <c r="BV116" s="346">
        <f t="shared" si="1387"/>
        <v>0</v>
      </c>
      <c r="BW116" s="346">
        <f t="shared" ref="BW116:EB116" si="1388">BW114</f>
        <v>0</v>
      </c>
      <c r="BX116" s="346">
        <f t="shared" si="1388"/>
        <v>0</v>
      </c>
      <c r="BY116" s="346">
        <f t="shared" si="1388"/>
        <v>0</v>
      </c>
      <c r="BZ116" s="346">
        <f t="shared" si="1388"/>
        <v>0</v>
      </c>
      <c r="CA116" s="346">
        <f t="shared" si="1388"/>
        <v>0</v>
      </c>
      <c r="CB116" s="346">
        <f t="shared" si="1388"/>
        <v>0</v>
      </c>
      <c r="CC116" s="346">
        <f t="shared" si="1388"/>
        <v>0</v>
      </c>
      <c r="CD116" s="346">
        <f t="shared" si="1388"/>
        <v>0</v>
      </c>
      <c r="CE116" s="346">
        <f t="shared" si="1388"/>
        <v>0</v>
      </c>
      <c r="CF116" s="346">
        <f t="shared" si="1388"/>
        <v>0</v>
      </c>
      <c r="CG116" s="346">
        <f t="shared" si="1388"/>
        <v>0</v>
      </c>
      <c r="CH116" s="346">
        <f t="shared" si="1388"/>
        <v>0</v>
      </c>
      <c r="CI116" s="346">
        <f t="shared" si="1388"/>
        <v>0</v>
      </c>
      <c r="CJ116" s="346">
        <f t="shared" si="1388"/>
        <v>0</v>
      </c>
      <c r="CK116" s="346">
        <f t="shared" si="1388"/>
        <v>0</v>
      </c>
      <c r="CL116" s="346">
        <f t="shared" si="1388"/>
        <v>0</v>
      </c>
      <c r="CM116" s="346">
        <f t="shared" si="1388"/>
        <v>0</v>
      </c>
      <c r="CN116" s="346">
        <f t="shared" si="1388"/>
        <v>0</v>
      </c>
      <c r="CO116" s="346">
        <f t="shared" si="1388"/>
        <v>0</v>
      </c>
      <c r="CP116" s="346">
        <f t="shared" si="1388"/>
        <v>0</v>
      </c>
      <c r="CQ116" s="346">
        <f t="shared" si="1388"/>
        <v>0</v>
      </c>
      <c r="CR116" s="346">
        <f t="shared" si="1388"/>
        <v>0</v>
      </c>
      <c r="CS116" s="346">
        <f t="shared" si="1388"/>
        <v>0</v>
      </c>
      <c r="CT116" s="346">
        <f t="shared" si="1388"/>
        <v>0</v>
      </c>
      <c r="CU116" s="346">
        <f t="shared" si="1388"/>
        <v>0</v>
      </c>
      <c r="CV116" s="346">
        <f t="shared" si="1388"/>
        <v>0</v>
      </c>
      <c r="CW116" s="346">
        <f t="shared" si="1388"/>
        <v>0</v>
      </c>
      <c r="CX116" s="346">
        <f t="shared" si="1388"/>
        <v>0</v>
      </c>
      <c r="CY116" s="346">
        <f t="shared" si="1388"/>
        <v>0</v>
      </c>
      <c r="CZ116" s="346">
        <f t="shared" si="1388"/>
        <v>0</v>
      </c>
      <c r="DA116" s="346">
        <f t="shared" si="1388"/>
        <v>0</v>
      </c>
      <c r="DB116" s="346">
        <f t="shared" si="1388"/>
        <v>0</v>
      </c>
      <c r="DC116" s="346">
        <f t="shared" si="1388"/>
        <v>0</v>
      </c>
      <c r="DD116" s="346">
        <f t="shared" si="1388"/>
        <v>0</v>
      </c>
      <c r="DE116" s="346">
        <f t="shared" si="1388"/>
        <v>0</v>
      </c>
      <c r="DF116" s="346">
        <f t="shared" si="1388"/>
        <v>0</v>
      </c>
      <c r="DG116" s="346">
        <f t="shared" si="1388"/>
        <v>0</v>
      </c>
      <c r="DH116" s="346">
        <f t="shared" si="1388"/>
        <v>0</v>
      </c>
      <c r="DI116" s="346">
        <f t="shared" si="1388"/>
        <v>0</v>
      </c>
      <c r="DJ116" s="346">
        <f t="shared" si="1388"/>
        <v>0</v>
      </c>
      <c r="DK116" s="346">
        <f t="shared" si="1388"/>
        <v>0</v>
      </c>
      <c r="DL116" s="346">
        <f t="shared" si="1388"/>
        <v>0</v>
      </c>
      <c r="DM116" s="346">
        <f t="shared" si="1388"/>
        <v>0</v>
      </c>
      <c r="DN116" s="346">
        <f t="shared" si="1388"/>
        <v>0</v>
      </c>
      <c r="DO116" s="346">
        <f t="shared" si="1388"/>
        <v>0</v>
      </c>
      <c r="DP116" s="346">
        <f t="shared" si="1388"/>
        <v>0</v>
      </c>
      <c r="DQ116" s="346">
        <f t="shared" si="1388"/>
        <v>0</v>
      </c>
      <c r="DR116" s="346">
        <f t="shared" si="1388"/>
        <v>0</v>
      </c>
      <c r="DS116" s="346">
        <f t="shared" si="1388"/>
        <v>0</v>
      </c>
      <c r="DT116" s="346">
        <f t="shared" si="1388"/>
        <v>0</v>
      </c>
      <c r="DU116" s="346">
        <f t="shared" si="1388"/>
        <v>0</v>
      </c>
      <c r="DV116" s="346">
        <f t="shared" si="1388"/>
        <v>0</v>
      </c>
      <c r="DW116" s="346">
        <f t="shared" si="1388"/>
        <v>0</v>
      </c>
      <c r="DX116" s="346">
        <f t="shared" si="1388"/>
        <v>0</v>
      </c>
      <c r="DY116" s="346">
        <f t="shared" si="1388"/>
        <v>0</v>
      </c>
      <c r="DZ116" s="346">
        <f t="shared" si="1388"/>
        <v>0</v>
      </c>
      <c r="EA116" s="346">
        <f t="shared" si="1388"/>
        <v>0</v>
      </c>
      <c r="EB116" s="347">
        <f t="shared" si="1388"/>
        <v>0</v>
      </c>
    </row>
    <row r="117" spans="2:132" ht="14" x14ac:dyDescent="0.3">
      <c r="B117" s="73"/>
      <c r="C117" s="27"/>
      <c r="H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row>
    <row r="118" spans="2:132" ht="13" x14ac:dyDescent="0.3">
      <c r="B118" s="34"/>
      <c r="C118" s="2" t="s">
        <v>522</v>
      </c>
      <c r="D118" s="34"/>
      <c r="E118" s="34"/>
      <c r="F118" s="34"/>
      <c r="G118" s="67"/>
      <c r="H118" s="35"/>
      <c r="I118" s="34"/>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row>
    <row r="119" spans="2:132" ht="13" outlineLevel="1" x14ac:dyDescent="0.3">
      <c r="C119" s="340" t="s">
        <v>500</v>
      </c>
      <c r="G119" s="52"/>
      <c r="H119" s="29"/>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row>
    <row r="120" spans="2:132" outlineLevel="1" x14ac:dyDescent="0.25">
      <c r="C120" s="318" t="s">
        <v>485</v>
      </c>
      <c r="D120" s="125">
        <f>Assumptions!L16</f>
        <v>0.64</v>
      </c>
      <c r="E120" s="79">
        <f>Assumptions!L13</f>
        <v>45658</v>
      </c>
      <c r="G120" s="52" t="s">
        <v>215</v>
      </c>
      <c r="H120" s="50">
        <f t="shared" ref="H120" si="1389">SUM(J120:EB120)</f>
        <v>0.99999999999999989</v>
      </c>
      <c r="J120" s="129"/>
      <c r="K120" s="155">
        <f>ROUND(($D$120/MiY*(SUM($J$120:J120)&lt;=1)+IF(SUM($J$120:J120)+($D$120/MiY)&gt;1,1-(SUM($J$120:J120)+($D$120/MiY)),0)),5)*(K$7&gt;=$E$120)</f>
        <v>0</v>
      </c>
      <c r="L120" s="155">
        <f>ROUND(($D$120/MiY*(SUM($J$120:K120)&lt;=1)+IF(SUM($J$120:K120)+($D$120/MiY)&gt;1,1-(SUM($J$120:K120)+($D$120/MiY)),0)),5)*(L$7&gt;=$E$120)</f>
        <v>0</v>
      </c>
      <c r="M120" s="155">
        <f>ROUND(($D$120/MiY*(SUM($J$120:L120)&lt;=1)+IF(SUM($J$120:L120)+($D$120/MiY)&gt;1,1-(SUM($J$120:L120)+($D$120/MiY)),0)),5)*(M$7&gt;=$E$120)</f>
        <v>0</v>
      </c>
      <c r="N120" s="155">
        <f>ROUND(($D$120/MiY*(SUM($J$120:M120)&lt;=1)+IF(SUM($J$120:M120)+($D$120/MiY)&gt;1,1-(SUM($J$120:M120)+($D$120/MiY)),0)),5)*(N$7&gt;=$E$120)</f>
        <v>0</v>
      </c>
      <c r="O120" s="155">
        <f>ROUND(($D$120/MiY*(SUM($J$120:N120)&lt;=1)+IF(SUM($J$120:N120)+($D$120/MiY)&gt;1,1-(SUM($J$120:N120)+($D$120/MiY)),0)),5)*(O$7&gt;=$E$120)</f>
        <v>0</v>
      </c>
      <c r="P120" s="155">
        <f>ROUND(($D$120/MiY*(SUM($J$120:O120)&lt;=1)+IF(SUM($J$120:O120)+($D$120/MiY)&gt;1,1-(SUM($J$120:O120)+($D$120/MiY)),0)),5)*(P$7&gt;=$E$120)</f>
        <v>0</v>
      </c>
      <c r="Q120" s="155">
        <f>ROUND(($D$120/MiY*(SUM($J$120:P120)&lt;=1)+IF(SUM($J$120:P120)+($D$120/MiY)&gt;1,1-(SUM($J$120:P120)+($D$120/MiY)),0)),5)*(Q$7&gt;=$E$120)</f>
        <v>0</v>
      </c>
      <c r="R120" s="155">
        <f>ROUND(($D$120/MiY*(SUM($J$120:Q120)&lt;=1)+IF(SUM($J$120:Q120)+($D$120/MiY)&gt;1,1-(SUM($J$120:Q120)+($D$120/MiY)),0)),5)*(R$7&gt;=$E$120)</f>
        <v>0</v>
      </c>
      <c r="S120" s="155">
        <f>ROUND(($D$120/MiY*(SUM($J$120:R120)&lt;=1)+IF(SUM($J$120:R120)+($D$120/MiY)&gt;1,1-(SUM($J$120:R120)+($D$120/MiY)),0)),5)*(S$7&gt;=$E$120)</f>
        <v>0</v>
      </c>
      <c r="T120" s="155">
        <f>ROUND(($D$120/MiY*(SUM($J$120:S120)&lt;=1)+IF(SUM($J$120:S120)+($D$120/MiY)&gt;1,1-(SUM($J$120:S120)+($D$120/MiY)),0)),5)*(T$7&gt;=$E$120)</f>
        <v>0</v>
      </c>
      <c r="U120" s="155">
        <f>ROUND(($D$120/MiY*(SUM($J$120:T120)&lt;=1)+IF(SUM($J$120:T120)+($D$120/MiY)&gt;1,1-(SUM($J$120:T120)+($D$120/MiY)),0)),5)*(U$7&gt;=$E$120)</f>
        <v>0</v>
      </c>
      <c r="V120" s="155">
        <f>ROUND(($D$120/MiY*(SUM($J$120:U120)&lt;=1)+IF(SUM($J$120:U120)+($D$120/MiY)&gt;1,1-(SUM($J$120:U120)+($D$120/MiY)),0)),5)*(V$7&gt;=$E$120)</f>
        <v>0</v>
      </c>
      <c r="W120" s="155">
        <f>ROUND(($D$120/MiY*(SUM($J$120:V120)&lt;=1)+IF(SUM($J$120:V120)+($D$120/MiY)&gt;1,1-(SUM($J$120:V120)+($D$120/MiY)),0)),5)*(W$7&gt;=$E$120)</f>
        <v>0</v>
      </c>
      <c r="X120" s="155">
        <f>ROUND(($D$120/MiY*(SUM($J$120:W120)&lt;=1)+IF(SUM($J$120:W120)+($D$120/MiY)&gt;1,1-(SUM($J$120:W120)+($D$120/MiY)),0)),5)*(X$7&gt;=$E$120)</f>
        <v>0</v>
      </c>
      <c r="Y120" s="155">
        <f>ROUND(($D$120/MiY*(SUM($J$120:X120)&lt;=1)+IF(SUM($J$120:X120)+($D$120/MiY)&gt;1,1-(SUM($J$120:X120)+($D$120/MiY)),0)),5)*(Y$7&gt;=$E$120)</f>
        <v>0</v>
      </c>
      <c r="Z120" s="155">
        <f>ROUND(($D$120/MiY*(SUM($J$120:Y120)&lt;=1)+IF(SUM($J$120:Y120)+($D$120/MiY)&gt;1,1-(SUM($J$120:Y120)+($D$120/MiY)),0)),5)*(Z$7&gt;=$E$120)</f>
        <v>0</v>
      </c>
      <c r="AA120" s="155">
        <f>ROUND(($D$120/MiY*(SUM($J$120:Z120)&lt;=1)+IF(SUM($J$120:Z120)+($D$120/MiY)&gt;1,1-(SUM($J$120:Z120)+($D$120/MiY)),0)),5)*(AA$7&gt;=$E$120)</f>
        <v>0</v>
      </c>
      <c r="AB120" s="155">
        <f>ROUND(($D$120/MiY*(SUM($J$120:AA120)&lt;=1)+IF(SUM($J$120:AA120)+($D$120/MiY)&gt;1,1-(SUM($J$120:AA120)+($D$120/MiY)),0)),5)*(AB$7&gt;=$E$120)</f>
        <v>0</v>
      </c>
      <c r="AC120" s="155">
        <f>ROUND(($D$120/MiY*(SUM($J$120:AB120)&lt;=1)+IF(SUM($J$120:AB120)+($D$120/MiY)&gt;1,1-(SUM($J$120:AB120)+($D$120/MiY)),0)),5)*(AC$7&gt;=$E$120)</f>
        <v>0</v>
      </c>
      <c r="AD120" s="155">
        <f>ROUND(($D$120/MiY*(SUM($J$120:AC120)&lt;=1)+IF(SUM($J$120:AC120)+($D$120/MiY)&gt;1,1-(SUM($J$120:AC120)+($D$120/MiY)),0)),5)*(AD$7&gt;=$E$120)</f>
        <v>0</v>
      </c>
      <c r="AE120" s="155">
        <f>ROUND(($D$120/MiY*(SUM($J$120:AD120)&lt;=1)+IF(SUM($J$120:AD120)+($D$120/MiY)&gt;1,1-(SUM($J$120:AD120)+($D$120/MiY)),0)),5)*(AE$7&gt;=$E$120)</f>
        <v>0</v>
      </c>
      <c r="AF120" s="155">
        <f>ROUND(($D$120/MiY*(SUM($J$120:AE120)&lt;=1)+IF(SUM($J$120:AE120)+($D$120/MiY)&gt;1,1-(SUM($J$120:AE120)+($D$120/MiY)),0)),5)*(AF$7&gt;=$E$120)</f>
        <v>0</v>
      </c>
      <c r="AG120" s="155">
        <f>ROUND(($D$120/MiY*(SUM($J$120:AF120)&lt;=1)+IF(SUM($J$120:AF120)+($D$120/MiY)&gt;1,1-(SUM($J$120:AF120)+($D$120/MiY)),0)),5)*(AG$7&gt;=$E$120)</f>
        <v>0</v>
      </c>
      <c r="AH120" s="155">
        <f>ROUND(($D$120/MiY*(SUM($J$120:AG120)&lt;=1)+IF(SUM($J$120:AG120)+($D$120/MiY)&gt;1,1-(SUM($J$120:AG120)+($D$120/MiY)),0)),5)*(AH$7&gt;=$E$120)</f>
        <v>5.3330000000000002E-2</v>
      </c>
      <c r="AI120" s="155">
        <f>ROUND(($D$120/MiY*(SUM($J$120:AH120)&lt;=1)+IF(SUM($J$120:AH120)+($D$120/MiY)&gt;1,1-(SUM($J$120:AH120)+($D$120/MiY)),0)),5)*(AI$7&gt;=$E$120)</f>
        <v>5.3330000000000002E-2</v>
      </c>
      <c r="AJ120" s="155">
        <f>ROUND(($D$120/MiY*(SUM($J$120:AI120)&lt;=1)+IF(SUM($J$120:AI120)+($D$120/MiY)&gt;1,1-(SUM($J$120:AI120)+($D$120/MiY)),0)),5)*(AJ$7&gt;=$E$120)</f>
        <v>5.3330000000000002E-2</v>
      </c>
      <c r="AK120" s="155">
        <f>ROUND(($D$120/MiY*(SUM($J$120:AJ120)&lt;=1)+IF(SUM($J$120:AJ120)+($D$120/MiY)&gt;1,1-(SUM($J$120:AJ120)+($D$120/MiY)),0)),5)*(AK$7&gt;=$E$120)</f>
        <v>5.3330000000000002E-2</v>
      </c>
      <c r="AL120" s="155">
        <f>ROUND(($D$120/MiY*(SUM($J$120:AK120)&lt;=1)+IF(SUM($J$120:AK120)+($D$120/MiY)&gt;1,1-(SUM($J$120:AK120)+($D$120/MiY)),0)),5)*(AL$7&gt;=$E$120)</f>
        <v>5.3330000000000002E-2</v>
      </c>
      <c r="AM120" s="155">
        <f>ROUND(($D$120/MiY*(SUM($J$120:AL120)&lt;=1)+IF(SUM($J$120:AL120)+($D$120/MiY)&gt;1,1-(SUM($J$120:AL120)+($D$120/MiY)),0)),5)*(AM$7&gt;=$E$120)</f>
        <v>5.3330000000000002E-2</v>
      </c>
      <c r="AN120" s="155">
        <f>ROUND(($D$120/MiY*(SUM($J$120:AM120)&lt;=1)+IF(SUM($J$120:AM120)+($D$120/MiY)&gt;1,1-(SUM($J$120:AM120)+($D$120/MiY)),0)),5)*(AN$7&gt;=$E$120)</f>
        <v>5.3330000000000002E-2</v>
      </c>
      <c r="AO120" s="155">
        <f>ROUND(($D$120/MiY*(SUM($J$120:AN120)&lt;=1)+IF(SUM($J$120:AN120)+($D$120/MiY)&gt;1,1-(SUM($J$120:AN120)+($D$120/MiY)),0)),5)*(AO$7&gt;=$E$120)</f>
        <v>5.3330000000000002E-2</v>
      </c>
      <c r="AP120" s="155">
        <f>ROUND(($D$120/MiY*(SUM($J$120:AO120)&lt;=1)+IF(SUM($J$120:AO120)+($D$120/MiY)&gt;1,1-(SUM($J$120:AO120)+($D$120/MiY)),0)),5)*(AP$7&gt;=$E$120)</f>
        <v>5.3330000000000002E-2</v>
      </c>
      <c r="AQ120" s="155">
        <f>ROUND(($D$120/MiY*(SUM($J$120:AP120)&lt;=1)+IF(SUM($J$120:AP120)+($D$120/MiY)&gt;1,1-(SUM($J$120:AP120)+($D$120/MiY)),0)),5)*(AQ$7&gt;=$E$120)</f>
        <v>5.3330000000000002E-2</v>
      </c>
      <c r="AR120" s="155">
        <f>ROUND(($D$120/MiY*(SUM($J$120:AQ120)&lt;=1)+IF(SUM($J$120:AQ120)+($D$120/MiY)&gt;1,1-(SUM($J$120:AQ120)+($D$120/MiY)),0)),5)*(AR$7&gt;=$E$120)</f>
        <v>5.3330000000000002E-2</v>
      </c>
      <c r="AS120" s="155">
        <f>ROUND(($D$120/MiY*(SUM($J$120:AR120)&lt;=1)+IF(SUM($J$120:AR120)+($D$120/MiY)&gt;1,1-(SUM($J$120:AR120)+($D$120/MiY)),0)),5)*(AS$7&gt;=$E$120)</f>
        <v>5.3330000000000002E-2</v>
      </c>
      <c r="AT120" s="155">
        <f>ROUND(($D$120/MiY*(SUM($J$120:AS120)&lt;=1)+IF(SUM($J$120:AS120)+($D$120/MiY)&gt;1,1-(SUM($J$120:AS120)+($D$120/MiY)),0)),5)*(AT$7&gt;=$E$120)</f>
        <v>5.3330000000000002E-2</v>
      </c>
      <c r="AU120" s="155">
        <f>ROUND(($D$120/MiY*(SUM($J$120:AT120)&lt;=1)+IF(SUM($J$120:AT120)+($D$120/MiY)&gt;1,1-(SUM($J$120:AT120)+($D$120/MiY)),0)),5)*(AU$7&gt;=$E$120)</f>
        <v>5.3330000000000002E-2</v>
      </c>
      <c r="AV120" s="155">
        <f>ROUND(($D$120/MiY*(SUM($J$120:AU120)&lt;=1)+IF(SUM($J$120:AU120)+($D$120/MiY)&gt;1,1-(SUM($J$120:AU120)+($D$120/MiY)),0)),5)*(AV$7&gt;=$E$120)</f>
        <v>5.3330000000000002E-2</v>
      </c>
      <c r="AW120" s="155">
        <f>ROUND(($D$120/MiY*(SUM($J$120:AV120)&lt;=1)+IF(SUM($J$120:AV120)+($D$120/MiY)&gt;1,1-(SUM($J$120:AV120)+($D$120/MiY)),0)),5)*(AW$7&gt;=$E$120)</f>
        <v>5.3330000000000002E-2</v>
      </c>
      <c r="AX120" s="155">
        <f>ROUND(($D$120/MiY*(SUM($J$120:AW120)&lt;=1)+IF(SUM($J$120:AW120)+($D$120/MiY)&gt;1,1-(SUM($J$120:AW120)+($D$120/MiY)),0)),5)*(AX$7&gt;=$E$120)</f>
        <v>5.3330000000000002E-2</v>
      </c>
      <c r="AY120" s="155">
        <f>ROUND(($D$120/MiY*(SUM($J$120:AX120)&lt;=1)+IF(SUM($J$120:AX120)+($D$120/MiY)&gt;1,1-(SUM($J$120:AX120)+($D$120/MiY)),0)),5)*(AY$7&gt;=$E$120)</f>
        <v>5.3330000000000002E-2</v>
      </c>
      <c r="AZ120" s="155">
        <f>ROUND(($D$120/MiY*(SUM($J$120:AY120)&lt;=1)+IF(SUM($J$120:AY120)+($D$120/MiY)&gt;1,1-(SUM($J$120:AY120)+($D$120/MiY)),0)),5)*(AZ$7&gt;=$E$120)</f>
        <v>4.0059999999999998E-2</v>
      </c>
      <c r="BA120" s="155">
        <f>ROUND(($D$120/MiY*(SUM($J$120:AZ120)&lt;=1)+IF(SUM($J$120:AZ120)+($D$120/MiY)&gt;1,1-(SUM($J$120:AZ120)+($D$120/MiY)),0)),5)*(BA$7&gt;=$E$120)</f>
        <v>0</v>
      </c>
      <c r="BB120" s="155">
        <f>ROUND(($D$120/MiY*(SUM($J$120:BA120)&lt;=1)+IF(SUM($J$120:BA120)+($D$120/MiY)&gt;1,1-(SUM($J$120:BA120)+($D$120/MiY)),0)),5)*(BB$7&gt;=$E$120)</f>
        <v>0</v>
      </c>
      <c r="BC120" s="155">
        <f>ROUND(($D$120/MiY*(SUM($J$120:BB120)&lt;=1)+IF(SUM($J$120:BB120)+($D$120/MiY)&gt;1,1-(SUM($J$120:BB120)+($D$120/MiY)),0)),5)*(BC$7&gt;=$E$120)</f>
        <v>0</v>
      </c>
      <c r="BD120" s="155">
        <f>ROUND(($D$120/MiY*(SUM($J$120:BC120)&lt;=1)+IF(SUM($J$120:BC120)+($D$120/MiY)&gt;1,1-(SUM($J$120:BC120)+($D$120/MiY)),0)),5)*(BD$7&gt;=$E$120)</f>
        <v>0</v>
      </c>
      <c r="BE120" s="155">
        <f>ROUND(($D$120/MiY*(SUM($J$120:BD120)&lt;=1)+IF(SUM($J$120:BD120)+($D$120/MiY)&gt;1,1-(SUM($J$120:BD120)+($D$120/MiY)),0)),5)*(BE$7&gt;=$E$120)</f>
        <v>0</v>
      </c>
      <c r="BF120" s="155">
        <f>ROUND(($D$120/MiY*(SUM($J$120:BE120)&lt;=1)+IF(SUM($J$120:BE120)+($D$120/MiY)&gt;1,1-(SUM($J$120:BE120)+($D$120/MiY)),0)),5)*(BF$7&gt;=$E$120)</f>
        <v>0</v>
      </c>
      <c r="BG120" s="155">
        <f>ROUND(($D$120/MiY*(SUM($J$120:BF120)&lt;=1)+IF(SUM($J$120:BF120)+($D$120/MiY)&gt;1,1-(SUM($J$120:BF120)+($D$120/MiY)),0)),5)*(BG$7&gt;=$E$120)</f>
        <v>0</v>
      </c>
      <c r="BH120" s="155">
        <f>ROUND(($D$120/MiY*(SUM($J$120:BG120)&lt;=1)+IF(SUM($J$120:BG120)+($D$120/MiY)&gt;1,1-(SUM($J$120:BG120)+($D$120/MiY)),0)),5)*(BH$7&gt;=$E$120)</f>
        <v>0</v>
      </c>
      <c r="BI120" s="155">
        <f>ROUND(($D$120/MiY*(SUM($J$120:BH120)&lt;=1)+IF(SUM($J$120:BH120)+($D$120/MiY)&gt;1,1-(SUM($J$120:BH120)+($D$120/MiY)),0)),5)*(BI$7&gt;=$E$120)</f>
        <v>0</v>
      </c>
      <c r="BJ120" s="155">
        <f>ROUND(($D$120/MiY*(SUM($J$120:BI120)&lt;=1)+IF(SUM($J$120:BI120)+($D$120/MiY)&gt;1,1-(SUM($J$120:BI120)+($D$120/MiY)),0)),5)*(BJ$7&gt;=$E$120)</f>
        <v>0</v>
      </c>
      <c r="BK120" s="155">
        <f>ROUND(($D$120/MiY*(SUM($J$120:BJ120)&lt;=1)+IF(SUM($J$120:BJ120)+($D$120/MiY)&gt;1,1-(SUM($J$120:BJ120)+($D$120/MiY)),0)),5)*(BK$7&gt;=$E$120)</f>
        <v>0</v>
      </c>
      <c r="BL120" s="155">
        <f>ROUND(($D$120/MiY*(SUM($J$120:BK120)&lt;=1)+IF(SUM($J$120:BK120)+($D$120/MiY)&gt;1,1-(SUM($J$120:BK120)+($D$120/MiY)),0)),5)*(BL$7&gt;=$E$120)</f>
        <v>0</v>
      </c>
      <c r="BM120" s="155">
        <f>ROUND(($D$120/MiY*(SUM($J$120:BL120)&lt;=1)+IF(SUM($J$120:BL120)+($D$120/MiY)&gt;1,1-(SUM($J$120:BL120)+($D$120/MiY)),0)),5)*(BM$7&gt;=$E$120)</f>
        <v>0</v>
      </c>
      <c r="BN120" s="155">
        <f>ROUND(($D$120/MiY*(SUM($J$120:BM120)&lt;=1)+IF(SUM($J$120:BM120)+($D$120/MiY)&gt;1,1-(SUM($J$120:BM120)+($D$120/MiY)),0)),5)*(BN$7&gt;=$E$120)</f>
        <v>0</v>
      </c>
      <c r="BO120" s="155">
        <f>ROUND(($D$120/MiY*(SUM($J$120:BN120)&lt;=1)+IF(SUM($J$120:BN120)+($D$120/MiY)&gt;1,1-(SUM($J$120:BN120)+($D$120/MiY)),0)),5)*(BO$7&gt;=$E$120)</f>
        <v>0</v>
      </c>
      <c r="BP120" s="155">
        <f>ROUND(($D$120/MiY*(SUM($J$120:BO120)&lt;=1)+IF(SUM($J$120:BO120)+($D$120/MiY)&gt;1,1-(SUM($J$120:BO120)+($D$120/MiY)),0)),5)*(BP$7&gt;=$E$120)</f>
        <v>0</v>
      </c>
      <c r="BQ120" s="155">
        <f>ROUND(($D$120/MiY*(SUM($J$120:BP120)&lt;=1)+IF(SUM($J$120:BP120)+($D$120/MiY)&gt;1,1-(SUM($J$120:BP120)+($D$120/MiY)),0)),5)*(BQ$7&gt;=$E$120)</f>
        <v>0</v>
      </c>
      <c r="BR120" s="155">
        <f>ROUND(($D$120/MiY*(SUM($J$120:BQ120)&lt;=1)+IF(SUM($J$120:BQ120)+($D$120/MiY)&gt;1,1-(SUM($J$120:BQ120)+($D$120/MiY)),0)),5)*(BR$7&gt;=$E$120)</f>
        <v>0</v>
      </c>
      <c r="BS120" s="155">
        <f>ROUND(($D$120/MiY*(SUM($J$120:BR120)&lt;=1)+IF(SUM($J$120:BR120)+($D$120/MiY)&gt;1,1-(SUM($J$120:BR120)+($D$120/MiY)),0)),5)*(BS$7&gt;=$E$120)</f>
        <v>0</v>
      </c>
      <c r="BT120" s="155">
        <f>ROUND(($D$120/MiY*(SUM($J$120:BS120)&lt;=1)+IF(SUM($J$120:BS120)+($D$120/MiY)&gt;1,1-(SUM($J$120:BS120)+($D$120/MiY)),0)),5)*(BT$7&gt;=$E$120)</f>
        <v>0</v>
      </c>
      <c r="BU120" s="155">
        <f>ROUND(($D$120/MiY*(SUM($J$120:BT120)&lt;=1)+IF(SUM($J$120:BT120)+($D$120/MiY)&gt;1,1-(SUM($J$120:BT120)+($D$120/MiY)),0)),5)*(BU$7&gt;=$E$120)</f>
        <v>0</v>
      </c>
      <c r="BV120" s="155">
        <f>ROUND(($D$120/MiY*(SUM($J$120:BU120)&lt;=1)+IF(SUM($J$120:BU120)+($D$120/MiY)&gt;1,1-(SUM($J$120:BU120)+($D$120/MiY)),0)),5)*(BV$7&gt;=$E$120)</f>
        <v>0</v>
      </c>
      <c r="BW120" s="155">
        <f>ROUND(($D$120/MiY*(SUM($J$120:BV120)&lt;=1)+IF(SUM($J$120:BV120)+($D$120/MiY)&gt;1,1-(SUM($J$120:BV120)+($D$120/MiY)),0)),5)*(BW$7&gt;=$E$120)</f>
        <v>0</v>
      </c>
      <c r="BX120" s="155">
        <f>ROUND(($D$120/MiY*(SUM($J$120:BW120)&lt;=1)+IF(SUM($J$120:BW120)+($D$120/MiY)&gt;1,1-(SUM($J$120:BW120)+($D$120/MiY)),0)),5)*(BX$7&gt;=$E$120)</f>
        <v>0</v>
      </c>
      <c r="BY120" s="155">
        <f>ROUND(($D$120/MiY*(SUM($J$120:BX120)&lt;=1)+IF(SUM($J$120:BX120)+($D$120/MiY)&gt;1,1-(SUM($J$120:BX120)+($D$120/MiY)),0)),5)*(BY$7&gt;=$E$120)</f>
        <v>0</v>
      </c>
      <c r="BZ120" s="155">
        <f>ROUND(($D$120/MiY*(SUM($J$120:BY120)&lt;=1)+IF(SUM($J$120:BY120)+($D$120/MiY)&gt;1,1-(SUM($J$120:BY120)+($D$120/MiY)),0)),5)*(BZ$7&gt;=$E$120)</f>
        <v>0</v>
      </c>
      <c r="CA120" s="155">
        <f>ROUND(($D$120/MiY*(SUM($J$120:BZ120)&lt;=1)+IF(SUM($J$120:BZ120)+($D$120/MiY)&gt;1,1-(SUM($J$120:BZ120)+($D$120/MiY)),0)),5)*(CA$7&gt;=$E$120)</f>
        <v>0</v>
      </c>
      <c r="CB120" s="155">
        <f>ROUND(($D$120/MiY*(SUM($J$120:CA120)&lt;=1)+IF(SUM($J$120:CA120)+($D$120/MiY)&gt;1,1-(SUM($J$120:CA120)+($D$120/MiY)),0)),5)*(CB$7&gt;=$E$120)</f>
        <v>0</v>
      </c>
      <c r="CC120" s="155">
        <f>ROUND(($D$120/MiY*(SUM($J$120:CB120)&lt;=1)+IF(SUM($J$120:CB120)+($D$120/MiY)&gt;1,1-(SUM($J$120:CB120)+($D$120/MiY)),0)),5)*(CC$7&gt;=$E$120)</f>
        <v>0</v>
      </c>
      <c r="CD120" s="155">
        <f>ROUND(($D$120/MiY*(SUM($J$120:CC120)&lt;=1)+IF(SUM($J$120:CC120)+($D$120/MiY)&gt;1,1-(SUM($J$120:CC120)+($D$120/MiY)),0)),5)*(CD$7&gt;=$E$120)</f>
        <v>0</v>
      </c>
      <c r="CE120" s="155">
        <f>ROUND(($D$120/MiY*(SUM($J$120:CD120)&lt;=1)+IF(SUM($J$120:CD120)+($D$120/MiY)&gt;1,1-(SUM($J$120:CD120)+($D$120/MiY)),0)),5)*(CE$7&gt;=$E$120)</f>
        <v>0</v>
      </c>
      <c r="CF120" s="155">
        <f>ROUND(($D$120/MiY*(SUM($J$120:CE120)&lt;=1)+IF(SUM($J$120:CE120)+($D$120/MiY)&gt;1,1-(SUM($J$120:CE120)+($D$120/MiY)),0)),5)*(CF$7&gt;=$E$120)</f>
        <v>0</v>
      </c>
      <c r="CG120" s="155">
        <f>ROUND(($D$120/MiY*(SUM($J$120:CF120)&lt;=1)+IF(SUM($J$120:CF120)+($D$120/MiY)&gt;1,1-(SUM($J$120:CF120)+($D$120/MiY)),0)),5)*(CG$7&gt;=$E$120)</f>
        <v>0</v>
      </c>
      <c r="CH120" s="155">
        <f>ROUND(($D$120/MiY*(SUM($J$120:CG120)&lt;=1)+IF(SUM($J$120:CG120)+($D$120/MiY)&gt;1,1-(SUM($J$120:CG120)+($D$120/MiY)),0)),5)*(CH$7&gt;=$E$120)</f>
        <v>0</v>
      </c>
      <c r="CI120" s="155">
        <f>ROUND(($D$120/MiY*(SUM($J$120:CH120)&lt;=1)+IF(SUM($J$120:CH120)+($D$120/MiY)&gt;1,1-(SUM($J$120:CH120)+($D$120/MiY)),0)),5)*(CI$7&gt;=$E$120)</f>
        <v>0</v>
      </c>
      <c r="CJ120" s="155">
        <f>ROUND(($D$120/MiY*(SUM($J$120:CI120)&lt;=1)+IF(SUM($J$120:CI120)+($D$120/MiY)&gt;1,1-(SUM($J$120:CI120)+($D$120/MiY)),0)),5)*(CJ$7&gt;=$E$120)</f>
        <v>0</v>
      </c>
      <c r="CK120" s="155">
        <f>ROUND(($D$120/MiY*(SUM($J$120:CJ120)&lt;=1)+IF(SUM($J$120:CJ120)+($D$120/MiY)&gt;1,1-(SUM($J$120:CJ120)+($D$120/MiY)),0)),5)*(CK$7&gt;=$E$120)</f>
        <v>0</v>
      </c>
      <c r="CL120" s="155">
        <f>ROUND(($D$120/MiY*(SUM($J$120:CK120)&lt;=1)+IF(SUM($J$120:CK120)+($D$120/MiY)&gt;1,1-(SUM($J$120:CK120)+($D$120/MiY)),0)),5)*(CL$7&gt;=$E$120)</f>
        <v>0</v>
      </c>
      <c r="CM120" s="155">
        <f>ROUND(($D$120/MiY*(SUM($J$120:CL120)&lt;=1)+IF(SUM($J$120:CL120)+($D$120/MiY)&gt;1,1-(SUM($J$120:CL120)+($D$120/MiY)),0)),5)*(CM$7&gt;=$E$120)</f>
        <v>0</v>
      </c>
      <c r="CN120" s="155">
        <f>ROUND(($D$120/MiY*(SUM($J$120:CM120)&lt;=1)+IF(SUM($J$120:CM120)+($D$120/MiY)&gt;1,1-(SUM($J$120:CM120)+($D$120/MiY)),0)),5)*(CN$7&gt;=$E$120)</f>
        <v>0</v>
      </c>
      <c r="CO120" s="155">
        <f>ROUND(($D$120/MiY*(SUM($J$120:CN120)&lt;=1)+IF(SUM($J$120:CN120)+($D$120/MiY)&gt;1,1-(SUM($J$120:CN120)+($D$120/MiY)),0)),5)*(CO$7&gt;=$E$120)</f>
        <v>0</v>
      </c>
      <c r="CP120" s="155">
        <f>ROUND(($D$120/MiY*(SUM($J$120:CO120)&lt;=1)+IF(SUM($J$120:CO120)+($D$120/MiY)&gt;1,1-(SUM($J$120:CO120)+($D$120/MiY)),0)),5)*(CP$7&gt;=$E$120)</f>
        <v>0</v>
      </c>
      <c r="CQ120" s="155">
        <f>ROUND(($D$120/MiY*(SUM($J$120:CP120)&lt;=1)+IF(SUM($J$120:CP120)+($D$120/MiY)&gt;1,1-(SUM($J$120:CP120)+($D$120/MiY)),0)),5)*(CQ$7&gt;=$E$120)</f>
        <v>0</v>
      </c>
      <c r="CR120" s="155">
        <f>ROUND(($D$120/MiY*(SUM($J$120:CQ120)&lt;=1)+IF(SUM($J$120:CQ120)+($D$120/MiY)&gt;1,1-(SUM($J$120:CQ120)+($D$120/MiY)),0)),5)*(CR$7&gt;=$E$120)</f>
        <v>0</v>
      </c>
      <c r="CS120" s="155">
        <f>ROUND(($D$120/MiY*(SUM($J$120:CR120)&lt;=1)+IF(SUM($J$120:CR120)+($D$120/MiY)&gt;1,1-(SUM($J$120:CR120)+($D$120/MiY)),0)),5)*(CS$7&gt;=$E$120)</f>
        <v>0</v>
      </c>
      <c r="CT120" s="155">
        <f>ROUND(($D$120/MiY*(SUM($J$120:CS120)&lt;=1)+IF(SUM($J$120:CS120)+($D$120/MiY)&gt;1,1-(SUM($J$120:CS120)+($D$120/MiY)),0)),5)*(CT$7&gt;=$E$120)</f>
        <v>0</v>
      </c>
      <c r="CU120" s="155">
        <f>ROUND(($D$120/MiY*(SUM($J$120:CT120)&lt;=1)+IF(SUM($J$120:CT120)+($D$120/MiY)&gt;1,1-(SUM($J$120:CT120)+($D$120/MiY)),0)),5)*(CU$7&gt;=$E$120)</f>
        <v>0</v>
      </c>
      <c r="CV120" s="155">
        <f>ROUND(($D$120/MiY*(SUM($J$120:CU120)&lt;=1)+IF(SUM($J$120:CU120)+($D$120/MiY)&gt;1,1-(SUM($J$120:CU120)+($D$120/MiY)),0)),5)*(CV$7&gt;=$E$120)</f>
        <v>0</v>
      </c>
      <c r="CW120" s="155">
        <f>ROUND(($D$120/MiY*(SUM($J$120:CV120)&lt;=1)+IF(SUM($J$120:CV120)+($D$120/MiY)&gt;1,1-(SUM($J$120:CV120)+($D$120/MiY)),0)),5)*(CW$7&gt;=$E$120)</f>
        <v>0</v>
      </c>
      <c r="CX120" s="155">
        <f>ROUND(($D$120/MiY*(SUM($J$120:CW120)&lt;=1)+IF(SUM($J$120:CW120)+($D$120/MiY)&gt;1,1-(SUM($J$120:CW120)+($D$120/MiY)),0)),5)*(CX$7&gt;=$E$120)</f>
        <v>0</v>
      </c>
      <c r="CY120" s="155">
        <f>ROUND(($D$120/MiY*(SUM($J$120:CX120)&lt;=1)+IF(SUM($J$120:CX120)+($D$120/MiY)&gt;1,1-(SUM($J$120:CX120)+($D$120/MiY)),0)),5)*(CY$7&gt;=$E$120)</f>
        <v>0</v>
      </c>
      <c r="CZ120" s="155">
        <f>ROUND(($D$120/MiY*(SUM($J$120:CY120)&lt;=1)+IF(SUM($J$120:CY120)+($D$120/MiY)&gt;1,1-(SUM($J$120:CY120)+($D$120/MiY)),0)),5)*(CZ$7&gt;=$E$120)</f>
        <v>0</v>
      </c>
      <c r="DA120" s="155">
        <f>ROUND(($D$120/MiY*(SUM($J$120:CZ120)&lt;=1)+IF(SUM($J$120:CZ120)+($D$120/MiY)&gt;1,1-(SUM($J$120:CZ120)+($D$120/MiY)),0)),5)*(DA$7&gt;=$E$120)</f>
        <v>0</v>
      </c>
      <c r="DB120" s="155">
        <f>ROUND(($D$120/MiY*(SUM($J$120:DA120)&lt;=1)+IF(SUM($J$120:DA120)+($D$120/MiY)&gt;1,1-(SUM($J$120:DA120)+($D$120/MiY)),0)),5)*(DB$7&gt;=$E$120)</f>
        <v>0</v>
      </c>
      <c r="DC120" s="155">
        <f>ROUND(($D$120/MiY*(SUM($J$120:DB120)&lt;=1)+IF(SUM($J$120:DB120)+($D$120/MiY)&gt;1,1-(SUM($J$120:DB120)+($D$120/MiY)),0)),5)*(DC$7&gt;=$E$120)</f>
        <v>0</v>
      </c>
      <c r="DD120" s="155">
        <f>ROUND(($D$120/MiY*(SUM($J$120:DC120)&lt;=1)+IF(SUM($J$120:DC120)+($D$120/MiY)&gt;1,1-(SUM($J$120:DC120)+($D$120/MiY)),0)),5)*(DD$7&gt;=$E$120)</f>
        <v>0</v>
      </c>
      <c r="DE120" s="155">
        <f>ROUND(($D$120/MiY*(SUM($J$120:DD120)&lt;=1)+IF(SUM($J$120:DD120)+($D$120/MiY)&gt;1,1-(SUM($J$120:DD120)+($D$120/MiY)),0)),5)*(DE$7&gt;=$E$120)</f>
        <v>0</v>
      </c>
      <c r="DF120" s="155">
        <f>ROUND(($D$120/MiY*(SUM($J$120:DE120)&lt;=1)+IF(SUM($J$120:DE120)+($D$120/MiY)&gt;1,1-(SUM($J$120:DE120)+($D$120/MiY)),0)),5)*(DF$7&gt;=$E$120)</f>
        <v>0</v>
      </c>
      <c r="DG120" s="155">
        <f>ROUND(($D$120/MiY*(SUM($J$120:DF120)&lt;=1)+IF(SUM($J$120:DF120)+($D$120/MiY)&gt;1,1-(SUM($J$120:DF120)+($D$120/MiY)),0)),5)*(DG$7&gt;=$E$120)</f>
        <v>0</v>
      </c>
      <c r="DH120" s="155">
        <f>ROUND(($D$120/MiY*(SUM($J$120:DG120)&lt;=1)+IF(SUM($J$120:DG120)+($D$120/MiY)&gt;1,1-(SUM($J$120:DG120)+($D$120/MiY)),0)),5)*(DH$7&gt;=$E$120)</f>
        <v>0</v>
      </c>
      <c r="DI120" s="155">
        <f>ROUND(($D$120/MiY*(SUM($J$120:DH120)&lt;=1)+IF(SUM($J$120:DH120)+($D$120/MiY)&gt;1,1-(SUM($J$120:DH120)+($D$120/MiY)),0)),5)*(DI$7&gt;=$E$120)</f>
        <v>0</v>
      </c>
      <c r="DJ120" s="155">
        <f>ROUND(($D$120/MiY*(SUM($J$120:DI120)&lt;=1)+IF(SUM($J$120:DI120)+($D$120/MiY)&gt;1,1-(SUM($J$120:DI120)+($D$120/MiY)),0)),5)*(DJ$7&gt;=$E$120)</f>
        <v>0</v>
      </c>
      <c r="DK120" s="155">
        <f>ROUND(($D$120/MiY*(SUM($J$120:DJ120)&lt;=1)+IF(SUM($J$120:DJ120)+($D$120/MiY)&gt;1,1-(SUM($J$120:DJ120)+($D$120/MiY)),0)),5)*(DK$7&gt;=$E$120)</f>
        <v>0</v>
      </c>
      <c r="DL120" s="155">
        <f>ROUND(($D$120/MiY*(SUM($J$120:DK120)&lt;=1)+IF(SUM($J$120:DK120)+($D$120/MiY)&gt;1,1-(SUM($J$120:DK120)+($D$120/MiY)),0)),5)*(DL$7&gt;=$E$120)</f>
        <v>0</v>
      </c>
      <c r="DM120" s="155">
        <f>ROUND(($D$120/MiY*(SUM($J$120:DL120)&lt;=1)+IF(SUM($J$120:DL120)+($D$120/MiY)&gt;1,1-(SUM($J$120:DL120)+($D$120/MiY)),0)),5)*(DM$7&gt;=$E$120)</f>
        <v>0</v>
      </c>
      <c r="DN120" s="155">
        <f>ROUND(($D$120/MiY*(SUM($J$120:DM120)&lt;=1)+IF(SUM($J$120:DM120)+($D$120/MiY)&gt;1,1-(SUM($J$120:DM120)+($D$120/MiY)),0)),5)*(DN$7&gt;=$E$120)</f>
        <v>0</v>
      </c>
      <c r="DO120" s="155">
        <f>ROUND(($D$120/MiY*(SUM($J$120:DN120)&lt;=1)+IF(SUM($J$120:DN120)+($D$120/MiY)&gt;1,1-(SUM($J$120:DN120)+($D$120/MiY)),0)),5)*(DO$7&gt;=$E$120)</f>
        <v>0</v>
      </c>
      <c r="DP120" s="155">
        <f>ROUND(($D$120/MiY*(SUM($J$120:DO120)&lt;=1)+IF(SUM($J$120:DO120)+($D$120/MiY)&gt;1,1-(SUM($J$120:DO120)+($D$120/MiY)),0)),5)*(DP$7&gt;=$E$120)</f>
        <v>0</v>
      </c>
      <c r="DQ120" s="155">
        <f>ROUND(($D$120/MiY*(SUM($J$120:DP120)&lt;=1)+IF(SUM($J$120:DP120)+($D$120/MiY)&gt;1,1-(SUM($J$120:DP120)+($D$120/MiY)),0)),5)*(DQ$7&gt;=$E$120)</f>
        <v>0</v>
      </c>
      <c r="DR120" s="155">
        <f>ROUND(($D$120/MiY*(SUM($J$120:DQ120)&lt;=1)+IF(SUM($J$120:DQ120)+($D$120/MiY)&gt;1,1-(SUM($J$120:DQ120)+($D$120/MiY)),0)),5)*(DR$7&gt;=$E$120)</f>
        <v>0</v>
      </c>
      <c r="DS120" s="155">
        <f>ROUND(($D$120/MiY*(SUM($J$120:DR120)&lt;=1)+IF(SUM($J$120:DR120)+($D$120/MiY)&gt;1,1-(SUM($J$120:DR120)+($D$120/MiY)),0)),5)*(DS$7&gt;=$E$120)</f>
        <v>0</v>
      </c>
      <c r="DT120" s="155">
        <f>ROUND(($D$120/MiY*(SUM($J$120:DS120)&lt;=1)+IF(SUM($J$120:DS120)+($D$120/MiY)&gt;1,1-(SUM($J$120:DS120)+($D$120/MiY)),0)),5)*(DT$7&gt;=$E$120)</f>
        <v>0</v>
      </c>
      <c r="DU120" s="155">
        <f>ROUND(($D$120/MiY*(SUM($J$120:DT120)&lt;=1)+IF(SUM($J$120:DT120)+($D$120/MiY)&gt;1,1-(SUM($J$120:DT120)+($D$120/MiY)),0)),5)*(DU$7&gt;=$E$120)</f>
        <v>0</v>
      </c>
      <c r="DV120" s="155">
        <f>ROUND(($D$120/MiY*(SUM($J$120:DU120)&lt;=1)+IF(SUM($J$120:DU120)+($D$120/MiY)&gt;1,1-(SUM($J$120:DU120)+($D$120/MiY)),0)),5)*(DV$7&gt;=$E$120)</f>
        <v>0</v>
      </c>
      <c r="DW120" s="155">
        <f>ROUND(($D$120/MiY*(SUM($J$120:DV120)&lt;=1)+IF(SUM($J$120:DV120)+($D$120/MiY)&gt;1,1-(SUM($J$120:DV120)+($D$120/MiY)),0)),5)*(DW$7&gt;=$E$120)</f>
        <v>0</v>
      </c>
      <c r="DX120" s="155">
        <f>ROUND(($D$120/MiY*(SUM($J$120:DW120)&lt;=1)+IF(SUM($J$120:DW120)+($D$120/MiY)&gt;1,1-(SUM($J$120:DW120)+($D$120/MiY)),0)),5)*(DX$7&gt;=$E$120)</f>
        <v>0</v>
      </c>
      <c r="DY120" s="155">
        <f>ROUND(($D$120/MiY*(SUM($J$120:DX120)&lt;=1)+IF(SUM($J$120:DX120)+($D$120/MiY)&gt;1,1-(SUM($J$120:DX120)+($D$120/MiY)),0)),5)*(DY$7&gt;=$E$120)</f>
        <v>0</v>
      </c>
      <c r="DZ120" s="155">
        <f>ROUND(($D$120/MiY*(SUM($J$120:DY120)&lt;=1)+IF(SUM($J$120:DY120)+($D$120/MiY)&gt;1,1-(SUM($J$120:DY120)+($D$120/MiY)),0)),5)*(DZ$7&gt;=$E$120)</f>
        <v>0</v>
      </c>
      <c r="EA120" s="155">
        <f>ROUND(($D$120/MiY*(SUM($J$120:DZ120)&lt;=1)+IF(SUM($J$120:DZ120)+($D$120/MiY)&gt;1,1-(SUM($J$120:DZ120)+($D$120/MiY)),0)),5)*(EA$7&gt;=$E$120)</f>
        <v>0</v>
      </c>
      <c r="EB120" s="155">
        <f>ROUND(($D$120/MiY*(SUM($J$120:EA120)&lt;=1)+IF(SUM($J$120:EA120)+($D$120/MiY)&gt;1,1-(SUM($J$120:EA120)+($D$120/MiY)),0)),5)*(EB$7&gt;=$E$120)</f>
        <v>0</v>
      </c>
    </row>
    <row r="121" spans="2:132" outlineLevel="1" x14ac:dyDescent="0.25">
      <c r="C121" s="318" t="s">
        <v>593</v>
      </c>
      <c r="D121" s="16">
        <f>Costs!$L$25*Costs!$L$31</f>
        <v>30000</v>
      </c>
      <c r="G121" s="52" t="s">
        <v>603</v>
      </c>
      <c r="H121" s="46">
        <f t="shared" ref="H121" si="1390">SUM(J121:EB121)</f>
        <v>30000.000000000007</v>
      </c>
      <c r="J121" s="82">
        <f t="shared" ref="J121:AO121" si="1391">J120*$D121</f>
        <v>0</v>
      </c>
      <c r="K121" s="82">
        <f t="shared" si="1391"/>
        <v>0</v>
      </c>
      <c r="L121" s="82">
        <f t="shared" si="1391"/>
        <v>0</v>
      </c>
      <c r="M121" s="82">
        <f t="shared" si="1391"/>
        <v>0</v>
      </c>
      <c r="N121" s="82">
        <f t="shared" si="1391"/>
        <v>0</v>
      </c>
      <c r="O121" s="82">
        <f t="shared" si="1391"/>
        <v>0</v>
      </c>
      <c r="P121" s="82">
        <f t="shared" si="1391"/>
        <v>0</v>
      </c>
      <c r="Q121" s="82">
        <f t="shared" si="1391"/>
        <v>0</v>
      </c>
      <c r="R121" s="82">
        <f t="shared" si="1391"/>
        <v>0</v>
      </c>
      <c r="S121" s="82">
        <f t="shared" si="1391"/>
        <v>0</v>
      </c>
      <c r="T121" s="82">
        <f t="shared" si="1391"/>
        <v>0</v>
      </c>
      <c r="U121" s="82">
        <f t="shared" si="1391"/>
        <v>0</v>
      </c>
      <c r="V121" s="82">
        <f t="shared" si="1391"/>
        <v>0</v>
      </c>
      <c r="W121" s="82">
        <f t="shared" si="1391"/>
        <v>0</v>
      </c>
      <c r="X121" s="82">
        <f t="shared" si="1391"/>
        <v>0</v>
      </c>
      <c r="Y121" s="82">
        <f t="shared" si="1391"/>
        <v>0</v>
      </c>
      <c r="Z121" s="82">
        <f t="shared" si="1391"/>
        <v>0</v>
      </c>
      <c r="AA121" s="82">
        <f t="shared" si="1391"/>
        <v>0</v>
      </c>
      <c r="AB121" s="82">
        <f t="shared" si="1391"/>
        <v>0</v>
      </c>
      <c r="AC121" s="82">
        <f t="shared" si="1391"/>
        <v>0</v>
      </c>
      <c r="AD121" s="82">
        <f t="shared" si="1391"/>
        <v>0</v>
      </c>
      <c r="AE121" s="82">
        <f t="shared" si="1391"/>
        <v>0</v>
      </c>
      <c r="AF121" s="82">
        <f t="shared" si="1391"/>
        <v>0</v>
      </c>
      <c r="AG121" s="82">
        <f t="shared" si="1391"/>
        <v>0</v>
      </c>
      <c r="AH121" s="82">
        <f t="shared" si="1391"/>
        <v>1599.9</v>
      </c>
      <c r="AI121" s="82">
        <f t="shared" si="1391"/>
        <v>1599.9</v>
      </c>
      <c r="AJ121" s="82">
        <f t="shared" si="1391"/>
        <v>1599.9</v>
      </c>
      <c r="AK121" s="82">
        <f t="shared" si="1391"/>
        <v>1599.9</v>
      </c>
      <c r="AL121" s="82">
        <f t="shared" si="1391"/>
        <v>1599.9</v>
      </c>
      <c r="AM121" s="82">
        <f t="shared" si="1391"/>
        <v>1599.9</v>
      </c>
      <c r="AN121" s="82">
        <f t="shared" si="1391"/>
        <v>1599.9</v>
      </c>
      <c r="AO121" s="82">
        <f t="shared" si="1391"/>
        <v>1599.9</v>
      </c>
      <c r="AP121" s="82">
        <f t="shared" ref="AP121:BU121" si="1392">AP120*$D121</f>
        <v>1599.9</v>
      </c>
      <c r="AQ121" s="82">
        <f t="shared" si="1392"/>
        <v>1599.9</v>
      </c>
      <c r="AR121" s="82">
        <f t="shared" si="1392"/>
        <v>1599.9</v>
      </c>
      <c r="AS121" s="82">
        <f t="shared" si="1392"/>
        <v>1599.9</v>
      </c>
      <c r="AT121" s="82">
        <f t="shared" si="1392"/>
        <v>1599.9</v>
      </c>
      <c r="AU121" s="82">
        <f t="shared" si="1392"/>
        <v>1599.9</v>
      </c>
      <c r="AV121" s="82">
        <f t="shared" si="1392"/>
        <v>1599.9</v>
      </c>
      <c r="AW121" s="82">
        <f t="shared" si="1392"/>
        <v>1599.9</v>
      </c>
      <c r="AX121" s="82">
        <f t="shared" si="1392"/>
        <v>1599.9</v>
      </c>
      <c r="AY121" s="82">
        <f t="shared" si="1392"/>
        <v>1599.9</v>
      </c>
      <c r="AZ121" s="82">
        <f t="shared" si="1392"/>
        <v>1201.8</v>
      </c>
      <c r="BA121" s="82">
        <f t="shared" si="1392"/>
        <v>0</v>
      </c>
      <c r="BB121" s="82">
        <f t="shared" si="1392"/>
        <v>0</v>
      </c>
      <c r="BC121" s="82">
        <f t="shared" si="1392"/>
        <v>0</v>
      </c>
      <c r="BD121" s="82">
        <f t="shared" si="1392"/>
        <v>0</v>
      </c>
      <c r="BE121" s="82">
        <f t="shared" si="1392"/>
        <v>0</v>
      </c>
      <c r="BF121" s="82">
        <f t="shared" si="1392"/>
        <v>0</v>
      </c>
      <c r="BG121" s="82">
        <f t="shared" si="1392"/>
        <v>0</v>
      </c>
      <c r="BH121" s="82">
        <f t="shared" si="1392"/>
        <v>0</v>
      </c>
      <c r="BI121" s="82">
        <f t="shared" si="1392"/>
        <v>0</v>
      </c>
      <c r="BJ121" s="82">
        <f t="shared" si="1392"/>
        <v>0</v>
      </c>
      <c r="BK121" s="82">
        <f t="shared" si="1392"/>
        <v>0</v>
      </c>
      <c r="BL121" s="82">
        <f t="shared" si="1392"/>
        <v>0</v>
      </c>
      <c r="BM121" s="82">
        <f t="shared" si="1392"/>
        <v>0</v>
      </c>
      <c r="BN121" s="82">
        <f t="shared" si="1392"/>
        <v>0</v>
      </c>
      <c r="BO121" s="82">
        <f t="shared" si="1392"/>
        <v>0</v>
      </c>
      <c r="BP121" s="82">
        <f t="shared" si="1392"/>
        <v>0</v>
      </c>
      <c r="BQ121" s="82">
        <f t="shared" si="1392"/>
        <v>0</v>
      </c>
      <c r="BR121" s="82">
        <f t="shared" si="1392"/>
        <v>0</v>
      </c>
      <c r="BS121" s="82">
        <f t="shared" si="1392"/>
        <v>0</v>
      </c>
      <c r="BT121" s="82">
        <f t="shared" si="1392"/>
        <v>0</v>
      </c>
      <c r="BU121" s="82">
        <f t="shared" si="1392"/>
        <v>0</v>
      </c>
      <c r="BV121" s="82">
        <f t="shared" ref="BV121:DA121" si="1393">BV120*$D121</f>
        <v>0</v>
      </c>
      <c r="BW121" s="82">
        <f t="shared" si="1393"/>
        <v>0</v>
      </c>
      <c r="BX121" s="82">
        <f t="shared" si="1393"/>
        <v>0</v>
      </c>
      <c r="BY121" s="82">
        <f t="shared" si="1393"/>
        <v>0</v>
      </c>
      <c r="BZ121" s="82">
        <f t="shared" si="1393"/>
        <v>0</v>
      </c>
      <c r="CA121" s="82">
        <f t="shared" si="1393"/>
        <v>0</v>
      </c>
      <c r="CB121" s="82">
        <f t="shared" si="1393"/>
        <v>0</v>
      </c>
      <c r="CC121" s="82">
        <f t="shared" si="1393"/>
        <v>0</v>
      </c>
      <c r="CD121" s="82">
        <f t="shared" si="1393"/>
        <v>0</v>
      </c>
      <c r="CE121" s="82">
        <f t="shared" si="1393"/>
        <v>0</v>
      </c>
      <c r="CF121" s="82">
        <f t="shared" si="1393"/>
        <v>0</v>
      </c>
      <c r="CG121" s="82">
        <f t="shared" si="1393"/>
        <v>0</v>
      </c>
      <c r="CH121" s="82">
        <f t="shared" si="1393"/>
        <v>0</v>
      </c>
      <c r="CI121" s="82">
        <f t="shared" si="1393"/>
        <v>0</v>
      </c>
      <c r="CJ121" s="82">
        <f t="shared" si="1393"/>
        <v>0</v>
      </c>
      <c r="CK121" s="82">
        <f t="shared" si="1393"/>
        <v>0</v>
      </c>
      <c r="CL121" s="82">
        <f t="shared" si="1393"/>
        <v>0</v>
      </c>
      <c r="CM121" s="82">
        <f t="shared" si="1393"/>
        <v>0</v>
      </c>
      <c r="CN121" s="82">
        <f t="shared" si="1393"/>
        <v>0</v>
      </c>
      <c r="CO121" s="82">
        <f t="shared" si="1393"/>
        <v>0</v>
      </c>
      <c r="CP121" s="82">
        <f t="shared" si="1393"/>
        <v>0</v>
      </c>
      <c r="CQ121" s="82">
        <f t="shared" si="1393"/>
        <v>0</v>
      </c>
      <c r="CR121" s="82">
        <f t="shared" si="1393"/>
        <v>0</v>
      </c>
      <c r="CS121" s="82">
        <f t="shared" si="1393"/>
        <v>0</v>
      </c>
      <c r="CT121" s="82">
        <f t="shared" si="1393"/>
        <v>0</v>
      </c>
      <c r="CU121" s="82">
        <f t="shared" si="1393"/>
        <v>0</v>
      </c>
      <c r="CV121" s="82">
        <f t="shared" si="1393"/>
        <v>0</v>
      </c>
      <c r="CW121" s="82">
        <f t="shared" si="1393"/>
        <v>0</v>
      </c>
      <c r="CX121" s="82">
        <f t="shared" si="1393"/>
        <v>0</v>
      </c>
      <c r="CY121" s="82">
        <f t="shared" si="1393"/>
        <v>0</v>
      </c>
      <c r="CZ121" s="82">
        <f t="shared" si="1393"/>
        <v>0</v>
      </c>
      <c r="DA121" s="82">
        <f t="shared" si="1393"/>
        <v>0</v>
      </c>
      <c r="DB121" s="82">
        <f t="shared" ref="DB121:EB121" si="1394">DB120*$D121</f>
        <v>0</v>
      </c>
      <c r="DC121" s="82">
        <f t="shared" si="1394"/>
        <v>0</v>
      </c>
      <c r="DD121" s="82">
        <f t="shared" si="1394"/>
        <v>0</v>
      </c>
      <c r="DE121" s="82">
        <f t="shared" si="1394"/>
        <v>0</v>
      </c>
      <c r="DF121" s="82">
        <f t="shared" si="1394"/>
        <v>0</v>
      </c>
      <c r="DG121" s="82">
        <f t="shared" si="1394"/>
        <v>0</v>
      </c>
      <c r="DH121" s="82">
        <f t="shared" si="1394"/>
        <v>0</v>
      </c>
      <c r="DI121" s="82">
        <f t="shared" si="1394"/>
        <v>0</v>
      </c>
      <c r="DJ121" s="82">
        <f t="shared" si="1394"/>
        <v>0</v>
      </c>
      <c r="DK121" s="82">
        <f t="shared" si="1394"/>
        <v>0</v>
      </c>
      <c r="DL121" s="82">
        <f t="shared" si="1394"/>
        <v>0</v>
      </c>
      <c r="DM121" s="82">
        <f t="shared" si="1394"/>
        <v>0</v>
      </c>
      <c r="DN121" s="82">
        <f t="shared" si="1394"/>
        <v>0</v>
      </c>
      <c r="DO121" s="82">
        <f t="shared" si="1394"/>
        <v>0</v>
      </c>
      <c r="DP121" s="82">
        <f t="shared" si="1394"/>
        <v>0</v>
      </c>
      <c r="DQ121" s="82">
        <f t="shared" si="1394"/>
        <v>0</v>
      </c>
      <c r="DR121" s="82">
        <f t="shared" si="1394"/>
        <v>0</v>
      </c>
      <c r="DS121" s="82">
        <f t="shared" si="1394"/>
        <v>0</v>
      </c>
      <c r="DT121" s="82">
        <f t="shared" si="1394"/>
        <v>0</v>
      </c>
      <c r="DU121" s="82">
        <f t="shared" si="1394"/>
        <v>0</v>
      </c>
      <c r="DV121" s="82">
        <f t="shared" si="1394"/>
        <v>0</v>
      </c>
      <c r="DW121" s="82">
        <f t="shared" si="1394"/>
        <v>0</v>
      </c>
      <c r="DX121" s="82">
        <f t="shared" si="1394"/>
        <v>0</v>
      </c>
      <c r="DY121" s="82">
        <f t="shared" si="1394"/>
        <v>0</v>
      </c>
      <c r="DZ121" s="82">
        <f t="shared" si="1394"/>
        <v>0</v>
      </c>
      <c r="EA121" s="82">
        <f t="shared" si="1394"/>
        <v>0</v>
      </c>
      <c r="EB121" s="82">
        <f t="shared" si="1394"/>
        <v>0</v>
      </c>
    </row>
    <row r="122" spans="2:132" outlineLevel="1" x14ac:dyDescent="0.25">
      <c r="C122" s="318" t="s">
        <v>594</v>
      </c>
      <c r="D122" s="31">
        <f>Costs!$L$39</f>
        <v>1.9</v>
      </c>
      <c r="G122" s="52" t="s">
        <v>220</v>
      </c>
      <c r="H122" s="29"/>
      <c r="J122" s="312">
        <f>$D122</f>
        <v>1.9</v>
      </c>
      <c r="K122" s="312">
        <f t="shared" ref="K122:BV122" si="1395">$D122</f>
        <v>1.9</v>
      </c>
      <c r="L122" s="312">
        <f t="shared" si="1395"/>
        <v>1.9</v>
      </c>
      <c r="M122" s="312">
        <f t="shared" si="1395"/>
        <v>1.9</v>
      </c>
      <c r="N122" s="312">
        <f t="shared" si="1395"/>
        <v>1.9</v>
      </c>
      <c r="O122" s="312">
        <f t="shared" si="1395"/>
        <v>1.9</v>
      </c>
      <c r="P122" s="312">
        <f t="shared" si="1395"/>
        <v>1.9</v>
      </c>
      <c r="Q122" s="312">
        <f t="shared" si="1395"/>
        <v>1.9</v>
      </c>
      <c r="R122" s="312">
        <f t="shared" si="1395"/>
        <v>1.9</v>
      </c>
      <c r="S122" s="312">
        <f t="shared" si="1395"/>
        <v>1.9</v>
      </c>
      <c r="T122" s="312">
        <f t="shared" si="1395"/>
        <v>1.9</v>
      </c>
      <c r="U122" s="312">
        <f t="shared" si="1395"/>
        <v>1.9</v>
      </c>
      <c r="V122" s="312">
        <f t="shared" si="1395"/>
        <v>1.9</v>
      </c>
      <c r="W122" s="312">
        <f t="shared" si="1395"/>
        <v>1.9</v>
      </c>
      <c r="X122" s="312">
        <f t="shared" si="1395"/>
        <v>1.9</v>
      </c>
      <c r="Y122" s="312">
        <f t="shared" si="1395"/>
        <v>1.9</v>
      </c>
      <c r="Z122" s="312">
        <f t="shared" si="1395"/>
        <v>1.9</v>
      </c>
      <c r="AA122" s="312">
        <f t="shared" si="1395"/>
        <v>1.9</v>
      </c>
      <c r="AB122" s="312">
        <f t="shared" si="1395"/>
        <v>1.9</v>
      </c>
      <c r="AC122" s="312">
        <f t="shared" si="1395"/>
        <v>1.9</v>
      </c>
      <c r="AD122" s="312">
        <f t="shared" si="1395"/>
        <v>1.9</v>
      </c>
      <c r="AE122" s="312">
        <f t="shared" si="1395"/>
        <v>1.9</v>
      </c>
      <c r="AF122" s="312">
        <f t="shared" si="1395"/>
        <v>1.9</v>
      </c>
      <c r="AG122" s="312">
        <f t="shared" si="1395"/>
        <v>1.9</v>
      </c>
      <c r="AH122" s="312">
        <f t="shared" si="1395"/>
        <v>1.9</v>
      </c>
      <c r="AI122" s="312">
        <f t="shared" si="1395"/>
        <v>1.9</v>
      </c>
      <c r="AJ122" s="312">
        <f t="shared" si="1395"/>
        <v>1.9</v>
      </c>
      <c r="AK122" s="312">
        <f t="shared" si="1395"/>
        <v>1.9</v>
      </c>
      <c r="AL122" s="312">
        <f t="shared" si="1395"/>
        <v>1.9</v>
      </c>
      <c r="AM122" s="312">
        <f t="shared" si="1395"/>
        <v>1.9</v>
      </c>
      <c r="AN122" s="312">
        <f t="shared" si="1395"/>
        <v>1.9</v>
      </c>
      <c r="AO122" s="312">
        <f t="shared" si="1395"/>
        <v>1.9</v>
      </c>
      <c r="AP122" s="312">
        <f t="shared" si="1395"/>
        <v>1.9</v>
      </c>
      <c r="AQ122" s="312">
        <f t="shared" si="1395"/>
        <v>1.9</v>
      </c>
      <c r="AR122" s="312">
        <f t="shared" si="1395"/>
        <v>1.9</v>
      </c>
      <c r="AS122" s="312">
        <f t="shared" si="1395"/>
        <v>1.9</v>
      </c>
      <c r="AT122" s="312">
        <f t="shared" si="1395"/>
        <v>1.9</v>
      </c>
      <c r="AU122" s="312">
        <f t="shared" si="1395"/>
        <v>1.9</v>
      </c>
      <c r="AV122" s="312">
        <f t="shared" si="1395"/>
        <v>1.9</v>
      </c>
      <c r="AW122" s="312">
        <f t="shared" si="1395"/>
        <v>1.9</v>
      </c>
      <c r="AX122" s="312">
        <f t="shared" si="1395"/>
        <v>1.9</v>
      </c>
      <c r="AY122" s="312">
        <f t="shared" si="1395"/>
        <v>1.9</v>
      </c>
      <c r="AZ122" s="312">
        <f t="shared" si="1395"/>
        <v>1.9</v>
      </c>
      <c r="BA122" s="312">
        <f t="shared" si="1395"/>
        <v>1.9</v>
      </c>
      <c r="BB122" s="312">
        <f t="shared" si="1395"/>
        <v>1.9</v>
      </c>
      <c r="BC122" s="312">
        <f t="shared" si="1395"/>
        <v>1.9</v>
      </c>
      <c r="BD122" s="312">
        <f t="shared" si="1395"/>
        <v>1.9</v>
      </c>
      <c r="BE122" s="312">
        <f t="shared" si="1395"/>
        <v>1.9</v>
      </c>
      <c r="BF122" s="312">
        <f t="shared" si="1395"/>
        <v>1.9</v>
      </c>
      <c r="BG122" s="312">
        <f t="shared" si="1395"/>
        <v>1.9</v>
      </c>
      <c r="BH122" s="312">
        <f t="shared" si="1395"/>
        <v>1.9</v>
      </c>
      <c r="BI122" s="312">
        <f t="shared" si="1395"/>
        <v>1.9</v>
      </c>
      <c r="BJ122" s="312">
        <f t="shared" si="1395"/>
        <v>1.9</v>
      </c>
      <c r="BK122" s="312">
        <f t="shared" si="1395"/>
        <v>1.9</v>
      </c>
      <c r="BL122" s="312">
        <f t="shared" si="1395"/>
        <v>1.9</v>
      </c>
      <c r="BM122" s="312">
        <f t="shared" si="1395"/>
        <v>1.9</v>
      </c>
      <c r="BN122" s="312">
        <f t="shared" si="1395"/>
        <v>1.9</v>
      </c>
      <c r="BO122" s="312">
        <f t="shared" si="1395"/>
        <v>1.9</v>
      </c>
      <c r="BP122" s="312">
        <f t="shared" si="1395"/>
        <v>1.9</v>
      </c>
      <c r="BQ122" s="312">
        <f t="shared" si="1395"/>
        <v>1.9</v>
      </c>
      <c r="BR122" s="312">
        <f t="shared" si="1395"/>
        <v>1.9</v>
      </c>
      <c r="BS122" s="312">
        <f t="shared" si="1395"/>
        <v>1.9</v>
      </c>
      <c r="BT122" s="312">
        <f t="shared" si="1395"/>
        <v>1.9</v>
      </c>
      <c r="BU122" s="312">
        <f t="shared" si="1395"/>
        <v>1.9</v>
      </c>
      <c r="BV122" s="312">
        <f t="shared" si="1395"/>
        <v>1.9</v>
      </c>
      <c r="BW122" s="312">
        <f t="shared" ref="BW122:EB122" si="1396">$D122</f>
        <v>1.9</v>
      </c>
      <c r="BX122" s="312">
        <f t="shared" si="1396"/>
        <v>1.9</v>
      </c>
      <c r="BY122" s="312">
        <f t="shared" si="1396"/>
        <v>1.9</v>
      </c>
      <c r="BZ122" s="312">
        <f t="shared" si="1396"/>
        <v>1.9</v>
      </c>
      <c r="CA122" s="312">
        <f t="shared" si="1396"/>
        <v>1.9</v>
      </c>
      <c r="CB122" s="312">
        <f t="shared" si="1396"/>
        <v>1.9</v>
      </c>
      <c r="CC122" s="312">
        <f t="shared" si="1396"/>
        <v>1.9</v>
      </c>
      <c r="CD122" s="312">
        <f t="shared" si="1396"/>
        <v>1.9</v>
      </c>
      <c r="CE122" s="312">
        <f t="shared" si="1396"/>
        <v>1.9</v>
      </c>
      <c r="CF122" s="312">
        <f t="shared" si="1396"/>
        <v>1.9</v>
      </c>
      <c r="CG122" s="312">
        <f t="shared" si="1396"/>
        <v>1.9</v>
      </c>
      <c r="CH122" s="312">
        <f t="shared" si="1396"/>
        <v>1.9</v>
      </c>
      <c r="CI122" s="312">
        <f t="shared" si="1396"/>
        <v>1.9</v>
      </c>
      <c r="CJ122" s="312">
        <f t="shared" si="1396"/>
        <v>1.9</v>
      </c>
      <c r="CK122" s="312">
        <f t="shared" si="1396"/>
        <v>1.9</v>
      </c>
      <c r="CL122" s="312">
        <f t="shared" si="1396"/>
        <v>1.9</v>
      </c>
      <c r="CM122" s="312">
        <f t="shared" si="1396"/>
        <v>1.9</v>
      </c>
      <c r="CN122" s="312">
        <f t="shared" si="1396"/>
        <v>1.9</v>
      </c>
      <c r="CO122" s="312">
        <f t="shared" si="1396"/>
        <v>1.9</v>
      </c>
      <c r="CP122" s="312">
        <f t="shared" si="1396"/>
        <v>1.9</v>
      </c>
      <c r="CQ122" s="312">
        <f t="shared" si="1396"/>
        <v>1.9</v>
      </c>
      <c r="CR122" s="312">
        <f t="shared" si="1396"/>
        <v>1.9</v>
      </c>
      <c r="CS122" s="312">
        <f t="shared" si="1396"/>
        <v>1.9</v>
      </c>
      <c r="CT122" s="312">
        <f t="shared" si="1396"/>
        <v>1.9</v>
      </c>
      <c r="CU122" s="312">
        <f t="shared" si="1396"/>
        <v>1.9</v>
      </c>
      <c r="CV122" s="312">
        <f t="shared" si="1396"/>
        <v>1.9</v>
      </c>
      <c r="CW122" s="312">
        <f t="shared" si="1396"/>
        <v>1.9</v>
      </c>
      <c r="CX122" s="312">
        <f t="shared" si="1396"/>
        <v>1.9</v>
      </c>
      <c r="CY122" s="312">
        <f t="shared" si="1396"/>
        <v>1.9</v>
      </c>
      <c r="CZ122" s="312">
        <f t="shared" si="1396"/>
        <v>1.9</v>
      </c>
      <c r="DA122" s="312">
        <f t="shared" si="1396"/>
        <v>1.9</v>
      </c>
      <c r="DB122" s="312">
        <f t="shared" si="1396"/>
        <v>1.9</v>
      </c>
      <c r="DC122" s="312">
        <f t="shared" si="1396"/>
        <v>1.9</v>
      </c>
      <c r="DD122" s="312">
        <f t="shared" si="1396"/>
        <v>1.9</v>
      </c>
      <c r="DE122" s="312">
        <f t="shared" si="1396"/>
        <v>1.9</v>
      </c>
      <c r="DF122" s="312">
        <f t="shared" si="1396"/>
        <v>1.9</v>
      </c>
      <c r="DG122" s="312">
        <f t="shared" si="1396"/>
        <v>1.9</v>
      </c>
      <c r="DH122" s="312">
        <f t="shared" si="1396"/>
        <v>1.9</v>
      </c>
      <c r="DI122" s="312">
        <f t="shared" si="1396"/>
        <v>1.9</v>
      </c>
      <c r="DJ122" s="312">
        <f t="shared" si="1396"/>
        <v>1.9</v>
      </c>
      <c r="DK122" s="312">
        <f t="shared" si="1396"/>
        <v>1.9</v>
      </c>
      <c r="DL122" s="312">
        <f t="shared" si="1396"/>
        <v>1.9</v>
      </c>
      <c r="DM122" s="312">
        <f t="shared" si="1396"/>
        <v>1.9</v>
      </c>
      <c r="DN122" s="312">
        <f t="shared" si="1396"/>
        <v>1.9</v>
      </c>
      <c r="DO122" s="312">
        <f t="shared" si="1396"/>
        <v>1.9</v>
      </c>
      <c r="DP122" s="312">
        <f t="shared" si="1396"/>
        <v>1.9</v>
      </c>
      <c r="DQ122" s="312">
        <f t="shared" si="1396"/>
        <v>1.9</v>
      </c>
      <c r="DR122" s="312">
        <f t="shared" si="1396"/>
        <v>1.9</v>
      </c>
      <c r="DS122" s="312">
        <f t="shared" si="1396"/>
        <v>1.9</v>
      </c>
      <c r="DT122" s="312">
        <f t="shared" si="1396"/>
        <v>1.9</v>
      </c>
      <c r="DU122" s="312">
        <f t="shared" si="1396"/>
        <v>1.9</v>
      </c>
      <c r="DV122" s="312">
        <f t="shared" si="1396"/>
        <v>1.9</v>
      </c>
      <c r="DW122" s="312">
        <f t="shared" si="1396"/>
        <v>1.9</v>
      </c>
      <c r="DX122" s="312">
        <f t="shared" si="1396"/>
        <v>1.9</v>
      </c>
      <c r="DY122" s="312">
        <f t="shared" si="1396"/>
        <v>1.9</v>
      </c>
      <c r="DZ122" s="312">
        <f t="shared" si="1396"/>
        <v>1.9</v>
      </c>
      <c r="EA122" s="312">
        <f t="shared" si="1396"/>
        <v>1.9</v>
      </c>
      <c r="EB122" s="312">
        <f t="shared" si="1396"/>
        <v>1.9</v>
      </c>
    </row>
    <row r="123" spans="2:132" outlineLevel="1" x14ac:dyDescent="0.25">
      <c r="C123" s="327" t="s">
        <v>599</v>
      </c>
      <c r="D123" s="38"/>
      <c r="E123" s="38"/>
      <c r="F123" s="38"/>
      <c r="G123" s="55" t="s">
        <v>220</v>
      </c>
      <c r="H123" s="316">
        <f t="shared" ref="H123" si="1397">SUM(J123:EB123)</f>
        <v>56999.999999999985</v>
      </c>
      <c r="I123" s="38"/>
      <c r="J123" s="314">
        <f>J121*J122</f>
        <v>0</v>
      </c>
      <c r="K123" s="314">
        <f t="shared" ref="K123" si="1398">K121*K122</f>
        <v>0</v>
      </c>
      <c r="L123" s="314">
        <f t="shared" ref="L123" si="1399">L121*L122</f>
        <v>0</v>
      </c>
      <c r="M123" s="314">
        <f t="shared" ref="M123" si="1400">M121*M122</f>
        <v>0</v>
      </c>
      <c r="N123" s="314">
        <f t="shared" ref="N123" si="1401">N121*N122</f>
        <v>0</v>
      </c>
      <c r="O123" s="314">
        <f t="shared" ref="O123" si="1402">O121*O122</f>
        <v>0</v>
      </c>
      <c r="P123" s="314">
        <f t="shared" ref="P123" si="1403">P121*P122</f>
        <v>0</v>
      </c>
      <c r="Q123" s="314">
        <f t="shared" ref="Q123" si="1404">Q121*Q122</f>
        <v>0</v>
      </c>
      <c r="R123" s="314">
        <f t="shared" ref="R123" si="1405">R121*R122</f>
        <v>0</v>
      </c>
      <c r="S123" s="314">
        <f t="shared" ref="S123" si="1406">S121*S122</f>
        <v>0</v>
      </c>
      <c r="T123" s="314">
        <f t="shared" ref="T123" si="1407">T121*T122</f>
        <v>0</v>
      </c>
      <c r="U123" s="314">
        <f t="shared" ref="U123" si="1408">U121*U122</f>
        <v>0</v>
      </c>
      <c r="V123" s="314">
        <f t="shared" ref="V123" si="1409">V121*V122</f>
        <v>0</v>
      </c>
      <c r="W123" s="314">
        <f t="shared" ref="W123" si="1410">W121*W122</f>
        <v>0</v>
      </c>
      <c r="X123" s="314">
        <f t="shared" ref="X123" si="1411">X121*X122</f>
        <v>0</v>
      </c>
      <c r="Y123" s="314">
        <f t="shared" ref="Y123" si="1412">Y121*Y122</f>
        <v>0</v>
      </c>
      <c r="Z123" s="314">
        <f t="shared" ref="Z123" si="1413">Z121*Z122</f>
        <v>0</v>
      </c>
      <c r="AA123" s="314">
        <f t="shared" ref="AA123" si="1414">AA121*AA122</f>
        <v>0</v>
      </c>
      <c r="AB123" s="314">
        <f t="shared" ref="AB123" si="1415">AB121*AB122</f>
        <v>0</v>
      </c>
      <c r="AC123" s="314">
        <f t="shared" ref="AC123" si="1416">AC121*AC122</f>
        <v>0</v>
      </c>
      <c r="AD123" s="314">
        <f t="shared" ref="AD123" si="1417">AD121*AD122</f>
        <v>0</v>
      </c>
      <c r="AE123" s="314">
        <f t="shared" ref="AE123" si="1418">AE121*AE122</f>
        <v>0</v>
      </c>
      <c r="AF123" s="314">
        <f t="shared" ref="AF123" si="1419">AF121*AF122</f>
        <v>0</v>
      </c>
      <c r="AG123" s="314">
        <f t="shared" ref="AG123" si="1420">AG121*AG122</f>
        <v>0</v>
      </c>
      <c r="AH123" s="314">
        <f t="shared" ref="AH123" si="1421">AH121*AH122</f>
        <v>3039.81</v>
      </c>
      <c r="AI123" s="314">
        <f t="shared" ref="AI123" si="1422">AI121*AI122</f>
        <v>3039.81</v>
      </c>
      <c r="AJ123" s="314">
        <f t="shared" ref="AJ123" si="1423">AJ121*AJ122</f>
        <v>3039.81</v>
      </c>
      <c r="AK123" s="314">
        <f t="shared" ref="AK123" si="1424">AK121*AK122</f>
        <v>3039.81</v>
      </c>
      <c r="AL123" s="314">
        <f t="shared" ref="AL123" si="1425">AL121*AL122</f>
        <v>3039.81</v>
      </c>
      <c r="AM123" s="314">
        <f t="shared" ref="AM123" si="1426">AM121*AM122</f>
        <v>3039.81</v>
      </c>
      <c r="AN123" s="314">
        <f t="shared" ref="AN123" si="1427">AN121*AN122</f>
        <v>3039.81</v>
      </c>
      <c r="AO123" s="314">
        <f t="shared" ref="AO123" si="1428">AO121*AO122</f>
        <v>3039.81</v>
      </c>
      <c r="AP123" s="314">
        <f t="shared" ref="AP123" si="1429">AP121*AP122</f>
        <v>3039.81</v>
      </c>
      <c r="AQ123" s="314">
        <f t="shared" ref="AQ123" si="1430">AQ121*AQ122</f>
        <v>3039.81</v>
      </c>
      <c r="AR123" s="314">
        <f t="shared" ref="AR123" si="1431">AR121*AR122</f>
        <v>3039.81</v>
      </c>
      <c r="AS123" s="314">
        <f t="shared" ref="AS123" si="1432">AS121*AS122</f>
        <v>3039.81</v>
      </c>
      <c r="AT123" s="314">
        <f t="shared" ref="AT123" si="1433">AT121*AT122</f>
        <v>3039.81</v>
      </c>
      <c r="AU123" s="314">
        <f t="shared" ref="AU123" si="1434">AU121*AU122</f>
        <v>3039.81</v>
      </c>
      <c r="AV123" s="314">
        <f t="shared" ref="AV123" si="1435">AV121*AV122</f>
        <v>3039.81</v>
      </c>
      <c r="AW123" s="314">
        <f t="shared" ref="AW123" si="1436">AW121*AW122</f>
        <v>3039.81</v>
      </c>
      <c r="AX123" s="314">
        <f t="shared" ref="AX123" si="1437">AX121*AX122</f>
        <v>3039.81</v>
      </c>
      <c r="AY123" s="314">
        <f t="shared" ref="AY123" si="1438">AY121*AY122</f>
        <v>3039.81</v>
      </c>
      <c r="AZ123" s="314">
        <f t="shared" ref="AZ123" si="1439">AZ121*AZ122</f>
        <v>2283.4199999999996</v>
      </c>
      <c r="BA123" s="314">
        <f t="shared" ref="BA123" si="1440">BA121*BA122</f>
        <v>0</v>
      </c>
      <c r="BB123" s="314">
        <f t="shared" ref="BB123" si="1441">BB121*BB122</f>
        <v>0</v>
      </c>
      <c r="BC123" s="314">
        <f t="shared" ref="BC123" si="1442">BC121*BC122</f>
        <v>0</v>
      </c>
      <c r="BD123" s="314">
        <f t="shared" ref="BD123" si="1443">BD121*BD122</f>
        <v>0</v>
      </c>
      <c r="BE123" s="314">
        <f t="shared" ref="BE123" si="1444">BE121*BE122</f>
        <v>0</v>
      </c>
      <c r="BF123" s="314">
        <f t="shared" ref="BF123" si="1445">BF121*BF122</f>
        <v>0</v>
      </c>
      <c r="BG123" s="314">
        <f t="shared" ref="BG123" si="1446">BG121*BG122</f>
        <v>0</v>
      </c>
      <c r="BH123" s="314">
        <f t="shared" ref="BH123" si="1447">BH121*BH122</f>
        <v>0</v>
      </c>
      <c r="BI123" s="314">
        <f t="shared" ref="BI123" si="1448">BI121*BI122</f>
        <v>0</v>
      </c>
      <c r="BJ123" s="314">
        <f t="shared" ref="BJ123" si="1449">BJ121*BJ122</f>
        <v>0</v>
      </c>
      <c r="BK123" s="314">
        <f t="shared" ref="BK123" si="1450">BK121*BK122</f>
        <v>0</v>
      </c>
      <c r="BL123" s="314">
        <f t="shared" ref="BL123" si="1451">BL121*BL122</f>
        <v>0</v>
      </c>
      <c r="BM123" s="314">
        <f t="shared" ref="BM123" si="1452">BM121*BM122</f>
        <v>0</v>
      </c>
      <c r="BN123" s="314">
        <f t="shared" ref="BN123" si="1453">BN121*BN122</f>
        <v>0</v>
      </c>
      <c r="BO123" s="314">
        <f t="shared" ref="BO123" si="1454">BO121*BO122</f>
        <v>0</v>
      </c>
      <c r="BP123" s="314">
        <f t="shared" ref="BP123" si="1455">BP121*BP122</f>
        <v>0</v>
      </c>
      <c r="BQ123" s="314">
        <f t="shared" ref="BQ123" si="1456">BQ121*BQ122</f>
        <v>0</v>
      </c>
      <c r="BR123" s="314">
        <f t="shared" ref="BR123" si="1457">BR121*BR122</f>
        <v>0</v>
      </c>
      <c r="BS123" s="314">
        <f t="shared" ref="BS123" si="1458">BS121*BS122</f>
        <v>0</v>
      </c>
      <c r="BT123" s="314">
        <f t="shared" ref="BT123" si="1459">BT121*BT122</f>
        <v>0</v>
      </c>
      <c r="BU123" s="314">
        <f t="shared" ref="BU123" si="1460">BU121*BU122</f>
        <v>0</v>
      </c>
      <c r="BV123" s="314">
        <f t="shared" ref="BV123" si="1461">BV121*BV122</f>
        <v>0</v>
      </c>
      <c r="BW123" s="314">
        <f t="shared" ref="BW123" si="1462">BW121*BW122</f>
        <v>0</v>
      </c>
      <c r="BX123" s="314">
        <f t="shared" ref="BX123" si="1463">BX121*BX122</f>
        <v>0</v>
      </c>
      <c r="BY123" s="314">
        <f t="shared" ref="BY123" si="1464">BY121*BY122</f>
        <v>0</v>
      </c>
      <c r="BZ123" s="314">
        <f t="shared" ref="BZ123" si="1465">BZ121*BZ122</f>
        <v>0</v>
      </c>
      <c r="CA123" s="314">
        <f t="shared" ref="CA123" si="1466">CA121*CA122</f>
        <v>0</v>
      </c>
      <c r="CB123" s="314">
        <f t="shared" ref="CB123" si="1467">CB121*CB122</f>
        <v>0</v>
      </c>
      <c r="CC123" s="314">
        <f t="shared" ref="CC123" si="1468">CC121*CC122</f>
        <v>0</v>
      </c>
      <c r="CD123" s="314">
        <f t="shared" ref="CD123" si="1469">CD121*CD122</f>
        <v>0</v>
      </c>
      <c r="CE123" s="314">
        <f t="shared" ref="CE123" si="1470">CE121*CE122</f>
        <v>0</v>
      </c>
      <c r="CF123" s="314">
        <f t="shared" ref="CF123" si="1471">CF121*CF122</f>
        <v>0</v>
      </c>
      <c r="CG123" s="314">
        <f t="shared" ref="CG123" si="1472">CG121*CG122</f>
        <v>0</v>
      </c>
      <c r="CH123" s="314">
        <f t="shared" ref="CH123" si="1473">CH121*CH122</f>
        <v>0</v>
      </c>
      <c r="CI123" s="314">
        <f t="shared" ref="CI123" si="1474">CI121*CI122</f>
        <v>0</v>
      </c>
      <c r="CJ123" s="314">
        <f t="shared" ref="CJ123" si="1475">CJ121*CJ122</f>
        <v>0</v>
      </c>
      <c r="CK123" s="314">
        <f t="shared" ref="CK123" si="1476">CK121*CK122</f>
        <v>0</v>
      </c>
      <c r="CL123" s="314">
        <f t="shared" ref="CL123" si="1477">CL121*CL122</f>
        <v>0</v>
      </c>
      <c r="CM123" s="314">
        <f t="shared" ref="CM123" si="1478">CM121*CM122</f>
        <v>0</v>
      </c>
      <c r="CN123" s="314">
        <f t="shared" ref="CN123" si="1479">CN121*CN122</f>
        <v>0</v>
      </c>
      <c r="CO123" s="314">
        <f t="shared" ref="CO123" si="1480">CO121*CO122</f>
        <v>0</v>
      </c>
      <c r="CP123" s="314">
        <f t="shared" ref="CP123" si="1481">CP121*CP122</f>
        <v>0</v>
      </c>
      <c r="CQ123" s="314">
        <f t="shared" ref="CQ123" si="1482">CQ121*CQ122</f>
        <v>0</v>
      </c>
      <c r="CR123" s="314">
        <f t="shared" ref="CR123" si="1483">CR121*CR122</f>
        <v>0</v>
      </c>
      <c r="CS123" s="314">
        <f t="shared" ref="CS123" si="1484">CS121*CS122</f>
        <v>0</v>
      </c>
      <c r="CT123" s="314">
        <f t="shared" ref="CT123" si="1485">CT121*CT122</f>
        <v>0</v>
      </c>
      <c r="CU123" s="314">
        <f t="shared" ref="CU123" si="1486">CU121*CU122</f>
        <v>0</v>
      </c>
      <c r="CV123" s="314">
        <f t="shared" ref="CV123" si="1487">CV121*CV122</f>
        <v>0</v>
      </c>
      <c r="CW123" s="314">
        <f t="shared" ref="CW123" si="1488">CW121*CW122</f>
        <v>0</v>
      </c>
      <c r="CX123" s="314">
        <f t="shared" ref="CX123" si="1489">CX121*CX122</f>
        <v>0</v>
      </c>
      <c r="CY123" s="314">
        <f t="shared" ref="CY123" si="1490">CY121*CY122</f>
        <v>0</v>
      </c>
      <c r="CZ123" s="314">
        <f t="shared" ref="CZ123" si="1491">CZ121*CZ122</f>
        <v>0</v>
      </c>
      <c r="DA123" s="314">
        <f t="shared" ref="DA123" si="1492">DA121*DA122</f>
        <v>0</v>
      </c>
      <c r="DB123" s="314">
        <f t="shared" ref="DB123" si="1493">DB121*DB122</f>
        <v>0</v>
      </c>
      <c r="DC123" s="314">
        <f t="shared" ref="DC123" si="1494">DC121*DC122</f>
        <v>0</v>
      </c>
      <c r="DD123" s="314">
        <f t="shared" ref="DD123" si="1495">DD121*DD122</f>
        <v>0</v>
      </c>
      <c r="DE123" s="314">
        <f t="shared" ref="DE123" si="1496">DE121*DE122</f>
        <v>0</v>
      </c>
      <c r="DF123" s="314">
        <f t="shared" ref="DF123" si="1497">DF121*DF122</f>
        <v>0</v>
      </c>
      <c r="DG123" s="314">
        <f t="shared" ref="DG123" si="1498">DG121*DG122</f>
        <v>0</v>
      </c>
      <c r="DH123" s="314">
        <f t="shared" ref="DH123" si="1499">DH121*DH122</f>
        <v>0</v>
      </c>
      <c r="DI123" s="314">
        <f t="shared" ref="DI123" si="1500">DI121*DI122</f>
        <v>0</v>
      </c>
      <c r="DJ123" s="314">
        <f t="shared" ref="DJ123" si="1501">DJ121*DJ122</f>
        <v>0</v>
      </c>
      <c r="DK123" s="314">
        <f t="shared" ref="DK123" si="1502">DK121*DK122</f>
        <v>0</v>
      </c>
      <c r="DL123" s="314">
        <f t="shared" ref="DL123" si="1503">DL121*DL122</f>
        <v>0</v>
      </c>
      <c r="DM123" s="314">
        <f t="shared" ref="DM123" si="1504">DM121*DM122</f>
        <v>0</v>
      </c>
      <c r="DN123" s="314">
        <f t="shared" ref="DN123" si="1505">DN121*DN122</f>
        <v>0</v>
      </c>
      <c r="DO123" s="314">
        <f t="shared" ref="DO123" si="1506">DO121*DO122</f>
        <v>0</v>
      </c>
      <c r="DP123" s="314">
        <f t="shared" ref="DP123" si="1507">DP121*DP122</f>
        <v>0</v>
      </c>
      <c r="DQ123" s="314">
        <f t="shared" ref="DQ123" si="1508">DQ121*DQ122</f>
        <v>0</v>
      </c>
      <c r="DR123" s="314">
        <f t="shared" ref="DR123" si="1509">DR121*DR122</f>
        <v>0</v>
      </c>
      <c r="DS123" s="314">
        <f t="shared" ref="DS123" si="1510">DS121*DS122</f>
        <v>0</v>
      </c>
      <c r="DT123" s="314">
        <f t="shared" ref="DT123" si="1511">DT121*DT122</f>
        <v>0</v>
      </c>
      <c r="DU123" s="314">
        <f t="shared" ref="DU123" si="1512">DU121*DU122</f>
        <v>0</v>
      </c>
      <c r="DV123" s="314">
        <f t="shared" ref="DV123" si="1513">DV121*DV122</f>
        <v>0</v>
      </c>
      <c r="DW123" s="314">
        <f t="shared" ref="DW123" si="1514">DW121*DW122</f>
        <v>0</v>
      </c>
      <c r="DX123" s="314">
        <f t="shared" ref="DX123" si="1515">DX121*DX122</f>
        <v>0</v>
      </c>
      <c r="DY123" s="314">
        <f t="shared" ref="DY123" si="1516">DY121*DY122</f>
        <v>0</v>
      </c>
      <c r="DZ123" s="314">
        <f t="shared" ref="DZ123" si="1517">DZ121*DZ122</f>
        <v>0</v>
      </c>
      <c r="EA123" s="314">
        <f t="shared" ref="EA123" si="1518">EA121*EA122</f>
        <v>0</v>
      </c>
      <c r="EB123" s="314">
        <f t="shared" ref="EB123" si="1519">EB121*EB122</f>
        <v>0</v>
      </c>
    </row>
    <row r="124" spans="2:132" outlineLevel="1" x14ac:dyDescent="0.25">
      <c r="C124" s="324" t="s">
        <v>417</v>
      </c>
      <c r="D124" s="34"/>
      <c r="E124" s="34"/>
      <c r="F124" s="34"/>
      <c r="G124" s="67" t="s">
        <v>215</v>
      </c>
      <c r="H124" s="34"/>
      <c r="I124" s="34"/>
      <c r="J124" s="126">
        <f>J$13</f>
        <v>1</v>
      </c>
      <c r="K124" s="126">
        <f t="shared" ref="K124:BV124" si="1520">K$13</f>
        <v>1.0026792493128671</v>
      </c>
      <c r="L124" s="126">
        <f t="shared" si="1520"/>
        <v>1.0056539350998608</v>
      </c>
      <c r="M124" s="126">
        <f t="shared" si="1520"/>
        <v>1.0085410656939733</v>
      </c>
      <c r="N124" s="126">
        <f t="shared" si="1520"/>
        <v>1.0114364849476103</v>
      </c>
      <c r="O124" s="126">
        <f t="shared" si="1520"/>
        <v>1.0143402166566737</v>
      </c>
      <c r="P124" s="126">
        <f t="shared" si="1520"/>
        <v>1.0172522846853813</v>
      </c>
      <c r="Q124" s="126">
        <f t="shared" si="1520"/>
        <v>1.0201727129664624</v>
      </c>
      <c r="R124" s="126">
        <f t="shared" si="1520"/>
        <v>1.0231015255013547</v>
      </c>
      <c r="S124" s="126">
        <f t="shared" si="1520"/>
        <v>1.0260387463604019</v>
      </c>
      <c r="T124" s="126">
        <f t="shared" si="1520"/>
        <v>1.028984399683051</v>
      </c>
      <c r="U124" s="126">
        <f t="shared" si="1520"/>
        <v>1.0319385096780509</v>
      </c>
      <c r="V124" s="126">
        <f t="shared" si="1520"/>
        <v>1.0349011006236515</v>
      </c>
      <c r="W124" s="126">
        <f t="shared" si="1520"/>
        <v>1.0377730230388176</v>
      </c>
      <c r="X124" s="126">
        <f t="shared" si="1520"/>
        <v>1.0408518228283561</v>
      </c>
      <c r="Y124" s="126">
        <f t="shared" si="1520"/>
        <v>1.0438400029932626</v>
      </c>
      <c r="Z124" s="126">
        <f t="shared" si="1520"/>
        <v>1.046836761920777</v>
      </c>
      <c r="AA124" s="126">
        <f t="shared" si="1520"/>
        <v>1.0498421242396576</v>
      </c>
      <c r="AB124" s="126">
        <f t="shared" si="1520"/>
        <v>1.05285611464937</v>
      </c>
      <c r="AC124" s="126">
        <f t="shared" si="1520"/>
        <v>1.0558787579202888</v>
      </c>
      <c r="AD124" s="126">
        <f t="shared" si="1520"/>
        <v>1.0589100788939025</v>
      </c>
      <c r="AE124" s="126">
        <f t="shared" si="1520"/>
        <v>1.0619501024830165</v>
      </c>
      <c r="AF124" s="126">
        <f t="shared" si="1520"/>
        <v>1.0649988536719583</v>
      </c>
      <c r="AG124" s="126">
        <f t="shared" si="1520"/>
        <v>1.0680563575167832</v>
      </c>
      <c r="AH124" s="126">
        <f t="shared" si="1520"/>
        <v>1.0711226391454798</v>
      </c>
      <c r="AI124" s="126">
        <f t="shared" si="1520"/>
        <v>1.0739924437404067</v>
      </c>
      <c r="AJ124" s="126">
        <f t="shared" si="1520"/>
        <v>1.0771786970311998</v>
      </c>
      <c r="AK124" s="126">
        <f t="shared" si="1520"/>
        <v>1.0802711679727233</v>
      </c>
      <c r="AL124" s="126">
        <f t="shared" si="1520"/>
        <v>1.0833725170851116</v>
      </c>
      <c r="AM124" s="126">
        <f t="shared" si="1520"/>
        <v>1.0864827698566941</v>
      </c>
      <c r="AN124" s="126">
        <f t="shared" si="1520"/>
        <v>1.0896019518489746</v>
      </c>
      <c r="AO124" s="126">
        <f t="shared" si="1520"/>
        <v>1.0927300886968412</v>
      </c>
      <c r="AP124" s="126">
        <f t="shared" si="1520"/>
        <v>1.0958672061087775</v>
      </c>
      <c r="AQ124" s="126">
        <f t="shared" si="1520"/>
        <v>1.0990133298670732</v>
      </c>
      <c r="AR124" s="126">
        <f t="shared" si="1520"/>
        <v>1.1021684858280367</v>
      </c>
      <c r="AS124" s="126">
        <f t="shared" si="1520"/>
        <v>1.1053326999222071</v>
      </c>
      <c r="AT124" s="126">
        <f t="shared" si="1520"/>
        <v>1.1085059981545673</v>
      </c>
      <c r="AU124" s="126">
        <f t="shared" si="1520"/>
        <v>1.111475962088432</v>
      </c>
      <c r="AV124" s="126">
        <f t="shared" si="1520"/>
        <v>1.1147734191259395</v>
      </c>
      <c r="AW124" s="126">
        <f t="shared" si="1520"/>
        <v>1.1179738207069689</v>
      </c>
      <c r="AX124" s="126">
        <f t="shared" si="1520"/>
        <v>1.1211834103167977</v>
      </c>
      <c r="AY124" s="126">
        <f t="shared" si="1520"/>
        <v>1.1244022143333261</v>
      </c>
      <c r="AZ124" s="126">
        <f t="shared" si="1520"/>
        <v>1.1276302592101826</v>
      </c>
      <c r="BA124" s="126">
        <f t="shared" si="1520"/>
        <v>1.1308675714769412</v>
      </c>
      <c r="BB124" s="126">
        <f t="shared" si="1520"/>
        <v>1.1341141777393395</v>
      </c>
      <c r="BC124" s="126">
        <f t="shared" si="1520"/>
        <v>1.1373701046794982</v>
      </c>
      <c r="BD124" s="126">
        <f t="shared" si="1520"/>
        <v>1.1406353790561385</v>
      </c>
      <c r="BE124" s="126">
        <f t="shared" si="1520"/>
        <v>1.1439100277048042</v>
      </c>
      <c r="BF124" s="126">
        <f t="shared" si="1520"/>
        <v>1.1471940775380809</v>
      </c>
      <c r="BG124" s="126">
        <f t="shared" si="1520"/>
        <v>1.15026769648205</v>
      </c>
      <c r="BH124" s="126">
        <f t="shared" si="1520"/>
        <v>1.1536802383994258</v>
      </c>
      <c r="BI124" s="126">
        <f t="shared" si="1520"/>
        <v>1.1569923375180708</v>
      </c>
      <c r="BJ124" s="126">
        <f t="shared" si="1520"/>
        <v>1.1603139453378331</v>
      </c>
      <c r="BK124" s="126">
        <f t="shared" si="1520"/>
        <v>1.1636450891572303</v>
      </c>
      <c r="BL124" s="126">
        <f t="shared" si="1520"/>
        <v>1.1669857963531516</v>
      </c>
      <c r="BM124" s="126">
        <f t="shared" si="1520"/>
        <v>1.1703360943810825</v>
      </c>
      <c r="BN124" s="126">
        <f t="shared" si="1520"/>
        <v>1.1736960107753303</v>
      </c>
      <c r="BO124" s="126">
        <f t="shared" si="1520"/>
        <v>1.1770655731492505</v>
      </c>
      <c r="BP124" s="126">
        <f t="shared" si="1520"/>
        <v>1.180444809195474</v>
      </c>
      <c r="BQ124" s="126">
        <f t="shared" si="1520"/>
        <v>1.1838337466861339</v>
      </c>
      <c r="BR124" s="126">
        <f t="shared" si="1520"/>
        <v>1.1872324134730949</v>
      </c>
      <c r="BS124" s="126">
        <f t="shared" si="1520"/>
        <v>1.1905270658589224</v>
      </c>
      <c r="BT124" s="126">
        <f t="shared" si="1520"/>
        <v>1.1940590467434065</v>
      </c>
      <c r="BU124" s="126">
        <f t="shared" si="1520"/>
        <v>1.1974870693312041</v>
      </c>
      <c r="BV124" s="126">
        <f t="shared" si="1520"/>
        <v>1.2009249334246579</v>
      </c>
      <c r="BW124" s="126">
        <f t="shared" ref="BW124:EB124" si="1521">BW$13</f>
        <v>1.204372667277734</v>
      </c>
      <c r="BX124" s="126">
        <f t="shared" si="1521"/>
        <v>1.2078302992255125</v>
      </c>
      <c r="BY124" s="126">
        <f t="shared" si="1521"/>
        <v>1.2112978576844211</v>
      </c>
      <c r="BZ124" s="126">
        <f t="shared" si="1521"/>
        <v>1.2147753711524676</v>
      </c>
      <c r="CA124" s="126">
        <f t="shared" si="1521"/>
        <v>1.2182628682094752</v>
      </c>
      <c r="CB124" s="126">
        <f t="shared" si="1521"/>
        <v>1.2217603775173165</v>
      </c>
      <c r="CC124" s="126">
        <f t="shared" si="1521"/>
        <v>1.2252679278201495</v>
      </c>
      <c r="CD124" s="126">
        <f t="shared" si="1521"/>
        <v>1.2287855479446541</v>
      </c>
      <c r="CE124" s="126">
        <f t="shared" si="1521"/>
        <v>1.232077770779646</v>
      </c>
      <c r="CF124" s="126">
        <f t="shared" si="1521"/>
        <v>1.23573302168438</v>
      </c>
      <c r="CG124" s="126">
        <f t="shared" si="1521"/>
        <v>1.2392806860334544</v>
      </c>
      <c r="CH124" s="126">
        <f t="shared" si="1521"/>
        <v>1.2428385353675644</v>
      </c>
      <c r="CI124" s="126">
        <f t="shared" si="1521"/>
        <v>1.2464065989267703</v>
      </c>
      <c r="CJ124" s="126">
        <f t="shared" si="1521"/>
        <v>1.2499849060350778</v>
      </c>
      <c r="CK124" s="126">
        <f t="shared" si="1521"/>
        <v>1.2535734861006791</v>
      </c>
      <c r="CL124" s="126">
        <f t="shared" si="1521"/>
        <v>1.257172368616194</v>
      </c>
      <c r="CM124" s="126">
        <f t="shared" si="1521"/>
        <v>1.2607815831589126</v>
      </c>
      <c r="CN124" s="126">
        <f t="shared" si="1521"/>
        <v>1.2644011593910389</v>
      </c>
      <c r="CO124" s="126">
        <f t="shared" si="1521"/>
        <v>1.2680311270599336</v>
      </c>
      <c r="CP124" s="126">
        <f t="shared" si="1521"/>
        <v>1.2716715159983594</v>
      </c>
      <c r="CQ124" s="126">
        <f t="shared" si="1521"/>
        <v>1.2750786410337906</v>
      </c>
      <c r="CR124" s="126">
        <f t="shared" si="1521"/>
        <v>1.2788614642181557</v>
      </c>
      <c r="CS124" s="126">
        <f t="shared" si="1521"/>
        <v>1.2825329459576562</v>
      </c>
      <c r="CT124" s="126">
        <f t="shared" si="1521"/>
        <v>1.2862149681493797</v>
      </c>
      <c r="CU124" s="126">
        <f t="shared" si="1521"/>
        <v>1.289907561053897</v>
      </c>
      <c r="CV124" s="126">
        <f t="shared" si="1521"/>
        <v>1.293610755018654</v>
      </c>
      <c r="CW124" s="126">
        <f t="shared" si="1521"/>
        <v>1.2973245804782207</v>
      </c>
      <c r="CX124" s="126">
        <f t="shared" si="1521"/>
        <v>1.3010490679545423</v>
      </c>
      <c r="CY124" s="126">
        <f t="shared" si="1521"/>
        <v>1.304784248057189</v>
      </c>
      <c r="CZ124" s="126">
        <f t="shared" si="1521"/>
        <v>1.3085301514836076</v>
      </c>
      <c r="DA124" s="126">
        <f t="shared" si="1521"/>
        <v>1.3122868090193751</v>
      </c>
      <c r="DB124" s="126">
        <f t="shared" si="1521"/>
        <v>1.3160542515384499</v>
      </c>
      <c r="DC124" s="126">
        <f t="shared" si="1521"/>
        <v>1.3195802889875801</v>
      </c>
      <c r="DD124" s="126">
        <f t="shared" si="1521"/>
        <v>1.323495136864544</v>
      </c>
      <c r="DE124" s="126">
        <f t="shared" si="1521"/>
        <v>1.3272947573576725</v>
      </c>
      <c r="DF124" s="126">
        <f t="shared" si="1521"/>
        <v>1.3311052861764079</v>
      </c>
      <c r="DG124" s="126">
        <f t="shared" si="1521"/>
        <v>1.3349267546374479</v>
      </c>
      <c r="DH124" s="126">
        <f t="shared" si="1521"/>
        <v>1.3387591941473977</v>
      </c>
      <c r="DI124" s="126">
        <f t="shared" si="1521"/>
        <v>1.3426026362030277</v>
      </c>
      <c r="DJ124" s="126">
        <f t="shared" si="1521"/>
        <v>1.3464571123915319</v>
      </c>
      <c r="DK124" s="126">
        <f t="shared" si="1521"/>
        <v>1.3503226543907885</v>
      </c>
      <c r="DL124" s="126">
        <f t="shared" si="1521"/>
        <v>1.3541992939696192</v>
      </c>
      <c r="DM124" s="126">
        <f t="shared" si="1521"/>
        <v>1.358087062988051</v>
      </c>
      <c r="DN124" s="126">
        <f t="shared" si="1521"/>
        <v>1.361985993397578</v>
      </c>
      <c r="DO124" s="126">
        <f t="shared" si="1521"/>
        <v>1.3657655991021458</v>
      </c>
      <c r="DP124" s="126">
        <f t="shared" si="1521"/>
        <v>1.3698174666548035</v>
      </c>
      <c r="DQ124" s="126">
        <f t="shared" si="1521"/>
        <v>1.3737500738651915</v>
      </c>
      <c r="DR124" s="126">
        <f t="shared" si="1521"/>
        <v>1.3776939711925826</v>
      </c>
      <c r="DS124" s="126">
        <f t="shared" si="1521"/>
        <v>1.381649191049759</v>
      </c>
      <c r="DT124" s="126">
        <f t="shared" si="1521"/>
        <v>1.385615765942557</v>
      </c>
      <c r="DU124" s="126">
        <f t="shared" si="1521"/>
        <v>1.3895937284701338</v>
      </c>
      <c r="DV124" s="126">
        <f t="shared" si="1521"/>
        <v>1.3935831113252357</v>
      </c>
      <c r="DW124" s="126">
        <f t="shared" si="1521"/>
        <v>1.3975839472944662</v>
      </c>
      <c r="DX124" s="126">
        <f t="shared" si="1521"/>
        <v>1.401596269258556</v>
      </c>
      <c r="DY124" s="126">
        <f t="shared" si="1521"/>
        <v>1.4056201101926329</v>
      </c>
      <c r="DZ124" s="126">
        <f t="shared" si="1521"/>
        <v>1.4096555031664932</v>
      </c>
      <c r="EA124" s="126">
        <f t="shared" si="1521"/>
        <v>1.4134323217047313</v>
      </c>
      <c r="EB124" s="126">
        <f t="shared" si="1521"/>
        <v>1.4176256038945581</v>
      </c>
    </row>
    <row r="125" spans="2:132" outlineLevel="1" x14ac:dyDescent="0.25">
      <c r="C125" s="321" t="s">
        <v>564</v>
      </c>
      <c r="D125" s="38"/>
      <c r="E125" s="38"/>
      <c r="F125" s="38"/>
      <c r="G125" s="52" t="s">
        <v>220</v>
      </c>
      <c r="H125" s="46">
        <f t="shared" ref="H125" si="1522">SUM(J125:EB125)</f>
        <v>62627.664369571423</v>
      </c>
      <c r="I125" s="38"/>
      <c r="J125" s="82">
        <f>J123*J124</f>
        <v>0</v>
      </c>
      <c r="K125" s="82">
        <f t="shared" ref="K125" si="1523">K123*K124</f>
        <v>0</v>
      </c>
      <c r="L125" s="82">
        <f t="shared" ref="L125" si="1524">L123*L124</f>
        <v>0</v>
      </c>
      <c r="M125" s="82">
        <f t="shared" ref="M125" si="1525">M123*M124</f>
        <v>0</v>
      </c>
      <c r="N125" s="82">
        <f t="shared" ref="N125" si="1526">N123*N124</f>
        <v>0</v>
      </c>
      <c r="O125" s="82">
        <f t="shared" ref="O125" si="1527">O123*O124</f>
        <v>0</v>
      </c>
      <c r="P125" s="82">
        <f t="shared" ref="P125" si="1528">P123*P124</f>
        <v>0</v>
      </c>
      <c r="Q125" s="82">
        <f t="shared" ref="Q125" si="1529">Q123*Q124</f>
        <v>0</v>
      </c>
      <c r="R125" s="82">
        <f t="shared" ref="R125" si="1530">R123*R124</f>
        <v>0</v>
      </c>
      <c r="S125" s="82">
        <f t="shared" ref="S125" si="1531">S123*S124</f>
        <v>0</v>
      </c>
      <c r="T125" s="82">
        <f t="shared" ref="T125" si="1532">T123*T124</f>
        <v>0</v>
      </c>
      <c r="U125" s="82">
        <f t="shared" ref="U125" si="1533">U123*U124</f>
        <v>0</v>
      </c>
      <c r="V125" s="82">
        <f t="shared" ref="V125" si="1534">V123*V124</f>
        <v>0</v>
      </c>
      <c r="W125" s="82">
        <f t="shared" ref="W125" si="1535">W123*W124</f>
        <v>0</v>
      </c>
      <c r="X125" s="82">
        <f t="shared" ref="X125" si="1536">X123*X124</f>
        <v>0</v>
      </c>
      <c r="Y125" s="82">
        <f t="shared" ref="Y125" si="1537">Y123*Y124</f>
        <v>0</v>
      </c>
      <c r="Z125" s="82">
        <f t="shared" ref="Z125" si="1538">Z123*Z124</f>
        <v>0</v>
      </c>
      <c r="AA125" s="82">
        <f t="shared" ref="AA125" si="1539">AA123*AA124</f>
        <v>0</v>
      </c>
      <c r="AB125" s="82">
        <f t="shared" ref="AB125" si="1540">AB123*AB124</f>
        <v>0</v>
      </c>
      <c r="AC125" s="82">
        <f t="shared" ref="AC125" si="1541">AC123*AC124</f>
        <v>0</v>
      </c>
      <c r="AD125" s="82">
        <f t="shared" ref="AD125" si="1542">AD123*AD124</f>
        <v>0</v>
      </c>
      <c r="AE125" s="82">
        <f t="shared" ref="AE125" si="1543">AE123*AE124</f>
        <v>0</v>
      </c>
      <c r="AF125" s="82">
        <f t="shared" ref="AF125" si="1544">AF123*AF124</f>
        <v>0</v>
      </c>
      <c r="AG125" s="82">
        <f t="shared" ref="AG125" si="1545">AG123*AG124</f>
        <v>0</v>
      </c>
      <c r="AH125" s="82">
        <f t="shared" ref="AH125" si="1546">AH123*AH124</f>
        <v>3256.0093097008207</v>
      </c>
      <c r="AI125" s="82">
        <f t="shared" ref="AI125" si="1547">AI123*AI124</f>
        <v>3264.7329704065255</v>
      </c>
      <c r="AJ125" s="82">
        <f t="shared" ref="AJ125" si="1548">AJ123*AJ124</f>
        <v>3274.4185750224115</v>
      </c>
      <c r="AK125" s="82">
        <f t="shared" ref="AK125" si="1549">AK123*AK124</f>
        <v>3283.8190991151637</v>
      </c>
      <c r="AL125" s="82">
        <f t="shared" ref="AL125" si="1550">AL123*AL124</f>
        <v>3293.2466111604931</v>
      </c>
      <c r="AM125" s="82">
        <f t="shared" ref="AM125" si="1551">AM123*AM124</f>
        <v>3302.7011886380774</v>
      </c>
      <c r="AN125" s="82">
        <f t="shared" ref="AN125" si="1552">AN123*AN124</f>
        <v>3312.1829092500311</v>
      </c>
      <c r="AO125" s="82">
        <f t="shared" ref="AO125" si="1553">AO123*AO124</f>
        <v>3321.6918509215448</v>
      </c>
      <c r="AP125" s="82">
        <f t="shared" ref="AP125" si="1554">AP123*AP124</f>
        <v>3331.2280918015231</v>
      </c>
      <c r="AQ125" s="82">
        <f t="shared" ref="AQ125" si="1555">AQ123*AQ124</f>
        <v>3340.7917102632277</v>
      </c>
      <c r="AR125" s="82">
        <f t="shared" ref="AR125" si="1556">AR123*AR124</f>
        <v>3350.3827849049244</v>
      </c>
      <c r="AS125" s="82">
        <f t="shared" ref="AS125" si="1557">AS123*AS124</f>
        <v>3360.0013945505243</v>
      </c>
      <c r="AT125" s="82">
        <f t="shared" ref="AT125" si="1558">AT123*AT124</f>
        <v>3369.6476182502352</v>
      </c>
      <c r="AU125" s="82">
        <f t="shared" ref="AU125" si="1559">AU123*AU124</f>
        <v>3378.6757443160363</v>
      </c>
      <c r="AV125" s="82">
        <f t="shared" ref="AV125" si="1560">AV123*AV124</f>
        <v>3388.6993871932223</v>
      </c>
      <c r="AW125" s="82">
        <f t="shared" ref="AW125" si="1561">AW123*AW124</f>
        <v>3398.4279999232513</v>
      </c>
      <c r="AX125" s="82">
        <f t="shared" ref="AX125" si="1562">AX123*AX124</f>
        <v>3408.1845425151046</v>
      </c>
      <c r="AY125" s="82">
        <f t="shared" ref="AY125" si="1563">AY123*AY124</f>
        <v>3417.9690951525881</v>
      </c>
      <c r="AZ125" s="82">
        <f t="shared" ref="AZ125" si="1564">AZ123*AZ124</f>
        <v>2574.8534864857147</v>
      </c>
      <c r="BA125" s="82">
        <f t="shared" ref="BA125" si="1565">BA123*BA124</f>
        <v>0</v>
      </c>
      <c r="BB125" s="82">
        <f t="shared" ref="BB125" si="1566">BB123*BB124</f>
        <v>0</v>
      </c>
      <c r="BC125" s="82">
        <f t="shared" ref="BC125" si="1567">BC123*BC124</f>
        <v>0</v>
      </c>
      <c r="BD125" s="82">
        <f t="shared" ref="BD125" si="1568">BD123*BD124</f>
        <v>0</v>
      </c>
      <c r="BE125" s="82">
        <f t="shared" ref="BE125" si="1569">BE123*BE124</f>
        <v>0</v>
      </c>
      <c r="BF125" s="82">
        <f t="shared" ref="BF125" si="1570">BF123*BF124</f>
        <v>0</v>
      </c>
      <c r="BG125" s="82">
        <f t="shared" ref="BG125" si="1571">BG123*BG124</f>
        <v>0</v>
      </c>
      <c r="BH125" s="82">
        <f t="shared" ref="BH125" si="1572">BH123*BH124</f>
        <v>0</v>
      </c>
      <c r="BI125" s="82">
        <f t="shared" ref="BI125" si="1573">BI123*BI124</f>
        <v>0</v>
      </c>
      <c r="BJ125" s="82">
        <f t="shared" ref="BJ125" si="1574">BJ123*BJ124</f>
        <v>0</v>
      </c>
      <c r="BK125" s="82">
        <f t="shared" ref="BK125" si="1575">BK123*BK124</f>
        <v>0</v>
      </c>
      <c r="BL125" s="82">
        <f t="shared" ref="BL125" si="1576">BL123*BL124</f>
        <v>0</v>
      </c>
      <c r="BM125" s="82">
        <f t="shared" ref="BM125" si="1577">BM123*BM124</f>
        <v>0</v>
      </c>
      <c r="BN125" s="82">
        <f t="shared" ref="BN125" si="1578">BN123*BN124</f>
        <v>0</v>
      </c>
      <c r="BO125" s="82">
        <f t="shared" ref="BO125" si="1579">BO123*BO124</f>
        <v>0</v>
      </c>
      <c r="BP125" s="82">
        <f t="shared" ref="BP125" si="1580">BP123*BP124</f>
        <v>0</v>
      </c>
      <c r="BQ125" s="82">
        <f t="shared" ref="BQ125" si="1581">BQ123*BQ124</f>
        <v>0</v>
      </c>
      <c r="BR125" s="82">
        <f t="shared" ref="BR125" si="1582">BR123*BR124</f>
        <v>0</v>
      </c>
      <c r="BS125" s="82">
        <f t="shared" ref="BS125" si="1583">BS123*BS124</f>
        <v>0</v>
      </c>
      <c r="BT125" s="82">
        <f t="shared" ref="BT125" si="1584">BT123*BT124</f>
        <v>0</v>
      </c>
      <c r="BU125" s="82">
        <f t="shared" ref="BU125" si="1585">BU123*BU124</f>
        <v>0</v>
      </c>
      <c r="BV125" s="82">
        <f t="shared" ref="BV125" si="1586">BV123*BV124</f>
        <v>0</v>
      </c>
      <c r="BW125" s="82">
        <f t="shared" ref="BW125" si="1587">BW123*BW124</f>
        <v>0</v>
      </c>
      <c r="BX125" s="82">
        <f t="shared" ref="BX125" si="1588">BX123*BX124</f>
        <v>0</v>
      </c>
      <c r="BY125" s="82">
        <f t="shared" ref="BY125" si="1589">BY123*BY124</f>
        <v>0</v>
      </c>
      <c r="BZ125" s="82">
        <f t="shared" ref="BZ125" si="1590">BZ123*BZ124</f>
        <v>0</v>
      </c>
      <c r="CA125" s="82">
        <f t="shared" ref="CA125" si="1591">CA123*CA124</f>
        <v>0</v>
      </c>
      <c r="CB125" s="82">
        <f t="shared" ref="CB125" si="1592">CB123*CB124</f>
        <v>0</v>
      </c>
      <c r="CC125" s="82">
        <f t="shared" ref="CC125" si="1593">CC123*CC124</f>
        <v>0</v>
      </c>
      <c r="CD125" s="82">
        <f t="shared" ref="CD125" si="1594">CD123*CD124</f>
        <v>0</v>
      </c>
      <c r="CE125" s="82">
        <f t="shared" ref="CE125" si="1595">CE123*CE124</f>
        <v>0</v>
      </c>
      <c r="CF125" s="82">
        <f t="shared" ref="CF125" si="1596">CF123*CF124</f>
        <v>0</v>
      </c>
      <c r="CG125" s="82">
        <f t="shared" ref="CG125" si="1597">CG123*CG124</f>
        <v>0</v>
      </c>
      <c r="CH125" s="82">
        <f t="shared" ref="CH125" si="1598">CH123*CH124</f>
        <v>0</v>
      </c>
      <c r="CI125" s="82">
        <f t="shared" ref="CI125" si="1599">CI123*CI124</f>
        <v>0</v>
      </c>
      <c r="CJ125" s="82">
        <f t="shared" ref="CJ125" si="1600">CJ123*CJ124</f>
        <v>0</v>
      </c>
      <c r="CK125" s="82">
        <f t="shared" ref="CK125" si="1601">CK123*CK124</f>
        <v>0</v>
      </c>
      <c r="CL125" s="82">
        <f t="shared" ref="CL125" si="1602">CL123*CL124</f>
        <v>0</v>
      </c>
      <c r="CM125" s="82">
        <f t="shared" ref="CM125" si="1603">CM123*CM124</f>
        <v>0</v>
      </c>
      <c r="CN125" s="82">
        <f t="shared" ref="CN125" si="1604">CN123*CN124</f>
        <v>0</v>
      </c>
      <c r="CO125" s="82">
        <f t="shared" ref="CO125" si="1605">CO123*CO124</f>
        <v>0</v>
      </c>
      <c r="CP125" s="82">
        <f t="shared" ref="CP125" si="1606">CP123*CP124</f>
        <v>0</v>
      </c>
      <c r="CQ125" s="82">
        <f t="shared" ref="CQ125" si="1607">CQ123*CQ124</f>
        <v>0</v>
      </c>
      <c r="CR125" s="82">
        <f t="shared" ref="CR125" si="1608">CR123*CR124</f>
        <v>0</v>
      </c>
      <c r="CS125" s="82">
        <f t="shared" ref="CS125" si="1609">CS123*CS124</f>
        <v>0</v>
      </c>
      <c r="CT125" s="82">
        <f t="shared" ref="CT125" si="1610">CT123*CT124</f>
        <v>0</v>
      </c>
      <c r="CU125" s="82">
        <f t="shared" ref="CU125" si="1611">CU123*CU124</f>
        <v>0</v>
      </c>
      <c r="CV125" s="82">
        <f t="shared" ref="CV125" si="1612">CV123*CV124</f>
        <v>0</v>
      </c>
      <c r="CW125" s="82">
        <f t="shared" ref="CW125" si="1613">CW123*CW124</f>
        <v>0</v>
      </c>
      <c r="CX125" s="82">
        <f t="shared" ref="CX125" si="1614">CX123*CX124</f>
        <v>0</v>
      </c>
      <c r="CY125" s="82">
        <f t="shared" ref="CY125" si="1615">CY123*CY124</f>
        <v>0</v>
      </c>
      <c r="CZ125" s="82">
        <f t="shared" ref="CZ125" si="1616">CZ123*CZ124</f>
        <v>0</v>
      </c>
      <c r="DA125" s="82">
        <f t="shared" ref="DA125" si="1617">DA123*DA124</f>
        <v>0</v>
      </c>
      <c r="DB125" s="82">
        <f t="shared" ref="DB125" si="1618">DB123*DB124</f>
        <v>0</v>
      </c>
      <c r="DC125" s="82">
        <f t="shared" ref="DC125" si="1619">DC123*DC124</f>
        <v>0</v>
      </c>
      <c r="DD125" s="82">
        <f t="shared" ref="DD125" si="1620">DD123*DD124</f>
        <v>0</v>
      </c>
      <c r="DE125" s="82">
        <f t="shared" ref="DE125" si="1621">DE123*DE124</f>
        <v>0</v>
      </c>
      <c r="DF125" s="82">
        <f t="shared" ref="DF125" si="1622">DF123*DF124</f>
        <v>0</v>
      </c>
      <c r="DG125" s="82">
        <f t="shared" ref="DG125" si="1623">DG123*DG124</f>
        <v>0</v>
      </c>
      <c r="DH125" s="82">
        <f t="shared" ref="DH125" si="1624">DH123*DH124</f>
        <v>0</v>
      </c>
      <c r="DI125" s="82">
        <f t="shared" ref="DI125" si="1625">DI123*DI124</f>
        <v>0</v>
      </c>
      <c r="DJ125" s="82">
        <f t="shared" ref="DJ125" si="1626">DJ123*DJ124</f>
        <v>0</v>
      </c>
      <c r="DK125" s="82">
        <f t="shared" ref="DK125" si="1627">DK123*DK124</f>
        <v>0</v>
      </c>
      <c r="DL125" s="82">
        <f t="shared" ref="DL125" si="1628">DL123*DL124</f>
        <v>0</v>
      </c>
      <c r="DM125" s="82">
        <f t="shared" ref="DM125" si="1629">DM123*DM124</f>
        <v>0</v>
      </c>
      <c r="DN125" s="82">
        <f t="shared" ref="DN125" si="1630">DN123*DN124</f>
        <v>0</v>
      </c>
      <c r="DO125" s="82">
        <f t="shared" ref="DO125" si="1631">DO123*DO124</f>
        <v>0</v>
      </c>
      <c r="DP125" s="82">
        <f t="shared" ref="DP125" si="1632">DP123*DP124</f>
        <v>0</v>
      </c>
      <c r="DQ125" s="82">
        <f t="shared" ref="DQ125" si="1633">DQ123*DQ124</f>
        <v>0</v>
      </c>
      <c r="DR125" s="82">
        <f t="shared" ref="DR125" si="1634">DR123*DR124</f>
        <v>0</v>
      </c>
      <c r="DS125" s="82">
        <f t="shared" ref="DS125" si="1635">DS123*DS124</f>
        <v>0</v>
      </c>
      <c r="DT125" s="82">
        <f t="shared" ref="DT125" si="1636">DT123*DT124</f>
        <v>0</v>
      </c>
      <c r="DU125" s="82">
        <f t="shared" ref="DU125" si="1637">DU123*DU124</f>
        <v>0</v>
      </c>
      <c r="DV125" s="82">
        <f t="shared" ref="DV125" si="1638">DV123*DV124</f>
        <v>0</v>
      </c>
      <c r="DW125" s="82">
        <f t="shared" ref="DW125" si="1639">DW123*DW124</f>
        <v>0</v>
      </c>
      <c r="DX125" s="82">
        <f t="shared" ref="DX125" si="1640">DX123*DX124</f>
        <v>0</v>
      </c>
      <c r="DY125" s="82">
        <f t="shared" ref="DY125" si="1641">DY123*DY124</f>
        <v>0</v>
      </c>
      <c r="DZ125" s="82">
        <f t="shared" ref="DZ125" si="1642">DZ123*DZ124</f>
        <v>0</v>
      </c>
      <c r="EA125" s="82">
        <f t="shared" ref="EA125" si="1643">EA123*EA124</f>
        <v>0</v>
      </c>
      <c r="EB125" s="82">
        <f t="shared" ref="EB125" si="1644">EB123*EB124</f>
        <v>0</v>
      </c>
    </row>
    <row r="126" spans="2:132" ht="14" outlineLevel="1" x14ac:dyDescent="0.3">
      <c r="B126" s="73"/>
      <c r="C126" s="27"/>
      <c r="H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row>
    <row r="127" spans="2:132" ht="13" outlineLevel="1" x14ac:dyDescent="0.3">
      <c r="C127" s="340" t="s">
        <v>502</v>
      </c>
      <c r="G127" s="52"/>
      <c r="H127" s="29"/>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row>
    <row r="128" spans="2:132" outlineLevel="1" x14ac:dyDescent="0.25">
      <c r="C128" s="317" t="s">
        <v>485</v>
      </c>
      <c r="D128" s="125">
        <f>Assumptions!L16</f>
        <v>0.64</v>
      </c>
      <c r="E128" s="79">
        <f>Assumptions!L13</f>
        <v>45658</v>
      </c>
      <c r="G128" s="52" t="s">
        <v>215</v>
      </c>
      <c r="H128" s="50">
        <f t="shared" ref="H128" si="1645">SUM(J128:EB128)</f>
        <v>0.99999999999999989</v>
      </c>
      <c r="J128" s="129"/>
      <c r="K128" s="155">
        <f>ROUND(($D$128/MiY*(SUM($J$128:J128)&lt;=1)+IF(SUM($J$128:J128)+($D$128/MiY)&gt;1,1-(SUM($J$128:J128)+($D$128/MiY)),0)),5)*(K$7&gt;=$E$128)</f>
        <v>0</v>
      </c>
      <c r="L128" s="155">
        <f>ROUND(($D$128/MiY*(SUM($J$128:K128)&lt;=1)+IF(SUM($J$128:K128)+($D$128/MiY)&gt;1,1-(SUM($J$128:K128)+($D$128/MiY)),0)),5)*(L$7&gt;=$E$128)</f>
        <v>0</v>
      </c>
      <c r="M128" s="155">
        <f>ROUND(($D$128/MiY*(SUM($J$128:L128)&lt;=1)+IF(SUM($J$128:L128)+($D$128/MiY)&gt;1,1-(SUM($J$128:L128)+($D$128/MiY)),0)),5)*(M$7&gt;=$E$128)</f>
        <v>0</v>
      </c>
      <c r="N128" s="155">
        <f>ROUND(($D$128/MiY*(SUM($J$128:M128)&lt;=1)+IF(SUM($J$128:M128)+($D$128/MiY)&gt;1,1-(SUM($J$128:M128)+($D$128/MiY)),0)),5)*(N$7&gt;=$E$128)</f>
        <v>0</v>
      </c>
      <c r="O128" s="155">
        <f>ROUND(($D$128/MiY*(SUM($J$128:N128)&lt;=1)+IF(SUM($J$128:N128)+($D$128/MiY)&gt;1,1-(SUM($J$128:N128)+($D$128/MiY)),0)),5)*(O$7&gt;=$E$128)</f>
        <v>0</v>
      </c>
      <c r="P128" s="155">
        <f>ROUND(($D$128/MiY*(SUM($J$128:O128)&lt;=1)+IF(SUM($J$128:O128)+($D$128/MiY)&gt;1,1-(SUM($J$128:O128)+($D$128/MiY)),0)),5)*(P$7&gt;=$E$128)</f>
        <v>0</v>
      </c>
      <c r="Q128" s="155">
        <f>ROUND(($D$128/MiY*(SUM($J$128:P128)&lt;=1)+IF(SUM($J$128:P128)+($D$128/MiY)&gt;1,1-(SUM($J$128:P128)+($D$128/MiY)),0)),5)*(Q$7&gt;=$E$128)</f>
        <v>0</v>
      </c>
      <c r="R128" s="155">
        <f>ROUND(($D$128/MiY*(SUM($J$128:Q128)&lt;=1)+IF(SUM($J$128:Q128)+($D$128/MiY)&gt;1,1-(SUM($J$128:Q128)+($D$128/MiY)),0)),5)*(R$7&gt;=$E$128)</f>
        <v>0</v>
      </c>
      <c r="S128" s="155">
        <f>ROUND(($D$128/MiY*(SUM($J$128:R128)&lt;=1)+IF(SUM($J$128:R128)+($D$128/MiY)&gt;1,1-(SUM($J$128:R128)+($D$128/MiY)),0)),5)*(S$7&gt;=$E$128)</f>
        <v>0</v>
      </c>
      <c r="T128" s="155">
        <f>ROUND(($D$128/MiY*(SUM($J$128:S128)&lt;=1)+IF(SUM($J$128:S128)+($D$128/MiY)&gt;1,1-(SUM($J$128:S128)+($D$128/MiY)),0)),5)*(T$7&gt;=$E$128)</f>
        <v>0</v>
      </c>
      <c r="U128" s="155">
        <f>ROUND(($D$128/MiY*(SUM($J$128:T128)&lt;=1)+IF(SUM($J$128:T128)+($D$128/MiY)&gt;1,1-(SUM($J$128:T128)+($D$128/MiY)),0)),5)*(U$7&gt;=$E$128)</f>
        <v>0</v>
      </c>
      <c r="V128" s="155">
        <f>ROUND(($D$128/MiY*(SUM($J$128:U128)&lt;=1)+IF(SUM($J$128:U128)+($D$128/MiY)&gt;1,1-(SUM($J$128:U128)+($D$128/MiY)),0)),5)*(V$7&gt;=$E$128)</f>
        <v>0</v>
      </c>
      <c r="W128" s="155">
        <f>ROUND(($D$128/MiY*(SUM($J$128:V128)&lt;=1)+IF(SUM($J$128:V128)+($D$128/MiY)&gt;1,1-(SUM($J$128:V128)+($D$128/MiY)),0)),5)*(W$7&gt;=$E$128)</f>
        <v>0</v>
      </c>
      <c r="X128" s="155">
        <f>ROUND(($D$128/MiY*(SUM($J$128:W128)&lt;=1)+IF(SUM($J$128:W128)+($D$128/MiY)&gt;1,1-(SUM($J$128:W128)+($D$128/MiY)),0)),5)*(X$7&gt;=$E$128)</f>
        <v>0</v>
      </c>
      <c r="Y128" s="155">
        <f>ROUND(($D$128/MiY*(SUM($J$128:X128)&lt;=1)+IF(SUM($J$128:X128)+($D$128/MiY)&gt;1,1-(SUM($J$128:X128)+($D$128/MiY)),0)),5)*(Y$7&gt;=$E$128)</f>
        <v>0</v>
      </c>
      <c r="Z128" s="155">
        <f>ROUND(($D$128/MiY*(SUM($J$128:Y128)&lt;=1)+IF(SUM($J$128:Y128)+($D$128/MiY)&gt;1,1-(SUM($J$128:Y128)+($D$128/MiY)),0)),5)*(Z$7&gt;=$E$128)</f>
        <v>0</v>
      </c>
      <c r="AA128" s="155">
        <f>ROUND(($D$128/MiY*(SUM($J$128:Z128)&lt;=1)+IF(SUM($J$128:Z128)+($D$128/MiY)&gt;1,1-(SUM($J$128:Z128)+($D$128/MiY)),0)),5)*(AA$7&gt;=$E$128)</f>
        <v>0</v>
      </c>
      <c r="AB128" s="155">
        <f>ROUND(($D$128/MiY*(SUM($J$128:AA128)&lt;=1)+IF(SUM($J$128:AA128)+($D$128/MiY)&gt;1,1-(SUM($J$128:AA128)+($D$128/MiY)),0)),5)*(AB$7&gt;=$E$128)</f>
        <v>0</v>
      </c>
      <c r="AC128" s="155">
        <f>ROUND(($D$128/MiY*(SUM($J$128:AB128)&lt;=1)+IF(SUM($J$128:AB128)+($D$128/MiY)&gt;1,1-(SUM($J$128:AB128)+($D$128/MiY)),0)),5)*(AC$7&gt;=$E$128)</f>
        <v>0</v>
      </c>
      <c r="AD128" s="155">
        <f>ROUND(($D$128/MiY*(SUM($J$128:AC128)&lt;=1)+IF(SUM($J$128:AC128)+($D$128/MiY)&gt;1,1-(SUM($J$128:AC128)+($D$128/MiY)),0)),5)*(AD$7&gt;=$E$128)</f>
        <v>0</v>
      </c>
      <c r="AE128" s="155">
        <f>ROUND(($D$128/MiY*(SUM($J$128:AD128)&lt;=1)+IF(SUM($J$128:AD128)+($D$128/MiY)&gt;1,1-(SUM($J$128:AD128)+($D$128/MiY)),0)),5)*(AE$7&gt;=$E$128)</f>
        <v>0</v>
      </c>
      <c r="AF128" s="155">
        <f>ROUND(($D$128/MiY*(SUM($J$128:AE128)&lt;=1)+IF(SUM($J$128:AE128)+($D$128/MiY)&gt;1,1-(SUM($J$128:AE128)+($D$128/MiY)),0)),5)*(AF$7&gt;=$E$128)</f>
        <v>0</v>
      </c>
      <c r="AG128" s="155">
        <f>ROUND(($D$128/MiY*(SUM($J$128:AF128)&lt;=1)+IF(SUM($J$128:AF128)+($D$128/MiY)&gt;1,1-(SUM($J$128:AF128)+($D$128/MiY)),0)),5)*(AG$7&gt;=$E$128)</f>
        <v>0</v>
      </c>
      <c r="AH128" s="155">
        <f>ROUND(($D$128/MiY*(SUM($J$128:AG128)&lt;=1)+IF(SUM($J$128:AG128)+($D$128/MiY)&gt;1,1-(SUM($J$128:AG128)+($D$128/MiY)),0)),5)*(AH$7&gt;=$E$128)</f>
        <v>5.3330000000000002E-2</v>
      </c>
      <c r="AI128" s="155">
        <f>ROUND(($D$128/MiY*(SUM($J$128:AH128)&lt;=1)+IF(SUM($J$128:AH128)+($D$128/MiY)&gt;1,1-(SUM($J$128:AH128)+($D$128/MiY)),0)),5)*(AI$7&gt;=$E$128)</f>
        <v>5.3330000000000002E-2</v>
      </c>
      <c r="AJ128" s="155">
        <f>ROUND(($D$128/MiY*(SUM($J$128:AI128)&lt;=1)+IF(SUM($J$128:AI128)+($D$128/MiY)&gt;1,1-(SUM($J$128:AI128)+($D$128/MiY)),0)),5)*(AJ$7&gt;=$E$128)</f>
        <v>5.3330000000000002E-2</v>
      </c>
      <c r="AK128" s="155">
        <f>ROUND(($D$128/MiY*(SUM($J$128:AJ128)&lt;=1)+IF(SUM($J$128:AJ128)+($D$128/MiY)&gt;1,1-(SUM($J$128:AJ128)+($D$128/MiY)),0)),5)*(AK$7&gt;=$E$128)</f>
        <v>5.3330000000000002E-2</v>
      </c>
      <c r="AL128" s="155">
        <f>ROUND(($D$128/MiY*(SUM($J$128:AK128)&lt;=1)+IF(SUM($J$128:AK128)+($D$128/MiY)&gt;1,1-(SUM($J$128:AK128)+($D$128/MiY)),0)),5)*(AL$7&gt;=$E$128)</f>
        <v>5.3330000000000002E-2</v>
      </c>
      <c r="AM128" s="155">
        <f>ROUND(($D$128/MiY*(SUM($J$128:AL128)&lt;=1)+IF(SUM($J$128:AL128)+($D$128/MiY)&gt;1,1-(SUM($J$128:AL128)+($D$128/MiY)),0)),5)*(AM$7&gt;=$E$128)</f>
        <v>5.3330000000000002E-2</v>
      </c>
      <c r="AN128" s="155">
        <f>ROUND(($D$128/MiY*(SUM($J$128:AM128)&lt;=1)+IF(SUM($J$128:AM128)+($D$128/MiY)&gt;1,1-(SUM($J$128:AM128)+($D$128/MiY)),0)),5)*(AN$7&gt;=$E$128)</f>
        <v>5.3330000000000002E-2</v>
      </c>
      <c r="AO128" s="155">
        <f>ROUND(($D$128/MiY*(SUM($J$128:AN128)&lt;=1)+IF(SUM($J$128:AN128)+($D$128/MiY)&gt;1,1-(SUM($J$128:AN128)+($D$128/MiY)),0)),5)*(AO$7&gt;=$E$128)</f>
        <v>5.3330000000000002E-2</v>
      </c>
      <c r="AP128" s="155">
        <f>ROUND(($D$128/MiY*(SUM($J$128:AO128)&lt;=1)+IF(SUM($J$128:AO128)+($D$128/MiY)&gt;1,1-(SUM($J$128:AO128)+($D$128/MiY)),0)),5)*(AP$7&gt;=$E$128)</f>
        <v>5.3330000000000002E-2</v>
      </c>
      <c r="AQ128" s="155">
        <f>ROUND(($D$128/MiY*(SUM($J$128:AP128)&lt;=1)+IF(SUM($J$128:AP128)+($D$128/MiY)&gt;1,1-(SUM($J$128:AP128)+($D$128/MiY)),0)),5)*(AQ$7&gt;=$E$128)</f>
        <v>5.3330000000000002E-2</v>
      </c>
      <c r="AR128" s="155">
        <f>ROUND(($D$128/MiY*(SUM($J$128:AQ128)&lt;=1)+IF(SUM($J$128:AQ128)+($D$128/MiY)&gt;1,1-(SUM($J$128:AQ128)+($D$128/MiY)),0)),5)*(AR$7&gt;=$E$128)</f>
        <v>5.3330000000000002E-2</v>
      </c>
      <c r="AS128" s="155">
        <f>ROUND(($D$128/MiY*(SUM($J$128:AR128)&lt;=1)+IF(SUM($J$128:AR128)+($D$128/MiY)&gt;1,1-(SUM($J$128:AR128)+($D$128/MiY)),0)),5)*(AS$7&gt;=$E$128)</f>
        <v>5.3330000000000002E-2</v>
      </c>
      <c r="AT128" s="155">
        <f>ROUND(($D$128/MiY*(SUM($J$128:AS128)&lt;=1)+IF(SUM($J$128:AS128)+($D$128/MiY)&gt;1,1-(SUM($J$128:AS128)+($D$128/MiY)),0)),5)*(AT$7&gt;=$E$128)</f>
        <v>5.3330000000000002E-2</v>
      </c>
      <c r="AU128" s="155">
        <f>ROUND(($D$128/MiY*(SUM($J$128:AT128)&lt;=1)+IF(SUM($J$128:AT128)+($D$128/MiY)&gt;1,1-(SUM($J$128:AT128)+($D$128/MiY)),0)),5)*(AU$7&gt;=$E$128)</f>
        <v>5.3330000000000002E-2</v>
      </c>
      <c r="AV128" s="155">
        <f>ROUND(($D$128/MiY*(SUM($J$128:AU128)&lt;=1)+IF(SUM($J$128:AU128)+($D$128/MiY)&gt;1,1-(SUM($J$128:AU128)+($D$128/MiY)),0)),5)*(AV$7&gt;=$E$128)</f>
        <v>5.3330000000000002E-2</v>
      </c>
      <c r="AW128" s="155">
        <f>ROUND(($D$128/MiY*(SUM($J$128:AV128)&lt;=1)+IF(SUM($J$128:AV128)+($D$128/MiY)&gt;1,1-(SUM($J$128:AV128)+($D$128/MiY)),0)),5)*(AW$7&gt;=$E$128)</f>
        <v>5.3330000000000002E-2</v>
      </c>
      <c r="AX128" s="155">
        <f>ROUND(($D$128/MiY*(SUM($J$128:AW128)&lt;=1)+IF(SUM($J$128:AW128)+($D$128/MiY)&gt;1,1-(SUM($J$128:AW128)+($D$128/MiY)),0)),5)*(AX$7&gt;=$E$128)</f>
        <v>5.3330000000000002E-2</v>
      </c>
      <c r="AY128" s="155">
        <f>ROUND(($D$128/MiY*(SUM($J$128:AX128)&lt;=1)+IF(SUM($J$128:AX128)+($D$128/MiY)&gt;1,1-(SUM($J$128:AX128)+($D$128/MiY)),0)),5)*(AY$7&gt;=$E$128)</f>
        <v>5.3330000000000002E-2</v>
      </c>
      <c r="AZ128" s="155">
        <f>ROUND(($D$128/MiY*(SUM($J$128:AY128)&lt;=1)+IF(SUM($J$128:AY128)+($D$128/MiY)&gt;1,1-(SUM($J$128:AY128)+($D$128/MiY)),0)),5)*(AZ$7&gt;=$E$128)</f>
        <v>4.0059999999999998E-2</v>
      </c>
      <c r="BA128" s="155">
        <f>ROUND(($D$128/MiY*(SUM($J$128:AZ128)&lt;=1)+IF(SUM($J$128:AZ128)+($D$128/MiY)&gt;1,1-(SUM($J$128:AZ128)+($D$128/MiY)),0)),5)*(BA$7&gt;=$E$128)</f>
        <v>0</v>
      </c>
      <c r="BB128" s="155">
        <f>ROUND(($D$128/MiY*(SUM($J$128:BA128)&lt;=1)+IF(SUM($J$128:BA128)+($D$128/MiY)&gt;1,1-(SUM($J$128:BA128)+($D$128/MiY)),0)),5)*(BB$7&gt;=$E$128)</f>
        <v>0</v>
      </c>
      <c r="BC128" s="155">
        <f>ROUND(($D$128/MiY*(SUM($J$128:BB128)&lt;=1)+IF(SUM($J$128:BB128)+($D$128/MiY)&gt;1,1-(SUM($J$128:BB128)+($D$128/MiY)),0)),5)*(BC$7&gt;=$E$128)</f>
        <v>0</v>
      </c>
      <c r="BD128" s="155">
        <f>ROUND(($D$128/MiY*(SUM($J$128:BC128)&lt;=1)+IF(SUM($J$128:BC128)+($D$128/MiY)&gt;1,1-(SUM($J$128:BC128)+($D$128/MiY)),0)),5)*(BD$7&gt;=$E$128)</f>
        <v>0</v>
      </c>
      <c r="BE128" s="155">
        <f>ROUND(($D$128/MiY*(SUM($J$128:BD128)&lt;=1)+IF(SUM($J$128:BD128)+($D$128/MiY)&gt;1,1-(SUM($J$128:BD128)+($D$128/MiY)),0)),5)*(BE$7&gt;=$E$128)</f>
        <v>0</v>
      </c>
      <c r="BF128" s="155">
        <f>ROUND(($D$128/MiY*(SUM($J$128:BE128)&lt;=1)+IF(SUM($J$128:BE128)+($D$128/MiY)&gt;1,1-(SUM($J$128:BE128)+($D$128/MiY)),0)),5)*(BF$7&gt;=$E$128)</f>
        <v>0</v>
      </c>
      <c r="BG128" s="155">
        <f>ROUND(($D$128/MiY*(SUM($J$128:BF128)&lt;=1)+IF(SUM($J$128:BF128)+($D$128/MiY)&gt;1,1-(SUM($J$128:BF128)+($D$128/MiY)),0)),5)*(BG$7&gt;=$E$128)</f>
        <v>0</v>
      </c>
      <c r="BH128" s="155">
        <f>ROUND(($D$128/MiY*(SUM($J$128:BG128)&lt;=1)+IF(SUM($J$128:BG128)+($D$128/MiY)&gt;1,1-(SUM($J$128:BG128)+($D$128/MiY)),0)),5)*(BH$7&gt;=$E$128)</f>
        <v>0</v>
      </c>
      <c r="BI128" s="155">
        <f>ROUND(($D$128/MiY*(SUM($J$128:BH128)&lt;=1)+IF(SUM($J$128:BH128)+($D$128/MiY)&gt;1,1-(SUM($J$128:BH128)+($D$128/MiY)),0)),5)*(BI$7&gt;=$E$128)</f>
        <v>0</v>
      </c>
      <c r="BJ128" s="155">
        <f>ROUND(($D$128/MiY*(SUM($J$128:BI128)&lt;=1)+IF(SUM($J$128:BI128)+($D$128/MiY)&gt;1,1-(SUM($J$128:BI128)+($D$128/MiY)),0)),5)*(BJ$7&gt;=$E$128)</f>
        <v>0</v>
      </c>
      <c r="BK128" s="155">
        <f>ROUND(($D$128/MiY*(SUM($J$128:BJ128)&lt;=1)+IF(SUM($J$128:BJ128)+($D$128/MiY)&gt;1,1-(SUM($J$128:BJ128)+($D$128/MiY)),0)),5)*(BK$7&gt;=$E$128)</f>
        <v>0</v>
      </c>
      <c r="BL128" s="155">
        <f>ROUND(($D$128/MiY*(SUM($J$128:BK128)&lt;=1)+IF(SUM($J$128:BK128)+($D$128/MiY)&gt;1,1-(SUM($J$128:BK128)+($D$128/MiY)),0)),5)*(BL$7&gt;=$E$128)</f>
        <v>0</v>
      </c>
      <c r="BM128" s="155">
        <f>ROUND(($D$128/MiY*(SUM($J$128:BL128)&lt;=1)+IF(SUM($J$128:BL128)+($D$128/MiY)&gt;1,1-(SUM($J$128:BL128)+($D$128/MiY)),0)),5)*(BM$7&gt;=$E$128)</f>
        <v>0</v>
      </c>
      <c r="BN128" s="155">
        <f>ROUND(($D$128/MiY*(SUM($J$128:BM128)&lt;=1)+IF(SUM($J$128:BM128)+($D$128/MiY)&gt;1,1-(SUM($J$128:BM128)+($D$128/MiY)),0)),5)*(BN$7&gt;=$E$128)</f>
        <v>0</v>
      </c>
      <c r="BO128" s="155">
        <f>ROUND(($D$128/MiY*(SUM($J$128:BN128)&lt;=1)+IF(SUM($J$128:BN128)+($D$128/MiY)&gt;1,1-(SUM($J$128:BN128)+($D$128/MiY)),0)),5)*(BO$7&gt;=$E$128)</f>
        <v>0</v>
      </c>
      <c r="BP128" s="155">
        <f>ROUND(($D$128/MiY*(SUM($J$128:BO128)&lt;=1)+IF(SUM($J$128:BO128)+($D$128/MiY)&gt;1,1-(SUM($J$128:BO128)+($D$128/MiY)),0)),5)*(BP$7&gt;=$E$128)</f>
        <v>0</v>
      </c>
      <c r="BQ128" s="155">
        <f>ROUND(($D$128/MiY*(SUM($J$128:BP128)&lt;=1)+IF(SUM($J$128:BP128)+($D$128/MiY)&gt;1,1-(SUM($J$128:BP128)+($D$128/MiY)),0)),5)*(BQ$7&gt;=$E$128)</f>
        <v>0</v>
      </c>
      <c r="BR128" s="155">
        <f>ROUND(($D$128/MiY*(SUM($J$128:BQ128)&lt;=1)+IF(SUM($J$128:BQ128)+($D$128/MiY)&gt;1,1-(SUM($J$128:BQ128)+($D$128/MiY)),0)),5)*(BR$7&gt;=$E$128)</f>
        <v>0</v>
      </c>
      <c r="BS128" s="155">
        <f>ROUND(($D$128/MiY*(SUM($J$128:BR128)&lt;=1)+IF(SUM($J$128:BR128)+($D$128/MiY)&gt;1,1-(SUM($J$128:BR128)+($D$128/MiY)),0)),5)*(BS$7&gt;=$E$128)</f>
        <v>0</v>
      </c>
      <c r="BT128" s="155">
        <f>ROUND(($D$128/MiY*(SUM($J$128:BS128)&lt;=1)+IF(SUM($J$128:BS128)+($D$128/MiY)&gt;1,1-(SUM($J$128:BS128)+($D$128/MiY)),0)),5)*(BT$7&gt;=$E$128)</f>
        <v>0</v>
      </c>
      <c r="BU128" s="155">
        <f>ROUND(($D$128/MiY*(SUM($J$128:BT128)&lt;=1)+IF(SUM($J$128:BT128)+($D$128/MiY)&gt;1,1-(SUM($J$128:BT128)+($D$128/MiY)),0)),5)*(BU$7&gt;=$E$128)</f>
        <v>0</v>
      </c>
      <c r="BV128" s="155">
        <f>ROUND(($D$128/MiY*(SUM($J$128:BU128)&lt;=1)+IF(SUM($J$128:BU128)+($D$128/MiY)&gt;1,1-(SUM($J$128:BU128)+($D$128/MiY)),0)),5)*(BV$7&gt;=$E$128)</f>
        <v>0</v>
      </c>
      <c r="BW128" s="155">
        <f>ROUND(($D$128/MiY*(SUM($J$128:BV128)&lt;=1)+IF(SUM($J$128:BV128)+($D$128/MiY)&gt;1,1-(SUM($J$128:BV128)+($D$128/MiY)),0)),5)*(BW$7&gt;=$E$128)</f>
        <v>0</v>
      </c>
      <c r="BX128" s="155">
        <f>ROUND(($D$128/MiY*(SUM($J$128:BW128)&lt;=1)+IF(SUM($J$128:BW128)+($D$128/MiY)&gt;1,1-(SUM($J$128:BW128)+($D$128/MiY)),0)),5)*(BX$7&gt;=$E$128)</f>
        <v>0</v>
      </c>
      <c r="BY128" s="155">
        <f>ROUND(($D$128/MiY*(SUM($J$128:BX128)&lt;=1)+IF(SUM($J$128:BX128)+($D$128/MiY)&gt;1,1-(SUM($J$128:BX128)+($D$128/MiY)),0)),5)*(BY$7&gt;=$E$128)</f>
        <v>0</v>
      </c>
      <c r="BZ128" s="155">
        <f>ROUND(($D$128/MiY*(SUM($J$128:BY128)&lt;=1)+IF(SUM($J$128:BY128)+($D$128/MiY)&gt;1,1-(SUM($J$128:BY128)+($D$128/MiY)),0)),5)*(BZ$7&gt;=$E$128)</f>
        <v>0</v>
      </c>
      <c r="CA128" s="155">
        <f>ROUND(($D$128/MiY*(SUM($J$128:BZ128)&lt;=1)+IF(SUM($J$128:BZ128)+($D$128/MiY)&gt;1,1-(SUM($J$128:BZ128)+($D$128/MiY)),0)),5)*(CA$7&gt;=$E$128)</f>
        <v>0</v>
      </c>
      <c r="CB128" s="155">
        <f>ROUND(($D$128/MiY*(SUM($J$128:CA128)&lt;=1)+IF(SUM($J$128:CA128)+($D$128/MiY)&gt;1,1-(SUM($J$128:CA128)+($D$128/MiY)),0)),5)*(CB$7&gt;=$E$128)</f>
        <v>0</v>
      </c>
      <c r="CC128" s="155">
        <f>ROUND(($D$128/MiY*(SUM($J$128:CB128)&lt;=1)+IF(SUM($J$128:CB128)+($D$128/MiY)&gt;1,1-(SUM($J$128:CB128)+($D$128/MiY)),0)),5)*(CC$7&gt;=$E$128)</f>
        <v>0</v>
      </c>
      <c r="CD128" s="155">
        <f>ROUND(($D$128/MiY*(SUM($J$128:CC128)&lt;=1)+IF(SUM($J$128:CC128)+($D$128/MiY)&gt;1,1-(SUM($J$128:CC128)+($D$128/MiY)),0)),5)*(CD$7&gt;=$E$128)</f>
        <v>0</v>
      </c>
      <c r="CE128" s="155">
        <f>ROUND(($D$128/MiY*(SUM($J$128:CD128)&lt;=1)+IF(SUM($J$128:CD128)+($D$128/MiY)&gt;1,1-(SUM($J$128:CD128)+($D$128/MiY)),0)),5)*(CE$7&gt;=$E$128)</f>
        <v>0</v>
      </c>
      <c r="CF128" s="155">
        <f>ROUND(($D$128/MiY*(SUM($J$128:CE128)&lt;=1)+IF(SUM($J$128:CE128)+($D$128/MiY)&gt;1,1-(SUM($J$128:CE128)+($D$128/MiY)),0)),5)*(CF$7&gt;=$E$128)</f>
        <v>0</v>
      </c>
      <c r="CG128" s="155">
        <f>ROUND(($D$128/MiY*(SUM($J$128:CF128)&lt;=1)+IF(SUM($J$128:CF128)+($D$128/MiY)&gt;1,1-(SUM($J$128:CF128)+($D$128/MiY)),0)),5)*(CG$7&gt;=$E$128)</f>
        <v>0</v>
      </c>
      <c r="CH128" s="155">
        <f>ROUND(($D$128/MiY*(SUM($J$128:CG128)&lt;=1)+IF(SUM($J$128:CG128)+($D$128/MiY)&gt;1,1-(SUM($J$128:CG128)+($D$128/MiY)),0)),5)*(CH$7&gt;=$E$128)</f>
        <v>0</v>
      </c>
      <c r="CI128" s="155">
        <f>ROUND(($D$128/MiY*(SUM($J$128:CH128)&lt;=1)+IF(SUM($J$128:CH128)+($D$128/MiY)&gt;1,1-(SUM($J$128:CH128)+($D$128/MiY)),0)),5)*(CI$7&gt;=$E$128)</f>
        <v>0</v>
      </c>
      <c r="CJ128" s="155">
        <f>ROUND(($D$128/MiY*(SUM($J$128:CI128)&lt;=1)+IF(SUM($J$128:CI128)+($D$128/MiY)&gt;1,1-(SUM($J$128:CI128)+($D$128/MiY)),0)),5)*(CJ$7&gt;=$E$128)</f>
        <v>0</v>
      </c>
      <c r="CK128" s="155">
        <f>ROUND(($D$128/MiY*(SUM($J$128:CJ128)&lt;=1)+IF(SUM($J$128:CJ128)+($D$128/MiY)&gt;1,1-(SUM($J$128:CJ128)+($D$128/MiY)),0)),5)*(CK$7&gt;=$E$128)</f>
        <v>0</v>
      </c>
      <c r="CL128" s="155">
        <f>ROUND(($D$128/MiY*(SUM($J$128:CK128)&lt;=1)+IF(SUM($J$128:CK128)+($D$128/MiY)&gt;1,1-(SUM($J$128:CK128)+($D$128/MiY)),0)),5)*(CL$7&gt;=$E$128)</f>
        <v>0</v>
      </c>
      <c r="CM128" s="155">
        <f>ROUND(($D$128/MiY*(SUM($J$128:CL128)&lt;=1)+IF(SUM($J$128:CL128)+($D$128/MiY)&gt;1,1-(SUM($J$128:CL128)+($D$128/MiY)),0)),5)*(CM$7&gt;=$E$128)</f>
        <v>0</v>
      </c>
      <c r="CN128" s="155">
        <f>ROUND(($D$128/MiY*(SUM($J$128:CM128)&lt;=1)+IF(SUM($J$128:CM128)+($D$128/MiY)&gt;1,1-(SUM($J$128:CM128)+($D$128/MiY)),0)),5)*(CN$7&gt;=$E$128)</f>
        <v>0</v>
      </c>
      <c r="CO128" s="155">
        <f>ROUND(($D$128/MiY*(SUM($J$128:CN128)&lt;=1)+IF(SUM($J$128:CN128)+($D$128/MiY)&gt;1,1-(SUM($J$128:CN128)+($D$128/MiY)),0)),5)*(CO$7&gt;=$E$128)</f>
        <v>0</v>
      </c>
      <c r="CP128" s="155">
        <f>ROUND(($D$128/MiY*(SUM($J$128:CO128)&lt;=1)+IF(SUM($J$128:CO128)+($D$128/MiY)&gt;1,1-(SUM($J$128:CO128)+($D$128/MiY)),0)),5)*(CP$7&gt;=$E$128)</f>
        <v>0</v>
      </c>
      <c r="CQ128" s="155">
        <f>ROUND(($D$128/MiY*(SUM($J$128:CP128)&lt;=1)+IF(SUM($J$128:CP128)+($D$128/MiY)&gt;1,1-(SUM($J$128:CP128)+($D$128/MiY)),0)),5)*(CQ$7&gt;=$E$128)</f>
        <v>0</v>
      </c>
      <c r="CR128" s="155">
        <f>ROUND(($D$128/MiY*(SUM($J$128:CQ128)&lt;=1)+IF(SUM($J$128:CQ128)+($D$128/MiY)&gt;1,1-(SUM($J$128:CQ128)+($D$128/MiY)),0)),5)*(CR$7&gt;=$E$128)</f>
        <v>0</v>
      </c>
      <c r="CS128" s="155">
        <f>ROUND(($D$128/MiY*(SUM($J$128:CR128)&lt;=1)+IF(SUM($J$128:CR128)+($D$128/MiY)&gt;1,1-(SUM($J$128:CR128)+($D$128/MiY)),0)),5)*(CS$7&gt;=$E$128)</f>
        <v>0</v>
      </c>
      <c r="CT128" s="155">
        <f>ROUND(($D$128/MiY*(SUM($J$128:CS128)&lt;=1)+IF(SUM($J$128:CS128)+($D$128/MiY)&gt;1,1-(SUM($J$128:CS128)+($D$128/MiY)),0)),5)*(CT$7&gt;=$E$128)</f>
        <v>0</v>
      </c>
      <c r="CU128" s="155">
        <f>ROUND(($D$128/MiY*(SUM($J$128:CT128)&lt;=1)+IF(SUM($J$128:CT128)+($D$128/MiY)&gt;1,1-(SUM($J$128:CT128)+($D$128/MiY)),0)),5)*(CU$7&gt;=$E$128)</f>
        <v>0</v>
      </c>
      <c r="CV128" s="155">
        <f>ROUND(($D$128/MiY*(SUM($J$128:CU128)&lt;=1)+IF(SUM($J$128:CU128)+($D$128/MiY)&gt;1,1-(SUM($J$128:CU128)+($D$128/MiY)),0)),5)*(CV$7&gt;=$E$128)</f>
        <v>0</v>
      </c>
      <c r="CW128" s="155">
        <f>ROUND(($D$128/MiY*(SUM($J$128:CV128)&lt;=1)+IF(SUM($J$128:CV128)+($D$128/MiY)&gt;1,1-(SUM($J$128:CV128)+($D$128/MiY)),0)),5)*(CW$7&gt;=$E$128)</f>
        <v>0</v>
      </c>
      <c r="CX128" s="155">
        <f>ROUND(($D$128/MiY*(SUM($J$128:CW128)&lt;=1)+IF(SUM($J$128:CW128)+($D$128/MiY)&gt;1,1-(SUM($J$128:CW128)+($D$128/MiY)),0)),5)*(CX$7&gt;=$E$128)</f>
        <v>0</v>
      </c>
      <c r="CY128" s="155">
        <f>ROUND(($D$128/MiY*(SUM($J$128:CX128)&lt;=1)+IF(SUM($J$128:CX128)+($D$128/MiY)&gt;1,1-(SUM($J$128:CX128)+($D$128/MiY)),0)),5)*(CY$7&gt;=$E$128)</f>
        <v>0</v>
      </c>
      <c r="CZ128" s="155">
        <f>ROUND(($D$128/MiY*(SUM($J$128:CY128)&lt;=1)+IF(SUM($J$128:CY128)+($D$128/MiY)&gt;1,1-(SUM($J$128:CY128)+($D$128/MiY)),0)),5)*(CZ$7&gt;=$E$128)</f>
        <v>0</v>
      </c>
      <c r="DA128" s="155">
        <f>ROUND(($D$128/MiY*(SUM($J$128:CZ128)&lt;=1)+IF(SUM($J$128:CZ128)+($D$128/MiY)&gt;1,1-(SUM($J$128:CZ128)+($D$128/MiY)),0)),5)*(DA$7&gt;=$E$128)</f>
        <v>0</v>
      </c>
      <c r="DB128" s="155">
        <f>ROUND(($D$128/MiY*(SUM($J$128:DA128)&lt;=1)+IF(SUM($J$128:DA128)+($D$128/MiY)&gt;1,1-(SUM($J$128:DA128)+($D$128/MiY)),0)),5)*(DB$7&gt;=$E$128)</f>
        <v>0</v>
      </c>
      <c r="DC128" s="155">
        <f>ROUND(($D$128/MiY*(SUM($J$128:DB128)&lt;=1)+IF(SUM($J$128:DB128)+($D$128/MiY)&gt;1,1-(SUM($J$128:DB128)+($D$128/MiY)),0)),5)*(DC$7&gt;=$E$128)</f>
        <v>0</v>
      </c>
      <c r="DD128" s="155">
        <f>ROUND(($D$128/MiY*(SUM($J$128:DC128)&lt;=1)+IF(SUM($J$128:DC128)+($D$128/MiY)&gt;1,1-(SUM($J$128:DC128)+($D$128/MiY)),0)),5)*(DD$7&gt;=$E$128)</f>
        <v>0</v>
      </c>
      <c r="DE128" s="155">
        <f>ROUND(($D$128/MiY*(SUM($J$128:DD128)&lt;=1)+IF(SUM($J$128:DD128)+($D$128/MiY)&gt;1,1-(SUM($J$128:DD128)+($D$128/MiY)),0)),5)*(DE$7&gt;=$E$128)</f>
        <v>0</v>
      </c>
      <c r="DF128" s="155">
        <f>ROUND(($D$128/MiY*(SUM($J$128:DE128)&lt;=1)+IF(SUM($J$128:DE128)+($D$128/MiY)&gt;1,1-(SUM($J$128:DE128)+($D$128/MiY)),0)),5)*(DF$7&gt;=$E$128)</f>
        <v>0</v>
      </c>
      <c r="DG128" s="155">
        <f>ROUND(($D$128/MiY*(SUM($J$128:DF128)&lt;=1)+IF(SUM($J$128:DF128)+($D$128/MiY)&gt;1,1-(SUM($J$128:DF128)+($D$128/MiY)),0)),5)*(DG$7&gt;=$E$128)</f>
        <v>0</v>
      </c>
      <c r="DH128" s="155">
        <f>ROUND(($D$128/MiY*(SUM($J$128:DG128)&lt;=1)+IF(SUM($J$128:DG128)+($D$128/MiY)&gt;1,1-(SUM($J$128:DG128)+($D$128/MiY)),0)),5)*(DH$7&gt;=$E$128)</f>
        <v>0</v>
      </c>
      <c r="DI128" s="155">
        <f>ROUND(($D$128/MiY*(SUM($J$128:DH128)&lt;=1)+IF(SUM($J$128:DH128)+($D$128/MiY)&gt;1,1-(SUM($J$128:DH128)+($D$128/MiY)),0)),5)*(DI$7&gt;=$E$128)</f>
        <v>0</v>
      </c>
      <c r="DJ128" s="155">
        <f>ROUND(($D$128/MiY*(SUM($J$128:DI128)&lt;=1)+IF(SUM($J$128:DI128)+($D$128/MiY)&gt;1,1-(SUM($J$128:DI128)+($D$128/MiY)),0)),5)*(DJ$7&gt;=$E$128)</f>
        <v>0</v>
      </c>
      <c r="DK128" s="155">
        <f>ROUND(($D$128/MiY*(SUM($J$128:DJ128)&lt;=1)+IF(SUM($J$128:DJ128)+($D$128/MiY)&gt;1,1-(SUM($J$128:DJ128)+($D$128/MiY)),0)),5)*(DK$7&gt;=$E$128)</f>
        <v>0</v>
      </c>
      <c r="DL128" s="155">
        <f>ROUND(($D$128/MiY*(SUM($J$128:DK128)&lt;=1)+IF(SUM($J$128:DK128)+($D$128/MiY)&gt;1,1-(SUM($J$128:DK128)+($D$128/MiY)),0)),5)*(DL$7&gt;=$E$128)</f>
        <v>0</v>
      </c>
      <c r="DM128" s="155">
        <f>ROUND(($D$128/MiY*(SUM($J$128:DL128)&lt;=1)+IF(SUM($J$128:DL128)+($D$128/MiY)&gt;1,1-(SUM($J$128:DL128)+($D$128/MiY)),0)),5)*(DM$7&gt;=$E$128)</f>
        <v>0</v>
      </c>
      <c r="DN128" s="155">
        <f>ROUND(($D$128/MiY*(SUM($J$128:DM128)&lt;=1)+IF(SUM($J$128:DM128)+($D$128/MiY)&gt;1,1-(SUM($J$128:DM128)+($D$128/MiY)),0)),5)*(DN$7&gt;=$E$128)</f>
        <v>0</v>
      </c>
      <c r="DO128" s="155">
        <f>ROUND(($D$128/MiY*(SUM($J$128:DN128)&lt;=1)+IF(SUM($J$128:DN128)+($D$128/MiY)&gt;1,1-(SUM($J$128:DN128)+($D$128/MiY)),0)),5)*(DO$7&gt;=$E$128)</f>
        <v>0</v>
      </c>
      <c r="DP128" s="155">
        <f>ROUND(($D$128/MiY*(SUM($J$128:DO128)&lt;=1)+IF(SUM($J$128:DO128)+($D$128/MiY)&gt;1,1-(SUM($J$128:DO128)+($D$128/MiY)),0)),5)*(DP$7&gt;=$E$128)</f>
        <v>0</v>
      </c>
      <c r="DQ128" s="155">
        <f>ROUND(($D$128/MiY*(SUM($J$128:DP128)&lt;=1)+IF(SUM($J$128:DP128)+($D$128/MiY)&gt;1,1-(SUM($J$128:DP128)+($D$128/MiY)),0)),5)*(DQ$7&gt;=$E$128)</f>
        <v>0</v>
      </c>
      <c r="DR128" s="155">
        <f>ROUND(($D$128/MiY*(SUM($J$128:DQ128)&lt;=1)+IF(SUM($J$128:DQ128)+($D$128/MiY)&gt;1,1-(SUM($J$128:DQ128)+($D$128/MiY)),0)),5)*(DR$7&gt;=$E$128)</f>
        <v>0</v>
      </c>
      <c r="DS128" s="155">
        <f>ROUND(($D$128/MiY*(SUM($J$128:DR128)&lt;=1)+IF(SUM($J$128:DR128)+($D$128/MiY)&gt;1,1-(SUM($J$128:DR128)+($D$128/MiY)),0)),5)*(DS$7&gt;=$E$128)</f>
        <v>0</v>
      </c>
      <c r="DT128" s="155">
        <f>ROUND(($D$128/MiY*(SUM($J$128:DS128)&lt;=1)+IF(SUM($J$128:DS128)+($D$128/MiY)&gt;1,1-(SUM($J$128:DS128)+($D$128/MiY)),0)),5)*(DT$7&gt;=$E$128)</f>
        <v>0</v>
      </c>
      <c r="DU128" s="155">
        <f>ROUND(($D$128/MiY*(SUM($J$128:DT128)&lt;=1)+IF(SUM($J$128:DT128)+($D$128/MiY)&gt;1,1-(SUM($J$128:DT128)+($D$128/MiY)),0)),5)*(DU$7&gt;=$E$128)</f>
        <v>0</v>
      </c>
      <c r="DV128" s="155">
        <f>ROUND(($D$128/MiY*(SUM($J$128:DU128)&lt;=1)+IF(SUM($J$128:DU128)+($D$128/MiY)&gt;1,1-(SUM($J$128:DU128)+($D$128/MiY)),0)),5)*(DV$7&gt;=$E$128)</f>
        <v>0</v>
      </c>
      <c r="DW128" s="155">
        <f>ROUND(($D$128/MiY*(SUM($J$128:DV128)&lt;=1)+IF(SUM($J$128:DV128)+($D$128/MiY)&gt;1,1-(SUM($J$128:DV128)+($D$128/MiY)),0)),5)*(DW$7&gt;=$E$128)</f>
        <v>0</v>
      </c>
      <c r="DX128" s="155">
        <f>ROUND(($D$128/MiY*(SUM($J$128:DW128)&lt;=1)+IF(SUM($J$128:DW128)+($D$128/MiY)&gt;1,1-(SUM($J$128:DW128)+($D$128/MiY)),0)),5)*(DX$7&gt;=$E$128)</f>
        <v>0</v>
      </c>
      <c r="DY128" s="155">
        <f>ROUND(($D$128/MiY*(SUM($J$128:DX128)&lt;=1)+IF(SUM($J$128:DX128)+($D$128/MiY)&gt;1,1-(SUM($J$128:DX128)+($D$128/MiY)),0)),5)*(DY$7&gt;=$E$128)</f>
        <v>0</v>
      </c>
      <c r="DZ128" s="155">
        <f>ROUND(($D$128/MiY*(SUM($J$128:DY128)&lt;=1)+IF(SUM($J$128:DY128)+($D$128/MiY)&gt;1,1-(SUM($J$128:DY128)+($D$128/MiY)),0)),5)*(DZ$7&gt;=$E$128)</f>
        <v>0</v>
      </c>
      <c r="EA128" s="155">
        <f>ROUND(($D$128/MiY*(SUM($J$128:DZ128)&lt;=1)+IF(SUM($J$128:DZ128)+($D$128/MiY)&gt;1,1-(SUM($J$128:DZ128)+($D$128/MiY)),0)),5)*(EA$7&gt;=$E$128)</f>
        <v>0</v>
      </c>
      <c r="EB128" s="155">
        <f>ROUND(($D$128/MiY*(SUM($J$128:EA128)&lt;=1)+IF(SUM($J$128:EA128)+($D$128/MiY)&gt;1,1-(SUM($J$128:EA128)+($D$128/MiY)),0)),5)*(EB$7&gt;=$E$128)</f>
        <v>0</v>
      </c>
    </row>
    <row r="129" spans="2:132" outlineLevel="1" x14ac:dyDescent="0.25">
      <c r="C129" s="318" t="s">
        <v>605</v>
      </c>
      <c r="D129" s="16">
        <f>Costs!$L$25*Costs!$L$31</f>
        <v>30000</v>
      </c>
      <c r="G129" s="52" t="s">
        <v>603</v>
      </c>
      <c r="H129" s="46">
        <f t="shared" ref="H129" si="1646">SUM(J129:EB129)</f>
        <v>299.99999999999994</v>
      </c>
      <c r="J129" s="82">
        <f t="shared" ref="J129" si="1647">($D129-SUM($J$100:$EB$100))*J128</f>
        <v>0</v>
      </c>
      <c r="K129" s="82">
        <f>($D129-SUM($J$100:$EB$100))*K128</f>
        <v>0</v>
      </c>
      <c r="L129" s="82">
        <f t="shared" ref="L129:BW129" si="1648">($D129-SUM($J$100:$EB$100))*L128</f>
        <v>0</v>
      </c>
      <c r="M129" s="82">
        <f t="shared" si="1648"/>
        <v>0</v>
      </c>
      <c r="N129" s="82">
        <f t="shared" si="1648"/>
        <v>0</v>
      </c>
      <c r="O129" s="82">
        <f t="shared" si="1648"/>
        <v>0</v>
      </c>
      <c r="P129" s="82">
        <f t="shared" si="1648"/>
        <v>0</v>
      </c>
      <c r="Q129" s="82">
        <f t="shared" si="1648"/>
        <v>0</v>
      </c>
      <c r="R129" s="82">
        <f t="shared" si="1648"/>
        <v>0</v>
      </c>
      <c r="S129" s="82">
        <f t="shared" si="1648"/>
        <v>0</v>
      </c>
      <c r="T129" s="82">
        <f t="shared" si="1648"/>
        <v>0</v>
      </c>
      <c r="U129" s="82">
        <f t="shared" si="1648"/>
        <v>0</v>
      </c>
      <c r="V129" s="82">
        <f t="shared" si="1648"/>
        <v>0</v>
      </c>
      <c r="W129" s="82">
        <f t="shared" si="1648"/>
        <v>0</v>
      </c>
      <c r="X129" s="82">
        <f t="shared" si="1648"/>
        <v>0</v>
      </c>
      <c r="Y129" s="82">
        <f t="shared" si="1648"/>
        <v>0</v>
      </c>
      <c r="Z129" s="82">
        <f t="shared" si="1648"/>
        <v>0</v>
      </c>
      <c r="AA129" s="82">
        <f t="shared" si="1648"/>
        <v>0</v>
      </c>
      <c r="AB129" s="82">
        <f t="shared" si="1648"/>
        <v>0</v>
      </c>
      <c r="AC129" s="82">
        <f t="shared" si="1648"/>
        <v>0</v>
      </c>
      <c r="AD129" s="82">
        <f t="shared" si="1648"/>
        <v>0</v>
      </c>
      <c r="AE129" s="82">
        <f t="shared" si="1648"/>
        <v>0</v>
      </c>
      <c r="AF129" s="82">
        <f t="shared" si="1648"/>
        <v>0</v>
      </c>
      <c r="AG129" s="82">
        <f t="shared" si="1648"/>
        <v>0</v>
      </c>
      <c r="AH129" s="82">
        <f t="shared" si="1648"/>
        <v>15.999000000000001</v>
      </c>
      <c r="AI129" s="82">
        <f t="shared" si="1648"/>
        <v>15.999000000000001</v>
      </c>
      <c r="AJ129" s="82">
        <f t="shared" si="1648"/>
        <v>15.999000000000001</v>
      </c>
      <c r="AK129" s="82">
        <f t="shared" si="1648"/>
        <v>15.999000000000001</v>
      </c>
      <c r="AL129" s="82">
        <f t="shared" si="1648"/>
        <v>15.999000000000001</v>
      </c>
      <c r="AM129" s="82">
        <f t="shared" si="1648"/>
        <v>15.999000000000001</v>
      </c>
      <c r="AN129" s="82">
        <f t="shared" si="1648"/>
        <v>15.999000000000001</v>
      </c>
      <c r="AO129" s="82">
        <f t="shared" si="1648"/>
        <v>15.999000000000001</v>
      </c>
      <c r="AP129" s="82">
        <f t="shared" si="1648"/>
        <v>15.999000000000001</v>
      </c>
      <c r="AQ129" s="82">
        <f t="shared" si="1648"/>
        <v>15.999000000000001</v>
      </c>
      <c r="AR129" s="82">
        <f t="shared" si="1648"/>
        <v>15.999000000000001</v>
      </c>
      <c r="AS129" s="82">
        <f t="shared" si="1648"/>
        <v>15.999000000000001</v>
      </c>
      <c r="AT129" s="82">
        <f t="shared" si="1648"/>
        <v>15.999000000000001</v>
      </c>
      <c r="AU129" s="82">
        <f t="shared" si="1648"/>
        <v>15.999000000000001</v>
      </c>
      <c r="AV129" s="82">
        <f t="shared" si="1648"/>
        <v>15.999000000000001</v>
      </c>
      <c r="AW129" s="82">
        <f t="shared" si="1648"/>
        <v>15.999000000000001</v>
      </c>
      <c r="AX129" s="82">
        <f t="shared" si="1648"/>
        <v>15.999000000000001</v>
      </c>
      <c r="AY129" s="82">
        <f t="shared" si="1648"/>
        <v>15.999000000000001</v>
      </c>
      <c r="AZ129" s="82">
        <f t="shared" si="1648"/>
        <v>12.017999999999999</v>
      </c>
      <c r="BA129" s="82">
        <f t="shared" si="1648"/>
        <v>0</v>
      </c>
      <c r="BB129" s="82">
        <f t="shared" si="1648"/>
        <v>0</v>
      </c>
      <c r="BC129" s="82">
        <f t="shared" si="1648"/>
        <v>0</v>
      </c>
      <c r="BD129" s="82">
        <f t="shared" si="1648"/>
        <v>0</v>
      </c>
      <c r="BE129" s="82">
        <f t="shared" si="1648"/>
        <v>0</v>
      </c>
      <c r="BF129" s="82">
        <f t="shared" si="1648"/>
        <v>0</v>
      </c>
      <c r="BG129" s="82">
        <f t="shared" si="1648"/>
        <v>0</v>
      </c>
      <c r="BH129" s="82">
        <f t="shared" si="1648"/>
        <v>0</v>
      </c>
      <c r="BI129" s="82">
        <f t="shared" si="1648"/>
        <v>0</v>
      </c>
      <c r="BJ129" s="82">
        <f t="shared" si="1648"/>
        <v>0</v>
      </c>
      <c r="BK129" s="82">
        <f t="shared" si="1648"/>
        <v>0</v>
      </c>
      <c r="BL129" s="82">
        <f t="shared" si="1648"/>
        <v>0</v>
      </c>
      <c r="BM129" s="82">
        <f t="shared" si="1648"/>
        <v>0</v>
      </c>
      <c r="BN129" s="82">
        <f t="shared" si="1648"/>
        <v>0</v>
      </c>
      <c r="BO129" s="82">
        <f t="shared" si="1648"/>
        <v>0</v>
      </c>
      <c r="BP129" s="82">
        <f t="shared" si="1648"/>
        <v>0</v>
      </c>
      <c r="BQ129" s="82">
        <f t="shared" si="1648"/>
        <v>0</v>
      </c>
      <c r="BR129" s="82">
        <f t="shared" si="1648"/>
        <v>0</v>
      </c>
      <c r="BS129" s="82">
        <f t="shared" si="1648"/>
        <v>0</v>
      </c>
      <c r="BT129" s="82">
        <f t="shared" si="1648"/>
        <v>0</v>
      </c>
      <c r="BU129" s="82">
        <f t="shared" si="1648"/>
        <v>0</v>
      </c>
      <c r="BV129" s="82">
        <f t="shared" si="1648"/>
        <v>0</v>
      </c>
      <c r="BW129" s="82">
        <f t="shared" si="1648"/>
        <v>0</v>
      </c>
      <c r="BX129" s="82">
        <f t="shared" ref="BX129:EB129" si="1649">($D129-SUM($J$100:$EB$100))*BX128</f>
        <v>0</v>
      </c>
      <c r="BY129" s="82">
        <f t="shared" si="1649"/>
        <v>0</v>
      </c>
      <c r="BZ129" s="82">
        <f t="shared" si="1649"/>
        <v>0</v>
      </c>
      <c r="CA129" s="82">
        <f t="shared" si="1649"/>
        <v>0</v>
      </c>
      <c r="CB129" s="82">
        <f t="shared" si="1649"/>
        <v>0</v>
      </c>
      <c r="CC129" s="82">
        <f t="shared" si="1649"/>
        <v>0</v>
      </c>
      <c r="CD129" s="82">
        <f t="shared" si="1649"/>
        <v>0</v>
      </c>
      <c r="CE129" s="82">
        <f t="shared" si="1649"/>
        <v>0</v>
      </c>
      <c r="CF129" s="82">
        <f t="shared" si="1649"/>
        <v>0</v>
      </c>
      <c r="CG129" s="82">
        <f t="shared" si="1649"/>
        <v>0</v>
      </c>
      <c r="CH129" s="82">
        <f t="shared" si="1649"/>
        <v>0</v>
      </c>
      <c r="CI129" s="82">
        <f t="shared" si="1649"/>
        <v>0</v>
      </c>
      <c r="CJ129" s="82">
        <f t="shared" si="1649"/>
        <v>0</v>
      </c>
      <c r="CK129" s="82">
        <f t="shared" si="1649"/>
        <v>0</v>
      </c>
      <c r="CL129" s="82">
        <f t="shared" si="1649"/>
        <v>0</v>
      </c>
      <c r="CM129" s="82">
        <f t="shared" si="1649"/>
        <v>0</v>
      </c>
      <c r="CN129" s="82">
        <f t="shared" si="1649"/>
        <v>0</v>
      </c>
      <c r="CO129" s="82">
        <f t="shared" si="1649"/>
        <v>0</v>
      </c>
      <c r="CP129" s="82">
        <f t="shared" si="1649"/>
        <v>0</v>
      </c>
      <c r="CQ129" s="82">
        <f t="shared" si="1649"/>
        <v>0</v>
      </c>
      <c r="CR129" s="82">
        <f t="shared" si="1649"/>
        <v>0</v>
      </c>
      <c r="CS129" s="82">
        <f t="shared" si="1649"/>
        <v>0</v>
      </c>
      <c r="CT129" s="82">
        <f t="shared" si="1649"/>
        <v>0</v>
      </c>
      <c r="CU129" s="82">
        <f t="shared" si="1649"/>
        <v>0</v>
      </c>
      <c r="CV129" s="82">
        <f t="shared" si="1649"/>
        <v>0</v>
      </c>
      <c r="CW129" s="82">
        <f t="shared" si="1649"/>
        <v>0</v>
      </c>
      <c r="CX129" s="82">
        <f t="shared" si="1649"/>
        <v>0</v>
      </c>
      <c r="CY129" s="82">
        <f t="shared" si="1649"/>
        <v>0</v>
      </c>
      <c r="CZ129" s="82">
        <f t="shared" si="1649"/>
        <v>0</v>
      </c>
      <c r="DA129" s="82">
        <f t="shared" si="1649"/>
        <v>0</v>
      </c>
      <c r="DB129" s="82">
        <f t="shared" si="1649"/>
        <v>0</v>
      </c>
      <c r="DC129" s="82">
        <f t="shared" si="1649"/>
        <v>0</v>
      </c>
      <c r="DD129" s="82">
        <f t="shared" si="1649"/>
        <v>0</v>
      </c>
      <c r="DE129" s="82">
        <f t="shared" si="1649"/>
        <v>0</v>
      </c>
      <c r="DF129" s="82">
        <f t="shared" si="1649"/>
        <v>0</v>
      </c>
      <c r="DG129" s="82">
        <f t="shared" si="1649"/>
        <v>0</v>
      </c>
      <c r="DH129" s="82">
        <f t="shared" si="1649"/>
        <v>0</v>
      </c>
      <c r="DI129" s="82">
        <f t="shared" si="1649"/>
        <v>0</v>
      </c>
      <c r="DJ129" s="82">
        <f t="shared" si="1649"/>
        <v>0</v>
      </c>
      <c r="DK129" s="82">
        <f t="shared" si="1649"/>
        <v>0</v>
      </c>
      <c r="DL129" s="82">
        <f t="shared" si="1649"/>
        <v>0</v>
      </c>
      <c r="DM129" s="82">
        <f t="shared" si="1649"/>
        <v>0</v>
      </c>
      <c r="DN129" s="82">
        <f t="shared" si="1649"/>
        <v>0</v>
      </c>
      <c r="DO129" s="82">
        <f t="shared" si="1649"/>
        <v>0</v>
      </c>
      <c r="DP129" s="82">
        <f t="shared" si="1649"/>
        <v>0</v>
      </c>
      <c r="DQ129" s="82">
        <f t="shared" si="1649"/>
        <v>0</v>
      </c>
      <c r="DR129" s="82">
        <f t="shared" si="1649"/>
        <v>0</v>
      </c>
      <c r="DS129" s="82">
        <f t="shared" si="1649"/>
        <v>0</v>
      </c>
      <c r="DT129" s="82">
        <f t="shared" si="1649"/>
        <v>0</v>
      </c>
      <c r="DU129" s="82">
        <f t="shared" si="1649"/>
        <v>0</v>
      </c>
      <c r="DV129" s="82">
        <f t="shared" si="1649"/>
        <v>0</v>
      </c>
      <c r="DW129" s="82">
        <f t="shared" si="1649"/>
        <v>0</v>
      </c>
      <c r="DX129" s="82">
        <f t="shared" si="1649"/>
        <v>0</v>
      </c>
      <c r="DY129" s="82">
        <f t="shared" si="1649"/>
        <v>0</v>
      </c>
      <c r="DZ129" s="82">
        <f t="shared" si="1649"/>
        <v>0</v>
      </c>
      <c r="EA129" s="82">
        <f t="shared" si="1649"/>
        <v>0</v>
      </c>
      <c r="EB129" s="82">
        <f t="shared" si="1649"/>
        <v>0</v>
      </c>
    </row>
    <row r="130" spans="2:132" outlineLevel="1" x14ac:dyDescent="0.25">
      <c r="C130" s="318" t="s">
        <v>594</v>
      </c>
      <c r="D130" s="31">
        <f>Costs!$L$39</f>
        <v>1.9</v>
      </c>
      <c r="G130" s="52" t="s">
        <v>220</v>
      </c>
      <c r="H130" s="29"/>
      <c r="J130" s="312">
        <f>$D130</f>
        <v>1.9</v>
      </c>
      <c r="K130" s="312">
        <f t="shared" ref="K130:BV130" si="1650">$D130</f>
        <v>1.9</v>
      </c>
      <c r="L130" s="312">
        <f t="shared" si="1650"/>
        <v>1.9</v>
      </c>
      <c r="M130" s="312">
        <f t="shared" si="1650"/>
        <v>1.9</v>
      </c>
      <c r="N130" s="312">
        <f t="shared" si="1650"/>
        <v>1.9</v>
      </c>
      <c r="O130" s="312">
        <f t="shared" si="1650"/>
        <v>1.9</v>
      </c>
      <c r="P130" s="312">
        <f t="shared" si="1650"/>
        <v>1.9</v>
      </c>
      <c r="Q130" s="312">
        <f t="shared" si="1650"/>
        <v>1.9</v>
      </c>
      <c r="R130" s="312">
        <f t="shared" si="1650"/>
        <v>1.9</v>
      </c>
      <c r="S130" s="312">
        <f t="shared" si="1650"/>
        <v>1.9</v>
      </c>
      <c r="T130" s="312">
        <f t="shared" si="1650"/>
        <v>1.9</v>
      </c>
      <c r="U130" s="312">
        <f t="shared" si="1650"/>
        <v>1.9</v>
      </c>
      <c r="V130" s="312">
        <f t="shared" si="1650"/>
        <v>1.9</v>
      </c>
      <c r="W130" s="312">
        <f t="shared" si="1650"/>
        <v>1.9</v>
      </c>
      <c r="X130" s="312">
        <f t="shared" si="1650"/>
        <v>1.9</v>
      </c>
      <c r="Y130" s="312">
        <f t="shared" si="1650"/>
        <v>1.9</v>
      </c>
      <c r="Z130" s="312">
        <f t="shared" si="1650"/>
        <v>1.9</v>
      </c>
      <c r="AA130" s="312">
        <f t="shared" si="1650"/>
        <v>1.9</v>
      </c>
      <c r="AB130" s="312">
        <f t="shared" si="1650"/>
        <v>1.9</v>
      </c>
      <c r="AC130" s="312">
        <f t="shared" si="1650"/>
        <v>1.9</v>
      </c>
      <c r="AD130" s="312">
        <f t="shared" si="1650"/>
        <v>1.9</v>
      </c>
      <c r="AE130" s="312">
        <f t="shared" si="1650"/>
        <v>1.9</v>
      </c>
      <c r="AF130" s="312">
        <f t="shared" si="1650"/>
        <v>1.9</v>
      </c>
      <c r="AG130" s="312">
        <f t="shared" si="1650"/>
        <v>1.9</v>
      </c>
      <c r="AH130" s="312">
        <f t="shared" si="1650"/>
        <v>1.9</v>
      </c>
      <c r="AI130" s="312">
        <f t="shared" si="1650"/>
        <v>1.9</v>
      </c>
      <c r="AJ130" s="312">
        <f t="shared" si="1650"/>
        <v>1.9</v>
      </c>
      <c r="AK130" s="312">
        <f t="shared" si="1650"/>
        <v>1.9</v>
      </c>
      <c r="AL130" s="312">
        <f t="shared" si="1650"/>
        <v>1.9</v>
      </c>
      <c r="AM130" s="312">
        <f t="shared" si="1650"/>
        <v>1.9</v>
      </c>
      <c r="AN130" s="312">
        <f t="shared" si="1650"/>
        <v>1.9</v>
      </c>
      <c r="AO130" s="312">
        <f t="shared" si="1650"/>
        <v>1.9</v>
      </c>
      <c r="AP130" s="312">
        <f t="shared" si="1650"/>
        <v>1.9</v>
      </c>
      <c r="AQ130" s="312">
        <f t="shared" si="1650"/>
        <v>1.9</v>
      </c>
      <c r="AR130" s="312">
        <f t="shared" si="1650"/>
        <v>1.9</v>
      </c>
      <c r="AS130" s="312">
        <f t="shared" si="1650"/>
        <v>1.9</v>
      </c>
      <c r="AT130" s="312">
        <f t="shared" si="1650"/>
        <v>1.9</v>
      </c>
      <c r="AU130" s="312">
        <f t="shared" si="1650"/>
        <v>1.9</v>
      </c>
      <c r="AV130" s="312">
        <f t="shared" si="1650"/>
        <v>1.9</v>
      </c>
      <c r="AW130" s="312">
        <f t="shared" si="1650"/>
        <v>1.9</v>
      </c>
      <c r="AX130" s="312">
        <f t="shared" si="1650"/>
        <v>1.9</v>
      </c>
      <c r="AY130" s="312">
        <f t="shared" si="1650"/>
        <v>1.9</v>
      </c>
      <c r="AZ130" s="312">
        <f t="shared" si="1650"/>
        <v>1.9</v>
      </c>
      <c r="BA130" s="312">
        <f t="shared" si="1650"/>
        <v>1.9</v>
      </c>
      <c r="BB130" s="312">
        <f t="shared" si="1650"/>
        <v>1.9</v>
      </c>
      <c r="BC130" s="312">
        <f t="shared" si="1650"/>
        <v>1.9</v>
      </c>
      <c r="BD130" s="312">
        <f t="shared" si="1650"/>
        <v>1.9</v>
      </c>
      <c r="BE130" s="312">
        <f t="shared" si="1650"/>
        <v>1.9</v>
      </c>
      <c r="BF130" s="312">
        <f t="shared" si="1650"/>
        <v>1.9</v>
      </c>
      <c r="BG130" s="312">
        <f t="shared" si="1650"/>
        <v>1.9</v>
      </c>
      <c r="BH130" s="312">
        <f t="shared" si="1650"/>
        <v>1.9</v>
      </c>
      <c r="BI130" s="312">
        <f t="shared" si="1650"/>
        <v>1.9</v>
      </c>
      <c r="BJ130" s="312">
        <f t="shared" si="1650"/>
        <v>1.9</v>
      </c>
      <c r="BK130" s="312">
        <f t="shared" si="1650"/>
        <v>1.9</v>
      </c>
      <c r="BL130" s="312">
        <f t="shared" si="1650"/>
        <v>1.9</v>
      </c>
      <c r="BM130" s="312">
        <f t="shared" si="1650"/>
        <v>1.9</v>
      </c>
      <c r="BN130" s="312">
        <f t="shared" si="1650"/>
        <v>1.9</v>
      </c>
      <c r="BO130" s="312">
        <f t="shared" si="1650"/>
        <v>1.9</v>
      </c>
      <c r="BP130" s="312">
        <f t="shared" si="1650"/>
        <v>1.9</v>
      </c>
      <c r="BQ130" s="312">
        <f t="shared" si="1650"/>
        <v>1.9</v>
      </c>
      <c r="BR130" s="312">
        <f t="shared" si="1650"/>
        <v>1.9</v>
      </c>
      <c r="BS130" s="312">
        <f t="shared" si="1650"/>
        <v>1.9</v>
      </c>
      <c r="BT130" s="312">
        <f t="shared" si="1650"/>
        <v>1.9</v>
      </c>
      <c r="BU130" s="312">
        <f t="shared" si="1650"/>
        <v>1.9</v>
      </c>
      <c r="BV130" s="312">
        <f t="shared" si="1650"/>
        <v>1.9</v>
      </c>
      <c r="BW130" s="312">
        <f t="shared" ref="BW130:EB130" si="1651">$D130</f>
        <v>1.9</v>
      </c>
      <c r="BX130" s="312">
        <f t="shared" si="1651"/>
        <v>1.9</v>
      </c>
      <c r="BY130" s="312">
        <f t="shared" si="1651"/>
        <v>1.9</v>
      </c>
      <c r="BZ130" s="312">
        <f t="shared" si="1651"/>
        <v>1.9</v>
      </c>
      <c r="CA130" s="312">
        <f t="shared" si="1651"/>
        <v>1.9</v>
      </c>
      <c r="CB130" s="312">
        <f t="shared" si="1651"/>
        <v>1.9</v>
      </c>
      <c r="CC130" s="312">
        <f t="shared" si="1651"/>
        <v>1.9</v>
      </c>
      <c r="CD130" s="312">
        <f t="shared" si="1651"/>
        <v>1.9</v>
      </c>
      <c r="CE130" s="312">
        <f t="shared" si="1651"/>
        <v>1.9</v>
      </c>
      <c r="CF130" s="312">
        <f t="shared" si="1651"/>
        <v>1.9</v>
      </c>
      <c r="CG130" s="312">
        <f t="shared" si="1651"/>
        <v>1.9</v>
      </c>
      <c r="CH130" s="312">
        <f t="shared" si="1651"/>
        <v>1.9</v>
      </c>
      <c r="CI130" s="312">
        <f t="shared" si="1651"/>
        <v>1.9</v>
      </c>
      <c r="CJ130" s="312">
        <f t="shared" si="1651"/>
        <v>1.9</v>
      </c>
      <c r="CK130" s="312">
        <f t="shared" si="1651"/>
        <v>1.9</v>
      </c>
      <c r="CL130" s="312">
        <f t="shared" si="1651"/>
        <v>1.9</v>
      </c>
      <c r="CM130" s="312">
        <f t="shared" si="1651"/>
        <v>1.9</v>
      </c>
      <c r="CN130" s="312">
        <f t="shared" si="1651"/>
        <v>1.9</v>
      </c>
      <c r="CO130" s="312">
        <f t="shared" si="1651"/>
        <v>1.9</v>
      </c>
      <c r="CP130" s="312">
        <f t="shared" si="1651"/>
        <v>1.9</v>
      </c>
      <c r="CQ130" s="312">
        <f t="shared" si="1651"/>
        <v>1.9</v>
      </c>
      <c r="CR130" s="312">
        <f t="shared" si="1651"/>
        <v>1.9</v>
      </c>
      <c r="CS130" s="312">
        <f t="shared" si="1651"/>
        <v>1.9</v>
      </c>
      <c r="CT130" s="312">
        <f t="shared" si="1651"/>
        <v>1.9</v>
      </c>
      <c r="CU130" s="312">
        <f t="shared" si="1651"/>
        <v>1.9</v>
      </c>
      <c r="CV130" s="312">
        <f t="shared" si="1651"/>
        <v>1.9</v>
      </c>
      <c r="CW130" s="312">
        <f t="shared" si="1651"/>
        <v>1.9</v>
      </c>
      <c r="CX130" s="312">
        <f t="shared" si="1651"/>
        <v>1.9</v>
      </c>
      <c r="CY130" s="312">
        <f t="shared" si="1651"/>
        <v>1.9</v>
      </c>
      <c r="CZ130" s="312">
        <f t="shared" si="1651"/>
        <v>1.9</v>
      </c>
      <c r="DA130" s="312">
        <f t="shared" si="1651"/>
        <v>1.9</v>
      </c>
      <c r="DB130" s="312">
        <f t="shared" si="1651"/>
        <v>1.9</v>
      </c>
      <c r="DC130" s="312">
        <f t="shared" si="1651"/>
        <v>1.9</v>
      </c>
      <c r="DD130" s="312">
        <f t="shared" si="1651"/>
        <v>1.9</v>
      </c>
      <c r="DE130" s="312">
        <f t="shared" si="1651"/>
        <v>1.9</v>
      </c>
      <c r="DF130" s="312">
        <f t="shared" si="1651"/>
        <v>1.9</v>
      </c>
      <c r="DG130" s="312">
        <f t="shared" si="1651"/>
        <v>1.9</v>
      </c>
      <c r="DH130" s="312">
        <f t="shared" si="1651"/>
        <v>1.9</v>
      </c>
      <c r="DI130" s="312">
        <f t="shared" si="1651"/>
        <v>1.9</v>
      </c>
      <c r="DJ130" s="312">
        <f t="shared" si="1651"/>
        <v>1.9</v>
      </c>
      <c r="DK130" s="312">
        <f t="shared" si="1651"/>
        <v>1.9</v>
      </c>
      <c r="DL130" s="312">
        <f t="shared" si="1651"/>
        <v>1.9</v>
      </c>
      <c r="DM130" s="312">
        <f t="shared" si="1651"/>
        <v>1.9</v>
      </c>
      <c r="DN130" s="312">
        <f t="shared" si="1651"/>
        <v>1.9</v>
      </c>
      <c r="DO130" s="312">
        <f t="shared" si="1651"/>
        <v>1.9</v>
      </c>
      <c r="DP130" s="312">
        <f t="shared" si="1651"/>
        <v>1.9</v>
      </c>
      <c r="DQ130" s="312">
        <f t="shared" si="1651"/>
        <v>1.9</v>
      </c>
      <c r="DR130" s="312">
        <f t="shared" si="1651"/>
        <v>1.9</v>
      </c>
      <c r="DS130" s="312">
        <f t="shared" si="1651"/>
        <v>1.9</v>
      </c>
      <c r="DT130" s="312">
        <f t="shared" si="1651"/>
        <v>1.9</v>
      </c>
      <c r="DU130" s="312">
        <f t="shared" si="1651"/>
        <v>1.9</v>
      </c>
      <c r="DV130" s="312">
        <f t="shared" si="1651"/>
        <v>1.9</v>
      </c>
      <c r="DW130" s="312">
        <f t="shared" si="1651"/>
        <v>1.9</v>
      </c>
      <c r="DX130" s="312">
        <f t="shared" si="1651"/>
        <v>1.9</v>
      </c>
      <c r="DY130" s="312">
        <f t="shared" si="1651"/>
        <v>1.9</v>
      </c>
      <c r="DZ130" s="312">
        <f t="shared" si="1651"/>
        <v>1.9</v>
      </c>
      <c r="EA130" s="312">
        <f t="shared" si="1651"/>
        <v>1.9</v>
      </c>
      <c r="EB130" s="312">
        <f t="shared" si="1651"/>
        <v>1.9</v>
      </c>
    </row>
    <row r="131" spans="2:132" outlineLevel="1" x14ac:dyDescent="0.25">
      <c r="C131" s="327" t="s">
        <v>601</v>
      </c>
      <c r="D131" s="38"/>
      <c r="E131" s="38"/>
      <c r="F131" s="38"/>
      <c r="G131" s="55" t="s">
        <v>220</v>
      </c>
      <c r="H131" s="316">
        <f t="shared" ref="H131" si="1652">SUM(J131:EB131)</f>
        <v>570</v>
      </c>
      <c r="I131" s="38"/>
      <c r="J131" s="314">
        <f>J129*J130</f>
        <v>0</v>
      </c>
      <c r="K131" s="314">
        <f t="shared" ref="K131" si="1653">K129*K130</f>
        <v>0</v>
      </c>
      <c r="L131" s="314">
        <f t="shared" ref="L131" si="1654">L129*L130</f>
        <v>0</v>
      </c>
      <c r="M131" s="314">
        <f t="shared" ref="M131" si="1655">M129*M130</f>
        <v>0</v>
      </c>
      <c r="N131" s="314">
        <f t="shared" ref="N131" si="1656">N129*N130</f>
        <v>0</v>
      </c>
      <c r="O131" s="314">
        <f t="shared" ref="O131" si="1657">O129*O130</f>
        <v>0</v>
      </c>
      <c r="P131" s="314">
        <f t="shared" ref="P131" si="1658">P129*P130</f>
        <v>0</v>
      </c>
      <c r="Q131" s="314">
        <f t="shared" ref="Q131" si="1659">Q129*Q130</f>
        <v>0</v>
      </c>
      <c r="R131" s="314">
        <f t="shared" ref="R131" si="1660">R129*R130</f>
        <v>0</v>
      </c>
      <c r="S131" s="314">
        <f t="shared" ref="S131" si="1661">S129*S130</f>
        <v>0</v>
      </c>
      <c r="T131" s="314">
        <f t="shared" ref="T131" si="1662">T129*T130</f>
        <v>0</v>
      </c>
      <c r="U131" s="314">
        <f t="shared" ref="U131" si="1663">U129*U130</f>
        <v>0</v>
      </c>
      <c r="V131" s="314">
        <f t="shared" ref="V131" si="1664">V129*V130</f>
        <v>0</v>
      </c>
      <c r="W131" s="314">
        <f t="shared" ref="W131" si="1665">W129*W130</f>
        <v>0</v>
      </c>
      <c r="X131" s="314">
        <f t="shared" ref="X131" si="1666">X129*X130</f>
        <v>0</v>
      </c>
      <c r="Y131" s="314">
        <f t="shared" ref="Y131" si="1667">Y129*Y130</f>
        <v>0</v>
      </c>
      <c r="Z131" s="314">
        <f t="shared" ref="Z131" si="1668">Z129*Z130</f>
        <v>0</v>
      </c>
      <c r="AA131" s="314">
        <f t="shared" ref="AA131" si="1669">AA129*AA130</f>
        <v>0</v>
      </c>
      <c r="AB131" s="314">
        <f t="shared" ref="AB131" si="1670">AB129*AB130</f>
        <v>0</v>
      </c>
      <c r="AC131" s="314">
        <f t="shared" ref="AC131" si="1671">AC129*AC130</f>
        <v>0</v>
      </c>
      <c r="AD131" s="314">
        <f t="shared" ref="AD131" si="1672">AD129*AD130</f>
        <v>0</v>
      </c>
      <c r="AE131" s="314">
        <f t="shared" ref="AE131" si="1673">AE129*AE130</f>
        <v>0</v>
      </c>
      <c r="AF131" s="314">
        <f t="shared" ref="AF131" si="1674">AF129*AF130</f>
        <v>0</v>
      </c>
      <c r="AG131" s="314">
        <f t="shared" ref="AG131" si="1675">AG129*AG130</f>
        <v>0</v>
      </c>
      <c r="AH131" s="314">
        <f t="shared" ref="AH131" si="1676">AH129*AH130</f>
        <v>30.398099999999999</v>
      </c>
      <c r="AI131" s="314">
        <f t="shared" ref="AI131" si="1677">AI129*AI130</f>
        <v>30.398099999999999</v>
      </c>
      <c r="AJ131" s="314">
        <f t="shared" ref="AJ131" si="1678">AJ129*AJ130</f>
        <v>30.398099999999999</v>
      </c>
      <c r="AK131" s="314">
        <f t="shared" ref="AK131" si="1679">AK129*AK130</f>
        <v>30.398099999999999</v>
      </c>
      <c r="AL131" s="314">
        <f t="shared" ref="AL131" si="1680">AL129*AL130</f>
        <v>30.398099999999999</v>
      </c>
      <c r="AM131" s="314">
        <f t="shared" ref="AM131" si="1681">AM129*AM130</f>
        <v>30.398099999999999</v>
      </c>
      <c r="AN131" s="314">
        <f t="shared" ref="AN131" si="1682">AN129*AN130</f>
        <v>30.398099999999999</v>
      </c>
      <c r="AO131" s="314">
        <f t="shared" ref="AO131" si="1683">AO129*AO130</f>
        <v>30.398099999999999</v>
      </c>
      <c r="AP131" s="314">
        <f t="shared" ref="AP131" si="1684">AP129*AP130</f>
        <v>30.398099999999999</v>
      </c>
      <c r="AQ131" s="314">
        <f t="shared" ref="AQ131" si="1685">AQ129*AQ130</f>
        <v>30.398099999999999</v>
      </c>
      <c r="AR131" s="314">
        <f t="shared" ref="AR131" si="1686">AR129*AR130</f>
        <v>30.398099999999999</v>
      </c>
      <c r="AS131" s="314">
        <f t="shared" ref="AS131" si="1687">AS129*AS130</f>
        <v>30.398099999999999</v>
      </c>
      <c r="AT131" s="314">
        <f t="shared" ref="AT131" si="1688">AT129*AT130</f>
        <v>30.398099999999999</v>
      </c>
      <c r="AU131" s="314">
        <f t="shared" ref="AU131" si="1689">AU129*AU130</f>
        <v>30.398099999999999</v>
      </c>
      <c r="AV131" s="314">
        <f t="shared" ref="AV131" si="1690">AV129*AV130</f>
        <v>30.398099999999999</v>
      </c>
      <c r="AW131" s="314">
        <f t="shared" ref="AW131" si="1691">AW129*AW130</f>
        <v>30.398099999999999</v>
      </c>
      <c r="AX131" s="314">
        <f t="shared" ref="AX131" si="1692">AX129*AX130</f>
        <v>30.398099999999999</v>
      </c>
      <c r="AY131" s="314">
        <f t="shared" ref="AY131" si="1693">AY129*AY130</f>
        <v>30.398099999999999</v>
      </c>
      <c r="AZ131" s="314">
        <f t="shared" ref="AZ131" si="1694">AZ129*AZ130</f>
        <v>22.834199999999996</v>
      </c>
      <c r="BA131" s="314">
        <f t="shared" ref="BA131" si="1695">BA129*BA130</f>
        <v>0</v>
      </c>
      <c r="BB131" s="314">
        <f t="shared" ref="BB131" si="1696">BB129*BB130</f>
        <v>0</v>
      </c>
      <c r="BC131" s="314">
        <f t="shared" ref="BC131" si="1697">BC129*BC130</f>
        <v>0</v>
      </c>
      <c r="BD131" s="314">
        <f t="shared" ref="BD131" si="1698">BD129*BD130</f>
        <v>0</v>
      </c>
      <c r="BE131" s="314">
        <f t="shared" ref="BE131" si="1699">BE129*BE130</f>
        <v>0</v>
      </c>
      <c r="BF131" s="314">
        <f t="shared" ref="BF131" si="1700">BF129*BF130</f>
        <v>0</v>
      </c>
      <c r="BG131" s="314">
        <f t="shared" ref="BG131" si="1701">BG129*BG130</f>
        <v>0</v>
      </c>
      <c r="BH131" s="314">
        <f t="shared" ref="BH131" si="1702">BH129*BH130</f>
        <v>0</v>
      </c>
      <c r="BI131" s="314">
        <f t="shared" ref="BI131" si="1703">BI129*BI130</f>
        <v>0</v>
      </c>
      <c r="BJ131" s="314">
        <f t="shared" ref="BJ131" si="1704">BJ129*BJ130</f>
        <v>0</v>
      </c>
      <c r="BK131" s="314">
        <f t="shared" ref="BK131" si="1705">BK129*BK130</f>
        <v>0</v>
      </c>
      <c r="BL131" s="314">
        <f t="shared" ref="BL131" si="1706">BL129*BL130</f>
        <v>0</v>
      </c>
      <c r="BM131" s="314">
        <f t="shared" ref="BM131" si="1707">BM129*BM130</f>
        <v>0</v>
      </c>
      <c r="BN131" s="314">
        <f t="shared" ref="BN131" si="1708">BN129*BN130</f>
        <v>0</v>
      </c>
      <c r="BO131" s="314">
        <f t="shared" ref="BO131" si="1709">BO129*BO130</f>
        <v>0</v>
      </c>
      <c r="BP131" s="314">
        <f t="shared" ref="BP131" si="1710">BP129*BP130</f>
        <v>0</v>
      </c>
      <c r="BQ131" s="314">
        <f t="shared" ref="BQ131" si="1711">BQ129*BQ130</f>
        <v>0</v>
      </c>
      <c r="BR131" s="314">
        <f t="shared" ref="BR131" si="1712">BR129*BR130</f>
        <v>0</v>
      </c>
      <c r="BS131" s="314">
        <f t="shared" ref="BS131" si="1713">BS129*BS130</f>
        <v>0</v>
      </c>
      <c r="BT131" s="314">
        <f t="shared" ref="BT131" si="1714">BT129*BT130</f>
        <v>0</v>
      </c>
      <c r="BU131" s="314">
        <f t="shared" ref="BU131" si="1715">BU129*BU130</f>
        <v>0</v>
      </c>
      <c r="BV131" s="314">
        <f t="shared" ref="BV131" si="1716">BV129*BV130</f>
        <v>0</v>
      </c>
      <c r="BW131" s="314">
        <f t="shared" ref="BW131" si="1717">BW129*BW130</f>
        <v>0</v>
      </c>
      <c r="BX131" s="314">
        <f t="shared" ref="BX131" si="1718">BX129*BX130</f>
        <v>0</v>
      </c>
      <c r="BY131" s="314">
        <f t="shared" ref="BY131" si="1719">BY129*BY130</f>
        <v>0</v>
      </c>
      <c r="BZ131" s="314">
        <f t="shared" ref="BZ131" si="1720">BZ129*BZ130</f>
        <v>0</v>
      </c>
      <c r="CA131" s="314">
        <f t="shared" ref="CA131" si="1721">CA129*CA130</f>
        <v>0</v>
      </c>
      <c r="CB131" s="314">
        <f t="shared" ref="CB131" si="1722">CB129*CB130</f>
        <v>0</v>
      </c>
      <c r="CC131" s="314">
        <f t="shared" ref="CC131" si="1723">CC129*CC130</f>
        <v>0</v>
      </c>
      <c r="CD131" s="314">
        <f t="shared" ref="CD131" si="1724">CD129*CD130</f>
        <v>0</v>
      </c>
      <c r="CE131" s="314">
        <f t="shared" ref="CE131" si="1725">CE129*CE130</f>
        <v>0</v>
      </c>
      <c r="CF131" s="314">
        <f t="shared" ref="CF131" si="1726">CF129*CF130</f>
        <v>0</v>
      </c>
      <c r="CG131" s="314">
        <f t="shared" ref="CG131" si="1727">CG129*CG130</f>
        <v>0</v>
      </c>
      <c r="CH131" s="314">
        <f t="shared" ref="CH131" si="1728">CH129*CH130</f>
        <v>0</v>
      </c>
      <c r="CI131" s="314">
        <f t="shared" ref="CI131" si="1729">CI129*CI130</f>
        <v>0</v>
      </c>
      <c r="CJ131" s="314">
        <f t="shared" ref="CJ131" si="1730">CJ129*CJ130</f>
        <v>0</v>
      </c>
      <c r="CK131" s="314">
        <f t="shared" ref="CK131" si="1731">CK129*CK130</f>
        <v>0</v>
      </c>
      <c r="CL131" s="314">
        <f t="shared" ref="CL131" si="1732">CL129*CL130</f>
        <v>0</v>
      </c>
      <c r="CM131" s="314">
        <f t="shared" ref="CM131" si="1733">CM129*CM130</f>
        <v>0</v>
      </c>
      <c r="CN131" s="314">
        <f t="shared" ref="CN131" si="1734">CN129*CN130</f>
        <v>0</v>
      </c>
      <c r="CO131" s="314">
        <f t="shared" ref="CO131" si="1735">CO129*CO130</f>
        <v>0</v>
      </c>
      <c r="CP131" s="314">
        <f t="shared" ref="CP131" si="1736">CP129*CP130</f>
        <v>0</v>
      </c>
      <c r="CQ131" s="314">
        <f t="shared" ref="CQ131" si="1737">CQ129*CQ130</f>
        <v>0</v>
      </c>
      <c r="CR131" s="314">
        <f t="shared" ref="CR131" si="1738">CR129*CR130</f>
        <v>0</v>
      </c>
      <c r="CS131" s="314">
        <f t="shared" ref="CS131" si="1739">CS129*CS130</f>
        <v>0</v>
      </c>
      <c r="CT131" s="314">
        <f t="shared" ref="CT131" si="1740">CT129*CT130</f>
        <v>0</v>
      </c>
      <c r="CU131" s="314">
        <f t="shared" ref="CU131" si="1741">CU129*CU130</f>
        <v>0</v>
      </c>
      <c r="CV131" s="314">
        <f t="shared" ref="CV131" si="1742">CV129*CV130</f>
        <v>0</v>
      </c>
      <c r="CW131" s="314">
        <f t="shared" ref="CW131" si="1743">CW129*CW130</f>
        <v>0</v>
      </c>
      <c r="CX131" s="314">
        <f t="shared" ref="CX131" si="1744">CX129*CX130</f>
        <v>0</v>
      </c>
      <c r="CY131" s="314">
        <f t="shared" ref="CY131" si="1745">CY129*CY130</f>
        <v>0</v>
      </c>
      <c r="CZ131" s="314">
        <f t="shared" ref="CZ131" si="1746">CZ129*CZ130</f>
        <v>0</v>
      </c>
      <c r="DA131" s="314">
        <f t="shared" ref="DA131" si="1747">DA129*DA130</f>
        <v>0</v>
      </c>
      <c r="DB131" s="314">
        <f t="shared" ref="DB131" si="1748">DB129*DB130</f>
        <v>0</v>
      </c>
      <c r="DC131" s="314">
        <f t="shared" ref="DC131" si="1749">DC129*DC130</f>
        <v>0</v>
      </c>
      <c r="DD131" s="314">
        <f t="shared" ref="DD131" si="1750">DD129*DD130</f>
        <v>0</v>
      </c>
      <c r="DE131" s="314">
        <f t="shared" ref="DE131" si="1751">DE129*DE130</f>
        <v>0</v>
      </c>
      <c r="DF131" s="314">
        <f t="shared" ref="DF131" si="1752">DF129*DF130</f>
        <v>0</v>
      </c>
      <c r="DG131" s="314">
        <f t="shared" ref="DG131" si="1753">DG129*DG130</f>
        <v>0</v>
      </c>
      <c r="DH131" s="314">
        <f t="shared" ref="DH131" si="1754">DH129*DH130</f>
        <v>0</v>
      </c>
      <c r="DI131" s="314">
        <f t="shared" ref="DI131" si="1755">DI129*DI130</f>
        <v>0</v>
      </c>
      <c r="DJ131" s="314">
        <f t="shared" ref="DJ131" si="1756">DJ129*DJ130</f>
        <v>0</v>
      </c>
      <c r="DK131" s="314">
        <f t="shared" ref="DK131" si="1757">DK129*DK130</f>
        <v>0</v>
      </c>
      <c r="DL131" s="314">
        <f t="shared" ref="DL131" si="1758">DL129*DL130</f>
        <v>0</v>
      </c>
      <c r="DM131" s="314">
        <f t="shared" ref="DM131" si="1759">DM129*DM130</f>
        <v>0</v>
      </c>
      <c r="DN131" s="314">
        <f t="shared" ref="DN131" si="1760">DN129*DN130</f>
        <v>0</v>
      </c>
      <c r="DO131" s="314">
        <f t="shared" ref="DO131" si="1761">DO129*DO130</f>
        <v>0</v>
      </c>
      <c r="DP131" s="314">
        <f t="shared" ref="DP131" si="1762">DP129*DP130</f>
        <v>0</v>
      </c>
      <c r="DQ131" s="314">
        <f t="shared" ref="DQ131" si="1763">DQ129*DQ130</f>
        <v>0</v>
      </c>
      <c r="DR131" s="314">
        <f t="shared" ref="DR131" si="1764">DR129*DR130</f>
        <v>0</v>
      </c>
      <c r="DS131" s="314">
        <f t="shared" ref="DS131" si="1765">DS129*DS130</f>
        <v>0</v>
      </c>
      <c r="DT131" s="314">
        <f t="shared" ref="DT131" si="1766">DT129*DT130</f>
        <v>0</v>
      </c>
      <c r="DU131" s="314">
        <f t="shared" ref="DU131" si="1767">DU129*DU130</f>
        <v>0</v>
      </c>
      <c r="DV131" s="314">
        <f t="shared" ref="DV131" si="1768">DV129*DV130</f>
        <v>0</v>
      </c>
      <c r="DW131" s="314">
        <f t="shared" ref="DW131" si="1769">DW129*DW130</f>
        <v>0</v>
      </c>
      <c r="DX131" s="314">
        <f t="shared" ref="DX131" si="1770">DX129*DX130</f>
        <v>0</v>
      </c>
      <c r="DY131" s="314">
        <f t="shared" ref="DY131" si="1771">DY129*DY130</f>
        <v>0</v>
      </c>
      <c r="DZ131" s="314">
        <f t="shared" ref="DZ131" si="1772">DZ129*DZ130</f>
        <v>0</v>
      </c>
      <c r="EA131" s="314">
        <f t="shared" ref="EA131" si="1773">EA129*EA130</f>
        <v>0</v>
      </c>
      <c r="EB131" s="314">
        <f t="shared" ref="EB131" si="1774">EB129*EB130</f>
        <v>0</v>
      </c>
    </row>
    <row r="132" spans="2:132" outlineLevel="1" x14ac:dyDescent="0.25">
      <c r="C132" s="324" t="s">
        <v>417</v>
      </c>
      <c r="D132" s="34"/>
      <c r="E132" s="34"/>
      <c r="F132" s="34"/>
      <c r="G132" s="67" t="s">
        <v>215</v>
      </c>
      <c r="H132" s="34"/>
      <c r="I132" s="34"/>
      <c r="J132" s="126">
        <f>J$13</f>
        <v>1</v>
      </c>
      <c r="K132" s="126">
        <f t="shared" ref="K132:BV132" si="1775">K$13</f>
        <v>1.0026792493128671</v>
      </c>
      <c r="L132" s="126">
        <f t="shared" si="1775"/>
        <v>1.0056539350998608</v>
      </c>
      <c r="M132" s="126">
        <f t="shared" si="1775"/>
        <v>1.0085410656939733</v>
      </c>
      <c r="N132" s="126">
        <f t="shared" si="1775"/>
        <v>1.0114364849476103</v>
      </c>
      <c r="O132" s="126">
        <f t="shared" si="1775"/>
        <v>1.0143402166566737</v>
      </c>
      <c r="P132" s="126">
        <f t="shared" si="1775"/>
        <v>1.0172522846853813</v>
      </c>
      <c r="Q132" s="126">
        <f t="shared" si="1775"/>
        <v>1.0201727129664624</v>
      </c>
      <c r="R132" s="126">
        <f t="shared" si="1775"/>
        <v>1.0231015255013547</v>
      </c>
      <c r="S132" s="126">
        <f t="shared" si="1775"/>
        <v>1.0260387463604019</v>
      </c>
      <c r="T132" s="126">
        <f t="shared" si="1775"/>
        <v>1.028984399683051</v>
      </c>
      <c r="U132" s="126">
        <f t="shared" si="1775"/>
        <v>1.0319385096780509</v>
      </c>
      <c r="V132" s="126">
        <f t="shared" si="1775"/>
        <v>1.0349011006236515</v>
      </c>
      <c r="W132" s="126">
        <f t="shared" si="1775"/>
        <v>1.0377730230388176</v>
      </c>
      <c r="X132" s="126">
        <f t="shared" si="1775"/>
        <v>1.0408518228283561</v>
      </c>
      <c r="Y132" s="126">
        <f t="shared" si="1775"/>
        <v>1.0438400029932626</v>
      </c>
      <c r="Z132" s="126">
        <f t="shared" si="1775"/>
        <v>1.046836761920777</v>
      </c>
      <c r="AA132" s="126">
        <f t="shared" si="1775"/>
        <v>1.0498421242396576</v>
      </c>
      <c r="AB132" s="126">
        <f t="shared" si="1775"/>
        <v>1.05285611464937</v>
      </c>
      <c r="AC132" s="126">
        <f t="shared" si="1775"/>
        <v>1.0558787579202888</v>
      </c>
      <c r="AD132" s="126">
        <f t="shared" si="1775"/>
        <v>1.0589100788939025</v>
      </c>
      <c r="AE132" s="126">
        <f t="shared" si="1775"/>
        <v>1.0619501024830165</v>
      </c>
      <c r="AF132" s="126">
        <f t="shared" si="1775"/>
        <v>1.0649988536719583</v>
      </c>
      <c r="AG132" s="126">
        <f t="shared" si="1775"/>
        <v>1.0680563575167832</v>
      </c>
      <c r="AH132" s="126">
        <f t="shared" si="1775"/>
        <v>1.0711226391454798</v>
      </c>
      <c r="AI132" s="126">
        <f t="shared" si="1775"/>
        <v>1.0739924437404067</v>
      </c>
      <c r="AJ132" s="126">
        <f t="shared" si="1775"/>
        <v>1.0771786970311998</v>
      </c>
      <c r="AK132" s="126">
        <f t="shared" si="1775"/>
        <v>1.0802711679727233</v>
      </c>
      <c r="AL132" s="126">
        <f t="shared" si="1775"/>
        <v>1.0833725170851116</v>
      </c>
      <c r="AM132" s="126">
        <f t="shared" si="1775"/>
        <v>1.0864827698566941</v>
      </c>
      <c r="AN132" s="126">
        <f t="shared" si="1775"/>
        <v>1.0896019518489746</v>
      </c>
      <c r="AO132" s="126">
        <f t="shared" si="1775"/>
        <v>1.0927300886968412</v>
      </c>
      <c r="AP132" s="126">
        <f t="shared" si="1775"/>
        <v>1.0958672061087775</v>
      </c>
      <c r="AQ132" s="126">
        <f t="shared" si="1775"/>
        <v>1.0990133298670732</v>
      </c>
      <c r="AR132" s="126">
        <f t="shared" si="1775"/>
        <v>1.1021684858280367</v>
      </c>
      <c r="AS132" s="126">
        <f t="shared" si="1775"/>
        <v>1.1053326999222071</v>
      </c>
      <c r="AT132" s="126">
        <f t="shared" si="1775"/>
        <v>1.1085059981545673</v>
      </c>
      <c r="AU132" s="126">
        <f t="shared" si="1775"/>
        <v>1.111475962088432</v>
      </c>
      <c r="AV132" s="126">
        <f t="shared" si="1775"/>
        <v>1.1147734191259395</v>
      </c>
      <c r="AW132" s="126">
        <f t="shared" si="1775"/>
        <v>1.1179738207069689</v>
      </c>
      <c r="AX132" s="126">
        <f t="shared" si="1775"/>
        <v>1.1211834103167977</v>
      </c>
      <c r="AY132" s="126">
        <f t="shared" si="1775"/>
        <v>1.1244022143333261</v>
      </c>
      <c r="AZ132" s="126">
        <f t="shared" si="1775"/>
        <v>1.1276302592101826</v>
      </c>
      <c r="BA132" s="126">
        <f t="shared" si="1775"/>
        <v>1.1308675714769412</v>
      </c>
      <c r="BB132" s="126">
        <f t="shared" si="1775"/>
        <v>1.1341141777393395</v>
      </c>
      <c r="BC132" s="126">
        <f t="shared" si="1775"/>
        <v>1.1373701046794982</v>
      </c>
      <c r="BD132" s="126">
        <f t="shared" si="1775"/>
        <v>1.1406353790561385</v>
      </c>
      <c r="BE132" s="126">
        <f t="shared" si="1775"/>
        <v>1.1439100277048042</v>
      </c>
      <c r="BF132" s="126">
        <f t="shared" si="1775"/>
        <v>1.1471940775380809</v>
      </c>
      <c r="BG132" s="126">
        <f t="shared" si="1775"/>
        <v>1.15026769648205</v>
      </c>
      <c r="BH132" s="126">
        <f t="shared" si="1775"/>
        <v>1.1536802383994258</v>
      </c>
      <c r="BI132" s="126">
        <f t="shared" si="1775"/>
        <v>1.1569923375180708</v>
      </c>
      <c r="BJ132" s="126">
        <f t="shared" si="1775"/>
        <v>1.1603139453378331</v>
      </c>
      <c r="BK132" s="126">
        <f t="shared" si="1775"/>
        <v>1.1636450891572303</v>
      </c>
      <c r="BL132" s="126">
        <f t="shared" si="1775"/>
        <v>1.1669857963531516</v>
      </c>
      <c r="BM132" s="126">
        <f t="shared" si="1775"/>
        <v>1.1703360943810825</v>
      </c>
      <c r="BN132" s="126">
        <f t="shared" si="1775"/>
        <v>1.1736960107753303</v>
      </c>
      <c r="BO132" s="126">
        <f t="shared" si="1775"/>
        <v>1.1770655731492505</v>
      </c>
      <c r="BP132" s="126">
        <f t="shared" si="1775"/>
        <v>1.180444809195474</v>
      </c>
      <c r="BQ132" s="126">
        <f t="shared" si="1775"/>
        <v>1.1838337466861339</v>
      </c>
      <c r="BR132" s="126">
        <f t="shared" si="1775"/>
        <v>1.1872324134730949</v>
      </c>
      <c r="BS132" s="126">
        <f t="shared" si="1775"/>
        <v>1.1905270658589224</v>
      </c>
      <c r="BT132" s="126">
        <f t="shared" si="1775"/>
        <v>1.1940590467434065</v>
      </c>
      <c r="BU132" s="126">
        <f t="shared" si="1775"/>
        <v>1.1974870693312041</v>
      </c>
      <c r="BV132" s="126">
        <f t="shared" si="1775"/>
        <v>1.2009249334246579</v>
      </c>
      <c r="BW132" s="126">
        <f t="shared" ref="BW132:EB132" si="1776">BW$13</f>
        <v>1.204372667277734</v>
      </c>
      <c r="BX132" s="126">
        <f t="shared" si="1776"/>
        <v>1.2078302992255125</v>
      </c>
      <c r="BY132" s="126">
        <f t="shared" si="1776"/>
        <v>1.2112978576844211</v>
      </c>
      <c r="BZ132" s="126">
        <f t="shared" si="1776"/>
        <v>1.2147753711524676</v>
      </c>
      <c r="CA132" s="126">
        <f t="shared" si="1776"/>
        <v>1.2182628682094752</v>
      </c>
      <c r="CB132" s="126">
        <f t="shared" si="1776"/>
        <v>1.2217603775173165</v>
      </c>
      <c r="CC132" s="126">
        <f t="shared" si="1776"/>
        <v>1.2252679278201495</v>
      </c>
      <c r="CD132" s="126">
        <f t="shared" si="1776"/>
        <v>1.2287855479446541</v>
      </c>
      <c r="CE132" s="126">
        <f t="shared" si="1776"/>
        <v>1.232077770779646</v>
      </c>
      <c r="CF132" s="126">
        <f t="shared" si="1776"/>
        <v>1.23573302168438</v>
      </c>
      <c r="CG132" s="126">
        <f t="shared" si="1776"/>
        <v>1.2392806860334544</v>
      </c>
      <c r="CH132" s="126">
        <f t="shared" si="1776"/>
        <v>1.2428385353675644</v>
      </c>
      <c r="CI132" s="126">
        <f t="shared" si="1776"/>
        <v>1.2464065989267703</v>
      </c>
      <c r="CJ132" s="126">
        <f t="shared" si="1776"/>
        <v>1.2499849060350778</v>
      </c>
      <c r="CK132" s="126">
        <f t="shared" si="1776"/>
        <v>1.2535734861006791</v>
      </c>
      <c r="CL132" s="126">
        <f t="shared" si="1776"/>
        <v>1.257172368616194</v>
      </c>
      <c r="CM132" s="126">
        <f t="shared" si="1776"/>
        <v>1.2607815831589126</v>
      </c>
      <c r="CN132" s="126">
        <f t="shared" si="1776"/>
        <v>1.2644011593910389</v>
      </c>
      <c r="CO132" s="126">
        <f t="shared" si="1776"/>
        <v>1.2680311270599336</v>
      </c>
      <c r="CP132" s="126">
        <f t="shared" si="1776"/>
        <v>1.2716715159983594</v>
      </c>
      <c r="CQ132" s="126">
        <f t="shared" si="1776"/>
        <v>1.2750786410337906</v>
      </c>
      <c r="CR132" s="126">
        <f t="shared" si="1776"/>
        <v>1.2788614642181557</v>
      </c>
      <c r="CS132" s="126">
        <f t="shared" si="1776"/>
        <v>1.2825329459576562</v>
      </c>
      <c r="CT132" s="126">
        <f t="shared" si="1776"/>
        <v>1.2862149681493797</v>
      </c>
      <c r="CU132" s="126">
        <f t="shared" si="1776"/>
        <v>1.289907561053897</v>
      </c>
      <c r="CV132" s="126">
        <f t="shared" si="1776"/>
        <v>1.293610755018654</v>
      </c>
      <c r="CW132" s="126">
        <f t="shared" si="1776"/>
        <v>1.2973245804782207</v>
      </c>
      <c r="CX132" s="126">
        <f t="shared" si="1776"/>
        <v>1.3010490679545423</v>
      </c>
      <c r="CY132" s="126">
        <f t="shared" si="1776"/>
        <v>1.304784248057189</v>
      </c>
      <c r="CZ132" s="126">
        <f t="shared" si="1776"/>
        <v>1.3085301514836076</v>
      </c>
      <c r="DA132" s="126">
        <f t="shared" si="1776"/>
        <v>1.3122868090193751</v>
      </c>
      <c r="DB132" s="126">
        <f t="shared" si="1776"/>
        <v>1.3160542515384499</v>
      </c>
      <c r="DC132" s="126">
        <f t="shared" si="1776"/>
        <v>1.3195802889875801</v>
      </c>
      <c r="DD132" s="126">
        <f t="shared" si="1776"/>
        <v>1.323495136864544</v>
      </c>
      <c r="DE132" s="126">
        <f t="shared" si="1776"/>
        <v>1.3272947573576725</v>
      </c>
      <c r="DF132" s="126">
        <f t="shared" si="1776"/>
        <v>1.3311052861764079</v>
      </c>
      <c r="DG132" s="126">
        <f t="shared" si="1776"/>
        <v>1.3349267546374479</v>
      </c>
      <c r="DH132" s="126">
        <f t="shared" si="1776"/>
        <v>1.3387591941473977</v>
      </c>
      <c r="DI132" s="126">
        <f t="shared" si="1776"/>
        <v>1.3426026362030277</v>
      </c>
      <c r="DJ132" s="126">
        <f t="shared" si="1776"/>
        <v>1.3464571123915319</v>
      </c>
      <c r="DK132" s="126">
        <f t="shared" si="1776"/>
        <v>1.3503226543907885</v>
      </c>
      <c r="DL132" s="126">
        <f t="shared" si="1776"/>
        <v>1.3541992939696192</v>
      </c>
      <c r="DM132" s="126">
        <f t="shared" si="1776"/>
        <v>1.358087062988051</v>
      </c>
      <c r="DN132" s="126">
        <f t="shared" si="1776"/>
        <v>1.361985993397578</v>
      </c>
      <c r="DO132" s="126">
        <f t="shared" si="1776"/>
        <v>1.3657655991021458</v>
      </c>
      <c r="DP132" s="126">
        <f t="shared" si="1776"/>
        <v>1.3698174666548035</v>
      </c>
      <c r="DQ132" s="126">
        <f t="shared" si="1776"/>
        <v>1.3737500738651915</v>
      </c>
      <c r="DR132" s="126">
        <f t="shared" si="1776"/>
        <v>1.3776939711925826</v>
      </c>
      <c r="DS132" s="126">
        <f t="shared" si="1776"/>
        <v>1.381649191049759</v>
      </c>
      <c r="DT132" s="126">
        <f t="shared" si="1776"/>
        <v>1.385615765942557</v>
      </c>
      <c r="DU132" s="126">
        <f t="shared" si="1776"/>
        <v>1.3895937284701338</v>
      </c>
      <c r="DV132" s="126">
        <f t="shared" si="1776"/>
        <v>1.3935831113252357</v>
      </c>
      <c r="DW132" s="126">
        <f t="shared" si="1776"/>
        <v>1.3975839472944662</v>
      </c>
      <c r="DX132" s="126">
        <f t="shared" si="1776"/>
        <v>1.401596269258556</v>
      </c>
      <c r="DY132" s="126">
        <f t="shared" si="1776"/>
        <v>1.4056201101926329</v>
      </c>
      <c r="DZ132" s="126">
        <f t="shared" si="1776"/>
        <v>1.4096555031664932</v>
      </c>
      <c r="EA132" s="126">
        <f t="shared" si="1776"/>
        <v>1.4134323217047313</v>
      </c>
      <c r="EB132" s="126">
        <f t="shared" si="1776"/>
        <v>1.4176256038945581</v>
      </c>
    </row>
    <row r="133" spans="2:132" outlineLevel="1" x14ac:dyDescent="0.25">
      <c r="C133" s="321" t="s">
        <v>528</v>
      </c>
      <c r="D133" s="38"/>
      <c r="E133" s="38"/>
      <c r="F133" s="38"/>
      <c r="G133" s="52" t="s">
        <v>220</v>
      </c>
      <c r="H133" s="46">
        <f t="shared" ref="H133" si="1777">SUM(J133:EB133)</f>
        <v>626.27664369571414</v>
      </c>
      <c r="I133" s="38"/>
      <c r="J133" s="82">
        <f>J131*J132</f>
        <v>0</v>
      </c>
      <c r="K133" s="82">
        <f t="shared" ref="K133" si="1778">K131*K132</f>
        <v>0</v>
      </c>
      <c r="L133" s="82">
        <f t="shared" ref="L133" si="1779">L131*L132</f>
        <v>0</v>
      </c>
      <c r="M133" s="82">
        <f t="shared" ref="M133" si="1780">M131*M132</f>
        <v>0</v>
      </c>
      <c r="N133" s="82">
        <f t="shared" ref="N133" si="1781">N131*N132</f>
        <v>0</v>
      </c>
      <c r="O133" s="82">
        <f t="shared" ref="O133" si="1782">O131*O132</f>
        <v>0</v>
      </c>
      <c r="P133" s="82">
        <f t="shared" ref="P133" si="1783">P131*P132</f>
        <v>0</v>
      </c>
      <c r="Q133" s="82">
        <f t="shared" ref="Q133" si="1784">Q131*Q132</f>
        <v>0</v>
      </c>
      <c r="R133" s="82">
        <f t="shared" ref="R133" si="1785">R131*R132</f>
        <v>0</v>
      </c>
      <c r="S133" s="82">
        <f t="shared" ref="S133" si="1786">S131*S132</f>
        <v>0</v>
      </c>
      <c r="T133" s="82">
        <f t="shared" ref="T133" si="1787">T131*T132</f>
        <v>0</v>
      </c>
      <c r="U133" s="82">
        <f t="shared" ref="U133" si="1788">U131*U132</f>
        <v>0</v>
      </c>
      <c r="V133" s="82">
        <f t="shared" ref="V133" si="1789">V131*V132</f>
        <v>0</v>
      </c>
      <c r="W133" s="82">
        <f t="shared" ref="W133" si="1790">W131*W132</f>
        <v>0</v>
      </c>
      <c r="X133" s="82">
        <f t="shared" ref="X133" si="1791">X131*X132</f>
        <v>0</v>
      </c>
      <c r="Y133" s="82">
        <f t="shared" ref="Y133" si="1792">Y131*Y132</f>
        <v>0</v>
      </c>
      <c r="Z133" s="82">
        <f t="shared" ref="Z133" si="1793">Z131*Z132</f>
        <v>0</v>
      </c>
      <c r="AA133" s="82">
        <f t="shared" ref="AA133" si="1794">AA131*AA132</f>
        <v>0</v>
      </c>
      <c r="AB133" s="82">
        <f t="shared" ref="AB133" si="1795">AB131*AB132</f>
        <v>0</v>
      </c>
      <c r="AC133" s="82">
        <f t="shared" ref="AC133" si="1796">AC131*AC132</f>
        <v>0</v>
      </c>
      <c r="AD133" s="82">
        <f t="shared" ref="AD133" si="1797">AD131*AD132</f>
        <v>0</v>
      </c>
      <c r="AE133" s="82">
        <f t="shared" ref="AE133" si="1798">AE131*AE132</f>
        <v>0</v>
      </c>
      <c r="AF133" s="82">
        <f t="shared" ref="AF133" si="1799">AF131*AF132</f>
        <v>0</v>
      </c>
      <c r="AG133" s="82">
        <f t="shared" ref="AG133" si="1800">AG131*AG132</f>
        <v>0</v>
      </c>
      <c r="AH133" s="82">
        <f t="shared" ref="AH133" si="1801">AH131*AH132</f>
        <v>32.560093097008206</v>
      </c>
      <c r="AI133" s="82">
        <f t="shared" ref="AI133" si="1802">AI131*AI132</f>
        <v>32.647329704065257</v>
      </c>
      <c r="AJ133" s="82">
        <f t="shared" ref="AJ133" si="1803">AJ131*AJ132</f>
        <v>32.744185750224112</v>
      </c>
      <c r="AK133" s="82">
        <f t="shared" ref="AK133" si="1804">AK131*AK132</f>
        <v>32.838190991151642</v>
      </c>
      <c r="AL133" s="82">
        <f t="shared" ref="AL133" si="1805">AL131*AL132</f>
        <v>32.932466111604931</v>
      </c>
      <c r="AM133" s="82">
        <f t="shared" ref="AM133" si="1806">AM131*AM132</f>
        <v>33.02701188638077</v>
      </c>
      <c r="AN133" s="82">
        <f t="shared" ref="AN133" si="1807">AN131*AN132</f>
        <v>33.121829092500313</v>
      </c>
      <c r="AO133" s="82">
        <f t="shared" ref="AO133" si="1808">AO131*AO132</f>
        <v>33.216918509215446</v>
      </c>
      <c r="AP133" s="82">
        <f t="shared" ref="AP133" si="1809">AP131*AP132</f>
        <v>33.312280918015226</v>
      </c>
      <c r="AQ133" s="82">
        <f t="shared" ref="AQ133" si="1810">AQ131*AQ132</f>
        <v>33.407917102632275</v>
      </c>
      <c r="AR133" s="82">
        <f t="shared" ref="AR133" si="1811">AR131*AR132</f>
        <v>33.503827849049244</v>
      </c>
      <c r="AS133" s="82">
        <f t="shared" ref="AS133" si="1812">AS131*AS132</f>
        <v>33.600013945505239</v>
      </c>
      <c r="AT133" s="82">
        <f t="shared" ref="AT133" si="1813">AT131*AT132</f>
        <v>33.696476182502352</v>
      </c>
      <c r="AU133" s="82">
        <f t="shared" ref="AU133" si="1814">AU131*AU132</f>
        <v>33.786757443160361</v>
      </c>
      <c r="AV133" s="82">
        <f t="shared" ref="AV133" si="1815">AV131*AV132</f>
        <v>33.886993871932219</v>
      </c>
      <c r="AW133" s="82">
        <f t="shared" ref="AW133" si="1816">AW131*AW132</f>
        <v>33.984279999232513</v>
      </c>
      <c r="AX133" s="82">
        <f t="shared" ref="AX133" si="1817">AX131*AX132</f>
        <v>34.081845425151045</v>
      </c>
      <c r="AY133" s="82">
        <f t="shared" ref="AY133" si="1818">AY131*AY132</f>
        <v>34.179690951525878</v>
      </c>
      <c r="AZ133" s="82">
        <f t="shared" ref="AZ133" si="1819">AZ131*AZ132</f>
        <v>25.748534864857145</v>
      </c>
      <c r="BA133" s="82">
        <f t="shared" ref="BA133" si="1820">BA131*BA132</f>
        <v>0</v>
      </c>
      <c r="BB133" s="82">
        <f t="shared" ref="BB133" si="1821">BB131*BB132</f>
        <v>0</v>
      </c>
      <c r="BC133" s="82">
        <f t="shared" ref="BC133" si="1822">BC131*BC132</f>
        <v>0</v>
      </c>
      <c r="BD133" s="82">
        <f t="shared" ref="BD133" si="1823">BD131*BD132</f>
        <v>0</v>
      </c>
      <c r="BE133" s="82">
        <f t="shared" ref="BE133" si="1824">BE131*BE132</f>
        <v>0</v>
      </c>
      <c r="BF133" s="82">
        <f t="shared" ref="BF133" si="1825">BF131*BF132</f>
        <v>0</v>
      </c>
      <c r="BG133" s="82">
        <f t="shared" ref="BG133" si="1826">BG131*BG132</f>
        <v>0</v>
      </c>
      <c r="BH133" s="82">
        <f t="shared" ref="BH133" si="1827">BH131*BH132</f>
        <v>0</v>
      </c>
      <c r="BI133" s="82">
        <f t="shared" ref="BI133" si="1828">BI131*BI132</f>
        <v>0</v>
      </c>
      <c r="BJ133" s="82">
        <f t="shared" ref="BJ133" si="1829">BJ131*BJ132</f>
        <v>0</v>
      </c>
      <c r="BK133" s="82">
        <f t="shared" ref="BK133" si="1830">BK131*BK132</f>
        <v>0</v>
      </c>
      <c r="BL133" s="82">
        <f t="shared" ref="BL133" si="1831">BL131*BL132</f>
        <v>0</v>
      </c>
      <c r="BM133" s="82">
        <f t="shared" ref="BM133" si="1832">BM131*BM132</f>
        <v>0</v>
      </c>
      <c r="BN133" s="82">
        <f t="shared" ref="BN133" si="1833">BN131*BN132</f>
        <v>0</v>
      </c>
      <c r="BO133" s="82">
        <f t="shared" ref="BO133" si="1834">BO131*BO132</f>
        <v>0</v>
      </c>
      <c r="BP133" s="82">
        <f t="shared" ref="BP133" si="1835">BP131*BP132</f>
        <v>0</v>
      </c>
      <c r="BQ133" s="82">
        <f t="shared" ref="BQ133" si="1836">BQ131*BQ132</f>
        <v>0</v>
      </c>
      <c r="BR133" s="82">
        <f t="shared" ref="BR133" si="1837">BR131*BR132</f>
        <v>0</v>
      </c>
      <c r="BS133" s="82">
        <f t="shared" ref="BS133" si="1838">BS131*BS132</f>
        <v>0</v>
      </c>
      <c r="BT133" s="82">
        <f t="shared" ref="BT133" si="1839">BT131*BT132</f>
        <v>0</v>
      </c>
      <c r="BU133" s="82">
        <f t="shared" ref="BU133" si="1840">BU131*BU132</f>
        <v>0</v>
      </c>
      <c r="BV133" s="82">
        <f t="shared" ref="BV133" si="1841">BV131*BV132</f>
        <v>0</v>
      </c>
      <c r="BW133" s="82">
        <f t="shared" ref="BW133" si="1842">BW131*BW132</f>
        <v>0</v>
      </c>
      <c r="BX133" s="82">
        <f t="shared" ref="BX133" si="1843">BX131*BX132</f>
        <v>0</v>
      </c>
      <c r="BY133" s="82">
        <f t="shared" ref="BY133" si="1844">BY131*BY132</f>
        <v>0</v>
      </c>
      <c r="BZ133" s="82">
        <f t="shared" ref="BZ133" si="1845">BZ131*BZ132</f>
        <v>0</v>
      </c>
      <c r="CA133" s="82">
        <f t="shared" ref="CA133" si="1846">CA131*CA132</f>
        <v>0</v>
      </c>
      <c r="CB133" s="82">
        <f t="shared" ref="CB133" si="1847">CB131*CB132</f>
        <v>0</v>
      </c>
      <c r="CC133" s="82">
        <f t="shared" ref="CC133" si="1848">CC131*CC132</f>
        <v>0</v>
      </c>
      <c r="CD133" s="82">
        <f t="shared" ref="CD133" si="1849">CD131*CD132</f>
        <v>0</v>
      </c>
      <c r="CE133" s="82">
        <f t="shared" ref="CE133" si="1850">CE131*CE132</f>
        <v>0</v>
      </c>
      <c r="CF133" s="82">
        <f t="shared" ref="CF133" si="1851">CF131*CF132</f>
        <v>0</v>
      </c>
      <c r="CG133" s="82">
        <f t="shared" ref="CG133" si="1852">CG131*CG132</f>
        <v>0</v>
      </c>
      <c r="CH133" s="82">
        <f t="shared" ref="CH133" si="1853">CH131*CH132</f>
        <v>0</v>
      </c>
      <c r="CI133" s="82">
        <f t="shared" ref="CI133" si="1854">CI131*CI132</f>
        <v>0</v>
      </c>
      <c r="CJ133" s="82">
        <f t="shared" ref="CJ133" si="1855">CJ131*CJ132</f>
        <v>0</v>
      </c>
      <c r="CK133" s="82">
        <f t="shared" ref="CK133" si="1856">CK131*CK132</f>
        <v>0</v>
      </c>
      <c r="CL133" s="82">
        <f t="shared" ref="CL133" si="1857">CL131*CL132</f>
        <v>0</v>
      </c>
      <c r="CM133" s="82">
        <f t="shared" ref="CM133" si="1858">CM131*CM132</f>
        <v>0</v>
      </c>
      <c r="CN133" s="82">
        <f t="shared" ref="CN133" si="1859">CN131*CN132</f>
        <v>0</v>
      </c>
      <c r="CO133" s="82">
        <f t="shared" ref="CO133" si="1860">CO131*CO132</f>
        <v>0</v>
      </c>
      <c r="CP133" s="82">
        <f t="shared" ref="CP133" si="1861">CP131*CP132</f>
        <v>0</v>
      </c>
      <c r="CQ133" s="82">
        <f t="shared" ref="CQ133" si="1862">CQ131*CQ132</f>
        <v>0</v>
      </c>
      <c r="CR133" s="82">
        <f t="shared" ref="CR133" si="1863">CR131*CR132</f>
        <v>0</v>
      </c>
      <c r="CS133" s="82">
        <f t="shared" ref="CS133" si="1864">CS131*CS132</f>
        <v>0</v>
      </c>
      <c r="CT133" s="82">
        <f t="shared" ref="CT133" si="1865">CT131*CT132</f>
        <v>0</v>
      </c>
      <c r="CU133" s="82">
        <f t="shared" ref="CU133" si="1866">CU131*CU132</f>
        <v>0</v>
      </c>
      <c r="CV133" s="82">
        <f t="shared" ref="CV133" si="1867">CV131*CV132</f>
        <v>0</v>
      </c>
      <c r="CW133" s="82">
        <f t="shared" ref="CW133" si="1868">CW131*CW132</f>
        <v>0</v>
      </c>
      <c r="CX133" s="82">
        <f t="shared" ref="CX133" si="1869">CX131*CX132</f>
        <v>0</v>
      </c>
      <c r="CY133" s="82">
        <f t="shared" ref="CY133" si="1870">CY131*CY132</f>
        <v>0</v>
      </c>
      <c r="CZ133" s="82">
        <f t="shared" ref="CZ133" si="1871">CZ131*CZ132</f>
        <v>0</v>
      </c>
      <c r="DA133" s="82">
        <f t="shared" ref="DA133" si="1872">DA131*DA132</f>
        <v>0</v>
      </c>
      <c r="DB133" s="82">
        <f t="shared" ref="DB133" si="1873">DB131*DB132</f>
        <v>0</v>
      </c>
      <c r="DC133" s="82">
        <f t="shared" ref="DC133" si="1874">DC131*DC132</f>
        <v>0</v>
      </c>
      <c r="DD133" s="82">
        <f t="shared" ref="DD133" si="1875">DD131*DD132</f>
        <v>0</v>
      </c>
      <c r="DE133" s="82">
        <f t="shared" ref="DE133" si="1876">DE131*DE132</f>
        <v>0</v>
      </c>
      <c r="DF133" s="82">
        <f t="shared" ref="DF133" si="1877">DF131*DF132</f>
        <v>0</v>
      </c>
      <c r="DG133" s="82">
        <f t="shared" ref="DG133" si="1878">DG131*DG132</f>
        <v>0</v>
      </c>
      <c r="DH133" s="82">
        <f t="shared" ref="DH133" si="1879">DH131*DH132</f>
        <v>0</v>
      </c>
      <c r="DI133" s="82">
        <f t="shared" ref="DI133" si="1880">DI131*DI132</f>
        <v>0</v>
      </c>
      <c r="DJ133" s="82">
        <f t="shared" ref="DJ133" si="1881">DJ131*DJ132</f>
        <v>0</v>
      </c>
      <c r="DK133" s="82">
        <f t="shared" ref="DK133" si="1882">DK131*DK132</f>
        <v>0</v>
      </c>
      <c r="DL133" s="82">
        <f t="shared" ref="DL133" si="1883">DL131*DL132</f>
        <v>0</v>
      </c>
      <c r="DM133" s="82">
        <f t="shared" ref="DM133" si="1884">DM131*DM132</f>
        <v>0</v>
      </c>
      <c r="DN133" s="82">
        <f t="shared" ref="DN133" si="1885">DN131*DN132</f>
        <v>0</v>
      </c>
      <c r="DO133" s="82">
        <f t="shared" ref="DO133" si="1886">DO131*DO132</f>
        <v>0</v>
      </c>
      <c r="DP133" s="82">
        <f t="shared" ref="DP133" si="1887">DP131*DP132</f>
        <v>0</v>
      </c>
      <c r="DQ133" s="82">
        <f t="shared" ref="DQ133" si="1888">DQ131*DQ132</f>
        <v>0</v>
      </c>
      <c r="DR133" s="82">
        <f t="shared" ref="DR133" si="1889">DR131*DR132</f>
        <v>0</v>
      </c>
      <c r="DS133" s="82">
        <f t="shared" ref="DS133" si="1890">DS131*DS132</f>
        <v>0</v>
      </c>
      <c r="DT133" s="82">
        <f t="shared" ref="DT133" si="1891">DT131*DT132</f>
        <v>0</v>
      </c>
      <c r="DU133" s="82">
        <f t="shared" ref="DU133" si="1892">DU131*DU132</f>
        <v>0</v>
      </c>
      <c r="DV133" s="82">
        <f t="shared" ref="DV133" si="1893">DV131*DV132</f>
        <v>0</v>
      </c>
      <c r="DW133" s="82">
        <f t="shared" ref="DW133" si="1894">DW131*DW132</f>
        <v>0</v>
      </c>
      <c r="DX133" s="82">
        <f t="shared" ref="DX133" si="1895">DX131*DX132</f>
        <v>0</v>
      </c>
      <c r="DY133" s="82">
        <f t="shared" ref="DY133" si="1896">DY131*DY132</f>
        <v>0</v>
      </c>
      <c r="DZ133" s="82">
        <f t="shared" ref="DZ133" si="1897">DZ131*DZ132</f>
        <v>0</v>
      </c>
      <c r="EA133" s="82">
        <f t="shared" ref="EA133" si="1898">EA131*EA132</f>
        <v>0</v>
      </c>
      <c r="EB133" s="82">
        <f t="shared" ref="EB133" si="1899">EB131*EB132</f>
        <v>0</v>
      </c>
    </row>
    <row r="134" spans="2:132" ht="14" outlineLevel="1" x14ac:dyDescent="0.3">
      <c r="B134" s="73"/>
      <c r="C134" s="27"/>
      <c r="H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row>
    <row r="135" spans="2:132" ht="13" outlineLevel="1" x14ac:dyDescent="0.3">
      <c r="C135" s="340" t="s">
        <v>504</v>
      </c>
      <c r="G135" s="52"/>
      <c r="H135" s="29"/>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row>
    <row r="136" spans="2:132" outlineLevel="1" x14ac:dyDescent="0.25">
      <c r="C136" s="317" t="s">
        <v>485</v>
      </c>
      <c r="D136" s="125">
        <f>Assumptions!L16</f>
        <v>0.64</v>
      </c>
      <c r="E136" s="79">
        <f>Assumptions!L13</f>
        <v>45658</v>
      </c>
      <c r="G136" s="52" t="s">
        <v>215</v>
      </c>
      <c r="H136" s="50">
        <f t="shared" ref="H136" si="1900">SUM(J136:EB136)</f>
        <v>0.99999999999999989</v>
      </c>
      <c r="J136" s="129"/>
      <c r="K136" s="155">
        <f>ROUND(($D$136/MiY*(SUM($J$136:J136)&lt;=1)+IF(SUM($J$136:J136)+($D$136/MiY)&gt;1,1-(SUM($J$136:J136)+($D$136/MiY)),0)),5)*(K$7&gt;=$E$136)</f>
        <v>0</v>
      </c>
      <c r="L136" s="155">
        <f>ROUND(($D$136/MiY*(SUM($J$136:K136)&lt;=1)+IF(SUM($J$136:K136)+($D$136/MiY)&gt;1,1-(SUM($J$136:K136)+($D$136/MiY)),0)),5)*(L$7&gt;=$E$136)</f>
        <v>0</v>
      </c>
      <c r="M136" s="155">
        <f>ROUND(($D$136/MiY*(SUM($J$136:L136)&lt;=1)+IF(SUM($J$136:L136)+($D$136/MiY)&gt;1,1-(SUM($J$136:L136)+($D$136/MiY)),0)),5)*(M$7&gt;=$E$136)</f>
        <v>0</v>
      </c>
      <c r="N136" s="155">
        <f>ROUND(($D$136/MiY*(SUM($J$136:M136)&lt;=1)+IF(SUM($J$136:M136)+($D$136/MiY)&gt;1,1-(SUM($J$136:M136)+($D$136/MiY)),0)),5)*(N$7&gt;=$E$136)</f>
        <v>0</v>
      </c>
      <c r="O136" s="155">
        <f>ROUND(($D$136/MiY*(SUM($J$136:N136)&lt;=1)+IF(SUM($J$136:N136)+($D$136/MiY)&gt;1,1-(SUM($J$136:N136)+($D$136/MiY)),0)),5)*(O$7&gt;=$E$136)</f>
        <v>0</v>
      </c>
      <c r="P136" s="155">
        <f>ROUND(($D$136/MiY*(SUM($J$136:O136)&lt;=1)+IF(SUM($J$136:O136)+($D$136/MiY)&gt;1,1-(SUM($J$136:O136)+($D$136/MiY)),0)),5)*(P$7&gt;=$E$136)</f>
        <v>0</v>
      </c>
      <c r="Q136" s="155">
        <f>ROUND(($D$136/MiY*(SUM($J$136:P136)&lt;=1)+IF(SUM($J$136:P136)+($D$136/MiY)&gt;1,1-(SUM($J$136:P136)+($D$136/MiY)),0)),5)*(Q$7&gt;=$E$136)</f>
        <v>0</v>
      </c>
      <c r="R136" s="155">
        <f>ROUND(($D$136/MiY*(SUM($J$136:Q136)&lt;=1)+IF(SUM($J$136:Q136)+($D$136/MiY)&gt;1,1-(SUM($J$136:Q136)+($D$136/MiY)),0)),5)*(R$7&gt;=$E$136)</f>
        <v>0</v>
      </c>
      <c r="S136" s="155">
        <f>ROUND(($D$136/MiY*(SUM($J$136:R136)&lt;=1)+IF(SUM($J$136:R136)+($D$136/MiY)&gt;1,1-(SUM($J$136:R136)+($D$136/MiY)),0)),5)*(S$7&gt;=$E$136)</f>
        <v>0</v>
      </c>
      <c r="T136" s="155">
        <f>ROUND(($D$136/MiY*(SUM($J$136:S136)&lt;=1)+IF(SUM($J$136:S136)+($D$136/MiY)&gt;1,1-(SUM($J$136:S136)+($D$136/MiY)),0)),5)*(T$7&gt;=$E$136)</f>
        <v>0</v>
      </c>
      <c r="U136" s="155">
        <f>ROUND(($D$136/MiY*(SUM($J$136:T136)&lt;=1)+IF(SUM($J$136:T136)+($D$136/MiY)&gt;1,1-(SUM($J$136:T136)+($D$136/MiY)),0)),5)*(U$7&gt;=$E$136)</f>
        <v>0</v>
      </c>
      <c r="V136" s="155">
        <f>ROUND(($D$136/MiY*(SUM($J$136:U136)&lt;=1)+IF(SUM($J$136:U136)+($D$136/MiY)&gt;1,1-(SUM($J$136:U136)+($D$136/MiY)),0)),5)*(V$7&gt;=$E$136)</f>
        <v>0</v>
      </c>
      <c r="W136" s="155">
        <f>ROUND(($D$136/MiY*(SUM($J$136:V136)&lt;=1)+IF(SUM($J$136:V136)+($D$136/MiY)&gt;1,1-(SUM($J$136:V136)+($D$136/MiY)),0)),5)*(W$7&gt;=$E$136)</f>
        <v>0</v>
      </c>
      <c r="X136" s="155">
        <f>ROUND(($D$136/MiY*(SUM($J$136:W136)&lt;=1)+IF(SUM($J$136:W136)+($D$136/MiY)&gt;1,1-(SUM($J$136:W136)+($D$136/MiY)),0)),5)*(X$7&gt;=$E$136)</f>
        <v>0</v>
      </c>
      <c r="Y136" s="155">
        <f>ROUND(($D$136/MiY*(SUM($J$136:X136)&lt;=1)+IF(SUM($J$136:X136)+($D$136/MiY)&gt;1,1-(SUM($J$136:X136)+($D$136/MiY)),0)),5)*(Y$7&gt;=$E$136)</f>
        <v>0</v>
      </c>
      <c r="Z136" s="155">
        <f>ROUND(($D$136/MiY*(SUM($J$136:Y136)&lt;=1)+IF(SUM($J$136:Y136)+($D$136/MiY)&gt;1,1-(SUM($J$136:Y136)+($D$136/MiY)),0)),5)*(Z$7&gt;=$E$136)</f>
        <v>0</v>
      </c>
      <c r="AA136" s="155">
        <f>ROUND(($D$136/MiY*(SUM($J$136:Z136)&lt;=1)+IF(SUM($J$136:Z136)+($D$136/MiY)&gt;1,1-(SUM($J$136:Z136)+($D$136/MiY)),0)),5)*(AA$7&gt;=$E$136)</f>
        <v>0</v>
      </c>
      <c r="AB136" s="155">
        <f>ROUND(($D$136/MiY*(SUM($J$136:AA136)&lt;=1)+IF(SUM($J$136:AA136)+($D$136/MiY)&gt;1,1-(SUM($J$136:AA136)+($D$136/MiY)),0)),5)*(AB$7&gt;=$E$136)</f>
        <v>0</v>
      </c>
      <c r="AC136" s="155">
        <f>ROUND(($D$136/MiY*(SUM($J$136:AB136)&lt;=1)+IF(SUM($J$136:AB136)+($D$136/MiY)&gt;1,1-(SUM($J$136:AB136)+($D$136/MiY)),0)),5)*(AC$7&gt;=$E$136)</f>
        <v>0</v>
      </c>
      <c r="AD136" s="155">
        <f>ROUND(($D$136/MiY*(SUM($J$136:AC136)&lt;=1)+IF(SUM($J$136:AC136)+($D$136/MiY)&gt;1,1-(SUM($J$136:AC136)+($D$136/MiY)),0)),5)*(AD$7&gt;=$E$136)</f>
        <v>0</v>
      </c>
      <c r="AE136" s="155">
        <f>ROUND(($D$136/MiY*(SUM($J$136:AD136)&lt;=1)+IF(SUM($J$136:AD136)+($D$136/MiY)&gt;1,1-(SUM($J$136:AD136)+($D$136/MiY)),0)),5)*(AE$7&gt;=$E$136)</f>
        <v>0</v>
      </c>
      <c r="AF136" s="155">
        <f>ROUND(($D$136/MiY*(SUM($J$136:AE136)&lt;=1)+IF(SUM($J$136:AE136)+($D$136/MiY)&gt;1,1-(SUM($J$136:AE136)+($D$136/MiY)),0)),5)*(AF$7&gt;=$E$136)</f>
        <v>0</v>
      </c>
      <c r="AG136" s="155">
        <f>ROUND(($D$136/MiY*(SUM($J$136:AF136)&lt;=1)+IF(SUM($J$136:AF136)+($D$136/MiY)&gt;1,1-(SUM($J$136:AF136)+($D$136/MiY)),0)),5)*(AG$7&gt;=$E$136)</f>
        <v>0</v>
      </c>
      <c r="AH136" s="155">
        <f>ROUND(($D$136/MiY*(SUM($J$136:AG136)&lt;=1)+IF(SUM($J$136:AG136)+($D$136/MiY)&gt;1,1-(SUM($J$136:AG136)+($D$136/MiY)),0)),5)*(AH$7&gt;=$E$136)</f>
        <v>5.3330000000000002E-2</v>
      </c>
      <c r="AI136" s="155">
        <f>ROUND(($D$136/MiY*(SUM($J$136:AH136)&lt;=1)+IF(SUM($J$136:AH136)+($D$136/MiY)&gt;1,1-(SUM($J$136:AH136)+($D$136/MiY)),0)),5)*(AI$7&gt;=$E$136)</f>
        <v>5.3330000000000002E-2</v>
      </c>
      <c r="AJ136" s="155">
        <f>ROUND(($D$136/MiY*(SUM($J$136:AI136)&lt;=1)+IF(SUM($J$136:AI136)+($D$136/MiY)&gt;1,1-(SUM($J$136:AI136)+($D$136/MiY)),0)),5)*(AJ$7&gt;=$E$136)</f>
        <v>5.3330000000000002E-2</v>
      </c>
      <c r="AK136" s="155">
        <f>ROUND(($D$136/MiY*(SUM($J$136:AJ136)&lt;=1)+IF(SUM($J$136:AJ136)+($D$136/MiY)&gt;1,1-(SUM($J$136:AJ136)+($D$136/MiY)),0)),5)*(AK$7&gt;=$E$136)</f>
        <v>5.3330000000000002E-2</v>
      </c>
      <c r="AL136" s="155">
        <f>ROUND(($D$136/MiY*(SUM($J$136:AK136)&lt;=1)+IF(SUM($J$136:AK136)+($D$136/MiY)&gt;1,1-(SUM($J$136:AK136)+($D$136/MiY)),0)),5)*(AL$7&gt;=$E$136)</f>
        <v>5.3330000000000002E-2</v>
      </c>
      <c r="AM136" s="155">
        <f>ROUND(($D$136/MiY*(SUM($J$136:AL136)&lt;=1)+IF(SUM($J$136:AL136)+($D$136/MiY)&gt;1,1-(SUM($J$136:AL136)+($D$136/MiY)),0)),5)*(AM$7&gt;=$E$136)</f>
        <v>5.3330000000000002E-2</v>
      </c>
      <c r="AN136" s="155">
        <f>ROUND(($D$136/MiY*(SUM($J$136:AM136)&lt;=1)+IF(SUM($J$136:AM136)+($D$136/MiY)&gt;1,1-(SUM($J$136:AM136)+($D$136/MiY)),0)),5)*(AN$7&gt;=$E$136)</f>
        <v>5.3330000000000002E-2</v>
      </c>
      <c r="AO136" s="155">
        <f>ROUND(($D$136/MiY*(SUM($J$136:AN136)&lt;=1)+IF(SUM($J$136:AN136)+($D$136/MiY)&gt;1,1-(SUM($J$136:AN136)+($D$136/MiY)),0)),5)*(AO$7&gt;=$E$136)</f>
        <v>5.3330000000000002E-2</v>
      </c>
      <c r="AP136" s="155">
        <f>ROUND(($D$136/MiY*(SUM($J$136:AO136)&lt;=1)+IF(SUM($J$136:AO136)+($D$136/MiY)&gt;1,1-(SUM($J$136:AO136)+($D$136/MiY)),0)),5)*(AP$7&gt;=$E$136)</f>
        <v>5.3330000000000002E-2</v>
      </c>
      <c r="AQ136" s="155">
        <f>ROUND(($D$136/MiY*(SUM($J$136:AP136)&lt;=1)+IF(SUM($J$136:AP136)+($D$136/MiY)&gt;1,1-(SUM($J$136:AP136)+($D$136/MiY)),0)),5)*(AQ$7&gt;=$E$136)</f>
        <v>5.3330000000000002E-2</v>
      </c>
      <c r="AR136" s="155">
        <f>ROUND(($D$136/MiY*(SUM($J$136:AQ136)&lt;=1)+IF(SUM($J$136:AQ136)+($D$136/MiY)&gt;1,1-(SUM($J$136:AQ136)+($D$136/MiY)),0)),5)*(AR$7&gt;=$E$136)</f>
        <v>5.3330000000000002E-2</v>
      </c>
      <c r="AS136" s="155">
        <f>ROUND(($D$136/MiY*(SUM($J$136:AR136)&lt;=1)+IF(SUM($J$136:AR136)+($D$136/MiY)&gt;1,1-(SUM($J$136:AR136)+($D$136/MiY)),0)),5)*(AS$7&gt;=$E$136)</f>
        <v>5.3330000000000002E-2</v>
      </c>
      <c r="AT136" s="155">
        <f>ROUND(($D$136/MiY*(SUM($J$136:AS136)&lt;=1)+IF(SUM($J$136:AS136)+($D$136/MiY)&gt;1,1-(SUM($J$136:AS136)+($D$136/MiY)),0)),5)*(AT$7&gt;=$E$136)</f>
        <v>5.3330000000000002E-2</v>
      </c>
      <c r="AU136" s="155">
        <f>ROUND(($D$136/MiY*(SUM($J$136:AT136)&lt;=1)+IF(SUM($J$136:AT136)+($D$136/MiY)&gt;1,1-(SUM($J$136:AT136)+($D$136/MiY)),0)),5)*(AU$7&gt;=$E$136)</f>
        <v>5.3330000000000002E-2</v>
      </c>
      <c r="AV136" s="155">
        <f>ROUND(($D$136/MiY*(SUM($J$136:AU136)&lt;=1)+IF(SUM($J$136:AU136)+($D$136/MiY)&gt;1,1-(SUM($J$136:AU136)+($D$136/MiY)),0)),5)*(AV$7&gt;=$E$136)</f>
        <v>5.3330000000000002E-2</v>
      </c>
      <c r="AW136" s="155">
        <f>ROUND(($D$136/MiY*(SUM($J$136:AV136)&lt;=1)+IF(SUM($J$136:AV136)+($D$136/MiY)&gt;1,1-(SUM($J$136:AV136)+($D$136/MiY)),0)),5)*(AW$7&gt;=$E$136)</f>
        <v>5.3330000000000002E-2</v>
      </c>
      <c r="AX136" s="155">
        <f>ROUND(($D$136/MiY*(SUM($J$136:AW136)&lt;=1)+IF(SUM($J$136:AW136)+($D$136/MiY)&gt;1,1-(SUM($J$136:AW136)+($D$136/MiY)),0)),5)*(AX$7&gt;=$E$136)</f>
        <v>5.3330000000000002E-2</v>
      </c>
      <c r="AY136" s="155">
        <f>ROUND(($D$136/MiY*(SUM($J$136:AX136)&lt;=1)+IF(SUM($J$136:AX136)+($D$136/MiY)&gt;1,1-(SUM($J$136:AX136)+($D$136/MiY)),0)),5)*(AY$7&gt;=$E$136)</f>
        <v>5.3330000000000002E-2</v>
      </c>
      <c r="AZ136" s="155">
        <f>ROUND(($D$136/MiY*(SUM($J$136:AY136)&lt;=1)+IF(SUM($J$136:AY136)+($D$136/MiY)&gt;1,1-(SUM($J$136:AY136)+($D$136/MiY)),0)),5)*(AZ$7&gt;=$E$136)</f>
        <v>4.0059999999999998E-2</v>
      </c>
      <c r="BA136" s="155">
        <f>ROUND(($D$136/MiY*(SUM($J$136:AZ136)&lt;=1)+IF(SUM($J$136:AZ136)+($D$136/MiY)&gt;1,1-(SUM($J$136:AZ136)+($D$136/MiY)),0)),5)*(BA$7&gt;=$E$136)</f>
        <v>0</v>
      </c>
      <c r="BB136" s="155">
        <f>ROUND(($D$136/MiY*(SUM($J$136:BA136)&lt;=1)+IF(SUM($J$136:BA136)+($D$136/MiY)&gt;1,1-(SUM($J$136:BA136)+($D$136/MiY)),0)),5)*(BB$7&gt;=$E$136)</f>
        <v>0</v>
      </c>
      <c r="BC136" s="155">
        <f>ROUND(($D$136/MiY*(SUM($J$136:BB136)&lt;=1)+IF(SUM($J$136:BB136)+($D$136/MiY)&gt;1,1-(SUM($J$136:BB136)+($D$136/MiY)),0)),5)*(BC$7&gt;=$E$136)</f>
        <v>0</v>
      </c>
      <c r="BD136" s="155">
        <f>ROUND(($D$136/MiY*(SUM($J$136:BC136)&lt;=1)+IF(SUM($J$136:BC136)+($D$136/MiY)&gt;1,1-(SUM($J$136:BC136)+($D$136/MiY)),0)),5)*(BD$7&gt;=$E$136)</f>
        <v>0</v>
      </c>
      <c r="BE136" s="155">
        <f>ROUND(($D$136/MiY*(SUM($J$136:BD136)&lt;=1)+IF(SUM($J$136:BD136)+($D$136/MiY)&gt;1,1-(SUM($J$136:BD136)+($D$136/MiY)),0)),5)*(BE$7&gt;=$E$136)</f>
        <v>0</v>
      </c>
      <c r="BF136" s="155">
        <f>ROUND(($D$136/MiY*(SUM($J$136:BE136)&lt;=1)+IF(SUM($J$136:BE136)+($D$136/MiY)&gt;1,1-(SUM($J$136:BE136)+($D$136/MiY)),0)),5)*(BF$7&gt;=$E$136)</f>
        <v>0</v>
      </c>
      <c r="BG136" s="155">
        <f>ROUND(($D$136/MiY*(SUM($J$136:BF136)&lt;=1)+IF(SUM($J$136:BF136)+($D$136/MiY)&gt;1,1-(SUM($J$136:BF136)+($D$136/MiY)),0)),5)*(BG$7&gt;=$E$136)</f>
        <v>0</v>
      </c>
      <c r="BH136" s="155">
        <f>ROUND(($D$136/MiY*(SUM($J$136:BG136)&lt;=1)+IF(SUM($J$136:BG136)+($D$136/MiY)&gt;1,1-(SUM($J$136:BG136)+($D$136/MiY)),0)),5)*(BH$7&gt;=$E$136)</f>
        <v>0</v>
      </c>
      <c r="BI136" s="155">
        <f>ROUND(($D$136/MiY*(SUM($J$136:BH136)&lt;=1)+IF(SUM($J$136:BH136)+($D$136/MiY)&gt;1,1-(SUM($J$136:BH136)+($D$136/MiY)),0)),5)*(BI$7&gt;=$E$136)</f>
        <v>0</v>
      </c>
      <c r="BJ136" s="155">
        <f>ROUND(($D$136/MiY*(SUM($J$136:BI136)&lt;=1)+IF(SUM($J$136:BI136)+($D$136/MiY)&gt;1,1-(SUM($J$136:BI136)+($D$136/MiY)),0)),5)*(BJ$7&gt;=$E$136)</f>
        <v>0</v>
      </c>
      <c r="BK136" s="155">
        <f>ROUND(($D$136/MiY*(SUM($J$136:BJ136)&lt;=1)+IF(SUM($J$136:BJ136)+($D$136/MiY)&gt;1,1-(SUM($J$136:BJ136)+($D$136/MiY)),0)),5)*(BK$7&gt;=$E$136)</f>
        <v>0</v>
      </c>
      <c r="BL136" s="155">
        <f>ROUND(($D$136/MiY*(SUM($J$136:BK136)&lt;=1)+IF(SUM($J$136:BK136)+($D$136/MiY)&gt;1,1-(SUM($J$136:BK136)+($D$136/MiY)),0)),5)*(BL$7&gt;=$E$136)</f>
        <v>0</v>
      </c>
      <c r="BM136" s="155">
        <f>ROUND(($D$136/MiY*(SUM($J$136:BL136)&lt;=1)+IF(SUM($J$136:BL136)+($D$136/MiY)&gt;1,1-(SUM($J$136:BL136)+($D$136/MiY)),0)),5)*(BM$7&gt;=$E$136)</f>
        <v>0</v>
      </c>
      <c r="BN136" s="155">
        <f>ROUND(($D$136/MiY*(SUM($J$136:BM136)&lt;=1)+IF(SUM($J$136:BM136)+($D$136/MiY)&gt;1,1-(SUM($J$136:BM136)+($D$136/MiY)),0)),5)*(BN$7&gt;=$E$136)</f>
        <v>0</v>
      </c>
      <c r="BO136" s="155">
        <f>ROUND(($D$136/MiY*(SUM($J$136:BN136)&lt;=1)+IF(SUM($J$136:BN136)+($D$136/MiY)&gt;1,1-(SUM($J$136:BN136)+($D$136/MiY)),0)),5)*(BO$7&gt;=$E$136)</f>
        <v>0</v>
      </c>
      <c r="BP136" s="155">
        <f>ROUND(($D$136/MiY*(SUM($J$136:BO136)&lt;=1)+IF(SUM($J$136:BO136)+($D$136/MiY)&gt;1,1-(SUM($J$136:BO136)+($D$136/MiY)),0)),5)*(BP$7&gt;=$E$136)</f>
        <v>0</v>
      </c>
      <c r="BQ136" s="155">
        <f>ROUND(($D$136/MiY*(SUM($J$136:BP136)&lt;=1)+IF(SUM($J$136:BP136)+($D$136/MiY)&gt;1,1-(SUM($J$136:BP136)+($D$136/MiY)),0)),5)*(BQ$7&gt;=$E$136)</f>
        <v>0</v>
      </c>
      <c r="BR136" s="155">
        <f>ROUND(($D$136/MiY*(SUM($J$136:BQ136)&lt;=1)+IF(SUM($J$136:BQ136)+($D$136/MiY)&gt;1,1-(SUM($J$136:BQ136)+($D$136/MiY)),0)),5)*(BR$7&gt;=$E$136)</f>
        <v>0</v>
      </c>
      <c r="BS136" s="155">
        <f>ROUND(($D$136/MiY*(SUM($J$136:BR136)&lt;=1)+IF(SUM($J$136:BR136)+($D$136/MiY)&gt;1,1-(SUM($J$136:BR136)+($D$136/MiY)),0)),5)*(BS$7&gt;=$E$136)</f>
        <v>0</v>
      </c>
      <c r="BT136" s="155">
        <f>ROUND(($D$136/MiY*(SUM($J$136:BS136)&lt;=1)+IF(SUM($J$136:BS136)+($D$136/MiY)&gt;1,1-(SUM($J$136:BS136)+($D$136/MiY)),0)),5)*(BT$7&gt;=$E$136)</f>
        <v>0</v>
      </c>
      <c r="BU136" s="155">
        <f>ROUND(($D$136/MiY*(SUM($J$136:BT136)&lt;=1)+IF(SUM($J$136:BT136)+($D$136/MiY)&gt;1,1-(SUM($J$136:BT136)+($D$136/MiY)),0)),5)*(BU$7&gt;=$E$136)</f>
        <v>0</v>
      </c>
      <c r="BV136" s="155">
        <f>ROUND(($D$136/MiY*(SUM($J$136:BU136)&lt;=1)+IF(SUM($J$136:BU136)+($D$136/MiY)&gt;1,1-(SUM($J$136:BU136)+($D$136/MiY)),0)),5)*(BV$7&gt;=$E$136)</f>
        <v>0</v>
      </c>
      <c r="BW136" s="155">
        <f>ROUND(($D$136/MiY*(SUM($J$136:BV136)&lt;=1)+IF(SUM($J$136:BV136)+($D$136/MiY)&gt;1,1-(SUM($J$136:BV136)+($D$136/MiY)),0)),5)*(BW$7&gt;=$E$136)</f>
        <v>0</v>
      </c>
      <c r="BX136" s="155">
        <f>ROUND(($D$136/MiY*(SUM($J$136:BW136)&lt;=1)+IF(SUM($J$136:BW136)+($D$136/MiY)&gt;1,1-(SUM($J$136:BW136)+($D$136/MiY)),0)),5)*(BX$7&gt;=$E$136)</f>
        <v>0</v>
      </c>
      <c r="BY136" s="155">
        <f>ROUND(($D$136/MiY*(SUM($J$136:BX136)&lt;=1)+IF(SUM($J$136:BX136)+($D$136/MiY)&gt;1,1-(SUM($J$136:BX136)+($D$136/MiY)),0)),5)*(BY$7&gt;=$E$136)</f>
        <v>0</v>
      </c>
      <c r="BZ136" s="155">
        <f>ROUND(($D$136/MiY*(SUM($J$136:BY136)&lt;=1)+IF(SUM($J$136:BY136)+($D$136/MiY)&gt;1,1-(SUM($J$136:BY136)+($D$136/MiY)),0)),5)*(BZ$7&gt;=$E$136)</f>
        <v>0</v>
      </c>
      <c r="CA136" s="155">
        <f>ROUND(($D$136/MiY*(SUM($J$136:BZ136)&lt;=1)+IF(SUM($J$136:BZ136)+($D$136/MiY)&gt;1,1-(SUM($J$136:BZ136)+($D$136/MiY)),0)),5)*(CA$7&gt;=$E$136)</f>
        <v>0</v>
      </c>
      <c r="CB136" s="155">
        <f>ROUND(($D$136/MiY*(SUM($J$136:CA136)&lt;=1)+IF(SUM($J$136:CA136)+($D$136/MiY)&gt;1,1-(SUM($J$136:CA136)+($D$136/MiY)),0)),5)*(CB$7&gt;=$E$136)</f>
        <v>0</v>
      </c>
      <c r="CC136" s="155">
        <f>ROUND(($D$136/MiY*(SUM($J$136:CB136)&lt;=1)+IF(SUM($J$136:CB136)+($D$136/MiY)&gt;1,1-(SUM($J$136:CB136)+($D$136/MiY)),0)),5)*(CC$7&gt;=$E$136)</f>
        <v>0</v>
      </c>
      <c r="CD136" s="155">
        <f>ROUND(($D$136/MiY*(SUM($J$136:CC136)&lt;=1)+IF(SUM($J$136:CC136)+($D$136/MiY)&gt;1,1-(SUM($J$136:CC136)+($D$136/MiY)),0)),5)*(CD$7&gt;=$E$136)</f>
        <v>0</v>
      </c>
      <c r="CE136" s="155">
        <f>ROUND(($D$136/MiY*(SUM($J$136:CD136)&lt;=1)+IF(SUM($J$136:CD136)+($D$136/MiY)&gt;1,1-(SUM($J$136:CD136)+($D$136/MiY)),0)),5)*(CE$7&gt;=$E$136)</f>
        <v>0</v>
      </c>
      <c r="CF136" s="155">
        <f>ROUND(($D$136/MiY*(SUM($J$136:CE136)&lt;=1)+IF(SUM($J$136:CE136)+($D$136/MiY)&gt;1,1-(SUM($J$136:CE136)+($D$136/MiY)),0)),5)*(CF$7&gt;=$E$136)</f>
        <v>0</v>
      </c>
      <c r="CG136" s="155">
        <f>ROUND(($D$136/MiY*(SUM($J$136:CF136)&lt;=1)+IF(SUM($J$136:CF136)+($D$136/MiY)&gt;1,1-(SUM($J$136:CF136)+($D$136/MiY)),0)),5)*(CG$7&gt;=$E$136)</f>
        <v>0</v>
      </c>
      <c r="CH136" s="155">
        <f>ROUND(($D$136/MiY*(SUM($J$136:CG136)&lt;=1)+IF(SUM($J$136:CG136)+($D$136/MiY)&gt;1,1-(SUM($J$136:CG136)+($D$136/MiY)),0)),5)*(CH$7&gt;=$E$136)</f>
        <v>0</v>
      </c>
      <c r="CI136" s="155">
        <f>ROUND(($D$136/MiY*(SUM($J$136:CH136)&lt;=1)+IF(SUM($J$136:CH136)+($D$136/MiY)&gt;1,1-(SUM($J$136:CH136)+($D$136/MiY)),0)),5)*(CI$7&gt;=$E$136)</f>
        <v>0</v>
      </c>
      <c r="CJ136" s="155">
        <f>ROUND(($D$136/MiY*(SUM($J$136:CI136)&lt;=1)+IF(SUM($J$136:CI136)+($D$136/MiY)&gt;1,1-(SUM($J$136:CI136)+($D$136/MiY)),0)),5)*(CJ$7&gt;=$E$136)</f>
        <v>0</v>
      </c>
      <c r="CK136" s="155">
        <f>ROUND(($D$136/MiY*(SUM($J$136:CJ136)&lt;=1)+IF(SUM($J$136:CJ136)+($D$136/MiY)&gt;1,1-(SUM($J$136:CJ136)+($D$136/MiY)),0)),5)*(CK$7&gt;=$E$136)</f>
        <v>0</v>
      </c>
      <c r="CL136" s="155">
        <f>ROUND(($D$136/MiY*(SUM($J$136:CK136)&lt;=1)+IF(SUM($J$136:CK136)+($D$136/MiY)&gt;1,1-(SUM($J$136:CK136)+($D$136/MiY)),0)),5)*(CL$7&gt;=$E$136)</f>
        <v>0</v>
      </c>
      <c r="CM136" s="155">
        <f>ROUND(($D$136/MiY*(SUM($J$136:CL136)&lt;=1)+IF(SUM($J$136:CL136)+($D$136/MiY)&gt;1,1-(SUM($J$136:CL136)+($D$136/MiY)),0)),5)*(CM$7&gt;=$E$136)</f>
        <v>0</v>
      </c>
      <c r="CN136" s="155">
        <f>ROUND(($D$136/MiY*(SUM($J$136:CM136)&lt;=1)+IF(SUM($J$136:CM136)+($D$136/MiY)&gt;1,1-(SUM($J$136:CM136)+($D$136/MiY)),0)),5)*(CN$7&gt;=$E$136)</f>
        <v>0</v>
      </c>
      <c r="CO136" s="155">
        <f>ROUND(($D$136/MiY*(SUM($J$136:CN136)&lt;=1)+IF(SUM($J$136:CN136)+($D$136/MiY)&gt;1,1-(SUM($J$136:CN136)+($D$136/MiY)),0)),5)*(CO$7&gt;=$E$136)</f>
        <v>0</v>
      </c>
      <c r="CP136" s="155">
        <f>ROUND(($D$136/MiY*(SUM($J$136:CO136)&lt;=1)+IF(SUM($J$136:CO136)+($D$136/MiY)&gt;1,1-(SUM($J$136:CO136)+($D$136/MiY)),0)),5)*(CP$7&gt;=$E$136)</f>
        <v>0</v>
      </c>
      <c r="CQ136" s="155">
        <f>ROUND(($D$136/MiY*(SUM($J$136:CP136)&lt;=1)+IF(SUM($J$136:CP136)+($D$136/MiY)&gt;1,1-(SUM($J$136:CP136)+($D$136/MiY)),0)),5)*(CQ$7&gt;=$E$136)</f>
        <v>0</v>
      </c>
      <c r="CR136" s="155">
        <f>ROUND(($D$136/MiY*(SUM($J$136:CQ136)&lt;=1)+IF(SUM($J$136:CQ136)+($D$136/MiY)&gt;1,1-(SUM($J$136:CQ136)+($D$136/MiY)),0)),5)*(CR$7&gt;=$E$136)</f>
        <v>0</v>
      </c>
      <c r="CS136" s="155">
        <f>ROUND(($D$136/MiY*(SUM($J$136:CR136)&lt;=1)+IF(SUM($J$136:CR136)+($D$136/MiY)&gt;1,1-(SUM($J$136:CR136)+($D$136/MiY)),0)),5)*(CS$7&gt;=$E$136)</f>
        <v>0</v>
      </c>
      <c r="CT136" s="155">
        <f>ROUND(($D$136/MiY*(SUM($J$136:CS136)&lt;=1)+IF(SUM($J$136:CS136)+($D$136/MiY)&gt;1,1-(SUM($J$136:CS136)+($D$136/MiY)),0)),5)*(CT$7&gt;=$E$136)</f>
        <v>0</v>
      </c>
      <c r="CU136" s="155">
        <f>ROUND(($D$136/MiY*(SUM($J$136:CT136)&lt;=1)+IF(SUM($J$136:CT136)+($D$136/MiY)&gt;1,1-(SUM($J$136:CT136)+($D$136/MiY)),0)),5)*(CU$7&gt;=$E$136)</f>
        <v>0</v>
      </c>
      <c r="CV136" s="155">
        <f>ROUND(($D$136/MiY*(SUM($J$136:CU136)&lt;=1)+IF(SUM($J$136:CU136)+($D$136/MiY)&gt;1,1-(SUM($J$136:CU136)+($D$136/MiY)),0)),5)*(CV$7&gt;=$E$136)</f>
        <v>0</v>
      </c>
      <c r="CW136" s="155">
        <f>ROUND(($D$136/MiY*(SUM($J$136:CV136)&lt;=1)+IF(SUM($J$136:CV136)+($D$136/MiY)&gt;1,1-(SUM($J$136:CV136)+($D$136/MiY)),0)),5)*(CW$7&gt;=$E$136)</f>
        <v>0</v>
      </c>
      <c r="CX136" s="155">
        <f>ROUND(($D$136/MiY*(SUM($J$136:CW136)&lt;=1)+IF(SUM($J$136:CW136)+($D$136/MiY)&gt;1,1-(SUM($J$136:CW136)+($D$136/MiY)),0)),5)*(CX$7&gt;=$E$136)</f>
        <v>0</v>
      </c>
      <c r="CY136" s="155">
        <f>ROUND(($D$136/MiY*(SUM($J$136:CX136)&lt;=1)+IF(SUM($J$136:CX136)+($D$136/MiY)&gt;1,1-(SUM($J$136:CX136)+($D$136/MiY)),0)),5)*(CY$7&gt;=$E$136)</f>
        <v>0</v>
      </c>
      <c r="CZ136" s="155">
        <f>ROUND(($D$136/MiY*(SUM($J$136:CY136)&lt;=1)+IF(SUM($J$136:CY136)+($D$136/MiY)&gt;1,1-(SUM($J$136:CY136)+($D$136/MiY)),0)),5)*(CZ$7&gt;=$E$136)</f>
        <v>0</v>
      </c>
      <c r="DA136" s="155">
        <f>ROUND(($D$136/MiY*(SUM($J$136:CZ136)&lt;=1)+IF(SUM($J$136:CZ136)+($D$136/MiY)&gt;1,1-(SUM($J$136:CZ136)+($D$136/MiY)),0)),5)*(DA$7&gt;=$E$136)</f>
        <v>0</v>
      </c>
      <c r="DB136" s="155">
        <f>ROUND(($D$136/MiY*(SUM($J$136:DA136)&lt;=1)+IF(SUM($J$136:DA136)+($D$136/MiY)&gt;1,1-(SUM($J$136:DA136)+($D$136/MiY)),0)),5)*(DB$7&gt;=$E$136)</f>
        <v>0</v>
      </c>
      <c r="DC136" s="155">
        <f>ROUND(($D$136/MiY*(SUM($J$136:DB136)&lt;=1)+IF(SUM($J$136:DB136)+($D$136/MiY)&gt;1,1-(SUM($J$136:DB136)+($D$136/MiY)),0)),5)*(DC$7&gt;=$E$136)</f>
        <v>0</v>
      </c>
      <c r="DD136" s="155">
        <f>ROUND(($D$136/MiY*(SUM($J$136:DC136)&lt;=1)+IF(SUM($J$136:DC136)+($D$136/MiY)&gt;1,1-(SUM($J$136:DC136)+($D$136/MiY)),0)),5)*(DD$7&gt;=$E$136)</f>
        <v>0</v>
      </c>
      <c r="DE136" s="155">
        <f>ROUND(($D$136/MiY*(SUM($J$136:DD136)&lt;=1)+IF(SUM($J$136:DD136)+($D$136/MiY)&gt;1,1-(SUM($J$136:DD136)+($D$136/MiY)),0)),5)*(DE$7&gt;=$E$136)</f>
        <v>0</v>
      </c>
      <c r="DF136" s="155">
        <f>ROUND(($D$136/MiY*(SUM($J$136:DE136)&lt;=1)+IF(SUM($J$136:DE136)+($D$136/MiY)&gt;1,1-(SUM($J$136:DE136)+($D$136/MiY)),0)),5)*(DF$7&gt;=$E$136)</f>
        <v>0</v>
      </c>
      <c r="DG136" s="155">
        <f>ROUND(($D$136/MiY*(SUM($J$136:DF136)&lt;=1)+IF(SUM($J$136:DF136)+($D$136/MiY)&gt;1,1-(SUM($J$136:DF136)+($D$136/MiY)),0)),5)*(DG$7&gt;=$E$136)</f>
        <v>0</v>
      </c>
      <c r="DH136" s="155">
        <f>ROUND(($D$136/MiY*(SUM($J$136:DG136)&lt;=1)+IF(SUM($J$136:DG136)+($D$136/MiY)&gt;1,1-(SUM($J$136:DG136)+($D$136/MiY)),0)),5)*(DH$7&gt;=$E$136)</f>
        <v>0</v>
      </c>
      <c r="DI136" s="155">
        <f>ROUND(($D$136/MiY*(SUM($J$136:DH136)&lt;=1)+IF(SUM($J$136:DH136)+($D$136/MiY)&gt;1,1-(SUM($J$136:DH136)+($D$136/MiY)),0)),5)*(DI$7&gt;=$E$136)</f>
        <v>0</v>
      </c>
      <c r="DJ136" s="155">
        <f>ROUND(($D$136/MiY*(SUM($J$136:DI136)&lt;=1)+IF(SUM($J$136:DI136)+($D$136/MiY)&gt;1,1-(SUM($J$136:DI136)+($D$136/MiY)),0)),5)*(DJ$7&gt;=$E$136)</f>
        <v>0</v>
      </c>
      <c r="DK136" s="155">
        <f>ROUND(($D$136/MiY*(SUM($J$136:DJ136)&lt;=1)+IF(SUM($J$136:DJ136)+($D$136/MiY)&gt;1,1-(SUM($J$136:DJ136)+($D$136/MiY)),0)),5)*(DK$7&gt;=$E$136)</f>
        <v>0</v>
      </c>
      <c r="DL136" s="155">
        <f>ROUND(($D$136/MiY*(SUM($J$136:DK136)&lt;=1)+IF(SUM($J$136:DK136)+($D$136/MiY)&gt;1,1-(SUM($J$136:DK136)+($D$136/MiY)),0)),5)*(DL$7&gt;=$E$136)</f>
        <v>0</v>
      </c>
      <c r="DM136" s="155">
        <f>ROUND(($D$136/MiY*(SUM($J$136:DL136)&lt;=1)+IF(SUM($J$136:DL136)+($D$136/MiY)&gt;1,1-(SUM($J$136:DL136)+($D$136/MiY)),0)),5)*(DM$7&gt;=$E$136)</f>
        <v>0</v>
      </c>
      <c r="DN136" s="155">
        <f>ROUND(($D$136/MiY*(SUM($J$136:DM136)&lt;=1)+IF(SUM($J$136:DM136)+($D$136/MiY)&gt;1,1-(SUM($J$136:DM136)+($D$136/MiY)),0)),5)*(DN$7&gt;=$E$136)</f>
        <v>0</v>
      </c>
      <c r="DO136" s="155">
        <f>ROUND(($D$136/MiY*(SUM($J$136:DN136)&lt;=1)+IF(SUM($J$136:DN136)+($D$136/MiY)&gt;1,1-(SUM($J$136:DN136)+($D$136/MiY)),0)),5)*(DO$7&gt;=$E$136)</f>
        <v>0</v>
      </c>
      <c r="DP136" s="155">
        <f>ROUND(($D$136/MiY*(SUM($J$136:DO136)&lt;=1)+IF(SUM($J$136:DO136)+($D$136/MiY)&gt;1,1-(SUM($J$136:DO136)+($D$136/MiY)),0)),5)*(DP$7&gt;=$E$136)</f>
        <v>0</v>
      </c>
      <c r="DQ136" s="155">
        <f>ROUND(($D$136/MiY*(SUM($J$136:DP136)&lt;=1)+IF(SUM($J$136:DP136)+($D$136/MiY)&gt;1,1-(SUM($J$136:DP136)+($D$136/MiY)),0)),5)*(DQ$7&gt;=$E$136)</f>
        <v>0</v>
      </c>
      <c r="DR136" s="155">
        <f>ROUND(($D$136/MiY*(SUM($J$136:DQ136)&lt;=1)+IF(SUM($J$136:DQ136)+($D$136/MiY)&gt;1,1-(SUM($J$136:DQ136)+($D$136/MiY)),0)),5)*(DR$7&gt;=$E$136)</f>
        <v>0</v>
      </c>
      <c r="DS136" s="155">
        <f>ROUND(($D$136/MiY*(SUM($J$136:DR136)&lt;=1)+IF(SUM($J$136:DR136)+($D$136/MiY)&gt;1,1-(SUM($J$136:DR136)+($D$136/MiY)),0)),5)*(DS$7&gt;=$E$136)</f>
        <v>0</v>
      </c>
      <c r="DT136" s="155">
        <f>ROUND(($D$136/MiY*(SUM($J$136:DS136)&lt;=1)+IF(SUM($J$136:DS136)+($D$136/MiY)&gt;1,1-(SUM($J$136:DS136)+($D$136/MiY)),0)),5)*(DT$7&gt;=$E$136)</f>
        <v>0</v>
      </c>
      <c r="DU136" s="155">
        <f>ROUND(($D$136/MiY*(SUM($J$136:DT136)&lt;=1)+IF(SUM($J$136:DT136)+($D$136/MiY)&gt;1,1-(SUM($J$136:DT136)+($D$136/MiY)),0)),5)*(DU$7&gt;=$E$136)</f>
        <v>0</v>
      </c>
      <c r="DV136" s="155">
        <f>ROUND(($D$136/MiY*(SUM($J$136:DU136)&lt;=1)+IF(SUM($J$136:DU136)+($D$136/MiY)&gt;1,1-(SUM($J$136:DU136)+($D$136/MiY)),0)),5)*(DV$7&gt;=$E$136)</f>
        <v>0</v>
      </c>
      <c r="DW136" s="155">
        <f>ROUND(($D$136/MiY*(SUM($J$136:DV136)&lt;=1)+IF(SUM($J$136:DV136)+($D$136/MiY)&gt;1,1-(SUM($J$136:DV136)+($D$136/MiY)),0)),5)*(DW$7&gt;=$E$136)</f>
        <v>0</v>
      </c>
      <c r="DX136" s="155">
        <f>ROUND(($D$136/MiY*(SUM($J$136:DW136)&lt;=1)+IF(SUM($J$136:DW136)+($D$136/MiY)&gt;1,1-(SUM($J$136:DW136)+($D$136/MiY)),0)),5)*(DX$7&gt;=$E$136)</f>
        <v>0</v>
      </c>
      <c r="DY136" s="155">
        <f>ROUND(($D$136/MiY*(SUM($J$136:DX136)&lt;=1)+IF(SUM($J$136:DX136)+($D$136/MiY)&gt;1,1-(SUM($J$136:DX136)+($D$136/MiY)),0)),5)*(DY$7&gt;=$E$136)</f>
        <v>0</v>
      </c>
      <c r="DZ136" s="155">
        <f>ROUND(($D$136/MiY*(SUM($J$136:DY136)&lt;=1)+IF(SUM($J$136:DY136)+($D$136/MiY)&gt;1,1-(SUM($J$136:DY136)+($D$136/MiY)),0)),5)*(DZ$7&gt;=$E$136)</f>
        <v>0</v>
      </c>
      <c r="EA136" s="155">
        <f>ROUND(($D$136/MiY*(SUM($J$136:DZ136)&lt;=1)+IF(SUM($J$136:DZ136)+($D$136/MiY)&gt;1,1-(SUM($J$136:DZ136)+($D$136/MiY)),0)),5)*(EA$7&gt;=$E$136)</f>
        <v>0</v>
      </c>
      <c r="EB136" s="155">
        <f>ROUND(($D$136/MiY*(SUM($J$136:EA136)&lt;=1)+IF(SUM($J$136:EA136)+($D$136/MiY)&gt;1,1-(SUM($J$136:EA136)+($D$136/MiY)),0)),5)*(EB$7&gt;=$E$136)</f>
        <v>0</v>
      </c>
    </row>
    <row r="137" spans="2:132" outlineLevel="1" x14ac:dyDescent="0.25">
      <c r="C137" s="318" t="s">
        <v>593</v>
      </c>
      <c r="D137" s="16">
        <f>Costs!$L$25*Costs!$L$31</f>
        <v>30000</v>
      </c>
      <c r="G137" s="52" t="s">
        <v>603</v>
      </c>
      <c r="H137" s="46">
        <f t="shared" ref="H137" si="1901">SUM(J137:EB137)</f>
        <v>30000.000000000007</v>
      </c>
      <c r="J137" s="82">
        <f t="shared" ref="J137:AO137" si="1902">J136*$D137</f>
        <v>0</v>
      </c>
      <c r="K137" s="82">
        <f t="shared" si="1902"/>
        <v>0</v>
      </c>
      <c r="L137" s="82">
        <f t="shared" si="1902"/>
        <v>0</v>
      </c>
      <c r="M137" s="82">
        <f t="shared" si="1902"/>
        <v>0</v>
      </c>
      <c r="N137" s="82">
        <f t="shared" si="1902"/>
        <v>0</v>
      </c>
      <c r="O137" s="82">
        <f t="shared" si="1902"/>
        <v>0</v>
      </c>
      <c r="P137" s="82">
        <f t="shared" si="1902"/>
        <v>0</v>
      </c>
      <c r="Q137" s="82">
        <f t="shared" si="1902"/>
        <v>0</v>
      </c>
      <c r="R137" s="82">
        <f t="shared" si="1902"/>
        <v>0</v>
      </c>
      <c r="S137" s="82">
        <f t="shared" si="1902"/>
        <v>0</v>
      </c>
      <c r="T137" s="82">
        <f t="shared" si="1902"/>
        <v>0</v>
      </c>
      <c r="U137" s="82">
        <f t="shared" si="1902"/>
        <v>0</v>
      </c>
      <c r="V137" s="82">
        <f t="shared" si="1902"/>
        <v>0</v>
      </c>
      <c r="W137" s="82">
        <f t="shared" si="1902"/>
        <v>0</v>
      </c>
      <c r="X137" s="82">
        <f t="shared" si="1902"/>
        <v>0</v>
      </c>
      <c r="Y137" s="82">
        <f t="shared" si="1902"/>
        <v>0</v>
      </c>
      <c r="Z137" s="82">
        <f t="shared" si="1902"/>
        <v>0</v>
      </c>
      <c r="AA137" s="82">
        <f t="shared" si="1902"/>
        <v>0</v>
      </c>
      <c r="AB137" s="82">
        <f t="shared" si="1902"/>
        <v>0</v>
      </c>
      <c r="AC137" s="82">
        <f t="shared" si="1902"/>
        <v>0</v>
      </c>
      <c r="AD137" s="82">
        <f t="shared" si="1902"/>
        <v>0</v>
      </c>
      <c r="AE137" s="82">
        <f t="shared" si="1902"/>
        <v>0</v>
      </c>
      <c r="AF137" s="82">
        <f t="shared" si="1902"/>
        <v>0</v>
      </c>
      <c r="AG137" s="82">
        <f t="shared" si="1902"/>
        <v>0</v>
      </c>
      <c r="AH137" s="82">
        <f t="shared" si="1902"/>
        <v>1599.9</v>
      </c>
      <c r="AI137" s="82">
        <f t="shared" si="1902"/>
        <v>1599.9</v>
      </c>
      <c r="AJ137" s="82">
        <f t="shared" si="1902"/>
        <v>1599.9</v>
      </c>
      <c r="AK137" s="82">
        <f t="shared" si="1902"/>
        <v>1599.9</v>
      </c>
      <c r="AL137" s="82">
        <f t="shared" si="1902"/>
        <v>1599.9</v>
      </c>
      <c r="AM137" s="82">
        <f t="shared" si="1902"/>
        <v>1599.9</v>
      </c>
      <c r="AN137" s="82">
        <f t="shared" si="1902"/>
        <v>1599.9</v>
      </c>
      <c r="AO137" s="82">
        <f t="shared" si="1902"/>
        <v>1599.9</v>
      </c>
      <c r="AP137" s="82">
        <f t="shared" ref="AP137:BU137" si="1903">AP136*$D137</f>
        <v>1599.9</v>
      </c>
      <c r="AQ137" s="82">
        <f t="shared" si="1903"/>
        <v>1599.9</v>
      </c>
      <c r="AR137" s="82">
        <f t="shared" si="1903"/>
        <v>1599.9</v>
      </c>
      <c r="AS137" s="82">
        <f t="shared" si="1903"/>
        <v>1599.9</v>
      </c>
      <c r="AT137" s="82">
        <f t="shared" si="1903"/>
        <v>1599.9</v>
      </c>
      <c r="AU137" s="82">
        <f t="shared" si="1903"/>
        <v>1599.9</v>
      </c>
      <c r="AV137" s="82">
        <f t="shared" si="1903"/>
        <v>1599.9</v>
      </c>
      <c r="AW137" s="82">
        <f t="shared" si="1903"/>
        <v>1599.9</v>
      </c>
      <c r="AX137" s="82">
        <f t="shared" si="1903"/>
        <v>1599.9</v>
      </c>
      <c r="AY137" s="82">
        <f t="shared" si="1903"/>
        <v>1599.9</v>
      </c>
      <c r="AZ137" s="82">
        <f t="shared" si="1903"/>
        <v>1201.8</v>
      </c>
      <c r="BA137" s="82">
        <f t="shared" si="1903"/>
        <v>0</v>
      </c>
      <c r="BB137" s="82">
        <f t="shared" si="1903"/>
        <v>0</v>
      </c>
      <c r="BC137" s="82">
        <f t="shared" si="1903"/>
        <v>0</v>
      </c>
      <c r="BD137" s="82">
        <f t="shared" si="1903"/>
        <v>0</v>
      </c>
      <c r="BE137" s="82">
        <f t="shared" si="1903"/>
        <v>0</v>
      </c>
      <c r="BF137" s="82">
        <f t="shared" si="1903"/>
        <v>0</v>
      </c>
      <c r="BG137" s="82">
        <f t="shared" si="1903"/>
        <v>0</v>
      </c>
      <c r="BH137" s="82">
        <f t="shared" si="1903"/>
        <v>0</v>
      </c>
      <c r="BI137" s="82">
        <f t="shared" si="1903"/>
        <v>0</v>
      </c>
      <c r="BJ137" s="82">
        <f t="shared" si="1903"/>
        <v>0</v>
      </c>
      <c r="BK137" s="82">
        <f t="shared" si="1903"/>
        <v>0</v>
      </c>
      <c r="BL137" s="82">
        <f t="shared" si="1903"/>
        <v>0</v>
      </c>
      <c r="BM137" s="82">
        <f t="shared" si="1903"/>
        <v>0</v>
      </c>
      <c r="BN137" s="82">
        <f t="shared" si="1903"/>
        <v>0</v>
      </c>
      <c r="BO137" s="82">
        <f t="shared" si="1903"/>
        <v>0</v>
      </c>
      <c r="BP137" s="82">
        <f t="shared" si="1903"/>
        <v>0</v>
      </c>
      <c r="BQ137" s="82">
        <f t="shared" si="1903"/>
        <v>0</v>
      </c>
      <c r="BR137" s="82">
        <f t="shared" si="1903"/>
        <v>0</v>
      </c>
      <c r="BS137" s="82">
        <f t="shared" si="1903"/>
        <v>0</v>
      </c>
      <c r="BT137" s="82">
        <f t="shared" si="1903"/>
        <v>0</v>
      </c>
      <c r="BU137" s="82">
        <f t="shared" si="1903"/>
        <v>0</v>
      </c>
      <c r="BV137" s="82">
        <f t="shared" ref="BV137:DA137" si="1904">BV136*$D137</f>
        <v>0</v>
      </c>
      <c r="BW137" s="82">
        <f t="shared" si="1904"/>
        <v>0</v>
      </c>
      <c r="BX137" s="82">
        <f t="shared" si="1904"/>
        <v>0</v>
      </c>
      <c r="BY137" s="82">
        <f t="shared" si="1904"/>
        <v>0</v>
      </c>
      <c r="BZ137" s="82">
        <f t="shared" si="1904"/>
        <v>0</v>
      </c>
      <c r="CA137" s="82">
        <f t="shared" si="1904"/>
        <v>0</v>
      </c>
      <c r="CB137" s="82">
        <f t="shared" si="1904"/>
        <v>0</v>
      </c>
      <c r="CC137" s="82">
        <f t="shared" si="1904"/>
        <v>0</v>
      </c>
      <c r="CD137" s="82">
        <f t="shared" si="1904"/>
        <v>0</v>
      </c>
      <c r="CE137" s="82">
        <f t="shared" si="1904"/>
        <v>0</v>
      </c>
      <c r="CF137" s="82">
        <f t="shared" si="1904"/>
        <v>0</v>
      </c>
      <c r="CG137" s="82">
        <f t="shared" si="1904"/>
        <v>0</v>
      </c>
      <c r="CH137" s="82">
        <f t="shared" si="1904"/>
        <v>0</v>
      </c>
      <c r="CI137" s="82">
        <f t="shared" si="1904"/>
        <v>0</v>
      </c>
      <c r="CJ137" s="82">
        <f t="shared" si="1904"/>
        <v>0</v>
      </c>
      <c r="CK137" s="82">
        <f t="shared" si="1904"/>
        <v>0</v>
      </c>
      <c r="CL137" s="82">
        <f t="shared" si="1904"/>
        <v>0</v>
      </c>
      <c r="CM137" s="82">
        <f t="shared" si="1904"/>
        <v>0</v>
      </c>
      <c r="CN137" s="82">
        <f t="shared" si="1904"/>
        <v>0</v>
      </c>
      <c r="CO137" s="82">
        <f t="shared" si="1904"/>
        <v>0</v>
      </c>
      <c r="CP137" s="82">
        <f t="shared" si="1904"/>
        <v>0</v>
      </c>
      <c r="CQ137" s="82">
        <f t="shared" si="1904"/>
        <v>0</v>
      </c>
      <c r="CR137" s="82">
        <f t="shared" si="1904"/>
        <v>0</v>
      </c>
      <c r="CS137" s="82">
        <f t="shared" si="1904"/>
        <v>0</v>
      </c>
      <c r="CT137" s="82">
        <f t="shared" si="1904"/>
        <v>0</v>
      </c>
      <c r="CU137" s="82">
        <f t="shared" si="1904"/>
        <v>0</v>
      </c>
      <c r="CV137" s="82">
        <f t="shared" si="1904"/>
        <v>0</v>
      </c>
      <c r="CW137" s="82">
        <f t="shared" si="1904"/>
        <v>0</v>
      </c>
      <c r="CX137" s="82">
        <f t="shared" si="1904"/>
        <v>0</v>
      </c>
      <c r="CY137" s="82">
        <f t="shared" si="1904"/>
        <v>0</v>
      </c>
      <c r="CZ137" s="82">
        <f t="shared" si="1904"/>
        <v>0</v>
      </c>
      <c r="DA137" s="82">
        <f t="shared" si="1904"/>
        <v>0</v>
      </c>
      <c r="DB137" s="82">
        <f t="shared" ref="DB137:EB137" si="1905">DB136*$D137</f>
        <v>0</v>
      </c>
      <c r="DC137" s="82">
        <f t="shared" si="1905"/>
        <v>0</v>
      </c>
      <c r="DD137" s="82">
        <f t="shared" si="1905"/>
        <v>0</v>
      </c>
      <c r="DE137" s="82">
        <f t="shared" si="1905"/>
        <v>0</v>
      </c>
      <c r="DF137" s="82">
        <f t="shared" si="1905"/>
        <v>0</v>
      </c>
      <c r="DG137" s="82">
        <f t="shared" si="1905"/>
        <v>0</v>
      </c>
      <c r="DH137" s="82">
        <f t="shared" si="1905"/>
        <v>0</v>
      </c>
      <c r="DI137" s="82">
        <f t="shared" si="1905"/>
        <v>0</v>
      </c>
      <c r="DJ137" s="82">
        <f t="shared" si="1905"/>
        <v>0</v>
      </c>
      <c r="DK137" s="82">
        <f t="shared" si="1905"/>
        <v>0</v>
      </c>
      <c r="DL137" s="82">
        <f t="shared" si="1905"/>
        <v>0</v>
      </c>
      <c r="DM137" s="82">
        <f t="shared" si="1905"/>
        <v>0</v>
      </c>
      <c r="DN137" s="82">
        <f t="shared" si="1905"/>
        <v>0</v>
      </c>
      <c r="DO137" s="82">
        <f t="shared" si="1905"/>
        <v>0</v>
      </c>
      <c r="DP137" s="82">
        <f t="shared" si="1905"/>
        <v>0</v>
      </c>
      <c r="DQ137" s="82">
        <f t="shared" si="1905"/>
        <v>0</v>
      </c>
      <c r="DR137" s="82">
        <f t="shared" si="1905"/>
        <v>0</v>
      </c>
      <c r="DS137" s="82">
        <f t="shared" si="1905"/>
        <v>0</v>
      </c>
      <c r="DT137" s="82">
        <f t="shared" si="1905"/>
        <v>0</v>
      </c>
      <c r="DU137" s="82">
        <f t="shared" si="1905"/>
        <v>0</v>
      </c>
      <c r="DV137" s="82">
        <f t="shared" si="1905"/>
        <v>0</v>
      </c>
      <c r="DW137" s="82">
        <f t="shared" si="1905"/>
        <v>0</v>
      </c>
      <c r="DX137" s="82">
        <f t="shared" si="1905"/>
        <v>0</v>
      </c>
      <c r="DY137" s="82">
        <f t="shared" si="1905"/>
        <v>0</v>
      </c>
      <c r="DZ137" s="82">
        <f t="shared" si="1905"/>
        <v>0</v>
      </c>
      <c r="EA137" s="82">
        <f t="shared" si="1905"/>
        <v>0</v>
      </c>
      <c r="EB137" s="82">
        <f t="shared" si="1905"/>
        <v>0</v>
      </c>
    </row>
    <row r="138" spans="2:132" outlineLevel="1" x14ac:dyDescent="0.25">
      <c r="C138" s="318" t="s">
        <v>594</v>
      </c>
      <c r="D138" s="31">
        <f>Costs!$L$39</f>
        <v>1.9</v>
      </c>
      <c r="G138" s="52" t="s">
        <v>220</v>
      </c>
      <c r="H138" s="29"/>
      <c r="J138" s="312">
        <f>$D138</f>
        <v>1.9</v>
      </c>
      <c r="K138" s="312">
        <f t="shared" ref="K138:BV138" si="1906">$D138</f>
        <v>1.9</v>
      </c>
      <c r="L138" s="312">
        <f t="shared" si="1906"/>
        <v>1.9</v>
      </c>
      <c r="M138" s="312">
        <f t="shared" si="1906"/>
        <v>1.9</v>
      </c>
      <c r="N138" s="312">
        <f t="shared" si="1906"/>
        <v>1.9</v>
      </c>
      <c r="O138" s="312">
        <f t="shared" si="1906"/>
        <v>1.9</v>
      </c>
      <c r="P138" s="312">
        <f t="shared" si="1906"/>
        <v>1.9</v>
      </c>
      <c r="Q138" s="312">
        <f t="shared" si="1906"/>
        <v>1.9</v>
      </c>
      <c r="R138" s="312">
        <f t="shared" si="1906"/>
        <v>1.9</v>
      </c>
      <c r="S138" s="312">
        <f t="shared" si="1906"/>
        <v>1.9</v>
      </c>
      <c r="T138" s="312">
        <f t="shared" si="1906"/>
        <v>1.9</v>
      </c>
      <c r="U138" s="312">
        <f t="shared" si="1906"/>
        <v>1.9</v>
      </c>
      <c r="V138" s="312">
        <f t="shared" si="1906"/>
        <v>1.9</v>
      </c>
      <c r="W138" s="312">
        <f t="shared" si="1906"/>
        <v>1.9</v>
      </c>
      <c r="X138" s="312">
        <f t="shared" si="1906"/>
        <v>1.9</v>
      </c>
      <c r="Y138" s="312">
        <f t="shared" si="1906"/>
        <v>1.9</v>
      </c>
      <c r="Z138" s="312">
        <f t="shared" si="1906"/>
        <v>1.9</v>
      </c>
      <c r="AA138" s="312">
        <f t="shared" si="1906"/>
        <v>1.9</v>
      </c>
      <c r="AB138" s="312">
        <f t="shared" si="1906"/>
        <v>1.9</v>
      </c>
      <c r="AC138" s="312">
        <f t="shared" si="1906"/>
        <v>1.9</v>
      </c>
      <c r="AD138" s="312">
        <f t="shared" si="1906"/>
        <v>1.9</v>
      </c>
      <c r="AE138" s="312">
        <f t="shared" si="1906"/>
        <v>1.9</v>
      </c>
      <c r="AF138" s="312">
        <f t="shared" si="1906"/>
        <v>1.9</v>
      </c>
      <c r="AG138" s="312">
        <f t="shared" si="1906"/>
        <v>1.9</v>
      </c>
      <c r="AH138" s="312">
        <f t="shared" si="1906"/>
        <v>1.9</v>
      </c>
      <c r="AI138" s="312">
        <f t="shared" si="1906"/>
        <v>1.9</v>
      </c>
      <c r="AJ138" s="312">
        <f t="shared" si="1906"/>
        <v>1.9</v>
      </c>
      <c r="AK138" s="312">
        <f t="shared" si="1906"/>
        <v>1.9</v>
      </c>
      <c r="AL138" s="312">
        <f t="shared" si="1906"/>
        <v>1.9</v>
      </c>
      <c r="AM138" s="312">
        <f t="shared" si="1906"/>
        <v>1.9</v>
      </c>
      <c r="AN138" s="312">
        <f t="shared" si="1906"/>
        <v>1.9</v>
      </c>
      <c r="AO138" s="312">
        <f t="shared" si="1906"/>
        <v>1.9</v>
      </c>
      <c r="AP138" s="312">
        <f t="shared" si="1906"/>
        <v>1.9</v>
      </c>
      <c r="AQ138" s="312">
        <f t="shared" si="1906"/>
        <v>1.9</v>
      </c>
      <c r="AR138" s="312">
        <f t="shared" si="1906"/>
        <v>1.9</v>
      </c>
      <c r="AS138" s="312">
        <f t="shared" si="1906"/>
        <v>1.9</v>
      </c>
      <c r="AT138" s="312">
        <f t="shared" si="1906"/>
        <v>1.9</v>
      </c>
      <c r="AU138" s="312">
        <f t="shared" si="1906"/>
        <v>1.9</v>
      </c>
      <c r="AV138" s="312">
        <f t="shared" si="1906"/>
        <v>1.9</v>
      </c>
      <c r="AW138" s="312">
        <f t="shared" si="1906"/>
        <v>1.9</v>
      </c>
      <c r="AX138" s="312">
        <f t="shared" si="1906"/>
        <v>1.9</v>
      </c>
      <c r="AY138" s="312">
        <f t="shared" si="1906"/>
        <v>1.9</v>
      </c>
      <c r="AZ138" s="312">
        <f t="shared" si="1906"/>
        <v>1.9</v>
      </c>
      <c r="BA138" s="312">
        <f t="shared" si="1906"/>
        <v>1.9</v>
      </c>
      <c r="BB138" s="312">
        <f t="shared" si="1906"/>
        <v>1.9</v>
      </c>
      <c r="BC138" s="312">
        <f t="shared" si="1906"/>
        <v>1.9</v>
      </c>
      <c r="BD138" s="312">
        <f t="shared" si="1906"/>
        <v>1.9</v>
      </c>
      <c r="BE138" s="312">
        <f t="shared" si="1906"/>
        <v>1.9</v>
      </c>
      <c r="BF138" s="312">
        <f t="shared" si="1906"/>
        <v>1.9</v>
      </c>
      <c r="BG138" s="312">
        <f t="shared" si="1906"/>
        <v>1.9</v>
      </c>
      <c r="BH138" s="312">
        <f t="shared" si="1906"/>
        <v>1.9</v>
      </c>
      <c r="BI138" s="312">
        <f t="shared" si="1906"/>
        <v>1.9</v>
      </c>
      <c r="BJ138" s="312">
        <f t="shared" si="1906"/>
        <v>1.9</v>
      </c>
      <c r="BK138" s="312">
        <f t="shared" si="1906"/>
        <v>1.9</v>
      </c>
      <c r="BL138" s="312">
        <f t="shared" si="1906"/>
        <v>1.9</v>
      </c>
      <c r="BM138" s="312">
        <f t="shared" si="1906"/>
        <v>1.9</v>
      </c>
      <c r="BN138" s="312">
        <f t="shared" si="1906"/>
        <v>1.9</v>
      </c>
      <c r="BO138" s="312">
        <f t="shared" si="1906"/>
        <v>1.9</v>
      </c>
      <c r="BP138" s="312">
        <f t="shared" si="1906"/>
        <v>1.9</v>
      </c>
      <c r="BQ138" s="312">
        <f t="shared" si="1906"/>
        <v>1.9</v>
      </c>
      <c r="BR138" s="312">
        <f t="shared" si="1906"/>
        <v>1.9</v>
      </c>
      <c r="BS138" s="312">
        <f t="shared" si="1906"/>
        <v>1.9</v>
      </c>
      <c r="BT138" s="312">
        <f t="shared" si="1906"/>
        <v>1.9</v>
      </c>
      <c r="BU138" s="312">
        <f t="shared" si="1906"/>
        <v>1.9</v>
      </c>
      <c r="BV138" s="312">
        <f t="shared" si="1906"/>
        <v>1.9</v>
      </c>
      <c r="BW138" s="312">
        <f t="shared" ref="BW138:EB138" si="1907">$D138</f>
        <v>1.9</v>
      </c>
      <c r="BX138" s="312">
        <f t="shared" si="1907"/>
        <v>1.9</v>
      </c>
      <c r="BY138" s="312">
        <f t="shared" si="1907"/>
        <v>1.9</v>
      </c>
      <c r="BZ138" s="312">
        <f t="shared" si="1907"/>
        <v>1.9</v>
      </c>
      <c r="CA138" s="312">
        <f t="shared" si="1907"/>
        <v>1.9</v>
      </c>
      <c r="CB138" s="312">
        <f t="shared" si="1907"/>
        <v>1.9</v>
      </c>
      <c r="CC138" s="312">
        <f t="shared" si="1907"/>
        <v>1.9</v>
      </c>
      <c r="CD138" s="312">
        <f t="shared" si="1907"/>
        <v>1.9</v>
      </c>
      <c r="CE138" s="312">
        <f t="shared" si="1907"/>
        <v>1.9</v>
      </c>
      <c r="CF138" s="312">
        <f t="shared" si="1907"/>
        <v>1.9</v>
      </c>
      <c r="CG138" s="312">
        <f t="shared" si="1907"/>
        <v>1.9</v>
      </c>
      <c r="CH138" s="312">
        <f t="shared" si="1907"/>
        <v>1.9</v>
      </c>
      <c r="CI138" s="312">
        <f t="shared" si="1907"/>
        <v>1.9</v>
      </c>
      <c r="CJ138" s="312">
        <f t="shared" si="1907"/>
        <v>1.9</v>
      </c>
      <c r="CK138" s="312">
        <f t="shared" si="1907"/>
        <v>1.9</v>
      </c>
      <c r="CL138" s="312">
        <f t="shared" si="1907"/>
        <v>1.9</v>
      </c>
      <c r="CM138" s="312">
        <f t="shared" si="1907"/>
        <v>1.9</v>
      </c>
      <c r="CN138" s="312">
        <f t="shared" si="1907"/>
        <v>1.9</v>
      </c>
      <c r="CO138" s="312">
        <f t="shared" si="1907"/>
        <v>1.9</v>
      </c>
      <c r="CP138" s="312">
        <f t="shared" si="1907"/>
        <v>1.9</v>
      </c>
      <c r="CQ138" s="312">
        <f t="shared" si="1907"/>
        <v>1.9</v>
      </c>
      <c r="CR138" s="312">
        <f t="shared" si="1907"/>
        <v>1.9</v>
      </c>
      <c r="CS138" s="312">
        <f t="shared" si="1907"/>
        <v>1.9</v>
      </c>
      <c r="CT138" s="312">
        <f t="shared" si="1907"/>
        <v>1.9</v>
      </c>
      <c r="CU138" s="312">
        <f t="shared" si="1907"/>
        <v>1.9</v>
      </c>
      <c r="CV138" s="312">
        <f t="shared" si="1907"/>
        <v>1.9</v>
      </c>
      <c r="CW138" s="312">
        <f t="shared" si="1907"/>
        <v>1.9</v>
      </c>
      <c r="CX138" s="312">
        <f t="shared" si="1907"/>
        <v>1.9</v>
      </c>
      <c r="CY138" s="312">
        <f t="shared" si="1907"/>
        <v>1.9</v>
      </c>
      <c r="CZ138" s="312">
        <f t="shared" si="1907"/>
        <v>1.9</v>
      </c>
      <c r="DA138" s="312">
        <f t="shared" si="1907"/>
        <v>1.9</v>
      </c>
      <c r="DB138" s="312">
        <f t="shared" si="1907"/>
        <v>1.9</v>
      </c>
      <c r="DC138" s="312">
        <f t="shared" si="1907"/>
        <v>1.9</v>
      </c>
      <c r="DD138" s="312">
        <f t="shared" si="1907"/>
        <v>1.9</v>
      </c>
      <c r="DE138" s="312">
        <f t="shared" si="1907"/>
        <v>1.9</v>
      </c>
      <c r="DF138" s="312">
        <f t="shared" si="1907"/>
        <v>1.9</v>
      </c>
      <c r="DG138" s="312">
        <f t="shared" si="1907"/>
        <v>1.9</v>
      </c>
      <c r="DH138" s="312">
        <f t="shared" si="1907"/>
        <v>1.9</v>
      </c>
      <c r="DI138" s="312">
        <f t="shared" si="1907"/>
        <v>1.9</v>
      </c>
      <c r="DJ138" s="312">
        <f t="shared" si="1907"/>
        <v>1.9</v>
      </c>
      <c r="DK138" s="312">
        <f t="shared" si="1907"/>
        <v>1.9</v>
      </c>
      <c r="DL138" s="312">
        <f t="shared" si="1907"/>
        <v>1.9</v>
      </c>
      <c r="DM138" s="312">
        <f t="shared" si="1907"/>
        <v>1.9</v>
      </c>
      <c r="DN138" s="312">
        <f t="shared" si="1907"/>
        <v>1.9</v>
      </c>
      <c r="DO138" s="312">
        <f t="shared" si="1907"/>
        <v>1.9</v>
      </c>
      <c r="DP138" s="312">
        <f t="shared" si="1907"/>
        <v>1.9</v>
      </c>
      <c r="DQ138" s="312">
        <f t="shared" si="1907"/>
        <v>1.9</v>
      </c>
      <c r="DR138" s="312">
        <f t="shared" si="1907"/>
        <v>1.9</v>
      </c>
      <c r="DS138" s="312">
        <f t="shared" si="1907"/>
        <v>1.9</v>
      </c>
      <c r="DT138" s="312">
        <f t="shared" si="1907"/>
        <v>1.9</v>
      </c>
      <c r="DU138" s="312">
        <f t="shared" si="1907"/>
        <v>1.9</v>
      </c>
      <c r="DV138" s="312">
        <f t="shared" si="1907"/>
        <v>1.9</v>
      </c>
      <c r="DW138" s="312">
        <f t="shared" si="1907"/>
        <v>1.9</v>
      </c>
      <c r="DX138" s="312">
        <f t="shared" si="1907"/>
        <v>1.9</v>
      </c>
      <c r="DY138" s="312">
        <f t="shared" si="1907"/>
        <v>1.9</v>
      </c>
      <c r="DZ138" s="312">
        <f t="shared" si="1907"/>
        <v>1.9</v>
      </c>
      <c r="EA138" s="312">
        <f t="shared" si="1907"/>
        <v>1.9</v>
      </c>
      <c r="EB138" s="312">
        <f t="shared" si="1907"/>
        <v>1.9</v>
      </c>
    </row>
    <row r="139" spans="2:132" outlineLevel="1" x14ac:dyDescent="0.25">
      <c r="C139" s="327" t="s">
        <v>601</v>
      </c>
      <c r="D139" s="38"/>
      <c r="E139" s="38"/>
      <c r="F139" s="38"/>
      <c r="G139" s="55" t="s">
        <v>220</v>
      </c>
      <c r="H139" s="316">
        <f t="shared" ref="H139" si="1908">SUM(J139:EB139)</f>
        <v>56999.999999999985</v>
      </c>
      <c r="I139" s="38"/>
      <c r="J139" s="314">
        <f>J137*J138</f>
        <v>0</v>
      </c>
      <c r="K139" s="314">
        <f t="shared" ref="K139" si="1909">K137*K138</f>
        <v>0</v>
      </c>
      <c r="L139" s="314">
        <f t="shared" ref="L139" si="1910">L137*L138</f>
        <v>0</v>
      </c>
      <c r="M139" s="314">
        <f t="shared" ref="M139" si="1911">M137*M138</f>
        <v>0</v>
      </c>
      <c r="N139" s="314">
        <f t="shared" ref="N139" si="1912">N137*N138</f>
        <v>0</v>
      </c>
      <c r="O139" s="314">
        <f t="shared" ref="O139" si="1913">O137*O138</f>
        <v>0</v>
      </c>
      <c r="P139" s="314">
        <f t="shared" ref="P139" si="1914">P137*P138</f>
        <v>0</v>
      </c>
      <c r="Q139" s="314">
        <f t="shared" ref="Q139" si="1915">Q137*Q138</f>
        <v>0</v>
      </c>
      <c r="R139" s="314">
        <f t="shared" ref="R139" si="1916">R137*R138</f>
        <v>0</v>
      </c>
      <c r="S139" s="314">
        <f t="shared" ref="S139" si="1917">S137*S138</f>
        <v>0</v>
      </c>
      <c r="T139" s="314">
        <f t="shared" ref="T139" si="1918">T137*T138</f>
        <v>0</v>
      </c>
      <c r="U139" s="314">
        <f t="shared" ref="U139" si="1919">U137*U138</f>
        <v>0</v>
      </c>
      <c r="V139" s="314">
        <f t="shared" ref="V139" si="1920">V137*V138</f>
        <v>0</v>
      </c>
      <c r="W139" s="314">
        <f t="shared" ref="W139" si="1921">W137*W138</f>
        <v>0</v>
      </c>
      <c r="X139" s="314">
        <f t="shared" ref="X139" si="1922">X137*X138</f>
        <v>0</v>
      </c>
      <c r="Y139" s="314">
        <f t="shared" ref="Y139" si="1923">Y137*Y138</f>
        <v>0</v>
      </c>
      <c r="Z139" s="314">
        <f t="shared" ref="Z139" si="1924">Z137*Z138</f>
        <v>0</v>
      </c>
      <c r="AA139" s="314">
        <f t="shared" ref="AA139" si="1925">AA137*AA138</f>
        <v>0</v>
      </c>
      <c r="AB139" s="314">
        <f t="shared" ref="AB139" si="1926">AB137*AB138</f>
        <v>0</v>
      </c>
      <c r="AC139" s="314">
        <f t="shared" ref="AC139" si="1927">AC137*AC138</f>
        <v>0</v>
      </c>
      <c r="AD139" s="314">
        <f t="shared" ref="AD139" si="1928">AD137*AD138</f>
        <v>0</v>
      </c>
      <c r="AE139" s="314">
        <f t="shared" ref="AE139" si="1929">AE137*AE138</f>
        <v>0</v>
      </c>
      <c r="AF139" s="314">
        <f t="shared" ref="AF139" si="1930">AF137*AF138</f>
        <v>0</v>
      </c>
      <c r="AG139" s="314">
        <f t="shared" ref="AG139" si="1931">AG137*AG138</f>
        <v>0</v>
      </c>
      <c r="AH139" s="314">
        <f t="shared" ref="AH139" si="1932">AH137*AH138</f>
        <v>3039.81</v>
      </c>
      <c r="AI139" s="314">
        <f t="shared" ref="AI139" si="1933">AI137*AI138</f>
        <v>3039.81</v>
      </c>
      <c r="AJ139" s="314">
        <f t="shared" ref="AJ139" si="1934">AJ137*AJ138</f>
        <v>3039.81</v>
      </c>
      <c r="AK139" s="314">
        <f t="shared" ref="AK139" si="1935">AK137*AK138</f>
        <v>3039.81</v>
      </c>
      <c r="AL139" s="314">
        <f t="shared" ref="AL139" si="1936">AL137*AL138</f>
        <v>3039.81</v>
      </c>
      <c r="AM139" s="314">
        <f t="shared" ref="AM139" si="1937">AM137*AM138</f>
        <v>3039.81</v>
      </c>
      <c r="AN139" s="314">
        <f t="shared" ref="AN139" si="1938">AN137*AN138</f>
        <v>3039.81</v>
      </c>
      <c r="AO139" s="314">
        <f t="shared" ref="AO139" si="1939">AO137*AO138</f>
        <v>3039.81</v>
      </c>
      <c r="AP139" s="314">
        <f t="shared" ref="AP139" si="1940">AP137*AP138</f>
        <v>3039.81</v>
      </c>
      <c r="AQ139" s="314">
        <f t="shared" ref="AQ139" si="1941">AQ137*AQ138</f>
        <v>3039.81</v>
      </c>
      <c r="AR139" s="314">
        <f t="shared" ref="AR139" si="1942">AR137*AR138</f>
        <v>3039.81</v>
      </c>
      <c r="AS139" s="314">
        <f t="shared" ref="AS139" si="1943">AS137*AS138</f>
        <v>3039.81</v>
      </c>
      <c r="AT139" s="314">
        <f t="shared" ref="AT139" si="1944">AT137*AT138</f>
        <v>3039.81</v>
      </c>
      <c r="AU139" s="314">
        <f t="shared" ref="AU139" si="1945">AU137*AU138</f>
        <v>3039.81</v>
      </c>
      <c r="AV139" s="314">
        <f t="shared" ref="AV139" si="1946">AV137*AV138</f>
        <v>3039.81</v>
      </c>
      <c r="AW139" s="314">
        <f t="shared" ref="AW139" si="1947">AW137*AW138</f>
        <v>3039.81</v>
      </c>
      <c r="AX139" s="314">
        <f t="shared" ref="AX139" si="1948">AX137*AX138</f>
        <v>3039.81</v>
      </c>
      <c r="AY139" s="314">
        <f t="shared" ref="AY139" si="1949">AY137*AY138</f>
        <v>3039.81</v>
      </c>
      <c r="AZ139" s="314">
        <f t="shared" ref="AZ139" si="1950">AZ137*AZ138</f>
        <v>2283.4199999999996</v>
      </c>
      <c r="BA139" s="314">
        <f t="shared" ref="BA139" si="1951">BA137*BA138</f>
        <v>0</v>
      </c>
      <c r="BB139" s="314">
        <f t="shared" ref="BB139" si="1952">BB137*BB138</f>
        <v>0</v>
      </c>
      <c r="BC139" s="314">
        <f t="shared" ref="BC139" si="1953">BC137*BC138</f>
        <v>0</v>
      </c>
      <c r="BD139" s="314">
        <f t="shared" ref="BD139" si="1954">BD137*BD138</f>
        <v>0</v>
      </c>
      <c r="BE139" s="314">
        <f t="shared" ref="BE139" si="1955">BE137*BE138</f>
        <v>0</v>
      </c>
      <c r="BF139" s="314">
        <f t="shared" ref="BF139" si="1956">BF137*BF138</f>
        <v>0</v>
      </c>
      <c r="BG139" s="314">
        <f t="shared" ref="BG139" si="1957">BG137*BG138</f>
        <v>0</v>
      </c>
      <c r="BH139" s="314">
        <f t="shared" ref="BH139" si="1958">BH137*BH138</f>
        <v>0</v>
      </c>
      <c r="BI139" s="314">
        <f t="shared" ref="BI139" si="1959">BI137*BI138</f>
        <v>0</v>
      </c>
      <c r="BJ139" s="314">
        <f t="shared" ref="BJ139" si="1960">BJ137*BJ138</f>
        <v>0</v>
      </c>
      <c r="BK139" s="314">
        <f t="shared" ref="BK139" si="1961">BK137*BK138</f>
        <v>0</v>
      </c>
      <c r="BL139" s="314">
        <f t="shared" ref="BL139" si="1962">BL137*BL138</f>
        <v>0</v>
      </c>
      <c r="BM139" s="314">
        <f t="shared" ref="BM139" si="1963">BM137*BM138</f>
        <v>0</v>
      </c>
      <c r="BN139" s="314">
        <f t="shared" ref="BN139" si="1964">BN137*BN138</f>
        <v>0</v>
      </c>
      <c r="BO139" s="314">
        <f t="shared" ref="BO139" si="1965">BO137*BO138</f>
        <v>0</v>
      </c>
      <c r="BP139" s="314">
        <f t="shared" ref="BP139" si="1966">BP137*BP138</f>
        <v>0</v>
      </c>
      <c r="BQ139" s="314">
        <f t="shared" ref="BQ139" si="1967">BQ137*BQ138</f>
        <v>0</v>
      </c>
      <c r="BR139" s="314">
        <f t="shared" ref="BR139" si="1968">BR137*BR138</f>
        <v>0</v>
      </c>
      <c r="BS139" s="314">
        <f t="shared" ref="BS139" si="1969">BS137*BS138</f>
        <v>0</v>
      </c>
      <c r="BT139" s="314">
        <f t="shared" ref="BT139" si="1970">BT137*BT138</f>
        <v>0</v>
      </c>
      <c r="BU139" s="314">
        <f t="shared" ref="BU139" si="1971">BU137*BU138</f>
        <v>0</v>
      </c>
      <c r="BV139" s="314">
        <f t="shared" ref="BV139" si="1972">BV137*BV138</f>
        <v>0</v>
      </c>
      <c r="BW139" s="314">
        <f t="shared" ref="BW139" si="1973">BW137*BW138</f>
        <v>0</v>
      </c>
      <c r="BX139" s="314">
        <f t="shared" ref="BX139" si="1974">BX137*BX138</f>
        <v>0</v>
      </c>
      <c r="BY139" s="314">
        <f t="shared" ref="BY139" si="1975">BY137*BY138</f>
        <v>0</v>
      </c>
      <c r="BZ139" s="314">
        <f t="shared" ref="BZ139" si="1976">BZ137*BZ138</f>
        <v>0</v>
      </c>
      <c r="CA139" s="314">
        <f t="shared" ref="CA139" si="1977">CA137*CA138</f>
        <v>0</v>
      </c>
      <c r="CB139" s="314">
        <f t="shared" ref="CB139" si="1978">CB137*CB138</f>
        <v>0</v>
      </c>
      <c r="CC139" s="314">
        <f t="shared" ref="CC139" si="1979">CC137*CC138</f>
        <v>0</v>
      </c>
      <c r="CD139" s="314">
        <f t="shared" ref="CD139" si="1980">CD137*CD138</f>
        <v>0</v>
      </c>
      <c r="CE139" s="314">
        <f t="shared" ref="CE139" si="1981">CE137*CE138</f>
        <v>0</v>
      </c>
      <c r="CF139" s="314">
        <f t="shared" ref="CF139" si="1982">CF137*CF138</f>
        <v>0</v>
      </c>
      <c r="CG139" s="314">
        <f t="shared" ref="CG139" si="1983">CG137*CG138</f>
        <v>0</v>
      </c>
      <c r="CH139" s="314">
        <f t="shared" ref="CH139" si="1984">CH137*CH138</f>
        <v>0</v>
      </c>
      <c r="CI139" s="314">
        <f t="shared" ref="CI139" si="1985">CI137*CI138</f>
        <v>0</v>
      </c>
      <c r="CJ139" s="314">
        <f t="shared" ref="CJ139" si="1986">CJ137*CJ138</f>
        <v>0</v>
      </c>
      <c r="CK139" s="314">
        <f t="shared" ref="CK139" si="1987">CK137*CK138</f>
        <v>0</v>
      </c>
      <c r="CL139" s="314">
        <f t="shared" ref="CL139" si="1988">CL137*CL138</f>
        <v>0</v>
      </c>
      <c r="CM139" s="314">
        <f t="shared" ref="CM139" si="1989">CM137*CM138</f>
        <v>0</v>
      </c>
      <c r="CN139" s="314">
        <f t="shared" ref="CN139" si="1990">CN137*CN138</f>
        <v>0</v>
      </c>
      <c r="CO139" s="314">
        <f t="shared" ref="CO139" si="1991">CO137*CO138</f>
        <v>0</v>
      </c>
      <c r="CP139" s="314">
        <f t="shared" ref="CP139" si="1992">CP137*CP138</f>
        <v>0</v>
      </c>
      <c r="CQ139" s="314">
        <f t="shared" ref="CQ139" si="1993">CQ137*CQ138</f>
        <v>0</v>
      </c>
      <c r="CR139" s="314">
        <f t="shared" ref="CR139" si="1994">CR137*CR138</f>
        <v>0</v>
      </c>
      <c r="CS139" s="314">
        <f t="shared" ref="CS139" si="1995">CS137*CS138</f>
        <v>0</v>
      </c>
      <c r="CT139" s="314">
        <f t="shared" ref="CT139" si="1996">CT137*CT138</f>
        <v>0</v>
      </c>
      <c r="CU139" s="314">
        <f t="shared" ref="CU139" si="1997">CU137*CU138</f>
        <v>0</v>
      </c>
      <c r="CV139" s="314">
        <f t="shared" ref="CV139" si="1998">CV137*CV138</f>
        <v>0</v>
      </c>
      <c r="CW139" s="314">
        <f t="shared" ref="CW139" si="1999">CW137*CW138</f>
        <v>0</v>
      </c>
      <c r="CX139" s="314">
        <f t="shared" ref="CX139" si="2000">CX137*CX138</f>
        <v>0</v>
      </c>
      <c r="CY139" s="314">
        <f t="shared" ref="CY139" si="2001">CY137*CY138</f>
        <v>0</v>
      </c>
      <c r="CZ139" s="314">
        <f t="shared" ref="CZ139" si="2002">CZ137*CZ138</f>
        <v>0</v>
      </c>
      <c r="DA139" s="314">
        <f t="shared" ref="DA139" si="2003">DA137*DA138</f>
        <v>0</v>
      </c>
      <c r="DB139" s="314">
        <f t="shared" ref="DB139" si="2004">DB137*DB138</f>
        <v>0</v>
      </c>
      <c r="DC139" s="314">
        <f t="shared" ref="DC139" si="2005">DC137*DC138</f>
        <v>0</v>
      </c>
      <c r="DD139" s="314">
        <f t="shared" ref="DD139" si="2006">DD137*DD138</f>
        <v>0</v>
      </c>
      <c r="DE139" s="314">
        <f t="shared" ref="DE139" si="2007">DE137*DE138</f>
        <v>0</v>
      </c>
      <c r="DF139" s="314">
        <f t="shared" ref="DF139" si="2008">DF137*DF138</f>
        <v>0</v>
      </c>
      <c r="DG139" s="314">
        <f t="shared" ref="DG139" si="2009">DG137*DG138</f>
        <v>0</v>
      </c>
      <c r="DH139" s="314">
        <f t="shared" ref="DH139" si="2010">DH137*DH138</f>
        <v>0</v>
      </c>
      <c r="DI139" s="314">
        <f t="shared" ref="DI139" si="2011">DI137*DI138</f>
        <v>0</v>
      </c>
      <c r="DJ139" s="314">
        <f t="shared" ref="DJ139" si="2012">DJ137*DJ138</f>
        <v>0</v>
      </c>
      <c r="DK139" s="314">
        <f t="shared" ref="DK139" si="2013">DK137*DK138</f>
        <v>0</v>
      </c>
      <c r="DL139" s="314">
        <f t="shared" ref="DL139" si="2014">DL137*DL138</f>
        <v>0</v>
      </c>
      <c r="DM139" s="314">
        <f t="shared" ref="DM139" si="2015">DM137*DM138</f>
        <v>0</v>
      </c>
      <c r="DN139" s="314">
        <f t="shared" ref="DN139" si="2016">DN137*DN138</f>
        <v>0</v>
      </c>
      <c r="DO139" s="314">
        <f t="shared" ref="DO139" si="2017">DO137*DO138</f>
        <v>0</v>
      </c>
      <c r="DP139" s="314">
        <f t="shared" ref="DP139" si="2018">DP137*DP138</f>
        <v>0</v>
      </c>
      <c r="DQ139" s="314">
        <f t="shared" ref="DQ139" si="2019">DQ137*DQ138</f>
        <v>0</v>
      </c>
      <c r="DR139" s="314">
        <f t="shared" ref="DR139" si="2020">DR137*DR138</f>
        <v>0</v>
      </c>
      <c r="DS139" s="314">
        <f t="shared" ref="DS139" si="2021">DS137*DS138</f>
        <v>0</v>
      </c>
      <c r="DT139" s="314">
        <f t="shared" ref="DT139" si="2022">DT137*DT138</f>
        <v>0</v>
      </c>
      <c r="DU139" s="314">
        <f t="shared" ref="DU139" si="2023">DU137*DU138</f>
        <v>0</v>
      </c>
      <c r="DV139" s="314">
        <f t="shared" ref="DV139" si="2024">DV137*DV138</f>
        <v>0</v>
      </c>
      <c r="DW139" s="314">
        <f t="shared" ref="DW139" si="2025">DW137*DW138</f>
        <v>0</v>
      </c>
      <c r="DX139" s="314">
        <f t="shared" ref="DX139" si="2026">DX137*DX138</f>
        <v>0</v>
      </c>
      <c r="DY139" s="314">
        <f t="shared" ref="DY139" si="2027">DY137*DY138</f>
        <v>0</v>
      </c>
      <c r="DZ139" s="314">
        <f t="shared" ref="DZ139" si="2028">DZ137*DZ138</f>
        <v>0</v>
      </c>
      <c r="EA139" s="314">
        <f t="shared" ref="EA139" si="2029">EA137*EA138</f>
        <v>0</v>
      </c>
      <c r="EB139" s="314">
        <f t="shared" ref="EB139" si="2030">EB137*EB138</f>
        <v>0</v>
      </c>
    </row>
    <row r="140" spans="2:132" outlineLevel="1" x14ac:dyDescent="0.25">
      <c r="C140" s="324" t="s">
        <v>417</v>
      </c>
      <c r="D140" s="34"/>
      <c r="E140" s="34"/>
      <c r="F140" s="34"/>
      <c r="G140" s="67" t="s">
        <v>215</v>
      </c>
      <c r="H140" s="34"/>
      <c r="I140" s="34"/>
      <c r="J140" s="126">
        <f>J$13</f>
        <v>1</v>
      </c>
      <c r="K140" s="126">
        <f t="shared" ref="K140:BV140" si="2031">K$13</f>
        <v>1.0026792493128671</v>
      </c>
      <c r="L140" s="126">
        <f t="shared" si="2031"/>
        <v>1.0056539350998608</v>
      </c>
      <c r="M140" s="126">
        <f t="shared" si="2031"/>
        <v>1.0085410656939733</v>
      </c>
      <c r="N140" s="126">
        <f t="shared" si="2031"/>
        <v>1.0114364849476103</v>
      </c>
      <c r="O140" s="126">
        <f t="shared" si="2031"/>
        <v>1.0143402166566737</v>
      </c>
      <c r="P140" s="126">
        <f t="shared" si="2031"/>
        <v>1.0172522846853813</v>
      </c>
      <c r="Q140" s="126">
        <f t="shared" si="2031"/>
        <v>1.0201727129664624</v>
      </c>
      <c r="R140" s="126">
        <f t="shared" si="2031"/>
        <v>1.0231015255013547</v>
      </c>
      <c r="S140" s="126">
        <f t="shared" si="2031"/>
        <v>1.0260387463604019</v>
      </c>
      <c r="T140" s="126">
        <f t="shared" si="2031"/>
        <v>1.028984399683051</v>
      </c>
      <c r="U140" s="126">
        <f t="shared" si="2031"/>
        <v>1.0319385096780509</v>
      </c>
      <c r="V140" s="126">
        <f t="shared" si="2031"/>
        <v>1.0349011006236515</v>
      </c>
      <c r="W140" s="126">
        <f t="shared" si="2031"/>
        <v>1.0377730230388176</v>
      </c>
      <c r="X140" s="126">
        <f t="shared" si="2031"/>
        <v>1.0408518228283561</v>
      </c>
      <c r="Y140" s="126">
        <f t="shared" si="2031"/>
        <v>1.0438400029932626</v>
      </c>
      <c r="Z140" s="126">
        <f t="shared" si="2031"/>
        <v>1.046836761920777</v>
      </c>
      <c r="AA140" s="126">
        <f t="shared" si="2031"/>
        <v>1.0498421242396576</v>
      </c>
      <c r="AB140" s="126">
        <f t="shared" si="2031"/>
        <v>1.05285611464937</v>
      </c>
      <c r="AC140" s="126">
        <f t="shared" si="2031"/>
        <v>1.0558787579202888</v>
      </c>
      <c r="AD140" s="126">
        <f t="shared" si="2031"/>
        <v>1.0589100788939025</v>
      </c>
      <c r="AE140" s="126">
        <f t="shared" si="2031"/>
        <v>1.0619501024830165</v>
      </c>
      <c r="AF140" s="126">
        <f t="shared" si="2031"/>
        <v>1.0649988536719583</v>
      </c>
      <c r="AG140" s="126">
        <f t="shared" si="2031"/>
        <v>1.0680563575167832</v>
      </c>
      <c r="AH140" s="126">
        <f t="shared" si="2031"/>
        <v>1.0711226391454798</v>
      </c>
      <c r="AI140" s="126">
        <f t="shared" si="2031"/>
        <v>1.0739924437404067</v>
      </c>
      <c r="AJ140" s="126">
        <f t="shared" si="2031"/>
        <v>1.0771786970311998</v>
      </c>
      <c r="AK140" s="126">
        <f t="shared" si="2031"/>
        <v>1.0802711679727233</v>
      </c>
      <c r="AL140" s="126">
        <f t="shared" si="2031"/>
        <v>1.0833725170851116</v>
      </c>
      <c r="AM140" s="126">
        <f t="shared" si="2031"/>
        <v>1.0864827698566941</v>
      </c>
      <c r="AN140" s="126">
        <f t="shared" si="2031"/>
        <v>1.0896019518489746</v>
      </c>
      <c r="AO140" s="126">
        <f t="shared" si="2031"/>
        <v>1.0927300886968412</v>
      </c>
      <c r="AP140" s="126">
        <f t="shared" si="2031"/>
        <v>1.0958672061087775</v>
      </c>
      <c r="AQ140" s="126">
        <f t="shared" si="2031"/>
        <v>1.0990133298670732</v>
      </c>
      <c r="AR140" s="126">
        <f t="shared" si="2031"/>
        <v>1.1021684858280367</v>
      </c>
      <c r="AS140" s="126">
        <f t="shared" si="2031"/>
        <v>1.1053326999222071</v>
      </c>
      <c r="AT140" s="126">
        <f t="shared" si="2031"/>
        <v>1.1085059981545673</v>
      </c>
      <c r="AU140" s="126">
        <f t="shared" si="2031"/>
        <v>1.111475962088432</v>
      </c>
      <c r="AV140" s="126">
        <f t="shared" si="2031"/>
        <v>1.1147734191259395</v>
      </c>
      <c r="AW140" s="126">
        <f t="shared" si="2031"/>
        <v>1.1179738207069689</v>
      </c>
      <c r="AX140" s="126">
        <f t="shared" si="2031"/>
        <v>1.1211834103167977</v>
      </c>
      <c r="AY140" s="126">
        <f t="shared" si="2031"/>
        <v>1.1244022143333261</v>
      </c>
      <c r="AZ140" s="126">
        <f t="shared" si="2031"/>
        <v>1.1276302592101826</v>
      </c>
      <c r="BA140" s="126">
        <f t="shared" si="2031"/>
        <v>1.1308675714769412</v>
      </c>
      <c r="BB140" s="126">
        <f t="shared" si="2031"/>
        <v>1.1341141777393395</v>
      </c>
      <c r="BC140" s="126">
        <f t="shared" si="2031"/>
        <v>1.1373701046794982</v>
      </c>
      <c r="BD140" s="126">
        <f t="shared" si="2031"/>
        <v>1.1406353790561385</v>
      </c>
      <c r="BE140" s="126">
        <f t="shared" si="2031"/>
        <v>1.1439100277048042</v>
      </c>
      <c r="BF140" s="126">
        <f t="shared" si="2031"/>
        <v>1.1471940775380809</v>
      </c>
      <c r="BG140" s="126">
        <f t="shared" si="2031"/>
        <v>1.15026769648205</v>
      </c>
      <c r="BH140" s="126">
        <f t="shared" si="2031"/>
        <v>1.1536802383994258</v>
      </c>
      <c r="BI140" s="126">
        <f t="shared" si="2031"/>
        <v>1.1569923375180708</v>
      </c>
      <c r="BJ140" s="126">
        <f t="shared" si="2031"/>
        <v>1.1603139453378331</v>
      </c>
      <c r="BK140" s="126">
        <f t="shared" si="2031"/>
        <v>1.1636450891572303</v>
      </c>
      <c r="BL140" s="126">
        <f t="shared" si="2031"/>
        <v>1.1669857963531516</v>
      </c>
      <c r="BM140" s="126">
        <f t="shared" si="2031"/>
        <v>1.1703360943810825</v>
      </c>
      <c r="BN140" s="126">
        <f t="shared" si="2031"/>
        <v>1.1736960107753303</v>
      </c>
      <c r="BO140" s="126">
        <f t="shared" si="2031"/>
        <v>1.1770655731492505</v>
      </c>
      <c r="BP140" s="126">
        <f t="shared" si="2031"/>
        <v>1.180444809195474</v>
      </c>
      <c r="BQ140" s="126">
        <f t="shared" si="2031"/>
        <v>1.1838337466861339</v>
      </c>
      <c r="BR140" s="126">
        <f t="shared" si="2031"/>
        <v>1.1872324134730949</v>
      </c>
      <c r="BS140" s="126">
        <f t="shared" si="2031"/>
        <v>1.1905270658589224</v>
      </c>
      <c r="BT140" s="126">
        <f t="shared" si="2031"/>
        <v>1.1940590467434065</v>
      </c>
      <c r="BU140" s="126">
        <f t="shared" si="2031"/>
        <v>1.1974870693312041</v>
      </c>
      <c r="BV140" s="126">
        <f t="shared" si="2031"/>
        <v>1.2009249334246579</v>
      </c>
      <c r="BW140" s="126">
        <f t="shared" ref="BW140:EB140" si="2032">BW$13</f>
        <v>1.204372667277734</v>
      </c>
      <c r="BX140" s="126">
        <f t="shared" si="2032"/>
        <v>1.2078302992255125</v>
      </c>
      <c r="BY140" s="126">
        <f t="shared" si="2032"/>
        <v>1.2112978576844211</v>
      </c>
      <c r="BZ140" s="126">
        <f t="shared" si="2032"/>
        <v>1.2147753711524676</v>
      </c>
      <c r="CA140" s="126">
        <f t="shared" si="2032"/>
        <v>1.2182628682094752</v>
      </c>
      <c r="CB140" s="126">
        <f t="shared" si="2032"/>
        <v>1.2217603775173165</v>
      </c>
      <c r="CC140" s="126">
        <f t="shared" si="2032"/>
        <v>1.2252679278201495</v>
      </c>
      <c r="CD140" s="126">
        <f t="shared" si="2032"/>
        <v>1.2287855479446541</v>
      </c>
      <c r="CE140" s="126">
        <f t="shared" si="2032"/>
        <v>1.232077770779646</v>
      </c>
      <c r="CF140" s="126">
        <f t="shared" si="2032"/>
        <v>1.23573302168438</v>
      </c>
      <c r="CG140" s="126">
        <f t="shared" si="2032"/>
        <v>1.2392806860334544</v>
      </c>
      <c r="CH140" s="126">
        <f t="shared" si="2032"/>
        <v>1.2428385353675644</v>
      </c>
      <c r="CI140" s="126">
        <f t="shared" si="2032"/>
        <v>1.2464065989267703</v>
      </c>
      <c r="CJ140" s="126">
        <f t="shared" si="2032"/>
        <v>1.2499849060350778</v>
      </c>
      <c r="CK140" s="126">
        <f t="shared" si="2032"/>
        <v>1.2535734861006791</v>
      </c>
      <c r="CL140" s="126">
        <f t="shared" si="2032"/>
        <v>1.257172368616194</v>
      </c>
      <c r="CM140" s="126">
        <f t="shared" si="2032"/>
        <v>1.2607815831589126</v>
      </c>
      <c r="CN140" s="126">
        <f t="shared" si="2032"/>
        <v>1.2644011593910389</v>
      </c>
      <c r="CO140" s="126">
        <f t="shared" si="2032"/>
        <v>1.2680311270599336</v>
      </c>
      <c r="CP140" s="126">
        <f t="shared" si="2032"/>
        <v>1.2716715159983594</v>
      </c>
      <c r="CQ140" s="126">
        <f t="shared" si="2032"/>
        <v>1.2750786410337906</v>
      </c>
      <c r="CR140" s="126">
        <f t="shared" si="2032"/>
        <v>1.2788614642181557</v>
      </c>
      <c r="CS140" s="126">
        <f t="shared" si="2032"/>
        <v>1.2825329459576562</v>
      </c>
      <c r="CT140" s="126">
        <f t="shared" si="2032"/>
        <v>1.2862149681493797</v>
      </c>
      <c r="CU140" s="126">
        <f t="shared" si="2032"/>
        <v>1.289907561053897</v>
      </c>
      <c r="CV140" s="126">
        <f t="shared" si="2032"/>
        <v>1.293610755018654</v>
      </c>
      <c r="CW140" s="126">
        <f t="shared" si="2032"/>
        <v>1.2973245804782207</v>
      </c>
      <c r="CX140" s="126">
        <f t="shared" si="2032"/>
        <v>1.3010490679545423</v>
      </c>
      <c r="CY140" s="126">
        <f t="shared" si="2032"/>
        <v>1.304784248057189</v>
      </c>
      <c r="CZ140" s="126">
        <f t="shared" si="2032"/>
        <v>1.3085301514836076</v>
      </c>
      <c r="DA140" s="126">
        <f t="shared" si="2032"/>
        <v>1.3122868090193751</v>
      </c>
      <c r="DB140" s="126">
        <f t="shared" si="2032"/>
        <v>1.3160542515384499</v>
      </c>
      <c r="DC140" s="126">
        <f t="shared" si="2032"/>
        <v>1.3195802889875801</v>
      </c>
      <c r="DD140" s="126">
        <f t="shared" si="2032"/>
        <v>1.323495136864544</v>
      </c>
      <c r="DE140" s="126">
        <f t="shared" si="2032"/>
        <v>1.3272947573576725</v>
      </c>
      <c r="DF140" s="126">
        <f t="shared" si="2032"/>
        <v>1.3311052861764079</v>
      </c>
      <c r="DG140" s="126">
        <f t="shared" si="2032"/>
        <v>1.3349267546374479</v>
      </c>
      <c r="DH140" s="126">
        <f t="shared" si="2032"/>
        <v>1.3387591941473977</v>
      </c>
      <c r="DI140" s="126">
        <f t="shared" si="2032"/>
        <v>1.3426026362030277</v>
      </c>
      <c r="DJ140" s="126">
        <f t="shared" si="2032"/>
        <v>1.3464571123915319</v>
      </c>
      <c r="DK140" s="126">
        <f t="shared" si="2032"/>
        <v>1.3503226543907885</v>
      </c>
      <c r="DL140" s="126">
        <f t="shared" si="2032"/>
        <v>1.3541992939696192</v>
      </c>
      <c r="DM140" s="126">
        <f t="shared" si="2032"/>
        <v>1.358087062988051</v>
      </c>
      <c r="DN140" s="126">
        <f t="shared" si="2032"/>
        <v>1.361985993397578</v>
      </c>
      <c r="DO140" s="126">
        <f t="shared" si="2032"/>
        <v>1.3657655991021458</v>
      </c>
      <c r="DP140" s="126">
        <f t="shared" si="2032"/>
        <v>1.3698174666548035</v>
      </c>
      <c r="DQ140" s="126">
        <f t="shared" si="2032"/>
        <v>1.3737500738651915</v>
      </c>
      <c r="DR140" s="126">
        <f t="shared" si="2032"/>
        <v>1.3776939711925826</v>
      </c>
      <c r="DS140" s="126">
        <f t="shared" si="2032"/>
        <v>1.381649191049759</v>
      </c>
      <c r="DT140" s="126">
        <f t="shared" si="2032"/>
        <v>1.385615765942557</v>
      </c>
      <c r="DU140" s="126">
        <f t="shared" si="2032"/>
        <v>1.3895937284701338</v>
      </c>
      <c r="DV140" s="126">
        <f t="shared" si="2032"/>
        <v>1.3935831113252357</v>
      </c>
      <c r="DW140" s="126">
        <f t="shared" si="2032"/>
        <v>1.3975839472944662</v>
      </c>
      <c r="DX140" s="126">
        <f t="shared" si="2032"/>
        <v>1.401596269258556</v>
      </c>
      <c r="DY140" s="126">
        <f t="shared" si="2032"/>
        <v>1.4056201101926329</v>
      </c>
      <c r="DZ140" s="126">
        <f t="shared" si="2032"/>
        <v>1.4096555031664932</v>
      </c>
      <c r="EA140" s="126">
        <f t="shared" si="2032"/>
        <v>1.4134323217047313</v>
      </c>
      <c r="EB140" s="126">
        <f t="shared" si="2032"/>
        <v>1.4176256038945581</v>
      </c>
    </row>
    <row r="141" spans="2:132" outlineLevel="1" x14ac:dyDescent="0.25">
      <c r="C141" s="321" t="s">
        <v>531</v>
      </c>
      <c r="D141" s="38"/>
      <c r="E141" s="38"/>
      <c r="F141" s="38"/>
      <c r="G141" s="52" t="s">
        <v>220</v>
      </c>
      <c r="H141" s="46">
        <f t="shared" ref="H141" si="2033">SUM(J141:EB141)</f>
        <v>62627.664369571423</v>
      </c>
      <c r="I141" s="38"/>
      <c r="J141" s="82">
        <f>J139*J140</f>
        <v>0</v>
      </c>
      <c r="K141" s="82">
        <f t="shared" ref="K141" si="2034">K139*K140</f>
        <v>0</v>
      </c>
      <c r="L141" s="82">
        <f t="shared" ref="L141" si="2035">L139*L140</f>
        <v>0</v>
      </c>
      <c r="M141" s="82">
        <f t="shared" ref="M141" si="2036">M139*M140</f>
        <v>0</v>
      </c>
      <c r="N141" s="82">
        <f t="shared" ref="N141" si="2037">N139*N140</f>
        <v>0</v>
      </c>
      <c r="O141" s="82">
        <f t="shared" ref="O141" si="2038">O139*O140</f>
        <v>0</v>
      </c>
      <c r="P141" s="82">
        <f t="shared" ref="P141" si="2039">P139*P140</f>
        <v>0</v>
      </c>
      <c r="Q141" s="82">
        <f t="shared" ref="Q141" si="2040">Q139*Q140</f>
        <v>0</v>
      </c>
      <c r="R141" s="82">
        <f t="shared" ref="R141" si="2041">R139*R140</f>
        <v>0</v>
      </c>
      <c r="S141" s="82">
        <f t="shared" ref="S141" si="2042">S139*S140</f>
        <v>0</v>
      </c>
      <c r="T141" s="82">
        <f t="shared" ref="T141" si="2043">T139*T140</f>
        <v>0</v>
      </c>
      <c r="U141" s="82">
        <f t="shared" ref="U141" si="2044">U139*U140</f>
        <v>0</v>
      </c>
      <c r="V141" s="82">
        <f t="shared" ref="V141" si="2045">V139*V140</f>
        <v>0</v>
      </c>
      <c r="W141" s="82">
        <f t="shared" ref="W141" si="2046">W139*W140</f>
        <v>0</v>
      </c>
      <c r="X141" s="82">
        <f t="shared" ref="X141" si="2047">X139*X140</f>
        <v>0</v>
      </c>
      <c r="Y141" s="82">
        <f t="shared" ref="Y141" si="2048">Y139*Y140</f>
        <v>0</v>
      </c>
      <c r="Z141" s="82">
        <f t="shared" ref="Z141" si="2049">Z139*Z140</f>
        <v>0</v>
      </c>
      <c r="AA141" s="82">
        <f t="shared" ref="AA141" si="2050">AA139*AA140</f>
        <v>0</v>
      </c>
      <c r="AB141" s="82">
        <f t="shared" ref="AB141" si="2051">AB139*AB140</f>
        <v>0</v>
      </c>
      <c r="AC141" s="82">
        <f t="shared" ref="AC141" si="2052">AC139*AC140</f>
        <v>0</v>
      </c>
      <c r="AD141" s="82">
        <f t="shared" ref="AD141" si="2053">AD139*AD140</f>
        <v>0</v>
      </c>
      <c r="AE141" s="82">
        <f t="shared" ref="AE141" si="2054">AE139*AE140</f>
        <v>0</v>
      </c>
      <c r="AF141" s="82">
        <f t="shared" ref="AF141" si="2055">AF139*AF140</f>
        <v>0</v>
      </c>
      <c r="AG141" s="82">
        <f t="shared" ref="AG141" si="2056">AG139*AG140</f>
        <v>0</v>
      </c>
      <c r="AH141" s="82">
        <f t="shared" ref="AH141" si="2057">AH139*AH140</f>
        <v>3256.0093097008207</v>
      </c>
      <c r="AI141" s="82">
        <f t="shared" ref="AI141" si="2058">AI139*AI140</f>
        <v>3264.7329704065255</v>
      </c>
      <c r="AJ141" s="82">
        <f t="shared" ref="AJ141" si="2059">AJ139*AJ140</f>
        <v>3274.4185750224115</v>
      </c>
      <c r="AK141" s="82">
        <f t="shared" ref="AK141" si="2060">AK139*AK140</f>
        <v>3283.8190991151637</v>
      </c>
      <c r="AL141" s="82">
        <f t="shared" ref="AL141" si="2061">AL139*AL140</f>
        <v>3293.2466111604931</v>
      </c>
      <c r="AM141" s="82">
        <f t="shared" ref="AM141" si="2062">AM139*AM140</f>
        <v>3302.7011886380774</v>
      </c>
      <c r="AN141" s="82">
        <f t="shared" ref="AN141" si="2063">AN139*AN140</f>
        <v>3312.1829092500311</v>
      </c>
      <c r="AO141" s="82">
        <f t="shared" ref="AO141" si="2064">AO139*AO140</f>
        <v>3321.6918509215448</v>
      </c>
      <c r="AP141" s="82">
        <f t="shared" ref="AP141" si="2065">AP139*AP140</f>
        <v>3331.2280918015231</v>
      </c>
      <c r="AQ141" s="82">
        <f t="shared" ref="AQ141" si="2066">AQ139*AQ140</f>
        <v>3340.7917102632277</v>
      </c>
      <c r="AR141" s="82">
        <f t="shared" ref="AR141" si="2067">AR139*AR140</f>
        <v>3350.3827849049244</v>
      </c>
      <c r="AS141" s="82">
        <f t="shared" ref="AS141" si="2068">AS139*AS140</f>
        <v>3360.0013945505243</v>
      </c>
      <c r="AT141" s="82">
        <f t="shared" ref="AT141" si="2069">AT139*AT140</f>
        <v>3369.6476182502352</v>
      </c>
      <c r="AU141" s="82">
        <f t="shared" ref="AU141" si="2070">AU139*AU140</f>
        <v>3378.6757443160363</v>
      </c>
      <c r="AV141" s="82">
        <f t="shared" ref="AV141" si="2071">AV139*AV140</f>
        <v>3388.6993871932223</v>
      </c>
      <c r="AW141" s="82">
        <f t="shared" ref="AW141" si="2072">AW139*AW140</f>
        <v>3398.4279999232513</v>
      </c>
      <c r="AX141" s="82">
        <f t="shared" ref="AX141" si="2073">AX139*AX140</f>
        <v>3408.1845425151046</v>
      </c>
      <c r="AY141" s="82">
        <f t="shared" ref="AY141" si="2074">AY139*AY140</f>
        <v>3417.9690951525881</v>
      </c>
      <c r="AZ141" s="82">
        <f t="shared" ref="AZ141" si="2075">AZ139*AZ140</f>
        <v>2574.8534864857147</v>
      </c>
      <c r="BA141" s="82">
        <f t="shared" ref="BA141" si="2076">BA139*BA140</f>
        <v>0</v>
      </c>
      <c r="BB141" s="82">
        <f t="shared" ref="BB141" si="2077">BB139*BB140</f>
        <v>0</v>
      </c>
      <c r="BC141" s="82">
        <f t="shared" ref="BC141" si="2078">BC139*BC140</f>
        <v>0</v>
      </c>
      <c r="BD141" s="82">
        <f t="shared" ref="BD141" si="2079">BD139*BD140</f>
        <v>0</v>
      </c>
      <c r="BE141" s="82">
        <f t="shared" ref="BE141" si="2080">BE139*BE140</f>
        <v>0</v>
      </c>
      <c r="BF141" s="82">
        <f t="shared" ref="BF141" si="2081">BF139*BF140</f>
        <v>0</v>
      </c>
      <c r="BG141" s="82">
        <f t="shared" ref="BG141" si="2082">BG139*BG140</f>
        <v>0</v>
      </c>
      <c r="BH141" s="82">
        <f t="shared" ref="BH141" si="2083">BH139*BH140</f>
        <v>0</v>
      </c>
      <c r="BI141" s="82">
        <f t="shared" ref="BI141" si="2084">BI139*BI140</f>
        <v>0</v>
      </c>
      <c r="BJ141" s="82">
        <f t="shared" ref="BJ141" si="2085">BJ139*BJ140</f>
        <v>0</v>
      </c>
      <c r="BK141" s="82">
        <f t="shared" ref="BK141" si="2086">BK139*BK140</f>
        <v>0</v>
      </c>
      <c r="BL141" s="82">
        <f t="shared" ref="BL141" si="2087">BL139*BL140</f>
        <v>0</v>
      </c>
      <c r="BM141" s="82">
        <f t="shared" ref="BM141" si="2088">BM139*BM140</f>
        <v>0</v>
      </c>
      <c r="BN141" s="82">
        <f t="shared" ref="BN141" si="2089">BN139*BN140</f>
        <v>0</v>
      </c>
      <c r="BO141" s="82">
        <f t="shared" ref="BO141" si="2090">BO139*BO140</f>
        <v>0</v>
      </c>
      <c r="BP141" s="82">
        <f t="shared" ref="BP141" si="2091">BP139*BP140</f>
        <v>0</v>
      </c>
      <c r="BQ141" s="82">
        <f t="shared" ref="BQ141" si="2092">BQ139*BQ140</f>
        <v>0</v>
      </c>
      <c r="BR141" s="82">
        <f t="shared" ref="BR141" si="2093">BR139*BR140</f>
        <v>0</v>
      </c>
      <c r="BS141" s="82">
        <f t="shared" ref="BS141" si="2094">BS139*BS140</f>
        <v>0</v>
      </c>
      <c r="BT141" s="82">
        <f t="shared" ref="BT141" si="2095">BT139*BT140</f>
        <v>0</v>
      </c>
      <c r="BU141" s="82">
        <f t="shared" ref="BU141" si="2096">BU139*BU140</f>
        <v>0</v>
      </c>
      <c r="BV141" s="82">
        <f t="shared" ref="BV141" si="2097">BV139*BV140</f>
        <v>0</v>
      </c>
      <c r="BW141" s="82">
        <f t="shared" ref="BW141" si="2098">BW139*BW140</f>
        <v>0</v>
      </c>
      <c r="BX141" s="82">
        <f t="shared" ref="BX141" si="2099">BX139*BX140</f>
        <v>0</v>
      </c>
      <c r="BY141" s="82">
        <f t="shared" ref="BY141" si="2100">BY139*BY140</f>
        <v>0</v>
      </c>
      <c r="BZ141" s="82">
        <f t="shared" ref="BZ141" si="2101">BZ139*BZ140</f>
        <v>0</v>
      </c>
      <c r="CA141" s="82">
        <f t="shared" ref="CA141" si="2102">CA139*CA140</f>
        <v>0</v>
      </c>
      <c r="CB141" s="82">
        <f t="shared" ref="CB141" si="2103">CB139*CB140</f>
        <v>0</v>
      </c>
      <c r="CC141" s="82">
        <f t="shared" ref="CC141" si="2104">CC139*CC140</f>
        <v>0</v>
      </c>
      <c r="CD141" s="82">
        <f t="shared" ref="CD141" si="2105">CD139*CD140</f>
        <v>0</v>
      </c>
      <c r="CE141" s="82">
        <f t="shared" ref="CE141" si="2106">CE139*CE140</f>
        <v>0</v>
      </c>
      <c r="CF141" s="82">
        <f t="shared" ref="CF141" si="2107">CF139*CF140</f>
        <v>0</v>
      </c>
      <c r="CG141" s="82">
        <f t="shared" ref="CG141" si="2108">CG139*CG140</f>
        <v>0</v>
      </c>
      <c r="CH141" s="82">
        <f t="shared" ref="CH141" si="2109">CH139*CH140</f>
        <v>0</v>
      </c>
      <c r="CI141" s="82">
        <f t="shared" ref="CI141" si="2110">CI139*CI140</f>
        <v>0</v>
      </c>
      <c r="CJ141" s="82">
        <f t="shared" ref="CJ141" si="2111">CJ139*CJ140</f>
        <v>0</v>
      </c>
      <c r="CK141" s="82">
        <f t="shared" ref="CK141" si="2112">CK139*CK140</f>
        <v>0</v>
      </c>
      <c r="CL141" s="82">
        <f t="shared" ref="CL141" si="2113">CL139*CL140</f>
        <v>0</v>
      </c>
      <c r="CM141" s="82">
        <f t="shared" ref="CM141" si="2114">CM139*CM140</f>
        <v>0</v>
      </c>
      <c r="CN141" s="82">
        <f t="shared" ref="CN141" si="2115">CN139*CN140</f>
        <v>0</v>
      </c>
      <c r="CO141" s="82">
        <f t="shared" ref="CO141" si="2116">CO139*CO140</f>
        <v>0</v>
      </c>
      <c r="CP141" s="82">
        <f t="shared" ref="CP141" si="2117">CP139*CP140</f>
        <v>0</v>
      </c>
      <c r="CQ141" s="82">
        <f t="shared" ref="CQ141" si="2118">CQ139*CQ140</f>
        <v>0</v>
      </c>
      <c r="CR141" s="82">
        <f t="shared" ref="CR141" si="2119">CR139*CR140</f>
        <v>0</v>
      </c>
      <c r="CS141" s="82">
        <f t="shared" ref="CS141" si="2120">CS139*CS140</f>
        <v>0</v>
      </c>
      <c r="CT141" s="82">
        <f t="shared" ref="CT141" si="2121">CT139*CT140</f>
        <v>0</v>
      </c>
      <c r="CU141" s="82">
        <f t="shared" ref="CU141" si="2122">CU139*CU140</f>
        <v>0</v>
      </c>
      <c r="CV141" s="82">
        <f t="shared" ref="CV141" si="2123">CV139*CV140</f>
        <v>0</v>
      </c>
      <c r="CW141" s="82">
        <f t="shared" ref="CW141" si="2124">CW139*CW140</f>
        <v>0</v>
      </c>
      <c r="CX141" s="82">
        <f t="shared" ref="CX141" si="2125">CX139*CX140</f>
        <v>0</v>
      </c>
      <c r="CY141" s="82">
        <f t="shared" ref="CY141" si="2126">CY139*CY140</f>
        <v>0</v>
      </c>
      <c r="CZ141" s="82">
        <f t="shared" ref="CZ141" si="2127">CZ139*CZ140</f>
        <v>0</v>
      </c>
      <c r="DA141" s="82">
        <f t="shared" ref="DA141" si="2128">DA139*DA140</f>
        <v>0</v>
      </c>
      <c r="DB141" s="82">
        <f t="shared" ref="DB141" si="2129">DB139*DB140</f>
        <v>0</v>
      </c>
      <c r="DC141" s="82">
        <f t="shared" ref="DC141" si="2130">DC139*DC140</f>
        <v>0</v>
      </c>
      <c r="DD141" s="82">
        <f t="shared" ref="DD141" si="2131">DD139*DD140</f>
        <v>0</v>
      </c>
      <c r="DE141" s="82">
        <f t="shared" ref="DE141" si="2132">DE139*DE140</f>
        <v>0</v>
      </c>
      <c r="DF141" s="82">
        <f t="shared" ref="DF141" si="2133">DF139*DF140</f>
        <v>0</v>
      </c>
      <c r="DG141" s="82">
        <f t="shared" ref="DG141" si="2134">DG139*DG140</f>
        <v>0</v>
      </c>
      <c r="DH141" s="82">
        <f t="shared" ref="DH141" si="2135">DH139*DH140</f>
        <v>0</v>
      </c>
      <c r="DI141" s="82">
        <f t="shared" ref="DI141" si="2136">DI139*DI140</f>
        <v>0</v>
      </c>
      <c r="DJ141" s="82">
        <f t="shared" ref="DJ141" si="2137">DJ139*DJ140</f>
        <v>0</v>
      </c>
      <c r="DK141" s="82">
        <f t="shared" ref="DK141" si="2138">DK139*DK140</f>
        <v>0</v>
      </c>
      <c r="DL141" s="82">
        <f t="shared" ref="DL141" si="2139">DL139*DL140</f>
        <v>0</v>
      </c>
      <c r="DM141" s="82">
        <f t="shared" ref="DM141" si="2140">DM139*DM140</f>
        <v>0</v>
      </c>
      <c r="DN141" s="82">
        <f t="shared" ref="DN141" si="2141">DN139*DN140</f>
        <v>0</v>
      </c>
      <c r="DO141" s="82">
        <f t="shared" ref="DO141" si="2142">DO139*DO140</f>
        <v>0</v>
      </c>
      <c r="DP141" s="82">
        <f t="shared" ref="DP141" si="2143">DP139*DP140</f>
        <v>0</v>
      </c>
      <c r="DQ141" s="82">
        <f t="shared" ref="DQ141" si="2144">DQ139*DQ140</f>
        <v>0</v>
      </c>
      <c r="DR141" s="82">
        <f t="shared" ref="DR141" si="2145">DR139*DR140</f>
        <v>0</v>
      </c>
      <c r="DS141" s="82">
        <f t="shared" ref="DS141" si="2146">DS139*DS140</f>
        <v>0</v>
      </c>
      <c r="DT141" s="82">
        <f t="shared" ref="DT141" si="2147">DT139*DT140</f>
        <v>0</v>
      </c>
      <c r="DU141" s="82">
        <f t="shared" ref="DU141" si="2148">DU139*DU140</f>
        <v>0</v>
      </c>
      <c r="DV141" s="82">
        <f t="shared" ref="DV141" si="2149">DV139*DV140</f>
        <v>0</v>
      </c>
      <c r="DW141" s="82">
        <f t="shared" ref="DW141" si="2150">DW139*DW140</f>
        <v>0</v>
      </c>
      <c r="DX141" s="82">
        <f t="shared" ref="DX141" si="2151">DX139*DX140</f>
        <v>0</v>
      </c>
      <c r="DY141" s="82">
        <f t="shared" ref="DY141" si="2152">DY139*DY140</f>
        <v>0</v>
      </c>
      <c r="DZ141" s="82">
        <f t="shared" ref="DZ141" si="2153">DZ139*DZ140</f>
        <v>0</v>
      </c>
      <c r="EA141" s="82">
        <f t="shared" ref="EA141" si="2154">EA139*EA140</f>
        <v>0</v>
      </c>
      <c r="EB141" s="82">
        <f t="shared" ref="EB141" si="2155">EB139*EB140</f>
        <v>0</v>
      </c>
    </row>
    <row r="142" spans="2:132" ht="14" outlineLevel="1" x14ac:dyDescent="0.3">
      <c r="B142" s="73"/>
      <c r="C142" s="27"/>
      <c r="H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c r="DZ142" s="57"/>
      <c r="EA142" s="57"/>
      <c r="EB142" s="57"/>
    </row>
    <row r="143" spans="2:132" ht="13" x14ac:dyDescent="0.3">
      <c r="C143" s="348" t="s">
        <v>567</v>
      </c>
      <c r="D143" s="342"/>
      <c r="E143" s="342"/>
      <c r="F143" s="342"/>
      <c r="G143" s="343" t="s">
        <v>220</v>
      </c>
      <c r="H143" s="344">
        <f>SUM(J143:EB143)</f>
        <v>626.27664369571414</v>
      </c>
      <c r="I143" s="342"/>
      <c r="J143" s="345">
        <f t="shared" ref="J143:AO143" si="2156">CHOOSE(Scenario,J125,J133,J141)</f>
        <v>0</v>
      </c>
      <c r="K143" s="346">
        <f t="shared" si="2156"/>
        <v>0</v>
      </c>
      <c r="L143" s="346">
        <f t="shared" si="2156"/>
        <v>0</v>
      </c>
      <c r="M143" s="346">
        <f t="shared" si="2156"/>
        <v>0</v>
      </c>
      <c r="N143" s="346">
        <f t="shared" si="2156"/>
        <v>0</v>
      </c>
      <c r="O143" s="346">
        <f t="shared" si="2156"/>
        <v>0</v>
      </c>
      <c r="P143" s="346">
        <f t="shared" si="2156"/>
        <v>0</v>
      </c>
      <c r="Q143" s="346">
        <f t="shared" si="2156"/>
        <v>0</v>
      </c>
      <c r="R143" s="346">
        <f t="shared" si="2156"/>
        <v>0</v>
      </c>
      <c r="S143" s="346">
        <f t="shared" si="2156"/>
        <v>0</v>
      </c>
      <c r="T143" s="346">
        <f t="shared" si="2156"/>
        <v>0</v>
      </c>
      <c r="U143" s="346">
        <f t="shared" si="2156"/>
        <v>0</v>
      </c>
      <c r="V143" s="346">
        <f t="shared" si="2156"/>
        <v>0</v>
      </c>
      <c r="W143" s="346">
        <f t="shared" si="2156"/>
        <v>0</v>
      </c>
      <c r="X143" s="346">
        <f t="shared" si="2156"/>
        <v>0</v>
      </c>
      <c r="Y143" s="346">
        <f t="shared" si="2156"/>
        <v>0</v>
      </c>
      <c r="Z143" s="346">
        <f t="shared" si="2156"/>
        <v>0</v>
      </c>
      <c r="AA143" s="346">
        <f t="shared" si="2156"/>
        <v>0</v>
      </c>
      <c r="AB143" s="346">
        <f t="shared" si="2156"/>
        <v>0</v>
      </c>
      <c r="AC143" s="346">
        <f t="shared" si="2156"/>
        <v>0</v>
      </c>
      <c r="AD143" s="346">
        <f t="shared" si="2156"/>
        <v>0</v>
      </c>
      <c r="AE143" s="346">
        <f t="shared" si="2156"/>
        <v>0</v>
      </c>
      <c r="AF143" s="346">
        <f t="shared" si="2156"/>
        <v>0</v>
      </c>
      <c r="AG143" s="346">
        <f t="shared" si="2156"/>
        <v>0</v>
      </c>
      <c r="AH143" s="346">
        <f t="shared" si="2156"/>
        <v>32.560093097008206</v>
      </c>
      <c r="AI143" s="346">
        <f t="shared" si="2156"/>
        <v>32.647329704065257</v>
      </c>
      <c r="AJ143" s="346">
        <f t="shared" si="2156"/>
        <v>32.744185750224112</v>
      </c>
      <c r="AK143" s="346">
        <f t="shared" si="2156"/>
        <v>32.838190991151642</v>
      </c>
      <c r="AL143" s="346">
        <f t="shared" si="2156"/>
        <v>32.932466111604931</v>
      </c>
      <c r="AM143" s="346">
        <f t="shared" si="2156"/>
        <v>33.02701188638077</v>
      </c>
      <c r="AN143" s="346">
        <f t="shared" si="2156"/>
        <v>33.121829092500313</v>
      </c>
      <c r="AO143" s="346">
        <f t="shared" si="2156"/>
        <v>33.216918509215446</v>
      </c>
      <c r="AP143" s="346">
        <f t="shared" ref="AP143:BU143" si="2157">CHOOSE(Scenario,AP125,AP133,AP141)</f>
        <v>33.312280918015226</v>
      </c>
      <c r="AQ143" s="346">
        <f t="shared" si="2157"/>
        <v>33.407917102632275</v>
      </c>
      <c r="AR143" s="346">
        <f t="shared" si="2157"/>
        <v>33.503827849049244</v>
      </c>
      <c r="AS143" s="346">
        <f t="shared" si="2157"/>
        <v>33.600013945505239</v>
      </c>
      <c r="AT143" s="346">
        <f t="shared" si="2157"/>
        <v>33.696476182502352</v>
      </c>
      <c r="AU143" s="346">
        <f t="shared" si="2157"/>
        <v>33.786757443160361</v>
      </c>
      <c r="AV143" s="346">
        <f t="shared" si="2157"/>
        <v>33.886993871932219</v>
      </c>
      <c r="AW143" s="346">
        <f t="shared" si="2157"/>
        <v>33.984279999232513</v>
      </c>
      <c r="AX143" s="346">
        <f t="shared" si="2157"/>
        <v>34.081845425151045</v>
      </c>
      <c r="AY143" s="346">
        <f t="shared" si="2157"/>
        <v>34.179690951525878</v>
      </c>
      <c r="AZ143" s="346">
        <f t="shared" si="2157"/>
        <v>25.748534864857145</v>
      </c>
      <c r="BA143" s="346">
        <f t="shared" si="2157"/>
        <v>0</v>
      </c>
      <c r="BB143" s="346">
        <f t="shared" si="2157"/>
        <v>0</v>
      </c>
      <c r="BC143" s="346">
        <f t="shared" si="2157"/>
        <v>0</v>
      </c>
      <c r="BD143" s="346">
        <f t="shared" si="2157"/>
        <v>0</v>
      </c>
      <c r="BE143" s="346">
        <f t="shared" si="2157"/>
        <v>0</v>
      </c>
      <c r="BF143" s="346">
        <f t="shared" si="2157"/>
        <v>0</v>
      </c>
      <c r="BG143" s="346">
        <f t="shared" si="2157"/>
        <v>0</v>
      </c>
      <c r="BH143" s="346">
        <f t="shared" si="2157"/>
        <v>0</v>
      </c>
      <c r="BI143" s="346">
        <f t="shared" si="2157"/>
        <v>0</v>
      </c>
      <c r="BJ143" s="346">
        <f t="shared" si="2157"/>
        <v>0</v>
      </c>
      <c r="BK143" s="346">
        <f t="shared" si="2157"/>
        <v>0</v>
      </c>
      <c r="BL143" s="346">
        <f t="shared" si="2157"/>
        <v>0</v>
      </c>
      <c r="BM143" s="346">
        <f t="shared" si="2157"/>
        <v>0</v>
      </c>
      <c r="BN143" s="346">
        <f t="shared" si="2157"/>
        <v>0</v>
      </c>
      <c r="BO143" s="346">
        <f t="shared" si="2157"/>
        <v>0</v>
      </c>
      <c r="BP143" s="346">
        <f t="shared" si="2157"/>
        <v>0</v>
      </c>
      <c r="BQ143" s="346">
        <f t="shared" si="2157"/>
        <v>0</v>
      </c>
      <c r="BR143" s="346">
        <f t="shared" si="2157"/>
        <v>0</v>
      </c>
      <c r="BS143" s="346">
        <f t="shared" si="2157"/>
        <v>0</v>
      </c>
      <c r="BT143" s="346">
        <f t="shared" si="2157"/>
        <v>0</v>
      </c>
      <c r="BU143" s="346">
        <f t="shared" si="2157"/>
        <v>0</v>
      </c>
      <c r="BV143" s="346">
        <f t="shared" ref="BV143:DA143" si="2158">CHOOSE(Scenario,BV125,BV133,BV141)</f>
        <v>0</v>
      </c>
      <c r="BW143" s="346">
        <f t="shared" si="2158"/>
        <v>0</v>
      </c>
      <c r="BX143" s="346">
        <f t="shared" si="2158"/>
        <v>0</v>
      </c>
      <c r="BY143" s="346">
        <f t="shared" si="2158"/>
        <v>0</v>
      </c>
      <c r="BZ143" s="346">
        <f t="shared" si="2158"/>
        <v>0</v>
      </c>
      <c r="CA143" s="346">
        <f t="shared" si="2158"/>
        <v>0</v>
      </c>
      <c r="CB143" s="346">
        <f t="shared" si="2158"/>
        <v>0</v>
      </c>
      <c r="CC143" s="346">
        <f t="shared" si="2158"/>
        <v>0</v>
      </c>
      <c r="CD143" s="346">
        <f t="shared" si="2158"/>
        <v>0</v>
      </c>
      <c r="CE143" s="346">
        <f t="shared" si="2158"/>
        <v>0</v>
      </c>
      <c r="CF143" s="346">
        <f t="shared" si="2158"/>
        <v>0</v>
      </c>
      <c r="CG143" s="346">
        <f t="shared" si="2158"/>
        <v>0</v>
      </c>
      <c r="CH143" s="346">
        <f t="shared" si="2158"/>
        <v>0</v>
      </c>
      <c r="CI143" s="346">
        <f t="shared" si="2158"/>
        <v>0</v>
      </c>
      <c r="CJ143" s="346">
        <f t="shared" si="2158"/>
        <v>0</v>
      </c>
      <c r="CK143" s="346">
        <f t="shared" si="2158"/>
        <v>0</v>
      </c>
      <c r="CL143" s="346">
        <f t="shared" si="2158"/>
        <v>0</v>
      </c>
      <c r="CM143" s="346">
        <f t="shared" si="2158"/>
        <v>0</v>
      </c>
      <c r="CN143" s="346">
        <f t="shared" si="2158"/>
        <v>0</v>
      </c>
      <c r="CO143" s="346">
        <f t="shared" si="2158"/>
        <v>0</v>
      </c>
      <c r="CP143" s="346">
        <f t="shared" si="2158"/>
        <v>0</v>
      </c>
      <c r="CQ143" s="346">
        <f t="shared" si="2158"/>
        <v>0</v>
      </c>
      <c r="CR143" s="346">
        <f t="shared" si="2158"/>
        <v>0</v>
      </c>
      <c r="CS143" s="346">
        <f t="shared" si="2158"/>
        <v>0</v>
      </c>
      <c r="CT143" s="346">
        <f t="shared" si="2158"/>
        <v>0</v>
      </c>
      <c r="CU143" s="346">
        <f t="shared" si="2158"/>
        <v>0</v>
      </c>
      <c r="CV143" s="346">
        <f t="shared" si="2158"/>
        <v>0</v>
      </c>
      <c r="CW143" s="346">
        <f t="shared" si="2158"/>
        <v>0</v>
      </c>
      <c r="CX143" s="346">
        <f t="shared" si="2158"/>
        <v>0</v>
      </c>
      <c r="CY143" s="346">
        <f t="shared" si="2158"/>
        <v>0</v>
      </c>
      <c r="CZ143" s="346">
        <f t="shared" si="2158"/>
        <v>0</v>
      </c>
      <c r="DA143" s="346">
        <f t="shared" si="2158"/>
        <v>0</v>
      </c>
      <c r="DB143" s="346">
        <f t="shared" ref="DB143:EB143" si="2159">CHOOSE(Scenario,DB125,DB133,DB141)</f>
        <v>0</v>
      </c>
      <c r="DC143" s="346">
        <f t="shared" si="2159"/>
        <v>0</v>
      </c>
      <c r="DD143" s="346">
        <f t="shared" si="2159"/>
        <v>0</v>
      </c>
      <c r="DE143" s="346">
        <f t="shared" si="2159"/>
        <v>0</v>
      </c>
      <c r="DF143" s="346">
        <f t="shared" si="2159"/>
        <v>0</v>
      </c>
      <c r="DG143" s="346">
        <f t="shared" si="2159"/>
        <v>0</v>
      </c>
      <c r="DH143" s="346">
        <f t="shared" si="2159"/>
        <v>0</v>
      </c>
      <c r="DI143" s="346">
        <f t="shared" si="2159"/>
        <v>0</v>
      </c>
      <c r="DJ143" s="346">
        <f t="shared" si="2159"/>
        <v>0</v>
      </c>
      <c r="DK143" s="346">
        <f t="shared" si="2159"/>
        <v>0</v>
      </c>
      <c r="DL143" s="346">
        <f t="shared" si="2159"/>
        <v>0</v>
      </c>
      <c r="DM143" s="346">
        <f t="shared" si="2159"/>
        <v>0</v>
      </c>
      <c r="DN143" s="346">
        <f t="shared" si="2159"/>
        <v>0</v>
      </c>
      <c r="DO143" s="346">
        <f t="shared" si="2159"/>
        <v>0</v>
      </c>
      <c r="DP143" s="346">
        <f t="shared" si="2159"/>
        <v>0</v>
      </c>
      <c r="DQ143" s="346">
        <f t="shared" si="2159"/>
        <v>0</v>
      </c>
      <c r="DR143" s="346">
        <f t="shared" si="2159"/>
        <v>0</v>
      </c>
      <c r="DS143" s="346">
        <f t="shared" si="2159"/>
        <v>0</v>
      </c>
      <c r="DT143" s="346">
        <f t="shared" si="2159"/>
        <v>0</v>
      </c>
      <c r="DU143" s="346">
        <f t="shared" si="2159"/>
        <v>0</v>
      </c>
      <c r="DV143" s="346">
        <f t="shared" si="2159"/>
        <v>0</v>
      </c>
      <c r="DW143" s="346">
        <f t="shared" si="2159"/>
        <v>0</v>
      </c>
      <c r="DX143" s="346">
        <f t="shared" si="2159"/>
        <v>0</v>
      </c>
      <c r="DY143" s="346">
        <f t="shared" si="2159"/>
        <v>0</v>
      </c>
      <c r="DZ143" s="346">
        <f t="shared" si="2159"/>
        <v>0</v>
      </c>
      <c r="EA143" s="346">
        <f t="shared" si="2159"/>
        <v>0</v>
      </c>
      <c r="EB143" s="347">
        <f t="shared" si="2159"/>
        <v>0</v>
      </c>
    </row>
    <row r="144" spans="2:132" ht="14" x14ac:dyDescent="0.3">
      <c r="B144" s="73"/>
      <c r="C144" s="27"/>
      <c r="H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row>
    <row r="145" spans="1:132" ht="13" x14ac:dyDescent="0.3">
      <c r="B145" s="34"/>
      <c r="C145" s="2" t="s">
        <v>534</v>
      </c>
      <c r="D145" s="34"/>
      <c r="E145" s="34"/>
      <c r="F145" s="34"/>
      <c r="G145" s="67"/>
      <c r="H145" s="35"/>
      <c r="I145" s="34"/>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row>
    <row r="146" spans="1:132" ht="13" outlineLevel="1" x14ac:dyDescent="0.3">
      <c r="C146" s="340" t="s">
        <v>503</v>
      </c>
      <c r="G146" s="52"/>
      <c r="H146" s="29"/>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row>
    <row r="147" spans="1:132" outlineLevel="1" x14ac:dyDescent="0.25">
      <c r="C147" s="328" t="s">
        <v>565</v>
      </c>
      <c r="G147" s="52" t="s">
        <v>220</v>
      </c>
      <c r="H147" s="46">
        <f t="shared" ref="H147" si="2160">SUM(J147:EB147)</f>
        <v>0</v>
      </c>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row>
    <row r="148" spans="1:132" ht="13" outlineLevel="1" x14ac:dyDescent="0.3">
      <c r="C148" s="330"/>
      <c r="G148" s="52"/>
      <c r="H148" s="29"/>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row>
    <row r="149" spans="1:132" ht="13" x14ac:dyDescent="0.3">
      <c r="C149" s="348" t="s">
        <v>566</v>
      </c>
      <c r="D149" s="342"/>
      <c r="E149" s="342"/>
      <c r="F149" s="342"/>
      <c r="G149" s="349" t="s">
        <v>220</v>
      </c>
      <c r="H149" s="362">
        <f t="shared" ref="H149" si="2161">SUM(J149:EB149)</f>
        <v>0</v>
      </c>
      <c r="I149" s="342"/>
      <c r="J149" s="363">
        <f>J147</f>
        <v>0</v>
      </c>
      <c r="K149" s="363">
        <f t="shared" ref="K149:BV149" si="2162">K147</f>
        <v>0</v>
      </c>
      <c r="L149" s="363">
        <f t="shared" si="2162"/>
        <v>0</v>
      </c>
      <c r="M149" s="363">
        <f t="shared" si="2162"/>
        <v>0</v>
      </c>
      <c r="N149" s="363">
        <f t="shared" si="2162"/>
        <v>0</v>
      </c>
      <c r="O149" s="363">
        <f t="shared" si="2162"/>
        <v>0</v>
      </c>
      <c r="P149" s="363">
        <f t="shared" si="2162"/>
        <v>0</v>
      </c>
      <c r="Q149" s="363">
        <f t="shared" si="2162"/>
        <v>0</v>
      </c>
      <c r="R149" s="363">
        <f t="shared" si="2162"/>
        <v>0</v>
      </c>
      <c r="S149" s="363">
        <f t="shared" si="2162"/>
        <v>0</v>
      </c>
      <c r="T149" s="363">
        <f t="shared" si="2162"/>
        <v>0</v>
      </c>
      <c r="U149" s="363">
        <f t="shared" si="2162"/>
        <v>0</v>
      </c>
      <c r="V149" s="363">
        <f t="shared" si="2162"/>
        <v>0</v>
      </c>
      <c r="W149" s="363">
        <f t="shared" si="2162"/>
        <v>0</v>
      </c>
      <c r="X149" s="363">
        <f t="shared" si="2162"/>
        <v>0</v>
      </c>
      <c r="Y149" s="363">
        <f t="shared" si="2162"/>
        <v>0</v>
      </c>
      <c r="Z149" s="363">
        <f t="shared" si="2162"/>
        <v>0</v>
      </c>
      <c r="AA149" s="363">
        <f t="shared" si="2162"/>
        <v>0</v>
      </c>
      <c r="AB149" s="363">
        <f t="shared" si="2162"/>
        <v>0</v>
      </c>
      <c r="AC149" s="363">
        <f t="shared" si="2162"/>
        <v>0</v>
      </c>
      <c r="AD149" s="363">
        <f t="shared" si="2162"/>
        <v>0</v>
      </c>
      <c r="AE149" s="363">
        <f t="shared" si="2162"/>
        <v>0</v>
      </c>
      <c r="AF149" s="363">
        <f t="shared" si="2162"/>
        <v>0</v>
      </c>
      <c r="AG149" s="363">
        <f t="shared" si="2162"/>
        <v>0</v>
      </c>
      <c r="AH149" s="363">
        <f t="shared" si="2162"/>
        <v>0</v>
      </c>
      <c r="AI149" s="363">
        <f t="shared" si="2162"/>
        <v>0</v>
      </c>
      <c r="AJ149" s="363">
        <f t="shared" si="2162"/>
        <v>0</v>
      </c>
      <c r="AK149" s="363">
        <f t="shared" si="2162"/>
        <v>0</v>
      </c>
      <c r="AL149" s="363">
        <f t="shared" si="2162"/>
        <v>0</v>
      </c>
      <c r="AM149" s="363">
        <f t="shared" si="2162"/>
        <v>0</v>
      </c>
      <c r="AN149" s="363">
        <f t="shared" si="2162"/>
        <v>0</v>
      </c>
      <c r="AO149" s="363">
        <f t="shared" si="2162"/>
        <v>0</v>
      </c>
      <c r="AP149" s="363">
        <f t="shared" si="2162"/>
        <v>0</v>
      </c>
      <c r="AQ149" s="363">
        <f t="shared" si="2162"/>
        <v>0</v>
      </c>
      <c r="AR149" s="363">
        <f t="shared" si="2162"/>
        <v>0</v>
      </c>
      <c r="AS149" s="363">
        <f t="shared" si="2162"/>
        <v>0</v>
      </c>
      <c r="AT149" s="363">
        <f t="shared" si="2162"/>
        <v>0</v>
      </c>
      <c r="AU149" s="363">
        <f t="shared" si="2162"/>
        <v>0</v>
      </c>
      <c r="AV149" s="363">
        <f t="shared" si="2162"/>
        <v>0</v>
      </c>
      <c r="AW149" s="363">
        <f t="shared" si="2162"/>
        <v>0</v>
      </c>
      <c r="AX149" s="363">
        <f t="shared" si="2162"/>
        <v>0</v>
      </c>
      <c r="AY149" s="363">
        <f t="shared" si="2162"/>
        <v>0</v>
      </c>
      <c r="AZ149" s="363">
        <f t="shared" si="2162"/>
        <v>0</v>
      </c>
      <c r="BA149" s="363">
        <f t="shared" si="2162"/>
        <v>0</v>
      </c>
      <c r="BB149" s="363">
        <f t="shared" si="2162"/>
        <v>0</v>
      </c>
      <c r="BC149" s="363">
        <f t="shared" si="2162"/>
        <v>0</v>
      </c>
      <c r="BD149" s="363">
        <f t="shared" si="2162"/>
        <v>0</v>
      </c>
      <c r="BE149" s="363">
        <f t="shared" si="2162"/>
        <v>0</v>
      </c>
      <c r="BF149" s="363">
        <f t="shared" si="2162"/>
        <v>0</v>
      </c>
      <c r="BG149" s="363">
        <f t="shared" si="2162"/>
        <v>0</v>
      </c>
      <c r="BH149" s="363">
        <f t="shared" si="2162"/>
        <v>0</v>
      </c>
      <c r="BI149" s="363">
        <f t="shared" si="2162"/>
        <v>0</v>
      </c>
      <c r="BJ149" s="363">
        <f t="shared" si="2162"/>
        <v>0</v>
      </c>
      <c r="BK149" s="363">
        <f t="shared" si="2162"/>
        <v>0</v>
      </c>
      <c r="BL149" s="363">
        <f t="shared" si="2162"/>
        <v>0</v>
      </c>
      <c r="BM149" s="363">
        <f t="shared" si="2162"/>
        <v>0</v>
      </c>
      <c r="BN149" s="363">
        <f t="shared" si="2162"/>
        <v>0</v>
      </c>
      <c r="BO149" s="363">
        <f t="shared" si="2162"/>
        <v>0</v>
      </c>
      <c r="BP149" s="363">
        <f t="shared" si="2162"/>
        <v>0</v>
      </c>
      <c r="BQ149" s="363">
        <f t="shared" si="2162"/>
        <v>0</v>
      </c>
      <c r="BR149" s="363">
        <f t="shared" si="2162"/>
        <v>0</v>
      </c>
      <c r="BS149" s="363">
        <f t="shared" si="2162"/>
        <v>0</v>
      </c>
      <c r="BT149" s="363">
        <f t="shared" si="2162"/>
        <v>0</v>
      </c>
      <c r="BU149" s="363">
        <f t="shared" si="2162"/>
        <v>0</v>
      </c>
      <c r="BV149" s="363">
        <f t="shared" si="2162"/>
        <v>0</v>
      </c>
      <c r="BW149" s="363">
        <f t="shared" ref="BW149:EB149" si="2163">BW147</f>
        <v>0</v>
      </c>
      <c r="BX149" s="363">
        <f t="shared" si="2163"/>
        <v>0</v>
      </c>
      <c r="BY149" s="363">
        <f t="shared" si="2163"/>
        <v>0</v>
      </c>
      <c r="BZ149" s="363">
        <f t="shared" si="2163"/>
        <v>0</v>
      </c>
      <c r="CA149" s="363">
        <f t="shared" si="2163"/>
        <v>0</v>
      </c>
      <c r="CB149" s="363">
        <f t="shared" si="2163"/>
        <v>0</v>
      </c>
      <c r="CC149" s="363">
        <f t="shared" si="2163"/>
        <v>0</v>
      </c>
      <c r="CD149" s="363">
        <f t="shared" si="2163"/>
        <v>0</v>
      </c>
      <c r="CE149" s="363">
        <f t="shared" si="2163"/>
        <v>0</v>
      </c>
      <c r="CF149" s="363">
        <f t="shared" si="2163"/>
        <v>0</v>
      </c>
      <c r="CG149" s="363">
        <f t="shared" si="2163"/>
        <v>0</v>
      </c>
      <c r="CH149" s="363">
        <f t="shared" si="2163"/>
        <v>0</v>
      </c>
      <c r="CI149" s="363">
        <f t="shared" si="2163"/>
        <v>0</v>
      </c>
      <c r="CJ149" s="363">
        <f t="shared" si="2163"/>
        <v>0</v>
      </c>
      <c r="CK149" s="363">
        <f t="shared" si="2163"/>
        <v>0</v>
      </c>
      <c r="CL149" s="363">
        <f t="shared" si="2163"/>
        <v>0</v>
      </c>
      <c r="CM149" s="363">
        <f t="shared" si="2163"/>
        <v>0</v>
      </c>
      <c r="CN149" s="363">
        <f t="shared" si="2163"/>
        <v>0</v>
      </c>
      <c r="CO149" s="363">
        <f t="shared" si="2163"/>
        <v>0</v>
      </c>
      <c r="CP149" s="363">
        <f t="shared" si="2163"/>
        <v>0</v>
      </c>
      <c r="CQ149" s="363">
        <f t="shared" si="2163"/>
        <v>0</v>
      </c>
      <c r="CR149" s="363">
        <f t="shared" si="2163"/>
        <v>0</v>
      </c>
      <c r="CS149" s="363">
        <f t="shared" si="2163"/>
        <v>0</v>
      </c>
      <c r="CT149" s="363">
        <f t="shared" si="2163"/>
        <v>0</v>
      </c>
      <c r="CU149" s="363">
        <f t="shared" si="2163"/>
        <v>0</v>
      </c>
      <c r="CV149" s="363">
        <f t="shared" si="2163"/>
        <v>0</v>
      </c>
      <c r="CW149" s="363">
        <f t="shared" si="2163"/>
        <v>0</v>
      </c>
      <c r="CX149" s="363">
        <f t="shared" si="2163"/>
        <v>0</v>
      </c>
      <c r="CY149" s="363">
        <f t="shared" si="2163"/>
        <v>0</v>
      </c>
      <c r="CZ149" s="363">
        <f t="shared" si="2163"/>
        <v>0</v>
      </c>
      <c r="DA149" s="363">
        <f t="shared" si="2163"/>
        <v>0</v>
      </c>
      <c r="DB149" s="363">
        <f t="shared" si="2163"/>
        <v>0</v>
      </c>
      <c r="DC149" s="363">
        <f t="shared" si="2163"/>
        <v>0</v>
      </c>
      <c r="DD149" s="363">
        <f t="shared" si="2163"/>
        <v>0</v>
      </c>
      <c r="DE149" s="363">
        <f t="shared" si="2163"/>
        <v>0</v>
      </c>
      <c r="DF149" s="363">
        <f t="shared" si="2163"/>
        <v>0</v>
      </c>
      <c r="DG149" s="363">
        <f t="shared" si="2163"/>
        <v>0</v>
      </c>
      <c r="DH149" s="363">
        <f t="shared" si="2163"/>
        <v>0</v>
      </c>
      <c r="DI149" s="363">
        <f t="shared" si="2163"/>
        <v>0</v>
      </c>
      <c r="DJ149" s="363">
        <f t="shared" si="2163"/>
        <v>0</v>
      </c>
      <c r="DK149" s="363">
        <f t="shared" si="2163"/>
        <v>0</v>
      </c>
      <c r="DL149" s="363">
        <f t="shared" si="2163"/>
        <v>0</v>
      </c>
      <c r="DM149" s="363">
        <f t="shared" si="2163"/>
        <v>0</v>
      </c>
      <c r="DN149" s="363">
        <f t="shared" si="2163"/>
        <v>0</v>
      </c>
      <c r="DO149" s="363">
        <f t="shared" si="2163"/>
        <v>0</v>
      </c>
      <c r="DP149" s="363">
        <f t="shared" si="2163"/>
        <v>0</v>
      </c>
      <c r="DQ149" s="363">
        <f t="shared" si="2163"/>
        <v>0</v>
      </c>
      <c r="DR149" s="363">
        <f t="shared" si="2163"/>
        <v>0</v>
      </c>
      <c r="DS149" s="363">
        <f t="shared" si="2163"/>
        <v>0</v>
      </c>
      <c r="DT149" s="363">
        <f t="shared" si="2163"/>
        <v>0</v>
      </c>
      <c r="DU149" s="363">
        <f t="shared" si="2163"/>
        <v>0</v>
      </c>
      <c r="DV149" s="363">
        <f t="shared" si="2163"/>
        <v>0</v>
      </c>
      <c r="DW149" s="363">
        <f t="shared" si="2163"/>
        <v>0</v>
      </c>
      <c r="DX149" s="363">
        <f t="shared" si="2163"/>
        <v>0</v>
      </c>
      <c r="DY149" s="363">
        <f t="shared" si="2163"/>
        <v>0</v>
      </c>
      <c r="DZ149" s="363">
        <f t="shared" si="2163"/>
        <v>0</v>
      </c>
      <c r="EA149" s="363">
        <f t="shared" si="2163"/>
        <v>0</v>
      </c>
      <c r="EB149" s="364">
        <f t="shared" si="2163"/>
        <v>0</v>
      </c>
    </row>
    <row r="150" spans="1:132" x14ac:dyDescent="0.25">
      <c r="G150" s="52"/>
      <c r="H150" s="29"/>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row>
    <row r="151" spans="1:132" ht="13" x14ac:dyDescent="0.3">
      <c r="B151" s="34"/>
      <c r="C151" s="2" t="s">
        <v>597</v>
      </c>
      <c r="D151" s="34"/>
      <c r="E151" s="34"/>
      <c r="F151" s="34"/>
      <c r="G151" s="67"/>
      <c r="H151" s="35"/>
      <c r="I151" s="34"/>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row>
    <row r="152" spans="1:132" ht="13" x14ac:dyDescent="0.25">
      <c r="A152" s="59">
        <f>IF(ROUND(SUM(H93,H114,H125,H147)-H152,2)=0,0,1)</f>
        <v>0</v>
      </c>
      <c r="C152" s="311" t="s">
        <v>500</v>
      </c>
      <c r="G152" s="52" t="s">
        <v>220</v>
      </c>
      <c r="H152" s="66">
        <f t="shared" ref="H152:H154" si="2164">SUM(J152:EB152)</f>
        <v>62627.664369571423</v>
      </c>
      <c r="J152" s="82">
        <f t="shared" ref="J152:AO152" si="2165">SUM(J93,J114,J125,J147)</f>
        <v>0</v>
      </c>
      <c r="K152" s="82">
        <f t="shared" si="2165"/>
        <v>0</v>
      </c>
      <c r="L152" s="82">
        <f t="shared" si="2165"/>
        <v>0</v>
      </c>
      <c r="M152" s="82">
        <f t="shared" si="2165"/>
        <v>0</v>
      </c>
      <c r="N152" s="82">
        <f t="shared" si="2165"/>
        <v>0</v>
      </c>
      <c r="O152" s="82">
        <f t="shared" si="2165"/>
        <v>0</v>
      </c>
      <c r="P152" s="82">
        <f t="shared" si="2165"/>
        <v>0</v>
      </c>
      <c r="Q152" s="82">
        <f t="shared" si="2165"/>
        <v>0</v>
      </c>
      <c r="R152" s="82">
        <f t="shared" si="2165"/>
        <v>0</v>
      </c>
      <c r="S152" s="82">
        <f t="shared" si="2165"/>
        <v>0</v>
      </c>
      <c r="T152" s="82">
        <f t="shared" si="2165"/>
        <v>0</v>
      </c>
      <c r="U152" s="82">
        <f t="shared" si="2165"/>
        <v>0</v>
      </c>
      <c r="V152" s="82">
        <f t="shared" si="2165"/>
        <v>0</v>
      </c>
      <c r="W152" s="82">
        <f t="shared" si="2165"/>
        <v>0</v>
      </c>
      <c r="X152" s="82">
        <f t="shared" si="2165"/>
        <v>0</v>
      </c>
      <c r="Y152" s="82">
        <f t="shared" si="2165"/>
        <v>0</v>
      </c>
      <c r="Z152" s="82">
        <f t="shared" si="2165"/>
        <v>0</v>
      </c>
      <c r="AA152" s="82">
        <f t="shared" si="2165"/>
        <v>0</v>
      </c>
      <c r="AB152" s="82">
        <f t="shared" si="2165"/>
        <v>0</v>
      </c>
      <c r="AC152" s="82">
        <f t="shared" si="2165"/>
        <v>0</v>
      </c>
      <c r="AD152" s="82">
        <f t="shared" si="2165"/>
        <v>0</v>
      </c>
      <c r="AE152" s="82">
        <f t="shared" si="2165"/>
        <v>0</v>
      </c>
      <c r="AF152" s="82">
        <f t="shared" si="2165"/>
        <v>0</v>
      </c>
      <c r="AG152" s="82">
        <f t="shared" si="2165"/>
        <v>0</v>
      </c>
      <c r="AH152" s="82">
        <f t="shared" si="2165"/>
        <v>3256.0093097008207</v>
      </c>
      <c r="AI152" s="82">
        <f t="shared" si="2165"/>
        <v>3264.7329704065255</v>
      </c>
      <c r="AJ152" s="82">
        <f t="shared" si="2165"/>
        <v>3274.4185750224115</v>
      </c>
      <c r="AK152" s="82">
        <f t="shared" si="2165"/>
        <v>3283.8190991151637</v>
      </c>
      <c r="AL152" s="82">
        <f t="shared" si="2165"/>
        <v>3293.2466111604931</v>
      </c>
      <c r="AM152" s="82">
        <f t="shared" si="2165"/>
        <v>3302.7011886380774</v>
      </c>
      <c r="AN152" s="82">
        <f t="shared" si="2165"/>
        <v>3312.1829092500311</v>
      </c>
      <c r="AO152" s="82">
        <f t="shared" si="2165"/>
        <v>3321.6918509215448</v>
      </c>
      <c r="AP152" s="82">
        <f t="shared" ref="AP152:BU152" si="2166">SUM(AP93,AP114,AP125,AP147)</f>
        <v>3331.2280918015231</v>
      </c>
      <c r="AQ152" s="82">
        <f t="shared" si="2166"/>
        <v>3340.7917102632277</v>
      </c>
      <c r="AR152" s="82">
        <f t="shared" si="2166"/>
        <v>3350.3827849049244</v>
      </c>
      <c r="AS152" s="82">
        <f t="shared" si="2166"/>
        <v>3360.0013945505243</v>
      </c>
      <c r="AT152" s="82">
        <f t="shared" si="2166"/>
        <v>3369.6476182502352</v>
      </c>
      <c r="AU152" s="82">
        <f t="shared" si="2166"/>
        <v>3378.6757443160363</v>
      </c>
      <c r="AV152" s="82">
        <f t="shared" si="2166"/>
        <v>3388.6993871932223</v>
      </c>
      <c r="AW152" s="82">
        <f t="shared" si="2166"/>
        <v>3398.4279999232513</v>
      </c>
      <c r="AX152" s="82">
        <f t="shared" si="2166"/>
        <v>3408.1845425151046</v>
      </c>
      <c r="AY152" s="82">
        <f t="shared" si="2166"/>
        <v>3417.9690951525881</v>
      </c>
      <c r="AZ152" s="82">
        <f t="shared" si="2166"/>
        <v>2574.8534864857147</v>
      </c>
      <c r="BA152" s="82">
        <f t="shared" si="2166"/>
        <v>0</v>
      </c>
      <c r="BB152" s="82">
        <f t="shared" si="2166"/>
        <v>0</v>
      </c>
      <c r="BC152" s="82">
        <f t="shared" si="2166"/>
        <v>0</v>
      </c>
      <c r="BD152" s="82">
        <f t="shared" si="2166"/>
        <v>0</v>
      </c>
      <c r="BE152" s="82">
        <f t="shared" si="2166"/>
        <v>0</v>
      </c>
      <c r="BF152" s="82">
        <f t="shared" si="2166"/>
        <v>0</v>
      </c>
      <c r="BG152" s="82">
        <f t="shared" si="2166"/>
        <v>0</v>
      </c>
      <c r="BH152" s="82">
        <f t="shared" si="2166"/>
        <v>0</v>
      </c>
      <c r="BI152" s="82">
        <f t="shared" si="2166"/>
        <v>0</v>
      </c>
      <c r="BJ152" s="82">
        <f t="shared" si="2166"/>
        <v>0</v>
      </c>
      <c r="BK152" s="82">
        <f t="shared" si="2166"/>
        <v>0</v>
      </c>
      <c r="BL152" s="82">
        <f t="shared" si="2166"/>
        <v>0</v>
      </c>
      <c r="BM152" s="82">
        <f t="shared" si="2166"/>
        <v>0</v>
      </c>
      <c r="BN152" s="82">
        <f t="shared" si="2166"/>
        <v>0</v>
      </c>
      <c r="BO152" s="82">
        <f t="shared" si="2166"/>
        <v>0</v>
      </c>
      <c r="BP152" s="82">
        <f t="shared" si="2166"/>
        <v>0</v>
      </c>
      <c r="BQ152" s="82">
        <f t="shared" si="2166"/>
        <v>0</v>
      </c>
      <c r="BR152" s="82">
        <f t="shared" si="2166"/>
        <v>0</v>
      </c>
      <c r="BS152" s="82">
        <f t="shared" si="2166"/>
        <v>0</v>
      </c>
      <c r="BT152" s="82">
        <f t="shared" si="2166"/>
        <v>0</v>
      </c>
      <c r="BU152" s="82">
        <f t="shared" si="2166"/>
        <v>0</v>
      </c>
      <c r="BV152" s="82">
        <f t="shared" ref="BV152:DA152" si="2167">SUM(BV93,BV114,BV125,BV147)</f>
        <v>0</v>
      </c>
      <c r="BW152" s="82">
        <f t="shared" si="2167"/>
        <v>0</v>
      </c>
      <c r="BX152" s="82">
        <f t="shared" si="2167"/>
        <v>0</v>
      </c>
      <c r="BY152" s="82">
        <f t="shared" si="2167"/>
        <v>0</v>
      </c>
      <c r="BZ152" s="82">
        <f t="shared" si="2167"/>
        <v>0</v>
      </c>
      <c r="CA152" s="82">
        <f t="shared" si="2167"/>
        <v>0</v>
      </c>
      <c r="CB152" s="82">
        <f t="shared" si="2167"/>
        <v>0</v>
      </c>
      <c r="CC152" s="82">
        <f t="shared" si="2167"/>
        <v>0</v>
      </c>
      <c r="CD152" s="82">
        <f t="shared" si="2167"/>
        <v>0</v>
      </c>
      <c r="CE152" s="82">
        <f t="shared" si="2167"/>
        <v>0</v>
      </c>
      <c r="CF152" s="82">
        <f t="shared" si="2167"/>
        <v>0</v>
      </c>
      <c r="CG152" s="82">
        <f t="shared" si="2167"/>
        <v>0</v>
      </c>
      <c r="CH152" s="82">
        <f t="shared" si="2167"/>
        <v>0</v>
      </c>
      <c r="CI152" s="82">
        <f t="shared" si="2167"/>
        <v>0</v>
      </c>
      <c r="CJ152" s="82">
        <f t="shared" si="2167"/>
        <v>0</v>
      </c>
      <c r="CK152" s="82">
        <f t="shared" si="2167"/>
        <v>0</v>
      </c>
      <c r="CL152" s="82">
        <f t="shared" si="2167"/>
        <v>0</v>
      </c>
      <c r="CM152" s="82">
        <f t="shared" si="2167"/>
        <v>0</v>
      </c>
      <c r="CN152" s="82">
        <f t="shared" si="2167"/>
        <v>0</v>
      </c>
      <c r="CO152" s="82">
        <f t="shared" si="2167"/>
        <v>0</v>
      </c>
      <c r="CP152" s="82">
        <f t="shared" si="2167"/>
        <v>0</v>
      </c>
      <c r="CQ152" s="82">
        <f t="shared" si="2167"/>
        <v>0</v>
      </c>
      <c r="CR152" s="82">
        <f t="shared" si="2167"/>
        <v>0</v>
      </c>
      <c r="CS152" s="82">
        <f t="shared" si="2167"/>
        <v>0</v>
      </c>
      <c r="CT152" s="82">
        <f t="shared" si="2167"/>
        <v>0</v>
      </c>
      <c r="CU152" s="82">
        <f t="shared" si="2167"/>
        <v>0</v>
      </c>
      <c r="CV152" s="82">
        <f t="shared" si="2167"/>
        <v>0</v>
      </c>
      <c r="CW152" s="82">
        <f t="shared" si="2167"/>
        <v>0</v>
      </c>
      <c r="CX152" s="82">
        <f t="shared" si="2167"/>
        <v>0</v>
      </c>
      <c r="CY152" s="82">
        <f t="shared" si="2167"/>
        <v>0</v>
      </c>
      <c r="CZ152" s="82">
        <f t="shared" si="2167"/>
        <v>0</v>
      </c>
      <c r="DA152" s="82">
        <f t="shared" si="2167"/>
        <v>0</v>
      </c>
      <c r="DB152" s="82">
        <f t="shared" ref="DB152:EB152" si="2168">SUM(DB93,DB114,DB125,DB147)</f>
        <v>0</v>
      </c>
      <c r="DC152" s="82">
        <f t="shared" si="2168"/>
        <v>0</v>
      </c>
      <c r="DD152" s="82">
        <f t="shared" si="2168"/>
        <v>0</v>
      </c>
      <c r="DE152" s="82">
        <f t="shared" si="2168"/>
        <v>0</v>
      </c>
      <c r="DF152" s="82">
        <f t="shared" si="2168"/>
        <v>0</v>
      </c>
      <c r="DG152" s="82">
        <f t="shared" si="2168"/>
        <v>0</v>
      </c>
      <c r="DH152" s="82">
        <f t="shared" si="2168"/>
        <v>0</v>
      </c>
      <c r="DI152" s="82">
        <f t="shared" si="2168"/>
        <v>0</v>
      </c>
      <c r="DJ152" s="82">
        <f t="shared" si="2168"/>
        <v>0</v>
      </c>
      <c r="DK152" s="82">
        <f t="shared" si="2168"/>
        <v>0</v>
      </c>
      <c r="DL152" s="82">
        <f t="shared" si="2168"/>
        <v>0</v>
      </c>
      <c r="DM152" s="82">
        <f t="shared" si="2168"/>
        <v>0</v>
      </c>
      <c r="DN152" s="82">
        <f t="shared" si="2168"/>
        <v>0</v>
      </c>
      <c r="DO152" s="82">
        <f t="shared" si="2168"/>
        <v>0</v>
      </c>
      <c r="DP152" s="82">
        <f t="shared" si="2168"/>
        <v>0</v>
      </c>
      <c r="DQ152" s="82">
        <f t="shared" si="2168"/>
        <v>0</v>
      </c>
      <c r="DR152" s="82">
        <f t="shared" si="2168"/>
        <v>0</v>
      </c>
      <c r="DS152" s="82">
        <f t="shared" si="2168"/>
        <v>0</v>
      </c>
      <c r="DT152" s="82">
        <f t="shared" si="2168"/>
        <v>0</v>
      </c>
      <c r="DU152" s="82">
        <f t="shared" si="2168"/>
        <v>0</v>
      </c>
      <c r="DV152" s="82">
        <f t="shared" si="2168"/>
        <v>0</v>
      </c>
      <c r="DW152" s="82">
        <f t="shared" si="2168"/>
        <v>0</v>
      </c>
      <c r="DX152" s="82">
        <f t="shared" si="2168"/>
        <v>0</v>
      </c>
      <c r="DY152" s="82">
        <f t="shared" si="2168"/>
        <v>0</v>
      </c>
      <c r="DZ152" s="82">
        <f t="shared" si="2168"/>
        <v>0</v>
      </c>
      <c r="EA152" s="82">
        <f t="shared" si="2168"/>
        <v>0</v>
      </c>
      <c r="EB152" s="82">
        <f t="shared" si="2168"/>
        <v>0</v>
      </c>
    </row>
    <row r="153" spans="1:132" ht="13" x14ac:dyDescent="0.25">
      <c r="A153" s="59">
        <f>IF(ROUND(SUM(H105,H114,H133,H147)-H153,2)=0,0,1)</f>
        <v>0</v>
      </c>
      <c r="C153" s="311" t="s">
        <v>502</v>
      </c>
      <c r="G153" s="52" t="s">
        <v>220</v>
      </c>
      <c r="H153" s="46">
        <f t="shared" si="2164"/>
        <v>57235.319289895036</v>
      </c>
      <c r="J153" s="82">
        <f t="shared" ref="J153:AO153" si="2169">SUM(J105,J114,J133,J147)</f>
        <v>51300</v>
      </c>
      <c r="K153" s="82">
        <f t="shared" si="2169"/>
        <v>0</v>
      </c>
      <c r="L153" s="82">
        <f t="shared" si="2169"/>
        <v>0</v>
      </c>
      <c r="M153" s="82">
        <f t="shared" si="2169"/>
        <v>0</v>
      </c>
      <c r="N153" s="82">
        <f t="shared" si="2169"/>
        <v>0</v>
      </c>
      <c r="O153" s="82">
        <f t="shared" si="2169"/>
        <v>0</v>
      </c>
      <c r="P153" s="82">
        <f t="shared" si="2169"/>
        <v>0</v>
      </c>
      <c r="Q153" s="82">
        <f t="shared" si="2169"/>
        <v>0</v>
      </c>
      <c r="R153" s="82">
        <f t="shared" si="2169"/>
        <v>0</v>
      </c>
      <c r="S153" s="82">
        <f t="shared" si="2169"/>
        <v>0</v>
      </c>
      <c r="T153" s="82">
        <f t="shared" si="2169"/>
        <v>0</v>
      </c>
      <c r="U153" s="82">
        <f t="shared" si="2169"/>
        <v>0</v>
      </c>
      <c r="V153" s="82">
        <f t="shared" si="2169"/>
        <v>5309.042646199332</v>
      </c>
      <c r="W153" s="82">
        <f t="shared" si="2169"/>
        <v>0</v>
      </c>
      <c r="X153" s="82">
        <f t="shared" si="2169"/>
        <v>0</v>
      </c>
      <c r="Y153" s="82">
        <f t="shared" si="2169"/>
        <v>0</v>
      </c>
      <c r="Z153" s="82">
        <f t="shared" si="2169"/>
        <v>0</v>
      </c>
      <c r="AA153" s="82">
        <f t="shared" si="2169"/>
        <v>0</v>
      </c>
      <c r="AB153" s="82">
        <f t="shared" si="2169"/>
        <v>0</v>
      </c>
      <c r="AC153" s="82">
        <f t="shared" si="2169"/>
        <v>0</v>
      </c>
      <c r="AD153" s="82">
        <f t="shared" si="2169"/>
        <v>0</v>
      </c>
      <c r="AE153" s="82">
        <f t="shared" si="2169"/>
        <v>0</v>
      </c>
      <c r="AF153" s="82">
        <f t="shared" si="2169"/>
        <v>0</v>
      </c>
      <c r="AG153" s="82">
        <f t="shared" si="2169"/>
        <v>0</v>
      </c>
      <c r="AH153" s="82">
        <f t="shared" si="2169"/>
        <v>32.560093097008206</v>
      </c>
      <c r="AI153" s="82">
        <f t="shared" si="2169"/>
        <v>32.647329704065257</v>
      </c>
      <c r="AJ153" s="82">
        <f t="shared" si="2169"/>
        <v>32.744185750224112</v>
      </c>
      <c r="AK153" s="82">
        <f t="shared" si="2169"/>
        <v>32.838190991151642</v>
      </c>
      <c r="AL153" s="82">
        <f t="shared" si="2169"/>
        <v>32.932466111604931</v>
      </c>
      <c r="AM153" s="82">
        <f t="shared" si="2169"/>
        <v>33.02701188638077</v>
      </c>
      <c r="AN153" s="82">
        <f t="shared" si="2169"/>
        <v>33.121829092500313</v>
      </c>
      <c r="AO153" s="82">
        <f t="shared" si="2169"/>
        <v>33.216918509215446</v>
      </c>
      <c r="AP153" s="82">
        <f t="shared" ref="AP153:BU153" si="2170">SUM(AP105,AP114,AP133,AP147)</f>
        <v>33.312280918015226</v>
      </c>
      <c r="AQ153" s="82">
        <f t="shared" si="2170"/>
        <v>33.407917102632275</v>
      </c>
      <c r="AR153" s="82">
        <f t="shared" si="2170"/>
        <v>33.503827849049244</v>
      </c>
      <c r="AS153" s="82">
        <f t="shared" si="2170"/>
        <v>33.600013945505239</v>
      </c>
      <c r="AT153" s="82">
        <f t="shared" si="2170"/>
        <v>33.696476182502352</v>
      </c>
      <c r="AU153" s="82">
        <f t="shared" si="2170"/>
        <v>33.786757443160361</v>
      </c>
      <c r="AV153" s="82">
        <f t="shared" si="2170"/>
        <v>33.886993871932219</v>
      </c>
      <c r="AW153" s="82">
        <f t="shared" si="2170"/>
        <v>33.984279999232513</v>
      </c>
      <c r="AX153" s="82">
        <f t="shared" si="2170"/>
        <v>34.081845425151045</v>
      </c>
      <c r="AY153" s="82">
        <f t="shared" si="2170"/>
        <v>34.179690951525878</v>
      </c>
      <c r="AZ153" s="82">
        <f t="shared" si="2170"/>
        <v>25.748534864857145</v>
      </c>
      <c r="BA153" s="82">
        <f t="shared" si="2170"/>
        <v>0</v>
      </c>
      <c r="BB153" s="82">
        <f t="shared" si="2170"/>
        <v>0</v>
      </c>
      <c r="BC153" s="82">
        <f t="shared" si="2170"/>
        <v>0</v>
      </c>
      <c r="BD153" s="82">
        <f t="shared" si="2170"/>
        <v>0</v>
      </c>
      <c r="BE153" s="82">
        <f t="shared" si="2170"/>
        <v>0</v>
      </c>
      <c r="BF153" s="82">
        <f t="shared" si="2170"/>
        <v>0</v>
      </c>
      <c r="BG153" s="82">
        <f t="shared" si="2170"/>
        <v>0</v>
      </c>
      <c r="BH153" s="82">
        <f t="shared" si="2170"/>
        <v>0</v>
      </c>
      <c r="BI153" s="82">
        <f t="shared" si="2170"/>
        <v>0</v>
      </c>
      <c r="BJ153" s="82">
        <f t="shared" si="2170"/>
        <v>0</v>
      </c>
      <c r="BK153" s="82">
        <f t="shared" si="2170"/>
        <v>0</v>
      </c>
      <c r="BL153" s="82">
        <f t="shared" si="2170"/>
        <v>0</v>
      </c>
      <c r="BM153" s="82">
        <f t="shared" si="2170"/>
        <v>0</v>
      </c>
      <c r="BN153" s="82">
        <f t="shared" si="2170"/>
        <v>0</v>
      </c>
      <c r="BO153" s="82">
        <f t="shared" si="2170"/>
        <v>0</v>
      </c>
      <c r="BP153" s="82">
        <f t="shared" si="2170"/>
        <v>0</v>
      </c>
      <c r="BQ153" s="82">
        <f t="shared" si="2170"/>
        <v>0</v>
      </c>
      <c r="BR153" s="82">
        <f t="shared" si="2170"/>
        <v>0</v>
      </c>
      <c r="BS153" s="82">
        <f t="shared" si="2170"/>
        <v>0</v>
      </c>
      <c r="BT153" s="82">
        <f t="shared" si="2170"/>
        <v>0</v>
      </c>
      <c r="BU153" s="82">
        <f t="shared" si="2170"/>
        <v>0</v>
      </c>
      <c r="BV153" s="82">
        <f t="shared" ref="BV153:DA153" si="2171">SUM(BV105,BV114,BV133,BV147)</f>
        <v>0</v>
      </c>
      <c r="BW153" s="82">
        <f t="shared" si="2171"/>
        <v>0</v>
      </c>
      <c r="BX153" s="82">
        <f t="shared" si="2171"/>
        <v>0</v>
      </c>
      <c r="BY153" s="82">
        <f t="shared" si="2171"/>
        <v>0</v>
      </c>
      <c r="BZ153" s="82">
        <f t="shared" si="2171"/>
        <v>0</v>
      </c>
      <c r="CA153" s="82">
        <f t="shared" si="2171"/>
        <v>0</v>
      </c>
      <c r="CB153" s="82">
        <f t="shared" si="2171"/>
        <v>0</v>
      </c>
      <c r="CC153" s="82">
        <f t="shared" si="2171"/>
        <v>0</v>
      </c>
      <c r="CD153" s="82">
        <f t="shared" si="2171"/>
        <v>0</v>
      </c>
      <c r="CE153" s="82">
        <f t="shared" si="2171"/>
        <v>0</v>
      </c>
      <c r="CF153" s="82">
        <f t="shared" si="2171"/>
        <v>0</v>
      </c>
      <c r="CG153" s="82">
        <f t="shared" si="2171"/>
        <v>0</v>
      </c>
      <c r="CH153" s="82">
        <f t="shared" si="2171"/>
        <v>0</v>
      </c>
      <c r="CI153" s="82">
        <f t="shared" si="2171"/>
        <v>0</v>
      </c>
      <c r="CJ153" s="82">
        <f t="shared" si="2171"/>
        <v>0</v>
      </c>
      <c r="CK153" s="82">
        <f t="shared" si="2171"/>
        <v>0</v>
      </c>
      <c r="CL153" s="82">
        <f t="shared" si="2171"/>
        <v>0</v>
      </c>
      <c r="CM153" s="82">
        <f t="shared" si="2171"/>
        <v>0</v>
      </c>
      <c r="CN153" s="82">
        <f t="shared" si="2171"/>
        <v>0</v>
      </c>
      <c r="CO153" s="82">
        <f t="shared" si="2171"/>
        <v>0</v>
      </c>
      <c r="CP153" s="82">
        <f t="shared" si="2171"/>
        <v>0</v>
      </c>
      <c r="CQ153" s="82">
        <f t="shared" si="2171"/>
        <v>0</v>
      </c>
      <c r="CR153" s="82">
        <f t="shared" si="2171"/>
        <v>0</v>
      </c>
      <c r="CS153" s="82">
        <f t="shared" si="2171"/>
        <v>0</v>
      </c>
      <c r="CT153" s="82">
        <f t="shared" si="2171"/>
        <v>0</v>
      </c>
      <c r="CU153" s="82">
        <f t="shared" si="2171"/>
        <v>0</v>
      </c>
      <c r="CV153" s="82">
        <f t="shared" si="2171"/>
        <v>0</v>
      </c>
      <c r="CW153" s="82">
        <f t="shared" si="2171"/>
        <v>0</v>
      </c>
      <c r="CX153" s="82">
        <f t="shared" si="2171"/>
        <v>0</v>
      </c>
      <c r="CY153" s="82">
        <f t="shared" si="2171"/>
        <v>0</v>
      </c>
      <c r="CZ153" s="82">
        <f t="shared" si="2171"/>
        <v>0</v>
      </c>
      <c r="DA153" s="82">
        <f t="shared" si="2171"/>
        <v>0</v>
      </c>
      <c r="DB153" s="82">
        <f t="shared" ref="DB153:EB153" si="2172">SUM(DB105,DB114,DB133,DB147)</f>
        <v>0</v>
      </c>
      <c r="DC153" s="82">
        <f t="shared" si="2172"/>
        <v>0</v>
      </c>
      <c r="DD153" s="82">
        <f t="shared" si="2172"/>
        <v>0</v>
      </c>
      <c r="DE153" s="82">
        <f t="shared" si="2172"/>
        <v>0</v>
      </c>
      <c r="DF153" s="82">
        <f t="shared" si="2172"/>
        <v>0</v>
      </c>
      <c r="DG153" s="82">
        <f t="shared" si="2172"/>
        <v>0</v>
      </c>
      <c r="DH153" s="82">
        <f t="shared" si="2172"/>
        <v>0</v>
      </c>
      <c r="DI153" s="82">
        <f t="shared" si="2172"/>
        <v>0</v>
      </c>
      <c r="DJ153" s="82">
        <f t="shared" si="2172"/>
        <v>0</v>
      </c>
      <c r="DK153" s="82">
        <f t="shared" si="2172"/>
        <v>0</v>
      </c>
      <c r="DL153" s="82">
        <f t="shared" si="2172"/>
        <v>0</v>
      </c>
      <c r="DM153" s="82">
        <f t="shared" si="2172"/>
        <v>0</v>
      </c>
      <c r="DN153" s="82">
        <f t="shared" si="2172"/>
        <v>0</v>
      </c>
      <c r="DO153" s="82">
        <f t="shared" si="2172"/>
        <v>0</v>
      </c>
      <c r="DP153" s="82">
        <f t="shared" si="2172"/>
        <v>0</v>
      </c>
      <c r="DQ153" s="82">
        <f t="shared" si="2172"/>
        <v>0</v>
      </c>
      <c r="DR153" s="82">
        <f t="shared" si="2172"/>
        <v>0</v>
      </c>
      <c r="DS153" s="82">
        <f t="shared" si="2172"/>
        <v>0</v>
      </c>
      <c r="DT153" s="82">
        <f t="shared" si="2172"/>
        <v>0</v>
      </c>
      <c r="DU153" s="82">
        <f t="shared" si="2172"/>
        <v>0</v>
      </c>
      <c r="DV153" s="82">
        <f t="shared" si="2172"/>
        <v>0</v>
      </c>
      <c r="DW153" s="82">
        <f t="shared" si="2172"/>
        <v>0</v>
      </c>
      <c r="DX153" s="82">
        <f t="shared" si="2172"/>
        <v>0</v>
      </c>
      <c r="DY153" s="82">
        <f t="shared" si="2172"/>
        <v>0</v>
      </c>
      <c r="DZ153" s="82">
        <f t="shared" si="2172"/>
        <v>0</v>
      </c>
      <c r="EA153" s="82">
        <f t="shared" si="2172"/>
        <v>0</v>
      </c>
      <c r="EB153" s="82">
        <f t="shared" si="2172"/>
        <v>0</v>
      </c>
    </row>
    <row r="154" spans="1:132" ht="13" x14ac:dyDescent="0.25">
      <c r="A154" s="59">
        <f>IF(ROUND(SUM(H108,H114,H141,H147)-H154,2)=0,0,1)</f>
        <v>0</v>
      </c>
      <c r="C154" s="311" t="s">
        <v>504</v>
      </c>
      <c r="G154" s="52" t="s">
        <v>220</v>
      </c>
      <c r="H154" s="46">
        <f t="shared" si="2164"/>
        <v>62627.664369571423</v>
      </c>
      <c r="J154" s="82">
        <f t="shared" ref="J154:AO154" si="2173">SUM(J108,J114,J141,J147)</f>
        <v>0</v>
      </c>
      <c r="K154" s="82">
        <f t="shared" si="2173"/>
        <v>0</v>
      </c>
      <c r="L154" s="82">
        <f t="shared" si="2173"/>
        <v>0</v>
      </c>
      <c r="M154" s="82">
        <f t="shared" si="2173"/>
        <v>0</v>
      </c>
      <c r="N154" s="82">
        <f t="shared" si="2173"/>
        <v>0</v>
      </c>
      <c r="O154" s="82">
        <f t="shared" si="2173"/>
        <v>0</v>
      </c>
      <c r="P154" s="82">
        <f t="shared" si="2173"/>
        <v>0</v>
      </c>
      <c r="Q154" s="82">
        <f t="shared" si="2173"/>
        <v>0</v>
      </c>
      <c r="R154" s="82">
        <f t="shared" si="2173"/>
        <v>0</v>
      </c>
      <c r="S154" s="82">
        <f t="shared" si="2173"/>
        <v>0</v>
      </c>
      <c r="T154" s="82">
        <f t="shared" si="2173"/>
        <v>0</v>
      </c>
      <c r="U154" s="82">
        <f t="shared" si="2173"/>
        <v>0</v>
      </c>
      <c r="V154" s="82">
        <f t="shared" si="2173"/>
        <v>0</v>
      </c>
      <c r="W154" s="82">
        <f t="shared" si="2173"/>
        <v>0</v>
      </c>
      <c r="X154" s="82">
        <f t="shared" si="2173"/>
        <v>0</v>
      </c>
      <c r="Y154" s="82">
        <f t="shared" si="2173"/>
        <v>0</v>
      </c>
      <c r="Z154" s="82">
        <f t="shared" si="2173"/>
        <v>0</v>
      </c>
      <c r="AA154" s="82">
        <f t="shared" si="2173"/>
        <v>0</v>
      </c>
      <c r="AB154" s="82">
        <f t="shared" si="2173"/>
        <v>0</v>
      </c>
      <c r="AC154" s="82">
        <f t="shared" si="2173"/>
        <v>0</v>
      </c>
      <c r="AD154" s="82">
        <f t="shared" si="2173"/>
        <v>0</v>
      </c>
      <c r="AE154" s="82">
        <f t="shared" si="2173"/>
        <v>0</v>
      </c>
      <c r="AF154" s="82">
        <f t="shared" si="2173"/>
        <v>0</v>
      </c>
      <c r="AG154" s="82">
        <f t="shared" si="2173"/>
        <v>0</v>
      </c>
      <c r="AH154" s="82">
        <f t="shared" si="2173"/>
        <v>3256.0093097008207</v>
      </c>
      <c r="AI154" s="82">
        <f t="shared" si="2173"/>
        <v>3264.7329704065255</v>
      </c>
      <c r="AJ154" s="82">
        <f t="shared" si="2173"/>
        <v>3274.4185750224115</v>
      </c>
      <c r="AK154" s="82">
        <f t="shared" si="2173"/>
        <v>3283.8190991151637</v>
      </c>
      <c r="AL154" s="82">
        <f t="shared" si="2173"/>
        <v>3293.2466111604931</v>
      </c>
      <c r="AM154" s="82">
        <f t="shared" si="2173"/>
        <v>3302.7011886380774</v>
      </c>
      <c r="AN154" s="82">
        <f t="shared" si="2173"/>
        <v>3312.1829092500311</v>
      </c>
      <c r="AO154" s="82">
        <f t="shared" si="2173"/>
        <v>3321.6918509215448</v>
      </c>
      <c r="AP154" s="82">
        <f t="shared" ref="AP154:BU154" si="2174">SUM(AP108,AP114,AP141,AP147)</f>
        <v>3331.2280918015231</v>
      </c>
      <c r="AQ154" s="82">
        <f t="shared" si="2174"/>
        <v>3340.7917102632277</v>
      </c>
      <c r="AR154" s="82">
        <f t="shared" si="2174"/>
        <v>3350.3827849049244</v>
      </c>
      <c r="AS154" s="82">
        <f t="shared" si="2174"/>
        <v>3360.0013945505243</v>
      </c>
      <c r="AT154" s="82">
        <f t="shared" si="2174"/>
        <v>3369.6476182502352</v>
      </c>
      <c r="AU154" s="82">
        <f t="shared" si="2174"/>
        <v>3378.6757443160363</v>
      </c>
      <c r="AV154" s="82">
        <f t="shared" si="2174"/>
        <v>3388.6993871932223</v>
      </c>
      <c r="AW154" s="82">
        <f t="shared" si="2174"/>
        <v>3398.4279999232513</v>
      </c>
      <c r="AX154" s="82">
        <f t="shared" si="2174"/>
        <v>3408.1845425151046</v>
      </c>
      <c r="AY154" s="82">
        <f t="shared" si="2174"/>
        <v>3417.9690951525881</v>
      </c>
      <c r="AZ154" s="82">
        <f t="shared" si="2174"/>
        <v>2574.8534864857147</v>
      </c>
      <c r="BA154" s="82">
        <f t="shared" si="2174"/>
        <v>0</v>
      </c>
      <c r="BB154" s="82">
        <f t="shared" si="2174"/>
        <v>0</v>
      </c>
      <c r="BC154" s="82">
        <f t="shared" si="2174"/>
        <v>0</v>
      </c>
      <c r="BD154" s="82">
        <f t="shared" si="2174"/>
        <v>0</v>
      </c>
      <c r="BE154" s="82">
        <f t="shared" si="2174"/>
        <v>0</v>
      </c>
      <c r="BF154" s="82">
        <f t="shared" si="2174"/>
        <v>0</v>
      </c>
      <c r="BG154" s="82">
        <f t="shared" si="2174"/>
        <v>0</v>
      </c>
      <c r="BH154" s="82">
        <f t="shared" si="2174"/>
        <v>0</v>
      </c>
      <c r="BI154" s="82">
        <f t="shared" si="2174"/>
        <v>0</v>
      </c>
      <c r="BJ154" s="82">
        <f t="shared" si="2174"/>
        <v>0</v>
      </c>
      <c r="BK154" s="82">
        <f t="shared" si="2174"/>
        <v>0</v>
      </c>
      <c r="BL154" s="82">
        <f t="shared" si="2174"/>
        <v>0</v>
      </c>
      <c r="BM154" s="82">
        <f t="shared" si="2174"/>
        <v>0</v>
      </c>
      <c r="BN154" s="82">
        <f t="shared" si="2174"/>
        <v>0</v>
      </c>
      <c r="BO154" s="82">
        <f t="shared" si="2174"/>
        <v>0</v>
      </c>
      <c r="BP154" s="82">
        <f t="shared" si="2174"/>
        <v>0</v>
      </c>
      <c r="BQ154" s="82">
        <f t="shared" si="2174"/>
        <v>0</v>
      </c>
      <c r="BR154" s="82">
        <f t="shared" si="2174"/>
        <v>0</v>
      </c>
      <c r="BS154" s="82">
        <f t="shared" si="2174"/>
        <v>0</v>
      </c>
      <c r="BT154" s="82">
        <f t="shared" si="2174"/>
        <v>0</v>
      </c>
      <c r="BU154" s="82">
        <f t="shared" si="2174"/>
        <v>0</v>
      </c>
      <c r="BV154" s="82">
        <f t="shared" ref="BV154:DA154" si="2175">SUM(BV108,BV114,BV141,BV147)</f>
        <v>0</v>
      </c>
      <c r="BW154" s="82">
        <f t="shared" si="2175"/>
        <v>0</v>
      </c>
      <c r="BX154" s="82">
        <f t="shared" si="2175"/>
        <v>0</v>
      </c>
      <c r="BY154" s="82">
        <f t="shared" si="2175"/>
        <v>0</v>
      </c>
      <c r="BZ154" s="82">
        <f t="shared" si="2175"/>
        <v>0</v>
      </c>
      <c r="CA154" s="82">
        <f t="shared" si="2175"/>
        <v>0</v>
      </c>
      <c r="CB154" s="82">
        <f t="shared" si="2175"/>
        <v>0</v>
      </c>
      <c r="CC154" s="82">
        <f t="shared" si="2175"/>
        <v>0</v>
      </c>
      <c r="CD154" s="82">
        <f t="shared" si="2175"/>
        <v>0</v>
      </c>
      <c r="CE154" s="82">
        <f t="shared" si="2175"/>
        <v>0</v>
      </c>
      <c r="CF154" s="82">
        <f t="shared" si="2175"/>
        <v>0</v>
      </c>
      <c r="CG154" s="82">
        <f t="shared" si="2175"/>
        <v>0</v>
      </c>
      <c r="CH154" s="82">
        <f t="shared" si="2175"/>
        <v>0</v>
      </c>
      <c r="CI154" s="82">
        <f t="shared" si="2175"/>
        <v>0</v>
      </c>
      <c r="CJ154" s="82">
        <f t="shared" si="2175"/>
        <v>0</v>
      </c>
      <c r="CK154" s="82">
        <f t="shared" si="2175"/>
        <v>0</v>
      </c>
      <c r="CL154" s="82">
        <f t="shared" si="2175"/>
        <v>0</v>
      </c>
      <c r="CM154" s="82">
        <f t="shared" si="2175"/>
        <v>0</v>
      </c>
      <c r="CN154" s="82">
        <f t="shared" si="2175"/>
        <v>0</v>
      </c>
      <c r="CO154" s="82">
        <f t="shared" si="2175"/>
        <v>0</v>
      </c>
      <c r="CP154" s="82">
        <f t="shared" si="2175"/>
        <v>0</v>
      </c>
      <c r="CQ154" s="82">
        <f t="shared" si="2175"/>
        <v>0</v>
      </c>
      <c r="CR154" s="82">
        <f t="shared" si="2175"/>
        <v>0</v>
      </c>
      <c r="CS154" s="82">
        <f t="shared" si="2175"/>
        <v>0</v>
      </c>
      <c r="CT154" s="82">
        <f t="shared" si="2175"/>
        <v>0</v>
      </c>
      <c r="CU154" s="82">
        <f t="shared" si="2175"/>
        <v>0</v>
      </c>
      <c r="CV154" s="82">
        <f t="shared" si="2175"/>
        <v>0</v>
      </c>
      <c r="CW154" s="82">
        <f t="shared" si="2175"/>
        <v>0</v>
      </c>
      <c r="CX154" s="82">
        <f t="shared" si="2175"/>
        <v>0</v>
      </c>
      <c r="CY154" s="82">
        <f t="shared" si="2175"/>
        <v>0</v>
      </c>
      <c r="CZ154" s="82">
        <f t="shared" si="2175"/>
        <v>0</v>
      </c>
      <c r="DA154" s="82">
        <f t="shared" si="2175"/>
        <v>0</v>
      </c>
      <c r="DB154" s="82">
        <f t="shared" ref="DB154:EB154" si="2176">SUM(DB108,DB114,DB141,DB147)</f>
        <v>0</v>
      </c>
      <c r="DC154" s="82">
        <f t="shared" si="2176"/>
        <v>0</v>
      </c>
      <c r="DD154" s="82">
        <f t="shared" si="2176"/>
        <v>0</v>
      </c>
      <c r="DE154" s="82">
        <f t="shared" si="2176"/>
        <v>0</v>
      </c>
      <c r="DF154" s="82">
        <f t="shared" si="2176"/>
        <v>0</v>
      </c>
      <c r="DG154" s="82">
        <f t="shared" si="2176"/>
        <v>0</v>
      </c>
      <c r="DH154" s="82">
        <f t="shared" si="2176"/>
        <v>0</v>
      </c>
      <c r="DI154" s="82">
        <f t="shared" si="2176"/>
        <v>0</v>
      </c>
      <c r="DJ154" s="82">
        <f t="shared" si="2176"/>
        <v>0</v>
      </c>
      <c r="DK154" s="82">
        <f t="shared" si="2176"/>
        <v>0</v>
      </c>
      <c r="DL154" s="82">
        <f t="shared" si="2176"/>
        <v>0</v>
      </c>
      <c r="DM154" s="82">
        <f t="shared" si="2176"/>
        <v>0</v>
      </c>
      <c r="DN154" s="82">
        <f t="shared" si="2176"/>
        <v>0</v>
      </c>
      <c r="DO154" s="82">
        <f t="shared" si="2176"/>
        <v>0</v>
      </c>
      <c r="DP154" s="82">
        <f t="shared" si="2176"/>
        <v>0</v>
      </c>
      <c r="DQ154" s="82">
        <f t="shared" si="2176"/>
        <v>0</v>
      </c>
      <c r="DR154" s="82">
        <f t="shared" si="2176"/>
        <v>0</v>
      </c>
      <c r="DS154" s="82">
        <f t="shared" si="2176"/>
        <v>0</v>
      </c>
      <c r="DT154" s="82">
        <f t="shared" si="2176"/>
        <v>0</v>
      </c>
      <c r="DU154" s="82">
        <f t="shared" si="2176"/>
        <v>0</v>
      </c>
      <c r="DV154" s="82">
        <f t="shared" si="2176"/>
        <v>0</v>
      </c>
      <c r="DW154" s="82">
        <f t="shared" si="2176"/>
        <v>0</v>
      </c>
      <c r="DX154" s="82">
        <f t="shared" si="2176"/>
        <v>0</v>
      </c>
      <c r="DY154" s="82">
        <f t="shared" si="2176"/>
        <v>0</v>
      </c>
      <c r="DZ154" s="82">
        <f t="shared" si="2176"/>
        <v>0</v>
      </c>
      <c r="EA154" s="82">
        <f t="shared" si="2176"/>
        <v>0</v>
      </c>
      <c r="EB154" s="82">
        <f t="shared" si="2176"/>
        <v>0</v>
      </c>
    </row>
    <row r="155" spans="1:132" ht="13" thickBot="1" x14ac:dyDescent="0.3"/>
    <row r="156" spans="1:132" ht="13.5" thickBot="1" x14ac:dyDescent="0.35">
      <c r="C156" s="358" t="s">
        <v>575</v>
      </c>
      <c r="D156" s="355"/>
      <c r="E156" s="355"/>
      <c r="F156" s="355"/>
      <c r="G156" s="361" t="s">
        <v>220</v>
      </c>
      <c r="H156" s="354">
        <f>SUM(J156:EB156)</f>
        <v>57235.319289895036</v>
      </c>
      <c r="I156" s="355"/>
      <c r="J156" s="367">
        <f t="shared" ref="J156:AO156" si="2177">CHOOSE(Scenario,J152,J153,J154)</f>
        <v>51300</v>
      </c>
      <c r="K156" s="367">
        <f t="shared" si="2177"/>
        <v>0</v>
      </c>
      <c r="L156" s="367">
        <f t="shared" si="2177"/>
        <v>0</v>
      </c>
      <c r="M156" s="367">
        <f t="shared" si="2177"/>
        <v>0</v>
      </c>
      <c r="N156" s="367">
        <f t="shared" si="2177"/>
        <v>0</v>
      </c>
      <c r="O156" s="367">
        <f t="shared" si="2177"/>
        <v>0</v>
      </c>
      <c r="P156" s="367">
        <f t="shared" si="2177"/>
        <v>0</v>
      </c>
      <c r="Q156" s="367">
        <f t="shared" si="2177"/>
        <v>0</v>
      </c>
      <c r="R156" s="367">
        <f t="shared" si="2177"/>
        <v>0</v>
      </c>
      <c r="S156" s="367">
        <f t="shared" si="2177"/>
        <v>0</v>
      </c>
      <c r="T156" s="367">
        <f t="shared" si="2177"/>
        <v>0</v>
      </c>
      <c r="U156" s="367">
        <f t="shared" si="2177"/>
        <v>0</v>
      </c>
      <c r="V156" s="367">
        <f t="shared" si="2177"/>
        <v>5309.042646199332</v>
      </c>
      <c r="W156" s="367">
        <f t="shared" si="2177"/>
        <v>0</v>
      </c>
      <c r="X156" s="367">
        <f t="shared" si="2177"/>
        <v>0</v>
      </c>
      <c r="Y156" s="367">
        <f t="shared" si="2177"/>
        <v>0</v>
      </c>
      <c r="Z156" s="367">
        <f t="shared" si="2177"/>
        <v>0</v>
      </c>
      <c r="AA156" s="367">
        <f t="shared" si="2177"/>
        <v>0</v>
      </c>
      <c r="AB156" s="367">
        <f t="shared" si="2177"/>
        <v>0</v>
      </c>
      <c r="AC156" s="367">
        <f t="shared" si="2177"/>
        <v>0</v>
      </c>
      <c r="AD156" s="367">
        <f t="shared" si="2177"/>
        <v>0</v>
      </c>
      <c r="AE156" s="367">
        <f t="shared" si="2177"/>
        <v>0</v>
      </c>
      <c r="AF156" s="367">
        <f t="shared" si="2177"/>
        <v>0</v>
      </c>
      <c r="AG156" s="367">
        <f t="shared" si="2177"/>
        <v>0</v>
      </c>
      <c r="AH156" s="367">
        <f t="shared" si="2177"/>
        <v>32.560093097008206</v>
      </c>
      <c r="AI156" s="367">
        <f t="shared" si="2177"/>
        <v>32.647329704065257</v>
      </c>
      <c r="AJ156" s="367">
        <f t="shared" si="2177"/>
        <v>32.744185750224112</v>
      </c>
      <c r="AK156" s="367">
        <f t="shared" si="2177"/>
        <v>32.838190991151642</v>
      </c>
      <c r="AL156" s="367">
        <f t="shared" si="2177"/>
        <v>32.932466111604931</v>
      </c>
      <c r="AM156" s="367">
        <f t="shared" si="2177"/>
        <v>33.02701188638077</v>
      </c>
      <c r="AN156" s="367">
        <f t="shared" si="2177"/>
        <v>33.121829092500313</v>
      </c>
      <c r="AO156" s="367">
        <f t="shared" si="2177"/>
        <v>33.216918509215446</v>
      </c>
      <c r="AP156" s="367">
        <f t="shared" ref="AP156:BU156" si="2178">CHOOSE(Scenario,AP152,AP153,AP154)</f>
        <v>33.312280918015226</v>
      </c>
      <c r="AQ156" s="367">
        <f t="shared" si="2178"/>
        <v>33.407917102632275</v>
      </c>
      <c r="AR156" s="367">
        <f t="shared" si="2178"/>
        <v>33.503827849049244</v>
      </c>
      <c r="AS156" s="367">
        <f t="shared" si="2178"/>
        <v>33.600013945505239</v>
      </c>
      <c r="AT156" s="367">
        <f t="shared" si="2178"/>
        <v>33.696476182502352</v>
      </c>
      <c r="AU156" s="367">
        <f t="shared" si="2178"/>
        <v>33.786757443160361</v>
      </c>
      <c r="AV156" s="367">
        <f t="shared" si="2178"/>
        <v>33.886993871932219</v>
      </c>
      <c r="AW156" s="367">
        <f t="shared" si="2178"/>
        <v>33.984279999232513</v>
      </c>
      <c r="AX156" s="367">
        <f t="shared" si="2178"/>
        <v>34.081845425151045</v>
      </c>
      <c r="AY156" s="367">
        <f t="shared" si="2178"/>
        <v>34.179690951525878</v>
      </c>
      <c r="AZ156" s="367">
        <f t="shared" si="2178"/>
        <v>25.748534864857145</v>
      </c>
      <c r="BA156" s="367">
        <f t="shared" si="2178"/>
        <v>0</v>
      </c>
      <c r="BB156" s="367">
        <f t="shared" si="2178"/>
        <v>0</v>
      </c>
      <c r="BC156" s="367">
        <f t="shared" si="2178"/>
        <v>0</v>
      </c>
      <c r="BD156" s="367">
        <f t="shared" si="2178"/>
        <v>0</v>
      </c>
      <c r="BE156" s="367">
        <f t="shared" si="2178"/>
        <v>0</v>
      </c>
      <c r="BF156" s="367">
        <f t="shared" si="2178"/>
        <v>0</v>
      </c>
      <c r="BG156" s="367">
        <f t="shared" si="2178"/>
        <v>0</v>
      </c>
      <c r="BH156" s="367">
        <f t="shared" si="2178"/>
        <v>0</v>
      </c>
      <c r="BI156" s="367">
        <f t="shared" si="2178"/>
        <v>0</v>
      </c>
      <c r="BJ156" s="367">
        <f t="shared" si="2178"/>
        <v>0</v>
      </c>
      <c r="BK156" s="367">
        <f t="shared" si="2178"/>
        <v>0</v>
      </c>
      <c r="BL156" s="367">
        <f t="shared" si="2178"/>
        <v>0</v>
      </c>
      <c r="BM156" s="367">
        <f t="shared" si="2178"/>
        <v>0</v>
      </c>
      <c r="BN156" s="367">
        <f t="shared" si="2178"/>
        <v>0</v>
      </c>
      <c r="BO156" s="367">
        <f t="shared" si="2178"/>
        <v>0</v>
      </c>
      <c r="BP156" s="367">
        <f t="shared" si="2178"/>
        <v>0</v>
      </c>
      <c r="BQ156" s="367">
        <f t="shared" si="2178"/>
        <v>0</v>
      </c>
      <c r="BR156" s="367">
        <f t="shared" si="2178"/>
        <v>0</v>
      </c>
      <c r="BS156" s="367">
        <f t="shared" si="2178"/>
        <v>0</v>
      </c>
      <c r="BT156" s="367">
        <f t="shared" si="2178"/>
        <v>0</v>
      </c>
      <c r="BU156" s="367">
        <f t="shared" si="2178"/>
        <v>0</v>
      </c>
      <c r="BV156" s="367">
        <f t="shared" ref="BV156:DA156" si="2179">CHOOSE(Scenario,BV152,BV153,BV154)</f>
        <v>0</v>
      </c>
      <c r="BW156" s="367">
        <f t="shared" si="2179"/>
        <v>0</v>
      </c>
      <c r="BX156" s="367">
        <f t="shared" si="2179"/>
        <v>0</v>
      </c>
      <c r="BY156" s="367">
        <f t="shared" si="2179"/>
        <v>0</v>
      </c>
      <c r="BZ156" s="367">
        <f t="shared" si="2179"/>
        <v>0</v>
      </c>
      <c r="CA156" s="367">
        <f t="shared" si="2179"/>
        <v>0</v>
      </c>
      <c r="CB156" s="367">
        <f t="shared" si="2179"/>
        <v>0</v>
      </c>
      <c r="CC156" s="367">
        <f t="shared" si="2179"/>
        <v>0</v>
      </c>
      <c r="CD156" s="367">
        <f t="shared" si="2179"/>
        <v>0</v>
      </c>
      <c r="CE156" s="367">
        <f t="shared" si="2179"/>
        <v>0</v>
      </c>
      <c r="CF156" s="367">
        <f t="shared" si="2179"/>
        <v>0</v>
      </c>
      <c r="CG156" s="367">
        <f t="shared" si="2179"/>
        <v>0</v>
      </c>
      <c r="CH156" s="367">
        <f t="shared" si="2179"/>
        <v>0</v>
      </c>
      <c r="CI156" s="367">
        <f t="shared" si="2179"/>
        <v>0</v>
      </c>
      <c r="CJ156" s="367">
        <f t="shared" si="2179"/>
        <v>0</v>
      </c>
      <c r="CK156" s="367">
        <f t="shared" si="2179"/>
        <v>0</v>
      </c>
      <c r="CL156" s="367">
        <f t="shared" si="2179"/>
        <v>0</v>
      </c>
      <c r="CM156" s="367">
        <f t="shared" si="2179"/>
        <v>0</v>
      </c>
      <c r="CN156" s="367">
        <f t="shared" si="2179"/>
        <v>0</v>
      </c>
      <c r="CO156" s="367">
        <f t="shared" si="2179"/>
        <v>0</v>
      </c>
      <c r="CP156" s="367">
        <f t="shared" si="2179"/>
        <v>0</v>
      </c>
      <c r="CQ156" s="367">
        <f t="shared" si="2179"/>
        <v>0</v>
      </c>
      <c r="CR156" s="367">
        <f t="shared" si="2179"/>
        <v>0</v>
      </c>
      <c r="CS156" s="367">
        <f t="shared" si="2179"/>
        <v>0</v>
      </c>
      <c r="CT156" s="367">
        <f t="shared" si="2179"/>
        <v>0</v>
      </c>
      <c r="CU156" s="367">
        <f t="shared" si="2179"/>
        <v>0</v>
      </c>
      <c r="CV156" s="367">
        <f t="shared" si="2179"/>
        <v>0</v>
      </c>
      <c r="CW156" s="367">
        <f t="shared" si="2179"/>
        <v>0</v>
      </c>
      <c r="CX156" s="367">
        <f t="shared" si="2179"/>
        <v>0</v>
      </c>
      <c r="CY156" s="367">
        <f t="shared" si="2179"/>
        <v>0</v>
      </c>
      <c r="CZ156" s="367">
        <f t="shared" si="2179"/>
        <v>0</v>
      </c>
      <c r="DA156" s="367">
        <f t="shared" si="2179"/>
        <v>0</v>
      </c>
      <c r="DB156" s="367">
        <f t="shared" ref="DB156:EB156" si="2180">CHOOSE(Scenario,DB152,DB153,DB154)</f>
        <v>0</v>
      </c>
      <c r="DC156" s="367">
        <f t="shared" si="2180"/>
        <v>0</v>
      </c>
      <c r="DD156" s="367">
        <f t="shared" si="2180"/>
        <v>0</v>
      </c>
      <c r="DE156" s="367">
        <f t="shared" si="2180"/>
        <v>0</v>
      </c>
      <c r="DF156" s="367">
        <f t="shared" si="2180"/>
        <v>0</v>
      </c>
      <c r="DG156" s="367">
        <f t="shared" si="2180"/>
        <v>0</v>
      </c>
      <c r="DH156" s="367">
        <f t="shared" si="2180"/>
        <v>0</v>
      </c>
      <c r="DI156" s="367">
        <f t="shared" si="2180"/>
        <v>0</v>
      </c>
      <c r="DJ156" s="367">
        <f t="shared" si="2180"/>
        <v>0</v>
      </c>
      <c r="DK156" s="367">
        <f t="shared" si="2180"/>
        <v>0</v>
      </c>
      <c r="DL156" s="367">
        <f t="shared" si="2180"/>
        <v>0</v>
      </c>
      <c r="DM156" s="367">
        <f t="shared" si="2180"/>
        <v>0</v>
      </c>
      <c r="DN156" s="367">
        <f t="shared" si="2180"/>
        <v>0</v>
      </c>
      <c r="DO156" s="367">
        <f t="shared" si="2180"/>
        <v>0</v>
      </c>
      <c r="DP156" s="367">
        <f t="shared" si="2180"/>
        <v>0</v>
      </c>
      <c r="DQ156" s="367">
        <f t="shared" si="2180"/>
        <v>0</v>
      </c>
      <c r="DR156" s="367">
        <f t="shared" si="2180"/>
        <v>0</v>
      </c>
      <c r="DS156" s="367">
        <f t="shared" si="2180"/>
        <v>0</v>
      </c>
      <c r="DT156" s="367">
        <f t="shared" si="2180"/>
        <v>0</v>
      </c>
      <c r="DU156" s="367">
        <f t="shared" si="2180"/>
        <v>0</v>
      </c>
      <c r="DV156" s="367">
        <f t="shared" si="2180"/>
        <v>0</v>
      </c>
      <c r="DW156" s="367">
        <f t="shared" si="2180"/>
        <v>0</v>
      </c>
      <c r="DX156" s="367">
        <f t="shared" si="2180"/>
        <v>0</v>
      </c>
      <c r="DY156" s="367">
        <f t="shared" si="2180"/>
        <v>0</v>
      </c>
      <c r="DZ156" s="367">
        <f t="shared" si="2180"/>
        <v>0</v>
      </c>
      <c r="EA156" s="367">
        <f t="shared" si="2180"/>
        <v>0</v>
      </c>
      <c r="EB156" s="368">
        <f t="shared" si="2180"/>
        <v>0</v>
      </c>
    </row>
    <row r="157" spans="1:132" x14ac:dyDescent="0.25">
      <c r="G157" s="52"/>
      <c r="H157" s="29"/>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row>
    <row r="158" spans="1:132" ht="13" x14ac:dyDescent="0.3">
      <c r="B158" s="334"/>
      <c r="C158" s="335" t="s">
        <v>573</v>
      </c>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7"/>
    </row>
    <row r="159" spans="1:132" ht="13" x14ac:dyDescent="0.3">
      <c r="C159" s="331"/>
      <c r="D159" s="38"/>
      <c r="E159" s="38"/>
      <c r="F159" s="38"/>
      <c r="G159" s="55"/>
      <c r="H159" s="76"/>
      <c r="I159" s="38"/>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row>
    <row r="160" spans="1:132" ht="13" x14ac:dyDescent="0.3">
      <c r="B160" s="34"/>
      <c r="C160" s="2" t="s">
        <v>516</v>
      </c>
      <c r="D160" s="34"/>
      <c r="E160" s="34"/>
      <c r="F160" s="34"/>
      <c r="G160" s="67"/>
      <c r="H160" s="35"/>
      <c r="I160" s="34"/>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row>
    <row r="161" spans="3:132" ht="13" outlineLevel="1" x14ac:dyDescent="0.3">
      <c r="C161" s="340" t="s">
        <v>500</v>
      </c>
      <c r="E161" s="38"/>
      <c r="G161" s="52"/>
      <c r="H161" s="29"/>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row>
    <row r="162" spans="3:132" outlineLevel="1" x14ac:dyDescent="0.25">
      <c r="C162" s="318" t="s">
        <v>509</v>
      </c>
      <c r="D162" s="79">
        <f>Assumptions!L33</f>
        <v>45170</v>
      </c>
      <c r="E162" s="79">
        <f>Assumptions!L13</f>
        <v>45658</v>
      </c>
      <c r="G162" s="52" t="s">
        <v>525</v>
      </c>
      <c r="H162" s="46">
        <f t="shared" ref="H162" si="2181">SUM(J162:EB162)</f>
        <v>5040000</v>
      </c>
      <c r="J162" s="82">
        <f t="shared" ref="J162:AO162" si="2182">$D$169*(MONTH($D162)=J$5)*(AND(J$7&gt;=$D$162,J$7&lt;$E$162))</f>
        <v>0</v>
      </c>
      <c r="K162" s="82">
        <f t="shared" si="2182"/>
        <v>0</v>
      </c>
      <c r="L162" s="82">
        <f t="shared" si="2182"/>
        <v>0</v>
      </c>
      <c r="M162" s="82">
        <f t="shared" si="2182"/>
        <v>0</v>
      </c>
      <c r="N162" s="82">
        <f t="shared" si="2182"/>
        <v>0</v>
      </c>
      <c r="O162" s="82">
        <f t="shared" si="2182"/>
        <v>0</v>
      </c>
      <c r="P162" s="82">
        <f t="shared" si="2182"/>
        <v>0</v>
      </c>
      <c r="Q162" s="82">
        <f t="shared" si="2182"/>
        <v>0</v>
      </c>
      <c r="R162" s="82">
        <f t="shared" si="2182"/>
        <v>2520000</v>
      </c>
      <c r="S162" s="82">
        <f t="shared" si="2182"/>
        <v>0</v>
      </c>
      <c r="T162" s="82">
        <f t="shared" si="2182"/>
        <v>0</v>
      </c>
      <c r="U162" s="82">
        <f t="shared" si="2182"/>
        <v>0</v>
      </c>
      <c r="V162" s="82">
        <f t="shared" si="2182"/>
        <v>0</v>
      </c>
      <c r="W162" s="82">
        <f t="shared" si="2182"/>
        <v>0</v>
      </c>
      <c r="X162" s="82">
        <f t="shared" si="2182"/>
        <v>0</v>
      </c>
      <c r="Y162" s="82">
        <f t="shared" si="2182"/>
        <v>0</v>
      </c>
      <c r="Z162" s="82">
        <f t="shared" si="2182"/>
        <v>0</v>
      </c>
      <c r="AA162" s="82">
        <f t="shared" si="2182"/>
        <v>0</v>
      </c>
      <c r="AB162" s="82">
        <f t="shared" si="2182"/>
        <v>0</v>
      </c>
      <c r="AC162" s="82">
        <f t="shared" si="2182"/>
        <v>0</v>
      </c>
      <c r="AD162" s="82">
        <f t="shared" si="2182"/>
        <v>2520000</v>
      </c>
      <c r="AE162" s="82">
        <f t="shared" si="2182"/>
        <v>0</v>
      </c>
      <c r="AF162" s="82">
        <f t="shared" si="2182"/>
        <v>0</v>
      </c>
      <c r="AG162" s="82">
        <f t="shared" si="2182"/>
        <v>0</v>
      </c>
      <c r="AH162" s="82">
        <f t="shared" si="2182"/>
        <v>0</v>
      </c>
      <c r="AI162" s="82">
        <f t="shared" si="2182"/>
        <v>0</v>
      </c>
      <c r="AJ162" s="82">
        <f t="shared" si="2182"/>
        <v>0</v>
      </c>
      <c r="AK162" s="82">
        <f t="shared" si="2182"/>
        <v>0</v>
      </c>
      <c r="AL162" s="82">
        <f t="shared" si="2182"/>
        <v>0</v>
      </c>
      <c r="AM162" s="82">
        <f t="shared" si="2182"/>
        <v>0</v>
      </c>
      <c r="AN162" s="82">
        <f t="shared" si="2182"/>
        <v>0</v>
      </c>
      <c r="AO162" s="82">
        <f t="shared" si="2182"/>
        <v>0</v>
      </c>
      <c r="AP162" s="82">
        <f t="shared" ref="AP162:BU162" si="2183">$D$169*(MONTH($D162)=AP$5)*(AND(AP$7&gt;=$D$162,AP$7&lt;$E$162))</f>
        <v>0</v>
      </c>
      <c r="AQ162" s="82">
        <f t="shared" si="2183"/>
        <v>0</v>
      </c>
      <c r="AR162" s="82">
        <f t="shared" si="2183"/>
        <v>0</v>
      </c>
      <c r="AS162" s="82">
        <f t="shared" si="2183"/>
        <v>0</v>
      </c>
      <c r="AT162" s="82">
        <f t="shared" si="2183"/>
        <v>0</v>
      </c>
      <c r="AU162" s="82">
        <f t="shared" si="2183"/>
        <v>0</v>
      </c>
      <c r="AV162" s="82">
        <f t="shared" si="2183"/>
        <v>0</v>
      </c>
      <c r="AW162" s="82">
        <f t="shared" si="2183"/>
        <v>0</v>
      </c>
      <c r="AX162" s="82">
        <f t="shared" si="2183"/>
        <v>0</v>
      </c>
      <c r="AY162" s="82">
        <f t="shared" si="2183"/>
        <v>0</v>
      </c>
      <c r="AZ162" s="82">
        <f t="shared" si="2183"/>
        <v>0</v>
      </c>
      <c r="BA162" s="82">
        <f t="shared" si="2183"/>
        <v>0</v>
      </c>
      <c r="BB162" s="82">
        <f t="shared" si="2183"/>
        <v>0</v>
      </c>
      <c r="BC162" s="82">
        <f t="shared" si="2183"/>
        <v>0</v>
      </c>
      <c r="BD162" s="82">
        <f t="shared" si="2183"/>
        <v>0</v>
      </c>
      <c r="BE162" s="82">
        <f t="shared" si="2183"/>
        <v>0</v>
      </c>
      <c r="BF162" s="82">
        <f t="shared" si="2183"/>
        <v>0</v>
      </c>
      <c r="BG162" s="82">
        <f t="shared" si="2183"/>
        <v>0</v>
      </c>
      <c r="BH162" s="82">
        <f t="shared" si="2183"/>
        <v>0</v>
      </c>
      <c r="BI162" s="82">
        <f t="shared" si="2183"/>
        <v>0</v>
      </c>
      <c r="BJ162" s="82">
        <f t="shared" si="2183"/>
        <v>0</v>
      </c>
      <c r="BK162" s="82">
        <f t="shared" si="2183"/>
        <v>0</v>
      </c>
      <c r="BL162" s="82">
        <f t="shared" si="2183"/>
        <v>0</v>
      </c>
      <c r="BM162" s="82">
        <f t="shared" si="2183"/>
        <v>0</v>
      </c>
      <c r="BN162" s="82">
        <f t="shared" si="2183"/>
        <v>0</v>
      </c>
      <c r="BO162" s="82">
        <f t="shared" si="2183"/>
        <v>0</v>
      </c>
      <c r="BP162" s="82">
        <f t="shared" si="2183"/>
        <v>0</v>
      </c>
      <c r="BQ162" s="82">
        <f t="shared" si="2183"/>
        <v>0</v>
      </c>
      <c r="BR162" s="82">
        <f t="shared" si="2183"/>
        <v>0</v>
      </c>
      <c r="BS162" s="82">
        <f t="shared" si="2183"/>
        <v>0</v>
      </c>
      <c r="BT162" s="82">
        <f t="shared" si="2183"/>
        <v>0</v>
      </c>
      <c r="BU162" s="82">
        <f t="shared" si="2183"/>
        <v>0</v>
      </c>
      <c r="BV162" s="82">
        <f t="shared" ref="BV162:DA162" si="2184">$D$169*(MONTH($D162)=BV$5)*(AND(BV$7&gt;=$D$162,BV$7&lt;$E$162))</f>
        <v>0</v>
      </c>
      <c r="BW162" s="82">
        <f t="shared" si="2184"/>
        <v>0</v>
      </c>
      <c r="BX162" s="82">
        <f t="shared" si="2184"/>
        <v>0</v>
      </c>
      <c r="BY162" s="82">
        <f t="shared" si="2184"/>
        <v>0</v>
      </c>
      <c r="BZ162" s="82">
        <f t="shared" si="2184"/>
        <v>0</v>
      </c>
      <c r="CA162" s="82">
        <f t="shared" si="2184"/>
        <v>0</v>
      </c>
      <c r="CB162" s="82">
        <f t="shared" si="2184"/>
        <v>0</v>
      </c>
      <c r="CC162" s="82">
        <f t="shared" si="2184"/>
        <v>0</v>
      </c>
      <c r="CD162" s="82">
        <f t="shared" si="2184"/>
        <v>0</v>
      </c>
      <c r="CE162" s="82">
        <f t="shared" si="2184"/>
        <v>0</v>
      </c>
      <c r="CF162" s="82">
        <f t="shared" si="2184"/>
        <v>0</v>
      </c>
      <c r="CG162" s="82">
        <f t="shared" si="2184"/>
        <v>0</v>
      </c>
      <c r="CH162" s="82">
        <f t="shared" si="2184"/>
        <v>0</v>
      </c>
      <c r="CI162" s="82">
        <f t="shared" si="2184"/>
        <v>0</v>
      </c>
      <c r="CJ162" s="82">
        <f t="shared" si="2184"/>
        <v>0</v>
      </c>
      <c r="CK162" s="82">
        <f t="shared" si="2184"/>
        <v>0</v>
      </c>
      <c r="CL162" s="82">
        <f t="shared" si="2184"/>
        <v>0</v>
      </c>
      <c r="CM162" s="82">
        <f t="shared" si="2184"/>
        <v>0</v>
      </c>
      <c r="CN162" s="82">
        <f t="shared" si="2184"/>
        <v>0</v>
      </c>
      <c r="CO162" s="82">
        <f t="shared" si="2184"/>
        <v>0</v>
      </c>
      <c r="CP162" s="82">
        <f t="shared" si="2184"/>
        <v>0</v>
      </c>
      <c r="CQ162" s="82">
        <f t="shared" si="2184"/>
        <v>0</v>
      </c>
      <c r="CR162" s="82">
        <f t="shared" si="2184"/>
        <v>0</v>
      </c>
      <c r="CS162" s="82">
        <f t="shared" si="2184"/>
        <v>0</v>
      </c>
      <c r="CT162" s="82">
        <f t="shared" si="2184"/>
        <v>0</v>
      </c>
      <c r="CU162" s="82">
        <f t="shared" si="2184"/>
        <v>0</v>
      </c>
      <c r="CV162" s="82">
        <f t="shared" si="2184"/>
        <v>0</v>
      </c>
      <c r="CW162" s="82">
        <f t="shared" si="2184"/>
        <v>0</v>
      </c>
      <c r="CX162" s="82">
        <f t="shared" si="2184"/>
        <v>0</v>
      </c>
      <c r="CY162" s="82">
        <f t="shared" si="2184"/>
        <v>0</v>
      </c>
      <c r="CZ162" s="82">
        <f t="shared" si="2184"/>
        <v>0</v>
      </c>
      <c r="DA162" s="82">
        <f t="shared" si="2184"/>
        <v>0</v>
      </c>
      <c r="DB162" s="82">
        <f t="shared" ref="DB162:EB162" si="2185">$D$169*(MONTH($D162)=DB$5)*(AND(DB$7&gt;=$D$162,DB$7&lt;$E$162))</f>
        <v>0</v>
      </c>
      <c r="DC162" s="82">
        <f t="shared" si="2185"/>
        <v>0</v>
      </c>
      <c r="DD162" s="82">
        <f t="shared" si="2185"/>
        <v>0</v>
      </c>
      <c r="DE162" s="82">
        <f t="shared" si="2185"/>
        <v>0</v>
      </c>
      <c r="DF162" s="82">
        <f t="shared" si="2185"/>
        <v>0</v>
      </c>
      <c r="DG162" s="82">
        <f t="shared" si="2185"/>
        <v>0</v>
      </c>
      <c r="DH162" s="82">
        <f t="shared" si="2185"/>
        <v>0</v>
      </c>
      <c r="DI162" s="82">
        <f t="shared" si="2185"/>
        <v>0</v>
      </c>
      <c r="DJ162" s="82">
        <f t="shared" si="2185"/>
        <v>0</v>
      </c>
      <c r="DK162" s="82">
        <f t="shared" si="2185"/>
        <v>0</v>
      </c>
      <c r="DL162" s="82">
        <f t="shared" si="2185"/>
        <v>0</v>
      </c>
      <c r="DM162" s="82">
        <f t="shared" si="2185"/>
        <v>0</v>
      </c>
      <c r="DN162" s="82">
        <f t="shared" si="2185"/>
        <v>0</v>
      </c>
      <c r="DO162" s="82">
        <f t="shared" si="2185"/>
        <v>0</v>
      </c>
      <c r="DP162" s="82">
        <f t="shared" si="2185"/>
        <v>0</v>
      </c>
      <c r="DQ162" s="82">
        <f t="shared" si="2185"/>
        <v>0</v>
      </c>
      <c r="DR162" s="82">
        <f t="shared" si="2185"/>
        <v>0</v>
      </c>
      <c r="DS162" s="82">
        <f t="shared" si="2185"/>
        <v>0</v>
      </c>
      <c r="DT162" s="82">
        <f t="shared" si="2185"/>
        <v>0</v>
      </c>
      <c r="DU162" s="82">
        <f t="shared" si="2185"/>
        <v>0</v>
      </c>
      <c r="DV162" s="82">
        <f t="shared" si="2185"/>
        <v>0</v>
      </c>
      <c r="DW162" s="82">
        <f t="shared" si="2185"/>
        <v>0</v>
      </c>
      <c r="DX162" s="82">
        <f t="shared" si="2185"/>
        <v>0</v>
      </c>
      <c r="DY162" s="82">
        <f t="shared" si="2185"/>
        <v>0</v>
      </c>
      <c r="DZ162" s="82">
        <f t="shared" si="2185"/>
        <v>0</v>
      </c>
      <c r="EA162" s="82">
        <f t="shared" si="2185"/>
        <v>0</v>
      </c>
      <c r="EB162" s="82">
        <f t="shared" si="2185"/>
        <v>0</v>
      </c>
    </row>
    <row r="163" spans="3:132" outlineLevel="1" x14ac:dyDescent="0.25">
      <c r="C163" s="318" t="s">
        <v>508</v>
      </c>
      <c r="D163" s="31">
        <f>Costs!$L$39</f>
        <v>1.9</v>
      </c>
      <c r="E163" s="31">
        <f>Costs!$L$40</f>
        <v>0.4</v>
      </c>
      <c r="G163" s="52" t="s">
        <v>220</v>
      </c>
      <c r="H163" s="29"/>
      <c r="J163" s="312">
        <f t="shared" ref="J163:BU163" si="2186">$D163-$E163</f>
        <v>1.5</v>
      </c>
      <c r="K163" s="312">
        <f t="shared" si="2186"/>
        <v>1.5</v>
      </c>
      <c r="L163" s="312">
        <f t="shared" si="2186"/>
        <v>1.5</v>
      </c>
      <c r="M163" s="312">
        <f t="shared" si="2186"/>
        <v>1.5</v>
      </c>
      <c r="N163" s="312">
        <f t="shared" si="2186"/>
        <v>1.5</v>
      </c>
      <c r="O163" s="312">
        <f t="shared" si="2186"/>
        <v>1.5</v>
      </c>
      <c r="P163" s="312">
        <f t="shared" si="2186"/>
        <v>1.5</v>
      </c>
      <c r="Q163" s="312">
        <f t="shared" si="2186"/>
        <v>1.5</v>
      </c>
      <c r="R163" s="312">
        <f t="shared" si="2186"/>
        <v>1.5</v>
      </c>
      <c r="S163" s="312">
        <f t="shared" si="2186"/>
        <v>1.5</v>
      </c>
      <c r="T163" s="312">
        <f t="shared" si="2186"/>
        <v>1.5</v>
      </c>
      <c r="U163" s="312">
        <f t="shared" si="2186"/>
        <v>1.5</v>
      </c>
      <c r="V163" s="312">
        <f t="shared" si="2186"/>
        <v>1.5</v>
      </c>
      <c r="W163" s="312">
        <f t="shared" si="2186"/>
        <v>1.5</v>
      </c>
      <c r="X163" s="312">
        <f t="shared" si="2186"/>
        <v>1.5</v>
      </c>
      <c r="Y163" s="312">
        <f t="shared" si="2186"/>
        <v>1.5</v>
      </c>
      <c r="Z163" s="312">
        <f t="shared" si="2186"/>
        <v>1.5</v>
      </c>
      <c r="AA163" s="312">
        <f t="shared" si="2186"/>
        <v>1.5</v>
      </c>
      <c r="AB163" s="312">
        <f t="shared" si="2186"/>
        <v>1.5</v>
      </c>
      <c r="AC163" s="312">
        <f t="shared" si="2186"/>
        <v>1.5</v>
      </c>
      <c r="AD163" s="312">
        <f t="shared" si="2186"/>
        <v>1.5</v>
      </c>
      <c r="AE163" s="312">
        <f t="shared" si="2186"/>
        <v>1.5</v>
      </c>
      <c r="AF163" s="312">
        <f t="shared" si="2186"/>
        <v>1.5</v>
      </c>
      <c r="AG163" s="312">
        <f t="shared" si="2186"/>
        <v>1.5</v>
      </c>
      <c r="AH163" s="312">
        <f t="shared" si="2186"/>
        <v>1.5</v>
      </c>
      <c r="AI163" s="312">
        <f t="shared" si="2186"/>
        <v>1.5</v>
      </c>
      <c r="AJ163" s="312">
        <f t="shared" si="2186"/>
        <v>1.5</v>
      </c>
      <c r="AK163" s="312">
        <f t="shared" si="2186"/>
        <v>1.5</v>
      </c>
      <c r="AL163" s="312">
        <f t="shared" si="2186"/>
        <v>1.5</v>
      </c>
      <c r="AM163" s="312">
        <f t="shared" si="2186"/>
        <v>1.5</v>
      </c>
      <c r="AN163" s="312">
        <f t="shared" si="2186"/>
        <v>1.5</v>
      </c>
      <c r="AO163" s="312">
        <f t="shared" si="2186"/>
        <v>1.5</v>
      </c>
      <c r="AP163" s="312">
        <f t="shared" si="2186"/>
        <v>1.5</v>
      </c>
      <c r="AQ163" s="312">
        <f t="shared" si="2186"/>
        <v>1.5</v>
      </c>
      <c r="AR163" s="312">
        <f t="shared" si="2186"/>
        <v>1.5</v>
      </c>
      <c r="AS163" s="312">
        <f t="shared" si="2186"/>
        <v>1.5</v>
      </c>
      <c r="AT163" s="312">
        <f t="shared" si="2186"/>
        <v>1.5</v>
      </c>
      <c r="AU163" s="312">
        <f t="shared" si="2186"/>
        <v>1.5</v>
      </c>
      <c r="AV163" s="312">
        <f t="shared" si="2186"/>
        <v>1.5</v>
      </c>
      <c r="AW163" s="312">
        <f t="shared" si="2186"/>
        <v>1.5</v>
      </c>
      <c r="AX163" s="312">
        <f t="shared" si="2186"/>
        <v>1.5</v>
      </c>
      <c r="AY163" s="312">
        <f t="shared" si="2186"/>
        <v>1.5</v>
      </c>
      <c r="AZ163" s="312">
        <f t="shared" si="2186"/>
        <v>1.5</v>
      </c>
      <c r="BA163" s="312">
        <f t="shared" si="2186"/>
        <v>1.5</v>
      </c>
      <c r="BB163" s="312">
        <f t="shared" si="2186"/>
        <v>1.5</v>
      </c>
      <c r="BC163" s="312">
        <f t="shared" si="2186"/>
        <v>1.5</v>
      </c>
      <c r="BD163" s="312">
        <f t="shared" si="2186"/>
        <v>1.5</v>
      </c>
      <c r="BE163" s="312">
        <f t="shared" si="2186"/>
        <v>1.5</v>
      </c>
      <c r="BF163" s="312">
        <f t="shared" si="2186"/>
        <v>1.5</v>
      </c>
      <c r="BG163" s="312">
        <f t="shared" si="2186"/>
        <v>1.5</v>
      </c>
      <c r="BH163" s="312">
        <f t="shared" si="2186"/>
        <v>1.5</v>
      </c>
      <c r="BI163" s="312">
        <f t="shared" si="2186"/>
        <v>1.5</v>
      </c>
      <c r="BJ163" s="312">
        <f t="shared" si="2186"/>
        <v>1.5</v>
      </c>
      <c r="BK163" s="312">
        <f t="shared" si="2186"/>
        <v>1.5</v>
      </c>
      <c r="BL163" s="312">
        <f t="shared" si="2186"/>
        <v>1.5</v>
      </c>
      <c r="BM163" s="312">
        <f t="shared" si="2186"/>
        <v>1.5</v>
      </c>
      <c r="BN163" s="312">
        <f t="shared" si="2186"/>
        <v>1.5</v>
      </c>
      <c r="BO163" s="312">
        <f t="shared" si="2186"/>
        <v>1.5</v>
      </c>
      <c r="BP163" s="312">
        <f t="shared" si="2186"/>
        <v>1.5</v>
      </c>
      <c r="BQ163" s="312">
        <f t="shared" si="2186"/>
        <v>1.5</v>
      </c>
      <c r="BR163" s="312">
        <f t="shared" si="2186"/>
        <v>1.5</v>
      </c>
      <c r="BS163" s="312">
        <f t="shared" si="2186"/>
        <v>1.5</v>
      </c>
      <c r="BT163" s="312">
        <f t="shared" si="2186"/>
        <v>1.5</v>
      </c>
      <c r="BU163" s="312">
        <f t="shared" si="2186"/>
        <v>1.5</v>
      </c>
      <c r="BV163" s="312">
        <f t="shared" ref="BV163:EB163" si="2187">$D163-$E163</f>
        <v>1.5</v>
      </c>
      <c r="BW163" s="312">
        <f t="shared" si="2187"/>
        <v>1.5</v>
      </c>
      <c r="BX163" s="312">
        <f t="shared" si="2187"/>
        <v>1.5</v>
      </c>
      <c r="BY163" s="312">
        <f t="shared" si="2187"/>
        <v>1.5</v>
      </c>
      <c r="BZ163" s="312">
        <f t="shared" si="2187"/>
        <v>1.5</v>
      </c>
      <c r="CA163" s="312">
        <f t="shared" si="2187"/>
        <v>1.5</v>
      </c>
      <c r="CB163" s="312">
        <f t="shared" si="2187"/>
        <v>1.5</v>
      </c>
      <c r="CC163" s="312">
        <f t="shared" si="2187"/>
        <v>1.5</v>
      </c>
      <c r="CD163" s="312">
        <f t="shared" si="2187"/>
        <v>1.5</v>
      </c>
      <c r="CE163" s="312">
        <f t="shared" si="2187"/>
        <v>1.5</v>
      </c>
      <c r="CF163" s="312">
        <f t="shared" si="2187"/>
        <v>1.5</v>
      </c>
      <c r="CG163" s="312">
        <f t="shared" si="2187"/>
        <v>1.5</v>
      </c>
      <c r="CH163" s="312">
        <f t="shared" si="2187"/>
        <v>1.5</v>
      </c>
      <c r="CI163" s="312">
        <f t="shared" si="2187"/>
        <v>1.5</v>
      </c>
      <c r="CJ163" s="312">
        <f t="shared" si="2187"/>
        <v>1.5</v>
      </c>
      <c r="CK163" s="312">
        <f t="shared" si="2187"/>
        <v>1.5</v>
      </c>
      <c r="CL163" s="312">
        <f t="shared" si="2187"/>
        <v>1.5</v>
      </c>
      <c r="CM163" s="312">
        <f t="shared" si="2187"/>
        <v>1.5</v>
      </c>
      <c r="CN163" s="312">
        <f t="shared" si="2187"/>
        <v>1.5</v>
      </c>
      <c r="CO163" s="312">
        <f t="shared" si="2187"/>
        <v>1.5</v>
      </c>
      <c r="CP163" s="312">
        <f t="shared" si="2187"/>
        <v>1.5</v>
      </c>
      <c r="CQ163" s="312">
        <f t="shared" si="2187"/>
        <v>1.5</v>
      </c>
      <c r="CR163" s="312">
        <f t="shared" si="2187"/>
        <v>1.5</v>
      </c>
      <c r="CS163" s="312">
        <f t="shared" si="2187"/>
        <v>1.5</v>
      </c>
      <c r="CT163" s="312">
        <f t="shared" si="2187"/>
        <v>1.5</v>
      </c>
      <c r="CU163" s="312">
        <f t="shared" si="2187"/>
        <v>1.5</v>
      </c>
      <c r="CV163" s="312">
        <f t="shared" si="2187"/>
        <v>1.5</v>
      </c>
      <c r="CW163" s="312">
        <f t="shared" si="2187"/>
        <v>1.5</v>
      </c>
      <c r="CX163" s="312">
        <f t="shared" si="2187"/>
        <v>1.5</v>
      </c>
      <c r="CY163" s="312">
        <f t="shared" si="2187"/>
        <v>1.5</v>
      </c>
      <c r="CZ163" s="312">
        <f t="shared" si="2187"/>
        <v>1.5</v>
      </c>
      <c r="DA163" s="312">
        <f t="shared" si="2187"/>
        <v>1.5</v>
      </c>
      <c r="DB163" s="312">
        <f t="shared" si="2187"/>
        <v>1.5</v>
      </c>
      <c r="DC163" s="312">
        <f t="shared" si="2187"/>
        <v>1.5</v>
      </c>
      <c r="DD163" s="312">
        <f t="shared" si="2187"/>
        <v>1.5</v>
      </c>
      <c r="DE163" s="312">
        <f t="shared" si="2187"/>
        <v>1.5</v>
      </c>
      <c r="DF163" s="312">
        <f t="shared" si="2187"/>
        <v>1.5</v>
      </c>
      <c r="DG163" s="312">
        <f t="shared" si="2187"/>
        <v>1.5</v>
      </c>
      <c r="DH163" s="312">
        <f t="shared" si="2187"/>
        <v>1.5</v>
      </c>
      <c r="DI163" s="312">
        <f t="shared" si="2187"/>
        <v>1.5</v>
      </c>
      <c r="DJ163" s="312">
        <f t="shared" si="2187"/>
        <v>1.5</v>
      </c>
      <c r="DK163" s="312">
        <f t="shared" si="2187"/>
        <v>1.5</v>
      </c>
      <c r="DL163" s="312">
        <f t="shared" si="2187"/>
        <v>1.5</v>
      </c>
      <c r="DM163" s="312">
        <f t="shared" si="2187"/>
        <v>1.5</v>
      </c>
      <c r="DN163" s="312">
        <f t="shared" si="2187"/>
        <v>1.5</v>
      </c>
      <c r="DO163" s="312">
        <f t="shared" si="2187"/>
        <v>1.5</v>
      </c>
      <c r="DP163" s="312">
        <f t="shared" si="2187"/>
        <v>1.5</v>
      </c>
      <c r="DQ163" s="312">
        <f t="shared" si="2187"/>
        <v>1.5</v>
      </c>
      <c r="DR163" s="312">
        <f t="shared" si="2187"/>
        <v>1.5</v>
      </c>
      <c r="DS163" s="312">
        <f t="shared" si="2187"/>
        <v>1.5</v>
      </c>
      <c r="DT163" s="312">
        <f t="shared" si="2187"/>
        <v>1.5</v>
      </c>
      <c r="DU163" s="312">
        <f t="shared" si="2187"/>
        <v>1.5</v>
      </c>
      <c r="DV163" s="312">
        <f t="shared" si="2187"/>
        <v>1.5</v>
      </c>
      <c r="DW163" s="312">
        <f t="shared" si="2187"/>
        <v>1.5</v>
      </c>
      <c r="DX163" s="312">
        <f t="shared" si="2187"/>
        <v>1.5</v>
      </c>
      <c r="DY163" s="312">
        <f t="shared" si="2187"/>
        <v>1.5</v>
      </c>
      <c r="DZ163" s="312">
        <f t="shared" si="2187"/>
        <v>1.5</v>
      </c>
      <c r="EA163" s="312">
        <f t="shared" si="2187"/>
        <v>1.5</v>
      </c>
      <c r="EB163" s="312">
        <f t="shared" si="2187"/>
        <v>1.5</v>
      </c>
    </row>
    <row r="164" spans="3:132" outlineLevel="1" x14ac:dyDescent="0.25">
      <c r="C164" s="323" t="s">
        <v>501</v>
      </c>
      <c r="D164" s="38"/>
      <c r="E164" s="38"/>
      <c r="F164" s="38"/>
      <c r="G164" s="55" t="s">
        <v>220</v>
      </c>
      <c r="H164" s="316">
        <f t="shared" ref="H164" si="2188">SUM(J164:EB164)</f>
        <v>7560000</v>
      </c>
      <c r="I164" s="38"/>
      <c r="J164" s="314">
        <f>J162*J163</f>
        <v>0</v>
      </c>
      <c r="K164" s="314">
        <f t="shared" ref="K164:BV164" si="2189">K162*K163</f>
        <v>0</v>
      </c>
      <c r="L164" s="314">
        <f t="shared" si="2189"/>
        <v>0</v>
      </c>
      <c r="M164" s="314">
        <f t="shared" si="2189"/>
        <v>0</v>
      </c>
      <c r="N164" s="314">
        <f t="shared" si="2189"/>
        <v>0</v>
      </c>
      <c r="O164" s="314">
        <f t="shared" si="2189"/>
        <v>0</v>
      </c>
      <c r="P164" s="314">
        <f t="shared" si="2189"/>
        <v>0</v>
      </c>
      <c r="Q164" s="314">
        <f t="shared" si="2189"/>
        <v>0</v>
      </c>
      <c r="R164" s="314">
        <f t="shared" si="2189"/>
        <v>3780000</v>
      </c>
      <c r="S164" s="314">
        <f t="shared" si="2189"/>
        <v>0</v>
      </c>
      <c r="T164" s="314">
        <f t="shared" si="2189"/>
        <v>0</v>
      </c>
      <c r="U164" s="314">
        <f t="shared" si="2189"/>
        <v>0</v>
      </c>
      <c r="V164" s="314">
        <f t="shared" si="2189"/>
        <v>0</v>
      </c>
      <c r="W164" s="314">
        <f t="shared" si="2189"/>
        <v>0</v>
      </c>
      <c r="X164" s="314">
        <f t="shared" si="2189"/>
        <v>0</v>
      </c>
      <c r="Y164" s="314">
        <f t="shared" si="2189"/>
        <v>0</v>
      </c>
      <c r="Z164" s="314">
        <f t="shared" si="2189"/>
        <v>0</v>
      </c>
      <c r="AA164" s="314">
        <f t="shared" si="2189"/>
        <v>0</v>
      </c>
      <c r="AB164" s="314">
        <f t="shared" si="2189"/>
        <v>0</v>
      </c>
      <c r="AC164" s="314">
        <f t="shared" si="2189"/>
        <v>0</v>
      </c>
      <c r="AD164" s="314">
        <f t="shared" si="2189"/>
        <v>3780000</v>
      </c>
      <c r="AE164" s="314">
        <f t="shared" si="2189"/>
        <v>0</v>
      </c>
      <c r="AF164" s="314">
        <f t="shared" si="2189"/>
        <v>0</v>
      </c>
      <c r="AG164" s="314">
        <f t="shared" si="2189"/>
        <v>0</v>
      </c>
      <c r="AH164" s="314">
        <f t="shared" si="2189"/>
        <v>0</v>
      </c>
      <c r="AI164" s="314">
        <f t="shared" si="2189"/>
        <v>0</v>
      </c>
      <c r="AJ164" s="314">
        <f t="shared" si="2189"/>
        <v>0</v>
      </c>
      <c r="AK164" s="314">
        <f t="shared" si="2189"/>
        <v>0</v>
      </c>
      <c r="AL164" s="314">
        <f t="shared" si="2189"/>
        <v>0</v>
      </c>
      <c r="AM164" s="314">
        <f t="shared" si="2189"/>
        <v>0</v>
      </c>
      <c r="AN164" s="314">
        <f t="shared" si="2189"/>
        <v>0</v>
      </c>
      <c r="AO164" s="314">
        <f t="shared" si="2189"/>
        <v>0</v>
      </c>
      <c r="AP164" s="314">
        <f t="shared" si="2189"/>
        <v>0</v>
      </c>
      <c r="AQ164" s="314">
        <f t="shared" si="2189"/>
        <v>0</v>
      </c>
      <c r="AR164" s="314">
        <f t="shared" si="2189"/>
        <v>0</v>
      </c>
      <c r="AS164" s="314">
        <f t="shared" si="2189"/>
        <v>0</v>
      </c>
      <c r="AT164" s="314">
        <f t="shared" si="2189"/>
        <v>0</v>
      </c>
      <c r="AU164" s="314">
        <f t="shared" si="2189"/>
        <v>0</v>
      </c>
      <c r="AV164" s="314">
        <f t="shared" si="2189"/>
        <v>0</v>
      </c>
      <c r="AW164" s="314">
        <f t="shared" si="2189"/>
        <v>0</v>
      </c>
      <c r="AX164" s="314">
        <f t="shared" si="2189"/>
        <v>0</v>
      </c>
      <c r="AY164" s="314">
        <f t="shared" si="2189"/>
        <v>0</v>
      </c>
      <c r="AZ164" s="314">
        <f t="shared" si="2189"/>
        <v>0</v>
      </c>
      <c r="BA164" s="314">
        <f t="shared" si="2189"/>
        <v>0</v>
      </c>
      <c r="BB164" s="314">
        <f t="shared" si="2189"/>
        <v>0</v>
      </c>
      <c r="BC164" s="314">
        <f t="shared" si="2189"/>
        <v>0</v>
      </c>
      <c r="BD164" s="314">
        <f t="shared" si="2189"/>
        <v>0</v>
      </c>
      <c r="BE164" s="314">
        <f t="shared" si="2189"/>
        <v>0</v>
      </c>
      <c r="BF164" s="314">
        <f t="shared" si="2189"/>
        <v>0</v>
      </c>
      <c r="BG164" s="314">
        <f t="shared" si="2189"/>
        <v>0</v>
      </c>
      <c r="BH164" s="314">
        <f t="shared" si="2189"/>
        <v>0</v>
      </c>
      <c r="BI164" s="314">
        <f t="shared" si="2189"/>
        <v>0</v>
      </c>
      <c r="BJ164" s="314">
        <f t="shared" si="2189"/>
        <v>0</v>
      </c>
      <c r="BK164" s="314">
        <f t="shared" si="2189"/>
        <v>0</v>
      </c>
      <c r="BL164" s="314">
        <f t="shared" si="2189"/>
        <v>0</v>
      </c>
      <c r="BM164" s="314">
        <f t="shared" si="2189"/>
        <v>0</v>
      </c>
      <c r="BN164" s="314">
        <f t="shared" si="2189"/>
        <v>0</v>
      </c>
      <c r="BO164" s="314">
        <f t="shared" si="2189"/>
        <v>0</v>
      </c>
      <c r="BP164" s="314">
        <f t="shared" si="2189"/>
        <v>0</v>
      </c>
      <c r="BQ164" s="314">
        <f t="shared" si="2189"/>
        <v>0</v>
      </c>
      <c r="BR164" s="314">
        <f t="shared" si="2189"/>
        <v>0</v>
      </c>
      <c r="BS164" s="314">
        <f t="shared" si="2189"/>
        <v>0</v>
      </c>
      <c r="BT164" s="314">
        <f t="shared" si="2189"/>
        <v>0</v>
      </c>
      <c r="BU164" s="314">
        <f t="shared" si="2189"/>
        <v>0</v>
      </c>
      <c r="BV164" s="314">
        <f t="shared" si="2189"/>
        <v>0</v>
      </c>
      <c r="BW164" s="314">
        <f t="shared" ref="BW164:EB164" si="2190">BW162*BW163</f>
        <v>0</v>
      </c>
      <c r="BX164" s="314">
        <f t="shared" si="2190"/>
        <v>0</v>
      </c>
      <c r="BY164" s="314">
        <f t="shared" si="2190"/>
        <v>0</v>
      </c>
      <c r="BZ164" s="314">
        <f t="shared" si="2190"/>
        <v>0</v>
      </c>
      <c r="CA164" s="314">
        <f t="shared" si="2190"/>
        <v>0</v>
      </c>
      <c r="CB164" s="314">
        <f t="shared" si="2190"/>
        <v>0</v>
      </c>
      <c r="CC164" s="314">
        <f t="shared" si="2190"/>
        <v>0</v>
      </c>
      <c r="CD164" s="314">
        <f t="shared" si="2190"/>
        <v>0</v>
      </c>
      <c r="CE164" s="314">
        <f t="shared" si="2190"/>
        <v>0</v>
      </c>
      <c r="CF164" s="314">
        <f t="shared" si="2190"/>
        <v>0</v>
      </c>
      <c r="CG164" s="314">
        <f t="shared" si="2190"/>
        <v>0</v>
      </c>
      <c r="CH164" s="314">
        <f t="shared" si="2190"/>
        <v>0</v>
      </c>
      <c r="CI164" s="314">
        <f t="shared" si="2190"/>
        <v>0</v>
      </c>
      <c r="CJ164" s="314">
        <f t="shared" si="2190"/>
        <v>0</v>
      </c>
      <c r="CK164" s="314">
        <f t="shared" si="2190"/>
        <v>0</v>
      </c>
      <c r="CL164" s="314">
        <f t="shared" si="2190"/>
        <v>0</v>
      </c>
      <c r="CM164" s="314">
        <f t="shared" si="2190"/>
        <v>0</v>
      </c>
      <c r="CN164" s="314">
        <f t="shared" si="2190"/>
        <v>0</v>
      </c>
      <c r="CO164" s="314">
        <f t="shared" si="2190"/>
        <v>0</v>
      </c>
      <c r="CP164" s="314">
        <f t="shared" si="2190"/>
        <v>0</v>
      </c>
      <c r="CQ164" s="314">
        <f t="shared" si="2190"/>
        <v>0</v>
      </c>
      <c r="CR164" s="314">
        <f t="shared" si="2190"/>
        <v>0</v>
      </c>
      <c r="CS164" s="314">
        <f t="shared" si="2190"/>
        <v>0</v>
      </c>
      <c r="CT164" s="314">
        <f t="shared" si="2190"/>
        <v>0</v>
      </c>
      <c r="CU164" s="314">
        <f t="shared" si="2190"/>
        <v>0</v>
      </c>
      <c r="CV164" s="314">
        <f t="shared" si="2190"/>
        <v>0</v>
      </c>
      <c r="CW164" s="314">
        <f t="shared" si="2190"/>
        <v>0</v>
      </c>
      <c r="CX164" s="314">
        <f t="shared" si="2190"/>
        <v>0</v>
      </c>
      <c r="CY164" s="314">
        <f t="shared" si="2190"/>
        <v>0</v>
      </c>
      <c r="CZ164" s="314">
        <f t="shared" si="2190"/>
        <v>0</v>
      </c>
      <c r="DA164" s="314">
        <f t="shared" si="2190"/>
        <v>0</v>
      </c>
      <c r="DB164" s="314">
        <f t="shared" si="2190"/>
        <v>0</v>
      </c>
      <c r="DC164" s="314">
        <f t="shared" si="2190"/>
        <v>0</v>
      </c>
      <c r="DD164" s="314">
        <f t="shared" si="2190"/>
        <v>0</v>
      </c>
      <c r="DE164" s="314">
        <f t="shared" si="2190"/>
        <v>0</v>
      </c>
      <c r="DF164" s="314">
        <f t="shared" si="2190"/>
        <v>0</v>
      </c>
      <c r="DG164" s="314">
        <f t="shared" si="2190"/>
        <v>0</v>
      </c>
      <c r="DH164" s="314">
        <f t="shared" si="2190"/>
        <v>0</v>
      </c>
      <c r="DI164" s="314">
        <f t="shared" si="2190"/>
        <v>0</v>
      </c>
      <c r="DJ164" s="314">
        <f t="shared" si="2190"/>
        <v>0</v>
      </c>
      <c r="DK164" s="314">
        <f t="shared" si="2190"/>
        <v>0</v>
      </c>
      <c r="DL164" s="314">
        <f t="shared" si="2190"/>
        <v>0</v>
      </c>
      <c r="DM164" s="314">
        <f t="shared" si="2190"/>
        <v>0</v>
      </c>
      <c r="DN164" s="314">
        <f t="shared" si="2190"/>
        <v>0</v>
      </c>
      <c r="DO164" s="314">
        <f t="shared" si="2190"/>
        <v>0</v>
      </c>
      <c r="DP164" s="314">
        <f t="shared" si="2190"/>
        <v>0</v>
      </c>
      <c r="DQ164" s="314">
        <f t="shared" si="2190"/>
        <v>0</v>
      </c>
      <c r="DR164" s="314">
        <f t="shared" si="2190"/>
        <v>0</v>
      </c>
      <c r="DS164" s="314">
        <f t="shared" si="2190"/>
        <v>0</v>
      </c>
      <c r="DT164" s="314">
        <f t="shared" si="2190"/>
        <v>0</v>
      </c>
      <c r="DU164" s="314">
        <f t="shared" si="2190"/>
        <v>0</v>
      </c>
      <c r="DV164" s="314">
        <f t="shared" si="2190"/>
        <v>0</v>
      </c>
      <c r="DW164" s="314">
        <f t="shared" si="2190"/>
        <v>0</v>
      </c>
      <c r="DX164" s="314">
        <f t="shared" si="2190"/>
        <v>0</v>
      </c>
      <c r="DY164" s="314">
        <f t="shared" si="2190"/>
        <v>0</v>
      </c>
      <c r="DZ164" s="314">
        <f t="shared" si="2190"/>
        <v>0</v>
      </c>
      <c r="EA164" s="314">
        <f t="shared" si="2190"/>
        <v>0</v>
      </c>
      <c r="EB164" s="314">
        <f t="shared" si="2190"/>
        <v>0</v>
      </c>
    </row>
    <row r="165" spans="3:132" outlineLevel="1" x14ac:dyDescent="0.25">
      <c r="C165" s="324" t="s">
        <v>417</v>
      </c>
      <c r="D165" s="34"/>
      <c r="E165" s="34"/>
      <c r="F165" s="34"/>
      <c r="G165" s="67" t="s">
        <v>215</v>
      </c>
      <c r="H165" s="34"/>
      <c r="I165" s="34"/>
      <c r="J165" s="126">
        <f>J$13</f>
        <v>1</v>
      </c>
      <c r="K165" s="126">
        <f t="shared" ref="K165:BV165" si="2191">K$13</f>
        <v>1.0026792493128671</v>
      </c>
      <c r="L165" s="126">
        <f t="shared" si="2191"/>
        <v>1.0056539350998608</v>
      </c>
      <c r="M165" s="126">
        <f t="shared" si="2191"/>
        <v>1.0085410656939733</v>
      </c>
      <c r="N165" s="126">
        <f t="shared" si="2191"/>
        <v>1.0114364849476103</v>
      </c>
      <c r="O165" s="126">
        <f t="shared" si="2191"/>
        <v>1.0143402166566737</v>
      </c>
      <c r="P165" s="126">
        <f t="shared" si="2191"/>
        <v>1.0172522846853813</v>
      </c>
      <c r="Q165" s="126">
        <f t="shared" si="2191"/>
        <v>1.0201727129664624</v>
      </c>
      <c r="R165" s="126">
        <f t="shared" si="2191"/>
        <v>1.0231015255013547</v>
      </c>
      <c r="S165" s="126">
        <f t="shared" si="2191"/>
        <v>1.0260387463604019</v>
      </c>
      <c r="T165" s="126">
        <f t="shared" si="2191"/>
        <v>1.028984399683051</v>
      </c>
      <c r="U165" s="126">
        <f t="shared" si="2191"/>
        <v>1.0319385096780509</v>
      </c>
      <c r="V165" s="126">
        <f t="shared" si="2191"/>
        <v>1.0349011006236515</v>
      </c>
      <c r="W165" s="126">
        <f t="shared" si="2191"/>
        <v>1.0377730230388176</v>
      </c>
      <c r="X165" s="126">
        <f t="shared" si="2191"/>
        <v>1.0408518228283561</v>
      </c>
      <c r="Y165" s="126">
        <f t="shared" si="2191"/>
        <v>1.0438400029932626</v>
      </c>
      <c r="Z165" s="126">
        <f t="shared" si="2191"/>
        <v>1.046836761920777</v>
      </c>
      <c r="AA165" s="126">
        <f t="shared" si="2191"/>
        <v>1.0498421242396576</v>
      </c>
      <c r="AB165" s="126">
        <f t="shared" si="2191"/>
        <v>1.05285611464937</v>
      </c>
      <c r="AC165" s="126">
        <f t="shared" si="2191"/>
        <v>1.0558787579202888</v>
      </c>
      <c r="AD165" s="126">
        <f t="shared" si="2191"/>
        <v>1.0589100788939025</v>
      </c>
      <c r="AE165" s="126">
        <f t="shared" si="2191"/>
        <v>1.0619501024830165</v>
      </c>
      <c r="AF165" s="126">
        <f t="shared" si="2191"/>
        <v>1.0649988536719583</v>
      </c>
      <c r="AG165" s="126">
        <f t="shared" si="2191"/>
        <v>1.0680563575167832</v>
      </c>
      <c r="AH165" s="126">
        <f t="shared" si="2191"/>
        <v>1.0711226391454798</v>
      </c>
      <c r="AI165" s="126">
        <f t="shared" si="2191"/>
        <v>1.0739924437404067</v>
      </c>
      <c r="AJ165" s="126">
        <f t="shared" si="2191"/>
        <v>1.0771786970311998</v>
      </c>
      <c r="AK165" s="126">
        <f t="shared" si="2191"/>
        <v>1.0802711679727233</v>
      </c>
      <c r="AL165" s="126">
        <f t="shared" si="2191"/>
        <v>1.0833725170851116</v>
      </c>
      <c r="AM165" s="126">
        <f t="shared" si="2191"/>
        <v>1.0864827698566941</v>
      </c>
      <c r="AN165" s="126">
        <f t="shared" si="2191"/>
        <v>1.0896019518489746</v>
      </c>
      <c r="AO165" s="126">
        <f t="shared" si="2191"/>
        <v>1.0927300886968412</v>
      </c>
      <c r="AP165" s="126">
        <f t="shared" si="2191"/>
        <v>1.0958672061087775</v>
      </c>
      <c r="AQ165" s="126">
        <f t="shared" si="2191"/>
        <v>1.0990133298670732</v>
      </c>
      <c r="AR165" s="126">
        <f t="shared" si="2191"/>
        <v>1.1021684858280367</v>
      </c>
      <c r="AS165" s="126">
        <f t="shared" si="2191"/>
        <v>1.1053326999222071</v>
      </c>
      <c r="AT165" s="126">
        <f t="shared" si="2191"/>
        <v>1.1085059981545673</v>
      </c>
      <c r="AU165" s="126">
        <f t="shared" si="2191"/>
        <v>1.111475962088432</v>
      </c>
      <c r="AV165" s="126">
        <f t="shared" si="2191"/>
        <v>1.1147734191259395</v>
      </c>
      <c r="AW165" s="126">
        <f t="shared" si="2191"/>
        <v>1.1179738207069689</v>
      </c>
      <c r="AX165" s="126">
        <f t="shared" si="2191"/>
        <v>1.1211834103167977</v>
      </c>
      <c r="AY165" s="126">
        <f t="shared" si="2191"/>
        <v>1.1244022143333261</v>
      </c>
      <c r="AZ165" s="126">
        <f t="shared" si="2191"/>
        <v>1.1276302592101826</v>
      </c>
      <c r="BA165" s="126">
        <f t="shared" si="2191"/>
        <v>1.1308675714769412</v>
      </c>
      <c r="BB165" s="126">
        <f t="shared" si="2191"/>
        <v>1.1341141777393395</v>
      </c>
      <c r="BC165" s="126">
        <f t="shared" si="2191"/>
        <v>1.1373701046794982</v>
      </c>
      <c r="BD165" s="126">
        <f t="shared" si="2191"/>
        <v>1.1406353790561385</v>
      </c>
      <c r="BE165" s="126">
        <f t="shared" si="2191"/>
        <v>1.1439100277048042</v>
      </c>
      <c r="BF165" s="126">
        <f t="shared" si="2191"/>
        <v>1.1471940775380809</v>
      </c>
      <c r="BG165" s="126">
        <f t="shared" si="2191"/>
        <v>1.15026769648205</v>
      </c>
      <c r="BH165" s="126">
        <f t="shared" si="2191"/>
        <v>1.1536802383994258</v>
      </c>
      <c r="BI165" s="126">
        <f t="shared" si="2191"/>
        <v>1.1569923375180708</v>
      </c>
      <c r="BJ165" s="126">
        <f t="shared" si="2191"/>
        <v>1.1603139453378331</v>
      </c>
      <c r="BK165" s="126">
        <f t="shared" si="2191"/>
        <v>1.1636450891572303</v>
      </c>
      <c r="BL165" s="126">
        <f t="shared" si="2191"/>
        <v>1.1669857963531516</v>
      </c>
      <c r="BM165" s="126">
        <f t="shared" si="2191"/>
        <v>1.1703360943810825</v>
      </c>
      <c r="BN165" s="126">
        <f t="shared" si="2191"/>
        <v>1.1736960107753303</v>
      </c>
      <c r="BO165" s="126">
        <f t="shared" si="2191"/>
        <v>1.1770655731492505</v>
      </c>
      <c r="BP165" s="126">
        <f t="shared" si="2191"/>
        <v>1.180444809195474</v>
      </c>
      <c r="BQ165" s="126">
        <f t="shared" si="2191"/>
        <v>1.1838337466861339</v>
      </c>
      <c r="BR165" s="126">
        <f t="shared" si="2191"/>
        <v>1.1872324134730949</v>
      </c>
      <c r="BS165" s="126">
        <f t="shared" si="2191"/>
        <v>1.1905270658589224</v>
      </c>
      <c r="BT165" s="126">
        <f t="shared" si="2191"/>
        <v>1.1940590467434065</v>
      </c>
      <c r="BU165" s="126">
        <f t="shared" si="2191"/>
        <v>1.1974870693312041</v>
      </c>
      <c r="BV165" s="126">
        <f t="shared" si="2191"/>
        <v>1.2009249334246579</v>
      </c>
      <c r="BW165" s="126">
        <f t="shared" ref="BW165:EB165" si="2192">BW$13</f>
        <v>1.204372667277734</v>
      </c>
      <c r="BX165" s="126">
        <f t="shared" si="2192"/>
        <v>1.2078302992255125</v>
      </c>
      <c r="BY165" s="126">
        <f t="shared" si="2192"/>
        <v>1.2112978576844211</v>
      </c>
      <c r="BZ165" s="126">
        <f t="shared" si="2192"/>
        <v>1.2147753711524676</v>
      </c>
      <c r="CA165" s="126">
        <f t="shared" si="2192"/>
        <v>1.2182628682094752</v>
      </c>
      <c r="CB165" s="126">
        <f t="shared" si="2192"/>
        <v>1.2217603775173165</v>
      </c>
      <c r="CC165" s="126">
        <f t="shared" si="2192"/>
        <v>1.2252679278201495</v>
      </c>
      <c r="CD165" s="126">
        <f t="shared" si="2192"/>
        <v>1.2287855479446541</v>
      </c>
      <c r="CE165" s="126">
        <f t="shared" si="2192"/>
        <v>1.232077770779646</v>
      </c>
      <c r="CF165" s="126">
        <f t="shared" si="2192"/>
        <v>1.23573302168438</v>
      </c>
      <c r="CG165" s="126">
        <f t="shared" si="2192"/>
        <v>1.2392806860334544</v>
      </c>
      <c r="CH165" s="126">
        <f t="shared" si="2192"/>
        <v>1.2428385353675644</v>
      </c>
      <c r="CI165" s="126">
        <f t="shared" si="2192"/>
        <v>1.2464065989267703</v>
      </c>
      <c r="CJ165" s="126">
        <f t="shared" si="2192"/>
        <v>1.2499849060350778</v>
      </c>
      <c r="CK165" s="126">
        <f t="shared" si="2192"/>
        <v>1.2535734861006791</v>
      </c>
      <c r="CL165" s="126">
        <f t="shared" si="2192"/>
        <v>1.257172368616194</v>
      </c>
      <c r="CM165" s="126">
        <f t="shared" si="2192"/>
        <v>1.2607815831589126</v>
      </c>
      <c r="CN165" s="126">
        <f t="shared" si="2192"/>
        <v>1.2644011593910389</v>
      </c>
      <c r="CO165" s="126">
        <f t="shared" si="2192"/>
        <v>1.2680311270599336</v>
      </c>
      <c r="CP165" s="126">
        <f t="shared" si="2192"/>
        <v>1.2716715159983594</v>
      </c>
      <c r="CQ165" s="126">
        <f t="shared" si="2192"/>
        <v>1.2750786410337906</v>
      </c>
      <c r="CR165" s="126">
        <f t="shared" si="2192"/>
        <v>1.2788614642181557</v>
      </c>
      <c r="CS165" s="126">
        <f t="shared" si="2192"/>
        <v>1.2825329459576562</v>
      </c>
      <c r="CT165" s="126">
        <f t="shared" si="2192"/>
        <v>1.2862149681493797</v>
      </c>
      <c r="CU165" s="126">
        <f t="shared" si="2192"/>
        <v>1.289907561053897</v>
      </c>
      <c r="CV165" s="126">
        <f t="shared" si="2192"/>
        <v>1.293610755018654</v>
      </c>
      <c r="CW165" s="126">
        <f t="shared" si="2192"/>
        <v>1.2973245804782207</v>
      </c>
      <c r="CX165" s="126">
        <f t="shared" si="2192"/>
        <v>1.3010490679545423</v>
      </c>
      <c r="CY165" s="126">
        <f t="shared" si="2192"/>
        <v>1.304784248057189</v>
      </c>
      <c r="CZ165" s="126">
        <f t="shared" si="2192"/>
        <v>1.3085301514836076</v>
      </c>
      <c r="DA165" s="126">
        <f t="shared" si="2192"/>
        <v>1.3122868090193751</v>
      </c>
      <c r="DB165" s="126">
        <f t="shared" si="2192"/>
        <v>1.3160542515384499</v>
      </c>
      <c r="DC165" s="126">
        <f t="shared" si="2192"/>
        <v>1.3195802889875801</v>
      </c>
      <c r="DD165" s="126">
        <f t="shared" si="2192"/>
        <v>1.323495136864544</v>
      </c>
      <c r="DE165" s="126">
        <f t="shared" si="2192"/>
        <v>1.3272947573576725</v>
      </c>
      <c r="DF165" s="126">
        <f t="shared" si="2192"/>
        <v>1.3311052861764079</v>
      </c>
      <c r="DG165" s="126">
        <f t="shared" si="2192"/>
        <v>1.3349267546374479</v>
      </c>
      <c r="DH165" s="126">
        <f t="shared" si="2192"/>
        <v>1.3387591941473977</v>
      </c>
      <c r="DI165" s="126">
        <f t="shared" si="2192"/>
        <v>1.3426026362030277</v>
      </c>
      <c r="DJ165" s="126">
        <f t="shared" si="2192"/>
        <v>1.3464571123915319</v>
      </c>
      <c r="DK165" s="126">
        <f t="shared" si="2192"/>
        <v>1.3503226543907885</v>
      </c>
      <c r="DL165" s="126">
        <f t="shared" si="2192"/>
        <v>1.3541992939696192</v>
      </c>
      <c r="DM165" s="126">
        <f t="shared" si="2192"/>
        <v>1.358087062988051</v>
      </c>
      <c r="DN165" s="126">
        <f t="shared" si="2192"/>
        <v>1.361985993397578</v>
      </c>
      <c r="DO165" s="126">
        <f t="shared" si="2192"/>
        <v>1.3657655991021458</v>
      </c>
      <c r="DP165" s="126">
        <f t="shared" si="2192"/>
        <v>1.3698174666548035</v>
      </c>
      <c r="DQ165" s="126">
        <f t="shared" si="2192"/>
        <v>1.3737500738651915</v>
      </c>
      <c r="DR165" s="126">
        <f t="shared" si="2192"/>
        <v>1.3776939711925826</v>
      </c>
      <c r="DS165" s="126">
        <f t="shared" si="2192"/>
        <v>1.381649191049759</v>
      </c>
      <c r="DT165" s="126">
        <f t="shared" si="2192"/>
        <v>1.385615765942557</v>
      </c>
      <c r="DU165" s="126">
        <f t="shared" si="2192"/>
        <v>1.3895937284701338</v>
      </c>
      <c r="DV165" s="126">
        <f t="shared" si="2192"/>
        <v>1.3935831113252357</v>
      </c>
      <c r="DW165" s="126">
        <f t="shared" si="2192"/>
        <v>1.3975839472944662</v>
      </c>
      <c r="DX165" s="126">
        <f t="shared" si="2192"/>
        <v>1.401596269258556</v>
      </c>
      <c r="DY165" s="126">
        <f t="shared" si="2192"/>
        <v>1.4056201101926329</v>
      </c>
      <c r="DZ165" s="126">
        <f t="shared" si="2192"/>
        <v>1.4096555031664932</v>
      </c>
      <c r="EA165" s="126">
        <f t="shared" si="2192"/>
        <v>1.4134323217047313</v>
      </c>
      <c r="EB165" s="126">
        <f t="shared" si="2192"/>
        <v>1.4176256038945581</v>
      </c>
    </row>
    <row r="166" spans="3:132" outlineLevel="1" x14ac:dyDescent="0.25">
      <c r="C166" s="321" t="s">
        <v>511</v>
      </c>
      <c r="D166" s="38"/>
      <c r="E166" s="38"/>
      <c r="F166" s="38"/>
      <c r="G166" s="52" t="s">
        <v>220</v>
      </c>
      <c r="H166" s="46">
        <f t="shared" ref="H166" si="2193">SUM(J166:EB166)</f>
        <v>7870003.8646140723</v>
      </c>
      <c r="I166" s="38"/>
      <c r="J166" s="82">
        <f>J164*J165</f>
        <v>0</v>
      </c>
      <c r="K166" s="82">
        <f t="shared" ref="K166" si="2194">K164*K165</f>
        <v>0</v>
      </c>
      <c r="L166" s="82">
        <f t="shared" ref="L166" si="2195">L164*L165</f>
        <v>0</v>
      </c>
      <c r="M166" s="82">
        <f t="shared" ref="M166" si="2196">M164*M165</f>
        <v>0</v>
      </c>
      <c r="N166" s="82">
        <f t="shared" ref="N166" si="2197">N164*N165</f>
        <v>0</v>
      </c>
      <c r="O166" s="82">
        <f t="shared" ref="O166" si="2198">O164*O165</f>
        <v>0</v>
      </c>
      <c r="P166" s="82">
        <f t="shared" ref="P166" si="2199">P164*P165</f>
        <v>0</v>
      </c>
      <c r="Q166" s="82">
        <f t="shared" ref="Q166" si="2200">Q164*Q165</f>
        <v>0</v>
      </c>
      <c r="R166" s="82">
        <f t="shared" ref="R166" si="2201">R164*R165</f>
        <v>3867323.7663951209</v>
      </c>
      <c r="S166" s="82">
        <f t="shared" ref="S166" si="2202">S164*S165</f>
        <v>0</v>
      </c>
      <c r="T166" s="82">
        <f t="shared" ref="T166" si="2203">T164*T165</f>
        <v>0</v>
      </c>
      <c r="U166" s="82">
        <f t="shared" ref="U166" si="2204">U164*U165</f>
        <v>0</v>
      </c>
      <c r="V166" s="82">
        <f t="shared" ref="V166" si="2205">V164*V165</f>
        <v>0</v>
      </c>
      <c r="W166" s="82">
        <f t="shared" ref="W166" si="2206">W164*W165</f>
        <v>0</v>
      </c>
      <c r="X166" s="82">
        <f t="shared" ref="X166" si="2207">X164*X165</f>
        <v>0</v>
      </c>
      <c r="Y166" s="82">
        <f t="shared" ref="Y166" si="2208">Y164*Y165</f>
        <v>0</v>
      </c>
      <c r="Z166" s="82">
        <f t="shared" ref="Z166" si="2209">Z164*Z165</f>
        <v>0</v>
      </c>
      <c r="AA166" s="82">
        <f t="shared" ref="AA166" si="2210">AA164*AA165</f>
        <v>0</v>
      </c>
      <c r="AB166" s="82">
        <f t="shared" ref="AB166" si="2211">AB164*AB165</f>
        <v>0</v>
      </c>
      <c r="AC166" s="82">
        <f t="shared" ref="AC166" si="2212">AC164*AC165</f>
        <v>0</v>
      </c>
      <c r="AD166" s="82">
        <f t="shared" ref="AD166" si="2213">AD164*AD165</f>
        <v>4002680.0982189514</v>
      </c>
      <c r="AE166" s="82">
        <f t="shared" ref="AE166" si="2214">AE164*AE165</f>
        <v>0</v>
      </c>
      <c r="AF166" s="82">
        <f t="shared" ref="AF166" si="2215">AF164*AF165</f>
        <v>0</v>
      </c>
      <c r="AG166" s="82">
        <f t="shared" ref="AG166" si="2216">AG164*AG165</f>
        <v>0</v>
      </c>
      <c r="AH166" s="82">
        <f t="shared" ref="AH166" si="2217">AH164*AH165</f>
        <v>0</v>
      </c>
      <c r="AI166" s="82">
        <f t="shared" ref="AI166" si="2218">AI164*AI165</f>
        <v>0</v>
      </c>
      <c r="AJ166" s="82">
        <f t="shared" ref="AJ166" si="2219">AJ164*AJ165</f>
        <v>0</v>
      </c>
      <c r="AK166" s="82">
        <f t="shared" ref="AK166" si="2220">AK164*AK165</f>
        <v>0</v>
      </c>
      <c r="AL166" s="82">
        <f t="shared" ref="AL166" si="2221">AL164*AL165</f>
        <v>0</v>
      </c>
      <c r="AM166" s="82">
        <f t="shared" ref="AM166" si="2222">AM164*AM165</f>
        <v>0</v>
      </c>
      <c r="AN166" s="82">
        <f t="shared" ref="AN166" si="2223">AN164*AN165</f>
        <v>0</v>
      </c>
      <c r="AO166" s="82">
        <f t="shared" ref="AO166" si="2224">AO164*AO165</f>
        <v>0</v>
      </c>
      <c r="AP166" s="82">
        <f t="shared" ref="AP166" si="2225">AP164*AP165</f>
        <v>0</v>
      </c>
      <c r="AQ166" s="82">
        <f t="shared" ref="AQ166" si="2226">AQ164*AQ165</f>
        <v>0</v>
      </c>
      <c r="AR166" s="82">
        <f t="shared" ref="AR166" si="2227">AR164*AR165</f>
        <v>0</v>
      </c>
      <c r="AS166" s="82">
        <f t="shared" ref="AS166" si="2228">AS164*AS165</f>
        <v>0</v>
      </c>
      <c r="AT166" s="82">
        <f t="shared" ref="AT166" si="2229">AT164*AT165</f>
        <v>0</v>
      </c>
      <c r="AU166" s="82">
        <f t="shared" ref="AU166" si="2230">AU164*AU165</f>
        <v>0</v>
      </c>
      <c r="AV166" s="82">
        <f t="shared" ref="AV166" si="2231">AV164*AV165</f>
        <v>0</v>
      </c>
      <c r="AW166" s="82">
        <f t="shared" ref="AW166" si="2232">AW164*AW165</f>
        <v>0</v>
      </c>
      <c r="AX166" s="82">
        <f t="shared" ref="AX166" si="2233">AX164*AX165</f>
        <v>0</v>
      </c>
      <c r="AY166" s="82">
        <f t="shared" ref="AY166" si="2234">AY164*AY165</f>
        <v>0</v>
      </c>
      <c r="AZ166" s="82">
        <f t="shared" ref="AZ166" si="2235">AZ164*AZ165</f>
        <v>0</v>
      </c>
      <c r="BA166" s="82">
        <f t="shared" ref="BA166" si="2236">BA164*BA165</f>
        <v>0</v>
      </c>
      <c r="BB166" s="82">
        <f t="shared" ref="BB166" si="2237">BB164*BB165</f>
        <v>0</v>
      </c>
      <c r="BC166" s="82">
        <f t="shared" ref="BC166" si="2238">BC164*BC165</f>
        <v>0</v>
      </c>
      <c r="BD166" s="82">
        <f t="shared" ref="BD166" si="2239">BD164*BD165</f>
        <v>0</v>
      </c>
      <c r="BE166" s="82">
        <f t="shared" ref="BE166" si="2240">BE164*BE165</f>
        <v>0</v>
      </c>
      <c r="BF166" s="82">
        <f t="shared" ref="BF166" si="2241">BF164*BF165</f>
        <v>0</v>
      </c>
      <c r="BG166" s="82">
        <f t="shared" ref="BG166" si="2242">BG164*BG165</f>
        <v>0</v>
      </c>
      <c r="BH166" s="82">
        <f t="shared" ref="BH166" si="2243">BH164*BH165</f>
        <v>0</v>
      </c>
      <c r="BI166" s="82">
        <f t="shared" ref="BI166" si="2244">BI164*BI165</f>
        <v>0</v>
      </c>
      <c r="BJ166" s="82">
        <f t="shared" ref="BJ166" si="2245">BJ164*BJ165</f>
        <v>0</v>
      </c>
      <c r="BK166" s="82">
        <f t="shared" ref="BK166" si="2246">BK164*BK165</f>
        <v>0</v>
      </c>
      <c r="BL166" s="82">
        <f t="shared" ref="BL166" si="2247">BL164*BL165</f>
        <v>0</v>
      </c>
      <c r="BM166" s="82">
        <f t="shared" ref="BM166" si="2248">BM164*BM165</f>
        <v>0</v>
      </c>
      <c r="BN166" s="82">
        <f t="shared" ref="BN166" si="2249">BN164*BN165</f>
        <v>0</v>
      </c>
      <c r="BO166" s="82">
        <f t="shared" ref="BO166" si="2250">BO164*BO165</f>
        <v>0</v>
      </c>
      <c r="BP166" s="82">
        <f t="shared" ref="BP166" si="2251">BP164*BP165</f>
        <v>0</v>
      </c>
      <c r="BQ166" s="82">
        <f t="shared" ref="BQ166" si="2252">BQ164*BQ165</f>
        <v>0</v>
      </c>
      <c r="BR166" s="82">
        <f t="shared" ref="BR166" si="2253">BR164*BR165</f>
        <v>0</v>
      </c>
      <c r="BS166" s="82">
        <f t="shared" ref="BS166" si="2254">BS164*BS165</f>
        <v>0</v>
      </c>
      <c r="BT166" s="82">
        <f t="shared" ref="BT166" si="2255">BT164*BT165</f>
        <v>0</v>
      </c>
      <c r="BU166" s="82">
        <f t="shared" ref="BU166" si="2256">BU164*BU165</f>
        <v>0</v>
      </c>
      <c r="BV166" s="82">
        <f t="shared" ref="BV166" si="2257">BV164*BV165</f>
        <v>0</v>
      </c>
      <c r="BW166" s="82">
        <f t="shared" ref="BW166" si="2258">BW164*BW165</f>
        <v>0</v>
      </c>
      <c r="BX166" s="82">
        <f t="shared" ref="BX166" si="2259">BX164*BX165</f>
        <v>0</v>
      </c>
      <c r="BY166" s="82">
        <f t="shared" ref="BY166" si="2260">BY164*BY165</f>
        <v>0</v>
      </c>
      <c r="BZ166" s="82">
        <f t="shared" ref="BZ166" si="2261">BZ164*BZ165</f>
        <v>0</v>
      </c>
      <c r="CA166" s="82">
        <f t="shared" ref="CA166" si="2262">CA164*CA165</f>
        <v>0</v>
      </c>
      <c r="CB166" s="82">
        <f t="shared" ref="CB166" si="2263">CB164*CB165</f>
        <v>0</v>
      </c>
      <c r="CC166" s="82">
        <f t="shared" ref="CC166" si="2264">CC164*CC165</f>
        <v>0</v>
      </c>
      <c r="CD166" s="82">
        <f t="shared" ref="CD166" si="2265">CD164*CD165</f>
        <v>0</v>
      </c>
      <c r="CE166" s="82">
        <f t="shared" ref="CE166" si="2266">CE164*CE165</f>
        <v>0</v>
      </c>
      <c r="CF166" s="82">
        <f t="shared" ref="CF166" si="2267">CF164*CF165</f>
        <v>0</v>
      </c>
      <c r="CG166" s="82">
        <f t="shared" ref="CG166" si="2268">CG164*CG165</f>
        <v>0</v>
      </c>
      <c r="CH166" s="82">
        <f t="shared" ref="CH166" si="2269">CH164*CH165</f>
        <v>0</v>
      </c>
      <c r="CI166" s="82">
        <f t="shared" ref="CI166" si="2270">CI164*CI165</f>
        <v>0</v>
      </c>
      <c r="CJ166" s="82">
        <f t="shared" ref="CJ166" si="2271">CJ164*CJ165</f>
        <v>0</v>
      </c>
      <c r="CK166" s="82">
        <f t="shared" ref="CK166" si="2272">CK164*CK165</f>
        <v>0</v>
      </c>
      <c r="CL166" s="82">
        <f t="shared" ref="CL166" si="2273">CL164*CL165</f>
        <v>0</v>
      </c>
      <c r="CM166" s="82">
        <f t="shared" ref="CM166" si="2274">CM164*CM165</f>
        <v>0</v>
      </c>
      <c r="CN166" s="82">
        <f t="shared" ref="CN166" si="2275">CN164*CN165</f>
        <v>0</v>
      </c>
      <c r="CO166" s="82">
        <f t="shared" ref="CO166" si="2276">CO164*CO165</f>
        <v>0</v>
      </c>
      <c r="CP166" s="82">
        <f t="shared" ref="CP166" si="2277">CP164*CP165</f>
        <v>0</v>
      </c>
      <c r="CQ166" s="82">
        <f t="shared" ref="CQ166" si="2278">CQ164*CQ165</f>
        <v>0</v>
      </c>
      <c r="CR166" s="82">
        <f t="shared" ref="CR166" si="2279">CR164*CR165</f>
        <v>0</v>
      </c>
      <c r="CS166" s="82">
        <f t="shared" ref="CS166" si="2280">CS164*CS165</f>
        <v>0</v>
      </c>
      <c r="CT166" s="82">
        <f t="shared" ref="CT166" si="2281">CT164*CT165</f>
        <v>0</v>
      </c>
      <c r="CU166" s="82">
        <f t="shared" ref="CU166" si="2282">CU164*CU165</f>
        <v>0</v>
      </c>
      <c r="CV166" s="82">
        <f t="shared" ref="CV166" si="2283">CV164*CV165</f>
        <v>0</v>
      </c>
      <c r="CW166" s="82">
        <f t="shared" ref="CW166" si="2284">CW164*CW165</f>
        <v>0</v>
      </c>
      <c r="CX166" s="82">
        <f t="shared" ref="CX166" si="2285">CX164*CX165</f>
        <v>0</v>
      </c>
      <c r="CY166" s="82">
        <f t="shared" ref="CY166" si="2286">CY164*CY165</f>
        <v>0</v>
      </c>
      <c r="CZ166" s="82">
        <f t="shared" ref="CZ166" si="2287">CZ164*CZ165</f>
        <v>0</v>
      </c>
      <c r="DA166" s="82">
        <f t="shared" ref="DA166" si="2288">DA164*DA165</f>
        <v>0</v>
      </c>
      <c r="DB166" s="82">
        <f t="shared" ref="DB166" si="2289">DB164*DB165</f>
        <v>0</v>
      </c>
      <c r="DC166" s="82">
        <f t="shared" ref="DC166" si="2290">DC164*DC165</f>
        <v>0</v>
      </c>
      <c r="DD166" s="82">
        <f t="shared" ref="DD166" si="2291">DD164*DD165</f>
        <v>0</v>
      </c>
      <c r="DE166" s="82">
        <f t="shared" ref="DE166" si="2292">DE164*DE165</f>
        <v>0</v>
      </c>
      <c r="DF166" s="82">
        <f t="shared" ref="DF166" si="2293">DF164*DF165</f>
        <v>0</v>
      </c>
      <c r="DG166" s="82">
        <f t="shared" ref="DG166" si="2294">DG164*DG165</f>
        <v>0</v>
      </c>
      <c r="DH166" s="82">
        <f t="shared" ref="DH166" si="2295">DH164*DH165</f>
        <v>0</v>
      </c>
      <c r="DI166" s="82">
        <f t="shared" ref="DI166" si="2296">DI164*DI165</f>
        <v>0</v>
      </c>
      <c r="DJ166" s="82">
        <f t="shared" ref="DJ166" si="2297">DJ164*DJ165</f>
        <v>0</v>
      </c>
      <c r="DK166" s="82">
        <f t="shared" ref="DK166" si="2298">DK164*DK165</f>
        <v>0</v>
      </c>
      <c r="DL166" s="82">
        <f t="shared" ref="DL166" si="2299">DL164*DL165</f>
        <v>0</v>
      </c>
      <c r="DM166" s="82">
        <f t="shared" ref="DM166" si="2300">DM164*DM165</f>
        <v>0</v>
      </c>
      <c r="DN166" s="82">
        <f t="shared" ref="DN166" si="2301">DN164*DN165</f>
        <v>0</v>
      </c>
      <c r="DO166" s="82">
        <f t="shared" ref="DO166" si="2302">DO164*DO165</f>
        <v>0</v>
      </c>
      <c r="DP166" s="82">
        <f t="shared" ref="DP166" si="2303">DP164*DP165</f>
        <v>0</v>
      </c>
      <c r="DQ166" s="82">
        <f t="shared" ref="DQ166" si="2304">DQ164*DQ165</f>
        <v>0</v>
      </c>
      <c r="DR166" s="82">
        <f t="shared" ref="DR166" si="2305">DR164*DR165</f>
        <v>0</v>
      </c>
      <c r="DS166" s="82">
        <f t="shared" ref="DS166" si="2306">DS164*DS165</f>
        <v>0</v>
      </c>
      <c r="DT166" s="82">
        <f t="shared" ref="DT166" si="2307">DT164*DT165</f>
        <v>0</v>
      </c>
      <c r="DU166" s="82">
        <f t="shared" ref="DU166" si="2308">DU164*DU165</f>
        <v>0</v>
      </c>
      <c r="DV166" s="82">
        <f t="shared" ref="DV166" si="2309">DV164*DV165</f>
        <v>0</v>
      </c>
      <c r="DW166" s="82">
        <f t="shared" ref="DW166" si="2310">DW164*DW165</f>
        <v>0</v>
      </c>
      <c r="DX166" s="82">
        <f t="shared" ref="DX166" si="2311">DX164*DX165</f>
        <v>0</v>
      </c>
      <c r="DY166" s="82">
        <f t="shared" ref="DY166" si="2312">DY164*DY165</f>
        <v>0</v>
      </c>
      <c r="DZ166" s="82">
        <f t="shared" ref="DZ166" si="2313">DZ164*DZ165</f>
        <v>0</v>
      </c>
      <c r="EA166" s="82">
        <f t="shared" ref="EA166" si="2314">EA164*EA165</f>
        <v>0</v>
      </c>
      <c r="EB166" s="82">
        <f t="shared" ref="EB166" si="2315">EB164*EB165</f>
        <v>0</v>
      </c>
    </row>
    <row r="167" spans="3:132" outlineLevel="1" x14ac:dyDescent="0.25">
      <c r="C167" s="325"/>
    </row>
    <row r="168" spans="3:132" ht="13" outlineLevel="1" x14ac:dyDescent="0.3">
      <c r="C168" s="340" t="s">
        <v>502</v>
      </c>
      <c r="G168" s="52"/>
      <c r="H168" s="29"/>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row>
    <row r="169" spans="3:132" outlineLevel="1" x14ac:dyDescent="0.25">
      <c r="C169" s="318" t="s">
        <v>509</v>
      </c>
      <c r="D169" s="16">
        <f>Costs!$L$24*Costs!$L$32</f>
        <v>2520000</v>
      </c>
      <c r="G169" s="52" t="s">
        <v>525</v>
      </c>
      <c r="H169" s="46">
        <f t="shared" ref="H169" si="2316">SUM(J169:EB169)</f>
        <v>5040000</v>
      </c>
      <c r="J169" s="82">
        <f t="shared" ref="J169:AO169" si="2317">$D$169*(MONTH($D162)=J$5)*(AND(J$7&gt;=$D$162,J$7&lt;$E$162))</f>
        <v>0</v>
      </c>
      <c r="K169" s="82">
        <f t="shared" si="2317"/>
        <v>0</v>
      </c>
      <c r="L169" s="82">
        <f t="shared" si="2317"/>
        <v>0</v>
      </c>
      <c r="M169" s="82">
        <f t="shared" si="2317"/>
        <v>0</v>
      </c>
      <c r="N169" s="82">
        <f t="shared" si="2317"/>
        <v>0</v>
      </c>
      <c r="O169" s="82">
        <f t="shared" si="2317"/>
        <v>0</v>
      </c>
      <c r="P169" s="82">
        <f t="shared" si="2317"/>
        <v>0</v>
      </c>
      <c r="Q169" s="82">
        <f t="shared" si="2317"/>
        <v>0</v>
      </c>
      <c r="R169" s="82">
        <f t="shared" si="2317"/>
        <v>2520000</v>
      </c>
      <c r="S169" s="82">
        <f t="shared" si="2317"/>
        <v>0</v>
      </c>
      <c r="T169" s="82">
        <f t="shared" si="2317"/>
        <v>0</v>
      </c>
      <c r="U169" s="82">
        <f t="shared" si="2317"/>
        <v>0</v>
      </c>
      <c r="V169" s="82">
        <f t="shared" si="2317"/>
        <v>0</v>
      </c>
      <c r="W169" s="82">
        <f t="shared" si="2317"/>
        <v>0</v>
      </c>
      <c r="X169" s="82">
        <f t="shared" si="2317"/>
        <v>0</v>
      </c>
      <c r="Y169" s="82">
        <f t="shared" si="2317"/>
        <v>0</v>
      </c>
      <c r="Z169" s="82">
        <f t="shared" si="2317"/>
        <v>0</v>
      </c>
      <c r="AA169" s="82">
        <f t="shared" si="2317"/>
        <v>0</v>
      </c>
      <c r="AB169" s="82">
        <f t="shared" si="2317"/>
        <v>0</v>
      </c>
      <c r="AC169" s="82">
        <f t="shared" si="2317"/>
        <v>0</v>
      </c>
      <c r="AD169" s="82">
        <f t="shared" si="2317"/>
        <v>2520000</v>
      </c>
      <c r="AE169" s="82">
        <f t="shared" si="2317"/>
        <v>0</v>
      </c>
      <c r="AF169" s="82">
        <f t="shared" si="2317"/>
        <v>0</v>
      </c>
      <c r="AG169" s="82">
        <f t="shared" si="2317"/>
        <v>0</v>
      </c>
      <c r="AH169" s="82">
        <f t="shared" si="2317"/>
        <v>0</v>
      </c>
      <c r="AI169" s="82">
        <f t="shared" si="2317"/>
        <v>0</v>
      </c>
      <c r="AJ169" s="82">
        <f t="shared" si="2317"/>
        <v>0</v>
      </c>
      <c r="AK169" s="82">
        <f t="shared" si="2317"/>
        <v>0</v>
      </c>
      <c r="AL169" s="82">
        <f t="shared" si="2317"/>
        <v>0</v>
      </c>
      <c r="AM169" s="82">
        <f t="shared" si="2317"/>
        <v>0</v>
      </c>
      <c r="AN169" s="82">
        <f t="shared" si="2317"/>
        <v>0</v>
      </c>
      <c r="AO169" s="82">
        <f t="shared" si="2317"/>
        <v>0</v>
      </c>
      <c r="AP169" s="82">
        <f t="shared" ref="AP169:BU169" si="2318">$D$169*(MONTH($D162)=AP$5)*(AND(AP$7&gt;=$D$162,AP$7&lt;$E$162))</f>
        <v>0</v>
      </c>
      <c r="AQ169" s="82">
        <f t="shared" si="2318"/>
        <v>0</v>
      </c>
      <c r="AR169" s="82">
        <f t="shared" si="2318"/>
        <v>0</v>
      </c>
      <c r="AS169" s="82">
        <f t="shared" si="2318"/>
        <v>0</v>
      </c>
      <c r="AT169" s="82">
        <f t="shared" si="2318"/>
        <v>0</v>
      </c>
      <c r="AU169" s="82">
        <f t="shared" si="2318"/>
        <v>0</v>
      </c>
      <c r="AV169" s="82">
        <f t="shared" si="2318"/>
        <v>0</v>
      </c>
      <c r="AW169" s="82">
        <f t="shared" si="2318"/>
        <v>0</v>
      </c>
      <c r="AX169" s="82">
        <f t="shared" si="2318"/>
        <v>0</v>
      </c>
      <c r="AY169" s="82">
        <f t="shared" si="2318"/>
        <v>0</v>
      </c>
      <c r="AZ169" s="82">
        <f t="shared" si="2318"/>
        <v>0</v>
      </c>
      <c r="BA169" s="82">
        <f t="shared" si="2318"/>
        <v>0</v>
      </c>
      <c r="BB169" s="82">
        <f t="shared" si="2318"/>
        <v>0</v>
      </c>
      <c r="BC169" s="82">
        <f t="shared" si="2318"/>
        <v>0</v>
      </c>
      <c r="BD169" s="82">
        <f t="shared" si="2318"/>
        <v>0</v>
      </c>
      <c r="BE169" s="82">
        <f t="shared" si="2318"/>
        <v>0</v>
      </c>
      <c r="BF169" s="82">
        <f t="shared" si="2318"/>
        <v>0</v>
      </c>
      <c r="BG169" s="82">
        <f t="shared" si="2318"/>
        <v>0</v>
      </c>
      <c r="BH169" s="82">
        <f t="shared" si="2318"/>
        <v>0</v>
      </c>
      <c r="BI169" s="82">
        <f t="shared" si="2318"/>
        <v>0</v>
      </c>
      <c r="BJ169" s="82">
        <f t="shared" si="2318"/>
        <v>0</v>
      </c>
      <c r="BK169" s="82">
        <f t="shared" si="2318"/>
        <v>0</v>
      </c>
      <c r="BL169" s="82">
        <f t="shared" si="2318"/>
        <v>0</v>
      </c>
      <c r="BM169" s="82">
        <f t="shared" si="2318"/>
        <v>0</v>
      </c>
      <c r="BN169" s="82">
        <f t="shared" si="2318"/>
        <v>0</v>
      </c>
      <c r="BO169" s="82">
        <f t="shared" si="2318"/>
        <v>0</v>
      </c>
      <c r="BP169" s="82">
        <f t="shared" si="2318"/>
        <v>0</v>
      </c>
      <c r="BQ169" s="82">
        <f t="shared" si="2318"/>
        <v>0</v>
      </c>
      <c r="BR169" s="82">
        <f t="shared" si="2318"/>
        <v>0</v>
      </c>
      <c r="BS169" s="82">
        <f t="shared" si="2318"/>
        <v>0</v>
      </c>
      <c r="BT169" s="82">
        <f t="shared" si="2318"/>
        <v>0</v>
      </c>
      <c r="BU169" s="82">
        <f t="shared" si="2318"/>
        <v>0</v>
      </c>
      <c r="BV169" s="82">
        <f t="shared" ref="BV169:DA169" si="2319">$D$169*(MONTH($D162)=BV$5)*(AND(BV$7&gt;=$D$162,BV$7&lt;$E$162))</f>
        <v>0</v>
      </c>
      <c r="BW169" s="82">
        <f t="shared" si="2319"/>
        <v>0</v>
      </c>
      <c r="BX169" s="82">
        <f t="shared" si="2319"/>
        <v>0</v>
      </c>
      <c r="BY169" s="82">
        <f t="shared" si="2319"/>
        <v>0</v>
      </c>
      <c r="BZ169" s="82">
        <f t="shared" si="2319"/>
        <v>0</v>
      </c>
      <c r="CA169" s="82">
        <f t="shared" si="2319"/>
        <v>0</v>
      </c>
      <c r="CB169" s="82">
        <f t="shared" si="2319"/>
        <v>0</v>
      </c>
      <c r="CC169" s="82">
        <f t="shared" si="2319"/>
        <v>0</v>
      </c>
      <c r="CD169" s="82">
        <f t="shared" si="2319"/>
        <v>0</v>
      </c>
      <c r="CE169" s="82">
        <f t="shared" si="2319"/>
        <v>0</v>
      </c>
      <c r="CF169" s="82">
        <f t="shared" si="2319"/>
        <v>0</v>
      </c>
      <c r="CG169" s="82">
        <f t="shared" si="2319"/>
        <v>0</v>
      </c>
      <c r="CH169" s="82">
        <f t="shared" si="2319"/>
        <v>0</v>
      </c>
      <c r="CI169" s="82">
        <f t="shared" si="2319"/>
        <v>0</v>
      </c>
      <c r="CJ169" s="82">
        <f t="shared" si="2319"/>
        <v>0</v>
      </c>
      <c r="CK169" s="82">
        <f t="shared" si="2319"/>
        <v>0</v>
      </c>
      <c r="CL169" s="82">
        <f t="shared" si="2319"/>
        <v>0</v>
      </c>
      <c r="CM169" s="82">
        <f t="shared" si="2319"/>
        <v>0</v>
      </c>
      <c r="CN169" s="82">
        <f t="shared" si="2319"/>
        <v>0</v>
      </c>
      <c r="CO169" s="82">
        <f t="shared" si="2319"/>
        <v>0</v>
      </c>
      <c r="CP169" s="82">
        <f t="shared" si="2319"/>
        <v>0</v>
      </c>
      <c r="CQ169" s="82">
        <f t="shared" si="2319"/>
        <v>0</v>
      </c>
      <c r="CR169" s="82">
        <f t="shared" si="2319"/>
        <v>0</v>
      </c>
      <c r="CS169" s="82">
        <f t="shared" si="2319"/>
        <v>0</v>
      </c>
      <c r="CT169" s="82">
        <f t="shared" si="2319"/>
        <v>0</v>
      </c>
      <c r="CU169" s="82">
        <f t="shared" si="2319"/>
        <v>0</v>
      </c>
      <c r="CV169" s="82">
        <f t="shared" si="2319"/>
        <v>0</v>
      </c>
      <c r="CW169" s="82">
        <f t="shared" si="2319"/>
        <v>0</v>
      </c>
      <c r="CX169" s="82">
        <f t="shared" si="2319"/>
        <v>0</v>
      </c>
      <c r="CY169" s="82">
        <f t="shared" si="2319"/>
        <v>0</v>
      </c>
      <c r="CZ169" s="82">
        <f t="shared" si="2319"/>
        <v>0</v>
      </c>
      <c r="DA169" s="82">
        <f t="shared" si="2319"/>
        <v>0</v>
      </c>
      <c r="DB169" s="82">
        <f t="shared" ref="DB169:EB169" si="2320">$D$169*(MONTH($D162)=DB$5)*(AND(DB$7&gt;=$D$162,DB$7&lt;$E$162))</f>
        <v>0</v>
      </c>
      <c r="DC169" s="82">
        <f t="shared" si="2320"/>
        <v>0</v>
      </c>
      <c r="DD169" s="82">
        <f t="shared" si="2320"/>
        <v>0</v>
      </c>
      <c r="DE169" s="82">
        <f t="shared" si="2320"/>
        <v>0</v>
      </c>
      <c r="DF169" s="82">
        <f t="shared" si="2320"/>
        <v>0</v>
      </c>
      <c r="DG169" s="82">
        <f t="shared" si="2320"/>
        <v>0</v>
      </c>
      <c r="DH169" s="82">
        <f t="shared" si="2320"/>
        <v>0</v>
      </c>
      <c r="DI169" s="82">
        <f t="shared" si="2320"/>
        <v>0</v>
      </c>
      <c r="DJ169" s="82">
        <f t="shared" si="2320"/>
        <v>0</v>
      </c>
      <c r="DK169" s="82">
        <f t="shared" si="2320"/>
        <v>0</v>
      </c>
      <c r="DL169" s="82">
        <f t="shared" si="2320"/>
        <v>0</v>
      </c>
      <c r="DM169" s="82">
        <f t="shared" si="2320"/>
        <v>0</v>
      </c>
      <c r="DN169" s="82">
        <f t="shared" si="2320"/>
        <v>0</v>
      </c>
      <c r="DO169" s="82">
        <f t="shared" si="2320"/>
        <v>0</v>
      </c>
      <c r="DP169" s="82">
        <f t="shared" si="2320"/>
        <v>0</v>
      </c>
      <c r="DQ169" s="82">
        <f t="shared" si="2320"/>
        <v>0</v>
      </c>
      <c r="DR169" s="82">
        <f t="shared" si="2320"/>
        <v>0</v>
      </c>
      <c r="DS169" s="82">
        <f t="shared" si="2320"/>
        <v>0</v>
      </c>
      <c r="DT169" s="82">
        <f t="shared" si="2320"/>
        <v>0</v>
      </c>
      <c r="DU169" s="82">
        <f t="shared" si="2320"/>
        <v>0</v>
      </c>
      <c r="DV169" s="82">
        <f t="shared" si="2320"/>
        <v>0</v>
      </c>
      <c r="DW169" s="82">
        <f t="shared" si="2320"/>
        <v>0</v>
      </c>
      <c r="DX169" s="82">
        <f t="shared" si="2320"/>
        <v>0</v>
      </c>
      <c r="DY169" s="82">
        <f t="shared" si="2320"/>
        <v>0</v>
      </c>
      <c r="DZ169" s="82">
        <f t="shared" si="2320"/>
        <v>0</v>
      </c>
      <c r="EA169" s="82">
        <f t="shared" si="2320"/>
        <v>0</v>
      </c>
      <c r="EB169" s="82">
        <f t="shared" si="2320"/>
        <v>0</v>
      </c>
    </row>
    <row r="170" spans="3:132" outlineLevel="1" x14ac:dyDescent="0.25">
      <c r="C170" s="318" t="s">
        <v>506</v>
      </c>
      <c r="D170" s="125">
        <f>Costs!L35</f>
        <v>0.05</v>
      </c>
      <c r="G170" s="52" t="s">
        <v>215</v>
      </c>
      <c r="H170" s="29"/>
      <c r="J170" s="310">
        <f>$D170</f>
        <v>0.05</v>
      </c>
      <c r="K170" s="310">
        <f t="shared" ref="K170:BV171" si="2321">$D170</f>
        <v>0.05</v>
      </c>
      <c r="L170" s="310">
        <f t="shared" si="2321"/>
        <v>0.05</v>
      </c>
      <c r="M170" s="310">
        <f t="shared" si="2321"/>
        <v>0.05</v>
      </c>
      <c r="N170" s="310">
        <f t="shared" si="2321"/>
        <v>0.05</v>
      </c>
      <c r="O170" s="310">
        <f t="shared" si="2321"/>
        <v>0.05</v>
      </c>
      <c r="P170" s="310">
        <f t="shared" si="2321"/>
        <v>0.05</v>
      </c>
      <c r="Q170" s="310">
        <f t="shared" si="2321"/>
        <v>0.05</v>
      </c>
      <c r="R170" s="310">
        <f t="shared" si="2321"/>
        <v>0.05</v>
      </c>
      <c r="S170" s="310">
        <f t="shared" si="2321"/>
        <v>0.05</v>
      </c>
      <c r="T170" s="310">
        <f t="shared" si="2321"/>
        <v>0.05</v>
      </c>
      <c r="U170" s="310">
        <f t="shared" si="2321"/>
        <v>0.05</v>
      </c>
      <c r="V170" s="310">
        <f t="shared" si="2321"/>
        <v>0.05</v>
      </c>
      <c r="W170" s="310">
        <f t="shared" si="2321"/>
        <v>0.05</v>
      </c>
      <c r="X170" s="310">
        <f t="shared" si="2321"/>
        <v>0.05</v>
      </c>
      <c r="Y170" s="310">
        <f t="shared" si="2321"/>
        <v>0.05</v>
      </c>
      <c r="Z170" s="310">
        <f t="shared" si="2321"/>
        <v>0.05</v>
      </c>
      <c r="AA170" s="310">
        <f t="shared" si="2321"/>
        <v>0.05</v>
      </c>
      <c r="AB170" s="310">
        <f t="shared" si="2321"/>
        <v>0.05</v>
      </c>
      <c r="AC170" s="310">
        <f t="shared" si="2321"/>
        <v>0.05</v>
      </c>
      <c r="AD170" s="310">
        <f t="shared" si="2321"/>
        <v>0.05</v>
      </c>
      <c r="AE170" s="310">
        <f t="shared" si="2321"/>
        <v>0.05</v>
      </c>
      <c r="AF170" s="310">
        <f t="shared" si="2321"/>
        <v>0.05</v>
      </c>
      <c r="AG170" s="310">
        <f t="shared" si="2321"/>
        <v>0.05</v>
      </c>
      <c r="AH170" s="310">
        <f t="shared" si="2321"/>
        <v>0.05</v>
      </c>
      <c r="AI170" s="310">
        <f t="shared" si="2321"/>
        <v>0.05</v>
      </c>
      <c r="AJ170" s="310">
        <f t="shared" si="2321"/>
        <v>0.05</v>
      </c>
      <c r="AK170" s="310">
        <f t="shared" si="2321"/>
        <v>0.05</v>
      </c>
      <c r="AL170" s="310">
        <f t="shared" si="2321"/>
        <v>0.05</v>
      </c>
      <c r="AM170" s="310">
        <f t="shared" si="2321"/>
        <v>0.05</v>
      </c>
      <c r="AN170" s="310">
        <f t="shared" si="2321"/>
        <v>0.05</v>
      </c>
      <c r="AO170" s="310">
        <f t="shared" si="2321"/>
        <v>0.05</v>
      </c>
      <c r="AP170" s="310">
        <f t="shared" si="2321"/>
        <v>0.05</v>
      </c>
      <c r="AQ170" s="310">
        <f t="shared" si="2321"/>
        <v>0.05</v>
      </c>
      <c r="AR170" s="310">
        <f t="shared" si="2321"/>
        <v>0.05</v>
      </c>
      <c r="AS170" s="310">
        <f t="shared" si="2321"/>
        <v>0.05</v>
      </c>
      <c r="AT170" s="310">
        <f t="shared" si="2321"/>
        <v>0.05</v>
      </c>
      <c r="AU170" s="310">
        <f t="shared" si="2321"/>
        <v>0.05</v>
      </c>
      <c r="AV170" s="310">
        <f t="shared" si="2321"/>
        <v>0.05</v>
      </c>
      <c r="AW170" s="310">
        <f t="shared" si="2321"/>
        <v>0.05</v>
      </c>
      <c r="AX170" s="310">
        <f t="shared" si="2321"/>
        <v>0.05</v>
      </c>
      <c r="AY170" s="310">
        <f t="shared" si="2321"/>
        <v>0.05</v>
      </c>
      <c r="AZ170" s="310">
        <f t="shared" si="2321"/>
        <v>0.05</v>
      </c>
      <c r="BA170" s="310">
        <f t="shared" si="2321"/>
        <v>0.05</v>
      </c>
      <c r="BB170" s="310">
        <f t="shared" si="2321"/>
        <v>0.05</v>
      </c>
      <c r="BC170" s="310">
        <f t="shared" si="2321"/>
        <v>0.05</v>
      </c>
      <c r="BD170" s="310">
        <f t="shared" si="2321"/>
        <v>0.05</v>
      </c>
      <c r="BE170" s="310">
        <f t="shared" si="2321"/>
        <v>0.05</v>
      </c>
      <c r="BF170" s="310">
        <f t="shared" si="2321"/>
        <v>0.05</v>
      </c>
      <c r="BG170" s="310">
        <f t="shared" si="2321"/>
        <v>0.05</v>
      </c>
      <c r="BH170" s="310">
        <f t="shared" si="2321"/>
        <v>0.05</v>
      </c>
      <c r="BI170" s="310">
        <f t="shared" si="2321"/>
        <v>0.05</v>
      </c>
      <c r="BJ170" s="310">
        <f t="shared" si="2321"/>
        <v>0.05</v>
      </c>
      <c r="BK170" s="310">
        <f t="shared" si="2321"/>
        <v>0.05</v>
      </c>
      <c r="BL170" s="310">
        <f t="shared" si="2321"/>
        <v>0.05</v>
      </c>
      <c r="BM170" s="310">
        <f t="shared" si="2321"/>
        <v>0.05</v>
      </c>
      <c r="BN170" s="310">
        <f t="shared" si="2321"/>
        <v>0.05</v>
      </c>
      <c r="BO170" s="310">
        <f t="shared" si="2321"/>
        <v>0.05</v>
      </c>
      <c r="BP170" s="310">
        <f t="shared" si="2321"/>
        <v>0.05</v>
      </c>
      <c r="BQ170" s="310">
        <f t="shared" si="2321"/>
        <v>0.05</v>
      </c>
      <c r="BR170" s="310">
        <f t="shared" si="2321"/>
        <v>0.05</v>
      </c>
      <c r="BS170" s="310">
        <f t="shared" si="2321"/>
        <v>0.05</v>
      </c>
      <c r="BT170" s="310">
        <f t="shared" si="2321"/>
        <v>0.05</v>
      </c>
      <c r="BU170" s="310">
        <f t="shared" si="2321"/>
        <v>0.05</v>
      </c>
      <c r="BV170" s="310">
        <f t="shared" si="2321"/>
        <v>0.05</v>
      </c>
      <c r="BW170" s="310">
        <f t="shared" ref="BW170:EB171" si="2322">$D170</f>
        <v>0.05</v>
      </c>
      <c r="BX170" s="310">
        <f t="shared" si="2322"/>
        <v>0.05</v>
      </c>
      <c r="BY170" s="310">
        <f t="shared" si="2322"/>
        <v>0.05</v>
      </c>
      <c r="BZ170" s="310">
        <f t="shared" si="2322"/>
        <v>0.05</v>
      </c>
      <c r="CA170" s="310">
        <f t="shared" si="2322"/>
        <v>0.05</v>
      </c>
      <c r="CB170" s="310">
        <f t="shared" si="2322"/>
        <v>0.05</v>
      </c>
      <c r="CC170" s="310">
        <f t="shared" si="2322"/>
        <v>0.05</v>
      </c>
      <c r="CD170" s="310">
        <f t="shared" si="2322"/>
        <v>0.05</v>
      </c>
      <c r="CE170" s="310">
        <f t="shared" si="2322"/>
        <v>0.05</v>
      </c>
      <c r="CF170" s="310">
        <f t="shared" si="2322"/>
        <v>0.05</v>
      </c>
      <c r="CG170" s="310">
        <f t="shared" si="2322"/>
        <v>0.05</v>
      </c>
      <c r="CH170" s="310">
        <f t="shared" si="2322"/>
        <v>0.05</v>
      </c>
      <c r="CI170" s="310">
        <f t="shared" si="2322"/>
        <v>0.05</v>
      </c>
      <c r="CJ170" s="310">
        <f t="shared" si="2322"/>
        <v>0.05</v>
      </c>
      <c r="CK170" s="310">
        <f t="shared" si="2322"/>
        <v>0.05</v>
      </c>
      <c r="CL170" s="310">
        <f t="shared" si="2322"/>
        <v>0.05</v>
      </c>
      <c r="CM170" s="310">
        <f t="shared" si="2322"/>
        <v>0.05</v>
      </c>
      <c r="CN170" s="310">
        <f t="shared" si="2322"/>
        <v>0.05</v>
      </c>
      <c r="CO170" s="310">
        <f t="shared" si="2322"/>
        <v>0.05</v>
      </c>
      <c r="CP170" s="310">
        <f t="shared" si="2322"/>
        <v>0.05</v>
      </c>
      <c r="CQ170" s="310">
        <f t="shared" si="2322"/>
        <v>0.05</v>
      </c>
      <c r="CR170" s="310">
        <f t="shared" si="2322"/>
        <v>0.05</v>
      </c>
      <c r="CS170" s="310">
        <f t="shared" si="2322"/>
        <v>0.05</v>
      </c>
      <c r="CT170" s="310">
        <f t="shared" si="2322"/>
        <v>0.05</v>
      </c>
      <c r="CU170" s="310">
        <f t="shared" si="2322"/>
        <v>0.05</v>
      </c>
      <c r="CV170" s="310">
        <f t="shared" si="2322"/>
        <v>0.05</v>
      </c>
      <c r="CW170" s="310">
        <f t="shared" si="2322"/>
        <v>0.05</v>
      </c>
      <c r="CX170" s="310">
        <f t="shared" si="2322"/>
        <v>0.05</v>
      </c>
      <c r="CY170" s="310">
        <f t="shared" si="2322"/>
        <v>0.05</v>
      </c>
      <c r="CZ170" s="310">
        <f t="shared" si="2322"/>
        <v>0.05</v>
      </c>
      <c r="DA170" s="310">
        <f t="shared" si="2322"/>
        <v>0.05</v>
      </c>
      <c r="DB170" s="310">
        <f t="shared" si="2322"/>
        <v>0.05</v>
      </c>
      <c r="DC170" s="310">
        <f t="shared" si="2322"/>
        <v>0.05</v>
      </c>
      <c r="DD170" s="310">
        <f t="shared" si="2322"/>
        <v>0.05</v>
      </c>
      <c r="DE170" s="310">
        <f t="shared" si="2322"/>
        <v>0.05</v>
      </c>
      <c r="DF170" s="310">
        <f t="shared" si="2322"/>
        <v>0.05</v>
      </c>
      <c r="DG170" s="310">
        <f t="shared" si="2322"/>
        <v>0.05</v>
      </c>
      <c r="DH170" s="310">
        <f t="shared" si="2322"/>
        <v>0.05</v>
      </c>
      <c r="DI170" s="310">
        <f t="shared" si="2322"/>
        <v>0.05</v>
      </c>
      <c r="DJ170" s="310">
        <f t="shared" si="2322"/>
        <v>0.05</v>
      </c>
      <c r="DK170" s="310">
        <f t="shared" si="2322"/>
        <v>0.05</v>
      </c>
      <c r="DL170" s="310">
        <f t="shared" si="2322"/>
        <v>0.05</v>
      </c>
      <c r="DM170" s="310">
        <f t="shared" si="2322"/>
        <v>0.05</v>
      </c>
      <c r="DN170" s="310">
        <f t="shared" si="2322"/>
        <v>0.05</v>
      </c>
      <c r="DO170" s="310">
        <f t="shared" si="2322"/>
        <v>0.05</v>
      </c>
      <c r="DP170" s="310">
        <f t="shared" si="2322"/>
        <v>0.05</v>
      </c>
      <c r="DQ170" s="310">
        <f t="shared" si="2322"/>
        <v>0.05</v>
      </c>
      <c r="DR170" s="310">
        <f t="shared" si="2322"/>
        <v>0.05</v>
      </c>
      <c r="DS170" s="310">
        <f t="shared" si="2322"/>
        <v>0.05</v>
      </c>
      <c r="DT170" s="310">
        <f t="shared" si="2322"/>
        <v>0.05</v>
      </c>
      <c r="DU170" s="310">
        <f t="shared" si="2322"/>
        <v>0.05</v>
      </c>
      <c r="DV170" s="310">
        <f t="shared" si="2322"/>
        <v>0.05</v>
      </c>
      <c r="DW170" s="310">
        <f t="shared" si="2322"/>
        <v>0.05</v>
      </c>
      <c r="DX170" s="310">
        <f t="shared" si="2322"/>
        <v>0.05</v>
      </c>
      <c r="DY170" s="310">
        <f t="shared" si="2322"/>
        <v>0.05</v>
      </c>
      <c r="DZ170" s="310">
        <f t="shared" si="2322"/>
        <v>0.05</v>
      </c>
      <c r="EA170" s="310">
        <f t="shared" si="2322"/>
        <v>0.05</v>
      </c>
      <c r="EB170" s="310">
        <f t="shared" si="2322"/>
        <v>0.05</v>
      </c>
    </row>
    <row r="171" spans="3:132" outlineLevel="1" x14ac:dyDescent="0.25">
      <c r="C171" s="318" t="s">
        <v>507</v>
      </c>
      <c r="D171" s="125">
        <f>Costs!L36</f>
        <v>5.7567187499999999E-2</v>
      </c>
      <c r="G171" s="52" t="s">
        <v>215</v>
      </c>
      <c r="H171" s="29"/>
      <c r="J171" s="310">
        <f>$D171</f>
        <v>5.7567187499999999E-2</v>
      </c>
      <c r="K171" s="310">
        <f t="shared" si="2321"/>
        <v>5.7567187499999999E-2</v>
      </c>
      <c r="L171" s="310">
        <f t="shared" si="2321"/>
        <v>5.7567187499999999E-2</v>
      </c>
      <c r="M171" s="310">
        <f t="shared" si="2321"/>
        <v>5.7567187499999999E-2</v>
      </c>
      <c r="N171" s="310">
        <f t="shared" si="2321"/>
        <v>5.7567187499999999E-2</v>
      </c>
      <c r="O171" s="310">
        <f t="shared" si="2321"/>
        <v>5.7567187499999999E-2</v>
      </c>
      <c r="P171" s="310">
        <f t="shared" si="2321"/>
        <v>5.7567187499999999E-2</v>
      </c>
      <c r="Q171" s="310">
        <f t="shared" si="2321"/>
        <v>5.7567187499999999E-2</v>
      </c>
      <c r="R171" s="310">
        <f t="shared" si="2321"/>
        <v>5.7567187499999999E-2</v>
      </c>
      <c r="S171" s="310">
        <f t="shared" si="2321"/>
        <v>5.7567187499999999E-2</v>
      </c>
      <c r="T171" s="310">
        <f t="shared" si="2321"/>
        <v>5.7567187499999999E-2</v>
      </c>
      <c r="U171" s="310">
        <f t="shared" si="2321"/>
        <v>5.7567187499999999E-2</v>
      </c>
      <c r="V171" s="310">
        <f t="shared" si="2321"/>
        <v>5.7567187499999999E-2</v>
      </c>
      <c r="W171" s="310">
        <f t="shared" si="2321"/>
        <v>5.7567187499999999E-2</v>
      </c>
      <c r="X171" s="310">
        <f t="shared" si="2321"/>
        <v>5.7567187499999999E-2</v>
      </c>
      <c r="Y171" s="310">
        <f t="shared" si="2321"/>
        <v>5.7567187499999999E-2</v>
      </c>
      <c r="Z171" s="310">
        <f t="shared" si="2321"/>
        <v>5.7567187499999999E-2</v>
      </c>
      <c r="AA171" s="310">
        <f t="shared" si="2321"/>
        <v>5.7567187499999999E-2</v>
      </c>
      <c r="AB171" s="310">
        <f t="shared" si="2321"/>
        <v>5.7567187499999999E-2</v>
      </c>
      <c r="AC171" s="310">
        <f t="shared" si="2321"/>
        <v>5.7567187499999999E-2</v>
      </c>
      <c r="AD171" s="310">
        <f t="shared" si="2321"/>
        <v>5.7567187499999999E-2</v>
      </c>
      <c r="AE171" s="310">
        <f t="shared" si="2321"/>
        <v>5.7567187499999999E-2</v>
      </c>
      <c r="AF171" s="310">
        <f t="shared" si="2321"/>
        <v>5.7567187499999999E-2</v>
      </c>
      <c r="AG171" s="310">
        <f t="shared" si="2321"/>
        <v>5.7567187499999999E-2</v>
      </c>
      <c r="AH171" s="310">
        <f t="shared" si="2321"/>
        <v>5.7567187499999999E-2</v>
      </c>
      <c r="AI171" s="310">
        <f t="shared" si="2321"/>
        <v>5.7567187499999999E-2</v>
      </c>
      <c r="AJ171" s="310">
        <f t="shared" si="2321"/>
        <v>5.7567187499999999E-2</v>
      </c>
      <c r="AK171" s="310">
        <f t="shared" si="2321"/>
        <v>5.7567187499999999E-2</v>
      </c>
      <c r="AL171" s="310">
        <f t="shared" si="2321"/>
        <v>5.7567187499999999E-2</v>
      </c>
      <c r="AM171" s="310">
        <f t="shared" si="2321"/>
        <v>5.7567187499999999E-2</v>
      </c>
      <c r="AN171" s="310">
        <f t="shared" si="2321"/>
        <v>5.7567187499999999E-2</v>
      </c>
      <c r="AO171" s="310">
        <f t="shared" si="2321"/>
        <v>5.7567187499999999E-2</v>
      </c>
      <c r="AP171" s="310">
        <f t="shared" si="2321"/>
        <v>5.7567187499999999E-2</v>
      </c>
      <c r="AQ171" s="310">
        <f t="shared" si="2321"/>
        <v>5.7567187499999999E-2</v>
      </c>
      <c r="AR171" s="310">
        <f t="shared" si="2321"/>
        <v>5.7567187499999999E-2</v>
      </c>
      <c r="AS171" s="310">
        <f t="shared" si="2321"/>
        <v>5.7567187499999999E-2</v>
      </c>
      <c r="AT171" s="310">
        <f t="shared" si="2321"/>
        <v>5.7567187499999999E-2</v>
      </c>
      <c r="AU171" s="310">
        <f t="shared" si="2321"/>
        <v>5.7567187499999999E-2</v>
      </c>
      <c r="AV171" s="310">
        <f t="shared" si="2321"/>
        <v>5.7567187499999999E-2</v>
      </c>
      <c r="AW171" s="310">
        <f t="shared" si="2321"/>
        <v>5.7567187499999999E-2</v>
      </c>
      <c r="AX171" s="310">
        <f t="shared" si="2321"/>
        <v>5.7567187499999999E-2</v>
      </c>
      <c r="AY171" s="310">
        <f t="shared" si="2321"/>
        <v>5.7567187499999999E-2</v>
      </c>
      <c r="AZ171" s="310">
        <f t="shared" si="2321"/>
        <v>5.7567187499999999E-2</v>
      </c>
      <c r="BA171" s="310">
        <f t="shared" si="2321"/>
        <v>5.7567187499999999E-2</v>
      </c>
      <c r="BB171" s="310">
        <f t="shared" si="2321"/>
        <v>5.7567187499999999E-2</v>
      </c>
      <c r="BC171" s="310">
        <f t="shared" si="2321"/>
        <v>5.7567187499999999E-2</v>
      </c>
      <c r="BD171" s="310">
        <f t="shared" si="2321"/>
        <v>5.7567187499999999E-2</v>
      </c>
      <c r="BE171" s="310">
        <f t="shared" si="2321"/>
        <v>5.7567187499999999E-2</v>
      </c>
      <c r="BF171" s="310">
        <f t="shared" si="2321"/>
        <v>5.7567187499999999E-2</v>
      </c>
      <c r="BG171" s="310">
        <f t="shared" si="2321"/>
        <v>5.7567187499999999E-2</v>
      </c>
      <c r="BH171" s="310">
        <f t="shared" si="2321"/>
        <v>5.7567187499999999E-2</v>
      </c>
      <c r="BI171" s="310">
        <f t="shared" si="2321"/>
        <v>5.7567187499999999E-2</v>
      </c>
      <c r="BJ171" s="310">
        <f t="shared" si="2321"/>
        <v>5.7567187499999999E-2</v>
      </c>
      <c r="BK171" s="310">
        <f t="shared" si="2321"/>
        <v>5.7567187499999999E-2</v>
      </c>
      <c r="BL171" s="310">
        <f t="shared" si="2321"/>
        <v>5.7567187499999999E-2</v>
      </c>
      <c r="BM171" s="310">
        <f t="shared" si="2321"/>
        <v>5.7567187499999999E-2</v>
      </c>
      <c r="BN171" s="310">
        <f t="shared" si="2321"/>
        <v>5.7567187499999999E-2</v>
      </c>
      <c r="BO171" s="310">
        <f t="shared" si="2321"/>
        <v>5.7567187499999999E-2</v>
      </c>
      <c r="BP171" s="310">
        <f t="shared" si="2321"/>
        <v>5.7567187499999999E-2</v>
      </c>
      <c r="BQ171" s="310">
        <f t="shared" si="2321"/>
        <v>5.7567187499999999E-2</v>
      </c>
      <c r="BR171" s="310">
        <f t="shared" si="2321"/>
        <v>5.7567187499999999E-2</v>
      </c>
      <c r="BS171" s="310">
        <f t="shared" si="2321"/>
        <v>5.7567187499999999E-2</v>
      </c>
      <c r="BT171" s="310">
        <f t="shared" si="2321"/>
        <v>5.7567187499999999E-2</v>
      </c>
      <c r="BU171" s="310">
        <f t="shared" si="2321"/>
        <v>5.7567187499999999E-2</v>
      </c>
      <c r="BV171" s="310">
        <f t="shared" si="2321"/>
        <v>5.7567187499999999E-2</v>
      </c>
      <c r="BW171" s="310">
        <f t="shared" si="2322"/>
        <v>5.7567187499999999E-2</v>
      </c>
      <c r="BX171" s="310">
        <f t="shared" si="2322"/>
        <v>5.7567187499999999E-2</v>
      </c>
      <c r="BY171" s="310">
        <f t="shared" si="2322"/>
        <v>5.7567187499999999E-2</v>
      </c>
      <c r="BZ171" s="310">
        <f t="shared" si="2322"/>
        <v>5.7567187499999999E-2</v>
      </c>
      <c r="CA171" s="310">
        <f t="shared" si="2322"/>
        <v>5.7567187499999999E-2</v>
      </c>
      <c r="CB171" s="310">
        <f t="shared" si="2322"/>
        <v>5.7567187499999999E-2</v>
      </c>
      <c r="CC171" s="310">
        <f t="shared" si="2322"/>
        <v>5.7567187499999999E-2</v>
      </c>
      <c r="CD171" s="310">
        <f t="shared" si="2322"/>
        <v>5.7567187499999999E-2</v>
      </c>
      <c r="CE171" s="310">
        <f t="shared" si="2322"/>
        <v>5.7567187499999999E-2</v>
      </c>
      <c r="CF171" s="310">
        <f t="shared" si="2322"/>
        <v>5.7567187499999999E-2</v>
      </c>
      <c r="CG171" s="310">
        <f t="shared" si="2322"/>
        <v>5.7567187499999999E-2</v>
      </c>
      <c r="CH171" s="310">
        <f t="shared" si="2322"/>
        <v>5.7567187499999999E-2</v>
      </c>
      <c r="CI171" s="310">
        <f t="shared" si="2322"/>
        <v>5.7567187499999999E-2</v>
      </c>
      <c r="CJ171" s="310">
        <f t="shared" si="2322"/>
        <v>5.7567187499999999E-2</v>
      </c>
      <c r="CK171" s="310">
        <f t="shared" si="2322"/>
        <v>5.7567187499999999E-2</v>
      </c>
      <c r="CL171" s="310">
        <f t="shared" si="2322"/>
        <v>5.7567187499999999E-2</v>
      </c>
      <c r="CM171" s="310">
        <f t="shared" si="2322"/>
        <v>5.7567187499999999E-2</v>
      </c>
      <c r="CN171" s="310">
        <f t="shared" si="2322"/>
        <v>5.7567187499999999E-2</v>
      </c>
      <c r="CO171" s="310">
        <f t="shared" si="2322"/>
        <v>5.7567187499999999E-2</v>
      </c>
      <c r="CP171" s="310">
        <f t="shared" si="2322"/>
        <v>5.7567187499999999E-2</v>
      </c>
      <c r="CQ171" s="310">
        <f t="shared" si="2322"/>
        <v>5.7567187499999999E-2</v>
      </c>
      <c r="CR171" s="310">
        <f t="shared" si="2322"/>
        <v>5.7567187499999999E-2</v>
      </c>
      <c r="CS171" s="310">
        <f t="shared" si="2322"/>
        <v>5.7567187499999999E-2</v>
      </c>
      <c r="CT171" s="310">
        <f t="shared" si="2322"/>
        <v>5.7567187499999999E-2</v>
      </c>
      <c r="CU171" s="310">
        <f t="shared" si="2322"/>
        <v>5.7567187499999999E-2</v>
      </c>
      <c r="CV171" s="310">
        <f t="shared" si="2322"/>
        <v>5.7567187499999999E-2</v>
      </c>
      <c r="CW171" s="310">
        <f t="shared" si="2322"/>
        <v>5.7567187499999999E-2</v>
      </c>
      <c r="CX171" s="310">
        <f t="shared" si="2322"/>
        <v>5.7567187499999999E-2</v>
      </c>
      <c r="CY171" s="310">
        <f t="shared" si="2322"/>
        <v>5.7567187499999999E-2</v>
      </c>
      <c r="CZ171" s="310">
        <f t="shared" si="2322"/>
        <v>5.7567187499999999E-2</v>
      </c>
      <c r="DA171" s="310">
        <f t="shared" si="2322"/>
        <v>5.7567187499999999E-2</v>
      </c>
      <c r="DB171" s="310">
        <f t="shared" si="2322"/>
        <v>5.7567187499999999E-2</v>
      </c>
      <c r="DC171" s="310">
        <f t="shared" si="2322"/>
        <v>5.7567187499999999E-2</v>
      </c>
      <c r="DD171" s="310">
        <f t="shared" si="2322"/>
        <v>5.7567187499999999E-2</v>
      </c>
      <c r="DE171" s="310">
        <f t="shared" si="2322"/>
        <v>5.7567187499999999E-2</v>
      </c>
      <c r="DF171" s="310">
        <f t="shared" si="2322"/>
        <v>5.7567187499999999E-2</v>
      </c>
      <c r="DG171" s="310">
        <f t="shared" si="2322"/>
        <v>5.7567187499999999E-2</v>
      </c>
      <c r="DH171" s="310">
        <f t="shared" si="2322"/>
        <v>5.7567187499999999E-2</v>
      </c>
      <c r="DI171" s="310">
        <f t="shared" si="2322"/>
        <v>5.7567187499999999E-2</v>
      </c>
      <c r="DJ171" s="310">
        <f t="shared" si="2322"/>
        <v>5.7567187499999999E-2</v>
      </c>
      <c r="DK171" s="310">
        <f t="shared" si="2322"/>
        <v>5.7567187499999999E-2</v>
      </c>
      <c r="DL171" s="310">
        <f t="shared" si="2322"/>
        <v>5.7567187499999999E-2</v>
      </c>
      <c r="DM171" s="310">
        <f t="shared" si="2322"/>
        <v>5.7567187499999999E-2</v>
      </c>
      <c r="DN171" s="310">
        <f t="shared" si="2322"/>
        <v>5.7567187499999999E-2</v>
      </c>
      <c r="DO171" s="310">
        <f t="shared" si="2322"/>
        <v>5.7567187499999999E-2</v>
      </c>
      <c r="DP171" s="310">
        <f t="shared" si="2322"/>
        <v>5.7567187499999999E-2</v>
      </c>
      <c r="DQ171" s="310">
        <f t="shared" si="2322"/>
        <v>5.7567187499999999E-2</v>
      </c>
      <c r="DR171" s="310">
        <f t="shared" si="2322"/>
        <v>5.7567187499999999E-2</v>
      </c>
      <c r="DS171" s="310">
        <f t="shared" si="2322"/>
        <v>5.7567187499999999E-2</v>
      </c>
      <c r="DT171" s="310">
        <f t="shared" si="2322"/>
        <v>5.7567187499999999E-2</v>
      </c>
      <c r="DU171" s="310">
        <f t="shared" si="2322"/>
        <v>5.7567187499999999E-2</v>
      </c>
      <c r="DV171" s="310">
        <f t="shared" si="2322"/>
        <v>5.7567187499999999E-2</v>
      </c>
      <c r="DW171" s="310">
        <f t="shared" si="2322"/>
        <v>5.7567187499999999E-2</v>
      </c>
      <c r="DX171" s="310">
        <f t="shared" si="2322"/>
        <v>5.7567187499999999E-2</v>
      </c>
      <c r="DY171" s="310">
        <f t="shared" si="2322"/>
        <v>5.7567187499999999E-2</v>
      </c>
      <c r="DZ171" s="310">
        <f t="shared" si="2322"/>
        <v>5.7567187499999999E-2</v>
      </c>
      <c r="EA171" s="310">
        <f t="shared" si="2322"/>
        <v>5.7567187499999999E-2</v>
      </c>
      <c r="EB171" s="310">
        <f t="shared" si="2322"/>
        <v>5.7567187499999999E-2</v>
      </c>
    </row>
    <row r="172" spans="3:132" outlineLevel="1" x14ac:dyDescent="0.25">
      <c r="C172" s="318" t="s">
        <v>508</v>
      </c>
      <c r="D172" s="31">
        <f>Costs!$L$39</f>
        <v>1.9</v>
      </c>
      <c r="E172" s="31">
        <f>Costs!$L$40</f>
        <v>0.4</v>
      </c>
      <c r="G172" s="52" t="s">
        <v>220</v>
      </c>
      <c r="H172" s="29"/>
      <c r="J172" s="312">
        <f t="shared" ref="J172:BU172" si="2323">$D172-$E172</f>
        <v>1.5</v>
      </c>
      <c r="K172" s="312">
        <f t="shared" si="2323"/>
        <v>1.5</v>
      </c>
      <c r="L172" s="312">
        <f t="shared" si="2323"/>
        <v>1.5</v>
      </c>
      <c r="M172" s="312">
        <f t="shared" si="2323"/>
        <v>1.5</v>
      </c>
      <c r="N172" s="312">
        <f t="shared" si="2323"/>
        <v>1.5</v>
      </c>
      <c r="O172" s="312">
        <f t="shared" si="2323"/>
        <v>1.5</v>
      </c>
      <c r="P172" s="312">
        <f t="shared" si="2323"/>
        <v>1.5</v>
      </c>
      <c r="Q172" s="312">
        <f t="shared" si="2323"/>
        <v>1.5</v>
      </c>
      <c r="R172" s="312">
        <f t="shared" si="2323"/>
        <v>1.5</v>
      </c>
      <c r="S172" s="312">
        <f t="shared" si="2323"/>
        <v>1.5</v>
      </c>
      <c r="T172" s="312">
        <f t="shared" si="2323"/>
        <v>1.5</v>
      </c>
      <c r="U172" s="312">
        <f t="shared" si="2323"/>
        <v>1.5</v>
      </c>
      <c r="V172" s="312">
        <f t="shared" si="2323"/>
        <v>1.5</v>
      </c>
      <c r="W172" s="312">
        <f t="shared" si="2323"/>
        <v>1.5</v>
      </c>
      <c r="X172" s="312">
        <f t="shared" si="2323"/>
        <v>1.5</v>
      </c>
      <c r="Y172" s="312">
        <f t="shared" si="2323"/>
        <v>1.5</v>
      </c>
      <c r="Z172" s="312">
        <f t="shared" si="2323"/>
        <v>1.5</v>
      </c>
      <c r="AA172" s="312">
        <f t="shared" si="2323"/>
        <v>1.5</v>
      </c>
      <c r="AB172" s="312">
        <f t="shared" si="2323"/>
        <v>1.5</v>
      </c>
      <c r="AC172" s="312">
        <f t="shared" si="2323"/>
        <v>1.5</v>
      </c>
      <c r="AD172" s="312">
        <f t="shared" si="2323"/>
        <v>1.5</v>
      </c>
      <c r="AE172" s="312">
        <f t="shared" si="2323"/>
        <v>1.5</v>
      </c>
      <c r="AF172" s="312">
        <f t="shared" si="2323"/>
        <v>1.5</v>
      </c>
      <c r="AG172" s="312">
        <f t="shared" si="2323"/>
        <v>1.5</v>
      </c>
      <c r="AH172" s="312">
        <f t="shared" si="2323"/>
        <v>1.5</v>
      </c>
      <c r="AI172" s="312">
        <f t="shared" si="2323"/>
        <v>1.5</v>
      </c>
      <c r="AJ172" s="312">
        <f t="shared" si="2323"/>
        <v>1.5</v>
      </c>
      <c r="AK172" s="312">
        <f t="shared" si="2323"/>
        <v>1.5</v>
      </c>
      <c r="AL172" s="312">
        <f t="shared" si="2323"/>
        <v>1.5</v>
      </c>
      <c r="AM172" s="312">
        <f t="shared" si="2323"/>
        <v>1.5</v>
      </c>
      <c r="AN172" s="312">
        <f t="shared" si="2323"/>
        <v>1.5</v>
      </c>
      <c r="AO172" s="312">
        <f t="shared" si="2323"/>
        <v>1.5</v>
      </c>
      <c r="AP172" s="312">
        <f t="shared" si="2323"/>
        <v>1.5</v>
      </c>
      <c r="AQ172" s="312">
        <f t="shared" si="2323"/>
        <v>1.5</v>
      </c>
      <c r="AR172" s="312">
        <f t="shared" si="2323"/>
        <v>1.5</v>
      </c>
      <c r="AS172" s="312">
        <f t="shared" si="2323"/>
        <v>1.5</v>
      </c>
      <c r="AT172" s="312">
        <f t="shared" si="2323"/>
        <v>1.5</v>
      </c>
      <c r="AU172" s="312">
        <f t="shared" si="2323"/>
        <v>1.5</v>
      </c>
      <c r="AV172" s="312">
        <f t="shared" si="2323"/>
        <v>1.5</v>
      </c>
      <c r="AW172" s="312">
        <f t="shared" si="2323"/>
        <v>1.5</v>
      </c>
      <c r="AX172" s="312">
        <f t="shared" si="2323"/>
        <v>1.5</v>
      </c>
      <c r="AY172" s="312">
        <f t="shared" si="2323"/>
        <v>1.5</v>
      </c>
      <c r="AZ172" s="312">
        <f t="shared" si="2323"/>
        <v>1.5</v>
      </c>
      <c r="BA172" s="312">
        <f t="shared" si="2323"/>
        <v>1.5</v>
      </c>
      <c r="BB172" s="312">
        <f t="shared" si="2323"/>
        <v>1.5</v>
      </c>
      <c r="BC172" s="312">
        <f t="shared" si="2323"/>
        <v>1.5</v>
      </c>
      <c r="BD172" s="312">
        <f t="shared" si="2323"/>
        <v>1.5</v>
      </c>
      <c r="BE172" s="312">
        <f t="shared" si="2323"/>
        <v>1.5</v>
      </c>
      <c r="BF172" s="312">
        <f t="shared" si="2323"/>
        <v>1.5</v>
      </c>
      <c r="BG172" s="312">
        <f t="shared" si="2323"/>
        <v>1.5</v>
      </c>
      <c r="BH172" s="312">
        <f t="shared" si="2323"/>
        <v>1.5</v>
      </c>
      <c r="BI172" s="312">
        <f t="shared" si="2323"/>
        <v>1.5</v>
      </c>
      <c r="BJ172" s="312">
        <f t="shared" si="2323"/>
        <v>1.5</v>
      </c>
      <c r="BK172" s="312">
        <f t="shared" si="2323"/>
        <v>1.5</v>
      </c>
      <c r="BL172" s="312">
        <f t="shared" si="2323"/>
        <v>1.5</v>
      </c>
      <c r="BM172" s="312">
        <f t="shared" si="2323"/>
        <v>1.5</v>
      </c>
      <c r="BN172" s="312">
        <f t="shared" si="2323"/>
        <v>1.5</v>
      </c>
      <c r="BO172" s="312">
        <f t="shared" si="2323"/>
        <v>1.5</v>
      </c>
      <c r="BP172" s="312">
        <f t="shared" si="2323"/>
        <v>1.5</v>
      </c>
      <c r="BQ172" s="312">
        <f t="shared" si="2323"/>
        <v>1.5</v>
      </c>
      <c r="BR172" s="312">
        <f t="shared" si="2323"/>
        <v>1.5</v>
      </c>
      <c r="BS172" s="312">
        <f t="shared" si="2323"/>
        <v>1.5</v>
      </c>
      <c r="BT172" s="312">
        <f t="shared" si="2323"/>
        <v>1.5</v>
      </c>
      <c r="BU172" s="312">
        <f t="shared" si="2323"/>
        <v>1.5</v>
      </c>
      <c r="BV172" s="312">
        <f t="shared" ref="BV172:EB172" si="2324">$D172-$E172</f>
        <v>1.5</v>
      </c>
      <c r="BW172" s="312">
        <f t="shared" si="2324"/>
        <v>1.5</v>
      </c>
      <c r="BX172" s="312">
        <f t="shared" si="2324"/>
        <v>1.5</v>
      </c>
      <c r="BY172" s="312">
        <f t="shared" si="2324"/>
        <v>1.5</v>
      </c>
      <c r="BZ172" s="312">
        <f t="shared" si="2324"/>
        <v>1.5</v>
      </c>
      <c r="CA172" s="312">
        <f t="shared" si="2324"/>
        <v>1.5</v>
      </c>
      <c r="CB172" s="312">
        <f t="shared" si="2324"/>
        <v>1.5</v>
      </c>
      <c r="CC172" s="312">
        <f t="shared" si="2324"/>
        <v>1.5</v>
      </c>
      <c r="CD172" s="312">
        <f t="shared" si="2324"/>
        <v>1.5</v>
      </c>
      <c r="CE172" s="312">
        <f t="shared" si="2324"/>
        <v>1.5</v>
      </c>
      <c r="CF172" s="312">
        <f t="shared" si="2324"/>
        <v>1.5</v>
      </c>
      <c r="CG172" s="312">
        <f t="shared" si="2324"/>
        <v>1.5</v>
      </c>
      <c r="CH172" s="312">
        <f t="shared" si="2324"/>
        <v>1.5</v>
      </c>
      <c r="CI172" s="312">
        <f t="shared" si="2324"/>
        <v>1.5</v>
      </c>
      <c r="CJ172" s="312">
        <f t="shared" si="2324"/>
        <v>1.5</v>
      </c>
      <c r="CK172" s="312">
        <f t="shared" si="2324"/>
        <v>1.5</v>
      </c>
      <c r="CL172" s="312">
        <f t="shared" si="2324"/>
        <v>1.5</v>
      </c>
      <c r="CM172" s="312">
        <f t="shared" si="2324"/>
        <v>1.5</v>
      </c>
      <c r="CN172" s="312">
        <f t="shared" si="2324"/>
        <v>1.5</v>
      </c>
      <c r="CO172" s="312">
        <f t="shared" si="2324"/>
        <v>1.5</v>
      </c>
      <c r="CP172" s="312">
        <f t="shared" si="2324"/>
        <v>1.5</v>
      </c>
      <c r="CQ172" s="312">
        <f t="shared" si="2324"/>
        <v>1.5</v>
      </c>
      <c r="CR172" s="312">
        <f t="shared" si="2324"/>
        <v>1.5</v>
      </c>
      <c r="CS172" s="312">
        <f t="shared" si="2324"/>
        <v>1.5</v>
      </c>
      <c r="CT172" s="312">
        <f t="shared" si="2324"/>
        <v>1.5</v>
      </c>
      <c r="CU172" s="312">
        <f t="shared" si="2324"/>
        <v>1.5</v>
      </c>
      <c r="CV172" s="312">
        <f t="shared" si="2324"/>
        <v>1.5</v>
      </c>
      <c r="CW172" s="312">
        <f t="shared" si="2324"/>
        <v>1.5</v>
      </c>
      <c r="CX172" s="312">
        <f t="shared" si="2324"/>
        <v>1.5</v>
      </c>
      <c r="CY172" s="312">
        <f t="shared" si="2324"/>
        <v>1.5</v>
      </c>
      <c r="CZ172" s="312">
        <f t="shared" si="2324"/>
        <v>1.5</v>
      </c>
      <c r="DA172" s="312">
        <f t="shared" si="2324"/>
        <v>1.5</v>
      </c>
      <c r="DB172" s="312">
        <f t="shared" si="2324"/>
        <v>1.5</v>
      </c>
      <c r="DC172" s="312">
        <f t="shared" si="2324"/>
        <v>1.5</v>
      </c>
      <c r="DD172" s="312">
        <f t="shared" si="2324"/>
        <v>1.5</v>
      </c>
      <c r="DE172" s="312">
        <f t="shared" si="2324"/>
        <v>1.5</v>
      </c>
      <c r="DF172" s="312">
        <f t="shared" si="2324"/>
        <v>1.5</v>
      </c>
      <c r="DG172" s="312">
        <f t="shared" si="2324"/>
        <v>1.5</v>
      </c>
      <c r="DH172" s="312">
        <f t="shared" si="2324"/>
        <v>1.5</v>
      </c>
      <c r="DI172" s="312">
        <f t="shared" si="2324"/>
        <v>1.5</v>
      </c>
      <c r="DJ172" s="312">
        <f t="shared" si="2324"/>
        <v>1.5</v>
      </c>
      <c r="DK172" s="312">
        <f t="shared" si="2324"/>
        <v>1.5</v>
      </c>
      <c r="DL172" s="312">
        <f t="shared" si="2324"/>
        <v>1.5</v>
      </c>
      <c r="DM172" s="312">
        <f t="shared" si="2324"/>
        <v>1.5</v>
      </c>
      <c r="DN172" s="312">
        <f t="shared" si="2324"/>
        <v>1.5</v>
      </c>
      <c r="DO172" s="312">
        <f t="shared" si="2324"/>
        <v>1.5</v>
      </c>
      <c r="DP172" s="312">
        <f t="shared" si="2324"/>
        <v>1.5</v>
      </c>
      <c r="DQ172" s="312">
        <f t="shared" si="2324"/>
        <v>1.5</v>
      </c>
      <c r="DR172" s="312">
        <f t="shared" si="2324"/>
        <v>1.5</v>
      </c>
      <c r="DS172" s="312">
        <f t="shared" si="2324"/>
        <v>1.5</v>
      </c>
      <c r="DT172" s="312">
        <f t="shared" si="2324"/>
        <v>1.5</v>
      </c>
      <c r="DU172" s="312">
        <f t="shared" si="2324"/>
        <v>1.5</v>
      </c>
      <c r="DV172" s="312">
        <f t="shared" si="2324"/>
        <v>1.5</v>
      </c>
      <c r="DW172" s="312">
        <f t="shared" si="2324"/>
        <v>1.5</v>
      </c>
      <c r="DX172" s="312">
        <f t="shared" si="2324"/>
        <v>1.5</v>
      </c>
      <c r="DY172" s="312">
        <f t="shared" si="2324"/>
        <v>1.5</v>
      </c>
      <c r="DZ172" s="312">
        <f t="shared" si="2324"/>
        <v>1.5</v>
      </c>
      <c r="EA172" s="312">
        <f t="shared" si="2324"/>
        <v>1.5</v>
      </c>
      <c r="EB172" s="312">
        <f t="shared" si="2324"/>
        <v>1.5</v>
      </c>
    </row>
    <row r="173" spans="3:132" outlineLevel="1" x14ac:dyDescent="0.25">
      <c r="C173" s="327" t="s">
        <v>514</v>
      </c>
      <c r="D173" s="38"/>
      <c r="E173" s="38"/>
      <c r="F173" s="38"/>
      <c r="G173" s="55" t="s">
        <v>220</v>
      </c>
      <c r="H173" s="316">
        <f t="shared" ref="H173" si="2325">SUM(J173:EB173)</f>
        <v>813207.9375</v>
      </c>
      <c r="I173" s="38"/>
      <c r="J173" s="314">
        <f>J169*(J170+J171)*J172</f>
        <v>0</v>
      </c>
      <c r="K173" s="314">
        <f t="shared" ref="K173:BV173" si="2326">K169*(K170+K171)*K172</f>
        <v>0</v>
      </c>
      <c r="L173" s="314">
        <f t="shared" si="2326"/>
        <v>0</v>
      </c>
      <c r="M173" s="314">
        <f t="shared" si="2326"/>
        <v>0</v>
      </c>
      <c r="N173" s="314">
        <f t="shared" si="2326"/>
        <v>0</v>
      </c>
      <c r="O173" s="314">
        <f t="shared" si="2326"/>
        <v>0</v>
      </c>
      <c r="P173" s="314">
        <f t="shared" si="2326"/>
        <v>0</v>
      </c>
      <c r="Q173" s="314">
        <f t="shared" si="2326"/>
        <v>0</v>
      </c>
      <c r="R173" s="314">
        <f t="shared" si="2326"/>
        <v>406603.96875</v>
      </c>
      <c r="S173" s="314">
        <f t="shared" si="2326"/>
        <v>0</v>
      </c>
      <c r="T173" s="314">
        <f t="shared" si="2326"/>
        <v>0</v>
      </c>
      <c r="U173" s="314">
        <f t="shared" si="2326"/>
        <v>0</v>
      </c>
      <c r="V173" s="314">
        <f t="shared" si="2326"/>
        <v>0</v>
      </c>
      <c r="W173" s="314">
        <f t="shared" si="2326"/>
        <v>0</v>
      </c>
      <c r="X173" s="314">
        <f t="shared" si="2326"/>
        <v>0</v>
      </c>
      <c r="Y173" s="314">
        <f t="shared" si="2326"/>
        <v>0</v>
      </c>
      <c r="Z173" s="314">
        <f t="shared" si="2326"/>
        <v>0</v>
      </c>
      <c r="AA173" s="314">
        <f t="shared" si="2326"/>
        <v>0</v>
      </c>
      <c r="AB173" s="314">
        <f t="shared" si="2326"/>
        <v>0</v>
      </c>
      <c r="AC173" s="314">
        <f t="shared" si="2326"/>
        <v>0</v>
      </c>
      <c r="AD173" s="314">
        <f t="shared" si="2326"/>
        <v>406603.96875</v>
      </c>
      <c r="AE173" s="314">
        <f t="shared" si="2326"/>
        <v>0</v>
      </c>
      <c r="AF173" s="314">
        <f t="shared" si="2326"/>
        <v>0</v>
      </c>
      <c r="AG173" s="314">
        <f t="shared" si="2326"/>
        <v>0</v>
      </c>
      <c r="AH173" s="314">
        <f t="shared" si="2326"/>
        <v>0</v>
      </c>
      <c r="AI173" s="314">
        <f t="shared" si="2326"/>
        <v>0</v>
      </c>
      <c r="AJ173" s="314">
        <f t="shared" si="2326"/>
        <v>0</v>
      </c>
      <c r="AK173" s="314">
        <f t="shared" si="2326"/>
        <v>0</v>
      </c>
      <c r="AL173" s="314">
        <f t="shared" si="2326"/>
        <v>0</v>
      </c>
      <c r="AM173" s="314">
        <f t="shared" si="2326"/>
        <v>0</v>
      </c>
      <c r="AN173" s="314">
        <f t="shared" si="2326"/>
        <v>0</v>
      </c>
      <c r="AO173" s="314">
        <f t="shared" si="2326"/>
        <v>0</v>
      </c>
      <c r="AP173" s="314">
        <f t="shared" si="2326"/>
        <v>0</v>
      </c>
      <c r="AQ173" s="314">
        <f t="shared" si="2326"/>
        <v>0</v>
      </c>
      <c r="AR173" s="314">
        <f t="shared" si="2326"/>
        <v>0</v>
      </c>
      <c r="AS173" s="314">
        <f t="shared" si="2326"/>
        <v>0</v>
      </c>
      <c r="AT173" s="314">
        <f t="shared" si="2326"/>
        <v>0</v>
      </c>
      <c r="AU173" s="314">
        <f t="shared" si="2326"/>
        <v>0</v>
      </c>
      <c r="AV173" s="314">
        <f t="shared" si="2326"/>
        <v>0</v>
      </c>
      <c r="AW173" s="314">
        <f t="shared" si="2326"/>
        <v>0</v>
      </c>
      <c r="AX173" s="314">
        <f t="shared" si="2326"/>
        <v>0</v>
      </c>
      <c r="AY173" s="314">
        <f t="shared" si="2326"/>
        <v>0</v>
      </c>
      <c r="AZ173" s="314">
        <f t="shared" si="2326"/>
        <v>0</v>
      </c>
      <c r="BA173" s="314">
        <f t="shared" si="2326"/>
        <v>0</v>
      </c>
      <c r="BB173" s="314">
        <f t="shared" si="2326"/>
        <v>0</v>
      </c>
      <c r="BC173" s="314">
        <f t="shared" si="2326"/>
        <v>0</v>
      </c>
      <c r="BD173" s="314">
        <f t="shared" si="2326"/>
        <v>0</v>
      </c>
      <c r="BE173" s="314">
        <f t="shared" si="2326"/>
        <v>0</v>
      </c>
      <c r="BF173" s="314">
        <f t="shared" si="2326"/>
        <v>0</v>
      </c>
      <c r="BG173" s="314">
        <f t="shared" si="2326"/>
        <v>0</v>
      </c>
      <c r="BH173" s="314">
        <f t="shared" si="2326"/>
        <v>0</v>
      </c>
      <c r="BI173" s="314">
        <f t="shared" si="2326"/>
        <v>0</v>
      </c>
      <c r="BJ173" s="314">
        <f t="shared" si="2326"/>
        <v>0</v>
      </c>
      <c r="BK173" s="314">
        <f t="shared" si="2326"/>
        <v>0</v>
      </c>
      <c r="BL173" s="314">
        <f t="shared" si="2326"/>
        <v>0</v>
      </c>
      <c r="BM173" s="314">
        <f t="shared" si="2326"/>
        <v>0</v>
      </c>
      <c r="BN173" s="314">
        <f t="shared" si="2326"/>
        <v>0</v>
      </c>
      <c r="BO173" s="314">
        <f t="shared" si="2326"/>
        <v>0</v>
      </c>
      <c r="BP173" s="314">
        <f t="shared" si="2326"/>
        <v>0</v>
      </c>
      <c r="BQ173" s="314">
        <f t="shared" si="2326"/>
        <v>0</v>
      </c>
      <c r="BR173" s="314">
        <f t="shared" si="2326"/>
        <v>0</v>
      </c>
      <c r="BS173" s="314">
        <f t="shared" si="2326"/>
        <v>0</v>
      </c>
      <c r="BT173" s="314">
        <f t="shared" si="2326"/>
        <v>0</v>
      </c>
      <c r="BU173" s="314">
        <f t="shared" si="2326"/>
        <v>0</v>
      </c>
      <c r="BV173" s="314">
        <f t="shared" si="2326"/>
        <v>0</v>
      </c>
      <c r="BW173" s="314">
        <f t="shared" ref="BW173:EB173" si="2327">BW169*(BW170+BW171)*BW172</f>
        <v>0</v>
      </c>
      <c r="BX173" s="314">
        <f t="shared" si="2327"/>
        <v>0</v>
      </c>
      <c r="BY173" s="314">
        <f t="shared" si="2327"/>
        <v>0</v>
      </c>
      <c r="BZ173" s="314">
        <f t="shared" si="2327"/>
        <v>0</v>
      </c>
      <c r="CA173" s="314">
        <f t="shared" si="2327"/>
        <v>0</v>
      </c>
      <c r="CB173" s="314">
        <f t="shared" si="2327"/>
        <v>0</v>
      </c>
      <c r="CC173" s="314">
        <f t="shared" si="2327"/>
        <v>0</v>
      </c>
      <c r="CD173" s="314">
        <f t="shared" si="2327"/>
        <v>0</v>
      </c>
      <c r="CE173" s="314">
        <f t="shared" si="2327"/>
        <v>0</v>
      </c>
      <c r="CF173" s="314">
        <f t="shared" si="2327"/>
        <v>0</v>
      </c>
      <c r="CG173" s="314">
        <f t="shared" si="2327"/>
        <v>0</v>
      </c>
      <c r="CH173" s="314">
        <f t="shared" si="2327"/>
        <v>0</v>
      </c>
      <c r="CI173" s="314">
        <f t="shared" si="2327"/>
        <v>0</v>
      </c>
      <c r="CJ173" s="314">
        <f t="shared" si="2327"/>
        <v>0</v>
      </c>
      <c r="CK173" s="314">
        <f t="shared" si="2327"/>
        <v>0</v>
      </c>
      <c r="CL173" s="314">
        <f t="shared" si="2327"/>
        <v>0</v>
      </c>
      <c r="CM173" s="314">
        <f t="shared" si="2327"/>
        <v>0</v>
      </c>
      <c r="CN173" s="314">
        <f t="shared" si="2327"/>
        <v>0</v>
      </c>
      <c r="CO173" s="314">
        <f t="shared" si="2327"/>
        <v>0</v>
      </c>
      <c r="CP173" s="314">
        <f t="shared" si="2327"/>
        <v>0</v>
      </c>
      <c r="CQ173" s="314">
        <f t="shared" si="2327"/>
        <v>0</v>
      </c>
      <c r="CR173" s="314">
        <f t="shared" si="2327"/>
        <v>0</v>
      </c>
      <c r="CS173" s="314">
        <f t="shared" si="2327"/>
        <v>0</v>
      </c>
      <c r="CT173" s="314">
        <f t="shared" si="2327"/>
        <v>0</v>
      </c>
      <c r="CU173" s="314">
        <f t="shared" si="2327"/>
        <v>0</v>
      </c>
      <c r="CV173" s="314">
        <f t="shared" si="2327"/>
        <v>0</v>
      </c>
      <c r="CW173" s="314">
        <f t="shared" si="2327"/>
        <v>0</v>
      </c>
      <c r="CX173" s="314">
        <f t="shared" si="2327"/>
        <v>0</v>
      </c>
      <c r="CY173" s="314">
        <f t="shared" si="2327"/>
        <v>0</v>
      </c>
      <c r="CZ173" s="314">
        <f t="shared" si="2327"/>
        <v>0</v>
      </c>
      <c r="DA173" s="314">
        <f t="shared" si="2327"/>
        <v>0</v>
      </c>
      <c r="DB173" s="314">
        <f t="shared" si="2327"/>
        <v>0</v>
      </c>
      <c r="DC173" s="314">
        <f t="shared" si="2327"/>
        <v>0</v>
      </c>
      <c r="DD173" s="314">
        <f t="shared" si="2327"/>
        <v>0</v>
      </c>
      <c r="DE173" s="314">
        <f t="shared" si="2327"/>
        <v>0</v>
      </c>
      <c r="DF173" s="314">
        <f t="shared" si="2327"/>
        <v>0</v>
      </c>
      <c r="DG173" s="314">
        <f t="shared" si="2327"/>
        <v>0</v>
      </c>
      <c r="DH173" s="314">
        <f t="shared" si="2327"/>
        <v>0</v>
      </c>
      <c r="DI173" s="314">
        <f t="shared" si="2327"/>
        <v>0</v>
      </c>
      <c r="DJ173" s="314">
        <f t="shared" si="2327"/>
        <v>0</v>
      </c>
      <c r="DK173" s="314">
        <f t="shared" si="2327"/>
        <v>0</v>
      </c>
      <c r="DL173" s="314">
        <f t="shared" si="2327"/>
        <v>0</v>
      </c>
      <c r="DM173" s="314">
        <f t="shared" si="2327"/>
        <v>0</v>
      </c>
      <c r="DN173" s="314">
        <f t="shared" si="2327"/>
        <v>0</v>
      </c>
      <c r="DO173" s="314">
        <f t="shared" si="2327"/>
        <v>0</v>
      </c>
      <c r="DP173" s="314">
        <f t="shared" si="2327"/>
        <v>0</v>
      </c>
      <c r="DQ173" s="314">
        <f t="shared" si="2327"/>
        <v>0</v>
      </c>
      <c r="DR173" s="314">
        <f t="shared" si="2327"/>
        <v>0</v>
      </c>
      <c r="DS173" s="314">
        <f t="shared" si="2327"/>
        <v>0</v>
      </c>
      <c r="DT173" s="314">
        <f t="shared" si="2327"/>
        <v>0</v>
      </c>
      <c r="DU173" s="314">
        <f t="shared" si="2327"/>
        <v>0</v>
      </c>
      <c r="DV173" s="314">
        <f t="shared" si="2327"/>
        <v>0</v>
      </c>
      <c r="DW173" s="314">
        <f t="shared" si="2327"/>
        <v>0</v>
      </c>
      <c r="DX173" s="314">
        <f t="shared" si="2327"/>
        <v>0</v>
      </c>
      <c r="DY173" s="314">
        <f t="shared" si="2327"/>
        <v>0</v>
      </c>
      <c r="DZ173" s="314">
        <f t="shared" si="2327"/>
        <v>0</v>
      </c>
      <c r="EA173" s="314">
        <f t="shared" si="2327"/>
        <v>0</v>
      </c>
      <c r="EB173" s="314">
        <f t="shared" si="2327"/>
        <v>0</v>
      </c>
    </row>
    <row r="174" spans="3:132" outlineLevel="1" x14ac:dyDescent="0.25">
      <c r="C174" s="324" t="s">
        <v>417</v>
      </c>
      <c r="D174" s="34"/>
      <c r="E174" s="34"/>
      <c r="F174" s="34"/>
      <c r="G174" s="67" t="s">
        <v>215</v>
      </c>
      <c r="H174" s="34"/>
      <c r="I174" s="34"/>
      <c r="J174" s="126">
        <f>J$13</f>
        <v>1</v>
      </c>
      <c r="K174" s="126">
        <f t="shared" ref="K174:BV174" si="2328">K$13</f>
        <v>1.0026792493128671</v>
      </c>
      <c r="L174" s="126">
        <f t="shared" si="2328"/>
        <v>1.0056539350998608</v>
      </c>
      <c r="M174" s="126">
        <f t="shared" si="2328"/>
        <v>1.0085410656939733</v>
      </c>
      <c r="N174" s="126">
        <f t="shared" si="2328"/>
        <v>1.0114364849476103</v>
      </c>
      <c r="O174" s="126">
        <f t="shared" si="2328"/>
        <v>1.0143402166566737</v>
      </c>
      <c r="P174" s="126">
        <f t="shared" si="2328"/>
        <v>1.0172522846853813</v>
      </c>
      <c r="Q174" s="126">
        <f t="shared" si="2328"/>
        <v>1.0201727129664624</v>
      </c>
      <c r="R174" s="126">
        <f t="shared" si="2328"/>
        <v>1.0231015255013547</v>
      </c>
      <c r="S174" s="126">
        <f t="shared" si="2328"/>
        <v>1.0260387463604019</v>
      </c>
      <c r="T174" s="126">
        <f t="shared" si="2328"/>
        <v>1.028984399683051</v>
      </c>
      <c r="U174" s="126">
        <f t="shared" si="2328"/>
        <v>1.0319385096780509</v>
      </c>
      <c r="V174" s="126">
        <f t="shared" si="2328"/>
        <v>1.0349011006236515</v>
      </c>
      <c r="W174" s="126">
        <f t="shared" si="2328"/>
        <v>1.0377730230388176</v>
      </c>
      <c r="X174" s="126">
        <f t="shared" si="2328"/>
        <v>1.0408518228283561</v>
      </c>
      <c r="Y174" s="126">
        <f t="shared" si="2328"/>
        <v>1.0438400029932626</v>
      </c>
      <c r="Z174" s="126">
        <f t="shared" si="2328"/>
        <v>1.046836761920777</v>
      </c>
      <c r="AA174" s="126">
        <f t="shared" si="2328"/>
        <v>1.0498421242396576</v>
      </c>
      <c r="AB174" s="126">
        <f t="shared" si="2328"/>
        <v>1.05285611464937</v>
      </c>
      <c r="AC174" s="126">
        <f t="shared" si="2328"/>
        <v>1.0558787579202888</v>
      </c>
      <c r="AD174" s="126">
        <f t="shared" si="2328"/>
        <v>1.0589100788939025</v>
      </c>
      <c r="AE174" s="126">
        <f t="shared" si="2328"/>
        <v>1.0619501024830165</v>
      </c>
      <c r="AF174" s="126">
        <f t="shared" si="2328"/>
        <v>1.0649988536719583</v>
      </c>
      <c r="AG174" s="126">
        <f t="shared" si="2328"/>
        <v>1.0680563575167832</v>
      </c>
      <c r="AH174" s="126">
        <f t="shared" si="2328"/>
        <v>1.0711226391454798</v>
      </c>
      <c r="AI174" s="126">
        <f t="shared" si="2328"/>
        <v>1.0739924437404067</v>
      </c>
      <c r="AJ174" s="126">
        <f t="shared" si="2328"/>
        <v>1.0771786970311998</v>
      </c>
      <c r="AK174" s="126">
        <f t="shared" si="2328"/>
        <v>1.0802711679727233</v>
      </c>
      <c r="AL174" s="126">
        <f t="shared" si="2328"/>
        <v>1.0833725170851116</v>
      </c>
      <c r="AM174" s="126">
        <f t="shared" si="2328"/>
        <v>1.0864827698566941</v>
      </c>
      <c r="AN174" s="126">
        <f t="shared" si="2328"/>
        <v>1.0896019518489746</v>
      </c>
      <c r="AO174" s="126">
        <f t="shared" si="2328"/>
        <v>1.0927300886968412</v>
      </c>
      <c r="AP174" s="126">
        <f t="shared" si="2328"/>
        <v>1.0958672061087775</v>
      </c>
      <c r="AQ174" s="126">
        <f t="shared" si="2328"/>
        <v>1.0990133298670732</v>
      </c>
      <c r="AR174" s="126">
        <f t="shared" si="2328"/>
        <v>1.1021684858280367</v>
      </c>
      <c r="AS174" s="126">
        <f t="shared" si="2328"/>
        <v>1.1053326999222071</v>
      </c>
      <c r="AT174" s="126">
        <f t="shared" si="2328"/>
        <v>1.1085059981545673</v>
      </c>
      <c r="AU174" s="126">
        <f t="shared" si="2328"/>
        <v>1.111475962088432</v>
      </c>
      <c r="AV174" s="126">
        <f t="shared" si="2328"/>
        <v>1.1147734191259395</v>
      </c>
      <c r="AW174" s="126">
        <f t="shared" si="2328"/>
        <v>1.1179738207069689</v>
      </c>
      <c r="AX174" s="126">
        <f t="shared" si="2328"/>
        <v>1.1211834103167977</v>
      </c>
      <c r="AY174" s="126">
        <f t="shared" si="2328"/>
        <v>1.1244022143333261</v>
      </c>
      <c r="AZ174" s="126">
        <f t="shared" si="2328"/>
        <v>1.1276302592101826</v>
      </c>
      <c r="BA174" s="126">
        <f t="shared" si="2328"/>
        <v>1.1308675714769412</v>
      </c>
      <c r="BB174" s="126">
        <f t="shared" si="2328"/>
        <v>1.1341141777393395</v>
      </c>
      <c r="BC174" s="126">
        <f t="shared" si="2328"/>
        <v>1.1373701046794982</v>
      </c>
      <c r="BD174" s="126">
        <f t="shared" si="2328"/>
        <v>1.1406353790561385</v>
      </c>
      <c r="BE174" s="126">
        <f t="shared" si="2328"/>
        <v>1.1439100277048042</v>
      </c>
      <c r="BF174" s="126">
        <f t="shared" si="2328"/>
        <v>1.1471940775380809</v>
      </c>
      <c r="BG174" s="126">
        <f t="shared" si="2328"/>
        <v>1.15026769648205</v>
      </c>
      <c r="BH174" s="126">
        <f t="shared" si="2328"/>
        <v>1.1536802383994258</v>
      </c>
      <c r="BI174" s="126">
        <f t="shared" si="2328"/>
        <v>1.1569923375180708</v>
      </c>
      <c r="BJ174" s="126">
        <f t="shared" si="2328"/>
        <v>1.1603139453378331</v>
      </c>
      <c r="BK174" s="126">
        <f t="shared" si="2328"/>
        <v>1.1636450891572303</v>
      </c>
      <c r="BL174" s="126">
        <f t="shared" si="2328"/>
        <v>1.1669857963531516</v>
      </c>
      <c r="BM174" s="126">
        <f t="shared" si="2328"/>
        <v>1.1703360943810825</v>
      </c>
      <c r="BN174" s="126">
        <f t="shared" si="2328"/>
        <v>1.1736960107753303</v>
      </c>
      <c r="BO174" s="126">
        <f t="shared" si="2328"/>
        <v>1.1770655731492505</v>
      </c>
      <c r="BP174" s="126">
        <f t="shared" si="2328"/>
        <v>1.180444809195474</v>
      </c>
      <c r="BQ174" s="126">
        <f t="shared" si="2328"/>
        <v>1.1838337466861339</v>
      </c>
      <c r="BR174" s="126">
        <f t="shared" si="2328"/>
        <v>1.1872324134730949</v>
      </c>
      <c r="BS174" s="126">
        <f t="shared" si="2328"/>
        <v>1.1905270658589224</v>
      </c>
      <c r="BT174" s="126">
        <f t="shared" si="2328"/>
        <v>1.1940590467434065</v>
      </c>
      <c r="BU174" s="126">
        <f t="shared" si="2328"/>
        <v>1.1974870693312041</v>
      </c>
      <c r="BV174" s="126">
        <f t="shared" si="2328"/>
        <v>1.2009249334246579</v>
      </c>
      <c r="BW174" s="126">
        <f t="shared" ref="BW174:EB174" si="2329">BW$13</f>
        <v>1.204372667277734</v>
      </c>
      <c r="BX174" s="126">
        <f t="shared" si="2329"/>
        <v>1.2078302992255125</v>
      </c>
      <c r="BY174" s="126">
        <f t="shared" si="2329"/>
        <v>1.2112978576844211</v>
      </c>
      <c r="BZ174" s="126">
        <f t="shared" si="2329"/>
        <v>1.2147753711524676</v>
      </c>
      <c r="CA174" s="126">
        <f t="shared" si="2329"/>
        <v>1.2182628682094752</v>
      </c>
      <c r="CB174" s="126">
        <f t="shared" si="2329"/>
        <v>1.2217603775173165</v>
      </c>
      <c r="CC174" s="126">
        <f t="shared" si="2329"/>
        <v>1.2252679278201495</v>
      </c>
      <c r="CD174" s="126">
        <f t="shared" si="2329"/>
        <v>1.2287855479446541</v>
      </c>
      <c r="CE174" s="126">
        <f t="shared" si="2329"/>
        <v>1.232077770779646</v>
      </c>
      <c r="CF174" s="126">
        <f t="shared" si="2329"/>
        <v>1.23573302168438</v>
      </c>
      <c r="CG174" s="126">
        <f t="shared" si="2329"/>
        <v>1.2392806860334544</v>
      </c>
      <c r="CH174" s="126">
        <f t="shared" si="2329"/>
        <v>1.2428385353675644</v>
      </c>
      <c r="CI174" s="126">
        <f t="shared" si="2329"/>
        <v>1.2464065989267703</v>
      </c>
      <c r="CJ174" s="126">
        <f t="shared" si="2329"/>
        <v>1.2499849060350778</v>
      </c>
      <c r="CK174" s="126">
        <f t="shared" si="2329"/>
        <v>1.2535734861006791</v>
      </c>
      <c r="CL174" s="126">
        <f t="shared" si="2329"/>
        <v>1.257172368616194</v>
      </c>
      <c r="CM174" s="126">
        <f t="shared" si="2329"/>
        <v>1.2607815831589126</v>
      </c>
      <c r="CN174" s="126">
        <f t="shared" si="2329"/>
        <v>1.2644011593910389</v>
      </c>
      <c r="CO174" s="126">
        <f t="shared" si="2329"/>
        <v>1.2680311270599336</v>
      </c>
      <c r="CP174" s="126">
        <f t="shared" si="2329"/>
        <v>1.2716715159983594</v>
      </c>
      <c r="CQ174" s="126">
        <f t="shared" si="2329"/>
        <v>1.2750786410337906</v>
      </c>
      <c r="CR174" s="126">
        <f t="shared" si="2329"/>
        <v>1.2788614642181557</v>
      </c>
      <c r="CS174" s="126">
        <f t="shared" si="2329"/>
        <v>1.2825329459576562</v>
      </c>
      <c r="CT174" s="126">
        <f t="shared" si="2329"/>
        <v>1.2862149681493797</v>
      </c>
      <c r="CU174" s="126">
        <f t="shared" si="2329"/>
        <v>1.289907561053897</v>
      </c>
      <c r="CV174" s="126">
        <f t="shared" si="2329"/>
        <v>1.293610755018654</v>
      </c>
      <c r="CW174" s="126">
        <f t="shared" si="2329"/>
        <v>1.2973245804782207</v>
      </c>
      <c r="CX174" s="126">
        <f t="shared" si="2329"/>
        <v>1.3010490679545423</v>
      </c>
      <c r="CY174" s="126">
        <f t="shared" si="2329"/>
        <v>1.304784248057189</v>
      </c>
      <c r="CZ174" s="126">
        <f t="shared" si="2329"/>
        <v>1.3085301514836076</v>
      </c>
      <c r="DA174" s="126">
        <f t="shared" si="2329"/>
        <v>1.3122868090193751</v>
      </c>
      <c r="DB174" s="126">
        <f t="shared" si="2329"/>
        <v>1.3160542515384499</v>
      </c>
      <c r="DC174" s="126">
        <f t="shared" si="2329"/>
        <v>1.3195802889875801</v>
      </c>
      <c r="DD174" s="126">
        <f t="shared" si="2329"/>
        <v>1.323495136864544</v>
      </c>
      <c r="DE174" s="126">
        <f t="shared" si="2329"/>
        <v>1.3272947573576725</v>
      </c>
      <c r="DF174" s="126">
        <f t="shared" si="2329"/>
        <v>1.3311052861764079</v>
      </c>
      <c r="DG174" s="126">
        <f t="shared" si="2329"/>
        <v>1.3349267546374479</v>
      </c>
      <c r="DH174" s="126">
        <f t="shared" si="2329"/>
        <v>1.3387591941473977</v>
      </c>
      <c r="DI174" s="126">
        <f t="shared" si="2329"/>
        <v>1.3426026362030277</v>
      </c>
      <c r="DJ174" s="126">
        <f t="shared" si="2329"/>
        <v>1.3464571123915319</v>
      </c>
      <c r="DK174" s="126">
        <f t="shared" si="2329"/>
        <v>1.3503226543907885</v>
      </c>
      <c r="DL174" s="126">
        <f t="shared" si="2329"/>
        <v>1.3541992939696192</v>
      </c>
      <c r="DM174" s="126">
        <f t="shared" si="2329"/>
        <v>1.358087062988051</v>
      </c>
      <c r="DN174" s="126">
        <f t="shared" si="2329"/>
        <v>1.361985993397578</v>
      </c>
      <c r="DO174" s="126">
        <f t="shared" si="2329"/>
        <v>1.3657655991021458</v>
      </c>
      <c r="DP174" s="126">
        <f t="shared" si="2329"/>
        <v>1.3698174666548035</v>
      </c>
      <c r="DQ174" s="126">
        <f t="shared" si="2329"/>
        <v>1.3737500738651915</v>
      </c>
      <c r="DR174" s="126">
        <f t="shared" si="2329"/>
        <v>1.3776939711925826</v>
      </c>
      <c r="DS174" s="126">
        <f t="shared" si="2329"/>
        <v>1.381649191049759</v>
      </c>
      <c r="DT174" s="126">
        <f t="shared" si="2329"/>
        <v>1.385615765942557</v>
      </c>
      <c r="DU174" s="126">
        <f t="shared" si="2329"/>
        <v>1.3895937284701338</v>
      </c>
      <c r="DV174" s="126">
        <f t="shared" si="2329"/>
        <v>1.3935831113252357</v>
      </c>
      <c r="DW174" s="126">
        <f t="shared" si="2329"/>
        <v>1.3975839472944662</v>
      </c>
      <c r="DX174" s="126">
        <f t="shared" si="2329"/>
        <v>1.401596269258556</v>
      </c>
      <c r="DY174" s="126">
        <f t="shared" si="2329"/>
        <v>1.4056201101926329</v>
      </c>
      <c r="DZ174" s="126">
        <f t="shared" si="2329"/>
        <v>1.4096555031664932</v>
      </c>
      <c r="EA174" s="126">
        <f t="shared" si="2329"/>
        <v>1.4134323217047313</v>
      </c>
      <c r="EB174" s="126">
        <f t="shared" si="2329"/>
        <v>1.4176256038945581</v>
      </c>
    </row>
    <row r="175" spans="3:132" outlineLevel="1" x14ac:dyDescent="0.25">
      <c r="C175" s="321" t="s">
        <v>510</v>
      </c>
      <c r="D175" s="38"/>
      <c r="E175" s="38"/>
      <c r="F175" s="38"/>
      <c r="G175" s="52" t="s">
        <v>220</v>
      </c>
      <c r="H175" s="46">
        <f t="shared" ref="H175" si="2330">SUM(J175:EB175)</f>
        <v>846554.18133066653</v>
      </c>
      <c r="I175" s="38"/>
      <c r="J175" s="82">
        <f>J173*J174</f>
        <v>0</v>
      </c>
      <c r="K175" s="82">
        <f t="shared" ref="K175:BV175" si="2331">K173*K174</f>
        <v>0</v>
      </c>
      <c r="L175" s="82">
        <f t="shared" si="2331"/>
        <v>0</v>
      </c>
      <c r="M175" s="82">
        <f t="shared" si="2331"/>
        <v>0</v>
      </c>
      <c r="N175" s="82">
        <f t="shared" si="2331"/>
        <v>0</v>
      </c>
      <c r="O175" s="82">
        <f t="shared" si="2331"/>
        <v>0</v>
      </c>
      <c r="P175" s="82">
        <f t="shared" si="2331"/>
        <v>0</v>
      </c>
      <c r="Q175" s="82">
        <f t="shared" si="2331"/>
        <v>0</v>
      </c>
      <c r="R175" s="82">
        <f t="shared" si="2331"/>
        <v>415997.14070303016</v>
      </c>
      <c r="S175" s="82">
        <f t="shared" si="2331"/>
        <v>0</v>
      </c>
      <c r="T175" s="82">
        <f t="shared" si="2331"/>
        <v>0</v>
      </c>
      <c r="U175" s="82">
        <f t="shared" si="2331"/>
        <v>0</v>
      </c>
      <c r="V175" s="82">
        <f t="shared" si="2331"/>
        <v>0</v>
      </c>
      <c r="W175" s="82">
        <f t="shared" si="2331"/>
        <v>0</v>
      </c>
      <c r="X175" s="82">
        <f t="shared" si="2331"/>
        <v>0</v>
      </c>
      <c r="Y175" s="82">
        <f t="shared" si="2331"/>
        <v>0</v>
      </c>
      <c r="Z175" s="82">
        <f t="shared" si="2331"/>
        <v>0</v>
      </c>
      <c r="AA175" s="82">
        <f t="shared" si="2331"/>
        <v>0</v>
      </c>
      <c r="AB175" s="82">
        <f t="shared" si="2331"/>
        <v>0</v>
      </c>
      <c r="AC175" s="82">
        <f t="shared" si="2331"/>
        <v>0</v>
      </c>
      <c r="AD175" s="82">
        <f t="shared" si="2331"/>
        <v>430557.04062763636</v>
      </c>
      <c r="AE175" s="82">
        <f t="shared" si="2331"/>
        <v>0</v>
      </c>
      <c r="AF175" s="82">
        <f t="shared" si="2331"/>
        <v>0</v>
      </c>
      <c r="AG175" s="82">
        <f t="shared" si="2331"/>
        <v>0</v>
      </c>
      <c r="AH175" s="82">
        <f t="shared" si="2331"/>
        <v>0</v>
      </c>
      <c r="AI175" s="82">
        <f t="shared" si="2331"/>
        <v>0</v>
      </c>
      <c r="AJ175" s="82">
        <f t="shared" si="2331"/>
        <v>0</v>
      </c>
      <c r="AK175" s="82">
        <f t="shared" si="2331"/>
        <v>0</v>
      </c>
      <c r="AL175" s="82">
        <f t="shared" si="2331"/>
        <v>0</v>
      </c>
      <c r="AM175" s="82">
        <f t="shared" si="2331"/>
        <v>0</v>
      </c>
      <c r="AN175" s="82">
        <f t="shared" si="2331"/>
        <v>0</v>
      </c>
      <c r="AO175" s="82">
        <f t="shared" si="2331"/>
        <v>0</v>
      </c>
      <c r="AP175" s="82">
        <f t="shared" si="2331"/>
        <v>0</v>
      </c>
      <c r="AQ175" s="82">
        <f t="shared" si="2331"/>
        <v>0</v>
      </c>
      <c r="AR175" s="82">
        <f t="shared" si="2331"/>
        <v>0</v>
      </c>
      <c r="AS175" s="82">
        <f t="shared" si="2331"/>
        <v>0</v>
      </c>
      <c r="AT175" s="82">
        <f t="shared" si="2331"/>
        <v>0</v>
      </c>
      <c r="AU175" s="82">
        <f t="shared" si="2331"/>
        <v>0</v>
      </c>
      <c r="AV175" s="82">
        <f t="shared" si="2331"/>
        <v>0</v>
      </c>
      <c r="AW175" s="82">
        <f t="shared" si="2331"/>
        <v>0</v>
      </c>
      <c r="AX175" s="82">
        <f t="shared" si="2331"/>
        <v>0</v>
      </c>
      <c r="AY175" s="82">
        <f t="shared" si="2331"/>
        <v>0</v>
      </c>
      <c r="AZ175" s="82">
        <f t="shared" si="2331"/>
        <v>0</v>
      </c>
      <c r="BA175" s="82">
        <f t="shared" si="2331"/>
        <v>0</v>
      </c>
      <c r="BB175" s="82">
        <f t="shared" si="2331"/>
        <v>0</v>
      </c>
      <c r="BC175" s="82">
        <f t="shared" si="2331"/>
        <v>0</v>
      </c>
      <c r="BD175" s="82">
        <f t="shared" si="2331"/>
        <v>0</v>
      </c>
      <c r="BE175" s="82">
        <f t="shared" si="2331"/>
        <v>0</v>
      </c>
      <c r="BF175" s="82">
        <f t="shared" si="2331"/>
        <v>0</v>
      </c>
      <c r="BG175" s="82">
        <f t="shared" si="2331"/>
        <v>0</v>
      </c>
      <c r="BH175" s="82">
        <f t="shared" si="2331"/>
        <v>0</v>
      </c>
      <c r="BI175" s="82">
        <f t="shared" si="2331"/>
        <v>0</v>
      </c>
      <c r="BJ175" s="82">
        <f t="shared" si="2331"/>
        <v>0</v>
      </c>
      <c r="BK175" s="82">
        <f t="shared" si="2331"/>
        <v>0</v>
      </c>
      <c r="BL175" s="82">
        <f t="shared" si="2331"/>
        <v>0</v>
      </c>
      <c r="BM175" s="82">
        <f t="shared" si="2331"/>
        <v>0</v>
      </c>
      <c r="BN175" s="82">
        <f t="shared" si="2331"/>
        <v>0</v>
      </c>
      <c r="BO175" s="82">
        <f t="shared" si="2331"/>
        <v>0</v>
      </c>
      <c r="BP175" s="82">
        <f t="shared" si="2331"/>
        <v>0</v>
      </c>
      <c r="BQ175" s="82">
        <f t="shared" si="2331"/>
        <v>0</v>
      </c>
      <c r="BR175" s="82">
        <f t="shared" si="2331"/>
        <v>0</v>
      </c>
      <c r="BS175" s="82">
        <f t="shared" si="2331"/>
        <v>0</v>
      </c>
      <c r="BT175" s="82">
        <f t="shared" si="2331"/>
        <v>0</v>
      </c>
      <c r="BU175" s="82">
        <f t="shared" si="2331"/>
        <v>0</v>
      </c>
      <c r="BV175" s="82">
        <f t="shared" si="2331"/>
        <v>0</v>
      </c>
      <c r="BW175" s="82">
        <f t="shared" ref="BW175:EB175" si="2332">BW173*BW174</f>
        <v>0</v>
      </c>
      <c r="BX175" s="82">
        <f t="shared" si="2332"/>
        <v>0</v>
      </c>
      <c r="BY175" s="82">
        <f t="shared" si="2332"/>
        <v>0</v>
      </c>
      <c r="BZ175" s="82">
        <f t="shared" si="2332"/>
        <v>0</v>
      </c>
      <c r="CA175" s="82">
        <f t="shared" si="2332"/>
        <v>0</v>
      </c>
      <c r="CB175" s="82">
        <f t="shared" si="2332"/>
        <v>0</v>
      </c>
      <c r="CC175" s="82">
        <f t="shared" si="2332"/>
        <v>0</v>
      </c>
      <c r="CD175" s="82">
        <f t="shared" si="2332"/>
        <v>0</v>
      </c>
      <c r="CE175" s="82">
        <f t="shared" si="2332"/>
        <v>0</v>
      </c>
      <c r="CF175" s="82">
        <f t="shared" si="2332"/>
        <v>0</v>
      </c>
      <c r="CG175" s="82">
        <f t="shared" si="2332"/>
        <v>0</v>
      </c>
      <c r="CH175" s="82">
        <f t="shared" si="2332"/>
        <v>0</v>
      </c>
      <c r="CI175" s="82">
        <f t="shared" si="2332"/>
        <v>0</v>
      </c>
      <c r="CJ175" s="82">
        <f t="shared" si="2332"/>
        <v>0</v>
      </c>
      <c r="CK175" s="82">
        <f t="shared" si="2332"/>
        <v>0</v>
      </c>
      <c r="CL175" s="82">
        <f t="shared" si="2332"/>
        <v>0</v>
      </c>
      <c r="CM175" s="82">
        <f t="shared" si="2332"/>
        <v>0</v>
      </c>
      <c r="CN175" s="82">
        <f t="shared" si="2332"/>
        <v>0</v>
      </c>
      <c r="CO175" s="82">
        <f t="shared" si="2332"/>
        <v>0</v>
      </c>
      <c r="CP175" s="82">
        <f t="shared" si="2332"/>
        <v>0</v>
      </c>
      <c r="CQ175" s="82">
        <f t="shared" si="2332"/>
        <v>0</v>
      </c>
      <c r="CR175" s="82">
        <f t="shared" si="2332"/>
        <v>0</v>
      </c>
      <c r="CS175" s="82">
        <f t="shared" si="2332"/>
        <v>0</v>
      </c>
      <c r="CT175" s="82">
        <f t="shared" si="2332"/>
        <v>0</v>
      </c>
      <c r="CU175" s="82">
        <f t="shared" si="2332"/>
        <v>0</v>
      </c>
      <c r="CV175" s="82">
        <f t="shared" si="2332"/>
        <v>0</v>
      </c>
      <c r="CW175" s="82">
        <f t="shared" si="2332"/>
        <v>0</v>
      </c>
      <c r="CX175" s="82">
        <f t="shared" si="2332"/>
        <v>0</v>
      </c>
      <c r="CY175" s="82">
        <f t="shared" si="2332"/>
        <v>0</v>
      </c>
      <c r="CZ175" s="82">
        <f t="shared" si="2332"/>
        <v>0</v>
      </c>
      <c r="DA175" s="82">
        <f t="shared" si="2332"/>
        <v>0</v>
      </c>
      <c r="DB175" s="82">
        <f t="shared" si="2332"/>
        <v>0</v>
      </c>
      <c r="DC175" s="82">
        <f t="shared" si="2332"/>
        <v>0</v>
      </c>
      <c r="DD175" s="82">
        <f t="shared" si="2332"/>
        <v>0</v>
      </c>
      <c r="DE175" s="82">
        <f t="shared" si="2332"/>
        <v>0</v>
      </c>
      <c r="DF175" s="82">
        <f t="shared" si="2332"/>
        <v>0</v>
      </c>
      <c r="DG175" s="82">
        <f t="shared" si="2332"/>
        <v>0</v>
      </c>
      <c r="DH175" s="82">
        <f t="shared" si="2332"/>
        <v>0</v>
      </c>
      <c r="DI175" s="82">
        <f t="shared" si="2332"/>
        <v>0</v>
      </c>
      <c r="DJ175" s="82">
        <f t="shared" si="2332"/>
        <v>0</v>
      </c>
      <c r="DK175" s="82">
        <f t="shared" si="2332"/>
        <v>0</v>
      </c>
      <c r="DL175" s="82">
        <f t="shared" si="2332"/>
        <v>0</v>
      </c>
      <c r="DM175" s="82">
        <f t="shared" si="2332"/>
        <v>0</v>
      </c>
      <c r="DN175" s="82">
        <f t="shared" si="2332"/>
        <v>0</v>
      </c>
      <c r="DO175" s="82">
        <f t="shared" si="2332"/>
        <v>0</v>
      </c>
      <c r="DP175" s="82">
        <f t="shared" si="2332"/>
        <v>0</v>
      </c>
      <c r="DQ175" s="82">
        <f t="shared" si="2332"/>
        <v>0</v>
      </c>
      <c r="DR175" s="82">
        <f t="shared" si="2332"/>
        <v>0</v>
      </c>
      <c r="DS175" s="82">
        <f t="shared" si="2332"/>
        <v>0</v>
      </c>
      <c r="DT175" s="82">
        <f t="shared" si="2332"/>
        <v>0</v>
      </c>
      <c r="DU175" s="82">
        <f t="shared" si="2332"/>
        <v>0</v>
      </c>
      <c r="DV175" s="82">
        <f t="shared" si="2332"/>
        <v>0</v>
      </c>
      <c r="DW175" s="82">
        <f t="shared" si="2332"/>
        <v>0</v>
      </c>
      <c r="DX175" s="82">
        <f t="shared" si="2332"/>
        <v>0</v>
      </c>
      <c r="DY175" s="82">
        <f t="shared" si="2332"/>
        <v>0</v>
      </c>
      <c r="DZ175" s="82">
        <f t="shared" si="2332"/>
        <v>0</v>
      </c>
      <c r="EA175" s="82">
        <f t="shared" si="2332"/>
        <v>0</v>
      </c>
      <c r="EB175" s="82">
        <f t="shared" si="2332"/>
        <v>0</v>
      </c>
    </row>
    <row r="176" spans="3:132" outlineLevel="1" x14ac:dyDescent="0.25">
      <c r="C176" s="32"/>
      <c r="G176" s="52"/>
      <c r="H176" s="29"/>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row>
    <row r="177" spans="2:132" ht="13" outlineLevel="1" x14ac:dyDescent="0.3">
      <c r="C177" s="340" t="s">
        <v>504</v>
      </c>
      <c r="G177" s="52"/>
      <c r="H177" s="29"/>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row>
    <row r="178" spans="2:132" outlineLevel="1" x14ac:dyDescent="0.25">
      <c r="C178" s="318" t="s">
        <v>509</v>
      </c>
      <c r="G178" s="52" t="s">
        <v>525</v>
      </c>
      <c r="H178" s="46">
        <f t="shared" ref="H178:H179" si="2333">SUM(J178:EB178)</f>
        <v>5040000</v>
      </c>
      <c r="J178" s="82">
        <f t="shared" ref="J178:AO178" si="2334">$D$169*(MONTH($D162)=J$5)*(AND(J$7&gt;=$D$162,J$7&lt;$E$162))</f>
        <v>0</v>
      </c>
      <c r="K178" s="82">
        <f t="shared" si="2334"/>
        <v>0</v>
      </c>
      <c r="L178" s="82">
        <f t="shared" si="2334"/>
        <v>0</v>
      </c>
      <c r="M178" s="82">
        <f t="shared" si="2334"/>
        <v>0</v>
      </c>
      <c r="N178" s="82">
        <f t="shared" si="2334"/>
        <v>0</v>
      </c>
      <c r="O178" s="82">
        <f t="shared" si="2334"/>
        <v>0</v>
      </c>
      <c r="P178" s="82">
        <f t="shared" si="2334"/>
        <v>0</v>
      </c>
      <c r="Q178" s="82">
        <f t="shared" si="2334"/>
        <v>0</v>
      </c>
      <c r="R178" s="82">
        <f t="shared" si="2334"/>
        <v>2520000</v>
      </c>
      <c r="S178" s="82">
        <f t="shared" si="2334"/>
        <v>0</v>
      </c>
      <c r="T178" s="82">
        <f t="shared" si="2334"/>
        <v>0</v>
      </c>
      <c r="U178" s="82">
        <f t="shared" si="2334"/>
        <v>0</v>
      </c>
      <c r="V178" s="82">
        <f t="shared" si="2334"/>
        <v>0</v>
      </c>
      <c r="W178" s="82">
        <f t="shared" si="2334"/>
        <v>0</v>
      </c>
      <c r="X178" s="82">
        <f t="shared" si="2334"/>
        <v>0</v>
      </c>
      <c r="Y178" s="82">
        <f t="shared" si="2334"/>
        <v>0</v>
      </c>
      <c r="Z178" s="82">
        <f t="shared" si="2334"/>
        <v>0</v>
      </c>
      <c r="AA178" s="82">
        <f t="shared" si="2334"/>
        <v>0</v>
      </c>
      <c r="AB178" s="82">
        <f t="shared" si="2334"/>
        <v>0</v>
      </c>
      <c r="AC178" s="82">
        <f t="shared" si="2334"/>
        <v>0</v>
      </c>
      <c r="AD178" s="82">
        <f t="shared" si="2334"/>
        <v>2520000</v>
      </c>
      <c r="AE178" s="82">
        <f t="shared" si="2334"/>
        <v>0</v>
      </c>
      <c r="AF178" s="82">
        <f t="shared" si="2334"/>
        <v>0</v>
      </c>
      <c r="AG178" s="82">
        <f t="shared" si="2334"/>
        <v>0</v>
      </c>
      <c r="AH178" s="82">
        <f t="shared" si="2334"/>
        <v>0</v>
      </c>
      <c r="AI178" s="82">
        <f t="shared" si="2334"/>
        <v>0</v>
      </c>
      <c r="AJ178" s="82">
        <f t="shared" si="2334"/>
        <v>0</v>
      </c>
      <c r="AK178" s="82">
        <f t="shared" si="2334"/>
        <v>0</v>
      </c>
      <c r="AL178" s="82">
        <f t="shared" si="2334"/>
        <v>0</v>
      </c>
      <c r="AM178" s="82">
        <f t="shared" si="2334"/>
        <v>0</v>
      </c>
      <c r="AN178" s="82">
        <f t="shared" si="2334"/>
        <v>0</v>
      </c>
      <c r="AO178" s="82">
        <f t="shared" si="2334"/>
        <v>0</v>
      </c>
      <c r="AP178" s="82">
        <f t="shared" ref="AP178:BU178" si="2335">$D$169*(MONTH($D162)=AP$5)*(AND(AP$7&gt;=$D$162,AP$7&lt;$E$162))</f>
        <v>0</v>
      </c>
      <c r="AQ178" s="82">
        <f t="shared" si="2335"/>
        <v>0</v>
      </c>
      <c r="AR178" s="82">
        <f t="shared" si="2335"/>
        <v>0</v>
      </c>
      <c r="AS178" s="82">
        <f t="shared" si="2335"/>
        <v>0</v>
      </c>
      <c r="AT178" s="82">
        <f t="shared" si="2335"/>
        <v>0</v>
      </c>
      <c r="AU178" s="82">
        <f t="shared" si="2335"/>
        <v>0</v>
      </c>
      <c r="AV178" s="82">
        <f t="shared" si="2335"/>
        <v>0</v>
      </c>
      <c r="AW178" s="82">
        <f t="shared" si="2335"/>
        <v>0</v>
      </c>
      <c r="AX178" s="82">
        <f t="shared" si="2335"/>
        <v>0</v>
      </c>
      <c r="AY178" s="82">
        <f t="shared" si="2335"/>
        <v>0</v>
      </c>
      <c r="AZ178" s="82">
        <f t="shared" si="2335"/>
        <v>0</v>
      </c>
      <c r="BA178" s="82">
        <f t="shared" si="2335"/>
        <v>0</v>
      </c>
      <c r="BB178" s="82">
        <f t="shared" si="2335"/>
        <v>0</v>
      </c>
      <c r="BC178" s="82">
        <f t="shared" si="2335"/>
        <v>0</v>
      </c>
      <c r="BD178" s="82">
        <f t="shared" si="2335"/>
        <v>0</v>
      </c>
      <c r="BE178" s="82">
        <f t="shared" si="2335"/>
        <v>0</v>
      </c>
      <c r="BF178" s="82">
        <f t="shared" si="2335"/>
        <v>0</v>
      </c>
      <c r="BG178" s="82">
        <f t="shared" si="2335"/>
        <v>0</v>
      </c>
      <c r="BH178" s="82">
        <f t="shared" si="2335"/>
        <v>0</v>
      </c>
      <c r="BI178" s="82">
        <f t="shared" si="2335"/>
        <v>0</v>
      </c>
      <c r="BJ178" s="82">
        <f t="shared" si="2335"/>
        <v>0</v>
      </c>
      <c r="BK178" s="82">
        <f t="shared" si="2335"/>
        <v>0</v>
      </c>
      <c r="BL178" s="82">
        <f t="shared" si="2335"/>
        <v>0</v>
      </c>
      <c r="BM178" s="82">
        <f t="shared" si="2335"/>
        <v>0</v>
      </c>
      <c r="BN178" s="82">
        <f t="shared" si="2335"/>
        <v>0</v>
      </c>
      <c r="BO178" s="82">
        <f t="shared" si="2335"/>
        <v>0</v>
      </c>
      <c r="BP178" s="82">
        <f t="shared" si="2335"/>
        <v>0</v>
      </c>
      <c r="BQ178" s="82">
        <f t="shared" si="2335"/>
        <v>0</v>
      </c>
      <c r="BR178" s="82">
        <f t="shared" si="2335"/>
        <v>0</v>
      </c>
      <c r="BS178" s="82">
        <f t="shared" si="2335"/>
        <v>0</v>
      </c>
      <c r="BT178" s="82">
        <f t="shared" si="2335"/>
        <v>0</v>
      </c>
      <c r="BU178" s="82">
        <f t="shared" si="2335"/>
        <v>0</v>
      </c>
      <c r="BV178" s="82">
        <f t="shared" ref="BV178:DA178" si="2336">$D$169*(MONTH($D162)=BV$5)*(AND(BV$7&gt;=$D$162,BV$7&lt;$E$162))</f>
        <v>0</v>
      </c>
      <c r="BW178" s="82">
        <f t="shared" si="2336"/>
        <v>0</v>
      </c>
      <c r="BX178" s="82">
        <f t="shared" si="2336"/>
        <v>0</v>
      </c>
      <c r="BY178" s="82">
        <f t="shared" si="2336"/>
        <v>0</v>
      </c>
      <c r="BZ178" s="82">
        <f t="shared" si="2336"/>
        <v>0</v>
      </c>
      <c r="CA178" s="82">
        <f t="shared" si="2336"/>
        <v>0</v>
      </c>
      <c r="CB178" s="82">
        <f t="shared" si="2336"/>
        <v>0</v>
      </c>
      <c r="CC178" s="82">
        <f t="shared" si="2336"/>
        <v>0</v>
      </c>
      <c r="CD178" s="82">
        <f t="shared" si="2336"/>
        <v>0</v>
      </c>
      <c r="CE178" s="82">
        <f t="shared" si="2336"/>
        <v>0</v>
      </c>
      <c r="CF178" s="82">
        <f t="shared" si="2336"/>
        <v>0</v>
      </c>
      <c r="CG178" s="82">
        <f t="shared" si="2336"/>
        <v>0</v>
      </c>
      <c r="CH178" s="82">
        <f t="shared" si="2336"/>
        <v>0</v>
      </c>
      <c r="CI178" s="82">
        <f t="shared" si="2336"/>
        <v>0</v>
      </c>
      <c r="CJ178" s="82">
        <f t="shared" si="2336"/>
        <v>0</v>
      </c>
      <c r="CK178" s="82">
        <f t="shared" si="2336"/>
        <v>0</v>
      </c>
      <c r="CL178" s="82">
        <f t="shared" si="2336"/>
        <v>0</v>
      </c>
      <c r="CM178" s="82">
        <f t="shared" si="2336"/>
        <v>0</v>
      </c>
      <c r="CN178" s="82">
        <f t="shared" si="2336"/>
        <v>0</v>
      </c>
      <c r="CO178" s="82">
        <f t="shared" si="2336"/>
        <v>0</v>
      </c>
      <c r="CP178" s="82">
        <f t="shared" si="2336"/>
        <v>0</v>
      </c>
      <c r="CQ178" s="82">
        <f t="shared" si="2336"/>
        <v>0</v>
      </c>
      <c r="CR178" s="82">
        <f t="shared" si="2336"/>
        <v>0</v>
      </c>
      <c r="CS178" s="82">
        <f t="shared" si="2336"/>
        <v>0</v>
      </c>
      <c r="CT178" s="82">
        <f t="shared" si="2336"/>
        <v>0</v>
      </c>
      <c r="CU178" s="82">
        <f t="shared" si="2336"/>
        <v>0</v>
      </c>
      <c r="CV178" s="82">
        <f t="shared" si="2336"/>
        <v>0</v>
      </c>
      <c r="CW178" s="82">
        <f t="shared" si="2336"/>
        <v>0</v>
      </c>
      <c r="CX178" s="82">
        <f t="shared" si="2336"/>
        <v>0</v>
      </c>
      <c r="CY178" s="82">
        <f t="shared" si="2336"/>
        <v>0</v>
      </c>
      <c r="CZ178" s="82">
        <f t="shared" si="2336"/>
        <v>0</v>
      </c>
      <c r="DA178" s="82">
        <f t="shared" si="2336"/>
        <v>0</v>
      </c>
      <c r="DB178" s="82">
        <f t="shared" ref="DB178:EB178" si="2337">$D$169*(MONTH($D162)=DB$5)*(AND(DB$7&gt;=$D$162,DB$7&lt;$E$162))</f>
        <v>0</v>
      </c>
      <c r="DC178" s="82">
        <f t="shared" si="2337"/>
        <v>0</v>
      </c>
      <c r="DD178" s="82">
        <f t="shared" si="2337"/>
        <v>0</v>
      </c>
      <c r="DE178" s="82">
        <f t="shared" si="2337"/>
        <v>0</v>
      </c>
      <c r="DF178" s="82">
        <f t="shared" si="2337"/>
        <v>0</v>
      </c>
      <c r="DG178" s="82">
        <f t="shared" si="2337"/>
        <v>0</v>
      </c>
      <c r="DH178" s="82">
        <f t="shared" si="2337"/>
        <v>0</v>
      </c>
      <c r="DI178" s="82">
        <f t="shared" si="2337"/>
        <v>0</v>
      </c>
      <c r="DJ178" s="82">
        <f t="shared" si="2337"/>
        <v>0</v>
      </c>
      <c r="DK178" s="82">
        <f t="shared" si="2337"/>
        <v>0</v>
      </c>
      <c r="DL178" s="82">
        <f t="shared" si="2337"/>
        <v>0</v>
      </c>
      <c r="DM178" s="82">
        <f t="shared" si="2337"/>
        <v>0</v>
      </c>
      <c r="DN178" s="82">
        <f t="shared" si="2337"/>
        <v>0</v>
      </c>
      <c r="DO178" s="82">
        <f t="shared" si="2337"/>
        <v>0</v>
      </c>
      <c r="DP178" s="82">
        <f t="shared" si="2337"/>
        <v>0</v>
      </c>
      <c r="DQ178" s="82">
        <f t="shared" si="2337"/>
        <v>0</v>
      </c>
      <c r="DR178" s="82">
        <f t="shared" si="2337"/>
        <v>0</v>
      </c>
      <c r="DS178" s="82">
        <f t="shared" si="2337"/>
        <v>0</v>
      </c>
      <c r="DT178" s="82">
        <f t="shared" si="2337"/>
        <v>0</v>
      </c>
      <c r="DU178" s="82">
        <f t="shared" si="2337"/>
        <v>0</v>
      </c>
      <c r="DV178" s="82">
        <f t="shared" si="2337"/>
        <v>0</v>
      </c>
      <c r="DW178" s="82">
        <f t="shared" si="2337"/>
        <v>0</v>
      </c>
      <c r="DX178" s="82">
        <f t="shared" si="2337"/>
        <v>0</v>
      </c>
      <c r="DY178" s="82">
        <f t="shared" si="2337"/>
        <v>0</v>
      </c>
      <c r="DZ178" s="82">
        <f t="shared" si="2337"/>
        <v>0</v>
      </c>
      <c r="EA178" s="82">
        <f t="shared" si="2337"/>
        <v>0</v>
      </c>
      <c r="EB178" s="82">
        <f t="shared" si="2337"/>
        <v>0</v>
      </c>
    </row>
    <row r="179" spans="2:132" outlineLevel="1" x14ac:dyDescent="0.25">
      <c r="C179" s="318" t="s">
        <v>512</v>
      </c>
      <c r="D179" s="79">
        <f>Assumptions!L85</f>
        <v>44927</v>
      </c>
      <c r="E179" s="16">
        <f>Assumptions!L86</f>
        <v>12</v>
      </c>
      <c r="F179" s="61">
        <f t="shared" ref="F179" si="2338">EDATE(D179,E179)</f>
        <v>45292</v>
      </c>
      <c r="G179" s="52" t="s">
        <v>215</v>
      </c>
      <c r="H179" s="50">
        <f t="shared" si="2333"/>
        <v>1</v>
      </c>
      <c r="J179" s="130">
        <f t="shared" ref="J179:BU179" si="2339">IFERROR(IF(AND(J$6&gt;=$D179,J$7&lt;=$F179),1,0)*1/(YEARFRAC($D179,$F179)*MiY),0)+IF(AND($D179=$F179,J$6&lt;=$D179,J$7&gt;=$F179),1)</f>
        <v>8.3333333333333329E-2</v>
      </c>
      <c r="K179" s="130">
        <f t="shared" si="2339"/>
        <v>8.3333333333333329E-2</v>
      </c>
      <c r="L179" s="130">
        <f t="shared" si="2339"/>
        <v>8.3333333333333329E-2</v>
      </c>
      <c r="M179" s="130">
        <f t="shared" si="2339"/>
        <v>8.3333333333333329E-2</v>
      </c>
      <c r="N179" s="130">
        <f t="shared" si="2339"/>
        <v>8.3333333333333329E-2</v>
      </c>
      <c r="O179" s="130">
        <f t="shared" si="2339"/>
        <v>8.3333333333333329E-2</v>
      </c>
      <c r="P179" s="130">
        <f t="shared" si="2339"/>
        <v>8.3333333333333329E-2</v>
      </c>
      <c r="Q179" s="130">
        <f t="shared" si="2339"/>
        <v>8.3333333333333329E-2</v>
      </c>
      <c r="R179" s="130">
        <f t="shared" si="2339"/>
        <v>8.3333333333333329E-2</v>
      </c>
      <c r="S179" s="130">
        <f t="shared" si="2339"/>
        <v>8.3333333333333329E-2</v>
      </c>
      <c r="T179" s="130">
        <f t="shared" si="2339"/>
        <v>8.3333333333333329E-2</v>
      </c>
      <c r="U179" s="130">
        <f t="shared" si="2339"/>
        <v>8.3333333333333329E-2</v>
      </c>
      <c r="V179" s="130">
        <f t="shared" si="2339"/>
        <v>0</v>
      </c>
      <c r="W179" s="130">
        <f t="shared" si="2339"/>
        <v>0</v>
      </c>
      <c r="X179" s="130">
        <f t="shared" si="2339"/>
        <v>0</v>
      </c>
      <c r="Y179" s="130">
        <f t="shared" si="2339"/>
        <v>0</v>
      </c>
      <c r="Z179" s="130">
        <f t="shared" si="2339"/>
        <v>0</v>
      </c>
      <c r="AA179" s="130">
        <f t="shared" si="2339"/>
        <v>0</v>
      </c>
      <c r="AB179" s="130">
        <f t="shared" si="2339"/>
        <v>0</v>
      </c>
      <c r="AC179" s="130">
        <f t="shared" si="2339"/>
        <v>0</v>
      </c>
      <c r="AD179" s="130">
        <f t="shared" si="2339"/>
        <v>0</v>
      </c>
      <c r="AE179" s="130">
        <f t="shared" si="2339"/>
        <v>0</v>
      </c>
      <c r="AF179" s="130">
        <f t="shared" si="2339"/>
        <v>0</v>
      </c>
      <c r="AG179" s="130">
        <f t="shared" si="2339"/>
        <v>0</v>
      </c>
      <c r="AH179" s="130">
        <f t="shared" si="2339"/>
        <v>0</v>
      </c>
      <c r="AI179" s="130">
        <f t="shared" si="2339"/>
        <v>0</v>
      </c>
      <c r="AJ179" s="130">
        <f t="shared" si="2339"/>
        <v>0</v>
      </c>
      <c r="AK179" s="130">
        <f t="shared" si="2339"/>
        <v>0</v>
      </c>
      <c r="AL179" s="130">
        <f t="shared" si="2339"/>
        <v>0</v>
      </c>
      <c r="AM179" s="130">
        <f t="shared" si="2339"/>
        <v>0</v>
      </c>
      <c r="AN179" s="130">
        <f t="shared" si="2339"/>
        <v>0</v>
      </c>
      <c r="AO179" s="130">
        <f t="shared" si="2339"/>
        <v>0</v>
      </c>
      <c r="AP179" s="130">
        <f t="shared" si="2339"/>
        <v>0</v>
      </c>
      <c r="AQ179" s="130">
        <f t="shared" si="2339"/>
        <v>0</v>
      </c>
      <c r="AR179" s="130">
        <f t="shared" si="2339"/>
        <v>0</v>
      </c>
      <c r="AS179" s="130">
        <f t="shared" si="2339"/>
        <v>0</v>
      </c>
      <c r="AT179" s="130">
        <f t="shared" si="2339"/>
        <v>0</v>
      </c>
      <c r="AU179" s="130">
        <f t="shared" si="2339"/>
        <v>0</v>
      </c>
      <c r="AV179" s="130">
        <f t="shared" si="2339"/>
        <v>0</v>
      </c>
      <c r="AW179" s="130">
        <f t="shared" si="2339"/>
        <v>0</v>
      </c>
      <c r="AX179" s="130">
        <f t="shared" si="2339"/>
        <v>0</v>
      </c>
      <c r="AY179" s="130">
        <f t="shared" si="2339"/>
        <v>0</v>
      </c>
      <c r="AZ179" s="130">
        <f t="shared" si="2339"/>
        <v>0</v>
      </c>
      <c r="BA179" s="130">
        <f t="shared" si="2339"/>
        <v>0</v>
      </c>
      <c r="BB179" s="130">
        <f t="shared" si="2339"/>
        <v>0</v>
      </c>
      <c r="BC179" s="130">
        <f t="shared" si="2339"/>
        <v>0</v>
      </c>
      <c r="BD179" s="130">
        <f t="shared" si="2339"/>
        <v>0</v>
      </c>
      <c r="BE179" s="130">
        <f t="shared" si="2339"/>
        <v>0</v>
      </c>
      <c r="BF179" s="130">
        <f t="shared" si="2339"/>
        <v>0</v>
      </c>
      <c r="BG179" s="130">
        <f t="shared" si="2339"/>
        <v>0</v>
      </c>
      <c r="BH179" s="130">
        <f t="shared" si="2339"/>
        <v>0</v>
      </c>
      <c r="BI179" s="130">
        <f t="shared" si="2339"/>
        <v>0</v>
      </c>
      <c r="BJ179" s="130">
        <f t="shared" si="2339"/>
        <v>0</v>
      </c>
      <c r="BK179" s="130">
        <f t="shared" si="2339"/>
        <v>0</v>
      </c>
      <c r="BL179" s="130">
        <f t="shared" si="2339"/>
        <v>0</v>
      </c>
      <c r="BM179" s="130">
        <f t="shared" si="2339"/>
        <v>0</v>
      </c>
      <c r="BN179" s="130">
        <f t="shared" si="2339"/>
        <v>0</v>
      </c>
      <c r="BO179" s="130">
        <f t="shared" si="2339"/>
        <v>0</v>
      </c>
      <c r="BP179" s="130">
        <f t="shared" si="2339"/>
        <v>0</v>
      </c>
      <c r="BQ179" s="130">
        <f t="shared" si="2339"/>
        <v>0</v>
      </c>
      <c r="BR179" s="130">
        <f t="shared" si="2339"/>
        <v>0</v>
      </c>
      <c r="BS179" s="130">
        <f t="shared" si="2339"/>
        <v>0</v>
      </c>
      <c r="BT179" s="130">
        <f t="shared" si="2339"/>
        <v>0</v>
      </c>
      <c r="BU179" s="130">
        <f t="shared" si="2339"/>
        <v>0</v>
      </c>
      <c r="BV179" s="130">
        <f t="shared" ref="BV179:EB179" si="2340">IFERROR(IF(AND(BV$6&gt;=$D179,BV$7&lt;=$F179),1,0)*1/(YEARFRAC($D179,$F179)*MiY),0)+IF(AND($D179=$F179,BV$6&lt;=$D179,BV$7&gt;=$F179),1)</f>
        <v>0</v>
      </c>
      <c r="BW179" s="130">
        <f t="shared" si="2340"/>
        <v>0</v>
      </c>
      <c r="BX179" s="130">
        <f t="shared" si="2340"/>
        <v>0</v>
      </c>
      <c r="BY179" s="130">
        <f t="shared" si="2340"/>
        <v>0</v>
      </c>
      <c r="BZ179" s="130">
        <f t="shared" si="2340"/>
        <v>0</v>
      </c>
      <c r="CA179" s="130">
        <f t="shared" si="2340"/>
        <v>0</v>
      </c>
      <c r="CB179" s="130">
        <f t="shared" si="2340"/>
        <v>0</v>
      </c>
      <c r="CC179" s="130">
        <f t="shared" si="2340"/>
        <v>0</v>
      </c>
      <c r="CD179" s="130">
        <f t="shared" si="2340"/>
        <v>0</v>
      </c>
      <c r="CE179" s="130">
        <f t="shared" si="2340"/>
        <v>0</v>
      </c>
      <c r="CF179" s="130">
        <f t="shared" si="2340"/>
        <v>0</v>
      </c>
      <c r="CG179" s="130">
        <f t="shared" si="2340"/>
        <v>0</v>
      </c>
      <c r="CH179" s="130">
        <f t="shared" si="2340"/>
        <v>0</v>
      </c>
      <c r="CI179" s="130">
        <f t="shared" si="2340"/>
        <v>0</v>
      </c>
      <c r="CJ179" s="130">
        <f t="shared" si="2340"/>
        <v>0</v>
      </c>
      <c r="CK179" s="130">
        <f t="shared" si="2340"/>
        <v>0</v>
      </c>
      <c r="CL179" s="130">
        <f t="shared" si="2340"/>
        <v>0</v>
      </c>
      <c r="CM179" s="130">
        <f t="shared" si="2340"/>
        <v>0</v>
      </c>
      <c r="CN179" s="130">
        <f t="shared" si="2340"/>
        <v>0</v>
      </c>
      <c r="CO179" s="130">
        <f t="shared" si="2340"/>
        <v>0</v>
      </c>
      <c r="CP179" s="130">
        <f t="shared" si="2340"/>
        <v>0</v>
      </c>
      <c r="CQ179" s="130">
        <f t="shared" si="2340"/>
        <v>0</v>
      </c>
      <c r="CR179" s="130">
        <f t="shared" si="2340"/>
        <v>0</v>
      </c>
      <c r="CS179" s="130">
        <f t="shared" si="2340"/>
        <v>0</v>
      </c>
      <c r="CT179" s="130">
        <f t="shared" si="2340"/>
        <v>0</v>
      </c>
      <c r="CU179" s="130">
        <f t="shared" si="2340"/>
        <v>0</v>
      </c>
      <c r="CV179" s="130">
        <f t="shared" si="2340"/>
        <v>0</v>
      </c>
      <c r="CW179" s="130">
        <f t="shared" si="2340"/>
        <v>0</v>
      </c>
      <c r="CX179" s="130">
        <f t="shared" si="2340"/>
        <v>0</v>
      </c>
      <c r="CY179" s="130">
        <f t="shared" si="2340"/>
        <v>0</v>
      </c>
      <c r="CZ179" s="130">
        <f t="shared" si="2340"/>
        <v>0</v>
      </c>
      <c r="DA179" s="130">
        <f t="shared" si="2340"/>
        <v>0</v>
      </c>
      <c r="DB179" s="130">
        <f t="shared" si="2340"/>
        <v>0</v>
      </c>
      <c r="DC179" s="130">
        <f t="shared" si="2340"/>
        <v>0</v>
      </c>
      <c r="DD179" s="130">
        <f t="shared" si="2340"/>
        <v>0</v>
      </c>
      <c r="DE179" s="130">
        <f t="shared" si="2340"/>
        <v>0</v>
      </c>
      <c r="DF179" s="130">
        <f t="shared" si="2340"/>
        <v>0</v>
      </c>
      <c r="DG179" s="130">
        <f t="shared" si="2340"/>
        <v>0</v>
      </c>
      <c r="DH179" s="130">
        <f t="shared" si="2340"/>
        <v>0</v>
      </c>
      <c r="DI179" s="130">
        <f t="shared" si="2340"/>
        <v>0</v>
      </c>
      <c r="DJ179" s="130">
        <f t="shared" si="2340"/>
        <v>0</v>
      </c>
      <c r="DK179" s="130">
        <f t="shared" si="2340"/>
        <v>0</v>
      </c>
      <c r="DL179" s="130">
        <f t="shared" si="2340"/>
        <v>0</v>
      </c>
      <c r="DM179" s="130">
        <f t="shared" si="2340"/>
        <v>0</v>
      </c>
      <c r="DN179" s="130">
        <f t="shared" si="2340"/>
        <v>0</v>
      </c>
      <c r="DO179" s="130">
        <f t="shared" si="2340"/>
        <v>0</v>
      </c>
      <c r="DP179" s="130">
        <f t="shared" si="2340"/>
        <v>0</v>
      </c>
      <c r="DQ179" s="130">
        <f t="shared" si="2340"/>
        <v>0</v>
      </c>
      <c r="DR179" s="130">
        <f t="shared" si="2340"/>
        <v>0</v>
      </c>
      <c r="DS179" s="130">
        <f t="shared" si="2340"/>
        <v>0</v>
      </c>
      <c r="DT179" s="130">
        <f t="shared" si="2340"/>
        <v>0</v>
      </c>
      <c r="DU179" s="130">
        <f t="shared" si="2340"/>
        <v>0</v>
      </c>
      <c r="DV179" s="130">
        <f t="shared" si="2340"/>
        <v>0</v>
      </c>
      <c r="DW179" s="130">
        <f t="shared" si="2340"/>
        <v>0</v>
      </c>
      <c r="DX179" s="130">
        <f t="shared" si="2340"/>
        <v>0</v>
      </c>
      <c r="DY179" s="130">
        <f t="shared" si="2340"/>
        <v>0</v>
      </c>
      <c r="DZ179" s="130">
        <f t="shared" si="2340"/>
        <v>0</v>
      </c>
      <c r="EA179" s="130">
        <f t="shared" si="2340"/>
        <v>0</v>
      </c>
      <c r="EB179" s="130">
        <f t="shared" si="2340"/>
        <v>0</v>
      </c>
    </row>
    <row r="180" spans="2:132" outlineLevel="1" x14ac:dyDescent="0.25">
      <c r="C180" s="318" t="s">
        <v>508</v>
      </c>
      <c r="D180" s="31">
        <f>Costs!$L$39</f>
        <v>1.9</v>
      </c>
      <c r="E180" s="31">
        <f>Costs!$L$40</f>
        <v>0.4</v>
      </c>
      <c r="G180" s="52" t="s">
        <v>220</v>
      </c>
      <c r="H180" s="29"/>
      <c r="J180" s="312">
        <f t="shared" ref="J180:BU180" si="2341">$D180-$E180</f>
        <v>1.5</v>
      </c>
      <c r="K180" s="312">
        <f t="shared" si="2341"/>
        <v>1.5</v>
      </c>
      <c r="L180" s="312">
        <f t="shared" si="2341"/>
        <v>1.5</v>
      </c>
      <c r="M180" s="312">
        <f t="shared" si="2341"/>
        <v>1.5</v>
      </c>
      <c r="N180" s="312">
        <f t="shared" si="2341"/>
        <v>1.5</v>
      </c>
      <c r="O180" s="312">
        <f t="shared" si="2341"/>
        <v>1.5</v>
      </c>
      <c r="P180" s="312">
        <f t="shared" si="2341"/>
        <v>1.5</v>
      </c>
      <c r="Q180" s="312">
        <f t="shared" si="2341"/>
        <v>1.5</v>
      </c>
      <c r="R180" s="312">
        <f t="shared" si="2341"/>
        <v>1.5</v>
      </c>
      <c r="S180" s="312">
        <f t="shared" si="2341"/>
        <v>1.5</v>
      </c>
      <c r="T180" s="312">
        <f t="shared" si="2341"/>
        <v>1.5</v>
      </c>
      <c r="U180" s="312">
        <f t="shared" si="2341"/>
        <v>1.5</v>
      </c>
      <c r="V180" s="312">
        <f t="shared" si="2341"/>
        <v>1.5</v>
      </c>
      <c r="W180" s="312">
        <f t="shared" si="2341"/>
        <v>1.5</v>
      </c>
      <c r="X180" s="312">
        <f t="shared" si="2341"/>
        <v>1.5</v>
      </c>
      <c r="Y180" s="312">
        <f t="shared" si="2341"/>
        <v>1.5</v>
      </c>
      <c r="Z180" s="312">
        <f t="shared" si="2341"/>
        <v>1.5</v>
      </c>
      <c r="AA180" s="312">
        <f t="shared" si="2341"/>
        <v>1.5</v>
      </c>
      <c r="AB180" s="312">
        <f t="shared" si="2341"/>
        <v>1.5</v>
      </c>
      <c r="AC180" s="312">
        <f t="shared" si="2341"/>
        <v>1.5</v>
      </c>
      <c r="AD180" s="312">
        <f t="shared" si="2341"/>
        <v>1.5</v>
      </c>
      <c r="AE180" s="312">
        <f t="shared" si="2341"/>
        <v>1.5</v>
      </c>
      <c r="AF180" s="312">
        <f t="shared" si="2341"/>
        <v>1.5</v>
      </c>
      <c r="AG180" s="312">
        <f t="shared" si="2341"/>
        <v>1.5</v>
      </c>
      <c r="AH180" s="312">
        <f t="shared" si="2341"/>
        <v>1.5</v>
      </c>
      <c r="AI180" s="312">
        <f t="shared" si="2341"/>
        <v>1.5</v>
      </c>
      <c r="AJ180" s="312">
        <f t="shared" si="2341"/>
        <v>1.5</v>
      </c>
      <c r="AK180" s="312">
        <f t="shared" si="2341"/>
        <v>1.5</v>
      </c>
      <c r="AL180" s="312">
        <f t="shared" si="2341"/>
        <v>1.5</v>
      </c>
      <c r="AM180" s="312">
        <f t="shared" si="2341"/>
        <v>1.5</v>
      </c>
      <c r="AN180" s="312">
        <f t="shared" si="2341"/>
        <v>1.5</v>
      </c>
      <c r="AO180" s="312">
        <f t="shared" si="2341"/>
        <v>1.5</v>
      </c>
      <c r="AP180" s="312">
        <f t="shared" si="2341"/>
        <v>1.5</v>
      </c>
      <c r="AQ180" s="312">
        <f t="shared" si="2341"/>
        <v>1.5</v>
      </c>
      <c r="AR180" s="312">
        <f t="shared" si="2341"/>
        <v>1.5</v>
      </c>
      <c r="AS180" s="312">
        <f t="shared" si="2341"/>
        <v>1.5</v>
      </c>
      <c r="AT180" s="312">
        <f t="shared" si="2341"/>
        <v>1.5</v>
      </c>
      <c r="AU180" s="312">
        <f t="shared" si="2341"/>
        <v>1.5</v>
      </c>
      <c r="AV180" s="312">
        <f t="shared" si="2341"/>
        <v>1.5</v>
      </c>
      <c r="AW180" s="312">
        <f t="shared" si="2341"/>
        <v>1.5</v>
      </c>
      <c r="AX180" s="312">
        <f t="shared" si="2341"/>
        <v>1.5</v>
      </c>
      <c r="AY180" s="312">
        <f t="shared" si="2341"/>
        <v>1.5</v>
      </c>
      <c r="AZ180" s="312">
        <f t="shared" si="2341"/>
        <v>1.5</v>
      </c>
      <c r="BA180" s="312">
        <f t="shared" si="2341"/>
        <v>1.5</v>
      </c>
      <c r="BB180" s="312">
        <f t="shared" si="2341"/>
        <v>1.5</v>
      </c>
      <c r="BC180" s="312">
        <f t="shared" si="2341"/>
        <v>1.5</v>
      </c>
      <c r="BD180" s="312">
        <f t="shared" si="2341"/>
        <v>1.5</v>
      </c>
      <c r="BE180" s="312">
        <f t="shared" si="2341"/>
        <v>1.5</v>
      </c>
      <c r="BF180" s="312">
        <f t="shared" si="2341"/>
        <v>1.5</v>
      </c>
      <c r="BG180" s="312">
        <f t="shared" si="2341"/>
        <v>1.5</v>
      </c>
      <c r="BH180" s="312">
        <f t="shared" si="2341"/>
        <v>1.5</v>
      </c>
      <c r="BI180" s="312">
        <f t="shared" si="2341"/>
        <v>1.5</v>
      </c>
      <c r="BJ180" s="312">
        <f t="shared" si="2341"/>
        <v>1.5</v>
      </c>
      <c r="BK180" s="312">
        <f t="shared" si="2341"/>
        <v>1.5</v>
      </c>
      <c r="BL180" s="312">
        <f t="shared" si="2341"/>
        <v>1.5</v>
      </c>
      <c r="BM180" s="312">
        <f t="shared" si="2341"/>
        <v>1.5</v>
      </c>
      <c r="BN180" s="312">
        <f t="shared" si="2341"/>
        <v>1.5</v>
      </c>
      <c r="BO180" s="312">
        <f t="shared" si="2341"/>
        <v>1.5</v>
      </c>
      <c r="BP180" s="312">
        <f t="shared" si="2341"/>
        <v>1.5</v>
      </c>
      <c r="BQ180" s="312">
        <f t="shared" si="2341"/>
        <v>1.5</v>
      </c>
      <c r="BR180" s="312">
        <f t="shared" si="2341"/>
        <v>1.5</v>
      </c>
      <c r="BS180" s="312">
        <f t="shared" si="2341"/>
        <v>1.5</v>
      </c>
      <c r="BT180" s="312">
        <f t="shared" si="2341"/>
        <v>1.5</v>
      </c>
      <c r="BU180" s="312">
        <f t="shared" si="2341"/>
        <v>1.5</v>
      </c>
      <c r="BV180" s="312">
        <f t="shared" ref="BV180:EB180" si="2342">$D180-$E180</f>
        <v>1.5</v>
      </c>
      <c r="BW180" s="312">
        <f t="shared" si="2342"/>
        <v>1.5</v>
      </c>
      <c r="BX180" s="312">
        <f t="shared" si="2342"/>
        <v>1.5</v>
      </c>
      <c r="BY180" s="312">
        <f t="shared" si="2342"/>
        <v>1.5</v>
      </c>
      <c r="BZ180" s="312">
        <f t="shared" si="2342"/>
        <v>1.5</v>
      </c>
      <c r="CA180" s="312">
        <f t="shared" si="2342"/>
        <v>1.5</v>
      </c>
      <c r="CB180" s="312">
        <f t="shared" si="2342"/>
        <v>1.5</v>
      </c>
      <c r="CC180" s="312">
        <f t="shared" si="2342"/>
        <v>1.5</v>
      </c>
      <c r="CD180" s="312">
        <f t="shared" si="2342"/>
        <v>1.5</v>
      </c>
      <c r="CE180" s="312">
        <f t="shared" si="2342"/>
        <v>1.5</v>
      </c>
      <c r="CF180" s="312">
        <f t="shared" si="2342"/>
        <v>1.5</v>
      </c>
      <c r="CG180" s="312">
        <f t="shared" si="2342"/>
        <v>1.5</v>
      </c>
      <c r="CH180" s="312">
        <f t="shared" si="2342"/>
        <v>1.5</v>
      </c>
      <c r="CI180" s="312">
        <f t="shared" si="2342"/>
        <v>1.5</v>
      </c>
      <c r="CJ180" s="312">
        <f t="shared" si="2342"/>
        <v>1.5</v>
      </c>
      <c r="CK180" s="312">
        <f t="shared" si="2342"/>
        <v>1.5</v>
      </c>
      <c r="CL180" s="312">
        <f t="shared" si="2342"/>
        <v>1.5</v>
      </c>
      <c r="CM180" s="312">
        <f t="shared" si="2342"/>
        <v>1.5</v>
      </c>
      <c r="CN180" s="312">
        <f t="shared" si="2342"/>
        <v>1.5</v>
      </c>
      <c r="CO180" s="312">
        <f t="shared" si="2342"/>
        <v>1.5</v>
      </c>
      <c r="CP180" s="312">
        <f t="shared" si="2342"/>
        <v>1.5</v>
      </c>
      <c r="CQ180" s="312">
        <f t="shared" si="2342"/>
        <v>1.5</v>
      </c>
      <c r="CR180" s="312">
        <f t="shared" si="2342"/>
        <v>1.5</v>
      </c>
      <c r="CS180" s="312">
        <f t="shared" si="2342"/>
        <v>1.5</v>
      </c>
      <c r="CT180" s="312">
        <f t="shared" si="2342"/>
        <v>1.5</v>
      </c>
      <c r="CU180" s="312">
        <f t="shared" si="2342"/>
        <v>1.5</v>
      </c>
      <c r="CV180" s="312">
        <f t="shared" si="2342"/>
        <v>1.5</v>
      </c>
      <c r="CW180" s="312">
        <f t="shared" si="2342"/>
        <v>1.5</v>
      </c>
      <c r="CX180" s="312">
        <f t="shared" si="2342"/>
        <v>1.5</v>
      </c>
      <c r="CY180" s="312">
        <f t="shared" si="2342"/>
        <v>1.5</v>
      </c>
      <c r="CZ180" s="312">
        <f t="shared" si="2342"/>
        <v>1.5</v>
      </c>
      <c r="DA180" s="312">
        <f t="shared" si="2342"/>
        <v>1.5</v>
      </c>
      <c r="DB180" s="312">
        <f t="shared" si="2342"/>
        <v>1.5</v>
      </c>
      <c r="DC180" s="312">
        <f t="shared" si="2342"/>
        <v>1.5</v>
      </c>
      <c r="DD180" s="312">
        <f t="shared" si="2342"/>
        <v>1.5</v>
      </c>
      <c r="DE180" s="312">
        <f t="shared" si="2342"/>
        <v>1.5</v>
      </c>
      <c r="DF180" s="312">
        <f t="shared" si="2342"/>
        <v>1.5</v>
      </c>
      <c r="DG180" s="312">
        <f t="shared" si="2342"/>
        <v>1.5</v>
      </c>
      <c r="DH180" s="312">
        <f t="shared" si="2342"/>
        <v>1.5</v>
      </c>
      <c r="DI180" s="312">
        <f t="shared" si="2342"/>
        <v>1.5</v>
      </c>
      <c r="DJ180" s="312">
        <f t="shared" si="2342"/>
        <v>1.5</v>
      </c>
      <c r="DK180" s="312">
        <f t="shared" si="2342"/>
        <v>1.5</v>
      </c>
      <c r="DL180" s="312">
        <f t="shared" si="2342"/>
        <v>1.5</v>
      </c>
      <c r="DM180" s="312">
        <f t="shared" si="2342"/>
        <v>1.5</v>
      </c>
      <c r="DN180" s="312">
        <f t="shared" si="2342"/>
        <v>1.5</v>
      </c>
      <c r="DO180" s="312">
        <f t="shared" si="2342"/>
        <v>1.5</v>
      </c>
      <c r="DP180" s="312">
        <f t="shared" si="2342"/>
        <v>1.5</v>
      </c>
      <c r="DQ180" s="312">
        <f t="shared" si="2342"/>
        <v>1.5</v>
      </c>
      <c r="DR180" s="312">
        <f t="shared" si="2342"/>
        <v>1.5</v>
      </c>
      <c r="DS180" s="312">
        <f t="shared" si="2342"/>
        <v>1.5</v>
      </c>
      <c r="DT180" s="312">
        <f t="shared" si="2342"/>
        <v>1.5</v>
      </c>
      <c r="DU180" s="312">
        <f t="shared" si="2342"/>
        <v>1.5</v>
      </c>
      <c r="DV180" s="312">
        <f t="shared" si="2342"/>
        <v>1.5</v>
      </c>
      <c r="DW180" s="312">
        <f t="shared" si="2342"/>
        <v>1.5</v>
      </c>
      <c r="DX180" s="312">
        <f t="shared" si="2342"/>
        <v>1.5</v>
      </c>
      <c r="DY180" s="312">
        <f t="shared" si="2342"/>
        <v>1.5</v>
      </c>
      <c r="DZ180" s="312">
        <f t="shared" si="2342"/>
        <v>1.5</v>
      </c>
      <c r="EA180" s="312">
        <f t="shared" si="2342"/>
        <v>1.5</v>
      </c>
      <c r="EB180" s="312">
        <f t="shared" si="2342"/>
        <v>1.5</v>
      </c>
    </row>
    <row r="181" spans="2:132" outlineLevel="1" x14ac:dyDescent="0.25">
      <c r="C181" s="327" t="s">
        <v>513</v>
      </c>
      <c r="D181" s="38"/>
      <c r="E181" s="38"/>
      <c r="F181" s="38"/>
      <c r="G181" s="55" t="s">
        <v>220</v>
      </c>
      <c r="H181" s="316">
        <f t="shared" ref="H181" si="2343">SUM(J181:EB181)</f>
        <v>6615000</v>
      </c>
      <c r="I181" s="38"/>
      <c r="J181" s="314">
        <f>J178*SUM($J$179:J$179)*J180</f>
        <v>0</v>
      </c>
      <c r="K181" s="314">
        <f>K178*SUM($J$179:K$179)*K180</f>
        <v>0</v>
      </c>
      <c r="L181" s="314">
        <f>L178*SUM($J$179:L$179)*L180</f>
        <v>0</v>
      </c>
      <c r="M181" s="314">
        <f>M178*SUM($J$179:M$179)*M180</f>
        <v>0</v>
      </c>
      <c r="N181" s="314">
        <f>N178*SUM($J$179:N$179)*N180</f>
        <v>0</v>
      </c>
      <c r="O181" s="314">
        <f>O178*SUM($J$179:O$179)*O180</f>
        <v>0</v>
      </c>
      <c r="P181" s="314">
        <f>P178*SUM($J$179:P$179)*P180</f>
        <v>0</v>
      </c>
      <c r="Q181" s="314">
        <f>Q178*SUM($J$179:Q$179)*Q180</f>
        <v>0</v>
      </c>
      <c r="R181" s="314">
        <f>R178*SUM($J$179:R$179)*R180</f>
        <v>2835000</v>
      </c>
      <c r="S181" s="314">
        <f>S178*SUM($J$179:S$179)*S180</f>
        <v>0</v>
      </c>
      <c r="T181" s="314">
        <f>T178*SUM($J$179:T$179)*T180</f>
        <v>0</v>
      </c>
      <c r="U181" s="314">
        <f>U178*SUM($J$179:U$179)*U180</f>
        <v>0</v>
      </c>
      <c r="V181" s="314">
        <f>V178*SUM($J$179:V$179)*V180</f>
        <v>0</v>
      </c>
      <c r="W181" s="314">
        <f>W178*SUM($J$179:W$179)*W180</f>
        <v>0</v>
      </c>
      <c r="X181" s="314">
        <f>X178*SUM($J$179:X$179)*X180</f>
        <v>0</v>
      </c>
      <c r="Y181" s="314">
        <f>Y178*SUM($J$179:Y$179)*Y180</f>
        <v>0</v>
      </c>
      <c r="Z181" s="314">
        <f>Z178*SUM($J$179:Z$179)*Z180</f>
        <v>0</v>
      </c>
      <c r="AA181" s="314">
        <f>AA178*SUM($J$179:AA$179)*AA180</f>
        <v>0</v>
      </c>
      <c r="AB181" s="314">
        <f>AB178*SUM($J$179:AB$179)*AB180</f>
        <v>0</v>
      </c>
      <c r="AC181" s="314">
        <f>AC178*SUM($J$179:AC$179)*AC180</f>
        <v>0</v>
      </c>
      <c r="AD181" s="314">
        <f>AD178*SUM($J$179:AD$179)*AD180</f>
        <v>3780000</v>
      </c>
      <c r="AE181" s="314">
        <f>AE178*SUM($J$179:AE$179)*AE180</f>
        <v>0</v>
      </c>
      <c r="AF181" s="314">
        <f>AF178*SUM($J$179:AF$179)*AF180</f>
        <v>0</v>
      </c>
      <c r="AG181" s="314">
        <f>AG178*SUM($J$179:AG$179)*AG180</f>
        <v>0</v>
      </c>
      <c r="AH181" s="314">
        <f>AH178*SUM($J$179:AH$179)*AH180</f>
        <v>0</v>
      </c>
      <c r="AI181" s="314">
        <f>AI178*SUM($J$179:AI$179)*AI180</f>
        <v>0</v>
      </c>
      <c r="AJ181" s="314">
        <f>AJ178*SUM($J$179:AJ$179)*AJ180</f>
        <v>0</v>
      </c>
      <c r="AK181" s="314">
        <f>AK178*SUM($J$179:AK$179)*AK180</f>
        <v>0</v>
      </c>
      <c r="AL181" s="314">
        <f>AL178*SUM($J$179:AL$179)*AL180</f>
        <v>0</v>
      </c>
      <c r="AM181" s="314">
        <f>AM178*SUM($J$179:AM$179)*AM180</f>
        <v>0</v>
      </c>
      <c r="AN181" s="314">
        <f>AN178*SUM($J$179:AN$179)*AN180</f>
        <v>0</v>
      </c>
      <c r="AO181" s="314">
        <f>AO178*SUM($J$179:AO$179)*AO180</f>
        <v>0</v>
      </c>
      <c r="AP181" s="314">
        <f>AP178*SUM($J$179:AP$179)*AP180</f>
        <v>0</v>
      </c>
      <c r="AQ181" s="314">
        <f>AQ178*SUM($J$179:AQ$179)*AQ180</f>
        <v>0</v>
      </c>
      <c r="AR181" s="314">
        <f>AR178*SUM($J$179:AR$179)*AR180</f>
        <v>0</v>
      </c>
      <c r="AS181" s="314">
        <f>AS178*SUM($J$179:AS$179)*AS180</f>
        <v>0</v>
      </c>
      <c r="AT181" s="314">
        <f>AT178*SUM($J$179:AT$179)*AT180</f>
        <v>0</v>
      </c>
      <c r="AU181" s="314">
        <f>AU178*SUM($J$179:AU$179)*AU180</f>
        <v>0</v>
      </c>
      <c r="AV181" s="314">
        <f>AV178*SUM($J$179:AV$179)*AV180</f>
        <v>0</v>
      </c>
      <c r="AW181" s="314">
        <f>AW178*SUM($J$179:AW$179)*AW180</f>
        <v>0</v>
      </c>
      <c r="AX181" s="314">
        <f>AX178*SUM($J$179:AX$179)*AX180</f>
        <v>0</v>
      </c>
      <c r="AY181" s="314">
        <f>AY178*SUM($J$179:AY$179)*AY180</f>
        <v>0</v>
      </c>
      <c r="AZ181" s="314">
        <f>AZ178*SUM($J$179:AZ$179)*AZ180</f>
        <v>0</v>
      </c>
      <c r="BA181" s="314">
        <f>BA178*SUM($J$179:BA$179)*BA180</f>
        <v>0</v>
      </c>
      <c r="BB181" s="314">
        <f>BB178*SUM($J$179:BB$179)*BB180</f>
        <v>0</v>
      </c>
      <c r="BC181" s="314">
        <f>BC178*SUM($J$179:BC$179)*BC180</f>
        <v>0</v>
      </c>
      <c r="BD181" s="314">
        <f>BD178*SUM($J$179:BD$179)*BD180</f>
        <v>0</v>
      </c>
      <c r="BE181" s="314">
        <f>BE178*SUM($J$179:BE$179)*BE180</f>
        <v>0</v>
      </c>
      <c r="BF181" s="314">
        <f>BF178*SUM($J$179:BF$179)*BF180</f>
        <v>0</v>
      </c>
      <c r="BG181" s="314">
        <f>BG178*SUM($J$179:BG$179)*BG180</f>
        <v>0</v>
      </c>
      <c r="BH181" s="314">
        <f>BH178*SUM($J$179:BH$179)*BH180</f>
        <v>0</v>
      </c>
      <c r="BI181" s="314">
        <f>BI178*SUM($J$179:BI$179)*BI180</f>
        <v>0</v>
      </c>
      <c r="BJ181" s="314">
        <f>BJ178*SUM($J$179:BJ$179)*BJ180</f>
        <v>0</v>
      </c>
      <c r="BK181" s="314">
        <f>BK178*SUM($J$179:BK$179)*BK180</f>
        <v>0</v>
      </c>
      <c r="BL181" s="314">
        <f>BL178*SUM($J$179:BL$179)*BL180</f>
        <v>0</v>
      </c>
      <c r="BM181" s="314">
        <f>BM178*SUM($J$179:BM$179)*BM180</f>
        <v>0</v>
      </c>
      <c r="BN181" s="314">
        <f>BN178*SUM($J$179:BN$179)*BN180</f>
        <v>0</v>
      </c>
      <c r="BO181" s="314">
        <f>BO178*SUM($J$179:BO$179)*BO180</f>
        <v>0</v>
      </c>
      <c r="BP181" s="314">
        <f>BP178*SUM($J$179:BP$179)*BP180</f>
        <v>0</v>
      </c>
      <c r="BQ181" s="314">
        <f>BQ178*SUM($J$179:BQ$179)*BQ180</f>
        <v>0</v>
      </c>
      <c r="BR181" s="314">
        <f>BR178*SUM($J$179:BR$179)*BR180</f>
        <v>0</v>
      </c>
      <c r="BS181" s="314">
        <f>BS178*SUM($J$179:BS$179)*BS180</f>
        <v>0</v>
      </c>
      <c r="BT181" s="314">
        <f>BT178*SUM($J$179:BT$179)*BT180</f>
        <v>0</v>
      </c>
      <c r="BU181" s="314">
        <f>BU178*SUM($J$179:BU$179)*BU180</f>
        <v>0</v>
      </c>
      <c r="BV181" s="314">
        <f>BV178*SUM($J$179:BV$179)*BV180</f>
        <v>0</v>
      </c>
      <c r="BW181" s="314">
        <f>BW178*SUM($J$179:BW$179)*BW180</f>
        <v>0</v>
      </c>
      <c r="BX181" s="314">
        <f>BX178*SUM($J$179:BX$179)*BX180</f>
        <v>0</v>
      </c>
      <c r="BY181" s="314">
        <f>BY178*SUM($J$179:BY$179)*BY180</f>
        <v>0</v>
      </c>
      <c r="BZ181" s="314">
        <f>BZ178*SUM($J$179:BZ$179)*BZ180</f>
        <v>0</v>
      </c>
      <c r="CA181" s="314">
        <f>CA178*SUM($J$179:CA$179)*CA180</f>
        <v>0</v>
      </c>
      <c r="CB181" s="314">
        <f>CB178*SUM($J$179:CB$179)*CB180</f>
        <v>0</v>
      </c>
      <c r="CC181" s="314">
        <f>CC178*SUM($J$179:CC$179)*CC180</f>
        <v>0</v>
      </c>
      <c r="CD181" s="314">
        <f>CD178*SUM($J$179:CD$179)*CD180</f>
        <v>0</v>
      </c>
      <c r="CE181" s="314">
        <f>CE178*SUM($J$179:CE$179)*CE180</f>
        <v>0</v>
      </c>
      <c r="CF181" s="314">
        <f>CF178*SUM($J$179:CF$179)*CF180</f>
        <v>0</v>
      </c>
      <c r="CG181" s="314">
        <f>CG178*SUM($J$179:CG$179)*CG180</f>
        <v>0</v>
      </c>
      <c r="CH181" s="314">
        <f>CH178*SUM($J$179:CH$179)*CH180</f>
        <v>0</v>
      </c>
      <c r="CI181" s="314">
        <f>CI178*SUM($J$179:CI$179)*CI180</f>
        <v>0</v>
      </c>
      <c r="CJ181" s="314">
        <f>CJ178*SUM($J$179:CJ$179)*CJ180</f>
        <v>0</v>
      </c>
      <c r="CK181" s="314">
        <f>CK178*SUM($J$179:CK$179)*CK180</f>
        <v>0</v>
      </c>
      <c r="CL181" s="314">
        <f>CL178*SUM($J$179:CL$179)*CL180</f>
        <v>0</v>
      </c>
      <c r="CM181" s="314">
        <f>CM178*SUM($J$179:CM$179)*CM180</f>
        <v>0</v>
      </c>
      <c r="CN181" s="314">
        <f>CN178*SUM($J$179:CN$179)*CN180</f>
        <v>0</v>
      </c>
      <c r="CO181" s="314">
        <f>CO178*SUM($J$179:CO$179)*CO180</f>
        <v>0</v>
      </c>
      <c r="CP181" s="314">
        <f>CP178*SUM($J$179:CP$179)*CP180</f>
        <v>0</v>
      </c>
      <c r="CQ181" s="314">
        <f>CQ178*SUM($J$179:CQ$179)*CQ180</f>
        <v>0</v>
      </c>
      <c r="CR181" s="314">
        <f>CR178*SUM($J$179:CR$179)*CR180</f>
        <v>0</v>
      </c>
      <c r="CS181" s="314">
        <f>CS178*SUM($J$179:CS$179)*CS180</f>
        <v>0</v>
      </c>
      <c r="CT181" s="314">
        <f>CT178*SUM($J$179:CT$179)*CT180</f>
        <v>0</v>
      </c>
      <c r="CU181" s="314">
        <f>CU178*SUM($J$179:CU$179)*CU180</f>
        <v>0</v>
      </c>
      <c r="CV181" s="314">
        <f>CV178*SUM($J$179:CV$179)*CV180</f>
        <v>0</v>
      </c>
      <c r="CW181" s="314">
        <f>CW178*SUM($J$179:CW$179)*CW180</f>
        <v>0</v>
      </c>
      <c r="CX181" s="314">
        <f>CX178*SUM($J$179:CX$179)*CX180</f>
        <v>0</v>
      </c>
      <c r="CY181" s="314">
        <f>CY178*SUM($J$179:CY$179)*CY180</f>
        <v>0</v>
      </c>
      <c r="CZ181" s="314">
        <f>CZ178*SUM($J$179:CZ$179)*CZ180</f>
        <v>0</v>
      </c>
      <c r="DA181" s="314">
        <f>DA178*SUM($J$179:DA$179)*DA180</f>
        <v>0</v>
      </c>
      <c r="DB181" s="314">
        <f>DB178*SUM($J$179:DB$179)*DB180</f>
        <v>0</v>
      </c>
      <c r="DC181" s="314">
        <f>DC178*SUM($J$179:DC$179)*DC180</f>
        <v>0</v>
      </c>
      <c r="DD181" s="314">
        <f>DD178*SUM($J$179:DD$179)*DD180</f>
        <v>0</v>
      </c>
      <c r="DE181" s="314">
        <f>DE178*SUM($J$179:DE$179)*DE180</f>
        <v>0</v>
      </c>
      <c r="DF181" s="314">
        <f>DF178*SUM($J$179:DF$179)*DF180</f>
        <v>0</v>
      </c>
      <c r="DG181" s="314">
        <f>DG178*SUM($J$179:DG$179)*DG180</f>
        <v>0</v>
      </c>
      <c r="DH181" s="314">
        <f>DH178*SUM($J$179:DH$179)*DH180</f>
        <v>0</v>
      </c>
      <c r="DI181" s="314">
        <f>DI178*SUM($J$179:DI$179)*DI180</f>
        <v>0</v>
      </c>
      <c r="DJ181" s="314">
        <f>DJ178*SUM($J$179:DJ$179)*DJ180</f>
        <v>0</v>
      </c>
      <c r="DK181" s="314">
        <f>DK178*SUM($J$179:DK$179)*DK180</f>
        <v>0</v>
      </c>
      <c r="DL181" s="314">
        <f>DL178*SUM($J$179:DL$179)*DL180</f>
        <v>0</v>
      </c>
      <c r="DM181" s="314">
        <f>DM178*SUM($J$179:DM$179)*DM180</f>
        <v>0</v>
      </c>
      <c r="DN181" s="314">
        <f>DN178*SUM($J$179:DN$179)*DN180</f>
        <v>0</v>
      </c>
      <c r="DO181" s="314">
        <f>DO178*SUM($J$179:DO$179)*DO180</f>
        <v>0</v>
      </c>
      <c r="DP181" s="314">
        <f>DP178*SUM($J$179:DP$179)*DP180</f>
        <v>0</v>
      </c>
      <c r="DQ181" s="314">
        <f>DQ178*SUM($J$179:DQ$179)*DQ180</f>
        <v>0</v>
      </c>
      <c r="DR181" s="314">
        <f>DR178*SUM($J$179:DR$179)*DR180</f>
        <v>0</v>
      </c>
      <c r="DS181" s="314">
        <f>DS178*SUM($J$179:DS$179)*DS180</f>
        <v>0</v>
      </c>
      <c r="DT181" s="314">
        <f>DT178*SUM($J$179:DT$179)*DT180</f>
        <v>0</v>
      </c>
      <c r="DU181" s="314">
        <f>DU178*SUM($J$179:DU$179)*DU180</f>
        <v>0</v>
      </c>
      <c r="DV181" s="314">
        <f>DV178*SUM($J$179:DV$179)*DV180</f>
        <v>0</v>
      </c>
      <c r="DW181" s="314">
        <f>DW178*SUM($J$179:DW$179)*DW180</f>
        <v>0</v>
      </c>
      <c r="DX181" s="314">
        <f>DX178*SUM($J$179:DX$179)*DX180</f>
        <v>0</v>
      </c>
      <c r="DY181" s="314">
        <f>DY178*SUM($J$179:DY$179)*DY180</f>
        <v>0</v>
      </c>
      <c r="DZ181" s="314">
        <f>DZ178*SUM($J$179:DZ$179)*DZ180</f>
        <v>0</v>
      </c>
      <c r="EA181" s="314">
        <f>EA178*SUM($J$179:EA$179)*EA180</f>
        <v>0</v>
      </c>
      <c r="EB181" s="314">
        <f>EB178*SUM($J$179:EB$179)*EB180</f>
        <v>0</v>
      </c>
    </row>
    <row r="182" spans="2:132" outlineLevel="1" x14ac:dyDescent="0.25">
      <c r="C182" s="324" t="s">
        <v>417</v>
      </c>
      <c r="D182" s="34"/>
      <c r="E182" s="34"/>
      <c r="F182" s="34"/>
      <c r="G182" s="67" t="s">
        <v>215</v>
      </c>
      <c r="H182" s="34"/>
      <c r="I182" s="34"/>
      <c r="J182" s="126">
        <f>J$13</f>
        <v>1</v>
      </c>
      <c r="K182" s="126">
        <f t="shared" ref="K182:BV182" si="2344">K$13</f>
        <v>1.0026792493128671</v>
      </c>
      <c r="L182" s="126">
        <f t="shared" si="2344"/>
        <v>1.0056539350998608</v>
      </c>
      <c r="M182" s="126">
        <f t="shared" si="2344"/>
        <v>1.0085410656939733</v>
      </c>
      <c r="N182" s="126">
        <f t="shared" si="2344"/>
        <v>1.0114364849476103</v>
      </c>
      <c r="O182" s="126">
        <f t="shared" si="2344"/>
        <v>1.0143402166566737</v>
      </c>
      <c r="P182" s="126">
        <f t="shared" si="2344"/>
        <v>1.0172522846853813</v>
      </c>
      <c r="Q182" s="126">
        <f t="shared" si="2344"/>
        <v>1.0201727129664624</v>
      </c>
      <c r="R182" s="126">
        <f t="shared" si="2344"/>
        <v>1.0231015255013547</v>
      </c>
      <c r="S182" s="126">
        <f t="shared" si="2344"/>
        <v>1.0260387463604019</v>
      </c>
      <c r="T182" s="126">
        <f t="shared" si="2344"/>
        <v>1.028984399683051</v>
      </c>
      <c r="U182" s="126">
        <f t="shared" si="2344"/>
        <v>1.0319385096780509</v>
      </c>
      <c r="V182" s="126">
        <f t="shared" si="2344"/>
        <v>1.0349011006236515</v>
      </c>
      <c r="W182" s="126">
        <f t="shared" si="2344"/>
        <v>1.0377730230388176</v>
      </c>
      <c r="X182" s="126">
        <f t="shared" si="2344"/>
        <v>1.0408518228283561</v>
      </c>
      <c r="Y182" s="126">
        <f t="shared" si="2344"/>
        <v>1.0438400029932626</v>
      </c>
      <c r="Z182" s="126">
        <f t="shared" si="2344"/>
        <v>1.046836761920777</v>
      </c>
      <c r="AA182" s="126">
        <f t="shared" si="2344"/>
        <v>1.0498421242396576</v>
      </c>
      <c r="AB182" s="126">
        <f t="shared" si="2344"/>
        <v>1.05285611464937</v>
      </c>
      <c r="AC182" s="126">
        <f t="shared" si="2344"/>
        <v>1.0558787579202888</v>
      </c>
      <c r="AD182" s="126">
        <f t="shared" si="2344"/>
        <v>1.0589100788939025</v>
      </c>
      <c r="AE182" s="126">
        <f t="shared" si="2344"/>
        <v>1.0619501024830165</v>
      </c>
      <c r="AF182" s="126">
        <f t="shared" si="2344"/>
        <v>1.0649988536719583</v>
      </c>
      <c r="AG182" s="126">
        <f t="shared" si="2344"/>
        <v>1.0680563575167832</v>
      </c>
      <c r="AH182" s="126">
        <f t="shared" si="2344"/>
        <v>1.0711226391454798</v>
      </c>
      <c r="AI182" s="126">
        <f t="shared" si="2344"/>
        <v>1.0739924437404067</v>
      </c>
      <c r="AJ182" s="126">
        <f t="shared" si="2344"/>
        <v>1.0771786970311998</v>
      </c>
      <c r="AK182" s="126">
        <f t="shared" si="2344"/>
        <v>1.0802711679727233</v>
      </c>
      <c r="AL182" s="126">
        <f t="shared" si="2344"/>
        <v>1.0833725170851116</v>
      </c>
      <c r="AM182" s="126">
        <f t="shared" si="2344"/>
        <v>1.0864827698566941</v>
      </c>
      <c r="AN182" s="126">
        <f t="shared" si="2344"/>
        <v>1.0896019518489746</v>
      </c>
      <c r="AO182" s="126">
        <f t="shared" si="2344"/>
        <v>1.0927300886968412</v>
      </c>
      <c r="AP182" s="126">
        <f t="shared" si="2344"/>
        <v>1.0958672061087775</v>
      </c>
      <c r="AQ182" s="126">
        <f t="shared" si="2344"/>
        <v>1.0990133298670732</v>
      </c>
      <c r="AR182" s="126">
        <f t="shared" si="2344"/>
        <v>1.1021684858280367</v>
      </c>
      <c r="AS182" s="126">
        <f t="shared" si="2344"/>
        <v>1.1053326999222071</v>
      </c>
      <c r="AT182" s="126">
        <f t="shared" si="2344"/>
        <v>1.1085059981545673</v>
      </c>
      <c r="AU182" s="126">
        <f t="shared" si="2344"/>
        <v>1.111475962088432</v>
      </c>
      <c r="AV182" s="126">
        <f t="shared" si="2344"/>
        <v>1.1147734191259395</v>
      </c>
      <c r="AW182" s="126">
        <f t="shared" si="2344"/>
        <v>1.1179738207069689</v>
      </c>
      <c r="AX182" s="126">
        <f t="shared" si="2344"/>
        <v>1.1211834103167977</v>
      </c>
      <c r="AY182" s="126">
        <f t="shared" si="2344"/>
        <v>1.1244022143333261</v>
      </c>
      <c r="AZ182" s="126">
        <f t="shared" si="2344"/>
        <v>1.1276302592101826</v>
      </c>
      <c r="BA182" s="126">
        <f t="shared" si="2344"/>
        <v>1.1308675714769412</v>
      </c>
      <c r="BB182" s="126">
        <f t="shared" si="2344"/>
        <v>1.1341141777393395</v>
      </c>
      <c r="BC182" s="126">
        <f t="shared" si="2344"/>
        <v>1.1373701046794982</v>
      </c>
      <c r="BD182" s="126">
        <f t="shared" si="2344"/>
        <v>1.1406353790561385</v>
      </c>
      <c r="BE182" s="126">
        <f t="shared" si="2344"/>
        <v>1.1439100277048042</v>
      </c>
      <c r="BF182" s="126">
        <f t="shared" si="2344"/>
        <v>1.1471940775380809</v>
      </c>
      <c r="BG182" s="126">
        <f t="shared" si="2344"/>
        <v>1.15026769648205</v>
      </c>
      <c r="BH182" s="126">
        <f t="shared" si="2344"/>
        <v>1.1536802383994258</v>
      </c>
      <c r="BI182" s="126">
        <f t="shared" si="2344"/>
        <v>1.1569923375180708</v>
      </c>
      <c r="BJ182" s="126">
        <f t="shared" si="2344"/>
        <v>1.1603139453378331</v>
      </c>
      <c r="BK182" s="126">
        <f t="shared" si="2344"/>
        <v>1.1636450891572303</v>
      </c>
      <c r="BL182" s="126">
        <f t="shared" si="2344"/>
        <v>1.1669857963531516</v>
      </c>
      <c r="BM182" s="126">
        <f t="shared" si="2344"/>
        <v>1.1703360943810825</v>
      </c>
      <c r="BN182" s="126">
        <f t="shared" si="2344"/>
        <v>1.1736960107753303</v>
      </c>
      <c r="BO182" s="126">
        <f t="shared" si="2344"/>
        <v>1.1770655731492505</v>
      </c>
      <c r="BP182" s="126">
        <f t="shared" si="2344"/>
        <v>1.180444809195474</v>
      </c>
      <c r="BQ182" s="126">
        <f t="shared" si="2344"/>
        <v>1.1838337466861339</v>
      </c>
      <c r="BR182" s="126">
        <f t="shared" si="2344"/>
        <v>1.1872324134730949</v>
      </c>
      <c r="BS182" s="126">
        <f t="shared" si="2344"/>
        <v>1.1905270658589224</v>
      </c>
      <c r="BT182" s="126">
        <f t="shared" si="2344"/>
        <v>1.1940590467434065</v>
      </c>
      <c r="BU182" s="126">
        <f t="shared" si="2344"/>
        <v>1.1974870693312041</v>
      </c>
      <c r="BV182" s="126">
        <f t="shared" si="2344"/>
        <v>1.2009249334246579</v>
      </c>
      <c r="BW182" s="126">
        <f t="shared" ref="BW182:EB182" si="2345">BW$13</f>
        <v>1.204372667277734</v>
      </c>
      <c r="BX182" s="126">
        <f t="shared" si="2345"/>
        <v>1.2078302992255125</v>
      </c>
      <c r="BY182" s="126">
        <f t="shared" si="2345"/>
        <v>1.2112978576844211</v>
      </c>
      <c r="BZ182" s="126">
        <f t="shared" si="2345"/>
        <v>1.2147753711524676</v>
      </c>
      <c r="CA182" s="126">
        <f t="shared" si="2345"/>
        <v>1.2182628682094752</v>
      </c>
      <c r="CB182" s="126">
        <f t="shared" si="2345"/>
        <v>1.2217603775173165</v>
      </c>
      <c r="CC182" s="126">
        <f t="shared" si="2345"/>
        <v>1.2252679278201495</v>
      </c>
      <c r="CD182" s="126">
        <f t="shared" si="2345"/>
        <v>1.2287855479446541</v>
      </c>
      <c r="CE182" s="126">
        <f t="shared" si="2345"/>
        <v>1.232077770779646</v>
      </c>
      <c r="CF182" s="126">
        <f t="shared" si="2345"/>
        <v>1.23573302168438</v>
      </c>
      <c r="CG182" s="126">
        <f t="shared" si="2345"/>
        <v>1.2392806860334544</v>
      </c>
      <c r="CH182" s="126">
        <f t="shared" si="2345"/>
        <v>1.2428385353675644</v>
      </c>
      <c r="CI182" s="126">
        <f t="shared" si="2345"/>
        <v>1.2464065989267703</v>
      </c>
      <c r="CJ182" s="126">
        <f t="shared" si="2345"/>
        <v>1.2499849060350778</v>
      </c>
      <c r="CK182" s="126">
        <f t="shared" si="2345"/>
        <v>1.2535734861006791</v>
      </c>
      <c r="CL182" s="126">
        <f t="shared" si="2345"/>
        <v>1.257172368616194</v>
      </c>
      <c r="CM182" s="126">
        <f t="shared" si="2345"/>
        <v>1.2607815831589126</v>
      </c>
      <c r="CN182" s="126">
        <f t="shared" si="2345"/>
        <v>1.2644011593910389</v>
      </c>
      <c r="CO182" s="126">
        <f t="shared" si="2345"/>
        <v>1.2680311270599336</v>
      </c>
      <c r="CP182" s="126">
        <f t="shared" si="2345"/>
        <v>1.2716715159983594</v>
      </c>
      <c r="CQ182" s="126">
        <f t="shared" si="2345"/>
        <v>1.2750786410337906</v>
      </c>
      <c r="CR182" s="126">
        <f t="shared" si="2345"/>
        <v>1.2788614642181557</v>
      </c>
      <c r="CS182" s="126">
        <f t="shared" si="2345"/>
        <v>1.2825329459576562</v>
      </c>
      <c r="CT182" s="126">
        <f t="shared" si="2345"/>
        <v>1.2862149681493797</v>
      </c>
      <c r="CU182" s="126">
        <f t="shared" si="2345"/>
        <v>1.289907561053897</v>
      </c>
      <c r="CV182" s="126">
        <f t="shared" si="2345"/>
        <v>1.293610755018654</v>
      </c>
      <c r="CW182" s="126">
        <f t="shared" si="2345"/>
        <v>1.2973245804782207</v>
      </c>
      <c r="CX182" s="126">
        <f t="shared" si="2345"/>
        <v>1.3010490679545423</v>
      </c>
      <c r="CY182" s="126">
        <f t="shared" si="2345"/>
        <v>1.304784248057189</v>
      </c>
      <c r="CZ182" s="126">
        <f t="shared" si="2345"/>
        <v>1.3085301514836076</v>
      </c>
      <c r="DA182" s="126">
        <f t="shared" si="2345"/>
        <v>1.3122868090193751</v>
      </c>
      <c r="DB182" s="126">
        <f t="shared" si="2345"/>
        <v>1.3160542515384499</v>
      </c>
      <c r="DC182" s="126">
        <f t="shared" si="2345"/>
        <v>1.3195802889875801</v>
      </c>
      <c r="DD182" s="126">
        <f t="shared" si="2345"/>
        <v>1.323495136864544</v>
      </c>
      <c r="DE182" s="126">
        <f t="shared" si="2345"/>
        <v>1.3272947573576725</v>
      </c>
      <c r="DF182" s="126">
        <f t="shared" si="2345"/>
        <v>1.3311052861764079</v>
      </c>
      <c r="DG182" s="126">
        <f t="shared" si="2345"/>
        <v>1.3349267546374479</v>
      </c>
      <c r="DH182" s="126">
        <f t="shared" si="2345"/>
        <v>1.3387591941473977</v>
      </c>
      <c r="DI182" s="126">
        <f t="shared" si="2345"/>
        <v>1.3426026362030277</v>
      </c>
      <c r="DJ182" s="126">
        <f t="shared" si="2345"/>
        <v>1.3464571123915319</v>
      </c>
      <c r="DK182" s="126">
        <f t="shared" si="2345"/>
        <v>1.3503226543907885</v>
      </c>
      <c r="DL182" s="126">
        <f t="shared" si="2345"/>
        <v>1.3541992939696192</v>
      </c>
      <c r="DM182" s="126">
        <f t="shared" si="2345"/>
        <v>1.358087062988051</v>
      </c>
      <c r="DN182" s="126">
        <f t="shared" si="2345"/>
        <v>1.361985993397578</v>
      </c>
      <c r="DO182" s="126">
        <f t="shared" si="2345"/>
        <v>1.3657655991021458</v>
      </c>
      <c r="DP182" s="126">
        <f t="shared" si="2345"/>
        <v>1.3698174666548035</v>
      </c>
      <c r="DQ182" s="126">
        <f t="shared" si="2345"/>
        <v>1.3737500738651915</v>
      </c>
      <c r="DR182" s="126">
        <f t="shared" si="2345"/>
        <v>1.3776939711925826</v>
      </c>
      <c r="DS182" s="126">
        <f t="shared" si="2345"/>
        <v>1.381649191049759</v>
      </c>
      <c r="DT182" s="126">
        <f t="shared" si="2345"/>
        <v>1.385615765942557</v>
      </c>
      <c r="DU182" s="126">
        <f t="shared" si="2345"/>
        <v>1.3895937284701338</v>
      </c>
      <c r="DV182" s="126">
        <f t="shared" si="2345"/>
        <v>1.3935831113252357</v>
      </c>
      <c r="DW182" s="126">
        <f t="shared" si="2345"/>
        <v>1.3975839472944662</v>
      </c>
      <c r="DX182" s="126">
        <f t="shared" si="2345"/>
        <v>1.401596269258556</v>
      </c>
      <c r="DY182" s="126">
        <f t="shared" si="2345"/>
        <v>1.4056201101926329</v>
      </c>
      <c r="DZ182" s="126">
        <f t="shared" si="2345"/>
        <v>1.4096555031664932</v>
      </c>
      <c r="EA182" s="126">
        <f t="shared" si="2345"/>
        <v>1.4134323217047313</v>
      </c>
      <c r="EB182" s="126">
        <f t="shared" si="2345"/>
        <v>1.4176256038945581</v>
      </c>
    </row>
    <row r="183" spans="2:132" outlineLevel="1" x14ac:dyDescent="0.25">
      <c r="C183" s="321" t="s">
        <v>518</v>
      </c>
      <c r="D183" s="38"/>
      <c r="E183" s="38"/>
      <c r="F183" s="38"/>
      <c r="G183" s="52" t="s">
        <v>220</v>
      </c>
      <c r="H183" s="46">
        <f t="shared" ref="H183" si="2346">SUM(J183:EB183)</f>
        <v>6903172.9230152918</v>
      </c>
      <c r="I183" s="38"/>
      <c r="J183" s="82">
        <f>J181*J182</f>
        <v>0</v>
      </c>
      <c r="K183" s="82">
        <f t="shared" ref="K183" si="2347">K181*K182</f>
        <v>0</v>
      </c>
      <c r="L183" s="82">
        <f t="shared" ref="L183" si="2348">L181*L182</f>
        <v>0</v>
      </c>
      <c r="M183" s="82">
        <f t="shared" ref="M183" si="2349">M181*M182</f>
        <v>0</v>
      </c>
      <c r="N183" s="82">
        <f t="shared" ref="N183" si="2350">N181*N182</f>
        <v>0</v>
      </c>
      <c r="O183" s="82">
        <f t="shared" ref="O183" si="2351">O181*O182</f>
        <v>0</v>
      </c>
      <c r="P183" s="82">
        <f t="shared" ref="P183" si="2352">P181*P182</f>
        <v>0</v>
      </c>
      <c r="Q183" s="82">
        <f t="shared" ref="Q183" si="2353">Q181*Q182</f>
        <v>0</v>
      </c>
      <c r="R183" s="82">
        <f t="shared" ref="R183" si="2354">R181*R182</f>
        <v>2900492.8247963404</v>
      </c>
      <c r="S183" s="82">
        <f t="shared" ref="S183" si="2355">S181*S182</f>
        <v>0</v>
      </c>
      <c r="T183" s="82">
        <f t="shared" ref="T183" si="2356">T181*T182</f>
        <v>0</v>
      </c>
      <c r="U183" s="82">
        <f t="shared" ref="U183" si="2357">U181*U182</f>
        <v>0</v>
      </c>
      <c r="V183" s="82">
        <f t="shared" ref="V183" si="2358">V181*V182</f>
        <v>0</v>
      </c>
      <c r="W183" s="82">
        <f t="shared" ref="W183" si="2359">W181*W182</f>
        <v>0</v>
      </c>
      <c r="X183" s="82">
        <f t="shared" ref="X183" si="2360">X181*X182</f>
        <v>0</v>
      </c>
      <c r="Y183" s="82">
        <f t="shared" ref="Y183" si="2361">Y181*Y182</f>
        <v>0</v>
      </c>
      <c r="Z183" s="82">
        <f t="shared" ref="Z183" si="2362">Z181*Z182</f>
        <v>0</v>
      </c>
      <c r="AA183" s="82">
        <f t="shared" ref="AA183" si="2363">AA181*AA182</f>
        <v>0</v>
      </c>
      <c r="AB183" s="82">
        <f t="shared" ref="AB183" si="2364">AB181*AB182</f>
        <v>0</v>
      </c>
      <c r="AC183" s="82">
        <f t="shared" ref="AC183" si="2365">AC181*AC182</f>
        <v>0</v>
      </c>
      <c r="AD183" s="82">
        <f t="shared" ref="AD183" si="2366">AD181*AD182</f>
        <v>4002680.0982189514</v>
      </c>
      <c r="AE183" s="82">
        <f t="shared" ref="AE183" si="2367">AE181*AE182</f>
        <v>0</v>
      </c>
      <c r="AF183" s="82">
        <f t="shared" ref="AF183" si="2368">AF181*AF182</f>
        <v>0</v>
      </c>
      <c r="AG183" s="82">
        <f t="shared" ref="AG183" si="2369">AG181*AG182</f>
        <v>0</v>
      </c>
      <c r="AH183" s="82">
        <f t="shared" ref="AH183" si="2370">AH181*AH182</f>
        <v>0</v>
      </c>
      <c r="AI183" s="82">
        <f t="shared" ref="AI183" si="2371">AI181*AI182</f>
        <v>0</v>
      </c>
      <c r="AJ183" s="82">
        <f t="shared" ref="AJ183" si="2372">AJ181*AJ182</f>
        <v>0</v>
      </c>
      <c r="AK183" s="82">
        <f t="shared" ref="AK183" si="2373">AK181*AK182</f>
        <v>0</v>
      </c>
      <c r="AL183" s="82">
        <f t="shared" ref="AL183" si="2374">AL181*AL182</f>
        <v>0</v>
      </c>
      <c r="AM183" s="82">
        <f t="shared" ref="AM183" si="2375">AM181*AM182</f>
        <v>0</v>
      </c>
      <c r="AN183" s="82">
        <f t="shared" ref="AN183" si="2376">AN181*AN182</f>
        <v>0</v>
      </c>
      <c r="AO183" s="82">
        <f t="shared" ref="AO183" si="2377">AO181*AO182</f>
        <v>0</v>
      </c>
      <c r="AP183" s="82">
        <f t="shared" ref="AP183" si="2378">AP181*AP182</f>
        <v>0</v>
      </c>
      <c r="AQ183" s="82">
        <f t="shared" ref="AQ183" si="2379">AQ181*AQ182</f>
        <v>0</v>
      </c>
      <c r="AR183" s="82">
        <f t="shared" ref="AR183" si="2380">AR181*AR182</f>
        <v>0</v>
      </c>
      <c r="AS183" s="82">
        <f t="shared" ref="AS183" si="2381">AS181*AS182</f>
        <v>0</v>
      </c>
      <c r="AT183" s="82">
        <f t="shared" ref="AT183" si="2382">AT181*AT182</f>
        <v>0</v>
      </c>
      <c r="AU183" s="82">
        <f t="shared" ref="AU183" si="2383">AU181*AU182</f>
        <v>0</v>
      </c>
      <c r="AV183" s="82">
        <f t="shared" ref="AV183" si="2384">AV181*AV182</f>
        <v>0</v>
      </c>
      <c r="AW183" s="82">
        <f t="shared" ref="AW183" si="2385">AW181*AW182</f>
        <v>0</v>
      </c>
      <c r="AX183" s="82">
        <f t="shared" ref="AX183" si="2386">AX181*AX182</f>
        <v>0</v>
      </c>
      <c r="AY183" s="82">
        <f t="shared" ref="AY183" si="2387">AY181*AY182</f>
        <v>0</v>
      </c>
      <c r="AZ183" s="82">
        <f t="shared" ref="AZ183" si="2388">AZ181*AZ182</f>
        <v>0</v>
      </c>
      <c r="BA183" s="82">
        <f t="shared" ref="BA183" si="2389">BA181*BA182</f>
        <v>0</v>
      </c>
      <c r="BB183" s="82">
        <f t="shared" ref="BB183" si="2390">BB181*BB182</f>
        <v>0</v>
      </c>
      <c r="BC183" s="82">
        <f t="shared" ref="BC183" si="2391">BC181*BC182</f>
        <v>0</v>
      </c>
      <c r="BD183" s="82">
        <f t="shared" ref="BD183" si="2392">BD181*BD182</f>
        <v>0</v>
      </c>
      <c r="BE183" s="82">
        <f t="shared" ref="BE183" si="2393">BE181*BE182</f>
        <v>0</v>
      </c>
      <c r="BF183" s="82">
        <f t="shared" ref="BF183" si="2394">BF181*BF182</f>
        <v>0</v>
      </c>
      <c r="BG183" s="82">
        <f t="shared" ref="BG183" si="2395">BG181*BG182</f>
        <v>0</v>
      </c>
      <c r="BH183" s="82">
        <f t="shared" ref="BH183" si="2396">BH181*BH182</f>
        <v>0</v>
      </c>
      <c r="BI183" s="82">
        <f t="shared" ref="BI183" si="2397">BI181*BI182</f>
        <v>0</v>
      </c>
      <c r="BJ183" s="82">
        <f t="shared" ref="BJ183" si="2398">BJ181*BJ182</f>
        <v>0</v>
      </c>
      <c r="BK183" s="82">
        <f t="shared" ref="BK183" si="2399">BK181*BK182</f>
        <v>0</v>
      </c>
      <c r="BL183" s="82">
        <f t="shared" ref="BL183" si="2400">BL181*BL182</f>
        <v>0</v>
      </c>
      <c r="BM183" s="82">
        <f t="shared" ref="BM183" si="2401">BM181*BM182</f>
        <v>0</v>
      </c>
      <c r="BN183" s="82">
        <f t="shared" ref="BN183" si="2402">BN181*BN182</f>
        <v>0</v>
      </c>
      <c r="BO183" s="82">
        <f t="shared" ref="BO183" si="2403">BO181*BO182</f>
        <v>0</v>
      </c>
      <c r="BP183" s="82">
        <f t="shared" ref="BP183" si="2404">BP181*BP182</f>
        <v>0</v>
      </c>
      <c r="BQ183" s="82">
        <f t="shared" ref="BQ183" si="2405">BQ181*BQ182</f>
        <v>0</v>
      </c>
      <c r="BR183" s="82">
        <f t="shared" ref="BR183" si="2406">BR181*BR182</f>
        <v>0</v>
      </c>
      <c r="BS183" s="82">
        <f t="shared" ref="BS183" si="2407">BS181*BS182</f>
        <v>0</v>
      </c>
      <c r="BT183" s="82">
        <f t="shared" ref="BT183" si="2408">BT181*BT182</f>
        <v>0</v>
      </c>
      <c r="BU183" s="82">
        <f t="shared" ref="BU183" si="2409">BU181*BU182</f>
        <v>0</v>
      </c>
      <c r="BV183" s="82">
        <f t="shared" ref="BV183" si="2410">BV181*BV182</f>
        <v>0</v>
      </c>
      <c r="BW183" s="82">
        <f t="shared" ref="BW183" si="2411">BW181*BW182</f>
        <v>0</v>
      </c>
      <c r="BX183" s="82">
        <f t="shared" ref="BX183" si="2412">BX181*BX182</f>
        <v>0</v>
      </c>
      <c r="BY183" s="82">
        <f t="shared" ref="BY183" si="2413">BY181*BY182</f>
        <v>0</v>
      </c>
      <c r="BZ183" s="82">
        <f t="shared" ref="BZ183" si="2414">BZ181*BZ182</f>
        <v>0</v>
      </c>
      <c r="CA183" s="82">
        <f t="shared" ref="CA183" si="2415">CA181*CA182</f>
        <v>0</v>
      </c>
      <c r="CB183" s="82">
        <f t="shared" ref="CB183" si="2416">CB181*CB182</f>
        <v>0</v>
      </c>
      <c r="CC183" s="82">
        <f t="shared" ref="CC183" si="2417">CC181*CC182</f>
        <v>0</v>
      </c>
      <c r="CD183" s="82">
        <f t="shared" ref="CD183" si="2418">CD181*CD182</f>
        <v>0</v>
      </c>
      <c r="CE183" s="82">
        <f t="shared" ref="CE183" si="2419">CE181*CE182</f>
        <v>0</v>
      </c>
      <c r="CF183" s="82">
        <f t="shared" ref="CF183" si="2420">CF181*CF182</f>
        <v>0</v>
      </c>
      <c r="CG183" s="82">
        <f t="shared" ref="CG183" si="2421">CG181*CG182</f>
        <v>0</v>
      </c>
      <c r="CH183" s="82">
        <f t="shared" ref="CH183" si="2422">CH181*CH182</f>
        <v>0</v>
      </c>
      <c r="CI183" s="82">
        <f t="shared" ref="CI183" si="2423">CI181*CI182</f>
        <v>0</v>
      </c>
      <c r="CJ183" s="82">
        <f t="shared" ref="CJ183" si="2424">CJ181*CJ182</f>
        <v>0</v>
      </c>
      <c r="CK183" s="82">
        <f t="shared" ref="CK183" si="2425">CK181*CK182</f>
        <v>0</v>
      </c>
      <c r="CL183" s="82">
        <f t="shared" ref="CL183" si="2426">CL181*CL182</f>
        <v>0</v>
      </c>
      <c r="CM183" s="82">
        <f t="shared" ref="CM183" si="2427">CM181*CM182</f>
        <v>0</v>
      </c>
      <c r="CN183" s="82">
        <f t="shared" ref="CN183" si="2428">CN181*CN182</f>
        <v>0</v>
      </c>
      <c r="CO183" s="82">
        <f t="shared" ref="CO183" si="2429">CO181*CO182</f>
        <v>0</v>
      </c>
      <c r="CP183" s="82">
        <f t="shared" ref="CP183" si="2430">CP181*CP182</f>
        <v>0</v>
      </c>
      <c r="CQ183" s="82">
        <f t="shared" ref="CQ183" si="2431">CQ181*CQ182</f>
        <v>0</v>
      </c>
      <c r="CR183" s="82">
        <f t="shared" ref="CR183" si="2432">CR181*CR182</f>
        <v>0</v>
      </c>
      <c r="CS183" s="82">
        <f t="shared" ref="CS183" si="2433">CS181*CS182</f>
        <v>0</v>
      </c>
      <c r="CT183" s="82">
        <f t="shared" ref="CT183" si="2434">CT181*CT182</f>
        <v>0</v>
      </c>
      <c r="CU183" s="82">
        <f t="shared" ref="CU183" si="2435">CU181*CU182</f>
        <v>0</v>
      </c>
      <c r="CV183" s="82">
        <f t="shared" ref="CV183" si="2436">CV181*CV182</f>
        <v>0</v>
      </c>
      <c r="CW183" s="82">
        <f t="shared" ref="CW183" si="2437">CW181*CW182</f>
        <v>0</v>
      </c>
      <c r="CX183" s="82">
        <f t="shared" ref="CX183" si="2438">CX181*CX182</f>
        <v>0</v>
      </c>
      <c r="CY183" s="82">
        <f t="shared" ref="CY183" si="2439">CY181*CY182</f>
        <v>0</v>
      </c>
      <c r="CZ183" s="82">
        <f t="shared" ref="CZ183" si="2440">CZ181*CZ182</f>
        <v>0</v>
      </c>
      <c r="DA183" s="82">
        <f t="shared" ref="DA183" si="2441">DA181*DA182</f>
        <v>0</v>
      </c>
      <c r="DB183" s="82">
        <f t="shared" ref="DB183" si="2442">DB181*DB182</f>
        <v>0</v>
      </c>
      <c r="DC183" s="82">
        <f t="shared" ref="DC183" si="2443">DC181*DC182</f>
        <v>0</v>
      </c>
      <c r="DD183" s="82">
        <f t="shared" ref="DD183" si="2444">DD181*DD182</f>
        <v>0</v>
      </c>
      <c r="DE183" s="82">
        <f t="shared" ref="DE183" si="2445">DE181*DE182</f>
        <v>0</v>
      </c>
      <c r="DF183" s="82">
        <f t="shared" ref="DF183" si="2446">DF181*DF182</f>
        <v>0</v>
      </c>
      <c r="DG183" s="82">
        <f t="shared" ref="DG183" si="2447">DG181*DG182</f>
        <v>0</v>
      </c>
      <c r="DH183" s="82">
        <f t="shared" ref="DH183" si="2448">DH181*DH182</f>
        <v>0</v>
      </c>
      <c r="DI183" s="82">
        <f t="shared" ref="DI183" si="2449">DI181*DI182</f>
        <v>0</v>
      </c>
      <c r="DJ183" s="82">
        <f t="shared" ref="DJ183" si="2450">DJ181*DJ182</f>
        <v>0</v>
      </c>
      <c r="DK183" s="82">
        <f t="shared" ref="DK183" si="2451">DK181*DK182</f>
        <v>0</v>
      </c>
      <c r="DL183" s="82">
        <f t="shared" ref="DL183" si="2452">DL181*DL182</f>
        <v>0</v>
      </c>
      <c r="DM183" s="82">
        <f t="shared" ref="DM183" si="2453">DM181*DM182</f>
        <v>0</v>
      </c>
      <c r="DN183" s="82">
        <f t="shared" ref="DN183" si="2454">DN181*DN182</f>
        <v>0</v>
      </c>
      <c r="DO183" s="82">
        <f t="shared" ref="DO183" si="2455">DO181*DO182</f>
        <v>0</v>
      </c>
      <c r="DP183" s="82">
        <f t="shared" ref="DP183" si="2456">DP181*DP182</f>
        <v>0</v>
      </c>
      <c r="DQ183" s="82">
        <f t="shared" ref="DQ183" si="2457">DQ181*DQ182</f>
        <v>0</v>
      </c>
      <c r="DR183" s="82">
        <f t="shared" ref="DR183" si="2458">DR181*DR182</f>
        <v>0</v>
      </c>
      <c r="DS183" s="82">
        <f t="shared" ref="DS183" si="2459">DS181*DS182</f>
        <v>0</v>
      </c>
      <c r="DT183" s="82">
        <f t="shared" ref="DT183" si="2460">DT181*DT182</f>
        <v>0</v>
      </c>
      <c r="DU183" s="82">
        <f t="shared" ref="DU183" si="2461">DU181*DU182</f>
        <v>0</v>
      </c>
      <c r="DV183" s="82">
        <f t="shared" ref="DV183" si="2462">DV181*DV182</f>
        <v>0</v>
      </c>
      <c r="DW183" s="82">
        <f t="shared" ref="DW183" si="2463">DW181*DW182</f>
        <v>0</v>
      </c>
      <c r="DX183" s="82">
        <f t="shared" ref="DX183" si="2464">DX181*DX182</f>
        <v>0</v>
      </c>
      <c r="DY183" s="82">
        <f t="shared" ref="DY183" si="2465">DY181*DY182</f>
        <v>0</v>
      </c>
      <c r="DZ183" s="82">
        <f t="shared" ref="DZ183" si="2466">DZ181*DZ182</f>
        <v>0</v>
      </c>
      <c r="EA183" s="82">
        <f t="shared" ref="EA183" si="2467">EA181*EA182</f>
        <v>0</v>
      </c>
      <c r="EB183" s="82">
        <f t="shared" ref="EB183" si="2468">EB181*EB182</f>
        <v>0</v>
      </c>
    </row>
    <row r="184" spans="2:132" outlineLevel="1" x14ac:dyDescent="0.25">
      <c r="C184" s="311"/>
      <c r="G184" s="52"/>
      <c r="H184" s="29"/>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row>
    <row r="185" spans="2:132" ht="13" x14ac:dyDescent="0.3">
      <c r="C185" s="348" t="s">
        <v>568</v>
      </c>
      <c r="D185" s="342"/>
      <c r="E185" s="342"/>
      <c r="F185" s="342"/>
      <c r="G185" s="349" t="s">
        <v>220</v>
      </c>
      <c r="H185" s="344">
        <f t="shared" ref="H185" si="2469">SUM(J185:EB185)</f>
        <v>846554.18133066653</v>
      </c>
      <c r="I185" s="342"/>
      <c r="J185" s="345">
        <f t="shared" ref="J185:AO185" si="2470">CHOOSE(Scenario,J166,J175,J183)</f>
        <v>0</v>
      </c>
      <c r="K185" s="346">
        <f t="shared" si="2470"/>
        <v>0</v>
      </c>
      <c r="L185" s="346">
        <f t="shared" si="2470"/>
        <v>0</v>
      </c>
      <c r="M185" s="346">
        <f t="shared" si="2470"/>
        <v>0</v>
      </c>
      <c r="N185" s="346">
        <f t="shared" si="2470"/>
        <v>0</v>
      </c>
      <c r="O185" s="346">
        <f t="shared" si="2470"/>
        <v>0</v>
      </c>
      <c r="P185" s="346">
        <f t="shared" si="2470"/>
        <v>0</v>
      </c>
      <c r="Q185" s="346">
        <f t="shared" si="2470"/>
        <v>0</v>
      </c>
      <c r="R185" s="346">
        <f t="shared" si="2470"/>
        <v>415997.14070303016</v>
      </c>
      <c r="S185" s="346">
        <f t="shared" si="2470"/>
        <v>0</v>
      </c>
      <c r="T185" s="346">
        <f t="shared" si="2470"/>
        <v>0</v>
      </c>
      <c r="U185" s="346">
        <f t="shared" si="2470"/>
        <v>0</v>
      </c>
      <c r="V185" s="346">
        <f t="shared" si="2470"/>
        <v>0</v>
      </c>
      <c r="W185" s="346">
        <f t="shared" si="2470"/>
        <v>0</v>
      </c>
      <c r="X185" s="346">
        <f t="shared" si="2470"/>
        <v>0</v>
      </c>
      <c r="Y185" s="346">
        <f t="shared" si="2470"/>
        <v>0</v>
      </c>
      <c r="Z185" s="346">
        <f t="shared" si="2470"/>
        <v>0</v>
      </c>
      <c r="AA185" s="346">
        <f t="shared" si="2470"/>
        <v>0</v>
      </c>
      <c r="AB185" s="346">
        <f t="shared" si="2470"/>
        <v>0</v>
      </c>
      <c r="AC185" s="346">
        <f t="shared" si="2470"/>
        <v>0</v>
      </c>
      <c r="AD185" s="346">
        <f t="shared" si="2470"/>
        <v>430557.04062763636</v>
      </c>
      <c r="AE185" s="346">
        <f t="shared" si="2470"/>
        <v>0</v>
      </c>
      <c r="AF185" s="346">
        <f t="shared" si="2470"/>
        <v>0</v>
      </c>
      <c r="AG185" s="346">
        <f t="shared" si="2470"/>
        <v>0</v>
      </c>
      <c r="AH185" s="346">
        <f t="shared" si="2470"/>
        <v>0</v>
      </c>
      <c r="AI185" s="346">
        <f t="shared" si="2470"/>
        <v>0</v>
      </c>
      <c r="AJ185" s="346">
        <f t="shared" si="2470"/>
        <v>0</v>
      </c>
      <c r="AK185" s="346">
        <f t="shared" si="2470"/>
        <v>0</v>
      </c>
      <c r="AL185" s="346">
        <f t="shared" si="2470"/>
        <v>0</v>
      </c>
      <c r="AM185" s="346">
        <f t="shared" si="2470"/>
        <v>0</v>
      </c>
      <c r="AN185" s="346">
        <f t="shared" si="2470"/>
        <v>0</v>
      </c>
      <c r="AO185" s="346">
        <f t="shared" si="2470"/>
        <v>0</v>
      </c>
      <c r="AP185" s="346">
        <f t="shared" ref="AP185:BU185" si="2471">CHOOSE(Scenario,AP166,AP175,AP183)</f>
        <v>0</v>
      </c>
      <c r="AQ185" s="346">
        <f t="shared" si="2471"/>
        <v>0</v>
      </c>
      <c r="AR185" s="346">
        <f t="shared" si="2471"/>
        <v>0</v>
      </c>
      <c r="AS185" s="346">
        <f t="shared" si="2471"/>
        <v>0</v>
      </c>
      <c r="AT185" s="346">
        <f t="shared" si="2471"/>
        <v>0</v>
      </c>
      <c r="AU185" s="346">
        <f t="shared" si="2471"/>
        <v>0</v>
      </c>
      <c r="AV185" s="346">
        <f t="shared" si="2471"/>
        <v>0</v>
      </c>
      <c r="AW185" s="346">
        <f t="shared" si="2471"/>
        <v>0</v>
      </c>
      <c r="AX185" s="346">
        <f t="shared" si="2471"/>
        <v>0</v>
      </c>
      <c r="AY185" s="346">
        <f t="shared" si="2471"/>
        <v>0</v>
      </c>
      <c r="AZ185" s="346">
        <f t="shared" si="2471"/>
        <v>0</v>
      </c>
      <c r="BA185" s="346">
        <f t="shared" si="2471"/>
        <v>0</v>
      </c>
      <c r="BB185" s="346">
        <f t="shared" si="2471"/>
        <v>0</v>
      </c>
      <c r="BC185" s="346">
        <f t="shared" si="2471"/>
        <v>0</v>
      </c>
      <c r="BD185" s="346">
        <f t="shared" si="2471"/>
        <v>0</v>
      </c>
      <c r="BE185" s="346">
        <f t="shared" si="2471"/>
        <v>0</v>
      </c>
      <c r="BF185" s="346">
        <f t="shared" si="2471"/>
        <v>0</v>
      </c>
      <c r="BG185" s="346">
        <f t="shared" si="2471"/>
        <v>0</v>
      </c>
      <c r="BH185" s="346">
        <f t="shared" si="2471"/>
        <v>0</v>
      </c>
      <c r="BI185" s="346">
        <f t="shared" si="2471"/>
        <v>0</v>
      </c>
      <c r="BJ185" s="346">
        <f t="shared" si="2471"/>
        <v>0</v>
      </c>
      <c r="BK185" s="346">
        <f t="shared" si="2471"/>
        <v>0</v>
      </c>
      <c r="BL185" s="346">
        <f t="shared" si="2471"/>
        <v>0</v>
      </c>
      <c r="BM185" s="346">
        <f t="shared" si="2471"/>
        <v>0</v>
      </c>
      <c r="BN185" s="346">
        <f t="shared" si="2471"/>
        <v>0</v>
      </c>
      <c r="BO185" s="346">
        <f t="shared" si="2471"/>
        <v>0</v>
      </c>
      <c r="BP185" s="346">
        <f t="shared" si="2471"/>
        <v>0</v>
      </c>
      <c r="BQ185" s="346">
        <f t="shared" si="2471"/>
        <v>0</v>
      </c>
      <c r="BR185" s="346">
        <f t="shared" si="2471"/>
        <v>0</v>
      </c>
      <c r="BS185" s="346">
        <f t="shared" si="2471"/>
        <v>0</v>
      </c>
      <c r="BT185" s="346">
        <f t="shared" si="2471"/>
        <v>0</v>
      </c>
      <c r="BU185" s="346">
        <f t="shared" si="2471"/>
        <v>0</v>
      </c>
      <c r="BV185" s="346">
        <f t="shared" ref="BV185:DA185" si="2472">CHOOSE(Scenario,BV166,BV175,BV183)</f>
        <v>0</v>
      </c>
      <c r="BW185" s="346">
        <f t="shared" si="2472"/>
        <v>0</v>
      </c>
      <c r="BX185" s="346">
        <f t="shared" si="2472"/>
        <v>0</v>
      </c>
      <c r="BY185" s="346">
        <f t="shared" si="2472"/>
        <v>0</v>
      </c>
      <c r="BZ185" s="346">
        <f t="shared" si="2472"/>
        <v>0</v>
      </c>
      <c r="CA185" s="346">
        <f t="shared" si="2472"/>
        <v>0</v>
      </c>
      <c r="CB185" s="346">
        <f t="shared" si="2472"/>
        <v>0</v>
      </c>
      <c r="CC185" s="346">
        <f t="shared" si="2472"/>
        <v>0</v>
      </c>
      <c r="CD185" s="346">
        <f t="shared" si="2472"/>
        <v>0</v>
      </c>
      <c r="CE185" s="346">
        <f t="shared" si="2472"/>
        <v>0</v>
      </c>
      <c r="CF185" s="346">
        <f t="shared" si="2472"/>
        <v>0</v>
      </c>
      <c r="CG185" s="346">
        <f t="shared" si="2472"/>
        <v>0</v>
      </c>
      <c r="CH185" s="346">
        <f t="shared" si="2472"/>
        <v>0</v>
      </c>
      <c r="CI185" s="346">
        <f t="shared" si="2472"/>
        <v>0</v>
      </c>
      <c r="CJ185" s="346">
        <f t="shared" si="2472"/>
        <v>0</v>
      </c>
      <c r="CK185" s="346">
        <f t="shared" si="2472"/>
        <v>0</v>
      </c>
      <c r="CL185" s="346">
        <f t="shared" si="2472"/>
        <v>0</v>
      </c>
      <c r="CM185" s="346">
        <f t="shared" si="2472"/>
        <v>0</v>
      </c>
      <c r="CN185" s="346">
        <f t="shared" si="2472"/>
        <v>0</v>
      </c>
      <c r="CO185" s="346">
        <f t="shared" si="2472"/>
        <v>0</v>
      </c>
      <c r="CP185" s="346">
        <f t="shared" si="2472"/>
        <v>0</v>
      </c>
      <c r="CQ185" s="346">
        <f t="shared" si="2472"/>
        <v>0</v>
      </c>
      <c r="CR185" s="346">
        <f t="shared" si="2472"/>
        <v>0</v>
      </c>
      <c r="CS185" s="346">
        <f t="shared" si="2472"/>
        <v>0</v>
      </c>
      <c r="CT185" s="346">
        <f t="shared" si="2472"/>
        <v>0</v>
      </c>
      <c r="CU185" s="346">
        <f t="shared" si="2472"/>
        <v>0</v>
      </c>
      <c r="CV185" s="346">
        <f t="shared" si="2472"/>
        <v>0</v>
      </c>
      <c r="CW185" s="346">
        <f t="shared" si="2472"/>
        <v>0</v>
      </c>
      <c r="CX185" s="346">
        <f t="shared" si="2472"/>
        <v>0</v>
      </c>
      <c r="CY185" s="346">
        <f t="shared" si="2472"/>
        <v>0</v>
      </c>
      <c r="CZ185" s="346">
        <f t="shared" si="2472"/>
        <v>0</v>
      </c>
      <c r="DA185" s="346">
        <f t="shared" si="2472"/>
        <v>0</v>
      </c>
      <c r="DB185" s="346">
        <f t="shared" ref="DB185:EB185" si="2473">CHOOSE(Scenario,DB166,DB175,DB183)</f>
        <v>0</v>
      </c>
      <c r="DC185" s="346">
        <f t="shared" si="2473"/>
        <v>0</v>
      </c>
      <c r="DD185" s="346">
        <f t="shared" si="2473"/>
        <v>0</v>
      </c>
      <c r="DE185" s="346">
        <f t="shared" si="2473"/>
        <v>0</v>
      </c>
      <c r="DF185" s="346">
        <f t="shared" si="2473"/>
        <v>0</v>
      </c>
      <c r="DG185" s="346">
        <f t="shared" si="2473"/>
        <v>0</v>
      </c>
      <c r="DH185" s="346">
        <f t="shared" si="2473"/>
        <v>0</v>
      </c>
      <c r="DI185" s="346">
        <f t="shared" si="2473"/>
        <v>0</v>
      </c>
      <c r="DJ185" s="346">
        <f t="shared" si="2473"/>
        <v>0</v>
      </c>
      <c r="DK185" s="346">
        <f t="shared" si="2473"/>
        <v>0</v>
      </c>
      <c r="DL185" s="346">
        <f t="shared" si="2473"/>
        <v>0</v>
      </c>
      <c r="DM185" s="346">
        <f t="shared" si="2473"/>
        <v>0</v>
      </c>
      <c r="DN185" s="346">
        <f t="shared" si="2473"/>
        <v>0</v>
      </c>
      <c r="DO185" s="346">
        <f t="shared" si="2473"/>
        <v>0</v>
      </c>
      <c r="DP185" s="346">
        <f t="shared" si="2473"/>
        <v>0</v>
      </c>
      <c r="DQ185" s="346">
        <f t="shared" si="2473"/>
        <v>0</v>
      </c>
      <c r="DR185" s="346">
        <f t="shared" si="2473"/>
        <v>0</v>
      </c>
      <c r="DS185" s="346">
        <f t="shared" si="2473"/>
        <v>0</v>
      </c>
      <c r="DT185" s="346">
        <f t="shared" si="2473"/>
        <v>0</v>
      </c>
      <c r="DU185" s="346">
        <f t="shared" si="2473"/>
        <v>0</v>
      </c>
      <c r="DV185" s="346">
        <f t="shared" si="2473"/>
        <v>0</v>
      </c>
      <c r="DW185" s="346">
        <f t="shared" si="2473"/>
        <v>0</v>
      </c>
      <c r="DX185" s="346">
        <f t="shared" si="2473"/>
        <v>0</v>
      </c>
      <c r="DY185" s="346">
        <f t="shared" si="2473"/>
        <v>0</v>
      </c>
      <c r="DZ185" s="346">
        <f t="shared" si="2473"/>
        <v>0</v>
      </c>
      <c r="EA185" s="346">
        <f t="shared" si="2473"/>
        <v>0</v>
      </c>
      <c r="EB185" s="347">
        <f t="shared" si="2473"/>
        <v>0</v>
      </c>
    </row>
    <row r="186" spans="2:132" ht="13" x14ac:dyDescent="0.3">
      <c r="C186" s="24"/>
      <c r="G186" s="52"/>
      <c r="H186" s="29"/>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row>
    <row r="187" spans="2:132" ht="13" x14ac:dyDescent="0.3">
      <c r="B187" s="34"/>
      <c r="C187" s="2" t="s">
        <v>515</v>
      </c>
      <c r="D187" s="34"/>
      <c r="E187" s="34"/>
      <c r="F187" s="34"/>
      <c r="G187" s="67"/>
      <c r="H187" s="35"/>
      <c r="I187" s="34"/>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row>
    <row r="188" spans="2:132" ht="13" outlineLevel="1" x14ac:dyDescent="0.3">
      <c r="C188" s="340" t="s">
        <v>500</v>
      </c>
      <c r="G188" s="52"/>
      <c r="H188" s="29"/>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row>
    <row r="189" spans="2:132" outlineLevel="1" x14ac:dyDescent="0.25">
      <c r="C189" s="328" t="s">
        <v>505</v>
      </c>
      <c r="G189" s="52" t="s">
        <v>220</v>
      </c>
      <c r="H189" s="46">
        <f t="shared" ref="H189" si="2474">SUM(J189:EB189)</f>
        <v>0</v>
      </c>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row>
    <row r="190" spans="2:132" outlineLevel="1" x14ac:dyDescent="0.25">
      <c r="C190" s="32"/>
      <c r="G190" s="52"/>
      <c r="H190" s="29"/>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row>
    <row r="191" spans="2:132" ht="13" outlineLevel="1" x14ac:dyDescent="0.3">
      <c r="C191" s="340" t="s">
        <v>502</v>
      </c>
      <c r="G191" s="52"/>
      <c r="H191" s="29"/>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row>
    <row r="192" spans="2:132" outlineLevel="1" x14ac:dyDescent="0.25">
      <c r="C192" s="317" t="s">
        <v>519</v>
      </c>
      <c r="G192" s="52" t="s">
        <v>525</v>
      </c>
      <c r="H192" s="46">
        <f t="shared" ref="H192" si="2475">SUM(J192:EB192)</f>
        <v>4497861.375</v>
      </c>
      <c r="J192" s="82">
        <f>J169-J169*(J170+J171)</f>
        <v>0</v>
      </c>
      <c r="K192" s="82">
        <f t="shared" ref="K192:BV192" si="2476">K169-K169*(K170+K171)</f>
        <v>0</v>
      </c>
      <c r="L192" s="82">
        <f t="shared" si="2476"/>
        <v>0</v>
      </c>
      <c r="M192" s="82">
        <f t="shared" si="2476"/>
        <v>0</v>
      </c>
      <c r="N192" s="82">
        <f t="shared" si="2476"/>
        <v>0</v>
      </c>
      <c r="O192" s="82">
        <f t="shared" si="2476"/>
        <v>0</v>
      </c>
      <c r="P192" s="82">
        <f t="shared" si="2476"/>
        <v>0</v>
      </c>
      <c r="Q192" s="82">
        <f t="shared" si="2476"/>
        <v>0</v>
      </c>
      <c r="R192" s="82">
        <f t="shared" si="2476"/>
        <v>2248930.6875</v>
      </c>
      <c r="S192" s="82">
        <f t="shared" si="2476"/>
        <v>0</v>
      </c>
      <c r="T192" s="82">
        <f t="shared" si="2476"/>
        <v>0</v>
      </c>
      <c r="U192" s="82">
        <f t="shared" si="2476"/>
        <v>0</v>
      </c>
      <c r="V192" s="82">
        <f t="shared" si="2476"/>
        <v>0</v>
      </c>
      <c r="W192" s="82">
        <f t="shared" si="2476"/>
        <v>0</v>
      </c>
      <c r="X192" s="82">
        <f t="shared" si="2476"/>
        <v>0</v>
      </c>
      <c r="Y192" s="82">
        <f t="shared" si="2476"/>
        <v>0</v>
      </c>
      <c r="Z192" s="82">
        <f t="shared" si="2476"/>
        <v>0</v>
      </c>
      <c r="AA192" s="82">
        <f t="shared" si="2476"/>
        <v>0</v>
      </c>
      <c r="AB192" s="82">
        <f t="shared" si="2476"/>
        <v>0</v>
      </c>
      <c r="AC192" s="82">
        <f t="shared" si="2476"/>
        <v>0</v>
      </c>
      <c r="AD192" s="82">
        <f t="shared" si="2476"/>
        <v>2248930.6875</v>
      </c>
      <c r="AE192" s="82">
        <f t="shared" si="2476"/>
        <v>0</v>
      </c>
      <c r="AF192" s="82">
        <f t="shared" si="2476"/>
        <v>0</v>
      </c>
      <c r="AG192" s="82">
        <f t="shared" si="2476"/>
        <v>0</v>
      </c>
      <c r="AH192" s="82">
        <f t="shared" si="2476"/>
        <v>0</v>
      </c>
      <c r="AI192" s="82">
        <f t="shared" si="2476"/>
        <v>0</v>
      </c>
      <c r="AJ192" s="82">
        <f t="shared" si="2476"/>
        <v>0</v>
      </c>
      <c r="AK192" s="82">
        <f t="shared" si="2476"/>
        <v>0</v>
      </c>
      <c r="AL192" s="82">
        <f t="shared" si="2476"/>
        <v>0</v>
      </c>
      <c r="AM192" s="82">
        <f t="shared" si="2476"/>
        <v>0</v>
      </c>
      <c r="AN192" s="82">
        <f t="shared" si="2476"/>
        <v>0</v>
      </c>
      <c r="AO192" s="82">
        <f t="shared" si="2476"/>
        <v>0</v>
      </c>
      <c r="AP192" s="82">
        <f t="shared" si="2476"/>
        <v>0</v>
      </c>
      <c r="AQ192" s="82">
        <f t="shared" si="2476"/>
        <v>0</v>
      </c>
      <c r="AR192" s="82">
        <f t="shared" si="2476"/>
        <v>0</v>
      </c>
      <c r="AS192" s="82">
        <f t="shared" si="2476"/>
        <v>0</v>
      </c>
      <c r="AT192" s="82">
        <f t="shared" si="2476"/>
        <v>0</v>
      </c>
      <c r="AU192" s="82">
        <f t="shared" si="2476"/>
        <v>0</v>
      </c>
      <c r="AV192" s="82">
        <f t="shared" si="2476"/>
        <v>0</v>
      </c>
      <c r="AW192" s="82">
        <f t="shared" si="2476"/>
        <v>0</v>
      </c>
      <c r="AX192" s="82">
        <f t="shared" si="2476"/>
        <v>0</v>
      </c>
      <c r="AY192" s="82">
        <f t="shared" si="2476"/>
        <v>0</v>
      </c>
      <c r="AZ192" s="82">
        <f t="shared" si="2476"/>
        <v>0</v>
      </c>
      <c r="BA192" s="82">
        <f t="shared" si="2476"/>
        <v>0</v>
      </c>
      <c r="BB192" s="82">
        <f t="shared" si="2476"/>
        <v>0</v>
      </c>
      <c r="BC192" s="82">
        <f t="shared" si="2476"/>
        <v>0</v>
      </c>
      <c r="BD192" s="82">
        <f t="shared" si="2476"/>
        <v>0</v>
      </c>
      <c r="BE192" s="82">
        <f t="shared" si="2476"/>
        <v>0</v>
      </c>
      <c r="BF192" s="82">
        <f t="shared" si="2476"/>
        <v>0</v>
      </c>
      <c r="BG192" s="82">
        <f t="shared" si="2476"/>
        <v>0</v>
      </c>
      <c r="BH192" s="82">
        <f t="shared" si="2476"/>
        <v>0</v>
      </c>
      <c r="BI192" s="82">
        <f t="shared" si="2476"/>
        <v>0</v>
      </c>
      <c r="BJ192" s="82">
        <f t="shared" si="2476"/>
        <v>0</v>
      </c>
      <c r="BK192" s="82">
        <f t="shared" si="2476"/>
        <v>0</v>
      </c>
      <c r="BL192" s="82">
        <f t="shared" si="2476"/>
        <v>0</v>
      </c>
      <c r="BM192" s="82">
        <f t="shared" si="2476"/>
        <v>0</v>
      </c>
      <c r="BN192" s="82">
        <f t="shared" si="2476"/>
        <v>0</v>
      </c>
      <c r="BO192" s="82">
        <f t="shared" si="2476"/>
        <v>0</v>
      </c>
      <c r="BP192" s="82">
        <f t="shared" si="2476"/>
        <v>0</v>
      </c>
      <c r="BQ192" s="82">
        <f t="shared" si="2476"/>
        <v>0</v>
      </c>
      <c r="BR192" s="82">
        <f t="shared" si="2476"/>
        <v>0</v>
      </c>
      <c r="BS192" s="82">
        <f t="shared" si="2476"/>
        <v>0</v>
      </c>
      <c r="BT192" s="82">
        <f t="shared" si="2476"/>
        <v>0</v>
      </c>
      <c r="BU192" s="82">
        <f t="shared" si="2476"/>
        <v>0</v>
      </c>
      <c r="BV192" s="82">
        <f t="shared" si="2476"/>
        <v>0</v>
      </c>
      <c r="BW192" s="82">
        <f t="shared" ref="BW192:EB192" si="2477">BW169-BW169*(BW170+BW171)</f>
        <v>0</v>
      </c>
      <c r="BX192" s="82">
        <f t="shared" si="2477"/>
        <v>0</v>
      </c>
      <c r="BY192" s="82">
        <f t="shared" si="2477"/>
        <v>0</v>
      </c>
      <c r="BZ192" s="82">
        <f t="shared" si="2477"/>
        <v>0</v>
      </c>
      <c r="CA192" s="82">
        <f t="shared" si="2477"/>
        <v>0</v>
      </c>
      <c r="CB192" s="82">
        <f t="shared" si="2477"/>
        <v>0</v>
      </c>
      <c r="CC192" s="82">
        <f t="shared" si="2477"/>
        <v>0</v>
      </c>
      <c r="CD192" s="82">
        <f t="shared" si="2477"/>
        <v>0</v>
      </c>
      <c r="CE192" s="82">
        <f t="shared" si="2477"/>
        <v>0</v>
      </c>
      <c r="CF192" s="82">
        <f t="shared" si="2477"/>
        <v>0</v>
      </c>
      <c r="CG192" s="82">
        <f t="shared" si="2477"/>
        <v>0</v>
      </c>
      <c r="CH192" s="82">
        <f t="shared" si="2477"/>
        <v>0</v>
      </c>
      <c r="CI192" s="82">
        <f t="shared" si="2477"/>
        <v>0</v>
      </c>
      <c r="CJ192" s="82">
        <f t="shared" si="2477"/>
        <v>0</v>
      </c>
      <c r="CK192" s="82">
        <f t="shared" si="2477"/>
        <v>0</v>
      </c>
      <c r="CL192" s="82">
        <f t="shared" si="2477"/>
        <v>0</v>
      </c>
      <c r="CM192" s="82">
        <f t="shared" si="2477"/>
        <v>0</v>
      </c>
      <c r="CN192" s="82">
        <f t="shared" si="2477"/>
        <v>0</v>
      </c>
      <c r="CO192" s="82">
        <f t="shared" si="2477"/>
        <v>0</v>
      </c>
      <c r="CP192" s="82">
        <f t="shared" si="2477"/>
        <v>0</v>
      </c>
      <c r="CQ192" s="82">
        <f t="shared" si="2477"/>
        <v>0</v>
      </c>
      <c r="CR192" s="82">
        <f t="shared" si="2477"/>
        <v>0</v>
      </c>
      <c r="CS192" s="82">
        <f t="shared" si="2477"/>
        <v>0</v>
      </c>
      <c r="CT192" s="82">
        <f t="shared" si="2477"/>
        <v>0</v>
      </c>
      <c r="CU192" s="82">
        <f t="shared" si="2477"/>
        <v>0</v>
      </c>
      <c r="CV192" s="82">
        <f t="shared" si="2477"/>
        <v>0</v>
      </c>
      <c r="CW192" s="82">
        <f t="shared" si="2477"/>
        <v>0</v>
      </c>
      <c r="CX192" s="82">
        <f t="shared" si="2477"/>
        <v>0</v>
      </c>
      <c r="CY192" s="82">
        <f t="shared" si="2477"/>
        <v>0</v>
      </c>
      <c r="CZ192" s="82">
        <f t="shared" si="2477"/>
        <v>0</v>
      </c>
      <c r="DA192" s="82">
        <f t="shared" si="2477"/>
        <v>0</v>
      </c>
      <c r="DB192" s="82">
        <f t="shared" si="2477"/>
        <v>0</v>
      </c>
      <c r="DC192" s="82">
        <f t="shared" si="2477"/>
        <v>0</v>
      </c>
      <c r="DD192" s="82">
        <f t="shared" si="2477"/>
        <v>0</v>
      </c>
      <c r="DE192" s="82">
        <f t="shared" si="2477"/>
        <v>0</v>
      </c>
      <c r="DF192" s="82">
        <f t="shared" si="2477"/>
        <v>0</v>
      </c>
      <c r="DG192" s="82">
        <f t="shared" si="2477"/>
        <v>0</v>
      </c>
      <c r="DH192" s="82">
        <f t="shared" si="2477"/>
        <v>0</v>
      </c>
      <c r="DI192" s="82">
        <f t="shared" si="2477"/>
        <v>0</v>
      </c>
      <c r="DJ192" s="82">
        <f t="shared" si="2477"/>
        <v>0</v>
      </c>
      <c r="DK192" s="82">
        <f t="shared" si="2477"/>
        <v>0</v>
      </c>
      <c r="DL192" s="82">
        <f t="shared" si="2477"/>
        <v>0</v>
      </c>
      <c r="DM192" s="82">
        <f t="shared" si="2477"/>
        <v>0</v>
      </c>
      <c r="DN192" s="82">
        <f t="shared" si="2477"/>
        <v>0</v>
      </c>
      <c r="DO192" s="82">
        <f t="shared" si="2477"/>
        <v>0</v>
      </c>
      <c r="DP192" s="82">
        <f t="shared" si="2477"/>
        <v>0</v>
      </c>
      <c r="DQ192" s="82">
        <f t="shared" si="2477"/>
        <v>0</v>
      </c>
      <c r="DR192" s="82">
        <f t="shared" si="2477"/>
        <v>0</v>
      </c>
      <c r="DS192" s="82">
        <f t="shared" si="2477"/>
        <v>0</v>
      </c>
      <c r="DT192" s="82">
        <f t="shared" si="2477"/>
        <v>0</v>
      </c>
      <c r="DU192" s="82">
        <f t="shared" si="2477"/>
        <v>0</v>
      </c>
      <c r="DV192" s="82">
        <f t="shared" si="2477"/>
        <v>0</v>
      </c>
      <c r="DW192" s="82">
        <f t="shared" si="2477"/>
        <v>0</v>
      </c>
      <c r="DX192" s="82">
        <f t="shared" si="2477"/>
        <v>0</v>
      </c>
      <c r="DY192" s="82">
        <f t="shared" si="2477"/>
        <v>0</v>
      </c>
      <c r="DZ192" s="82">
        <f t="shared" si="2477"/>
        <v>0</v>
      </c>
      <c r="EA192" s="82">
        <f t="shared" si="2477"/>
        <v>0</v>
      </c>
      <c r="EB192" s="82">
        <f t="shared" si="2477"/>
        <v>0</v>
      </c>
    </row>
    <row r="193" spans="2:132" outlineLevel="1" x14ac:dyDescent="0.25">
      <c r="C193" s="317" t="s">
        <v>333</v>
      </c>
      <c r="E193" s="31">
        <f>Costs!$L$40</f>
        <v>0.4</v>
      </c>
      <c r="G193" s="52" t="s">
        <v>220</v>
      </c>
      <c r="J193" s="312">
        <f>$E$193</f>
        <v>0.4</v>
      </c>
      <c r="K193" s="312">
        <f t="shared" ref="K193:BV193" si="2478">$E$193</f>
        <v>0.4</v>
      </c>
      <c r="L193" s="312">
        <f t="shared" si="2478"/>
        <v>0.4</v>
      </c>
      <c r="M193" s="312">
        <f t="shared" si="2478"/>
        <v>0.4</v>
      </c>
      <c r="N193" s="312">
        <f t="shared" si="2478"/>
        <v>0.4</v>
      </c>
      <c r="O193" s="312">
        <f t="shared" si="2478"/>
        <v>0.4</v>
      </c>
      <c r="P193" s="312">
        <f t="shared" si="2478"/>
        <v>0.4</v>
      </c>
      <c r="Q193" s="312">
        <f t="shared" si="2478"/>
        <v>0.4</v>
      </c>
      <c r="R193" s="312">
        <f t="shared" si="2478"/>
        <v>0.4</v>
      </c>
      <c r="S193" s="312">
        <f t="shared" si="2478"/>
        <v>0.4</v>
      </c>
      <c r="T193" s="312">
        <f t="shared" si="2478"/>
        <v>0.4</v>
      </c>
      <c r="U193" s="312">
        <f t="shared" si="2478"/>
        <v>0.4</v>
      </c>
      <c r="V193" s="312">
        <f t="shared" si="2478"/>
        <v>0.4</v>
      </c>
      <c r="W193" s="312">
        <f t="shared" si="2478"/>
        <v>0.4</v>
      </c>
      <c r="X193" s="312">
        <f t="shared" si="2478"/>
        <v>0.4</v>
      </c>
      <c r="Y193" s="312">
        <f t="shared" si="2478"/>
        <v>0.4</v>
      </c>
      <c r="Z193" s="312">
        <f t="shared" si="2478"/>
        <v>0.4</v>
      </c>
      <c r="AA193" s="312">
        <f t="shared" si="2478"/>
        <v>0.4</v>
      </c>
      <c r="AB193" s="312">
        <f t="shared" si="2478"/>
        <v>0.4</v>
      </c>
      <c r="AC193" s="312">
        <f t="shared" si="2478"/>
        <v>0.4</v>
      </c>
      <c r="AD193" s="312">
        <f t="shared" si="2478"/>
        <v>0.4</v>
      </c>
      <c r="AE193" s="312">
        <f t="shared" si="2478"/>
        <v>0.4</v>
      </c>
      <c r="AF193" s="312">
        <f t="shared" si="2478"/>
        <v>0.4</v>
      </c>
      <c r="AG193" s="312">
        <f t="shared" si="2478"/>
        <v>0.4</v>
      </c>
      <c r="AH193" s="312">
        <f t="shared" si="2478"/>
        <v>0.4</v>
      </c>
      <c r="AI193" s="312">
        <f t="shared" si="2478"/>
        <v>0.4</v>
      </c>
      <c r="AJ193" s="312">
        <f t="shared" si="2478"/>
        <v>0.4</v>
      </c>
      <c r="AK193" s="312">
        <f t="shared" si="2478"/>
        <v>0.4</v>
      </c>
      <c r="AL193" s="312">
        <f t="shared" si="2478"/>
        <v>0.4</v>
      </c>
      <c r="AM193" s="312">
        <f t="shared" si="2478"/>
        <v>0.4</v>
      </c>
      <c r="AN193" s="312">
        <f t="shared" si="2478"/>
        <v>0.4</v>
      </c>
      <c r="AO193" s="312">
        <f t="shared" si="2478"/>
        <v>0.4</v>
      </c>
      <c r="AP193" s="312">
        <f t="shared" si="2478"/>
        <v>0.4</v>
      </c>
      <c r="AQ193" s="312">
        <f t="shared" si="2478"/>
        <v>0.4</v>
      </c>
      <c r="AR193" s="312">
        <f t="shared" si="2478"/>
        <v>0.4</v>
      </c>
      <c r="AS193" s="312">
        <f t="shared" si="2478"/>
        <v>0.4</v>
      </c>
      <c r="AT193" s="312">
        <f t="shared" si="2478"/>
        <v>0.4</v>
      </c>
      <c r="AU193" s="312">
        <f t="shared" si="2478"/>
        <v>0.4</v>
      </c>
      <c r="AV193" s="312">
        <f t="shared" si="2478"/>
        <v>0.4</v>
      </c>
      <c r="AW193" s="312">
        <f t="shared" si="2478"/>
        <v>0.4</v>
      </c>
      <c r="AX193" s="312">
        <f t="shared" si="2478"/>
        <v>0.4</v>
      </c>
      <c r="AY193" s="312">
        <f t="shared" si="2478"/>
        <v>0.4</v>
      </c>
      <c r="AZ193" s="312">
        <f t="shared" si="2478"/>
        <v>0.4</v>
      </c>
      <c r="BA193" s="312">
        <f t="shared" si="2478"/>
        <v>0.4</v>
      </c>
      <c r="BB193" s="312">
        <f t="shared" si="2478"/>
        <v>0.4</v>
      </c>
      <c r="BC193" s="312">
        <f t="shared" si="2478"/>
        <v>0.4</v>
      </c>
      <c r="BD193" s="312">
        <f t="shared" si="2478"/>
        <v>0.4</v>
      </c>
      <c r="BE193" s="312">
        <f t="shared" si="2478"/>
        <v>0.4</v>
      </c>
      <c r="BF193" s="312">
        <f t="shared" si="2478"/>
        <v>0.4</v>
      </c>
      <c r="BG193" s="312">
        <f t="shared" si="2478"/>
        <v>0.4</v>
      </c>
      <c r="BH193" s="312">
        <f t="shared" si="2478"/>
        <v>0.4</v>
      </c>
      <c r="BI193" s="312">
        <f t="shared" si="2478"/>
        <v>0.4</v>
      </c>
      <c r="BJ193" s="312">
        <f t="shared" si="2478"/>
        <v>0.4</v>
      </c>
      <c r="BK193" s="312">
        <f t="shared" si="2478"/>
        <v>0.4</v>
      </c>
      <c r="BL193" s="312">
        <f t="shared" si="2478"/>
        <v>0.4</v>
      </c>
      <c r="BM193" s="312">
        <f t="shared" si="2478"/>
        <v>0.4</v>
      </c>
      <c r="BN193" s="312">
        <f t="shared" si="2478"/>
        <v>0.4</v>
      </c>
      <c r="BO193" s="312">
        <f t="shared" si="2478"/>
        <v>0.4</v>
      </c>
      <c r="BP193" s="312">
        <f t="shared" si="2478"/>
        <v>0.4</v>
      </c>
      <c r="BQ193" s="312">
        <f t="shared" si="2478"/>
        <v>0.4</v>
      </c>
      <c r="BR193" s="312">
        <f t="shared" si="2478"/>
        <v>0.4</v>
      </c>
      <c r="BS193" s="312">
        <f t="shared" si="2478"/>
        <v>0.4</v>
      </c>
      <c r="BT193" s="312">
        <f t="shared" si="2478"/>
        <v>0.4</v>
      </c>
      <c r="BU193" s="312">
        <f t="shared" si="2478"/>
        <v>0.4</v>
      </c>
      <c r="BV193" s="312">
        <f t="shared" si="2478"/>
        <v>0.4</v>
      </c>
      <c r="BW193" s="312">
        <f t="shared" ref="BW193:EB193" si="2479">$E$193</f>
        <v>0.4</v>
      </c>
      <c r="BX193" s="312">
        <f t="shared" si="2479"/>
        <v>0.4</v>
      </c>
      <c r="BY193" s="312">
        <f t="shared" si="2479"/>
        <v>0.4</v>
      </c>
      <c r="BZ193" s="312">
        <f t="shared" si="2479"/>
        <v>0.4</v>
      </c>
      <c r="CA193" s="312">
        <f t="shared" si="2479"/>
        <v>0.4</v>
      </c>
      <c r="CB193" s="312">
        <f t="shared" si="2479"/>
        <v>0.4</v>
      </c>
      <c r="CC193" s="312">
        <f t="shared" si="2479"/>
        <v>0.4</v>
      </c>
      <c r="CD193" s="312">
        <f t="shared" si="2479"/>
        <v>0.4</v>
      </c>
      <c r="CE193" s="312">
        <f t="shared" si="2479"/>
        <v>0.4</v>
      </c>
      <c r="CF193" s="312">
        <f t="shared" si="2479"/>
        <v>0.4</v>
      </c>
      <c r="CG193" s="312">
        <f t="shared" si="2479"/>
        <v>0.4</v>
      </c>
      <c r="CH193" s="312">
        <f t="shared" si="2479"/>
        <v>0.4</v>
      </c>
      <c r="CI193" s="312">
        <f t="shared" si="2479"/>
        <v>0.4</v>
      </c>
      <c r="CJ193" s="312">
        <f t="shared" si="2479"/>
        <v>0.4</v>
      </c>
      <c r="CK193" s="312">
        <f t="shared" si="2479"/>
        <v>0.4</v>
      </c>
      <c r="CL193" s="312">
        <f t="shared" si="2479"/>
        <v>0.4</v>
      </c>
      <c r="CM193" s="312">
        <f t="shared" si="2479"/>
        <v>0.4</v>
      </c>
      <c r="CN193" s="312">
        <f t="shared" si="2479"/>
        <v>0.4</v>
      </c>
      <c r="CO193" s="312">
        <f t="shared" si="2479"/>
        <v>0.4</v>
      </c>
      <c r="CP193" s="312">
        <f t="shared" si="2479"/>
        <v>0.4</v>
      </c>
      <c r="CQ193" s="312">
        <f t="shared" si="2479"/>
        <v>0.4</v>
      </c>
      <c r="CR193" s="312">
        <f t="shared" si="2479"/>
        <v>0.4</v>
      </c>
      <c r="CS193" s="312">
        <f t="shared" si="2479"/>
        <v>0.4</v>
      </c>
      <c r="CT193" s="312">
        <f t="shared" si="2479"/>
        <v>0.4</v>
      </c>
      <c r="CU193" s="312">
        <f t="shared" si="2479"/>
        <v>0.4</v>
      </c>
      <c r="CV193" s="312">
        <f t="shared" si="2479"/>
        <v>0.4</v>
      </c>
      <c r="CW193" s="312">
        <f t="shared" si="2479"/>
        <v>0.4</v>
      </c>
      <c r="CX193" s="312">
        <f t="shared" si="2479"/>
        <v>0.4</v>
      </c>
      <c r="CY193" s="312">
        <f t="shared" si="2479"/>
        <v>0.4</v>
      </c>
      <c r="CZ193" s="312">
        <f t="shared" si="2479"/>
        <v>0.4</v>
      </c>
      <c r="DA193" s="312">
        <f t="shared" si="2479"/>
        <v>0.4</v>
      </c>
      <c r="DB193" s="312">
        <f t="shared" si="2479"/>
        <v>0.4</v>
      </c>
      <c r="DC193" s="312">
        <f t="shared" si="2479"/>
        <v>0.4</v>
      </c>
      <c r="DD193" s="312">
        <f t="shared" si="2479"/>
        <v>0.4</v>
      </c>
      <c r="DE193" s="312">
        <f t="shared" si="2479"/>
        <v>0.4</v>
      </c>
      <c r="DF193" s="312">
        <f t="shared" si="2479"/>
        <v>0.4</v>
      </c>
      <c r="DG193" s="312">
        <f t="shared" si="2479"/>
        <v>0.4</v>
      </c>
      <c r="DH193" s="312">
        <f t="shared" si="2479"/>
        <v>0.4</v>
      </c>
      <c r="DI193" s="312">
        <f t="shared" si="2479"/>
        <v>0.4</v>
      </c>
      <c r="DJ193" s="312">
        <f t="shared" si="2479"/>
        <v>0.4</v>
      </c>
      <c r="DK193" s="312">
        <f t="shared" si="2479"/>
        <v>0.4</v>
      </c>
      <c r="DL193" s="312">
        <f t="shared" si="2479"/>
        <v>0.4</v>
      </c>
      <c r="DM193" s="312">
        <f t="shared" si="2479"/>
        <v>0.4</v>
      </c>
      <c r="DN193" s="312">
        <f t="shared" si="2479"/>
        <v>0.4</v>
      </c>
      <c r="DO193" s="312">
        <f t="shared" si="2479"/>
        <v>0.4</v>
      </c>
      <c r="DP193" s="312">
        <f t="shared" si="2479"/>
        <v>0.4</v>
      </c>
      <c r="DQ193" s="312">
        <f t="shared" si="2479"/>
        <v>0.4</v>
      </c>
      <c r="DR193" s="312">
        <f t="shared" si="2479"/>
        <v>0.4</v>
      </c>
      <c r="DS193" s="312">
        <f t="shared" si="2479"/>
        <v>0.4</v>
      </c>
      <c r="DT193" s="312">
        <f t="shared" si="2479"/>
        <v>0.4</v>
      </c>
      <c r="DU193" s="312">
        <f t="shared" si="2479"/>
        <v>0.4</v>
      </c>
      <c r="DV193" s="312">
        <f t="shared" si="2479"/>
        <v>0.4</v>
      </c>
      <c r="DW193" s="312">
        <f t="shared" si="2479"/>
        <v>0.4</v>
      </c>
      <c r="DX193" s="312">
        <f t="shared" si="2479"/>
        <v>0.4</v>
      </c>
      <c r="DY193" s="312">
        <f t="shared" si="2479"/>
        <v>0.4</v>
      </c>
      <c r="DZ193" s="312">
        <f t="shared" si="2479"/>
        <v>0.4</v>
      </c>
      <c r="EA193" s="312">
        <f t="shared" si="2479"/>
        <v>0.4</v>
      </c>
      <c r="EB193" s="312">
        <f t="shared" si="2479"/>
        <v>0.4</v>
      </c>
    </row>
    <row r="194" spans="2:132" outlineLevel="1" x14ac:dyDescent="0.25">
      <c r="C194" s="329" t="s">
        <v>544</v>
      </c>
      <c r="D194" s="38"/>
      <c r="E194" s="38"/>
      <c r="F194" s="38"/>
      <c r="G194" s="55" t="s">
        <v>220</v>
      </c>
      <c r="H194" s="316">
        <f t="shared" ref="H194" si="2480">SUM(J194:EB194)</f>
        <v>1799144.55</v>
      </c>
      <c r="I194" s="38"/>
      <c r="J194" s="314">
        <f>J192*J193</f>
        <v>0</v>
      </c>
      <c r="K194" s="314">
        <f t="shared" ref="K194:BV194" si="2481">K192*K193</f>
        <v>0</v>
      </c>
      <c r="L194" s="314">
        <f t="shared" si="2481"/>
        <v>0</v>
      </c>
      <c r="M194" s="314">
        <f t="shared" si="2481"/>
        <v>0</v>
      </c>
      <c r="N194" s="314">
        <f t="shared" si="2481"/>
        <v>0</v>
      </c>
      <c r="O194" s="314">
        <f t="shared" si="2481"/>
        <v>0</v>
      </c>
      <c r="P194" s="314">
        <f t="shared" si="2481"/>
        <v>0</v>
      </c>
      <c r="Q194" s="314">
        <f t="shared" si="2481"/>
        <v>0</v>
      </c>
      <c r="R194" s="314">
        <f t="shared" si="2481"/>
        <v>899572.27500000002</v>
      </c>
      <c r="S194" s="314">
        <f t="shared" si="2481"/>
        <v>0</v>
      </c>
      <c r="T194" s="314">
        <f t="shared" si="2481"/>
        <v>0</v>
      </c>
      <c r="U194" s="314">
        <f t="shared" si="2481"/>
        <v>0</v>
      </c>
      <c r="V194" s="314">
        <f t="shared" si="2481"/>
        <v>0</v>
      </c>
      <c r="W194" s="314">
        <f t="shared" si="2481"/>
        <v>0</v>
      </c>
      <c r="X194" s="314">
        <f t="shared" si="2481"/>
        <v>0</v>
      </c>
      <c r="Y194" s="314">
        <f t="shared" si="2481"/>
        <v>0</v>
      </c>
      <c r="Z194" s="314">
        <f t="shared" si="2481"/>
        <v>0</v>
      </c>
      <c r="AA194" s="314">
        <f t="shared" si="2481"/>
        <v>0</v>
      </c>
      <c r="AB194" s="314">
        <f t="shared" si="2481"/>
        <v>0</v>
      </c>
      <c r="AC194" s="314">
        <f t="shared" si="2481"/>
        <v>0</v>
      </c>
      <c r="AD194" s="314">
        <f t="shared" si="2481"/>
        <v>899572.27500000002</v>
      </c>
      <c r="AE194" s="314">
        <f t="shared" si="2481"/>
        <v>0</v>
      </c>
      <c r="AF194" s="314">
        <f t="shared" si="2481"/>
        <v>0</v>
      </c>
      <c r="AG194" s="314">
        <f t="shared" si="2481"/>
        <v>0</v>
      </c>
      <c r="AH194" s="314">
        <f t="shared" si="2481"/>
        <v>0</v>
      </c>
      <c r="AI194" s="314">
        <f t="shared" si="2481"/>
        <v>0</v>
      </c>
      <c r="AJ194" s="314">
        <f t="shared" si="2481"/>
        <v>0</v>
      </c>
      <c r="AK194" s="314">
        <f t="shared" si="2481"/>
        <v>0</v>
      </c>
      <c r="AL194" s="314">
        <f t="shared" si="2481"/>
        <v>0</v>
      </c>
      <c r="AM194" s="314">
        <f t="shared" si="2481"/>
        <v>0</v>
      </c>
      <c r="AN194" s="314">
        <f t="shared" si="2481"/>
        <v>0</v>
      </c>
      <c r="AO194" s="314">
        <f t="shared" si="2481"/>
        <v>0</v>
      </c>
      <c r="AP194" s="314">
        <f t="shared" si="2481"/>
        <v>0</v>
      </c>
      <c r="AQ194" s="314">
        <f t="shared" si="2481"/>
        <v>0</v>
      </c>
      <c r="AR194" s="314">
        <f t="shared" si="2481"/>
        <v>0</v>
      </c>
      <c r="AS194" s="314">
        <f t="shared" si="2481"/>
        <v>0</v>
      </c>
      <c r="AT194" s="314">
        <f t="shared" si="2481"/>
        <v>0</v>
      </c>
      <c r="AU194" s="314">
        <f t="shared" si="2481"/>
        <v>0</v>
      </c>
      <c r="AV194" s="314">
        <f t="shared" si="2481"/>
        <v>0</v>
      </c>
      <c r="AW194" s="314">
        <f t="shared" si="2481"/>
        <v>0</v>
      </c>
      <c r="AX194" s="314">
        <f t="shared" si="2481"/>
        <v>0</v>
      </c>
      <c r="AY194" s="314">
        <f t="shared" si="2481"/>
        <v>0</v>
      </c>
      <c r="AZ194" s="314">
        <f t="shared" si="2481"/>
        <v>0</v>
      </c>
      <c r="BA194" s="314">
        <f t="shared" si="2481"/>
        <v>0</v>
      </c>
      <c r="BB194" s="314">
        <f t="shared" si="2481"/>
        <v>0</v>
      </c>
      <c r="BC194" s="314">
        <f t="shared" si="2481"/>
        <v>0</v>
      </c>
      <c r="BD194" s="314">
        <f t="shared" si="2481"/>
        <v>0</v>
      </c>
      <c r="BE194" s="314">
        <f t="shared" si="2481"/>
        <v>0</v>
      </c>
      <c r="BF194" s="314">
        <f t="shared" si="2481"/>
        <v>0</v>
      </c>
      <c r="BG194" s="314">
        <f t="shared" si="2481"/>
        <v>0</v>
      </c>
      <c r="BH194" s="314">
        <f t="shared" si="2481"/>
        <v>0</v>
      </c>
      <c r="BI194" s="314">
        <f t="shared" si="2481"/>
        <v>0</v>
      </c>
      <c r="BJ194" s="314">
        <f t="shared" si="2481"/>
        <v>0</v>
      </c>
      <c r="BK194" s="314">
        <f t="shared" si="2481"/>
        <v>0</v>
      </c>
      <c r="BL194" s="314">
        <f t="shared" si="2481"/>
        <v>0</v>
      </c>
      <c r="BM194" s="314">
        <f t="shared" si="2481"/>
        <v>0</v>
      </c>
      <c r="BN194" s="314">
        <f t="shared" si="2481"/>
        <v>0</v>
      </c>
      <c r="BO194" s="314">
        <f t="shared" si="2481"/>
        <v>0</v>
      </c>
      <c r="BP194" s="314">
        <f t="shared" si="2481"/>
        <v>0</v>
      </c>
      <c r="BQ194" s="314">
        <f t="shared" si="2481"/>
        <v>0</v>
      </c>
      <c r="BR194" s="314">
        <f t="shared" si="2481"/>
        <v>0</v>
      </c>
      <c r="BS194" s="314">
        <f t="shared" si="2481"/>
        <v>0</v>
      </c>
      <c r="BT194" s="314">
        <f t="shared" si="2481"/>
        <v>0</v>
      </c>
      <c r="BU194" s="314">
        <f t="shared" si="2481"/>
        <v>0</v>
      </c>
      <c r="BV194" s="314">
        <f t="shared" si="2481"/>
        <v>0</v>
      </c>
      <c r="BW194" s="314">
        <f t="shared" ref="BW194:EB194" si="2482">BW192*BW193</f>
        <v>0</v>
      </c>
      <c r="BX194" s="314">
        <f t="shared" si="2482"/>
        <v>0</v>
      </c>
      <c r="BY194" s="314">
        <f t="shared" si="2482"/>
        <v>0</v>
      </c>
      <c r="BZ194" s="314">
        <f t="shared" si="2482"/>
        <v>0</v>
      </c>
      <c r="CA194" s="314">
        <f t="shared" si="2482"/>
        <v>0</v>
      </c>
      <c r="CB194" s="314">
        <f t="shared" si="2482"/>
        <v>0</v>
      </c>
      <c r="CC194" s="314">
        <f t="shared" si="2482"/>
        <v>0</v>
      </c>
      <c r="CD194" s="314">
        <f t="shared" si="2482"/>
        <v>0</v>
      </c>
      <c r="CE194" s="314">
        <f t="shared" si="2482"/>
        <v>0</v>
      </c>
      <c r="CF194" s="314">
        <f t="shared" si="2482"/>
        <v>0</v>
      </c>
      <c r="CG194" s="314">
        <f t="shared" si="2482"/>
        <v>0</v>
      </c>
      <c r="CH194" s="314">
        <f t="shared" si="2482"/>
        <v>0</v>
      </c>
      <c r="CI194" s="314">
        <f t="shared" si="2482"/>
        <v>0</v>
      </c>
      <c r="CJ194" s="314">
        <f t="shared" si="2482"/>
        <v>0</v>
      </c>
      <c r="CK194" s="314">
        <f t="shared" si="2482"/>
        <v>0</v>
      </c>
      <c r="CL194" s="314">
        <f t="shared" si="2482"/>
        <v>0</v>
      </c>
      <c r="CM194" s="314">
        <f t="shared" si="2482"/>
        <v>0</v>
      </c>
      <c r="CN194" s="314">
        <f t="shared" si="2482"/>
        <v>0</v>
      </c>
      <c r="CO194" s="314">
        <f t="shared" si="2482"/>
        <v>0</v>
      </c>
      <c r="CP194" s="314">
        <f t="shared" si="2482"/>
        <v>0</v>
      </c>
      <c r="CQ194" s="314">
        <f t="shared" si="2482"/>
        <v>0</v>
      </c>
      <c r="CR194" s="314">
        <f t="shared" si="2482"/>
        <v>0</v>
      </c>
      <c r="CS194" s="314">
        <f t="shared" si="2482"/>
        <v>0</v>
      </c>
      <c r="CT194" s="314">
        <f t="shared" si="2482"/>
        <v>0</v>
      </c>
      <c r="CU194" s="314">
        <f t="shared" si="2482"/>
        <v>0</v>
      </c>
      <c r="CV194" s="314">
        <f t="shared" si="2482"/>
        <v>0</v>
      </c>
      <c r="CW194" s="314">
        <f t="shared" si="2482"/>
        <v>0</v>
      </c>
      <c r="CX194" s="314">
        <f t="shared" si="2482"/>
        <v>0</v>
      </c>
      <c r="CY194" s="314">
        <f t="shared" si="2482"/>
        <v>0</v>
      </c>
      <c r="CZ194" s="314">
        <f t="shared" si="2482"/>
        <v>0</v>
      </c>
      <c r="DA194" s="314">
        <f t="shared" si="2482"/>
        <v>0</v>
      </c>
      <c r="DB194" s="314">
        <f t="shared" si="2482"/>
        <v>0</v>
      </c>
      <c r="DC194" s="314">
        <f t="shared" si="2482"/>
        <v>0</v>
      </c>
      <c r="DD194" s="314">
        <f t="shared" si="2482"/>
        <v>0</v>
      </c>
      <c r="DE194" s="314">
        <f t="shared" si="2482"/>
        <v>0</v>
      </c>
      <c r="DF194" s="314">
        <f t="shared" si="2482"/>
        <v>0</v>
      </c>
      <c r="DG194" s="314">
        <f t="shared" si="2482"/>
        <v>0</v>
      </c>
      <c r="DH194" s="314">
        <f t="shared" si="2482"/>
        <v>0</v>
      </c>
      <c r="DI194" s="314">
        <f t="shared" si="2482"/>
        <v>0</v>
      </c>
      <c r="DJ194" s="314">
        <f t="shared" si="2482"/>
        <v>0</v>
      </c>
      <c r="DK194" s="314">
        <f t="shared" si="2482"/>
        <v>0</v>
      </c>
      <c r="DL194" s="314">
        <f t="shared" si="2482"/>
        <v>0</v>
      </c>
      <c r="DM194" s="314">
        <f t="shared" si="2482"/>
        <v>0</v>
      </c>
      <c r="DN194" s="314">
        <f t="shared" si="2482"/>
        <v>0</v>
      </c>
      <c r="DO194" s="314">
        <f t="shared" si="2482"/>
        <v>0</v>
      </c>
      <c r="DP194" s="314">
        <f t="shared" si="2482"/>
        <v>0</v>
      </c>
      <c r="DQ194" s="314">
        <f t="shared" si="2482"/>
        <v>0</v>
      </c>
      <c r="DR194" s="314">
        <f t="shared" si="2482"/>
        <v>0</v>
      </c>
      <c r="DS194" s="314">
        <f t="shared" si="2482"/>
        <v>0</v>
      </c>
      <c r="DT194" s="314">
        <f t="shared" si="2482"/>
        <v>0</v>
      </c>
      <c r="DU194" s="314">
        <f t="shared" si="2482"/>
        <v>0</v>
      </c>
      <c r="DV194" s="314">
        <f t="shared" si="2482"/>
        <v>0</v>
      </c>
      <c r="DW194" s="314">
        <f t="shared" si="2482"/>
        <v>0</v>
      </c>
      <c r="DX194" s="314">
        <f t="shared" si="2482"/>
        <v>0</v>
      </c>
      <c r="DY194" s="314">
        <f t="shared" si="2482"/>
        <v>0</v>
      </c>
      <c r="DZ194" s="314">
        <f t="shared" si="2482"/>
        <v>0</v>
      </c>
      <c r="EA194" s="314">
        <f t="shared" si="2482"/>
        <v>0</v>
      </c>
      <c r="EB194" s="314">
        <f t="shared" si="2482"/>
        <v>0</v>
      </c>
    </row>
    <row r="195" spans="2:132" outlineLevel="1" x14ac:dyDescent="0.25">
      <c r="C195" s="324" t="s">
        <v>417</v>
      </c>
      <c r="D195" s="34"/>
      <c r="E195" s="34"/>
      <c r="F195" s="34"/>
      <c r="G195" s="67" t="s">
        <v>215</v>
      </c>
      <c r="H195" s="34"/>
      <c r="I195" s="34"/>
      <c r="J195" s="126">
        <f>J$13</f>
        <v>1</v>
      </c>
      <c r="K195" s="126">
        <f t="shared" ref="K195:BV195" si="2483">K$13</f>
        <v>1.0026792493128671</v>
      </c>
      <c r="L195" s="126">
        <f>L$13</f>
        <v>1.0056539350998608</v>
      </c>
      <c r="M195" s="126">
        <f t="shared" si="2483"/>
        <v>1.0085410656939733</v>
      </c>
      <c r="N195" s="126">
        <f t="shared" si="2483"/>
        <v>1.0114364849476103</v>
      </c>
      <c r="O195" s="126">
        <f t="shared" si="2483"/>
        <v>1.0143402166566737</v>
      </c>
      <c r="P195" s="126">
        <f t="shared" si="2483"/>
        <v>1.0172522846853813</v>
      </c>
      <c r="Q195" s="126">
        <f t="shared" si="2483"/>
        <v>1.0201727129664624</v>
      </c>
      <c r="R195" s="126">
        <f t="shared" si="2483"/>
        <v>1.0231015255013547</v>
      </c>
      <c r="S195" s="126">
        <f t="shared" si="2483"/>
        <v>1.0260387463604019</v>
      </c>
      <c r="T195" s="126">
        <f t="shared" si="2483"/>
        <v>1.028984399683051</v>
      </c>
      <c r="U195" s="126">
        <f t="shared" si="2483"/>
        <v>1.0319385096780509</v>
      </c>
      <c r="V195" s="126">
        <f t="shared" si="2483"/>
        <v>1.0349011006236515</v>
      </c>
      <c r="W195" s="126">
        <f t="shared" si="2483"/>
        <v>1.0377730230388176</v>
      </c>
      <c r="X195" s="126">
        <f t="shared" si="2483"/>
        <v>1.0408518228283561</v>
      </c>
      <c r="Y195" s="126">
        <f t="shared" si="2483"/>
        <v>1.0438400029932626</v>
      </c>
      <c r="Z195" s="126">
        <f t="shared" si="2483"/>
        <v>1.046836761920777</v>
      </c>
      <c r="AA195" s="126">
        <f t="shared" si="2483"/>
        <v>1.0498421242396576</v>
      </c>
      <c r="AB195" s="126">
        <f t="shared" si="2483"/>
        <v>1.05285611464937</v>
      </c>
      <c r="AC195" s="126">
        <f t="shared" si="2483"/>
        <v>1.0558787579202888</v>
      </c>
      <c r="AD195" s="126">
        <f t="shared" si="2483"/>
        <v>1.0589100788939025</v>
      </c>
      <c r="AE195" s="126">
        <f t="shared" si="2483"/>
        <v>1.0619501024830165</v>
      </c>
      <c r="AF195" s="126">
        <f t="shared" si="2483"/>
        <v>1.0649988536719583</v>
      </c>
      <c r="AG195" s="126">
        <f t="shared" si="2483"/>
        <v>1.0680563575167832</v>
      </c>
      <c r="AH195" s="126">
        <f t="shared" si="2483"/>
        <v>1.0711226391454798</v>
      </c>
      <c r="AI195" s="126">
        <f t="shared" si="2483"/>
        <v>1.0739924437404067</v>
      </c>
      <c r="AJ195" s="126">
        <f t="shared" si="2483"/>
        <v>1.0771786970311998</v>
      </c>
      <c r="AK195" s="126">
        <f t="shared" si="2483"/>
        <v>1.0802711679727233</v>
      </c>
      <c r="AL195" s="126">
        <f t="shared" si="2483"/>
        <v>1.0833725170851116</v>
      </c>
      <c r="AM195" s="126">
        <f t="shared" si="2483"/>
        <v>1.0864827698566941</v>
      </c>
      <c r="AN195" s="126">
        <f t="shared" si="2483"/>
        <v>1.0896019518489746</v>
      </c>
      <c r="AO195" s="126">
        <f t="shared" si="2483"/>
        <v>1.0927300886968412</v>
      </c>
      <c r="AP195" s="126">
        <f t="shared" si="2483"/>
        <v>1.0958672061087775</v>
      </c>
      <c r="AQ195" s="126">
        <f t="shared" si="2483"/>
        <v>1.0990133298670732</v>
      </c>
      <c r="AR195" s="126">
        <f t="shared" si="2483"/>
        <v>1.1021684858280367</v>
      </c>
      <c r="AS195" s="126">
        <f t="shared" si="2483"/>
        <v>1.1053326999222071</v>
      </c>
      <c r="AT195" s="126">
        <f t="shared" si="2483"/>
        <v>1.1085059981545673</v>
      </c>
      <c r="AU195" s="126">
        <f t="shared" si="2483"/>
        <v>1.111475962088432</v>
      </c>
      <c r="AV195" s="126">
        <f t="shared" si="2483"/>
        <v>1.1147734191259395</v>
      </c>
      <c r="AW195" s="126">
        <f t="shared" si="2483"/>
        <v>1.1179738207069689</v>
      </c>
      <c r="AX195" s="126">
        <f t="shared" si="2483"/>
        <v>1.1211834103167977</v>
      </c>
      <c r="AY195" s="126">
        <f t="shared" si="2483"/>
        <v>1.1244022143333261</v>
      </c>
      <c r="AZ195" s="126">
        <f t="shared" si="2483"/>
        <v>1.1276302592101826</v>
      </c>
      <c r="BA195" s="126">
        <f t="shared" si="2483"/>
        <v>1.1308675714769412</v>
      </c>
      <c r="BB195" s="126">
        <f t="shared" si="2483"/>
        <v>1.1341141777393395</v>
      </c>
      <c r="BC195" s="126">
        <f t="shared" si="2483"/>
        <v>1.1373701046794982</v>
      </c>
      <c r="BD195" s="126">
        <f t="shared" si="2483"/>
        <v>1.1406353790561385</v>
      </c>
      <c r="BE195" s="126">
        <f t="shared" si="2483"/>
        <v>1.1439100277048042</v>
      </c>
      <c r="BF195" s="126">
        <f t="shared" si="2483"/>
        <v>1.1471940775380809</v>
      </c>
      <c r="BG195" s="126">
        <f t="shared" si="2483"/>
        <v>1.15026769648205</v>
      </c>
      <c r="BH195" s="126">
        <f t="shared" si="2483"/>
        <v>1.1536802383994258</v>
      </c>
      <c r="BI195" s="126">
        <f t="shared" si="2483"/>
        <v>1.1569923375180708</v>
      </c>
      <c r="BJ195" s="126">
        <f t="shared" si="2483"/>
        <v>1.1603139453378331</v>
      </c>
      <c r="BK195" s="126">
        <f t="shared" si="2483"/>
        <v>1.1636450891572303</v>
      </c>
      <c r="BL195" s="126">
        <f t="shared" si="2483"/>
        <v>1.1669857963531516</v>
      </c>
      <c r="BM195" s="126">
        <f t="shared" si="2483"/>
        <v>1.1703360943810825</v>
      </c>
      <c r="BN195" s="126">
        <f t="shared" si="2483"/>
        <v>1.1736960107753303</v>
      </c>
      <c r="BO195" s="126">
        <f t="shared" si="2483"/>
        <v>1.1770655731492505</v>
      </c>
      <c r="BP195" s="126">
        <f t="shared" si="2483"/>
        <v>1.180444809195474</v>
      </c>
      <c r="BQ195" s="126">
        <f t="shared" si="2483"/>
        <v>1.1838337466861339</v>
      </c>
      <c r="BR195" s="126">
        <f t="shared" si="2483"/>
        <v>1.1872324134730949</v>
      </c>
      <c r="BS195" s="126">
        <f t="shared" si="2483"/>
        <v>1.1905270658589224</v>
      </c>
      <c r="BT195" s="126">
        <f t="shared" si="2483"/>
        <v>1.1940590467434065</v>
      </c>
      <c r="BU195" s="126">
        <f t="shared" si="2483"/>
        <v>1.1974870693312041</v>
      </c>
      <c r="BV195" s="126">
        <f t="shared" si="2483"/>
        <v>1.2009249334246579</v>
      </c>
      <c r="BW195" s="126">
        <f t="shared" ref="BW195:EB195" si="2484">BW$13</f>
        <v>1.204372667277734</v>
      </c>
      <c r="BX195" s="126">
        <f t="shared" si="2484"/>
        <v>1.2078302992255125</v>
      </c>
      <c r="BY195" s="126">
        <f t="shared" si="2484"/>
        <v>1.2112978576844211</v>
      </c>
      <c r="BZ195" s="126">
        <f t="shared" si="2484"/>
        <v>1.2147753711524676</v>
      </c>
      <c r="CA195" s="126">
        <f t="shared" si="2484"/>
        <v>1.2182628682094752</v>
      </c>
      <c r="CB195" s="126">
        <f t="shared" si="2484"/>
        <v>1.2217603775173165</v>
      </c>
      <c r="CC195" s="126">
        <f t="shared" si="2484"/>
        <v>1.2252679278201495</v>
      </c>
      <c r="CD195" s="126">
        <f t="shared" si="2484"/>
        <v>1.2287855479446541</v>
      </c>
      <c r="CE195" s="126">
        <f t="shared" si="2484"/>
        <v>1.232077770779646</v>
      </c>
      <c r="CF195" s="126">
        <f t="shared" si="2484"/>
        <v>1.23573302168438</v>
      </c>
      <c r="CG195" s="126">
        <f t="shared" si="2484"/>
        <v>1.2392806860334544</v>
      </c>
      <c r="CH195" s="126">
        <f t="shared" si="2484"/>
        <v>1.2428385353675644</v>
      </c>
      <c r="CI195" s="126">
        <f t="shared" si="2484"/>
        <v>1.2464065989267703</v>
      </c>
      <c r="CJ195" s="126">
        <f t="shared" si="2484"/>
        <v>1.2499849060350778</v>
      </c>
      <c r="CK195" s="126">
        <f t="shared" si="2484"/>
        <v>1.2535734861006791</v>
      </c>
      <c r="CL195" s="126">
        <f t="shared" si="2484"/>
        <v>1.257172368616194</v>
      </c>
      <c r="CM195" s="126">
        <f t="shared" si="2484"/>
        <v>1.2607815831589126</v>
      </c>
      <c r="CN195" s="126">
        <f t="shared" si="2484"/>
        <v>1.2644011593910389</v>
      </c>
      <c r="CO195" s="126">
        <f t="shared" si="2484"/>
        <v>1.2680311270599336</v>
      </c>
      <c r="CP195" s="126">
        <f t="shared" si="2484"/>
        <v>1.2716715159983594</v>
      </c>
      <c r="CQ195" s="126">
        <f t="shared" si="2484"/>
        <v>1.2750786410337906</v>
      </c>
      <c r="CR195" s="126">
        <f t="shared" si="2484"/>
        <v>1.2788614642181557</v>
      </c>
      <c r="CS195" s="126">
        <f t="shared" si="2484"/>
        <v>1.2825329459576562</v>
      </c>
      <c r="CT195" s="126">
        <f t="shared" si="2484"/>
        <v>1.2862149681493797</v>
      </c>
      <c r="CU195" s="126">
        <f t="shared" si="2484"/>
        <v>1.289907561053897</v>
      </c>
      <c r="CV195" s="126">
        <f t="shared" si="2484"/>
        <v>1.293610755018654</v>
      </c>
      <c r="CW195" s="126">
        <f t="shared" si="2484"/>
        <v>1.2973245804782207</v>
      </c>
      <c r="CX195" s="126">
        <f t="shared" si="2484"/>
        <v>1.3010490679545423</v>
      </c>
      <c r="CY195" s="126">
        <f t="shared" si="2484"/>
        <v>1.304784248057189</v>
      </c>
      <c r="CZ195" s="126">
        <f t="shared" si="2484"/>
        <v>1.3085301514836076</v>
      </c>
      <c r="DA195" s="126">
        <f t="shared" si="2484"/>
        <v>1.3122868090193751</v>
      </c>
      <c r="DB195" s="126">
        <f t="shared" si="2484"/>
        <v>1.3160542515384499</v>
      </c>
      <c r="DC195" s="126">
        <f t="shared" si="2484"/>
        <v>1.3195802889875801</v>
      </c>
      <c r="DD195" s="126">
        <f t="shared" si="2484"/>
        <v>1.323495136864544</v>
      </c>
      <c r="DE195" s="126">
        <f t="shared" si="2484"/>
        <v>1.3272947573576725</v>
      </c>
      <c r="DF195" s="126">
        <f t="shared" si="2484"/>
        <v>1.3311052861764079</v>
      </c>
      <c r="DG195" s="126">
        <f t="shared" si="2484"/>
        <v>1.3349267546374479</v>
      </c>
      <c r="DH195" s="126">
        <f t="shared" si="2484"/>
        <v>1.3387591941473977</v>
      </c>
      <c r="DI195" s="126">
        <f t="shared" si="2484"/>
        <v>1.3426026362030277</v>
      </c>
      <c r="DJ195" s="126">
        <f t="shared" si="2484"/>
        <v>1.3464571123915319</v>
      </c>
      <c r="DK195" s="126">
        <f t="shared" si="2484"/>
        <v>1.3503226543907885</v>
      </c>
      <c r="DL195" s="126">
        <f t="shared" si="2484"/>
        <v>1.3541992939696192</v>
      </c>
      <c r="DM195" s="126">
        <f t="shared" si="2484"/>
        <v>1.358087062988051</v>
      </c>
      <c r="DN195" s="126">
        <f t="shared" si="2484"/>
        <v>1.361985993397578</v>
      </c>
      <c r="DO195" s="126">
        <f t="shared" si="2484"/>
        <v>1.3657655991021458</v>
      </c>
      <c r="DP195" s="126">
        <f t="shared" si="2484"/>
        <v>1.3698174666548035</v>
      </c>
      <c r="DQ195" s="126">
        <f t="shared" si="2484"/>
        <v>1.3737500738651915</v>
      </c>
      <c r="DR195" s="126">
        <f t="shared" si="2484"/>
        <v>1.3776939711925826</v>
      </c>
      <c r="DS195" s="126">
        <f t="shared" si="2484"/>
        <v>1.381649191049759</v>
      </c>
      <c r="DT195" s="126">
        <f t="shared" si="2484"/>
        <v>1.385615765942557</v>
      </c>
      <c r="DU195" s="126">
        <f t="shared" si="2484"/>
        <v>1.3895937284701338</v>
      </c>
      <c r="DV195" s="126">
        <f t="shared" si="2484"/>
        <v>1.3935831113252357</v>
      </c>
      <c r="DW195" s="126">
        <f t="shared" si="2484"/>
        <v>1.3975839472944662</v>
      </c>
      <c r="DX195" s="126">
        <f t="shared" si="2484"/>
        <v>1.401596269258556</v>
      </c>
      <c r="DY195" s="126">
        <f t="shared" si="2484"/>
        <v>1.4056201101926329</v>
      </c>
      <c r="DZ195" s="126">
        <f t="shared" si="2484"/>
        <v>1.4096555031664932</v>
      </c>
      <c r="EA195" s="126">
        <f t="shared" si="2484"/>
        <v>1.4134323217047313</v>
      </c>
      <c r="EB195" s="126">
        <f t="shared" si="2484"/>
        <v>1.4176256038945581</v>
      </c>
    </row>
    <row r="196" spans="2:132" outlineLevel="1" x14ac:dyDescent="0.25">
      <c r="C196" s="321" t="s">
        <v>517</v>
      </c>
      <c r="D196" s="38"/>
      <c r="E196" s="38"/>
      <c r="F196" s="38"/>
      <c r="G196" s="52" t="s">
        <v>220</v>
      </c>
      <c r="H196" s="46">
        <f t="shared" ref="H196" si="2485">SUM(J196:EB196)</f>
        <v>1872919.9155422417</v>
      </c>
      <c r="I196" s="38"/>
      <c r="J196" s="82">
        <f>J194*J195</f>
        <v>0</v>
      </c>
      <c r="K196" s="82">
        <f t="shared" ref="K196" si="2486">K194*K195</f>
        <v>0</v>
      </c>
      <c r="L196" s="82">
        <f t="shared" ref="L196" si="2487">L194*L195</f>
        <v>0</v>
      </c>
      <c r="M196" s="82">
        <f t="shared" ref="M196" si="2488">M194*M195</f>
        <v>0</v>
      </c>
      <c r="N196" s="82">
        <f t="shared" ref="N196" si="2489">N194*N195</f>
        <v>0</v>
      </c>
      <c r="O196" s="82">
        <f t="shared" ref="O196" si="2490">O194*O195</f>
        <v>0</v>
      </c>
      <c r="P196" s="82">
        <f t="shared" ref="P196" si="2491">P194*P195</f>
        <v>0</v>
      </c>
      <c r="Q196" s="82">
        <f t="shared" ref="Q196" si="2492">Q194*Q195</f>
        <v>0</v>
      </c>
      <c r="R196" s="82">
        <f t="shared" ref="R196" si="2493">R194*R195</f>
        <v>920353.76685122412</v>
      </c>
      <c r="S196" s="82">
        <f t="shared" ref="S196" si="2494">S194*S195</f>
        <v>0</v>
      </c>
      <c r="T196" s="82">
        <f t="shared" ref="T196" si="2495">T194*T195</f>
        <v>0</v>
      </c>
      <c r="U196" s="82">
        <f t="shared" ref="U196" si="2496">U194*U195</f>
        <v>0</v>
      </c>
      <c r="V196" s="82">
        <f t="shared" ref="V196" si="2497">V194*V195</f>
        <v>0</v>
      </c>
      <c r="W196" s="82">
        <f t="shared" ref="W196" si="2498">W194*W195</f>
        <v>0</v>
      </c>
      <c r="X196" s="82">
        <f t="shared" ref="X196" si="2499">X194*X195</f>
        <v>0</v>
      </c>
      <c r="Y196" s="82">
        <f t="shared" ref="Y196" si="2500">Y194*Y195</f>
        <v>0</v>
      </c>
      <c r="Z196" s="82">
        <f t="shared" ref="Z196" si="2501">Z194*Z195</f>
        <v>0</v>
      </c>
      <c r="AA196" s="82">
        <f t="shared" ref="AA196" si="2502">AA194*AA195</f>
        <v>0</v>
      </c>
      <c r="AB196" s="82">
        <f t="shared" ref="AB196" si="2503">AB194*AB195</f>
        <v>0</v>
      </c>
      <c r="AC196" s="82">
        <f t="shared" ref="AC196" si="2504">AC194*AC195</f>
        <v>0</v>
      </c>
      <c r="AD196" s="82">
        <f t="shared" ref="AD196" si="2505">AD194*AD195</f>
        <v>952566.14869101741</v>
      </c>
      <c r="AE196" s="82">
        <f t="shared" ref="AE196" si="2506">AE194*AE195</f>
        <v>0</v>
      </c>
      <c r="AF196" s="82">
        <f t="shared" ref="AF196" si="2507">AF194*AF195</f>
        <v>0</v>
      </c>
      <c r="AG196" s="82">
        <f t="shared" ref="AG196" si="2508">AG194*AG195</f>
        <v>0</v>
      </c>
      <c r="AH196" s="82">
        <f t="shared" ref="AH196" si="2509">AH194*AH195</f>
        <v>0</v>
      </c>
      <c r="AI196" s="82">
        <f t="shared" ref="AI196" si="2510">AI194*AI195</f>
        <v>0</v>
      </c>
      <c r="AJ196" s="82">
        <f t="shared" ref="AJ196" si="2511">AJ194*AJ195</f>
        <v>0</v>
      </c>
      <c r="AK196" s="82">
        <f t="shared" ref="AK196" si="2512">AK194*AK195</f>
        <v>0</v>
      </c>
      <c r="AL196" s="82">
        <f t="shared" ref="AL196" si="2513">AL194*AL195</f>
        <v>0</v>
      </c>
      <c r="AM196" s="82">
        <f t="shared" ref="AM196" si="2514">AM194*AM195</f>
        <v>0</v>
      </c>
      <c r="AN196" s="82">
        <f t="shared" ref="AN196" si="2515">AN194*AN195</f>
        <v>0</v>
      </c>
      <c r="AO196" s="82">
        <f t="shared" ref="AO196" si="2516">AO194*AO195</f>
        <v>0</v>
      </c>
      <c r="AP196" s="82">
        <f t="shared" ref="AP196" si="2517">AP194*AP195</f>
        <v>0</v>
      </c>
      <c r="AQ196" s="82">
        <f t="shared" ref="AQ196" si="2518">AQ194*AQ195</f>
        <v>0</v>
      </c>
      <c r="AR196" s="82">
        <f t="shared" ref="AR196" si="2519">AR194*AR195</f>
        <v>0</v>
      </c>
      <c r="AS196" s="82">
        <f t="shared" ref="AS196" si="2520">AS194*AS195</f>
        <v>0</v>
      </c>
      <c r="AT196" s="82">
        <f t="shared" ref="AT196" si="2521">AT194*AT195</f>
        <v>0</v>
      </c>
      <c r="AU196" s="82">
        <f t="shared" ref="AU196" si="2522">AU194*AU195</f>
        <v>0</v>
      </c>
      <c r="AV196" s="82">
        <f t="shared" ref="AV196" si="2523">AV194*AV195</f>
        <v>0</v>
      </c>
      <c r="AW196" s="82">
        <f t="shared" ref="AW196" si="2524">AW194*AW195</f>
        <v>0</v>
      </c>
      <c r="AX196" s="82">
        <f t="shared" ref="AX196" si="2525">AX194*AX195</f>
        <v>0</v>
      </c>
      <c r="AY196" s="82">
        <f t="shared" ref="AY196" si="2526">AY194*AY195</f>
        <v>0</v>
      </c>
      <c r="AZ196" s="82">
        <f t="shared" ref="AZ196" si="2527">AZ194*AZ195</f>
        <v>0</v>
      </c>
      <c r="BA196" s="82">
        <f t="shared" ref="BA196" si="2528">BA194*BA195</f>
        <v>0</v>
      </c>
      <c r="BB196" s="82">
        <f t="shared" ref="BB196" si="2529">BB194*BB195</f>
        <v>0</v>
      </c>
      <c r="BC196" s="82">
        <f t="shared" ref="BC196" si="2530">BC194*BC195</f>
        <v>0</v>
      </c>
      <c r="BD196" s="82">
        <f t="shared" ref="BD196" si="2531">BD194*BD195</f>
        <v>0</v>
      </c>
      <c r="BE196" s="82">
        <f t="shared" ref="BE196" si="2532">BE194*BE195</f>
        <v>0</v>
      </c>
      <c r="BF196" s="82">
        <f t="shared" ref="BF196" si="2533">BF194*BF195</f>
        <v>0</v>
      </c>
      <c r="BG196" s="82">
        <f t="shared" ref="BG196" si="2534">BG194*BG195</f>
        <v>0</v>
      </c>
      <c r="BH196" s="82">
        <f t="shared" ref="BH196" si="2535">BH194*BH195</f>
        <v>0</v>
      </c>
      <c r="BI196" s="82">
        <f t="shared" ref="BI196" si="2536">BI194*BI195</f>
        <v>0</v>
      </c>
      <c r="BJ196" s="82">
        <f t="shared" ref="BJ196" si="2537">BJ194*BJ195</f>
        <v>0</v>
      </c>
      <c r="BK196" s="82">
        <f t="shared" ref="BK196" si="2538">BK194*BK195</f>
        <v>0</v>
      </c>
      <c r="BL196" s="82">
        <f t="shared" ref="BL196" si="2539">BL194*BL195</f>
        <v>0</v>
      </c>
      <c r="BM196" s="82">
        <f t="shared" ref="BM196" si="2540">BM194*BM195</f>
        <v>0</v>
      </c>
      <c r="BN196" s="82">
        <f t="shared" ref="BN196" si="2541">BN194*BN195</f>
        <v>0</v>
      </c>
      <c r="BO196" s="82">
        <f t="shared" ref="BO196" si="2542">BO194*BO195</f>
        <v>0</v>
      </c>
      <c r="BP196" s="82">
        <f t="shared" ref="BP196" si="2543">BP194*BP195</f>
        <v>0</v>
      </c>
      <c r="BQ196" s="82">
        <f t="shared" ref="BQ196" si="2544">BQ194*BQ195</f>
        <v>0</v>
      </c>
      <c r="BR196" s="82">
        <f t="shared" ref="BR196" si="2545">BR194*BR195</f>
        <v>0</v>
      </c>
      <c r="BS196" s="82">
        <f t="shared" ref="BS196" si="2546">BS194*BS195</f>
        <v>0</v>
      </c>
      <c r="BT196" s="82">
        <f t="shared" ref="BT196" si="2547">BT194*BT195</f>
        <v>0</v>
      </c>
      <c r="BU196" s="82">
        <f t="shared" ref="BU196" si="2548">BU194*BU195</f>
        <v>0</v>
      </c>
      <c r="BV196" s="82">
        <f t="shared" ref="BV196" si="2549">BV194*BV195</f>
        <v>0</v>
      </c>
      <c r="BW196" s="82">
        <f t="shared" ref="BW196" si="2550">BW194*BW195</f>
        <v>0</v>
      </c>
      <c r="BX196" s="82">
        <f t="shared" ref="BX196" si="2551">BX194*BX195</f>
        <v>0</v>
      </c>
      <c r="BY196" s="82">
        <f t="shared" ref="BY196" si="2552">BY194*BY195</f>
        <v>0</v>
      </c>
      <c r="BZ196" s="82">
        <f t="shared" ref="BZ196" si="2553">BZ194*BZ195</f>
        <v>0</v>
      </c>
      <c r="CA196" s="82">
        <f t="shared" ref="CA196" si="2554">CA194*CA195</f>
        <v>0</v>
      </c>
      <c r="CB196" s="82">
        <f t="shared" ref="CB196" si="2555">CB194*CB195</f>
        <v>0</v>
      </c>
      <c r="CC196" s="82">
        <f t="shared" ref="CC196" si="2556">CC194*CC195</f>
        <v>0</v>
      </c>
      <c r="CD196" s="82">
        <f t="shared" ref="CD196" si="2557">CD194*CD195</f>
        <v>0</v>
      </c>
      <c r="CE196" s="82">
        <f t="shared" ref="CE196" si="2558">CE194*CE195</f>
        <v>0</v>
      </c>
      <c r="CF196" s="82">
        <f t="shared" ref="CF196" si="2559">CF194*CF195</f>
        <v>0</v>
      </c>
      <c r="CG196" s="82">
        <f t="shared" ref="CG196" si="2560">CG194*CG195</f>
        <v>0</v>
      </c>
      <c r="CH196" s="82">
        <f t="shared" ref="CH196" si="2561">CH194*CH195</f>
        <v>0</v>
      </c>
      <c r="CI196" s="82">
        <f t="shared" ref="CI196" si="2562">CI194*CI195</f>
        <v>0</v>
      </c>
      <c r="CJ196" s="82">
        <f t="shared" ref="CJ196" si="2563">CJ194*CJ195</f>
        <v>0</v>
      </c>
      <c r="CK196" s="82">
        <f t="shared" ref="CK196" si="2564">CK194*CK195</f>
        <v>0</v>
      </c>
      <c r="CL196" s="82">
        <f t="shared" ref="CL196" si="2565">CL194*CL195</f>
        <v>0</v>
      </c>
      <c r="CM196" s="82">
        <f t="shared" ref="CM196" si="2566">CM194*CM195</f>
        <v>0</v>
      </c>
      <c r="CN196" s="82">
        <f t="shared" ref="CN196" si="2567">CN194*CN195</f>
        <v>0</v>
      </c>
      <c r="CO196" s="82">
        <f t="shared" ref="CO196" si="2568">CO194*CO195</f>
        <v>0</v>
      </c>
      <c r="CP196" s="82">
        <f t="shared" ref="CP196" si="2569">CP194*CP195</f>
        <v>0</v>
      </c>
      <c r="CQ196" s="82">
        <f t="shared" ref="CQ196" si="2570">CQ194*CQ195</f>
        <v>0</v>
      </c>
      <c r="CR196" s="82">
        <f t="shared" ref="CR196" si="2571">CR194*CR195</f>
        <v>0</v>
      </c>
      <c r="CS196" s="82">
        <f t="shared" ref="CS196" si="2572">CS194*CS195</f>
        <v>0</v>
      </c>
      <c r="CT196" s="82">
        <f t="shared" ref="CT196" si="2573">CT194*CT195</f>
        <v>0</v>
      </c>
      <c r="CU196" s="82">
        <f t="shared" ref="CU196" si="2574">CU194*CU195</f>
        <v>0</v>
      </c>
      <c r="CV196" s="82">
        <f t="shared" ref="CV196" si="2575">CV194*CV195</f>
        <v>0</v>
      </c>
      <c r="CW196" s="82">
        <f t="shared" ref="CW196" si="2576">CW194*CW195</f>
        <v>0</v>
      </c>
      <c r="CX196" s="82">
        <f t="shared" ref="CX196" si="2577">CX194*CX195</f>
        <v>0</v>
      </c>
      <c r="CY196" s="82">
        <f t="shared" ref="CY196" si="2578">CY194*CY195</f>
        <v>0</v>
      </c>
      <c r="CZ196" s="82">
        <f t="shared" ref="CZ196" si="2579">CZ194*CZ195</f>
        <v>0</v>
      </c>
      <c r="DA196" s="82">
        <f t="shared" ref="DA196" si="2580">DA194*DA195</f>
        <v>0</v>
      </c>
      <c r="DB196" s="82">
        <f t="shared" ref="DB196" si="2581">DB194*DB195</f>
        <v>0</v>
      </c>
      <c r="DC196" s="82">
        <f t="shared" ref="DC196" si="2582">DC194*DC195</f>
        <v>0</v>
      </c>
      <c r="DD196" s="82">
        <f t="shared" ref="DD196" si="2583">DD194*DD195</f>
        <v>0</v>
      </c>
      <c r="DE196" s="82">
        <f t="shared" ref="DE196" si="2584">DE194*DE195</f>
        <v>0</v>
      </c>
      <c r="DF196" s="82">
        <f t="shared" ref="DF196" si="2585">DF194*DF195</f>
        <v>0</v>
      </c>
      <c r="DG196" s="82">
        <f t="shared" ref="DG196" si="2586">DG194*DG195</f>
        <v>0</v>
      </c>
      <c r="DH196" s="82">
        <f t="shared" ref="DH196" si="2587">DH194*DH195</f>
        <v>0</v>
      </c>
      <c r="DI196" s="82">
        <f t="shared" ref="DI196" si="2588">DI194*DI195</f>
        <v>0</v>
      </c>
      <c r="DJ196" s="82">
        <f t="shared" ref="DJ196" si="2589">DJ194*DJ195</f>
        <v>0</v>
      </c>
      <c r="DK196" s="82">
        <f t="shared" ref="DK196" si="2590">DK194*DK195</f>
        <v>0</v>
      </c>
      <c r="DL196" s="82">
        <f t="shared" ref="DL196" si="2591">DL194*DL195</f>
        <v>0</v>
      </c>
      <c r="DM196" s="82">
        <f t="shared" ref="DM196" si="2592">DM194*DM195</f>
        <v>0</v>
      </c>
      <c r="DN196" s="82">
        <f t="shared" ref="DN196" si="2593">DN194*DN195</f>
        <v>0</v>
      </c>
      <c r="DO196" s="82">
        <f t="shared" ref="DO196" si="2594">DO194*DO195</f>
        <v>0</v>
      </c>
      <c r="DP196" s="82">
        <f t="shared" ref="DP196" si="2595">DP194*DP195</f>
        <v>0</v>
      </c>
      <c r="DQ196" s="82">
        <f t="shared" ref="DQ196" si="2596">DQ194*DQ195</f>
        <v>0</v>
      </c>
      <c r="DR196" s="82">
        <f t="shared" ref="DR196" si="2597">DR194*DR195</f>
        <v>0</v>
      </c>
      <c r="DS196" s="82">
        <f t="shared" ref="DS196" si="2598">DS194*DS195</f>
        <v>0</v>
      </c>
      <c r="DT196" s="82">
        <f t="shared" ref="DT196" si="2599">DT194*DT195</f>
        <v>0</v>
      </c>
      <c r="DU196" s="82">
        <f t="shared" ref="DU196" si="2600">DU194*DU195</f>
        <v>0</v>
      </c>
      <c r="DV196" s="82">
        <f t="shared" ref="DV196" si="2601">DV194*DV195</f>
        <v>0</v>
      </c>
      <c r="DW196" s="82">
        <f t="shared" ref="DW196" si="2602">DW194*DW195</f>
        <v>0</v>
      </c>
      <c r="DX196" s="82">
        <f t="shared" ref="DX196" si="2603">DX194*DX195</f>
        <v>0</v>
      </c>
      <c r="DY196" s="82">
        <f t="shared" ref="DY196" si="2604">DY194*DY195</f>
        <v>0</v>
      </c>
      <c r="DZ196" s="82">
        <f t="shared" ref="DZ196" si="2605">DZ194*DZ195</f>
        <v>0</v>
      </c>
      <c r="EA196" s="82">
        <f t="shared" ref="EA196" si="2606">EA194*EA195</f>
        <v>0</v>
      </c>
      <c r="EB196" s="82">
        <f t="shared" ref="EB196" si="2607">EB194*EB195</f>
        <v>0</v>
      </c>
    </row>
    <row r="197" spans="2:132" outlineLevel="1" x14ac:dyDescent="0.25">
      <c r="C197" s="328"/>
      <c r="G197" s="5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row>
    <row r="198" spans="2:132" ht="13" outlineLevel="1" x14ac:dyDescent="0.3">
      <c r="C198" s="340" t="s">
        <v>504</v>
      </c>
      <c r="G198" s="52"/>
      <c r="H198" s="29"/>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row>
    <row r="199" spans="2:132" outlineLevel="1" x14ac:dyDescent="0.25">
      <c r="C199" s="317" t="s">
        <v>520</v>
      </c>
      <c r="G199" s="52" t="s">
        <v>525</v>
      </c>
      <c r="H199" s="46">
        <f t="shared" ref="H199" si="2608">SUM(J199:EB199)</f>
        <v>630000</v>
      </c>
      <c r="J199" s="82">
        <f>J178-J178*SUM($J$179:J$179)</f>
        <v>0</v>
      </c>
      <c r="K199" s="82">
        <f>K178-K178*SUM($J$179:K$179)</f>
        <v>0</v>
      </c>
      <c r="L199" s="82">
        <f>L178-L178*SUM($J$179:L$179)</f>
        <v>0</v>
      </c>
      <c r="M199" s="82">
        <f>M178-M178*SUM($J$179:M$179)</f>
        <v>0</v>
      </c>
      <c r="N199" s="82">
        <f>N178-N178*SUM($J$179:N$179)</f>
        <v>0</v>
      </c>
      <c r="O199" s="82">
        <f>O178-O178*SUM($J$179:O$179)</f>
        <v>0</v>
      </c>
      <c r="P199" s="82">
        <f>P178-P178*SUM($J$179:P$179)</f>
        <v>0</v>
      </c>
      <c r="Q199" s="82">
        <f>Q178-Q178*SUM($J$179:Q$179)</f>
        <v>0</v>
      </c>
      <c r="R199" s="82">
        <f>R178-R178*SUM($J$179:R$179)</f>
        <v>630000</v>
      </c>
      <c r="S199" s="82">
        <f>S178-S178*SUM($J$179:S$179)</f>
        <v>0</v>
      </c>
      <c r="T199" s="82">
        <f>T178-T178*SUM($J$179:T$179)</f>
        <v>0</v>
      </c>
      <c r="U199" s="82">
        <f>U178-U178*SUM($J$179:U$179)</f>
        <v>0</v>
      </c>
      <c r="V199" s="82">
        <f>V178-V178*SUM($J$179:V$179)</f>
        <v>0</v>
      </c>
      <c r="W199" s="82">
        <f>W178-W178*SUM($J$179:W$179)</f>
        <v>0</v>
      </c>
      <c r="X199" s="82">
        <f>X178-X178*SUM($J$179:X$179)</f>
        <v>0</v>
      </c>
      <c r="Y199" s="82">
        <f>Y178-Y178*SUM($J$179:Y$179)</f>
        <v>0</v>
      </c>
      <c r="Z199" s="82">
        <f>Z178-Z178*SUM($J$179:Z$179)</f>
        <v>0</v>
      </c>
      <c r="AA199" s="82">
        <f>AA178-AA178*SUM($J$179:AA$179)</f>
        <v>0</v>
      </c>
      <c r="AB199" s="82">
        <f>AB178-AB178*SUM($J$179:AB$179)</f>
        <v>0</v>
      </c>
      <c r="AC199" s="82">
        <f>AC178-AC178*SUM($J$179:AC$179)</f>
        <v>0</v>
      </c>
      <c r="AD199" s="82">
        <f>AD178-AD178*SUM($J$179:AD$179)</f>
        <v>0</v>
      </c>
      <c r="AE199" s="82">
        <f>AE178-AE178*SUM($J$179:AE$179)</f>
        <v>0</v>
      </c>
      <c r="AF199" s="82">
        <f>AF178-AF178*SUM($J$179:AF$179)</f>
        <v>0</v>
      </c>
      <c r="AG199" s="82">
        <f>AG178-AG178*SUM($J$179:AG$179)</f>
        <v>0</v>
      </c>
      <c r="AH199" s="82">
        <f>AH178-AH178*SUM($J$179:AH$179)</f>
        <v>0</v>
      </c>
      <c r="AI199" s="82">
        <f>AI178-AI178*SUM($J$179:AI$179)</f>
        <v>0</v>
      </c>
      <c r="AJ199" s="82">
        <f>AJ178-AJ178*SUM($J$179:AJ$179)</f>
        <v>0</v>
      </c>
      <c r="AK199" s="82">
        <f>AK178-AK178*SUM($J$179:AK$179)</f>
        <v>0</v>
      </c>
      <c r="AL199" s="82">
        <f>AL178-AL178*SUM($J$179:AL$179)</f>
        <v>0</v>
      </c>
      <c r="AM199" s="82">
        <f>AM178-AM178*SUM($J$179:AM$179)</f>
        <v>0</v>
      </c>
      <c r="AN199" s="82">
        <f>AN178-AN178*SUM($J$179:AN$179)</f>
        <v>0</v>
      </c>
      <c r="AO199" s="82">
        <f>AO178-AO178*SUM($J$179:AO$179)</f>
        <v>0</v>
      </c>
      <c r="AP199" s="82">
        <f>AP178-AP178*SUM($J$179:AP$179)</f>
        <v>0</v>
      </c>
      <c r="AQ199" s="82">
        <f>AQ178-AQ178*SUM($J$179:AQ$179)</f>
        <v>0</v>
      </c>
      <c r="AR199" s="82">
        <f>AR178-AR178*SUM($J$179:AR$179)</f>
        <v>0</v>
      </c>
      <c r="AS199" s="82">
        <f>AS178-AS178*SUM($J$179:AS$179)</f>
        <v>0</v>
      </c>
      <c r="AT199" s="82">
        <f>AT178-AT178*SUM($J$179:AT$179)</f>
        <v>0</v>
      </c>
      <c r="AU199" s="82">
        <f>AU178-AU178*SUM($J$179:AU$179)</f>
        <v>0</v>
      </c>
      <c r="AV199" s="82">
        <f>AV178-AV178*SUM($J$179:AV$179)</f>
        <v>0</v>
      </c>
      <c r="AW199" s="82">
        <f>AW178-AW178*SUM($J$179:AW$179)</f>
        <v>0</v>
      </c>
      <c r="AX199" s="82">
        <f>AX178-AX178*SUM($J$179:AX$179)</f>
        <v>0</v>
      </c>
      <c r="AY199" s="82">
        <f>AY178-AY178*SUM($J$179:AY$179)</f>
        <v>0</v>
      </c>
      <c r="AZ199" s="82">
        <f>AZ178-AZ178*SUM($J$179:AZ$179)</f>
        <v>0</v>
      </c>
      <c r="BA199" s="82">
        <f>BA178-BA178*SUM($J$179:BA$179)</f>
        <v>0</v>
      </c>
      <c r="BB199" s="82">
        <f>BB178-BB178*SUM($J$179:BB$179)</f>
        <v>0</v>
      </c>
      <c r="BC199" s="82">
        <f>BC178-BC178*SUM($J$179:BC$179)</f>
        <v>0</v>
      </c>
      <c r="BD199" s="82">
        <f>BD178-BD178*SUM($J$179:BD$179)</f>
        <v>0</v>
      </c>
      <c r="BE199" s="82">
        <f>BE178-BE178*SUM($J$179:BE$179)</f>
        <v>0</v>
      </c>
      <c r="BF199" s="82">
        <f>BF178-BF178*SUM($J$179:BF$179)</f>
        <v>0</v>
      </c>
      <c r="BG199" s="82">
        <f>BG178-BG178*SUM($J$179:BG$179)</f>
        <v>0</v>
      </c>
      <c r="BH199" s="82">
        <f>BH178-BH178*SUM($J$179:BH$179)</f>
        <v>0</v>
      </c>
      <c r="BI199" s="82">
        <f>BI178-BI178*SUM($J$179:BI$179)</f>
        <v>0</v>
      </c>
      <c r="BJ199" s="82">
        <f>BJ178-BJ178*SUM($J$179:BJ$179)</f>
        <v>0</v>
      </c>
      <c r="BK199" s="82">
        <f>BK178-BK178*SUM($J$179:BK$179)</f>
        <v>0</v>
      </c>
      <c r="BL199" s="82">
        <f>BL178-BL178*SUM($J$179:BL$179)</f>
        <v>0</v>
      </c>
      <c r="BM199" s="82">
        <f>BM178-BM178*SUM($J$179:BM$179)</f>
        <v>0</v>
      </c>
      <c r="BN199" s="82">
        <f>BN178-BN178*SUM($J$179:BN$179)</f>
        <v>0</v>
      </c>
      <c r="BO199" s="82">
        <f>BO178-BO178*SUM($J$179:BO$179)</f>
        <v>0</v>
      </c>
      <c r="BP199" s="82">
        <f>BP178-BP178*SUM($J$179:BP$179)</f>
        <v>0</v>
      </c>
      <c r="BQ199" s="82">
        <f>BQ178-BQ178*SUM($J$179:BQ$179)</f>
        <v>0</v>
      </c>
      <c r="BR199" s="82">
        <f>BR178-BR178*SUM($J$179:BR$179)</f>
        <v>0</v>
      </c>
      <c r="BS199" s="82">
        <f>BS178-BS178*SUM($J$179:BS$179)</f>
        <v>0</v>
      </c>
      <c r="BT199" s="82">
        <f>BT178-BT178*SUM($J$179:BT$179)</f>
        <v>0</v>
      </c>
      <c r="BU199" s="82">
        <f>BU178-BU178*SUM($J$179:BU$179)</f>
        <v>0</v>
      </c>
      <c r="BV199" s="82">
        <f>BV178-BV178*SUM($J$179:BV$179)</f>
        <v>0</v>
      </c>
      <c r="BW199" s="82">
        <f>BW178-BW178*SUM($J$179:BW$179)</f>
        <v>0</v>
      </c>
      <c r="BX199" s="82">
        <f>BX178-BX178*SUM($J$179:BX$179)</f>
        <v>0</v>
      </c>
      <c r="BY199" s="82">
        <f>BY178-BY178*SUM($J$179:BY$179)</f>
        <v>0</v>
      </c>
      <c r="BZ199" s="82">
        <f>BZ178-BZ178*SUM($J$179:BZ$179)</f>
        <v>0</v>
      </c>
      <c r="CA199" s="82">
        <f>CA178-CA178*SUM($J$179:CA$179)</f>
        <v>0</v>
      </c>
      <c r="CB199" s="82">
        <f>CB178-CB178*SUM($J$179:CB$179)</f>
        <v>0</v>
      </c>
      <c r="CC199" s="82">
        <f>CC178-CC178*SUM($J$179:CC$179)</f>
        <v>0</v>
      </c>
      <c r="CD199" s="82">
        <f>CD178-CD178*SUM($J$179:CD$179)</f>
        <v>0</v>
      </c>
      <c r="CE199" s="82">
        <f>CE178-CE178*SUM($J$179:CE$179)</f>
        <v>0</v>
      </c>
      <c r="CF199" s="82">
        <f>CF178-CF178*SUM($J$179:CF$179)</f>
        <v>0</v>
      </c>
      <c r="CG199" s="82">
        <f>CG178-CG178*SUM($J$179:CG$179)</f>
        <v>0</v>
      </c>
      <c r="CH199" s="82">
        <f>CH178-CH178*SUM($J$179:CH$179)</f>
        <v>0</v>
      </c>
      <c r="CI199" s="82">
        <f>CI178-CI178*SUM($J$179:CI$179)</f>
        <v>0</v>
      </c>
      <c r="CJ199" s="82">
        <f>CJ178-CJ178*SUM($J$179:CJ$179)</f>
        <v>0</v>
      </c>
      <c r="CK199" s="82">
        <f>CK178-CK178*SUM($J$179:CK$179)</f>
        <v>0</v>
      </c>
      <c r="CL199" s="82">
        <f>CL178-CL178*SUM($J$179:CL$179)</f>
        <v>0</v>
      </c>
      <c r="CM199" s="82">
        <f>CM178-CM178*SUM($J$179:CM$179)</f>
        <v>0</v>
      </c>
      <c r="CN199" s="82">
        <f>CN178-CN178*SUM($J$179:CN$179)</f>
        <v>0</v>
      </c>
      <c r="CO199" s="82">
        <f>CO178-CO178*SUM($J$179:CO$179)</f>
        <v>0</v>
      </c>
      <c r="CP199" s="82">
        <f>CP178-CP178*SUM($J$179:CP$179)</f>
        <v>0</v>
      </c>
      <c r="CQ199" s="82">
        <f>CQ178-CQ178*SUM($J$179:CQ$179)</f>
        <v>0</v>
      </c>
      <c r="CR199" s="82">
        <f>CR178-CR178*SUM($J$179:CR$179)</f>
        <v>0</v>
      </c>
      <c r="CS199" s="82">
        <f>CS178-CS178*SUM($J$179:CS$179)</f>
        <v>0</v>
      </c>
      <c r="CT199" s="82">
        <f>CT178-CT178*SUM($J$179:CT$179)</f>
        <v>0</v>
      </c>
      <c r="CU199" s="82">
        <f>CU178-CU178*SUM($J$179:CU$179)</f>
        <v>0</v>
      </c>
      <c r="CV199" s="82">
        <f>CV178-CV178*SUM($J$179:CV$179)</f>
        <v>0</v>
      </c>
      <c r="CW199" s="82">
        <f>CW178-CW178*SUM($J$179:CW$179)</f>
        <v>0</v>
      </c>
      <c r="CX199" s="82">
        <f>CX178-CX178*SUM($J$179:CX$179)</f>
        <v>0</v>
      </c>
      <c r="CY199" s="82">
        <f>CY178-CY178*SUM($J$179:CY$179)</f>
        <v>0</v>
      </c>
      <c r="CZ199" s="82">
        <f>CZ178-CZ178*SUM($J$179:CZ$179)</f>
        <v>0</v>
      </c>
      <c r="DA199" s="82">
        <f>DA178-DA178*SUM($J$179:DA$179)</f>
        <v>0</v>
      </c>
      <c r="DB199" s="82">
        <f>DB178-DB178*SUM($J$179:DB$179)</f>
        <v>0</v>
      </c>
      <c r="DC199" s="82">
        <f>DC178-DC178*SUM($J$179:DC$179)</f>
        <v>0</v>
      </c>
      <c r="DD199" s="82">
        <f>DD178-DD178*SUM($J$179:DD$179)</f>
        <v>0</v>
      </c>
      <c r="DE199" s="82">
        <f>DE178-DE178*SUM($J$179:DE$179)</f>
        <v>0</v>
      </c>
      <c r="DF199" s="82">
        <f>DF178-DF178*SUM($J$179:DF$179)</f>
        <v>0</v>
      </c>
      <c r="DG199" s="82">
        <f>DG178-DG178*SUM($J$179:DG$179)</f>
        <v>0</v>
      </c>
      <c r="DH199" s="82">
        <f>DH178-DH178*SUM($J$179:DH$179)</f>
        <v>0</v>
      </c>
      <c r="DI199" s="82">
        <f>DI178-DI178*SUM($J$179:DI$179)</f>
        <v>0</v>
      </c>
      <c r="DJ199" s="82">
        <f>DJ178-DJ178*SUM($J$179:DJ$179)</f>
        <v>0</v>
      </c>
      <c r="DK199" s="82">
        <f>DK178-DK178*SUM($J$179:DK$179)</f>
        <v>0</v>
      </c>
      <c r="DL199" s="82">
        <f>DL178-DL178*SUM($J$179:DL$179)</f>
        <v>0</v>
      </c>
      <c r="DM199" s="82">
        <f>DM178-DM178*SUM($J$179:DM$179)</f>
        <v>0</v>
      </c>
      <c r="DN199" s="82">
        <f>DN178-DN178*SUM($J$179:DN$179)</f>
        <v>0</v>
      </c>
      <c r="DO199" s="82">
        <f>DO178-DO178*SUM($J$179:DO$179)</f>
        <v>0</v>
      </c>
      <c r="DP199" s="82">
        <f>DP178-DP178*SUM($J$179:DP$179)</f>
        <v>0</v>
      </c>
      <c r="DQ199" s="82">
        <f>DQ178-DQ178*SUM($J$179:DQ$179)</f>
        <v>0</v>
      </c>
      <c r="DR199" s="82">
        <f>DR178-DR178*SUM($J$179:DR$179)</f>
        <v>0</v>
      </c>
      <c r="DS199" s="82">
        <f>DS178-DS178*SUM($J$179:DS$179)</f>
        <v>0</v>
      </c>
      <c r="DT199" s="82">
        <f>DT178-DT178*SUM($J$179:DT$179)</f>
        <v>0</v>
      </c>
      <c r="DU199" s="82">
        <f>DU178-DU178*SUM($J$179:DU$179)</f>
        <v>0</v>
      </c>
      <c r="DV199" s="82">
        <f>DV178-DV178*SUM($J$179:DV$179)</f>
        <v>0</v>
      </c>
      <c r="DW199" s="82">
        <f>DW178-DW178*SUM($J$179:DW$179)</f>
        <v>0</v>
      </c>
      <c r="DX199" s="82">
        <f>DX178-DX178*SUM($J$179:DX$179)</f>
        <v>0</v>
      </c>
      <c r="DY199" s="82">
        <f>DY178-DY178*SUM($J$179:DY$179)</f>
        <v>0</v>
      </c>
      <c r="DZ199" s="82">
        <f>DZ178-DZ178*SUM($J$179:DZ$179)</f>
        <v>0</v>
      </c>
      <c r="EA199" s="82">
        <f>EA178-EA178*SUM($J$179:EA$179)</f>
        <v>0</v>
      </c>
      <c r="EB199" s="82">
        <f>EB178-EB178*SUM($J$179:EB$179)</f>
        <v>0</v>
      </c>
    </row>
    <row r="200" spans="2:132" outlineLevel="1" x14ac:dyDescent="0.25">
      <c r="C200" s="317" t="s">
        <v>333</v>
      </c>
      <c r="E200" s="31">
        <f>Costs!$L$40</f>
        <v>0.4</v>
      </c>
      <c r="G200" s="52" t="s">
        <v>220</v>
      </c>
      <c r="J200" s="312">
        <f>$E$200</f>
        <v>0.4</v>
      </c>
      <c r="K200" s="312">
        <f t="shared" ref="K200:BV200" si="2609">$E$200</f>
        <v>0.4</v>
      </c>
      <c r="L200" s="312">
        <f t="shared" si="2609"/>
        <v>0.4</v>
      </c>
      <c r="M200" s="312">
        <f t="shared" si="2609"/>
        <v>0.4</v>
      </c>
      <c r="N200" s="312">
        <f t="shared" si="2609"/>
        <v>0.4</v>
      </c>
      <c r="O200" s="312">
        <f t="shared" si="2609"/>
        <v>0.4</v>
      </c>
      <c r="P200" s="312">
        <f t="shared" si="2609"/>
        <v>0.4</v>
      </c>
      <c r="Q200" s="312">
        <f t="shared" si="2609"/>
        <v>0.4</v>
      </c>
      <c r="R200" s="312">
        <f t="shared" si="2609"/>
        <v>0.4</v>
      </c>
      <c r="S200" s="312">
        <f t="shared" si="2609"/>
        <v>0.4</v>
      </c>
      <c r="T200" s="312">
        <f t="shared" si="2609"/>
        <v>0.4</v>
      </c>
      <c r="U200" s="312">
        <f t="shared" si="2609"/>
        <v>0.4</v>
      </c>
      <c r="V200" s="312">
        <f t="shared" si="2609"/>
        <v>0.4</v>
      </c>
      <c r="W200" s="312">
        <f t="shared" si="2609"/>
        <v>0.4</v>
      </c>
      <c r="X200" s="312">
        <f t="shared" si="2609"/>
        <v>0.4</v>
      </c>
      <c r="Y200" s="312">
        <f t="shared" si="2609"/>
        <v>0.4</v>
      </c>
      <c r="Z200" s="312">
        <f t="shared" si="2609"/>
        <v>0.4</v>
      </c>
      <c r="AA200" s="312">
        <f t="shared" si="2609"/>
        <v>0.4</v>
      </c>
      <c r="AB200" s="312">
        <f t="shared" si="2609"/>
        <v>0.4</v>
      </c>
      <c r="AC200" s="312">
        <f t="shared" si="2609"/>
        <v>0.4</v>
      </c>
      <c r="AD200" s="312">
        <f t="shared" si="2609"/>
        <v>0.4</v>
      </c>
      <c r="AE200" s="312">
        <f t="shared" si="2609"/>
        <v>0.4</v>
      </c>
      <c r="AF200" s="312">
        <f t="shared" si="2609"/>
        <v>0.4</v>
      </c>
      <c r="AG200" s="312">
        <f t="shared" si="2609"/>
        <v>0.4</v>
      </c>
      <c r="AH200" s="312">
        <f t="shared" si="2609"/>
        <v>0.4</v>
      </c>
      <c r="AI200" s="312">
        <f t="shared" si="2609"/>
        <v>0.4</v>
      </c>
      <c r="AJ200" s="312">
        <f t="shared" si="2609"/>
        <v>0.4</v>
      </c>
      <c r="AK200" s="312">
        <f t="shared" si="2609"/>
        <v>0.4</v>
      </c>
      <c r="AL200" s="312">
        <f t="shared" si="2609"/>
        <v>0.4</v>
      </c>
      <c r="AM200" s="312">
        <f t="shared" si="2609"/>
        <v>0.4</v>
      </c>
      <c r="AN200" s="312">
        <f t="shared" si="2609"/>
        <v>0.4</v>
      </c>
      <c r="AO200" s="312">
        <f t="shared" si="2609"/>
        <v>0.4</v>
      </c>
      <c r="AP200" s="312">
        <f t="shared" si="2609"/>
        <v>0.4</v>
      </c>
      <c r="AQ200" s="312">
        <f t="shared" si="2609"/>
        <v>0.4</v>
      </c>
      <c r="AR200" s="312">
        <f t="shared" si="2609"/>
        <v>0.4</v>
      </c>
      <c r="AS200" s="312">
        <f t="shared" si="2609"/>
        <v>0.4</v>
      </c>
      <c r="AT200" s="312">
        <f t="shared" si="2609"/>
        <v>0.4</v>
      </c>
      <c r="AU200" s="312">
        <f t="shared" si="2609"/>
        <v>0.4</v>
      </c>
      <c r="AV200" s="312">
        <f t="shared" si="2609"/>
        <v>0.4</v>
      </c>
      <c r="AW200" s="312">
        <f t="shared" si="2609"/>
        <v>0.4</v>
      </c>
      <c r="AX200" s="312">
        <f t="shared" si="2609"/>
        <v>0.4</v>
      </c>
      <c r="AY200" s="312">
        <f t="shared" si="2609"/>
        <v>0.4</v>
      </c>
      <c r="AZ200" s="312">
        <f t="shared" si="2609"/>
        <v>0.4</v>
      </c>
      <c r="BA200" s="312">
        <f t="shared" si="2609"/>
        <v>0.4</v>
      </c>
      <c r="BB200" s="312">
        <f t="shared" si="2609"/>
        <v>0.4</v>
      </c>
      <c r="BC200" s="312">
        <f t="shared" si="2609"/>
        <v>0.4</v>
      </c>
      <c r="BD200" s="312">
        <f t="shared" si="2609"/>
        <v>0.4</v>
      </c>
      <c r="BE200" s="312">
        <f t="shared" si="2609"/>
        <v>0.4</v>
      </c>
      <c r="BF200" s="312">
        <f t="shared" si="2609"/>
        <v>0.4</v>
      </c>
      <c r="BG200" s="312">
        <f t="shared" si="2609"/>
        <v>0.4</v>
      </c>
      <c r="BH200" s="312">
        <f t="shared" si="2609"/>
        <v>0.4</v>
      </c>
      <c r="BI200" s="312">
        <f t="shared" si="2609"/>
        <v>0.4</v>
      </c>
      <c r="BJ200" s="312">
        <f t="shared" si="2609"/>
        <v>0.4</v>
      </c>
      <c r="BK200" s="312">
        <f t="shared" si="2609"/>
        <v>0.4</v>
      </c>
      <c r="BL200" s="312">
        <f t="shared" si="2609"/>
        <v>0.4</v>
      </c>
      <c r="BM200" s="312">
        <f t="shared" si="2609"/>
        <v>0.4</v>
      </c>
      <c r="BN200" s="312">
        <f t="shared" si="2609"/>
        <v>0.4</v>
      </c>
      <c r="BO200" s="312">
        <f t="shared" si="2609"/>
        <v>0.4</v>
      </c>
      <c r="BP200" s="312">
        <f t="shared" si="2609"/>
        <v>0.4</v>
      </c>
      <c r="BQ200" s="312">
        <f t="shared" si="2609"/>
        <v>0.4</v>
      </c>
      <c r="BR200" s="312">
        <f t="shared" si="2609"/>
        <v>0.4</v>
      </c>
      <c r="BS200" s="312">
        <f t="shared" si="2609"/>
        <v>0.4</v>
      </c>
      <c r="BT200" s="312">
        <f t="shared" si="2609"/>
        <v>0.4</v>
      </c>
      <c r="BU200" s="312">
        <f t="shared" si="2609"/>
        <v>0.4</v>
      </c>
      <c r="BV200" s="312">
        <f t="shared" si="2609"/>
        <v>0.4</v>
      </c>
      <c r="BW200" s="312">
        <f t="shared" ref="BW200:EB200" si="2610">$E$200</f>
        <v>0.4</v>
      </c>
      <c r="BX200" s="312">
        <f t="shared" si="2610"/>
        <v>0.4</v>
      </c>
      <c r="BY200" s="312">
        <f t="shared" si="2610"/>
        <v>0.4</v>
      </c>
      <c r="BZ200" s="312">
        <f t="shared" si="2610"/>
        <v>0.4</v>
      </c>
      <c r="CA200" s="312">
        <f t="shared" si="2610"/>
        <v>0.4</v>
      </c>
      <c r="CB200" s="312">
        <f t="shared" si="2610"/>
        <v>0.4</v>
      </c>
      <c r="CC200" s="312">
        <f t="shared" si="2610"/>
        <v>0.4</v>
      </c>
      <c r="CD200" s="312">
        <f t="shared" si="2610"/>
        <v>0.4</v>
      </c>
      <c r="CE200" s="312">
        <f t="shared" si="2610"/>
        <v>0.4</v>
      </c>
      <c r="CF200" s="312">
        <f t="shared" si="2610"/>
        <v>0.4</v>
      </c>
      <c r="CG200" s="312">
        <f t="shared" si="2610"/>
        <v>0.4</v>
      </c>
      <c r="CH200" s="312">
        <f t="shared" si="2610"/>
        <v>0.4</v>
      </c>
      <c r="CI200" s="312">
        <f t="shared" si="2610"/>
        <v>0.4</v>
      </c>
      <c r="CJ200" s="312">
        <f t="shared" si="2610"/>
        <v>0.4</v>
      </c>
      <c r="CK200" s="312">
        <f t="shared" si="2610"/>
        <v>0.4</v>
      </c>
      <c r="CL200" s="312">
        <f t="shared" si="2610"/>
        <v>0.4</v>
      </c>
      <c r="CM200" s="312">
        <f t="shared" si="2610"/>
        <v>0.4</v>
      </c>
      <c r="CN200" s="312">
        <f t="shared" si="2610"/>
        <v>0.4</v>
      </c>
      <c r="CO200" s="312">
        <f t="shared" si="2610"/>
        <v>0.4</v>
      </c>
      <c r="CP200" s="312">
        <f t="shared" si="2610"/>
        <v>0.4</v>
      </c>
      <c r="CQ200" s="312">
        <f t="shared" si="2610"/>
        <v>0.4</v>
      </c>
      <c r="CR200" s="312">
        <f t="shared" si="2610"/>
        <v>0.4</v>
      </c>
      <c r="CS200" s="312">
        <f t="shared" si="2610"/>
        <v>0.4</v>
      </c>
      <c r="CT200" s="312">
        <f t="shared" si="2610"/>
        <v>0.4</v>
      </c>
      <c r="CU200" s="312">
        <f t="shared" si="2610"/>
        <v>0.4</v>
      </c>
      <c r="CV200" s="312">
        <f t="shared" si="2610"/>
        <v>0.4</v>
      </c>
      <c r="CW200" s="312">
        <f t="shared" si="2610"/>
        <v>0.4</v>
      </c>
      <c r="CX200" s="312">
        <f t="shared" si="2610"/>
        <v>0.4</v>
      </c>
      <c r="CY200" s="312">
        <f t="shared" si="2610"/>
        <v>0.4</v>
      </c>
      <c r="CZ200" s="312">
        <f t="shared" si="2610"/>
        <v>0.4</v>
      </c>
      <c r="DA200" s="312">
        <f t="shared" si="2610"/>
        <v>0.4</v>
      </c>
      <c r="DB200" s="312">
        <f t="shared" si="2610"/>
        <v>0.4</v>
      </c>
      <c r="DC200" s="312">
        <f t="shared" si="2610"/>
        <v>0.4</v>
      </c>
      <c r="DD200" s="312">
        <f t="shared" si="2610"/>
        <v>0.4</v>
      </c>
      <c r="DE200" s="312">
        <f t="shared" si="2610"/>
        <v>0.4</v>
      </c>
      <c r="DF200" s="312">
        <f t="shared" si="2610"/>
        <v>0.4</v>
      </c>
      <c r="DG200" s="312">
        <f t="shared" si="2610"/>
        <v>0.4</v>
      </c>
      <c r="DH200" s="312">
        <f t="shared" si="2610"/>
        <v>0.4</v>
      </c>
      <c r="DI200" s="312">
        <f t="shared" si="2610"/>
        <v>0.4</v>
      </c>
      <c r="DJ200" s="312">
        <f t="shared" si="2610"/>
        <v>0.4</v>
      </c>
      <c r="DK200" s="312">
        <f t="shared" si="2610"/>
        <v>0.4</v>
      </c>
      <c r="DL200" s="312">
        <f t="shared" si="2610"/>
        <v>0.4</v>
      </c>
      <c r="DM200" s="312">
        <f t="shared" si="2610"/>
        <v>0.4</v>
      </c>
      <c r="DN200" s="312">
        <f t="shared" si="2610"/>
        <v>0.4</v>
      </c>
      <c r="DO200" s="312">
        <f t="shared" si="2610"/>
        <v>0.4</v>
      </c>
      <c r="DP200" s="312">
        <f t="shared" si="2610"/>
        <v>0.4</v>
      </c>
      <c r="DQ200" s="312">
        <f t="shared" si="2610"/>
        <v>0.4</v>
      </c>
      <c r="DR200" s="312">
        <f t="shared" si="2610"/>
        <v>0.4</v>
      </c>
      <c r="DS200" s="312">
        <f t="shared" si="2610"/>
        <v>0.4</v>
      </c>
      <c r="DT200" s="312">
        <f t="shared" si="2610"/>
        <v>0.4</v>
      </c>
      <c r="DU200" s="312">
        <f t="shared" si="2610"/>
        <v>0.4</v>
      </c>
      <c r="DV200" s="312">
        <f t="shared" si="2610"/>
        <v>0.4</v>
      </c>
      <c r="DW200" s="312">
        <f t="shared" si="2610"/>
        <v>0.4</v>
      </c>
      <c r="DX200" s="312">
        <f t="shared" si="2610"/>
        <v>0.4</v>
      </c>
      <c r="DY200" s="312">
        <f t="shared" si="2610"/>
        <v>0.4</v>
      </c>
      <c r="DZ200" s="312">
        <f t="shared" si="2610"/>
        <v>0.4</v>
      </c>
      <c r="EA200" s="312">
        <f t="shared" si="2610"/>
        <v>0.4</v>
      </c>
      <c r="EB200" s="312">
        <f t="shared" si="2610"/>
        <v>0.4</v>
      </c>
    </row>
    <row r="201" spans="2:132" outlineLevel="1" x14ac:dyDescent="0.25">
      <c r="C201" s="329" t="s">
        <v>545</v>
      </c>
      <c r="D201" s="38"/>
      <c r="E201" s="38"/>
      <c r="F201" s="38"/>
      <c r="G201" s="55" t="s">
        <v>220</v>
      </c>
      <c r="H201" s="316">
        <f t="shared" ref="H201" si="2611">SUM(J201:EB201)</f>
        <v>252000</v>
      </c>
      <c r="I201" s="38"/>
      <c r="J201" s="314">
        <f>J199*J200</f>
        <v>0</v>
      </c>
      <c r="K201" s="314">
        <f t="shared" ref="K201" si="2612">K199*K200</f>
        <v>0</v>
      </c>
      <c r="L201" s="314">
        <f t="shared" ref="L201" si="2613">L199*L200</f>
        <v>0</v>
      </c>
      <c r="M201" s="314">
        <f t="shared" ref="M201" si="2614">M199*M200</f>
        <v>0</v>
      </c>
      <c r="N201" s="314">
        <f t="shared" ref="N201" si="2615">N199*N200</f>
        <v>0</v>
      </c>
      <c r="O201" s="314">
        <f t="shared" ref="O201" si="2616">O199*O200</f>
        <v>0</v>
      </c>
      <c r="P201" s="314">
        <f t="shared" ref="P201" si="2617">P199*P200</f>
        <v>0</v>
      </c>
      <c r="Q201" s="314">
        <f t="shared" ref="Q201" si="2618">Q199*Q200</f>
        <v>0</v>
      </c>
      <c r="R201" s="314">
        <f t="shared" ref="R201" si="2619">R199*R200</f>
        <v>252000</v>
      </c>
      <c r="S201" s="314">
        <f t="shared" ref="S201" si="2620">S199*S200</f>
        <v>0</v>
      </c>
      <c r="T201" s="314">
        <f t="shared" ref="T201" si="2621">T199*T200</f>
        <v>0</v>
      </c>
      <c r="U201" s="314">
        <f t="shared" ref="U201" si="2622">U199*U200</f>
        <v>0</v>
      </c>
      <c r="V201" s="314">
        <f t="shared" ref="V201" si="2623">V199*V200</f>
        <v>0</v>
      </c>
      <c r="W201" s="314">
        <f t="shared" ref="W201" si="2624">W199*W200</f>
        <v>0</v>
      </c>
      <c r="X201" s="314">
        <f t="shared" ref="X201" si="2625">X199*X200</f>
        <v>0</v>
      </c>
      <c r="Y201" s="314">
        <f t="shared" ref="Y201" si="2626">Y199*Y200</f>
        <v>0</v>
      </c>
      <c r="Z201" s="314">
        <f t="shared" ref="Z201" si="2627">Z199*Z200</f>
        <v>0</v>
      </c>
      <c r="AA201" s="314">
        <f t="shared" ref="AA201" si="2628">AA199*AA200</f>
        <v>0</v>
      </c>
      <c r="AB201" s="314">
        <f t="shared" ref="AB201" si="2629">AB199*AB200</f>
        <v>0</v>
      </c>
      <c r="AC201" s="314">
        <f t="shared" ref="AC201" si="2630">AC199*AC200</f>
        <v>0</v>
      </c>
      <c r="AD201" s="314">
        <f t="shared" ref="AD201" si="2631">AD199*AD200</f>
        <v>0</v>
      </c>
      <c r="AE201" s="314">
        <f t="shared" ref="AE201" si="2632">AE199*AE200</f>
        <v>0</v>
      </c>
      <c r="AF201" s="314">
        <f t="shared" ref="AF201" si="2633">AF199*AF200</f>
        <v>0</v>
      </c>
      <c r="AG201" s="314">
        <f t="shared" ref="AG201" si="2634">AG199*AG200</f>
        <v>0</v>
      </c>
      <c r="AH201" s="314">
        <f t="shared" ref="AH201" si="2635">AH199*AH200</f>
        <v>0</v>
      </c>
      <c r="AI201" s="314">
        <f t="shared" ref="AI201" si="2636">AI199*AI200</f>
        <v>0</v>
      </c>
      <c r="AJ201" s="314">
        <f t="shared" ref="AJ201" si="2637">AJ199*AJ200</f>
        <v>0</v>
      </c>
      <c r="AK201" s="314">
        <f t="shared" ref="AK201" si="2638">AK199*AK200</f>
        <v>0</v>
      </c>
      <c r="AL201" s="314">
        <f t="shared" ref="AL201" si="2639">AL199*AL200</f>
        <v>0</v>
      </c>
      <c r="AM201" s="314">
        <f t="shared" ref="AM201" si="2640">AM199*AM200</f>
        <v>0</v>
      </c>
      <c r="AN201" s="314">
        <f t="shared" ref="AN201" si="2641">AN199*AN200</f>
        <v>0</v>
      </c>
      <c r="AO201" s="314">
        <f t="shared" ref="AO201" si="2642">AO199*AO200</f>
        <v>0</v>
      </c>
      <c r="AP201" s="314">
        <f t="shared" ref="AP201" si="2643">AP199*AP200</f>
        <v>0</v>
      </c>
      <c r="AQ201" s="314">
        <f t="shared" ref="AQ201" si="2644">AQ199*AQ200</f>
        <v>0</v>
      </c>
      <c r="AR201" s="314">
        <f t="shared" ref="AR201" si="2645">AR199*AR200</f>
        <v>0</v>
      </c>
      <c r="AS201" s="314">
        <f t="shared" ref="AS201" si="2646">AS199*AS200</f>
        <v>0</v>
      </c>
      <c r="AT201" s="314">
        <f t="shared" ref="AT201" si="2647">AT199*AT200</f>
        <v>0</v>
      </c>
      <c r="AU201" s="314">
        <f t="shared" ref="AU201" si="2648">AU199*AU200</f>
        <v>0</v>
      </c>
      <c r="AV201" s="314">
        <f t="shared" ref="AV201" si="2649">AV199*AV200</f>
        <v>0</v>
      </c>
      <c r="AW201" s="314">
        <f t="shared" ref="AW201" si="2650">AW199*AW200</f>
        <v>0</v>
      </c>
      <c r="AX201" s="314">
        <f t="shared" ref="AX201" si="2651">AX199*AX200</f>
        <v>0</v>
      </c>
      <c r="AY201" s="314">
        <f t="shared" ref="AY201" si="2652">AY199*AY200</f>
        <v>0</v>
      </c>
      <c r="AZ201" s="314">
        <f t="shared" ref="AZ201" si="2653">AZ199*AZ200</f>
        <v>0</v>
      </c>
      <c r="BA201" s="314">
        <f t="shared" ref="BA201" si="2654">BA199*BA200</f>
        <v>0</v>
      </c>
      <c r="BB201" s="314">
        <f t="shared" ref="BB201" si="2655">BB199*BB200</f>
        <v>0</v>
      </c>
      <c r="BC201" s="314">
        <f t="shared" ref="BC201" si="2656">BC199*BC200</f>
        <v>0</v>
      </c>
      <c r="BD201" s="314">
        <f t="shared" ref="BD201" si="2657">BD199*BD200</f>
        <v>0</v>
      </c>
      <c r="BE201" s="314">
        <f t="shared" ref="BE201" si="2658">BE199*BE200</f>
        <v>0</v>
      </c>
      <c r="BF201" s="314">
        <f t="shared" ref="BF201" si="2659">BF199*BF200</f>
        <v>0</v>
      </c>
      <c r="BG201" s="314">
        <f t="shared" ref="BG201" si="2660">BG199*BG200</f>
        <v>0</v>
      </c>
      <c r="BH201" s="314">
        <f t="shared" ref="BH201" si="2661">BH199*BH200</f>
        <v>0</v>
      </c>
      <c r="BI201" s="314">
        <f t="shared" ref="BI201" si="2662">BI199*BI200</f>
        <v>0</v>
      </c>
      <c r="BJ201" s="314">
        <f t="shared" ref="BJ201" si="2663">BJ199*BJ200</f>
        <v>0</v>
      </c>
      <c r="BK201" s="314">
        <f t="shared" ref="BK201" si="2664">BK199*BK200</f>
        <v>0</v>
      </c>
      <c r="BL201" s="314">
        <f t="shared" ref="BL201" si="2665">BL199*BL200</f>
        <v>0</v>
      </c>
      <c r="BM201" s="314">
        <f t="shared" ref="BM201" si="2666">BM199*BM200</f>
        <v>0</v>
      </c>
      <c r="BN201" s="314">
        <f t="shared" ref="BN201" si="2667">BN199*BN200</f>
        <v>0</v>
      </c>
      <c r="BO201" s="314">
        <f t="shared" ref="BO201" si="2668">BO199*BO200</f>
        <v>0</v>
      </c>
      <c r="BP201" s="314">
        <f t="shared" ref="BP201" si="2669">BP199*BP200</f>
        <v>0</v>
      </c>
      <c r="BQ201" s="314">
        <f t="shared" ref="BQ201" si="2670">BQ199*BQ200</f>
        <v>0</v>
      </c>
      <c r="BR201" s="314">
        <f t="shared" ref="BR201" si="2671">BR199*BR200</f>
        <v>0</v>
      </c>
      <c r="BS201" s="314">
        <f t="shared" ref="BS201" si="2672">BS199*BS200</f>
        <v>0</v>
      </c>
      <c r="BT201" s="314">
        <f t="shared" ref="BT201" si="2673">BT199*BT200</f>
        <v>0</v>
      </c>
      <c r="BU201" s="314">
        <f t="shared" ref="BU201" si="2674">BU199*BU200</f>
        <v>0</v>
      </c>
      <c r="BV201" s="314">
        <f t="shared" ref="BV201" si="2675">BV199*BV200</f>
        <v>0</v>
      </c>
      <c r="BW201" s="314">
        <f t="shared" ref="BW201" si="2676">BW199*BW200</f>
        <v>0</v>
      </c>
      <c r="BX201" s="314">
        <f t="shared" ref="BX201" si="2677">BX199*BX200</f>
        <v>0</v>
      </c>
      <c r="BY201" s="314">
        <f t="shared" ref="BY201" si="2678">BY199*BY200</f>
        <v>0</v>
      </c>
      <c r="BZ201" s="314">
        <f t="shared" ref="BZ201" si="2679">BZ199*BZ200</f>
        <v>0</v>
      </c>
      <c r="CA201" s="314">
        <f t="shared" ref="CA201" si="2680">CA199*CA200</f>
        <v>0</v>
      </c>
      <c r="CB201" s="314">
        <f t="shared" ref="CB201" si="2681">CB199*CB200</f>
        <v>0</v>
      </c>
      <c r="CC201" s="314">
        <f t="shared" ref="CC201" si="2682">CC199*CC200</f>
        <v>0</v>
      </c>
      <c r="CD201" s="314">
        <f t="shared" ref="CD201" si="2683">CD199*CD200</f>
        <v>0</v>
      </c>
      <c r="CE201" s="314">
        <f t="shared" ref="CE201" si="2684">CE199*CE200</f>
        <v>0</v>
      </c>
      <c r="CF201" s="314">
        <f t="shared" ref="CF201" si="2685">CF199*CF200</f>
        <v>0</v>
      </c>
      <c r="CG201" s="314">
        <f t="shared" ref="CG201" si="2686">CG199*CG200</f>
        <v>0</v>
      </c>
      <c r="CH201" s="314">
        <f t="shared" ref="CH201" si="2687">CH199*CH200</f>
        <v>0</v>
      </c>
      <c r="CI201" s="314">
        <f t="shared" ref="CI201" si="2688">CI199*CI200</f>
        <v>0</v>
      </c>
      <c r="CJ201" s="314">
        <f t="shared" ref="CJ201" si="2689">CJ199*CJ200</f>
        <v>0</v>
      </c>
      <c r="CK201" s="314">
        <f t="shared" ref="CK201" si="2690">CK199*CK200</f>
        <v>0</v>
      </c>
      <c r="CL201" s="314">
        <f t="shared" ref="CL201" si="2691">CL199*CL200</f>
        <v>0</v>
      </c>
      <c r="CM201" s="314">
        <f t="shared" ref="CM201" si="2692">CM199*CM200</f>
        <v>0</v>
      </c>
      <c r="CN201" s="314">
        <f t="shared" ref="CN201" si="2693">CN199*CN200</f>
        <v>0</v>
      </c>
      <c r="CO201" s="314">
        <f t="shared" ref="CO201" si="2694">CO199*CO200</f>
        <v>0</v>
      </c>
      <c r="CP201" s="314">
        <f t="shared" ref="CP201" si="2695">CP199*CP200</f>
        <v>0</v>
      </c>
      <c r="CQ201" s="314">
        <f t="shared" ref="CQ201" si="2696">CQ199*CQ200</f>
        <v>0</v>
      </c>
      <c r="CR201" s="314">
        <f t="shared" ref="CR201" si="2697">CR199*CR200</f>
        <v>0</v>
      </c>
      <c r="CS201" s="314">
        <f t="shared" ref="CS201" si="2698">CS199*CS200</f>
        <v>0</v>
      </c>
      <c r="CT201" s="314">
        <f t="shared" ref="CT201" si="2699">CT199*CT200</f>
        <v>0</v>
      </c>
      <c r="CU201" s="314">
        <f t="shared" ref="CU201" si="2700">CU199*CU200</f>
        <v>0</v>
      </c>
      <c r="CV201" s="314">
        <f t="shared" ref="CV201" si="2701">CV199*CV200</f>
        <v>0</v>
      </c>
      <c r="CW201" s="314">
        <f t="shared" ref="CW201" si="2702">CW199*CW200</f>
        <v>0</v>
      </c>
      <c r="CX201" s="314">
        <f t="shared" ref="CX201" si="2703">CX199*CX200</f>
        <v>0</v>
      </c>
      <c r="CY201" s="314">
        <f t="shared" ref="CY201" si="2704">CY199*CY200</f>
        <v>0</v>
      </c>
      <c r="CZ201" s="314">
        <f t="shared" ref="CZ201" si="2705">CZ199*CZ200</f>
        <v>0</v>
      </c>
      <c r="DA201" s="314">
        <f t="shared" ref="DA201" si="2706">DA199*DA200</f>
        <v>0</v>
      </c>
      <c r="DB201" s="314">
        <f t="shared" ref="DB201" si="2707">DB199*DB200</f>
        <v>0</v>
      </c>
      <c r="DC201" s="314">
        <f t="shared" ref="DC201" si="2708">DC199*DC200</f>
        <v>0</v>
      </c>
      <c r="DD201" s="314">
        <f t="shared" ref="DD201" si="2709">DD199*DD200</f>
        <v>0</v>
      </c>
      <c r="DE201" s="314">
        <f t="shared" ref="DE201" si="2710">DE199*DE200</f>
        <v>0</v>
      </c>
      <c r="DF201" s="314">
        <f t="shared" ref="DF201" si="2711">DF199*DF200</f>
        <v>0</v>
      </c>
      <c r="DG201" s="314">
        <f t="shared" ref="DG201" si="2712">DG199*DG200</f>
        <v>0</v>
      </c>
      <c r="DH201" s="314">
        <f t="shared" ref="DH201" si="2713">DH199*DH200</f>
        <v>0</v>
      </c>
      <c r="DI201" s="314">
        <f t="shared" ref="DI201" si="2714">DI199*DI200</f>
        <v>0</v>
      </c>
      <c r="DJ201" s="314">
        <f t="shared" ref="DJ201" si="2715">DJ199*DJ200</f>
        <v>0</v>
      </c>
      <c r="DK201" s="314">
        <f t="shared" ref="DK201" si="2716">DK199*DK200</f>
        <v>0</v>
      </c>
      <c r="DL201" s="314">
        <f t="shared" ref="DL201" si="2717">DL199*DL200</f>
        <v>0</v>
      </c>
      <c r="DM201" s="314">
        <f t="shared" ref="DM201" si="2718">DM199*DM200</f>
        <v>0</v>
      </c>
      <c r="DN201" s="314">
        <f t="shared" ref="DN201" si="2719">DN199*DN200</f>
        <v>0</v>
      </c>
      <c r="DO201" s="314">
        <f t="shared" ref="DO201" si="2720">DO199*DO200</f>
        <v>0</v>
      </c>
      <c r="DP201" s="314">
        <f t="shared" ref="DP201" si="2721">DP199*DP200</f>
        <v>0</v>
      </c>
      <c r="DQ201" s="314">
        <f t="shared" ref="DQ201" si="2722">DQ199*DQ200</f>
        <v>0</v>
      </c>
      <c r="DR201" s="314">
        <f t="shared" ref="DR201" si="2723">DR199*DR200</f>
        <v>0</v>
      </c>
      <c r="DS201" s="314">
        <f t="shared" ref="DS201" si="2724">DS199*DS200</f>
        <v>0</v>
      </c>
      <c r="DT201" s="314">
        <f t="shared" ref="DT201" si="2725">DT199*DT200</f>
        <v>0</v>
      </c>
      <c r="DU201" s="314">
        <f t="shared" ref="DU201" si="2726">DU199*DU200</f>
        <v>0</v>
      </c>
      <c r="DV201" s="314">
        <f t="shared" ref="DV201" si="2727">DV199*DV200</f>
        <v>0</v>
      </c>
      <c r="DW201" s="314">
        <f t="shared" ref="DW201" si="2728">DW199*DW200</f>
        <v>0</v>
      </c>
      <c r="DX201" s="314">
        <f t="shared" ref="DX201" si="2729">DX199*DX200</f>
        <v>0</v>
      </c>
      <c r="DY201" s="314">
        <f t="shared" ref="DY201" si="2730">DY199*DY200</f>
        <v>0</v>
      </c>
      <c r="DZ201" s="314">
        <f t="shared" ref="DZ201" si="2731">DZ199*DZ200</f>
        <v>0</v>
      </c>
      <c r="EA201" s="314">
        <f t="shared" ref="EA201" si="2732">EA199*EA200</f>
        <v>0</v>
      </c>
      <c r="EB201" s="314">
        <f t="shared" ref="EB201" si="2733">EB199*EB200</f>
        <v>0</v>
      </c>
    </row>
    <row r="202" spans="2:132" outlineLevel="1" x14ac:dyDescent="0.25">
      <c r="C202" s="324" t="s">
        <v>417</v>
      </c>
      <c r="D202" s="34"/>
      <c r="E202" s="34"/>
      <c r="F202" s="34"/>
      <c r="G202" s="67" t="s">
        <v>215</v>
      </c>
      <c r="H202" s="34"/>
      <c r="I202" s="34"/>
      <c r="J202" s="126">
        <f>J$13</f>
        <v>1</v>
      </c>
      <c r="K202" s="126">
        <f t="shared" ref="K202:BV202" si="2734">K$13</f>
        <v>1.0026792493128671</v>
      </c>
      <c r="L202" s="126">
        <f>L$13</f>
        <v>1.0056539350998608</v>
      </c>
      <c r="M202" s="126">
        <f t="shared" si="2734"/>
        <v>1.0085410656939733</v>
      </c>
      <c r="N202" s="126">
        <f t="shared" si="2734"/>
        <v>1.0114364849476103</v>
      </c>
      <c r="O202" s="126">
        <f t="shared" si="2734"/>
        <v>1.0143402166566737</v>
      </c>
      <c r="P202" s="126">
        <f t="shared" si="2734"/>
        <v>1.0172522846853813</v>
      </c>
      <c r="Q202" s="126">
        <f t="shared" si="2734"/>
        <v>1.0201727129664624</v>
      </c>
      <c r="R202" s="126">
        <f t="shared" si="2734"/>
        <v>1.0231015255013547</v>
      </c>
      <c r="S202" s="126">
        <f t="shared" si="2734"/>
        <v>1.0260387463604019</v>
      </c>
      <c r="T202" s="126">
        <f t="shared" si="2734"/>
        <v>1.028984399683051</v>
      </c>
      <c r="U202" s="126">
        <f t="shared" si="2734"/>
        <v>1.0319385096780509</v>
      </c>
      <c r="V202" s="126">
        <f t="shared" si="2734"/>
        <v>1.0349011006236515</v>
      </c>
      <c r="W202" s="126">
        <f t="shared" si="2734"/>
        <v>1.0377730230388176</v>
      </c>
      <c r="X202" s="126">
        <f t="shared" si="2734"/>
        <v>1.0408518228283561</v>
      </c>
      <c r="Y202" s="126">
        <f t="shared" si="2734"/>
        <v>1.0438400029932626</v>
      </c>
      <c r="Z202" s="126">
        <f t="shared" si="2734"/>
        <v>1.046836761920777</v>
      </c>
      <c r="AA202" s="126">
        <f t="shared" si="2734"/>
        <v>1.0498421242396576</v>
      </c>
      <c r="AB202" s="126">
        <f t="shared" si="2734"/>
        <v>1.05285611464937</v>
      </c>
      <c r="AC202" s="126">
        <f t="shared" si="2734"/>
        <v>1.0558787579202888</v>
      </c>
      <c r="AD202" s="126">
        <f t="shared" si="2734"/>
        <v>1.0589100788939025</v>
      </c>
      <c r="AE202" s="126">
        <f t="shared" si="2734"/>
        <v>1.0619501024830165</v>
      </c>
      <c r="AF202" s="126">
        <f t="shared" si="2734"/>
        <v>1.0649988536719583</v>
      </c>
      <c r="AG202" s="126">
        <f t="shared" si="2734"/>
        <v>1.0680563575167832</v>
      </c>
      <c r="AH202" s="126">
        <f t="shared" si="2734"/>
        <v>1.0711226391454798</v>
      </c>
      <c r="AI202" s="126">
        <f t="shared" si="2734"/>
        <v>1.0739924437404067</v>
      </c>
      <c r="AJ202" s="126">
        <f t="shared" si="2734"/>
        <v>1.0771786970311998</v>
      </c>
      <c r="AK202" s="126">
        <f t="shared" si="2734"/>
        <v>1.0802711679727233</v>
      </c>
      <c r="AL202" s="126">
        <f t="shared" si="2734"/>
        <v>1.0833725170851116</v>
      </c>
      <c r="AM202" s="126">
        <f t="shared" si="2734"/>
        <v>1.0864827698566941</v>
      </c>
      <c r="AN202" s="126">
        <f t="shared" si="2734"/>
        <v>1.0896019518489746</v>
      </c>
      <c r="AO202" s="126">
        <f t="shared" si="2734"/>
        <v>1.0927300886968412</v>
      </c>
      <c r="AP202" s="126">
        <f t="shared" si="2734"/>
        <v>1.0958672061087775</v>
      </c>
      <c r="AQ202" s="126">
        <f t="shared" si="2734"/>
        <v>1.0990133298670732</v>
      </c>
      <c r="AR202" s="126">
        <f t="shared" si="2734"/>
        <v>1.1021684858280367</v>
      </c>
      <c r="AS202" s="126">
        <f t="shared" si="2734"/>
        <v>1.1053326999222071</v>
      </c>
      <c r="AT202" s="126">
        <f t="shared" si="2734"/>
        <v>1.1085059981545673</v>
      </c>
      <c r="AU202" s="126">
        <f t="shared" si="2734"/>
        <v>1.111475962088432</v>
      </c>
      <c r="AV202" s="126">
        <f t="shared" si="2734"/>
        <v>1.1147734191259395</v>
      </c>
      <c r="AW202" s="126">
        <f t="shared" si="2734"/>
        <v>1.1179738207069689</v>
      </c>
      <c r="AX202" s="126">
        <f t="shared" si="2734"/>
        <v>1.1211834103167977</v>
      </c>
      <c r="AY202" s="126">
        <f t="shared" si="2734"/>
        <v>1.1244022143333261</v>
      </c>
      <c r="AZ202" s="126">
        <f t="shared" si="2734"/>
        <v>1.1276302592101826</v>
      </c>
      <c r="BA202" s="126">
        <f t="shared" si="2734"/>
        <v>1.1308675714769412</v>
      </c>
      <c r="BB202" s="126">
        <f t="shared" si="2734"/>
        <v>1.1341141777393395</v>
      </c>
      <c r="BC202" s="126">
        <f t="shared" si="2734"/>
        <v>1.1373701046794982</v>
      </c>
      <c r="BD202" s="126">
        <f t="shared" si="2734"/>
        <v>1.1406353790561385</v>
      </c>
      <c r="BE202" s="126">
        <f t="shared" si="2734"/>
        <v>1.1439100277048042</v>
      </c>
      <c r="BF202" s="126">
        <f t="shared" si="2734"/>
        <v>1.1471940775380809</v>
      </c>
      <c r="BG202" s="126">
        <f t="shared" si="2734"/>
        <v>1.15026769648205</v>
      </c>
      <c r="BH202" s="126">
        <f t="shared" si="2734"/>
        <v>1.1536802383994258</v>
      </c>
      <c r="BI202" s="126">
        <f t="shared" si="2734"/>
        <v>1.1569923375180708</v>
      </c>
      <c r="BJ202" s="126">
        <f t="shared" si="2734"/>
        <v>1.1603139453378331</v>
      </c>
      <c r="BK202" s="126">
        <f t="shared" si="2734"/>
        <v>1.1636450891572303</v>
      </c>
      <c r="BL202" s="126">
        <f t="shared" si="2734"/>
        <v>1.1669857963531516</v>
      </c>
      <c r="BM202" s="126">
        <f t="shared" si="2734"/>
        <v>1.1703360943810825</v>
      </c>
      <c r="BN202" s="126">
        <f t="shared" si="2734"/>
        <v>1.1736960107753303</v>
      </c>
      <c r="BO202" s="126">
        <f t="shared" si="2734"/>
        <v>1.1770655731492505</v>
      </c>
      <c r="BP202" s="126">
        <f t="shared" si="2734"/>
        <v>1.180444809195474</v>
      </c>
      <c r="BQ202" s="126">
        <f t="shared" si="2734"/>
        <v>1.1838337466861339</v>
      </c>
      <c r="BR202" s="126">
        <f t="shared" si="2734"/>
        <v>1.1872324134730949</v>
      </c>
      <c r="BS202" s="126">
        <f t="shared" si="2734"/>
        <v>1.1905270658589224</v>
      </c>
      <c r="BT202" s="126">
        <f t="shared" si="2734"/>
        <v>1.1940590467434065</v>
      </c>
      <c r="BU202" s="126">
        <f t="shared" si="2734"/>
        <v>1.1974870693312041</v>
      </c>
      <c r="BV202" s="126">
        <f t="shared" si="2734"/>
        <v>1.2009249334246579</v>
      </c>
      <c r="BW202" s="126">
        <f t="shared" ref="BW202:EB202" si="2735">BW$13</f>
        <v>1.204372667277734</v>
      </c>
      <c r="BX202" s="126">
        <f t="shared" si="2735"/>
        <v>1.2078302992255125</v>
      </c>
      <c r="BY202" s="126">
        <f t="shared" si="2735"/>
        <v>1.2112978576844211</v>
      </c>
      <c r="BZ202" s="126">
        <f t="shared" si="2735"/>
        <v>1.2147753711524676</v>
      </c>
      <c r="CA202" s="126">
        <f t="shared" si="2735"/>
        <v>1.2182628682094752</v>
      </c>
      <c r="CB202" s="126">
        <f t="shared" si="2735"/>
        <v>1.2217603775173165</v>
      </c>
      <c r="CC202" s="126">
        <f t="shared" si="2735"/>
        <v>1.2252679278201495</v>
      </c>
      <c r="CD202" s="126">
        <f t="shared" si="2735"/>
        <v>1.2287855479446541</v>
      </c>
      <c r="CE202" s="126">
        <f t="shared" si="2735"/>
        <v>1.232077770779646</v>
      </c>
      <c r="CF202" s="126">
        <f t="shared" si="2735"/>
        <v>1.23573302168438</v>
      </c>
      <c r="CG202" s="126">
        <f t="shared" si="2735"/>
        <v>1.2392806860334544</v>
      </c>
      <c r="CH202" s="126">
        <f t="shared" si="2735"/>
        <v>1.2428385353675644</v>
      </c>
      <c r="CI202" s="126">
        <f t="shared" si="2735"/>
        <v>1.2464065989267703</v>
      </c>
      <c r="CJ202" s="126">
        <f t="shared" si="2735"/>
        <v>1.2499849060350778</v>
      </c>
      <c r="CK202" s="126">
        <f t="shared" si="2735"/>
        <v>1.2535734861006791</v>
      </c>
      <c r="CL202" s="126">
        <f t="shared" si="2735"/>
        <v>1.257172368616194</v>
      </c>
      <c r="CM202" s="126">
        <f t="shared" si="2735"/>
        <v>1.2607815831589126</v>
      </c>
      <c r="CN202" s="126">
        <f t="shared" si="2735"/>
        <v>1.2644011593910389</v>
      </c>
      <c r="CO202" s="126">
        <f t="shared" si="2735"/>
        <v>1.2680311270599336</v>
      </c>
      <c r="CP202" s="126">
        <f t="shared" si="2735"/>
        <v>1.2716715159983594</v>
      </c>
      <c r="CQ202" s="126">
        <f t="shared" si="2735"/>
        <v>1.2750786410337906</v>
      </c>
      <c r="CR202" s="126">
        <f t="shared" si="2735"/>
        <v>1.2788614642181557</v>
      </c>
      <c r="CS202" s="126">
        <f t="shared" si="2735"/>
        <v>1.2825329459576562</v>
      </c>
      <c r="CT202" s="126">
        <f t="shared" si="2735"/>
        <v>1.2862149681493797</v>
      </c>
      <c r="CU202" s="126">
        <f t="shared" si="2735"/>
        <v>1.289907561053897</v>
      </c>
      <c r="CV202" s="126">
        <f t="shared" si="2735"/>
        <v>1.293610755018654</v>
      </c>
      <c r="CW202" s="126">
        <f t="shared" si="2735"/>
        <v>1.2973245804782207</v>
      </c>
      <c r="CX202" s="126">
        <f t="shared" si="2735"/>
        <v>1.3010490679545423</v>
      </c>
      <c r="CY202" s="126">
        <f t="shared" si="2735"/>
        <v>1.304784248057189</v>
      </c>
      <c r="CZ202" s="126">
        <f t="shared" si="2735"/>
        <v>1.3085301514836076</v>
      </c>
      <c r="DA202" s="126">
        <f t="shared" si="2735"/>
        <v>1.3122868090193751</v>
      </c>
      <c r="DB202" s="126">
        <f t="shared" si="2735"/>
        <v>1.3160542515384499</v>
      </c>
      <c r="DC202" s="126">
        <f t="shared" si="2735"/>
        <v>1.3195802889875801</v>
      </c>
      <c r="DD202" s="126">
        <f t="shared" si="2735"/>
        <v>1.323495136864544</v>
      </c>
      <c r="DE202" s="126">
        <f t="shared" si="2735"/>
        <v>1.3272947573576725</v>
      </c>
      <c r="DF202" s="126">
        <f t="shared" si="2735"/>
        <v>1.3311052861764079</v>
      </c>
      <c r="DG202" s="126">
        <f t="shared" si="2735"/>
        <v>1.3349267546374479</v>
      </c>
      <c r="DH202" s="126">
        <f t="shared" si="2735"/>
        <v>1.3387591941473977</v>
      </c>
      <c r="DI202" s="126">
        <f t="shared" si="2735"/>
        <v>1.3426026362030277</v>
      </c>
      <c r="DJ202" s="126">
        <f t="shared" si="2735"/>
        <v>1.3464571123915319</v>
      </c>
      <c r="DK202" s="126">
        <f t="shared" si="2735"/>
        <v>1.3503226543907885</v>
      </c>
      <c r="DL202" s="126">
        <f t="shared" si="2735"/>
        <v>1.3541992939696192</v>
      </c>
      <c r="DM202" s="126">
        <f t="shared" si="2735"/>
        <v>1.358087062988051</v>
      </c>
      <c r="DN202" s="126">
        <f t="shared" si="2735"/>
        <v>1.361985993397578</v>
      </c>
      <c r="DO202" s="126">
        <f t="shared" si="2735"/>
        <v>1.3657655991021458</v>
      </c>
      <c r="DP202" s="126">
        <f t="shared" si="2735"/>
        <v>1.3698174666548035</v>
      </c>
      <c r="DQ202" s="126">
        <f t="shared" si="2735"/>
        <v>1.3737500738651915</v>
      </c>
      <c r="DR202" s="126">
        <f t="shared" si="2735"/>
        <v>1.3776939711925826</v>
      </c>
      <c r="DS202" s="126">
        <f t="shared" si="2735"/>
        <v>1.381649191049759</v>
      </c>
      <c r="DT202" s="126">
        <f t="shared" si="2735"/>
        <v>1.385615765942557</v>
      </c>
      <c r="DU202" s="126">
        <f t="shared" si="2735"/>
        <v>1.3895937284701338</v>
      </c>
      <c r="DV202" s="126">
        <f t="shared" si="2735"/>
        <v>1.3935831113252357</v>
      </c>
      <c r="DW202" s="126">
        <f t="shared" si="2735"/>
        <v>1.3975839472944662</v>
      </c>
      <c r="DX202" s="126">
        <f t="shared" si="2735"/>
        <v>1.401596269258556</v>
      </c>
      <c r="DY202" s="126">
        <f t="shared" si="2735"/>
        <v>1.4056201101926329</v>
      </c>
      <c r="DZ202" s="126">
        <f t="shared" si="2735"/>
        <v>1.4096555031664932</v>
      </c>
      <c r="EA202" s="126">
        <f t="shared" si="2735"/>
        <v>1.4134323217047313</v>
      </c>
      <c r="EB202" s="126">
        <f t="shared" si="2735"/>
        <v>1.4176256038945581</v>
      </c>
    </row>
    <row r="203" spans="2:132" outlineLevel="1" x14ac:dyDescent="0.25">
      <c r="C203" s="321" t="s">
        <v>521</v>
      </c>
      <c r="D203" s="38"/>
      <c r="E203" s="38"/>
      <c r="F203" s="38"/>
      <c r="G203" s="52" t="s">
        <v>220</v>
      </c>
      <c r="H203" s="46">
        <f t="shared" ref="H203" si="2736">SUM(J203:EB203)</f>
        <v>257821.58442634137</v>
      </c>
      <c r="I203" s="38"/>
      <c r="J203" s="82">
        <f>J201*J202</f>
        <v>0</v>
      </c>
      <c r="K203" s="82">
        <f t="shared" ref="K203" si="2737">K201*K202</f>
        <v>0</v>
      </c>
      <c r="L203" s="82">
        <f t="shared" ref="L203" si="2738">L201*L202</f>
        <v>0</v>
      </c>
      <c r="M203" s="82">
        <f t="shared" ref="M203" si="2739">M201*M202</f>
        <v>0</v>
      </c>
      <c r="N203" s="82">
        <f t="shared" ref="N203" si="2740">N201*N202</f>
        <v>0</v>
      </c>
      <c r="O203" s="82">
        <f t="shared" ref="O203" si="2741">O201*O202</f>
        <v>0</v>
      </c>
      <c r="P203" s="82">
        <f t="shared" ref="P203" si="2742">P201*P202</f>
        <v>0</v>
      </c>
      <c r="Q203" s="82">
        <f t="shared" ref="Q203" si="2743">Q201*Q202</f>
        <v>0</v>
      </c>
      <c r="R203" s="82">
        <f t="shared" ref="R203" si="2744">R201*R202</f>
        <v>257821.58442634137</v>
      </c>
      <c r="S203" s="82">
        <f t="shared" ref="S203" si="2745">S201*S202</f>
        <v>0</v>
      </c>
      <c r="T203" s="82">
        <f t="shared" ref="T203" si="2746">T201*T202</f>
        <v>0</v>
      </c>
      <c r="U203" s="82">
        <f t="shared" ref="U203" si="2747">U201*U202</f>
        <v>0</v>
      </c>
      <c r="V203" s="82">
        <f t="shared" ref="V203" si="2748">V201*V202</f>
        <v>0</v>
      </c>
      <c r="W203" s="82">
        <f t="shared" ref="W203" si="2749">W201*W202</f>
        <v>0</v>
      </c>
      <c r="X203" s="82">
        <f t="shared" ref="X203" si="2750">X201*X202</f>
        <v>0</v>
      </c>
      <c r="Y203" s="82">
        <f t="shared" ref="Y203" si="2751">Y201*Y202</f>
        <v>0</v>
      </c>
      <c r="Z203" s="82">
        <f t="shared" ref="Z203" si="2752">Z201*Z202</f>
        <v>0</v>
      </c>
      <c r="AA203" s="82">
        <f t="shared" ref="AA203" si="2753">AA201*AA202</f>
        <v>0</v>
      </c>
      <c r="AB203" s="82">
        <f t="shared" ref="AB203" si="2754">AB201*AB202</f>
        <v>0</v>
      </c>
      <c r="AC203" s="82">
        <f t="shared" ref="AC203" si="2755">AC201*AC202</f>
        <v>0</v>
      </c>
      <c r="AD203" s="82">
        <f t="shared" ref="AD203" si="2756">AD201*AD202</f>
        <v>0</v>
      </c>
      <c r="AE203" s="82">
        <f t="shared" ref="AE203" si="2757">AE201*AE202</f>
        <v>0</v>
      </c>
      <c r="AF203" s="82">
        <f t="shared" ref="AF203" si="2758">AF201*AF202</f>
        <v>0</v>
      </c>
      <c r="AG203" s="82">
        <f t="shared" ref="AG203" si="2759">AG201*AG202</f>
        <v>0</v>
      </c>
      <c r="AH203" s="82">
        <f t="shared" ref="AH203" si="2760">AH201*AH202</f>
        <v>0</v>
      </c>
      <c r="AI203" s="82">
        <f t="shared" ref="AI203" si="2761">AI201*AI202</f>
        <v>0</v>
      </c>
      <c r="AJ203" s="82">
        <f t="shared" ref="AJ203" si="2762">AJ201*AJ202</f>
        <v>0</v>
      </c>
      <c r="AK203" s="82">
        <f t="shared" ref="AK203" si="2763">AK201*AK202</f>
        <v>0</v>
      </c>
      <c r="AL203" s="82">
        <f t="shared" ref="AL203" si="2764">AL201*AL202</f>
        <v>0</v>
      </c>
      <c r="AM203" s="82">
        <f t="shared" ref="AM203" si="2765">AM201*AM202</f>
        <v>0</v>
      </c>
      <c r="AN203" s="82">
        <f t="shared" ref="AN203" si="2766">AN201*AN202</f>
        <v>0</v>
      </c>
      <c r="AO203" s="82">
        <f t="shared" ref="AO203" si="2767">AO201*AO202</f>
        <v>0</v>
      </c>
      <c r="AP203" s="82">
        <f t="shared" ref="AP203" si="2768">AP201*AP202</f>
        <v>0</v>
      </c>
      <c r="AQ203" s="82">
        <f t="shared" ref="AQ203" si="2769">AQ201*AQ202</f>
        <v>0</v>
      </c>
      <c r="AR203" s="82">
        <f t="shared" ref="AR203" si="2770">AR201*AR202</f>
        <v>0</v>
      </c>
      <c r="AS203" s="82">
        <f t="shared" ref="AS203" si="2771">AS201*AS202</f>
        <v>0</v>
      </c>
      <c r="AT203" s="82">
        <f t="shared" ref="AT203" si="2772">AT201*AT202</f>
        <v>0</v>
      </c>
      <c r="AU203" s="82">
        <f t="shared" ref="AU203" si="2773">AU201*AU202</f>
        <v>0</v>
      </c>
      <c r="AV203" s="82">
        <f t="shared" ref="AV203" si="2774">AV201*AV202</f>
        <v>0</v>
      </c>
      <c r="AW203" s="82">
        <f t="shared" ref="AW203" si="2775">AW201*AW202</f>
        <v>0</v>
      </c>
      <c r="AX203" s="82">
        <f t="shared" ref="AX203" si="2776">AX201*AX202</f>
        <v>0</v>
      </c>
      <c r="AY203" s="82">
        <f t="shared" ref="AY203" si="2777">AY201*AY202</f>
        <v>0</v>
      </c>
      <c r="AZ203" s="82">
        <f t="shared" ref="AZ203" si="2778">AZ201*AZ202</f>
        <v>0</v>
      </c>
      <c r="BA203" s="82">
        <f t="shared" ref="BA203" si="2779">BA201*BA202</f>
        <v>0</v>
      </c>
      <c r="BB203" s="82">
        <f t="shared" ref="BB203" si="2780">BB201*BB202</f>
        <v>0</v>
      </c>
      <c r="BC203" s="82">
        <f t="shared" ref="BC203" si="2781">BC201*BC202</f>
        <v>0</v>
      </c>
      <c r="BD203" s="82">
        <f t="shared" ref="BD203" si="2782">BD201*BD202</f>
        <v>0</v>
      </c>
      <c r="BE203" s="82">
        <f t="shared" ref="BE203" si="2783">BE201*BE202</f>
        <v>0</v>
      </c>
      <c r="BF203" s="82">
        <f t="shared" ref="BF203" si="2784">BF201*BF202</f>
        <v>0</v>
      </c>
      <c r="BG203" s="82">
        <f t="shared" ref="BG203" si="2785">BG201*BG202</f>
        <v>0</v>
      </c>
      <c r="BH203" s="82">
        <f t="shared" ref="BH203" si="2786">BH201*BH202</f>
        <v>0</v>
      </c>
      <c r="BI203" s="82">
        <f t="shared" ref="BI203" si="2787">BI201*BI202</f>
        <v>0</v>
      </c>
      <c r="BJ203" s="82">
        <f t="shared" ref="BJ203" si="2788">BJ201*BJ202</f>
        <v>0</v>
      </c>
      <c r="BK203" s="82">
        <f t="shared" ref="BK203" si="2789">BK201*BK202</f>
        <v>0</v>
      </c>
      <c r="BL203" s="82">
        <f t="shared" ref="BL203" si="2790">BL201*BL202</f>
        <v>0</v>
      </c>
      <c r="BM203" s="82">
        <f t="shared" ref="BM203" si="2791">BM201*BM202</f>
        <v>0</v>
      </c>
      <c r="BN203" s="82">
        <f t="shared" ref="BN203" si="2792">BN201*BN202</f>
        <v>0</v>
      </c>
      <c r="BO203" s="82">
        <f t="shared" ref="BO203" si="2793">BO201*BO202</f>
        <v>0</v>
      </c>
      <c r="BP203" s="82">
        <f t="shared" ref="BP203" si="2794">BP201*BP202</f>
        <v>0</v>
      </c>
      <c r="BQ203" s="82">
        <f t="shared" ref="BQ203" si="2795">BQ201*BQ202</f>
        <v>0</v>
      </c>
      <c r="BR203" s="82">
        <f t="shared" ref="BR203" si="2796">BR201*BR202</f>
        <v>0</v>
      </c>
      <c r="BS203" s="82">
        <f t="shared" ref="BS203" si="2797">BS201*BS202</f>
        <v>0</v>
      </c>
      <c r="BT203" s="82">
        <f t="shared" ref="BT203" si="2798">BT201*BT202</f>
        <v>0</v>
      </c>
      <c r="BU203" s="82">
        <f t="shared" ref="BU203" si="2799">BU201*BU202</f>
        <v>0</v>
      </c>
      <c r="BV203" s="82">
        <f t="shared" ref="BV203" si="2800">BV201*BV202</f>
        <v>0</v>
      </c>
      <c r="BW203" s="82">
        <f t="shared" ref="BW203" si="2801">BW201*BW202</f>
        <v>0</v>
      </c>
      <c r="BX203" s="82">
        <f t="shared" ref="BX203" si="2802">BX201*BX202</f>
        <v>0</v>
      </c>
      <c r="BY203" s="82">
        <f t="shared" ref="BY203" si="2803">BY201*BY202</f>
        <v>0</v>
      </c>
      <c r="BZ203" s="82">
        <f t="shared" ref="BZ203" si="2804">BZ201*BZ202</f>
        <v>0</v>
      </c>
      <c r="CA203" s="82">
        <f t="shared" ref="CA203" si="2805">CA201*CA202</f>
        <v>0</v>
      </c>
      <c r="CB203" s="82">
        <f t="shared" ref="CB203" si="2806">CB201*CB202</f>
        <v>0</v>
      </c>
      <c r="CC203" s="82">
        <f t="shared" ref="CC203" si="2807">CC201*CC202</f>
        <v>0</v>
      </c>
      <c r="CD203" s="82">
        <f t="shared" ref="CD203" si="2808">CD201*CD202</f>
        <v>0</v>
      </c>
      <c r="CE203" s="82">
        <f t="shared" ref="CE203" si="2809">CE201*CE202</f>
        <v>0</v>
      </c>
      <c r="CF203" s="82">
        <f t="shared" ref="CF203" si="2810">CF201*CF202</f>
        <v>0</v>
      </c>
      <c r="CG203" s="82">
        <f t="shared" ref="CG203" si="2811">CG201*CG202</f>
        <v>0</v>
      </c>
      <c r="CH203" s="82">
        <f t="shared" ref="CH203" si="2812">CH201*CH202</f>
        <v>0</v>
      </c>
      <c r="CI203" s="82">
        <f t="shared" ref="CI203" si="2813">CI201*CI202</f>
        <v>0</v>
      </c>
      <c r="CJ203" s="82">
        <f t="shared" ref="CJ203" si="2814">CJ201*CJ202</f>
        <v>0</v>
      </c>
      <c r="CK203" s="82">
        <f t="shared" ref="CK203" si="2815">CK201*CK202</f>
        <v>0</v>
      </c>
      <c r="CL203" s="82">
        <f t="shared" ref="CL203" si="2816">CL201*CL202</f>
        <v>0</v>
      </c>
      <c r="CM203" s="82">
        <f t="shared" ref="CM203" si="2817">CM201*CM202</f>
        <v>0</v>
      </c>
      <c r="CN203" s="82">
        <f t="shared" ref="CN203" si="2818">CN201*CN202</f>
        <v>0</v>
      </c>
      <c r="CO203" s="82">
        <f t="shared" ref="CO203" si="2819">CO201*CO202</f>
        <v>0</v>
      </c>
      <c r="CP203" s="82">
        <f t="shared" ref="CP203" si="2820">CP201*CP202</f>
        <v>0</v>
      </c>
      <c r="CQ203" s="82">
        <f t="shared" ref="CQ203" si="2821">CQ201*CQ202</f>
        <v>0</v>
      </c>
      <c r="CR203" s="82">
        <f t="shared" ref="CR203" si="2822">CR201*CR202</f>
        <v>0</v>
      </c>
      <c r="CS203" s="82">
        <f t="shared" ref="CS203" si="2823">CS201*CS202</f>
        <v>0</v>
      </c>
      <c r="CT203" s="82">
        <f t="shared" ref="CT203" si="2824">CT201*CT202</f>
        <v>0</v>
      </c>
      <c r="CU203" s="82">
        <f t="shared" ref="CU203" si="2825">CU201*CU202</f>
        <v>0</v>
      </c>
      <c r="CV203" s="82">
        <f t="shared" ref="CV203" si="2826">CV201*CV202</f>
        <v>0</v>
      </c>
      <c r="CW203" s="82">
        <f t="shared" ref="CW203" si="2827">CW201*CW202</f>
        <v>0</v>
      </c>
      <c r="CX203" s="82">
        <f t="shared" ref="CX203" si="2828">CX201*CX202</f>
        <v>0</v>
      </c>
      <c r="CY203" s="82">
        <f t="shared" ref="CY203" si="2829">CY201*CY202</f>
        <v>0</v>
      </c>
      <c r="CZ203" s="82">
        <f t="shared" ref="CZ203" si="2830">CZ201*CZ202</f>
        <v>0</v>
      </c>
      <c r="DA203" s="82">
        <f t="shared" ref="DA203" si="2831">DA201*DA202</f>
        <v>0</v>
      </c>
      <c r="DB203" s="82">
        <f t="shared" ref="DB203" si="2832">DB201*DB202</f>
        <v>0</v>
      </c>
      <c r="DC203" s="82">
        <f t="shared" ref="DC203" si="2833">DC201*DC202</f>
        <v>0</v>
      </c>
      <c r="DD203" s="82">
        <f t="shared" ref="DD203" si="2834">DD201*DD202</f>
        <v>0</v>
      </c>
      <c r="DE203" s="82">
        <f t="shared" ref="DE203" si="2835">DE201*DE202</f>
        <v>0</v>
      </c>
      <c r="DF203" s="82">
        <f t="shared" ref="DF203" si="2836">DF201*DF202</f>
        <v>0</v>
      </c>
      <c r="DG203" s="82">
        <f t="shared" ref="DG203" si="2837">DG201*DG202</f>
        <v>0</v>
      </c>
      <c r="DH203" s="82">
        <f t="shared" ref="DH203" si="2838">DH201*DH202</f>
        <v>0</v>
      </c>
      <c r="DI203" s="82">
        <f t="shared" ref="DI203" si="2839">DI201*DI202</f>
        <v>0</v>
      </c>
      <c r="DJ203" s="82">
        <f t="shared" ref="DJ203" si="2840">DJ201*DJ202</f>
        <v>0</v>
      </c>
      <c r="DK203" s="82">
        <f t="shared" ref="DK203" si="2841">DK201*DK202</f>
        <v>0</v>
      </c>
      <c r="DL203" s="82">
        <f t="shared" ref="DL203" si="2842">DL201*DL202</f>
        <v>0</v>
      </c>
      <c r="DM203" s="82">
        <f t="shared" ref="DM203" si="2843">DM201*DM202</f>
        <v>0</v>
      </c>
      <c r="DN203" s="82">
        <f t="shared" ref="DN203" si="2844">DN201*DN202</f>
        <v>0</v>
      </c>
      <c r="DO203" s="82">
        <f t="shared" ref="DO203" si="2845">DO201*DO202</f>
        <v>0</v>
      </c>
      <c r="DP203" s="82">
        <f t="shared" ref="DP203" si="2846">DP201*DP202</f>
        <v>0</v>
      </c>
      <c r="DQ203" s="82">
        <f t="shared" ref="DQ203" si="2847">DQ201*DQ202</f>
        <v>0</v>
      </c>
      <c r="DR203" s="82">
        <f t="shared" ref="DR203" si="2848">DR201*DR202</f>
        <v>0</v>
      </c>
      <c r="DS203" s="82">
        <f t="shared" ref="DS203" si="2849">DS201*DS202</f>
        <v>0</v>
      </c>
      <c r="DT203" s="82">
        <f t="shared" ref="DT203" si="2850">DT201*DT202</f>
        <v>0</v>
      </c>
      <c r="DU203" s="82">
        <f t="shared" ref="DU203" si="2851">DU201*DU202</f>
        <v>0</v>
      </c>
      <c r="DV203" s="82">
        <f t="shared" ref="DV203" si="2852">DV201*DV202</f>
        <v>0</v>
      </c>
      <c r="DW203" s="82">
        <f t="shared" ref="DW203" si="2853">DW201*DW202</f>
        <v>0</v>
      </c>
      <c r="DX203" s="82">
        <f t="shared" ref="DX203" si="2854">DX201*DX202</f>
        <v>0</v>
      </c>
      <c r="DY203" s="82">
        <f t="shared" ref="DY203" si="2855">DY201*DY202</f>
        <v>0</v>
      </c>
      <c r="DZ203" s="82">
        <f t="shared" ref="DZ203" si="2856">DZ201*DZ202</f>
        <v>0</v>
      </c>
      <c r="EA203" s="82">
        <f t="shared" ref="EA203" si="2857">EA201*EA202</f>
        <v>0</v>
      </c>
      <c r="EB203" s="82">
        <f t="shared" ref="EB203" si="2858">EB201*EB202</f>
        <v>0</v>
      </c>
    </row>
    <row r="204" spans="2:132" outlineLevel="1" x14ac:dyDescent="0.25">
      <c r="G204" s="52"/>
      <c r="H204" s="29"/>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row>
    <row r="205" spans="2:132" ht="13" x14ac:dyDescent="0.3">
      <c r="C205" s="348" t="s">
        <v>569</v>
      </c>
      <c r="D205" s="342"/>
      <c r="E205" s="342"/>
      <c r="F205" s="342"/>
      <c r="G205" s="349" t="s">
        <v>220</v>
      </c>
      <c r="H205" s="344">
        <f t="shared" ref="H205" si="2859">SUM(J205:EB205)</f>
        <v>1872919.9155422417</v>
      </c>
      <c r="I205" s="342"/>
      <c r="J205" s="345">
        <f t="shared" ref="J205:AO205" si="2860">CHOOSE(Scenario,J189,J196,J203)</f>
        <v>0</v>
      </c>
      <c r="K205" s="346">
        <f t="shared" si="2860"/>
        <v>0</v>
      </c>
      <c r="L205" s="346">
        <f t="shared" si="2860"/>
        <v>0</v>
      </c>
      <c r="M205" s="346">
        <f t="shared" si="2860"/>
        <v>0</v>
      </c>
      <c r="N205" s="346">
        <f t="shared" si="2860"/>
        <v>0</v>
      </c>
      <c r="O205" s="346">
        <f t="shared" si="2860"/>
        <v>0</v>
      </c>
      <c r="P205" s="346">
        <f t="shared" si="2860"/>
        <v>0</v>
      </c>
      <c r="Q205" s="346">
        <f t="shared" si="2860"/>
        <v>0</v>
      </c>
      <c r="R205" s="346">
        <f t="shared" si="2860"/>
        <v>920353.76685122412</v>
      </c>
      <c r="S205" s="346">
        <f t="shared" si="2860"/>
        <v>0</v>
      </c>
      <c r="T205" s="346">
        <f t="shared" si="2860"/>
        <v>0</v>
      </c>
      <c r="U205" s="346">
        <f t="shared" si="2860"/>
        <v>0</v>
      </c>
      <c r="V205" s="346">
        <f t="shared" si="2860"/>
        <v>0</v>
      </c>
      <c r="W205" s="346">
        <f t="shared" si="2860"/>
        <v>0</v>
      </c>
      <c r="X205" s="346">
        <f t="shared" si="2860"/>
        <v>0</v>
      </c>
      <c r="Y205" s="346">
        <f t="shared" si="2860"/>
        <v>0</v>
      </c>
      <c r="Z205" s="346">
        <f t="shared" si="2860"/>
        <v>0</v>
      </c>
      <c r="AA205" s="346">
        <f t="shared" si="2860"/>
        <v>0</v>
      </c>
      <c r="AB205" s="346">
        <f t="shared" si="2860"/>
        <v>0</v>
      </c>
      <c r="AC205" s="346">
        <f t="shared" si="2860"/>
        <v>0</v>
      </c>
      <c r="AD205" s="346">
        <f t="shared" si="2860"/>
        <v>952566.14869101741</v>
      </c>
      <c r="AE205" s="346">
        <f t="shared" si="2860"/>
        <v>0</v>
      </c>
      <c r="AF205" s="346">
        <f t="shared" si="2860"/>
        <v>0</v>
      </c>
      <c r="AG205" s="346">
        <f t="shared" si="2860"/>
        <v>0</v>
      </c>
      <c r="AH205" s="346">
        <f t="shared" si="2860"/>
        <v>0</v>
      </c>
      <c r="AI205" s="346">
        <f t="shared" si="2860"/>
        <v>0</v>
      </c>
      <c r="AJ205" s="346">
        <f t="shared" si="2860"/>
        <v>0</v>
      </c>
      <c r="AK205" s="346">
        <f t="shared" si="2860"/>
        <v>0</v>
      </c>
      <c r="AL205" s="346">
        <f t="shared" si="2860"/>
        <v>0</v>
      </c>
      <c r="AM205" s="346">
        <f t="shared" si="2860"/>
        <v>0</v>
      </c>
      <c r="AN205" s="346">
        <f t="shared" si="2860"/>
        <v>0</v>
      </c>
      <c r="AO205" s="346">
        <f t="shared" si="2860"/>
        <v>0</v>
      </c>
      <c r="AP205" s="346">
        <f t="shared" ref="AP205:BU205" si="2861">CHOOSE(Scenario,AP189,AP196,AP203)</f>
        <v>0</v>
      </c>
      <c r="AQ205" s="346">
        <f t="shared" si="2861"/>
        <v>0</v>
      </c>
      <c r="AR205" s="346">
        <f t="shared" si="2861"/>
        <v>0</v>
      </c>
      <c r="AS205" s="346">
        <f t="shared" si="2861"/>
        <v>0</v>
      </c>
      <c r="AT205" s="346">
        <f t="shared" si="2861"/>
        <v>0</v>
      </c>
      <c r="AU205" s="346">
        <f t="shared" si="2861"/>
        <v>0</v>
      </c>
      <c r="AV205" s="346">
        <f t="shared" si="2861"/>
        <v>0</v>
      </c>
      <c r="AW205" s="346">
        <f t="shared" si="2861"/>
        <v>0</v>
      </c>
      <c r="AX205" s="346">
        <f t="shared" si="2861"/>
        <v>0</v>
      </c>
      <c r="AY205" s="346">
        <f t="shared" si="2861"/>
        <v>0</v>
      </c>
      <c r="AZ205" s="346">
        <f t="shared" si="2861"/>
        <v>0</v>
      </c>
      <c r="BA205" s="346">
        <f t="shared" si="2861"/>
        <v>0</v>
      </c>
      <c r="BB205" s="346">
        <f t="shared" si="2861"/>
        <v>0</v>
      </c>
      <c r="BC205" s="346">
        <f t="shared" si="2861"/>
        <v>0</v>
      </c>
      <c r="BD205" s="346">
        <f t="shared" si="2861"/>
        <v>0</v>
      </c>
      <c r="BE205" s="346">
        <f t="shared" si="2861"/>
        <v>0</v>
      </c>
      <c r="BF205" s="346">
        <f t="shared" si="2861"/>
        <v>0</v>
      </c>
      <c r="BG205" s="346">
        <f t="shared" si="2861"/>
        <v>0</v>
      </c>
      <c r="BH205" s="346">
        <f t="shared" si="2861"/>
        <v>0</v>
      </c>
      <c r="BI205" s="346">
        <f t="shared" si="2861"/>
        <v>0</v>
      </c>
      <c r="BJ205" s="346">
        <f t="shared" si="2861"/>
        <v>0</v>
      </c>
      <c r="BK205" s="346">
        <f t="shared" si="2861"/>
        <v>0</v>
      </c>
      <c r="BL205" s="346">
        <f t="shared" si="2861"/>
        <v>0</v>
      </c>
      <c r="BM205" s="346">
        <f t="shared" si="2861"/>
        <v>0</v>
      </c>
      <c r="BN205" s="346">
        <f t="shared" si="2861"/>
        <v>0</v>
      </c>
      <c r="BO205" s="346">
        <f t="shared" si="2861"/>
        <v>0</v>
      </c>
      <c r="BP205" s="346">
        <f t="shared" si="2861"/>
        <v>0</v>
      </c>
      <c r="BQ205" s="346">
        <f t="shared" si="2861"/>
        <v>0</v>
      </c>
      <c r="BR205" s="346">
        <f t="shared" si="2861"/>
        <v>0</v>
      </c>
      <c r="BS205" s="346">
        <f t="shared" si="2861"/>
        <v>0</v>
      </c>
      <c r="BT205" s="346">
        <f t="shared" si="2861"/>
        <v>0</v>
      </c>
      <c r="BU205" s="346">
        <f t="shared" si="2861"/>
        <v>0</v>
      </c>
      <c r="BV205" s="346">
        <f t="shared" ref="BV205:DA205" si="2862">CHOOSE(Scenario,BV189,BV196,BV203)</f>
        <v>0</v>
      </c>
      <c r="BW205" s="346">
        <f t="shared" si="2862"/>
        <v>0</v>
      </c>
      <c r="BX205" s="346">
        <f t="shared" si="2862"/>
        <v>0</v>
      </c>
      <c r="BY205" s="346">
        <f t="shared" si="2862"/>
        <v>0</v>
      </c>
      <c r="BZ205" s="346">
        <f t="shared" si="2862"/>
        <v>0</v>
      </c>
      <c r="CA205" s="346">
        <f t="shared" si="2862"/>
        <v>0</v>
      </c>
      <c r="CB205" s="346">
        <f t="shared" si="2862"/>
        <v>0</v>
      </c>
      <c r="CC205" s="346">
        <f t="shared" si="2862"/>
        <v>0</v>
      </c>
      <c r="CD205" s="346">
        <f t="shared" si="2862"/>
        <v>0</v>
      </c>
      <c r="CE205" s="346">
        <f t="shared" si="2862"/>
        <v>0</v>
      </c>
      <c r="CF205" s="346">
        <f t="shared" si="2862"/>
        <v>0</v>
      </c>
      <c r="CG205" s="346">
        <f t="shared" si="2862"/>
        <v>0</v>
      </c>
      <c r="CH205" s="346">
        <f t="shared" si="2862"/>
        <v>0</v>
      </c>
      <c r="CI205" s="346">
        <f t="shared" si="2862"/>
        <v>0</v>
      </c>
      <c r="CJ205" s="346">
        <f t="shared" si="2862"/>
        <v>0</v>
      </c>
      <c r="CK205" s="346">
        <f t="shared" si="2862"/>
        <v>0</v>
      </c>
      <c r="CL205" s="346">
        <f t="shared" si="2862"/>
        <v>0</v>
      </c>
      <c r="CM205" s="346">
        <f t="shared" si="2862"/>
        <v>0</v>
      </c>
      <c r="CN205" s="346">
        <f t="shared" si="2862"/>
        <v>0</v>
      </c>
      <c r="CO205" s="346">
        <f t="shared" si="2862"/>
        <v>0</v>
      </c>
      <c r="CP205" s="346">
        <f t="shared" si="2862"/>
        <v>0</v>
      </c>
      <c r="CQ205" s="346">
        <f t="shared" si="2862"/>
        <v>0</v>
      </c>
      <c r="CR205" s="346">
        <f t="shared" si="2862"/>
        <v>0</v>
      </c>
      <c r="CS205" s="346">
        <f t="shared" si="2862"/>
        <v>0</v>
      </c>
      <c r="CT205" s="346">
        <f t="shared" si="2862"/>
        <v>0</v>
      </c>
      <c r="CU205" s="346">
        <f t="shared" si="2862"/>
        <v>0</v>
      </c>
      <c r="CV205" s="346">
        <f t="shared" si="2862"/>
        <v>0</v>
      </c>
      <c r="CW205" s="346">
        <f t="shared" si="2862"/>
        <v>0</v>
      </c>
      <c r="CX205" s="346">
        <f t="shared" si="2862"/>
        <v>0</v>
      </c>
      <c r="CY205" s="346">
        <f t="shared" si="2862"/>
        <v>0</v>
      </c>
      <c r="CZ205" s="346">
        <f t="shared" si="2862"/>
        <v>0</v>
      </c>
      <c r="DA205" s="346">
        <f t="shared" si="2862"/>
        <v>0</v>
      </c>
      <c r="DB205" s="346">
        <f t="shared" ref="DB205:EB205" si="2863">CHOOSE(Scenario,DB189,DB196,DB203)</f>
        <v>0</v>
      </c>
      <c r="DC205" s="346">
        <f t="shared" si="2863"/>
        <v>0</v>
      </c>
      <c r="DD205" s="346">
        <f t="shared" si="2863"/>
        <v>0</v>
      </c>
      <c r="DE205" s="346">
        <f t="shared" si="2863"/>
        <v>0</v>
      </c>
      <c r="DF205" s="346">
        <f t="shared" si="2863"/>
        <v>0</v>
      </c>
      <c r="DG205" s="346">
        <f t="shared" si="2863"/>
        <v>0</v>
      </c>
      <c r="DH205" s="346">
        <f t="shared" si="2863"/>
        <v>0</v>
      </c>
      <c r="DI205" s="346">
        <f t="shared" si="2863"/>
        <v>0</v>
      </c>
      <c r="DJ205" s="346">
        <f t="shared" si="2863"/>
        <v>0</v>
      </c>
      <c r="DK205" s="346">
        <f t="shared" si="2863"/>
        <v>0</v>
      </c>
      <c r="DL205" s="346">
        <f t="shared" si="2863"/>
        <v>0</v>
      </c>
      <c r="DM205" s="346">
        <f t="shared" si="2863"/>
        <v>0</v>
      </c>
      <c r="DN205" s="346">
        <f t="shared" si="2863"/>
        <v>0</v>
      </c>
      <c r="DO205" s="346">
        <f t="shared" si="2863"/>
        <v>0</v>
      </c>
      <c r="DP205" s="346">
        <f t="shared" si="2863"/>
        <v>0</v>
      </c>
      <c r="DQ205" s="346">
        <f t="shared" si="2863"/>
        <v>0</v>
      </c>
      <c r="DR205" s="346">
        <f t="shared" si="2863"/>
        <v>0</v>
      </c>
      <c r="DS205" s="346">
        <f t="shared" si="2863"/>
        <v>0</v>
      </c>
      <c r="DT205" s="346">
        <f t="shared" si="2863"/>
        <v>0</v>
      </c>
      <c r="DU205" s="346">
        <f t="shared" si="2863"/>
        <v>0</v>
      </c>
      <c r="DV205" s="346">
        <f t="shared" si="2863"/>
        <v>0</v>
      </c>
      <c r="DW205" s="346">
        <f t="shared" si="2863"/>
        <v>0</v>
      </c>
      <c r="DX205" s="346">
        <f t="shared" si="2863"/>
        <v>0</v>
      </c>
      <c r="DY205" s="346">
        <f t="shared" si="2863"/>
        <v>0</v>
      </c>
      <c r="DZ205" s="346">
        <f t="shared" si="2863"/>
        <v>0</v>
      </c>
      <c r="EA205" s="346">
        <f t="shared" si="2863"/>
        <v>0</v>
      </c>
      <c r="EB205" s="347">
        <f t="shared" si="2863"/>
        <v>0</v>
      </c>
    </row>
    <row r="206" spans="2:132" x14ac:dyDescent="0.25">
      <c r="G206" s="52"/>
      <c r="H206" s="29"/>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row>
    <row r="207" spans="2:132" ht="13" x14ac:dyDescent="0.3">
      <c r="B207" s="34"/>
      <c r="C207" s="2" t="s">
        <v>522</v>
      </c>
      <c r="D207" s="34"/>
      <c r="E207" s="34"/>
      <c r="F207" s="34"/>
      <c r="G207" s="67"/>
      <c r="H207" s="35"/>
      <c r="I207" s="34"/>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row>
    <row r="208" spans="2:132" ht="13" outlineLevel="1" x14ac:dyDescent="0.3">
      <c r="C208" s="340" t="s">
        <v>500</v>
      </c>
      <c r="G208" s="52"/>
      <c r="H208" s="29"/>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row>
    <row r="209" spans="3:132" outlineLevel="1" x14ac:dyDescent="0.25">
      <c r="C209" s="328" t="s">
        <v>523</v>
      </c>
      <c r="G209" s="52" t="s">
        <v>220</v>
      </c>
      <c r="H209" s="46">
        <f t="shared" ref="H209" si="2864">SUM(J209:EB209)</f>
        <v>0</v>
      </c>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row>
    <row r="210" spans="3:132" outlineLevel="1" x14ac:dyDescent="0.25">
      <c r="C210" s="32"/>
      <c r="G210" s="52"/>
      <c r="H210" s="29"/>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row>
    <row r="211" spans="3:132" ht="13" outlineLevel="1" x14ac:dyDescent="0.3">
      <c r="C211" s="340" t="s">
        <v>502</v>
      </c>
      <c r="G211" s="52"/>
      <c r="H211" s="29"/>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row>
    <row r="212" spans="3:132" outlineLevel="1" x14ac:dyDescent="0.25">
      <c r="C212" s="318" t="s">
        <v>524</v>
      </c>
      <c r="G212" s="52" t="s">
        <v>525</v>
      </c>
      <c r="H212" s="46">
        <f t="shared" ref="H212:H214" si="2865">SUM(J212:EB212)</f>
        <v>4497861.375</v>
      </c>
      <c r="J212" s="82">
        <f>J192</f>
        <v>0</v>
      </c>
      <c r="K212" s="82">
        <f t="shared" ref="K212:BV212" si="2866">K192</f>
        <v>0</v>
      </c>
      <c r="L212" s="82">
        <f t="shared" si="2866"/>
        <v>0</v>
      </c>
      <c r="M212" s="82">
        <f t="shared" si="2866"/>
        <v>0</v>
      </c>
      <c r="N212" s="82">
        <f t="shared" si="2866"/>
        <v>0</v>
      </c>
      <c r="O212" s="82">
        <f t="shared" si="2866"/>
        <v>0</v>
      </c>
      <c r="P212" s="82">
        <f t="shared" si="2866"/>
        <v>0</v>
      </c>
      <c r="Q212" s="82">
        <f t="shared" si="2866"/>
        <v>0</v>
      </c>
      <c r="R212" s="82">
        <f t="shared" si="2866"/>
        <v>2248930.6875</v>
      </c>
      <c r="S212" s="82">
        <f t="shared" si="2866"/>
        <v>0</v>
      </c>
      <c r="T212" s="82">
        <f t="shared" si="2866"/>
        <v>0</v>
      </c>
      <c r="U212" s="82">
        <f t="shared" si="2866"/>
        <v>0</v>
      </c>
      <c r="V212" s="82">
        <f t="shared" si="2866"/>
        <v>0</v>
      </c>
      <c r="W212" s="82">
        <f t="shared" si="2866"/>
        <v>0</v>
      </c>
      <c r="X212" s="82">
        <f t="shared" si="2866"/>
        <v>0</v>
      </c>
      <c r="Y212" s="82">
        <f t="shared" si="2866"/>
        <v>0</v>
      </c>
      <c r="Z212" s="82">
        <f t="shared" si="2866"/>
        <v>0</v>
      </c>
      <c r="AA212" s="82">
        <f t="shared" si="2866"/>
        <v>0</v>
      </c>
      <c r="AB212" s="82">
        <f t="shared" si="2866"/>
        <v>0</v>
      </c>
      <c r="AC212" s="82">
        <f t="shared" si="2866"/>
        <v>0</v>
      </c>
      <c r="AD212" s="82">
        <f t="shared" si="2866"/>
        <v>2248930.6875</v>
      </c>
      <c r="AE212" s="82">
        <f t="shared" si="2866"/>
        <v>0</v>
      </c>
      <c r="AF212" s="82">
        <f t="shared" si="2866"/>
        <v>0</v>
      </c>
      <c r="AG212" s="82">
        <f t="shared" si="2866"/>
        <v>0</v>
      </c>
      <c r="AH212" s="82">
        <f t="shared" si="2866"/>
        <v>0</v>
      </c>
      <c r="AI212" s="82">
        <f t="shared" si="2866"/>
        <v>0</v>
      </c>
      <c r="AJ212" s="82">
        <f t="shared" si="2866"/>
        <v>0</v>
      </c>
      <c r="AK212" s="82">
        <f t="shared" si="2866"/>
        <v>0</v>
      </c>
      <c r="AL212" s="82">
        <f t="shared" si="2866"/>
        <v>0</v>
      </c>
      <c r="AM212" s="82">
        <f t="shared" si="2866"/>
        <v>0</v>
      </c>
      <c r="AN212" s="82">
        <f t="shared" si="2866"/>
        <v>0</v>
      </c>
      <c r="AO212" s="82">
        <f t="shared" si="2866"/>
        <v>0</v>
      </c>
      <c r="AP212" s="82">
        <f t="shared" si="2866"/>
        <v>0</v>
      </c>
      <c r="AQ212" s="82">
        <f t="shared" si="2866"/>
        <v>0</v>
      </c>
      <c r="AR212" s="82">
        <f t="shared" si="2866"/>
        <v>0</v>
      </c>
      <c r="AS212" s="82">
        <f t="shared" si="2866"/>
        <v>0</v>
      </c>
      <c r="AT212" s="82">
        <f t="shared" si="2866"/>
        <v>0</v>
      </c>
      <c r="AU212" s="82">
        <f t="shared" si="2866"/>
        <v>0</v>
      </c>
      <c r="AV212" s="82">
        <f t="shared" si="2866"/>
        <v>0</v>
      </c>
      <c r="AW212" s="82">
        <f t="shared" si="2866"/>
        <v>0</v>
      </c>
      <c r="AX212" s="82">
        <f t="shared" si="2866"/>
        <v>0</v>
      </c>
      <c r="AY212" s="82">
        <f t="shared" si="2866"/>
        <v>0</v>
      </c>
      <c r="AZ212" s="82">
        <f t="shared" si="2866"/>
        <v>0</v>
      </c>
      <c r="BA212" s="82">
        <f t="shared" si="2866"/>
        <v>0</v>
      </c>
      <c r="BB212" s="82">
        <f t="shared" si="2866"/>
        <v>0</v>
      </c>
      <c r="BC212" s="82">
        <f t="shared" si="2866"/>
        <v>0</v>
      </c>
      <c r="BD212" s="82">
        <f t="shared" si="2866"/>
        <v>0</v>
      </c>
      <c r="BE212" s="82">
        <f t="shared" si="2866"/>
        <v>0</v>
      </c>
      <c r="BF212" s="82">
        <f t="shared" si="2866"/>
        <v>0</v>
      </c>
      <c r="BG212" s="82">
        <f t="shared" si="2866"/>
        <v>0</v>
      </c>
      <c r="BH212" s="82">
        <f t="shared" si="2866"/>
        <v>0</v>
      </c>
      <c r="BI212" s="82">
        <f t="shared" si="2866"/>
        <v>0</v>
      </c>
      <c r="BJ212" s="82">
        <f t="shared" si="2866"/>
        <v>0</v>
      </c>
      <c r="BK212" s="82">
        <f t="shared" si="2866"/>
        <v>0</v>
      </c>
      <c r="BL212" s="82">
        <f t="shared" si="2866"/>
        <v>0</v>
      </c>
      <c r="BM212" s="82">
        <f t="shared" si="2866"/>
        <v>0</v>
      </c>
      <c r="BN212" s="82">
        <f t="shared" si="2866"/>
        <v>0</v>
      </c>
      <c r="BO212" s="82">
        <f t="shared" si="2866"/>
        <v>0</v>
      </c>
      <c r="BP212" s="82">
        <f t="shared" si="2866"/>
        <v>0</v>
      </c>
      <c r="BQ212" s="82">
        <f t="shared" si="2866"/>
        <v>0</v>
      </c>
      <c r="BR212" s="82">
        <f t="shared" si="2866"/>
        <v>0</v>
      </c>
      <c r="BS212" s="82">
        <f t="shared" si="2866"/>
        <v>0</v>
      </c>
      <c r="BT212" s="82">
        <f t="shared" si="2866"/>
        <v>0</v>
      </c>
      <c r="BU212" s="82">
        <f t="shared" si="2866"/>
        <v>0</v>
      </c>
      <c r="BV212" s="82">
        <f t="shared" si="2866"/>
        <v>0</v>
      </c>
      <c r="BW212" s="82">
        <f t="shared" ref="BW212:EB212" si="2867">BW192</f>
        <v>0</v>
      </c>
      <c r="BX212" s="82">
        <f t="shared" si="2867"/>
        <v>0</v>
      </c>
      <c r="BY212" s="82">
        <f t="shared" si="2867"/>
        <v>0</v>
      </c>
      <c r="BZ212" s="82">
        <f t="shared" si="2867"/>
        <v>0</v>
      </c>
      <c r="CA212" s="82">
        <f t="shared" si="2867"/>
        <v>0</v>
      </c>
      <c r="CB212" s="82">
        <f t="shared" si="2867"/>
        <v>0</v>
      </c>
      <c r="CC212" s="82">
        <f t="shared" si="2867"/>
        <v>0</v>
      </c>
      <c r="CD212" s="82">
        <f t="shared" si="2867"/>
        <v>0</v>
      </c>
      <c r="CE212" s="82">
        <f t="shared" si="2867"/>
        <v>0</v>
      </c>
      <c r="CF212" s="82">
        <f t="shared" si="2867"/>
        <v>0</v>
      </c>
      <c r="CG212" s="82">
        <f t="shared" si="2867"/>
        <v>0</v>
      </c>
      <c r="CH212" s="82">
        <f t="shared" si="2867"/>
        <v>0</v>
      </c>
      <c r="CI212" s="82">
        <f t="shared" si="2867"/>
        <v>0</v>
      </c>
      <c r="CJ212" s="82">
        <f t="shared" si="2867"/>
        <v>0</v>
      </c>
      <c r="CK212" s="82">
        <f t="shared" si="2867"/>
        <v>0</v>
      </c>
      <c r="CL212" s="82">
        <f t="shared" si="2867"/>
        <v>0</v>
      </c>
      <c r="CM212" s="82">
        <f t="shared" si="2867"/>
        <v>0</v>
      </c>
      <c r="CN212" s="82">
        <f t="shared" si="2867"/>
        <v>0</v>
      </c>
      <c r="CO212" s="82">
        <f t="shared" si="2867"/>
        <v>0</v>
      </c>
      <c r="CP212" s="82">
        <f t="shared" si="2867"/>
        <v>0</v>
      </c>
      <c r="CQ212" s="82">
        <f t="shared" si="2867"/>
        <v>0</v>
      </c>
      <c r="CR212" s="82">
        <f t="shared" si="2867"/>
        <v>0</v>
      </c>
      <c r="CS212" s="82">
        <f t="shared" si="2867"/>
        <v>0</v>
      </c>
      <c r="CT212" s="82">
        <f t="shared" si="2867"/>
        <v>0</v>
      </c>
      <c r="CU212" s="82">
        <f t="shared" si="2867"/>
        <v>0</v>
      </c>
      <c r="CV212" s="82">
        <f t="shared" si="2867"/>
        <v>0</v>
      </c>
      <c r="CW212" s="82">
        <f t="shared" si="2867"/>
        <v>0</v>
      </c>
      <c r="CX212" s="82">
        <f t="shared" si="2867"/>
        <v>0</v>
      </c>
      <c r="CY212" s="82">
        <f t="shared" si="2867"/>
        <v>0</v>
      </c>
      <c r="CZ212" s="82">
        <f t="shared" si="2867"/>
        <v>0</v>
      </c>
      <c r="DA212" s="82">
        <f t="shared" si="2867"/>
        <v>0</v>
      </c>
      <c r="DB212" s="82">
        <f t="shared" si="2867"/>
        <v>0</v>
      </c>
      <c r="DC212" s="82">
        <f t="shared" si="2867"/>
        <v>0</v>
      </c>
      <c r="DD212" s="82">
        <f t="shared" si="2867"/>
        <v>0</v>
      </c>
      <c r="DE212" s="82">
        <f t="shared" si="2867"/>
        <v>0</v>
      </c>
      <c r="DF212" s="82">
        <f t="shared" si="2867"/>
        <v>0</v>
      </c>
      <c r="DG212" s="82">
        <f t="shared" si="2867"/>
        <v>0</v>
      </c>
      <c r="DH212" s="82">
        <f t="shared" si="2867"/>
        <v>0</v>
      </c>
      <c r="DI212" s="82">
        <f t="shared" si="2867"/>
        <v>0</v>
      </c>
      <c r="DJ212" s="82">
        <f t="shared" si="2867"/>
        <v>0</v>
      </c>
      <c r="DK212" s="82">
        <f t="shared" si="2867"/>
        <v>0</v>
      </c>
      <c r="DL212" s="82">
        <f t="shared" si="2867"/>
        <v>0</v>
      </c>
      <c r="DM212" s="82">
        <f t="shared" si="2867"/>
        <v>0</v>
      </c>
      <c r="DN212" s="82">
        <f t="shared" si="2867"/>
        <v>0</v>
      </c>
      <c r="DO212" s="82">
        <f t="shared" si="2867"/>
        <v>0</v>
      </c>
      <c r="DP212" s="82">
        <f t="shared" si="2867"/>
        <v>0</v>
      </c>
      <c r="DQ212" s="82">
        <f t="shared" si="2867"/>
        <v>0</v>
      </c>
      <c r="DR212" s="82">
        <f t="shared" si="2867"/>
        <v>0</v>
      </c>
      <c r="DS212" s="82">
        <f t="shared" si="2867"/>
        <v>0</v>
      </c>
      <c r="DT212" s="82">
        <f t="shared" si="2867"/>
        <v>0</v>
      </c>
      <c r="DU212" s="82">
        <f t="shared" si="2867"/>
        <v>0</v>
      </c>
      <c r="DV212" s="82">
        <f t="shared" si="2867"/>
        <v>0</v>
      </c>
      <c r="DW212" s="82">
        <f t="shared" si="2867"/>
        <v>0</v>
      </c>
      <c r="DX212" s="82">
        <f t="shared" si="2867"/>
        <v>0</v>
      </c>
      <c r="DY212" s="82">
        <f t="shared" si="2867"/>
        <v>0</v>
      </c>
      <c r="DZ212" s="82">
        <f t="shared" si="2867"/>
        <v>0</v>
      </c>
      <c r="EA212" s="82">
        <f t="shared" si="2867"/>
        <v>0</v>
      </c>
      <c r="EB212" s="82">
        <f t="shared" si="2867"/>
        <v>0</v>
      </c>
    </row>
    <row r="213" spans="3:132" outlineLevel="1" x14ac:dyDescent="0.25">
      <c r="C213" s="317" t="s">
        <v>485</v>
      </c>
      <c r="D213" s="125">
        <f>Assumptions!L16</f>
        <v>0.64</v>
      </c>
      <c r="E213" s="79">
        <f>Assumptions!L13</f>
        <v>45658</v>
      </c>
      <c r="G213" s="52" t="s">
        <v>215</v>
      </c>
      <c r="H213" s="50">
        <f t="shared" ref="H213" si="2868">SUM(J213:EB213)</f>
        <v>0.99999999999999989</v>
      </c>
      <c r="J213" s="129"/>
      <c r="K213" s="155">
        <f>ROUND(($D$213/MiY*(SUM($J$213:J213)&lt;=1)+IF(SUM($J$213:J213)+($D$213/MiY)&gt;1,1-(SUM($J$213:J213)+($D$213/MiY)),0)),5)*(K$7&gt;=$E$213)</f>
        <v>0</v>
      </c>
      <c r="L213" s="155">
        <f>ROUND(($D$213/MiY*(SUM($J$213:K213)&lt;=1)+IF(SUM($J$213:K213)+($D$213/MiY)&gt;1,1-(SUM($J$213:K213)+($D$213/MiY)),0)),5)*(L$7&gt;=$E$213)</f>
        <v>0</v>
      </c>
      <c r="M213" s="155">
        <f>ROUND(($D$213/MiY*(SUM($J$213:L213)&lt;=1)+IF(SUM($J$213:L213)+($D$213/MiY)&gt;1,1-(SUM($J$213:L213)+($D$213/MiY)),0)),5)*(M$7&gt;=$E$213)</f>
        <v>0</v>
      </c>
      <c r="N213" s="155">
        <f>ROUND(($D$213/MiY*(SUM($J$213:M213)&lt;=1)+IF(SUM($J$213:M213)+($D$213/MiY)&gt;1,1-(SUM($J$213:M213)+($D$213/MiY)),0)),5)*(N$7&gt;=$E$213)</f>
        <v>0</v>
      </c>
      <c r="O213" s="155">
        <f>ROUND(($D$213/MiY*(SUM($J$213:N213)&lt;=1)+IF(SUM($J$213:N213)+($D$213/MiY)&gt;1,1-(SUM($J$213:N213)+($D$213/MiY)),0)),5)*(O$7&gt;=$E$213)</f>
        <v>0</v>
      </c>
      <c r="P213" s="155">
        <f>ROUND(($D$213/MiY*(SUM($J$213:O213)&lt;=1)+IF(SUM($J$213:O213)+($D$213/MiY)&gt;1,1-(SUM($J$213:O213)+($D$213/MiY)),0)),5)*(P$7&gt;=$E$213)</f>
        <v>0</v>
      </c>
      <c r="Q213" s="155">
        <f>ROUND(($D$213/MiY*(SUM($J$213:P213)&lt;=1)+IF(SUM($J$213:P213)+($D$213/MiY)&gt;1,1-(SUM($J$213:P213)+($D$213/MiY)),0)),5)*(Q$7&gt;=$E$213)</f>
        <v>0</v>
      </c>
      <c r="R213" s="155">
        <f>ROUND(($D$213/MiY*(SUM($J$213:Q213)&lt;=1)+IF(SUM($J$213:Q213)+($D$213/MiY)&gt;1,1-(SUM($J$213:Q213)+($D$213/MiY)),0)),5)*(R$7&gt;=$E$213)</f>
        <v>0</v>
      </c>
      <c r="S213" s="155">
        <f>ROUND(($D$213/MiY*(SUM($J$213:R213)&lt;=1)+IF(SUM($J$213:R213)+($D$213/MiY)&gt;1,1-(SUM($J$213:R213)+($D$213/MiY)),0)),5)*(S$7&gt;=$E$213)</f>
        <v>0</v>
      </c>
      <c r="T213" s="155">
        <f>ROUND(($D$213/MiY*(SUM($J$213:S213)&lt;=1)+IF(SUM($J$213:S213)+($D$213/MiY)&gt;1,1-(SUM($J$213:S213)+($D$213/MiY)),0)),5)*(T$7&gt;=$E$213)</f>
        <v>0</v>
      </c>
      <c r="U213" s="155">
        <f>ROUND(($D$213/MiY*(SUM($J$213:T213)&lt;=1)+IF(SUM($J$213:T213)+($D$213/MiY)&gt;1,1-(SUM($J$213:T213)+($D$213/MiY)),0)),5)*(U$7&gt;=$E$213)</f>
        <v>0</v>
      </c>
      <c r="V213" s="155">
        <f>ROUND(($D$213/MiY*(SUM($J$213:U213)&lt;=1)+IF(SUM($J$213:U213)+($D$213/MiY)&gt;1,1-(SUM($J$213:U213)+($D$213/MiY)),0)),5)*(V$7&gt;=$E$213)</f>
        <v>0</v>
      </c>
      <c r="W213" s="155">
        <f>ROUND(($D$213/MiY*(SUM($J$213:V213)&lt;=1)+IF(SUM($J$213:V213)+($D$213/MiY)&gt;1,1-(SUM($J$213:V213)+($D$213/MiY)),0)),5)*(W$7&gt;=$E$213)</f>
        <v>0</v>
      </c>
      <c r="X213" s="155">
        <f>ROUND(($D$213/MiY*(SUM($J$213:W213)&lt;=1)+IF(SUM($J$213:W213)+($D$213/MiY)&gt;1,1-(SUM($J$213:W213)+($D$213/MiY)),0)),5)*(X$7&gt;=$E$213)</f>
        <v>0</v>
      </c>
      <c r="Y213" s="155">
        <f>ROUND(($D$213/MiY*(SUM($J$213:X213)&lt;=1)+IF(SUM($J$213:X213)+($D$213/MiY)&gt;1,1-(SUM($J$213:X213)+($D$213/MiY)),0)),5)*(Y$7&gt;=$E$213)</f>
        <v>0</v>
      </c>
      <c r="Z213" s="155">
        <f>ROUND(($D$213/MiY*(SUM($J$213:Y213)&lt;=1)+IF(SUM($J$213:Y213)+($D$213/MiY)&gt;1,1-(SUM($J$213:Y213)+($D$213/MiY)),0)),5)*(Z$7&gt;=$E$213)</f>
        <v>0</v>
      </c>
      <c r="AA213" s="155">
        <f>ROUND(($D$213/MiY*(SUM($J$213:Z213)&lt;=1)+IF(SUM($J$213:Z213)+($D$213/MiY)&gt;1,1-(SUM($J$213:Z213)+($D$213/MiY)),0)),5)*(AA$7&gt;=$E$213)</f>
        <v>0</v>
      </c>
      <c r="AB213" s="155">
        <f>ROUND(($D$213/MiY*(SUM($J$213:AA213)&lt;=1)+IF(SUM($J$213:AA213)+($D$213/MiY)&gt;1,1-(SUM($J$213:AA213)+($D$213/MiY)),0)),5)*(AB$7&gt;=$E$213)</f>
        <v>0</v>
      </c>
      <c r="AC213" s="155">
        <f>ROUND(($D$213/MiY*(SUM($J$213:AB213)&lt;=1)+IF(SUM($J$213:AB213)+($D$213/MiY)&gt;1,1-(SUM($J$213:AB213)+($D$213/MiY)),0)),5)*(AC$7&gt;=$E$213)</f>
        <v>0</v>
      </c>
      <c r="AD213" s="155">
        <f>ROUND(($D$213/MiY*(SUM($J$213:AC213)&lt;=1)+IF(SUM($J$213:AC213)+($D$213/MiY)&gt;1,1-(SUM($J$213:AC213)+($D$213/MiY)),0)),5)*(AD$7&gt;=$E$213)</f>
        <v>0</v>
      </c>
      <c r="AE213" s="155">
        <f>ROUND(($D$213/MiY*(SUM($J$213:AD213)&lt;=1)+IF(SUM($J$213:AD213)+($D$213/MiY)&gt;1,1-(SUM($J$213:AD213)+($D$213/MiY)),0)),5)*(AE$7&gt;=$E$213)</f>
        <v>0</v>
      </c>
      <c r="AF213" s="155">
        <f>ROUND(($D$213/MiY*(SUM($J$213:AE213)&lt;=1)+IF(SUM($J$213:AE213)+($D$213/MiY)&gt;1,1-(SUM($J$213:AE213)+($D$213/MiY)),0)),5)*(AF$7&gt;=$E$213)</f>
        <v>0</v>
      </c>
      <c r="AG213" s="155">
        <f>ROUND(($D$213/MiY*(SUM($J$213:AF213)&lt;=1)+IF(SUM($J$213:AF213)+($D$213/MiY)&gt;1,1-(SUM($J$213:AF213)+($D$213/MiY)),0)),5)*(AG$7&gt;=$E$213)</f>
        <v>0</v>
      </c>
      <c r="AH213" s="155">
        <f>ROUND(($D$213/MiY*(SUM($J$213:AG213)&lt;=1)+IF(SUM($J$213:AG213)+($D$213/MiY)&gt;1,1-(SUM($J$213:AG213)+($D$213/MiY)),0)),5)*(AH$7&gt;=$E$213)</f>
        <v>5.3330000000000002E-2</v>
      </c>
      <c r="AI213" s="155">
        <f>ROUND(($D$213/MiY*(SUM($J$213:AH213)&lt;=1)+IF(SUM($J$213:AH213)+($D$213/MiY)&gt;1,1-(SUM($J$213:AH213)+($D$213/MiY)),0)),5)*(AI$7&gt;=$E$213)</f>
        <v>5.3330000000000002E-2</v>
      </c>
      <c r="AJ213" s="155">
        <f>ROUND(($D$213/MiY*(SUM($J$213:AI213)&lt;=1)+IF(SUM($J$213:AI213)+($D$213/MiY)&gt;1,1-(SUM($J$213:AI213)+($D$213/MiY)),0)),5)*(AJ$7&gt;=$E$213)</f>
        <v>5.3330000000000002E-2</v>
      </c>
      <c r="AK213" s="155">
        <f>ROUND(($D$213/MiY*(SUM($J$213:AJ213)&lt;=1)+IF(SUM($J$213:AJ213)+($D$213/MiY)&gt;1,1-(SUM($J$213:AJ213)+($D$213/MiY)),0)),5)*(AK$7&gt;=$E$213)</f>
        <v>5.3330000000000002E-2</v>
      </c>
      <c r="AL213" s="155">
        <f>ROUND(($D$213/MiY*(SUM($J$213:AK213)&lt;=1)+IF(SUM($J$213:AK213)+($D$213/MiY)&gt;1,1-(SUM($J$213:AK213)+($D$213/MiY)),0)),5)*(AL$7&gt;=$E$213)</f>
        <v>5.3330000000000002E-2</v>
      </c>
      <c r="AM213" s="155">
        <f>ROUND(($D$213/MiY*(SUM($J$213:AL213)&lt;=1)+IF(SUM($J$213:AL213)+($D$213/MiY)&gt;1,1-(SUM($J$213:AL213)+($D$213/MiY)),0)),5)*(AM$7&gt;=$E$213)</f>
        <v>5.3330000000000002E-2</v>
      </c>
      <c r="AN213" s="155">
        <f>ROUND(($D$213/MiY*(SUM($J$213:AM213)&lt;=1)+IF(SUM($J$213:AM213)+($D$213/MiY)&gt;1,1-(SUM($J$213:AM213)+($D$213/MiY)),0)),5)*(AN$7&gt;=$E$213)</f>
        <v>5.3330000000000002E-2</v>
      </c>
      <c r="AO213" s="155">
        <f>ROUND(($D$213/MiY*(SUM($J$213:AN213)&lt;=1)+IF(SUM($J$213:AN213)+($D$213/MiY)&gt;1,1-(SUM($J$213:AN213)+($D$213/MiY)),0)),5)*(AO$7&gt;=$E$213)</f>
        <v>5.3330000000000002E-2</v>
      </c>
      <c r="AP213" s="155">
        <f>ROUND(($D$213/MiY*(SUM($J$213:AO213)&lt;=1)+IF(SUM($J$213:AO213)+($D$213/MiY)&gt;1,1-(SUM($J$213:AO213)+($D$213/MiY)),0)),5)*(AP$7&gt;=$E$213)</f>
        <v>5.3330000000000002E-2</v>
      </c>
      <c r="AQ213" s="155">
        <f>ROUND(($D$213/MiY*(SUM($J$213:AP213)&lt;=1)+IF(SUM($J$213:AP213)+($D$213/MiY)&gt;1,1-(SUM($J$213:AP213)+($D$213/MiY)),0)),5)*(AQ$7&gt;=$E$213)</f>
        <v>5.3330000000000002E-2</v>
      </c>
      <c r="AR213" s="155">
        <f>ROUND(($D$213/MiY*(SUM($J$213:AQ213)&lt;=1)+IF(SUM($J$213:AQ213)+($D$213/MiY)&gt;1,1-(SUM($J$213:AQ213)+($D$213/MiY)),0)),5)*(AR$7&gt;=$E$213)</f>
        <v>5.3330000000000002E-2</v>
      </c>
      <c r="AS213" s="155">
        <f>ROUND(($D$213/MiY*(SUM($J$213:AR213)&lt;=1)+IF(SUM($J$213:AR213)+($D$213/MiY)&gt;1,1-(SUM($J$213:AR213)+($D$213/MiY)),0)),5)*(AS$7&gt;=$E$213)</f>
        <v>5.3330000000000002E-2</v>
      </c>
      <c r="AT213" s="155">
        <f>ROUND(($D$213/MiY*(SUM($J$213:AS213)&lt;=1)+IF(SUM($J$213:AS213)+($D$213/MiY)&gt;1,1-(SUM($J$213:AS213)+($D$213/MiY)),0)),5)*(AT$7&gt;=$E$213)</f>
        <v>5.3330000000000002E-2</v>
      </c>
      <c r="AU213" s="155">
        <f>ROUND(($D$213/MiY*(SUM($J$213:AT213)&lt;=1)+IF(SUM($J$213:AT213)+($D$213/MiY)&gt;1,1-(SUM($J$213:AT213)+($D$213/MiY)),0)),5)*(AU$7&gt;=$E$213)</f>
        <v>5.3330000000000002E-2</v>
      </c>
      <c r="AV213" s="155">
        <f>ROUND(($D$213/MiY*(SUM($J$213:AU213)&lt;=1)+IF(SUM($J$213:AU213)+($D$213/MiY)&gt;1,1-(SUM($J$213:AU213)+($D$213/MiY)),0)),5)*(AV$7&gt;=$E$213)</f>
        <v>5.3330000000000002E-2</v>
      </c>
      <c r="AW213" s="155">
        <f>ROUND(($D$213/MiY*(SUM($J$213:AV213)&lt;=1)+IF(SUM($J$213:AV213)+($D$213/MiY)&gt;1,1-(SUM($J$213:AV213)+($D$213/MiY)),0)),5)*(AW$7&gt;=$E$213)</f>
        <v>5.3330000000000002E-2</v>
      </c>
      <c r="AX213" s="155">
        <f>ROUND(($D$213/MiY*(SUM($J$213:AW213)&lt;=1)+IF(SUM($J$213:AW213)+($D$213/MiY)&gt;1,1-(SUM($J$213:AW213)+($D$213/MiY)),0)),5)*(AX$7&gt;=$E$213)</f>
        <v>5.3330000000000002E-2</v>
      </c>
      <c r="AY213" s="155">
        <f>ROUND(($D$213/MiY*(SUM($J$213:AX213)&lt;=1)+IF(SUM($J$213:AX213)+($D$213/MiY)&gt;1,1-(SUM($J$213:AX213)+($D$213/MiY)),0)),5)*(AY$7&gt;=$E$213)</f>
        <v>5.3330000000000002E-2</v>
      </c>
      <c r="AZ213" s="155">
        <f>ROUND(($D$213/MiY*(SUM($J$213:AY213)&lt;=1)+IF(SUM($J$213:AY213)+($D$213/MiY)&gt;1,1-(SUM($J$213:AY213)+($D$213/MiY)),0)),5)*(AZ$7&gt;=$E$213)</f>
        <v>4.0059999999999998E-2</v>
      </c>
      <c r="BA213" s="155">
        <f>ROUND(($D$213/MiY*(SUM($J$213:AZ213)&lt;=1)+IF(SUM($J$213:AZ213)+($D$213/MiY)&gt;1,1-(SUM($J$213:AZ213)+($D$213/MiY)),0)),5)*(BA$7&gt;=$E$213)</f>
        <v>0</v>
      </c>
      <c r="BB213" s="155">
        <f>ROUND(($D$213/MiY*(SUM($J$213:BA213)&lt;=1)+IF(SUM($J$213:BA213)+($D$213/MiY)&gt;1,1-(SUM($J$213:BA213)+($D$213/MiY)),0)),5)*(BB$7&gt;=$E$213)</f>
        <v>0</v>
      </c>
      <c r="BC213" s="155">
        <f>ROUND(($D$213/MiY*(SUM($J$213:BB213)&lt;=1)+IF(SUM($J$213:BB213)+($D$213/MiY)&gt;1,1-(SUM($J$213:BB213)+($D$213/MiY)),0)),5)*(BC$7&gt;=$E$213)</f>
        <v>0</v>
      </c>
      <c r="BD213" s="155">
        <f>ROUND(($D$213/MiY*(SUM($J$213:BC213)&lt;=1)+IF(SUM($J$213:BC213)+($D$213/MiY)&gt;1,1-(SUM($J$213:BC213)+($D$213/MiY)),0)),5)*(BD$7&gt;=$E$213)</f>
        <v>0</v>
      </c>
      <c r="BE213" s="155">
        <f>ROUND(($D$213/MiY*(SUM($J$213:BD213)&lt;=1)+IF(SUM($J$213:BD213)+($D$213/MiY)&gt;1,1-(SUM($J$213:BD213)+($D$213/MiY)),0)),5)*(BE$7&gt;=$E$213)</f>
        <v>0</v>
      </c>
      <c r="BF213" s="155">
        <f>ROUND(($D$213/MiY*(SUM($J$213:BE213)&lt;=1)+IF(SUM($J$213:BE213)+($D$213/MiY)&gt;1,1-(SUM($J$213:BE213)+($D$213/MiY)),0)),5)*(BF$7&gt;=$E$213)</f>
        <v>0</v>
      </c>
      <c r="BG213" s="155">
        <f>ROUND(($D$213/MiY*(SUM($J$213:BF213)&lt;=1)+IF(SUM($J$213:BF213)+($D$213/MiY)&gt;1,1-(SUM($J$213:BF213)+($D$213/MiY)),0)),5)*(BG$7&gt;=$E$213)</f>
        <v>0</v>
      </c>
      <c r="BH213" s="155">
        <f>ROUND(($D$213/MiY*(SUM($J$213:BG213)&lt;=1)+IF(SUM($J$213:BG213)+($D$213/MiY)&gt;1,1-(SUM($J$213:BG213)+($D$213/MiY)),0)),5)*(BH$7&gt;=$E$213)</f>
        <v>0</v>
      </c>
      <c r="BI213" s="155">
        <f>ROUND(($D$213/MiY*(SUM($J$213:BH213)&lt;=1)+IF(SUM($J$213:BH213)+($D$213/MiY)&gt;1,1-(SUM($J$213:BH213)+($D$213/MiY)),0)),5)*(BI$7&gt;=$E$213)</f>
        <v>0</v>
      </c>
      <c r="BJ213" s="155">
        <f>ROUND(($D$213/MiY*(SUM($J$213:BI213)&lt;=1)+IF(SUM($J$213:BI213)+($D$213/MiY)&gt;1,1-(SUM($J$213:BI213)+($D$213/MiY)),0)),5)*(BJ$7&gt;=$E$213)</f>
        <v>0</v>
      </c>
      <c r="BK213" s="155">
        <f>ROUND(($D$213/MiY*(SUM($J$213:BJ213)&lt;=1)+IF(SUM($J$213:BJ213)+($D$213/MiY)&gt;1,1-(SUM($J$213:BJ213)+($D$213/MiY)),0)),5)*(BK$7&gt;=$E$213)</f>
        <v>0</v>
      </c>
      <c r="BL213" s="155">
        <f>ROUND(($D$213/MiY*(SUM($J$213:BK213)&lt;=1)+IF(SUM($J$213:BK213)+($D$213/MiY)&gt;1,1-(SUM($J$213:BK213)+($D$213/MiY)),0)),5)*(BL$7&gt;=$E$213)</f>
        <v>0</v>
      </c>
      <c r="BM213" s="155">
        <f>ROUND(($D$213/MiY*(SUM($J$213:BL213)&lt;=1)+IF(SUM($J$213:BL213)+($D$213/MiY)&gt;1,1-(SUM($J$213:BL213)+($D$213/MiY)),0)),5)*(BM$7&gt;=$E$213)</f>
        <v>0</v>
      </c>
      <c r="BN213" s="155">
        <f>ROUND(($D$213/MiY*(SUM($J$213:BM213)&lt;=1)+IF(SUM($J$213:BM213)+($D$213/MiY)&gt;1,1-(SUM($J$213:BM213)+($D$213/MiY)),0)),5)*(BN$7&gt;=$E$213)</f>
        <v>0</v>
      </c>
      <c r="BO213" s="155">
        <f>ROUND(($D$213/MiY*(SUM($J$213:BN213)&lt;=1)+IF(SUM($J$213:BN213)+($D$213/MiY)&gt;1,1-(SUM($J$213:BN213)+($D$213/MiY)),0)),5)*(BO$7&gt;=$E$213)</f>
        <v>0</v>
      </c>
      <c r="BP213" s="155">
        <f>ROUND(($D$213/MiY*(SUM($J$213:BO213)&lt;=1)+IF(SUM($J$213:BO213)+($D$213/MiY)&gt;1,1-(SUM($J$213:BO213)+($D$213/MiY)),0)),5)*(BP$7&gt;=$E$213)</f>
        <v>0</v>
      </c>
      <c r="BQ213" s="155">
        <f>ROUND(($D$213/MiY*(SUM($J$213:BP213)&lt;=1)+IF(SUM($J$213:BP213)+($D$213/MiY)&gt;1,1-(SUM($J$213:BP213)+($D$213/MiY)),0)),5)*(BQ$7&gt;=$E$213)</f>
        <v>0</v>
      </c>
      <c r="BR213" s="155">
        <f>ROUND(($D$213/MiY*(SUM($J$213:BQ213)&lt;=1)+IF(SUM($J$213:BQ213)+($D$213/MiY)&gt;1,1-(SUM($J$213:BQ213)+($D$213/MiY)),0)),5)*(BR$7&gt;=$E$213)</f>
        <v>0</v>
      </c>
      <c r="BS213" s="155">
        <f>ROUND(($D$213/MiY*(SUM($J$213:BR213)&lt;=1)+IF(SUM($J$213:BR213)+($D$213/MiY)&gt;1,1-(SUM($J$213:BR213)+($D$213/MiY)),0)),5)*(BS$7&gt;=$E$213)</f>
        <v>0</v>
      </c>
      <c r="BT213" s="155">
        <f>ROUND(($D$213/MiY*(SUM($J$213:BS213)&lt;=1)+IF(SUM($J$213:BS213)+($D$213/MiY)&gt;1,1-(SUM($J$213:BS213)+($D$213/MiY)),0)),5)*(BT$7&gt;=$E$213)</f>
        <v>0</v>
      </c>
      <c r="BU213" s="155">
        <f>ROUND(($D$213/MiY*(SUM($J$213:BT213)&lt;=1)+IF(SUM($J$213:BT213)+($D$213/MiY)&gt;1,1-(SUM($J$213:BT213)+($D$213/MiY)),0)),5)*(BU$7&gt;=$E$213)</f>
        <v>0</v>
      </c>
      <c r="BV213" s="155">
        <f>ROUND(($D$213/MiY*(SUM($J$213:BU213)&lt;=1)+IF(SUM($J$213:BU213)+($D$213/MiY)&gt;1,1-(SUM($J$213:BU213)+($D$213/MiY)),0)),5)*(BV$7&gt;=$E$213)</f>
        <v>0</v>
      </c>
      <c r="BW213" s="155">
        <f>ROUND(($D$213/MiY*(SUM($J$213:BV213)&lt;=1)+IF(SUM($J$213:BV213)+($D$213/MiY)&gt;1,1-(SUM($J$213:BV213)+($D$213/MiY)),0)),5)*(BW$7&gt;=$E$213)</f>
        <v>0</v>
      </c>
      <c r="BX213" s="155">
        <f>ROUND(($D$213/MiY*(SUM($J$213:BW213)&lt;=1)+IF(SUM($J$213:BW213)+($D$213/MiY)&gt;1,1-(SUM($J$213:BW213)+($D$213/MiY)),0)),5)*(BX$7&gt;=$E$213)</f>
        <v>0</v>
      </c>
      <c r="BY213" s="155">
        <f>ROUND(($D$213/MiY*(SUM($J$213:BX213)&lt;=1)+IF(SUM($J$213:BX213)+($D$213/MiY)&gt;1,1-(SUM($J$213:BX213)+($D$213/MiY)),0)),5)*(BY$7&gt;=$E$213)</f>
        <v>0</v>
      </c>
      <c r="BZ213" s="155">
        <f>ROUND(($D$213/MiY*(SUM($J$213:BY213)&lt;=1)+IF(SUM($J$213:BY213)+($D$213/MiY)&gt;1,1-(SUM($J$213:BY213)+($D$213/MiY)),0)),5)*(BZ$7&gt;=$E$213)</f>
        <v>0</v>
      </c>
      <c r="CA213" s="155">
        <f>ROUND(($D$213/MiY*(SUM($J$213:BZ213)&lt;=1)+IF(SUM($J$213:BZ213)+($D$213/MiY)&gt;1,1-(SUM($J$213:BZ213)+($D$213/MiY)),0)),5)*(CA$7&gt;=$E$213)</f>
        <v>0</v>
      </c>
      <c r="CB213" s="155">
        <f>ROUND(($D$213/MiY*(SUM($J$213:CA213)&lt;=1)+IF(SUM($J$213:CA213)+($D$213/MiY)&gt;1,1-(SUM($J$213:CA213)+($D$213/MiY)),0)),5)*(CB$7&gt;=$E$213)</f>
        <v>0</v>
      </c>
      <c r="CC213" s="155">
        <f>ROUND(($D$213/MiY*(SUM($J$213:CB213)&lt;=1)+IF(SUM($J$213:CB213)+($D$213/MiY)&gt;1,1-(SUM($J$213:CB213)+($D$213/MiY)),0)),5)*(CC$7&gt;=$E$213)</f>
        <v>0</v>
      </c>
      <c r="CD213" s="155">
        <f>ROUND(($D$213/MiY*(SUM($J$213:CC213)&lt;=1)+IF(SUM($J$213:CC213)+($D$213/MiY)&gt;1,1-(SUM($J$213:CC213)+($D$213/MiY)),0)),5)*(CD$7&gt;=$E$213)</f>
        <v>0</v>
      </c>
      <c r="CE213" s="155">
        <f>ROUND(($D$213/MiY*(SUM($J$213:CD213)&lt;=1)+IF(SUM($J$213:CD213)+($D$213/MiY)&gt;1,1-(SUM($J$213:CD213)+($D$213/MiY)),0)),5)*(CE$7&gt;=$E$213)</f>
        <v>0</v>
      </c>
      <c r="CF213" s="155">
        <f>ROUND(($D$213/MiY*(SUM($J$213:CE213)&lt;=1)+IF(SUM($J$213:CE213)+($D$213/MiY)&gt;1,1-(SUM($J$213:CE213)+($D$213/MiY)),0)),5)*(CF$7&gt;=$E$213)</f>
        <v>0</v>
      </c>
      <c r="CG213" s="155">
        <f>ROUND(($D$213/MiY*(SUM($J$213:CF213)&lt;=1)+IF(SUM($J$213:CF213)+($D$213/MiY)&gt;1,1-(SUM($J$213:CF213)+($D$213/MiY)),0)),5)*(CG$7&gt;=$E$213)</f>
        <v>0</v>
      </c>
      <c r="CH213" s="155">
        <f>ROUND(($D$213/MiY*(SUM($J$213:CG213)&lt;=1)+IF(SUM($J$213:CG213)+($D$213/MiY)&gt;1,1-(SUM($J$213:CG213)+($D$213/MiY)),0)),5)*(CH$7&gt;=$E$213)</f>
        <v>0</v>
      </c>
      <c r="CI213" s="155">
        <f>ROUND(($D$213/MiY*(SUM($J$213:CH213)&lt;=1)+IF(SUM($J$213:CH213)+($D$213/MiY)&gt;1,1-(SUM($J$213:CH213)+($D$213/MiY)),0)),5)*(CI$7&gt;=$E$213)</f>
        <v>0</v>
      </c>
      <c r="CJ213" s="155">
        <f>ROUND(($D$213/MiY*(SUM($J$213:CI213)&lt;=1)+IF(SUM($J$213:CI213)+($D$213/MiY)&gt;1,1-(SUM($J$213:CI213)+($D$213/MiY)),0)),5)*(CJ$7&gt;=$E$213)</f>
        <v>0</v>
      </c>
      <c r="CK213" s="155">
        <f>ROUND(($D$213/MiY*(SUM($J$213:CJ213)&lt;=1)+IF(SUM($J$213:CJ213)+($D$213/MiY)&gt;1,1-(SUM($J$213:CJ213)+($D$213/MiY)),0)),5)*(CK$7&gt;=$E$213)</f>
        <v>0</v>
      </c>
      <c r="CL213" s="155">
        <f>ROUND(($D$213/MiY*(SUM($J$213:CK213)&lt;=1)+IF(SUM($J$213:CK213)+($D$213/MiY)&gt;1,1-(SUM($J$213:CK213)+($D$213/MiY)),0)),5)*(CL$7&gt;=$E$213)</f>
        <v>0</v>
      </c>
      <c r="CM213" s="155">
        <f>ROUND(($D$213/MiY*(SUM($J$213:CL213)&lt;=1)+IF(SUM($J$213:CL213)+($D$213/MiY)&gt;1,1-(SUM($J$213:CL213)+($D$213/MiY)),0)),5)*(CM$7&gt;=$E$213)</f>
        <v>0</v>
      </c>
      <c r="CN213" s="155">
        <f>ROUND(($D$213/MiY*(SUM($J$213:CM213)&lt;=1)+IF(SUM($J$213:CM213)+($D$213/MiY)&gt;1,1-(SUM($J$213:CM213)+($D$213/MiY)),0)),5)*(CN$7&gt;=$E$213)</f>
        <v>0</v>
      </c>
      <c r="CO213" s="155">
        <f>ROUND(($D$213/MiY*(SUM($J$213:CN213)&lt;=1)+IF(SUM($J$213:CN213)+($D$213/MiY)&gt;1,1-(SUM($J$213:CN213)+($D$213/MiY)),0)),5)*(CO$7&gt;=$E$213)</f>
        <v>0</v>
      </c>
      <c r="CP213" s="155">
        <f>ROUND(($D$213/MiY*(SUM($J$213:CO213)&lt;=1)+IF(SUM($J$213:CO213)+($D$213/MiY)&gt;1,1-(SUM($J$213:CO213)+($D$213/MiY)),0)),5)*(CP$7&gt;=$E$213)</f>
        <v>0</v>
      </c>
      <c r="CQ213" s="155">
        <f>ROUND(($D$213/MiY*(SUM($J$213:CP213)&lt;=1)+IF(SUM($J$213:CP213)+($D$213/MiY)&gt;1,1-(SUM($J$213:CP213)+($D$213/MiY)),0)),5)*(CQ$7&gt;=$E$213)</f>
        <v>0</v>
      </c>
      <c r="CR213" s="155">
        <f>ROUND(($D$213/MiY*(SUM($J$213:CQ213)&lt;=1)+IF(SUM($J$213:CQ213)+($D$213/MiY)&gt;1,1-(SUM($J$213:CQ213)+($D$213/MiY)),0)),5)*(CR$7&gt;=$E$213)</f>
        <v>0</v>
      </c>
      <c r="CS213" s="155">
        <f>ROUND(($D$213/MiY*(SUM($J$213:CR213)&lt;=1)+IF(SUM($J$213:CR213)+($D$213/MiY)&gt;1,1-(SUM($J$213:CR213)+($D$213/MiY)),0)),5)*(CS$7&gt;=$E$213)</f>
        <v>0</v>
      </c>
      <c r="CT213" s="155">
        <f>ROUND(($D$213/MiY*(SUM($J$213:CS213)&lt;=1)+IF(SUM($J$213:CS213)+($D$213/MiY)&gt;1,1-(SUM($J$213:CS213)+($D$213/MiY)),0)),5)*(CT$7&gt;=$E$213)</f>
        <v>0</v>
      </c>
      <c r="CU213" s="155">
        <f>ROUND(($D$213/MiY*(SUM($J$213:CT213)&lt;=1)+IF(SUM($J$213:CT213)+($D$213/MiY)&gt;1,1-(SUM($J$213:CT213)+($D$213/MiY)),0)),5)*(CU$7&gt;=$E$213)</f>
        <v>0</v>
      </c>
      <c r="CV213" s="155">
        <f>ROUND(($D$213/MiY*(SUM($J$213:CU213)&lt;=1)+IF(SUM($J$213:CU213)+($D$213/MiY)&gt;1,1-(SUM($J$213:CU213)+($D$213/MiY)),0)),5)*(CV$7&gt;=$E$213)</f>
        <v>0</v>
      </c>
      <c r="CW213" s="155">
        <f>ROUND(($D$213/MiY*(SUM($J$213:CV213)&lt;=1)+IF(SUM($J$213:CV213)+($D$213/MiY)&gt;1,1-(SUM($J$213:CV213)+($D$213/MiY)),0)),5)*(CW$7&gt;=$E$213)</f>
        <v>0</v>
      </c>
      <c r="CX213" s="155">
        <f>ROUND(($D$213/MiY*(SUM($J$213:CW213)&lt;=1)+IF(SUM($J$213:CW213)+($D$213/MiY)&gt;1,1-(SUM($J$213:CW213)+($D$213/MiY)),0)),5)*(CX$7&gt;=$E$213)</f>
        <v>0</v>
      </c>
      <c r="CY213" s="155">
        <f>ROUND(($D$213/MiY*(SUM($J$213:CX213)&lt;=1)+IF(SUM($J$213:CX213)+($D$213/MiY)&gt;1,1-(SUM($J$213:CX213)+($D$213/MiY)),0)),5)*(CY$7&gt;=$E$213)</f>
        <v>0</v>
      </c>
      <c r="CZ213" s="155">
        <f>ROUND(($D$213/MiY*(SUM($J$213:CY213)&lt;=1)+IF(SUM($J$213:CY213)+($D$213/MiY)&gt;1,1-(SUM($J$213:CY213)+($D$213/MiY)),0)),5)*(CZ$7&gt;=$E$213)</f>
        <v>0</v>
      </c>
      <c r="DA213" s="155">
        <f>ROUND(($D$213/MiY*(SUM($J$213:CZ213)&lt;=1)+IF(SUM($J$213:CZ213)+($D$213/MiY)&gt;1,1-(SUM($J$213:CZ213)+($D$213/MiY)),0)),5)*(DA$7&gt;=$E$213)</f>
        <v>0</v>
      </c>
      <c r="DB213" s="155">
        <f>ROUND(($D$213/MiY*(SUM($J$213:DA213)&lt;=1)+IF(SUM($J$213:DA213)+($D$213/MiY)&gt;1,1-(SUM($J$213:DA213)+($D$213/MiY)),0)),5)*(DB$7&gt;=$E$213)</f>
        <v>0</v>
      </c>
      <c r="DC213" s="155">
        <f>ROUND(($D$213/MiY*(SUM($J$213:DB213)&lt;=1)+IF(SUM($J$213:DB213)+($D$213/MiY)&gt;1,1-(SUM($J$213:DB213)+($D$213/MiY)),0)),5)*(DC$7&gt;=$E$213)</f>
        <v>0</v>
      </c>
      <c r="DD213" s="155">
        <f>ROUND(($D$213/MiY*(SUM($J$213:DC213)&lt;=1)+IF(SUM($J$213:DC213)+($D$213/MiY)&gt;1,1-(SUM($J$213:DC213)+($D$213/MiY)),0)),5)*(DD$7&gt;=$E$213)</f>
        <v>0</v>
      </c>
      <c r="DE213" s="155">
        <f>ROUND(($D$213/MiY*(SUM($J$213:DD213)&lt;=1)+IF(SUM($J$213:DD213)+($D$213/MiY)&gt;1,1-(SUM($J$213:DD213)+($D$213/MiY)),0)),5)*(DE$7&gt;=$E$213)</f>
        <v>0</v>
      </c>
      <c r="DF213" s="155">
        <f>ROUND(($D$213/MiY*(SUM($J$213:DE213)&lt;=1)+IF(SUM($J$213:DE213)+($D$213/MiY)&gt;1,1-(SUM($J$213:DE213)+($D$213/MiY)),0)),5)*(DF$7&gt;=$E$213)</f>
        <v>0</v>
      </c>
      <c r="DG213" s="155">
        <f>ROUND(($D$213/MiY*(SUM($J$213:DF213)&lt;=1)+IF(SUM($J$213:DF213)+($D$213/MiY)&gt;1,1-(SUM($J$213:DF213)+($D$213/MiY)),0)),5)*(DG$7&gt;=$E$213)</f>
        <v>0</v>
      </c>
      <c r="DH213" s="155">
        <f>ROUND(($D$213/MiY*(SUM($J$213:DG213)&lt;=1)+IF(SUM($J$213:DG213)+($D$213/MiY)&gt;1,1-(SUM($J$213:DG213)+($D$213/MiY)),0)),5)*(DH$7&gt;=$E$213)</f>
        <v>0</v>
      </c>
      <c r="DI213" s="155">
        <f>ROUND(($D$213/MiY*(SUM($J$213:DH213)&lt;=1)+IF(SUM($J$213:DH213)+($D$213/MiY)&gt;1,1-(SUM($J$213:DH213)+($D$213/MiY)),0)),5)*(DI$7&gt;=$E$213)</f>
        <v>0</v>
      </c>
      <c r="DJ213" s="155">
        <f>ROUND(($D$213/MiY*(SUM($J$213:DI213)&lt;=1)+IF(SUM($J$213:DI213)+($D$213/MiY)&gt;1,1-(SUM($J$213:DI213)+($D$213/MiY)),0)),5)*(DJ$7&gt;=$E$213)</f>
        <v>0</v>
      </c>
      <c r="DK213" s="155">
        <f>ROUND(($D$213/MiY*(SUM($J$213:DJ213)&lt;=1)+IF(SUM($J$213:DJ213)+($D$213/MiY)&gt;1,1-(SUM($J$213:DJ213)+($D$213/MiY)),0)),5)*(DK$7&gt;=$E$213)</f>
        <v>0</v>
      </c>
      <c r="DL213" s="155">
        <f>ROUND(($D$213/MiY*(SUM($J$213:DK213)&lt;=1)+IF(SUM($J$213:DK213)+($D$213/MiY)&gt;1,1-(SUM($J$213:DK213)+($D$213/MiY)),0)),5)*(DL$7&gt;=$E$213)</f>
        <v>0</v>
      </c>
      <c r="DM213" s="155">
        <f>ROUND(($D$213/MiY*(SUM($J$213:DL213)&lt;=1)+IF(SUM($J$213:DL213)+($D$213/MiY)&gt;1,1-(SUM($J$213:DL213)+($D$213/MiY)),0)),5)*(DM$7&gt;=$E$213)</f>
        <v>0</v>
      </c>
      <c r="DN213" s="155">
        <f>ROUND(($D$213/MiY*(SUM($J$213:DM213)&lt;=1)+IF(SUM($J$213:DM213)+($D$213/MiY)&gt;1,1-(SUM($J$213:DM213)+($D$213/MiY)),0)),5)*(DN$7&gt;=$E$213)</f>
        <v>0</v>
      </c>
      <c r="DO213" s="155">
        <f>ROUND(($D$213/MiY*(SUM($J$213:DN213)&lt;=1)+IF(SUM($J$213:DN213)+($D$213/MiY)&gt;1,1-(SUM($J$213:DN213)+($D$213/MiY)),0)),5)*(DO$7&gt;=$E$213)</f>
        <v>0</v>
      </c>
      <c r="DP213" s="155">
        <f>ROUND(($D$213/MiY*(SUM($J$213:DO213)&lt;=1)+IF(SUM($J$213:DO213)+($D$213/MiY)&gt;1,1-(SUM($J$213:DO213)+($D$213/MiY)),0)),5)*(DP$7&gt;=$E$213)</f>
        <v>0</v>
      </c>
      <c r="DQ213" s="155">
        <f>ROUND(($D$213/MiY*(SUM($J$213:DP213)&lt;=1)+IF(SUM($J$213:DP213)+($D$213/MiY)&gt;1,1-(SUM($J$213:DP213)+($D$213/MiY)),0)),5)*(DQ$7&gt;=$E$213)</f>
        <v>0</v>
      </c>
      <c r="DR213" s="155">
        <f>ROUND(($D$213/MiY*(SUM($J$213:DQ213)&lt;=1)+IF(SUM($J$213:DQ213)+($D$213/MiY)&gt;1,1-(SUM($J$213:DQ213)+($D$213/MiY)),0)),5)*(DR$7&gt;=$E$213)</f>
        <v>0</v>
      </c>
      <c r="DS213" s="155">
        <f>ROUND(($D$213/MiY*(SUM($J$213:DR213)&lt;=1)+IF(SUM($J$213:DR213)+($D$213/MiY)&gt;1,1-(SUM($J$213:DR213)+($D$213/MiY)),0)),5)*(DS$7&gt;=$E$213)</f>
        <v>0</v>
      </c>
      <c r="DT213" s="155">
        <f>ROUND(($D$213/MiY*(SUM($J$213:DS213)&lt;=1)+IF(SUM($J$213:DS213)+($D$213/MiY)&gt;1,1-(SUM($J$213:DS213)+($D$213/MiY)),0)),5)*(DT$7&gt;=$E$213)</f>
        <v>0</v>
      </c>
      <c r="DU213" s="155">
        <f>ROUND(($D$213/MiY*(SUM($J$213:DT213)&lt;=1)+IF(SUM($J$213:DT213)+($D$213/MiY)&gt;1,1-(SUM($J$213:DT213)+($D$213/MiY)),0)),5)*(DU$7&gt;=$E$213)</f>
        <v>0</v>
      </c>
      <c r="DV213" s="155">
        <f>ROUND(($D$213/MiY*(SUM($J$213:DU213)&lt;=1)+IF(SUM($J$213:DU213)+($D$213/MiY)&gt;1,1-(SUM($J$213:DU213)+($D$213/MiY)),0)),5)*(DV$7&gt;=$E$213)</f>
        <v>0</v>
      </c>
      <c r="DW213" s="155">
        <f>ROUND(($D$213/MiY*(SUM($J$213:DV213)&lt;=1)+IF(SUM($J$213:DV213)+($D$213/MiY)&gt;1,1-(SUM($J$213:DV213)+($D$213/MiY)),0)),5)*(DW$7&gt;=$E$213)</f>
        <v>0</v>
      </c>
      <c r="DX213" s="155">
        <f>ROUND(($D$213/MiY*(SUM($J$213:DW213)&lt;=1)+IF(SUM($J$213:DW213)+($D$213/MiY)&gt;1,1-(SUM($J$213:DW213)+($D$213/MiY)),0)),5)*(DX$7&gt;=$E$213)</f>
        <v>0</v>
      </c>
      <c r="DY213" s="155">
        <f>ROUND(($D$213/MiY*(SUM($J$213:DX213)&lt;=1)+IF(SUM($J$213:DX213)+($D$213/MiY)&gt;1,1-(SUM($J$213:DX213)+($D$213/MiY)),0)),5)*(DY$7&gt;=$E$213)</f>
        <v>0</v>
      </c>
      <c r="DZ213" s="155">
        <f>ROUND(($D$213/MiY*(SUM($J$213:DY213)&lt;=1)+IF(SUM($J$213:DY213)+($D$213/MiY)&gt;1,1-(SUM($J$213:DY213)+($D$213/MiY)),0)),5)*(DZ$7&gt;=$E$213)</f>
        <v>0</v>
      </c>
      <c r="EA213" s="155">
        <f>ROUND(($D$213/MiY*(SUM($J$213:DZ213)&lt;=1)+IF(SUM($J$213:DZ213)+($D$213/MiY)&gt;1,1-(SUM($J$213:DZ213)+($D$213/MiY)),0)),5)*(EA$7&gt;=$E$213)</f>
        <v>0</v>
      </c>
      <c r="EB213" s="155">
        <f>ROUND(($D$213/MiY*(SUM($J$213:EA213)&lt;=1)+IF(SUM($J$213:EA213)+($D$213/MiY)&gt;1,1-(SUM($J$213:EA213)+($D$213/MiY)),0)),5)*(EB$7&gt;=$E$213)</f>
        <v>0</v>
      </c>
    </row>
    <row r="214" spans="3:132" outlineLevel="1" x14ac:dyDescent="0.25">
      <c r="C214" s="318" t="s">
        <v>526</v>
      </c>
      <c r="G214" s="52" t="s">
        <v>525</v>
      </c>
      <c r="H214" s="46">
        <f t="shared" si="2865"/>
        <v>4497861.3749999991</v>
      </c>
      <c r="J214" s="82">
        <f t="shared" ref="J214" si="2869">SUM($J$212:$EB$212)*J213</f>
        <v>0</v>
      </c>
      <c r="K214" s="82">
        <f t="shared" ref="K214" si="2870">SUM($J$212:$EB$212)*K213</f>
        <v>0</v>
      </c>
      <c r="L214" s="82">
        <f t="shared" ref="L214" si="2871">SUM($J$212:$EB$212)*L213</f>
        <v>0</v>
      </c>
      <c r="M214" s="82">
        <f t="shared" ref="M214" si="2872">SUM($J$212:$EB$212)*M213</f>
        <v>0</v>
      </c>
      <c r="N214" s="82">
        <f t="shared" ref="N214" si="2873">SUM($J$212:$EB$212)*N213</f>
        <v>0</v>
      </c>
      <c r="O214" s="82">
        <f t="shared" ref="O214" si="2874">SUM($J$212:$EB$212)*O213</f>
        <v>0</v>
      </c>
      <c r="P214" s="82">
        <f t="shared" ref="P214" si="2875">SUM($J$212:$EB$212)*P213</f>
        <v>0</v>
      </c>
      <c r="Q214" s="82">
        <f t="shared" ref="Q214" si="2876">SUM($J$212:$EB$212)*Q213</f>
        <v>0</v>
      </c>
      <c r="R214" s="82">
        <f t="shared" ref="R214" si="2877">SUM($J$212:$EB$212)*R213</f>
        <v>0</v>
      </c>
      <c r="S214" s="82">
        <f t="shared" ref="S214" si="2878">SUM($J$212:$EB$212)*S213</f>
        <v>0</v>
      </c>
      <c r="T214" s="82">
        <f t="shared" ref="T214" si="2879">SUM($J$212:$EB$212)*T213</f>
        <v>0</v>
      </c>
      <c r="U214" s="82">
        <f t="shared" ref="U214" si="2880">SUM($J$212:$EB$212)*U213</f>
        <v>0</v>
      </c>
      <c r="V214" s="82">
        <f t="shared" ref="V214" si="2881">SUM($J$212:$EB$212)*V213</f>
        <v>0</v>
      </c>
      <c r="W214" s="82">
        <f t="shared" ref="W214" si="2882">SUM($J$212:$EB$212)*W213</f>
        <v>0</v>
      </c>
      <c r="X214" s="82">
        <f t="shared" ref="X214" si="2883">SUM($J$212:$EB$212)*X213</f>
        <v>0</v>
      </c>
      <c r="Y214" s="82">
        <f t="shared" ref="Y214" si="2884">SUM($J$212:$EB$212)*Y213</f>
        <v>0</v>
      </c>
      <c r="Z214" s="82">
        <f t="shared" ref="Z214" si="2885">SUM($J$212:$EB$212)*Z213</f>
        <v>0</v>
      </c>
      <c r="AA214" s="82">
        <f t="shared" ref="AA214" si="2886">SUM($J$212:$EB$212)*AA213</f>
        <v>0</v>
      </c>
      <c r="AB214" s="82">
        <f t="shared" ref="AB214" si="2887">SUM($J$212:$EB$212)*AB213</f>
        <v>0</v>
      </c>
      <c r="AC214" s="82">
        <f t="shared" ref="AC214" si="2888">SUM($J$212:$EB$212)*AC213</f>
        <v>0</v>
      </c>
      <c r="AD214" s="82">
        <f t="shared" ref="AD214" si="2889">SUM($J$212:$EB$212)*AD213</f>
        <v>0</v>
      </c>
      <c r="AE214" s="82">
        <f t="shared" ref="AE214" si="2890">SUM($J$212:$EB$212)*AE213</f>
        <v>0</v>
      </c>
      <c r="AF214" s="82">
        <f t="shared" ref="AF214" si="2891">SUM($J$212:$EB$212)*AF213</f>
        <v>0</v>
      </c>
      <c r="AG214" s="82">
        <f t="shared" ref="AG214" si="2892">SUM($J$212:$EB$212)*AG213</f>
        <v>0</v>
      </c>
      <c r="AH214" s="82">
        <f t="shared" ref="AH214" si="2893">SUM($J$212:$EB$212)*AH213</f>
        <v>239870.94712875001</v>
      </c>
      <c r="AI214" s="82">
        <f>SUM($J$212:$EB$212)*AI213</f>
        <v>239870.94712875001</v>
      </c>
      <c r="AJ214" s="82">
        <f>SUM($J$212:$EB$212)*AJ213</f>
        <v>239870.94712875001</v>
      </c>
      <c r="AK214" s="82">
        <f t="shared" ref="AK214:BA214" si="2894">SUM($J$212:$EB$212)*AK213</f>
        <v>239870.94712875001</v>
      </c>
      <c r="AL214" s="82">
        <f t="shared" si="2894"/>
        <v>239870.94712875001</v>
      </c>
      <c r="AM214" s="82">
        <f t="shared" si="2894"/>
        <v>239870.94712875001</v>
      </c>
      <c r="AN214" s="82">
        <f t="shared" si="2894"/>
        <v>239870.94712875001</v>
      </c>
      <c r="AO214" s="82">
        <f t="shared" si="2894"/>
        <v>239870.94712875001</v>
      </c>
      <c r="AP214" s="82">
        <f t="shared" si="2894"/>
        <v>239870.94712875001</v>
      </c>
      <c r="AQ214" s="82">
        <f t="shared" si="2894"/>
        <v>239870.94712875001</v>
      </c>
      <c r="AR214" s="82">
        <f t="shared" si="2894"/>
        <v>239870.94712875001</v>
      </c>
      <c r="AS214" s="82">
        <f t="shared" si="2894"/>
        <v>239870.94712875001</v>
      </c>
      <c r="AT214" s="82">
        <f t="shared" si="2894"/>
        <v>239870.94712875001</v>
      </c>
      <c r="AU214" s="82">
        <f t="shared" si="2894"/>
        <v>239870.94712875001</v>
      </c>
      <c r="AV214" s="82">
        <f t="shared" si="2894"/>
        <v>239870.94712875001</v>
      </c>
      <c r="AW214" s="82">
        <f t="shared" si="2894"/>
        <v>239870.94712875001</v>
      </c>
      <c r="AX214" s="82">
        <f t="shared" si="2894"/>
        <v>239870.94712875001</v>
      </c>
      <c r="AY214" s="82">
        <f t="shared" si="2894"/>
        <v>239870.94712875001</v>
      </c>
      <c r="AZ214" s="82">
        <f t="shared" si="2894"/>
        <v>180184.32668249999</v>
      </c>
      <c r="BA214" s="82">
        <f t="shared" si="2894"/>
        <v>0</v>
      </c>
      <c r="BB214" s="82">
        <f>SUM($J$212:$EB$212)*BB213</f>
        <v>0</v>
      </c>
      <c r="BC214" s="82">
        <f t="shared" ref="BC214:DN214" si="2895">SUM($J$212:$EB$212)*BC213</f>
        <v>0</v>
      </c>
      <c r="BD214" s="82">
        <f t="shared" si="2895"/>
        <v>0</v>
      </c>
      <c r="BE214" s="82">
        <f t="shared" si="2895"/>
        <v>0</v>
      </c>
      <c r="BF214" s="82">
        <f t="shared" si="2895"/>
        <v>0</v>
      </c>
      <c r="BG214" s="82">
        <f t="shared" si="2895"/>
        <v>0</v>
      </c>
      <c r="BH214" s="82">
        <f t="shared" si="2895"/>
        <v>0</v>
      </c>
      <c r="BI214" s="82">
        <f t="shared" si="2895"/>
        <v>0</v>
      </c>
      <c r="BJ214" s="82">
        <f t="shared" si="2895"/>
        <v>0</v>
      </c>
      <c r="BK214" s="82">
        <f t="shared" si="2895"/>
        <v>0</v>
      </c>
      <c r="BL214" s="82">
        <f t="shared" si="2895"/>
        <v>0</v>
      </c>
      <c r="BM214" s="82">
        <f t="shared" si="2895"/>
        <v>0</v>
      </c>
      <c r="BN214" s="82">
        <f t="shared" si="2895"/>
        <v>0</v>
      </c>
      <c r="BO214" s="82">
        <f t="shared" si="2895"/>
        <v>0</v>
      </c>
      <c r="BP214" s="82">
        <f t="shared" si="2895"/>
        <v>0</v>
      </c>
      <c r="BQ214" s="82">
        <f t="shared" si="2895"/>
        <v>0</v>
      </c>
      <c r="BR214" s="82">
        <f t="shared" si="2895"/>
        <v>0</v>
      </c>
      <c r="BS214" s="82">
        <f t="shared" si="2895"/>
        <v>0</v>
      </c>
      <c r="BT214" s="82">
        <f t="shared" si="2895"/>
        <v>0</v>
      </c>
      <c r="BU214" s="82">
        <f t="shared" si="2895"/>
        <v>0</v>
      </c>
      <c r="BV214" s="82">
        <f t="shared" si="2895"/>
        <v>0</v>
      </c>
      <c r="BW214" s="82">
        <f t="shared" si="2895"/>
        <v>0</v>
      </c>
      <c r="BX214" s="82">
        <f t="shared" si="2895"/>
        <v>0</v>
      </c>
      <c r="BY214" s="82">
        <f t="shared" si="2895"/>
        <v>0</v>
      </c>
      <c r="BZ214" s="82">
        <f t="shared" si="2895"/>
        <v>0</v>
      </c>
      <c r="CA214" s="82">
        <f t="shared" si="2895"/>
        <v>0</v>
      </c>
      <c r="CB214" s="82">
        <f t="shared" si="2895"/>
        <v>0</v>
      </c>
      <c r="CC214" s="82">
        <f t="shared" si="2895"/>
        <v>0</v>
      </c>
      <c r="CD214" s="82">
        <f t="shared" si="2895"/>
        <v>0</v>
      </c>
      <c r="CE214" s="82">
        <f t="shared" si="2895"/>
        <v>0</v>
      </c>
      <c r="CF214" s="82">
        <f t="shared" si="2895"/>
        <v>0</v>
      </c>
      <c r="CG214" s="82">
        <f t="shared" si="2895"/>
        <v>0</v>
      </c>
      <c r="CH214" s="82">
        <f t="shared" si="2895"/>
        <v>0</v>
      </c>
      <c r="CI214" s="82">
        <f t="shared" si="2895"/>
        <v>0</v>
      </c>
      <c r="CJ214" s="82">
        <f t="shared" si="2895"/>
        <v>0</v>
      </c>
      <c r="CK214" s="82">
        <f t="shared" si="2895"/>
        <v>0</v>
      </c>
      <c r="CL214" s="82">
        <f t="shared" si="2895"/>
        <v>0</v>
      </c>
      <c r="CM214" s="82">
        <f t="shared" si="2895"/>
        <v>0</v>
      </c>
      <c r="CN214" s="82">
        <f t="shared" si="2895"/>
        <v>0</v>
      </c>
      <c r="CO214" s="82">
        <f t="shared" si="2895"/>
        <v>0</v>
      </c>
      <c r="CP214" s="82">
        <f t="shared" si="2895"/>
        <v>0</v>
      </c>
      <c r="CQ214" s="82">
        <f t="shared" si="2895"/>
        <v>0</v>
      </c>
      <c r="CR214" s="82">
        <f t="shared" si="2895"/>
        <v>0</v>
      </c>
      <c r="CS214" s="82">
        <f t="shared" si="2895"/>
        <v>0</v>
      </c>
      <c r="CT214" s="82">
        <f t="shared" si="2895"/>
        <v>0</v>
      </c>
      <c r="CU214" s="82">
        <f t="shared" si="2895"/>
        <v>0</v>
      </c>
      <c r="CV214" s="82">
        <f t="shared" si="2895"/>
        <v>0</v>
      </c>
      <c r="CW214" s="82">
        <f t="shared" si="2895"/>
        <v>0</v>
      </c>
      <c r="CX214" s="82">
        <f t="shared" si="2895"/>
        <v>0</v>
      </c>
      <c r="CY214" s="82">
        <f t="shared" si="2895"/>
        <v>0</v>
      </c>
      <c r="CZ214" s="82">
        <f t="shared" si="2895"/>
        <v>0</v>
      </c>
      <c r="DA214" s="82">
        <f t="shared" si="2895"/>
        <v>0</v>
      </c>
      <c r="DB214" s="82">
        <f t="shared" si="2895"/>
        <v>0</v>
      </c>
      <c r="DC214" s="82">
        <f t="shared" si="2895"/>
        <v>0</v>
      </c>
      <c r="DD214" s="82">
        <f t="shared" si="2895"/>
        <v>0</v>
      </c>
      <c r="DE214" s="82">
        <f t="shared" si="2895"/>
        <v>0</v>
      </c>
      <c r="DF214" s="82">
        <f t="shared" si="2895"/>
        <v>0</v>
      </c>
      <c r="DG214" s="82">
        <f t="shared" si="2895"/>
        <v>0</v>
      </c>
      <c r="DH214" s="82">
        <f t="shared" si="2895"/>
        <v>0</v>
      </c>
      <c r="DI214" s="82">
        <f t="shared" si="2895"/>
        <v>0</v>
      </c>
      <c r="DJ214" s="82">
        <f t="shared" si="2895"/>
        <v>0</v>
      </c>
      <c r="DK214" s="82">
        <f t="shared" si="2895"/>
        <v>0</v>
      </c>
      <c r="DL214" s="82">
        <f t="shared" si="2895"/>
        <v>0</v>
      </c>
      <c r="DM214" s="82">
        <f t="shared" si="2895"/>
        <v>0</v>
      </c>
      <c r="DN214" s="82">
        <f t="shared" si="2895"/>
        <v>0</v>
      </c>
      <c r="DO214" s="82">
        <f t="shared" ref="DO214:EB214" si="2896">SUM($J$212:$EB$212)*DO213</f>
        <v>0</v>
      </c>
      <c r="DP214" s="82">
        <f t="shared" si="2896"/>
        <v>0</v>
      </c>
      <c r="DQ214" s="82">
        <f t="shared" si="2896"/>
        <v>0</v>
      </c>
      <c r="DR214" s="82">
        <f t="shared" si="2896"/>
        <v>0</v>
      </c>
      <c r="DS214" s="82">
        <f t="shared" si="2896"/>
        <v>0</v>
      </c>
      <c r="DT214" s="82">
        <f t="shared" si="2896"/>
        <v>0</v>
      </c>
      <c r="DU214" s="82">
        <f t="shared" si="2896"/>
        <v>0</v>
      </c>
      <c r="DV214" s="82">
        <f t="shared" si="2896"/>
        <v>0</v>
      </c>
      <c r="DW214" s="82">
        <f t="shared" si="2896"/>
        <v>0</v>
      </c>
      <c r="DX214" s="82">
        <f t="shared" si="2896"/>
        <v>0</v>
      </c>
      <c r="DY214" s="82">
        <f t="shared" si="2896"/>
        <v>0</v>
      </c>
      <c r="DZ214" s="82">
        <f t="shared" si="2896"/>
        <v>0</v>
      </c>
      <c r="EA214" s="82">
        <f t="shared" si="2896"/>
        <v>0</v>
      </c>
      <c r="EB214" s="82">
        <f t="shared" si="2896"/>
        <v>0</v>
      </c>
    </row>
    <row r="215" spans="3:132" outlineLevel="1" x14ac:dyDescent="0.25">
      <c r="C215" s="318" t="s">
        <v>527</v>
      </c>
      <c r="D215" s="31">
        <f>Costs!$L$39</f>
        <v>1.9</v>
      </c>
      <c r="E215" s="31">
        <f>Costs!$L$40</f>
        <v>0.4</v>
      </c>
      <c r="G215" s="52" t="s">
        <v>220</v>
      </c>
      <c r="H215" s="29"/>
      <c r="J215" s="312">
        <f t="shared" ref="J215:BU215" si="2897">$D215-$E215</f>
        <v>1.5</v>
      </c>
      <c r="K215" s="312">
        <f t="shared" si="2897"/>
        <v>1.5</v>
      </c>
      <c r="L215" s="312">
        <f t="shared" si="2897"/>
        <v>1.5</v>
      </c>
      <c r="M215" s="312">
        <f t="shared" si="2897"/>
        <v>1.5</v>
      </c>
      <c r="N215" s="312">
        <f t="shared" si="2897"/>
        <v>1.5</v>
      </c>
      <c r="O215" s="312">
        <f t="shared" si="2897"/>
        <v>1.5</v>
      </c>
      <c r="P215" s="312">
        <f t="shared" si="2897"/>
        <v>1.5</v>
      </c>
      <c r="Q215" s="312">
        <f t="shared" si="2897"/>
        <v>1.5</v>
      </c>
      <c r="R215" s="312">
        <f t="shared" si="2897"/>
        <v>1.5</v>
      </c>
      <c r="S215" s="312">
        <f t="shared" si="2897"/>
        <v>1.5</v>
      </c>
      <c r="T215" s="312">
        <f t="shared" si="2897"/>
        <v>1.5</v>
      </c>
      <c r="U215" s="312">
        <f t="shared" si="2897"/>
        <v>1.5</v>
      </c>
      <c r="V215" s="312">
        <f t="shared" si="2897"/>
        <v>1.5</v>
      </c>
      <c r="W215" s="312">
        <f t="shared" si="2897"/>
        <v>1.5</v>
      </c>
      <c r="X215" s="312">
        <f t="shared" si="2897"/>
        <v>1.5</v>
      </c>
      <c r="Y215" s="312">
        <f t="shared" si="2897"/>
        <v>1.5</v>
      </c>
      <c r="Z215" s="312">
        <f t="shared" si="2897"/>
        <v>1.5</v>
      </c>
      <c r="AA215" s="312">
        <f t="shared" si="2897"/>
        <v>1.5</v>
      </c>
      <c r="AB215" s="312">
        <f t="shared" si="2897"/>
        <v>1.5</v>
      </c>
      <c r="AC215" s="312">
        <f t="shared" si="2897"/>
        <v>1.5</v>
      </c>
      <c r="AD215" s="312">
        <f t="shared" si="2897"/>
        <v>1.5</v>
      </c>
      <c r="AE215" s="312">
        <f t="shared" si="2897"/>
        <v>1.5</v>
      </c>
      <c r="AF215" s="312">
        <f t="shared" si="2897"/>
        <v>1.5</v>
      </c>
      <c r="AG215" s="312">
        <f t="shared" si="2897"/>
        <v>1.5</v>
      </c>
      <c r="AH215" s="312">
        <f t="shared" si="2897"/>
        <v>1.5</v>
      </c>
      <c r="AI215" s="312">
        <f t="shared" si="2897"/>
        <v>1.5</v>
      </c>
      <c r="AJ215" s="312">
        <f t="shared" si="2897"/>
        <v>1.5</v>
      </c>
      <c r="AK215" s="312">
        <f t="shared" si="2897"/>
        <v>1.5</v>
      </c>
      <c r="AL215" s="312">
        <f t="shared" si="2897"/>
        <v>1.5</v>
      </c>
      <c r="AM215" s="312">
        <f t="shared" si="2897"/>
        <v>1.5</v>
      </c>
      <c r="AN215" s="312">
        <f t="shared" si="2897"/>
        <v>1.5</v>
      </c>
      <c r="AO215" s="312">
        <f t="shared" si="2897"/>
        <v>1.5</v>
      </c>
      <c r="AP215" s="312">
        <f t="shared" si="2897"/>
        <v>1.5</v>
      </c>
      <c r="AQ215" s="312">
        <f t="shared" si="2897"/>
        <v>1.5</v>
      </c>
      <c r="AR215" s="312">
        <f t="shared" si="2897"/>
        <v>1.5</v>
      </c>
      <c r="AS215" s="312">
        <f t="shared" si="2897"/>
        <v>1.5</v>
      </c>
      <c r="AT215" s="312">
        <f t="shared" si="2897"/>
        <v>1.5</v>
      </c>
      <c r="AU215" s="312">
        <f t="shared" si="2897"/>
        <v>1.5</v>
      </c>
      <c r="AV215" s="312">
        <f t="shared" si="2897"/>
        <v>1.5</v>
      </c>
      <c r="AW215" s="312">
        <f t="shared" si="2897"/>
        <v>1.5</v>
      </c>
      <c r="AX215" s="312">
        <f t="shared" si="2897"/>
        <v>1.5</v>
      </c>
      <c r="AY215" s="312">
        <f t="shared" si="2897"/>
        <v>1.5</v>
      </c>
      <c r="AZ215" s="312">
        <f t="shared" si="2897"/>
        <v>1.5</v>
      </c>
      <c r="BA215" s="312">
        <f t="shared" si="2897"/>
        <v>1.5</v>
      </c>
      <c r="BB215" s="312">
        <f t="shared" si="2897"/>
        <v>1.5</v>
      </c>
      <c r="BC215" s="312">
        <f t="shared" si="2897"/>
        <v>1.5</v>
      </c>
      <c r="BD215" s="312">
        <f t="shared" si="2897"/>
        <v>1.5</v>
      </c>
      <c r="BE215" s="312">
        <f t="shared" si="2897"/>
        <v>1.5</v>
      </c>
      <c r="BF215" s="312">
        <f t="shared" si="2897"/>
        <v>1.5</v>
      </c>
      <c r="BG215" s="312">
        <f t="shared" si="2897"/>
        <v>1.5</v>
      </c>
      <c r="BH215" s="312">
        <f t="shared" si="2897"/>
        <v>1.5</v>
      </c>
      <c r="BI215" s="312">
        <f t="shared" si="2897"/>
        <v>1.5</v>
      </c>
      <c r="BJ215" s="312">
        <f t="shared" si="2897"/>
        <v>1.5</v>
      </c>
      <c r="BK215" s="312">
        <f t="shared" si="2897"/>
        <v>1.5</v>
      </c>
      <c r="BL215" s="312">
        <f t="shared" si="2897"/>
        <v>1.5</v>
      </c>
      <c r="BM215" s="312">
        <f t="shared" si="2897"/>
        <v>1.5</v>
      </c>
      <c r="BN215" s="312">
        <f t="shared" si="2897"/>
        <v>1.5</v>
      </c>
      <c r="BO215" s="312">
        <f t="shared" si="2897"/>
        <v>1.5</v>
      </c>
      <c r="BP215" s="312">
        <f t="shared" si="2897"/>
        <v>1.5</v>
      </c>
      <c r="BQ215" s="312">
        <f t="shared" si="2897"/>
        <v>1.5</v>
      </c>
      <c r="BR215" s="312">
        <f t="shared" si="2897"/>
        <v>1.5</v>
      </c>
      <c r="BS215" s="312">
        <f t="shared" si="2897"/>
        <v>1.5</v>
      </c>
      <c r="BT215" s="312">
        <f t="shared" si="2897"/>
        <v>1.5</v>
      </c>
      <c r="BU215" s="312">
        <f t="shared" si="2897"/>
        <v>1.5</v>
      </c>
      <c r="BV215" s="312">
        <f t="shared" ref="BV215:EB215" si="2898">$D215-$E215</f>
        <v>1.5</v>
      </c>
      <c r="BW215" s="312">
        <f t="shared" si="2898"/>
        <v>1.5</v>
      </c>
      <c r="BX215" s="312">
        <f t="shared" si="2898"/>
        <v>1.5</v>
      </c>
      <c r="BY215" s="312">
        <f t="shared" si="2898"/>
        <v>1.5</v>
      </c>
      <c r="BZ215" s="312">
        <f t="shared" si="2898"/>
        <v>1.5</v>
      </c>
      <c r="CA215" s="312">
        <f t="shared" si="2898"/>
        <v>1.5</v>
      </c>
      <c r="CB215" s="312">
        <f t="shared" si="2898"/>
        <v>1.5</v>
      </c>
      <c r="CC215" s="312">
        <f t="shared" si="2898"/>
        <v>1.5</v>
      </c>
      <c r="CD215" s="312">
        <f t="shared" si="2898"/>
        <v>1.5</v>
      </c>
      <c r="CE215" s="312">
        <f t="shared" si="2898"/>
        <v>1.5</v>
      </c>
      <c r="CF215" s="312">
        <f t="shared" si="2898"/>
        <v>1.5</v>
      </c>
      <c r="CG215" s="312">
        <f t="shared" si="2898"/>
        <v>1.5</v>
      </c>
      <c r="CH215" s="312">
        <f t="shared" si="2898"/>
        <v>1.5</v>
      </c>
      <c r="CI215" s="312">
        <f t="shared" si="2898"/>
        <v>1.5</v>
      </c>
      <c r="CJ215" s="312">
        <f t="shared" si="2898"/>
        <v>1.5</v>
      </c>
      <c r="CK215" s="312">
        <f t="shared" si="2898"/>
        <v>1.5</v>
      </c>
      <c r="CL215" s="312">
        <f t="shared" si="2898"/>
        <v>1.5</v>
      </c>
      <c r="CM215" s="312">
        <f t="shared" si="2898"/>
        <v>1.5</v>
      </c>
      <c r="CN215" s="312">
        <f t="shared" si="2898"/>
        <v>1.5</v>
      </c>
      <c r="CO215" s="312">
        <f t="shared" si="2898"/>
        <v>1.5</v>
      </c>
      <c r="CP215" s="312">
        <f t="shared" si="2898"/>
        <v>1.5</v>
      </c>
      <c r="CQ215" s="312">
        <f t="shared" si="2898"/>
        <v>1.5</v>
      </c>
      <c r="CR215" s="312">
        <f t="shared" si="2898"/>
        <v>1.5</v>
      </c>
      <c r="CS215" s="312">
        <f t="shared" si="2898"/>
        <v>1.5</v>
      </c>
      <c r="CT215" s="312">
        <f t="shared" si="2898"/>
        <v>1.5</v>
      </c>
      <c r="CU215" s="312">
        <f t="shared" si="2898"/>
        <v>1.5</v>
      </c>
      <c r="CV215" s="312">
        <f t="shared" si="2898"/>
        <v>1.5</v>
      </c>
      <c r="CW215" s="312">
        <f t="shared" si="2898"/>
        <v>1.5</v>
      </c>
      <c r="CX215" s="312">
        <f t="shared" si="2898"/>
        <v>1.5</v>
      </c>
      <c r="CY215" s="312">
        <f t="shared" si="2898"/>
        <v>1.5</v>
      </c>
      <c r="CZ215" s="312">
        <f t="shared" si="2898"/>
        <v>1.5</v>
      </c>
      <c r="DA215" s="312">
        <f t="shared" si="2898"/>
        <v>1.5</v>
      </c>
      <c r="DB215" s="312">
        <f t="shared" si="2898"/>
        <v>1.5</v>
      </c>
      <c r="DC215" s="312">
        <f t="shared" si="2898"/>
        <v>1.5</v>
      </c>
      <c r="DD215" s="312">
        <f t="shared" si="2898"/>
        <v>1.5</v>
      </c>
      <c r="DE215" s="312">
        <f t="shared" si="2898"/>
        <v>1.5</v>
      </c>
      <c r="DF215" s="312">
        <f t="shared" si="2898"/>
        <v>1.5</v>
      </c>
      <c r="DG215" s="312">
        <f t="shared" si="2898"/>
        <v>1.5</v>
      </c>
      <c r="DH215" s="312">
        <f t="shared" si="2898"/>
        <v>1.5</v>
      </c>
      <c r="DI215" s="312">
        <f t="shared" si="2898"/>
        <v>1.5</v>
      </c>
      <c r="DJ215" s="312">
        <f t="shared" si="2898"/>
        <v>1.5</v>
      </c>
      <c r="DK215" s="312">
        <f t="shared" si="2898"/>
        <v>1.5</v>
      </c>
      <c r="DL215" s="312">
        <f t="shared" si="2898"/>
        <v>1.5</v>
      </c>
      <c r="DM215" s="312">
        <f t="shared" si="2898"/>
        <v>1.5</v>
      </c>
      <c r="DN215" s="312">
        <f t="shared" si="2898"/>
        <v>1.5</v>
      </c>
      <c r="DO215" s="312">
        <f t="shared" si="2898"/>
        <v>1.5</v>
      </c>
      <c r="DP215" s="312">
        <f t="shared" si="2898"/>
        <v>1.5</v>
      </c>
      <c r="DQ215" s="312">
        <f t="shared" si="2898"/>
        <v>1.5</v>
      </c>
      <c r="DR215" s="312">
        <f t="shared" si="2898"/>
        <v>1.5</v>
      </c>
      <c r="DS215" s="312">
        <f t="shared" si="2898"/>
        <v>1.5</v>
      </c>
      <c r="DT215" s="312">
        <f t="shared" si="2898"/>
        <v>1.5</v>
      </c>
      <c r="DU215" s="312">
        <f t="shared" si="2898"/>
        <v>1.5</v>
      </c>
      <c r="DV215" s="312">
        <f t="shared" si="2898"/>
        <v>1.5</v>
      </c>
      <c r="DW215" s="312">
        <f t="shared" si="2898"/>
        <v>1.5</v>
      </c>
      <c r="DX215" s="312">
        <f t="shared" si="2898"/>
        <v>1.5</v>
      </c>
      <c r="DY215" s="312">
        <f t="shared" si="2898"/>
        <v>1.5</v>
      </c>
      <c r="DZ215" s="312">
        <f t="shared" si="2898"/>
        <v>1.5</v>
      </c>
      <c r="EA215" s="312">
        <f t="shared" si="2898"/>
        <v>1.5</v>
      </c>
      <c r="EB215" s="312">
        <f t="shared" si="2898"/>
        <v>1.5</v>
      </c>
    </row>
    <row r="216" spans="3:132" outlineLevel="1" x14ac:dyDescent="0.25">
      <c r="C216" s="327" t="s">
        <v>530</v>
      </c>
      <c r="D216" s="38"/>
      <c r="E216" s="38"/>
      <c r="F216" s="38"/>
      <c r="G216" s="55" t="s">
        <v>220</v>
      </c>
      <c r="H216" s="316">
        <f t="shared" ref="H216" si="2899">SUM(J216:EB216)</f>
        <v>6746792.0624999981</v>
      </c>
      <c r="I216" s="38"/>
      <c r="J216" s="314">
        <f t="shared" ref="J216:Y216" si="2900">J214*J215</f>
        <v>0</v>
      </c>
      <c r="K216" s="314">
        <f t="shared" si="2900"/>
        <v>0</v>
      </c>
      <c r="L216" s="314">
        <f t="shared" si="2900"/>
        <v>0</v>
      </c>
      <c r="M216" s="314">
        <f t="shared" si="2900"/>
        <v>0</v>
      </c>
      <c r="N216" s="314">
        <f t="shared" si="2900"/>
        <v>0</v>
      </c>
      <c r="O216" s="314">
        <f t="shared" si="2900"/>
        <v>0</v>
      </c>
      <c r="P216" s="314">
        <f t="shared" si="2900"/>
        <v>0</v>
      </c>
      <c r="Q216" s="314">
        <f t="shared" si="2900"/>
        <v>0</v>
      </c>
      <c r="R216" s="314">
        <f t="shared" si="2900"/>
        <v>0</v>
      </c>
      <c r="S216" s="314">
        <f t="shared" si="2900"/>
        <v>0</v>
      </c>
      <c r="T216" s="314">
        <f t="shared" si="2900"/>
        <v>0</v>
      </c>
      <c r="U216" s="314">
        <f t="shared" si="2900"/>
        <v>0</v>
      </c>
      <c r="V216" s="314">
        <f t="shared" si="2900"/>
        <v>0</v>
      </c>
      <c r="W216" s="314">
        <f t="shared" si="2900"/>
        <v>0</v>
      </c>
      <c r="X216" s="314">
        <f t="shared" si="2900"/>
        <v>0</v>
      </c>
      <c r="Y216" s="314">
        <f t="shared" si="2900"/>
        <v>0</v>
      </c>
      <c r="Z216" s="314">
        <f>Z214*Z215</f>
        <v>0</v>
      </c>
      <c r="AA216" s="314">
        <f t="shared" ref="AA216:CL216" si="2901">AA214*AA215</f>
        <v>0</v>
      </c>
      <c r="AB216" s="314">
        <f t="shared" si="2901"/>
        <v>0</v>
      </c>
      <c r="AC216" s="314">
        <f t="shared" si="2901"/>
        <v>0</v>
      </c>
      <c r="AD216" s="314">
        <f t="shared" si="2901"/>
        <v>0</v>
      </c>
      <c r="AE216" s="314">
        <f t="shared" si="2901"/>
        <v>0</v>
      </c>
      <c r="AF216" s="314">
        <f t="shared" si="2901"/>
        <v>0</v>
      </c>
      <c r="AG216" s="314">
        <f t="shared" si="2901"/>
        <v>0</v>
      </c>
      <c r="AH216" s="314">
        <f t="shared" si="2901"/>
        <v>359806.42069312499</v>
      </c>
      <c r="AI216" s="314">
        <f t="shared" si="2901"/>
        <v>359806.42069312499</v>
      </c>
      <c r="AJ216" s="314">
        <f t="shared" si="2901"/>
        <v>359806.42069312499</v>
      </c>
      <c r="AK216" s="314">
        <f t="shared" si="2901"/>
        <v>359806.42069312499</v>
      </c>
      <c r="AL216" s="314">
        <f t="shared" si="2901"/>
        <v>359806.42069312499</v>
      </c>
      <c r="AM216" s="314">
        <f t="shared" si="2901"/>
        <v>359806.42069312499</v>
      </c>
      <c r="AN216" s="314">
        <f t="shared" si="2901"/>
        <v>359806.42069312499</v>
      </c>
      <c r="AO216" s="314">
        <f t="shared" si="2901"/>
        <v>359806.42069312499</v>
      </c>
      <c r="AP216" s="314">
        <f t="shared" si="2901"/>
        <v>359806.42069312499</v>
      </c>
      <c r="AQ216" s="314">
        <f t="shared" si="2901"/>
        <v>359806.42069312499</v>
      </c>
      <c r="AR216" s="314">
        <f t="shared" si="2901"/>
        <v>359806.42069312499</v>
      </c>
      <c r="AS216" s="314">
        <f t="shared" si="2901"/>
        <v>359806.42069312499</v>
      </c>
      <c r="AT216" s="314">
        <f t="shared" si="2901"/>
        <v>359806.42069312499</v>
      </c>
      <c r="AU216" s="314">
        <f t="shared" si="2901"/>
        <v>359806.42069312499</v>
      </c>
      <c r="AV216" s="314">
        <f t="shared" si="2901"/>
        <v>359806.42069312499</v>
      </c>
      <c r="AW216" s="314">
        <f t="shared" si="2901"/>
        <v>359806.42069312499</v>
      </c>
      <c r="AX216" s="314">
        <f t="shared" si="2901"/>
        <v>359806.42069312499</v>
      </c>
      <c r="AY216" s="314">
        <f t="shared" si="2901"/>
        <v>359806.42069312499</v>
      </c>
      <c r="AZ216" s="314">
        <f t="shared" si="2901"/>
        <v>270276.49002375</v>
      </c>
      <c r="BA216" s="314">
        <f t="shared" si="2901"/>
        <v>0</v>
      </c>
      <c r="BB216" s="314">
        <f t="shared" si="2901"/>
        <v>0</v>
      </c>
      <c r="BC216" s="314">
        <f t="shared" si="2901"/>
        <v>0</v>
      </c>
      <c r="BD216" s="314">
        <f t="shared" si="2901"/>
        <v>0</v>
      </c>
      <c r="BE216" s="314">
        <f t="shared" si="2901"/>
        <v>0</v>
      </c>
      <c r="BF216" s="314">
        <f t="shared" si="2901"/>
        <v>0</v>
      </c>
      <c r="BG216" s="314">
        <f t="shared" si="2901"/>
        <v>0</v>
      </c>
      <c r="BH216" s="314">
        <f t="shared" si="2901"/>
        <v>0</v>
      </c>
      <c r="BI216" s="314">
        <f t="shared" si="2901"/>
        <v>0</v>
      </c>
      <c r="BJ216" s="314">
        <f t="shared" si="2901"/>
        <v>0</v>
      </c>
      <c r="BK216" s="314">
        <f t="shared" si="2901"/>
        <v>0</v>
      </c>
      <c r="BL216" s="314">
        <f t="shared" si="2901"/>
        <v>0</v>
      </c>
      <c r="BM216" s="314">
        <f t="shared" si="2901"/>
        <v>0</v>
      </c>
      <c r="BN216" s="314">
        <f t="shared" si="2901"/>
        <v>0</v>
      </c>
      <c r="BO216" s="314">
        <f t="shared" si="2901"/>
        <v>0</v>
      </c>
      <c r="BP216" s="314">
        <f t="shared" si="2901"/>
        <v>0</v>
      </c>
      <c r="BQ216" s="314">
        <f t="shared" si="2901"/>
        <v>0</v>
      </c>
      <c r="BR216" s="314">
        <f t="shared" si="2901"/>
        <v>0</v>
      </c>
      <c r="BS216" s="314">
        <f t="shared" si="2901"/>
        <v>0</v>
      </c>
      <c r="BT216" s="314">
        <f t="shared" si="2901"/>
        <v>0</v>
      </c>
      <c r="BU216" s="314">
        <f t="shared" si="2901"/>
        <v>0</v>
      </c>
      <c r="BV216" s="314">
        <f t="shared" si="2901"/>
        <v>0</v>
      </c>
      <c r="BW216" s="314">
        <f t="shared" si="2901"/>
        <v>0</v>
      </c>
      <c r="BX216" s="314">
        <f t="shared" si="2901"/>
        <v>0</v>
      </c>
      <c r="BY216" s="314">
        <f t="shared" si="2901"/>
        <v>0</v>
      </c>
      <c r="BZ216" s="314">
        <f t="shared" si="2901"/>
        <v>0</v>
      </c>
      <c r="CA216" s="314">
        <f t="shared" si="2901"/>
        <v>0</v>
      </c>
      <c r="CB216" s="314">
        <f t="shared" si="2901"/>
        <v>0</v>
      </c>
      <c r="CC216" s="314">
        <f t="shared" si="2901"/>
        <v>0</v>
      </c>
      <c r="CD216" s="314">
        <f t="shared" si="2901"/>
        <v>0</v>
      </c>
      <c r="CE216" s="314">
        <f t="shared" si="2901"/>
        <v>0</v>
      </c>
      <c r="CF216" s="314">
        <f t="shared" si="2901"/>
        <v>0</v>
      </c>
      <c r="CG216" s="314">
        <f t="shared" si="2901"/>
        <v>0</v>
      </c>
      <c r="CH216" s="314">
        <f t="shared" si="2901"/>
        <v>0</v>
      </c>
      <c r="CI216" s="314">
        <f t="shared" si="2901"/>
        <v>0</v>
      </c>
      <c r="CJ216" s="314">
        <f t="shared" si="2901"/>
        <v>0</v>
      </c>
      <c r="CK216" s="314">
        <f t="shared" si="2901"/>
        <v>0</v>
      </c>
      <c r="CL216" s="314">
        <f t="shared" si="2901"/>
        <v>0</v>
      </c>
      <c r="CM216" s="314">
        <f t="shared" ref="CM216:EB216" si="2902">CM214*CM215</f>
        <v>0</v>
      </c>
      <c r="CN216" s="314">
        <f t="shared" si="2902"/>
        <v>0</v>
      </c>
      <c r="CO216" s="314">
        <f t="shared" si="2902"/>
        <v>0</v>
      </c>
      <c r="CP216" s="314">
        <f t="shared" si="2902"/>
        <v>0</v>
      </c>
      <c r="CQ216" s="314">
        <f t="shared" si="2902"/>
        <v>0</v>
      </c>
      <c r="CR216" s="314">
        <f t="shared" si="2902"/>
        <v>0</v>
      </c>
      <c r="CS216" s="314">
        <f t="shared" si="2902"/>
        <v>0</v>
      </c>
      <c r="CT216" s="314">
        <f t="shared" si="2902"/>
        <v>0</v>
      </c>
      <c r="CU216" s="314">
        <f t="shared" si="2902"/>
        <v>0</v>
      </c>
      <c r="CV216" s="314">
        <f t="shared" si="2902"/>
        <v>0</v>
      </c>
      <c r="CW216" s="314">
        <f t="shared" si="2902"/>
        <v>0</v>
      </c>
      <c r="CX216" s="314">
        <f t="shared" si="2902"/>
        <v>0</v>
      </c>
      <c r="CY216" s="314">
        <f t="shared" si="2902"/>
        <v>0</v>
      </c>
      <c r="CZ216" s="314">
        <f t="shared" si="2902"/>
        <v>0</v>
      </c>
      <c r="DA216" s="314">
        <f t="shared" si="2902"/>
        <v>0</v>
      </c>
      <c r="DB216" s="314">
        <f t="shared" si="2902"/>
        <v>0</v>
      </c>
      <c r="DC216" s="314">
        <f t="shared" si="2902"/>
        <v>0</v>
      </c>
      <c r="DD216" s="314">
        <f t="shared" si="2902"/>
        <v>0</v>
      </c>
      <c r="DE216" s="314">
        <f t="shared" si="2902"/>
        <v>0</v>
      </c>
      <c r="DF216" s="314">
        <f t="shared" si="2902"/>
        <v>0</v>
      </c>
      <c r="DG216" s="314">
        <f t="shared" si="2902"/>
        <v>0</v>
      </c>
      <c r="DH216" s="314">
        <f t="shared" si="2902"/>
        <v>0</v>
      </c>
      <c r="DI216" s="314">
        <f t="shared" si="2902"/>
        <v>0</v>
      </c>
      <c r="DJ216" s="314">
        <f t="shared" si="2902"/>
        <v>0</v>
      </c>
      <c r="DK216" s="314">
        <f t="shared" si="2902"/>
        <v>0</v>
      </c>
      <c r="DL216" s="314">
        <f t="shared" si="2902"/>
        <v>0</v>
      </c>
      <c r="DM216" s="314">
        <f t="shared" si="2902"/>
        <v>0</v>
      </c>
      <c r="DN216" s="314">
        <f t="shared" si="2902"/>
        <v>0</v>
      </c>
      <c r="DO216" s="314">
        <f t="shared" si="2902"/>
        <v>0</v>
      </c>
      <c r="DP216" s="314">
        <f t="shared" si="2902"/>
        <v>0</v>
      </c>
      <c r="DQ216" s="314">
        <f t="shared" si="2902"/>
        <v>0</v>
      </c>
      <c r="DR216" s="314">
        <f t="shared" si="2902"/>
        <v>0</v>
      </c>
      <c r="DS216" s="314">
        <f t="shared" si="2902"/>
        <v>0</v>
      </c>
      <c r="DT216" s="314">
        <f t="shared" si="2902"/>
        <v>0</v>
      </c>
      <c r="DU216" s="314">
        <f t="shared" si="2902"/>
        <v>0</v>
      </c>
      <c r="DV216" s="314">
        <f t="shared" si="2902"/>
        <v>0</v>
      </c>
      <c r="DW216" s="314">
        <f t="shared" si="2902"/>
        <v>0</v>
      </c>
      <c r="DX216" s="314">
        <f t="shared" si="2902"/>
        <v>0</v>
      </c>
      <c r="DY216" s="314">
        <f t="shared" si="2902"/>
        <v>0</v>
      </c>
      <c r="DZ216" s="314">
        <f t="shared" si="2902"/>
        <v>0</v>
      </c>
      <c r="EA216" s="314">
        <f t="shared" si="2902"/>
        <v>0</v>
      </c>
      <c r="EB216" s="314">
        <f t="shared" si="2902"/>
        <v>0</v>
      </c>
    </row>
    <row r="217" spans="3:132" outlineLevel="1" x14ac:dyDescent="0.25">
      <c r="C217" s="324" t="s">
        <v>417</v>
      </c>
      <c r="D217" s="34"/>
      <c r="E217" s="34"/>
      <c r="F217" s="34"/>
      <c r="G217" s="67" t="s">
        <v>215</v>
      </c>
      <c r="H217" s="34"/>
      <c r="I217" s="34"/>
      <c r="J217" s="126">
        <f>J$13</f>
        <v>1</v>
      </c>
      <c r="K217" s="126">
        <f t="shared" ref="K217:BV217" si="2903">K$13</f>
        <v>1.0026792493128671</v>
      </c>
      <c r="L217" s="126">
        <f t="shared" si="2903"/>
        <v>1.0056539350998608</v>
      </c>
      <c r="M217" s="126">
        <f t="shared" si="2903"/>
        <v>1.0085410656939733</v>
      </c>
      <c r="N217" s="126">
        <f t="shared" si="2903"/>
        <v>1.0114364849476103</v>
      </c>
      <c r="O217" s="126">
        <f t="shared" si="2903"/>
        <v>1.0143402166566737</v>
      </c>
      <c r="P217" s="126">
        <f t="shared" si="2903"/>
        <v>1.0172522846853813</v>
      </c>
      <c r="Q217" s="126">
        <f t="shared" si="2903"/>
        <v>1.0201727129664624</v>
      </c>
      <c r="R217" s="126">
        <f t="shared" si="2903"/>
        <v>1.0231015255013547</v>
      </c>
      <c r="S217" s="126">
        <f t="shared" si="2903"/>
        <v>1.0260387463604019</v>
      </c>
      <c r="T217" s="126">
        <f t="shared" si="2903"/>
        <v>1.028984399683051</v>
      </c>
      <c r="U217" s="126">
        <f t="shared" si="2903"/>
        <v>1.0319385096780509</v>
      </c>
      <c r="V217" s="126">
        <f t="shared" si="2903"/>
        <v>1.0349011006236515</v>
      </c>
      <c r="W217" s="126">
        <f t="shared" si="2903"/>
        <v>1.0377730230388176</v>
      </c>
      <c r="X217" s="126">
        <f t="shared" si="2903"/>
        <v>1.0408518228283561</v>
      </c>
      <c r="Y217" s="126">
        <f t="shared" si="2903"/>
        <v>1.0438400029932626</v>
      </c>
      <c r="Z217" s="126">
        <f t="shared" si="2903"/>
        <v>1.046836761920777</v>
      </c>
      <c r="AA217" s="126">
        <f t="shared" si="2903"/>
        <v>1.0498421242396576</v>
      </c>
      <c r="AB217" s="126">
        <f t="shared" si="2903"/>
        <v>1.05285611464937</v>
      </c>
      <c r="AC217" s="126">
        <f t="shared" si="2903"/>
        <v>1.0558787579202888</v>
      </c>
      <c r="AD217" s="126">
        <f t="shared" si="2903"/>
        <v>1.0589100788939025</v>
      </c>
      <c r="AE217" s="126">
        <f t="shared" si="2903"/>
        <v>1.0619501024830165</v>
      </c>
      <c r="AF217" s="126">
        <f t="shared" si="2903"/>
        <v>1.0649988536719583</v>
      </c>
      <c r="AG217" s="126">
        <f t="shared" si="2903"/>
        <v>1.0680563575167832</v>
      </c>
      <c r="AH217" s="126">
        <f t="shared" si="2903"/>
        <v>1.0711226391454798</v>
      </c>
      <c r="AI217" s="126">
        <f t="shared" si="2903"/>
        <v>1.0739924437404067</v>
      </c>
      <c r="AJ217" s="126">
        <f t="shared" si="2903"/>
        <v>1.0771786970311998</v>
      </c>
      <c r="AK217" s="126">
        <f t="shared" si="2903"/>
        <v>1.0802711679727233</v>
      </c>
      <c r="AL217" s="126">
        <f t="shared" si="2903"/>
        <v>1.0833725170851116</v>
      </c>
      <c r="AM217" s="126">
        <f t="shared" si="2903"/>
        <v>1.0864827698566941</v>
      </c>
      <c r="AN217" s="126">
        <f t="shared" si="2903"/>
        <v>1.0896019518489746</v>
      </c>
      <c r="AO217" s="126">
        <f t="shared" si="2903"/>
        <v>1.0927300886968412</v>
      </c>
      <c r="AP217" s="126">
        <f t="shared" si="2903"/>
        <v>1.0958672061087775</v>
      </c>
      <c r="AQ217" s="126">
        <f t="shared" si="2903"/>
        <v>1.0990133298670732</v>
      </c>
      <c r="AR217" s="126">
        <f t="shared" si="2903"/>
        <v>1.1021684858280367</v>
      </c>
      <c r="AS217" s="126">
        <f t="shared" si="2903"/>
        <v>1.1053326999222071</v>
      </c>
      <c r="AT217" s="126">
        <f t="shared" si="2903"/>
        <v>1.1085059981545673</v>
      </c>
      <c r="AU217" s="126">
        <f t="shared" si="2903"/>
        <v>1.111475962088432</v>
      </c>
      <c r="AV217" s="126">
        <f t="shared" si="2903"/>
        <v>1.1147734191259395</v>
      </c>
      <c r="AW217" s="126">
        <f t="shared" si="2903"/>
        <v>1.1179738207069689</v>
      </c>
      <c r="AX217" s="126">
        <f t="shared" si="2903"/>
        <v>1.1211834103167977</v>
      </c>
      <c r="AY217" s="126">
        <f t="shared" si="2903"/>
        <v>1.1244022143333261</v>
      </c>
      <c r="AZ217" s="126">
        <f t="shared" si="2903"/>
        <v>1.1276302592101826</v>
      </c>
      <c r="BA217" s="126">
        <f t="shared" si="2903"/>
        <v>1.1308675714769412</v>
      </c>
      <c r="BB217" s="126">
        <f t="shared" si="2903"/>
        <v>1.1341141777393395</v>
      </c>
      <c r="BC217" s="126">
        <f t="shared" si="2903"/>
        <v>1.1373701046794982</v>
      </c>
      <c r="BD217" s="126">
        <f t="shared" si="2903"/>
        <v>1.1406353790561385</v>
      </c>
      <c r="BE217" s="126">
        <f t="shared" si="2903"/>
        <v>1.1439100277048042</v>
      </c>
      <c r="BF217" s="126">
        <f t="shared" si="2903"/>
        <v>1.1471940775380809</v>
      </c>
      <c r="BG217" s="126">
        <f t="shared" si="2903"/>
        <v>1.15026769648205</v>
      </c>
      <c r="BH217" s="126">
        <f t="shared" si="2903"/>
        <v>1.1536802383994258</v>
      </c>
      <c r="BI217" s="126">
        <f t="shared" si="2903"/>
        <v>1.1569923375180708</v>
      </c>
      <c r="BJ217" s="126">
        <f t="shared" si="2903"/>
        <v>1.1603139453378331</v>
      </c>
      <c r="BK217" s="126">
        <f t="shared" si="2903"/>
        <v>1.1636450891572303</v>
      </c>
      <c r="BL217" s="126">
        <f t="shared" si="2903"/>
        <v>1.1669857963531516</v>
      </c>
      <c r="BM217" s="126">
        <f t="shared" si="2903"/>
        <v>1.1703360943810825</v>
      </c>
      <c r="BN217" s="126">
        <f t="shared" si="2903"/>
        <v>1.1736960107753303</v>
      </c>
      <c r="BO217" s="126">
        <f t="shared" si="2903"/>
        <v>1.1770655731492505</v>
      </c>
      <c r="BP217" s="126">
        <f t="shared" si="2903"/>
        <v>1.180444809195474</v>
      </c>
      <c r="BQ217" s="126">
        <f t="shared" si="2903"/>
        <v>1.1838337466861339</v>
      </c>
      <c r="BR217" s="126">
        <f t="shared" si="2903"/>
        <v>1.1872324134730949</v>
      </c>
      <c r="BS217" s="126">
        <f t="shared" si="2903"/>
        <v>1.1905270658589224</v>
      </c>
      <c r="BT217" s="126">
        <f t="shared" si="2903"/>
        <v>1.1940590467434065</v>
      </c>
      <c r="BU217" s="126">
        <f t="shared" si="2903"/>
        <v>1.1974870693312041</v>
      </c>
      <c r="BV217" s="126">
        <f t="shared" si="2903"/>
        <v>1.2009249334246579</v>
      </c>
      <c r="BW217" s="126">
        <f t="shared" ref="BW217:EB217" si="2904">BW$13</f>
        <v>1.204372667277734</v>
      </c>
      <c r="BX217" s="126">
        <f t="shared" si="2904"/>
        <v>1.2078302992255125</v>
      </c>
      <c r="BY217" s="126">
        <f t="shared" si="2904"/>
        <v>1.2112978576844211</v>
      </c>
      <c r="BZ217" s="126">
        <f t="shared" si="2904"/>
        <v>1.2147753711524676</v>
      </c>
      <c r="CA217" s="126">
        <f t="shared" si="2904"/>
        <v>1.2182628682094752</v>
      </c>
      <c r="CB217" s="126">
        <f t="shared" si="2904"/>
        <v>1.2217603775173165</v>
      </c>
      <c r="CC217" s="126">
        <f t="shared" si="2904"/>
        <v>1.2252679278201495</v>
      </c>
      <c r="CD217" s="126">
        <f t="shared" si="2904"/>
        <v>1.2287855479446541</v>
      </c>
      <c r="CE217" s="126">
        <f t="shared" si="2904"/>
        <v>1.232077770779646</v>
      </c>
      <c r="CF217" s="126">
        <f t="shared" si="2904"/>
        <v>1.23573302168438</v>
      </c>
      <c r="CG217" s="126">
        <f t="shared" si="2904"/>
        <v>1.2392806860334544</v>
      </c>
      <c r="CH217" s="126">
        <f t="shared" si="2904"/>
        <v>1.2428385353675644</v>
      </c>
      <c r="CI217" s="126">
        <f t="shared" si="2904"/>
        <v>1.2464065989267703</v>
      </c>
      <c r="CJ217" s="126">
        <f t="shared" si="2904"/>
        <v>1.2499849060350778</v>
      </c>
      <c r="CK217" s="126">
        <f t="shared" si="2904"/>
        <v>1.2535734861006791</v>
      </c>
      <c r="CL217" s="126">
        <f t="shared" si="2904"/>
        <v>1.257172368616194</v>
      </c>
      <c r="CM217" s="126">
        <f t="shared" si="2904"/>
        <v>1.2607815831589126</v>
      </c>
      <c r="CN217" s="126">
        <f t="shared" si="2904"/>
        <v>1.2644011593910389</v>
      </c>
      <c r="CO217" s="126">
        <f t="shared" si="2904"/>
        <v>1.2680311270599336</v>
      </c>
      <c r="CP217" s="126">
        <f t="shared" si="2904"/>
        <v>1.2716715159983594</v>
      </c>
      <c r="CQ217" s="126">
        <f t="shared" si="2904"/>
        <v>1.2750786410337906</v>
      </c>
      <c r="CR217" s="126">
        <f t="shared" si="2904"/>
        <v>1.2788614642181557</v>
      </c>
      <c r="CS217" s="126">
        <f t="shared" si="2904"/>
        <v>1.2825329459576562</v>
      </c>
      <c r="CT217" s="126">
        <f t="shared" si="2904"/>
        <v>1.2862149681493797</v>
      </c>
      <c r="CU217" s="126">
        <f t="shared" si="2904"/>
        <v>1.289907561053897</v>
      </c>
      <c r="CV217" s="126">
        <f t="shared" si="2904"/>
        <v>1.293610755018654</v>
      </c>
      <c r="CW217" s="126">
        <f t="shared" si="2904"/>
        <v>1.2973245804782207</v>
      </c>
      <c r="CX217" s="126">
        <f t="shared" si="2904"/>
        <v>1.3010490679545423</v>
      </c>
      <c r="CY217" s="126">
        <f t="shared" si="2904"/>
        <v>1.304784248057189</v>
      </c>
      <c r="CZ217" s="126">
        <f t="shared" si="2904"/>
        <v>1.3085301514836076</v>
      </c>
      <c r="DA217" s="126">
        <f t="shared" si="2904"/>
        <v>1.3122868090193751</v>
      </c>
      <c r="DB217" s="126">
        <f t="shared" si="2904"/>
        <v>1.3160542515384499</v>
      </c>
      <c r="DC217" s="126">
        <f t="shared" si="2904"/>
        <v>1.3195802889875801</v>
      </c>
      <c r="DD217" s="126">
        <f t="shared" si="2904"/>
        <v>1.323495136864544</v>
      </c>
      <c r="DE217" s="126">
        <f t="shared" si="2904"/>
        <v>1.3272947573576725</v>
      </c>
      <c r="DF217" s="126">
        <f t="shared" si="2904"/>
        <v>1.3311052861764079</v>
      </c>
      <c r="DG217" s="126">
        <f t="shared" si="2904"/>
        <v>1.3349267546374479</v>
      </c>
      <c r="DH217" s="126">
        <f t="shared" si="2904"/>
        <v>1.3387591941473977</v>
      </c>
      <c r="DI217" s="126">
        <f t="shared" si="2904"/>
        <v>1.3426026362030277</v>
      </c>
      <c r="DJ217" s="126">
        <f t="shared" si="2904"/>
        <v>1.3464571123915319</v>
      </c>
      <c r="DK217" s="126">
        <f t="shared" si="2904"/>
        <v>1.3503226543907885</v>
      </c>
      <c r="DL217" s="126">
        <f t="shared" si="2904"/>
        <v>1.3541992939696192</v>
      </c>
      <c r="DM217" s="126">
        <f t="shared" si="2904"/>
        <v>1.358087062988051</v>
      </c>
      <c r="DN217" s="126">
        <f t="shared" si="2904"/>
        <v>1.361985993397578</v>
      </c>
      <c r="DO217" s="126">
        <f t="shared" si="2904"/>
        <v>1.3657655991021458</v>
      </c>
      <c r="DP217" s="126">
        <f t="shared" si="2904"/>
        <v>1.3698174666548035</v>
      </c>
      <c r="DQ217" s="126">
        <f t="shared" si="2904"/>
        <v>1.3737500738651915</v>
      </c>
      <c r="DR217" s="126">
        <f t="shared" si="2904"/>
        <v>1.3776939711925826</v>
      </c>
      <c r="DS217" s="126">
        <f t="shared" si="2904"/>
        <v>1.381649191049759</v>
      </c>
      <c r="DT217" s="126">
        <f t="shared" si="2904"/>
        <v>1.385615765942557</v>
      </c>
      <c r="DU217" s="126">
        <f t="shared" si="2904"/>
        <v>1.3895937284701338</v>
      </c>
      <c r="DV217" s="126">
        <f t="shared" si="2904"/>
        <v>1.3935831113252357</v>
      </c>
      <c r="DW217" s="126">
        <f t="shared" si="2904"/>
        <v>1.3975839472944662</v>
      </c>
      <c r="DX217" s="126">
        <f t="shared" si="2904"/>
        <v>1.401596269258556</v>
      </c>
      <c r="DY217" s="126">
        <f t="shared" si="2904"/>
        <v>1.4056201101926329</v>
      </c>
      <c r="DZ217" s="126">
        <f t="shared" si="2904"/>
        <v>1.4096555031664932</v>
      </c>
      <c r="EA217" s="126">
        <f t="shared" si="2904"/>
        <v>1.4134323217047313</v>
      </c>
      <c r="EB217" s="126">
        <f t="shared" si="2904"/>
        <v>1.4176256038945581</v>
      </c>
    </row>
    <row r="218" spans="3:132" outlineLevel="1" x14ac:dyDescent="0.25">
      <c r="C218" s="321" t="s">
        <v>528</v>
      </c>
      <c r="D218" s="38"/>
      <c r="E218" s="38"/>
      <c r="F218" s="38"/>
      <c r="G218" s="52" t="s">
        <v>220</v>
      </c>
      <c r="H218" s="46">
        <f t="shared" ref="H218" si="2905">SUM(J218:EB218)</f>
        <v>7412909.2782726046</v>
      </c>
      <c r="I218" s="38"/>
      <c r="J218" s="82">
        <f>J216*J217</f>
        <v>0</v>
      </c>
      <c r="K218" s="82">
        <f t="shared" ref="K218" si="2906">K216*K217</f>
        <v>0</v>
      </c>
      <c r="L218" s="82">
        <f t="shared" ref="L218" si="2907">L216*L217</f>
        <v>0</v>
      </c>
      <c r="M218" s="82">
        <f t="shared" ref="M218" si="2908">M216*M217</f>
        <v>0</v>
      </c>
      <c r="N218" s="82">
        <f t="shared" ref="N218" si="2909">N216*N217</f>
        <v>0</v>
      </c>
      <c r="O218" s="82">
        <f t="shared" ref="O218" si="2910">O216*O217</f>
        <v>0</v>
      </c>
      <c r="P218" s="82">
        <f t="shared" ref="P218" si="2911">P216*P217</f>
        <v>0</v>
      </c>
      <c r="Q218" s="82">
        <f t="shared" ref="Q218" si="2912">Q216*Q217</f>
        <v>0</v>
      </c>
      <c r="R218" s="82">
        <f t="shared" ref="R218" si="2913">R216*R217</f>
        <v>0</v>
      </c>
      <c r="S218" s="82">
        <f t="shared" ref="S218" si="2914">S216*S217</f>
        <v>0</v>
      </c>
      <c r="T218" s="82">
        <f t="shared" ref="T218" si="2915">T216*T217</f>
        <v>0</v>
      </c>
      <c r="U218" s="82">
        <f t="shared" ref="U218" si="2916">U216*U217</f>
        <v>0</v>
      </c>
      <c r="V218" s="82">
        <f t="shared" ref="V218" si="2917">V216*V217</f>
        <v>0</v>
      </c>
      <c r="W218" s="82">
        <f t="shared" ref="W218" si="2918">W216*W217</f>
        <v>0</v>
      </c>
      <c r="X218" s="82">
        <f t="shared" ref="X218" si="2919">X216*X217</f>
        <v>0</v>
      </c>
      <c r="Y218" s="82">
        <f t="shared" ref="Y218" si="2920">Y216*Y217</f>
        <v>0</v>
      </c>
      <c r="Z218" s="82">
        <f t="shared" ref="Z218" si="2921">Z216*Z217</f>
        <v>0</v>
      </c>
      <c r="AA218" s="82">
        <f t="shared" ref="AA218" si="2922">AA216*AA217</f>
        <v>0</v>
      </c>
      <c r="AB218" s="82">
        <f t="shared" ref="AB218" si="2923">AB216*AB217</f>
        <v>0</v>
      </c>
      <c r="AC218" s="82">
        <f t="shared" ref="AC218" si="2924">AC216*AC217</f>
        <v>0</v>
      </c>
      <c r="AD218" s="82">
        <f t="shared" ref="AD218" si="2925">AD216*AD217</f>
        <v>0</v>
      </c>
      <c r="AE218" s="82">
        <f t="shared" ref="AE218" si="2926">AE216*AE217</f>
        <v>0</v>
      </c>
      <c r="AF218" s="82">
        <f t="shared" ref="AF218" si="2927">AF216*AF217</f>
        <v>0</v>
      </c>
      <c r="AG218" s="82">
        <f t="shared" ref="AG218" si="2928">AG216*AG217</f>
        <v>0</v>
      </c>
      <c r="AH218" s="82">
        <f t="shared" ref="AH218" si="2929">AH216*AH217</f>
        <v>385396.80291430879</v>
      </c>
      <c r="AI218" s="82">
        <f t="shared" ref="AI218" si="2930">AI216*AI217</f>
        <v>386429.37703369814</v>
      </c>
      <c r="AJ218" s="82">
        <f t="shared" ref="AJ218" si="2931">AJ216*AJ217</f>
        <v>387575.81142568012</v>
      </c>
      <c r="AK218" s="82">
        <f t="shared" ref="AK218" si="2932">AK216*AK217</f>
        <v>388688.50232624717</v>
      </c>
      <c r="AL218" s="82">
        <f t="shared" ref="AL218" si="2933">AL216*AL217</f>
        <v>389804.38764969539</v>
      </c>
      <c r="AM218" s="82">
        <f t="shared" ref="AM218" si="2934">AM216*AM217</f>
        <v>390923.47656688938</v>
      </c>
      <c r="AN218" s="82">
        <f t="shared" ref="AN218" si="2935">AN216*AN217</f>
        <v>392045.77827502228</v>
      </c>
      <c r="AO218" s="82">
        <f t="shared" ref="AO218" si="2936">AO216*AO217</f>
        <v>393171.30199769145</v>
      </c>
      <c r="AP218" s="82">
        <f t="shared" ref="AP218" si="2937">AP216*AP217</f>
        <v>394300.0569849743</v>
      </c>
      <c r="AQ218" s="82">
        <f t="shared" ref="AQ218" si="2938">AQ216*AQ217</f>
        <v>395432.05251350428</v>
      </c>
      <c r="AR218" s="82">
        <f t="shared" ref="AR218" si="2939">AR216*AR217</f>
        <v>396567.29788654717</v>
      </c>
      <c r="AS218" s="82">
        <f t="shared" ref="AS218" si="2940">AS216*AS217</f>
        <v>397705.80243407731</v>
      </c>
      <c r="AT218" s="82">
        <f t="shared" ref="AT218" si="2941">AT216*AT217</f>
        <v>398847.57551285467</v>
      </c>
      <c r="AU218" s="82">
        <f t="shared" ref="AU218" si="2942">AU216*AU217</f>
        <v>399916.18760548619</v>
      </c>
      <c r="AV218" s="82">
        <f t="shared" ref="AV218" si="2943">AV216*AV217</f>
        <v>401102.63381954114</v>
      </c>
      <c r="AW218" s="82">
        <f t="shared" ref="AW218" si="2944">AW216*AW217</f>
        <v>402254.15885719197</v>
      </c>
      <c r="AX218" s="82">
        <f t="shared" ref="AX218" si="2945">AX216*AX217</f>
        <v>403408.98980659829</v>
      </c>
      <c r="AY218" s="82">
        <f t="shared" ref="AY218" si="2946">AY216*AY217</f>
        <v>404567.13615869801</v>
      </c>
      <c r="AZ218" s="82">
        <f t="shared" ref="AZ218" si="2947">AZ216*AZ217</f>
        <v>304771.9485038995</v>
      </c>
      <c r="BA218" s="82">
        <f t="shared" ref="BA218" si="2948">BA216*BA217</f>
        <v>0</v>
      </c>
      <c r="BB218" s="82">
        <f t="shared" ref="BB218" si="2949">BB216*BB217</f>
        <v>0</v>
      </c>
      <c r="BC218" s="82">
        <f t="shared" ref="BC218" si="2950">BC216*BC217</f>
        <v>0</v>
      </c>
      <c r="BD218" s="82">
        <f t="shared" ref="BD218" si="2951">BD216*BD217</f>
        <v>0</v>
      </c>
      <c r="BE218" s="82">
        <f t="shared" ref="BE218" si="2952">BE216*BE217</f>
        <v>0</v>
      </c>
      <c r="BF218" s="82">
        <f t="shared" ref="BF218" si="2953">BF216*BF217</f>
        <v>0</v>
      </c>
      <c r="BG218" s="82">
        <f t="shared" ref="BG218" si="2954">BG216*BG217</f>
        <v>0</v>
      </c>
      <c r="BH218" s="82">
        <f t="shared" ref="BH218" si="2955">BH216*BH217</f>
        <v>0</v>
      </c>
      <c r="BI218" s="82">
        <f t="shared" ref="BI218" si="2956">BI216*BI217</f>
        <v>0</v>
      </c>
      <c r="BJ218" s="82">
        <f t="shared" ref="BJ218" si="2957">BJ216*BJ217</f>
        <v>0</v>
      </c>
      <c r="BK218" s="82">
        <f t="shared" ref="BK218" si="2958">BK216*BK217</f>
        <v>0</v>
      </c>
      <c r="BL218" s="82">
        <f t="shared" ref="BL218" si="2959">BL216*BL217</f>
        <v>0</v>
      </c>
      <c r="BM218" s="82">
        <f t="shared" ref="BM218" si="2960">BM216*BM217</f>
        <v>0</v>
      </c>
      <c r="BN218" s="82">
        <f t="shared" ref="BN218" si="2961">BN216*BN217</f>
        <v>0</v>
      </c>
      <c r="BO218" s="82">
        <f t="shared" ref="BO218" si="2962">BO216*BO217</f>
        <v>0</v>
      </c>
      <c r="BP218" s="82">
        <f t="shared" ref="BP218" si="2963">BP216*BP217</f>
        <v>0</v>
      </c>
      <c r="BQ218" s="82">
        <f t="shared" ref="BQ218" si="2964">BQ216*BQ217</f>
        <v>0</v>
      </c>
      <c r="BR218" s="82">
        <f t="shared" ref="BR218" si="2965">BR216*BR217</f>
        <v>0</v>
      </c>
      <c r="BS218" s="82">
        <f t="shared" ref="BS218" si="2966">BS216*BS217</f>
        <v>0</v>
      </c>
      <c r="BT218" s="82">
        <f t="shared" ref="BT218" si="2967">BT216*BT217</f>
        <v>0</v>
      </c>
      <c r="BU218" s="82">
        <f t="shared" ref="BU218" si="2968">BU216*BU217</f>
        <v>0</v>
      </c>
      <c r="BV218" s="82">
        <f t="shared" ref="BV218" si="2969">BV216*BV217</f>
        <v>0</v>
      </c>
      <c r="BW218" s="82">
        <f t="shared" ref="BW218" si="2970">BW216*BW217</f>
        <v>0</v>
      </c>
      <c r="BX218" s="82">
        <f t="shared" ref="BX218" si="2971">BX216*BX217</f>
        <v>0</v>
      </c>
      <c r="BY218" s="82">
        <f t="shared" ref="BY218" si="2972">BY216*BY217</f>
        <v>0</v>
      </c>
      <c r="BZ218" s="82">
        <f t="shared" ref="BZ218" si="2973">BZ216*BZ217</f>
        <v>0</v>
      </c>
      <c r="CA218" s="82">
        <f t="shared" ref="CA218" si="2974">CA216*CA217</f>
        <v>0</v>
      </c>
      <c r="CB218" s="82">
        <f t="shared" ref="CB218" si="2975">CB216*CB217</f>
        <v>0</v>
      </c>
      <c r="CC218" s="82">
        <f t="shared" ref="CC218" si="2976">CC216*CC217</f>
        <v>0</v>
      </c>
      <c r="CD218" s="82">
        <f t="shared" ref="CD218" si="2977">CD216*CD217</f>
        <v>0</v>
      </c>
      <c r="CE218" s="82">
        <f t="shared" ref="CE218" si="2978">CE216*CE217</f>
        <v>0</v>
      </c>
      <c r="CF218" s="82">
        <f t="shared" ref="CF218" si="2979">CF216*CF217</f>
        <v>0</v>
      </c>
      <c r="CG218" s="82">
        <f t="shared" ref="CG218" si="2980">CG216*CG217</f>
        <v>0</v>
      </c>
      <c r="CH218" s="82">
        <f t="shared" ref="CH218" si="2981">CH216*CH217</f>
        <v>0</v>
      </c>
      <c r="CI218" s="82">
        <f t="shared" ref="CI218" si="2982">CI216*CI217</f>
        <v>0</v>
      </c>
      <c r="CJ218" s="82">
        <f t="shared" ref="CJ218" si="2983">CJ216*CJ217</f>
        <v>0</v>
      </c>
      <c r="CK218" s="82">
        <f t="shared" ref="CK218" si="2984">CK216*CK217</f>
        <v>0</v>
      </c>
      <c r="CL218" s="82">
        <f t="shared" ref="CL218" si="2985">CL216*CL217</f>
        <v>0</v>
      </c>
      <c r="CM218" s="82">
        <f t="shared" ref="CM218" si="2986">CM216*CM217</f>
        <v>0</v>
      </c>
      <c r="CN218" s="82">
        <f t="shared" ref="CN218" si="2987">CN216*CN217</f>
        <v>0</v>
      </c>
      <c r="CO218" s="82">
        <f t="shared" ref="CO218" si="2988">CO216*CO217</f>
        <v>0</v>
      </c>
      <c r="CP218" s="82">
        <f t="shared" ref="CP218" si="2989">CP216*CP217</f>
        <v>0</v>
      </c>
      <c r="CQ218" s="82">
        <f t="shared" ref="CQ218" si="2990">CQ216*CQ217</f>
        <v>0</v>
      </c>
      <c r="CR218" s="82">
        <f t="shared" ref="CR218" si="2991">CR216*CR217</f>
        <v>0</v>
      </c>
      <c r="CS218" s="82">
        <f t="shared" ref="CS218" si="2992">CS216*CS217</f>
        <v>0</v>
      </c>
      <c r="CT218" s="82">
        <f t="shared" ref="CT218" si="2993">CT216*CT217</f>
        <v>0</v>
      </c>
      <c r="CU218" s="82">
        <f t="shared" ref="CU218" si="2994">CU216*CU217</f>
        <v>0</v>
      </c>
      <c r="CV218" s="82">
        <f t="shared" ref="CV218" si="2995">CV216*CV217</f>
        <v>0</v>
      </c>
      <c r="CW218" s="82">
        <f t="shared" ref="CW218" si="2996">CW216*CW217</f>
        <v>0</v>
      </c>
      <c r="CX218" s="82">
        <f t="shared" ref="CX218" si="2997">CX216*CX217</f>
        <v>0</v>
      </c>
      <c r="CY218" s="82">
        <f t="shared" ref="CY218" si="2998">CY216*CY217</f>
        <v>0</v>
      </c>
      <c r="CZ218" s="82">
        <f t="shared" ref="CZ218" si="2999">CZ216*CZ217</f>
        <v>0</v>
      </c>
      <c r="DA218" s="82">
        <f t="shared" ref="DA218" si="3000">DA216*DA217</f>
        <v>0</v>
      </c>
      <c r="DB218" s="82">
        <f t="shared" ref="DB218" si="3001">DB216*DB217</f>
        <v>0</v>
      </c>
      <c r="DC218" s="82">
        <f t="shared" ref="DC218" si="3002">DC216*DC217</f>
        <v>0</v>
      </c>
      <c r="DD218" s="82">
        <f t="shared" ref="DD218" si="3003">DD216*DD217</f>
        <v>0</v>
      </c>
      <c r="DE218" s="82">
        <f t="shared" ref="DE218" si="3004">DE216*DE217</f>
        <v>0</v>
      </c>
      <c r="DF218" s="82">
        <f t="shared" ref="DF218" si="3005">DF216*DF217</f>
        <v>0</v>
      </c>
      <c r="DG218" s="82">
        <f t="shared" ref="DG218" si="3006">DG216*DG217</f>
        <v>0</v>
      </c>
      <c r="DH218" s="82">
        <f t="shared" ref="DH218" si="3007">DH216*DH217</f>
        <v>0</v>
      </c>
      <c r="DI218" s="82">
        <f t="shared" ref="DI218" si="3008">DI216*DI217</f>
        <v>0</v>
      </c>
      <c r="DJ218" s="82">
        <f t="shared" ref="DJ218" si="3009">DJ216*DJ217</f>
        <v>0</v>
      </c>
      <c r="DK218" s="82">
        <f t="shared" ref="DK218" si="3010">DK216*DK217</f>
        <v>0</v>
      </c>
      <c r="DL218" s="82">
        <f t="shared" ref="DL218" si="3011">DL216*DL217</f>
        <v>0</v>
      </c>
      <c r="DM218" s="82">
        <f t="shared" ref="DM218" si="3012">DM216*DM217</f>
        <v>0</v>
      </c>
      <c r="DN218" s="82">
        <f t="shared" ref="DN218" si="3013">DN216*DN217</f>
        <v>0</v>
      </c>
      <c r="DO218" s="82">
        <f t="shared" ref="DO218" si="3014">DO216*DO217</f>
        <v>0</v>
      </c>
      <c r="DP218" s="82">
        <f t="shared" ref="DP218" si="3015">DP216*DP217</f>
        <v>0</v>
      </c>
      <c r="DQ218" s="82">
        <f t="shared" ref="DQ218" si="3016">DQ216*DQ217</f>
        <v>0</v>
      </c>
      <c r="DR218" s="82">
        <f t="shared" ref="DR218" si="3017">DR216*DR217</f>
        <v>0</v>
      </c>
      <c r="DS218" s="82">
        <f t="shared" ref="DS218" si="3018">DS216*DS217</f>
        <v>0</v>
      </c>
      <c r="DT218" s="82">
        <f t="shared" ref="DT218" si="3019">DT216*DT217</f>
        <v>0</v>
      </c>
      <c r="DU218" s="82">
        <f t="shared" ref="DU218" si="3020">DU216*DU217</f>
        <v>0</v>
      </c>
      <c r="DV218" s="82">
        <f t="shared" ref="DV218" si="3021">DV216*DV217</f>
        <v>0</v>
      </c>
      <c r="DW218" s="82">
        <f t="shared" ref="DW218" si="3022">DW216*DW217</f>
        <v>0</v>
      </c>
      <c r="DX218" s="82">
        <f t="shared" ref="DX218" si="3023">DX216*DX217</f>
        <v>0</v>
      </c>
      <c r="DY218" s="82">
        <f t="shared" ref="DY218" si="3024">DY216*DY217</f>
        <v>0</v>
      </c>
      <c r="DZ218" s="82">
        <f t="shared" ref="DZ218" si="3025">DZ216*DZ217</f>
        <v>0</v>
      </c>
      <c r="EA218" s="82">
        <f t="shared" ref="EA218" si="3026">EA216*EA217</f>
        <v>0</v>
      </c>
      <c r="EB218" s="82">
        <f t="shared" ref="EB218" si="3027">EB216*EB217</f>
        <v>0</v>
      </c>
    </row>
    <row r="219" spans="3:132" outlineLevel="1" x14ac:dyDescent="0.25">
      <c r="C219" s="32"/>
      <c r="G219" s="52"/>
      <c r="H219" s="29"/>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row>
    <row r="220" spans="3:132" ht="13" outlineLevel="1" x14ac:dyDescent="0.3">
      <c r="C220" s="340" t="s">
        <v>504</v>
      </c>
      <c r="G220" s="52"/>
      <c r="H220" s="29"/>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row>
    <row r="221" spans="3:132" outlineLevel="1" x14ac:dyDescent="0.25">
      <c r="C221" s="318" t="s">
        <v>524</v>
      </c>
      <c r="G221" s="52" t="s">
        <v>525</v>
      </c>
      <c r="H221" s="46">
        <f t="shared" ref="H221" si="3028">SUM(J221:EB221)</f>
        <v>630000</v>
      </c>
      <c r="J221" s="82">
        <f>J199</f>
        <v>0</v>
      </c>
      <c r="K221" s="82">
        <f t="shared" ref="K221:BV221" si="3029">K199</f>
        <v>0</v>
      </c>
      <c r="L221" s="82">
        <f t="shared" si="3029"/>
        <v>0</v>
      </c>
      <c r="M221" s="82">
        <f t="shared" si="3029"/>
        <v>0</v>
      </c>
      <c r="N221" s="82">
        <f t="shared" si="3029"/>
        <v>0</v>
      </c>
      <c r="O221" s="82">
        <f t="shared" si="3029"/>
        <v>0</v>
      </c>
      <c r="P221" s="82">
        <f t="shared" si="3029"/>
        <v>0</v>
      </c>
      <c r="Q221" s="82">
        <f t="shared" si="3029"/>
        <v>0</v>
      </c>
      <c r="R221" s="82">
        <f t="shared" si="3029"/>
        <v>630000</v>
      </c>
      <c r="S221" s="82">
        <f t="shared" si="3029"/>
        <v>0</v>
      </c>
      <c r="T221" s="82">
        <f t="shared" si="3029"/>
        <v>0</v>
      </c>
      <c r="U221" s="82">
        <f t="shared" si="3029"/>
        <v>0</v>
      </c>
      <c r="V221" s="82">
        <f t="shared" si="3029"/>
        <v>0</v>
      </c>
      <c r="W221" s="82">
        <f t="shared" si="3029"/>
        <v>0</v>
      </c>
      <c r="X221" s="82">
        <f t="shared" si="3029"/>
        <v>0</v>
      </c>
      <c r="Y221" s="82">
        <f t="shared" si="3029"/>
        <v>0</v>
      </c>
      <c r="Z221" s="82">
        <f t="shared" si="3029"/>
        <v>0</v>
      </c>
      <c r="AA221" s="82">
        <f t="shared" si="3029"/>
        <v>0</v>
      </c>
      <c r="AB221" s="82">
        <f t="shared" si="3029"/>
        <v>0</v>
      </c>
      <c r="AC221" s="82">
        <f t="shared" si="3029"/>
        <v>0</v>
      </c>
      <c r="AD221" s="82">
        <f t="shared" si="3029"/>
        <v>0</v>
      </c>
      <c r="AE221" s="82">
        <f t="shared" si="3029"/>
        <v>0</v>
      </c>
      <c r="AF221" s="82">
        <f t="shared" si="3029"/>
        <v>0</v>
      </c>
      <c r="AG221" s="82">
        <f t="shared" si="3029"/>
        <v>0</v>
      </c>
      <c r="AH221" s="82">
        <f t="shared" si="3029"/>
        <v>0</v>
      </c>
      <c r="AI221" s="82">
        <f t="shared" si="3029"/>
        <v>0</v>
      </c>
      <c r="AJ221" s="82">
        <f t="shared" si="3029"/>
        <v>0</v>
      </c>
      <c r="AK221" s="82">
        <f t="shared" si="3029"/>
        <v>0</v>
      </c>
      <c r="AL221" s="82">
        <f t="shared" si="3029"/>
        <v>0</v>
      </c>
      <c r="AM221" s="82">
        <f t="shared" si="3029"/>
        <v>0</v>
      </c>
      <c r="AN221" s="82">
        <f t="shared" si="3029"/>
        <v>0</v>
      </c>
      <c r="AO221" s="82">
        <f t="shared" si="3029"/>
        <v>0</v>
      </c>
      <c r="AP221" s="82">
        <f t="shared" si="3029"/>
        <v>0</v>
      </c>
      <c r="AQ221" s="82">
        <f t="shared" si="3029"/>
        <v>0</v>
      </c>
      <c r="AR221" s="82">
        <f t="shared" si="3029"/>
        <v>0</v>
      </c>
      <c r="AS221" s="82">
        <f t="shared" si="3029"/>
        <v>0</v>
      </c>
      <c r="AT221" s="82">
        <f t="shared" si="3029"/>
        <v>0</v>
      </c>
      <c r="AU221" s="82">
        <f t="shared" si="3029"/>
        <v>0</v>
      </c>
      <c r="AV221" s="82">
        <f t="shared" si="3029"/>
        <v>0</v>
      </c>
      <c r="AW221" s="82">
        <f t="shared" si="3029"/>
        <v>0</v>
      </c>
      <c r="AX221" s="82">
        <f t="shared" si="3029"/>
        <v>0</v>
      </c>
      <c r="AY221" s="82">
        <f t="shared" si="3029"/>
        <v>0</v>
      </c>
      <c r="AZ221" s="82">
        <f t="shared" si="3029"/>
        <v>0</v>
      </c>
      <c r="BA221" s="82">
        <f t="shared" si="3029"/>
        <v>0</v>
      </c>
      <c r="BB221" s="82">
        <f t="shared" si="3029"/>
        <v>0</v>
      </c>
      <c r="BC221" s="82">
        <f t="shared" si="3029"/>
        <v>0</v>
      </c>
      <c r="BD221" s="82">
        <f t="shared" si="3029"/>
        <v>0</v>
      </c>
      <c r="BE221" s="82">
        <f t="shared" si="3029"/>
        <v>0</v>
      </c>
      <c r="BF221" s="82">
        <f t="shared" si="3029"/>
        <v>0</v>
      </c>
      <c r="BG221" s="82">
        <f t="shared" si="3029"/>
        <v>0</v>
      </c>
      <c r="BH221" s="82">
        <f t="shared" si="3029"/>
        <v>0</v>
      </c>
      <c r="BI221" s="82">
        <f t="shared" si="3029"/>
        <v>0</v>
      </c>
      <c r="BJ221" s="82">
        <f t="shared" si="3029"/>
        <v>0</v>
      </c>
      <c r="BK221" s="82">
        <f t="shared" si="3029"/>
        <v>0</v>
      </c>
      <c r="BL221" s="82">
        <f t="shared" si="3029"/>
        <v>0</v>
      </c>
      <c r="BM221" s="82">
        <f t="shared" si="3029"/>
        <v>0</v>
      </c>
      <c r="BN221" s="82">
        <f t="shared" si="3029"/>
        <v>0</v>
      </c>
      <c r="BO221" s="82">
        <f t="shared" si="3029"/>
        <v>0</v>
      </c>
      <c r="BP221" s="82">
        <f t="shared" si="3029"/>
        <v>0</v>
      </c>
      <c r="BQ221" s="82">
        <f t="shared" si="3029"/>
        <v>0</v>
      </c>
      <c r="BR221" s="82">
        <f t="shared" si="3029"/>
        <v>0</v>
      </c>
      <c r="BS221" s="82">
        <f t="shared" si="3029"/>
        <v>0</v>
      </c>
      <c r="BT221" s="82">
        <f t="shared" si="3029"/>
        <v>0</v>
      </c>
      <c r="BU221" s="82">
        <f t="shared" si="3029"/>
        <v>0</v>
      </c>
      <c r="BV221" s="82">
        <f t="shared" si="3029"/>
        <v>0</v>
      </c>
      <c r="BW221" s="82">
        <f t="shared" ref="BW221:EB221" si="3030">BW199</f>
        <v>0</v>
      </c>
      <c r="BX221" s="82">
        <f t="shared" si="3030"/>
        <v>0</v>
      </c>
      <c r="BY221" s="82">
        <f t="shared" si="3030"/>
        <v>0</v>
      </c>
      <c r="BZ221" s="82">
        <f t="shared" si="3030"/>
        <v>0</v>
      </c>
      <c r="CA221" s="82">
        <f t="shared" si="3030"/>
        <v>0</v>
      </c>
      <c r="CB221" s="82">
        <f t="shared" si="3030"/>
        <v>0</v>
      </c>
      <c r="CC221" s="82">
        <f t="shared" si="3030"/>
        <v>0</v>
      </c>
      <c r="CD221" s="82">
        <f t="shared" si="3030"/>
        <v>0</v>
      </c>
      <c r="CE221" s="82">
        <f t="shared" si="3030"/>
        <v>0</v>
      </c>
      <c r="CF221" s="82">
        <f t="shared" si="3030"/>
        <v>0</v>
      </c>
      <c r="CG221" s="82">
        <f t="shared" si="3030"/>
        <v>0</v>
      </c>
      <c r="CH221" s="82">
        <f t="shared" si="3030"/>
        <v>0</v>
      </c>
      <c r="CI221" s="82">
        <f t="shared" si="3030"/>
        <v>0</v>
      </c>
      <c r="CJ221" s="82">
        <f t="shared" si="3030"/>
        <v>0</v>
      </c>
      <c r="CK221" s="82">
        <f t="shared" si="3030"/>
        <v>0</v>
      </c>
      <c r="CL221" s="82">
        <f t="shared" si="3030"/>
        <v>0</v>
      </c>
      <c r="CM221" s="82">
        <f t="shared" si="3030"/>
        <v>0</v>
      </c>
      <c r="CN221" s="82">
        <f t="shared" si="3030"/>
        <v>0</v>
      </c>
      <c r="CO221" s="82">
        <f t="shared" si="3030"/>
        <v>0</v>
      </c>
      <c r="CP221" s="82">
        <f t="shared" si="3030"/>
        <v>0</v>
      </c>
      <c r="CQ221" s="82">
        <f t="shared" si="3030"/>
        <v>0</v>
      </c>
      <c r="CR221" s="82">
        <f t="shared" si="3030"/>
        <v>0</v>
      </c>
      <c r="CS221" s="82">
        <f t="shared" si="3030"/>
        <v>0</v>
      </c>
      <c r="CT221" s="82">
        <f t="shared" si="3030"/>
        <v>0</v>
      </c>
      <c r="CU221" s="82">
        <f t="shared" si="3030"/>
        <v>0</v>
      </c>
      <c r="CV221" s="82">
        <f t="shared" si="3030"/>
        <v>0</v>
      </c>
      <c r="CW221" s="82">
        <f t="shared" si="3030"/>
        <v>0</v>
      </c>
      <c r="CX221" s="82">
        <f t="shared" si="3030"/>
        <v>0</v>
      </c>
      <c r="CY221" s="82">
        <f t="shared" si="3030"/>
        <v>0</v>
      </c>
      <c r="CZ221" s="82">
        <f t="shared" si="3030"/>
        <v>0</v>
      </c>
      <c r="DA221" s="82">
        <f t="shared" si="3030"/>
        <v>0</v>
      </c>
      <c r="DB221" s="82">
        <f t="shared" si="3030"/>
        <v>0</v>
      </c>
      <c r="DC221" s="82">
        <f t="shared" si="3030"/>
        <v>0</v>
      </c>
      <c r="DD221" s="82">
        <f t="shared" si="3030"/>
        <v>0</v>
      </c>
      <c r="DE221" s="82">
        <f t="shared" si="3030"/>
        <v>0</v>
      </c>
      <c r="DF221" s="82">
        <f t="shared" si="3030"/>
        <v>0</v>
      </c>
      <c r="DG221" s="82">
        <f t="shared" si="3030"/>
        <v>0</v>
      </c>
      <c r="DH221" s="82">
        <f t="shared" si="3030"/>
        <v>0</v>
      </c>
      <c r="DI221" s="82">
        <f t="shared" si="3030"/>
        <v>0</v>
      </c>
      <c r="DJ221" s="82">
        <f t="shared" si="3030"/>
        <v>0</v>
      </c>
      <c r="DK221" s="82">
        <f t="shared" si="3030"/>
        <v>0</v>
      </c>
      <c r="DL221" s="82">
        <f t="shared" si="3030"/>
        <v>0</v>
      </c>
      <c r="DM221" s="82">
        <f t="shared" si="3030"/>
        <v>0</v>
      </c>
      <c r="DN221" s="82">
        <f t="shared" si="3030"/>
        <v>0</v>
      </c>
      <c r="DO221" s="82">
        <f t="shared" si="3030"/>
        <v>0</v>
      </c>
      <c r="DP221" s="82">
        <f t="shared" si="3030"/>
        <v>0</v>
      </c>
      <c r="DQ221" s="82">
        <f t="shared" si="3030"/>
        <v>0</v>
      </c>
      <c r="DR221" s="82">
        <f t="shared" si="3030"/>
        <v>0</v>
      </c>
      <c r="DS221" s="82">
        <f t="shared" si="3030"/>
        <v>0</v>
      </c>
      <c r="DT221" s="82">
        <f t="shared" si="3030"/>
        <v>0</v>
      </c>
      <c r="DU221" s="82">
        <f t="shared" si="3030"/>
        <v>0</v>
      </c>
      <c r="DV221" s="82">
        <f t="shared" si="3030"/>
        <v>0</v>
      </c>
      <c r="DW221" s="82">
        <f t="shared" si="3030"/>
        <v>0</v>
      </c>
      <c r="DX221" s="82">
        <f t="shared" si="3030"/>
        <v>0</v>
      </c>
      <c r="DY221" s="82">
        <f t="shared" si="3030"/>
        <v>0</v>
      </c>
      <c r="DZ221" s="82">
        <f t="shared" si="3030"/>
        <v>0</v>
      </c>
      <c r="EA221" s="82">
        <f t="shared" si="3030"/>
        <v>0</v>
      </c>
      <c r="EB221" s="82">
        <f t="shared" si="3030"/>
        <v>0</v>
      </c>
    </row>
    <row r="222" spans="3:132" outlineLevel="1" x14ac:dyDescent="0.25">
      <c r="C222" s="317" t="s">
        <v>485</v>
      </c>
      <c r="D222" s="125">
        <f>Assumptions!L16</f>
        <v>0.64</v>
      </c>
      <c r="E222" s="79">
        <f>Assumptions!L13</f>
        <v>45658</v>
      </c>
      <c r="G222" s="52" t="s">
        <v>215</v>
      </c>
      <c r="H222" s="50">
        <f t="shared" ref="H222" si="3031">SUM(J222:EB222)</f>
        <v>0.99999999999999989</v>
      </c>
      <c r="J222" s="129"/>
      <c r="K222" s="155">
        <f>ROUND(($D$222/MiY*(SUM($J$222:J222)&lt;=1)+IF(SUM($J$222:J222)+($D$222/MiY)&gt;1,1-(SUM($J$222:J222)+($D$222/MiY)),0)),5)*(K$7&gt;=$E$222)</f>
        <v>0</v>
      </c>
      <c r="L222" s="155">
        <f>ROUND(($D$222/MiY*(SUM($J$222:K222)&lt;=1)+IF(SUM($J$222:K222)+($D$222/MiY)&gt;1,1-(SUM($J$222:K222)+($D$222/MiY)),0)),5)*(L$7&gt;=$E$222)</f>
        <v>0</v>
      </c>
      <c r="M222" s="155">
        <f>ROUND(($D$222/MiY*(SUM($J$222:L222)&lt;=1)+IF(SUM($J$222:L222)+($D$222/MiY)&gt;1,1-(SUM($J$222:L222)+($D$222/MiY)),0)),5)*(M$7&gt;=$E$222)</f>
        <v>0</v>
      </c>
      <c r="N222" s="155">
        <f>ROUND(($D$222/MiY*(SUM($J$222:M222)&lt;=1)+IF(SUM($J$222:M222)+($D$222/MiY)&gt;1,1-(SUM($J$222:M222)+($D$222/MiY)),0)),5)*(N$7&gt;=$E$222)</f>
        <v>0</v>
      </c>
      <c r="O222" s="155">
        <f>ROUND(($D$222/MiY*(SUM($J$222:N222)&lt;=1)+IF(SUM($J$222:N222)+($D$222/MiY)&gt;1,1-(SUM($J$222:N222)+($D$222/MiY)),0)),5)*(O$7&gt;=$E$222)</f>
        <v>0</v>
      </c>
      <c r="P222" s="155">
        <f>ROUND(($D$222/MiY*(SUM($J$222:O222)&lt;=1)+IF(SUM($J$222:O222)+($D$222/MiY)&gt;1,1-(SUM($J$222:O222)+($D$222/MiY)),0)),5)*(P$7&gt;=$E$222)</f>
        <v>0</v>
      </c>
      <c r="Q222" s="155">
        <f>ROUND(($D$222/MiY*(SUM($J$222:P222)&lt;=1)+IF(SUM($J$222:P222)+($D$222/MiY)&gt;1,1-(SUM($J$222:P222)+($D$222/MiY)),0)),5)*(Q$7&gt;=$E$222)</f>
        <v>0</v>
      </c>
      <c r="R222" s="155">
        <f>ROUND(($D$222/MiY*(SUM($J$222:Q222)&lt;=1)+IF(SUM($J$222:Q222)+($D$222/MiY)&gt;1,1-(SUM($J$222:Q222)+($D$222/MiY)),0)),5)*(R$7&gt;=$E$222)</f>
        <v>0</v>
      </c>
      <c r="S222" s="155">
        <f>ROUND(($D$222/MiY*(SUM($J$222:R222)&lt;=1)+IF(SUM($J$222:R222)+($D$222/MiY)&gt;1,1-(SUM($J$222:R222)+($D$222/MiY)),0)),5)*(S$7&gt;=$E$222)</f>
        <v>0</v>
      </c>
      <c r="T222" s="155">
        <f>ROUND(($D$222/MiY*(SUM($J$222:S222)&lt;=1)+IF(SUM($J$222:S222)+($D$222/MiY)&gt;1,1-(SUM($J$222:S222)+($D$222/MiY)),0)),5)*(T$7&gt;=$E$222)</f>
        <v>0</v>
      </c>
      <c r="U222" s="155">
        <f>ROUND(($D$222/MiY*(SUM($J$222:T222)&lt;=1)+IF(SUM($J$222:T222)+($D$222/MiY)&gt;1,1-(SUM($J$222:T222)+($D$222/MiY)),0)),5)*(U$7&gt;=$E$222)</f>
        <v>0</v>
      </c>
      <c r="V222" s="155">
        <f>ROUND(($D$222/MiY*(SUM($J$222:U222)&lt;=1)+IF(SUM($J$222:U222)+($D$222/MiY)&gt;1,1-(SUM($J$222:U222)+($D$222/MiY)),0)),5)*(V$7&gt;=$E$222)</f>
        <v>0</v>
      </c>
      <c r="W222" s="155">
        <f>ROUND(($D$222/MiY*(SUM($J$222:V222)&lt;=1)+IF(SUM($J$222:V222)+($D$222/MiY)&gt;1,1-(SUM($J$222:V222)+($D$222/MiY)),0)),5)*(W$7&gt;=$E$222)</f>
        <v>0</v>
      </c>
      <c r="X222" s="155">
        <f>ROUND(($D$222/MiY*(SUM($J$222:W222)&lt;=1)+IF(SUM($J$222:W222)+($D$222/MiY)&gt;1,1-(SUM($J$222:W222)+($D$222/MiY)),0)),5)*(X$7&gt;=$E$222)</f>
        <v>0</v>
      </c>
      <c r="Y222" s="155">
        <f>ROUND(($D$222/MiY*(SUM($J$222:X222)&lt;=1)+IF(SUM($J$222:X222)+($D$222/MiY)&gt;1,1-(SUM($J$222:X222)+($D$222/MiY)),0)),5)*(Y$7&gt;=$E$222)</f>
        <v>0</v>
      </c>
      <c r="Z222" s="155">
        <f>ROUND(($D$222/MiY*(SUM($J$222:Y222)&lt;=1)+IF(SUM($J$222:Y222)+($D$222/MiY)&gt;1,1-(SUM($J$222:Y222)+($D$222/MiY)),0)),5)*(Z$7&gt;=$E$222)</f>
        <v>0</v>
      </c>
      <c r="AA222" s="155">
        <f>ROUND(($D$222/MiY*(SUM($J$222:Z222)&lt;=1)+IF(SUM($J$222:Z222)+($D$222/MiY)&gt;1,1-(SUM($J$222:Z222)+($D$222/MiY)),0)),5)*(AA$7&gt;=$E$222)</f>
        <v>0</v>
      </c>
      <c r="AB222" s="155">
        <f>ROUND(($D$222/MiY*(SUM($J$222:AA222)&lt;=1)+IF(SUM($J$222:AA222)+($D$222/MiY)&gt;1,1-(SUM($J$222:AA222)+($D$222/MiY)),0)),5)*(AB$7&gt;=$E$222)</f>
        <v>0</v>
      </c>
      <c r="AC222" s="155">
        <f>ROUND(($D$222/MiY*(SUM($J$222:AB222)&lt;=1)+IF(SUM($J$222:AB222)+($D$222/MiY)&gt;1,1-(SUM($J$222:AB222)+($D$222/MiY)),0)),5)*(AC$7&gt;=$E$222)</f>
        <v>0</v>
      </c>
      <c r="AD222" s="155">
        <f>ROUND(($D$222/MiY*(SUM($J$222:AC222)&lt;=1)+IF(SUM($J$222:AC222)+($D$222/MiY)&gt;1,1-(SUM($J$222:AC222)+($D$222/MiY)),0)),5)*(AD$7&gt;=$E$222)</f>
        <v>0</v>
      </c>
      <c r="AE222" s="155">
        <f>ROUND(($D$222/MiY*(SUM($J$222:AD222)&lt;=1)+IF(SUM($J$222:AD222)+($D$222/MiY)&gt;1,1-(SUM($J$222:AD222)+($D$222/MiY)),0)),5)*(AE$7&gt;=$E$222)</f>
        <v>0</v>
      </c>
      <c r="AF222" s="155">
        <f>ROUND(($D$222/MiY*(SUM($J$222:AE222)&lt;=1)+IF(SUM($J$222:AE222)+($D$222/MiY)&gt;1,1-(SUM($J$222:AE222)+($D$222/MiY)),0)),5)*(AF$7&gt;=$E$222)</f>
        <v>0</v>
      </c>
      <c r="AG222" s="155">
        <f>ROUND(($D$222/MiY*(SUM($J$222:AF222)&lt;=1)+IF(SUM($J$222:AF222)+($D$222/MiY)&gt;1,1-(SUM($J$222:AF222)+($D$222/MiY)),0)),5)*(AG$7&gt;=$E$222)</f>
        <v>0</v>
      </c>
      <c r="AH222" s="155">
        <f>ROUND(($D$222/MiY*(SUM($J$222:AG222)&lt;=1)+IF(SUM($J$222:AG222)+($D$222/MiY)&gt;1,1-(SUM($J$222:AG222)+($D$222/MiY)),0)),5)*(AH$7&gt;=$E$222)</f>
        <v>5.3330000000000002E-2</v>
      </c>
      <c r="AI222" s="155">
        <f>ROUND(($D$222/MiY*(SUM($J$222:AH222)&lt;=1)+IF(SUM($J$222:AH222)+($D$222/MiY)&gt;1,1-(SUM($J$222:AH222)+($D$222/MiY)),0)),5)*(AI$7&gt;=$E$222)</f>
        <v>5.3330000000000002E-2</v>
      </c>
      <c r="AJ222" s="155">
        <f>ROUND(($D$222/MiY*(SUM($J$222:AI222)&lt;=1)+IF(SUM($J$222:AI222)+($D$222/MiY)&gt;1,1-(SUM($J$222:AI222)+($D$222/MiY)),0)),5)*(AJ$7&gt;=$E$222)</f>
        <v>5.3330000000000002E-2</v>
      </c>
      <c r="AK222" s="155">
        <f>ROUND(($D$222/MiY*(SUM($J$222:AJ222)&lt;=1)+IF(SUM($J$222:AJ222)+($D$222/MiY)&gt;1,1-(SUM($J$222:AJ222)+($D$222/MiY)),0)),5)*(AK$7&gt;=$E$222)</f>
        <v>5.3330000000000002E-2</v>
      </c>
      <c r="AL222" s="155">
        <f>ROUND(($D$222/MiY*(SUM($J$222:AK222)&lt;=1)+IF(SUM($J$222:AK222)+($D$222/MiY)&gt;1,1-(SUM($J$222:AK222)+($D$222/MiY)),0)),5)*(AL$7&gt;=$E$222)</f>
        <v>5.3330000000000002E-2</v>
      </c>
      <c r="AM222" s="155">
        <f>ROUND(($D$222/MiY*(SUM($J$222:AL222)&lt;=1)+IF(SUM($J$222:AL222)+($D$222/MiY)&gt;1,1-(SUM($J$222:AL222)+($D$222/MiY)),0)),5)*(AM$7&gt;=$E$222)</f>
        <v>5.3330000000000002E-2</v>
      </c>
      <c r="AN222" s="155">
        <f>ROUND(($D$222/MiY*(SUM($J$222:AM222)&lt;=1)+IF(SUM($J$222:AM222)+($D$222/MiY)&gt;1,1-(SUM($J$222:AM222)+($D$222/MiY)),0)),5)*(AN$7&gt;=$E$222)</f>
        <v>5.3330000000000002E-2</v>
      </c>
      <c r="AO222" s="155">
        <f>ROUND(($D$222/MiY*(SUM($J$222:AN222)&lt;=1)+IF(SUM($J$222:AN222)+($D$222/MiY)&gt;1,1-(SUM($J$222:AN222)+($D$222/MiY)),0)),5)*(AO$7&gt;=$E$222)</f>
        <v>5.3330000000000002E-2</v>
      </c>
      <c r="AP222" s="155">
        <f>ROUND(($D$222/MiY*(SUM($J$222:AO222)&lt;=1)+IF(SUM($J$222:AO222)+($D$222/MiY)&gt;1,1-(SUM($J$222:AO222)+($D$222/MiY)),0)),5)*(AP$7&gt;=$E$222)</f>
        <v>5.3330000000000002E-2</v>
      </c>
      <c r="AQ222" s="155">
        <f>ROUND(($D$222/MiY*(SUM($J$222:AP222)&lt;=1)+IF(SUM($J$222:AP222)+($D$222/MiY)&gt;1,1-(SUM($J$222:AP222)+($D$222/MiY)),0)),5)*(AQ$7&gt;=$E$222)</f>
        <v>5.3330000000000002E-2</v>
      </c>
      <c r="AR222" s="155">
        <f>ROUND(($D$222/MiY*(SUM($J$222:AQ222)&lt;=1)+IF(SUM($J$222:AQ222)+($D$222/MiY)&gt;1,1-(SUM($J$222:AQ222)+($D$222/MiY)),0)),5)*(AR$7&gt;=$E$222)</f>
        <v>5.3330000000000002E-2</v>
      </c>
      <c r="AS222" s="155">
        <f>ROUND(($D$222/MiY*(SUM($J$222:AR222)&lt;=1)+IF(SUM($J$222:AR222)+($D$222/MiY)&gt;1,1-(SUM($J$222:AR222)+($D$222/MiY)),0)),5)*(AS$7&gt;=$E$222)</f>
        <v>5.3330000000000002E-2</v>
      </c>
      <c r="AT222" s="155">
        <f>ROUND(($D$222/MiY*(SUM($J$222:AS222)&lt;=1)+IF(SUM($J$222:AS222)+($D$222/MiY)&gt;1,1-(SUM($J$222:AS222)+($D$222/MiY)),0)),5)*(AT$7&gt;=$E$222)</f>
        <v>5.3330000000000002E-2</v>
      </c>
      <c r="AU222" s="155">
        <f>ROUND(($D$222/MiY*(SUM($J$222:AT222)&lt;=1)+IF(SUM($J$222:AT222)+($D$222/MiY)&gt;1,1-(SUM($J$222:AT222)+($D$222/MiY)),0)),5)*(AU$7&gt;=$E$222)</f>
        <v>5.3330000000000002E-2</v>
      </c>
      <c r="AV222" s="155">
        <f>ROUND(($D$222/MiY*(SUM($J$222:AU222)&lt;=1)+IF(SUM($J$222:AU222)+($D$222/MiY)&gt;1,1-(SUM($J$222:AU222)+($D$222/MiY)),0)),5)*(AV$7&gt;=$E$222)</f>
        <v>5.3330000000000002E-2</v>
      </c>
      <c r="AW222" s="155">
        <f>ROUND(($D$222/MiY*(SUM($J$222:AV222)&lt;=1)+IF(SUM($J$222:AV222)+($D$222/MiY)&gt;1,1-(SUM($J$222:AV222)+($D$222/MiY)),0)),5)*(AW$7&gt;=$E$222)</f>
        <v>5.3330000000000002E-2</v>
      </c>
      <c r="AX222" s="155">
        <f>ROUND(($D$222/MiY*(SUM($J$222:AW222)&lt;=1)+IF(SUM($J$222:AW222)+($D$222/MiY)&gt;1,1-(SUM($J$222:AW222)+($D$222/MiY)),0)),5)*(AX$7&gt;=$E$222)</f>
        <v>5.3330000000000002E-2</v>
      </c>
      <c r="AY222" s="155">
        <f>ROUND(($D$222/MiY*(SUM($J$222:AX222)&lt;=1)+IF(SUM($J$222:AX222)+($D$222/MiY)&gt;1,1-(SUM($J$222:AX222)+($D$222/MiY)),0)),5)*(AY$7&gt;=$E$222)</f>
        <v>5.3330000000000002E-2</v>
      </c>
      <c r="AZ222" s="155">
        <f>ROUND(($D$222/MiY*(SUM($J$222:AY222)&lt;=1)+IF(SUM($J$222:AY222)+($D$222/MiY)&gt;1,1-(SUM($J$222:AY222)+($D$222/MiY)),0)),5)*(AZ$7&gt;=$E$222)</f>
        <v>4.0059999999999998E-2</v>
      </c>
      <c r="BA222" s="155">
        <f>ROUND(($D$222/MiY*(SUM($J$222:AZ222)&lt;=1)+IF(SUM($J$222:AZ222)+($D$222/MiY)&gt;1,1-(SUM($J$222:AZ222)+($D$222/MiY)),0)),5)*(BA$7&gt;=$E$222)</f>
        <v>0</v>
      </c>
      <c r="BB222" s="155">
        <f>ROUND(($D$222/MiY*(SUM($J$222:BA222)&lt;=1)+IF(SUM($J$222:BA222)+($D$222/MiY)&gt;1,1-(SUM($J$222:BA222)+($D$222/MiY)),0)),5)*(BB$7&gt;=$E$222)</f>
        <v>0</v>
      </c>
      <c r="BC222" s="155">
        <f>ROUND(($D$222/MiY*(SUM($J$222:BB222)&lt;=1)+IF(SUM($J$222:BB222)+($D$222/MiY)&gt;1,1-(SUM($J$222:BB222)+($D$222/MiY)),0)),5)*(BC$7&gt;=$E$222)</f>
        <v>0</v>
      </c>
      <c r="BD222" s="155">
        <f>ROUND(($D$222/MiY*(SUM($J$222:BC222)&lt;=1)+IF(SUM($J$222:BC222)+($D$222/MiY)&gt;1,1-(SUM($J$222:BC222)+($D$222/MiY)),0)),5)*(BD$7&gt;=$E$222)</f>
        <v>0</v>
      </c>
      <c r="BE222" s="155">
        <f>ROUND(($D$222/MiY*(SUM($J$222:BD222)&lt;=1)+IF(SUM($J$222:BD222)+($D$222/MiY)&gt;1,1-(SUM($J$222:BD222)+($D$222/MiY)),0)),5)*(BE$7&gt;=$E$222)</f>
        <v>0</v>
      </c>
      <c r="BF222" s="155">
        <f>ROUND(($D$222/MiY*(SUM($J$222:BE222)&lt;=1)+IF(SUM($J$222:BE222)+($D$222/MiY)&gt;1,1-(SUM($J$222:BE222)+($D$222/MiY)),0)),5)*(BF$7&gt;=$E$222)</f>
        <v>0</v>
      </c>
      <c r="BG222" s="155">
        <f>ROUND(($D$222/MiY*(SUM($J$222:BF222)&lt;=1)+IF(SUM($J$222:BF222)+($D$222/MiY)&gt;1,1-(SUM($J$222:BF222)+($D$222/MiY)),0)),5)*(BG$7&gt;=$E$222)</f>
        <v>0</v>
      </c>
      <c r="BH222" s="155">
        <f>ROUND(($D$222/MiY*(SUM($J$222:BG222)&lt;=1)+IF(SUM($J$222:BG222)+($D$222/MiY)&gt;1,1-(SUM($J$222:BG222)+($D$222/MiY)),0)),5)*(BH$7&gt;=$E$222)</f>
        <v>0</v>
      </c>
      <c r="BI222" s="155">
        <f>ROUND(($D$222/MiY*(SUM($J$222:BH222)&lt;=1)+IF(SUM($J$222:BH222)+($D$222/MiY)&gt;1,1-(SUM($J$222:BH222)+($D$222/MiY)),0)),5)*(BI$7&gt;=$E$222)</f>
        <v>0</v>
      </c>
      <c r="BJ222" s="155">
        <f>ROUND(($D$222/MiY*(SUM($J$222:BI222)&lt;=1)+IF(SUM($J$222:BI222)+($D$222/MiY)&gt;1,1-(SUM($J$222:BI222)+($D$222/MiY)),0)),5)*(BJ$7&gt;=$E$222)</f>
        <v>0</v>
      </c>
      <c r="BK222" s="155">
        <f>ROUND(($D$222/MiY*(SUM($J$222:BJ222)&lt;=1)+IF(SUM($J$222:BJ222)+($D$222/MiY)&gt;1,1-(SUM($J$222:BJ222)+($D$222/MiY)),0)),5)*(BK$7&gt;=$E$222)</f>
        <v>0</v>
      </c>
      <c r="BL222" s="155">
        <f>ROUND(($D$222/MiY*(SUM($J$222:BK222)&lt;=1)+IF(SUM($J$222:BK222)+($D$222/MiY)&gt;1,1-(SUM($J$222:BK222)+($D$222/MiY)),0)),5)*(BL$7&gt;=$E$222)</f>
        <v>0</v>
      </c>
      <c r="BM222" s="155">
        <f>ROUND(($D$222/MiY*(SUM($J$222:BL222)&lt;=1)+IF(SUM($J$222:BL222)+($D$222/MiY)&gt;1,1-(SUM($J$222:BL222)+($D$222/MiY)),0)),5)*(BM$7&gt;=$E$222)</f>
        <v>0</v>
      </c>
      <c r="BN222" s="155">
        <f>ROUND(($D$222/MiY*(SUM($J$222:BM222)&lt;=1)+IF(SUM($J$222:BM222)+($D$222/MiY)&gt;1,1-(SUM($J$222:BM222)+($D$222/MiY)),0)),5)*(BN$7&gt;=$E$222)</f>
        <v>0</v>
      </c>
      <c r="BO222" s="155">
        <f>ROUND(($D$222/MiY*(SUM($J$222:BN222)&lt;=1)+IF(SUM($J$222:BN222)+($D$222/MiY)&gt;1,1-(SUM($J$222:BN222)+($D$222/MiY)),0)),5)*(BO$7&gt;=$E$222)</f>
        <v>0</v>
      </c>
      <c r="BP222" s="155">
        <f>ROUND(($D$222/MiY*(SUM($J$222:BO222)&lt;=1)+IF(SUM($J$222:BO222)+($D$222/MiY)&gt;1,1-(SUM($J$222:BO222)+($D$222/MiY)),0)),5)*(BP$7&gt;=$E$222)</f>
        <v>0</v>
      </c>
      <c r="BQ222" s="155">
        <f>ROUND(($D$222/MiY*(SUM($J$222:BP222)&lt;=1)+IF(SUM($J$222:BP222)+($D$222/MiY)&gt;1,1-(SUM($J$222:BP222)+($D$222/MiY)),0)),5)*(BQ$7&gt;=$E$222)</f>
        <v>0</v>
      </c>
      <c r="BR222" s="155">
        <f>ROUND(($D$222/MiY*(SUM($J$222:BQ222)&lt;=1)+IF(SUM($J$222:BQ222)+($D$222/MiY)&gt;1,1-(SUM($J$222:BQ222)+($D$222/MiY)),0)),5)*(BR$7&gt;=$E$222)</f>
        <v>0</v>
      </c>
      <c r="BS222" s="155">
        <f>ROUND(($D$222/MiY*(SUM($J$222:BR222)&lt;=1)+IF(SUM($J$222:BR222)+($D$222/MiY)&gt;1,1-(SUM($J$222:BR222)+($D$222/MiY)),0)),5)*(BS$7&gt;=$E$222)</f>
        <v>0</v>
      </c>
      <c r="BT222" s="155">
        <f>ROUND(($D$222/MiY*(SUM($J$222:BS222)&lt;=1)+IF(SUM($J$222:BS222)+($D$222/MiY)&gt;1,1-(SUM($J$222:BS222)+($D$222/MiY)),0)),5)*(BT$7&gt;=$E$222)</f>
        <v>0</v>
      </c>
      <c r="BU222" s="155">
        <f>ROUND(($D$222/MiY*(SUM($J$222:BT222)&lt;=1)+IF(SUM($J$222:BT222)+($D$222/MiY)&gt;1,1-(SUM($J$222:BT222)+($D$222/MiY)),0)),5)*(BU$7&gt;=$E$222)</f>
        <v>0</v>
      </c>
      <c r="BV222" s="155">
        <f>ROUND(($D$222/MiY*(SUM($J$222:BU222)&lt;=1)+IF(SUM($J$222:BU222)+($D$222/MiY)&gt;1,1-(SUM($J$222:BU222)+($D$222/MiY)),0)),5)*(BV$7&gt;=$E$222)</f>
        <v>0</v>
      </c>
      <c r="BW222" s="155">
        <f>ROUND(($D$222/MiY*(SUM($J$222:BV222)&lt;=1)+IF(SUM($J$222:BV222)+($D$222/MiY)&gt;1,1-(SUM($J$222:BV222)+($D$222/MiY)),0)),5)*(BW$7&gt;=$E$222)</f>
        <v>0</v>
      </c>
      <c r="BX222" s="155">
        <f>ROUND(($D$222/MiY*(SUM($J$222:BW222)&lt;=1)+IF(SUM($J$222:BW222)+($D$222/MiY)&gt;1,1-(SUM($J$222:BW222)+($D$222/MiY)),0)),5)*(BX$7&gt;=$E$222)</f>
        <v>0</v>
      </c>
      <c r="BY222" s="155">
        <f>ROUND(($D$222/MiY*(SUM($J$222:BX222)&lt;=1)+IF(SUM($J$222:BX222)+($D$222/MiY)&gt;1,1-(SUM($J$222:BX222)+($D$222/MiY)),0)),5)*(BY$7&gt;=$E$222)</f>
        <v>0</v>
      </c>
      <c r="BZ222" s="155">
        <f>ROUND(($D$222/MiY*(SUM($J$222:BY222)&lt;=1)+IF(SUM($J$222:BY222)+($D$222/MiY)&gt;1,1-(SUM($J$222:BY222)+($D$222/MiY)),0)),5)*(BZ$7&gt;=$E$222)</f>
        <v>0</v>
      </c>
      <c r="CA222" s="155">
        <f>ROUND(($D$222/MiY*(SUM($J$222:BZ222)&lt;=1)+IF(SUM($J$222:BZ222)+($D$222/MiY)&gt;1,1-(SUM($J$222:BZ222)+($D$222/MiY)),0)),5)*(CA$7&gt;=$E$222)</f>
        <v>0</v>
      </c>
      <c r="CB222" s="155">
        <f>ROUND(($D$222/MiY*(SUM($J$222:CA222)&lt;=1)+IF(SUM($J$222:CA222)+($D$222/MiY)&gt;1,1-(SUM($J$222:CA222)+($D$222/MiY)),0)),5)*(CB$7&gt;=$E$222)</f>
        <v>0</v>
      </c>
      <c r="CC222" s="155">
        <f>ROUND(($D$222/MiY*(SUM($J$222:CB222)&lt;=1)+IF(SUM($J$222:CB222)+($D$222/MiY)&gt;1,1-(SUM($J$222:CB222)+($D$222/MiY)),0)),5)*(CC$7&gt;=$E$222)</f>
        <v>0</v>
      </c>
      <c r="CD222" s="155">
        <f>ROUND(($D$222/MiY*(SUM($J$222:CC222)&lt;=1)+IF(SUM($J$222:CC222)+($D$222/MiY)&gt;1,1-(SUM($J$222:CC222)+($D$222/MiY)),0)),5)*(CD$7&gt;=$E$222)</f>
        <v>0</v>
      </c>
      <c r="CE222" s="155">
        <f>ROUND(($D$222/MiY*(SUM($J$222:CD222)&lt;=1)+IF(SUM($J$222:CD222)+($D$222/MiY)&gt;1,1-(SUM($J$222:CD222)+($D$222/MiY)),0)),5)*(CE$7&gt;=$E$222)</f>
        <v>0</v>
      </c>
      <c r="CF222" s="155">
        <f>ROUND(($D$222/MiY*(SUM($J$222:CE222)&lt;=1)+IF(SUM($J$222:CE222)+($D$222/MiY)&gt;1,1-(SUM($J$222:CE222)+($D$222/MiY)),0)),5)*(CF$7&gt;=$E$222)</f>
        <v>0</v>
      </c>
      <c r="CG222" s="155">
        <f>ROUND(($D$222/MiY*(SUM($J$222:CF222)&lt;=1)+IF(SUM($J$222:CF222)+($D$222/MiY)&gt;1,1-(SUM($J$222:CF222)+($D$222/MiY)),0)),5)*(CG$7&gt;=$E$222)</f>
        <v>0</v>
      </c>
      <c r="CH222" s="155">
        <f>ROUND(($D$222/MiY*(SUM($J$222:CG222)&lt;=1)+IF(SUM($J$222:CG222)+($D$222/MiY)&gt;1,1-(SUM($J$222:CG222)+($D$222/MiY)),0)),5)*(CH$7&gt;=$E$222)</f>
        <v>0</v>
      </c>
      <c r="CI222" s="155">
        <f>ROUND(($D$222/MiY*(SUM($J$222:CH222)&lt;=1)+IF(SUM($J$222:CH222)+($D$222/MiY)&gt;1,1-(SUM($J$222:CH222)+($D$222/MiY)),0)),5)*(CI$7&gt;=$E$222)</f>
        <v>0</v>
      </c>
      <c r="CJ222" s="155">
        <f>ROUND(($D$222/MiY*(SUM($J$222:CI222)&lt;=1)+IF(SUM($J$222:CI222)+($D$222/MiY)&gt;1,1-(SUM($J$222:CI222)+($D$222/MiY)),0)),5)*(CJ$7&gt;=$E$222)</f>
        <v>0</v>
      </c>
      <c r="CK222" s="155">
        <f>ROUND(($D$222/MiY*(SUM($J$222:CJ222)&lt;=1)+IF(SUM($J$222:CJ222)+($D$222/MiY)&gt;1,1-(SUM($J$222:CJ222)+($D$222/MiY)),0)),5)*(CK$7&gt;=$E$222)</f>
        <v>0</v>
      </c>
      <c r="CL222" s="155">
        <f>ROUND(($D$222/MiY*(SUM($J$222:CK222)&lt;=1)+IF(SUM($J$222:CK222)+($D$222/MiY)&gt;1,1-(SUM($J$222:CK222)+($D$222/MiY)),0)),5)*(CL$7&gt;=$E$222)</f>
        <v>0</v>
      </c>
      <c r="CM222" s="155">
        <f>ROUND(($D$222/MiY*(SUM($J$222:CL222)&lt;=1)+IF(SUM($J$222:CL222)+($D$222/MiY)&gt;1,1-(SUM($J$222:CL222)+($D$222/MiY)),0)),5)*(CM$7&gt;=$E$222)</f>
        <v>0</v>
      </c>
      <c r="CN222" s="155">
        <f>ROUND(($D$222/MiY*(SUM($J$222:CM222)&lt;=1)+IF(SUM($J$222:CM222)+($D$222/MiY)&gt;1,1-(SUM($J$222:CM222)+($D$222/MiY)),0)),5)*(CN$7&gt;=$E$222)</f>
        <v>0</v>
      </c>
      <c r="CO222" s="155">
        <f>ROUND(($D$222/MiY*(SUM($J$222:CN222)&lt;=1)+IF(SUM($J$222:CN222)+($D$222/MiY)&gt;1,1-(SUM($J$222:CN222)+($D$222/MiY)),0)),5)*(CO$7&gt;=$E$222)</f>
        <v>0</v>
      </c>
      <c r="CP222" s="155">
        <f>ROUND(($D$222/MiY*(SUM($J$222:CO222)&lt;=1)+IF(SUM($J$222:CO222)+($D$222/MiY)&gt;1,1-(SUM($J$222:CO222)+($D$222/MiY)),0)),5)*(CP$7&gt;=$E$222)</f>
        <v>0</v>
      </c>
      <c r="CQ222" s="155">
        <f>ROUND(($D$222/MiY*(SUM($J$222:CP222)&lt;=1)+IF(SUM($J$222:CP222)+($D$222/MiY)&gt;1,1-(SUM($J$222:CP222)+($D$222/MiY)),0)),5)*(CQ$7&gt;=$E$222)</f>
        <v>0</v>
      </c>
      <c r="CR222" s="155">
        <f>ROUND(($D$222/MiY*(SUM($J$222:CQ222)&lt;=1)+IF(SUM($J$222:CQ222)+($D$222/MiY)&gt;1,1-(SUM($J$222:CQ222)+($D$222/MiY)),0)),5)*(CR$7&gt;=$E$222)</f>
        <v>0</v>
      </c>
      <c r="CS222" s="155">
        <f>ROUND(($D$222/MiY*(SUM($J$222:CR222)&lt;=1)+IF(SUM($J$222:CR222)+($D$222/MiY)&gt;1,1-(SUM($J$222:CR222)+($D$222/MiY)),0)),5)*(CS$7&gt;=$E$222)</f>
        <v>0</v>
      </c>
      <c r="CT222" s="155">
        <f>ROUND(($D$222/MiY*(SUM($J$222:CS222)&lt;=1)+IF(SUM($J$222:CS222)+($D$222/MiY)&gt;1,1-(SUM($J$222:CS222)+($D$222/MiY)),0)),5)*(CT$7&gt;=$E$222)</f>
        <v>0</v>
      </c>
      <c r="CU222" s="155">
        <f>ROUND(($D$222/MiY*(SUM($J$222:CT222)&lt;=1)+IF(SUM($J$222:CT222)+($D$222/MiY)&gt;1,1-(SUM($J$222:CT222)+($D$222/MiY)),0)),5)*(CU$7&gt;=$E$222)</f>
        <v>0</v>
      </c>
      <c r="CV222" s="155">
        <f>ROUND(($D$222/MiY*(SUM($J$222:CU222)&lt;=1)+IF(SUM($J$222:CU222)+($D$222/MiY)&gt;1,1-(SUM($J$222:CU222)+($D$222/MiY)),0)),5)*(CV$7&gt;=$E$222)</f>
        <v>0</v>
      </c>
      <c r="CW222" s="155">
        <f>ROUND(($D$222/MiY*(SUM($J$222:CV222)&lt;=1)+IF(SUM($J$222:CV222)+($D$222/MiY)&gt;1,1-(SUM($J$222:CV222)+($D$222/MiY)),0)),5)*(CW$7&gt;=$E$222)</f>
        <v>0</v>
      </c>
      <c r="CX222" s="155">
        <f>ROUND(($D$222/MiY*(SUM($J$222:CW222)&lt;=1)+IF(SUM($J$222:CW222)+($D$222/MiY)&gt;1,1-(SUM($J$222:CW222)+($D$222/MiY)),0)),5)*(CX$7&gt;=$E$222)</f>
        <v>0</v>
      </c>
      <c r="CY222" s="155">
        <f>ROUND(($D$222/MiY*(SUM($J$222:CX222)&lt;=1)+IF(SUM($J$222:CX222)+($D$222/MiY)&gt;1,1-(SUM($J$222:CX222)+($D$222/MiY)),0)),5)*(CY$7&gt;=$E$222)</f>
        <v>0</v>
      </c>
      <c r="CZ222" s="155">
        <f>ROUND(($D$222/MiY*(SUM($J$222:CY222)&lt;=1)+IF(SUM($J$222:CY222)+($D$222/MiY)&gt;1,1-(SUM($J$222:CY222)+($D$222/MiY)),0)),5)*(CZ$7&gt;=$E$222)</f>
        <v>0</v>
      </c>
      <c r="DA222" s="155">
        <f>ROUND(($D$222/MiY*(SUM($J$222:CZ222)&lt;=1)+IF(SUM($J$222:CZ222)+($D$222/MiY)&gt;1,1-(SUM($J$222:CZ222)+($D$222/MiY)),0)),5)*(DA$7&gt;=$E$222)</f>
        <v>0</v>
      </c>
      <c r="DB222" s="155">
        <f>ROUND(($D$222/MiY*(SUM($J$222:DA222)&lt;=1)+IF(SUM($J$222:DA222)+($D$222/MiY)&gt;1,1-(SUM($J$222:DA222)+($D$222/MiY)),0)),5)*(DB$7&gt;=$E$222)</f>
        <v>0</v>
      </c>
      <c r="DC222" s="155">
        <f>ROUND(($D$222/MiY*(SUM($J$222:DB222)&lt;=1)+IF(SUM($J$222:DB222)+($D$222/MiY)&gt;1,1-(SUM($J$222:DB222)+($D$222/MiY)),0)),5)*(DC$7&gt;=$E$222)</f>
        <v>0</v>
      </c>
      <c r="DD222" s="155">
        <f>ROUND(($D$222/MiY*(SUM($J$222:DC222)&lt;=1)+IF(SUM($J$222:DC222)+($D$222/MiY)&gt;1,1-(SUM($J$222:DC222)+($D$222/MiY)),0)),5)*(DD$7&gt;=$E$222)</f>
        <v>0</v>
      </c>
      <c r="DE222" s="155">
        <f>ROUND(($D$222/MiY*(SUM($J$222:DD222)&lt;=1)+IF(SUM($J$222:DD222)+($D$222/MiY)&gt;1,1-(SUM($J$222:DD222)+($D$222/MiY)),0)),5)*(DE$7&gt;=$E$222)</f>
        <v>0</v>
      </c>
      <c r="DF222" s="155">
        <f>ROUND(($D$222/MiY*(SUM($J$222:DE222)&lt;=1)+IF(SUM($J$222:DE222)+($D$222/MiY)&gt;1,1-(SUM($J$222:DE222)+($D$222/MiY)),0)),5)*(DF$7&gt;=$E$222)</f>
        <v>0</v>
      </c>
      <c r="DG222" s="155">
        <f>ROUND(($D$222/MiY*(SUM($J$222:DF222)&lt;=1)+IF(SUM($J$222:DF222)+($D$222/MiY)&gt;1,1-(SUM($J$222:DF222)+($D$222/MiY)),0)),5)*(DG$7&gt;=$E$222)</f>
        <v>0</v>
      </c>
      <c r="DH222" s="155">
        <f>ROUND(($D$222/MiY*(SUM($J$222:DG222)&lt;=1)+IF(SUM($J$222:DG222)+($D$222/MiY)&gt;1,1-(SUM($J$222:DG222)+($D$222/MiY)),0)),5)*(DH$7&gt;=$E$222)</f>
        <v>0</v>
      </c>
      <c r="DI222" s="155">
        <f>ROUND(($D$222/MiY*(SUM($J$222:DH222)&lt;=1)+IF(SUM($J$222:DH222)+($D$222/MiY)&gt;1,1-(SUM($J$222:DH222)+($D$222/MiY)),0)),5)*(DI$7&gt;=$E$222)</f>
        <v>0</v>
      </c>
      <c r="DJ222" s="155">
        <f>ROUND(($D$222/MiY*(SUM($J$222:DI222)&lt;=1)+IF(SUM($J$222:DI222)+($D$222/MiY)&gt;1,1-(SUM($J$222:DI222)+($D$222/MiY)),0)),5)*(DJ$7&gt;=$E$222)</f>
        <v>0</v>
      </c>
      <c r="DK222" s="155">
        <f>ROUND(($D$222/MiY*(SUM($J$222:DJ222)&lt;=1)+IF(SUM($J$222:DJ222)+($D$222/MiY)&gt;1,1-(SUM($J$222:DJ222)+($D$222/MiY)),0)),5)*(DK$7&gt;=$E$222)</f>
        <v>0</v>
      </c>
      <c r="DL222" s="155">
        <f>ROUND(($D$222/MiY*(SUM($J$222:DK222)&lt;=1)+IF(SUM($J$222:DK222)+($D$222/MiY)&gt;1,1-(SUM($J$222:DK222)+($D$222/MiY)),0)),5)*(DL$7&gt;=$E$222)</f>
        <v>0</v>
      </c>
      <c r="DM222" s="155">
        <f>ROUND(($D$222/MiY*(SUM($J$222:DL222)&lt;=1)+IF(SUM($J$222:DL222)+($D$222/MiY)&gt;1,1-(SUM($J$222:DL222)+($D$222/MiY)),0)),5)*(DM$7&gt;=$E$222)</f>
        <v>0</v>
      </c>
      <c r="DN222" s="155">
        <f>ROUND(($D$222/MiY*(SUM($J$222:DM222)&lt;=1)+IF(SUM($J$222:DM222)+($D$222/MiY)&gt;1,1-(SUM($J$222:DM222)+($D$222/MiY)),0)),5)*(DN$7&gt;=$E$222)</f>
        <v>0</v>
      </c>
      <c r="DO222" s="155">
        <f>ROUND(($D$222/MiY*(SUM($J$222:DN222)&lt;=1)+IF(SUM($J$222:DN222)+($D$222/MiY)&gt;1,1-(SUM($J$222:DN222)+($D$222/MiY)),0)),5)*(DO$7&gt;=$E$222)</f>
        <v>0</v>
      </c>
      <c r="DP222" s="155">
        <f>ROUND(($D$222/MiY*(SUM($J$222:DO222)&lt;=1)+IF(SUM($J$222:DO222)+($D$222/MiY)&gt;1,1-(SUM($J$222:DO222)+($D$222/MiY)),0)),5)*(DP$7&gt;=$E$222)</f>
        <v>0</v>
      </c>
      <c r="DQ222" s="155">
        <f>ROUND(($D$222/MiY*(SUM($J$222:DP222)&lt;=1)+IF(SUM($J$222:DP222)+($D$222/MiY)&gt;1,1-(SUM($J$222:DP222)+($D$222/MiY)),0)),5)*(DQ$7&gt;=$E$222)</f>
        <v>0</v>
      </c>
      <c r="DR222" s="155">
        <f>ROUND(($D$222/MiY*(SUM($J$222:DQ222)&lt;=1)+IF(SUM($J$222:DQ222)+($D$222/MiY)&gt;1,1-(SUM($J$222:DQ222)+($D$222/MiY)),0)),5)*(DR$7&gt;=$E$222)</f>
        <v>0</v>
      </c>
      <c r="DS222" s="155">
        <f>ROUND(($D$222/MiY*(SUM($J$222:DR222)&lt;=1)+IF(SUM($J$222:DR222)+($D$222/MiY)&gt;1,1-(SUM($J$222:DR222)+($D$222/MiY)),0)),5)*(DS$7&gt;=$E$222)</f>
        <v>0</v>
      </c>
      <c r="DT222" s="155">
        <f>ROUND(($D$222/MiY*(SUM($J$222:DS222)&lt;=1)+IF(SUM($J$222:DS222)+($D$222/MiY)&gt;1,1-(SUM($J$222:DS222)+($D$222/MiY)),0)),5)*(DT$7&gt;=$E$222)</f>
        <v>0</v>
      </c>
      <c r="DU222" s="155">
        <f>ROUND(($D$222/MiY*(SUM($J$222:DT222)&lt;=1)+IF(SUM($J$222:DT222)+($D$222/MiY)&gt;1,1-(SUM($J$222:DT222)+($D$222/MiY)),0)),5)*(DU$7&gt;=$E$222)</f>
        <v>0</v>
      </c>
      <c r="DV222" s="155">
        <f>ROUND(($D$222/MiY*(SUM($J$222:DU222)&lt;=1)+IF(SUM($J$222:DU222)+($D$222/MiY)&gt;1,1-(SUM($J$222:DU222)+($D$222/MiY)),0)),5)*(DV$7&gt;=$E$222)</f>
        <v>0</v>
      </c>
      <c r="DW222" s="155">
        <f>ROUND(($D$222/MiY*(SUM($J$222:DV222)&lt;=1)+IF(SUM($J$222:DV222)+($D$222/MiY)&gt;1,1-(SUM($J$222:DV222)+($D$222/MiY)),0)),5)*(DW$7&gt;=$E$222)</f>
        <v>0</v>
      </c>
      <c r="DX222" s="155">
        <f>ROUND(($D$222/MiY*(SUM($J$222:DW222)&lt;=1)+IF(SUM($J$222:DW222)+($D$222/MiY)&gt;1,1-(SUM($J$222:DW222)+($D$222/MiY)),0)),5)*(DX$7&gt;=$E$222)</f>
        <v>0</v>
      </c>
      <c r="DY222" s="155">
        <f>ROUND(($D$222/MiY*(SUM($J$222:DX222)&lt;=1)+IF(SUM($J$222:DX222)+($D$222/MiY)&gt;1,1-(SUM($J$222:DX222)+($D$222/MiY)),0)),5)*(DY$7&gt;=$E$222)</f>
        <v>0</v>
      </c>
      <c r="DZ222" s="155">
        <f>ROUND(($D$222/MiY*(SUM($J$222:DY222)&lt;=1)+IF(SUM($J$222:DY222)+($D$222/MiY)&gt;1,1-(SUM($J$222:DY222)+($D$222/MiY)),0)),5)*(DZ$7&gt;=$E$222)</f>
        <v>0</v>
      </c>
      <c r="EA222" s="155">
        <f>ROUND(($D$222/MiY*(SUM($J$222:DZ222)&lt;=1)+IF(SUM($J$222:DZ222)+($D$222/MiY)&gt;1,1-(SUM($J$222:DZ222)+($D$222/MiY)),0)),5)*(EA$7&gt;=$E$222)</f>
        <v>0</v>
      </c>
      <c r="EB222" s="155">
        <f>ROUND(($D$222/MiY*(SUM($J$222:EA222)&lt;=1)+IF(SUM($J$222:EA222)+($D$222/MiY)&gt;1,1-(SUM($J$222:EA222)+($D$222/MiY)),0)),5)*(EB$7&gt;=$E$222)</f>
        <v>0</v>
      </c>
    </row>
    <row r="223" spans="3:132" outlineLevel="1" x14ac:dyDescent="0.25">
      <c r="C223" s="318" t="s">
        <v>526</v>
      </c>
      <c r="G223" s="52" t="s">
        <v>525</v>
      </c>
      <c r="H223" s="46">
        <f t="shared" ref="H223" si="3032">SUM(J223:EB223)</f>
        <v>630000.00000000023</v>
      </c>
      <c r="J223" s="82">
        <f t="shared" ref="J223:P223" si="3033">SUM($J$221:$EB$221)*J222</f>
        <v>0</v>
      </c>
      <c r="K223" s="82">
        <f t="shared" si="3033"/>
        <v>0</v>
      </c>
      <c r="L223" s="82">
        <f t="shared" si="3033"/>
        <v>0</v>
      </c>
      <c r="M223" s="82">
        <f t="shared" si="3033"/>
        <v>0</v>
      </c>
      <c r="N223" s="82">
        <f t="shared" si="3033"/>
        <v>0</v>
      </c>
      <c r="O223" s="82">
        <f t="shared" si="3033"/>
        <v>0</v>
      </c>
      <c r="P223" s="82">
        <f t="shared" si="3033"/>
        <v>0</v>
      </c>
      <c r="Q223" s="82">
        <f>SUM($J$221:$EB$221)*Q222</f>
        <v>0</v>
      </c>
      <c r="R223" s="82">
        <f t="shared" ref="R223:CC223" si="3034">SUM($J$221:$EB$221)*R222</f>
        <v>0</v>
      </c>
      <c r="S223" s="82">
        <f t="shared" si="3034"/>
        <v>0</v>
      </c>
      <c r="T223" s="82">
        <f t="shared" si="3034"/>
        <v>0</v>
      </c>
      <c r="U223" s="82">
        <f t="shared" si="3034"/>
        <v>0</v>
      </c>
      <c r="V223" s="82">
        <f t="shared" si="3034"/>
        <v>0</v>
      </c>
      <c r="W223" s="82">
        <f t="shared" si="3034"/>
        <v>0</v>
      </c>
      <c r="X223" s="82">
        <f t="shared" si="3034"/>
        <v>0</v>
      </c>
      <c r="Y223" s="82">
        <f t="shared" si="3034"/>
        <v>0</v>
      </c>
      <c r="Z223" s="82">
        <f t="shared" si="3034"/>
        <v>0</v>
      </c>
      <c r="AA223" s="82">
        <f t="shared" si="3034"/>
        <v>0</v>
      </c>
      <c r="AB223" s="82">
        <f t="shared" si="3034"/>
        <v>0</v>
      </c>
      <c r="AC223" s="82">
        <f t="shared" si="3034"/>
        <v>0</v>
      </c>
      <c r="AD223" s="82">
        <f t="shared" si="3034"/>
        <v>0</v>
      </c>
      <c r="AE223" s="82">
        <f t="shared" si="3034"/>
        <v>0</v>
      </c>
      <c r="AF223" s="82">
        <f t="shared" si="3034"/>
        <v>0</v>
      </c>
      <c r="AG223" s="82">
        <f t="shared" si="3034"/>
        <v>0</v>
      </c>
      <c r="AH223" s="82">
        <f t="shared" si="3034"/>
        <v>33597.9</v>
      </c>
      <c r="AI223" s="82">
        <f t="shared" si="3034"/>
        <v>33597.9</v>
      </c>
      <c r="AJ223" s="82">
        <f t="shared" si="3034"/>
        <v>33597.9</v>
      </c>
      <c r="AK223" s="82">
        <f t="shared" si="3034"/>
        <v>33597.9</v>
      </c>
      <c r="AL223" s="82">
        <f t="shared" si="3034"/>
        <v>33597.9</v>
      </c>
      <c r="AM223" s="82">
        <f t="shared" si="3034"/>
        <v>33597.9</v>
      </c>
      <c r="AN223" s="82">
        <f t="shared" si="3034"/>
        <v>33597.9</v>
      </c>
      <c r="AO223" s="82">
        <f t="shared" si="3034"/>
        <v>33597.9</v>
      </c>
      <c r="AP223" s="82">
        <f t="shared" si="3034"/>
        <v>33597.9</v>
      </c>
      <c r="AQ223" s="82">
        <f t="shared" si="3034"/>
        <v>33597.9</v>
      </c>
      <c r="AR223" s="82">
        <f t="shared" si="3034"/>
        <v>33597.9</v>
      </c>
      <c r="AS223" s="82">
        <f t="shared" si="3034"/>
        <v>33597.9</v>
      </c>
      <c r="AT223" s="82">
        <f t="shared" si="3034"/>
        <v>33597.9</v>
      </c>
      <c r="AU223" s="82">
        <f t="shared" si="3034"/>
        <v>33597.9</v>
      </c>
      <c r="AV223" s="82">
        <f t="shared" si="3034"/>
        <v>33597.9</v>
      </c>
      <c r="AW223" s="82">
        <f t="shared" si="3034"/>
        <v>33597.9</v>
      </c>
      <c r="AX223" s="82">
        <f t="shared" si="3034"/>
        <v>33597.9</v>
      </c>
      <c r="AY223" s="82">
        <f t="shared" si="3034"/>
        <v>33597.9</v>
      </c>
      <c r="AZ223" s="82">
        <f t="shared" si="3034"/>
        <v>25237.8</v>
      </c>
      <c r="BA223" s="82">
        <f t="shared" si="3034"/>
        <v>0</v>
      </c>
      <c r="BB223" s="82">
        <f t="shared" si="3034"/>
        <v>0</v>
      </c>
      <c r="BC223" s="82">
        <f t="shared" si="3034"/>
        <v>0</v>
      </c>
      <c r="BD223" s="82">
        <f t="shared" si="3034"/>
        <v>0</v>
      </c>
      <c r="BE223" s="82">
        <f t="shared" si="3034"/>
        <v>0</v>
      </c>
      <c r="BF223" s="82">
        <f t="shared" si="3034"/>
        <v>0</v>
      </c>
      <c r="BG223" s="82">
        <f t="shared" si="3034"/>
        <v>0</v>
      </c>
      <c r="BH223" s="82">
        <f t="shared" si="3034"/>
        <v>0</v>
      </c>
      <c r="BI223" s="82">
        <f t="shared" si="3034"/>
        <v>0</v>
      </c>
      <c r="BJ223" s="82">
        <f t="shared" si="3034"/>
        <v>0</v>
      </c>
      <c r="BK223" s="82">
        <f t="shared" si="3034"/>
        <v>0</v>
      </c>
      <c r="BL223" s="82">
        <f t="shared" si="3034"/>
        <v>0</v>
      </c>
      <c r="BM223" s="82">
        <f t="shared" si="3034"/>
        <v>0</v>
      </c>
      <c r="BN223" s="82">
        <f t="shared" si="3034"/>
        <v>0</v>
      </c>
      <c r="BO223" s="82">
        <f t="shared" si="3034"/>
        <v>0</v>
      </c>
      <c r="BP223" s="82">
        <f t="shared" si="3034"/>
        <v>0</v>
      </c>
      <c r="BQ223" s="82">
        <f t="shared" si="3034"/>
        <v>0</v>
      </c>
      <c r="BR223" s="82">
        <f t="shared" si="3034"/>
        <v>0</v>
      </c>
      <c r="BS223" s="82">
        <f t="shared" si="3034"/>
        <v>0</v>
      </c>
      <c r="BT223" s="82">
        <f t="shared" si="3034"/>
        <v>0</v>
      </c>
      <c r="BU223" s="82">
        <f t="shared" si="3034"/>
        <v>0</v>
      </c>
      <c r="BV223" s="82">
        <f t="shared" si="3034"/>
        <v>0</v>
      </c>
      <c r="BW223" s="82">
        <f t="shared" si="3034"/>
        <v>0</v>
      </c>
      <c r="BX223" s="82">
        <f t="shared" si="3034"/>
        <v>0</v>
      </c>
      <c r="BY223" s="82">
        <f t="shared" si="3034"/>
        <v>0</v>
      </c>
      <c r="BZ223" s="82">
        <f t="shared" si="3034"/>
        <v>0</v>
      </c>
      <c r="CA223" s="82">
        <f t="shared" si="3034"/>
        <v>0</v>
      </c>
      <c r="CB223" s="82">
        <f t="shared" si="3034"/>
        <v>0</v>
      </c>
      <c r="CC223" s="82">
        <f t="shared" si="3034"/>
        <v>0</v>
      </c>
      <c r="CD223" s="82">
        <f t="shared" ref="CD223:EB223" si="3035">SUM($J$221:$EB$221)*CD222</f>
        <v>0</v>
      </c>
      <c r="CE223" s="82">
        <f t="shared" si="3035"/>
        <v>0</v>
      </c>
      <c r="CF223" s="82">
        <f t="shared" si="3035"/>
        <v>0</v>
      </c>
      <c r="CG223" s="82">
        <f t="shared" si="3035"/>
        <v>0</v>
      </c>
      <c r="CH223" s="82">
        <f t="shared" si="3035"/>
        <v>0</v>
      </c>
      <c r="CI223" s="82">
        <f t="shared" si="3035"/>
        <v>0</v>
      </c>
      <c r="CJ223" s="82">
        <f t="shared" si="3035"/>
        <v>0</v>
      </c>
      <c r="CK223" s="82">
        <f t="shared" si="3035"/>
        <v>0</v>
      </c>
      <c r="CL223" s="82">
        <f t="shared" si="3035"/>
        <v>0</v>
      </c>
      <c r="CM223" s="82">
        <f t="shared" si="3035"/>
        <v>0</v>
      </c>
      <c r="CN223" s="82">
        <f t="shared" si="3035"/>
        <v>0</v>
      </c>
      <c r="CO223" s="82">
        <f t="shared" si="3035"/>
        <v>0</v>
      </c>
      <c r="CP223" s="82">
        <f t="shared" si="3035"/>
        <v>0</v>
      </c>
      <c r="CQ223" s="82">
        <f t="shared" si="3035"/>
        <v>0</v>
      </c>
      <c r="CR223" s="82">
        <f t="shared" si="3035"/>
        <v>0</v>
      </c>
      <c r="CS223" s="82">
        <f t="shared" si="3035"/>
        <v>0</v>
      </c>
      <c r="CT223" s="82">
        <f t="shared" si="3035"/>
        <v>0</v>
      </c>
      <c r="CU223" s="82">
        <f t="shared" si="3035"/>
        <v>0</v>
      </c>
      <c r="CV223" s="82">
        <f t="shared" si="3035"/>
        <v>0</v>
      </c>
      <c r="CW223" s="82">
        <f t="shared" si="3035"/>
        <v>0</v>
      </c>
      <c r="CX223" s="82">
        <f t="shared" si="3035"/>
        <v>0</v>
      </c>
      <c r="CY223" s="82">
        <f t="shared" si="3035"/>
        <v>0</v>
      </c>
      <c r="CZ223" s="82">
        <f t="shared" si="3035"/>
        <v>0</v>
      </c>
      <c r="DA223" s="82">
        <f t="shared" si="3035"/>
        <v>0</v>
      </c>
      <c r="DB223" s="82">
        <f t="shared" si="3035"/>
        <v>0</v>
      </c>
      <c r="DC223" s="82">
        <f t="shared" si="3035"/>
        <v>0</v>
      </c>
      <c r="DD223" s="82">
        <f t="shared" si="3035"/>
        <v>0</v>
      </c>
      <c r="DE223" s="82">
        <f t="shared" si="3035"/>
        <v>0</v>
      </c>
      <c r="DF223" s="82">
        <f t="shared" si="3035"/>
        <v>0</v>
      </c>
      <c r="DG223" s="82">
        <f t="shared" si="3035"/>
        <v>0</v>
      </c>
      <c r="DH223" s="82">
        <f t="shared" si="3035"/>
        <v>0</v>
      </c>
      <c r="DI223" s="82">
        <f t="shared" si="3035"/>
        <v>0</v>
      </c>
      <c r="DJ223" s="82">
        <f t="shared" si="3035"/>
        <v>0</v>
      </c>
      <c r="DK223" s="82">
        <f t="shared" si="3035"/>
        <v>0</v>
      </c>
      <c r="DL223" s="82">
        <f t="shared" si="3035"/>
        <v>0</v>
      </c>
      <c r="DM223" s="82">
        <f t="shared" si="3035"/>
        <v>0</v>
      </c>
      <c r="DN223" s="82">
        <f t="shared" si="3035"/>
        <v>0</v>
      </c>
      <c r="DO223" s="82">
        <f t="shared" si="3035"/>
        <v>0</v>
      </c>
      <c r="DP223" s="82">
        <f t="shared" si="3035"/>
        <v>0</v>
      </c>
      <c r="DQ223" s="82">
        <f t="shared" si="3035"/>
        <v>0</v>
      </c>
      <c r="DR223" s="82">
        <f t="shared" si="3035"/>
        <v>0</v>
      </c>
      <c r="DS223" s="82">
        <f t="shared" si="3035"/>
        <v>0</v>
      </c>
      <c r="DT223" s="82">
        <f t="shared" si="3035"/>
        <v>0</v>
      </c>
      <c r="DU223" s="82">
        <f t="shared" si="3035"/>
        <v>0</v>
      </c>
      <c r="DV223" s="82">
        <f t="shared" si="3035"/>
        <v>0</v>
      </c>
      <c r="DW223" s="82">
        <f t="shared" si="3035"/>
        <v>0</v>
      </c>
      <c r="DX223" s="82">
        <f t="shared" si="3035"/>
        <v>0</v>
      </c>
      <c r="DY223" s="82">
        <f t="shared" si="3035"/>
        <v>0</v>
      </c>
      <c r="DZ223" s="82">
        <f t="shared" si="3035"/>
        <v>0</v>
      </c>
      <c r="EA223" s="82">
        <f t="shared" si="3035"/>
        <v>0</v>
      </c>
      <c r="EB223" s="82">
        <f t="shared" si="3035"/>
        <v>0</v>
      </c>
    </row>
    <row r="224" spans="3:132" outlineLevel="1" x14ac:dyDescent="0.25">
      <c r="C224" s="318" t="s">
        <v>527</v>
      </c>
      <c r="D224" s="31">
        <f>Costs!$L$39</f>
        <v>1.9</v>
      </c>
      <c r="E224" s="31">
        <f>Costs!$L$40</f>
        <v>0.4</v>
      </c>
      <c r="G224" s="52" t="s">
        <v>220</v>
      </c>
      <c r="H224" s="29"/>
      <c r="J224" s="312">
        <f t="shared" ref="J224:BU224" si="3036">$D224-$E224</f>
        <v>1.5</v>
      </c>
      <c r="K224" s="312">
        <f t="shared" si="3036"/>
        <v>1.5</v>
      </c>
      <c r="L224" s="312">
        <f t="shared" si="3036"/>
        <v>1.5</v>
      </c>
      <c r="M224" s="312">
        <f t="shared" si="3036"/>
        <v>1.5</v>
      </c>
      <c r="N224" s="312">
        <f t="shared" si="3036"/>
        <v>1.5</v>
      </c>
      <c r="O224" s="312">
        <f t="shared" si="3036"/>
        <v>1.5</v>
      </c>
      <c r="P224" s="312">
        <f t="shared" si="3036"/>
        <v>1.5</v>
      </c>
      <c r="Q224" s="312">
        <f t="shared" si="3036"/>
        <v>1.5</v>
      </c>
      <c r="R224" s="312">
        <f t="shared" si="3036"/>
        <v>1.5</v>
      </c>
      <c r="S224" s="312">
        <f t="shared" si="3036"/>
        <v>1.5</v>
      </c>
      <c r="T224" s="312">
        <f t="shared" si="3036"/>
        <v>1.5</v>
      </c>
      <c r="U224" s="312">
        <f t="shared" si="3036"/>
        <v>1.5</v>
      </c>
      <c r="V224" s="312">
        <f t="shared" si="3036"/>
        <v>1.5</v>
      </c>
      <c r="W224" s="312">
        <f t="shared" si="3036"/>
        <v>1.5</v>
      </c>
      <c r="X224" s="312">
        <f t="shared" si="3036"/>
        <v>1.5</v>
      </c>
      <c r="Y224" s="312">
        <f t="shared" si="3036"/>
        <v>1.5</v>
      </c>
      <c r="Z224" s="312">
        <f t="shared" si="3036"/>
        <v>1.5</v>
      </c>
      <c r="AA224" s="312">
        <f t="shared" si="3036"/>
        <v>1.5</v>
      </c>
      <c r="AB224" s="312">
        <f t="shared" si="3036"/>
        <v>1.5</v>
      </c>
      <c r="AC224" s="312">
        <f t="shared" si="3036"/>
        <v>1.5</v>
      </c>
      <c r="AD224" s="312">
        <f t="shared" si="3036"/>
        <v>1.5</v>
      </c>
      <c r="AE224" s="312">
        <f t="shared" si="3036"/>
        <v>1.5</v>
      </c>
      <c r="AF224" s="312">
        <f t="shared" si="3036"/>
        <v>1.5</v>
      </c>
      <c r="AG224" s="312">
        <f t="shared" si="3036"/>
        <v>1.5</v>
      </c>
      <c r="AH224" s="312">
        <f t="shared" si="3036"/>
        <v>1.5</v>
      </c>
      <c r="AI224" s="312">
        <f t="shared" si="3036"/>
        <v>1.5</v>
      </c>
      <c r="AJ224" s="312">
        <f t="shared" si="3036"/>
        <v>1.5</v>
      </c>
      <c r="AK224" s="312">
        <f t="shared" si="3036"/>
        <v>1.5</v>
      </c>
      <c r="AL224" s="312">
        <f t="shared" si="3036"/>
        <v>1.5</v>
      </c>
      <c r="AM224" s="312">
        <f t="shared" si="3036"/>
        <v>1.5</v>
      </c>
      <c r="AN224" s="312">
        <f t="shared" si="3036"/>
        <v>1.5</v>
      </c>
      <c r="AO224" s="312">
        <f t="shared" si="3036"/>
        <v>1.5</v>
      </c>
      <c r="AP224" s="312">
        <f t="shared" si="3036"/>
        <v>1.5</v>
      </c>
      <c r="AQ224" s="312">
        <f t="shared" si="3036"/>
        <v>1.5</v>
      </c>
      <c r="AR224" s="312">
        <f t="shared" si="3036"/>
        <v>1.5</v>
      </c>
      <c r="AS224" s="312">
        <f t="shared" si="3036"/>
        <v>1.5</v>
      </c>
      <c r="AT224" s="312">
        <f t="shared" si="3036"/>
        <v>1.5</v>
      </c>
      <c r="AU224" s="312">
        <f t="shared" si="3036"/>
        <v>1.5</v>
      </c>
      <c r="AV224" s="312">
        <f t="shared" si="3036"/>
        <v>1.5</v>
      </c>
      <c r="AW224" s="312">
        <f t="shared" si="3036"/>
        <v>1.5</v>
      </c>
      <c r="AX224" s="312">
        <f t="shared" si="3036"/>
        <v>1.5</v>
      </c>
      <c r="AY224" s="312">
        <f t="shared" si="3036"/>
        <v>1.5</v>
      </c>
      <c r="AZ224" s="312">
        <f t="shared" si="3036"/>
        <v>1.5</v>
      </c>
      <c r="BA224" s="312">
        <f t="shared" si="3036"/>
        <v>1.5</v>
      </c>
      <c r="BB224" s="312">
        <f t="shared" si="3036"/>
        <v>1.5</v>
      </c>
      <c r="BC224" s="312">
        <f t="shared" si="3036"/>
        <v>1.5</v>
      </c>
      <c r="BD224" s="312">
        <f t="shared" si="3036"/>
        <v>1.5</v>
      </c>
      <c r="BE224" s="312">
        <f t="shared" si="3036"/>
        <v>1.5</v>
      </c>
      <c r="BF224" s="312">
        <f t="shared" si="3036"/>
        <v>1.5</v>
      </c>
      <c r="BG224" s="312">
        <f t="shared" si="3036"/>
        <v>1.5</v>
      </c>
      <c r="BH224" s="312">
        <f t="shared" si="3036"/>
        <v>1.5</v>
      </c>
      <c r="BI224" s="312">
        <f t="shared" si="3036"/>
        <v>1.5</v>
      </c>
      <c r="BJ224" s="312">
        <f t="shared" si="3036"/>
        <v>1.5</v>
      </c>
      <c r="BK224" s="312">
        <f t="shared" si="3036"/>
        <v>1.5</v>
      </c>
      <c r="BL224" s="312">
        <f t="shared" si="3036"/>
        <v>1.5</v>
      </c>
      <c r="BM224" s="312">
        <f t="shared" si="3036"/>
        <v>1.5</v>
      </c>
      <c r="BN224" s="312">
        <f t="shared" si="3036"/>
        <v>1.5</v>
      </c>
      <c r="BO224" s="312">
        <f t="shared" si="3036"/>
        <v>1.5</v>
      </c>
      <c r="BP224" s="312">
        <f t="shared" si="3036"/>
        <v>1.5</v>
      </c>
      <c r="BQ224" s="312">
        <f t="shared" si="3036"/>
        <v>1.5</v>
      </c>
      <c r="BR224" s="312">
        <f t="shared" si="3036"/>
        <v>1.5</v>
      </c>
      <c r="BS224" s="312">
        <f t="shared" si="3036"/>
        <v>1.5</v>
      </c>
      <c r="BT224" s="312">
        <f t="shared" si="3036"/>
        <v>1.5</v>
      </c>
      <c r="BU224" s="312">
        <f t="shared" si="3036"/>
        <v>1.5</v>
      </c>
      <c r="BV224" s="312">
        <f t="shared" ref="BV224:EB224" si="3037">$D224-$E224</f>
        <v>1.5</v>
      </c>
      <c r="BW224" s="312">
        <f t="shared" si="3037"/>
        <v>1.5</v>
      </c>
      <c r="BX224" s="312">
        <f t="shared" si="3037"/>
        <v>1.5</v>
      </c>
      <c r="BY224" s="312">
        <f t="shared" si="3037"/>
        <v>1.5</v>
      </c>
      <c r="BZ224" s="312">
        <f t="shared" si="3037"/>
        <v>1.5</v>
      </c>
      <c r="CA224" s="312">
        <f t="shared" si="3037"/>
        <v>1.5</v>
      </c>
      <c r="CB224" s="312">
        <f t="shared" si="3037"/>
        <v>1.5</v>
      </c>
      <c r="CC224" s="312">
        <f t="shared" si="3037"/>
        <v>1.5</v>
      </c>
      <c r="CD224" s="312">
        <f t="shared" si="3037"/>
        <v>1.5</v>
      </c>
      <c r="CE224" s="312">
        <f t="shared" si="3037"/>
        <v>1.5</v>
      </c>
      <c r="CF224" s="312">
        <f t="shared" si="3037"/>
        <v>1.5</v>
      </c>
      <c r="CG224" s="312">
        <f t="shared" si="3037"/>
        <v>1.5</v>
      </c>
      <c r="CH224" s="312">
        <f t="shared" si="3037"/>
        <v>1.5</v>
      </c>
      <c r="CI224" s="312">
        <f t="shared" si="3037"/>
        <v>1.5</v>
      </c>
      <c r="CJ224" s="312">
        <f t="shared" si="3037"/>
        <v>1.5</v>
      </c>
      <c r="CK224" s="312">
        <f t="shared" si="3037"/>
        <v>1.5</v>
      </c>
      <c r="CL224" s="312">
        <f t="shared" si="3037"/>
        <v>1.5</v>
      </c>
      <c r="CM224" s="312">
        <f t="shared" si="3037"/>
        <v>1.5</v>
      </c>
      <c r="CN224" s="312">
        <f t="shared" si="3037"/>
        <v>1.5</v>
      </c>
      <c r="CO224" s="312">
        <f t="shared" si="3037"/>
        <v>1.5</v>
      </c>
      <c r="CP224" s="312">
        <f t="shared" si="3037"/>
        <v>1.5</v>
      </c>
      <c r="CQ224" s="312">
        <f t="shared" si="3037"/>
        <v>1.5</v>
      </c>
      <c r="CR224" s="312">
        <f t="shared" si="3037"/>
        <v>1.5</v>
      </c>
      <c r="CS224" s="312">
        <f t="shared" si="3037"/>
        <v>1.5</v>
      </c>
      <c r="CT224" s="312">
        <f t="shared" si="3037"/>
        <v>1.5</v>
      </c>
      <c r="CU224" s="312">
        <f t="shared" si="3037"/>
        <v>1.5</v>
      </c>
      <c r="CV224" s="312">
        <f t="shared" si="3037"/>
        <v>1.5</v>
      </c>
      <c r="CW224" s="312">
        <f t="shared" si="3037"/>
        <v>1.5</v>
      </c>
      <c r="CX224" s="312">
        <f t="shared" si="3037"/>
        <v>1.5</v>
      </c>
      <c r="CY224" s="312">
        <f t="shared" si="3037"/>
        <v>1.5</v>
      </c>
      <c r="CZ224" s="312">
        <f t="shared" si="3037"/>
        <v>1.5</v>
      </c>
      <c r="DA224" s="312">
        <f t="shared" si="3037"/>
        <v>1.5</v>
      </c>
      <c r="DB224" s="312">
        <f t="shared" si="3037"/>
        <v>1.5</v>
      </c>
      <c r="DC224" s="312">
        <f t="shared" si="3037"/>
        <v>1.5</v>
      </c>
      <c r="DD224" s="312">
        <f t="shared" si="3037"/>
        <v>1.5</v>
      </c>
      <c r="DE224" s="312">
        <f t="shared" si="3037"/>
        <v>1.5</v>
      </c>
      <c r="DF224" s="312">
        <f t="shared" si="3037"/>
        <v>1.5</v>
      </c>
      <c r="DG224" s="312">
        <f t="shared" si="3037"/>
        <v>1.5</v>
      </c>
      <c r="DH224" s="312">
        <f t="shared" si="3037"/>
        <v>1.5</v>
      </c>
      <c r="DI224" s="312">
        <f t="shared" si="3037"/>
        <v>1.5</v>
      </c>
      <c r="DJ224" s="312">
        <f t="shared" si="3037"/>
        <v>1.5</v>
      </c>
      <c r="DK224" s="312">
        <f t="shared" si="3037"/>
        <v>1.5</v>
      </c>
      <c r="DL224" s="312">
        <f t="shared" si="3037"/>
        <v>1.5</v>
      </c>
      <c r="DM224" s="312">
        <f t="shared" si="3037"/>
        <v>1.5</v>
      </c>
      <c r="DN224" s="312">
        <f t="shared" si="3037"/>
        <v>1.5</v>
      </c>
      <c r="DO224" s="312">
        <f t="shared" si="3037"/>
        <v>1.5</v>
      </c>
      <c r="DP224" s="312">
        <f t="shared" si="3037"/>
        <v>1.5</v>
      </c>
      <c r="DQ224" s="312">
        <f t="shared" si="3037"/>
        <v>1.5</v>
      </c>
      <c r="DR224" s="312">
        <f t="shared" si="3037"/>
        <v>1.5</v>
      </c>
      <c r="DS224" s="312">
        <f t="shared" si="3037"/>
        <v>1.5</v>
      </c>
      <c r="DT224" s="312">
        <f t="shared" si="3037"/>
        <v>1.5</v>
      </c>
      <c r="DU224" s="312">
        <f t="shared" si="3037"/>
        <v>1.5</v>
      </c>
      <c r="DV224" s="312">
        <f t="shared" si="3037"/>
        <v>1.5</v>
      </c>
      <c r="DW224" s="312">
        <f t="shared" si="3037"/>
        <v>1.5</v>
      </c>
      <c r="DX224" s="312">
        <f t="shared" si="3037"/>
        <v>1.5</v>
      </c>
      <c r="DY224" s="312">
        <f t="shared" si="3037"/>
        <v>1.5</v>
      </c>
      <c r="DZ224" s="312">
        <f t="shared" si="3037"/>
        <v>1.5</v>
      </c>
      <c r="EA224" s="312">
        <f t="shared" si="3037"/>
        <v>1.5</v>
      </c>
      <c r="EB224" s="312">
        <f t="shared" si="3037"/>
        <v>1.5</v>
      </c>
    </row>
    <row r="225" spans="2:132" outlineLevel="1" x14ac:dyDescent="0.25">
      <c r="C225" s="327" t="s">
        <v>530</v>
      </c>
      <c r="D225" s="38"/>
      <c r="E225" s="38"/>
      <c r="F225" s="38"/>
      <c r="G225" s="55" t="s">
        <v>220</v>
      </c>
      <c r="H225" s="316">
        <f t="shared" ref="H225" si="3038">SUM(J225:EB225)</f>
        <v>944999.99999999977</v>
      </c>
      <c r="I225" s="38"/>
      <c r="J225" s="314">
        <f t="shared" ref="J225" si="3039">J223*J224</f>
        <v>0</v>
      </c>
      <c r="K225" s="314">
        <f t="shared" ref="K225" si="3040">K223*K224</f>
        <v>0</v>
      </c>
      <c r="L225" s="314">
        <f t="shared" ref="L225" si="3041">L223*L224</f>
        <v>0</v>
      </c>
      <c r="M225" s="314">
        <f t="shared" ref="M225" si="3042">M223*M224</f>
        <v>0</v>
      </c>
      <c r="N225" s="314">
        <f t="shared" ref="N225" si="3043">N223*N224</f>
        <v>0</v>
      </c>
      <c r="O225" s="314">
        <f t="shared" ref="O225" si="3044">O223*O224</f>
        <v>0</v>
      </c>
      <c r="P225" s="314">
        <f t="shared" ref="P225" si="3045">P223*P224</f>
        <v>0</v>
      </c>
      <c r="Q225" s="314">
        <f t="shared" ref="Q225" si="3046">Q223*Q224</f>
        <v>0</v>
      </c>
      <c r="R225" s="314">
        <f t="shared" ref="R225" si="3047">R223*R224</f>
        <v>0</v>
      </c>
      <c r="S225" s="314">
        <f t="shared" ref="S225" si="3048">S223*S224</f>
        <v>0</v>
      </c>
      <c r="T225" s="314">
        <f t="shared" ref="T225" si="3049">T223*T224</f>
        <v>0</v>
      </c>
      <c r="U225" s="314">
        <f t="shared" ref="U225" si="3050">U223*U224</f>
        <v>0</v>
      </c>
      <c r="V225" s="314">
        <f t="shared" ref="V225" si="3051">V223*V224</f>
        <v>0</v>
      </c>
      <c r="W225" s="314">
        <f t="shared" ref="W225" si="3052">W223*W224</f>
        <v>0</v>
      </c>
      <c r="X225" s="314">
        <f t="shared" ref="X225" si="3053">X223*X224</f>
        <v>0</v>
      </c>
      <c r="Y225" s="314">
        <f t="shared" ref="Y225" si="3054">Y223*Y224</f>
        <v>0</v>
      </c>
      <c r="Z225" s="314">
        <f>Z223*Z224</f>
        <v>0</v>
      </c>
      <c r="AA225" s="314">
        <f t="shared" ref="AA225" si="3055">AA223*AA224</f>
        <v>0</v>
      </c>
      <c r="AB225" s="314">
        <f t="shared" ref="AB225" si="3056">AB223*AB224</f>
        <v>0</v>
      </c>
      <c r="AC225" s="314">
        <f t="shared" ref="AC225" si="3057">AC223*AC224</f>
        <v>0</v>
      </c>
      <c r="AD225" s="314">
        <f t="shared" ref="AD225" si="3058">AD223*AD224</f>
        <v>0</v>
      </c>
      <c r="AE225" s="314">
        <f t="shared" ref="AE225" si="3059">AE223*AE224</f>
        <v>0</v>
      </c>
      <c r="AF225" s="314">
        <f t="shared" ref="AF225" si="3060">AF223*AF224</f>
        <v>0</v>
      </c>
      <c r="AG225" s="314">
        <f t="shared" ref="AG225" si="3061">AG223*AG224</f>
        <v>0</v>
      </c>
      <c r="AH225" s="314">
        <f t="shared" ref="AH225" si="3062">AH223*AH224</f>
        <v>50396.850000000006</v>
      </c>
      <c r="AI225" s="314">
        <f t="shared" ref="AI225" si="3063">AI223*AI224</f>
        <v>50396.850000000006</v>
      </c>
      <c r="AJ225" s="314">
        <f t="shared" ref="AJ225" si="3064">AJ223*AJ224</f>
        <v>50396.850000000006</v>
      </c>
      <c r="AK225" s="314">
        <f t="shared" ref="AK225" si="3065">AK223*AK224</f>
        <v>50396.850000000006</v>
      </c>
      <c r="AL225" s="314">
        <f t="shared" ref="AL225" si="3066">AL223*AL224</f>
        <v>50396.850000000006</v>
      </c>
      <c r="AM225" s="314">
        <f t="shared" ref="AM225" si="3067">AM223*AM224</f>
        <v>50396.850000000006</v>
      </c>
      <c r="AN225" s="314">
        <f t="shared" ref="AN225" si="3068">AN223*AN224</f>
        <v>50396.850000000006</v>
      </c>
      <c r="AO225" s="314">
        <f t="shared" ref="AO225" si="3069">AO223*AO224</f>
        <v>50396.850000000006</v>
      </c>
      <c r="AP225" s="314">
        <f t="shared" ref="AP225" si="3070">AP223*AP224</f>
        <v>50396.850000000006</v>
      </c>
      <c r="AQ225" s="314">
        <f t="shared" ref="AQ225" si="3071">AQ223*AQ224</f>
        <v>50396.850000000006</v>
      </c>
      <c r="AR225" s="314">
        <f t="shared" ref="AR225" si="3072">AR223*AR224</f>
        <v>50396.850000000006</v>
      </c>
      <c r="AS225" s="314">
        <f t="shared" ref="AS225" si="3073">AS223*AS224</f>
        <v>50396.850000000006</v>
      </c>
      <c r="AT225" s="314">
        <f t="shared" ref="AT225" si="3074">AT223*AT224</f>
        <v>50396.850000000006</v>
      </c>
      <c r="AU225" s="314">
        <f t="shared" ref="AU225" si="3075">AU223*AU224</f>
        <v>50396.850000000006</v>
      </c>
      <c r="AV225" s="314">
        <f t="shared" ref="AV225" si="3076">AV223*AV224</f>
        <v>50396.850000000006</v>
      </c>
      <c r="AW225" s="314">
        <f t="shared" ref="AW225" si="3077">AW223*AW224</f>
        <v>50396.850000000006</v>
      </c>
      <c r="AX225" s="314">
        <f t="shared" ref="AX225" si="3078">AX223*AX224</f>
        <v>50396.850000000006</v>
      </c>
      <c r="AY225" s="314">
        <f t="shared" ref="AY225" si="3079">AY223*AY224</f>
        <v>50396.850000000006</v>
      </c>
      <c r="AZ225" s="314">
        <f t="shared" ref="AZ225" si="3080">AZ223*AZ224</f>
        <v>37856.699999999997</v>
      </c>
      <c r="BA225" s="314">
        <f t="shared" ref="BA225" si="3081">BA223*BA224</f>
        <v>0</v>
      </c>
      <c r="BB225" s="314">
        <f t="shared" ref="BB225" si="3082">BB223*BB224</f>
        <v>0</v>
      </c>
      <c r="BC225" s="314">
        <f t="shared" ref="BC225" si="3083">BC223*BC224</f>
        <v>0</v>
      </c>
      <c r="BD225" s="314">
        <f t="shared" ref="BD225" si="3084">BD223*BD224</f>
        <v>0</v>
      </c>
      <c r="BE225" s="314">
        <f t="shared" ref="BE225" si="3085">BE223*BE224</f>
        <v>0</v>
      </c>
      <c r="BF225" s="314">
        <f t="shared" ref="BF225" si="3086">BF223*BF224</f>
        <v>0</v>
      </c>
      <c r="BG225" s="314">
        <f t="shared" ref="BG225" si="3087">BG223*BG224</f>
        <v>0</v>
      </c>
      <c r="BH225" s="314">
        <f t="shared" ref="BH225" si="3088">BH223*BH224</f>
        <v>0</v>
      </c>
      <c r="BI225" s="314">
        <f t="shared" ref="BI225" si="3089">BI223*BI224</f>
        <v>0</v>
      </c>
      <c r="BJ225" s="314">
        <f t="shared" ref="BJ225" si="3090">BJ223*BJ224</f>
        <v>0</v>
      </c>
      <c r="BK225" s="314">
        <f t="shared" ref="BK225" si="3091">BK223*BK224</f>
        <v>0</v>
      </c>
      <c r="BL225" s="314">
        <f t="shared" ref="BL225" si="3092">BL223*BL224</f>
        <v>0</v>
      </c>
      <c r="BM225" s="314">
        <f t="shared" ref="BM225" si="3093">BM223*BM224</f>
        <v>0</v>
      </c>
      <c r="BN225" s="314">
        <f t="shared" ref="BN225" si="3094">BN223*BN224</f>
        <v>0</v>
      </c>
      <c r="BO225" s="314">
        <f t="shared" ref="BO225" si="3095">BO223*BO224</f>
        <v>0</v>
      </c>
      <c r="BP225" s="314">
        <f t="shared" ref="BP225" si="3096">BP223*BP224</f>
        <v>0</v>
      </c>
      <c r="BQ225" s="314">
        <f t="shared" ref="BQ225" si="3097">BQ223*BQ224</f>
        <v>0</v>
      </c>
      <c r="BR225" s="314">
        <f t="shared" ref="BR225" si="3098">BR223*BR224</f>
        <v>0</v>
      </c>
      <c r="BS225" s="314">
        <f t="shared" ref="BS225" si="3099">BS223*BS224</f>
        <v>0</v>
      </c>
      <c r="BT225" s="314">
        <f t="shared" ref="BT225" si="3100">BT223*BT224</f>
        <v>0</v>
      </c>
      <c r="BU225" s="314">
        <f t="shared" ref="BU225" si="3101">BU223*BU224</f>
        <v>0</v>
      </c>
      <c r="BV225" s="314">
        <f t="shared" ref="BV225" si="3102">BV223*BV224</f>
        <v>0</v>
      </c>
      <c r="BW225" s="314">
        <f t="shared" ref="BW225" si="3103">BW223*BW224</f>
        <v>0</v>
      </c>
      <c r="BX225" s="314">
        <f t="shared" ref="BX225" si="3104">BX223*BX224</f>
        <v>0</v>
      </c>
      <c r="BY225" s="314">
        <f t="shared" ref="BY225" si="3105">BY223*BY224</f>
        <v>0</v>
      </c>
      <c r="BZ225" s="314">
        <f t="shared" ref="BZ225" si="3106">BZ223*BZ224</f>
        <v>0</v>
      </c>
      <c r="CA225" s="314">
        <f t="shared" ref="CA225" si="3107">CA223*CA224</f>
        <v>0</v>
      </c>
      <c r="CB225" s="314">
        <f t="shared" ref="CB225" si="3108">CB223*CB224</f>
        <v>0</v>
      </c>
      <c r="CC225" s="314">
        <f t="shared" ref="CC225" si="3109">CC223*CC224</f>
        <v>0</v>
      </c>
      <c r="CD225" s="314">
        <f t="shared" ref="CD225" si="3110">CD223*CD224</f>
        <v>0</v>
      </c>
      <c r="CE225" s="314">
        <f t="shared" ref="CE225" si="3111">CE223*CE224</f>
        <v>0</v>
      </c>
      <c r="CF225" s="314">
        <f t="shared" ref="CF225" si="3112">CF223*CF224</f>
        <v>0</v>
      </c>
      <c r="CG225" s="314">
        <f t="shared" ref="CG225" si="3113">CG223*CG224</f>
        <v>0</v>
      </c>
      <c r="CH225" s="314">
        <f t="shared" ref="CH225" si="3114">CH223*CH224</f>
        <v>0</v>
      </c>
      <c r="CI225" s="314">
        <f t="shared" ref="CI225" si="3115">CI223*CI224</f>
        <v>0</v>
      </c>
      <c r="CJ225" s="314">
        <f t="shared" ref="CJ225" si="3116">CJ223*CJ224</f>
        <v>0</v>
      </c>
      <c r="CK225" s="314">
        <f t="shared" ref="CK225" si="3117">CK223*CK224</f>
        <v>0</v>
      </c>
      <c r="CL225" s="314">
        <f t="shared" ref="CL225" si="3118">CL223*CL224</f>
        <v>0</v>
      </c>
      <c r="CM225" s="314">
        <f t="shared" ref="CM225" si="3119">CM223*CM224</f>
        <v>0</v>
      </c>
      <c r="CN225" s="314">
        <f t="shared" ref="CN225" si="3120">CN223*CN224</f>
        <v>0</v>
      </c>
      <c r="CO225" s="314">
        <f t="shared" ref="CO225" si="3121">CO223*CO224</f>
        <v>0</v>
      </c>
      <c r="CP225" s="314">
        <f t="shared" ref="CP225" si="3122">CP223*CP224</f>
        <v>0</v>
      </c>
      <c r="CQ225" s="314">
        <f t="shared" ref="CQ225" si="3123">CQ223*CQ224</f>
        <v>0</v>
      </c>
      <c r="CR225" s="314">
        <f t="shared" ref="CR225" si="3124">CR223*CR224</f>
        <v>0</v>
      </c>
      <c r="CS225" s="314">
        <f t="shared" ref="CS225" si="3125">CS223*CS224</f>
        <v>0</v>
      </c>
      <c r="CT225" s="314">
        <f t="shared" ref="CT225" si="3126">CT223*CT224</f>
        <v>0</v>
      </c>
      <c r="CU225" s="314">
        <f t="shared" ref="CU225" si="3127">CU223*CU224</f>
        <v>0</v>
      </c>
      <c r="CV225" s="314">
        <f t="shared" ref="CV225" si="3128">CV223*CV224</f>
        <v>0</v>
      </c>
      <c r="CW225" s="314">
        <f t="shared" ref="CW225" si="3129">CW223*CW224</f>
        <v>0</v>
      </c>
      <c r="CX225" s="314">
        <f t="shared" ref="CX225" si="3130">CX223*CX224</f>
        <v>0</v>
      </c>
      <c r="CY225" s="314">
        <f t="shared" ref="CY225" si="3131">CY223*CY224</f>
        <v>0</v>
      </c>
      <c r="CZ225" s="314">
        <f t="shared" ref="CZ225" si="3132">CZ223*CZ224</f>
        <v>0</v>
      </c>
      <c r="DA225" s="314">
        <f t="shared" ref="DA225" si="3133">DA223*DA224</f>
        <v>0</v>
      </c>
      <c r="DB225" s="314">
        <f t="shared" ref="DB225" si="3134">DB223*DB224</f>
        <v>0</v>
      </c>
      <c r="DC225" s="314">
        <f t="shared" ref="DC225" si="3135">DC223*DC224</f>
        <v>0</v>
      </c>
      <c r="DD225" s="314">
        <f t="shared" ref="DD225" si="3136">DD223*DD224</f>
        <v>0</v>
      </c>
      <c r="DE225" s="314">
        <f t="shared" ref="DE225" si="3137">DE223*DE224</f>
        <v>0</v>
      </c>
      <c r="DF225" s="314">
        <f t="shared" ref="DF225" si="3138">DF223*DF224</f>
        <v>0</v>
      </c>
      <c r="DG225" s="314">
        <f t="shared" ref="DG225" si="3139">DG223*DG224</f>
        <v>0</v>
      </c>
      <c r="DH225" s="314">
        <f t="shared" ref="DH225" si="3140">DH223*DH224</f>
        <v>0</v>
      </c>
      <c r="DI225" s="314">
        <f t="shared" ref="DI225" si="3141">DI223*DI224</f>
        <v>0</v>
      </c>
      <c r="DJ225" s="314">
        <f t="shared" ref="DJ225" si="3142">DJ223*DJ224</f>
        <v>0</v>
      </c>
      <c r="DK225" s="314">
        <f t="shared" ref="DK225" si="3143">DK223*DK224</f>
        <v>0</v>
      </c>
      <c r="DL225" s="314">
        <f t="shared" ref="DL225" si="3144">DL223*DL224</f>
        <v>0</v>
      </c>
      <c r="DM225" s="314">
        <f t="shared" ref="DM225" si="3145">DM223*DM224</f>
        <v>0</v>
      </c>
      <c r="DN225" s="314">
        <f t="shared" ref="DN225" si="3146">DN223*DN224</f>
        <v>0</v>
      </c>
      <c r="DO225" s="314">
        <f t="shared" ref="DO225" si="3147">DO223*DO224</f>
        <v>0</v>
      </c>
      <c r="DP225" s="314">
        <f t="shared" ref="DP225" si="3148">DP223*DP224</f>
        <v>0</v>
      </c>
      <c r="DQ225" s="314">
        <f t="shared" ref="DQ225" si="3149">DQ223*DQ224</f>
        <v>0</v>
      </c>
      <c r="DR225" s="314">
        <f t="shared" ref="DR225" si="3150">DR223*DR224</f>
        <v>0</v>
      </c>
      <c r="DS225" s="314">
        <f t="shared" ref="DS225" si="3151">DS223*DS224</f>
        <v>0</v>
      </c>
      <c r="DT225" s="314">
        <f t="shared" ref="DT225" si="3152">DT223*DT224</f>
        <v>0</v>
      </c>
      <c r="DU225" s="314">
        <f t="shared" ref="DU225" si="3153">DU223*DU224</f>
        <v>0</v>
      </c>
      <c r="DV225" s="314">
        <f t="shared" ref="DV225" si="3154">DV223*DV224</f>
        <v>0</v>
      </c>
      <c r="DW225" s="314">
        <f t="shared" ref="DW225" si="3155">DW223*DW224</f>
        <v>0</v>
      </c>
      <c r="DX225" s="314">
        <f t="shared" ref="DX225" si="3156">DX223*DX224</f>
        <v>0</v>
      </c>
      <c r="DY225" s="314">
        <f t="shared" ref="DY225" si="3157">DY223*DY224</f>
        <v>0</v>
      </c>
      <c r="DZ225" s="314">
        <f t="shared" ref="DZ225" si="3158">DZ223*DZ224</f>
        <v>0</v>
      </c>
      <c r="EA225" s="314">
        <f t="shared" ref="EA225" si="3159">EA223*EA224</f>
        <v>0</v>
      </c>
      <c r="EB225" s="314">
        <f t="shared" ref="EB225" si="3160">EB223*EB224</f>
        <v>0</v>
      </c>
    </row>
    <row r="226" spans="2:132" outlineLevel="1" x14ac:dyDescent="0.25">
      <c r="C226" s="324" t="s">
        <v>417</v>
      </c>
      <c r="D226" s="34"/>
      <c r="E226" s="34"/>
      <c r="F226" s="34"/>
      <c r="G226" s="67" t="s">
        <v>215</v>
      </c>
      <c r="H226" s="34"/>
      <c r="I226" s="34"/>
      <c r="J226" s="126">
        <f>J$13</f>
        <v>1</v>
      </c>
      <c r="K226" s="126">
        <f t="shared" ref="K226:BV226" si="3161">K$13</f>
        <v>1.0026792493128671</v>
      </c>
      <c r="L226" s="126">
        <f t="shared" si="3161"/>
        <v>1.0056539350998608</v>
      </c>
      <c r="M226" s="126">
        <f t="shared" si="3161"/>
        <v>1.0085410656939733</v>
      </c>
      <c r="N226" s="126">
        <f t="shared" si="3161"/>
        <v>1.0114364849476103</v>
      </c>
      <c r="O226" s="126">
        <f t="shared" si="3161"/>
        <v>1.0143402166566737</v>
      </c>
      <c r="P226" s="126">
        <f t="shared" si="3161"/>
        <v>1.0172522846853813</v>
      </c>
      <c r="Q226" s="126">
        <f t="shared" si="3161"/>
        <v>1.0201727129664624</v>
      </c>
      <c r="R226" s="126">
        <f t="shared" si="3161"/>
        <v>1.0231015255013547</v>
      </c>
      <c r="S226" s="126">
        <f t="shared" si="3161"/>
        <v>1.0260387463604019</v>
      </c>
      <c r="T226" s="126">
        <f t="shared" si="3161"/>
        <v>1.028984399683051</v>
      </c>
      <c r="U226" s="126">
        <f t="shared" si="3161"/>
        <v>1.0319385096780509</v>
      </c>
      <c r="V226" s="126">
        <f t="shared" si="3161"/>
        <v>1.0349011006236515</v>
      </c>
      <c r="W226" s="126">
        <f t="shared" si="3161"/>
        <v>1.0377730230388176</v>
      </c>
      <c r="X226" s="126">
        <f t="shared" si="3161"/>
        <v>1.0408518228283561</v>
      </c>
      <c r="Y226" s="126">
        <f t="shared" si="3161"/>
        <v>1.0438400029932626</v>
      </c>
      <c r="Z226" s="126">
        <f t="shared" si="3161"/>
        <v>1.046836761920777</v>
      </c>
      <c r="AA226" s="126">
        <f t="shared" si="3161"/>
        <v>1.0498421242396576</v>
      </c>
      <c r="AB226" s="126">
        <f t="shared" si="3161"/>
        <v>1.05285611464937</v>
      </c>
      <c r="AC226" s="126">
        <f t="shared" si="3161"/>
        <v>1.0558787579202888</v>
      </c>
      <c r="AD226" s="126">
        <f t="shared" si="3161"/>
        <v>1.0589100788939025</v>
      </c>
      <c r="AE226" s="126">
        <f t="shared" si="3161"/>
        <v>1.0619501024830165</v>
      </c>
      <c r="AF226" s="126">
        <f t="shared" si="3161"/>
        <v>1.0649988536719583</v>
      </c>
      <c r="AG226" s="126">
        <f t="shared" si="3161"/>
        <v>1.0680563575167832</v>
      </c>
      <c r="AH226" s="126">
        <f t="shared" si="3161"/>
        <v>1.0711226391454798</v>
      </c>
      <c r="AI226" s="126">
        <f t="shared" si="3161"/>
        <v>1.0739924437404067</v>
      </c>
      <c r="AJ226" s="126">
        <f t="shared" si="3161"/>
        <v>1.0771786970311998</v>
      </c>
      <c r="AK226" s="126">
        <f t="shared" si="3161"/>
        <v>1.0802711679727233</v>
      </c>
      <c r="AL226" s="126">
        <f t="shared" si="3161"/>
        <v>1.0833725170851116</v>
      </c>
      <c r="AM226" s="126">
        <f t="shared" si="3161"/>
        <v>1.0864827698566941</v>
      </c>
      <c r="AN226" s="126">
        <f t="shared" si="3161"/>
        <v>1.0896019518489746</v>
      </c>
      <c r="AO226" s="126">
        <f t="shared" si="3161"/>
        <v>1.0927300886968412</v>
      </c>
      <c r="AP226" s="126">
        <f t="shared" si="3161"/>
        <v>1.0958672061087775</v>
      </c>
      <c r="AQ226" s="126">
        <f t="shared" si="3161"/>
        <v>1.0990133298670732</v>
      </c>
      <c r="AR226" s="126">
        <f t="shared" si="3161"/>
        <v>1.1021684858280367</v>
      </c>
      <c r="AS226" s="126">
        <f t="shared" si="3161"/>
        <v>1.1053326999222071</v>
      </c>
      <c r="AT226" s="126">
        <f t="shared" si="3161"/>
        <v>1.1085059981545673</v>
      </c>
      <c r="AU226" s="126">
        <f t="shared" si="3161"/>
        <v>1.111475962088432</v>
      </c>
      <c r="AV226" s="126">
        <f t="shared" si="3161"/>
        <v>1.1147734191259395</v>
      </c>
      <c r="AW226" s="126">
        <f t="shared" si="3161"/>
        <v>1.1179738207069689</v>
      </c>
      <c r="AX226" s="126">
        <f t="shared" si="3161"/>
        <v>1.1211834103167977</v>
      </c>
      <c r="AY226" s="126">
        <f t="shared" si="3161"/>
        <v>1.1244022143333261</v>
      </c>
      <c r="AZ226" s="126">
        <f t="shared" si="3161"/>
        <v>1.1276302592101826</v>
      </c>
      <c r="BA226" s="126">
        <f t="shared" si="3161"/>
        <v>1.1308675714769412</v>
      </c>
      <c r="BB226" s="126">
        <f t="shared" si="3161"/>
        <v>1.1341141777393395</v>
      </c>
      <c r="BC226" s="126">
        <f t="shared" si="3161"/>
        <v>1.1373701046794982</v>
      </c>
      <c r="BD226" s="126">
        <f t="shared" si="3161"/>
        <v>1.1406353790561385</v>
      </c>
      <c r="BE226" s="126">
        <f t="shared" si="3161"/>
        <v>1.1439100277048042</v>
      </c>
      <c r="BF226" s="126">
        <f t="shared" si="3161"/>
        <v>1.1471940775380809</v>
      </c>
      <c r="BG226" s="126">
        <f t="shared" si="3161"/>
        <v>1.15026769648205</v>
      </c>
      <c r="BH226" s="126">
        <f t="shared" si="3161"/>
        <v>1.1536802383994258</v>
      </c>
      <c r="BI226" s="126">
        <f t="shared" si="3161"/>
        <v>1.1569923375180708</v>
      </c>
      <c r="BJ226" s="126">
        <f t="shared" si="3161"/>
        <v>1.1603139453378331</v>
      </c>
      <c r="BK226" s="126">
        <f t="shared" si="3161"/>
        <v>1.1636450891572303</v>
      </c>
      <c r="BL226" s="126">
        <f t="shared" si="3161"/>
        <v>1.1669857963531516</v>
      </c>
      <c r="BM226" s="126">
        <f t="shared" si="3161"/>
        <v>1.1703360943810825</v>
      </c>
      <c r="BN226" s="126">
        <f t="shared" si="3161"/>
        <v>1.1736960107753303</v>
      </c>
      <c r="BO226" s="126">
        <f t="shared" si="3161"/>
        <v>1.1770655731492505</v>
      </c>
      <c r="BP226" s="126">
        <f t="shared" si="3161"/>
        <v>1.180444809195474</v>
      </c>
      <c r="BQ226" s="126">
        <f t="shared" si="3161"/>
        <v>1.1838337466861339</v>
      </c>
      <c r="BR226" s="126">
        <f t="shared" si="3161"/>
        <v>1.1872324134730949</v>
      </c>
      <c r="BS226" s="126">
        <f t="shared" si="3161"/>
        <v>1.1905270658589224</v>
      </c>
      <c r="BT226" s="126">
        <f t="shared" si="3161"/>
        <v>1.1940590467434065</v>
      </c>
      <c r="BU226" s="126">
        <f t="shared" si="3161"/>
        <v>1.1974870693312041</v>
      </c>
      <c r="BV226" s="126">
        <f t="shared" si="3161"/>
        <v>1.2009249334246579</v>
      </c>
      <c r="BW226" s="126">
        <f t="shared" ref="BW226:EB226" si="3162">BW$13</f>
        <v>1.204372667277734</v>
      </c>
      <c r="BX226" s="126">
        <f t="shared" si="3162"/>
        <v>1.2078302992255125</v>
      </c>
      <c r="BY226" s="126">
        <f t="shared" si="3162"/>
        <v>1.2112978576844211</v>
      </c>
      <c r="BZ226" s="126">
        <f t="shared" si="3162"/>
        <v>1.2147753711524676</v>
      </c>
      <c r="CA226" s="126">
        <f t="shared" si="3162"/>
        <v>1.2182628682094752</v>
      </c>
      <c r="CB226" s="126">
        <f t="shared" si="3162"/>
        <v>1.2217603775173165</v>
      </c>
      <c r="CC226" s="126">
        <f t="shared" si="3162"/>
        <v>1.2252679278201495</v>
      </c>
      <c r="CD226" s="126">
        <f t="shared" si="3162"/>
        <v>1.2287855479446541</v>
      </c>
      <c r="CE226" s="126">
        <f t="shared" si="3162"/>
        <v>1.232077770779646</v>
      </c>
      <c r="CF226" s="126">
        <f t="shared" si="3162"/>
        <v>1.23573302168438</v>
      </c>
      <c r="CG226" s="126">
        <f t="shared" si="3162"/>
        <v>1.2392806860334544</v>
      </c>
      <c r="CH226" s="126">
        <f t="shared" si="3162"/>
        <v>1.2428385353675644</v>
      </c>
      <c r="CI226" s="126">
        <f t="shared" si="3162"/>
        <v>1.2464065989267703</v>
      </c>
      <c r="CJ226" s="126">
        <f t="shared" si="3162"/>
        <v>1.2499849060350778</v>
      </c>
      <c r="CK226" s="126">
        <f t="shared" si="3162"/>
        <v>1.2535734861006791</v>
      </c>
      <c r="CL226" s="126">
        <f t="shared" si="3162"/>
        <v>1.257172368616194</v>
      </c>
      <c r="CM226" s="126">
        <f t="shared" si="3162"/>
        <v>1.2607815831589126</v>
      </c>
      <c r="CN226" s="126">
        <f t="shared" si="3162"/>
        <v>1.2644011593910389</v>
      </c>
      <c r="CO226" s="126">
        <f t="shared" si="3162"/>
        <v>1.2680311270599336</v>
      </c>
      <c r="CP226" s="126">
        <f t="shared" si="3162"/>
        <v>1.2716715159983594</v>
      </c>
      <c r="CQ226" s="126">
        <f t="shared" si="3162"/>
        <v>1.2750786410337906</v>
      </c>
      <c r="CR226" s="126">
        <f t="shared" si="3162"/>
        <v>1.2788614642181557</v>
      </c>
      <c r="CS226" s="126">
        <f t="shared" si="3162"/>
        <v>1.2825329459576562</v>
      </c>
      <c r="CT226" s="126">
        <f t="shared" si="3162"/>
        <v>1.2862149681493797</v>
      </c>
      <c r="CU226" s="126">
        <f t="shared" si="3162"/>
        <v>1.289907561053897</v>
      </c>
      <c r="CV226" s="126">
        <f t="shared" si="3162"/>
        <v>1.293610755018654</v>
      </c>
      <c r="CW226" s="126">
        <f t="shared" si="3162"/>
        <v>1.2973245804782207</v>
      </c>
      <c r="CX226" s="126">
        <f t="shared" si="3162"/>
        <v>1.3010490679545423</v>
      </c>
      <c r="CY226" s="126">
        <f t="shared" si="3162"/>
        <v>1.304784248057189</v>
      </c>
      <c r="CZ226" s="126">
        <f t="shared" si="3162"/>
        <v>1.3085301514836076</v>
      </c>
      <c r="DA226" s="126">
        <f t="shared" si="3162"/>
        <v>1.3122868090193751</v>
      </c>
      <c r="DB226" s="126">
        <f t="shared" si="3162"/>
        <v>1.3160542515384499</v>
      </c>
      <c r="DC226" s="126">
        <f t="shared" si="3162"/>
        <v>1.3195802889875801</v>
      </c>
      <c r="DD226" s="126">
        <f t="shared" si="3162"/>
        <v>1.323495136864544</v>
      </c>
      <c r="DE226" s="126">
        <f t="shared" si="3162"/>
        <v>1.3272947573576725</v>
      </c>
      <c r="DF226" s="126">
        <f t="shared" si="3162"/>
        <v>1.3311052861764079</v>
      </c>
      <c r="DG226" s="126">
        <f t="shared" si="3162"/>
        <v>1.3349267546374479</v>
      </c>
      <c r="DH226" s="126">
        <f t="shared" si="3162"/>
        <v>1.3387591941473977</v>
      </c>
      <c r="DI226" s="126">
        <f t="shared" si="3162"/>
        <v>1.3426026362030277</v>
      </c>
      <c r="DJ226" s="126">
        <f t="shared" si="3162"/>
        <v>1.3464571123915319</v>
      </c>
      <c r="DK226" s="126">
        <f t="shared" si="3162"/>
        <v>1.3503226543907885</v>
      </c>
      <c r="DL226" s="126">
        <f t="shared" si="3162"/>
        <v>1.3541992939696192</v>
      </c>
      <c r="DM226" s="126">
        <f t="shared" si="3162"/>
        <v>1.358087062988051</v>
      </c>
      <c r="DN226" s="126">
        <f t="shared" si="3162"/>
        <v>1.361985993397578</v>
      </c>
      <c r="DO226" s="126">
        <f t="shared" si="3162"/>
        <v>1.3657655991021458</v>
      </c>
      <c r="DP226" s="126">
        <f t="shared" si="3162"/>
        <v>1.3698174666548035</v>
      </c>
      <c r="DQ226" s="126">
        <f t="shared" si="3162"/>
        <v>1.3737500738651915</v>
      </c>
      <c r="DR226" s="126">
        <f t="shared" si="3162"/>
        <v>1.3776939711925826</v>
      </c>
      <c r="DS226" s="126">
        <f t="shared" si="3162"/>
        <v>1.381649191049759</v>
      </c>
      <c r="DT226" s="126">
        <f t="shared" si="3162"/>
        <v>1.385615765942557</v>
      </c>
      <c r="DU226" s="126">
        <f t="shared" si="3162"/>
        <v>1.3895937284701338</v>
      </c>
      <c r="DV226" s="126">
        <f t="shared" si="3162"/>
        <v>1.3935831113252357</v>
      </c>
      <c r="DW226" s="126">
        <f t="shared" si="3162"/>
        <v>1.3975839472944662</v>
      </c>
      <c r="DX226" s="126">
        <f t="shared" si="3162"/>
        <v>1.401596269258556</v>
      </c>
      <c r="DY226" s="126">
        <f t="shared" si="3162"/>
        <v>1.4056201101926329</v>
      </c>
      <c r="DZ226" s="126">
        <f t="shared" si="3162"/>
        <v>1.4096555031664932</v>
      </c>
      <c r="EA226" s="126">
        <f t="shared" si="3162"/>
        <v>1.4134323217047313</v>
      </c>
      <c r="EB226" s="126">
        <f t="shared" si="3162"/>
        <v>1.4176256038945581</v>
      </c>
    </row>
    <row r="227" spans="2:132" outlineLevel="1" x14ac:dyDescent="0.25">
      <c r="C227" s="321" t="s">
        <v>531</v>
      </c>
      <c r="D227" s="38"/>
      <c r="E227" s="38"/>
      <c r="F227" s="38"/>
      <c r="G227" s="52" t="s">
        <v>220</v>
      </c>
      <c r="H227" s="46">
        <f t="shared" ref="H227" si="3163">SUM(J227:EB227)</f>
        <v>1038300.7513902632</v>
      </c>
      <c r="I227" s="38"/>
      <c r="J227" s="82">
        <f>J225*J226</f>
        <v>0</v>
      </c>
      <c r="K227" s="82">
        <f t="shared" ref="K227" si="3164">K225*K226</f>
        <v>0</v>
      </c>
      <c r="L227" s="82">
        <f t="shared" ref="L227" si="3165">L225*L226</f>
        <v>0</v>
      </c>
      <c r="M227" s="82">
        <f t="shared" ref="M227" si="3166">M225*M226</f>
        <v>0</v>
      </c>
      <c r="N227" s="82">
        <f t="shared" ref="N227" si="3167">N225*N226</f>
        <v>0</v>
      </c>
      <c r="O227" s="82">
        <f t="shared" ref="O227" si="3168">O225*O226</f>
        <v>0</v>
      </c>
      <c r="P227" s="82">
        <f t="shared" ref="P227" si="3169">P225*P226</f>
        <v>0</v>
      </c>
      <c r="Q227" s="82">
        <f t="shared" ref="Q227" si="3170">Q225*Q226</f>
        <v>0</v>
      </c>
      <c r="R227" s="82">
        <f t="shared" ref="R227" si="3171">R225*R226</f>
        <v>0</v>
      </c>
      <c r="S227" s="82">
        <f t="shared" ref="S227" si="3172">S225*S226</f>
        <v>0</v>
      </c>
      <c r="T227" s="82">
        <f t="shared" ref="T227" si="3173">T225*T226</f>
        <v>0</v>
      </c>
      <c r="U227" s="82">
        <f t="shared" ref="U227" si="3174">U225*U226</f>
        <v>0</v>
      </c>
      <c r="V227" s="82">
        <f t="shared" ref="V227" si="3175">V225*V226</f>
        <v>0</v>
      </c>
      <c r="W227" s="82">
        <f t="shared" ref="W227" si="3176">W225*W226</f>
        <v>0</v>
      </c>
      <c r="X227" s="82">
        <f t="shared" ref="X227" si="3177">X225*X226</f>
        <v>0</v>
      </c>
      <c r="Y227" s="82">
        <f t="shared" ref="Y227" si="3178">Y225*Y226</f>
        <v>0</v>
      </c>
      <c r="Z227" s="82">
        <f t="shared" ref="Z227" si="3179">Z225*Z226</f>
        <v>0</v>
      </c>
      <c r="AA227" s="82">
        <f t="shared" ref="AA227" si="3180">AA225*AA226</f>
        <v>0</v>
      </c>
      <c r="AB227" s="82">
        <f t="shared" ref="AB227" si="3181">AB225*AB226</f>
        <v>0</v>
      </c>
      <c r="AC227" s="82">
        <f t="shared" ref="AC227" si="3182">AC225*AC226</f>
        <v>0</v>
      </c>
      <c r="AD227" s="82">
        <f t="shared" ref="AD227" si="3183">AD225*AD226</f>
        <v>0</v>
      </c>
      <c r="AE227" s="82">
        <f t="shared" ref="AE227" si="3184">AE225*AE226</f>
        <v>0</v>
      </c>
      <c r="AF227" s="82">
        <f t="shared" ref="AF227" si="3185">AF225*AF226</f>
        <v>0</v>
      </c>
      <c r="AG227" s="82">
        <f t="shared" ref="AG227" si="3186">AG225*AG226</f>
        <v>0</v>
      </c>
      <c r="AH227" s="82">
        <f t="shared" ref="AH227" si="3187">AH225*AH226</f>
        <v>53981.20697661888</v>
      </c>
      <c r="AI227" s="82">
        <f t="shared" ref="AI227" si="3188">AI225*AI226</f>
        <v>54125.83608831872</v>
      </c>
      <c r="AJ227" s="82">
        <f t="shared" ref="AJ227" si="3189">AJ225*AJ226</f>
        <v>54286.413217476831</v>
      </c>
      <c r="AK227" s="82">
        <f t="shared" ref="AK227" si="3190">AK225*AK226</f>
        <v>54442.264011646148</v>
      </c>
      <c r="AL227" s="82">
        <f t="shared" ref="AL227" si="3191">AL225*AL226</f>
        <v>54598.562237660815</v>
      </c>
      <c r="AM227" s="82">
        <f t="shared" ref="AM227" si="3192">AM225*AM226</f>
        <v>54755.30918005234</v>
      </c>
      <c r="AN227" s="82">
        <f t="shared" ref="AN227" si="3193">AN225*AN226</f>
        <v>54912.506127040004</v>
      </c>
      <c r="AO227" s="82">
        <f t="shared" ref="AO227" si="3194">AO225*AO226</f>
        <v>55070.154370541408</v>
      </c>
      <c r="AP227" s="82">
        <f t="shared" ref="AP227" si="3195">AP225*AP226</f>
        <v>55228.255206183152</v>
      </c>
      <c r="AQ227" s="82">
        <f t="shared" ref="AQ227" si="3196">AQ225*AQ226</f>
        <v>55386.809933311415</v>
      </c>
      <c r="AR227" s="82">
        <f t="shared" ref="AR227" si="3197">AR225*AR226</f>
        <v>55545.819855002701</v>
      </c>
      <c r="AS227" s="82">
        <f t="shared" ref="AS227" si="3198">AS225*AS226</f>
        <v>55705.286278074491</v>
      </c>
      <c r="AT227" s="82">
        <f t="shared" ref="AT227" si="3199">AT225*AT226</f>
        <v>55865.210513096012</v>
      </c>
      <c r="AU227" s="82">
        <f t="shared" ref="AU227" si="3200">AU225*AU226</f>
        <v>56014.887339976405</v>
      </c>
      <c r="AV227" s="82">
        <f t="shared" ref="AV227" si="3201">AV225*AV226</f>
        <v>56181.068787677112</v>
      </c>
      <c r="AW227" s="82">
        <f t="shared" ref="AW227" si="3202">AW225*AW226</f>
        <v>56342.358946096014</v>
      </c>
      <c r="AX227" s="82">
        <f t="shared" ref="AX227" si="3203">AX225*AX226</f>
        <v>56504.112152224116</v>
      </c>
      <c r="AY227" s="82">
        <f t="shared" ref="AY227" si="3204">AY225*AY226</f>
        <v>56666.329735424493</v>
      </c>
      <c r="AZ227" s="82">
        <f t="shared" ref="AZ227" si="3205">AZ225*AZ226</f>
        <v>42688.360433842114</v>
      </c>
      <c r="BA227" s="82">
        <f t="shared" ref="BA227" si="3206">BA225*BA226</f>
        <v>0</v>
      </c>
      <c r="BB227" s="82">
        <f t="shared" ref="BB227" si="3207">BB225*BB226</f>
        <v>0</v>
      </c>
      <c r="BC227" s="82">
        <f t="shared" ref="BC227" si="3208">BC225*BC226</f>
        <v>0</v>
      </c>
      <c r="BD227" s="82">
        <f t="shared" ref="BD227" si="3209">BD225*BD226</f>
        <v>0</v>
      </c>
      <c r="BE227" s="82">
        <f t="shared" ref="BE227" si="3210">BE225*BE226</f>
        <v>0</v>
      </c>
      <c r="BF227" s="82">
        <f t="shared" ref="BF227" si="3211">BF225*BF226</f>
        <v>0</v>
      </c>
      <c r="BG227" s="82">
        <f t="shared" ref="BG227" si="3212">BG225*BG226</f>
        <v>0</v>
      </c>
      <c r="BH227" s="82">
        <f t="shared" ref="BH227" si="3213">BH225*BH226</f>
        <v>0</v>
      </c>
      <c r="BI227" s="82">
        <f t="shared" ref="BI227" si="3214">BI225*BI226</f>
        <v>0</v>
      </c>
      <c r="BJ227" s="82">
        <f t="shared" ref="BJ227" si="3215">BJ225*BJ226</f>
        <v>0</v>
      </c>
      <c r="BK227" s="82">
        <f t="shared" ref="BK227" si="3216">BK225*BK226</f>
        <v>0</v>
      </c>
      <c r="BL227" s="82">
        <f t="shared" ref="BL227" si="3217">BL225*BL226</f>
        <v>0</v>
      </c>
      <c r="BM227" s="82">
        <f t="shared" ref="BM227" si="3218">BM225*BM226</f>
        <v>0</v>
      </c>
      <c r="BN227" s="82">
        <f t="shared" ref="BN227" si="3219">BN225*BN226</f>
        <v>0</v>
      </c>
      <c r="BO227" s="82">
        <f t="shared" ref="BO227" si="3220">BO225*BO226</f>
        <v>0</v>
      </c>
      <c r="BP227" s="82">
        <f t="shared" ref="BP227" si="3221">BP225*BP226</f>
        <v>0</v>
      </c>
      <c r="BQ227" s="82">
        <f t="shared" ref="BQ227" si="3222">BQ225*BQ226</f>
        <v>0</v>
      </c>
      <c r="BR227" s="82">
        <f t="shared" ref="BR227" si="3223">BR225*BR226</f>
        <v>0</v>
      </c>
      <c r="BS227" s="82">
        <f t="shared" ref="BS227" si="3224">BS225*BS226</f>
        <v>0</v>
      </c>
      <c r="BT227" s="82">
        <f t="shared" ref="BT227" si="3225">BT225*BT226</f>
        <v>0</v>
      </c>
      <c r="BU227" s="82">
        <f t="shared" ref="BU227" si="3226">BU225*BU226</f>
        <v>0</v>
      </c>
      <c r="BV227" s="82">
        <f t="shared" ref="BV227" si="3227">BV225*BV226</f>
        <v>0</v>
      </c>
      <c r="BW227" s="82">
        <f t="shared" ref="BW227" si="3228">BW225*BW226</f>
        <v>0</v>
      </c>
      <c r="BX227" s="82">
        <f t="shared" ref="BX227" si="3229">BX225*BX226</f>
        <v>0</v>
      </c>
      <c r="BY227" s="82">
        <f t="shared" ref="BY227" si="3230">BY225*BY226</f>
        <v>0</v>
      </c>
      <c r="BZ227" s="82">
        <f t="shared" ref="BZ227" si="3231">BZ225*BZ226</f>
        <v>0</v>
      </c>
      <c r="CA227" s="82">
        <f t="shared" ref="CA227" si="3232">CA225*CA226</f>
        <v>0</v>
      </c>
      <c r="CB227" s="82">
        <f t="shared" ref="CB227" si="3233">CB225*CB226</f>
        <v>0</v>
      </c>
      <c r="CC227" s="82">
        <f t="shared" ref="CC227" si="3234">CC225*CC226</f>
        <v>0</v>
      </c>
      <c r="CD227" s="82">
        <f t="shared" ref="CD227" si="3235">CD225*CD226</f>
        <v>0</v>
      </c>
      <c r="CE227" s="82">
        <f t="shared" ref="CE227" si="3236">CE225*CE226</f>
        <v>0</v>
      </c>
      <c r="CF227" s="82">
        <f t="shared" ref="CF227" si="3237">CF225*CF226</f>
        <v>0</v>
      </c>
      <c r="CG227" s="82">
        <f t="shared" ref="CG227" si="3238">CG225*CG226</f>
        <v>0</v>
      </c>
      <c r="CH227" s="82">
        <f t="shared" ref="CH227" si="3239">CH225*CH226</f>
        <v>0</v>
      </c>
      <c r="CI227" s="82">
        <f t="shared" ref="CI227" si="3240">CI225*CI226</f>
        <v>0</v>
      </c>
      <c r="CJ227" s="82">
        <f t="shared" ref="CJ227" si="3241">CJ225*CJ226</f>
        <v>0</v>
      </c>
      <c r="CK227" s="82">
        <f t="shared" ref="CK227" si="3242">CK225*CK226</f>
        <v>0</v>
      </c>
      <c r="CL227" s="82">
        <f t="shared" ref="CL227" si="3243">CL225*CL226</f>
        <v>0</v>
      </c>
      <c r="CM227" s="82">
        <f t="shared" ref="CM227" si="3244">CM225*CM226</f>
        <v>0</v>
      </c>
      <c r="CN227" s="82">
        <f t="shared" ref="CN227" si="3245">CN225*CN226</f>
        <v>0</v>
      </c>
      <c r="CO227" s="82">
        <f t="shared" ref="CO227" si="3246">CO225*CO226</f>
        <v>0</v>
      </c>
      <c r="CP227" s="82">
        <f t="shared" ref="CP227" si="3247">CP225*CP226</f>
        <v>0</v>
      </c>
      <c r="CQ227" s="82">
        <f t="shared" ref="CQ227" si="3248">CQ225*CQ226</f>
        <v>0</v>
      </c>
      <c r="CR227" s="82">
        <f t="shared" ref="CR227" si="3249">CR225*CR226</f>
        <v>0</v>
      </c>
      <c r="CS227" s="82">
        <f t="shared" ref="CS227" si="3250">CS225*CS226</f>
        <v>0</v>
      </c>
      <c r="CT227" s="82">
        <f t="shared" ref="CT227" si="3251">CT225*CT226</f>
        <v>0</v>
      </c>
      <c r="CU227" s="82">
        <f t="shared" ref="CU227" si="3252">CU225*CU226</f>
        <v>0</v>
      </c>
      <c r="CV227" s="82">
        <f t="shared" ref="CV227" si="3253">CV225*CV226</f>
        <v>0</v>
      </c>
      <c r="CW227" s="82">
        <f t="shared" ref="CW227" si="3254">CW225*CW226</f>
        <v>0</v>
      </c>
      <c r="CX227" s="82">
        <f t="shared" ref="CX227" si="3255">CX225*CX226</f>
        <v>0</v>
      </c>
      <c r="CY227" s="82">
        <f t="shared" ref="CY227" si="3256">CY225*CY226</f>
        <v>0</v>
      </c>
      <c r="CZ227" s="82">
        <f t="shared" ref="CZ227" si="3257">CZ225*CZ226</f>
        <v>0</v>
      </c>
      <c r="DA227" s="82">
        <f t="shared" ref="DA227" si="3258">DA225*DA226</f>
        <v>0</v>
      </c>
      <c r="DB227" s="82">
        <f t="shared" ref="DB227" si="3259">DB225*DB226</f>
        <v>0</v>
      </c>
      <c r="DC227" s="82">
        <f t="shared" ref="DC227" si="3260">DC225*DC226</f>
        <v>0</v>
      </c>
      <c r="DD227" s="82">
        <f t="shared" ref="DD227" si="3261">DD225*DD226</f>
        <v>0</v>
      </c>
      <c r="DE227" s="82">
        <f t="shared" ref="DE227" si="3262">DE225*DE226</f>
        <v>0</v>
      </c>
      <c r="DF227" s="82">
        <f t="shared" ref="DF227" si="3263">DF225*DF226</f>
        <v>0</v>
      </c>
      <c r="DG227" s="82">
        <f t="shared" ref="DG227" si="3264">DG225*DG226</f>
        <v>0</v>
      </c>
      <c r="DH227" s="82">
        <f t="shared" ref="DH227" si="3265">DH225*DH226</f>
        <v>0</v>
      </c>
      <c r="DI227" s="82">
        <f t="shared" ref="DI227" si="3266">DI225*DI226</f>
        <v>0</v>
      </c>
      <c r="DJ227" s="82">
        <f t="shared" ref="DJ227" si="3267">DJ225*DJ226</f>
        <v>0</v>
      </c>
      <c r="DK227" s="82">
        <f t="shared" ref="DK227" si="3268">DK225*DK226</f>
        <v>0</v>
      </c>
      <c r="DL227" s="82">
        <f t="shared" ref="DL227" si="3269">DL225*DL226</f>
        <v>0</v>
      </c>
      <c r="DM227" s="82">
        <f t="shared" ref="DM227" si="3270">DM225*DM226</f>
        <v>0</v>
      </c>
      <c r="DN227" s="82">
        <f t="shared" ref="DN227" si="3271">DN225*DN226</f>
        <v>0</v>
      </c>
      <c r="DO227" s="82">
        <f t="shared" ref="DO227" si="3272">DO225*DO226</f>
        <v>0</v>
      </c>
      <c r="DP227" s="82">
        <f t="shared" ref="DP227" si="3273">DP225*DP226</f>
        <v>0</v>
      </c>
      <c r="DQ227" s="82">
        <f t="shared" ref="DQ227" si="3274">DQ225*DQ226</f>
        <v>0</v>
      </c>
      <c r="DR227" s="82">
        <f t="shared" ref="DR227" si="3275">DR225*DR226</f>
        <v>0</v>
      </c>
      <c r="DS227" s="82">
        <f t="shared" ref="DS227" si="3276">DS225*DS226</f>
        <v>0</v>
      </c>
      <c r="DT227" s="82">
        <f t="shared" ref="DT227" si="3277">DT225*DT226</f>
        <v>0</v>
      </c>
      <c r="DU227" s="82">
        <f t="shared" ref="DU227" si="3278">DU225*DU226</f>
        <v>0</v>
      </c>
      <c r="DV227" s="82">
        <f t="shared" ref="DV227" si="3279">DV225*DV226</f>
        <v>0</v>
      </c>
      <c r="DW227" s="82">
        <f t="shared" ref="DW227" si="3280">DW225*DW226</f>
        <v>0</v>
      </c>
      <c r="DX227" s="82">
        <f t="shared" ref="DX227" si="3281">DX225*DX226</f>
        <v>0</v>
      </c>
      <c r="DY227" s="82">
        <f t="shared" ref="DY227" si="3282">DY225*DY226</f>
        <v>0</v>
      </c>
      <c r="DZ227" s="82">
        <f t="shared" ref="DZ227" si="3283">DZ225*DZ226</f>
        <v>0</v>
      </c>
      <c r="EA227" s="82">
        <f t="shared" ref="EA227" si="3284">EA225*EA226</f>
        <v>0</v>
      </c>
      <c r="EB227" s="82">
        <f t="shared" ref="EB227" si="3285">EB225*EB226</f>
        <v>0</v>
      </c>
    </row>
    <row r="228" spans="2:132" outlineLevel="1" x14ac:dyDescent="0.25">
      <c r="G228" s="52"/>
      <c r="H228" s="29"/>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row>
    <row r="229" spans="2:132" ht="13" x14ac:dyDescent="0.3">
      <c r="C229" s="348" t="s">
        <v>567</v>
      </c>
      <c r="D229" s="342"/>
      <c r="E229" s="342"/>
      <c r="F229" s="342"/>
      <c r="G229" s="349" t="s">
        <v>220</v>
      </c>
      <c r="H229" s="344">
        <f>SUM(J229:EB229)</f>
        <v>7412909.2782726046</v>
      </c>
      <c r="I229" s="342"/>
      <c r="J229" s="345">
        <f t="shared" ref="J229:AO229" si="3286">CHOOSE(Scenario,J209,J218,J227)</f>
        <v>0</v>
      </c>
      <c r="K229" s="346">
        <f t="shared" si="3286"/>
        <v>0</v>
      </c>
      <c r="L229" s="346">
        <f t="shared" si="3286"/>
        <v>0</v>
      </c>
      <c r="M229" s="346">
        <f t="shared" si="3286"/>
        <v>0</v>
      </c>
      <c r="N229" s="346">
        <f t="shared" si="3286"/>
        <v>0</v>
      </c>
      <c r="O229" s="346">
        <f t="shared" si="3286"/>
        <v>0</v>
      </c>
      <c r="P229" s="346">
        <f t="shared" si="3286"/>
        <v>0</v>
      </c>
      <c r="Q229" s="346">
        <f t="shared" si="3286"/>
        <v>0</v>
      </c>
      <c r="R229" s="346">
        <f t="shared" si="3286"/>
        <v>0</v>
      </c>
      <c r="S229" s="346">
        <f t="shared" si="3286"/>
        <v>0</v>
      </c>
      <c r="T229" s="346">
        <f t="shared" si="3286"/>
        <v>0</v>
      </c>
      <c r="U229" s="346">
        <f t="shared" si="3286"/>
        <v>0</v>
      </c>
      <c r="V229" s="346">
        <f t="shared" si="3286"/>
        <v>0</v>
      </c>
      <c r="W229" s="346">
        <f t="shared" si="3286"/>
        <v>0</v>
      </c>
      <c r="X229" s="346">
        <f t="shared" si="3286"/>
        <v>0</v>
      </c>
      <c r="Y229" s="346">
        <f t="shared" si="3286"/>
        <v>0</v>
      </c>
      <c r="Z229" s="346">
        <f t="shared" si="3286"/>
        <v>0</v>
      </c>
      <c r="AA229" s="346">
        <f t="shared" si="3286"/>
        <v>0</v>
      </c>
      <c r="AB229" s="346">
        <f t="shared" si="3286"/>
        <v>0</v>
      </c>
      <c r="AC229" s="346">
        <f t="shared" si="3286"/>
        <v>0</v>
      </c>
      <c r="AD229" s="346">
        <f t="shared" si="3286"/>
        <v>0</v>
      </c>
      <c r="AE229" s="346">
        <f t="shared" si="3286"/>
        <v>0</v>
      </c>
      <c r="AF229" s="346">
        <f t="shared" si="3286"/>
        <v>0</v>
      </c>
      <c r="AG229" s="346">
        <f t="shared" si="3286"/>
        <v>0</v>
      </c>
      <c r="AH229" s="346">
        <f t="shared" si="3286"/>
        <v>385396.80291430879</v>
      </c>
      <c r="AI229" s="346">
        <f t="shared" si="3286"/>
        <v>386429.37703369814</v>
      </c>
      <c r="AJ229" s="346">
        <f t="shared" si="3286"/>
        <v>387575.81142568012</v>
      </c>
      <c r="AK229" s="346">
        <f t="shared" si="3286"/>
        <v>388688.50232624717</v>
      </c>
      <c r="AL229" s="346">
        <f t="shared" si="3286"/>
        <v>389804.38764969539</v>
      </c>
      <c r="AM229" s="346">
        <f t="shared" si="3286"/>
        <v>390923.47656688938</v>
      </c>
      <c r="AN229" s="346">
        <f t="shared" si="3286"/>
        <v>392045.77827502228</v>
      </c>
      <c r="AO229" s="346">
        <f t="shared" si="3286"/>
        <v>393171.30199769145</v>
      </c>
      <c r="AP229" s="346">
        <f t="shared" ref="AP229:BU229" si="3287">CHOOSE(Scenario,AP209,AP218,AP227)</f>
        <v>394300.0569849743</v>
      </c>
      <c r="AQ229" s="346">
        <f t="shared" si="3287"/>
        <v>395432.05251350428</v>
      </c>
      <c r="AR229" s="346">
        <f t="shared" si="3287"/>
        <v>396567.29788654717</v>
      </c>
      <c r="AS229" s="346">
        <f t="shared" si="3287"/>
        <v>397705.80243407731</v>
      </c>
      <c r="AT229" s="346">
        <f t="shared" si="3287"/>
        <v>398847.57551285467</v>
      </c>
      <c r="AU229" s="346">
        <f t="shared" si="3287"/>
        <v>399916.18760548619</v>
      </c>
      <c r="AV229" s="346">
        <f t="shared" si="3287"/>
        <v>401102.63381954114</v>
      </c>
      <c r="AW229" s="346">
        <f t="shared" si="3287"/>
        <v>402254.15885719197</v>
      </c>
      <c r="AX229" s="346">
        <f t="shared" si="3287"/>
        <v>403408.98980659829</v>
      </c>
      <c r="AY229" s="346">
        <f t="shared" si="3287"/>
        <v>404567.13615869801</v>
      </c>
      <c r="AZ229" s="346">
        <f t="shared" si="3287"/>
        <v>304771.9485038995</v>
      </c>
      <c r="BA229" s="346">
        <f t="shared" si="3287"/>
        <v>0</v>
      </c>
      <c r="BB229" s="346">
        <f t="shared" si="3287"/>
        <v>0</v>
      </c>
      <c r="BC229" s="346">
        <f t="shared" si="3287"/>
        <v>0</v>
      </c>
      <c r="BD229" s="346">
        <f t="shared" si="3287"/>
        <v>0</v>
      </c>
      <c r="BE229" s="346">
        <f t="shared" si="3287"/>
        <v>0</v>
      </c>
      <c r="BF229" s="346">
        <f t="shared" si="3287"/>
        <v>0</v>
      </c>
      <c r="BG229" s="346">
        <f t="shared" si="3287"/>
        <v>0</v>
      </c>
      <c r="BH229" s="346">
        <f t="shared" si="3287"/>
        <v>0</v>
      </c>
      <c r="BI229" s="346">
        <f t="shared" si="3287"/>
        <v>0</v>
      </c>
      <c r="BJ229" s="346">
        <f t="shared" si="3287"/>
        <v>0</v>
      </c>
      <c r="BK229" s="346">
        <f t="shared" si="3287"/>
        <v>0</v>
      </c>
      <c r="BL229" s="346">
        <f t="shared" si="3287"/>
        <v>0</v>
      </c>
      <c r="BM229" s="346">
        <f t="shared" si="3287"/>
        <v>0</v>
      </c>
      <c r="BN229" s="346">
        <f t="shared" si="3287"/>
        <v>0</v>
      </c>
      <c r="BO229" s="346">
        <f t="shared" si="3287"/>
        <v>0</v>
      </c>
      <c r="BP229" s="346">
        <f t="shared" si="3287"/>
        <v>0</v>
      </c>
      <c r="BQ229" s="346">
        <f t="shared" si="3287"/>
        <v>0</v>
      </c>
      <c r="BR229" s="346">
        <f t="shared" si="3287"/>
        <v>0</v>
      </c>
      <c r="BS229" s="346">
        <f t="shared" si="3287"/>
        <v>0</v>
      </c>
      <c r="BT229" s="346">
        <f t="shared" si="3287"/>
        <v>0</v>
      </c>
      <c r="BU229" s="346">
        <f t="shared" si="3287"/>
        <v>0</v>
      </c>
      <c r="BV229" s="346">
        <f t="shared" ref="BV229:DA229" si="3288">CHOOSE(Scenario,BV209,BV218,BV227)</f>
        <v>0</v>
      </c>
      <c r="BW229" s="346">
        <f t="shared" si="3288"/>
        <v>0</v>
      </c>
      <c r="BX229" s="346">
        <f t="shared" si="3288"/>
        <v>0</v>
      </c>
      <c r="BY229" s="346">
        <f t="shared" si="3288"/>
        <v>0</v>
      </c>
      <c r="BZ229" s="346">
        <f t="shared" si="3288"/>
        <v>0</v>
      </c>
      <c r="CA229" s="346">
        <f t="shared" si="3288"/>
        <v>0</v>
      </c>
      <c r="CB229" s="346">
        <f t="shared" si="3288"/>
        <v>0</v>
      </c>
      <c r="CC229" s="346">
        <f t="shared" si="3288"/>
        <v>0</v>
      </c>
      <c r="CD229" s="346">
        <f t="shared" si="3288"/>
        <v>0</v>
      </c>
      <c r="CE229" s="346">
        <f t="shared" si="3288"/>
        <v>0</v>
      </c>
      <c r="CF229" s="346">
        <f t="shared" si="3288"/>
        <v>0</v>
      </c>
      <c r="CG229" s="346">
        <f t="shared" si="3288"/>
        <v>0</v>
      </c>
      <c r="CH229" s="346">
        <f t="shared" si="3288"/>
        <v>0</v>
      </c>
      <c r="CI229" s="346">
        <f t="shared" si="3288"/>
        <v>0</v>
      </c>
      <c r="CJ229" s="346">
        <f t="shared" si="3288"/>
        <v>0</v>
      </c>
      <c r="CK229" s="346">
        <f t="shared" si="3288"/>
        <v>0</v>
      </c>
      <c r="CL229" s="346">
        <f t="shared" si="3288"/>
        <v>0</v>
      </c>
      <c r="CM229" s="346">
        <f t="shared" si="3288"/>
        <v>0</v>
      </c>
      <c r="CN229" s="346">
        <f t="shared" si="3288"/>
        <v>0</v>
      </c>
      <c r="CO229" s="346">
        <f t="shared" si="3288"/>
        <v>0</v>
      </c>
      <c r="CP229" s="346">
        <f t="shared" si="3288"/>
        <v>0</v>
      </c>
      <c r="CQ229" s="346">
        <f t="shared" si="3288"/>
        <v>0</v>
      </c>
      <c r="CR229" s="346">
        <f t="shared" si="3288"/>
        <v>0</v>
      </c>
      <c r="CS229" s="346">
        <f t="shared" si="3288"/>
        <v>0</v>
      </c>
      <c r="CT229" s="346">
        <f t="shared" si="3288"/>
        <v>0</v>
      </c>
      <c r="CU229" s="346">
        <f t="shared" si="3288"/>
        <v>0</v>
      </c>
      <c r="CV229" s="346">
        <f t="shared" si="3288"/>
        <v>0</v>
      </c>
      <c r="CW229" s="346">
        <f t="shared" si="3288"/>
        <v>0</v>
      </c>
      <c r="CX229" s="346">
        <f t="shared" si="3288"/>
        <v>0</v>
      </c>
      <c r="CY229" s="346">
        <f t="shared" si="3288"/>
        <v>0</v>
      </c>
      <c r="CZ229" s="346">
        <f t="shared" si="3288"/>
        <v>0</v>
      </c>
      <c r="DA229" s="346">
        <f t="shared" si="3288"/>
        <v>0</v>
      </c>
      <c r="DB229" s="346">
        <f t="shared" ref="DB229:EB229" si="3289">CHOOSE(Scenario,DB209,DB218,DB227)</f>
        <v>0</v>
      </c>
      <c r="DC229" s="346">
        <f t="shared" si="3289"/>
        <v>0</v>
      </c>
      <c r="DD229" s="346">
        <f t="shared" si="3289"/>
        <v>0</v>
      </c>
      <c r="DE229" s="346">
        <f t="shared" si="3289"/>
        <v>0</v>
      </c>
      <c r="DF229" s="346">
        <f t="shared" si="3289"/>
        <v>0</v>
      </c>
      <c r="DG229" s="346">
        <f t="shared" si="3289"/>
        <v>0</v>
      </c>
      <c r="DH229" s="346">
        <f t="shared" si="3289"/>
        <v>0</v>
      </c>
      <c r="DI229" s="346">
        <f t="shared" si="3289"/>
        <v>0</v>
      </c>
      <c r="DJ229" s="346">
        <f t="shared" si="3289"/>
        <v>0</v>
      </c>
      <c r="DK229" s="346">
        <f t="shared" si="3289"/>
        <v>0</v>
      </c>
      <c r="DL229" s="346">
        <f t="shared" si="3289"/>
        <v>0</v>
      </c>
      <c r="DM229" s="346">
        <f t="shared" si="3289"/>
        <v>0</v>
      </c>
      <c r="DN229" s="346">
        <f t="shared" si="3289"/>
        <v>0</v>
      </c>
      <c r="DO229" s="346">
        <f t="shared" si="3289"/>
        <v>0</v>
      </c>
      <c r="DP229" s="346">
        <f t="shared" si="3289"/>
        <v>0</v>
      </c>
      <c r="DQ229" s="346">
        <f t="shared" si="3289"/>
        <v>0</v>
      </c>
      <c r="DR229" s="346">
        <f t="shared" si="3289"/>
        <v>0</v>
      </c>
      <c r="DS229" s="346">
        <f t="shared" si="3289"/>
        <v>0</v>
      </c>
      <c r="DT229" s="346">
        <f t="shared" si="3289"/>
        <v>0</v>
      </c>
      <c r="DU229" s="346">
        <f t="shared" si="3289"/>
        <v>0</v>
      </c>
      <c r="DV229" s="346">
        <f t="shared" si="3289"/>
        <v>0</v>
      </c>
      <c r="DW229" s="346">
        <f t="shared" si="3289"/>
        <v>0</v>
      </c>
      <c r="DX229" s="346">
        <f t="shared" si="3289"/>
        <v>0</v>
      </c>
      <c r="DY229" s="346">
        <f t="shared" si="3289"/>
        <v>0</v>
      </c>
      <c r="DZ229" s="346">
        <f t="shared" si="3289"/>
        <v>0</v>
      </c>
      <c r="EA229" s="346">
        <f t="shared" si="3289"/>
        <v>0</v>
      </c>
      <c r="EB229" s="347">
        <f t="shared" si="3289"/>
        <v>0</v>
      </c>
    </row>
    <row r="230" spans="2:132" x14ac:dyDescent="0.25">
      <c r="G230" s="52"/>
      <c r="H230" s="29"/>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row>
    <row r="231" spans="2:132" ht="13" x14ac:dyDescent="0.3">
      <c r="B231" s="34"/>
      <c r="C231" s="2" t="s">
        <v>534</v>
      </c>
      <c r="D231" s="34"/>
      <c r="E231" s="34"/>
      <c r="F231" s="34"/>
      <c r="G231" s="67"/>
      <c r="H231" s="35"/>
      <c r="I231" s="34"/>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row>
    <row r="232" spans="2:132" ht="13" outlineLevel="1" x14ac:dyDescent="0.3">
      <c r="C232" s="340" t="s">
        <v>503</v>
      </c>
      <c r="G232" s="52"/>
      <c r="H232" s="29"/>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row>
    <row r="233" spans="2:132" outlineLevel="1" x14ac:dyDescent="0.25">
      <c r="C233" s="318" t="s">
        <v>529</v>
      </c>
      <c r="G233" s="52" t="s">
        <v>525</v>
      </c>
      <c r="H233" s="46">
        <f t="shared" ref="H233" si="3290">SUM(J233:EB233)</f>
        <v>20160000</v>
      </c>
      <c r="J233" s="82">
        <f t="shared" ref="J233:AO233" si="3291">$D$169*(MONTH($D162)=J$5)*(J$7&gt;=$E$162)</f>
        <v>0</v>
      </c>
      <c r="K233" s="82">
        <f t="shared" si="3291"/>
        <v>0</v>
      </c>
      <c r="L233" s="82">
        <f t="shared" si="3291"/>
        <v>0</v>
      </c>
      <c r="M233" s="82">
        <f t="shared" si="3291"/>
        <v>0</v>
      </c>
      <c r="N233" s="82">
        <f t="shared" si="3291"/>
        <v>0</v>
      </c>
      <c r="O233" s="82">
        <f t="shared" si="3291"/>
        <v>0</v>
      </c>
      <c r="P233" s="82">
        <f t="shared" si="3291"/>
        <v>0</v>
      </c>
      <c r="Q233" s="82">
        <f t="shared" si="3291"/>
        <v>0</v>
      </c>
      <c r="R233" s="82">
        <f t="shared" si="3291"/>
        <v>0</v>
      </c>
      <c r="S233" s="82">
        <f t="shared" si="3291"/>
        <v>0</v>
      </c>
      <c r="T233" s="82">
        <f t="shared" si="3291"/>
        <v>0</v>
      </c>
      <c r="U233" s="82">
        <f t="shared" si="3291"/>
        <v>0</v>
      </c>
      <c r="V233" s="82">
        <f t="shared" si="3291"/>
        <v>0</v>
      </c>
      <c r="W233" s="82">
        <f t="shared" si="3291"/>
        <v>0</v>
      </c>
      <c r="X233" s="82">
        <f t="shared" si="3291"/>
        <v>0</v>
      </c>
      <c r="Y233" s="82">
        <f t="shared" si="3291"/>
        <v>0</v>
      </c>
      <c r="Z233" s="82">
        <f t="shared" si="3291"/>
        <v>0</v>
      </c>
      <c r="AA233" s="82">
        <f t="shared" si="3291"/>
        <v>0</v>
      </c>
      <c r="AB233" s="82">
        <f t="shared" si="3291"/>
        <v>0</v>
      </c>
      <c r="AC233" s="82">
        <f t="shared" si="3291"/>
        <v>0</v>
      </c>
      <c r="AD233" s="82">
        <f t="shared" si="3291"/>
        <v>0</v>
      </c>
      <c r="AE233" s="82">
        <f t="shared" si="3291"/>
        <v>0</v>
      </c>
      <c r="AF233" s="82">
        <f t="shared" si="3291"/>
        <v>0</v>
      </c>
      <c r="AG233" s="82">
        <f t="shared" si="3291"/>
        <v>0</v>
      </c>
      <c r="AH233" s="82">
        <f t="shared" si="3291"/>
        <v>0</v>
      </c>
      <c r="AI233" s="82">
        <f t="shared" si="3291"/>
        <v>0</v>
      </c>
      <c r="AJ233" s="82">
        <f t="shared" si="3291"/>
        <v>0</v>
      </c>
      <c r="AK233" s="82">
        <f t="shared" si="3291"/>
        <v>0</v>
      </c>
      <c r="AL233" s="82">
        <f t="shared" si="3291"/>
        <v>0</v>
      </c>
      <c r="AM233" s="82">
        <f t="shared" si="3291"/>
        <v>0</v>
      </c>
      <c r="AN233" s="82">
        <f t="shared" si="3291"/>
        <v>0</v>
      </c>
      <c r="AO233" s="82">
        <f t="shared" si="3291"/>
        <v>0</v>
      </c>
      <c r="AP233" s="82">
        <f t="shared" ref="AP233:BU233" si="3292">$D$169*(MONTH($D162)=AP$5)*(AP$7&gt;=$E$162)</f>
        <v>2520000</v>
      </c>
      <c r="AQ233" s="82">
        <f t="shared" si="3292"/>
        <v>0</v>
      </c>
      <c r="AR233" s="82">
        <f t="shared" si="3292"/>
        <v>0</v>
      </c>
      <c r="AS233" s="82">
        <f t="shared" si="3292"/>
        <v>0</v>
      </c>
      <c r="AT233" s="82">
        <f t="shared" si="3292"/>
        <v>0</v>
      </c>
      <c r="AU233" s="82">
        <f t="shared" si="3292"/>
        <v>0</v>
      </c>
      <c r="AV233" s="82">
        <f t="shared" si="3292"/>
        <v>0</v>
      </c>
      <c r="AW233" s="82">
        <f t="shared" si="3292"/>
        <v>0</v>
      </c>
      <c r="AX233" s="82">
        <f t="shared" si="3292"/>
        <v>0</v>
      </c>
      <c r="AY233" s="82">
        <f t="shared" si="3292"/>
        <v>0</v>
      </c>
      <c r="AZ233" s="82">
        <f t="shared" si="3292"/>
        <v>0</v>
      </c>
      <c r="BA233" s="82">
        <f t="shared" si="3292"/>
        <v>0</v>
      </c>
      <c r="BB233" s="82">
        <f t="shared" si="3292"/>
        <v>2520000</v>
      </c>
      <c r="BC233" s="82">
        <f t="shared" si="3292"/>
        <v>0</v>
      </c>
      <c r="BD233" s="82">
        <f t="shared" si="3292"/>
        <v>0</v>
      </c>
      <c r="BE233" s="82">
        <f t="shared" si="3292"/>
        <v>0</v>
      </c>
      <c r="BF233" s="82">
        <f t="shared" si="3292"/>
        <v>0</v>
      </c>
      <c r="BG233" s="82">
        <f t="shared" si="3292"/>
        <v>0</v>
      </c>
      <c r="BH233" s="82">
        <f t="shared" si="3292"/>
        <v>0</v>
      </c>
      <c r="BI233" s="82">
        <f t="shared" si="3292"/>
        <v>0</v>
      </c>
      <c r="BJ233" s="82">
        <f t="shared" si="3292"/>
        <v>0</v>
      </c>
      <c r="BK233" s="82">
        <f t="shared" si="3292"/>
        <v>0</v>
      </c>
      <c r="BL233" s="82">
        <f t="shared" si="3292"/>
        <v>0</v>
      </c>
      <c r="BM233" s="82">
        <f t="shared" si="3292"/>
        <v>0</v>
      </c>
      <c r="BN233" s="82">
        <f t="shared" si="3292"/>
        <v>2520000</v>
      </c>
      <c r="BO233" s="82">
        <f t="shared" si="3292"/>
        <v>0</v>
      </c>
      <c r="BP233" s="82">
        <f t="shared" si="3292"/>
        <v>0</v>
      </c>
      <c r="BQ233" s="82">
        <f t="shared" si="3292"/>
        <v>0</v>
      </c>
      <c r="BR233" s="82">
        <f t="shared" si="3292"/>
        <v>0</v>
      </c>
      <c r="BS233" s="82">
        <f t="shared" si="3292"/>
        <v>0</v>
      </c>
      <c r="BT233" s="82">
        <f t="shared" si="3292"/>
        <v>0</v>
      </c>
      <c r="BU233" s="82">
        <f t="shared" si="3292"/>
        <v>0</v>
      </c>
      <c r="BV233" s="82">
        <f t="shared" ref="BV233:DA233" si="3293">$D$169*(MONTH($D162)=BV$5)*(BV$7&gt;=$E$162)</f>
        <v>0</v>
      </c>
      <c r="BW233" s="82">
        <f t="shared" si="3293"/>
        <v>0</v>
      </c>
      <c r="BX233" s="82">
        <f t="shared" si="3293"/>
        <v>0</v>
      </c>
      <c r="BY233" s="82">
        <f t="shared" si="3293"/>
        <v>0</v>
      </c>
      <c r="BZ233" s="82">
        <f t="shared" si="3293"/>
        <v>2520000</v>
      </c>
      <c r="CA233" s="82">
        <f t="shared" si="3293"/>
        <v>0</v>
      </c>
      <c r="CB233" s="82">
        <f t="shared" si="3293"/>
        <v>0</v>
      </c>
      <c r="CC233" s="82">
        <f t="shared" si="3293"/>
        <v>0</v>
      </c>
      <c r="CD233" s="82">
        <f t="shared" si="3293"/>
        <v>0</v>
      </c>
      <c r="CE233" s="82">
        <f t="shared" si="3293"/>
        <v>0</v>
      </c>
      <c r="CF233" s="82">
        <f t="shared" si="3293"/>
        <v>0</v>
      </c>
      <c r="CG233" s="82">
        <f t="shared" si="3293"/>
        <v>0</v>
      </c>
      <c r="CH233" s="82">
        <f t="shared" si="3293"/>
        <v>0</v>
      </c>
      <c r="CI233" s="82">
        <f t="shared" si="3293"/>
        <v>0</v>
      </c>
      <c r="CJ233" s="82">
        <f t="shared" si="3293"/>
        <v>0</v>
      </c>
      <c r="CK233" s="82">
        <f t="shared" si="3293"/>
        <v>0</v>
      </c>
      <c r="CL233" s="82">
        <f t="shared" si="3293"/>
        <v>2520000</v>
      </c>
      <c r="CM233" s="82">
        <f t="shared" si="3293"/>
        <v>0</v>
      </c>
      <c r="CN233" s="82">
        <f t="shared" si="3293"/>
        <v>0</v>
      </c>
      <c r="CO233" s="82">
        <f t="shared" si="3293"/>
        <v>0</v>
      </c>
      <c r="CP233" s="82">
        <f t="shared" si="3293"/>
        <v>0</v>
      </c>
      <c r="CQ233" s="82">
        <f t="shared" si="3293"/>
        <v>0</v>
      </c>
      <c r="CR233" s="82">
        <f t="shared" si="3293"/>
        <v>0</v>
      </c>
      <c r="CS233" s="82">
        <f t="shared" si="3293"/>
        <v>0</v>
      </c>
      <c r="CT233" s="82">
        <f t="shared" si="3293"/>
        <v>0</v>
      </c>
      <c r="CU233" s="82">
        <f t="shared" si="3293"/>
        <v>0</v>
      </c>
      <c r="CV233" s="82">
        <f t="shared" si="3293"/>
        <v>0</v>
      </c>
      <c r="CW233" s="82">
        <f t="shared" si="3293"/>
        <v>0</v>
      </c>
      <c r="CX233" s="82">
        <f t="shared" si="3293"/>
        <v>2520000</v>
      </c>
      <c r="CY233" s="82">
        <f t="shared" si="3293"/>
        <v>0</v>
      </c>
      <c r="CZ233" s="82">
        <f t="shared" si="3293"/>
        <v>0</v>
      </c>
      <c r="DA233" s="82">
        <f t="shared" si="3293"/>
        <v>0</v>
      </c>
      <c r="DB233" s="82">
        <f t="shared" ref="DB233:EB233" si="3294">$D$169*(MONTH($D162)=DB$5)*(DB$7&gt;=$E$162)</f>
        <v>0</v>
      </c>
      <c r="DC233" s="82">
        <f t="shared" si="3294"/>
        <v>0</v>
      </c>
      <c r="DD233" s="82">
        <f t="shared" si="3294"/>
        <v>0</v>
      </c>
      <c r="DE233" s="82">
        <f t="shared" si="3294"/>
        <v>0</v>
      </c>
      <c r="DF233" s="82">
        <f t="shared" si="3294"/>
        <v>0</v>
      </c>
      <c r="DG233" s="82">
        <f t="shared" si="3294"/>
        <v>0</v>
      </c>
      <c r="DH233" s="82">
        <f t="shared" si="3294"/>
        <v>0</v>
      </c>
      <c r="DI233" s="82">
        <f t="shared" si="3294"/>
        <v>0</v>
      </c>
      <c r="DJ233" s="82">
        <f t="shared" si="3294"/>
        <v>2520000</v>
      </c>
      <c r="DK233" s="82">
        <f t="shared" si="3294"/>
        <v>0</v>
      </c>
      <c r="DL233" s="82">
        <f t="shared" si="3294"/>
        <v>0</v>
      </c>
      <c r="DM233" s="82">
        <f t="shared" si="3294"/>
        <v>0</v>
      </c>
      <c r="DN233" s="82">
        <f t="shared" si="3294"/>
        <v>0</v>
      </c>
      <c r="DO233" s="82">
        <f t="shared" si="3294"/>
        <v>0</v>
      </c>
      <c r="DP233" s="82">
        <f t="shared" si="3294"/>
        <v>0</v>
      </c>
      <c r="DQ233" s="82">
        <f t="shared" si="3294"/>
        <v>0</v>
      </c>
      <c r="DR233" s="82">
        <f t="shared" si="3294"/>
        <v>0</v>
      </c>
      <c r="DS233" s="82">
        <f t="shared" si="3294"/>
        <v>0</v>
      </c>
      <c r="DT233" s="82">
        <f t="shared" si="3294"/>
        <v>0</v>
      </c>
      <c r="DU233" s="82">
        <f t="shared" si="3294"/>
        <v>0</v>
      </c>
      <c r="DV233" s="82">
        <f t="shared" si="3294"/>
        <v>2520000</v>
      </c>
      <c r="DW233" s="82">
        <f t="shared" si="3294"/>
        <v>0</v>
      </c>
      <c r="DX233" s="82">
        <f t="shared" si="3294"/>
        <v>0</v>
      </c>
      <c r="DY233" s="82">
        <f t="shared" si="3294"/>
        <v>0</v>
      </c>
      <c r="DZ233" s="82">
        <f t="shared" si="3294"/>
        <v>0</v>
      </c>
      <c r="EA233" s="82">
        <f t="shared" si="3294"/>
        <v>0</v>
      </c>
      <c r="EB233" s="82">
        <f t="shared" si="3294"/>
        <v>0</v>
      </c>
    </row>
    <row r="234" spans="2:132" outlineLevel="1" x14ac:dyDescent="0.25">
      <c r="C234" s="318" t="s">
        <v>508</v>
      </c>
      <c r="D234" s="31">
        <f>Costs!$L$39</f>
        <v>1.9</v>
      </c>
      <c r="E234" s="31">
        <f>Costs!$L$40</f>
        <v>0.4</v>
      </c>
      <c r="G234" s="52" t="s">
        <v>220</v>
      </c>
      <c r="H234" s="29"/>
      <c r="J234" s="312">
        <f t="shared" ref="J234:BU234" si="3295">$D234-$E234</f>
        <v>1.5</v>
      </c>
      <c r="K234" s="312">
        <f t="shared" si="3295"/>
        <v>1.5</v>
      </c>
      <c r="L234" s="312">
        <f t="shared" si="3295"/>
        <v>1.5</v>
      </c>
      <c r="M234" s="312">
        <f t="shared" si="3295"/>
        <v>1.5</v>
      </c>
      <c r="N234" s="312">
        <f t="shared" si="3295"/>
        <v>1.5</v>
      </c>
      <c r="O234" s="312">
        <f t="shared" si="3295"/>
        <v>1.5</v>
      </c>
      <c r="P234" s="312">
        <f t="shared" si="3295"/>
        <v>1.5</v>
      </c>
      <c r="Q234" s="312">
        <f t="shared" si="3295"/>
        <v>1.5</v>
      </c>
      <c r="R234" s="312">
        <f t="shared" si="3295"/>
        <v>1.5</v>
      </c>
      <c r="S234" s="312">
        <f t="shared" si="3295"/>
        <v>1.5</v>
      </c>
      <c r="T234" s="312">
        <f t="shared" si="3295"/>
        <v>1.5</v>
      </c>
      <c r="U234" s="312">
        <f t="shared" si="3295"/>
        <v>1.5</v>
      </c>
      <c r="V234" s="312">
        <f t="shared" si="3295"/>
        <v>1.5</v>
      </c>
      <c r="W234" s="312">
        <f t="shared" si="3295"/>
        <v>1.5</v>
      </c>
      <c r="X234" s="312">
        <f t="shared" si="3295"/>
        <v>1.5</v>
      </c>
      <c r="Y234" s="312">
        <f t="shared" si="3295"/>
        <v>1.5</v>
      </c>
      <c r="Z234" s="312">
        <f t="shared" si="3295"/>
        <v>1.5</v>
      </c>
      <c r="AA234" s="312">
        <f t="shared" si="3295"/>
        <v>1.5</v>
      </c>
      <c r="AB234" s="312">
        <f t="shared" si="3295"/>
        <v>1.5</v>
      </c>
      <c r="AC234" s="312">
        <f t="shared" si="3295"/>
        <v>1.5</v>
      </c>
      <c r="AD234" s="312">
        <f t="shared" si="3295"/>
        <v>1.5</v>
      </c>
      <c r="AE234" s="312">
        <f t="shared" si="3295"/>
        <v>1.5</v>
      </c>
      <c r="AF234" s="312">
        <f t="shared" si="3295"/>
        <v>1.5</v>
      </c>
      <c r="AG234" s="312">
        <f t="shared" si="3295"/>
        <v>1.5</v>
      </c>
      <c r="AH234" s="312">
        <f t="shared" si="3295"/>
        <v>1.5</v>
      </c>
      <c r="AI234" s="312">
        <f t="shared" si="3295"/>
        <v>1.5</v>
      </c>
      <c r="AJ234" s="312">
        <f t="shared" si="3295"/>
        <v>1.5</v>
      </c>
      <c r="AK234" s="312">
        <f t="shared" si="3295"/>
        <v>1.5</v>
      </c>
      <c r="AL234" s="312">
        <f t="shared" si="3295"/>
        <v>1.5</v>
      </c>
      <c r="AM234" s="312">
        <f t="shared" si="3295"/>
        <v>1.5</v>
      </c>
      <c r="AN234" s="312">
        <f t="shared" si="3295"/>
        <v>1.5</v>
      </c>
      <c r="AO234" s="312">
        <f t="shared" si="3295"/>
        <v>1.5</v>
      </c>
      <c r="AP234" s="312">
        <f t="shared" si="3295"/>
        <v>1.5</v>
      </c>
      <c r="AQ234" s="312">
        <f t="shared" si="3295"/>
        <v>1.5</v>
      </c>
      <c r="AR234" s="312">
        <f t="shared" si="3295"/>
        <v>1.5</v>
      </c>
      <c r="AS234" s="312">
        <f t="shared" si="3295"/>
        <v>1.5</v>
      </c>
      <c r="AT234" s="312">
        <f t="shared" si="3295"/>
        <v>1.5</v>
      </c>
      <c r="AU234" s="312">
        <f t="shared" si="3295"/>
        <v>1.5</v>
      </c>
      <c r="AV234" s="312">
        <f t="shared" si="3295"/>
        <v>1.5</v>
      </c>
      <c r="AW234" s="312">
        <f t="shared" si="3295"/>
        <v>1.5</v>
      </c>
      <c r="AX234" s="312">
        <f t="shared" si="3295"/>
        <v>1.5</v>
      </c>
      <c r="AY234" s="312">
        <f t="shared" si="3295"/>
        <v>1.5</v>
      </c>
      <c r="AZ234" s="312">
        <f t="shared" si="3295"/>
        <v>1.5</v>
      </c>
      <c r="BA234" s="312">
        <f t="shared" si="3295"/>
        <v>1.5</v>
      </c>
      <c r="BB234" s="312">
        <f t="shared" si="3295"/>
        <v>1.5</v>
      </c>
      <c r="BC234" s="312">
        <f t="shared" si="3295"/>
        <v>1.5</v>
      </c>
      <c r="BD234" s="312">
        <f t="shared" si="3295"/>
        <v>1.5</v>
      </c>
      <c r="BE234" s="312">
        <f t="shared" si="3295"/>
        <v>1.5</v>
      </c>
      <c r="BF234" s="312">
        <f t="shared" si="3295"/>
        <v>1.5</v>
      </c>
      <c r="BG234" s="312">
        <f t="shared" si="3295"/>
        <v>1.5</v>
      </c>
      <c r="BH234" s="312">
        <f t="shared" si="3295"/>
        <v>1.5</v>
      </c>
      <c r="BI234" s="312">
        <f t="shared" si="3295"/>
        <v>1.5</v>
      </c>
      <c r="BJ234" s="312">
        <f t="shared" si="3295"/>
        <v>1.5</v>
      </c>
      <c r="BK234" s="312">
        <f t="shared" si="3295"/>
        <v>1.5</v>
      </c>
      <c r="BL234" s="312">
        <f t="shared" si="3295"/>
        <v>1.5</v>
      </c>
      <c r="BM234" s="312">
        <f t="shared" si="3295"/>
        <v>1.5</v>
      </c>
      <c r="BN234" s="312">
        <f t="shared" si="3295"/>
        <v>1.5</v>
      </c>
      <c r="BO234" s="312">
        <f t="shared" si="3295"/>
        <v>1.5</v>
      </c>
      <c r="BP234" s="312">
        <f t="shared" si="3295"/>
        <v>1.5</v>
      </c>
      <c r="BQ234" s="312">
        <f t="shared" si="3295"/>
        <v>1.5</v>
      </c>
      <c r="BR234" s="312">
        <f t="shared" si="3295"/>
        <v>1.5</v>
      </c>
      <c r="BS234" s="312">
        <f t="shared" si="3295"/>
        <v>1.5</v>
      </c>
      <c r="BT234" s="312">
        <f t="shared" si="3295"/>
        <v>1.5</v>
      </c>
      <c r="BU234" s="312">
        <f t="shared" si="3295"/>
        <v>1.5</v>
      </c>
      <c r="BV234" s="312">
        <f t="shared" ref="BV234:EB234" si="3296">$D234-$E234</f>
        <v>1.5</v>
      </c>
      <c r="BW234" s="312">
        <f t="shared" si="3296"/>
        <v>1.5</v>
      </c>
      <c r="BX234" s="312">
        <f t="shared" si="3296"/>
        <v>1.5</v>
      </c>
      <c r="BY234" s="312">
        <f t="shared" si="3296"/>
        <v>1.5</v>
      </c>
      <c r="BZ234" s="312">
        <f t="shared" si="3296"/>
        <v>1.5</v>
      </c>
      <c r="CA234" s="312">
        <f t="shared" si="3296"/>
        <v>1.5</v>
      </c>
      <c r="CB234" s="312">
        <f t="shared" si="3296"/>
        <v>1.5</v>
      </c>
      <c r="CC234" s="312">
        <f t="shared" si="3296"/>
        <v>1.5</v>
      </c>
      <c r="CD234" s="312">
        <f t="shared" si="3296"/>
        <v>1.5</v>
      </c>
      <c r="CE234" s="312">
        <f t="shared" si="3296"/>
        <v>1.5</v>
      </c>
      <c r="CF234" s="312">
        <f t="shared" si="3296"/>
        <v>1.5</v>
      </c>
      <c r="CG234" s="312">
        <f t="shared" si="3296"/>
        <v>1.5</v>
      </c>
      <c r="CH234" s="312">
        <f t="shared" si="3296"/>
        <v>1.5</v>
      </c>
      <c r="CI234" s="312">
        <f t="shared" si="3296"/>
        <v>1.5</v>
      </c>
      <c r="CJ234" s="312">
        <f t="shared" si="3296"/>
        <v>1.5</v>
      </c>
      <c r="CK234" s="312">
        <f t="shared" si="3296"/>
        <v>1.5</v>
      </c>
      <c r="CL234" s="312">
        <f t="shared" si="3296"/>
        <v>1.5</v>
      </c>
      <c r="CM234" s="312">
        <f t="shared" si="3296"/>
        <v>1.5</v>
      </c>
      <c r="CN234" s="312">
        <f t="shared" si="3296"/>
        <v>1.5</v>
      </c>
      <c r="CO234" s="312">
        <f t="shared" si="3296"/>
        <v>1.5</v>
      </c>
      <c r="CP234" s="312">
        <f t="shared" si="3296"/>
        <v>1.5</v>
      </c>
      <c r="CQ234" s="312">
        <f t="shared" si="3296"/>
        <v>1.5</v>
      </c>
      <c r="CR234" s="312">
        <f t="shared" si="3296"/>
        <v>1.5</v>
      </c>
      <c r="CS234" s="312">
        <f t="shared" si="3296"/>
        <v>1.5</v>
      </c>
      <c r="CT234" s="312">
        <f t="shared" si="3296"/>
        <v>1.5</v>
      </c>
      <c r="CU234" s="312">
        <f t="shared" si="3296"/>
        <v>1.5</v>
      </c>
      <c r="CV234" s="312">
        <f t="shared" si="3296"/>
        <v>1.5</v>
      </c>
      <c r="CW234" s="312">
        <f t="shared" si="3296"/>
        <v>1.5</v>
      </c>
      <c r="CX234" s="312">
        <f t="shared" si="3296"/>
        <v>1.5</v>
      </c>
      <c r="CY234" s="312">
        <f t="shared" si="3296"/>
        <v>1.5</v>
      </c>
      <c r="CZ234" s="312">
        <f t="shared" si="3296"/>
        <v>1.5</v>
      </c>
      <c r="DA234" s="312">
        <f t="shared" si="3296"/>
        <v>1.5</v>
      </c>
      <c r="DB234" s="312">
        <f t="shared" si="3296"/>
        <v>1.5</v>
      </c>
      <c r="DC234" s="312">
        <f t="shared" si="3296"/>
        <v>1.5</v>
      </c>
      <c r="DD234" s="312">
        <f t="shared" si="3296"/>
        <v>1.5</v>
      </c>
      <c r="DE234" s="312">
        <f t="shared" si="3296"/>
        <v>1.5</v>
      </c>
      <c r="DF234" s="312">
        <f t="shared" si="3296"/>
        <v>1.5</v>
      </c>
      <c r="DG234" s="312">
        <f t="shared" si="3296"/>
        <v>1.5</v>
      </c>
      <c r="DH234" s="312">
        <f t="shared" si="3296"/>
        <v>1.5</v>
      </c>
      <c r="DI234" s="312">
        <f t="shared" si="3296"/>
        <v>1.5</v>
      </c>
      <c r="DJ234" s="312">
        <f t="shared" si="3296"/>
        <v>1.5</v>
      </c>
      <c r="DK234" s="312">
        <f t="shared" si="3296"/>
        <v>1.5</v>
      </c>
      <c r="DL234" s="312">
        <f t="shared" si="3296"/>
        <v>1.5</v>
      </c>
      <c r="DM234" s="312">
        <f t="shared" si="3296"/>
        <v>1.5</v>
      </c>
      <c r="DN234" s="312">
        <f t="shared" si="3296"/>
        <v>1.5</v>
      </c>
      <c r="DO234" s="312">
        <f t="shared" si="3296"/>
        <v>1.5</v>
      </c>
      <c r="DP234" s="312">
        <f t="shared" si="3296"/>
        <v>1.5</v>
      </c>
      <c r="DQ234" s="312">
        <f t="shared" si="3296"/>
        <v>1.5</v>
      </c>
      <c r="DR234" s="312">
        <f t="shared" si="3296"/>
        <v>1.5</v>
      </c>
      <c r="DS234" s="312">
        <f t="shared" si="3296"/>
        <v>1.5</v>
      </c>
      <c r="DT234" s="312">
        <f t="shared" si="3296"/>
        <v>1.5</v>
      </c>
      <c r="DU234" s="312">
        <f t="shared" si="3296"/>
        <v>1.5</v>
      </c>
      <c r="DV234" s="312">
        <f t="shared" si="3296"/>
        <v>1.5</v>
      </c>
      <c r="DW234" s="312">
        <f t="shared" si="3296"/>
        <v>1.5</v>
      </c>
      <c r="DX234" s="312">
        <f t="shared" si="3296"/>
        <v>1.5</v>
      </c>
      <c r="DY234" s="312">
        <f t="shared" si="3296"/>
        <v>1.5</v>
      </c>
      <c r="DZ234" s="312">
        <f t="shared" si="3296"/>
        <v>1.5</v>
      </c>
      <c r="EA234" s="312">
        <f t="shared" si="3296"/>
        <v>1.5</v>
      </c>
      <c r="EB234" s="312">
        <f t="shared" si="3296"/>
        <v>1.5</v>
      </c>
    </row>
    <row r="235" spans="2:132" outlineLevel="1" x14ac:dyDescent="0.25">
      <c r="C235" s="327" t="s">
        <v>532</v>
      </c>
      <c r="D235" s="38"/>
      <c r="E235" s="38"/>
      <c r="F235" s="38"/>
      <c r="G235" s="55" t="s">
        <v>220</v>
      </c>
      <c r="H235" s="316">
        <f t="shared" ref="H235" si="3297">SUM(J235:EB235)</f>
        <v>30240000</v>
      </c>
      <c r="I235" s="38"/>
      <c r="J235" s="314">
        <f t="shared" ref="J235" si="3298">J233*J234</f>
        <v>0</v>
      </c>
      <c r="K235" s="314">
        <f t="shared" ref="K235" si="3299">K233*K234</f>
        <v>0</v>
      </c>
      <c r="L235" s="314">
        <f t="shared" ref="L235" si="3300">L233*L234</f>
        <v>0</v>
      </c>
      <c r="M235" s="314">
        <f t="shared" ref="M235" si="3301">M233*M234</f>
        <v>0</v>
      </c>
      <c r="N235" s="314">
        <f t="shared" ref="N235" si="3302">N233*N234</f>
        <v>0</v>
      </c>
      <c r="O235" s="314">
        <f t="shared" ref="O235" si="3303">O233*O234</f>
        <v>0</v>
      </c>
      <c r="P235" s="314">
        <f t="shared" ref="P235" si="3304">P233*P234</f>
        <v>0</v>
      </c>
      <c r="Q235" s="314">
        <f t="shared" ref="Q235" si="3305">Q233*Q234</f>
        <v>0</v>
      </c>
      <c r="R235" s="314">
        <f t="shared" ref="R235" si="3306">R233*R234</f>
        <v>0</v>
      </c>
      <c r="S235" s="314">
        <f t="shared" ref="S235" si="3307">S233*S234</f>
        <v>0</v>
      </c>
      <c r="T235" s="314">
        <f t="shared" ref="T235" si="3308">T233*T234</f>
        <v>0</v>
      </c>
      <c r="U235" s="314">
        <f t="shared" ref="U235" si="3309">U233*U234</f>
        <v>0</v>
      </c>
      <c r="V235" s="314">
        <f t="shared" ref="V235" si="3310">V233*V234</f>
        <v>0</v>
      </c>
      <c r="W235" s="314">
        <f t="shared" ref="W235" si="3311">W233*W234</f>
        <v>0</v>
      </c>
      <c r="X235" s="314">
        <f t="shared" ref="X235" si="3312">X233*X234</f>
        <v>0</v>
      </c>
      <c r="Y235" s="314">
        <f t="shared" ref="Y235" si="3313">Y233*Y234</f>
        <v>0</v>
      </c>
      <c r="Z235" s="314">
        <f>Z233*Z234</f>
        <v>0</v>
      </c>
      <c r="AA235" s="314">
        <f t="shared" ref="AA235" si="3314">AA233*AA234</f>
        <v>0</v>
      </c>
      <c r="AB235" s="314">
        <f t="shared" ref="AB235" si="3315">AB233*AB234</f>
        <v>0</v>
      </c>
      <c r="AC235" s="314">
        <f t="shared" ref="AC235" si="3316">AC233*AC234</f>
        <v>0</v>
      </c>
      <c r="AD235" s="314">
        <f t="shared" ref="AD235" si="3317">AD233*AD234</f>
        <v>0</v>
      </c>
      <c r="AE235" s="314">
        <f t="shared" ref="AE235" si="3318">AE233*AE234</f>
        <v>0</v>
      </c>
      <c r="AF235" s="314">
        <f t="shared" ref="AF235" si="3319">AF233*AF234</f>
        <v>0</v>
      </c>
      <c r="AG235" s="314">
        <f t="shared" ref="AG235" si="3320">AG233*AG234</f>
        <v>0</v>
      </c>
      <c r="AH235" s="314">
        <f t="shared" ref="AH235" si="3321">AH233*AH234</f>
        <v>0</v>
      </c>
      <c r="AI235" s="314">
        <f t="shared" ref="AI235" si="3322">AI233*AI234</f>
        <v>0</v>
      </c>
      <c r="AJ235" s="314">
        <f t="shared" ref="AJ235" si="3323">AJ233*AJ234</f>
        <v>0</v>
      </c>
      <c r="AK235" s="314">
        <f t="shared" ref="AK235" si="3324">AK233*AK234</f>
        <v>0</v>
      </c>
      <c r="AL235" s="314">
        <f t="shared" ref="AL235" si="3325">AL233*AL234</f>
        <v>0</v>
      </c>
      <c r="AM235" s="314">
        <f t="shared" ref="AM235" si="3326">AM233*AM234</f>
        <v>0</v>
      </c>
      <c r="AN235" s="314">
        <f t="shared" ref="AN235" si="3327">AN233*AN234</f>
        <v>0</v>
      </c>
      <c r="AO235" s="314">
        <f t="shared" ref="AO235" si="3328">AO233*AO234</f>
        <v>0</v>
      </c>
      <c r="AP235" s="314">
        <f t="shared" ref="AP235" si="3329">AP233*AP234</f>
        <v>3780000</v>
      </c>
      <c r="AQ235" s="314">
        <f t="shared" ref="AQ235" si="3330">AQ233*AQ234</f>
        <v>0</v>
      </c>
      <c r="AR235" s="314">
        <f t="shared" ref="AR235" si="3331">AR233*AR234</f>
        <v>0</v>
      </c>
      <c r="AS235" s="314">
        <f t="shared" ref="AS235" si="3332">AS233*AS234</f>
        <v>0</v>
      </c>
      <c r="AT235" s="314">
        <f t="shared" ref="AT235" si="3333">AT233*AT234</f>
        <v>0</v>
      </c>
      <c r="AU235" s="314">
        <f t="shared" ref="AU235" si="3334">AU233*AU234</f>
        <v>0</v>
      </c>
      <c r="AV235" s="314">
        <f t="shared" ref="AV235" si="3335">AV233*AV234</f>
        <v>0</v>
      </c>
      <c r="AW235" s="314">
        <f t="shared" ref="AW235" si="3336">AW233*AW234</f>
        <v>0</v>
      </c>
      <c r="AX235" s="314">
        <f t="shared" ref="AX235" si="3337">AX233*AX234</f>
        <v>0</v>
      </c>
      <c r="AY235" s="314">
        <f t="shared" ref="AY235" si="3338">AY233*AY234</f>
        <v>0</v>
      </c>
      <c r="AZ235" s="314">
        <f t="shared" ref="AZ235" si="3339">AZ233*AZ234</f>
        <v>0</v>
      </c>
      <c r="BA235" s="314">
        <f t="shared" ref="BA235" si="3340">BA233*BA234</f>
        <v>0</v>
      </c>
      <c r="BB235" s="314">
        <f t="shared" ref="BB235" si="3341">BB233*BB234</f>
        <v>3780000</v>
      </c>
      <c r="BC235" s="314">
        <f t="shared" ref="BC235" si="3342">BC233*BC234</f>
        <v>0</v>
      </c>
      <c r="BD235" s="314">
        <f t="shared" ref="BD235" si="3343">BD233*BD234</f>
        <v>0</v>
      </c>
      <c r="BE235" s="314">
        <f t="shared" ref="BE235" si="3344">BE233*BE234</f>
        <v>0</v>
      </c>
      <c r="BF235" s="314">
        <f t="shared" ref="BF235" si="3345">BF233*BF234</f>
        <v>0</v>
      </c>
      <c r="BG235" s="314">
        <f t="shared" ref="BG235" si="3346">BG233*BG234</f>
        <v>0</v>
      </c>
      <c r="BH235" s="314">
        <f t="shared" ref="BH235" si="3347">BH233*BH234</f>
        <v>0</v>
      </c>
      <c r="BI235" s="314">
        <f t="shared" ref="BI235" si="3348">BI233*BI234</f>
        <v>0</v>
      </c>
      <c r="BJ235" s="314">
        <f t="shared" ref="BJ235" si="3349">BJ233*BJ234</f>
        <v>0</v>
      </c>
      <c r="BK235" s="314">
        <f t="shared" ref="BK235" si="3350">BK233*BK234</f>
        <v>0</v>
      </c>
      <c r="BL235" s="314">
        <f t="shared" ref="BL235" si="3351">BL233*BL234</f>
        <v>0</v>
      </c>
      <c r="BM235" s="314">
        <f t="shared" ref="BM235" si="3352">BM233*BM234</f>
        <v>0</v>
      </c>
      <c r="BN235" s="314">
        <f t="shared" ref="BN235" si="3353">BN233*BN234</f>
        <v>3780000</v>
      </c>
      <c r="BO235" s="314">
        <f t="shared" ref="BO235" si="3354">BO233*BO234</f>
        <v>0</v>
      </c>
      <c r="BP235" s="314">
        <f t="shared" ref="BP235" si="3355">BP233*BP234</f>
        <v>0</v>
      </c>
      <c r="BQ235" s="314">
        <f t="shared" ref="BQ235" si="3356">BQ233*BQ234</f>
        <v>0</v>
      </c>
      <c r="BR235" s="314">
        <f t="shared" ref="BR235" si="3357">BR233*BR234</f>
        <v>0</v>
      </c>
      <c r="BS235" s="314">
        <f t="shared" ref="BS235" si="3358">BS233*BS234</f>
        <v>0</v>
      </c>
      <c r="BT235" s="314">
        <f t="shared" ref="BT235" si="3359">BT233*BT234</f>
        <v>0</v>
      </c>
      <c r="BU235" s="314">
        <f t="shared" ref="BU235" si="3360">BU233*BU234</f>
        <v>0</v>
      </c>
      <c r="BV235" s="314">
        <f t="shared" ref="BV235" si="3361">BV233*BV234</f>
        <v>0</v>
      </c>
      <c r="BW235" s="314">
        <f t="shared" ref="BW235" si="3362">BW233*BW234</f>
        <v>0</v>
      </c>
      <c r="BX235" s="314">
        <f t="shared" ref="BX235" si="3363">BX233*BX234</f>
        <v>0</v>
      </c>
      <c r="BY235" s="314">
        <f t="shared" ref="BY235" si="3364">BY233*BY234</f>
        <v>0</v>
      </c>
      <c r="BZ235" s="314">
        <f t="shared" ref="BZ235" si="3365">BZ233*BZ234</f>
        <v>3780000</v>
      </c>
      <c r="CA235" s="314">
        <f t="shared" ref="CA235" si="3366">CA233*CA234</f>
        <v>0</v>
      </c>
      <c r="CB235" s="314">
        <f t="shared" ref="CB235" si="3367">CB233*CB234</f>
        <v>0</v>
      </c>
      <c r="CC235" s="314">
        <f t="shared" ref="CC235" si="3368">CC233*CC234</f>
        <v>0</v>
      </c>
      <c r="CD235" s="314">
        <f t="shared" ref="CD235" si="3369">CD233*CD234</f>
        <v>0</v>
      </c>
      <c r="CE235" s="314">
        <f t="shared" ref="CE235" si="3370">CE233*CE234</f>
        <v>0</v>
      </c>
      <c r="CF235" s="314">
        <f t="shared" ref="CF235" si="3371">CF233*CF234</f>
        <v>0</v>
      </c>
      <c r="CG235" s="314">
        <f t="shared" ref="CG235" si="3372">CG233*CG234</f>
        <v>0</v>
      </c>
      <c r="CH235" s="314">
        <f t="shared" ref="CH235" si="3373">CH233*CH234</f>
        <v>0</v>
      </c>
      <c r="CI235" s="314">
        <f t="shared" ref="CI235" si="3374">CI233*CI234</f>
        <v>0</v>
      </c>
      <c r="CJ235" s="314">
        <f t="shared" ref="CJ235" si="3375">CJ233*CJ234</f>
        <v>0</v>
      </c>
      <c r="CK235" s="314">
        <f t="shared" ref="CK235" si="3376">CK233*CK234</f>
        <v>0</v>
      </c>
      <c r="CL235" s="314">
        <f t="shared" ref="CL235" si="3377">CL233*CL234</f>
        <v>3780000</v>
      </c>
      <c r="CM235" s="314">
        <f t="shared" ref="CM235" si="3378">CM233*CM234</f>
        <v>0</v>
      </c>
      <c r="CN235" s="314">
        <f t="shared" ref="CN235" si="3379">CN233*CN234</f>
        <v>0</v>
      </c>
      <c r="CO235" s="314">
        <f t="shared" ref="CO235" si="3380">CO233*CO234</f>
        <v>0</v>
      </c>
      <c r="CP235" s="314">
        <f t="shared" ref="CP235" si="3381">CP233*CP234</f>
        <v>0</v>
      </c>
      <c r="CQ235" s="314">
        <f t="shared" ref="CQ235" si="3382">CQ233*CQ234</f>
        <v>0</v>
      </c>
      <c r="CR235" s="314">
        <f t="shared" ref="CR235" si="3383">CR233*CR234</f>
        <v>0</v>
      </c>
      <c r="CS235" s="314">
        <f t="shared" ref="CS235" si="3384">CS233*CS234</f>
        <v>0</v>
      </c>
      <c r="CT235" s="314">
        <f t="shared" ref="CT235" si="3385">CT233*CT234</f>
        <v>0</v>
      </c>
      <c r="CU235" s="314">
        <f t="shared" ref="CU235" si="3386">CU233*CU234</f>
        <v>0</v>
      </c>
      <c r="CV235" s="314">
        <f t="shared" ref="CV235" si="3387">CV233*CV234</f>
        <v>0</v>
      </c>
      <c r="CW235" s="314">
        <f t="shared" ref="CW235" si="3388">CW233*CW234</f>
        <v>0</v>
      </c>
      <c r="CX235" s="314">
        <f t="shared" ref="CX235" si="3389">CX233*CX234</f>
        <v>3780000</v>
      </c>
      <c r="CY235" s="314">
        <f t="shared" ref="CY235" si="3390">CY233*CY234</f>
        <v>0</v>
      </c>
      <c r="CZ235" s="314">
        <f t="shared" ref="CZ235" si="3391">CZ233*CZ234</f>
        <v>0</v>
      </c>
      <c r="DA235" s="314">
        <f t="shared" ref="DA235" si="3392">DA233*DA234</f>
        <v>0</v>
      </c>
      <c r="DB235" s="314">
        <f t="shared" ref="DB235" si="3393">DB233*DB234</f>
        <v>0</v>
      </c>
      <c r="DC235" s="314">
        <f t="shared" ref="DC235" si="3394">DC233*DC234</f>
        <v>0</v>
      </c>
      <c r="DD235" s="314">
        <f t="shared" ref="DD235" si="3395">DD233*DD234</f>
        <v>0</v>
      </c>
      <c r="DE235" s="314">
        <f t="shared" ref="DE235" si="3396">DE233*DE234</f>
        <v>0</v>
      </c>
      <c r="DF235" s="314">
        <f t="shared" ref="DF235" si="3397">DF233*DF234</f>
        <v>0</v>
      </c>
      <c r="DG235" s="314">
        <f t="shared" ref="DG235" si="3398">DG233*DG234</f>
        <v>0</v>
      </c>
      <c r="DH235" s="314">
        <f t="shared" ref="DH235" si="3399">DH233*DH234</f>
        <v>0</v>
      </c>
      <c r="DI235" s="314">
        <f t="shared" ref="DI235" si="3400">DI233*DI234</f>
        <v>0</v>
      </c>
      <c r="DJ235" s="314">
        <f t="shared" ref="DJ235" si="3401">DJ233*DJ234</f>
        <v>3780000</v>
      </c>
      <c r="DK235" s="314">
        <f t="shared" ref="DK235" si="3402">DK233*DK234</f>
        <v>0</v>
      </c>
      <c r="DL235" s="314">
        <f t="shared" ref="DL235" si="3403">DL233*DL234</f>
        <v>0</v>
      </c>
      <c r="DM235" s="314">
        <f t="shared" ref="DM235" si="3404">DM233*DM234</f>
        <v>0</v>
      </c>
      <c r="DN235" s="314">
        <f t="shared" ref="DN235" si="3405">DN233*DN234</f>
        <v>0</v>
      </c>
      <c r="DO235" s="314">
        <f t="shared" ref="DO235" si="3406">DO233*DO234</f>
        <v>0</v>
      </c>
      <c r="DP235" s="314">
        <f t="shared" ref="DP235" si="3407">DP233*DP234</f>
        <v>0</v>
      </c>
      <c r="DQ235" s="314">
        <f t="shared" ref="DQ235" si="3408">DQ233*DQ234</f>
        <v>0</v>
      </c>
      <c r="DR235" s="314">
        <f t="shared" ref="DR235" si="3409">DR233*DR234</f>
        <v>0</v>
      </c>
      <c r="DS235" s="314">
        <f t="shared" ref="DS235" si="3410">DS233*DS234</f>
        <v>0</v>
      </c>
      <c r="DT235" s="314">
        <f t="shared" ref="DT235" si="3411">DT233*DT234</f>
        <v>0</v>
      </c>
      <c r="DU235" s="314">
        <f t="shared" ref="DU235" si="3412">DU233*DU234</f>
        <v>0</v>
      </c>
      <c r="DV235" s="314">
        <f t="shared" ref="DV235" si="3413">DV233*DV234</f>
        <v>3780000</v>
      </c>
      <c r="DW235" s="314">
        <f t="shared" ref="DW235" si="3414">DW233*DW234</f>
        <v>0</v>
      </c>
      <c r="DX235" s="314">
        <f t="shared" ref="DX235" si="3415">DX233*DX234</f>
        <v>0</v>
      </c>
      <c r="DY235" s="314">
        <f t="shared" ref="DY235" si="3416">DY233*DY234</f>
        <v>0</v>
      </c>
      <c r="DZ235" s="314">
        <f t="shared" ref="DZ235" si="3417">DZ233*DZ234</f>
        <v>0</v>
      </c>
      <c r="EA235" s="314">
        <f t="shared" ref="EA235" si="3418">EA233*EA234</f>
        <v>0</v>
      </c>
      <c r="EB235" s="314">
        <f t="shared" ref="EB235" si="3419">EB233*EB234</f>
        <v>0</v>
      </c>
    </row>
    <row r="236" spans="2:132" outlineLevel="1" x14ac:dyDescent="0.25">
      <c r="C236" s="324" t="s">
        <v>417</v>
      </c>
      <c r="D236" s="34"/>
      <c r="E236" s="34"/>
      <c r="F236" s="34"/>
      <c r="G236" s="67" t="s">
        <v>215</v>
      </c>
      <c r="H236" s="34"/>
      <c r="I236" s="34"/>
      <c r="J236" s="126">
        <f>J$13</f>
        <v>1</v>
      </c>
      <c r="K236" s="126">
        <f t="shared" ref="K236:BV236" si="3420">K$13</f>
        <v>1.0026792493128671</v>
      </c>
      <c r="L236" s="126">
        <f t="shared" si="3420"/>
        <v>1.0056539350998608</v>
      </c>
      <c r="M236" s="126">
        <f t="shared" si="3420"/>
        <v>1.0085410656939733</v>
      </c>
      <c r="N236" s="126">
        <f t="shared" si="3420"/>
        <v>1.0114364849476103</v>
      </c>
      <c r="O236" s="126">
        <f t="shared" si="3420"/>
        <v>1.0143402166566737</v>
      </c>
      <c r="P236" s="126">
        <f t="shared" si="3420"/>
        <v>1.0172522846853813</v>
      </c>
      <c r="Q236" s="126">
        <f t="shared" si="3420"/>
        <v>1.0201727129664624</v>
      </c>
      <c r="R236" s="126">
        <f t="shared" si="3420"/>
        <v>1.0231015255013547</v>
      </c>
      <c r="S236" s="126">
        <f t="shared" si="3420"/>
        <v>1.0260387463604019</v>
      </c>
      <c r="T236" s="126">
        <f t="shared" si="3420"/>
        <v>1.028984399683051</v>
      </c>
      <c r="U236" s="126">
        <f t="shared" si="3420"/>
        <v>1.0319385096780509</v>
      </c>
      <c r="V236" s="126">
        <f t="shared" si="3420"/>
        <v>1.0349011006236515</v>
      </c>
      <c r="W236" s="126">
        <f t="shared" si="3420"/>
        <v>1.0377730230388176</v>
      </c>
      <c r="X236" s="126">
        <f t="shared" si="3420"/>
        <v>1.0408518228283561</v>
      </c>
      <c r="Y236" s="126">
        <f t="shared" si="3420"/>
        <v>1.0438400029932626</v>
      </c>
      <c r="Z236" s="126">
        <f t="shared" si="3420"/>
        <v>1.046836761920777</v>
      </c>
      <c r="AA236" s="126">
        <f t="shared" si="3420"/>
        <v>1.0498421242396576</v>
      </c>
      <c r="AB236" s="126">
        <f t="shared" si="3420"/>
        <v>1.05285611464937</v>
      </c>
      <c r="AC236" s="126">
        <f t="shared" si="3420"/>
        <v>1.0558787579202888</v>
      </c>
      <c r="AD236" s="126">
        <f t="shared" si="3420"/>
        <v>1.0589100788939025</v>
      </c>
      <c r="AE236" s="126">
        <f t="shared" si="3420"/>
        <v>1.0619501024830165</v>
      </c>
      <c r="AF236" s="126">
        <f t="shared" si="3420"/>
        <v>1.0649988536719583</v>
      </c>
      <c r="AG236" s="126">
        <f t="shared" si="3420"/>
        <v>1.0680563575167832</v>
      </c>
      <c r="AH236" s="126">
        <f t="shared" si="3420"/>
        <v>1.0711226391454798</v>
      </c>
      <c r="AI236" s="126">
        <f t="shared" si="3420"/>
        <v>1.0739924437404067</v>
      </c>
      <c r="AJ236" s="126">
        <f t="shared" si="3420"/>
        <v>1.0771786970311998</v>
      </c>
      <c r="AK236" s="126">
        <f t="shared" si="3420"/>
        <v>1.0802711679727233</v>
      </c>
      <c r="AL236" s="126">
        <f t="shared" si="3420"/>
        <v>1.0833725170851116</v>
      </c>
      <c r="AM236" s="126">
        <f t="shared" si="3420"/>
        <v>1.0864827698566941</v>
      </c>
      <c r="AN236" s="126">
        <f t="shared" si="3420"/>
        <v>1.0896019518489746</v>
      </c>
      <c r="AO236" s="126">
        <f t="shared" si="3420"/>
        <v>1.0927300886968412</v>
      </c>
      <c r="AP236" s="126">
        <f t="shared" si="3420"/>
        <v>1.0958672061087775</v>
      </c>
      <c r="AQ236" s="126">
        <f t="shared" si="3420"/>
        <v>1.0990133298670732</v>
      </c>
      <c r="AR236" s="126">
        <f t="shared" si="3420"/>
        <v>1.1021684858280367</v>
      </c>
      <c r="AS236" s="126">
        <f t="shared" si="3420"/>
        <v>1.1053326999222071</v>
      </c>
      <c r="AT236" s="126">
        <f t="shared" si="3420"/>
        <v>1.1085059981545673</v>
      </c>
      <c r="AU236" s="126">
        <f t="shared" si="3420"/>
        <v>1.111475962088432</v>
      </c>
      <c r="AV236" s="126">
        <f t="shared" si="3420"/>
        <v>1.1147734191259395</v>
      </c>
      <c r="AW236" s="126">
        <f t="shared" si="3420"/>
        <v>1.1179738207069689</v>
      </c>
      <c r="AX236" s="126">
        <f t="shared" si="3420"/>
        <v>1.1211834103167977</v>
      </c>
      <c r="AY236" s="126">
        <f t="shared" si="3420"/>
        <v>1.1244022143333261</v>
      </c>
      <c r="AZ236" s="126">
        <f t="shared" si="3420"/>
        <v>1.1276302592101826</v>
      </c>
      <c r="BA236" s="126">
        <f t="shared" si="3420"/>
        <v>1.1308675714769412</v>
      </c>
      <c r="BB236" s="126">
        <f t="shared" si="3420"/>
        <v>1.1341141777393395</v>
      </c>
      <c r="BC236" s="126">
        <f t="shared" si="3420"/>
        <v>1.1373701046794982</v>
      </c>
      <c r="BD236" s="126">
        <f t="shared" si="3420"/>
        <v>1.1406353790561385</v>
      </c>
      <c r="BE236" s="126">
        <f t="shared" si="3420"/>
        <v>1.1439100277048042</v>
      </c>
      <c r="BF236" s="126">
        <f t="shared" si="3420"/>
        <v>1.1471940775380809</v>
      </c>
      <c r="BG236" s="126">
        <f t="shared" si="3420"/>
        <v>1.15026769648205</v>
      </c>
      <c r="BH236" s="126">
        <f t="shared" si="3420"/>
        <v>1.1536802383994258</v>
      </c>
      <c r="BI236" s="126">
        <f t="shared" si="3420"/>
        <v>1.1569923375180708</v>
      </c>
      <c r="BJ236" s="126">
        <f t="shared" si="3420"/>
        <v>1.1603139453378331</v>
      </c>
      <c r="BK236" s="126">
        <f t="shared" si="3420"/>
        <v>1.1636450891572303</v>
      </c>
      <c r="BL236" s="126">
        <f t="shared" si="3420"/>
        <v>1.1669857963531516</v>
      </c>
      <c r="BM236" s="126">
        <f t="shared" si="3420"/>
        <v>1.1703360943810825</v>
      </c>
      <c r="BN236" s="126">
        <f t="shared" si="3420"/>
        <v>1.1736960107753303</v>
      </c>
      <c r="BO236" s="126">
        <f t="shared" si="3420"/>
        <v>1.1770655731492505</v>
      </c>
      <c r="BP236" s="126">
        <f t="shared" si="3420"/>
        <v>1.180444809195474</v>
      </c>
      <c r="BQ236" s="126">
        <f t="shared" si="3420"/>
        <v>1.1838337466861339</v>
      </c>
      <c r="BR236" s="126">
        <f t="shared" si="3420"/>
        <v>1.1872324134730949</v>
      </c>
      <c r="BS236" s="126">
        <f t="shared" si="3420"/>
        <v>1.1905270658589224</v>
      </c>
      <c r="BT236" s="126">
        <f t="shared" si="3420"/>
        <v>1.1940590467434065</v>
      </c>
      <c r="BU236" s="126">
        <f t="shared" si="3420"/>
        <v>1.1974870693312041</v>
      </c>
      <c r="BV236" s="126">
        <f t="shared" si="3420"/>
        <v>1.2009249334246579</v>
      </c>
      <c r="BW236" s="126">
        <f t="shared" ref="BW236:EB236" si="3421">BW$13</f>
        <v>1.204372667277734</v>
      </c>
      <c r="BX236" s="126">
        <f t="shared" si="3421"/>
        <v>1.2078302992255125</v>
      </c>
      <c r="BY236" s="126">
        <f t="shared" si="3421"/>
        <v>1.2112978576844211</v>
      </c>
      <c r="BZ236" s="126">
        <f t="shared" si="3421"/>
        <v>1.2147753711524676</v>
      </c>
      <c r="CA236" s="126">
        <f t="shared" si="3421"/>
        <v>1.2182628682094752</v>
      </c>
      <c r="CB236" s="126">
        <f t="shared" si="3421"/>
        <v>1.2217603775173165</v>
      </c>
      <c r="CC236" s="126">
        <f t="shared" si="3421"/>
        <v>1.2252679278201495</v>
      </c>
      <c r="CD236" s="126">
        <f t="shared" si="3421"/>
        <v>1.2287855479446541</v>
      </c>
      <c r="CE236" s="126">
        <f t="shared" si="3421"/>
        <v>1.232077770779646</v>
      </c>
      <c r="CF236" s="126">
        <f t="shared" si="3421"/>
        <v>1.23573302168438</v>
      </c>
      <c r="CG236" s="126">
        <f t="shared" si="3421"/>
        <v>1.2392806860334544</v>
      </c>
      <c r="CH236" s="126">
        <f t="shared" si="3421"/>
        <v>1.2428385353675644</v>
      </c>
      <c r="CI236" s="126">
        <f t="shared" si="3421"/>
        <v>1.2464065989267703</v>
      </c>
      <c r="CJ236" s="126">
        <f t="shared" si="3421"/>
        <v>1.2499849060350778</v>
      </c>
      <c r="CK236" s="126">
        <f t="shared" si="3421"/>
        <v>1.2535734861006791</v>
      </c>
      <c r="CL236" s="126">
        <f t="shared" si="3421"/>
        <v>1.257172368616194</v>
      </c>
      <c r="CM236" s="126">
        <f t="shared" si="3421"/>
        <v>1.2607815831589126</v>
      </c>
      <c r="CN236" s="126">
        <f t="shared" si="3421"/>
        <v>1.2644011593910389</v>
      </c>
      <c r="CO236" s="126">
        <f t="shared" si="3421"/>
        <v>1.2680311270599336</v>
      </c>
      <c r="CP236" s="126">
        <f t="shared" si="3421"/>
        <v>1.2716715159983594</v>
      </c>
      <c r="CQ236" s="126">
        <f t="shared" si="3421"/>
        <v>1.2750786410337906</v>
      </c>
      <c r="CR236" s="126">
        <f t="shared" si="3421"/>
        <v>1.2788614642181557</v>
      </c>
      <c r="CS236" s="126">
        <f t="shared" si="3421"/>
        <v>1.2825329459576562</v>
      </c>
      <c r="CT236" s="126">
        <f t="shared" si="3421"/>
        <v>1.2862149681493797</v>
      </c>
      <c r="CU236" s="126">
        <f t="shared" si="3421"/>
        <v>1.289907561053897</v>
      </c>
      <c r="CV236" s="126">
        <f t="shared" si="3421"/>
        <v>1.293610755018654</v>
      </c>
      <c r="CW236" s="126">
        <f t="shared" si="3421"/>
        <v>1.2973245804782207</v>
      </c>
      <c r="CX236" s="126">
        <f t="shared" si="3421"/>
        <v>1.3010490679545423</v>
      </c>
      <c r="CY236" s="126">
        <f t="shared" si="3421"/>
        <v>1.304784248057189</v>
      </c>
      <c r="CZ236" s="126">
        <f t="shared" si="3421"/>
        <v>1.3085301514836076</v>
      </c>
      <c r="DA236" s="126">
        <f t="shared" si="3421"/>
        <v>1.3122868090193751</v>
      </c>
      <c r="DB236" s="126">
        <f t="shared" si="3421"/>
        <v>1.3160542515384499</v>
      </c>
      <c r="DC236" s="126">
        <f t="shared" si="3421"/>
        <v>1.3195802889875801</v>
      </c>
      <c r="DD236" s="126">
        <f t="shared" si="3421"/>
        <v>1.323495136864544</v>
      </c>
      <c r="DE236" s="126">
        <f t="shared" si="3421"/>
        <v>1.3272947573576725</v>
      </c>
      <c r="DF236" s="126">
        <f t="shared" si="3421"/>
        <v>1.3311052861764079</v>
      </c>
      <c r="DG236" s="126">
        <f t="shared" si="3421"/>
        <v>1.3349267546374479</v>
      </c>
      <c r="DH236" s="126">
        <f t="shared" si="3421"/>
        <v>1.3387591941473977</v>
      </c>
      <c r="DI236" s="126">
        <f t="shared" si="3421"/>
        <v>1.3426026362030277</v>
      </c>
      <c r="DJ236" s="126">
        <f t="shared" si="3421"/>
        <v>1.3464571123915319</v>
      </c>
      <c r="DK236" s="126">
        <f t="shared" si="3421"/>
        <v>1.3503226543907885</v>
      </c>
      <c r="DL236" s="126">
        <f t="shared" si="3421"/>
        <v>1.3541992939696192</v>
      </c>
      <c r="DM236" s="126">
        <f t="shared" si="3421"/>
        <v>1.358087062988051</v>
      </c>
      <c r="DN236" s="126">
        <f t="shared" si="3421"/>
        <v>1.361985993397578</v>
      </c>
      <c r="DO236" s="126">
        <f t="shared" si="3421"/>
        <v>1.3657655991021458</v>
      </c>
      <c r="DP236" s="126">
        <f t="shared" si="3421"/>
        <v>1.3698174666548035</v>
      </c>
      <c r="DQ236" s="126">
        <f t="shared" si="3421"/>
        <v>1.3737500738651915</v>
      </c>
      <c r="DR236" s="126">
        <f t="shared" si="3421"/>
        <v>1.3776939711925826</v>
      </c>
      <c r="DS236" s="126">
        <f t="shared" si="3421"/>
        <v>1.381649191049759</v>
      </c>
      <c r="DT236" s="126">
        <f t="shared" si="3421"/>
        <v>1.385615765942557</v>
      </c>
      <c r="DU236" s="126">
        <f t="shared" si="3421"/>
        <v>1.3895937284701338</v>
      </c>
      <c r="DV236" s="126">
        <f t="shared" si="3421"/>
        <v>1.3935831113252357</v>
      </c>
      <c r="DW236" s="126">
        <f t="shared" si="3421"/>
        <v>1.3975839472944662</v>
      </c>
      <c r="DX236" s="126">
        <f t="shared" si="3421"/>
        <v>1.401596269258556</v>
      </c>
      <c r="DY236" s="126">
        <f t="shared" si="3421"/>
        <v>1.4056201101926329</v>
      </c>
      <c r="DZ236" s="126">
        <f t="shared" si="3421"/>
        <v>1.4096555031664932</v>
      </c>
      <c r="EA236" s="126">
        <f t="shared" si="3421"/>
        <v>1.4134323217047313</v>
      </c>
      <c r="EB236" s="126">
        <f t="shared" si="3421"/>
        <v>1.4176256038945581</v>
      </c>
    </row>
    <row r="237" spans="2:132" outlineLevel="1" x14ac:dyDescent="0.25">
      <c r="C237" s="321" t="s">
        <v>533</v>
      </c>
      <c r="D237" s="38"/>
      <c r="E237" s="38"/>
      <c r="F237" s="38"/>
      <c r="G237" s="52" t="s">
        <v>220</v>
      </c>
      <c r="H237" s="46">
        <f t="shared" ref="H237" si="3422">SUM(J237:EB237)</f>
        <v>37485180.530519724</v>
      </c>
      <c r="I237" s="38"/>
      <c r="J237" s="82">
        <f>J235*J236</f>
        <v>0</v>
      </c>
      <c r="K237" s="82">
        <f t="shared" ref="K237" si="3423">K235*K236</f>
        <v>0</v>
      </c>
      <c r="L237" s="82">
        <f t="shared" ref="L237" si="3424">L235*L236</f>
        <v>0</v>
      </c>
      <c r="M237" s="82">
        <f t="shared" ref="M237" si="3425">M235*M236</f>
        <v>0</v>
      </c>
      <c r="N237" s="82">
        <f t="shared" ref="N237" si="3426">N235*N236</f>
        <v>0</v>
      </c>
      <c r="O237" s="82">
        <f t="shared" ref="O237" si="3427">O235*O236</f>
        <v>0</v>
      </c>
      <c r="P237" s="82">
        <f t="shared" ref="P237" si="3428">P235*P236</f>
        <v>0</v>
      </c>
      <c r="Q237" s="82">
        <f t="shared" ref="Q237" si="3429">Q235*Q236</f>
        <v>0</v>
      </c>
      <c r="R237" s="82">
        <f t="shared" ref="R237" si="3430">R235*R236</f>
        <v>0</v>
      </c>
      <c r="S237" s="82">
        <f t="shared" ref="S237" si="3431">S235*S236</f>
        <v>0</v>
      </c>
      <c r="T237" s="82">
        <f t="shared" ref="T237" si="3432">T235*T236</f>
        <v>0</v>
      </c>
      <c r="U237" s="82">
        <f t="shared" ref="U237" si="3433">U235*U236</f>
        <v>0</v>
      </c>
      <c r="V237" s="82">
        <f t="shared" ref="V237" si="3434">V235*V236</f>
        <v>0</v>
      </c>
      <c r="W237" s="82">
        <f t="shared" ref="W237" si="3435">W235*W236</f>
        <v>0</v>
      </c>
      <c r="X237" s="82">
        <f t="shared" ref="X237" si="3436">X235*X236</f>
        <v>0</v>
      </c>
      <c r="Y237" s="82">
        <f t="shared" ref="Y237" si="3437">Y235*Y236</f>
        <v>0</v>
      </c>
      <c r="Z237" s="82">
        <f t="shared" ref="Z237" si="3438">Z235*Z236</f>
        <v>0</v>
      </c>
      <c r="AA237" s="82">
        <f t="shared" ref="AA237" si="3439">AA235*AA236</f>
        <v>0</v>
      </c>
      <c r="AB237" s="82">
        <f t="shared" ref="AB237" si="3440">AB235*AB236</f>
        <v>0</v>
      </c>
      <c r="AC237" s="82">
        <f t="shared" ref="AC237" si="3441">AC235*AC236</f>
        <v>0</v>
      </c>
      <c r="AD237" s="82">
        <f t="shared" ref="AD237" si="3442">AD235*AD236</f>
        <v>0</v>
      </c>
      <c r="AE237" s="82">
        <f t="shared" ref="AE237" si="3443">AE235*AE236</f>
        <v>0</v>
      </c>
      <c r="AF237" s="82">
        <f t="shared" ref="AF237" si="3444">AF235*AF236</f>
        <v>0</v>
      </c>
      <c r="AG237" s="82">
        <f t="shared" ref="AG237" si="3445">AG235*AG236</f>
        <v>0</v>
      </c>
      <c r="AH237" s="82">
        <f t="shared" ref="AH237" si="3446">AH235*AH236</f>
        <v>0</v>
      </c>
      <c r="AI237" s="82">
        <f t="shared" ref="AI237" si="3447">AI235*AI236</f>
        <v>0</v>
      </c>
      <c r="AJ237" s="82">
        <f t="shared" ref="AJ237" si="3448">AJ235*AJ236</f>
        <v>0</v>
      </c>
      <c r="AK237" s="82">
        <f t="shared" ref="AK237" si="3449">AK235*AK236</f>
        <v>0</v>
      </c>
      <c r="AL237" s="82">
        <f t="shared" ref="AL237" si="3450">AL235*AL236</f>
        <v>0</v>
      </c>
      <c r="AM237" s="82">
        <f t="shared" ref="AM237" si="3451">AM235*AM236</f>
        <v>0</v>
      </c>
      <c r="AN237" s="82">
        <f t="shared" ref="AN237" si="3452">AN235*AN236</f>
        <v>0</v>
      </c>
      <c r="AO237" s="82">
        <f t="shared" ref="AO237" si="3453">AO235*AO236</f>
        <v>0</v>
      </c>
      <c r="AP237" s="82">
        <f t="shared" ref="AP237" si="3454">AP235*AP236</f>
        <v>4142378.0390911791</v>
      </c>
      <c r="AQ237" s="82">
        <f t="shared" ref="AQ237" si="3455">AQ235*AQ236</f>
        <v>0</v>
      </c>
      <c r="AR237" s="82">
        <f t="shared" ref="AR237" si="3456">AR235*AR236</f>
        <v>0</v>
      </c>
      <c r="AS237" s="82">
        <f t="shared" ref="AS237" si="3457">AS235*AS236</f>
        <v>0</v>
      </c>
      <c r="AT237" s="82">
        <f t="shared" ref="AT237" si="3458">AT235*AT236</f>
        <v>0</v>
      </c>
      <c r="AU237" s="82">
        <f t="shared" ref="AU237" si="3459">AU235*AU236</f>
        <v>0</v>
      </c>
      <c r="AV237" s="82">
        <f t="shared" ref="AV237" si="3460">AV235*AV236</f>
        <v>0</v>
      </c>
      <c r="AW237" s="82">
        <f t="shared" ref="AW237" si="3461">AW235*AW236</f>
        <v>0</v>
      </c>
      <c r="AX237" s="82">
        <f t="shared" ref="AX237" si="3462">AX235*AX236</f>
        <v>0</v>
      </c>
      <c r="AY237" s="82">
        <f t="shared" ref="AY237" si="3463">AY235*AY236</f>
        <v>0</v>
      </c>
      <c r="AZ237" s="82">
        <f t="shared" ref="AZ237" si="3464">AZ235*AZ236</f>
        <v>0</v>
      </c>
      <c r="BA237" s="82">
        <f t="shared" ref="BA237" si="3465">BA235*BA236</f>
        <v>0</v>
      </c>
      <c r="BB237" s="82">
        <f t="shared" ref="BB237" si="3466">BB235*BB236</f>
        <v>4286951.5918547036</v>
      </c>
      <c r="BC237" s="82">
        <f t="shared" ref="BC237" si="3467">BC235*BC236</f>
        <v>0</v>
      </c>
      <c r="BD237" s="82">
        <f t="shared" ref="BD237" si="3468">BD235*BD236</f>
        <v>0</v>
      </c>
      <c r="BE237" s="82">
        <f t="shared" ref="BE237" si="3469">BE235*BE236</f>
        <v>0</v>
      </c>
      <c r="BF237" s="82">
        <f t="shared" ref="BF237" si="3470">BF235*BF236</f>
        <v>0</v>
      </c>
      <c r="BG237" s="82">
        <f t="shared" ref="BG237" si="3471">BG235*BG236</f>
        <v>0</v>
      </c>
      <c r="BH237" s="82">
        <f t="shared" ref="BH237" si="3472">BH235*BH236</f>
        <v>0</v>
      </c>
      <c r="BI237" s="82">
        <f t="shared" ref="BI237" si="3473">BI235*BI236</f>
        <v>0</v>
      </c>
      <c r="BJ237" s="82">
        <f t="shared" ref="BJ237" si="3474">BJ235*BJ236</f>
        <v>0</v>
      </c>
      <c r="BK237" s="82">
        <f t="shared" ref="BK237" si="3475">BK235*BK236</f>
        <v>0</v>
      </c>
      <c r="BL237" s="82">
        <f t="shared" ref="BL237" si="3476">BL235*BL236</f>
        <v>0</v>
      </c>
      <c r="BM237" s="82">
        <f t="shared" ref="BM237" si="3477">BM235*BM236</f>
        <v>0</v>
      </c>
      <c r="BN237" s="82">
        <f t="shared" ref="BN237" si="3478">BN235*BN236</f>
        <v>4436570.9207307482</v>
      </c>
      <c r="BO237" s="82">
        <f t="shared" ref="BO237" si="3479">BO235*BO236</f>
        <v>0</v>
      </c>
      <c r="BP237" s="82">
        <f t="shared" ref="BP237" si="3480">BP235*BP236</f>
        <v>0</v>
      </c>
      <c r="BQ237" s="82">
        <f t="shared" ref="BQ237" si="3481">BQ235*BQ236</f>
        <v>0</v>
      </c>
      <c r="BR237" s="82">
        <f t="shared" ref="BR237" si="3482">BR235*BR236</f>
        <v>0</v>
      </c>
      <c r="BS237" s="82">
        <f t="shared" ref="BS237" si="3483">BS235*BS236</f>
        <v>0</v>
      </c>
      <c r="BT237" s="82">
        <f t="shared" ref="BT237" si="3484">BT235*BT236</f>
        <v>0</v>
      </c>
      <c r="BU237" s="82">
        <f t="shared" ref="BU237" si="3485">BU235*BU236</f>
        <v>0</v>
      </c>
      <c r="BV237" s="82">
        <f t="shared" ref="BV237" si="3486">BV235*BV236</f>
        <v>0</v>
      </c>
      <c r="BW237" s="82">
        <f t="shared" ref="BW237" si="3487">BW235*BW236</f>
        <v>0</v>
      </c>
      <c r="BX237" s="82">
        <f t="shared" ref="BX237" si="3488">BX235*BX236</f>
        <v>0</v>
      </c>
      <c r="BY237" s="82">
        <f t="shared" ref="BY237" si="3489">BY235*BY236</f>
        <v>0</v>
      </c>
      <c r="BZ237" s="82">
        <f t="shared" ref="BZ237" si="3490">BZ235*BZ236</f>
        <v>4591850.9029563274</v>
      </c>
      <c r="CA237" s="82">
        <f t="shared" ref="CA237" si="3491">CA235*CA236</f>
        <v>0</v>
      </c>
      <c r="CB237" s="82">
        <f t="shared" ref="CB237" si="3492">CB235*CB236</f>
        <v>0</v>
      </c>
      <c r="CC237" s="82">
        <f t="shared" ref="CC237" si="3493">CC235*CC236</f>
        <v>0</v>
      </c>
      <c r="CD237" s="82">
        <f t="shared" ref="CD237" si="3494">CD235*CD236</f>
        <v>0</v>
      </c>
      <c r="CE237" s="82">
        <f t="shared" ref="CE237" si="3495">CE235*CE236</f>
        <v>0</v>
      </c>
      <c r="CF237" s="82">
        <f t="shared" ref="CF237" si="3496">CF235*CF236</f>
        <v>0</v>
      </c>
      <c r="CG237" s="82">
        <f t="shared" ref="CG237" si="3497">CG235*CG236</f>
        <v>0</v>
      </c>
      <c r="CH237" s="82">
        <f t="shared" ref="CH237" si="3498">CH235*CH236</f>
        <v>0</v>
      </c>
      <c r="CI237" s="82">
        <f t="shared" ref="CI237" si="3499">CI235*CI236</f>
        <v>0</v>
      </c>
      <c r="CJ237" s="82">
        <f t="shared" ref="CJ237" si="3500">CJ235*CJ236</f>
        <v>0</v>
      </c>
      <c r="CK237" s="82">
        <f t="shared" ref="CK237" si="3501">CK235*CK236</f>
        <v>0</v>
      </c>
      <c r="CL237" s="82">
        <f t="shared" ref="CL237" si="3502">CL235*CL236</f>
        <v>4752111.5533692129</v>
      </c>
      <c r="CM237" s="82">
        <f t="shared" ref="CM237" si="3503">CM235*CM236</f>
        <v>0</v>
      </c>
      <c r="CN237" s="82">
        <f t="shared" ref="CN237" si="3504">CN235*CN236</f>
        <v>0</v>
      </c>
      <c r="CO237" s="82">
        <f t="shared" ref="CO237" si="3505">CO235*CO236</f>
        <v>0</v>
      </c>
      <c r="CP237" s="82">
        <f t="shared" ref="CP237" si="3506">CP235*CP236</f>
        <v>0</v>
      </c>
      <c r="CQ237" s="82">
        <f t="shared" ref="CQ237" si="3507">CQ235*CQ236</f>
        <v>0</v>
      </c>
      <c r="CR237" s="82">
        <f t="shared" ref="CR237" si="3508">CR235*CR236</f>
        <v>0</v>
      </c>
      <c r="CS237" s="82">
        <f t="shared" ref="CS237" si="3509">CS235*CS236</f>
        <v>0</v>
      </c>
      <c r="CT237" s="82">
        <f t="shared" ref="CT237" si="3510">CT235*CT236</f>
        <v>0</v>
      </c>
      <c r="CU237" s="82">
        <f t="shared" ref="CU237" si="3511">CU235*CU236</f>
        <v>0</v>
      </c>
      <c r="CV237" s="82">
        <f t="shared" ref="CV237" si="3512">CV235*CV236</f>
        <v>0</v>
      </c>
      <c r="CW237" s="82">
        <f t="shared" ref="CW237" si="3513">CW235*CW236</f>
        <v>0</v>
      </c>
      <c r="CX237" s="82">
        <f t="shared" ref="CX237" si="3514">CX235*CX236</f>
        <v>4917965.4768681703</v>
      </c>
      <c r="CY237" s="82">
        <f t="shared" ref="CY237" si="3515">CY235*CY236</f>
        <v>0</v>
      </c>
      <c r="CZ237" s="82">
        <f t="shared" ref="CZ237" si="3516">CZ235*CZ236</f>
        <v>0</v>
      </c>
      <c r="DA237" s="82">
        <f t="shared" ref="DA237" si="3517">DA235*DA236</f>
        <v>0</v>
      </c>
      <c r="DB237" s="82">
        <f t="shared" ref="DB237" si="3518">DB235*DB236</f>
        <v>0</v>
      </c>
      <c r="DC237" s="82">
        <f t="shared" ref="DC237" si="3519">DC235*DC236</f>
        <v>0</v>
      </c>
      <c r="DD237" s="82">
        <f t="shared" ref="DD237" si="3520">DD235*DD236</f>
        <v>0</v>
      </c>
      <c r="DE237" s="82">
        <f t="shared" ref="DE237" si="3521">DE235*DE236</f>
        <v>0</v>
      </c>
      <c r="DF237" s="82">
        <f t="shared" ref="DF237" si="3522">DF235*DF236</f>
        <v>0</v>
      </c>
      <c r="DG237" s="82">
        <f t="shared" ref="DG237" si="3523">DG235*DG236</f>
        <v>0</v>
      </c>
      <c r="DH237" s="82">
        <f t="shared" ref="DH237" si="3524">DH235*DH236</f>
        <v>0</v>
      </c>
      <c r="DI237" s="82">
        <f t="shared" ref="DI237" si="3525">DI235*DI236</f>
        <v>0</v>
      </c>
      <c r="DJ237" s="82">
        <f t="shared" ref="DJ237" si="3526">DJ235*DJ236</f>
        <v>5089607.8848399902</v>
      </c>
      <c r="DK237" s="82">
        <f t="shared" ref="DK237" si="3527">DK235*DK236</f>
        <v>0</v>
      </c>
      <c r="DL237" s="82">
        <f t="shared" ref="DL237" si="3528">DL235*DL236</f>
        <v>0</v>
      </c>
      <c r="DM237" s="82">
        <f t="shared" ref="DM237" si="3529">DM235*DM236</f>
        <v>0</v>
      </c>
      <c r="DN237" s="82">
        <f t="shared" ref="DN237" si="3530">DN235*DN236</f>
        <v>0</v>
      </c>
      <c r="DO237" s="82">
        <f t="shared" ref="DO237" si="3531">DO235*DO236</f>
        <v>0</v>
      </c>
      <c r="DP237" s="82">
        <f t="shared" ref="DP237" si="3532">DP235*DP236</f>
        <v>0</v>
      </c>
      <c r="DQ237" s="82">
        <f t="shared" ref="DQ237" si="3533">DQ235*DQ236</f>
        <v>0</v>
      </c>
      <c r="DR237" s="82">
        <f t="shared" ref="DR237" si="3534">DR235*DR236</f>
        <v>0</v>
      </c>
      <c r="DS237" s="82">
        <f t="shared" ref="DS237" si="3535">DS235*DS236</f>
        <v>0</v>
      </c>
      <c r="DT237" s="82">
        <f t="shared" ref="DT237" si="3536">DT235*DT236</f>
        <v>0</v>
      </c>
      <c r="DU237" s="82">
        <f t="shared" ref="DU237" si="3537">DU235*DU236</f>
        <v>0</v>
      </c>
      <c r="DV237" s="82">
        <f t="shared" ref="DV237" si="3538">DV235*DV236</f>
        <v>5267744.1608093912</v>
      </c>
      <c r="DW237" s="82">
        <f t="shared" ref="DW237" si="3539">DW235*DW236</f>
        <v>0</v>
      </c>
      <c r="DX237" s="82">
        <f t="shared" ref="DX237" si="3540">DX235*DX236</f>
        <v>0</v>
      </c>
      <c r="DY237" s="82">
        <f t="shared" ref="DY237" si="3541">DY235*DY236</f>
        <v>0</v>
      </c>
      <c r="DZ237" s="82">
        <f t="shared" ref="DZ237" si="3542">DZ235*DZ236</f>
        <v>0</v>
      </c>
      <c r="EA237" s="82">
        <f t="shared" ref="EA237" si="3543">EA235*EA236</f>
        <v>0</v>
      </c>
      <c r="EB237" s="82">
        <f t="shared" ref="EB237" si="3544">EB235*EB236</f>
        <v>0</v>
      </c>
    </row>
    <row r="238" spans="2:132" outlineLevel="1" x14ac:dyDescent="0.25">
      <c r="G238" s="52"/>
      <c r="H238" s="29"/>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row>
    <row r="239" spans="2:132" ht="13" x14ac:dyDescent="0.3">
      <c r="C239" s="348" t="s">
        <v>566</v>
      </c>
      <c r="D239" s="342"/>
      <c r="E239" s="342"/>
      <c r="F239" s="342"/>
      <c r="G239" s="349" t="s">
        <v>220</v>
      </c>
      <c r="H239" s="344">
        <f>SUM(J239:EB239)</f>
        <v>37485180.530519724</v>
      </c>
      <c r="I239" s="342"/>
      <c r="J239" s="345">
        <f>J237</f>
        <v>0</v>
      </c>
      <c r="K239" s="346">
        <f t="shared" ref="K239:BV239" si="3545">K237</f>
        <v>0</v>
      </c>
      <c r="L239" s="346">
        <f t="shared" si="3545"/>
        <v>0</v>
      </c>
      <c r="M239" s="346">
        <f t="shared" si="3545"/>
        <v>0</v>
      </c>
      <c r="N239" s="346">
        <f t="shared" si="3545"/>
        <v>0</v>
      </c>
      <c r="O239" s="346">
        <f t="shared" si="3545"/>
        <v>0</v>
      </c>
      <c r="P239" s="346">
        <f t="shared" si="3545"/>
        <v>0</v>
      </c>
      <c r="Q239" s="346">
        <f t="shared" si="3545"/>
        <v>0</v>
      </c>
      <c r="R239" s="346">
        <f t="shared" si="3545"/>
        <v>0</v>
      </c>
      <c r="S239" s="346">
        <f t="shared" si="3545"/>
        <v>0</v>
      </c>
      <c r="T239" s="346">
        <f t="shared" si="3545"/>
        <v>0</v>
      </c>
      <c r="U239" s="346">
        <f t="shared" si="3545"/>
        <v>0</v>
      </c>
      <c r="V239" s="346">
        <f t="shared" si="3545"/>
        <v>0</v>
      </c>
      <c r="W239" s="346">
        <f t="shared" si="3545"/>
        <v>0</v>
      </c>
      <c r="X239" s="346">
        <f t="shared" si="3545"/>
        <v>0</v>
      </c>
      <c r="Y239" s="346">
        <f t="shared" si="3545"/>
        <v>0</v>
      </c>
      <c r="Z239" s="346">
        <f t="shared" si="3545"/>
        <v>0</v>
      </c>
      <c r="AA239" s="346">
        <f t="shared" si="3545"/>
        <v>0</v>
      </c>
      <c r="AB239" s="346">
        <f t="shared" si="3545"/>
        <v>0</v>
      </c>
      <c r="AC239" s="346">
        <f t="shared" si="3545"/>
        <v>0</v>
      </c>
      <c r="AD239" s="346">
        <f t="shared" si="3545"/>
        <v>0</v>
      </c>
      <c r="AE239" s="346">
        <f t="shared" si="3545"/>
        <v>0</v>
      </c>
      <c r="AF239" s="346">
        <f t="shared" si="3545"/>
        <v>0</v>
      </c>
      <c r="AG239" s="346">
        <f t="shared" si="3545"/>
        <v>0</v>
      </c>
      <c r="AH239" s="346">
        <f t="shared" si="3545"/>
        <v>0</v>
      </c>
      <c r="AI239" s="346">
        <f t="shared" si="3545"/>
        <v>0</v>
      </c>
      <c r="AJ239" s="346">
        <f t="shared" si="3545"/>
        <v>0</v>
      </c>
      <c r="AK239" s="346">
        <f t="shared" si="3545"/>
        <v>0</v>
      </c>
      <c r="AL239" s="346">
        <f t="shared" si="3545"/>
        <v>0</v>
      </c>
      <c r="AM239" s="346">
        <f t="shared" si="3545"/>
        <v>0</v>
      </c>
      <c r="AN239" s="346">
        <f t="shared" si="3545"/>
        <v>0</v>
      </c>
      <c r="AO239" s="346">
        <f t="shared" si="3545"/>
        <v>0</v>
      </c>
      <c r="AP239" s="346">
        <f t="shared" si="3545"/>
        <v>4142378.0390911791</v>
      </c>
      <c r="AQ239" s="346">
        <f t="shared" si="3545"/>
        <v>0</v>
      </c>
      <c r="AR239" s="346">
        <f t="shared" si="3545"/>
        <v>0</v>
      </c>
      <c r="AS239" s="346">
        <f t="shared" si="3545"/>
        <v>0</v>
      </c>
      <c r="AT239" s="346">
        <f t="shared" si="3545"/>
        <v>0</v>
      </c>
      <c r="AU239" s="346">
        <f t="shared" si="3545"/>
        <v>0</v>
      </c>
      <c r="AV239" s="346">
        <f t="shared" si="3545"/>
        <v>0</v>
      </c>
      <c r="AW239" s="346">
        <f t="shared" si="3545"/>
        <v>0</v>
      </c>
      <c r="AX239" s="346">
        <f t="shared" si="3545"/>
        <v>0</v>
      </c>
      <c r="AY239" s="346">
        <f t="shared" si="3545"/>
        <v>0</v>
      </c>
      <c r="AZ239" s="346">
        <f t="shared" si="3545"/>
        <v>0</v>
      </c>
      <c r="BA239" s="346">
        <f t="shared" si="3545"/>
        <v>0</v>
      </c>
      <c r="BB239" s="346">
        <f t="shared" si="3545"/>
        <v>4286951.5918547036</v>
      </c>
      <c r="BC239" s="346">
        <f t="shared" si="3545"/>
        <v>0</v>
      </c>
      <c r="BD239" s="346">
        <f t="shared" si="3545"/>
        <v>0</v>
      </c>
      <c r="BE239" s="346">
        <f t="shared" si="3545"/>
        <v>0</v>
      </c>
      <c r="BF239" s="346">
        <f t="shared" si="3545"/>
        <v>0</v>
      </c>
      <c r="BG239" s="346">
        <f t="shared" si="3545"/>
        <v>0</v>
      </c>
      <c r="BH239" s="346">
        <f t="shared" si="3545"/>
        <v>0</v>
      </c>
      <c r="BI239" s="346">
        <f t="shared" si="3545"/>
        <v>0</v>
      </c>
      <c r="BJ239" s="346">
        <f t="shared" si="3545"/>
        <v>0</v>
      </c>
      <c r="BK239" s="346">
        <f t="shared" si="3545"/>
        <v>0</v>
      </c>
      <c r="BL239" s="346">
        <f t="shared" si="3545"/>
        <v>0</v>
      </c>
      <c r="BM239" s="346">
        <f t="shared" si="3545"/>
        <v>0</v>
      </c>
      <c r="BN239" s="346">
        <f t="shared" si="3545"/>
        <v>4436570.9207307482</v>
      </c>
      <c r="BO239" s="346">
        <f t="shared" si="3545"/>
        <v>0</v>
      </c>
      <c r="BP239" s="346">
        <f t="shared" si="3545"/>
        <v>0</v>
      </c>
      <c r="BQ239" s="346">
        <f t="shared" si="3545"/>
        <v>0</v>
      </c>
      <c r="BR239" s="346">
        <f t="shared" si="3545"/>
        <v>0</v>
      </c>
      <c r="BS239" s="346">
        <f t="shared" si="3545"/>
        <v>0</v>
      </c>
      <c r="BT239" s="346">
        <f t="shared" si="3545"/>
        <v>0</v>
      </c>
      <c r="BU239" s="346">
        <f t="shared" si="3545"/>
        <v>0</v>
      </c>
      <c r="BV239" s="346">
        <f t="shared" si="3545"/>
        <v>0</v>
      </c>
      <c r="BW239" s="346">
        <f t="shared" ref="BW239:EB239" si="3546">BW237</f>
        <v>0</v>
      </c>
      <c r="BX239" s="346">
        <f t="shared" si="3546"/>
        <v>0</v>
      </c>
      <c r="BY239" s="346">
        <f t="shared" si="3546"/>
        <v>0</v>
      </c>
      <c r="BZ239" s="346">
        <f t="shared" si="3546"/>
        <v>4591850.9029563274</v>
      </c>
      <c r="CA239" s="346">
        <f t="shared" si="3546"/>
        <v>0</v>
      </c>
      <c r="CB239" s="346">
        <f t="shared" si="3546"/>
        <v>0</v>
      </c>
      <c r="CC239" s="346">
        <f t="shared" si="3546"/>
        <v>0</v>
      </c>
      <c r="CD239" s="346">
        <f t="shared" si="3546"/>
        <v>0</v>
      </c>
      <c r="CE239" s="346">
        <f t="shared" si="3546"/>
        <v>0</v>
      </c>
      <c r="CF239" s="346">
        <f t="shared" si="3546"/>
        <v>0</v>
      </c>
      <c r="CG239" s="346">
        <f t="shared" si="3546"/>
        <v>0</v>
      </c>
      <c r="CH239" s="346">
        <f t="shared" si="3546"/>
        <v>0</v>
      </c>
      <c r="CI239" s="346">
        <f t="shared" si="3546"/>
        <v>0</v>
      </c>
      <c r="CJ239" s="346">
        <f t="shared" si="3546"/>
        <v>0</v>
      </c>
      <c r="CK239" s="346">
        <f t="shared" si="3546"/>
        <v>0</v>
      </c>
      <c r="CL239" s="346">
        <f t="shared" si="3546"/>
        <v>4752111.5533692129</v>
      </c>
      <c r="CM239" s="346">
        <f t="shared" si="3546"/>
        <v>0</v>
      </c>
      <c r="CN239" s="346">
        <f t="shared" si="3546"/>
        <v>0</v>
      </c>
      <c r="CO239" s="346">
        <f t="shared" si="3546"/>
        <v>0</v>
      </c>
      <c r="CP239" s="346">
        <f t="shared" si="3546"/>
        <v>0</v>
      </c>
      <c r="CQ239" s="346">
        <f t="shared" si="3546"/>
        <v>0</v>
      </c>
      <c r="CR239" s="346">
        <f t="shared" si="3546"/>
        <v>0</v>
      </c>
      <c r="CS239" s="346">
        <f t="shared" si="3546"/>
        <v>0</v>
      </c>
      <c r="CT239" s="346">
        <f t="shared" si="3546"/>
        <v>0</v>
      </c>
      <c r="CU239" s="346">
        <f t="shared" si="3546"/>
        <v>0</v>
      </c>
      <c r="CV239" s="346">
        <f t="shared" si="3546"/>
        <v>0</v>
      </c>
      <c r="CW239" s="346">
        <f t="shared" si="3546"/>
        <v>0</v>
      </c>
      <c r="CX239" s="346">
        <f t="shared" si="3546"/>
        <v>4917965.4768681703</v>
      </c>
      <c r="CY239" s="346">
        <f t="shared" si="3546"/>
        <v>0</v>
      </c>
      <c r="CZ239" s="346">
        <f t="shared" si="3546"/>
        <v>0</v>
      </c>
      <c r="DA239" s="346">
        <f t="shared" si="3546"/>
        <v>0</v>
      </c>
      <c r="DB239" s="346">
        <f t="shared" si="3546"/>
        <v>0</v>
      </c>
      <c r="DC239" s="346">
        <f t="shared" si="3546"/>
        <v>0</v>
      </c>
      <c r="DD239" s="346">
        <f t="shared" si="3546"/>
        <v>0</v>
      </c>
      <c r="DE239" s="346">
        <f t="shared" si="3546"/>
        <v>0</v>
      </c>
      <c r="DF239" s="346">
        <f t="shared" si="3546"/>
        <v>0</v>
      </c>
      <c r="DG239" s="346">
        <f t="shared" si="3546"/>
        <v>0</v>
      </c>
      <c r="DH239" s="346">
        <f t="shared" si="3546"/>
        <v>0</v>
      </c>
      <c r="DI239" s="346">
        <f t="shared" si="3546"/>
        <v>0</v>
      </c>
      <c r="DJ239" s="346">
        <f t="shared" si="3546"/>
        <v>5089607.8848399902</v>
      </c>
      <c r="DK239" s="346">
        <f t="shared" si="3546"/>
        <v>0</v>
      </c>
      <c r="DL239" s="346">
        <f t="shared" si="3546"/>
        <v>0</v>
      </c>
      <c r="DM239" s="346">
        <f t="shared" si="3546"/>
        <v>0</v>
      </c>
      <c r="DN239" s="346">
        <f t="shared" si="3546"/>
        <v>0</v>
      </c>
      <c r="DO239" s="346">
        <f t="shared" si="3546"/>
        <v>0</v>
      </c>
      <c r="DP239" s="346">
        <f t="shared" si="3546"/>
        <v>0</v>
      </c>
      <c r="DQ239" s="346">
        <f t="shared" si="3546"/>
        <v>0</v>
      </c>
      <c r="DR239" s="346">
        <f t="shared" si="3546"/>
        <v>0</v>
      </c>
      <c r="DS239" s="346">
        <f t="shared" si="3546"/>
        <v>0</v>
      </c>
      <c r="DT239" s="346">
        <f t="shared" si="3546"/>
        <v>0</v>
      </c>
      <c r="DU239" s="346">
        <f t="shared" si="3546"/>
        <v>0</v>
      </c>
      <c r="DV239" s="346">
        <f t="shared" si="3546"/>
        <v>5267744.1608093912</v>
      </c>
      <c r="DW239" s="346">
        <f t="shared" si="3546"/>
        <v>0</v>
      </c>
      <c r="DX239" s="346">
        <f t="shared" si="3546"/>
        <v>0</v>
      </c>
      <c r="DY239" s="346">
        <f t="shared" si="3546"/>
        <v>0</v>
      </c>
      <c r="DZ239" s="346">
        <f t="shared" si="3546"/>
        <v>0</v>
      </c>
      <c r="EA239" s="346">
        <f t="shared" si="3546"/>
        <v>0</v>
      </c>
      <c r="EB239" s="347">
        <f t="shared" si="3546"/>
        <v>0</v>
      </c>
    </row>
    <row r="240" spans="2:132" x14ac:dyDescent="0.25">
      <c r="G240" s="52"/>
      <c r="H240" s="29"/>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row>
    <row r="241" spans="1:132" ht="13" x14ac:dyDescent="0.3">
      <c r="B241" s="34"/>
      <c r="C241" s="2" t="s">
        <v>596</v>
      </c>
      <c r="D241" s="34"/>
      <c r="E241" s="34"/>
      <c r="F241" s="34"/>
      <c r="G241" s="67"/>
      <c r="H241" s="35"/>
      <c r="I241" s="34"/>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row>
    <row r="242" spans="1:132" ht="13" x14ac:dyDescent="0.25">
      <c r="A242" s="59">
        <f>IF(ROUND(SUM(H166,H189,H209,H237)-H242,2)=0,0,1)</f>
        <v>0</v>
      </c>
      <c r="C242" s="311" t="s">
        <v>500</v>
      </c>
      <c r="G242" s="52" t="s">
        <v>220</v>
      </c>
      <c r="H242" s="66">
        <f t="shared" ref="H242" si="3547">SUM(J242:EB242)</f>
        <v>45355184.395133793</v>
      </c>
      <c r="J242" s="82">
        <f>SUM(J166,J189,J209,J237)</f>
        <v>0</v>
      </c>
      <c r="K242" s="82">
        <f t="shared" ref="K242:BV242" si="3548">SUM(K166,K189,K209,K237)</f>
        <v>0</v>
      </c>
      <c r="L242" s="82">
        <f t="shared" si="3548"/>
        <v>0</v>
      </c>
      <c r="M242" s="82">
        <f t="shared" si="3548"/>
        <v>0</v>
      </c>
      <c r="N242" s="82">
        <f t="shared" si="3548"/>
        <v>0</v>
      </c>
      <c r="O242" s="82">
        <f t="shared" si="3548"/>
        <v>0</v>
      </c>
      <c r="P242" s="82">
        <f t="shared" si="3548"/>
        <v>0</v>
      </c>
      <c r="Q242" s="82">
        <f t="shared" si="3548"/>
        <v>0</v>
      </c>
      <c r="R242" s="82">
        <f t="shared" si="3548"/>
        <v>3867323.7663951209</v>
      </c>
      <c r="S242" s="82">
        <f t="shared" si="3548"/>
        <v>0</v>
      </c>
      <c r="T242" s="82">
        <f t="shared" si="3548"/>
        <v>0</v>
      </c>
      <c r="U242" s="82">
        <f t="shared" si="3548"/>
        <v>0</v>
      </c>
      <c r="V242" s="82">
        <f t="shared" si="3548"/>
        <v>0</v>
      </c>
      <c r="W242" s="82">
        <f t="shared" si="3548"/>
        <v>0</v>
      </c>
      <c r="X242" s="82">
        <f t="shared" si="3548"/>
        <v>0</v>
      </c>
      <c r="Y242" s="82">
        <f t="shared" si="3548"/>
        <v>0</v>
      </c>
      <c r="Z242" s="82">
        <f t="shared" si="3548"/>
        <v>0</v>
      </c>
      <c r="AA242" s="82">
        <f t="shared" si="3548"/>
        <v>0</v>
      </c>
      <c r="AB242" s="82">
        <f t="shared" si="3548"/>
        <v>0</v>
      </c>
      <c r="AC242" s="82">
        <f t="shared" si="3548"/>
        <v>0</v>
      </c>
      <c r="AD242" s="82">
        <f t="shared" si="3548"/>
        <v>4002680.0982189514</v>
      </c>
      <c r="AE242" s="82">
        <f t="shared" si="3548"/>
        <v>0</v>
      </c>
      <c r="AF242" s="82">
        <f t="shared" si="3548"/>
        <v>0</v>
      </c>
      <c r="AG242" s="82">
        <f t="shared" si="3548"/>
        <v>0</v>
      </c>
      <c r="AH242" s="82">
        <f t="shared" si="3548"/>
        <v>0</v>
      </c>
      <c r="AI242" s="82">
        <f t="shared" si="3548"/>
        <v>0</v>
      </c>
      <c r="AJ242" s="82">
        <f t="shared" si="3548"/>
        <v>0</v>
      </c>
      <c r="AK242" s="82">
        <f t="shared" si="3548"/>
        <v>0</v>
      </c>
      <c r="AL242" s="82">
        <f t="shared" si="3548"/>
        <v>0</v>
      </c>
      <c r="AM242" s="82">
        <f t="shared" si="3548"/>
        <v>0</v>
      </c>
      <c r="AN242" s="82">
        <f t="shared" si="3548"/>
        <v>0</v>
      </c>
      <c r="AO242" s="82">
        <f t="shared" si="3548"/>
        <v>0</v>
      </c>
      <c r="AP242" s="82">
        <f t="shared" si="3548"/>
        <v>4142378.0390911791</v>
      </c>
      <c r="AQ242" s="82">
        <f t="shared" si="3548"/>
        <v>0</v>
      </c>
      <c r="AR242" s="82">
        <f t="shared" si="3548"/>
        <v>0</v>
      </c>
      <c r="AS242" s="82">
        <f t="shared" si="3548"/>
        <v>0</v>
      </c>
      <c r="AT242" s="82">
        <f t="shared" si="3548"/>
        <v>0</v>
      </c>
      <c r="AU242" s="82">
        <f t="shared" si="3548"/>
        <v>0</v>
      </c>
      <c r="AV242" s="82">
        <f t="shared" si="3548"/>
        <v>0</v>
      </c>
      <c r="AW242" s="82">
        <f t="shared" si="3548"/>
        <v>0</v>
      </c>
      <c r="AX242" s="82">
        <f t="shared" si="3548"/>
        <v>0</v>
      </c>
      <c r="AY242" s="82">
        <f t="shared" si="3548"/>
        <v>0</v>
      </c>
      <c r="AZ242" s="82">
        <f t="shared" si="3548"/>
        <v>0</v>
      </c>
      <c r="BA242" s="82">
        <f t="shared" si="3548"/>
        <v>0</v>
      </c>
      <c r="BB242" s="82">
        <f t="shared" si="3548"/>
        <v>4286951.5918547036</v>
      </c>
      <c r="BC242" s="82">
        <f t="shared" si="3548"/>
        <v>0</v>
      </c>
      <c r="BD242" s="82">
        <f t="shared" si="3548"/>
        <v>0</v>
      </c>
      <c r="BE242" s="82">
        <f t="shared" si="3548"/>
        <v>0</v>
      </c>
      <c r="BF242" s="82">
        <f t="shared" si="3548"/>
        <v>0</v>
      </c>
      <c r="BG242" s="82">
        <f t="shared" si="3548"/>
        <v>0</v>
      </c>
      <c r="BH242" s="82">
        <f t="shared" si="3548"/>
        <v>0</v>
      </c>
      <c r="BI242" s="82">
        <f t="shared" si="3548"/>
        <v>0</v>
      </c>
      <c r="BJ242" s="82">
        <f t="shared" si="3548"/>
        <v>0</v>
      </c>
      <c r="BK242" s="82">
        <f t="shared" si="3548"/>
        <v>0</v>
      </c>
      <c r="BL242" s="82">
        <f t="shared" si="3548"/>
        <v>0</v>
      </c>
      <c r="BM242" s="82">
        <f t="shared" si="3548"/>
        <v>0</v>
      </c>
      <c r="BN242" s="82">
        <f t="shared" si="3548"/>
        <v>4436570.9207307482</v>
      </c>
      <c r="BO242" s="82">
        <f t="shared" si="3548"/>
        <v>0</v>
      </c>
      <c r="BP242" s="82">
        <f t="shared" si="3548"/>
        <v>0</v>
      </c>
      <c r="BQ242" s="82">
        <f t="shared" si="3548"/>
        <v>0</v>
      </c>
      <c r="BR242" s="82">
        <f t="shared" si="3548"/>
        <v>0</v>
      </c>
      <c r="BS242" s="82">
        <f t="shared" si="3548"/>
        <v>0</v>
      </c>
      <c r="BT242" s="82">
        <f t="shared" si="3548"/>
        <v>0</v>
      </c>
      <c r="BU242" s="82">
        <f t="shared" si="3548"/>
        <v>0</v>
      </c>
      <c r="BV242" s="82">
        <f t="shared" si="3548"/>
        <v>0</v>
      </c>
      <c r="BW242" s="82">
        <f t="shared" ref="BW242:EB242" si="3549">SUM(BW166,BW189,BW209,BW237)</f>
        <v>0</v>
      </c>
      <c r="BX242" s="82">
        <f t="shared" si="3549"/>
        <v>0</v>
      </c>
      <c r="BY242" s="82">
        <f t="shared" si="3549"/>
        <v>0</v>
      </c>
      <c r="BZ242" s="82">
        <f t="shared" si="3549"/>
        <v>4591850.9029563274</v>
      </c>
      <c r="CA242" s="82">
        <f t="shared" si="3549"/>
        <v>0</v>
      </c>
      <c r="CB242" s="82">
        <f t="shared" si="3549"/>
        <v>0</v>
      </c>
      <c r="CC242" s="82">
        <f t="shared" si="3549"/>
        <v>0</v>
      </c>
      <c r="CD242" s="82">
        <f t="shared" si="3549"/>
        <v>0</v>
      </c>
      <c r="CE242" s="82">
        <f t="shared" si="3549"/>
        <v>0</v>
      </c>
      <c r="CF242" s="82">
        <f t="shared" si="3549"/>
        <v>0</v>
      </c>
      <c r="CG242" s="82">
        <f t="shared" si="3549"/>
        <v>0</v>
      </c>
      <c r="CH242" s="82">
        <f t="shared" si="3549"/>
        <v>0</v>
      </c>
      <c r="CI242" s="82">
        <f t="shared" si="3549"/>
        <v>0</v>
      </c>
      <c r="CJ242" s="82">
        <f t="shared" si="3549"/>
        <v>0</v>
      </c>
      <c r="CK242" s="82">
        <f t="shared" si="3549"/>
        <v>0</v>
      </c>
      <c r="CL242" s="82">
        <f t="shared" si="3549"/>
        <v>4752111.5533692129</v>
      </c>
      <c r="CM242" s="82">
        <f t="shared" si="3549"/>
        <v>0</v>
      </c>
      <c r="CN242" s="82">
        <f t="shared" si="3549"/>
        <v>0</v>
      </c>
      <c r="CO242" s="82">
        <f t="shared" si="3549"/>
        <v>0</v>
      </c>
      <c r="CP242" s="82">
        <f t="shared" si="3549"/>
        <v>0</v>
      </c>
      <c r="CQ242" s="82">
        <f t="shared" si="3549"/>
        <v>0</v>
      </c>
      <c r="CR242" s="82">
        <f t="shared" si="3549"/>
        <v>0</v>
      </c>
      <c r="CS242" s="82">
        <f t="shared" si="3549"/>
        <v>0</v>
      </c>
      <c r="CT242" s="82">
        <f t="shared" si="3549"/>
        <v>0</v>
      </c>
      <c r="CU242" s="82">
        <f t="shared" si="3549"/>
        <v>0</v>
      </c>
      <c r="CV242" s="82">
        <f t="shared" si="3549"/>
        <v>0</v>
      </c>
      <c r="CW242" s="82">
        <f t="shared" si="3549"/>
        <v>0</v>
      </c>
      <c r="CX242" s="82">
        <f t="shared" si="3549"/>
        <v>4917965.4768681703</v>
      </c>
      <c r="CY242" s="82">
        <f t="shared" si="3549"/>
        <v>0</v>
      </c>
      <c r="CZ242" s="82">
        <f t="shared" si="3549"/>
        <v>0</v>
      </c>
      <c r="DA242" s="82">
        <f t="shared" si="3549"/>
        <v>0</v>
      </c>
      <c r="DB242" s="82">
        <f t="shared" si="3549"/>
        <v>0</v>
      </c>
      <c r="DC242" s="82">
        <f t="shared" si="3549"/>
        <v>0</v>
      </c>
      <c r="DD242" s="82">
        <f t="shared" si="3549"/>
        <v>0</v>
      </c>
      <c r="DE242" s="82">
        <f t="shared" si="3549"/>
        <v>0</v>
      </c>
      <c r="DF242" s="82">
        <f t="shared" si="3549"/>
        <v>0</v>
      </c>
      <c r="DG242" s="82">
        <f t="shared" si="3549"/>
        <v>0</v>
      </c>
      <c r="DH242" s="82">
        <f t="shared" si="3549"/>
        <v>0</v>
      </c>
      <c r="DI242" s="82">
        <f t="shared" si="3549"/>
        <v>0</v>
      </c>
      <c r="DJ242" s="82">
        <f t="shared" si="3549"/>
        <v>5089607.8848399902</v>
      </c>
      <c r="DK242" s="82">
        <f t="shared" si="3549"/>
        <v>0</v>
      </c>
      <c r="DL242" s="82">
        <f t="shared" si="3549"/>
        <v>0</v>
      </c>
      <c r="DM242" s="82">
        <f t="shared" si="3549"/>
        <v>0</v>
      </c>
      <c r="DN242" s="82">
        <f t="shared" si="3549"/>
        <v>0</v>
      </c>
      <c r="DO242" s="82">
        <f t="shared" si="3549"/>
        <v>0</v>
      </c>
      <c r="DP242" s="82">
        <f t="shared" si="3549"/>
        <v>0</v>
      </c>
      <c r="DQ242" s="82">
        <f t="shared" si="3549"/>
        <v>0</v>
      </c>
      <c r="DR242" s="82">
        <f t="shared" si="3549"/>
        <v>0</v>
      </c>
      <c r="DS242" s="82">
        <f t="shared" si="3549"/>
        <v>0</v>
      </c>
      <c r="DT242" s="82">
        <f t="shared" si="3549"/>
        <v>0</v>
      </c>
      <c r="DU242" s="82">
        <f t="shared" si="3549"/>
        <v>0</v>
      </c>
      <c r="DV242" s="82">
        <f t="shared" si="3549"/>
        <v>5267744.1608093912</v>
      </c>
      <c r="DW242" s="82">
        <f t="shared" si="3549"/>
        <v>0</v>
      </c>
      <c r="DX242" s="82">
        <f t="shared" si="3549"/>
        <v>0</v>
      </c>
      <c r="DY242" s="82">
        <f t="shared" si="3549"/>
        <v>0</v>
      </c>
      <c r="DZ242" s="82">
        <f t="shared" si="3549"/>
        <v>0</v>
      </c>
      <c r="EA242" s="82">
        <f t="shared" si="3549"/>
        <v>0</v>
      </c>
      <c r="EB242" s="82">
        <f t="shared" si="3549"/>
        <v>0</v>
      </c>
    </row>
    <row r="243" spans="1:132" ht="13" x14ac:dyDescent="0.25">
      <c r="A243" s="59">
        <f>IF(ROUND(SUM(H175,H196,H218,H237)-H243,2)=0,0,1)</f>
        <v>0</v>
      </c>
      <c r="C243" s="311" t="s">
        <v>502</v>
      </c>
      <c r="G243" s="52" t="s">
        <v>220</v>
      </c>
      <c r="H243" s="46">
        <f t="shared" ref="H243:H244" si="3550">SUM(J243:EB243)</f>
        <v>47617563.905665234</v>
      </c>
      <c r="J243" s="82">
        <f>SUM(J175,J196,J218,J237)</f>
        <v>0</v>
      </c>
      <c r="K243" s="82">
        <f t="shared" ref="K243:BV243" si="3551">SUM(K175,K196,K218,K237)</f>
        <v>0</v>
      </c>
      <c r="L243" s="82">
        <f t="shared" si="3551"/>
        <v>0</v>
      </c>
      <c r="M243" s="82">
        <f t="shared" si="3551"/>
        <v>0</v>
      </c>
      <c r="N243" s="82">
        <f t="shared" si="3551"/>
        <v>0</v>
      </c>
      <c r="O243" s="82">
        <f t="shared" si="3551"/>
        <v>0</v>
      </c>
      <c r="P243" s="82">
        <f t="shared" si="3551"/>
        <v>0</v>
      </c>
      <c r="Q243" s="82">
        <f t="shared" si="3551"/>
        <v>0</v>
      </c>
      <c r="R243" s="82">
        <f t="shared" si="3551"/>
        <v>1336350.9075542544</v>
      </c>
      <c r="S243" s="82">
        <f t="shared" si="3551"/>
        <v>0</v>
      </c>
      <c r="T243" s="82">
        <f t="shared" si="3551"/>
        <v>0</v>
      </c>
      <c r="U243" s="82">
        <f t="shared" si="3551"/>
        <v>0</v>
      </c>
      <c r="V243" s="82">
        <f t="shared" si="3551"/>
        <v>0</v>
      </c>
      <c r="W243" s="82">
        <f t="shared" si="3551"/>
        <v>0</v>
      </c>
      <c r="X243" s="82">
        <f t="shared" si="3551"/>
        <v>0</v>
      </c>
      <c r="Y243" s="82">
        <f t="shared" si="3551"/>
        <v>0</v>
      </c>
      <c r="Z243" s="82">
        <f t="shared" si="3551"/>
        <v>0</v>
      </c>
      <c r="AA243" s="82">
        <f t="shared" si="3551"/>
        <v>0</v>
      </c>
      <c r="AB243" s="82">
        <f t="shared" si="3551"/>
        <v>0</v>
      </c>
      <c r="AC243" s="82">
        <f t="shared" si="3551"/>
        <v>0</v>
      </c>
      <c r="AD243" s="82">
        <f t="shared" si="3551"/>
        <v>1383123.1893186537</v>
      </c>
      <c r="AE243" s="82">
        <f t="shared" si="3551"/>
        <v>0</v>
      </c>
      <c r="AF243" s="82">
        <f t="shared" si="3551"/>
        <v>0</v>
      </c>
      <c r="AG243" s="82">
        <f t="shared" si="3551"/>
        <v>0</v>
      </c>
      <c r="AH243" s="82">
        <f t="shared" si="3551"/>
        <v>385396.80291430879</v>
      </c>
      <c r="AI243" s="82">
        <f t="shared" si="3551"/>
        <v>386429.37703369814</v>
      </c>
      <c r="AJ243" s="82">
        <f t="shared" si="3551"/>
        <v>387575.81142568012</v>
      </c>
      <c r="AK243" s="82">
        <f t="shared" si="3551"/>
        <v>388688.50232624717</v>
      </c>
      <c r="AL243" s="82">
        <f t="shared" si="3551"/>
        <v>389804.38764969539</v>
      </c>
      <c r="AM243" s="82">
        <f t="shared" si="3551"/>
        <v>390923.47656688938</v>
      </c>
      <c r="AN243" s="82">
        <f t="shared" si="3551"/>
        <v>392045.77827502228</v>
      </c>
      <c r="AO243" s="82">
        <f t="shared" si="3551"/>
        <v>393171.30199769145</v>
      </c>
      <c r="AP243" s="82">
        <f t="shared" si="3551"/>
        <v>4536678.0960761532</v>
      </c>
      <c r="AQ243" s="82">
        <f t="shared" si="3551"/>
        <v>395432.05251350428</v>
      </c>
      <c r="AR243" s="82">
        <f t="shared" si="3551"/>
        <v>396567.29788654717</v>
      </c>
      <c r="AS243" s="82">
        <f t="shared" si="3551"/>
        <v>397705.80243407731</v>
      </c>
      <c r="AT243" s="82">
        <f t="shared" si="3551"/>
        <v>398847.57551285467</v>
      </c>
      <c r="AU243" s="82">
        <f t="shared" si="3551"/>
        <v>399916.18760548619</v>
      </c>
      <c r="AV243" s="82">
        <f t="shared" si="3551"/>
        <v>401102.63381954114</v>
      </c>
      <c r="AW243" s="82">
        <f t="shared" si="3551"/>
        <v>402254.15885719197</v>
      </c>
      <c r="AX243" s="82">
        <f t="shared" si="3551"/>
        <v>403408.98980659829</v>
      </c>
      <c r="AY243" s="82">
        <f t="shared" si="3551"/>
        <v>404567.13615869801</v>
      </c>
      <c r="AZ243" s="82">
        <f t="shared" si="3551"/>
        <v>304771.9485038995</v>
      </c>
      <c r="BA243" s="82">
        <f t="shared" si="3551"/>
        <v>0</v>
      </c>
      <c r="BB243" s="82">
        <f t="shared" si="3551"/>
        <v>4286951.5918547036</v>
      </c>
      <c r="BC243" s="82">
        <f t="shared" si="3551"/>
        <v>0</v>
      </c>
      <c r="BD243" s="82">
        <f t="shared" si="3551"/>
        <v>0</v>
      </c>
      <c r="BE243" s="82">
        <f t="shared" si="3551"/>
        <v>0</v>
      </c>
      <c r="BF243" s="82">
        <f t="shared" si="3551"/>
        <v>0</v>
      </c>
      <c r="BG243" s="82">
        <f t="shared" si="3551"/>
        <v>0</v>
      </c>
      <c r="BH243" s="82">
        <f t="shared" si="3551"/>
        <v>0</v>
      </c>
      <c r="BI243" s="82">
        <f t="shared" si="3551"/>
        <v>0</v>
      </c>
      <c r="BJ243" s="82">
        <f t="shared" si="3551"/>
        <v>0</v>
      </c>
      <c r="BK243" s="82">
        <f t="shared" si="3551"/>
        <v>0</v>
      </c>
      <c r="BL243" s="82">
        <f t="shared" si="3551"/>
        <v>0</v>
      </c>
      <c r="BM243" s="82">
        <f t="shared" si="3551"/>
        <v>0</v>
      </c>
      <c r="BN243" s="82">
        <f t="shared" si="3551"/>
        <v>4436570.9207307482</v>
      </c>
      <c r="BO243" s="82">
        <f t="shared" si="3551"/>
        <v>0</v>
      </c>
      <c r="BP243" s="82">
        <f t="shared" si="3551"/>
        <v>0</v>
      </c>
      <c r="BQ243" s="82">
        <f t="shared" si="3551"/>
        <v>0</v>
      </c>
      <c r="BR243" s="82">
        <f t="shared" si="3551"/>
        <v>0</v>
      </c>
      <c r="BS243" s="82">
        <f t="shared" si="3551"/>
        <v>0</v>
      </c>
      <c r="BT243" s="82">
        <f t="shared" si="3551"/>
        <v>0</v>
      </c>
      <c r="BU243" s="82">
        <f t="shared" si="3551"/>
        <v>0</v>
      </c>
      <c r="BV243" s="82">
        <f t="shared" si="3551"/>
        <v>0</v>
      </c>
      <c r="BW243" s="82">
        <f t="shared" ref="BW243:EB243" si="3552">SUM(BW175,BW196,BW218,BW237)</f>
        <v>0</v>
      </c>
      <c r="BX243" s="82">
        <f t="shared" si="3552"/>
        <v>0</v>
      </c>
      <c r="BY243" s="82">
        <f t="shared" si="3552"/>
        <v>0</v>
      </c>
      <c r="BZ243" s="82">
        <f t="shared" si="3552"/>
        <v>4591850.9029563274</v>
      </c>
      <c r="CA243" s="82">
        <f t="shared" si="3552"/>
        <v>0</v>
      </c>
      <c r="CB243" s="82">
        <f t="shared" si="3552"/>
        <v>0</v>
      </c>
      <c r="CC243" s="82">
        <f t="shared" si="3552"/>
        <v>0</v>
      </c>
      <c r="CD243" s="82">
        <f t="shared" si="3552"/>
        <v>0</v>
      </c>
      <c r="CE243" s="82">
        <f t="shared" si="3552"/>
        <v>0</v>
      </c>
      <c r="CF243" s="82">
        <f t="shared" si="3552"/>
        <v>0</v>
      </c>
      <c r="CG243" s="82">
        <f t="shared" si="3552"/>
        <v>0</v>
      </c>
      <c r="CH243" s="82">
        <f t="shared" si="3552"/>
        <v>0</v>
      </c>
      <c r="CI243" s="82">
        <f t="shared" si="3552"/>
        <v>0</v>
      </c>
      <c r="CJ243" s="82">
        <f t="shared" si="3552"/>
        <v>0</v>
      </c>
      <c r="CK243" s="82">
        <f t="shared" si="3552"/>
        <v>0</v>
      </c>
      <c r="CL243" s="82">
        <f t="shared" si="3552"/>
        <v>4752111.5533692129</v>
      </c>
      <c r="CM243" s="82">
        <f t="shared" si="3552"/>
        <v>0</v>
      </c>
      <c r="CN243" s="82">
        <f t="shared" si="3552"/>
        <v>0</v>
      </c>
      <c r="CO243" s="82">
        <f t="shared" si="3552"/>
        <v>0</v>
      </c>
      <c r="CP243" s="82">
        <f t="shared" si="3552"/>
        <v>0</v>
      </c>
      <c r="CQ243" s="82">
        <f t="shared" si="3552"/>
        <v>0</v>
      </c>
      <c r="CR243" s="82">
        <f t="shared" si="3552"/>
        <v>0</v>
      </c>
      <c r="CS243" s="82">
        <f t="shared" si="3552"/>
        <v>0</v>
      </c>
      <c r="CT243" s="82">
        <f t="shared" si="3552"/>
        <v>0</v>
      </c>
      <c r="CU243" s="82">
        <f t="shared" si="3552"/>
        <v>0</v>
      </c>
      <c r="CV243" s="82">
        <f t="shared" si="3552"/>
        <v>0</v>
      </c>
      <c r="CW243" s="82">
        <f t="shared" si="3552"/>
        <v>0</v>
      </c>
      <c r="CX243" s="82">
        <f t="shared" si="3552"/>
        <v>4917965.4768681703</v>
      </c>
      <c r="CY243" s="82">
        <f t="shared" si="3552"/>
        <v>0</v>
      </c>
      <c r="CZ243" s="82">
        <f t="shared" si="3552"/>
        <v>0</v>
      </c>
      <c r="DA243" s="82">
        <f t="shared" si="3552"/>
        <v>0</v>
      </c>
      <c r="DB243" s="82">
        <f t="shared" si="3552"/>
        <v>0</v>
      </c>
      <c r="DC243" s="82">
        <f t="shared" si="3552"/>
        <v>0</v>
      </c>
      <c r="DD243" s="82">
        <f t="shared" si="3552"/>
        <v>0</v>
      </c>
      <c r="DE243" s="82">
        <f t="shared" si="3552"/>
        <v>0</v>
      </c>
      <c r="DF243" s="82">
        <f t="shared" si="3552"/>
        <v>0</v>
      </c>
      <c r="DG243" s="82">
        <f t="shared" si="3552"/>
        <v>0</v>
      </c>
      <c r="DH243" s="82">
        <f t="shared" si="3552"/>
        <v>0</v>
      </c>
      <c r="DI243" s="82">
        <f t="shared" si="3552"/>
        <v>0</v>
      </c>
      <c r="DJ243" s="82">
        <f t="shared" si="3552"/>
        <v>5089607.8848399902</v>
      </c>
      <c r="DK243" s="82">
        <f t="shared" si="3552"/>
        <v>0</v>
      </c>
      <c r="DL243" s="82">
        <f t="shared" si="3552"/>
        <v>0</v>
      </c>
      <c r="DM243" s="82">
        <f t="shared" si="3552"/>
        <v>0</v>
      </c>
      <c r="DN243" s="82">
        <f t="shared" si="3552"/>
        <v>0</v>
      </c>
      <c r="DO243" s="82">
        <f t="shared" si="3552"/>
        <v>0</v>
      </c>
      <c r="DP243" s="82">
        <f t="shared" si="3552"/>
        <v>0</v>
      </c>
      <c r="DQ243" s="82">
        <f t="shared" si="3552"/>
        <v>0</v>
      </c>
      <c r="DR243" s="82">
        <f t="shared" si="3552"/>
        <v>0</v>
      </c>
      <c r="DS243" s="82">
        <f t="shared" si="3552"/>
        <v>0</v>
      </c>
      <c r="DT243" s="82">
        <f t="shared" si="3552"/>
        <v>0</v>
      </c>
      <c r="DU243" s="82">
        <f t="shared" si="3552"/>
        <v>0</v>
      </c>
      <c r="DV243" s="82">
        <f t="shared" si="3552"/>
        <v>5267744.1608093912</v>
      </c>
      <c r="DW243" s="82">
        <f t="shared" si="3552"/>
        <v>0</v>
      </c>
      <c r="DX243" s="82">
        <f t="shared" si="3552"/>
        <v>0</v>
      </c>
      <c r="DY243" s="82">
        <f t="shared" si="3552"/>
        <v>0</v>
      </c>
      <c r="DZ243" s="82">
        <f t="shared" si="3552"/>
        <v>0</v>
      </c>
      <c r="EA243" s="82">
        <f t="shared" si="3552"/>
        <v>0</v>
      </c>
      <c r="EB243" s="82">
        <f t="shared" si="3552"/>
        <v>0</v>
      </c>
    </row>
    <row r="244" spans="1:132" ht="13" x14ac:dyDescent="0.25">
      <c r="A244" s="59">
        <f>IF(ROUND(SUM(H183,H203,H227,H237)-H244,2)=0,0,1)</f>
        <v>0</v>
      </c>
      <c r="C244" s="311" t="s">
        <v>504</v>
      </c>
      <c r="G244" s="52" t="s">
        <v>220</v>
      </c>
      <c r="H244" s="46">
        <f t="shared" si="3550"/>
        <v>45684475.78935162</v>
      </c>
      <c r="J244" s="82">
        <f>SUM(J183,J203,J227,J237)</f>
        <v>0</v>
      </c>
      <c r="K244" s="82">
        <f t="shared" ref="K244:BV244" si="3553">SUM(K183,K203,K227,K237)</f>
        <v>0</v>
      </c>
      <c r="L244" s="82">
        <f t="shared" si="3553"/>
        <v>0</v>
      </c>
      <c r="M244" s="82">
        <f t="shared" si="3553"/>
        <v>0</v>
      </c>
      <c r="N244" s="82">
        <f t="shared" si="3553"/>
        <v>0</v>
      </c>
      <c r="O244" s="82">
        <f t="shared" si="3553"/>
        <v>0</v>
      </c>
      <c r="P244" s="82">
        <f t="shared" si="3553"/>
        <v>0</v>
      </c>
      <c r="Q244" s="82">
        <f t="shared" si="3553"/>
        <v>0</v>
      </c>
      <c r="R244" s="82">
        <f t="shared" si="3553"/>
        <v>3158314.409222682</v>
      </c>
      <c r="S244" s="82">
        <f t="shared" si="3553"/>
        <v>0</v>
      </c>
      <c r="T244" s="82">
        <f t="shared" si="3553"/>
        <v>0</v>
      </c>
      <c r="U244" s="82">
        <f t="shared" si="3553"/>
        <v>0</v>
      </c>
      <c r="V244" s="82">
        <f t="shared" si="3553"/>
        <v>0</v>
      </c>
      <c r="W244" s="82">
        <f t="shared" si="3553"/>
        <v>0</v>
      </c>
      <c r="X244" s="82">
        <f t="shared" si="3553"/>
        <v>0</v>
      </c>
      <c r="Y244" s="82">
        <f t="shared" si="3553"/>
        <v>0</v>
      </c>
      <c r="Z244" s="82">
        <f t="shared" si="3553"/>
        <v>0</v>
      </c>
      <c r="AA244" s="82">
        <f t="shared" si="3553"/>
        <v>0</v>
      </c>
      <c r="AB244" s="82">
        <f t="shared" si="3553"/>
        <v>0</v>
      </c>
      <c r="AC244" s="82">
        <f t="shared" si="3553"/>
        <v>0</v>
      </c>
      <c r="AD244" s="82">
        <f t="shared" si="3553"/>
        <v>4002680.0982189514</v>
      </c>
      <c r="AE244" s="82">
        <f t="shared" si="3553"/>
        <v>0</v>
      </c>
      <c r="AF244" s="82">
        <f t="shared" si="3553"/>
        <v>0</v>
      </c>
      <c r="AG244" s="82">
        <f t="shared" si="3553"/>
        <v>0</v>
      </c>
      <c r="AH244" s="82">
        <f t="shared" si="3553"/>
        <v>53981.20697661888</v>
      </c>
      <c r="AI244" s="82">
        <f t="shared" si="3553"/>
        <v>54125.83608831872</v>
      </c>
      <c r="AJ244" s="82">
        <f t="shared" si="3553"/>
        <v>54286.413217476831</v>
      </c>
      <c r="AK244" s="82">
        <f t="shared" si="3553"/>
        <v>54442.264011646148</v>
      </c>
      <c r="AL244" s="82">
        <f t="shared" si="3553"/>
        <v>54598.562237660815</v>
      </c>
      <c r="AM244" s="82">
        <f t="shared" si="3553"/>
        <v>54755.30918005234</v>
      </c>
      <c r="AN244" s="82">
        <f t="shared" si="3553"/>
        <v>54912.506127040004</v>
      </c>
      <c r="AO244" s="82">
        <f t="shared" si="3553"/>
        <v>55070.154370541408</v>
      </c>
      <c r="AP244" s="82">
        <f t="shared" si="3553"/>
        <v>4197606.2942973627</v>
      </c>
      <c r="AQ244" s="82">
        <f t="shared" si="3553"/>
        <v>55386.809933311415</v>
      </c>
      <c r="AR244" s="82">
        <f t="shared" si="3553"/>
        <v>55545.819855002701</v>
      </c>
      <c r="AS244" s="82">
        <f t="shared" si="3553"/>
        <v>55705.286278074491</v>
      </c>
      <c r="AT244" s="82">
        <f t="shared" si="3553"/>
        <v>55865.210513096012</v>
      </c>
      <c r="AU244" s="82">
        <f t="shared" si="3553"/>
        <v>56014.887339976405</v>
      </c>
      <c r="AV244" s="82">
        <f t="shared" si="3553"/>
        <v>56181.068787677112</v>
      </c>
      <c r="AW244" s="82">
        <f t="shared" si="3553"/>
        <v>56342.358946096014</v>
      </c>
      <c r="AX244" s="82">
        <f t="shared" si="3553"/>
        <v>56504.112152224116</v>
      </c>
      <c r="AY244" s="82">
        <f t="shared" si="3553"/>
        <v>56666.329735424493</v>
      </c>
      <c r="AZ244" s="82">
        <f t="shared" si="3553"/>
        <v>42688.360433842114</v>
      </c>
      <c r="BA244" s="82">
        <f t="shared" si="3553"/>
        <v>0</v>
      </c>
      <c r="BB244" s="82">
        <f t="shared" si="3553"/>
        <v>4286951.5918547036</v>
      </c>
      <c r="BC244" s="82">
        <f t="shared" si="3553"/>
        <v>0</v>
      </c>
      <c r="BD244" s="82">
        <f t="shared" si="3553"/>
        <v>0</v>
      </c>
      <c r="BE244" s="82">
        <f t="shared" si="3553"/>
        <v>0</v>
      </c>
      <c r="BF244" s="82">
        <f t="shared" si="3553"/>
        <v>0</v>
      </c>
      <c r="BG244" s="82">
        <f t="shared" si="3553"/>
        <v>0</v>
      </c>
      <c r="BH244" s="82">
        <f t="shared" si="3553"/>
        <v>0</v>
      </c>
      <c r="BI244" s="82">
        <f t="shared" si="3553"/>
        <v>0</v>
      </c>
      <c r="BJ244" s="82">
        <f t="shared" si="3553"/>
        <v>0</v>
      </c>
      <c r="BK244" s="82">
        <f t="shared" si="3553"/>
        <v>0</v>
      </c>
      <c r="BL244" s="82">
        <f t="shared" si="3553"/>
        <v>0</v>
      </c>
      <c r="BM244" s="82">
        <f t="shared" si="3553"/>
        <v>0</v>
      </c>
      <c r="BN244" s="82">
        <f t="shared" si="3553"/>
        <v>4436570.9207307482</v>
      </c>
      <c r="BO244" s="82">
        <f t="shared" si="3553"/>
        <v>0</v>
      </c>
      <c r="BP244" s="82">
        <f t="shared" si="3553"/>
        <v>0</v>
      </c>
      <c r="BQ244" s="82">
        <f t="shared" si="3553"/>
        <v>0</v>
      </c>
      <c r="BR244" s="82">
        <f t="shared" si="3553"/>
        <v>0</v>
      </c>
      <c r="BS244" s="82">
        <f t="shared" si="3553"/>
        <v>0</v>
      </c>
      <c r="BT244" s="82">
        <f t="shared" si="3553"/>
        <v>0</v>
      </c>
      <c r="BU244" s="82">
        <f t="shared" si="3553"/>
        <v>0</v>
      </c>
      <c r="BV244" s="82">
        <f t="shared" si="3553"/>
        <v>0</v>
      </c>
      <c r="BW244" s="82">
        <f t="shared" ref="BW244:EB244" si="3554">SUM(BW183,BW203,BW227,BW237)</f>
        <v>0</v>
      </c>
      <c r="BX244" s="82">
        <f t="shared" si="3554"/>
        <v>0</v>
      </c>
      <c r="BY244" s="82">
        <f t="shared" si="3554"/>
        <v>0</v>
      </c>
      <c r="BZ244" s="82">
        <f t="shared" si="3554"/>
        <v>4591850.9029563274</v>
      </c>
      <c r="CA244" s="82">
        <f t="shared" si="3554"/>
        <v>0</v>
      </c>
      <c r="CB244" s="82">
        <f t="shared" si="3554"/>
        <v>0</v>
      </c>
      <c r="CC244" s="82">
        <f t="shared" si="3554"/>
        <v>0</v>
      </c>
      <c r="CD244" s="82">
        <f t="shared" si="3554"/>
        <v>0</v>
      </c>
      <c r="CE244" s="82">
        <f t="shared" si="3554"/>
        <v>0</v>
      </c>
      <c r="CF244" s="82">
        <f t="shared" si="3554"/>
        <v>0</v>
      </c>
      <c r="CG244" s="82">
        <f t="shared" si="3554"/>
        <v>0</v>
      </c>
      <c r="CH244" s="82">
        <f t="shared" si="3554"/>
        <v>0</v>
      </c>
      <c r="CI244" s="82">
        <f t="shared" si="3554"/>
        <v>0</v>
      </c>
      <c r="CJ244" s="82">
        <f t="shared" si="3554"/>
        <v>0</v>
      </c>
      <c r="CK244" s="82">
        <f t="shared" si="3554"/>
        <v>0</v>
      </c>
      <c r="CL244" s="82">
        <f t="shared" si="3554"/>
        <v>4752111.5533692129</v>
      </c>
      <c r="CM244" s="82">
        <f t="shared" si="3554"/>
        <v>0</v>
      </c>
      <c r="CN244" s="82">
        <f t="shared" si="3554"/>
        <v>0</v>
      </c>
      <c r="CO244" s="82">
        <f t="shared" si="3554"/>
        <v>0</v>
      </c>
      <c r="CP244" s="82">
        <f t="shared" si="3554"/>
        <v>0</v>
      </c>
      <c r="CQ244" s="82">
        <f t="shared" si="3554"/>
        <v>0</v>
      </c>
      <c r="CR244" s="82">
        <f t="shared" si="3554"/>
        <v>0</v>
      </c>
      <c r="CS244" s="82">
        <f t="shared" si="3554"/>
        <v>0</v>
      </c>
      <c r="CT244" s="82">
        <f t="shared" si="3554"/>
        <v>0</v>
      </c>
      <c r="CU244" s="82">
        <f t="shared" si="3554"/>
        <v>0</v>
      </c>
      <c r="CV244" s="82">
        <f t="shared" si="3554"/>
        <v>0</v>
      </c>
      <c r="CW244" s="82">
        <f t="shared" si="3554"/>
        <v>0</v>
      </c>
      <c r="CX244" s="82">
        <f t="shared" si="3554"/>
        <v>4917965.4768681703</v>
      </c>
      <c r="CY244" s="82">
        <f t="shared" si="3554"/>
        <v>0</v>
      </c>
      <c r="CZ244" s="82">
        <f t="shared" si="3554"/>
        <v>0</v>
      </c>
      <c r="DA244" s="82">
        <f t="shared" si="3554"/>
        <v>0</v>
      </c>
      <c r="DB244" s="82">
        <f t="shared" si="3554"/>
        <v>0</v>
      </c>
      <c r="DC244" s="82">
        <f t="shared" si="3554"/>
        <v>0</v>
      </c>
      <c r="DD244" s="82">
        <f t="shared" si="3554"/>
        <v>0</v>
      </c>
      <c r="DE244" s="82">
        <f t="shared" si="3554"/>
        <v>0</v>
      </c>
      <c r="DF244" s="82">
        <f t="shared" si="3554"/>
        <v>0</v>
      </c>
      <c r="DG244" s="82">
        <f t="shared" si="3554"/>
        <v>0</v>
      </c>
      <c r="DH244" s="82">
        <f t="shared" si="3554"/>
        <v>0</v>
      </c>
      <c r="DI244" s="82">
        <f t="shared" si="3554"/>
        <v>0</v>
      </c>
      <c r="DJ244" s="82">
        <f t="shared" si="3554"/>
        <v>5089607.8848399902</v>
      </c>
      <c r="DK244" s="82">
        <f t="shared" si="3554"/>
        <v>0</v>
      </c>
      <c r="DL244" s="82">
        <f t="shared" si="3554"/>
        <v>0</v>
      </c>
      <c r="DM244" s="82">
        <f t="shared" si="3554"/>
        <v>0</v>
      </c>
      <c r="DN244" s="82">
        <f t="shared" si="3554"/>
        <v>0</v>
      </c>
      <c r="DO244" s="82">
        <f t="shared" si="3554"/>
        <v>0</v>
      </c>
      <c r="DP244" s="82">
        <f t="shared" si="3554"/>
        <v>0</v>
      </c>
      <c r="DQ244" s="82">
        <f t="shared" si="3554"/>
        <v>0</v>
      </c>
      <c r="DR244" s="82">
        <f t="shared" si="3554"/>
        <v>0</v>
      </c>
      <c r="DS244" s="82">
        <f t="shared" si="3554"/>
        <v>0</v>
      </c>
      <c r="DT244" s="82">
        <f t="shared" si="3554"/>
        <v>0</v>
      </c>
      <c r="DU244" s="82">
        <f t="shared" si="3554"/>
        <v>0</v>
      </c>
      <c r="DV244" s="82">
        <f t="shared" si="3554"/>
        <v>5267744.1608093912</v>
      </c>
      <c r="DW244" s="82">
        <f t="shared" si="3554"/>
        <v>0</v>
      </c>
      <c r="DX244" s="82">
        <f t="shared" si="3554"/>
        <v>0</v>
      </c>
      <c r="DY244" s="82">
        <f t="shared" si="3554"/>
        <v>0</v>
      </c>
      <c r="DZ244" s="82">
        <f t="shared" si="3554"/>
        <v>0</v>
      </c>
      <c r="EA244" s="82">
        <f t="shared" si="3554"/>
        <v>0</v>
      </c>
      <c r="EB244" s="82">
        <f t="shared" si="3554"/>
        <v>0</v>
      </c>
    </row>
    <row r="245" spans="1:132" ht="13" thickBot="1" x14ac:dyDescent="0.3">
      <c r="C245" s="311"/>
      <c r="G245" s="52"/>
      <c r="H245" s="29"/>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row>
    <row r="246" spans="1:132" ht="13.5" thickBot="1" x14ac:dyDescent="0.35">
      <c r="C246" s="358" t="s">
        <v>581</v>
      </c>
      <c r="D246" s="352"/>
      <c r="E246" s="355"/>
      <c r="F246" s="355"/>
      <c r="G246" s="361" t="s">
        <v>220</v>
      </c>
      <c r="H246" s="354">
        <f>SUM(J246:EB246)</f>
        <v>47617563.905665234</v>
      </c>
      <c r="I246" s="355"/>
      <c r="J246" s="359">
        <f t="shared" ref="J246:AO246" si="3555">CHOOSE(Scenario,J242,J243,J244)</f>
        <v>0</v>
      </c>
      <c r="K246" s="359">
        <f t="shared" si="3555"/>
        <v>0</v>
      </c>
      <c r="L246" s="359">
        <f t="shared" si="3555"/>
        <v>0</v>
      </c>
      <c r="M246" s="359">
        <f t="shared" si="3555"/>
        <v>0</v>
      </c>
      <c r="N246" s="359">
        <f t="shared" si="3555"/>
        <v>0</v>
      </c>
      <c r="O246" s="359">
        <f t="shared" si="3555"/>
        <v>0</v>
      </c>
      <c r="P246" s="359">
        <f t="shared" si="3555"/>
        <v>0</v>
      </c>
      <c r="Q246" s="359">
        <f t="shared" si="3555"/>
        <v>0</v>
      </c>
      <c r="R246" s="359">
        <f t="shared" si="3555"/>
        <v>1336350.9075542544</v>
      </c>
      <c r="S246" s="359">
        <f t="shared" si="3555"/>
        <v>0</v>
      </c>
      <c r="T246" s="359">
        <f t="shared" si="3555"/>
        <v>0</v>
      </c>
      <c r="U246" s="359">
        <f t="shared" si="3555"/>
        <v>0</v>
      </c>
      <c r="V246" s="359">
        <f t="shared" si="3555"/>
        <v>0</v>
      </c>
      <c r="W246" s="359">
        <f t="shared" si="3555"/>
        <v>0</v>
      </c>
      <c r="X246" s="359">
        <f t="shared" si="3555"/>
        <v>0</v>
      </c>
      <c r="Y246" s="359">
        <f t="shared" si="3555"/>
        <v>0</v>
      </c>
      <c r="Z246" s="359">
        <f t="shared" si="3555"/>
        <v>0</v>
      </c>
      <c r="AA246" s="359">
        <f t="shared" si="3555"/>
        <v>0</v>
      </c>
      <c r="AB246" s="359">
        <f t="shared" si="3555"/>
        <v>0</v>
      </c>
      <c r="AC246" s="359">
        <f t="shared" si="3555"/>
        <v>0</v>
      </c>
      <c r="AD246" s="359">
        <f t="shared" si="3555"/>
        <v>1383123.1893186537</v>
      </c>
      <c r="AE246" s="359">
        <f t="shared" si="3555"/>
        <v>0</v>
      </c>
      <c r="AF246" s="359">
        <f t="shared" si="3555"/>
        <v>0</v>
      </c>
      <c r="AG246" s="359">
        <f t="shared" si="3555"/>
        <v>0</v>
      </c>
      <c r="AH246" s="359">
        <f t="shared" si="3555"/>
        <v>385396.80291430879</v>
      </c>
      <c r="AI246" s="359">
        <f t="shared" si="3555"/>
        <v>386429.37703369814</v>
      </c>
      <c r="AJ246" s="359">
        <f t="shared" si="3555"/>
        <v>387575.81142568012</v>
      </c>
      <c r="AK246" s="359">
        <f t="shared" si="3555"/>
        <v>388688.50232624717</v>
      </c>
      <c r="AL246" s="359">
        <f t="shared" si="3555"/>
        <v>389804.38764969539</v>
      </c>
      <c r="AM246" s="359">
        <f t="shared" si="3555"/>
        <v>390923.47656688938</v>
      </c>
      <c r="AN246" s="359">
        <f t="shared" si="3555"/>
        <v>392045.77827502228</v>
      </c>
      <c r="AO246" s="359">
        <f t="shared" si="3555"/>
        <v>393171.30199769145</v>
      </c>
      <c r="AP246" s="359">
        <f t="shared" ref="AP246:BU246" si="3556">CHOOSE(Scenario,AP242,AP243,AP244)</f>
        <v>4536678.0960761532</v>
      </c>
      <c r="AQ246" s="359">
        <f t="shared" si="3556"/>
        <v>395432.05251350428</v>
      </c>
      <c r="AR246" s="359">
        <f t="shared" si="3556"/>
        <v>396567.29788654717</v>
      </c>
      <c r="AS246" s="359">
        <f t="shared" si="3556"/>
        <v>397705.80243407731</v>
      </c>
      <c r="AT246" s="359">
        <f t="shared" si="3556"/>
        <v>398847.57551285467</v>
      </c>
      <c r="AU246" s="359">
        <f t="shared" si="3556"/>
        <v>399916.18760548619</v>
      </c>
      <c r="AV246" s="359">
        <f t="shared" si="3556"/>
        <v>401102.63381954114</v>
      </c>
      <c r="AW246" s="359">
        <f t="shared" si="3556"/>
        <v>402254.15885719197</v>
      </c>
      <c r="AX246" s="359">
        <f t="shared" si="3556"/>
        <v>403408.98980659829</v>
      </c>
      <c r="AY246" s="359">
        <f t="shared" si="3556"/>
        <v>404567.13615869801</v>
      </c>
      <c r="AZ246" s="359">
        <f t="shared" si="3556"/>
        <v>304771.9485038995</v>
      </c>
      <c r="BA246" s="359">
        <f t="shared" si="3556"/>
        <v>0</v>
      </c>
      <c r="BB246" s="359">
        <f t="shared" si="3556"/>
        <v>4286951.5918547036</v>
      </c>
      <c r="BC246" s="359">
        <f t="shared" si="3556"/>
        <v>0</v>
      </c>
      <c r="BD246" s="359">
        <f t="shared" si="3556"/>
        <v>0</v>
      </c>
      <c r="BE246" s="359">
        <f t="shared" si="3556"/>
        <v>0</v>
      </c>
      <c r="BF246" s="359">
        <f t="shared" si="3556"/>
        <v>0</v>
      </c>
      <c r="BG246" s="359">
        <f t="shared" si="3556"/>
        <v>0</v>
      </c>
      <c r="BH246" s="359">
        <f t="shared" si="3556"/>
        <v>0</v>
      </c>
      <c r="BI246" s="359">
        <f t="shared" si="3556"/>
        <v>0</v>
      </c>
      <c r="BJ246" s="359">
        <f t="shared" si="3556"/>
        <v>0</v>
      </c>
      <c r="BK246" s="359">
        <f t="shared" si="3556"/>
        <v>0</v>
      </c>
      <c r="BL246" s="359">
        <f t="shared" si="3556"/>
        <v>0</v>
      </c>
      <c r="BM246" s="359">
        <f t="shared" si="3556"/>
        <v>0</v>
      </c>
      <c r="BN246" s="359">
        <f t="shared" si="3556"/>
        <v>4436570.9207307482</v>
      </c>
      <c r="BO246" s="359">
        <f t="shared" si="3556"/>
        <v>0</v>
      </c>
      <c r="BP246" s="359">
        <f t="shared" si="3556"/>
        <v>0</v>
      </c>
      <c r="BQ246" s="359">
        <f t="shared" si="3556"/>
        <v>0</v>
      </c>
      <c r="BR246" s="359">
        <f t="shared" si="3556"/>
        <v>0</v>
      </c>
      <c r="BS246" s="359">
        <f t="shared" si="3556"/>
        <v>0</v>
      </c>
      <c r="BT246" s="359">
        <f t="shared" si="3556"/>
        <v>0</v>
      </c>
      <c r="BU246" s="359">
        <f t="shared" si="3556"/>
        <v>0</v>
      </c>
      <c r="BV246" s="359">
        <f t="shared" ref="BV246:DA246" si="3557">CHOOSE(Scenario,BV242,BV243,BV244)</f>
        <v>0</v>
      </c>
      <c r="BW246" s="359">
        <f t="shared" si="3557"/>
        <v>0</v>
      </c>
      <c r="BX246" s="359">
        <f t="shared" si="3557"/>
        <v>0</v>
      </c>
      <c r="BY246" s="359">
        <f t="shared" si="3557"/>
        <v>0</v>
      </c>
      <c r="BZ246" s="359">
        <f t="shared" si="3557"/>
        <v>4591850.9029563274</v>
      </c>
      <c r="CA246" s="359">
        <f t="shared" si="3557"/>
        <v>0</v>
      </c>
      <c r="CB246" s="359">
        <f t="shared" si="3557"/>
        <v>0</v>
      </c>
      <c r="CC246" s="359">
        <f t="shared" si="3557"/>
        <v>0</v>
      </c>
      <c r="CD246" s="359">
        <f t="shared" si="3557"/>
        <v>0</v>
      </c>
      <c r="CE246" s="359">
        <f t="shared" si="3557"/>
        <v>0</v>
      </c>
      <c r="CF246" s="359">
        <f t="shared" si="3557"/>
        <v>0</v>
      </c>
      <c r="CG246" s="359">
        <f t="shared" si="3557"/>
        <v>0</v>
      </c>
      <c r="CH246" s="359">
        <f t="shared" si="3557"/>
        <v>0</v>
      </c>
      <c r="CI246" s="359">
        <f t="shared" si="3557"/>
        <v>0</v>
      </c>
      <c r="CJ246" s="359">
        <f t="shared" si="3557"/>
        <v>0</v>
      </c>
      <c r="CK246" s="359">
        <f t="shared" si="3557"/>
        <v>0</v>
      </c>
      <c r="CL246" s="359">
        <f t="shared" si="3557"/>
        <v>4752111.5533692129</v>
      </c>
      <c r="CM246" s="359">
        <f t="shared" si="3557"/>
        <v>0</v>
      </c>
      <c r="CN246" s="359">
        <f t="shared" si="3557"/>
        <v>0</v>
      </c>
      <c r="CO246" s="359">
        <f t="shared" si="3557"/>
        <v>0</v>
      </c>
      <c r="CP246" s="359">
        <f t="shared" si="3557"/>
        <v>0</v>
      </c>
      <c r="CQ246" s="359">
        <f t="shared" si="3557"/>
        <v>0</v>
      </c>
      <c r="CR246" s="359">
        <f t="shared" si="3557"/>
        <v>0</v>
      </c>
      <c r="CS246" s="359">
        <f t="shared" si="3557"/>
        <v>0</v>
      </c>
      <c r="CT246" s="359">
        <f t="shared" si="3557"/>
        <v>0</v>
      </c>
      <c r="CU246" s="359">
        <f t="shared" si="3557"/>
        <v>0</v>
      </c>
      <c r="CV246" s="359">
        <f t="shared" si="3557"/>
        <v>0</v>
      </c>
      <c r="CW246" s="359">
        <f t="shared" si="3557"/>
        <v>0</v>
      </c>
      <c r="CX246" s="359">
        <f t="shared" si="3557"/>
        <v>4917965.4768681703</v>
      </c>
      <c r="CY246" s="359">
        <f t="shared" si="3557"/>
        <v>0</v>
      </c>
      <c r="CZ246" s="359">
        <f t="shared" si="3557"/>
        <v>0</v>
      </c>
      <c r="DA246" s="359">
        <f t="shared" si="3557"/>
        <v>0</v>
      </c>
      <c r="DB246" s="359">
        <f t="shared" ref="DB246:EB246" si="3558">CHOOSE(Scenario,DB242,DB243,DB244)</f>
        <v>0</v>
      </c>
      <c r="DC246" s="359">
        <f t="shared" si="3558"/>
        <v>0</v>
      </c>
      <c r="DD246" s="359">
        <f t="shared" si="3558"/>
        <v>0</v>
      </c>
      <c r="DE246" s="359">
        <f t="shared" si="3558"/>
        <v>0</v>
      </c>
      <c r="DF246" s="359">
        <f t="shared" si="3558"/>
        <v>0</v>
      </c>
      <c r="DG246" s="359">
        <f t="shared" si="3558"/>
        <v>0</v>
      </c>
      <c r="DH246" s="359">
        <f t="shared" si="3558"/>
        <v>0</v>
      </c>
      <c r="DI246" s="359">
        <f t="shared" si="3558"/>
        <v>0</v>
      </c>
      <c r="DJ246" s="359">
        <f t="shared" si="3558"/>
        <v>5089607.8848399902</v>
      </c>
      <c r="DK246" s="359">
        <f t="shared" si="3558"/>
        <v>0</v>
      </c>
      <c r="DL246" s="359">
        <f t="shared" si="3558"/>
        <v>0</v>
      </c>
      <c r="DM246" s="359">
        <f t="shared" si="3558"/>
        <v>0</v>
      </c>
      <c r="DN246" s="359">
        <f t="shared" si="3558"/>
        <v>0</v>
      </c>
      <c r="DO246" s="359">
        <f t="shared" si="3558"/>
        <v>0</v>
      </c>
      <c r="DP246" s="359">
        <f t="shared" si="3558"/>
        <v>0</v>
      </c>
      <c r="DQ246" s="359">
        <f t="shared" si="3558"/>
        <v>0</v>
      </c>
      <c r="DR246" s="359">
        <f t="shared" si="3558"/>
        <v>0</v>
      </c>
      <c r="DS246" s="359">
        <f t="shared" si="3558"/>
        <v>0</v>
      </c>
      <c r="DT246" s="359">
        <f t="shared" si="3558"/>
        <v>0</v>
      </c>
      <c r="DU246" s="359">
        <f t="shared" si="3558"/>
        <v>0</v>
      </c>
      <c r="DV246" s="359">
        <f t="shared" si="3558"/>
        <v>5267744.1608093912</v>
      </c>
      <c r="DW246" s="359">
        <f t="shared" si="3558"/>
        <v>0</v>
      </c>
      <c r="DX246" s="359">
        <f t="shared" si="3558"/>
        <v>0</v>
      </c>
      <c r="DY246" s="359">
        <f t="shared" si="3558"/>
        <v>0</v>
      </c>
      <c r="DZ246" s="359">
        <f t="shared" si="3558"/>
        <v>0</v>
      </c>
      <c r="EA246" s="359">
        <f t="shared" si="3558"/>
        <v>0</v>
      </c>
      <c r="EB246" s="360">
        <f t="shared" si="3558"/>
        <v>0</v>
      </c>
    </row>
    <row r="247" spans="1:132" x14ac:dyDescent="0.25">
      <c r="G247" s="52"/>
      <c r="H247" s="29"/>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row>
    <row r="248" spans="1:132" ht="13" x14ac:dyDescent="0.3">
      <c r="B248" s="334"/>
      <c r="C248" s="335" t="s">
        <v>574</v>
      </c>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c r="BZ248" s="336"/>
      <c r="CA248" s="336"/>
      <c r="CB248" s="336"/>
      <c r="CC248" s="336"/>
      <c r="CD248" s="336"/>
      <c r="CE248" s="336"/>
      <c r="CF248" s="336"/>
      <c r="CG248" s="336"/>
      <c r="CH248" s="336"/>
      <c r="CI248" s="336"/>
      <c r="CJ248" s="336"/>
      <c r="CK248" s="336"/>
      <c r="CL248" s="336"/>
      <c r="CM248" s="336"/>
      <c r="CN248" s="336"/>
      <c r="CO248" s="336"/>
      <c r="CP248" s="336"/>
      <c r="CQ248" s="336"/>
      <c r="CR248" s="336"/>
      <c r="CS248" s="336"/>
      <c r="CT248" s="336"/>
      <c r="CU248" s="336"/>
      <c r="CV248" s="336"/>
      <c r="CW248" s="336"/>
      <c r="CX248" s="336"/>
      <c r="CY248" s="336"/>
      <c r="CZ248" s="336"/>
      <c r="DA248" s="336"/>
      <c r="DB248" s="336"/>
      <c r="DC248" s="336"/>
      <c r="DD248" s="336"/>
      <c r="DE248" s="336"/>
      <c r="DF248" s="336"/>
      <c r="DG248" s="336"/>
      <c r="DH248" s="336"/>
      <c r="DI248" s="336"/>
      <c r="DJ248" s="336"/>
      <c r="DK248" s="336"/>
      <c r="DL248" s="336"/>
      <c r="DM248" s="336"/>
      <c r="DN248" s="336"/>
      <c r="DO248" s="336"/>
      <c r="DP248" s="336"/>
      <c r="DQ248" s="336"/>
      <c r="DR248" s="336"/>
      <c r="DS248" s="336"/>
      <c r="DT248" s="336"/>
      <c r="DU248" s="336"/>
      <c r="DV248" s="336"/>
      <c r="DW248" s="336"/>
      <c r="DX248" s="336"/>
      <c r="DY248" s="336"/>
      <c r="DZ248" s="336"/>
      <c r="EA248" s="336"/>
      <c r="EB248" s="337"/>
    </row>
    <row r="249" spans="1:132" x14ac:dyDescent="0.25">
      <c r="G249" s="52"/>
      <c r="H249" s="29"/>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row>
    <row r="250" spans="1:132" ht="13" x14ac:dyDescent="0.3">
      <c r="B250" s="34"/>
      <c r="C250" s="2" t="s">
        <v>516</v>
      </c>
      <c r="D250" s="34"/>
      <c r="E250" s="34"/>
      <c r="F250" s="34"/>
      <c r="G250" s="67"/>
      <c r="H250" s="35"/>
      <c r="I250" s="34"/>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row>
    <row r="251" spans="1:132" ht="13" outlineLevel="1" x14ac:dyDescent="0.3">
      <c r="C251" s="340" t="s">
        <v>500</v>
      </c>
      <c r="E251" s="38"/>
      <c r="G251" s="52"/>
      <c r="H251" s="29"/>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row>
    <row r="252" spans="1:132" outlineLevel="1" x14ac:dyDescent="0.25">
      <c r="C252" s="318" t="s">
        <v>536</v>
      </c>
      <c r="D252" s="79">
        <f>Assumptions!L33</f>
        <v>45170</v>
      </c>
      <c r="E252" s="79">
        <f>Assumptions!L13</f>
        <v>45658</v>
      </c>
      <c r="G252" s="52" t="s">
        <v>604</v>
      </c>
      <c r="H252" s="46">
        <f t="shared" ref="H252" si="3559">SUM(J252:EB252)</f>
        <v>100000</v>
      </c>
      <c r="J252" s="82">
        <f t="shared" ref="J252:AO252" si="3560">$D$259*(MONTH($D$252)=J$5)*(AND(J$7&gt;=$D$252,J$7&lt;$E$252))</f>
        <v>0</v>
      </c>
      <c r="K252" s="82">
        <f t="shared" si="3560"/>
        <v>0</v>
      </c>
      <c r="L252" s="82">
        <f t="shared" si="3560"/>
        <v>0</v>
      </c>
      <c r="M252" s="82">
        <f t="shared" si="3560"/>
        <v>0</v>
      </c>
      <c r="N252" s="82">
        <f t="shared" si="3560"/>
        <v>0</v>
      </c>
      <c r="O252" s="82">
        <f t="shared" si="3560"/>
        <v>0</v>
      </c>
      <c r="P252" s="82">
        <f t="shared" si="3560"/>
        <v>0</v>
      </c>
      <c r="Q252" s="82">
        <f t="shared" si="3560"/>
        <v>0</v>
      </c>
      <c r="R252" s="82">
        <f t="shared" si="3560"/>
        <v>50000</v>
      </c>
      <c r="S252" s="82">
        <f t="shared" si="3560"/>
        <v>0</v>
      </c>
      <c r="T252" s="82">
        <f t="shared" si="3560"/>
        <v>0</v>
      </c>
      <c r="U252" s="82">
        <f t="shared" si="3560"/>
        <v>0</v>
      </c>
      <c r="V252" s="82">
        <f t="shared" si="3560"/>
        <v>0</v>
      </c>
      <c r="W252" s="82">
        <f t="shared" si="3560"/>
        <v>0</v>
      </c>
      <c r="X252" s="82">
        <f t="shared" si="3560"/>
        <v>0</v>
      </c>
      <c r="Y252" s="82">
        <f t="shared" si="3560"/>
        <v>0</v>
      </c>
      <c r="Z252" s="82">
        <f t="shared" si="3560"/>
        <v>0</v>
      </c>
      <c r="AA252" s="82">
        <f t="shared" si="3560"/>
        <v>0</v>
      </c>
      <c r="AB252" s="82">
        <f t="shared" si="3560"/>
        <v>0</v>
      </c>
      <c r="AC252" s="82">
        <f t="shared" si="3560"/>
        <v>0</v>
      </c>
      <c r="AD252" s="82">
        <f t="shared" si="3560"/>
        <v>50000</v>
      </c>
      <c r="AE252" s="82">
        <f t="shared" si="3560"/>
        <v>0</v>
      </c>
      <c r="AF252" s="82">
        <f t="shared" si="3560"/>
        <v>0</v>
      </c>
      <c r="AG252" s="82">
        <f t="shared" si="3560"/>
        <v>0</v>
      </c>
      <c r="AH252" s="82">
        <f t="shared" si="3560"/>
        <v>0</v>
      </c>
      <c r="AI252" s="82">
        <f t="shared" si="3560"/>
        <v>0</v>
      </c>
      <c r="AJ252" s="82">
        <f t="shared" si="3560"/>
        <v>0</v>
      </c>
      <c r="AK252" s="82">
        <f t="shared" si="3560"/>
        <v>0</v>
      </c>
      <c r="AL252" s="82">
        <f t="shared" si="3560"/>
        <v>0</v>
      </c>
      <c r="AM252" s="82">
        <f t="shared" si="3560"/>
        <v>0</v>
      </c>
      <c r="AN252" s="82">
        <f t="shared" si="3560"/>
        <v>0</v>
      </c>
      <c r="AO252" s="82">
        <f t="shared" si="3560"/>
        <v>0</v>
      </c>
      <c r="AP252" s="82">
        <f t="shared" ref="AP252:BU252" si="3561">$D$259*(MONTH($D$252)=AP$5)*(AND(AP$7&gt;=$D$252,AP$7&lt;$E$252))</f>
        <v>0</v>
      </c>
      <c r="AQ252" s="82">
        <f t="shared" si="3561"/>
        <v>0</v>
      </c>
      <c r="AR252" s="82">
        <f t="shared" si="3561"/>
        <v>0</v>
      </c>
      <c r="AS252" s="82">
        <f t="shared" si="3561"/>
        <v>0</v>
      </c>
      <c r="AT252" s="82">
        <f t="shared" si="3561"/>
        <v>0</v>
      </c>
      <c r="AU252" s="82">
        <f t="shared" si="3561"/>
        <v>0</v>
      </c>
      <c r="AV252" s="82">
        <f t="shared" si="3561"/>
        <v>0</v>
      </c>
      <c r="AW252" s="82">
        <f t="shared" si="3561"/>
        <v>0</v>
      </c>
      <c r="AX252" s="82">
        <f t="shared" si="3561"/>
        <v>0</v>
      </c>
      <c r="AY252" s="82">
        <f t="shared" si="3561"/>
        <v>0</v>
      </c>
      <c r="AZ252" s="82">
        <f t="shared" si="3561"/>
        <v>0</v>
      </c>
      <c r="BA252" s="82">
        <f t="shared" si="3561"/>
        <v>0</v>
      </c>
      <c r="BB252" s="82">
        <f t="shared" si="3561"/>
        <v>0</v>
      </c>
      <c r="BC252" s="82">
        <f t="shared" si="3561"/>
        <v>0</v>
      </c>
      <c r="BD252" s="82">
        <f t="shared" si="3561"/>
        <v>0</v>
      </c>
      <c r="BE252" s="82">
        <f t="shared" si="3561"/>
        <v>0</v>
      </c>
      <c r="BF252" s="82">
        <f t="shared" si="3561"/>
        <v>0</v>
      </c>
      <c r="BG252" s="82">
        <f t="shared" si="3561"/>
        <v>0</v>
      </c>
      <c r="BH252" s="82">
        <f t="shared" si="3561"/>
        <v>0</v>
      </c>
      <c r="BI252" s="82">
        <f t="shared" si="3561"/>
        <v>0</v>
      </c>
      <c r="BJ252" s="82">
        <f t="shared" si="3561"/>
        <v>0</v>
      </c>
      <c r="BK252" s="82">
        <f t="shared" si="3561"/>
        <v>0</v>
      </c>
      <c r="BL252" s="82">
        <f t="shared" si="3561"/>
        <v>0</v>
      </c>
      <c r="BM252" s="82">
        <f t="shared" si="3561"/>
        <v>0</v>
      </c>
      <c r="BN252" s="82">
        <f t="shared" si="3561"/>
        <v>0</v>
      </c>
      <c r="BO252" s="82">
        <f t="shared" si="3561"/>
        <v>0</v>
      </c>
      <c r="BP252" s="82">
        <f t="shared" si="3561"/>
        <v>0</v>
      </c>
      <c r="BQ252" s="82">
        <f t="shared" si="3561"/>
        <v>0</v>
      </c>
      <c r="BR252" s="82">
        <f t="shared" si="3561"/>
        <v>0</v>
      </c>
      <c r="BS252" s="82">
        <f t="shared" si="3561"/>
        <v>0</v>
      </c>
      <c r="BT252" s="82">
        <f t="shared" si="3561"/>
        <v>0</v>
      </c>
      <c r="BU252" s="82">
        <f t="shared" si="3561"/>
        <v>0</v>
      </c>
      <c r="BV252" s="82">
        <f t="shared" ref="BV252:DA252" si="3562">$D$259*(MONTH($D$252)=BV$5)*(AND(BV$7&gt;=$D$252,BV$7&lt;$E$252))</f>
        <v>0</v>
      </c>
      <c r="BW252" s="82">
        <f t="shared" si="3562"/>
        <v>0</v>
      </c>
      <c r="BX252" s="82">
        <f t="shared" si="3562"/>
        <v>0</v>
      </c>
      <c r="BY252" s="82">
        <f t="shared" si="3562"/>
        <v>0</v>
      </c>
      <c r="BZ252" s="82">
        <f t="shared" si="3562"/>
        <v>0</v>
      </c>
      <c r="CA252" s="82">
        <f t="shared" si="3562"/>
        <v>0</v>
      </c>
      <c r="CB252" s="82">
        <f t="shared" si="3562"/>
        <v>0</v>
      </c>
      <c r="CC252" s="82">
        <f t="shared" si="3562"/>
        <v>0</v>
      </c>
      <c r="CD252" s="82">
        <f t="shared" si="3562"/>
        <v>0</v>
      </c>
      <c r="CE252" s="82">
        <f t="shared" si="3562"/>
        <v>0</v>
      </c>
      <c r="CF252" s="82">
        <f t="shared" si="3562"/>
        <v>0</v>
      </c>
      <c r="CG252" s="82">
        <f t="shared" si="3562"/>
        <v>0</v>
      </c>
      <c r="CH252" s="82">
        <f t="shared" si="3562"/>
        <v>0</v>
      </c>
      <c r="CI252" s="82">
        <f t="shared" si="3562"/>
        <v>0</v>
      </c>
      <c r="CJ252" s="82">
        <f t="shared" si="3562"/>
        <v>0</v>
      </c>
      <c r="CK252" s="82">
        <f t="shared" si="3562"/>
        <v>0</v>
      </c>
      <c r="CL252" s="82">
        <f t="shared" si="3562"/>
        <v>0</v>
      </c>
      <c r="CM252" s="82">
        <f t="shared" si="3562"/>
        <v>0</v>
      </c>
      <c r="CN252" s="82">
        <f t="shared" si="3562"/>
        <v>0</v>
      </c>
      <c r="CO252" s="82">
        <f t="shared" si="3562"/>
        <v>0</v>
      </c>
      <c r="CP252" s="82">
        <f t="shared" si="3562"/>
        <v>0</v>
      </c>
      <c r="CQ252" s="82">
        <f t="shared" si="3562"/>
        <v>0</v>
      </c>
      <c r="CR252" s="82">
        <f t="shared" si="3562"/>
        <v>0</v>
      </c>
      <c r="CS252" s="82">
        <f t="shared" si="3562"/>
        <v>0</v>
      </c>
      <c r="CT252" s="82">
        <f t="shared" si="3562"/>
        <v>0</v>
      </c>
      <c r="CU252" s="82">
        <f t="shared" si="3562"/>
        <v>0</v>
      </c>
      <c r="CV252" s="82">
        <f t="shared" si="3562"/>
        <v>0</v>
      </c>
      <c r="CW252" s="82">
        <f t="shared" si="3562"/>
        <v>0</v>
      </c>
      <c r="CX252" s="82">
        <f t="shared" si="3562"/>
        <v>0</v>
      </c>
      <c r="CY252" s="82">
        <f t="shared" si="3562"/>
        <v>0</v>
      </c>
      <c r="CZ252" s="82">
        <f t="shared" si="3562"/>
        <v>0</v>
      </c>
      <c r="DA252" s="82">
        <f t="shared" si="3562"/>
        <v>0</v>
      </c>
      <c r="DB252" s="82">
        <f t="shared" ref="DB252:EB252" si="3563">$D$259*(MONTH($D$252)=DB$5)*(AND(DB$7&gt;=$D$252,DB$7&lt;$E$252))</f>
        <v>0</v>
      </c>
      <c r="DC252" s="82">
        <f t="shared" si="3563"/>
        <v>0</v>
      </c>
      <c r="DD252" s="82">
        <f t="shared" si="3563"/>
        <v>0</v>
      </c>
      <c r="DE252" s="82">
        <f t="shared" si="3563"/>
        <v>0</v>
      </c>
      <c r="DF252" s="82">
        <f t="shared" si="3563"/>
        <v>0</v>
      </c>
      <c r="DG252" s="82">
        <f t="shared" si="3563"/>
        <v>0</v>
      </c>
      <c r="DH252" s="82">
        <f t="shared" si="3563"/>
        <v>0</v>
      </c>
      <c r="DI252" s="82">
        <f t="shared" si="3563"/>
        <v>0</v>
      </c>
      <c r="DJ252" s="82">
        <f t="shared" si="3563"/>
        <v>0</v>
      </c>
      <c r="DK252" s="82">
        <f t="shared" si="3563"/>
        <v>0</v>
      </c>
      <c r="DL252" s="82">
        <f t="shared" si="3563"/>
        <v>0</v>
      </c>
      <c r="DM252" s="82">
        <f t="shared" si="3563"/>
        <v>0</v>
      </c>
      <c r="DN252" s="82">
        <f t="shared" si="3563"/>
        <v>0</v>
      </c>
      <c r="DO252" s="82">
        <f t="shared" si="3563"/>
        <v>0</v>
      </c>
      <c r="DP252" s="82">
        <f t="shared" si="3563"/>
        <v>0</v>
      </c>
      <c r="DQ252" s="82">
        <f t="shared" si="3563"/>
        <v>0</v>
      </c>
      <c r="DR252" s="82">
        <f t="shared" si="3563"/>
        <v>0</v>
      </c>
      <c r="DS252" s="82">
        <f t="shared" si="3563"/>
        <v>0</v>
      </c>
      <c r="DT252" s="82">
        <f t="shared" si="3563"/>
        <v>0</v>
      </c>
      <c r="DU252" s="82">
        <f t="shared" si="3563"/>
        <v>0</v>
      </c>
      <c r="DV252" s="82">
        <f t="shared" si="3563"/>
        <v>0</v>
      </c>
      <c r="DW252" s="82">
        <f t="shared" si="3563"/>
        <v>0</v>
      </c>
      <c r="DX252" s="82">
        <f t="shared" si="3563"/>
        <v>0</v>
      </c>
      <c r="DY252" s="82">
        <f t="shared" si="3563"/>
        <v>0</v>
      </c>
      <c r="DZ252" s="82">
        <f t="shared" si="3563"/>
        <v>0</v>
      </c>
      <c r="EA252" s="82">
        <f t="shared" si="3563"/>
        <v>0</v>
      </c>
      <c r="EB252" s="82">
        <f t="shared" si="3563"/>
        <v>0</v>
      </c>
    </row>
    <row r="253" spans="1:132" outlineLevel="1" x14ac:dyDescent="0.25">
      <c r="C253" s="318" t="s">
        <v>537</v>
      </c>
      <c r="D253" s="31">
        <f>Costs!$L$39</f>
        <v>1.9</v>
      </c>
      <c r="E253" s="31">
        <f>Costs!$L$40</f>
        <v>0.4</v>
      </c>
      <c r="G253" s="52" t="s">
        <v>220</v>
      </c>
      <c r="H253" s="29"/>
      <c r="J253" s="312">
        <f t="shared" ref="J253:BU253" si="3564">$D253-$E253</f>
        <v>1.5</v>
      </c>
      <c r="K253" s="312">
        <f t="shared" si="3564"/>
        <v>1.5</v>
      </c>
      <c r="L253" s="312">
        <f t="shared" si="3564"/>
        <v>1.5</v>
      </c>
      <c r="M253" s="312">
        <f t="shared" si="3564"/>
        <v>1.5</v>
      </c>
      <c r="N253" s="312">
        <f t="shared" si="3564"/>
        <v>1.5</v>
      </c>
      <c r="O253" s="312">
        <f t="shared" si="3564"/>
        <v>1.5</v>
      </c>
      <c r="P253" s="312">
        <f t="shared" si="3564"/>
        <v>1.5</v>
      </c>
      <c r="Q253" s="312">
        <f t="shared" si="3564"/>
        <v>1.5</v>
      </c>
      <c r="R253" s="312">
        <f t="shared" si="3564"/>
        <v>1.5</v>
      </c>
      <c r="S253" s="312">
        <f t="shared" si="3564"/>
        <v>1.5</v>
      </c>
      <c r="T253" s="312">
        <f t="shared" si="3564"/>
        <v>1.5</v>
      </c>
      <c r="U253" s="312">
        <f t="shared" si="3564"/>
        <v>1.5</v>
      </c>
      <c r="V253" s="312">
        <f t="shared" si="3564"/>
        <v>1.5</v>
      </c>
      <c r="W253" s="312">
        <f t="shared" si="3564"/>
        <v>1.5</v>
      </c>
      <c r="X253" s="312">
        <f t="shared" si="3564"/>
        <v>1.5</v>
      </c>
      <c r="Y253" s="312">
        <f t="shared" si="3564"/>
        <v>1.5</v>
      </c>
      <c r="Z253" s="312">
        <f t="shared" si="3564"/>
        <v>1.5</v>
      </c>
      <c r="AA253" s="312">
        <f t="shared" si="3564"/>
        <v>1.5</v>
      </c>
      <c r="AB253" s="312">
        <f t="shared" si="3564"/>
        <v>1.5</v>
      </c>
      <c r="AC253" s="312">
        <f t="shared" si="3564"/>
        <v>1.5</v>
      </c>
      <c r="AD253" s="312">
        <f t="shared" si="3564"/>
        <v>1.5</v>
      </c>
      <c r="AE253" s="312">
        <f t="shared" si="3564"/>
        <v>1.5</v>
      </c>
      <c r="AF253" s="312">
        <f t="shared" si="3564"/>
        <v>1.5</v>
      </c>
      <c r="AG253" s="312">
        <f t="shared" si="3564"/>
        <v>1.5</v>
      </c>
      <c r="AH253" s="312">
        <f t="shared" si="3564"/>
        <v>1.5</v>
      </c>
      <c r="AI253" s="312">
        <f t="shared" si="3564"/>
        <v>1.5</v>
      </c>
      <c r="AJ253" s="312">
        <f t="shared" si="3564"/>
        <v>1.5</v>
      </c>
      <c r="AK253" s="312">
        <f t="shared" si="3564"/>
        <v>1.5</v>
      </c>
      <c r="AL253" s="312">
        <f t="shared" si="3564"/>
        <v>1.5</v>
      </c>
      <c r="AM253" s="312">
        <f t="shared" si="3564"/>
        <v>1.5</v>
      </c>
      <c r="AN253" s="312">
        <f t="shared" si="3564"/>
        <v>1.5</v>
      </c>
      <c r="AO253" s="312">
        <f t="shared" si="3564"/>
        <v>1.5</v>
      </c>
      <c r="AP253" s="312">
        <f t="shared" si="3564"/>
        <v>1.5</v>
      </c>
      <c r="AQ253" s="312">
        <f t="shared" si="3564"/>
        <v>1.5</v>
      </c>
      <c r="AR253" s="312">
        <f t="shared" si="3564"/>
        <v>1.5</v>
      </c>
      <c r="AS253" s="312">
        <f t="shared" si="3564"/>
        <v>1.5</v>
      </c>
      <c r="AT253" s="312">
        <f t="shared" si="3564"/>
        <v>1.5</v>
      </c>
      <c r="AU253" s="312">
        <f t="shared" si="3564"/>
        <v>1.5</v>
      </c>
      <c r="AV253" s="312">
        <f t="shared" si="3564"/>
        <v>1.5</v>
      </c>
      <c r="AW253" s="312">
        <f t="shared" si="3564"/>
        <v>1.5</v>
      </c>
      <c r="AX253" s="312">
        <f t="shared" si="3564"/>
        <v>1.5</v>
      </c>
      <c r="AY253" s="312">
        <f t="shared" si="3564"/>
        <v>1.5</v>
      </c>
      <c r="AZ253" s="312">
        <f t="shared" si="3564"/>
        <v>1.5</v>
      </c>
      <c r="BA253" s="312">
        <f t="shared" si="3564"/>
        <v>1.5</v>
      </c>
      <c r="BB253" s="312">
        <f t="shared" si="3564"/>
        <v>1.5</v>
      </c>
      <c r="BC253" s="312">
        <f t="shared" si="3564"/>
        <v>1.5</v>
      </c>
      <c r="BD253" s="312">
        <f t="shared" si="3564"/>
        <v>1.5</v>
      </c>
      <c r="BE253" s="312">
        <f t="shared" si="3564"/>
        <v>1.5</v>
      </c>
      <c r="BF253" s="312">
        <f t="shared" si="3564"/>
        <v>1.5</v>
      </c>
      <c r="BG253" s="312">
        <f t="shared" si="3564"/>
        <v>1.5</v>
      </c>
      <c r="BH253" s="312">
        <f t="shared" si="3564"/>
        <v>1.5</v>
      </c>
      <c r="BI253" s="312">
        <f t="shared" si="3564"/>
        <v>1.5</v>
      </c>
      <c r="BJ253" s="312">
        <f t="shared" si="3564"/>
        <v>1.5</v>
      </c>
      <c r="BK253" s="312">
        <f t="shared" si="3564"/>
        <v>1.5</v>
      </c>
      <c r="BL253" s="312">
        <f t="shared" si="3564"/>
        <v>1.5</v>
      </c>
      <c r="BM253" s="312">
        <f t="shared" si="3564"/>
        <v>1.5</v>
      </c>
      <c r="BN253" s="312">
        <f t="shared" si="3564"/>
        <v>1.5</v>
      </c>
      <c r="BO253" s="312">
        <f t="shared" si="3564"/>
        <v>1.5</v>
      </c>
      <c r="BP253" s="312">
        <f t="shared" si="3564"/>
        <v>1.5</v>
      </c>
      <c r="BQ253" s="312">
        <f t="shared" si="3564"/>
        <v>1.5</v>
      </c>
      <c r="BR253" s="312">
        <f t="shared" si="3564"/>
        <v>1.5</v>
      </c>
      <c r="BS253" s="312">
        <f t="shared" si="3564"/>
        <v>1.5</v>
      </c>
      <c r="BT253" s="312">
        <f t="shared" si="3564"/>
        <v>1.5</v>
      </c>
      <c r="BU253" s="312">
        <f t="shared" si="3564"/>
        <v>1.5</v>
      </c>
      <c r="BV253" s="312">
        <f t="shared" ref="BV253:EB253" si="3565">$D253-$E253</f>
        <v>1.5</v>
      </c>
      <c r="BW253" s="312">
        <f t="shared" si="3565"/>
        <v>1.5</v>
      </c>
      <c r="BX253" s="312">
        <f t="shared" si="3565"/>
        <v>1.5</v>
      </c>
      <c r="BY253" s="312">
        <f t="shared" si="3565"/>
        <v>1.5</v>
      </c>
      <c r="BZ253" s="312">
        <f t="shared" si="3565"/>
        <v>1.5</v>
      </c>
      <c r="CA253" s="312">
        <f t="shared" si="3565"/>
        <v>1.5</v>
      </c>
      <c r="CB253" s="312">
        <f t="shared" si="3565"/>
        <v>1.5</v>
      </c>
      <c r="CC253" s="312">
        <f t="shared" si="3565"/>
        <v>1.5</v>
      </c>
      <c r="CD253" s="312">
        <f t="shared" si="3565"/>
        <v>1.5</v>
      </c>
      <c r="CE253" s="312">
        <f t="shared" si="3565"/>
        <v>1.5</v>
      </c>
      <c r="CF253" s="312">
        <f t="shared" si="3565"/>
        <v>1.5</v>
      </c>
      <c r="CG253" s="312">
        <f t="shared" si="3565"/>
        <v>1.5</v>
      </c>
      <c r="CH253" s="312">
        <f t="shared" si="3565"/>
        <v>1.5</v>
      </c>
      <c r="CI253" s="312">
        <f t="shared" si="3565"/>
        <v>1.5</v>
      </c>
      <c r="CJ253" s="312">
        <f t="shared" si="3565"/>
        <v>1.5</v>
      </c>
      <c r="CK253" s="312">
        <f t="shared" si="3565"/>
        <v>1.5</v>
      </c>
      <c r="CL253" s="312">
        <f t="shared" si="3565"/>
        <v>1.5</v>
      </c>
      <c r="CM253" s="312">
        <f t="shared" si="3565"/>
        <v>1.5</v>
      </c>
      <c r="CN253" s="312">
        <f t="shared" si="3565"/>
        <v>1.5</v>
      </c>
      <c r="CO253" s="312">
        <f t="shared" si="3565"/>
        <v>1.5</v>
      </c>
      <c r="CP253" s="312">
        <f t="shared" si="3565"/>
        <v>1.5</v>
      </c>
      <c r="CQ253" s="312">
        <f t="shared" si="3565"/>
        <v>1.5</v>
      </c>
      <c r="CR253" s="312">
        <f t="shared" si="3565"/>
        <v>1.5</v>
      </c>
      <c r="CS253" s="312">
        <f t="shared" si="3565"/>
        <v>1.5</v>
      </c>
      <c r="CT253" s="312">
        <f t="shared" si="3565"/>
        <v>1.5</v>
      </c>
      <c r="CU253" s="312">
        <f t="shared" si="3565"/>
        <v>1.5</v>
      </c>
      <c r="CV253" s="312">
        <f t="shared" si="3565"/>
        <v>1.5</v>
      </c>
      <c r="CW253" s="312">
        <f t="shared" si="3565"/>
        <v>1.5</v>
      </c>
      <c r="CX253" s="312">
        <f t="shared" si="3565"/>
        <v>1.5</v>
      </c>
      <c r="CY253" s="312">
        <f t="shared" si="3565"/>
        <v>1.5</v>
      </c>
      <c r="CZ253" s="312">
        <f t="shared" si="3565"/>
        <v>1.5</v>
      </c>
      <c r="DA253" s="312">
        <f t="shared" si="3565"/>
        <v>1.5</v>
      </c>
      <c r="DB253" s="312">
        <f t="shared" si="3565"/>
        <v>1.5</v>
      </c>
      <c r="DC253" s="312">
        <f t="shared" si="3565"/>
        <v>1.5</v>
      </c>
      <c r="DD253" s="312">
        <f t="shared" si="3565"/>
        <v>1.5</v>
      </c>
      <c r="DE253" s="312">
        <f t="shared" si="3565"/>
        <v>1.5</v>
      </c>
      <c r="DF253" s="312">
        <f t="shared" si="3565"/>
        <v>1.5</v>
      </c>
      <c r="DG253" s="312">
        <f t="shared" si="3565"/>
        <v>1.5</v>
      </c>
      <c r="DH253" s="312">
        <f t="shared" si="3565"/>
        <v>1.5</v>
      </c>
      <c r="DI253" s="312">
        <f t="shared" si="3565"/>
        <v>1.5</v>
      </c>
      <c r="DJ253" s="312">
        <f t="shared" si="3565"/>
        <v>1.5</v>
      </c>
      <c r="DK253" s="312">
        <f t="shared" si="3565"/>
        <v>1.5</v>
      </c>
      <c r="DL253" s="312">
        <f t="shared" si="3565"/>
        <v>1.5</v>
      </c>
      <c r="DM253" s="312">
        <f t="shared" si="3565"/>
        <v>1.5</v>
      </c>
      <c r="DN253" s="312">
        <f t="shared" si="3565"/>
        <v>1.5</v>
      </c>
      <c r="DO253" s="312">
        <f t="shared" si="3565"/>
        <v>1.5</v>
      </c>
      <c r="DP253" s="312">
        <f t="shared" si="3565"/>
        <v>1.5</v>
      </c>
      <c r="DQ253" s="312">
        <f t="shared" si="3565"/>
        <v>1.5</v>
      </c>
      <c r="DR253" s="312">
        <f t="shared" si="3565"/>
        <v>1.5</v>
      </c>
      <c r="DS253" s="312">
        <f t="shared" si="3565"/>
        <v>1.5</v>
      </c>
      <c r="DT253" s="312">
        <f t="shared" si="3565"/>
        <v>1.5</v>
      </c>
      <c r="DU253" s="312">
        <f t="shared" si="3565"/>
        <v>1.5</v>
      </c>
      <c r="DV253" s="312">
        <f t="shared" si="3565"/>
        <v>1.5</v>
      </c>
      <c r="DW253" s="312">
        <f t="shared" si="3565"/>
        <v>1.5</v>
      </c>
      <c r="DX253" s="312">
        <f t="shared" si="3565"/>
        <v>1.5</v>
      </c>
      <c r="DY253" s="312">
        <f t="shared" si="3565"/>
        <v>1.5</v>
      </c>
      <c r="DZ253" s="312">
        <f t="shared" si="3565"/>
        <v>1.5</v>
      </c>
      <c r="EA253" s="312">
        <f t="shared" si="3565"/>
        <v>1.5</v>
      </c>
      <c r="EB253" s="312">
        <f t="shared" si="3565"/>
        <v>1.5</v>
      </c>
    </row>
    <row r="254" spans="1:132" outlineLevel="1" x14ac:dyDescent="0.25">
      <c r="C254" s="323" t="s">
        <v>538</v>
      </c>
      <c r="D254" s="38"/>
      <c r="E254" s="38"/>
      <c r="F254" s="38"/>
      <c r="G254" s="55" t="s">
        <v>220</v>
      </c>
      <c r="H254" s="316">
        <f t="shared" ref="H254" si="3566">SUM(J254:EB254)</f>
        <v>150000</v>
      </c>
      <c r="I254" s="38"/>
      <c r="J254" s="314">
        <f>J252*J253</f>
        <v>0</v>
      </c>
      <c r="K254" s="314">
        <f t="shared" ref="K254:BV254" si="3567">K252*K253</f>
        <v>0</v>
      </c>
      <c r="L254" s="314">
        <f t="shared" si="3567"/>
        <v>0</v>
      </c>
      <c r="M254" s="314">
        <f t="shared" si="3567"/>
        <v>0</v>
      </c>
      <c r="N254" s="314">
        <f t="shared" si="3567"/>
        <v>0</v>
      </c>
      <c r="O254" s="314">
        <f t="shared" si="3567"/>
        <v>0</v>
      </c>
      <c r="P254" s="314">
        <f t="shared" si="3567"/>
        <v>0</v>
      </c>
      <c r="Q254" s="314">
        <f t="shared" si="3567"/>
        <v>0</v>
      </c>
      <c r="R254" s="314">
        <f t="shared" si="3567"/>
        <v>75000</v>
      </c>
      <c r="S254" s="314">
        <f t="shared" si="3567"/>
        <v>0</v>
      </c>
      <c r="T254" s="314">
        <f t="shared" si="3567"/>
        <v>0</v>
      </c>
      <c r="U254" s="314">
        <f t="shared" si="3567"/>
        <v>0</v>
      </c>
      <c r="V254" s="314">
        <f t="shared" si="3567"/>
        <v>0</v>
      </c>
      <c r="W254" s="314">
        <f t="shared" si="3567"/>
        <v>0</v>
      </c>
      <c r="X254" s="314">
        <f t="shared" si="3567"/>
        <v>0</v>
      </c>
      <c r="Y254" s="314">
        <f t="shared" si="3567"/>
        <v>0</v>
      </c>
      <c r="Z254" s="314">
        <f t="shared" si="3567"/>
        <v>0</v>
      </c>
      <c r="AA254" s="314">
        <f t="shared" si="3567"/>
        <v>0</v>
      </c>
      <c r="AB254" s="314">
        <f t="shared" si="3567"/>
        <v>0</v>
      </c>
      <c r="AC254" s="314">
        <f t="shared" si="3567"/>
        <v>0</v>
      </c>
      <c r="AD254" s="314">
        <f t="shared" si="3567"/>
        <v>75000</v>
      </c>
      <c r="AE254" s="314">
        <f t="shared" si="3567"/>
        <v>0</v>
      </c>
      <c r="AF254" s="314">
        <f t="shared" si="3567"/>
        <v>0</v>
      </c>
      <c r="AG254" s="314">
        <f t="shared" si="3567"/>
        <v>0</v>
      </c>
      <c r="AH254" s="314">
        <f t="shared" si="3567"/>
        <v>0</v>
      </c>
      <c r="AI254" s="314">
        <f t="shared" si="3567"/>
        <v>0</v>
      </c>
      <c r="AJ254" s="314">
        <f t="shared" si="3567"/>
        <v>0</v>
      </c>
      <c r="AK254" s="314">
        <f t="shared" si="3567"/>
        <v>0</v>
      </c>
      <c r="AL254" s="314">
        <f t="shared" si="3567"/>
        <v>0</v>
      </c>
      <c r="AM254" s="314">
        <f t="shared" si="3567"/>
        <v>0</v>
      </c>
      <c r="AN254" s="314">
        <f t="shared" si="3567"/>
        <v>0</v>
      </c>
      <c r="AO254" s="314">
        <f t="shared" si="3567"/>
        <v>0</v>
      </c>
      <c r="AP254" s="314">
        <f t="shared" si="3567"/>
        <v>0</v>
      </c>
      <c r="AQ254" s="314">
        <f t="shared" si="3567"/>
        <v>0</v>
      </c>
      <c r="AR254" s="314">
        <f t="shared" si="3567"/>
        <v>0</v>
      </c>
      <c r="AS254" s="314">
        <f t="shared" si="3567"/>
        <v>0</v>
      </c>
      <c r="AT254" s="314">
        <f t="shared" si="3567"/>
        <v>0</v>
      </c>
      <c r="AU254" s="314">
        <f t="shared" si="3567"/>
        <v>0</v>
      </c>
      <c r="AV254" s="314">
        <f t="shared" si="3567"/>
        <v>0</v>
      </c>
      <c r="AW254" s="314">
        <f t="shared" si="3567"/>
        <v>0</v>
      </c>
      <c r="AX254" s="314">
        <f t="shared" si="3567"/>
        <v>0</v>
      </c>
      <c r="AY254" s="314">
        <f t="shared" si="3567"/>
        <v>0</v>
      </c>
      <c r="AZ254" s="314">
        <f t="shared" si="3567"/>
        <v>0</v>
      </c>
      <c r="BA254" s="314">
        <f t="shared" si="3567"/>
        <v>0</v>
      </c>
      <c r="BB254" s="314">
        <f t="shared" si="3567"/>
        <v>0</v>
      </c>
      <c r="BC254" s="314">
        <f t="shared" si="3567"/>
        <v>0</v>
      </c>
      <c r="BD254" s="314">
        <f t="shared" si="3567"/>
        <v>0</v>
      </c>
      <c r="BE254" s="314">
        <f t="shared" si="3567"/>
        <v>0</v>
      </c>
      <c r="BF254" s="314">
        <f t="shared" si="3567"/>
        <v>0</v>
      </c>
      <c r="BG254" s="314">
        <f t="shared" si="3567"/>
        <v>0</v>
      </c>
      <c r="BH254" s="314">
        <f t="shared" si="3567"/>
        <v>0</v>
      </c>
      <c r="BI254" s="314">
        <f t="shared" si="3567"/>
        <v>0</v>
      </c>
      <c r="BJ254" s="314">
        <f t="shared" si="3567"/>
        <v>0</v>
      </c>
      <c r="BK254" s="314">
        <f t="shared" si="3567"/>
        <v>0</v>
      </c>
      <c r="BL254" s="314">
        <f t="shared" si="3567"/>
        <v>0</v>
      </c>
      <c r="BM254" s="314">
        <f t="shared" si="3567"/>
        <v>0</v>
      </c>
      <c r="BN254" s="314">
        <f t="shared" si="3567"/>
        <v>0</v>
      </c>
      <c r="BO254" s="314">
        <f t="shared" si="3567"/>
        <v>0</v>
      </c>
      <c r="BP254" s="314">
        <f t="shared" si="3567"/>
        <v>0</v>
      </c>
      <c r="BQ254" s="314">
        <f t="shared" si="3567"/>
        <v>0</v>
      </c>
      <c r="BR254" s="314">
        <f t="shared" si="3567"/>
        <v>0</v>
      </c>
      <c r="BS254" s="314">
        <f t="shared" si="3567"/>
        <v>0</v>
      </c>
      <c r="BT254" s="314">
        <f t="shared" si="3567"/>
        <v>0</v>
      </c>
      <c r="BU254" s="314">
        <f t="shared" si="3567"/>
        <v>0</v>
      </c>
      <c r="BV254" s="314">
        <f t="shared" si="3567"/>
        <v>0</v>
      </c>
      <c r="BW254" s="314">
        <f t="shared" ref="BW254:EB254" si="3568">BW252*BW253</f>
        <v>0</v>
      </c>
      <c r="BX254" s="314">
        <f t="shared" si="3568"/>
        <v>0</v>
      </c>
      <c r="BY254" s="314">
        <f t="shared" si="3568"/>
        <v>0</v>
      </c>
      <c r="BZ254" s="314">
        <f t="shared" si="3568"/>
        <v>0</v>
      </c>
      <c r="CA254" s="314">
        <f t="shared" si="3568"/>
        <v>0</v>
      </c>
      <c r="CB254" s="314">
        <f t="shared" si="3568"/>
        <v>0</v>
      </c>
      <c r="CC254" s="314">
        <f t="shared" si="3568"/>
        <v>0</v>
      </c>
      <c r="CD254" s="314">
        <f t="shared" si="3568"/>
        <v>0</v>
      </c>
      <c r="CE254" s="314">
        <f t="shared" si="3568"/>
        <v>0</v>
      </c>
      <c r="CF254" s="314">
        <f t="shared" si="3568"/>
        <v>0</v>
      </c>
      <c r="CG254" s="314">
        <f t="shared" si="3568"/>
        <v>0</v>
      </c>
      <c r="CH254" s="314">
        <f t="shared" si="3568"/>
        <v>0</v>
      </c>
      <c r="CI254" s="314">
        <f t="shared" si="3568"/>
        <v>0</v>
      </c>
      <c r="CJ254" s="314">
        <f t="shared" si="3568"/>
        <v>0</v>
      </c>
      <c r="CK254" s="314">
        <f t="shared" si="3568"/>
        <v>0</v>
      </c>
      <c r="CL254" s="314">
        <f t="shared" si="3568"/>
        <v>0</v>
      </c>
      <c r="CM254" s="314">
        <f t="shared" si="3568"/>
        <v>0</v>
      </c>
      <c r="CN254" s="314">
        <f t="shared" si="3568"/>
        <v>0</v>
      </c>
      <c r="CO254" s="314">
        <f t="shared" si="3568"/>
        <v>0</v>
      </c>
      <c r="CP254" s="314">
        <f t="shared" si="3568"/>
        <v>0</v>
      </c>
      <c r="CQ254" s="314">
        <f t="shared" si="3568"/>
        <v>0</v>
      </c>
      <c r="CR254" s="314">
        <f t="shared" si="3568"/>
        <v>0</v>
      </c>
      <c r="CS254" s="314">
        <f t="shared" si="3568"/>
        <v>0</v>
      </c>
      <c r="CT254" s="314">
        <f t="shared" si="3568"/>
        <v>0</v>
      </c>
      <c r="CU254" s="314">
        <f t="shared" si="3568"/>
        <v>0</v>
      </c>
      <c r="CV254" s="314">
        <f t="shared" si="3568"/>
        <v>0</v>
      </c>
      <c r="CW254" s="314">
        <f t="shared" si="3568"/>
        <v>0</v>
      </c>
      <c r="CX254" s="314">
        <f t="shared" si="3568"/>
        <v>0</v>
      </c>
      <c r="CY254" s="314">
        <f t="shared" si="3568"/>
        <v>0</v>
      </c>
      <c r="CZ254" s="314">
        <f t="shared" si="3568"/>
        <v>0</v>
      </c>
      <c r="DA254" s="314">
        <f t="shared" si="3568"/>
        <v>0</v>
      </c>
      <c r="DB254" s="314">
        <f t="shared" si="3568"/>
        <v>0</v>
      </c>
      <c r="DC254" s="314">
        <f t="shared" si="3568"/>
        <v>0</v>
      </c>
      <c r="DD254" s="314">
        <f t="shared" si="3568"/>
        <v>0</v>
      </c>
      <c r="DE254" s="314">
        <f t="shared" si="3568"/>
        <v>0</v>
      </c>
      <c r="DF254" s="314">
        <f t="shared" si="3568"/>
        <v>0</v>
      </c>
      <c r="DG254" s="314">
        <f t="shared" si="3568"/>
        <v>0</v>
      </c>
      <c r="DH254" s="314">
        <f t="shared" si="3568"/>
        <v>0</v>
      </c>
      <c r="DI254" s="314">
        <f t="shared" si="3568"/>
        <v>0</v>
      </c>
      <c r="DJ254" s="314">
        <f t="shared" si="3568"/>
        <v>0</v>
      </c>
      <c r="DK254" s="314">
        <f t="shared" si="3568"/>
        <v>0</v>
      </c>
      <c r="DL254" s="314">
        <f t="shared" si="3568"/>
        <v>0</v>
      </c>
      <c r="DM254" s="314">
        <f t="shared" si="3568"/>
        <v>0</v>
      </c>
      <c r="DN254" s="314">
        <f t="shared" si="3568"/>
        <v>0</v>
      </c>
      <c r="DO254" s="314">
        <f t="shared" si="3568"/>
        <v>0</v>
      </c>
      <c r="DP254" s="314">
        <f t="shared" si="3568"/>
        <v>0</v>
      </c>
      <c r="DQ254" s="314">
        <f t="shared" si="3568"/>
        <v>0</v>
      </c>
      <c r="DR254" s="314">
        <f t="shared" si="3568"/>
        <v>0</v>
      </c>
      <c r="DS254" s="314">
        <f t="shared" si="3568"/>
        <v>0</v>
      </c>
      <c r="DT254" s="314">
        <f t="shared" si="3568"/>
        <v>0</v>
      </c>
      <c r="DU254" s="314">
        <f t="shared" si="3568"/>
        <v>0</v>
      </c>
      <c r="DV254" s="314">
        <f t="shared" si="3568"/>
        <v>0</v>
      </c>
      <c r="DW254" s="314">
        <f t="shared" si="3568"/>
        <v>0</v>
      </c>
      <c r="DX254" s="314">
        <f t="shared" si="3568"/>
        <v>0</v>
      </c>
      <c r="DY254" s="314">
        <f t="shared" si="3568"/>
        <v>0</v>
      </c>
      <c r="DZ254" s="314">
        <f t="shared" si="3568"/>
        <v>0</v>
      </c>
      <c r="EA254" s="314">
        <f t="shared" si="3568"/>
        <v>0</v>
      </c>
      <c r="EB254" s="314">
        <f t="shared" si="3568"/>
        <v>0</v>
      </c>
    </row>
    <row r="255" spans="1:132" outlineLevel="1" x14ac:dyDescent="0.25">
      <c r="C255" s="324" t="s">
        <v>417</v>
      </c>
      <c r="D255" s="34"/>
      <c r="E255" s="34"/>
      <c r="F255" s="34"/>
      <c r="G255" s="67" t="s">
        <v>215</v>
      </c>
      <c r="H255" s="34"/>
      <c r="I255" s="34"/>
      <c r="J255" s="126">
        <f>J$13</f>
        <v>1</v>
      </c>
      <c r="K255" s="126">
        <f t="shared" ref="K255:BV255" si="3569">K$13</f>
        <v>1.0026792493128671</v>
      </c>
      <c r="L255" s="126">
        <f t="shared" si="3569"/>
        <v>1.0056539350998608</v>
      </c>
      <c r="M255" s="126">
        <f t="shared" si="3569"/>
        <v>1.0085410656939733</v>
      </c>
      <c r="N255" s="126">
        <f t="shared" si="3569"/>
        <v>1.0114364849476103</v>
      </c>
      <c r="O255" s="126">
        <f t="shared" si="3569"/>
        <v>1.0143402166566737</v>
      </c>
      <c r="P255" s="126">
        <f t="shared" si="3569"/>
        <v>1.0172522846853813</v>
      </c>
      <c r="Q255" s="126">
        <f t="shared" si="3569"/>
        <v>1.0201727129664624</v>
      </c>
      <c r="R255" s="126">
        <f t="shared" si="3569"/>
        <v>1.0231015255013547</v>
      </c>
      <c r="S255" s="126">
        <f t="shared" si="3569"/>
        <v>1.0260387463604019</v>
      </c>
      <c r="T255" s="126">
        <f t="shared" si="3569"/>
        <v>1.028984399683051</v>
      </c>
      <c r="U255" s="126">
        <f t="shared" si="3569"/>
        <v>1.0319385096780509</v>
      </c>
      <c r="V255" s="126">
        <f t="shared" si="3569"/>
        <v>1.0349011006236515</v>
      </c>
      <c r="W255" s="126">
        <f t="shared" si="3569"/>
        <v>1.0377730230388176</v>
      </c>
      <c r="X255" s="126">
        <f t="shared" si="3569"/>
        <v>1.0408518228283561</v>
      </c>
      <c r="Y255" s="126">
        <f t="shared" si="3569"/>
        <v>1.0438400029932626</v>
      </c>
      <c r="Z255" s="126">
        <f t="shared" si="3569"/>
        <v>1.046836761920777</v>
      </c>
      <c r="AA255" s="126">
        <f t="shared" si="3569"/>
        <v>1.0498421242396576</v>
      </c>
      <c r="AB255" s="126">
        <f t="shared" si="3569"/>
        <v>1.05285611464937</v>
      </c>
      <c r="AC255" s="126">
        <f t="shared" si="3569"/>
        <v>1.0558787579202888</v>
      </c>
      <c r="AD255" s="126">
        <f t="shared" si="3569"/>
        <v>1.0589100788939025</v>
      </c>
      <c r="AE255" s="126">
        <f t="shared" si="3569"/>
        <v>1.0619501024830165</v>
      </c>
      <c r="AF255" s="126">
        <f t="shared" si="3569"/>
        <v>1.0649988536719583</v>
      </c>
      <c r="AG255" s="126">
        <f t="shared" si="3569"/>
        <v>1.0680563575167832</v>
      </c>
      <c r="AH255" s="126">
        <f t="shared" si="3569"/>
        <v>1.0711226391454798</v>
      </c>
      <c r="AI255" s="126">
        <f t="shared" si="3569"/>
        <v>1.0739924437404067</v>
      </c>
      <c r="AJ255" s="126">
        <f t="shared" si="3569"/>
        <v>1.0771786970311998</v>
      </c>
      <c r="AK255" s="126">
        <f t="shared" si="3569"/>
        <v>1.0802711679727233</v>
      </c>
      <c r="AL255" s="126">
        <f t="shared" si="3569"/>
        <v>1.0833725170851116</v>
      </c>
      <c r="AM255" s="126">
        <f t="shared" si="3569"/>
        <v>1.0864827698566941</v>
      </c>
      <c r="AN255" s="126">
        <f t="shared" si="3569"/>
        <v>1.0896019518489746</v>
      </c>
      <c r="AO255" s="126">
        <f t="shared" si="3569"/>
        <v>1.0927300886968412</v>
      </c>
      <c r="AP255" s="126">
        <f t="shared" si="3569"/>
        <v>1.0958672061087775</v>
      </c>
      <c r="AQ255" s="126">
        <f t="shared" si="3569"/>
        <v>1.0990133298670732</v>
      </c>
      <c r="AR255" s="126">
        <f t="shared" si="3569"/>
        <v>1.1021684858280367</v>
      </c>
      <c r="AS255" s="126">
        <f t="shared" si="3569"/>
        <v>1.1053326999222071</v>
      </c>
      <c r="AT255" s="126">
        <f t="shared" si="3569"/>
        <v>1.1085059981545673</v>
      </c>
      <c r="AU255" s="126">
        <f t="shared" si="3569"/>
        <v>1.111475962088432</v>
      </c>
      <c r="AV255" s="126">
        <f t="shared" si="3569"/>
        <v>1.1147734191259395</v>
      </c>
      <c r="AW255" s="126">
        <f t="shared" si="3569"/>
        <v>1.1179738207069689</v>
      </c>
      <c r="AX255" s="126">
        <f t="shared" si="3569"/>
        <v>1.1211834103167977</v>
      </c>
      <c r="AY255" s="126">
        <f t="shared" si="3569"/>
        <v>1.1244022143333261</v>
      </c>
      <c r="AZ255" s="126">
        <f t="shared" si="3569"/>
        <v>1.1276302592101826</v>
      </c>
      <c r="BA255" s="126">
        <f t="shared" si="3569"/>
        <v>1.1308675714769412</v>
      </c>
      <c r="BB255" s="126">
        <f t="shared" si="3569"/>
        <v>1.1341141777393395</v>
      </c>
      <c r="BC255" s="126">
        <f t="shared" si="3569"/>
        <v>1.1373701046794982</v>
      </c>
      <c r="BD255" s="126">
        <f t="shared" si="3569"/>
        <v>1.1406353790561385</v>
      </c>
      <c r="BE255" s="126">
        <f t="shared" si="3569"/>
        <v>1.1439100277048042</v>
      </c>
      <c r="BF255" s="126">
        <f t="shared" si="3569"/>
        <v>1.1471940775380809</v>
      </c>
      <c r="BG255" s="126">
        <f t="shared" si="3569"/>
        <v>1.15026769648205</v>
      </c>
      <c r="BH255" s="126">
        <f t="shared" si="3569"/>
        <v>1.1536802383994258</v>
      </c>
      <c r="BI255" s="126">
        <f t="shared" si="3569"/>
        <v>1.1569923375180708</v>
      </c>
      <c r="BJ255" s="126">
        <f t="shared" si="3569"/>
        <v>1.1603139453378331</v>
      </c>
      <c r="BK255" s="126">
        <f t="shared" si="3569"/>
        <v>1.1636450891572303</v>
      </c>
      <c r="BL255" s="126">
        <f t="shared" si="3569"/>
        <v>1.1669857963531516</v>
      </c>
      <c r="BM255" s="126">
        <f t="shared" si="3569"/>
        <v>1.1703360943810825</v>
      </c>
      <c r="BN255" s="126">
        <f t="shared" si="3569"/>
        <v>1.1736960107753303</v>
      </c>
      <c r="BO255" s="126">
        <f t="shared" si="3569"/>
        <v>1.1770655731492505</v>
      </c>
      <c r="BP255" s="126">
        <f t="shared" si="3569"/>
        <v>1.180444809195474</v>
      </c>
      <c r="BQ255" s="126">
        <f t="shared" si="3569"/>
        <v>1.1838337466861339</v>
      </c>
      <c r="BR255" s="126">
        <f t="shared" si="3569"/>
        <v>1.1872324134730949</v>
      </c>
      <c r="BS255" s="126">
        <f t="shared" si="3569"/>
        <v>1.1905270658589224</v>
      </c>
      <c r="BT255" s="126">
        <f t="shared" si="3569"/>
        <v>1.1940590467434065</v>
      </c>
      <c r="BU255" s="126">
        <f t="shared" si="3569"/>
        <v>1.1974870693312041</v>
      </c>
      <c r="BV255" s="126">
        <f t="shared" si="3569"/>
        <v>1.2009249334246579</v>
      </c>
      <c r="BW255" s="126">
        <f t="shared" ref="BW255:EB255" si="3570">BW$13</f>
        <v>1.204372667277734</v>
      </c>
      <c r="BX255" s="126">
        <f t="shared" si="3570"/>
        <v>1.2078302992255125</v>
      </c>
      <c r="BY255" s="126">
        <f t="shared" si="3570"/>
        <v>1.2112978576844211</v>
      </c>
      <c r="BZ255" s="126">
        <f t="shared" si="3570"/>
        <v>1.2147753711524676</v>
      </c>
      <c r="CA255" s="126">
        <f t="shared" si="3570"/>
        <v>1.2182628682094752</v>
      </c>
      <c r="CB255" s="126">
        <f t="shared" si="3570"/>
        <v>1.2217603775173165</v>
      </c>
      <c r="CC255" s="126">
        <f t="shared" si="3570"/>
        <v>1.2252679278201495</v>
      </c>
      <c r="CD255" s="126">
        <f t="shared" si="3570"/>
        <v>1.2287855479446541</v>
      </c>
      <c r="CE255" s="126">
        <f t="shared" si="3570"/>
        <v>1.232077770779646</v>
      </c>
      <c r="CF255" s="126">
        <f t="shared" si="3570"/>
        <v>1.23573302168438</v>
      </c>
      <c r="CG255" s="126">
        <f t="shared" si="3570"/>
        <v>1.2392806860334544</v>
      </c>
      <c r="CH255" s="126">
        <f t="shared" si="3570"/>
        <v>1.2428385353675644</v>
      </c>
      <c r="CI255" s="126">
        <f t="shared" si="3570"/>
        <v>1.2464065989267703</v>
      </c>
      <c r="CJ255" s="126">
        <f t="shared" si="3570"/>
        <v>1.2499849060350778</v>
      </c>
      <c r="CK255" s="126">
        <f t="shared" si="3570"/>
        <v>1.2535734861006791</v>
      </c>
      <c r="CL255" s="126">
        <f t="shared" si="3570"/>
        <v>1.257172368616194</v>
      </c>
      <c r="CM255" s="126">
        <f t="shared" si="3570"/>
        <v>1.2607815831589126</v>
      </c>
      <c r="CN255" s="126">
        <f t="shared" si="3570"/>
        <v>1.2644011593910389</v>
      </c>
      <c r="CO255" s="126">
        <f t="shared" si="3570"/>
        <v>1.2680311270599336</v>
      </c>
      <c r="CP255" s="126">
        <f t="shared" si="3570"/>
        <v>1.2716715159983594</v>
      </c>
      <c r="CQ255" s="126">
        <f t="shared" si="3570"/>
        <v>1.2750786410337906</v>
      </c>
      <c r="CR255" s="126">
        <f t="shared" si="3570"/>
        <v>1.2788614642181557</v>
      </c>
      <c r="CS255" s="126">
        <f t="shared" si="3570"/>
        <v>1.2825329459576562</v>
      </c>
      <c r="CT255" s="126">
        <f t="shared" si="3570"/>
        <v>1.2862149681493797</v>
      </c>
      <c r="CU255" s="126">
        <f t="shared" si="3570"/>
        <v>1.289907561053897</v>
      </c>
      <c r="CV255" s="126">
        <f t="shared" si="3570"/>
        <v>1.293610755018654</v>
      </c>
      <c r="CW255" s="126">
        <f t="shared" si="3570"/>
        <v>1.2973245804782207</v>
      </c>
      <c r="CX255" s="126">
        <f t="shared" si="3570"/>
        <v>1.3010490679545423</v>
      </c>
      <c r="CY255" s="126">
        <f t="shared" si="3570"/>
        <v>1.304784248057189</v>
      </c>
      <c r="CZ255" s="126">
        <f t="shared" si="3570"/>
        <v>1.3085301514836076</v>
      </c>
      <c r="DA255" s="126">
        <f t="shared" si="3570"/>
        <v>1.3122868090193751</v>
      </c>
      <c r="DB255" s="126">
        <f t="shared" si="3570"/>
        <v>1.3160542515384499</v>
      </c>
      <c r="DC255" s="126">
        <f t="shared" si="3570"/>
        <v>1.3195802889875801</v>
      </c>
      <c r="DD255" s="126">
        <f t="shared" si="3570"/>
        <v>1.323495136864544</v>
      </c>
      <c r="DE255" s="126">
        <f t="shared" si="3570"/>
        <v>1.3272947573576725</v>
      </c>
      <c r="DF255" s="126">
        <f t="shared" si="3570"/>
        <v>1.3311052861764079</v>
      </c>
      <c r="DG255" s="126">
        <f t="shared" si="3570"/>
        <v>1.3349267546374479</v>
      </c>
      <c r="DH255" s="126">
        <f t="shared" si="3570"/>
        <v>1.3387591941473977</v>
      </c>
      <c r="DI255" s="126">
        <f t="shared" si="3570"/>
        <v>1.3426026362030277</v>
      </c>
      <c r="DJ255" s="126">
        <f t="shared" si="3570"/>
        <v>1.3464571123915319</v>
      </c>
      <c r="DK255" s="126">
        <f t="shared" si="3570"/>
        <v>1.3503226543907885</v>
      </c>
      <c r="DL255" s="126">
        <f t="shared" si="3570"/>
        <v>1.3541992939696192</v>
      </c>
      <c r="DM255" s="126">
        <f t="shared" si="3570"/>
        <v>1.358087062988051</v>
      </c>
      <c r="DN255" s="126">
        <f t="shared" si="3570"/>
        <v>1.361985993397578</v>
      </c>
      <c r="DO255" s="126">
        <f t="shared" si="3570"/>
        <v>1.3657655991021458</v>
      </c>
      <c r="DP255" s="126">
        <f t="shared" si="3570"/>
        <v>1.3698174666548035</v>
      </c>
      <c r="DQ255" s="126">
        <f t="shared" si="3570"/>
        <v>1.3737500738651915</v>
      </c>
      <c r="DR255" s="126">
        <f t="shared" si="3570"/>
        <v>1.3776939711925826</v>
      </c>
      <c r="DS255" s="126">
        <f t="shared" si="3570"/>
        <v>1.381649191049759</v>
      </c>
      <c r="DT255" s="126">
        <f t="shared" si="3570"/>
        <v>1.385615765942557</v>
      </c>
      <c r="DU255" s="126">
        <f t="shared" si="3570"/>
        <v>1.3895937284701338</v>
      </c>
      <c r="DV255" s="126">
        <f t="shared" si="3570"/>
        <v>1.3935831113252357</v>
      </c>
      <c r="DW255" s="126">
        <f t="shared" si="3570"/>
        <v>1.3975839472944662</v>
      </c>
      <c r="DX255" s="126">
        <f t="shared" si="3570"/>
        <v>1.401596269258556</v>
      </c>
      <c r="DY255" s="126">
        <f t="shared" si="3570"/>
        <v>1.4056201101926329</v>
      </c>
      <c r="DZ255" s="126">
        <f t="shared" si="3570"/>
        <v>1.4096555031664932</v>
      </c>
      <c r="EA255" s="126">
        <f t="shared" si="3570"/>
        <v>1.4134323217047313</v>
      </c>
      <c r="EB255" s="126">
        <f t="shared" si="3570"/>
        <v>1.4176256038945581</v>
      </c>
    </row>
    <row r="256" spans="1:132" outlineLevel="1" x14ac:dyDescent="0.25">
      <c r="C256" s="321" t="s">
        <v>511</v>
      </c>
      <c r="D256" s="38"/>
      <c r="E256" s="38"/>
      <c r="F256" s="38"/>
      <c r="G256" s="52" t="s">
        <v>220</v>
      </c>
      <c r="H256" s="46">
        <f t="shared" ref="H256" si="3571">SUM(J256:EB256)</f>
        <v>156150.8703296443</v>
      </c>
      <c r="I256" s="38"/>
      <c r="J256" s="82">
        <f>J254*J255</f>
        <v>0</v>
      </c>
      <c r="K256" s="82">
        <f t="shared" ref="K256" si="3572">K254*K255</f>
        <v>0</v>
      </c>
      <c r="L256" s="82">
        <f t="shared" ref="L256" si="3573">L254*L255</f>
        <v>0</v>
      </c>
      <c r="M256" s="82">
        <f t="shared" ref="M256" si="3574">M254*M255</f>
        <v>0</v>
      </c>
      <c r="N256" s="82">
        <f t="shared" ref="N256" si="3575">N254*N255</f>
        <v>0</v>
      </c>
      <c r="O256" s="82">
        <f t="shared" ref="O256" si="3576">O254*O255</f>
        <v>0</v>
      </c>
      <c r="P256" s="82">
        <f t="shared" ref="P256" si="3577">P254*P255</f>
        <v>0</v>
      </c>
      <c r="Q256" s="82">
        <f t="shared" ref="Q256" si="3578">Q254*Q255</f>
        <v>0</v>
      </c>
      <c r="R256" s="82">
        <f t="shared" ref="R256" si="3579">R254*R255</f>
        <v>76732.614412601601</v>
      </c>
      <c r="S256" s="82">
        <f t="shared" ref="S256" si="3580">S254*S255</f>
        <v>0</v>
      </c>
      <c r="T256" s="82">
        <f t="shared" ref="T256" si="3581">T254*T255</f>
        <v>0</v>
      </c>
      <c r="U256" s="82">
        <f t="shared" ref="U256" si="3582">U254*U255</f>
        <v>0</v>
      </c>
      <c r="V256" s="82">
        <f t="shared" ref="V256" si="3583">V254*V255</f>
        <v>0</v>
      </c>
      <c r="W256" s="82">
        <f t="shared" ref="W256" si="3584">W254*W255</f>
        <v>0</v>
      </c>
      <c r="X256" s="82">
        <f t="shared" ref="X256" si="3585">X254*X255</f>
        <v>0</v>
      </c>
      <c r="Y256" s="82">
        <f t="shared" ref="Y256" si="3586">Y254*Y255</f>
        <v>0</v>
      </c>
      <c r="Z256" s="82">
        <f t="shared" ref="Z256" si="3587">Z254*Z255</f>
        <v>0</v>
      </c>
      <c r="AA256" s="82">
        <f t="shared" ref="AA256" si="3588">AA254*AA255</f>
        <v>0</v>
      </c>
      <c r="AB256" s="82">
        <f t="shared" ref="AB256" si="3589">AB254*AB255</f>
        <v>0</v>
      </c>
      <c r="AC256" s="82">
        <f t="shared" ref="AC256" si="3590">AC254*AC255</f>
        <v>0</v>
      </c>
      <c r="AD256" s="82">
        <f t="shared" ref="AD256" si="3591">AD254*AD255</f>
        <v>79418.255917042698</v>
      </c>
      <c r="AE256" s="82">
        <f t="shared" ref="AE256" si="3592">AE254*AE255</f>
        <v>0</v>
      </c>
      <c r="AF256" s="82">
        <f t="shared" ref="AF256" si="3593">AF254*AF255</f>
        <v>0</v>
      </c>
      <c r="AG256" s="82">
        <f t="shared" ref="AG256" si="3594">AG254*AG255</f>
        <v>0</v>
      </c>
      <c r="AH256" s="82">
        <f t="shared" ref="AH256" si="3595">AH254*AH255</f>
        <v>0</v>
      </c>
      <c r="AI256" s="82">
        <f t="shared" ref="AI256" si="3596">AI254*AI255</f>
        <v>0</v>
      </c>
      <c r="AJ256" s="82">
        <f t="shared" ref="AJ256" si="3597">AJ254*AJ255</f>
        <v>0</v>
      </c>
      <c r="AK256" s="82">
        <f t="shared" ref="AK256" si="3598">AK254*AK255</f>
        <v>0</v>
      </c>
      <c r="AL256" s="82">
        <f t="shared" ref="AL256" si="3599">AL254*AL255</f>
        <v>0</v>
      </c>
      <c r="AM256" s="82">
        <f t="shared" ref="AM256" si="3600">AM254*AM255</f>
        <v>0</v>
      </c>
      <c r="AN256" s="82">
        <f t="shared" ref="AN256" si="3601">AN254*AN255</f>
        <v>0</v>
      </c>
      <c r="AO256" s="82">
        <f t="shared" ref="AO256" si="3602">AO254*AO255</f>
        <v>0</v>
      </c>
      <c r="AP256" s="82">
        <f t="shared" ref="AP256" si="3603">AP254*AP255</f>
        <v>0</v>
      </c>
      <c r="AQ256" s="82">
        <f t="shared" ref="AQ256" si="3604">AQ254*AQ255</f>
        <v>0</v>
      </c>
      <c r="AR256" s="82">
        <f t="shared" ref="AR256" si="3605">AR254*AR255</f>
        <v>0</v>
      </c>
      <c r="AS256" s="82">
        <f t="shared" ref="AS256" si="3606">AS254*AS255</f>
        <v>0</v>
      </c>
      <c r="AT256" s="82">
        <f t="shared" ref="AT256" si="3607">AT254*AT255</f>
        <v>0</v>
      </c>
      <c r="AU256" s="82">
        <f t="shared" ref="AU256" si="3608">AU254*AU255</f>
        <v>0</v>
      </c>
      <c r="AV256" s="82">
        <f t="shared" ref="AV256" si="3609">AV254*AV255</f>
        <v>0</v>
      </c>
      <c r="AW256" s="82">
        <f t="shared" ref="AW256" si="3610">AW254*AW255</f>
        <v>0</v>
      </c>
      <c r="AX256" s="82">
        <f t="shared" ref="AX256" si="3611">AX254*AX255</f>
        <v>0</v>
      </c>
      <c r="AY256" s="82">
        <f t="shared" ref="AY256" si="3612">AY254*AY255</f>
        <v>0</v>
      </c>
      <c r="AZ256" s="82">
        <f t="shared" ref="AZ256" si="3613">AZ254*AZ255</f>
        <v>0</v>
      </c>
      <c r="BA256" s="82">
        <f t="shared" ref="BA256" si="3614">BA254*BA255</f>
        <v>0</v>
      </c>
      <c r="BB256" s="82">
        <f t="shared" ref="BB256" si="3615">BB254*BB255</f>
        <v>0</v>
      </c>
      <c r="BC256" s="82">
        <f t="shared" ref="BC256" si="3616">BC254*BC255</f>
        <v>0</v>
      </c>
      <c r="BD256" s="82">
        <f t="shared" ref="BD256" si="3617">BD254*BD255</f>
        <v>0</v>
      </c>
      <c r="BE256" s="82">
        <f t="shared" ref="BE256" si="3618">BE254*BE255</f>
        <v>0</v>
      </c>
      <c r="BF256" s="82">
        <f t="shared" ref="BF256" si="3619">BF254*BF255</f>
        <v>0</v>
      </c>
      <c r="BG256" s="82">
        <f t="shared" ref="BG256" si="3620">BG254*BG255</f>
        <v>0</v>
      </c>
      <c r="BH256" s="82">
        <f t="shared" ref="BH256" si="3621">BH254*BH255</f>
        <v>0</v>
      </c>
      <c r="BI256" s="82">
        <f t="shared" ref="BI256" si="3622">BI254*BI255</f>
        <v>0</v>
      </c>
      <c r="BJ256" s="82">
        <f t="shared" ref="BJ256" si="3623">BJ254*BJ255</f>
        <v>0</v>
      </c>
      <c r="BK256" s="82">
        <f t="shared" ref="BK256" si="3624">BK254*BK255</f>
        <v>0</v>
      </c>
      <c r="BL256" s="82">
        <f t="shared" ref="BL256" si="3625">BL254*BL255</f>
        <v>0</v>
      </c>
      <c r="BM256" s="82">
        <f t="shared" ref="BM256" si="3626">BM254*BM255</f>
        <v>0</v>
      </c>
      <c r="BN256" s="82">
        <f t="shared" ref="BN256" si="3627">BN254*BN255</f>
        <v>0</v>
      </c>
      <c r="BO256" s="82">
        <f t="shared" ref="BO256" si="3628">BO254*BO255</f>
        <v>0</v>
      </c>
      <c r="BP256" s="82">
        <f t="shared" ref="BP256" si="3629">BP254*BP255</f>
        <v>0</v>
      </c>
      <c r="BQ256" s="82">
        <f t="shared" ref="BQ256" si="3630">BQ254*BQ255</f>
        <v>0</v>
      </c>
      <c r="BR256" s="82">
        <f t="shared" ref="BR256" si="3631">BR254*BR255</f>
        <v>0</v>
      </c>
      <c r="BS256" s="82">
        <f t="shared" ref="BS256" si="3632">BS254*BS255</f>
        <v>0</v>
      </c>
      <c r="BT256" s="82">
        <f t="shared" ref="BT256" si="3633">BT254*BT255</f>
        <v>0</v>
      </c>
      <c r="BU256" s="82">
        <f t="shared" ref="BU256" si="3634">BU254*BU255</f>
        <v>0</v>
      </c>
      <c r="BV256" s="82">
        <f t="shared" ref="BV256" si="3635">BV254*BV255</f>
        <v>0</v>
      </c>
      <c r="BW256" s="82">
        <f t="shared" ref="BW256" si="3636">BW254*BW255</f>
        <v>0</v>
      </c>
      <c r="BX256" s="82">
        <f t="shared" ref="BX256" si="3637">BX254*BX255</f>
        <v>0</v>
      </c>
      <c r="BY256" s="82">
        <f t="shared" ref="BY256" si="3638">BY254*BY255</f>
        <v>0</v>
      </c>
      <c r="BZ256" s="82">
        <f t="shared" ref="BZ256" si="3639">BZ254*BZ255</f>
        <v>0</v>
      </c>
      <c r="CA256" s="82">
        <f t="shared" ref="CA256" si="3640">CA254*CA255</f>
        <v>0</v>
      </c>
      <c r="CB256" s="82">
        <f t="shared" ref="CB256" si="3641">CB254*CB255</f>
        <v>0</v>
      </c>
      <c r="CC256" s="82">
        <f t="shared" ref="CC256" si="3642">CC254*CC255</f>
        <v>0</v>
      </c>
      <c r="CD256" s="82">
        <f t="shared" ref="CD256" si="3643">CD254*CD255</f>
        <v>0</v>
      </c>
      <c r="CE256" s="82">
        <f t="shared" ref="CE256" si="3644">CE254*CE255</f>
        <v>0</v>
      </c>
      <c r="CF256" s="82">
        <f t="shared" ref="CF256" si="3645">CF254*CF255</f>
        <v>0</v>
      </c>
      <c r="CG256" s="82">
        <f t="shared" ref="CG256" si="3646">CG254*CG255</f>
        <v>0</v>
      </c>
      <c r="CH256" s="82">
        <f t="shared" ref="CH256" si="3647">CH254*CH255</f>
        <v>0</v>
      </c>
      <c r="CI256" s="82">
        <f t="shared" ref="CI256" si="3648">CI254*CI255</f>
        <v>0</v>
      </c>
      <c r="CJ256" s="82">
        <f t="shared" ref="CJ256" si="3649">CJ254*CJ255</f>
        <v>0</v>
      </c>
      <c r="CK256" s="82">
        <f t="shared" ref="CK256" si="3650">CK254*CK255</f>
        <v>0</v>
      </c>
      <c r="CL256" s="82">
        <f t="shared" ref="CL256" si="3651">CL254*CL255</f>
        <v>0</v>
      </c>
      <c r="CM256" s="82">
        <f t="shared" ref="CM256" si="3652">CM254*CM255</f>
        <v>0</v>
      </c>
      <c r="CN256" s="82">
        <f t="shared" ref="CN256" si="3653">CN254*CN255</f>
        <v>0</v>
      </c>
      <c r="CO256" s="82">
        <f t="shared" ref="CO256" si="3654">CO254*CO255</f>
        <v>0</v>
      </c>
      <c r="CP256" s="82">
        <f t="shared" ref="CP256" si="3655">CP254*CP255</f>
        <v>0</v>
      </c>
      <c r="CQ256" s="82">
        <f t="shared" ref="CQ256" si="3656">CQ254*CQ255</f>
        <v>0</v>
      </c>
      <c r="CR256" s="82">
        <f t="shared" ref="CR256" si="3657">CR254*CR255</f>
        <v>0</v>
      </c>
      <c r="CS256" s="82">
        <f t="shared" ref="CS256" si="3658">CS254*CS255</f>
        <v>0</v>
      </c>
      <c r="CT256" s="82">
        <f t="shared" ref="CT256" si="3659">CT254*CT255</f>
        <v>0</v>
      </c>
      <c r="CU256" s="82">
        <f t="shared" ref="CU256" si="3660">CU254*CU255</f>
        <v>0</v>
      </c>
      <c r="CV256" s="82">
        <f t="shared" ref="CV256" si="3661">CV254*CV255</f>
        <v>0</v>
      </c>
      <c r="CW256" s="82">
        <f t="shared" ref="CW256" si="3662">CW254*CW255</f>
        <v>0</v>
      </c>
      <c r="CX256" s="82">
        <f t="shared" ref="CX256" si="3663">CX254*CX255</f>
        <v>0</v>
      </c>
      <c r="CY256" s="82">
        <f t="shared" ref="CY256" si="3664">CY254*CY255</f>
        <v>0</v>
      </c>
      <c r="CZ256" s="82">
        <f t="shared" ref="CZ256" si="3665">CZ254*CZ255</f>
        <v>0</v>
      </c>
      <c r="DA256" s="82">
        <f t="shared" ref="DA256" si="3666">DA254*DA255</f>
        <v>0</v>
      </c>
      <c r="DB256" s="82">
        <f t="shared" ref="DB256" si="3667">DB254*DB255</f>
        <v>0</v>
      </c>
      <c r="DC256" s="82">
        <f t="shared" ref="DC256" si="3668">DC254*DC255</f>
        <v>0</v>
      </c>
      <c r="DD256" s="82">
        <f t="shared" ref="DD256" si="3669">DD254*DD255</f>
        <v>0</v>
      </c>
      <c r="DE256" s="82">
        <f t="shared" ref="DE256" si="3670">DE254*DE255</f>
        <v>0</v>
      </c>
      <c r="DF256" s="82">
        <f t="shared" ref="DF256" si="3671">DF254*DF255</f>
        <v>0</v>
      </c>
      <c r="DG256" s="82">
        <f t="shared" ref="DG256" si="3672">DG254*DG255</f>
        <v>0</v>
      </c>
      <c r="DH256" s="82">
        <f t="shared" ref="DH256" si="3673">DH254*DH255</f>
        <v>0</v>
      </c>
      <c r="DI256" s="82">
        <f t="shared" ref="DI256" si="3674">DI254*DI255</f>
        <v>0</v>
      </c>
      <c r="DJ256" s="82">
        <f t="shared" ref="DJ256" si="3675">DJ254*DJ255</f>
        <v>0</v>
      </c>
      <c r="DK256" s="82">
        <f t="shared" ref="DK256" si="3676">DK254*DK255</f>
        <v>0</v>
      </c>
      <c r="DL256" s="82">
        <f t="shared" ref="DL256" si="3677">DL254*DL255</f>
        <v>0</v>
      </c>
      <c r="DM256" s="82">
        <f t="shared" ref="DM256" si="3678">DM254*DM255</f>
        <v>0</v>
      </c>
      <c r="DN256" s="82">
        <f t="shared" ref="DN256" si="3679">DN254*DN255</f>
        <v>0</v>
      </c>
      <c r="DO256" s="82">
        <f t="shared" ref="DO256" si="3680">DO254*DO255</f>
        <v>0</v>
      </c>
      <c r="DP256" s="82">
        <f t="shared" ref="DP256" si="3681">DP254*DP255</f>
        <v>0</v>
      </c>
      <c r="DQ256" s="82">
        <f t="shared" ref="DQ256" si="3682">DQ254*DQ255</f>
        <v>0</v>
      </c>
      <c r="DR256" s="82">
        <f t="shared" ref="DR256" si="3683">DR254*DR255</f>
        <v>0</v>
      </c>
      <c r="DS256" s="82">
        <f t="shared" ref="DS256" si="3684">DS254*DS255</f>
        <v>0</v>
      </c>
      <c r="DT256" s="82">
        <f t="shared" ref="DT256" si="3685">DT254*DT255</f>
        <v>0</v>
      </c>
      <c r="DU256" s="82">
        <f t="shared" ref="DU256" si="3686">DU254*DU255</f>
        <v>0</v>
      </c>
      <c r="DV256" s="82">
        <f t="shared" ref="DV256" si="3687">DV254*DV255</f>
        <v>0</v>
      </c>
      <c r="DW256" s="82">
        <f t="shared" ref="DW256" si="3688">DW254*DW255</f>
        <v>0</v>
      </c>
      <c r="DX256" s="82">
        <f t="shared" ref="DX256" si="3689">DX254*DX255</f>
        <v>0</v>
      </c>
      <c r="DY256" s="82">
        <f t="shared" ref="DY256" si="3690">DY254*DY255</f>
        <v>0</v>
      </c>
      <c r="DZ256" s="82">
        <f t="shared" ref="DZ256" si="3691">DZ254*DZ255</f>
        <v>0</v>
      </c>
      <c r="EA256" s="82">
        <f t="shared" ref="EA256" si="3692">EA254*EA255</f>
        <v>0</v>
      </c>
      <c r="EB256" s="82">
        <f t="shared" ref="EB256" si="3693">EB254*EB255</f>
        <v>0</v>
      </c>
    </row>
    <row r="257" spans="3:132" outlineLevel="1" x14ac:dyDescent="0.25">
      <c r="C257" s="325"/>
    </row>
    <row r="258" spans="3:132" ht="13" outlineLevel="1" x14ac:dyDescent="0.3">
      <c r="C258" s="340" t="s">
        <v>502</v>
      </c>
      <c r="G258" s="52"/>
      <c r="H258" s="29"/>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row>
    <row r="259" spans="3:132" outlineLevel="1" x14ac:dyDescent="0.25">
      <c r="C259" s="318" t="s">
        <v>536</v>
      </c>
      <c r="D259" s="16">
        <f>Costs!$L$25*Costs!$L$33</f>
        <v>50000</v>
      </c>
      <c r="G259" s="52" t="s">
        <v>604</v>
      </c>
      <c r="H259" s="46">
        <f t="shared" ref="H259" si="3694">SUM(J259:EB259)</f>
        <v>100000</v>
      </c>
      <c r="J259" s="82">
        <f t="shared" ref="J259:AO259" si="3695">$D$259*(MONTH($D$252)=J$5)*(AND(J$7&gt;=$D$252,J$7&lt;$E$252))</f>
        <v>0</v>
      </c>
      <c r="K259" s="82">
        <f t="shared" si="3695"/>
        <v>0</v>
      </c>
      <c r="L259" s="82">
        <f t="shared" si="3695"/>
        <v>0</v>
      </c>
      <c r="M259" s="82">
        <f t="shared" si="3695"/>
        <v>0</v>
      </c>
      <c r="N259" s="82">
        <f t="shared" si="3695"/>
        <v>0</v>
      </c>
      <c r="O259" s="82">
        <f t="shared" si="3695"/>
        <v>0</v>
      </c>
      <c r="P259" s="82">
        <f t="shared" si="3695"/>
        <v>0</v>
      </c>
      <c r="Q259" s="82">
        <f t="shared" si="3695"/>
        <v>0</v>
      </c>
      <c r="R259" s="82">
        <f t="shared" si="3695"/>
        <v>50000</v>
      </c>
      <c r="S259" s="82">
        <f t="shared" si="3695"/>
        <v>0</v>
      </c>
      <c r="T259" s="82">
        <f t="shared" si="3695"/>
        <v>0</v>
      </c>
      <c r="U259" s="82">
        <f t="shared" si="3695"/>
        <v>0</v>
      </c>
      <c r="V259" s="82">
        <f t="shared" si="3695"/>
        <v>0</v>
      </c>
      <c r="W259" s="82">
        <f t="shared" si="3695"/>
        <v>0</v>
      </c>
      <c r="X259" s="82">
        <f t="shared" si="3695"/>
        <v>0</v>
      </c>
      <c r="Y259" s="82">
        <f t="shared" si="3695"/>
        <v>0</v>
      </c>
      <c r="Z259" s="82">
        <f t="shared" si="3695"/>
        <v>0</v>
      </c>
      <c r="AA259" s="82">
        <f t="shared" si="3695"/>
        <v>0</v>
      </c>
      <c r="AB259" s="82">
        <f t="shared" si="3695"/>
        <v>0</v>
      </c>
      <c r="AC259" s="82">
        <f t="shared" si="3695"/>
        <v>0</v>
      </c>
      <c r="AD259" s="82">
        <f t="shared" si="3695"/>
        <v>50000</v>
      </c>
      <c r="AE259" s="82">
        <f t="shared" si="3695"/>
        <v>0</v>
      </c>
      <c r="AF259" s="82">
        <f t="shared" si="3695"/>
        <v>0</v>
      </c>
      <c r="AG259" s="82">
        <f t="shared" si="3695"/>
        <v>0</v>
      </c>
      <c r="AH259" s="82">
        <f t="shared" si="3695"/>
        <v>0</v>
      </c>
      <c r="AI259" s="82">
        <f t="shared" si="3695"/>
        <v>0</v>
      </c>
      <c r="AJ259" s="82">
        <f t="shared" si="3695"/>
        <v>0</v>
      </c>
      <c r="AK259" s="82">
        <f t="shared" si="3695"/>
        <v>0</v>
      </c>
      <c r="AL259" s="82">
        <f t="shared" si="3695"/>
        <v>0</v>
      </c>
      <c r="AM259" s="82">
        <f t="shared" si="3695"/>
        <v>0</v>
      </c>
      <c r="AN259" s="82">
        <f t="shared" si="3695"/>
        <v>0</v>
      </c>
      <c r="AO259" s="82">
        <f t="shared" si="3695"/>
        <v>0</v>
      </c>
      <c r="AP259" s="82">
        <f t="shared" ref="AP259:BU259" si="3696">$D$259*(MONTH($D$252)=AP$5)*(AND(AP$7&gt;=$D$252,AP$7&lt;$E$252))</f>
        <v>0</v>
      </c>
      <c r="AQ259" s="82">
        <f t="shared" si="3696"/>
        <v>0</v>
      </c>
      <c r="AR259" s="82">
        <f t="shared" si="3696"/>
        <v>0</v>
      </c>
      <c r="AS259" s="82">
        <f t="shared" si="3696"/>
        <v>0</v>
      </c>
      <c r="AT259" s="82">
        <f t="shared" si="3696"/>
        <v>0</v>
      </c>
      <c r="AU259" s="82">
        <f t="shared" si="3696"/>
        <v>0</v>
      </c>
      <c r="AV259" s="82">
        <f t="shared" si="3696"/>
        <v>0</v>
      </c>
      <c r="AW259" s="82">
        <f t="shared" si="3696"/>
        <v>0</v>
      </c>
      <c r="AX259" s="82">
        <f t="shared" si="3696"/>
        <v>0</v>
      </c>
      <c r="AY259" s="82">
        <f t="shared" si="3696"/>
        <v>0</v>
      </c>
      <c r="AZ259" s="82">
        <f t="shared" si="3696"/>
        <v>0</v>
      </c>
      <c r="BA259" s="82">
        <f t="shared" si="3696"/>
        <v>0</v>
      </c>
      <c r="BB259" s="82">
        <f t="shared" si="3696"/>
        <v>0</v>
      </c>
      <c r="BC259" s="82">
        <f t="shared" si="3696"/>
        <v>0</v>
      </c>
      <c r="BD259" s="82">
        <f t="shared" si="3696"/>
        <v>0</v>
      </c>
      <c r="BE259" s="82">
        <f t="shared" si="3696"/>
        <v>0</v>
      </c>
      <c r="BF259" s="82">
        <f t="shared" si="3696"/>
        <v>0</v>
      </c>
      <c r="BG259" s="82">
        <f t="shared" si="3696"/>
        <v>0</v>
      </c>
      <c r="BH259" s="82">
        <f t="shared" si="3696"/>
        <v>0</v>
      </c>
      <c r="BI259" s="82">
        <f t="shared" si="3696"/>
        <v>0</v>
      </c>
      <c r="BJ259" s="82">
        <f t="shared" si="3696"/>
        <v>0</v>
      </c>
      <c r="BK259" s="82">
        <f t="shared" si="3696"/>
        <v>0</v>
      </c>
      <c r="BL259" s="82">
        <f t="shared" si="3696"/>
        <v>0</v>
      </c>
      <c r="BM259" s="82">
        <f t="shared" si="3696"/>
        <v>0</v>
      </c>
      <c r="BN259" s="82">
        <f t="shared" si="3696"/>
        <v>0</v>
      </c>
      <c r="BO259" s="82">
        <f t="shared" si="3696"/>
        <v>0</v>
      </c>
      <c r="BP259" s="82">
        <f t="shared" si="3696"/>
        <v>0</v>
      </c>
      <c r="BQ259" s="82">
        <f t="shared" si="3696"/>
        <v>0</v>
      </c>
      <c r="BR259" s="82">
        <f t="shared" si="3696"/>
        <v>0</v>
      </c>
      <c r="BS259" s="82">
        <f t="shared" si="3696"/>
        <v>0</v>
      </c>
      <c r="BT259" s="82">
        <f t="shared" si="3696"/>
        <v>0</v>
      </c>
      <c r="BU259" s="82">
        <f t="shared" si="3696"/>
        <v>0</v>
      </c>
      <c r="BV259" s="82">
        <f t="shared" ref="BV259:DA259" si="3697">$D$259*(MONTH($D$252)=BV$5)*(AND(BV$7&gt;=$D$252,BV$7&lt;$E$252))</f>
        <v>0</v>
      </c>
      <c r="BW259" s="82">
        <f t="shared" si="3697"/>
        <v>0</v>
      </c>
      <c r="BX259" s="82">
        <f t="shared" si="3697"/>
        <v>0</v>
      </c>
      <c r="BY259" s="82">
        <f t="shared" si="3697"/>
        <v>0</v>
      </c>
      <c r="BZ259" s="82">
        <f t="shared" si="3697"/>
        <v>0</v>
      </c>
      <c r="CA259" s="82">
        <f t="shared" si="3697"/>
        <v>0</v>
      </c>
      <c r="CB259" s="82">
        <f t="shared" si="3697"/>
        <v>0</v>
      </c>
      <c r="CC259" s="82">
        <f t="shared" si="3697"/>
        <v>0</v>
      </c>
      <c r="CD259" s="82">
        <f t="shared" si="3697"/>
        <v>0</v>
      </c>
      <c r="CE259" s="82">
        <f t="shared" si="3697"/>
        <v>0</v>
      </c>
      <c r="CF259" s="82">
        <f t="shared" si="3697"/>
        <v>0</v>
      </c>
      <c r="CG259" s="82">
        <f t="shared" si="3697"/>
        <v>0</v>
      </c>
      <c r="CH259" s="82">
        <f t="shared" si="3697"/>
        <v>0</v>
      </c>
      <c r="CI259" s="82">
        <f t="shared" si="3697"/>
        <v>0</v>
      </c>
      <c r="CJ259" s="82">
        <f t="shared" si="3697"/>
        <v>0</v>
      </c>
      <c r="CK259" s="82">
        <f t="shared" si="3697"/>
        <v>0</v>
      </c>
      <c r="CL259" s="82">
        <f t="shared" si="3697"/>
        <v>0</v>
      </c>
      <c r="CM259" s="82">
        <f t="shared" si="3697"/>
        <v>0</v>
      </c>
      <c r="CN259" s="82">
        <f t="shared" si="3697"/>
        <v>0</v>
      </c>
      <c r="CO259" s="82">
        <f t="shared" si="3697"/>
        <v>0</v>
      </c>
      <c r="CP259" s="82">
        <f t="shared" si="3697"/>
        <v>0</v>
      </c>
      <c r="CQ259" s="82">
        <f t="shared" si="3697"/>
        <v>0</v>
      </c>
      <c r="CR259" s="82">
        <f t="shared" si="3697"/>
        <v>0</v>
      </c>
      <c r="CS259" s="82">
        <f t="shared" si="3697"/>
        <v>0</v>
      </c>
      <c r="CT259" s="82">
        <f t="shared" si="3697"/>
        <v>0</v>
      </c>
      <c r="CU259" s="82">
        <f t="shared" si="3697"/>
        <v>0</v>
      </c>
      <c r="CV259" s="82">
        <f t="shared" si="3697"/>
        <v>0</v>
      </c>
      <c r="CW259" s="82">
        <f t="shared" si="3697"/>
        <v>0</v>
      </c>
      <c r="CX259" s="82">
        <f t="shared" si="3697"/>
        <v>0</v>
      </c>
      <c r="CY259" s="82">
        <f t="shared" si="3697"/>
        <v>0</v>
      </c>
      <c r="CZ259" s="82">
        <f t="shared" si="3697"/>
        <v>0</v>
      </c>
      <c r="DA259" s="82">
        <f t="shared" si="3697"/>
        <v>0</v>
      </c>
      <c r="DB259" s="82">
        <f t="shared" ref="DB259:EB259" si="3698">$D$259*(MONTH($D$252)=DB$5)*(AND(DB$7&gt;=$D$252,DB$7&lt;$E$252))</f>
        <v>0</v>
      </c>
      <c r="DC259" s="82">
        <f t="shared" si="3698"/>
        <v>0</v>
      </c>
      <c r="DD259" s="82">
        <f t="shared" si="3698"/>
        <v>0</v>
      </c>
      <c r="DE259" s="82">
        <f t="shared" si="3698"/>
        <v>0</v>
      </c>
      <c r="DF259" s="82">
        <f t="shared" si="3698"/>
        <v>0</v>
      </c>
      <c r="DG259" s="82">
        <f t="shared" si="3698"/>
        <v>0</v>
      </c>
      <c r="DH259" s="82">
        <f t="shared" si="3698"/>
        <v>0</v>
      </c>
      <c r="DI259" s="82">
        <f t="shared" si="3698"/>
        <v>0</v>
      </c>
      <c r="DJ259" s="82">
        <f t="shared" si="3698"/>
        <v>0</v>
      </c>
      <c r="DK259" s="82">
        <f t="shared" si="3698"/>
        <v>0</v>
      </c>
      <c r="DL259" s="82">
        <f t="shared" si="3698"/>
        <v>0</v>
      </c>
      <c r="DM259" s="82">
        <f t="shared" si="3698"/>
        <v>0</v>
      </c>
      <c r="DN259" s="82">
        <f t="shared" si="3698"/>
        <v>0</v>
      </c>
      <c r="DO259" s="82">
        <f t="shared" si="3698"/>
        <v>0</v>
      </c>
      <c r="DP259" s="82">
        <f t="shared" si="3698"/>
        <v>0</v>
      </c>
      <c r="DQ259" s="82">
        <f t="shared" si="3698"/>
        <v>0</v>
      </c>
      <c r="DR259" s="82">
        <f t="shared" si="3698"/>
        <v>0</v>
      </c>
      <c r="DS259" s="82">
        <f t="shared" si="3698"/>
        <v>0</v>
      </c>
      <c r="DT259" s="82">
        <f t="shared" si="3698"/>
        <v>0</v>
      </c>
      <c r="DU259" s="82">
        <f t="shared" si="3698"/>
        <v>0</v>
      </c>
      <c r="DV259" s="82">
        <f t="shared" si="3698"/>
        <v>0</v>
      </c>
      <c r="DW259" s="82">
        <f t="shared" si="3698"/>
        <v>0</v>
      </c>
      <c r="DX259" s="82">
        <f t="shared" si="3698"/>
        <v>0</v>
      </c>
      <c r="DY259" s="82">
        <f t="shared" si="3698"/>
        <v>0</v>
      </c>
      <c r="DZ259" s="82">
        <f t="shared" si="3698"/>
        <v>0</v>
      </c>
      <c r="EA259" s="82">
        <f t="shared" si="3698"/>
        <v>0</v>
      </c>
      <c r="EB259" s="82">
        <f t="shared" si="3698"/>
        <v>0</v>
      </c>
    </row>
    <row r="260" spans="3:132" outlineLevel="1" x14ac:dyDescent="0.25">
      <c r="C260" s="318" t="s">
        <v>539</v>
      </c>
      <c r="D260" s="125">
        <f>Costs!L37</f>
        <v>0.9</v>
      </c>
      <c r="G260" s="52" t="s">
        <v>215</v>
      </c>
      <c r="H260" s="29"/>
      <c r="J260" s="310">
        <f>$D260</f>
        <v>0.9</v>
      </c>
      <c r="K260" s="310">
        <f t="shared" ref="K260:BV260" si="3699">$D260</f>
        <v>0.9</v>
      </c>
      <c r="L260" s="310">
        <f t="shared" si="3699"/>
        <v>0.9</v>
      </c>
      <c r="M260" s="310">
        <f t="shared" si="3699"/>
        <v>0.9</v>
      </c>
      <c r="N260" s="310">
        <f t="shared" si="3699"/>
        <v>0.9</v>
      </c>
      <c r="O260" s="310">
        <f t="shared" si="3699"/>
        <v>0.9</v>
      </c>
      <c r="P260" s="310">
        <f t="shared" si="3699"/>
        <v>0.9</v>
      </c>
      <c r="Q260" s="310">
        <f t="shared" si="3699"/>
        <v>0.9</v>
      </c>
      <c r="R260" s="310">
        <f t="shared" si="3699"/>
        <v>0.9</v>
      </c>
      <c r="S260" s="310">
        <f t="shared" si="3699"/>
        <v>0.9</v>
      </c>
      <c r="T260" s="310">
        <f t="shared" si="3699"/>
        <v>0.9</v>
      </c>
      <c r="U260" s="310">
        <f t="shared" si="3699"/>
        <v>0.9</v>
      </c>
      <c r="V260" s="310">
        <f t="shared" si="3699"/>
        <v>0.9</v>
      </c>
      <c r="W260" s="310">
        <f t="shared" si="3699"/>
        <v>0.9</v>
      </c>
      <c r="X260" s="310">
        <f t="shared" si="3699"/>
        <v>0.9</v>
      </c>
      <c r="Y260" s="310">
        <f t="shared" si="3699"/>
        <v>0.9</v>
      </c>
      <c r="Z260" s="310">
        <f t="shared" si="3699"/>
        <v>0.9</v>
      </c>
      <c r="AA260" s="310">
        <f t="shared" si="3699"/>
        <v>0.9</v>
      </c>
      <c r="AB260" s="310">
        <f t="shared" si="3699"/>
        <v>0.9</v>
      </c>
      <c r="AC260" s="310">
        <f t="shared" si="3699"/>
        <v>0.9</v>
      </c>
      <c r="AD260" s="310">
        <f t="shared" si="3699"/>
        <v>0.9</v>
      </c>
      <c r="AE260" s="310">
        <f t="shared" si="3699"/>
        <v>0.9</v>
      </c>
      <c r="AF260" s="310">
        <f t="shared" si="3699"/>
        <v>0.9</v>
      </c>
      <c r="AG260" s="310">
        <f t="shared" si="3699"/>
        <v>0.9</v>
      </c>
      <c r="AH260" s="310">
        <f t="shared" si="3699"/>
        <v>0.9</v>
      </c>
      <c r="AI260" s="310">
        <f t="shared" si="3699"/>
        <v>0.9</v>
      </c>
      <c r="AJ260" s="310">
        <f t="shared" si="3699"/>
        <v>0.9</v>
      </c>
      <c r="AK260" s="310">
        <f t="shared" si="3699"/>
        <v>0.9</v>
      </c>
      <c r="AL260" s="310">
        <f t="shared" si="3699"/>
        <v>0.9</v>
      </c>
      <c r="AM260" s="310">
        <f t="shared" si="3699"/>
        <v>0.9</v>
      </c>
      <c r="AN260" s="310">
        <f t="shared" si="3699"/>
        <v>0.9</v>
      </c>
      <c r="AO260" s="310">
        <f t="shared" si="3699"/>
        <v>0.9</v>
      </c>
      <c r="AP260" s="310">
        <f t="shared" si="3699"/>
        <v>0.9</v>
      </c>
      <c r="AQ260" s="310">
        <f t="shared" si="3699"/>
        <v>0.9</v>
      </c>
      <c r="AR260" s="310">
        <f t="shared" si="3699"/>
        <v>0.9</v>
      </c>
      <c r="AS260" s="310">
        <f t="shared" si="3699"/>
        <v>0.9</v>
      </c>
      <c r="AT260" s="310">
        <f t="shared" si="3699"/>
        <v>0.9</v>
      </c>
      <c r="AU260" s="310">
        <f t="shared" si="3699"/>
        <v>0.9</v>
      </c>
      <c r="AV260" s="310">
        <f t="shared" si="3699"/>
        <v>0.9</v>
      </c>
      <c r="AW260" s="310">
        <f t="shared" si="3699"/>
        <v>0.9</v>
      </c>
      <c r="AX260" s="310">
        <f t="shared" si="3699"/>
        <v>0.9</v>
      </c>
      <c r="AY260" s="310">
        <f t="shared" si="3699"/>
        <v>0.9</v>
      </c>
      <c r="AZ260" s="310">
        <f t="shared" si="3699"/>
        <v>0.9</v>
      </c>
      <c r="BA260" s="310">
        <f t="shared" si="3699"/>
        <v>0.9</v>
      </c>
      <c r="BB260" s="310">
        <f t="shared" si="3699"/>
        <v>0.9</v>
      </c>
      <c r="BC260" s="310">
        <f t="shared" si="3699"/>
        <v>0.9</v>
      </c>
      <c r="BD260" s="310">
        <f t="shared" si="3699"/>
        <v>0.9</v>
      </c>
      <c r="BE260" s="310">
        <f t="shared" si="3699"/>
        <v>0.9</v>
      </c>
      <c r="BF260" s="310">
        <f t="shared" si="3699"/>
        <v>0.9</v>
      </c>
      <c r="BG260" s="310">
        <f t="shared" si="3699"/>
        <v>0.9</v>
      </c>
      <c r="BH260" s="310">
        <f t="shared" si="3699"/>
        <v>0.9</v>
      </c>
      <c r="BI260" s="310">
        <f t="shared" si="3699"/>
        <v>0.9</v>
      </c>
      <c r="BJ260" s="310">
        <f t="shared" si="3699"/>
        <v>0.9</v>
      </c>
      <c r="BK260" s="310">
        <f t="shared" si="3699"/>
        <v>0.9</v>
      </c>
      <c r="BL260" s="310">
        <f t="shared" si="3699"/>
        <v>0.9</v>
      </c>
      <c r="BM260" s="310">
        <f t="shared" si="3699"/>
        <v>0.9</v>
      </c>
      <c r="BN260" s="310">
        <f t="shared" si="3699"/>
        <v>0.9</v>
      </c>
      <c r="BO260" s="310">
        <f t="shared" si="3699"/>
        <v>0.9</v>
      </c>
      <c r="BP260" s="310">
        <f t="shared" si="3699"/>
        <v>0.9</v>
      </c>
      <c r="BQ260" s="310">
        <f t="shared" si="3699"/>
        <v>0.9</v>
      </c>
      <c r="BR260" s="310">
        <f t="shared" si="3699"/>
        <v>0.9</v>
      </c>
      <c r="BS260" s="310">
        <f t="shared" si="3699"/>
        <v>0.9</v>
      </c>
      <c r="BT260" s="310">
        <f t="shared" si="3699"/>
        <v>0.9</v>
      </c>
      <c r="BU260" s="310">
        <f t="shared" si="3699"/>
        <v>0.9</v>
      </c>
      <c r="BV260" s="310">
        <f t="shared" si="3699"/>
        <v>0.9</v>
      </c>
      <c r="BW260" s="310">
        <f t="shared" ref="BW260:EB260" si="3700">$D260</f>
        <v>0.9</v>
      </c>
      <c r="BX260" s="310">
        <f t="shared" si="3700"/>
        <v>0.9</v>
      </c>
      <c r="BY260" s="310">
        <f t="shared" si="3700"/>
        <v>0.9</v>
      </c>
      <c r="BZ260" s="310">
        <f t="shared" si="3700"/>
        <v>0.9</v>
      </c>
      <c r="CA260" s="310">
        <f t="shared" si="3700"/>
        <v>0.9</v>
      </c>
      <c r="CB260" s="310">
        <f t="shared" si="3700"/>
        <v>0.9</v>
      </c>
      <c r="CC260" s="310">
        <f t="shared" si="3700"/>
        <v>0.9</v>
      </c>
      <c r="CD260" s="310">
        <f t="shared" si="3700"/>
        <v>0.9</v>
      </c>
      <c r="CE260" s="310">
        <f t="shared" si="3700"/>
        <v>0.9</v>
      </c>
      <c r="CF260" s="310">
        <f t="shared" si="3700"/>
        <v>0.9</v>
      </c>
      <c r="CG260" s="310">
        <f t="shared" si="3700"/>
        <v>0.9</v>
      </c>
      <c r="CH260" s="310">
        <f t="shared" si="3700"/>
        <v>0.9</v>
      </c>
      <c r="CI260" s="310">
        <f t="shared" si="3700"/>
        <v>0.9</v>
      </c>
      <c r="CJ260" s="310">
        <f t="shared" si="3700"/>
        <v>0.9</v>
      </c>
      <c r="CK260" s="310">
        <f t="shared" si="3700"/>
        <v>0.9</v>
      </c>
      <c r="CL260" s="310">
        <f t="shared" si="3700"/>
        <v>0.9</v>
      </c>
      <c r="CM260" s="310">
        <f t="shared" si="3700"/>
        <v>0.9</v>
      </c>
      <c r="CN260" s="310">
        <f t="shared" si="3700"/>
        <v>0.9</v>
      </c>
      <c r="CO260" s="310">
        <f t="shared" si="3700"/>
        <v>0.9</v>
      </c>
      <c r="CP260" s="310">
        <f t="shared" si="3700"/>
        <v>0.9</v>
      </c>
      <c r="CQ260" s="310">
        <f t="shared" si="3700"/>
        <v>0.9</v>
      </c>
      <c r="CR260" s="310">
        <f t="shared" si="3700"/>
        <v>0.9</v>
      </c>
      <c r="CS260" s="310">
        <f t="shared" si="3700"/>
        <v>0.9</v>
      </c>
      <c r="CT260" s="310">
        <f t="shared" si="3700"/>
        <v>0.9</v>
      </c>
      <c r="CU260" s="310">
        <f t="shared" si="3700"/>
        <v>0.9</v>
      </c>
      <c r="CV260" s="310">
        <f t="shared" si="3700"/>
        <v>0.9</v>
      </c>
      <c r="CW260" s="310">
        <f t="shared" si="3700"/>
        <v>0.9</v>
      </c>
      <c r="CX260" s="310">
        <f t="shared" si="3700"/>
        <v>0.9</v>
      </c>
      <c r="CY260" s="310">
        <f t="shared" si="3700"/>
        <v>0.9</v>
      </c>
      <c r="CZ260" s="310">
        <f t="shared" si="3700"/>
        <v>0.9</v>
      </c>
      <c r="DA260" s="310">
        <f t="shared" si="3700"/>
        <v>0.9</v>
      </c>
      <c r="DB260" s="310">
        <f t="shared" si="3700"/>
        <v>0.9</v>
      </c>
      <c r="DC260" s="310">
        <f t="shared" si="3700"/>
        <v>0.9</v>
      </c>
      <c r="DD260" s="310">
        <f t="shared" si="3700"/>
        <v>0.9</v>
      </c>
      <c r="DE260" s="310">
        <f t="shared" si="3700"/>
        <v>0.9</v>
      </c>
      <c r="DF260" s="310">
        <f t="shared" si="3700"/>
        <v>0.9</v>
      </c>
      <c r="DG260" s="310">
        <f t="shared" si="3700"/>
        <v>0.9</v>
      </c>
      <c r="DH260" s="310">
        <f t="shared" si="3700"/>
        <v>0.9</v>
      </c>
      <c r="DI260" s="310">
        <f t="shared" si="3700"/>
        <v>0.9</v>
      </c>
      <c r="DJ260" s="310">
        <f t="shared" si="3700"/>
        <v>0.9</v>
      </c>
      <c r="DK260" s="310">
        <f t="shared" si="3700"/>
        <v>0.9</v>
      </c>
      <c r="DL260" s="310">
        <f t="shared" si="3700"/>
        <v>0.9</v>
      </c>
      <c r="DM260" s="310">
        <f t="shared" si="3700"/>
        <v>0.9</v>
      </c>
      <c r="DN260" s="310">
        <f t="shared" si="3700"/>
        <v>0.9</v>
      </c>
      <c r="DO260" s="310">
        <f t="shared" si="3700"/>
        <v>0.9</v>
      </c>
      <c r="DP260" s="310">
        <f t="shared" si="3700"/>
        <v>0.9</v>
      </c>
      <c r="DQ260" s="310">
        <f t="shared" si="3700"/>
        <v>0.9</v>
      </c>
      <c r="DR260" s="310">
        <f t="shared" si="3700"/>
        <v>0.9</v>
      </c>
      <c r="DS260" s="310">
        <f t="shared" si="3700"/>
        <v>0.9</v>
      </c>
      <c r="DT260" s="310">
        <f t="shared" si="3700"/>
        <v>0.9</v>
      </c>
      <c r="DU260" s="310">
        <f t="shared" si="3700"/>
        <v>0.9</v>
      </c>
      <c r="DV260" s="310">
        <f t="shared" si="3700"/>
        <v>0.9</v>
      </c>
      <c r="DW260" s="310">
        <f t="shared" si="3700"/>
        <v>0.9</v>
      </c>
      <c r="DX260" s="310">
        <f t="shared" si="3700"/>
        <v>0.9</v>
      </c>
      <c r="DY260" s="310">
        <f t="shared" si="3700"/>
        <v>0.9</v>
      </c>
      <c r="DZ260" s="310">
        <f t="shared" si="3700"/>
        <v>0.9</v>
      </c>
      <c r="EA260" s="310">
        <f t="shared" si="3700"/>
        <v>0.9</v>
      </c>
      <c r="EB260" s="310">
        <f t="shared" si="3700"/>
        <v>0.9</v>
      </c>
    </row>
    <row r="261" spans="3:132" outlineLevel="1" x14ac:dyDescent="0.25">
      <c r="C261" s="318" t="s">
        <v>540</v>
      </c>
      <c r="D261" s="129"/>
      <c r="G261" s="52" t="s">
        <v>215</v>
      </c>
      <c r="H261" s="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row>
    <row r="262" spans="3:132" outlineLevel="1" x14ac:dyDescent="0.25">
      <c r="C262" s="318" t="s">
        <v>541</v>
      </c>
      <c r="D262" s="31">
        <f>Costs!$L$39</f>
        <v>1.9</v>
      </c>
      <c r="E262" s="31">
        <f>Costs!$L$40</f>
        <v>0.4</v>
      </c>
      <c r="G262" s="52" t="s">
        <v>220</v>
      </c>
      <c r="H262" s="29"/>
      <c r="J262" s="312">
        <f t="shared" ref="J262:BU262" si="3701">$D262-$E262</f>
        <v>1.5</v>
      </c>
      <c r="K262" s="312">
        <f t="shared" si="3701"/>
        <v>1.5</v>
      </c>
      <c r="L262" s="312">
        <f t="shared" si="3701"/>
        <v>1.5</v>
      </c>
      <c r="M262" s="312">
        <f t="shared" si="3701"/>
        <v>1.5</v>
      </c>
      <c r="N262" s="312">
        <f t="shared" si="3701"/>
        <v>1.5</v>
      </c>
      <c r="O262" s="312">
        <f t="shared" si="3701"/>
        <v>1.5</v>
      </c>
      <c r="P262" s="312">
        <f t="shared" si="3701"/>
        <v>1.5</v>
      </c>
      <c r="Q262" s="312">
        <f t="shared" si="3701"/>
        <v>1.5</v>
      </c>
      <c r="R262" s="312">
        <f t="shared" si="3701"/>
        <v>1.5</v>
      </c>
      <c r="S262" s="312">
        <f t="shared" si="3701"/>
        <v>1.5</v>
      </c>
      <c r="T262" s="312">
        <f t="shared" si="3701"/>
        <v>1.5</v>
      </c>
      <c r="U262" s="312">
        <f t="shared" si="3701"/>
        <v>1.5</v>
      </c>
      <c r="V262" s="312">
        <f t="shared" si="3701"/>
        <v>1.5</v>
      </c>
      <c r="W262" s="312">
        <f t="shared" si="3701"/>
        <v>1.5</v>
      </c>
      <c r="X262" s="312">
        <f t="shared" si="3701"/>
        <v>1.5</v>
      </c>
      <c r="Y262" s="312">
        <f t="shared" si="3701"/>
        <v>1.5</v>
      </c>
      <c r="Z262" s="312">
        <f t="shared" si="3701"/>
        <v>1.5</v>
      </c>
      <c r="AA262" s="312">
        <f t="shared" si="3701"/>
        <v>1.5</v>
      </c>
      <c r="AB262" s="312">
        <f t="shared" si="3701"/>
        <v>1.5</v>
      </c>
      <c r="AC262" s="312">
        <f t="shared" si="3701"/>
        <v>1.5</v>
      </c>
      <c r="AD262" s="312">
        <f t="shared" si="3701"/>
        <v>1.5</v>
      </c>
      <c r="AE262" s="312">
        <f t="shared" si="3701"/>
        <v>1.5</v>
      </c>
      <c r="AF262" s="312">
        <f t="shared" si="3701"/>
        <v>1.5</v>
      </c>
      <c r="AG262" s="312">
        <f t="shared" si="3701"/>
        <v>1.5</v>
      </c>
      <c r="AH262" s="312">
        <f t="shared" si="3701"/>
        <v>1.5</v>
      </c>
      <c r="AI262" s="312">
        <f t="shared" si="3701"/>
        <v>1.5</v>
      </c>
      <c r="AJ262" s="312">
        <f t="shared" si="3701"/>
        <v>1.5</v>
      </c>
      <c r="AK262" s="312">
        <f t="shared" si="3701"/>
        <v>1.5</v>
      </c>
      <c r="AL262" s="312">
        <f t="shared" si="3701"/>
        <v>1.5</v>
      </c>
      <c r="AM262" s="312">
        <f t="shared" si="3701"/>
        <v>1.5</v>
      </c>
      <c r="AN262" s="312">
        <f t="shared" si="3701"/>
        <v>1.5</v>
      </c>
      <c r="AO262" s="312">
        <f t="shared" si="3701"/>
        <v>1.5</v>
      </c>
      <c r="AP262" s="312">
        <f t="shared" si="3701"/>
        <v>1.5</v>
      </c>
      <c r="AQ262" s="312">
        <f t="shared" si="3701"/>
        <v>1.5</v>
      </c>
      <c r="AR262" s="312">
        <f t="shared" si="3701"/>
        <v>1.5</v>
      </c>
      <c r="AS262" s="312">
        <f t="shared" si="3701"/>
        <v>1.5</v>
      </c>
      <c r="AT262" s="312">
        <f t="shared" si="3701"/>
        <v>1.5</v>
      </c>
      <c r="AU262" s="312">
        <f t="shared" si="3701"/>
        <v>1.5</v>
      </c>
      <c r="AV262" s="312">
        <f t="shared" si="3701"/>
        <v>1.5</v>
      </c>
      <c r="AW262" s="312">
        <f t="shared" si="3701"/>
        <v>1.5</v>
      </c>
      <c r="AX262" s="312">
        <f t="shared" si="3701"/>
        <v>1.5</v>
      </c>
      <c r="AY262" s="312">
        <f t="shared" si="3701"/>
        <v>1.5</v>
      </c>
      <c r="AZ262" s="312">
        <f t="shared" si="3701"/>
        <v>1.5</v>
      </c>
      <c r="BA262" s="312">
        <f t="shared" si="3701"/>
        <v>1.5</v>
      </c>
      <c r="BB262" s="312">
        <f t="shared" si="3701"/>
        <v>1.5</v>
      </c>
      <c r="BC262" s="312">
        <f t="shared" si="3701"/>
        <v>1.5</v>
      </c>
      <c r="BD262" s="312">
        <f t="shared" si="3701"/>
        <v>1.5</v>
      </c>
      <c r="BE262" s="312">
        <f t="shared" si="3701"/>
        <v>1.5</v>
      </c>
      <c r="BF262" s="312">
        <f t="shared" si="3701"/>
        <v>1.5</v>
      </c>
      <c r="BG262" s="312">
        <f t="shared" si="3701"/>
        <v>1.5</v>
      </c>
      <c r="BH262" s="312">
        <f t="shared" si="3701"/>
        <v>1.5</v>
      </c>
      <c r="BI262" s="312">
        <f t="shared" si="3701"/>
        <v>1.5</v>
      </c>
      <c r="BJ262" s="312">
        <f t="shared" si="3701"/>
        <v>1.5</v>
      </c>
      <c r="BK262" s="312">
        <f t="shared" si="3701"/>
        <v>1.5</v>
      </c>
      <c r="BL262" s="312">
        <f t="shared" si="3701"/>
        <v>1.5</v>
      </c>
      <c r="BM262" s="312">
        <f t="shared" si="3701"/>
        <v>1.5</v>
      </c>
      <c r="BN262" s="312">
        <f t="shared" si="3701"/>
        <v>1.5</v>
      </c>
      <c r="BO262" s="312">
        <f t="shared" si="3701"/>
        <v>1.5</v>
      </c>
      <c r="BP262" s="312">
        <f t="shared" si="3701"/>
        <v>1.5</v>
      </c>
      <c r="BQ262" s="312">
        <f t="shared" si="3701"/>
        <v>1.5</v>
      </c>
      <c r="BR262" s="312">
        <f t="shared" si="3701"/>
        <v>1.5</v>
      </c>
      <c r="BS262" s="312">
        <f t="shared" si="3701"/>
        <v>1.5</v>
      </c>
      <c r="BT262" s="312">
        <f t="shared" si="3701"/>
        <v>1.5</v>
      </c>
      <c r="BU262" s="312">
        <f t="shared" si="3701"/>
        <v>1.5</v>
      </c>
      <c r="BV262" s="312">
        <f t="shared" ref="BV262:EB262" si="3702">$D262-$E262</f>
        <v>1.5</v>
      </c>
      <c r="BW262" s="312">
        <f t="shared" si="3702"/>
        <v>1.5</v>
      </c>
      <c r="BX262" s="312">
        <f t="shared" si="3702"/>
        <v>1.5</v>
      </c>
      <c r="BY262" s="312">
        <f t="shared" si="3702"/>
        <v>1.5</v>
      </c>
      <c r="BZ262" s="312">
        <f t="shared" si="3702"/>
        <v>1.5</v>
      </c>
      <c r="CA262" s="312">
        <f t="shared" si="3702"/>
        <v>1.5</v>
      </c>
      <c r="CB262" s="312">
        <f t="shared" si="3702"/>
        <v>1.5</v>
      </c>
      <c r="CC262" s="312">
        <f t="shared" si="3702"/>
        <v>1.5</v>
      </c>
      <c r="CD262" s="312">
        <f t="shared" si="3702"/>
        <v>1.5</v>
      </c>
      <c r="CE262" s="312">
        <f t="shared" si="3702"/>
        <v>1.5</v>
      </c>
      <c r="CF262" s="312">
        <f t="shared" si="3702"/>
        <v>1.5</v>
      </c>
      <c r="CG262" s="312">
        <f t="shared" si="3702"/>
        <v>1.5</v>
      </c>
      <c r="CH262" s="312">
        <f t="shared" si="3702"/>
        <v>1.5</v>
      </c>
      <c r="CI262" s="312">
        <f t="shared" si="3702"/>
        <v>1.5</v>
      </c>
      <c r="CJ262" s="312">
        <f t="shared" si="3702"/>
        <v>1.5</v>
      </c>
      <c r="CK262" s="312">
        <f t="shared" si="3702"/>
        <v>1.5</v>
      </c>
      <c r="CL262" s="312">
        <f t="shared" si="3702"/>
        <v>1.5</v>
      </c>
      <c r="CM262" s="312">
        <f t="shared" si="3702"/>
        <v>1.5</v>
      </c>
      <c r="CN262" s="312">
        <f t="shared" si="3702"/>
        <v>1.5</v>
      </c>
      <c r="CO262" s="312">
        <f t="shared" si="3702"/>
        <v>1.5</v>
      </c>
      <c r="CP262" s="312">
        <f t="shared" si="3702"/>
        <v>1.5</v>
      </c>
      <c r="CQ262" s="312">
        <f t="shared" si="3702"/>
        <v>1.5</v>
      </c>
      <c r="CR262" s="312">
        <f t="shared" si="3702"/>
        <v>1.5</v>
      </c>
      <c r="CS262" s="312">
        <f t="shared" si="3702"/>
        <v>1.5</v>
      </c>
      <c r="CT262" s="312">
        <f t="shared" si="3702"/>
        <v>1.5</v>
      </c>
      <c r="CU262" s="312">
        <f t="shared" si="3702"/>
        <v>1.5</v>
      </c>
      <c r="CV262" s="312">
        <f t="shared" si="3702"/>
        <v>1.5</v>
      </c>
      <c r="CW262" s="312">
        <f t="shared" si="3702"/>
        <v>1.5</v>
      </c>
      <c r="CX262" s="312">
        <f t="shared" si="3702"/>
        <v>1.5</v>
      </c>
      <c r="CY262" s="312">
        <f t="shared" si="3702"/>
        <v>1.5</v>
      </c>
      <c r="CZ262" s="312">
        <f t="shared" si="3702"/>
        <v>1.5</v>
      </c>
      <c r="DA262" s="312">
        <f t="shared" si="3702"/>
        <v>1.5</v>
      </c>
      <c r="DB262" s="312">
        <f t="shared" si="3702"/>
        <v>1.5</v>
      </c>
      <c r="DC262" s="312">
        <f t="shared" si="3702"/>
        <v>1.5</v>
      </c>
      <c r="DD262" s="312">
        <f t="shared" si="3702"/>
        <v>1.5</v>
      </c>
      <c r="DE262" s="312">
        <f t="shared" si="3702"/>
        <v>1.5</v>
      </c>
      <c r="DF262" s="312">
        <f t="shared" si="3702"/>
        <v>1.5</v>
      </c>
      <c r="DG262" s="312">
        <f t="shared" si="3702"/>
        <v>1.5</v>
      </c>
      <c r="DH262" s="312">
        <f t="shared" si="3702"/>
        <v>1.5</v>
      </c>
      <c r="DI262" s="312">
        <f t="shared" si="3702"/>
        <v>1.5</v>
      </c>
      <c r="DJ262" s="312">
        <f t="shared" si="3702"/>
        <v>1.5</v>
      </c>
      <c r="DK262" s="312">
        <f t="shared" si="3702"/>
        <v>1.5</v>
      </c>
      <c r="DL262" s="312">
        <f t="shared" si="3702"/>
        <v>1.5</v>
      </c>
      <c r="DM262" s="312">
        <f t="shared" si="3702"/>
        <v>1.5</v>
      </c>
      <c r="DN262" s="312">
        <f t="shared" si="3702"/>
        <v>1.5</v>
      </c>
      <c r="DO262" s="312">
        <f t="shared" si="3702"/>
        <v>1.5</v>
      </c>
      <c r="DP262" s="312">
        <f t="shared" si="3702"/>
        <v>1.5</v>
      </c>
      <c r="DQ262" s="312">
        <f t="shared" si="3702"/>
        <v>1.5</v>
      </c>
      <c r="DR262" s="312">
        <f t="shared" si="3702"/>
        <v>1.5</v>
      </c>
      <c r="DS262" s="312">
        <f t="shared" si="3702"/>
        <v>1.5</v>
      </c>
      <c r="DT262" s="312">
        <f t="shared" si="3702"/>
        <v>1.5</v>
      </c>
      <c r="DU262" s="312">
        <f t="shared" si="3702"/>
        <v>1.5</v>
      </c>
      <c r="DV262" s="312">
        <f t="shared" si="3702"/>
        <v>1.5</v>
      </c>
      <c r="DW262" s="312">
        <f t="shared" si="3702"/>
        <v>1.5</v>
      </c>
      <c r="DX262" s="312">
        <f t="shared" si="3702"/>
        <v>1.5</v>
      </c>
      <c r="DY262" s="312">
        <f t="shared" si="3702"/>
        <v>1.5</v>
      </c>
      <c r="DZ262" s="312">
        <f t="shared" si="3702"/>
        <v>1.5</v>
      </c>
      <c r="EA262" s="312">
        <f t="shared" si="3702"/>
        <v>1.5</v>
      </c>
      <c r="EB262" s="312">
        <f t="shared" si="3702"/>
        <v>1.5</v>
      </c>
    </row>
    <row r="263" spans="3:132" outlineLevel="1" x14ac:dyDescent="0.25">
      <c r="C263" s="327" t="s">
        <v>542</v>
      </c>
      <c r="D263" s="38"/>
      <c r="E263" s="38"/>
      <c r="F263" s="38"/>
      <c r="G263" s="55" t="s">
        <v>220</v>
      </c>
      <c r="H263" s="316">
        <f t="shared" ref="H263" si="3703">SUM(J263:EB263)</f>
        <v>135000</v>
      </c>
      <c r="I263" s="38"/>
      <c r="J263" s="314">
        <f>J259*(J260+J261)*J262</f>
        <v>0</v>
      </c>
      <c r="K263" s="314">
        <f t="shared" ref="K263:BV263" si="3704">K259*(K260+K261)*K262</f>
        <v>0</v>
      </c>
      <c r="L263" s="314">
        <f t="shared" si="3704"/>
        <v>0</v>
      </c>
      <c r="M263" s="314">
        <f t="shared" si="3704"/>
        <v>0</v>
      </c>
      <c r="N263" s="314">
        <f t="shared" si="3704"/>
        <v>0</v>
      </c>
      <c r="O263" s="314">
        <f t="shared" si="3704"/>
        <v>0</v>
      </c>
      <c r="P263" s="314">
        <f t="shared" si="3704"/>
        <v>0</v>
      </c>
      <c r="Q263" s="314">
        <f t="shared" si="3704"/>
        <v>0</v>
      </c>
      <c r="R263" s="314">
        <f t="shared" si="3704"/>
        <v>67500</v>
      </c>
      <c r="S263" s="314">
        <f t="shared" si="3704"/>
        <v>0</v>
      </c>
      <c r="T263" s="314">
        <f t="shared" si="3704"/>
        <v>0</v>
      </c>
      <c r="U263" s="314">
        <f t="shared" si="3704"/>
        <v>0</v>
      </c>
      <c r="V263" s="314">
        <f t="shared" si="3704"/>
        <v>0</v>
      </c>
      <c r="W263" s="314">
        <f t="shared" si="3704"/>
        <v>0</v>
      </c>
      <c r="X263" s="314">
        <f t="shared" si="3704"/>
        <v>0</v>
      </c>
      <c r="Y263" s="314">
        <f t="shared" si="3704"/>
        <v>0</v>
      </c>
      <c r="Z263" s="314">
        <f t="shared" si="3704"/>
        <v>0</v>
      </c>
      <c r="AA263" s="314">
        <f t="shared" si="3704"/>
        <v>0</v>
      </c>
      <c r="AB263" s="314">
        <f t="shared" si="3704"/>
        <v>0</v>
      </c>
      <c r="AC263" s="314">
        <f t="shared" si="3704"/>
        <v>0</v>
      </c>
      <c r="AD263" s="314">
        <f t="shared" si="3704"/>
        <v>67500</v>
      </c>
      <c r="AE263" s="314">
        <f t="shared" si="3704"/>
        <v>0</v>
      </c>
      <c r="AF263" s="314">
        <f t="shared" si="3704"/>
        <v>0</v>
      </c>
      <c r="AG263" s="314">
        <f t="shared" si="3704"/>
        <v>0</v>
      </c>
      <c r="AH263" s="314">
        <f t="shared" si="3704"/>
        <v>0</v>
      </c>
      <c r="AI263" s="314">
        <f t="shared" si="3704"/>
        <v>0</v>
      </c>
      <c r="AJ263" s="314">
        <f t="shared" si="3704"/>
        <v>0</v>
      </c>
      <c r="AK263" s="314">
        <f t="shared" si="3704"/>
        <v>0</v>
      </c>
      <c r="AL263" s="314">
        <f t="shared" si="3704"/>
        <v>0</v>
      </c>
      <c r="AM263" s="314">
        <f t="shared" si="3704"/>
        <v>0</v>
      </c>
      <c r="AN263" s="314">
        <f t="shared" si="3704"/>
        <v>0</v>
      </c>
      <c r="AO263" s="314">
        <f t="shared" si="3704"/>
        <v>0</v>
      </c>
      <c r="AP263" s="314">
        <f t="shared" si="3704"/>
        <v>0</v>
      </c>
      <c r="AQ263" s="314">
        <f t="shared" si="3704"/>
        <v>0</v>
      </c>
      <c r="AR263" s="314">
        <f t="shared" si="3704"/>
        <v>0</v>
      </c>
      <c r="AS263" s="314">
        <f t="shared" si="3704"/>
        <v>0</v>
      </c>
      <c r="AT263" s="314">
        <f t="shared" si="3704"/>
        <v>0</v>
      </c>
      <c r="AU263" s="314">
        <f t="shared" si="3704"/>
        <v>0</v>
      </c>
      <c r="AV263" s="314">
        <f t="shared" si="3704"/>
        <v>0</v>
      </c>
      <c r="AW263" s="314">
        <f t="shared" si="3704"/>
        <v>0</v>
      </c>
      <c r="AX263" s="314">
        <f t="shared" si="3704"/>
        <v>0</v>
      </c>
      <c r="AY263" s="314">
        <f t="shared" si="3704"/>
        <v>0</v>
      </c>
      <c r="AZ263" s="314">
        <f t="shared" si="3704"/>
        <v>0</v>
      </c>
      <c r="BA263" s="314">
        <f t="shared" si="3704"/>
        <v>0</v>
      </c>
      <c r="BB263" s="314">
        <f t="shared" si="3704"/>
        <v>0</v>
      </c>
      <c r="BC263" s="314">
        <f t="shared" si="3704"/>
        <v>0</v>
      </c>
      <c r="BD263" s="314">
        <f t="shared" si="3704"/>
        <v>0</v>
      </c>
      <c r="BE263" s="314">
        <f t="shared" si="3704"/>
        <v>0</v>
      </c>
      <c r="BF263" s="314">
        <f t="shared" si="3704"/>
        <v>0</v>
      </c>
      <c r="BG263" s="314">
        <f t="shared" si="3704"/>
        <v>0</v>
      </c>
      <c r="BH263" s="314">
        <f t="shared" si="3704"/>
        <v>0</v>
      </c>
      <c r="BI263" s="314">
        <f t="shared" si="3704"/>
        <v>0</v>
      </c>
      <c r="BJ263" s="314">
        <f t="shared" si="3704"/>
        <v>0</v>
      </c>
      <c r="BK263" s="314">
        <f t="shared" si="3704"/>
        <v>0</v>
      </c>
      <c r="BL263" s="314">
        <f t="shared" si="3704"/>
        <v>0</v>
      </c>
      <c r="BM263" s="314">
        <f t="shared" si="3704"/>
        <v>0</v>
      </c>
      <c r="BN263" s="314">
        <f t="shared" si="3704"/>
        <v>0</v>
      </c>
      <c r="BO263" s="314">
        <f t="shared" si="3704"/>
        <v>0</v>
      </c>
      <c r="BP263" s="314">
        <f t="shared" si="3704"/>
        <v>0</v>
      </c>
      <c r="BQ263" s="314">
        <f t="shared" si="3704"/>
        <v>0</v>
      </c>
      <c r="BR263" s="314">
        <f t="shared" si="3704"/>
        <v>0</v>
      </c>
      <c r="BS263" s="314">
        <f t="shared" si="3704"/>
        <v>0</v>
      </c>
      <c r="BT263" s="314">
        <f t="shared" si="3704"/>
        <v>0</v>
      </c>
      <c r="BU263" s="314">
        <f t="shared" si="3704"/>
        <v>0</v>
      </c>
      <c r="BV263" s="314">
        <f t="shared" si="3704"/>
        <v>0</v>
      </c>
      <c r="BW263" s="314">
        <f t="shared" ref="BW263:EB263" si="3705">BW259*(BW260+BW261)*BW262</f>
        <v>0</v>
      </c>
      <c r="BX263" s="314">
        <f t="shared" si="3705"/>
        <v>0</v>
      </c>
      <c r="BY263" s="314">
        <f t="shared" si="3705"/>
        <v>0</v>
      </c>
      <c r="BZ263" s="314">
        <f t="shared" si="3705"/>
        <v>0</v>
      </c>
      <c r="CA263" s="314">
        <f t="shared" si="3705"/>
        <v>0</v>
      </c>
      <c r="CB263" s="314">
        <f t="shared" si="3705"/>
        <v>0</v>
      </c>
      <c r="CC263" s="314">
        <f t="shared" si="3705"/>
        <v>0</v>
      </c>
      <c r="CD263" s="314">
        <f t="shared" si="3705"/>
        <v>0</v>
      </c>
      <c r="CE263" s="314">
        <f t="shared" si="3705"/>
        <v>0</v>
      </c>
      <c r="CF263" s="314">
        <f t="shared" si="3705"/>
        <v>0</v>
      </c>
      <c r="CG263" s="314">
        <f t="shared" si="3705"/>
        <v>0</v>
      </c>
      <c r="CH263" s="314">
        <f t="shared" si="3705"/>
        <v>0</v>
      </c>
      <c r="CI263" s="314">
        <f t="shared" si="3705"/>
        <v>0</v>
      </c>
      <c r="CJ263" s="314">
        <f t="shared" si="3705"/>
        <v>0</v>
      </c>
      <c r="CK263" s="314">
        <f t="shared" si="3705"/>
        <v>0</v>
      </c>
      <c r="CL263" s="314">
        <f t="shared" si="3705"/>
        <v>0</v>
      </c>
      <c r="CM263" s="314">
        <f t="shared" si="3705"/>
        <v>0</v>
      </c>
      <c r="CN263" s="314">
        <f t="shared" si="3705"/>
        <v>0</v>
      </c>
      <c r="CO263" s="314">
        <f t="shared" si="3705"/>
        <v>0</v>
      </c>
      <c r="CP263" s="314">
        <f t="shared" si="3705"/>
        <v>0</v>
      </c>
      <c r="CQ263" s="314">
        <f t="shared" si="3705"/>
        <v>0</v>
      </c>
      <c r="CR263" s="314">
        <f t="shared" si="3705"/>
        <v>0</v>
      </c>
      <c r="CS263" s="314">
        <f t="shared" si="3705"/>
        <v>0</v>
      </c>
      <c r="CT263" s="314">
        <f t="shared" si="3705"/>
        <v>0</v>
      </c>
      <c r="CU263" s="314">
        <f t="shared" si="3705"/>
        <v>0</v>
      </c>
      <c r="CV263" s="314">
        <f t="shared" si="3705"/>
        <v>0</v>
      </c>
      <c r="CW263" s="314">
        <f t="shared" si="3705"/>
        <v>0</v>
      </c>
      <c r="CX263" s="314">
        <f t="shared" si="3705"/>
        <v>0</v>
      </c>
      <c r="CY263" s="314">
        <f t="shared" si="3705"/>
        <v>0</v>
      </c>
      <c r="CZ263" s="314">
        <f t="shared" si="3705"/>
        <v>0</v>
      </c>
      <c r="DA263" s="314">
        <f t="shared" si="3705"/>
        <v>0</v>
      </c>
      <c r="DB263" s="314">
        <f t="shared" si="3705"/>
        <v>0</v>
      </c>
      <c r="DC263" s="314">
        <f t="shared" si="3705"/>
        <v>0</v>
      </c>
      <c r="DD263" s="314">
        <f t="shared" si="3705"/>
        <v>0</v>
      </c>
      <c r="DE263" s="314">
        <f t="shared" si="3705"/>
        <v>0</v>
      </c>
      <c r="DF263" s="314">
        <f t="shared" si="3705"/>
        <v>0</v>
      </c>
      <c r="DG263" s="314">
        <f t="shared" si="3705"/>
        <v>0</v>
      </c>
      <c r="DH263" s="314">
        <f t="shared" si="3705"/>
        <v>0</v>
      </c>
      <c r="DI263" s="314">
        <f t="shared" si="3705"/>
        <v>0</v>
      </c>
      <c r="DJ263" s="314">
        <f t="shared" si="3705"/>
        <v>0</v>
      </c>
      <c r="DK263" s="314">
        <f t="shared" si="3705"/>
        <v>0</v>
      </c>
      <c r="DL263" s="314">
        <f t="shared" si="3705"/>
        <v>0</v>
      </c>
      <c r="DM263" s="314">
        <f t="shared" si="3705"/>
        <v>0</v>
      </c>
      <c r="DN263" s="314">
        <f t="shared" si="3705"/>
        <v>0</v>
      </c>
      <c r="DO263" s="314">
        <f t="shared" si="3705"/>
        <v>0</v>
      </c>
      <c r="DP263" s="314">
        <f t="shared" si="3705"/>
        <v>0</v>
      </c>
      <c r="DQ263" s="314">
        <f t="shared" si="3705"/>
        <v>0</v>
      </c>
      <c r="DR263" s="314">
        <f t="shared" si="3705"/>
        <v>0</v>
      </c>
      <c r="DS263" s="314">
        <f t="shared" si="3705"/>
        <v>0</v>
      </c>
      <c r="DT263" s="314">
        <f t="shared" si="3705"/>
        <v>0</v>
      </c>
      <c r="DU263" s="314">
        <f t="shared" si="3705"/>
        <v>0</v>
      </c>
      <c r="DV263" s="314">
        <f t="shared" si="3705"/>
        <v>0</v>
      </c>
      <c r="DW263" s="314">
        <f t="shared" si="3705"/>
        <v>0</v>
      </c>
      <c r="DX263" s="314">
        <f t="shared" si="3705"/>
        <v>0</v>
      </c>
      <c r="DY263" s="314">
        <f t="shared" si="3705"/>
        <v>0</v>
      </c>
      <c r="DZ263" s="314">
        <f t="shared" si="3705"/>
        <v>0</v>
      </c>
      <c r="EA263" s="314">
        <f t="shared" si="3705"/>
        <v>0</v>
      </c>
      <c r="EB263" s="314">
        <f t="shared" si="3705"/>
        <v>0</v>
      </c>
    </row>
    <row r="264" spans="3:132" outlineLevel="1" x14ac:dyDescent="0.25">
      <c r="C264" s="324" t="s">
        <v>417</v>
      </c>
      <c r="D264" s="34"/>
      <c r="E264" s="34"/>
      <c r="F264" s="34"/>
      <c r="G264" s="67" t="s">
        <v>215</v>
      </c>
      <c r="H264" s="34"/>
      <c r="I264" s="34"/>
      <c r="J264" s="126">
        <f>J$13</f>
        <v>1</v>
      </c>
      <c r="K264" s="126">
        <f t="shared" ref="K264:BV264" si="3706">K$13</f>
        <v>1.0026792493128671</v>
      </c>
      <c r="L264" s="126">
        <f t="shared" si="3706"/>
        <v>1.0056539350998608</v>
      </c>
      <c r="M264" s="126">
        <f t="shared" si="3706"/>
        <v>1.0085410656939733</v>
      </c>
      <c r="N264" s="126">
        <f t="shared" si="3706"/>
        <v>1.0114364849476103</v>
      </c>
      <c r="O264" s="126">
        <f t="shared" si="3706"/>
        <v>1.0143402166566737</v>
      </c>
      <c r="P264" s="126">
        <f t="shared" si="3706"/>
        <v>1.0172522846853813</v>
      </c>
      <c r="Q264" s="126">
        <f t="shared" si="3706"/>
        <v>1.0201727129664624</v>
      </c>
      <c r="R264" s="126">
        <f t="shared" si="3706"/>
        <v>1.0231015255013547</v>
      </c>
      <c r="S264" s="126">
        <f t="shared" si="3706"/>
        <v>1.0260387463604019</v>
      </c>
      <c r="T264" s="126">
        <f t="shared" si="3706"/>
        <v>1.028984399683051</v>
      </c>
      <c r="U264" s="126">
        <f t="shared" si="3706"/>
        <v>1.0319385096780509</v>
      </c>
      <c r="V264" s="126">
        <f t="shared" si="3706"/>
        <v>1.0349011006236515</v>
      </c>
      <c r="W264" s="126">
        <f t="shared" si="3706"/>
        <v>1.0377730230388176</v>
      </c>
      <c r="X264" s="126">
        <f t="shared" si="3706"/>
        <v>1.0408518228283561</v>
      </c>
      <c r="Y264" s="126">
        <f t="shared" si="3706"/>
        <v>1.0438400029932626</v>
      </c>
      <c r="Z264" s="126">
        <f t="shared" si="3706"/>
        <v>1.046836761920777</v>
      </c>
      <c r="AA264" s="126">
        <f t="shared" si="3706"/>
        <v>1.0498421242396576</v>
      </c>
      <c r="AB264" s="126">
        <f t="shared" si="3706"/>
        <v>1.05285611464937</v>
      </c>
      <c r="AC264" s="126">
        <f t="shared" si="3706"/>
        <v>1.0558787579202888</v>
      </c>
      <c r="AD264" s="126">
        <f t="shared" si="3706"/>
        <v>1.0589100788939025</v>
      </c>
      <c r="AE264" s="126">
        <f t="shared" si="3706"/>
        <v>1.0619501024830165</v>
      </c>
      <c r="AF264" s="126">
        <f t="shared" si="3706"/>
        <v>1.0649988536719583</v>
      </c>
      <c r="AG264" s="126">
        <f t="shared" si="3706"/>
        <v>1.0680563575167832</v>
      </c>
      <c r="AH264" s="126">
        <f t="shared" si="3706"/>
        <v>1.0711226391454798</v>
      </c>
      <c r="AI264" s="126">
        <f t="shared" si="3706"/>
        <v>1.0739924437404067</v>
      </c>
      <c r="AJ264" s="126">
        <f t="shared" si="3706"/>
        <v>1.0771786970311998</v>
      </c>
      <c r="AK264" s="126">
        <f t="shared" si="3706"/>
        <v>1.0802711679727233</v>
      </c>
      <c r="AL264" s="126">
        <f t="shared" si="3706"/>
        <v>1.0833725170851116</v>
      </c>
      <c r="AM264" s="126">
        <f t="shared" si="3706"/>
        <v>1.0864827698566941</v>
      </c>
      <c r="AN264" s="126">
        <f t="shared" si="3706"/>
        <v>1.0896019518489746</v>
      </c>
      <c r="AO264" s="126">
        <f t="shared" si="3706"/>
        <v>1.0927300886968412</v>
      </c>
      <c r="AP264" s="126">
        <f t="shared" si="3706"/>
        <v>1.0958672061087775</v>
      </c>
      <c r="AQ264" s="126">
        <f t="shared" si="3706"/>
        <v>1.0990133298670732</v>
      </c>
      <c r="AR264" s="126">
        <f t="shared" si="3706"/>
        <v>1.1021684858280367</v>
      </c>
      <c r="AS264" s="126">
        <f t="shared" si="3706"/>
        <v>1.1053326999222071</v>
      </c>
      <c r="AT264" s="126">
        <f t="shared" si="3706"/>
        <v>1.1085059981545673</v>
      </c>
      <c r="AU264" s="126">
        <f t="shared" si="3706"/>
        <v>1.111475962088432</v>
      </c>
      <c r="AV264" s="126">
        <f t="shared" si="3706"/>
        <v>1.1147734191259395</v>
      </c>
      <c r="AW264" s="126">
        <f t="shared" si="3706"/>
        <v>1.1179738207069689</v>
      </c>
      <c r="AX264" s="126">
        <f t="shared" si="3706"/>
        <v>1.1211834103167977</v>
      </c>
      <c r="AY264" s="126">
        <f t="shared" si="3706"/>
        <v>1.1244022143333261</v>
      </c>
      <c r="AZ264" s="126">
        <f t="shared" si="3706"/>
        <v>1.1276302592101826</v>
      </c>
      <c r="BA264" s="126">
        <f t="shared" si="3706"/>
        <v>1.1308675714769412</v>
      </c>
      <c r="BB264" s="126">
        <f t="shared" si="3706"/>
        <v>1.1341141777393395</v>
      </c>
      <c r="BC264" s="126">
        <f t="shared" si="3706"/>
        <v>1.1373701046794982</v>
      </c>
      <c r="BD264" s="126">
        <f t="shared" si="3706"/>
        <v>1.1406353790561385</v>
      </c>
      <c r="BE264" s="126">
        <f t="shared" si="3706"/>
        <v>1.1439100277048042</v>
      </c>
      <c r="BF264" s="126">
        <f t="shared" si="3706"/>
        <v>1.1471940775380809</v>
      </c>
      <c r="BG264" s="126">
        <f t="shared" si="3706"/>
        <v>1.15026769648205</v>
      </c>
      <c r="BH264" s="126">
        <f t="shared" si="3706"/>
        <v>1.1536802383994258</v>
      </c>
      <c r="BI264" s="126">
        <f t="shared" si="3706"/>
        <v>1.1569923375180708</v>
      </c>
      <c r="BJ264" s="126">
        <f t="shared" si="3706"/>
        <v>1.1603139453378331</v>
      </c>
      <c r="BK264" s="126">
        <f t="shared" si="3706"/>
        <v>1.1636450891572303</v>
      </c>
      <c r="BL264" s="126">
        <f t="shared" si="3706"/>
        <v>1.1669857963531516</v>
      </c>
      <c r="BM264" s="126">
        <f t="shared" si="3706"/>
        <v>1.1703360943810825</v>
      </c>
      <c r="BN264" s="126">
        <f t="shared" si="3706"/>
        <v>1.1736960107753303</v>
      </c>
      <c r="BO264" s="126">
        <f t="shared" si="3706"/>
        <v>1.1770655731492505</v>
      </c>
      <c r="BP264" s="126">
        <f t="shared" si="3706"/>
        <v>1.180444809195474</v>
      </c>
      <c r="BQ264" s="126">
        <f t="shared" si="3706"/>
        <v>1.1838337466861339</v>
      </c>
      <c r="BR264" s="126">
        <f t="shared" si="3706"/>
        <v>1.1872324134730949</v>
      </c>
      <c r="BS264" s="126">
        <f t="shared" si="3706"/>
        <v>1.1905270658589224</v>
      </c>
      <c r="BT264" s="126">
        <f t="shared" si="3706"/>
        <v>1.1940590467434065</v>
      </c>
      <c r="BU264" s="126">
        <f t="shared" si="3706"/>
        <v>1.1974870693312041</v>
      </c>
      <c r="BV264" s="126">
        <f t="shared" si="3706"/>
        <v>1.2009249334246579</v>
      </c>
      <c r="BW264" s="126">
        <f t="shared" ref="BW264:EB264" si="3707">BW$13</f>
        <v>1.204372667277734</v>
      </c>
      <c r="BX264" s="126">
        <f t="shared" si="3707"/>
        <v>1.2078302992255125</v>
      </c>
      <c r="BY264" s="126">
        <f t="shared" si="3707"/>
        <v>1.2112978576844211</v>
      </c>
      <c r="BZ264" s="126">
        <f t="shared" si="3707"/>
        <v>1.2147753711524676</v>
      </c>
      <c r="CA264" s="126">
        <f t="shared" si="3707"/>
        <v>1.2182628682094752</v>
      </c>
      <c r="CB264" s="126">
        <f t="shared" si="3707"/>
        <v>1.2217603775173165</v>
      </c>
      <c r="CC264" s="126">
        <f t="shared" si="3707"/>
        <v>1.2252679278201495</v>
      </c>
      <c r="CD264" s="126">
        <f t="shared" si="3707"/>
        <v>1.2287855479446541</v>
      </c>
      <c r="CE264" s="126">
        <f t="shared" si="3707"/>
        <v>1.232077770779646</v>
      </c>
      <c r="CF264" s="126">
        <f t="shared" si="3707"/>
        <v>1.23573302168438</v>
      </c>
      <c r="CG264" s="126">
        <f t="shared" si="3707"/>
        <v>1.2392806860334544</v>
      </c>
      <c r="CH264" s="126">
        <f t="shared" si="3707"/>
        <v>1.2428385353675644</v>
      </c>
      <c r="CI264" s="126">
        <f t="shared" si="3707"/>
        <v>1.2464065989267703</v>
      </c>
      <c r="CJ264" s="126">
        <f t="shared" si="3707"/>
        <v>1.2499849060350778</v>
      </c>
      <c r="CK264" s="126">
        <f t="shared" si="3707"/>
        <v>1.2535734861006791</v>
      </c>
      <c r="CL264" s="126">
        <f t="shared" si="3707"/>
        <v>1.257172368616194</v>
      </c>
      <c r="CM264" s="126">
        <f t="shared" si="3707"/>
        <v>1.2607815831589126</v>
      </c>
      <c r="CN264" s="126">
        <f t="shared" si="3707"/>
        <v>1.2644011593910389</v>
      </c>
      <c r="CO264" s="126">
        <f t="shared" si="3707"/>
        <v>1.2680311270599336</v>
      </c>
      <c r="CP264" s="126">
        <f t="shared" si="3707"/>
        <v>1.2716715159983594</v>
      </c>
      <c r="CQ264" s="126">
        <f t="shared" si="3707"/>
        <v>1.2750786410337906</v>
      </c>
      <c r="CR264" s="126">
        <f t="shared" si="3707"/>
        <v>1.2788614642181557</v>
      </c>
      <c r="CS264" s="126">
        <f t="shared" si="3707"/>
        <v>1.2825329459576562</v>
      </c>
      <c r="CT264" s="126">
        <f t="shared" si="3707"/>
        <v>1.2862149681493797</v>
      </c>
      <c r="CU264" s="126">
        <f t="shared" si="3707"/>
        <v>1.289907561053897</v>
      </c>
      <c r="CV264" s="126">
        <f t="shared" si="3707"/>
        <v>1.293610755018654</v>
      </c>
      <c r="CW264" s="126">
        <f t="shared" si="3707"/>
        <v>1.2973245804782207</v>
      </c>
      <c r="CX264" s="126">
        <f t="shared" si="3707"/>
        <v>1.3010490679545423</v>
      </c>
      <c r="CY264" s="126">
        <f t="shared" si="3707"/>
        <v>1.304784248057189</v>
      </c>
      <c r="CZ264" s="126">
        <f t="shared" si="3707"/>
        <v>1.3085301514836076</v>
      </c>
      <c r="DA264" s="126">
        <f t="shared" si="3707"/>
        <v>1.3122868090193751</v>
      </c>
      <c r="DB264" s="126">
        <f t="shared" si="3707"/>
        <v>1.3160542515384499</v>
      </c>
      <c r="DC264" s="126">
        <f t="shared" si="3707"/>
        <v>1.3195802889875801</v>
      </c>
      <c r="DD264" s="126">
        <f t="shared" si="3707"/>
        <v>1.323495136864544</v>
      </c>
      <c r="DE264" s="126">
        <f t="shared" si="3707"/>
        <v>1.3272947573576725</v>
      </c>
      <c r="DF264" s="126">
        <f t="shared" si="3707"/>
        <v>1.3311052861764079</v>
      </c>
      <c r="DG264" s="126">
        <f t="shared" si="3707"/>
        <v>1.3349267546374479</v>
      </c>
      <c r="DH264" s="126">
        <f t="shared" si="3707"/>
        <v>1.3387591941473977</v>
      </c>
      <c r="DI264" s="126">
        <f t="shared" si="3707"/>
        <v>1.3426026362030277</v>
      </c>
      <c r="DJ264" s="126">
        <f t="shared" si="3707"/>
        <v>1.3464571123915319</v>
      </c>
      <c r="DK264" s="126">
        <f t="shared" si="3707"/>
        <v>1.3503226543907885</v>
      </c>
      <c r="DL264" s="126">
        <f t="shared" si="3707"/>
        <v>1.3541992939696192</v>
      </c>
      <c r="DM264" s="126">
        <f t="shared" si="3707"/>
        <v>1.358087062988051</v>
      </c>
      <c r="DN264" s="126">
        <f t="shared" si="3707"/>
        <v>1.361985993397578</v>
      </c>
      <c r="DO264" s="126">
        <f t="shared" si="3707"/>
        <v>1.3657655991021458</v>
      </c>
      <c r="DP264" s="126">
        <f t="shared" si="3707"/>
        <v>1.3698174666548035</v>
      </c>
      <c r="DQ264" s="126">
        <f t="shared" si="3707"/>
        <v>1.3737500738651915</v>
      </c>
      <c r="DR264" s="126">
        <f t="shared" si="3707"/>
        <v>1.3776939711925826</v>
      </c>
      <c r="DS264" s="126">
        <f t="shared" si="3707"/>
        <v>1.381649191049759</v>
      </c>
      <c r="DT264" s="126">
        <f t="shared" si="3707"/>
        <v>1.385615765942557</v>
      </c>
      <c r="DU264" s="126">
        <f t="shared" si="3707"/>
        <v>1.3895937284701338</v>
      </c>
      <c r="DV264" s="126">
        <f t="shared" si="3707"/>
        <v>1.3935831113252357</v>
      </c>
      <c r="DW264" s="126">
        <f t="shared" si="3707"/>
        <v>1.3975839472944662</v>
      </c>
      <c r="DX264" s="126">
        <f t="shared" si="3707"/>
        <v>1.401596269258556</v>
      </c>
      <c r="DY264" s="126">
        <f t="shared" si="3707"/>
        <v>1.4056201101926329</v>
      </c>
      <c r="DZ264" s="126">
        <f t="shared" si="3707"/>
        <v>1.4096555031664932</v>
      </c>
      <c r="EA264" s="126">
        <f t="shared" si="3707"/>
        <v>1.4134323217047313</v>
      </c>
      <c r="EB264" s="126">
        <f t="shared" si="3707"/>
        <v>1.4176256038945581</v>
      </c>
    </row>
    <row r="265" spans="3:132" outlineLevel="1" x14ac:dyDescent="0.25">
      <c r="C265" s="321" t="s">
        <v>510</v>
      </c>
      <c r="D265" s="38"/>
      <c r="E265" s="38"/>
      <c r="F265" s="38"/>
      <c r="G265" s="52" t="s">
        <v>220</v>
      </c>
      <c r="H265" s="46">
        <f t="shared" ref="H265" si="3708">SUM(J265:EB265)</f>
        <v>140535.78329667987</v>
      </c>
      <c r="I265" s="38"/>
      <c r="J265" s="82">
        <f>J263*J264</f>
        <v>0</v>
      </c>
      <c r="K265" s="82">
        <f t="shared" ref="K265" si="3709">K263*K264</f>
        <v>0</v>
      </c>
      <c r="L265" s="82">
        <f t="shared" ref="L265" si="3710">L263*L264</f>
        <v>0</v>
      </c>
      <c r="M265" s="82">
        <f t="shared" ref="M265" si="3711">M263*M264</f>
        <v>0</v>
      </c>
      <c r="N265" s="82">
        <f t="shared" ref="N265" si="3712">N263*N264</f>
        <v>0</v>
      </c>
      <c r="O265" s="82">
        <f t="shared" ref="O265" si="3713">O263*O264</f>
        <v>0</v>
      </c>
      <c r="P265" s="82">
        <f t="shared" ref="P265" si="3714">P263*P264</f>
        <v>0</v>
      </c>
      <c r="Q265" s="82">
        <f t="shared" ref="Q265" si="3715">Q263*Q264</f>
        <v>0</v>
      </c>
      <c r="R265" s="82">
        <f t="shared" ref="R265" si="3716">R263*R264</f>
        <v>69059.352971341446</v>
      </c>
      <c r="S265" s="82">
        <f t="shared" ref="S265" si="3717">S263*S264</f>
        <v>0</v>
      </c>
      <c r="T265" s="82">
        <f t="shared" ref="T265" si="3718">T263*T264</f>
        <v>0</v>
      </c>
      <c r="U265" s="82">
        <f t="shared" ref="U265" si="3719">U263*U264</f>
        <v>0</v>
      </c>
      <c r="V265" s="82">
        <f t="shared" ref="V265" si="3720">V263*V264</f>
        <v>0</v>
      </c>
      <c r="W265" s="82">
        <f t="shared" ref="W265" si="3721">W263*W264</f>
        <v>0</v>
      </c>
      <c r="X265" s="82">
        <f t="shared" ref="X265" si="3722">X263*X264</f>
        <v>0</v>
      </c>
      <c r="Y265" s="82">
        <f t="shared" ref="Y265" si="3723">Y263*Y264</f>
        <v>0</v>
      </c>
      <c r="Z265" s="82">
        <f t="shared" ref="Z265" si="3724">Z263*Z264</f>
        <v>0</v>
      </c>
      <c r="AA265" s="82">
        <f t="shared" ref="AA265" si="3725">AA263*AA264</f>
        <v>0</v>
      </c>
      <c r="AB265" s="82">
        <f t="shared" ref="AB265" si="3726">AB263*AB264</f>
        <v>0</v>
      </c>
      <c r="AC265" s="82">
        <f t="shared" ref="AC265" si="3727">AC263*AC264</f>
        <v>0</v>
      </c>
      <c r="AD265" s="82">
        <f t="shared" ref="AD265" si="3728">AD263*AD264</f>
        <v>71476.430325338428</v>
      </c>
      <c r="AE265" s="82">
        <f t="shared" ref="AE265" si="3729">AE263*AE264</f>
        <v>0</v>
      </c>
      <c r="AF265" s="82">
        <f t="shared" ref="AF265" si="3730">AF263*AF264</f>
        <v>0</v>
      </c>
      <c r="AG265" s="82">
        <f t="shared" ref="AG265" si="3731">AG263*AG264</f>
        <v>0</v>
      </c>
      <c r="AH265" s="82">
        <f t="shared" ref="AH265" si="3732">AH263*AH264</f>
        <v>0</v>
      </c>
      <c r="AI265" s="82">
        <f t="shared" ref="AI265" si="3733">AI263*AI264</f>
        <v>0</v>
      </c>
      <c r="AJ265" s="82">
        <f t="shared" ref="AJ265" si="3734">AJ263*AJ264</f>
        <v>0</v>
      </c>
      <c r="AK265" s="82">
        <f t="shared" ref="AK265" si="3735">AK263*AK264</f>
        <v>0</v>
      </c>
      <c r="AL265" s="82">
        <f t="shared" ref="AL265" si="3736">AL263*AL264</f>
        <v>0</v>
      </c>
      <c r="AM265" s="82">
        <f t="shared" ref="AM265" si="3737">AM263*AM264</f>
        <v>0</v>
      </c>
      <c r="AN265" s="82">
        <f t="shared" ref="AN265" si="3738">AN263*AN264</f>
        <v>0</v>
      </c>
      <c r="AO265" s="82">
        <f t="shared" ref="AO265" si="3739">AO263*AO264</f>
        <v>0</v>
      </c>
      <c r="AP265" s="82">
        <f t="shared" ref="AP265" si="3740">AP263*AP264</f>
        <v>0</v>
      </c>
      <c r="AQ265" s="82">
        <f t="shared" ref="AQ265" si="3741">AQ263*AQ264</f>
        <v>0</v>
      </c>
      <c r="AR265" s="82">
        <f t="shared" ref="AR265" si="3742">AR263*AR264</f>
        <v>0</v>
      </c>
      <c r="AS265" s="82">
        <f t="shared" ref="AS265" si="3743">AS263*AS264</f>
        <v>0</v>
      </c>
      <c r="AT265" s="82">
        <f t="shared" ref="AT265" si="3744">AT263*AT264</f>
        <v>0</v>
      </c>
      <c r="AU265" s="82">
        <f t="shared" ref="AU265" si="3745">AU263*AU264</f>
        <v>0</v>
      </c>
      <c r="AV265" s="82">
        <f t="shared" ref="AV265" si="3746">AV263*AV264</f>
        <v>0</v>
      </c>
      <c r="AW265" s="82">
        <f t="shared" ref="AW265" si="3747">AW263*AW264</f>
        <v>0</v>
      </c>
      <c r="AX265" s="82">
        <f t="shared" ref="AX265" si="3748">AX263*AX264</f>
        <v>0</v>
      </c>
      <c r="AY265" s="82">
        <f t="shared" ref="AY265" si="3749">AY263*AY264</f>
        <v>0</v>
      </c>
      <c r="AZ265" s="82">
        <f t="shared" ref="AZ265" si="3750">AZ263*AZ264</f>
        <v>0</v>
      </c>
      <c r="BA265" s="82">
        <f t="shared" ref="BA265" si="3751">BA263*BA264</f>
        <v>0</v>
      </c>
      <c r="BB265" s="82">
        <f t="shared" ref="BB265" si="3752">BB263*BB264</f>
        <v>0</v>
      </c>
      <c r="BC265" s="82">
        <f t="shared" ref="BC265" si="3753">BC263*BC264</f>
        <v>0</v>
      </c>
      <c r="BD265" s="82">
        <f t="shared" ref="BD265" si="3754">BD263*BD264</f>
        <v>0</v>
      </c>
      <c r="BE265" s="82">
        <f t="shared" ref="BE265" si="3755">BE263*BE264</f>
        <v>0</v>
      </c>
      <c r="BF265" s="82">
        <f t="shared" ref="BF265" si="3756">BF263*BF264</f>
        <v>0</v>
      </c>
      <c r="BG265" s="82">
        <f t="shared" ref="BG265" si="3757">BG263*BG264</f>
        <v>0</v>
      </c>
      <c r="BH265" s="82">
        <f t="shared" ref="BH265" si="3758">BH263*BH264</f>
        <v>0</v>
      </c>
      <c r="BI265" s="82">
        <f t="shared" ref="BI265" si="3759">BI263*BI264</f>
        <v>0</v>
      </c>
      <c r="BJ265" s="82">
        <f t="shared" ref="BJ265" si="3760">BJ263*BJ264</f>
        <v>0</v>
      </c>
      <c r="BK265" s="82">
        <f t="shared" ref="BK265" si="3761">BK263*BK264</f>
        <v>0</v>
      </c>
      <c r="BL265" s="82">
        <f t="shared" ref="BL265" si="3762">BL263*BL264</f>
        <v>0</v>
      </c>
      <c r="BM265" s="82">
        <f t="shared" ref="BM265" si="3763">BM263*BM264</f>
        <v>0</v>
      </c>
      <c r="BN265" s="82">
        <f t="shared" ref="BN265" si="3764">BN263*BN264</f>
        <v>0</v>
      </c>
      <c r="BO265" s="82">
        <f t="shared" ref="BO265" si="3765">BO263*BO264</f>
        <v>0</v>
      </c>
      <c r="BP265" s="82">
        <f t="shared" ref="BP265" si="3766">BP263*BP264</f>
        <v>0</v>
      </c>
      <c r="BQ265" s="82">
        <f t="shared" ref="BQ265" si="3767">BQ263*BQ264</f>
        <v>0</v>
      </c>
      <c r="BR265" s="82">
        <f t="shared" ref="BR265" si="3768">BR263*BR264</f>
        <v>0</v>
      </c>
      <c r="BS265" s="82">
        <f t="shared" ref="BS265" si="3769">BS263*BS264</f>
        <v>0</v>
      </c>
      <c r="BT265" s="82">
        <f t="shared" ref="BT265" si="3770">BT263*BT264</f>
        <v>0</v>
      </c>
      <c r="BU265" s="82">
        <f t="shared" ref="BU265" si="3771">BU263*BU264</f>
        <v>0</v>
      </c>
      <c r="BV265" s="82">
        <f t="shared" ref="BV265" si="3772">BV263*BV264</f>
        <v>0</v>
      </c>
      <c r="BW265" s="82">
        <f t="shared" ref="BW265" si="3773">BW263*BW264</f>
        <v>0</v>
      </c>
      <c r="BX265" s="82">
        <f t="shared" ref="BX265" si="3774">BX263*BX264</f>
        <v>0</v>
      </c>
      <c r="BY265" s="82">
        <f t="shared" ref="BY265" si="3775">BY263*BY264</f>
        <v>0</v>
      </c>
      <c r="BZ265" s="82">
        <f t="shared" ref="BZ265" si="3776">BZ263*BZ264</f>
        <v>0</v>
      </c>
      <c r="CA265" s="82">
        <f t="shared" ref="CA265" si="3777">CA263*CA264</f>
        <v>0</v>
      </c>
      <c r="CB265" s="82">
        <f t="shared" ref="CB265" si="3778">CB263*CB264</f>
        <v>0</v>
      </c>
      <c r="CC265" s="82">
        <f t="shared" ref="CC265" si="3779">CC263*CC264</f>
        <v>0</v>
      </c>
      <c r="CD265" s="82">
        <f t="shared" ref="CD265" si="3780">CD263*CD264</f>
        <v>0</v>
      </c>
      <c r="CE265" s="82">
        <f t="shared" ref="CE265" si="3781">CE263*CE264</f>
        <v>0</v>
      </c>
      <c r="CF265" s="82">
        <f t="shared" ref="CF265" si="3782">CF263*CF264</f>
        <v>0</v>
      </c>
      <c r="CG265" s="82">
        <f t="shared" ref="CG265" si="3783">CG263*CG264</f>
        <v>0</v>
      </c>
      <c r="CH265" s="82">
        <f t="shared" ref="CH265" si="3784">CH263*CH264</f>
        <v>0</v>
      </c>
      <c r="CI265" s="82">
        <f t="shared" ref="CI265" si="3785">CI263*CI264</f>
        <v>0</v>
      </c>
      <c r="CJ265" s="82">
        <f t="shared" ref="CJ265" si="3786">CJ263*CJ264</f>
        <v>0</v>
      </c>
      <c r="CK265" s="82">
        <f t="shared" ref="CK265" si="3787">CK263*CK264</f>
        <v>0</v>
      </c>
      <c r="CL265" s="82">
        <f t="shared" ref="CL265" si="3788">CL263*CL264</f>
        <v>0</v>
      </c>
      <c r="CM265" s="82">
        <f t="shared" ref="CM265" si="3789">CM263*CM264</f>
        <v>0</v>
      </c>
      <c r="CN265" s="82">
        <f t="shared" ref="CN265" si="3790">CN263*CN264</f>
        <v>0</v>
      </c>
      <c r="CO265" s="82">
        <f t="shared" ref="CO265" si="3791">CO263*CO264</f>
        <v>0</v>
      </c>
      <c r="CP265" s="82">
        <f t="shared" ref="CP265" si="3792">CP263*CP264</f>
        <v>0</v>
      </c>
      <c r="CQ265" s="82">
        <f t="shared" ref="CQ265" si="3793">CQ263*CQ264</f>
        <v>0</v>
      </c>
      <c r="CR265" s="82">
        <f t="shared" ref="CR265" si="3794">CR263*CR264</f>
        <v>0</v>
      </c>
      <c r="CS265" s="82">
        <f t="shared" ref="CS265" si="3795">CS263*CS264</f>
        <v>0</v>
      </c>
      <c r="CT265" s="82">
        <f t="shared" ref="CT265" si="3796">CT263*CT264</f>
        <v>0</v>
      </c>
      <c r="CU265" s="82">
        <f t="shared" ref="CU265" si="3797">CU263*CU264</f>
        <v>0</v>
      </c>
      <c r="CV265" s="82">
        <f t="shared" ref="CV265" si="3798">CV263*CV264</f>
        <v>0</v>
      </c>
      <c r="CW265" s="82">
        <f t="shared" ref="CW265" si="3799">CW263*CW264</f>
        <v>0</v>
      </c>
      <c r="CX265" s="82">
        <f t="shared" ref="CX265" si="3800">CX263*CX264</f>
        <v>0</v>
      </c>
      <c r="CY265" s="82">
        <f t="shared" ref="CY265" si="3801">CY263*CY264</f>
        <v>0</v>
      </c>
      <c r="CZ265" s="82">
        <f t="shared" ref="CZ265" si="3802">CZ263*CZ264</f>
        <v>0</v>
      </c>
      <c r="DA265" s="82">
        <f t="shared" ref="DA265" si="3803">DA263*DA264</f>
        <v>0</v>
      </c>
      <c r="DB265" s="82">
        <f t="shared" ref="DB265" si="3804">DB263*DB264</f>
        <v>0</v>
      </c>
      <c r="DC265" s="82">
        <f t="shared" ref="DC265" si="3805">DC263*DC264</f>
        <v>0</v>
      </c>
      <c r="DD265" s="82">
        <f t="shared" ref="DD265" si="3806">DD263*DD264</f>
        <v>0</v>
      </c>
      <c r="DE265" s="82">
        <f t="shared" ref="DE265" si="3807">DE263*DE264</f>
        <v>0</v>
      </c>
      <c r="DF265" s="82">
        <f t="shared" ref="DF265" si="3808">DF263*DF264</f>
        <v>0</v>
      </c>
      <c r="DG265" s="82">
        <f t="shared" ref="DG265" si="3809">DG263*DG264</f>
        <v>0</v>
      </c>
      <c r="DH265" s="82">
        <f t="shared" ref="DH265" si="3810">DH263*DH264</f>
        <v>0</v>
      </c>
      <c r="DI265" s="82">
        <f t="shared" ref="DI265" si="3811">DI263*DI264</f>
        <v>0</v>
      </c>
      <c r="DJ265" s="82">
        <f t="shared" ref="DJ265" si="3812">DJ263*DJ264</f>
        <v>0</v>
      </c>
      <c r="DK265" s="82">
        <f t="shared" ref="DK265" si="3813">DK263*DK264</f>
        <v>0</v>
      </c>
      <c r="DL265" s="82">
        <f t="shared" ref="DL265" si="3814">DL263*DL264</f>
        <v>0</v>
      </c>
      <c r="DM265" s="82">
        <f t="shared" ref="DM265" si="3815">DM263*DM264</f>
        <v>0</v>
      </c>
      <c r="DN265" s="82">
        <f t="shared" ref="DN265" si="3816">DN263*DN264</f>
        <v>0</v>
      </c>
      <c r="DO265" s="82">
        <f t="shared" ref="DO265" si="3817">DO263*DO264</f>
        <v>0</v>
      </c>
      <c r="DP265" s="82">
        <f t="shared" ref="DP265" si="3818">DP263*DP264</f>
        <v>0</v>
      </c>
      <c r="DQ265" s="82">
        <f t="shared" ref="DQ265" si="3819">DQ263*DQ264</f>
        <v>0</v>
      </c>
      <c r="DR265" s="82">
        <f t="shared" ref="DR265" si="3820">DR263*DR264</f>
        <v>0</v>
      </c>
      <c r="DS265" s="82">
        <f t="shared" ref="DS265" si="3821">DS263*DS264</f>
        <v>0</v>
      </c>
      <c r="DT265" s="82">
        <f t="shared" ref="DT265" si="3822">DT263*DT264</f>
        <v>0</v>
      </c>
      <c r="DU265" s="82">
        <f t="shared" ref="DU265" si="3823">DU263*DU264</f>
        <v>0</v>
      </c>
      <c r="DV265" s="82">
        <f t="shared" ref="DV265" si="3824">DV263*DV264</f>
        <v>0</v>
      </c>
      <c r="DW265" s="82">
        <f t="shared" ref="DW265" si="3825">DW263*DW264</f>
        <v>0</v>
      </c>
      <c r="DX265" s="82">
        <f t="shared" ref="DX265" si="3826">DX263*DX264</f>
        <v>0</v>
      </c>
      <c r="DY265" s="82">
        <f t="shared" ref="DY265" si="3827">DY263*DY264</f>
        <v>0</v>
      </c>
      <c r="DZ265" s="82">
        <f t="shared" ref="DZ265" si="3828">DZ263*DZ264</f>
        <v>0</v>
      </c>
      <c r="EA265" s="82">
        <f t="shared" ref="EA265" si="3829">EA263*EA264</f>
        <v>0</v>
      </c>
      <c r="EB265" s="82">
        <f t="shared" ref="EB265" si="3830">EB263*EB264</f>
        <v>0</v>
      </c>
    </row>
    <row r="266" spans="3:132" outlineLevel="1" x14ac:dyDescent="0.25">
      <c r="C266" s="32"/>
      <c r="G266" s="52"/>
      <c r="H266" s="29"/>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row>
    <row r="267" spans="3:132" ht="13" outlineLevel="1" x14ac:dyDescent="0.3">
      <c r="C267" s="340" t="s">
        <v>504</v>
      </c>
      <c r="G267" s="52"/>
      <c r="H267" s="29"/>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row>
    <row r="268" spans="3:132" outlineLevel="1" x14ac:dyDescent="0.25">
      <c r="C268" s="318" t="s">
        <v>536</v>
      </c>
      <c r="G268" s="52" t="s">
        <v>604</v>
      </c>
      <c r="H268" s="46">
        <f t="shared" ref="H268:H269" si="3831">SUM(J268:EB268)</f>
        <v>100000</v>
      </c>
      <c r="J268" s="82">
        <f t="shared" ref="J268:AO268" si="3832">$D$259*(MONTH($D$252)=J$5)*(AND(J$7&gt;=$D$252,J$7&lt;$E$252))</f>
        <v>0</v>
      </c>
      <c r="K268" s="82">
        <f t="shared" si="3832"/>
        <v>0</v>
      </c>
      <c r="L268" s="82">
        <f t="shared" si="3832"/>
        <v>0</v>
      </c>
      <c r="M268" s="82">
        <f t="shared" si="3832"/>
        <v>0</v>
      </c>
      <c r="N268" s="82">
        <f t="shared" si="3832"/>
        <v>0</v>
      </c>
      <c r="O268" s="82">
        <f t="shared" si="3832"/>
        <v>0</v>
      </c>
      <c r="P268" s="82">
        <f t="shared" si="3832"/>
        <v>0</v>
      </c>
      <c r="Q268" s="82">
        <f t="shared" si="3832"/>
        <v>0</v>
      </c>
      <c r="R268" s="82">
        <f t="shared" si="3832"/>
        <v>50000</v>
      </c>
      <c r="S268" s="82">
        <f t="shared" si="3832"/>
        <v>0</v>
      </c>
      <c r="T268" s="82">
        <f t="shared" si="3832"/>
        <v>0</v>
      </c>
      <c r="U268" s="82">
        <f t="shared" si="3832"/>
        <v>0</v>
      </c>
      <c r="V268" s="82">
        <f t="shared" si="3832"/>
        <v>0</v>
      </c>
      <c r="W268" s="82">
        <f t="shared" si="3832"/>
        <v>0</v>
      </c>
      <c r="X268" s="82">
        <f t="shared" si="3832"/>
        <v>0</v>
      </c>
      <c r="Y268" s="82">
        <f t="shared" si="3832"/>
        <v>0</v>
      </c>
      <c r="Z268" s="82">
        <f t="shared" si="3832"/>
        <v>0</v>
      </c>
      <c r="AA268" s="82">
        <f t="shared" si="3832"/>
        <v>0</v>
      </c>
      <c r="AB268" s="82">
        <f t="shared" si="3832"/>
        <v>0</v>
      </c>
      <c r="AC268" s="82">
        <f t="shared" si="3832"/>
        <v>0</v>
      </c>
      <c r="AD268" s="82">
        <f t="shared" si="3832"/>
        <v>50000</v>
      </c>
      <c r="AE268" s="82">
        <f t="shared" si="3832"/>
        <v>0</v>
      </c>
      <c r="AF268" s="82">
        <f t="shared" si="3832"/>
        <v>0</v>
      </c>
      <c r="AG268" s="82">
        <f t="shared" si="3832"/>
        <v>0</v>
      </c>
      <c r="AH268" s="82">
        <f t="shared" si="3832"/>
        <v>0</v>
      </c>
      <c r="AI268" s="82">
        <f t="shared" si="3832"/>
        <v>0</v>
      </c>
      <c r="AJ268" s="82">
        <f t="shared" si="3832"/>
        <v>0</v>
      </c>
      <c r="AK268" s="82">
        <f t="shared" si="3832"/>
        <v>0</v>
      </c>
      <c r="AL268" s="82">
        <f t="shared" si="3832"/>
        <v>0</v>
      </c>
      <c r="AM268" s="82">
        <f t="shared" si="3832"/>
        <v>0</v>
      </c>
      <c r="AN268" s="82">
        <f t="shared" si="3832"/>
        <v>0</v>
      </c>
      <c r="AO268" s="82">
        <f t="shared" si="3832"/>
        <v>0</v>
      </c>
      <c r="AP268" s="82">
        <f t="shared" ref="AP268:BU268" si="3833">$D$259*(MONTH($D$252)=AP$5)*(AND(AP$7&gt;=$D$252,AP$7&lt;$E$252))</f>
        <v>0</v>
      </c>
      <c r="AQ268" s="82">
        <f t="shared" si="3833"/>
        <v>0</v>
      </c>
      <c r="AR268" s="82">
        <f t="shared" si="3833"/>
        <v>0</v>
      </c>
      <c r="AS268" s="82">
        <f t="shared" si="3833"/>
        <v>0</v>
      </c>
      <c r="AT268" s="82">
        <f t="shared" si="3833"/>
        <v>0</v>
      </c>
      <c r="AU268" s="82">
        <f t="shared" si="3833"/>
        <v>0</v>
      </c>
      <c r="AV268" s="82">
        <f t="shared" si="3833"/>
        <v>0</v>
      </c>
      <c r="AW268" s="82">
        <f t="shared" si="3833"/>
        <v>0</v>
      </c>
      <c r="AX268" s="82">
        <f t="shared" si="3833"/>
        <v>0</v>
      </c>
      <c r="AY268" s="82">
        <f t="shared" si="3833"/>
        <v>0</v>
      </c>
      <c r="AZ268" s="82">
        <f t="shared" si="3833"/>
        <v>0</v>
      </c>
      <c r="BA268" s="82">
        <f t="shared" si="3833"/>
        <v>0</v>
      </c>
      <c r="BB268" s="82">
        <f t="shared" si="3833"/>
        <v>0</v>
      </c>
      <c r="BC268" s="82">
        <f t="shared" si="3833"/>
        <v>0</v>
      </c>
      <c r="BD268" s="82">
        <f t="shared" si="3833"/>
        <v>0</v>
      </c>
      <c r="BE268" s="82">
        <f t="shared" si="3833"/>
        <v>0</v>
      </c>
      <c r="BF268" s="82">
        <f t="shared" si="3833"/>
        <v>0</v>
      </c>
      <c r="BG268" s="82">
        <f t="shared" si="3833"/>
        <v>0</v>
      </c>
      <c r="BH268" s="82">
        <f t="shared" si="3833"/>
        <v>0</v>
      </c>
      <c r="BI268" s="82">
        <f t="shared" si="3833"/>
        <v>0</v>
      </c>
      <c r="BJ268" s="82">
        <f t="shared" si="3833"/>
        <v>0</v>
      </c>
      <c r="BK268" s="82">
        <f t="shared" si="3833"/>
        <v>0</v>
      </c>
      <c r="BL268" s="82">
        <f t="shared" si="3833"/>
        <v>0</v>
      </c>
      <c r="BM268" s="82">
        <f t="shared" si="3833"/>
        <v>0</v>
      </c>
      <c r="BN268" s="82">
        <f t="shared" si="3833"/>
        <v>0</v>
      </c>
      <c r="BO268" s="82">
        <f t="shared" si="3833"/>
        <v>0</v>
      </c>
      <c r="BP268" s="82">
        <f t="shared" si="3833"/>
        <v>0</v>
      </c>
      <c r="BQ268" s="82">
        <f t="shared" si="3833"/>
        <v>0</v>
      </c>
      <c r="BR268" s="82">
        <f t="shared" si="3833"/>
        <v>0</v>
      </c>
      <c r="BS268" s="82">
        <f t="shared" si="3833"/>
        <v>0</v>
      </c>
      <c r="BT268" s="82">
        <f t="shared" si="3833"/>
        <v>0</v>
      </c>
      <c r="BU268" s="82">
        <f t="shared" si="3833"/>
        <v>0</v>
      </c>
      <c r="BV268" s="82">
        <f t="shared" ref="BV268:DA268" si="3834">$D$259*(MONTH($D$252)=BV$5)*(AND(BV$7&gt;=$D$252,BV$7&lt;$E$252))</f>
        <v>0</v>
      </c>
      <c r="BW268" s="82">
        <f t="shared" si="3834"/>
        <v>0</v>
      </c>
      <c r="BX268" s="82">
        <f t="shared" si="3834"/>
        <v>0</v>
      </c>
      <c r="BY268" s="82">
        <f t="shared" si="3834"/>
        <v>0</v>
      </c>
      <c r="BZ268" s="82">
        <f t="shared" si="3834"/>
        <v>0</v>
      </c>
      <c r="CA268" s="82">
        <f t="shared" si="3834"/>
        <v>0</v>
      </c>
      <c r="CB268" s="82">
        <f t="shared" si="3834"/>
        <v>0</v>
      </c>
      <c r="CC268" s="82">
        <f t="shared" si="3834"/>
        <v>0</v>
      </c>
      <c r="CD268" s="82">
        <f t="shared" si="3834"/>
        <v>0</v>
      </c>
      <c r="CE268" s="82">
        <f t="shared" si="3834"/>
        <v>0</v>
      </c>
      <c r="CF268" s="82">
        <f t="shared" si="3834"/>
        <v>0</v>
      </c>
      <c r="CG268" s="82">
        <f t="shared" si="3834"/>
        <v>0</v>
      </c>
      <c r="CH268" s="82">
        <f t="shared" si="3834"/>
        <v>0</v>
      </c>
      <c r="CI268" s="82">
        <f t="shared" si="3834"/>
        <v>0</v>
      </c>
      <c r="CJ268" s="82">
        <f t="shared" si="3834"/>
        <v>0</v>
      </c>
      <c r="CK268" s="82">
        <f t="shared" si="3834"/>
        <v>0</v>
      </c>
      <c r="CL268" s="82">
        <f t="shared" si="3834"/>
        <v>0</v>
      </c>
      <c r="CM268" s="82">
        <f t="shared" si="3834"/>
        <v>0</v>
      </c>
      <c r="CN268" s="82">
        <f t="shared" si="3834"/>
        <v>0</v>
      </c>
      <c r="CO268" s="82">
        <f t="shared" si="3834"/>
        <v>0</v>
      </c>
      <c r="CP268" s="82">
        <f t="shared" si="3834"/>
        <v>0</v>
      </c>
      <c r="CQ268" s="82">
        <f t="shared" si="3834"/>
        <v>0</v>
      </c>
      <c r="CR268" s="82">
        <f t="shared" si="3834"/>
        <v>0</v>
      </c>
      <c r="CS268" s="82">
        <f t="shared" si="3834"/>
        <v>0</v>
      </c>
      <c r="CT268" s="82">
        <f t="shared" si="3834"/>
        <v>0</v>
      </c>
      <c r="CU268" s="82">
        <f t="shared" si="3834"/>
        <v>0</v>
      </c>
      <c r="CV268" s="82">
        <f t="shared" si="3834"/>
        <v>0</v>
      </c>
      <c r="CW268" s="82">
        <f t="shared" si="3834"/>
        <v>0</v>
      </c>
      <c r="CX268" s="82">
        <f t="shared" si="3834"/>
        <v>0</v>
      </c>
      <c r="CY268" s="82">
        <f t="shared" si="3834"/>
        <v>0</v>
      </c>
      <c r="CZ268" s="82">
        <f t="shared" si="3834"/>
        <v>0</v>
      </c>
      <c r="DA268" s="82">
        <f t="shared" si="3834"/>
        <v>0</v>
      </c>
      <c r="DB268" s="82">
        <f t="shared" ref="DB268:EB268" si="3835">$D$259*(MONTH($D$252)=DB$5)*(AND(DB$7&gt;=$D$252,DB$7&lt;$E$252))</f>
        <v>0</v>
      </c>
      <c r="DC268" s="82">
        <f t="shared" si="3835"/>
        <v>0</v>
      </c>
      <c r="DD268" s="82">
        <f t="shared" si="3835"/>
        <v>0</v>
      </c>
      <c r="DE268" s="82">
        <f t="shared" si="3835"/>
        <v>0</v>
      </c>
      <c r="DF268" s="82">
        <f t="shared" si="3835"/>
        <v>0</v>
      </c>
      <c r="DG268" s="82">
        <f t="shared" si="3835"/>
        <v>0</v>
      </c>
      <c r="DH268" s="82">
        <f t="shared" si="3835"/>
        <v>0</v>
      </c>
      <c r="DI268" s="82">
        <f t="shared" si="3835"/>
        <v>0</v>
      </c>
      <c r="DJ268" s="82">
        <f t="shared" si="3835"/>
        <v>0</v>
      </c>
      <c r="DK268" s="82">
        <f t="shared" si="3835"/>
        <v>0</v>
      </c>
      <c r="DL268" s="82">
        <f t="shared" si="3835"/>
        <v>0</v>
      </c>
      <c r="DM268" s="82">
        <f t="shared" si="3835"/>
        <v>0</v>
      </c>
      <c r="DN268" s="82">
        <f t="shared" si="3835"/>
        <v>0</v>
      </c>
      <c r="DO268" s="82">
        <f t="shared" si="3835"/>
        <v>0</v>
      </c>
      <c r="DP268" s="82">
        <f t="shared" si="3835"/>
        <v>0</v>
      </c>
      <c r="DQ268" s="82">
        <f t="shared" si="3835"/>
        <v>0</v>
      </c>
      <c r="DR268" s="82">
        <f t="shared" si="3835"/>
        <v>0</v>
      </c>
      <c r="DS268" s="82">
        <f t="shared" si="3835"/>
        <v>0</v>
      </c>
      <c r="DT268" s="82">
        <f t="shared" si="3835"/>
        <v>0</v>
      </c>
      <c r="DU268" s="82">
        <f t="shared" si="3835"/>
        <v>0</v>
      </c>
      <c r="DV268" s="82">
        <f t="shared" si="3835"/>
        <v>0</v>
      </c>
      <c r="DW268" s="82">
        <f t="shared" si="3835"/>
        <v>0</v>
      </c>
      <c r="DX268" s="82">
        <f t="shared" si="3835"/>
        <v>0</v>
      </c>
      <c r="DY268" s="82">
        <f t="shared" si="3835"/>
        <v>0</v>
      </c>
      <c r="DZ268" s="82">
        <f t="shared" si="3835"/>
        <v>0</v>
      </c>
      <c r="EA268" s="82">
        <f t="shared" si="3835"/>
        <v>0</v>
      </c>
      <c r="EB268" s="82">
        <f t="shared" si="3835"/>
        <v>0</v>
      </c>
    </row>
    <row r="269" spans="3:132" outlineLevel="1" x14ac:dyDescent="0.25">
      <c r="C269" s="318" t="s">
        <v>512</v>
      </c>
      <c r="D269" s="79">
        <f>Assumptions!L85</f>
        <v>44927</v>
      </c>
      <c r="E269" s="16">
        <f>Assumptions!L86</f>
        <v>12</v>
      </c>
      <c r="F269" s="61">
        <f t="shared" ref="F269" si="3836">EDATE(D269,E269)</f>
        <v>45292</v>
      </c>
      <c r="G269" s="52" t="s">
        <v>215</v>
      </c>
      <c r="H269" s="50">
        <f t="shared" si="3831"/>
        <v>1</v>
      </c>
      <c r="J269" s="130">
        <f t="shared" ref="J269:BU269" si="3837">IFERROR(IF(AND(J$6&gt;=$D269,J$7&lt;=$F269),1,0)*1/(YEARFRAC($D269,$F269)*MiY),0)+IF(AND($D269=$F269,J$6&lt;=$D269,J$7&gt;=$F269),1)</f>
        <v>8.3333333333333329E-2</v>
      </c>
      <c r="K269" s="130">
        <f t="shared" si="3837"/>
        <v>8.3333333333333329E-2</v>
      </c>
      <c r="L269" s="130">
        <f t="shared" si="3837"/>
        <v>8.3333333333333329E-2</v>
      </c>
      <c r="M269" s="130">
        <f t="shared" si="3837"/>
        <v>8.3333333333333329E-2</v>
      </c>
      <c r="N269" s="130">
        <f t="shared" si="3837"/>
        <v>8.3333333333333329E-2</v>
      </c>
      <c r="O269" s="130">
        <f t="shared" si="3837"/>
        <v>8.3333333333333329E-2</v>
      </c>
      <c r="P269" s="130">
        <f t="shared" si="3837"/>
        <v>8.3333333333333329E-2</v>
      </c>
      <c r="Q269" s="130">
        <f t="shared" si="3837"/>
        <v>8.3333333333333329E-2</v>
      </c>
      <c r="R269" s="130">
        <f t="shared" si="3837"/>
        <v>8.3333333333333329E-2</v>
      </c>
      <c r="S269" s="130">
        <f t="shared" si="3837"/>
        <v>8.3333333333333329E-2</v>
      </c>
      <c r="T269" s="130">
        <f t="shared" si="3837"/>
        <v>8.3333333333333329E-2</v>
      </c>
      <c r="U269" s="130">
        <f t="shared" si="3837"/>
        <v>8.3333333333333329E-2</v>
      </c>
      <c r="V269" s="130">
        <f t="shared" si="3837"/>
        <v>0</v>
      </c>
      <c r="W269" s="130">
        <f t="shared" si="3837"/>
        <v>0</v>
      </c>
      <c r="X269" s="130">
        <f t="shared" si="3837"/>
        <v>0</v>
      </c>
      <c r="Y269" s="130">
        <f t="shared" si="3837"/>
        <v>0</v>
      </c>
      <c r="Z269" s="130">
        <f t="shared" si="3837"/>
        <v>0</v>
      </c>
      <c r="AA269" s="130">
        <f t="shared" si="3837"/>
        <v>0</v>
      </c>
      <c r="AB269" s="130">
        <f t="shared" si="3837"/>
        <v>0</v>
      </c>
      <c r="AC269" s="130">
        <f t="shared" si="3837"/>
        <v>0</v>
      </c>
      <c r="AD269" s="130">
        <f t="shared" si="3837"/>
        <v>0</v>
      </c>
      <c r="AE269" s="130">
        <f t="shared" si="3837"/>
        <v>0</v>
      </c>
      <c r="AF269" s="130">
        <f t="shared" si="3837"/>
        <v>0</v>
      </c>
      <c r="AG269" s="130">
        <f t="shared" si="3837"/>
        <v>0</v>
      </c>
      <c r="AH269" s="130">
        <f t="shared" si="3837"/>
        <v>0</v>
      </c>
      <c r="AI269" s="130">
        <f t="shared" si="3837"/>
        <v>0</v>
      </c>
      <c r="AJ269" s="130">
        <f t="shared" si="3837"/>
        <v>0</v>
      </c>
      <c r="AK269" s="130">
        <f t="shared" si="3837"/>
        <v>0</v>
      </c>
      <c r="AL269" s="130">
        <f t="shared" si="3837"/>
        <v>0</v>
      </c>
      <c r="AM269" s="130">
        <f t="shared" si="3837"/>
        <v>0</v>
      </c>
      <c r="AN269" s="130">
        <f t="shared" si="3837"/>
        <v>0</v>
      </c>
      <c r="AO269" s="130">
        <f t="shared" si="3837"/>
        <v>0</v>
      </c>
      <c r="AP269" s="130">
        <f t="shared" si="3837"/>
        <v>0</v>
      </c>
      <c r="AQ269" s="130">
        <f t="shared" si="3837"/>
        <v>0</v>
      </c>
      <c r="AR269" s="130">
        <f t="shared" si="3837"/>
        <v>0</v>
      </c>
      <c r="AS269" s="130">
        <f t="shared" si="3837"/>
        <v>0</v>
      </c>
      <c r="AT269" s="130">
        <f t="shared" si="3837"/>
        <v>0</v>
      </c>
      <c r="AU269" s="130">
        <f t="shared" si="3837"/>
        <v>0</v>
      </c>
      <c r="AV269" s="130">
        <f t="shared" si="3837"/>
        <v>0</v>
      </c>
      <c r="AW269" s="130">
        <f t="shared" si="3837"/>
        <v>0</v>
      </c>
      <c r="AX269" s="130">
        <f t="shared" si="3837"/>
        <v>0</v>
      </c>
      <c r="AY269" s="130">
        <f t="shared" si="3837"/>
        <v>0</v>
      </c>
      <c r="AZ269" s="130">
        <f t="shared" si="3837"/>
        <v>0</v>
      </c>
      <c r="BA269" s="130">
        <f t="shared" si="3837"/>
        <v>0</v>
      </c>
      <c r="BB269" s="130">
        <f t="shared" si="3837"/>
        <v>0</v>
      </c>
      <c r="BC269" s="130">
        <f t="shared" si="3837"/>
        <v>0</v>
      </c>
      <c r="BD269" s="130">
        <f t="shared" si="3837"/>
        <v>0</v>
      </c>
      <c r="BE269" s="130">
        <f t="shared" si="3837"/>
        <v>0</v>
      </c>
      <c r="BF269" s="130">
        <f t="shared" si="3837"/>
        <v>0</v>
      </c>
      <c r="BG269" s="130">
        <f t="shared" si="3837"/>
        <v>0</v>
      </c>
      <c r="BH269" s="130">
        <f t="shared" si="3837"/>
        <v>0</v>
      </c>
      <c r="BI269" s="130">
        <f t="shared" si="3837"/>
        <v>0</v>
      </c>
      <c r="BJ269" s="130">
        <f t="shared" si="3837"/>
        <v>0</v>
      </c>
      <c r="BK269" s="130">
        <f t="shared" si="3837"/>
        <v>0</v>
      </c>
      <c r="BL269" s="130">
        <f t="shared" si="3837"/>
        <v>0</v>
      </c>
      <c r="BM269" s="130">
        <f t="shared" si="3837"/>
        <v>0</v>
      </c>
      <c r="BN269" s="130">
        <f t="shared" si="3837"/>
        <v>0</v>
      </c>
      <c r="BO269" s="130">
        <f t="shared" si="3837"/>
        <v>0</v>
      </c>
      <c r="BP269" s="130">
        <f t="shared" si="3837"/>
        <v>0</v>
      </c>
      <c r="BQ269" s="130">
        <f t="shared" si="3837"/>
        <v>0</v>
      </c>
      <c r="BR269" s="130">
        <f t="shared" si="3837"/>
        <v>0</v>
      </c>
      <c r="BS269" s="130">
        <f t="shared" si="3837"/>
        <v>0</v>
      </c>
      <c r="BT269" s="130">
        <f t="shared" si="3837"/>
        <v>0</v>
      </c>
      <c r="BU269" s="130">
        <f t="shared" si="3837"/>
        <v>0</v>
      </c>
      <c r="BV269" s="130">
        <f t="shared" ref="BV269:EB269" si="3838">IFERROR(IF(AND(BV$6&gt;=$D269,BV$7&lt;=$F269),1,0)*1/(YEARFRAC($D269,$F269)*MiY),0)+IF(AND($D269=$F269,BV$6&lt;=$D269,BV$7&gt;=$F269),1)</f>
        <v>0</v>
      </c>
      <c r="BW269" s="130">
        <f t="shared" si="3838"/>
        <v>0</v>
      </c>
      <c r="BX269" s="130">
        <f t="shared" si="3838"/>
        <v>0</v>
      </c>
      <c r="BY269" s="130">
        <f t="shared" si="3838"/>
        <v>0</v>
      </c>
      <c r="BZ269" s="130">
        <f t="shared" si="3838"/>
        <v>0</v>
      </c>
      <c r="CA269" s="130">
        <f t="shared" si="3838"/>
        <v>0</v>
      </c>
      <c r="CB269" s="130">
        <f t="shared" si="3838"/>
        <v>0</v>
      </c>
      <c r="CC269" s="130">
        <f t="shared" si="3838"/>
        <v>0</v>
      </c>
      <c r="CD269" s="130">
        <f t="shared" si="3838"/>
        <v>0</v>
      </c>
      <c r="CE269" s="130">
        <f t="shared" si="3838"/>
        <v>0</v>
      </c>
      <c r="CF269" s="130">
        <f t="shared" si="3838"/>
        <v>0</v>
      </c>
      <c r="CG269" s="130">
        <f t="shared" si="3838"/>
        <v>0</v>
      </c>
      <c r="CH269" s="130">
        <f t="shared" si="3838"/>
        <v>0</v>
      </c>
      <c r="CI269" s="130">
        <f t="shared" si="3838"/>
        <v>0</v>
      </c>
      <c r="CJ269" s="130">
        <f t="shared" si="3838"/>
        <v>0</v>
      </c>
      <c r="CK269" s="130">
        <f t="shared" si="3838"/>
        <v>0</v>
      </c>
      <c r="CL269" s="130">
        <f t="shared" si="3838"/>
        <v>0</v>
      </c>
      <c r="CM269" s="130">
        <f t="shared" si="3838"/>
        <v>0</v>
      </c>
      <c r="CN269" s="130">
        <f t="shared" si="3838"/>
        <v>0</v>
      </c>
      <c r="CO269" s="130">
        <f t="shared" si="3838"/>
        <v>0</v>
      </c>
      <c r="CP269" s="130">
        <f t="shared" si="3838"/>
        <v>0</v>
      </c>
      <c r="CQ269" s="130">
        <f t="shared" si="3838"/>
        <v>0</v>
      </c>
      <c r="CR269" s="130">
        <f t="shared" si="3838"/>
        <v>0</v>
      </c>
      <c r="CS269" s="130">
        <f t="shared" si="3838"/>
        <v>0</v>
      </c>
      <c r="CT269" s="130">
        <f t="shared" si="3838"/>
        <v>0</v>
      </c>
      <c r="CU269" s="130">
        <f t="shared" si="3838"/>
        <v>0</v>
      </c>
      <c r="CV269" s="130">
        <f t="shared" si="3838"/>
        <v>0</v>
      </c>
      <c r="CW269" s="130">
        <f t="shared" si="3838"/>
        <v>0</v>
      </c>
      <c r="CX269" s="130">
        <f t="shared" si="3838"/>
        <v>0</v>
      </c>
      <c r="CY269" s="130">
        <f t="shared" si="3838"/>
        <v>0</v>
      </c>
      <c r="CZ269" s="130">
        <f t="shared" si="3838"/>
        <v>0</v>
      </c>
      <c r="DA269" s="130">
        <f t="shared" si="3838"/>
        <v>0</v>
      </c>
      <c r="DB269" s="130">
        <f t="shared" si="3838"/>
        <v>0</v>
      </c>
      <c r="DC269" s="130">
        <f t="shared" si="3838"/>
        <v>0</v>
      </c>
      <c r="DD269" s="130">
        <f t="shared" si="3838"/>
        <v>0</v>
      </c>
      <c r="DE269" s="130">
        <f t="shared" si="3838"/>
        <v>0</v>
      </c>
      <c r="DF269" s="130">
        <f t="shared" si="3838"/>
        <v>0</v>
      </c>
      <c r="DG269" s="130">
        <f t="shared" si="3838"/>
        <v>0</v>
      </c>
      <c r="DH269" s="130">
        <f t="shared" si="3838"/>
        <v>0</v>
      </c>
      <c r="DI269" s="130">
        <f t="shared" si="3838"/>
        <v>0</v>
      </c>
      <c r="DJ269" s="130">
        <f t="shared" si="3838"/>
        <v>0</v>
      </c>
      <c r="DK269" s="130">
        <f t="shared" si="3838"/>
        <v>0</v>
      </c>
      <c r="DL269" s="130">
        <f t="shared" si="3838"/>
        <v>0</v>
      </c>
      <c r="DM269" s="130">
        <f t="shared" si="3838"/>
        <v>0</v>
      </c>
      <c r="DN269" s="130">
        <f t="shared" si="3838"/>
        <v>0</v>
      </c>
      <c r="DO269" s="130">
        <f t="shared" si="3838"/>
        <v>0</v>
      </c>
      <c r="DP269" s="130">
        <f t="shared" si="3838"/>
        <v>0</v>
      </c>
      <c r="DQ269" s="130">
        <f t="shared" si="3838"/>
        <v>0</v>
      </c>
      <c r="DR269" s="130">
        <f t="shared" si="3838"/>
        <v>0</v>
      </c>
      <c r="DS269" s="130">
        <f t="shared" si="3838"/>
        <v>0</v>
      </c>
      <c r="DT269" s="130">
        <f t="shared" si="3838"/>
        <v>0</v>
      </c>
      <c r="DU269" s="130">
        <f t="shared" si="3838"/>
        <v>0</v>
      </c>
      <c r="DV269" s="130">
        <f t="shared" si="3838"/>
        <v>0</v>
      </c>
      <c r="DW269" s="130">
        <f t="shared" si="3838"/>
        <v>0</v>
      </c>
      <c r="DX269" s="130">
        <f t="shared" si="3838"/>
        <v>0</v>
      </c>
      <c r="DY269" s="130">
        <f t="shared" si="3838"/>
        <v>0</v>
      </c>
      <c r="DZ269" s="130">
        <f t="shared" si="3838"/>
        <v>0</v>
      </c>
      <c r="EA269" s="130">
        <f t="shared" si="3838"/>
        <v>0</v>
      </c>
      <c r="EB269" s="130">
        <f t="shared" si="3838"/>
        <v>0</v>
      </c>
    </row>
    <row r="270" spans="3:132" outlineLevel="1" x14ac:dyDescent="0.25">
      <c r="C270" s="318" t="s">
        <v>537</v>
      </c>
      <c r="D270" s="31">
        <f>Costs!$L$39</f>
        <v>1.9</v>
      </c>
      <c r="E270" s="31">
        <f>Costs!$L$40</f>
        <v>0.4</v>
      </c>
      <c r="G270" s="52" t="s">
        <v>220</v>
      </c>
      <c r="H270" s="29"/>
      <c r="J270" s="312">
        <f t="shared" ref="J270:BU270" si="3839">$D270-$E270</f>
        <v>1.5</v>
      </c>
      <c r="K270" s="312">
        <f t="shared" si="3839"/>
        <v>1.5</v>
      </c>
      <c r="L270" s="312">
        <f t="shared" si="3839"/>
        <v>1.5</v>
      </c>
      <c r="M270" s="312">
        <f t="shared" si="3839"/>
        <v>1.5</v>
      </c>
      <c r="N270" s="312">
        <f t="shared" si="3839"/>
        <v>1.5</v>
      </c>
      <c r="O270" s="312">
        <f t="shared" si="3839"/>
        <v>1.5</v>
      </c>
      <c r="P270" s="312">
        <f t="shared" si="3839"/>
        <v>1.5</v>
      </c>
      <c r="Q270" s="312">
        <f t="shared" si="3839"/>
        <v>1.5</v>
      </c>
      <c r="R270" s="312">
        <f t="shared" si="3839"/>
        <v>1.5</v>
      </c>
      <c r="S270" s="312">
        <f t="shared" si="3839"/>
        <v>1.5</v>
      </c>
      <c r="T270" s="312">
        <f t="shared" si="3839"/>
        <v>1.5</v>
      </c>
      <c r="U270" s="312">
        <f t="shared" si="3839"/>
        <v>1.5</v>
      </c>
      <c r="V270" s="312">
        <f t="shared" si="3839"/>
        <v>1.5</v>
      </c>
      <c r="W270" s="312">
        <f t="shared" si="3839"/>
        <v>1.5</v>
      </c>
      <c r="X270" s="312">
        <f t="shared" si="3839"/>
        <v>1.5</v>
      </c>
      <c r="Y270" s="312">
        <f t="shared" si="3839"/>
        <v>1.5</v>
      </c>
      <c r="Z270" s="312">
        <f t="shared" si="3839"/>
        <v>1.5</v>
      </c>
      <c r="AA270" s="312">
        <f t="shared" si="3839"/>
        <v>1.5</v>
      </c>
      <c r="AB270" s="312">
        <f t="shared" si="3839"/>
        <v>1.5</v>
      </c>
      <c r="AC270" s="312">
        <f t="shared" si="3839"/>
        <v>1.5</v>
      </c>
      <c r="AD270" s="312">
        <f t="shared" si="3839"/>
        <v>1.5</v>
      </c>
      <c r="AE270" s="312">
        <f t="shared" si="3839"/>
        <v>1.5</v>
      </c>
      <c r="AF270" s="312">
        <f t="shared" si="3839"/>
        <v>1.5</v>
      </c>
      <c r="AG270" s="312">
        <f t="shared" si="3839"/>
        <v>1.5</v>
      </c>
      <c r="AH270" s="312">
        <f t="shared" si="3839"/>
        <v>1.5</v>
      </c>
      <c r="AI270" s="312">
        <f t="shared" si="3839"/>
        <v>1.5</v>
      </c>
      <c r="AJ270" s="312">
        <f t="shared" si="3839"/>
        <v>1.5</v>
      </c>
      <c r="AK270" s="312">
        <f t="shared" si="3839"/>
        <v>1.5</v>
      </c>
      <c r="AL270" s="312">
        <f t="shared" si="3839"/>
        <v>1.5</v>
      </c>
      <c r="AM270" s="312">
        <f t="shared" si="3839"/>
        <v>1.5</v>
      </c>
      <c r="AN270" s="312">
        <f t="shared" si="3839"/>
        <v>1.5</v>
      </c>
      <c r="AO270" s="312">
        <f t="shared" si="3839"/>
        <v>1.5</v>
      </c>
      <c r="AP270" s="312">
        <f t="shared" si="3839"/>
        <v>1.5</v>
      </c>
      <c r="AQ270" s="312">
        <f t="shared" si="3839"/>
        <v>1.5</v>
      </c>
      <c r="AR270" s="312">
        <f t="shared" si="3839"/>
        <v>1.5</v>
      </c>
      <c r="AS270" s="312">
        <f t="shared" si="3839"/>
        <v>1.5</v>
      </c>
      <c r="AT270" s="312">
        <f t="shared" si="3839"/>
        <v>1.5</v>
      </c>
      <c r="AU270" s="312">
        <f t="shared" si="3839"/>
        <v>1.5</v>
      </c>
      <c r="AV270" s="312">
        <f t="shared" si="3839"/>
        <v>1.5</v>
      </c>
      <c r="AW270" s="312">
        <f t="shared" si="3839"/>
        <v>1.5</v>
      </c>
      <c r="AX270" s="312">
        <f t="shared" si="3839"/>
        <v>1.5</v>
      </c>
      <c r="AY270" s="312">
        <f t="shared" si="3839"/>
        <v>1.5</v>
      </c>
      <c r="AZ270" s="312">
        <f t="shared" si="3839"/>
        <v>1.5</v>
      </c>
      <c r="BA270" s="312">
        <f t="shared" si="3839"/>
        <v>1.5</v>
      </c>
      <c r="BB270" s="312">
        <f t="shared" si="3839"/>
        <v>1.5</v>
      </c>
      <c r="BC270" s="312">
        <f t="shared" si="3839"/>
        <v>1.5</v>
      </c>
      <c r="BD270" s="312">
        <f t="shared" si="3839"/>
        <v>1.5</v>
      </c>
      <c r="BE270" s="312">
        <f t="shared" si="3839"/>
        <v>1.5</v>
      </c>
      <c r="BF270" s="312">
        <f t="shared" si="3839"/>
        <v>1.5</v>
      </c>
      <c r="BG270" s="312">
        <f t="shared" si="3839"/>
        <v>1.5</v>
      </c>
      <c r="BH270" s="312">
        <f t="shared" si="3839"/>
        <v>1.5</v>
      </c>
      <c r="BI270" s="312">
        <f t="shared" si="3839"/>
        <v>1.5</v>
      </c>
      <c r="BJ270" s="312">
        <f t="shared" si="3839"/>
        <v>1.5</v>
      </c>
      <c r="BK270" s="312">
        <f t="shared" si="3839"/>
        <v>1.5</v>
      </c>
      <c r="BL270" s="312">
        <f t="shared" si="3839"/>
        <v>1.5</v>
      </c>
      <c r="BM270" s="312">
        <f t="shared" si="3839"/>
        <v>1.5</v>
      </c>
      <c r="BN270" s="312">
        <f t="shared" si="3839"/>
        <v>1.5</v>
      </c>
      <c r="BO270" s="312">
        <f t="shared" si="3839"/>
        <v>1.5</v>
      </c>
      <c r="BP270" s="312">
        <f t="shared" si="3839"/>
        <v>1.5</v>
      </c>
      <c r="BQ270" s="312">
        <f t="shared" si="3839"/>
        <v>1.5</v>
      </c>
      <c r="BR270" s="312">
        <f t="shared" si="3839"/>
        <v>1.5</v>
      </c>
      <c r="BS270" s="312">
        <f t="shared" si="3839"/>
        <v>1.5</v>
      </c>
      <c r="BT270" s="312">
        <f t="shared" si="3839"/>
        <v>1.5</v>
      </c>
      <c r="BU270" s="312">
        <f t="shared" si="3839"/>
        <v>1.5</v>
      </c>
      <c r="BV270" s="312">
        <f t="shared" ref="BV270:EB270" si="3840">$D270-$E270</f>
        <v>1.5</v>
      </c>
      <c r="BW270" s="312">
        <f t="shared" si="3840"/>
        <v>1.5</v>
      </c>
      <c r="BX270" s="312">
        <f t="shared" si="3840"/>
        <v>1.5</v>
      </c>
      <c r="BY270" s="312">
        <f t="shared" si="3840"/>
        <v>1.5</v>
      </c>
      <c r="BZ270" s="312">
        <f t="shared" si="3840"/>
        <v>1.5</v>
      </c>
      <c r="CA270" s="312">
        <f t="shared" si="3840"/>
        <v>1.5</v>
      </c>
      <c r="CB270" s="312">
        <f t="shared" si="3840"/>
        <v>1.5</v>
      </c>
      <c r="CC270" s="312">
        <f t="shared" si="3840"/>
        <v>1.5</v>
      </c>
      <c r="CD270" s="312">
        <f t="shared" si="3840"/>
        <v>1.5</v>
      </c>
      <c r="CE270" s="312">
        <f t="shared" si="3840"/>
        <v>1.5</v>
      </c>
      <c r="CF270" s="312">
        <f t="shared" si="3840"/>
        <v>1.5</v>
      </c>
      <c r="CG270" s="312">
        <f t="shared" si="3840"/>
        <v>1.5</v>
      </c>
      <c r="CH270" s="312">
        <f t="shared" si="3840"/>
        <v>1.5</v>
      </c>
      <c r="CI270" s="312">
        <f t="shared" si="3840"/>
        <v>1.5</v>
      </c>
      <c r="CJ270" s="312">
        <f t="shared" si="3840"/>
        <v>1.5</v>
      </c>
      <c r="CK270" s="312">
        <f t="shared" si="3840"/>
        <v>1.5</v>
      </c>
      <c r="CL270" s="312">
        <f t="shared" si="3840"/>
        <v>1.5</v>
      </c>
      <c r="CM270" s="312">
        <f t="shared" si="3840"/>
        <v>1.5</v>
      </c>
      <c r="CN270" s="312">
        <f t="shared" si="3840"/>
        <v>1.5</v>
      </c>
      <c r="CO270" s="312">
        <f t="shared" si="3840"/>
        <v>1.5</v>
      </c>
      <c r="CP270" s="312">
        <f t="shared" si="3840"/>
        <v>1.5</v>
      </c>
      <c r="CQ270" s="312">
        <f t="shared" si="3840"/>
        <v>1.5</v>
      </c>
      <c r="CR270" s="312">
        <f t="shared" si="3840"/>
        <v>1.5</v>
      </c>
      <c r="CS270" s="312">
        <f t="shared" si="3840"/>
        <v>1.5</v>
      </c>
      <c r="CT270" s="312">
        <f t="shared" si="3840"/>
        <v>1.5</v>
      </c>
      <c r="CU270" s="312">
        <f t="shared" si="3840"/>
        <v>1.5</v>
      </c>
      <c r="CV270" s="312">
        <f t="shared" si="3840"/>
        <v>1.5</v>
      </c>
      <c r="CW270" s="312">
        <f t="shared" si="3840"/>
        <v>1.5</v>
      </c>
      <c r="CX270" s="312">
        <f t="shared" si="3840"/>
        <v>1.5</v>
      </c>
      <c r="CY270" s="312">
        <f t="shared" si="3840"/>
        <v>1.5</v>
      </c>
      <c r="CZ270" s="312">
        <f t="shared" si="3840"/>
        <v>1.5</v>
      </c>
      <c r="DA270" s="312">
        <f t="shared" si="3840"/>
        <v>1.5</v>
      </c>
      <c r="DB270" s="312">
        <f t="shared" si="3840"/>
        <v>1.5</v>
      </c>
      <c r="DC270" s="312">
        <f t="shared" si="3840"/>
        <v>1.5</v>
      </c>
      <c r="DD270" s="312">
        <f t="shared" si="3840"/>
        <v>1.5</v>
      </c>
      <c r="DE270" s="312">
        <f t="shared" si="3840"/>
        <v>1.5</v>
      </c>
      <c r="DF270" s="312">
        <f t="shared" si="3840"/>
        <v>1.5</v>
      </c>
      <c r="DG270" s="312">
        <f t="shared" si="3840"/>
        <v>1.5</v>
      </c>
      <c r="DH270" s="312">
        <f t="shared" si="3840"/>
        <v>1.5</v>
      </c>
      <c r="DI270" s="312">
        <f t="shared" si="3840"/>
        <v>1.5</v>
      </c>
      <c r="DJ270" s="312">
        <f t="shared" si="3840"/>
        <v>1.5</v>
      </c>
      <c r="DK270" s="312">
        <f t="shared" si="3840"/>
        <v>1.5</v>
      </c>
      <c r="DL270" s="312">
        <f t="shared" si="3840"/>
        <v>1.5</v>
      </c>
      <c r="DM270" s="312">
        <f t="shared" si="3840"/>
        <v>1.5</v>
      </c>
      <c r="DN270" s="312">
        <f t="shared" si="3840"/>
        <v>1.5</v>
      </c>
      <c r="DO270" s="312">
        <f t="shared" si="3840"/>
        <v>1.5</v>
      </c>
      <c r="DP270" s="312">
        <f t="shared" si="3840"/>
        <v>1.5</v>
      </c>
      <c r="DQ270" s="312">
        <f t="shared" si="3840"/>
        <v>1.5</v>
      </c>
      <c r="DR270" s="312">
        <f t="shared" si="3840"/>
        <v>1.5</v>
      </c>
      <c r="DS270" s="312">
        <f t="shared" si="3840"/>
        <v>1.5</v>
      </c>
      <c r="DT270" s="312">
        <f t="shared" si="3840"/>
        <v>1.5</v>
      </c>
      <c r="DU270" s="312">
        <f t="shared" si="3840"/>
        <v>1.5</v>
      </c>
      <c r="DV270" s="312">
        <f t="shared" si="3840"/>
        <v>1.5</v>
      </c>
      <c r="DW270" s="312">
        <f t="shared" si="3840"/>
        <v>1.5</v>
      </c>
      <c r="DX270" s="312">
        <f t="shared" si="3840"/>
        <v>1.5</v>
      </c>
      <c r="DY270" s="312">
        <f t="shared" si="3840"/>
        <v>1.5</v>
      </c>
      <c r="DZ270" s="312">
        <f t="shared" si="3840"/>
        <v>1.5</v>
      </c>
      <c r="EA270" s="312">
        <f t="shared" si="3840"/>
        <v>1.5</v>
      </c>
      <c r="EB270" s="312">
        <f t="shared" si="3840"/>
        <v>1.5</v>
      </c>
    </row>
    <row r="271" spans="3:132" outlineLevel="1" x14ac:dyDescent="0.25">
      <c r="C271" s="327" t="s">
        <v>543</v>
      </c>
      <c r="D271" s="38"/>
      <c r="E271" s="38"/>
      <c r="F271" s="38"/>
      <c r="G271" s="55" t="s">
        <v>220</v>
      </c>
      <c r="H271" s="316">
        <f t="shared" ref="H271" si="3841">SUM(J271:EB271)</f>
        <v>131250</v>
      </c>
      <c r="I271" s="38"/>
      <c r="J271" s="314">
        <f>J268*SUM($J$269:J$269)*J270</f>
        <v>0</v>
      </c>
      <c r="K271" s="314">
        <f>K268*SUM($J$269:K$269)*K270</f>
        <v>0</v>
      </c>
      <c r="L271" s="314">
        <f>L268*SUM($J$269:L$269)*L270</f>
        <v>0</v>
      </c>
      <c r="M271" s="314">
        <f>M268*SUM($J$269:M$269)*M270</f>
        <v>0</v>
      </c>
      <c r="N271" s="314">
        <f>N268*SUM($J$269:N$269)*N270</f>
        <v>0</v>
      </c>
      <c r="O271" s="314">
        <f>O268*SUM($J$269:O$269)*O270</f>
        <v>0</v>
      </c>
      <c r="P271" s="314">
        <f>P268*SUM($J$269:P$269)*P270</f>
        <v>0</v>
      </c>
      <c r="Q271" s="314">
        <f>Q268*SUM($J$269:Q$269)*Q270</f>
        <v>0</v>
      </c>
      <c r="R271" s="314">
        <f>R268*SUM($J$269:R$269)*R270</f>
        <v>56250</v>
      </c>
      <c r="S271" s="314">
        <f>S268*SUM($J$269:S$269)*S270</f>
        <v>0</v>
      </c>
      <c r="T271" s="314">
        <f>T268*SUM($J$269:T$269)*T270</f>
        <v>0</v>
      </c>
      <c r="U271" s="314">
        <f>U268*SUM($J$269:U$269)*U270</f>
        <v>0</v>
      </c>
      <c r="V271" s="314">
        <f>V268*SUM($J$269:V$269)*V270</f>
        <v>0</v>
      </c>
      <c r="W271" s="314">
        <f>W268*SUM($J$269:W$269)*W270</f>
        <v>0</v>
      </c>
      <c r="X271" s="314">
        <f>X268*SUM($J$269:X$269)*X270</f>
        <v>0</v>
      </c>
      <c r="Y271" s="314">
        <f>Y268*SUM($J$269:Y$269)*Y270</f>
        <v>0</v>
      </c>
      <c r="Z271" s="314">
        <f>Z268*SUM($J$269:Z$269)*Z270</f>
        <v>0</v>
      </c>
      <c r="AA271" s="314">
        <f>AA268*SUM($J$269:AA$269)*AA270</f>
        <v>0</v>
      </c>
      <c r="AB271" s="314">
        <f>AB268*SUM($J$269:AB$269)*AB270</f>
        <v>0</v>
      </c>
      <c r="AC271" s="314">
        <f>AC268*SUM($J$269:AC$269)*AC270</f>
        <v>0</v>
      </c>
      <c r="AD271" s="314">
        <f>AD268*SUM($J$269:AD$269)*AD270</f>
        <v>75000</v>
      </c>
      <c r="AE271" s="314">
        <f>AE268*SUM($J$269:AE$269)*AE270</f>
        <v>0</v>
      </c>
      <c r="AF271" s="314">
        <f>AF268*SUM($J$269:AF$269)*AF270</f>
        <v>0</v>
      </c>
      <c r="AG271" s="314">
        <f>AG268*SUM($J$269:AG$269)*AG270</f>
        <v>0</v>
      </c>
      <c r="AH271" s="314">
        <f>AH268*SUM($J$269:AH$269)*AH270</f>
        <v>0</v>
      </c>
      <c r="AI271" s="314">
        <f>AI268*SUM($J$269:AI$269)*AI270</f>
        <v>0</v>
      </c>
      <c r="AJ271" s="314">
        <f>AJ268*SUM($J$269:AJ$269)*AJ270</f>
        <v>0</v>
      </c>
      <c r="AK271" s="314">
        <f>AK268*SUM($J$269:AK$269)*AK270</f>
        <v>0</v>
      </c>
      <c r="AL271" s="314">
        <f>AL268*SUM($J$269:AL$269)*AL270</f>
        <v>0</v>
      </c>
      <c r="AM271" s="314">
        <f>AM268*SUM($J$269:AM$269)*AM270</f>
        <v>0</v>
      </c>
      <c r="AN271" s="314">
        <f>AN268*SUM($J$269:AN$269)*AN270</f>
        <v>0</v>
      </c>
      <c r="AO271" s="314">
        <f>AO268*SUM($J$269:AO$269)*AO270</f>
        <v>0</v>
      </c>
      <c r="AP271" s="314">
        <f>AP268*SUM($J$269:AP$269)*AP270</f>
        <v>0</v>
      </c>
      <c r="AQ271" s="314">
        <f>AQ268*SUM($J$269:AQ$269)*AQ270</f>
        <v>0</v>
      </c>
      <c r="AR271" s="314">
        <f>AR268*SUM($J$269:AR$269)*AR270</f>
        <v>0</v>
      </c>
      <c r="AS271" s="314">
        <f>AS268*SUM($J$269:AS$269)*AS270</f>
        <v>0</v>
      </c>
      <c r="AT271" s="314">
        <f>AT268*SUM($J$269:AT$269)*AT270</f>
        <v>0</v>
      </c>
      <c r="AU271" s="314">
        <f>AU268*SUM($J$269:AU$269)*AU270</f>
        <v>0</v>
      </c>
      <c r="AV271" s="314">
        <f>AV268*SUM($J$269:AV$269)*AV270</f>
        <v>0</v>
      </c>
      <c r="AW271" s="314">
        <f>AW268*SUM($J$269:AW$269)*AW270</f>
        <v>0</v>
      </c>
      <c r="AX271" s="314">
        <f>AX268*SUM($J$269:AX$269)*AX270</f>
        <v>0</v>
      </c>
      <c r="AY271" s="314">
        <f>AY268*SUM($J$269:AY$269)*AY270</f>
        <v>0</v>
      </c>
      <c r="AZ271" s="314">
        <f>AZ268*SUM($J$269:AZ$269)*AZ270</f>
        <v>0</v>
      </c>
      <c r="BA271" s="314">
        <f>BA268*SUM($J$269:BA$269)*BA270</f>
        <v>0</v>
      </c>
      <c r="BB271" s="314">
        <f>BB268*SUM($J$269:BB$269)*BB270</f>
        <v>0</v>
      </c>
      <c r="BC271" s="314">
        <f>BC268*SUM($J$269:BC$269)*BC270</f>
        <v>0</v>
      </c>
      <c r="BD271" s="314">
        <f>BD268*SUM($J$269:BD$269)*BD270</f>
        <v>0</v>
      </c>
      <c r="BE271" s="314">
        <f>BE268*SUM($J$269:BE$269)*BE270</f>
        <v>0</v>
      </c>
      <c r="BF271" s="314">
        <f>BF268*SUM($J$269:BF$269)*BF270</f>
        <v>0</v>
      </c>
      <c r="BG271" s="314">
        <f>BG268*SUM($J$269:BG$269)*BG270</f>
        <v>0</v>
      </c>
      <c r="BH271" s="314">
        <f>BH268*SUM($J$269:BH$269)*BH270</f>
        <v>0</v>
      </c>
      <c r="BI271" s="314">
        <f>BI268*SUM($J$269:BI$269)*BI270</f>
        <v>0</v>
      </c>
      <c r="BJ271" s="314">
        <f>BJ268*SUM($J$269:BJ$269)*BJ270</f>
        <v>0</v>
      </c>
      <c r="BK271" s="314">
        <f>BK268*SUM($J$269:BK$269)*BK270</f>
        <v>0</v>
      </c>
      <c r="BL271" s="314">
        <f>BL268*SUM($J$269:BL$269)*BL270</f>
        <v>0</v>
      </c>
      <c r="BM271" s="314">
        <f>BM268*SUM($J$269:BM$269)*BM270</f>
        <v>0</v>
      </c>
      <c r="BN271" s="314">
        <f>BN268*SUM($J$269:BN$269)*BN270</f>
        <v>0</v>
      </c>
      <c r="BO271" s="314">
        <f>BO268*SUM($J$269:BO$269)*BO270</f>
        <v>0</v>
      </c>
      <c r="BP271" s="314">
        <f>BP268*SUM($J$269:BP$269)*BP270</f>
        <v>0</v>
      </c>
      <c r="BQ271" s="314">
        <f>BQ268*SUM($J$269:BQ$269)*BQ270</f>
        <v>0</v>
      </c>
      <c r="BR271" s="314">
        <f>BR268*SUM($J$269:BR$269)*BR270</f>
        <v>0</v>
      </c>
      <c r="BS271" s="314">
        <f>BS268*SUM($J$269:BS$269)*BS270</f>
        <v>0</v>
      </c>
      <c r="BT271" s="314">
        <f>BT268*SUM($J$269:BT$269)*BT270</f>
        <v>0</v>
      </c>
      <c r="BU271" s="314">
        <f>BU268*SUM($J$269:BU$269)*BU270</f>
        <v>0</v>
      </c>
      <c r="BV271" s="314">
        <f>BV268*SUM($J$269:BV$269)*BV270</f>
        <v>0</v>
      </c>
      <c r="BW271" s="314">
        <f>BW268*SUM($J$269:BW$269)*BW270</f>
        <v>0</v>
      </c>
      <c r="BX271" s="314">
        <f>BX268*SUM($J$269:BX$269)*BX270</f>
        <v>0</v>
      </c>
      <c r="BY271" s="314">
        <f>BY268*SUM($J$269:BY$269)*BY270</f>
        <v>0</v>
      </c>
      <c r="BZ271" s="314">
        <f>BZ268*SUM($J$269:BZ$269)*BZ270</f>
        <v>0</v>
      </c>
      <c r="CA271" s="314">
        <f>CA268*SUM($J$269:CA$269)*CA270</f>
        <v>0</v>
      </c>
      <c r="CB271" s="314">
        <f>CB268*SUM($J$269:CB$269)*CB270</f>
        <v>0</v>
      </c>
      <c r="CC271" s="314">
        <f>CC268*SUM($J$269:CC$269)*CC270</f>
        <v>0</v>
      </c>
      <c r="CD271" s="314">
        <f>CD268*SUM($J$269:CD$269)*CD270</f>
        <v>0</v>
      </c>
      <c r="CE271" s="314">
        <f>CE268*SUM($J$269:CE$269)*CE270</f>
        <v>0</v>
      </c>
      <c r="CF271" s="314">
        <f>CF268*SUM($J$269:CF$269)*CF270</f>
        <v>0</v>
      </c>
      <c r="CG271" s="314">
        <f>CG268*SUM($J$269:CG$269)*CG270</f>
        <v>0</v>
      </c>
      <c r="CH271" s="314">
        <f>CH268*SUM($J$269:CH$269)*CH270</f>
        <v>0</v>
      </c>
      <c r="CI271" s="314">
        <f>CI268*SUM($J$269:CI$269)*CI270</f>
        <v>0</v>
      </c>
      <c r="CJ271" s="314">
        <f>CJ268*SUM($J$269:CJ$269)*CJ270</f>
        <v>0</v>
      </c>
      <c r="CK271" s="314">
        <f>CK268*SUM($J$269:CK$269)*CK270</f>
        <v>0</v>
      </c>
      <c r="CL271" s="314">
        <f>CL268*SUM($J$269:CL$269)*CL270</f>
        <v>0</v>
      </c>
      <c r="CM271" s="314">
        <f>CM268*SUM($J$269:CM$269)*CM270</f>
        <v>0</v>
      </c>
      <c r="CN271" s="314">
        <f>CN268*SUM($J$269:CN$269)*CN270</f>
        <v>0</v>
      </c>
      <c r="CO271" s="314">
        <f>CO268*SUM($J$269:CO$269)*CO270</f>
        <v>0</v>
      </c>
      <c r="CP271" s="314">
        <f>CP268*SUM($J$269:CP$269)*CP270</f>
        <v>0</v>
      </c>
      <c r="CQ271" s="314">
        <f>CQ268*SUM($J$269:CQ$269)*CQ270</f>
        <v>0</v>
      </c>
      <c r="CR271" s="314">
        <f>CR268*SUM($J$269:CR$269)*CR270</f>
        <v>0</v>
      </c>
      <c r="CS271" s="314">
        <f>CS268*SUM($J$269:CS$269)*CS270</f>
        <v>0</v>
      </c>
      <c r="CT271" s="314">
        <f>CT268*SUM($J$269:CT$269)*CT270</f>
        <v>0</v>
      </c>
      <c r="CU271" s="314">
        <f>CU268*SUM($J$269:CU$269)*CU270</f>
        <v>0</v>
      </c>
      <c r="CV271" s="314">
        <f>CV268*SUM($J$269:CV$269)*CV270</f>
        <v>0</v>
      </c>
      <c r="CW271" s="314">
        <f>CW268*SUM($J$269:CW$269)*CW270</f>
        <v>0</v>
      </c>
      <c r="CX271" s="314">
        <f>CX268*SUM($J$269:CX$269)*CX270</f>
        <v>0</v>
      </c>
      <c r="CY271" s="314">
        <f>CY268*SUM($J$269:CY$269)*CY270</f>
        <v>0</v>
      </c>
      <c r="CZ271" s="314">
        <f>CZ268*SUM($J$269:CZ$269)*CZ270</f>
        <v>0</v>
      </c>
      <c r="DA271" s="314">
        <f>DA268*SUM($J$269:DA$269)*DA270</f>
        <v>0</v>
      </c>
      <c r="DB271" s="314">
        <f>DB268*SUM($J$269:DB$269)*DB270</f>
        <v>0</v>
      </c>
      <c r="DC271" s="314">
        <f>DC268*SUM($J$269:DC$269)*DC270</f>
        <v>0</v>
      </c>
      <c r="DD271" s="314">
        <f>DD268*SUM($J$269:DD$269)*DD270</f>
        <v>0</v>
      </c>
      <c r="DE271" s="314">
        <f>DE268*SUM($J$269:DE$269)*DE270</f>
        <v>0</v>
      </c>
      <c r="DF271" s="314">
        <f>DF268*SUM($J$269:DF$269)*DF270</f>
        <v>0</v>
      </c>
      <c r="DG271" s="314">
        <f>DG268*SUM($J$269:DG$269)*DG270</f>
        <v>0</v>
      </c>
      <c r="DH271" s="314">
        <f>DH268*SUM($J$269:DH$269)*DH270</f>
        <v>0</v>
      </c>
      <c r="DI271" s="314">
        <f>DI268*SUM($J$269:DI$269)*DI270</f>
        <v>0</v>
      </c>
      <c r="DJ271" s="314">
        <f>DJ268*SUM($J$269:DJ$269)*DJ270</f>
        <v>0</v>
      </c>
      <c r="DK271" s="314">
        <f>DK268*SUM($J$269:DK$269)*DK270</f>
        <v>0</v>
      </c>
      <c r="DL271" s="314">
        <f>DL268*SUM($J$269:DL$269)*DL270</f>
        <v>0</v>
      </c>
      <c r="DM271" s="314">
        <f>DM268*SUM($J$269:DM$269)*DM270</f>
        <v>0</v>
      </c>
      <c r="DN271" s="314">
        <f>DN268*SUM($J$269:DN$269)*DN270</f>
        <v>0</v>
      </c>
      <c r="DO271" s="314">
        <f>DO268*SUM($J$269:DO$269)*DO270</f>
        <v>0</v>
      </c>
      <c r="DP271" s="314">
        <f>DP268*SUM($J$269:DP$269)*DP270</f>
        <v>0</v>
      </c>
      <c r="DQ271" s="314">
        <f>DQ268*SUM($J$269:DQ$269)*DQ270</f>
        <v>0</v>
      </c>
      <c r="DR271" s="314">
        <f>DR268*SUM($J$269:DR$269)*DR270</f>
        <v>0</v>
      </c>
      <c r="DS271" s="314">
        <f>DS268*SUM($J$269:DS$269)*DS270</f>
        <v>0</v>
      </c>
      <c r="DT271" s="314">
        <f>DT268*SUM($J$269:DT$269)*DT270</f>
        <v>0</v>
      </c>
      <c r="DU271" s="314">
        <f>DU268*SUM($J$269:DU$269)*DU270</f>
        <v>0</v>
      </c>
      <c r="DV271" s="314">
        <f>DV268*SUM($J$269:DV$269)*DV270</f>
        <v>0</v>
      </c>
      <c r="DW271" s="314">
        <f>DW268*SUM($J$269:DW$269)*DW270</f>
        <v>0</v>
      </c>
      <c r="DX271" s="314">
        <f>DX268*SUM($J$269:DX$269)*DX270</f>
        <v>0</v>
      </c>
      <c r="DY271" s="314">
        <f>DY268*SUM($J$269:DY$269)*DY270</f>
        <v>0</v>
      </c>
      <c r="DZ271" s="314">
        <f>DZ268*SUM($J$269:DZ$269)*DZ270</f>
        <v>0</v>
      </c>
      <c r="EA271" s="314">
        <f>EA268*SUM($J$269:EA$269)*EA270</f>
        <v>0</v>
      </c>
      <c r="EB271" s="314">
        <f>EB268*SUM($J$269:EB$269)*EB270</f>
        <v>0</v>
      </c>
    </row>
    <row r="272" spans="3:132" outlineLevel="1" x14ac:dyDescent="0.25">
      <c r="C272" s="324" t="s">
        <v>417</v>
      </c>
      <c r="D272" s="34"/>
      <c r="E272" s="34"/>
      <c r="F272" s="34"/>
      <c r="G272" s="67" t="s">
        <v>215</v>
      </c>
      <c r="H272" s="34"/>
      <c r="I272" s="34"/>
      <c r="J272" s="126">
        <f>J$13</f>
        <v>1</v>
      </c>
      <c r="K272" s="126">
        <f t="shared" ref="K272:BV272" si="3842">K$13</f>
        <v>1.0026792493128671</v>
      </c>
      <c r="L272" s="126">
        <f t="shared" si="3842"/>
        <v>1.0056539350998608</v>
      </c>
      <c r="M272" s="126">
        <f t="shared" si="3842"/>
        <v>1.0085410656939733</v>
      </c>
      <c r="N272" s="126">
        <f t="shared" si="3842"/>
        <v>1.0114364849476103</v>
      </c>
      <c r="O272" s="126">
        <f t="shared" si="3842"/>
        <v>1.0143402166566737</v>
      </c>
      <c r="P272" s="126">
        <f t="shared" si="3842"/>
        <v>1.0172522846853813</v>
      </c>
      <c r="Q272" s="126">
        <f t="shared" si="3842"/>
        <v>1.0201727129664624</v>
      </c>
      <c r="R272" s="126">
        <f t="shared" si="3842"/>
        <v>1.0231015255013547</v>
      </c>
      <c r="S272" s="126">
        <f t="shared" si="3842"/>
        <v>1.0260387463604019</v>
      </c>
      <c r="T272" s="126">
        <f t="shared" si="3842"/>
        <v>1.028984399683051</v>
      </c>
      <c r="U272" s="126">
        <f t="shared" si="3842"/>
        <v>1.0319385096780509</v>
      </c>
      <c r="V272" s="126">
        <f t="shared" si="3842"/>
        <v>1.0349011006236515</v>
      </c>
      <c r="W272" s="126">
        <f t="shared" si="3842"/>
        <v>1.0377730230388176</v>
      </c>
      <c r="X272" s="126">
        <f t="shared" si="3842"/>
        <v>1.0408518228283561</v>
      </c>
      <c r="Y272" s="126">
        <f t="shared" si="3842"/>
        <v>1.0438400029932626</v>
      </c>
      <c r="Z272" s="126">
        <f t="shared" si="3842"/>
        <v>1.046836761920777</v>
      </c>
      <c r="AA272" s="126">
        <f t="shared" si="3842"/>
        <v>1.0498421242396576</v>
      </c>
      <c r="AB272" s="126">
        <f t="shared" si="3842"/>
        <v>1.05285611464937</v>
      </c>
      <c r="AC272" s="126">
        <f t="shared" si="3842"/>
        <v>1.0558787579202888</v>
      </c>
      <c r="AD272" s="126">
        <f t="shared" si="3842"/>
        <v>1.0589100788939025</v>
      </c>
      <c r="AE272" s="126">
        <f t="shared" si="3842"/>
        <v>1.0619501024830165</v>
      </c>
      <c r="AF272" s="126">
        <f t="shared" si="3842"/>
        <v>1.0649988536719583</v>
      </c>
      <c r="AG272" s="126">
        <f t="shared" si="3842"/>
        <v>1.0680563575167832</v>
      </c>
      <c r="AH272" s="126">
        <f t="shared" si="3842"/>
        <v>1.0711226391454798</v>
      </c>
      <c r="AI272" s="126">
        <f t="shared" si="3842"/>
        <v>1.0739924437404067</v>
      </c>
      <c r="AJ272" s="126">
        <f t="shared" si="3842"/>
        <v>1.0771786970311998</v>
      </c>
      <c r="AK272" s="126">
        <f t="shared" si="3842"/>
        <v>1.0802711679727233</v>
      </c>
      <c r="AL272" s="126">
        <f t="shared" si="3842"/>
        <v>1.0833725170851116</v>
      </c>
      <c r="AM272" s="126">
        <f t="shared" si="3842"/>
        <v>1.0864827698566941</v>
      </c>
      <c r="AN272" s="126">
        <f t="shared" si="3842"/>
        <v>1.0896019518489746</v>
      </c>
      <c r="AO272" s="126">
        <f t="shared" si="3842"/>
        <v>1.0927300886968412</v>
      </c>
      <c r="AP272" s="126">
        <f t="shared" si="3842"/>
        <v>1.0958672061087775</v>
      </c>
      <c r="AQ272" s="126">
        <f t="shared" si="3842"/>
        <v>1.0990133298670732</v>
      </c>
      <c r="AR272" s="126">
        <f t="shared" si="3842"/>
        <v>1.1021684858280367</v>
      </c>
      <c r="AS272" s="126">
        <f t="shared" si="3842"/>
        <v>1.1053326999222071</v>
      </c>
      <c r="AT272" s="126">
        <f t="shared" si="3842"/>
        <v>1.1085059981545673</v>
      </c>
      <c r="AU272" s="126">
        <f t="shared" si="3842"/>
        <v>1.111475962088432</v>
      </c>
      <c r="AV272" s="126">
        <f t="shared" si="3842"/>
        <v>1.1147734191259395</v>
      </c>
      <c r="AW272" s="126">
        <f t="shared" si="3842"/>
        <v>1.1179738207069689</v>
      </c>
      <c r="AX272" s="126">
        <f t="shared" si="3842"/>
        <v>1.1211834103167977</v>
      </c>
      <c r="AY272" s="126">
        <f t="shared" si="3842"/>
        <v>1.1244022143333261</v>
      </c>
      <c r="AZ272" s="126">
        <f t="shared" si="3842"/>
        <v>1.1276302592101826</v>
      </c>
      <c r="BA272" s="126">
        <f t="shared" si="3842"/>
        <v>1.1308675714769412</v>
      </c>
      <c r="BB272" s="126">
        <f t="shared" si="3842"/>
        <v>1.1341141777393395</v>
      </c>
      <c r="BC272" s="126">
        <f t="shared" si="3842"/>
        <v>1.1373701046794982</v>
      </c>
      <c r="BD272" s="126">
        <f t="shared" si="3842"/>
        <v>1.1406353790561385</v>
      </c>
      <c r="BE272" s="126">
        <f t="shared" si="3842"/>
        <v>1.1439100277048042</v>
      </c>
      <c r="BF272" s="126">
        <f t="shared" si="3842"/>
        <v>1.1471940775380809</v>
      </c>
      <c r="BG272" s="126">
        <f t="shared" si="3842"/>
        <v>1.15026769648205</v>
      </c>
      <c r="BH272" s="126">
        <f t="shared" si="3842"/>
        <v>1.1536802383994258</v>
      </c>
      <c r="BI272" s="126">
        <f t="shared" si="3842"/>
        <v>1.1569923375180708</v>
      </c>
      <c r="BJ272" s="126">
        <f t="shared" si="3842"/>
        <v>1.1603139453378331</v>
      </c>
      <c r="BK272" s="126">
        <f t="shared" si="3842"/>
        <v>1.1636450891572303</v>
      </c>
      <c r="BL272" s="126">
        <f t="shared" si="3842"/>
        <v>1.1669857963531516</v>
      </c>
      <c r="BM272" s="126">
        <f t="shared" si="3842"/>
        <v>1.1703360943810825</v>
      </c>
      <c r="BN272" s="126">
        <f t="shared" si="3842"/>
        <v>1.1736960107753303</v>
      </c>
      <c r="BO272" s="126">
        <f t="shared" si="3842"/>
        <v>1.1770655731492505</v>
      </c>
      <c r="BP272" s="126">
        <f t="shared" si="3842"/>
        <v>1.180444809195474</v>
      </c>
      <c r="BQ272" s="126">
        <f t="shared" si="3842"/>
        <v>1.1838337466861339</v>
      </c>
      <c r="BR272" s="126">
        <f t="shared" si="3842"/>
        <v>1.1872324134730949</v>
      </c>
      <c r="BS272" s="126">
        <f t="shared" si="3842"/>
        <v>1.1905270658589224</v>
      </c>
      <c r="BT272" s="126">
        <f t="shared" si="3842"/>
        <v>1.1940590467434065</v>
      </c>
      <c r="BU272" s="126">
        <f t="shared" si="3842"/>
        <v>1.1974870693312041</v>
      </c>
      <c r="BV272" s="126">
        <f t="shared" si="3842"/>
        <v>1.2009249334246579</v>
      </c>
      <c r="BW272" s="126">
        <f t="shared" ref="BW272:EB272" si="3843">BW$13</f>
        <v>1.204372667277734</v>
      </c>
      <c r="BX272" s="126">
        <f t="shared" si="3843"/>
        <v>1.2078302992255125</v>
      </c>
      <c r="BY272" s="126">
        <f t="shared" si="3843"/>
        <v>1.2112978576844211</v>
      </c>
      <c r="BZ272" s="126">
        <f t="shared" si="3843"/>
        <v>1.2147753711524676</v>
      </c>
      <c r="CA272" s="126">
        <f t="shared" si="3843"/>
        <v>1.2182628682094752</v>
      </c>
      <c r="CB272" s="126">
        <f t="shared" si="3843"/>
        <v>1.2217603775173165</v>
      </c>
      <c r="CC272" s="126">
        <f t="shared" si="3843"/>
        <v>1.2252679278201495</v>
      </c>
      <c r="CD272" s="126">
        <f t="shared" si="3843"/>
        <v>1.2287855479446541</v>
      </c>
      <c r="CE272" s="126">
        <f t="shared" si="3843"/>
        <v>1.232077770779646</v>
      </c>
      <c r="CF272" s="126">
        <f t="shared" si="3843"/>
        <v>1.23573302168438</v>
      </c>
      <c r="CG272" s="126">
        <f t="shared" si="3843"/>
        <v>1.2392806860334544</v>
      </c>
      <c r="CH272" s="126">
        <f t="shared" si="3843"/>
        <v>1.2428385353675644</v>
      </c>
      <c r="CI272" s="126">
        <f t="shared" si="3843"/>
        <v>1.2464065989267703</v>
      </c>
      <c r="CJ272" s="126">
        <f t="shared" si="3843"/>
        <v>1.2499849060350778</v>
      </c>
      <c r="CK272" s="126">
        <f t="shared" si="3843"/>
        <v>1.2535734861006791</v>
      </c>
      <c r="CL272" s="126">
        <f t="shared" si="3843"/>
        <v>1.257172368616194</v>
      </c>
      <c r="CM272" s="126">
        <f t="shared" si="3843"/>
        <v>1.2607815831589126</v>
      </c>
      <c r="CN272" s="126">
        <f t="shared" si="3843"/>
        <v>1.2644011593910389</v>
      </c>
      <c r="CO272" s="126">
        <f t="shared" si="3843"/>
        <v>1.2680311270599336</v>
      </c>
      <c r="CP272" s="126">
        <f t="shared" si="3843"/>
        <v>1.2716715159983594</v>
      </c>
      <c r="CQ272" s="126">
        <f t="shared" si="3843"/>
        <v>1.2750786410337906</v>
      </c>
      <c r="CR272" s="126">
        <f t="shared" si="3843"/>
        <v>1.2788614642181557</v>
      </c>
      <c r="CS272" s="126">
        <f t="shared" si="3843"/>
        <v>1.2825329459576562</v>
      </c>
      <c r="CT272" s="126">
        <f t="shared" si="3843"/>
        <v>1.2862149681493797</v>
      </c>
      <c r="CU272" s="126">
        <f t="shared" si="3843"/>
        <v>1.289907561053897</v>
      </c>
      <c r="CV272" s="126">
        <f t="shared" si="3843"/>
        <v>1.293610755018654</v>
      </c>
      <c r="CW272" s="126">
        <f t="shared" si="3843"/>
        <v>1.2973245804782207</v>
      </c>
      <c r="CX272" s="126">
        <f t="shared" si="3843"/>
        <v>1.3010490679545423</v>
      </c>
      <c r="CY272" s="126">
        <f t="shared" si="3843"/>
        <v>1.304784248057189</v>
      </c>
      <c r="CZ272" s="126">
        <f t="shared" si="3843"/>
        <v>1.3085301514836076</v>
      </c>
      <c r="DA272" s="126">
        <f t="shared" si="3843"/>
        <v>1.3122868090193751</v>
      </c>
      <c r="DB272" s="126">
        <f t="shared" si="3843"/>
        <v>1.3160542515384499</v>
      </c>
      <c r="DC272" s="126">
        <f t="shared" si="3843"/>
        <v>1.3195802889875801</v>
      </c>
      <c r="DD272" s="126">
        <f t="shared" si="3843"/>
        <v>1.323495136864544</v>
      </c>
      <c r="DE272" s="126">
        <f t="shared" si="3843"/>
        <v>1.3272947573576725</v>
      </c>
      <c r="DF272" s="126">
        <f t="shared" si="3843"/>
        <v>1.3311052861764079</v>
      </c>
      <c r="DG272" s="126">
        <f t="shared" si="3843"/>
        <v>1.3349267546374479</v>
      </c>
      <c r="DH272" s="126">
        <f t="shared" si="3843"/>
        <v>1.3387591941473977</v>
      </c>
      <c r="DI272" s="126">
        <f t="shared" si="3843"/>
        <v>1.3426026362030277</v>
      </c>
      <c r="DJ272" s="126">
        <f t="shared" si="3843"/>
        <v>1.3464571123915319</v>
      </c>
      <c r="DK272" s="126">
        <f t="shared" si="3843"/>
        <v>1.3503226543907885</v>
      </c>
      <c r="DL272" s="126">
        <f t="shared" si="3843"/>
        <v>1.3541992939696192</v>
      </c>
      <c r="DM272" s="126">
        <f t="shared" si="3843"/>
        <v>1.358087062988051</v>
      </c>
      <c r="DN272" s="126">
        <f t="shared" si="3843"/>
        <v>1.361985993397578</v>
      </c>
      <c r="DO272" s="126">
        <f t="shared" si="3843"/>
        <v>1.3657655991021458</v>
      </c>
      <c r="DP272" s="126">
        <f t="shared" si="3843"/>
        <v>1.3698174666548035</v>
      </c>
      <c r="DQ272" s="126">
        <f t="shared" si="3843"/>
        <v>1.3737500738651915</v>
      </c>
      <c r="DR272" s="126">
        <f t="shared" si="3843"/>
        <v>1.3776939711925826</v>
      </c>
      <c r="DS272" s="126">
        <f t="shared" si="3843"/>
        <v>1.381649191049759</v>
      </c>
      <c r="DT272" s="126">
        <f t="shared" si="3843"/>
        <v>1.385615765942557</v>
      </c>
      <c r="DU272" s="126">
        <f t="shared" si="3843"/>
        <v>1.3895937284701338</v>
      </c>
      <c r="DV272" s="126">
        <f t="shared" si="3843"/>
        <v>1.3935831113252357</v>
      </c>
      <c r="DW272" s="126">
        <f t="shared" si="3843"/>
        <v>1.3975839472944662</v>
      </c>
      <c r="DX272" s="126">
        <f t="shared" si="3843"/>
        <v>1.401596269258556</v>
      </c>
      <c r="DY272" s="126">
        <f t="shared" si="3843"/>
        <v>1.4056201101926329</v>
      </c>
      <c r="DZ272" s="126">
        <f t="shared" si="3843"/>
        <v>1.4096555031664932</v>
      </c>
      <c r="EA272" s="126">
        <f t="shared" si="3843"/>
        <v>1.4134323217047313</v>
      </c>
      <c r="EB272" s="126">
        <f t="shared" si="3843"/>
        <v>1.4176256038945581</v>
      </c>
    </row>
    <row r="273" spans="2:132" outlineLevel="1" x14ac:dyDescent="0.25">
      <c r="C273" s="321" t="s">
        <v>518</v>
      </c>
      <c r="D273" s="38"/>
      <c r="E273" s="38"/>
      <c r="F273" s="38"/>
      <c r="G273" s="52" t="s">
        <v>220</v>
      </c>
      <c r="H273" s="46">
        <f t="shared" ref="H273" si="3844">SUM(J273:EB273)</f>
        <v>136967.71672649391</v>
      </c>
      <c r="I273" s="38"/>
      <c r="J273" s="82">
        <f>J271*J272</f>
        <v>0</v>
      </c>
      <c r="K273" s="82">
        <f t="shared" ref="K273" si="3845">K271*K272</f>
        <v>0</v>
      </c>
      <c r="L273" s="82">
        <f t="shared" ref="L273" si="3846">L271*L272</f>
        <v>0</v>
      </c>
      <c r="M273" s="82">
        <f t="shared" ref="M273" si="3847">M271*M272</f>
        <v>0</v>
      </c>
      <c r="N273" s="82">
        <f t="shared" ref="N273" si="3848">N271*N272</f>
        <v>0</v>
      </c>
      <c r="O273" s="82">
        <f t="shared" ref="O273" si="3849">O271*O272</f>
        <v>0</v>
      </c>
      <c r="P273" s="82">
        <f t="shared" ref="P273" si="3850">P271*P272</f>
        <v>0</v>
      </c>
      <c r="Q273" s="82">
        <f t="shared" ref="Q273" si="3851">Q271*Q272</f>
        <v>0</v>
      </c>
      <c r="R273" s="82">
        <f t="shared" ref="R273" si="3852">R271*R272</f>
        <v>57549.4608094512</v>
      </c>
      <c r="S273" s="82">
        <f t="shared" ref="S273" si="3853">S271*S272</f>
        <v>0</v>
      </c>
      <c r="T273" s="82">
        <f t="shared" ref="T273" si="3854">T271*T272</f>
        <v>0</v>
      </c>
      <c r="U273" s="82">
        <f t="shared" ref="U273" si="3855">U271*U272</f>
        <v>0</v>
      </c>
      <c r="V273" s="82">
        <f t="shared" ref="V273" si="3856">V271*V272</f>
        <v>0</v>
      </c>
      <c r="W273" s="82">
        <f t="shared" ref="W273" si="3857">W271*W272</f>
        <v>0</v>
      </c>
      <c r="X273" s="82">
        <f t="shared" ref="X273" si="3858">X271*X272</f>
        <v>0</v>
      </c>
      <c r="Y273" s="82">
        <f t="shared" ref="Y273" si="3859">Y271*Y272</f>
        <v>0</v>
      </c>
      <c r="Z273" s="82">
        <f t="shared" ref="Z273" si="3860">Z271*Z272</f>
        <v>0</v>
      </c>
      <c r="AA273" s="82">
        <f t="shared" ref="AA273" si="3861">AA271*AA272</f>
        <v>0</v>
      </c>
      <c r="AB273" s="82">
        <f t="shared" ref="AB273" si="3862">AB271*AB272</f>
        <v>0</v>
      </c>
      <c r="AC273" s="82">
        <f t="shared" ref="AC273" si="3863">AC271*AC272</f>
        <v>0</v>
      </c>
      <c r="AD273" s="82">
        <f t="shared" ref="AD273" si="3864">AD271*AD272</f>
        <v>79418.255917042698</v>
      </c>
      <c r="AE273" s="82">
        <f t="shared" ref="AE273" si="3865">AE271*AE272</f>
        <v>0</v>
      </c>
      <c r="AF273" s="82">
        <f t="shared" ref="AF273" si="3866">AF271*AF272</f>
        <v>0</v>
      </c>
      <c r="AG273" s="82">
        <f t="shared" ref="AG273" si="3867">AG271*AG272</f>
        <v>0</v>
      </c>
      <c r="AH273" s="82">
        <f t="shared" ref="AH273" si="3868">AH271*AH272</f>
        <v>0</v>
      </c>
      <c r="AI273" s="82">
        <f t="shared" ref="AI273" si="3869">AI271*AI272</f>
        <v>0</v>
      </c>
      <c r="AJ273" s="82">
        <f t="shared" ref="AJ273" si="3870">AJ271*AJ272</f>
        <v>0</v>
      </c>
      <c r="AK273" s="82">
        <f t="shared" ref="AK273" si="3871">AK271*AK272</f>
        <v>0</v>
      </c>
      <c r="AL273" s="82">
        <f t="shared" ref="AL273" si="3872">AL271*AL272</f>
        <v>0</v>
      </c>
      <c r="AM273" s="82">
        <f t="shared" ref="AM273" si="3873">AM271*AM272</f>
        <v>0</v>
      </c>
      <c r="AN273" s="82">
        <f t="shared" ref="AN273" si="3874">AN271*AN272</f>
        <v>0</v>
      </c>
      <c r="AO273" s="82">
        <f t="shared" ref="AO273" si="3875">AO271*AO272</f>
        <v>0</v>
      </c>
      <c r="AP273" s="82">
        <f t="shared" ref="AP273" si="3876">AP271*AP272</f>
        <v>0</v>
      </c>
      <c r="AQ273" s="82">
        <f t="shared" ref="AQ273" si="3877">AQ271*AQ272</f>
        <v>0</v>
      </c>
      <c r="AR273" s="82">
        <f t="shared" ref="AR273" si="3878">AR271*AR272</f>
        <v>0</v>
      </c>
      <c r="AS273" s="82">
        <f t="shared" ref="AS273" si="3879">AS271*AS272</f>
        <v>0</v>
      </c>
      <c r="AT273" s="82">
        <f t="shared" ref="AT273" si="3880">AT271*AT272</f>
        <v>0</v>
      </c>
      <c r="AU273" s="82">
        <f t="shared" ref="AU273" si="3881">AU271*AU272</f>
        <v>0</v>
      </c>
      <c r="AV273" s="82">
        <f t="shared" ref="AV273" si="3882">AV271*AV272</f>
        <v>0</v>
      </c>
      <c r="AW273" s="82">
        <f t="shared" ref="AW273" si="3883">AW271*AW272</f>
        <v>0</v>
      </c>
      <c r="AX273" s="82">
        <f t="shared" ref="AX273" si="3884">AX271*AX272</f>
        <v>0</v>
      </c>
      <c r="AY273" s="82">
        <f t="shared" ref="AY273" si="3885">AY271*AY272</f>
        <v>0</v>
      </c>
      <c r="AZ273" s="82">
        <f t="shared" ref="AZ273" si="3886">AZ271*AZ272</f>
        <v>0</v>
      </c>
      <c r="BA273" s="82">
        <f t="shared" ref="BA273" si="3887">BA271*BA272</f>
        <v>0</v>
      </c>
      <c r="BB273" s="82">
        <f t="shared" ref="BB273" si="3888">BB271*BB272</f>
        <v>0</v>
      </c>
      <c r="BC273" s="82">
        <f t="shared" ref="BC273" si="3889">BC271*BC272</f>
        <v>0</v>
      </c>
      <c r="BD273" s="82">
        <f t="shared" ref="BD273" si="3890">BD271*BD272</f>
        <v>0</v>
      </c>
      <c r="BE273" s="82">
        <f t="shared" ref="BE273" si="3891">BE271*BE272</f>
        <v>0</v>
      </c>
      <c r="BF273" s="82">
        <f t="shared" ref="BF273" si="3892">BF271*BF272</f>
        <v>0</v>
      </c>
      <c r="BG273" s="82">
        <f t="shared" ref="BG273" si="3893">BG271*BG272</f>
        <v>0</v>
      </c>
      <c r="BH273" s="82">
        <f t="shared" ref="BH273" si="3894">BH271*BH272</f>
        <v>0</v>
      </c>
      <c r="BI273" s="82">
        <f t="shared" ref="BI273" si="3895">BI271*BI272</f>
        <v>0</v>
      </c>
      <c r="BJ273" s="82">
        <f t="shared" ref="BJ273" si="3896">BJ271*BJ272</f>
        <v>0</v>
      </c>
      <c r="BK273" s="82">
        <f t="shared" ref="BK273" si="3897">BK271*BK272</f>
        <v>0</v>
      </c>
      <c r="BL273" s="82">
        <f t="shared" ref="BL273" si="3898">BL271*BL272</f>
        <v>0</v>
      </c>
      <c r="BM273" s="82">
        <f t="shared" ref="BM273" si="3899">BM271*BM272</f>
        <v>0</v>
      </c>
      <c r="BN273" s="82">
        <f t="shared" ref="BN273" si="3900">BN271*BN272</f>
        <v>0</v>
      </c>
      <c r="BO273" s="82">
        <f t="shared" ref="BO273" si="3901">BO271*BO272</f>
        <v>0</v>
      </c>
      <c r="BP273" s="82">
        <f t="shared" ref="BP273" si="3902">BP271*BP272</f>
        <v>0</v>
      </c>
      <c r="BQ273" s="82">
        <f t="shared" ref="BQ273" si="3903">BQ271*BQ272</f>
        <v>0</v>
      </c>
      <c r="BR273" s="82">
        <f t="shared" ref="BR273" si="3904">BR271*BR272</f>
        <v>0</v>
      </c>
      <c r="BS273" s="82">
        <f t="shared" ref="BS273" si="3905">BS271*BS272</f>
        <v>0</v>
      </c>
      <c r="BT273" s="82">
        <f t="shared" ref="BT273" si="3906">BT271*BT272</f>
        <v>0</v>
      </c>
      <c r="BU273" s="82">
        <f t="shared" ref="BU273" si="3907">BU271*BU272</f>
        <v>0</v>
      </c>
      <c r="BV273" s="82">
        <f t="shared" ref="BV273" si="3908">BV271*BV272</f>
        <v>0</v>
      </c>
      <c r="BW273" s="82">
        <f t="shared" ref="BW273" si="3909">BW271*BW272</f>
        <v>0</v>
      </c>
      <c r="BX273" s="82">
        <f t="shared" ref="BX273" si="3910">BX271*BX272</f>
        <v>0</v>
      </c>
      <c r="BY273" s="82">
        <f t="shared" ref="BY273" si="3911">BY271*BY272</f>
        <v>0</v>
      </c>
      <c r="BZ273" s="82">
        <f t="shared" ref="BZ273" si="3912">BZ271*BZ272</f>
        <v>0</v>
      </c>
      <c r="CA273" s="82">
        <f t="shared" ref="CA273" si="3913">CA271*CA272</f>
        <v>0</v>
      </c>
      <c r="CB273" s="82">
        <f t="shared" ref="CB273" si="3914">CB271*CB272</f>
        <v>0</v>
      </c>
      <c r="CC273" s="82">
        <f t="shared" ref="CC273" si="3915">CC271*CC272</f>
        <v>0</v>
      </c>
      <c r="CD273" s="82">
        <f t="shared" ref="CD273" si="3916">CD271*CD272</f>
        <v>0</v>
      </c>
      <c r="CE273" s="82">
        <f t="shared" ref="CE273" si="3917">CE271*CE272</f>
        <v>0</v>
      </c>
      <c r="CF273" s="82">
        <f t="shared" ref="CF273" si="3918">CF271*CF272</f>
        <v>0</v>
      </c>
      <c r="CG273" s="82">
        <f t="shared" ref="CG273" si="3919">CG271*CG272</f>
        <v>0</v>
      </c>
      <c r="CH273" s="82">
        <f t="shared" ref="CH273" si="3920">CH271*CH272</f>
        <v>0</v>
      </c>
      <c r="CI273" s="82">
        <f t="shared" ref="CI273" si="3921">CI271*CI272</f>
        <v>0</v>
      </c>
      <c r="CJ273" s="82">
        <f t="shared" ref="CJ273" si="3922">CJ271*CJ272</f>
        <v>0</v>
      </c>
      <c r="CK273" s="82">
        <f t="shared" ref="CK273" si="3923">CK271*CK272</f>
        <v>0</v>
      </c>
      <c r="CL273" s="82">
        <f t="shared" ref="CL273" si="3924">CL271*CL272</f>
        <v>0</v>
      </c>
      <c r="CM273" s="82">
        <f t="shared" ref="CM273" si="3925">CM271*CM272</f>
        <v>0</v>
      </c>
      <c r="CN273" s="82">
        <f t="shared" ref="CN273" si="3926">CN271*CN272</f>
        <v>0</v>
      </c>
      <c r="CO273" s="82">
        <f t="shared" ref="CO273" si="3927">CO271*CO272</f>
        <v>0</v>
      </c>
      <c r="CP273" s="82">
        <f t="shared" ref="CP273" si="3928">CP271*CP272</f>
        <v>0</v>
      </c>
      <c r="CQ273" s="82">
        <f t="shared" ref="CQ273" si="3929">CQ271*CQ272</f>
        <v>0</v>
      </c>
      <c r="CR273" s="82">
        <f t="shared" ref="CR273" si="3930">CR271*CR272</f>
        <v>0</v>
      </c>
      <c r="CS273" s="82">
        <f t="shared" ref="CS273" si="3931">CS271*CS272</f>
        <v>0</v>
      </c>
      <c r="CT273" s="82">
        <f t="shared" ref="CT273" si="3932">CT271*CT272</f>
        <v>0</v>
      </c>
      <c r="CU273" s="82">
        <f t="shared" ref="CU273" si="3933">CU271*CU272</f>
        <v>0</v>
      </c>
      <c r="CV273" s="82">
        <f t="shared" ref="CV273" si="3934">CV271*CV272</f>
        <v>0</v>
      </c>
      <c r="CW273" s="82">
        <f t="shared" ref="CW273" si="3935">CW271*CW272</f>
        <v>0</v>
      </c>
      <c r="CX273" s="82">
        <f t="shared" ref="CX273" si="3936">CX271*CX272</f>
        <v>0</v>
      </c>
      <c r="CY273" s="82">
        <f t="shared" ref="CY273" si="3937">CY271*CY272</f>
        <v>0</v>
      </c>
      <c r="CZ273" s="82">
        <f t="shared" ref="CZ273" si="3938">CZ271*CZ272</f>
        <v>0</v>
      </c>
      <c r="DA273" s="82">
        <f t="shared" ref="DA273" si="3939">DA271*DA272</f>
        <v>0</v>
      </c>
      <c r="DB273" s="82">
        <f t="shared" ref="DB273" si="3940">DB271*DB272</f>
        <v>0</v>
      </c>
      <c r="DC273" s="82">
        <f t="shared" ref="DC273" si="3941">DC271*DC272</f>
        <v>0</v>
      </c>
      <c r="DD273" s="82">
        <f t="shared" ref="DD273" si="3942">DD271*DD272</f>
        <v>0</v>
      </c>
      <c r="DE273" s="82">
        <f t="shared" ref="DE273" si="3943">DE271*DE272</f>
        <v>0</v>
      </c>
      <c r="DF273" s="82">
        <f t="shared" ref="DF273" si="3944">DF271*DF272</f>
        <v>0</v>
      </c>
      <c r="DG273" s="82">
        <f t="shared" ref="DG273" si="3945">DG271*DG272</f>
        <v>0</v>
      </c>
      <c r="DH273" s="82">
        <f t="shared" ref="DH273" si="3946">DH271*DH272</f>
        <v>0</v>
      </c>
      <c r="DI273" s="82">
        <f t="shared" ref="DI273" si="3947">DI271*DI272</f>
        <v>0</v>
      </c>
      <c r="DJ273" s="82">
        <f t="shared" ref="DJ273" si="3948">DJ271*DJ272</f>
        <v>0</v>
      </c>
      <c r="DK273" s="82">
        <f t="shared" ref="DK273" si="3949">DK271*DK272</f>
        <v>0</v>
      </c>
      <c r="DL273" s="82">
        <f t="shared" ref="DL273" si="3950">DL271*DL272</f>
        <v>0</v>
      </c>
      <c r="DM273" s="82">
        <f t="shared" ref="DM273" si="3951">DM271*DM272</f>
        <v>0</v>
      </c>
      <c r="DN273" s="82">
        <f t="shared" ref="DN273" si="3952">DN271*DN272</f>
        <v>0</v>
      </c>
      <c r="DO273" s="82">
        <f t="shared" ref="DO273" si="3953">DO271*DO272</f>
        <v>0</v>
      </c>
      <c r="DP273" s="82">
        <f t="shared" ref="DP273" si="3954">DP271*DP272</f>
        <v>0</v>
      </c>
      <c r="DQ273" s="82">
        <f t="shared" ref="DQ273" si="3955">DQ271*DQ272</f>
        <v>0</v>
      </c>
      <c r="DR273" s="82">
        <f t="shared" ref="DR273" si="3956">DR271*DR272</f>
        <v>0</v>
      </c>
      <c r="DS273" s="82">
        <f t="shared" ref="DS273" si="3957">DS271*DS272</f>
        <v>0</v>
      </c>
      <c r="DT273" s="82">
        <f t="shared" ref="DT273" si="3958">DT271*DT272</f>
        <v>0</v>
      </c>
      <c r="DU273" s="82">
        <f t="shared" ref="DU273" si="3959">DU271*DU272</f>
        <v>0</v>
      </c>
      <c r="DV273" s="82">
        <f t="shared" ref="DV273" si="3960">DV271*DV272</f>
        <v>0</v>
      </c>
      <c r="DW273" s="82">
        <f t="shared" ref="DW273" si="3961">DW271*DW272</f>
        <v>0</v>
      </c>
      <c r="DX273" s="82">
        <f t="shared" ref="DX273" si="3962">DX271*DX272</f>
        <v>0</v>
      </c>
      <c r="DY273" s="82">
        <f t="shared" ref="DY273" si="3963">DY271*DY272</f>
        <v>0</v>
      </c>
      <c r="DZ273" s="82">
        <f t="shared" ref="DZ273" si="3964">DZ271*DZ272</f>
        <v>0</v>
      </c>
      <c r="EA273" s="82">
        <f t="shared" ref="EA273" si="3965">EA271*EA272</f>
        <v>0</v>
      </c>
      <c r="EB273" s="82">
        <f t="shared" ref="EB273" si="3966">EB271*EB272</f>
        <v>0</v>
      </c>
    </row>
    <row r="274" spans="2:132" outlineLevel="1" x14ac:dyDescent="0.25">
      <c r="C274" s="311"/>
      <c r="G274" s="52"/>
      <c r="H274" s="29"/>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row>
    <row r="275" spans="2:132" ht="13" x14ac:dyDescent="0.3">
      <c r="C275" s="348" t="s">
        <v>568</v>
      </c>
      <c r="D275" s="342"/>
      <c r="E275" s="342"/>
      <c r="F275" s="342"/>
      <c r="G275" s="349" t="s">
        <v>220</v>
      </c>
      <c r="H275" s="344">
        <f t="shared" ref="H275" si="3967">SUM(J275:EB275)</f>
        <v>140535.78329667987</v>
      </c>
      <c r="I275" s="342"/>
      <c r="J275" s="345">
        <f t="shared" ref="J275:AO275" si="3968">CHOOSE(Scenario,J256,J265,J273)</f>
        <v>0</v>
      </c>
      <c r="K275" s="346">
        <f t="shared" si="3968"/>
        <v>0</v>
      </c>
      <c r="L275" s="346">
        <f t="shared" si="3968"/>
        <v>0</v>
      </c>
      <c r="M275" s="346">
        <f t="shared" si="3968"/>
        <v>0</v>
      </c>
      <c r="N275" s="346">
        <f t="shared" si="3968"/>
        <v>0</v>
      </c>
      <c r="O275" s="346">
        <f t="shared" si="3968"/>
        <v>0</v>
      </c>
      <c r="P275" s="346">
        <f t="shared" si="3968"/>
        <v>0</v>
      </c>
      <c r="Q275" s="346">
        <f t="shared" si="3968"/>
        <v>0</v>
      </c>
      <c r="R275" s="346">
        <f t="shared" si="3968"/>
        <v>69059.352971341446</v>
      </c>
      <c r="S275" s="346">
        <f t="shared" si="3968"/>
        <v>0</v>
      </c>
      <c r="T275" s="346">
        <f t="shared" si="3968"/>
        <v>0</v>
      </c>
      <c r="U275" s="346">
        <f t="shared" si="3968"/>
        <v>0</v>
      </c>
      <c r="V275" s="346">
        <f t="shared" si="3968"/>
        <v>0</v>
      </c>
      <c r="W275" s="346">
        <f t="shared" si="3968"/>
        <v>0</v>
      </c>
      <c r="X275" s="346">
        <f t="shared" si="3968"/>
        <v>0</v>
      </c>
      <c r="Y275" s="346">
        <f t="shared" si="3968"/>
        <v>0</v>
      </c>
      <c r="Z275" s="346">
        <f t="shared" si="3968"/>
        <v>0</v>
      </c>
      <c r="AA275" s="346">
        <f t="shared" si="3968"/>
        <v>0</v>
      </c>
      <c r="AB275" s="346">
        <f t="shared" si="3968"/>
        <v>0</v>
      </c>
      <c r="AC275" s="346">
        <f t="shared" si="3968"/>
        <v>0</v>
      </c>
      <c r="AD275" s="346">
        <f t="shared" si="3968"/>
        <v>71476.430325338428</v>
      </c>
      <c r="AE275" s="346">
        <f t="shared" si="3968"/>
        <v>0</v>
      </c>
      <c r="AF275" s="346">
        <f t="shared" si="3968"/>
        <v>0</v>
      </c>
      <c r="AG275" s="346">
        <f t="shared" si="3968"/>
        <v>0</v>
      </c>
      <c r="AH275" s="346">
        <f t="shared" si="3968"/>
        <v>0</v>
      </c>
      <c r="AI275" s="346">
        <f t="shared" si="3968"/>
        <v>0</v>
      </c>
      <c r="AJ275" s="346">
        <f t="shared" si="3968"/>
        <v>0</v>
      </c>
      <c r="AK275" s="346">
        <f t="shared" si="3968"/>
        <v>0</v>
      </c>
      <c r="AL275" s="346">
        <f t="shared" si="3968"/>
        <v>0</v>
      </c>
      <c r="AM275" s="346">
        <f t="shared" si="3968"/>
        <v>0</v>
      </c>
      <c r="AN275" s="346">
        <f t="shared" si="3968"/>
        <v>0</v>
      </c>
      <c r="AO275" s="346">
        <f t="shared" si="3968"/>
        <v>0</v>
      </c>
      <c r="AP275" s="346">
        <f t="shared" ref="AP275:BU275" si="3969">CHOOSE(Scenario,AP256,AP265,AP273)</f>
        <v>0</v>
      </c>
      <c r="AQ275" s="346">
        <f t="shared" si="3969"/>
        <v>0</v>
      </c>
      <c r="AR275" s="346">
        <f t="shared" si="3969"/>
        <v>0</v>
      </c>
      <c r="AS275" s="346">
        <f t="shared" si="3969"/>
        <v>0</v>
      </c>
      <c r="AT275" s="346">
        <f t="shared" si="3969"/>
        <v>0</v>
      </c>
      <c r="AU275" s="346">
        <f t="shared" si="3969"/>
        <v>0</v>
      </c>
      <c r="AV275" s="346">
        <f t="shared" si="3969"/>
        <v>0</v>
      </c>
      <c r="AW275" s="346">
        <f t="shared" si="3969"/>
        <v>0</v>
      </c>
      <c r="AX275" s="346">
        <f t="shared" si="3969"/>
        <v>0</v>
      </c>
      <c r="AY275" s="346">
        <f t="shared" si="3969"/>
        <v>0</v>
      </c>
      <c r="AZ275" s="346">
        <f t="shared" si="3969"/>
        <v>0</v>
      </c>
      <c r="BA275" s="346">
        <f t="shared" si="3969"/>
        <v>0</v>
      </c>
      <c r="BB275" s="346">
        <f t="shared" si="3969"/>
        <v>0</v>
      </c>
      <c r="BC275" s="346">
        <f t="shared" si="3969"/>
        <v>0</v>
      </c>
      <c r="BD275" s="346">
        <f t="shared" si="3969"/>
        <v>0</v>
      </c>
      <c r="BE275" s="346">
        <f t="shared" si="3969"/>
        <v>0</v>
      </c>
      <c r="BF275" s="346">
        <f t="shared" si="3969"/>
        <v>0</v>
      </c>
      <c r="BG275" s="346">
        <f t="shared" si="3969"/>
        <v>0</v>
      </c>
      <c r="BH275" s="346">
        <f t="shared" si="3969"/>
        <v>0</v>
      </c>
      <c r="BI275" s="346">
        <f t="shared" si="3969"/>
        <v>0</v>
      </c>
      <c r="BJ275" s="346">
        <f t="shared" si="3969"/>
        <v>0</v>
      </c>
      <c r="BK275" s="346">
        <f t="shared" si="3969"/>
        <v>0</v>
      </c>
      <c r="BL275" s="346">
        <f t="shared" si="3969"/>
        <v>0</v>
      </c>
      <c r="BM275" s="346">
        <f t="shared" si="3969"/>
        <v>0</v>
      </c>
      <c r="BN275" s="346">
        <f t="shared" si="3969"/>
        <v>0</v>
      </c>
      <c r="BO275" s="346">
        <f t="shared" si="3969"/>
        <v>0</v>
      </c>
      <c r="BP275" s="346">
        <f t="shared" si="3969"/>
        <v>0</v>
      </c>
      <c r="BQ275" s="346">
        <f t="shared" si="3969"/>
        <v>0</v>
      </c>
      <c r="BR275" s="346">
        <f t="shared" si="3969"/>
        <v>0</v>
      </c>
      <c r="BS275" s="346">
        <f t="shared" si="3969"/>
        <v>0</v>
      </c>
      <c r="BT275" s="346">
        <f t="shared" si="3969"/>
        <v>0</v>
      </c>
      <c r="BU275" s="346">
        <f t="shared" si="3969"/>
        <v>0</v>
      </c>
      <c r="BV275" s="346">
        <f t="shared" ref="BV275:DA275" si="3970">CHOOSE(Scenario,BV256,BV265,BV273)</f>
        <v>0</v>
      </c>
      <c r="BW275" s="346">
        <f t="shared" si="3970"/>
        <v>0</v>
      </c>
      <c r="BX275" s="346">
        <f t="shared" si="3970"/>
        <v>0</v>
      </c>
      <c r="BY275" s="346">
        <f t="shared" si="3970"/>
        <v>0</v>
      </c>
      <c r="BZ275" s="346">
        <f t="shared" si="3970"/>
        <v>0</v>
      </c>
      <c r="CA275" s="346">
        <f t="shared" si="3970"/>
        <v>0</v>
      </c>
      <c r="CB275" s="346">
        <f t="shared" si="3970"/>
        <v>0</v>
      </c>
      <c r="CC275" s="346">
        <f t="shared" si="3970"/>
        <v>0</v>
      </c>
      <c r="CD275" s="346">
        <f t="shared" si="3970"/>
        <v>0</v>
      </c>
      <c r="CE275" s="346">
        <f t="shared" si="3970"/>
        <v>0</v>
      </c>
      <c r="CF275" s="346">
        <f t="shared" si="3970"/>
        <v>0</v>
      </c>
      <c r="CG275" s="346">
        <f t="shared" si="3970"/>
        <v>0</v>
      </c>
      <c r="CH275" s="346">
        <f t="shared" si="3970"/>
        <v>0</v>
      </c>
      <c r="CI275" s="346">
        <f t="shared" si="3970"/>
        <v>0</v>
      </c>
      <c r="CJ275" s="346">
        <f t="shared" si="3970"/>
        <v>0</v>
      </c>
      <c r="CK275" s="346">
        <f t="shared" si="3970"/>
        <v>0</v>
      </c>
      <c r="CL275" s="346">
        <f t="shared" si="3970"/>
        <v>0</v>
      </c>
      <c r="CM275" s="346">
        <f t="shared" si="3970"/>
        <v>0</v>
      </c>
      <c r="CN275" s="346">
        <f t="shared" si="3970"/>
        <v>0</v>
      </c>
      <c r="CO275" s="346">
        <f t="shared" si="3970"/>
        <v>0</v>
      </c>
      <c r="CP275" s="346">
        <f t="shared" si="3970"/>
        <v>0</v>
      </c>
      <c r="CQ275" s="346">
        <f t="shared" si="3970"/>
        <v>0</v>
      </c>
      <c r="CR275" s="346">
        <f t="shared" si="3970"/>
        <v>0</v>
      </c>
      <c r="CS275" s="346">
        <f t="shared" si="3970"/>
        <v>0</v>
      </c>
      <c r="CT275" s="346">
        <f t="shared" si="3970"/>
        <v>0</v>
      </c>
      <c r="CU275" s="346">
        <f t="shared" si="3970"/>
        <v>0</v>
      </c>
      <c r="CV275" s="346">
        <f t="shared" si="3970"/>
        <v>0</v>
      </c>
      <c r="CW275" s="346">
        <f t="shared" si="3970"/>
        <v>0</v>
      </c>
      <c r="CX275" s="346">
        <f t="shared" si="3970"/>
        <v>0</v>
      </c>
      <c r="CY275" s="346">
        <f t="shared" si="3970"/>
        <v>0</v>
      </c>
      <c r="CZ275" s="346">
        <f t="shared" si="3970"/>
        <v>0</v>
      </c>
      <c r="DA275" s="346">
        <f t="shared" si="3970"/>
        <v>0</v>
      </c>
      <c r="DB275" s="346">
        <f t="shared" ref="DB275:EB275" si="3971">CHOOSE(Scenario,DB256,DB265,DB273)</f>
        <v>0</v>
      </c>
      <c r="DC275" s="346">
        <f t="shared" si="3971"/>
        <v>0</v>
      </c>
      <c r="DD275" s="346">
        <f t="shared" si="3971"/>
        <v>0</v>
      </c>
      <c r="DE275" s="346">
        <f t="shared" si="3971"/>
        <v>0</v>
      </c>
      <c r="DF275" s="346">
        <f t="shared" si="3971"/>
        <v>0</v>
      </c>
      <c r="DG275" s="346">
        <f t="shared" si="3971"/>
        <v>0</v>
      </c>
      <c r="DH275" s="346">
        <f t="shared" si="3971"/>
        <v>0</v>
      </c>
      <c r="DI275" s="346">
        <f t="shared" si="3971"/>
        <v>0</v>
      </c>
      <c r="DJ275" s="346">
        <f t="shared" si="3971"/>
        <v>0</v>
      </c>
      <c r="DK275" s="346">
        <f t="shared" si="3971"/>
        <v>0</v>
      </c>
      <c r="DL275" s="346">
        <f t="shared" si="3971"/>
        <v>0</v>
      </c>
      <c r="DM275" s="346">
        <f t="shared" si="3971"/>
        <v>0</v>
      </c>
      <c r="DN275" s="346">
        <f t="shared" si="3971"/>
        <v>0</v>
      </c>
      <c r="DO275" s="346">
        <f t="shared" si="3971"/>
        <v>0</v>
      </c>
      <c r="DP275" s="346">
        <f t="shared" si="3971"/>
        <v>0</v>
      </c>
      <c r="DQ275" s="346">
        <f t="shared" si="3971"/>
        <v>0</v>
      </c>
      <c r="DR275" s="346">
        <f t="shared" si="3971"/>
        <v>0</v>
      </c>
      <c r="DS275" s="346">
        <f t="shared" si="3971"/>
        <v>0</v>
      </c>
      <c r="DT275" s="346">
        <f t="shared" si="3971"/>
        <v>0</v>
      </c>
      <c r="DU275" s="346">
        <f t="shared" si="3971"/>
        <v>0</v>
      </c>
      <c r="DV275" s="346">
        <f t="shared" si="3971"/>
        <v>0</v>
      </c>
      <c r="DW275" s="346">
        <f t="shared" si="3971"/>
        <v>0</v>
      </c>
      <c r="DX275" s="346">
        <f t="shared" si="3971"/>
        <v>0</v>
      </c>
      <c r="DY275" s="346">
        <f t="shared" si="3971"/>
        <v>0</v>
      </c>
      <c r="DZ275" s="346">
        <f t="shared" si="3971"/>
        <v>0</v>
      </c>
      <c r="EA275" s="346">
        <f t="shared" si="3971"/>
        <v>0</v>
      </c>
      <c r="EB275" s="347">
        <f t="shared" si="3971"/>
        <v>0</v>
      </c>
    </row>
    <row r="276" spans="2:132" ht="13" x14ac:dyDescent="0.3">
      <c r="C276" s="24"/>
      <c r="G276" s="52"/>
      <c r="H276" s="29"/>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row>
    <row r="277" spans="2:132" ht="13" x14ac:dyDescent="0.3">
      <c r="B277" s="34"/>
      <c r="C277" s="2" t="s">
        <v>515</v>
      </c>
      <c r="D277" s="34"/>
      <c r="E277" s="34"/>
      <c r="F277" s="34"/>
      <c r="G277" s="67"/>
      <c r="H277" s="35"/>
      <c r="I277" s="34"/>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row>
    <row r="278" spans="2:132" ht="13" outlineLevel="1" x14ac:dyDescent="0.3">
      <c r="C278" s="340" t="s">
        <v>500</v>
      </c>
      <c r="G278" s="52"/>
      <c r="H278" s="29"/>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row>
    <row r="279" spans="2:132" outlineLevel="1" x14ac:dyDescent="0.25">
      <c r="C279" s="328" t="s">
        <v>505</v>
      </c>
      <c r="G279" s="52" t="s">
        <v>220</v>
      </c>
      <c r="H279" s="46">
        <f t="shared" ref="H279" si="3972">SUM(J279:EB279)</f>
        <v>0</v>
      </c>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row>
    <row r="280" spans="2:132" outlineLevel="1" x14ac:dyDescent="0.25">
      <c r="C280" s="32"/>
      <c r="G280" s="52"/>
      <c r="H280" s="29"/>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row>
    <row r="281" spans="2:132" ht="13" outlineLevel="1" x14ac:dyDescent="0.3">
      <c r="C281" s="340" t="s">
        <v>502</v>
      </c>
      <c r="G281" s="52"/>
      <c r="H281" s="29"/>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row>
    <row r="282" spans="2:132" outlineLevel="1" x14ac:dyDescent="0.25">
      <c r="C282" s="317" t="s">
        <v>519</v>
      </c>
      <c r="G282" s="52" t="s">
        <v>604</v>
      </c>
      <c r="H282" s="46">
        <f t="shared" ref="H282" si="3973">SUM(J282:EB282)</f>
        <v>10000</v>
      </c>
      <c r="J282" s="82">
        <f>J259-J259*(J260+J261)</f>
        <v>0</v>
      </c>
      <c r="K282" s="82">
        <f t="shared" ref="K282:BV282" si="3974">K259-K259*(K260+K261)</f>
        <v>0</v>
      </c>
      <c r="L282" s="82">
        <f t="shared" si="3974"/>
        <v>0</v>
      </c>
      <c r="M282" s="82">
        <f t="shared" si="3974"/>
        <v>0</v>
      </c>
      <c r="N282" s="82">
        <f t="shared" si="3974"/>
        <v>0</v>
      </c>
      <c r="O282" s="82">
        <f t="shared" si="3974"/>
        <v>0</v>
      </c>
      <c r="P282" s="82">
        <f t="shared" si="3974"/>
        <v>0</v>
      </c>
      <c r="Q282" s="82">
        <f t="shared" si="3974"/>
        <v>0</v>
      </c>
      <c r="R282" s="82">
        <f t="shared" si="3974"/>
        <v>5000</v>
      </c>
      <c r="S282" s="82">
        <f t="shared" si="3974"/>
        <v>0</v>
      </c>
      <c r="T282" s="82">
        <f t="shared" si="3974"/>
        <v>0</v>
      </c>
      <c r="U282" s="82">
        <f t="shared" si="3974"/>
        <v>0</v>
      </c>
      <c r="V282" s="82">
        <f t="shared" si="3974"/>
        <v>0</v>
      </c>
      <c r="W282" s="82">
        <f t="shared" si="3974"/>
        <v>0</v>
      </c>
      <c r="X282" s="82">
        <f t="shared" si="3974"/>
        <v>0</v>
      </c>
      <c r="Y282" s="82">
        <f t="shared" si="3974"/>
        <v>0</v>
      </c>
      <c r="Z282" s="82">
        <f t="shared" si="3974"/>
        <v>0</v>
      </c>
      <c r="AA282" s="82">
        <f t="shared" si="3974"/>
        <v>0</v>
      </c>
      <c r="AB282" s="82">
        <f t="shared" si="3974"/>
        <v>0</v>
      </c>
      <c r="AC282" s="82">
        <f t="shared" si="3974"/>
        <v>0</v>
      </c>
      <c r="AD282" s="82">
        <f t="shared" si="3974"/>
        <v>5000</v>
      </c>
      <c r="AE282" s="82">
        <f t="shared" si="3974"/>
        <v>0</v>
      </c>
      <c r="AF282" s="82">
        <f t="shared" si="3974"/>
        <v>0</v>
      </c>
      <c r="AG282" s="82">
        <f t="shared" si="3974"/>
        <v>0</v>
      </c>
      <c r="AH282" s="82">
        <f t="shared" si="3974"/>
        <v>0</v>
      </c>
      <c r="AI282" s="82">
        <f t="shared" si="3974"/>
        <v>0</v>
      </c>
      <c r="AJ282" s="82">
        <f t="shared" si="3974"/>
        <v>0</v>
      </c>
      <c r="AK282" s="82">
        <f t="shared" si="3974"/>
        <v>0</v>
      </c>
      <c r="AL282" s="82">
        <f t="shared" si="3974"/>
        <v>0</v>
      </c>
      <c r="AM282" s="82">
        <f t="shared" si="3974"/>
        <v>0</v>
      </c>
      <c r="AN282" s="82">
        <f t="shared" si="3974"/>
        <v>0</v>
      </c>
      <c r="AO282" s="82">
        <f t="shared" si="3974"/>
        <v>0</v>
      </c>
      <c r="AP282" s="82">
        <f t="shared" si="3974"/>
        <v>0</v>
      </c>
      <c r="AQ282" s="82">
        <f t="shared" si="3974"/>
        <v>0</v>
      </c>
      <c r="AR282" s="82">
        <f t="shared" si="3974"/>
        <v>0</v>
      </c>
      <c r="AS282" s="82">
        <f t="shared" si="3974"/>
        <v>0</v>
      </c>
      <c r="AT282" s="82">
        <f t="shared" si="3974"/>
        <v>0</v>
      </c>
      <c r="AU282" s="82">
        <f t="shared" si="3974"/>
        <v>0</v>
      </c>
      <c r="AV282" s="82">
        <f t="shared" si="3974"/>
        <v>0</v>
      </c>
      <c r="AW282" s="82">
        <f t="shared" si="3974"/>
        <v>0</v>
      </c>
      <c r="AX282" s="82">
        <f t="shared" si="3974"/>
        <v>0</v>
      </c>
      <c r="AY282" s="82">
        <f t="shared" si="3974"/>
        <v>0</v>
      </c>
      <c r="AZ282" s="82">
        <f t="shared" si="3974"/>
        <v>0</v>
      </c>
      <c r="BA282" s="82">
        <f t="shared" si="3974"/>
        <v>0</v>
      </c>
      <c r="BB282" s="82">
        <f t="shared" si="3974"/>
        <v>0</v>
      </c>
      <c r="BC282" s="82">
        <f t="shared" si="3974"/>
        <v>0</v>
      </c>
      <c r="BD282" s="82">
        <f t="shared" si="3974"/>
        <v>0</v>
      </c>
      <c r="BE282" s="82">
        <f t="shared" si="3974"/>
        <v>0</v>
      </c>
      <c r="BF282" s="82">
        <f t="shared" si="3974"/>
        <v>0</v>
      </c>
      <c r="BG282" s="82">
        <f t="shared" si="3974"/>
        <v>0</v>
      </c>
      <c r="BH282" s="82">
        <f t="shared" si="3974"/>
        <v>0</v>
      </c>
      <c r="BI282" s="82">
        <f t="shared" si="3974"/>
        <v>0</v>
      </c>
      <c r="BJ282" s="82">
        <f t="shared" si="3974"/>
        <v>0</v>
      </c>
      <c r="BK282" s="82">
        <f t="shared" si="3974"/>
        <v>0</v>
      </c>
      <c r="BL282" s="82">
        <f t="shared" si="3974"/>
        <v>0</v>
      </c>
      <c r="BM282" s="82">
        <f t="shared" si="3974"/>
        <v>0</v>
      </c>
      <c r="BN282" s="82">
        <f t="shared" si="3974"/>
        <v>0</v>
      </c>
      <c r="BO282" s="82">
        <f t="shared" si="3974"/>
        <v>0</v>
      </c>
      <c r="BP282" s="82">
        <f t="shared" si="3974"/>
        <v>0</v>
      </c>
      <c r="BQ282" s="82">
        <f t="shared" si="3974"/>
        <v>0</v>
      </c>
      <c r="BR282" s="82">
        <f t="shared" si="3974"/>
        <v>0</v>
      </c>
      <c r="BS282" s="82">
        <f t="shared" si="3974"/>
        <v>0</v>
      </c>
      <c r="BT282" s="82">
        <f t="shared" si="3974"/>
        <v>0</v>
      </c>
      <c r="BU282" s="82">
        <f t="shared" si="3974"/>
        <v>0</v>
      </c>
      <c r="BV282" s="82">
        <f t="shared" si="3974"/>
        <v>0</v>
      </c>
      <c r="BW282" s="82">
        <f t="shared" ref="BW282:EB282" si="3975">BW259-BW259*(BW260+BW261)</f>
        <v>0</v>
      </c>
      <c r="BX282" s="82">
        <f t="shared" si="3975"/>
        <v>0</v>
      </c>
      <c r="BY282" s="82">
        <f t="shared" si="3975"/>
        <v>0</v>
      </c>
      <c r="BZ282" s="82">
        <f t="shared" si="3975"/>
        <v>0</v>
      </c>
      <c r="CA282" s="82">
        <f t="shared" si="3975"/>
        <v>0</v>
      </c>
      <c r="CB282" s="82">
        <f t="shared" si="3975"/>
        <v>0</v>
      </c>
      <c r="CC282" s="82">
        <f t="shared" si="3975"/>
        <v>0</v>
      </c>
      <c r="CD282" s="82">
        <f t="shared" si="3975"/>
        <v>0</v>
      </c>
      <c r="CE282" s="82">
        <f t="shared" si="3975"/>
        <v>0</v>
      </c>
      <c r="CF282" s="82">
        <f t="shared" si="3975"/>
        <v>0</v>
      </c>
      <c r="CG282" s="82">
        <f t="shared" si="3975"/>
        <v>0</v>
      </c>
      <c r="CH282" s="82">
        <f t="shared" si="3975"/>
        <v>0</v>
      </c>
      <c r="CI282" s="82">
        <f t="shared" si="3975"/>
        <v>0</v>
      </c>
      <c r="CJ282" s="82">
        <f t="shared" si="3975"/>
        <v>0</v>
      </c>
      <c r="CK282" s="82">
        <f t="shared" si="3975"/>
        <v>0</v>
      </c>
      <c r="CL282" s="82">
        <f t="shared" si="3975"/>
        <v>0</v>
      </c>
      <c r="CM282" s="82">
        <f t="shared" si="3975"/>
        <v>0</v>
      </c>
      <c r="CN282" s="82">
        <f t="shared" si="3975"/>
        <v>0</v>
      </c>
      <c r="CO282" s="82">
        <f t="shared" si="3975"/>
        <v>0</v>
      </c>
      <c r="CP282" s="82">
        <f t="shared" si="3975"/>
        <v>0</v>
      </c>
      <c r="CQ282" s="82">
        <f t="shared" si="3975"/>
        <v>0</v>
      </c>
      <c r="CR282" s="82">
        <f t="shared" si="3975"/>
        <v>0</v>
      </c>
      <c r="CS282" s="82">
        <f t="shared" si="3975"/>
        <v>0</v>
      </c>
      <c r="CT282" s="82">
        <f t="shared" si="3975"/>
        <v>0</v>
      </c>
      <c r="CU282" s="82">
        <f t="shared" si="3975"/>
        <v>0</v>
      </c>
      <c r="CV282" s="82">
        <f t="shared" si="3975"/>
        <v>0</v>
      </c>
      <c r="CW282" s="82">
        <f t="shared" si="3975"/>
        <v>0</v>
      </c>
      <c r="CX282" s="82">
        <f t="shared" si="3975"/>
        <v>0</v>
      </c>
      <c r="CY282" s="82">
        <f t="shared" si="3975"/>
        <v>0</v>
      </c>
      <c r="CZ282" s="82">
        <f t="shared" si="3975"/>
        <v>0</v>
      </c>
      <c r="DA282" s="82">
        <f t="shared" si="3975"/>
        <v>0</v>
      </c>
      <c r="DB282" s="82">
        <f t="shared" si="3975"/>
        <v>0</v>
      </c>
      <c r="DC282" s="82">
        <f t="shared" si="3975"/>
        <v>0</v>
      </c>
      <c r="DD282" s="82">
        <f t="shared" si="3975"/>
        <v>0</v>
      </c>
      <c r="DE282" s="82">
        <f t="shared" si="3975"/>
        <v>0</v>
      </c>
      <c r="DF282" s="82">
        <f t="shared" si="3975"/>
        <v>0</v>
      </c>
      <c r="DG282" s="82">
        <f t="shared" si="3975"/>
        <v>0</v>
      </c>
      <c r="DH282" s="82">
        <f t="shared" si="3975"/>
        <v>0</v>
      </c>
      <c r="DI282" s="82">
        <f t="shared" si="3975"/>
        <v>0</v>
      </c>
      <c r="DJ282" s="82">
        <f t="shared" si="3975"/>
        <v>0</v>
      </c>
      <c r="DK282" s="82">
        <f t="shared" si="3975"/>
        <v>0</v>
      </c>
      <c r="DL282" s="82">
        <f t="shared" si="3975"/>
        <v>0</v>
      </c>
      <c r="DM282" s="82">
        <f t="shared" si="3975"/>
        <v>0</v>
      </c>
      <c r="DN282" s="82">
        <f t="shared" si="3975"/>
        <v>0</v>
      </c>
      <c r="DO282" s="82">
        <f t="shared" si="3975"/>
        <v>0</v>
      </c>
      <c r="DP282" s="82">
        <f t="shared" si="3975"/>
        <v>0</v>
      </c>
      <c r="DQ282" s="82">
        <f t="shared" si="3975"/>
        <v>0</v>
      </c>
      <c r="DR282" s="82">
        <f t="shared" si="3975"/>
        <v>0</v>
      </c>
      <c r="DS282" s="82">
        <f t="shared" si="3975"/>
        <v>0</v>
      </c>
      <c r="DT282" s="82">
        <f t="shared" si="3975"/>
        <v>0</v>
      </c>
      <c r="DU282" s="82">
        <f t="shared" si="3975"/>
        <v>0</v>
      </c>
      <c r="DV282" s="82">
        <f t="shared" si="3975"/>
        <v>0</v>
      </c>
      <c r="DW282" s="82">
        <f t="shared" si="3975"/>
        <v>0</v>
      </c>
      <c r="DX282" s="82">
        <f t="shared" si="3975"/>
        <v>0</v>
      </c>
      <c r="DY282" s="82">
        <f t="shared" si="3975"/>
        <v>0</v>
      </c>
      <c r="DZ282" s="82">
        <f t="shared" si="3975"/>
        <v>0</v>
      </c>
      <c r="EA282" s="82">
        <f t="shared" si="3975"/>
        <v>0</v>
      </c>
      <c r="EB282" s="82">
        <f t="shared" si="3975"/>
        <v>0</v>
      </c>
    </row>
    <row r="283" spans="2:132" outlineLevel="1" x14ac:dyDescent="0.25">
      <c r="C283" s="317" t="s">
        <v>333</v>
      </c>
      <c r="E283" s="31">
        <f>Costs!$L$40</f>
        <v>0.4</v>
      </c>
      <c r="G283" s="52" t="s">
        <v>220</v>
      </c>
      <c r="J283" s="312">
        <f>$E$283</f>
        <v>0.4</v>
      </c>
      <c r="K283" s="312">
        <f t="shared" ref="K283:BV283" si="3976">$E$283</f>
        <v>0.4</v>
      </c>
      <c r="L283" s="312">
        <f t="shared" si="3976"/>
        <v>0.4</v>
      </c>
      <c r="M283" s="312">
        <f t="shared" si="3976"/>
        <v>0.4</v>
      </c>
      <c r="N283" s="312">
        <f t="shared" si="3976"/>
        <v>0.4</v>
      </c>
      <c r="O283" s="312">
        <f t="shared" si="3976"/>
        <v>0.4</v>
      </c>
      <c r="P283" s="312">
        <f t="shared" si="3976"/>
        <v>0.4</v>
      </c>
      <c r="Q283" s="312">
        <f t="shared" si="3976"/>
        <v>0.4</v>
      </c>
      <c r="R283" s="312">
        <f t="shared" si="3976"/>
        <v>0.4</v>
      </c>
      <c r="S283" s="312">
        <f t="shared" si="3976"/>
        <v>0.4</v>
      </c>
      <c r="T283" s="312">
        <f t="shared" si="3976"/>
        <v>0.4</v>
      </c>
      <c r="U283" s="312">
        <f t="shared" si="3976"/>
        <v>0.4</v>
      </c>
      <c r="V283" s="312">
        <f t="shared" si="3976"/>
        <v>0.4</v>
      </c>
      <c r="W283" s="312">
        <f t="shared" si="3976"/>
        <v>0.4</v>
      </c>
      <c r="X283" s="312">
        <f t="shared" si="3976"/>
        <v>0.4</v>
      </c>
      <c r="Y283" s="312">
        <f t="shared" si="3976"/>
        <v>0.4</v>
      </c>
      <c r="Z283" s="312">
        <f t="shared" si="3976"/>
        <v>0.4</v>
      </c>
      <c r="AA283" s="312">
        <f t="shared" si="3976"/>
        <v>0.4</v>
      </c>
      <c r="AB283" s="312">
        <f t="shared" si="3976"/>
        <v>0.4</v>
      </c>
      <c r="AC283" s="312">
        <f t="shared" si="3976"/>
        <v>0.4</v>
      </c>
      <c r="AD283" s="312">
        <f t="shared" si="3976"/>
        <v>0.4</v>
      </c>
      <c r="AE283" s="312">
        <f t="shared" si="3976"/>
        <v>0.4</v>
      </c>
      <c r="AF283" s="312">
        <f t="shared" si="3976"/>
        <v>0.4</v>
      </c>
      <c r="AG283" s="312">
        <f t="shared" si="3976"/>
        <v>0.4</v>
      </c>
      <c r="AH283" s="312">
        <f t="shared" si="3976"/>
        <v>0.4</v>
      </c>
      <c r="AI283" s="312">
        <f t="shared" si="3976"/>
        <v>0.4</v>
      </c>
      <c r="AJ283" s="312">
        <f t="shared" si="3976"/>
        <v>0.4</v>
      </c>
      <c r="AK283" s="312">
        <f t="shared" si="3976"/>
        <v>0.4</v>
      </c>
      <c r="AL283" s="312">
        <f t="shared" si="3976"/>
        <v>0.4</v>
      </c>
      <c r="AM283" s="312">
        <f t="shared" si="3976"/>
        <v>0.4</v>
      </c>
      <c r="AN283" s="312">
        <f t="shared" si="3976"/>
        <v>0.4</v>
      </c>
      <c r="AO283" s="312">
        <f t="shared" si="3976"/>
        <v>0.4</v>
      </c>
      <c r="AP283" s="312">
        <f t="shared" si="3976"/>
        <v>0.4</v>
      </c>
      <c r="AQ283" s="312">
        <f t="shared" si="3976"/>
        <v>0.4</v>
      </c>
      <c r="AR283" s="312">
        <f t="shared" si="3976"/>
        <v>0.4</v>
      </c>
      <c r="AS283" s="312">
        <f t="shared" si="3976"/>
        <v>0.4</v>
      </c>
      <c r="AT283" s="312">
        <f t="shared" si="3976"/>
        <v>0.4</v>
      </c>
      <c r="AU283" s="312">
        <f t="shared" si="3976"/>
        <v>0.4</v>
      </c>
      <c r="AV283" s="312">
        <f t="shared" si="3976"/>
        <v>0.4</v>
      </c>
      <c r="AW283" s="312">
        <f t="shared" si="3976"/>
        <v>0.4</v>
      </c>
      <c r="AX283" s="312">
        <f t="shared" si="3976"/>
        <v>0.4</v>
      </c>
      <c r="AY283" s="312">
        <f t="shared" si="3976"/>
        <v>0.4</v>
      </c>
      <c r="AZ283" s="312">
        <f t="shared" si="3976"/>
        <v>0.4</v>
      </c>
      <c r="BA283" s="312">
        <f t="shared" si="3976"/>
        <v>0.4</v>
      </c>
      <c r="BB283" s="312">
        <f t="shared" si="3976"/>
        <v>0.4</v>
      </c>
      <c r="BC283" s="312">
        <f t="shared" si="3976"/>
        <v>0.4</v>
      </c>
      <c r="BD283" s="312">
        <f t="shared" si="3976"/>
        <v>0.4</v>
      </c>
      <c r="BE283" s="312">
        <f t="shared" si="3976"/>
        <v>0.4</v>
      </c>
      <c r="BF283" s="312">
        <f t="shared" si="3976"/>
        <v>0.4</v>
      </c>
      <c r="BG283" s="312">
        <f t="shared" si="3976"/>
        <v>0.4</v>
      </c>
      <c r="BH283" s="312">
        <f t="shared" si="3976"/>
        <v>0.4</v>
      </c>
      <c r="BI283" s="312">
        <f t="shared" si="3976"/>
        <v>0.4</v>
      </c>
      <c r="BJ283" s="312">
        <f t="shared" si="3976"/>
        <v>0.4</v>
      </c>
      <c r="BK283" s="312">
        <f t="shared" si="3976"/>
        <v>0.4</v>
      </c>
      <c r="BL283" s="312">
        <f t="shared" si="3976"/>
        <v>0.4</v>
      </c>
      <c r="BM283" s="312">
        <f t="shared" si="3976"/>
        <v>0.4</v>
      </c>
      <c r="BN283" s="312">
        <f t="shared" si="3976"/>
        <v>0.4</v>
      </c>
      <c r="BO283" s="312">
        <f t="shared" si="3976"/>
        <v>0.4</v>
      </c>
      <c r="BP283" s="312">
        <f t="shared" si="3976"/>
        <v>0.4</v>
      </c>
      <c r="BQ283" s="312">
        <f t="shared" si="3976"/>
        <v>0.4</v>
      </c>
      <c r="BR283" s="312">
        <f t="shared" si="3976"/>
        <v>0.4</v>
      </c>
      <c r="BS283" s="312">
        <f t="shared" si="3976"/>
        <v>0.4</v>
      </c>
      <c r="BT283" s="312">
        <f t="shared" si="3976"/>
        <v>0.4</v>
      </c>
      <c r="BU283" s="312">
        <f t="shared" si="3976"/>
        <v>0.4</v>
      </c>
      <c r="BV283" s="312">
        <f t="shared" si="3976"/>
        <v>0.4</v>
      </c>
      <c r="BW283" s="312">
        <f t="shared" ref="BW283:EB283" si="3977">$E$283</f>
        <v>0.4</v>
      </c>
      <c r="BX283" s="312">
        <f t="shared" si="3977"/>
        <v>0.4</v>
      </c>
      <c r="BY283" s="312">
        <f t="shared" si="3977"/>
        <v>0.4</v>
      </c>
      <c r="BZ283" s="312">
        <f t="shared" si="3977"/>
        <v>0.4</v>
      </c>
      <c r="CA283" s="312">
        <f t="shared" si="3977"/>
        <v>0.4</v>
      </c>
      <c r="CB283" s="312">
        <f t="shared" si="3977"/>
        <v>0.4</v>
      </c>
      <c r="CC283" s="312">
        <f t="shared" si="3977"/>
        <v>0.4</v>
      </c>
      <c r="CD283" s="312">
        <f t="shared" si="3977"/>
        <v>0.4</v>
      </c>
      <c r="CE283" s="312">
        <f t="shared" si="3977"/>
        <v>0.4</v>
      </c>
      <c r="CF283" s="312">
        <f t="shared" si="3977"/>
        <v>0.4</v>
      </c>
      <c r="CG283" s="312">
        <f t="shared" si="3977"/>
        <v>0.4</v>
      </c>
      <c r="CH283" s="312">
        <f t="shared" si="3977"/>
        <v>0.4</v>
      </c>
      <c r="CI283" s="312">
        <f t="shared" si="3977"/>
        <v>0.4</v>
      </c>
      <c r="CJ283" s="312">
        <f t="shared" si="3977"/>
        <v>0.4</v>
      </c>
      <c r="CK283" s="312">
        <f t="shared" si="3977"/>
        <v>0.4</v>
      </c>
      <c r="CL283" s="312">
        <f t="shared" si="3977"/>
        <v>0.4</v>
      </c>
      <c r="CM283" s="312">
        <f t="shared" si="3977"/>
        <v>0.4</v>
      </c>
      <c r="CN283" s="312">
        <f t="shared" si="3977"/>
        <v>0.4</v>
      </c>
      <c r="CO283" s="312">
        <f t="shared" si="3977"/>
        <v>0.4</v>
      </c>
      <c r="CP283" s="312">
        <f t="shared" si="3977"/>
        <v>0.4</v>
      </c>
      <c r="CQ283" s="312">
        <f t="shared" si="3977"/>
        <v>0.4</v>
      </c>
      <c r="CR283" s="312">
        <f t="shared" si="3977"/>
        <v>0.4</v>
      </c>
      <c r="CS283" s="312">
        <f t="shared" si="3977"/>
        <v>0.4</v>
      </c>
      <c r="CT283" s="312">
        <f t="shared" si="3977"/>
        <v>0.4</v>
      </c>
      <c r="CU283" s="312">
        <f t="shared" si="3977"/>
        <v>0.4</v>
      </c>
      <c r="CV283" s="312">
        <f t="shared" si="3977"/>
        <v>0.4</v>
      </c>
      <c r="CW283" s="312">
        <f t="shared" si="3977"/>
        <v>0.4</v>
      </c>
      <c r="CX283" s="312">
        <f t="shared" si="3977"/>
        <v>0.4</v>
      </c>
      <c r="CY283" s="312">
        <f t="shared" si="3977"/>
        <v>0.4</v>
      </c>
      <c r="CZ283" s="312">
        <f t="shared" si="3977"/>
        <v>0.4</v>
      </c>
      <c r="DA283" s="312">
        <f t="shared" si="3977"/>
        <v>0.4</v>
      </c>
      <c r="DB283" s="312">
        <f t="shared" si="3977"/>
        <v>0.4</v>
      </c>
      <c r="DC283" s="312">
        <f t="shared" si="3977"/>
        <v>0.4</v>
      </c>
      <c r="DD283" s="312">
        <f t="shared" si="3977"/>
        <v>0.4</v>
      </c>
      <c r="DE283" s="312">
        <f t="shared" si="3977"/>
        <v>0.4</v>
      </c>
      <c r="DF283" s="312">
        <f t="shared" si="3977"/>
        <v>0.4</v>
      </c>
      <c r="DG283" s="312">
        <f t="shared" si="3977"/>
        <v>0.4</v>
      </c>
      <c r="DH283" s="312">
        <f t="shared" si="3977"/>
        <v>0.4</v>
      </c>
      <c r="DI283" s="312">
        <f t="shared" si="3977"/>
        <v>0.4</v>
      </c>
      <c r="DJ283" s="312">
        <f t="shared" si="3977"/>
        <v>0.4</v>
      </c>
      <c r="DK283" s="312">
        <f t="shared" si="3977"/>
        <v>0.4</v>
      </c>
      <c r="DL283" s="312">
        <f t="shared" si="3977"/>
        <v>0.4</v>
      </c>
      <c r="DM283" s="312">
        <f t="shared" si="3977"/>
        <v>0.4</v>
      </c>
      <c r="DN283" s="312">
        <f t="shared" si="3977"/>
        <v>0.4</v>
      </c>
      <c r="DO283" s="312">
        <f t="shared" si="3977"/>
        <v>0.4</v>
      </c>
      <c r="DP283" s="312">
        <f t="shared" si="3977"/>
        <v>0.4</v>
      </c>
      <c r="DQ283" s="312">
        <f t="shared" si="3977"/>
        <v>0.4</v>
      </c>
      <c r="DR283" s="312">
        <f t="shared" si="3977"/>
        <v>0.4</v>
      </c>
      <c r="DS283" s="312">
        <f t="shared" si="3977"/>
        <v>0.4</v>
      </c>
      <c r="DT283" s="312">
        <f t="shared" si="3977"/>
        <v>0.4</v>
      </c>
      <c r="DU283" s="312">
        <f t="shared" si="3977"/>
        <v>0.4</v>
      </c>
      <c r="DV283" s="312">
        <f t="shared" si="3977"/>
        <v>0.4</v>
      </c>
      <c r="DW283" s="312">
        <f t="shared" si="3977"/>
        <v>0.4</v>
      </c>
      <c r="DX283" s="312">
        <f t="shared" si="3977"/>
        <v>0.4</v>
      </c>
      <c r="DY283" s="312">
        <f t="shared" si="3977"/>
        <v>0.4</v>
      </c>
      <c r="DZ283" s="312">
        <f t="shared" si="3977"/>
        <v>0.4</v>
      </c>
      <c r="EA283" s="312">
        <f t="shared" si="3977"/>
        <v>0.4</v>
      </c>
      <c r="EB283" s="312">
        <f t="shared" si="3977"/>
        <v>0.4</v>
      </c>
    </row>
    <row r="284" spans="2:132" outlineLevel="1" x14ac:dyDescent="0.25">
      <c r="C284" s="329" t="s">
        <v>545</v>
      </c>
      <c r="D284" s="38"/>
      <c r="E284" s="38"/>
      <c r="F284" s="38"/>
      <c r="G284" s="55" t="s">
        <v>220</v>
      </c>
      <c r="H284" s="316">
        <f t="shared" ref="H284" si="3978">SUM(J284:EB284)</f>
        <v>4000</v>
      </c>
      <c r="I284" s="38"/>
      <c r="J284" s="314">
        <f>J282*J283</f>
        <v>0</v>
      </c>
      <c r="K284" s="314">
        <f t="shared" ref="K284" si="3979">K282*K283</f>
        <v>0</v>
      </c>
      <c r="L284" s="314">
        <f t="shared" ref="L284" si="3980">L282*L283</f>
        <v>0</v>
      </c>
      <c r="M284" s="314">
        <f t="shared" ref="M284" si="3981">M282*M283</f>
        <v>0</v>
      </c>
      <c r="N284" s="314">
        <f t="shared" ref="N284" si="3982">N282*N283</f>
        <v>0</v>
      </c>
      <c r="O284" s="314">
        <f t="shared" ref="O284" si="3983">O282*O283</f>
        <v>0</v>
      </c>
      <c r="P284" s="314">
        <f t="shared" ref="P284" si="3984">P282*P283</f>
        <v>0</v>
      </c>
      <c r="Q284" s="314">
        <f t="shared" ref="Q284" si="3985">Q282*Q283</f>
        <v>0</v>
      </c>
      <c r="R284" s="314">
        <f t="shared" ref="R284" si="3986">R282*R283</f>
        <v>2000</v>
      </c>
      <c r="S284" s="314">
        <f t="shared" ref="S284" si="3987">S282*S283</f>
        <v>0</v>
      </c>
      <c r="T284" s="314">
        <f t="shared" ref="T284" si="3988">T282*T283</f>
        <v>0</v>
      </c>
      <c r="U284" s="314">
        <f t="shared" ref="U284" si="3989">U282*U283</f>
        <v>0</v>
      </c>
      <c r="V284" s="314">
        <f t="shared" ref="V284" si="3990">V282*V283</f>
        <v>0</v>
      </c>
      <c r="W284" s="314">
        <f t="shared" ref="W284" si="3991">W282*W283</f>
        <v>0</v>
      </c>
      <c r="X284" s="314">
        <f t="shared" ref="X284" si="3992">X282*X283</f>
        <v>0</v>
      </c>
      <c r="Y284" s="314">
        <f t="shared" ref="Y284" si="3993">Y282*Y283</f>
        <v>0</v>
      </c>
      <c r="Z284" s="314">
        <f t="shared" ref="Z284" si="3994">Z282*Z283</f>
        <v>0</v>
      </c>
      <c r="AA284" s="314">
        <f t="shared" ref="AA284" si="3995">AA282*AA283</f>
        <v>0</v>
      </c>
      <c r="AB284" s="314">
        <f t="shared" ref="AB284" si="3996">AB282*AB283</f>
        <v>0</v>
      </c>
      <c r="AC284" s="314">
        <f t="shared" ref="AC284" si="3997">AC282*AC283</f>
        <v>0</v>
      </c>
      <c r="AD284" s="314">
        <f t="shared" ref="AD284" si="3998">AD282*AD283</f>
        <v>2000</v>
      </c>
      <c r="AE284" s="314">
        <f t="shared" ref="AE284" si="3999">AE282*AE283</f>
        <v>0</v>
      </c>
      <c r="AF284" s="314">
        <f t="shared" ref="AF284" si="4000">AF282*AF283</f>
        <v>0</v>
      </c>
      <c r="AG284" s="314">
        <f t="shared" ref="AG284" si="4001">AG282*AG283</f>
        <v>0</v>
      </c>
      <c r="AH284" s="314">
        <f t="shared" ref="AH284" si="4002">AH282*AH283</f>
        <v>0</v>
      </c>
      <c r="AI284" s="314">
        <f t="shared" ref="AI284" si="4003">AI282*AI283</f>
        <v>0</v>
      </c>
      <c r="AJ284" s="314">
        <f t="shared" ref="AJ284" si="4004">AJ282*AJ283</f>
        <v>0</v>
      </c>
      <c r="AK284" s="314">
        <f t="shared" ref="AK284" si="4005">AK282*AK283</f>
        <v>0</v>
      </c>
      <c r="AL284" s="314">
        <f t="shared" ref="AL284" si="4006">AL282*AL283</f>
        <v>0</v>
      </c>
      <c r="AM284" s="314">
        <f t="shared" ref="AM284" si="4007">AM282*AM283</f>
        <v>0</v>
      </c>
      <c r="AN284" s="314">
        <f t="shared" ref="AN284" si="4008">AN282*AN283</f>
        <v>0</v>
      </c>
      <c r="AO284" s="314">
        <f t="shared" ref="AO284" si="4009">AO282*AO283</f>
        <v>0</v>
      </c>
      <c r="AP284" s="314">
        <f t="shared" ref="AP284" si="4010">AP282*AP283</f>
        <v>0</v>
      </c>
      <c r="AQ284" s="314">
        <f t="shared" ref="AQ284" si="4011">AQ282*AQ283</f>
        <v>0</v>
      </c>
      <c r="AR284" s="314">
        <f t="shared" ref="AR284" si="4012">AR282*AR283</f>
        <v>0</v>
      </c>
      <c r="AS284" s="314">
        <f t="shared" ref="AS284" si="4013">AS282*AS283</f>
        <v>0</v>
      </c>
      <c r="AT284" s="314">
        <f t="shared" ref="AT284" si="4014">AT282*AT283</f>
        <v>0</v>
      </c>
      <c r="AU284" s="314">
        <f t="shared" ref="AU284" si="4015">AU282*AU283</f>
        <v>0</v>
      </c>
      <c r="AV284" s="314">
        <f t="shared" ref="AV284" si="4016">AV282*AV283</f>
        <v>0</v>
      </c>
      <c r="AW284" s="314">
        <f t="shared" ref="AW284" si="4017">AW282*AW283</f>
        <v>0</v>
      </c>
      <c r="AX284" s="314">
        <f t="shared" ref="AX284" si="4018">AX282*AX283</f>
        <v>0</v>
      </c>
      <c r="AY284" s="314">
        <f t="shared" ref="AY284" si="4019">AY282*AY283</f>
        <v>0</v>
      </c>
      <c r="AZ284" s="314">
        <f t="shared" ref="AZ284" si="4020">AZ282*AZ283</f>
        <v>0</v>
      </c>
      <c r="BA284" s="314">
        <f t="shared" ref="BA284" si="4021">BA282*BA283</f>
        <v>0</v>
      </c>
      <c r="BB284" s="314">
        <f t="shared" ref="BB284" si="4022">BB282*BB283</f>
        <v>0</v>
      </c>
      <c r="BC284" s="314">
        <f t="shared" ref="BC284" si="4023">BC282*BC283</f>
        <v>0</v>
      </c>
      <c r="BD284" s="314">
        <f t="shared" ref="BD284" si="4024">BD282*BD283</f>
        <v>0</v>
      </c>
      <c r="BE284" s="314">
        <f t="shared" ref="BE284" si="4025">BE282*BE283</f>
        <v>0</v>
      </c>
      <c r="BF284" s="314">
        <f t="shared" ref="BF284" si="4026">BF282*BF283</f>
        <v>0</v>
      </c>
      <c r="BG284" s="314">
        <f t="shared" ref="BG284" si="4027">BG282*BG283</f>
        <v>0</v>
      </c>
      <c r="BH284" s="314">
        <f t="shared" ref="BH284" si="4028">BH282*BH283</f>
        <v>0</v>
      </c>
      <c r="BI284" s="314">
        <f t="shared" ref="BI284" si="4029">BI282*BI283</f>
        <v>0</v>
      </c>
      <c r="BJ284" s="314">
        <f t="shared" ref="BJ284" si="4030">BJ282*BJ283</f>
        <v>0</v>
      </c>
      <c r="BK284" s="314">
        <f t="shared" ref="BK284" si="4031">BK282*BK283</f>
        <v>0</v>
      </c>
      <c r="BL284" s="314">
        <f t="shared" ref="BL284" si="4032">BL282*BL283</f>
        <v>0</v>
      </c>
      <c r="BM284" s="314">
        <f t="shared" ref="BM284" si="4033">BM282*BM283</f>
        <v>0</v>
      </c>
      <c r="BN284" s="314">
        <f t="shared" ref="BN284" si="4034">BN282*BN283</f>
        <v>0</v>
      </c>
      <c r="BO284" s="314">
        <f t="shared" ref="BO284" si="4035">BO282*BO283</f>
        <v>0</v>
      </c>
      <c r="BP284" s="314">
        <f t="shared" ref="BP284" si="4036">BP282*BP283</f>
        <v>0</v>
      </c>
      <c r="BQ284" s="314">
        <f t="shared" ref="BQ284" si="4037">BQ282*BQ283</f>
        <v>0</v>
      </c>
      <c r="BR284" s="314">
        <f t="shared" ref="BR284" si="4038">BR282*BR283</f>
        <v>0</v>
      </c>
      <c r="BS284" s="314">
        <f t="shared" ref="BS284" si="4039">BS282*BS283</f>
        <v>0</v>
      </c>
      <c r="BT284" s="314">
        <f t="shared" ref="BT284" si="4040">BT282*BT283</f>
        <v>0</v>
      </c>
      <c r="BU284" s="314">
        <f t="shared" ref="BU284" si="4041">BU282*BU283</f>
        <v>0</v>
      </c>
      <c r="BV284" s="314">
        <f t="shared" ref="BV284" si="4042">BV282*BV283</f>
        <v>0</v>
      </c>
      <c r="BW284" s="314">
        <f t="shared" ref="BW284" si="4043">BW282*BW283</f>
        <v>0</v>
      </c>
      <c r="BX284" s="314">
        <f t="shared" ref="BX284" si="4044">BX282*BX283</f>
        <v>0</v>
      </c>
      <c r="BY284" s="314">
        <f t="shared" ref="BY284" si="4045">BY282*BY283</f>
        <v>0</v>
      </c>
      <c r="BZ284" s="314">
        <f t="shared" ref="BZ284" si="4046">BZ282*BZ283</f>
        <v>0</v>
      </c>
      <c r="CA284" s="314">
        <f t="shared" ref="CA284" si="4047">CA282*CA283</f>
        <v>0</v>
      </c>
      <c r="CB284" s="314">
        <f t="shared" ref="CB284" si="4048">CB282*CB283</f>
        <v>0</v>
      </c>
      <c r="CC284" s="314">
        <f t="shared" ref="CC284" si="4049">CC282*CC283</f>
        <v>0</v>
      </c>
      <c r="CD284" s="314">
        <f t="shared" ref="CD284" si="4050">CD282*CD283</f>
        <v>0</v>
      </c>
      <c r="CE284" s="314">
        <f t="shared" ref="CE284" si="4051">CE282*CE283</f>
        <v>0</v>
      </c>
      <c r="CF284" s="314">
        <f t="shared" ref="CF284" si="4052">CF282*CF283</f>
        <v>0</v>
      </c>
      <c r="CG284" s="314">
        <f t="shared" ref="CG284" si="4053">CG282*CG283</f>
        <v>0</v>
      </c>
      <c r="CH284" s="314">
        <f t="shared" ref="CH284" si="4054">CH282*CH283</f>
        <v>0</v>
      </c>
      <c r="CI284" s="314">
        <f t="shared" ref="CI284" si="4055">CI282*CI283</f>
        <v>0</v>
      </c>
      <c r="CJ284" s="314">
        <f t="shared" ref="CJ284" si="4056">CJ282*CJ283</f>
        <v>0</v>
      </c>
      <c r="CK284" s="314">
        <f t="shared" ref="CK284" si="4057">CK282*CK283</f>
        <v>0</v>
      </c>
      <c r="CL284" s="314">
        <f t="shared" ref="CL284" si="4058">CL282*CL283</f>
        <v>0</v>
      </c>
      <c r="CM284" s="314">
        <f t="shared" ref="CM284" si="4059">CM282*CM283</f>
        <v>0</v>
      </c>
      <c r="CN284" s="314">
        <f t="shared" ref="CN284" si="4060">CN282*CN283</f>
        <v>0</v>
      </c>
      <c r="CO284" s="314">
        <f t="shared" ref="CO284" si="4061">CO282*CO283</f>
        <v>0</v>
      </c>
      <c r="CP284" s="314">
        <f t="shared" ref="CP284" si="4062">CP282*CP283</f>
        <v>0</v>
      </c>
      <c r="CQ284" s="314">
        <f t="shared" ref="CQ284" si="4063">CQ282*CQ283</f>
        <v>0</v>
      </c>
      <c r="CR284" s="314">
        <f t="shared" ref="CR284" si="4064">CR282*CR283</f>
        <v>0</v>
      </c>
      <c r="CS284" s="314">
        <f t="shared" ref="CS284" si="4065">CS282*CS283</f>
        <v>0</v>
      </c>
      <c r="CT284" s="314">
        <f t="shared" ref="CT284" si="4066">CT282*CT283</f>
        <v>0</v>
      </c>
      <c r="CU284" s="314">
        <f t="shared" ref="CU284" si="4067">CU282*CU283</f>
        <v>0</v>
      </c>
      <c r="CV284" s="314">
        <f t="shared" ref="CV284" si="4068">CV282*CV283</f>
        <v>0</v>
      </c>
      <c r="CW284" s="314">
        <f t="shared" ref="CW284" si="4069">CW282*CW283</f>
        <v>0</v>
      </c>
      <c r="CX284" s="314">
        <f t="shared" ref="CX284" si="4070">CX282*CX283</f>
        <v>0</v>
      </c>
      <c r="CY284" s="314">
        <f t="shared" ref="CY284" si="4071">CY282*CY283</f>
        <v>0</v>
      </c>
      <c r="CZ284" s="314">
        <f t="shared" ref="CZ284" si="4072">CZ282*CZ283</f>
        <v>0</v>
      </c>
      <c r="DA284" s="314">
        <f t="shared" ref="DA284" si="4073">DA282*DA283</f>
        <v>0</v>
      </c>
      <c r="DB284" s="314">
        <f t="shared" ref="DB284" si="4074">DB282*DB283</f>
        <v>0</v>
      </c>
      <c r="DC284" s="314">
        <f t="shared" ref="DC284" si="4075">DC282*DC283</f>
        <v>0</v>
      </c>
      <c r="DD284" s="314">
        <f t="shared" ref="DD284" si="4076">DD282*DD283</f>
        <v>0</v>
      </c>
      <c r="DE284" s="314">
        <f t="shared" ref="DE284" si="4077">DE282*DE283</f>
        <v>0</v>
      </c>
      <c r="DF284" s="314">
        <f t="shared" ref="DF284" si="4078">DF282*DF283</f>
        <v>0</v>
      </c>
      <c r="DG284" s="314">
        <f t="shared" ref="DG284" si="4079">DG282*DG283</f>
        <v>0</v>
      </c>
      <c r="DH284" s="314">
        <f t="shared" ref="DH284" si="4080">DH282*DH283</f>
        <v>0</v>
      </c>
      <c r="DI284" s="314">
        <f t="shared" ref="DI284" si="4081">DI282*DI283</f>
        <v>0</v>
      </c>
      <c r="DJ284" s="314">
        <f t="shared" ref="DJ284" si="4082">DJ282*DJ283</f>
        <v>0</v>
      </c>
      <c r="DK284" s="314">
        <f t="shared" ref="DK284" si="4083">DK282*DK283</f>
        <v>0</v>
      </c>
      <c r="DL284" s="314">
        <f t="shared" ref="DL284" si="4084">DL282*DL283</f>
        <v>0</v>
      </c>
      <c r="DM284" s="314">
        <f t="shared" ref="DM284" si="4085">DM282*DM283</f>
        <v>0</v>
      </c>
      <c r="DN284" s="314">
        <f t="shared" ref="DN284" si="4086">DN282*DN283</f>
        <v>0</v>
      </c>
      <c r="DO284" s="314">
        <f t="shared" ref="DO284" si="4087">DO282*DO283</f>
        <v>0</v>
      </c>
      <c r="DP284" s="314">
        <f t="shared" ref="DP284" si="4088">DP282*DP283</f>
        <v>0</v>
      </c>
      <c r="DQ284" s="314">
        <f t="shared" ref="DQ284" si="4089">DQ282*DQ283</f>
        <v>0</v>
      </c>
      <c r="DR284" s="314">
        <f t="shared" ref="DR284" si="4090">DR282*DR283</f>
        <v>0</v>
      </c>
      <c r="DS284" s="314">
        <f t="shared" ref="DS284" si="4091">DS282*DS283</f>
        <v>0</v>
      </c>
      <c r="DT284" s="314">
        <f t="shared" ref="DT284" si="4092">DT282*DT283</f>
        <v>0</v>
      </c>
      <c r="DU284" s="314">
        <f t="shared" ref="DU284" si="4093">DU282*DU283</f>
        <v>0</v>
      </c>
      <c r="DV284" s="314">
        <f t="shared" ref="DV284" si="4094">DV282*DV283</f>
        <v>0</v>
      </c>
      <c r="DW284" s="314">
        <f t="shared" ref="DW284" si="4095">DW282*DW283</f>
        <v>0</v>
      </c>
      <c r="DX284" s="314">
        <f t="shared" ref="DX284" si="4096">DX282*DX283</f>
        <v>0</v>
      </c>
      <c r="DY284" s="314">
        <f t="shared" ref="DY284" si="4097">DY282*DY283</f>
        <v>0</v>
      </c>
      <c r="DZ284" s="314">
        <f t="shared" ref="DZ284" si="4098">DZ282*DZ283</f>
        <v>0</v>
      </c>
      <c r="EA284" s="314">
        <f t="shared" ref="EA284" si="4099">EA282*EA283</f>
        <v>0</v>
      </c>
      <c r="EB284" s="314">
        <f t="shared" ref="EB284" si="4100">EB282*EB283</f>
        <v>0</v>
      </c>
    </row>
    <row r="285" spans="2:132" outlineLevel="1" x14ac:dyDescent="0.25">
      <c r="C285" s="324" t="s">
        <v>417</v>
      </c>
      <c r="D285" s="34"/>
      <c r="E285" s="34"/>
      <c r="F285" s="34"/>
      <c r="G285" s="67" t="s">
        <v>215</v>
      </c>
      <c r="H285" s="34"/>
      <c r="I285" s="34"/>
      <c r="J285" s="126">
        <f>J$13</f>
        <v>1</v>
      </c>
      <c r="K285" s="126">
        <f t="shared" ref="K285:BV285" si="4101">K$13</f>
        <v>1.0026792493128671</v>
      </c>
      <c r="L285" s="126">
        <f>L$13</f>
        <v>1.0056539350998608</v>
      </c>
      <c r="M285" s="126">
        <f t="shared" si="4101"/>
        <v>1.0085410656939733</v>
      </c>
      <c r="N285" s="126">
        <f t="shared" si="4101"/>
        <v>1.0114364849476103</v>
      </c>
      <c r="O285" s="126">
        <f t="shared" si="4101"/>
        <v>1.0143402166566737</v>
      </c>
      <c r="P285" s="126">
        <f t="shared" si="4101"/>
        <v>1.0172522846853813</v>
      </c>
      <c r="Q285" s="126">
        <f t="shared" si="4101"/>
        <v>1.0201727129664624</v>
      </c>
      <c r="R285" s="126">
        <f t="shared" si="4101"/>
        <v>1.0231015255013547</v>
      </c>
      <c r="S285" s="126">
        <f t="shared" si="4101"/>
        <v>1.0260387463604019</v>
      </c>
      <c r="T285" s="126">
        <f t="shared" si="4101"/>
        <v>1.028984399683051</v>
      </c>
      <c r="U285" s="126">
        <f t="shared" si="4101"/>
        <v>1.0319385096780509</v>
      </c>
      <c r="V285" s="126">
        <f t="shared" si="4101"/>
        <v>1.0349011006236515</v>
      </c>
      <c r="W285" s="126">
        <f t="shared" si="4101"/>
        <v>1.0377730230388176</v>
      </c>
      <c r="X285" s="126">
        <f t="shared" si="4101"/>
        <v>1.0408518228283561</v>
      </c>
      <c r="Y285" s="126">
        <f t="shared" si="4101"/>
        <v>1.0438400029932626</v>
      </c>
      <c r="Z285" s="126">
        <f t="shared" si="4101"/>
        <v>1.046836761920777</v>
      </c>
      <c r="AA285" s="126">
        <f t="shared" si="4101"/>
        <v>1.0498421242396576</v>
      </c>
      <c r="AB285" s="126">
        <f t="shared" si="4101"/>
        <v>1.05285611464937</v>
      </c>
      <c r="AC285" s="126">
        <f t="shared" si="4101"/>
        <v>1.0558787579202888</v>
      </c>
      <c r="AD285" s="126">
        <f t="shared" si="4101"/>
        <v>1.0589100788939025</v>
      </c>
      <c r="AE285" s="126">
        <f t="shared" si="4101"/>
        <v>1.0619501024830165</v>
      </c>
      <c r="AF285" s="126">
        <f t="shared" si="4101"/>
        <v>1.0649988536719583</v>
      </c>
      <c r="AG285" s="126">
        <f t="shared" si="4101"/>
        <v>1.0680563575167832</v>
      </c>
      <c r="AH285" s="126">
        <f t="shared" si="4101"/>
        <v>1.0711226391454798</v>
      </c>
      <c r="AI285" s="126">
        <f t="shared" si="4101"/>
        <v>1.0739924437404067</v>
      </c>
      <c r="AJ285" s="126">
        <f t="shared" si="4101"/>
        <v>1.0771786970311998</v>
      </c>
      <c r="AK285" s="126">
        <f t="shared" si="4101"/>
        <v>1.0802711679727233</v>
      </c>
      <c r="AL285" s="126">
        <f t="shared" si="4101"/>
        <v>1.0833725170851116</v>
      </c>
      <c r="AM285" s="126">
        <f t="shared" si="4101"/>
        <v>1.0864827698566941</v>
      </c>
      <c r="AN285" s="126">
        <f t="shared" si="4101"/>
        <v>1.0896019518489746</v>
      </c>
      <c r="AO285" s="126">
        <f t="shared" si="4101"/>
        <v>1.0927300886968412</v>
      </c>
      <c r="AP285" s="126">
        <f t="shared" si="4101"/>
        <v>1.0958672061087775</v>
      </c>
      <c r="AQ285" s="126">
        <f t="shared" si="4101"/>
        <v>1.0990133298670732</v>
      </c>
      <c r="AR285" s="126">
        <f t="shared" si="4101"/>
        <v>1.1021684858280367</v>
      </c>
      <c r="AS285" s="126">
        <f t="shared" si="4101"/>
        <v>1.1053326999222071</v>
      </c>
      <c r="AT285" s="126">
        <f t="shared" si="4101"/>
        <v>1.1085059981545673</v>
      </c>
      <c r="AU285" s="126">
        <f t="shared" si="4101"/>
        <v>1.111475962088432</v>
      </c>
      <c r="AV285" s="126">
        <f t="shared" si="4101"/>
        <v>1.1147734191259395</v>
      </c>
      <c r="AW285" s="126">
        <f t="shared" si="4101"/>
        <v>1.1179738207069689</v>
      </c>
      <c r="AX285" s="126">
        <f t="shared" si="4101"/>
        <v>1.1211834103167977</v>
      </c>
      <c r="AY285" s="126">
        <f t="shared" si="4101"/>
        <v>1.1244022143333261</v>
      </c>
      <c r="AZ285" s="126">
        <f t="shared" si="4101"/>
        <v>1.1276302592101826</v>
      </c>
      <c r="BA285" s="126">
        <f t="shared" si="4101"/>
        <v>1.1308675714769412</v>
      </c>
      <c r="BB285" s="126">
        <f t="shared" si="4101"/>
        <v>1.1341141777393395</v>
      </c>
      <c r="BC285" s="126">
        <f t="shared" si="4101"/>
        <v>1.1373701046794982</v>
      </c>
      <c r="BD285" s="126">
        <f t="shared" si="4101"/>
        <v>1.1406353790561385</v>
      </c>
      <c r="BE285" s="126">
        <f t="shared" si="4101"/>
        <v>1.1439100277048042</v>
      </c>
      <c r="BF285" s="126">
        <f t="shared" si="4101"/>
        <v>1.1471940775380809</v>
      </c>
      <c r="BG285" s="126">
        <f t="shared" si="4101"/>
        <v>1.15026769648205</v>
      </c>
      <c r="BH285" s="126">
        <f t="shared" si="4101"/>
        <v>1.1536802383994258</v>
      </c>
      <c r="BI285" s="126">
        <f t="shared" si="4101"/>
        <v>1.1569923375180708</v>
      </c>
      <c r="BJ285" s="126">
        <f t="shared" si="4101"/>
        <v>1.1603139453378331</v>
      </c>
      <c r="BK285" s="126">
        <f t="shared" si="4101"/>
        <v>1.1636450891572303</v>
      </c>
      <c r="BL285" s="126">
        <f t="shared" si="4101"/>
        <v>1.1669857963531516</v>
      </c>
      <c r="BM285" s="126">
        <f t="shared" si="4101"/>
        <v>1.1703360943810825</v>
      </c>
      <c r="BN285" s="126">
        <f t="shared" si="4101"/>
        <v>1.1736960107753303</v>
      </c>
      <c r="BO285" s="126">
        <f t="shared" si="4101"/>
        <v>1.1770655731492505</v>
      </c>
      <c r="BP285" s="126">
        <f t="shared" si="4101"/>
        <v>1.180444809195474</v>
      </c>
      <c r="BQ285" s="126">
        <f t="shared" si="4101"/>
        <v>1.1838337466861339</v>
      </c>
      <c r="BR285" s="126">
        <f t="shared" si="4101"/>
        <v>1.1872324134730949</v>
      </c>
      <c r="BS285" s="126">
        <f t="shared" si="4101"/>
        <v>1.1905270658589224</v>
      </c>
      <c r="BT285" s="126">
        <f t="shared" si="4101"/>
        <v>1.1940590467434065</v>
      </c>
      <c r="BU285" s="126">
        <f t="shared" si="4101"/>
        <v>1.1974870693312041</v>
      </c>
      <c r="BV285" s="126">
        <f t="shared" si="4101"/>
        <v>1.2009249334246579</v>
      </c>
      <c r="BW285" s="126">
        <f t="shared" ref="BW285:EB285" si="4102">BW$13</f>
        <v>1.204372667277734</v>
      </c>
      <c r="BX285" s="126">
        <f t="shared" si="4102"/>
        <v>1.2078302992255125</v>
      </c>
      <c r="BY285" s="126">
        <f t="shared" si="4102"/>
        <v>1.2112978576844211</v>
      </c>
      <c r="BZ285" s="126">
        <f t="shared" si="4102"/>
        <v>1.2147753711524676</v>
      </c>
      <c r="CA285" s="126">
        <f t="shared" si="4102"/>
        <v>1.2182628682094752</v>
      </c>
      <c r="CB285" s="126">
        <f t="shared" si="4102"/>
        <v>1.2217603775173165</v>
      </c>
      <c r="CC285" s="126">
        <f t="shared" si="4102"/>
        <v>1.2252679278201495</v>
      </c>
      <c r="CD285" s="126">
        <f t="shared" si="4102"/>
        <v>1.2287855479446541</v>
      </c>
      <c r="CE285" s="126">
        <f t="shared" si="4102"/>
        <v>1.232077770779646</v>
      </c>
      <c r="CF285" s="126">
        <f t="shared" si="4102"/>
        <v>1.23573302168438</v>
      </c>
      <c r="CG285" s="126">
        <f t="shared" si="4102"/>
        <v>1.2392806860334544</v>
      </c>
      <c r="CH285" s="126">
        <f t="shared" si="4102"/>
        <v>1.2428385353675644</v>
      </c>
      <c r="CI285" s="126">
        <f t="shared" si="4102"/>
        <v>1.2464065989267703</v>
      </c>
      <c r="CJ285" s="126">
        <f t="shared" si="4102"/>
        <v>1.2499849060350778</v>
      </c>
      <c r="CK285" s="126">
        <f t="shared" si="4102"/>
        <v>1.2535734861006791</v>
      </c>
      <c r="CL285" s="126">
        <f t="shared" si="4102"/>
        <v>1.257172368616194</v>
      </c>
      <c r="CM285" s="126">
        <f t="shared" si="4102"/>
        <v>1.2607815831589126</v>
      </c>
      <c r="CN285" s="126">
        <f t="shared" si="4102"/>
        <v>1.2644011593910389</v>
      </c>
      <c r="CO285" s="126">
        <f t="shared" si="4102"/>
        <v>1.2680311270599336</v>
      </c>
      <c r="CP285" s="126">
        <f t="shared" si="4102"/>
        <v>1.2716715159983594</v>
      </c>
      <c r="CQ285" s="126">
        <f t="shared" si="4102"/>
        <v>1.2750786410337906</v>
      </c>
      <c r="CR285" s="126">
        <f t="shared" si="4102"/>
        <v>1.2788614642181557</v>
      </c>
      <c r="CS285" s="126">
        <f t="shared" si="4102"/>
        <v>1.2825329459576562</v>
      </c>
      <c r="CT285" s="126">
        <f t="shared" si="4102"/>
        <v>1.2862149681493797</v>
      </c>
      <c r="CU285" s="126">
        <f t="shared" si="4102"/>
        <v>1.289907561053897</v>
      </c>
      <c r="CV285" s="126">
        <f t="shared" si="4102"/>
        <v>1.293610755018654</v>
      </c>
      <c r="CW285" s="126">
        <f t="shared" si="4102"/>
        <v>1.2973245804782207</v>
      </c>
      <c r="CX285" s="126">
        <f t="shared" si="4102"/>
        <v>1.3010490679545423</v>
      </c>
      <c r="CY285" s="126">
        <f t="shared" si="4102"/>
        <v>1.304784248057189</v>
      </c>
      <c r="CZ285" s="126">
        <f t="shared" si="4102"/>
        <v>1.3085301514836076</v>
      </c>
      <c r="DA285" s="126">
        <f t="shared" si="4102"/>
        <v>1.3122868090193751</v>
      </c>
      <c r="DB285" s="126">
        <f t="shared" si="4102"/>
        <v>1.3160542515384499</v>
      </c>
      <c r="DC285" s="126">
        <f t="shared" si="4102"/>
        <v>1.3195802889875801</v>
      </c>
      <c r="DD285" s="126">
        <f t="shared" si="4102"/>
        <v>1.323495136864544</v>
      </c>
      <c r="DE285" s="126">
        <f t="shared" si="4102"/>
        <v>1.3272947573576725</v>
      </c>
      <c r="DF285" s="126">
        <f t="shared" si="4102"/>
        <v>1.3311052861764079</v>
      </c>
      <c r="DG285" s="126">
        <f t="shared" si="4102"/>
        <v>1.3349267546374479</v>
      </c>
      <c r="DH285" s="126">
        <f t="shared" si="4102"/>
        <v>1.3387591941473977</v>
      </c>
      <c r="DI285" s="126">
        <f t="shared" si="4102"/>
        <v>1.3426026362030277</v>
      </c>
      <c r="DJ285" s="126">
        <f t="shared" si="4102"/>
        <v>1.3464571123915319</v>
      </c>
      <c r="DK285" s="126">
        <f t="shared" si="4102"/>
        <v>1.3503226543907885</v>
      </c>
      <c r="DL285" s="126">
        <f t="shared" si="4102"/>
        <v>1.3541992939696192</v>
      </c>
      <c r="DM285" s="126">
        <f t="shared" si="4102"/>
        <v>1.358087062988051</v>
      </c>
      <c r="DN285" s="126">
        <f t="shared" si="4102"/>
        <v>1.361985993397578</v>
      </c>
      <c r="DO285" s="126">
        <f t="shared" si="4102"/>
        <v>1.3657655991021458</v>
      </c>
      <c r="DP285" s="126">
        <f t="shared" si="4102"/>
        <v>1.3698174666548035</v>
      </c>
      <c r="DQ285" s="126">
        <f t="shared" si="4102"/>
        <v>1.3737500738651915</v>
      </c>
      <c r="DR285" s="126">
        <f t="shared" si="4102"/>
        <v>1.3776939711925826</v>
      </c>
      <c r="DS285" s="126">
        <f t="shared" si="4102"/>
        <v>1.381649191049759</v>
      </c>
      <c r="DT285" s="126">
        <f t="shared" si="4102"/>
        <v>1.385615765942557</v>
      </c>
      <c r="DU285" s="126">
        <f t="shared" si="4102"/>
        <v>1.3895937284701338</v>
      </c>
      <c r="DV285" s="126">
        <f t="shared" si="4102"/>
        <v>1.3935831113252357</v>
      </c>
      <c r="DW285" s="126">
        <f t="shared" si="4102"/>
        <v>1.3975839472944662</v>
      </c>
      <c r="DX285" s="126">
        <f t="shared" si="4102"/>
        <v>1.401596269258556</v>
      </c>
      <c r="DY285" s="126">
        <f t="shared" si="4102"/>
        <v>1.4056201101926329</v>
      </c>
      <c r="DZ285" s="126">
        <f t="shared" si="4102"/>
        <v>1.4096555031664932</v>
      </c>
      <c r="EA285" s="126">
        <f t="shared" si="4102"/>
        <v>1.4134323217047313</v>
      </c>
      <c r="EB285" s="126">
        <f t="shared" si="4102"/>
        <v>1.4176256038945581</v>
      </c>
    </row>
    <row r="286" spans="2:132" outlineLevel="1" x14ac:dyDescent="0.25">
      <c r="C286" s="321" t="s">
        <v>517</v>
      </c>
      <c r="D286" s="38"/>
      <c r="E286" s="38"/>
      <c r="F286" s="38"/>
      <c r="G286" s="52" t="s">
        <v>220</v>
      </c>
      <c r="H286" s="46">
        <f t="shared" ref="H286" si="4103">SUM(J286:EB286)</f>
        <v>4164.0232087905142</v>
      </c>
      <c r="I286" s="38"/>
      <c r="J286" s="82">
        <f>J284*J285</f>
        <v>0</v>
      </c>
      <c r="K286" s="82">
        <f t="shared" ref="K286" si="4104">K284*K285</f>
        <v>0</v>
      </c>
      <c r="L286" s="82">
        <f t="shared" ref="L286" si="4105">L284*L285</f>
        <v>0</v>
      </c>
      <c r="M286" s="82">
        <f t="shared" ref="M286" si="4106">M284*M285</f>
        <v>0</v>
      </c>
      <c r="N286" s="82">
        <f t="shared" ref="N286" si="4107">N284*N285</f>
        <v>0</v>
      </c>
      <c r="O286" s="82">
        <f t="shared" ref="O286" si="4108">O284*O285</f>
        <v>0</v>
      </c>
      <c r="P286" s="82">
        <f t="shared" ref="P286" si="4109">P284*P285</f>
        <v>0</v>
      </c>
      <c r="Q286" s="82">
        <f t="shared" ref="Q286" si="4110">Q284*Q285</f>
        <v>0</v>
      </c>
      <c r="R286" s="82">
        <f t="shared" ref="R286" si="4111">R284*R285</f>
        <v>2046.2030510027093</v>
      </c>
      <c r="S286" s="82">
        <f t="shared" ref="S286" si="4112">S284*S285</f>
        <v>0</v>
      </c>
      <c r="T286" s="82">
        <f t="shared" ref="T286" si="4113">T284*T285</f>
        <v>0</v>
      </c>
      <c r="U286" s="82">
        <f t="shared" ref="U286" si="4114">U284*U285</f>
        <v>0</v>
      </c>
      <c r="V286" s="82">
        <f t="shared" ref="V286" si="4115">V284*V285</f>
        <v>0</v>
      </c>
      <c r="W286" s="82">
        <f t="shared" ref="W286" si="4116">W284*W285</f>
        <v>0</v>
      </c>
      <c r="X286" s="82">
        <f t="shared" ref="X286" si="4117">X284*X285</f>
        <v>0</v>
      </c>
      <c r="Y286" s="82">
        <f t="shared" ref="Y286" si="4118">Y284*Y285</f>
        <v>0</v>
      </c>
      <c r="Z286" s="82">
        <f t="shared" ref="Z286" si="4119">Z284*Z285</f>
        <v>0</v>
      </c>
      <c r="AA286" s="82">
        <f t="shared" ref="AA286" si="4120">AA284*AA285</f>
        <v>0</v>
      </c>
      <c r="AB286" s="82">
        <f t="shared" ref="AB286" si="4121">AB284*AB285</f>
        <v>0</v>
      </c>
      <c r="AC286" s="82">
        <f t="shared" ref="AC286" si="4122">AC284*AC285</f>
        <v>0</v>
      </c>
      <c r="AD286" s="82">
        <f t="shared" ref="AD286" si="4123">AD284*AD285</f>
        <v>2117.8201577878049</v>
      </c>
      <c r="AE286" s="82">
        <f t="shared" ref="AE286" si="4124">AE284*AE285</f>
        <v>0</v>
      </c>
      <c r="AF286" s="82">
        <f t="shared" ref="AF286" si="4125">AF284*AF285</f>
        <v>0</v>
      </c>
      <c r="AG286" s="82">
        <f t="shared" ref="AG286" si="4126">AG284*AG285</f>
        <v>0</v>
      </c>
      <c r="AH286" s="82">
        <f t="shared" ref="AH286" si="4127">AH284*AH285</f>
        <v>0</v>
      </c>
      <c r="AI286" s="82">
        <f t="shared" ref="AI286" si="4128">AI284*AI285</f>
        <v>0</v>
      </c>
      <c r="AJ286" s="82">
        <f t="shared" ref="AJ286" si="4129">AJ284*AJ285</f>
        <v>0</v>
      </c>
      <c r="AK286" s="82">
        <f t="shared" ref="AK286" si="4130">AK284*AK285</f>
        <v>0</v>
      </c>
      <c r="AL286" s="82">
        <f t="shared" ref="AL286" si="4131">AL284*AL285</f>
        <v>0</v>
      </c>
      <c r="AM286" s="82">
        <f t="shared" ref="AM286" si="4132">AM284*AM285</f>
        <v>0</v>
      </c>
      <c r="AN286" s="82">
        <f t="shared" ref="AN286" si="4133">AN284*AN285</f>
        <v>0</v>
      </c>
      <c r="AO286" s="82">
        <f t="shared" ref="AO286" si="4134">AO284*AO285</f>
        <v>0</v>
      </c>
      <c r="AP286" s="82">
        <f t="shared" ref="AP286" si="4135">AP284*AP285</f>
        <v>0</v>
      </c>
      <c r="AQ286" s="82">
        <f t="shared" ref="AQ286" si="4136">AQ284*AQ285</f>
        <v>0</v>
      </c>
      <c r="AR286" s="82">
        <f t="shared" ref="AR286" si="4137">AR284*AR285</f>
        <v>0</v>
      </c>
      <c r="AS286" s="82">
        <f t="shared" ref="AS286" si="4138">AS284*AS285</f>
        <v>0</v>
      </c>
      <c r="AT286" s="82">
        <f t="shared" ref="AT286" si="4139">AT284*AT285</f>
        <v>0</v>
      </c>
      <c r="AU286" s="82">
        <f t="shared" ref="AU286" si="4140">AU284*AU285</f>
        <v>0</v>
      </c>
      <c r="AV286" s="82">
        <f t="shared" ref="AV286" si="4141">AV284*AV285</f>
        <v>0</v>
      </c>
      <c r="AW286" s="82">
        <f t="shared" ref="AW286" si="4142">AW284*AW285</f>
        <v>0</v>
      </c>
      <c r="AX286" s="82">
        <f t="shared" ref="AX286" si="4143">AX284*AX285</f>
        <v>0</v>
      </c>
      <c r="AY286" s="82">
        <f t="shared" ref="AY286" si="4144">AY284*AY285</f>
        <v>0</v>
      </c>
      <c r="AZ286" s="82">
        <f t="shared" ref="AZ286" si="4145">AZ284*AZ285</f>
        <v>0</v>
      </c>
      <c r="BA286" s="82">
        <f t="shared" ref="BA286" si="4146">BA284*BA285</f>
        <v>0</v>
      </c>
      <c r="BB286" s="82">
        <f t="shared" ref="BB286" si="4147">BB284*BB285</f>
        <v>0</v>
      </c>
      <c r="BC286" s="82">
        <f t="shared" ref="BC286" si="4148">BC284*BC285</f>
        <v>0</v>
      </c>
      <c r="BD286" s="82">
        <f t="shared" ref="BD286" si="4149">BD284*BD285</f>
        <v>0</v>
      </c>
      <c r="BE286" s="82">
        <f t="shared" ref="BE286" si="4150">BE284*BE285</f>
        <v>0</v>
      </c>
      <c r="BF286" s="82">
        <f t="shared" ref="BF286" si="4151">BF284*BF285</f>
        <v>0</v>
      </c>
      <c r="BG286" s="82">
        <f t="shared" ref="BG286" si="4152">BG284*BG285</f>
        <v>0</v>
      </c>
      <c r="BH286" s="82">
        <f t="shared" ref="BH286" si="4153">BH284*BH285</f>
        <v>0</v>
      </c>
      <c r="BI286" s="82">
        <f t="shared" ref="BI286" si="4154">BI284*BI285</f>
        <v>0</v>
      </c>
      <c r="BJ286" s="82">
        <f t="shared" ref="BJ286" si="4155">BJ284*BJ285</f>
        <v>0</v>
      </c>
      <c r="BK286" s="82">
        <f t="shared" ref="BK286" si="4156">BK284*BK285</f>
        <v>0</v>
      </c>
      <c r="BL286" s="82">
        <f t="shared" ref="BL286" si="4157">BL284*BL285</f>
        <v>0</v>
      </c>
      <c r="BM286" s="82">
        <f t="shared" ref="BM286" si="4158">BM284*BM285</f>
        <v>0</v>
      </c>
      <c r="BN286" s="82">
        <f t="shared" ref="BN286" si="4159">BN284*BN285</f>
        <v>0</v>
      </c>
      <c r="BO286" s="82">
        <f t="shared" ref="BO286" si="4160">BO284*BO285</f>
        <v>0</v>
      </c>
      <c r="BP286" s="82">
        <f t="shared" ref="BP286" si="4161">BP284*BP285</f>
        <v>0</v>
      </c>
      <c r="BQ286" s="82">
        <f t="shared" ref="BQ286" si="4162">BQ284*BQ285</f>
        <v>0</v>
      </c>
      <c r="BR286" s="82">
        <f t="shared" ref="BR286" si="4163">BR284*BR285</f>
        <v>0</v>
      </c>
      <c r="BS286" s="82">
        <f t="shared" ref="BS286" si="4164">BS284*BS285</f>
        <v>0</v>
      </c>
      <c r="BT286" s="82">
        <f t="shared" ref="BT286" si="4165">BT284*BT285</f>
        <v>0</v>
      </c>
      <c r="BU286" s="82">
        <f t="shared" ref="BU286" si="4166">BU284*BU285</f>
        <v>0</v>
      </c>
      <c r="BV286" s="82">
        <f t="shared" ref="BV286" si="4167">BV284*BV285</f>
        <v>0</v>
      </c>
      <c r="BW286" s="82">
        <f t="shared" ref="BW286" si="4168">BW284*BW285</f>
        <v>0</v>
      </c>
      <c r="BX286" s="82">
        <f t="shared" ref="BX286" si="4169">BX284*BX285</f>
        <v>0</v>
      </c>
      <c r="BY286" s="82">
        <f t="shared" ref="BY286" si="4170">BY284*BY285</f>
        <v>0</v>
      </c>
      <c r="BZ286" s="82">
        <f t="shared" ref="BZ286" si="4171">BZ284*BZ285</f>
        <v>0</v>
      </c>
      <c r="CA286" s="82">
        <f t="shared" ref="CA286" si="4172">CA284*CA285</f>
        <v>0</v>
      </c>
      <c r="CB286" s="82">
        <f t="shared" ref="CB286" si="4173">CB284*CB285</f>
        <v>0</v>
      </c>
      <c r="CC286" s="82">
        <f t="shared" ref="CC286" si="4174">CC284*CC285</f>
        <v>0</v>
      </c>
      <c r="CD286" s="82">
        <f t="shared" ref="CD286" si="4175">CD284*CD285</f>
        <v>0</v>
      </c>
      <c r="CE286" s="82">
        <f t="shared" ref="CE286" si="4176">CE284*CE285</f>
        <v>0</v>
      </c>
      <c r="CF286" s="82">
        <f t="shared" ref="CF286" si="4177">CF284*CF285</f>
        <v>0</v>
      </c>
      <c r="CG286" s="82">
        <f t="shared" ref="CG286" si="4178">CG284*CG285</f>
        <v>0</v>
      </c>
      <c r="CH286" s="82">
        <f t="shared" ref="CH286" si="4179">CH284*CH285</f>
        <v>0</v>
      </c>
      <c r="CI286" s="82">
        <f t="shared" ref="CI286" si="4180">CI284*CI285</f>
        <v>0</v>
      </c>
      <c r="CJ286" s="82">
        <f t="shared" ref="CJ286" si="4181">CJ284*CJ285</f>
        <v>0</v>
      </c>
      <c r="CK286" s="82">
        <f t="shared" ref="CK286" si="4182">CK284*CK285</f>
        <v>0</v>
      </c>
      <c r="CL286" s="82">
        <f t="shared" ref="CL286" si="4183">CL284*CL285</f>
        <v>0</v>
      </c>
      <c r="CM286" s="82">
        <f t="shared" ref="CM286" si="4184">CM284*CM285</f>
        <v>0</v>
      </c>
      <c r="CN286" s="82">
        <f t="shared" ref="CN286" si="4185">CN284*CN285</f>
        <v>0</v>
      </c>
      <c r="CO286" s="82">
        <f t="shared" ref="CO286" si="4186">CO284*CO285</f>
        <v>0</v>
      </c>
      <c r="CP286" s="82">
        <f t="shared" ref="CP286" si="4187">CP284*CP285</f>
        <v>0</v>
      </c>
      <c r="CQ286" s="82">
        <f t="shared" ref="CQ286" si="4188">CQ284*CQ285</f>
        <v>0</v>
      </c>
      <c r="CR286" s="82">
        <f t="shared" ref="CR286" si="4189">CR284*CR285</f>
        <v>0</v>
      </c>
      <c r="CS286" s="82">
        <f t="shared" ref="CS286" si="4190">CS284*CS285</f>
        <v>0</v>
      </c>
      <c r="CT286" s="82">
        <f t="shared" ref="CT286" si="4191">CT284*CT285</f>
        <v>0</v>
      </c>
      <c r="CU286" s="82">
        <f t="shared" ref="CU286" si="4192">CU284*CU285</f>
        <v>0</v>
      </c>
      <c r="CV286" s="82">
        <f t="shared" ref="CV286" si="4193">CV284*CV285</f>
        <v>0</v>
      </c>
      <c r="CW286" s="82">
        <f t="shared" ref="CW286" si="4194">CW284*CW285</f>
        <v>0</v>
      </c>
      <c r="CX286" s="82">
        <f t="shared" ref="CX286" si="4195">CX284*CX285</f>
        <v>0</v>
      </c>
      <c r="CY286" s="82">
        <f t="shared" ref="CY286" si="4196">CY284*CY285</f>
        <v>0</v>
      </c>
      <c r="CZ286" s="82">
        <f t="shared" ref="CZ286" si="4197">CZ284*CZ285</f>
        <v>0</v>
      </c>
      <c r="DA286" s="82">
        <f t="shared" ref="DA286" si="4198">DA284*DA285</f>
        <v>0</v>
      </c>
      <c r="DB286" s="82">
        <f t="shared" ref="DB286" si="4199">DB284*DB285</f>
        <v>0</v>
      </c>
      <c r="DC286" s="82">
        <f t="shared" ref="DC286" si="4200">DC284*DC285</f>
        <v>0</v>
      </c>
      <c r="DD286" s="82">
        <f t="shared" ref="DD286" si="4201">DD284*DD285</f>
        <v>0</v>
      </c>
      <c r="DE286" s="82">
        <f t="shared" ref="DE286" si="4202">DE284*DE285</f>
        <v>0</v>
      </c>
      <c r="DF286" s="82">
        <f t="shared" ref="DF286" si="4203">DF284*DF285</f>
        <v>0</v>
      </c>
      <c r="DG286" s="82">
        <f t="shared" ref="DG286" si="4204">DG284*DG285</f>
        <v>0</v>
      </c>
      <c r="DH286" s="82">
        <f t="shared" ref="DH286" si="4205">DH284*DH285</f>
        <v>0</v>
      </c>
      <c r="DI286" s="82">
        <f t="shared" ref="DI286" si="4206">DI284*DI285</f>
        <v>0</v>
      </c>
      <c r="DJ286" s="82">
        <f t="shared" ref="DJ286" si="4207">DJ284*DJ285</f>
        <v>0</v>
      </c>
      <c r="DK286" s="82">
        <f t="shared" ref="DK286" si="4208">DK284*DK285</f>
        <v>0</v>
      </c>
      <c r="DL286" s="82">
        <f t="shared" ref="DL286" si="4209">DL284*DL285</f>
        <v>0</v>
      </c>
      <c r="DM286" s="82">
        <f t="shared" ref="DM286" si="4210">DM284*DM285</f>
        <v>0</v>
      </c>
      <c r="DN286" s="82">
        <f t="shared" ref="DN286" si="4211">DN284*DN285</f>
        <v>0</v>
      </c>
      <c r="DO286" s="82">
        <f t="shared" ref="DO286" si="4212">DO284*DO285</f>
        <v>0</v>
      </c>
      <c r="DP286" s="82">
        <f t="shared" ref="DP286" si="4213">DP284*DP285</f>
        <v>0</v>
      </c>
      <c r="DQ286" s="82">
        <f t="shared" ref="DQ286" si="4214">DQ284*DQ285</f>
        <v>0</v>
      </c>
      <c r="DR286" s="82">
        <f t="shared" ref="DR286" si="4215">DR284*DR285</f>
        <v>0</v>
      </c>
      <c r="DS286" s="82">
        <f t="shared" ref="DS286" si="4216">DS284*DS285</f>
        <v>0</v>
      </c>
      <c r="DT286" s="82">
        <f t="shared" ref="DT286" si="4217">DT284*DT285</f>
        <v>0</v>
      </c>
      <c r="DU286" s="82">
        <f t="shared" ref="DU286" si="4218">DU284*DU285</f>
        <v>0</v>
      </c>
      <c r="DV286" s="82">
        <f t="shared" ref="DV286" si="4219">DV284*DV285</f>
        <v>0</v>
      </c>
      <c r="DW286" s="82">
        <f t="shared" ref="DW286" si="4220">DW284*DW285</f>
        <v>0</v>
      </c>
      <c r="DX286" s="82">
        <f t="shared" ref="DX286" si="4221">DX284*DX285</f>
        <v>0</v>
      </c>
      <c r="DY286" s="82">
        <f t="shared" ref="DY286" si="4222">DY284*DY285</f>
        <v>0</v>
      </c>
      <c r="DZ286" s="82">
        <f t="shared" ref="DZ286" si="4223">DZ284*DZ285</f>
        <v>0</v>
      </c>
      <c r="EA286" s="82">
        <f t="shared" ref="EA286" si="4224">EA284*EA285</f>
        <v>0</v>
      </c>
      <c r="EB286" s="82">
        <f t="shared" ref="EB286" si="4225">EB284*EB285</f>
        <v>0</v>
      </c>
    </row>
    <row r="287" spans="2:132" outlineLevel="1" x14ac:dyDescent="0.25">
      <c r="C287" s="328"/>
      <c r="G287" s="5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row>
    <row r="288" spans="2:132" ht="13" outlineLevel="1" x14ac:dyDescent="0.3">
      <c r="C288" s="340" t="s">
        <v>504</v>
      </c>
      <c r="G288" s="52"/>
      <c r="H288" s="29"/>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row>
    <row r="289" spans="2:132" outlineLevel="1" x14ac:dyDescent="0.25">
      <c r="C289" s="317" t="s">
        <v>520</v>
      </c>
      <c r="G289" s="52" t="s">
        <v>604</v>
      </c>
      <c r="H289" s="46">
        <f t="shared" ref="H289" si="4226">SUM(J289:EB289)</f>
        <v>12500</v>
      </c>
      <c r="J289" s="82">
        <f>J268-J268*SUM($J$179:J$179)</f>
        <v>0</v>
      </c>
      <c r="K289" s="82">
        <f>K268-K268*SUM($J$179:K$179)</f>
        <v>0</v>
      </c>
      <c r="L289" s="82">
        <f>L268-L268*SUM($J$179:L$179)</f>
        <v>0</v>
      </c>
      <c r="M289" s="82">
        <f>M268-M268*SUM($J$179:M$179)</f>
        <v>0</v>
      </c>
      <c r="N289" s="82">
        <f>N268-N268*SUM($J$179:N$179)</f>
        <v>0</v>
      </c>
      <c r="O289" s="82">
        <f>O268-O268*SUM($J$179:O$179)</f>
        <v>0</v>
      </c>
      <c r="P289" s="82">
        <f>P268-P268*SUM($J$179:P$179)</f>
        <v>0</v>
      </c>
      <c r="Q289" s="82">
        <f>Q268-Q268*SUM($J$179:Q$179)</f>
        <v>0</v>
      </c>
      <c r="R289" s="82">
        <f>R268-R268*SUM($J$179:R$179)</f>
        <v>12500</v>
      </c>
      <c r="S289" s="82">
        <f>S268-S268*SUM($J$179:S$179)</f>
        <v>0</v>
      </c>
      <c r="T289" s="82">
        <f>T268-T268*SUM($J$179:T$179)</f>
        <v>0</v>
      </c>
      <c r="U289" s="82">
        <f>U268-U268*SUM($J$179:U$179)</f>
        <v>0</v>
      </c>
      <c r="V289" s="82">
        <f>V268-V268*SUM($J$179:V$179)</f>
        <v>0</v>
      </c>
      <c r="W289" s="82">
        <f>W268-W268*SUM($J$179:W$179)</f>
        <v>0</v>
      </c>
      <c r="X289" s="82">
        <f>X268-X268*SUM($J$179:X$179)</f>
        <v>0</v>
      </c>
      <c r="Y289" s="82">
        <f>Y268-Y268*SUM($J$179:Y$179)</f>
        <v>0</v>
      </c>
      <c r="Z289" s="82">
        <f>Z268-Z268*SUM($J$179:Z$179)</f>
        <v>0</v>
      </c>
      <c r="AA289" s="82">
        <f>AA268-AA268*SUM($J$179:AA$179)</f>
        <v>0</v>
      </c>
      <c r="AB289" s="82">
        <f>AB268-AB268*SUM($J$179:AB$179)</f>
        <v>0</v>
      </c>
      <c r="AC289" s="82">
        <f>AC268-AC268*SUM($J$179:AC$179)</f>
        <v>0</v>
      </c>
      <c r="AD289" s="82">
        <f>AD268-AD268*SUM($J$179:AD$179)</f>
        <v>0</v>
      </c>
      <c r="AE289" s="82">
        <f>AE268-AE268*SUM($J$179:AE$179)</f>
        <v>0</v>
      </c>
      <c r="AF289" s="82">
        <f>AF268-AF268*SUM($J$179:AF$179)</f>
        <v>0</v>
      </c>
      <c r="AG289" s="82">
        <f>AG268-AG268*SUM($J$179:AG$179)</f>
        <v>0</v>
      </c>
      <c r="AH289" s="82">
        <f>AH268-AH268*SUM($J$179:AH$179)</f>
        <v>0</v>
      </c>
      <c r="AI289" s="82">
        <f>AI268-AI268*SUM($J$179:AI$179)</f>
        <v>0</v>
      </c>
      <c r="AJ289" s="82">
        <f>AJ268-AJ268*SUM($J$179:AJ$179)</f>
        <v>0</v>
      </c>
      <c r="AK289" s="82">
        <f>AK268-AK268*SUM($J$179:AK$179)</f>
        <v>0</v>
      </c>
      <c r="AL289" s="82">
        <f>AL268-AL268*SUM($J$179:AL$179)</f>
        <v>0</v>
      </c>
      <c r="AM289" s="82">
        <f>AM268-AM268*SUM($J$179:AM$179)</f>
        <v>0</v>
      </c>
      <c r="AN289" s="82">
        <f>AN268-AN268*SUM($J$179:AN$179)</f>
        <v>0</v>
      </c>
      <c r="AO289" s="82">
        <f>AO268-AO268*SUM($J$179:AO$179)</f>
        <v>0</v>
      </c>
      <c r="AP289" s="82">
        <f>AP268-AP268*SUM($J$179:AP$179)</f>
        <v>0</v>
      </c>
      <c r="AQ289" s="82">
        <f>AQ268-AQ268*SUM($J$179:AQ$179)</f>
        <v>0</v>
      </c>
      <c r="AR289" s="82">
        <f>AR268-AR268*SUM($J$179:AR$179)</f>
        <v>0</v>
      </c>
      <c r="AS289" s="82">
        <f>AS268-AS268*SUM($J$179:AS$179)</f>
        <v>0</v>
      </c>
      <c r="AT289" s="82">
        <f>AT268-AT268*SUM($J$179:AT$179)</f>
        <v>0</v>
      </c>
      <c r="AU289" s="82">
        <f>AU268-AU268*SUM($J$179:AU$179)</f>
        <v>0</v>
      </c>
      <c r="AV289" s="82">
        <f>AV268-AV268*SUM($J$179:AV$179)</f>
        <v>0</v>
      </c>
      <c r="AW289" s="82">
        <f>AW268-AW268*SUM($J$179:AW$179)</f>
        <v>0</v>
      </c>
      <c r="AX289" s="82">
        <f>AX268-AX268*SUM($J$179:AX$179)</f>
        <v>0</v>
      </c>
      <c r="AY289" s="82">
        <f>AY268-AY268*SUM($J$179:AY$179)</f>
        <v>0</v>
      </c>
      <c r="AZ289" s="82">
        <f>AZ268-AZ268*SUM($J$179:AZ$179)</f>
        <v>0</v>
      </c>
      <c r="BA289" s="82">
        <f>BA268-BA268*SUM($J$179:BA$179)</f>
        <v>0</v>
      </c>
      <c r="BB289" s="82">
        <f>BB268-BB268*SUM($J$179:BB$179)</f>
        <v>0</v>
      </c>
      <c r="BC289" s="82">
        <f>BC268-BC268*SUM($J$179:BC$179)</f>
        <v>0</v>
      </c>
      <c r="BD289" s="82">
        <f>BD268-BD268*SUM($J$179:BD$179)</f>
        <v>0</v>
      </c>
      <c r="BE289" s="82">
        <f>BE268-BE268*SUM($J$179:BE$179)</f>
        <v>0</v>
      </c>
      <c r="BF289" s="82">
        <f>BF268-BF268*SUM($J$179:BF$179)</f>
        <v>0</v>
      </c>
      <c r="BG289" s="82">
        <f>BG268-BG268*SUM($J$179:BG$179)</f>
        <v>0</v>
      </c>
      <c r="BH289" s="82">
        <f>BH268-BH268*SUM($J$179:BH$179)</f>
        <v>0</v>
      </c>
      <c r="BI289" s="82">
        <f>BI268-BI268*SUM($J$179:BI$179)</f>
        <v>0</v>
      </c>
      <c r="BJ289" s="82">
        <f>BJ268-BJ268*SUM($J$179:BJ$179)</f>
        <v>0</v>
      </c>
      <c r="BK289" s="82">
        <f>BK268-BK268*SUM($J$179:BK$179)</f>
        <v>0</v>
      </c>
      <c r="BL289" s="82">
        <f>BL268-BL268*SUM($J$179:BL$179)</f>
        <v>0</v>
      </c>
      <c r="BM289" s="82">
        <f>BM268-BM268*SUM($J$179:BM$179)</f>
        <v>0</v>
      </c>
      <c r="BN289" s="82">
        <f>BN268-BN268*SUM($J$179:BN$179)</f>
        <v>0</v>
      </c>
      <c r="BO289" s="82">
        <f>BO268-BO268*SUM($J$179:BO$179)</f>
        <v>0</v>
      </c>
      <c r="BP289" s="82">
        <f>BP268-BP268*SUM($J$179:BP$179)</f>
        <v>0</v>
      </c>
      <c r="BQ289" s="82">
        <f>BQ268-BQ268*SUM($J$179:BQ$179)</f>
        <v>0</v>
      </c>
      <c r="BR289" s="82">
        <f>BR268-BR268*SUM($J$179:BR$179)</f>
        <v>0</v>
      </c>
      <c r="BS289" s="82">
        <f>BS268-BS268*SUM($J$179:BS$179)</f>
        <v>0</v>
      </c>
      <c r="BT289" s="82">
        <f>BT268-BT268*SUM($J$179:BT$179)</f>
        <v>0</v>
      </c>
      <c r="BU289" s="82">
        <f>BU268-BU268*SUM($J$179:BU$179)</f>
        <v>0</v>
      </c>
      <c r="BV289" s="82">
        <f>BV268-BV268*SUM($J$179:BV$179)</f>
        <v>0</v>
      </c>
      <c r="BW289" s="82">
        <f>BW268-BW268*SUM($J$179:BW$179)</f>
        <v>0</v>
      </c>
      <c r="BX289" s="82">
        <f>BX268-BX268*SUM($J$179:BX$179)</f>
        <v>0</v>
      </c>
      <c r="BY289" s="82">
        <f>BY268-BY268*SUM($J$179:BY$179)</f>
        <v>0</v>
      </c>
      <c r="BZ289" s="82">
        <f>BZ268-BZ268*SUM($J$179:BZ$179)</f>
        <v>0</v>
      </c>
      <c r="CA289" s="82">
        <f>CA268-CA268*SUM($J$179:CA$179)</f>
        <v>0</v>
      </c>
      <c r="CB289" s="82">
        <f>CB268-CB268*SUM($J$179:CB$179)</f>
        <v>0</v>
      </c>
      <c r="CC289" s="82">
        <f>CC268-CC268*SUM($J$179:CC$179)</f>
        <v>0</v>
      </c>
      <c r="CD289" s="82">
        <f>CD268-CD268*SUM($J$179:CD$179)</f>
        <v>0</v>
      </c>
      <c r="CE289" s="82">
        <f>CE268-CE268*SUM($J$179:CE$179)</f>
        <v>0</v>
      </c>
      <c r="CF289" s="82">
        <f>CF268-CF268*SUM($J$179:CF$179)</f>
        <v>0</v>
      </c>
      <c r="CG289" s="82">
        <f>CG268-CG268*SUM($J$179:CG$179)</f>
        <v>0</v>
      </c>
      <c r="CH289" s="82">
        <f>CH268-CH268*SUM($J$179:CH$179)</f>
        <v>0</v>
      </c>
      <c r="CI289" s="82">
        <f>CI268-CI268*SUM($J$179:CI$179)</f>
        <v>0</v>
      </c>
      <c r="CJ289" s="82">
        <f>CJ268-CJ268*SUM($J$179:CJ$179)</f>
        <v>0</v>
      </c>
      <c r="CK289" s="82">
        <f>CK268-CK268*SUM($J$179:CK$179)</f>
        <v>0</v>
      </c>
      <c r="CL289" s="82">
        <f>CL268-CL268*SUM($J$179:CL$179)</f>
        <v>0</v>
      </c>
      <c r="CM289" s="82">
        <f>CM268-CM268*SUM($J$179:CM$179)</f>
        <v>0</v>
      </c>
      <c r="CN289" s="82">
        <f>CN268-CN268*SUM($J$179:CN$179)</f>
        <v>0</v>
      </c>
      <c r="CO289" s="82">
        <f>CO268-CO268*SUM($J$179:CO$179)</f>
        <v>0</v>
      </c>
      <c r="CP289" s="82">
        <f>CP268-CP268*SUM($J$179:CP$179)</f>
        <v>0</v>
      </c>
      <c r="CQ289" s="82">
        <f>CQ268-CQ268*SUM($J$179:CQ$179)</f>
        <v>0</v>
      </c>
      <c r="CR289" s="82">
        <f>CR268-CR268*SUM($J$179:CR$179)</f>
        <v>0</v>
      </c>
      <c r="CS289" s="82">
        <f>CS268-CS268*SUM($J$179:CS$179)</f>
        <v>0</v>
      </c>
      <c r="CT289" s="82">
        <f>CT268-CT268*SUM($J$179:CT$179)</f>
        <v>0</v>
      </c>
      <c r="CU289" s="82">
        <f>CU268-CU268*SUM($J$179:CU$179)</f>
        <v>0</v>
      </c>
      <c r="CV289" s="82">
        <f>CV268-CV268*SUM($J$179:CV$179)</f>
        <v>0</v>
      </c>
      <c r="CW289" s="82">
        <f>CW268-CW268*SUM($J$179:CW$179)</f>
        <v>0</v>
      </c>
      <c r="CX289" s="82">
        <f>CX268-CX268*SUM($J$179:CX$179)</f>
        <v>0</v>
      </c>
      <c r="CY289" s="82">
        <f>CY268-CY268*SUM($J$179:CY$179)</f>
        <v>0</v>
      </c>
      <c r="CZ289" s="82">
        <f>CZ268-CZ268*SUM($J$179:CZ$179)</f>
        <v>0</v>
      </c>
      <c r="DA289" s="82">
        <f>DA268-DA268*SUM($J$179:DA$179)</f>
        <v>0</v>
      </c>
      <c r="DB289" s="82">
        <f>DB268-DB268*SUM($J$179:DB$179)</f>
        <v>0</v>
      </c>
      <c r="DC289" s="82">
        <f>DC268-DC268*SUM($J$179:DC$179)</f>
        <v>0</v>
      </c>
      <c r="DD289" s="82">
        <f>DD268-DD268*SUM($J$179:DD$179)</f>
        <v>0</v>
      </c>
      <c r="DE289" s="82">
        <f>DE268-DE268*SUM($J$179:DE$179)</f>
        <v>0</v>
      </c>
      <c r="DF289" s="82">
        <f>DF268-DF268*SUM($J$179:DF$179)</f>
        <v>0</v>
      </c>
      <c r="DG289" s="82">
        <f>DG268-DG268*SUM($J$179:DG$179)</f>
        <v>0</v>
      </c>
      <c r="DH289" s="82">
        <f>DH268-DH268*SUM($J$179:DH$179)</f>
        <v>0</v>
      </c>
      <c r="DI289" s="82">
        <f>DI268-DI268*SUM($J$179:DI$179)</f>
        <v>0</v>
      </c>
      <c r="DJ289" s="82">
        <f>DJ268-DJ268*SUM($J$179:DJ$179)</f>
        <v>0</v>
      </c>
      <c r="DK289" s="82">
        <f>DK268-DK268*SUM($J$179:DK$179)</f>
        <v>0</v>
      </c>
      <c r="DL289" s="82">
        <f>DL268-DL268*SUM($J$179:DL$179)</f>
        <v>0</v>
      </c>
      <c r="DM289" s="82">
        <f>DM268-DM268*SUM($J$179:DM$179)</f>
        <v>0</v>
      </c>
      <c r="DN289" s="82">
        <f>DN268-DN268*SUM($J$179:DN$179)</f>
        <v>0</v>
      </c>
      <c r="DO289" s="82">
        <f>DO268-DO268*SUM($J$179:DO$179)</f>
        <v>0</v>
      </c>
      <c r="DP289" s="82">
        <f>DP268-DP268*SUM($J$179:DP$179)</f>
        <v>0</v>
      </c>
      <c r="DQ289" s="82">
        <f>DQ268-DQ268*SUM($J$179:DQ$179)</f>
        <v>0</v>
      </c>
      <c r="DR289" s="82">
        <f>DR268-DR268*SUM($J$179:DR$179)</f>
        <v>0</v>
      </c>
      <c r="DS289" s="82">
        <f>DS268-DS268*SUM($J$179:DS$179)</f>
        <v>0</v>
      </c>
      <c r="DT289" s="82">
        <f>DT268-DT268*SUM($J$179:DT$179)</f>
        <v>0</v>
      </c>
      <c r="DU289" s="82">
        <f>DU268-DU268*SUM($J$179:DU$179)</f>
        <v>0</v>
      </c>
      <c r="DV289" s="82">
        <f>DV268-DV268*SUM($J$179:DV$179)</f>
        <v>0</v>
      </c>
      <c r="DW289" s="82">
        <f>DW268-DW268*SUM($J$179:DW$179)</f>
        <v>0</v>
      </c>
      <c r="DX289" s="82">
        <f>DX268-DX268*SUM($J$179:DX$179)</f>
        <v>0</v>
      </c>
      <c r="DY289" s="82">
        <f>DY268-DY268*SUM($J$179:DY$179)</f>
        <v>0</v>
      </c>
      <c r="DZ289" s="82">
        <f>DZ268-DZ268*SUM($J$179:DZ$179)</f>
        <v>0</v>
      </c>
      <c r="EA289" s="82">
        <f>EA268-EA268*SUM($J$179:EA$179)</f>
        <v>0</v>
      </c>
      <c r="EB289" s="82">
        <f>EB268-EB268*SUM($J$179:EB$179)</f>
        <v>0</v>
      </c>
    </row>
    <row r="290" spans="2:132" outlineLevel="1" x14ac:dyDescent="0.25">
      <c r="C290" s="317" t="s">
        <v>333</v>
      </c>
      <c r="E290" s="31">
        <f>Costs!$L$40</f>
        <v>0.4</v>
      </c>
      <c r="G290" s="52" t="s">
        <v>220</v>
      </c>
      <c r="J290" s="312">
        <f>$E$290</f>
        <v>0.4</v>
      </c>
      <c r="K290" s="312">
        <f t="shared" ref="K290:BV290" si="4227">$E$290</f>
        <v>0.4</v>
      </c>
      <c r="L290" s="312">
        <f t="shared" si="4227"/>
        <v>0.4</v>
      </c>
      <c r="M290" s="312">
        <f t="shared" si="4227"/>
        <v>0.4</v>
      </c>
      <c r="N290" s="312">
        <f t="shared" si="4227"/>
        <v>0.4</v>
      </c>
      <c r="O290" s="312">
        <f t="shared" si="4227"/>
        <v>0.4</v>
      </c>
      <c r="P290" s="312">
        <f t="shared" si="4227"/>
        <v>0.4</v>
      </c>
      <c r="Q290" s="312">
        <f t="shared" si="4227"/>
        <v>0.4</v>
      </c>
      <c r="R290" s="312">
        <f t="shared" si="4227"/>
        <v>0.4</v>
      </c>
      <c r="S290" s="312">
        <f t="shared" si="4227"/>
        <v>0.4</v>
      </c>
      <c r="T290" s="312">
        <f t="shared" si="4227"/>
        <v>0.4</v>
      </c>
      <c r="U290" s="312">
        <f t="shared" si="4227"/>
        <v>0.4</v>
      </c>
      <c r="V290" s="312">
        <f t="shared" si="4227"/>
        <v>0.4</v>
      </c>
      <c r="W290" s="312">
        <f t="shared" si="4227"/>
        <v>0.4</v>
      </c>
      <c r="X290" s="312">
        <f t="shared" si="4227"/>
        <v>0.4</v>
      </c>
      <c r="Y290" s="312">
        <f t="shared" si="4227"/>
        <v>0.4</v>
      </c>
      <c r="Z290" s="312">
        <f t="shared" si="4227"/>
        <v>0.4</v>
      </c>
      <c r="AA290" s="312">
        <f t="shared" si="4227"/>
        <v>0.4</v>
      </c>
      <c r="AB290" s="312">
        <f t="shared" si="4227"/>
        <v>0.4</v>
      </c>
      <c r="AC290" s="312">
        <f t="shared" si="4227"/>
        <v>0.4</v>
      </c>
      <c r="AD290" s="312">
        <f t="shared" si="4227"/>
        <v>0.4</v>
      </c>
      <c r="AE290" s="312">
        <f t="shared" si="4227"/>
        <v>0.4</v>
      </c>
      <c r="AF290" s="312">
        <f t="shared" si="4227"/>
        <v>0.4</v>
      </c>
      <c r="AG290" s="312">
        <f t="shared" si="4227"/>
        <v>0.4</v>
      </c>
      <c r="AH290" s="312">
        <f t="shared" si="4227"/>
        <v>0.4</v>
      </c>
      <c r="AI290" s="312">
        <f t="shared" si="4227"/>
        <v>0.4</v>
      </c>
      <c r="AJ290" s="312">
        <f t="shared" si="4227"/>
        <v>0.4</v>
      </c>
      <c r="AK290" s="312">
        <f t="shared" si="4227"/>
        <v>0.4</v>
      </c>
      <c r="AL290" s="312">
        <f t="shared" si="4227"/>
        <v>0.4</v>
      </c>
      <c r="AM290" s="312">
        <f t="shared" si="4227"/>
        <v>0.4</v>
      </c>
      <c r="AN290" s="312">
        <f t="shared" si="4227"/>
        <v>0.4</v>
      </c>
      <c r="AO290" s="312">
        <f t="shared" si="4227"/>
        <v>0.4</v>
      </c>
      <c r="AP290" s="312">
        <f t="shared" si="4227"/>
        <v>0.4</v>
      </c>
      <c r="AQ290" s="312">
        <f t="shared" si="4227"/>
        <v>0.4</v>
      </c>
      <c r="AR290" s="312">
        <f t="shared" si="4227"/>
        <v>0.4</v>
      </c>
      <c r="AS290" s="312">
        <f t="shared" si="4227"/>
        <v>0.4</v>
      </c>
      <c r="AT290" s="312">
        <f t="shared" si="4227"/>
        <v>0.4</v>
      </c>
      <c r="AU290" s="312">
        <f t="shared" si="4227"/>
        <v>0.4</v>
      </c>
      <c r="AV290" s="312">
        <f t="shared" si="4227"/>
        <v>0.4</v>
      </c>
      <c r="AW290" s="312">
        <f t="shared" si="4227"/>
        <v>0.4</v>
      </c>
      <c r="AX290" s="312">
        <f t="shared" si="4227"/>
        <v>0.4</v>
      </c>
      <c r="AY290" s="312">
        <f t="shared" si="4227"/>
        <v>0.4</v>
      </c>
      <c r="AZ290" s="312">
        <f t="shared" si="4227"/>
        <v>0.4</v>
      </c>
      <c r="BA290" s="312">
        <f t="shared" si="4227"/>
        <v>0.4</v>
      </c>
      <c r="BB290" s="312">
        <f t="shared" si="4227"/>
        <v>0.4</v>
      </c>
      <c r="BC290" s="312">
        <f t="shared" si="4227"/>
        <v>0.4</v>
      </c>
      <c r="BD290" s="312">
        <f t="shared" si="4227"/>
        <v>0.4</v>
      </c>
      <c r="BE290" s="312">
        <f t="shared" si="4227"/>
        <v>0.4</v>
      </c>
      <c r="BF290" s="312">
        <f t="shared" si="4227"/>
        <v>0.4</v>
      </c>
      <c r="BG290" s="312">
        <f t="shared" si="4227"/>
        <v>0.4</v>
      </c>
      <c r="BH290" s="312">
        <f t="shared" si="4227"/>
        <v>0.4</v>
      </c>
      <c r="BI290" s="312">
        <f t="shared" si="4227"/>
        <v>0.4</v>
      </c>
      <c r="BJ290" s="312">
        <f t="shared" si="4227"/>
        <v>0.4</v>
      </c>
      <c r="BK290" s="312">
        <f t="shared" si="4227"/>
        <v>0.4</v>
      </c>
      <c r="BL290" s="312">
        <f t="shared" si="4227"/>
        <v>0.4</v>
      </c>
      <c r="BM290" s="312">
        <f t="shared" si="4227"/>
        <v>0.4</v>
      </c>
      <c r="BN290" s="312">
        <f t="shared" si="4227"/>
        <v>0.4</v>
      </c>
      <c r="BO290" s="312">
        <f t="shared" si="4227"/>
        <v>0.4</v>
      </c>
      <c r="BP290" s="312">
        <f t="shared" si="4227"/>
        <v>0.4</v>
      </c>
      <c r="BQ290" s="312">
        <f t="shared" si="4227"/>
        <v>0.4</v>
      </c>
      <c r="BR290" s="312">
        <f t="shared" si="4227"/>
        <v>0.4</v>
      </c>
      <c r="BS290" s="312">
        <f t="shared" si="4227"/>
        <v>0.4</v>
      </c>
      <c r="BT290" s="312">
        <f t="shared" si="4227"/>
        <v>0.4</v>
      </c>
      <c r="BU290" s="312">
        <f t="shared" si="4227"/>
        <v>0.4</v>
      </c>
      <c r="BV290" s="312">
        <f t="shared" si="4227"/>
        <v>0.4</v>
      </c>
      <c r="BW290" s="312">
        <f t="shared" ref="BW290:EB290" si="4228">$E$290</f>
        <v>0.4</v>
      </c>
      <c r="BX290" s="312">
        <f t="shared" si="4228"/>
        <v>0.4</v>
      </c>
      <c r="BY290" s="312">
        <f t="shared" si="4228"/>
        <v>0.4</v>
      </c>
      <c r="BZ290" s="312">
        <f t="shared" si="4228"/>
        <v>0.4</v>
      </c>
      <c r="CA290" s="312">
        <f t="shared" si="4228"/>
        <v>0.4</v>
      </c>
      <c r="CB290" s="312">
        <f t="shared" si="4228"/>
        <v>0.4</v>
      </c>
      <c r="CC290" s="312">
        <f t="shared" si="4228"/>
        <v>0.4</v>
      </c>
      <c r="CD290" s="312">
        <f t="shared" si="4228"/>
        <v>0.4</v>
      </c>
      <c r="CE290" s="312">
        <f t="shared" si="4228"/>
        <v>0.4</v>
      </c>
      <c r="CF290" s="312">
        <f t="shared" si="4228"/>
        <v>0.4</v>
      </c>
      <c r="CG290" s="312">
        <f t="shared" si="4228"/>
        <v>0.4</v>
      </c>
      <c r="CH290" s="312">
        <f t="shared" si="4228"/>
        <v>0.4</v>
      </c>
      <c r="CI290" s="312">
        <f t="shared" si="4228"/>
        <v>0.4</v>
      </c>
      <c r="CJ290" s="312">
        <f t="shared" si="4228"/>
        <v>0.4</v>
      </c>
      <c r="CK290" s="312">
        <f t="shared" si="4228"/>
        <v>0.4</v>
      </c>
      <c r="CL290" s="312">
        <f t="shared" si="4228"/>
        <v>0.4</v>
      </c>
      <c r="CM290" s="312">
        <f t="shared" si="4228"/>
        <v>0.4</v>
      </c>
      <c r="CN290" s="312">
        <f t="shared" si="4228"/>
        <v>0.4</v>
      </c>
      <c r="CO290" s="312">
        <f t="shared" si="4228"/>
        <v>0.4</v>
      </c>
      <c r="CP290" s="312">
        <f t="shared" si="4228"/>
        <v>0.4</v>
      </c>
      <c r="CQ290" s="312">
        <f t="shared" si="4228"/>
        <v>0.4</v>
      </c>
      <c r="CR290" s="312">
        <f t="shared" si="4228"/>
        <v>0.4</v>
      </c>
      <c r="CS290" s="312">
        <f t="shared" si="4228"/>
        <v>0.4</v>
      </c>
      <c r="CT290" s="312">
        <f t="shared" si="4228"/>
        <v>0.4</v>
      </c>
      <c r="CU290" s="312">
        <f t="shared" si="4228"/>
        <v>0.4</v>
      </c>
      <c r="CV290" s="312">
        <f t="shared" si="4228"/>
        <v>0.4</v>
      </c>
      <c r="CW290" s="312">
        <f t="shared" si="4228"/>
        <v>0.4</v>
      </c>
      <c r="CX290" s="312">
        <f t="shared" si="4228"/>
        <v>0.4</v>
      </c>
      <c r="CY290" s="312">
        <f t="shared" si="4228"/>
        <v>0.4</v>
      </c>
      <c r="CZ290" s="312">
        <f t="shared" si="4228"/>
        <v>0.4</v>
      </c>
      <c r="DA290" s="312">
        <f t="shared" si="4228"/>
        <v>0.4</v>
      </c>
      <c r="DB290" s="312">
        <f t="shared" si="4228"/>
        <v>0.4</v>
      </c>
      <c r="DC290" s="312">
        <f t="shared" si="4228"/>
        <v>0.4</v>
      </c>
      <c r="DD290" s="312">
        <f t="shared" si="4228"/>
        <v>0.4</v>
      </c>
      <c r="DE290" s="312">
        <f t="shared" si="4228"/>
        <v>0.4</v>
      </c>
      <c r="DF290" s="312">
        <f t="shared" si="4228"/>
        <v>0.4</v>
      </c>
      <c r="DG290" s="312">
        <f t="shared" si="4228"/>
        <v>0.4</v>
      </c>
      <c r="DH290" s="312">
        <f t="shared" si="4228"/>
        <v>0.4</v>
      </c>
      <c r="DI290" s="312">
        <f t="shared" si="4228"/>
        <v>0.4</v>
      </c>
      <c r="DJ290" s="312">
        <f t="shared" si="4228"/>
        <v>0.4</v>
      </c>
      <c r="DK290" s="312">
        <f t="shared" si="4228"/>
        <v>0.4</v>
      </c>
      <c r="DL290" s="312">
        <f t="shared" si="4228"/>
        <v>0.4</v>
      </c>
      <c r="DM290" s="312">
        <f t="shared" si="4228"/>
        <v>0.4</v>
      </c>
      <c r="DN290" s="312">
        <f t="shared" si="4228"/>
        <v>0.4</v>
      </c>
      <c r="DO290" s="312">
        <f t="shared" si="4228"/>
        <v>0.4</v>
      </c>
      <c r="DP290" s="312">
        <f t="shared" si="4228"/>
        <v>0.4</v>
      </c>
      <c r="DQ290" s="312">
        <f t="shared" si="4228"/>
        <v>0.4</v>
      </c>
      <c r="DR290" s="312">
        <f t="shared" si="4228"/>
        <v>0.4</v>
      </c>
      <c r="DS290" s="312">
        <f t="shared" si="4228"/>
        <v>0.4</v>
      </c>
      <c r="DT290" s="312">
        <f t="shared" si="4228"/>
        <v>0.4</v>
      </c>
      <c r="DU290" s="312">
        <f t="shared" si="4228"/>
        <v>0.4</v>
      </c>
      <c r="DV290" s="312">
        <f t="shared" si="4228"/>
        <v>0.4</v>
      </c>
      <c r="DW290" s="312">
        <f t="shared" si="4228"/>
        <v>0.4</v>
      </c>
      <c r="DX290" s="312">
        <f t="shared" si="4228"/>
        <v>0.4</v>
      </c>
      <c r="DY290" s="312">
        <f t="shared" si="4228"/>
        <v>0.4</v>
      </c>
      <c r="DZ290" s="312">
        <f t="shared" si="4228"/>
        <v>0.4</v>
      </c>
      <c r="EA290" s="312">
        <f t="shared" si="4228"/>
        <v>0.4</v>
      </c>
      <c r="EB290" s="312">
        <f t="shared" si="4228"/>
        <v>0.4</v>
      </c>
    </row>
    <row r="291" spans="2:132" outlineLevel="1" x14ac:dyDescent="0.25">
      <c r="C291" s="329" t="s">
        <v>545</v>
      </c>
      <c r="D291" s="38"/>
      <c r="E291" s="38"/>
      <c r="F291" s="38"/>
      <c r="G291" s="55" t="s">
        <v>220</v>
      </c>
      <c r="H291" s="316">
        <f t="shared" ref="H291" si="4229">SUM(J291:EB291)</f>
        <v>5000</v>
      </c>
      <c r="I291" s="38"/>
      <c r="J291" s="314">
        <f>J289*J290</f>
        <v>0</v>
      </c>
      <c r="K291" s="314">
        <f t="shared" ref="K291" si="4230">K289*K290</f>
        <v>0</v>
      </c>
      <c r="L291" s="314">
        <f t="shared" ref="L291" si="4231">L289*L290</f>
        <v>0</v>
      </c>
      <c r="M291" s="314">
        <f t="shared" ref="M291" si="4232">M289*M290</f>
        <v>0</v>
      </c>
      <c r="N291" s="314">
        <f t="shared" ref="N291" si="4233">N289*N290</f>
        <v>0</v>
      </c>
      <c r="O291" s="314">
        <f t="shared" ref="O291" si="4234">O289*O290</f>
        <v>0</v>
      </c>
      <c r="P291" s="314">
        <f t="shared" ref="P291" si="4235">P289*P290</f>
        <v>0</v>
      </c>
      <c r="Q291" s="314">
        <f t="shared" ref="Q291" si="4236">Q289*Q290</f>
        <v>0</v>
      </c>
      <c r="R291" s="314">
        <f t="shared" ref="R291" si="4237">R289*R290</f>
        <v>5000</v>
      </c>
      <c r="S291" s="314">
        <f t="shared" ref="S291" si="4238">S289*S290</f>
        <v>0</v>
      </c>
      <c r="T291" s="314">
        <f t="shared" ref="T291" si="4239">T289*T290</f>
        <v>0</v>
      </c>
      <c r="U291" s="314">
        <f t="shared" ref="U291" si="4240">U289*U290</f>
        <v>0</v>
      </c>
      <c r="V291" s="314">
        <f t="shared" ref="V291" si="4241">V289*V290</f>
        <v>0</v>
      </c>
      <c r="W291" s="314">
        <f t="shared" ref="W291" si="4242">W289*W290</f>
        <v>0</v>
      </c>
      <c r="X291" s="314">
        <f t="shared" ref="X291" si="4243">X289*X290</f>
        <v>0</v>
      </c>
      <c r="Y291" s="314">
        <f t="shared" ref="Y291" si="4244">Y289*Y290</f>
        <v>0</v>
      </c>
      <c r="Z291" s="314">
        <f t="shared" ref="Z291" si="4245">Z289*Z290</f>
        <v>0</v>
      </c>
      <c r="AA291" s="314">
        <f t="shared" ref="AA291" si="4246">AA289*AA290</f>
        <v>0</v>
      </c>
      <c r="AB291" s="314">
        <f t="shared" ref="AB291" si="4247">AB289*AB290</f>
        <v>0</v>
      </c>
      <c r="AC291" s="314">
        <f t="shared" ref="AC291" si="4248">AC289*AC290</f>
        <v>0</v>
      </c>
      <c r="AD291" s="314">
        <f t="shared" ref="AD291" si="4249">AD289*AD290</f>
        <v>0</v>
      </c>
      <c r="AE291" s="314">
        <f t="shared" ref="AE291" si="4250">AE289*AE290</f>
        <v>0</v>
      </c>
      <c r="AF291" s="314">
        <f t="shared" ref="AF291" si="4251">AF289*AF290</f>
        <v>0</v>
      </c>
      <c r="AG291" s="314">
        <f t="shared" ref="AG291" si="4252">AG289*AG290</f>
        <v>0</v>
      </c>
      <c r="AH291" s="314">
        <f t="shared" ref="AH291" si="4253">AH289*AH290</f>
        <v>0</v>
      </c>
      <c r="AI291" s="314">
        <f t="shared" ref="AI291" si="4254">AI289*AI290</f>
        <v>0</v>
      </c>
      <c r="AJ291" s="314">
        <f t="shared" ref="AJ291" si="4255">AJ289*AJ290</f>
        <v>0</v>
      </c>
      <c r="AK291" s="314">
        <f t="shared" ref="AK291" si="4256">AK289*AK290</f>
        <v>0</v>
      </c>
      <c r="AL291" s="314">
        <f t="shared" ref="AL291" si="4257">AL289*AL290</f>
        <v>0</v>
      </c>
      <c r="AM291" s="314">
        <f t="shared" ref="AM291" si="4258">AM289*AM290</f>
        <v>0</v>
      </c>
      <c r="AN291" s="314">
        <f t="shared" ref="AN291" si="4259">AN289*AN290</f>
        <v>0</v>
      </c>
      <c r="AO291" s="314">
        <f t="shared" ref="AO291" si="4260">AO289*AO290</f>
        <v>0</v>
      </c>
      <c r="AP291" s="314">
        <f t="shared" ref="AP291" si="4261">AP289*AP290</f>
        <v>0</v>
      </c>
      <c r="AQ291" s="314">
        <f t="shared" ref="AQ291" si="4262">AQ289*AQ290</f>
        <v>0</v>
      </c>
      <c r="AR291" s="314">
        <f t="shared" ref="AR291" si="4263">AR289*AR290</f>
        <v>0</v>
      </c>
      <c r="AS291" s="314">
        <f t="shared" ref="AS291" si="4264">AS289*AS290</f>
        <v>0</v>
      </c>
      <c r="AT291" s="314">
        <f t="shared" ref="AT291" si="4265">AT289*AT290</f>
        <v>0</v>
      </c>
      <c r="AU291" s="314">
        <f t="shared" ref="AU291" si="4266">AU289*AU290</f>
        <v>0</v>
      </c>
      <c r="AV291" s="314">
        <f t="shared" ref="AV291" si="4267">AV289*AV290</f>
        <v>0</v>
      </c>
      <c r="AW291" s="314">
        <f t="shared" ref="AW291" si="4268">AW289*AW290</f>
        <v>0</v>
      </c>
      <c r="AX291" s="314">
        <f t="shared" ref="AX291" si="4269">AX289*AX290</f>
        <v>0</v>
      </c>
      <c r="AY291" s="314">
        <f t="shared" ref="AY291" si="4270">AY289*AY290</f>
        <v>0</v>
      </c>
      <c r="AZ291" s="314">
        <f t="shared" ref="AZ291" si="4271">AZ289*AZ290</f>
        <v>0</v>
      </c>
      <c r="BA291" s="314">
        <f t="shared" ref="BA291" si="4272">BA289*BA290</f>
        <v>0</v>
      </c>
      <c r="BB291" s="314">
        <f t="shared" ref="BB291" si="4273">BB289*BB290</f>
        <v>0</v>
      </c>
      <c r="BC291" s="314">
        <f t="shared" ref="BC291" si="4274">BC289*BC290</f>
        <v>0</v>
      </c>
      <c r="BD291" s="314">
        <f t="shared" ref="BD291" si="4275">BD289*BD290</f>
        <v>0</v>
      </c>
      <c r="BE291" s="314">
        <f t="shared" ref="BE291" si="4276">BE289*BE290</f>
        <v>0</v>
      </c>
      <c r="BF291" s="314">
        <f t="shared" ref="BF291" si="4277">BF289*BF290</f>
        <v>0</v>
      </c>
      <c r="BG291" s="314">
        <f t="shared" ref="BG291" si="4278">BG289*BG290</f>
        <v>0</v>
      </c>
      <c r="BH291" s="314">
        <f t="shared" ref="BH291" si="4279">BH289*BH290</f>
        <v>0</v>
      </c>
      <c r="BI291" s="314">
        <f t="shared" ref="BI291" si="4280">BI289*BI290</f>
        <v>0</v>
      </c>
      <c r="BJ291" s="314">
        <f t="shared" ref="BJ291" si="4281">BJ289*BJ290</f>
        <v>0</v>
      </c>
      <c r="BK291" s="314">
        <f t="shared" ref="BK291" si="4282">BK289*BK290</f>
        <v>0</v>
      </c>
      <c r="BL291" s="314">
        <f t="shared" ref="BL291" si="4283">BL289*BL290</f>
        <v>0</v>
      </c>
      <c r="BM291" s="314">
        <f t="shared" ref="BM291" si="4284">BM289*BM290</f>
        <v>0</v>
      </c>
      <c r="BN291" s="314">
        <f t="shared" ref="BN291" si="4285">BN289*BN290</f>
        <v>0</v>
      </c>
      <c r="BO291" s="314">
        <f t="shared" ref="BO291" si="4286">BO289*BO290</f>
        <v>0</v>
      </c>
      <c r="BP291" s="314">
        <f t="shared" ref="BP291" si="4287">BP289*BP290</f>
        <v>0</v>
      </c>
      <c r="BQ291" s="314">
        <f t="shared" ref="BQ291" si="4288">BQ289*BQ290</f>
        <v>0</v>
      </c>
      <c r="BR291" s="314">
        <f t="shared" ref="BR291" si="4289">BR289*BR290</f>
        <v>0</v>
      </c>
      <c r="BS291" s="314">
        <f t="shared" ref="BS291" si="4290">BS289*BS290</f>
        <v>0</v>
      </c>
      <c r="BT291" s="314">
        <f t="shared" ref="BT291" si="4291">BT289*BT290</f>
        <v>0</v>
      </c>
      <c r="BU291" s="314">
        <f t="shared" ref="BU291" si="4292">BU289*BU290</f>
        <v>0</v>
      </c>
      <c r="BV291" s="314">
        <f t="shared" ref="BV291" si="4293">BV289*BV290</f>
        <v>0</v>
      </c>
      <c r="BW291" s="314">
        <f t="shared" ref="BW291" si="4294">BW289*BW290</f>
        <v>0</v>
      </c>
      <c r="BX291" s="314">
        <f t="shared" ref="BX291" si="4295">BX289*BX290</f>
        <v>0</v>
      </c>
      <c r="BY291" s="314">
        <f t="shared" ref="BY291" si="4296">BY289*BY290</f>
        <v>0</v>
      </c>
      <c r="BZ291" s="314">
        <f t="shared" ref="BZ291" si="4297">BZ289*BZ290</f>
        <v>0</v>
      </c>
      <c r="CA291" s="314">
        <f t="shared" ref="CA291" si="4298">CA289*CA290</f>
        <v>0</v>
      </c>
      <c r="CB291" s="314">
        <f t="shared" ref="CB291" si="4299">CB289*CB290</f>
        <v>0</v>
      </c>
      <c r="CC291" s="314">
        <f t="shared" ref="CC291" si="4300">CC289*CC290</f>
        <v>0</v>
      </c>
      <c r="CD291" s="314">
        <f t="shared" ref="CD291" si="4301">CD289*CD290</f>
        <v>0</v>
      </c>
      <c r="CE291" s="314">
        <f t="shared" ref="CE291" si="4302">CE289*CE290</f>
        <v>0</v>
      </c>
      <c r="CF291" s="314">
        <f t="shared" ref="CF291" si="4303">CF289*CF290</f>
        <v>0</v>
      </c>
      <c r="CG291" s="314">
        <f t="shared" ref="CG291" si="4304">CG289*CG290</f>
        <v>0</v>
      </c>
      <c r="CH291" s="314">
        <f t="shared" ref="CH291" si="4305">CH289*CH290</f>
        <v>0</v>
      </c>
      <c r="CI291" s="314">
        <f t="shared" ref="CI291" si="4306">CI289*CI290</f>
        <v>0</v>
      </c>
      <c r="CJ291" s="314">
        <f t="shared" ref="CJ291" si="4307">CJ289*CJ290</f>
        <v>0</v>
      </c>
      <c r="CK291" s="314">
        <f t="shared" ref="CK291" si="4308">CK289*CK290</f>
        <v>0</v>
      </c>
      <c r="CL291" s="314">
        <f t="shared" ref="CL291" si="4309">CL289*CL290</f>
        <v>0</v>
      </c>
      <c r="CM291" s="314">
        <f t="shared" ref="CM291" si="4310">CM289*CM290</f>
        <v>0</v>
      </c>
      <c r="CN291" s="314">
        <f t="shared" ref="CN291" si="4311">CN289*CN290</f>
        <v>0</v>
      </c>
      <c r="CO291" s="314">
        <f t="shared" ref="CO291" si="4312">CO289*CO290</f>
        <v>0</v>
      </c>
      <c r="CP291" s="314">
        <f t="shared" ref="CP291" si="4313">CP289*CP290</f>
        <v>0</v>
      </c>
      <c r="CQ291" s="314">
        <f t="shared" ref="CQ291" si="4314">CQ289*CQ290</f>
        <v>0</v>
      </c>
      <c r="CR291" s="314">
        <f t="shared" ref="CR291" si="4315">CR289*CR290</f>
        <v>0</v>
      </c>
      <c r="CS291" s="314">
        <f t="shared" ref="CS291" si="4316">CS289*CS290</f>
        <v>0</v>
      </c>
      <c r="CT291" s="314">
        <f t="shared" ref="CT291" si="4317">CT289*CT290</f>
        <v>0</v>
      </c>
      <c r="CU291" s="314">
        <f t="shared" ref="CU291" si="4318">CU289*CU290</f>
        <v>0</v>
      </c>
      <c r="CV291" s="314">
        <f t="shared" ref="CV291" si="4319">CV289*CV290</f>
        <v>0</v>
      </c>
      <c r="CW291" s="314">
        <f t="shared" ref="CW291" si="4320">CW289*CW290</f>
        <v>0</v>
      </c>
      <c r="CX291" s="314">
        <f t="shared" ref="CX291" si="4321">CX289*CX290</f>
        <v>0</v>
      </c>
      <c r="CY291" s="314">
        <f t="shared" ref="CY291" si="4322">CY289*CY290</f>
        <v>0</v>
      </c>
      <c r="CZ291" s="314">
        <f t="shared" ref="CZ291" si="4323">CZ289*CZ290</f>
        <v>0</v>
      </c>
      <c r="DA291" s="314">
        <f t="shared" ref="DA291" si="4324">DA289*DA290</f>
        <v>0</v>
      </c>
      <c r="DB291" s="314">
        <f t="shared" ref="DB291" si="4325">DB289*DB290</f>
        <v>0</v>
      </c>
      <c r="DC291" s="314">
        <f t="shared" ref="DC291" si="4326">DC289*DC290</f>
        <v>0</v>
      </c>
      <c r="DD291" s="314">
        <f t="shared" ref="DD291" si="4327">DD289*DD290</f>
        <v>0</v>
      </c>
      <c r="DE291" s="314">
        <f t="shared" ref="DE291" si="4328">DE289*DE290</f>
        <v>0</v>
      </c>
      <c r="DF291" s="314">
        <f t="shared" ref="DF291" si="4329">DF289*DF290</f>
        <v>0</v>
      </c>
      <c r="DG291" s="314">
        <f t="shared" ref="DG291" si="4330">DG289*DG290</f>
        <v>0</v>
      </c>
      <c r="DH291" s="314">
        <f t="shared" ref="DH291" si="4331">DH289*DH290</f>
        <v>0</v>
      </c>
      <c r="DI291" s="314">
        <f t="shared" ref="DI291" si="4332">DI289*DI290</f>
        <v>0</v>
      </c>
      <c r="DJ291" s="314">
        <f t="shared" ref="DJ291" si="4333">DJ289*DJ290</f>
        <v>0</v>
      </c>
      <c r="DK291" s="314">
        <f t="shared" ref="DK291" si="4334">DK289*DK290</f>
        <v>0</v>
      </c>
      <c r="DL291" s="314">
        <f t="shared" ref="DL291" si="4335">DL289*DL290</f>
        <v>0</v>
      </c>
      <c r="DM291" s="314">
        <f t="shared" ref="DM291" si="4336">DM289*DM290</f>
        <v>0</v>
      </c>
      <c r="DN291" s="314">
        <f t="shared" ref="DN291" si="4337">DN289*DN290</f>
        <v>0</v>
      </c>
      <c r="DO291" s="314">
        <f t="shared" ref="DO291" si="4338">DO289*DO290</f>
        <v>0</v>
      </c>
      <c r="DP291" s="314">
        <f t="shared" ref="DP291" si="4339">DP289*DP290</f>
        <v>0</v>
      </c>
      <c r="DQ291" s="314">
        <f t="shared" ref="DQ291" si="4340">DQ289*DQ290</f>
        <v>0</v>
      </c>
      <c r="DR291" s="314">
        <f t="shared" ref="DR291" si="4341">DR289*DR290</f>
        <v>0</v>
      </c>
      <c r="DS291" s="314">
        <f t="shared" ref="DS291" si="4342">DS289*DS290</f>
        <v>0</v>
      </c>
      <c r="DT291" s="314">
        <f t="shared" ref="DT291" si="4343">DT289*DT290</f>
        <v>0</v>
      </c>
      <c r="DU291" s="314">
        <f t="shared" ref="DU291" si="4344">DU289*DU290</f>
        <v>0</v>
      </c>
      <c r="DV291" s="314">
        <f t="shared" ref="DV291" si="4345">DV289*DV290</f>
        <v>0</v>
      </c>
      <c r="DW291" s="314">
        <f t="shared" ref="DW291" si="4346">DW289*DW290</f>
        <v>0</v>
      </c>
      <c r="DX291" s="314">
        <f t="shared" ref="DX291" si="4347">DX289*DX290</f>
        <v>0</v>
      </c>
      <c r="DY291" s="314">
        <f t="shared" ref="DY291" si="4348">DY289*DY290</f>
        <v>0</v>
      </c>
      <c r="DZ291" s="314">
        <f t="shared" ref="DZ291" si="4349">DZ289*DZ290</f>
        <v>0</v>
      </c>
      <c r="EA291" s="314">
        <f t="shared" ref="EA291" si="4350">EA289*EA290</f>
        <v>0</v>
      </c>
      <c r="EB291" s="314">
        <f t="shared" ref="EB291" si="4351">EB289*EB290</f>
        <v>0</v>
      </c>
    </row>
    <row r="292" spans="2:132" outlineLevel="1" x14ac:dyDescent="0.25">
      <c r="C292" s="324" t="s">
        <v>417</v>
      </c>
      <c r="D292" s="34"/>
      <c r="E292" s="34"/>
      <c r="F292" s="34"/>
      <c r="G292" s="67" t="s">
        <v>215</v>
      </c>
      <c r="H292" s="34"/>
      <c r="I292" s="34"/>
      <c r="J292" s="126">
        <f>J$13</f>
        <v>1</v>
      </c>
      <c r="K292" s="126">
        <f t="shared" ref="K292:BV292" si="4352">K$13</f>
        <v>1.0026792493128671</v>
      </c>
      <c r="L292" s="126">
        <f>L$13</f>
        <v>1.0056539350998608</v>
      </c>
      <c r="M292" s="126">
        <f t="shared" si="4352"/>
        <v>1.0085410656939733</v>
      </c>
      <c r="N292" s="126">
        <f t="shared" si="4352"/>
        <v>1.0114364849476103</v>
      </c>
      <c r="O292" s="126">
        <f t="shared" si="4352"/>
        <v>1.0143402166566737</v>
      </c>
      <c r="P292" s="126">
        <f t="shared" si="4352"/>
        <v>1.0172522846853813</v>
      </c>
      <c r="Q292" s="126">
        <f t="shared" si="4352"/>
        <v>1.0201727129664624</v>
      </c>
      <c r="R292" s="126">
        <f t="shared" si="4352"/>
        <v>1.0231015255013547</v>
      </c>
      <c r="S292" s="126">
        <f t="shared" si="4352"/>
        <v>1.0260387463604019</v>
      </c>
      <c r="T292" s="126">
        <f t="shared" si="4352"/>
        <v>1.028984399683051</v>
      </c>
      <c r="U292" s="126">
        <f t="shared" si="4352"/>
        <v>1.0319385096780509</v>
      </c>
      <c r="V292" s="126">
        <f t="shared" si="4352"/>
        <v>1.0349011006236515</v>
      </c>
      <c r="W292" s="126">
        <f t="shared" si="4352"/>
        <v>1.0377730230388176</v>
      </c>
      <c r="X292" s="126">
        <f t="shared" si="4352"/>
        <v>1.0408518228283561</v>
      </c>
      <c r="Y292" s="126">
        <f t="shared" si="4352"/>
        <v>1.0438400029932626</v>
      </c>
      <c r="Z292" s="126">
        <f t="shared" si="4352"/>
        <v>1.046836761920777</v>
      </c>
      <c r="AA292" s="126">
        <f t="shared" si="4352"/>
        <v>1.0498421242396576</v>
      </c>
      <c r="AB292" s="126">
        <f t="shared" si="4352"/>
        <v>1.05285611464937</v>
      </c>
      <c r="AC292" s="126">
        <f t="shared" si="4352"/>
        <v>1.0558787579202888</v>
      </c>
      <c r="AD292" s="126">
        <f t="shared" si="4352"/>
        <v>1.0589100788939025</v>
      </c>
      <c r="AE292" s="126">
        <f t="shared" si="4352"/>
        <v>1.0619501024830165</v>
      </c>
      <c r="AF292" s="126">
        <f t="shared" si="4352"/>
        <v>1.0649988536719583</v>
      </c>
      <c r="AG292" s="126">
        <f t="shared" si="4352"/>
        <v>1.0680563575167832</v>
      </c>
      <c r="AH292" s="126">
        <f t="shared" si="4352"/>
        <v>1.0711226391454798</v>
      </c>
      <c r="AI292" s="126">
        <f t="shared" si="4352"/>
        <v>1.0739924437404067</v>
      </c>
      <c r="AJ292" s="126">
        <f t="shared" si="4352"/>
        <v>1.0771786970311998</v>
      </c>
      <c r="AK292" s="126">
        <f t="shared" si="4352"/>
        <v>1.0802711679727233</v>
      </c>
      <c r="AL292" s="126">
        <f t="shared" si="4352"/>
        <v>1.0833725170851116</v>
      </c>
      <c r="AM292" s="126">
        <f t="shared" si="4352"/>
        <v>1.0864827698566941</v>
      </c>
      <c r="AN292" s="126">
        <f t="shared" si="4352"/>
        <v>1.0896019518489746</v>
      </c>
      <c r="AO292" s="126">
        <f t="shared" si="4352"/>
        <v>1.0927300886968412</v>
      </c>
      <c r="AP292" s="126">
        <f t="shared" si="4352"/>
        <v>1.0958672061087775</v>
      </c>
      <c r="AQ292" s="126">
        <f t="shared" si="4352"/>
        <v>1.0990133298670732</v>
      </c>
      <c r="AR292" s="126">
        <f t="shared" si="4352"/>
        <v>1.1021684858280367</v>
      </c>
      <c r="AS292" s="126">
        <f t="shared" si="4352"/>
        <v>1.1053326999222071</v>
      </c>
      <c r="AT292" s="126">
        <f t="shared" si="4352"/>
        <v>1.1085059981545673</v>
      </c>
      <c r="AU292" s="126">
        <f t="shared" si="4352"/>
        <v>1.111475962088432</v>
      </c>
      <c r="AV292" s="126">
        <f t="shared" si="4352"/>
        <v>1.1147734191259395</v>
      </c>
      <c r="AW292" s="126">
        <f t="shared" si="4352"/>
        <v>1.1179738207069689</v>
      </c>
      <c r="AX292" s="126">
        <f t="shared" si="4352"/>
        <v>1.1211834103167977</v>
      </c>
      <c r="AY292" s="126">
        <f t="shared" si="4352"/>
        <v>1.1244022143333261</v>
      </c>
      <c r="AZ292" s="126">
        <f t="shared" si="4352"/>
        <v>1.1276302592101826</v>
      </c>
      <c r="BA292" s="126">
        <f t="shared" si="4352"/>
        <v>1.1308675714769412</v>
      </c>
      <c r="BB292" s="126">
        <f t="shared" si="4352"/>
        <v>1.1341141777393395</v>
      </c>
      <c r="BC292" s="126">
        <f t="shared" si="4352"/>
        <v>1.1373701046794982</v>
      </c>
      <c r="BD292" s="126">
        <f t="shared" si="4352"/>
        <v>1.1406353790561385</v>
      </c>
      <c r="BE292" s="126">
        <f t="shared" si="4352"/>
        <v>1.1439100277048042</v>
      </c>
      <c r="BF292" s="126">
        <f t="shared" si="4352"/>
        <v>1.1471940775380809</v>
      </c>
      <c r="BG292" s="126">
        <f t="shared" si="4352"/>
        <v>1.15026769648205</v>
      </c>
      <c r="BH292" s="126">
        <f t="shared" si="4352"/>
        <v>1.1536802383994258</v>
      </c>
      <c r="BI292" s="126">
        <f t="shared" si="4352"/>
        <v>1.1569923375180708</v>
      </c>
      <c r="BJ292" s="126">
        <f t="shared" si="4352"/>
        <v>1.1603139453378331</v>
      </c>
      <c r="BK292" s="126">
        <f t="shared" si="4352"/>
        <v>1.1636450891572303</v>
      </c>
      <c r="BL292" s="126">
        <f t="shared" si="4352"/>
        <v>1.1669857963531516</v>
      </c>
      <c r="BM292" s="126">
        <f t="shared" si="4352"/>
        <v>1.1703360943810825</v>
      </c>
      <c r="BN292" s="126">
        <f t="shared" si="4352"/>
        <v>1.1736960107753303</v>
      </c>
      <c r="BO292" s="126">
        <f t="shared" si="4352"/>
        <v>1.1770655731492505</v>
      </c>
      <c r="BP292" s="126">
        <f t="shared" si="4352"/>
        <v>1.180444809195474</v>
      </c>
      <c r="BQ292" s="126">
        <f t="shared" si="4352"/>
        <v>1.1838337466861339</v>
      </c>
      <c r="BR292" s="126">
        <f t="shared" si="4352"/>
        <v>1.1872324134730949</v>
      </c>
      <c r="BS292" s="126">
        <f t="shared" si="4352"/>
        <v>1.1905270658589224</v>
      </c>
      <c r="BT292" s="126">
        <f t="shared" si="4352"/>
        <v>1.1940590467434065</v>
      </c>
      <c r="BU292" s="126">
        <f t="shared" si="4352"/>
        <v>1.1974870693312041</v>
      </c>
      <c r="BV292" s="126">
        <f t="shared" si="4352"/>
        <v>1.2009249334246579</v>
      </c>
      <c r="BW292" s="126">
        <f t="shared" ref="BW292:EB292" si="4353">BW$13</f>
        <v>1.204372667277734</v>
      </c>
      <c r="BX292" s="126">
        <f t="shared" si="4353"/>
        <v>1.2078302992255125</v>
      </c>
      <c r="BY292" s="126">
        <f t="shared" si="4353"/>
        <v>1.2112978576844211</v>
      </c>
      <c r="BZ292" s="126">
        <f t="shared" si="4353"/>
        <v>1.2147753711524676</v>
      </c>
      <c r="CA292" s="126">
        <f t="shared" si="4353"/>
        <v>1.2182628682094752</v>
      </c>
      <c r="CB292" s="126">
        <f t="shared" si="4353"/>
        <v>1.2217603775173165</v>
      </c>
      <c r="CC292" s="126">
        <f t="shared" si="4353"/>
        <v>1.2252679278201495</v>
      </c>
      <c r="CD292" s="126">
        <f t="shared" si="4353"/>
        <v>1.2287855479446541</v>
      </c>
      <c r="CE292" s="126">
        <f t="shared" si="4353"/>
        <v>1.232077770779646</v>
      </c>
      <c r="CF292" s="126">
        <f t="shared" si="4353"/>
        <v>1.23573302168438</v>
      </c>
      <c r="CG292" s="126">
        <f t="shared" si="4353"/>
        <v>1.2392806860334544</v>
      </c>
      <c r="CH292" s="126">
        <f t="shared" si="4353"/>
        <v>1.2428385353675644</v>
      </c>
      <c r="CI292" s="126">
        <f t="shared" si="4353"/>
        <v>1.2464065989267703</v>
      </c>
      <c r="CJ292" s="126">
        <f t="shared" si="4353"/>
        <v>1.2499849060350778</v>
      </c>
      <c r="CK292" s="126">
        <f t="shared" si="4353"/>
        <v>1.2535734861006791</v>
      </c>
      <c r="CL292" s="126">
        <f t="shared" si="4353"/>
        <v>1.257172368616194</v>
      </c>
      <c r="CM292" s="126">
        <f t="shared" si="4353"/>
        <v>1.2607815831589126</v>
      </c>
      <c r="CN292" s="126">
        <f t="shared" si="4353"/>
        <v>1.2644011593910389</v>
      </c>
      <c r="CO292" s="126">
        <f t="shared" si="4353"/>
        <v>1.2680311270599336</v>
      </c>
      <c r="CP292" s="126">
        <f t="shared" si="4353"/>
        <v>1.2716715159983594</v>
      </c>
      <c r="CQ292" s="126">
        <f t="shared" si="4353"/>
        <v>1.2750786410337906</v>
      </c>
      <c r="CR292" s="126">
        <f t="shared" si="4353"/>
        <v>1.2788614642181557</v>
      </c>
      <c r="CS292" s="126">
        <f t="shared" si="4353"/>
        <v>1.2825329459576562</v>
      </c>
      <c r="CT292" s="126">
        <f t="shared" si="4353"/>
        <v>1.2862149681493797</v>
      </c>
      <c r="CU292" s="126">
        <f t="shared" si="4353"/>
        <v>1.289907561053897</v>
      </c>
      <c r="CV292" s="126">
        <f t="shared" si="4353"/>
        <v>1.293610755018654</v>
      </c>
      <c r="CW292" s="126">
        <f t="shared" si="4353"/>
        <v>1.2973245804782207</v>
      </c>
      <c r="CX292" s="126">
        <f t="shared" si="4353"/>
        <v>1.3010490679545423</v>
      </c>
      <c r="CY292" s="126">
        <f t="shared" si="4353"/>
        <v>1.304784248057189</v>
      </c>
      <c r="CZ292" s="126">
        <f t="shared" si="4353"/>
        <v>1.3085301514836076</v>
      </c>
      <c r="DA292" s="126">
        <f t="shared" si="4353"/>
        <v>1.3122868090193751</v>
      </c>
      <c r="DB292" s="126">
        <f t="shared" si="4353"/>
        <v>1.3160542515384499</v>
      </c>
      <c r="DC292" s="126">
        <f t="shared" si="4353"/>
        <v>1.3195802889875801</v>
      </c>
      <c r="DD292" s="126">
        <f t="shared" si="4353"/>
        <v>1.323495136864544</v>
      </c>
      <c r="DE292" s="126">
        <f t="shared" si="4353"/>
        <v>1.3272947573576725</v>
      </c>
      <c r="DF292" s="126">
        <f t="shared" si="4353"/>
        <v>1.3311052861764079</v>
      </c>
      <c r="DG292" s="126">
        <f t="shared" si="4353"/>
        <v>1.3349267546374479</v>
      </c>
      <c r="DH292" s="126">
        <f t="shared" si="4353"/>
        <v>1.3387591941473977</v>
      </c>
      <c r="DI292" s="126">
        <f t="shared" si="4353"/>
        <v>1.3426026362030277</v>
      </c>
      <c r="DJ292" s="126">
        <f t="shared" si="4353"/>
        <v>1.3464571123915319</v>
      </c>
      <c r="DK292" s="126">
        <f t="shared" si="4353"/>
        <v>1.3503226543907885</v>
      </c>
      <c r="DL292" s="126">
        <f t="shared" si="4353"/>
        <v>1.3541992939696192</v>
      </c>
      <c r="DM292" s="126">
        <f t="shared" si="4353"/>
        <v>1.358087062988051</v>
      </c>
      <c r="DN292" s="126">
        <f t="shared" si="4353"/>
        <v>1.361985993397578</v>
      </c>
      <c r="DO292" s="126">
        <f t="shared" si="4353"/>
        <v>1.3657655991021458</v>
      </c>
      <c r="DP292" s="126">
        <f t="shared" si="4353"/>
        <v>1.3698174666548035</v>
      </c>
      <c r="DQ292" s="126">
        <f t="shared" si="4353"/>
        <v>1.3737500738651915</v>
      </c>
      <c r="DR292" s="126">
        <f t="shared" si="4353"/>
        <v>1.3776939711925826</v>
      </c>
      <c r="DS292" s="126">
        <f t="shared" si="4353"/>
        <v>1.381649191049759</v>
      </c>
      <c r="DT292" s="126">
        <f t="shared" si="4353"/>
        <v>1.385615765942557</v>
      </c>
      <c r="DU292" s="126">
        <f t="shared" si="4353"/>
        <v>1.3895937284701338</v>
      </c>
      <c r="DV292" s="126">
        <f t="shared" si="4353"/>
        <v>1.3935831113252357</v>
      </c>
      <c r="DW292" s="126">
        <f t="shared" si="4353"/>
        <v>1.3975839472944662</v>
      </c>
      <c r="DX292" s="126">
        <f t="shared" si="4353"/>
        <v>1.401596269258556</v>
      </c>
      <c r="DY292" s="126">
        <f t="shared" si="4353"/>
        <v>1.4056201101926329</v>
      </c>
      <c r="DZ292" s="126">
        <f t="shared" si="4353"/>
        <v>1.4096555031664932</v>
      </c>
      <c r="EA292" s="126">
        <f t="shared" si="4353"/>
        <v>1.4134323217047313</v>
      </c>
      <c r="EB292" s="126">
        <f t="shared" si="4353"/>
        <v>1.4176256038945581</v>
      </c>
    </row>
    <row r="293" spans="2:132" outlineLevel="1" x14ac:dyDescent="0.25">
      <c r="C293" s="321" t="s">
        <v>521</v>
      </c>
      <c r="D293" s="38"/>
      <c r="E293" s="38"/>
      <c r="F293" s="38"/>
      <c r="G293" s="52" t="s">
        <v>220</v>
      </c>
      <c r="H293" s="46">
        <f t="shared" ref="H293" si="4354">SUM(J293:EB293)</f>
        <v>5115.5076275067731</v>
      </c>
      <c r="I293" s="38"/>
      <c r="J293" s="82">
        <f>J291*J292</f>
        <v>0</v>
      </c>
      <c r="K293" s="82">
        <f t="shared" ref="K293" si="4355">K291*K292</f>
        <v>0</v>
      </c>
      <c r="L293" s="82">
        <f t="shared" ref="L293" si="4356">L291*L292</f>
        <v>0</v>
      </c>
      <c r="M293" s="82">
        <f t="shared" ref="M293" si="4357">M291*M292</f>
        <v>0</v>
      </c>
      <c r="N293" s="82">
        <f t="shared" ref="N293" si="4358">N291*N292</f>
        <v>0</v>
      </c>
      <c r="O293" s="82">
        <f t="shared" ref="O293" si="4359">O291*O292</f>
        <v>0</v>
      </c>
      <c r="P293" s="82">
        <f t="shared" ref="P293" si="4360">P291*P292</f>
        <v>0</v>
      </c>
      <c r="Q293" s="82">
        <f t="shared" ref="Q293" si="4361">Q291*Q292</f>
        <v>0</v>
      </c>
      <c r="R293" s="82">
        <f t="shared" ref="R293" si="4362">R291*R292</f>
        <v>5115.5076275067731</v>
      </c>
      <c r="S293" s="82">
        <f t="shared" ref="S293" si="4363">S291*S292</f>
        <v>0</v>
      </c>
      <c r="T293" s="82">
        <f t="shared" ref="T293" si="4364">T291*T292</f>
        <v>0</v>
      </c>
      <c r="U293" s="82">
        <f t="shared" ref="U293" si="4365">U291*U292</f>
        <v>0</v>
      </c>
      <c r="V293" s="82">
        <f t="shared" ref="V293" si="4366">V291*V292</f>
        <v>0</v>
      </c>
      <c r="W293" s="82">
        <f t="shared" ref="W293" si="4367">W291*W292</f>
        <v>0</v>
      </c>
      <c r="X293" s="82">
        <f t="shared" ref="X293" si="4368">X291*X292</f>
        <v>0</v>
      </c>
      <c r="Y293" s="82">
        <f t="shared" ref="Y293" si="4369">Y291*Y292</f>
        <v>0</v>
      </c>
      <c r="Z293" s="82">
        <f t="shared" ref="Z293" si="4370">Z291*Z292</f>
        <v>0</v>
      </c>
      <c r="AA293" s="82">
        <f t="shared" ref="AA293" si="4371">AA291*AA292</f>
        <v>0</v>
      </c>
      <c r="AB293" s="82">
        <f t="shared" ref="AB293" si="4372">AB291*AB292</f>
        <v>0</v>
      </c>
      <c r="AC293" s="82">
        <f t="shared" ref="AC293" si="4373">AC291*AC292</f>
        <v>0</v>
      </c>
      <c r="AD293" s="82">
        <f t="shared" ref="AD293" si="4374">AD291*AD292</f>
        <v>0</v>
      </c>
      <c r="AE293" s="82">
        <f t="shared" ref="AE293" si="4375">AE291*AE292</f>
        <v>0</v>
      </c>
      <c r="AF293" s="82">
        <f t="shared" ref="AF293" si="4376">AF291*AF292</f>
        <v>0</v>
      </c>
      <c r="AG293" s="82">
        <f t="shared" ref="AG293" si="4377">AG291*AG292</f>
        <v>0</v>
      </c>
      <c r="AH293" s="82">
        <f t="shared" ref="AH293" si="4378">AH291*AH292</f>
        <v>0</v>
      </c>
      <c r="AI293" s="82">
        <f t="shared" ref="AI293" si="4379">AI291*AI292</f>
        <v>0</v>
      </c>
      <c r="AJ293" s="82">
        <f t="shared" ref="AJ293" si="4380">AJ291*AJ292</f>
        <v>0</v>
      </c>
      <c r="AK293" s="82">
        <f t="shared" ref="AK293" si="4381">AK291*AK292</f>
        <v>0</v>
      </c>
      <c r="AL293" s="82">
        <f t="shared" ref="AL293" si="4382">AL291*AL292</f>
        <v>0</v>
      </c>
      <c r="AM293" s="82">
        <f t="shared" ref="AM293" si="4383">AM291*AM292</f>
        <v>0</v>
      </c>
      <c r="AN293" s="82">
        <f t="shared" ref="AN293" si="4384">AN291*AN292</f>
        <v>0</v>
      </c>
      <c r="AO293" s="82">
        <f t="shared" ref="AO293" si="4385">AO291*AO292</f>
        <v>0</v>
      </c>
      <c r="AP293" s="82">
        <f t="shared" ref="AP293" si="4386">AP291*AP292</f>
        <v>0</v>
      </c>
      <c r="AQ293" s="82">
        <f t="shared" ref="AQ293" si="4387">AQ291*AQ292</f>
        <v>0</v>
      </c>
      <c r="AR293" s="82">
        <f t="shared" ref="AR293" si="4388">AR291*AR292</f>
        <v>0</v>
      </c>
      <c r="AS293" s="82">
        <f t="shared" ref="AS293" si="4389">AS291*AS292</f>
        <v>0</v>
      </c>
      <c r="AT293" s="82">
        <f t="shared" ref="AT293" si="4390">AT291*AT292</f>
        <v>0</v>
      </c>
      <c r="AU293" s="82">
        <f t="shared" ref="AU293" si="4391">AU291*AU292</f>
        <v>0</v>
      </c>
      <c r="AV293" s="82">
        <f t="shared" ref="AV293" si="4392">AV291*AV292</f>
        <v>0</v>
      </c>
      <c r="AW293" s="82">
        <f t="shared" ref="AW293" si="4393">AW291*AW292</f>
        <v>0</v>
      </c>
      <c r="AX293" s="82">
        <f t="shared" ref="AX293" si="4394">AX291*AX292</f>
        <v>0</v>
      </c>
      <c r="AY293" s="82">
        <f t="shared" ref="AY293" si="4395">AY291*AY292</f>
        <v>0</v>
      </c>
      <c r="AZ293" s="82">
        <f t="shared" ref="AZ293" si="4396">AZ291*AZ292</f>
        <v>0</v>
      </c>
      <c r="BA293" s="82">
        <f t="shared" ref="BA293" si="4397">BA291*BA292</f>
        <v>0</v>
      </c>
      <c r="BB293" s="82">
        <f t="shared" ref="BB293" si="4398">BB291*BB292</f>
        <v>0</v>
      </c>
      <c r="BC293" s="82">
        <f t="shared" ref="BC293" si="4399">BC291*BC292</f>
        <v>0</v>
      </c>
      <c r="BD293" s="82">
        <f t="shared" ref="BD293" si="4400">BD291*BD292</f>
        <v>0</v>
      </c>
      <c r="BE293" s="82">
        <f t="shared" ref="BE293" si="4401">BE291*BE292</f>
        <v>0</v>
      </c>
      <c r="BF293" s="82">
        <f t="shared" ref="BF293" si="4402">BF291*BF292</f>
        <v>0</v>
      </c>
      <c r="BG293" s="82">
        <f t="shared" ref="BG293" si="4403">BG291*BG292</f>
        <v>0</v>
      </c>
      <c r="BH293" s="82">
        <f t="shared" ref="BH293" si="4404">BH291*BH292</f>
        <v>0</v>
      </c>
      <c r="BI293" s="82">
        <f t="shared" ref="BI293" si="4405">BI291*BI292</f>
        <v>0</v>
      </c>
      <c r="BJ293" s="82">
        <f t="shared" ref="BJ293" si="4406">BJ291*BJ292</f>
        <v>0</v>
      </c>
      <c r="BK293" s="82">
        <f t="shared" ref="BK293" si="4407">BK291*BK292</f>
        <v>0</v>
      </c>
      <c r="BL293" s="82">
        <f t="shared" ref="BL293" si="4408">BL291*BL292</f>
        <v>0</v>
      </c>
      <c r="BM293" s="82">
        <f t="shared" ref="BM293" si="4409">BM291*BM292</f>
        <v>0</v>
      </c>
      <c r="BN293" s="82">
        <f t="shared" ref="BN293" si="4410">BN291*BN292</f>
        <v>0</v>
      </c>
      <c r="BO293" s="82">
        <f t="shared" ref="BO293" si="4411">BO291*BO292</f>
        <v>0</v>
      </c>
      <c r="BP293" s="82">
        <f t="shared" ref="BP293" si="4412">BP291*BP292</f>
        <v>0</v>
      </c>
      <c r="BQ293" s="82">
        <f t="shared" ref="BQ293" si="4413">BQ291*BQ292</f>
        <v>0</v>
      </c>
      <c r="BR293" s="82">
        <f t="shared" ref="BR293" si="4414">BR291*BR292</f>
        <v>0</v>
      </c>
      <c r="BS293" s="82">
        <f t="shared" ref="BS293" si="4415">BS291*BS292</f>
        <v>0</v>
      </c>
      <c r="BT293" s="82">
        <f t="shared" ref="BT293" si="4416">BT291*BT292</f>
        <v>0</v>
      </c>
      <c r="BU293" s="82">
        <f t="shared" ref="BU293" si="4417">BU291*BU292</f>
        <v>0</v>
      </c>
      <c r="BV293" s="82">
        <f t="shared" ref="BV293" si="4418">BV291*BV292</f>
        <v>0</v>
      </c>
      <c r="BW293" s="82">
        <f t="shared" ref="BW293" si="4419">BW291*BW292</f>
        <v>0</v>
      </c>
      <c r="BX293" s="82">
        <f t="shared" ref="BX293" si="4420">BX291*BX292</f>
        <v>0</v>
      </c>
      <c r="BY293" s="82">
        <f t="shared" ref="BY293" si="4421">BY291*BY292</f>
        <v>0</v>
      </c>
      <c r="BZ293" s="82">
        <f t="shared" ref="BZ293" si="4422">BZ291*BZ292</f>
        <v>0</v>
      </c>
      <c r="CA293" s="82">
        <f t="shared" ref="CA293" si="4423">CA291*CA292</f>
        <v>0</v>
      </c>
      <c r="CB293" s="82">
        <f t="shared" ref="CB293" si="4424">CB291*CB292</f>
        <v>0</v>
      </c>
      <c r="CC293" s="82">
        <f t="shared" ref="CC293" si="4425">CC291*CC292</f>
        <v>0</v>
      </c>
      <c r="CD293" s="82">
        <f t="shared" ref="CD293" si="4426">CD291*CD292</f>
        <v>0</v>
      </c>
      <c r="CE293" s="82">
        <f t="shared" ref="CE293" si="4427">CE291*CE292</f>
        <v>0</v>
      </c>
      <c r="CF293" s="82">
        <f t="shared" ref="CF293" si="4428">CF291*CF292</f>
        <v>0</v>
      </c>
      <c r="CG293" s="82">
        <f t="shared" ref="CG293" si="4429">CG291*CG292</f>
        <v>0</v>
      </c>
      <c r="CH293" s="82">
        <f t="shared" ref="CH293" si="4430">CH291*CH292</f>
        <v>0</v>
      </c>
      <c r="CI293" s="82">
        <f t="shared" ref="CI293" si="4431">CI291*CI292</f>
        <v>0</v>
      </c>
      <c r="CJ293" s="82">
        <f t="shared" ref="CJ293" si="4432">CJ291*CJ292</f>
        <v>0</v>
      </c>
      <c r="CK293" s="82">
        <f t="shared" ref="CK293" si="4433">CK291*CK292</f>
        <v>0</v>
      </c>
      <c r="CL293" s="82">
        <f t="shared" ref="CL293" si="4434">CL291*CL292</f>
        <v>0</v>
      </c>
      <c r="CM293" s="82">
        <f t="shared" ref="CM293" si="4435">CM291*CM292</f>
        <v>0</v>
      </c>
      <c r="CN293" s="82">
        <f t="shared" ref="CN293" si="4436">CN291*CN292</f>
        <v>0</v>
      </c>
      <c r="CO293" s="82">
        <f t="shared" ref="CO293" si="4437">CO291*CO292</f>
        <v>0</v>
      </c>
      <c r="CP293" s="82">
        <f t="shared" ref="CP293" si="4438">CP291*CP292</f>
        <v>0</v>
      </c>
      <c r="CQ293" s="82">
        <f t="shared" ref="CQ293" si="4439">CQ291*CQ292</f>
        <v>0</v>
      </c>
      <c r="CR293" s="82">
        <f t="shared" ref="CR293" si="4440">CR291*CR292</f>
        <v>0</v>
      </c>
      <c r="CS293" s="82">
        <f t="shared" ref="CS293" si="4441">CS291*CS292</f>
        <v>0</v>
      </c>
      <c r="CT293" s="82">
        <f t="shared" ref="CT293" si="4442">CT291*CT292</f>
        <v>0</v>
      </c>
      <c r="CU293" s="82">
        <f t="shared" ref="CU293" si="4443">CU291*CU292</f>
        <v>0</v>
      </c>
      <c r="CV293" s="82">
        <f t="shared" ref="CV293" si="4444">CV291*CV292</f>
        <v>0</v>
      </c>
      <c r="CW293" s="82">
        <f t="shared" ref="CW293" si="4445">CW291*CW292</f>
        <v>0</v>
      </c>
      <c r="CX293" s="82">
        <f t="shared" ref="CX293" si="4446">CX291*CX292</f>
        <v>0</v>
      </c>
      <c r="CY293" s="82">
        <f t="shared" ref="CY293" si="4447">CY291*CY292</f>
        <v>0</v>
      </c>
      <c r="CZ293" s="82">
        <f t="shared" ref="CZ293" si="4448">CZ291*CZ292</f>
        <v>0</v>
      </c>
      <c r="DA293" s="82">
        <f t="shared" ref="DA293" si="4449">DA291*DA292</f>
        <v>0</v>
      </c>
      <c r="DB293" s="82">
        <f t="shared" ref="DB293" si="4450">DB291*DB292</f>
        <v>0</v>
      </c>
      <c r="DC293" s="82">
        <f t="shared" ref="DC293" si="4451">DC291*DC292</f>
        <v>0</v>
      </c>
      <c r="DD293" s="82">
        <f t="shared" ref="DD293" si="4452">DD291*DD292</f>
        <v>0</v>
      </c>
      <c r="DE293" s="82">
        <f t="shared" ref="DE293" si="4453">DE291*DE292</f>
        <v>0</v>
      </c>
      <c r="DF293" s="82">
        <f t="shared" ref="DF293" si="4454">DF291*DF292</f>
        <v>0</v>
      </c>
      <c r="DG293" s="82">
        <f t="shared" ref="DG293" si="4455">DG291*DG292</f>
        <v>0</v>
      </c>
      <c r="DH293" s="82">
        <f t="shared" ref="DH293" si="4456">DH291*DH292</f>
        <v>0</v>
      </c>
      <c r="DI293" s="82">
        <f t="shared" ref="DI293" si="4457">DI291*DI292</f>
        <v>0</v>
      </c>
      <c r="DJ293" s="82">
        <f t="shared" ref="DJ293" si="4458">DJ291*DJ292</f>
        <v>0</v>
      </c>
      <c r="DK293" s="82">
        <f t="shared" ref="DK293" si="4459">DK291*DK292</f>
        <v>0</v>
      </c>
      <c r="DL293" s="82">
        <f t="shared" ref="DL293" si="4460">DL291*DL292</f>
        <v>0</v>
      </c>
      <c r="DM293" s="82">
        <f t="shared" ref="DM293" si="4461">DM291*DM292</f>
        <v>0</v>
      </c>
      <c r="DN293" s="82">
        <f t="shared" ref="DN293" si="4462">DN291*DN292</f>
        <v>0</v>
      </c>
      <c r="DO293" s="82">
        <f t="shared" ref="DO293" si="4463">DO291*DO292</f>
        <v>0</v>
      </c>
      <c r="DP293" s="82">
        <f t="shared" ref="DP293" si="4464">DP291*DP292</f>
        <v>0</v>
      </c>
      <c r="DQ293" s="82">
        <f t="shared" ref="DQ293" si="4465">DQ291*DQ292</f>
        <v>0</v>
      </c>
      <c r="DR293" s="82">
        <f t="shared" ref="DR293" si="4466">DR291*DR292</f>
        <v>0</v>
      </c>
      <c r="DS293" s="82">
        <f t="shared" ref="DS293" si="4467">DS291*DS292</f>
        <v>0</v>
      </c>
      <c r="DT293" s="82">
        <f t="shared" ref="DT293" si="4468">DT291*DT292</f>
        <v>0</v>
      </c>
      <c r="DU293" s="82">
        <f t="shared" ref="DU293" si="4469">DU291*DU292</f>
        <v>0</v>
      </c>
      <c r="DV293" s="82">
        <f t="shared" ref="DV293" si="4470">DV291*DV292</f>
        <v>0</v>
      </c>
      <c r="DW293" s="82">
        <f t="shared" ref="DW293" si="4471">DW291*DW292</f>
        <v>0</v>
      </c>
      <c r="DX293" s="82">
        <f t="shared" ref="DX293" si="4472">DX291*DX292</f>
        <v>0</v>
      </c>
      <c r="DY293" s="82">
        <f t="shared" ref="DY293" si="4473">DY291*DY292</f>
        <v>0</v>
      </c>
      <c r="DZ293" s="82">
        <f t="shared" ref="DZ293" si="4474">DZ291*DZ292</f>
        <v>0</v>
      </c>
      <c r="EA293" s="82">
        <f t="shared" ref="EA293" si="4475">EA291*EA292</f>
        <v>0</v>
      </c>
      <c r="EB293" s="82">
        <f t="shared" ref="EB293" si="4476">EB291*EB292</f>
        <v>0</v>
      </c>
    </row>
    <row r="294" spans="2:132" outlineLevel="1" x14ac:dyDescent="0.25">
      <c r="G294" s="52"/>
      <c r="H294" s="29"/>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row>
    <row r="295" spans="2:132" ht="13" x14ac:dyDescent="0.3">
      <c r="C295" s="348" t="s">
        <v>569</v>
      </c>
      <c r="D295" s="342"/>
      <c r="E295" s="342"/>
      <c r="F295" s="342"/>
      <c r="G295" s="349" t="s">
        <v>220</v>
      </c>
      <c r="H295" s="344">
        <f>SUM(J295:EB295)</f>
        <v>4164.0232087905142</v>
      </c>
      <c r="I295" s="342"/>
      <c r="J295" s="345">
        <f t="shared" ref="J295:AO295" si="4477">CHOOSE(Scenario,J279,J286,J293)</f>
        <v>0</v>
      </c>
      <c r="K295" s="346">
        <f t="shared" si="4477"/>
        <v>0</v>
      </c>
      <c r="L295" s="346">
        <f t="shared" si="4477"/>
        <v>0</v>
      </c>
      <c r="M295" s="346">
        <f t="shared" si="4477"/>
        <v>0</v>
      </c>
      <c r="N295" s="346">
        <f t="shared" si="4477"/>
        <v>0</v>
      </c>
      <c r="O295" s="346">
        <f t="shared" si="4477"/>
        <v>0</v>
      </c>
      <c r="P295" s="346">
        <f t="shared" si="4477"/>
        <v>0</v>
      </c>
      <c r="Q295" s="346">
        <f t="shared" si="4477"/>
        <v>0</v>
      </c>
      <c r="R295" s="346">
        <f t="shared" si="4477"/>
        <v>2046.2030510027093</v>
      </c>
      <c r="S295" s="346">
        <f t="shared" si="4477"/>
        <v>0</v>
      </c>
      <c r="T295" s="346">
        <f t="shared" si="4477"/>
        <v>0</v>
      </c>
      <c r="U295" s="346">
        <f t="shared" si="4477"/>
        <v>0</v>
      </c>
      <c r="V295" s="346">
        <f t="shared" si="4477"/>
        <v>0</v>
      </c>
      <c r="W295" s="346">
        <f t="shared" si="4477"/>
        <v>0</v>
      </c>
      <c r="X295" s="346">
        <f t="shared" si="4477"/>
        <v>0</v>
      </c>
      <c r="Y295" s="346">
        <f t="shared" si="4477"/>
        <v>0</v>
      </c>
      <c r="Z295" s="346">
        <f t="shared" si="4477"/>
        <v>0</v>
      </c>
      <c r="AA295" s="346">
        <f t="shared" si="4477"/>
        <v>0</v>
      </c>
      <c r="AB295" s="346">
        <f t="shared" si="4477"/>
        <v>0</v>
      </c>
      <c r="AC295" s="346">
        <f t="shared" si="4477"/>
        <v>0</v>
      </c>
      <c r="AD295" s="346">
        <f t="shared" si="4477"/>
        <v>2117.8201577878049</v>
      </c>
      <c r="AE295" s="346">
        <f t="shared" si="4477"/>
        <v>0</v>
      </c>
      <c r="AF295" s="346">
        <f t="shared" si="4477"/>
        <v>0</v>
      </c>
      <c r="AG295" s="346">
        <f t="shared" si="4477"/>
        <v>0</v>
      </c>
      <c r="AH295" s="346">
        <f t="shared" si="4477"/>
        <v>0</v>
      </c>
      <c r="AI295" s="346">
        <f t="shared" si="4477"/>
        <v>0</v>
      </c>
      <c r="AJ295" s="346">
        <f t="shared" si="4477"/>
        <v>0</v>
      </c>
      <c r="AK295" s="346">
        <f t="shared" si="4477"/>
        <v>0</v>
      </c>
      <c r="AL295" s="346">
        <f t="shared" si="4477"/>
        <v>0</v>
      </c>
      <c r="AM295" s="346">
        <f t="shared" si="4477"/>
        <v>0</v>
      </c>
      <c r="AN295" s="346">
        <f t="shared" si="4477"/>
        <v>0</v>
      </c>
      <c r="AO295" s="346">
        <f t="shared" si="4477"/>
        <v>0</v>
      </c>
      <c r="AP295" s="346">
        <f t="shared" ref="AP295:BU295" si="4478">CHOOSE(Scenario,AP279,AP286,AP293)</f>
        <v>0</v>
      </c>
      <c r="AQ295" s="346">
        <f t="shared" si="4478"/>
        <v>0</v>
      </c>
      <c r="AR295" s="346">
        <f t="shared" si="4478"/>
        <v>0</v>
      </c>
      <c r="AS295" s="346">
        <f t="shared" si="4478"/>
        <v>0</v>
      </c>
      <c r="AT295" s="346">
        <f t="shared" si="4478"/>
        <v>0</v>
      </c>
      <c r="AU295" s="346">
        <f t="shared" si="4478"/>
        <v>0</v>
      </c>
      <c r="AV295" s="346">
        <f t="shared" si="4478"/>
        <v>0</v>
      </c>
      <c r="AW295" s="346">
        <f t="shared" si="4478"/>
        <v>0</v>
      </c>
      <c r="AX295" s="346">
        <f t="shared" si="4478"/>
        <v>0</v>
      </c>
      <c r="AY295" s="346">
        <f t="shared" si="4478"/>
        <v>0</v>
      </c>
      <c r="AZ295" s="346">
        <f t="shared" si="4478"/>
        <v>0</v>
      </c>
      <c r="BA295" s="346">
        <f t="shared" si="4478"/>
        <v>0</v>
      </c>
      <c r="BB295" s="346">
        <f t="shared" si="4478"/>
        <v>0</v>
      </c>
      <c r="BC295" s="346">
        <f t="shared" si="4478"/>
        <v>0</v>
      </c>
      <c r="BD295" s="346">
        <f t="shared" si="4478"/>
        <v>0</v>
      </c>
      <c r="BE295" s="346">
        <f t="shared" si="4478"/>
        <v>0</v>
      </c>
      <c r="BF295" s="346">
        <f t="shared" si="4478"/>
        <v>0</v>
      </c>
      <c r="BG295" s="346">
        <f t="shared" si="4478"/>
        <v>0</v>
      </c>
      <c r="BH295" s="346">
        <f t="shared" si="4478"/>
        <v>0</v>
      </c>
      <c r="BI295" s="346">
        <f t="shared" si="4478"/>
        <v>0</v>
      </c>
      <c r="BJ295" s="346">
        <f t="shared" si="4478"/>
        <v>0</v>
      </c>
      <c r="BK295" s="346">
        <f t="shared" si="4478"/>
        <v>0</v>
      </c>
      <c r="BL295" s="346">
        <f t="shared" si="4478"/>
        <v>0</v>
      </c>
      <c r="BM295" s="346">
        <f t="shared" si="4478"/>
        <v>0</v>
      </c>
      <c r="BN295" s="346">
        <f t="shared" si="4478"/>
        <v>0</v>
      </c>
      <c r="BO295" s="346">
        <f t="shared" si="4478"/>
        <v>0</v>
      </c>
      <c r="BP295" s="346">
        <f t="shared" si="4478"/>
        <v>0</v>
      </c>
      <c r="BQ295" s="346">
        <f t="shared" si="4478"/>
        <v>0</v>
      </c>
      <c r="BR295" s="346">
        <f t="shared" si="4478"/>
        <v>0</v>
      </c>
      <c r="BS295" s="346">
        <f t="shared" si="4478"/>
        <v>0</v>
      </c>
      <c r="BT295" s="346">
        <f t="shared" si="4478"/>
        <v>0</v>
      </c>
      <c r="BU295" s="346">
        <f t="shared" si="4478"/>
        <v>0</v>
      </c>
      <c r="BV295" s="346">
        <f t="shared" ref="BV295:DA295" si="4479">CHOOSE(Scenario,BV279,BV286,BV293)</f>
        <v>0</v>
      </c>
      <c r="BW295" s="346">
        <f t="shared" si="4479"/>
        <v>0</v>
      </c>
      <c r="BX295" s="346">
        <f t="shared" si="4479"/>
        <v>0</v>
      </c>
      <c r="BY295" s="346">
        <f t="shared" si="4479"/>
        <v>0</v>
      </c>
      <c r="BZ295" s="346">
        <f t="shared" si="4479"/>
        <v>0</v>
      </c>
      <c r="CA295" s="346">
        <f t="shared" si="4479"/>
        <v>0</v>
      </c>
      <c r="CB295" s="346">
        <f t="shared" si="4479"/>
        <v>0</v>
      </c>
      <c r="CC295" s="346">
        <f t="shared" si="4479"/>
        <v>0</v>
      </c>
      <c r="CD295" s="346">
        <f t="shared" si="4479"/>
        <v>0</v>
      </c>
      <c r="CE295" s="346">
        <f t="shared" si="4479"/>
        <v>0</v>
      </c>
      <c r="CF295" s="346">
        <f t="shared" si="4479"/>
        <v>0</v>
      </c>
      <c r="CG295" s="346">
        <f t="shared" si="4479"/>
        <v>0</v>
      </c>
      <c r="CH295" s="346">
        <f t="shared" si="4479"/>
        <v>0</v>
      </c>
      <c r="CI295" s="346">
        <f t="shared" si="4479"/>
        <v>0</v>
      </c>
      <c r="CJ295" s="346">
        <f t="shared" si="4479"/>
        <v>0</v>
      </c>
      <c r="CK295" s="346">
        <f t="shared" si="4479"/>
        <v>0</v>
      </c>
      <c r="CL295" s="346">
        <f t="shared" si="4479"/>
        <v>0</v>
      </c>
      <c r="CM295" s="346">
        <f t="shared" si="4479"/>
        <v>0</v>
      </c>
      <c r="CN295" s="346">
        <f t="shared" si="4479"/>
        <v>0</v>
      </c>
      <c r="CO295" s="346">
        <f t="shared" si="4479"/>
        <v>0</v>
      </c>
      <c r="CP295" s="346">
        <f t="shared" si="4479"/>
        <v>0</v>
      </c>
      <c r="CQ295" s="346">
        <f t="shared" si="4479"/>
        <v>0</v>
      </c>
      <c r="CR295" s="346">
        <f t="shared" si="4479"/>
        <v>0</v>
      </c>
      <c r="CS295" s="346">
        <f t="shared" si="4479"/>
        <v>0</v>
      </c>
      <c r="CT295" s="346">
        <f t="shared" si="4479"/>
        <v>0</v>
      </c>
      <c r="CU295" s="346">
        <f t="shared" si="4479"/>
        <v>0</v>
      </c>
      <c r="CV295" s="346">
        <f t="shared" si="4479"/>
        <v>0</v>
      </c>
      <c r="CW295" s="346">
        <f t="shared" si="4479"/>
        <v>0</v>
      </c>
      <c r="CX295" s="346">
        <f t="shared" si="4479"/>
        <v>0</v>
      </c>
      <c r="CY295" s="346">
        <f t="shared" si="4479"/>
        <v>0</v>
      </c>
      <c r="CZ295" s="346">
        <f t="shared" si="4479"/>
        <v>0</v>
      </c>
      <c r="DA295" s="346">
        <f t="shared" si="4479"/>
        <v>0</v>
      </c>
      <c r="DB295" s="346">
        <f t="shared" ref="DB295:EB295" si="4480">CHOOSE(Scenario,DB279,DB286,DB293)</f>
        <v>0</v>
      </c>
      <c r="DC295" s="346">
        <f t="shared" si="4480"/>
        <v>0</v>
      </c>
      <c r="DD295" s="346">
        <f t="shared" si="4480"/>
        <v>0</v>
      </c>
      <c r="DE295" s="346">
        <f t="shared" si="4480"/>
        <v>0</v>
      </c>
      <c r="DF295" s="346">
        <f t="shared" si="4480"/>
        <v>0</v>
      </c>
      <c r="DG295" s="346">
        <f t="shared" si="4480"/>
        <v>0</v>
      </c>
      <c r="DH295" s="346">
        <f t="shared" si="4480"/>
        <v>0</v>
      </c>
      <c r="DI295" s="346">
        <f t="shared" si="4480"/>
        <v>0</v>
      </c>
      <c r="DJ295" s="346">
        <f t="shared" si="4480"/>
        <v>0</v>
      </c>
      <c r="DK295" s="346">
        <f t="shared" si="4480"/>
        <v>0</v>
      </c>
      <c r="DL295" s="346">
        <f t="shared" si="4480"/>
        <v>0</v>
      </c>
      <c r="DM295" s="346">
        <f t="shared" si="4480"/>
        <v>0</v>
      </c>
      <c r="DN295" s="346">
        <f t="shared" si="4480"/>
        <v>0</v>
      </c>
      <c r="DO295" s="346">
        <f t="shared" si="4480"/>
        <v>0</v>
      </c>
      <c r="DP295" s="346">
        <f t="shared" si="4480"/>
        <v>0</v>
      </c>
      <c r="DQ295" s="346">
        <f t="shared" si="4480"/>
        <v>0</v>
      </c>
      <c r="DR295" s="346">
        <f t="shared" si="4480"/>
        <v>0</v>
      </c>
      <c r="DS295" s="346">
        <f t="shared" si="4480"/>
        <v>0</v>
      </c>
      <c r="DT295" s="346">
        <f t="shared" si="4480"/>
        <v>0</v>
      </c>
      <c r="DU295" s="346">
        <f t="shared" si="4480"/>
        <v>0</v>
      </c>
      <c r="DV295" s="346">
        <f t="shared" si="4480"/>
        <v>0</v>
      </c>
      <c r="DW295" s="346">
        <f t="shared" si="4480"/>
        <v>0</v>
      </c>
      <c r="DX295" s="346">
        <f t="shared" si="4480"/>
        <v>0</v>
      </c>
      <c r="DY295" s="346">
        <f t="shared" si="4480"/>
        <v>0</v>
      </c>
      <c r="DZ295" s="346">
        <f t="shared" si="4480"/>
        <v>0</v>
      </c>
      <c r="EA295" s="346">
        <f t="shared" si="4480"/>
        <v>0</v>
      </c>
      <c r="EB295" s="347">
        <f t="shared" si="4480"/>
        <v>0</v>
      </c>
    </row>
    <row r="296" spans="2:132" x14ac:dyDescent="0.25">
      <c r="G296" s="52"/>
      <c r="H296" s="29"/>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row>
    <row r="297" spans="2:132" ht="13" x14ac:dyDescent="0.3">
      <c r="B297" s="34"/>
      <c r="C297" s="2" t="s">
        <v>522</v>
      </c>
      <c r="D297" s="34"/>
      <c r="E297" s="34"/>
      <c r="F297" s="34"/>
      <c r="G297" s="67"/>
      <c r="H297" s="35"/>
      <c r="I297" s="34"/>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row>
    <row r="298" spans="2:132" ht="13" outlineLevel="1" x14ac:dyDescent="0.3">
      <c r="C298" s="340" t="s">
        <v>500</v>
      </c>
      <c r="G298" s="52"/>
      <c r="H298" s="29"/>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row>
    <row r="299" spans="2:132" outlineLevel="1" x14ac:dyDescent="0.25">
      <c r="C299" s="328" t="s">
        <v>546</v>
      </c>
      <c r="G299" s="52" t="s">
        <v>220</v>
      </c>
      <c r="H299" s="46">
        <f t="shared" ref="H299" si="4481">SUM(J299:EB299)</f>
        <v>0</v>
      </c>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row>
    <row r="300" spans="2:132" outlineLevel="1" x14ac:dyDescent="0.25">
      <c r="C300" s="32"/>
      <c r="G300" s="52"/>
      <c r="H300" s="29"/>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row>
    <row r="301" spans="2:132" ht="13" outlineLevel="1" x14ac:dyDescent="0.3">
      <c r="C301" s="340" t="s">
        <v>502</v>
      </c>
      <c r="G301" s="52"/>
      <c r="H301" s="29"/>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row>
    <row r="302" spans="2:132" outlineLevel="1" x14ac:dyDescent="0.25">
      <c r="C302" s="318" t="s">
        <v>547</v>
      </c>
      <c r="G302" s="52" t="s">
        <v>604</v>
      </c>
      <c r="H302" s="46">
        <f t="shared" ref="H302" si="4482">SUM(J302:EB302)</f>
        <v>10000</v>
      </c>
      <c r="J302" s="82">
        <f t="shared" ref="J302:AO302" si="4483">J282</f>
        <v>0</v>
      </c>
      <c r="K302" s="82">
        <f t="shared" si="4483"/>
        <v>0</v>
      </c>
      <c r="L302" s="82">
        <f t="shared" si="4483"/>
        <v>0</v>
      </c>
      <c r="M302" s="82">
        <f t="shared" si="4483"/>
        <v>0</v>
      </c>
      <c r="N302" s="82">
        <f t="shared" si="4483"/>
        <v>0</v>
      </c>
      <c r="O302" s="82">
        <f t="shared" si="4483"/>
        <v>0</v>
      </c>
      <c r="P302" s="82">
        <f t="shared" si="4483"/>
        <v>0</v>
      </c>
      <c r="Q302" s="82">
        <f t="shared" si="4483"/>
        <v>0</v>
      </c>
      <c r="R302" s="82">
        <f t="shared" si="4483"/>
        <v>5000</v>
      </c>
      <c r="S302" s="82">
        <f t="shared" si="4483"/>
        <v>0</v>
      </c>
      <c r="T302" s="82">
        <f t="shared" si="4483"/>
        <v>0</v>
      </c>
      <c r="U302" s="82">
        <f t="shared" si="4483"/>
        <v>0</v>
      </c>
      <c r="V302" s="82">
        <f t="shared" si="4483"/>
        <v>0</v>
      </c>
      <c r="W302" s="82">
        <f t="shared" si="4483"/>
        <v>0</v>
      </c>
      <c r="X302" s="82">
        <f t="shared" si="4483"/>
        <v>0</v>
      </c>
      <c r="Y302" s="82">
        <f t="shared" si="4483"/>
        <v>0</v>
      </c>
      <c r="Z302" s="82">
        <f t="shared" si="4483"/>
        <v>0</v>
      </c>
      <c r="AA302" s="82">
        <f t="shared" si="4483"/>
        <v>0</v>
      </c>
      <c r="AB302" s="82">
        <f t="shared" si="4483"/>
        <v>0</v>
      </c>
      <c r="AC302" s="82">
        <f t="shared" si="4483"/>
        <v>0</v>
      </c>
      <c r="AD302" s="82">
        <f t="shared" si="4483"/>
        <v>5000</v>
      </c>
      <c r="AE302" s="82">
        <f t="shared" si="4483"/>
        <v>0</v>
      </c>
      <c r="AF302" s="82">
        <f t="shared" si="4483"/>
        <v>0</v>
      </c>
      <c r="AG302" s="82">
        <f t="shared" si="4483"/>
        <v>0</v>
      </c>
      <c r="AH302" s="82">
        <f t="shared" si="4483"/>
        <v>0</v>
      </c>
      <c r="AI302" s="82">
        <f t="shared" si="4483"/>
        <v>0</v>
      </c>
      <c r="AJ302" s="82">
        <f t="shared" si="4483"/>
        <v>0</v>
      </c>
      <c r="AK302" s="82">
        <f t="shared" si="4483"/>
        <v>0</v>
      </c>
      <c r="AL302" s="82">
        <f t="shared" si="4483"/>
        <v>0</v>
      </c>
      <c r="AM302" s="82">
        <f t="shared" si="4483"/>
        <v>0</v>
      </c>
      <c r="AN302" s="82">
        <f t="shared" si="4483"/>
        <v>0</v>
      </c>
      <c r="AO302" s="82">
        <f t="shared" si="4483"/>
        <v>0</v>
      </c>
      <c r="AP302" s="82">
        <f t="shared" ref="AP302:BU302" si="4484">AP282</f>
        <v>0</v>
      </c>
      <c r="AQ302" s="82">
        <f t="shared" si="4484"/>
        <v>0</v>
      </c>
      <c r="AR302" s="82">
        <f t="shared" si="4484"/>
        <v>0</v>
      </c>
      <c r="AS302" s="82">
        <f t="shared" si="4484"/>
        <v>0</v>
      </c>
      <c r="AT302" s="82">
        <f t="shared" si="4484"/>
        <v>0</v>
      </c>
      <c r="AU302" s="82">
        <f t="shared" si="4484"/>
        <v>0</v>
      </c>
      <c r="AV302" s="82">
        <f t="shared" si="4484"/>
        <v>0</v>
      </c>
      <c r="AW302" s="82">
        <f t="shared" si="4484"/>
        <v>0</v>
      </c>
      <c r="AX302" s="82">
        <f t="shared" si="4484"/>
        <v>0</v>
      </c>
      <c r="AY302" s="82">
        <f t="shared" si="4484"/>
        <v>0</v>
      </c>
      <c r="AZ302" s="82">
        <f t="shared" si="4484"/>
        <v>0</v>
      </c>
      <c r="BA302" s="82">
        <f t="shared" si="4484"/>
        <v>0</v>
      </c>
      <c r="BB302" s="82">
        <f t="shared" si="4484"/>
        <v>0</v>
      </c>
      <c r="BC302" s="82">
        <f t="shared" si="4484"/>
        <v>0</v>
      </c>
      <c r="BD302" s="82">
        <f t="shared" si="4484"/>
        <v>0</v>
      </c>
      <c r="BE302" s="82">
        <f t="shared" si="4484"/>
        <v>0</v>
      </c>
      <c r="BF302" s="82">
        <f t="shared" si="4484"/>
        <v>0</v>
      </c>
      <c r="BG302" s="82">
        <f t="shared" si="4484"/>
        <v>0</v>
      </c>
      <c r="BH302" s="82">
        <f t="shared" si="4484"/>
        <v>0</v>
      </c>
      <c r="BI302" s="82">
        <f t="shared" si="4484"/>
        <v>0</v>
      </c>
      <c r="BJ302" s="82">
        <f t="shared" si="4484"/>
        <v>0</v>
      </c>
      <c r="BK302" s="82">
        <f t="shared" si="4484"/>
        <v>0</v>
      </c>
      <c r="BL302" s="82">
        <f t="shared" si="4484"/>
        <v>0</v>
      </c>
      <c r="BM302" s="82">
        <f t="shared" si="4484"/>
        <v>0</v>
      </c>
      <c r="BN302" s="82">
        <f t="shared" si="4484"/>
        <v>0</v>
      </c>
      <c r="BO302" s="82">
        <f t="shared" si="4484"/>
        <v>0</v>
      </c>
      <c r="BP302" s="82">
        <f t="shared" si="4484"/>
        <v>0</v>
      </c>
      <c r="BQ302" s="82">
        <f t="shared" si="4484"/>
        <v>0</v>
      </c>
      <c r="BR302" s="82">
        <f t="shared" si="4484"/>
        <v>0</v>
      </c>
      <c r="BS302" s="82">
        <f t="shared" si="4484"/>
        <v>0</v>
      </c>
      <c r="BT302" s="82">
        <f t="shared" si="4484"/>
        <v>0</v>
      </c>
      <c r="BU302" s="82">
        <f t="shared" si="4484"/>
        <v>0</v>
      </c>
      <c r="BV302" s="82">
        <f t="shared" ref="BV302:DA302" si="4485">BV282</f>
        <v>0</v>
      </c>
      <c r="BW302" s="82">
        <f t="shared" si="4485"/>
        <v>0</v>
      </c>
      <c r="BX302" s="82">
        <f t="shared" si="4485"/>
        <v>0</v>
      </c>
      <c r="BY302" s="82">
        <f t="shared" si="4485"/>
        <v>0</v>
      </c>
      <c r="BZ302" s="82">
        <f t="shared" si="4485"/>
        <v>0</v>
      </c>
      <c r="CA302" s="82">
        <f t="shared" si="4485"/>
        <v>0</v>
      </c>
      <c r="CB302" s="82">
        <f t="shared" si="4485"/>
        <v>0</v>
      </c>
      <c r="CC302" s="82">
        <f t="shared" si="4485"/>
        <v>0</v>
      </c>
      <c r="CD302" s="82">
        <f t="shared" si="4485"/>
        <v>0</v>
      </c>
      <c r="CE302" s="82">
        <f t="shared" si="4485"/>
        <v>0</v>
      </c>
      <c r="CF302" s="82">
        <f t="shared" si="4485"/>
        <v>0</v>
      </c>
      <c r="CG302" s="82">
        <f t="shared" si="4485"/>
        <v>0</v>
      </c>
      <c r="CH302" s="82">
        <f t="shared" si="4485"/>
        <v>0</v>
      </c>
      <c r="CI302" s="82">
        <f t="shared" si="4485"/>
        <v>0</v>
      </c>
      <c r="CJ302" s="82">
        <f t="shared" si="4485"/>
        <v>0</v>
      </c>
      <c r="CK302" s="82">
        <f t="shared" si="4485"/>
        <v>0</v>
      </c>
      <c r="CL302" s="82">
        <f t="shared" si="4485"/>
        <v>0</v>
      </c>
      <c r="CM302" s="82">
        <f t="shared" si="4485"/>
        <v>0</v>
      </c>
      <c r="CN302" s="82">
        <f t="shared" si="4485"/>
        <v>0</v>
      </c>
      <c r="CO302" s="82">
        <f t="shared" si="4485"/>
        <v>0</v>
      </c>
      <c r="CP302" s="82">
        <f t="shared" si="4485"/>
        <v>0</v>
      </c>
      <c r="CQ302" s="82">
        <f t="shared" si="4485"/>
        <v>0</v>
      </c>
      <c r="CR302" s="82">
        <f t="shared" si="4485"/>
        <v>0</v>
      </c>
      <c r="CS302" s="82">
        <f t="shared" si="4485"/>
        <v>0</v>
      </c>
      <c r="CT302" s="82">
        <f t="shared" si="4485"/>
        <v>0</v>
      </c>
      <c r="CU302" s="82">
        <f t="shared" si="4485"/>
        <v>0</v>
      </c>
      <c r="CV302" s="82">
        <f t="shared" si="4485"/>
        <v>0</v>
      </c>
      <c r="CW302" s="82">
        <f t="shared" si="4485"/>
        <v>0</v>
      </c>
      <c r="CX302" s="82">
        <f t="shared" si="4485"/>
        <v>0</v>
      </c>
      <c r="CY302" s="82">
        <f t="shared" si="4485"/>
        <v>0</v>
      </c>
      <c r="CZ302" s="82">
        <f t="shared" si="4485"/>
        <v>0</v>
      </c>
      <c r="DA302" s="82">
        <f t="shared" si="4485"/>
        <v>0</v>
      </c>
      <c r="DB302" s="82">
        <f t="shared" ref="DB302:EB302" si="4486">DB282</f>
        <v>0</v>
      </c>
      <c r="DC302" s="82">
        <f t="shared" si="4486"/>
        <v>0</v>
      </c>
      <c r="DD302" s="82">
        <f t="shared" si="4486"/>
        <v>0</v>
      </c>
      <c r="DE302" s="82">
        <f t="shared" si="4486"/>
        <v>0</v>
      </c>
      <c r="DF302" s="82">
        <f t="shared" si="4486"/>
        <v>0</v>
      </c>
      <c r="DG302" s="82">
        <f t="shared" si="4486"/>
        <v>0</v>
      </c>
      <c r="DH302" s="82">
        <f t="shared" si="4486"/>
        <v>0</v>
      </c>
      <c r="DI302" s="82">
        <f t="shared" si="4486"/>
        <v>0</v>
      </c>
      <c r="DJ302" s="82">
        <f t="shared" si="4486"/>
        <v>0</v>
      </c>
      <c r="DK302" s="82">
        <f t="shared" si="4486"/>
        <v>0</v>
      </c>
      <c r="DL302" s="82">
        <f t="shared" si="4486"/>
        <v>0</v>
      </c>
      <c r="DM302" s="82">
        <f t="shared" si="4486"/>
        <v>0</v>
      </c>
      <c r="DN302" s="82">
        <f t="shared" si="4486"/>
        <v>0</v>
      </c>
      <c r="DO302" s="82">
        <f t="shared" si="4486"/>
        <v>0</v>
      </c>
      <c r="DP302" s="82">
        <f t="shared" si="4486"/>
        <v>0</v>
      </c>
      <c r="DQ302" s="82">
        <f t="shared" si="4486"/>
        <v>0</v>
      </c>
      <c r="DR302" s="82">
        <f t="shared" si="4486"/>
        <v>0</v>
      </c>
      <c r="DS302" s="82">
        <f t="shared" si="4486"/>
        <v>0</v>
      </c>
      <c r="DT302" s="82">
        <f t="shared" si="4486"/>
        <v>0</v>
      </c>
      <c r="DU302" s="82">
        <f t="shared" si="4486"/>
        <v>0</v>
      </c>
      <c r="DV302" s="82">
        <f t="shared" si="4486"/>
        <v>0</v>
      </c>
      <c r="DW302" s="82">
        <f t="shared" si="4486"/>
        <v>0</v>
      </c>
      <c r="DX302" s="82">
        <f t="shared" si="4486"/>
        <v>0</v>
      </c>
      <c r="DY302" s="82">
        <f t="shared" si="4486"/>
        <v>0</v>
      </c>
      <c r="DZ302" s="82">
        <f t="shared" si="4486"/>
        <v>0</v>
      </c>
      <c r="EA302" s="82">
        <f t="shared" si="4486"/>
        <v>0</v>
      </c>
      <c r="EB302" s="82">
        <f t="shared" si="4486"/>
        <v>0</v>
      </c>
    </row>
    <row r="303" spans="2:132" outlineLevel="1" x14ac:dyDescent="0.25">
      <c r="C303" s="317" t="s">
        <v>485</v>
      </c>
      <c r="D303" s="125">
        <f>Assumptions!L16</f>
        <v>0.64</v>
      </c>
      <c r="E303" s="79">
        <f>Assumptions!L13</f>
        <v>45658</v>
      </c>
      <c r="G303" s="52" t="s">
        <v>215</v>
      </c>
      <c r="H303" s="50">
        <f t="shared" ref="H303" si="4487">SUM(J303:EB303)</f>
        <v>0.99999999999999989</v>
      </c>
      <c r="J303" s="129"/>
      <c r="K303" s="155">
        <f>ROUND(($D$303/MiY*(SUM($J$303:J303)&lt;=1)+IF(SUM($J$303:J303)+($D$303/MiY)&gt;1,1-(SUM($J$303:J303)+($D$303/MiY)),0)),5)*(K$7&gt;=$E$303)</f>
        <v>0</v>
      </c>
      <c r="L303" s="155">
        <f>ROUND(($D$303/MiY*(SUM($J$303:K303)&lt;=1)+IF(SUM($J$303:K303)+($D$303/MiY)&gt;1,1-(SUM($J$303:K303)+($D$303/MiY)),0)),5)*(L$7&gt;=$E$303)</f>
        <v>0</v>
      </c>
      <c r="M303" s="155">
        <f>ROUND(($D$303/MiY*(SUM($J$303:L303)&lt;=1)+IF(SUM($J$303:L303)+($D$303/MiY)&gt;1,1-(SUM($J$303:L303)+($D$303/MiY)),0)),5)*(M$7&gt;=$E$303)</f>
        <v>0</v>
      </c>
      <c r="N303" s="155">
        <f>ROUND(($D$303/MiY*(SUM($J$303:M303)&lt;=1)+IF(SUM($J$303:M303)+($D$303/MiY)&gt;1,1-(SUM($J$303:M303)+($D$303/MiY)),0)),5)*(N$7&gt;=$E$303)</f>
        <v>0</v>
      </c>
      <c r="O303" s="155">
        <f>ROUND(($D$303/MiY*(SUM($J$303:N303)&lt;=1)+IF(SUM($J$303:N303)+($D$303/MiY)&gt;1,1-(SUM($J$303:N303)+($D$303/MiY)),0)),5)*(O$7&gt;=$E$303)</f>
        <v>0</v>
      </c>
      <c r="P303" s="155">
        <f>ROUND(($D$303/MiY*(SUM($J$303:O303)&lt;=1)+IF(SUM($J$303:O303)+($D$303/MiY)&gt;1,1-(SUM($J$303:O303)+($D$303/MiY)),0)),5)*(P$7&gt;=$E$303)</f>
        <v>0</v>
      </c>
      <c r="Q303" s="155">
        <f>ROUND(($D$303/MiY*(SUM($J$303:P303)&lt;=1)+IF(SUM($J$303:P303)+($D$303/MiY)&gt;1,1-(SUM($J$303:P303)+($D$303/MiY)),0)),5)*(Q$7&gt;=$E$303)</f>
        <v>0</v>
      </c>
      <c r="R303" s="155">
        <f>ROUND(($D$303/MiY*(SUM($J$303:Q303)&lt;=1)+IF(SUM($J$303:Q303)+($D$303/MiY)&gt;1,1-(SUM($J$303:Q303)+($D$303/MiY)),0)),5)*(R$7&gt;=$E$303)</f>
        <v>0</v>
      </c>
      <c r="S303" s="155">
        <f>ROUND(($D$303/MiY*(SUM($J$303:R303)&lt;=1)+IF(SUM($J$303:R303)+($D$303/MiY)&gt;1,1-(SUM($J$303:R303)+($D$303/MiY)),0)),5)*(S$7&gt;=$E$303)</f>
        <v>0</v>
      </c>
      <c r="T303" s="155">
        <f>ROUND(($D$303/MiY*(SUM($J$303:S303)&lt;=1)+IF(SUM($J$303:S303)+($D$303/MiY)&gt;1,1-(SUM($J$303:S303)+($D$303/MiY)),0)),5)*(T$7&gt;=$E$303)</f>
        <v>0</v>
      </c>
      <c r="U303" s="155">
        <f>ROUND(($D$303/MiY*(SUM($J$303:T303)&lt;=1)+IF(SUM($J$303:T303)+($D$303/MiY)&gt;1,1-(SUM($J$303:T303)+($D$303/MiY)),0)),5)*(U$7&gt;=$E$303)</f>
        <v>0</v>
      </c>
      <c r="V303" s="155">
        <f>ROUND(($D$303/MiY*(SUM($J$303:U303)&lt;=1)+IF(SUM($J$303:U303)+($D$303/MiY)&gt;1,1-(SUM($J$303:U303)+($D$303/MiY)),0)),5)*(V$7&gt;=$E$303)</f>
        <v>0</v>
      </c>
      <c r="W303" s="155">
        <f>ROUND(($D$303/MiY*(SUM($J$303:V303)&lt;=1)+IF(SUM($J$303:V303)+($D$303/MiY)&gt;1,1-(SUM($J$303:V303)+($D$303/MiY)),0)),5)*(W$7&gt;=$E$303)</f>
        <v>0</v>
      </c>
      <c r="X303" s="155">
        <f>ROUND(($D$303/MiY*(SUM($J$303:W303)&lt;=1)+IF(SUM($J$303:W303)+($D$303/MiY)&gt;1,1-(SUM($J$303:W303)+($D$303/MiY)),0)),5)*(X$7&gt;=$E$303)</f>
        <v>0</v>
      </c>
      <c r="Y303" s="155">
        <f>ROUND(($D$303/MiY*(SUM($J$303:X303)&lt;=1)+IF(SUM($J$303:X303)+($D$303/MiY)&gt;1,1-(SUM($J$303:X303)+($D$303/MiY)),0)),5)*(Y$7&gt;=$E$303)</f>
        <v>0</v>
      </c>
      <c r="Z303" s="155">
        <f>ROUND(($D$303/MiY*(SUM($J$303:Y303)&lt;=1)+IF(SUM($J$303:Y303)+($D$303/MiY)&gt;1,1-(SUM($J$303:Y303)+($D$303/MiY)),0)),5)*(Z$7&gt;=$E$303)</f>
        <v>0</v>
      </c>
      <c r="AA303" s="155">
        <f>ROUND(($D$303/MiY*(SUM($J$303:Z303)&lt;=1)+IF(SUM($J$303:Z303)+($D$303/MiY)&gt;1,1-(SUM($J$303:Z303)+($D$303/MiY)),0)),5)*(AA$7&gt;=$E$303)</f>
        <v>0</v>
      </c>
      <c r="AB303" s="155">
        <f>ROUND(($D$303/MiY*(SUM($J$303:AA303)&lt;=1)+IF(SUM($J$303:AA303)+($D$303/MiY)&gt;1,1-(SUM($J$303:AA303)+($D$303/MiY)),0)),5)*(AB$7&gt;=$E$303)</f>
        <v>0</v>
      </c>
      <c r="AC303" s="155">
        <f>ROUND(($D$303/MiY*(SUM($J$303:AB303)&lt;=1)+IF(SUM($J$303:AB303)+($D$303/MiY)&gt;1,1-(SUM($J$303:AB303)+($D$303/MiY)),0)),5)*(AC$7&gt;=$E$303)</f>
        <v>0</v>
      </c>
      <c r="AD303" s="155">
        <f>ROUND(($D$303/MiY*(SUM($J$303:AC303)&lt;=1)+IF(SUM($J$303:AC303)+($D$303/MiY)&gt;1,1-(SUM($J$303:AC303)+($D$303/MiY)),0)),5)*(AD$7&gt;=$E$303)</f>
        <v>0</v>
      </c>
      <c r="AE303" s="155">
        <f>ROUND(($D$303/MiY*(SUM($J$303:AD303)&lt;=1)+IF(SUM($J$303:AD303)+($D$303/MiY)&gt;1,1-(SUM($J$303:AD303)+($D$303/MiY)),0)),5)*(AE$7&gt;=$E$303)</f>
        <v>0</v>
      </c>
      <c r="AF303" s="155">
        <f>ROUND(($D$303/MiY*(SUM($J$303:AE303)&lt;=1)+IF(SUM($J$303:AE303)+($D$303/MiY)&gt;1,1-(SUM($J$303:AE303)+($D$303/MiY)),0)),5)*(AF$7&gt;=$E$303)</f>
        <v>0</v>
      </c>
      <c r="AG303" s="155">
        <f>ROUND(($D$303/MiY*(SUM($J$303:AF303)&lt;=1)+IF(SUM($J$303:AF303)+($D$303/MiY)&gt;1,1-(SUM($J$303:AF303)+($D$303/MiY)),0)),5)*(AG$7&gt;=$E$303)</f>
        <v>0</v>
      </c>
      <c r="AH303" s="155">
        <f>ROUND(($D$303/MiY*(SUM($J$303:AG303)&lt;=1)+IF(SUM($J$303:AG303)+($D$303/MiY)&gt;1,1-(SUM($J$303:AG303)+($D$303/MiY)),0)),5)*(AH$7&gt;=$E$303)</f>
        <v>5.3330000000000002E-2</v>
      </c>
      <c r="AI303" s="155">
        <f>ROUND(($D$303/MiY*(SUM($J$303:AH303)&lt;=1)+IF(SUM($J$303:AH303)+($D$303/MiY)&gt;1,1-(SUM($J$303:AH303)+($D$303/MiY)),0)),5)*(AI$7&gt;=$E$303)</f>
        <v>5.3330000000000002E-2</v>
      </c>
      <c r="AJ303" s="155">
        <f>ROUND(($D$303/MiY*(SUM($J$303:AI303)&lt;=1)+IF(SUM($J$303:AI303)+($D$303/MiY)&gt;1,1-(SUM($J$303:AI303)+($D$303/MiY)),0)),5)*(AJ$7&gt;=$E$303)</f>
        <v>5.3330000000000002E-2</v>
      </c>
      <c r="AK303" s="155">
        <f>ROUND(($D$303/MiY*(SUM($J$303:AJ303)&lt;=1)+IF(SUM($J$303:AJ303)+($D$303/MiY)&gt;1,1-(SUM($J$303:AJ303)+($D$303/MiY)),0)),5)*(AK$7&gt;=$E$303)</f>
        <v>5.3330000000000002E-2</v>
      </c>
      <c r="AL303" s="155">
        <f>ROUND(($D$303/MiY*(SUM($J$303:AK303)&lt;=1)+IF(SUM($J$303:AK303)+($D$303/MiY)&gt;1,1-(SUM($J$303:AK303)+($D$303/MiY)),0)),5)*(AL$7&gt;=$E$303)</f>
        <v>5.3330000000000002E-2</v>
      </c>
      <c r="AM303" s="155">
        <f>ROUND(($D$303/MiY*(SUM($J$303:AL303)&lt;=1)+IF(SUM($J$303:AL303)+($D$303/MiY)&gt;1,1-(SUM($J$303:AL303)+($D$303/MiY)),0)),5)*(AM$7&gt;=$E$303)</f>
        <v>5.3330000000000002E-2</v>
      </c>
      <c r="AN303" s="155">
        <f>ROUND(($D$303/MiY*(SUM($J$303:AM303)&lt;=1)+IF(SUM($J$303:AM303)+($D$303/MiY)&gt;1,1-(SUM($J$303:AM303)+($D$303/MiY)),0)),5)*(AN$7&gt;=$E$303)</f>
        <v>5.3330000000000002E-2</v>
      </c>
      <c r="AO303" s="155">
        <f>ROUND(($D$303/MiY*(SUM($J$303:AN303)&lt;=1)+IF(SUM($J$303:AN303)+($D$303/MiY)&gt;1,1-(SUM($J$303:AN303)+($D$303/MiY)),0)),5)*(AO$7&gt;=$E$303)</f>
        <v>5.3330000000000002E-2</v>
      </c>
      <c r="AP303" s="155">
        <f>ROUND(($D$303/MiY*(SUM($J$303:AO303)&lt;=1)+IF(SUM($J$303:AO303)+($D$303/MiY)&gt;1,1-(SUM($J$303:AO303)+($D$303/MiY)),0)),5)*(AP$7&gt;=$E$303)</f>
        <v>5.3330000000000002E-2</v>
      </c>
      <c r="AQ303" s="155">
        <f>ROUND(($D$303/MiY*(SUM($J$303:AP303)&lt;=1)+IF(SUM($J$303:AP303)+($D$303/MiY)&gt;1,1-(SUM($J$303:AP303)+($D$303/MiY)),0)),5)*(AQ$7&gt;=$E$303)</f>
        <v>5.3330000000000002E-2</v>
      </c>
      <c r="AR303" s="155">
        <f>ROUND(($D$303/MiY*(SUM($J$303:AQ303)&lt;=1)+IF(SUM($J$303:AQ303)+($D$303/MiY)&gt;1,1-(SUM($J$303:AQ303)+($D$303/MiY)),0)),5)*(AR$7&gt;=$E$303)</f>
        <v>5.3330000000000002E-2</v>
      </c>
      <c r="AS303" s="155">
        <f>ROUND(($D$303/MiY*(SUM($J$303:AR303)&lt;=1)+IF(SUM($J$303:AR303)+($D$303/MiY)&gt;1,1-(SUM($J$303:AR303)+($D$303/MiY)),0)),5)*(AS$7&gt;=$E$303)</f>
        <v>5.3330000000000002E-2</v>
      </c>
      <c r="AT303" s="155">
        <f>ROUND(($D$303/MiY*(SUM($J$303:AS303)&lt;=1)+IF(SUM($J$303:AS303)+($D$303/MiY)&gt;1,1-(SUM($J$303:AS303)+($D$303/MiY)),0)),5)*(AT$7&gt;=$E$303)</f>
        <v>5.3330000000000002E-2</v>
      </c>
      <c r="AU303" s="155">
        <f>ROUND(($D$303/MiY*(SUM($J$303:AT303)&lt;=1)+IF(SUM($J$303:AT303)+($D$303/MiY)&gt;1,1-(SUM($J$303:AT303)+($D$303/MiY)),0)),5)*(AU$7&gt;=$E$303)</f>
        <v>5.3330000000000002E-2</v>
      </c>
      <c r="AV303" s="155">
        <f>ROUND(($D$303/MiY*(SUM($J$303:AU303)&lt;=1)+IF(SUM($J$303:AU303)+($D$303/MiY)&gt;1,1-(SUM($J$303:AU303)+($D$303/MiY)),0)),5)*(AV$7&gt;=$E$303)</f>
        <v>5.3330000000000002E-2</v>
      </c>
      <c r="AW303" s="155">
        <f>ROUND(($D$303/MiY*(SUM($J$303:AV303)&lt;=1)+IF(SUM($J$303:AV303)+($D$303/MiY)&gt;1,1-(SUM($J$303:AV303)+($D$303/MiY)),0)),5)*(AW$7&gt;=$E$303)</f>
        <v>5.3330000000000002E-2</v>
      </c>
      <c r="AX303" s="155">
        <f>ROUND(($D$303/MiY*(SUM($J$303:AW303)&lt;=1)+IF(SUM($J$303:AW303)+($D$303/MiY)&gt;1,1-(SUM($J$303:AW303)+($D$303/MiY)),0)),5)*(AX$7&gt;=$E$303)</f>
        <v>5.3330000000000002E-2</v>
      </c>
      <c r="AY303" s="155">
        <f>ROUND(($D$303/MiY*(SUM($J$303:AX303)&lt;=1)+IF(SUM($J$303:AX303)+($D$303/MiY)&gt;1,1-(SUM($J$303:AX303)+($D$303/MiY)),0)),5)*(AY$7&gt;=$E$303)</f>
        <v>5.3330000000000002E-2</v>
      </c>
      <c r="AZ303" s="155">
        <f>ROUND(($D$303/MiY*(SUM($J$303:AY303)&lt;=1)+IF(SUM($J$303:AY303)+($D$303/MiY)&gt;1,1-(SUM($J$303:AY303)+($D$303/MiY)),0)),5)*(AZ$7&gt;=$E$303)</f>
        <v>4.0059999999999998E-2</v>
      </c>
      <c r="BA303" s="155">
        <f>ROUND(($D$303/MiY*(SUM($J$303:AZ303)&lt;=1)+IF(SUM($J$303:AZ303)+($D$303/MiY)&gt;1,1-(SUM($J$303:AZ303)+($D$303/MiY)),0)),5)*(BA$7&gt;=$E$303)</f>
        <v>0</v>
      </c>
      <c r="BB303" s="155">
        <f>ROUND(($D$303/MiY*(SUM($J$303:BA303)&lt;=1)+IF(SUM($J$303:BA303)+($D$303/MiY)&gt;1,1-(SUM($J$303:BA303)+($D$303/MiY)),0)),5)*(BB$7&gt;=$E$303)</f>
        <v>0</v>
      </c>
      <c r="BC303" s="155">
        <f>ROUND(($D$303/MiY*(SUM($J$303:BB303)&lt;=1)+IF(SUM($J$303:BB303)+($D$303/MiY)&gt;1,1-(SUM($J$303:BB303)+($D$303/MiY)),0)),5)*(BC$7&gt;=$E$303)</f>
        <v>0</v>
      </c>
      <c r="BD303" s="155">
        <f>ROUND(($D$303/MiY*(SUM($J$303:BC303)&lt;=1)+IF(SUM($J$303:BC303)+($D$303/MiY)&gt;1,1-(SUM($J$303:BC303)+($D$303/MiY)),0)),5)*(BD$7&gt;=$E$303)</f>
        <v>0</v>
      </c>
      <c r="BE303" s="155">
        <f>ROUND(($D$303/MiY*(SUM($J$303:BD303)&lt;=1)+IF(SUM($J$303:BD303)+($D$303/MiY)&gt;1,1-(SUM($J$303:BD303)+($D$303/MiY)),0)),5)*(BE$7&gt;=$E$303)</f>
        <v>0</v>
      </c>
      <c r="BF303" s="155">
        <f>ROUND(($D$303/MiY*(SUM($J$303:BE303)&lt;=1)+IF(SUM($J$303:BE303)+($D$303/MiY)&gt;1,1-(SUM($J$303:BE303)+($D$303/MiY)),0)),5)*(BF$7&gt;=$E$303)</f>
        <v>0</v>
      </c>
      <c r="BG303" s="155">
        <f>ROUND(($D$303/MiY*(SUM($J$303:BF303)&lt;=1)+IF(SUM($J$303:BF303)+($D$303/MiY)&gt;1,1-(SUM($J$303:BF303)+($D$303/MiY)),0)),5)*(BG$7&gt;=$E$303)</f>
        <v>0</v>
      </c>
      <c r="BH303" s="155">
        <f>ROUND(($D$303/MiY*(SUM($J$303:BG303)&lt;=1)+IF(SUM($J$303:BG303)+($D$303/MiY)&gt;1,1-(SUM($J$303:BG303)+($D$303/MiY)),0)),5)*(BH$7&gt;=$E$303)</f>
        <v>0</v>
      </c>
      <c r="BI303" s="155">
        <f>ROUND(($D$303/MiY*(SUM($J$303:BH303)&lt;=1)+IF(SUM($J$303:BH303)+($D$303/MiY)&gt;1,1-(SUM($J$303:BH303)+($D$303/MiY)),0)),5)*(BI$7&gt;=$E$303)</f>
        <v>0</v>
      </c>
      <c r="BJ303" s="155">
        <f>ROUND(($D$303/MiY*(SUM($J$303:BI303)&lt;=1)+IF(SUM($J$303:BI303)+($D$303/MiY)&gt;1,1-(SUM($J$303:BI303)+($D$303/MiY)),0)),5)*(BJ$7&gt;=$E$303)</f>
        <v>0</v>
      </c>
      <c r="BK303" s="155">
        <f>ROUND(($D$303/MiY*(SUM($J$303:BJ303)&lt;=1)+IF(SUM($J$303:BJ303)+($D$303/MiY)&gt;1,1-(SUM($J$303:BJ303)+($D$303/MiY)),0)),5)*(BK$7&gt;=$E$303)</f>
        <v>0</v>
      </c>
      <c r="BL303" s="155">
        <f>ROUND(($D$303/MiY*(SUM($J$303:BK303)&lt;=1)+IF(SUM($J$303:BK303)+($D$303/MiY)&gt;1,1-(SUM($J$303:BK303)+($D$303/MiY)),0)),5)*(BL$7&gt;=$E$303)</f>
        <v>0</v>
      </c>
      <c r="BM303" s="155">
        <f>ROUND(($D$303/MiY*(SUM($J$303:BL303)&lt;=1)+IF(SUM($J$303:BL303)+($D$303/MiY)&gt;1,1-(SUM($J$303:BL303)+($D$303/MiY)),0)),5)*(BM$7&gt;=$E$303)</f>
        <v>0</v>
      </c>
      <c r="BN303" s="155">
        <f>ROUND(($D$303/MiY*(SUM($J$303:BM303)&lt;=1)+IF(SUM($J$303:BM303)+($D$303/MiY)&gt;1,1-(SUM($J$303:BM303)+($D$303/MiY)),0)),5)*(BN$7&gt;=$E$303)</f>
        <v>0</v>
      </c>
      <c r="BO303" s="155">
        <f>ROUND(($D$303/MiY*(SUM($J$303:BN303)&lt;=1)+IF(SUM($J$303:BN303)+($D$303/MiY)&gt;1,1-(SUM($J$303:BN303)+($D$303/MiY)),0)),5)*(BO$7&gt;=$E$303)</f>
        <v>0</v>
      </c>
      <c r="BP303" s="155">
        <f>ROUND(($D$303/MiY*(SUM($J$303:BO303)&lt;=1)+IF(SUM($J$303:BO303)+($D$303/MiY)&gt;1,1-(SUM($J$303:BO303)+($D$303/MiY)),0)),5)*(BP$7&gt;=$E$303)</f>
        <v>0</v>
      </c>
      <c r="BQ303" s="155">
        <f>ROUND(($D$303/MiY*(SUM($J$303:BP303)&lt;=1)+IF(SUM($J$303:BP303)+($D$303/MiY)&gt;1,1-(SUM($J$303:BP303)+($D$303/MiY)),0)),5)*(BQ$7&gt;=$E$303)</f>
        <v>0</v>
      </c>
      <c r="BR303" s="155">
        <f>ROUND(($D$303/MiY*(SUM($J$303:BQ303)&lt;=1)+IF(SUM($J$303:BQ303)+($D$303/MiY)&gt;1,1-(SUM($J$303:BQ303)+($D$303/MiY)),0)),5)*(BR$7&gt;=$E$303)</f>
        <v>0</v>
      </c>
      <c r="BS303" s="155">
        <f>ROUND(($D$303/MiY*(SUM($J$303:BR303)&lt;=1)+IF(SUM($J$303:BR303)+($D$303/MiY)&gt;1,1-(SUM($J$303:BR303)+($D$303/MiY)),0)),5)*(BS$7&gt;=$E$303)</f>
        <v>0</v>
      </c>
      <c r="BT303" s="155">
        <f>ROUND(($D$303/MiY*(SUM($J$303:BS303)&lt;=1)+IF(SUM($J$303:BS303)+($D$303/MiY)&gt;1,1-(SUM($J$303:BS303)+($D$303/MiY)),0)),5)*(BT$7&gt;=$E$303)</f>
        <v>0</v>
      </c>
      <c r="BU303" s="155">
        <f>ROUND(($D$303/MiY*(SUM($J$303:BT303)&lt;=1)+IF(SUM($J$303:BT303)+($D$303/MiY)&gt;1,1-(SUM($J$303:BT303)+($D$303/MiY)),0)),5)*(BU$7&gt;=$E$303)</f>
        <v>0</v>
      </c>
      <c r="BV303" s="155">
        <f>ROUND(($D$303/MiY*(SUM($J$303:BU303)&lt;=1)+IF(SUM($J$303:BU303)+($D$303/MiY)&gt;1,1-(SUM($J$303:BU303)+($D$303/MiY)),0)),5)*(BV$7&gt;=$E$303)</f>
        <v>0</v>
      </c>
      <c r="BW303" s="155">
        <f>ROUND(($D$303/MiY*(SUM($J$303:BV303)&lt;=1)+IF(SUM($J$303:BV303)+($D$303/MiY)&gt;1,1-(SUM($J$303:BV303)+($D$303/MiY)),0)),5)*(BW$7&gt;=$E$303)</f>
        <v>0</v>
      </c>
      <c r="BX303" s="155">
        <f>ROUND(($D$303/MiY*(SUM($J$303:BW303)&lt;=1)+IF(SUM($J$303:BW303)+($D$303/MiY)&gt;1,1-(SUM($J$303:BW303)+($D$303/MiY)),0)),5)*(BX$7&gt;=$E$303)</f>
        <v>0</v>
      </c>
      <c r="BY303" s="155">
        <f>ROUND(($D$303/MiY*(SUM($J$303:BX303)&lt;=1)+IF(SUM($J$303:BX303)+($D$303/MiY)&gt;1,1-(SUM($J$303:BX303)+($D$303/MiY)),0)),5)*(BY$7&gt;=$E$303)</f>
        <v>0</v>
      </c>
      <c r="BZ303" s="155">
        <f>ROUND(($D$303/MiY*(SUM($J$303:BY303)&lt;=1)+IF(SUM($J$303:BY303)+($D$303/MiY)&gt;1,1-(SUM($J$303:BY303)+($D$303/MiY)),0)),5)*(BZ$7&gt;=$E$303)</f>
        <v>0</v>
      </c>
      <c r="CA303" s="155">
        <f>ROUND(($D$303/MiY*(SUM($J$303:BZ303)&lt;=1)+IF(SUM($J$303:BZ303)+($D$303/MiY)&gt;1,1-(SUM($J$303:BZ303)+($D$303/MiY)),0)),5)*(CA$7&gt;=$E$303)</f>
        <v>0</v>
      </c>
      <c r="CB303" s="155">
        <f>ROUND(($D$303/MiY*(SUM($J$303:CA303)&lt;=1)+IF(SUM($J$303:CA303)+($D$303/MiY)&gt;1,1-(SUM($J$303:CA303)+($D$303/MiY)),0)),5)*(CB$7&gt;=$E$303)</f>
        <v>0</v>
      </c>
      <c r="CC303" s="155">
        <f>ROUND(($D$303/MiY*(SUM($J$303:CB303)&lt;=1)+IF(SUM($J$303:CB303)+($D$303/MiY)&gt;1,1-(SUM($J$303:CB303)+($D$303/MiY)),0)),5)*(CC$7&gt;=$E$303)</f>
        <v>0</v>
      </c>
      <c r="CD303" s="155">
        <f>ROUND(($D$303/MiY*(SUM($J$303:CC303)&lt;=1)+IF(SUM($J$303:CC303)+($D$303/MiY)&gt;1,1-(SUM($J$303:CC303)+($D$303/MiY)),0)),5)*(CD$7&gt;=$E$303)</f>
        <v>0</v>
      </c>
      <c r="CE303" s="155">
        <f>ROUND(($D$303/MiY*(SUM($J$303:CD303)&lt;=1)+IF(SUM($J$303:CD303)+($D$303/MiY)&gt;1,1-(SUM($J$303:CD303)+($D$303/MiY)),0)),5)*(CE$7&gt;=$E$303)</f>
        <v>0</v>
      </c>
      <c r="CF303" s="155">
        <f>ROUND(($D$303/MiY*(SUM($J$303:CE303)&lt;=1)+IF(SUM($J$303:CE303)+($D$303/MiY)&gt;1,1-(SUM($J$303:CE303)+($D$303/MiY)),0)),5)*(CF$7&gt;=$E$303)</f>
        <v>0</v>
      </c>
      <c r="CG303" s="155">
        <f>ROUND(($D$303/MiY*(SUM($J$303:CF303)&lt;=1)+IF(SUM($J$303:CF303)+($D$303/MiY)&gt;1,1-(SUM($J$303:CF303)+($D$303/MiY)),0)),5)*(CG$7&gt;=$E$303)</f>
        <v>0</v>
      </c>
      <c r="CH303" s="155">
        <f>ROUND(($D$303/MiY*(SUM($J$303:CG303)&lt;=1)+IF(SUM($J$303:CG303)+($D$303/MiY)&gt;1,1-(SUM($J$303:CG303)+($D$303/MiY)),0)),5)*(CH$7&gt;=$E$303)</f>
        <v>0</v>
      </c>
      <c r="CI303" s="155">
        <f>ROUND(($D$303/MiY*(SUM($J$303:CH303)&lt;=1)+IF(SUM($J$303:CH303)+($D$303/MiY)&gt;1,1-(SUM($J$303:CH303)+($D$303/MiY)),0)),5)*(CI$7&gt;=$E$303)</f>
        <v>0</v>
      </c>
      <c r="CJ303" s="155">
        <f>ROUND(($D$303/MiY*(SUM($J$303:CI303)&lt;=1)+IF(SUM($J$303:CI303)+($D$303/MiY)&gt;1,1-(SUM($J$303:CI303)+($D$303/MiY)),0)),5)*(CJ$7&gt;=$E$303)</f>
        <v>0</v>
      </c>
      <c r="CK303" s="155">
        <f>ROUND(($D$303/MiY*(SUM($J$303:CJ303)&lt;=1)+IF(SUM($J$303:CJ303)+($D$303/MiY)&gt;1,1-(SUM($J$303:CJ303)+($D$303/MiY)),0)),5)*(CK$7&gt;=$E$303)</f>
        <v>0</v>
      </c>
      <c r="CL303" s="155">
        <f>ROUND(($D$303/MiY*(SUM($J$303:CK303)&lt;=1)+IF(SUM($J$303:CK303)+($D$303/MiY)&gt;1,1-(SUM($J$303:CK303)+($D$303/MiY)),0)),5)*(CL$7&gt;=$E$303)</f>
        <v>0</v>
      </c>
      <c r="CM303" s="155">
        <f>ROUND(($D$303/MiY*(SUM($J$303:CL303)&lt;=1)+IF(SUM($J$303:CL303)+($D$303/MiY)&gt;1,1-(SUM($J$303:CL303)+($D$303/MiY)),0)),5)*(CM$7&gt;=$E$303)</f>
        <v>0</v>
      </c>
      <c r="CN303" s="155">
        <f>ROUND(($D$303/MiY*(SUM($J$303:CM303)&lt;=1)+IF(SUM($J$303:CM303)+($D$303/MiY)&gt;1,1-(SUM($J$303:CM303)+($D$303/MiY)),0)),5)*(CN$7&gt;=$E$303)</f>
        <v>0</v>
      </c>
      <c r="CO303" s="155">
        <f>ROUND(($D$303/MiY*(SUM($J$303:CN303)&lt;=1)+IF(SUM($J$303:CN303)+($D$303/MiY)&gt;1,1-(SUM($J$303:CN303)+($D$303/MiY)),0)),5)*(CO$7&gt;=$E$303)</f>
        <v>0</v>
      </c>
      <c r="CP303" s="155">
        <f>ROUND(($D$303/MiY*(SUM($J$303:CO303)&lt;=1)+IF(SUM($J$303:CO303)+($D$303/MiY)&gt;1,1-(SUM($J$303:CO303)+($D$303/MiY)),0)),5)*(CP$7&gt;=$E$303)</f>
        <v>0</v>
      </c>
      <c r="CQ303" s="155">
        <f>ROUND(($D$303/MiY*(SUM($J$303:CP303)&lt;=1)+IF(SUM($J$303:CP303)+($D$303/MiY)&gt;1,1-(SUM($J$303:CP303)+($D$303/MiY)),0)),5)*(CQ$7&gt;=$E$303)</f>
        <v>0</v>
      </c>
      <c r="CR303" s="155">
        <f>ROUND(($D$303/MiY*(SUM($J$303:CQ303)&lt;=1)+IF(SUM($J$303:CQ303)+($D$303/MiY)&gt;1,1-(SUM($J$303:CQ303)+($D$303/MiY)),0)),5)*(CR$7&gt;=$E$303)</f>
        <v>0</v>
      </c>
      <c r="CS303" s="155">
        <f>ROUND(($D$303/MiY*(SUM($J$303:CR303)&lt;=1)+IF(SUM($J$303:CR303)+($D$303/MiY)&gt;1,1-(SUM($J$303:CR303)+($D$303/MiY)),0)),5)*(CS$7&gt;=$E$303)</f>
        <v>0</v>
      </c>
      <c r="CT303" s="155">
        <f>ROUND(($D$303/MiY*(SUM($J$303:CS303)&lt;=1)+IF(SUM($J$303:CS303)+($D$303/MiY)&gt;1,1-(SUM($J$303:CS303)+($D$303/MiY)),0)),5)*(CT$7&gt;=$E$303)</f>
        <v>0</v>
      </c>
      <c r="CU303" s="155">
        <f>ROUND(($D$303/MiY*(SUM($J$303:CT303)&lt;=1)+IF(SUM($J$303:CT303)+($D$303/MiY)&gt;1,1-(SUM($J$303:CT303)+($D$303/MiY)),0)),5)*(CU$7&gt;=$E$303)</f>
        <v>0</v>
      </c>
      <c r="CV303" s="155">
        <f>ROUND(($D$303/MiY*(SUM($J$303:CU303)&lt;=1)+IF(SUM($J$303:CU303)+($D$303/MiY)&gt;1,1-(SUM($J$303:CU303)+($D$303/MiY)),0)),5)*(CV$7&gt;=$E$303)</f>
        <v>0</v>
      </c>
      <c r="CW303" s="155">
        <f>ROUND(($D$303/MiY*(SUM($J$303:CV303)&lt;=1)+IF(SUM($J$303:CV303)+($D$303/MiY)&gt;1,1-(SUM($J$303:CV303)+($D$303/MiY)),0)),5)*(CW$7&gt;=$E$303)</f>
        <v>0</v>
      </c>
      <c r="CX303" s="155">
        <f>ROUND(($D$303/MiY*(SUM($J$303:CW303)&lt;=1)+IF(SUM($J$303:CW303)+($D$303/MiY)&gt;1,1-(SUM($J$303:CW303)+($D$303/MiY)),0)),5)*(CX$7&gt;=$E$303)</f>
        <v>0</v>
      </c>
      <c r="CY303" s="155">
        <f>ROUND(($D$303/MiY*(SUM($J$303:CX303)&lt;=1)+IF(SUM($J$303:CX303)+($D$303/MiY)&gt;1,1-(SUM($J$303:CX303)+($D$303/MiY)),0)),5)*(CY$7&gt;=$E$303)</f>
        <v>0</v>
      </c>
      <c r="CZ303" s="155">
        <f>ROUND(($D$303/MiY*(SUM($J$303:CY303)&lt;=1)+IF(SUM($J$303:CY303)+($D$303/MiY)&gt;1,1-(SUM($J$303:CY303)+($D$303/MiY)),0)),5)*(CZ$7&gt;=$E$303)</f>
        <v>0</v>
      </c>
      <c r="DA303" s="155">
        <f>ROUND(($D$303/MiY*(SUM($J$303:CZ303)&lt;=1)+IF(SUM($J$303:CZ303)+($D$303/MiY)&gt;1,1-(SUM($J$303:CZ303)+($D$303/MiY)),0)),5)*(DA$7&gt;=$E$303)</f>
        <v>0</v>
      </c>
      <c r="DB303" s="155">
        <f>ROUND(($D$303/MiY*(SUM($J$303:DA303)&lt;=1)+IF(SUM($J$303:DA303)+($D$303/MiY)&gt;1,1-(SUM($J$303:DA303)+($D$303/MiY)),0)),5)*(DB$7&gt;=$E$303)</f>
        <v>0</v>
      </c>
      <c r="DC303" s="155">
        <f>ROUND(($D$303/MiY*(SUM($J$303:DB303)&lt;=1)+IF(SUM($J$303:DB303)+($D$303/MiY)&gt;1,1-(SUM($J$303:DB303)+($D$303/MiY)),0)),5)*(DC$7&gt;=$E$303)</f>
        <v>0</v>
      </c>
      <c r="DD303" s="155">
        <f>ROUND(($D$303/MiY*(SUM($J$303:DC303)&lt;=1)+IF(SUM($J$303:DC303)+($D$303/MiY)&gt;1,1-(SUM($J$303:DC303)+($D$303/MiY)),0)),5)*(DD$7&gt;=$E$303)</f>
        <v>0</v>
      </c>
      <c r="DE303" s="155">
        <f>ROUND(($D$303/MiY*(SUM($J$303:DD303)&lt;=1)+IF(SUM($J$303:DD303)+($D$303/MiY)&gt;1,1-(SUM($J$303:DD303)+($D$303/MiY)),0)),5)*(DE$7&gt;=$E$303)</f>
        <v>0</v>
      </c>
      <c r="DF303" s="155">
        <f>ROUND(($D$303/MiY*(SUM($J$303:DE303)&lt;=1)+IF(SUM($J$303:DE303)+($D$303/MiY)&gt;1,1-(SUM($J$303:DE303)+($D$303/MiY)),0)),5)*(DF$7&gt;=$E$303)</f>
        <v>0</v>
      </c>
      <c r="DG303" s="155">
        <f>ROUND(($D$303/MiY*(SUM($J$303:DF303)&lt;=1)+IF(SUM($J$303:DF303)+($D$303/MiY)&gt;1,1-(SUM($J$303:DF303)+($D$303/MiY)),0)),5)*(DG$7&gt;=$E$303)</f>
        <v>0</v>
      </c>
      <c r="DH303" s="155">
        <f>ROUND(($D$303/MiY*(SUM($J$303:DG303)&lt;=1)+IF(SUM($J$303:DG303)+($D$303/MiY)&gt;1,1-(SUM($J$303:DG303)+($D$303/MiY)),0)),5)*(DH$7&gt;=$E$303)</f>
        <v>0</v>
      </c>
      <c r="DI303" s="155">
        <f>ROUND(($D$303/MiY*(SUM($J$303:DH303)&lt;=1)+IF(SUM($J$303:DH303)+($D$303/MiY)&gt;1,1-(SUM($J$303:DH303)+($D$303/MiY)),0)),5)*(DI$7&gt;=$E$303)</f>
        <v>0</v>
      </c>
      <c r="DJ303" s="155">
        <f>ROUND(($D$303/MiY*(SUM($J$303:DI303)&lt;=1)+IF(SUM($J$303:DI303)+($D$303/MiY)&gt;1,1-(SUM($J$303:DI303)+($D$303/MiY)),0)),5)*(DJ$7&gt;=$E$303)</f>
        <v>0</v>
      </c>
      <c r="DK303" s="155">
        <f>ROUND(($D$303/MiY*(SUM($J$303:DJ303)&lt;=1)+IF(SUM($J$303:DJ303)+($D$303/MiY)&gt;1,1-(SUM($J$303:DJ303)+($D$303/MiY)),0)),5)*(DK$7&gt;=$E$303)</f>
        <v>0</v>
      </c>
      <c r="DL303" s="155">
        <f>ROUND(($D$303/MiY*(SUM($J$303:DK303)&lt;=1)+IF(SUM($J$303:DK303)+($D$303/MiY)&gt;1,1-(SUM($J$303:DK303)+($D$303/MiY)),0)),5)*(DL$7&gt;=$E$303)</f>
        <v>0</v>
      </c>
      <c r="DM303" s="155">
        <f>ROUND(($D$303/MiY*(SUM($J$303:DL303)&lt;=1)+IF(SUM($J$303:DL303)+($D$303/MiY)&gt;1,1-(SUM($J$303:DL303)+($D$303/MiY)),0)),5)*(DM$7&gt;=$E$303)</f>
        <v>0</v>
      </c>
      <c r="DN303" s="155">
        <f>ROUND(($D$303/MiY*(SUM($J$303:DM303)&lt;=1)+IF(SUM($J$303:DM303)+($D$303/MiY)&gt;1,1-(SUM($J$303:DM303)+($D$303/MiY)),0)),5)*(DN$7&gt;=$E$303)</f>
        <v>0</v>
      </c>
      <c r="DO303" s="155">
        <f>ROUND(($D$303/MiY*(SUM($J$303:DN303)&lt;=1)+IF(SUM($J$303:DN303)+($D$303/MiY)&gt;1,1-(SUM($J$303:DN303)+($D$303/MiY)),0)),5)*(DO$7&gt;=$E$303)</f>
        <v>0</v>
      </c>
      <c r="DP303" s="155">
        <f>ROUND(($D$303/MiY*(SUM($J$303:DO303)&lt;=1)+IF(SUM($J$303:DO303)+($D$303/MiY)&gt;1,1-(SUM($J$303:DO303)+($D$303/MiY)),0)),5)*(DP$7&gt;=$E$303)</f>
        <v>0</v>
      </c>
      <c r="DQ303" s="155">
        <f>ROUND(($D$303/MiY*(SUM($J$303:DP303)&lt;=1)+IF(SUM($J$303:DP303)+($D$303/MiY)&gt;1,1-(SUM($J$303:DP303)+($D$303/MiY)),0)),5)*(DQ$7&gt;=$E$303)</f>
        <v>0</v>
      </c>
      <c r="DR303" s="155">
        <f>ROUND(($D$303/MiY*(SUM($J$303:DQ303)&lt;=1)+IF(SUM($J$303:DQ303)+($D$303/MiY)&gt;1,1-(SUM($J$303:DQ303)+($D$303/MiY)),0)),5)*(DR$7&gt;=$E$303)</f>
        <v>0</v>
      </c>
      <c r="DS303" s="155">
        <f>ROUND(($D$303/MiY*(SUM($J$303:DR303)&lt;=1)+IF(SUM($J$303:DR303)+($D$303/MiY)&gt;1,1-(SUM($J$303:DR303)+($D$303/MiY)),0)),5)*(DS$7&gt;=$E$303)</f>
        <v>0</v>
      </c>
      <c r="DT303" s="155">
        <f>ROUND(($D$303/MiY*(SUM($J$303:DS303)&lt;=1)+IF(SUM($J$303:DS303)+($D$303/MiY)&gt;1,1-(SUM($J$303:DS303)+($D$303/MiY)),0)),5)*(DT$7&gt;=$E$303)</f>
        <v>0</v>
      </c>
      <c r="DU303" s="155">
        <f>ROUND(($D$303/MiY*(SUM($J$303:DT303)&lt;=1)+IF(SUM($J$303:DT303)+($D$303/MiY)&gt;1,1-(SUM($J$303:DT303)+($D$303/MiY)),0)),5)*(DU$7&gt;=$E$303)</f>
        <v>0</v>
      </c>
      <c r="DV303" s="155">
        <f>ROUND(($D$303/MiY*(SUM($J$303:DU303)&lt;=1)+IF(SUM($J$303:DU303)+($D$303/MiY)&gt;1,1-(SUM($J$303:DU303)+($D$303/MiY)),0)),5)*(DV$7&gt;=$E$303)</f>
        <v>0</v>
      </c>
      <c r="DW303" s="155">
        <f>ROUND(($D$303/MiY*(SUM($J$303:DV303)&lt;=1)+IF(SUM($J$303:DV303)+($D$303/MiY)&gt;1,1-(SUM($J$303:DV303)+($D$303/MiY)),0)),5)*(DW$7&gt;=$E$303)</f>
        <v>0</v>
      </c>
      <c r="DX303" s="155">
        <f>ROUND(($D$303/MiY*(SUM($J$303:DW303)&lt;=1)+IF(SUM($J$303:DW303)+($D$303/MiY)&gt;1,1-(SUM($J$303:DW303)+($D$303/MiY)),0)),5)*(DX$7&gt;=$E$303)</f>
        <v>0</v>
      </c>
      <c r="DY303" s="155">
        <f>ROUND(($D$303/MiY*(SUM($J$303:DX303)&lt;=1)+IF(SUM($J$303:DX303)+($D$303/MiY)&gt;1,1-(SUM($J$303:DX303)+($D$303/MiY)),0)),5)*(DY$7&gt;=$E$303)</f>
        <v>0</v>
      </c>
      <c r="DZ303" s="155">
        <f>ROUND(($D$303/MiY*(SUM($J$303:DY303)&lt;=1)+IF(SUM($J$303:DY303)+($D$303/MiY)&gt;1,1-(SUM($J$303:DY303)+($D$303/MiY)),0)),5)*(DZ$7&gt;=$E$303)</f>
        <v>0</v>
      </c>
      <c r="EA303" s="155">
        <f>ROUND(($D$303/MiY*(SUM($J$303:DZ303)&lt;=1)+IF(SUM($J$303:DZ303)+($D$303/MiY)&gt;1,1-(SUM($J$303:DZ303)+($D$303/MiY)),0)),5)*(EA$7&gt;=$E$303)</f>
        <v>0</v>
      </c>
      <c r="EB303" s="155">
        <f>ROUND(($D$303/MiY*(SUM($J$303:EA303)&lt;=1)+IF(SUM($J$303:EA303)+($D$303/MiY)&gt;1,1-(SUM($J$303:EA303)+($D$303/MiY)),0)),5)*(EB$7&gt;=$E$303)</f>
        <v>0</v>
      </c>
    </row>
    <row r="304" spans="2:132" outlineLevel="1" x14ac:dyDescent="0.25">
      <c r="C304" s="318" t="s">
        <v>548</v>
      </c>
      <c r="G304" s="52" t="s">
        <v>604</v>
      </c>
      <c r="H304" s="46">
        <f t="shared" ref="H304" si="4488">SUM(J304:EB304)</f>
        <v>10000</v>
      </c>
      <c r="J304" s="82">
        <f>SUM($J$302:$EB$302)*J303</f>
        <v>0</v>
      </c>
      <c r="K304" s="82">
        <f t="shared" ref="K304:BV304" si="4489">SUM($J$302:$EB$302)*K303</f>
        <v>0</v>
      </c>
      <c r="L304" s="82">
        <f t="shared" si="4489"/>
        <v>0</v>
      </c>
      <c r="M304" s="82">
        <f t="shared" si="4489"/>
        <v>0</v>
      </c>
      <c r="N304" s="82">
        <f t="shared" si="4489"/>
        <v>0</v>
      </c>
      <c r="O304" s="82">
        <f t="shared" si="4489"/>
        <v>0</v>
      </c>
      <c r="P304" s="82">
        <f t="shared" si="4489"/>
        <v>0</v>
      </c>
      <c r="Q304" s="82">
        <f t="shared" si="4489"/>
        <v>0</v>
      </c>
      <c r="R304" s="82">
        <f t="shared" si="4489"/>
        <v>0</v>
      </c>
      <c r="S304" s="82">
        <f t="shared" si="4489"/>
        <v>0</v>
      </c>
      <c r="T304" s="82">
        <f t="shared" si="4489"/>
        <v>0</v>
      </c>
      <c r="U304" s="82">
        <f t="shared" si="4489"/>
        <v>0</v>
      </c>
      <c r="V304" s="82">
        <f t="shared" si="4489"/>
        <v>0</v>
      </c>
      <c r="W304" s="82">
        <f t="shared" si="4489"/>
        <v>0</v>
      </c>
      <c r="X304" s="82">
        <f t="shared" si="4489"/>
        <v>0</v>
      </c>
      <c r="Y304" s="82">
        <f t="shared" si="4489"/>
        <v>0</v>
      </c>
      <c r="Z304" s="82">
        <f t="shared" si="4489"/>
        <v>0</v>
      </c>
      <c r="AA304" s="82">
        <f t="shared" si="4489"/>
        <v>0</v>
      </c>
      <c r="AB304" s="82">
        <f t="shared" si="4489"/>
        <v>0</v>
      </c>
      <c r="AC304" s="82">
        <f t="shared" si="4489"/>
        <v>0</v>
      </c>
      <c r="AD304" s="82">
        <f t="shared" si="4489"/>
        <v>0</v>
      </c>
      <c r="AE304" s="82">
        <f t="shared" si="4489"/>
        <v>0</v>
      </c>
      <c r="AF304" s="82">
        <f t="shared" si="4489"/>
        <v>0</v>
      </c>
      <c r="AG304" s="82">
        <f t="shared" si="4489"/>
        <v>0</v>
      </c>
      <c r="AH304" s="82">
        <f t="shared" si="4489"/>
        <v>533.30000000000007</v>
      </c>
      <c r="AI304" s="82">
        <f t="shared" si="4489"/>
        <v>533.30000000000007</v>
      </c>
      <c r="AJ304" s="82">
        <f t="shared" si="4489"/>
        <v>533.30000000000007</v>
      </c>
      <c r="AK304" s="82">
        <f t="shared" si="4489"/>
        <v>533.30000000000007</v>
      </c>
      <c r="AL304" s="82">
        <f t="shared" si="4489"/>
        <v>533.30000000000007</v>
      </c>
      <c r="AM304" s="82">
        <f t="shared" si="4489"/>
        <v>533.30000000000007</v>
      </c>
      <c r="AN304" s="82">
        <f t="shared" si="4489"/>
        <v>533.30000000000007</v>
      </c>
      <c r="AO304" s="82">
        <f t="shared" si="4489"/>
        <v>533.30000000000007</v>
      </c>
      <c r="AP304" s="82">
        <f t="shared" si="4489"/>
        <v>533.30000000000007</v>
      </c>
      <c r="AQ304" s="82">
        <f t="shared" si="4489"/>
        <v>533.30000000000007</v>
      </c>
      <c r="AR304" s="82">
        <f t="shared" si="4489"/>
        <v>533.30000000000007</v>
      </c>
      <c r="AS304" s="82">
        <f t="shared" si="4489"/>
        <v>533.30000000000007</v>
      </c>
      <c r="AT304" s="82">
        <f t="shared" si="4489"/>
        <v>533.30000000000007</v>
      </c>
      <c r="AU304" s="82">
        <f t="shared" si="4489"/>
        <v>533.30000000000007</v>
      </c>
      <c r="AV304" s="82">
        <f t="shared" si="4489"/>
        <v>533.30000000000007</v>
      </c>
      <c r="AW304" s="82">
        <f t="shared" si="4489"/>
        <v>533.30000000000007</v>
      </c>
      <c r="AX304" s="82">
        <f t="shared" si="4489"/>
        <v>533.30000000000007</v>
      </c>
      <c r="AY304" s="82">
        <f t="shared" si="4489"/>
        <v>533.30000000000007</v>
      </c>
      <c r="AZ304" s="82">
        <f t="shared" si="4489"/>
        <v>400.59999999999997</v>
      </c>
      <c r="BA304" s="82">
        <f t="shared" si="4489"/>
        <v>0</v>
      </c>
      <c r="BB304" s="82">
        <f t="shared" si="4489"/>
        <v>0</v>
      </c>
      <c r="BC304" s="82">
        <f t="shared" si="4489"/>
        <v>0</v>
      </c>
      <c r="BD304" s="82">
        <f t="shared" si="4489"/>
        <v>0</v>
      </c>
      <c r="BE304" s="82">
        <f t="shared" si="4489"/>
        <v>0</v>
      </c>
      <c r="BF304" s="82">
        <f t="shared" si="4489"/>
        <v>0</v>
      </c>
      <c r="BG304" s="82">
        <f t="shared" si="4489"/>
        <v>0</v>
      </c>
      <c r="BH304" s="82">
        <f t="shared" si="4489"/>
        <v>0</v>
      </c>
      <c r="BI304" s="82">
        <f t="shared" si="4489"/>
        <v>0</v>
      </c>
      <c r="BJ304" s="82">
        <f t="shared" si="4489"/>
        <v>0</v>
      </c>
      <c r="BK304" s="82">
        <f t="shared" si="4489"/>
        <v>0</v>
      </c>
      <c r="BL304" s="82">
        <f t="shared" si="4489"/>
        <v>0</v>
      </c>
      <c r="BM304" s="82">
        <f t="shared" si="4489"/>
        <v>0</v>
      </c>
      <c r="BN304" s="82">
        <f t="shared" si="4489"/>
        <v>0</v>
      </c>
      <c r="BO304" s="82">
        <f t="shared" si="4489"/>
        <v>0</v>
      </c>
      <c r="BP304" s="82">
        <f t="shared" si="4489"/>
        <v>0</v>
      </c>
      <c r="BQ304" s="82">
        <f t="shared" si="4489"/>
        <v>0</v>
      </c>
      <c r="BR304" s="82">
        <f t="shared" si="4489"/>
        <v>0</v>
      </c>
      <c r="BS304" s="82">
        <f t="shared" si="4489"/>
        <v>0</v>
      </c>
      <c r="BT304" s="82">
        <f t="shared" si="4489"/>
        <v>0</v>
      </c>
      <c r="BU304" s="82">
        <f t="shared" si="4489"/>
        <v>0</v>
      </c>
      <c r="BV304" s="82">
        <f t="shared" si="4489"/>
        <v>0</v>
      </c>
      <c r="BW304" s="82">
        <f t="shared" ref="BW304:EB304" si="4490">SUM($J$302:$EB$302)*BW303</f>
        <v>0</v>
      </c>
      <c r="BX304" s="82">
        <f t="shared" si="4490"/>
        <v>0</v>
      </c>
      <c r="BY304" s="82">
        <f t="shared" si="4490"/>
        <v>0</v>
      </c>
      <c r="BZ304" s="82">
        <f t="shared" si="4490"/>
        <v>0</v>
      </c>
      <c r="CA304" s="82">
        <f t="shared" si="4490"/>
        <v>0</v>
      </c>
      <c r="CB304" s="82">
        <f t="shared" si="4490"/>
        <v>0</v>
      </c>
      <c r="CC304" s="82">
        <f t="shared" si="4490"/>
        <v>0</v>
      </c>
      <c r="CD304" s="82">
        <f t="shared" si="4490"/>
        <v>0</v>
      </c>
      <c r="CE304" s="82">
        <f t="shared" si="4490"/>
        <v>0</v>
      </c>
      <c r="CF304" s="82">
        <f t="shared" si="4490"/>
        <v>0</v>
      </c>
      <c r="CG304" s="82">
        <f t="shared" si="4490"/>
        <v>0</v>
      </c>
      <c r="CH304" s="82">
        <f t="shared" si="4490"/>
        <v>0</v>
      </c>
      <c r="CI304" s="82">
        <f t="shared" si="4490"/>
        <v>0</v>
      </c>
      <c r="CJ304" s="82">
        <f t="shared" si="4490"/>
        <v>0</v>
      </c>
      <c r="CK304" s="82">
        <f t="shared" si="4490"/>
        <v>0</v>
      </c>
      <c r="CL304" s="82">
        <f t="shared" si="4490"/>
        <v>0</v>
      </c>
      <c r="CM304" s="82">
        <f t="shared" si="4490"/>
        <v>0</v>
      </c>
      <c r="CN304" s="82">
        <f t="shared" si="4490"/>
        <v>0</v>
      </c>
      <c r="CO304" s="82">
        <f t="shared" si="4490"/>
        <v>0</v>
      </c>
      <c r="CP304" s="82">
        <f t="shared" si="4490"/>
        <v>0</v>
      </c>
      <c r="CQ304" s="82">
        <f t="shared" si="4490"/>
        <v>0</v>
      </c>
      <c r="CR304" s="82">
        <f t="shared" si="4490"/>
        <v>0</v>
      </c>
      <c r="CS304" s="82">
        <f t="shared" si="4490"/>
        <v>0</v>
      </c>
      <c r="CT304" s="82">
        <f t="shared" si="4490"/>
        <v>0</v>
      </c>
      <c r="CU304" s="82">
        <f t="shared" si="4490"/>
        <v>0</v>
      </c>
      <c r="CV304" s="82">
        <f t="shared" si="4490"/>
        <v>0</v>
      </c>
      <c r="CW304" s="82">
        <f t="shared" si="4490"/>
        <v>0</v>
      </c>
      <c r="CX304" s="82">
        <f t="shared" si="4490"/>
        <v>0</v>
      </c>
      <c r="CY304" s="82">
        <f t="shared" si="4490"/>
        <v>0</v>
      </c>
      <c r="CZ304" s="82">
        <f t="shared" si="4490"/>
        <v>0</v>
      </c>
      <c r="DA304" s="82">
        <f t="shared" si="4490"/>
        <v>0</v>
      </c>
      <c r="DB304" s="82">
        <f t="shared" si="4490"/>
        <v>0</v>
      </c>
      <c r="DC304" s="82">
        <f t="shared" si="4490"/>
        <v>0</v>
      </c>
      <c r="DD304" s="82">
        <f t="shared" si="4490"/>
        <v>0</v>
      </c>
      <c r="DE304" s="82">
        <f t="shared" si="4490"/>
        <v>0</v>
      </c>
      <c r="DF304" s="82">
        <f t="shared" si="4490"/>
        <v>0</v>
      </c>
      <c r="DG304" s="82">
        <f t="shared" si="4490"/>
        <v>0</v>
      </c>
      <c r="DH304" s="82">
        <f t="shared" si="4490"/>
        <v>0</v>
      </c>
      <c r="DI304" s="82">
        <f t="shared" si="4490"/>
        <v>0</v>
      </c>
      <c r="DJ304" s="82">
        <f t="shared" si="4490"/>
        <v>0</v>
      </c>
      <c r="DK304" s="82">
        <f t="shared" si="4490"/>
        <v>0</v>
      </c>
      <c r="DL304" s="82">
        <f t="shared" si="4490"/>
        <v>0</v>
      </c>
      <c r="DM304" s="82">
        <f t="shared" si="4490"/>
        <v>0</v>
      </c>
      <c r="DN304" s="82">
        <f t="shared" si="4490"/>
        <v>0</v>
      </c>
      <c r="DO304" s="82">
        <f t="shared" si="4490"/>
        <v>0</v>
      </c>
      <c r="DP304" s="82">
        <f t="shared" si="4490"/>
        <v>0</v>
      </c>
      <c r="DQ304" s="82">
        <f t="shared" si="4490"/>
        <v>0</v>
      </c>
      <c r="DR304" s="82">
        <f t="shared" si="4490"/>
        <v>0</v>
      </c>
      <c r="DS304" s="82">
        <f t="shared" si="4490"/>
        <v>0</v>
      </c>
      <c r="DT304" s="82">
        <f t="shared" si="4490"/>
        <v>0</v>
      </c>
      <c r="DU304" s="82">
        <f t="shared" si="4490"/>
        <v>0</v>
      </c>
      <c r="DV304" s="82">
        <f t="shared" si="4490"/>
        <v>0</v>
      </c>
      <c r="DW304" s="82">
        <f t="shared" si="4490"/>
        <v>0</v>
      </c>
      <c r="DX304" s="82">
        <f t="shared" si="4490"/>
        <v>0</v>
      </c>
      <c r="DY304" s="82">
        <f t="shared" si="4490"/>
        <v>0</v>
      </c>
      <c r="DZ304" s="82">
        <f t="shared" si="4490"/>
        <v>0</v>
      </c>
      <c r="EA304" s="82">
        <f t="shared" si="4490"/>
        <v>0</v>
      </c>
      <c r="EB304" s="82">
        <f t="shared" si="4490"/>
        <v>0</v>
      </c>
    </row>
    <row r="305" spans="3:132" outlineLevel="1" x14ac:dyDescent="0.25">
      <c r="C305" s="318" t="s">
        <v>527</v>
      </c>
      <c r="D305" s="31">
        <f>Costs!$L$39</f>
        <v>1.9</v>
      </c>
      <c r="E305" s="31">
        <f>Costs!$L$40</f>
        <v>0.4</v>
      </c>
      <c r="G305" s="52" t="s">
        <v>220</v>
      </c>
      <c r="H305" s="29"/>
      <c r="J305" s="312">
        <f t="shared" ref="J305:BU305" si="4491">$D305-$E305</f>
        <v>1.5</v>
      </c>
      <c r="K305" s="312">
        <f t="shared" si="4491"/>
        <v>1.5</v>
      </c>
      <c r="L305" s="312">
        <f t="shared" si="4491"/>
        <v>1.5</v>
      </c>
      <c r="M305" s="312">
        <f t="shared" si="4491"/>
        <v>1.5</v>
      </c>
      <c r="N305" s="312">
        <f t="shared" si="4491"/>
        <v>1.5</v>
      </c>
      <c r="O305" s="312">
        <f t="shared" si="4491"/>
        <v>1.5</v>
      </c>
      <c r="P305" s="312">
        <f t="shared" si="4491"/>
        <v>1.5</v>
      </c>
      <c r="Q305" s="312">
        <f t="shared" si="4491"/>
        <v>1.5</v>
      </c>
      <c r="R305" s="312">
        <f t="shared" si="4491"/>
        <v>1.5</v>
      </c>
      <c r="S305" s="312">
        <f t="shared" si="4491"/>
        <v>1.5</v>
      </c>
      <c r="T305" s="312">
        <f t="shared" si="4491"/>
        <v>1.5</v>
      </c>
      <c r="U305" s="312">
        <f t="shared" si="4491"/>
        <v>1.5</v>
      </c>
      <c r="V305" s="312">
        <f t="shared" si="4491"/>
        <v>1.5</v>
      </c>
      <c r="W305" s="312">
        <f t="shared" si="4491"/>
        <v>1.5</v>
      </c>
      <c r="X305" s="312">
        <f t="shared" si="4491"/>
        <v>1.5</v>
      </c>
      <c r="Y305" s="312">
        <f t="shared" si="4491"/>
        <v>1.5</v>
      </c>
      <c r="Z305" s="312">
        <f t="shared" si="4491"/>
        <v>1.5</v>
      </c>
      <c r="AA305" s="312">
        <f t="shared" si="4491"/>
        <v>1.5</v>
      </c>
      <c r="AB305" s="312">
        <f t="shared" si="4491"/>
        <v>1.5</v>
      </c>
      <c r="AC305" s="312">
        <f t="shared" si="4491"/>
        <v>1.5</v>
      </c>
      <c r="AD305" s="312">
        <f t="shared" si="4491"/>
        <v>1.5</v>
      </c>
      <c r="AE305" s="312">
        <f t="shared" si="4491"/>
        <v>1.5</v>
      </c>
      <c r="AF305" s="312">
        <f t="shared" si="4491"/>
        <v>1.5</v>
      </c>
      <c r="AG305" s="312">
        <f t="shared" si="4491"/>
        <v>1.5</v>
      </c>
      <c r="AH305" s="312">
        <f t="shared" si="4491"/>
        <v>1.5</v>
      </c>
      <c r="AI305" s="312">
        <f t="shared" si="4491"/>
        <v>1.5</v>
      </c>
      <c r="AJ305" s="312">
        <f t="shared" si="4491"/>
        <v>1.5</v>
      </c>
      <c r="AK305" s="312">
        <f t="shared" si="4491"/>
        <v>1.5</v>
      </c>
      <c r="AL305" s="312">
        <f t="shared" si="4491"/>
        <v>1.5</v>
      </c>
      <c r="AM305" s="312">
        <f t="shared" si="4491"/>
        <v>1.5</v>
      </c>
      <c r="AN305" s="312">
        <f t="shared" si="4491"/>
        <v>1.5</v>
      </c>
      <c r="AO305" s="312">
        <f t="shared" si="4491"/>
        <v>1.5</v>
      </c>
      <c r="AP305" s="312">
        <f t="shared" si="4491"/>
        <v>1.5</v>
      </c>
      <c r="AQ305" s="312">
        <f t="shared" si="4491"/>
        <v>1.5</v>
      </c>
      <c r="AR305" s="312">
        <f t="shared" si="4491"/>
        <v>1.5</v>
      </c>
      <c r="AS305" s="312">
        <f t="shared" si="4491"/>
        <v>1.5</v>
      </c>
      <c r="AT305" s="312">
        <f t="shared" si="4491"/>
        <v>1.5</v>
      </c>
      <c r="AU305" s="312">
        <f t="shared" si="4491"/>
        <v>1.5</v>
      </c>
      <c r="AV305" s="312">
        <f t="shared" si="4491"/>
        <v>1.5</v>
      </c>
      <c r="AW305" s="312">
        <f t="shared" si="4491"/>
        <v>1.5</v>
      </c>
      <c r="AX305" s="312">
        <f t="shared" si="4491"/>
        <v>1.5</v>
      </c>
      <c r="AY305" s="312">
        <f t="shared" si="4491"/>
        <v>1.5</v>
      </c>
      <c r="AZ305" s="312">
        <f t="shared" si="4491"/>
        <v>1.5</v>
      </c>
      <c r="BA305" s="312">
        <f t="shared" si="4491"/>
        <v>1.5</v>
      </c>
      <c r="BB305" s="312">
        <f t="shared" si="4491"/>
        <v>1.5</v>
      </c>
      <c r="BC305" s="312">
        <f t="shared" si="4491"/>
        <v>1.5</v>
      </c>
      <c r="BD305" s="312">
        <f t="shared" si="4491"/>
        <v>1.5</v>
      </c>
      <c r="BE305" s="312">
        <f t="shared" si="4491"/>
        <v>1.5</v>
      </c>
      <c r="BF305" s="312">
        <f t="shared" si="4491"/>
        <v>1.5</v>
      </c>
      <c r="BG305" s="312">
        <f t="shared" si="4491"/>
        <v>1.5</v>
      </c>
      <c r="BH305" s="312">
        <f t="shared" si="4491"/>
        <v>1.5</v>
      </c>
      <c r="BI305" s="312">
        <f t="shared" si="4491"/>
        <v>1.5</v>
      </c>
      <c r="BJ305" s="312">
        <f t="shared" si="4491"/>
        <v>1.5</v>
      </c>
      <c r="BK305" s="312">
        <f t="shared" si="4491"/>
        <v>1.5</v>
      </c>
      <c r="BL305" s="312">
        <f t="shared" si="4491"/>
        <v>1.5</v>
      </c>
      <c r="BM305" s="312">
        <f t="shared" si="4491"/>
        <v>1.5</v>
      </c>
      <c r="BN305" s="312">
        <f t="shared" si="4491"/>
        <v>1.5</v>
      </c>
      <c r="BO305" s="312">
        <f t="shared" si="4491"/>
        <v>1.5</v>
      </c>
      <c r="BP305" s="312">
        <f t="shared" si="4491"/>
        <v>1.5</v>
      </c>
      <c r="BQ305" s="312">
        <f t="shared" si="4491"/>
        <v>1.5</v>
      </c>
      <c r="BR305" s="312">
        <f t="shared" si="4491"/>
        <v>1.5</v>
      </c>
      <c r="BS305" s="312">
        <f t="shared" si="4491"/>
        <v>1.5</v>
      </c>
      <c r="BT305" s="312">
        <f t="shared" si="4491"/>
        <v>1.5</v>
      </c>
      <c r="BU305" s="312">
        <f t="shared" si="4491"/>
        <v>1.5</v>
      </c>
      <c r="BV305" s="312">
        <f t="shared" ref="BV305:EB305" si="4492">$D305-$E305</f>
        <v>1.5</v>
      </c>
      <c r="BW305" s="312">
        <f t="shared" si="4492"/>
        <v>1.5</v>
      </c>
      <c r="BX305" s="312">
        <f t="shared" si="4492"/>
        <v>1.5</v>
      </c>
      <c r="BY305" s="312">
        <f t="shared" si="4492"/>
        <v>1.5</v>
      </c>
      <c r="BZ305" s="312">
        <f t="shared" si="4492"/>
        <v>1.5</v>
      </c>
      <c r="CA305" s="312">
        <f t="shared" si="4492"/>
        <v>1.5</v>
      </c>
      <c r="CB305" s="312">
        <f t="shared" si="4492"/>
        <v>1.5</v>
      </c>
      <c r="CC305" s="312">
        <f t="shared" si="4492"/>
        <v>1.5</v>
      </c>
      <c r="CD305" s="312">
        <f t="shared" si="4492"/>
        <v>1.5</v>
      </c>
      <c r="CE305" s="312">
        <f t="shared" si="4492"/>
        <v>1.5</v>
      </c>
      <c r="CF305" s="312">
        <f t="shared" si="4492"/>
        <v>1.5</v>
      </c>
      <c r="CG305" s="312">
        <f t="shared" si="4492"/>
        <v>1.5</v>
      </c>
      <c r="CH305" s="312">
        <f t="shared" si="4492"/>
        <v>1.5</v>
      </c>
      <c r="CI305" s="312">
        <f t="shared" si="4492"/>
        <v>1.5</v>
      </c>
      <c r="CJ305" s="312">
        <f t="shared" si="4492"/>
        <v>1.5</v>
      </c>
      <c r="CK305" s="312">
        <f t="shared" si="4492"/>
        <v>1.5</v>
      </c>
      <c r="CL305" s="312">
        <f t="shared" si="4492"/>
        <v>1.5</v>
      </c>
      <c r="CM305" s="312">
        <f t="shared" si="4492"/>
        <v>1.5</v>
      </c>
      <c r="CN305" s="312">
        <f t="shared" si="4492"/>
        <v>1.5</v>
      </c>
      <c r="CO305" s="312">
        <f t="shared" si="4492"/>
        <v>1.5</v>
      </c>
      <c r="CP305" s="312">
        <f t="shared" si="4492"/>
        <v>1.5</v>
      </c>
      <c r="CQ305" s="312">
        <f t="shared" si="4492"/>
        <v>1.5</v>
      </c>
      <c r="CR305" s="312">
        <f t="shared" si="4492"/>
        <v>1.5</v>
      </c>
      <c r="CS305" s="312">
        <f t="shared" si="4492"/>
        <v>1.5</v>
      </c>
      <c r="CT305" s="312">
        <f t="shared" si="4492"/>
        <v>1.5</v>
      </c>
      <c r="CU305" s="312">
        <f t="shared" si="4492"/>
        <v>1.5</v>
      </c>
      <c r="CV305" s="312">
        <f t="shared" si="4492"/>
        <v>1.5</v>
      </c>
      <c r="CW305" s="312">
        <f t="shared" si="4492"/>
        <v>1.5</v>
      </c>
      <c r="CX305" s="312">
        <f t="shared" si="4492"/>
        <v>1.5</v>
      </c>
      <c r="CY305" s="312">
        <f t="shared" si="4492"/>
        <v>1.5</v>
      </c>
      <c r="CZ305" s="312">
        <f t="shared" si="4492"/>
        <v>1.5</v>
      </c>
      <c r="DA305" s="312">
        <f t="shared" si="4492"/>
        <v>1.5</v>
      </c>
      <c r="DB305" s="312">
        <f t="shared" si="4492"/>
        <v>1.5</v>
      </c>
      <c r="DC305" s="312">
        <f t="shared" si="4492"/>
        <v>1.5</v>
      </c>
      <c r="DD305" s="312">
        <f t="shared" si="4492"/>
        <v>1.5</v>
      </c>
      <c r="DE305" s="312">
        <f t="shared" si="4492"/>
        <v>1.5</v>
      </c>
      <c r="DF305" s="312">
        <f t="shared" si="4492"/>
        <v>1.5</v>
      </c>
      <c r="DG305" s="312">
        <f t="shared" si="4492"/>
        <v>1.5</v>
      </c>
      <c r="DH305" s="312">
        <f t="shared" si="4492"/>
        <v>1.5</v>
      </c>
      <c r="DI305" s="312">
        <f t="shared" si="4492"/>
        <v>1.5</v>
      </c>
      <c r="DJ305" s="312">
        <f t="shared" si="4492"/>
        <v>1.5</v>
      </c>
      <c r="DK305" s="312">
        <f t="shared" si="4492"/>
        <v>1.5</v>
      </c>
      <c r="DL305" s="312">
        <f t="shared" si="4492"/>
        <v>1.5</v>
      </c>
      <c r="DM305" s="312">
        <f t="shared" si="4492"/>
        <v>1.5</v>
      </c>
      <c r="DN305" s="312">
        <f t="shared" si="4492"/>
        <v>1.5</v>
      </c>
      <c r="DO305" s="312">
        <f t="shared" si="4492"/>
        <v>1.5</v>
      </c>
      <c r="DP305" s="312">
        <f t="shared" si="4492"/>
        <v>1.5</v>
      </c>
      <c r="DQ305" s="312">
        <f t="shared" si="4492"/>
        <v>1.5</v>
      </c>
      <c r="DR305" s="312">
        <f t="shared" si="4492"/>
        <v>1.5</v>
      </c>
      <c r="DS305" s="312">
        <f t="shared" si="4492"/>
        <v>1.5</v>
      </c>
      <c r="DT305" s="312">
        <f t="shared" si="4492"/>
        <v>1.5</v>
      </c>
      <c r="DU305" s="312">
        <f t="shared" si="4492"/>
        <v>1.5</v>
      </c>
      <c r="DV305" s="312">
        <f t="shared" si="4492"/>
        <v>1.5</v>
      </c>
      <c r="DW305" s="312">
        <f t="shared" si="4492"/>
        <v>1.5</v>
      </c>
      <c r="DX305" s="312">
        <f t="shared" si="4492"/>
        <v>1.5</v>
      </c>
      <c r="DY305" s="312">
        <f t="shared" si="4492"/>
        <v>1.5</v>
      </c>
      <c r="DZ305" s="312">
        <f t="shared" si="4492"/>
        <v>1.5</v>
      </c>
      <c r="EA305" s="312">
        <f t="shared" si="4492"/>
        <v>1.5</v>
      </c>
      <c r="EB305" s="312">
        <f t="shared" si="4492"/>
        <v>1.5</v>
      </c>
    </row>
    <row r="306" spans="3:132" outlineLevel="1" x14ac:dyDescent="0.25">
      <c r="C306" s="327" t="s">
        <v>549</v>
      </c>
      <c r="D306" s="38"/>
      <c r="E306" s="38"/>
      <c r="F306" s="38"/>
      <c r="G306" s="55" t="s">
        <v>220</v>
      </c>
      <c r="H306" s="316">
        <f t="shared" ref="H306" si="4493">SUM(J306:EB306)</f>
        <v>15000.000000000004</v>
      </c>
      <c r="I306" s="38"/>
      <c r="J306" s="314">
        <f t="shared" ref="J306" si="4494">J304*J305</f>
        <v>0</v>
      </c>
      <c r="K306" s="314">
        <f t="shared" ref="K306" si="4495">K304*K305</f>
        <v>0</v>
      </c>
      <c r="L306" s="314">
        <f t="shared" ref="L306" si="4496">L304*L305</f>
        <v>0</v>
      </c>
      <c r="M306" s="314">
        <f t="shared" ref="M306" si="4497">M304*M305</f>
        <v>0</v>
      </c>
      <c r="N306" s="314">
        <f t="shared" ref="N306" si="4498">N304*N305</f>
        <v>0</v>
      </c>
      <c r="O306" s="314">
        <f t="shared" ref="O306" si="4499">O304*O305</f>
        <v>0</v>
      </c>
      <c r="P306" s="314">
        <f t="shared" ref="P306" si="4500">P304*P305</f>
        <v>0</v>
      </c>
      <c r="Q306" s="314">
        <f t="shared" ref="Q306" si="4501">Q304*Q305</f>
        <v>0</v>
      </c>
      <c r="R306" s="314">
        <f t="shared" ref="R306" si="4502">R304*R305</f>
        <v>0</v>
      </c>
      <c r="S306" s="314">
        <f t="shared" ref="S306" si="4503">S304*S305</f>
        <v>0</v>
      </c>
      <c r="T306" s="314">
        <f t="shared" ref="T306" si="4504">T304*T305</f>
        <v>0</v>
      </c>
      <c r="U306" s="314">
        <f t="shared" ref="U306" si="4505">U304*U305</f>
        <v>0</v>
      </c>
      <c r="V306" s="314">
        <f t="shared" ref="V306" si="4506">V304*V305</f>
        <v>0</v>
      </c>
      <c r="W306" s="314">
        <f t="shared" ref="W306" si="4507">W304*W305</f>
        <v>0</v>
      </c>
      <c r="X306" s="314">
        <f t="shared" ref="X306" si="4508">X304*X305</f>
        <v>0</v>
      </c>
      <c r="Y306" s="314">
        <f t="shared" ref="Y306" si="4509">Y304*Y305</f>
        <v>0</v>
      </c>
      <c r="Z306" s="314">
        <f>Z304*Z305</f>
        <v>0</v>
      </c>
      <c r="AA306" s="314">
        <f t="shared" ref="AA306" si="4510">AA304*AA305</f>
        <v>0</v>
      </c>
      <c r="AB306" s="314">
        <f t="shared" ref="AB306" si="4511">AB304*AB305</f>
        <v>0</v>
      </c>
      <c r="AC306" s="314">
        <f t="shared" ref="AC306" si="4512">AC304*AC305</f>
        <v>0</v>
      </c>
      <c r="AD306" s="314">
        <f t="shared" ref="AD306" si="4513">AD304*AD305</f>
        <v>0</v>
      </c>
      <c r="AE306" s="314">
        <f t="shared" ref="AE306" si="4514">AE304*AE305</f>
        <v>0</v>
      </c>
      <c r="AF306" s="314">
        <f t="shared" ref="AF306" si="4515">AF304*AF305</f>
        <v>0</v>
      </c>
      <c r="AG306" s="314">
        <f t="shared" ref="AG306" si="4516">AG304*AG305</f>
        <v>0</v>
      </c>
      <c r="AH306" s="314">
        <f t="shared" ref="AH306" si="4517">AH304*AH305</f>
        <v>799.95</v>
      </c>
      <c r="AI306" s="314">
        <f t="shared" ref="AI306" si="4518">AI304*AI305</f>
        <v>799.95</v>
      </c>
      <c r="AJ306" s="314">
        <f t="shared" ref="AJ306" si="4519">AJ304*AJ305</f>
        <v>799.95</v>
      </c>
      <c r="AK306" s="314">
        <f t="shared" ref="AK306" si="4520">AK304*AK305</f>
        <v>799.95</v>
      </c>
      <c r="AL306" s="314">
        <f t="shared" ref="AL306" si="4521">AL304*AL305</f>
        <v>799.95</v>
      </c>
      <c r="AM306" s="314">
        <f t="shared" ref="AM306" si="4522">AM304*AM305</f>
        <v>799.95</v>
      </c>
      <c r="AN306" s="314">
        <f t="shared" ref="AN306" si="4523">AN304*AN305</f>
        <v>799.95</v>
      </c>
      <c r="AO306" s="314">
        <f t="shared" ref="AO306" si="4524">AO304*AO305</f>
        <v>799.95</v>
      </c>
      <c r="AP306" s="314">
        <f t="shared" ref="AP306" si="4525">AP304*AP305</f>
        <v>799.95</v>
      </c>
      <c r="AQ306" s="314">
        <f t="shared" ref="AQ306" si="4526">AQ304*AQ305</f>
        <v>799.95</v>
      </c>
      <c r="AR306" s="314">
        <f t="shared" ref="AR306" si="4527">AR304*AR305</f>
        <v>799.95</v>
      </c>
      <c r="AS306" s="314">
        <f t="shared" ref="AS306" si="4528">AS304*AS305</f>
        <v>799.95</v>
      </c>
      <c r="AT306" s="314">
        <f t="shared" ref="AT306" si="4529">AT304*AT305</f>
        <v>799.95</v>
      </c>
      <c r="AU306" s="314">
        <f t="shared" ref="AU306" si="4530">AU304*AU305</f>
        <v>799.95</v>
      </c>
      <c r="AV306" s="314">
        <f t="shared" ref="AV306" si="4531">AV304*AV305</f>
        <v>799.95</v>
      </c>
      <c r="AW306" s="314">
        <f t="shared" ref="AW306" si="4532">AW304*AW305</f>
        <v>799.95</v>
      </c>
      <c r="AX306" s="314">
        <f t="shared" ref="AX306" si="4533">AX304*AX305</f>
        <v>799.95</v>
      </c>
      <c r="AY306" s="314">
        <f t="shared" ref="AY306" si="4534">AY304*AY305</f>
        <v>799.95</v>
      </c>
      <c r="AZ306" s="314">
        <f t="shared" ref="AZ306" si="4535">AZ304*AZ305</f>
        <v>600.9</v>
      </c>
      <c r="BA306" s="314">
        <f t="shared" ref="BA306" si="4536">BA304*BA305</f>
        <v>0</v>
      </c>
      <c r="BB306" s="314">
        <f t="shared" ref="BB306" si="4537">BB304*BB305</f>
        <v>0</v>
      </c>
      <c r="BC306" s="314">
        <f t="shared" ref="BC306" si="4538">BC304*BC305</f>
        <v>0</v>
      </c>
      <c r="BD306" s="314">
        <f t="shared" ref="BD306" si="4539">BD304*BD305</f>
        <v>0</v>
      </c>
      <c r="BE306" s="314">
        <f t="shared" ref="BE306" si="4540">BE304*BE305</f>
        <v>0</v>
      </c>
      <c r="BF306" s="314">
        <f t="shared" ref="BF306" si="4541">BF304*BF305</f>
        <v>0</v>
      </c>
      <c r="BG306" s="314">
        <f t="shared" ref="BG306" si="4542">BG304*BG305</f>
        <v>0</v>
      </c>
      <c r="BH306" s="314">
        <f t="shared" ref="BH306" si="4543">BH304*BH305</f>
        <v>0</v>
      </c>
      <c r="BI306" s="314">
        <f t="shared" ref="BI306" si="4544">BI304*BI305</f>
        <v>0</v>
      </c>
      <c r="BJ306" s="314">
        <f t="shared" ref="BJ306" si="4545">BJ304*BJ305</f>
        <v>0</v>
      </c>
      <c r="BK306" s="314">
        <f t="shared" ref="BK306" si="4546">BK304*BK305</f>
        <v>0</v>
      </c>
      <c r="BL306" s="314">
        <f t="shared" ref="BL306" si="4547">BL304*BL305</f>
        <v>0</v>
      </c>
      <c r="BM306" s="314">
        <f t="shared" ref="BM306" si="4548">BM304*BM305</f>
        <v>0</v>
      </c>
      <c r="BN306" s="314">
        <f t="shared" ref="BN306" si="4549">BN304*BN305</f>
        <v>0</v>
      </c>
      <c r="BO306" s="314">
        <f t="shared" ref="BO306" si="4550">BO304*BO305</f>
        <v>0</v>
      </c>
      <c r="BP306" s="314">
        <f t="shared" ref="BP306" si="4551">BP304*BP305</f>
        <v>0</v>
      </c>
      <c r="BQ306" s="314">
        <f t="shared" ref="BQ306" si="4552">BQ304*BQ305</f>
        <v>0</v>
      </c>
      <c r="BR306" s="314">
        <f t="shared" ref="BR306" si="4553">BR304*BR305</f>
        <v>0</v>
      </c>
      <c r="BS306" s="314">
        <f t="shared" ref="BS306" si="4554">BS304*BS305</f>
        <v>0</v>
      </c>
      <c r="BT306" s="314">
        <f t="shared" ref="BT306" si="4555">BT304*BT305</f>
        <v>0</v>
      </c>
      <c r="BU306" s="314">
        <f t="shared" ref="BU306" si="4556">BU304*BU305</f>
        <v>0</v>
      </c>
      <c r="BV306" s="314">
        <f t="shared" ref="BV306" si="4557">BV304*BV305</f>
        <v>0</v>
      </c>
      <c r="BW306" s="314">
        <f t="shared" ref="BW306" si="4558">BW304*BW305</f>
        <v>0</v>
      </c>
      <c r="BX306" s="314">
        <f t="shared" ref="BX306" si="4559">BX304*BX305</f>
        <v>0</v>
      </c>
      <c r="BY306" s="314">
        <f t="shared" ref="BY306" si="4560">BY304*BY305</f>
        <v>0</v>
      </c>
      <c r="BZ306" s="314">
        <f t="shared" ref="BZ306" si="4561">BZ304*BZ305</f>
        <v>0</v>
      </c>
      <c r="CA306" s="314">
        <f t="shared" ref="CA306" si="4562">CA304*CA305</f>
        <v>0</v>
      </c>
      <c r="CB306" s="314">
        <f t="shared" ref="CB306" si="4563">CB304*CB305</f>
        <v>0</v>
      </c>
      <c r="CC306" s="314">
        <f t="shared" ref="CC306" si="4564">CC304*CC305</f>
        <v>0</v>
      </c>
      <c r="CD306" s="314">
        <f t="shared" ref="CD306" si="4565">CD304*CD305</f>
        <v>0</v>
      </c>
      <c r="CE306" s="314">
        <f t="shared" ref="CE306" si="4566">CE304*CE305</f>
        <v>0</v>
      </c>
      <c r="CF306" s="314">
        <f t="shared" ref="CF306" si="4567">CF304*CF305</f>
        <v>0</v>
      </c>
      <c r="CG306" s="314">
        <f t="shared" ref="CG306" si="4568">CG304*CG305</f>
        <v>0</v>
      </c>
      <c r="CH306" s="314">
        <f t="shared" ref="CH306" si="4569">CH304*CH305</f>
        <v>0</v>
      </c>
      <c r="CI306" s="314">
        <f t="shared" ref="CI306" si="4570">CI304*CI305</f>
        <v>0</v>
      </c>
      <c r="CJ306" s="314">
        <f t="shared" ref="CJ306" si="4571">CJ304*CJ305</f>
        <v>0</v>
      </c>
      <c r="CK306" s="314">
        <f t="shared" ref="CK306" si="4572">CK304*CK305</f>
        <v>0</v>
      </c>
      <c r="CL306" s="314">
        <f t="shared" ref="CL306" si="4573">CL304*CL305</f>
        <v>0</v>
      </c>
      <c r="CM306" s="314">
        <f t="shared" ref="CM306" si="4574">CM304*CM305</f>
        <v>0</v>
      </c>
      <c r="CN306" s="314">
        <f t="shared" ref="CN306" si="4575">CN304*CN305</f>
        <v>0</v>
      </c>
      <c r="CO306" s="314">
        <f t="shared" ref="CO306" si="4576">CO304*CO305</f>
        <v>0</v>
      </c>
      <c r="CP306" s="314">
        <f t="shared" ref="CP306" si="4577">CP304*CP305</f>
        <v>0</v>
      </c>
      <c r="CQ306" s="314">
        <f t="shared" ref="CQ306" si="4578">CQ304*CQ305</f>
        <v>0</v>
      </c>
      <c r="CR306" s="314">
        <f t="shared" ref="CR306" si="4579">CR304*CR305</f>
        <v>0</v>
      </c>
      <c r="CS306" s="314">
        <f t="shared" ref="CS306" si="4580">CS304*CS305</f>
        <v>0</v>
      </c>
      <c r="CT306" s="314">
        <f t="shared" ref="CT306" si="4581">CT304*CT305</f>
        <v>0</v>
      </c>
      <c r="CU306" s="314">
        <f t="shared" ref="CU306" si="4582">CU304*CU305</f>
        <v>0</v>
      </c>
      <c r="CV306" s="314">
        <f t="shared" ref="CV306" si="4583">CV304*CV305</f>
        <v>0</v>
      </c>
      <c r="CW306" s="314">
        <f t="shared" ref="CW306" si="4584">CW304*CW305</f>
        <v>0</v>
      </c>
      <c r="CX306" s="314">
        <f t="shared" ref="CX306" si="4585">CX304*CX305</f>
        <v>0</v>
      </c>
      <c r="CY306" s="314">
        <f t="shared" ref="CY306" si="4586">CY304*CY305</f>
        <v>0</v>
      </c>
      <c r="CZ306" s="314">
        <f t="shared" ref="CZ306" si="4587">CZ304*CZ305</f>
        <v>0</v>
      </c>
      <c r="DA306" s="314">
        <f t="shared" ref="DA306" si="4588">DA304*DA305</f>
        <v>0</v>
      </c>
      <c r="DB306" s="314">
        <f t="shared" ref="DB306" si="4589">DB304*DB305</f>
        <v>0</v>
      </c>
      <c r="DC306" s="314">
        <f t="shared" ref="DC306" si="4590">DC304*DC305</f>
        <v>0</v>
      </c>
      <c r="DD306" s="314">
        <f t="shared" ref="DD306" si="4591">DD304*DD305</f>
        <v>0</v>
      </c>
      <c r="DE306" s="314">
        <f t="shared" ref="DE306" si="4592">DE304*DE305</f>
        <v>0</v>
      </c>
      <c r="DF306" s="314">
        <f t="shared" ref="DF306" si="4593">DF304*DF305</f>
        <v>0</v>
      </c>
      <c r="DG306" s="314">
        <f t="shared" ref="DG306" si="4594">DG304*DG305</f>
        <v>0</v>
      </c>
      <c r="DH306" s="314">
        <f t="shared" ref="DH306" si="4595">DH304*DH305</f>
        <v>0</v>
      </c>
      <c r="DI306" s="314">
        <f t="shared" ref="DI306" si="4596">DI304*DI305</f>
        <v>0</v>
      </c>
      <c r="DJ306" s="314">
        <f t="shared" ref="DJ306" si="4597">DJ304*DJ305</f>
        <v>0</v>
      </c>
      <c r="DK306" s="314">
        <f t="shared" ref="DK306" si="4598">DK304*DK305</f>
        <v>0</v>
      </c>
      <c r="DL306" s="314">
        <f t="shared" ref="DL306" si="4599">DL304*DL305</f>
        <v>0</v>
      </c>
      <c r="DM306" s="314">
        <f t="shared" ref="DM306" si="4600">DM304*DM305</f>
        <v>0</v>
      </c>
      <c r="DN306" s="314">
        <f t="shared" ref="DN306" si="4601">DN304*DN305</f>
        <v>0</v>
      </c>
      <c r="DO306" s="314">
        <f t="shared" ref="DO306" si="4602">DO304*DO305</f>
        <v>0</v>
      </c>
      <c r="DP306" s="314">
        <f t="shared" ref="DP306" si="4603">DP304*DP305</f>
        <v>0</v>
      </c>
      <c r="DQ306" s="314">
        <f t="shared" ref="DQ306" si="4604">DQ304*DQ305</f>
        <v>0</v>
      </c>
      <c r="DR306" s="314">
        <f t="shared" ref="DR306" si="4605">DR304*DR305</f>
        <v>0</v>
      </c>
      <c r="DS306" s="314">
        <f t="shared" ref="DS306" si="4606">DS304*DS305</f>
        <v>0</v>
      </c>
      <c r="DT306" s="314">
        <f t="shared" ref="DT306" si="4607">DT304*DT305</f>
        <v>0</v>
      </c>
      <c r="DU306" s="314">
        <f t="shared" ref="DU306" si="4608">DU304*DU305</f>
        <v>0</v>
      </c>
      <c r="DV306" s="314">
        <f t="shared" ref="DV306" si="4609">DV304*DV305</f>
        <v>0</v>
      </c>
      <c r="DW306" s="314">
        <f t="shared" ref="DW306" si="4610">DW304*DW305</f>
        <v>0</v>
      </c>
      <c r="DX306" s="314">
        <f t="shared" ref="DX306" si="4611">DX304*DX305</f>
        <v>0</v>
      </c>
      <c r="DY306" s="314">
        <f t="shared" ref="DY306" si="4612">DY304*DY305</f>
        <v>0</v>
      </c>
      <c r="DZ306" s="314">
        <f t="shared" ref="DZ306" si="4613">DZ304*DZ305</f>
        <v>0</v>
      </c>
      <c r="EA306" s="314">
        <f t="shared" ref="EA306" si="4614">EA304*EA305</f>
        <v>0</v>
      </c>
      <c r="EB306" s="314">
        <f t="shared" ref="EB306" si="4615">EB304*EB305</f>
        <v>0</v>
      </c>
    </row>
    <row r="307" spans="3:132" outlineLevel="1" x14ac:dyDescent="0.25">
      <c r="C307" s="324" t="s">
        <v>417</v>
      </c>
      <c r="D307" s="34"/>
      <c r="E307" s="34"/>
      <c r="F307" s="34"/>
      <c r="G307" s="67" t="s">
        <v>215</v>
      </c>
      <c r="H307" s="34"/>
      <c r="I307" s="34"/>
      <c r="J307" s="126">
        <f>J$13</f>
        <v>1</v>
      </c>
      <c r="K307" s="126">
        <f t="shared" ref="K307:BV307" si="4616">K$13</f>
        <v>1.0026792493128671</v>
      </c>
      <c r="L307" s="126">
        <f t="shared" si="4616"/>
        <v>1.0056539350998608</v>
      </c>
      <c r="M307" s="126">
        <f t="shared" si="4616"/>
        <v>1.0085410656939733</v>
      </c>
      <c r="N307" s="126">
        <f t="shared" si="4616"/>
        <v>1.0114364849476103</v>
      </c>
      <c r="O307" s="126">
        <f t="shared" si="4616"/>
        <v>1.0143402166566737</v>
      </c>
      <c r="P307" s="126">
        <f t="shared" si="4616"/>
        <v>1.0172522846853813</v>
      </c>
      <c r="Q307" s="126">
        <f t="shared" si="4616"/>
        <v>1.0201727129664624</v>
      </c>
      <c r="R307" s="126">
        <f t="shared" si="4616"/>
        <v>1.0231015255013547</v>
      </c>
      <c r="S307" s="126">
        <f t="shared" si="4616"/>
        <v>1.0260387463604019</v>
      </c>
      <c r="T307" s="126">
        <f t="shared" si="4616"/>
        <v>1.028984399683051</v>
      </c>
      <c r="U307" s="126">
        <f t="shared" si="4616"/>
        <v>1.0319385096780509</v>
      </c>
      <c r="V307" s="126">
        <f t="shared" si="4616"/>
        <v>1.0349011006236515</v>
      </c>
      <c r="W307" s="126">
        <f t="shared" si="4616"/>
        <v>1.0377730230388176</v>
      </c>
      <c r="X307" s="126">
        <f t="shared" si="4616"/>
        <v>1.0408518228283561</v>
      </c>
      <c r="Y307" s="126">
        <f t="shared" si="4616"/>
        <v>1.0438400029932626</v>
      </c>
      <c r="Z307" s="126">
        <f t="shared" si="4616"/>
        <v>1.046836761920777</v>
      </c>
      <c r="AA307" s="126">
        <f t="shared" si="4616"/>
        <v>1.0498421242396576</v>
      </c>
      <c r="AB307" s="126">
        <f t="shared" si="4616"/>
        <v>1.05285611464937</v>
      </c>
      <c r="AC307" s="126">
        <f t="shared" si="4616"/>
        <v>1.0558787579202888</v>
      </c>
      <c r="AD307" s="126">
        <f t="shared" si="4616"/>
        <v>1.0589100788939025</v>
      </c>
      <c r="AE307" s="126">
        <f t="shared" si="4616"/>
        <v>1.0619501024830165</v>
      </c>
      <c r="AF307" s="126">
        <f t="shared" si="4616"/>
        <v>1.0649988536719583</v>
      </c>
      <c r="AG307" s="126">
        <f t="shared" si="4616"/>
        <v>1.0680563575167832</v>
      </c>
      <c r="AH307" s="126">
        <f t="shared" si="4616"/>
        <v>1.0711226391454798</v>
      </c>
      <c r="AI307" s="126">
        <f t="shared" si="4616"/>
        <v>1.0739924437404067</v>
      </c>
      <c r="AJ307" s="126">
        <f t="shared" si="4616"/>
        <v>1.0771786970311998</v>
      </c>
      <c r="AK307" s="126">
        <f t="shared" si="4616"/>
        <v>1.0802711679727233</v>
      </c>
      <c r="AL307" s="126">
        <f t="shared" si="4616"/>
        <v>1.0833725170851116</v>
      </c>
      <c r="AM307" s="126">
        <f t="shared" si="4616"/>
        <v>1.0864827698566941</v>
      </c>
      <c r="AN307" s="126">
        <f t="shared" si="4616"/>
        <v>1.0896019518489746</v>
      </c>
      <c r="AO307" s="126">
        <f t="shared" si="4616"/>
        <v>1.0927300886968412</v>
      </c>
      <c r="AP307" s="126">
        <f t="shared" si="4616"/>
        <v>1.0958672061087775</v>
      </c>
      <c r="AQ307" s="126">
        <f t="shared" si="4616"/>
        <v>1.0990133298670732</v>
      </c>
      <c r="AR307" s="126">
        <f t="shared" si="4616"/>
        <v>1.1021684858280367</v>
      </c>
      <c r="AS307" s="126">
        <f t="shared" si="4616"/>
        <v>1.1053326999222071</v>
      </c>
      <c r="AT307" s="126">
        <f t="shared" si="4616"/>
        <v>1.1085059981545673</v>
      </c>
      <c r="AU307" s="126">
        <f t="shared" si="4616"/>
        <v>1.111475962088432</v>
      </c>
      <c r="AV307" s="126">
        <f t="shared" si="4616"/>
        <v>1.1147734191259395</v>
      </c>
      <c r="AW307" s="126">
        <f t="shared" si="4616"/>
        <v>1.1179738207069689</v>
      </c>
      <c r="AX307" s="126">
        <f t="shared" si="4616"/>
        <v>1.1211834103167977</v>
      </c>
      <c r="AY307" s="126">
        <f t="shared" si="4616"/>
        <v>1.1244022143333261</v>
      </c>
      <c r="AZ307" s="126">
        <f t="shared" si="4616"/>
        <v>1.1276302592101826</v>
      </c>
      <c r="BA307" s="126">
        <f t="shared" si="4616"/>
        <v>1.1308675714769412</v>
      </c>
      <c r="BB307" s="126">
        <f t="shared" si="4616"/>
        <v>1.1341141777393395</v>
      </c>
      <c r="BC307" s="126">
        <f t="shared" si="4616"/>
        <v>1.1373701046794982</v>
      </c>
      <c r="BD307" s="126">
        <f t="shared" si="4616"/>
        <v>1.1406353790561385</v>
      </c>
      <c r="BE307" s="126">
        <f t="shared" si="4616"/>
        <v>1.1439100277048042</v>
      </c>
      <c r="BF307" s="126">
        <f t="shared" si="4616"/>
        <v>1.1471940775380809</v>
      </c>
      <c r="BG307" s="126">
        <f t="shared" si="4616"/>
        <v>1.15026769648205</v>
      </c>
      <c r="BH307" s="126">
        <f t="shared" si="4616"/>
        <v>1.1536802383994258</v>
      </c>
      <c r="BI307" s="126">
        <f t="shared" si="4616"/>
        <v>1.1569923375180708</v>
      </c>
      <c r="BJ307" s="126">
        <f t="shared" si="4616"/>
        <v>1.1603139453378331</v>
      </c>
      <c r="BK307" s="126">
        <f t="shared" si="4616"/>
        <v>1.1636450891572303</v>
      </c>
      <c r="BL307" s="126">
        <f t="shared" si="4616"/>
        <v>1.1669857963531516</v>
      </c>
      <c r="BM307" s="126">
        <f t="shared" si="4616"/>
        <v>1.1703360943810825</v>
      </c>
      <c r="BN307" s="126">
        <f t="shared" si="4616"/>
        <v>1.1736960107753303</v>
      </c>
      <c r="BO307" s="126">
        <f t="shared" si="4616"/>
        <v>1.1770655731492505</v>
      </c>
      <c r="BP307" s="126">
        <f t="shared" si="4616"/>
        <v>1.180444809195474</v>
      </c>
      <c r="BQ307" s="126">
        <f t="shared" si="4616"/>
        <v>1.1838337466861339</v>
      </c>
      <c r="BR307" s="126">
        <f t="shared" si="4616"/>
        <v>1.1872324134730949</v>
      </c>
      <c r="BS307" s="126">
        <f t="shared" si="4616"/>
        <v>1.1905270658589224</v>
      </c>
      <c r="BT307" s="126">
        <f t="shared" si="4616"/>
        <v>1.1940590467434065</v>
      </c>
      <c r="BU307" s="126">
        <f t="shared" si="4616"/>
        <v>1.1974870693312041</v>
      </c>
      <c r="BV307" s="126">
        <f t="shared" si="4616"/>
        <v>1.2009249334246579</v>
      </c>
      <c r="BW307" s="126">
        <f t="shared" ref="BW307:EB307" si="4617">BW$13</f>
        <v>1.204372667277734</v>
      </c>
      <c r="BX307" s="126">
        <f t="shared" si="4617"/>
        <v>1.2078302992255125</v>
      </c>
      <c r="BY307" s="126">
        <f t="shared" si="4617"/>
        <v>1.2112978576844211</v>
      </c>
      <c r="BZ307" s="126">
        <f t="shared" si="4617"/>
        <v>1.2147753711524676</v>
      </c>
      <c r="CA307" s="126">
        <f t="shared" si="4617"/>
        <v>1.2182628682094752</v>
      </c>
      <c r="CB307" s="126">
        <f t="shared" si="4617"/>
        <v>1.2217603775173165</v>
      </c>
      <c r="CC307" s="126">
        <f t="shared" si="4617"/>
        <v>1.2252679278201495</v>
      </c>
      <c r="CD307" s="126">
        <f t="shared" si="4617"/>
        <v>1.2287855479446541</v>
      </c>
      <c r="CE307" s="126">
        <f t="shared" si="4617"/>
        <v>1.232077770779646</v>
      </c>
      <c r="CF307" s="126">
        <f t="shared" si="4617"/>
        <v>1.23573302168438</v>
      </c>
      <c r="CG307" s="126">
        <f t="shared" si="4617"/>
        <v>1.2392806860334544</v>
      </c>
      <c r="CH307" s="126">
        <f t="shared" si="4617"/>
        <v>1.2428385353675644</v>
      </c>
      <c r="CI307" s="126">
        <f t="shared" si="4617"/>
        <v>1.2464065989267703</v>
      </c>
      <c r="CJ307" s="126">
        <f t="shared" si="4617"/>
        <v>1.2499849060350778</v>
      </c>
      <c r="CK307" s="126">
        <f t="shared" si="4617"/>
        <v>1.2535734861006791</v>
      </c>
      <c r="CL307" s="126">
        <f t="shared" si="4617"/>
        <v>1.257172368616194</v>
      </c>
      <c r="CM307" s="126">
        <f t="shared" si="4617"/>
        <v>1.2607815831589126</v>
      </c>
      <c r="CN307" s="126">
        <f t="shared" si="4617"/>
        <v>1.2644011593910389</v>
      </c>
      <c r="CO307" s="126">
        <f t="shared" si="4617"/>
        <v>1.2680311270599336</v>
      </c>
      <c r="CP307" s="126">
        <f t="shared" si="4617"/>
        <v>1.2716715159983594</v>
      </c>
      <c r="CQ307" s="126">
        <f t="shared" si="4617"/>
        <v>1.2750786410337906</v>
      </c>
      <c r="CR307" s="126">
        <f t="shared" si="4617"/>
        <v>1.2788614642181557</v>
      </c>
      <c r="CS307" s="126">
        <f t="shared" si="4617"/>
        <v>1.2825329459576562</v>
      </c>
      <c r="CT307" s="126">
        <f t="shared" si="4617"/>
        <v>1.2862149681493797</v>
      </c>
      <c r="CU307" s="126">
        <f t="shared" si="4617"/>
        <v>1.289907561053897</v>
      </c>
      <c r="CV307" s="126">
        <f t="shared" si="4617"/>
        <v>1.293610755018654</v>
      </c>
      <c r="CW307" s="126">
        <f t="shared" si="4617"/>
        <v>1.2973245804782207</v>
      </c>
      <c r="CX307" s="126">
        <f t="shared" si="4617"/>
        <v>1.3010490679545423</v>
      </c>
      <c r="CY307" s="126">
        <f t="shared" si="4617"/>
        <v>1.304784248057189</v>
      </c>
      <c r="CZ307" s="126">
        <f t="shared" si="4617"/>
        <v>1.3085301514836076</v>
      </c>
      <c r="DA307" s="126">
        <f t="shared" si="4617"/>
        <v>1.3122868090193751</v>
      </c>
      <c r="DB307" s="126">
        <f t="shared" si="4617"/>
        <v>1.3160542515384499</v>
      </c>
      <c r="DC307" s="126">
        <f t="shared" si="4617"/>
        <v>1.3195802889875801</v>
      </c>
      <c r="DD307" s="126">
        <f t="shared" si="4617"/>
        <v>1.323495136864544</v>
      </c>
      <c r="DE307" s="126">
        <f t="shared" si="4617"/>
        <v>1.3272947573576725</v>
      </c>
      <c r="DF307" s="126">
        <f t="shared" si="4617"/>
        <v>1.3311052861764079</v>
      </c>
      <c r="DG307" s="126">
        <f t="shared" si="4617"/>
        <v>1.3349267546374479</v>
      </c>
      <c r="DH307" s="126">
        <f t="shared" si="4617"/>
        <v>1.3387591941473977</v>
      </c>
      <c r="DI307" s="126">
        <f t="shared" si="4617"/>
        <v>1.3426026362030277</v>
      </c>
      <c r="DJ307" s="126">
        <f t="shared" si="4617"/>
        <v>1.3464571123915319</v>
      </c>
      <c r="DK307" s="126">
        <f t="shared" si="4617"/>
        <v>1.3503226543907885</v>
      </c>
      <c r="DL307" s="126">
        <f t="shared" si="4617"/>
        <v>1.3541992939696192</v>
      </c>
      <c r="DM307" s="126">
        <f t="shared" si="4617"/>
        <v>1.358087062988051</v>
      </c>
      <c r="DN307" s="126">
        <f t="shared" si="4617"/>
        <v>1.361985993397578</v>
      </c>
      <c r="DO307" s="126">
        <f t="shared" si="4617"/>
        <v>1.3657655991021458</v>
      </c>
      <c r="DP307" s="126">
        <f t="shared" si="4617"/>
        <v>1.3698174666548035</v>
      </c>
      <c r="DQ307" s="126">
        <f t="shared" si="4617"/>
        <v>1.3737500738651915</v>
      </c>
      <c r="DR307" s="126">
        <f t="shared" si="4617"/>
        <v>1.3776939711925826</v>
      </c>
      <c r="DS307" s="126">
        <f t="shared" si="4617"/>
        <v>1.381649191049759</v>
      </c>
      <c r="DT307" s="126">
        <f t="shared" si="4617"/>
        <v>1.385615765942557</v>
      </c>
      <c r="DU307" s="126">
        <f t="shared" si="4617"/>
        <v>1.3895937284701338</v>
      </c>
      <c r="DV307" s="126">
        <f t="shared" si="4617"/>
        <v>1.3935831113252357</v>
      </c>
      <c r="DW307" s="126">
        <f t="shared" si="4617"/>
        <v>1.3975839472944662</v>
      </c>
      <c r="DX307" s="126">
        <f t="shared" si="4617"/>
        <v>1.401596269258556</v>
      </c>
      <c r="DY307" s="126">
        <f t="shared" si="4617"/>
        <v>1.4056201101926329</v>
      </c>
      <c r="DZ307" s="126">
        <f t="shared" si="4617"/>
        <v>1.4096555031664932</v>
      </c>
      <c r="EA307" s="126">
        <f t="shared" si="4617"/>
        <v>1.4134323217047313</v>
      </c>
      <c r="EB307" s="126">
        <f t="shared" si="4617"/>
        <v>1.4176256038945581</v>
      </c>
    </row>
    <row r="308" spans="3:132" outlineLevel="1" x14ac:dyDescent="0.25">
      <c r="C308" s="321" t="s">
        <v>528</v>
      </c>
      <c r="D308" s="38"/>
      <c r="E308" s="38"/>
      <c r="F308" s="38"/>
      <c r="G308" s="52" t="s">
        <v>220</v>
      </c>
      <c r="H308" s="46">
        <f t="shared" ref="H308" si="4618">SUM(J308:EB308)</f>
        <v>16480.964307781953</v>
      </c>
      <c r="I308" s="38"/>
      <c r="J308" s="82">
        <f>J306*J307</f>
        <v>0</v>
      </c>
      <c r="K308" s="82">
        <f t="shared" ref="K308" si="4619">K306*K307</f>
        <v>0</v>
      </c>
      <c r="L308" s="82">
        <f t="shared" ref="L308" si="4620">L306*L307</f>
        <v>0</v>
      </c>
      <c r="M308" s="82">
        <f t="shared" ref="M308" si="4621">M306*M307</f>
        <v>0</v>
      </c>
      <c r="N308" s="82">
        <f t="shared" ref="N308" si="4622">N306*N307</f>
        <v>0</v>
      </c>
      <c r="O308" s="82">
        <f t="shared" ref="O308" si="4623">O306*O307</f>
        <v>0</v>
      </c>
      <c r="P308" s="82">
        <f t="shared" ref="P308" si="4624">P306*P307</f>
        <v>0</v>
      </c>
      <c r="Q308" s="82">
        <f t="shared" ref="Q308" si="4625">Q306*Q307</f>
        <v>0</v>
      </c>
      <c r="R308" s="82">
        <f t="shared" ref="R308" si="4626">R306*R307</f>
        <v>0</v>
      </c>
      <c r="S308" s="82">
        <f t="shared" ref="S308" si="4627">S306*S307</f>
        <v>0</v>
      </c>
      <c r="T308" s="82">
        <f t="shared" ref="T308" si="4628">T306*T307</f>
        <v>0</v>
      </c>
      <c r="U308" s="82">
        <f t="shared" ref="U308" si="4629">U306*U307</f>
        <v>0</v>
      </c>
      <c r="V308" s="82">
        <f t="shared" ref="V308" si="4630">V306*V307</f>
        <v>0</v>
      </c>
      <c r="W308" s="82">
        <f t="shared" ref="W308" si="4631">W306*W307</f>
        <v>0</v>
      </c>
      <c r="X308" s="82">
        <f t="shared" ref="X308" si="4632">X306*X307</f>
        <v>0</v>
      </c>
      <c r="Y308" s="82">
        <f t="shared" ref="Y308" si="4633">Y306*Y307</f>
        <v>0</v>
      </c>
      <c r="Z308" s="82">
        <f t="shared" ref="Z308" si="4634">Z306*Z307</f>
        <v>0</v>
      </c>
      <c r="AA308" s="82">
        <f t="shared" ref="AA308" si="4635">AA306*AA307</f>
        <v>0</v>
      </c>
      <c r="AB308" s="82">
        <f t="shared" ref="AB308" si="4636">AB306*AB307</f>
        <v>0</v>
      </c>
      <c r="AC308" s="82">
        <f t="shared" ref="AC308" si="4637">AC306*AC307</f>
        <v>0</v>
      </c>
      <c r="AD308" s="82">
        <f t="shared" ref="AD308" si="4638">AD306*AD307</f>
        <v>0</v>
      </c>
      <c r="AE308" s="82">
        <f t="shared" ref="AE308" si="4639">AE306*AE307</f>
        <v>0</v>
      </c>
      <c r="AF308" s="82">
        <f t="shared" ref="AF308" si="4640">AF306*AF307</f>
        <v>0</v>
      </c>
      <c r="AG308" s="82">
        <f t="shared" ref="AG308" si="4641">AG306*AG307</f>
        <v>0</v>
      </c>
      <c r="AH308" s="82">
        <f t="shared" ref="AH308" si="4642">AH306*AH307</f>
        <v>856.84455518442655</v>
      </c>
      <c r="AI308" s="82">
        <f t="shared" ref="AI308" si="4643">AI306*AI307</f>
        <v>859.14025537013833</v>
      </c>
      <c r="AJ308" s="82">
        <f t="shared" ref="AJ308" si="4644">AJ306*AJ307</f>
        <v>861.68909869010838</v>
      </c>
      <c r="AK308" s="82">
        <f t="shared" ref="AK308" si="4645">AK306*AK307</f>
        <v>864.16292081978008</v>
      </c>
      <c r="AL308" s="82">
        <f t="shared" ref="AL308" si="4646">AL306*AL307</f>
        <v>866.64384504223506</v>
      </c>
      <c r="AM308" s="82">
        <f t="shared" ref="AM308" si="4647">AM306*AM307</f>
        <v>869.13189174686249</v>
      </c>
      <c r="AN308" s="82">
        <f t="shared" ref="AN308" si="4648">AN306*AN307</f>
        <v>871.62708138158723</v>
      </c>
      <c r="AO308" s="82">
        <f t="shared" ref="AO308" si="4649">AO306*AO307</f>
        <v>874.12943445303813</v>
      </c>
      <c r="AP308" s="82">
        <f t="shared" ref="AP308" si="4650">AP306*AP307</f>
        <v>876.63897152671666</v>
      </c>
      <c r="AQ308" s="82">
        <f t="shared" ref="AQ308" si="4651">AQ306*AQ307</f>
        <v>879.15571322716528</v>
      </c>
      <c r="AR308" s="82">
        <f t="shared" ref="AR308" si="4652">AR306*AR307</f>
        <v>881.67968023813808</v>
      </c>
      <c r="AS308" s="82">
        <f t="shared" ref="AS308" si="4653">AS306*AS307</f>
        <v>884.21089330276959</v>
      </c>
      <c r="AT308" s="82">
        <f t="shared" ref="AT308" si="4654">AT306*AT307</f>
        <v>886.74937322374615</v>
      </c>
      <c r="AU308" s="82">
        <f t="shared" ref="AU308" si="4655">AU306*AU307</f>
        <v>889.12519587264126</v>
      </c>
      <c r="AV308" s="82">
        <f t="shared" ref="AV308" si="4656">AV306*AV307</f>
        <v>891.76299662979534</v>
      </c>
      <c r="AW308" s="82">
        <f t="shared" ref="AW308" si="4657">AW306*AW307</f>
        <v>894.3231578745399</v>
      </c>
      <c r="AX308" s="82">
        <f t="shared" ref="AX308" si="4658">AX306*AX307</f>
        <v>896.89066908292239</v>
      </c>
      <c r="AY308" s="82">
        <f t="shared" ref="AY308" si="4659">AY306*AY307</f>
        <v>899.46555135594429</v>
      </c>
      <c r="AZ308" s="82">
        <f t="shared" ref="AZ308" si="4660">AZ306*AZ307</f>
        <v>677.59302275939865</v>
      </c>
      <c r="BA308" s="82">
        <f t="shared" ref="BA308" si="4661">BA306*BA307</f>
        <v>0</v>
      </c>
      <c r="BB308" s="82">
        <f t="shared" ref="BB308" si="4662">BB306*BB307</f>
        <v>0</v>
      </c>
      <c r="BC308" s="82">
        <f t="shared" ref="BC308" si="4663">BC306*BC307</f>
        <v>0</v>
      </c>
      <c r="BD308" s="82">
        <f t="shared" ref="BD308" si="4664">BD306*BD307</f>
        <v>0</v>
      </c>
      <c r="BE308" s="82">
        <f t="shared" ref="BE308" si="4665">BE306*BE307</f>
        <v>0</v>
      </c>
      <c r="BF308" s="82">
        <f t="shared" ref="BF308" si="4666">BF306*BF307</f>
        <v>0</v>
      </c>
      <c r="BG308" s="82">
        <f t="shared" ref="BG308" si="4667">BG306*BG307</f>
        <v>0</v>
      </c>
      <c r="BH308" s="82">
        <f t="shared" ref="BH308" si="4668">BH306*BH307</f>
        <v>0</v>
      </c>
      <c r="BI308" s="82">
        <f t="shared" ref="BI308" si="4669">BI306*BI307</f>
        <v>0</v>
      </c>
      <c r="BJ308" s="82">
        <f t="shared" ref="BJ308" si="4670">BJ306*BJ307</f>
        <v>0</v>
      </c>
      <c r="BK308" s="82">
        <f t="shared" ref="BK308" si="4671">BK306*BK307</f>
        <v>0</v>
      </c>
      <c r="BL308" s="82">
        <f t="shared" ref="BL308" si="4672">BL306*BL307</f>
        <v>0</v>
      </c>
      <c r="BM308" s="82">
        <f t="shared" ref="BM308" si="4673">BM306*BM307</f>
        <v>0</v>
      </c>
      <c r="BN308" s="82">
        <f t="shared" ref="BN308" si="4674">BN306*BN307</f>
        <v>0</v>
      </c>
      <c r="BO308" s="82">
        <f t="shared" ref="BO308" si="4675">BO306*BO307</f>
        <v>0</v>
      </c>
      <c r="BP308" s="82">
        <f t="shared" ref="BP308" si="4676">BP306*BP307</f>
        <v>0</v>
      </c>
      <c r="BQ308" s="82">
        <f t="shared" ref="BQ308" si="4677">BQ306*BQ307</f>
        <v>0</v>
      </c>
      <c r="BR308" s="82">
        <f t="shared" ref="BR308" si="4678">BR306*BR307</f>
        <v>0</v>
      </c>
      <c r="BS308" s="82">
        <f t="shared" ref="BS308" si="4679">BS306*BS307</f>
        <v>0</v>
      </c>
      <c r="BT308" s="82">
        <f t="shared" ref="BT308" si="4680">BT306*BT307</f>
        <v>0</v>
      </c>
      <c r="BU308" s="82">
        <f t="shared" ref="BU308" si="4681">BU306*BU307</f>
        <v>0</v>
      </c>
      <c r="BV308" s="82">
        <f t="shared" ref="BV308" si="4682">BV306*BV307</f>
        <v>0</v>
      </c>
      <c r="BW308" s="82">
        <f t="shared" ref="BW308" si="4683">BW306*BW307</f>
        <v>0</v>
      </c>
      <c r="BX308" s="82">
        <f t="shared" ref="BX308" si="4684">BX306*BX307</f>
        <v>0</v>
      </c>
      <c r="BY308" s="82">
        <f t="shared" ref="BY308" si="4685">BY306*BY307</f>
        <v>0</v>
      </c>
      <c r="BZ308" s="82">
        <f t="shared" ref="BZ308" si="4686">BZ306*BZ307</f>
        <v>0</v>
      </c>
      <c r="CA308" s="82">
        <f t="shared" ref="CA308" si="4687">CA306*CA307</f>
        <v>0</v>
      </c>
      <c r="CB308" s="82">
        <f t="shared" ref="CB308" si="4688">CB306*CB307</f>
        <v>0</v>
      </c>
      <c r="CC308" s="82">
        <f t="shared" ref="CC308" si="4689">CC306*CC307</f>
        <v>0</v>
      </c>
      <c r="CD308" s="82">
        <f t="shared" ref="CD308" si="4690">CD306*CD307</f>
        <v>0</v>
      </c>
      <c r="CE308" s="82">
        <f t="shared" ref="CE308" si="4691">CE306*CE307</f>
        <v>0</v>
      </c>
      <c r="CF308" s="82">
        <f t="shared" ref="CF308" si="4692">CF306*CF307</f>
        <v>0</v>
      </c>
      <c r="CG308" s="82">
        <f t="shared" ref="CG308" si="4693">CG306*CG307</f>
        <v>0</v>
      </c>
      <c r="CH308" s="82">
        <f t="shared" ref="CH308" si="4694">CH306*CH307</f>
        <v>0</v>
      </c>
      <c r="CI308" s="82">
        <f t="shared" ref="CI308" si="4695">CI306*CI307</f>
        <v>0</v>
      </c>
      <c r="CJ308" s="82">
        <f t="shared" ref="CJ308" si="4696">CJ306*CJ307</f>
        <v>0</v>
      </c>
      <c r="CK308" s="82">
        <f t="shared" ref="CK308" si="4697">CK306*CK307</f>
        <v>0</v>
      </c>
      <c r="CL308" s="82">
        <f t="shared" ref="CL308" si="4698">CL306*CL307</f>
        <v>0</v>
      </c>
      <c r="CM308" s="82">
        <f t="shared" ref="CM308" si="4699">CM306*CM307</f>
        <v>0</v>
      </c>
      <c r="CN308" s="82">
        <f t="shared" ref="CN308" si="4700">CN306*CN307</f>
        <v>0</v>
      </c>
      <c r="CO308" s="82">
        <f t="shared" ref="CO308" si="4701">CO306*CO307</f>
        <v>0</v>
      </c>
      <c r="CP308" s="82">
        <f t="shared" ref="CP308" si="4702">CP306*CP307</f>
        <v>0</v>
      </c>
      <c r="CQ308" s="82">
        <f t="shared" ref="CQ308" si="4703">CQ306*CQ307</f>
        <v>0</v>
      </c>
      <c r="CR308" s="82">
        <f t="shared" ref="CR308" si="4704">CR306*CR307</f>
        <v>0</v>
      </c>
      <c r="CS308" s="82">
        <f t="shared" ref="CS308" si="4705">CS306*CS307</f>
        <v>0</v>
      </c>
      <c r="CT308" s="82">
        <f t="shared" ref="CT308" si="4706">CT306*CT307</f>
        <v>0</v>
      </c>
      <c r="CU308" s="82">
        <f t="shared" ref="CU308" si="4707">CU306*CU307</f>
        <v>0</v>
      </c>
      <c r="CV308" s="82">
        <f t="shared" ref="CV308" si="4708">CV306*CV307</f>
        <v>0</v>
      </c>
      <c r="CW308" s="82">
        <f t="shared" ref="CW308" si="4709">CW306*CW307</f>
        <v>0</v>
      </c>
      <c r="CX308" s="82">
        <f t="shared" ref="CX308" si="4710">CX306*CX307</f>
        <v>0</v>
      </c>
      <c r="CY308" s="82">
        <f t="shared" ref="CY308" si="4711">CY306*CY307</f>
        <v>0</v>
      </c>
      <c r="CZ308" s="82">
        <f t="shared" ref="CZ308" si="4712">CZ306*CZ307</f>
        <v>0</v>
      </c>
      <c r="DA308" s="82">
        <f t="shared" ref="DA308" si="4713">DA306*DA307</f>
        <v>0</v>
      </c>
      <c r="DB308" s="82">
        <f t="shared" ref="DB308" si="4714">DB306*DB307</f>
        <v>0</v>
      </c>
      <c r="DC308" s="82">
        <f t="shared" ref="DC308" si="4715">DC306*DC307</f>
        <v>0</v>
      </c>
      <c r="DD308" s="82">
        <f t="shared" ref="DD308" si="4716">DD306*DD307</f>
        <v>0</v>
      </c>
      <c r="DE308" s="82">
        <f t="shared" ref="DE308" si="4717">DE306*DE307</f>
        <v>0</v>
      </c>
      <c r="DF308" s="82">
        <f t="shared" ref="DF308" si="4718">DF306*DF307</f>
        <v>0</v>
      </c>
      <c r="DG308" s="82">
        <f t="shared" ref="DG308" si="4719">DG306*DG307</f>
        <v>0</v>
      </c>
      <c r="DH308" s="82">
        <f t="shared" ref="DH308" si="4720">DH306*DH307</f>
        <v>0</v>
      </c>
      <c r="DI308" s="82">
        <f t="shared" ref="DI308" si="4721">DI306*DI307</f>
        <v>0</v>
      </c>
      <c r="DJ308" s="82">
        <f t="shared" ref="DJ308" si="4722">DJ306*DJ307</f>
        <v>0</v>
      </c>
      <c r="DK308" s="82">
        <f t="shared" ref="DK308" si="4723">DK306*DK307</f>
        <v>0</v>
      </c>
      <c r="DL308" s="82">
        <f t="shared" ref="DL308" si="4724">DL306*DL307</f>
        <v>0</v>
      </c>
      <c r="DM308" s="82">
        <f t="shared" ref="DM308" si="4725">DM306*DM307</f>
        <v>0</v>
      </c>
      <c r="DN308" s="82">
        <f t="shared" ref="DN308" si="4726">DN306*DN307</f>
        <v>0</v>
      </c>
      <c r="DO308" s="82">
        <f t="shared" ref="DO308" si="4727">DO306*DO307</f>
        <v>0</v>
      </c>
      <c r="DP308" s="82">
        <f t="shared" ref="DP308" si="4728">DP306*DP307</f>
        <v>0</v>
      </c>
      <c r="DQ308" s="82">
        <f t="shared" ref="DQ308" si="4729">DQ306*DQ307</f>
        <v>0</v>
      </c>
      <c r="DR308" s="82">
        <f t="shared" ref="DR308" si="4730">DR306*DR307</f>
        <v>0</v>
      </c>
      <c r="DS308" s="82">
        <f t="shared" ref="DS308" si="4731">DS306*DS307</f>
        <v>0</v>
      </c>
      <c r="DT308" s="82">
        <f t="shared" ref="DT308" si="4732">DT306*DT307</f>
        <v>0</v>
      </c>
      <c r="DU308" s="82">
        <f t="shared" ref="DU308" si="4733">DU306*DU307</f>
        <v>0</v>
      </c>
      <c r="DV308" s="82">
        <f t="shared" ref="DV308" si="4734">DV306*DV307</f>
        <v>0</v>
      </c>
      <c r="DW308" s="82">
        <f t="shared" ref="DW308" si="4735">DW306*DW307</f>
        <v>0</v>
      </c>
      <c r="DX308" s="82">
        <f t="shared" ref="DX308" si="4736">DX306*DX307</f>
        <v>0</v>
      </c>
      <c r="DY308" s="82">
        <f t="shared" ref="DY308" si="4737">DY306*DY307</f>
        <v>0</v>
      </c>
      <c r="DZ308" s="82">
        <f t="shared" ref="DZ308" si="4738">DZ306*DZ307</f>
        <v>0</v>
      </c>
      <c r="EA308" s="82">
        <f t="shared" ref="EA308" si="4739">EA306*EA307</f>
        <v>0</v>
      </c>
      <c r="EB308" s="82">
        <f t="shared" ref="EB308" si="4740">EB306*EB307</f>
        <v>0</v>
      </c>
    </row>
    <row r="309" spans="3:132" outlineLevel="1" x14ac:dyDescent="0.25">
      <c r="C309" s="32"/>
      <c r="G309" s="52"/>
      <c r="H309" s="29"/>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row>
    <row r="310" spans="3:132" ht="13" outlineLevel="1" x14ac:dyDescent="0.3">
      <c r="C310" s="340" t="s">
        <v>504</v>
      </c>
      <c r="G310" s="52"/>
      <c r="H310" s="29"/>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row>
    <row r="311" spans="3:132" outlineLevel="1" x14ac:dyDescent="0.25">
      <c r="C311" s="318" t="s">
        <v>547</v>
      </c>
      <c r="G311" s="52" t="s">
        <v>604</v>
      </c>
      <c r="H311" s="46">
        <f t="shared" ref="H311" si="4741">SUM(J311:EB311)</f>
        <v>12500</v>
      </c>
      <c r="J311" s="82">
        <f t="shared" ref="J311:AO311" si="4742">J289</f>
        <v>0</v>
      </c>
      <c r="K311" s="82">
        <f t="shared" si="4742"/>
        <v>0</v>
      </c>
      <c r="L311" s="82">
        <f t="shared" si="4742"/>
        <v>0</v>
      </c>
      <c r="M311" s="82">
        <f t="shared" si="4742"/>
        <v>0</v>
      </c>
      <c r="N311" s="82">
        <f t="shared" si="4742"/>
        <v>0</v>
      </c>
      <c r="O311" s="82">
        <f t="shared" si="4742"/>
        <v>0</v>
      </c>
      <c r="P311" s="82">
        <f t="shared" si="4742"/>
        <v>0</v>
      </c>
      <c r="Q311" s="82">
        <f t="shared" si="4742"/>
        <v>0</v>
      </c>
      <c r="R311" s="82">
        <f t="shared" si="4742"/>
        <v>12500</v>
      </c>
      <c r="S311" s="82">
        <f t="shared" si="4742"/>
        <v>0</v>
      </c>
      <c r="T311" s="82">
        <f t="shared" si="4742"/>
        <v>0</v>
      </c>
      <c r="U311" s="82">
        <f t="shared" si="4742"/>
        <v>0</v>
      </c>
      <c r="V311" s="82">
        <f t="shared" si="4742"/>
        <v>0</v>
      </c>
      <c r="W311" s="82">
        <f t="shared" si="4742"/>
        <v>0</v>
      </c>
      <c r="X311" s="82">
        <f t="shared" si="4742"/>
        <v>0</v>
      </c>
      <c r="Y311" s="82">
        <f t="shared" si="4742"/>
        <v>0</v>
      </c>
      <c r="Z311" s="82">
        <f t="shared" si="4742"/>
        <v>0</v>
      </c>
      <c r="AA311" s="82">
        <f t="shared" si="4742"/>
        <v>0</v>
      </c>
      <c r="AB311" s="82">
        <f t="shared" si="4742"/>
        <v>0</v>
      </c>
      <c r="AC311" s="82">
        <f t="shared" si="4742"/>
        <v>0</v>
      </c>
      <c r="AD311" s="82">
        <f t="shared" si="4742"/>
        <v>0</v>
      </c>
      <c r="AE311" s="82">
        <f t="shared" si="4742"/>
        <v>0</v>
      </c>
      <c r="AF311" s="82">
        <f t="shared" si="4742"/>
        <v>0</v>
      </c>
      <c r="AG311" s="82">
        <f t="shared" si="4742"/>
        <v>0</v>
      </c>
      <c r="AH311" s="82">
        <f t="shared" si="4742"/>
        <v>0</v>
      </c>
      <c r="AI311" s="82">
        <f t="shared" si="4742"/>
        <v>0</v>
      </c>
      <c r="AJ311" s="82">
        <f t="shared" si="4742"/>
        <v>0</v>
      </c>
      <c r="AK311" s="82">
        <f t="shared" si="4742"/>
        <v>0</v>
      </c>
      <c r="AL311" s="82">
        <f t="shared" si="4742"/>
        <v>0</v>
      </c>
      <c r="AM311" s="82">
        <f t="shared" si="4742"/>
        <v>0</v>
      </c>
      <c r="AN311" s="82">
        <f t="shared" si="4742"/>
        <v>0</v>
      </c>
      <c r="AO311" s="82">
        <f t="shared" si="4742"/>
        <v>0</v>
      </c>
      <c r="AP311" s="82">
        <f t="shared" ref="AP311:BU311" si="4743">AP289</f>
        <v>0</v>
      </c>
      <c r="AQ311" s="82">
        <f t="shared" si="4743"/>
        <v>0</v>
      </c>
      <c r="AR311" s="82">
        <f t="shared" si="4743"/>
        <v>0</v>
      </c>
      <c r="AS311" s="82">
        <f t="shared" si="4743"/>
        <v>0</v>
      </c>
      <c r="AT311" s="82">
        <f t="shared" si="4743"/>
        <v>0</v>
      </c>
      <c r="AU311" s="82">
        <f t="shared" si="4743"/>
        <v>0</v>
      </c>
      <c r="AV311" s="82">
        <f t="shared" si="4743"/>
        <v>0</v>
      </c>
      <c r="AW311" s="82">
        <f t="shared" si="4743"/>
        <v>0</v>
      </c>
      <c r="AX311" s="82">
        <f t="shared" si="4743"/>
        <v>0</v>
      </c>
      <c r="AY311" s="82">
        <f t="shared" si="4743"/>
        <v>0</v>
      </c>
      <c r="AZ311" s="82">
        <f t="shared" si="4743"/>
        <v>0</v>
      </c>
      <c r="BA311" s="82">
        <f t="shared" si="4743"/>
        <v>0</v>
      </c>
      <c r="BB311" s="82">
        <f t="shared" si="4743"/>
        <v>0</v>
      </c>
      <c r="BC311" s="82">
        <f t="shared" si="4743"/>
        <v>0</v>
      </c>
      <c r="BD311" s="82">
        <f t="shared" si="4743"/>
        <v>0</v>
      </c>
      <c r="BE311" s="82">
        <f t="shared" si="4743"/>
        <v>0</v>
      </c>
      <c r="BF311" s="82">
        <f t="shared" si="4743"/>
        <v>0</v>
      </c>
      <c r="BG311" s="82">
        <f t="shared" si="4743"/>
        <v>0</v>
      </c>
      <c r="BH311" s="82">
        <f t="shared" si="4743"/>
        <v>0</v>
      </c>
      <c r="BI311" s="82">
        <f t="shared" si="4743"/>
        <v>0</v>
      </c>
      <c r="BJ311" s="82">
        <f t="shared" si="4743"/>
        <v>0</v>
      </c>
      <c r="BK311" s="82">
        <f t="shared" si="4743"/>
        <v>0</v>
      </c>
      <c r="BL311" s="82">
        <f t="shared" si="4743"/>
        <v>0</v>
      </c>
      <c r="BM311" s="82">
        <f t="shared" si="4743"/>
        <v>0</v>
      </c>
      <c r="BN311" s="82">
        <f t="shared" si="4743"/>
        <v>0</v>
      </c>
      <c r="BO311" s="82">
        <f t="shared" si="4743"/>
        <v>0</v>
      </c>
      <c r="BP311" s="82">
        <f t="shared" si="4743"/>
        <v>0</v>
      </c>
      <c r="BQ311" s="82">
        <f t="shared" si="4743"/>
        <v>0</v>
      </c>
      <c r="BR311" s="82">
        <f t="shared" si="4743"/>
        <v>0</v>
      </c>
      <c r="BS311" s="82">
        <f t="shared" si="4743"/>
        <v>0</v>
      </c>
      <c r="BT311" s="82">
        <f t="shared" si="4743"/>
        <v>0</v>
      </c>
      <c r="BU311" s="82">
        <f t="shared" si="4743"/>
        <v>0</v>
      </c>
      <c r="BV311" s="82">
        <f t="shared" ref="BV311:DA311" si="4744">BV289</f>
        <v>0</v>
      </c>
      <c r="BW311" s="82">
        <f t="shared" si="4744"/>
        <v>0</v>
      </c>
      <c r="BX311" s="82">
        <f t="shared" si="4744"/>
        <v>0</v>
      </c>
      <c r="BY311" s="82">
        <f t="shared" si="4744"/>
        <v>0</v>
      </c>
      <c r="BZ311" s="82">
        <f t="shared" si="4744"/>
        <v>0</v>
      </c>
      <c r="CA311" s="82">
        <f t="shared" si="4744"/>
        <v>0</v>
      </c>
      <c r="CB311" s="82">
        <f t="shared" si="4744"/>
        <v>0</v>
      </c>
      <c r="CC311" s="82">
        <f t="shared" si="4744"/>
        <v>0</v>
      </c>
      <c r="CD311" s="82">
        <f t="shared" si="4744"/>
        <v>0</v>
      </c>
      <c r="CE311" s="82">
        <f t="shared" si="4744"/>
        <v>0</v>
      </c>
      <c r="CF311" s="82">
        <f t="shared" si="4744"/>
        <v>0</v>
      </c>
      <c r="CG311" s="82">
        <f t="shared" si="4744"/>
        <v>0</v>
      </c>
      <c r="CH311" s="82">
        <f t="shared" si="4744"/>
        <v>0</v>
      </c>
      <c r="CI311" s="82">
        <f t="shared" si="4744"/>
        <v>0</v>
      </c>
      <c r="CJ311" s="82">
        <f t="shared" si="4744"/>
        <v>0</v>
      </c>
      <c r="CK311" s="82">
        <f t="shared" si="4744"/>
        <v>0</v>
      </c>
      <c r="CL311" s="82">
        <f t="shared" si="4744"/>
        <v>0</v>
      </c>
      <c r="CM311" s="82">
        <f t="shared" si="4744"/>
        <v>0</v>
      </c>
      <c r="CN311" s="82">
        <f t="shared" si="4744"/>
        <v>0</v>
      </c>
      <c r="CO311" s="82">
        <f t="shared" si="4744"/>
        <v>0</v>
      </c>
      <c r="CP311" s="82">
        <f t="shared" si="4744"/>
        <v>0</v>
      </c>
      <c r="CQ311" s="82">
        <f t="shared" si="4744"/>
        <v>0</v>
      </c>
      <c r="CR311" s="82">
        <f t="shared" si="4744"/>
        <v>0</v>
      </c>
      <c r="CS311" s="82">
        <f t="shared" si="4744"/>
        <v>0</v>
      </c>
      <c r="CT311" s="82">
        <f t="shared" si="4744"/>
        <v>0</v>
      </c>
      <c r="CU311" s="82">
        <f t="shared" si="4744"/>
        <v>0</v>
      </c>
      <c r="CV311" s="82">
        <f t="shared" si="4744"/>
        <v>0</v>
      </c>
      <c r="CW311" s="82">
        <f t="shared" si="4744"/>
        <v>0</v>
      </c>
      <c r="CX311" s="82">
        <f t="shared" si="4744"/>
        <v>0</v>
      </c>
      <c r="CY311" s="82">
        <f t="shared" si="4744"/>
        <v>0</v>
      </c>
      <c r="CZ311" s="82">
        <f t="shared" si="4744"/>
        <v>0</v>
      </c>
      <c r="DA311" s="82">
        <f t="shared" si="4744"/>
        <v>0</v>
      </c>
      <c r="DB311" s="82">
        <f t="shared" ref="DB311:EB311" si="4745">DB289</f>
        <v>0</v>
      </c>
      <c r="DC311" s="82">
        <f t="shared" si="4745"/>
        <v>0</v>
      </c>
      <c r="DD311" s="82">
        <f t="shared" si="4745"/>
        <v>0</v>
      </c>
      <c r="DE311" s="82">
        <f t="shared" si="4745"/>
        <v>0</v>
      </c>
      <c r="DF311" s="82">
        <f t="shared" si="4745"/>
        <v>0</v>
      </c>
      <c r="DG311" s="82">
        <f t="shared" si="4745"/>
        <v>0</v>
      </c>
      <c r="DH311" s="82">
        <f t="shared" si="4745"/>
        <v>0</v>
      </c>
      <c r="DI311" s="82">
        <f t="shared" si="4745"/>
        <v>0</v>
      </c>
      <c r="DJ311" s="82">
        <f t="shared" si="4745"/>
        <v>0</v>
      </c>
      <c r="DK311" s="82">
        <f t="shared" si="4745"/>
        <v>0</v>
      </c>
      <c r="DL311" s="82">
        <f t="shared" si="4745"/>
        <v>0</v>
      </c>
      <c r="DM311" s="82">
        <f t="shared" si="4745"/>
        <v>0</v>
      </c>
      <c r="DN311" s="82">
        <f t="shared" si="4745"/>
        <v>0</v>
      </c>
      <c r="DO311" s="82">
        <f t="shared" si="4745"/>
        <v>0</v>
      </c>
      <c r="DP311" s="82">
        <f t="shared" si="4745"/>
        <v>0</v>
      </c>
      <c r="DQ311" s="82">
        <f t="shared" si="4745"/>
        <v>0</v>
      </c>
      <c r="DR311" s="82">
        <f t="shared" si="4745"/>
        <v>0</v>
      </c>
      <c r="DS311" s="82">
        <f t="shared" si="4745"/>
        <v>0</v>
      </c>
      <c r="DT311" s="82">
        <f t="shared" si="4745"/>
        <v>0</v>
      </c>
      <c r="DU311" s="82">
        <f t="shared" si="4745"/>
        <v>0</v>
      </c>
      <c r="DV311" s="82">
        <f t="shared" si="4745"/>
        <v>0</v>
      </c>
      <c r="DW311" s="82">
        <f t="shared" si="4745"/>
        <v>0</v>
      </c>
      <c r="DX311" s="82">
        <f t="shared" si="4745"/>
        <v>0</v>
      </c>
      <c r="DY311" s="82">
        <f t="shared" si="4745"/>
        <v>0</v>
      </c>
      <c r="DZ311" s="82">
        <f t="shared" si="4745"/>
        <v>0</v>
      </c>
      <c r="EA311" s="82">
        <f t="shared" si="4745"/>
        <v>0</v>
      </c>
      <c r="EB311" s="82">
        <f t="shared" si="4745"/>
        <v>0</v>
      </c>
    </row>
    <row r="312" spans="3:132" outlineLevel="1" x14ac:dyDescent="0.25">
      <c r="C312" s="317" t="s">
        <v>485</v>
      </c>
      <c r="D312" s="125">
        <f>Assumptions!L16</f>
        <v>0.64</v>
      </c>
      <c r="E312" s="79">
        <f>Assumptions!L13</f>
        <v>45658</v>
      </c>
      <c r="G312" s="52" t="s">
        <v>215</v>
      </c>
      <c r="H312" s="50">
        <f t="shared" ref="H312" si="4746">SUM(J312:EB312)</f>
        <v>0.99999999999999989</v>
      </c>
      <c r="J312" s="129"/>
      <c r="K312" s="155">
        <f>ROUND(($D$312/MiY*(SUM($J$312:J312)&lt;=1)+IF(SUM($J$312:J312)+($D$312/MiY)&gt;1,1-(SUM($J$312:J312)+($D$312/MiY)),0)),5)*(K$7&gt;=$E$312)</f>
        <v>0</v>
      </c>
      <c r="L312" s="155">
        <f>ROUND(($D$312/MiY*(SUM($J$312:K312)&lt;=1)+IF(SUM($J$312:K312)+($D$312/MiY)&gt;1,1-(SUM($J$312:K312)+($D$312/MiY)),0)),5)*(L$7&gt;=$E$312)</f>
        <v>0</v>
      </c>
      <c r="M312" s="155">
        <f>ROUND(($D$312/MiY*(SUM($J$312:L312)&lt;=1)+IF(SUM($J$312:L312)+($D$312/MiY)&gt;1,1-(SUM($J$312:L312)+($D$312/MiY)),0)),5)*(M$7&gt;=$E$312)</f>
        <v>0</v>
      </c>
      <c r="N312" s="155">
        <f>ROUND(($D$312/MiY*(SUM($J$312:M312)&lt;=1)+IF(SUM($J$312:M312)+($D$312/MiY)&gt;1,1-(SUM($J$312:M312)+($D$312/MiY)),0)),5)*(N$7&gt;=$E$312)</f>
        <v>0</v>
      </c>
      <c r="O312" s="155">
        <f>ROUND(($D$312/MiY*(SUM($J$312:N312)&lt;=1)+IF(SUM($J$312:N312)+($D$312/MiY)&gt;1,1-(SUM($J$312:N312)+($D$312/MiY)),0)),5)*(O$7&gt;=$E$312)</f>
        <v>0</v>
      </c>
      <c r="P312" s="155">
        <f>ROUND(($D$312/MiY*(SUM($J$312:O312)&lt;=1)+IF(SUM($J$312:O312)+($D$312/MiY)&gt;1,1-(SUM($J$312:O312)+($D$312/MiY)),0)),5)*(P$7&gt;=$E$312)</f>
        <v>0</v>
      </c>
      <c r="Q312" s="155">
        <f>ROUND(($D$312/MiY*(SUM($J$312:P312)&lt;=1)+IF(SUM($J$312:P312)+($D$312/MiY)&gt;1,1-(SUM($J$312:P312)+($D$312/MiY)),0)),5)*(Q$7&gt;=$E$312)</f>
        <v>0</v>
      </c>
      <c r="R312" s="155">
        <f>ROUND(($D$312/MiY*(SUM($J$312:Q312)&lt;=1)+IF(SUM($J$312:Q312)+($D$312/MiY)&gt;1,1-(SUM($J$312:Q312)+($D$312/MiY)),0)),5)*(R$7&gt;=$E$312)</f>
        <v>0</v>
      </c>
      <c r="S312" s="155">
        <f>ROUND(($D$312/MiY*(SUM($J$312:R312)&lt;=1)+IF(SUM($J$312:R312)+($D$312/MiY)&gt;1,1-(SUM($J$312:R312)+($D$312/MiY)),0)),5)*(S$7&gt;=$E$312)</f>
        <v>0</v>
      </c>
      <c r="T312" s="155">
        <f>ROUND(($D$312/MiY*(SUM($J$312:S312)&lt;=1)+IF(SUM($J$312:S312)+($D$312/MiY)&gt;1,1-(SUM($J$312:S312)+($D$312/MiY)),0)),5)*(T$7&gt;=$E$312)</f>
        <v>0</v>
      </c>
      <c r="U312" s="155">
        <f>ROUND(($D$312/MiY*(SUM($J$312:T312)&lt;=1)+IF(SUM($J$312:T312)+($D$312/MiY)&gt;1,1-(SUM($J$312:T312)+($D$312/MiY)),0)),5)*(U$7&gt;=$E$312)</f>
        <v>0</v>
      </c>
      <c r="V312" s="155">
        <f>ROUND(($D$312/MiY*(SUM($J$312:U312)&lt;=1)+IF(SUM($J$312:U312)+($D$312/MiY)&gt;1,1-(SUM($J$312:U312)+($D$312/MiY)),0)),5)*(V$7&gt;=$E$312)</f>
        <v>0</v>
      </c>
      <c r="W312" s="155">
        <f>ROUND(($D$312/MiY*(SUM($J$312:V312)&lt;=1)+IF(SUM($J$312:V312)+($D$312/MiY)&gt;1,1-(SUM($J$312:V312)+($D$312/MiY)),0)),5)*(W$7&gt;=$E$312)</f>
        <v>0</v>
      </c>
      <c r="X312" s="155">
        <f>ROUND(($D$312/MiY*(SUM($J$312:W312)&lt;=1)+IF(SUM($J$312:W312)+($D$312/MiY)&gt;1,1-(SUM($J$312:W312)+($D$312/MiY)),0)),5)*(X$7&gt;=$E$312)</f>
        <v>0</v>
      </c>
      <c r="Y312" s="155">
        <f>ROUND(($D$312/MiY*(SUM($J$312:X312)&lt;=1)+IF(SUM($J$312:X312)+($D$312/MiY)&gt;1,1-(SUM($J$312:X312)+($D$312/MiY)),0)),5)*(Y$7&gt;=$E$312)</f>
        <v>0</v>
      </c>
      <c r="Z312" s="155">
        <f>ROUND(($D$312/MiY*(SUM($J$312:Y312)&lt;=1)+IF(SUM($J$312:Y312)+($D$312/MiY)&gt;1,1-(SUM($J$312:Y312)+($D$312/MiY)),0)),5)*(Z$7&gt;=$E$312)</f>
        <v>0</v>
      </c>
      <c r="AA312" s="155">
        <f>ROUND(($D$312/MiY*(SUM($J$312:Z312)&lt;=1)+IF(SUM($J$312:Z312)+($D$312/MiY)&gt;1,1-(SUM($J$312:Z312)+($D$312/MiY)),0)),5)*(AA$7&gt;=$E$312)</f>
        <v>0</v>
      </c>
      <c r="AB312" s="155">
        <f>ROUND(($D$312/MiY*(SUM($J$312:AA312)&lt;=1)+IF(SUM($J$312:AA312)+($D$312/MiY)&gt;1,1-(SUM($J$312:AA312)+($D$312/MiY)),0)),5)*(AB$7&gt;=$E$312)</f>
        <v>0</v>
      </c>
      <c r="AC312" s="155">
        <f>ROUND(($D$312/MiY*(SUM($J$312:AB312)&lt;=1)+IF(SUM($J$312:AB312)+($D$312/MiY)&gt;1,1-(SUM($J$312:AB312)+($D$312/MiY)),0)),5)*(AC$7&gt;=$E$312)</f>
        <v>0</v>
      </c>
      <c r="AD312" s="155">
        <f>ROUND(($D$312/MiY*(SUM($J$312:AC312)&lt;=1)+IF(SUM($J$312:AC312)+($D$312/MiY)&gt;1,1-(SUM($J$312:AC312)+($D$312/MiY)),0)),5)*(AD$7&gt;=$E$312)</f>
        <v>0</v>
      </c>
      <c r="AE312" s="155">
        <f>ROUND(($D$312/MiY*(SUM($J$312:AD312)&lt;=1)+IF(SUM($J$312:AD312)+($D$312/MiY)&gt;1,1-(SUM($J$312:AD312)+($D$312/MiY)),0)),5)*(AE$7&gt;=$E$312)</f>
        <v>0</v>
      </c>
      <c r="AF312" s="155">
        <f>ROUND(($D$312/MiY*(SUM($J$312:AE312)&lt;=1)+IF(SUM($J$312:AE312)+($D$312/MiY)&gt;1,1-(SUM($J$312:AE312)+($D$312/MiY)),0)),5)*(AF$7&gt;=$E$312)</f>
        <v>0</v>
      </c>
      <c r="AG312" s="155">
        <f>ROUND(($D$312/MiY*(SUM($J$312:AF312)&lt;=1)+IF(SUM($J$312:AF312)+($D$312/MiY)&gt;1,1-(SUM($J$312:AF312)+($D$312/MiY)),0)),5)*(AG$7&gt;=$E$312)</f>
        <v>0</v>
      </c>
      <c r="AH312" s="155">
        <f>ROUND(($D$312/MiY*(SUM($J$312:AG312)&lt;=1)+IF(SUM($J$312:AG312)+($D$312/MiY)&gt;1,1-(SUM($J$312:AG312)+($D$312/MiY)),0)),5)*(AH$7&gt;=$E$312)</f>
        <v>5.3330000000000002E-2</v>
      </c>
      <c r="AI312" s="155">
        <f>ROUND(($D$312/MiY*(SUM($J$312:AH312)&lt;=1)+IF(SUM($J$312:AH312)+($D$312/MiY)&gt;1,1-(SUM($J$312:AH312)+($D$312/MiY)),0)),5)*(AI$7&gt;=$E$312)</f>
        <v>5.3330000000000002E-2</v>
      </c>
      <c r="AJ312" s="155">
        <f>ROUND(($D$312/MiY*(SUM($J$312:AI312)&lt;=1)+IF(SUM($J$312:AI312)+($D$312/MiY)&gt;1,1-(SUM($J$312:AI312)+($D$312/MiY)),0)),5)*(AJ$7&gt;=$E$312)</f>
        <v>5.3330000000000002E-2</v>
      </c>
      <c r="AK312" s="155">
        <f>ROUND(($D$312/MiY*(SUM($J$312:AJ312)&lt;=1)+IF(SUM($J$312:AJ312)+($D$312/MiY)&gt;1,1-(SUM($J$312:AJ312)+($D$312/MiY)),0)),5)*(AK$7&gt;=$E$312)</f>
        <v>5.3330000000000002E-2</v>
      </c>
      <c r="AL312" s="155">
        <f>ROUND(($D$312/MiY*(SUM($J$312:AK312)&lt;=1)+IF(SUM($J$312:AK312)+($D$312/MiY)&gt;1,1-(SUM($J$312:AK312)+($D$312/MiY)),0)),5)*(AL$7&gt;=$E$312)</f>
        <v>5.3330000000000002E-2</v>
      </c>
      <c r="AM312" s="155">
        <f>ROUND(($D$312/MiY*(SUM($J$312:AL312)&lt;=1)+IF(SUM($J$312:AL312)+($D$312/MiY)&gt;1,1-(SUM($J$312:AL312)+($D$312/MiY)),0)),5)*(AM$7&gt;=$E$312)</f>
        <v>5.3330000000000002E-2</v>
      </c>
      <c r="AN312" s="155">
        <f>ROUND(($D$312/MiY*(SUM($J$312:AM312)&lt;=1)+IF(SUM($J$312:AM312)+($D$312/MiY)&gt;1,1-(SUM($J$312:AM312)+($D$312/MiY)),0)),5)*(AN$7&gt;=$E$312)</f>
        <v>5.3330000000000002E-2</v>
      </c>
      <c r="AO312" s="155">
        <f>ROUND(($D$312/MiY*(SUM($J$312:AN312)&lt;=1)+IF(SUM($J$312:AN312)+($D$312/MiY)&gt;1,1-(SUM($J$312:AN312)+($D$312/MiY)),0)),5)*(AO$7&gt;=$E$312)</f>
        <v>5.3330000000000002E-2</v>
      </c>
      <c r="AP312" s="155">
        <f>ROUND(($D$312/MiY*(SUM($J$312:AO312)&lt;=1)+IF(SUM($J$312:AO312)+($D$312/MiY)&gt;1,1-(SUM($J$312:AO312)+($D$312/MiY)),0)),5)*(AP$7&gt;=$E$312)</f>
        <v>5.3330000000000002E-2</v>
      </c>
      <c r="AQ312" s="155">
        <f>ROUND(($D$312/MiY*(SUM($J$312:AP312)&lt;=1)+IF(SUM($J$312:AP312)+($D$312/MiY)&gt;1,1-(SUM($J$312:AP312)+($D$312/MiY)),0)),5)*(AQ$7&gt;=$E$312)</f>
        <v>5.3330000000000002E-2</v>
      </c>
      <c r="AR312" s="155">
        <f>ROUND(($D$312/MiY*(SUM($J$312:AQ312)&lt;=1)+IF(SUM($J$312:AQ312)+($D$312/MiY)&gt;1,1-(SUM($J$312:AQ312)+($D$312/MiY)),0)),5)*(AR$7&gt;=$E$312)</f>
        <v>5.3330000000000002E-2</v>
      </c>
      <c r="AS312" s="155">
        <f>ROUND(($D$312/MiY*(SUM($J$312:AR312)&lt;=1)+IF(SUM($J$312:AR312)+($D$312/MiY)&gt;1,1-(SUM($J$312:AR312)+($D$312/MiY)),0)),5)*(AS$7&gt;=$E$312)</f>
        <v>5.3330000000000002E-2</v>
      </c>
      <c r="AT312" s="155">
        <f>ROUND(($D$312/MiY*(SUM($J$312:AS312)&lt;=1)+IF(SUM($J$312:AS312)+($D$312/MiY)&gt;1,1-(SUM($J$312:AS312)+($D$312/MiY)),0)),5)*(AT$7&gt;=$E$312)</f>
        <v>5.3330000000000002E-2</v>
      </c>
      <c r="AU312" s="155">
        <f>ROUND(($D$312/MiY*(SUM($J$312:AT312)&lt;=1)+IF(SUM($J$312:AT312)+($D$312/MiY)&gt;1,1-(SUM($J$312:AT312)+($D$312/MiY)),0)),5)*(AU$7&gt;=$E$312)</f>
        <v>5.3330000000000002E-2</v>
      </c>
      <c r="AV312" s="155">
        <f>ROUND(($D$312/MiY*(SUM($J$312:AU312)&lt;=1)+IF(SUM($J$312:AU312)+($D$312/MiY)&gt;1,1-(SUM($J$312:AU312)+($D$312/MiY)),0)),5)*(AV$7&gt;=$E$312)</f>
        <v>5.3330000000000002E-2</v>
      </c>
      <c r="AW312" s="155">
        <f>ROUND(($D$312/MiY*(SUM($J$312:AV312)&lt;=1)+IF(SUM($J$312:AV312)+($D$312/MiY)&gt;1,1-(SUM($J$312:AV312)+($D$312/MiY)),0)),5)*(AW$7&gt;=$E$312)</f>
        <v>5.3330000000000002E-2</v>
      </c>
      <c r="AX312" s="155">
        <f>ROUND(($D$312/MiY*(SUM($J$312:AW312)&lt;=1)+IF(SUM($J$312:AW312)+($D$312/MiY)&gt;1,1-(SUM($J$312:AW312)+($D$312/MiY)),0)),5)*(AX$7&gt;=$E$312)</f>
        <v>5.3330000000000002E-2</v>
      </c>
      <c r="AY312" s="155">
        <f>ROUND(($D$312/MiY*(SUM($J$312:AX312)&lt;=1)+IF(SUM($J$312:AX312)+($D$312/MiY)&gt;1,1-(SUM($J$312:AX312)+($D$312/MiY)),0)),5)*(AY$7&gt;=$E$312)</f>
        <v>5.3330000000000002E-2</v>
      </c>
      <c r="AZ312" s="155">
        <f>ROUND(($D$312/MiY*(SUM($J$312:AY312)&lt;=1)+IF(SUM($J$312:AY312)+($D$312/MiY)&gt;1,1-(SUM($J$312:AY312)+($D$312/MiY)),0)),5)*(AZ$7&gt;=$E$312)</f>
        <v>4.0059999999999998E-2</v>
      </c>
      <c r="BA312" s="155">
        <f>ROUND(($D$312/MiY*(SUM($J$312:AZ312)&lt;=1)+IF(SUM($J$312:AZ312)+($D$312/MiY)&gt;1,1-(SUM($J$312:AZ312)+($D$312/MiY)),0)),5)*(BA$7&gt;=$E$312)</f>
        <v>0</v>
      </c>
      <c r="BB312" s="155">
        <f>ROUND(($D$312/MiY*(SUM($J$312:BA312)&lt;=1)+IF(SUM($J$312:BA312)+($D$312/MiY)&gt;1,1-(SUM($J$312:BA312)+($D$312/MiY)),0)),5)*(BB$7&gt;=$E$312)</f>
        <v>0</v>
      </c>
      <c r="BC312" s="155">
        <f>ROUND(($D$312/MiY*(SUM($J$312:BB312)&lt;=1)+IF(SUM($J$312:BB312)+($D$312/MiY)&gt;1,1-(SUM($J$312:BB312)+($D$312/MiY)),0)),5)*(BC$7&gt;=$E$312)</f>
        <v>0</v>
      </c>
      <c r="BD312" s="155">
        <f>ROUND(($D$312/MiY*(SUM($J$312:BC312)&lt;=1)+IF(SUM($J$312:BC312)+($D$312/MiY)&gt;1,1-(SUM($J$312:BC312)+($D$312/MiY)),0)),5)*(BD$7&gt;=$E$312)</f>
        <v>0</v>
      </c>
      <c r="BE312" s="155">
        <f>ROUND(($D$312/MiY*(SUM($J$312:BD312)&lt;=1)+IF(SUM($J$312:BD312)+($D$312/MiY)&gt;1,1-(SUM($J$312:BD312)+($D$312/MiY)),0)),5)*(BE$7&gt;=$E$312)</f>
        <v>0</v>
      </c>
      <c r="BF312" s="155">
        <f>ROUND(($D$312/MiY*(SUM($J$312:BE312)&lt;=1)+IF(SUM($J$312:BE312)+($D$312/MiY)&gt;1,1-(SUM($J$312:BE312)+($D$312/MiY)),0)),5)*(BF$7&gt;=$E$312)</f>
        <v>0</v>
      </c>
      <c r="BG312" s="155">
        <f>ROUND(($D$312/MiY*(SUM($J$312:BF312)&lt;=1)+IF(SUM($J$312:BF312)+($D$312/MiY)&gt;1,1-(SUM($J$312:BF312)+($D$312/MiY)),0)),5)*(BG$7&gt;=$E$312)</f>
        <v>0</v>
      </c>
      <c r="BH312" s="155">
        <f>ROUND(($D$312/MiY*(SUM($J$312:BG312)&lt;=1)+IF(SUM($J$312:BG312)+($D$312/MiY)&gt;1,1-(SUM($J$312:BG312)+($D$312/MiY)),0)),5)*(BH$7&gt;=$E$312)</f>
        <v>0</v>
      </c>
      <c r="BI312" s="155">
        <f>ROUND(($D$312/MiY*(SUM($J$312:BH312)&lt;=1)+IF(SUM($J$312:BH312)+($D$312/MiY)&gt;1,1-(SUM($J$312:BH312)+($D$312/MiY)),0)),5)*(BI$7&gt;=$E$312)</f>
        <v>0</v>
      </c>
      <c r="BJ312" s="155">
        <f>ROUND(($D$312/MiY*(SUM($J$312:BI312)&lt;=1)+IF(SUM($J$312:BI312)+($D$312/MiY)&gt;1,1-(SUM($J$312:BI312)+($D$312/MiY)),0)),5)*(BJ$7&gt;=$E$312)</f>
        <v>0</v>
      </c>
      <c r="BK312" s="155">
        <f>ROUND(($D$312/MiY*(SUM($J$312:BJ312)&lt;=1)+IF(SUM($J$312:BJ312)+($D$312/MiY)&gt;1,1-(SUM($J$312:BJ312)+($D$312/MiY)),0)),5)*(BK$7&gt;=$E$312)</f>
        <v>0</v>
      </c>
      <c r="BL312" s="155">
        <f>ROUND(($D$312/MiY*(SUM($J$312:BK312)&lt;=1)+IF(SUM($J$312:BK312)+($D$312/MiY)&gt;1,1-(SUM($J$312:BK312)+($D$312/MiY)),0)),5)*(BL$7&gt;=$E$312)</f>
        <v>0</v>
      </c>
      <c r="BM312" s="155">
        <f>ROUND(($D$312/MiY*(SUM($J$312:BL312)&lt;=1)+IF(SUM($J$312:BL312)+($D$312/MiY)&gt;1,1-(SUM($J$312:BL312)+($D$312/MiY)),0)),5)*(BM$7&gt;=$E$312)</f>
        <v>0</v>
      </c>
      <c r="BN312" s="155">
        <f>ROUND(($D$312/MiY*(SUM($J$312:BM312)&lt;=1)+IF(SUM($J$312:BM312)+($D$312/MiY)&gt;1,1-(SUM($J$312:BM312)+($D$312/MiY)),0)),5)*(BN$7&gt;=$E$312)</f>
        <v>0</v>
      </c>
      <c r="BO312" s="155">
        <f>ROUND(($D$312/MiY*(SUM($J$312:BN312)&lt;=1)+IF(SUM($J$312:BN312)+($D$312/MiY)&gt;1,1-(SUM($J$312:BN312)+($D$312/MiY)),0)),5)*(BO$7&gt;=$E$312)</f>
        <v>0</v>
      </c>
      <c r="BP312" s="155">
        <f>ROUND(($D$312/MiY*(SUM($J$312:BO312)&lt;=1)+IF(SUM($J$312:BO312)+($D$312/MiY)&gt;1,1-(SUM($J$312:BO312)+($D$312/MiY)),0)),5)*(BP$7&gt;=$E$312)</f>
        <v>0</v>
      </c>
      <c r="BQ312" s="155">
        <f>ROUND(($D$312/MiY*(SUM($J$312:BP312)&lt;=1)+IF(SUM($J$312:BP312)+($D$312/MiY)&gt;1,1-(SUM($J$312:BP312)+($D$312/MiY)),0)),5)*(BQ$7&gt;=$E$312)</f>
        <v>0</v>
      </c>
      <c r="BR312" s="155">
        <f>ROUND(($D$312/MiY*(SUM($J$312:BQ312)&lt;=1)+IF(SUM($J$312:BQ312)+($D$312/MiY)&gt;1,1-(SUM($J$312:BQ312)+($D$312/MiY)),0)),5)*(BR$7&gt;=$E$312)</f>
        <v>0</v>
      </c>
      <c r="BS312" s="155">
        <f>ROUND(($D$312/MiY*(SUM($J$312:BR312)&lt;=1)+IF(SUM($J$312:BR312)+($D$312/MiY)&gt;1,1-(SUM($J$312:BR312)+($D$312/MiY)),0)),5)*(BS$7&gt;=$E$312)</f>
        <v>0</v>
      </c>
      <c r="BT312" s="155">
        <f>ROUND(($D$312/MiY*(SUM($J$312:BS312)&lt;=1)+IF(SUM($J$312:BS312)+($D$312/MiY)&gt;1,1-(SUM($J$312:BS312)+($D$312/MiY)),0)),5)*(BT$7&gt;=$E$312)</f>
        <v>0</v>
      </c>
      <c r="BU312" s="155">
        <f>ROUND(($D$312/MiY*(SUM($J$312:BT312)&lt;=1)+IF(SUM($J$312:BT312)+($D$312/MiY)&gt;1,1-(SUM($J$312:BT312)+($D$312/MiY)),0)),5)*(BU$7&gt;=$E$312)</f>
        <v>0</v>
      </c>
      <c r="BV312" s="155">
        <f>ROUND(($D$312/MiY*(SUM($J$312:BU312)&lt;=1)+IF(SUM($J$312:BU312)+($D$312/MiY)&gt;1,1-(SUM($J$312:BU312)+($D$312/MiY)),0)),5)*(BV$7&gt;=$E$312)</f>
        <v>0</v>
      </c>
      <c r="BW312" s="155">
        <f>ROUND(($D$312/MiY*(SUM($J$312:BV312)&lt;=1)+IF(SUM($J$312:BV312)+($D$312/MiY)&gt;1,1-(SUM($J$312:BV312)+($D$312/MiY)),0)),5)*(BW$7&gt;=$E$312)</f>
        <v>0</v>
      </c>
      <c r="BX312" s="155">
        <f>ROUND(($D$312/MiY*(SUM($J$312:BW312)&lt;=1)+IF(SUM($J$312:BW312)+($D$312/MiY)&gt;1,1-(SUM($J$312:BW312)+($D$312/MiY)),0)),5)*(BX$7&gt;=$E$312)</f>
        <v>0</v>
      </c>
      <c r="BY312" s="155">
        <f>ROUND(($D$312/MiY*(SUM($J$312:BX312)&lt;=1)+IF(SUM($J$312:BX312)+($D$312/MiY)&gt;1,1-(SUM($J$312:BX312)+($D$312/MiY)),0)),5)*(BY$7&gt;=$E$312)</f>
        <v>0</v>
      </c>
      <c r="BZ312" s="155">
        <f>ROUND(($D$312/MiY*(SUM($J$312:BY312)&lt;=1)+IF(SUM($J$312:BY312)+($D$312/MiY)&gt;1,1-(SUM($J$312:BY312)+($D$312/MiY)),0)),5)*(BZ$7&gt;=$E$312)</f>
        <v>0</v>
      </c>
      <c r="CA312" s="155">
        <f>ROUND(($D$312/MiY*(SUM($J$312:BZ312)&lt;=1)+IF(SUM($J$312:BZ312)+($D$312/MiY)&gt;1,1-(SUM($J$312:BZ312)+($D$312/MiY)),0)),5)*(CA$7&gt;=$E$312)</f>
        <v>0</v>
      </c>
      <c r="CB312" s="155">
        <f>ROUND(($D$312/MiY*(SUM($J$312:CA312)&lt;=1)+IF(SUM($J$312:CA312)+($D$312/MiY)&gt;1,1-(SUM($J$312:CA312)+($D$312/MiY)),0)),5)*(CB$7&gt;=$E$312)</f>
        <v>0</v>
      </c>
      <c r="CC312" s="155">
        <f>ROUND(($D$312/MiY*(SUM($J$312:CB312)&lt;=1)+IF(SUM($J$312:CB312)+($D$312/MiY)&gt;1,1-(SUM($J$312:CB312)+($D$312/MiY)),0)),5)*(CC$7&gt;=$E$312)</f>
        <v>0</v>
      </c>
      <c r="CD312" s="155">
        <f>ROUND(($D$312/MiY*(SUM($J$312:CC312)&lt;=1)+IF(SUM($J$312:CC312)+($D$312/MiY)&gt;1,1-(SUM($J$312:CC312)+($D$312/MiY)),0)),5)*(CD$7&gt;=$E$312)</f>
        <v>0</v>
      </c>
      <c r="CE312" s="155">
        <f>ROUND(($D$312/MiY*(SUM($J$312:CD312)&lt;=1)+IF(SUM($J$312:CD312)+($D$312/MiY)&gt;1,1-(SUM($J$312:CD312)+($D$312/MiY)),0)),5)*(CE$7&gt;=$E$312)</f>
        <v>0</v>
      </c>
      <c r="CF312" s="155">
        <f>ROUND(($D$312/MiY*(SUM($J$312:CE312)&lt;=1)+IF(SUM($J$312:CE312)+($D$312/MiY)&gt;1,1-(SUM($J$312:CE312)+($D$312/MiY)),0)),5)*(CF$7&gt;=$E$312)</f>
        <v>0</v>
      </c>
      <c r="CG312" s="155">
        <f>ROUND(($D$312/MiY*(SUM($J$312:CF312)&lt;=1)+IF(SUM($J$312:CF312)+($D$312/MiY)&gt;1,1-(SUM($J$312:CF312)+($D$312/MiY)),0)),5)*(CG$7&gt;=$E$312)</f>
        <v>0</v>
      </c>
      <c r="CH312" s="155">
        <f>ROUND(($D$312/MiY*(SUM($J$312:CG312)&lt;=1)+IF(SUM($J$312:CG312)+($D$312/MiY)&gt;1,1-(SUM($J$312:CG312)+($D$312/MiY)),0)),5)*(CH$7&gt;=$E$312)</f>
        <v>0</v>
      </c>
      <c r="CI312" s="155">
        <f>ROUND(($D$312/MiY*(SUM($J$312:CH312)&lt;=1)+IF(SUM($J$312:CH312)+($D$312/MiY)&gt;1,1-(SUM($J$312:CH312)+($D$312/MiY)),0)),5)*(CI$7&gt;=$E$312)</f>
        <v>0</v>
      </c>
      <c r="CJ312" s="155">
        <f>ROUND(($D$312/MiY*(SUM($J$312:CI312)&lt;=1)+IF(SUM($J$312:CI312)+($D$312/MiY)&gt;1,1-(SUM($J$312:CI312)+($D$312/MiY)),0)),5)*(CJ$7&gt;=$E$312)</f>
        <v>0</v>
      </c>
      <c r="CK312" s="155">
        <f>ROUND(($D$312/MiY*(SUM($J$312:CJ312)&lt;=1)+IF(SUM($J$312:CJ312)+($D$312/MiY)&gt;1,1-(SUM($J$312:CJ312)+($D$312/MiY)),0)),5)*(CK$7&gt;=$E$312)</f>
        <v>0</v>
      </c>
      <c r="CL312" s="155">
        <f>ROUND(($D$312/MiY*(SUM($J$312:CK312)&lt;=1)+IF(SUM($J$312:CK312)+($D$312/MiY)&gt;1,1-(SUM($J$312:CK312)+($D$312/MiY)),0)),5)*(CL$7&gt;=$E$312)</f>
        <v>0</v>
      </c>
      <c r="CM312" s="155">
        <f>ROUND(($D$312/MiY*(SUM($J$312:CL312)&lt;=1)+IF(SUM($J$312:CL312)+($D$312/MiY)&gt;1,1-(SUM($J$312:CL312)+($D$312/MiY)),0)),5)*(CM$7&gt;=$E$312)</f>
        <v>0</v>
      </c>
      <c r="CN312" s="155">
        <f>ROUND(($D$312/MiY*(SUM($J$312:CM312)&lt;=1)+IF(SUM($J$312:CM312)+($D$312/MiY)&gt;1,1-(SUM($J$312:CM312)+($D$312/MiY)),0)),5)*(CN$7&gt;=$E$312)</f>
        <v>0</v>
      </c>
      <c r="CO312" s="155">
        <f>ROUND(($D$312/MiY*(SUM($J$312:CN312)&lt;=1)+IF(SUM($J$312:CN312)+($D$312/MiY)&gt;1,1-(SUM($J$312:CN312)+($D$312/MiY)),0)),5)*(CO$7&gt;=$E$312)</f>
        <v>0</v>
      </c>
      <c r="CP312" s="155">
        <f>ROUND(($D$312/MiY*(SUM($J$312:CO312)&lt;=1)+IF(SUM($J$312:CO312)+($D$312/MiY)&gt;1,1-(SUM($J$312:CO312)+($D$312/MiY)),0)),5)*(CP$7&gt;=$E$312)</f>
        <v>0</v>
      </c>
      <c r="CQ312" s="155">
        <f>ROUND(($D$312/MiY*(SUM($J$312:CP312)&lt;=1)+IF(SUM($J$312:CP312)+($D$312/MiY)&gt;1,1-(SUM($J$312:CP312)+($D$312/MiY)),0)),5)*(CQ$7&gt;=$E$312)</f>
        <v>0</v>
      </c>
      <c r="CR312" s="155">
        <f>ROUND(($D$312/MiY*(SUM($J$312:CQ312)&lt;=1)+IF(SUM($J$312:CQ312)+($D$312/MiY)&gt;1,1-(SUM($J$312:CQ312)+($D$312/MiY)),0)),5)*(CR$7&gt;=$E$312)</f>
        <v>0</v>
      </c>
      <c r="CS312" s="155">
        <f>ROUND(($D$312/MiY*(SUM($J$312:CR312)&lt;=1)+IF(SUM($J$312:CR312)+($D$312/MiY)&gt;1,1-(SUM($J$312:CR312)+($D$312/MiY)),0)),5)*(CS$7&gt;=$E$312)</f>
        <v>0</v>
      </c>
      <c r="CT312" s="155">
        <f>ROUND(($D$312/MiY*(SUM($J$312:CS312)&lt;=1)+IF(SUM($J$312:CS312)+($D$312/MiY)&gt;1,1-(SUM($J$312:CS312)+($D$312/MiY)),0)),5)*(CT$7&gt;=$E$312)</f>
        <v>0</v>
      </c>
      <c r="CU312" s="155">
        <f>ROUND(($D$312/MiY*(SUM($J$312:CT312)&lt;=1)+IF(SUM($J$312:CT312)+($D$312/MiY)&gt;1,1-(SUM($J$312:CT312)+($D$312/MiY)),0)),5)*(CU$7&gt;=$E$312)</f>
        <v>0</v>
      </c>
      <c r="CV312" s="155">
        <f>ROUND(($D$312/MiY*(SUM($J$312:CU312)&lt;=1)+IF(SUM($J$312:CU312)+($D$312/MiY)&gt;1,1-(SUM($J$312:CU312)+($D$312/MiY)),0)),5)*(CV$7&gt;=$E$312)</f>
        <v>0</v>
      </c>
      <c r="CW312" s="155">
        <f>ROUND(($D$312/MiY*(SUM($J$312:CV312)&lt;=1)+IF(SUM($J$312:CV312)+($D$312/MiY)&gt;1,1-(SUM($J$312:CV312)+($D$312/MiY)),0)),5)*(CW$7&gt;=$E$312)</f>
        <v>0</v>
      </c>
      <c r="CX312" s="155">
        <f>ROUND(($D$312/MiY*(SUM($J$312:CW312)&lt;=1)+IF(SUM($J$312:CW312)+($D$312/MiY)&gt;1,1-(SUM($J$312:CW312)+($D$312/MiY)),0)),5)*(CX$7&gt;=$E$312)</f>
        <v>0</v>
      </c>
      <c r="CY312" s="155">
        <f>ROUND(($D$312/MiY*(SUM($J$312:CX312)&lt;=1)+IF(SUM($J$312:CX312)+($D$312/MiY)&gt;1,1-(SUM($J$312:CX312)+($D$312/MiY)),0)),5)*(CY$7&gt;=$E$312)</f>
        <v>0</v>
      </c>
      <c r="CZ312" s="155">
        <f>ROUND(($D$312/MiY*(SUM($J$312:CY312)&lt;=1)+IF(SUM($J$312:CY312)+($D$312/MiY)&gt;1,1-(SUM($J$312:CY312)+($D$312/MiY)),0)),5)*(CZ$7&gt;=$E$312)</f>
        <v>0</v>
      </c>
      <c r="DA312" s="155">
        <f>ROUND(($D$312/MiY*(SUM($J$312:CZ312)&lt;=1)+IF(SUM($J$312:CZ312)+($D$312/MiY)&gt;1,1-(SUM($J$312:CZ312)+($D$312/MiY)),0)),5)*(DA$7&gt;=$E$312)</f>
        <v>0</v>
      </c>
      <c r="DB312" s="155">
        <f>ROUND(($D$312/MiY*(SUM($J$312:DA312)&lt;=1)+IF(SUM($J$312:DA312)+($D$312/MiY)&gt;1,1-(SUM($J$312:DA312)+($D$312/MiY)),0)),5)*(DB$7&gt;=$E$312)</f>
        <v>0</v>
      </c>
      <c r="DC312" s="155">
        <f>ROUND(($D$312/MiY*(SUM($J$312:DB312)&lt;=1)+IF(SUM($J$312:DB312)+($D$312/MiY)&gt;1,1-(SUM($J$312:DB312)+($D$312/MiY)),0)),5)*(DC$7&gt;=$E$312)</f>
        <v>0</v>
      </c>
      <c r="DD312" s="155">
        <f>ROUND(($D$312/MiY*(SUM($J$312:DC312)&lt;=1)+IF(SUM($J$312:DC312)+($D$312/MiY)&gt;1,1-(SUM($J$312:DC312)+($D$312/MiY)),0)),5)*(DD$7&gt;=$E$312)</f>
        <v>0</v>
      </c>
      <c r="DE312" s="155">
        <f>ROUND(($D$312/MiY*(SUM($J$312:DD312)&lt;=1)+IF(SUM($J$312:DD312)+($D$312/MiY)&gt;1,1-(SUM($J$312:DD312)+($D$312/MiY)),0)),5)*(DE$7&gt;=$E$312)</f>
        <v>0</v>
      </c>
      <c r="DF312" s="155">
        <f>ROUND(($D$312/MiY*(SUM($J$312:DE312)&lt;=1)+IF(SUM($J$312:DE312)+($D$312/MiY)&gt;1,1-(SUM($J$312:DE312)+($D$312/MiY)),0)),5)*(DF$7&gt;=$E$312)</f>
        <v>0</v>
      </c>
      <c r="DG312" s="155">
        <f>ROUND(($D$312/MiY*(SUM($J$312:DF312)&lt;=1)+IF(SUM($J$312:DF312)+($D$312/MiY)&gt;1,1-(SUM($J$312:DF312)+($D$312/MiY)),0)),5)*(DG$7&gt;=$E$312)</f>
        <v>0</v>
      </c>
      <c r="DH312" s="155">
        <f>ROUND(($D$312/MiY*(SUM($J$312:DG312)&lt;=1)+IF(SUM($J$312:DG312)+($D$312/MiY)&gt;1,1-(SUM($J$312:DG312)+($D$312/MiY)),0)),5)*(DH$7&gt;=$E$312)</f>
        <v>0</v>
      </c>
      <c r="DI312" s="155">
        <f>ROUND(($D$312/MiY*(SUM($J$312:DH312)&lt;=1)+IF(SUM($J$312:DH312)+($D$312/MiY)&gt;1,1-(SUM($J$312:DH312)+($D$312/MiY)),0)),5)*(DI$7&gt;=$E$312)</f>
        <v>0</v>
      </c>
      <c r="DJ312" s="155">
        <f>ROUND(($D$312/MiY*(SUM($J$312:DI312)&lt;=1)+IF(SUM($J$312:DI312)+($D$312/MiY)&gt;1,1-(SUM($J$312:DI312)+($D$312/MiY)),0)),5)*(DJ$7&gt;=$E$312)</f>
        <v>0</v>
      </c>
      <c r="DK312" s="155">
        <f>ROUND(($D$312/MiY*(SUM($J$312:DJ312)&lt;=1)+IF(SUM($J$312:DJ312)+($D$312/MiY)&gt;1,1-(SUM($J$312:DJ312)+($D$312/MiY)),0)),5)*(DK$7&gt;=$E$312)</f>
        <v>0</v>
      </c>
      <c r="DL312" s="155">
        <f>ROUND(($D$312/MiY*(SUM($J$312:DK312)&lt;=1)+IF(SUM($J$312:DK312)+($D$312/MiY)&gt;1,1-(SUM($J$312:DK312)+($D$312/MiY)),0)),5)*(DL$7&gt;=$E$312)</f>
        <v>0</v>
      </c>
      <c r="DM312" s="155">
        <f>ROUND(($D$312/MiY*(SUM($J$312:DL312)&lt;=1)+IF(SUM($J$312:DL312)+($D$312/MiY)&gt;1,1-(SUM($J$312:DL312)+($D$312/MiY)),0)),5)*(DM$7&gt;=$E$312)</f>
        <v>0</v>
      </c>
      <c r="DN312" s="155">
        <f>ROUND(($D$312/MiY*(SUM($J$312:DM312)&lt;=1)+IF(SUM($J$312:DM312)+($D$312/MiY)&gt;1,1-(SUM($J$312:DM312)+($D$312/MiY)),0)),5)*(DN$7&gt;=$E$312)</f>
        <v>0</v>
      </c>
      <c r="DO312" s="155">
        <f>ROUND(($D$312/MiY*(SUM($J$312:DN312)&lt;=1)+IF(SUM($J$312:DN312)+($D$312/MiY)&gt;1,1-(SUM($J$312:DN312)+($D$312/MiY)),0)),5)*(DO$7&gt;=$E$312)</f>
        <v>0</v>
      </c>
      <c r="DP312" s="155">
        <f>ROUND(($D$312/MiY*(SUM($J$312:DO312)&lt;=1)+IF(SUM($J$312:DO312)+($D$312/MiY)&gt;1,1-(SUM($J$312:DO312)+($D$312/MiY)),0)),5)*(DP$7&gt;=$E$312)</f>
        <v>0</v>
      </c>
      <c r="DQ312" s="155">
        <f>ROUND(($D$312/MiY*(SUM($J$312:DP312)&lt;=1)+IF(SUM($J$312:DP312)+($D$312/MiY)&gt;1,1-(SUM($J$312:DP312)+($D$312/MiY)),0)),5)*(DQ$7&gt;=$E$312)</f>
        <v>0</v>
      </c>
      <c r="DR312" s="155">
        <f>ROUND(($D$312/MiY*(SUM($J$312:DQ312)&lt;=1)+IF(SUM($J$312:DQ312)+($D$312/MiY)&gt;1,1-(SUM($J$312:DQ312)+($D$312/MiY)),0)),5)*(DR$7&gt;=$E$312)</f>
        <v>0</v>
      </c>
      <c r="DS312" s="155">
        <f>ROUND(($D$312/MiY*(SUM($J$312:DR312)&lt;=1)+IF(SUM($J$312:DR312)+($D$312/MiY)&gt;1,1-(SUM($J$312:DR312)+($D$312/MiY)),0)),5)*(DS$7&gt;=$E$312)</f>
        <v>0</v>
      </c>
      <c r="DT312" s="155">
        <f>ROUND(($D$312/MiY*(SUM($J$312:DS312)&lt;=1)+IF(SUM($J$312:DS312)+($D$312/MiY)&gt;1,1-(SUM($J$312:DS312)+($D$312/MiY)),0)),5)*(DT$7&gt;=$E$312)</f>
        <v>0</v>
      </c>
      <c r="DU312" s="155">
        <f>ROUND(($D$312/MiY*(SUM($J$312:DT312)&lt;=1)+IF(SUM($J$312:DT312)+($D$312/MiY)&gt;1,1-(SUM($J$312:DT312)+($D$312/MiY)),0)),5)*(DU$7&gt;=$E$312)</f>
        <v>0</v>
      </c>
      <c r="DV312" s="155">
        <f>ROUND(($D$312/MiY*(SUM($J$312:DU312)&lt;=1)+IF(SUM($J$312:DU312)+($D$312/MiY)&gt;1,1-(SUM($J$312:DU312)+($D$312/MiY)),0)),5)*(DV$7&gt;=$E$312)</f>
        <v>0</v>
      </c>
      <c r="DW312" s="155">
        <f>ROUND(($D$312/MiY*(SUM($J$312:DV312)&lt;=1)+IF(SUM($J$312:DV312)+($D$312/MiY)&gt;1,1-(SUM($J$312:DV312)+($D$312/MiY)),0)),5)*(DW$7&gt;=$E$312)</f>
        <v>0</v>
      </c>
      <c r="DX312" s="155">
        <f>ROUND(($D$312/MiY*(SUM($J$312:DW312)&lt;=1)+IF(SUM($J$312:DW312)+($D$312/MiY)&gt;1,1-(SUM($J$312:DW312)+($D$312/MiY)),0)),5)*(DX$7&gt;=$E$312)</f>
        <v>0</v>
      </c>
      <c r="DY312" s="155">
        <f>ROUND(($D$312/MiY*(SUM($J$312:DX312)&lt;=1)+IF(SUM($J$312:DX312)+($D$312/MiY)&gt;1,1-(SUM($J$312:DX312)+($D$312/MiY)),0)),5)*(DY$7&gt;=$E$312)</f>
        <v>0</v>
      </c>
      <c r="DZ312" s="155">
        <f>ROUND(($D$312/MiY*(SUM($J$312:DY312)&lt;=1)+IF(SUM($J$312:DY312)+($D$312/MiY)&gt;1,1-(SUM($J$312:DY312)+($D$312/MiY)),0)),5)*(DZ$7&gt;=$E$312)</f>
        <v>0</v>
      </c>
      <c r="EA312" s="155">
        <f>ROUND(($D$312/MiY*(SUM($J$312:DZ312)&lt;=1)+IF(SUM($J$312:DZ312)+($D$312/MiY)&gt;1,1-(SUM($J$312:DZ312)+($D$312/MiY)),0)),5)*(EA$7&gt;=$E$312)</f>
        <v>0</v>
      </c>
      <c r="EB312" s="155">
        <f>ROUND(($D$312/MiY*(SUM($J$312:EA312)&lt;=1)+IF(SUM($J$312:EA312)+($D$312/MiY)&gt;1,1-(SUM($J$312:EA312)+($D$312/MiY)),0)),5)*(EB$7&gt;=$E$312)</f>
        <v>0</v>
      </c>
    </row>
    <row r="313" spans="3:132" outlineLevel="1" x14ac:dyDescent="0.25">
      <c r="C313" s="318" t="s">
        <v>548</v>
      </c>
      <c r="G313" s="52" t="s">
        <v>604</v>
      </c>
      <c r="H313" s="46">
        <f t="shared" ref="H313" si="4747">SUM(J313:EB313)</f>
        <v>12500</v>
      </c>
      <c r="J313" s="82">
        <f>SUM($J$311:$EB$311)*J312</f>
        <v>0</v>
      </c>
      <c r="K313" s="82">
        <f t="shared" ref="K313:BV313" si="4748">SUM($J$311:$EB$311)*K312</f>
        <v>0</v>
      </c>
      <c r="L313" s="82">
        <f t="shared" si="4748"/>
        <v>0</v>
      </c>
      <c r="M313" s="82">
        <f t="shared" si="4748"/>
        <v>0</v>
      </c>
      <c r="N313" s="82">
        <f t="shared" si="4748"/>
        <v>0</v>
      </c>
      <c r="O313" s="82">
        <f t="shared" si="4748"/>
        <v>0</v>
      </c>
      <c r="P313" s="82">
        <f t="shared" si="4748"/>
        <v>0</v>
      </c>
      <c r="Q313" s="82">
        <f t="shared" si="4748"/>
        <v>0</v>
      </c>
      <c r="R313" s="82">
        <f t="shared" si="4748"/>
        <v>0</v>
      </c>
      <c r="S313" s="82">
        <f t="shared" si="4748"/>
        <v>0</v>
      </c>
      <c r="T313" s="82">
        <f t="shared" si="4748"/>
        <v>0</v>
      </c>
      <c r="U313" s="82">
        <f t="shared" si="4748"/>
        <v>0</v>
      </c>
      <c r="V313" s="82">
        <f t="shared" si="4748"/>
        <v>0</v>
      </c>
      <c r="W313" s="82">
        <f t="shared" si="4748"/>
        <v>0</v>
      </c>
      <c r="X313" s="82">
        <f t="shared" si="4748"/>
        <v>0</v>
      </c>
      <c r="Y313" s="82">
        <f t="shared" si="4748"/>
        <v>0</v>
      </c>
      <c r="Z313" s="82">
        <f t="shared" si="4748"/>
        <v>0</v>
      </c>
      <c r="AA313" s="82">
        <f t="shared" si="4748"/>
        <v>0</v>
      </c>
      <c r="AB313" s="82">
        <f t="shared" si="4748"/>
        <v>0</v>
      </c>
      <c r="AC313" s="82">
        <f t="shared" si="4748"/>
        <v>0</v>
      </c>
      <c r="AD313" s="82">
        <f t="shared" si="4748"/>
        <v>0</v>
      </c>
      <c r="AE313" s="82">
        <f t="shared" si="4748"/>
        <v>0</v>
      </c>
      <c r="AF313" s="82">
        <f t="shared" si="4748"/>
        <v>0</v>
      </c>
      <c r="AG313" s="82">
        <f t="shared" si="4748"/>
        <v>0</v>
      </c>
      <c r="AH313" s="82">
        <f t="shared" si="4748"/>
        <v>666.625</v>
      </c>
      <c r="AI313" s="82">
        <f t="shared" si="4748"/>
        <v>666.625</v>
      </c>
      <c r="AJ313" s="82">
        <f t="shared" si="4748"/>
        <v>666.625</v>
      </c>
      <c r="AK313" s="82">
        <f t="shared" si="4748"/>
        <v>666.625</v>
      </c>
      <c r="AL313" s="82">
        <f t="shared" si="4748"/>
        <v>666.625</v>
      </c>
      <c r="AM313" s="82">
        <f t="shared" si="4748"/>
        <v>666.625</v>
      </c>
      <c r="AN313" s="82">
        <f t="shared" si="4748"/>
        <v>666.625</v>
      </c>
      <c r="AO313" s="82">
        <f t="shared" si="4748"/>
        <v>666.625</v>
      </c>
      <c r="AP313" s="82">
        <f t="shared" si="4748"/>
        <v>666.625</v>
      </c>
      <c r="AQ313" s="82">
        <f t="shared" si="4748"/>
        <v>666.625</v>
      </c>
      <c r="AR313" s="82">
        <f t="shared" si="4748"/>
        <v>666.625</v>
      </c>
      <c r="AS313" s="82">
        <f t="shared" si="4748"/>
        <v>666.625</v>
      </c>
      <c r="AT313" s="82">
        <f t="shared" si="4748"/>
        <v>666.625</v>
      </c>
      <c r="AU313" s="82">
        <f t="shared" si="4748"/>
        <v>666.625</v>
      </c>
      <c r="AV313" s="82">
        <f t="shared" si="4748"/>
        <v>666.625</v>
      </c>
      <c r="AW313" s="82">
        <f t="shared" si="4748"/>
        <v>666.625</v>
      </c>
      <c r="AX313" s="82">
        <f t="shared" si="4748"/>
        <v>666.625</v>
      </c>
      <c r="AY313" s="82">
        <f t="shared" si="4748"/>
        <v>666.625</v>
      </c>
      <c r="AZ313" s="82">
        <f t="shared" si="4748"/>
        <v>500.75</v>
      </c>
      <c r="BA313" s="82">
        <f t="shared" si="4748"/>
        <v>0</v>
      </c>
      <c r="BB313" s="82">
        <f t="shared" si="4748"/>
        <v>0</v>
      </c>
      <c r="BC313" s="82">
        <f t="shared" si="4748"/>
        <v>0</v>
      </c>
      <c r="BD313" s="82">
        <f t="shared" si="4748"/>
        <v>0</v>
      </c>
      <c r="BE313" s="82">
        <f t="shared" si="4748"/>
        <v>0</v>
      </c>
      <c r="BF313" s="82">
        <f t="shared" si="4748"/>
        <v>0</v>
      </c>
      <c r="BG313" s="82">
        <f t="shared" si="4748"/>
        <v>0</v>
      </c>
      <c r="BH313" s="82">
        <f t="shared" si="4748"/>
        <v>0</v>
      </c>
      <c r="BI313" s="82">
        <f t="shared" si="4748"/>
        <v>0</v>
      </c>
      <c r="BJ313" s="82">
        <f t="shared" si="4748"/>
        <v>0</v>
      </c>
      <c r="BK313" s="82">
        <f t="shared" si="4748"/>
        <v>0</v>
      </c>
      <c r="BL313" s="82">
        <f t="shared" si="4748"/>
        <v>0</v>
      </c>
      <c r="BM313" s="82">
        <f t="shared" si="4748"/>
        <v>0</v>
      </c>
      <c r="BN313" s="82">
        <f t="shared" si="4748"/>
        <v>0</v>
      </c>
      <c r="BO313" s="82">
        <f t="shared" si="4748"/>
        <v>0</v>
      </c>
      <c r="BP313" s="82">
        <f t="shared" si="4748"/>
        <v>0</v>
      </c>
      <c r="BQ313" s="82">
        <f t="shared" si="4748"/>
        <v>0</v>
      </c>
      <c r="BR313" s="82">
        <f t="shared" si="4748"/>
        <v>0</v>
      </c>
      <c r="BS313" s="82">
        <f t="shared" si="4748"/>
        <v>0</v>
      </c>
      <c r="BT313" s="82">
        <f t="shared" si="4748"/>
        <v>0</v>
      </c>
      <c r="BU313" s="82">
        <f t="shared" si="4748"/>
        <v>0</v>
      </c>
      <c r="BV313" s="82">
        <f t="shared" si="4748"/>
        <v>0</v>
      </c>
      <c r="BW313" s="82">
        <f t="shared" ref="BW313:EB313" si="4749">SUM($J$311:$EB$311)*BW312</f>
        <v>0</v>
      </c>
      <c r="BX313" s="82">
        <f t="shared" si="4749"/>
        <v>0</v>
      </c>
      <c r="BY313" s="82">
        <f t="shared" si="4749"/>
        <v>0</v>
      </c>
      <c r="BZ313" s="82">
        <f t="shared" si="4749"/>
        <v>0</v>
      </c>
      <c r="CA313" s="82">
        <f t="shared" si="4749"/>
        <v>0</v>
      </c>
      <c r="CB313" s="82">
        <f t="shared" si="4749"/>
        <v>0</v>
      </c>
      <c r="CC313" s="82">
        <f t="shared" si="4749"/>
        <v>0</v>
      </c>
      <c r="CD313" s="82">
        <f t="shared" si="4749"/>
        <v>0</v>
      </c>
      <c r="CE313" s="82">
        <f t="shared" si="4749"/>
        <v>0</v>
      </c>
      <c r="CF313" s="82">
        <f t="shared" si="4749"/>
        <v>0</v>
      </c>
      <c r="CG313" s="82">
        <f t="shared" si="4749"/>
        <v>0</v>
      </c>
      <c r="CH313" s="82">
        <f t="shared" si="4749"/>
        <v>0</v>
      </c>
      <c r="CI313" s="82">
        <f t="shared" si="4749"/>
        <v>0</v>
      </c>
      <c r="CJ313" s="82">
        <f t="shared" si="4749"/>
        <v>0</v>
      </c>
      <c r="CK313" s="82">
        <f t="shared" si="4749"/>
        <v>0</v>
      </c>
      <c r="CL313" s="82">
        <f t="shared" si="4749"/>
        <v>0</v>
      </c>
      <c r="CM313" s="82">
        <f t="shared" si="4749"/>
        <v>0</v>
      </c>
      <c r="CN313" s="82">
        <f t="shared" si="4749"/>
        <v>0</v>
      </c>
      <c r="CO313" s="82">
        <f t="shared" si="4749"/>
        <v>0</v>
      </c>
      <c r="CP313" s="82">
        <f t="shared" si="4749"/>
        <v>0</v>
      </c>
      <c r="CQ313" s="82">
        <f t="shared" si="4749"/>
        <v>0</v>
      </c>
      <c r="CR313" s="82">
        <f t="shared" si="4749"/>
        <v>0</v>
      </c>
      <c r="CS313" s="82">
        <f t="shared" si="4749"/>
        <v>0</v>
      </c>
      <c r="CT313" s="82">
        <f t="shared" si="4749"/>
        <v>0</v>
      </c>
      <c r="CU313" s="82">
        <f t="shared" si="4749"/>
        <v>0</v>
      </c>
      <c r="CV313" s="82">
        <f t="shared" si="4749"/>
        <v>0</v>
      </c>
      <c r="CW313" s="82">
        <f t="shared" si="4749"/>
        <v>0</v>
      </c>
      <c r="CX313" s="82">
        <f t="shared" si="4749"/>
        <v>0</v>
      </c>
      <c r="CY313" s="82">
        <f t="shared" si="4749"/>
        <v>0</v>
      </c>
      <c r="CZ313" s="82">
        <f t="shared" si="4749"/>
        <v>0</v>
      </c>
      <c r="DA313" s="82">
        <f t="shared" si="4749"/>
        <v>0</v>
      </c>
      <c r="DB313" s="82">
        <f t="shared" si="4749"/>
        <v>0</v>
      </c>
      <c r="DC313" s="82">
        <f t="shared" si="4749"/>
        <v>0</v>
      </c>
      <c r="DD313" s="82">
        <f t="shared" si="4749"/>
        <v>0</v>
      </c>
      <c r="DE313" s="82">
        <f t="shared" si="4749"/>
        <v>0</v>
      </c>
      <c r="DF313" s="82">
        <f t="shared" si="4749"/>
        <v>0</v>
      </c>
      <c r="DG313" s="82">
        <f t="shared" si="4749"/>
        <v>0</v>
      </c>
      <c r="DH313" s="82">
        <f t="shared" si="4749"/>
        <v>0</v>
      </c>
      <c r="DI313" s="82">
        <f t="shared" si="4749"/>
        <v>0</v>
      </c>
      <c r="DJ313" s="82">
        <f t="shared" si="4749"/>
        <v>0</v>
      </c>
      <c r="DK313" s="82">
        <f t="shared" si="4749"/>
        <v>0</v>
      </c>
      <c r="DL313" s="82">
        <f t="shared" si="4749"/>
        <v>0</v>
      </c>
      <c r="DM313" s="82">
        <f t="shared" si="4749"/>
        <v>0</v>
      </c>
      <c r="DN313" s="82">
        <f t="shared" si="4749"/>
        <v>0</v>
      </c>
      <c r="DO313" s="82">
        <f t="shared" si="4749"/>
        <v>0</v>
      </c>
      <c r="DP313" s="82">
        <f t="shared" si="4749"/>
        <v>0</v>
      </c>
      <c r="DQ313" s="82">
        <f t="shared" si="4749"/>
        <v>0</v>
      </c>
      <c r="DR313" s="82">
        <f t="shared" si="4749"/>
        <v>0</v>
      </c>
      <c r="DS313" s="82">
        <f t="shared" si="4749"/>
        <v>0</v>
      </c>
      <c r="DT313" s="82">
        <f t="shared" si="4749"/>
        <v>0</v>
      </c>
      <c r="DU313" s="82">
        <f t="shared" si="4749"/>
        <v>0</v>
      </c>
      <c r="DV313" s="82">
        <f t="shared" si="4749"/>
        <v>0</v>
      </c>
      <c r="DW313" s="82">
        <f t="shared" si="4749"/>
        <v>0</v>
      </c>
      <c r="DX313" s="82">
        <f t="shared" si="4749"/>
        <v>0</v>
      </c>
      <c r="DY313" s="82">
        <f t="shared" si="4749"/>
        <v>0</v>
      </c>
      <c r="DZ313" s="82">
        <f t="shared" si="4749"/>
        <v>0</v>
      </c>
      <c r="EA313" s="82">
        <f t="shared" si="4749"/>
        <v>0</v>
      </c>
      <c r="EB313" s="82">
        <f t="shared" si="4749"/>
        <v>0</v>
      </c>
    </row>
    <row r="314" spans="3:132" outlineLevel="1" x14ac:dyDescent="0.25">
      <c r="C314" s="318" t="s">
        <v>527</v>
      </c>
      <c r="D314" s="31">
        <f>Costs!$L$39</f>
        <v>1.9</v>
      </c>
      <c r="E314" s="31">
        <f>Costs!$L$40</f>
        <v>0.4</v>
      </c>
      <c r="G314" s="52" t="s">
        <v>220</v>
      </c>
      <c r="H314" s="29"/>
      <c r="J314" s="312">
        <f t="shared" ref="J314:BU314" si="4750">$D314-$E314</f>
        <v>1.5</v>
      </c>
      <c r="K314" s="312">
        <f t="shared" si="4750"/>
        <v>1.5</v>
      </c>
      <c r="L314" s="312">
        <f t="shared" si="4750"/>
        <v>1.5</v>
      </c>
      <c r="M314" s="312">
        <f t="shared" si="4750"/>
        <v>1.5</v>
      </c>
      <c r="N314" s="312">
        <f t="shared" si="4750"/>
        <v>1.5</v>
      </c>
      <c r="O314" s="312">
        <f t="shared" si="4750"/>
        <v>1.5</v>
      </c>
      <c r="P314" s="312">
        <f t="shared" si="4750"/>
        <v>1.5</v>
      </c>
      <c r="Q314" s="312">
        <f t="shared" si="4750"/>
        <v>1.5</v>
      </c>
      <c r="R314" s="312">
        <f t="shared" si="4750"/>
        <v>1.5</v>
      </c>
      <c r="S314" s="312">
        <f t="shared" si="4750"/>
        <v>1.5</v>
      </c>
      <c r="T314" s="312">
        <f t="shared" si="4750"/>
        <v>1.5</v>
      </c>
      <c r="U314" s="312">
        <f t="shared" si="4750"/>
        <v>1.5</v>
      </c>
      <c r="V314" s="312">
        <f t="shared" si="4750"/>
        <v>1.5</v>
      </c>
      <c r="W314" s="312">
        <f t="shared" si="4750"/>
        <v>1.5</v>
      </c>
      <c r="X314" s="312">
        <f t="shared" si="4750"/>
        <v>1.5</v>
      </c>
      <c r="Y314" s="312">
        <f t="shared" si="4750"/>
        <v>1.5</v>
      </c>
      <c r="Z314" s="312">
        <f t="shared" si="4750"/>
        <v>1.5</v>
      </c>
      <c r="AA314" s="312">
        <f t="shared" si="4750"/>
        <v>1.5</v>
      </c>
      <c r="AB314" s="312">
        <f t="shared" si="4750"/>
        <v>1.5</v>
      </c>
      <c r="AC314" s="312">
        <f t="shared" si="4750"/>
        <v>1.5</v>
      </c>
      <c r="AD314" s="312">
        <f t="shared" si="4750"/>
        <v>1.5</v>
      </c>
      <c r="AE314" s="312">
        <f t="shared" si="4750"/>
        <v>1.5</v>
      </c>
      <c r="AF314" s="312">
        <f t="shared" si="4750"/>
        <v>1.5</v>
      </c>
      <c r="AG314" s="312">
        <f t="shared" si="4750"/>
        <v>1.5</v>
      </c>
      <c r="AH314" s="312">
        <f t="shared" si="4750"/>
        <v>1.5</v>
      </c>
      <c r="AI314" s="312">
        <f t="shared" si="4750"/>
        <v>1.5</v>
      </c>
      <c r="AJ314" s="312">
        <f t="shared" si="4750"/>
        <v>1.5</v>
      </c>
      <c r="AK314" s="312">
        <f t="shared" si="4750"/>
        <v>1.5</v>
      </c>
      <c r="AL314" s="312">
        <f t="shared" si="4750"/>
        <v>1.5</v>
      </c>
      <c r="AM314" s="312">
        <f t="shared" si="4750"/>
        <v>1.5</v>
      </c>
      <c r="AN314" s="312">
        <f t="shared" si="4750"/>
        <v>1.5</v>
      </c>
      <c r="AO314" s="312">
        <f t="shared" si="4750"/>
        <v>1.5</v>
      </c>
      <c r="AP314" s="312">
        <f t="shared" si="4750"/>
        <v>1.5</v>
      </c>
      <c r="AQ314" s="312">
        <f t="shared" si="4750"/>
        <v>1.5</v>
      </c>
      <c r="AR314" s="312">
        <f t="shared" si="4750"/>
        <v>1.5</v>
      </c>
      <c r="AS314" s="312">
        <f t="shared" si="4750"/>
        <v>1.5</v>
      </c>
      <c r="AT314" s="312">
        <f t="shared" si="4750"/>
        <v>1.5</v>
      </c>
      <c r="AU314" s="312">
        <f t="shared" si="4750"/>
        <v>1.5</v>
      </c>
      <c r="AV314" s="312">
        <f t="shared" si="4750"/>
        <v>1.5</v>
      </c>
      <c r="AW314" s="312">
        <f t="shared" si="4750"/>
        <v>1.5</v>
      </c>
      <c r="AX314" s="312">
        <f t="shared" si="4750"/>
        <v>1.5</v>
      </c>
      <c r="AY314" s="312">
        <f t="shared" si="4750"/>
        <v>1.5</v>
      </c>
      <c r="AZ314" s="312">
        <f t="shared" si="4750"/>
        <v>1.5</v>
      </c>
      <c r="BA314" s="312">
        <f t="shared" si="4750"/>
        <v>1.5</v>
      </c>
      <c r="BB314" s="312">
        <f t="shared" si="4750"/>
        <v>1.5</v>
      </c>
      <c r="BC314" s="312">
        <f t="shared" si="4750"/>
        <v>1.5</v>
      </c>
      <c r="BD314" s="312">
        <f t="shared" si="4750"/>
        <v>1.5</v>
      </c>
      <c r="BE314" s="312">
        <f t="shared" si="4750"/>
        <v>1.5</v>
      </c>
      <c r="BF314" s="312">
        <f t="shared" si="4750"/>
        <v>1.5</v>
      </c>
      <c r="BG314" s="312">
        <f t="shared" si="4750"/>
        <v>1.5</v>
      </c>
      <c r="BH314" s="312">
        <f t="shared" si="4750"/>
        <v>1.5</v>
      </c>
      <c r="BI314" s="312">
        <f t="shared" si="4750"/>
        <v>1.5</v>
      </c>
      <c r="BJ314" s="312">
        <f t="shared" si="4750"/>
        <v>1.5</v>
      </c>
      <c r="BK314" s="312">
        <f t="shared" si="4750"/>
        <v>1.5</v>
      </c>
      <c r="BL314" s="312">
        <f t="shared" si="4750"/>
        <v>1.5</v>
      </c>
      <c r="BM314" s="312">
        <f t="shared" si="4750"/>
        <v>1.5</v>
      </c>
      <c r="BN314" s="312">
        <f t="shared" si="4750"/>
        <v>1.5</v>
      </c>
      <c r="BO314" s="312">
        <f t="shared" si="4750"/>
        <v>1.5</v>
      </c>
      <c r="BP314" s="312">
        <f t="shared" si="4750"/>
        <v>1.5</v>
      </c>
      <c r="BQ314" s="312">
        <f t="shared" si="4750"/>
        <v>1.5</v>
      </c>
      <c r="BR314" s="312">
        <f t="shared" si="4750"/>
        <v>1.5</v>
      </c>
      <c r="BS314" s="312">
        <f t="shared" si="4750"/>
        <v>1.5</v>
      </c>
      <c r="BT314" s="312">
        <f t="shared" si="4750"/>
        <v>1.5</v>
      </c>
      <c r="BU314" s="312">
        <f t="shared" si="4750"/>
        <v>1.5</v>
      </c>
      <c r="BV314" s="312">
        <f t="shared" ref="BV314:EB314" si="4751">$D314-$E314</f>
        <v>1.5</v>
      </c>
      <c r="BW314" s="312">
        <f t="shared" si="4751"/>
        <v>1.5</v>
      </c>
      <c r="BX314" s="312">
        <f t="shared" si="4751"/>
        <v>1.5</v>
      </c>
      <c r="BY314" s="312">
        <f t="shared" si="4751"/>
        <v>1.5</v>
      </c>
      <c r="BZ314" s="312">
        <f t="shared" si="4751"/>
        <v>1.5</v>
      </c>
      <c r="CA314" s="312">
        <f t="shared" si="4751"/>
        <v>1.5</v>
      </c>
      <c r="CB314" s="312">
        <f t="shared" si="4751"/>
        <v>1.5</v>
      </c>
      <c r="CC314" s="312">
        <f t="shared" si="4751"/>
        <v>1.5</v>
      </c>
      <c r="CD314" s="312">
        <f t="shared" si="4751"/>
        <v>1.5</v>
      </c>
      <c r="CE314" s="312">
        <f t="shared" si="4751"/>
        <v>1.5</v>
      </c>
      <c r="CF314" s="312">
        <f t="shared" si="4751"/>
        <v>1.5</v>
      </c>
      <c r="CG314" s="312">
        <f t="shared" si="4751"/>
        <v>1.5</v>
      </c>
      <c r="CH314" s="312">
        <f t="shared" si="4751"/>
        <v>1.5</v>
      </c>
      <c r="CI314" s="312">
        <f t="shared" si="4751"/>
        <v>1.5</v>
      </c>
      <c r="CJ314" s="312">
        <f t="shared" si="4751"/>
        <v>1.5</v>
      </c>
      <c r="CK314" s="312">
        <f t="shared" si="4751"/>
        <v>1.5</v>
      </c>
      <c r="CL314" s="312">
        <f t="shared" si="4751"/>
        <v>1.5</v>
      </c>
      <c r="CM314" s="312">
        <f t="shared" si="4751"/>
        <v>1.5</v>
      </c>
      <c r="CN314" s="312">
        <f t="shared" si="4751"/>
        <v>1.5</v>
      </c>
      <c r="CO314" s="312">
        <f t="shared" si="4751"/>
        <v>1.5</v>
      </c>
      <c r="CP314" s="312">
        <f t="shared" si="4751"/>
        <v>1.5</v>
      </c>
      <c r="CQ314" s="312">
        <f t="shared" si="4751"/>
        <v>1.5</v>
      </c>
      <c r="CR314" s="312">
        <f t="shared" si="4751"/>
        <v>1.5</v>
      </c>
      <c r="CS314" s="312">
        <f t="shared" si="4751"/>
        <v>1.5</v>
      </c>
      <c r="CT314" s="312">
        <f t="shared" si="4751"/>
        <v>1.5</v>
      </c>
      <c r="CU314" s="312">
        <f t="shared" si="4751"/>
        <v>1.5</v>
      </c>
      <c r="CV314" s="312">
        <f t="shared" si="4751"/>
        <v>1.5</v>
      </c>
      <c r="CW314" s="312">
        <f t="shared" si="4751"/>
        <v>1.5</v>
      </c>
      <c r="CX314" s="312">
        <f t="shared" si="4751"/>
        <v>1.5</v>
      </c>
      <c r="CY314" s="312">
        <f t="shared" si="4751"/>
        <v>1.5</v>
      </c>
      <c r="CZ314" s="312">
        <f t="shared" si="4751"/>
        <v>1.5</v>
      </c>
      <c r="DA314" s="312">
        <f t="shared" si="4751"/>
        <v>1.5</v>
      </c>
      <c r="DB314" s="312">
        <f t="shared" si="4751"/>
        <v>1.5</v>
      </c>
      <c r="DC314" s="312">
        <f t="shared" si="4751"/>
        <v>1.5</v>
      </c>
      <c r="DD314" s="312">
        <f t="shared" si="4751"/>
        <v>1.5</v>
      </c>
      <c r="DE314" s="312">
        <f t="shared" si="4751"/>
        <v>1.5</v>
      </c>
      <c r="DF314" s="312">
        <f t="shared" si="4751"/>
        <v>1.5</v>
      </c>
      <c r="DG314" s="312">
        <f t="shared" si="4751"/>
        <v>1.5</v>
      </c>
      <c r="DH314" s="312">
        <f t="shared" si="4751"/>
        <v>1.5</v>
      </c>
      <c r="DI314" s="312">
        <f t="shared" si="4751"/>
        <v>1.5</v>
      </c>
      <c r="DJ314" s="312">
        <f t="shared" si="4751"/>
        <v>1.5</v>
      </c>
      <c r="DK314" s="312">
        <f t="shared" si="4751"/>
        <v>1.5</v>
      </c>
      <c r="DL314" s="312">
        <f t="shared" si="4751"/>
        <v>1.5</v>
      </c>
      <c r="DM314" s="312">
        <f t="shared" si="4751"/>
        <v>1.5</v>
      </c>
      <c r="DN314" s="312">
        <f t="shared" si="4751"/>
        <v>1.5</v>
      </c>
      <c r="DO314" s="312">
        <f t="shared" si="4751"/>
        <v>1.5</v>
      </c>
      <c r="DP314" s="312">
        <f t="shared" si="4751"/>
        <v>1.5</v>
      </c>
      <c r="DQ314" s="312">
        <f t="shared" si="4751"/>
        <v>1.5</v>
      </c>
      <c r="DR314" s="312">
        <f t="shared" si="4751"/>
        <v>1.5</v>
      </c>
      <c r="DS314" s="312">
        <f t="shared" si="4751"/>
        <v>1.5</v>
      </c>
      <c r="DT314" s="312">
        <f t="shared" si="4751"/>
        <v>1.5</v>
      </c>
      <c r="DU314" s="312">
        <f t="shared" si="4751"/>
        <v>1.5</v>
      </c>
      <c r="DV314" s="312">
        <f t="shared" si="4751"/>
        <v>1.5</v>
      </c>
      <c r="DW314" s="312">
        <f t="shared" si="4751"/>
        <v>1.5</v>
      </c>
      <c r="DX314" s="312">
        <f t="shared" si="4751"/>
        <v>1.5</v>
      </c>
      <c r="DY314" s="312">
        <f t="shared" si="4751"/>
        <v>1.5</v>
      </c>
      <c r="DZ314" s="312">
        <f t="shared" si="4751"/>
        <v>1.5</v>
      </c>
      <c r="EA314" s="312">
        <f t="shared" si="4751"/>
        <v>1.5</v>
      </c>
      <c r="EB314" s="312">
        <f t="shared" si="4751"/>
        <v>1.5</v>
      </c>
    </row>
    <row r="315" spans="3:132" outlineLevel="1" x14ac:dyDescent="0.25">
      <c r="C315" s="327" t="s">
        <v>530</v>
      </c>
      <c r="D315" s="38"/>
      <c r="E315" s="38"/>
      <c r="F315" s="38"/>
      <c r="G315" s="55" t="s">
        <v>220</v>
      </c>
      <c r="H315" s="316">
        <f t="shared" ref="H315" si="4752">SUM(J315:EB315)</f>
        <v>18750</v>
      </c>
      <c r="I315" s="38"/>
      <c r="J315" s="314">
        <f t="shared" ref="J315" si="4753">J313*J314</f>
        <v>0</v>
      </c>
      <c r="K315" s="314">
        <f t="shared" ref="K315" si="4754">K313*K314</f>
        <v>0</v>
      </c>
      <c r="L315" s="314">
        <f t="shared" ref="L315" si="4755">L313*L314</f>
        <v>0</v>
      </c>
      <c r="M315" s="314">
        <f t="shared" ref="M315" si="4756">M313*M314</f>
        <v>0</v>
      </c>
      <c r="N315" s="314">
        <f t="shared" ref="N315" si="4757">N313*N314</f>
        <v>0</v>
      </c>
      <c r="O315" s="314">
        <f t="shared" ref="O315" si="4758">O313*O314</f>
        <v>0</v>
      </c>
      <c r="P315" s="314">
        <f t="shared" ref="P315" si="4759">P313*P314</f>
        <v>0</v>
      </c>
      <c r="Q315" s="314">
        <f t="shared" ref="Q315" si="4760">Q313*Q314</f>
        <v>0</v>
      </c>
      <c r="R315" s="314">
        <f t="shared" ref="R315" si="4761">R313*R314</f>
        <v>0</v>
      </c>
      <c r="S315" s="314">
        <f t="shared" ref="S315" si="4762">S313*S314</f>
        <v>0</v>
      </c>
      <c r="T315" s="314">
        <f t="shared" ref="T315" si="4763">T313*T314</f>
        <v>0</v>
      </c>
      <c r="U315" s="314">
        <f t="shared" ref="U315" si="4764">U313*U314</f>
        <v>0</v>
      </c>
      <c r="V315" s="314">
        <f t="shared" ref="V315" si="4765">V313*V314</f>
        <v>0</v>
      </c>
      <c r="W315" s="314">
        <f t="shared" ref="W315" si="4766">W313*W314</f>
        <v>0</v>
      </c>
      <c r="X315" s="314">
        <f t="shared" ref="X315" si="4767">X313*X314</f>
        <v>0</v>
      </c>
      <c r="Y315" s="314">
        <f t="shared" ref="Y315" si="4768">Y313*Y314</f>
        <v>0</v>
      </c>
      <c r="Z315" s="314">
        <f>Z313*Z314</f>
        <v>0</v>
      </c>
      <c r="AA315" s="314">
        <f t="shared" ref="AA315" si="4769">AA313*AA314</f>
        <v>0</v>
      </c>
      <c r="AB315" s="314">
        <f t="shared" ref="AB315" si="4770">AB313*AB314</f>
        <v>0</v>
      </c>
      <c r="AC315" s="314">
        <f t="shared" ref="AC315" si="4771">AC313*AC314</f>
        <v>0</v>
      </c>
      <c r="AD315" s="314">
        <f t="shared" ref="AD315" si="4772">AD313*AD314</f>
        <v>0</v>
      </c>
      <c r="AE315" s="314">
        <f t="shared" ref="AE315" si="4773">AE313*AE314</f>
        <v>0</v>
      </c>
      <c r="AF315" s="314">
        <f t="shared" ref="AF315" si="4774">AF313*AF314</f>
        <v>0</v>
      </c>
      <c r="AG315" s="314">
        <f t="shared" ref="AG315" si="4775">AG313*AG314</f>
        <v>0</v>
      </c>
      <c r="AH315" s="314">
        <f t="shared" ref="AH315" si="4776">AH313*AH314</f>
        <v>999.9375</v>
      </c>
      <c r="AI315" s="314">
        <f t="shared" ref="AI315" si="4777">AI313*AI314</f>
        <v>999.9375</v>
      </c>
      <c r="AJ315" s="314">
        <f t="shared" ref="AJ315" si="4778">AJ313*AJ314</f>
        <v>999.9375</v>
      </c>
      <c r="AK315" s="314">
        <f t="shared" ref="AK315" si="4779">AK313*AK314</f>
        <v>999.9375</v>
      </c>
      <c r="AL315" s="314">
        <f t="shared" ref="AL315" si="4780">AL313*AL314</f>
        <v>999.9375</v>
      </c>
      <c r="AM315" s="314">
        <f t="shared" ref="AM315" si="4781">AM313*AM314</f>
        <v>999.9375</v>
      </c>
      <c r="AN315" s="314">
        <f t="shared" ref="AN315" si="4782">AN313*AN314</f>
        <v>999.9375</v>
      </c>
      <c r="AO315" s="314">
        <f t="shared" ref="AO315" si="4783">AO313*AO314</f>
        <v>999.9375</v>
      </c>
      <c r="AP315" s="314">
        <f t="shared" ref="AP315" si="4784">AP313*AP314</f>
        <v>999.9375</v>
      </c>
      <c r="AQ315" s="314">
        <f t="shared" ref="AQ315" si="4785">AQ313*AQ314</f>
        <v>999.9375</v>
      </c>
      <c r="AR315" s="314">
        <f t="shared" ref="AR315" si="4786">AR313*AR314</f>
        <v>999.9375</v>
      </c>
      <c r="AS315" s="314">
        <f t="shared" ref="AS315" si="4787">AS313*AS314</f>
        <v>999.9375</v>
      </c>
      <c r="AT315" s="314">
        <f t="shared" ref="AT315" si="4788">AT313*AT314</f>
        <v>999.9375</v>
      </c>
      <c r="AU315" s="314">
        <f t="shared" ref="AU315" si="4789">AU313*AU314</f>
        <v>999.9375</v>
      </c>
      <c r="AV315" s="314">
        <f t="shared" ref="AV315" si="4790">AV313*AV314</f>
        <v>999.9375</v>
      </c>
      <c r="AW315" s="314">
        <f t="shared" ref="AW315" si="4791">AW313*AW314</f>
        <v>999.9375</v>
      </c>
      <c r="AX315" s="314">
        <f t="shared" ref="AX315" si="4792">AX313*AX314</f>
        <v>999.9375</v>
      </c>
      <c r="AY315" s="314">
        <f t="shared" ref="AY315" si="4793">AY313*AY314</f>
        <v>999.9375</v>
      </c>
      <c r="AZ315" s="314">
        <f t="shared" ref="AZ315" si="4794">AZ313*AZ314</f>
        <v>751.125</v>
      </c>
      <c r="BA315" s="314">
        <f t="shared" ref="BA315" si="4795">BA313*BA314</f>
        <v>0</v>
      </c>
      <c r="BB315" s="314">
        <f t="shared" ref="BB315" si="4796">BB313*BB314</f>
        <v>0</v>
      </c>
      <c r="BC315" s="314">
        <f t="shared" ref="BC315" si="4797">BC313*BC314</f>
        <v>0</v>
      </c>
      <c r="BD315" s="314">
        <f t="shared" ref="BD315" si="4798">BD313*BD314</f>
        <v>0</v>
      </c>
      <c r="BE315" s="314">
        <f t="shared" ref="BE315" si="4799">BE313*BE314</f>
        <v>0</v>
      </c>
      <c r="BF315" s="314">
        <f t="shared" ref="BF315" si="4800">BF313*BF314</f>
        <v>0</v>
      </c>
      <c r="BG315" s="314">
        <f t="shared" ref="BG315" si="4801">BG313*BG314</f>
        <v>0</v>
      </c>
      <c r="BH315" s="314">
        <f t="shared" ref="BH315" si="4802">BH313*BH314</f>
        <v>0</v>
      </c>
      <c r="BI315" s="314">
        <f t="shared" ref="BI315" si="4803">BI313*BI314</f>
        <v>0</v>
      </c>
      <c r="BJ315" s="314">
        <f t="shared" ref="BJ315" si="4804">BJ313*BJ314</f>
        <v>0</v>
      </c>
      <c r="BK315" s="314">
        <f t="shared" ref="BK315" si="4805">BK313*BK314</f>
        <v>0</v>
      </c>
      <c r="BL315" s="314">
        <f t="shared" ref="BL315" si="4806">BL313*BL314</f>
        <v>0</v>
      </c>
      <c r="BM315" s="314">
        <f t="shared" ref="BM315" si="4807">BM313*BM314</f>
        <v>0</v>
      </c>
      <c r="BN315" s="314">
        <f t="shared" ref="BN315" si="4808">BN313*BN314</f>
        <v>0</v>
      </c>
      <c r="BO315" s="314">
        <f t="shared" ref="BO315" si="4809">BO313*BO314</f>
        <v>0</v>
      </c>
      <c r="BP315" s="314">
        <f t="shared" ref="BP315" si="4810">BP313*BP314</f>
        <v>0</v>
      </c>
      <c r="BQ315" s="314">
        <f t="shared" ref="BQ315" si="4811">BQ313*BQ314</f>
        <v>0</v>
      </c>
      <c r="BR315" s="314">
        <f t="shared" ref="BR315" si="4812">BR313*BR314</f>
        <v>0</v>
      </c>
      <c r="BS315" s="314">
        <f t="shared" ref="BS315" si="4813">BS313*BS314</f>
        <v>0</v>
      </c>
      <c r="BT315" s="314">
        <f t="shared" ref="BT315" si="4814">BT313*BT314</f>
        <v>0</v>
      </c>
      <c r="BU315" s="314">
        <f t="shared" ref="BU315" si="4815">BU313*BU314</f>
        <v>0</v>
      </c>
      <c r="BV315" s="314">
        <f t="shared" ref="BV315" si="4816">BV313*BV314</f>
        <v>0</v>
      </c>
      <c r="BW315" s="314">
        <f t="shared" ref="BW315" si="4817">BW313*BW314</f>
        <v>0</v>
      </c>
      <c r="BX315" s="314">
        <f t="shared" ref="BX315" si="4818">BX313*BX314</f>
        <v>0</v>
      </c>
      <c r="BY315" s="314">
        <f t="shared" ref="BY315" si="4819">BY313*BY314</f>
        <v>0</v>
      </c>
      <c r="BZ315" s="314">
        <f t="shared" ref="BZ315" si="4820">BZ313*BZ314</f>
        <v>0</v>
      </c>
      <c r="CA315" s="314">
        <f t="shared" ref="CA315" si="4821">CA313*CA314</f>
        <v>0</v>
      </c>
      <c r="CB315" s="314">
        <f t="shared" ref="CB315" si="4822">CB313*CB314</f>
        <v>0</v>
      </c>
      <c r="CC315" s="314">
        <f t="shared" ref="CC315" si="4823">CC313*CC314</f>
        <v>0</v>
      </c>
      <c r="CD315" s="314">
        <f t="shared" ref="CD315" si="4824">CD313*CD314</f>
        <v>0</v>
      </c>
      <c r="CE315" s="314">
        <f t="shared" ref="CE315" si="4825">CE313*CE314</f>
        <v>0</v>
      </c>
      <c r="CF315" s="314">
        <f t="shared" ref="CF315" si="4826">CF313*CF314</f>
        <v>0</v>
      </c>
      <c r="CG315" s="314">
        <f t="shared" ref="CG315" si="4827">CG313*CG314</f>
        <v>0</v>
      </c>
      <c r="CH315" s="314">
        <f t="shared" ref="CH315" si="4828">CH313*CH314</f>
        <v>0</v>
      </c>
      <c r="CI315" s="314">
        <f t="shared" ref="CI315" si="4829">CI313*CI314</f>
        <v>0</v>
      </c>
      <c r="CJ315" s="314">
        <f t="shared" ref="CJ315" si="4830">CJ313*CJ314</f>
        <v>0</v>
      </c>
      <c r="CK315" s="314">
        <f t="shared" ref="CK315" si="4831">CK313*CK314</f>
        <v>0</v>
      </c>
      <c r="CL315" s="314">
        <f t="shared" ref="CL315" si="4832">CL313*CL314</f>
        <v>0</v>
      </c>
      <c r="CM315" s="314">
        <f t="shared" ref="CM315" si="4833">CM313*CM314</f>
        <v>0</v>
      </c>
      <c r="CN315" s="314">
        <f t="shared" ref="CN315" si="4834">CN313*CN314</f>
        <v>0</v>
      </c>
      <c r="CO315" s="314">
        <f t="shared" ref="CO315" si="4835">CO313*CO314</f>
        <v>0</v>
      </c>
      <c r="CP315" s="314">
        <f t="shared" ref="CP315" si="4836">CP313*CP314</f>
        <v>0</v>
      </c>
      <c r="CQ315" s="314">
        <f t="shared" ref="CQ315" si="4837">CQ313*CQ314</f>
        <v>0</v>
      </c>
      <c r="CR315" s="314">
        <f t="shared" ref="CR315" si="4838">CR313*CR314</f>
        <v>0</v>
      </c>
      <c r="CS315" s="314">
        <f t="shared" ref="CS315" si="4839">CS313*CS314</f>
        <v>0</v>
      </c>
      <c r="CT315" s="314">
        <f t="shared" ref="CT315" si="4840">CT313*CT314</f>
        <v>0</v>
      </c>
      <c r="CU315" s="314">
        <f t="shared" ref="CU315" si="4841">CU313*CU314</f>
        <v>0</v>
      </c>
      <c r="CV315" s="314">
        <f t="shared" ref="CV315" si="4842">CV313*CV314</f>
        <v>0</v>
      </c>
      <c r="CW315" s="314">
        <f t="shared" ref="CW315" si="4843">CW313*CW314</f>
        <v>0</v>
      </c>
      <c r="CX315" s="314">
        <f t="shared" ref="CX315" si="4844">CX313*CX314</f>
        <v>0</v>
      </c>
      <c r="CY315" s="314">
        <f t="shared" ref="CY315" si="4845">CY313*CY314</f>
        <v>0</v>
      </c>
      <c r="CZ315" s="314">
        <f t="shared" ref="CZ315" si="4846">CZ313*CZ314</f>
        <v>0</v>
      </c>
      <c r="DA315" s="314">
        <f t="shared" ref="DA315" si="4847">DA313*DA314</f>
        <v>0</v>
      </c>
      <c r="DB315" s="314">
        <f t="shared" ref="DB315" si="4848">DB313*DB314</f>
        <v>0</v>
      </c>
      <c r="DC315" s="314">
        <f t="shared" ref="DC315" si="4849">DC313*DC314</f>
        <v>0</v>
      </c>
      <c r="DD315" s="314">
        <f t="shared" ref="DD315" si="4850">DD313*DD314</f>
        <v>0</v>
      </c>
      <c r="DE315" s="314">
        <f t="shared" ref="DE315" si="4851">DE313*DE314</f>
        <v>0</v>
      </c>
      <c r="DF315" s="314">
        <f t="shared" ref="DF315" si="4852">DF313*DF314</f>
        <v>0</v>
      </c>
      <c r="DG315" s="314">
        <f t="shared" ref="DG315" si="4853">DG313*DG314</f>
        <v>0</v>
      </c>
      <c r="DH315" s="314">
        <f t="shared" ref="DH315" si="4854">DH313*DH314</f>
        <v>0</v>
      </c>
      <c r="DI315" s="314">
        <f t="shared" ref="DI315" si="4855">DI313*DI314</f>
        <v>0</v>
      </c>
      <c r="DJ315" s="314">
        <f t="shared" ref="DJ315" si="4856">DJ313*DJ314</f>
        <v>0</v>
      </c>
      <c r="DK315" s="314">
        <f t="shared" ref="DK315" si="4857">DK313*DK314</f>
        <v>0</v>
      </c>
      <c r="DL315" s="314">
        <f t="shared" ref="DL315" si="4858">DL313*DL314</f>
        <v>0</v>
      </c>
      <c r="DM315" s="314">
        <f t="shared" ref="DM315" si="4859">DM313*DM314</f>
        <v>0</v>
      </c>
      <c r="DN315" s="314">
        <f t="shared" ref="DN315" si="4860">DN313*DN314</f>
        <v>0</v>
      </c>
      <c r="DO315" s="314">
        <f t="shared" ref="DO315" si="4861">DO313*DO314</f>
        <v>0</v>
      </c>
      <c r="DP315" s="314">
        <f t="shared" ref="DP315" si="4862">DP313*DP314</f>
        <v>0</v>
      </c>
      <c r="DQ315" s="314">
        <f t="shared" ref="DQ315" si="4863">DQ313*DQ314</f>
        <v>0</v>
      </c>
      <c r="DR315" s="314">
        <f t="shared" ref="DR315" si="4864">DR313*DR314</f>
        <v>0</v>
      </c>
      <c r="DS315" s="314">
        <f t="shared" ref="DS315" si="4865">DS313*DS314</f>
        <v>0</v>
      </c>
      <c r="DT315" s="314">
        <f t="shared" ref="DT315" si="4866">DT313*DT314</f>
        <v>0</v>
      </c>
      <c r="DU315" s="314">
        <f t="shared" ref="DU315" si="4867">DU313*DU314</f>
        <v>0</v>
      </c>
      <c r="DV315" s="314">
        <f t="shared" ref="DV315" si="4868">DV313*DV314</f>
        <v>0</v>
      </c>
      <c r="DW315" s="314">
        <f t="shared" ref="DW315" si="4869">DW313*DW314</f>
        <v>0</v>
      </c>
      <c r="DX315" s="314">
        <f t="shared" ref="DX315" si="4870">DX313*DX314</f>
        <v>0</v>
      </c>
      <c r="DY315" s="314">
        <f t="shared" ref="DY315" si="4871">DY313*DY314</f>
        <v>0</v>
      </c>
      <c r="DZ315" s="314">
        <f t="shared" ref="DZ315" si="4872">DZ313*DZ314</f>
        <v>0</v>
      </c>
      <c r="EA315" s="314">
        <f t="shared" ref="EA315" si="4873">EA313*EA314</f>
        <v>0</v>
      </c>
      <c r="EB315" s="314">
        <f t="shared" ref="EB315" si="4874">EB313*EB314</f>
        <v>0</v>
      </c>
    </row>
    <row r="316" spans="3:132" outlineLevel="1" x14ac:dyDescent="0.25">
      <c r="C316" s="324" t="s">
        <v>417</v>
      </c>
      <c r="D316" s="34"/>
      <c r="E316" s="34"/>
      <c r="F316" s="34"/>
      <c r="G316" s="67" t="s">
        <v>215</v>
      </c>
      <c r="H316" s="34"/>
      <c r="I316" s="34"/>
      <c r="J316" s="126">
        <f>J$13</f>
        <v>1</v>
      </c>
      <c r="K316" s="126">
        <f t="shared" ref="K316:BV316" si="4875">K$13</f>
        <v>1.0026792493128671</v>
      </c>
      <c r="L316" s="126">
        <f t="shared" si="4875"/>
        <v>1.0056539350998608</v>
      </c>
      <c r="M316" s="126">
        <f t="shared" si="4875"/>
        <v>1.0085410656939733</v>
      </c>
      <c r="N316" s="126">
        <f t="shared" si="4875"/>
        <v>1.0114364849476103</v>
      </c>
      <c r="O316" s="126">
        <f t="shared" si="4875"/>
        <v>1.0143402166566737</v>
      </c>
      <c r="P316" s="126">
        <f t="shared" si="4875"/>
        <v>1.0172522846853813</v>
      </c>
      <c r="Q316" s="126">
        <f t="shared" si="4875"/>
        <v>1.0201727129664624</v>
      </c>
      <c r="R316" s="126">
        <f t="shared" si="4875"/>
        <v>1.0231015255013547</v>
      </c>
      <c r="S316" s="126">
        <f t="shared" si="4875"/>
        <v>1.0260387463604019</v>
      </c>
      <c r="T316" s="126">
        <f t="shared" si="4875"/>
        <v>1.028984399683051</v>
      </c>
      <c r="U316" s="126">
        <f t="shared" si="4875"/>
        <v>1.0319385096780509</v>
      </c>
      <c r="V316" s="126">
        <f t="shared" si="4875"/>
        <v>1.0349011006236515</v>
      </c>
      <c r="W316" s="126">
        <f t="shared" si="4875"/>
        <v>1.0377730230388176</v>
      </c>
      <c r="X316" s="126">
        <f t="shared" si="4875"/>
        <v>1.0408518228283561</v>
      </c>
      <c r="Y316" s="126">
        <f t="shared" si="4875"/>
        <v>1.0438400029932626</v>
      </c>
      <c r="Z316" s="126">
        <f t="shared" si="4875"/>
        <v>1.046836761920777</v>
      </c>
      <c r="AA316" s="126">
        <f t="shared" si="4875"/>
        <v>1.0498421242396576</v>
      </c>
      <c r="AB316" s="126">
        <f t="shared" si="4875"/>
        <v>1.05285611464937</v>
      </c>
      <c r="AC316" s="126">
        <f t="shared" si="4875"/>
        <v>1.0558787579202888</v>
      </c>
      <c r="AD316" s="126">
        <f t="shared" si="4875"/>
        <v>1.0589100788939025</v>
      </c>
      <c r="AE316" s="126">
        <f t="shared" si="4875"/>
        <v>1.0619501024830165</v>
      </c>
      <c r="AF316" s="126">
        <f t="shared" si="4875"/>
        <v>1.0649988536719583</v>
      </c>
      <c r="AG316" s="126">
        <f t="shared" si="4875"/>
        <v>1.0680563575167832</v>
      </c>
      <c r="AH316" s="126">
        <f t="shared" si="4875"/>
        <v>1.0711226391454798</v>
      </c>
      <c r="AI316" s="126">
        <f t="shared" si="4875"/>
        <v>1.0739924437404067</v>
      </c>
      <c r="AJ316" s="126">
        <f t="shared" si="4875"/>
        <v>1.0771786970311998</v>
      </c>
      <c r="AK316" s="126">
        <f t="shared" si="4875"/>
        <v>1.0802711679727233</v>
      </c>
      <c r="AL316" s="126">
        <f t="shared" si="4875"/>
        <v>1.0833725170851116</v>
      </c>
      <c r="AM316" s="126">
        <f t="shared" si="4875"/>
        <v>1.0864827698566941</v>
      </c>
      <c r="AN316" s="126">
        <f t="shared" si="4875"/>
        <v>1.0896019518489746</v>
      </c>
      <c r="AO316" s="126">
        <f t="shared" si="4875"/>
        <v>1.0927300886968412</v>
      </c>
      <c r="AP316" s="126">
        <f t="shared" si="4875"/>
        <v>1.0958672061087775</v>
      </c>
      <c r="AQ316" s="126">
        <f t="shared" si="4875"/>
        <v>1.0990133298670732</v>
      </c>
      <c r="AR316" s="126">
        <f t="shared" si="4875"/>
        <v>1.1021684858280367</v>
      </c>
      <c r="AS316" s="126">
        <f t="shared" si="4875"/>
        <v>1.1053326999222071</v>
      </c>
      <c r="AT316" s="126">
        <f t="shared" si="4875"/>
        <v>1.1085059981545673</v>
      </c>
      <c r="AU316" s="126">
        <f t="shared" si="4875"/>
        <v>1.111475962088432</v>
      </c>
      <c r="AV316" s="126">
        <f t="shared" si="4875"/>
        <v>1.1147734191259395</v>
      </c>
      <c r="AW316" s="126">
        <f t="shared" si="4875"/>
        <v>1.1179738207069689</v>
      </c>
      <c r="AX316" s="126">
        <f t="shared" si="4875"/>
        <v>1.1211834103167977</v>
      </c>
      <c r="AY316" s="126">
        <f t="shared" si="4875"/>
        <v>1.1244022143333261</v>
      </c>
      <c r="AZ316" s="126">
        <f t="shared" si="4875"/>
        <v>1.1276302592101826</v>
      </c>
      <c r="BA316" s="126">
        <f t="shared" si="4875"/>
        <v>1.1308675714769412</v>
      </c>
      <c r="BB316" s="126">
        <f t="shared" si="4875"/>
        <v>1.1341141777393395</v>
      </c>
      <c r="BC316" s="126">
        <f t="shared" si="4875"/>
        <v>1.1373701046794982</v>
      </c>
      <c r="BD316" s="126">
        <f t="shared" si="4875"/>
        <v>1.1406353790561385</v>
      </c>
      <c r="BE316" s="126">
        <f t="shared" si="4875"/>
        <v>1.1439100277048042</v>
      </c>
      <c r="BF316" s="126">
        <f t="shared" si="4875"/>
        <v>1.1471940775380809</v>
      </c>
      <c r="BG316" s="126">
        <f t="shared" si="4875"/>
        <v>1.15026769648205</v>
      </c>
      <c r="BH316" s="126">
        <f t="shared" si="4875"/>
        <v>1.1536802383994258</v>
      </c>
      <c r="BI316" s="126">
        <f t="shared" si="4875"/>
        <v>1.1569923375180708</v>
      </c>
      <c r="BJ316" s="126">
        <f t="shared" si="4875"/>
        <v>1.1603139453378331</v>
      </c>
      <c r="BK316" s="126">
        <f t="shared" si="4875"/>
        <v>1.1636450891572303</v>
      </c>
      <c r="BL316" s="126">
        <f t="shared" si="4875"/>
        <v>1.1669857963531516</v>
      </c>
      <c r="BM316" s="126">
        <f t="shared" si="4875"/>
        <v>1.1703360943810825</v>
      </c>
      <c r="BN316" s="126">
        <f t="shared" si="4875"/>
        <v>1.1736960107753303</v>
      </c>
      <c r="BO316" s="126">
        <f t="shared" si="4875"/>
        <v>1.1770655731492505</v>
      </c>
      <c r="BP316" s="126">
        <f t="shared" si="4875"/>
        <v>1.180444809195474</v>
      </c>
      <c r="BQ316" s="126">
        <f t="shared" si="4875"/>
        <v>1.1838337466861339</v>
      </c>
      <c r="BR316" s="126">
        <f t="shared" si="4875"/>
        <v>1.1872324134730949</v>
      </c>
      <c r="BS316" s="126">
        <f t="shared" si="4875"/>
        <v>1.1905270658589224</v>
      </c>
      <c r="BT316" s="126">
        <f t="shared" si="4875"/>
        <v>1.1940590467434065</v>
      </c>
      <c r="BU316" s="126">
        <f t="shared" si="4875"/>
        <v>1.1974870693312041</v>
      </c>
      <c r="BV316" s="126">
        <f t="shared" si="4875"/>
        <v>1.2009249334246579</v>
      </c>
      <c r="BW316" s="126">
        <f t="shared" ref="BW316:EB316" si="4876">BW$13</f>
        <v>1.204372667277734</v>
      </c>
      <c r="BX316" s="126">
        <f t="shared" si="4876"/>
        <v>1.2078302992255125</v>
      </c>
      <c r="BY316" s="126">
        <f t="shared" si="4876"/>
        <v>1.2112978576844211</v>
      </c>
      <c r="BZ316" s="126">
        <f t="shared" si="4876"/>
        <v>1.2147753711524676</v>
      </c>
      <c r="CA316" s="126">
        <f t="shared" si="4876"/>
        <v>1.2182628682094752</v>
      </c>
      <c r="CB316" s="126">
        <f t="shared" si="4876"/>
        <v>1.2217603775173165</v>
      </c>
      <c r="CC316" s="126">
        <f t="shared" si="4876"/>
        <v>1.2252679278201495</v>
      </c>
      <c r="CD316" s="126">
        <f t="shared" si="4876"/>
        <v>1.2287855479446541</v>
      </c>
      <c r="CE316" s="126">
        <f t="shared" si="4876"/>
        <v>1.232077770779646</v>
      </c>
      <c r="CF316" s="126">
        <f t="shared" si="4876"/>
        <v>1.23573302168438</v>
      </c>
      <c r="CG316" s="126">
        <f t="shared" si="4876"/>
        <v>1.2392806860334544</v>
      </c>
      <c r="CH316" s="126">
        <f t="shared" si="4876"/>
        <v>1.2428385353675644</v>
      </c>
      <c r="CI316" s="126">
        <f t="shared" si="4876"/>
        <v>1.2464065989267703</v>
      </c>
      <c r="CJ316" s="126">
        <f t="shared" si="4876"/>
        <v>1.2499849060350778</v>
      </c>
      <c r="CK316" s="126">
        <f t="shared" si="4876"/>
        <v>1.2535734861006791</v>
      </c>
      <c r="CL316" s="126">
        <f t="shared" si="4876"/>
        <v>1.257172368616194</v>
      </c>
      <c r="CM316" s="126">
        <f t="shared" si="4876"/>
        <v>1.2607815831589126</v>
      </c>
      <c r="CN316" s="126">
        <f t="shared" si="4876"/>
        <v>1.2644011593910389</v>
      </c>
      <c r="CO316" s="126">
        <f t="shared" si="4876"/>
        <v>1.2680311270599336</v>
      </c>
      <c r="CP316" s="126">
        <f t="shared" si="4876"/>
        <v>1.2716715159983594</v>
      </c>
      <c r="CQ316" s="126">
        <f t="shared" si="4876"/>
        <v>1.2750786410337906</v>
      </c>
      <c r="CR316" s="126">
        <f t="shared" si="4876"/>
        <v>1.2788614642181557</v>
      </c>
      <c r="CS316" s="126">
        <f t="shared" si="4876"/>
        <v>1.2825329459576562</v>
      </c>
      <c r="CT316" s="126">
        <f t="shared" si="4876"/>
        <v>1.2862149681493797</v>
      </c>
      <c r="CU316" s="126">
        <f t="shared" si="4876"/>
        <v>1.289907561053897</v>
      </c>
      <c r="CV316" s="126">
        <f t="shared" si="4876"/>
        <v>1.293610755018654</v>
      </c>
      <c r="CW316" s="126">
        <f t="shared" si="4876"/>
        <v>1.2973245804782207</v>
      </c>
      <c r="CX316" s="126">
        <f t="shared" si="4876"/>
        <v>1.3010490679545423</v>
      </c>
      <c r="CY316" s="126">
        <f t="shared" si="4876"/>
        <v>1.304784248057189</v>
      </c>
      <c r="CZ316" s="126">
        <f t="shared" si="4876"/>
        <v>1.3085301514836076</v>
      </c>
      <c r="DA316" s="126">
        <f t="shared" si="4876"/>
        <v>1.3122868090193751</v>
      </c>
      <c r="DB316" s="126">
        <f t="shared" si="4876"/>
        <v>1.3160542515384499</v>
      </c>
      <c r="DC316" s="126">
        <f t="shared" si="4876"/>
        <v>1.3195802889875801</v>
      </c>
      <c r="DD316" s="126">
        <f t="shared" si="4876"/>
        <v>1.323495136864544</v>
      </c>
      <c r="DE316" s="126">
        <f t="shared" si="4876"/>
        <v>1.3272947573576725</v>
      </c>
      <c r="DF316" s="126">
        <f t="shared" si="4876"/>
        <v>1.3311052861764079</v>
      </c>
      <c r="DG316" s="126">
        <f t="shared" si="4876"/>
        <v>1.3349267546374479</v>
      </c>
      <c r="DH316" s="126">
        <f t="shared" si="4876"/>
        <v>1.3387591941473977</v>
      </c>
      <c r="DI316" s="126">
        <f t="shared" si="4876"/>
        <v>1.3426026362030277</v>
      </c>
      <c r="DJ316" s="126">
        <f t="shared" si="4876"/>
        <v>1.3464571123915319</v>
      </c>
      <c r="DK316" s="126">
        <f t="shared" si="4876"/>
        <v>1.3503226543907885</v>
      </c>
      <c r="DL316" s="126">
        <f t="shared" si="4876"/>
        <v>1.3541992939696192</v>
      </c>
      <c r="DM316" s="126">
        <f t="shared" si="4876"/>
        <v>1.358087062988051</v>
      </c>
      <c r="DN316" s="126">
        <f t="shared" si="4876"/>
        <v>1.361985993397578</v>
      </c>
      <c r="DO316" s="126">
        <f t="shared" si="4876"/>
        <v>1.3657655991021458</v>
      </c>
      <c r="DP316" s="126">
        <f t="shared" si="4876"/>
        <v>1.3698174666548035</v>
      </c>
      <c r="DQ316" s="126">
        <f t="shared" si="4876"/>
        <v>1.3737500738651915</v>
      </c>
      <c r="DR316" s="126">
        <f t="shared" si="4876"/>
        <v>1.3776939711925826</v>
      </c>
      <c r="DS316" s="126">
        <f t="shared" si="4876"/>
        <v>1.381649191049759</v>
      </c>
      <c r="DT316" s="126">
        <f t="shared" si="4876"/>
        <v>1.385615765942557</v>
      </c>
      <c r="DU316" s="126">
        <f t="shared" si="4876"/>
        <v>1.3895937284701338</v>
      </c>
      <c r="DV316" s="126">
        <f t="shared" si="4876"/>
        <v>1.3935831113252357</v>
      </c>
      <c r="DW316" s="126">
        <f t="shared" si="4876"/>
        <v>1.3975839472944662</v>
      </c>
      <c r="DX316" s="126">
        <f t="shared" si="4876"/>
        <v>1.401596269258556</v>
      </c>
      <c r="DY316" s="126">
        <f t="shared" si="4876"/>
        <v>1.4056201101926329</v>
      </c>
      <c r="DZ316" s="126">
        <f t="shared" si="4876"/>
        <v>1.4096555031664932</v>
      </c>
      <c r="EA316" s="126">
        <f t="shared" si="4876"/>
        <v>1.4134323217047313</v>
      </c>
      <c r="EB316" s="126">
        <f t="shared" si="4876"/>
        <v>1.4176256038945581</v>
      </c>
    </row>
    <row r="317" spans="3:132" outlineLevel="1" x14ac:dyDescent="0.25">
      <c r="C317" s="321" t="s">
        <v>531</v>
      </c>
      <c r="D317" s="38"/>
      <c r="E317" s="38"/>
      <c r="F317" s="38"/>
      <c r="G317" s="52" t="s">
        <v>220</v>
      </c>
      <c r="H317" s="46">
        <f t="shared" ref="H317" si="4877">SUM(J317:EB317)</f>
        <v>20601.20538472744</v>
      </c>
      <c r="I317" s="38"/>
      <c r="J317" s="82">
        <f>J315*J316</f>
        <v>0</v>
      </c>
      <c r="K317" s="82">
        <f t="shared" ref="K317" si="4878">K315*K316</f>
        <v>0</v>
      </c>
      <c r="L317" s="82">
        <f t="shared" ref="L317" si="4879">L315*L316</f>
        <v>0</v>
      </c>
      <c r="M317" s="82">
        <f t="shared" ref="M317" si="4880">M315*M316</f>
        <v>0</v>
      </c>
      <c r="N317" s="82">
        <f t="shared" ref="N317" si="4881">N315*N316</f>
        <v>0</v>
      </c>
      <c r="O317" s="82">
        <f t="shared" ref="O317" si="4882">O315*O316</f>
        <v>0</v>
      </c>
      <c r="P317" s="82">
        <f t="shared" ref="P317" si="4883">P315*P316</f>
        <v>0</v>
      </c>
      <c r="Q317" s="82">
        <f t="shared" ref="Q317" si="4884">Q315*Q316</f>
        <v>0</v>
      </c>
      <c r="R317" s="82">
        <f t="shared" ref="R317" si="4885">R315*R316</f>
        <v>0</v>
      </c>
      <c r="S317" s="82">
        <f t="shared" ref="S317" si="4886">S315*S316</f>
        <v>0</v>
      </c>
      <c r="T317" s="82">
        <f t="shared" ref="T317" si="4887">T315*T316</f>
        <v>0</v>
      </c>
      <c r="U317" s="82">
        <f t="shared" ref="U317" si="4888">U315*U316</f>
        <v>0</v>
      </c>
      <c r="V317" s="82">
        <f t="shared" ref="V317" si="4889">V315*V316</f>
        <v>0</v>
      </c>
      <c r="W317" s="82">
        <f t="shared" ref="W317" si="4890">W315*W316</f>
        <v>0</v>
      </c>
      <c r="X317" s="82">
        <f t="shared" ref="X317" si="4891">X315*X316</f>
        <v>0</v>
      </c>
      <c r="Y317" s="82">
        <f t="shared" ref="Y317" si="4892">Y315*Y316</f>
        <v>0</v>
      </c>
      <c r="Z317" s="82">
        <f t="shared" ref="Z317" si="4893">Z315*Z316</f>
        <v>0</v>
      </c>
      <c r="AA317" s="82">
        <f t="shared" ref="AA317" si="4894">AA315*AA316</f>
        <v>0</v>
      </c>
      <c r="AB317" s="82">
        <f t="shared" ref="AB317" si="4895">AB315*AB316</f>
        <v>0</v>
      </c>
      <c r="AC317" s="82">
        <f t="shared" ref="AC317" si="4896">AC315*AC316</f>
        <v>0</v>
      </c>
      <c r="AD317" s="82">
        <f t="shared" ref="AD317" si="4897">AD315*AD316</f>
        <v>0</v>
      </c>
      <c r="AE317" s="82">
        <f t="shared" ref="AE317" si="4898">AE315*AE316</f>
        <v>0</v>
      </c>
      <c r="AF317" s="82">
        <f t="shared" ref="AF317" si="4899">AF315*AF316</f>
        <v>0</v>
      </c>
      <c r="AG317" s="82">
        <f t="shared" ref="AG317" si="4900">AG315*AG316</f>
        <v>0</v>
      </c>
      <c r="AH317" s="82">
        <f t="shared" ref="AH317" si="4901">AH315*AH316</f>
        <v>1071.0556939805331</v>
      </c>
      <c r="AI317" s="82">
        <f t="shared" ref="AI317" si="4902">AI315*AI316</f>
        <v>1073.925319212673</v>
      </c>
      <c r="AJ317" s="82">
        <f t="shared" ref="AJ317" si="4903">AJ315*AJ316</f>
        <v>1077.1113733626353</v>
      </c>
      <c r="AK317" s="82">
        <f t="shared" ref="AK317" si="4904">AK315*AK316</f>
        <v>1080.2036510247249</v>
      </c>
      <c r="AL317" s="82">
        <f t="shared" ref="AL317" si="4905">AL315*AL316</f>
        <v>1083.3048063027938</v>
      </c>
      <c r="AM317" s="82">
        <f t="shared" ref="AM317" si="4906">AM315*AM316</f>
        <v>1086.4148646835781</v>
      </c>
      <c r="AN317" s="82">
        <f t="shared" ref="AN317" si="4907">AN315*AN316</f>
        <v>1089.533851726984</v>
      </c>
      <c r="AO317" s="82">
        <f t="shared" ref="AO317" si="4908">AO315*AO316</f>
        <v>1092.6617930662976</v>
      </c>
      <c r="AP317" s="82">
        <f t="shared" ref="AP317" si="4909">AP315*AP316</f>
        <v>1095.7987144083957</v>
      </c>
      <c r="AQ317" s="82">
        <f t="shared" ref="AQ317" si="4910">AQ315*AQ316</f>
        <v>1098.9446415339564</v>
      </c>
      <c r="AR317" s="82">
        <f t="shared" ref="AR317" si="4911">AR315*AR316</f>
        <v>1102.0996002976724</v>
      </c>
      <c r="AS317" s="82">
        <f t="shared" ref="AS317" si="4912">AS315*AS316</f>
        <v>1105.2636166284619</v>
      </c>
      <c r="AT317" s="82">
        <f t="shared" ref="AT317" si="4913">AT315*AT316</f>
        <v>1108.4367165296826</v>
      </c>
      <c r="AU317" s="82">
        <f t="shared" ref="AU317" si="4914">AU315*AU316</f>
        <v>1111.4064948408015</v>
      </c>
      <c r="AV317" s="82">
        <f t="shared" ref="AV317" si="4915">AV315*AV316</f>
        <v>1114.7037457872441</v>
      </c>
      <c r="AW317" s="82">
        <f t="shared" ref="AW317" si="4916">AW315*AW316</f>
        <v>1117.9039473431747</v>
      </c>
      <c r="AX317" s="82">
        <f t="shared" ref="AX317" si="4917">AX315*AX316</f>
        <v>1121.1133363536528</v>
      </c>
      <c r="AY317" s="82">
        <f t="shared" ref="AY317" si="4918">AY315*AY316</f>
        <v>1124.3319391949303</v>
      </c>
      <c r="AZ317" s="82">
        <f t="shared" ref="AZ317" si="4919">AZ315*AZ316</f>
        <v>846.9912784492484</v>
      </c>
      <c r="BA317" s="82">
        <f t="shared" ref="BA317" si="4920">BA315*BA316</f>
        <v>0</v>
      </c>
      <c r="BB317" s="82">
        <f t="shared" ref="BB317" si="4921">BB315*BB316</f>
        <v>0</v>
      </c>
      <c r="BC317" s="82">
        <f t="shared" ref="BC317" si="4922">BC315*BC316</f>
        <v>0</v>
      </c>
      <c r="BD317" s="82">
        <f t="shared" ref="BD317" si="4923">BD315*BD316</f>
        <v>0</v>
      </c>
      <c r="BE317" s="82">
        <f t="shared" ref="BE317" si="4924">BE315*BE316</f>
        <v>0</v>
      </c>
      <c r="BF317" s="82">
        <f t="shared" ref="BF317" si="4925">BF315*BF316</f>
        <v>0</v>
      </c>
      <c r="BG317" s="82">
        <f t="shared" ref="BG317" si="4926">BG315*BG316</f>
        <v>0</v>
      </c>
      <c r="BH317" s="82">
        <f t="shared" ref="BH317" si="4927">BH315*BH316</f>
        <v>0</v>
      </c>
      <c r="BI317" s="82">
        <f t="shared" ref="BI317" si="4928">BI315*BI316</f>
        <v>0</v>
      </c>
      <c r="BJ317" s="82">
        <f t="shared" ref="BJ317" si="4929">BJ315*BJ316</f>
        <v>0</v>
      </c>
      <c r="BK317" s="82">
        <f t="shared" ref="BK317" si="4930">BK315*BK316</f>
        <v>0</v>
      </c>
      <c r="BL317" s="82">
        <f t="shared" ref="BL317" si="4931">BL315*BL316</f>
        <v>0</v>
      </c>
      <c r="BM317" s="82">
        <f t="shared" ref="BM317" si="4932">BM315*BM316</f>
        <v>0</v>
      </c>
      <c r="BN317" s="82">
        <f t="shared" ref="BN317" si="4933">BN315*BN316</f>
        <v>0</v>
      </c>
      <c r="BO317" s="82">
        <f t="shared" ref="BO317" si="4934">BO315*BO316</f>
        <v>0</v>
      </c>
      <c r="BP317" s="82">
        <f t="shared" ref="BP317" si="4935">BP315*BP316</f>
        <v>0</v>
      </c>
      <c r="BQ317" s="82">
        <f t="shared" ref="BQ317" si="4936">BQ315*BQ316</f>
        <v>0</v>
      </c>
      <c r="BR317" s="82">
        <f t="shared" ref="BR317" si="4937">BR315*BR316</f>
        <v>0</v>
      </c>
      <c r="BS317" s="82">
        <f t="shared" ref="BS317" si="4938">BS315*BS316</f>
        <v>0</v>
      </c>
      <c r="BT317" s="82">
        <f t="shared" ref="BT317" si="4939">BT315*BT316</f>
        <v>0</v>
      </c>
      <c r="BU317" s="82">
        <f t="shared" ref="BU317" si="4940">BU315*BU316</f>
        <v>0</v>
      </c>
      <c r="BV317" s="82">
        <f t="shared" ref="BV317" si="4941">BV315*BV316</f>
        <v>0</v>
      </c>
      <c r="BW317" s="82">
        <f t="shared" ref="BW317" si="4942">BW315*BW316</f>
        <v>0</v>
      </c>
      <c r="BX317" s="82">
        <f t="shared" ref="BX317" si="4943">BX315*BX316</f>
        <v>0</v>
      </c>
      <c r="BY317" s="82">
        <f t="shared" ref="BY317" si="4944">BY315*BY316</f>
        <v>0</v>
      </c>
      <c r="BZ317" s="82">
        <f t="shared" ref="BZ317" si="4945">BZ315*BZ316</f>
        <v>0</v>
      </c>
      <c r="CA317" s="82">
        <f t="shared" ref="CA317" si="4946">CA315*CA316</f>
        <v>0</v>
      </c>
      <c r="CB317" s="82">
        <f t="shared" ref="CB317" si="4947">CB315*CB316</f>
        <v>0</v>
      </c>
      <c r="CC317" s="82">
        <f t="shared" ref="CC317" si="4948">CC315*CC316</f>
        <v>0</v>
      </c>
      <c r="CD317" s="82">
        <f t="shared" ref="CD317" si="4949">CD315*CD316</f>
        <v>0</v>
      </c>
      <c r="CE317" s="82">
        <f t="shared" ref="CE317" si="4950">CE315*CE316</f>
        <v>0</v>
      </c>
      <c r="CF317" s="82">
        <f t="shared" ref="CF317" si="4951">CF315*CF316</f>
        <v>0</v>
      </c>
      <c r="CG317" s="82">
        <f t="shared" ref="CG317" si="4952">CG315*CG316</f>
        <v>0</v>
      </c>
      <c r="CH317" s="82">
        <f t="shared" ref="CH317" si="4953">CH315*CH316</f>
        <v>0</v>
      </c>
      <c r="CI317" s="82">
        <f t="shared" ref="CI317" si="4954">CI315*CI316</f>
        <v>0</v>
      </c>
      <c r="CJ317" s="82">
        <f t="shared" ref="CJ317" si="4955">CJ315*CJ316</f>
        <v>0</v>
      </c>
      <c r="CK317" s="82">
        <f t="shared" ref="CK317" si="4956">CK315*CK316</f>
        <v>0</v>
      </c>
      <c r="CL317" s="82">
        <f t="shared" ref="CL317" si="4957">CL315*CL316</f>
        <v>0</v>
      </c>
      <c r="CM317" s="82">
        <f t="shared" ref="CM317" si="4958">CM315*CM316</f>
        <v>0</v>
      </c>
      <c r="CN317" s="82">
        <f t="shared" ref="CN317" si="4959">CN315*CN316</f>
        <v>0</v>
      </c>
      <c r="CO317" s="82">
        <f t="shared" ref="CO317" si="4960">CO315*CO316</f>
        <v>0</v>
      </c>
      <c r="CP317" s="82">
        <f t="shared" ref="CP317" si="4961">CP315*CP316</f>
        <v>0</v>
      </c>
      <c r="CQ317" s="82">
        <f t="shared" ref="CQ317" si="4962">CQ315*CQ316</f>
        <v>0</v>
      </c>
      <c r="CR317" s="82">
        <f t="shared" ref="CR317" si="4963">CR315*CR316</f>
        <v>0</v>
      </c>
      <c r="CS317" s="82">
        <f t="shared" ref="CS317" si="4964">CS315*CS316</f>
        <v>0</v>
      </c>
      <c r="CT317" s="82">
        <f t="shared" ref="CT317" si="4965">CT315*CT316</f>
        <v>0</v>
      </c>
      <c r="CU317" s="82">
        <f t="shared" ref="CU317" si="4966">CU315*CU316</f>
        <v>0</v>
      </c>
      <c r="CV317" s="82">
        <f t="shared" ref="CV317" si="4967">CV315*CV316</f>
        <v>0</v>
      </c>
      <c r="CW317" s="82">
        <f t="shared" ref="CW317" si="4968">CW315*CW316</f>
        <v>0</v>
      </c>
      <c r="CX317" s="82">
        <f t="shared" ref="CX317" si="4969">CX315*CX316</f>
        <v>0</v>
      </c>
      <c r="CY317" s="82">
        <f t="shared" ref="CY317" si="4970">CY315*CY316</f>
        <v>0</v>
      </c>
      <c r="CZ317" s="82">
        <f t="shared" ref="CZ317" si="4971">CZ315*CZ316</f>
        <v>0</v>
      </c>
      <c r="DA317" s="82">
        <f t="shared" ref="DA317" si="4972">DA315*DA316</f>
        <v>0</v>
      </c>
      <c r="DB317" s="82">
        <f t="shared" ref="DB317" si="4973">DB315*DB316</f>
        <v>0</v>
      </c>
      <c r="DC317" s="82">
        <f t="shared" ref="DC317" si="4974">DC315*DC316</f>
        <v>0</v>
      </c>
      <c r="DD317" s="82">
        <f t="shared" ref="DD317" si="4975">DD315*DD316</f>
        <v>0</v>
      </c>
      <c r="DE317" s="82">
        <f t="shared" ref="DE317" si="4976">DE315*DE316</f>
        <v>0</v>
      </c>
      <c r="DF317" s="82">
        <f t="shared" ref="DF317" si="4977">DF315*DF316</f>
        <v>0</v>
      </c>
      <c r="DG317" s="82">
        <f t="shared" ref="DG317" si="4978">DG315*DG316</f>
        <v>0</v>
      </c>
      <c r="DH317" s="82">
        <f t="shared" ref="DH317" si="4979">DH315*DH316</f>
        <v>0</v>
      </c>
      <c r="DI317" s="82">
        <f t="shared" ref="DI317" si="4980">DI315*DI316</f>
        <v>0</v>
      </c>
      <c r="DJ317" s="82">
        <f t="shared" ref="DJ317" si="4981">DJ315*DJ316</f>
        <v>0</v>
      </c>
      <c r="DK317" s="82">
        <f t="shared" ref="DK317" si="4982">DK315*DK316</f>
        <v>0</v>
      </c>
      <c r="DL317" s="82">
        <f t="shared" ref="DL317" si="4983">DL315*DL316</f>
        <v>0</v>
      </c>
      <c r="DM317" s="82">
        <f t="shared" ref="DM317" si="4984">DM315*DM316</f>
        <v>0</v>
      </c>
      <c r="DN317" s="82">
        <f t="shared" ref="DN317" si="4985">DN315*DN316</f>
        <v>0</v>
      </c>
      <c r="DO317" s="82">
        <f t="shared" ref="DO317" si="4986">DO315*DO316</f>
        <v>0</v>
      </c>
      <c r="DP317" s="82">
        <f t="shared" ref="DP317" si="4987">DP315*DP316</f>
        <v>0</v>
      </c>
      <c r="DQ317" s="82">
        <f t="shared" ref="DQ317" si="4988">DQ315*DQ316</f>
        <v>0</v>
      </c>
      <c r="DR317" s="82">
        <f t="shared" ref="DR317" si="4989">DR315*DR316</f>
        <v>0</v>
      </c>
      <c r="DS317" s="82">
        <f t="shared" ref="DS317" si="4990">DS315*DS316</f>
        <v>0</v>
      </c>
      <c r="DT317" s="82">
        <f t="shared" ref="DT317" si="4991">DT315*DT316</f>
        <v>0</v>
      </c>
      <c r="DU317" s="82">
        <f t="shared" ref="DU317" si="4992">DU315*DU316</f>
        <v>0</v>
      </c>
      <c r="DV317" s="82">
        <f t="shared" ref="DV317" si="4993">DV315*DV316</f>
        <v>0</v>
      </c>
      <c r="DW317" s="82">
        <f t="shared" ref="DW317" si="4994">DW315*DW316</f>
        <v>0</v>
      </c>
      <c r="DX317" s="82">
        <f t="shared" ref="DX317" si="4995">DX315*DX316</f>
        <v>0</v>
      </c>
      <c r="DY317" s="82">
        <f t="shared" ref="DY317" si="4996">DY315*DY316</f>
        <v>0</v>
      </c>
      <c r="DZ317" s="82">
        <f t="shared" ref="DZ317" si="4997">DZ315*DZ316</f>
        <v>0</v>
      </c>
      <c r="EA317" s="82">
        <f t="shared" ref="EA317" si="4998">EA315*EA316</f>
        <v>0</v>
      </c>
      <c r="EB317" s="82">
        <f t="shared" ref="EB317" si="4999">EB315*EB316</f>
        <v>0</v>
      </c>
    </row>
    <row r="318" spans="3:132" outlineLevel="1" x14ac:dyDescent="0.25">
      <c r="G318" s="52"/>
      <c r="H318" s="29"/>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row>
    <row r="319" spans="3:132" ht="13" x14ac:dyDescent="0.3">
      <c r="C319" s="348" t="s">
        <v>567</v>
      </c>
      <c r="D319" s="342"/>
      <c r="E319" s="342"/>
      <c r="F319" s="342"/>
      <c r="G319" s="349" t="s">
        <v>220</v>
      </c>
      <c r="H319" s="344">
        <f>SUM(J319:EB319)</f>
        <v>16480.964307781953</v>
      </c>
      <c r="I319" s="342"/>
      <c r="J319" s="345">
        <f t="shared" ref="J319:AO319" si="5000">CHOOSE(Scenario,J299,J308,J317)</f>
        <v>0</v>
      </c>
      <c r="K319" s="346">
        <f t="shared" si="5000"/>
        <v>0</v>
      </c>
      <c r="L319" s="346">
        <f t="shared" si="5000"/>
        <v>0</v>
      </c>
      <c r="M319" s="346">
        <f t="shared" si="5000"/>
        <v>0</v>
      </c>
      <c r="N319" s="346">
        <f t="shared" si="5000"/>
        <v>0</v>
      </c>
      <c r="O319" s="346">
        <f t="shared" si="5000"/>
        <v>0</v>
      </c>
      <c r="P319" s="346">
        <f t="shared" si="5000"/>
        <v>0</v>
      </c>
      <c r="Q319" s="346">
        <f t="shared" si="5000"/>
        <v>0</v>
      </c>
      <c r="R319" s="346">
        <f t="shared" si="5000"/>
        <v>0</v>
      </c>
      <c r="S319" s="346">
        <f t="shared" si="5000"/>
        <v>0</v>
      </c>
      <c r="T319" s="346">
        <f t="shared" si="5000"/>
        <v>0</v>
      </c>
      <c r="U319" s="346">
        <f t="shared" si="5000"/>
        <v>0</v>
      </c>
      <c r="V319" s="346">
        <f t="shared" si="5000"/>
        <v>0</v>
      </c>
      <c r="W319" s="346">
        <f t="shared" si="5000"/>
        <v>0</v>
      </c>
      <c r="X319" s="346">
        <f t="shared" si="5000"/>
        <v>0</v>
      </c>
      <c r="Y319" s="346">
        <f t="shared" si="5000"/>
        <v>0</v>
      </c>
      <c r="Z319" s="346">
        <f t="shared" si="5000"/>
        <v>0</v>
      </c>
      <c r="AA319" s="346">
        <f t="shared" si="5000"/>
        <v>0</v>
      </c>
      <c r="AB319" s="346">
        <f t="shared" si="5000"/>
        <v>0</v>
      </c>
      <c r="AC319" s="346">
        <f t="shared" si="5000"/>
        <v>0</v>
      </c>
      <c r="AD319" s="346">
        <f t="shared" si="5000"/>
        <v>0</v>
      </c>
      <c r="AE319" s="346">
        <f t="shared" si="5000"/>
        <v>0</v>
      </c>
      <c r="AF319" s="346">
        <f t="shared" si="5000"/>
        <v>0</v>
      </c>
      <c r="AG319" s="346">
        <f t="shared" si="5000"/>
        <v>0</v>
      </c>
      <c r="AH319" s="346">
        <f t="shared" si="5000"/>
        <v>856.84455518442655</v>
      </c>
      <c r="AI319" s="346">
        <f t="shared" si="5000"/>
        <v>859.14025537013833</v>
      </c>
      <c r="AJ319" s="346">
        <f t="shared" si="5000"/>
        <v>861.68909869010838</v>
      </c>
      <c r="AK319" s="346">
        <f t="shared" si="5000"/>
        <v>864.16292081978008</v>
      </c>
      <c r="AL319" s="346">
        <f t="shared" si="5000"/>
        <v>866.64384504223506</v>
      </c>
      <c r="AM319" s="346">
        <f t="shared" si="5000"/>
        <v>869.13189174686249</v>
      </c>
      <c r="AN319" s="346">
        <f t="shared" si="5000"/>
        <v>871.62708138158723</v>
      </c>
      <c r="AO319" s="346">
        <f t="shared" si="5000"/>
        <v>874.12943445303813</v>
      </c>
      <c r="AP319" s="346">
        <f t="shared" ref="AP319:BU319" si="5001">CHOOSE(Scenario,AP299,AP308,AP317)</f>
        <v>876.63897152671666</v>
      </c>
      <c r="AQ319" s="346">
        <f t="shared" si="5001"/>
        <v>879.15571322716528</v>
      </c>
      <c r="AR319" s="346">
        <f t="shared" si="5001"/>
        <v>881.67968023813808</v>
      </c>
      <c r="AS319" s="346">
        <f t="shared" si="5001"/>
        <v>884.21089330276959</v>
      </c>
      <c r="AT319" s="346">
        <f t="shared" si="5001"/>
        <v>886.74937322374615</v>
      </c>
      <c r="AU319" s="346">
        <f t="shared" si="5001"/>
        <v>889.12519587264126</v>
      </c>
      <c r="AV319" s="346">
        <f t="shared" si="5001"/>
        <v>891.76299662979534</v>
      </c>
      <c r="AW319" s="346">
        <f t="shared" si="5001"/>
        <v>894.3231578745399</v>
      </c>
      <c r="AX319" s="346">
        <f t="shared" si="5001"/>
        <v>896.89066908292239</v>
      </c>
      <c r="AY319" s="346">
        <f t="shared" si="5001"/>
        <v>899.46555135594429</v>
      </c>
      <c r="AZ319" s="346">
        <f t="shared" si="5001"/>
        <v>677.59302275939865</v>
      </c>
      <c r="BA319" s="346">
        <f t="shared" si="5001"/>
        <v>0</v>
      </c>
      <c r="BB319" s="346">
        <f t="shared" si="5001"/>
        <v>0</v>
      </c>
      <c r="BC319" s="346">
        <f t="shared" si="5001"/>
        <v>0</v>
      </c>
      <c r="BD319" s="346">
        <f t="shared" si="5001"/>
        <v>0</v>
      </c>
      <c r="BE319" s="346">
        <f t="shared" si="5001"/>
        <v>0</v>
      </c>
      <c r="BF319" s="346">
        <f t="shared" si="5001"/>
        <v>0</v>
      </c>
      <c r="BG319" s="346">
        <f t="shared" si="5001"/>
        <v>0</v>
      </c>
      <c r="BH319" s="346">
        <f t="shared" si="5001"/>
        <v>0</v>
      </c>
      <c r="BI319" s="346">
        <f t="shared" si="5001"/>
        <v>0</v>
      </c>
      <c r="BJ319" s="346">
        <f t="shared" si="5001"/>
        <v>0</v>
      </c>
      <c r="BK319" s="346">
        <f t="shared" si="5001"/>
        <v>0</v>
      </c>
      <c r="BL319" s="346">
        <f t="shared" si="5001"/>
        <v>0</v>
      </c>
      <c r="BM319" s="346">
        <f t="shared" si="5001"/>
        <v>0</v>
      </c>
      <c r="BN319" s="346">
        <f t="shared" si="5001"/>
        <v>0</v>
      </c>
      <c r="BO319" s="346">
        <f t="shared" si="5001"/>
        <v>0</v>
      </c>
      <c r="BP319" s="346">
        <f t="shared" si="5001"/>
        <v>0</v>
      </c>
      <c r="BQ319" s="346">
        <f t="shared" si="5001"/>
        <v>0</v>
      </c>
      <c r="BR319" s="346">
        <f t="shared" si="5001"/>
        <v>0</v>
      </c>
      <c r="BS319" s="346">
        <f t="shared" si="5001"/>
        <v>0</v>
      </c>
      <c r="BT319" s="346">
        <f t="shared" si="5001"/>
        <v>0</v>
      </c>
      <c r="BU319" s="346">
        <f t="shared" si="5001"/>
        <v>0</v>
      </c>
      <c r="BV319" s="346">
        <f t="shared" ref="BV319:DA319" si="5002">CHOOSE(Scenario,BV299,BV308,BV317)</f>
        <v>0</v>
      </c>
      <c r="BW319" s="346">
        <f t="shared" si="5002"/>
        <v>0</v>
      </c>
      <c r="BX319" s="346">
        <f t="shared" si="5002"/>
        <v>0</v>
      </c>
      <c r="BY319" s="346">
        <f t="shared" si="5002"/>
        <v>0</v>
      </c>
      <c r="BZ319" s="346">
        <f t="shared" si="5002"/>
        <v>0</v>
      </c>
      <c r="CA319" s="346">
        <f t="shared" si="5002"/>
        <v>0</v>
      </c>
      <c r="CB319" s="346">
        <f t="shared" si="5002"/>
        <v>0</v>
      </c>
      <c r="CC319" s="346">
        <f t="shared" si="5002"/>
        <v>0</v>
      </c>
      <c r="CD319" s="346">
        <f t="shared" si="5002"/>
        <v>0</v>
      </c>
      <c r="CE319" s="346">
        <f t="shared" si="5002"/>
        <v>0</v>
      </c>
      <c r="CF319" s="346">
        <f t="shared" si="5002"/>
        <v>0</v>
      </c>
      <c r="CG319" s="346">
        <f t="shared" si="5002"/>
        <v>0</v>
      </c>
      <c r="CH319" s="346">
        <f t="shared" si="5002"/>
        <v>0</v>
      </c>
      <c r="CI319" s="346">
        <f t="shared" si="5002"/>
        <v>0</v>
      </c>
      <c r="CJ319" s="346">
        <f t="shared" si="5002"/>
        <v>0</v>
      </c>
      <c r="CK319" s="346">
        <f t="shared" si="5002"/>
        <v>0</v>
      </c>
      <c r="CL319" s="346">
        <f t="shared" si="5002"/>
        <v>0</v>
      </c>
      <c r="CM319" s="346">
        <f t="shared" si="5002"/>
        <v>0</v>
      </c>
      <c r="CN319" s="346">
        <f t="shared" si="5002"/>
        <v>0</v>
      </c>
      <c r="CO319" s="346">
        <f t="shared" si="5002"/>
        <v>0</v>
      </c>
      <c r="CP319" s="346">
        <f t="shared" si="5002"/>
        <v>0</v>
      </c>
      <c r="CQ319" s="346">
        <f t="shared" si="5002"/>
        <v>0</v>
      </c>
      <c r="CR319" s="346">
        <f t="shared" si="5002"/>
        <v>0</v>
      </c>
      <c r="CS319" s="346">
        <f t="shared" si="5002"/>
        <v>0</v>
      </c>
      <c r="CT319" s="346">
        <f t="shared" si="5002"/>
        <v>0</v>
      </c>
      <c r="CU319" s="346">
        <f t="shared" si="5002"/>
        <v>0</v>
      </c>
      <c r="CV319" s="346">
        <f t="shared" si="5002"/>
        <v>0</v>
      </c>
      <c r="CW319" s="346">
        <f t="shared" si="5002"/>
        <v>0</v>
      </c>
      <c r="CX319" s="346">
        <f t="shared" si="5002"/>
        <v>0</v>
      </c>
      <c r="CY319" s="346">
        <f t="shared" si="5002"/>
        <v>0</v>
      </c>
      <c r="CZ319" s="346">
        <f t="shared" si="5002"/>
        <v>0</v>
      </c>
      <c r="DA319" s="346">
        <f t="shared" si="5002"/>
        <v>0</v>
      </c>
      <c r="DB319" s="346">
        <f t="shared" ref="DB319:EB319" si="5003">CHOOSE(Scenario,DB299,DB308,DB317)</f>
        <v>0</v>
      </c>
      <c r="DC319" s="346">
        <f t="shared" si="5003"/>
        <v>0</v>
      </c>
      <c r="DD319" s="346">
        <f t="shared" si="5003"/>
        <v>0</v>
      </c>
      <c r="DE319" s="346">
        <f t="shared" si="5003"/>
        <v>0</v>
      </c>
      <c r="DF319" s="346">
        <f t="shared" si="5003"/>
        <v>0</v>
      </c>
      <c r="DG319" s="346">
        <f t="shared" si="5003"/>
        <v>0</v>
      </c>
      <c r="DH319" s="346">
        <f t="shared" si="5003"/>
        <v>0</v>
      </c>
      <c r="DI319" s="346">
        <f t="shared" si="5003"/>
        <v>0</v>
      </c>
      <c r="DJ319" s="346">
        <f t="shared" si="5003"/>
        <v>0</v>
      </c>
      <c r="DK319" s="346">
        <f t="shared" si="5003"/>
        <v>0</v>
      </c>
      <c r="DL319" s="346">
        <f t="shared" si="5003"/>
        <v>0</v>
      </c>
      <c r="DM319" s="346">
        <f t="shared" si="5003"/>
        <v>0</v>
      </c>
      <c r="DN319" s="346">
        <f t="shared" si="5003"/>
        <v>0</v>
      </c>
      <c r="DO319" s="346">
        <f t="shared" si="5003"/>
        <v>0</v>
      </c>
      <c r="DP319" s="346">
        <f t="shared" si="5003"/>
        <v>0</v>
      </c>
      <c r="DQ319" s="346">
        <f t="shared" si="5003"/>
        <v>0</v>
      </c>
      <c r="DR319" s="346">
        <f t="shared" si="5003"/>
        <v>0</v>
      </c>
      <c r="DS319" s="346">
        <f t="shared" si="5003"/>
        <v>0</v>
      </c>
      <c r="DT319" s="346">
        <f t="shared" si="5003"/>
        <v>0</v>
      </c>
      <c r="DU319" s="346">
        <f t="shared" si="5003"/>
        <v>0</v>
      </c>
      <c r="DV319" s="346">
        <f t="shared" si="5003"/>
        <v>0</v>
      </c>
      <c r="DW319" s="346">
        <f t="shared" si="5003"/>
        <v>0</v>
      </c>
      <c r="DX319" s="346">
        <f t="shared" si="5003"/>
        <v>0</v>
      </c>
      <c r="DY319" s="346">
        <f t="shared" si="5003"/>
        <v>0</v>
      </c>
      <c r="DZ319" s="346">
        <f t="shared" si="5003"/>
        <v>0</v>
      </c>
      <c r="EA319" s="346">
        <f t="shared" si="5003"/>
        <v>0</v>
      </c>
      <c r="EB319" s="347">
        <f t="shared" si="5003"/>
        <v>0</v>
      </c>
    </row>
    <row r="320" spans="3:132" x14ac:dyDescent="0.25">
      <c r="G320" s="52"/>
      <c r="H320" s="29"/>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row>
    <row r="321" spans="1:132" ht="13" x14ac:dyDescent="0.3">
      <c r="B321" s="34"/>
      <c r="C321" s="2" t="s">
        <v>534</v>
      </c>
      <c r="D321" s="34"/>
      <c r="E321" s="34"/>
      <c r="F321" s="34"/>
      <c r="G321" s="67"/>
      <c r="H321" s="35"/>
      <c r="I321" s="34"/>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row>
    <row r="322" spans="1:132" ht="13" outlineLevel="1" x14ac:dyDescent="0.3">
      <c r="C322" s="340" t="s">
        <v>503</v>
      </c>
      <c r="G322" s="52"/>
      <c r="H322" s="29"/>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row>
    <row r="323" spans="1:132" outlineLevel="1" x14ac:dyDescent="0.25">
      <c r="C323" s="318" t="s">
        <v>550</v>
      </c>
      <c r="G323" s="52" t="s">
        <v>604</v>
      </c>
      <c r="H323" s="46">
        <f t="shared" ref="H323" si="5004">SUM(J323:EB323)</f>
        <v>400000</v>
      </c>
      <c r="J323" s="82">
        <f t="shared" ref="J323:AO323" si="5005">$D$259*(MONTH($D$252)=J$5)*(J$7&gt;=$E$252)</f>
        <v>0</v>
      </c>
      <c r="K323" s="82">
        <f t="shared" si="5005"/>
        <v>0</v>
      </c>
      <c r="L323" s="82">
        <f t="shared" si="5005"/>
        <v>0</v>
      </c>
      <c r="M323" s="82">
        <f t="shared" si="5005"/>
        <v>0</v>
      </c>
      <c r="N323" s="82">
        <f t="shared" si="5005"/>
        <v>0</v>
      </c>
      <c r="O323" s="82">
        <f t="shared" si="5005"/>
        <v>0</v>
      </c>
      <c r="P323" s="82">
        <f t="shared" si="5005"/>
        <v>0</v>
      </c>
      <c r="Q323" s="82">
        <f t="shared" si="5005"/>
        <v>0</v>
      </c>
      <c r="R323" s="82">
        <f t="shared" si="5005"/>
        <v>0</v>
      </c>
      <c r="S323" s="82">
        <f t="shared" si="5005"/>
        <v>0</v>
      </c>
      <c r="T323" s="82">
        <f t="shared" si="5005"/>
        <v>0</v>
      </c>
      <c r="U323" s="82">
        <f t="shared" si="5005"/>
        <v>0</v>
      </c>
      <c r="V323" s="82">
        <f t="shared" si="5005"/>
        <v>0</v>
      </c>
      <c r="W323" s="82">
        <f t="shared" si="5005"/>
        <v>0</v>
      </c>
      <c r="X323" s="82">
        <f t="shared" si="5005"/>
        <v>0</v>
      </c>
      <c r="Y323" s="82">
        <f t="shared" si="5005"/>
        <v>0</v>
      </c>
      <c r="Z323" s="82">
        <f t="shared" si="5005"/>
        <v>0</v>
      </c>
      <c r="AA323" s="82">
        <f t="shared" si="5005"/>
        <v>0</v>
      </c>
      <c r="AB323" s="82">
        <f t="shared" si="5005"/>
        <v>0</v>
      </c>
      <c r="AC323" s="82">
        <f t="shared" si="5005"/>
        <v>0</v>
      </c>
      <c r="AD323" s="82">
        <f t="shared" si="5005"/>
        <v>0</v>
      </c>
      <c r="AE323" s="82">
        <f t="shared" si="5005"/>
        <v>0</v>
      </c>
      <c r="AF323" s="82">
        <f t="shared" si="5005"/>
        <v>0</v>
      </c>
      <c r="AG323" s="82">
        <f t="shared" si="5005"/>
        <v>0</v>
      </c>
      <c r="AH323" s="82">
        <f t="shared" si="5005"/>
        <v>0</v>
      </c>
      <c r="AI323" s="82">
        <f t="shared" si="5005"/>
        <v>0</v>
      </c>
      <c r="AJ323" s="82">
        <f t="shared" si="5005"/>
        <v>0</v>
      </c>
      <c r="AK323" s="82">
        <f t="shared" si="5005"/>
        <v>0</v>
      </c>
      <c r="AL323" s="82">
        <f t="shared" si="5005"/>
        <v>0</v>
      </c>
      <c r="AM323" s="82">
        <f t="shared" si="5005"/>
        <v>0</v>
      </c>
      <c r="AN323" s="82">
        <f t="shared" si="5005"/>
        <v>0</v>
      </c>
      <c r="AO323" s="82">
        <f t="shared" si="5005"/>
        <v>0</v>
      </c>
      <c r="AP323" s="82">
        <f t="shared" ref="AP323:BU323" si="5006">$D$259*(MONTH($D$252)=AP$5)*(AP$7&gt;=$E$252)</f>
        <v>50000</v>
      </c>
      <c r="AQ323" s="82">
        <f t="shared" si="5006"/>
        <v>0</v>
      </c>
      <c r="AR323" s="82">
        <f t="shared" si="5006"/>
        <v>0</v>
      </c>
      <c r="AS323" s="82">
        <f t="shared" si="5006"/>
        <v>0</v>
      </c>
      <c r="AT323" s="82">
        <f t="shared" si="5006"/>
        <v>0</v>
      </c>
      <c r="AU323" s="82">
        <f t="shared" si="5006"/>
        <v>0</v>
      </c>
      <c r="AV323" s="82">
        <f t="shared" si="5006"/>
        <v>0</v>
      </c>
      <c r="AW323" s="82">
        <f t="shared" si="5006"/>
        <v>0</v>
      </c>
      <c r="AX323" s="82">
        <f t="shared" si="5006"/>
        <v>0</v>
      </c>
      <c r="AY323" s="82">
        <f t="shared" si="5006"/>
        <v>0</v>
      </c>
      <c r="AZ323" s="82">
        <f t="shared" si="5006"/>
        <v>0</v>
      </c>
      <c r="BA323" s="82">
        <f t="shared" si="5006"/>
        <v>0</v>
      </c>
      <c r="BB323" s="82">
        <f t="shared" si="5006"/>
        <v>50000</v>
      </c>
      <c r="BC323" s="82">
        <f t="shared" si="5006"/>
        <v>0</v>
      </c>
      <c r="BD323" s="82">
        <f t="shared" si="5006"/>
        <v>0</v>
      </c>
      <c r="BE323" s="82">
        <f t="shared" si="5006"/>
        <v>0</v>
      </c>
      <c r="BF323" s="82">
        <f t="shared" si="5006"/>
        <v>0</v>
      </c>
      <c r="BG323" s="82">
        <f t="shared" si="5006"/>
        <v>0</v>
      </c>
      <c r="BH323" s="82">
        <f t="shared" si="5006"/>
        <v>0</v>
      </c>
      <c r="BI323" s="82">
        <f t="shared" si="5006"/>
        <v>0</v>
      </c>
      <c r="BJ323" s="82">
        <f t="shared" si="5006"/>
        <v>0</v>
      </c>
      <c r="BK323" s="82">
        <f t="shared" si="5006"/>
        <v>0</v>
      </c>
      <c r="BL323" s="82">
        <f t="shared" si="5006"/>
        <v>0</v>
      </c>
      <c r="BM323" s="82">
        <f t="shared" si="5006"/>
        <v>0</v>
      </c>
      <c r="BN323" s="82">
        <f t="shared" si="5006"/>
        <v>50000</v>
      </c>
      <c r="BO323" s="82">
        <f t="shared" si="5006"/>
        <v>0</v>
      </c>
      <c r="BP323" s="82">
        <f t="shared" si="5006"/>
        <v>0</v>
      </c>
      <c r="BQ323" s="82">
        <f t="shared" si="5006"/>
        <v>0</v>
      </c>
      <c r="BR323" s="82">
        <f t="shared" si="5006"/>
        <v>0</v>
      </c>
      <c r="BS323" s="82">
        <f t="shared" si="5006"/>
        <v>0</v>
      </c>
      <c r="BT323" s="82">
        <f t="shared" si="5006"/>
        <v>0</v>
      </c>
      <c r="BU323" s="82">
        <f t="shared" si="5006"/>
        <v>0</v>
      </c>
      <c r="BV323" s="82">
        <f t="shared" ref="BV323:DA323" si="5007">$D$259*(MONTH($D$252)=BV$5)*(BV$7&gt;=$E$252)</f>
        <v>0</v>
      </c>
      <c r="BW323" s="82">
        <f t="shared" si="5007"/>
        <v>0</v>
      </c>
      <c r="BX323" s="82">
        <f t="shared" si="5007"/>
        <v>0</v>
      </c>
      <c r="BY323" s="82">
        <f t="shared" si="5007"/>
        <v>0</v>
      </c>
      <c r="BZ323" s="82">
        <f t="shared" si="5007"/>
        <v>50000</v>
      </c>
      <c r="CA323" s="82">
        <f t="shared" si="5007"/>
        <v>0</v>
      </c>
      <c r="CB323" s="82">
        <f t="shared" si="5007"/>
        <v>0</v>
      </c>
      <c r="CC323" s="82">
        <f t="shared" si="5007"/>
        <v>0</v>
      </c>
      <c r="CD323" s="82">
        <f t="shared" si="5007"/>
        <v>0</v>
      </c>
      <c r="CE323" s="82">
        <f t="shared" si="5007"/>
        <v>0</v>
      </c>
      <c r="CF323" s="82">
        <f t="shared" si="5007"/>
        <v>0</v>
      </c>
      <c r="CG323" s="82">
        <f t="shared" si="5007"/>
        <v>0</v>
      </c>
      <c r="CH323" s="82">
        <f t="shared" si="5007"/>
        <v>0</v>
      </c>
      <c r="CI323" s="82">
        <f t="shared" si="5007"/>
        <v>0</v>
      </c>
      <c r="CJ323" s="82">
        <f t="shared" si="5007"/>
        <v>0</v>
      </c>
      <c r="CK323" s="82">
        <f t="shared" si="5007"/>
        <v>0</v>
      </c>
      <c r="CL323" s="82">
        <f t="shared" si="5007"/>
        <v>50000</v>
      </c>
      <c r="CM323" s="82">
        <f t="shared" si="5007"/>
        <v>0</v>
      </c>
      <c r="CN323" s="82">
        <f t="shared" si="5007"/>
        <v>0</v>
      </c>
      <c r="CO323" s="82">
        <f t="shared" si="5007"/>
        <v>0</v>
      </c>
      <c r="CP323" s="82">
        <f t="shared" si="5007"/>
        <v>0</v>
      </c>
      <c r="CQ323" s="82">
        <f t="shared" si="5007"/>
        <v>0</v>
      </c>
      <c r="CR323" s="82">
        <f t="shared" si="5007"/>
        <v>0</v>
      </c>
      <c r="CS323" s="82">
        <f t="shared" si="5007"/>
        <v>0</v>
      </c>
      <c r="CT323" s="82">
        <f t="shared" si="5007"/>
        <v>0</v>
      </c>
      <c r="CU323" s="82">
        <f t="shared" si="5007"/>
        <v>0</v>
      </c>
      <c r="CV323" s="82">
        <f t="shared" si="5007"/>
        <v>0</v>
      </c>
      <c r="CW323" s="82">
        <f t="shared" si="5007"/>
        <v>0</v>
      </c>
      <c r="CX323" s="82">
        <f t="shared" si="5007"/>
        <v>50000</v>
      </c>
      <c r="CY323" s="82">
        <f t="shared" si="5007"/>
        <v>0</v>
      </c>
      <c r="CZ323" s="82">
        <f t="shared" si="5007"/>
        <v>0</v>
      </c>
      <c r="DA323" s="82">
        <f t="shared" si="5007"/>
        <v>0</v>
      </c>
      <c r="DB323" s="82">
        <f t="shared" ref="DB323:EB323" si="5008">$D$259*(MONTH($D$252)=DB$5)*(DB$7&gt;=$E$252)</f>
        <v>0</v>
      </c>
      <c r="DC323" s="82">
        <f t="shared" si="5008"/>
        <v>0</v>
      </c>
      <c r="DD323" s="82">
        <f t="shared" si="5008"/>
        <v>0</v>
      </c>
      <c r="DE323" s="82">
        <f t="shared" si="5008"/>
        <v>0</v>
      </c>
      <c r="DF323" s="82">
        <f t="shared" si="5008"/>
        <v>0</v>
      </c>
      <c r="DG323" s="82">
        <f t="shared" si="5008"/>
        <v>0</v>
      </c>
      <c r="DH323" s="82">
        <f t="shared" si="5008"/>
        <v>0</v>
      </c>
      <c r="DI323" s="82">
        <f t="shared" si="5008"/>
        <v>0</v>
      </c>
      <c r="DJ323" s="82">
        <f t="shared" si="5008"/>
        <v>50000</v>
      </c>
      <c r="DK323" s="82">
        <f t="shared" si="5008"/>
        <v>0</v>
      </c>
      <c r="DL323" s="82">
        <f t="shared" si="5008"/>
        <v>0</v>
      </c>
      <c r="DM323" s="82">
        <f t="shared" si="5008"/>
        <v>0</v>
      </c>
      <c r="DN323" s="82">
        <f t="shared" si="5008"/>
        <v>0</v>
      </c>
      <c r="DO323" s="82">
        <f t="shared" si="5008"/>
        <v>0</v>
      </c>
      <c r="DP323" s="82">
        <f t="shared" si="5008"/>
        <v>0</v>
      </c>
      <c r="DQ323" s="82">
        <f t="shared" si="5008"/>
        <v>0</v>
      </c>
      <c r="DR323" s="82">
        <f t="shared" si="5008"/>
        <v>0</v>
      </c>
      <c r="DS323" s="82">
        <f t="shared" si="5008"/>
        <v>0</v>
      </c>
      <c r="DT323" s="82">
        <f t="shared" si="5008"/>
        <v>0</v>
      </c>
      <c r="DU323" s="82">
        <f t="shared" si="5008"/>
        <v>0</v>
      </c>
      <c r="DV323" s="82">
        <f t="shared" si="5008"/>
        <v>50000</v>
      </c>
      <c r="DW323" s="82">
        <f t="shared" si="5008"/>
        <v>0</v>
      </c>
      <c r="DX323" s="82">
        <f t="shared" si="5008"/>
        <v>0</v>
      </c>
      <c r="DY323" s="82">
        <f t="shared" si="5008"/>
        <v>0</v>
      </c>
      <c r="DZ323" s="82">
        <f t="shared" si="5008"/>
        <v>0</v>
      </c>
      <c r="EA323" s="82">
        <f t="shared" si="5008"/>
        <v>0</v>
      </c>
      <c r="EB323" s="82">
        <f t="shared" si="5008"/>
        <v>0</v>
      </c>
    </row>
    <row r="324" spans="1:132" outlineLevel="1" x14ac:dyDescent="0.25">
      <c r="C324" s="318" t="s">
        <v>508</v>
      </c>
      <c r="D324" s="31">
        <f>Costs!$L$39</f>
        <v>1.9</v>
      </c>
      <c r="E324" s="31">
        <f>Costs!$L$40</f>
        <v>0.4</v>
      </c>
      <c r="G324" s="52" t="s">
        <v>220</v>
      </c>
      <c r="H324" s="29"/>
      <c r="J324" s="312">
        <f t="shared" ref="J324:BU324" si="5009">$D324-$E324</f>
        <v>1.5</v>
      </c>
      <c r="K324" s="312">
        <f t="shared" si="5009"/>
        <v>1.5</v>
      </c>
      <c r="L324" s="312">
        <f t="shared" si="5009"/>
        <v>1.5</v>
      </c>
      <c r="M324" s="312">
        <f t="shared" si="5009"/>
        <v>1.5</v>
      </c>
      <c r="N324" s="312">
        <f t="shared" si="5009"/>
        <v>1.5</v>
      </c>
      <c r="O324" s="312">
        <f t="shared" si="5009"/>
        <v>1.5</v>
      </c>
      <c r="P324" s="312">
        <f t="shared" si="5009"/>
        <v>1.5</v>
      </c>
      <c r="Q324" s="312">
        <f t="shared" si="5009"/>
        <v>1.5</v>
      </c>
      <c r="R324" s="312">
        <f t="shared" si="5009"/>
        <v>1.5</v>
      </c>
      <c r="S324" s="312">
        <f t="shared" si="5009"/>
        <v>1.5</v>
      </c>
      <c r="T324" s="312">
        <f t="shared" si="5009"/>
        <v>1.5</v>
      </c>
      <c r="U324" s="312">
        <f t="shared" si="5009"/>
        <v>1.5</v>
      </c>
      <c r="V324" s="312">
        <f t="shared" si="5009"/>
        <v>1.5</v>
      </c>
      <c r="W324" s="312">
        <f t="shared" si="5009"/>
        <v>1.5</v>
      </c>
      <c r="X324" s="312">
        <f t="shared" si="5009"/>
        <v>1.5</v>
      </c>
      <c r="Y324" s="312">
        <f t="shared" si="5009"/>
        <v>1.5</v>
      </c>
      <c r="Z324" s="312">
        <f t="shared" si="5009"/>
        <v>1.5</v>
      </c>
      <c r="AA324" s="312">
        <f t="shared" si="5009"/>
        <v>1.5</v>
      </c>
      <c r="AB324" s="312">
        <f t="shared" si="5009"/>
        <v>1.5</v>
      </c>
      <c r="AC324" s="312">
        <f t="shared" si="5009"/>
        <v>1.5</v>
      </c>
      <c r="AD324" s="312">
        <f t="shared" si="5009"/>
        <v>1.5</v>
      </c>
      <c r="AE324" s="312">
        <f t="shared" si="5009"/>
        <v>1.5</v>
      </c>
      <c r="AF324" s="312">
        <f t="shared" si="5009"/>
        <v>1.5</v>
      </c>
      <c r="AG324" s="312">
        <f t="shared" si="5009"/>
        <v>1.5</v>
      </c>
      <c r="AH324" s="312">
        <f t="shared" si="5009"/>
        <v>1.5</v>
      </c>
      <c r="AI324" s="312">
        <f t="shared" si="5009"/>
        <v>1.5</v>
      </c>
      <c r="AJ324" s="312">
        <f t="shared" si="5009"/>
        <v>1.5</v>
      </c>
      <c r="AK324" s="312">
        <f t="shared" si="5009"/>
        <v>1.5</v>
      </c>
      <c r="AL324" s="312">
        <f t="shared" si="5009"/>
        <v>1.5</v>
      </c>
      <c r="AM324" s="312">
        <f t="shared" si="5009"/>
        <v>1.5</v>
      </c>
      <c r="AN324" s="312">
        <f t="shared" si="5009"/>
        <v>1.5</v>
      </c>
      <c r="AO324" s="312">
        <f t="shared" si="5009"/>
        <v>1.5</v>
      </c>
      <c r="AP324" s="312">
        <f t="shared" si="5009"/>
        <v>1.5</v>
      </c>
      <c r="AQ324" s="312">
        <f t="shared" si="5009"/>
        <v>1.5</v>
      </c>
      <c r="AR324" s="312">
        <f t="shared" si="5009"/>
        <v>1.5</v>
      </c>
      <c r="AS324" s="312">
        <f t="shared" si="5009"/>
        <v>1.5</v>
      </c>
      <c r="AT324" s="312">
        <f t="shared" si="5009"/>
        <v>1.5</v>
      </c>
      <c r="AU324" s="312">
        <f t="shared" si="5009"/>
        <v>1.5</v>
      </c>
      <c r="AV324" s="312">
        <f t="shared" si="5009"/>
        <v>1.5</v>
      </c>
      <c r="AW324" s="312">
        <f t="shared" si="5009"/>
        <v>1.5</v>
      </c>
      <c r="AX324" s="312">
        <f t="shared" si="5009"/>
        <v>1.5</v>
      </c>
      <c r="AY324" s="312">
        <f t="shared" si="5009"/>
        <v>1.5</v>
      </c>
      <c r="AZ324" s="312">
        <f t="shared" si="5009"/>
        <v>1.5</v>
      </c>
      <c r="BA324" s="312">
        <f t="shared" si="5009"/>
        <v>1.5</v>
      </c>
      <c r="BB324" s="312">
        <f t="shared" si="5009"/>
        <v>1.5</v>
      </c>
      <c r="BC324" s="312">
        <f t="shared" si="5009"/>
        <v>1.5</v>
      </c>
      <c r="BD324" s="312">
        <f t="shared" si="5009"/>
        <v>1.5</v>
      </c>
      <c r="BE324" s="312">
        <f t="shared" si="5009"/>
        <v>1.5</v>
      </c>
      <c r="BF324" s="312">
        <f t="shared" si="5009"/>
        <v>1.5</v>
      </c>
      <c r="BG324" s="312">
        <f t="shared" si="5009"/>
        <v>1.5</v>
      </c>
      <c r="BH324" s="312">
        <f t="shared" si="5009"/>
        <v>1.5</v>
      </c>
      <c r="BI324" s="312">
        <f t="shared" si="5009"/>
        <v>1.5</v>
      </c>
      <c r="BJ324" s="312">
        <f t="shared" si="5009"/>
        <v>1.5</v>
      </c>
      <c r="BK324" s="312">
        <f t="shared" si="5009"/>
        <v>1.5</v>
      </c>
      <c r="BL324" s="312">
        <f t="shared" si="5009"/>
        <v>1.5</v>
      </c>
      <c r="BM324" s="312">
        <f t="shared" si="5009"/>
        <v>1.5</v>
      </c>
      <c r="BN324" s="312">
        <f t="shared" si="5009"/>
        <v>1.5</v>
      </c>
      <c r="BO324" s="312">
        <f t="shared" si="5009"/>
        <v>1.5</v>
      </c>
      <c r="BP324" s="312">
        <f t="shared" si="5009"/>
        <v>1.5</v>
      </c>
      <c r="BQ324" s="312">
        <f t="shared" si="5009"/>
        <v>1.5</v>
      </c>
      <c r="BR324" s="312">
        <f t="shared" si="5009"/>
        <v>1.5</v>
      </c>
      <c r="BS324" s="312">
        <f t="shared" si="5009"/>
        <v>1.5</v>
      </c>
      <c r="BT324" s="312">
        <f t="shared" si="5009"/>
        <v>1.5</v>
      </c>
      <c r="BU324" s="312">
        <f t="shared" si="5009"/>
        <v>1.5</v>
      </c>
      <c r="BV324" s="312">
        <f t="shared" ref="BV324:EB324" si="5010">$D324-$E324</f>
        <v>1.5</v>
      </c>
      <c r="BW324" s="312">
        <f t="shared" si="5010"/>
        <v>1.5</v>
      </c>
      <c r="BX324" s="312">
        <f t="shared" si="5010"/>
        <v>1.5</v>
      </c>
      <c r="BY324" s="312">
        <f t="shared" si="5010"/>
        <v>1.5</v>
      </c>
      <c r="BZ324" s="312">
        <f t="shared" si="5010"/>
        <v>1.5</v>
      </c>
      <c r="CA324" s="312">
        <f t="shared" si="5010"/>
        <v>1.5</v>
      </c>
      <c r="CB324" s="312">
        <f t="shared" si="5010"/>
        <v>1.5</v>
      </c>
      <c r="CC324" s="312">
        <f t="shared" si="5010"/>
        <v>1.5</v>
      </c>
      <c r="CD324" s="312">
        <f t="shared" si="5010"/>
        <v>1.5</v>
      </c>
      <c r="CE324" s="312">
        <f t="shared" si="5010"/>
        <v>1.5</v>
      </c>
      <c r="CF324" s="312">
        <f t="shared" si="5010"/>
        <v>1.5</v>
      </c>
      <c r="CG324" s="312">
        <f t="shared" si="5010"/>
        <v>1.5</v>
      </c>
      <c r="CH324" s="312">
        <f t="shared" si="5010"/>
        <v>1.5</v>
      </c>
      <c r="CI324" s="312">
        <f t="shared" si="5010"/>
        <v>1.5</v>
      </c>
      <c r="CJ324" s="312">
        <f t="shared" si="5010"/>
        <v>1.5</v>
      </c>
      <c r="CK324" s="312">
        <f t="shared" si="5010"/>
        <v>1.5</v>
      </c>
      <c r="CL324" s="312">
        <f t="shared" si="5010"/>
        <v>1.5</v>
      </c>
      <c r="CM324" s="312">
        <f t="shared" si="5010"/>
        <v>1.5</v>
      </c>
      <c r="CN324" s="312">
        <f t="shared" si="5010"/>
        <v>1.5</v>
      </c>
      <c r="CO324" s="312">
        <f t="shared" si="5010"/>
        <v>1.5</v>
      </c>
      <c r="CP324" s="312">
        <f t="shared" si="5010"/>
        <v>1.5</v>
      </c>
      <c r="CQ324" s="312">
        <f t="shared" si="5010"/>
        <v>1.5</v>
      </c>
      <c r="CR324" s="312">
        <f t="shared" si="5010"/>
        <v>1.5</v>
      </c>
      <c r="CS324" s="312">
        <f t="shared" si="5010"/>
        <v>1.5</v>
      </c>
      <c r="CT324" s="312">
        <f t="shared" si="5010"/>
        <v>1.5</v>
      </c>
      <c r="CU324" s="312">
        <f t="shared" si="5010"/>
        <v>1.5</v>
      </c>
      <c r="CV324" s="312">
        <f t="shared" si="5010"/>
        <v>1.5</v>
      </c>
      <c r="CW324" s="312">
        <f t="shared" si="5010"/>
        <v>1.5</v>
      </c>
      <c r="CX324" s="312">
        <f t="shared" si="5010"/>
        <v>1.5</v>
      </c>
      <c r="CY324" s="312">
        <f t="shared" si="5010"/>
        <v>1.5</v>
      </c>
      <c r="CZ324" s="312">
        <f t="shared" si="5010"/>
        <v>1.5</v>
      </c>
      <c r="DA324" s="312">
        <f t="shared" si="5010"/>
        <v>1.5</v>
      </c>
      <c r="DB324" s="312">
        <f t="shared" si="5010"/>
        <v>1.5</v>
      </c>
      <c r="DC324" s="312">
        <f t="shared" si="5010"/>
        <v>1.5</v>
      </c>
      <c r="DD324" s="312">
        <f t="shared" si="5010"/>
        <v>1.5</v>
      </c>
      <c r="DE324" s="312">
        <f t="shared" si="5010"/>
        <v>1.5</v>
      </c>
      <c r="DF324" s="312">
        <f t="shared" si="5010"/>
        <v>1.5</v>
      </c>
      <c r="DG324" s="312">
        <f t="shared" si="5010"/>
        <v>1.5</v>
      </c>
      <c r="DH324" s="312">
        <f t="shared" si="5010"/>
        <v>1.5</v>
      </c>
      <c r="DI324" s="312">
        <f t="shared" si="5010"/>
        <v>1.5</v>
      </c>
      <c r="DJ324" s="312">
        <f t="shared" si="5010"/>
        <v>1.5</v>
      </c>
      <c r="DK324" s="312">
        <f t="shared" si="5010"/>
        <v>1.5</v>
      </c>
      <c r="DL324" s="312">
        <f t="shared" si="5010"/>
        <v>1.5</v>
      </c>
      <c r="DM324" s="312">
        <f t="shared" si="5010"/>
        <v>1.5</v>
      </c>
      <c r="DN324" s="312">
        <f t="shared" si="5010"/>
        <v>1.5</v>
      </c>
      <c r="DO324" s="312">
        <f t="shared" si="5010"/>
        <v>1.5</v>
      </c>
      <c r="DP324" s="312">
        <f t="shared" si="5010"/>
        <v>1.5</v>
      </c>
      <c r="DQ324" s="312">
        <f t="shared" si="5010"/>
        <v>1.5</v>
      </c>
      <c r="DR324" s="312">
        <f t="shared" si="5010"/>
        <v>1.5</v>
      </c>
      <c r="DS324" s="312">
        <f t="shared" si="5010"/>
        <v>1.5</v>
      </c>
      <c r="DT324" s="312">
        <f t="shared" si="5010"/>
        <v>1.5</v>
      </c>
      <c r="DU324" s="312">
        <f t="shared" si="5010"/>
        <v>1.5</v>
      </c>
      <c r="DV324" s="312">
        <f t="shared" si="5010"/>
        <v>1.5</v>
      </c>
      <c r="DW324" s="312">
        <f t="shared" si="5010"/>
        <v>1.5</v>
      </c>
      <c r="DX324" s="312">
        <f t="shared" si="5010"/>
        <v>1.5</v>
      </c>
      <c r="DY324" s="312">
        <f t="shared" si="5010"/>
        <v>1.5</v>
      </c>
      <c r="DZ324" s="312">
        <f t="shared" si="5010"/>
        <v>1.5</v>
      </c>
      <c r="EA324" s="312">
        <f t="shared" si="5010"/>
        <v>1.5</v>
      </c>
      <c r="EB324" s="312">
        <f t="shared" si="5010"/>
        <v>1.5</v>
      </c>
    </row>
    <row r="325" spans="1:132" outlineLevel="1" x14ac:dyDescent="0.25">
      <c r="C325" s="327" t="s">
        <v>551</v>
      </c>
      <c r="D325" s="38"/>
      <c r="E325" s="38"/>
      <c r="F325" s="38"/>
      <c r="G325" s="55" t="s">
        <v>220</v>
      </c>
      <c r="H325" s="316">
        <f t="shared" ref="H325" si="5011">SUM(J325:EB325)</f>
        <v>600000</v>
      </c>
      <c r="I325" s="38"/>
      <c r="J325" s="314">
        <f t="shared" ref="J325" si="5012">J323*J324</f>
        <v>0</v>
      </c>
      <c r="K325" s="314">
        <f t="shared" ref="K325" si="5013">K323*K324</f>
        <v>0</v>
      </c>
      <c r="L325" s="314">
        <f t="shared" ref="L325" si="5014">L323*L324</f>
        <v>0</v>
      </c>
      <c r="M325" s="314">
        <f t="shared" ref="M325" si="5015">M323*M324</f>
        <v>0</v>
      </c>
      <c r="N325" s="314">
        <f t="shared" ref="N325" si="5016">N323*N324</f>
        <v>0</v>
      </c>
      <c r="O325" s="314">
        <f t="shared" ref="O325" si="5017">O323*O324</f>
        <v>0</v>
      </c>
      <c r="P325" s="314">
        <f t="shared" ref="P325" si="5018">P323*P324</f>
        <v>0</v>
      </c>
      <c r="Q325" s="314">
        <f t="shared" ref="Q325" si="5019">Q323*Q324</f>
        <v>0</v>
      </c>
      <c r="R325" s="314">
        <f t="shared" ref="R325" si="5020">R323*R324</f>
        <v>0</v>
      </c>
      <c r="S325" s="314">
        <f t="shared" ref="S325" si="5021">S323*S324</f>
        <v>0</v>
      </c>
      <c r="T325" s="314">
        <f t="shared" ref="T325" si="5022">T323*T324</f>
        <v>0</v>
      </c>
      <c r="U325" s="314">
        <f t="shared" ref="U325" si="5023">U323*U324</f>
        <v>0</v>
      </c>
      <c r="V325" s="314">
        <f t="shared" ref="V325" si="5024">V323*V324</f>
        <v>0</v>
      </c>
      <c r="W325" s="314">
        <f t="shared" ref="W325" si="5025">W323*W324</f>
        <v>0</v>
      </c>
      <c r="X325" s="314">
        <f t="shared" ref="X325" si="5026">X323*X324</f>
        <v>0</v>
      </c>
      <c r="Y325" s="314">
        <f t="shared" ref="Y325" si="5027">Y323*Y324</f>
        <v>0</v>
      </c>
      <c r="Z325" s="314">
        <f>Z323*Z324</f>
        <v>0</v>
      </c>
      <c r="AA325" s="314">
        <f t="shared" ref="AA325" si="5028">AA323*AA324</f>
        <v>0</v>
      </c>
      <c r="AB325" s="314">
        <f t="shared" ref="AB325" si="5029">AB323*AB324</f>
        <v>0</v>
      </c>
      <c r="AC325" s="314">
        <f t="shared" ref="AC325" si="5030">AC323*AC324</f>
        <v>0</v>
      </c>
      <c r="AD325" s="314">
        <f t="shared" ref="AD325" si="5031">AD323*AD324</f>
        <v>0</v>
      </c>
      <c r="AE325" s="314">
        <f t="shared" ref="AE325" si="5032">AE323*AE324</f>
        <v>0</v>
      </c>
      <c r="AF325" s="314">
        <f t="shared" ref="AF325" si="5033">AF323*AF324</f>
        <v>0</v>
      </c>
      <c r="AG325" s="314">
        <f t="shared" ref="AG325" si="5034">AG323*AG324</f>
        <v>0</v>
      </c>
      <c r="AH325" s="314">
        <f t="shared" ref="AH325" si="5035">AH323*AH324</f>
        <v>0</v>
      </c>
      <c r="AI325" s="314">
        <f t="shared" ref="AI325" si="5036">AI323*AI324</f>
        <v>0</v>
      </c>
      <c r="AJ325" s="314">
        <f t="shared" ref="AJ325" si="5037">AJ323*AJ324</f>
        <v>0</v>
      </c>
      <c r="AK325" s="314">
        <f t="shared" ref="AK325" si="5038">AK323*AK324</f>
        <v>0</v>
      </c>
      <c r="AL325" s="314">
        <f t="shared" ref="AL325" si="5039">AL323*AL324</f>
        <v>0</v>
      </c>
      <c r="AM325" s="314">
        <f t="shared" ref="AM325" si="5040">AM323*AM324</f>
        <v>0</v>
      </c>
      <c r="AN325" s="314">
        <f t="shared" ref="AN325" si="5041">AN323*AN324</f>
        <v>0</v>
      </c>
      <c r="AO325" s="314">
        <f t="shared" ref="AO325" si="5042">AO323*AO324</f>
        <v>0</v>
      </c>
      <c r="AP325" s="314">
        <f t="shared" ref="AP325" si="5043">AP323*AP324</f>
        <v>75000</v>
      </c>
      <c r="AQ325" s="314">
        <f t="shared" ref="AQ325" si="5044">AQ323*AQ324</f>
        <v>0</v>
      </c>
      <c r="AR325" s="314">
        <f t="shared" ref="AR325" si="5045">AR323*AR324</f>
        <v>0</v>
      </c>
      <c r="AS325" s="314">
        <f t="shared" ref="AS325" si="5046">AS323*AS324</f>
        <v>0</v>
      </c>
      <c r="AT325" s="314">
        <f t="shared" ref="AT325" si="5047">AT323*AT324</f>
        <v>0</v>
      </c>
      <c r="AU325" s="314">
        <f t="shared" ref="AU325" si="5048">AU323*AU324</f>
        <v>0</v>
      </c>
      <c r="AV325" s="314">
        <f t="shared" ref="AV325" si="5049">AV323*AV324</f>
        <v>0</v>
      </c>
      <c r="AW325" s="314">
        <f t="shared" ref="AW325" si="5050">AW323*AW324</f>
        <v>0</v>
      </c>
      <c r="AX325" s="314">
        <f t="shared" ref="AX325" si="5051">AX323*AX324</f>
        <v>0</v>
      </c>
      <c r="AY325" s="314">
        <f t="shared" ref="AY325" si="5052">AY323*AY324</f>
        <v>0</v>
      </c>
      <c r="AZ325" s="314">
        <f t="shared" ref="AZ325" si="5053">AZ323*AZ324</f>
        <v>0</v>
      </c>
      <c r="BA325" s="314">
        <f t="shared" ref="BA325" si="5054">BA323*BA324</f>
        <v>0</v>
      </c>
      <c r="BB325" s="314">
        <f t="shared" ref="BB325" si="5055">BB323*BB324</f>
        <v>75000</v>
      </c>
      <c r="BC325" s="314">
        <f t="shared" ref="BC325" si="5056">BC323*BC324</f>
        <v>0</v>
      </c>
      <c r="BD325" s="314">
        <f t="shared" ref="BD325" si="5057">BD323*BD324</f>
        <v>0</v>
      </c>
      <c r="BE325" s="314">
        <f t="shared" ref="BE325" si="5058">BE323*BE324</f>
        <v>0</v>
      </c>
      <c r="BF325" s="314">
        <f t="shared" ref="BF325" si="5059">BF323*BF324</f>
        <v>0</v>
      </c>
      <c r="BG325" s="314">
        <f t="shared" ref="BG325" si="5060">BG323*BG324</f>
        <v>0</v>
      </c>
      <c r="BH325" s="314">
        <f t="shared" ref="BH325" si="5061">BH323*BH324</f>
        <v>0</v>
      </c>
      <c r="BI325" s="314">
        <f t="shared" ref="BI325" si="5062">BI323*BI324</f>
        <v>0</v>
      </c>
      <c r="BJ325" s="314">
        <f t="shared" ref="BJ325" si="5063">BJ323*BJ324</f>
        <v>0</v>
      </c>
      <c r="BK325" s="314">
        <f t="shared" ref="BK325" si="5064">BK323*BK324</f>
        <v>0</v>
      </c>
      <c r="BL325" s="314">
        <f t="shared" ref="BL325" si="5065">BL323*BL324</f>
        <v>0</v>
      </c>
      <c r="BM325" s="314">
        <f t="shared" ref="BM325" si="5066">BM323*BM324</f>
        <v>0</v>
      </c>
      <c r="BN325" s="314">
        <f t="shared" ref="BN325" si="5067">BN323*BN324</f>
        <v>75000</v>
      </c>
      <c r="BO325" s="314">
        <f t="shared" ref="BO325" si="5068">BO323*BO324</f>
        <v>0</v>
      </c>
      <c r="BP325" s="314">
        <f t="shared" ref="BP325" si="5069">BP323*BP324</f>
        <v>0</v>
      </c>
      <c r="BQ325" s="314">
        <f t="shared" ref="BQ325" si="5070">BQ323*BQ324</f>
        <v>0</v>
      </c>
      <c r="BR325" s="314">
        <f t="shared" ref="BR325" si="5071">BR323*BR324</f>
        <v>0</v>
      </c>
      <c r="BS325" s="314">
        <f t="shared" ref="BS325" si="5072">BS323*BS324</f>
        <v>0</v>
      </c>
      <c r="BT325" s="314">
        <f t="shared" ref="BT325" si="5073">BT323*BT324</f>
        <v>0</v>
      </c>
      <c r="BU325" s="314">
        <f t="shared" ref="BU325" si="5074">BU323*BU324</f>
        <v>0</v>
      </c>
      <c r="BV325" s="314">
        <f t="shared" ref="BV325" si="5075">BV323*BV324</f>
        <v>0</v>
      </c>
      <c r="BW325" s="314">
        <f t="shared" ref="BW325" si="5076">BW323*BW324</f>
        <v>0</v>
      </c>
      <c r="BX325" s="314">
        <f t="shared" ref="BX325" si="5077">BX323*BX324</f>
        <v>0</v>
      </c>
      <c r="BY325" s="314">
        <f t="shared" ref="BY325" si="5078">BY323*BY324</f>
        <v>0</v>
      </c>
      <c r="BZ325" s="314">
        <f t="shared" ref="BZ325" si="5079">BZ323*BZ324</f>
        <v>75000</v>
      </c>
      <c r="CA325" s="314">
        <f t="shared" ref="CA325" si="5080">CA323*CA324</f>
        <v>0</v>
      </c>
      <c r="CB325" s="314">
        <f t="shared" ref="CB325" si="5081">CB323*CB324</f>
        <v>0</v>
      </c>
      <c r="CC325" s="314">
        <f t="shared" ref="CC325" si="5082">CC323*CC324</f>
        <v>0</v>
      </c>
      <c r="CD325" s="314">
        <f t="shared" ref="CD325" si="5083">CD323*CD324</f>
        <v>0</v>
      </c>
      <c r="CE325" s="314">
        <f t="shared" ref="CE325" si="5084">CE323*CE324</f>
        <v>0</v>
      </c>
      <c r="CF325" s="314">
        <f t="shared" ref="CF325" si="5085">CF323*CF324</f>
        <v>0</v>
      </c>
      <c r="CG325" s="314">
        <f t="shared" ref="CG325" si="5086">CG323*CG324</f>
        <v>0</v>
      </c>
      <c r="CH325" s="314">
        <f t="shared" ref="CH325" si="5087">CH323*CH324</f>
        <v>0</v>
      </c>
      <c r="CI325" s="314">
        <f t="shared" ref="CI325" si="5088">CI323*CI324</f>
        <v>0</v>
      </c>
      <c r="CJ325" s="314">
        <f t="shared" ref="CJ325" si="5089">CJ323*CJ324</f>
        <v>0</v>
      </c>
      <c r="CK325" s="314">
        <f t="shared" ref="CK325" si="5090">CK323*CK324</f>
        <v>0</v>
      </c>
      <c r="CL325" s="314">
        <f t="shared" ref="CL325" si="5091">CL323*CL324</f>
        <v>75000</v>
      </c>
      <c r="CM325" s="314">
        <f t="shared" ref="CM325" si="5092">CM323*CM324</f>
        <v>0</v>
      </c>
      <c r="CN325" s="314">
        <f t="shared" ref="CN325" si="5093">CN323*CN324</f>
        <v>0</v>
      </c>
      <c r="CO325" s="314">
        <f t="shared" ref="CO325" si="5094">CO323*CO324</f>
        <v>0</v>
      </c>
      <c r="CP325" s="314">
        <f t="shared" ref="CP325" si="5095">CP323*CP324</f>
        <v>0</v>
      </c>
      <c r="CQ325" s="314">
        <f t="shared" ref="CQ325" si="5096">CQ323*CQ324</f>
        <v>0</v>
      </c>
      <c r="CR325" s="314">
        <f t="shared" ref="CR325" si="5097">CR323*CR324</f>
        <v>0</v>
      </c>
      <c r="CS325" s="314">
        <f t="shared" ref="CS325" si="5098">CS323*CS324</f>
        <v>0</v>
      </c>
      <c r="CT325" s="314">
        <f t="shared" ref="CT325" si="5099">CT323*CT324</f>
        <v>0</v>
      </c>
      <c r="CU325" s="314">
        <f t="shared" ref="CU325" si="5100">CU323*CU324</f>
        <v>0</v>
      </c>
      <c r="CV325" s="314">
        <f t="shared" ref="CV325" si="5101">CV323*CV324</f>
        <v>0</v>
      </c>
      <c r="CW325" s="314">
        <f t="shared" ref="CW325" si="5102">CW323*CW324</f>
        <v>0</v>
      </c>
      <c r="CX325" s="314">
        <f t="shared" ref="CX325" si="5103">CX323*CX324</f>
        <v>75000</v>
      </c>
      <c r="CY325" s="314">
        <f t="shared" ref="CY325" si="5104">CY323*CY324</f>
        <v>0</v>
      </c>
      <c r="CZ325" s="314">
        <f t="shared" ref="CZ325" si="5105">CZ323*CZ324</f>
        <v>0</v>
      </c>
      <c r="DA325" s="314">
        <f t="shared" ref="DA325" si="5106">DA323*DA324</f>
        <v>0</v>
      </c>
      <c r="DB325" s="314">
        <f t="shared" ref="DB325" si="5107">DB323*DB324</f>
        <v>0</v>
      </c>
      <c r="DC325" s="314">
        <f t="shared" ref="DC325" si="5108">DC323*DC324</f>
        <v>0</v>
      </c>
      <c r="DD325" s="314">
        <f t="shared" ref="DD325" si="5109">DD323*DD324</f>
        <v>0</v>
      </c>
      <c r="DE325" s="314">
        <f t="shared" ref="DE325" si="5110">DE323*DE324</f>
        <v>0</v>
      </c>
      <c r="DF325" s="314">
        <f t="shared" ref="DF325" si="5111">DF323*DF324</f>
        <v>0</v>
      </c>
      <c r="DG325" s="314">
        <f t="shared" ref="DG325" si="5112">DG323*DG324</f>
        <v>0</v>
      </c>
      <c r="DH325" s="314">
        <f t="shared" ref="DH325" si="5113">DH323*DH324</f>
        <v>0</v>
      </c>
      <c r="DI325" s="314">
        <f t="shared" ref="DI325" si="5114">DI323*DI324</f>
        <v>0</v>
      </c>
      <c r="DJ325" s="314">
        <f t="shared" ref="DJ325" si="5115">DJ323*DJ324</f>
        <v>75000</v>
      </c>
      <c r="DK325" s="314">
        <f t="shared" ref="DK325" si="5116">DK323*DK324</f>
        <v>0</v>
      </c>
      <c r="DL325" s="314">
        <f t="shared" ref="DL325" si="5117">DL323*DL324</f>
        <v>0</v>
      </c>
      <c r="DM325" s="314">
        <f t="shared" ref="DM325" si="5118">DM323*DM324</f>
        <v>0</v>
      </c>
      <c r="DN325" s="314">
        <f t="shared" ref="DN325" si="5119">DN323*DN324</f>
        <v>0</v>
      </c>
      <c r="DO325" s="314">
        <f t="shared" ref="DO325" si="5120">DO323*DO324</f>
        <v>0</v>
      </c>
      <c r="DP325" s="314">
        <f t="shared" ref="DP325" si="5121">DP323*DP324</f>
        <v>0</v>
      </c>
      <c r="DQ325" s="314">
        <f t="shared" ref="DQ325" si="5122">DQ323*DQ324</f>
        <v>0</v>
      </c>
      <c r="DR325" s="314">
        <f t="shared" ref="DR325" si="5123">DR323*DR324</f>
        <v>0</v>
      </c>
      <c r="DS325" s="314">
        <f t="shared" ref="DS325" si="5124">DS323*DS324</f>
        <v>0</v>
      </c>
      <c r="DT325" s="314">
        <f t="shared" ref="DT325" si="5125">DT323*DT324</f>
        <v>0</v>
      </c>
      <c r="DU325" s="314">
        <f t="shared" ref="DU325" si="5126">DU323*DU324</f>
        <v>0</v>
      </c>
      <c r="DV325" s="314">
        <f t="shared" ref="DV325" si="5127">DV323*DV324</f>
        <v>75000</v>
      </c>
      <c r="DW325" s="314">
        <f t="shared" ref="DW325" si="5128">DW323*DW324</f>
        <v>0</v>
      </c>
      <c r="DX325" s="314">
        <f t="shared" ref="DX325" si="5129">DX323*DX324</f>
        <v>0</v>
      </c>
      <c r="DY325" s="314">
        <f t="shared" ref="DY325" si="5130">DY323*DY324</f>
        <v>0</v>
      </c>
      <c r="DZ325" s="314">
        <f t="shared" ref="DZ325" si="5131">DZ323*DZ324</f>
        <v>0</v>
      </c>
      <c r="EA325" s="314">
        <f t="shared" ref="EA325" si="5132">EA323*EA324</f>
        <v>0</v>
      </c>
      <c r="EB325" s="314">
        <f t="shared" ref="EB325" si="5133">EB323*EB324</f>
        <v>0</v>
      </c>
    </row>
    <row r="326" spans="1:132" outlineLevel="1" x14ac:dyDescent="0.25">
      <c r="C326" s="324" t="s">
        <v>417</v>
      </c>
      <c r="D326" s="34"/>
      <c r="E326" s="34"/>
      <c r="F326" s="34"/>
      <c r="G326" s="67" t="s">
        <v>215</v>
      </c>
      <c r="H326" s="34"/>
      <c r="I326" s="34"/>
      <c r="J326" s="126">
        <f>J$13</f>
        <v>1</v>
      </c>
      <c r="K326" s="126">
        <f t="shared" ref="K326:BV326" si="5134">K$13</f>
        <v>1.0026792493128671</v>
      </c>
      <c r="L326" s="126">
        <f t="shared" si="5134"/>
        <v>1.0056539350998608</v>
      </c>
      <c r="M326" s="126">
        <f t="shared" si="5134"/>
        <v>1.0085410656939733</v>
      </c>
      <c r="N326" s="126">
        <f t="shared" si="5134"/>
        <v>1.0114364849476103</v>
      </c>
      <c r="O326" s="126">
        <f t="shared" si="5134"/>
        <v>1.0143402166566737</v>
      </c>
      <c r="P326" s="126">
        <f t="shared" si="5134"/>
        <v>1.0172522846853813</v>
      </c>
      <c r="Q326" s="126">
        <f t="shared" si="5134"/>
        <v>1.0201727129664624</v>
      </c>
      <c r="R326" s="126">
        <f t="shared" si="5134"/>
        <v>1.0231015255013547</v>
      </c>
      <c r="S326" s="126">
        <f t="shared" si="5134"/>
        <v>1.0260387463604019</v>
      </c>
      <c r="T326" s="126">
        <f t="shared" si="5134"/>
        <v>1.028984399683051</v>
      </c>
      <c r="U326" s="126">
        <f t="shared" si="5134"/>
        <v>1.0319385096780509</v>
      </c>
      <c r="V326" s="126">
        <f t="shared" si="5134"/>
        <v>1.0349011006236515</v>
      </c>
      <c r="W326" s="126">
        <f t="shared" si="5134"/>
        <v>1.0377730230388176</v>
      </c>
      <c r="X326" s="126">
        <f t="shared" si="5134"/>
        <v>1.0408518228283561</v>
      </c>
      <c r="Y326" s="126">
        <f t="shared" si="5134"/>
        <v>1.0438400029932626</v>
      </c>
      <c r="Z326" s="126">
        <f t="shared" si="5134"/>
        <v>1.046836761920777</v>
      </c>
      <c r="AA326" s="126">
        <f t="shared" si="5134"/>
        <v>1.0498421242396576</v>
      </c>
      <c r="AB326" s="126">
        <f t="shared" si="5134"/>
        <v>1.05285611464937</v>
      </c>
      <c r="AC326" s="126">
        <f t="shared" si="5134"/>
        <v>1.0558787579202888</v>
      </c>
      <c r="AD326" s="126">
        <f t="shared" si="5134"/>
        <v>1.0589100788939025</v>
      </c>
      <c r="AE326" s="126">
        <f t="shared" si="5134"/>
        <v>1.0619501024830165</v>
      </c>
      <c r="AF326" s="126">
        <f t="shared" si="5134"/>
        <v>1.0649988536719583</v>
      </c>
      <c r="AG326" s="126">
        <f t="shared" si="5134"/>
        <v>1.0680563575167832</v>
      </c>
      <c r="AH326" s="126">
        <f t="shared" si="5134"/>
        <v>1.0711226391454798</v>
      </c>
      <c r="AI326" s="126">
        <f t="shared" si="5134"/>
        <v>1.0739924437404067</v>
      </c>
      <c r="AJ326" s="126">
        <f t="shared" si="5134"/>
        <v>1.0771786970311998</v>
      </c>
      <c r="AK326" s="126">
        <f t="shared" si="5134"/>
        <v>1.0802711679727233</v>
      </c>
      <c r="AL326" s="126">
        <f t="shared" si="5134"/>
        <v>1.0833725170851116</v>
      </c>
      <c r="AM326" s="126">
        <f t="shared" si="5134"/>
        <v>1.0864827698566941</v>
      </c>
      <c r="AN326" s="126">
        <f t="shared" si="5134"/>
        <v>1.0896019518489746</v>
      </c>
      <c r="AO326" s="126">
        <f t="shared" si="5134"/>
        <v>1.0927300886968412</v>
      </c>
      <c r="AP326" s="126">
        <f t="shared" si="5134"/>
        <v>1.0958672061087775</v>
      </c>
      <c r="AQ326" s="126">
        <f t="shared" si="5134"/>
        <v>1.0990133298670732</v>
      </c>
      <c r="AR326" s="126">
        <f t="shared" si="5134"/>
        <v>1.1021684858280367</v>
      </c>
      <c r="AS326" s="126">
        <f t="shared" si="5134"/>
        <v>1.1053326999222071</v>
      </c>
      <c r="AT326" s="126">
        <f t="shared" si="5134"/>
        <v>1.1085059981545673</v>
      </c>
      <c r="AU326" s="126">
        <f t="shared" si="5134"/>
        <v>1.111475962088432</v>
      </c>
      <c r="AV326" s="126">
        <f t="shared" si="5134"/>
        <v>1.1147734191259395</v>
      </c>
      <c r="AW326" s="126">
        <f t="shared" si="5134"/>
        <v>1.1179738207069689</v>
      </c>
      <c r="AX326" s="126">
        <f t="shared" si="5134"/>
        <v>1.1211834103167977</v>
      </c>
      <c r="AY326" s="126">
        <f t="shared" si="5134"/>
        <v>1.1244022143333261</v>
      </c>
      <c r="AZ326" s="126">
        <f t="shared" si="5134"/>
        <v>1.1276302592101826</v>
      </c>
      <c r="BA326" s="126">
        <f t="shared" si="5134"/>
        <v>1.1308675714769412</v>
      </c>
      <c r="BB326" s="126">
        <f t="shared" si="5134"/>
        <v>1.1341141777393395</v>
      </c>
      <c r="BC326" s="126">
        <f t="shared" si="5134"/>
        <v>1.1373701046794982</v>
      </c>
      <c r="BD326" s="126">
        <f t="shared" si="5134"/>
        <v>1.1406353790561385</v>
      </c>
      <c r="BE326" s="126">
        <f t="shared" si="5134"/>
        <v>1.1439100277048042</v>
      </c>
      <c r="BF326" s="126">
        <f t="shared" si="5134"/>
        <v>1.1471940775380809</v>
      </c>
      <c r="BG326" s="126">
        <f t="shared" si="5134"/>
        <v>1.15026769648205</v>
      </c>
      <c r="BH326" s="126">
        <f t="shared" si="5134"/>
        <v>1.1536802383994258</v>
      </c>
      <c r="BI326" s="126">
        <f t="shared" si="5134"/>
        <v>1.1569923375180708</v>
      </c>
      <c r="BJ326" s="126">
        <f t="shared" si="5134"/>
        <v>1.1603139453378331</v>
      </c>
      <c r="BK326" s="126">
        <f t="shared" si="5134"/>
        <v>1.1636450891572303</v>
      </c>
      <c r="BL326" s="126">
        <f t="shared" si="5134"/>
        <v>1.1669857963531516</v>
      </c>
      <c r="BM326" s="126">
        <f t="shared" si="5134"/>
        <v>1.1703360943810825</v>
      </c>
      <c r="BN326" s="126">
        <f t="shared" si="5134"/>
        <v>1.1736960107753303</v>
      </c>
      <c r="BO326" s="126">
        <f t="shared" si="5134"/>
        <v>1.1770655731492505</v>
      </c>
      <c r="BP326" s="126">
        <f t="shared" si="5134"/>
        <v>1.180444809195474</v>
      </c>
      <c r="BQ326" s="126">
        <f t="shared" si="5134"/>
        <v>1.1838337466861339</v>
      </c>
      <c r="BR326" s="126">
        <f t="shared" si="5134"/>
        <v>1.1872324134730949</v>
      </c>
      <c r="BS326" s="126">
        <f t="shared" si="5134"/>
        <v>1.1905270658589224</v>
      </c>
      <c r="BT326" s="126">
        <f t="shared" si="5134"/>
        <v>1.1940590467434065</v>
      </c>
      <c r="BU326" s="126">
        <f t="shared" si="5134"/>
        <v>1.1974870693312041</v>
      </c>
      <c r="BV326" s="126">
        <f t="shared" si="5134"/>
        <v>1.2009249334246579</v>
      </c>
      <c r="BW326" s="126">
        <f t="shared" ref="BW326:EB326" si="5135">BW$13</f>
        <v>1.204372667277734</v>
      </c>
      <c r="BX326" s="126">
        <f t="shared" si="5135"/>
        <v>1.2078302992255125</v>
      </c>
      <c r="BY326" s="126">
        <f t="shared" si="5135"/>
        <v>1.2112978576844211</v>
      </c>
      <c r="BZ326" s="126">
        <f t="shared" si="5135"/>
        <v>1.2147753711524676</v>
      </c>
      <c r="CA326" s="126">
        <f t="shared" si="5135"/>
        <v>1.2182628682094752</v>
      </c>
      <c r="CB326" s="126">
        <f t="shared" si="5135"/>
        <v>1.2217603775173165</v>
      </c>
      <c r="CC326" s="126">
        <f t="shared" si="5135"/>
        <v>1.2252679278201495</v>
      </c>
      <c r="CD326" s="126">
        <f t="shared" si="5135"/>
        <v>1.2287855479446541</v>
      </c>
      <c r="CE326" s="126">
        <f t="shared" si="5135"/>
        <v>1.232077770779646</v>
      </c>
      <c r="CF326" s="126">
        <f t="shared" si="5135"/>
        <v>1.23573302168438</v>
      </c>
      <c r="CG326" s="126">
        <f t="shared" si="5135"/>
        <v>1.2392806860334544</v>
      </c>
      <c r="CH326" s="126">
        <f t="shared" si="5135"/>
        <v>1.2428385353675644</v>
      </c>
      <c r="CI326" s="126">
        <f t="shared" si="5135"/>
        <v>1.2464065989267703</v>
      </c>
      <c r="CJ326" s="126">
        <f t="shared" si="5135"/>
        <v>1.2499849060350778</v>
      </c>
      <c r="CK326" s="126">
        <f t="shared" si="5135"/>
        <v>1.2535734861006791</v>
      </c>
      <c r="CL326" s="126">
        <f t="shared" si="5135"/>
        <v>1.257172368616194</v>
      </c>
      <c r="CM326" s="126">
        <f t="shared" si="5135"/>
        <v>1.2607815831589126</v>
      </c>
      <c r="CN326" s="126">
        <f t="shared" si="5135"/>
        <v>1.2644011593910389</v>
      </c>
      <c r="CO326" s="126">
        <f t="shared" si="5135"/>
        <v>1.2680311270599336</v>
      </c>
      <c r="CP326" s="126">
        <f t="shared" si="5135"/>
        <v>1.2716715159983594</v>
      </c>
      <c r="CQ326" s="126">
        <f t="shared" si="5135"/>
        <v>1.2750786410337906</v>
      </c>
      <c r="CR326" s="126">
        <f t="shared" si="5135"/>
        <v>1.2788614642181557</v>
      </c>
      <c r="CS326" s="126">
        <f t="shared" si="5135"/>
        <v>1.2825329459576562</v>
      </c>
      <c r="CT326" s="126">
        <f t="shared" si="5135"/>
        <v>1.2862149681493797</v>
      </c>
      <c r="CU326" s="126">
        <f t="shared" si="5135"/>
        <v>1.289907561053897</v>
      </c>
      <c r="CV326" s="126">
        <f t="shared" si="5135"/>
        <v>1.293610755018654</v>
      </c>
      <c r="CW326" s="126">
        <f t="shared" si="5135"/>
        <v>1.2973245804782207</v>
      </c>
      <c r="CX326" s="126">
        <f t="shared" si="5135"/>
        <v>1.3010490679545423</v>
      </c>
      <c r="CY326" s="126">
        <f t="shared" si="5135"/>
        <v>1.304784248057189</v>
      </c>
      <c r="CZ326" s="126">
        <f t="shared" si="5135"/>
        <v>1.3085301514836076</v>
      </c>
      <c r="DA326" s="126">
        <f t="shared" si="5135"/>
        <v>1.3122868090193751</v>
      </c>
      <c r="DB326" s="126">
        <f t="shared" si="5135"/>
        <v>1.3160542515384499</v>
      </c>
      <c r="DC326" s="126">
        <f t="shared" si="5135"/>
        <v>1.3195802889875801</v>
      </c>
      <c r="DD326" s="126">
        <f t="shared" si="5135"/>
        <v>1.323495136864544</v>
      </c>
      <c r="DE326" s="126">
        <f t="shared" si="5135"/>
        <v>1.3272947573576725</v>
      </c>
      <c r="DF326" s="126">
        <f t="shared" si="5135"/>
        <v>1.3311052861764079</v>
      </c>
      <c r="DG326" s="126">
        <f t="shared" si="5135"/>
        <v>1.3349267546374479</v>
      </c>
      <c r="DH326" s="126">
        <f t="shared" si="5135"/>
        <v>1.3387591941473977</v>
      </c>
      <c r="DI326" s="126">
        <f t="shared" si="5135"/>
        <v>1.3426026362030277</v>
      </c>
      <c r="DJ326" s="126">
        <f t="shared" si="5135"/>
        <v>1.3464571123915319</v>
      </c>
      <c r="DK326" s="126">
        <f t="shared" si="5135"/>
        <v>1.3503226543907885</v>
      </c>
      <c r="DL326" s="126">
        <f t="shared" si="5135"/>
        <v>1.3541992939696192</v>
      </c>
      <c r="DM326" s="126">
        <f t="shared" si="5135"/>
        <v>1.358087062988051</v>
      </c>
      <c r="DN326" s="126">
        <f t="shared" si="5135"/>
        <v>1.361985993397578</v>
      </c>
      <c r="DO326" s="126">
        <f t="shared" si="5135"/>
        <v>1.3657655991021458</v>
      </c>
      <c r="DP326" s="126">
        <f t="shared" si="5135"/>
        <v>1.3698174666548035</v>
      </c>
      <c r="DQ326" s="126">
        <f t="shared" si="5135"/>
        <v>1.3737500738651915</v>
      </c>
      <c r="DR326" s="126">
        <f t="shared" si="5135"/>
        <v>1.3776939711925826</v>
      </c>
      <c r="DS326" s="126">
        <f t="shared" si="5135"/>
        <v>1.381649191049759</v>
      </c>
      <c r="DT326" s="126">
        <f t="shared" si="5135"/>
        <v>1.385615765942557</v>
      </c>
      <c r="DU326" s="126">
        <f t="shared" si="5135"/>
        <v>1.3895937284701338</v>
      </c>
      <c r="DV326" s="126">
        <f t="shared" si="5135"/>
        <v>1.3935831113252357</v>
      </c>
      <c r="DW326" s="126">
        <f t="shared" si="5135"/>
        <v>1.3975839472944662</v>
      </c>
      <c r="DX326" s="126">
        <f t="shared" si="5135"/>
        <v>1.401596269258556</v>
      </c>
      <c r="DY326" s="126">
        <f t="shared" si="5135"/>
        <v>1.4056201101926329</v>
      </c>
      <c r="DZ326" s="126">
        <f t="shared" si="5135"/>
        <v>1.4096555031664932</v>
      </c>
      <c r="EA326" s="126">
        <f t="shared" si="5135"/>
        <v>1.4134323217047313</v>
      </c>
      <c r="EB326" s="126">
        <f t="shared" si="5135"/>
        <v>1.4176256038945581</v>
      </c>
    </row>
    <row r="327" spans="1:132" outlineLevel="1" x14ac:dyDescent="0.25">
      <c r="C327" s="321" t="s">
        <v>533</v>
      </c>
      <c r="D327" s="38"/>
      <c r="E327" s="38"/>
      <c r="F327" s="38"/>
      <c r="G327" s="52" t="s">
        <v>220</v>
      </c>
      <c r="H327" s="46">
        <f t="shared" ref="H327" si="5136">SUM(J327:EB327)</f>
        <v>743753.5819547564</v>
      </c>
      <c r="I327" s="38"/>
      <c r="J327" s="82">
        <f>J325*J326</f>
        <v>0</v>
      </c>
      <c r="K327" s="82">
        <f t="shared" ref="K327" si="5137">K325*K326</f>
        <v>0</v>
      </c>
      <c r="L327" s="82">
        <f t="shared" ref="L327" si="5138">L325*L326</f>
        <v>0</v>
      </c>
      <c r="M327" s="82">
        <f t="shared" ref="M327" si="5139">M325*M326</f>
        <v>0</v>
      </c>
      <c r="N327" s="82">
        <f t="shared" ref="N327" si="5140">N325*N326</f>
        <v>0</v>
      </c>
      <c r="O327" s="82">
        <f t="shared" ref="O327" si="5141">O325*O326</f>
        <v>0</v>
      </c>
      <c r="P327" s="82">
        <f t="shared" ref="P327" si="5142">P325*P326</f>
        <v>0</v>
      </c>
      <c r="Q327" s="82">
        <f t="shared" ref="Q327" si="5143">Q325*Q326</f>
        <v>0</v>
      </c>
      <c r="R327" s="82">
        <f t="shared" ref="R327" si="5144">R325*R326</f>
        <v>0</v>
      </c>
      <c r="S327" s="82">
        <f t="shared" ref="S327" si="5145">S325*S326</f>
        <v>0</v>
      </c>
      <c r="T327" s="82">
        <f t="shared" ref="T327" si="5146">T325*T326</f>
        <v>0</v>
      </c>
      <c r="U327" s="82">
        <f t="shared" ref="U327" si="5147">U325*U326</f>
        <v>0</v>
      </c>
      <c r="V327" s="82">
        <f t="shared" ref="V327" si="5148">V325*V326</f>
        <v>0</v>
      </c>
      <c r="W327" s="82">
        <f t="shared" ref="W327" si="5149">W325*W326</f>
        <v>0</v>
      </c>
      <c r="X327" s="82">
        <f t="shared" ref="X327" si="5150">X325*X326</f>
        <v>0</v>
      </c>
      <c r="Y327" s="82">
        <f t="shared" ref="Y327" si="5151">Y325*Y326</f>
        <v>0</v>
      </c>
      <c r="Z327" s="82">
        <f t="shared" ref="Z327" si="5152">Z325*Z326</f>
        <v>0</v>
      </c>
      <c r="AA327" s="82">
        <f t="shared" ref="AA327" si="5153">AA325*AA326</f>
        <v>0</v>
      </c>
      <c r="AB327" s="82">
        <f t="shared" ref="AB327" si="5154">AB325*AB326</f>
        <v>0</v>
      </c>
      <c r="AC327" s="82">
        <f t="shared" ref="AC327" si="5155">AC325*AC326</f>
        <v>0</v>
      </c>
      <c r="AD327" s="82">
        <f t="shared" ref="AD327" si="5156">AD325*AD326</f>
        <v>0</v>
      </c>
      <c r="AE327" s="82">
        <f t="shared" ref="AE327" si="5157">AE325*AE326</f>
        <v>0</v>
      </c>
      <c r="AF327" s="82">
        <f t="shared" ref="AF327" si="5158">AF325*AF326</f>
        <v>0</v>
      </c>
      <c r="AG327" s="82">
        <f t="shared" ref="AG327" si="5159">AG325*AG326</f>
        <v>0</v>
      </c>
      <c r="AH327" s="82">
        <f t="shared" ref="AH327" si="5160">AH325*AH326</f>
        <v>0</v>
      </c>
      <c r="AI327" s="82">
        <f t="shared" ref="AI327" si="5161">AI325*AI326</f>
        <v>0</v>
      </c>
      <c r="AJ327" s="82">
        <f t="shared" ref="AJ327" si="5162">AJ325*AJ326</f>
        <v>0</v>
      </c>
      <c r="AK327" s="82">
        <f t="shared" ref="AK327" si="5163">AK325*AK326</f>
        <v>0</v>
      </c>
      <c r="AL327" s="82">
        <f t="shared" ref="AL327" si="5164">AL325*AL326</f>
        <v>0</v>
      </c>
      <c r="AM327" s="82">
        <f t="shared" ref="AM327" si="5165">AM325*AM326</f>
        <v>0</v>
      </c>
      <c r="AN327" s="82">
        <f t="shared" ref="AN327" si="5166">AN325*AN326</f>
        <v>0</v>
      </c>
      <c r="AO327" s="82">
        <f t="shared" ref="AO327" si="5167">AO325*AO326</f>
        <v>0</v>
      </c>
      <c r="AP327" s="82">
        <f t="shared" ref="AP327" si="5168">AP325*AP326</f>
        <v>82190.040458158313</v>
      </c>
      <c r="AQ327" s="82">
        <f t="shared" ref="AQ327" si="5169">AQ325*AQ326</f>
        <v>0</v>
      </c>
      <c r="AR327" s="82">
        <f t="shared" ref="AR327" si="5170">AR325*AR326</f>
        <v>0</v>
      </c>
      <c r="AS327" s="82">
        <f t="shared" ref="AS327" si="5171">AS325*AS326</f>
        <v>0</v>
      </c>
      <c r="AT327" s="82">
        <f t="shared" ref="AT327" si="5172">AT325*AT326</f>
        <v>0</v>
      </c>
      <c r="AU327" s="82">
        <f t="shared" ref="AU327" si="5173">AU325*AU326</f>
        <v>0</v>
      </c>
      <c r="AV327" s="82">
        <f t="shared" ref="AV327" si="5174">AV325*AV326</f>
        <v>0</v>
      </c>
      <c r="AW327" s="82">
        <f t="shared" ref="AW327" si="5175">AW325*AW326</f>
        <v>0</v>
      </c>
      <c r="AX327" s="82">
        <f t="shared" ref="AX327" si="5176">AX325*AX326</f>
        <v>0</v>
      </c>
      <c r="AY327" s="82">
        <f t="shared" ref="AY327" si="5177">AY325*AY326</f>
        <v>0</v>
      </c>
      <c r="AZ327" s="82">
        <f t="shared" ref="AZ327" si="5178">AZ325*AZ326</f>
        <v>0</v>
      </c>
      <c r="BA327" s="82">
        <f t="shared" ref="BA327" si="5179">BA325*BA326</f>
        <v>0</v>
      </c>
      <c r="BB327" s="82">
        <f t="shared" ref="BB327" si="5180">BB325*BB326</f>
        <v>85058.563330450459</v>
      </c>
      <c r="BC327" s="82">
        <f t="shared" ref="BC327" si="5181">BC325*BC326</f>
        <v>0</v>
      </c>
      <c r="BD327" s="82">
        <f t="shared" ref="BD327" si="5182">BD325*BD326</f>
        <v>0</v>
      </c>
      <c r="BE327" s="82">
        <f t="shared" ref="BE327" si="5183">BE325*BE326</f>
        <v>0</v>
      </c>
      <c r="BF327" s="82">
        <f t="shared" ref="BF327" si="5184">BF325*BF326</f>
        <v>0</v>
      </c>
      <c r="BG327" s="82">
        <f t="shared" ref="BG327" si="5185">BG325*BG326</f>
        <v>0</v>
      </c>
      <c r="BH327" s="82">
        <f t="shared" ref="BH327" si="5186">BH325*BH326</f>
        <v>0</v>
      </c>
      <c r="BI327" s="82">
        <f t="shared" ref="BI327" si="5187">BI325*BI326</f>
        <v>0</v>
      </c>
      <c r="BJ327" s="82">
        <f t="shared" ref="BJ327" si="5188">BJ325*BJ326</f>
        <v>0</v>
      </c>
      <c r="BK327" s="82">
        <f t="shared" ref="BK327" si="5189">BK325*BK326</f>
        <v>0</v>
      </c>
      <c r="BL327" s="82">
        <f t="shared" ref="BL327" si="5190">BL325*BL326</f>
        <v>0</v>
      </c>
      <c r="BM327" s="82">
        <f t="shared" ref="BM327" si="5191">BM325*BM326</f>
        <v>0</v>
      </c>
      <c r="BN327" s="82">
        <f t="shared" ref="BN327" si="5192">BN325*BN326</f>
        <v>88027.200808149762</v>
      </c>
      <c r="BO327" s="82">
        <f t="shared" ref="BO327" si="5193">BO325*BO326</f>
        <v>0</v>
      </c>
      <c r="BP327" s="82">
        <f t="shared" ref="BP327" si="5194">BP325*BP326</f>
        <v>0</v>
      </c>
      <c r="BQ327" s="82">
        <f t="shared" ref="BQ327" si="5195">BQ325*BQ326</f>
        <v>0</v>
      </c>
      <c r="BR327" s="82">
        <f t="shared" ref="BR327" si="5196">BR325*BR326</f>
        <v>0</v>
      </c>
      <c r="BS327" s="82">
        <f t="shared" ref="BS327" si="5197">BS325*BS326</f>
        <v>0</v>
      </c>
      <c r="BT327" s="82">
        <f t="shared" ref="BT327" si="5198">BT325*BT326</f>
        <v>0</v>
      </c>
      <c r="BU327" s="82">
        <f t="shared" ref="BU327" si="5199">BU325*BU326</f>
        <v>0</v>
      </c>
      <c r="BV327" s="82">
        <f t="shared" ref="BV327" si="5200">BV325*BV326</f>
        <v>0</v>
      </c>
      <c r="BW327" s="82">
        <f t="shared" ref="BW327" si="5201">BW325*BW326</f>
        <v>0</v>
      </c>
      <c r="BX327" s="82">
        <f t="shared" ref="BX327" si="5202">BX325*BX326</f>
        <v>0</v>
      </c>
      <c r="BY327" s="82">
        <f t="shared" ref="BY327" si="5203">BY325*BY326</f>
        <v>0</v>
      </c>
      <c r="BZ327" s="82">
        <f t="shared" ref="BZ327" si="5204">BZ325*BZ326</f>
        <v>91108.152836435067</v>
      </c>
      <c r="CA327" s="82">
        <f t="shared" ref="CA327" si="5205">CA325*CA326</f>
        <v>0</v>
      </c>
      <c r="CB327" s="82">
        <f t="shared" ref="CB327" si="5206">CB325*CB326</f>
        <v>0</v>
      </c>
      <c r="CC327" s="82">
        <f t="shared" ref="CC327" si="5207">CC325*CC326</f>
        <v>0</v>
      </c>
      <c r="CD327" s="82">
        <f t="shared" ref="CD327" si="5208">CD325*CD326</f>
        <v>0</v>
      </c>
      <c r="CE327" s="82">
        <f t="shared" ref="CE327" si="5209">CE325*CE326</f>
        <v>0</v>
      </c>
      <c r="CF327" s="82">
        <f t="shared" ref="CF327" si="5210">CF325*CF326</f>
        <v>0</v>
      </c>
      <c r="CG327" s="82">
        <f t="shared" ref="CG327" si="5211">CG325*CG326</f>
        <v>0</v>
      </c>
      <c r="CH327" s="82">
        <f t="shared" ref="CH327" si="5212">CH325*CH326</f>
        <v>0</v>
      </c>
      <c r="CI327" s="82">
        <f t="shared" ref="CI327" si="5213">CI325*CI326</f>
        <v>0</v>
      </c>
      <c r="CJ327" s="82">
        <f t="shared" ref="CJ327" si="5214">CJ325*CJ326</f>
        <v>0</v>
      </c>
      <c r="CK327" s="82">
        <f t="shared" ref="CK327" si="5215">CK325*CK326</f>
        <v>0</v>
      </c>
      <c r="CL327" s="82">
        <f t="shared" ref="CL327" si="5216">CL325*CL326</f>
        <v>94287.92764621455</v>
      </c>
      <c r="CM327" s="82">
        <f t="shared" ref="CM327" si="5217">CM325*CM326</f>
        <v>0</v>
      </c>
      <c r="CN327" s="82">
        <f t="shared" ref="CN327" si="5218">CN325*CN326</f>
        <v>0</v>
      </c>
      <c r="CO327" s="82">
        <f t="shared" ref="CO327" si="5219">CO325*CO326</f>
        <v>0</v>
      </c>
      <c r="CP327" s="82">
        <f t="shared" ref="CP327" si="5220">CP325*CP326</f>
        <v>0</v>
      </c>
      <c r="CQ327" s="82">
        <f t="shared" ref="CQ327" si="5221">CQ325*CQ326</f>
        <v>0</v>
      </c>
      <c r="CR327" s="82">
        <f t="shared" ref="CR327" si="5222">CR325*CR326</f>
        <v>0</v>
      </c>
      <c r="CS327" s="82">
        <f t="shared" ref="CS327" si="5223">CS325*CS326</f>
        <v>0</v>
      </c>
      <c r="CT327" s="82">
        <f t="shared" ref="CT327" si="5224">CT325*CT326</f>
        <v>0</v>
      </c>
      <c r="CU327" s="82">
        <f t="shared" ref="CU327" si="5225">CU325*CU326</f>
        <v>0</v>
      </c>
      <c r="CV327" s="82">
        <f t="shared" ref="CV327" si="5226">CV325*CV326</f>
        <v>0</v>
      </c>
      <c r="CW327" s="82">
        <f t="shared" ref="CW327" si="5227">CW325*CW326</f>
        <v>0</v>
      </c>
      <c r="CX327" s="82">
        <f t="shared" ref="CX327" si="5228">CX325*CX326</f>
        <v>97578.680096590673</v>
      </c>
      <c r="CY327" s="82">
        <f t="shared" ref="CY327" si="5229">CY325*CY326</f>
        <v>0</v>
      </c>
      <c r="CZ327" s="82">
        <f t="shared" ref="CZ327" si="5230">CZ325*CZ326</f>
        <v>0</v>
      </c>
      <c r="DA327" s="82">
        <f t="shared" ref="DA327" si="5231">DA325*DA326</f>
        <v>0</v>
      </c>
      <c r="DB327" s="82">
        <f t="shared" ref="DB327" si="5232">DB325*DB326</f>
        <v>0</v>
      </c>
      <c r="DC327" s="82">
        <f t="shared" ref="DC327" si="5233">DC325*DC326</f>
        <v>0</v>
      </c>
      <c r="DD327" s="82">
        <f t="shared" ref="DD327" si="5234">DD325*DD326</f>
        <v>0</v>
      </c>
      <c r="DE327" s="82">
        <f t="shared" ref="DE327" si="5235">DE325*DE326</f>
        <v>0</v>
      </c>
      <c r="DF327" s="82">
        <f t="shared" ref="DF327" si="5236">DF325*DF326</f>
        <v>0</v>
      </c>
      <c r="DG327" s="82">
        <f t="shared" ref="DG327" si="5237">DG325*DG326</f>
        <v>0</v>
      </c>
      <c r="DH327" s="82">
        <f t="shared" ref="DH327" si="5238">DH325*DH326</f>
        <v>0</v>
      </c>
      <c r="DI327" s="82">
        <f t="shared" ref="DI327" si="5239">DI325*DI326</f>
        <v>0</v>
      </c>
      <c r="DJ327" s="82">
        <f t="shared" ref="DJ327" si="5240">DJ325*DJ326</f>
        <v>100984.28342936489</v>
      </c>
      <c r="DK327" s="82">
        <f t="shared" ref="DK327" si="5241">DK325*DK326</f>
        <v>0</v>
      </c>
      <c r="DL327" s="82">
        <f t="shared" ref="DL327" si="5242">DL325*DL326</f>
        <v>0</v>
      </c>
      <c r="DM327" s="82">
        <f t="shared" ref="DM327" si="5243">DM325*DM326</f>
        <v>0</v>
      </c>
      <c r="DN327" s="82">
        <f t="shared" ref="DN327" si="5244">DN325*DN326</f>
        <v>0</v>
      </c>
      <c r="DO327" s="82">
        <f t="shared" ref="DO327" si="5245">DO325*DO326</f>
        <v>0</v>
      </c>
      <c r="DP327" s="82">
        <f t="shared" ref="DP327" si="5246">DP325*DP326</f>
        <v>0</v>
      </c>
      <c r="DQ327" s="82">
        <f t="shared" ref="DQ327" si="5247">DQ325*DQ326</f>
        <v>0</v>
      </c>
      <c r="DR327" s="82">
        <f t="shared" ref="DR327" si="5248">DR325*DR326</f>
        <v>0</v>
      </c>
      <c r="DS327" s="82">
        <f t="shared" ref="DS327" si="5249">DS325*DS326</f>
        <v>0</v>
      </c>
      <c r="DT327" s="82">
        <f t="shared" ref="DT327" si="5250">DT325*DT326</f>
        <v>0</v>
      </c>
      <c r="DU327" s="82">
        <f t="shared" ref="DU327" si="5251">DU325*DU326</f>
        <v>0</v>
      </c>
      <c r="DV327" s="82">
        <f t="shared" ref="DV327" si="5252">DV325*DV326</f>
        <v>104518.73334939269</v>
      </c>
      <c r="DW327" s="82">
        <f t="shared" ref="DW327" si="5253">DW325*DW326</f>
        <v>0</v>
      </c>
      <c r="DX327" s="82">
        <f t="shared" ref="DX327" si="5254">DX325*DX326</f>
        <v>0</v>
      </c>
      <c r="DY327" s="82">
        <f t="shared" ref="DY327" si="5255">DY325*DY326</f>
        <v>0</v>
      </c>
      <c r="DZ327" s="82">
        <f t="shared" ref="DZ327" si="5256">DZ325*DZ326</f>
        <v>0</v>
      </c>
      <c r="EA327" s="82">
        <f t="shared" ref="EA327" si="5257">EA325*EA326</f>
        <v>0</v>
      </c>
      <c r="EB327" s="82">
        <f t="shared" ref="EB327" si="5258">EB325*EB326</f>
        <v>0</v>
      </c>
    </row>
    <row r="328" spans="1:132" outlineLevel="1" x14ac:dyDescent="0.25">
      <c r="G328" s="52"/>
      <c r="H328" s="29"/>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row>
    <row r="329" spans="1:132" ht="13" x14ac:dyDescent="0.3">
      <c r="C329" s="348" t="s">
        <v>566</v>
      </c>
      <c r="D329" s="342"/>
      <c r="E329" s="342"/>
      <c r="F329" s="342"/>
      <c r="G329" s="343" t="s">
        <v>220</v>
      </c>
      <c r="H329" s="344">
        <f>SUM(J329:EB329)</f>
        <v>743753.5819547564</v>
      </c>
      <c r="I329" s="342"/>
      <c r="J329" s="345">
        <f>J327</f>
        <v>0</v>
      </c>
      <c r="K329" s="346">
        <f t="shared" ref="K329:BV329" si="5259">K327</f>
        <v>0</v>
      </c>
      <c r="L329" s="346">
        <f t="shared" si="5259"/>
        <v>0</v>
      </c>
      <c r="M329" s="346">
        <f t="shared" si="5259"/>
        <v>0</v>
      </c>
      <c r="N329" s="346">
        <f t="shared" si="5259"/>
        <v>0</v>
      </c>
      <c r="O329" s="346">
        <f t="shared" si="5259"/>
        <v>0</v>
      </c>
      <c r="P329" s="346">
        <f t="shared" si="5259"/>
        <v>0</v>
      </c>
      <c r="Q329" s="346">
        <f t="shared" si="5259"/>
        <v>0</v>
      </c>
      <c r="R329" s="346">
        <f t="shared" si="5259"/>
        <v>0</v>
      </c>
      <c r="S329" s="346">
        <f t="shared" si="5259"/>
        <v>0</v>
      </c>
      <c r="T329" s="346">
        <f t="shared" si="5259"/>
        <v>0</v>
      </c>
      <c r="U329" s="346">
        <f t="shared" si="5259"/>
        <v>0</v>
      </c>
      <c r="V329" s="346">
        <f t="shared" si="5259"/>
        <v>0</v>
      </c>
      <c r="W329" s="346">
        <f t="shared" si="5259"/>
        <v>0</v>
      </c>
      <c r="X329" s="346">
        <f t="shared" si="5259"/>
        <v>0</v>
      </c>
      <c r="Y329" s="346">
        <f t="shared" si="5259"/>
        <v>0</v>
      </c>
      <c r="Z329" s="346">
        <f t="shared" si="5259"/>
        <v>0</v>
      </c>
      <c r="AA329" s="346">
        <f t="shared" si="5259"/>
        <v>0</v>
      </c>
      <c r="AB329" s="346">
        <f t="shared" si="5259"/>
        <v>0</v>
      </c>
      <c r="AC329" s="346">
        <f t="shared" si="5259"/>
        <v>0</v>
      </c>
      <c r="AD329" s="346">
        <f t="shared" si="5259"/>
        <v>0</v>
      </c>
      <c r="AE329" s="346">
        <f t="shared" si="5259"/>
        <v>0</v>
      </c>
      <c r="AF329" s="346">
        <f t="shared" si="5259"/>
        <v>0</v>
      </c>
      <c r="AG329" s="346">
        <f t="shared" si="5259"/>
        <v>0</v>
      </c>
      <c r="AH329" s="346">
        <f t="shared" si="5259"/>
        <v>0</v>
      </c>
      <c r="AI329" s="346">
        <f t="shared" si="5259"/>
        <v>0</v>
      </c>
      <c r="AJ329" s="346">
        <f t="shared" si="5259"/>
        <v>0</v>
      </c>
      <c r="AK329" s="346">
        <f t="shared" si="5259"/>
        <v>0</v>
      </c>
      <c r="AL329" s="346">
        <f t="shared" si="5259"/>
        <v>0</v>
      </c>
      <c r="AM329" s="346">
        <f t="shared" si="5259"/>
        <v>0</v>
      </c>
      <c r="AN329" s="346">
        <f t="shared" si="5259"/>
        <v>0</v>
      </c>
      <c r="AO329" s="346">
        <f t="shared" si="5259"/>
        <v>0</v>
      </c>
      <c r="AP329" s="346">
        <f t="shared" si="5259"/>
        <v>82190.040458158313</v>
      </c>
      <c r="AQ329" s="346">
        <f t="shared" si="5259"/>
        <v>0</v>
      </c>
      <c r="AR329" s="346">
        <f t="shared" si="5259"/>
        <v>0</v>
      </c>
      <c r="AS329" s="346">
        <f t="shared" si="5259"/>
        <v>0</v>
      </c>
      <c r="AT329" s="346">
        <f t="shared" si="5259"/>
        <v>0</v>
      </c>
      <c r="AU329" s="346">
        <f t="shared" si="5259"/>
        <v>0</v>
      </c>
      <c r="AV329" s="346">
        <f t="shared" si="5259"/>
        <v>0</v>
      </c>
      <c r="AW329" s="346">
        <f t="shared" si="5259"/>
        <v>0</v>
      </c>
      <c r="AX329" s="346">
        <f t="shared" si="5259"/>
        <v>0</v>
      </c>
      <c r="AY329" s="346">
        <f t="shared" si="5259"/>
        <v>0</v>
      </c>
      <c r="AZ329" s="346">
        <f t="shared" si="5259"/>
        <v>0</v>
      </c>
      <c r="BA329" s="346">
        <f t="shared" si="5259"/>
        <v>0</v>
      </c>
      <c r="BB329" s="346">
        <f t="shared" si="5259"/>
        <v>85058.563330450459</v>
      </c>
      <c r="BC329" s="346">
        <f t="shared" si="5259"/>
        <v>0</v>
      </c>
      <c r="BD329" s="346">
        <f t="shared" si="5259"/>
        <v>0</v>
      </c>
      <c r="BE329" s="346">
        <f t="shared" si="5259"/>
        <v>0</v>
      </c>
      <c r="BF329" s="346">
        <f t="shared" si="5259"/>
        <v>0</v>
      </c>
      <c r="BG329" s="346">
        <f t="shared" si="5259"/>
        <v>0</v>
      </c>
      <c r="BH329" s="346">
        <f t="shared" si="5259"/>
        <v>0</v>
      </c>
      <c r="BI329" s="346">
        <f t="shared" si="5259"/>
        <v>0</v>
      </c>
      <c r="BJ329" s="346">
        <f t="shared" si="5259"/>
        <v>0</v>
      </c>
      <c r="BK329" s="346">
        <f t="shared" si="5259"/>
        <v>0</v>
      </c>
      <c r="BL329" s="346">
        <f t="shared" si="5259"/>
        <v>0</v>
      </c>
      <c r="BM329" s="346">
        <f t="shared" si="5259"/>
        <v>0</v>
      </c>
      <c r="BN329" s="346">
        <f t="shared" si="5259"/>
        <v>88027.200808149762</v>
      </c>
      <c r="BO329" s="346">
        <f t="shared" si="5259"/>
        <v>0</v>
      </c>
      <c r="BP329" s="346">
        <f t="shared" si="5259"/>
        <v>0</v>
      </c>
      <c r="BQ329" s="346">
        <f t="shared" si="5259"/>
        <v>0</v>
      </c>
      <c r="BR329" s="346">
        <f t="shared" si="5259"/>
        <v>0</v>
      </c>
      <c r="BS329" s="346">
        <f t="shared" si="5259"/>
        <v>0</v>
      </c>
      <c r="BT329" s="346">
        <f t="shared" si="5259"/>
        <v>0</v>
      </c>
      <c r="BU329" s="346">
        <f t="shared" si="5259"/>
        <v>0</v>
      </c>
      <c r="BV329" s="346">
        <f t="shared" si="5259"/>
        <v>0</v>
      </c>
      <c r="BW329" s="346">
        <f t="shared" ref="BW329:EB329" si="5260">BW327</f>
        <v>0</v>
      </c>
      <c r="BX329" s="346">
        <f t="shared" si="5260"/>
        <v>0</v>
      </c>
      <c r="BY329" s="346">
        <f t="shared" si="5260"/>
        <v>0</v>
      </c>
      <c r="BZ329" s="346">
        <f t="shared" si="5260"/>
        <v>91108.152836435067</v>
      </c>
      <c r="CA329" s="346">
        <f t="shared" si="5260"/>
        <v>0</v>
      </c>
      <c r="CB329" s="346">
        <f t="shared" si="5260"/>
        <v>0</v>
      </c>
      <c r="CC329" s="346">
        <f t="shared" si="5260"/>
        <v>0</v>
      </c>
      <c r="CD329" s="346">
        <f t="shared" si="5260"/>
        <v>0</v>
      </c>
      <c r="CE329" s="346">
        <f t="shared" si="5260"/>
        <v>0</v>
      </c>
      <c r="CF329" s="346">
        <f t="shared" si="5260"/>
        <v>0</v>
      </c>
      <c r="CG329" s="346">
        <f t="shared" si="5260"/>
        <v>0</v>
      </c>
      <c r="CH329" s="346">
        <f t="shared" si="5260"/>
        <v>0</v>
      </c>
      <c r="CI329" s="346">
        <f t="shared" si="5260"/>
        <v>0</v>
      </c>
      <c r="CJ329" s="346">
        <f t="shared" si="5260"/>
        <v>0</v>
      </c>
      <c r="CK329" s="346">
        <f t="shared" si="5260"/>
        <v>0</v>
      </c>
      <c r="CL329" s="346">
        <f t="shared" si="5260"/>
        <v>94287.92764621455</v>
      </c>
      <c r="CM329" s="346">
        <f t="shared" si="5260"/>
        <v>0</v>
      </c>
      <c r="CN329" s="346">
        <f t="shared" si="5260"/>
        <v>0</v>
      </c>
      <c r="CO329" s="346">
        <f t="shared" si="5260"/>
        <v>0</v>
      </c>
      <c r="CP329" s="346">
        <f t="shared" si="5260"/>
        <v>0</v>
      </c>
      <c r="CQ329" s="346">
        <f t="shared" si="5260"/>
        <v>0</v>
      </c>
      <c r="CR329" s="346">
        <f t="shared" si="5260"/>
        <v>0</v>
      </c>
      <c r="CS329" s="346">
        <f t="shared" si="5260"/>
        <v>0</v>
      </c>
      <c r="CT329" s="346">
        <f t="shared" si="5260"/>
        <v>0</v>
      </c>
      <c r="CU329" s="346">
        <f t="shared" si="5260"/>
        <v>0</v>
      </c>
      <c r="CV329" s="346">
        <f t="shared" si="5260"/>
        <v>0</v>
      </c>
      <c r="CW329" s="346">
        <f t="shared" si="5260"/>
        <v>0</v>
      </c>
      <c r="CX329" s="346">
        <f t="shared" si="5260"/>
        <v>97578.680096590673</v>
      </c>
      <c r="CY329" s="346">
        <f t="shared" si="5260"/>
        <v>0</v>
      </c>
      <c r="CZ329" s="346">
        <f t="shared" si="5260"/>
        <v>0</v>
      </c>
      <c r="DA329" s="346">
        <f t="shared" si="5260"/>
        <v>0</v>
      </c>
      <c r="DB329" s="346">
        <f t="shared" si="5260"/>
        <v>0</v>
      </c>
      <c r="DC329" s="346">
        <f t="shared" si="5260"/>
        <v>0</v>
      </c>
      <c r="DD329" s="346">
        <f t="shared" si="5260"/>
        <v>0</v>
      </c>
      <c r="DE329" s="346">
        <f t="shared" si="5260"/>
        <v>0</v>
      </c>
      <c r="DF329" s="346">
        <f t="shared" si="5260"/>
        <v>0</v>
      </c>
      <c r="DG329" s="346">
        <f t="shared" si="5260"/>
        <v>0</v>
      </c>
      <c r="DH329" s="346">
        <f t="shared" si="5260"/>
        <v>0</v>
      </c>
      <c r="DI329" s="346">
        <f t="shared" si="5260"/>
        <v>0</v>
      </c>
      <c r="DJ329" s="346">
        <f t="shared" si="5260"/>
        <v>100984.28342936489</v>
      </c>
      <c r="DK329" s="346">
        <f t="shared" si="5260"/>
        <v>0</v>
      </c>
      <c r="DL329" s="346">
        <f t="shared" si="5260"/>
        <v>0</v>
      </c>
      <c r="DM329" s="346">
        <f t="shared" si="5260"/>
        <v>0</v>
      </c>
      <c r="DN329" s="346">
        <f t="shared" si="5260"/>
        <v>0</v>
      </c>
      <c r="DO329" s="346">
        <f t="shared" si="5260"/>
        <v>0</v>
      </c>
      <c r="DP329" s="346">
        <f t="shared" si="5260"/>
        <v>0</v>
      </c>
      <c r="DQ329" s="346">
        <f t="shared" si="5260"/>
        <v>0</v>
      </c>
      <c r="DR329" s="346">
        <f t="shared" si="5260"/>
        <v>0</v>
      </c>
      <c r="DS329" s="346">
        <f t="shared" si="5260"/>
        <v>0</v>
      </c>
      <c r="DT329" s="346">
        <f t="shared" si="5260"/>
        <v>0</v>
      </c>
      <c r="DU329" s="346">
        <f t="shared" si="5260"/>
        <v>0</v>
      </c>
      <c r="DV329" s="346">
        <f t="shared" si="5260"/>
        <v>104518.73334939269</v>
      </c>
      <c r="DW329" s="346">
        <f t="shared" si="5260"/>
        <v>0</v>
      </c>
      <c r="DX329" s="346">
        <f t="shared" si="5260"/>
        <v>0</v>
      </c>
      <c r="DY329" s="346">
        <f t="shared" si="5260"/>
        <v>0</v>
      </c>
      <c r="DZ329" s="346">
        <f t="shared" si="5260"/>
        <v>0</v>
      </c>
      <c r="EA329" s="346">
        <f t="shared" si="5260"/>
        <v>0</v>
      </c>
      <c r="EB329" s="347">
        <f t="shared" si="5260"/>
        <v>0</v>
      </c>
    </row>
    <row r="330" spans="1:132" x14ac:dyDescent="0.25">
      <c r="G330" s="52"/>
      <c r="H330" s="29"/>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row>
    <row r="331" spans="1:132" ht="13" x14ac:dyDescent="0.3">
      <c r="B331" s="34"/>
      <c r="C331" s="2" t="s">
        <v>595</v>
      </c>
      <c r="D331" s="34"/>
      <c r="E331" s="34"/>
      <c r="F331" s="34"/>
      <c r="G331" s="67"/>
      <c r="H331" s="35"/>
      <c r="I331" s="34"/>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row>
    <row r="332" spans="1:132" ht="13" x14ac:dyDescent="0.25">
      <c r="A332" s="59">
        <f>IF(ROUND(SUM(H256,H279,H299,H327)-H332,2)=0,0,1)</f>
        <v>0</v>
      </c>
      <c r="C332" s="311" t="s">
        <v>500</v>
      </c>
      <c r="G332" s="52" t="s">
        <v>220</v>
      </c>
      <c r="H332" s="66">
        <f t="shared" ref="H332:H334" si="5261">SUM(J332:EB332)</f>
        <v>899904.45228440058</v>
      </c>
      <c r="J332" s="82">
        <f t="shared" ref="J332:AO332" si="5262">SUM(J256,J279,J299,J327)</f>
        <v>0</v>
      </c>
      <c r="K332" s="82">
        <f t="shared" si="5262"/>
        <v>0</v>
      </c>
      <c r="L332" s="82">
        <f t="shared" si="5262"/>
        <v>0</v>
      </c>
      <c r="M332" s="82">
        <f t="shared" si="5262"/>
        <v>0</v>
      </c>
      <c r="N332" s="82">
        <f t="shared" si="5262"/>
        <v>0</v>
      </c>
      <c r="O332" s="82">
        <f t="shared" si="5262"/>
        <v>0</v>
      </c>
      <c r="P332" s="82">
        <f t="shared" si="5262"/>
        <v>0</v>
      </c>
      <c r="Q332" s="82">
        <f t="shared" si="5262"/>
        <v>0</v>
      </c>
      <c r="R332" s="82">
        <f t="shared" si="5262"/>
        <v>76732.614412601601</v>
      </c>
      <c r="S332" s="82">
        <f t="shared" si="5262"/>
        <v>0</v>
      </c>
      <c r="T332" s="82">
        <f t="shared" si="5262"/>
        <v>0</v>
      </c>
      <c r="U332" s="82">
        <f t="shared" si="5262"/>
        <v>0</v>
      </c>
      <c r="V332" s="82">
        <f t="shared" si="5262"/>
        <v>0</v>
      </c>
      <c r="W332" s="82">
        <f t="shared" si="5262"/>
        <v>0</v>
      </c>
      <c r="X332" s="82">
        <f t="shared" si="5262"/>
        <v>0</v>
      </c>
      <c r="Y332" s="82">
        <f t="shared" si="5262"/>
        <v>0</v>
      </c>
      <c r="Z332" s="82">
        <f t="shared" si="5262"/>
        <v>0</v>
      </c>
      <c r="AA332" s="82">
        <f t="shared" si="5262"/>
        <v>0</v>
      </c>
      <c r="AB332" s="82">
        <f t="shared" si="5262"/>
        <v>0</v>
      </c>
      <c r="AC332" s="82">
        <f t="shared" si="5262"/>
        <v>0</v>
      </c>
      <c r="AD332" s="82">
        <f t="shared" si="5262"/>
        <v>79418.255917042698</v>
      </c>
      <c r="AE332" s="82">
        <f t="shared" si="5262"/>
        <v>0</v>
      </c>
      <c r="AF332" s="82">
        <f t="shared" si="5262"/>
        <v>0</v>
      </c>
      <c r="AG332" s="82">
        <f t="shared" si="5262"/>
        <v>0</v>
      </c>
      <c r="AH332" s="82">
        <f t="shared" si="5262"/>
        <v>0</v>
      </c>
      <c r="AI332" s="82">
        <f t="shared" si="5262"/>
        <v>0</v>
      </c>
      <c r="AJ332" s="82">
        <f t="shared" si="5262"/>
        <v>0</v>
      </c>
      <c r="AK332" s="82">
        <f t="shared" si="5262"/>
        <v>0</v>
      </c>
      <c r="AL332" s="82">
        <f t="shared" si="5262"/>
        <v>0</v>
      </c>
      <c r="AM332" s="82">
        <f t="shared" si="5262"/>
        <v>0</v>
      </c>
      <c r="AN332" s="82">
        <f t="shared" si="5262"/>
        <v>0</v>
      </c>
      <c r="AO332" s="82">
        <f t="shared" si="5262"/>
        <v>0</v>
      </c>
      <c r="AP332" s="82">
        <f t="shared" ref="AP332:BU332" si="5263">SUM(AP256,AP279,AP299,AP327)</f>
        <v>82190.040458158313</v>
      </c>
      <c r="AQ332" s="82">
        <f t="shared" si="5263"/>
        <v>0</v>
      </c>
      <c r="AR332" s="82">
        <f t="shared" si="5263"/>
        <v>0</v>
      </c>
      <c r="AS332" s="82">
        <f t="shared" si="5263"/>
        <v>0</v>
      </c>
      <c r="AT332" s="82">
        <f t="shared" si="5263"/>
        <v>0</v>
      </c>
      <c r="AU332" s="82">
        <f t="shared" si="5263"/>
        <v>0</v>
      </c>
      <c r="AV332" s="82">
        <f t="shared" si="5263"/>
        <v>0</v>
      </c>
      <c r="AW332" s="82">
        <f t="shared" si="5263"/>
        <v>0</v>
      </c>
      <c r="AX332" s="82">
        <f t="shared" si="5263"/>
        <v>0</v>
      </c>
      <c r="AY332" s="82">
        <f t="shared" si="5263"/>
        <v>0</v>
      </c>
      <c r="AZ332" s="82">
        <f t="shared" si="5263"/>
        <v>0</v>
      </c>
      <c r="BA332" s="82">
        <f t="shared" si="5263"/>
        <v>0</v>
      </c>
      <c r="BB332" s="82">
        <f t="shared" si="5263"/>
        <v>85058.563330450459</v>
      </c>
      <c r="BC332" s="82">
        <f t="shared" si="5263"/>
        <v>0</v>
      </c>
      <c r="BD332" s="82">
        <f t="shared" si="5263"/>
        <v>0</v>
      </c>
      <c r="BE332" s="82">
        <f t="shared" si="5263"/>
        <v>0</v>
      </c>
      <c r="BF332" s="82">
        <f t="shared" si="5263"/>
        <v>0</v>
      </c>
      <c r="BG332" s="82">
        <f t="shared" si="5263"/>
        <v>0</v>
      </c>
      <c r="BH332" s="82">
        <f t="shared" si="5263"/>
        <v>0</v>
      </c>
      <c r="BI332" s="82">
        <f t="shared" si="5263"/>
        <v>0</v>
      </c>
      <c r="BJ332" s="82">
        <f t="shared" si="5263"/>
        <v>0</v>
      </c>
      <c r="BK332" s="82">
        <f t="shared" si="5263"/>
        <v>0</v>
      </c>
      <c r="BL332" s="82">
        <f t="shared" si="5263"/>
        <v>0</v>
      </c>
      <c r="BM332" s="82">
        <f t="shared" si="5263"/>
        <v>0</v>
      </c>
      <c r="BN332" s="82">
        <f t="shared" si="5263"/>
        <v>88027.200808149762</v>
      </c>
      <c r="BO332" s="82">
        <f t="shared" si="5263"/>
        <v>0</v>
      </c>
      <c r="BP332" s="82">
        <f t="shared" si="5263"/>
        <v>0</v>
      </c>
      <c r="BQ332" s="82">
        <f t="shared" si="5263"/>
        <v>0</v>
      </c>
      <c r="BR332" s="82">
        <f t="shared" si="5263"/>
        <v>0</v>
      </c>
      <c r="BS332" s="82">
        <f t="shared" si="5263"/>
        <v>0</v>
      </c>
      <c r="BT332" s="82">
        <f t="shared" si="5263"/>
        <v>0</v>
      </c>
      <c r="BU332" s="82">
        <f t="shared" si="5263"/>
        <v>0</v>
      </c>
      <c r="BV332" s="82">
        <f t="shared" ref="BV332:DA332" si="5264">SUM(BV256,BV279,BV299,BV327)</f>
        <v>0</v>
      </c>
      <c r="BW332" s="82">
        <f t="shared" si="5264"/>
        <v>0</v>
      </c>
      <c r="BX332" s="82">
        <f t="shared" si="5264"/>
        <v>0</v>
      </c>
      <c r="BY332" s="82">
        <f t="shared" si="5264"/>
        <v>0</v>
      </c>
      <c r="BZ332" s="82">
        <f t="shared" si="5264"/>
        <v>91108.152836435067</v>
      </c>
      <c r="CA332" s="82">
        <f t="shared" si="5264"/>
        <v>0</v>
      </c>
      <c r="CB332" s="82">
        <f t="shared" si="5264"/>
        <v>0</v>
      </c>
      <c r="CC332" s="82">
        <f t="shared" si="5264"/>
        <v>0</v>
      </c>
      <c r="CD332" s="82">
        <f t="shared" si="5264"/>
        <v>0</v>
      </c>
      <c r="CE332" s="82">
        <f t="shared" si="5264"/>
        <v>0</v>
      </c>
      <c r="CF332" s="82">
        <f t="shared" si="5264"/>
        <v>0</v>
      </c>
      <c r="CG332" s="82">
        <f t="shared" si="5264"/>
        <v>0</v>
      </c>
      <c r="CH332" s="82">
        <f t="shared" si="5264"/>
        <v>0</v>
      </c>
      <c r="CI332" s="82">
        <f t="shared" si="5264"/>
        <v>0</v>
      </c>
      <c r="CJ332" s="82">
        <f t="shared" si="5264"/>
        <v>0</v>
      </c>
      <c r="CK332" s="82">
        <f t="shared" si="5264"/>
        <v>0</v>
      </c>
      <c r="CL332" s="82">
        <f t="shared" si="5264"/>
        <v>94287.92764621455</v>
      </c>
      <c r="CM332" s="82">
        <f t="shared" si="5264"/>
        <v>0</v>
      </c>
      <c r="CN332" s="82">
        <f t="shared" si="5264"/>
        <v>0</v>
      </c>
      <c r="CO332" s="82">
        <f t="shared" si="5264"/>
        <v>0</v>
      </c>
      <c r="CP332" s="82">
        <f t="shared" si="5264"/>
        <v>0</v>
      </c>
      <c r="CQ332" s="82">
        <f t="shared" si="5264"/>
        <v>0</v>
      </c>
      <c r="CR332" s="82">
        <f t="shared" si="5264"/>
        <v>0</v>
      </c>
      <c r="CS332" s="82">
        <f t="shared" si="5264"/>
        <v>0</v>
      </c>
      <c r="CT332" s="82">
        <f t="shared" si="5264"/>
        <v>0</v>
      </c>
      <c r="CU332" s="82">
        <f t="shared" si="5264"/>
        <v>0</v>
      </c>
      <c r="CV332" s="82">
        <f t="shared" si="5264"/>
        <v>0</v>
      </c>
      <c r="CW332" s="82">
        <f t="shared" si="5264"/>
        <v>0</v>
      </c>
      <c r="CX332" s="82">
        <f t="shared" si="5264"/>
        <v>97578.680096590673</v>
      </c>
      <c r="CY332" s="82">
        <f t="shared" si="5264"/>
        <v>0</v>
      </c>
      <c r="CZ332" s="82">
        <f t="shared" si="5264"/>
        <v>0</v>
      </c>
      <c r="DA332" s="82">
        <f t="shared" si="5264"/>
        <v>0</v>
      </c>
      <c r="DB332" s="82">
        <f t="shared" ref="DB332:EB332" si="5265">SUM(DB256,DB279,DB299,DB327)</f>
        <v>0</v>
      </c>
      <c r="DC332" s="82">
        <f t="shared" si="5265"/>
        <v>0</v>
      </c>
      <c r="DD332" s="82">
        <f t="shared" si="5265"/>
        <v>0</v>
      </c>
      <c r="DE332" s="82">
        <f t="shared" si="5265"/>
        <v>0</v>
      </c>
      <c r="DF332" s="82">
        <f t="shared" si="5265"/>
        <v>0</v>
      </c>
      <c r="DG332" s="82">
        <f t="shared" si="5265"/>
        <v>0</v>
      </c>
      <c r="DH332" s="82">
        <f t="shared" si="5265"/>
        <v>0</v>
      </c>
      <c r="DI332" s="82">
        <f t="shared" si="5265"/>
        <v>0</v>
      </c>
      <c r="DJ332" s="82">
        <f t="shared" si="5265"/>
        <v>100984.28342936489</v>
      </c>
      <c r="DK332" s="82">
        <f t="shared" si="5265"/>
        <v>0</v>
      </c>
      <c r="DL332" s="82">
        <f t="shared" si="5265"/>
        <v>0</v>
      </c>
      <c r="DM332" s="82">
        <f t="shared" si="5265"/>
        <v>0</v>
      </c>
      <c r="DN332" s="82">
        <f t="shared" si="5265"/>
        <v>0</v>
      </c>
      <c r="DO332" s="82">
        <f t="shared" si="5265"/>
        <v>0</v>
      </c>
      <c r="DP332" s="82">
        <f t="shared" si="5265"/>
        <v>0</v>
      </c>
      <c r="DQ332" s="82">
        <f t="shared" si="5265"/>
        <v>0</v>
      </c>
      <c r="DR332" s="82">
        <f t="shared" si="5265"/>
        <v>0</v>
      </c>
      <c r="DS332" s="82">
        <f t="shared" si="5265"/>
        <v>0</v>
      </c>
      <c r="DT332" s="82">
        <f t="shared" si="5265"/>
        <v>0</v>
      </c>
      <c r="DU332" s="82">
        <f t="shared" si="5265"/>
        <v>0</v>
      </c>
      <c r="DV332" s="82">
        <f t="shared" si="5265"/>
        <v>104518.73334939269</v>
      </c>
      <c r="DW332" s="82">
        <f t="shared" si="5265"/>
        <v>0</v>
      </c>
      <c r="DX332" s="82">
        <f t="shared" si="5265"/>
        <v>0</v>
      </c>
      <c r="DY332" s="82">
        <f t="shared" si="5265"/>
        <v>0</v>
      </c>
      <c r="DZ332" s="82">
        <f t="shared" si="5265"/>
        <v>0</v>
      </c>
      <c r="EA332" s="82">
        <f t="shared" si="5265"/>
        <v>0</v>
      </c>
      <c r="EB332" s="82">
        <f t="shared" si="5265"/>
        <v>0</v>
      </c>
    </row>
    <row r="333" spans="1:132" ht="13" x14ac:dyDescent="0.25">
      <c r="A333" s="59">
        <f>IF(ROUND(SUM(H265,H286,H308,H327)-H333,2)=0,0,1)</f>
        <v>0</v>
      </c>
      <c r="C333" s="311" t="s">
        <v>502</v>
      </c>
      <c r="G333" s="52" t="s">
        <v>220</v>
      </c>
      <c r="H333" s="46">
        <f t="shared" si="5261"/>
        <v>904934.35276800871</v>
      </c>
      <c r="J333" s="82">
        <f t="shared" ref="J333:AO333" si="5266">SUM(J265,J286,J308,J327)</f>
        <v>0</v>
      </c>
      <c r="K333" s="82">
        <f t="shared" si="5266"/>
        <v>0</v>
      </c>
      <c r="L333" s="82">
        <f t="shared" si="5266"/>
        <v>0</v>
      </c>
      <c r="M333" s="82">
        <f t="shared" si="5266"/>
        <v>0</v>
      </c>
      <c r="N333" s="82">
        <f t="shared" si="5266"/>
        <v>0</v>
      </c>
      <c r="O333" s="82">
        <f t="shared" si="5266"/>
        <v>0</v>
      </c>
      <c r="P333" s="82">
        <f t="shared" si="5266"/>
        <v>0</v>
      </c>
      <c r="Q333" s="82">
        <f t="shared" si="5266"/>
        <v>0</v>
      </c>
      <c r="R333" s="82">
        <f t="shared" si="5266"/>
        <v>71105.556022344157</v>
      </c>
      <c r="S333" s="82">
        <f t="shared" si="5266"/>
        <v>0</v>
      </c>
      <c r="T333" s="82">
        <f t="shared" si="5266"/>
        <v>0</v>
      </c>
      <c r="U333" s="82">
        <f t="shared" si="5266"/>
        <v>0</v>
      </c>
      <c r="V333" s="82">
        <f t="shared" si="5266"/>
        <v>0</v>
      </c>
      <c r="W333" s="82">
        <f t="shared" si="5266"/>
        <v>0</v>
      </c>
      <c r="X333" s="82">
        <f t="shared" si="5266"/>
        <v>0</v>
      </c>
      <c r="Y333" s="82">
        <f t="shared" si="5266"/>
        <v>0</v>
      </c>
      <c r="Z333" s="82">
        <f t="shared" si="5266"/>
        <v>0</v>
      </c>
      <c r="AA333" s="82">
        <f t="shared" si="5266"/>
        <v>0</v>
      </c>
      <c r="AB333" s="82">
        <f t="shared" si="5266"/>
        <v>0</v>
      </c>
      <c r="AC333" s="82">
        <f t="shared" si="5266"/>
        <v>0</v>
      </c>
      <c r="AD333" s="82">
        <f t="shared" si="5266"/>
        <v>73594.250483126234</v>
      </c>
      <c r="AE333" s="82">
        <f t="shared" si="5266"/>
        <v>0</v>
      </c>
      <c r="AF333" s="82">
        <f t="shared" si="5266"/>
        <v>0</v>
      </c>
      <c r="AG333" s="82">
        <f t="shared" si="5266"/>
        <v>0</v>
      </c>
      <c r="AH333" s="82">
        <f t="shared" si="5266"/>
        <v>856.84455518442655</v>
      </c>
      <c r="AI333" s="82">
        <f t="shared" si="5266"/>
        <v>859.14025537013833</v>
      </c>
      <c r="AJ333" s="82">
        <f t="shared" si="5266"/>
        <v>861.68909869010838</v>
      </c>
      <c r="AK333" s="82">
        <f t="shared" si="5266"/>
        <v>864.16292081978008</v>
      </c>
      <c r="AL333" s="82">
        <f t="shared" si="5266"/>
        <v>866.64384504223506</v>
      </c>
      <c r="AM333" s="82">
        <f t="shared" si="5266"/>
        <v>869.13189174686249</v>
      </c>
      <c r="AN333" s="82">
        <f t="shared" si="5266"/>
        <v>871.62708138158723</v>
      </c>
      <c r="AO333" s="82">
        <f t="shared" si="5266"/>
        <v>874.12943445303813</v>
      </c>
      <c r="AP333" s="82">
        <f t="shared" ref="AP333:BU333" si="5267">SUM(AP265,AP286,AP308,AP327)</f>
        <v>83066.679429685028</v>
      </c>
      <c r="AQ333" s="82">
        <f t="shared" si="5267"/>
        <v>879.15571322716528</v>
      </c>
      <c r="AR333" s="82">
        <f t="shared" si="5267"/>
        <v>881.67968023813808</v>
      </c>
      <c r="AS333" s="82">
        <f t="shared" si="5267"/>
        <v>884.21089330276959</v>
      </c>
      <c r="AT333" s="82">
        <f t="shared" si="5267"/>
        <v>886.74937322374615</v>
      </c>
      <c r="AU333" s="82">
        <f t="shared" si="5267"/>
        <v>889.12519587264126</v>
      </c>
      <c r="AV333" s="82">
        <f t="shared" si="5267"/>
        <v>891.76299662979534</v>
      </c>
      <c r="AW333" s="82">
        <f t="shared" si="5267"/>
        <v>894.3231578745399</v>
      </c>
      <c r="AX333" s="82">
        <f t="shared" si="5267"/>
        <v>896.89066908292239</v>
      </c>
      <c r="AY333" s="82">
        <f t="shared" si="5267"/>
        <v>899.46555135594429</v>
      </c>
      <c r="AZ333" s="82">
        <f t="shared" si="5267"/>
        <v>677.59302275939865</v>
      </c>
      <c r="BA333" s="82">
        <f t="shared" si="5267"/>
        <v>0</v>
      </c>
      <c r="BB333" s="82">
        <f t="shared" si="5267"/>
        <v>85058.563330450459</v>
      </c>
      <c r="BC333" s="82">
        <f t="shared" si="5267"/>
        <v>0</v>
      </c>
      <c r="BD333" s="82">
        <f t="shared" si="5267"/>
        <v>0</v>
      </c>
      <c r="BE333" s="82">
        <f t="shared" si="5267"/>
        <v>0</v>
      </c>
      <c r="BF333" s="82">
        <f t="shared" si="5267"/>
        <v>0</v>
      </c>
      <c r="BG333" s="82">
        <f t="shared" si="5267"/>
        <v>0</v>
      </c>
      <c r="BH333" s="82">
        <f t="shared" si="5267"/>
        <v>0</v>
      </c>
      <c r="BI333" s="82">
        <f t="shared" si="5267"/>
        <v>0</v>
      </c>
      <c r="BJ333" s="82">
        <f t="shared" si="5267"/>
        <v>0</v>
      </c>
      <c r="BK333" s="82">
        <f t="shared" si="5267"/>
        <v>0</v>
      </c>
      <c r="BL333" s="82">
        <f t="shared" si="5267"/>
        <v>0</v>
      </c>
      <c r="BM333" s="82">
        <f t="shared" si="5267"/>
        <v>0</v>
      </c>
      <c r="BN333" s="82">
        <f t="shared" si="5267"/>
        <v>88027.200808149762</v>
      </c>
      <c r="BO333" s="82">
        <f t="shared" si="5267"/>
        <v>0</v>
      </c>
      <c r="BP333" s="82">
        <f t="shared" si="5267"/>
        <v>0</v>
      </c>
      <c r="BQ333" s="82">
        <f t="shared" si="5267"/>
        <v>0</v>
      </c>
      <c r="BR333" s="82">
        <f t="shared" si="5267"/>
        <v>0</v>
      </c>
      <c r="BS333" s="82">
        <f t="shared" si="5267"/>
        <v>0</v>
      </c>
      <c r="BT333" s="82">
        <f t="shared" si="5267"/>
        <v>0</v>
      </c>
      <c r="BU333" s="82">
        <f t="shared" si="5267"/>
        <v>0</v>
      </c>
      <c r="BV333" s="82">
        <f t="shared" ref="BV333:DA333" si="5268">SUM(BV265,BV286,BV308,BV327)</f>
        <v>0</v>
      </c>
      <c r="BW333" s="82">
        <f t="shared" si="5268"/>
        <v>0</v>
      </c>
      <c r="BX333" s="82">
        <f t="shared" si="5268"/>
        <v>0</v>
      </c>
      <c r="BY333" s="82">
        <f t="shared" si="5268"/>
        <v>0</v>
      </c>
      <c r="BZ333" s="82">
        <f t="shared" si="5268"/>
        <v>91108.152836435067</v>
      </c>
      <c r="CA333" s="82">
        <f t="shared" si="5268"/>
        <v>0</v>
      </c>
      <c r="CB333" s="82">
        <f t="shared" si="5268"/>
        <v>0</v>
      </c>
      <c r="CC333" s="82">
        <f t="shared" si="5268"/>
        <v>0</v>
      </c>
      <c r="CD333" s="82">
        <f t="shared" si="5268"/>
        <v>0</v>
      </c>
      <c r="CE333" s="82">
        <f t="shared" si="5268"/>
        <v>0</v>
      </c>
      <c r="CF333" s="82">
        <f t="shared" si="5268"/>
        <v>0</v>
      </c>
      <c r="CG333" s="82">
        <f t="shared" si="5268"/>
        <v>0</v>
      </c>
      <c r="CH333" s="82">
        <f t="shared" si="5268"/>
        <v>0</v>
      </c>
      <c r="CI333" s="82">
        <f t="shared" si="5268"/>
        <v>0</v>
      </c>
      <c r="CJ333" s="82">
        <f t="shared" si="5268"/>
        <v>0</v>
      </c>
      <c r="CK333" s="82">
        <f t="shared" si="5268"/>
        <v>0</v>
      </c>
      <c r="CL333" s="82">
        <f t="shared" si="5268"/>
        <v>94287.92764621455</v>
      </c>
      <c r="CM333" s="82">
        <f t="shared" si="5268"/>
        <v>0</v>
      </c>
      <c r="CN333" s="82">
        <f t="shared" si="5268"/>
        <v>0</v>
      </c>
      <c r="CO333" s="82">
        <f t="shared" si="5268"/>
        <v>0</v>
      </c>
      <c r="CP333" s="82">
        <f t="shared" si="5268"/>
        <v>0</v>
      </c>
      <c r="CQ333" s="82">
        <f t="shared" si="5268"/>
        <v>0</v>
      </c>
      <c r="CR333" s="82">
        <f t="shared" si="5268"/>
        <v>0</v>
      </c>
      <c r="CS333" s="82">
        <f t="shared" si="5268"/>
        <v>0</v>
      </c>
      <c r="CT333" s="82">
        <f t="shared" si="5268"/>
        <v>0</v>
      </c>
      <c r="CU333" s="82">
        <f t="shared" si="5268"/>
        <v>0</v>
      </c>
      <c r="CV333" s="82">
        <f t="shared" si="5268"/>
        <v>0</v>
      </c>
      <c r="CW333" s="82">
        <f t="shared" si="5268"/>
        <v>0</v>
      </c>
      <c r="CX333" s="82">
        <f t="shared" si="5268"/>
        <v>97578.680096590673</v>
      </c>
      <c r="CY333" s="82">
        <f t="shared" si="5268"/>
        <v>0</v>
      </c>
      <c r="CZ333" s="82">
        <f t="shared" si="5268"/>
        <v>0</v>
      </c>
      <c r="DA333" s="82">
        <f t="shared" si="5268"/>
        <v>0</v>
      </c>
      <c r="DB333" s="82">
        <f t="shared" ref="DB333:EB333" si="5269">SUM(DB265,DB286,DB308,DB327)</f>
        <v>0</v>
      </c>
      <c r="DC333" s="82">
        <f t="shared" si="5269"/>
        <v>0</v>
      </c>
      <c r="DD333" s="82">
        <f t="shared" si="5269"/>
        <v>0</v>
      </c>
      <c r="DE333" s="82">
        <f t="shared" si="5269"/>
        <v>0</v>
      </c>
      <c r="DF333" s="82">
        <f t="shared" si="5269"/>
        <v>0</v>
      </c>
      <c r="DG333" s="82">
        <f t="shared" si="5269"/>
        <v>0</v>
      </c>
      <c r="DH333" s="82">
        <f t="shared" si="5269"/>
        <v>0</v>
      </c>
      <c r="DI333" s="82">
        <f t="shared" si="5269"/>
        <v>0</v>
      </c>
      <c r="DJ333" s="82">
        <f t="shared" si="5269"/>
        <v>100984.28342936489</v>
      </c>
      <c r="DK333" s="82">
        <f t="shared" si="5269"/>
        <v>0</v>
      </c>
      <c r="DL333" s="82">
        <f t="shared" si="5269"/>
        <v>0</v>
      </c>
      <c r="DM333" s="82">
        <f t="shared" si="5269"/>
        <v>0</v>
      </c>
      <c r="DN333" s="82">
        <f t="shared" si="5269"/>
        <v>0</v>
      </c>
      <c r="DO333" s="82">
        <f t="shared" si="5269"/>
        <v>0</v>
      </c>
      <c r="DP333" s="82">
        <f t="shared" si="5269"/>
        <v>0</v>
      </c>
      <c r="DQ333" s="82">
        <f t="shared" si="5269"/>
        <v>0</v>
      </c>
      <c r="DR333" s="82">
        <f t="shared" si="5269"/>
        <v>0</v>
      </c>
      <c r="DS333" s="82">
        <f t="shared" si="5269"/>
        <v>0</v>
      </c>
      <c r="DT333" s="82">
        <f t="shared" si="5269"/>
        <v>0</v>
      </c>
      <c r="DU333" s="82">
        <f t="shared" si="5269"/>
        <v>0</v>
      </c>
      <c r="DV333" s="82">
        <f t="shared" si="5269"/>
        <v>104518.73334939269</v>
      </c>
      <c r="DW333" s="82">
        <f t="shared" si="5269"/>
        <v>0</v>
      </c>
      <c r="DX333" s="82">
        <f t="shared" si="5269"/>
        <v>0</v>
      </c>
      <c r="DY333" s="82">
        <f t="shared" si="5269"/>
        <v>0</v>
      </c>
      <c r="DZ333" s="82">
        <f t="shared" si="5269"/>
        <v>0</v>
      </c>
      <c r="EA333" s="82">
        <f t="shared" si="5269"/>
        <v>0</v>
      </c>
      <c r="EB333" s="82">
        <f t="shared" si="5269"/>
        <v>0</v>
      </c>
    </row>
    <row r="334" spans="1:132" ht="13" x14ac:dyDescent="0.25">
      <c r="A334" s="59">
        <f>IF(ROUND(SUM(H273,H293,H317,H327)-H334,2)=0,0,1)</f>
        <v>0</v>
      </c>
      <c r="C334" s="311" t="s">
        <v>504</v>
      </c>
      <c r="G334" s="52" t="s">
        <v>220</v>
      </c>
      <c r="H334" s="46">
        <f t="shared" si="5261"/>
        <v>906438.01169348438</v>
      </c>
      <c r="J334" s="82">
        <f t="shared" ref="J334:AO334" si="5270">SUM(J273,J293,J317,J327)</f>
        <v>0</v>
      </c>
      <c r="K334" s="82">
        <f t="shared" si="5270"/>
        <v>0</v>
      </c>
      <c r="L334" s="82">
        <f t="shared" si="5270"/>
        <v>0</v>
      </c>
      <c r="M334" s="82">
        <f t="shared" si="5270"/>
        <v>0</v>
      </c>
      <c r="N334" s="82">
        <f t="shared" si="5270"/>
        <v>0</v>
      </c>
      <c r="O334" s="82">
        <f t="shared" si="5270"/>
        <v>0</v>
      </c>
      <c r="P334" s="82">
        <f t="shared" si="5270"/>
        <v>0</v>
      </c>
      <c r="Q334" s="82">
        <f t="shared" si="5270"/>
        <v>0</v>
      </c>
      <c r="R334" s="82">
        <f t="shared" si="5270"/>
        <v>62664.968436957977</v>
      </c>
      <c r="S334" s="82">
        <f t="shared" si="5270"/>
        <v>0</v>
      </c>
      <c r="T334" s="82">
        <f t="shared" si="5270"/>
        <v>0</v>
      </c>
      <c r="U334" s="82">
        <f t="shared" si="5270"/>
        <v>0</v>
      </c>
      <c r="V334" s="82">
        <f t="shared" si="5270"/>
        <v>0</v>
      </c>
      <c r="W334" s="82">
        <f t="shared" si="5270"/>
        <v>0</v>
      </c>
      <c r="X334" s="82">
        <f t="shared" si="5270"/>
        <v>0</v>
      </c>
      <c r="Y334" s="82">
        <f t="shared" si="5270"/>
        <v>0</v>
      </c>
      <c r="Z334" s="82">
        <f t="shared" si="5270"/>
        <v>0</v>
      </c>
      <c r="AA334" s="82">
        <f t="shared" si="5270"/>
        <v>0</v>
      </c>
      <c r="AB334" s="82">
        <f t="shared" si="5270"/>
        <v>0</v>
      </c>
      <c r="AC334" s="82">
        <f t="shared" si="5270"/>
        <v>0</v>
      </c>
      <c r="AD334" s="82">
        <f t="shared" si="5270"/>
        <v>79418.255917042698</v>
      </c>
      <c r="AE334" s="82">
        <f t="shared" si="5270"/>
        <v>0</v>
      </c>
      <c r="AF334" s="82">
        <f t="shared" si="5270"/>
        <v>0</v>
      </c>
      <c r="AG334" s="82">
        <f t="shared" si="5270"/>
        <v>0</v>
      </c>
      <c r="AH334" s="82">
        <f t="shared" si="5270"/>
        <v>1071.0556939805331</v>
      </c>
      <c r="AI334" s="82">
        <f t="shared" si="5270"/>
        <v>1073.925319212673</v>
      </c>
      <c r="AJ334" s="82">
        <f t="shared" si="5270"/>
        <v>1077.1113733626353</v>
      </c>
      <c r="AK334" s="82">
        <f t="shared" si="5270"/>
        <v>1080.2036510247249</v>
      </c>
      <c r="AL334" s="82">
        <f t="shared" si="5270"/>
        <v>1083.3048063027938</v>
      </c>
      <c r="AM334" s="82">
        <f t="shared" si="5270"/>
        <v>1086.4148646835781</v>
      </c>
      <c r="AN334" s="82">
        <f t="shared" si="5270"/>
        <v>1089.533851726984</v>
      </c>
      <c r="AO334" s="82">
        <f t="shared" si="5270"/>
        <v>1092.6617930662976</v>
      </c>
      <c r="AP334" s="82">
        <f t="shared" ref="AP334:BU334" si="5271">SUM(AP273,AP293,AP317,AP327)</f>
        <v>83285.839172566702</v>
      </c>
      <c r="AQ334" s="82">
        <f t="shared" si="5271"/>
        <v>1098.9446415339564</v>
      </c>
      <c r="AR334" s="82">
        <f t="shared" si="5271"/>
        <v>1102.0996002976724</v>
      </c>
      <c r="AS334" s="82">
        <f t="shared" si="5271"/>
        <v>1105.2636166284619</v>
      </c>
      <c r="AT334" s="82">
        <f t="shared" si="5271"/>
        <v>1108.4367165296826</v>
      </c>
      <c r="AU334" s="82">
        <f t="shared" si="5271"/>
        <v>1111.4064948408015</v>
      </c>
      <c r="AV334" s="82">
        <f t="shared" si="5271"/>
        <v>1114.7037457872441</v>
      </c>
      <c r="AW334" s="82">
        <f t="shared" si="5271"/>
        <v>1117.9039473431747</v>
      </c>
      <c r="AX334" s="82">
        <f t="shared" si="5271"/>
        <v>1121.1133363536528</v>
      </c>
      <c r="AY334" s="82">
        <f t="shared" si="5271"/>
        <v>1124.3319391949303</v>
      </c>
      <c r="AZ334" s="82">
        <f t="shared" si="5271"/>
        <v>846.9912784492484</v>
      </c>
      <c r="BA334" s="82">
        <f t="shared" si="5271"/>
        <v>0</v>
      </c>
      <c r="BB334" s="82">
        <f t="shared" si="5271"/>
        <v>85058.563330450459</v>
      </c>
      <c r="BC334" s="82">
        <f t="shared" si="5271"/>
        <v>0</v>
      </c>
      <c r="BD334" s="82">
        <f t="shared" si="5271"/>
        <v>0</v>
      </c>
      <c r="BE334" s="82">
        <f t="shared" si="5271"/>
        <v>0</v>
      </c>
      <c r="BF334" s="82">
        <f t="shared" si="5271"/>
        <v>0</v>
      </c>
      <c r="BG334" s="82">
        <f t="shared" si="5271"/>
        <v>0</v>
      </c>
      <c r="BH334" s="82">
        <f t="shared" si="5271"/>
        <v>0</v>
      </c>
      <c r="BI334" s="82">
        <f t="shared" si="5271"/>
        <v>0</v>
      </c>
      <c r="BJ334" s="82">
        <f t="shared" si="5271"/>
        <v>0</v>
      </c>
      <c r="BK334" s="82">
        <f t="shared" si="5271"/>
        <v>0</v>
      </c>
      <c r="BL334" s="82">
        <f t="shared" si="5271"/>
        <v>0</v>
      </c>
      <c r="BM334" s="82">
        <f t="shared" si="5271"/>
        <v>0</v>
      </c>
      <c r="BN334" s="82">
        <f t="shared" si="5271"/>
        <v>88027.200808149762</v>
      </c>
      <c r="BO334" s="82">
        <f t="shared" si="5271"/>
        <v>0</v>
      </c>
      <c r="BP334" s="82">
        <f t="shared" si="5271"/>
        <v>0</v>
      </c>
      <c r="BQ334" s="82">
        <f t="shared" si="5271"/>
        <v>0</v>
      </c>
      <c r="BR334" s="82">
        <f t="shared" si="5271"/>
        <v>0</v>
      </c>
      <c r="BS334" s="82">
        <f t="shared" si="5271"/>
        <v>0</v>
      </c>
      <c r="BT334" s="82">
        <f t="shared" si="5271"/>
        <v>0</v>
      </c>
      <c r="BU334" s="82">
        <f t="shared" si="5271"/>
        <v>0</v>
      </c>
      <c r="BV334" s="82">
        <f t="shared" ref="BV334:DA334" si="5272">SUM(BV273,BV293,BV317,BV327)</f>
        <v>0</v>
      </c>
      <c r="BW334" s="82">
        <f t="shared" si="5272"/>
        <v>0</v>
      </c>
      <c r="BX334" s="82">
        <f t="shared" si="5272"/>
        <v>0</v>
      </c>
      <c r="BY334" s="82">
        <f t="shared" si="5272"/>
        <v>0</v>
      </c>
      <c r="BZ334" s="82">
        <f t="shared" si="5272"/>
        <v>91108.152836435067</v>
      </c>
      <c r="CA334" s="82">
        <f t="shared" si="5272"/>
        <v>0</v>
      </c>
      <c r="CB334" s="82">
        <f t="shared" si="5272"/>
        <v>0</v>
      </c>
      <c r="CC334" s="82">
        <f t="shared" si="5272"/>
        <v>0</v>
      </c>
      <c r="CD334" s="82">
        <f t="shared" si="5272"/>
        <v>0</v>
      </c>
      <c r="CE334" s="82">
        <f t="shared" si="5272"/>
        <v>0</v>
      </c>
      <c r="CF334" s="82">
        <f t="shared" si="5272"/>
        <v>0</v>
      </c>
      <c r="CG334" s="82">
        <f t="shared" si="5272"/>
        <v>0</v>
      </c>
      <c r="CH334" s="82">
        <f t="shared" si="5272"/>
        <v>0</v>
      </c>
      <c r="CI334" s="82">
        <f t="shared" si="5272"/>
        <v>0</v>
      </c>
      <c r="CJ334" s="82">
        <f t="shared" si="5272"/>
        <v>0</v>
      </c>
      <c r="CK334" s="82">
        <f t="shared" si="5272"/>
        <v>0</v>
      </c>
      <c r="CL334" s="82">
        <f t="shared" si="5272"/>
        <v>94287.92764621455</v>
      </c>
      <c r="CM334" s="82">
        <f t="shared" si="5272"/>
        <v>0</v>
      </c>
      <c r="CN334" s="82">
        <f t="shared" si="5272"/>
        <v>0</v>
      </c>
      <c r="CO334" s="82">
        <f t="shared" si="5272"/>
        <v>0</v>
      </c>
      <c r="CP334" s="82">
        <f t="shared" si="5272"/>
        <v>0</v>
      </c>
      <c r="CQ334" s="82">
        <f t="shared" si="5272"/>
        <v>0</v>
      </c>
      <c r="CR334" s="82">
        <f t="shared" si="5272"/>
        <v>0</v>
      </c>
      <c r="CS334" s="82">
        <f t="shared" si="5272"/>
        <v>0</v>
      </c>
      <c r="CT334" s="82">
        <f t="shared" si="5272"/>
        <v>0</v>
      </c>
      <c r="CU334" s="82">
        <f t="shared" si="5272"/>
        <v>0</v>
      </c>
      <c r="CV334" s="82">
        <f t="shared" si="5272"/>
        <v>0</v>
      </c>
      <c r="CW334" s="82">
        <f t="shared" si="5272"/>
        <v>0</v>
      </c>
      <c r="CX334" s="82">
        <f t="shared" si="5272"/>
        <v>97578.680096590673</v>
      </c>
      <c r="CY334" s="82">
        <f t="shared" si="5272"/>
        <v>0</v>
      </c>
      <c r="CZ334" s="82">
        <f t="shared" si="5272"/>
        <v>0</v>
      </c>
      <c r="DA334" s="82">
        <f t="shared" si="5272"/>
        <v>0</v>
      </c>
      <c r="DB334" s="82">
        <f t="shared" ref="DB334:EB334" si="5273">SUM(DB273,DB293,DB317,DB327)</f>
        <v>0</v>
      </c>
      <c r="DC334" s="82">
        <f t="shared" si="5273"/>
        <v>0</v>
      </c>
      <c r="DD334" s="82">
        <f t="shared" si="5273"/>
        <v>0</v>
      </c>
      <c r="DE334" s="82">
        <f t="shared" si="5273"/>
        <v>0</v>
      </c>
      <c r="DF334" s="82">
        <f t="shared" si="5273"/>
        <v>0</v>
      </c>
      <c r="DG334" s="82">
        <f t="shared" si="5273"/>
        <v>0</v>
      </c>
      <c r="DH334" s="82">
        <f t="shared" si="5273"/>
        <v>0</v>
      </c>
      <c r="DI334" s="82">
        <f t="shared" si="5273"/>
        <v>0</v>
      </c>
      <c r="DJ334" s="82">
        <f t="shared" si="5273"/>
        <v>100984.28342936489</v>
      </c>
      <c r="DK334" s="82">
        <f t="shared" si="5273"/>
        <v>0</v>
      </c>
      <c r="DL334" s="82">
        <f t="shared" si="5273"/>
        <v>0</v>
      </c>
      <c r="DM334" s="82">
        <f t="shared" si="5273"/>
        <v>0</v>
      </c>
      <c r="DN334" s="82">
        <f t="shared" si="5273"/>
        <v>0</v>
      </c>
      <c r="DO334" s="82">
        <f t="shared" si="5273"/>
        <v>0</v>
      </c>
      <c r="DP334" s="82">
        <f t="shared" si="5273"/>
        <v>0</v>
      </c>
      <c r="DQ334" s="82">
        <f t="shared" si="5273"/>
        <v>0</v>
      </c>
      <c r="DR334" s="82">
        <f t="shared" si="5273"/>
        <v>0</v>
      </c>
      <c r="DS334" s="82">
        <f t="shared" si="5273"/>
        <v>0</v>
      </c>
      <c r="DT334" s="82">
        <f t="shared" si="5273"/>
        <v>0</v>
      </c>
      <c r="DU334" s="82">
        <f t="shared" si="5273"/>
        <v>0</v>
      </c>
      <c r="DV334" s="82">
        <f t="shared" si="5273"/>
        <v>104518.73334939269</v>
      </c>
      <c r="DW334" s="82">
        <f t="shared" si="5273"/>
        <v>0</v>
      </c>
      <c r="DX334" s="82">
        <f t="shared" si="5273"/>
        <v>0</v>
      </c>
      <c r="DY334" s="82">
        <f t="shared" si="5273"/>
        <v>0</v>
      </c>
      <c r="DZ334" s="82">
        <f t="shared" si="5273"/>
        <v>0</v>
      </c>
      <c r="EA334" s="82">
        <f t="shared" si="5273"/>
        <v>0</v>
      </c>
      <c r="EB334" s="82">
        <f t="shared" si="5273"/>
        <v>0</v>
      </c>
    </row>
    <row r="335" spans="1:132" ht="13" thickBot="1" x14ac:dyDescent="0.3">
      <c r="C335" s="311"/>
      <c r="G335" s="52"/>
      <c r="H335" s="29"/>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row>
    <row r="336" spans="1:132" ht="13.5" thickBot="1" x14ac:dyDescent="0.35">
      <c r="C336" s="358" t="s">
        <v>535</v>
      </c>
      <c r="D336" s="352"/>
      <c r="E336" s="352"/>
      <c r="F336" s="352"/>
      <c r="G336" s="353" t="s">
        <v>220</v>
      </c>
      <c r="H336" s="369">
        <f>SUM(J336:EB336)</f>
        <v>904934.35276800871</v>
      </c>
      <c r="I336" s="352"/>
      <c r="J336" s="372">
        <f t="shared" ref="J336:AO336" si="5274">CHOOSE(Scenario,J332,J333,J334)</f>
        <v>0</v>
      </c>
      <c r="K336" s="372">
        <f t="shared" si="5274"/>
        <v>0</v>
      </c>
      <c r="L336" s="372">
        <f t="shared" si="5274"/>
        <v>0</v>
      </c>
      <c r="M336" s="372">
        <f t="shared" si="5274"/>
        <v>0</v>
      </c>
      <c r="N336" s="372">
        <f t="shared" si="5274"/>
        <v>0</v>
      </c>
      <c r="O336" s="372">
        <f t="shared" si="5274"/>
        <v>0</v>
      </c>
      <c r="P336" s="372">
        <f t="shared" si="5274"/>
        <v>0</v>
      </c>
      <c r="Q336" s="372">
        <f t="shared" si="5274"/>
        <v>0</v>
      </c>
      <c r="R336" s="372">
        <f t="shared" si="5274"/>
        <v>71105.556022344157</v>
      </c>
      <c r="S336" s="372">
        <f t="shared" si="5274"/>
        <v>0</v>
      </c>
      <c r="T336" s="372">
        <f t="shared" si="5274"/>
        <v>0</v>
      </c>
      <c r="U336" s="372">
        <f t="shared" si="5274"/>
        <v>0</v>
      </c>
      <c r="V336" s="372">
        <f t="shared" si="5274"/>
        <v>0</v>
      </c>
      <c r="W336" s="372">
        <f t="shared" si="5274"/>
        <v>0</v>
      </c>
      <c r="X336" s="372">
        <f t="shared" si="5274"/>
        <v>0</v>
      </c>
      <c r="Y336" s="372">
        <f t="shared" si="5274"/>
        <v>0</v>
      </c>
      <c r="Z336" s="372">
        <f t="shared" si="5274"/>
        <v>0</v>
      </c>
      <c r="AA336" s="372">
        <f t="shared" si="5274"/>
        <v>0</v>
      </c>
      <c r="AB336" s="372">
        <f t="shared" si="5274"/>
        <v>0</v>
      </c>
      <c r="AC336" s="372">
        <f t="shared" si="5274"/>
        <v>0</v>
      </c>
      <c r="AD336" s="372">
        <f t="shared" si="5274"/>
        <v>73594.250483126234</v>
      </c>
      <c r="AE336" s="372">
        <f t="shared" si="5274"/>
        <v>0</v>
      </c>
      <c r="AF336" s="372">
        <f t="shared" si="5274"/>
        <v>0</v>
      </c>
      <c r="AG336" s="372">
        <f t="shared" si="5274"/>
        <v>0</v>
      </c>
      <c r="AH336" s="372">
        <f t="shared" si="5274"/>
        <v>856.84455518442655</v>
      </c>
      <c r="AI336" s="372">
        <f t="shared" si="5274"/>
        <v>859.14025537013833</v>
      </c>
      <c r="AJ336" s="372">
        <f t="shared" si="5274"/>
        <v>861.68909869010838</v>
      </c>
      <c r="AK336" s="372">
        <f t="shared" si="5274"/>
        <v>864.16292081978008</v>
      </c>
      <c r="AL336" s="372">
        <f t="shared" si="5274"/>
        <v>866.64384504223506</v>
      </c>
      <c r="AM336" s="372">
        <f t="shared" si="5274"/>
        <v>869.13189174686249</v>
      </c>
      <c r="AN336" s="372">
        <f t="shared" si="5274"/>
        <v>871.62708138158723</v>
      </c>
      <c r="AO336" s="372">
        <f t="shared" si="5274"/>
        <v>874.12943445303813</v>
      </c>
      <c r="AP336" s="372">
        <f t="shared" ref="AP336:BU336" si="5275">CHOOSE(Scenario,AP332,AP333,AP334)</f>
        <v>83066.679429685028</v>
      </c>
      <c r="AQ336" s="372">
        <f t="shared" si="5275"/>
        <v>879.15571322716528</v>
      </c>
      <c r="AR336" s="372">
        <f t="shared" si="5275"/>
        <v>881.67968023813808</v>
      </c>
      <c r="AS336" s="372">
        <f t="shared" si="5275"/>
        <v>884.21089330276959</v>
      </c>
      <c r="AT336" s="372">
        <f t="shared" si="5275"/>
        <v>886.74937322374615</v>
      </c>
      <c r="AU336" s="372">
        <f t="shared" si="5275"/>
        <v>889.12519587264126</v>
      </c>
      <c r="AV336" s="372">
        <f t="shared" si="5275"/>
        <v>891.76299662979534</v>
      </c>
      <c r="AW336" s="372">
        <f t="shared" si="5275"/>
        <v>894.3231578745399</v>
      </c>
      <c r="AX336" s="372">
        <f t="shared" si="5275"/>
        <v>896.89066908292239</v>
      </c>
      <c r="AY336" s="372">
        <f t="shared" si="5275"/>
        <v>899.46555135594429</v>
      </c>
      <c r="AZ336" s="372">
        <f t="shared" si="5275"/>
        <v>677.59302275939865</v>
      </c>
      <c r="BA336" s="372">
        <f t="shared" si="5275"/>
        <v>0</v>
      </c>
      <c r="BB336" s="372">
        <f t="shared" si="5275"/>
        <v>85058.563330450459</v>
      </c>
      <c r="BC336" s="372">
        <f t="shared" si="5275"/>
        <v>0</v>
      </c>
      <c r="BD336" s="372">
        <f t="shared" si="5275"/>
        <v>0</v>
      </c>
      <c r="BE336" s="372">
        <f t="shared" si="5275"/>
        <v>0</v>
      </c>
      <c r="BF336" s="372">
        <f t="shared" si="5275"/>
        <v>0</v>
      </c>
      <c r="BG336" s="372">
        <f t="shared" si="5275"/>
        <v>0</v>
      </c>
      <c r="BH336" s="372">
        <f t="shared" si="5275"/>
        <v>0</v>
      </c>
      <c r="BI336" s="372">
        <f t="shared" si="5275"/>
        <v>0</v>
      </c>
      <c r="BJ336" s="372">
        <f t="shared" si="5275"/>
        <v>0</v>
      </c>
      <c r="BK336" s="372">
        <f t="shared" si="5275"/>
        <v>0</v>
      </c>
      <c r="BL336" s="372">
        <f t="shared" si="5275"/>
        <v>0</v>
      </c>
      <c r="BM336" s="372">
        <f t="shared" si="5275"/>
        <v>0</v>
      </c>
      <c r="BN336" s="372">
        <f t="shared" si="5275"/>
        <v>88027.200808149762</v>
      </c>
      <c r="BO336" s="372">
        <f t="shared" si="5275"/>
        <v>0</v>
      </c>
      <c r="BP336" s="372">
        <f t="shared" si="5275"/>
        <v>0</v>
      </c>
      <c r="BQ336" s="372">
        <f t="shared" si="5275"/>
        <v>0</v>
      </c>
      <c r="BR336" s="372">
        <f t="shared" si="5275"/>
        <v>0</v>
      </c>
      <c r="BS336" s="372">
        <f t="shared" si="5275"/>
        <v>0</v>
      </c>
      <c r="BT336" s="372">
        <f t="shared" si="5275"/>
        <v>0</v>
      </c>
      <c r="BU336" s="372">
        <f t="shared" si="5275"/>
        <v>0</v>
      </c>
      <c r="BV336" s="372">
        <f t="shared" ref="BV336:DA336" si="5276">CHOOSE(Scenario,BV332,BV333,BV334)</f>
        <v>0</v>
      </c>
      <c r="BW336" s="372">
        <f t="shared" si="5276"/>
        <v>0</v>
      </c>
      <c r="BX336" s="372">
        <f t="shared" si="5276"/>
        <v>0</v>
      </c>
      <c r="BY336" s="372">
        <f t="shared" si="5276"/>
        <v>0</v>
      </c>
      <c r="BZ336" s="372">
        <f t="shared" si="5276"/>
        <v>91108.152836435067</v>
      </c>
      <c r="CA336" s="372">
        <f t="shared" si="5276"/>
        <v>0</v>
      </c>
      <c r="CB336" s="372">
        <f t="shared" si="5276"/>
        <v>0</v>
      </c>
      <c r="CC336" s="372">
        <f t="shared" si="5276"/>
        <v>0</v>
      </c>
      <c r="CD336" s="372">
        <f t="shared" si="5276"/>
        <v>0</v>
      </c>
      <c r="CE336" s="372">
        <f t="shared" si="5276"/>
        <v>0</v>
      </c>
      <c r="CF336" s="372">
        <f t="shared" si="5276"/>
        <v>0</v>
      </c>
      <c r="CG336" s="372">
        <f t="shared" si="5276"/>
        <v>0</v>
      </c>
      <c r="CH336" s="372">
        <f t="shared" si="5276"/>
        <v>0</v>
      </c>
      <c r="CI336" s="372">
        <f t="shared" si="5276"/>
        <v>0</v>
      </c>
      <c r="CJ336" s="372">
        <f t="shared" si="5276"/>
        <v>0</v>
      </c>
      <c r="CK336" s="372">
        <f t="shared" si="5276"/>
        <v>0</v>
      </c>
      <c r="CL336" s="372">
        <f t="shared" si="5276"/>
        <v>94287.92764621455</v>
      </c>
      <c r="CM336" s="372">
        <f t="shared" si="5276"/>
        <v>0</v>
      </c>
      <c r="CN336" s="372">
        <f t="shared" si="5276"/>
        <v>0</v>
      </c>
      <c r="CO336" s="372">
        <f t="shared" si="5276"/>
        <v>0</v>
      </c>
      <c r="CP336" s="372">
        <f t="shared" si="5276"/>
        <v>0</v>
      </c>
      <c r="CQ336" s="372">
        <f t="shared" si="5276"/>
        <v>0</v>
      </c>
      <c r="CR336" s="372">
        <f t="shared" si="5276"/>
        <v>0</v>
      </c>
      <c r="CS336" s="372">
        <f t="shared" si="5276"/>
        <v>0</v>
      </c>
      <c r="CT336" s="372">
        <f t="shared" si="5276"/>
        <v>0</v>
      </c>
      <c r="CU336" s="372">
        <f t="shared" si="5276"/>
        <v>0</v>
      </c>
      <c r="CV336" s="372">
        <f t="shared" si="5276"/>
        <v>0</v>
      </c>
      <c r="CW336" s="372">
        <f t="shared" si="5276"/>
        <v>0</v>
      </c>
      <c r="CX336" s="372">
        <f t="shared" si="5276"/>
        <v>97578.680096590673</v>
      </c>
      <c r="CY336" s="372">
        <f t="shared" si="5276"/>
        <v>0</v>
      </c>
      <c r="CZ336" s="372">
        <f t="shared" si="5276"/>
        <v>0</v>
      </c>
      <c r="DA336" s="372">
        <f t="shared" si="5276"/>
        <v>0</v>
      </c>
      <c r="DB336" s="372">
        <f t="shared" ref="DB336:EB336" si="5277">CHOOSE(Scenario,DB332,DB333,DB334)</f>
        <v>0</v>
      </c>
      <c r="DC336" s="372">
        <f t="shared" si="5277"/>
        <v>0</v>
      </c>
      <c r="DD336" s="372">
        <f t="shared" si="5277"/>
        <v>0</v>
      </c>
      <c r="DE336" s="372">
        <f t="shared" si="5277"/>
        <v>0</v>
      </c>
      <c r="DF336" s="372">
        <f t="shared" si="5277"/>
        <v>0</v>
      </c>
      <c r="DG336" s="372">
        <f t="shared" si="5277"/>
        <v>0</v>
      </c>
      <c r="DH336" s="372">
        <f t="shared" si="5277"/>
        <v>0</v>
      </c>
      <c r="DI336" s="372">
        <f t="shared" si="5277"/>
        <v>0</v>
      </c>
      <c r="DJ336" s="372">
        <f t="shared" si="5277"/>
        <v>100984.28342936489</v>
      </c>
      <c r="DK336" s="372">
        <f t="shared" si="5277"/>
        <v>0</v>
      </c>
      <c r="DL336" s="372">
        <f t="shared" si="5277"/>
        <v>0</v>
      </c>
      <c r="DM336" s="372">
        <f t="shared" si="5277"/>
        <v>0</v>
      </c>
      <c r="DN336" s="372">
        <f t="shared" si="5277"/>
        <v>0</v>
      </c>
      <c r="DO336" s="372">
        <f t="shared" si="5277"/>
        <v>0</v>
      </c>
      <c r="DP336" s="372">
        <f t="shared" si="5277"/>
        <v>0</v>
      </c>
      <c r="DQ336" s="372">
        <f t="shared" si="5277"/>
        <v>0</v>
      </c>
      <c r="DR336" s="372">
        <f t="shared" si="5277"/>
        <v>0</v>
      </c>
      <c r="DS336" s="372">
        <f t="shared" si="5277"/>
        <v>0</v>
      </c>
      <c r="DT336" s="372">
        <f t="shared" si="5277"/>
        <v>0</v>
      </c>
      <c r="DU336" s="372">
        <f t="shared" si="5277"/>
        <v>0</v>
      </c>
      <c r="DV336" s="372">
        <f t="shared" si="5277"/>
        <v>104518.73334939269</v>
      </c>
      <c r="DW336" s="372">
        <f t="shared" si="5277"/>
        <v>0</v>
      </c>
      <c r="DX336" s="372">
        <f t="shared" si="5277"/>
        <v>0</v>
      </c>
      <c r="DY336" s="372">
        <f t="shared" si="5277"/>
        <v>0</v>
      </c>
      <c r="DZ336" s="372">
        <f t="shared" si="5277"/>
        <v>0</v>
      </c>
      <c r="EA336" s="372">
        <f t="shared" si="5277"/>
        <v>0</v>
      </c>
      <c r="EB336" s="373">
        <f t="shared" si="5277"/>
        <v>0</v>
      </c>
    </row>
    <row r="337" spans="1:132" ht="14" x14ac:dyDescent="0.3">
      <c r="B337" s="73"/>
      <c r="C337" s="27"/>
      <c r="H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row>
    <row r="338" spans="1:132" ht="14" x14ac:dyDescent="0.3">
      <c r="B338" s="73"/>
      <c r="C338" s="2" t="s">
        <v>419</v>
      </c>
      <c r="D338" s="34"/>
      <c r="E338" s="34"/>
      <c r="F338" s="34"/>
      <c r="G338" s="34"/>
      <c r="H338" s="127"/>
      <c r="I338" s="34"/>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row>
    <row r="339" spans="1:132" x14ac:dyDescent="0.25">
      <c r="C339" t="s">
        <v>339</v>
      </c>
      <c r="D339" s="79">
        <f>Assumptions!L85</f>
        <v>44927</v>
      </c>
      <c r="E339" s="16">
        <f>Costs!$L$84</f>
        <v>12</v>
      </c>
      <c r="F339" s="61">
        <f t="shared" ref="F339" si="5278">EDATE(D339,E339)</f>
        <v>45292</v>
      </c>
      <c r="G339" s="52" t="s">
        <v>215</v>
      </c>
      <c r="H339" s="50">
        <f t="shared" ref="H339" si="5279">SUM(J339:EB339)</f>
        <v>1</v>
      </c>
      <c r="J339" s="130">
        <f t="shared" ref="J339:AO339" si="5280">IFERROR(IF(AND(J$6&gt;=$D339,J$7&lt;=$F339),1,0)*1/(YEARFRAC($D339,$F339)*MiY),0)+IF(AND($D339=$F339,J$6&lt;=$D339,J$7&gt;=$F339),1)</f>
        <v>8.3333333333333329E-2</v>
      </c>
      <c r="K339" s="130">
        <f t="shared" si="5280"/>
        <v>8.3333333333333329E-2</v>
      </c>
      <c r="L339" s="130">
        <f t="shared" si="5280"/>
        <v>8.3333333333333329E-2</v>
      </c>
      <c r="M339" s="130">
        <f t="shared" si="5280"/>
        <v>8.3333333333333329E-2</v>
      </c>
      <c r="N339" s="130">
        <f t="shared" si="5280"/>
        <v>8.3333333333333329E-2</v>
      </c>
      <c r="O339" s="130">
        <f t="shared" si="5280"/>
        <v>8.3333333333333329E-2</v>
      </c>
      <c r="P339" s="130">
        <f t="shared" si="5280"/>
        <v>8.3333333333333329E-2</v>
      </c>
      <c r="Q339" s="130">
        <f t="shared" si="5280"/>
        <v>8.3333333333333329E-2</v>
      </c>
      <c r="R339" s="130">
        <f t="shared" si="5280"/>
        <v>8.3333333333333329E-2</v>
      </c>
      <c r="S339" s="130">
        <f t="shared" si="5280"/>
        <v>8.3333333333333329E-2</v>
      </c>
      <c r="T339" s="130">
        <f t="shared" si="5280"/>
        <v>8.3333333333333329E-2</v>
      </c>
      <c r="U339" s="130">
        <f t="shared" si="5280"/>
        <v>8.3333333333333329E-2</v>
      </c>
      <c r="V339" s="130">
        <f t="shared" si="5280"/>
        <v>0</v>
      </c>
      <c r="W339" s="130">
        <f t="shared" si="5280"/>
        <v>0</v>
      </c>
      <c r="X339" s="130">
        <f t="shared" si="5280"/>
        <v>0</v>
      </c>
      <c r="Y339" s="130">
        <f t="shared" si="5280"/>
        <v>0</v>
      </c>
      <c r="Z339" s="130">
        <f t="shared" si="5280"/>
        <v>0</v>
      </c>
      <c r="AA339" s="130">
        <f t="shared" si="5280"/>
        <v>0</v>
      </c>
      <c r="AB339" s="130">
        <f t="shared" si="5280"/>
        <v>0</v>
      </c>
      <c r="AC339" s="130">
        <f t="shared" si="5280"/>
        <v>0</v>
      </c>
      <c r="AD339" s="130">
        <f t="shared" si="5280"/>
        <v>0</v>
      </c>
      <c r="AE339" s="130">
        <f t="shared" si="5280"/>
        <v>0</v>
      </c>
      <c r="AF339" s="130">
        <f t="shared" si="5280"/>
        <v>0</v>
      </c>
      <c r="AG339" s="130">
        <f t="shared" si="5280"/>
        <v>0</v>
      </c>
      <c r="AH339" s="130">
        <f t="shared" si="5280"/>
        <v>0</v>
      </c>
      <c r="AI339" s="130">
        <f t="shared" si="5280"/>
        <v>0</v>
      </c>
      <c r="AJ339" s="130">
        <f t="shared" si="5280"/>
        <v>0</v>
      </c>
      <c r="AK339" s="130">
        <f t="shared" si="5280"/>
        <v>0</v>
      </c>
      <c r="AL339" s="130">
        <f t="shared" si="5280"/>
        <v>0</v>
      </c>
      <c r="AM339" s="130">
        <f t="shared" si="5280"/>
        <v>0</v>
      </c>
      <c r="AN339" s="130">
        <f t="shared" si="5280"/>
        <v>0</v>
      </c>
      <c r="AO339" s="130">
        <f t="shared" si="5280"/>
        <v>0</v>
      </c>
      <c r="AP339" s="130">
        <f t="shared" ref="AP339:BU339" si="5281">IFERROR(IF(AND(AP$6&gt;=$D339,AP$7&lt;=$F339),1,0)*1/(YEARFRAC($D339,$F339)*MiY),0)+IF(AND($D339=$F339,AP$6&lt;=$D339,AP$7&gt;=$F339),1)</f>
        <v>0</v>
      </c>
      <c r="AQ339" s="130">
        <f t="shared" si="5281"/>
        <v>0</v>
      </c>
      <c r="AR339" s="130">
        <f t="shared" si="5281"/>
        <v>0</v>
      </c>
      <c r="AS339" s="130">
        <f t="shared" si="5281"/>
        <v>0</v>
      </c>
      <c r="AT339" s="130">
        <f t="shared" si="5281"/>
        <v>0</v>
      </c>
      <c r="AU339" s="130">
        <f t="shared" si="5281"/>
        <v>0</v>
      </c>
      <c r="AV339" s="130">
        <f t="shared" si="5281"/>
        <v>0</v>
      </c>
      <c r="AW339" s="130">
        <f t="shared" si="5281"/>
        <v>0</v>
      </c>
      <c r="AX339" s="130">
        <f t="shared" si="5281"/>
        <v>0</v>
      </c>
      <c r="AY339" s="130">
        <f t="shared" si="5281"/>
        <v>0</v>
      </c>
      <c r="AZ339" s="130">
        <f t="shared" si="5281"/>
        <v>0</v>
      </c>
      <c r="BA339" s="130">
        <f t="shared" si="5281"/>
        <v>0</v>
      </c>
      <c r="BB339" s="130">
        <f t="shared" si="5281"/>
        <v>0</v>
      </c>
      <c r="BC339" s="130">
        <f t="shared" si="5281"/>
        <v>0</v>
      </c>
      <c r="BD339" s="130">
        <f t="shared" si="5281"/>
        <v>0</v>
      </c>
      <c r="BE339" s="130">
        <f t="shared" si="5281"/>
        <v>0</v>
      </c>
      <c r="BF339" s="130">
        <f t="shared" si="5281"/>
        <v>0</v>
      </c>
      <c r="BG339" s="130">
        <f t="shared" si="5281"/>
        <v>0</v>
      </c>
      <c r="BH339" s="130">
        <f t="shared" si="5281"/>
        <v>0</v>
      </c>
      <c r="BI339" s="130">
        <f t="shared" si="5281"/>
        <v>0</v>
      </c>
      <c r="BJ339" s="130">
        <f t="shared" si="5281"/>
        <v>0</v>
      </c>
      <c r="BK339" s="130">
        <f t="shared" si="5281"/>
        <v>0</v>
      </c>
      <c r="BL339" s="130">
        <f t="shared" si="5281"/>
        <v>0</v>
      </c>
      <c r="BM339" s="130">
        <f t="shared" si="5281"/>
        <v>0</v>
      </c>
      <c r="BN339" s="130">
        <f t="shared" si="5281"/>
        <v>0</v>
      </c>
      <c r="BO339" s="130">
        <f t="shared" si="5281"/>
        <v>0</v>
      </c>
      <c r="BP339" s="130">
        <f t="shared" si="5281"/>
        <v>0</v>
      </c>
      <c r="BQ339" s="130">
        <f t="shared" si="5281"/>
        <v>0</v>
      </c>
      <c r="BR339" s="130">
        <f t="shared" si="5281"/>
        <v>0</v>
      </c>
      <c r="BS339" s="130">
        <f t="shared" si="5281"/>
        <v>0</v>
      </c>
      <c r="BT339" s="130">
        <f t="shared" si="5281"/>
        <v>0</v>
      </c>
      <c r="BU339" s="130">
        <f t="shared" si="5281"/>
        <v>0</v>
      </c>
      <c r="BV339" s="130">
        <f t="shared" ref="BV339:DA339" si="5282">IFERROR(IF(AND(BV$6&gt;=$D339,BV$7&lt;=$F339),1,0)*1/(YEARFRAC($D339,$F339)*MiY),0)+IF(AND($D339=$F339,BV$6&lt;=$D339,BV$7&gt;=$F339),1)</f>
        <v>0</v>
      </c>
      <c r="BW339" s="130">
        <f t="shared" si="5282"/>
        <v>0</v>
      </c>
      <c r="BX339" s="130">
        <f t="shared" si="5282"/>
        <v>0</v>
      </c>
      <c r="BY339" s="130">
        <f t="shared" si="5282"/>
        <v>0</v>
      </c>
      <c r="BZ339" s="130">
        <f t="shared" si="5282"/>
        <v>0</v>
      </c>
      <c r="CA339" s="130">
        <f t="shared" si="5282"/>
        <v>0</v>
      </c>
      <c r="CB339" s="130">
        <f t="shared" si="5282"/>
        <v>0</v>
      </c>
      <c r="CC339" s="130">
        <f t="shared" si="5282"/>
        <v>0</v>
      </c>
      <c r="CD339" s="130">
        <f t="shared" si="5282"/>
        <v>0</v>
      </c>
      <c r="CE339" s="130">
        <f t="shared" si="5282"/>
        <v>0</v>
      </c>
      <c r="CF339" s="130">
        <f t="shared" si="5282"/>
        <v>0</v>
      </c>
      <c r="CG339" s="130">
        <f t="shared" si="5282"/>
        <v>0</v>
      </c>
      <c r="CH339" s="130">
        <f t="shared" si="5282"/>
        <v>0</v>
      </c>
      <c r="CI339" s="130">
        <f t="shared" si="5282"/>
        <v>0</v>
      </c>
      <c r="CJ339" s="130">
        <f t="shared" si="5282"/>
        <v>0</v>
      </c>
      <c r="CK339" s="130">
        <f t="shared" si="5282"/>
        <v>0</v>
      </c>
      <c r="CL339" s="130">
        <f t="shared" si="5282"/>
        <v>0</v>
      </c>
      <c r="CM339" s="130">
        <f t="shared" si="5282"/>
        <v>0</v>
      </c>
      <c r="CN339" s="130">
        <f t="shared" si="5282"/>
        <v>0</v>
      </c>
      <c r="CO339" s="130">
        <f t="shared" si="5282"/>
        <v>0</v>
      </c>
      <c r="CP339" s="130">
        <f t="shared" si="5282"/>
        <v>0</v>
      </c>
      <c r="CQ339" s="130">
        <f t="shared" si="5282"/>
        <v>0</v>
      </c>
      <c r="CR339" s="130">
        <f t="shared" si="5282"/>
        <v>0</v>
      </c>
      <c r="CS339" s="130">
        <f t="shared" si="5282"/>
        <v>0</v>
      </c>
      <c r="CT339" s="130">
        <f t="shared" si="5282"/>
        <v>0</v>
      </c>
      <c r="CU339" s="130">
        <f t="shared" si="5282"/>
        <v>0</v>
      </c>
      <c r="CV339" s="130">
        <f t="shared" si="5282"/>
        <v>0</v>
      </c>
      <c r="CW339" s="130">
        <f t="shared" si="5282"/>
        <v>0</v>
      </c>
      <c r="CX339" s="130">
        <f t="shared" si="5282"/>
        <v>0</v>
      </c>
      <c r="CY339" s="130">
        <f t="shared" si="5282"/>
        <v>0</v>
      </c>
      <c r="CZ339" s="130">
        <f t="shared" si="5282"/>
        <v>0</v>
      </c>
      <c r="DA339" s="130">
        <f t="shared" si="5282"/>
        <v>0</v>
      </c>
      <c r="DB339" s="130">
        <f t="shared" ref="DB339:EB339" si="5283">IFERROR(IF(AND(DB$6&gt;=$D339,DB$7&lt;=$F339),1,0)*1/(YEARFRAC($D339,$F339)*MiY),0)+IF(AND($D339=$F339,DB$6&lt;=$D339,DB$7&gt;=$F339),1)</f>
        <v>0</v>
      </c>
      <c r="DC339" s="130">
        <f t="shared" si="5283"/>
        <v>0</v>
      </c>
      <c r="DD339" s="130">
        <f t="shared" si="5283"/>
        <v>0</v>
      </c>
      <c r="DE339" s="130">
        <f t="shared" si="5283"/>
        <v>0</v>
      </c>
      <c r="DF339" s="130">
        <f t="shared" si="5283"/>
        <v>0</v>
      </c>
      <c r="DG339" s="130">
        <f t="shared" si="5283"/>
        <v>0</v>
      </c>
      <c r="DH339" s="130">
        <f t="shared" si="5283"/>
        <v>0</v>
      </c>
      <c r="DI339" s="130">
        <f t="shared" si="5283"/>
        <v>0</v>
      </c>
      <c r="DJ339" s="130">
        <f t="shared" si="5283"/>
        <v>0</v>
      </c>
      <c r="DK339" s="130">
        <f t="shared" si="5283"/>
        <v>0</v>
      </c>
      <c r="DL339" s="130">
        <f t="shared" si="5283"/>
        <v>0</v>
      </c>
      <c r="DM339" s="130">
        <f t="shared" si="5283"/>
        <v>0</v>
      </c>
      <c r="DN339" s="130">
        <f t="shared" si="5283"/>
        <v>0</v>
      </c>
      <c r="DO339" s="130">
        <f t="shared" si="5283"/>
        <v>0</v>
      </c>
      <c r="DP339" s="130">
        <f t="shared" si="5283"/>
        <v>0</v>
      </c>
      <c r="DQ339" s="130">
        <f t="shared" si="5283"/>
        <v>0</v>
      </c>
      <c r="DR339" s="130">
        <f t="shared" si="5283"/>
        <v>0</v>
      </c>
      <c r="DS339" s="130">
        <f t="shared" si="5283"/>
        <v>0</v>
      </c>
      <c r="DT339" s="130">
        <f t="shared" si="5283"/>
        <v>0</v>
      </c>
      <c r="DU339" s="130">
        <f t="shared" si="5283"/>
        <v>0</v>
      </c>
      <c r="DV339" s="130">
        <f t="shared" si="5283"/>
        <v>0</v>
      </c>
      <c r="DW339" s="130">
        <f t="shared" si="5283"/>
        <v>0</v>
      </c>
      <c r="DX339" s="130">
        <f t="shared" si="5283"/>
        <v>0</v>
      </c>
      <c r="DY339" s="130">
        <f t="shared" si="5283"/>
        <v>0</v>
      </c>
      <c r="DZ339" s="130">
        <f t="shared" si="5283"/>
        <v>0</v>
      </c>
      <c r="EA339" s="130">
        <f t="shared" si="5283"/>
        <v>0</v>
      </c>
      <c r="EB339" s="130">
        <f t="shared" si="5283"/>
        <v>0</v>
      </c>
    </row>
    <row r="340" spans="1:132" outlineLevel="1" x14ac:dyDescent="0.25">
      <c r="C340" t="s">
        <v>420</v>
      </c>
      <c r="D340" s="16">
        <f>SUM(Costs!L105:L109)</f>
        <v>4066718.1818181816</v>
      </c>
      <c r="G340" s="52" t="s">
        <v>220</v>
      </c>
      <c r="H340" s="66">
        <f t="shared" ref="H340" si="5284">SUM(J340:EB340)</f>
        <v>4066718.1818181803</v>
      </c>
      <c r="J340" s="29">
        <f t="shared" ref="J340:AO340" si="5285">$D340*J339</f>
        <v>338893.18181818177</v>
      </c>
      <c r="K340" s="29">
        <f t="shared" si="5285"/>
        <v>338893.18181818177</v>
      </c>
      <c r="L340" s="29">
        <f t="shared" si="5285"/>
        <v>338893.18181818177</v>
      </c>
      <c r="M340" s="29">
        <f t="shared" si="5285"/>
        <v>338893.18181818177</v>
      </c>
      <c r="N340" s="29">
        <f t="shared" si="5285"/>
        <v>338893.18181818177</v>
      </c>
      <c r="O340" s="29">
        <f t="shared" si="5285"/>
        <v>338893.18181818177</v>
      </c>
      <c r="P340" s="29">
        <f t="shared" si="5285"/>
        <v>338893.18181818177</v>
      </c>
      <c r="Q340" s="29">
        <f t="shared" si="5285"/>
        <v>338893.18181818177</v>
      </c>
      <c r="R340" s="29">
        <f t="shared" si="5285"/>
        <v>338893.18181818177</v>
      </c>
      <c r="S340" s="29">
        <f t="shared" si="5285"/>
        <v>338893.18181818177</v>
      </c>
      <c r="T340" s="29">
        <f t="shared" si="5285"/>
        <v>338893.18181818177</v>
      </c>
      <c r="U340" s="29">
        <f t="shared" si="5285"/>
        <v>338893.18181818177</v>
      </c>
      <c r="V340" s="29">
        <f t="shared" si="5285"/>
        <v>0</v>
      </c>
      <c r="W340" s="29">
        <f t="shared" si="5285"/>
        <v>0</v>
      </c>
      <c r="X340" s="29">
        <f t="shared" si="5285"/>
        <v>0</v>
      </c>
      <c r="Y340" s="29">
        <f t="shared" si="5285"/>
        <v>0</v>
      </c>
      <c r="Z340" s="29">
        <f t="shared" si="5285"/>
        <v>0</v>
      </c>
      <c r="AA340" s="29">
        <f t="shared" si="5285"/>
        <v>0</v>
      </c>
      <c r="AB340" s="29">
        <f t="shared" si="5285"/>
        <v>0</v>
      </c>
      <c r="AC340" s="29">
        <f t="shared" si="5285"/>
        <v>0</v>
      </c>
      <c r="AD340" s="29">
        <f t="shared" si="5285"/>
        <v>0</v>
      </c>
      <c r="AE340" s="29">
        <f t="shared" si="5285"/>
        <v>0</v>
      </c>
      <c r="AF340" s="29">
        <f t="shared" si="5285"/>
        <v>0</v>
      </c>
      <c r="AG340" s="29">
        <f t="shared" si="5285"/>
        <v>0</v>
      </c>
      <c r="AH340" s="29">
        <f t="shared" si="5285"/>
        <v>0</v>
      </c>
      <c r="AI340" s="29">
        <f t="shared" si="5285"/>
        <v>0</v>
      </c>
      <c r="AJ340" s="29">
        <f t="shared" si="5285"/>
        <v>0</v>
      </c>
      <c r="AK340" s="29">
        <f t="shared" si="5285"/>
        <v>0</v>
      </c>
      <c r="AL340" s="29">
        <f t="shared" si="5285"/>
        <v>0</v>
      </c>
      <c r="AM340" s="29">
        <f t="shared" si="5285"/>
        <v>0</v>
      </c>
      <c r="AN340" s="29">
        <f t="shared" si="5285"/>
        <v>0</v>
      </c>
      <c r="AO340" s="29">
        <f t="shared" si="5285"/>
        <v>0</v>
      </c>
      <c r="AP340" s="29">
        <f t="shared" ref="AP340:BU340" si="5286">$D340*AP339</f>
        <v>0</v>
      </c>
      <c r="AQ340" s="29">
        <f t="shared" si="5286"/>
        <v>0</v>
      </c>
      <c r="AR340" s="29">
        <f t="shared" si="5286"/>
        <v>0</v>
      </c>
      <c r="AS340" s="29">
        <f t="shared" si="5286"/>
        <v>0</v>
      </c>
      <c r="AT340" s="29">
        <f t="shared" si="5286"/>
        <v>0</v>
      </c>
      <c r="AU340" s="29">
        <f t="shared" si="5286"/>
        <v>0</v>
      </c>
      <c r="AV340" s="29">
        <f t="shared" si="5286"/>
        <v>0</v>
      </c>
      <c r="AW340" s="29">
        <f t="shared" si="5286"/>
        <v>0</v>
      </c>
      <c r="AX340" s="29">
        <f t="shared" si="5286"/>
        <v>0</v>
      </c>
      <c r="AY340" s="29">
        <f t="shared" si="5286"/>
        <v>0</v>
      </c>
      <c r="AZ340" s="29">
        <f t="shared" si="5286"/>
        <v>0</v>
      </c>
      <c r="BA340" s="29">
        <f t="shared" si="5286"/>
        <v>0</v>
      </c>
      <c r="BB340" s="29">
        <f t="shared" si="5286"/>
        <v>0</v>
      </c>
      <c r="BC340" s="29">
        <f t="shared" si="5286"/>
        <v>0</v>
      </c>
      <c r="BD340" s="29">
        <f t="shared" si="5286"/>
        <v>0</v>
      </c>
      <c r="BE340" s="29">
        <f t="shared" si="5286"/>
        <v>0</v>
      </c>
      <c r="BF340" s="29">
        <f t="shared" si="5286"/>
        <v>0</v>
      </c>
      <c r="BG340" s="29">
        <f t="shared" si="5286"/>
        <v>0</v>
      </c>
      <c r="BH340" s="29">
        <f t="shared" si="5286"/>
        <v>0</v>
      </c>
      <c r="BI340" s="29">
        <f t="shared" si="5286"/>
        <v>0</v>
      </c>
      <c r="BJ340" s="29">
        <f t="shared" si="5286"/>
        <v>0</v>
      </c>
      <c r="BK340" s="29">
        <f t="shared" si="5286"/>
        <v>0</v>
      </c>
      <c r="BL340" s="29">
        <f t="shared" si="5286"/>
        <v>0</v>
      </c>
      <c r="BM340" s="29">
        <f t="shared" si="5286"/>
        <v>0</v>
      </c>
      <c r="BN340" s="29">
        <f t="shared" si="5286"/>
        <v>0</v>
      </c>
      <c r="BO340" s="29">
        <f t="shared" si="5286"/>
        <v>0</v>
      </c>
      <c r="BP340" s="29">
        <f t="shared" si="5286"/>
        <v>0</v>
      </c>
      <c r="BQ340" s="29">
        <f t="shared" si="5286"/>
        <v>0</v>
      </c>
      <c r="BR340" s="29">
        <f t="shared" si="5286"/>
        <v>0</v>
      </c>
      <c r="BS340" s="29">
        <f t="shared" si="5286"/>
        <v>0</v>
      </c>
      <c r="BT340" s="29">
        <f t="shared" si="5286"/>
        <v>0</v>
      </c>
      <c r="BU340" s="29">
        <f t="shared" si="5286"/>
        <v>0</v>
      </c>
      <c r="BV340" s="29">
        <f t="shared" ref="BV340:DA340" si="5287">$D340*BV339</f>
        <v>0</v>
      </c>
      <c r="BW340" s="29">
        <f t="shared" si="5287"/>
        <v>0</v>
      </c>
      <c r="BX340" s="29">
        <f t="shared" si="5287"/>
        <v>0</v>
      </c>
      <c r="BY340" s="29">
        <f t="shared" si="5287"/>
        <v>0</v>
      </c>
      <c r="BZ340" s="29">
        <f t="shared" si="5287"/>
        <v>0</v>
      </c>
      <c r="CA340" s="29">
        <f t="shared" si="5287"/>
        <v>0</v>
      </c>
      <c r="CB340" s="29">
        <f t="shared" si="5287"/>
        <v>0</v>
      </c>
      <c r="CC340" s="29">
        <f t="shared" si="5287"/>
        <v>0</v>
      </c>
      <c r="CD340" s="29">
        <f t="shared" si="5287"/>
        <v>0</v>
      </c>
      <c r="CE340" s="29">
        <f t="shared" si="5287"/>
        <v>0</v>
      </c>
      <c r="CF340" s="29">
        <f t="shared" si="5287"/>
        <v>0</v>
      </c>
      <c r="CG340" s="29">
        <f t="shared" si="5287"/>
        <v>0</v>
      </c>
      <c r="CH340" s="29">
        <f t="shared" si="5287"/>
        <v>0</v>
      </c>
      <c r="CI340" s="29">
        <f t="shared" si="5287"/>
        <v>0</v>
      </c>
      <c r="CJ340" s="29">
        <f t="shared" si="5287"/>
        <v>0</v>
      </c>
      <c r="CK340" s="29">
        <f t="shared" si="5287"/>
        <v>0</v>
      </c>
      <c r="CL340" s="29">
        <f t="shared" si="5287"/>
        <v>0</v>
      </c>
      <c r="CM340" s="29">
        <f t="shared" si="5287"/>
        <v>0</v>
      </c>
      <c r="CN340" s="29">
        <f t="shared" si="5287"/>
        <v>0</v>
      </c>
      <c r="CO340" s="29">
        <f t="shared" si="5287"/>
        <v>0</v>
      </c>
      <c r="CP340" s="29">
        <f t="shared" si="5287"/>
        <v>0</v>
      </c>
      <c r="CQ340" s="29">
        <f t="shared" si="5287"/>
        <v>0</v>
      </c>
      <c r="CR340" s="29">
        <f t="shared" si="5287"/>
        <v>0</v>
      </c>
      <c r="CS340" s="29">
        <f t="shared" si="5287"/>
        <v>0</v>
      </c>
      <c r="CT340" s="29">
        <f t="shared" si="5287"/>
        <v>0</v>
      </c>
      <c r="CU340" s="29">
        <f t="shared" si="5287"/>
        <v>0</v>
      </c>
      <c r="CV340" s="29">
        <f t="shared" si="5287"/>
        <v>0</v>
      </c>
      <c r="CW340" s="29">
        <f t="shared" si="5287"/>
        <v>0</v>
      </c>
      <c r="CX340" s="29">
        <f t="shared" si="5287"/>
        <v>0</v>
      </c>
      <c r="CY340" s="29">
        <f t="shared" si="5287"/>
        <v>0</v>
      </c>
      <c r="CZ340" s="29">
        <f t="shared" si="5287"/>
        <v>0</v>
      </c>
      <c r="DA340" s="29">
        <f t="shared" si="5287"/>
        <v>0</v>
      </c>
      <c r="DB340" s="29">
        <f t="shared" ref="DB340:EB340" si="5288">$D340*DB339</f>
        <v>0</v>
      </c>
      <c r="DC340" s="29">
        <f t="shared" si="5288"/>
        <v>0</v>
      </c>
      <c r="DD340" s="29">
        <f t="shared" si="5288"/>
        <v>0</v>
      </c>
      <c r="DE340" s="29">
        <f t="shared" si="5288"/>
        <v>0</v>
      </c>
      <c r="DF340" s="29">
        <f t="shared" si="5288"/>
        <v>0</v>
      </c>
      <c r="DG340" s="29">
        <f t="shared" si="5288"/>
        <v>0</v>
      </c>
      <c r="DH340" s="29">
        <f t="shared" si="5288"/>
        <v>0</v>
      </c>
      <c r="DI340" s="29">
        <f t="shared" si="5288"/>
        <v>0</v>
      </c>
      <c r="DJ340" s="29">
        <f t="shared" si="5288"/>
        <v>0</v>
      </c>
      <c r="DK340" s="29">
        <f t="shared" si="5288"/>
        <v>0</v>
      </c>
      <c r="DL340" s="29">
        <f t="shared" si="5288"/>
        <v>0</v>
      </c>
      <c r="DM340" s="29">
        <f t="shared" si="5288"/>
        <v>0</v>
      </c>
      <c r="DN340" s="29">
        <f t="shared" si="5288"/>
        <v>0</v>
      </c>
      <c r="DO340" s="29">
        <f t="shared" si="5288"/>
        <v>0</v>
      </c>
      <c r="DP340" s="29">
        <f t="shared" si="5288"/>
        <v>0</v>
      </c>
      <c r="DQ340" s="29">
        <f t="shared" si="5288"/>
        <v>0</v>
      </c>
      <c r="DR340" s="29">
        <f t="shared" si="5288"/>
        <v>0</v>
      </c>
      <c r="DS340" s="29">
        <f t="shared" si="5288"/>
        <v>0</v>
      </c>
      <c r="DT340" s="29">
        <f t="shared" si="5288"/>
        <v>0</v>
      </c>
      <c r="DU340" s="29">
        <f t="shared" si="5288"/>
        <v>0</v>
      </c>
      <c r="DV340" s="29">
        <f t="shared" si="5288"/>
        <v>0</v>
      </c>
      <c r="DW340" s="29">
        <f t="shared" si="5288"/>
        <v>0</v>
      </c>
      <c r="DX340" s="29">
        <f t="shared" si="5288"/>
        <v>0</v>
      </c>
      <c r="DY340" s="29">
        <f t="shared" si="5288"/>
        <v>0</v>
      </c>
      <c r="DZ340" s="29">
        <f t="shared" si="5288"/>
        <v>0</v>
      </c>
      <c r="EA340" s="29">
        <f t="shared" si="5288"/>
        <v>0</v>
      </c>
      <c r="EB340" s="29">
        <f t="shared" si="5288"/>
        <v>0</v>
      </c>
    </row>
    <row r="341" spans="1:132" outlineLevel="1" x14ac:dyDescent="0.25">
      <c r="C341" s="34" t="s">
        <v>417</v>
      </c>
      <c r="D341" s="34"/>
      <c r="E341" s="34"/>
      <c r="F341" s="34"/>
      <c r="G341" s="67" t="s">
        <v>215</v>
      </c>
      <c r="H341" s="34"/>
      <c r="I341" s="34"/>
      <c r="J341" s="126">
        <f>J$13</f>
        <v>1</v>
      </c>
      <c r="K341" s="126">
        <f t="shared" ref="K341:BV341" si="5289">K$13</f>
        <v>1.0026792493128671</v>
      </c>
      <c r="L341" s="126">
        <f t="shared" si="5289"/>
        <v>1.0056539350998608</v>
      </c>
      <c r="M341" s="126">
        <f t="shared" si="5289"/>
        <v>1.0085410656939733</v>
      </c>
      <c r="N341" s="126">
        <f t="shared" si="5289"/>
        <v>1.0114364849476103</v>
      </c>
      <c r="O341" s="126">
        <f t="shared" si="5289"/>
        <v>1.0143402166566737</v>
      </c>
      <c r="P341" s="126">
        <f t="shared" si="5289"/>
        <v>1.0172522846853813</v>
      </c>
      <c r="Q341" s="126">
        <f t="shared" si="5289"/>
        <v>1.0201727129664624</v>
      </c>
      <c r="R341" s="126">
        <f t="shared" si="5289"/>
        <v>1.0231015255013547</v>
      </c>
      <c r="S341" s="126">
        <f t="shared" si="5289"/>
        <v>1.0260387463604019</v>
      </c>
      <c r="T341" s="126">
        <f t="shared" si="5289"/>
        <v>1.028984399683051</v>
      </c>
      <c r="U341" s="126">
        <f t="shared" si="5289"/>
        <v>1.0319385096780509</v>
      </c>
      <c r="V341" s="126">
        <f t="shared" si="5289"/>
        <v>1.0349011006236515</v>
      </c>
      <c r="W341" s="126">
        <f t="shared" si="5289"/>
        <v>1.0377730230388176</v>
      </c>
      <c r="X341" s="126">
        <f t="shared" si="5289"/>
        <v>1.0408518228283561</v>
      </c>
      <c r="Y341" s="126">
        <f t="shared" si="5289"/>
        <v>1.0438400029932626</v>
      </c>
      <c r="Z341" s="126">
        <f t="shared" si="5289"/>
        <v>1.046836761920777</v>
      </c>
      <c r="AA341" s="126">
        <f t="shared" si="5289"/>
        <v>1.0498421242396576</v>
      </c>
      <c r="AB341" s="126">
        <f t="shared" si="5289"/>
        <v>1.05285611464937</v>
      </c>
      <c r="AC341" s="126">
        <f t="shared" si="5289"/>
        <v>1.0558787579202888</v>
      </c>
      <c r="AD341" s="126">
        <f t="shared" si="5289"/>
        <v>1.0589100788939025</v>
      </c>
      <c r="AE341" s="126">
        <f t="shared" si="5289"/>
        <v>1.0619501024830165</v>
      </c>
      <c r="AF341" s="126">
        <f t="shared" si="5289"/>
        <v>1.0649988536719583</v>
      </c>
      <c r="AG341" s="126">
        <f t="shared" si="5289"/>
        <v>1.0680563575167832</v>
      </c>
      <c r="AH341" s="126">
        <f t="shared" si="5289"/>
        <v>1.0711226391454798</v>
      </c>
      <c r="AI341" s="126">
        <f t="shared" si="5289"/>
        <v>1.0739924437404067</v>
      </c>
      <c r="AJ341" s="126">
        <f t="shared" si="5289"/>
        <v>1.0771786970311998</v>
      </c>
      <c r="AK341" s="126">
        <f t="shared" si="5289"/>
        <v>1.0802711679727233</v>
      </c>
      <c r="AL341" s="126">
        <f t="shared" si="5289"/>
        <v>1.0833725170851116</v>
      </c>
      <c r="AM341" s="126">
        <f t="shared" si="5289"/>
        <v>1.0864827698566941</v>
      </c>
      <c r="AN341" s="126">
        <f t="shared" si="5289"/>
        <v>1.0896019518489746</v>
      </c>
      <c r="AO341" s="126">
        <f t="shared" si="5289"/>
        <v>1.0927300886968412</v>
      </c>
      <c r="AP341" s="126">
        <f t="shared" si="5289"/>
        <v>1.0958672061087775</v>
      </c>
      <c r="AQ341" s="126">
        <f t="shared" si="5289"/>
        <v>1.0990133298670732</v>
      </c>
      <c r="AR341" s="126">
        <f t="shared" si="5289"/>
        <v>1.1021684858280367</v>
      </c>
      <c r="AS341" s="126">
        <f t="shared" si="5289"/>
        <v>1.1053326999222071</v>
      </c>
      <c r="AT341" s="126">
        <f t="shared" si="5289"/>
        <v>1.1085059981545673</v>
      </c>
      <c r="AU341" s="126">
        <f t="shared" si="5289"/>
        <v>1.111475962088432</v>
      </c>
      <c r="AV341" s="126">
        <f t="shared" si="5289"/>
        <v>1.1147734191259395</v>
      </c>
      <c r="AW341" s="126">
        <f t="shared" si="5289"/>
        <v>1.1179738207069689</v>
      </c>
      <c r="AX341" s="126">
        <f t="shared" si="5289"/>
        <v>1.1211834103167977</v>
      </c>
      <c r="AY341" s="126">
        <f t="shared" si="5289"/>
        <v>1.1244022143333261</v>
      </c>
      <c r="AZ341" s="126">
        <f t="shared" si="5289"/>
        <v>1.1276302592101826</v>
      </c>
      <c r="BA341" s="126">
        <f t="shared" si="5289"/>
        <v>1.1308675714769412</v>
      </c>
      <c r="BB341" s="126">
        <f t="shared" si="5289"/>
        <v>1.1341141777393395</v>
      </c>
      <c r="BC341" s="126">
        <f t="shared" si="5289"/>
        <v>1.1373701046794982</v>
      </c>
      <c r="BD341" s="126">
        <f t="shared" si="5289"/>
        <v>1.1406353790561385</v>
      </c>
      <c r="BE341" s="126">
        <f t="shared" si="5289"/>
        <v>1.1439100277048042</v>
      </c>
      <c r="BF341" s="126">
        <f t="shared" si="5289"/>
        <v>1.1471940775380809</v>
      </c>
      <c r="BG341" s="126">
        <f t="shared" si="5289"/>
        <v>1.15026769648205</v>
      </c>
      <c r="BH341" s="126">
        <f t="shared" si="5289"/>
        <v>1.1536802383994258</v>
      </c>
      <c r="BI341" s="126">
        <f t="shared" si="5289"/>
        <v>1.1569923375180708</v>
      </c>
      <c r="BJ341" s="126">
        <f t="shared" si="5289"/>
        <v>1.1603139453378331</v>
      </c>
      <c r="BK341" s="126">
        <f t="shared" si="5289"/>
        <v>1.1636450891572303</v>
      </c>
      <c r="BL341" s="126">
        <f t="shared" si="5289"/>
        <v>1.1669857963531516</v>
      </c>
      <c r="BM341" s="126">
        <f t="shared" si="5289"/>
        <v>1.1703360943810825</v>
      </c>
      <c r="BN341" s="126">
        <f t="shared" si="5289"/>
        <v>1.1736960107753303</v>
      </c>
      <c r="BO341" s="126">
        <f t="shared" si="5289"/>
        <v>1.1770655731492505</v>
      </c>
      <c r="BP341" s="126">
        <f t="shared" si="5289"/>
        <v>1.180444809195474</v>
      </c>
      <c r="BQ341" s="126">
        <f t="shared" si="5289"/>
        <v>1.1838337466861339</v>
      </c>
      <c r="BR341" s="126">
        <f t="shared" si="5289"/>
        <v>1.1872324134730949</v>
      </c>
      <c r="BS341" s="126">
        <f t="shared" si="5289"/>
        <v>1.1905270658589224</v>
      </c>
      <c r="BT341" s="126">
        <f t="shared" si="5289"/>
        <v>1.1940590467434065</v>
      </c>
      <c r="BU341" s="126">
        <f t="shared" si="5289"/>
        <v>1.1974870693312041</v>
      </c>
      <c r="BV341" s="126">
        <f t="shared" si="5289"/>
        <v>1.2009249334246579</v>
      </c>
      <c r="BW341" s="126">
        <f t="shared" ref="BW341:EB341" si="5290">BW$13</f>
        <v>1.204372667277734</v>
      </c>
      <c r="BX341" s="126">
        <f t="shared" si="5290"/>
        <v>1.2078302992255125</v>
      </c>
      <c r="BY341" s="126">
        <f t="shared" si="5290"/>
        <v>1.2112978576844211</v>
      </c>
      <c r="BZ341" s="126">
        <f t="shared" si="5290"/>
        <v>1.2147753711524676</v>
      </c>
      <c r="CA341" s="126">
        <f t="shared" si="5290"/>
        <v>1.2182628682094752</v>
      </c>
      <c r="CB341" s="126">
        <f t="shared" si="5290"/>
        <v>1.2217603775173165</v>
      </c>
      <c r="CC341" s="126">
        <f t="shared" si="5290"/>
        <v>1.2252679278201495</v>
      </c>
      <c r="CD341" s="126">
        <f t="shared" si="5290"/>
        <v>1.2287855479446541</v>
      </c>
      <c r="CE341" s="126">
        <f t="shared" si="5290"/>
        <v>1.232077770779646</v>
      </c>
      <c r="CF341" s="126">
        <f t="shared" si="5290"/>
        <v>1.23573302168438</v>
      </c>
      <c r="CG341" s="126">
        <f t="shared" si="5290"/>
        <v>1.2392806860334544</v>
      </c>
      <c r="CH341" s="126">
        <f t="shared" si="5290"/>
        <v>1.2428385353675644</v>
      </c>
      <c r="CI341" s="126">
        <f t="shared" si="5290"/>
        <v>1.2464065989267703</v>
      </c>
      <c r="CJ341" s="126">
        <f t="shared" si="5290"/>
        <v>1.2499849060350778</v>
      </c>
      <c r="CK341" s="126">
        <f t="shared" si="5290"/>
        <v>1.2535734861006791</v>
      </c>
      <c r="CL341" s="126">
        <f t="shared" si="5290"/>
        <v>1.257172368616194</v>
      </c>
      <c r="CM341" s="126">
        <f t="shared" si="5290"/>
        <v>1.2607815831589126</v>
      </c>
      <c r="CN341" s="126">
        <f t="shared" si="5290"/>
        <v>1.2644011593910389</v>
      </c>
      <c r="CO341" s="126">
        <f t="shared" si="5290"/>
        <v>1.2680311270599336</v>
      </c>
      <c r="CP341" s="126">
        <f t="shared" si="5290"/>
        <v>1.2716715159983594</v>
      </c>
      <c r="CQ341" s="126">
        <f t="shared" si="5290"/>
        <v>1.2750786410337906</v>
      </c>
      <c r="CR341" s="126">
        <f t="shared" si="5290"/>
        <v>1.2788614642181557</v>
      </c>
      <c r="CS341" s="126">
        <f t="shared" si="5290"/>
        <v>1.2825329459576562</v>
      </c>
      <c r="CT341" s="126">
        <f t="shared" si="5290"/>
        <v>1.2862149681493797</v>
      </c>
      <c r="CU341" s="126">
        <f t="shared" si="5290"/>
        <v>1.289907561053897</v>
      </c>
      <c r="CV341" s="126">
        <f t="shared" si="5290"/>
        <v>1.293610755018654</v>
      </c>
      <c r="CW341" s="126">
        <f t="shared" si="5290"/>
        <v>1.2973245804782207</v>
      </c>
      <c r="CX341" s="126">
        <f t="shared" si="5290"/>
        <v>1.3010490679545423</v>
      </c>
      <c r="CY341" s="126">
        <f t="shared" si="5290"/>
        <v>1.304784248057189</v>
      </c>
      <c r="CZ341" s="126">
        <f t="shared" si="5290"/>
        <v>1.3085301514836076</v>
      </c>
      <c r="DA341" s="126">
        <f t="shared" si="5290"/>
        <v>1.3122868090193751</v>
      </c>
      <c r="DB341" s="126">
        <f t="shared" si="5290"/>
        <v>1.3160542515384499</v>
      </c>
      <c r="DC341" s="126">
        <f t="shared" si="5290"/>
        <v>1.3195802889875801</v>
      </c>
      <c r="DD341" s="126">
        <f t="shared" si="5290"/>
        <v>1.323495136864544</v>
      </c>
      <c r="DE341" s="126">
        <f t="shared" si="5290"/>
        <v>1.3272947573576725</v>
      </c>
      <c r="DF341" s="126">
        <f t="shared" si="5290"/>
        <v>1.3311052861764079</v>
      </c>
      <c r="DG341" s="126">
        <f t="shared" si="5290"/>
        <v>1.3349267546374479</v>
      </c>
      <c r="DH341" s="126">
        <f t="shared" si="5290"/>
        <v>1.3387591941473977</v>
      </c>
      <c r="DI341" s="126">
        <f t="shared" si="5290"/>
        <v>1.3426026362030277</v>
      </c>
      <c r="DJ341" s="126">
        <f t="shared" si="5290"/>
        <v>1.3464571123915319</v>
      </c>
      <c r="DK341" s="126">
        <f t="shared" si="5290"/>
        <v>1.3503226543907885</v>
      </c>
      <c r="DL341" s="126">
        <f t="shared" si="5290"/>
        <v>1.3541992939696192</v>
      </c>
      <c r="DM341" s="126">
        <f t="shared" si="5290"/>
        <v>1.358087062988051</v>
      </c>
      <c r="DN341" s="126">
        <f t="shared" si="5290"/>
        <v>1.361985993397578</v>
      </c>
      <c r="DO341" s="126">
        <f t="shared" si="5290"/>
        <v>1.3657655991021458</v>
      </c>
      <c r="DP341" s="126">
        <f t="shared" si="5290"/>
        <v>1.3698174666548035</v>
      </c>
      <c r="DQ341" s="126">
        <f t="shared" si="5290"/>
        <v>1.3737500738651915</v>
      </c>
      <c r="DR341" s="126">
        <f t="shared" si="5290"/>
        <v>1.3776939711925826</v>
      </c>
      <c r="DS341" s="126">
        <f t="shared" si="5290"/>
        <v>1.381649191049759</v>
      </c>
      <c r="DT341" s="126">
        <f t="shared" si="5290"/>
        <v>1.385615765942557</v>
      </c>
      <c r="DU341" s="126">
        <f t="shared" si="5290"/>
        <v>1.3895937284701338</v>
      </c>
      <c r="DV341" s="126">
        <f t="shared" si="5290"/>
        <v>1.3935831113252357</v>
      </c>
      <c r="DW341" s="126">
        <f t="shared" si="5290"/>
        <v>1.3975839472944662</v>
      </c>
      <c r="DX341" s="126">
        <f t="shared" si="5290"/>
        <v>1.401596269258556</v>
      </c>
      <c r="DY341" s="126">
        <f t="shared" si="5290"/>
        <v>1.4056201101926329</v>
      </c>
      <c r="DZ341" s="126">
        <f t="shared" si="5290"/>
        <v>1.4096555031664932</v>
      </c>
      <c r="EA341" s="126">
        <f t="shared" si="5290"/>
        <v>1.4134323217047313</v>
      </c>
      <c r="EB341" s="126">
        <f t="shared" si="5290"/>
        <v>1.4176256038945581</v>
      </c>
    </row>
    <row r="342" spans="1:132" x14ac:dyDescent="0.25">
      <c r="C342" t="s">
        <v>52</v>
      </c>
      <c r="G342" s="52" t="s">
        <v>220</v>
      </c>
      <c r="H342" s="46">
        <f>SUM(J342:EB342)</f>
        <v>4131155.0367705072</v>
      </c>
      <c r="J342" s="82">
        <f>J340*J341</f>
        <v>338893.18181818177</v>
      </c>
      <c r="K342" s="82">
        <f t="shared" ref="K342:BV342" si="5291">K340*K341</f>
        <v>339801.16114270349</v>
      </c>
      <c r="L342" s="82">
        <f t="shared" si="5291"/>
        <v>340809.26187396707</v>
      </c>
      <c r="M342" s="82">
        <f t="shared" si="5291"/>
        <v>341787.69074733049</v>
      </c>
      <c r="N342" s="82">
        <f t="shared" si="5291"/>
        <v>342768.92859089316</v>
      </c>
      <c r="O342" s="82">
        <f t="shared" si="5291"/>
        <v>343752.98346892401</v>
      </c>
      <c r="P342" s="82">
        <f t="shared" si="5291"/>
        <v>344739.86346884375</v>
      </c>
      <c r="Q342" s="82">
        <f t="shared" si="5291"/>
        <v>345729.57670129108</v>
      </c>
      <c r="R342" s="82">
        <f t="shared" si="5291"/>
        <v>346722.13130018971</v>
      </c>
      <c r="S342" s="82">
        <f t="shared" si="5291"/>
        <v>347717.53542281495</v>
      </c>
      <c r="T342" s="82">
        <f t="shared" si="5291"/>
        <v>348715.79724986083</v>
      </c>
      <c r="U342" s="82">
        <f t="shared" si="5291"/>
        <v>349716.92498550721</v>
      </c>
      <c r="V342" s="82">
        <f t="shared" si="5291"/>
        <v>0</v>
      </c>
      <c r="W342" s="82">
        <f t="shared" si="5291"/>
        <v>0</v>
      </c>
      <c r="X342" s="82">
        <f t="shared" si="5291"/>
        <v>0</v>
      </c>
      <c r="Y342" s="82">
        <f t="shared" si="5291"/>
        <v>0</v>
      </c>
      <c r="Z342" s="82">
        <f t="shared" si="5291"/>
        <v>0</v>
      </c>
      <c r="AA342" s="82">
        <f t="shared" si="5291"/>
        <v>0</v>
      </c>
      <c r="AB342" s="82">
        <f t="shared" si="5291"/>
        <v>0</v>
      </c>
      <c r="AC342" s="82">
        <f t="shared" si="5291"/>
        <v>0</v>
      </c>
      <c r="AD342" s="82">
        <f t="shared" si="5291"/>
        <v>0</v>
      </c>
      <c r="AE342" s="82">
        <f t="shared" si="5291"/>
        <v>0</v>
      </c>
      <c r="AF342" s="82">
        <f t="shared" si="5291"/>
        <v>0</v>
      </c>
      <c r="AG342" s="82">
        <f t="shared" si="5291"/>
        <v>0</v>
      </c>
      <c r="AH342" s="82">
        <f t="shared" si="5291"/>
        <v>0</v>
      </c>
      <c r="AI342" s="82">
        <f t="shared" si="5291"/>
        <v>0</v>
      </c>
      <c r="AJ342" s="82">
        <f t="shared" si="5291"/>
        <v>0</v>
      </c>
      <c r="AK342" s="82">
        <f t="shared" si="5291"/>
        <v>0</v>
      </c>
      <c r="AL342" s="82">
        <f t="shared" si="5291"/>
        <v>0</v>
      </c>
      <c r="AM342" s="82">
        <f t="shared" si="5291"/>
        <v>0</v>
      </c>
      <c r="AN342" s="82">
        <f t="shared" si="5291"/>
        <v>0</v>
      </c>
      <c r="AO342" s="82">
        <f t="shared" si="5291"/>
        <v>0</v>
      </c>
      <c r="AP342" s="82">
        <f t="shared" si="5291"/>
        <v>0</v>
      </c>
      <c r="AQ342" s="82">
        <f t="shared" si="5291"/>
        <v>0</v>
      </c>
      <c r="AR342" s="82">
        <f t="shared" si="5291"/>
        <v>0</v>
      </c>
      <c r="AS342" s="82">
        <f t="shared" si="5291"/>
        <v>0</v>
      </c>
      <c r="AT342" s="82">
        <f t="shared" si="5291"/>
        <v>0</v>
      </c>
      <c r="AU342" s="82">
        <f t="shared" si="5291"/>
        <v>0</v>
      </c>
      <c r="AV342" s="82">
        <f t="shared" si="5291"/>
        <v>0</v>
      </c>
      <c r="AW342" s="82">
        <f t="shared" si="5291"/>
        <v>0</v>
      </c>
      <c r="AX342" s="82">
        <f t="shared" si="5291"/>
        <v>0</v>
      </c>
      <c r="AY342" s="82">
        <f t="shared" si="5291"/>
        <v>0</v>
      </c>
      <c r="AZ342" s="82">
        <f t="shared" si="5291"/>
        <v>0</v>
      </c>
      <c r="BA342" s="82">
        <f t="shared" si="5291"/>
        <v>0</v>
      </c>
      <c r="BB342" s="82">
        <f t="shared" si="5291"/>
        <v>0</v>
      </c>
      <c r="BC342" s="82">
        <f t="shared" si="5291"/>
        <v>0</v>
      </c>
      <c r="BD342" s="82">
        <f t="shared" si="5291"/>
        <v>0</v>
      </c>
      <c r="BE342" s="82">
        <f t="shared" si="5291"/>
        <v>0</v>
      </c>
      <c r="BF342" s="82">
        <f t="shared" si="5291"/>
        <v>0</v>
      </c>
      <c r="BG342" s="82">
        <f t="shared" si="5291"/>
        <v>0</v>
      </c>
      <c r="BH342" s="82">
        <f t="shared" si="5291"/>
        <v>0</v>
      </c>
      <c r="BI342" s="82">
        <f t="shared" si="5291"/>
        <v>0</v>
      </c>
      <c r="BJ342" s="82">
        <f t="shared" si="5291"/>
        <v>0</v>
      </c>
      <c r="BK342" s="82">
        <f t="shared" si="5291"/>
        <v>0</v>
      </c>
      <c r="BL342" s="82">
        <f t="shared" si="5291"/>
        <v>0</v>
      </c>
      <c r="BM342" s="82">
        <f t="shared" si="5291"/>
        <v>0</v>
      </c>
      <c r="BN342" s="82">
        <f t="shared" si="5291"/>
        <v>0</v>
      </c>
      <c r="BO342" s="82">
        <f t="shared" si="5291"/>
        <v>0</v>
      </c>
      <c r="BP342" s="82">
        <f t="shared" si="5291"/>
        <v>0</v>
      </c>
      <c r="BQ342" s="82">
        <f t="shared" si="5291"/>
        <v>0</v>
      </c>
      <c r="BR342" s="82">
        <f t="shared" si="5291"/>
        <v>0</v>
      </c>
      <c r="BS342" s="82">
        <f t="shared" si="5291"/>
        <v>0</v>
      </c>
      <c r="BT342" s="82">
        <f t="shared" si="5291"/>
        <v>0</v>
      </c>
      <c r="BU342" s="82">
        <f t="shared" si="5291"/>
        <v>0</v>
      </c>
      <c r="BV342" s="82">
        <f t="shared" si="5291"/>
        <v>0</v>
      </c>
      <c r="BW342" s="82">
        <f t="shared" ref="BW342:EB342" si="5292">BW340*BW341</f>
        <v>0</v>
      </c>
      <c r="BX342" s="82">
        <f t="shared" si="5292"/>
        <v>0</v>
      </c>
      <c r="BY342" s="82">
        <f t="shared" si="5292"/>
        <v>0</v>
      </c>
      <c r="BZ342" s="82">
        <f t="shared" si="5292"/>
        <v>0</v>
      </c>
      <c r="CA342" s="82">
        <f t="shared" si="5292"/>
        <v>0</v>
      </c>
      <c r="CB342" s="82">
        <f t="shared" si="5292"/>
        <v>0</v>
      </c>
      <c r="CC342" s="82">
        <f t="shared" si="5292"/>
        <v>0</v>
      </c>
      <c r="CD342" s="82">
        <f t="shared" si="5292"/>
        <v>0</v>
      </c>
      <c r="CE342" s="82">
        <f t="shared" si="5292"/>
        <v>0</v>
      </c>
      <c r="CF342" s="82">
        <f t="shared" si="5292"/>
        <v>0</v>
      </c>
      <c r="CG342" s="82">
        <f t="shared" si="5292"/>
        <v>0</v>
      </c>
      <c r="CH342" s="82">
        <f t="shared" si="5292"/>
        <v>0</v>
      </c>
      <c r="CI342" s="82">
        <f t="shared" si="5292"/>
        <v>0</v>
      </c>
      <c r="CJ342" s="82">
        <f t="shared" si="5292"/>
        <v>0</v>
      </c>
      <c r="CK342" s="82">
        <f t="shared" si="5292"/>
        <v>0</v>
      </c>
      <c r="CL342" s="82">
        <f t="shared" si="5292"/>
        <v>0</v>
      </c>
      <c r="CM342" s="82">
        <f t="shared" si="5292"/>
        <v>0</v>
      </c>
      <c r="CN342" s="82">
        <f t="shared" si="5292"/>
        <v>0</v>
      </c>
      <c r="CO342" s="82">
        <f t="shared" si="5292"/>
        <v>0</v>
      </c>
      <c r="CP342" s="82">
        <f t="shared" si="5292"/>
        <v>0</v>
      </c>
      <c r="CQ342" s="82">
        <f t="shared" si="5292"/>
        <v>0</v>
      </c>
      <c r="CR342" s="82">
        <f t="shared" si="5292"/>
        <v>0</v>
      </c>
      <c r="CS342" s="82">
        <f t="shared" si="5292"/>
        <v>0</v>
      </c>
      <c r="CT342" s="82">
        <f t="shared" si="5292"/>
        <v>0</v>
      </c>
      <c r="CU342" s="82">
        <f t="shared" si="5292"/>
        <v>0</v>
      </c>
      <c r="CV342" s="82">
        <f t="shared" si="5292"/>
        <v>0</v>
      </c>
      <c r="CW342" s="82">
        <f t="shared" si="5292"/>
        <v>0</v>
      </c>
      <c r="CX342" s="82">
        <f t="shared" si="5292"/>
        <v>0</v>
      </c>
      <c r="CY342" s="82">
        <f t="shared" si="5292"/>
        <v>0</v>
      </c>
      <c r="CZ342" s="82">
        <f t="shared" si="5292"/>
        <v>0</v>
      </c>
      <c r="DA342" s="82">
        <f t="shared" si="5292"/>
        <v>0</v>
      </c>
      <c r="DB342" s="82">
        <f t="shared" si="5292"/>
        <v>0</v>
      </c>
      <c r="DC342" s="82">
        <f t="shared" si="5292"/>
        <v>0</v>
      </c>
      <c r="DD342" s="82">
        <f t="shared" si="5292"/>
        <v>0</v>
      </c>
      <c r="DE342" s="82">
        <f t="shared" si="5292"/>
        <v>0</v>
      </c>
      <c r="DF342" s="82">
        <f t="shared" si="5292"/>
        <v>0</v>
      </c>
      <c r="DG342" s="82">
        <f t="shared" si="5292"/>
        <v>0</v>
      </c>
      <c r="DH342" s="82">
        <f t="shared" si="5292"/>
        <v>0</v>
      </c>
      <c r="DI342" s="82">
        <f t="shared" si="5292"/>
        <v>0</v>
      </c>
      <c r="DJ342" s="82">
        <f t="shared" si="5292"/>
        <v>0</v>
      </c>
      <c r="DK342" s="82">
        <f t="shared" si="5292"/>
        <v>0</v>
      </c>
      <c r="DL342" s="82">
        <f t="shared" si="5292"/>
        <v>0</v>
      </c>
      <c r="DM342" s="82">
        <f t="shared" si="5292"/>
        <v>0</v>
      </c>
      <c r="DN342" s="82">
        <f t="shared" si="5292"/>
        <v>0</v>
      </c>
      <c r="DO342" s="82">
        <f t="shared" si="5292"/>
        <v>0</v>
      </c>
      <c r="DP342" s="82">
        <f t="shared" si="5292"/>
        <v>0</v>
      </c>
      <c r="DQ342" s="82">
        <f t="shared" si="5292"/>
        <v>0</v>
      </c>
      <c r="DR342" s="82">
        <f t="shared" si="5292"/>
        <v>0</v>
      </c>
      <c r="DS342" s="82">
        <f t="shared" si="5292"/>
        <v>0</v>
      </c>
      <c r="DT342" s="82">
        <f t="shared" si="5292"/>
        <v>0</v>
      </c>
      <c r="DU342" s="82">
        <f t="shared" si="5292"/>
        <v>0</v>
      </c>
      <c r="DV342" s="82">
        <f t="shared" si="5292"/>
        <v>0</v>
      </c>
      <c r="DW342" s="82">
        <f t="shared" si="5292"/>
        <v>0</v>
      </c>
      <c r="DX342" s="82">
        <f t="shared" si="5292"/>
        <v>0</v>
      </c>
      <c r="DY342" s="82">
        <f t="shared" si="5292"/>
        <v>0</v>
      </c>
      <c r="DZ342" s="82">
        <f t="shared" si="5292"/>
        <v>0</v>
      </c>
      <c r="EA342" s="82">
        <f t="shared" si="5292"/>
        <v>0</v>
      </c>
      <c r="EB342" s="82">
        <f t="shared" si="5292"/>
        <v>0</v>
      </c>
    </row>
    <row r="343" spans="1:132" x14ac:dyDescent="0.25"/>
    <row r="344" spans="1:132" ht="13" x14ac:dyDescent="0.3">
      <c r="C344" s="36" t="s">
        <v>421</v>
      </c>
      <c r="D344" s="36"/>
      <c r="E344" s="36"/>
      <c r="F344" s="36"/>
      <c r="G344" s="55" t="s">
        <v>220</v>
      </c>
      <c r="H344" s="51">
        <f>SUM(J344:EB344)</f>
        <v>58467039.776390478</v>
      </c>
      <c r="I344" s="36"/>
      <c r="J344" s="128">
        <f t="shared" ref="J344:AO344" si="5293">SUM(J87,J156,J246,J336,J342)</f>
        <v>962450.61931818177</v>
      </c>
      <c r="K344" s="128">
        <f t="shared" si="5293"/>
        <v>339801.16114270349</v>
      </c>
      <c r="L344" s="128">
        <f t="shared" si="5293"/>
        <v>340809.26187396707</v>
      </c>
      <c r="M344" s="128">
        <f t="shared" si="5293"/>
        <v>341787.69074733049</v>
      </c>
      <c r="N344" s="128">
        <f t="shared" si="5293"/>
        <v>342768.92859089316</v>
      </c>
      <c r="O344" s="128">
        <f t="shared" si="5293"/>
        <v>343752.98346892401</v>
      </c>
      <c r="P344" s="128">
        <f t="shared" si="5293"/>
        <v>344739.86346884375</v>
      </c>
      <c r="Q344" s="128">
        <f t="shared" si="5293"/>
        <v>345729.57670129108</v>
      </c>
      <c r="R344" s="128">
        <f t="shared" si="5293"/>
        <v>1754178.5948767883</v>
      </c>
      <c r="S344" s="128">
        <f t="shared" si="5293"/>
        <v>347717.53542281495</v>
      </c>
      <c r="T344" s="128">
        <f t="shared" si="5293"/>
        <v>348715.79724986083</v>
      </c>
      <c r="U344" s="128">
        <f t="shared" si="5293"/>
        <v>349716.92498550721</v>
      </c>
      <c r="V344" s="128">
        <f t="shared" si="5293"/>
        <v>533834.39503164636</v>
      </c>
      <c r="W344" s="128">
        <f t="shared" si="5293"/>
        <v>0</v>
      </c>
      <c r="X344" s="128">
        <f t="shared" si="5293"/>
        <v>0</v>
      </c>
      <c r="Y344" s="128">
        <f t="shared" si="5293"/>
        <v>0</v>
      </c>
      <c r="Z344" s="128">
        <f t="shared" si="5293"/>
        <v>0</v>
      </c>
      <c r="AA344" s="128">
        <f t="shared" si="5293"/>
        <v>0</v>
      </c>
      <c r="AB344" s="128">
        <f t="shared" si="5293"/>
        <v>0</v>
      </c>
      <c r="AC344" s="128">
        <f t="shared" si="5293"/>
        <v>0</v>
      </c>
      <c r="AD344" s="128">
        <f t="shared" si="5293"/>
        <v>1456717.4398017798</v>
      </c>
      <c r="AE344" s="128">
        <f t="shared" si="5293"/>
        <v>0</v>
      </c>
      <c r="AF344" s="128">
        <f t="shared" si="5293"/>
        <v>0</v>
      </c>
      <c r="AG344" s="128">
        <f t="shared" si="5293"/>
        <v>0</v>
      </c>
      <c r="AH344" s="128">
        <f t="shared" si="5293"/>
        <v>628318.5891297448</v>
      </c>
      <c r="AI344" s="128">
        <f t="shared" si="5293"/>
        <v>630002.01127793232</v>
      </c>
      <c r="AJ344" s="128">
        <f t="shared" si="5293"/>
        <v>631871.06165472034</v>
      </c>
      <c r="AK344" s="128">
        <f t="shared" si="5293"/>
        <v>633685.09947624651</v>
      </c>
      <c r="AL344" s="128">
        <f t="shared" si="5293"/>
        <v>635504.34521663073</v>
      </c>
      <c r="AM344" s="128">
        <f t="shared" si="5293"/>
        <v>637328.81382728089</v>
      </c>
      <c r="AN344" s="128">
        <f t="shared" si="5293"/>
        <v>639158.52030252828</v>
      </c>
      <c r="AO344" s="128">
        <f t="shared" si="5293"/>
        <v>640993.47967975179</v>
      </c>
      <c r="AP344" s="128">
        <f t="shared" ref="AP344:BU344" si="5294">SUM(AP87,AP156,AP246,AP336,AP342)</f>
        <v>4867401.7865888374</v>
      </c>
      <c r="AQ344" s="128">
        <f t="shared" si="5294"/>
        <v>644679.21750561963</v>
      </c>
      <c r="AR344" s="128">
        <f t="shared" si="5294"/>
        <v>646530.02624537202</v>
      </c>
      <c r="AS344" s="128">
        <f t="shared" si="5294"/>
        <v>648386.14846956439</v>
      </c>
      <c r="AT344" s="128">
        <f t="shared" si="5294"/>
        <v>650247.59943267272</v>
      </c>
      <c r="AU344" s="128">
        <f t="shared" si="5294"/>
        <v>651989.77486664616</v>
      </c>
      <c r="AV344" s="128">
        <f t="shared" si="5294"/>
        <v>653924.05715870531</v>
      </c>
      <c r="AW344" s="128">
        <f t="shared" si="5294"/>
        <v>655801.40689677559</v>
      </c>
      <c r="AX344" s="128">
        <f t="shared" si="5294"/>
        <v>657684.1463158041</v>
      </c>
      <c r="AY344" s="128">
        <f t="shared" si="5294"/>
        <v>659572.29088901926</v>
      </c>
      <c r="AZ344" s="128">
        <f t="shared" si="5294"/>
        <v>496874.59585094475</v>
      </c>
      <c r="BA344" s="128">
        <f t="shared" si="5294"/>
        <v>0</v>
      </c>
      <c r="BB344" s="128">
        <f t="shared" si="5294"/>
        <v>4372010.1551851537</v>
      </c>
      <c r="BC344" s="128">
        <f t="shared" si="5294"/>
        <v>0</v>
      </c>
      <c r="BD344" s="128">
        <f t="shared" si="5294"/>
        <v>0</v>
      </c>
      <c r="BE344" s="128">
        <f t="shared" si="5294"/>
        <v>0</v>
      </c>
      <c r="BF344" s="128">
        <f t="shared" si="5294"/>
        <v>0</v>
      </c>
      <c r="BG344" s="128">
        <f t="shared" si="5294"/>
        <v>0</v>
      </c>
      <c r="BH344" s="128">
        <f t="shared" si="5294"/>
        <v>0</v>
      </c>
      <c r="BI344" s="128">
        <f t="shared" si="5294"/>
        <v>0</v>
      </c>
      <c r="BJ344" s="128">
        <f t="shared" si="5294"/>
        <v>0</v>
      </c>
      <c r="BK344" s="128">
        <f t="shared" si="5294"/>
        <v>0</v>
      </c>
      <c r="BL344" s="128">
        <f t="shared" si="5294"/>
        <v>0</v>
      </c>
      <c r="BM344" s="128">
        <f t="shared" si="5294"/>
        <v>0</v>
      </c>
      <c r="BN344" s="128">
        <f t="shared" si="5294"/>
        <v>4524598.121538898</v>
      </c>
      <c r="BO344" s="128">
        <f t="shared" si="5294"/>
        <v>0</v>
      </c>
      <c r="BP344" s="128">
        <f t="shared" si="5294"/>
        <v>0</v>
      </c>
      <c r="BQ344" s="128">
        <f t="shared" si="5294"/>
        <v>0</v>
      </c>
      <c r="BR344" s="128">
        <f t="shared" si="5294"/>
        <v>0</v>
      </c>
      <c r="BS344" s="128">
        <f t="shared" si="5294"/>
        <v>0</v>
      </c>
      <c r="BT344" s="128">
        <f t="shared" si="5294"/>
        <v>0</v>
      </c>
      <c r="BU344" s="128">
        <f t="shared" si="5294"/>
        <v>0</v>
      </c>
      <c r="BV344" s="128">
        <f t="shared" ref="BV344:DA344" si="5295">SUM(BV87,BV156,BV246,BV336,BV342)</f>
        <v>0</v>
      </c>
      <c r="BW344" s="128">
        <f t="shared" si="5295"/>
        <v>0</v>
      </c>
      <c r="BX344" s="128">
        <f t="shared" si="5295"/>
        <v>0</v>
      </c>
      <c r="BY344" s="128">
        <f t="shared" si="5295"/>
        <v>0</v>
      </c>
      <c r="BZ344" s="128">
        <f t="shared" si="5295"/>
        <v>4682959.0557927629</v>
      </c>
      <c r="CA344" s="128">
        <f t="shared" si="5295"/>
        <v>0</v>
      </c>
      <c r="CB344" s="128">
        <f t="shared" si="5295"/>
        <v>0</v>
      </c>
      <c r="CC344" s="128">
        <f t="shared" si="5295"/>
        <v>0</v>
      </c>
      <c r="CD344" s="128">
        <f t="shared" si="5295"/>
        <v>0</v>
      </c>
      <c r="CE344" s="128">
        <f t="shared" si="5295"/>
        <v>0</v>
      </c>
      <c r="CF344" s="128">
        <f t="shared" si="5295"/>
        <v>0</v>
      </c>
      <c r="CG344" s="128">
        <f t="shared" si="5295"/>
        <v>0</v>
      </c>
      <c r="CH344" s="128">
        <f t="shared" si="5295"/>
        <v>0</v>
      </c>
      <c r="CI344" s="128">
        <f t="shared" si="5295"/>
        <v>0</v>
      </c>
      <c r="CJ344" s="128">
        <f t="shared" si="5295"/>
        <v>0</v>
      </c>
      <c r="CK344" s="128">
        <f t="shared" si="5295"/>
        <v>0</v>
      </c>
      <c r="CL344" s="128">
        <f t="shared" si="5295"/>
        <v>4846399.481015427</v>
      </c>
      <c r="CM344" s="128">
        <f t="shared" si="5295"/>
        <v>0</v>
      </c>
      <c r="CN344" s="128">
        <f t="shared" si="5295"/>
        <v>0</v>
      </c>
      <c r="CO344" s="128">
        <f t="shared" si="5295"/>
        <v>0</v>
      </c>
      <c r="CP344" s="128">
        <f t="shared" si="5295"/>
        <v>0</v>
      </c>
      <c r="CQ344" s="128">
        <f t="shared" si="5295"/>
        <v>0</v>
      </c>
      <c r="CR344" s="128">
        <f t="shared" si="5295"/>
        <v>0</v>
      </c>
      <c r="CS344" s="128">
        <f t="shared" si="5295"/>
        <v>0</v>
      </c>
      <c r="CT344" s="128">
        <f t="shared" si="5295"/>
        <v>0</v>
      </c>
      <c r="CU344" s="128">
        <f t="shared" si="5295"/>
        <v>0</v>
      </c>
      <c r="CV344" s="128">
        <f t="shared" si="5295"/>
        <v>0</v>
      </c>
      <c r="CW344" s="128">
        <f t="shared" si="5295"/>
        <v>0</v>
      </c>
      <c r="CX344" s="128">
        <f t="shared" si="5295"/>
        <v>5015544.1569647612</v>
      </c>
      <c r="CY344" s="128">
        <f t="shared" si="5295"/>
        <v>0</v>
      </c>
      <c r="CZ344" s="128">
        <f t="shared" si="5295"/>
        <v>0</v>
      </c>
      <c r="DA344" s="128">
        <f t="shared" si="5295"/>
        <v>0</v>
      </c>
      <c r="DB344" s="128">
        <f t="shared" ref="DB344:EB344" si="5296">SUM(DB87,DB156,DB246,DB336,DB342)</f>
        <v>0</v>
      </c>
      <c r="DC344" s="128">
        <f t="shared" si="5296"/>
        <v>0</v>
      </c>
      <c r="DD344" s="128">
        <f t="shared" si="5296"/>
        <v>0</v>
      </c>
      <c r="DE344" s="128">
        <f t="shared" si="5296"/>
        <v>0</v>
      </c>
      <c r="DF344" s="128">
        <f t="shared" si="5296"/>
        <v>0</v>
      </c>
      <c r="DG344" s="128">
        <f t="shared" si="5296"/>
        <v>0</v>
      </c>
      <c r="DH344" s="128">
        <f t="shared" si="5296"/>
        <v>0</v>
      </c>
      <c r="DI344" s="128">
        <f t="shared" si="5296"/>
        <v>0</v>
      </c>
      <c r="DJ344" s="128">
        <f t="shared" si="5296"/>
        <v>5190592.1682693549</v>
      </c>
      <c r="DK344" s="128">
        <f t="shared" si="5296"/>
        <v>0</v>
      </c>
      <c r="DL344" s="128">
        <f t="shared" si="5296"/>
        <v>0</v>
      </c>
      <c r="DM344" s="128">
        <f t="shared" si="5296"/>
        <v>0</v>
      </c>
      <c r="DN344" s="128">
        <f t="shared" si="5296"/>
        <v>0</v>
      </c>
      <c r="DO344" s="128">
        <f t="shared" si="5296"/>
        <v>0</v>
      </c>
      <c r="DP344" s="128">
        <f t="shared" si="5296"/>
        <v>0</v>
      </c>
      <c r="DQ344" s="128">
        <f t="shared" si="5296"/>
        <v>0</v>
      </c>
      <c r="DR344" s="128">
        <f t="shared" si="5296"/>
        <v>0</v>
      </c>
      <c r="DS344" s="128">
        <f t="shared" si="5296"/>
        <v>0</v>
      </c>
      <c r="DT344" s="128">
        <f t="shared" si="5296"/>
        <v>0</v>
      </c>
      <c r="DU344" s="128">
        <f t="shared" si="5296"/>
        <v>0</v>
      </c>
      <c r="DV344" s="128">
        <f t="shared" si="5296"/>
        <v>5372262.8941587843</v>
      </c>
      <c r="DW344" s="128">
        <f t="shared" si="5296"/>
        <v>0</v>
      </c>
      <c r="DX344" s="128">
        <f t="shared" si="5296"/>
        <v>0</v>
      </c>
      <c r="DY344" s="128">
        <f t="shared" si="5296"/>
        <v>0</v>
      </c>
      <c r="DZ344" s="128">
        <f t="shared" si="5296"/>
        <v>0</v>
      </c>
      <c r="EA344" s="128">
        <f t="shared" si="5296"/>
        <v>0</v>
      </c>
      <c r="EB344" s="128">
        <f t="shared" si="5296"/>
        <v>0</v>
      </c>
    </row>
    <row r="345" spans="1:132" x14ac:dyDescent="0.25"/>
    <row r="346" spans="1:132" ht="13" x14ac:dyDescent="0.3">
      <c r="A346" s="59">
        <f>IF(H349=D349,0,1)</f>
        <v>0</v>
      </c>
      <c r="B346" s="108" t="str">
        <f>Assumptions!B88</f>
        <v>Saleyards</v>
      </c>
      <c r="C346" s="108"/>
      <c r="D346" s="108"/>
      <c r="E346" s="108"/>
      <c r="F346" s="108"/>
      <c r="G346" s="108"/>
      <c r="H346" s="108"/>
      <c r="I346" s="108"/>
    </row>
    <row r="347" spans="1:132" ht="13" x14ac:dyDescent="0.3">
      <c r="C347" s="2" t="s">
        <v>419</v>
      </c>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row>
    <row r="348" spans="1:132" outlineLevel="1" x14ac:dyDescent="0.25">
      <c r="C348" t="s">
        <v>339</v>
      </c>
      <c r="D348" s="79">
        <f>Costs!L172</f>
        <v>44927</v>
      </c>
      <c r="E348" s="16">
        <f>Costs!L173</f>
        <v>12</v>
      </c>
      <c r="F348" s="61">
        <f>EDATE(D348,E348)</f>
        <v>45292</v>
      </c>
      <c r="G348" s="52" t="s">
        <v>215</v>
      </c>
      <c r="H348" s="50">
        <f>SUM(J348:EB348)</f>
        <v>1</v>
      </c>
      <c r="J348" s="130">
        <f t="shared" ref="J348:AO348" si="5297">IFERROR(IF(AND(J$6&gt;=$D348,J$7&lt;=$F348),1,0)*1/(YEARFRAC($D348,$F348)*MiY),0)+IF(AND($D348=$F348,J$6&lt;=$D348,J$7&gt;=$F348),1)</f>
        <v>8.3333333333333329E-2</v>
      </c>
      <c r="K348" s="130">
        <f t="shared" si="5297"/>
        <v>8.3333333333333329E-2</v>
      </c>
      <c r="L348" s="130">
        <f t="shared" si="5297"/>
        <v>8.3333333333333329E-2</v>
      </c>
      <c r="M348" s="130">
        <f t="shared" si="5297"/>
        <v>8.3333333333333329E-2</v>
      </c>
      <c r="N348" s="130">
        <f t="shared" si="5297"/>
        <v>8.3333333333333329E-2</v>
      </c>
      <c r="O348" s="130">
        <f t="shared" si="5297"/>
        <v>8.3333333333333329E-2</v>
      </c>
      <c r="P348" s="130">
        <f t="shared" si="5297"/>
        <v>8.3333333333333329E-2</v>
      </c>
      <c r="Q348" s="130">
        <f t="shared" si="5297"/>
        <v>8.3333333333333329E-2</v>
      </c>
      <c r="R348" s="130">
        <f t="shared" si="5297"/>
        <v>8.3333333333333329E-2</v>
      </c>
      <c r="S348" s="130">
        <f t="shared" si="5297"/>
        <v>8.3333333333333329E-2</v>
      </c>
      <c r="T348" s="130">
        <f t="shared" si="5297"/>
        <v>8.3333333333333329E-2</v>
      </c>
      <c r="U348" s="130">
        <f t="shared" si="5297"/>
        <v>8.3333333333333329E-2</v>
      </c>
      <c r="V348" s="130">
        <f t="shared" si="5297"/>
        <v>0</v>
      </c>
      <c r="W348" s="130">
        <f t="shared" si="5297"/>
        <v>0</v>
      </c>
      <c r="X348" s="130">
        <f t="shared" si="5297"/>
        <v>0</v>
      </c>
      <c r="Y348" s="130">
        <f t="shared" si="5297"/>
        <v>0</v>
      </c>
      <c r="Z348" s="130">
        <f t="shared" si="5297"/>
        <v>0</v>
      </c>
      <c r="AA348" s="130">
        <f t="shared" si="5297"/>
        <v>0</v>
      </c>
      <c r="AB348" s="130">
        <f t="shared" si="5297"/>
        <v>0</v>
      </c>
      <c r="AC348" s="130">
        <f t="shared" si="5297"/>
        <v>0</v>
      </c>
      <c r="AD348" s="130">
        <f t="shared" si="5297"/>
        <v>0</v>
      </c>
      <c r="AE348" s="130">
        <f t="shared" si="5297"/>
        <v>0</v>
      </c>
      <c r="AF348" s="130">
        <f t="shared" si="5297"/>
        <v>0</v>
      </c>
      <c r="AG348" s="130">
        <f t="shared" si="5297"/>
        <v>0</v>
      </c>
      <c r="AH348" s="130">
        <f t="shared" si="5297"/>
        <v>0</v>
      </c>
      <c r="AI348" s="130">
        <f t="shared" si="5297"/>
        <v>0</v>
      </c>
      <c r="AJ348" s="130">
        <f t="shared" si="5297"/>
        <v>0</v>
      </c>
      <c r="AK348" s="130">
        <f t="shared" si="5297"/>
        <v>0</v>
      </c>
      <c r="AL348" s="130">
        <f t="shared" si="5297"/>
        <v>0</v>
      </c>
      <c r="AM348" s="130">
        <f t="shared" si="5297"/>
        <v>0</v>
      </c>
      <c r="AN348" s="130">
        <f t="shared" si="5297"/>
        <v>0</v>
      </c>
      <c r="AO348" s="130">
        <f t="shared" si="5297"/>
        <v>0</v>
      </c>
      <c r="AP348" s="130">
        <f t="shared" ref="AP348:BU348" si="5298">IFERROR(IF(AND(AP$6&gt;=$D348,AP$7&lt;=$F348),1,0)*1/(YEARFRAC($D348,$F348)*MiY),0)+IF(AND($D348=$F348,AP$6&lt;=$D348,AP$7&gt;=$F348),1)</f>
        <v>0</v>
      </c>
      <c r="AQ348" s="130">
        <f t="shared" si="5298"/>
        <v>0</v>
      </c>
      <c r="AR348" s="130">
        <f t="shared" si="5298"/>
        <v>0</v>
      </c>
      <c r="AS348" s="130">
        <f t="shared" si="5298"/>
        <v>0</v>
      </c>
      <c r="AT348" s="130">
        <f t="shared" si="5298"/>
        <v>0</v>
      </c>
      <c r="AU348" s="130">
        <f t="shared" si="5298"/>
        <v>0</v>
      </c>
      <c r="AV348" s="130">
        <f t="shared" si="5298"/>
        <v>0</v>
      </c>
      <c r="AW348" s="130">
        <f t="shared" si="5298"/>
        <v>0</v>
      </c>
      <c r="AX348" s="130">
        <f t="shared" si="5298"/>
        <v>0</v>
      </c>
      <c r="AY348" s="130">
        <f t="shared" si="5298"/>
        <v>0</v>
      </c>
      <c r="AZ348" s="130">
        <f t="shared" si="5298"/>
        <v>0</v>
      </c>
      <c r="BA348" s="130">
        <f t="shared" si="5298"/>
        <v>0</v>
      </c>
      <c r="BB348" s="130">
        <f t="shared" si="5298"/>
        <v>0</v>
      </c>
      <c r="BC348" s="130">
        <f t="shared" si="5298"/>
        <v>0</v>
      </c>
      <c r="BD348" s="130">
        <f t="shared" si="5298"/>
        <v>0</v>
      </c>
      <c r="BE348" s="130">
        <f t="shared" si="5298"/>
        <v>0</v>
      </c>
      <c r="BF348" s="130">
        <f t="shared" si="5298"/>
        <v>0</v>
      </c>
      <c r="BG348" s="130">
        <f t="shared" si="5298"/>
        <v>0</v>
      </c>
      <c r="BH348" s="130">
        <f t="shared" si="5298"/>
        <v>0</v>
      </c>
      <c r="BI348" s="130">
        <f t="shared" si="5298"/>
        <v>0</v>
      </c>
      <c r="BJ348" s="130">
        <f t="shared" si="5298"/>
        <v>0</v>
      </c>
      <c r="BK348" s="130">
        <f t="shared" si="5298"/>
        <v>0</v>
      </c>
      <c r="BL348" s="130">
        <f t="shared" si="5298"/>
        <v>0</v>
      </c>
      <c r="BM348" s="130">
        <f t="shared" si="5298"/>
        <v>0</v>
      </c>
      <c r="BN348" s="130">
        <f t="shared" si="5298"/>
        <v>0</v>
      </c>
      <c r="BO348" s="130">
        <f t="shared" si="5298"/>
        <v>0</v>
      </c>
      <c r="BP348" s="130">
        <f t="shared" si="5298"/>
        <v>0</v>
      </c>
      <c r="BQ348" s="130">
        <f t="shared" si="5298"/>
        <v>0</v>
      </c>
      <c r="BR348" s="130">
        <f t="shared" si="5298"/>
        <v>0</v>
      </c>
      <c r="BS348" s="130">
        <f t="shared" si="5298"/>
        <v>0</v>
      </c>
      <c r="BT348" s="130">
        <f t="shared" si="5298"/>
        <v>0</v>
      </c>
      <c r="BU348" s="130">
        <f t="shared" si="5298"/>
        <v>0</v>
      </c>
      <c r="BV348" s="130">
        <f t="shared" ref="BV348:DA348" si="5299">IFERROR(IF(AND(BV$6&gt;=$D348,BV$7&lt;=$F348),1,0)*1/(YEARFRAC($D348,$F348)*MiY),0)+IF(AND($D348=$F348,BV$6&lt;=$D348,BV$7&gt;=$F348),1)</f>
        <v>0</v>
      </c>
      <c r="BW348" s="130">
        <f t="shared" si="5299"/>
        <v>0</v>
      </c>
      <c r="BX348" s="130">
        <f t="shared" si="5299"/>
        <v>0</v>
      </c>
      <c r="BY348" s="130">
        <f t="shared" si="5299"/>
        <v>0</v>
      </c>
      <c r="BZ348" s="130">
        <f t="shared" si="5299"/>
        <v>0</v>
      </c>
      <c r="CA348" s="130">
        <f t="shared" si="5299"/>
        <v>0</v>
      </c>
      <c r="CB348" s="130">
        <f t="shared" si="5299"/>
        <v>0</v>
      </c>
      <c r="CC348" s="130">
        <f t="shared" si="5299"/>
        <v>0</v>
      </c>
      <c r="CD348" s="130">
        <f t="shared" si="5299"/>
        <v>0</v>
      </c>
      <c r="CE348" s="130">
        <f t="shared" si="5299"/>
        <v>0</v>
      </c>
      <c r="CF348" s="130">
        <f t="shared" si="5299"/>
        <v>0</v>
      </c>
      <c r="CG348" s="130">
        <f t="shared" si="5299"/>
        <v>0</v>
      </c>
      <c r="CH348" s="130">
        <f t="shared" si="5299"/>
        <v>0</v>
      </c>
      <c r="CI348" s="130">
        <f t="shared" si="5299"/>
        <v>0</v>
      </c>
      <c r="CJ348" s="130">
        <f t="shared" si="5299"/>
        <v>0</v>
      </c>
      <c r="CK348" s="130">
        <f t="shared" si="5299"/>
        <v>0</v>
      </c>
      <c r="CL348" s="130">
        <f t="shared" si="5299"/>
        <v>0</v>
      </c>
      <c r="CM348" s="130">
        <f t="shared" si="5299"/>
        <v>0</v>
      </c>
      <c r="CN348" s="130">
        <f t="shared" si="5299"/>
        <v>0</v>
      </c>
      <c r="CO348" s="130">
        <f t="shared" si="5299"/>
        <v>0</v>
      </c>
      <c r="CP348" s="130">
        <f t="shared" si="5299"/>
        <v>0</v>
      </c>
      <c r="CQ348" s="130">
        <f t="shared" si="5299"/>
        <v>0</v>
      </c>
      <c r="CR348" s="130">
        <f t="shared" si="5299"/>
        <v>0</v>
      </c>
      <c r="CS348" s="130">
        <f t="shared" si="5299"/>
        <v>0</v>
      </c>
      <c r="CT348" s="130">
        <f t="shared" si="5299"/>
        <v>0</v>
      </c>
      <c r="CU348" s="130">
        <f t="shared" si="5299"/>
        <v>0</v>
      </c>
      <c r="CV348" s="130">
        <f t="shared" si="5299"/>
        <v>0</v>
      </c>
      <c r="CW348" s="130">
        <f t="shared" si="5299"/>
        <v>0</v>
      </c>
      <c r="CX348" s="130">
        <f t="shared" si="5299"/>
        <v>0</v>
      </c>
      <c r="CY348" s="130">
        <f t="shared" si="5299"/>
        <v>0</v>
      </c>
      <c r="CZ348" s="130">
        <f t="shared" si="5299"/>
        <v>0</v>
      </c>
      <c r="DA348" s="130">
        <f t="shared" si="5299"/>
        <v>0</v>
      </c>
      <c r="DB348" s="130">
        <f t="shared" ref="DB348:EB348" si="5300">IFERROR(IF(AND(DB$6&gt;=$D348,DB$7&lt;=$F348),1,0)*1/(YEARFRAC($D348,$F348)*MiY),0)+IF(AND($D348=$F348,DB$6&lt;=$D348,DB$7&gt;=$F348),1)</f>
        <v>0</v>
      </c>
      <c r="DC348" s="130">
        <f t="shared" si="5300"/>
        <v>0</v>
      </c>
      <c r="DD348" s="130">
        <f t="shared" si="5300"/>
        <v>0</v>
      </c>
      <c r="DE348" s="130">
        <f t="shared" si="5300"/>
        <v>0</v>
      </c>
      <c r="DF348" s="130">
        <f t="shared" si="5300"/>
        <v>0</v>
      </c>
      <c r="DG348" s="130">
        <f t="shared" si="5300"/>
        <v>0</v>
      </c>
      <c r="DH348" s="130">
        <f t="shared" si="5300"/>
        <v>0</v>
      </c>
      <c r="DI348" s="130">
        <f t="shared" si="5300"/>
        <v>0</v>
      </c>
      <c r="DJ348" s="130">
        <f t="shared" si="5300"/>
        <v>0</v>
      </c>
      <c r="DK348" s="130">
        <f t="shared" si="5300"/>
        <v>0</v>
      </c>
      <c r="DL348" s="130">
        <f t="shared" si="5300"/>
        <v>0</v>
      </c>
      <c r="DM348" s="130">
        <f t="shared" si="5300"/>
        <v>0</v>
      </c>
      <c r="DN348" s="130">
        <f t="shared" si="5300"/>
        <v>0</v>
      </c>
      <c r="DO348" s="130">
        <f t="shared" si="5300"/>
        <v>0</v>
      </c>
      <c r="DP348" s="130">
        <f t="shared" si="5300"/>
        <v>0</v>
      </c>
      <c r="DQ348" s="130">
        <f t="shared" si="5300"/>
        <v>0</v>
      </c>
      <c r="DR348" s="130">
        <f t="shared" si="5300"/>
        <v>0</v>
      </c>
      <c r="DS348" s="130">
        <f t="shared" si="5300"/>
        <v>0</v>
      </c>
      <c r="DT348" s="130">
        <f t="shared" si="5300"/>
        <v>0</v>
      </c>
      <c r="DU348" s="130">
        <f t="shared" si="5300"/>
        <v>0</v>
      </c>
      <c r="DV348" s="130">
        <f t="shared" si="5300"/>
        <v>0</v>
      </c>
      <c r="DW348" s="130">
        <f t="shared" si="5300"/>
        <v>0</v>
      </c>
      <c r="DX348" s="130">
        <f t="shared" si="5300"/>
        <v>0</v>
      </c>
      <c r="DY348" s="130">
        <f t="shared" si="5300"/>
        <v>0</v>
      </c>
      <c r="DZ348" s="130">
        <f t="shared" si="5300"/>
        <v>0</v>
      </c>
      <c r="EA348" s="130">
        <f t="shared" si="5300"/>
        <v>0</v>
      </c>
      <c r="EB348" s="130">
        <f t="shared" si="5300"/>
        <v>0</v>
      </c>
    </row>
    <row r="349" spans="1:132" outlineLevel="1" x14ac:dyDescent="0.25">
      <c r="C349" t="s">
        <v>422</v>
      </c>
      <c r="D349" s="16">
        <f>Costs!L188</f>
        <v>1510415.2937256834</v>
      </c>
      <c r="G349" s="52" t="s">
        <v>220</v>
      </c>
      <c r="H349" s="66">
        <f t="shared" ref="H349:H351" si="5301">SUM(J349:EB349)</f>
        <v>1510415.2937256834</v>
      </c>
      <c r="J349" s="29">
        <f t="shared" ref="J349" si="5302">$D349*J348</f>
        <v>125867.94114380694</v>
      </c>
      <c r="K349" s="29">
        <f t="shared" ref="K349:BV349" si="5303">$D349*K348</f>
        <v>125867.94114380694</v>
      </c>
      <c r="L349" s="29">
        <f t="shared" si="5303"/>
        <v>125867.94114380694</v>
      </c>
      <c r="M349" s="29">
        <f t="shared" si="5303"/>
        <v>125867.94114380694</v>
      </c>
      <c r="N349" s="29">
        <f t="shared" si="5303"/>
        <v>125867.94114380694</v>
      </c>
      <c r="O349" s="29">
        <f t="shared" si="5303"/>
        <v>125867.94114380694</v>
      </c>
      <c r="P349" s="29">
        <f t="shared" si="5303"/>
        <v>125867.94114380694</v>
      </c>
      <c r="Q349" s="29">
        <f t="shared" si="5303"/>
        <v>125867.94114380694</v>
      </c>
      <c r="R349" s="29">
        <f t="shared" si="5303"/>
        <v>125867.94114380694</v>
      </c>
      <c r="S349" s="29">
        <f t="shared" si="5303"/>
        <v>125867.94114380694</v>
      </c>
      <c r="T349" s="29">
        <f t="shared" si="5303"/>
        <v>125867.94114380694</v>
      </c>
      <c r="U349" s="29">
        <f t="shared" si="5303"/>
        <v>125867.94114380694</v>
      </c>
      <c r="V349" s="29">
        <f t="shared" si="5303"/>
        <v>0</v>
      </c>
      <c r="W349" s="29">
        <f t="shared" si="5303"/>
        <v>0</v>
      </c>
      <c r="X349" s="29">
        <f t="shared" si="5303"/>
        <v>0</v>
      </c>
      <c r="Y349" s="29">
        <f t="shared" si="5303"/>
        <v>0</v>
      </c>
      <c r="Z349" s="29">
        <f t="shared" si="5303"/>
        <v>0</v>
      </c>
      <c r="AA349" s="29">
        <f t="shared" si="5303"/>
        <v>0</v>
      </c>
      <c r="AB349" s="29">
        <f t="shared" si="5303"/>
        <v>0</v>
      </c>
      <c r="AC349" s="29">
        <f t="shared" si="5303"/>
        <v>0</v>
      </c>
      <c r="AD349" s="29">
        <f t="shared" si="5303"/>
        <v>0</v>
      </c>
      <c r="AE349" s="29">
        <f t="shared" si="5303"/>
        <v>0</v>
      </c>
      <c r="AF349" s="29">
        <f t="shared" si="5303"/>
        <v>0</v>
      </c>
      <c r="AG349" s="29">
        <f t="shared" si="5303"/>
        <v>0</v>
      </c>
      <c r="AH349" s="29">
        <f t="shared" si="5303"/>
        <v>0</v>
      </c>
      <c r="AI349" s="29">
        <f t="shared" si="5303"/>
        <v>0</v>
      </c>
      <c r="AJ349" s="29">
        <f t="shared" si="5303"/>
        <v>0</v>
      </c>
      <c r="AK349" s="29">
        <f t="shared" si="5303"/>
        <v>0</v>
      </c>
      <c r="AL349" s="29">
        <f t="shared" si="5303"/>
        <v>0</v>
      </c>
      <c r="AM349" s="29">
        <f t="shared" si="5303"/>
        <v>0</v>
      </c>
      <c r="AN349" s="29">
        <f t="shared" si="5303"/>
        <v>0</v>
      </c>
      <c r="AO349" s="29">
        <f t="shared" si="5303"/>
        <v>0</v>
      </c>
      <c r="AP349" s="29">
        <f t="shared" si="5303"/>
        <v>0</v>
      </c>
      <c r="AQ349" s="29">
        <f t="shared" si="5303"/>
        <v>0</v>
      </c>
      <c r="AR349" s="29">
        <f t="shared" si="5303"/>
        <v>0</v>
      </c>
      <c r="AS349" s="29">
        <f t="shared" si="5303"/>
        <v>0</v>
      </c>
      <c r="AT349" s="29">
        <f t="shared" si="5303"/>
        <v>0</v>
      </c>
      <c r="AU349" s="29">
        <f t="shared" si="5303"/>
        <v>0</v>
      </c>
      <c r="AV349" s="29">
        <f t="shared" si="5303"/>
        <v>0</v>
      </c>
      <c r="AW349" s="29">
        <f t="shared" si="5303"/>
        <v>0</v>
      </c>
      <c r="AX349" s="29">
        <f t="shared" si="5303"/>
        <v>0</v>
      </c>
      <c r="AY349" s="29">
        <f t="shared" si="5303"/>
        <v>0</v>
      </c>
      <c r="AZ349" s="29">
        <f t="shared" si="5303"/>
        <v>0</v>
      </c>
      <c r="BA349" s="29">
        <f t="shared" si="5303"/>
        <v>0</v>
      </c>
      <c r="BB349" s="29">
        <f t="shared" si="5303"/>
        <v>0</v>
      </c>
      <c r="BC349" s="29">
        <f t="shared" si="5303"/>
        <v>0</v>
      </c>
      <c r="BD349" s="29">
        <f t="shared" si="5303"/>
        <v>0</v>
      </c>
      <c r="BE349" s="29">
        <f t="shared" si="5303"/>
        <v>0</v>
      </c>
      <c r="BF349" s="29">
        <f t="shared" si="5303"/>
        <v>0</v>
      </c>
      <c r="BG349" s="29">
        <f t="shared" si="5303"/>
        <v>0</v>
      </c>
      <c r="BH349" s="29">
        <f t="shared" si="5303"/>
        <v>0</v>
      </c>
      <c r="BI349" s="29">
        <f t="shared" si="5303"/>
        <v>0</v>
      </c>
      <c r="BJ349" s="29">
        <f t="shared" si="5303"/>
        <v>0</v>
      </c>
      <c r="BK349" s="29">
        <f t="shared" si="5303"/>
        <v>0</v>
      </c>
      <c r="BL349" s="29">
        <f t="shared" si="5303"/>
        <v>0</v>
      </c>
      <c r="BM349" s="29">
        <f t="shared" si="5303"/>
        <v>0</v>
      </c>
      <c r="BN349" s="29">
        <f t="shared" si="5303"/>
        <v>0</v>
      </c>
      <c r="BO349" s="29">
        <f t="shared" si="5303"/>
        <v>0</v>
      </c>
      <c r="BP349" s="29">
        <f t="shared" si="5303"/>
        <v>0</v>
      </c>
      <c r="BQ349" s="29">
        <f t="shared" si="5303"/>
        <v>0</v>
      </c>
      <c r="BR349" s="29">
        <f t="shared" si="5303"/>
        <v>0</v>
      </c>
      <c r="BS349" s="29">
        <f t="shared" si="5303"/>
        <v>0</v>
      </c>
      <c r="BT349" s="29">
        <f t="shared" si="5303"/>
        <v>0</v>
      </c>
      <c r="BU349" s="29">
        <f t="shared" si="5303"/>
        <v>0</v>
      </c>
      <c r="BV349" s="29">
        <f t="shared" si="5303"/>
        <v>0</v>
      </c>
      <c r="BW349" s="29">
        <f t="shared" ref="BW349:EB349" si="5304">$D349*BW348</f>
        <v>0</v>
      </c>
      <c r="BX349" s="29">
        <f t="shared" si="5304"/>
        <v>0</v>
      </c>
      <c r="BY349" s="29">
        <f t="shared" si="5304"/>
        <v>0</v>
      </c>
      <c r="BZ349" s="29">
        <f t="shared" si="5304"/>
        <v>0</v>
      </c>
      <c r="CA349" s="29">
        <f t="shared" si="5304"/>
        <v>0</v>
      </c>
      <c r="CB349" s="29">
        <f t="shared" si="5304"/>
        <v>0</v>
      </c>
      <c r="CC349" s="29">
        <f t="shared" si="5304"/>
        <v>0</v>
      </c>
      <c r="CD349" s="29">
        <f t="shared" si="5304"/>
        <v>0</v>
      </c>
      <c r="CE349" s="29">
        <f t="shared" si="5304"/>
        <v>0</v>
      </c>
      <c r="CF349" s="29">
        <f t="shared" si="5304"/>
        <v>0</v>
      </c>
      <c r="CG349" s="29">
        <f t="shared" si="5304"/>
        <v>0</v>
      </c>
      <c r="CH349" s="29">
        <f t="shared" si="5304"/>
        <v>0</v>
      </c>
      <c r="CI349" s="29">
        <f t="shared" si="5304"/>
        <v>0</v>
      </c>
      <c r="CJ349" s="29">
        <f t="shared" si="5304"/>
        <v>0</v>
      </c>
      <c r="CK349" s="29">
        <f t="shared" si="5304"/>
        <v>0</v>
      </c>
      <c r="CL349" s="29">
        <f t="shared" si="5304"/>
        <v>0</v>
      </c>
      <c r="CM349" s="29">
        <f t="shared" si="5304"/>
        <v>0</v>
      </c>
      <c r="CN349" s="29">
        <f t="shared" si="5304"/>
        <v>0</v>
      </c>
      <c r="CO349" s="29">
        <f t="shared" si="5304"/>
        <v>0</v>
      </c>
      <c r="CP349" s="29">
        <f t="shared" si="5304"/>
        <v>0</v>
      </c>
      <c r="CQ349" s="29">
        <f t="shared" si="5304"/>
        <v>0</v>
      </c>
      <c r="CR349" s="29">
        <f t="shared" si="5304"/>
        <v>0</v>
      </c>
      <c r="CS349" s="29">
        <f t="shared" si="5304"/>
        <v>0</v>
      </c>
      <c r="CT349" s="29">
        <f t="shared" si="5304"/>
        <v>0</v>
      </c>
      <c r="CU349" s="29">
        <f t="shared" si="5304"/>
        <v>0</v>
      </c>
      <c r="CV349" s="29">
        <f t="shared" si="5304"/>
        <v>0</v>
      </c>
      <c r="CW349" s="29">
        <f t="shared" si="5304"/>
        <v>0</v>
      </c>
      <c r="CX349" s="29">
        <f t="shared" si="5304"/>
        <v>0</v>
      </c>
      <c r="CY349" s="29">
        <f t="shared" si="5304"/>
        <v>0</v>
      </c>
      <c r="CZ349" s="29">
        <f t="shared" si="5304"/>
        <v>0</v>
      </c>
      <c r="DA349" s="29">
        <f t="shared" si="5304"/>
        <v>0</v>
      </c>
      <c r="DB349" s="29">
        <f t="shared" si="5304"/>
        <v>0</v>
      </c>
      <c r="DC349" s="29">
        <f t="shared" si="5304"/>
        <v>0</v>
      </c>
      <c r="DD349" s="29">
        <f t="shared" si="5304"/>
        <v>0</v>
      </c>
      <c r="DE349" s="29">
        <f t="shared" si="5304"/>
        <v>0</v>
      </c>
      <c r="DF349" s="29">
        <f t="shared" si="5304"/>
        <v>0</v>
      </c>
      <c r="DG349" s="29">
        <f t="shared" si="5304"/>
        <v>0</v>
      </c>
      <c r="DH349" s="29">
        <f t="shared" si="5304"/>
        <v>0</v>
      </c>
      <c r="DI349" s="29">
        <f t="shared" si="5304"/>
        <v>0</v>
      </c>
      <c r="DJ349" s="29">
        <f t="shared" si="5304"/>
        <v>0</v>
      </c>
      <c r="DK349" s="29">
        <f t="shared" si="5304"/>
        <v>0</v>
      </c>
      <c r="DL349" s="29">
        <f t="shared" si="5304"/>
        <v>0</v>
      </c>
      <c r="DM349" s="29">
        <f t="shared" si="5304"/>
        <v>0</v>
      </c>
      <c r="DN349" s="29">
        <f t="shared" si="5304"/>
        <v>0</v>
      </c>
      <c r="DO349" s="29">
        <f t="shared" si="5304"/>
        <v>0</v>
      </c>
      <c r="DP349" s="29">
        <f t="shared" si="5304"/>
        <v>0</v>
      </c>
      <c r="DQ349" s="29">
        <f t="shared" si="5304"/>
        <v>0</v>
      </c>
      <c r="DR349" s="29">
        <f t="shared" si="5304"/>
        <v>0</v>
      </c>
      <c r="DS349" s="29">
        <f t="shared" si="5304"/>
        <v>0</v>
      </c>
      <c r="DT349" s="29">
        <f t="shared" si="5304"/>
        <v>0</v>
      </c>
      <c r="DU349" s="29">
        <f t="shared" si="5304"/>
        <v>0</v>
      </c>
      <c r="DV349" s="29">
        <f t="shared" si="5304"/>
        <v>0</v>
      </c>
      <c r="DW349" s="29">
        <f t="shared" si="5304"/>
        <v>0</v>
      </c>
      <c r="DX349" s="29">
        <f t="shared" si="5304"/>
        <v>0</v>
      </c>
      <c r="DY349" s="29">
        <f t="shared" si="5304"/>
        <v>0</v>
      </c>
      <c r="DZ349" s="29">
        <f t="shared" si="5304"/>
        <v>0</v>
      </c>
      <c r="EA349" s="29">
        <f t="shared" si="5304"/>
        <v>0</v>
      </c>
      <c r="EB349" s="29">
        <f t="shared" si="5304"/>
        <v>0</v>
      </c>
    </row>
    <row r="350" spans="1:132" outlineLevel="1" x14ac:dyDescent="0.25">
      <c r="C350" s="34" t="s">
        <v>417</v>
      </c>
      <c r="D350" s="34"/>
      <c r="E350" s="34"/>
      <c r="F350" s="34"/>
      <c r="G350" s="67" t="s">
        <v>215</v>
      </c>
      <c r="H350" s="34"/>
      <c r="I350" s="34"/>
      <c r="J350" s="126">
        <f>J$13</f>
        <v>1</v>
      </c>
      <c r="K350" s="126">
        <f t="shared" ref="K350:BV350" si="5305">K$13</f>
        <v>1.0026792493128671</v>
      </c>
      <c r="L350" s="126">
        <f t="shared" si="5305"/>
        <v>1.0056539350998608</v>
      </c>
      <c r="M350" s="126">
        <f t="shared" si="5305"/>
        <v>1.0085410656939733</v>
      </c>
      <c r="N350" s="126">
        <f t="shared" si="5305"/>
        <v>1.0114364849476103</v>
      </c>
      <c r="O350" s="126">
        <f t="shared" si="5305"/>
        <v>1.0143402166566737</v>
      </c>
      <c r="P350" s="126">
        <f t="shared" si="5305"/>
        <v>1.0172522846853813</v>
      </c>
      <c r="Q350" s="126">
        <f t="shared" si="5305"/>
        <v>1.0201727129664624</v>
      </c>
      <c r="R350" s="126">
        <f t="shared" si="5305"/>
        <v>1.0231015255013547</v>
      </c>
      <c r="S350" s="126">
        <f t="shared" si="5305"/>
        <v>1.0260387463604019</v>
      </c>
      <c r="T350" s="126">
        <f t="shared" si="5305"/>
        <v>1.028984399683051</v>
      </c>
      <c r="U350" s="126">
        <f t="shared" si="5305"/>
        <v>1.0319385096780509</v>
      </c>
      <c r="V350" s="126">
        <f t="shared" si="5305"/>
        <v>1.0349011006236515</v>
      </c>
      <c r="W350" s="126">
        <f t="shared" si="5305"/>
        <v>1.0377730230388176</v>
      </c>
      <c r="X350" s="126">
        <f t="shared" si="5305"/>
        <v>1.0408518228283561</v>
      </c>
      <c r="Y350" s="126">
        <f t="shared" si="5305"/>
        <v>1.0438400029932626</v>
      </c>
      <c r="Z350" s="126">
        <f t="shared" si="5305"/>
        <v>1.046836761920777</v>
      </c>
      <c r="AA350" s="126">
        <f t="shared" si="5305"/>
        <v>1.0498421242396576</v>
      </c>
      <c r="AB350" s="126">
        <f t="shared" si="5305"/>
        <v>1.05285611464937</v>
      </c>
      <c r="AC350" s="126">
        <f t="shared" si="5305"/>
        <v>1.0558787579202888</v>
      </c>
      <c r="AD350" s="126">
        <f t="shared" si="5305"/>
        <v>1.0589100788939025</v>
      </c>
      <c r="AE350" s="126">
        <f t="shared" si="5305"/>
        <v>1.0619501024830165</v>
      </c>
      <c r="AF350" s="126">
        <f t="shared" si="5305"/>
        <v>1.0649988536719583</v>
      </c>
      <c r="AG350" s="126">
        <f t="shared" si="5305"/>
        <v>1.0680563575167832</v>
      </c>
      <c r="AH350" s="126">
        <f t="shared" si="5305"/>
        <v>1.0711226391454798</v>
      </c>
      <c r="AI350" s="126">
        <f t="shared" si="5305"/>
        <v>1.0739924437404067</v>
      </c>
      <c r="AJ350" s="126">
        <f t="shared" si="5305"/>
        <v>1.0771786970311998</v>
      </c>
      <c r="AK350" s="126">
        <f t="shared" si="5305"/>
        <v>1.0802711679727233</v>
      </c>
      <c r="AL350" s="126">
        <f t="shared" si="5305"/>
        <v>1.0833725170851116</v>
      </c>
      <c r="AM350" s="126">
        <f t="shared" si="5305"/>
        <v>1.0864827698566941</v>
      </c>
      <c r="AN350" s="126">
        <f t="shared" si="5305"/>
        <v>1.0896019518489746</v>
      </c>
      <c r="AO350" s="126">
        <f t="shared" si="5305"/>
        <v>1.0927300886968412</v>
      </c>
      <c r="AP350" s="126">
        <f t="shared" si="5305"/>
        <v>1.0958672061087775</v>
      </c>
      <c r="AQ350" s="126">
        <f t="shared" si="5305"/>
        <v>1.0990133298670732</v>
      </c>
      <c r="AR350" s="126">
        <f t="shared" si="5305"/>
        <v>1.1021684858280367</v>
      </c>
      <c r="AS350" s="126">
        <f t="shared" si="5305"/>
        <v>1.1053326999222071</v>
      </c>
      <c r="AT350" s="126">
        <f t="shared" si="5305"/>
        <v>1.1085059981545673</v>
      </c>
      <c r="AU350" s="126">
        <f t="shared" si="5305"/>
        <v>1.111475962088432</v>
      </c>
      <c r="AV350" s="126">
        <f t="shared" si="5305"/>
        <v>1.1147734191259395</v>
      </c>
      <c r="AW350" s="126">
        <f t="shared" si="5305"/>
        <v>1.1179738207069689</v>
      </c>
      <c r="AX350" s="126">
        <f t="shared" si="5305"/>
        <v>1.1211834103167977</v>
      </c>
      <c r="AY350" s="126">
        <f t="shared" si="5305"/>
        <v>1.1244022143333261</v>
      </c>
      <c r="AZ350" s="126">
        <f t="shared" si="5305"/>
        <v>1.1276302592101826</v>
      </c>
      <c r="BA350" s="126">
        <f t="shared" si="5305"/>
        <v>1.1308675714769412</v>
      </c>
      <c r="BB350" s="126">
        <f t="shared" si="5305"/>
        <v>1.1341141777393395</v>
      </c>
      <c r="BC350" s="126">
        <f t="shared" si="5305"/>
        <v>1.1373701046794982</v>
      </c>
      <c r="BD350" s="126">
        <f t="shared" si="5305"/>
        <v>1.1406353790561385</v>
      </c>
      <c r="BE350" s="126">
        <f t="shared" si="5305"/>
        <v>1.1439100277048042</v>
      </c>
      <c r="BF350" s="126">
        <f t="shared" si="5305"/>
        <v>1.1471940775380809</v>
      </c>
      <c r="BG350" s="126">
        <f t="shared" si="5305"/>
        <v>1.15026769648205</v>
      </c>
      <c r="BH350" s="126">
        <f t="shared" si="5305"/>
        <v>1.1536802383994258</v>
      </c>
      <c r="BI350" s="126">
        <f t="shared" si="5305"/>
        <v>1.1569923375180708</v>
      </c>
      <c r="BJ350" s="126">
        <f t="shared" si="5305"/>
        <v>1.1603139453378331</v>
      </c>
      <c r="BK350" s="126">
        <f t="shared" si="5305"/>
        <v>1.1636450891572303</v>
      </c>
      <c r="BL350" s="126">
        <f t="shared" si="5305"/>
        <v>1.1669857963531516</v>
      </c>
      <c r="BM350" s="126">
        <f t="shared" si="5305"/>
        <v>1.1703360943810825</v>
      </c>
      <c r="BN350" s="126">
        <f t="shared" si="5305"/>
        <v>1.1736960107753303</v>
      </c>
      <c r="BO350" s="126">
        <f t="shared" si="5305"/>
        <v>1.1770655731492505</v>
      </c>
      <c r="BP350" s="126">
        <f t="shared" si="5305"/>
        <v>1.180444809195474</v>
      </c>
      <c r="BQ350" s="126">
        <f t="shared" si="5305"/>
        <v>1.1838337466861339</v>
      </c>
      <c r="BR350" s="126">
        <f t="shared" si="5305"/>
        <v>1.1872324134730949</v>
      </c>
      <c r="BS350" s="126">
        <f t="shared" si="5305"/>
        <v>1.1905270658589224</v>
      </c>
      <c r="BT350" s="126">
        <f t="shared" si="5305"/>
        <v>1.1940590467434065</v>
      </c>
      <c r="BU350" s="126">
        <f t="shared" si="5305"/>
        <v>1.1974870693312041</v>
      </c>
      <c r="BV350" s="126">
        <f t="shared" si="5305"/>
        <v>1.2009249334246579</v>
      </c>
      <c r="BW350" s="126">
        <f t="shared" ref="BW350:EB350" si="5306">BW$13</f>
        <v>1.204372667277734</v>
      </c>
      <c r="BX350" s="126">
        <f t="shared" si="5306"/>
        <v>1.2078302992255125</v>
      </c>
      <c r="BY350" s="126">
        <f t="shared" si="5306"/>
        <v>1.2112978576844211</v>
      </c>
      <c r="BZ350" s="126">
        <f t="shared" si="5306"/>
        <v>1.2147753711524676</v>
      </c>
      <c r="CA350" s="126">
        <f t="shared" si="5306"/>
        <v>1.2182628682094752</v>
      </c>
      <c r="CB350" s="126">
        <f t="shared" si="5306"/>
        <v>1.2217603775173165</v>
      </c>
      <c r="CC350" s="126">
        <f t="shared" si="5306"/>
        <v>1.2252679278201495</v>
      </c>
      <c r="CD350" s="126">
        <f t="shared" si="5306"/>
        <v>1.2287855479446541</v>
      </c>
      <c r="CE350" s="126">
        <f t="shared" si="5306"/>
        <v>1.232077770779646</v>
      </c>
      <c r="CF350" s="126">
        <f t="shared" si="5306"/>
        <v>1.23573302168438</v>
      </c>
      <c r="CG350" s="126">
        <f t="shared" si="5306"/>
        <v>1.2392806860334544</v>
      </c>
      <c r="CH350" s="126">
        <f t="shared" si="5306"/>
        <v>1.2428385353675644</v>
      </c>
      <c r="CI350" s="126">
        <f t="shared" si="5306"/>
        <v>1.2464065989267703</v>
      </c>
      <c r="CJ350" s="126">
        <f t="shared" si="5306"/>
        <v>1.2499849060350778</v>
      </c>
      <c r="CK350" s="126">
        <f t="shared" si="5306"/>
        <v>1.2535734861006791</v>
      </c>
      <c r="CL350" s="126">
        <f t="shared" si="5306"/>
        <v>1.257172368616194</v>
      </c>
      <c r="CM350" s="126">
        <f t="shared" si="5306"/>
        <v>1.2607815831589126</v>
      </c>
      <c r="CN350" s="126">
        <f t="shared" si="5306"/>
        <v>1.2644011593910389</v>
      </c>
      <c r="CO350" s="126">
        <f t="shared" si="5306"/>
        <v>1.2680311270599336</v>
      </c>
      <c r="CP350" s="126">
        <f t="shared" si="5306"/>
        <v>1.2716715159983594</v>
      </c>
      <c r="CQ350" s="126">
        <f t="shared" si="5306"/>
        <v>1.2750786410337906</v>
      </c>
      <c r="CR350" s="126">
        <f t="shared" si="5306"/>
        <v>1.2788614642181557</v>
      </c>
      <c r="CS350" s="126">
        <f t="shared" si="5306"/>
        <v>1.2825329459576562</v>
      </c>
      <c r="CT350" s="126">
        <f t="shared" si="5306"/>
        <v>1.2862149681493797</v>
      </c>
      <c r="CU350" s="126">
        <f t="shared" si="5306"/>
        <v>1.289907561053897</v>
      </c>
      <c r="CV350" s="126">
        <f t="shared" si="5306"/>
        <v>1.293610755018654</v>
      </c>
      <c r="CW350" s="126">
        <f t="shared" si="5306"/>
        <v>1.2973245804782207</v>
      </c>
      <c r="CX350" s="126">
        <f t="shared" si="5306"/>
        <v>1.3010490679545423</v>
      </c>
      <c r="CY350" s="126">
        <f t="shared" si="5306"/>
        <v>1.304784248057189</v>
      </c>
      <c r="CZ350" s="126">
        <f t="shared" si="5306"/>
        <v>1.3085301514836076</v>
      </c>
      <c r="DA350" s="126">
        <f t="shared" si="5306"/>
        <v>1.3122868090193751</v>
      </c>
      <c r="DB350" s="126">
        <f t="shared" si="5306"/>
        <v>1.3160542515384499</v>
      </c>
      <c r="DC350" s="126">
        <f t="shared" si="5306"/>
        <v>1.3195802889875801</v>
      </c>
      <c r="DD350" s="126">
        <f t="shared" si="5306"/>
        <v>1.323495136864544</v>
      </c>
      <c r="DE350" s="126">
        <f t="shared" si="5306"/>
        <v>1.3272947573576725</v>
      </c>
      <c r="DF350" s="126">
        <f t="shared" si="5306"/>
        <v>1.3311052861764079</v>
      </c>
      <c r="DG350" s="126">
        <f t="shared" si="5306"/>
        <v>1.3349267546374479</v>
      </c>
      <c r="DH350" s="126">
        <f t="shared" si="5306"/>
        <v>1.3387591941473977</v>
      </c>
      <c r="DI350" s="126">
        <f t="shared" si="5306"/>
        <v>1.3426026362030277</v>
      </c>
      <c r="DJ350" s="126">
        <f t="shared" si="5306"/>
        <v>1.3464571123915319</v>
      </c>
      <c r="DK350" s="126">
        <f t="shared" si="5306"/>
        <v>1.3503226543907885</v>
      </c>
      <c r="DL350" s="126">
        <f t="shared" si="5306"/>
        <v>1.3541992939696192</v>
      </c>
      <c r="DM350" s="126">
        <f t="shared" si="5306"/>
        <v>1.358087062988051</v>
      </c>
      <c r="DN350" s="126">
        <f t="shared" si="5306"/>
        <v>1.361985993397578</v>
      </c>
      <c r="DO350" s="126">
        <f t="shared" si="5306"/>
        <v>1.3657655991021458</v>
      </c>
      <c r="DP350" s="126">
        <f t="shared" si="5306"/>
        <v>1.3698174666548035</v>
      </c>
      <c r="DQ350" s="126">
        <f t="shared" si="5306"/>
        <v>1.3737500738651915</v>
      </c>
      <c r="DR350" s="126">
        <f t="shared" si="5306"/>
        <v>1.3776939711925826</v>
      </c>
      <c r="DS350" s="126">
        <f t="shared" si="5306"/>
        <v>1.381649191049759</v>
      </c>
      <c r="DT350" s="126">
        <f t="shared" si="5306"/>
        <v>1.385615765942557</v>
      </c>
      <c r="DU350" s="126">
        <f t="shared" si="5306"/>
        <v>1.3895937284701338</v>
      </c>
      <c r="DV350" s="126">
        <f t="shared" si="5306"/>
        <v>1.3935831113252357</v>
      </c>
      <c r="DW350" s="126">
        <f t="shared" si="5306"/>
        <v>1.3975839472944662</v>
      </c>
      <c r="DX350" s="126">
        <f t="shared" si="5306"/>
        <v>1.401596269258556</v>
      </c>
      <c r="DY350" s="126">
        <f t="shared" si="5306"/>
        <v>1.4056201101926329</v>
      </c>
      <c r="DZ350" s="126">
        <f t="shared" si="5306"/>
        <v>1.4096555031664932</v>
      </c>
      <c r="EA350" s="126">
        <f t="shared" si="5306"/>
        <v>1.4134323217047313</v>
      </c>
      <c r="EB350" s="126">
        <f t="shared" si="5306"/>
        <v>1.4176256038945581</v>
      </c>
    </row>
    <row r="351" spans="1:132" ht="13" x14ac:dyDescent="0.3">
      <c r="C351" s="36" t="str">
        <f>"TOTAL "&amp;UPPER(B346)&amp;" COSTS"</f>
        <v>TOTAL SALEYARDS COSTS</v>
      </c>
      <c r="D351" s="38"/>
      <c r="E351" s="38"/>
      <c r="F351" s="38"/>
      <c r="G351" s="52" t="s">
        <v>220</v>
      </c>
      <c r="H351" s="51">
        <f t="shared" si="5301"/>
        <v>1534347.7146233767</v>
      </c>
      <c r="I351" s="38"/>
      <c r="J351" s="37">
        <f>J349*J350</f>
        <v>125867.94114380694</v>
      </c>
      <c r="K351" s="37">
        <f t="shared" ref="K351:BV351" si="5307">K349*K350</f>
        <v>126205.17273862848</v>
      </c>
      <c r="L351" s="37">
        <f t="shared" si="5307"/>
        <v>126579.59031418712</v>
      </c>
      <c r="M351" s="37">
        <f t="shared" si="5307"/>
        <v>126942.98749788136</v>
      </c>
      <c r="N351" s="37">
        <f t="shared" si="5307"/>
        <v>127307.42795808478</v>
      </c>
      <c r="O351" s="37">
        <f t="shared" si="5307"/>
        <v>127672.91468993858</v>
      </c>
      <c r="P351" s="37">
        <f t="shared" si="5307"/>
        <v>128039.45069718271</v>
      </c>
      <c r="Q351" s="37">
        <f t="shared" si="5307"/>
        <v>128407.03899218053</v>
      </c>
      <c r="R351" s="37">
        <f t="shared" si="5307"/>
        <v>128775.68259594361</v>
      </c>
      <c r="S351" s="37">
        <f t="shared" si="5307"/>
        <v>129145.38453815652</v>
      </c>
      <c r="T351" s="37">
        <f t="shared" si="5307"/>
        <v>129516.14785720178</v>
      </c>
      <c r="U351" s="37">
        <f t="shared" si="5307"/>
        <v>129887.97560018476</v>
      </c>
      <c r="V351" s="37">
        <f t="shared" si="5307"/>
        <v>0</v>
      </c>
      <c r="W351" s="37">
        <f t="shared" si="5307"/>
        <v>0</v>
      </c>
      <c r="X351" s="37">
        <f t="shared" si="5307"/>
        <v>0</v>
      </c>
      <c r="Y351" s="37">
        <f t="shared" si="5307"/>
        <v>0</v>
      </c>
      <c r="Z351" s="37">
        <f t="shared" si="5307"/>
        <v>0</v>
      </c>
      <c r="AA351" s="37">
        <f t="shared" si="5307"/>
        <v>0</v>
      </c>
      <c r="AB351" s="37">
        <f t="shared" si="5307"/>
        <v>0</v>
      </c>
      <c r="AC351" s="37">
        <f t="shared" si="5307"/>
        <v>0</v>
      </c>
      <c r="AD351" s="37">
        <f t="shared" si="5307"/>
        <v>0</v>
      </c>
      <c r="AE351" s="37">
        <f t="shared" si="5307"/>
        <v>0</v>
      </c>
      <c r="AF351" s="37">
        <f t="shared" si="5307"/>
        <v>0</v>
      </c>
      <c r="AG351" s="37">
        <f t="shared" si="5307"/>
        <v>0</v>
      </c>
      <c r="AH351" s="37">
        <f t="shared" si="5307"/>
        <v>0</v>
      </c>
      <c r="AI351" s="37">
        <f t="shared" si="5307"/>
        <v>0</v>
      </c>
      <c r="AJ351" s="37">
        <f t="shared" si="5307"/>
        <v>0</v>
      </c>
      <c r="AK351" s="37">
        <f t="shared" si="5307"/>
        <v>0</v>
      </c>
      <c r="AL351" s="37">
        <f t="shared" si="5307"/>
        <v>0</v>
      </c>
      <c r="AM351" s="37">
        <f t="shared" si="5307"/>
        <v>0</v>
      </c>
      <c r="AN351" s="37">
        <f t="shared" si="5307"/>
        <v>0</v>
      </c>
      <c r="AO351" s="37">
        <f t="shared" si="5307"/>
        <v>0</v>
      </c>
      <c r="AP351" s="37">
        <f t="shared" si="5307"/>
        <v>0</v>
      </c>
      <c r="AQ351" s="37">
        <f t="shared" si="5307"/>
        <v>0</v>
      </c>
      <c r="AR351" s="37">
        <f t="shared" si="5307"/>
        <v>0</v>
      </c>
      <c r="AS351" s="37">
        <f t="shared" si="5307"/>
        <v>0</v>
      </c>
      <c r="AT351" s="37">
        <f t="shared" si="5307"/>
        <v>0</v>
      </c>
      <c r="AU351" s="37">
        <f t="shared" si="5307"/>
        <v>0</v>
      </c>
      <c r="AV351" s="37">
        <f t="shared" si="5307"/>
        <v>0</v>
      </c>
      <c r="AW351" s="37">
        <f t="shared" si="5307"/>
        <v>0</v>
      </c>
      <c r="AX351" s="37">
        <f t="shared" si="5307"/>
        <v>0</v>
      </c>
      <c r="AY351" s="37">
        <f t="shared" si="5307"/>
        <v>0</v>
      </c>
      <c r="AZ351" s="37">
        <f t="shared" si="5307"/>
        <v>0</v>
      </c>
      <c r="BA351" s="37">
        <f t="shared" si="5307"/>
        <v>0</v>
      </c>
      <c r="BB351" s="37">
        <f t="shared" si="5307"/>
        <v>0</v>
      </c>
      <c r="BC351" s="37">
        <f t="shared" si="5307"/>
        <v>0</v>
      </c>
      <c r="BD351" s="37">
        <f t="shared" si="5307"/>
        <v>0</v>
      </c>
      <c r="BE351" s="37">
        <f t="shared" si="5307"/>
        <v>0</v>
      </c>
      <c r="BF351" s="37">
        <f t="shared" si="5307"/>
        <v>0</v>
      </c>
      <c r="BG351" s="37">
        <f t="shared" si="5307"/>
        <v>0</v>
      </c>
      <c r="BH351" s="37">
        <f t="shared" si="5307"/>
        <v>0</v>
      </c>
      <c r="BI351" s="37">
        <f t="shared" si="5307"/>
        <v>0</v>
      </c>
      <c r="BJ351" s="37">
        <f t="shared" si="5307"/>
        <v>0</v>
      </c>
      <c r="BK351" s="37">
        <f t="shared" si="5307"/>
        <v>0</v>
      </c>
      <c r="BL351" s="37">
        <f t="shared" si="5307"/>
        <v>0</v>
      </c>
      <c r="BM351" s="37">
        <f t="shared" si="5307"/>
        <v>0</v>
      </c>
      <c r="BN351" s="37">
        <f t="shared" si="5307"/>
        <v>0</v>
      </c>
      <c r="BO351" s="37">
        <f t="shared" si="5307"/>
        <v>0</v>
      </c>
      <c r="BP351" s="37">
        <f t="shared" si="5307"/>
        <v>0</v>
      </c>
      <c r="BQ351" s="37">
        <f t="shared" si="5307"/>
        <v>0</v>
      </c>
      <c r="BR351" s="37">
        <f t="shared" si="5307"/>
        <v>0</v>
      </c>
      <c r="BS351" s="37">
        <f t="shared" si="5307"/>
        <v>0</v>
      </c>
      <c r="BT351" s="37">
        <f t="shared" si="5307"/>
        <v>0</v>
      </c>
      <c r="BU351" s="37">
        <f t="shared" si="5307"/>
        <v>0</v>
      </c>
      <c r="BV351" s="37">
        <f t="shared" si="5307"/>
        <v>0</v>
      </c>
      <c r="BW351" s="37">
        <f t="shared" ref="BW351:EB351" si="5308">BW349*BW350</f>
        <v>0</v>
      </c>
      <c r="BX351" s="37">
        <f t="shared" si="5308"/>
        <v>0</v>
      </c>
      <c r="BY351" s="37">
        <f t="shared" si="5308"/>
        <v>0</v>
      </c>
      <c r="BZ351" s="37">
        <f t="shared" si="5308"/>
        <v>0</v>
      </c>
      <c r="CA351" s="37">
        <f t="shared" si="5308"/>
        <v>0</v>
      </c>
      <c r="CB351" s="37">
        <f t="shared" si="5308"/>
        <v>0</v>
      </c>
      <c r="CC351" s="37">
        <f t="shared" si="5308"/>
        <v>0</v>
      </c>
      <c r="CD351" s="37">
        <f t="shared" si="5308"/>
        <v>0</v>
      </c>
      <c r="CE351" s="37">
        <f t="shared" si="5308"/>
        <v>0</v>
      </c>
      <c r="CF351" s="37">
        <f t="shared" si="5308"/>
        <v>0</v>
      </c>
      <c r="CG351" s="37">
        <f t="shared" si="5308"/>
        <v>0</v>
      </c>
      <c r="CH351" s="37">
        <f t="shared" si="5308"/>
        <v>0</v>
      </c>
      <c r="CI351" s="37">
        <f t="shared" si="5308"/>
        <v>0</v>
      </c>
      <c r="CJ351" s="37">
        <f t="shared" si="5308"/>
        <v>0</v>
      </c>
      <c r="CK351" s="37">
        <f t="shared" si="5308"/>
        <v>0</v>
      </c>
      <c r="CL351" s="37">
        <f t="shared" si="5308"/>
        <v>0</v>
      </c>
      <c r="CM351" s="37">
        <f t="shared" si="5308"/>
        <v>0</v>
      </c>
      <c r="CN351" s="37">
        <f t="shared" si="5308"/>
        <v>0</v>
      </c>
      <c r="CO351" s="37">
        <f t="shared" si="5308"/>
        <v>0</v>
      </c>
      <c r="CP351" s="37">
        <f t="shared" si="5308"/>
        <v>0</v>
      </c>
      <c r="CQ351" s="37">
        <f t="shared" si="5308"/>
        <v>0</v>
      </c>
      <c r="CR351" s="37">
        <f t="shared" si="5308"/>
        <v>0</v>
      </c>
      <c r="CS351" s="37">
        <f t="shared" si="5308"/>
        <v>0</v>
      </c>
      <c r="CT351" s="37">
        <f t="shared" si="5308"/>
        <v>0</v>
      </c>
      <c r="CU351" s="37">
        <f t="shared" si="5308"/>
        <v>0</v>
      </c>
      <c r="CV351" s="37">
        <f t="shared" si="5308"/>
        <v>0</v>
      </c>
      <c r="CW351" s="37">
        <f t="shared" si="5308"/>
        <v>0</v>
      </c>
      <c r="CX351" s="37">
        <f t="shared" si="5308"/>
        <v>0</v>
      </c>
      <c r="CY351" s="37">
        <f t="shared" si="5308"/>
        <v>0</v>
      </c>
      <c r="CZ351" s="37">
        <f t="shared" si="5308"/>
        <v>0</v>
      </c>
      <c r="DA351" s="37">
        <f t="shared" si="5308"/>
        <v>0</v>
      </c>
      <c r="DB351" s="37">
        <f t="shared" si="5308"/>
        <v>0</v>
      </c>
      <c r="DC351" s="37">
        <f t="shared" si="5308"/>
        <v>0</v>
      </c>
      <c r="DD351" s="37">
        <f t="shared" si="5308"/>
        <v>0</v>
      </c>
      <c r="DE351" s="37">
        <f t="shared" si="5308"/>
        <v>0</v>
      </c>
      <c r="DF351" s="37">
        <f t="shared" si="5308"/>
        <v>0</v>
      </c>
      <c r="DG351" s="37">
        <f t="shared" si="5308"/>
        <v>0</v>
      </c>
      <c r="DH351" s="37">
        <f t="shared" si="5308"/>
        <v>0</v>
      </c>
      <c r="DI351" s="37">
        <f t="shared" si="5308"/>
        <v>0</v>
      </c>
      <c r="DJ351" s="37">
        <f t="shared" si="5308"/>
        <v>0</v>
      </c>
      <c r="DK351" s="37">
        <f t="shared" si="5308"/>
        <v>0</v>
      </c>
      <c r="DL351" s="37">
        <f t="shared" si="5308"/>
        <v>0</v>
      </c>
      <c r="DM351" s="37">
        <f t="shared" si="5308"/>
        <v>0</v>
      </c>
      <c r="DN351" s="37">
        <f t="shared" si="5308"/>
        <v>0</v>
      </c>
      <c r="DO351" s="37">
        <f t="shared" si="5308"/>
        <v>0</v>
      </c>
      <c r="DP351" s="37">
        <f t="shared" si="5308"/>
        <v>0</v>
      </c>
      <c r="DQ351" s="37">
        <f t="shared" si="5308"/>
        <v>0</v>
      </c>
      <c r="DR351" s="37">
        <f t="shared" si="5308"/>
        <v>0</v>
      </c>
      <c r="DS351" s="37">
        <f t="shared" si="5308"/>
        <v>0</v>
      </c>
      <c r="DT351" s="37">
        <f t="shared" si="5308"/>
        <v>0</v>
      </c>
      <c r="DU351" s="37">
        <f t="shared" si="5308"/>
        <v>0</v>
      </c>
      <c r="DV351" s="37">
        <f t="shared" si="5308"/>
        <v>0</v>
      </c>
      <c r="DW351" s="37">
        <f t="shared" si="5308"/>
        <v>0</v>
      </c>
      <c r="DX351" s="37">
        <f t="shared" si="5308"/>
        <v>0</v>
      </c>
      <c r="DY351" s="37">
        <f t="shared" si="5308"/>
        <v>0</v>
      </c>
      <c r="DZ351" s="37">
        <f t="shared" si="5308"/>
        <v>0</v>
      </c>
      <c r="EA351" s="37">
        <f t="shared" si="5308"/>
        <v>0</v>
      </c>
      <c r="EB351" s="37">
        <f t="shared" si="5308"/>
        <v>0</v>
      </c>
    </row>
    <row r="352" spans="1:132" x14ac:dyDescent="0.25"/>
    <row r="353" spans="1:132" ht="13" x14ac:dyDescent="0.3">
      <c r="A353" s="59">
        <f>IF(H356=D356,0,1)</f>
        <v>0</v>
      </c>
      <c r="B353" s="108" t="str">
        <f>Assumptions!B145</f>
        <v>Processors</v>
      </c>
      <c r="C353" s="108"/>
      <c r="D353" s="108"/>
      <c r="E353" s="108"/>
      <c r="F353" s="108"/>
      <c r="G353" s="108"/>
      <c r="H353" s="108"/>
      <c r="I353" s="108"/>
    </row>
    <row r="354" spans="1:132" ht="13" x14ac:dyDescent="0.3">
      <c r="C354" s="2" t="s">
        <v>419</v>
      </c>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row>
    <row r="355" spans="1:132" outlineLevel="1" x14ac:dyDescent="0.25">
      <c r="C355" t="s">
        <v>339</v>
      </c>
      <c r="D355" s="79">
        <f>Costs!L233</f>
        <v>44927</v>
      </c>
      <c r="E355" s="16">
        <f>Costs!L234</f>
        <v>12</v>
      </c>
      <c r="F355" s="61">
        <f>EDATE(D355,E355)</f>
        <v>45292</v>
      </c>
      <c r="G355" s="52" t="s">
        <v>215</v>
      </c>
      <c r="H355" s="50">
        <f>SUM(J355:EB355)</f>
        <v>1</v>
      </c>
      <c r="J355" s="130">
        <f t="shared" ref="J355:AO355" si="5309">IFERROR(IF(AND(J$6&gt;=$D355,J$7&lt;=$F355),1,0)*1/(YEARFRAC($D355,$F355)*MiY),0)+IF(AND($D355=$F355,J$6&lt;=$D355,J$7&gt;=$F355),1)</f>
        <v>8.3333333333333329E-2</v>
      </c>
      <c r="K355" s="130">
        <f t="shared" si="5309"/>
        <v>8.3333333333333329E-2</v>
      </c>
      <c r="L355" s="130">
        <f t="shared" si="5309"/>
        <v>8.3333333333333329E-2</v>
      </c>
      <c r="M355" s="130">
        <f t="shared" si="5309"/>
        <v>8.3333333333333329E-2</v>
      </c>
      <c r="N355" s="130">
        <f t="shared" si="5309"/>
        <v>8.3333333333333329E-2</v>
      </c>
      <c r="O355" s="130">
        <f t="shared" si="5309"/>
        <v>8.3333333333333329E-2</v>
      </c>
      <c r="P355" s="130">
        <f t="shared" si="5309"/>
        <v>8.3333333333333329E-2</v>
      </c>
      <c r="Q355" s="130">
        <f t="shared" si="5309"/>
        <v>8.3333333333333329E-2</v>
      </c>
      <c r="R355" s="130">
        <f t="shared" si="5309"/>
        <v>8.3333333333333329E-2</v>
      </c>
      <c r="S355" s="130">
        <f t="shared" si="5309"/>
        <v>8.3333333333333329E-2</v>
      </c>
      <c r="T355" s="130">
        <f t="shared" si="5309"/>
        <v>8.3333333333333329E-2</v>
      </c>
      <c r="U355" s="130">
        <f t="shared" si="5309"/>
        <v>8.3333333333333329E-2</v>
      </c>
      <c r="V355" s="130">
        <f t="shared" si="5309"/>
        <v>0</v>
      </c>
      <c r="W355" s="130">
        <f t="shared" si="5309"/>
        <v>0</v>
      </c>
      <c r="X355" s="130">
        <f t="shared" si="5309"/>
        <v>0</v>
      </c>
      <c r="Y355" s="130">
        <f t="shared" si="5309"/>
        <v>0</v>
      </c>
      <c r="Z355" s="130">
        <f t="shared" si="5309"/>
        <v>0</v>
      </c>
      <c r="AA355" s="130">
        <f t="shared" si="5309"/>
        <v>0</v>
      </c>
      <c r="AB355" s="130">
        <f t="shared" si="5309"/>
        <v>0</v>
      </c>
      <c r="AC355" s="130">
        <f t="shared" si="5309"/>
        <v>0</v>
      </c>
      <c r="AD355" s="130">
        <f t="shared" si="5309"/>
        <v>0</v>
      </c>
      <c r="AE355" s="130">
        <f t="shared" si="5309"/>
        <v>0</v>
      </c>
      <c r="AF355" s="130">
        <f t="shared" si="5309"/>
        <v>0</v>
      </c>
      <c r="AG355" s="130">
        <f t="shared" si="5309"/>
        <v>0</v>
      </c>
      <c r="AH355" s="130">
        <f t="shared" si="5309"/>
        <v>0</v>
      </c>
      <c r="AI355" s="130">
        <f t="shared" si="5309"/>
        <v>0</v>
      </c>
      <c r="AJ355" s="130">
        <f t="shared" si="5309"/>
        <v>0</v>
      </c>
      <c r="AK355" s="130">
        <f t="shared" si="5309"/>
        <v>0</v>
      </c>
      <c r="AL355" s="130">
        <f t="shared" si="5309"/>
        <v>0</v>
      </c>
      <c r="AM355" s="130">
        <f t="shared" si="5309"/>
        <v>0</v>
      </c>
      <c r="AN355" s="130">
        <f t="shared" si="5309"/>
        <v>0</v>
      </c>
      <c r="AO355" s="130">
        <f t="shared" si="5309"/>
        <v>0</v>
      </c>
      <c r="AP355" s="130">
        <f t="shared" ref="AP355:BU355" si="5310">IFERROR(IF(AND(AP$6&gt;=$D355,AP$7&lt;=$F355),1,0)*1/(YEARFRAC($D355,$F355)*MiY),0)+IF(AND($D355=$F355,AP$6&lt;=$D355,AP$7&gt;=$F355),1)</f>
        <v>0</v>
      </c>
      <c r="AQ355" s="130">
        <f t="shared" si="5310"/>
        <v>0</v>
      </c>
      <c r="AR355" s="130">
        <f t="shared" si="5310"/>
        <v>0</v>
      </c>
      <c r="AS355" s="130">
        <f t="shared" si="5310"/>
        <v>0</v>
      </c>
      <c r="AT355" s="130">
        <f t="shared" si="5310"/>
        <v>0</v>
      </c>
      <c r="AU355" s="130">
        <f t="shared" si="5310"/>
        <v>0</v>
      </c>
      <c r="AV355" s="130">
        <f t="shared" si="5310"/>
        <v>0</v>
      </c>
      <c r="AW355" s="130">
        <f t="shared" si="5310"/>
        <v>0</v>
      </c>
      <c r="AX355" s="130">
        <f t="shared" si="5310"/>
        <v>0</v>
      </c>
      <c r="AY355" s="130">
        <f t="shared" si="5310"/>
        <v>0</v>
      </c>
      <c r="AZ355" s="130">
        <f t="shared" si="5310"/>
        <v>0</v>
      </c>
      <c r="BA355" s="130">
        <f t="shared" si="5310"/>
        <v>0</v>
      </c>
      <c r="BB355" s="130">
        <f t="shared" si="5310"/>
        <v>0</v>
      </c>
      <c r="BC355" s="130">
        <f t="shared" si="5310"/>
        <v>0</v>
      </c>
      <c r="BD355" s="130">
        <f t="shared" si="5310"/>
        <v>0</v>
      </c>
      <c r="BE355" s="130">
        <f t="shared" si="5310"/>
        <v>0</v>
      </c>
      <c r="BF355" s="130">
        <f t="shared" si="5310"/>
        <v>0</v>
      </c>
      <c r="BG355" s="130">
        <f t="shared" si="5310"/>
        <v>0</v>
      </c>
      <c r="BH355" s="130">
        <f t="shared" si="5310"/>
        <v>0</v>
      </c>
      <c r="BI355" s="130">
        <f t="shared" si="5310"/>
        <v>0</v>
      </c>
      <c r="BJ355" s="130">
        <f t="shared" si="5310"/>
        <v>0</v>
      </c>
      <c r="BK355" s="130">
        <f t="shared" si="5310"/>
        <v>0</v>
      </c>
      <c r="BL355" s="130">
        <f t="shared" si="5310"/>
        <v>0</v>
      </c>
      <c r="BM355" s="130">
        <f t="shared" si="5310"/>
        <v>0</v>
      </c>
      <c r="BN355" s="130">
        <f t="shared" si="5310"/>
        <v>0</v>
      </c>
      <c r="BO355" s="130">
        <f t="shared" si="5310"/>
        <v>0</v>
      </c>
      <c r="BP355" s="130">
        <f t="shared" si="5310"/>
        <v>0</v>
      </c>
      <c r="BQ355" s="130">
        <f t="shared" si="5310"/>
        <v>0</v>
      </c>
      <c r="BR355" s="130">
        <f t="shared" si="5310"/>
        <v>0</v>
      </c>
      <c r="BS355" s="130">
        <f t="shared" si="5310"/>
        <v>0</v>
      </c>
      <c r="BT355" s="130">
        <f t="shared" si="5310"/>
        <v>0</v>
      </c>
      <c r="BU355" s="130">
        <f t="shared" si="5310"/>
        <v>0</v>
      </c>
      <c r="BV355" s="130">
        <f t="shared" ref="BV355:DA355" si="5311">IFERROR(IF(AND(BV$6&gt;=$D355,BV$7&lt;=$F355),1,0)*1/(YEARFRAC($D355,$F355)*MiY),0)+IF(AND($D355=$F355,BV$6&lt;=$D355,BV$7&gt;=$F355),1)</f>
        <v>0</v>
      </c>
      <c r="BW355" s="130">
        <f t="shared" si="5311"/>
        <v>0</v>
      </c>
      <c r="BX355" s="130">
        <f t="shared" si="5311"/>
        <v>0</v>
      </c>
      <c r="BY355" s="130">
        <f t="shared" si="5311"/>
        <v>0</v>
      </c>
      <c r="BZ355" s="130">
        <f t="shared" si="5311"/>
        <v>0</v>
      </c>
      <c r="CA355" s="130">
        <f t="shared" si="5311"/>
        <v>0</v>
      </c>
      <c r="CB355" s="130">
        <f t="shared" si="5311"/>
        <v>0</v>
      </c>
      <c r="CC355" s="130">
        <f t="shared" si="5311"/>
        <v>0</v>
      </c>
      <c r="CD355" s="130">
        <f t="shared" si="5311"/>
        <v>0</v>
      </c>
      <c r="CE355" s="130">
        <f t="shared" si="5311"/>
        <v>0</v>
      </c>
      <c r="CF355" s="130">
        <f t="shared" si="5311"/>
        <v>0</v>
      </c>
      <c r="CG355" s="130">
        <f t="shared" si="5311"/>
        <v>0</v>
      </c>
      <c r="CH355" s="130">
        <f t="shared" si="5311"/>
        <v>0</v>
      </c>
      <c r="CI355" s="130">
        <f t="shared" si="5311"/>
        <v>0</v>
      </c>
      <c r="CJ355" s="130">
        <f t="shared" si="5311"/>
        <v>0</v>
      </c>
      <c r="CK355" s="130">
        <f t="shared" si="5311"/>
        <v>0</v>
      </c>
      <c r="CL355" s="130">
        <f t="shared" si="5311"/>
        <v>0</v>
      </c>
      <c r="CM355" s="130">
        <f t="shared" si="5311"/>
        <v>0</v>
      </c>
      <c r="CN355" s="130">
        <f t="shared" si="5311"/>
        <v>0</v>
      </c>
      <c r="CO355" s="130">
        <f t="shared" si="5311"/>
        <v>0</v>
      </c>
      <c r="CP355" s="130">
        <f t="shared" si="5311"/>
        <v>0</v>
      </c>
      <c r="CQ355" s="130">
        <f t="shared" si="5311"/>
        <v>0</v>
      </c>
      <c r="CR355" s="130">
        <f t="shared" si="5311"/>
        <v>0</v>
      </c>
      <c r="CS355" s="130">
        <f t="shared" si="5311"/>
        <v>0</v>
      </c>
      <c r="CT355" s="130">
        <f t="shared" si="5311"/>
        <v>0</v>
      </c>
      <c r="CU355" s="130">
        <f t="shared" si="5311"/>
        <v>0</v>
      </c>
      <c r="CV355" s="130">
        <f t="shared" si="5311"/>
        <v>0</v>
      </c>
      <c r="CW355" s="130">
        <f t="shared" si="5311"/>
        <v>0</v>
      </c>
      <c r="CX355" s="130">
        <f t="shared" si="5311"/>
        <v>0</v>
      </c>
      <c r="CY355" s="130">
        <f t="shared" si="5311"/>
        <v>0</v>
      </c>
      <c r="CZ355" s="130">
        <f t="shared" si="5311"/>
        <v>0</v>
      </c>
      <c r="DA355" s="130">
        <f t="shared" si="5311"/>
        <v>0</v>
      </c>
      <c r="DB355" s="130">
        <f t="shared" ref="DB355:EB355" si="5312">IFERROR(IF(AND(DB$6&gt;=$D355,DB$7&lt;=$F355),1,0)*1/(YEARFRAC($D355,$F355)*MiY),0)+IF(AND($D355=$F355,DB$6&lt;=$D355,DB$7&gt;=$F355),1)</f>
        <v>0</v>
      </c>
      <c r="DC355" s="130">
        <f t="shared" si="5312"/>
        <v>0</v>
      </c>
      <c r="DD355" s="130">
        <f t="shared" si="5312"/>
        <v>0</v>
      </c>
      <c r="DE355" s="130">
        <f t="shared" si="5312"/>
        <v>0</v>
      </c>
      <c r="DF355" s="130">
        <f t="shared" si="5312"/>
        <v>0</v>
      </c>
      <c r="DG355" s="130">
        <f t="shared" si="5312"/>
        <v>0</v>
      </c>
      <c r="DH355" s="130">
        <f t="shared" si="5312"/>
        <v>0</v>
      </c>
      <c r="DI355" s="130">
        <f t="shared" si="5312"/>
        <v>0</v>
      </c>
      <c r="DJ355" s="130">
        <f t="shared" si="5312"/>
        <v>0</v>
      </c>
      <c r="DK355" s="130">
        <f t="shared" si="5312"/>
        <v>0</v>
      </c>
      <c r="DL355" s="130">
        <f t="shared" si="5312"/>
        <v>0</v>
      </c>
      <c r="DM355" s="130">
        <f t="shared" si="5312"/>
        <v>0</v>
      </c>
      <c r="DN355" s="130">
        <f t="shared" si="5312"/>
        <v>0</v>
      </c>
      <c r="DO355" s="130">
        <f t="shared" si="5312"/>
        <v>0</v>
      </c>
      <c r="DP355" s="130">
        <f t="shared" si="5312"/>
        <v>0</v>
      </c>
      <c r="DQ355" s="130">
        <f t="shared" si="5312"/>
        <v>0</v>
      </c>
      <c r="DR355" s="130">
        <f t="shared" si="5312"/>
        <v>0</v>
      </c>
      <c r="DS355" s="130">
        <f t="shared" si="5312"/>
        <v>0</v>
      </c>
      <c r="DT355" s="130">
        <f t="shared" si="5312"/>
        <v>0</v>
      </c>
      <c r="DU355" s="130">
        <f t="shared" si="5312"/>
        <v>0</v>
      </c>
      <c r="DV355" s="130">
        <f t="shared" si="5312"/>
        <v>0</v>
      </c>
      <c r="DW355" s="130">
        <f t="shared" si="5312"/>
        <v>0</v>
      </c>
      <c r="DX355" s="130">
        <f t="shared" si="5312"/>
        <v>0</v>
      </c>
      <c r="DY355" s="130">
        <f t="shared" si="5312"/>
        <v>0</v>
      </c>
      <c r="DZ355" s="130">
        <f t="shared" si="5312"/>
        <v>0</v>
      </c>
      <c r="EA355" s="130">
        <f t="shared" si="5312"/>
        <v>0</v>
      </c>
      <c r="EB355" s="130">
        <f t="shared" si="5312"/>
        <v>0</v>
      </c>
    </row>
    <row r="356" spans="1:132" outlineLevel="1" x14ac:dyDescent="0.25">
      <c r="C356" t="s">
        <v>422</v>
      </c>
      <c r="D356" s="16">
        <f>Costs!L247</f>
        <v>226600</v>
      </c>
      <c r="G356" s="52" t="s">
        <v>220</v>
      </c>
      <c r="H356" s="66">
        <f>SUM(J356:EB356)</f>
        <v>226600.00000000003</v>
      </c>
      <c r="J356" s="29">
        <f t="shared" ref="J356" si="5313">$D356*J355</f>
        <v>18883.333333333332</v>
      </c>
      <c r="K356" s="29">
        <f t="shared" ref="K356:BV356" si="5314">$D356*K355</f>
        <v>18883.333333333332</v>
      </c>
      <c r="L356" s="29">
        <f t="shared" si="5314"/>
        <v>18883.333333333332</v>
      </c>
      <c r="M356" s="29">
        <f t="shared" si="5314"/>
        <v>18883.333333333332</v>
      </c>
      <c r="N356" s="29">
        <f t="shared" si="5314"/>
        <v>18883.333333333332</v>
      </c>
      <c r="O356" s="29">
        <f t="shared" si="5314"/>
        <v>18883.333333333332</v>
      </c>
      <c r="P356" s="29">
        <f t="shared" si="5314"/>
        <v>18883.333333333332</v>
      </c>
      <c r="Q356" s="29">
        <f t="shared" si="5314"/>
        <v>18883.333333333332</v>
      </c>
      <c r="R356" s="29">
        <f t="shared" si="5314"/>
        <v>18883.333333333332</v>
      </c>
      <c r="S356" s="29">
        <f t="shared" si="5314"/>
        <v>18883.333333333332</v>
      </c>
      <c r="T356" s="29">
        <f t="shared" si="5314"/>
        <v>18883.333333333332</v>
      </c>
      <c r="U356" s="29">
        <f t="shared" si="5314"/>
        <v>18883.333333333332</v>
      </c>
      <c r="V356" s="29">
        <f t="shared" si="5314"/>
        <v>0</v>
      </c>
      <c r="W356" s="29">
        <f t="shared" si="5314"/>
        <v>0</v>
      </c>
      <c r="X356" s="29">
        <f t="shared" si="5314"/>
        <v>0</v>
      </c>
      <c r="Y356" s="29">
        <f t="shared" si="5314"/>
        <v>0</v>
      </c>
      <c r="Z356" s="29">
        <f t="shared" si="5314"/>
        <v>0</v>
      </c>
      <c r="AA356" s="29">
        <f t="shared" si="5314"/>
        <v>0</v>
      </c>
      <c r="AB356" s="29">
        <f t="shared" si="5314"/>
        <v>0</v>
      </c>
      <c r="AC356" s="29">
        <f t="shared" si="5314"/>
        <v>0</v>
      </c>
      <c r="AD356" s="29">
        <f t="shared" si="5314"/>
        <v>0</v>
      </c>
      <c r="AE356" s="29">
        <f t="shared" si="5314"/>
        <v>0</v>
      </c>
      <c r="AF356" s="29">
        <f t="shared" si="5314"/>
        <v>0</v>
      </c>
      <c r="AG356" s="29">
        <f t="shared" si="5314"/>
        <v>0</v>
      </c>
      <c r="AH356" s="29">
        <f t="shared" si="5314"/>
        <v>0</v>
      </c>
      <c r="AI356" s="29">
        <f t="shared" si="5314"/>
        <v>0</v>
      </c>
      <c r="AJ356" s="29">
        <f t="shared" si="5314"/>
        <v>0</v>
      </c>
      <c r="AK356" s="29">
        <f t="shared" si="5314"/>
        <v>0</v>
      </c>
      <c r="AL356" s="29">
        <f t="shared" si="5314"/>
        <v>0</v>
      </c>
      <c r="AM356" s="29">
        <f t="shared" si="5314"/>
        <v>0</v>
      </c>
      <c r="AN356" s="29">
        <f t="shared" si="5314"/>
        <v>0</v>
      </c>
      <c r="AO356" s="29">
        <f t="shared" si="5314"/>
        <v>0</v>
      </c>
      <c r="AP356" s="29">
        <f t="shared" si="5314"/>
        <v>0</v>
      </c>
      <c r="AQ356" s="29">
        <f t="shared" si="5314"/>
        <v>0</v>
      </c>
      <c r="AR356" s="29">
        <f t="shared" si="5314"/>
        <v>0</v>
      </c>
      <c r="AS356" s="29">
        <f t="shared" si="5314"/>
        <v>0</v>
      </c>
      <c r="AT356" s="29">
        <f t="shared" si="5314"/>
        <v>0</v>
      </c>
      <c r="AU356" s="29">
        <f t="shared" si="5314"/>
        <v>0</v>
      </c>
      <c r="AV356" s="29">
        <f t="shared" si="5314"/>
        <v>0</v>
      </c>
      <c r="AW356" s="29">
        <f t="shared" si="5314"/>
        <v>0</v>
      </c>
      <c r="AX356" s="29">
        <f t="shared" si="5314"/>
        <v>0</v>
      </c>
      <c r="AY356" s="29">
        <f t="shared" si="5314"/>
        <v>0</v>
      </c>
      <c r="AZ356" s="29">
        <f t="shared" si="5314"/>
        <v>0</v>
      </c>
      <c r="BA356" s="29">
        <f t="shared" si="5314"/>
        <v>0</v>
      </c>
      <c r="BB356" s="29">
        <f t="shared" si="5314"/>
        <v>0</v>
      </c>
      <c r="BC356" s="29">
        <f t="shared" si="5314"/>
        <v>0</v>
      </c>
      <c r="BD356" s="29">
        <f t="shared" si="5314"/>
        <v>0</v>
      </c>
      <c r="BE356" s="29">
        <f t="shared" si="5314"/>
        <v>0</v>
      </c>
      <c r="BF356" s="29">
        <f t="shared" si="5314"/>
        <v>0</v>
      </c>
      <c r="BG356" s="29">
        <f t="shared" si="5314"/>
        <v>0</v>
      </c>
      <c r="BH356" s="29">
        <f t="shared" si="5314"/>
        <v>0</v>
      </c>
      <c r="BI356" s="29">
        <f t="shared" si="5314"/>
        <v>0</v>
      </c>
      <c r="BJ356" s="29">
        <f t="shared" si="5314"/>
        <v>0</v>
      </c>
      <c r="BK356" s="29">
        <f t="shared" si="5314"/>
        <v>0</v>
      </c>
      <c r="BL356" s="29">
        <f t="shared" si="5314"/>
        <v>0</v>
      </c>
      <c r="BM356" s="29">
        <f t="shared" si="5314"/>
        <v>0</v>
      </c>
      <c r="BN356" s="29">
        <f t="shared" si="5314"/>
        <v>0</v>
      </c>
      <c r="BO356" s="29">
        <f t="shared" si="5314"/>
        <v>0</v>
      </c>
      <c r="BP356" s="29">
        <f t="shared" si="5314"/>
        <v>0</v>
      </c>
      <c r="BQ356" s="29">
        <f t="shared" si="5314"/>
        <v>0</v>
      </c>
      <c r="BR356" s="29">
        <f t="shared" si="5314"/>
        <v>0</v>
      </c>
      <c r="BS356" s="29">
        <f t="shared" si="5314"/>
        <v>0</v>
      </c>
      <c r="BT356" s="29">
        <f t="shared" si="5314"/>
        <v>0</v>
      </c>
      <c r="BU356" s="29">
        <f t="shared" si="5314"/>
        <v>0</v>
      </c>
      <c r="BV356" s="29">
        <f t="shared" si="5314"/>
        <v>0</v>
      </c>
      <c r="BW356" s="29">
        <f t="shared" ref="BW356:EB356" si="5315">$D356*BW355</f>
        <v>0</v>
      </c>
      <c r="BX356" s="29">
        <f t="shared" si="5315"/>
        <v>0</v>
      </c>
      <c r="BY356" s="29">
        <f t="shared" si="5315"/>
        <v>0</v>
      </c>
      <c r="BZ356" s="29">
        <f t="shared" si="5315"/>
        <v>0</v>
      </c>
      <c r="CA356" s="29">
        <f t="shared" si="5315"/>
        <v>0</v>
      </c>
      <c r="CB356" s="29">
        <f t="shared" si="5315"/>
        <v>0</v>
      </c>
      <c r="CC356" s="29">
        <f t="shared" si="5315"/>
        <v>0</v>
      </c>
      <c r="CD356" s="29">
        <f t="shared" si="5315"/>
        <v>0</v>
      </c>
      <c r="CE356" s="29">
        <f t="shared" si="5315"/>
        <v>0</v>
      </c>
      <c r="CF356" s="29">
        <f t="shared" si="5315"/>
        <v>0</v>
      </c>
      <c r="CG356" s="29">
        <f t="shared" si="5315"/>
        <v>0</v>
      </c>
      <c r="CH356" s="29">
        <f t="shared" si="5315"/>
        <v>0</v>
      </c>
      <c r="CI356" s="29">
        <f t="shared" si="5315"/>
        <v>0</v>
      </c>
      <c r="CJ356" s="29">
        <f t="shared" si="5315"/>
        <v>0</v>
      </c>
      <c r="CK356" s="29">
        <f t="shared" si="5315"/>
        <v>0</v>
      </c>
      <c r="CL356" s="29">
        <f t="shared" si="5315"/>
        <v>0</v>
      </c>
      <c r="CM356" s="29">
        <f t="shared" si="5315"/>
        <v>0</v>
      </c>
      <c r="CN356" s="29">
        <f t="shared" si="5315"/>
        <v>0</v>
      </c>
      <c r="CO356" s="29">
        <f t="shared" si="5315"/>
        <v>0</v>
      </c>
      <c r="CP356" s="29">
        <f t="shared" si="5315"/>
        <v>0</v>
      </c>
      <c r="CQ356" s="29">
        <f t="shared" si="5315"/>
        <v>0</v>
      </c>
      <c r="CR356" s="29">
        <f t="shared" si="5315"/>
        <v>0</v>
      </c>
      <c r="CS356" s="29">
        <f t="shared" si="5315"/>
        <v>0</v>
      </c>
      <c r="CT356" s="29">
        <f t="shared" si="5315"/>
        <v>0</v>
      </c>
      <c r="CU356" s="29">
        <f t="shared" si="5315"/>
        <v>0</v>
      </c>
      <c r="CV356" s="29">
        <f t="shared" si="5315"/>
        <v>0</v>
      </c>
      <c r="CW356" s="29">
        <f t="shared" si="5315"/>
        <v>0</v>
      </c>
      <c r="CX356" s="29">
        <f t="shared" si="5315"/>
        <v>0</v>
      </c>
      <c r="CY356" s="29">
        <f t="shared" si="5315"/>
        <v>0</v>
      </c>
      <c r="CZ356" s="29">
        <f t="shared" si="5315"/>
        <v>0</v>
      </c>
      <c r="DA356" s="29">
        <f t="shared" si="5315"/>
        <v>0</v>
      </c>
      <c r="DB356" s="29">
        <f t="shared" si="5315"/>
        <v>0</v>
      </c>
      <c r="DC356" s="29">
        <f t="shared" si="5315"/>
        <v>0</v>
      </c>
      <c r="DD356" s="29">
        <f t="shared" si="5315"/>
        <v>0</v>
      </c>
      <c r="DE356" s="29">
        <f t="shared" si="5315"/>
        <v>0</v>
      </c>
      <c r="DF356" s="29">
        <f t="shared" si="5315"/>
        <v>0</v>
      </c>
      <c r="DG356" s="29">
        <f t="shared" si="5315"/>
        <v>0</v>
      </c>
      <c r="DH356" s="29">
        <f t="shared" si="5315"/>
        <v>0</v>
      </c>
      <c r="DI356" s="29">
        <f t="shared" si="5315"/>
        <v>0</v>
      </c>
      <c r="DJ356" s="29">
        <f t="shared" si="5315"/>
        <v>0</v>
      </c>
      <c r="DK356" s="29">
        <f t="shared" si="5315"/>
        <v>0</v>
      </c>
      <c r="DL356" s="29">
        <f t="shared" si="5315"/>
        <v>0</v>
      </c>
      <c r="DM356" s="29">
        <f t="shared" si="5315"/>
        <v>0</v>
      </c>
      <c r="DN356" s="29">
        <f t="shared" si="5315"/>
        <v>0</v>
      </c>
      <c r="DO356" s="29">
        <f t="shared" si="5315"/>
        <v>0</v>
      </c>
      <c r="DP356" s="29">
        <f t="shared" si="5315"/>
        <v>0</v>
      </c>
      <c r="DQ356" s="29">
        <f t="shared" si="5315"/>
        <v>0</v>
      </c>
      <c r="DR356" s="29">
        <f t="shared" si="5315"/>
        <v>0</v>
      </c>
      <c r="DS356" s="29">
        <f t="shared" si="5315"/>
        <v>0</v>
      </c>
      <c r="DT356" s="29">
        <f t="shared" si="5315"/>
        <v>0</v>
      </c>
      <c r="DU356" s="29">
        <f t="shared" si="5315"/>
        <v>0</v>
      </c>
      <c r="DV356" s="29">
        <f t="shared" si="5315"/>
        <v>0</v>
      </c>
      <c r="DW356" s="29">
        <f t="shared" si="5315"/>
        <v>0</v>
      </c>
      <c r="DX356" s="29">
        <f t="shared" si="5315"/>
        <v>0</v>
      </c>
      <c r="DY356" s="29">
        <f t="shared" si="5315"/>
        <v>0</v>
      </c>
      <c r="DZ356" s="29">
        <f t="shared" si="5315"/>
        <v>0</v>
      </c>
      <c r="EA356" s="29">
        <f t="shared" si="5315"/>
        <v>0</v>
      </c>
      <c r="EB356" s="29">
        <f t="shared" si="5315"/>
        <v>0</v>
      </c>
    </row>
    <row r="357" spans="1:132" outlineLevel="1" x14ac:dyDescent="0.25">
      <c r="C357" s="34" t="s">
        <v>417</v>
      </c>
      <c r="D357" s="34"/>
      <c r="E357" s="34"/>
      <c r="F357" s="34"/>
      <c r="G357" s="67" t="s">
        <v>215</v>
      </c>
      <c r="H357" s="34"/>
      <c r="I357" s="34"/>
      <c r="J357" s="126">
        <f>J$13</f>
        <v>1</v>
      </c>
      <c r="K357" s="126">
        <f t="shared" ref="K357:BV357" si="5316">K$13</f>
        <v>1.0026792493128671</v>
      </c>
      <c r="L357" s="126">
        <f t="shared" si="5316"/>
        <v>1.0056539350998608</v>
      </c>
      <c r="M357" s="126">
        <f t="shared" si="5316"/>
        <v>1.0085410656939733</v>
      </c>
      <c r="N357" s="126">
        <f t="shared" si="5316"/>
        <v>1.0114364849476103</v>
      </c>
      <c r="O357" s="126">
        <f t="shared" si="5316"/>
        <v>1.0143402166566737</v>
      </c>
      <c r="P357" s="126">
        <f t="shared" si="5316"/>
        <v>1.0172522846853813</v>
      </c>
      <c r="Q357" s="126">
        <f t="shared" si="5316"/>
        <v>1.0201727129664624</v>
      </c>
      <c r="R357" s="126">
        <f t="shared" si="5316"/>
        <v>1.0231015255013547</v>
      </c>
      <c r="S357" s="126">
        <f t="shared" si="5316"/>
        <v>1.0260387463604019</v>
      </c>
      <c r="T357" s="126">
        <f t="shared" si="5316"/>
        <v>1.028984399683051</v>
      </c>
      <c r="U357" s="126">
        <f t="shared" si="5316"/>
        <v>1.0319385096780509</v>
      </c>
      <c r="V357" s="126">
        <f t="shared" si="5316"/>
        <v>1.0349011006236515</v>
      </c>
      <c r="W357" s="126">
        <f t="shared" si="5316"/>
        <v>1.0377730230388176</v>
      </c>
      <c r="X357" s="126">
        <f t="shared" si="5316"/>
        <v>1.0408518228283561</v>
      </c>
      <c r="Y357" s="126">
        <f t="shared" si="5316"/>
        <v>1.0438400029932626</v>
      </c>
      <c r="Z357" s="126">
        <f t="shared" si="5316"/>
        <v>1.046836761920777</v>
      </c>
      <c r="AA357" s="126">
        <f t="shared" si="5316"/>
        <v>1.0498421242396576</v>
      </c>
      <c r="AB357" s="126">
        <f t="shared" si="5316"/>
        <v>1.05285611464937</v>
      </c>
      <c r="AC357" s="126">
        <f t="shared" si="5316"/>
        <v>1.0558787579202888</v>
      </c>
      <c r="AD357" s="126">
        <f t="shared" si="5316"/>
        <v>1.0589100788939025</v>
      </c>
      <c r="AE357" s="126">
        <f t="shared" si="5316"/>
        <v>1.0619501024830165</v>
      </c>
      <c r="AF357" s="126">
        <f t="shared" si="5316"/>
        <v>1.0649988536719583</v>
      </c>
      <c r="AG357" s="126">
        <f t="shared" si="5316"/>
        <v>1.0680563575167832</v>
      </c>
      <c r="AH357" s="126">
        <f t="shared" si="5316"/>
        <v>1.0711226391454798</v>
      </c>
      <c r="AI357" s="126">
        <f t="shared" si="5316"/>
        <v>1.0739924437404067</v>
      </c>
      <c r="AJ357" s="126">
        <f t="shared" si="5316"/>
        <v>1.0771786970311998</v>
      </c>
      <c r="AK357" s="126">
        <f t="shared" si="5316"/>
        <v>1.0802711679727233</v>
      </c>
      <c r="AL357" s="126">
        <f t="shared" si="5316"/>
        <v>1.0833725170851116</v>
      </c>
      <c r="AM357" s="126">
        <f t="shared" si="5316"/>
        <v>1.0864827698566941</v>
      </c>
      <c r="AN357" s="126">
        <f t="shared" si="5316"/>
        <v>1.0896019518489746</v>
      </c>
      <c r="AO357" s="126">
        <f t="shared" si="5316"/>
        <v>1.0927300886968412</v>
      </c>
      <c r="AP357" s="126">
        <f t="shared" si="5316"/>
        <v>1.0958672061087775</v>
      </c>
      <c r="AQ357" s="126">
        <f t="shared" si="5316"/>
        <v>1.0990133298670732</v>
      </c>
      <c r="AR357" s="126">
        <f t="shared" si="5316"/>
        <v>1.1021684858280367</v>
      </c>
      <c r="AS357" s="126">
        <f t="shared" si="5316"/>
        <v>1.1053326999222071</v>
      </c>
      <c r="AT357" s="126">
        <f t="shared" si="5316"/>
        <v>1.1085059981545673</v>
      </c>
      <c r="AU357" s="126">
        <f t="shared" si="5316"/>
        <v>1.111475962088432</v>
      </c>
      <c r="AV357" s="126">
        <f t="shared" si="5316"/>
        <v>1.1147734191259395</v>
      </c>
      <c r="AW357" s="126">
        <f t="shared" si="5316"/>
        <v>1.1179738207069689</v>
      </c>
      <c r="AX357" s="126">
        <f t="shared" si="5316"/>
        <v>1.1211834103167977</v>
      </c>
      <c r="AY357" s="126">
        <f t="shared" si="5316"/>
        <v>1.1244022143333261</v>
      </c>
      <c r="AZ357" s="126">
        <f t="shared" si="5316"/>
        <v>1.1276302592101826</v>
      </c>
      <c r="BA357" s="126">
        <f t="shared" si="5316"/>
        <v>1.1308675714769412</v>
      </c>
      <c r="BB357" s="126">
        <f t="shared" si="5316"/>
        <v>1.1341141777393395</v>
      </c>
      <c r="BC357" s="126">
        <f t="shared" si="5316"/>
        <v>1.1373701046794982</v>
      </c>
      <c r="BD357" s="126">
        <f t="shared" si="5316"/>
        <v>1.1406353790561385</v>
      </c>
      <c r="BE357" s="126">
        <f t="shared" si="5316"/>
        <v>1.1439100277048042</v>
      </c>
      <c r="BF357" s="126">
        <f t="shared" si="5316"/>
        <v>1.1471940775380809</v>
      </c>
      <c r="BG357" s="126">
        <f t="shared" si="5316"/>
        <v>1.15026769648205</v>
      </c>
      <c r="BH357" s="126">
        <f t="shared" si="5316"/>
        <v>1.1536802383994258</v>
      </c>
      <c r="BI357" s="126">
        <f t="shared" si="5316"/>
        <v>1.1569923375180708</v>
      </c>
      <c r="BJ357" s="126">
        <f t="shared" si="5316"/>
        <v>1.1603139453378331</v>
      </c>
      <c r="BK357" s="126">
        <f t="shared" si="5316"/>
        <v>1.1636450891572303</v>
      </c>
      <c r="BL357" s="126">
        <f t="shared" si="5316"/>
        <v>1.1669857963531516</v>
      </c>
      <c r="BM357" s="126">
        <f t="shared" si="5316"/>
        <v>1.1703360943810825</v>
      </c>
      <c r="BN357" s="126">
        <f t="shared" si="5316"/>
        <v>1.1736960107753303</v>
      </c>
      <c r="BO357" s="126">
        <f t="shared" si="5316"/>
        <v>1.1770655731492505</v>
      </c>
      <c r="BP357" s="126">
        <f t="shared" si="5316"/>
        <v>1.180444809195474</v>
      </c>
      <c r="BQ357" s="126">
        <f t="shared" si="5316"/>
        <v>1.1838337466861339</v>
      </c>
      <c r="BR357" s="126">
        <f t="shared" si="5316"/>
        <v>1.1872324134730949</v>
      </c>
      <c r="BS357" s="126">
        <f t="shared" si="5316"/>
        <v>1.1905270658589224</v>
      </c>
      <c r="BT357" s="126">
        <f t="shared" si="5316"/>
        <v>1.1940590467434065</v>
      </c>
      <c r="BU357" s="126">
        <f t="shared" si="5316"/>
        <v>1.1974870693312041</v>
      </c>
      <c r="BV357" s="126">
        <f t="shared" si="5316"/>
        <v>1.2009249334246579</v>
      </c>
      <c r="BW357" s="126">
        <f t="shared" ref="BW357:EB357" si="5317">BW$13</f>
        <v>1.204372667277734</v>
      </c>
      <c r="BX357" s="126">
        <f t="shared" si="5317"/>
        <v>1.2078302992255125</v>
      </c>
      <c r="BY357" s="126">
        <f t="shared" si="5317"/>
        <v>1.2112978576844211</v>
      </c>
      <c r="BZ357" s="126">
        <f t="shared" si="5317"/>
        <v>1.2147753711524676</v>
      </c>
      <c r="CA357" s="126">
        <f t="shared" si="5317"/>
        <v>1.2182628682094752</v>
      </c>
      <c r="CB357" s="126">
        <f t="shared" si="5317"/>
        <v>1.2217603775173165</v>
      </c>
      <c r="CC357" s="126">
        <f t="shared" si="5317"/>
        <v>1.2252679278201495</v>
      </c>
      <c r="CD357" s="126">
        <f t="shared" si="5317"/>
        <v>1.2287855479446541</v>
      </c>
      <c r="CE357" s="126">
        <f t="shared" si="5317"/>
        <v>1.232077770779646</v>
      </c>
      <c r="CF357" s="126">
        <f t="shared" si="5317"/>
        <v>1.23573302168438</v>
      </c>
      <c r="CG357" s="126">
        <f t="shared" si="5317"/>
        <v>1.2392806860334544</v>
      </c>
      <c r="CH357" s="126">
        <f t="shared" si="5317"/>
        <v>1.2428385353675644</v>
      </c>
      <c r="CI357" s="126">
        <f t="shared" si="5317"/>
        <v>1.2464065989267703</v>
      </c>
      <c r="CJ357" s="126">
        <f t="shared" si="5317"/>
        <v>1.2499849060350778</v>
      </c>
      <c r="CK357" s="126">
        <f t="shared" si="5317"/>
        <v>1.2535734861006791</v>
      </c>
      <c r="CL357" s="126">
        <f t="shared" si="5317"/>
        <v>1.257172368616194</v>
      </c>
      <c r="CM357" s="126">
        <f t="shared" si="5317"/>
        <v>1.2607815831589126</v>
      </c>
      <c r="CN357" s="126">
        <f t="shared" si="5317"/>
        <v>1.2644011593910389</v>
      </c>
      <c r="CO357" s="126">
        <f t="shared" si="5317"/>
        <v>1.2680311270599336</v>
      </c>
      <c r="CP357" s="126">
        <f t="shared" si="5317"/>
        <v>1.2716715159983594</v>
      </c>
      <c r="CQ357" s="126">
        <f t="shared" si="5317"/>
        <v>1.2750786410337906</v>
      </c>
      <c r="CR357" s="126">
        <f t="shared" si="5317"/>
        <v>1.2788614642181557</v>
      </c>
      <c r="CS357" s="126">
        <f t="shared" si="5317"/>
        <v>1.2825329459576562</v>
      </c>
      <c r="CT357" s="126">
        <f t="shared" si="5317"/>
        <v>1.2862149681493797</v>
      </c>
      <c r="CU357" s="126">
        <f t="shared" si="5317"/>
        <v>1.289907561053897</v>
      </c>
      <c r="CV357" s="126">
        <f t="shared" si="5317"/>
        <v>1.293610755018654</v>
      </c>
      <c r="CW357" s="126">
        <f t="shared" si="5317"/>
        <v>1.2973245804782207</v>
      </c>
      <c r="CX357" s="126">
        <f t="shared" si="5317"/>
        <v>1.3010490679545423</v>
      </c>
      <c r="CY357" s="126">
        <f t="shared" si="5317"/>
        <v>1.304784248057189</v>
      </c>
      <c r="CZ357" s="126">
        <f t="shared" si="5317"/>
        <v>1.3085301514836076</v>
      </c>
      <c r="DA357" s="126">
        <f t="shared" si="5317"/>
        <v>1.3122868090193751</v>
      </c>
      <c r="DB357" s="126">
        <f t="shared" si="5317"/>
        <v>1.3160542515384499</v>
      </c>
      <c r="DC357" s="126">
        <f t="shared" si="5317"/>
        <v>1.3195802889875801</v>
      </c>
      <c r="DD357" s="126">
        <f t="shared" si="5317"/>
        <v>1.323495136864544</v>
      </c>
      <c r="DE357" s="126">
        <f t="shared" si="5317"/>
        <v>1.3272947573576725</v>
      </c>
      <c r="DF357" s="126">
        <f t="shared" si="5317"/>
        <v>1.3311052861764079</v>
      </c>
      <c r="DG357" s="126">
        <f t="shared" si="5317"/>
        <v>1.3349267546374479</v>
      </c>
      <c r="DH357" s="126">
        <f t="shared" si="5317"/>
        <v>1.3387591941473977</v>
      </c>
      <c r="DI357" s="126">
        <f t="shared" si="5317"/>
        <v>1.3426026362030277</v>
      </c>
      <c r="DJ357" s="126">
        <f t="shared" si="5317"/>
        <v>1.3464571123915319</v>
      </c>
      <c r="DK357" s="126">
        <f t="shared" si="5317"/>
        <v>1.3503226543907885</v>
      </c>
      <c r="DL357" s="126">
        <f t="shared" si="5317"/>
        <v>1.3541992939696192</v>
      </c>
      <c r="DM357" s="126">
        <f t="shared" si="5317"/>
        <v>1.358087062988051</v>
      </c>
      <c r="DN357" s="126">
        <f t="shared" si="5317"/>
        <v>1.361985993397578</v>
      </c>
      <c r="DO357" s="126">
        <f t="shared" si="5317"/>
        <v>1.3657655991021458</v>
      </c>
      <c r="DP357" s="126">
        <f t="shared" si="5317"/>
        <v>1.3698174666548035</v>
      </c>
      <c r="DQ357" s="126">
        <f t="shared" si="5317"/>
        <v>1.3737500738651915</v>
      </c>
      <c r="DR357" s="126">
        <f t="shared" si="5317"/>
        <v>1.3776939711925826</v>
      </c>
      <c r="DS357" s="126">
        <f t="shared" si="5317"/>
        <v>1.381649191049759</v>
      </c>
      <c r="DT357" s="126">
        <f t="shared" si="5317"/>
        <v>1.385615765942557</v>
      </c>
      <c r="DU357" s="126">
        <f t="shared" si="5317"/>
        <v>1.3895937284701338</v>
      </c>
      <c r="DV357" s="126">
        <f t="shared" si="5317"/>
        <v>1.3935831113252357</v>
      </c>
      <c r="DW357" s="126">
        <f t="shared" si="5317"/>
        <v>1.3975839472944662</v>
      </c>
      <c r="DX357" s="126">
        <f t="shared" si="5317"/>
        <v>1.401596269258556</v>
      </c>
      <c r="DY357" s="126">
        <f t="shared" si="5317"/>
        <v>1.4056201101926329</v>
      </c>
      <c r="DZ357" s="126">
        <f t="shared" si="5317"/>
        <v>1.4096555031664932</v>
      </c>
      <c r="EA357" s="126">
        <f t="shared" si="5317"/>
        <v>1.4134323217047313</v>
      </c>
      <c r="EB357" s="126">
        <f t="shared" si="5317"/>
        <v>1.4176256038945581</v>
      </c>
    </row>
    <row r="358" spans="1:132" ht="13" x14ac:dyDescent="0.3">
      <c r="C358" s="36" t="str">
        <f>"TOTAL "&amp;UPPER(B353)&amp;" COSTS"</f>
        <v>TOTAL PROCESSORS COSTS</v>
      </c>
      <c r="D358" s="38"/>
      <c r="E358" s="38"/>
      <c r="F358" s="38"/>
      <c r="G358" s="52" t="s">
        <v>220</v>
      </c>
      <c r="H358" s="51">
        <f t="shared" ref="H358" si="5318">SUM(J358:EB358)</f>
        <v>230190.46058255967</v>
      </c>
      <c r="I358" s="38"/>
      <c r="J358" s="37">
        <f t="shared" ref="J358" si="5319">J356*J357</f>
        <v>18883.333333333332</v>
      </c>
      <c r="K358" s="37">
        <f t="shared" ref="K358:BV358" si="5320">K356*K357</f>
        <v>18933.926491191305</v>
      </c>
      <c r="L358" s="37">
        <f t="shared" si="5320"/>
        <v>18990.098474469036</v>
      </c>
      <c r="M358" s="37">
        <f t="shared" si="5320"/>
        <v>19044.617123854528</v>
      </c>
      <c r="N358" s="37">
        <f t="shared" si="5320"/>
        <v>19099.292290760706</v>
      </c>
      <c r="O358" s="37">
        <f t="shared" si="5320"/>
        <v>19154.124424533522</v>
      </c>
      <c r="P358" s="37">
        <f t="shared" si="5320"/>
        <v>19209.113975808948</v>
      </c>
      <c r="Q358" s="37">
        <f t="shared" si="5320"/>
        <v>19264.261396516697</v>
      </c>
      <c r="R358" s="37">
        <f t="shared" si="5320"/>
        <v>19319.567139883915</v>
      </c>
      <c r="S358" s="37">
        <f t="shared" si="5320"/>
        <v>19375.031660438923</v>
      </c>
      <c r="T358" s="37">
        <f t="shared" si="5320"/>
        <v>19430.655414014946</v>
      </c>
      <c r="U358" s="37">
        <f t="shared" si="5320"/>
        <v>19486.438857753859</v>
      </c>
      <c r="V358" s="37">
        <f t="shared" si="5320"/>
        <v>0</v>
      </c>
      <c r="W358" s="37">
        <f t="shared" si="5320"/>
        <v>0</v>
      </c>
      <c r="X358" s="37">
        <f t="shared" si="5320"/>
        <v>0</v>
      </c>
      <c r="Y358" s="37">
        <f t="shared" si="5320"/>
        <v>0</v>
      </c>
      <c r="Z358" s="37">
        <f t="shared" si="5320"/>
        <v>0</v>
      </c>
      <c r="AA358" s="37">
        <f t="shared" si="5320"/>
        <v>0</v>
      </c>
      <c r="AB358" s="37">
        <f t="shared" si="5320"/>
        <v>0</v>
      </c>
      <c r="AC358" s="37">
        <f t="shared" si="5320"/>
        <v>0</v>
      </c>
      <c r="AD358" s="37">
        <f t="shared" si="5320"/>
        <v>0</v>
      </c>
      <c r="AE358" s="37">
        <f t="shared" si="5320"/>
        <v>0</v>
      </c>
      <c r="AF358" s="37">
        <f t="shared" si="5320"/>
        <v>0</v>
      </c>
      <c r="AG358" s="37">
        <f t="shared" si="5320"/>
        <v>0</v>
      </c>
      <c r="AH358" s="37">
        <f t="shared" si="5320"/>
        <v>0</v>
      </c>
      <c r="AI358" s="37">
        <f t="shared" si="5320"/>
        <v>0</v>
      </c>
      <c r="AJ358" s="37">
        <f t="shared" si="5320"/>
        <v>0</v>
      </c>
      <c r="AK358" s="37">
        <f t="shared" si="5320"/>
        <v>0</v>
      </c>
      <c r="AL358" s="37">
        <f t="shared" si="5320"/>
        <v>0</v>
      </c>
      <c r="AM358" s="37">
        <f t="shared" si="5320"/>
        <v>0</v>
      </c>
      <c r="AN358" s="37">
        <f t="shared" si="5320"/>
        <v>0</v>
      </c>
      <c r="AO358" s="37">
        <f t="shared" si="5320"/>
        <v>0</v>
      </c>
      <c r="AP358" s="37">
        <f t="shared" si="5320"/>
        <v>0</v>
      </c>
      <c r="AQ358" s="37">
        <f t="shared" si="5320"/>
        <v>0</v>
      </c>
      <c r="AR358" s="37">
        <f t="shared" si="5320"/>
        <v>0</v>
      </c>
      <c r="AS358" s="37">
        <f t="shared" si="5320"/>
        <v>0</v>
      </c>
      <c r="AT358" s="37">
        <f t="shared" si="5320"/>
        <v>0</v>
      </c>
      <c r="AU358" s="37">
        <f t="shared" si="5320"/>
        <v>0</v>
      </c>
      <c r="AV358" s="37">
        <f t="shared" si="5320"/>
        <v>0</v>
      </c>
      <c r="AW358" s="37">
        <f t="shared" si="5320"/>
        <v>0</v>
      </c>
      <c r="AX358" s="37">
        <f t="shared" si="5320"/>
        <v>0</v>
      </c>
      <c r="AY358" s="37">
        <f t="shared" si="5320"/>
        <v>0</v>
      </c>
      <c r="AZ358" s="37">
        <f t="shared" si="5320"/>
        <v>0</v>
      </c>
      <c r="BA358" s="37">
        <f t="shared" si="5320"/>
        <v>0</v>
      </c>
      <c r="BB358" s="37">
        <f t="shared" si="5320"/>
        <v>0</v>
      </c>
      <c r="BC358" s="37">
        <f t="shared" si="5320"/>
        <v>0</v>
      </c>
      <c r="BD358" s="37">
        <f t="shared" si="5320"/>
        <v>0</v>
      </c>
      <c r="BE358" s="37">
        <f t="shared" si="5320"/>
        <v>0</v>
      </c>
      <c r="BF358" s="37">
        <f t="shared" si="5320"/>
        <v>0</v>
      </c>
      <c r="BG358" s="37">
        <f t="shared" si="5320"/>
        <v>0</v>
      </c>
      <c r="BH358" s="37">
        <f t="shared" si="5320"/>
        <v>0</v>
      </c>
      <c r="BI358" s="37">
        <f t="shared" si="5320"/>
        <v>0</v>
      </c>
      <c r="BJ358" s="37">
        <f t="shared" si="5320"/>
        <v>0</v>
      </c>
      <c r="BK358" s="37">
        <f t="shared" si="5320"/>
        <v>0</v>
      </c>
      <c r="BL358" s="37">
        <f t="shared" si="5320"/>
        <v>0</v>
      </c>
      <c r="BM358" s="37">
        <f t="shared" si="5320"/>
        <v>0</v>
      </c>
      <c r="BN358" s="37">
        <f t="shared" si="5320"/>
        <v>0</v>
      </c>
      <c r="BO358" s="37">
        <f t="shared" si="5320"/>
        <v>0</v>
      </c>
      <c r="BP358" s="37">
        <f t="shared" si="5320"/>
        <v>0</v>
      </c>
      <c r="BQ358" s="37">
        <f t="shared" si="5320"/>
        <v>0</v>
      </c>
      <c r="BR358" s="37">
        <f t="shared" si="5320"/>
        <v>0</v>
      </c>
      <c r="BS358" s="37">
        <f t="shared" si="5320"/>
        <v>0</v>
      </c>
      <c r="BT358" s="37">
        <f t="shared" si="5320"/>
        <v>0</v>
      </c>
      <c r="BU358" s="37">
        <f t="shared" si="5320"/>
        <v>0</v>
      </c>
      <c r="BV358" s="37">
        <f t="shared" si="5320"/>
        <v>0</v>
      </c>
      <c r="BW358" s="37">
        <f t="shared" ref="BW358:EB358" si="5321">BW356*BW357</f>
        <v>0</v>
      </c>
      <c r="BX358" s="37">
        <f t="shared" si="5321"/>
        <v>0</v>
      </c>
      <c r="BY358" s="37">
        <f t="shared" si="5321"/>
        <v>0</v>
      </c>
      <c r="BZ358" s="37">
        <f t="shared" si="5321"/>
        <v>0</v>
      </c>
      <c r="CA358" s="37">
        <f t="shared" si="5321"/>
        <v>0</v>
      </c>
      <c r="CB358" s="37">
        <f t="shared" si="5321"/>
        <v>0</v>
      </c>
      <c r="CC358" s="37">
        <f t="shared" si="5321"/>
        <v>0</v>
      </c>
      <c r="CD358" s="37">
        <f t="shared" si="5321"/>
        <v>0</v>
      </c>
      <c r="CE358" s="37">
        <f t="shared" si="5321"/>
        <v>0</v>
      </c>
      <c r="CF358" s="37">
        <f t="shared" si="5321"/>
        <v>0</v>
      </c>
      <c r="CG358" s="37">
        <f t="shared" si="5321"/>
        <v>0</v>
      </c>
      <c r="CH358" s="37">
        <f t="shared" si="5321"/>
        <v>0</v>
      </c>
      <c r="CI358" s="37">
        <f t="shared" si="5321"/>
        <v>0</v>
      </c>
      <c r="CJ358" s="37">
        <f t="shared" si="5321"/>
        <v>0</v>
      </c>
      <c r="CK358" s="37">
        <f t="shared" si="5321"/>
        <v>0</v>
      </c>
      <c r="CL358" s="37">
        <f t="shared" si="5321"/>
        <v>0</v>
      </c>
      <c r="CM358" s="37">
        <f t="shared" si="5321"/>
        <v>0</v>
      </c>
      <c r="CN358" s="37">
        <f t="shared" si="5321"/>
        <v>0</v>
      </c>
      <c r="CO358" s="37">
        <f t="shared" si="5321"/>
        <v>0</v>
      </c>
      <c r="CP358" s="37">
        <f t="shared" si="5321"/>
        <v>0</v>
      </c>
      <c r="CQ358" s="37">
        <f t="shared" si="5321"/>
        <v>0</v>
      </c>
      <c r="CR358" s="37">
        <f t="shared" si="5321"/>
        <v>0</v>
      </c>
      <c r="CS358" s="37">
        <f t="shared" si="5321"/>
        <v>0</v>
      </c>
      <c r="CT358" s="37">
        <f t="shared" si="5321"/>
        <v>0</v>
      </c>
      <c r="CU358" s="37">
        <f t="shared" si="5321"/>
        <v>0</v>
      </c>
      <c r="CV358" s="37">
        <f t="shared" si="5321"/>
        <v>0</v>
      </c>
      <c r="CW358" s="37">
        <f t="shared" si="5321"/>
        <v>0</v>
      </c>
      <c r="CX358" s="37">
        <f t="shared" si="5321"/>
        <v>0</v>
      </c>
      <c r="CY358" s="37">
        <f t="shared" si="5321"/>
        <v>0</v>
      </c>
      <c r="CZ358" s="37">
        <f t="shared" si="5321"/>
        <v>0</v>
      </c>
      <c r="DA358" s="37">
        <f t="shared" si="5321"/>
        <v>0</v>
      </c>
      <c r="DB358" s="37">
        <f t="shared" si="5321"/>
        <v>0</v>
      </c>
      <c r="DC358" s="37">
        <f t="shared" si="5321"/>
        <v>0</v>
      </c>
      <c r="DD358" s="37">
        <f t="shared" si="5321"/>
        <v>0</v>
      </c>
      <c r="DE358" s="37">
        <f t="shared" si="5321"/>
        <v>0</v>
      </c>
      <c r="DF358" s="37">
        <f t="shared" si="5321"/>
        <v>0</v>
      </c>
      <c r="DG358" s="37">
        <f t="shared" si="5321"/>
        <v>0</v>
      </c>
      <c r="DH358" s="37">
        <f t="shared" si="5321"/>
        <v>0</v>
      </c>
      <c r="DI358" s="37">
        <f t="shared" si="5321"/>
        <v>0</v>
      </c>
      <c r="DJ358" s="37">
        <f t="shared" si="5321"/>
        <v>0</v>
      </c>
      <c r="DK358" s="37">
        <f t="shared" si="5321"/>
        <v>0</v>
      </c>
      <c r="DL358" s="37">
        <f t="shared" si="5321"/>
        <v>0</v>
      </c>
      <c r="DM358" s="37">
        <f t="shared" si="5321"/>
        <v>0</v>
      </c>
      <c r="DN358" s="37">
        <f t="shared" si="5321"/>
        <v>0</v>
      </c>
      <c r="DO358" s="37">
        <f t="shared" si="5321"/>
        <v>0</v>
      </c>
      <c r="DP358" s="37">
        <f t="shared" si="5321"/>
        <v>0</v>
      </c>
      <c r="DQ358" s="37">
        <f t="shared" si="5321"/>
        <v>0</v>
      </c>
      <c r="DR358" s="37">
        <f t="shared" si="5321"/>
        <v>0</v>
      </c>
      <c r="DS358" s="37">
        <f t="shared" si="5321"/>
        <v>0</v>
      </c>
      <c r="DT358" s="37">
        <f t="shared" si="5321"/>
        <v>0</v>
      </c>
      <c r="DU358" s="37">
        <f t="shared" si="5321"/>
        <v>0</v>
      </c>
      <c r="DV358" s="37">
        <f t="shared" si="5321"/>
        <v>0</v>
      </c>
      <c r="DW358" s="37">
        <f t="shared" si="5321"/>
        <v>0</v>
      </c>
      <c r="DX358" s="37">
        <f t="shared" si="5321"/>
        <v>0</v>
      </c>
      <c r="DY358" s="37">
        <f t="shared" si="5321"/>
        <v>0</v>
      </c>
      <c r="DZ358" s="37">
        <f t="shared" si="5321"/>
        <v>0</v>
      </c>
      <c r="EA358" s="37">
        <f t="shared" si="5321"/>
        <v>0</v>
      </c>
      <c r="EB358" s="37">
        <f t="shared" si="5321"/>
        <v>0</v>
      </c>
    </row>
    <row r="359" spans="1:132" x14ac:dyDescent="0.25"/>
    <row r="360" spans="1:132" ht="13" x14ac:dyDescent="0.3">
      <c r="A360" s="59">
        <f>IF(H363=D363,0,1)</f>
        <v>0</v>
      </c>
      <c r="B360" s="108" t="str">
        <f>Assumptions!B191</f>
        <v>Agents</v>
      </c>
      <c r="C360" s="108"/>
      <c r="D360" s="108"/>
      <c r="E360" s="108"/>
      <c r="F360" s="108"/>
      <c r="G360" s="108"/>
      <c r="H360" s="108"/>
      <c r="I360" s="108"/>
    </row>
    <row r="361" spans="1:132" ht="13" x14ac:dyDescent="0.3">
      <c r="C361" s="2" t="s">
        <v>419</v>
      </c>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row>
    <row r="362" spans="1:132" outlineLevel="1" x14ac:dyDescent="0.25">
      <c r="C362" t="s">
        <v>339</v>
      </c>
      <c r="D362" s="79">
        <f>Costs!L267</f>
        <v>45078</v>
      </c>
      <c r="E362" s="16">
        <f>Costs!L268</f>
        <v>12</v>
      </c>
      <c r="F362" s="61">
        <f>EDATE(D362,E362)</f>
        <v>45444</v>
      </c>
      <c r="G362" s="52" t="s">
        <v>215</v>
      </c>
      <c r="H362" s="50">
        <f>SUM(J362:EB362)</f>
        <v>1</v>
      </c>
      <c r="J362" s="130">
        <f t="shared" ref="J362:AO362" si="5322">IFERROR(IF(AND(J$6&gt;=$D362,J$7&lt;=$F362),1,0)*1/(YEARFRAC($D362,$F362)*MiY),0)+IF(AND($D362=$F362,J$6&lt;=$D362,J$7&gt;=$F362),1)</f>
        <v>0</v>
      </c>
      <c r="K362" s="130">
        <f t="shared" si="5322"/>
        <v>0</v>
      </c>
      <c r="L362" s="130">
        <f t="shared" si="5322"/>
        <v>0</v>
      </c>
      <c r="M362" s="130">
        <f t="shared" si="5322"/>
        <v>0</v>
      </c>
      <c r="N362" s="130">
        <f t="shared" si="5322"/>
        <v>0</v>
      </c>
      <c r="O362" s="130">
        <f t="shared" si="5322"/>
        <v>8.3333333333333329E-2</v>
      </c>
      <c r="P362" s="130">
        <f t="shared" si="5322"/>
        <v>8.3333333333333329E-2</v>
      </c>
      <c r="Q362" s="130">
        <f t="shared" si="5322"/>
        <v>8.3333333333333329E-2</v>
      </c>
      <c r="R362" s="130">
        <f t="shared" si="5322"/>
        <v>8.3333333333333329E-2</v>
      </c>
      <c r="S362" s="130">
        <f t="shared" si="5322"/>
        <v>8.3333333333333329E-2</v>
      </c>
      <c r="T362" s="130">
        <f t="shared" si="5322"/>
        <v>8.3333333333333329E-2</v>
      </c>
      <c r="U362" s="130">
        <f t="shared" si="5322"/>
        <v>8.3333333333333329E-2</v>
      </c>
      <c r="V362" s="130">
        <f t="shared" si="5322"/>
        <v>8.3333333333333329E-2</v>
      </c>
      <c r="W362" s="130">
        <f t="shared" si="5322"/>
        <v>8.3333333333333329E-2</v>
      </c>
      <c r="X362" s="130">
        <f t="shared" si="5322"/>
        <v>8.3333333333333329E-2</v>
      </c>
      <c r="Y362" s="130">
        <f t="shared" si="5322"/>
        <v>8.3333333333333329E-2</v>
      </c>
      <c r="Z362" s="130">
        <f t="shared" si="5322"/>
        <v>8.3333333333333329E-2</v>
      </c>
      <c r="AA362" s="130">
        <f t="shared" si="5322"/>
        <v>0</v>
      </c>
      <c r="AB362" s="130">
        <f t="shared" si="5322"/>
        <v>0</v>
      </c>
      <c r="AC362" s="130">
        <f t="shared" si="5322"/>
        <v>0</v>
      </c>
      <c r="AD362" s="130">
        <f t="shared" si="5322"/>
        <v>0</v>
      </c>
      <c r="AE362" s="130">
        <f t="shared" si="5322"/>
        <v>0</v>
      </c>
      <c r="AF362" s="130">
        <f t="shared" si="5322"/>
        <v>0</v>
      </c>
      <c r="AG362" s="130">
        <f t="shared" si="5322"/>
        <v>0</v>
      </c>
      <c r="AH362" s="130">
        <f t="shared" si="5322"/>
        <v>0</v>
      </c>
      <c r="AI362" s="130">
        <f t="shared" si="5322"/>
        <v>0</v>
      </c>
      <c r="AJ362" s="130">
        <f t="shared" si="5322"/>
        <v>0</v>
      </c>
      <c r="AK362" s="130">
        <f t="shared" si="5322"/>
        <v>0</v>
      </c>
      <c r="AL362" s="130">
        <f t="shared" si="5322"/>
        <v>0</v>
      </c>
      <c r="AM362" s="130">
        <f t="shared" si="5322"/>
        <v>0</v>
      </c>
      <c r="AN362" s="130">
        <f t="shared" si="5322"/>
        <v>0</v>
      </c>
      <c r="AO362" s="130">
        <f t="shared" si="5322"/>
        <v>0</v>
      </c>
      <c r="AP362" s="130">
        <f t="shared" ref="AP362:BU362" si="5323">IFERROR(IF(AND(AP$6&gt;=$D362,AP$7&lt;=$F362),1,0)*1/(YEARFRAC($D362,$F362)*MiY),0)+IF(AND($D362=$F362,AP$6&lt;=$D362,AP$7&gt;=$F362),1)</f>
        <v>0</v>
      </c>
      <c r="AQ362" s="130">
        <f t="shared" si="5323"/>
        <v>0</v>
      </c>
      <c r="AR362" s="130">
        <f t="shared" si="5323"/>
        <v>0</v>
      </c>
      <c r="AS362" s="130">
        <f t="shared" si="5323"/>
        <v>0</v>
      </c>
      <c r="AT362" s="130">
        <f t="shared" si="5323"/>
        <v>0</v>
      </c>
      <c r="AU362" s="130">
        <f t="shared" si="5323"/>
        <v>0</v>
      </c>
      <c r="AV362" s="130">
        <f t="shared" si="5323"/>
        <v>0</v>
      </c>
      <c r="AW362" s="130">
        <f t="shared" si="5323"/>
        <v>0</v>
      </c>
      <c r="AX362" s="130">
        <f t="shared" si="5323"/>
        <v>0</v>
      </c>
      <c r="AY362" s="130">
        <f t="shared" si="5323"/>
        <v>0</v>
      </c>
      <c r="AZ362" s="130">
        <f t="shared" si="5323"/>
        <v>0</v>
      </c>
      <c r="BA362" s="130">
        <f t="shared" si="5323"/>
        <v>0</v>
      </c>
      <c r="BB362" s="130">
        <f t="shared" si="5323"/>
        <v>0</v>
      </c>
      <c r="BC362" s="130">
        <f t="shared" si="5323"/>
        <v>0</v>
      </c>
      <c r="BD362" s="130">
        <f t="shared" si="5323"/>
        <v>0</v>
      </c>
      <c r="BE362" s="130">
        <f t="shared" si="5323"/>
        <v>0</v>
      </c>
      <c r="BF362" s="130">
        <f t="shared" si="5323"/>
        <v>0</v>
      </c>
      <c r="BG362" s="130">
        <f t="shared" si="5323"/>
        <v>0</v>
      </c>
      <c r="BH362" s="130">
        <f t="shared" si="5323"/>
        <v>0</v>
      </c>
      <c r="BI362" s="130">
        <f t="shared" si="5323"/>
        <v>0</v>
      </c>
      <c r="BJ362" s="130">
        <f t="shared" si="5323"/>
        <v>0</v>
      </c>
      <c r="BK362" s="130">
        <f t="shared" si="5323"/>
        <v>0</v>
      </c>
      <c r="BL362" s="130">
        <f t="shared" si="5323"/>
        <v>0</v>
      </c>
      <c r="BM362" s="130">
        <f t="shared" si="5323"/>
        <v>0</v>
      </c>
      <c r="BN362" s="130">
        <f t="shared" si="5323"/>
        <v>0</v>
      </c>
      <c r="BO362" s="130">
        <f t="shared" si="5323"/>
        <v>0</v>
      </c>
      <c r="BP362" s="130">
        <f t="shared" si="5323"/>
        <v>0</v>
      </c>
      <c r="BQ362" s="130">
        <f t="shared" si="5323"/>
        <v>0</v>
      </c>
      <c r="BR362" s="130">
        <f t="shared" si="5323"/>
        <v>0</v>
      </c>
      <c r="BS362" s="130">
        <f t="shared" si="5323"/>
        <v>0</v>
      </c>
      <c r="BT362" s="130">
        <f t="shared" si="5323"/>
        <v>0</v>
      </c>
      <c r="BU362" s="130">
        <f t="shared" si="5323"/>
        <v>0</v>
      </c>
      <c r="BV362" s="130">
        <f t="shared" ref="BV362:DA362" si="5324">IFERROR(IF(AND(BV$6&gt;=$D362,BV$7&lt;=$F362),1,0)*1/(YEARFRAC($D362,$F362)*MiY),0)+IF(AND($D362=$F362,BV$6&lt;=$D362,BV$7&gt;=$F362),1)</f>
        <v>0</v>
      </c>
      <c r="BW362" s="130">
        <f t="shared" si="5324"/>
        <v>0</v>
      </c>
      <c r="BX362" s="130">
        <f t="shared" si="5324"/>
        <v>0</v>
      </c>
      <c r="BY362" s="130">
        <f t="shared" si="5324"/>
        <v>0</v>
      </c>
      <c r="BZ362" s="130">
        <f t="shared" si="5324"/>
        <v>0</v>
      </c>
      <c r="CA362" s="130">
        <f t="shared" si="5324"/>
        <v>0</v>
      </c>
      <c r="CB362" s="130">
        <f t="shared" si="5324"/>
        <v>0</v>
      </c>
      <c r="CC362" s="130">
        <f t="shared" si="5324"/>
        <v>0</v>
      </c>
      <c r="CD362" s="130">
        <f t="shared" si="5324"/>
        <v>0</v>
      </c>
      <c r="CE362" s="130">
        <f t="shared" si="5324"/>
        <v>0</v>
      </c>
      <c r="CF362" s="130">
        <f t="shared" si="5324"/>
        <v>0</v>
      </c>
      <c r="CG362" s="130">
        <f t="shared" si="5324"/>
        <v>0</v>
      </c>
      <c r="CH362" s="130">
        <f t="shared" si="5324"/>
        <v>0</v>
      </c>
      <c r="CI362" s="130">
        <f t="shared" si="5324"/>
        <v>0</v>
      </c>
      <c r="CJ362" s="130">
        <f t="shared" si="5324"/>
        <v>0</v>
      </c>
      <c r="CK362" s="130">
        <f t="shared" si="5324"/>
        <v>0</v>
      </c>
      <c r="CL362" s="130">
        <f t="shared" si="5324"/>
        <v>0</v>
      </c>
      <c r="CM362" s="130">
        <f t="shared" si="5324"/>
        <v>0</v>
      </c>
      <c r="CN362" s="130">
        <f t="shared" si="5324"/>
        <v>0</v>
      </c>
      <c r="CO362" s="130">
        <f t="shared" si="5324"/>
        <v>0</v>
      </c>
      <c r="CP362" s="130">
        <f t="shared" si="5324"/>
        <v>0</v>
      </c>
      <c r="CQ362" s="130">
        <f t="shared" si="5324"/>
        <v>0</v>
      </c>
      <c r="CR362" s="130">
        <f t="shared" si="5324"/>
        <v>0</v>
      </c>
      <c r="CS362" s="130">
        <f t="shared" si="5324"/>
        <v>0</v>
      </c>
      <c r="CT362" s="130">
        <f t="shared" si="5324"/>
        <v>0</v>
      </c>
      <c r="CU362" s="130">
        <f t="shared" si="5324"/>
        <v>0</v>
      </c>
      <c r="CV362" s="130">
        <f t="shared" si="5324"/>
        <v>0</v>
      </c>
      <c r="CW362" s="130">
        <f t="shared" si="5324"/>
        <v>0</v>
      </c>
      <c r="CX362" s="130">
        <f t="shared" si="5324"/>
        <v>0</v>
      </c>
      <c r="CY362" s="130">
        <f t="shared" si="5324"/>
        <v>0</v>
      </c>
      <c r="CZ362" s="130">
        <f t="shared" si="5324"/>
        <v>0</v>
      </c>
      <c r="DA362" s="130">
        <f t="shared" si="5324"/>
        <v>0</v>
      </c>
      <c r="DB362" s="130">
        <f t="shared" ref="DB362:EB362" si="5325">IFERROR(IF(AND(DB$6&gt;=$D362,DB$7&lt;=$F362),1,0)*1/(YEARFRAC($D362,$F362)*MiY),0)+IF(AND($D362=$F362,DB$6&lt;=$D362,DB$7&gt;=$F362),1)</f>
        <v>0</v>
      </c>
      <c r="DC362" s="130">
        <f t="shared" si="5325"/>
        <v>0</v>
      </c>
      <c r="DD362" s="130">
        <f t="shared" si="5325"/>
        <v>0</v>
      </c>
      <c r="DE362" s="130">
        <f t="shared" si="5325"/>
        <v>0</v>
      </c>
      <c r="DF362" s="130">
        <f t="shared" si="5325"/>
        <v>0</v>
      </c>
      <c r="DG362" s="130">
        <f t="shared" si="5325"/>
        <v>0</v>
      </c>
      <c r="DH362" s="130">
        <f t="shared" si="5325"/>
        <v>0</v>
      </c>
      <c r="DI362" s="130">
        <f t="shared" si="5325"/>
        <v>0</v>
      </c>
      <c r="DJ362" s="130">
        <f t="shared" si="5325"/>
        <v>0</v>
      </c>
      <c r="DK362" s="130">
        <f t="shared" si="5325"/>
        <v>0</v>
      </c>
      <c r="DL362" s="130">
        <f t="shared" si="5325"/>
        <v>0</v>
      </c>
      <c r="DM362" s="130">
        <f t="shared" si="5325"/>
        <v>0</v>
      </c>
      <c r="DN362" s="130">
        <f t="shared" si="5325"/>
        <v>0</v>
      </c>
      <c r="DO362" s="130">
        <f t="shared" si="5325"/>
        <v>0</v>
      </c>
      <c r="DP362" s="130">
        <f t="shared" si="5325"/>
        <v>0</v>
      </c>
      <c r="DQ362" s="130">
        <f t="shared" si="5325"/>
        <v>0</v>
      </c>
      <c r="DR362" s="130">
        <f t="shared" si="5325"/>
        <v>0</v>
      </c>
      <c r="DS362" s="130">
        <f t="shared" si="5325"/>
        <v>0</v>
      </c>
      <c r="DT362" s="130">
        <f t="shared" si="5325"/>
        <v>0</v>
      </c>
      <c r="DU362" s="130">
        <f t="shared" si="5325"/>
        <v>0</v>
      </c>
      <c r="DV362" s="130">
        <f t="shared" si="5325"/>
        <v>0</v>
      </c>
      <c r="DW362" s="130">
        <f t="shared" si="5325"/>
        <v>0</v>
      </c>
      <c r="DX362" s="130">
        <f t="shared" si="5325"/>
        <v>0</v>
      </c>
      <c r="DY362" s="130">
        <f t="shared" si="5325"/>
        <v>0</v>
      </c>
      <c r="DZ362" s="130">
        <f t="shared" si="5325"/>
        <v>0</v>
      </c>
      <c r="EA362" s="130">
        <f t="shared" si="5325"/>
        <v>0</v>
      </c>
      <c r="EB362" s="130">
        <f t="shared" si="5325"/>
        <v>0</v>
      </c>
    </row>
    <row r="363" spans="1:132" outlineLevel="1" x14ac:dyDescent="0.25">
      <c r="C363" t="s">
        <v>422</v>
      </c>
      <c r="D363" s="16">
        <f>Costs!L278</f>
        <v>161900</v>
      </c>
      <c r="G363" s="52" t="s">
        <v>220</v>
      </c>
      <c r="H363" s="66">
        <f>SUM(J363:EB363)</f>
        <v>161900</v>
      </c>
      <c r="J363" s="29">
        <f t="shared" ref="J363:BU363" si="5326">$D363*J362</f>
        <v>0</v>
      </c>
      <c r="K363" s="29">
        <f t="shared" si="5326"/>
        <v>0</v>
      </c>
      <c r="L363" s="29">
        <f t="shared" si="5326"/>
        <v>0</v>
      </c>
      <c r="M363" s="29">
        <f t="shared" si="5326"/>
        <v>0</v>
      </c>
      <c r="N363" s="29">
        <f t="shared" si="5326"/>
        <v>0</v>
      </c>
      <c r="O363" s="29">
        <f t="shared" si="5326"/>
        <v>13491.666666666666</v>
      </c>
      <c r="P363" s="29">
        <f t="shared" si="5326"/>
        <v>13491.666666666666</v>
      </c>
      <c r="Q363" s="29">
        <f t="shared" si="5326"/>
        <v>13491.666666666666</v>
      </c>
      <c r="R363" s="29">
        <f t="shared" si="5326"/>
        <v>13491.666666666666</v>
      </c>
      <c r="S363" s="29">
        <f t="shared" si="5326"/>
        <v>13491.666666666666</v>
      </c>
      <c r="T363" s="29">
        <f t="shared" si="5326"/>
        <v>13491.666666666666</v>
      </c>
      <c r="U363" s="29">
        <f t="shared" si="5326"/>
        <v>13491.666666666666</v>
      </c>
      <c r="V363" s="29">
        <f t="shared" si="5326"/>
        <v>13491.666666666666</v>
      </c>
      <c r="W363" s="29">
        <f t="shared" si="5326"/>
        <v>13491.666666666666</v>
      </c>
      <c r="X363" s="29">
        <f t="shared" si="5326"/>
        <v>13491.666666666666</v>
      </c>
      <c r="Y363" s="29">
        <f t="shared" si="5326"/>
        <v>13491.666666666666</v>
      </c>
      <c r="Z363" s="29">
        <f t="shared" si="5326"/>
        <v>13491.666666666666</v>
      </c>
      <c r="AA363" s="29">
        <f t="shared" si="5326"/>
        <v>0</v>
      </c>
      <c r="AB363" s="29">
        <f t="shared" si="5326"/>
        <v>0</v>
      </c>
      <c r="AC363" s="29">
        <f t="shared" si="5326"/>
        <v>0</v>
      </c>
      <c r="AD363" s="29">
        <f t="shared" si="5326"/>
        <v>0</v>
      </c>
      <c r="AE363" s="29">
        <f t="shared" si="5326"/>
        <v>0</v>
      </c>
      <c r="AF363" s="29">
        <f t="shared" si="5326"/>
        <v>0</v>
      </c>
      <c r="AG363" s="29">
        <f t="shared" si="5326"/>
        <v>0</v>
      </c>
      <c r="AH363" s="29">
        <f t="shared" si="5326"/>
        <v>0</v>
      </c>
      <c r="AI363" s="29">
        <f t="shared" si="5326"/>
        <v>0</v>
      </c>
      <c r="AJ363" s="29">
        <f t="shared" si="5326"/>
        <v>0</v>
      </c>
      <c r="AK363" s="29">
        <f t="shared" si="5326"/>
        <v>0</v>
      </c>
      <c r="AL363" s="29">
        <f t="shared" si="5326"/>
        <v>0</v>
      </c>
      <c r="AM363" s="29">
        <f t="shared" si="5326"/>
        <v>0</v>
      </c>
      <c r="AN363" s="29">
        <f t="shared" si="5326"/>
        <v>0</v>
      </c>
      <c r="AO363" s="29">
        <f t="shared" si="5326"/>
        <v>0</v>
      </c>
      <c r="AP363" s="29">
        <f t="shared" si="5326"/>
        <v>0</v>
      </c>
      <c r="AQ363" s="29">
        <f t="shared" si="5326"/>
        <v>0</v>
      </c>
      <c r="AR363" s="29">
        <f t="shared" si="5326"/>
        <v>0</v>
      </c>
      <c r="AS363" s="29">
        <f t="shared" si="5326"/>
        <v>0</v>
      </c>
      <c r="AT363" s="29">
        <f t="shared" si="5326"/>
        <v>0</v>
      </c>
      <c r="AU363" s="29">
        <f t="shared" si="5326"/>
        <v>0</v>
      </c>
      <c r="AV363" s="29">
        <f t="shared" si="5326"/>
        <v>0</v>
      </c>
      <c r="AW363" s="29">
        <f t="shared" si="5326"/>
        <v>0</v>
      </c>
      <c r="AX363" s="29">
        <f t="shared" si="5326"/>
        <v>0</v>
      </c>
      <c r="AY363" s="29">
        <f t="shared" si="5326"/>
        <v>0</v>
      </c>
      <c r="AZ363" s="29">
        <f t="shared" si="5326"/>
        <v>0</v>
      </c>
      <c r="BA363" s="29">
        <f t="shared" si="5326"/>
        <v>0</v>
      </c>
      <c r="BB363" s="29">
        <f t="shared" si="5326"/>
        <v>0</v>
      </c>
      <c r="BC363" s="29">
        <f t="shared" si="5326"/>
        <v>0</v>
      </c>
      <c r="BD363" s="29">
        <f t="shared" si="5326"/>
        <v>0</v>
      </c>
      <c r="BE363" s="29">
        <f t="shared" si="5326"/>
        <v>0</v>
      </c>
      <c r="BF363" s="29">
        <f t="shared" si="5326"/>
        <v>0</v>
      </c>
      <c r="BG363" s="29">
        <f t="shared" si="5326"/>
        <v>0</v>
      </c>
      <c r="BH363" s="29">
        <f t="shared" si="5326"/>
        <v>0</v>
      </c>
      <c r="BI363" s="29">
        <f t="shared" si="5326"/>
        <v>0</v>
      </c>
      <c r="BJ363" s="29">
        <f t="shared" si="5326"/>
        <v>0</v>
      </c>
      <c r="BK363" s="29">
        <f t="shared" si="5326"/>
        <v>0</v>
      </c>
      <c r="BL363" s="29">
        <f t="shared" si="5326"/>
        <v>0</v>
      </c>
      <c r="BM363" s="29">
        <f t="shared" si="5326"/>
        <v>0</v>
      </c>
      <c r="BN363" s="29">
        <f t="shared" si="5326"/>
        <v>0</v>
      </c>
      <c r="BO363" s="29">
        <f t="shared" si="5326"/>
        <v>0</v>
      </c>
      <c r="BP363" s="29">
        <f t="shared" si="5326"/>
        <v>0</v>
      </c>
      <c r="BQ363" s="29">
        <f t="shared" si="5326"/>
        <v>0</v>
      </c>
      <c r="BR363" s="29">
        <f t="shared" si="5326"/>
        <v>0</v>
      </c>
      <c r="BS363" s="29">
        <f t="shared" si="5326"/>
        <v>0</v>
      </c>
      <c r="BT363" s="29">
        <f t="shared" si="5326"/>
        <v>0</v>
      </c>
      <c r="BU363" s="29">
        <f t="shared" si="5326"/>
        <v>0</v>
      </c>
      <c r="BV363" s="29">
        <f t="shared" ref="BV363:EB363" si="5327">$D363*BV362</f>
        <v>0</v>
      </c>
      <c r="BW363" s="29">
        <f t="shared" si="5327"/>
        <v>0</v>
      </c>
      <c r="BX363" s="29">
        <f t="shared" si="5327"/>
        <v>0</v>
      </c>
      <c r="BY363" s="29">
        <f t="shared" si="5327"/>
        <v>0</v>
      </c>
      <c r="BZ363" s="29">
        <f t="shared" si="5327"/>
        <v>0</v>
      </c>
      <c r="CA363" s="29">
        <f t="shared" si="5327"/>
        <v>0</v>
      </c>
      <c r="CB363" s="29">
        <f t="shared" si="5327"/>
        <v>0</v>
      </c>
      <c r="CC363" s="29">
        <f t="shared" si="5327"/>
        <v>0</v>
      </c>
      <c r="CD363" s="29">
        <f t="shared" si="5327"/>
        <v>0</v>
      </c>
      <c r="CE363" s="29">
        <f t="shared" si="5327"/>
        <v>0</v>
      </c>
      <c r="CF363" s="29">
        <f t="shared" si="5327"/>
        <v>0</v>
      </c>
      <c r="CG363" s="29">
        <f t="shared" si="5327"/>
        <v>0</v>
      </c>
      <c r="CH363" s="29">
        <f t="shared" si="5327"/>
        <v>0</v>
      </c>
      <c r="CI363" s="29">
        <f t="shared" si="5327"/>
        <v>0</v>
      </c>
      <c r="CJ363" s="29">
        <f t="shared" si="5327"/>
        <v>0</v>
      </c>
      <c r="CK363" s="29">
        <f t="shared" si="5327"/>
        <v>0</v>
      </c>
      <c r="CL363" s="29">
        <f t="shared" si="5327"/>
        <v>0</v>
      </c>
      <c r="CM363" s="29">
        <f t="shared" si="5327"/>
        <v>0</v>
      </c>
      <c r="CN363" s="29">
        <f t="shared" si="5327"/>
        <v>0</v>
      </c>
      <c r="CO363" s="29">
        <f t="shared" si="5327"/>
        <v>0</v>
      </c>
      <c r="CP363" s="29">
        <f t="shared" si="5327"/>
        <v>0</v>
      </c>
      <c r="CQ363" s="29">
        <f t="shared" si="5327"/>
        <v>0</v>
      </c>
      <c r="CR363" s="29">
        <f t="shared" si="5327"/>
        <v>0</v>
      </c>
      <c r="CS363" s="29">
        <f t="shared" si="5327"/>
        <v>0</v>
      </c>
      <c r="CT363" s="29">
        <f t="shared" si="5327"/>
        <v>0</v>
      </c>
      <c r="CU363" s="29">
        <f t="shared" si="5327"/>
        <v>0</v>
      </c>
      <c r="CV363" s="29">
        <f t="shared" si="5327"/>
        <v>0</v>
      </c>
      <c r="CW363" s="29">
        <f t="shared" si="5327"/>
        <v>0</v>
      </c>
      <c r="CX363" s="29">
        <f t="shared" si="5327"/>
        <v>0</v>
      </c>
      <c r="CY363" s="29">
        <f t="shared" si="5327"/>
        <v>0</v>
      </c>
      <c r="CZ363" s="29">
        <f t="shared" si="5327"/>
        <v>0</v>
      </c>
      <c r="DA363" s="29">
        <f t="shared" si="5327"/>
        <v>0</v>
      </c>
      <c r="DB363" s="29">
        <f t="shared" si="5327"/>
        <v>0</v>
      </c>
      <c r="DC363" s="29">
        <f t="shared" si="5327"/>
        <v>0</v>
      </c>
      <c r="DD363" s="29">
        <f t="shared" si="5327"/>
        <v>0</v>
      </c>
      <c r="DE363" s="29">
        <f t="shared" si="5327"/>
        <v>0</v>
      </c>
      <c r="DF363" s="29">
        <f t="shared" si="5327"/>
        <v>0</v>
      </c>
      <c r="DG363" s="29">
        <f t="shared" si="5327"/>
        <v>0</v>
      </c>
      <c r="DH363" s="29">
        <f t="shared" si="5327"/>
        <v>0</v>
      </c>
      <c r="DI363" s="29">
        <f t="shared" si="5327"/>
        <v>0</v>
      </c>
      <c r="DJ363" s="29">
        <f t="shared" si="5327"/>
        <v>0</v>
      </c>
      <c r="DK363" s="29">
        <f t="shared" si="5327"/>
        <v>0</v>
      </c>
      <c r="DL363" s="29">
        <f t="shared" si="5327"/>
        <v>0</v>
      </c>
      <c r="DM363" s="29">
        <f t="shared" si="5327"/>
        <v>0</v>
      </c>
      <c r="DN363" s="29">
        <f t="shared" si="5327"/>
        <v>0</v>
      </c>
      <c r="DO363" s="29">
        <f t="shared" si="5327"/>
        <v>0</v>
      </c>
      <c r="DP363" s="29">
        <f t="shared" si="5327"/>
        <v>0</v>
      </c>
      <c r="DQ363" s="29">
        <f t="shared" si="5327"/>
        <v>0</v>
      </c>
      <c r="DR363" s="29">
        <f t="shared" si="5327"/>
        <v>0</v>
      </c>
      <c r="DS363" s="29">
        <f t="shared" si="5327"/>
        <v>0</v>
      </c>
      <c r="DT363" s="29">
        <f t="shared" si="5327"/>
        <v>0</v>
      </c>
      <c r="DU363" s="29">
        <f t="shared" si="5327"/>
        <v>0</v>
      </c>
      <c r="DV363" s="29">
        <f t="shared" si="5327"/>
        <v>0</v>
      </c>
      <c r="DW363" s="29">
        <f t="shared" si="5327"/>
        <v>0</v>
      </c>
      <c r="DX363" s="29">
        <f t="shared" si="5327"/>
        <v>0</v>
      </c>
      <c r="DY363" s="29">
        <f t="shared" si="5327"/>
        <v>0</v>
      </c>
      <c r="DZ363" s="29">
        <f t="shared" si="5327"/>
        <v>0</v>
      </c>
      <c r="EA363" s="29">
        <f t="shared" si="5327"/>
        <v>0</v>
      </c>
      <c r="EB363" s="29">
        <f t="shared" si="5327"/>
        <v>0</v>
      </c>
    </row>
    <row r="364" spans="1:132" outlineLevel="1" x14ac:dyDescent="0.25">
      <c r="C364" s="34" t="s">
        <v>417</v>
      </c>
      <c r="D364" s="34"/>
      <c r="E364" s="34"/>
      <c r="F364" s="34"/>
      <c r="G364" s="67" t="s">
        <v>215</v>
      </c>
      <c r="H364" s="34"/>
      <c r="I364" s="34"/>
      <c r="J364" s="126">
        <f>J$13</f>
        <v>1</v>
      </c>
      <c r="K364" s="126">
        <f t="shared" ref="K364:BV364" si="5328">K$13</f>
        <v>1.0026792493128671</v>
      </c>
      <c r="L364" s="126">
        <f t="shared" si="5328"/>
        <v>1.0056539350998608</v>
      </c>
      <c r="M364" s="126">
        <f t="shared" si="5328"/>
        <v>1.0085410656939733</v>
      </c>
      <c r="N364" s="126">
        <f t="shared" si="5328"/>
        <v>1.0114364849476103</v>
      </c>
      <c r="O364" s="126">
        <f t="shared" si="5328"/>
        <v>1.0143402166566737</v>
      </c>
      <c r="P364" s="126">
        <f t="shared" si="5328"/>
        <v>1.0172522846853813</v>
      </c>
      <c r="Q364" s="126">
        <f t="shared" si="5328"/>
        <v>1.0201727129664624</v>
      </c>
      <c r="R364" s="126">
        <f t="shared" si="5328"/>
        <v>1.0231015255013547</v>
      </c>
      <c r="S364" s="126">
        <f t="shared" si="5328"/>
        <v>1.0260387463604019</v>
      </c>
      <c r="T364" s="126">
        <f t="shared" si="5328"/>
        <v>1.028984399683051</v>
      </c>
      <c r="U364" s="126">
        <f t="shared" si="5328"/>
        <v>1.0319385096780509</v>
      </c>
      <c r="V364" s="126">
        <f t="shared" si="5328"/>
        <v>1.0349011006236515</v>
      </c>
      <c r="W364" s="126">
        <f t="shared" si="5328"/>
        <v>1.0377730230388176</v>
      </c>
      <c r="X364" s="126">
        <f t="shared" si="5328"/>
        <v>1.0408518228283561</v>
      </c>
      <c r="Y364" s="126">
        <f t="shared" si="5328"/>
        <v>1.0438400029932626</v>
      </c>
      <c r="Z364" s="126">
        <f t="shared" si="5328"/>
        <v>1.046836761920777</v>
      </c>
      <c r="AA364" s="126">
        <f t="shared" si="5328"/>
        <v>1.0498421242396576</v>
      </c>
      <c r="AB364" s="126">
        <f t="shared" si="5328"/>
        <v>1.05285611464937</v>
      </c>
      <c r="AC364" s="126">
        <f t="shared" si="5328"/>
        <v>1.0558787579202888</v>
      </c>
      <c r="AD364" s="126">
        <f t="shared" si="5328"/>
        <v>1.0589100788939025</v>
      </c>
      <c r="AE364" s="126">
        <f t="shared" si="5328"/>
        <v>1.0619501024830165</v>
      </c>
      <c r="AF364" s="126">
        <f t="shared" si="5328"/>
        <v>1.0649988536719583</v>
      </c>
      <c r="AG364" s="126">
        <f t="shared" si="5328"/>
        <v>1.0680563575167832</v>
      </c>
      <c r="AH364" s="126">
        <f t="shared" si="5328"/>
        <v>1.0711226391454798</v>
      </c>
      <c r="AI364" s="126">
        <f t="shared" si="5328"/>
        <v>1.0739924437404067</v>
      </c>
      <c r="AJ364" s="126">
        <f t="shared" si="5328"/>
        <v>1.0771786970311998</v>
      </c>
      <c r="AK364" s="126">
        <f t="shared" si="5328"/>
        <v>1.0802711679727233</v>
      </c>
      <c r="AL364" s="126">
        <f t="shared" si="5328"/>
        <v>1.0833725170851116</v>
      </c>
      <c r="AM364" s="126">
        <f t="shared" si="5328"/>
        <v>1.0864827698566941</v>
      </c>
      <c r="AN364" s="126">
        <f t="shared" si="5328"/>
        <v>1.0896019518489746</v>
      </c>
      <c r="AO364" s="126">
        <f t="shared" si="5328"/>
        <v>1.0927300886968412</v>
      </c>
      <c r="AP364" s="126">
        <f t="shared" si="5328"/>
        <v>1.0958672061087775</v>
      </c>
      <c r="AQ364" s="126">
        <f t="shared" si="5328"/>
        <v>1.0990133298670732</v>
      </c>
      <c r="AR364" s="126">
        <f t="shared" si="5328"/>
        <v>1.1021684858280367</v>
      </c>
      <c r="AS364" s="126">
        <f t="shared" si="5328"/>
        <v>1.1053326999222071</v>
      </c>
      <c r="AT364" s="126">
        <f t="shared" si="5328"/>
        <v>1.1085059981545673</v>
      </c>
      <c r="AU364" s="126">
        <f t="shared" si="5328"/>
        <v>1.111475962088432</v>
      </c>
      <c r="AV364" s="126">
        <f t="shared" si="5328"/>
        <v>1.1147734191259395</v>
      </c>
      <c r="AW364" s="126">
        <f t="shared" si="5328"/>
        <v>1.1179738207069689</v>
      </c>
      <c r="AX364" s="126">
        <f t="shared" si="5328"/>
        <v>1.1211834103167977</v>
      </c>
      <c r="AY364" s="126">
        <f t="shared" si="5328"/>
        <v>1.1244022143333261</v>
      </c>
      <c r="AZ364" s="126">
        <f t="shared" si="5328"/>
        <v>1.1276302592101826</v>
      </c>
      <c r="BA364" s="126">
        <f t="shared" si="5328"/>
        <v>1.1308675714769412</v>
      </c>
      <c r="BB364" s="126">
        <f t="shared" si="5328"/>
        <v>1.1341141777393395</v>
      </c>
      <c r="BC364" s="126">
        <f t="shared" si="5328"/>
        <v>1.1373701046794982</v>
      </c>
      <c r="BD364" s="126">
        <f t="shared" si="5328"/>
        <v>1.1406353790561385</v>
      </c>
      <c r="BE364" s="126">
        <f t="shared" si="5328"/>
        <v>1.1439100277048042</v>
      </c>
      <c r="BF364" s="126">
        <f t="shared" si="5328"/>
        <v>1.1471940775380809</v>
      </c>
      <c r="BG364" s="126">
        <f t="shared" si="5328"/>
        <v>1.15026769648205</v>
      </c>
      <c r="BH364" s="126">
        <f t="shared" si="5328"/>
        <v>1.1536802383994258</v>
      </c>
      <c r="BI364" s="126">
        <f t="shared" si="5328"/>
        <v>1.1569923375180708</v>
      </c>
      <c r="BJ364" s="126">
        <f t="shared" si="5328"/>
        <v>1.1603139453378331</v>
      </c>
      <c r="BK364" s="126">
        <f t="shared" si="5328"/>
        <v>1.1636450891572303</v>
      </c>
      <c r="BL364" s="126">
        <f t="shared" si="5328"/>
        <v>1.1669857963531516</v>
      </c>
      <c r="BM364" s="126">
        <f t="shared" si="5328"/>
        <v>1.1703360943810825</v>
      </c>
      <c r="BN364" s="126">
        <f t="shared" si="5328"/>
        <v>1.1736960107753303</v>
      </c>
      <c r="BO364" s="126">
        <f t="shared" si="5328"/>
        <v>1.1770655731492505</v>
      </c>
      <c r="BP364" s="126">
        <f t="shared" si="5328"/>
        <v>1.180444809195474</v>
      </c>
      <c r="BQ364" s="126">
        <f t="shared" si="5328"/>
        <v>1.1838337466861339</v>
      </c>
      <c r="BR364" s="126">
        <f t="shared" si="5328"/>
        <v>1.1872324134730949</v>
      </c>
      <c r="BS364" s="126">
        <f t="shared" si="5328"/>
        <v>1.1905270658589224</v>
      </c>
      <c r="BT364" s="126">
        <f t="shared" si="5328"/>
        <v>1.1940590467434065</v>
      </c>
      <c r="BU364" s="126">
        <f t="shared" si="5328"/>
        <v>1.1974870693312041</v>
      </c>
      <c r="BV364" s="126">
        <f t="shared" si="5328"/>
        <v>1.2009249334246579</v>
      </c>
      <c r="BW364" s="126">
        <f t="shared" ref="BW364:EB364" si="5329">BW$13</f>
        <v>1.204372667277734</v>
      </c>
      <c r="BX364" s="126">
        <f t="shared" si="5329"/>
        <v>1.2078302992255125</v>
      </c>
      <c r="BY364" s="126">
        <f t="shared" si="5329"/>
        <v>1.2112978576844211</v>
      </c>
      <c r="BZ364" s="126">
        <f t="shared" si="5329"/>
        <v>1.2147753711524676</v>
      </c>
      <c r="CA364" s="126">
        <f t="shared" si="5329"/>
        <v>1.2182628682094752</v>
      </c>
      <c r="CB364" s="126">
        <f t="shared" si="5329"/>
        <v>1.2217603775173165</v>
      </c>
      <c r="CC364" s="126">
        <f t="shared" si="5329"/>
        <v>1.2252679278201495</v>
      </c>
      <c r="CD364" s="126">
        <f t="shared" si="5329"/>
        <v>1.2287855479446541</v>
      </c>
      <c r="CE364" s="126">
        <f t="shared" si="5329"/>
        <v>1.232077770779646</v>
      </c>
      <c r="CF364" s="126">
        <f t="shared" si="5329"/>
        <v>1.23573302168438</v>
      </c>
      <c r="CG364" s="126">
        <f t="shared" si="5329"/>
        <v>1.2392806860334544</v>
      </c>
      <c r="CH364" s="126">
        <f t="shared" si="5329"/>
        <v>1.2428385353675644</v>
      </c>
      <c r="CI364" s="126">
        <f t="shared" si="5329"/>
        <v>1.2464065989267703</v>
      </c>
      <c r="CJ364" s="126">
        <f t="shared" si="5329"/>
        <v>1.2499849060350778</v>
      </c>
      <c r="CK364" s="126">
        <f t="shared" si="5329"/>
        <v>1.2535734861006791</v>
      </c>
      <c r="CL364" s="126">
        <f t="shared" si="5329"/>
        <v>1.257172368616194</v>
      </c>
      <c r="CM364" s="126">
        <f t="shared" si="5329"/>
        <v>1.2607815831589126</v>
      </c>
      <c r="CN364" s="126">
        <f t="shared" si="5329"/>
        <v>1.2644011593910389</v>
      </c>
      <c r="CO364" s="126">
        <f t="shared" si="5329"/>
        <v>1.2680311270599336</v>
      </c>
      <c r="CP364" s="126">
        <f t="shared" si="5329"/>
        <v>1.2716715159983594</v>
      </c>
      <c r="CQ364" s="126">
        <f t="shared" si="5329"/>
        <v>1.2750786410337906</v>
      </c>
      <c r="CR364" s="126">
        <f t="shared" si="5329"/>
        <v>1.2788614642181557</v>
      </c>
      <c r="CS364" s="126">
        <f t="shared" si="5329"/>
        <v>1.2825329459576562</v>
      </c>
      <c r="CT364" s="126">
        <f t="shared" si="5329"/>
        <v>1.2862149681493797</v>
      </c>
      <c r="CU364" s="126">
        <f t="shared" si="5329"/>
        <v>1.289907561053897</v>
      </c>
      <c r="CV364" s="126">
        <f t="shared" si="5329"/>
        <v>1.293610755018654</v>
      </c>
      <c r="CW364" s="126">
        <f t="shared" si="5329"/>
        <v>1.2973245804782207</v>
      </c>
      <c r="CX364" s="126">
        <f t="shared" si="5329"/>
        <v>1.3010490679545423</v>
      </c>
      <c r="CY364" s="126">
        <f t="shared" si="5329"/>
        <v>1.304784248057189</v>
      </c>
      <c r="CZ364" s="126">
        <f t="shared" si="5329"/>
        <v>1.3085301514836076</v>
      </c>
      <c r="DA364" s="126">
        <f t="shared" si="5329"/>
        <v>1.3122868090193751</v>
      </c>
      <c r="DB364" s="126">
        <f t="shared" si="5329"/>
        <v>1.3160542515384499</v>
      </c>
      <c r="DC364" s="126">
        <f t="shared" si="5329"/>
        <v>1.3195802889875801</v>
      </c>
      <c r="DD364" s="126">
        <f t="shared" si="5329"/>
        <v>1.323495136864544</v>
      </c>
      <c r="DE364" s="126">
        <f t="shared" si="5329"/>
        <v>1.3272947573576725</v>
      </c>
      <c r="DF364" s="126">
        <f t="shared" si="5329"/>
        <v>1.3311052861764079</v>
      </c>
      <c r="DG364" s="126">
        <f t="shared" si="5329"/>
        <v>1.3349267546374479</v>
      </c>
      <c r="DH364" s="126">
        <f t="shared" si="5329"/>
        <v>1.3387591941473977</v>
      </c>
      <c r="DI364" s="126">
        <f t="shared" si="5329"/>
        <v>1.3426026362030277</v>
      </c>
      <c r="DJ364" s="126">
        <f t="shared" si="5329"/>
        <v>1.3464571123915319</v>
      </c>
      <c r="DK364" s="126">
        <f t="shared" si="5329"/>
        <v>1.3503226543907885</v>
      </c>
      <c r="DL364" s="126">
        <f t="shared" si="5329"/>
        <v>1.3541992939696192</v>
      </c>
      <c r="DM364" s="126">
        <f t="shared" si="5329"/>
        <v>1.358087062988051</v>
      </c>
      <c r="DN364" s="126">
        <f t="shared" si="5329"/>
        <v>1.361985993397578</v>
      </c>
      <c r="DO364" s="126">
        <f t="shared" si="5329"/>
        <v>1.3657655991021458</v>
      </c>
      <c r="DP364" s="126">
        <f t="shared" si="5329"/>
        <v>1.3698174666548035</v>
      </c>
      <c r="DQ364" s="126">
        <f t="shared" si="5329"/>
        <v>1.3737500738651915</v>
      </c>
      <c r="DR364" s="126">
        <f t="shared" si="5329"/>
        <v>1.3776939711925826</v>
      </c>
      <c r="DS364" s="126">
        <f t="shared" si="5329"/>
        <v>1.381649191049759</v>
      </c>
      <c r="DT364" s="126">
        <f t="shared" si="5329"/>
        <v>1.385615765942557</v>
      </c>
      <c r="DU364" s="126">
        <f t="shared" si="5329"/>
        <v>1.3895937284701338</v>
      </c>
      <c r="DV364" s="126">
        <f t="shared" si="5329"/>
        <v>1.3935831113252357</v>
      </c>
      <c r="DW364" s="126">
        <f t="shared" si="5329"/>
        <v>1.3975839472944662</v>
      </c>
      <c r="DX364" s="126">
        <f t="shared" si="5329"/>
        <v>1.401596269258556</v>
      </c>
      <c r="DY364" s="126">
        <f t="shared" si="5329"/>
        <v>1.4056201101926329</v>
      </c>
      <c r="DZ364" s="126">
        <f t="shared" si="5329"/>
        <v>1.4096555031664932</v>
      </c>
      <c r="EA364" s="126">
        <f t="shared" si="5329"/>
        <v>1.4134323217047313</v>
      </c>
      <c r="EB364" s="126">
        <f t="shared" si="5329"/>
        <v>1.4176256038945581</v>
      </c>
    </row>
    <row r="365" spans="1:132" ht="13" x14ac:dyDescent="0.3">
      <c r="C365" s="36" t="str">
        <f>"TOTAL "&amp;UPPER(B360)&amp;" COSTS"</f>
        <v>TOTAL AGENTS COSTS</v>
      </c>
      <c r="D365" s="38"/>
      <c r="E365" s="38"/>
      <c r="F365" s="38"/>
      <c r="G365" s="52" t="s">
        <v>220</v>
      </c>
      <c r="H365" s="51">
        <f t="shared" ref="H365" si="5330">SUM(J365:EB365)</f>
        <v>166838.36968441476</v>
      </c>
      <c r="I365" s="38"/>
      <c r="J365" s="37">
        <f t="shared" ref="J365" si="5331">J363*J364</f>
        <v>0</v>
      </c>
      <c r="K365" s="37">
        <f t="shared" ref="K365:BV365" si="5332">K363*K364</f>
        <v>0</v>
      </c>
      <c r="L365" s="37">
        <f t="shared" si="5332"/>
        <v>0</v>
      </c>
      <c r="M365" s="37">
        <f t="shared" si="5332"/>
        <v>0</v>
      </c>
      <c r="N365" s="37">
        <f t="shared" si="5332"/>
        <v>0</v>
      </c>
      <c r="O365" s="37">
        <f t="shared" si="5332"/>
        <v>13685.140089726288</v>
      </c>
      <c r="P365" s="37">
        <f t="shared" si="5332"/>
        <v>13724.428740880268</v>
      </c>
      <c r="Q365" s="37">
        <f t="shared" si="5332"/>
        <v>13763.830185772522</v>
      </c>
      <c r="R365" s="37">
        <f t="shared" si="5332"/>
        <v>13803.344748222444</v>
      </c>
      <c r="S365" s="37">
        <f t="shared" si="5332"/>
        <v>13842.972752979089</v>
      </c>
      <c r="T365" s="37">
        <f t="shared" si="5332"/>
        <v>13882.71452572383</v>
      </c>
      <c r="U365" s="37">
        <f t="shared" si="5332"/>
        <v>13922.570393073036</v>
      </c>
      <c r="V365" s="37">
        <f t="shared" si="5332"/>
        <v>13962.540682580764</v>
      </c>
      <c r="W365" s="37">
        <f t="shared" si="5332"/>
        <v>14001.287702498714</v>
      </c>
      <c r="X365" s="37">
        <f t="shared" si="5332"/>
        <v>14042.82584299257</v>
      </c>
      <c r="Y365" s="37">
        <f t="shared" si="5332"/>
        <v>14083.141373717433</v>
      </c>
      <c r="Z365" s="37">
        <f t="shared" si="5332"/>
        <v>14123.572646247816</v>
      </c>
      <c r="AA365" s="37">
        <f t="shared" si="5332"/>
        <v>0</v>
      </c>
      <c r="AB365" s="37">
        <f t="shared" si="5332"/>
        <v>0</v>
      </c>
      <c r="AC365" s="37">
        <f t="shared" si="5332"/>
        <v>0</v>
      </c>
      <c r="AD365" s="37">
        <f t="shared" si="5332"/>
        <v>0</v>
      </c>
      <c r="AE365" s="37">
        <f t="shared" si="5332"/>
        <v>0</v>
      </c>
      <c r="AF365" s="37">
        <f t="shared" si="5332"/>
        <v>0</v>
      </c>
      <c r="AG365" s="37">
        <f t="shared" si="5332"/>
        <v>0</v>
      </c>
      <c r="AH365" s="37">
        <f t="shared" si="5332"/>
        <v>0</v>
      </c>
      <c r="AI365" s="37">
        <f t="shared" si="5332"/>
        <v>0</v>
      </c>
      <c r="AJ365" s="37">
        <f t="shared" si="5332"/>
        <v>0</v>
      </c>
      <c r="AK365" s="37">
        <f t="shared" si="5332"/>
        <v>0</v>
      </c>
      <c r="AL365" s="37">
        <f t="shared" si="5332"/>
        <v>0</v>
      </c>
      <c r="AM365" s="37">
        <f t="shared" si="5332"/>
        <v>0</v>
      </c>
      <c r="AN365" s="37">
        <f t="shared" si="5332"/>
        <v>0</v>
      </c>
      <c r="AO365" s="37">
        <f t="shared" si="5332"/>
        <v>0</v>
      </c>
      <c r="AP365" s="37">
        <f t="shared" si="5332"/>
        <v>0</v>
      </c>
      <c r="AQ365" s="37">
        <f t="shared" si="5332"/>
        <v>0</v>
      </c>
      <c r="AR365" s="37">
        <f t="shared" si="5332"/>
        <v>0</v>
      </c>
      <c r="AS365" s="37">
        <f t="shared" si="5332"/>
        <v>0</v>
      </c>
      <c r="AT365" s="37">
        <f t="shared" si="5332"/>
        <v>0</v>
      </c>
      <c r="AU365" s="37">
        <f t="shared" si="5332"/>
        <v>0</v>
      </c>
      <c r="AV365" s="37">
        <f t="shared" si="5332"/>
        <v>0</v>
      </c>
      <c r="AW365" s="37">
        <f t="shared" si="5332"/>
        <v>0</v>
      </c>
      <c r="AX365" s="37">
        <f t="shared" si="5332"/>
        <v>0</v>
      </c>
      <c r="AY365" s="37">
        <f t="shared" si="5332"/>
        <v>0</v>
      </c>
      <c r="AZ365" s="37">
        <f t="shared" si="5332"/>
        <v>0</v>
      </c>
      <c r="BA365" s="37">
        <f t="shared" si="5332"/>
        <v>0</v>
      </c>
      <c r="BB365" s="37">
        <f t="shared" si="5332"/>
        <v>0</v>
      </c>
      <c r="BC365" s="37">
        <f t="shared" si="5332"/>
        <v>0</v>
      </c>
      <c r="BD365" s="37">
        <f t="shared" si="5332"/>
        <v>0</v>
      </c>
      <c r="BE365" s="37">
        <f t="shared" si="5332"/>
        <v>0</v>
      </c>
      <c r="BF365" s="37">
        <f t="shared" si="5332"/>
        <v>0</v>
      </c>
      <c r="BG365" s="37">
        <f t="shared" si="5332"/>
        <v>0</v>
      </c>
      <c r="BH365" s="37">
        <f t="shared" si="5332"/>
        <v>0</v>
      </c>
      <c r="BI365" s="37">
        <f t="shared" si="5332"/>
        <v>0</v>
      </c>
      <c r="BJ365" s="37">
        <f t="shared" si="5332"/>
        <v>0</v>
      </c>
      <c r="BK365" s="37">
        <f t="shared" si="5332"/>
        <v>0</v>
      </c>
      <c r="BL365" s="37">
        <f t="shared" si="5332"/>
        <v>0</v>
      </c>
      <c r="BM365" s="37">
        <f t="shared" si="5332"/>
        <v>0</v>
      </c>
      <c r="BN365" s="37">
        <f t="shared" si="5332"/>
        <v>0</v>
      </c>
      <c r="BO365" s="37">
        <f t="shared" si="5332"/>
        <v>0</v>
      </c>
      <c r="BP365" s="37">
        <f t="shared" si="5332"/>
        <v>0</v>
      </c>
      <c r="BQ365" s="37">
        <f t="shared" si="5332"/>
        <v>0</v>
      </c>
      <c r="BR365" s="37">
        <f t="shared" si="5332"/>
        <v>0</v>
      </c>
      <c r="BS365" s="37">
        <f t="shared" si="5332"/>
        <v>0</v>
      </c>
      <c r="BT365" s="37">
        <f t="shared" si="5332"/>
        <v>0</v>
      </c>
      <c r="BU365" s="37">
        <f t="shared" si="5332"/>
        <v>0</v>
      </c>
      <c r="BV365" s="37">
        <f t="shared" si="5332"/>
        <v>0</v>
      </c>
      <c r="BW365" s="37">
        <f t="shared" ref="BW365:EB365" si="5333">BW363*BW364</f>
        <v>0</v>
      </c>
      <c r="BX365" s="37">
        <f t="shared" si="5333"/>
        <v>0</v>
      </c>
      <c r="BY365" s="37">
        <f t="shared" si="5333"/>
        <v>0</v>
      </c>
      <c r="BZ365" s="37">
        <f t="shared" si="5333"/>
        <v>0</v>
      </c>
      <c r="CA365" s="37">
        <f t="shared" si="5333"/>
        <v>0</v>
      </c>
      <c r="CB365" s="37">
        <f t="shared" si="5333"/>
        <v>0</v>
      </c>
      <c r="CC365" s="37">
        <f t="shared" si="5333"/>
        <v>0</v>
      </c>
      <c r="CD365" s="37">
        <f t="shared" si="5333"/>
        <v>0</v>
      </c>
      <c r="CE365" s="37">
        <f t="shared" si="5333"/>
        <v>0</v>
      </c>
      <c r="CF365" s="37">
        <f t="shared" si="5333"/>
        <v>0</v>
      </c>
      <c r="CG365" s="37">
        <f t="shared" si="5333"/>
        <v>0</v>
      </c>
      <c r="CH365" s="37">
        <f t="shared" si="5333"/>
        <v>0</v>
      </c>
      <c r="CI365" s="37">
        <f t="shared" si="5333"/>
        <v>0</v>
      </c>
      <c r="CJ365" s="37">
        <f t="shared" si="5333"/>
        <v>0</v>
      </c>
      <c r="CK365" s="37">
        <f t="shared" si="5333"/>
        <v>0</v>
      </c>
      <c r="CL365" s="37">
        <f t="shared" si="5333"/>
        <v>0</v>
      </c>
      <c r="CM365" s="37">
        <f t="shared" si="5333"/>
        <v>0</v>
      </c>
      <c r="CN365" s="37">
        <f t="shared" si="5333"/>
        <v>0</v>
      </c>
      <c r="CO365" s="37">
        <f t="shared" si="5333"/>
        <v>0</v>
      </c>
      <c r="CP365" s="37">
        <f t="shared" si="5333"/>
        <v>0</v>
      </c>
      <c r="CQ365" s="37">
        <f t="shared" si="5333"/>
        <v>0</v>
      </c>
      <c r="CR365" s="37">
        <f t="shared" si="5333"/>
        <v>0</v>
      </c>
      <c r="CS365" s="37">
        <f t="shared" si="5333"/>
        <v>0</v>
      </c>
      <c r="CT365" s="37">
        <f t="shared" si="5333"/>
        <v>0</v>
      </c>
      <c r="CU365" s="37">
        <f t="shared" si="5333"/>
        <v>0</v>
      </c>
      <c r="CV365" s="37">
        <f t="shared" si="5333"/>
        <v>0</v>
      </c>
      <c r="CW365" s="37">
        <f t="shared" si="5333"/>
        <v>0</v>
      </c>
      <c r="CX365" s="37">
        <f t="shared" si="5333"/>
        <v>0</v>
      </c>
      <c r="CY365" s="37">
        <f t="shared" si="5333"/>
        <v>0</v>
      </c>
      <c r="CZ365" s="37">
        <f t="shared" si="5333"/>
        <v>0</v>
      </c>
      <c r="DA365" s="37">
        <f t="shared" si="5333"/>
        <v>0</v>
      </c>
      <c r="DB365" s="37">
        <f t="shared" si="5333"/>
        <v>0</v>
      </c>
      <c r="DC365" s="37">
        <f t="shared" si="5333"/>
        <v>0</v>
      </c>
      <c r="DD365" s="37">
        <f t="shared" si="5333"/>
        <v>0</v>
      </c>
      <c r="DE365" s="37">
        <f t="shared" si="5333"/>
        <v>0</v>
      </c>
      <c r="DF365" s="37">
        <f t="shared" si="5333"/>
        <v>0</v>
      </c>
      <c r="DG365" s="37">
        <f t="shared" si="5333"/>
        <v>0</v>
      </c>
      <c r="DH365" s="37">
        <f t="shared" si="5333"/>
        <v>0</v>
      </c>
      <c r="DI365" s="37">
        <f t="shared" si="5333"/>
        <v>0</v>
      </c>
      <c r="DJ365" s="37">
        <f t="shared" si="5333"/>
        <v>0</v>
      </c>
      <c r="DK365" s="37">
        <f t="shared" si="5333"/>
        <v>0</v>
      </c>
      <c r="DL365" s="37">
        <f t="shared" si="5333"/>
        <v>0</v>
      </c>
      <c r="DM365" s="37">
        <f t="shared" si="5333"/>
        <v>0</v>
      </c>
      <c r="DN365" s="37">
        <f t="shared" si="5333"/>
        <v>0</v>
      </c>
      <c r="DO365" s="37">
        <f t="shared" si="5333"/>
        <v>0</v>
      </c>
      <c r="DP365" s="37">
        <f t="shared" si="5333"/>
        <v>0</v>
      </c>
      <c r="DQ365" s="37">
        <f t="shared" si="5333"/>
        <v>0</v>
      </c>
      <c r="DR365" s="37">
        <f t="shared" si="5333"/>
        <v>0</v>
      </c>
      <c r="DS365" s="37">
        <f t="shared" si="5333"/>
        <v>0</v>
      </c>
      <c r="DT365" s="37">
        <f t="shared" si="5333"/>
        <v>0</v>
      </c>
      <c r="DU365" s="37">
        <f t="shared" si="5333"/>
        <v>0</v>
      </c>
      <c r="DV365" s="37">
        <f t="shared" si="5333"/>
        <v>0</v>
      </c>
      <c r="DW365" s="37">
        <f t="shared" si="5333"/>
        <v>0</v>
      </c>
      <c r="DX365" s="37">
        <f t="shared" si="5333"/>
        <v>0</v>
      </c>
      <c r="DY365" s="37">
        <f t="shared" si="5333"/>
        <v>0</v>
      </c>
      <c r="DZ365" s="37">
        <f t="shared" si="5333"/>
        <v>0</v>
      </c>
      <c r="EA365" s="37">
        <f t="shared" si="5333"/>
        <v>0</v>
      </c>
      <c r="EB365" s="37">
        <f t="shared" si="5333"/>
        <v>0</v>
      </c>
    </row>
    <row r="366" spans="1:132" x14ac:dyDescent="0.25"/>
    <row r="367" spans="1:132" ht="13" x14ac:dyDescent="0.3">
      <c r="A367" s="59">
        <f>IF(H370=D370,0,1)</f>
        <v>0</v>
      </c>
      <c r="B367" s="108" t="str">
        <f>Assumptions!B212</f>
        <v>Other facilities (shows, depots, ports)</v>
      </c>
      <c r="C367" s="108"/>
      <c r="D367" s="108"/>
      <c r="E367" s="108"/>
      <c r="F367" s="108"/>
      <c r="G367" s="108"/>
      <c r="H367" s="108"/>
      <c r="I367" s="108"/>
    </row>
    <row r="368" spans="1:132" ht="13" x14ac:dyDescent="0.3">
      <c r="C368" s="2" t="s">
        <v>419</v>
      </c>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row>
    <row r="369" spans="1:132" outlineLevel="1" x14ac:dyDescent="0.25">
      <c r="C369" t="s">
        <v>339</v>
      </c>
      <c r="D369" s="79">
        <f>Costs!L326</f>
        <v>45108</v>
      </c>
      <c r="E369" s="16">
        <f>Costs!L327</f>
        <v>12</v>
      </c>
      <c r="F369" s="61">
        <f>EDATE(D369,E369)</f>
        <v>45474</v>
      </c>
      <c r="G369" s="52" t="s">
        <v>215</v>
      </c>
      <c r="H369" s="50">
        <f>SUM(J369:EB369)</f>
        <v>1</v>
      </c>
      <c r="J369" s="130">
        <f t="shared" ref="J369:AO369" si="5334">IFERROR(IF(AND(J$6&gt;=$D369,J$7&lt;=$F369),1,0)*1/(YEARFRAC($D369,$F369)*MiY),0)+IF(AND($D369=$F369,J$6&lt;=$D369,J$7&gt;=$F369),1)</f>
        <v>0</v>
      </c>
      <c r="K369" s="130">
        <f t="shared" si="5334"/>
        <v>0</v>
      </c>
      <c r="L369" s="130">
        <f t="shared" si="5334"/>
        <v>0</v>
      </c>
      <c r="M369" s="130">
        <f t="shared" si="5334"/>
        <v>0</v>
      </c>
      <c r="N369" s="130">
        <f t="shared" si="5334"/>
        <v>0</v>
      </c>
      <c r="O369" s="130">
        <f t="shared" si="5334"/>
        <v>0</v>
      </c>
      <c r="P369" s="130">
        <f t="shared" si="5334"/>
        <v>8.3333333333333329E-2</v>
      </c>
      <c r="Q369" s="130">
        <f t="shared" si="5334"/>
        <v>8.3333333333333329E-2</v>
      </c>
      <c r="R369" s="130">
        <f t="shared" si="5334"/>
        <v>8.3333333333333329E-2</v>
      </c>
      <c r="S369" s="130">
        <f t="shared" si="5334"/>
        <v>8.3333333333333329E-2</v>
      </c>
      <c r="T369" s="130">
        <f t="shared" si="5334"/>
        <v>8.3333333333333329E-2</v>
      </c>
      <c r="U369" s="130">
        <f t="shared" si="5334"/>
        <v>8.3333333333333329E-2</v>
      </c>
      <c r="V369" s="130">
        <f t="shared" si="5334"/>
        <v>8.3333333333333329E-2</v>
      </c>
      <c r="W369" s="130">
        <f t="shared" si="5334"/>
        <v>8.3333333333333329E-2</v>
      </c>
      <c r="X369" s="130">
        <f t="shared" si="5334"/>
        <v>8.3333333333333329E-2</v>
      </c>
      <c r="Y369" s="130">
        <f t="shared" si="5334"/>
        <v>8.3333333333333329E-2</v>
      </c>
      <c r="Z369" s="130">
        <f t="shared" si="5334"/>
        <v>8.3333333333333329E-2</v>
      </c>
      <c r="AA369" s="130">
        <f t="shared" si="5334"/>
        <v>8.3333333333333329E-2</v>
      </c>
      <c r="AB369" s="130">
        <f t="shared" si="5334"/>
        <v>0</v>
      </c>
      <c r="AC369" s="130">
        <f t="shared" si="5334"/>
        <v>0</v>
      </c>
      <c r="AD369" s="130">
        <f t="shared" si="5334"/>
        <v>0</v>
      </c>
      <c r="AE369" s="130">
        <f t="shared" si="5334"/>
        <v>0</v>
      </c>
      <c r="AF369" s="130">
        <f t="shared" si="5334"/>
        <v>0</v>
      </c>
      <c r="AG369" s="130">
        <f t="shared" si="5334"/>
        <v>0</v>
      </c>
      <c r="AH369" s="130">
        <f t="shared" si="5334"/>
        <v>0</v>
      </c>
      <c r="AI369" s="130">
        <f t="shared" si="5334"/>
        <v>0</v>
      </c>
      <c r="AJ369" s="130">
        <f t="shared" si="5334"/>
        <v>0</v>
      </c>
      <c r="AK369" s="130">
        <f t="shared" si="5334"/>
        <v>0</v>
      </c>
      <c r="AL369" s="130">
        <f t="shared" si="5334"/>
        <v>0</v>
      </c>
      <c r="AM369" s="130">
        <f t="shared" si="5334"/>
        <v>0</v>
      </c>
      <c r="AN369" s="130">
        <f t="shared" si="5334"/>
        <v>0</v>
      </c>
      <c r="AO369" s="130">
        <f t="shared" si="5334"/>
        <v>0</v>
      </c>
      <c r="AP369" s="130">
        <f t="shared" ref="AP369:BU369" si="5335">IFERROR(IF(AND(AP$6&gt;=$D369,AP$7&lt;=$F369),1,0)*1/(YEARFRAC($D369,$F369)*MiY),0)+IF(AND($D369=$F369,AP$6&lt;=$D369,AP$7&gt;=$F369),1)</f>
        <v>0</v>
      </c>
      <c r="AQ369" s="130">
        <f t="shared" si="5335"/>
        <v>0</v>
      </c>
      <c r="AR369" s="130">
        <f t="shared" si="5335"/>
        <v>0</v>
      </c>
      <c r="AS369" s="130">
        <f t="shared" si="5335"/>
        <v>0</v>
      </c>
      <c r="AT369" s="130">
        <f t="shared" si="5335"/>
        <v>0</v>
      </c>
      <c r="AU369" s="130">
        <f t="shared" si="5335"/>
        <v>0</v>
      </c>
      <c r="AV369" s="130">
        <f t="shared" si="5335"/>
        <v>0</v>
      </c>
      <c r="AW369" s="130">
        <f t="shared" si="5335"/>
        <v>0</v>
      </c>
      <c r="AX369" s="130">
        <f t="shared" si="5335"/>
        <v>0</v>
      </c>
      <c r="AY369" s="130">
        <f t="shared" si="5335"/>
        <v>0</v>
      </c>
      <c r="AZ369" s="130">
        <f t="shared" si="5335"/>
        <v>0</v>
      </c>
      <c r="BA369" s="130">
        <f t="shared" si="5335"/>
        <v>0</v>
      </c>
      <c r="BB369" s="130">
        <f t="shared" si="5335"/>
        <v>0</v>
      </c>
      <c r="BC369" s="130">
        <f t="shared" si="5335"/>
        <v>0</v>
      </c>
      <c r="BD369" s="130">
        <f t="shared" si="5335"/>
        <v>0</v>
      </c>
      <c r="BE369" s="130">
        <f t="shared" si="5335"/>
        <v>0</v>
      </c>
      <c r="BF369" s="130">
        <f t="shared" si="5335"/>
        <v>0</v>
      </c>
      <c r="BG369" s="130">
        <f t="shared" si="5335"/>
        <v>0</v>
      </c>
      <c r="BH369" s="130">
        <f t="shared" si="5335"/>
        <v>0</v>
      </c>
      <c r="BI369" s="130">
        <f t="shared" si="5335"/>
        <v>0</v>
      </c>
      <c r="BJ369" s="130">
        <f t="shared" si="5335"/>
        <v>0</v>
      </c>
      <c r="BK369" s="130">
        <f t="shared" si="5335"/>
        <v>0</v>
      </c>
      <c r="BL369" s="130">
        <f t="shared" si="5335"/>
        <v>0</v>
      </c>
      <c r="BM369" s="130">
        <f t="shared" si="5335"/>
        <v>0</v>
      </c>
      <c r="BN369" s="130">
        <f t="shared" si="5335"/>
        <v>0</v>
      </c>
      <c r="BO369" s="130">
        <f t="shared" si="5335"/>
        <v>0</v>
      </c>
      <c r="BP369" s="130">
        <f t="shared" si="5335"/>
        <v>0</v>
      </c>
      <c r="BQ369" s="130">
        <f t="shared" si="5335"/>
        <v>0</v>
      </c>
      <c r="BR369" s="130">
        <f t="shared" si="5335"/>
        <v>0</v>
      </c>
      <c r="BS369" s="130">
        <f t="shared" si="5335"/>
        <v>0</v>
      </c>
      <c r="BT369" s="130">
        <f t="shared" si="5335"/>
        <v>0</v>
      </c>
      <c r="BU369" s="130">
        <f t="shared" si="5335"/>
        <v>0</v>
      </c>
      <c r="BV369" s="130">
        <f t="shared" ref="BV369:DA369" si="5336">IFERROR(IF(AND(BV$6&gt;=$D369,BV$7&lt;=$F369),1,0)*1/(YEARFRAC($D369,$F369)*MiY),0)+IF(AND($D369=$F369,BV$6&lt;=$D369,BV$7&gt;=$F369),1)</f>
        <v>0</v>
      </c>
      <c r="BW369" s="130">
        <f t="shared" si="5336"/>
        <v>0</v>
      </c>
      <c r="BX369" s="130">
        <f t="shared" si="5336"/>
        <v>0</v>
      </c>
      <c r="BY369" s="130">
        <f t="shared" si="5336"/>
        <v>0</v>
      </c>
      <c r="BZ369" s="130">
        <f t="shared" si="5336"/>
        <v>0</v>
      </c>
      <c r="CA369" s="130">
        <f t="shared" si="5336"/>
        <v>0</v>
      </c>
      <c r="CB369" s="130">
        <f t="shared" si="5336"/>
        <v>0</v>
      </c>
      <c r="CC369" s="130">
        <f t="shared" si="5336"/>
        <v>0</v>
      </c>
      <c r="CD369" s="130">
        <f t="shared" si="5336"/>
        <v>0</v>
      </c>
      <c r="CE369" s="130">
        <f t="shared" si="5336"/>
        <v>0</v>
      </c>
      <c r="CF369" s="130">
        <f t="shared" si="5336"/>
        <v>0</v>
      </c>
      <c r="CG369" s="130">
        <f t="shared" si="5336"/>
        <v>0</v>
      </c>
      <c r="CH369" s="130">
        <f t="shared" si="5336"/>
        <v>0</v>
      </c>
      <c r="CI369" s="130">
        <f t="shared" si="5336"/>
        <v>0</v>
      </c>
      <c r="CJ369" s="130">
        <f t="shared" si="5336"/>
        <v>0</v>
      </c>
      <c r="CK369" s="130">
        <f t="shared" si="5336"/>
        <v>0</v>
      </c>
      <c r="CL369" s="130">
        <f t="shared" si="5336"/>
        <v>0</v>
      </c>
      <c r="CM369" s="130">
        <f t="shared" si="5336"/>
        <v>0</v>
      </c>
      <c r="CN369" s="130">
        <f t="shared" si="5336"/>
        <v>0</v>
      </c>
      <c r="CO369" s="130">
        <f t="shared" si="5336"/>
        <v>0</v>
      </c>
      <c r="CP369" s="130">
        <f t="shared" si="5336"/>
        <v>0</v>
      </c>
      <c r="CQ369" s="130">
        <f t="shared" si="5336"/>
        <v>0</v>
      </c>
      <c r="CR369" s="130">
        <f t="shared" si="5336"/>
        <v>0</v>
      </c>
      <c r="CS369" s="130">
        <f t="shared" si="5336"/>
        <v>0</v>
      </c>
      <c r="CT369" s="130">
        <f t="shared" si="5336"/>
        <v>0</v>
      </c>
      <c r="CU369" s="130">
        <f t="shared" si="5336"/>
        <v>0</v>
      </c>
      <c r="CV369" s="130">
        <f t="shared" si="5336"/>
        <v>0</v>
      </c>
      <c r="CW369" s="130">
        <f t="shared" si="5336"/>
        <v>0</v>
      </c>
      <c r="CX369" s="130">
        <f t="shared" si="5336"/>
        <v>0</v>
      </c>
      <c r="CY369" s="130">
        <f t="shared" si="5336"/>
        <v>0</v>
      </c>
      <c r="CZ369" s="130">
        <f t="shared" si="5336"/>
        <v>0</v>
      </c>
      <c r="DA369" s="130">
        <f t="shared" si="5336"/>
        <v>0</v>
      </c>
      <c r="DB369" s="130">
        <f t="shared" ref="DB369:EB369" si="5337">IFERROR(IF(AND(DB$6&gt;=$D369,DB$7&lt;=$F369),1,0)*1/(YEARFRAC($D369,$F369)*MiY),0)+IF(AND($D369=$F369,DB$6&lt;=$D369,DB$7&gt;=$F369),1)</f>
        <v>0</v>
      </c>
      <c r="DC369" s="130">
        <f t="shared" si="5337"/>
        <v>0</v>
      </c>
      <c r="DD369" s="130">
        <f t="shared" si="5337"/>
        <v>0</v>
      </c>
      <c r="DE369" s="130">
        <f t="shared" si="5337"/>
        <v>0</v>
      </c>
      <c r="DF369" s="130">
        <f t="shared" si="5337"/>
        <v>0</v>
      </c>
      <c r="DG369" s="130">
        <f t="shared" si="5337"/>
        <v>0</v>
      </c>
      <c r="DH369" s="130">
        <f t="shared" si="5337"/>
        <v>0</v>
      </c>
      <c r="DI369" s="130">
        <f t="shared" si="5337"/>
        <v>0</v>
      </c>
      <c r="DJ369" s="130">
        <f t="shared" si="5337"/>
        <v>0</v>
      </c>
      <c r="DK369" s="130">
        <f t="shared" si="5337"/>
        <v>0</v>
      </c>
      <c r="DL369" s="130">
        <f t="shared" si="5337"/>
        <v>0</v>
      </c>
      <c r="DM369" s="130">
        <f t="shared" si="5337"/>
        <v>0</v>
      </c>
      <c r="DN369" s="130">
        <f t="shared" si="5337"/>
        <v>0</v>
      </c>
      <c r="DO369" s="130">
        <f t="shared" si="5337"/>
        <v>0</v>
      </c>
      <c r="DP369" s="130">
        <f t="shared" si="5337"/>
        <v>0</v>
      </c>
      <c r="DQ369" s="130">
        <f t="shared" si="5337"/>
        <v>0</v>
      </c>
      <c r="DR369" s="130">
        <f t="shared" si="5337"/>
        <v>0</v>
      </c>
      <c r="DS369" s="130">
        <f t="shared" si="5337"/>
        <v>0</v>
      </c>
      <c r="DT369" s="130">
        <f t="shared" si="5337"/>
        <v>0</v>
      </c>
      <c r="DU369" s="130">
        <f t="shared" si="5337"/>
        <v>0</v>
      </c>
      <c r="DV369" s="130">
        <f t="shared" si="5337"/>
        <v>0</v>
      </c>
      <c r="DW369" s="130">
        <f t="shared" si="5337"/>
        <v>0</v>
      </c>
      <c r="DX369" s="130">
        <f t="shared" si="5337"/>
        <v>0</v>
      </c>
      <c r="DY369" s="130">
        <f t="shared" si="5337"/>
        <v>0</v>
      </c>
      <c r="DZ369" s="130">
        <f t="shared" si="5337"/>
        <v>0</v>
      </c>
      <c r="EA369" s="130">
        <f t="shared" si="5337"/>
        <v>0</v>
      </c>
      <c r="EB369" s="130">
        <f t="shared" si="5337"/>
        <v>0</v>
      </c>
    </row>
    <row r="370" spans="1:132" outlineLevel="1" x14ac:dyDescent="0.25">
      <c r="C370" t="s">
        <v>422</v>
      </c>
      <c r="D370" s="16">
        <f>Costs!L340</f>
        <v>430000</v>
      </c>
      <c r="G370" s="52" t="s">
        <v>220</v>
      </c>
      <c r="H370" s="66">
        <f>SUM(J370:EB370)</f>
        <v>429999.99999999983</v>
      </c>
      <c r="J370" s="29">
        <f t="shared" ref="J370:BU370" si="5338">$D370*J369</f>
        <v>0</v>
      </c>
      <c r="K370" s="29">
        <f t="shared" si="5338"/>
        <v>0</v>
      </c>
      <c r="L370" s="29">
        <f t="shared" si="5338"/>
        <v>0</v>
      </c>
      <c r="M370" s="29">
        <f t="shared" si="5338"/>
        <v>0</v>
      </c>
      <c r="N370" s="29">
        <f t="shared" si="5338"/>
        <v>0</v>
      </c>
      <c r="O370" s="29">
        <f t="shared" si="5338"/>
        <v>0</v>
      </c>
      <c r="P370" s="29">
        <f t="shared" si="5338"/>
        <v>35833.333333333328</v>
      </c>
      <c r="Q370" s="29">
        <f t="shared" si="5338"/>
        <v>35833.333333333328</v>
      </c>
      <c r="R370" s="29">
        <f t="shared" si="5338"/>
        <v>35833.333333333328</v>
      </c>
      <c r="S370" s="29">
        <f t="shared" si="5338"/>
        <v>35833.333333333328</v>
      </c>
      <c r="T370" s="29">
        <f t="shared" si="5338"/>
        <v>35833.333333333328</v>
      </c>
      <c r="U370" s="29">
        <f t="shared" si="5338"/>
        <v>35833.333333333328</v>
      </c>
      <c r="V370" s="29">
        <f t="shared" si="5338"/>
        <v>35833.333333333328</v>
      </c>
      <c r="W370" s="29">
        <f t="shared" si="5338"/>
        <v>35833.333333333328</v>
      </c>
      <c r="X370" s="29">
        <f t="shared" si="5338"/>
        <v>35833.333333333328</v>
      </c>
      <c r="Y370" s="29">
        <f t="shared" si="5338"/>
        <v>35833.333333333328</v>
      </c>
      <c r="Z370" s="29">
        <f t="shared" si="5338"/>
        <v>35833.333333333328</v>
      </c>
      <c r="AA370" s="29">
        <f t="shared" si="5338"/>
        <v>35833.333333333328</v>
      </c>
      <c r="AB370" s="29">
        <f t="shared" si="5338"/>
        <v>0</v>
      </c>
      <c r="AC370" s="29">
        <f t="shared" si="5338"/>
        <v>0</v>
      </c>
      <c r="AD370" s="29">
        <f t="shared" si="5338"/>
        <v>0</v>
      </c>
      <c r="AE370" s="29">
        <f t="shared" si="5338"/>
        <v>0</v>
      </c>
      <c r="AF370" s="29">
        <f t="shared" si="5338"/>
        <v>0</v>
      </c>
      <c r="AG370" s="29">
        <f t="shared" si="5338"/>
        <v>0</v>
      </c>
      <c r="AH370" s="29">
        <f t="shared" si="5338"/>
        <v>0</v>
      </c>
      <c r="AI370" s="29">
        <f t="shared" si="5338"/>
        <v>0</v>
      </c>
      <c r="AJ370" s="29">
        <f t="shared" si="5338"/>
        <v>0</v>
      </c>
      <c r="AK370" s="29">
        <f t="shared" si="5338"/>
        <v>0</v>
      </c>
      <c r="AL370" s="29">
        <f t="shared" si="5338"/>
        <v>0</v>
      </c>
      <c r="AM370" s="29">
        <f t="shared" si="5338"/>
        <v>0</v>
      </c>
      <c r="AN370" s="29">
        <f t="shared" si="5338"/>
        <v>0</v>
      </c>
      <c r="AO370" s="29">
        <f t="shared" si="5338"/>
        <v>0</v>
      </c>
      <c r="AP370" s="29">
        <f t="shared" si="5338"/>
        <v>0</v>
      </c>
      <c r="AQ370" s="29">
        <f t="shared" si="5338"/>
        <v>0</v>
      </c>
      <c r="AR370" s="29">
        <f t="shared" si="5338"/>
        <v>0</v>
      </c>
      <c r="AS370" s="29">
        <f t="shared" si="5338"/>
        <v>0</v>
      </c>
      <c r="AT370" s="29">
        <f t="shared" si="5338"/>
        <v>0</v>
      </c>
      <c r="AU370" s="29">
        <f t="shared" si="5338"/>
        <v>0</v>
      </c>
      <c r="AV370" s="29">
        <f t="shared" si="5338"/>
        <v>0</v>
      </c>
      <c r="AW370" s="29">
        <f t="shared" si="5338"/>
        <v>0</v>
      </c>
      <c r="AX370" s="29">
        <f t="shared" si="5338"/>
        <v>0</v>
      </c>
      <c r="AY370" s="29">
        <f t="shared" si="5338"/>
        <v>0</v>
      </c>
      <c r="AZ370" s="29">
        <f t="shared" si="5338"/>
        <v>0</v>
      </c>
      <c r="BA370" s="29">
        <f t="shared" si="5338"/>
        <v>0</v>
      </c>
      <c r="BB370" s="29">
        <f t="shared" si="5338"/>
        <v>0</v>
      </c>
      <c r="BC370" s="29">
        <f t="shared" si="5338"/>
        <v>0</v>
      </c>
      <c r="BD370" s="29">
        <f t="shared" si="5338"/>
        <v>0</v>
      </c>
      <c r="BE370" s="29">
        <f t="shared" si="5338"/>
        <v>0</v>
      </c>
      <c r="BF370" s="29">
        <f t="shared" si="5338"/>
        <v>0</v>
      </c>
      <c r="BG370" s="29">
        <f t="shared" si="5338"/>
        <v>0</v>
      </c>
      <c r="BH370" s="29">
        <f t="shared" si="5338"/>
        <v>0</v>
      </c>
      <c r="BI370" s="29">
        <f t="shared" si="5338"/>
        <v>0</v>
      </c>
      <c r="BJ370" s="29">
        <f t="shared" si="5338"/>
        <v>0</v>
      </c>
      <c r="BK370" s="29">
        <f t="shared" si="5338"/>
        <v>0</v>
      </c>
      <c r="BL370" s="29">
        <f t="shared" si="5338"/>
        <v>0</v>
      </c>
      <c r="BM370" s="29">
        <f t="shared" si="5338"/>
        <v>0</v>
      </c>
      <c r="BN370" s="29">
        <f t="shared" si="5338"/>
        <v>0</v>
      </c>
      <c r="BO370" s="29">
        <f t="shared" si="5338"/>
        <v>0</v>
      </c>
      <c r="BP370" s="29">
        <f t="shared" si="5338"/>
        <v>0</v>
      </c>
      <c r="BQ370" s="29">
        <f t="shared" si="5338"/>
        <v>0</v>
      </c>
      <c r="BR370" s="29">
        <f t="shared" si="5338"/>
        <v>0</v>
      </c>
      <c r="BS370" s="29">
        <f t="shared" si="5338"/>
        <v>0</v>
      </c>
      <c r="BT370" s="29">
        <f t="shared" si="5338"/>
        <v>0</v>
      </c>
      <c r="BU370" s="29">
        <f t="shared" si="5338"/>
        <v>0</v>
      </c>
      <c r="BV370" s="29">
        <f t="shared" ref="BV370:EB370" si="5339">$D370*BV369</f>
        <v>0</v>
      </c>
      <c r="BW370" s="29">
        <f t="shared" si="5339"/>
        <v>0</v>
      </c>
      <c r="BX370" s="29">
        <f t="shared" si="5339"/>
        <v>0</v>
      </c>
      <c r="BY370" s="29">
        <f t="shared" si="5339"/>
        <v>0</v>
      </c>
      <c r="BZ370" s="29">
        <f t="shared" si="5339"/>
        <v>0</v>
      </c>
      <c r="CA370" s="29">
        <f t="shared" si="5339"/>
        <v>0</v>
      </c>
      <c r="CB370" s="29">
        <f t="shared" si="5339"/>
        <v>0</v>
      </c>
      <c r="CC370" s="29">
        <f t="shared" si="5339"/>
        <v>0</v>
      </c>
      <c r="CD370" s="29">
        <f t="shared" si="5339"/>
        <v>0</v>
      </c>
      <c r="CE370" s="29">
        <f t="shared" si="5339"/>
        <v>0</v>
      </c>
      <c r="CF370" s="29">
        <f t="shared" si="5339"/>
        <v>0</v>
      </c>
      <c r="CG370" s="29">
        <f t="shared" si="5339"/>
        <v>0</v>
      </c>
      <c r="CH370" s="29">
        <f t="shared" si="5339"/>
        <v>0</v>
      </c>
      <c r="CI370" s="29">
        <f t="shared" si="5339"/>
        <v>0</v>
      </c>
      <c r="CJ370" s="29">
        <f t="shared" si="5339"/>
        <v>0</v>
      </c>
      <c r="CK370" s="29">
        <f t="shared" si="5339"/>
        <v>0</v>
      </c>
      <c r="CL370" s="29">
        <f t="shared" si="5339"/>
        <v>0</v>
      </c>
      <c r="CM370" s="29">
        <f t="shared" si="5339"/>
        <v>0</v>
      </c>
      <c r="CN370" s="29">
        <f t="shared" si="5339"/>
        <v>0</v>
      </c>
      <c r="CO370" s="29">
        <f t="shared" si="5339"/>
        <v>0</v>
      </c>
      <c r="CP370" s="29">
        <f t="shared" si="5339"/>
        <v>0</v>
      </c>
      <c r="CQ370" s="29">
        <f t="shared" si="5339"/>
        <v>0</v>
      </c>
      <c r="CR370" s="29">
        <f t="shared" si="5339"/>
        <v>0</v>
      </c>
      <c r="CS370" s="29">
        <f t="shared" si="5339"/>
        <v>0</v>
      </c>
      <c r="CT370" s="29">
        <f t="shared" si="5339"/>
        <v>0</v>
      </c>
      <c r="CU370" s="29">
        <f t="shared" si="5339"/>
        <v>0</v>
      </c>
      <c r="CV370" s="29">
        <f t="shared" si="5339"/>
        <v>0</v>
      </c>
      <c r="CW370" s="29">
        <f t="shared" si="5339"/>
        <v>0</v>
      </c>
      <c r="CX370" s="29">
        <f t="shared" si="5339"/>
        <v>0</v>
      </c>
      <c r="CY370" s="29">
        <f t="shared" si="5339"/>
        <v>0</v>
      </c>
      <c r="CZ370" s="29">
        <f t="shared" si="5339"/>
        <v>0</v>
      </c>
      <c r="DA370" s="29">
        <f t="shared" si="5339"/>
        <v>0</v>
      </c>
      <c r="DB370" s="29">
        <f t="shared" si="5339"/>
        <v>0</v>
      </c>
      <c r="DC370" s="29">
        <f t="shared" si="5339"/>
        <v>0</v>
      </c>
      <c r="DD370" s="29">
        <f t="shared" si="5339"/>
        <v>0</v>
      </c>
      <c r="DE370" s="29">
        <f t="shared" si="5339"/>
        <v>0</v>
      </c>
      <c r="DF370" s="29">
        <f t="shared" si="5339"/>
        <v>0</v>
      </c>
      <c r="DG370" s="29">
        <f t="shared" si="5339"/>
        <v>0</v>
      </c>
      <c r="DH370" s="29">
        <f t="shared" si="5339"/>
        <v>0</v>
      </c>
      <c r="DI370" s="29">
        <f t="shared" si="5339"/>
        <v>0</v>
      </c>
      <c r="DJ370" s="29">
        <f t="shared" si="5339"/>
        <v>0</v>
      </c>
      <c r="DK370" s="29">
        <f t="shared" si="5339"/>
        <v>0</v>
      </c>
      <c r="DL370" s="29">
        <f t="shared" si="5339"/>
        <v>0</v>
      </c>
      <c r="DM370" s="29">
        <f t="shared" si="5339"/>
        <v>0</v>
      </c>
      <c r="DN370" s="29">
        <f t="shared" si="5339"/>
        <v>0</v>
      </c>
      <c r="DO370" s="29">
        <f t="shared" si="5339"/>
        <v>0</v>
      </c>
      <c r="DP370" s="29">
        <f t="shared" si="5339"/>
        <v>0</v>
      </c>
      <c r="DQ370" s="29">
        <f t="shared" si="5339"/>
        <v>0</v>
      </c>
      <c r="DR370" s="29">
        <f t="shared" si="5339"/>
        <v>0</v>
      </c>
      <c r="DS370" s="29">
        <f t="shared" si="5339"/>
        <v>0</v>
      </c>
      <c r="DT370" s="29">
        <f t="shared" si="5339"/>
        <v>0</v>
      </c>
      <c r="DU370" s="29">
        <f t="shared" si="5339"/>
        <v>0</v>
      </c>
      <c r="DV370" s="29">
        <f t="shared" si="5339"/>
        <v>0</v>
      </c>
      <c r="DW370" s="29">
        <f t="shared" si="5339"/>
        <v>0</v>
      </c>
      <c r="DX370" s="29">
        <f t="shared" si="5339"/>
        <v>0</v>
      </c>
      <c r="DY370" s="29">
        <f t="shared" si="5339"/>
        <v>0</v>
      </c>
      <c r="DZ370" s="29">
        <f t="shared" si="5339"/>
        <v>0</v>
      </c>
      <c r="EA370" s="29">
        <f t="shared" si="5339"/>
        <v>0</v>
      </c>
      <c r="EB370" s="29">
        <f t="shared" si="5339"/>
        <v>0</v>
      </c>
    </row>
    <row r="371" spans="1:132" outlineLevel="1" x14ac:dyDescent="0.25">
      <c r="C371" s="34" t="s">
        <v>417</v>
      </c>
      <c r="D371" s="34"/>
      <c r="E371" s="34"/>
      <c r="F371" s="34"/>
      <c r="G371" s="67" t="s">
        <v>215</v>
      </c>
      <c r="H371" s="34"/>
      <c r="I371" s="34"/>
      <c r="J371" s="126">
        <f>J$13</f>
        <v>1</v>
      </c>
      <c r="K371" s="126">
        <f t="shared" ref="K371:BV371" si="5340">K$13</f>
        <v>1.0026792493128671</v>
      </c>
      <c r="L371" s="126">
        <f t="shared" si="5340"/>
        <v>1.0056539350998608</v>
      </c>
      <c r="M371" s="126">
        <f t="shared" si="5340"/>
        <v>1.0085410656939733</v>
      </c>
      <c r="N371" s="126">
        <f t="shared" si="5340"/>
        <v>1.0114364849476103</v>
      </c>
      <c r="O371" s="126">
        <f t="shared" si="5340"/>
        <v>1.0143402166566737</v>
      </c>
      <c r="P371" s="126">
        <f t="shared" si="5340"/>
        <v>1.0172522846853813</v>
      </c>
      <c r="Q371" s="126">
        <f t="shared" si="5340"/>
        <v>1.0201727129664624</v>
      </c>
      <c r="R371" s="126">
        <f t="shared" si="5340"/>
        <v>1.0231015255013547</v>
      </c>
      <c r="S371" s="126">
        <f t="shared" si="5340"/>
        <v>1.0260387463604019</v>
      </c>
      <c r="T371" s="126">
        <f t="shared" si="5340"/>
        <v>1.028984399683051</v>
      </c>
      <c r="U371" s="126">
        <f t="shared" si="5340"/>
        <v>1.0319385096780509</v>
      </c>
      <c r="V371" s="126">
        <f t="shared" si="5340"/>
        <v>1.0349011006236515</v>
      </c>
      <c r="W371" s="126">
        <f t="shared" si="5340"/>
        <v>1.0377730230388176</v>
      </c>
      <c r="X371" s="126">
        <f t="shared" si="5340"/>
        <v>1.0408518228283561</v>
      </c>
      <c r="Y371" s="126">
        <f t="shared" si="5340"/>
        <v>1.0438400029932626</v>
      </c>
      <c r="Z371" s="126">
        <f t="shared" si="5340"/>
        <v>1.046836761920777</v>
      </c>
      <c r="AA371" s="126">
        <f t="shared" si="5340"/>
        <v>1.0498421242396576</v>
      </c>
      <c r="AB371" s="126">
        <f t="shared" si="5340"/>
        <v>1.05285611464937</v>
      </c>
      <c r="AC371" s="126">
        <f t="shared" si="5340"/>
        <v>1.0558787579202888</v>
      </c>
      <c r="AD371" s="126">
        <f t="shared" si="5340"/>
        <v>1.0589100788939025</v>
      </c>
      <c r="AE371" s="126">
        <f t="shared" si="5340"/>
        <v>1.0619501024830165</v>
      </c>
      <c r="AF371" s="126">
        <f t="shared" si="5340"/>
        <v>1.0649988536719583</v>
      </c>
      <c r="AG371" s="126">
        <f t="shared" si="5340"/>
        <v>1.0680563575167832</v>
      </c>
      <c r="AH371" s="126">
        <f t="shared" si="5340"/>
        <v>1.0711226391454798</v>
      </c>
      <c r="AI371" s="126">
        <f t="shared" si="5340"/>
        <v>1.0739924437404067</v>
      </c>
      <c r="AJ371" s="126">
        <f t="shared" si="5340"/>
        <v>1.0771786970311998</v>
      </c>
      <c r="AK371" s="126">
        <f t="shared" si="5340"/>
        <v>1.0802711679727233</v>
      </c>
      <c r="AL371" s="126">
        <f t="shared" si="5340"/>
        <v>1.0833725170851116</v>
      </c>
      <c r="AM371" s="126">
        <f t="shared" si="5340"/>
        <v>1.0864827698566941</v>
      </c>
      <c r="AN371" s="126">
        <f t="shared" si="5340"/>
        <v>1.0896019518489746</v>
      </c>
      <c r="AO371" s="126">
        <f t="shared" si="5340"/>
        <v>1.0927300886968412</v>
      </c>
      <c r="AP371" s="126">
        <f t="shared" si="5340"/>
        <v>1.0958672061087775</v>
      </c>
      <c r="AQ371" s="126">
        <f t="shared" si="5340"/>
        <v>1.0990133298670732</v>
      </c>
      <c r="AR371" s="126">
        <f t="shared" si="5340"/>
        <v>1.1021684858280367</v>
      </c>
      <c r="AS371" s="126">
        <f t="shared" si="5340"/>
        <v>1.1053326999222071</v>
      </c>
      <c r="AT371" s="126">
        <f t="shared" si="5340"/>
        <v>1.1085059981545673</v>
      </c>
      <c r="AU371" s="126">
        <f t="shared" si="5340"/>
        <v>1.111475962088432</v>
      </c>
      <c r="AV371" s="126">
        <f t="shared" si="5340"/>
        <v>1.1147734191259395</v>
      </c>
      <c r="AW371" s="126">
        <f t="shared" si="5340"/>
        <v>1.1179738207069689</v>
      </c>
      <c r="AX371" s="126">
        <f t="shared" si="5340"/>
        <v>1.1211834103167977</v>
      </c>
      <c r="AY371" s="126">
        <f t="shared" si="5340"/>
        <v>1.1244022143333261</v>
      </c>
      <c r="AZ371" s="126">
        <f t="shared" si="5340"/>
        <v>1.1276302592101826</v>
      </c>
      <c r="BA371" s="126">
        <f t="shared" si="5340"/>
        <v>1.1308675714769412</v>
      </c>
      <c r="BB371" s="126">
        <f t="shared" si="5340"/>
        <v>1.1341141777393395</v>
      </c>
      <c r="BC371" s="126">
        <f t="shared" si="5340"/>
        <v>1.1373701046794982</v>
      </c>
      <c r="BD371" s="126">
        <f t="shared" si="5340"/>
        <v>1.1406353790561385</v>
      </c>
      <c r="BE371" s="126">
        <f t="shared" si="5340"/>
        <v>1.1439100277048042</v>
      </c>
      <c r="BF371" s="126">
        <f t="shared" si="5340"/>
        <v>1.1471940775380809</v>
      </c>
      <c r="BG371" s="126">
        <f t="shared" si="5340"/>
        <v>1.15026769648205</v>
      </c>
      <c r="BH371" s="126">
        <f t="shared" si="5340"/>
        <v>1.1536802383994258</v>
      </c>
      <c r="BI371" s="126">
        <f t="shared" si="5340"/>
        <v>1.1569923375180708</v>
      </c>
      <c r="BJ371" s="126">
        <f t="shared" si="5340"/>
        <v>1.1603139453378331</v>
      </c>
      <c r="BK371" s="126">
        <f t="shared" si="5340"/>
        <v>1.1636450891572303</v>
      </c>
      <c r="BL371" s="126">
        <f t="shared" si="5340"/>
        <v>1.1669857963531516</v>
      </c>
      <c r="BM371" s="126">
        <f t="shared" si="5340"/>
        <v>1.1703360943810825</v>
      </c>
      <c r="BN371" s="126">
        <f t="shared" si="5340"/>
        <v>1.1736960107753303</v>
      </c>
      <c r="BO371" s="126">
        <f t="shared" si="5340"/>
        <v>1.1770655731492505</v>
      </c>
      <c r="BP371" s="126">
        <f t="shared" si="5340"/>
        <v>1.180444809195474</v>
      </c>
      <c r="BQ371" s="126">
        <f t="shared" si="5340"/>
        <v>1.1838337466861339</v>
      </c>
      <c r="BR371" s="126">
        <f t="shared" si="5340"/>
        <v>1.1872324134730949</v>
      </c>
      <c r="BS371" s="126">
        <f t="shared" si="5340"/>
        <v>1.1905270658589224</v>
      </c>
      <c r="BT371" s="126">
        <f t="shared" si="5340"/>
        <v>1.1940590467434065</v>
      </c>
      <c r="BU371" s="126">
        <f t="shared" si="5340"/>
        <v>1.1974870693312041</v>
      </c>
      <c r="BV371" s="126">
        <f t="shared" si="5340"/>
        <v>1.2009249334246579</v>
      </c>
      <c r="BW371" s="126">
        <f t="shared" ref="BW371:EB371" si="5341">BW$13</f>
        <v>1.204372667277734</v>
      </c>
      <c r="BX371" s="126">
        <f t="shared" si="5341"/>
        <v>1.2078302992255125</v>
      </c>
      <c r="BY371" s="126">
        <f t="shared" si="5341"/>
        <v>1.2112978576844211</v>
      </c>
      <c r="BZ371" s="126">
        <f t="shared" si="5341"/>
        <v>1.2147753711524676</v>
      </c>
      <c r="CA371" s="126">
        <f t="shared" si="5341"/>
        <v>1.2182628682094752</v>
      </c>
      <c r="CB371" s="126">
        <f t="shared" si="5341"/>
        <v>1.2217603775173165</v>
      </c>
      <c r="CC371" s="126">
        <f t="shared" si="5341"/>
        <v>1.2252679278201495</v>
      </c>
      <c r="CD371" s="126">
        <f t="shared" si="5341"/>
        <v>1.2287855479446541</v>
      </c>
      <c r="CE371" s="126">
        <f t="shared" si="5341"/>
        <v>1.232077770779646</v>
      </c>
      <c r="CF371" s="126">
        <f t="shared" si="5341"/>
        <v>1.23573302168438</v>
      </c>
      <c r="CG371" s="126">
        <f t="shared" si="5341"/>
        <v>1.2392806860334544</v>
      </c>
      <c r="CH371" s="126">
        <f t="shared" si="5341"/>
        <v>1.2428385353675644</v>
      </c>
      <c r="CI371" s="126">
        <f t="shared" si="5341"/>
        <v>1.2464065989267703</v>
      </c>
      <c r="CJ371" s="126">
        <f t="shared" si="5341"/>
        <v>1.2499849060350778</v>
      </c>
      <c r="CK371" s="126">
        <f t="shared" si="5341"/>
        <v>1.2535734861006791</v>
      </c>
      <c r="CL371" s="126">
        <f t="shared" si="5341"/>
        <v>1.257172368616194</v>
      </c>
      <c r="CM371" s="126">
        <f t="shared" si="5341"/>
        <v>1.2607815831589126</v>
      </c>
      <c r="CN371" s="126">
        <f t="shared" si="5341"/>
        <v>1.2644011593910389</v>
      </c>
      <c r="CO371" s="126">
        <f t="shared" si="5341"/>
        <v>1.2680311270599336</v>
      </c>
      <c r="CP371" s="126">
        <f t="shared" si="5341"/>
        <v>1.2716715159983594</v>
      </c>
      <c r="CQ371" s="126">
        <f t="shared" si="5341"/>
        <v>1.2750786410337906</v>
      </c>
      <c r="CR371" s="126">
        <f t="shared" si="5341"/>
        <v>1.2788614642181557</v>
      </c>
      <c r="CS371" s="126">
        <f t="shared" si="5341"/>
        <v>1.2825329459576562</v>
      </c>
      <c r="CT371" s="126">
        <f t="shared" si="5341"/>
        <v>1.2862149681493797</v>
      </c>
      <c r="CU371" s="126">
        <f t="shared" si="5341"/>
        <v>1.289907561053897</v>
      </c>
      <c r="CV371" s="126">
        <f t="shared" si="5341"/>
        <v>1.293610755018654</v>
      </c>
      <c r="CW371" s="126">
        <f t="shared" si="5341"/>
        <v>1.2973245804782207</v>
      </c>
      <c r="CX371" s="126">
        <f t="shared" si="5341"/>
        <v>1.3010490679545423</v>
      </c>
      <c r="CY371" s="126">
        <f t="shared" si="5341"/>
        <v>1.304784248057189</v>
      </c>
      <c r="CZ371" s="126">
        <f t="shared" si="5341"/>
        <v>1.3085301514836076</v>
      </c>
      <c r="DA371" s="126">
        <f t="shared" si="5341"/>
        <v>1.3122868090193751</v>
      </c>
      <c r="DB371" s="126">
        <f t="shared" si="5341"/>
        <v>1.3160542515384499</v>
      </c>
      <c r="DC371" s="126">
        <f t="shared" si="5341"/>
        <v>1.3195802889875801</v>
      </c>
      <c r="DD371" s="126">
        <f t="shared" si="5341"/>
        <v>1.323495136864544</v>
      </c>
      <c r="DE371" s="126">
        <f t="shared" si="5341"/>
        <v>1.3272947573576725</v>
      </c>
      <c r="DF371" s="126">
        <f t="shared" si="5341"/>
        <v>1.3311052861764079</v>
      </c>
      <c r="DG371" s="126">
        <f t="shared" si="5341"/>
        <v>1.3349267546374479</v>
      </c>
      <c r="DH371" s="126">
        <f t="shared" si="5341"/>
        <v>1.3387591941473977</v>
      </c>
      <c r="DI371" s="126">
        <f t="shared" si="5341"/>
        <v>1.3426026362030277</v>
      </c>
      <c r="DJ371" s="126">
        <f t="shared" si="5341"/>
        <v>1.3464571123915319</v>
      </c>
      <c r="DK371" s="126">
        <f t="shared" si="5341"/>
        <v>1.3503226543907885</v>
      </c>
      <c r="DL371" s="126">
        <f t="shared" si="5341"/>
        <v>1.3541992939696192</v>
      </c>
      <c r="DM371" s="126">
        <f t="shared" si="5341"/>
        <v>1.358087062988051</v>
      </c>
      <c r="DN371" s="126">
        <f t="shared" si="5341"/>
        <v>1.361985993397578</v>
      </c>
      <c r="DO371" s="126">
        <f t="shared" si="5341"/>
        <v>1.3657655991021458</v>
      </c>
      <c r="DP371" s="126">
        <f t="shared" si="5341"/>
        <v>1.3698174666548035</v>
      </c>
      <c r="DQ371" s="126">
        <f t="shared" si="5341"/>
        <v>1.3737500738651915</v>
      </c>
      <c r="DR371" s="126">
        <f t="shared" si="5341"/>
        <v>1.3776939711925826</v>
      </c>
      <c r="DS371" s="126">
        <f t="shared" si="5341"/>
        <v>1.381649191049759</v>
      </c>
      <c r="DT371" s="126">
        <f t="shared" si="5341"/>
        <v>1.385615765942557</v>
      </c>
      <c r="DU371" s="126">
        <f t="shared" si="5341"/>
        <v>1.3895937284701338</v>
      </c>
      <c r="DV371" s="126">
        <f t="shared" si="5341"/>
        <v>1.3935831113252357</v>
      </c>
      <c r="DW371" s="126">
        <f t="shared" si="5341"/>
        <v>1.3975839472944662</v>
      </c>
      <c r="DX371" s="126">
        <f t="shared" si="5341"/>
        <v>1.401596269258556</v>
      </c>
      <c r="DY371" s="126">
        <f t="shared" si="5341"/>
        <v>1.4056201101926329</v>
      </c>
      <c r="DZ371" s="126">
        <f t="shared" si="5341"/>
        <v>1.4096555031664932</v>
      </c>
      <c r="EA371" s="126">
        <f t="shared" si="5341"/>
        <v>1.4134323217047313</v>
      </c>
      <c r="EB371" s="126">
        <f t="shared" si="5341"/>
        <v>1.4176256038945581</v>
      </c>
    </row>
    <row r="372" spans="1:132" ht="13" x14ac:dyDescent="0.3">
      <c r="C372" s="36" t="str">
        <f>"TOTAL "&amp;UPPER(B367)&amp;" COSTS"</f>
        <v>TOTAL OTHER FACILITIES (SHOWS, DEPOTS, PORTS) COSTS</v>
      </c>
      <c r="D372" s="38"/>
      <c r="E372" s="38"/>
      <c r="F372" s="38"/>
      <c r="G372" s="52" t="s">
        <v>220</v>
      </c>
      <c r="H372" s="51">
        <f t="shared" ref="H372" si="5342">SUM(J372:EB372)</f>
        <v>444388.26635360555</v>
      </c>
      <c r="I372" s="38"/>
      <c r="J372" s="37">
        <f t="shared" ref="J372" si="5343">J370*J371</f>
        <v>0</v>
      </c>
      <c r="K372" s="37">
        <f t="shared" ref="K372:BV372" si="5344">K370*K371</f>
        <v>0</v>
      </c>
      <c r="L372" s="37">
        <f t="shared" si="5344"/>
        <v>0</v>
      </c>
      <c r="M372" s="37">
        <f t="shared" si="5344"/>
        <v>0</v>
      </c>
      <c r="N372" s="37">
        <f t="shared" si="5344"/>
        <v>0</v>
      </c>
      <c r="O372" s="37">
        <f t="shared" si="5344"/>
        <v>0</v>
      </c>
      <c r="P372" s="37">
        <f t="shared" si="5344"/>
        <v>36451.540201226162</v>
      </c>
      <c r="Q372" s="37">
        <f t="shared" si="5344"/>
        <v>36556.188881298229</v>
      </c>
      <c r="R372" s="37">
        <f t="shared" si="5344"/>
        <v>36661.137997131875</v>
      </c>
      <c r="S372" s="37">
        <f t="shared" si="5344"/>
        <v>36766.388411247732</v>
      </c>
      <c r="T372" s="37">
        <f t="shared" si="5344"/>
        <v>36871.940988642658</v>
      </c>
      <c r="U372" s="37">
        <f t="shared" si="5344"/>
        <v>36977.796596796819</v>
      </c>
      <c r="V372" s="37">
        <f t="shared" si="5344"/>
        <v>37083.956105680838</v>
      </c>
      <c r="W372" s="37">
        <f t="shared" si="5344"/>
        <v>37186.866658890955</v>
      </c>
      <c r="X372" s="37">
        <f t="shared" si="5344"/>
        <v>37297.190318016088</v>
      </c>
      <c r="Y372" s="37">
        <f t="shared" si="5344"/>
        <v>37404.266773925236</v>
      </c>
      <c r="Z372" s="37">
        <f t="shared" si="5344"/>
        <v>37511.650635494501</v>
      </c>
      <c r="AA372" s="37">
        <f t="shared" si="5344"/>
        <v>37619.34278525439</v>
      </c>
      <c r="AB372" s="37">
        <f t="shared" si="5344"/>
        <v>0</v>
      </c>
      <c r="AC372" s="37">
        <f t="shared" si="5344"/>
        <v>0</v>
      </c>
      <c r="AD372" s="37">
        <f t="shared" si="5344"/>
        <v>0</v>
      </c>
      <c r="AE372" s="37">
        <f t="shared" si="5344"/>
        <v>0</v>
      </c>
      <c r="AF372" s="37">
        <f t="shared" si="5344"/>
        <v>0</v>
      </c>
      <c r="AG372" s="37">
        <f t="shared" si="5344"/>
        <v>0</v>
      </c>
      <c r="AH372" s="37">
        <f t="shared" si="5344"/>
        <v>0</v>
      </c>
      <c r="AI372" s="37">
        <f t="shared" si="5344"/>
        <v>0</v>
      </c>
      <c r="AJ372" s="37">
        <f t="shared" si="5344"/>
        <v>0</v>
      </c>
      <c r="AK372" s="37">
        <f t="shared" si="5344"/>
        <v>0</v>
      </c>
      <c r="AL372" s="37">
        <f t="shared" si="5344"/>
        <v>0</v>
      </c>
      <c r="AM372" s="37">
        <f t="shared" si="5344"/>
        <v>0</v>
      </c>
      <c r="AN372" s="37">
        <f t="shared" si="5344"/>
        <v>0</v>
      </c>
      <c r="AO372" s="37">
        <f t="shared" si="5344"/>
        <v>0</v>
      </c>
      <c r="AP372" s="37">
        <f t="shared" si="5344"/>
        <v>0</v>
      </c>
      <c r="AQ372" s="37">
        <f t="shared" si="5344"/>
        <v>0</v>
      </c>
      <c r="AR372" s="37">
        <f t="shared" si="5344"/>
        <v>0</v>
      </c>
      <c r="AS372" s="37">
        <f t="shared" si="5344"/>
        <v>0</v>
      </c>
      <c r="AT372" s="37">
        <f t="shared" si="5344"/>
        <v>0</v>
      </c>
      <c r="AU372" s="37">
        <f t="shared" si="5344"/>
        <v>0</v>
      </c>
      <c r="AV372" s="37">
        <f t="shared" si="5344"/>
        <v>0</v>
      </c>
      <c r="AW372" s="37">
        <f t="shared" si="5344"/>
        <v>0</v>
      </c>
      <c r="AX372" s="37">
        <f t="shared" si="5344"/>
        <v>0</v>
      </c>
      <c r="AY372" s="37">
        <f t="shared" si="5344"/>
        <v>0</v>
      </c>
      <c r="AZ372" s="37">
        <f t="shared" si="5344"/>
        <v>0</v>
      </c>
      <c r="BA372" s="37">
        <f t="shared" si="5344"/>
        <v>0</v>
      </c>
      <c r="BB372" s="37">
        <f t="shared" si="5344"/>
        <v>0</v>
      </c>
      <c r="BC372" s="37">
        <f t="shared" si="5344"/>
        <v>0</v>
      </c>
      <c r="BD372" s="37">
        <f t="shared" si="5344"/>
        <v>0</v>
      </c>
      <c r="BE372" s="37">
        <f t="shared" si="5344"/>
        <v>0</v>
      </c>
      <c r="BF372" s="37">
        <f t="shared" si="5344"/>
        <v>0</v>
      </c>
      <c r="BG372" s="37">
        <f t="shared" si="5344"/>
        <v>0</v>
      </c>
      <c r="BH372" s="37">
        <f t="shared" si="5344"/>
        <v>0</v>
      </c>
      <c r="BI372" s="37">
        <f t="shared" si="5344"/>
        <v>0</v>
      </c>
      <c r="BJ372" s="37">
        <f t="shared" si="5344"/>
        <v>0</v>
      </c>
      <c r="BK372" s="37">
        <f t="shared" si="5344"/>
        <v>0</v>
      </c>
      <c r="BL372" s="37">
        <f t="shared" si="5344"/>
        <v>0</v>
      </c>
      <c r="BM372" s="37">
        <f t="shared" si="5344"/>
        <v>0</v>
      </c>
      <c r="BN372" s="37">
        <f t="shared" si="5344"/>
        <v>0</v>
      </c>
      <c r="BO372" s="37">
        <f t="shared" si="5344"/>
        <v>0</v>
      </c>
      <c r="BP372" s="37">
        <f t="shared" si="5344"/>
        <v>0</v>
      </c>
      <c r="BQ372" s="37">
        <f t="shared" si="5344"/>
        <v>0</v>
      </c>
      <c r="BR372" s="37">
        <f t="shared" si="5344"/>
        <v>0</v>
      </c>
      <c r="BS372" s="37">
        <f t="shared" si="5344"/>
        <v>0</v>
      </c>
      <c r="BT372" s="37">
        <f t="shared" si="5344"/>
        <v>0</v>
      </c>
      <c r="BU372" s="37">
        <f t="shared" si="5344"/>
        <v>0</v>
      </c>
      <c r="BV372" s="37">
        <f t="shared" si="5344"/>
        <v>0</v>
      </c>
      <c r="BW372" s="37">
        <f t="shared" ref="BW372:EB372" si="5345">BW370*BW371</f>
        <v>0</v>
      </c>
      <c r="BX372" s="37">
        <f t="shared" si="5345"/>
        <v>0</v>
      </c>
      <c r="BY372" s="37">
        <f t="shared" si="5345"/>
        <v>0</v>
      </c>
      <c r="BZ372" s="37">
        <f t="shared" si="5345"/>
        <v>0</v>
      </c>
      <c r="CA372" s="37">
        <f t="shared" si="5345"/>
        <v>0</v>
      </c>
      <c r="CB372" s="37">
        <f t="shared" si="5345"/>
        <v>0</v>
      </c>
      <c r="CC372" s="37">
        <f t="shared" si="5345"/>
        <v>0</v>
      </c>
      <c r="CD372" s="37">
        <f t="shared" si="5345"/>
        <v>0</v>
      </c>
      <c r="CE372" s="37">
        <f t="shared" si="5345"/>
        <v>0</v>
      </c>
      <c r="CF372" s="37">
        <f t="shared" si="5345"/>
        <v>0</v>
      </c>
      <c r="CG372" s="37">
        <f t="shared" si="5345"/>
        <v>0</v>
      </c>
      <c r="CH372" s="37">
        <f t="shared" si="5345"/>
        <v>0</v>
      </c>
      <c r="CI372" s="37">
        <f t="shared" si="5345"/>
        <v>0</v>
      </c>
      <c r="CJ372" s="37">
        <f t="shared" si="5345"/>
        <v>0</v>
      </c>
      <c r="CK372" s="37">
        <f t="shared" si="5345"/>
        <v>0</v>
      </c>
      <c r="CL372" s="37">
        <f t="shared" si="5345"/>
        <v>0</v>
      </c>
      <c r="CM372" s="37">
        <f t="shared" si="5345"/>
        <v>0</v>
      </c>
      <c r="CN372" s="37">
        <f t="shared" si="5345"/>
        <v>0</v>
      </c>
      <c r="CO372" s="37">
        <f t="shared" si="5345"/>
        <v>0</v>
      </c>
      <c r="CP372" s="37">
        <f t="shared" si="5345"/>
        <v>0</v>
      </c>
      <c r="CQ372" s="37">
        <f t="shared" si="5345"/>
        <v>0</v>
      </c>
      <c r="CR372" s="37">
        <f t="shared" si="5345"/>
        <v>0</v>
      </c>
      <c r="CS372" s="37">
        <f t="shared" si="5345"/>
        <v>0</v>
      </c>
      <c r="CT372" s="37">
        <f t="shared" si="5345"/>
        <v>0</v>
      </c>
      <c r="CU372" s="37">
        <f t="shared" si="5345"/>
        <v>0</v>
      </c>
      <c r="CV372" s="37">
        <f t="shared" si="5345"/>
        <v>0</v>
      </c>
      <c r="CW372" s="37">
        <f t="shared" si="5345"/>
        <v>0</v>
      </c>
      <c r="CX372" s="37">
        <f t="shared" si="5345"/>
        <v>0</v>
      </c>
      <c r="CY372" s="37">
        <f t="shared" si="5345"/>
        <v>0</v>
      </c>
      <c r="CZ372" s="37">
        <f t="shared" si="5345"/>
        <v>0</v>
      </c>
      <c r="DA372" s="37">
        <f t="shared" si="5345"/>
        <v>0</v>
      </c>
      <c r="DB372" s="37">
        <f t="shared" si="5345"/>
        <v>0</v>
      </c>
      <c r="DC372" s="37">
        <f t="shared" si="5345"/>
        <v>0</v>
      </c>
      <c r="DD372" s="37">
        <f t="shared" si="5345"/>
        <v>0</v>
      </c>
      <c r="DE372" s="37">
        <f t="shared" si="5345"/>
        <v>0</v>
      </c>
      <c r="DF372" s="37">
        <f t="shared" si="5345"/>
        <v>0</v>
      </c>
      <c r="DG372" s="37">
        <f t="shared" si="5345"/>
        <v>0</v>
      </c>
      <c r="DH372" s="37">
        <f t="shared" si="5345"/>
        <v>0</v>
      </c>
      <c r="DI372" s="37">
        <f t="shared" si="5345"/>
        <v>0</v>
      </c>
      <c r="DJ372" s="37">
        <f t="shared" si="5345"/>
        <v>0</v>
      </c>
      <c r="DK372" s="37">
        <f t="shared" si="5345"/>
        <v>0</v>
      </c>
      <c r="DL372" s="37">
        <f t="shared" si="5345"/>
        <v>0</v>
      </c>
      <c r="DM372" s="37">
        <f t="shared" si="5345"/>
        <v>0</v>
      </c>
      <c r="DN372" s="37">
        <f t="shared" si="5345"/>
        <v>0</v>
      </c>
      <c r="DO372" s="37">
        <f t="shared" si="5345"/>
        <v>0</v>
      </c>
      <c r="DP372" s="37">
        <f t="shared" si="5345"/>
        <v>0</v>
      </c>
      <c r="DQ372" s="37">
        <f t="shared" si="5345"/>
        <v>0</v>
      </c>
      <c r="DR372" s="37">
        <f t="shared" si="5345"/>
        <v>0</v>
      </c>
      <c r="DS372" s="37">
        <f t="shared" si="5345"/>
        <v>0</v>
      </c>
      <c r="DT372" s="37">
        <f t="shared" si="5345"/>
        <v>0</v>
      </c>
      <c r="DU372" s="37">
        <f t="shared" si="5345"/>
        <v>0</v>
      </c>
      <c r="DV372" s="37">
        <f t="shared" si="5345"/>
        <v>0</v>
      </c>
      <c r="DW372" s="37">
        <f t="shared" si="5345"/>
        <v>0</v>
      </c>
      <c r="DX372" s="37">
        <f t="shared" si="5345"/>
        <v>0</v>
      </c>
      <c r="DY372" s="37">
        <f t="shared" si="5345"/>
        <v>0</v>
      </c>
      <c r="DZ372" s="37">
        <f t="shared" si="5345"/>
        <v>0</v>
      </c>
      <c r="EA372" s="37">
        <f t="shared" si="5345"/>
        <v>0</v>
      </c>
      <c r="EB372" s="37">
        <f t="shared" si="5345"/>
        <v>0</v>
      </c>
    </row>
    <row r="373" spans="1:132" x14ac:dyDescent="0.25"/>
    <row r="374" spans="1:132" ht="13" x14ac:dyDescent="0.25">
      <c r="A374" s="60"/>
      <c r="B374" s="60" t="s">
        <v>46</v>
      </c>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row>
    <row r="375" spans="1:132" x14ac:dyDescent="0.25"/>
  </sheetData>
  <sheetProtection algorithmName="SHA-1" hashValue="tppPy1cmRBuRSmZ6ll0ldcewpQ8=" saltValue="gGJ0NWo2zuygFKqzVVHGXQ==" spinCount="100000" sheet="1" objects="1" scenarios="1"/>
  <mergeCells count="2">
    <mergeCell ref="D7:E7"/>
    <mergeCell ref="D8:E8"/>
  </mergeCells>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7DEB-811B-430E-BA27-052816A37054}">
  <sheetPr codeName="Sheet16">
    <tabColor rgb="FFDBE6ED"/>
  </sheetPr>
  <dimension ref="A1:RN375"/>
  <sheetViews>
    <sheetView showGridLines="0" zoomScale="70" zoomScaleNormal="70" workbookViewId="0">
      <pane xSplit="9" ySplit="10" topLeftCell="J11" activePane="bottomRight" state="frozen"/>
      <selection activeCell="D138" sqref="D138"/>
      <selection pane="topRight" activeCell="D138" sqref="D138"/>
      <selection pane="bottomLeft" activeCell="D138" sqref="D138"/>
      <selection pane="bottomRight" activeCell="D11" sqref="D11"/>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WA</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hidden="1"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DU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ref="DV2:DW2" si="2">YEAR(DV7)</f>
        <v>2032</v>
      </c>
      <c r="DW2">
        <f t="shared" si="2"/>
        <v>2032</v>
      </c>
      <c r="DX2">
        <f t="shared" ref="DX2:EB2" si="3">YEAR(DX7)</f>
        <v>2032</v>
      </c>
      <c r="DY2">
        <f t="shared" si="3"/>
        <v>2032</v>
      </c>
      <c r="DZ2">
        <f t="shared" si="3"/>
        <v>2033</v>
      </c>
      <c r="EA2">
        <f t="shared" si="3"/>
        <v>2033</v>
      </c>
      <c r="EB2">
        <f t="shared" si="3"/>
        <v>2033</v>
      </c>
    </row>
    <row r="3" spans="1:482" ht="12.65" hidden="1" customHeight="1" outlineLevel="1" x14ac:dyDescent="0.25">
      <c r="C3" t="s">
        <v>406</v>
      </c>
      <c r="D3" s="8"/>
      <c r="E3" s="8"/>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ht="12.65" hidden="1" customHeight="1" outlineLevel="1" x14ac:dyDescent="0.25">
      <c r="C4" t="s">
        <v>321</v>
      </c>
      <c r="H4" s="9"/>
      <c r="I4">
        <f>ROUNDUP(I5/3,0)</f>
        <v>4</v>
      </c>
      <c r="J4">
        <f>ROUNDUP(J5/3,0)</f>
        <v>1</v>
      </c>
      <c r="K4">
        <f>ROUNDUP(K5/3,0)</f>
        <v>1</v>
      </c>
      <c r="L4">
        <f>ROUNDUP(L5/3,0)</f>
        <v>1</v>
      </c>
      <c r="M4">
        <f>ROUNDUP(M5/3,0)</f>
        <v>2</v>
      </c>
      <c r="N4">
        <f t="shared" ref="N4:BY4" si="4">ROUNDUP(N5/3,0)</f>
        <v>2</v>
      </c>
      <c r="O4">
        <f t="shared" si="4"/>
        <v>2</v>
      </c>
      <c r="P4">
        <f t="shared" si="4"/>
        <v>3</v>
      </c>
      <c r="Q4">
        <f t="shared" si="4"/>
        <v>3</v>
      </c>
      <c r="R4">
        <f t="shared" si="4"/>
        <v>3</v>
      </c>
      <c r="S4">
        <f t="shared" si="4"/>
        <v>4</v>
      </c>
      <c r="T4">
        <f t="shared" si="4"/>
        <v>4</v>
      </c>
      <c r="U4">
        <f t="shared" si="4"/>
        <v>4</v>
      </c>
      <c r="V4">
        <f t="shared" si="4"/>
        <v>1</v>
      </c>
      <c r="W4">
        <f t="shared" si="4"/>
        <v>1</v>
      </c>
      <c r="X4">
        <f t="shared" si="4"/>
        <v>1</v>
      </c>
      <c r="Y4">
        <f t="shared" si="4"/>
        <v>2</v>
      </c>
      <c r="Z4">
        <f t="shared" si="4"/>
        <v>2</v>
      </c>
      <c r="AA4">
        <f t="shared" si="4"/>
        <v>2</v>
      </c>
      <c r="AB4">
        <f t="shared" si="4"/>
        <v>3</v>
      </c>
      <c r="AC4">
        <f t="shared" si="4"/>
        <v>3</v>
      </c>
      <c r="AD4">
        <f t="shared" si="4"/>
        <v>3</v>
      </c>
      <c r="AE4">
        <f t="shared" si="4"/>
        <v>4</v>
      </c>
      <c r="AF4">
        <f t="shared" si="4"/>
        <v>4</v>
      </c>
      <c r="AG4">
        <f t="shared" si="4"/>
        <v>4</v>
      </c>
      <c r="AH4">
        <f t="shared" si="4"/>
        <v>1</v>
      </c>
      <c r="AI4">
        <f t="shared" si="4"/>
        <v>1</v>
      </c>
      <c r="AJ4">
        <f t="shared" si="4"/>
        <v>1</v>
      </c>
      <c r="AK4">
        <f t="shared" si="4"/>
        <v>2</v>
      </c>
      <c r="AL4">
        <f t="shared" si="4"/>
        <v>2</v>
      </c>
      <c r="AM4">
        <f t="shared" si="4"/>
        <v>2</v>
      </c>
      <c r="AN4">
        <f t="shared" si="4"/>
        <v>3</v>
      </c>
      <c r="AO4">
        <f t="shared" si="4"/>
        <v>3</v>
      </c>
      <c r="AP4">
        <f t="shared" si="4"/>
        <v>3</v>
      </c>
      <c r="AQ4">
        <f t="shared" si="4"/>
        <v>4</v>
      </c>
      <c r="AR4">
        <f t="shared" si="4"/>
        <v>4</v>
      </c>
      <c r="AS4">
        <f t="shared" si="4"/>
        <v>4</v>
      </c>
      <c r="AT4">
        <f t="shared" si="4"/>
        <v>1</v>
      </c>
      <c r="AU4">
        <f t="shared" si="4"/>
        <v>1</v>
      </c>
      <c r="AV4">
        <f t="shared" si="4"/>
        <v>1</v>
      </c>
      <c r="AW4">
        <f t="shared" si="4"/>
        <v>2</v>
      </c>
      <c r="AX4">
        <f t="shared" si="4"/>
        <v>2</v>
      </c>
      <c r="AY4">
        <f t="shared" si="4"/>
        <v>2</v>
      </c>
      <c r="AZ4">
        <f t="shared" si="4"/>
        <v>3</v>
      </c>
      <c r="BA4">
        <f t="shared" si="4"/>
        <v>3</v>
      </c>
      <c r="BB4">
        <f t="shared" si="4"/>
        <v>3</v>
      </c>
      <c r="BC4">
        <f t="shared" si="4"/>
        <v>4</v>
      </c>
      <c r="BD4">
        <f t="shared" si="4"/>
        <v>4</v>
      </c>
      <c r="BE4">
        <f t="shared" si="4"/>
        <v>4</v>
      </c>
      <c r="BF4">
        <f t="shared" si="4"/>
        <v>1</v>
      </c>
      <c r="BG4">
        <f t="shared" si="4"/>
        <v>1</v>
      </c>
      <c r="BH4">
        <f t="shared" si="4"/>
        <v>1</v>
      </c>
      <c r="BI4">
        <f t="shared" si="4"/>
        <v>2</v>
      </c>
      <c r="BJ4">
        <f t="shared" si="4"/>
        <v>2</v>
      </c>
      <c r="BK4">
        <f t="shared" si="4"/>
        <v>2</v>
      </c>
      <c r="BL4">
        <f t="shared" si="4"/>
        <v>3</v>
      </c>
      <c r="BM4">
        <f t="shared" si="4"/>
        <v>3</v>
      </c>
      <c r="BN4">
        <f t="shared" si="4"/>
        <v>3</v>
      </c>
      <c r="BO4">
        <f t="shared" si="4"/>
        <v>4</v>
      </c>
      <c r="BP4">
        <f t="shared" si="4"/>
        <v>4</v>
      </c>
      <c r="BQ4">
        <f t="shared" si="4"/>
        <v>4</v>
      </c>
      <c r="BR4">
        <f t="shared" si="4"/>
        <v>1</v>
      </c>
      <c r="BS4">
        <f t="shared" si="4"/>
        <v>1</v>
      </c>
      <c r="BT4">
        <f t="shared" si="4"/>
        <v>1</v>
      </c>
      <c r="BU4">
        <f t="shared" si="4"/>
        <v>2</v>
      </c>
      <c r="BV4">
        <f t="shared" si="4"/>
        <v>2</v>
      </c>
      <c r="BW4">
        <f t="shared" si="4"/>
        <v>2</v>
      </c>
      <c r="BX4">
        <f t="shared" si="4"/>
        <v>3</v>
      </c>
      <c r="BY4">
        <f t="shared" si="4"/>
        <v>3</v>
      </c>
      <c r="BZ4">
        <f t="shared" ref="BZ4:EB4" si="5">ROUNDUP(BZ5/3,0)</f>
        <v>3</v>
      </c>
      <c r="CA4">
        <f t="shared" si="5"/>
        <v>4</v>
      </c>
      <c r="CB4">
        <f t="shared" si="5"/>
        <v>4</v>
      </c>
      <c r="CC4">
        <f t="shared" si="5"/>
        <v>4</v>
      </c>
      <c r="CD4">
        <f t="shared" si="5"/>
        <v>1</v>
      </c>
      <c r="CE4">
        <f t="shared" si="5"/>
        <v>1</v>
      </c>
      <c r="CF4">
        <f t="shared" si="5"/>
        <v>1</v>
      </c>
      <c r="CG4">
        <f t="shared" si="5"/>
        <v>2</v>
      </c>
      <c r="CH4">
        <f t="shared" si="5"/>
        <v>2</v>
      </c>
      <c r="CI4">
        <f t="shared" si="5"/>
        <v>2</v>
      </c>
      <c r="CJ4">
        <f t="shared" si="5"/>
        <v>3</v>
      </c>
      <c r="CK4">
        <f t="shared" si="5"/>
        <v>3</v>
      </c>
      <c r="CL4">
        <f t="shared" si="5"/>
        <v>3</v>
      </c>
      <c r="CM4">
        <f t="shared" si="5"/>
        <v>4</v>
      </c>
      <c r="CN4">
        <f t="shared" si="5"/>
        <v>4</v>
      </c>
      <c r="CO4">
        <f t="shared" si="5"/>
        <v>4</v>
      </c>
      <c r="CP4">
        <f t="shared" si="5"/>
        <v>1</v>
      </c>
      <c r="CQ4">
        <f t="shared" si="5"/>
        <v>1</v>
      </c>
      <c r="CR4">
        <f t="shared" si="5"/>
        <v>1</v>
      </c>
      <c r="CS4">
        <f t="shared" si="5"/>
        <v>2</v>
      </c>
      <c r="CT4">
        <f t="shared" si="5"/>
        <v>2</v>
      </c>
      <c r="CU4">
        <f t="shared" si="5"/>
        <v>2</v>
      </c>
      <c r="CV4">
        <f t="shared" si="5"/>
        <v>3</v>
      </c>
      <c r="CW4">
        <f t="shared" si="5"/>
        <v>3</v>
      </c>
      <c r="CX4">
        <f t="shared" si="5"/>
        <v>3</v>
      </c>
      <c r="CY4">
        <f t="shared" si="5"/>
        <v>4</v>
      </c>
      <c r="CZ4">
        <f t="shared" si="5"/>
        <v>4</v>
      </c>
      <c r="DA4">
        <f t="shared" si="5"/>
        <v>4</v>
      </c>
      <c r="DB4">
        <f t="shared" si="5"/>
        <v>1</v>
      </c>
      <c r="DC4">
        <f t="shared" si="5"/>
        <v>1</v>
      </c>
      <c r="DD4">
        <f t="shared" si="5"/>
        <v>1</v>
      </c>
      <c r="DE4">
        <f t="shared" si="5"/>
        <v>2</v>
      </c>
      <c r="DF4">
        <f t="shared" si="5"/>
        <v>2</v>
      </c>
      <c r="DG4">
        <f t="shared" si="5"/>
        <v>2</v>
      </c>
      <c r="DH4">
        <f t="shared" si="5"/>
        <v>3</v>
      </c>
      <c r="DI4">
        <f t="shared" si="5"/>
        <v>3</v>
      </c>
      <c r="DJ4">
        <f t="shared" si="5"/>
        <v>3</v>
      </c>
      <c r="DK4">
        <f t="shared" si="5"/>
        <v>4</v>
      </c>
      <c r="DL4">
        <f t="shared" si="5"/>
        <v>4</v>
      </c>
      <c r="DM4">
        <f t="shared" si="5"/>
        <v>4</v>
      </c>
      <c r="DN4">
        <f t="shared" si="5"/>
        <v>1</v>
      </c>
      <c r="DO4">
        <f t="shared" si="5"/>
        <v>1</v>
      </c>
      <c r="DP4">
        <f t="shared" si="5"/>
        <v>1</v>
      </c>
      <c r="DQ4">
        <f t="shared" si="5"/>
        <v>2</v>
      </c>
      <c r="DR4">
        <f t="shared" si="5"/>
        <v>2</v>
      </c>
      <c r="DS4">
        <f t="shared" si="5"/>
        <v>2</v>
      </c>
      <c r="DT4">
        <f t="shared" si="5"/>
        <v>3</v>
      </c>
      <c r="DU4">
        <f t="shared" si="5"/>
        <v>3</v>
      </c>
      <c r="DV4">
        <f t="shared" si="5"/>
        <v>3</v>
      </c>
      <c r="DW4">
        <f t="shared" si="5"/>
        <v>4</v>
      </c>
      <c r="DX4">
        <f t="shared" si="5"/>
        <v>4</v>
      </c>
      <c r="DY4">
        <f t="shared" si="5"/>
        <v>4</v>
      </c>
      <c r="DZ4">
        <f t="shared" si="5"/>
        <v>1</v>
      </c>
      <c r="EA4">
        <f t="shared" si="5"/>
        <v>1</v>
      </c>
      <c r="EB4">
        <f t="shared" si="5"/>
        <v>1</v>
      </c>
    </row>
    <row r="5" spans="1:482" ht="12.65" hidden="1" customHeight="1" outlineLevel="1" x14ac:dyDescent="0.25">
      <c r="C5" t="s">
        <v>407</v>
      </c>
      <c r="I5">
        <f>MONTH(I7)</f>
        <v>12</v>
      </c>
      <c r="J5">
        <f>MONTH(J7)</f>
        <v>1</v>
      </c>
      <c r="K5">
        <f>MONTH(K7)</f>
        <v>2</v>
      </c>
      <c r="L5">
        <f>MONTH(L7)</f>
        <v>3</v>
      </c>
      <c r="M5">
        <f>MONTH(M7)</f>
        <v>4</v>
      </c>
      <c r="N5">
        <f t="shared" ref="N5:BY5" si="6">MONTH(N7)</f>
        <v>5</v>
      </c>
      <c r="O5">
        <f t="shared" si="6"/>
        <v>6</v>
      </c>
      <c r="P5">
        <f t="shared" si="6"/>
        <v>7</v>
      </c>
      <c r="Q5">
        <f t="shared" si="6"/>
        <v>8</v>
      </c>
      <c r="R5">
        <f t="shared" si="6"/>
        <v>9</v>
      </c>
      <c r="S5">
        <f t="shared" si="6"/>
        <v>10</v>
      </c>
      <c r="T5">
        <f t="shared" si="6"/>
        <v>11</v>
      </c>
      <c r="U5">
        <f t="shared" si="6"/>
        <v>12</v>
      </c>
      <c r="V5">
        <f t="shared" si="6"/>
        <v>1</v>
      </c>
      <c r="W5">
        <f t="shared" si="6"/>
        <v>2</v>
      </c>
      <c r="X5">
        <f t="shared" si="6"/>
        <v>3</v>
      </c>
      <c r="Y5">
        <f t="shared" si="6"/>
        <v>4</v>
      </c>
      <c r="Z5">
        <f t="shared" si="6"/>
        <v>5</v>
      </c>
      <c r="AA5">
        <f t="shared" si="6"/>
        <v>6</v>
      </c>
      <c r="AB5">
        <f t="shared" si="6"/>
        <v>7</v>
      </c>
      <c r="AC5">
        <f t="shared" si="6"/>
        <v>8</v>
      </c>
      <c r="AD5">
        <f t="shared" si="6"/>
        <v>9</v>
      </c>
      <c r="AE5">
        <f t="shared" si="6"/>
        <v>10</v>
      </c>
      <c r="AF5">
        <f t="shared" si="6"/>
        <v>11</v>
      </c>
      <c r="AG5">
        <f t="shared" si="6"/>
        <v>12</v>
      </c>
      <c r="AH5">
        <f t="shared" si="6"/>
        <v>1</v>
      </c>
      <c r="AI5">
        <f t="shared" si="6"/>
        <v>2</v>
      </c>
      <c r="AJ5">
        <f t="shared" si="6"/>
        <v>3</v>
      </c>
      <c r="AK5">
        <f t="shared" si="6"/>
        <v>4</v>
      </c>
      <c r="AL5">
        <f t="shared" si="6"/>
        <v>5</v>
      </c>
      <c r="AM5">
        <f t="shared" si="6"/>
        <v>6</v>
      </c>
      <c r="AN5">
        <f t="shared" si="6"/>
        <v>7</v>
      </c>
      <c r="AO5">
        <f t="shared" si="6"/>
        <v>8</v>
      </c>
      <c r="AP5">
        <f t="shared" si="6"/>
        <v>9</v>
      </c>
      <c r="AQ5">
        <f t="shared" si="6"/>
        <v>10</v>
      </c>
      <c r="AR5">
        <f t="shared" si="6"/>
        <v>11</v>
      </c>
      <c r="AS5">
        <f t="shared" si="6"/>
        <v>12</v>
      </c>
      <c r="AT5">
        <f t="shared" si="6"/>
        <v>1</v>
      </c>
      <c r="AU5">
        <f t="shared" si="6"/>
        <v>2</v>
      </c>
      <c r="AV5">
        <f t="shared" si="6"/>
        <v>3</v>
      </c>
      <c r="AW5">
        <f t="shared" si="6"/>
        <v>4</v>
      </c>
      <c r="AX5">
        <f t="shared" si="6"/>
        <v>5</v>
      </c>
      <c r="AY5">
        <f t="shared" si="6"/>
        <v>6</v>
      </c>
      <c r="AZ5">
        <f t="shared" si="6"/>
        <v>7</v>
      </c>
      <c r="BA5">
        <f t="shared" si="6"/>
        <v>8</v>
      </c>
      <c r="BB5">
        <f t="shared" si="6"/>
        <v>9</v>
      </c>
      <c r="BC5">
        <f t="shared" si="6"/>
        <v>10</v>
      </c>
      <c r="BD5">
        <f t="shared" si="6"/>
        <v>11</v>
      </c>
      <c r="BE5">
        <f t="shared" si="6"/>
        <v>12</v>
      </c>
      <c r="BF5">
        <f t="shared" si="6"/>
        <v>1</v>
      </c>
      <c r="BG5">
        <f t="shared" si="6"/>
        <v>2</v>
      </c>
      <c r="BH5">
        <f t="shared" si="6"/>
        <v>3</v>
      </c>
      <c r="BI5">
        <f t="shared" si="6"/>
        <v>4</v>
      </c>
      <c r="BJ5">
        <f t="shared" si="6"/>
        <v>5</v>
      </c>
      <c r="BK5">
        <f t="shared" si="6"/>
        <v>6</v>
      </c>
      <c r="BL5">
        <f t="shared" si="6"/>
        <v>7</v>
      </c>
      <c r="BM5">
        <f t="shared" si="6"/>
        <v>8</v>
      </c>
      <c r="BN5">
        <f t="shared" si="6"/>
        <v>9</v>
      </c>
      <c r="BO5">
        <f t="shared" si="6"/>
        <v>10</v>
      </c>
      <c r="BP5">
        <f t="shared" si="6"/>
        <v>11</v>
      </c>
      <c r="BQ5">
        <f t="shared" si="6"/>
        <v>12</v>
      </c>
      <c r="BR5">
        <f t="shared" si="6"/>
        <v>1</v>
      </c>
      <c r="BS5">
        <f t="shared" si="6"/>
        <v>2</v>
      </c>
      <c r="BT5">
        <f t="shared" si="6"/>
        <v>3</v>
      </c>
      <c r="BU5">
        <f t="shared" si="6"/>
        <v>4</v>
      </c>
      <c r="BV5">
        <f t="shared" si="6"/>
        <v>5</v>
      </c>
      <c r="BW5">
        <f t="shared" si="6"/>
        <v>6</v>
      </c>
      <c r="BX5">
        <f t="shared" si="6"/>
        <v>7</v>
      </c>
      <c r="BY5">
        <f t="shared" si="6"/>
        <v>8</v>
      </c>
      <c r="BZ5">
        <f t="shared" ref="BZ5:DU5" si="7">MONTH(BZ7)</f>
        <v>9</v>
      </c>
      <c r="CA5">
        <f t="shared" si="7"/>
        <v>10</v>
      </c>
      <c r="CB5">
        <f t="shared" si="7"/>
        <v>11</v>
      </c>
      <c r="CC5">
        <f t="shared" si="7"/>
        <v>12</v>
      </c>
      <c r="CD5">
        <f t="shared" si="7"/>
        <v>1</v>
      </c>
      <c r="CE5">
        <f t="shared" si="7"/>
        <v>2</v>
      </c>
      <c r="CF5">
        <f t="shared" si="7"/>
        <v>3</v>
      </c>
      <c r="CG5">
        <f t="shared" si="7"/>
        <v>4</v>
      </c>
      <c r="CH5">
        <f t="shared" si="7"/>
        <v>5</v>
      </c>
      <c r="CI5">
        <f t="shared" si="7"/>
        <v>6</v>
      </c>
      <c r="CJ5">
        <f t="shared" si="7"/>
        <v>7</v>
      </c>
      <c r="CK5">
        <f t="shared" si="7"/>
        <v>8</v>
      </c>
      <c r="CL5">
        <f t="shared" si="7"/>
        <v>9</v>
      </c>
      <c r="CM5">
        <f t="shared" si="7"/>
        <v>10</v>
      </c>
      <c r="CN5">
        <f t="shared" si="7"/>
        <v>11</v>
      </c>
      <c r="CO5">
        <f t="shared" si="7"/>
        <v>12</v>
      </c>
      <c r="CP5">
        <f t="shared" si="7"/>
        <v>1</v>
      </c>
      <c r="CQ5">
        <f t="shared" si="7"/>
        <v>2</v>
      </c>
      <c r="CR5">
        <f t="shared" si="7"/>
        <v>3</v>
      </c>
      <c r="CS5">
        <f t="shared" si="7"/>
        <v>4</v>
      </c>
      <c r="CT5">
        <f t="shared" si="7"/>
        <v>5</v>
      </c>
      <c r="CU5">
        <f t="shared" si="7"/>
        <v>6</v>
      </c>
      <c r="CV5">
        <f t="shared" si="7"/>
        <v>7</v>
      </c>
      <c r="CW5">
        <f t="shared" si="7"/>
        <v>8</v>
      </c>
      <c r="CX5">
        <f t="shared" si="7"/>
        <v>9</v>
      </c>
      <c r="CY5">
        <f t="shared" si="7"/>
        <v>10</v>
      </c>
      <c r="CZ5">
        <f t="shared" si="7"/>
        <v>11</v>
      </c>
      <c r="DA5">
        <f t="shared" si="7"/>
        <v>12</v>
      </c>
      <c r="DB5">
        <f t="shared" si="7"/>
        <v>1</v>
      </c>
      <c r="DC5">
        <f t="shared" si="7"/>
        <v>2</v>
      </c>
      <c r="DD5">
        <f t="shared" si="7"/>
        <v>3</v>
      </c>
      <c r="DE5">
        <f t="shared" si="7"/>
        <v>4</v>
      </c>
      <c r="DF5">
        <f t="shared" si="7"/>
        <v>5</v>
      </c>
      <c r="DG5">
        <f t="shared" si="7"/>
        <v>6</v>
      </c>
      <c r="DH5">
        <f t="shared" si="7"/>
        <v>7</v>
      </c>
      <c r="DI5">
        <f t="shared" si="7"/>
        <v>8</v>
      </c>
      <c r="DJ5">
        <f t="shared" si="7"/>
        <v>9</v>
      </c>
      <c r="DK5">
        <f t="shared" si="7"/>
        <v>10</v>
      </c>
      <c r="DL5">
        <f t="shared" si="7"/>
        <v>11</v>
      </c>
      <c r="DM5">
        <f t="shared" si="7"/>
        <v>12</v>
      </c>
      <c r="DN5">
        <f t="shared" si="7"/>
        <v>1</v>
      </c>
      <c r="DO5">
        <f t="shared" si="7"/>
        <v>2</v>
      </c>
      <c r="DP5">
        <f t="shared" si="7"/>
        <v>3</v>
      </c>
      <c r="DQ5">
        <f t="shared" si="7"/>
        <v>4</v>
      </c>
      <c r="DR5">
        <f t="shared" si="7"/>
        <v>5</v>
      </c>
      <c r="DS5">
        <f t="shared" si="7"/>
        <v>6</v>
      </c>
      <c r="DT5">
        <f t="shared" si="7"/>
        <v>7</v>
      </c>
      <c r="DU5">
        <f t="shared" si="7"/>
        <v>8</v>
      </c>
      <c r="DV5">
        <f t="shared" ref="DV5:DW5" si="8">MONTH(DV7)</f>
        <v>9</v>
      </c>
      <c r="DW5">
        <f t="shared" si="8"/>
        <v>10</v>
      </c>
      <c r="DX5">
        <f t="shared" ref="DX5:EB5" si="9">MONTH(DX7)</f>
        <v>11</v>
      </c>
      <c r="DY5">
        <f t="shared" si="9"/>
        <v>12</v>
      </c>
      <c r="DZ5">
        <f t="shared" si="9"/>
        <v>1</v>
      </c>
      <c r="EA5">
        <f t="shared" si="9"/>
        <v>2</v>
      </c>
      <c r="EB5">
        <f t="shared" si="9"/>
        <v>3</v>
      </c>
    </row>
    <row r="6" spans="1:482" collapsed="1" x14ac:dyDescent="0.25">
      <c r="C6" t="s">
        <v>408</v>
      </c>
      <c r="H6" s="9"/>
      <c r="I6" s="9">
        <f>IFERROR(EOMONTH(J6,-2)+1,0)</f>
        <v>44896</v>
      </c>
      <c r="J6" s="12">
        <f>Databook!$D$6</f>
        <v>44927</v>
      </c>
      <c r="K6" s="9">
        <f t="shared" ref="K6:BV6" si="10">J7+1</f>
        <v>44958</v>
      </c>
      <c r="L6" s="9">
        <f t="shared" si="10"/>
        <v>44986</v>
      </c>
      <c r="M6" s="9">
        <f t="shared" si="10"/>
        <v>45017</v>
      </c>
      <c r="N6" s="9">
        <f t="shared" si="10"/>
        <v>45047</v>
      </c>
      <c r="O6" s="9">
        <f t="shared" si="10"/>
        <v>45078</v>
      </c>
      <c r="P6" s="9">
        <f t="shared" si="10"/>
        <v>45108</v>
      </c>
      <c r="Q6" s="9">
        <f t="shared" si="10"/>
        <v>45139</v>
      </c>
      <c r="R6" s="9">
        <f t="shared" si="10"/>
        <v>45170</v>
      </c>
      <c r="S6" s="9">
        <f t="shared" si="10"/>
        <v>45200</v>
      </c>
      <c r="T6" s="9">
        <f t="shared" si="10"/>
        <v>45231</v>
      </c>
      <c r="U6" s="9">
        <f t="shared" si="10"/>
        <v>45261</v>
      </c>
      <c r="V6" s="9">
        <f t="shared" si="10"/>
        <v>45292</v>
      </c>
      <c r="W6" s="9">
        <f t="shared" si="10"/>
        <v>45323</v>
      </c>
      <c r="X6" s="9">
        <f t="shared" si="10"/>
        <v>45352</v>
      </c>
      <c r="Y6" s="9">
        <f t="shared" si="10"/>
        <v>45383</v>
      </c>
      <c r="Z6" s="9">
        <f t="shared" si="10"/>
        <v>45413</v>
      </c>
      <c r="AA6" s="9">
        <f t="shared" si="10"/>
        <v>45444</v>
      </c>
      <c r="AB6" s="9">
        <f t="shared" si="10"/>
        <v>45474</v>
      </c>
      <c r="AC6" s="9">
        <f t="shared" si="10"/>
        <v>45505</v>
      </c>
      <c r="AD6" s="9">
        <f t="shared" si="10"/>
        <v>45536</v>
      </c>
      <c r="AE6" s="9">
        <f t="shared" si="10"/>
        <v>45566</v>
      </c>
      <c r="AF6" s="9">
        <f t="shared" si="10"/>
        <v>45597</v>
      </c>
      <c r="AG6" s="9">
        <f t="shared" si="10"/>
        <v>45627</v>
      </c>
      <c r="AH6" s="9">
        <f t="shared" si="10"/>
        <v>45658</v>
      </c>
      <c r="AI6" s="9">
        <f t="shared" si="10"/>
        <v>45689</v>
      </c>
      <c r="AJ6" s="9">
        <f t="shared" si="10"/>
        <v>45717</v>
      </c>
      <c r="AK6" s="9">
        <f t="shared" si="10"/>
        <v>45748</v>
      </c>
      <c r="AL6" s="9">
        <f t="shared" si="10"/>
        <v>45778</v>
      </c>
      <c r="AM6" s="9">
        <f t="shared" si="10"/>
        <v>45809</v>
      </c>
      <c r="AN6" s="9">
        <f t="shared" si="10"/>
        <v>45839</v>
      </c>
      <c r="AO6" s="9">
        <f t="shared" si="10"/>
        <v>45870</v>
      </c>
      <c r="AP6" s="9">
        <f t="shared" si="10"/>
        <v>45901</v>
      </c>
      <c r="AQ6" s="9">
        <f t="shared" si="10"/>
        <v>45931</v>
      </c>
      <c r="AR6" s="9">
        <f t="shared" si="10"/>
        <v>45962</v>
      </c>
      <c r="AS6" s="9">
        <f t="shared" si="10"/>
        <v>45992</v>
      </c>
      <c r="AT6" s="9">
        <f t="shared" si="10"/>
        <v>46023</v>
      </c>
      <c r="AU6" s="9">
        <f t="shared" si="10"/>
        <v>46054</v>
      </c>
      <c r="AV6" s="9">
        <f t="shared" si="10"/>
        <v>46082</v>
      </c>
      <c r="AW6" s="9">
        <f t="shared" si="10"/>
        <v>46113</v>
      </c>
      <c r="AX6" s="9">
        <f t="shared" si="10"/>
        <v>46143</v>
      </c>
      <c r="AY6" s="9">
        <f t="shared" si="10"/>
        <v>46174</v>
      </c>
      <c r="AZ6" s="9">
        <f t="shared" si="10"/>
        <v>46204</v>
      </c>
      <c r="BA6" s="9">
        <f t="shared" si="10"/>
        <v>46235</v>
      </c>
      <c r="BB6" s="9">
        <f t="shared" si="10"/>
        <v>46266</v>
      </c>
      <c r="BC6" s="9">
        <f t="shared" si="10"/>
        <v>46296</v>
      </c>
      <c r="BD6" s="9">
        <f t="shared" si="10"/>
        <v>46327</v>
      </c>
      <c r="BE6" s="9">
        <f t="shared" si="10"/>
        <v>46357</v>
      </c>
      <c r="BF6" s="9">
        <f t="shared" si="10"/>
        <v>46388</v>
      </c>
      <c r="BG6" s="9">
        <f t="shared" si="10"/>
        <v>46419</v>
      </c>
      <c r="BH6" s="9">
        <f t="shared" si="10"/>
        <v>46447</v>
      </c>
      <c r="BI6" s="9">
        <f t="shared" si="10"/>
        <v>46478</v>
      </c>
      <c r="BJ6" s="9">
        <f t="shared" si="10"/>
        <v>46508</v>
      </c>
      <c r="BK6" s="9">
        <f t="shared" si="10"/>
        <v>46539</v>
      </c>
      <c r="BL6" s="9">
        <f t="shared" si="10"/>
        <v>46569</v>
      </c>
      <c r="BM6" s="9">
        <f t="shared" si="10"/>
        <v>46600</v>
      </c>
      <c r="BN6" s="9">
        <f t="shared" si="10"/>
        <v>46631</v>
      </c>
      <c r="BO6" s="9">
        <f t="shared" si="10"/>
        <v>46661</v>
      </c>
      <c r="BP6" s="9">
        <f t="shared" si="10"/>
        <v>46692</v>
      </c>
      <c r="BQ6" s="9">
        <f t="shared" si="10"/>
        <v>46722</v>
      </c>
      <c r="BR6" s="9">
        <f t="shared" si="10"/>
        <v>46753</v>
      </c>
      <c r="BS6" s="9">
        <f t="shared" si="10"/>
        <v>46784</v>
      </c>
      <c r="BT6" s="9">
        <f t="shared" si="10"/>
        <v>46813</v>
      </c>
      <c r="BU6" s="9">
        <f t="shared" si="10"/>
        <v>46844</v>
      </c>
      <c r="BV6" s="9">
        <f t="shared" si="10"/>
        <v>46874</v>
      </c>
      <c r="BW6" s="9">
        <f t="shared" ref="BW6:DU6" si="11">BV7+1</f>
        <v>46905</v>
      </c>
      <c r="BX6" s="9">
        <f t="shared" si="11"/>
        <v>46935</v>
      </c>
      <c r="BY6" s="9">
        <f t="shared" si="11"/>
        <v>46966</v>
      </c>
      <c r="BZ6" s="9">
        <f t="shared" si="11"/>
        <v>46997</v>
      </c>
      <c r="CA6" s="9">
        <f t="shared" si="11"/>
        <v>47027</v>
      </c>
      <c r="CB6" s="9">
        <f t="shared" si="11"/>
        <v>47058</v>
      </c>
      <c r="CC6" s="9">
        <f t="shared" si="11"/>
        <v>47088</v>
      </c>
      <c r="CD6" s="9">
        <f t="shared" si="11"/>
        <v>47119</v>
      </c>
      <c r="CE6" s="9">
        <f t="shared" si="11"/>
        <v>47150</v>
      </c>
      <c r="CF6" s="9">
        <f t="shared" si="11"/>
        <v>47178</v>
      </c>
      <c r="CG6" s="9">
        <f t="shared" si="11"/>
        <v>47209</v>
      </c>
      <c r="CH6" s="9">
        <f t="shared" si="11"/>
        <v>47239</v>
      </c>
      <c r="CI6" s="9">
        <f t="shared" si="11"/>
        <v>47270</v>
      </c>
      <c r="CJ6" s="9">
        <f t="shared" si="11"/>
        <v>47300</v>
      </c>
      <c r="CK6" s="9">
        <f t="shared" si="11"/>
        <v>47331</v>
      </c>
      <c r="CL6" s="9">
        <f t="shared" si="11"/>
        <v>47362</v>
      </c>
      <c r="CM6" s="9">
        <f t="shared" si="11"/>
        <v>47392</v>
      </c>
      <c r="CN6" s="9">
        <f t="shared" si="11"/>
        <v>47423</v>
      </c>
      <c r="CO6" s="9">
        <f t="shared" si="11"/>
        <v>47453</v>
      </c>
      <c r="CP6" s="9">
        <f t="shared" si="11"/>
        <v>47484</v>
      </c>
      <c r="CQ6" s="9">
        <f t="shared" si="11"/>
        <v>47515</v>
      </c>
      <c r="CR6" s="9">
        <f t="shared" si="11"/>
        <v>47543</v>
      </c>
      <c r="CS6" s="9">
        <f t="shared" si="11"/>
        <v>47574</v>
      </c>
      <c r="CT6" s="9">
        <f t="shared" si="11"/>
        <v>47604</v>
      </c>
      <c r="CU6" s="9">
        <f t="shared" si="11"/>
        <v>47635</v>
      </c>
      <c r="CV6" s="9">
        <f t="shared" si="11"/>
        <v>47665</v>
      </c>
      <c r="CW6" s="9">
        <f t="shared" si="11"/>
        <v>47696</v>
      </c>
      <c r="CX6" s="9">
        <f t="shared" si="11"/>
        <v>47727</v>
      </c>
      <c r="CY6" s="9">
        <f t="shared" si="11"/>
        <v>47757</v>
      </c>
      <c r="CZ6" s="9">
        <f t="shared" si="11"/>
        <v>47788</v>
      </c>
      <c r="DA6" s="9">
        <f t="shared" si="11"/>
        <v>47818</v>
      </c>
      <c r="DB6" s="9">
        <f t="shared" si="11"/>
        <v>47849</v>
      </c>
      <c r="DC6" s="9">
        <f t="shared" si="11"/>
        <v>47880</v>
      </c>
      <c r="DD6" s="9">
        <f t="shared" si="11"/>
        <v>47908</v>
      </c>
      <c r="DE6" s="9">
        <f t="shared" si="11"/>
        <v>47939</v>
      </c>
      <c r="DF6" s="9">
        <f t="shared" si="11"/>
        <v>47969</v>
      </c>
      <c r="DG6" s="9">
        <f t="shared" si="11"/>
        <v>48000</v>
      </c>
      <c r="DH6" s="9">
        <f t="shared" si="11"/>
        <v>48030</v>
      </c>
      <c r="DI6" s="9">
        <f t="shared" si="11"/>
        <v>48061</v>
      </c>
      <c r="DJ6" s="9">
        <f t="shared" si="11"/>
        <v>48092</v>
      </c>
      <c r="DK6" s="9">
        <f t="shared" si="11"/>
        <v>48122</v>
      </c>
      <c r="DL6" s="9">
        <f t="shared" si="11"/>
        <v>48153</v>
      </c>
      <c r="DM6" s="9">
        <f t="shared" si="11"/>
        <v>48183</v>
      </c>
      <c r="DN6" s="9">
        <f t="shared" si="11"/>
        <v>48214</v>
      </c>
      <c r="DO6" s="9">
        <f t="shared" si="11"/>
        <v>48245</v>
      </c>
      <c r="DP6" s="9">
        <f t="shared" si="11"/>
        <v>48274</v>
      </c>
      <c r="DQ6" s="9">
        <f t="shared" si="11"/>
        <v>48305</v>
      </c>
      <c r="DR6" s="9">
        <f t="shared" si="11"/>
        <v>48335</v>
      </c>
      <c r="DS6" s="9">
        <f t="shared" si="11"/>
        <v>48366</v>
      </c>
      <c r="DT6" s="9">
        <f t="shared" si="11"/>
        <v>48396</v>
      </c>
      <c r="DU6" s="9">
        <f t="shared" si="11"/>
        <v>48427</v>
      </c>
      <c r="DV6" s="9">
        <f t="shared" ref="DV6" si="12">DU7+1</f>
        <v>48458</v>
      </c>
      <c r="DW6" s="9">
        <f t="shared" ref="DW6" si="13">DV7+1</f>
        <v>48488</v>
      </c>
      <c r="DX6" s="9">
        <f t="shared" ref="DX6" si="14">DW7+1</f>
        <v>48519</v>
      </c>
      <c r="DY6" s="9">
        <f t="shared" ref="DY6" si="15">DX7+1</f>
        <v>48549</v>
      </c>
      <c r="DZ6" s="9">
        <f t="shared" ref="DZ6" si="16">DY7+1</f>
        <v>48580</v>
      </c>
      <c r="EA6" s="9">
        <f t="shared" ref="EA6" si="17">DZ7+1</f>
        <v>48611</v>
      </c>
      <c r="EB6" s="9">
        <f t="shared" ref="EB6" si="18">EA7+1</f>
        <v>48639</v>
      </c>
    </row>
    <row r="7" spans="1:482" x14ac:dyDescent="0.25">
      <c r="C7" t="s">
        <v>409</v>
      </c>
      <c r="D7" s="559">
        <f>Scenario</f>
        <v>2</v>
      </c>
      <c r="E7" s="559"/>
      <c r="I7" s="9">
        <f>EOMONTH(I6,0)</f>
        <v>44926</v>
      </c>
      <c r="J7" s="9">
        <f>EOMONTH(J6,0)</f>
        <v>44957</v>
      </c>
      <c r="K7" s="9">
        <f>EOMONTH(K6,0)</f>
        <v>44985</v>
      </c>
      <c r="L7" s="9">
        <f>EOMONTH(L6,0)</f>
        <v>45016</v>
      </c>
      <c r="M7" s="9">
        <f>EOMONTH(M6,0)</f>
        <v>45046</v>
      </c>
      <c r="N7" s="9">
        <f t="shared" ref="N7:BY7" si="19">EOMONTH(N6,0)</f>
        <v>45077</v>
      </c>
      <c r="O7" s="9">
        <f t="shared" si="19"/>
        <v>45107</v>
      </c>
      <c r="P7" s="9">
        <f t="shared" si="19"/>
        <v>45138</v>
      </c>
      <c r="Q7" s="9">
        <f t="shared" si="19"/>
        <v>45169</v>
      </c>
      <c r="R7" s="9">
        <f t="shared" si="19"/>
        <v>45199</v>
      </c>
      <c r="S7" s="9">
        <f t="shared" si="19"/>
        <v>45230</v>
      </c>
      <c r="T7" s="9">
        <f t="shared" si="19"/>
        <v>45260</v>
      </c>
      <c r="U7" s="9">
        <f t="shared" si="19"/>
        <v>45291</v>
      </c>
      <c r="V7" s="9">
        <f t="shared" si="19"/>
        <v>45322</v>
      </c>
      <c r="W7" s="9">
        <f t="shared" si="19"/>
        <v>45351</v>
      </c>
      <c r="X7" s="9">
        <f t="shared" si="19"/>
        <v>45382</v>
      </c>
      <c r="Y7" s="9">
        <f t="shared" si="19"/>
        <v>45412</v>
      </c>
      <c r="Z7" s="9">
        <f t="shared" si="19"/>
        <v>45443</v>
      </c>
      <c r="AA7" s="9">
        <f t="shared" si="19"/>
        <v>45473</v>
      </c>
      <c r="AB7" s="9">
        <f t="shared" si="19"/>
        <v>45504</v>
      </c>
      <c r="AC7" s="9">
        <f t="shared" si="19"/>
        <v>45535</v>
      </c>
      <c r="AD7" s="9">
        <f t="shared" si="19"/>
        <v>45565</v>
      </c>
      <c r="AE7" s="9">
        <f t="shared" si="19"/>
        <v>45596</v>
      </c>
      <c r="AF7" s="9">
        <f t="shared" si="19"/>
        <v>45626</v>
      </c>
      <c r="AG7" s="9">
        <f t="shared" si="19"/>
        <v>45657</v>
      </c>
      <c r="AH7" s="9">
        <f t="shared" si="19"/>
        <v>45688</v>
      </c>
      <c r="AI7" s="9">
        <f t="shared" si="19"/>
        <v>45716</v>
      </c>
      <c r="AJ7" s="9">
        <f t="shared" si="19"/>
        <v>45747</v>
      </c>
      <c r="AK7" s="9">
        <f t="shared" si="19"/>
        <v>45777</v>
      </c>
      <c r="AL7" s="9">
        <f t="shared" si="19"/>
        <v>45808</v>
      </c>
      <c r="AM7" s="9">
        <f t="shared" si="19"/>
        <v>45838</v>
      </c>
      <c r="AN7" s="9">
        <f t="shared" si="19"/>
        <v>45869</v>
      </c>
      <c r="AO7" s="9">
        <f t="shared" si="19"/>
        <v>45900</v>
      </c>
      <c r="AP7" s="9">
        <f t="shared" si="19"/>
        <v>45930</v>
      </c>
      <c r="AQ7" s="9">
        <f t="shared" si="19"/>
        <v>45961</v>
      </c>
      <c r="AR7" s="9">
        <f t="shared" si="19"/>
        <v>45991</v>
      </c>
      <c r="AS7" s="9">
        <f t="shared" si="19"/>
        <v>46022</v>
      </c>
      <c r="AT7" s="9">
        <f t="shared" si="19"/>
        <v>46053</v>
      </c>
      <c r="AU7" s="9">
        <f t="shared" si="19"/>
        <v>46081</v>
      </c>
      <c r="AV7" s="9">
        <f t="shared" si="19"/>
        <v>46112</v>
      </c>
      <c r="AW7" s="9">
        <f t="shared" si="19"/>
        <v>46142</v>
      </c>
      <c r="AX7" s="9">
        <f t="shared" si="19"/>
        <v>46173</v>
      </c>
      <c r="AY7" s="9">
        <f t="shared" si="19"/>
        <v>46203</v>
      </c>
      <c r="AZ7" s="9">
        <f t="shared" si="19"/>
        <v>46234</v>
      </c>
      <c r="BA7" s="9">
        <f t="shared" si="19"/>
        <v>46265</v>
      </c>
      <c r="BB7" s="9">
        <f t="shared" si="19"/>
        <v>46295</v>
      </c>
      <c r="BC7" s="9">
        <f t="shared" si="19"/>
        <v>46326</v>
      </c>
      <c r="BD7" s="9">
        <f t="shared" si="19"/>
        <v>46356</v>
      </c>
      <c r="BE7" s="9">
        <f t="shared" si="19"/>
        <v>46387</v>
      </c>
      <c r="BF7" s="9">
        <f t="shared" si="19"/>
        <v>46418</v>
      </c>
      <c r="BG7" s="9">
        <f t="shared" si="19"/>
        <v>46446</v>
      </c>
      <c r="BH7" s="9">
        <f t="shared" si="19"/>
        <v>46477</v>
      </c>
      <c r="BI7" s="9">
        <f t="shared" si="19"/>
        <v>46507</v>
      </c>
      <c r="BJ7" s="9">
        <f t="shared" si="19"/>
        <v>46538</v>
      </c>
      <c r="BK7" s="9">
        <f t="shared" si="19"/>
        <v>46568</v>
      </c>
      <c r="BL7" s="9">
        <f t="shared" si="19"/>
        <v>46599</v>
      </c>
      <c r="BM7" s="9">
        <f t="shared" si="19"/>
        <v>46630</v>
      </c>
      <c r="BN7" s="9">
        <f t="shared" si="19"/>
        <v>46660</v>
      </c>
      <c r="BO7" s="9">
        <f t="shared" si="19"/>
        <v>46691</v>
      </c>
      <c r="BP7" s="9">
        <f t="shared" si="19"/>
        <v>46721</v>
      </c>
      <c r="BQ7" s="9">
        <f t="shared" si="19"/>
        <v>46752</v>
      </c>
      <c r="BR7" s="9">
        <f t="shared" si="19"/>
        <v>46783</v>
      </c>
      <c r="BS7" s="9">
        <f t="shared" si="19"/>
        <v>46812</v>
      </c>
      <c r="BT7" s="9">
        <f t="shared" si="19"/>
        <v>46843</v>
      </c>
      <c r="BU7" s="9">
        <f t="shared" si="19"/>
        <v>46873</v>
      </c>
      <c r="BV7" s="9">
        <f t="shared" si="19"/>
        <v>46904</v>
      </c>
      <c r="BW7" s="9">
        <f t="shared" si="19"/>
        <v>46934</v>
      </c>
      <c r="BX7" s="9">
        <f t="shared" si="19"/>
        <v>46965</v>
      </c>
      <c r="BY7" s="9">
        <f t="shared" si="19"/>
        <v>46996</v>
      </c>
      <c r="BZ7" s="9">
        <f t="shared" ref="BZ7:DU7" si="20">EOMONTH(BZ6,0)</f>
        <v>47026</v>
      </c>
      <c r="CA7" s="9">
        <f t="shared" si="20"/>
        <v>47057</v>
      </c>
      <c r="CB7" s="9">
        <f t="shared" si="20"/>
        <v>47087</v>
      </c>
      <c r="CC7" s="9">
        <f t="shared" si="20"/>
        <v>47118</v>
      </c>
      <c r="CD7" s="9">
        <f t="shared" si="20"/>
        <v>47149</v>
      </c>
      <c r="CE7" s="9">
        <f t="shared" si="20"/>
        <v>47177</v>
      </c>
      <c r="CF7" s="9">
        <f t="shared" si="20"/>
        <v>47208</v>
      </c>
      <c r="CG7" s="9">
        <f t="shared" si="20"/>
        <v>47238</v>
      </c>
      <c r="CH7" s="9">
        <f t="shared" si="20"/>
        <v>47269</v>
      </c>
      <c r="CI7" s="9">
        <f t="shared" si="20"/>
        <v>47299</v>
      </c>
      <c r="CJ7" s="9">
        <f t="shared" si="20"/>
        <v>47330</v>
      </c>
      <c r="CK7" s="9">
        <f t="shared" si="20"/>
        <v>47361</v>
      </c>
      <c r="CL7" s="9">
        <f t="shared" si="20"/>
        <v>47391</v>
      </c>
      <c r="CM7" s="9">
        <f t="shared" si="20"/>
        <v>47422</v>
      </c>
      <c r="CN7" s="9">
        <f t="shared" si="20"/>
        <v>47452</v>
      </c>
      <c r="CO7" s="9">
        <f t="shared" si="20"/>
        <v>47483</v>
      </c>
      <c r="CP7" s="9">
        <f t="shared" si="20"/>
        <v>47514</v>
      </c>
      <c r="CQ7" s="9">
        <f t="shared" si="20"/>
        <v>47542</v>
      </c>
      <c r="CR7" s="9">
        <f t="shared" si="20"/>
        <v>47573</v>
      </c>
      <c r="CS7" s="9">
        <f t="shared" si="20"/>
        <v>47603</v>
      </c>
      <c r="CT7" s="9">
        <f t="shared" si="20"/>
        <v>47634</v>
      </c>
      <c r="CU7" s="9">
        <f t="shared" si="20"/>
        <v>47664</v>
      </c>
      <c r="CV7" s="9">
        <f t="shared" si="20"/>
        <v>47695</v>
      </c>
      <c r="CW7" s="9">
        <f t="shared" si="20"/>
        <v>47726</v>
      </c>
      <c r="CX7" s="9">
        <f t="shared" si="20"/>
        <v>47756</v>
      </c>
      <c r="CY7" s="9">
        <f t="shared" si="20"/>
        <v>47787</v>
      </c>
      <c r="CZ7" s="9">
        <f t="shared" si="20"/>
        <v>47817</v>
      </c>
      <c r="DA7" s="9">
        <f t="shared" si="20"/>
        <v>47848</v>
      </c>
      <c r="DB7" s="9">
        <f t="shared" si="20"/>
        <v>47879</v>
      </c>
      <c r="DC7" s="9">
        <f t="shared" si="20"/>
        <v>47907</v>
      </c>
      <c r="DD7" s="9">
        <f t="shared" si="20"/>
        <v>47938</v>
      </c>
      <c r="DE7" s="9">
        <f t="shared" si="20"/>
        <v>47968</v>
      </c>
      <c r="DF7" s="9">
        <f t="shared" si="20"/>
        <v>47999</v>
      </c>
      <c r="DG7" s="9">
        <f t="shared" si="20"/>
        <v>48029</v>
      </c>
      <c r="DH7" s="9">
        <f t="shared" si="20"/>
        <v>48060</v>
      </c>
      <c r="DI7" s="9">
        <f t="shared" si="20"/>
        <v>48091</v>
      </c>
      <c r="DJ7" s="9">
        <f t="shared" si="20"/>
        <v>48121</v>
      </c>
      <c r="DK7" s="9">
        <f t="shared" si="20"/>
        <v>48152</v>
      </c>
      <c r="DL7" s="9">
        <f t="shared" si="20"/>
        <v>48182</v>
      </c>
      <c r="DM7" s="9">
        <f t="shared" si="20"/>
        <v>48213</v>
      </c>
      <c r="DN7" s="9">
        <f t="shared" si="20"/>
        <v>48244</v>
      </c>
      <c r="DO7" s="9">
        <f t="shared" si="20"/>
        <v>48273</v>
      </c>
      <c r="DP7" s="9">
        <f t="shared" si="20"/>
        <v>48304</v>
      </c>
      <c r="DQ7" s="9">
        <f t="shared" si="20"/>
        <v>48334</v>
      </c>
      <c r="DR7" s="9">
        <f t="shared" si="20"/>
        <v>48365</v>
      </c>
      <c r="DS7" s="9">
        <f t="shared" si="20"/>
        <v>48395</v>
      </c>
      <c r="DT7" s="9">
        <f t="shared" si="20"/>
        <v>48426</v>
      </c>
      <c r="DU7" s="9">
        <f t="shared" si="20"/>
        <v>48457</v>
      </c>
      <c r="DV7" s="9">
        <f t="shared" ref="DV7:DW7" si="21">EOMONTH(DV6,0)</f>
        <v>48487</v>
      </c>
      <c r="DW7" s="9">
        <f t="shared" si="21"/>
        <v>48518</v>
      </c>
      <c r="DX7" s="9">
        <f t="shared" ref="DX7:EB7" si="22">EOMONTH(DX6,0)</f>
        <v>48548</v>
      </c>
      <c r="DY7" s="9">
        <f t="shared" si="22"/>
        <v>48579</v>
      </c>
      <c r="DZ7" s="9">
        <f t="shared" si="22"/>
        <v>48610</v>
      </c>
      <c r="EA7" s="9">
        <f t="shared" si="22"/>
        <v>48638</v>
      </c>
      <c r="EB7" s="9">
        <f t="shared" si="22"/>
        <v>48669</v>
      </c>
    </row>
    <row r="8" spans="1:482" x14ac:dyDescent="0.25">
      <c r="C8" t="s">
        <v>6</v>
      </c>
      <c r="D8" s="560" t="str">
        <f>Scenario.Name</f>
        <v>Risk-based approach</v>
      </c>
      <c r="E8" s="560"/>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row>
    <row r="10" spans="1:482" ht="13" x14ac:dyDescent="0.25">
      <c r="A10" s="59">
        <f>SUM(A12:A374)</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x14ac:dyDescent="0.25">
      <c r="C13" t="s">
        <v>414</v>
      </c>
      <c r="D13" s="80">
        <f>Assumptions!$P$9</f>
        <v>3.5000000000000003E-2</v>
      </c>
      <c r="F13" s="9"/>
      <c r="G13" s="9"/>
      <c r="H13" s="9"/>
      <c r="I13" s="129"/>
      <c r="J13" s="174">
        <f t="shared" ref="J13:AO13" si="23">IF(J$7=EOMONTH(Start.Date,0),1,I13*(1+$D13)^YEARFRAC(I$7,J$7))</f>
        <v>1</v>
      </c>
      <c r="K13" s="174">
        <f t="shared" si="23"/>
        <v>1.0026792493128671</v>
      </c>
      <c r="L13" s="174">
        <f t="shared" si="23"/>
        <v>1.0056539350998608</v>
      </c>
      <c r="M13" s="174">
        <f t="shared" si="23"/>
        <v>1.0085410656939733</v>
      </c>
      <c r="N13" s="174">
        <f t="shared" si="23"/>
        <v>1.0114364849476103</v>
      </c>
      <c r="O13" s="174">
        <f t="shared" si="23"/>
        <v>1.0143402166566737</v>
      </c>
      <c r="P13" s="174">
        <f t="shared" si="23"/>
        <v>1.0172522846853813</v>
      </c>
      <c r="Q13" s="174">
        <f t="shared" si="23"/>
        <v>1.0201727129664624</v>
      </c>
      <c r="R13" s="174">
        <f t="shared" si="23"/>
        <v>1.0231015255013547</v>
      </c>
      <c r="S13" s="174">
        <f t="shared" si="23"/>
        <v>1.0260387463604019</v>
      </c>
      <c r="T13" s="174">
        <f t="shared" si="23"/>
        <v>1.028984399683051</v>
      </c>
      <c r="U13" s="174">
        <f t="shared" si="23"/>
        <v>1.0319385096780509</v>
      </c>
      <c r="V13" s="174">
        <f t="shared" si="23"/>
        <v>1.0349011006236515</v>
      </c>
      <c r="W13" s="174">
        <f t="shared" si="23"/>
        <v>1.0377730230388176</v>
      </c>
      <c r="X13" s="174">
        <f t="shared" si="23"/>
        <v>1.0408518228283561</v>
      </c>
      <c r="Y13" s="174">
        <f t="shared" si="23"/>
        <v>1.0438400029932626</v>
      </c>
      <c r="Z13" s="174">
        <f t="shared" si="23"/>
        <v>1.046836761920777</v>
      </c>
      <c r="AA13" s="174">
        <f t="shared" si="23"/>
        <v>1.0498421242396576</v>
      </c>
      <c r="AB13" s="174">
        <f t="shared" si="23"/>
        <v>1.05285611464937</v>
      </c>
      <c r="AC13" s="174">
        <f t="shared" si="23"/>
        <v>1.0558787579202888</v>
      </c>
      <c r="AD13" s="174">
        <f t="shared" si="23"/>
        <v>1.0589100788939025</v>
      </c>
      <c r="AE13" s="174">
        <f t="shared" si="23"/>
        <v>1.0619501024830165</v>
      </c>
      <c r="AF13" s="174">
        <f t="shared" si="23"/>
        <v>1.0649988536719583</v>
      </c>
      <c r="AG13" s="174">
        <f t="shared" si="23"/>
        <v>1.0680563575167832</v>
      </c>
      <c r="AH13" s="174">
        <f t="shared" si="23"/>
        <v>1.0711226391454798</v>
      </c>
      <c r="AI13" s="174">
        <f t="shared" si="23"/>
        <v>1.0739924437404067</v>
      </c>
      <c r="AJ13" s="174">
        <f t="shared" si="23"/>
        <v>1.0771786970311998</v>
      </c>
      <c r="AK13" s="174">
        <f t="shared" si="23"/>
        <v>1.0802711679727233</v>
      </c>
      <c r="AL13" s="174">
        <f t="shared" si="23"/>
        <v>1.0833725170851116</v>
      </c>
      <c r="AM13" s="174">
        <f t="shared" si="23"/>
        <v>1.0864827698566941</v>
      </c>
      <c r="AN13" s="174">
        <f t="shared" si="23"/>
        <v>1.0896019518489746</v>
      </c>
      <c r="AO13" s="174">
        <f t="shared" si="23"/>
        <v>1.0927300886968412</v>
      </c>
      <c r="AP13" s="174">
        <f t="shared" ref="AP13:BU13" si="24">IF(AP$7=EOMONTH(Start.Date,0),1,AO13*(1+$D13)^YEARFRAC(AO$7,AP$7))</f>
        <v>1.0958672061087775</v>
      </c>
      <c r="AQ13" s="174">
        <f t="shared" si="24"/>
        <v>1.0990133298670732</v>
      </c>
      <c r="AR13" s="174">
        <f t="shared" si="24"/>
        <v>1.1021684858280367</v>
      </c>
      <c r="AS13" s="174">
        <f t="shared" si="24"/>
        <v>1.1053326999222071</v>
      </c>
      <c r="AT13" s="174">
        <f t="shared" si="24"/>
        <v>1.1085059981545673</v>
      </c>
      <c r="AU13" s="174">
        <f t="shared" si="24"/>
        <v>1.111475962088432</v>
      </c>
      <c r="AV13" s="174">
        <f t="shared" si="24"/>
        <v>1.1147734191259395</v>
      </c>
      <c r="AW13" s="174">
        <f t="shared" si="24"/>
        <v>1.1179738207069689</v>
      </c>
      <c r="AX13" s="174">
        <f t="shared" si="24"/>
        <v>1.1211834103167977</v>
      </c>
      <c r="AY13" s="174">
        <f t="shared" si="24"/>
        <v>1.1244022143333261</v>
      </c>
      <c r="AZ13" s="174">
        <f t="shared" si="24"/>
        <v>1.1276302592101826</v>
      </c>
      <c r="BA13" s="174">
        <f t="shared" si="24"/>
        <v>1.1308675714769412</v>
      </c>
      <c r="BB13" s="174">
        <f t="shared" si="24"/>
        <v>1.1341141777393395</v>
      </c>
      <c r="BC13" s="174">
        <f t="shared" si="24"/>
        <v>1.1373701046794982</v>
      </c>
      <c r="BD13" s="174">
        <f t="shared" si="24"/>
        <v>1.1406353790561385</v>
      </c>
      <c r="BE13" s="174">
        <f t="shared" si="24"/>
        <v>1.1439100277048042</v>
      </c>
      <c r="BF13" s="174">
        <f t="shared" si="24"/>
        <v>1.1471940775380809</v>
      </c>
      <c r="BG13" s="174">
        <f t="shared" si="24"/>
        <v>1.15026769648205</v>
      </c>
      <c r="BH13" s="174">
        <f t="shared" si="24"/>
        <v>1.1536802383994258</v>
      </c>
      <c r="BI13" s="174">
        <f t="shared" si="24"/>
        <v>1.1569923375180708</v>
      </c>
      <c r="BJ13" s="174">
        <f t="shared" si="24"/>
        <v>1.1603139453378331</v>
      </c>
      <c r="BK13" s="174">
        <f t="shared" si="24"/>
        <v>1.1636450891572303</v>
      </c>
      <c r="BL13" s="174">
        <f t="shared" si="24"/>
        <v>1.1669857963531516</v>
      </c>
      <c r="BM13" s="174">
        <f t="shared" si="24"/>
        <v>1.1703360943810825</v>
      </c>
      <c r="BN13" s="174">
        <f t="shared" si="24"/>
        <v>1.1736960107753303</v>
      </c>
      <c r="BO13" s="174">
        <f t="shared" si="24"/>
        <v>1.1770655731492505</v>
      </c>
      <c r="BP13" s="174">
        <f t="shared" si="24"/>
        <v>1.180444809195474</v>
      </c>
      <c r="BQ13" s="174">
        <f t="shared" si="24"/>
        <v>1.1838337466861339</v>
      </c>
      <c r="BR13" s="174">
        <f t="shared" si="24"/>
        <v>1.1872324134730949</v>
      </c>
      <c r="BS13" s="174">
        <f t="shared" si="24"/>
        <v>1.1905270658589224</v>
      </c>
      <c r="BT13" s="174">
        <f t="shared" si="24"/>
        <v>1.1940590467434065</v>
      </c>
      <c r="BU13" s="174">
        <f t="shared" si="24"/>
        <v>1.1974870693312041</v>
      </c>
      <c r="BV13" s="174">
        <f t="shared" ref="BV13:DA13" si="25">IF(BV$7=EOMONTH(Start.Date,0),1,BU13*(1+$D13)^YEARFRAC(BU$7,BV$7))</f>
        <v>1.2009249334246579</v>
      </c>
      <c r="BW13" s="174">
        <f t="shared" si="25"/>
        <v>1.204372667277734</v>
      </c>
      <c r="BX13" s="174">
        <f t="shared" si="25"/>
        <v>1.2078302992255125</v>
      </c>
      <c r="BY13" s="174">
        <f t="shared" si="25"/>
        <v>1.2112978576844211</v>
      </c>
      <c r="BZ13" s="174">
        <f t="shared" si="25"/>
        <v>1.2147753711524676</v>
      </c>
      <c r="CA13" s="174">
        <f t="shared" si="25"/>
        <v>1.2182628682094752</v>
      </c>
      <c r="CB13" s="174">
        <f t="shared" si="25"/>
        <v>1.2217603775173165</v>
      </c>
      <c r="CC13" s="174">
        <f t="shared" si="25"/>
        <v>1.2252679278201495</v>
      </c>
      <c r="CD13" s="174">
        <f t="shared" si="25"/>
        <v>1.2287855479446541</v>
      </c>
      <c r="CE13" s="174">
        <f t="shared" si="25"/>
        <v>1.232077770779646</v>
      </c>
      <c r="CF13" s="174">
        <f t="shared" si="25"/>
        <v>1.23573302168438</v>
      </c>
      <c r="CG13" s="174">
        <f t="shared" si="25"/>
        <v>1.2392806860334544</v>
      </c>
      <c r="CH13" s="174">
        <f t="shared" si="25"/>
        <v>1.2428385353675644</v>
      </c>
      <c r="CI13" s="174">
        <f t="shared" si="25"/>
        <v>1.2464065989267703</v>
      </c>
      <c r="CJ13" s="174">
        <f t="shared" si="25"/>
        <v>1.2499849060350778</v>
      </c>
      <c r="CK13" s="174">
        <f t="shared" si="25"/>
        <v>1.2535734861006791</v>
      </c>
      <c r="CL13" s="174">
        <f t="shared" si="25"/>
        <v>1.257172368616194</v>
      </c>
      <c r="CM13" s="174">
        <f t="shared" si="25"/>
        <v>1.2607815831589126</v>
      </c>
      <c r="CN13" s="174">
        <f t="shared" si="25"/>
        <v>1.2644011593910389</v>
      </c>
      <c r="CO13" s="174">
        <f t="shared" si="25"/>
        <v>1.2680311270599336</v>
      </c>
      <c r="CP13" s="174">
        <f t="shared" si="25"/>
        <v>1.2716715159983594</v>
      </c>
      <c r="CQ13" s="174">
        <f t="shared" si="25"/>
        <v>1.2750786410337906</v>
      </c>
      <c r="CR13" s="174">
        <f t="shared" si="25"/>
        <v>1.2788614642181557</v>
      </c>
      <c r="CS13" s="174">
        <f t="shared" si="25"/>
        <v>1.2825329459576562</v>
      </c>
      <c r="CT13" s="174">
        <f t="shared" si="25"/>
        <v>1.2862149681493797</v>
      </c>
      <c r="CU13" s="174">
        <f t="shared" si="25"/>
        <v>1.289907561053897</v>
      </c>
      <c r="CV13" s="174">
        <f t="shared" si="25"/>
        <v>1.293610755018654</v>
      </c>
      <c r="CW13" s="174">
        <f t="shared" si="25"/>
        <v>1.2973245804782207</v>
      </c>
      <c r="CX13" s="174">
        <f t="shared" si="25"/>
        <v>1.3010490679545423</v>
      </c>
      <c r="CY13" s="174">
        <f t="shared" si="25"/>
        <v>1.304784248057189</v>
      </c>
      <c r="CZ13" s="174">
        <f t="shared" si="25"/>
        <v>1.3085301514836076</v>
      </c>
      <c r="DA13" s="174">
        <f t="shared" si="25"/>
        <v>1.3122868090193751</v>
      </c>
      <c r="DB13" s="174">
        <f t="shared" ref="DB13:EB13" si="26">IF(DB$7=EOMONTH(Start.Date,0),1,DA13*(1+$D13)^YEARFRAC(DA$7,DB$7))</f>
        <v>1.3160542515384499</v>
      </c>
      <c r="DC13" s="174">
        <f t="shared" si="26"/>
        <v>1.3195802889875801</v>
      </c>
      <c r="DD13" s="174">
        <f t="shared" si="26"/>
        <v>1.323495136864544</v>
      </c>
      <c r="DE13" s="174">
        <f t="shared" si="26"/>
        <v>1.3272947573576725</v>
      </c>
      <c r="DF13" s="174">
        <f t="shared" si="26"/>
        <v>1.3311052861764079</v>
      </c>
      <c r="DG13" s="174">
        <f t="shared" si="26"/>
        <v>1.3349267546374479</v>
      </c>
      <c r="DH13" s="174">
        <f t="shared" si="26"/>
        <v>1.3387591941473977</v>
      </c>
      <c r="DI13" s="174">
        <f t="shared" si="26"/>
        <v>1.3426026362030277</v>
      </c>
      <c r="DJ13" s="174">
        <f t="shared" si="26"/>
        <v>1.3464571123915319</v>
      </c>
      <c r="DK13" s="174">
        <f t="shared" si="26"/>
        <v>1.3503226543907885</v>
      </c>
      <c r="DL13" s="174">
        <f t="shared" si="26"/>
        <v>1.3541992939696192</v>
      </c>
      <c r="DM13" s="174">
        <f t="shared" si="26"/>
        <v>1.358087062988051</v>
      </c>
      <c r="DN13" s="174">
        <f t="shared" si="26"/>
        <v>1.361985993397578</v>
      </c>
      <c r="DO13" s="174">
        <f t="shared" si="26"/>
        <v>1.3657655991021458</v>
      </c>
      <c r="DP13" s="174">
        <f t="shared" si="26"/>
        <v>1.3698174666548035</v>
      </c>
      <c r="DQ13" s="174">
        <f t="shared" si="26"/>
        <v>1.3737500738651915</v>
      </c>
      <c r="DR13" s="174">
        <f t="shared" si="26"/>
        <v>1.3776939711925826</v>
      </c>
      <c r="DS13" s="174">
        <f t="shared" si="26"/>
        <v>1.381649191049759</v>
      </c>
      <c r="DT13" s="174">
        <f t="shared" si="26"/>
        <v>1.385615765942557</v>
      </c>
      <c r="DU13" s="174">
        <f t="shared" si="26"/>
        <v>1.3895937284701338</v>
      </c>
      <c r="DV13" s="174">
        <f t="shared" si="26"/>
        <v>1.3935831113252357</v>
      </c>
      <c r="DW13" s="174">
        <f t="shared" si="26"/>
        <v>1.3975839472944662</v>
      </c>
      <c r="DX13" s="174">
        <f t="shared" si="26"/>
        <v>1.401596269258556</v>
      </c>
      <c r="DY13" s="174">
        <f t="shared" si="26"/>
        <v>1.4056201101926329</v>
      </c>
      <c r="DZ13" s="174">
        <f t="shared" si="26"/>
        <v>1.4096555031664932</v>
      </c>
      <c r="EA13" s="174">
        <f t="shared" si="26"/>
        <v>1.4134323217047313</v>
      </c>
      <c r="EB13" s="174">
        <f t="shared" si="26"/>
        <v>1.4176256038945581</v>
      </c>
    </row>
    <row r="14" spans="1:482" x14ac:dyDescent="0.25">
      <c r="C14" t="s">
        <v>415</v>
      </c>
      <c r="D14" s="80">
        <f>Assumptions!$P$10</f>
        <v>3.7499999999999999E-2</v>
      </c>
      <c r="F14" s="9"/>
      <c r="G14" s="9"/>
      <c r="H14" s="9"/>
      <c r="I14" s="129"/>
      <c r="J14" s="174">
        <f t="shared" ref="J14:AO14" si="27">IF(J$7=EOMONTH(Start.Date,0),1,I14*(1+$D14)^YEARFRAC(I$7,J$7))</f>
        <v>1</v>
      </c>
      <c r="K14" s="174">
        <f t="shared" si="27"/>
        <v>1.0028674122052235</v>
      </c>
      <c r="L14" s="174">
        <f t="shared" si="27"/>
        <v>1.006051638775243</v>
      </c>
      <c r="M14" s="174">
        <f t="shared" si="27"/>
        <v>1.0091427743910084</v>
      </c>
      <c r="N14" s="174">
        <f t="shared" si="27"/>
        <v>1.0122434076498639</v>
      </c>
      <c r="O14" s="174">
        <f t="shared" si="27"/>
        <v>1.0153535677337135</v>
      </c>
      <c r="P14" s="174">
        <f t="shared" si="27"/>
        <v>1.0184732839141246</v>
      </c>
      <c r="Q14" s="174">
        <f t="shared" si="27"/>
        <v>1.0216025855526023</v>
      </c>
      <c r="R14" s="174">
        <f t="shared" si="27"/>
        <v>1.0247415021008663</v>
      </c>
      <c r="S14" s="174">
        <f t="shared" si="27"/>
        <v>1.0278900631011281</v>
      </c>
      <c r="T14" s="174">
        <f t="shared" si="27"/>
        <v>1.0310482981863682</v>
      </c>
      <c r="U14" s="174">
        <f t="shared" si="27"/>
        <v>1.0342162370806165</v>
      </c>
      <c r="V14" s="174">
        <f t="shared" si="27"/>
        <v>1.0373939095992306</v>
      </c>
      <c r="W14" s="174">
        <f t="shared" si="27"/>
        <v>1.0404749401629192</v>
      </c>
      <c r="X14" s="174">
        <f t="shared" si="27"/>
        <v>1.0437785752293143</v>
      </c>
      <c r="Y14" s="174">
        <f t="shared" si="27"/>
        <v>1.0469856284306711</v>
      </c>
      <c r="Z14" s="174">
        <f t="shared" si="27"/>
        <v>1.0502025354367335</v>
      </c>
      <c r="AA14" s="174">
        <f t="shared" si="27"/>
        <v>1.0534293265237276</v>
      </c>
      <c r="AB14" s="174">
        <f t="shared" si="27"/>
        <v>1.056666032060904</v>
      </c>
      <c r="AC14" s="174">
        <f t="shared" si="27"/>
        <v>1.0599126825108247</v>
      </c>
      <c r="AD14" s="174">
        <f t="shared" si="27"/>
        <v>1.0631693084296487</v>
      </c>
      <c r="AE14" s="174">
        <f t="shared" si="27"/>
        <v>1.0664359404674202</v>
      </c>
      <c r="AF14" s="174">
        <f t="shared" si="27"/>
        <v>1.0697126093683569</v>
      </c>
      <c r="AG14" s="174">
        <f t="shared" si="27"/>
        <v>1.0729993459711396</v>
      </c>
      <c r="AH14" s="174">
        <f t="shared" si="27"/>
        <v>1.0762961812092018</v>
      </c>
      <c r="AI14" s="174">
        <f t="shared" si="27"/>
        <v>1.0793823660156365</v>
      </c>
      <c r="AJ14" s="174">
        <f t="shared" si="27"/>
        <v>1.0828095369130533</v>
      </c>
      <c r="AK14" s="174">
        <f t="shared" si="27"/>
        <v>1.0861365143719015</v>
      </c>
      <c r="AL14" s="174">
        <f t="shared" si="27"/>
        <v>1.0894737141077377</v>
      </c>
      <c r="AM14" s="174">
        <f t="shared" si="27"/>
        <v>1.0928211675289345</v>
      </c>
      <c r="AN14" s="174">
        <f t="shared" si="27"/>
        <v>1.0961789061403677</v>
      </c>
      <c r="AO14" s="174">
        <f t="shared" si="27"/>
        <v>1.099546961543713</v>
      </c>
      <c r="AP14" s="174">
        <f t="shared" ref="AP14:BU14" si="28">IF(AP$7=EOMONTH(Start.Date,0),1,AO14*(1+$D14)^YEARFRAC(AO$7,AP$7))</f>
        <v>1.102925365437744</v>
      </c>
      <c r="AQ14" s="174">
        <f t="shared" si="28"/>
        <v>1.1063141496186297</v>
      </c>
      <c r="AR14" s="174">
        <f t="shared" si="28"/>
        <v>1.1097133459802346</v>
      </c>
      <c r="AS14" s="174">
        <f t="shared" si="28"/>
        <v>1.1131229865144181</v>
      </c>
      <c r="AT14" s="174">
        <f t="shared" si="28"/>
        <v>1.116543103311336</v>
      </c>
      <c r="AU14" s="174">
        <f t="shared" si="28"/>
        <v>1.1197446926334289</v>
      </c>
      <c r="AV14" s="174">
        <f t="shared" si="28"/>
        <v>1.1233000188495648</v>
      </c>
      <c r="AW14" s="174">
        <f t="shared" si="28"/>
        <v>1.1267514050027478</v>
      </c>
      <c r="AX14" s="174">
        <f t="shared" si="28"/>
        <v>1.1302133956838205</v>
      </c>
      <c r="AY14" s="174">
        <f t="shared" si="28"/>
        <v>1.1336860234756372</v>
      </c>
      <c r="AZ14" s="174">
        <f t="shared" si="28"/>
        <v>1.137169321061164</v>
      </c>
      <c r="BA14" s="174">
        <f t="shared" si="28"/>
        <v>1.1406633212237871</v>
      </c>
      <c r="BB14" s="174">
        <f t="shared" si="28"/>
        <v>1.1441680568476211</v>
      </c>
      <c r="BC14" s="174">
        <f t="shared" si="28"/>
        <v>1.1476835609178182</v>
      </c>
      <c r="BD14" s="174">
        <f t="shared" si="28"/>
        <v>1.151209866520879</v>
      </c>
      <c r="BE14" s="174">
        <f t="shared" si="28"/>
        <v>1.1547470068449637</v>
      </c>
      <c r="BF14" s="174">
        <f t="shared" si="28"/>
        <v>1.1582950151802043</v>
      </c>
      <c r="BG14" s="174">
        <f t="shared" si="28"/>
        <v>1.1616163244439814</v>
      </c>
      <c r="BH14" s="174">
        <f t="shared" si="28"/>
        <v>1.1653045982072392</v>
      </c>
      <c r="BI14" s="174">
        <f t="shared" si="28"/>
        <v>1.1688850451822264</v>
      </c>
      <c r="BJ14" s="174">
        <f t="shared" si="28"/>
        <v>1.1724764932298606</v>
      </c>
      <c r="BK14" s="174">
        <f t="shared" si="28"/>
        <v>1.1760789761513961</v>
      </c>
      <c r="BL14" s="174">
        <f t="shared" si="28"/>
        <v>1.1796925278519435</v>
      </c>
      <c r="BM14" s="174">
        <f t="shared" si="28"/>
        <v>1.1833171823407875</v>
      </c>
      <c r="BN14" s="174">
        <f t="shared" si="28"/>
        <v>1.1869529737317084</v>
      </c>
      <c r="BO14" s="174">
        <f t="shared" si="28"/>
        <v>1.1905999362433022</v>
      </c>
      <c r="BP14" s="174">
        <f t="shared" si="28"/>
        <v>1.1942581041993032</v>
      </c>
      <c r="BQ14" s="174">
        <f t="shared" si="28"/>
        <v>1.1979275120289066</v>
      </c>
      <c r="BR14" s="174">
        <f t="shared" si="28"/>
        <v>1.2016081942670926</v>
      </c>
      <c r="BS14" s="174">
        <f t="shared" si="28"/>
        <v>1.2051769366106309</v>
      </c>
      <c r="BT14" s="174">
        <f t="shared" si="28"/>
        <v>1.2090035206400109</v>
      </c>
      <c r="BU14" s="174">
        <f t="shared" si="28"/>
        <v>1.2127182343765601</v>
      </c>
      <c r="BV14" s="174">
        <f t="shared" ref="BV14:DA14" si="29">IF(BV$7=EOMONTH(Start.Date,0),1,BU14*(1+$D14)^YEARFRAC(BU$7,BV$7))</f>
        <v>1.2164443617259806</v>
      </c>
      <c r="BW14" s="174">
        <f t="shared" si="29"/>
        <v>1.2201819377570737</v>
      </c>
      <c r="BX14" s="174">
        <f t="shared" si="29"/>
        <v>1.2239309976463915</v>
      </c>
      <c r="BY14" s="174">
        <f t="shared" si="29"/>
        <v>1.2276915766785672</v>
      </c>
      <c r="BZ14" s="174">
        <f t="shared" si="29"/>
        <v>1.2314637102466477</v>
      </c>
      <c r="CA14" s="174">
        <f t="shared" si="29"/>
        <v>1.2352474338524264</v>
      </c>
      <c r="CB14" s="174">
        <f t="shared" si="29"/>
        <v>1.2390427831067774</v>
      </c>
      <c r="CC14" s="174">
        <f t="shared" si="29"/>
        <v>1.2428497937299907</v>
      </c>
      <c r="CD14" s="174">
        <f t="shared" si="29"/>
        <v>1.2466685015521086</v>
      </c>
      <c r="CE14" s="174">
        <f t="shared" si="29"/>
        <v>1.2502432140293267</v>
      </c>
      <c r="CF14" s="174">
        <f t="shared" si="29"/>
        <v>1.2542128889959752</v>
      </c>
      <c r="CG14" s="174">
        <f t="shared" si="29"/>
        <v>1.258066510402176</v>
      </c>
      <c r="CH14" s="174">
        <f t="shared" si="29"/>
        <v>1.261931972220856</v>
      </c>
      <c r="CI14" s="174">
        <f t="shared" si="29"/>
        <v>1.265809310832176</v>
      </c>
      <c r="CJ14" s="174">
        <f t="shared" si="29"/>
        <v>1.269698562728077</v>
      </c>
      <c r="CK14" s="174">
        <f t="shared" si="29"/>
        <v>1.2735997645126227</v>
      </c>
      <c r="CL14" s="174">
        <f t="shared" si="29"/>
        <v>1.2775129529023441</v>
      </c>
      <c r="CM14" s="174">
        <f t="shared" si="29"/>
        <v>1.2814381647265858</v>
      </c>
      <c r="CN14" s="174">
        <f t="shared" si="29"/>
        <v>1.2853754369278514</v>
      </c>
      <c r="CO14" s="174">
        <f t="shared" si="29"/>
        <v>1.2893248065621525</v>
      </c>
      <c r="CP14" s="174">
        <f t="shared" si="29"/>
        <v>1.2932863107993566</v>
      </c>
      <c r="CQ14" s="174">
        <f t="shared" si="29"/>
        <v>1.296994695751791</v>
      </c>
      <c r="CR14" s="174">
        <f t="shared" si="29"/>
        <v>1.3011128123852806</v>
      </c>
      <c r="CS14" s="174">
        <f t="shared" si="29"/>
        <v>1.3051105357619746</v>
      </c>
      <c r="CT14" s="174">
        <f t="shared" si="29"/>
        <v>1.3091205423104615</v>
      </c>
      <c r="CU14" s="174">
        <f t="shared" si="29"/>
        <v>1.3131428697712988</v>
      </c>
      <c r="CV14" s="174">
        <f t="shared" si="29"/>
        <v>1.3171775560010037</v>
      </c>
      <c r="CW14" s="174">
        <f t="shared" si="29"/>
        <v>1.3212246389724089</v>
      </c>
      <c r="CX14" s="174">
        <f t="shared" si="29"/>
        <v>1.3252841567750204</v>
      </c>
      <c r="CY14" s="174">
        <f t="shared" si="29"/>
        <v>1.3293561476153755</v>
      </c>
      <c r="CZ14" s="174">
        <f t="shared" si="29"/>
        <v>1.3334406498174027</v>
      </c>
      <c r="DA14" s="174">
        <f t="shared" si="29"/>
        <v>1.337537701822783</v>
      </c>
      <c r="DB14" s="174">
        <f t="shared" ref="DB14:EB14" si="30">IF(DB$7=EOMONTH(Start.Date,0),1,DA14*(1+$D14)^YEARFRAC(DA$7,DB$7))</f>
        <v>1.34164734219131</v>
      </c>
      <c r="DC14" s="174">
        <f t="shared" si="30"/>
        <v>1.3454943981554151</v>
      </c>
      <c r="DD14" s="174">
        <f t="shared" si="30"/>
        <v>1.3497665072700165</v>
      </c>
      <c r="DE14" s="174">
        <f t="shared" si="30"/>
        <v>1.3539137211532613</v>
      </c>
      <c r="DF14" s="174">
        <f t="shared" si="30"/>
        <v>1.3580736775241145</v>
      </c>
      <c r="DG14" s="174">
        <f t="shared" si="30"/>
        <v>1.362246415534401</v>
      </c>
      <c r="DH14" s="174">
        <f t="shared" si="30"/>
        <v>1.3664319744562408</v>
      </c>
      <c r="DI14" s="174">
        <f t="shared" si="30"/>
        <v>1.3706303936824193</v>
      </c>
      <c r="DJ14" s="174">
        <f t="shared" si="30"/>
        <v>1.3748417127267583</v>
      </c>
      <c r="DK14" s="174">
        <f t="shared" si="30"/>
        <v>1.3790659712244866</v>
      </c>
      <c r="DL14" s="174">
        <f t="shared" si="30"/>
        <v>1.3833032089326145</v>
      </c>
      <c r="DM14" s="174">
        <f t="shared" si="30"/>
        <v>1.3875534657303072</v>
      </c>
      <c r="DN14" s="174">
        <f t="shared" si="30"/>
        <v>1.3918167816192604</v>
      </c>
      <c r="DO14" s="174">
        <f t="shared" si="30"/>
        <v>1.3959504380862433</v>
      </c>
      <c r="DP14" s="174">
        <f t="shared" si="30"/>
        <v>1.4003827512926423</v>
      </c>
      <c r="DQ14" s="174">
        <f t="shared" si="30"/>
        <v>1.4046854856965088</v>
      </c>
      <c r="DR14" s="174">
        <f t="shared" si="30"/>
        <v>1.409001440431269</v>
      </c>
      <c r="DS14" s="174">
        <f t="shared" si="30"/>
        <v>1.4133306561169412</v>
      </c>
      <c r="DT14" s="174">
        <f t="shared" si="30"/>
        <v>1.4176731734983501</v>
      </c>
      <c r="DU14" s="174">
        <f t="shared" si="30"/>
        <v>1.4220290334455103</v>
      </c>
      <c r="DV14" s="174">
        <f t="shared" si="30"/>
        <v>1.4263982769540118</v>
      </c>
      <c r="DW14" s="174">
        <f t="shared" si="30"/>
        <v>1.4307809451454048</v>
      </c>
      <c r="DX14" s="174">
        <f t="shared" si="30"/>
        <v>1.4351770792675873</v>
      </c>
      <c r="DY14" s="174">
        <f t="shared" si="30"/>
        <v>1.4395867206951936</v>
      </c>
      <c r="DZ14" s="174">
        <f t="shared" si="30"/>
        <v>1.4440099109299824</v>
      </c>
      <c r="EA14" s="174">
        <f t="shared" si="30"/>
        <v>1.4481504825730467</v>
      </c>
      <c r="EB14" s="174">
        <f t="shared" si="30"/>
        <v>1.4527485372988012</v>
      </c>
    </row>
    <row r="15" spans="1:482" x14ac:dyDescent="0.25">
      <c r="C15" t="s">
        <v>416</v>
      </c>
      <c r="J15" s="81">
        <f t="shared" ref="J15:BU15" si="31">+I15+1</f>
        <v>1</v>
      </c>
      <c r="K15" s="81">
        <f t="shared" si="31"/>
        <v>2</v>
      </c>
      <c r="L15" s="81">
        <f t="shared" si="31"/>
        <v>3</v>
      </c>
      <c r="M15" s="81">
        <f t="shared" si="31"/>
        <v>4</v>
      </c>
      <c r="N15" s="81">
        <f t="shared" si="31"/>
        <v>5</v>
      </c>
      <c r="O15" s="81">
        <f t="shared" si="31"/>
        <v>6</v>
      </c>
      <c r="P15" s="81">
        <f t="shared" si="31"/>
        <v>7</v>
      </c>
      <c r="Q15" s="81">
        <f t="shared" si="31"/>
        <v>8</v>
      </c>
      <c r="R15" s="81">
        <f t="shared" si="31"/>
        <v>9</v>
      </c>
      <c r="S15" s="81">
        <f t="shared" si="31"/>
        <v>10</v>
      </c>
      <c r="T15" s="81">
        <f t="shared" si="31"/>
        <v>11</v>
      </c>
      <c r="U15" s="81">
        <f t="shared" si="31"/>
        <v>12</v>
      </c>
      <c r="V15" s="81">
        <f t="shared" si="31"/>
        <v>13</v>
      </c>
      <c r="W15" s="81">
        <f t="shared" si="31"/>
        <v>14</v>
      </c>
      <c r="X15" s="81">
        <f t="shared" si="31"/>
        <v>15</v>
      </c>
      <c r="Y15" s="81">
        <f t="shared" si="31"/>
        <v>16</v>
      </c>
      <c r="Z15" s="81">
        <f t="shared" si="31"/>
        <v>17</v>
      </c>
      <c r="AA15" s="81">
        <f t="shared" si="31"/>
        <v>18</v>
      </c>
      <c r="AB15" s="81">
        <f t="shared" si="31"/>
        <v>19</v>
      </c>
      <c r="AC15" s="81">
        <f t="shared" si="31"/>
        <v>20</v>
      </c>
      <c r="AD15" s="81">
        <f t="shared" si="31"/>
        <v>21</v>
      </c>
      <c r="AE15" s="81">
        <f t="shared" si="31"/>
        <v>22</v>
      </c>
      <c r="AF15" s="81">
        <f t="shared" si="31"/>
        <v>23</v>
      </c>
      <c r="AG15" s="81">
        <f t="shared" si="31"/>
        <v>24</v>
      </c>
      <c r="AH15" s="81">
        <f t="shared" si="31"/>
        <v>25</v>
      </c>
      <c r="AI15" s="81">
        <f t="shared" si="31"/>
        <v>26</v>
      </c>
      <c r="AJ15" s="81">
        <f t="shared" si="31"/>
        <v>27</v>
      </c>
      <c r="AK15" s="81">
        <f t="shared" si="31"/>
        <v>28</v>
      </c>
      <c r="AL15" s="81">
        <f t="shared" si="31"/>
        <v>29</v>
      </c>
      <c r="AM15" s="81">
        <f t="shared" si="31"/>
        <v>30</v>
      </c>
      <c r="AN15" s="81">
        <f t="shared" si="31"/>
        <v>31</v>
      </c>
      <c r="AO15" s="81">
        <f t="shared" si="31"/>
        <v>32</v>
      </c>
      <c r="AP15" s="81">
        <f t="shared" si="31"/>
        <v>33</v>
      </c>
      <c r="AQ15" s="81">
        <f t="shared" si="31"/>
        <v>34</v>
      </c>
      <c r="AR15" s="81">
        <f t="shared" si="31"/>
        <v>35</v>
      </c>
      <c r="AS15" s="81">
        <f t="shared" si="31"/>
        <v>36</v>
      </c>
      <c r="AT15" s="81">
        <f t="shared" si="31"/>
        <v>37</v>
      </c>
      <c r="AU15" s="81">
        <f t="shared" si="31"/>
        <v>38</v>
      </c>
      <c r="AV15" s="81">
        <f t="shared" si="31"/>
        <v>39</v>
      </c>
      <c r="AW15" s="81">
        <f t="shared" si="31"/>
        <v>40</v>
      </c>
      <c r="AX15" s="81">
        <f t="shared" si="31"/>
        <v>41</v>
      </c>
      <c r="AY15" s="81">
        <f t="shared" si="31"/>
        <v>42</v>
      </c>
      <c r="AZ15" s="81">
        <f t="shared" si="31"/>
        <v>43</v>
      </c>
      <c r="BA15" s="81">
        <f t="shared" si="31"/>
        <v>44</v>
      </c>
      <c r="BB15" s="81">
        <f t="shared" si="31"/>
        <v>45</v>
      </c>
      <c r="BC15" s="81">
        <f t="shared" si="31"/>
        <v>46</v>
      </c>
      <c r="BD15" s="81">
        <f t="shared" si="31"/>
        <v>47</v>
      </c>
      <c r="BE15" s="81">
        <f t="shared" si="31"/>
        <v>48</v>
      </c>
      <c r="BF15" s="81">
        <f t="shared" si="31"/>
        <v>49</v>
      </c>
      <c r="BG15" s="81">
        <f t="shared" si="31"/>
        <v>50</v>
      </c>
      <c r="BH15" s="81">
        <f t="shared" si="31"/>
        <v>51</v>
      </c>
      <c r="BI15" s="81">
        <f t="shared" si="31"/>
        <v>52</v>
      </c>
      <c r="BJ15" s="81">
        <f t="shared" si="31"/>
        <v>53</v>
      </c>
      <c r="BK15" s="81">
        <f t="shared" si="31"/>
        <v>54</v>
      </c>
      <c r="BL15" s="81">
        <f t="shared" si="31"/>
        <v>55</v>
      </c>
      <c r="BM15" s="81">
        <f t="shared" si="31"/>
        <v>56</v>
      </c>
      <c r="BN15" s="81">
        <f t="shared" si="31"/>
        <v>57</v>
      </c>
      <c r="BO15" s="81">
        <f t="shared" si="31"/>
        <v>58</v>
      </c>
      <c r="BP15" s="81">
        <f t="shared" si="31"/>
        <v>59</v>
      </c>
      <c r="BQ15" s="81">
        <f t="shared" si="31"/>
        <v>60</v>
      </c>
      <c r="BR15" s="81">
        <f t="shared" si="31"/>
        <v>61</v>
      </c>
      <c r="BS15" s="81">
        <f t="shared" si="31"/>
        <v>62</v>
      </c>
      <c r="BT15" s="81">
        <f t="shared" si="31"/>
        <v>63</v>
      </c>
      <c r="BU15" s="81">
        <f t="shared" si="31"/>
        <v>64</v>
      </c>
      <c r="BV15" s="81">
        <f t="shared" ref="BV15:DU15" si="32">+BU15+1</f>
        <v>65</v>
      </c>
      <c r="BW15" s="81">
        <f t="shared" si="32"/>
        <v>66</v>
      </c>
      <c r="BX15" s="81">
        <f t="shared" si="32"/>
        <v>67</v>
      </c>
      <c r="BY15" s="81">
        <f t="shared" si="32"/>
        <v>68</v>
      </c>
      <c r="BZ15" s="81">
        <f t="shared" si="32"/>
        <v>69</v>
      </c>
      <c r="CA15" s="81">
        <f t="shared" si="32"/>
        <v>70</v>
      </c>
      <c r="CB15" s="81">
        <f t="shared" si="32"/>
        <v>71</v>
      </c>
      <c r="CC15" s="81">
        <f t="shared" si="32"/>
        <v>72</v>
      </c>
      <c r="CD15" s="81">
        <f t="shared" si="32"/>
        <v>73</v>
      </c>
      <c r="CE15" s="81">
        <f t="shared" si="32"/>
        <v>74</v>
      </c>
      <c r="CF15" s="81">
        <f t="shared" si="32"/>
        <v>75</v>
      </c>
      <c r="CG15" s="81">
        <f t="shared" si="32"/>
        <v>76</v>
      </c>
      <c r="CH15" s="81">
        <f t="shared" si="32"/>
        <v>77</v>
      </c>
      <c r="CI15" s="81">
        <f t="shared" si="32"/>
        <v>78</v>
      </c>
      <c r="CJ15" s="81">
        <f t="shared" si="32"/>
        <v>79</v>
      </c>
      <c r="CK15" s="81">
        <f t="shared" si="32"/>
        <v>80</v>
      </c>
      <c r="CL15" s="81">
        <f t="shared" si="32"/>
        <v>81</v>
      </c>
      <c r="CM15" s="81">
        <f t="shared" si="32"/>
        <v>82</v>
      </c>
      <c r="CN15" s="81">
        <f t="shared" si="32"/>
        <v>83</v>
      </c>
      <c r="CO15" s="81">
        <f t="shared" si="32"/>
        <v>84</v>
      </c>
      <c r="CP15" s="81">
        <f t="shared" si="32"/>
        <v>85</v>
      </c>
      <c r="CQ15" s="81">
        <f t="shared" si="32"/>
        <v>86</v>
      </c>
      <c r="CR15" s="81">
        <f t="shared" si="32"/>
        <v>87</v>
      </c>
      <c r="CS15" s="81">
        <f t="shared" si="32"/>
        <v>88</v>
      </c>
      <c r="CT15" s="81">
        <f t="shared" si="32"/>
        <v>89</v>
      </c>
      <c r="CU15" s="81">
        <f t="shared" si="32"/>
        <v>90</v>
      </c>
      <c r="CV15" s="81">
        <f t="shared" si="32"/>
        <v>91</v>
      </c>
      <c r="CW15" s="81">
        <f t="shared" si="32"/>
        <v>92</v>
      </c>
      <c r="CX15" s="81">
        <f t="shared" si="32"/>
        <v>93</v>
      </c>
      <c r="CY15" s="81">
        <f t="shared" si="32"/>
        <v>94</v>
      </c>
      <c r="CZ15" s="81">
        <f t="shared" si="32"/>
        <v>95</v>
      </c>
      <c r="DA15" s="81">
        <f t="shared" si="32"/>
        <v>96</v>
      </c>
      <c r="DB15" s="81">
        <f t="shared" si="32"/>
        <v>97</v>
      </c>
      <c r="DC15" s="81">
        <f t="shared" si="32"/>
        <v>98</v>
      </c>
      <c r="DD15" s="81">
        <f t="shared" si="32"/>
        <v>99</v>
      </c>
      <c r="DE15" s="81">
        <f t="shared" si="32"/>
        <v>100</v>
      </c>
      <c r="DF15" s="81">
        <f t="shared" si="32"/>
        <v>101</v>
      </c>
      <c r="DG15" s="81">
        <f t="shared" si="32"/>
        <v>102</v>
      </c>
      <c r="DH15" s="81">
        <f t="shared" si="32"/>
        <v>103</v>
      </c>
      <c r="DI15" s="81">
        <f t="shared" si="32"/>
        <v>104</v>
      </c>
      <c r="DJ15" s="81">
        <f t="shared" si="32"/>
        <v>105</v>
      </c>
      <c r="DK15" s="81">
        <f t="shared" si="32"/>
        <v>106</v>
      </c>
      <c r="DL15" s="81">
        <f t="shared" si="32"/>
        <v>107</v>
      </c>
      <c r="DM15" s="81">
        <f t="shared" si="32"/>
        <v>108</v>
      </c>
      <c r="DN15" s="81">
        <f t="shared" si="32"/>
        <v>109</v>
      </c>
      <c r="DO15" s="81">
        <f t="shared" si="32"/>
        <v>110</v>
      </c>
      <c r="DP15" s="81">
        <f t="shared" si="32"/>
        <v>111</v>
      </c>
      <c r="DQ15" s="81">
        <f t="shared" si="32"/>
        <v>112</v>
      </c>
      <c r="DR15" s="81">
        <f t="shared" si="32"/>
        <v>113</v>
      </c>
      <c r="DS15" s="81">
        <f t="shared" si="32"/>
        <v>114</v>
      </c>
      <c r="DT15" s="81">
        <f t="shared" si="32"/>
        <v>115</v>
      </c>
      <c r="DU15" s="81">
        <f t="shared" si="32"/>
        <v>116</v>
      </c>
      <c r="DV15" s="81">
        <f t="shared" ref="DV15" si="33">+DU15+1</f>
        <v>117</v>
      </c>
      <c r="DW15" s="81">
        <f t="shared" ref="DW15" si="34">+DV15+1</f>
        <v>118</v>
      </c>
      <c r="DX15" s="81">
        <f t="shared" ref="DX15" si="35">+DW15+1</f>
        <v>119</v>
      </c>
      <c r="DY15" s="81">
        <f t="shared" ref="DY15" si="36">+DX15+1</f>
        <v>120</v>
      </c>
      <c r="DZ15" s="81">
        <f t="shared" ref="DZ15" si="37">+DY15+1</f>
        <v>121</v>
      </c>
      <c r="EA15" s="81">
        <f t="shared" ref="EA15" si="38">+DZ15+1</f>
        <v>122</v>
      </c>
      <c r="EB15" s="81">
        <f t="shared" ref="EB15" si="39">+EA15+1</f>
        <v>123</v>
      </c>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row>
    <row r="16" spans="1:482" ht="14" x14ac:dyDescent="0.3">
      <c r="B16" s="73"/>
      <c r="C16" s="2"/>
      <c r="H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row>
    <row r="17" spans="2:133" ht="13" x14ac:dyDescent="0.3">
      <c r="B17" s="111" t="s">
        <v>340</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row>
    <row r="18" spans="2:133" ht="13" x14ac:dyDescent="0.3">
      <c r="B18" s="108" t="str">
        <f>Assumptions!B18</f>
        <v>Producers / Feedlots</v>
      </c>
      <c r="C18" s="108"/>
      <c r="D18" s="108"/>
      <c r="E18" s="108"/>
      <c r="F18" s="108"/>
      <c r="G18" s="108"/>
      <c r="H18" s="108"/>
      <c r="I18" s="108"/>
    </row>
    <row r="19" spans="2:133" ht="14" x14ac:dyDescent="0.3">
      <c r="B19" s="73"/>
      <c r="C19" s="27"/>
      <c r="H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row>
    <row r="20" spans="2:133" ht="13" x14ac:dyDescent="0.3">
      <c r="B20" s="334"/>
      <c r="C20" s="335" t="s">
        <v>571</v>
      </c>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7"/>
    </row>
    <row r="21" spans="2:133" ht="14" x14ac:dyDescent="0.3">
      <c r="B21" s="73"/>
      <c r="C21" s="27"/>
      <c r="H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row>
    <row r="22" spans="2:133" ht="13" x14ac:dyDescent="0.3">
      <c r="B22" s="34"/>
      <c r="C22" s="2" t="s">
        <v>516</v>
      </c>
      <c r="D22" s="34"/>
      <c r="E22" s="34"/>
      <c r="F22" s="34"/>
      <c r="G22" s="67"/>
      <c r="H22" s="35"/>
      <c r="I22" s="34"/>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row>
    <row r="23" spans="2:133" ht="13" outlineLevel="1" x14ac:dyDescent="0.3">
      <c r="C23" s="340" t="s">
        <v>500</v>
      </c>
      <c r="G23" s="52"/>
      <c r="H23" s="29"/>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row>
    <row r="24" spans="2:133" outlineLevel="1" x14ac:dyDescent="0.25">
      <c r="C24" s="328" t="s">
        <v>552</v>
      </c>
      <c r="G24" s="52" t="s">
        <v>220</v>
      </c>
      <c r="H24" s="46">
        <f t="shared" ref="H24" si="40">SUM(J24:EB24)</f>
        <v>0</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row>
    <row r="25" spans="2:133" ht="14" outlineLevel="1" x14ac:dyDescent="0.3">
      <c r="B25" s="73"/>
      <c r="C25" s="27"/>
      <c r="H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2:133" ht="13" outlineLevel="1" x14ac:dyDescent="0.3">
      <c r="C26" s="340" t="s">
        <v>502</v>
      </c>
      <c r="G26" s="52"/>
      <c r="H26" s="29"/>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row>
    <row r="27" spans="2:133" outlineLevel="1" x14ac:dyDescent="0.25">
      <c r="C27" s="317" t="s">
        <v>554</v>
      </c>
      <c r="D27" s="79">
        <f>Costs!$M$83</f>
        <v>44927</v>
      </c>
      <c r="E27" s="79">
        <f>Assumptions!M13</f>
        <v>45658</v>
      </c>
      <c r="G27" s="52" t="s">
        <v>418</v>
      </c>
      <c r="J27" s="82">
        <f t="shared" ref="J27:AO27" si="41">(MONTH($D27)=J$5)*(AND(J$7&gt;=$D$27,J$7&lt;$E$27))</f>
        <v>1</v>
      </c>
      <c r="K27" s="82">
        <f t="shared" si="41"/>
        <v>0</v>
      </c>
      <c r="L27" s="82">
        <f t="shared" si="41"/>
        <v>0</v>
      </c>
      <c r="M27" s="82">
        <f t="shared" si="41"/>
        <v>0</v>
      </c>
      <c r="N27" s="82">
        <f t="shared" si="41"/>
        <v>0</v>
      </c>
      <c r="O27" s="82">
        <f t="shared" si="41"/>
        <v>0</v>
      </c>
      <c r="P27" s="82">
        <f t="shared" si="41"/>
        <v>0</v>
      </c>
      <c r="Q27" s="82">
        <f t="shared" si="41"/>
        <v>0</v>
      </c>
      <c r="R27" s="82">
        <f t="shared" si="41"/>
        <v>0</v>
      </c>
      <c r="S27" s="82">
        <f t="shared" si="41"/>
        <v>0</v>
      </c>
      <c r="T27" s="82">
        <f t="shared" si="41"/>
        <v>0</v>
      </c>
      <c r="U27" s="82">
        <f t="shared" si="41"/>
        <v>0</v>
      </c>
      <c r="V27" s="82">
        <f t="shared" si="41"/>
        <v>1</v>
      </c>
      <c r="W27" s="82">
        <f t="shared" si="41"/>
        <v>0</v>
      </c>
      <c r="X27" s="82">
        <f t="shared" si="41"/>
        <v>0</v>
      </c>
      <c r="Y27" s="82">
        <f t="shared" si="41"/>
        <v>0</v>
      </c>
      <c r="Z27" s="82">
        <f t="shared" si="41"/>
        <v>0</v>
      </c>
      <c r="AA27" s="82">
        <f t="shared" si="41"/>
        <v>0</v>
      </c>
      <c r="AB27" s="82">
        <f t="shared" si="41"/>
        <v>0</v>
      </c>
      <c r="AC27" s="82">
        <f t="shared" si="41"/>
        <v>0</v>
      </c>
      <c r="AD27" s="82">
        <f t="shared" si="41"/>
        <v>0</v>
      </c>
      <c r="AE27" s="82">
        <f t="shared" si="41"/>
        <v>0</v>
      </c>
      <c r="AF27" s="82">
        <f t="shared" si="41"/>
        <v>0</v>
      </c>
      <c r="AG27" s="82">
        <f t="shared" si="41"/>
        <v>0</v>
      </c>
      <c r="AH27" s="82">
        <f t="shared" si="41"/>
        <v>0</v>
      </c>
      <c r="AI27" s="82">
        <f t="shared" si="41"/>
        <v>0</v>
      </c>
      <c r="AJ27" s="82">
        <f t="shared" si="41"/>
        <v>0</v>
      </c>
      <c r="AK27" s="82">
        <f t="shared" si="41"/>
        <v>0</v>
      </c>
      <c r="AL27" s="82">
        <f t="shared" si="41"/>
        <v>0</v>
      </c>
      <c r="AM27" s="82">
        <f t="shared" si="41"/>
        <v>0</v>
      </c>
      <c r="AN27" s="82">
        <f t="shared" si="41"/>
        <v>0</v>
      </c>
      <c r="AO27" s="82">
        <f t="shared" si="41"/>
        <v>0</v>
      </c>
      <c r="AP27" s="82">
        <f t="shared" ref="AP27:BU27" si="42">(MONTH($D27)=AP$5)*(AND(AP$7&gt;=$D$27,AP$7&lt;$E$27))</f>
        <v>0</v>
      </c>
      <c r="AQ27" s="82">
        <f t="shared" si="42"/>
        <v>0</v>
      </c>
      <c r="AR27" s="82">
        <f t="shared" si="42"/>
        <v>0</v>
      </c>
      <c r="AS27" s="82">
        <f t="shared" si="42"/>
        <v>0</v>
      </c>
      <c r="AT27" s="82">
        <f t="shared" si="42"/>
        <v>0</v>
      </c>
      <c r="AU27" s="82">
        <f t="shared" si="42"/>
        <v>0</v>
      </c>
      <c r="AV27" s="82">
        <f t="shared" si="42"/>
        <v>0</v>
      </c>
      <c r="AW27" s="82">
        <f t="shared" si="42"/>
        <v>0</v>
      </c>
      <c r="AX27" s="82">
        <f t="shared" si="42"/>
        <v>0</v>
      </c>
      <c r="AY27" s="82">
        <f t="shared" si="42"/>
        <v>0</v>
      </c>
      <c r="AZ27" s="82">
        <f t="shared" si="42"/>
        <v>0</v>
      </c>
      <c r="BA27" s="82">
        <f t="shared" si="42"/>
        <v>0</v>
      </c>
      <c r="BB27" s="82">
        <f t="shared" si="42"/>
        <v>0</v>
      </c>
      <c r="BC27" s="82">
        <f t="shared" si="42"/>
        <v>0</v>
      </c>
      <c r="BD27" s="82">
        <f t="shared" si="42"/>
        <v>0</v>
      </c>
      <c r="BE27" s="82">
        <f t="shared" si="42"/>
        <v>0</v>
      </c>
      <c r="BF27" s="82">
        <f t="shared" si="42"/>
        <v>0</v>
      </c>
      <c r="BG27" s="82">
        <f t="shared" si="42"/>
        <v>0</v>
      </c>
      <c r="BH27" s="82">
        <f t="shared" si="42"/>
        <v>0</v>
      </c>
      <c r="BI27" s="82">
        <f t="shared" si="42"/>
        <v>0</v>
      </c>
      <c r="BJ27" s="82">
        <f t="shared" si="42"/>
        <v>0</v>
      </c>
      <c r="BK27" s="82">
        <f t="shared" si="42"/>
        <v>0</v>
      </c>
      <c r="BL27" s="82">
        <f t="shared" si="42"/>
        <v>0</v>
      </c>
      <c r="BM27" s="82">
        <f t="shared" si="42"/>
        <v>0</v>
      </c>
      <c r="BN27" s="82">
        <f t="shared" si="42"/>
        <v>0</v>
      </c>
      <c r="BO27" s="82">
        <f t="shared" si="42"/>
        <v>0</v>
      </c>
      <c r="BP27" s="82">
        <f t="shared" si="42"/>
        <v>0</v>
      </c>
      <c r="BQ27" s="82">
        <f t="shared" si="42"/>
        <v>0</v>
      </c>
      <c r="BR27" s="82">
        <f t="shared" si="42"/>
        <v>0</v>
      </c>
      <c r="BS27" s="82">
        <f t="shared" si="42"/>
        <v>0</v>
      </c>
      <c r="BT27" s="82">
        <f t="shared" si="42"/>
        <v>0</v>
      </c>
      <c r="BU27" s="82">
        <f t="shared" si="42"/>
        <v>0</v>
      </c>
      <c r="BV27" s="82">
        <f t="shared" ref="BV27:DA27" si="43">(MONTH($D27)=BV$5)*(AND(BV$7&gt;=$D$27,BV$7&lt;$E$27))</f>
        <v>0</v>
      </c>
      <c r="BW27" s="82">
        <f t="shared" si="43"/>
        <v>0</v>
      </c>
      <c r="BX27" s="82">
        <f t="shared" si="43"/>
        <v>0</v>
      </c>
      <c r="BY27" s="82">
        <f t="shared" si="43"/>
        <v>0</v>
      </c>
      <c r="BZ27" s="82">
        <f t="shared" si="43"/>
        <v>0</v>
      </c>
      <c r="CA27" s="82">
        <f t="shared" si="43"/>
        <v>0</v>
      </c>
      <c r="CB27" s="82">
        <f t="shared" si="43"/>
        <v>0</v>
      </c>
      <c r="CC27" s="82">
        <f t="shared" si="43"/>
        <v>0</v>
      </c>
      <c r="CD27" s="82">
        <f t="shared" si="43"/>
        <v>0</v>
      </c>
      <c r="CE27" s="82">
        <f t="shared" si="43"/>
        <v>0</v>
      </c>
      <c r="CF27" s="82">
        <f t="shared" si="43"/>
        <v>0</v>
      </c>
      <c r="CG27" s="82">
        <f t="shared" si="43"/>
        <v>0</v>
      </c>
      <c r="CH27" s="82">
        <f t="shared" si="43"/>
        <v>0</v>
      </c>
      <c r="CI27" s="82">
        <f t="shared" si="43"/>
        <v>0</v>
      </c>
      <c r="CJ27" s="82">
        <f t="shared" si="43"/>
        <v>0</v>
      </c>
      <c r="CK27" s="82">
        <f t="shared" si="43"/>
        <v>0</v>
      </c>
      <c r="CL27" s="82">
        <f t="shared" si="43"/>
        <v>0</v>
      </c>
      <c r="CM27" s="82">
        <f t="shared" si="43"/>
        <v>0</v>
      </c>
      <c r="CN27" s="82">
        <f t="shared" si="43"/>
        <v>0</v>
      </c>
      <c r="CO27" s="82">
        <f t="shared" si="43"/>
        <v>0</v>
      </c>
      <c r="CP27" s="82">
        <f t="shared" si="43"/>
        <v>0</v>
      </c>
      <c r="CQ27" s="82">
        <f t="shared" si="43"/>
        <v>0</v>
      </c>
      <c r="CR27" s="82">
        <f t="shared" si="43"/>
        <v>0</v>
      </c>
      <c r="CS27" s="82">
        <f t="shared" si="43"/>
        <v>0</v>
      </c>
      <c r="CT27" s="82">
        <f t="shared" si="43"/>
        <v>0</v>
      </c>
      <c r="CU27" s="82">
        <f t="shared" si="43"/>
        <v>0</v>
      </c>
      <c r="CV27" s="82">
        <f t="shared" si="43"/>
        <v>0</v>
      </c>
      <c r="CW27" s="82">
        <f t="shared" si="43"/>
        <v>0</v>
      </c>
      <c r="CX27" s="82">
        <f t="shared" si="43"/>
        <v>0</v>
      </c>
      <c r="CY27" s="82">
        <f t="shared" si="43"/>
        <v>0</v>
      </c>
      <c r="CZ27" s="82">
        <f t="shared" si="43"/>
        <v>0</v>
      </c>
      <c r="DA27" s="82">
        <f t="shared" si="43"/>
        <v>0</v>
      </c>
      <c r="DB27" s="82">
        <f t="shared" ref="DB27:EB27" si="44">(MONTH($D27)=DB$5)*(AND(DB$7&gt;=$D$27,DB$7&lt;$E$27))</f>
        <v>0</v>
      </c>
      <c r="DC27" s="82">
        <f t="shared" si="44"/>
        <v>0</v>
      </c>
      <c r="DD27" s="82">
        <f t="shared" si="44"/>
        <v>0</v>
      </c>
      <c r="DE27" s="82">
        <f t="shared" si="44"/>
        <v>0</v>
      </c>
      <c r="DF27" s="82">
        <f t="shared" si="44"/>
        <v>0</v>
      </c>
      <c r="DG27" s="82">
        <f t="shared" si="44"/>
        <v>0</v>
      </c>
      <c r="DH27" s="82">
        <f t="shared" si="44"/>
        <v>0</v>
      </c>
      <c r="DI27" s="82">
        <f t="shared" si="44"/>
        <v>0</v>
      </c>
      <c r="DJ27" s="82">
        <f t="shared" si="44"/>
        <v>0</v>
      </c>
      <c r="DK27" s="82">
        <f t="shared" si="44"/>
        <v>0</v>
      </c>
      <c r="DL27" s="82">
        <f t="shared" si="44"/>
        <v>0</v>
      </c>
      <c r="DM27" s="82">
        <f t="shared" si="44"/>
        <v>0</v>
      </c>
      <c r="DN27" s="82">
        <f t="shared" si="44"/>
        <v>0</v>
      </c>
      <c r="DO27" s="82">
        <f t="shared" si="44"/>
        <v>0</v>
      </c>
      <c r="DP27" s="82">
        <f t="shared" si="44"/>
        <v>0</v>
      </c>
      <c r="DQ27" s="82">
        <f t="shared" si="44"/>
        <v>0</v>
      </c>
      <c r="DR27" s="82">
        <f t="shared" si="44"/>
        <v>0</v>
      </c>
      <c r="DS27" s="82">
        <f t="shared" si="44"/>
        <v>0</v>
      </c>
      <c r="DT27" s="82">
        <f t="shared" si="44"/>
        <v>0</v>
      </c>
      <c r="DU27" s="82">
        <f t="shared" si="44"/>
        <v>0</v>
      </c>
      <c r="DV27" s="82">
        <f t="shared" si="44"/>
        <v>0</v>
      </c>
      <c r="DW27" s="82">
        <f t="shared" si="44"/>
        <v>0</v>
      </c>
      <c r="DX27" s="82">
        <f t="shared" si="44"/>
        <v>0</v>
      </c>
      <c r="DY27" s="82">
        <f t="shared" si="44"/>
        <v>0</v>
      </c>
      <c r="DZ27" s="82">
        <f t="shared" si="44"/>
        <v>0</v>
      </c>
      <c r="EA27" s="82">
        <f t="shared" si="44"/>
        <v>0</v>
      </c>
      <c r="EB27" s="82">
        <f t="shared" si="44"/>
        <v>0</v>
      </c>
      <c r="EC27" s="82"/>
    </row>
    <row r="28" spans="2:133" outlineLevel="1" x14ac:dyDescent="0.25">
      <c r="C28" s="318" t="s">
        <v>555</v>
      </c>
      <c r="D28" s="125">
        <f>Costs!$M$35</f>
        <v>1.376E-2</v>
      </c>
      <c r="G28" s="52" t="s">
        <v>215</v>
      </c>
      <c r="H28" s="29"/>
      <c r="J28" s="310">
        <f t="shared" ref="J28:S29" si="45">$D28</f>
        <v>1.376E-2</v>
      </c>
      <c r="K28" s="310">
        <f t="shared" si="45"/>
        <v>1.376E-2</v>
      </c>
      <c r="L28" s="310">
        <f t="shared" si="45"/>
        <v>1.376E-2</v>
      </c>
      <c r="M28" s="310">
        <f t="shared" si="45"/>
        <v>1.376E-2</v>
      </c>
      <c r="N28" s="310">
        <f t="shared" si="45"/>
        <v>1.376E-2</v>
      </c>
      <c r="O28" s="310">
        <f t="shared" si="45"/>
        <v>1.376E-2</v>
      </c>
      <c r="P28" s="310">
        <f t="shared" si="45"/>
        <v>1.376E-2</v>
      </c>
      <c r="Q28" s="310">
        <f t="shared" si="45"/>
        <v>1.376E-2</v>
      </c>
      <c r="R28" s="310">
        <f t="shared" si="45"/>
        <v>1.376E-2</v>
      </c>
      <c r="S28" s="310">
        <f t="shared" si="45"/>
        <v>1.376E-2</v>
      </c>
      <c r="T28" s="310">
        <f t="shared" ref="T28:AC29" si="46">$D28</f>
        <v>1.376E-2</v>
      </c>
      <c r="U28" s="310">
        <f t="shared" si="46"/>
        <v>1.376E-2</v>
      </c>
      <c r="V28" s="310">
        <f t="shared" si="46"/>
        <v>1.376E-2</v>
      </c>
      <c r="W28" s="310">
        <f t="shared" si="46"/>
        <v>1.376E-2</v>
      </c>
      <c r="X28" s="310">
        <f t="shared" si="46"/>
        <v>1.376E-2</v>
      </c>
      <c r="Y28" s="310">
        <f t="shared" si="46"/>
        <v>1.376E-2</v>
      </c>
      <c r="Z28" s="310">
        <f t="shared" si="46"/>
        <v>1.376E-2</v>
      </c>
      <c r="AA28" s="310">
        <f t="shared" si="46"/>
        <v>1.376E-2</v>
      </c>
      <c r="AB28" s="310">
        <f t="shared" si="46"/>
        <v>1.376E-2</v>
      </c>
      <c r="AC28" s="310">
        <f t="shared" si="46"/>
        <v>1.376E-2</v>
      </c>
      <c r="AD28" s="310">
        <f t="shared" ref="AD28:AM29" si="47">$D28</f>
        <v>1.376E-2</v>
      </c>
      <c r="AE28" s="310">
        <f t="shared" si="47"/>
        <v>1.376E-2</v>
      </c>
      <c r="AF28" s="310">
        <f t="shared" si="47"/>
        <v>1.376E-2</v>
      </c>
      <c r="AG28" s="310">
        <f t="shared" si="47"/>
        <v>1.376E-2</v>
      </c>
      <c r="AH28" s="310">
        <f t="shared" si="47"/>
        <v>1.376E-2</v>
      </c>
      <c r="AI28" s="310">
        <f t="shared" si="47"/>
        <v>1.376E-2</v>
      </c>
      <c r="AJ28" s="310">
        <f t="shared" si="47"/>
        <v>1.376E-2</v>
      </c>
      <c r="AK28" s="310">
        <f t="shared" si="47"/>
        <v>1.376E-2</v>
      </c>
      <c r="AL28" s="310">
        <f t="shared" si="47"/>
        <v>1.376E-2</v>
      </c>
      <c r="AM28" s="310">
        <f t="shared" si="47"/>
        <v>1.376E-2</v>
      </c>
      <c r="AN28" s="310">
        <f t="shared" ref="AN28:AW29" si="48">$D28</f>
        <v>1.376E-2</v>
      </c>
      <c r="AO28" s="310">
        <f t="shared" si="48"/>
        <v>1.376E-2</v>
      </c>
      <c r="AP28" s="310">
        <f t="shared" si="48"/>
        <v>1.376E-2</v>
      </c>
      <c r="AQ28" s="310">
        <f t="shared" si="48"/>
        <v>1.376E-2</v>
      </c>
      <c r="AR28" s="310">
        <f t="shared" si="48"/>
        <v>1.376E-2</v>
      </c>
      <c r="AS28" s="310">
        <f t="shared" si="48"/>
        <v>1.376E-2</v>
      </c>
      <c r="AT28" s="310">
        <f t="shared" si="48"/>
        <v>1.376E-2</v>
      </c>
      <c r="AU28" s="310">
        <f t="shared" si="48"/>
        <v>1.376E-2</v>
      </c>
      <c r="AV28" s="310">
        <f t="shared" si="48"/>
        <v>1.376E-2</v>
      </c>
      <c r="AW28" s="310">
        <f t="shared" si="48"/>
        <v>1.376E-2</v>
      </c>
      <c r="AX28" s="310">
        <f t="shared" ref="AX28:BG29" si="49">$D28</f>
        <v>1.376E-2</v>
      </c>
      <c r="AY28" s="310">
        <f t="shared" si="49"/>
        <v>1.376E-2</v>
      </c>
      <c r="AZ28" s="310">
        <f t="shared" si="49"/>
        <v>1.376E-2</v>
      </c>
      <c r="BA28" s="310">
        <f t="shared" si="49"/>
        <v>1.376E-2</v>
      </c>
      <c r="BB28" s="310">
        <f t="shared" si="49"/>
        <v>1.376E-2</v>
      </c>
      <c r="BC28" s="310">
        <f t="shared" si="49"/>
        <v>1.376E-2</v>
      </c>
      <c r="BD28" s="310">
        <f t="shared" si="49"/>
        <v>1.376E-2</v>
      </c>
      <c r="BE28" s="310">
        <f t="shared" si="49"/>
        <v>1.376E-2</v>
      </c>
      <c r="BF28" s="310">
        <f t="shared" si="49"/>
        <v>1.376E-2</v>
      </c>
      <c r="BG28" s="310">
        <f t="shared" si="49"/>
        <v>1.376E-2</v>
      </c>
      <c r="BH28" s="310">
        <f t="shared" ref="BH28:BQ29" si="50">$D28</f>
        <v>1.376E-2</v>
      </c>
      <c r="BI28" s="310">
        <f t="shared" si="50"/>
        <v>1.376E-2</v>
      </c>
      <c r="BJ28" s="310">
        <f t="shared" si="50"/>
        <v>1.376E-2</v>
      </c>
      <c r="BK28" s="310">
        <f t="shared" si="50"/>
        <v>1.376E-2</v>
      </c>
      <c r="BL28" s="310">
        <f t="shared" si="50"/>
        <v>1.376E-2</v>
      </c>
      <c r="BM28" s="310">
        <f t="shared" si="50"/>
        <v>1.376E-2</v>
      </c>
      <c r="BN28" s="310">
        <f t="shared" si="50"/>
        <v>1.376E-2</v>
      </c>
      <c r="BO28" s="310">
        <f t="shared" si="50"/>
        <v>1.376E-2</v>
      </c>
      <c r="BP28" s="310">
        <f t="shared" si="50"/>
        <v>1.376E-2</v>
      </c>
      <c r="BQ28" s="310">
        <f t="shared" si="50"/>
        <v>1.376E-2</v>
      </c>
      <c r="BR28" s="310">
        <f t="shared" ref="BR28:CA29" si="51">$D28</f>
        <v>1.376E-2</v>
      </c>
      <c r="BS28" s="310">
        <f t="shared" si="51"/>
        <v>1.376E-2</v>
      </c>
      <c r="BT28" s="310">
        <f t="shared" si="51"/>
        <v>1.376E-2</v>
      </c>
      <c r="BU28" s="310">
        <f t="shared" si="51"/>
        <v>1.376E-2</v>
      </c>
      <c r="BV28" s="310">
        <f t="shared" si="51"/>
        <v>1.376E-2</v>
      </c>
      <c r="BW28" s="310">
        <f t="shared" si="51"/>
        <v>1.376E-2</v>
      </c>
      <c r="BX28" s="310">
        <f t="shared" si="51"/>
        <v>1.376E-2</v>
      </c>
      <c r="BY28" s="310">
        <f t="shared" si="51"/>
        <v>1.376E-2</v>
      </c>
      <c r="BZ28" s="310">
        <f t="shared" si="51"/>
        <v>1.376E-2</v>
      </c>
      <c r="CA28" s="310">
        <f t="shared" si="51"/>
        <v>1.376E-2</v>
      </c>
      <c r="CB28" s="310">
        <f t="shared" ref="CB28:CK29" si="52">$D28</f>
        <v>1.376E-2</v>
      </c>
      <c r="CC28" s="310">
        <f t="shared" si="52"/>
        <v>1.376E-2</v>
      </c>
      <c r="CD28" s="310">
        <f t="shared" si="52"/>
        <v>1.376E-2</v>
      </c>
      <c r="CE28" s="310">
        <f t="shared" si="52"/>
        <v>1.376E-2</v>
      </c>
      <c r="CF28" s="310">
        <f t="shared" si="52"/>
        <v>1.376E-2</v>
      </c>
      <c r="CG28" s="310">
        <f t="shared" si="52"/>
        <v>1.376E-2</v>
      </c>
      <c r="CH28" s="310">
        <f t="shared" si="52"/>
        <v>1.376E-2</v>
      </c>
      <c r="CI28" s="310">
        <f t="shared" si="52"/>
        <v>1.376E-2</v>
      </c>
      <c r="CJ28" s="310">
        <f t="shared" si="52"/>
        <v>1.376E-2</v>
      </c>
      <c r="CK28" s="310">
        <f t="shared" si="52"/>
        <v>1.376E-2</v>
      </c>
      <c r="CL28" s="310">
        <f t="shared" ref="CL28:CU29" si="53">$D28</f>
        <v>1.376E-2</v>
      </c>
      <c r="CM28" s="310">
        <f t="shared" si="53"/>
        <v>1.376E-2</v>
      </c>
      <c r="CN28" s="310">
        <f t="shared" si="53"/>
        <v>1.376E-2</v>
      </c>
      <c r="CO28" s="310">
        <f t="shared" si="53"/>
        <v>1.376E-2</v>
      </c>
      <c r="CP28" s="310">
        <f t="shared" si="53"/>
        <v>1.376E-2</v>
      </c>
      <c r="CQ28" s="310">
        <f t="shared" si="53"/>
        <v>1.376E-2</v>
      </c>
      <c r="CR28" s="310">
        <f t="shared" si="53"/>
        <v>1.376E-2</v>
      </c>
      <c r="CS28" s="310">
        <f t="shared" si="53"/>
        <v>1.376E-2</v>
      </c>
      <c r="CT28" s="310">
        <f t="shared" si="53"/>
        <v>1.376E-2</v>
      </c>
      <c r="CU28" s="310">
        <f t="shared" si="53"/>
        <v>1.376E-2</v>
      </c>
      <c r="CV28" s="310">
        <f t="shared" ref="CV28:DE29" si="54">$D28</f>
        <v>1.376E-2</v>
      </c>
      <c r="CW28" s="310">
        <f t="shared" si="54"/>
        <v>1.376E-2</v>
      </c>
      <c r="CX28" s="310">
        <f t="shared" si="54"/>
        <v>1.376E-2</v>
      </c>
      <c r="CY28" s="310">
        <f t="shared" si="54"/>
        <v>1.376E-2</v>
      </c>
      <c r="CZ28" s="310">
        <f t="shared" si="54"/>
        <v>1.376E-2</v>
      </c>
      <c r="DA28" s="310">
        <f t="shared" si="54"/>
        <v>1.376E-2</v>
      </c>
      <c r="DB28" s="310">
        <f t="shared" si="54"/>
        <v>1.376E-2</v>
      </c>
      <c r="DC28" s="310">
        <f t="shared" si="54"/>
        <v>1.376E-2</v>
      </c>
      <c r="DD28" s="310">
        <f t="shared" si="54"/>
        <v>1.376E-2</v>
      </c>
      <c r="DE28" s="310">
        <f t="shared" si="54"/>
        <v>1.376E-2</v>
      </c>
      <c r="DF28" s="310">
        <f t="shared" ref="DF28:DO29" si="55">$D28</f>
        <v>1.376E-2</v>
      </c>
      <c r="DG28" s="310">
        <f t="shared" si="55"/>
        <v>1.376E-2</v>
      </c>
      <c r="DH28" s="310">
        <f t="shared" si="55"/>
        <v>1.376E-2</v>
      </c>
      <c r="DI28" s="310">
        <f t="shared" si="55"/>
        <v>1.376E-2</v>
      </c>
      <c r="DJ28" s="310">
        <f t="shared" si="55"/>
        <v>1.376E-2</v>
      </c>
      <c r="DK28" s="310">
        <f t="shared" si="55"/>
        <v>1.376E-2</v>
      </c>
      <c r="DL28" s="310">
        <f t="shared" si="55"/>
        <v>1.376E-2</v>
      </c>
      <c r="DM28" s="310">
        <f t="shared" si="55"/>
        <v>1.376E-2</v>
      </c>
      <c r="DN28" s="310">
        <f t="shared" si="55"/>
        <v>1.376E-2</v>
      </c>
      <c r="DO28" s="310">
        <f t="shared" si="55"/>
        <v>1.376E-2</v>
      </c>
      <c r="DP28" s="310">
        <f t="shared" ref="DP28:EB29" si="56">$D28</f>
        <v>1.376E-2</v>
      </c>
      <c r="DQ28" s="310">
        <f t="shared" si="56"/>
        <v>1.376E-2</v>
      </c>
      <c r="DR28" s="310">
        <f t="shared" si="56"/>
        <v>1.376E-2</v>
      </c>
      <c r="DS28" s="310">
        <f t="shared" si="56"/>
        <v>1.376E-2</v>
      </c>
      <c r="DT28" s="310">
        <f t="shared" si="56"/>
        <v>1.376E-2</v>
      </c>
      <c r="DU28" s="310">
        <f t="shared" si="56"/>
        <v>1.376E-2</v>
      </c>
      <c r="DV28" s="310">
        <f t="shared" si="56"/>
        <v>1.376E-2</v>
      </c>
      <c r="DW28" s="310">
        <f t="shared" si="56"/>
        <v>1.376E-2</v>
      </c>
      <c r="DX28" s="310">
        <f t="shared" si="56"/>
        <v>1.376E-2</v>
      </c>
      <c r="DY28" s="310">
        <f t="shared" si="56"/>
        <v>1.376E-2</v>
      </c>
      <c r="DZ28" s="310">
        <f t="shared" si="56"/>
        <v>1.376E-2</v>
      </c>
      <c r="EA28" s="310">
        <f t="shared" si="56"/>
        <v>1.376E-2</v>
      </c>
      <c r="EB28" s="310">
        <f t="shared" si="56"/>
        <v>1.376E-2</v>
      </c>
    </row>
    <row r="29" spans="2:133" outlineLevel="1" x14ac:dyDescent="0.25">
      <c r="C29" s="318" t="s">
        <v>556</v>
      </c>
      <c r="D29" s="125">
        <f>Costs!$M$36</f>
        <v>8.9433342667798191E-2</v>
      </c>
      <c r="G29" s="52" t="s">
        <v>215</v>
      </c>
      <c r="H29" s="29"/>
      <c r="J29" s="310">
        <f t="shared" si="45"/>
        <v>8.9433342667798191E-2</v>
      </c>
      <c r="K29" s="310">
        <f t="shared" si="45"/>
        <v>8.9433342667798191E-2</v>
      </c>
      <c r="L29" s="310">
        <f t="shared" si="45"/>
        <v>8.9433342667798191E-2</v>
      </c>
      <c r="M29" s="310">
        <f t="shared" si="45"/>
        <v>8.9433342667798191E-2</v>
      </c>
      <c r="N29" s="310">
        <f t="shared" si="45"/>
        <v>8.9433342667798191E-2</v>
      </c>
      <c r="O29" s="310">
        <f t="shared" si="45"/>
        <v>8.9433342667798191E-2</v>
      </c>
      <c r="P29" s="310">
        <f t="shared" si="45"/>
        <v>8.9433342667798191E-2</v>
      </c>
      <c r="Q29" s="310">
        <f t="shared" si="45"/>
        <v>8.9433342667798191E-2</v>
      </c>
      <c r="R29" s="310">
        <f t="shared" si="45"/>
        <v>8.9433342667798191E-2</v>
      </c>
      <c r="S29" s="310">
        <f t="shared" si="45"/>
        <v>8.9433342667798191E-2</v>
      </c>
      <c r="T29" s="310">
        <f t="shared" si="46"/>
        <v>8.9433342667798191E-2</v>
      </c>
      <c r="U29" s="310">
        <f t="shared" si="46"/>
        <v>8.9433342667798191E-2</v>
      </c>
      <c r="V29" s="310">
        <f t="shared" si="46"/>
        <v>8.9433342667798191E-2</v>
      </c>
      <c r="W29" s="310">
        <f t="shared" si="46"/>
        <v>8.9433342667798191E-2</v>
      </c>
      <c r="X29" s="310">
        <f t="shared" si="46"/>
        <v>8.9433342667798191E-2</v>
      </c>
      <c r="Y29" s="310">
        <f t="shared" si="46"/>
        <v>8.9433342667798191E-2</v>
      </c>
      <c r="Z29" s="310">
        <f t="shared" si="46"/>
        <v>8.9433342667798191E-2</v>
      </c>
      <c r="AA29" s="310">
        <f t="shared" si="46"/>
        <v>8.9433342667798191E-2</v>
      </c>
      <c r="AB29" s="310">
        <f t="shared" si="46"/>
        <v>8.9433342667798191E-2</v>
      </c>
      <c r="AC29" s="310">
        <f t="shared" si="46"/>
        <v>8.9433342667798191E-2</v>
      </c>
      <c r="AD29" s="310">
        <f t="shared" si="47"/>
        <v>8.9433342667798191E-2</v>
      </c>
      <c r="AE29" s="310">
        <f t="shared" si="47"/>
        <v>8.9433342667798191E-2</v>
      </c>
      <c r="AF29" s="310">
        <f t="shared" si="47"/>
        <v>8.9433342667798191E-2</v>
      </c>
      <c r="AG29" s="310">
        <f t="shared" si="47"/>
        <v>8.9433342667798191E-2</v>
      </c>
      <c r="AH29" s="310">
        <f t="shared" si="47"/>
        <v>8.9433342667798191E-2</v>
      </c>
      <c r="AI29" s="310">
        <f t="shared" si="47"/>
        <v>8.9433342667798191E-2</v>
      </c>
      <c r="AJ29" s="310">
        <f t="shared" si="47"/>
        <v>8.9433342667798191E-2</v>
      </c>
      <c r="AK29" s="310">
        <f t="shared" si="47"/>
        <v>8.9433342667798191E-2</v>
      </c>
      <c r="AL29" s="310">
        <f t="shared" si="47"/>
        <v>8.9433342667798191E-2</v>
      </c>
      <c r="AM29" s="310">
        <f t="shared" si="47"/>
        <v>8.9433342667798191E-2</v>
      </c>
      <c r="AN29" s="310">
        <f t="shared" si="48"/>
        <v>8.9433342667798191E-2</v>
      </c>
      <c r="AO29" s="310">
        <f t="shared" si="48"/>
        <v>8.9433342667798191E-2</v>
      </c>
      <c r="AP29" s="310">
        <f t="shared" si="48"/>
        <v>8.9433342667798191E-2</v>
      </c>
      <c r="AQ29" s="310">
        <f t="shared" si="48"/>
        <v>8.9433342667798191E-2</v>
      </c>
      <c r="AR29" s="310">
        <f t="shared" si="48"/>
        <v>8.9433342667798191E-2</v>
      </c>
      <c r="AS29" s="310">
        <f t="shared" si="48"/>
        <v>8.9433342667798191E-2</v>
      </c>
      <c r="AT29" s="310">
        <f t="shared" si="48"/>
        <v>8.9433342667798191E-2</v>
      </c>
      <c r="AU29" s="310">
        <f t="shared" si="48"/>
        <v>8.9433342667798191E-2</v>
      </c>
      <c r="AV29" s="310">
        <f t="shared" si="48"/>
        <v>8.9433342667798191E-2</v>
      </c>
      <c r="AW29" s="310">
        <f t="shared" si="48"/>
        <v>8.9433342667798191E-2</v>
      </c>
      <c r="AX29" s="310">
        <f t="shared" si="49"/>
        <v>8.9433342667798191E-2</v>
      </c>
      <c r="AY29" s="310">
        <f t="shared" si="49"/>
        <v>8.9433342667798191E-2</v>
      </c>
      <c r="AZ29" s="310">
        <f t="shared" si="49"/>
        <v>8.9433342667798191E-2</v>
      </c>
      <c r="BA29" s="310">
        <f t="shared" si="49"/>
        <v>8.9433342667798191E-2</v>
      </c>
      <c r="BB29" s="310">
        <f t="shared" si="49"/>
        <v>8.9433342667798191E-2</v>
      </c>
      <c r="BC29" s="310">
        <f t="shared" si="49"/>
        <v>8.9433342667798191E-2</v>
      </c>
      <c r="BD29" s="310">
        <f t="shared" si="49"/>
        <v>8.9433342667798191E-2</v>
      </c>
      <c r="BE29" s="310">
        <f t="shared" si="49"/>
        <v>8.9433342667798191E-2</v>
      </c>
      <c r="BF29" s="310">
        <f t="shared" si="49"/>
        <v>8.9433342667798191E-2</v>
      </c>
      <c r="BG29" s="310">
        <f t="shared" si="49"/>
        <v>8.9433342667798191E-2</v>
      </c>
      <c r="BH29" s="310">
        <f t="shared" si="50"/>
        <v>8.9433342667798191E-2</v>
      </c>
      <c r="BI29" s="310">
        <f t="shared" si="50"/>
        <v>8.9433342667798191E-2</v>
      </c>
      <c r="BJ29" s="310">
        <f t="shared" si="50"/>
        <v>8.9433342667798191E-2</v>
      </c>
      <c r="BK29" s="310">
        <f t="shared" si="50"/>
        <v>8.9433342667798191E-2</v>
      </c>
      <c r="BL29" s="310">
        <f t="shared" si="50"/>
        <v>8.9433342667798191E-2</v>
      </c>
      <c r="BM29" s="310">
        <f t="shared" si="50"/>
        <v>8.9433342667798191E-2</v>
      </c>
      <c r="BN29" s="310">
        <f t="shared" si="50"/>
        <v>8.9433342667798191E-2</v>
      </c>
      <c r="BO29" s="310">
        <f t="shared" si="50"/>
        <v>8.9433342667798191E-2</v>
      </c>
      <c r="BP29" s="310">
        <f t="shared" si="50"/>
        <v>8.9433342667798191E-2</v>
      </c>
      <c r="BQ29" s="310">
        <f t="shared" si="50"/>
        <v>8.9433342667798191E-2</v>
      </c>
      <c r="BR29" s="310">
        <f t="shared" si="51"/>
        <v>8.9433342667798191E-2</v>
      </c>
      <c r="BS29" s="310">
        <f t="shared" si="51"/>
        <v>8.9433342667798191E-2</v>
      </c>
      <c r="BT29" s="310">
        <f t="shared" si="51"/>
        <v>8.9433342667798191E-2</v>
      </c>
      <c r="BU29" s="310">
        <f t="shared" si="51"/>
        <v>8.9433342667798191E-2</v>
      </c>
      <c r="BV29" s="310">
        <f t="shared" si="51"/>
        <v>8.9433342667798191E-2</v>
      </c>
      <c r="BW29" s="310">
        <f t="shared" si="51"/>
        <v>8.9433342667798191E-2</v>
      </c>
      <c r="BX29" s="310">
        <f t="shared" si="51"/>
        <v>8.9433342667798191E-2</v>
      </c>
      <c r="BY29" s="310">
        <f t="shared" si="51"/>
        <v>8.9433342667798191E-2</v>
      </c>
      <c r="BZ29" s="310">
        <f t="shared" si="51"/>
        <v>8.9433342667798191E-2</v>
      </c>
      <c r="CA29" s="310">
        <f t="shared" si="51"/>
        <v>8.9433342667798191E-2</v>
      </c>
      <c r="CB29" s="310">
        <f t="shared" si="52"/>
        <v>8.9433342667798191E-2</v>
      </c>
      <c r="CC29" s="310">
        <f t="shared" si="52"/>
        <v>8.9433342667798191E-2</v>
      </c>
      <c r="CD29" s="310">
        <f t="shared" si="52"/>
        <v>8.9433342667798191E-2</v>
      </c>
      <c r="CE29" s="310">
        <f t="shared" si="52"/>
        <v>8.9433342667798191E-2</v>
      </c>
      <c r="CF29" s="310">
        <f t="shared" si="52"/>
        <v>8.9433342667798191E-2</v>
      </c>
      <c r="CG29" s="310">
        <f t="shared" si="52"/>
        <v>8.9433342667798191E-2</v>
      </c>
      <c r="CH29" s="310">
        <f t="shared" si="52"/>
        <v>8.9433342667798191E-2</v>
      </c>
      <c r="CI29" s="310">
        <f t="shared" si="52"/>
        <v>8.9433342667798191E-2</v>
      </c>
      <c r="CJ29" s="310">
        <f t="shared" si="52"/>
        <v>8.9433342667798191E-2</v>
      </c>
      <c r="CK29" s="310">
        <f t="shared" si="52"/>
        <v>8.9433342667798191E-2</v>
      </c>
      <c r="CL29" s="310">
        <f t="shared" si="53"/>
        <v>8.9433342667798191E-2</v>
      </c>
      <c r="CM29" s="310">
        <f t="shared" si="53"/>
        <v>8.9433342667798191E-2</v>
      </c>
      <c r="CN29" s="310">
        <f t="shared" si="53"/>
        <v>8.9433342667798191E-2</v>
      </c>
      <c r="CO29" s="310">
        <f t="shared" si="53"/>
        <v>8.9433342667798191E-2</v>
      </c>
      <c r="CP29" s="310">
        <f t="shared" si="53"/>
        <v>8.9433342667798191E-2</v>
      </c>
      <c r="CQ29" s="310">
        <f t="shared" si="53"/>
        <v>8.9433342667798191E-2</v>
      </c>
      <c r="CR29" s="310">
        <f t="shared" si="53"/>
        <v>8.9433342667798191E-2</v>
      </c>
      <c r="CS29" s="310">
        <f t="shared" si="53"/>
        <v>8.9433342667798191E-2</v>
      </c>
      <c r="CT29" s="310">
        <f t="shared" si="53"/>
        <v>8.9433342667798191E-2</v>
      </c>
      <c r="CU29" s="310">
        <f t="shared" si="53"/>
        <v>8.9433342667798191E-2</v>
      </c>
      <c r="CV29" s="310">
        <f t="shared" si="54"/>
        <v>8.9433342667798191E-2</v>
      </c>
      <c r="CW29" s="310">
        <f t="shared" si="54"/>
        <v>8.9433342667798191E-2</v>
      </c>
      <c r="CX29" s="310">
        <f t="shared" si="54"/>
        <v>8.9433342667798191E-2</v>
      </c>
      <c r="CY29" s="310">
        <f t="shared" si="54"/>
        <v>8.9433342667798191E-2</v>
      </c>
      <c r="CZ29" s="310">
        <f t="shared" si="54"/>
        <v>8.9433342667798191E-2</v>
      </c>
      <c r="DA29" s="310">
        <f t="shared" si="54"/>
        <v>8.9433342667798191E-2</v>
      </c>
      <c r="DB29" s="310">
        <f t="shared" si="54"/>
        <v>8.9433342667798191E-2</v>
      </c>
      <c r="DC29" s="310">
        <f t="shared" si="54"/>
        <v>8.9433342667798191E-2</v>
      </c>
      <c r="DD29" s="310">
        <f t="shared" si="54"/>
        <v>8.9433342667798191E-2</v>
      </c>
      <c r="DE29" s="310">
        <f t="shared" si="54"/>
        <v>8.9433342667798191E-2</v>
      </c>
      <c r="DF29" s="310">
        <f t="shared" si="55"/>
        <v>8.9433342667798191E-2</v>
      </c>
      <c r="DG29" s="310">
        <f t="shared" si="55"/>
        <v>8.9433342667798191E-2</v>
      </c>
      <c r="DH29" s="310">
        <f t="shared" si="55"/>
        <v>8.9433342667798191E-2</v>
      </c>
      <c r="DI29" s="310">
        <f t="shared" si="55"/>
        <v>8.9433342667798191E-2</v>
      </c>
      <c r="DJ29" s="310">
        <f t="shared" si="55"/>
        <v>8.9433342667798191E-2</v>
      </c>
      <c r="DK29" s="310">
        <f t="shared" si="55"/>
        <v>8.9433342667798191E-2</v>
      </c>
      <c r="DL29" s="310">
        <f t="shared" si="55"/>
        <v>8.9433342667798191E-2</v>
      </c>
      <c r="DM29" s="310">
        <f t="shared" si="55"/>
        <v>8.9433342667798191E-2</v>
      </c>
      <c r="DN29" s="310">
        <f t="shared" si="55"/>
        <v>8.9433342667798191E-2</v>
      </c>
      <c r="DO29" s="310">
        <f t="shared" si="55"/>
        <v>8.9433342667798191E-2</v>
      </c>
      <c r="DP29" s="310">
        <f t="shared" si="56"/>
        <v>8.9433342667798191E-2</v>
      </c>
      <c r="DQ29" s="310">
        <f t="shared" si="56"/>
        <v>8.9433342667798191E-2</v>
      </c>
      <c r="DR29" s="310">
        <f t="shared" si="56"/>
        <v>8.9433342667798191E-2</v>
      </c>
      <c r="DS29" s="310">
        <f t="shared" si="56"/>
        <v>8.9433342667798191E-2</v>
      </c>
      <c r="DT29" s="310">
        <f t="shared" si="56"/>
        <v>8.9433342667798191E-2</v>
      </c>
      <c r="DU29" s="310">
        <f t="shared" si="56"/>
        <v>8.9433342667798191E-2</v>
      </c>
      <c r="DV29" s="310">
        <f t="shared" si="56"/>
        <v>8.9433342667798191E-2</v>
      </c>
      <c r="DW29" s="310">
        <f t="shared" si="56"/>
        <v>8.9433342667798191E-2</v>
      </c>
      <c r="DX29" s="310">
        <f t="shared" si="56"/>
        <v>8.9433342667798191E-2</v>
      </c>
      <c r="DY29" s="310">
        <f t="shared" si="56"/>
        <v>8.9433342667798191E-2</v>
      </c>
      <c r="DZ29" s="310">
        <f t="shared" si="56"/>
        <v>8.9433342667798191E-2</v>
      </c>
      <c r="EA29" s="310">
        <f t="shared" si="56"/>
        <v>8.9433342667798191E-2</v>
      </c>
      <c r="EB29" s="310">
        <f t="shared" si="56"/>
        <v>8.9433342667798191E-2</v>
      </c>
    </row>
    <row r="30" spans="2:133" outlineLevel="1" x14ac:dyDescent="0.25">
      <c r="C30" s="332" t="s">
        <v>559</v>
      </c>
      <c r="D30" s="16">
        <f>Costs!$M$24*Costs!$M$30</f>
        <v>15199909.893219998</v>
      </c>
      <c r="G30" s="52" t="s">
        <v>553</v>
      </c>
      <c r="H30" s="29"/>
      <c r="J30" s="82">
        <f t="shared" ref="J30:AO30" si="57">IF(J$7=EOMONTH($D$27,0),$D30,I32)</f>
        <v>15199909.893219998</v>
      </c>
      <c r="K30" s="82">
        <f t="shared" si="57"/>
        <v>13631380.383089291</v>
      </c>
      <c r="L30" s="82">
        <f t="shared" si="57"/>
        <v>13631380.383089291</v>
      </c>
      <c r="M30" s="82">
        <f t="shared" si="57"/>
        <v>13631380.383089291</v>
      </c>
      <c r="N30" s="82">
        <f t="shared" si="57"/>
        <v>13631380.383089291</v>
      </c>
      <c r="O30" s="82">
        <f t="shared" si="57"/>
        <v>13631380.383089291</v>
      </c>
      <c r="P30" s="82">
        <f t="shared" si="57"/>
        <v>13631380.383089291</v>
      </c>
      <c r="Q30" s="82">
        <f t="shared" si="57"/>
        <v>13631380.383089291</v>
      </c>
      <c r="R30" s="82">
        <f t="shared" si="57"/>
        <v>13631380.383089291</v>
      </c>
      <c r="S30" s="82">
        <f t="shared" si="57"/>
        <v>13631380.383089291</v>
      </c>
      <c r="T30" s="82">
        <f t="shared" si="57"/>
        <v>13631380.383089291</v>
      </c>
      <c r="U30" s="82">
        <f t="shared" si="57"/>
        <v>13631380.383089291</v>
      </c>
      <c r="V30" s="82">
        <f t="shared" si="57"/>
        <v>13631380.383089291</v>
      </c>
      <c r="W30" s="82">
        <f t="shared" si="57"/>
        <v>12224712.676182056</v>
      </c>
      <c r="X30" s="82">
        <f t="shared" si="57"/>
        <v>12224712.676182056</v>
      </c>
      <c r="Y30" s="82">
        <f t="shared" si="57"/>
        <v>12224712.676182056</v>
      </c>
      <c r="Z30" s="82">
        <f t="shared" si="57"/>
        <v>12224712.676182056</v>
      </c>
      <c r="AA30" s="82">
        <f t="shared" si="57"/>
        <v>12224712.676182056</v>
      </c>
      <c r="AB30" s="82">
        <f t="shared" si="57"/>
        <v>12224712.676182056</v>
      </c>
      <c r="AC30" s="82">
        <f t="shared" si="57"/>
        <v>12224712.676182056</v>
      </c>
      <c r="AD30" s="82">
        <f t="shared" si="57"/>
        <v>12224712.676182056</v>
      </c>
      <c r="AE30" s="82">
        <f t="shared" si="57"/>
        <v>12224712.676182056</v>
      </c>
      <c r="AF30" s="82">
        <f t="shared" si="57"/>
        <v>12224712.676182056</v>
      </c>
      <c r="AG30" s="82">
        <f t="shared" si="57"/>
        <v>12224712.676182056</v>
      </c>
      <c r="AH30" s="82">
        <f t="shared" si="57"/>
        <v>12224712.676182056</v>
      </c>
      <c r="AI30" s="82">
        <f t="shared" si="57"/>
        <v>12224712.676182056</v>
      </c>
      <c r="AJ30" s="82">
        <f t="shared" si="57"/>
        <v>12224712.676182056</v>
      </c>
      <c r="AK30" s="82">
        <f t="shared" si="57"/>
        <v>12224712.676182056</v>
      </c>
      <c r="AL30" s="82">
        <f t="shared" si="57"/>
        <v>12224712.676182056</v>
      </c>
      <c r="AM30" s="82">
        <f t="shared" si="57"/>
        <v>12224712.676182056</v>
      </c>
      <c r="AN30" s="82">
        <f t="shared" si="57"/>
        <v>12224712.676182056</v>
      </c>
      <c r="AO30" s="82">
        <f t="shared" si="57"/>
        <v>12224712.676182056</v>
      </c>
      <c r="AP30" s="82">
        <f t="shared" ref="AP30:BU30" si="58">IF(AP$7=EOMONTH($D$27,0),$D30,AO32)</f>
        <v>12224712.676182056</v>
      </c>
      <c r="AQ30" s="82">
        <f t="shared" si="58"/>
        <v>12224712.676182056</v>
      </c>
      <c r="AR30" s="82">
        <f t="shared" si="58"/>
        <v>12224712.676182056</v>
      </c>
      <c r="AS30" s="82">
        <f t="shared" si="58"/>
        <v>12224712.676182056</v>
      </c>
      <c r="AT30" s="82">
        <f t="shared" si="58"/>
        <v>12224712.676182056</v>
      </c>
      <c r="AU30" s="82">
        <f t="shared" si="58"/>
        <v>12224712.676182056</v>
      </c>
      <c r="AV30" s="82">
        <f t="shared" si="58"/>
        <v>12224712.676182056</v>
      </c>
      <c r="AW30" s="82">
        <f t="shared" si="58"/>
        <v>12224712.676182056</v>
      </c>
      <c r="AX30" s="82">
        <f t="shared" si="58"/>
        <v>12224712.676182056</v>
      </c>
      <c r="AY30" s="82">
        <f t="shared" si="58"/>
        <v>12224712.676182056</v>
      </c>
      <c r="AZ30" s="82">
        <f t="shared" si="58"/>
        <v>12224712.676182056</v>
      </c>
      <c r="BA30" s="82">
        <f t="shared" si="58"/>
        <v>12224712.676182056</v>
      </c>
      <c r="BB30" s="82">
        <f t="shared" si="58"/>
        <v>12224712.676182056</v>
      </c>
      <c r="BC30" s="82">
        <f t="shared" si="58"/>
        <v>12224712.676182056</v>
      </c>
      <c r="BD30" s="82">
        <f t="shared" si="58"/>
        <v>12224712.676182056</v>
      </c>
      <c r="BE30" s="82">
        <f t="shared" si="58"/>
        <v>12224712.676182056</v>
      </c>
      <c r="BF30" s="82">
        <f t="shared" si="58"/>
        <v>12224712.676182056</v>
      </c>
      <c r="BG30" s="82">
        <f t="shared" si="58"/>
        <v>12224712.676182056</v>
      </c>
      <c r="BH30" s="82">
        <f t="shared" si="58"/>
        <v>12224712.676182056</v>
      </c>
      <c r="BI30" s="82">
        <f t="shared" si="58"/>
        <v>12224712.676182056</v>
      </c>
      <c r="BJ30" s="82">
        <f t="shared" si="58"/>
        <v>12224712.676182056</v>
      </c>
      <c r="BK30" s="82">
        <f t="shared" si="58"/>
        <v>12224712.676182056</v>
      </c>
      <c r="BL30" s="82">
        <f t="shared" si="58"/>
        <v>12224712.676182056</v>
      </c>
      <c r="BM30" s="82">
        <f t="shared" si="58"/>
        <v>12224712.676182056</v>
      </c>
      <c r="BN30" s="82">
        <f t="shared" si="58"/>
        <v>12224712.676182056</v>
      </c>
      <c r="BO30" s="82">
        <f t="shared" si="58"/>
        <v>12224712.676182056</v>
      </c>
      <c r="BP30" s="82">
        <f t="shared" si="58"/>
        <v>12224712.676182056</v>
      </c>
      <c r="BQ30" s="82">
        <f t="shared" si="58"/>
        <v>12224712.676182056</v>
      </c>
      <c r="BR30" s="82">
        <f t="shared" si="58"/>
        <v>12224712.676182056</v>
      </c>
      <c r="BS30" s="82">
        <f t="shared" si="58"/>
        <v>12224712.676182056</v>
      </c>
      <c r="BT30" s="82">
        <f t="shared" si="58"/>
        <v>12224712.676182056</v>
      </c>
      <c r="BU30" s="82">
        <f t="shared" si="58"/>
        <v>12224712.676182056</v>
      </c>
      <c r="BV30" s="82">
        <f t="shared" ref="BV30:DA30" si="59">IF(BV$7=EOMONTH($D$27,0),$D30,BU32)</f>
        <v>12224712.676182056</v>
      </c>
      <c r="BW30" s="82">
        <f t="shared" si="59"/>
        <v>12224712.676182056</v>
      </c>
      <c r="BX30" s="82">
        <f t="shared" si="59"/>
        <v>12224712.676182056</v>
      </c>
      <c r="BY30" s="82">
        <f t="shared" si="59"/>
        <v>12224712.676182056</v>
      </c>
      <c r="BZ30" s="82">
        <f t="shared" si="59"/>
        <v>12224712.676182056</v>
      </c>
      <c r="CA30" s="82">
        <f t="shared" si="59"/>
        <v>12224712.676182056</v>
      </c>
      <c r="CB30" s="82">
        <f t="shared" si="59"/>
        <v>12224712.676182056</v>
      </c>
      <c r="CC30" s="82">
        <f t="shared" si="59"/>
        <v>12224712.676182056</v>
      </c>
      <c r="CD30" s="82">
        <f t="shared" si="59"/>
        <v>12224712.676182056</v>
      </c>
      <c r="CE30" s="82">
        <f t="shared" si="59"/>
        <v>12224712.676182056</v>
      </c>
      <c r="CF30" s="82">
        <f t="shared" si="59"/>
        <v>12224712.676182056</v>
      </c>
      <c r="CG30" s="82">
        <f t="shared" si="59"/>
        <v>12224712.676182056</v>
      </c>
      <c r="CH30" s="82">
        <f t="shared" si="59"/>
        <v>12224712.676182056</v>
      </c>
      <c r="CI30" s="82">
        <f t="shared" si="59"/>
        <v>12224712.676182056</v>
      </c>
      <c r="CJ30" s="82">
        <f t="shared" si="59"/>
        <v>12224712.676182056</v>
      </c>
      <c r="CK30" s="82">
        <f t="shared" si="59"/>
        <v>12224712.676182056</v>
      </c>
      <c r="CL30" s="82">
        <f t="shared" si="59"/>
        <v>12224712.676182056</v>
      </c>
      <c r="CM30" s="82">
        <f t="shared" si="59"/>
        <v>12224712.676182056</v>
      </c>
      <c r="CN30" s="82">
        <f t="shared" si="59"/>
        <v>12224712.676182056</v>
      </c>
      <c r="CO30" s="82">
        <f t="shared" si="59"/>
        <v>12224712.676182056</v>
      </c>
      <c r="CP30" s="82">
        <f t="shared" si="59"/>
        <v>12224712.676182056</v>
      </c>
      <c r="CQ30" s="82">
        <f t="shared" si="59"/>
        <v>12224712.676182056</v>
      </c>
      <c r="CR30" s="82">
        <f t="shared" si="59"/>
        <v>12224712.676182056</v>
      </c>
      <c r="CS30" s="82">
        <f t="shared" si="59"/>
        <v>12224712.676182056</v>
      </c>
      <c r="CT30" s="82">
        <f t="shared" si="59"/>
        <v>12224712.676182056</v>
      </c>
      <c r="CU30" s="82">
        <f t="shared" si="59"/>
        <v>12224712.676182056</v>
      </c>
      <c r="CV30" s="82">
        <f t="shared" si="59"/>
        <v>12224712.676182056</v>
      </c>
      <c r="CW30" s="82">
        <f t="shared" si="59"/>
        <v>12224712.676182056</v>
      </c>
      <c r="CX30" s="82">
        <f t="shared" si="59"/>
        <v>12224712.676182056</v>
      </c>
      <c r="CY30" s="82">
        <f t="shared" si="59"/>
        <v>12224712.676182056</v>
      </c>
      <c r="CZ30" s="82">
        <f t="shared" si="59"/>
        <v>12224712.676182056</v>
      </c>
      <c r="DA30" s="82">
        <f t="shared" si="59"/>
        <v>12224712.676182056</v>
      </c>
      <c r="DB30" s="82">
        <f t="shared" ref="DB30:EB30" si="60">IF(DB$7=EOMONTH($D$27,0),$D30,DA32)</f>
        <v>12224712.676182056</v>
      </c>
      <c r="DC30" s="82">
        <f t="shared" si="60"/>
        <v>12224712.676182056</v>
      </c>
      <c r="DD30" s="82">
        <f t="shared" si="60"/>
        <v>12224712.676182056</v>
      </c>
      <c r="DE30" s="82">
        <f t="shared" si="60"/>
        <v>12224712.676182056</v>
      </c>
      <c r="DF30" s="82">
        <f t="shared" si="60"/>
        <v>12224712.676182056</v>
      </c>
      <c r="DG30" s="82">
        <f t="shared" si="60"/>
        <v>12224712.676182056</v>
      </c>
      <c r="DH30" s="82">
        <f t="shared" si="60"/>
        <v>12224712.676182056</v>
      </c>
      <c r="DI30" s="82">
        <f t="shared" si="60"/>
        <v>12224712.676182056</v>
      </c>
      <c r="DJ30" s="82">
        <f t="shared" si="60"/>
        <v>12224712.676182056</v>
      </c>
      <c r="DK30" s="82">
        <f t="shared" si="60"/>
        <v>12224712.676182056</v>
      </c>
      <c r="DL30" s="82">
        <f t="shared" si="60"/>
        <v>12224712.676182056</v>
      </c>
      <c r="DM30" s="82">
        <f t="shared" si="60"/>
        <v>12224712.676182056</v>
      </c>
      <c r="DN30" s="82">
        <f t="shared" si="60"/>
        <v>12224712.676182056</v>
      </c>
      <c r="DO30" s="82">
        <f t="shared" si="60"/>
        <v>12224712.676182056</v>
      </c>
      <c r="DP30" s="82">
        <f t="shared" si="60"/>
        <v>12224712.676182056</v>
      </c>
      <c r="DQ30" s="82">
        <f t="shared" si="60"/>
        <v>12224712.676182056</v>
      </c>
      <c r="DR30" s="82">
        <f t="shared" si="60"/>
        <v>12224712.676182056</v>
      </c>
      <c r="DS30" s="82">
        <f t="shared" si="60"/>
        <v>12224712.676182056</v>
      </c>
      <c r="DT30" s="82">
        <f t="shared" si="60"/>
        <v>12224712.676182056</v>
      </c>
      <c r="DU30" s="82">
        <f t="shared" si="60"/>
        <v>12224712.676182056</v>
      </c>
      <c r="DV30" s="82">
        <f t="shared" si="60"/>
        <v>12224712.676182056</v>
      </c>
      <c r="DW30" s="82">
        <f t="shared" si="60"/>
        <v>12224712.676182056</v>
      </c>
      <c r="DX30" s="82">
        <f t="shared" si="60"/>
        <v>12224712.676182056</v>
      </c>
      <c r="DY30" s="82">
        <f t="shared" si="60"/>
        <v>12224712.676182056</v>
      </c>
      <c r="DZ30" s="82">
        <f t="shared" si="60"/>
        <v>12224712.676182056</v>
      </c>
      <c r="EA30" s="82">
        <f t="shared" si="60"/>
        <v>12224712.676182056</v>
      </c>
      <c r="EB30" s="82">
        <f t="shared" si="60"/>
        <v>12224712.676182056</v>
      </c>
      <c r="EC30" s="82"/>
    </row>
    <row r="31" spans="2:133" outlineLevel="1" x14ac:dyDescent="0.25">
      <c r="C31" s="333" t="s">
        <v>558</v>
      </c>
      <c r="G31" s="52" t="s">
        <v>553</v>
      </c>
      <c r="H31" s="46">
        <f t="shared" ref="H31" si="61">SUM(J31:EB31)</f>
        <v>2975197.2170379423</v>
      </c>
      <c r="J31" s="82">
        <f>J30*SUM(J28:J29)*J27</f>
        <v>1568529.5101307069</v>
      </c>
      <c r="K31" s="82">
        <f t="shared" ref="K31:BV31" si="62">K30*SUM(K28:K29)*K27</f>
        <v>0</v>
      </c>
      <c r="L31" s="82">
        <f t="shared" si="62"/>
        <v>0</v>
      </c>
      <c r="M31" s="82">
        <f t="shared" si="62"/>
        <v>0</v>
      </c>
      <c r="N31" s="82">
        <f t="shared" si="62"/>
        <v>0</v>
      </c>
      <c r="O31" s="82">
        <f t="shared" si="62"/>
        <v>0</v>
      </c>
      <c r="P31" s="82">
        <f t="shared" si="62"/>
        <v>0</v>
      </c>
      <c r="Q31" s="82">
        <f t="shared" si="62"/>
        <v>0</v>
      </c>
      <c r="R31" s="82">
        <f t="shared" si="62"/>
        <v>0</v>
      </c>
      <c r="S31" s="82">
        <f t="shared" si="62"/>
        <v>0</v>
      </c>
      <c r="T31" s="82">
        <f t="shared" si="62"/>
        <v>0</v>
      </c>
      <c r="U31" s="82">
        <f t="shared" si="62"/>
        <v>0</v>
      </c>
      <c r="V31" s="82">
        <f t="shared" si="62"/>
        <v>1406667.7069072353</v>
      </c>
      <c r="W31" s="82">
        <f t="shared" si="62"/>
        <v>0</v>
      </c>
      <c r="X31" s="82">
        <f t="shared" si="62"/>
        <v>0</v>
      </c>
      <c r="Y31" s="82">
        <f t="shared" si="62"/>
        <v>0</v>
      </c>
      <c r="Z31" s="82">
        <f t="shared" si="62"/>
        <v>0</v>
      </c>
      <c r="AA31" s="82">
        <f t="shared" si="62"/>
        <v>0</v>
      </c>
      <c r="AB31" s="82">
        <f t="shared" si="62"/>
        <v>0</v>
      </c>
      <c r="AC31" s="82">
        <f t="shared" si="62"/>
        <v>0</v>
      </c>
      <c r="AD31" s="82">
        <f t="shared" si="62"/>
        <v>0</v>
      </c>
      <c r="AE31" s="82">
        <f t="shared" si="62"/>
        <v>0</v>
      </c>
      <c r="AF31" s="82">
        <f t="shared" si="62"/>
        <v>0</v>
      </c>
      <c r="AG31" s="82">
        <f t="shared" si="62"/>
        <v>0</v>
      </c>
      <c r="AH31" s="82">
        <f t="shared" si="62"/>
        <v>0</v>
      </c>
      <c r="AI31" s="82">
        <f t="shared" si="62"/>
        <v>0</v>
      </c>
      <c r="AJ31" s="82">
        <f t="shared" si="62"/>
        <v>0</v>
      </c>
      <c r="AK31" s="82">
        <f t="shared" si="62"/>
        <v>0</v>
      </c>
      <c r="AL31" s="82">
        <f t="shared" si="62"/>
        <v>0</v>
      </c>
      <c r="AM31" s="82">
        <f t="shared" si="62"/>
        <v>0</v>
      </c>
      <c r="AN31" s="82">
        <f t="shared" si="62"/>
        <v>0</v>
      </c>
      <c r="AO31" s="82">
        <f t="shared" si="62"/>
        <v>0</v>
      </c>
      <c r="AP31" s="82">
        <f t="shared" si="62"/>
        <v>0</v>
      </c>
      <c r="AQ31" s="82">
        <f t="shared" si="62"/>
        <v>0</v>
      </c>
      <c r="AR31" s="82">
        <f t="shared" si="62"/>
        <v>0</v>
      </c>
      <c r="AS31" s="82">
        <f t="shared" si="62"/>
        <v>0</v>
      </c>
      <c r="AT31" s="82">
        <f t="shared" si="62"/>
        <v>0</v>
      </c>
      <c r="AU31" s="82">
        <f t="shared" si="62"/>
        <v>0</v>
      </c>
      <c r="AV31" s="82">
        <f t="shared" si="62"/>
        <v>0</v>
      </c>
      <c r="AW31" s="82">
        <f t="shared" si="62"/>
        <v>0</v>
      </c>
      <c r="AX31" s="82">
        <f t="shared" si="62"/>
        <v>0</v>
      </c>
      <c r="AY31" s="82">
        <f t="shared" si="62"/>
        <v>0</v>
      </c>
      <c r="AZ31" s="82">
        <f t="shared" si="62"/>
        <v>0</v>
      </c>
      <c r="BA31" s="82">
        <f t="shared" si="62"/>
        <v>0</v>
      </c>
      <c r="BB31" s="82">
        <f t="shared" si="62"/>
        <v>0</v>
      </c>
      <c r="BC31" s="82">
        <f t="shared" si="62"/>
        <v>0</v>
      </c>
      <c r="BD31" s="82">
        <f t="shared" si="62"/>
        <v>0</v>
      </c>
      <c r="BE31" s="82">
        <f t="shared" si="62"/>
        <v>0</v>
      </c>
      <c r="BF31" s="82">
        <f t="shared" si="62"/>
        <v>0</v>
      </c>
      <c r="BG31" s="82">
        <f t="shared" si="62"/>
        <v>0</v>
      </c>
      <c r="BH31" s="82">
        <f t="shared" si="62"/>
        <v>0</v>
      </c>
      <c r="BI31" s="82">
        <f t="shared" si="62"/>
        <v>0</v>
      </c>
      <c r="BJ31" s="82">
        <f t="shared" si="62"/>
        <v>0</v>
      </c>
      <c r="BK31" s="82">
        <f t="shared" si="62"/>
        <v>0</v>
      </c>
      <c r="BL31" s="82">
        <f t="shared" si="62"/>
        <v>0</v>
      </c>
      <c r="BM31" s="82">
        <f t="shared" si="62"/>
        <v>0</v>
      </c>
      <c r="BN31" s="82">
        <f t="shared" si="62"/>
        <v>0</v>
      </c>
      <c r="BO31" s="82">
        <f t="shared" si="62"/>
        <v>0</v>
      </c>
      <c r="BP31" s="82">
        <f t="shared" si="62"/>
        <v>0</v>
      </c>
      <c r="BQ31" s="82">
        <f t="shared" si="62"/>
        <v>0</v>
      </c>
      <c r="BR31" s="82">
        <f t="shared" si="62"/>
        <v>0</v>
      </c>
      <c r="BS31" s="82">
        <f t="shared" si="62"/>
        <v>0</v>
      </c>
      <c r="BT31" s="82">
        <f t="shared" si="62"/>
        <v>0</v>
      </c>
      <c r="BU31" s="82">
        <f t="shared" si="62"/>
        <v>0</v>
      </c>
      <c r="BV31" s="82">
        <f t="shared" si="62"/>
        <v>0</v>
      </c>
      <c r="BW31" s="82">
        <f t="shared" ref="BW31:EB31" si="63">BW30*SUM(BW28:BW29)*BW27</f>
        <v>0</v>
      </c>
      <c r="BX31" s="82">
        <f t="shared" si="63"/>
        <v>0</v>
      </c>
      <c r="BY31" s="82">
        <f t="shared" si="63"/>
        <v>0</v>
      </c>
      <c r="BZ31" s="82">
        <f t="shared" si="63"/>
        <v>0</v>
      </c>
      <c r="CA31" s="82">
        <f t="shared" si="63"/>
        <v>0</v>
      </c>
      <c r="CB31" s="82">
        <f t="shared" si="63"/>
        <v>0</v>
      </c>
      <c r="CC31" s="82">
        <f t="shared" si="63"/>
        <v>0</v>
      </c>
      <c r="CD31" s="82">
        <f t="shared" si="63"/>
        <v>0</v>
      </c>
      <c r="CE31" s="82">
        <f t="shared" si="63"/>
        <v>0</v>
      </c>
      <c r="CF31" s="82">
        <f t="shared" si="63"/>
        <v>0</v>
      </c>
      <c r="CG31" s="82">
        <f t="shared" si="63"/>
        <v>0</v>
      </c>
      <c r="CH31" s="82">
        <f t="shared" si="63"/>
        <v>0</v>
      </c>
      <c r="CI31" s="82">
        <f t="shared" si="63"/>
        <v>0</v>
      </c>
      <c r="CJ31" s="82">
        <f t="shared" si="63"/>
        <v>0</v>
      </c>
      <c r="CK31" s="82">
        <f t="shared" si="63"/>
        <v>0</v>
      </c>
      <c r="CL31" s="82">
        <f t="shared" si="63"/>
        <v>0</v>
      </c>
      <c r="CM31" s="82">
        <f t="shared" si="63"/>
        <v>0</v>
      </c>
      <c r="CN31" s="82">
        <f t="shared" si="63"/>
        <v>0</v>
      </c>
      <c r="CO31" s="82">
        <f t="shared" si="63"/>
        <v>0</v>
      </c>
      <c r="CP31" s="82">
        <f t="shared" si="63"/>
        <v>0</v>
      </c>
      <c r="CQ31" s="82">
        <f t="shared" si="63"/>
        <v>0</v>
      </c>
      <c r="CR31" s="82">
        <f t="shared" si="63"/>
        <v>0</v>
      </c>
      <c r="CS31" s="82">
        <f t="shared" si="63"/>
        <v>0</v>
      </c>
      <c r="CT31" s="82">
        <f t="shared" si="63"/>
        <v>0</v>
      </c>
      <c r="CU31" s="82">
        <f t="shared" si="63"/>
        <v>0</v>
      </c>
      <c r="CV31" s="82">
        <f t="shared" si="63"/>
        <v>0</v>
      </c>
      <c r="CW31" s="82">
        <f t="shared" si="63"/>
        <v>0</v>
      </c>
      <c r="CX31" s="82">
        <f t="shared" si="63"/>
        <v>0</v>
      </c>
      <c r="CY31" s="82">
        <f t="shared" si="63"/>
        <v>0</v>
      </c>
      <c r="CZ31" s="82">
        <f t="shared" si="63"/>
        <v>0</v>
      </c>
      <c r="DA31" s="82">
        <f t="shared" si="63"/>
        <v>0</v>
      </c>
      <c r="DB31" s="82">
        <f t="shared" si="63"/>
        <v>0</v>
      </c>
      <c r="DC31" s="82">
        <f t="shared" si="63"/>
        <v>0</v>
      </c>
      <c r="DD31" s="82">
        <f t="shared" si="63"/>
        <v>0</v>
      </c>
      <c r="DE31" s="82">
        <f t="shared" si="63"/>
        <v>0</v>
      </c>
      <c r="DF31" s="82">
        <f t="shared" si="63"/>
        <v>0</v>
      </c>
      <c r="DG31" s="82">
        <f t="shared" si="63"/>
        <v>0</v>
      </c>
      <c r="DH31" s="82">
        <f t="shared" si="63"/>
        <v>0</v>
      </c>
      <c r="DI31" s="82">
        <f t="shared" si="63"/>
        <v>0</v>
      </c>
      <c r="DJ31" s="82">
        <f t="shared" si="63"/>
        <v>0</v>
      </c>
      <c r="DK31" s="82">
        <f t="shared" si="63"/>
        <v>0</v>
      </c>
      <c r="DL31" s="82">
        <f t="shared" si="63"/>
        <v>0</v>
      </c>
      <c r="DM31" s="82">
        <f t="shared" si="63"/>
        <v>0</v>
      </c>
      <c r="DN31" s="82">
        <f t="shared" si="63"/>
        <v>0</v>
      </c>
      <c r="DO31" s="82">
        <f t="shared" si="63"/>
        <v>0</v>
      </c>
      <c r="DP31" s="82">
        <f t="shared" si="63"/>
        <v>0</v>
      </c>
      <c r="DQ31" s="82">
        <f t="shared" si="63"/>
        <v>0</v>
      </c>
      <c r="DR31" s="82">
        <f t="shared" si="63"/>
        <v>0</v>
      </c>
      <c r="DS31" s="82">
        <f t="shared" si="63"/>
        <v>0</v>
      </c>
      <c r="DT31" s="82">
        <f t="shared" si="63"/>
        <v>0</v>
      </c>
      <c r="DU31" s="82">
        <f t="shared" si="63"/>
        <v>0</v>
      </c>
      <c r="DV31" s="82">
        <f t="shared" si="63"/>
        <v>0</v>
      </c>
      <c r="DW31" s="82">
        <f t="shared" si="63"/>
        <v>0</v>
      </c>
      <c r="DX31" s="82">
        <f t="shared" si="63"/>
        <v>0</v>
      </c>
      <c r="DY31" s="82">
        <f t="shared" si="63"/>
        <v>0</v>
      </c>
      <c r="DZ31" s="82">
        <f t="shared" si="63"/>
        <v>0</v>
      </c>
      <c r="EA31" s="82">
        <f t="shared" si="63"/>
        <v>0</v>
      </c>
      <c r="EB31" s="82">
        <f t="shared" si="63"/>
        <v>0</v>
      </c>
    </row>
    <row r="32" spans="2:133" outlineLevel="1" x14ac:dyDescent="0.25">
      <c r="C32" s="333" t="s">
        <v>561</v>
      </c>
      <c r="G32" s="52" t="s">
        <v>553</v>
      </c>
      <c r="H32" s="29"/>
      <c r="I32" s="129"/>
      <c r="J32" s="82">
        <f>J30-J31</f>
        <v>13631380.383089291</v>
      </c>
      <c r="K32" s="82">
        <f t="shared" ref="K32:BV32" si="64">K30-K31</f>
        <v>13631380.383089291</v>
      </c>
      <c r="L32" s="82">
        <f t="shared" si="64"/>
        <v>13631380.383089291</v>
      </c>
      <c r="M32" s="82">
        <f t="shared" si="64"/>
        <v>13631380.383089291</v>
      </c>
      <c r="N32" s="82">
        <f t="shared" si="64"/>
        <v>13631380.383089291</v>
      </c>
      <c r="O32" s="82">
        <f t="shared" si="64"/>
        <v>13631380.383089291</v>
      </c>
      <c r="P32" s="82">
        <f t="shared" si="64"/>
        <v>13631380.383089291</v>
      </c>
      <c r="Q32" s="82">
        <f t="shared" si="64"/>
        <v>13631380.383089291</v>
      </c>
      <c r="R32" s="82">
        <f t="shared" si="64"/>
        <v>13631380.383089291</v>
      </c>
      <c r="S32" s="82">
        <f t="shared" si="64"/>
        <v>13631380.383089291</v>
      </c>
      <c r="T32" s="82">
        <f t="shared" si="64"/>
        <v>13631380.383089291</v>
      </c>
      <c r="U32" s="82">
        <f t="shared" si="64"/>
        <v>13631380.383089291</v>
      </c>
      <c r="V32" s="82">
        <f t="shared" si="64"/>
        <v>12224712.676182056</v>
      </c>
      <c r="W32" s="82">
        <f t="shared" si="64"/>
        <v>12224712.676182056</v>
      </c>
      <c r="X32" s="82">
        <f t="shared" si="64"/>
        <v>12224712.676182056</v>
      </c>
      <c r="Y32" s="82">
        <f t="shared" si="64"/>
        <v>12224712.676182056</v>
      </c>
      <c r="Z32" s="82">
        <f t="shared" si="64"/>
        <v>12224712.676182056</v>
      </c>
      <c r="AA32" s="82">
        <f t="shared" si="64"/>
        <v>12224712.676182056</v>
      </c>
      <c r="AB32" s="82">
        <f t="shared" si="64"/>
        <v>12224712.676182056</v>
      </c>
      <c r="AC32" s="82">
        <f t="shared" si="64"/>
        <v>12224712.676182056</v>
      </c>
      <c r="AD32" s="82">
        <f t="shared" si="64"/>
        <v>12224712.676182056</v>
      </c>
      <c r="AE32" s="82">
        <f t="shared" si="64"/>
        <v>12224712.676182056</v>
      </c>
      <c r="AF32" s="82">
        <f t="shared" si="64"/>
        <v>12224712.676182056</v>
      </c>
      <c r="AG32" s="82">
        <f t="shared" si="64"/>
        <v>12224712.676182056</v>
      </c>
      <c r="AH32" s="82">
        <f t="shared" si="64"/>
        <v>12224712.676182056</v>
      </c>
      <c r="AI32" s="82">
        <f t="shared" si="64"/>
        <v>12224712.676182056</v>
      </c>
      <c r="AJ32" s="82">
        <f t="shared" si="64"/>
        <v>12224712.676182056</v>
      </c>
      <c r="AK32" s="82">
        <f t="shared" si="64"/>
        <v>12224712.676182056</v>
      </c>
      <c r="AL32" s="82">
        <f t="shared" si="64"/>
        <v>12224712.676182056</v>
      </c>
      <c r="AM32" s="82">
        <f t="shared" si="64"/>
        <v>12224712.676182056</v>
      </c>
      <c r="AN32" s="82">
        <f t="shared" si="64"/>
        <v>12224712.676182056</v>
      </c>
      <c r="AO32" s="82">
        <f t="shared" si="64"/>
        <v>12224712.676182056</v>
      </c>
      <c r="AP32" s="82">
        <f t="shared" si="64"/>
        <v>12224712.676182056</v>
      </c>
      <c r="AQ32" s="82">
        <f t="shared" si="64"/>
        <v>12224712.676182056</v>
      </c>
      <c r="AR32" s="82">
        <f t="shared" si="64"/>
        <v>12224712.676182056</v>
      </c>
      <c r="AS32" s="82">
        <f t="shared" si="64"/>
        <v>12224712.676182056</v>
      </c>
      <c r="AT32" s="82">
        <f t="shared" si="64"/>
        <v>12224712.676182056</v>
      </c>
      <c r="AU32" s="82">
        <f t="shared" si="64"/>
        <v>12224712.676182056</v>
      </c>
      <c r="AV32" s="82">
        <f t="shared" si="64"/>
        <v>12224712.676182056</v>
      </c>
      <c r="AW32" s="82">
        <f t="shared" si="64"/>
        <v>12224712.676182056</v>
      </c>
      <c r="AX32" s="82">
        <f t="shared" si="64"/>
        <v>12224712.676182056</v>
      </c>
      <c r="AY32" s="82">
        <f t="shared" si="64"/>
        <v>12224712.676182056</v>
      </c>
      <c r="AZ32" s="82">
        <f t="shared" si="64"/>
        <v>12224712.676182056</v>
      </c>
      <c r="BA32" s="82">
        <f t="shared" si="64"/>
        <v>12224712.676182056</v>
      </c>
      <c r="BB32" s="82">
        <f t="shared" si="64"/>
        <v>12224712.676182056</v>
      </c>
      <c r="BC32" s="82">
        <f t="shared" si="64"/>
        <v>12224712.676182056</v>
      </c>
      <c r="BD32" s="82">
        <f t="shared" si="64"/>
        <v>12224712.676182056</v>
      </c>
      <c r="BE32" s="82">
        <f t="shared" si="64"/>
        <v>12224712.676182056</v>
      </c>
      <c r="BF32" s="82">
        <f t="shared" si="64"/>
        <v>12224712.676182056</v>
      </c>
      <c r="BG32" s="82">
        <f t="shared" si="64"/>
        <v>12224712.676182056</v>
      </c>
      <c r="BH32" s="82">
        <f t="shared" si="64"/>
        <v>12224712.676182056</v>
      </c>
      <c r="BI32" s="82">
        <f t="shared" si="64"/>
        <v>12224712.676182056</v>
      </c>
      <c r="BJ32" s="82">
        <f t="shared" si="64"/>
        <v>12224712.676182056</v>
      </c>
      <c r="BK32" s="82">
        <f t="shared" si="64"/>
        <v>12224712.676182056</v>
      </c>
      <c r="BL32" s="82">
        <f t="shared" si="64"/>
        <v>12224712.676182056</v>
      </c>
      <c r="BM32" s="82">
        <f t="shared" si="64"/>
        <v>12224712.676182056</v>
      </c>
      <c r="BN32" s="82">
        <f t="shared" si="64"/>
        <v>12224712.676182056</v>
      </c>
      <c r="BO32" s="82">
        <f t="shared" si="64"/>
        <v>12224712.676182056</v>
      </c>
      <c r="BP32" s="82">
        <f t="shared" si="64"/>
        <v>12224712.676182056</v>
      </c>
      <c r="BQ32" s="82">
        <f t="shared" si="64"/>
        <v>12224712.676182056</v>
      </c>
      <c r="BR32" s="82">
        <f t="shared" si="64"/>
        <v>12224712.676182056</v>
      </c>
      <c r="BS32" s="82">
        <f t="shared" si="64"/>
        <v>12224712.676182056</v>
      </c>
      <c r="BT32" s="82">
        <f t="shared" si="64"/>
        <v>12224712.676182056</v>
      </c>
      <c r="BU32" s="82">
        <f t="shared" si="64"/>
        <v>12224712.676182056</v>
      </c>
      <c r="BV32" s="82">
        <f t="shared" si="64"/>
        <v>12224712.676182056</v>
      </c>
      <c r="BW32" s="82">
        <f t="shared" ref="BW32:EB32" si="65">BW30-BW31</f>
        <v>12224712.676182056</v>
      </c>
      <c r="BX32" s="82">
        <f t="shared" si="65"/>
        <v>12224712.676182056</v>
      </c>
      <c r="BY32" s="82">
        <f t="shared" si="65"/>
        <v>12224712.676182056</v>
      </c>
      <c r="BZ32" s="82">
        <f t="shared" si="65"/>
        <v>12224712.676182056</v>
      </c>
      <c r="CA32" s="82">
        <f t="shared" si="65"/>
        <v>12224712.676182056</v>
      </c>
      <c r="CB32" s="82">
        <f t="shared" si="65"/>
        <v>12224712.676182056</v>
      </c>
      <c r="CC32" s="82">
        <f t="shared" si="65"/>
        <v>12224712.676182056</v>
      </c>
      <c r="CD32" s="82">
        <f t="shared" si="65"/>
        <v>12224712.676182056</v>
      </c>
      <c r="CE32" s="82">
        <f t="shared" si="65"/>
        <v>12224712.676182056</v>
      </c>
      <c r="CF32" s="82">
        <f t="shared" si="65"/>
        <v>12224712.676182056</v>
      </c>
      <c r="CG32" s="82">
        <f t="shared" si="65"/>
        <v>12224712.676182056</v>
      </c>
      <c r="CH32" s="82">
        <f t="shared" si="65"/>
        <v>12224712.676182056</v>
      </c>
      <c r="CI32" s="82">
        <f t="shared" si="65"/>
        <v>12224712.676182056</v>
      </c>
      <c r="CJ32" s="82">
        <f t="shared" si="65"/>
        <v>12224712.676182056</v>
      </c>
      <c r="CK32" s="82">
        <f t="shared" si="65"/>
        <v>12224712.676182056</v>
      </c>
      <c r="CL32" s="82">
        <f t="shared" si="65"/>
        <v>12224712.676182056</v>
      </c>
      <c r="CM32" s="82">
        <f t="shared" si="65"/>
        <v>12224712.676182056</v>
      </c>
      <c r="CN32" s="82">
        <f t="shared" si="65"/>
        <v>12224712.676182056</v>
      </c>
      <c r="CO32" s="82">
        <f t="shared" si="65"/>
        <v>12224712.676182056</v>
      </c>
      <c r="CP32" s="82">
        <f t="shared" si="65"/>
        <v>12224712.676182056</v>
      </c>
      <c r="CQ32" s="82">
        <f t="shared" si="65"/>
        <v>12224712.676182056</v>
      </c>
      <c r="CR32" s="82">
        <f t="shared" si="65"/>
        <v>12224712.676182056</v>
      </c>
      <c r="CS32" s="82">
        <f t="shared" si="65"/>
        <v>12224712.676182056</v>
      </c>
      <c r="CT32" s="82">
        <f t="shared" si="65"/>
        <v>12224712.676182056</v>
      </c>
      <c r="CU32" s="82">
        <f t="shared" si="65"/>
        <v>12224712.676182056</v>
      </c>
      <c r="CV32" s="82">
        <f t="shared" si="65"/>
        <v>12224712.676182056</v>
      </c>
      <c r="CW32" s="82">
        <f t="shared" si="65"/>
        <v>12224712.676182056</v>
      </c>
      <c r="CX32" s="82">
        <f t="shared" si="65"/>
        <v>12224712.676182056</v>
      </c>
      <c r="CY32" s="82">
        <f t="shared" si="65"/>
        <v>12224712.676182056</v>
      </c>
      <c r="CZ32" s="82">
        <f t="shared" si="65"/>
        <v>12224712.676182056</v>
      </c>
      <c r="DA32" s="82">
        <f t="shared" si="65"/>
        <v>12224712.676182056</v>
      </c>
      <c r="DB32" s="82">
        <f t="shared" si="65"/>
        <v>12224712.676182056</v>
      </c>
      <c r="DC32" s="82">
        <f t="shared" si="65"/>
        <v>12224712.676182056</v>
      </c>
      <c r="DD32" s="82">
        <f t="shared" si="65"/>
        <v>12224712.676182056</v>
      </c>
      <c r="DE32" s="82">
        <f t="shared" si="65"/>
        <v>12224712.676182056</v>
      </c>
      <c r="DF32" s="82">
        <f t="shared" si="65"/>
        <v>12224712.676182056</v>
      </c>
      <c r="DG32" s="82">
        <f t="shared" si="65"/>
        <v>12224712.676182056</v>
      </c>
      <c r="DH32" s="82">
        <f t="shared" si="65"/>
        <v>12224712.676182056</v>
      </c>
      <c r="DI32" s="82">
        <f t="shared" si="65"/>
        <v>12224712.676182056</v>
      </c>
      <c r="DJ32" s="82">
        <f t="shared" si="65"/>
        <v>12224712.676182056</v>
      </c>
      <c r="DK32" s="82">
        <f t="shared" si="65"/>
        <v>12224712.676182056</v>
      </c>
      <c r="DL32" s="82">
        <f t="shared" si="65"/>
        <v>12224712.676182056</v>
      </c>
      <c r="DM32" s="82">
        <f t="shared" si="65"/>
        <v>12224712.676182056</v>
      </c>
      <c r="DN32" s="82">
        <f t="shared" si="65"/>
        <v>12224712.676182056</v>
      </c>
      <c r="DO32" s="82">
        <f t="shared" si="65"/>
        <v>12224712.676182056</v>
      </c>
      <c r="DP32" s="82">
        <f t="shared" si="65"/>
        <v>12224712.676182056</v>
      </c>
      <c r="DQ32" s="82">
        <f t="shared" si="65"/>
        <v>12224712.676182056</v>
      </c>
      <c r="DR32" s="82">
        <f t="shared" si="65"/>
        <v>12224712.676182056</v>
      </c>
      <c r="DS32" s="82">
        <f t="shared" si="65"/>
        <v>12224712.676182056</v>
      </c>
      <c r="DT32" s="82">
        <f t="shared" si="65"/>
        <v>12224712.676182056</v>
      </c>
      <c r="DU32" s="82">
        <f t="shared" si="65"/>
        <v>12224712.676182056</v>
      </c>
      <c r="DV32" s="82">
        <f t="shared" si="65"/>
        <v>12224712.676182056</v>
      </c>
      <c r="DW32" s="82">
        <f t="shared" si="65"/>
        <v>12224712.676182056</v>
      </c>
      <c r="DX32" s="82">
        <f t="shared" si="65"/>
        <v>12224712.676182056</v>
      </c>
      <c r="DY32" s="82">
        <f t="shared" si="65"/>
        <v>12224712.676182056</v>
      </c>
      <c r="DZ32" s="82">
        <f t="shared" si="65"/>
        <v>12224712.676182056</v>
      </c>
      <c r="EA32" s="82">
        <f t="shared" si="65"/>
        <v>12224712.676182056</v>
      </c>
      <c r="EB32" s="82">
        <f t="shared" si="65"/>
        <v>12224712.676182056</v>
      </c>
    </row>
    <row r="33" spans="2:132" outlineLevel="1" x14ac:dyDescent="0.25">
      <c r="C33" s="318" t="s">
        <v>557</v>
      </c>
      <c r="D33" s="31">
        <f>Costs!$M$39</f>
        <v>1.9</v>
      </c>
      <c r="G33" s="52" t="s">
        <v>220</v>
      </c>
      <c r="H33" s="29"/>
      <c r="J33" s="312">
        <f>$D33</f>
        <v>1.9</v>
      </c>
      <c r="K33" s="312">
        <f t="shared" ref="K33:BU33" si="66">$D33</f>
        <v>1.9</v>
      </c>
      <c r="L33" s="312">
        <f t="shared" si="66"/>
        <v>1.9</v>
      </c>
      <c r="M33" s="312">
        <f t="shared" si="66"/>
        <v>1.9</v>
      </c>
      <c r="N33" s="312">
        <f t="shared" si="66"/>
        <v>1.9</v>
      </c>
      <c r="O33" s="312">
        <f t="shared" si="66"/>
        <v>1.9</v>
      </c>
      <c r="P33" s="312">
        <f t="shared" si="66"/>
        <v>1.9</v>
      </c>
      <c r="Q33" s="312">
        <f t="shared" si="66"/>
        <v>1.9</v>
      </c>
      <c r="R33" s="312">
        <f t="shared" si="66"/>
        <v>1.9</v>
      </c>
      <c r="S33" s="312">
        <f t="shared" si="66"/>
        <v>1.9</v>
      </c>
      <c r="T33" s="312">
        <f t="shared" si="66"/>
        <v>1.9</v>
      </c>
      <c r="U33" s="312">
        <f t="shared" si="66"/>
        <v>1.9</v>
      </c>
      <c r="V33" s="312">
        <f t="shared" si="66"/>
        <v>1.9</v>
      </c>
      <c r="W33" s="312">
        <f t="shared" si="66"/>
        <v>1.9</v>
      </c>
      <c r="X33" s="312">
        <f t="shared" si="66"/>
        <v>1.9</v>
      </c>
      <c r="Y33" s="312">
        <f t="shared" si="66"/>
        <v>1.9</v>
      </c>
      <c r="Z33" s="312">
        <f t="shared" si="66"/>
        <v>1.9</v>
      </c>
      <c r="AA33" s="312">
        <f t="shared" si="66"/>
        <v>1.9</v>
      </c>
      <c r="AB33" s="312">
        <f t="shared" si="66"/>
        <v>1.9</v>
      </c>
      <c r="AC33" s="312">
        <f t="shared" si="66"/>
        <v>1.9</v>
      </c>
      <c r="AD33" s="312">
        <f t="shared" si="66"/>
        <v>1.9</v>
      </c>
      <c r="AE33" s="312">
        <f t="shared" si="66"/>
        <v>1.9</v>
      </c>
      <c r="AF33" s="312">
        <f t="shared" si="66"/>
        <v>1.9</v>
      </c>
      <c r="AG33" s="312">
        <f t="shared" si="66"/>
        <v>1.9</v>
      </c>
      <c r="AH33" s="312">
        <f t="shared" si="66"/>
        <v>1.9</v>
      </c>
      <c r="AI33" s="312">
        <f t="shared" si="66"/>
        <v>1.9</v>
      </c>
      <c r="AJ33" s="312">
        <f t="shared" si="66"/>
        <v>1.9</v>
      </c>
      <c r="AK33" s="312">
        <f t="shared" si="66"/>
        <v>1.9</v>
      </c>
      <c r="AL33" s="312">
        <f t="shared" si="66"/>
        <v>1.9</v>
      </c>
      <c r="AM33" s="312">
        <f t="shared" si="66"/>
        <v>1.9</v>
      </c>
      <c r="AN33" s="312">
        <f t="shared" si="66"/>
        <v>1.9</v>
      </c>
      <c r="AO33" s="312">
        <f t="shared" si="66"/>
        <v>1.9</v>
      </c>
      <c r="AP33" s="312">
        <f t="shared" si="66"/>
        <v>1.9</v>
      </c>
      <c r="AQ33" s="312">
        <f t="shared" si="66"/>
        <v>1.9</v>
      </c>
      <c r="AR33" s="312">
        <f t="shared" si="66"/>
        <v>1.9</v>
      </c>
      <c r="AS33" s="312">
        <f t="shared" si="66"/>
        <v>1.9</v>
      </c>
      <c r="AT33" s="312">
        <f t="shared" si="66"/>
        <v>1.9</v>
      </c>
      <c r="AU33" s="312">
        <f t="shared" si="66"/>
        <v>1.9</v>
      </c>
      <c r="AV33" s="312">
        <f t="shared" si="66"/>
        <v>1.9</v>
      </c>
      <c r="AW33" s="312">
        <f t="shared" si="66"/>
        <v>1.9</v>
      </c>
      <c r="AX33" s="312">
        <f t="shared" si="66"/>
        <v>1.9</v>
      </c>
      <c r="AY33" s="312">
        <f t="shared" si="66"/>
        <v>1.9</v>
      </c>
      <c r="AZ33" s="312">
        <f t="shared" si="66"/>
        <v>1.9</v>
      </c>
      <c r="BA33" s="312">
        <f t="shared" si="66"/>
        <v>1.9</v>
      </c>
      <c r="BB33" s="312">
        <f t="shared" si="66"/>
        <v>1.9</v>
      </c>
      <c r="BC33" s="312">
        <f t="shared" si="66"/>
        <v>1.9</v>
      </c>
      <c r="BD33" s="312">
        <f t="shared" si="66"/>
        <v>1.9</v>
      </c>
      <c r="BE33" s="312">
        <f t="shared" si="66"/>
        <v>1.9</v>
      </c>
      <c r="BF33" s="312">
        <f t="shared" si="66"/>
        <v>1.9</v>
      </c>
      <c r="BG33" s="312">
        <f t="shared" si="66"/>
        <v>1.9</v>
      </c>
      <c r="BH33" s="312">
        <f t="shared" si="66"/>
        <v>1.9</v>
      </c>
      <c r="BI33" s="312">
        <f t="shared" si="66"/>
        <v>1.9</v>
      </c>
      <c r="BJ33" s="312">
        <f t="shared" si="66"/>
        <v>1.9</v>
      </c>
      <c r="BK33" s="312">
        <f t="shared" si="66"/>
        <v>1.9</v>
      </c>
      <c r="BL33" s="312">
        <f t="shared" si="66"/>
        <v>1.9</v>
      </c>
      <c r="BM33" s="312">
        <f t="shared" si="66"/>
        <v>1.9</v>
      </c>
      <c r="BN33" s="312">
        <f t="shared" si="66"/>
        <v>1.9</v>
      </c>
      <c r="BO33" s="312">
        <f t="shared" si="66"/>
        <v>1.9</v>
      </c>
      <c r="BP33" s="312">
        <f t="shared" si="66"/>
        <v>1.9</v>
      </c>
      <c r="BQ33" s="312">
        <f t="shared" si="66"/>
        <v>1.9</v>
      </c>
      <c r="BR33" s="312">
        <f t="shared" si="66"/>
        <v>1.9</v>
      </c>
      <c r="BS33" s="312">
        <f t="shared" si="66"/>
        <v>1.9</v>
      </c>
      <c r="BT33" s="312">
        <f t="shared" si="66"/>
        <v>1.9</v>
      </c>
      <c r="BU33" s="312">
        <f t="shared" si="66"/>
        <v>1.9</v>
      </c>
      <c r="BV33" s="312">
        <f t="shared" ref="BV33" si="67">$D33</f>
        <v>1.9</v>
      </c>
      <c r="BW33" s="312">
        <f t="shared" ref="BW33:EB33" si="68">$D33</f>
        <v>1.9</v>
      </c>
      <c r="BX33" s="312">
        <f t="shared" si="68"/>
        <v>1.9</v>
      </c>
      <c r="BY33" s="312">
        <f t="shared" si="68"/>
        <v>1.9</v>
      </c>
      <c r="BZ33" s="312">
        <f t="shared" si="68"/>
        <v>1.9</v>
      </c>
      <c r="CA33" s="312">
        <f t="shared" si="68"/>
        <v>1.9</v>
      </c>
      <c r="CB33" s="312">
        <f t="shared" si="68"/>
        <v>1.9</v>
      </c>
      <c r="CC33" s="312">
        <f t="shared" si="68"/>
        <v>1.9</v>
      </c>
      <c r="CD33" s="312">
        <f t="shared" si="68"/>
        <v>1.9</v>
      </c>
      <c r="CE33" s="312">
        <f t="shared" si="68"/>
        <v>1.9</v>
      </c>
      <c r="CF33" s="312">
        <f t="shared" si="68"/>
        <v>1.9</v>
      </c>
      <c r="CG33" s="312">
        <f t="shared" si="68"/>
        <v>1.9</v>
      </c>
      <c r="CH33" s="312">
        <f t="shared" si="68"/>
        <v>1.9</v>
      </c>
      <c r="CI33" s="312">
        <f t="shared" si="68"/>
        <v>1.9</v>
      </c>
      <c r="CJ33" s="312">
        <f t="shared" si="68"/>
        <v>1.9</v>
      </c>
      <c r="CK33" s="312">
        <f t="shared" si="68"/>
        <v>1.9</v>
      </c>
      <c r="CL33" s="312">
        <f t="shared" si="68"/>
        <v>1.9</v>
      </c>
      <c r="CM33" s="312">
        <f t="shared" si="68"/>
        <v>1.9</v>
      </c>
      <c r="CN33" s="312">
        <f t="shared" si="68"/>
        <v>1.9</v>
      </c>
      <c r="CO33" s="312">
        <f t="shared" si="68"/>
        <v>1.9</v>
      </c>
      <c r="CP33" s="312">
        <f t="shared" si="68"/>
        <v>1.9</v>
      </c>
      <c r="CQ33" s="312">
        <f t="shared" si="68"/>
        <v>1.9</v>
      </c>
      <c r="CR33" s="312">
        <f t="shared" si="68"/>
        <v>1.9</v>
      </c>
      <c r="CS33" s="312">
        <f t="shared" si="68"/>
        <v>1.9</v>
      </c>
      <c r="CT33" s="312">
        <f t="shared" si="68"/>
        <v>1.9</v>
      </c>
      <c r="CU33" s="312">
        <f t="shared" si="68"/>
        <v>1.9</v>
      </c>
      <c r="CV33" s="312">
        <f t="shared" si="68"/>
        <v>1.9</v>
      </c>
      <c r="CW33" s="312">
        <f t="shared" si="68"/>
        <v>1.9</v>
      </c>
      <c r="CX33" s="312">
        <f t="shared" si="68"/>
        <v>1.9</v>
      </c>
      <c r="CY33" s="312">
        <f t="shared" si="68"/>
        <v>1.9</v>
      </c>
      <c r="CZ33" s="312">
        <f t="shared" si="68"/>
        <v>1.9</v>
      </c>
      <c r="DA33" s="312">
        <f t="shared" si="68"/>
        <v>1.9</v>
      </c>
      <c r="DB33" s="312">
        <f t="shared" si="68"/>
        <v>1.9</v>
      </c>
      <c r="DC33" s="312">
        <f t="shared" si="68"/>
        <v>1.9</v>
      </c>
      <c r="DD33" s="312">
        <f t="shared" si="68"/>
        <v>1.9</v>
      </c>
      <c r="DE33" s="312">
        <f t="shared" si="68"/>
        <v>1.9</v>
      </c>
      <c r="DF33" s="312">
        <f t="shared" si="68"/>
        <v>1.9</v>
      </c>
      <c r="DG33" s="312">
        <f t="shared" si="68"/>
        <v>1.9</v>
      </c>
      <c r="DH33" s="312">
        <f t="shared" si="68"/>
        <v>1.9</v>
      </c>
      <c r="DI33" s="312">
        <f t="shared" si="68"/>
        <v>1.9</v>
      </c>
      <c r="DJ33" s="312">
        <f t="shared" si="68"/>
        <v>1.9</v>
      </c>
      <c r="DK33" s="312">
        <f t="shared" si="68"/>
        <v>1.9</v>
      </c>
      <c r="DL33" s="312">
        <f t="shared" si="68"/>
        <v>1.9</v>
      </c>
      <c r="DM33" s="312">
        <f t="shared" si="68"/>
        <v>1.9</v>
      </c>
      <c r="DN33" s="312">
        <f t="shared" si="68"/>
        <v>1.9</v>
      </c>
      <c r="DO33" s="312">
        <f t="shared" si="68"/>
        <v>1.9</v>
      </c>
      <c r="DP33" s="312">
        <f t="shared" si="68"/>
        <v>1.9</v>
      </c>
      <c r="DQ33" s="312">
        <f t="shared" si="68"/>
        <v>1.9</v>
      </c>
      <c r="DR33" s="312">
        <f t="shared" si="68"/>
        <v>1.9</v>
      </c>
      <c r="DS33" s="312">
        <f t="shared" si="68"/>
        <v>1.9</v>
      </c>
      <c r="DT33" s="312">
        <f t="shared" si="68"/>
        <v>1.9</v>
      </c>
      <c r="DU33" s="312">
        <f t="shared" si="68"/>
        <v>1.9</v>
      </c>
      <c r="DV33" s="312">
        <f t="shared" si="68"/>
        <v>1.9</v>
      </c>
      <c r="DW33" s="312">
        <f t="shared" si="68"/>
        <v>1.9</v>
      </c>
      <c r="DX33" s="312">
        <f t="shared" si="68"/>
        <v>1.9</v>
      </c>
      <c r="DY33" s="312">
        <f t="shared" si="68"/>
        <v>1.9</v>
      </c>
      <c r="DZ33" s="312">
        <f t="shared" si="68"/>
        <v>1.9</v>
      </c>
      <c r="EA33" s="312">
        <f t="shared" si="68"/>
        <v>1.9</v>
      </c>
      <c r="EB33" s="312">
        <f t="shared" si="68"/>
        <v>1.9</v>
      </c>
    </row>
    <row r="34" spans="2:132" outlineLevel="1" x14ac:dyDescent="0.25">
      <c r="C34" s="327" t="s">
        <v>514</v>
      </c>
      <c r="D34" s="38"/>
      <c r="E34" s="38"/>
      <c r="F34" s="38"/>
      <c r="G34" s="55" t="s">
        <v>220</v>
      </c>
      <c r="H34" s="316">
        <f t="shared" ref="H34" si="69">SUM(J34:EB34)</f>
        <v>5652874.7123720897</v>
      </c>
      <c r="I34" s="38"/>
      <c r="J34" s="314">
        <f>J27*J31*J33</f>
        <v>2980206.0692483429</v>
      </c>
      <c r="K34" s="314">
        <f t="shared" ref="K34:BV34" si="70">K27*K31*K33</f>
        <v>0</v>
      </c>
      <c r="L34" s="314">
        <f t="shared" si="70"/>
        <v>0</v>
      </c>
      <c r="M34" s="314">
        <f t="shared" si="70"/>
        <v>0</v>
      </c>
      <c r="N34" s="314">
        <f t="shared" si="70"/>
        <v>0</v>
      </c>
      <c r="O34" s="314">
        <f t="shared" si="70"/>
        <v>0</v>
      </c>
      <c r="P34" s="314">
        <f t="shared" si="70"/>
        <v>0</v>
      </c>
      <c r="Q34" s="314">
        <f t="shared" si="70"/>
        <v>0</v>
      </c>
      <c r="R34" s="314">
        <f t="shared" si="70"/>
        <v>0</v>
      </c>
      <c r="S34" s="314">
        <f t="shared" si="70"/>
        <v>0</v>
      </c>
      <c r="T34" s="314">
        <f t="shared" si="70"/>
        <v>0</v>
      </c>
      <c r="U34" s="314">
        <f t="shared" si="70"/>
        <v>0</v>
      </c>
      <c r="V34" s="314">
        <f t="shared" si="70"/>
        <v>2672668.6431237468</v>
      </c>
      <c r="W34" s="314">
        <f t="shared" si="70"/>
        <v>0</v>
      </c>
      <c r="X34" s="314">
        <f t="shared" si="70"/>
        <v>0</v>
      </c>
      <c r="Y34" s="314">
        <f t="shared" si="70"/>
        <v>0</v>
      </c>
      <c r="Z34" s="314">
        <f t="shared" si="70"/>
        <v>0</v>
      </c>
      <c r="AA34" s="314">
        <f t="shared" si="70"/>
        <v>0</v>
      </c>
      <c r="AB34" s="314">
        <f t="shared" si="70"/>
        <v>0</v>
      </c>
      <c r="AC34" s="314">
        <f t="shared" si="70"/>
        <v>0</v>
      </c>
      <c r="AD34" s="314">
        <f t="shared" si="70"/>
        <v>0</v>
      </c>
      <c r="AE34" s="314">
        <f t="shared" si="70"/>
        <v>0</v>
      </c>
      <c r="AF34" s="314">
        <f t="shared" si="70"/>
        <v>0</v>
      </c>
      <c r="AG34" s="314">
        <f t="shared" si="70"/>
        <v>0</v>
      </c>
      <c r="AH34" s="314">
        <f t="shared" si="70"/>
        <v>0</v>
      </c>
      <c r="AI34" s="314">
        <f t="shared" si="70"/>
        <v>0</v>
      </c>
      <c r="AJ34" s="314">
        <f t="shared" si="70"/>
        <v>0</v>
      </c>
      <c r="AK34" s="314">
        <f t="shared" si="70"/>
        <v>0</v>
      </c>
      <c r="AL34" s="314">
        <f t="shared" si="70"/>
        <v>0</v>
      </c>
      <c r="AM34" s="314">
        <f t="shared" si="70"/>
        <v>0</v>
      </c>
      <c r="AN34" s="314">
        <f t="shared" si="70"/>
        <v>0</v>
      </c>
      <c r="AO34" s="314">
        <f t="shared" si="70"/>
        <v>0</v>
      </c>
      <c r="AP34" s="314">
        <f t="shared" si="70"/>
        <v>0</v>
      </c>
      <c r="AQ34" s="314">
        <f t="shared" si="70"/>
        <v>0</v>
      </c>
      <c r="AR34" s="314">
        <f t="shared" si="70"/>
        <v>0</v>
      </c>
      <c r="AS34" s="314">
        <f t="shared" si="70"/>
        <v>0</v>
      </c>
      <c r="AT34" s="314">
        <f t="shared" si="70"/>
        <v>0</v>
      </c>
      <c r="AU34" s="314">
        <f t="shared" si="70"/>
        <v>0</v>
      </c>
      <c r="AV34" s="314">
        <f t="shared" si="70"/>
        <v>0</v>
      </c>
      <c r="AW34" s="314">
        <f t="shared" si="70"/>
        <v>0</v>
      </c>
      <c r="AX34" s="314">
        <f t="shared" si="70"/>
        <v>0</v>
      </c>
      <c r="AY34" s="314">
        <f t="shared" si="70"/>
        <v>0</v>
      </c>
      <c r="AZ34" s="314">
        <f t="shared" si="70"/>
        <v>0</v>
      </c>
      <c r="BA34" s="314">
        <f t="shared" si="70"/>
        <v>0</v>
      </c>
      <c r="BB34" s="314">
        <f t="shared" si="70"/>
        <v>0</v>
      </c>
      <c r="BC34" s="314">
        <f t="shared" si="70"/>
        <v>0</v>
      </c>
      <c r="BD34" s="314">
        <f t="shared" si="70"/>
        <v>0</v>
      </c>
      <c r="BE34" s="314">
        <f t="shared" si="70"/>
        <v>0</v>
      </c>
      <c r="BF34" s="314">
        <f t="shared" si="70"/>
        <v>0</v>
      </c>
      <c r="BG34" s="314">
        <f t="shared" si="70"/>
        <v>0</v>
      </c>
      <c r="BH34" s="314">
        <f t="shared" si="70"/>
        <v>0</v>
      </c>
      <c r="BI34" s="314">
        <f t="shared" si="70"/>
        <v>0</v>
      </c>
      <c r="BJ34" s="314">
        <f t="shared" si="70"/>
        <v>0</v>
      </c>
      <c r="BK34" s="314">
        <f t="shared" si="70"/>
        <v>0</v>
      </c>
      <c r="BL34" s="314">
        <f t="shared" si="70"/>
        <v>0</v>
      </c>
      <c r="BM34" s="314">
        <f t="shared" si="70"/>
        <v>0</v>
      </c>
      <c r="BN34" s="314">
        <f t="shared" si="70"/>
        <v>0</v>
      </c>
      <c r="BO34" s="314">
        <f t="shared" si="70"/>
        <v>0</v>
      </c>
      <c r="BP34" s="314">
        <f t="shared" si="70"/>
        <v>0</v>
      </c>
      <c r="BQ34" s="314">
        <f t="shared" si="70"/>
        <v>0</v>
      </c>
      <c r="BR34" s="314">
        <f t="shared" si="70"/>
        <v>0</v>
      </c>
      <c r="BS34" s="314">
        <f t="shared" si="70"/>
        <v>0</v>
      </c>
      <c r="BT34" s="314">
        <f t="shared" si="70"/>
        <v>0</v>
      </c>
      <c r="BU34" s="314">
        <f t="shared" si="70"/>
        <v>0</v>
      </c>
      <c r="BV34" s="314">
        <f t="shared" si="70"/>
        <v>0</v>
      </c>
      <c r="BW34" s="314">
        <f t="shared" ref="BW34:EB34" si="71">BW27*BW31*BW33</f>
        <v>0</v>
      </c>
      <c r="BX34" s="314">
        <f t="shared" si="71"/>
        <v>0</v>
      </c>
      <c r="BY34" s="314">
        <f t="shared" si="71"/>
        <v>0</v>
      </c>
      <c r="BZ34" s="314">
        <f t="shared" si="71"/>
        <v>0</v>
      </c>
      <c r="CA34" s="314">
        <f t="shared" si="71"/>
        <v>0</v>
      </c>
      <c r="CB34" s="314">
        <f t="shared" si="71"/>
        <v>0</v>
      </c>
      <c r="CC34" s="314">
        <f t="shared" si="71"/>
        <v>0</v>
      </c>
      <c r="CD34" s="314">
        <f t="shared" si="71"/>
        <v>0</v>
      </c>
      <c r="CE34" s="314">
        <f t="shared" si="71"/>
        <v>0</v>
      </c>
      <c r="CF34" s="314">
        <f t="shared" si="71"/>
        <v>0</v>
      </c>
      <c r="CG34" s="314">
        <f t="shared" si="71"/>
        <v>0</v>
      </c>
      <c r="CH34" s="314">
        <f t="shared" si="71"/>
        <v>0</v>
      </c>
      <c r="CI34" s="314">
        <f t="shared" si="71"/>
        <v>0</v>
      </c>
      <c r="CJ34" s="314">
        <f t="shared" si="71"/>
        <v>0</v>
      </c>
      <c r="CK34" s="314">
        <f t="shared" si="71"/>
        <v>0</v>
      </c>
      <c r="CL34" s="314">
        <f t="shared" si="71"/>
        <v>0</v>
      </c>
      <c r="CM34" s="314">
        <f t="shared" si="71"/>
        <v>0</v>
      </c>
      <c r="CN34" s="314">
        <f t="shared" si="71"/>
        <v>0</v>
      </c>
      <c r="CO34" s="314">
        <f t="shared" si="71"/>
        <v>0</v>
      </c>
      <c r="CP34" s="314">
        <f t="shared" si="71"/>
        <v>0</v>
      </c>
      <c r="CQ34" s="314">
        <f t="shared" si="71"/>
        <v>0</v>
      </c>
      <c r="CR34" s="314">
        <f t="shared" si="71"/>
        <v>0</v>
      </c>
      <c r="CS34" s="314">
        <f t="shared" si="71"/>
        <v>0</v>
      </c>
      <c r="CT34" s="314">
        <f t="shared" si="71"/>
        <v>0</v>
      </c>
      <c r="CU34" s="314">
        <f t="shared" si="71"/>
        <v>0</v>
      </c>
      <c r="CV34" s="314">
        <f t="shared" si="71"/>
        <v>0</v>
      </c>
      <c r="CW34" s="314">
        <f t="shared" si="71"/>
        <v>0</v>
      </c>
      <c r="CX34" s="314">
        <f t="shared" si="71"/>
        <v>0</v>
      </c>
      <c r="CY34" s="314">
        <f t="shared" si="71"/>
        <v>0</v>
      </c>
      <c r="CZ34" s="314">
        <f t="shared" si="71"/>
        <v>0</v>
      </c>
      <c r="DA34" s="314">
        <f t="shared" si="71"/>
        <v>0</v>
      </c>
      <c r="DB34" s="314">
        <f t="shared" si="71"/>
        <v>0</v>
      </c>
      <c r="DC34" s="314">
        <f t="shared" si="71"/>
        <v>0</v>
      </c>
      <c r="DD34" s="314">
        <f t="shared" si="71"/>
        <v>0</v>
      </c>
      <c r="DE34" s="314">
        <f t="shared" si="71"/>
        <v>0</v>
      </c>
      <c r="DF34" s="314">
        <f t="shared" si="71"/>
        <v>0</v>
      </c>
      <c r="DG34" s="314">
        <f t="shared" si="71"/>
        <v>0</v>
      </c>
      <c r="DH34" s="314">
        <f t="shared" si="71"/>
        <v>0</v>
      </c>
      <c r="DI34" s="314">
        <f t="shared" si="71"/>
        <v>0</v>
      </c>
      <c r="DJ34" s="314">
        <f t="shared" si="71"/>
        <v>0</v>
      </c>
      <c r="DK34" s="314">
        <f t="shared" si="71"/>
        <v>0</v>
      </c>
      <c r="DL34" s="314">
        <f t="shared" si="71"/>
        <v>0</v>
      </c>
      <c r="DM34" s="314">
        <f t="shared" si="71"/>
        <v>0</v>
      </c>
      <c r="DN34" s="314">
        <f t="shared" si="71"/>
        <v>0</v>
      </c>
      <c r="DO34" s="314">
        <f t="shared" si="71"/>
        <v>0</v>
      </c>
      <c r="DP34" s="314">
        <f t="shared" si="71"/>
        <v>0</v>
      </c>
      <c r="DQ34" s="314">
        <f t="shared" si="71"/>
        <v>0</v>
      </c>
      <c r="DR34" s="314">
        <f t="shared" si="71"/>
        <v>0</v>
      </c>
      <c r="DS34" s="314">
        <f t="shared" si="71"/>
        <v>0</v>
      </c>
      <c r="DT34" s="314">
        <f t="shared" si="71"/>
        <v>0</v>
      </c>
      <c r="DU34" s="314">
        <f t="shared" si="71"/>
        <v>0</v>
      </c>
      <c r="DV34" s="314">
        <f t="shared" si="71"/>
        <v>0</v>
      </c>
      <c r="DW34" s="314">
        <f t="shared" si="71"/>
        <v>0</v>
      </c>
      <c r="DX34" s="314">
        <f t="shared" si="71"/>
        <v>0</v>
      </c>
      <c r="DY34" s="314">
        <f t="shared" si="71"/>
        <v>0</v>
      </c>
      <c r="DZ34" s="314">
        <f t="shared" si="71"/>
        <v>0</v>
      </c>
      <c r="EA34" s="314">
        <f t="shared" si="71"/>
        <v>0</v>
      </c>
      <c r="EB34" s="314">
        <f t="shared" si="71"/>
        <v>0</v>
      </c>
    </row>
    <row r="35" spans="2:132" outlineLevel="1" x14ac:dyDescent="0.25">
      <c r="C35" s="324" t="s">
        <v>417</v>
      </c>
      <c r="D35" s="34"/>
      <c r="E35" s="34"/>
      <c r="F35" s="34"/>
      <c r="G35" s="67" t="s">
        <v>215</v>
      </c>
      <c r="H35" s="34"/>
      <c r="I35" s="34"/>
      <c r="J35" s="126">
        <f>J$13</f>
        <v>1</v>
      </c>
      <c r="K35" s="126">
        <f t="shared" ref="K35:BV35" si="72">K$13</f>
        <v>1.0026792493128671</v>
      </c>
      <c r="L35" s="126">
        <f t="shared" si="72"/>
        <v>1.0056539350998608</v>
      </c>
      <c r="M35" s="126">
        <f t="shared" si="72"/>
        <v>1.0085410656939733</v>
      </c>
      <c r="N35" s="126">
        <f t="shared" si="72"/>
        <v>1.0114364849476103</v>
      </c>
      <c r="O35" s="126">
        <f t="shared" si="72"/>
        <v>1.0143402166566737</v>
      </c>
      <c r="P35" s="126">
        <f t="shared" si="72"/>
        <v>1.0172522846853813</v>
      </c>
      <c r="Q35" s="126">
        <f t="shared" si="72"/>
        <v>1.0201727129664624</v>
      </c>
      <c r="R35" s="126">
        <f t="shared" si="72"/>
        <v>1.0231015255013547</v>
      </c>
      <c r="S35" s="126">
        <f t="shared" si="72"/>
        <v>1.0260387463604019</v>
      </c>
      <c r="T35" s="126">
        <f t="shared" si="72"/>
        <v>1.028984399683051</v>
      </c>
      <c r="U35" s="126">
        <f t="shared" si="72"/>
        <v>1.0319385096780509</v>
      </c>
      <c r="V35" s="126">
        <f t="shared" si="72"/>
        <v>1.0349011006236515</v>
      </c>
      <c r="W35" s="126">
        <f t="shared" si="72"/>
        <v>1.0377730230388176</v>
      </c>
      <c r="X35" s="126">
        <f t="shared" si="72"/>
        <v>1.0408518228283561</v>
      </c>
      <c r="Y35" s="126">
        <f t="shared" si="72"/>
        <v>1.0438400029932626</v>
      </c>
      <c r="Z35" s="126">
        <f t="shared" si="72"/>
        <v>1.046836761920777</v>
      </c>
      <c r="AA35" s="126">
        <f t="shared" si="72"/>
        <v>1.0498421242396576</v>
      </c>
      <c r="AB35" s="126">
        <f t="shared" si="72"/>
        <v>1.05285611464937</v>
      </c>
      <c r="AC35" s="126">
        <f t="shared" si="72"/>
        <v>1.0558787579202888</v>
      </c>
      <c r="AD35" s="126">
        <f t="shared" si="72"/>
        <v>1.0589100788939025</v>
      </c>
      <c r="AE35" s="126">
        <f t="shared" si="72"/>
        <v>1.0619501024830165</v>
      </c>
      <c r="AF35" s="126">
        <f t="shared" si="72"/>
        <v>1.0649988536719583</v>
      </c>
      <c r="AG35" s="126">
        <f t="shared" si="72"/>
        <v>1.0680563575167832</v>
      </c>
      <c r="AH35" s="126">
        <f t="shared" si="72"/>
        <v>1.0711226391454798</v>
      </c>
      <c r="AI35" s="126">
        <f t="shared" si="72"/>
        <v>1.0739924437404067</v>
      </c>
      <c r="AJ35" s="126">
        <f t="shared" si="72"/>
        <v>1.0771786970311998</v>
      </c>
      <c r="AK35" s="126">
        <f t="shared" si="72"/>
        <v>1.0802711679727233</v>
      </c>
      <c r="AL35" s="126">
        <f t="shared" si="72"/>
        <v>1.0833725170851116</v>
      </c>
      <c r="AM35" s="126">
        <f t="shared" si="72"/>
        <v>1.0864827698566941</v>
      </c>
      <c r="AN35" s="126">
        <f t="shared" si="72"/>
        <v>1.0896019518489746</v>
      </c>
      <c r="AO35" s="126">
        <f t="shared" si="72"/>
        <v>1.0927300886968412</v>
      </c>
      <c r="AP35" s="126">
        <f t="shared" si="72"/>
        <v>1.0958672061087775</v>
      </c>
      <c r="AQ35" s="126">
        <f t="shared" si="72"/>
        <v>1.0990133298670732</v>
      </c>
      <c r="AR35" s="126">
        <f t="shared" si="72"/>
        <v>1.1021684858280367</v>
      </c>
      <c r="AS35" s="126">
        <f t="shared" si="72"/>
        <v>1.1053326999222071</v>
      </c>
      <c r="AT35" s="126">
        <f t="shared" si="72"/>
        <v>1.1085059981545673</v>
      </c>
      <c r="AU35" s="126">
        <f t="shared" si="72"/>
        <v>1.111475962088432</v>
      </c>
      <c r="AV35" s="126">
        <f t="shared" si="72"/>
        <v>1.1147734191259395</v>
      </c>
      <c r="AW35" s="126">
        <f t="shared" si="72"/>
        <v>1.1179738207069689</v>
      </c>
      <c r="AX35" s="126">
        <f t="shared" si="72"/>
        <v>1.1211834103167977</v>
      </c>
      <c r="AY35" s="126">
        <f t="shared" si="72"/>
        <v>1.1244022143333261</v>
      </c>
      <c r="AZ35" s="126">
        <f t="shared" si="72"/>
        <v>1.1276302592101826</v>
      </c>
      <c r="BA35" s="126">
        <f t="shared" si="72"/>
        <v>1.1308675714769412</v>
      </c>
      <c r="BB35" s="126">
        <f t="shared" si="72"/>
        <v>1.1341141777393395</v>
      </c>
      <c r="BC35" s="126">
        <f t="shared" si="72"/>
        <v>1.1373701046794982</v>
      </c>
      <c r="BD35" s="126">
        <f t="shared" si="72"/>
        <v>1.1406353790561385</v>
      </c>
      <c r="BE35" s="126">
        <f t="shared" si="72"/>
        <v>1.1439100277048042</v>
      </c>
      <c r="BF35" s="126">
        <f t="shared" si="72"/>
        <v>1.1471940775380809</v>
      </c>
      <c r="BG35" s="126">
        <f t="shared" si="72"/>
        <v>1.15026769648205</v>
      </c>
      <c r="BH35" s="126">
        <f t="shared" si="72"/>
        <v>1.1536802383994258</v>
      </c>
      <c r="BI35" s="126">
        <f t="shared" si="72"/>
        <v>1.1569923375180708</v>
      </c>
      <c r="BJ35" s="126">
        <f t="shared" si="72"/>
        <v>1.1603139453378331</v>
      </c>
      <c r="BK35" s="126">
        <f t="shared" si="72"/>
        <v>1.1636450891572303</v>
      </c>
      <c r="BL35" s="126">
        <f t="shared" si="72"/>
        <v>1.1669857963531516</v>
      </c>
      <c r="BM35" s="126">
        <f t="shared" si="72"/>
        <v>1.1703360943810825</v>
      </c>
      <c r="BN35" s="126">
        <f t="shared" si="72"/>
        <v>1.1736960107753303</v>
      </c>
      <c r="BO35" s="126">
        <f t="shared" si="72"/>
        <v>1.1770655731492505</v>
      </c>
      <c r="BP35" s="126">
        <f t="shared" si="72"/>
        <v>1.180444809195474</v>
      </c>
      <c r="BQ35" s="126">
        <f t="shared" si="72"/>
        <v>1.1838337466861339</v>
      </c>
      <c r="BR35" s="126">
        <f t="shared" si="72"/>
        <v>1.1872324134730949</v>
      </c>
      <c r="BS35" s="126">
        <f t="shared" si="72"/>
        <v>1.1905270658589224</v>
      </c>
      <c r="BT35" s="126">
        <f t="shared" si="72"/>
        <v>1.1940590467434065</v>
      </c>
      <c r="BU35" s="126">
        <f t="shared" si="72"/>
        <v>1.1974870693312041</v>
      </c>
      <c r="BV35" s="126">
        <f t="shared" si="72"/>
        <v>1.2009249334246579</v>
      </c>
      <c r="BW35" s="126">
        <f t="shared" ref="BW35:EB35" si="73">BW$13</f>
        <v>1.204372667277734</v>
      </c>
      <c r="BX35" s="126">
        <f t="shared" si="73"/>
        <v>1.2078302992255125</v>
      </c>
      <c r="BY35" s="126">
        <f t="shared" si="73"/>
        <v>1.2112978576844211</v>
      </c>
      <c r="BZ35" s="126">
        <f t="shared" si="73"/>
        <v>1.2147753711524676</v>
      </c>
      <c r="CA35" s="126">
        <f t="shared" si="73"/>
        <v>1.2182628682094752</v>
      </c>
      <c r="CB35" s="126">
        <f t="shared" si="73"/>
        <v>1.2217603775173165</v>
      </c>
      <c r="CC35" s="126">
        <f t="shared" si="73"/>
        <v>1.2252679278201495</v>
      </c>
      <c r="CD35" s="126">
        <f t="shared" si="73"/>
        <v>1.2287855479446541</v>
      </c>
      <c r="CE35" s="126">
        <f t="shared" si="73"/>
        <v>1.232077770779646</v>
      </c>
      <c r="CF35" s="126">
        <f t="shared" si="73"/>
        <v>1.23573302168438</v>
      </c>
      <c r="CG35" s="126">
        <f t="shared" si="73"/>
        <v>1.2392806860334544</v>
      </c>
      <c r="CH35" s="126">
        <f t="shared" si="73"/>
        <v>1.2428385353675644</v>
      </c>
      <c r="CI35" s="126">
        <f t="shared" si="73"/>
        <v>1.2464065989267703</v>
      </c>
      <c r="CJ35" s="126">
        <f t="shared" si="73"/>
        <v>1.2499849060350778</v>
      </c>
      <c r="CK35" s="126">
        <f t="shared" si="73"/>
        <v>1.2535734861006791</v>
      </c>
      <c r="CL35" s="126">
        <f t="shared" si="73"/>
        <v>1.257172368616194</v>
      </c>
      <c r="CM35" s="126">
        <f t="shared" si="73"/>
        <v>1.2607815831589126</v>
      </c>
      <c r="CN35" s="126">
        <f t="shared" si="73"/>
        <v>1.2644011593910389</v>
      </c>
      <c r="CO35" s="126">
        <f t="shared" si="73"/>
        <v>1.2680311270599336</v>
      </c>
      <c r="CP35" s="126">
        <f t="shared" si="73"/>
        <v>1.2716715159983594</v>
      </c>
      <c r="CQ35" s="126">
        <f t="shared" si="73"/>
        <v>1.2750786410337906</v>
      </c>
      <c r="CR35" s="126">
        <f t="shared" si="73"/>
        <v>1.2788614642181557</v>
      </c>
      <c r="CS35" s="126">
        <f t="shared" si="73"/>
        <v>1.2825329459576562</v>
      </c>
      <c r="CT35" s="126">
        <f t="shared" si="73"/>
        <v>1.2862149681493797</v>
      </c>
      <c r="CU35" s="126">
        <f t="shared" si="73"/>
        <v>1.289907561053897</v>
      </c>
      <c r="CV35" s="126">
        <f t="shared" si="73"/>
        <v>1.293610755018654</v>
      </c>
      <c r="CW35" s="126">
        <f t="shared" si="73"/>
        <v>1.2973245804782207</v>
      </c>
      <c r="CX35" s="126">
        <f t="shared" si="73"/>
        <v>1.3010490679545423</v>
      </c>
      <c r="CY35" s="126">
        <f t="shared" si="73"/>
        <v>1.304784248057189</v>
      </c>
      <c r="CZ35" s="126">
        <f t="shared" si="73"/>
        <v>1.3085301514836076</v>
      </c>
      <c r="DA35" s="126">
        <f t="shared" si="73"/>
        <v>1.3122868090193751</v>
      </c>
      <c r="DB35" s="126">
        <f t="shared" si="73"/>
        <v>1.3160542515384499</v>
      </c>
      <c r="DC35" s="126">
        <f t="shared" si="73"/>
        <v>1.3195802889875801</v>
      </c>
      <c r="DD35" s="126">
        <f t="shared" si="73"/>
        <v>1.323495136864544</v>
      </c>
      <c r="DE35" s="126">
        <f t="shared" si="73"/>
        <v>1.3272947573576725</v>
      </c>
      <c r="DF35" s="126">
        <f t="shared" si="73"/>
        <v>1.3311052861764079</v>
      </c>
      <c r="DG35" s="126">
        <f t="shared" si="73"/>
        <v>1.3349267546374479</v>
      </c>
      <c r="DH35" s="126">
        <f t="shared" si="73"/>
        <v>1.3387591941473977</v>
      </c>
      <c r="DI35" s="126">
        <f t="shared" si="73"/>
        <v>1.3426026362030277</v>
      </c>
      <c r="DJ35" s="126">
        <f t="shared" si="73"/>
        <v>1.3464571123915319</v>
      </c>
      <c r="DK35" s="126">
        <f t="shared" si="73"/>
        <v>1.3503226543907885</v>
      </c>
      <c r="DL35" s="126">
        <f t="shared" si="73"/>
        <v>1.3541992939696192</v>
      </c>
      <c r="DM35" s="126">
        <f t="shared" si="73"/>
        <v>1.358087062988051</v>
      </c>
      <c r="DN35" s="126">
        <f t="shared" si="73"/>
        <v>1.361985993397578</v>
      </c>
      <c r="DO35" s="126">
        <f t="shared" si="73"/>
        <v>1.3657655991021458</v>
      </c>
      <c r="DP35" s="126">
        <f t="shared" si="73"/>
        <v>1.3698174666548035</v>
      </c>
      <c r="DQ35" s="126">
        <f t="shared" si="73"/>
        <v>1.3737500738651915</v>
      </c>
      <c r="DR35" s="126">
        <f t="shared" si="73"/>
        <v>1.3776939711925826</v>
      </c>
      <c r="DS35" s="126">
        <f t="shared" si="73"/>
        <v>1.381649191049759</v>
      </c>
      <c r="DT35" s="126">
        <f t="shared" si="73"/>
        <v>1.385615765942557</v>
      </c>
      <c r="DU35" s="126">
        <f t="shared" si="73"/>
        <v>1.3895937284701338</v>
      </c>
      <c r="DV35" s="126">
        <f t="shared" si="73"/>
        <v>1.3935831113252357</v>
      </c>
      <c r="DW35" s="126">
        <f t="shared" si="73"/>
        <v>1.3975839472944662</v>
      </c>
      <c r="DX35" s="126">
        <f t="shared" si="73"/>
        <v>1.401596269258556</v>
      </c>
      <c r="DY35" s="126">
        <f t="shared" si="73"/>
        <v>1.4056201101926329</v>
      </c>
      <c r="DZ35" s="126">
        <f t="shared" si="73"/>
        <v>1.4096555031664932</v>
      </c>
      <c r="EA35" s="126">
        <f t="shared" si="73"/>
        <v>1.4134323217047313</v>
      </c>
      <c r="EB35" s="126">
        <f t="shared" si="73"/>
        <v>1.4176256038945581</v>
      </c>
    </row>
    <row r="36" spans="2:132" outlineLevel="1" x14ac:dyDescent="0.25">
      <c r="C36" s="321" t="s">
        <v>510</v>
      </c>
      <c r="D36" s="38"/>
      <c r="E36" s="38"/>
      <c r="F36" s="38"/>
      <c r="G36" s="52" t="s">
        <v>220</v>
      </c>
      <c r="H36" s="46">
        <f t="shared" ref="H36" si="74">SUM(J36:EB36)</f>
        <v>5746153.789619429</v>
      </c>
      <c r="I36" s="38"/>
      <c r="J36" s="82">
        <f>J34*J35</f>
        <v>2980206.0692483429</v>
      </c>
      <c r="K36" s="82">
        <f t="shared" ref="K36" si="75">K34*K35</f>
        <v>0</v>
      </c>
      <c r="L36" s="82">
        <f t="shared" ref="L36" si="76">L34*L35</f>
        <v>0</v>
      </c>
      <c r="M36" s="82">
        <f t="shared" ref="M36" si="77">M34*M35</f>
        <v>0</v>
      </c>
      <c r="N36" s="82">
        <f t="shared" ref="N36" si="78">N34*N35</f>
        <v>0</v>
      </c>
      <c r="O36" s="82">
        <f t="shared" ref="O36" si="79">O34*O35</f>
        <v>0</v>
      </c>
      <c r="P36" s="82">
        <f t="shared" ref="P36" si="80">P34*P35</f>
        <v>0</v>
      </c>
      <c r="Q36" s="82">
        <f t="shared" ref="Q36" si="81">Q34*Q35</f>
        <v>0</v>
      </c>
      <c r="R36" s="82">
        <f t="shared" ref="R36" si="82">R34*R35</f>
        <v>0</v>
      </c>
      <c r="S36" s="82">
        <f t="shared" ref="S36" si="83">S34*S35</f>
        <v>0</v>
      </c>
      <c r="T36" s="82">
        <f t="shared" ref="T36" si="84">T34*T35</f>
        <v>0</v>
      </c>
      <c r="U36" s="82">
        <f t="shared" ref="U36" si="85">U34*U35</f>
        <v>0</v>
      </c>
      <c r="V36" s="82">
        <f t="shared" ref="V36" si="86">V34*V35</f>
        <v>2765947.7203710866</v>
      </c>
      <c r="W36" s="82">
        <f t="shared" ref="W36" si="87">W34*W35</f>
        <v>0</v>
      </c>
      <c r="X36" s="82">
        <f t="shared" ref="X36" si="88">X34*X35</f>
        <v>0</v>
      </c>
      <c r="Y36" s="82">
        <f t="shared" ref="Y36" si="89">Y34*Y35</f>
        <v>0</v>
      </c>
      <c r="Z36" s="82">
        <f t="shared" ref="Z36" si="90">Z34*Z35</f>
        <v>0</v>
      </c>
      <c r="AA36" s="82">
        <f t="shared" ref="AA36" si="91">AA34*AA35</f>
        <v>0</v>
      </c>
      <c r="AB36" s="82">
        <f t="shared" ref="AB36" si="92">AB34*AB35</f>
        <v>0</v>
      </c>
      <c r="AC36" s="82">
        <f t="shared" ref="AC36" si="93">AC34*AC35</f>
        <v>0</v>
      </c>
      <c r="AD36" s="82">
        <f t="shared" ref="AD36" si="94">AD34*AD35</f>
        <v>0</v>
      </c>
      <c r="AE36" s="82">
        <f t="shared" ref="AE36" si="95">AE34*AE35</f>
        <v>0</v>
      </c>
      <c r="AF36" s="82">
        <f t="shared" ref="AF36" si="96">AF34*AF35</f>
        <v>0</v>
      </c>
      <c r="AG36" s="82">
        <f t="shared" ref="AG36" si="97">AG34*AG35</f>
        <v>0</v>
      </c>
      <c r="AH36" s="82">
        <f t="shared" ref="AH36" si="98">AH34*AH35</f>
        <v>0</v>
      </c>
      <c r="AI36" s="82">
        <f t="shared" ref="AI36" si="99">AI34*AI35</f>
        <v>0</v>
      </c>
      <c r="AJ36" s="82">
        <f t="shared" ref="AJ36" si="100">AJ34*AJ35</f>
        <v>0</v>
      </c>
      <c r="AK36" s="82">
        <f t="shared" ref="AK36" si="101">AK34*AK35</f>
        <v>0</v>
      </c>
      <c r="AL36" s="82">
        <f t="shared" ref="AL36" si="102">AL34*AL35</f>
        <v>0</v>
      </c>
      <c r="AM36" s="82">
        <f t="shared" ref="AM36" si="103">AM34*AM35</f>
        <v>0</v>
      </c>
      <c r="AN36" s="82">
        <f t="shared" ref="AN36" si="104">AN34*AN35</f>
        <v>0</v>
      </c>
      <c r="AO36" s="82">
        <f t="shared" ref="AO36" si="105">AO34*AO35</f>
        <v>0</v>
      </c>
      <c r="AP36" s="82">
        <f t="shared" ref="AP36" si="106">AP34*AP35</f>
        <v>0</v>
      </c>
      <c r="AQ36" s="82">
        <f t="shared" ref="AQ36" si="107">AQ34*AQ35</f>
        <v>0</v>
      </c>
      <c r="AR36" s="82">
        <f t="shared" ref="AR36" si="108">AR34*AR35</f>
        <v>0</v>
      </c>
      <c r="AS36" s="82">
        <f t="shared" ref="AS36" si="109">AS34*AS35</f>
        <v>0</v>
      </c>
      <c r="AT36" s="82">
        <f t="shared" ref="AT36" si="110">AT34*AT35</f>
        <v>0</v>
      </c>
      <c r="AU36" s="82">
        <f t="shared" ref="AU36" si="111">AU34*AU35</f>
        <v>0</v>
      </c>
      <c r="AV36" s="82">
        <f t="shared" ref="AV36" si="112">AV34*AV35</f>
        <v>0</v>
      </c>
      <c r="AW36" s="82">
        <f t="shared" ref="AW36" si="113">AW34*AW35</f>
        <v>0</v>
      </c>
      <c r="AX36" s="82">
        <f t="shared" ref="AX36" si="114">AX34*AX35</f>
        <v>0</v>
      </c>
      <c r="AY36" s="82">
        <f t="shared" ref="AY36" si="115">AY34*AY35</f>
        <v>0</v>
      </c>
      <c r="AZ36" s="82">
        <f t="shared" ref="AZ36" si="116">AZ34*AZ35</f>
        <v>0</v>
      </c>
      <c r="BA36" s="82">
        <f t="shared" ref="BA36" si="117">BA34*BA35</f>
        <v>0</v>
      </c>
      <c r="BB36" s="82">
        <f t="shared" ref="BB36" si="118">BB34*BB35</f>
        <v>0</v>
      </c>
      <c r="BC36" s="82">
        <f t="shared" ref="BC36" si="119">BC34*BC35</f>
        <v>0</v>
      </c>
      <c r="BD36" s="82">
        <f t="shared" ref="BD36" si="120">BD34*BD35</f>
        <v>0</v>
      </c>
      <c r="BE36" s="82">
        <f t="shared" ref="BE36" si="121">BE34*BE35</f>
        <v>0</v>
      </c>
      <c r="BF36" s="82">
        <f t="shared" ref="BF36" si="122">BF34*BF35</f>
        <v>0</v>
      </c>
      <c r="BG36" s="82">
        <f t="shared" ref="BG36" si="123">BG34*BG35</f>
        <v>0</v>
      </c>
      <c r="BH36" s="82">
        <f t="shared" ref="BH36" si="124">BH34*BH35</f>
        <v>0</v>
      </c>
      <c r="BI36" s="82">
        <f t="shared" ref="BI36" si="125">BI34*BI35</f>
        <v>0</v>
      </c>
      <c r="BJ36" s="82">
        <f t="shared" ref="BJ36" si="126">BJ34*BJ35</f>
        <v>0</v>
      </c>
      <c r="BK36" s="82">
        <f t="shared" ref="BK36" si="127">BK34*BK35</f>
        <v>0</v>
      </c>
      <c r="BL36" s="82">
        <f t="shared" ref="BL36" si="128">BL34*BL35</f>
        <v>0</v>
      </c>
      <c r="BM36" s="82">
        <f t="shared" ref="BM36" si="129">BM34*BM35</f>
        <v>0</v>
      </c>
      <c r="BN36" s="82">
        <f t="shared" ref="BN36" si="130">BN34*BN35</f>
        <v>0</v>
      </c>
      <c r="BO36" s="82">
        <f t="shared" ref="BO36" si="131">BO34*BO35</f>
        <v>0</v>
      </c>
      <c r="BP36" s="82">
        <f t="shared" ref="BP36" si="132">BP34*BP35</f>
        <v>0</v>
      </c>
      <c r="BQ36" s="82">
        <f t="shared" ref="BQ36" si="133">BQ34*BQ35</f>
        <v>0</v>
      </c>
      <c r="BR36" s="82">
        <f t="shared" ref="BR36" si="134">BR34*BR35</f>
        <v>0</v>
      </c>
      <c r="BS36" s="82">
        <f t="shared" ref="BS36" si="135">BS34*BS35</f>
        <v>0</v>
      </c>
      <c r="BT36" s="82">
        <f t="shared" ref="BT36" si="136">BT34*BT35</f>
        <v>0</v>
      </c>
      <c r="BU36" s="82">
        <f t="shared" ref="BU36" si="137">BU34*BU35</f>
        <v>0</v>
      </c>
      <c r="BV36" s="82">
        <f t="shared" ref="BV36" si="138">BV34*BV35</f>
        <v>0</v>
      </c>
      <c r="BW36" s="82">
        <f t="shared" ref="BW36" si="139">BW34*BW35</f>
        <v>0</v>
      </c>
      <c r="BX36" s="82">
        <f t="shared" ref="BX36" si="140">BX34*BX35</f>
        <v>0</v>
      </c>
      <c r="BY36" s="82">
        <f t="shared" ref="BY36" si="141">BY34*BY35</f>
        <v>0</v>
      </c>
      <c r="BZ36" s="82">
        <f t="shared" ref="BZ36" si="142">BZ34*BZ35</f>
        <v>0</v>
      </c>
      <c r="CA36" s="82">
        <f t="shared" ref="CA36" si="143">CA34*CA35</f>
        <v>0</v>
      </c>
      <c r="CB36" s="82">
        <f t="shared" ref="CB36" si="144">CB34*CB35</f>
        <v>0</v>
      </c>
      <c r="CC36" s="82">
        <f t="shared" ref="CC36" si="145">CC34*CC35</f>
        <v>0</v>
      </c>
      <c r="CD36" s="82">
        <f t="shared" ref="CD36" si="146">CD34*CD35</f>
        <v>0</v>
      </c>
      <c r="CE36" s="82">
        <f t="shared" ref="CE36" si="147">CE34*CE35</f>
        <v>0</v>
      </c>
      <c r="CF36" s="82">
        <f t="shared" ref="CF36" si="148">CF34*CF35</f>
        <v>0</v>
      </c>
      <c r="CG36" s="82">
        <f t="shared" ref="CG36" si="149">CG34*CG35</f>
        <v>0</v>
      </c>
      <c r="CH36" s="82">
        <f t="shared" ref="CH36" si="150">CH34*CH35</f>
        <v>0</v>
      </c>
      <c r="CI36" s="82">
        <f t="shared" ref="CI36" si="151">CI34*CI35</f>
        <v>0</v>
      </c>
      <c r="CJ36" s="82">
        <f t="shared" ref="CJ36" si="152">CJ34*CJ35</f>
        <v>0</v>
      </c>
      <c r="CK36" s="82">
        <f t="shared" ref="CK36" si="153">CK34*CK35</f>
        <v>0</v>
      </c>
      <c r="CL36" s="82">
        <f t="shared" ref="CL36" si="154">CL34*CL35</f>
        <v>0</v>
      </c>
      <c r="CM36" s="82">
        <f t="shared" ref="CM36" si="155">CM34*CM35</f>
        <v>0</v>
      </c>
      <c r="CN36" s="82">
        <f t="shared" ref="CN36" si="156">CN34*CN35</f>
        <v>0</v>
      </c>
      <c r="CO36" s="82">
        <f t="shared" ref="CO36" si="157">CO34*CO35</f>
        <v>0</v>
      </c>
      <c r="CP36" s="82">
        <f t="shared" ref="CP36" si="158">CP34*CP35</f>
        <v>0</v>
      </c>
      <c r="CQ36" s="82">
        <f t="shared" ref="CQ36" si="159">CQ34*CQ35</f>
        <v>0</v>
      </c>
      <c r="CR36" s="82">
        <f t="shared" ref="CR36" si="160">CR34*CR35</f>
        <v>0</v>
      </c>
      <c r="CS36" s="82">
        <f t="shared" ref="CS36" si="161">CS34*CS35</f>
        <v>0</v>
      </c>
      <c r="CT36" s="82">
        <f t="shared" ref="CT36" si="162">CT34*CT35</f>
        <v>0</v>
      </c>
      <c r="CU36" s="82">
        <f t="shared" ref="CU36" si="163">CU34*CU35</f>
        <v>0</v>
      </c>
      <c r="CV36" s="82">
        <f t="shared" ref="CV36" si="164">CV34*CV35</f>
        <v>0</v>
      </c>
      <c r="CW36" s="82">
        <f t="shared" ref="CW36" si="165">CW34*CW35</f>
        <v>0</v>
      </c>
      <c r="CX36" s="82">
        <f t="shared" ref="CX36" si="166">CX34*CX35</f>
        <v>0</v>
      </c>
      <c r="CY36" s="82">
        <f t="shared" ref="CY36" si="167">CY34*CY35</f>
        <v>0</v>
      </c>
      <c r="CZ36" s="82">
        <f t="shared" ref="CZ36" si="168">CZ34*CZ35</f>
        <v>0</v>
      </c>
      <c r="DA36" s="82">
        <f t="shared" ref="DA36" si="169">DA34*DA35</f>
        <v>0</v>
      </c>
      <c r="DB36" s="82">
        <f t="shared" ref="DB36" si="170">DB34*DB35</f>
        <v>0</v>
      </c>
      <c r="DC36" s="82">
        <f t="shared" ref="DC36" si="171">DC34*DC35</f>
        <v>0</v>
      </c>
      <c r="DD36" s="82">
        <f t="shared" ref="DD36" si="172">DD34*DD35</f>
        <v>0</v>
      </c>
      <c r="DE36" s="82">
        <f t="shared" ref="DE36" si="173">DE34*DE35</f>
        <v>0</v>
      </c>
      <c r="DF36" s="82">
        <f t="shared" ref="DF36" si="174">DF34*DF35</f>
        <v>0</v>
      </c>
      <c r="DG36" s="82">
        <f t="shared" ref="DG36" si="175">DG34*DG35</f>
        <v>0</v>
      </c>
      <c r="DH36" s="82">
        <f t="shared" ref="DH36" si="176">DH34*DH35</f>
        <v>0</v>
      </c>
      <c r="DI36" s="82">
        <f t="shared" ref="DI36" si="177">DI34*DI35</f>
        <v>0</v>
      </c>
      <c r="DJ36" s="82">
        <f t="shared" ref="DJ36" si="178">DJ34*DJ35</f>
        <v>0</v>
      </c>
      <c r="DK36" s="82">
        <f t="shared" ref="DK36" si="179">DK34*DK35</f>
        <v>0</v>
      </c>
      <c r="DL36" s="82">
        <f t="shared" ref="DL36" si="180">DL34*DL35</f>
        <v>0</v>
      </c>
      <c r="DM36" s="82">
        <f t="shared" ref="DM36" si="181">DM34*DM35</f>
        <v>0</v>
      </c>
      <c r="DN36" s="82">
        <f t="shared" ref="DN36" si="182">DN34*DN35</f>
        <v>0</v>
      </c>
      <c r="DO36" s="82">
        <f t="shared" ref="DO36" si="183">DO34*DO35</f>
        <v>0</v>
      </c>
      <c r="DP36" s="82">
        <f t="shared" ref="DP36" si="184">DP34*DP35</f>
        <v>0</v>
      </c>
      <c r="DQ36" s="82">
        <f t="shared" ref="DQ36" si="185">DQ34*DQ35</f>
        <v>0</v>
      </c>
      <c r="DR36" s="82">
        <f t="shared" ref="DR36" si="186">DR34*DR35</f>
        <v>0</v>
      </c>
      <c r="DS36" s="82">
        <f t="shared" ref="DS36" si="187">DS34*DS35</f>
        <v>0</v>
      </c>
      <c r="DT36" s="82">
        <f t="shared" ref="DT36" si="188">DT34*DT35</f>
        <v>0</v>
      </c>
      <c r="DU36" s="82">
        <f t="shared" ref="DU36" si="189">DU34*DU35</f>
        <v>0</v>
      </c>
      <c r="DV36" s="82">
        <f t="shared" ref="DV36" si="190">DV34*DV35</f>
        <v>0</v>
      </c>
      <c r="DW36" s="82">
        <f t="shared" ref="DW36" si="191">DW34*DW35</f>
        <v>0</v>
      </c>
      <c r="DX36" s="82">
        <f t="shared" ref="DX36" si="192">DX34*DX35</f>
        <v>0</v>
      </c>
      <c r="DY36" s="82">
        <f t="shared" ref="DY36" si="193">DY34*DY35</f>
        <v>0</v>
      </c>
      <c r="DZ36" s="82">
        <f t="shared" ref="DZ36" si="194">DZ34*DZ35</f>
        <v>0</v>
      </c>
      <c r="EA36" s="82">
        <f t="shared" ref="EA36" si="195">EA34*EA35</f>
        <v>0</v>
      </c>
      <c r="EB36" s="82">
        <f t="shared" ref="EB36" si="196">EB34*EB35</f>
        <v>0</v>
      </c>
    </row>
    <row r="37" spans="2:132" ht="14" outlineLevel="1" x14ac:dyDescent="0.3">
      <c r="B37" s="73"/>
      <c r="C37" s="27"/>
      <c r="H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2:132" ht="13" outlineLevel="1" x14ac:dyDescent="0.3">
      <c r="C38" s="340" t="s">
        <v>504</v>
      </c>
      <c r="G38" s="52"/>
      <c r="H38" s="29"/>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row>
    <row r="39" spans="2:132" outlineLevel="1" x14ac:dyDescent="0.25">
      <c r="C39" s="328" t="s">
        <v>552</v>
      </c>
      <c r="G39" s="52" t="s">
        <v>220</v>
      </c>
      <c r="H39" s="46">
        <f t="shared" ref="H39" si="197">SUM(J39:EB39)</f>
        <v>0</v>
      </c>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row>
    <row r="40" spans="2:132" outlineLevel="1" x14ac:dyDescent="0.25">
      <c r="C40" s="311"/>
      <c r="G40" s="52"/>
      <c r="H40" s="29"/>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2:132" ht="13" x14ac:dyDescent="0.3">
      <c r="C41" s="348" t="s">
        <v>568</v>
      </c>
      <c r="D41" s="342"/>
      <c r="E41" s="342"/>
      <c r="F41" s="342"/>
      <c r="G41" s="343" t="s">
        <v>220</v>
      </c>
      <c r="H41" s="344">
        <f t="shared" ref="H41" si="198">SUM(J41:EB41)</f>
        <v>5746153.789619429</v>
      </c>
      <c r="I41" s="342"/>
      <c r="J41" s="345">
        <f t="shared" ref="J41:AO41" si="199">CHOOSE(Scenario,J24,J36,J39)</f>
        <v>2980206.0692483429</v>
      </c>
      <c r="K41" s="346">
        <f t="shared" si="199"/>
        <v>0</v>
      </c>
      <c r="L41" s="346">
        <f t="shared" si="199"/>
        <v>0</v>
      </c>
      <c r="M41" s="346">
        <f t="shared" si="199"/>
        <v>0</v>
      </c>
      <c r="N41" s="346">
        <f t="shared" si="199"/>
        <v>0</v>
      </c>
      <c r="O41" s="346">
        <f t="shared" si="199"/>
        <v>0</v>
      </c>
      <c r="P41" s="346">
        <f t="shared" si="199"/>
        <v>0</v>
      </c>
      <c r="Q41" s="346">
        <f t="shared" si="199"/>
        <v>0</v>
      </c>
      <c r="R41" s="346">
        <f t="shared" si="199"/>
        <v>0</v>
      </c>
      <c r="S41" s="346">
        <f t="shared" si="199"/>
        <v>0</v>
      </c>
      <c r="T41" s="346">
        <f t="shared" si="199"/>
        <v>0</v>
      </c>
      <c r="U41" s="346">
        <f t="shared" si="199"/>
        <v>0</v>
      </c>
      <c r="V41" s="346">
        <f t="shared" si="199"/>
        <v>2765947.7203710866</v>
      </c>
      <c r="W41" s="346">
        <f t="shared" si="199"/>
        <v>0</v>
      </c>
      <c r="X41" s="346">
        <f t="shared" si="199"/>
        <v>0</v>
      </c>
      <c r="Y41" s="346">
        <f t="shared" si="199"/>
        <v>0</v>
      </c>
      <c r="Z41" s="346">
        <f t="shared" si="199"/>
        <v>0</v>
      </c>
      <c r="AA41" s="346">
        <f t="shared" si="199"/>
        <v>0</v>
      </c>
      <c r="AB41" s="346">
        <f t="shared" si="199"/>
        <v>0</v>
      </c>
      <c r="AC41" s="346">
        <f t="shared" si="199"/>
        <v>0</v>
      </c>
      <c r="AD41" s="346">
        <f t="shared" si="199"/>
        <v>0</v>
      </c>
      <c r="AE41" s="346">
        <f t="shared" si="199"/>
        <v>0</v>
      </c>
      <c r="AF41" s="346">
        <f t="shared" si="199"/>
        <v>0</v>
      </c>
      <c r="AG41" s="346">
        <f t="shared" si="199"/>
        <v>0</v>
      </c>
      <c r="AH41" s="346">
        <f t="shared" si="199"/>
        <v>0</v>
      </c>
      <c r="AI41" s="346">
        <f t="shared" si="199"/>
        <v>0</v>
      </c>
      <c r="AJ41" s="346">
        <f t="shared" si="199"/>
        <v>0</v>
      </c>
      <c r="AK41" s="346">
        <f t="shared" si="199"/>
        <v>0</v>
      </c>
      <c r="AL41" s="346">
        <f t="shared" si="199"/>
        <v>0</v>
      </c>
      <c r="AM41" s="346">
        <f t="shared" si="199"/>
        <v>0</v>
      </c>
      <c r="AN41" s="346">
        <f t="shared" si="199"/>
        <v>0</v>
      </c>
      <c r="AO41" s="346">
        <f t="shared" si="199"/>
        <v>0</v>
      </c>
      <c r="AP41" s="346">
        <f t="shared" ref="AP41:BU41" si="200">CHOOSE(Scenario,AP24,AP36,AP39)</f>
        <v>0</v>
      </c>
      <c r="AQ41" s="346">
        <f t="shared" si="200"/>
        <v>0</v>
      </c>
      <c r="AR41" s="346">
        <f t="shared" si="200"/>
        <v>0</v>
      </c>
      <c r="AS41" s="346">
        <f t="shared" si="200"/>
        <v>0</v>
      </c>
      <c r="AT41" s="346">
        <f t="shared" si="200"/>
        <v>0</v>
      </c>
      <c r="AU41" s="346">
        <f t="shared" si="200"/>
        <v>0</v>
      </c>
      <c r="AV41" s="346">
        <f t="shared" si="200"/>
        <v>0</v>
      </c>
      <c r="AW41" s="346">
        <f t="shared" si="200"/>
        <v>0</v>
      </c>
      <c r="AX41" s="346">
        <f t="shared" si="200"/>
        <v>0</v>
      </c>
      <c r="AY41" s="346">
        <f t="shared" si="200"/>
        <v>0</v>
      </c>
      <c r="AZ41" s="346">
        <f t="shared" si="200"/>
        <v>0</v>
      </c>
      <c r="BA41" s="346">
        <f t="shared" si="200"/>
        <v>0</v>
      </c>
      <c r="BB41" s="346">
        <f t="shared" si="200"/>
        <v>0</v>
      </c>
      <c r="BC41" s="346">
        <f t="shared" si="200"/>
        <v>0</v>
      </c>
      <c r="BD41" s="346">
        <f t="shared" si="200"/>
        <v>0</v>
      </c>
      <c r="BE41" s="346">
        <f t="shared" si="200"/>
        <v>0</v>
      </c>
      <c r="BF41" s="346">
        <f t="shared" si="200"/>
        <v>0</v>
      </c>
      <c r="BG41" s="346">
        <f t="shared" si="200"/>
        <v>0</v>
      </c>
      <c r="BH41" s="346">
        <f t="shared" si="200"/>
        <v>0</v>
      </c>
      <c r="BI41" s="346">
        <f t="shared" si="200"/>
        <v>0</v>
      </c>
      <c r="BJ41" s="346">
        <f t="shared" si="200"/>
        <v>0</v>
      </c>
      <c r="BK41" s="346">
        <f t="shared" si="200"/>
        <v>0</v>
      </c>
      <c r="BL41" s="346">
        <f t="shared" si="200"/>
        <v>0</v>
      </c>
      <c r="BM41" s="346">
        <f t="shared" si="200"/>
        <v>0</v>
      </c>
      <c r="BN41" s="346">
        <f t="shared" si="200"/>
        <v>0</v>
      </c>
      <c r="BO41" s="346">
        <f t="shared" si="200"/>
        <v>0</v>
      </c>
      <c r="BP41" s="346">
        <f t="shared" si="200"/>
        <v>0</v>
      </c>
      <c r="BQ41" s="346">
        <f t="shared" si="200"/>
        <v>0</v>
      </c>
      <c r="BR41" s="346">
        <f t="shared" si="200"/>
        <v>0</v>
      </c>
      <c r="BS41" s="346">
        <f t="shared" si="200"/>
        <v>0</v>
      </c>
      <c r="BT41" s="346">
        <f t="shared" si="200"/>
        <v>0</v>
      </c>
      <c r="BU41" s="346">
        <f t="shared" si="200"/>
        <v>0</v>
      </c>
      <c r="BV41" s="346">
        <f t="shared" ref="BV41:DA41" si="201">CHOOSE(Scenario,BV24,BV36,BV39)</f>
        <v>0</v>
      </c>
      <c r="BW41" s="346">
        <f t="shared" si="201"/>
        <v>0</v>
      </c>
      <c r="BX41" s="346">
        <f t="shared" si="201"/>
        <v>0</v>
      </c>
      <c r="BY41" s="346">
        <f t="shared" si="201"/>
        <v>0</v>
      </c>
      <c r="BZ41" s="346">
        <f t="shared" si="201"/>
        <v>0</v>
      </c>
      <c r="CA41" s="346">
        <f t="shared" si="201"/>
        <v>0</v>
      </c>
      <c r="CB41" s="346">
        <f t="shared" si="201"/>
        <v>0</v>
      </c>
      <c r="CC41" s="346">
        <f t="shared" si="201"/>
        <v>0</v>
      </c>
      <c r="CD41" s="346">
        <f t="shared" si="201"/>
        <v>0</v>
      </c>
      <c r="CE41" s="346">
        <f t="shared" si="201"/>
        <v>0</v>
      </c>
      <c r="CF41" s="346">
        <f t="shared" si="201"/>
        <v>0</v>
      </c>
      <c r="CG41" s="346">
        <f t="shared" si="201"/>
        <v>0</v>
      </c>
      <c r="CH41" s="346">
        <f t="shared" si="201"/>
        <v>0</v>
      </c>
      <c r="CI41" s="346">
        <f t="shared" si="201"/>
        <v>0</v>
      </c>
      <c r="CJ41" s="346">
        <f t="shared" si="201"/>
        <v>0</v>
      </c>
      <c r="CK41" s="346">
        <f t="shared" si="201"/>
        <v>0</v>
      </c>
      <c r="CL41" s="346">
        <f t="shared" si="201"/>
        <v>0</v>
      </c>
      <c r="CM41" s="346">
        <f t="shared" si="201"/>
        <v>0</v>
      </c>
      <c r="CN41" s="346">
        <f t="shared" si="201"/>
        <v>0</v>
      </c>
      <c r="CO41" s="346">
        <f t="shared" si="201"/>
        <v>0</v>
      </c>
      <c r="CP41" s="346">
        <f t="shared" si="201"/>
        <v>0</v>
      </c>
      <c r="CQ41" s="346">
        <f t="shared" si="201"/>
        <v>0</v>
      </c>
      <c r="CR41" s="346">
        <f t="shared" si="201"/>
        <v>0</v>
      </c>
      <c r="CS41" s="346">
        <f t="shared" si="201"/>
        <v>0</v>
      </c>
      <c r="CT41" s="346">
        <f t="shared" si="201"/>
        <v>0</v>
      </c>
      <c r="CU41" s="346">
        <f t="shared" si="201"/>
        <v>0</v>
      </c>
      <c r="CV41" s="346">
        <f t="shared" si="201"/>
        <v>0</v>
      </c>
      <c r="CW41" s="346">
        <f t="shared" si="201"/>
        <v>0</v>
      </c>
      <c r="CX41" s="346">
        <f t="shared" si="201"/>
        <v>0</v>
      </c>
      <c r="CY41" s="346">
        <f t="shared" si="201"/>
        <v>0</v>
      </c>
      <c r="CZ41" s="346">
        <f t="shared" si="201"/>
        <v>0</v>
      </c>
      <c r="DA41" s="346">
        <f t="shared" si="201"/>
        <v>0</v>
      </c>
      <c r="DB41" s="346">
        <f t="shared" ref="DB41:EB41" si="202">CHOOSE(Scenario,DB24,DB36,DB39)</f>
        <v>0</v>
      </c>
      <c r="DC41" s="346">
        <f t="shared" si="202"/>
        <v>0</v>
      </c>
      <c r="DD41" s="346">
        <f t="shared" si="202"/>
        <v>0</v>
      </c>
      <c r="DE41" s="346">
        <f t="shared" si="202"/>
        <v>0</v>
      </c>
      <c r="DF41" s="346">
        <f t="shared" si="202"/>
        <v>0</v>
      </c>
      <c r="DG41" s="346">
        <f t="shared" si="202"/>
        <v>0</v>
      </c>
      <c r="DH41" s="346">
        <f t="shared" si="202"/>
        <v>0</v>
      </c>
      <c r="DI41" s="346">
        <f t="shared" si="202"/>
        <v>0</v>
      </c>
      <c r="DJ41" s="346">
        <f t="shared" si="202"/>
        <v>0</v>
      </c>
      <c r="DK41" s="346">
        <f t="shared" si="202"/>
        <v>0</v>
      </c>
      <c r="DL41" s="346">
        <f t="shared" si="202"/>
        <v>0</v>
      </c>
      <c r="DM41" s="346">
        <f t="shared" si="202"/>
        <v>0</v>
      </c>
      <c r="DN41" s="346">
        <f t="shared" si="202"/>
        <v>0</v>
      </c>
      <c r="DO41" s="346">
        <f t="shared" si="202"/>
        <v>0</v>
      </c>
      <c r="DP41" s="346">
        <f t="shared" si="202"/>
        <v>0</v>
      </c>
      <c r="DQ41" s="346">
        <f t="shared" si="202"/>
        <v>0</v>
      </c>
      <c r="DR41" s="346">
        <f t="shared" si="202"/>
        <v>0</v>
      </c>
      <c r="DS41" s="346">
        <f t="shared" si="202"/>
        <v>0</v>
      </c>
      <c r="DT41" s="346">
        <f t="shared" si="202"/>
        <v>0</v>
      </c>
      <c r="DU41" s="346">
        <f t="shared" si="202"/>
        <v>0</v>
      </c>
      <c r="DV41" s="346">
        <f t="shared" si="202"/>
        <v>0</v>
      </c>
      <c r="DW41" s="346">
        <f t="shared" si="202"/>
        <v>0</v>
      </c>
      <c r="DX41" s="346">
        <f t="shared" si="202"/>
        <v>0</v>
      </c>
      <c r="DY41" s="346">
        <f t="shared" si="202"/>
        <v>0</v>
      </c>
      <c r="DZ41" s="346">
        <f t="shared" si="202"/>
        <v>0</v>
      </c>
      <c r="EA41" s="346">
        <f t="shared" si="202"/>
        <v>0</v>
      </c>
      <c r="EB41" s="347">
        <f t="shared" si="202"/>
        <v>0</v>
      </c>
    </row>
    <row r="42" spans="2:132" ht="14" x14ac:dyDescent="0.3">
      <c r="B42" s="73"/>
      <c r="C42" s="27"/>
      <c r="H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row>
    <row r="43" spans="2:132" ht="13" x14ac:dyDescent="0.3">
      <c r="B43" s="34"/>
      <c r="C43" s="2" t="s">
        <v>515</v>
      </c>
      <c r="D43" s="34"/>
      <c r="E43" s="34"/>
      <c r="F43" s="34"/>
      <c r="G43" s="67"/>
      <c r="H43" s="35"/>
      <c r="I43" s="34"/>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2:132" outlineLevel="1" x14ac:dyDescent="0.25">
      <c r="C44" s="322" t="s">
        <v>503</v>
      </c>
      <c r="G44" s="52"/>
      <c r="H44" s="29"/>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row>
    <row r="45" spans="2:132" outlineLevel="1" x14ac:dyDescent="0.25">
      <c r="C45" s="328" t="s">
        <v>560</v>
      </c>
      <c r="G45" s="52" t="s">
        <v>220</v>
      </c>
      <c r="H45" s="46">
        <f t="shared" ref="H45" si="203">SUM(J45:EB45)</f>
        <v>0</v>
      </c>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row>
    <row r="46" spans="2:132" ht="13" outlineLevel="1" x14ac:dyDescent="0.3">
      <c r="C46" s="330"/>
      <c r="G46" s="52"/>
      <c r="H46" s="29"/>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row>
    <row r="47" spans="2:132" ht="13" x14ac:dyDescent="0.3">
      <c r="C47" s="348" t="s">
        <v>569</v>
      </c>
      <c r="D47" s="342"/>
      <c r="E47" s="342"/>
      <c r="F47" s="342"/>
      <c r="G47" s="349" t="s">
        <v>220</v>
      </c>
      <c r="H47" s="344">
        <f t="shared" ref="H47" si="204">SUM(J47:EB47)</f>
        <v>0</v>
      </c>
      <c r="I47" s="342"/>
      <c r="J47" s="345">
        <f>J45</f>
        <v>0</v>
      </c>
      <c r="K47" s="346">
        <f t="shared" ref="K47:BV47" si="205">K45</f>
        <v>0</v>
      </c>
      <c r="L47" s="346">
        <f t="shared" si="205"/>
        <v>0</v>
      </c>
      <c r="M47" s="346">
        <f t="shared" si="205"/>
        <v>0</v>
      </c>
      <c r="N47" s="346">
        <f t="shared" si="205"/>
        <v>0</v>
      </c>
      <c r="O47" s="346">
        <f t="shared" si="205"/>
        <v>0</v>
      </c>
      <c r="P47" s="346">
        <f t="shared" si="205"/>
        <v>0</v>
      </c>
      <c r="Q47" s="346">
        <f t="shared" si="205"/>
        <v>0</v>
      </c>
      <c r="R47" s="346">
        <f t="shared" si="205"/>
        <v>0</v>
      </c>
      <c r="S47" s="346">
        <f t="shared" si="205"/>
        <v>0</v>
      </c>
      <c r="T47" s="346">
        <f t="shared" si="205"/>
        <v>0</v>
      </c>
      <c r="U47" s="346">
        <f t="shared" si="205"/>
        <v>0</v>
      </c>
      <c r="V47" s="346">
        <f t="shared" si="205"/>
        <v>0</v>
      </c>
      <c r="W47" s="346">
        <f t="shared" si="205"/>
        <v>0</v>
      </c>
      <c r="X47" s="346">
        <f t="shared" si="205"/>
        <v>0</v>
      </c>
      <c r="Y47" s="346">
        <f t="shared" si="205"/>
        <v>0</v>
      </c>
      <c r="Z47" s="346">
        <f t="shared" si="205"/>
        <v>0</v>
      </c>
      <c r="AA47" s="346">
        <f t="shared" si="205"/>
        <v>0</v>
      </c>
      <c r="AB47" s="346">
        <f t="shared" si="205"/>
        <v>0</v>
      </c>
      <c r="AC47" s="346">
        <f t="shared" si="205"/>
        <v>0</v>
      </c>
      <c r="AD47" s="346">
        <f t="shared" si="205"/>
        <v>0</v>
      </c>
      <c r="AE47" s="346">
        <f t="shared" si="205"/>
        <v>0</v>
      </c>
      <c r="AF47" s="346">
        <f t="shared" si="205"/>
        <v>0</v>
      </c>
      <c r="AG47" s="346">
        <f t="shared" si="205"/>
        <v>0</v>
      </c>
      <c r="AH47" s="346">
        <f t="shared" si="205"/>
        <v>0</v>
      </c>
      <c r="AI47" s="346">
        <f t="shared" si="205"/>
        <v>0</v>
      </c>
      <c r="AJ47" s="346">
        <f t="shared" si="205"/>
        <v>0</v>
      </c>
      <c r="AK47" s="346">
        <f t="shared" si="205"/>
        <v>0</v>
      </c>
      <c r="AL47" s="346">
        <f t="shared" si="205"/>
        <v>0</v>
      </c>
      <c r="AM47" s="346">
        <f t="shared" si="205"/>
        <v>0</v>
      </c>
      <c r="AN47" s="346">
        <f t="shared" si="205"/>
        <v>0</v>
      </c>
      <c r="AO47" s="346">
        <f t="shared" si="205"/>
        <v>0</v>
      </c>
      <c r="AP47" s="346">
        <f t="shared" si="205"/>
        <v>0</v>
      </c>
      <c r="AQ47" s="346">
        <f t="shared" si="205"/>
        <v>0</v>
      </c>
      <c r="AR47" s="346">
        <f t="shared" si="205"/>
        <v>0</v>
      </c>
      <c r="AS47" s="346">
        <f t="shared" si="205"/>
        <v>0</v>
      </c>
      <c r="AT47" s="346">
        <f t="shared" si="205"/>
        <v>0</v>
      </c>
      <c r="AU47" s="346">
        <f t="shared" si="205"/>
        <v>0</v>
      </c>
      <c r="AV47" s="346">
        <f t="shared" si="205"/>
        <v>0</v>
      </c>
      <c r="AW47" s="346">
        <f t="shared" si="205"/>
        <v>0</v>
      </c>
      <c r="AX47" s="346">
        <f t="shared" si="205"/>
        <v>0</v>
      </c>
      <c r="AY47" s="346">
        <f t="shared" si="205"/>
        <v>0</v>
      </c>
      <c r="AZ47" s="346">
        <f t="shared" si="205"/>
        <v>0</v>
      </c>
      <c r="BA47" s="346">
        <f t="shared" si="205"/>
        <v>0</v>
      </c>
      <c r="BB47" s="346">
        <f t="shared" si="205"/>
        <v>0</v>
      </c>
      <c r="BC47" s="346">
        <f t="shared" si="205"/>
        <v>0</v>
      </c>
      <c r="BD47" s="346">
        <f t="shared" si="205"/>
        <v>0</v>
      </c>
      <c r="BE47" s="346">
        <f t="shared" si="205"/>
        <v>0</v>
      </c>
      <c r="BF47" s="346">
        <f t="shared" si="205"/>
        <v>0</v>
      </c>
      <c r="BG47" s="346">
        <f t="shared" si="205"/>
        <v>0</v>
      </c>
      <c r="BH47" s="346">
        <f t="shared" si="205"/>
        <v>0</v>
      </c>
      <c r="BI47" s="346">
        <f t="shared" si="205"/>
        <v>0</v>
      </c>
      <c r="BJ47" s="346">
        <f t="shared" si="205"/>
        <v>0</v>
      </c>
      <c r="BK47" s="346">
        <f t="shared" si="205"/>
        <v>0</v>
      </c>
      <c r="BL47" s="346">
        <f t="shared" si="205"/>
        <v>0</v>
      </c>
      <c r="BM47" s="346">
        <f t="shared" si="205"/>
        <v>0</v>
      </c>
      <c r="BN47" s="346">
        <f t="shared" si="205"/>
        <v>0</v>
      </c>
      <c r="BO47" s="346">
        <f t="shared" si="205"/>
        <v>0</v>
      </c>
      <c r="BP47" s="346">
        <f t="shared" si="205"/>
        <v>0</v>
      </c>
      <c r="BQ47" s="346">
        <f t="shared" si="205"/>
        <v>0</v>
      </c>
      <c r="BR47" s="346">
        <f t="shared" si="205"/>
        <v>0</v>
      </c>
      <c r="BS47" s="346">
        <f t="shared" si="205"/>
        <v>0</v>
      </c>
      <c r="BT47" s="346">
        <f t="shared" si="205"/>
        <v>0</v>
      </c>
      <c r="BU47" s="346">
        <f t="shared" si="205"/>
        <v>0</v>
      </c>
      <c r="BV47" s="346">
        <f t="shared" si="205"/>
        <v>0</v>
      </c>
      <c r="BW47" s="346">
        <f t="shared" ref="BW47:EB47" si="206">BW45</f>
        <v>0</v>
      </c>
      <c r="BX47" s="346">
        <f t="shared" si="206"/>
        <v>0</v>
      </c>
      <c r="BY47" s="346">
        <f t="shared" si="206"/>
        <v>0</v>
      </c>
      <c r="BZ47" s="346">
        <f t="shared" si="206"/>
        <v>0</v>
      </c>
      <c r="CA47" s="346">
        <f t="shared" si="206"/>
        <v>0</v>
      </c>
      <c r="CB47" s="346">
        <f t="shared" si="206"/>
        <v>0</v>
      </c>
      <c r="CC47" s="346">
        <f t="shared" si="206"/>
        <v>0</v>
      </c>
      <c r="CD47" s="346">
        <f t="shared" si="206"/>
        <v>0</v>
      </c>
      <c r="CE47" s="346">
        <f t="shared" si="206"/>
        <v>0</v>
      </c>
      <c r="CF47" s="346">
        <f t="shared" si="206"/>
        <v>0</v>
      </c>
      <c r="CG47" s="346">
        <f t="shared" si="206"/>
        <v>0</v>
      </c>
      <c r="CH47" s="346">
        <f t="shared" si="206"/>
        <v>0</v>
      </c>
      <c r="CI47" s="346">
        <f t="shared" si="206"/>
        <v>0</v>
      </c>
      <c r="CJ47" s="346">
        <f t="shared" si="206"/>
        <v>0</v>
      </c>
      <c r="CK47" s="346">
        <f t="shared" si="206"/>
        <v>0</v>
      </c>
      <c r="CL47" s="346">
        <f t="shared" si="206"/>
        <v>0</v>
      </c>
      <c r="CM47" s="346">
        <f t="shared" si="206"/>
        <v>0</v>
      </c>
      <c r="CN47" s="346">
        <f t="shared" si="206"/>
        <v>0</v>
      </c>
      <c r="CO47" s="346">
        <f t="shared" si="206"/>
        <v>0</v>
      </c>
      <c r="CP47" s="346">
        <f t="shared" si="206"/>
        <v>0</v>
      </c>
      <c r="CQ47" s="346">
        <f t="shared" si="206"/>
        <v>0</v>
      </c>
      <c r="CR47" s="346">
        <f t="shared" si="206"/>
        <v>0</v>
      </c>
      <c r="CS47" s="346">
        <f t="shared" si="206"/>
        <v>0</v>
      </c>
      <c r="CT47" s="346">
        <f t="shared" si="206"/>
        <v>0</v>
      </c>
      <c r="CU47" s="346">
        <f t="shared" si="206"/>
        <v>0</v>
      </c>
      <c r="CV47" s="346">
        <f t="shared" si="206"/>
        <v>0</v>
      </c>
      <c r="CW47" s="346">
        <f t="shared" si="206"/>
        <v>0</v>
      </c>
      <c r="CX47" s="346">
        <f t="shared" si="206"/>
        <v>0</v>
      </c>
      <c r="CY47" s="346">
        <f t="shared" si="206"/>
        <v>0</v>
      </c>
      <c r="CZ47" s="346">
        <f t="shared" si="206"/>
        <v>0</v>
      </c>
      <c r="DA47" s="346">
        <f t="shared" si="206"/>
        <v>0</v>
      </c>
      <c r="DB47" s="346">
        <f t="shared" si="206"/>
        <v>0</v>
      </c>
      <c r="DC47" s="346">
        <f t="shared" si="206"/>
        <v>0</v>
      </c>
      <c r="DD47" s="346">
        <f t="shared" si="206"/>
        <v>0</v>
      </c>
      <c r="DE47" s="346">
        <f t="shared" si="206"/>
        <v>0</v>
      </c>
      <c r="DF47" s="346">
        <f t="shared" si="206"/>
        <v>0</v>
      </c>
      <c r="DG47" s="346">
        <f t="shared" si="206"/>
        <v>0</v>
      </c>
      <c r="DH47" s="346">
        <f t="shared" si="206"/>
        <v>0</v>
      </c>
      <c r="DI47" s="346">
        <f t="shared" si="206"/>
        <v>0</v>
      </c>
      <c r="DJ47" s="346">
        <f t="shared" si="206"/>
        <v>0</v>
      </c>
      <c r="DK47" s="346">
        <f t="shared" si="206"/>
        <v>0</v>
      </c>
      <c r="DL47" s="346">
        <f t="shared" si="206"/>
        <v>0</v>
      </c>
      <c r="DM47" s="346">
        <f t="shared" si="206"/>
        <v>0</v>
      </c>
      <c r="DN47" s="346">
        <f t="shared" si="206"/>
        <v>0</v>
      </c>
      <c r="DO47" s="346">
        <f t="shared" si="206"/>
        <v>0</v>
      </c>
      <c r="DP47" s="346">
        <f t="shared" si="206"/>
        <v>0</v>
      </c>
      <c r="DQ47" s="346">
        <f t="shared" si="206"/>
        <v>0</v>
      </c>
      <c r="DR47" s="346">
        <f t="shared" si="206"/>
        <v>0</v>
      </c>
      <c r="DS47" s="346">
        <f t="shared" si="206"/>
        <v>0</v>
      </c>
      <c r="DT47" s="346">
        <f t="shared" si="206"/>
        <v>0</v>
      </c>
      <c r="DU47" s="346">
        <f t="shared" si="206"/>
        <v>0</v>
      </c>
      <c r="DV47" s="346">
        <f t="shared" si="206"/>
        <v>0</v>
      </c>
      <c r="DW47" s="346">
        <f t="shared" si="206"/>
        <v>0</v>
      </c>
      <c r="DX47" s="346">
        <f t="shared" si="206"/>
        <v>0</v>
      </c>
      <c r="DY47" s="346">
        <f t="shared" si="206"/>
        <v>0</v>
      </c>
      <c r="DZ47" s="346">
        <f t="shared" si="206"/>
        <v>0</v>
      </c>
      <c r="EA47" s="346">
        <f t="shared" si="206"/>
        <v>0</v>
      </c>
      <c r="EB47" s="347">
        <f t="shared" si="206"/>
        <v>0</v>
      </c>
    </row>
    <row r="48" spans="2:132" ht="14" x14ac:dyDescent="0.3">
      <c r="B48" s="73"/>
      <c r="C48" s="27"/>
      <c r="H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row>
    <row r="49" spans="2:132" ht="13" x14ac:dyDescent="0.3">
      <c r="B49" s="34"/>
      <c r="C49" s="2" t="s">
        <v>522</v>
      </c>
      <c r="D49" s="34"/>
      <c r="E49" s="34"/>
      <c r="F49" s="34"/>
      <c r="G49" s="67"/>
      <c r="H49" s="35"/>
      <c r="I49" s="34"/>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row>
    <row r="50" spans="2:132" ht="13" outlineLevel="1" x14ac:dyDescent="0.3">
      <c r="C50" s="340" t="s">
        <v>500</v>
      </c>
      <c r="G50" s="52"/>
      <c r="H50" s="29"/>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2:132" outlineLevel="1" x14ac:dyDescent="0.25">
      <c r="C51" s="317" t="s">
        <v>485</v>
      </c>
      <c r="D51" s="125">
        <f>Assumptions!M16</f>
        <v>0.64</v>
      </c>
      <c r="E51" s="79">
        <f>Assumptions!M13</f>
        <v>45658</v>
      </c>
      <c r="G51" s="52" t="s">
        <v>215</v>
      </c>
      <c r="H51" s="50">
        <f t="shared" ref="H51" si="207">SUM(J51:EB51)</f>
        <v>0.99999999999999989</v>
      </c>
      <c r="J51" s="129"/>
      <c r="K51" s="155">
        <f>ROUND(($D$51/MiY*(SUM($J51:J$51)&lt;=1)+IF(SUM($J51:J$51)+($D$51/MiY)&gt;1,1-(SUM($J51:J$51)+($D$51/MiY)),0)),5)*(K$7&gt;=$E$51)</f>
        <v>0</v>
      </c>
      <c r="L51" s="155">
        <f>ROUND(($D$51/MiY*(SUM($J51:K$51)&lt;=1)+IF(SUM($J51:K$51)+($D$51/MiY)&gt;1,1-(SUM($J51:K$51)+($D$51/MiY)),0)),5)*(L$7&gt;=$E$51)</f>
        <v>0</v>
      </c>
      <c r="M51" s="155">
        <f>ROUND(($D$51/MiY*(SUM($J51:L$51)&lt;=1)+IF(SUM($J51:L$51)+($D$51/MiY)&gt;1,1-(SUM($J51:L$51)+($D$51/MiY)),0)),5)*(M$7&gt;=$E$51)</f>
        <v>0</v>
      </c>
      <c r="N51" s="155">
        <f>ROUND(($D$51/MiY*(SUM($J51:M$51)&lt;=1)+IF(SUM($J51:M$51)+($D$51/MiY)&gt;1,1-(SUM($J51:M$51)+($D$51/MiY)),0)),5)*(N$7&gt;=$E$51)</f>
        <v>0</v>
      </c>
      <c r="O51" s="155">
        <f>ROUND(($D$51/MiY*(SUM($J51:N$51)&lt;=1)+IF(SUM($J51:N$51)+($D$51/MiY)&gt;1,1-(SUM($J51:N$51)+($D$51/MiY)),0)),5)*(O$7&gt;=$E$51)</f>
        <v>0</v>
      </c>
      <c r="P51" s="155">
        <f>ROUND(($D$51/MiY*(SUM($J51:O$51)&lt;=1)+IF(SUM($J51:O$51)+($D$51/MiY)&gt;1,1-(SUM($J51:O$51)+($D$51/MiY)),0)),5)*(P$7&gt;=$E$51)</f>
        <v>0</v>
      </c>
      <c r="Q51" s="155">
        <f>ROUND(($D$51/MiY*(SUM($J51:P$51)&lt;=1)+IF(SUM($J51:P$51)+($D$51/MiY)&gt;1,1-(SUM($J51:P$51)+($D$51/MiY)),0)),5)*(Q$7&gt;=$E$51)</f>
        <v>0</v>
      </c>
      <c r="R51" s="155">
        <f>ROUND(($D$51/MiY*(SUM($J51:Q$51)&lt;=1)+IF(SUM($J51:Q$51)+($D$51/MiY)&gt;1,1-(SUM($J51:Q$51)+($D$51/MiY)),0)),5)*(R$7&gt;=$E$51)</f>
        <v>0</v>
      </c>
      <c r="S51" s="155">
        <f>ROUND(($D$51/MiY*(SUM($J51:R$51)&lt;=1)+IF(SUM($J51:R$51)+($D$51/MiY)&gt;1,1-(SUM($J51:R$51)+($D$51/MiY)),0)),5)*(S$7&gt;=$E$51)</f>
        <v>0</v>
      </c>
      <c r="T51" s="155">
        <f>ROUND(($D$51/MiY*(SUM($J51:S$51)&lt;=1)+IF(SUM($J51:S$51)+($D$51/MiY)&gt;1,1-(SUM($J51:S$51)+($D$51/MiY)),0)),5)*(T$7&gt;=$E$51)</f>
        <v>0</v>
      </c>
      <c r="U51" s="155">
        <f>ROUND(($D$51/MiY*(SUM($J51:T$51)&lt;=1)+IF(SUM($J51:T$51)+($D$51/MiY)&gt;1,1-(SUM($J51:T$51)+($D$51/MiY)),0)),5)*(U$7&gt;=$E$51)</f>
        <v>0</v>
      </c>
      <c r="V51" s="155">
        <f>ROUND(($D$51/MiY*(SUM($J51:U$51)&lt;=1)+IF(SUM($J51:U$51)+($D$51/MiY)&gt;1,1-(SUM($J51:U$51)+($D$51/MiY)),0)),5)*(V$7&gt;=$E$51)</f>
        <v>0</v>
      </c>
      <c r="W51" s="155">
        <f>ROUND(($D$51/MiY*(SUM($J51:V$51)&lt;=1)+IF(SUM($J51:V$51)+($D$51/MiY)&gt;1,1-(SUM($J51:V$51)+($D$51/MiY)),0)),5)*(W$7&gt;=$E$51)</f>
        <v>0</v>
      </c>
      <c r="X51" s="155">
        <f>ROUND(($D$51/MiY*(SUM($J51:W$51)&lt;=1)+IF(SUM($J51:W$51)+($D$51/MiY)&gt;1,1-(SUM($J51:W$51)+($D$51/MiY)),0)),5)*(X$7&gt;=$E$51)</f>
        <v>0</v>
      </c>
      <c r="Y51" s="155">
        <f>ROUND(($D$51/MiY*(SUM($J51:X$51)&lt;=1)+IF(SUM($J51:X$51)+($D$51/MiY)&gt;1,1-(SUM($J51:X$51)+($D$51/MiY)),0)),5)*(Y$7&gt;=$E$51)</f>
        <v>0</v>
      </c>
      <c r="Z51" s="155">
        <f>ROUND(($D$51/MiY*(SUM($J51:Y$51)&lt;=1)+IF(SUM($J51:Y$51)+($D$51/MiY)&gt;1,1-(SUM($J51:Y$51)+($D$51/MiY)),0)),5)*(Z$7&gt;=$E$51)</f>
        <v>0</v>
      </c>
      <c r="AA51" s="155">
        <f>ROUND(($D$51/MiY*(SUM($J51:Z$51)&lt;=1)+IF(SUM($J51:Z$51)+($D$51/MiY)&gt;1,1-(SUM($J51:Z$51)+($D$51/MiY)),0)),5)*(AA$7&gt;=$E$51)</f>
        <v>0</v>
      </c>
      <c r="AB51" s="155">
        <f>ROUND(($D$51/MiY*(SUM($J51:AA$51)&lt;=1)+IF(SUM($J51:AA$51)+($D$51/MiY)&gt;1,1-(SUM($J51:AA$51)+($D$51/MiY)),0)),5)*(AB$7&gt;=$E$51)</f>
        <v>0</v>
      </c>
      <c r="AC51" s="155">
        <f>ROUND(($D$51/MiY*(SUM($J51:AB$51)&lt;=1)+IF(SUM($J51:AB$51)+($D$51/MiY)&gt;1,1-(SUM($J51:AB$51)+($D$51/MiY)),0)),5)*(AC$7&gt;=$E$51)</f>
        <v>0</v>
      </c>
      <c r="AD51" s="155">
        <f>ROUND(($D$51/MiY*(SUM($J51:AC$51)&lt;=1)+IF(SUM($J51:AC$51)+($D$51/MiY)&gt;1,1-(SUM($J51:AC$51)+($D$51/MiY)),0)),5)*(AD$7&gt;=$E$51)</f>
        <v>0</v>
      </c>
      <c r="AE51" s="155">
        <f>ROUND(($D$51/MiY*(SUM($J51:AD$51)&lt;=1)+IF(SUM($J51:AD$51)+($D$51/MiY)&gt;1,1-(SUM($J51:AD$51)+($D$51/MiY)),0)),5)*(AE$7&gt;=$E$51)</f>
        <v>0</v>
      </c>
      <c r="AF51" s="155">
        <f>ROUND(($D$51/MiY*(SUM($J51:AE$51)&lt;=1)+IF(SUM($J51:AE$51)+($D$51/MiY)&gt;1,1-(SUM($J51:AE$51)+($D$51/MiY)),0)),5)*(AF$7&gt;=$E$51)</f>
        <v>0</v>
      </c>
      <c r="AG51" s="155">
        <f>ROUND(($D$51/MiY*(SUM($J51:AF$51)&lt;=1)+IF(SUM($J51:AF$51)+($D$51/MiY)&gt;1,1-(SUM($J51:AF$51)+($D$51/MiY)),0)),5)*(AG$7&gt;=$E$51)</f>
        <v>0</v>
      </c>
      <c r="AH51" s="155">
        <f>ROUND(($D$51/MiY*(SUM($J51:AG$51)&lt;=1)+IF(SUM($J51:AG$51)+($D$51/MiY)&gt;1,1-(SUM($J51:AG$51)+($D$51/MiY)),0)),5)*(AH$7&gt;=$E$51)</f>
        <v>5.3330000000000002E-2</v>
      </c>
      <c r="AI51" s="155">
        <f>ROUND(($D$51/MiY*(SUM($J51:AH$51)&lt;=1)+IF(SUM($J51:AH$51)+($D$51/MiY)&gt;1,1-(SUM($J51:AH$51)+($D$51/MiY)),0)),5)*(AI$7&gt;=$E$51)</f>
        <v>5.3330000000000002E-2</v>
      </c>
      <c r="AJ51" s="155">
        <f>ROUND(($D$51/MiY*(SUM($J51:AI$51)&lt;=1)+IF(SUM($J51:AI$51)+($D$51/MiY)&gt;1,1-(SUM($J51:AI$51)+($D$51/MiY)),0)),5)*(AJ$7&gt;=$E$51)</f>
        <v>5.3330000000000002E-2</v>
      </c>
      <c r="AK51" s="155">
        <f>ROUND(($D$51/MiY*(SUM($J51:AJ$51)&lt;=1)+IF(SUM($J51:AJ$51)+($D$51/MiY)&gt;1,1-(SUM($J51:AJ$51)+($D$51/MiY)),0)),5)*(AK$7&gt;=$E$51)</f>
        <v>5.3330000000000002E-2</v>
      </c>
      <c r="AL51" s="155">
        <f>ROUND(($D$51/MiY*(SUM($J51:AK$51)&lt;=1)+IF(SUM($J51:AK$51)+($D$51/MiY)&gt;1,1-(SUM($J51:AK$51)+($D$51/MiY)),0)),5)*(AL$7&gt;=$E$51)</f>
        <v>5.3330000000000002E-2</v>
      </c>
      <c r="AM51" s="155">
        <f>ROUND(($D$51/MiY*(SUM($J51:AL$51)&lt;=1)+IF(SUM($J51:AL$51)+($D$51/MiY)&gt;1,1-(SUM($J51:AL$51)+($D$51/MiY)),0)),5)*(AM$7&gt;=$E$51)</f>
        <v>5.3330000000000002E-2</v>
      </c>
      <c r="AN51" s="155">
        <f>ROUND(($D$51/MiY*(SUM($J51:AM$51)&lt;=1)+IF(SUM($J51:AM$51)+($D$51/MiY)&gt;1,1-(SUM($J51:AM$51)+($D$51/MiY)),0)),5)*(AN$7&gt;=$E$51)</f>
        <v>5.3330000000000002E-2</v>
      </c>
      <c r="AO51" s="155">
        <f>ROUND(($D$51/MiY*(SUM($J51:AN$51)&lt;=1)+IF(SUM($J51:AN$51)+($D$51/MiY)&gt;1,1-(SUM($J51:AN$51)+($D$51/MiY)),0)),5)*(AO$7&gt;=$E$51)</f>
        <v>5.3330000000000002E-2</v>
      </c>
      <c r="AP51" s="155">
        <f>ROUND(($D$51/MiY*(SUM($J51:AO$51)&lt;=1)+IF(SUM($J51:AO$51)+($D$51/MiY)&gt;1,1-(SUM($J51:AO$51)+($D$51/MiY)),0)),5)*(AP$7&gt;=$E$51)</f>
        <v>5.3330000000000002E-2</v>
      </c>
      <c r="AQ51" s="155">
        <f>ROUND(($D$51/MiY*(SUM($J51:AP$51)&lt;=1)+IF(SUM($J51:AP$51)+($D$51/MiY)&gt;1,1-(SUM($J51:AP$51)+($D$51/MiY)),0)),5)*(AQ$7&gt;=$E$51)</f>
        <v>5.3330000000000002E-2</v>
      </c>
      <c r="AR51" s="155">
        <f>ROUND(($D$51/MiY*(SUM($J51:AQ$51)&lt;=1)+IF(SUM($J51:AQ$51)+($D$51/MiY)&gt;1,1-(SUM($J51:AQ$51)+($D$51/MiY)),0)),5)*(AR$7&gt;=$E$51)</f>
        <v>5.3330000000000002E-2</v>
      </c>
      <c r="AS51" s="155">
        <f>ROUND(($D$51/MiY*(SUM($J51:AR$51)&lt;=1)+IF(SUM($J51:AR$51)+($D$51/MiY)&gt;1,1-(SUM($J51:AR$51)+($D$51/MiY)),0)),5)*(AS$7&gt;=$E$51)</f>
        <v>5.3330000000000002E-2</v>
      </c>
      <c r="AT51" s="155">
        <f>ROUND(($D$51/MiY*(SUM($J51:AS$51)&lt;=1)+IF(SUM($J51:AS$51)+($D$51/MiY)&gt;1,1-(SUM($J51:AS$51)+($D$51/MiY)),0)),5)*(AT$7&gt;=$E$51)</f>
        <v>5.3330000000000002E-2</v>
      </c>
      <c r="AU51" s="155">
        <f>ROUND(($D$51/MiY*(SUM($J51:AT$51)&lt;=1)+IF(SUM($J51:AT$51)+($D$51/MiY)&gt;1,1-(SUM($J51:AT$51)+($D$51/MiY)),0)),5)*(AU$7&gt;=$E$51)</f>
        <v>5.3330000000000002E-2</v>
      </c>
      <c r="AV51" s="155">
        <f>ROUND(($D$51/MiY*(SUM($J51:AU$51)&lt;=1)+IF(SUM($J51:AU$51)+($D$51/MiY)&gt;1,1-(SUM($J51:AU$51)+($D$51/MiY)),0)),5)*(AV$7&gt;=$E$51)</f>
        <v>5.3330000000000002E-2</v>
      </c>
      <c r="AW51" s="155">
        <f>ROUND(($D$51/MiY*(SUM($J51:AV$51)&lt;=1)+IF(SUM($J51:AV$51)+($D$51/MiY)&gt;1,1-(SUM($J51:AV$51)+($D$51/MiY)),0)),5)*(AW$7&gt;=$E$51)</f>
        <v>5.3330000000000002E-2</v>
      </c>
      <c r="AX51" s="155">
        <f>ROUND(($D$51/MiY*(SUM($J51:AW$51)&lt;=1)+IF(SUM($J51:AW$51)+($D$51/MiY)&gt;1,1-(SUM($J51:AW$51)+($D$51/MiY)),0)),5)*(AX$7&gt;=$E$51)</f>
        <v>5.3330000000000002E-2</v>
      </c>
      <c r="AY51" s="155">
        <f>ROUND(($D$51/MiY*(SUM($J51:AX$51)&lt;=1)+IF(SUM($J51:AX$51)+($D$51/MiY)&gt;1,1-(SUM($J51:AX$51)+($D$51/MiY)),0)),5)*(AY$7&gt;=$E$51)</f>
        <v>5.3330000000000002E-2</v>
      </c>
      <c r="AZ51" s="155">
        <f>ROUND(($D$51/MiY*(SUM($J51:AY$51)&lt;=1)+IF(SUM($J51:AY$51)+($D$51/MiY)&gt;1,1-(SUM($J51:AY$51)+($D$51/MiY)),0)),5)*(AZ$7&gt;=$E$51)</f>
        <v>4.0059999999999998E-2</v>
      </c>
      <c r="BA51" s="155">
        <f>ROUND(($D$51/MiY*(SUM($J51:AZ$51)&lt;=1)+IF(SUM($J51:AZ$51)+($D$51/MiY)&gt;1,1-(SUM($J51:AZ$51)+($D$51/MiY)),0)),5)*(BA$7&gt;=$E$51)</f>
        <v>0</v>
      </c>
      <c r="BB51" s="155">
        <f>ROUND(($D$51/MiY*(SUM($J51:BA$51)&lt;=1)+IF(SUM($J51:BA$51)+($D$51/MiY)&gt;1,1-(SUM($J51:BA$51)+($D$51/MiY)),0)),5)*(BB$7&gt;=$E$51)</f>
        <v>0</v>
      </c>
      <c r="BC51" s="155">
        <f>ROUND(($D$51/MiY*(SUM($J51:BB$51)&lt;=1)+IF(SUM($J51:BB$51)+($D$51/MiY)&gt;1,1-(SUM($J51:BB$51)+($D$51/MiY)),0)),5)*(BC$7&gt;=$E$51)</f>
        <v>0</v>
      </c>
      <c r="BD51" s="155">
        <f>ROUND(($D$51/MiY*(SUM($J51:BC$51)&lt;=1)+IF(SUM($J51:BC$51)+($D$51/MiY)&gt;1,1-(SUM($J51:BC$51)+($D$51/MiY)),0)),5)*(BD$7&gt;=$E$51)</f>
        <v>0</v>
      </c>
      <c r="BE51" s="155">
        <f>ROUND(($D$51/MiY*(SUM($J51:BD$51)&lt;=1)+IF(SUM($J51:BD$51)+($D$51/MiY)&gt;1,1-(SUM($J51:BD$51)+($D$51/MiY)),0)),5)*(BE$7&gt;=$E$51)</f>
        <v>0</v>
      </c>
      <c r="BF51" s="155">
        <f>ROUND(($D$51/MiY*(SUM($J51:BE$51)&lt;=1)+IF(SUM($J51:BE$51)+($D$51/MiY)&gt;1,1-(SUM($J51:BE$51)+($D$51/MiY)),0)),5)*(BF$7&gt;=$E$51)</f>
        <v>0</v>
      </c>
      <c r="BG51" s="155">
        <f>ROUND(($D$51/MiY*(SUM($J51:BF$51)&lt;=1)+IF(SUM($J51:BF$51)+($D$51/MiY)&gt;1,1-(SUM($J51:BF$51)+($D$51/MiY)),0)),5)*(BG$7&gt;=$E$51)</f>
        <v>0</v>
      </c>
      <c r="BH51" s="155">
        <f>ROUND(($D$51/MiY*(SUM($J51:BG$51)&lt;=1)+IF(SUM($J51:BG$51)+($D$51/MiY)&gt;1,1-(SUM($J51:BG$51)+($D$51/MiY)),0)),5)*(BH$7&gt;=$E$51)</f>
        <v>0</v>
      </c>
      <c r="BI51" s="155">
        <f>ROUND(($D$51/MiY*(SUM($J51:BH$51)&lt;=1)+IF(SUM($J51:BH$51)+($D$51/MiY)&gt;1,1-(SUM($J51:BH$51)+($D$51/MiY)),0)),5)*(BI$7&gt;=$E$51)</f>
        <v>0</v>
      </c>
      <c r="BJ51" s="155">
        <f>ROUND(($D$51/MiY*(SUM($J51:BI$51)&lt;=1)+IF(SUM($J51:BI$51)+($D$51/MiY)&gt;1,1-(SUM($J51:BI$51)+($D$51/MiY)),0)),5)*(BJ$7&gt;=$E$51)</f>
        <v>0</v>
      </c>
      <c r="BK51" s="155">
        <f>ROUND(($D$51/MiY*(SUM($J51:BJ$51)&lt;=1)+IF(SUM($J51:BJ$51)+($D$51/MiY)&gt;1,1-(SUM($J51:BJ$51)+($D$51/MiY)),0)),5)*(BK$7&gt;=$E$51)</f>
        <v>0</v>
      </c>
      <c r="BL51" s="155">
        <f>ROUND(($D$51/MiY*(SUM($J51:BK$51)&lt;=1)+IF(SUM($J51:BK$51)+($D$51/MiY)&gt;1,1-(SUM($J51:BK$51)+($D$51/MiY)),0)),5)*(BL$7&gt;=$E$51)</f>
        <v>0</v>
      </c>
      <c r="BM51" s="155">
        <f>ROUND(($D$51/MiY*(SUM($J51:BL$51)&lt;=1)+IF(SUM($J51:BL$51)+($D$51/MiY)&gt;1,1-(SUM($J51:BL$51)+($D$51/MiY)),0)),5)*(BM$7&gt;=$E$51)</f>
        <v>0</v>
      </c>
      <c r="BN51" s="155">
        <f>ROUND(($D$51/MiY*(SUM($J51:BM$51)&lt;=1)+IF(SUM($J51:BM$51)+($D$51/MiY)&gt;1,1-(SUM($J51:BM$51)+($D$51/MiY)),0)),5)*(BN$7&gt;=$E$51)</f>
        <v>0</v>
      </c>
      <c r="BO51" s="155">
        <f>ROUND(($D$51/MiY*(SUM($J51:BN$51)&lt;=1)+IF(SUM($J51:BN$51)+($D$51/MiY)&gt;1,1-(SUM($J51:BN$51)+($D$51/MiY)),0)),5)*(BO$7&gt;=$E$51)</f>
        <v>0</v>
      </c>
      <c r="BP51" s="155">
        <f>ROUND(($D$51/MiY*(SUM($J51:BO$51)&lt;=1)+IF(SUM($J51:BO$51)+($D$51/MiY)&gt;1,1-(SUM($J51:BO$51)+($D$51/MiY)),0)),5)*(BP$7&gt;=$E$51)</f>
        <v>0</v>
      </c>
      <c r="BQ51" s="155">
        <f>ROUND(($D$51/MiY*(SUM($J51:BP$51)&lt;=1)+IF(SUM($J51:BP$51)+($D$51/MiY)&gt;1,1-(SUM($J51:BP$51)+($D$51/MiY)),0)),5)*(BQ$7&gt;=$E$51)</f>
        <v>0</v>
      </c>
      <c r="BR51" s="155">
        <f>ROUND(($D$51/MiY*(SUM($J51:BQ$51)&lt;=1)+IF(SUM($J51:BQ$51)+($D$51/MiY)&gt;1,1-(SUM($J51:BQ$51)+($D$51/MiY)),0)),5)*(BR$7&gt;=$E$51)</f>
        <v>0</v>
      </c>
      <c r="BS51" s="155">
        <f>ROUND(($D$51/MiY*(SUM($J51:BR$51)&lt;=1)+IF(SUM($J51:BR$51)+($D$51/MiY)&gt;1,1-(SUM($J51:BR$51)+($D$51/MiY)),0)),5)*(BS$7&gt;=$E$51)</f>
        <v>0</v>
      </c>
      <c r="BT51" s="155">
        <f>ROUND(($D$51/MiY*(SUM($J51:BS$51)&lt;=1)+IF(SUM($J51:BS$51)+($D$51/MiY)&gt;1,1-(SUM($J51:BS$51)+($D$51/MiY)),0)),5)*(BT$7&gt;=$E$51)</f>
        <v>0</v>
      </c>
      <c r="BU51" s="155">
        <f>ROUND(($D$51/MiY*(SUM($J51:BT$51)&lt;=1)+IF(SUM($J51:BT$51)+($D$51/MiY)&gt;1,1-(SUM($J51:BT$51)+($D$51/MiY)),0)),5)*(BU$7&gt;=$E$51)</f>
        <v>0</v>
      </c>
      <c r="BV51" s="155">
        <f>ROUND(($D$51/MiY*(SUM($J51:BU$51)&lt;=1)+IF(SUM($J51:BU$51)+($D$51/MiY)&gt;1,1-(SUM($J51:BU$51)+($D$51/MiY)),0)),5)*(BV$7&gt;=$E$51)</f>
        <v>0</v>
      </c>
      <c r="BW51" s="155">
        <f>ROUND(($D$51/MiY*(SUM($J51:BV$51)&lt;=1)+IF(SUM($J51:BV$51)+($D$51/MiY)&gt;1,1-(SUM($J51:BV$51)+($D$51/MiY)),0)),5)*(BW$7&gt;=$E$51)</f>
        <v>0</v>
      </c>
      <c r="BX51" s="155">
        <f>ROUND(($D$51/MiY*(SUM($J51:BW$51)&lt;=1)+IF(SUM($J51:BW$51)+($D$51/MiY)&gt;1,1-(SUM($J51:BW$51)+($D$51/MiY)),0)),5)*(BX$7&gt;=$E$51)</f>
        <v>0</v>
      </c>
      <c r="BY51" s="155">
        <f>ROUND(($D$51/MiY*(SUM($J51:BX$51)&lt;=1)+IF(SUM($J51:BX$51)+($D$51/MiY)&gt;1,1-(SUM($J51:BX$51)+($D$51/MiY)),0)),5)*(BY$7&gt;=$E$51)</f>
        <v>0</v>
      </c>
      <c r="BZ51" s="155">
        <f>ROUND(($D$51/MiY*(SUM($J51:BY$51)&lt;=1)+IF(SUM($J51:BY$51)+($D$51/MiY)&gt;1,1-(SUM($J51:BY$51)+($D$51/MiY)),0)),5)*(BZ$7&gt;=$E$51)</f>
        <v>0</v>
      </c>
      <c r="CA51" s="155">
        <f>ROUND(($D$51/MiY*(SUM($J51:BZ$51)&lt;=1)+IF(SUM($J51:BZ$51)+($D$51/MiY)&gt;1,1-(SUM($J51:BZ$51)+($D$51/MiY)),0)),5)*(CA$7&gt;=$E$51)</f>
        <v>0</v>
      </c>
      <c r="CB51" s="155">
        <f>ROUND(($D$51/MiY*(SUM($J51:CA$51)&lt;=1)+IF(SUM($J51:CA$51)+($D$51/MiY)&gt;1,1-(SUM($J51:CA$51)+($D$51/MiY)),0)),5)*(CB$7&gt;=$E$51)</f>
        <v>0</v>
      </c>
      <c r="CC51" s="155">
        <f>ROUND(($D$51/MiY*(SUM($J51:CB$51)&lt;=1)+IF(SUM($J51:CB$51)+($D$51/MiY)&gt;1,1-(SUM($J51:CB$51)+($D$51/MiY)),0)),5)*(CC$7&gt;=$E$51)</f>
        <v>0</v>
      </c>
      <c r="CD51" s="155">
        <f>ROUND(($D$51/MiY*(SUM($J51:CC$51)&lt;=1)+IF(SUM($J51:CC$51)+($D$51/MiY)&gt;1,1-(SUM($J51:CC$51)+($D$51/MiY)),0)),5)*(CD$7&gt;=$E$51)</f>
        <v>0</v>
      </c>
      <c r="CE51" s="155">
        <f>ROUND(($D$51/MiY*(SUM($J51:CD$51)&lt;=1)+IF(SUM($J51:CD$51)+($D$51/MiY)&gt;1,1-(SUM($J51:CD$51)+($D$51/MiY)),0)),5)*(CE$7&gt;=$E$51)</f>
        <v>0</v>
      </c>
      <c r="CF51" s="155">
        <f>ROUND(($D$51/MiY*(SUM($J51:CE$51)&lt;=1)+IF(SUM($J51:CE$51)+($D$51/MiY)&gt;1,1-(SUM($J51:CE$51)+($D$51/MiY)),0)),5)*(CF$7&gt;=$E$51)</f>
        <v>0</v>
      </c>
      <c r="CG51" s="155">
        <f>ROUND(($D$51/MiY*(SUM($J51:CF$51)&lt;=1)+IF(SUM($J51:CF$51)+($D$51/MiY)&gt;1,1-(SUM($J51:CF$51)+($D$51/MiY)),0)),5)*(CG$7&gt;=$E$51)</f>
        <v>0</v>
      </c>
      <c r="CH51" s="155">
        <f>ROUND(($D$51/MiY*(SUM($J51:CG$51)&lt;=1)+IF(SUM($J51:CG$51)+($D$51/MiY)&gt;1,1-(SUM($J51:CG$51)+($D$51/MiY)),0)),5)*(CH$7&gt;=$E$51)</f>
        <v>0</v>
      </c>
      <c r="CI51" s="155">
        <f>ROUND(($D$51/MiY*(SUM($J51:CH$51)&lt;=1)+IF(SUM($J51:CH$51)+($D$51/MiY)&gt;1,1-(SUM($J51:CH$51)+($D$51/MiY)),0)),5)*(CI$7&gt;=$E$51)</f>
        <v>0</v>
      </c>
      <c r="CJ51" s="155">
        <f>ROUND(($D$51/MiY*(SUM($J51:CI$51)&lt;=1)+IF(SUM($J51:CI$51)+($D$51/MiY)&gt;1,1-(SUM($J51:CI$51)+($D$51/MiY)),0)),5)*(CJ$7&gt;=$E$51)</f>
        <v>0</v>
      </c>
      <c r="CK51" s="155">
        <f>ROUND(($D$51/MiY*(SUM($J51:CJ$51)&lt;=1)+IF(SUM($J51:CJ$51)+($D$51/MiY)&gt;1,1-(SUM($J51:CJ$51)+($D$51/MiY)),0)),5)*(CK$7&gt;=$E$51)</f>
        <v>0</v>
      </c>
      <c r="CL51" s="155">
        <f>ROUND(($D$51/MiY*(SUM($J51:CK$51)&lt;=1)+IF(SUM($J51:CK$51)+($D$51/MiY)&gt;1,1-(SUM($J51:CK$51)+($D$51/MiY)),0)),5)*(CL$7&gt;=$E$51)</f>
        <v>0</v>
      </c>
      <c r="CM51" s="155">
        <f>ROUND(($D$51/MiY*(SUM($J51:CL$51)&lt;=1)+IF(SUM($J51:CL$51)+($D$51/MiY)&gt;1,1-(SUM($J51:CL$51)+($D$51/MiY)),0)),5)*(CM$7&gt;=$E$51)</f>
        <v>0</v>
      </c>
      <c r="CN51" s="155">
        <f>ROUND(($D$51/MiY*(SUM($J51:CM$51)&lt;=1)+IF(SUM($J51:CM$51)+($D$51/MiY)&gt;1,1-(SUM($J51:CM$51)+($D$51/MiY)),0)),5)*(CN$7&gt;=$E$51)</f>
        <v>0</v>
      </c>
      <c r="CO51" s="155">
        <f>ROUND(($D$51/MiY*(SUM($J51:CN$51)&lt;=1)+IF(SUM($J51:CN$51)+($D$51/MiY)&gt;1,1-(SUM($J51:CN$51)+($D$51/MiY)),0)),5)*(CO$7&gt;=$E$51)</f>
        <v>0</v>
      </c>
      <c r="CP51" s="155">
        <f>ROUND(($D$51/MiY*(SUM($J51:CO$51)&lt;=1)+IF(SUM($J51:CO$51)+($D$51/MiY)&gt;1,1-(SUM($J51:CO$51)+($D$51/MiY)),0)),5)*(CP$7&gt;=$E$51)</f>
        <v>0</v>
      </c>
      <c r="CQ51" s="155">
        <f>ROUND(($D$51/MiY*(SUM($J51:CP$51)&lt;=1)+IF(SUM($J51:CP$51)+($D$51/MiY)&gt;1,1-(SUM($J51:CP$51)+($D$51/MiY)),0)),5)*(CQ$7&gt;=$E$51)</f>
        <v>0</v>
      </c>
      <c r="CR51" s="155">
        <f>ROUND(($D$51/MiY*(SUM($J51:CQ$51)&lt;=1)+IF(SUM($J51:CQ$51)+($D$51/MiY)&gt;1,1-(SUM($J51:CQ$51)+($D$51/MiY)),0)),5)*(CR$7&gt;=$E$51)</f>
        <v>0</v>
      </c>
      <c r="CS51" s="155">
        <f>ROUND(($D$51/MiY*(SUM($J51:CR$51)&lt;=1)+IF(SUM($J51:CR$51)+($D$51/MiY)&gt;1,1-(SUM($J51:CR$51)+($D$51/MiY)),0)),5)*(CS$7&gt;=$E$51)</f>
        <v>0</v>
      </c>
      <c r="CT51" s="155">
        <f>ROUND(($D$51/MiY*(SUM($J51:CS$51)&lt;=1)+IF(SUM($J51:CS$51)+($D$51/MiY)&gt;1,1-(SUM($J51:CS$51)+($D$51/MiY)),0)),5)*(CT$7&gt;=$E$51)</f>
        <v>0</v>
      </c>
      <c r="CU51" s="155">
        <f>ROUND(($D$51/MiY*(SUM($J51:CT$51)&lt;=1)+IF(SUM($J51:CT$51)+($D$51/MiY)&gt;1,1-(SUM($J51:CT$51)+($D$51/MiY)),0)),5)*(CU$7&gt;=$E$51)</f>
        <v>0</v>
      </c>
      <c r="CV51" s="155">
        <f>ROUND(($D$51/MiY*(SUM($J51:CU$51)&lt;=1)+IF(SUM($J51:CU$51)+($D$51/MiY)&gt;1,1-(SUM($J51:CU$51)+($D$51/MiY)),0)),5)*(CV$7&gt;=$E$51)</f>
        <v>0</v>
      </c>
      <c r="CW51" s="155">
        <f>ROUND(($D$51/MiY*(SUM($J51:CV$51)&lt;=1)+IF(SUM($J51:CV$51)+($D$51/MiY)&gt;1,1-(SUM($J51:CV$51)+($D$51/MiY)),0)),5)*(CW$7&gt;=$E$51)</f>
        <v>0</v>
      </c>
      <c r="CX51" s="155">
        <f>ROUND(($D$51/MiY*(SUM($J51:CW$51)&lt;=1)+IF(SUM($J51:CW$51)+($D$51/MiY)&gt;1,1-(SUM($J51:CW$51)+($D$51/MiY)),0)),5)*(CX$7&gt;=$E$51)</f>
        <v>0</v>
      </c>
      <c r="CY51" s="155">
        <f>ROUND(($D$51/MiY*(SUM($J51:CX$51)&lt;=1)+IF(SUM($J51:CX$51)+($D$51/MiY)&gt;1,1-(SUM($J51:CX$51)+($D$51/MiY)),0)),5)*(CY$7&gt;=$E$51)</f>
        <v>0</v>
      </c>
      <c r="CZ51" s="155">
        <f>ROUND(($D$51/MiY*(SUM($J51:CY$51)&lt;=1)+IF(SUM($J51:CY$51)+($D$51/MiY)&gt;1,1-(SUM($J51:CY$51)+($D$51/MiY)),0)),5)*(CZ$7&gt;=$E$51)</f>
        <v>0</v>
      </c>
      <c r="DA51" s="155">
        <f>ROUND(($D$51/MiY*(SUM($J51:CZ$51)&lt;=1)+IF(SUM($J51:CZ$51)+($D$51/MiY)&gt;1,1-(SUM($J51:CZ$51)+($D$51/MiY)),0)),5)*(DA$7&gt;=$E$51)</f>
        <v>0</v>
      </c>
      <c r="DB51" s="155">
        <f>ROUND(($D$51/MiY*(SUM($J51:DA$51)&lt;=1)+IF(SUM($J51:DA$51)+($D$51/MiY)&gt;1,1-(SUM($J51:DA$51)+($D$51/MiY)),0)),5)*(DB$7&gt;=$E$51)</f>
        <v>0</v>
      </c>
      <c r="DC51" s="155">
        <f>ROUND(($D$51/MiY*(SUM($J51:DB$51)&lt;=1)+IF(SUM($J51:DB$51)+($D$51/MiY)&gt;1,1-(SUM($J51:DB$51)+($D$51/MiY)),0)),5)*(DC$7&gt;=$E$51)</f>
        <v>0</v>
      </c>
      <c r="DD51" s="155">
        <f>ROUND(($D$51/MiY*(SUM($J51:DC$51)&lt;=1)+IF(SUM($J51:DC$51)+($D$51/MiY)&gt;1,1-(SUM($J51:DC$51)+($D$51/MiY)),0)),5)*(DD$7&gt;=$E$51)</f>
        <v>0</v>
      </c>
      <c r="DE51" s="155">
        <f>ROUND(($D$51/MiY*(SUM($J51:DD$51)&lt;=1)+IF(SUM($J51:DD$51)+($D$51/MiY)&gt;1,1-(SUM($J51:DD$51)+($D$51/MiY)),0)),5)*(DE$7&gt;=$E$51)</f>
        <v>0</v>
      </c>
      <c r="DF51" s="155">
        <f>ROUND(($D$51/MiY*(SUM($J51:DE$51)&lt;=1)+IF(SUM($J51:DE$51)+($D$51/MiY)&gt;1,1-(SUM($J51:DE$51)+($D$51/MiY)),0)),5)*(DF$7&gt;=$E$51)</f>
        <v>0</v>
      </c>
      <c r="DG51" s="155">
        <f>ROUND(($D$51/MiY*(SUM($J51:DF$51)&lt;=1)+IF(SUM($J51:DF$51)+($D$51/MiY)&gt;1,1-(SUM($J51:DF$51)+($D$51/MiY)),0)),5)*(DG$7&gt;=$E$51)</f>
        <v>0</v>
      </c>
      <c r="DH51" s="155">
        <f>ROUND(($D$51/MiY*(SUM($J51:DG$51)&lt;=1)+IF(SUM($J51:DG$51)+($D$51/MiY)&gt;1,1-(SUM($J51:DG$51)+($D$51/MiY)),0)),5)*(DH$7&gt;=$E$51)</f>
        <v>0</v>
      </c>
      <c r="DI51" s="155">
        <f>ROUND(($D$51/MiY*(SUM($J51:DH$51)&lt;=1)+IF(SUM($J51:DH$51)+($D$51/MiY)&gt;1,1-(SUM($J51:DH$51)+($D$51/MiY)),0)),5)*(DI$7&gt;=$E$51)</f>
        <v>0</v>
      </c>
      <c r="DJ51" s="155">
        <f>ROUND(($D$51/MiY*(SUM($J51:DI$51)&lt;=1)+IF(SUM($J51:DI$51)+($D$51/MiY)&gt;1,1-(SUM($J51:DI$51)+($D$51/MiY)),0)),5)*(DJ$7&gt;=$E$51)</f>
        <v>0</v>
      </c>
      <c r="DK51" s="155">
        <f>ROUND(($D$51/MiY*(SUM($J51:DJ$51)&lt;=1)+IF(SUM($J51:DJ$51)+($D$51/MiY)&gt;1,1-(SUM($J51:DJ$51)+($D$51/MiY)),0)),5)*(DK$7&gt;=$E$51)</f>
        <v>0</v>
      </c>
      <c r="DL51" s="155">
        <f>ROUND(($D$51/MiY*(SUM($J51:DK$51)&lt;=1)+IF(SUM($J51:DK$51)+($D$51/MiY)&gt;1,1-(SUM($J51:DK$51)+($D$51/MiY)),0)),5)*(DL$7&gt;=$E$51)</f>
        <v>0</v>
      </c>
      <c r="DM51" s="155">
        <f>ROUND(($D$51/MiY*(SUM($J51:DL$51)&lt;=1)+IF(SUM($J51:DL$51)+($D$51/MiY)&gt;1,1-(SUM($J51:DL$51)+($D$51/MiY)),0)),5)*(DM$7&gt;=$E$51)</f>
        <v>0</v>
      </c>
      <c r="DN51" s="155">
        <f>ROUND(($D$51/MiY*(SUM($J51:DM$51)&lt;=1)+IF(SUM($J51:DM$51)+($D$51/MiY)&gt;1,1-(SUM($J51:DM$51)+($D$51/MiY)),0)),5)*(DN$7&gt;=$E$51)</f>
        <v>0</v>
      </c>
      <c r="DO51" s="155">
        <f>ROUND(($D$51/MiY*(SUM($J51:DN$51)&lt;=1)+IF(SUM($J51:DN$51)+($D$51/MiY)&gt;1,1-(SUM($J51:DN$51)+($D$51/MiY)),0)),5)*(DO$7&gt;=$E$51)</f>
        <v>0</v>
      </c>
      <c r="DP51" s="155">
        <f>ROUND(($D$51/MiY*(SUM($J51:DO$51)&lt;=1)+IF(SUM($J51:DO$51)+($D$51/MiY)&gt;1,1-(SUM($J51:DO$51)+($D$51/MiY)),0)),5)*(DP$7&gt;=$E$51)</f>
        <v>0</v>
      </c>
      <c r="DQ51" s="155">
        <f>ROUND(($D$51/MiY*(SUM($J51:DP$51)&lt;=1)+IF(SUM($J51:DP$51)+($D$51/MiY)&gt;1,1-(SUM($J51:DP$51)+($D$51/MiY)),0)),5)*(DQ$7&gt;=$E$51)</f>
        <v>0</v>
      </c>
      <c r="DR51" s="155">
        <f>ROUND(($D$51/MiY*(SUM($J51:DQ$51)&lt;=1)+IF(SUM($J51:DQ$51)+($D$51/MiY)&gt;1,1-(SUM($J51:DQ$51)+($D$51/MiY)),0)),5)*(DR$7&gt;=$E$51)</f>
        <v>0</v>
      </c>
      <c r="DS51" s="155">
        <f>ROUND(($D$51/MiY*(SUM($J51:DR$51)&lt;=1)+IF(SUM($J51:DR$51)+($D$51/MiY)&gt;1,1-(SUM($J51:DR$51)+($D$51/MiY)),0)),5)*(DS$7&gt;=$E$51)</f>
        <v>0</v>
      </c>
      <c r="DT51" s="155">
        <f>ROUND(($D$51/MiY*(SUM($J51:DS$51)&lt;=1)+IF(SUM($J51:DS$51)+($D$51/MiY)&gt;1,1-(SUM($J51:DS$51)+($D$51/MiY)),0)),5)*(DT$7&gt;=$E$51)</f>
        <v>0</v>
      </c>
      <c r="DU51" s="155">
        <f>ROUND(($D$51/MiY*(SUM($J51:DT$51)&lt;=1)+IF(SUM($J51:DT$51)+($D$51/MiY)&gt;1,1-(SUM($J51:DT$51)+($D$51/MiY)),0)),5)*(DU$7&gt;=$E$51)</f>
        <v>0</v>
      </c>
      <c r="DV51" s="155">
        <f>ROUND(($D$51/MiY*(SUM($J51:DU$51)&lt;=1)+IF(SUM($J51:DU$51)+($D$51/MiY)&gt;1,1-(SUM($J51:DU$51)+($D$51/MiY)),0)),5)*(DV$7&gt;=$E$51)</f>
        <v>0</v>
      </c>
      <c r="DW51" s="155">
        <f>ROUND(($D$51/MiY*(SUM($J51:DV$51)&lt;=1)+IF(SUM($J51:DV$51)+($D$51/MiY)&gt;1,1-(SUM($J51:DV$51)+($D$51/MiY)),0)),5)*(DW$7&gt;=$E$51)</f>
        <v>0</v>
      </c>
      <c r="DX51" s="155">
        <f>ROUND(($D$51/MiY*(SUM($J51:DW$51)&lt;=1)+IF(SUM($J51:DW$51)+($D$51/MiY)&gt;1,1-(SUM($J51:DW$51)+($D$51/MiY)),0)),5)*(DX$7&gt;=$E$51)</f>
        <v>0</v>
      </c>
      <c r="DY51" s="155">
        <f>ROUND(($D$51/MiY*(SUM($J51:DX$51)&lt;=1)+IF(SUM($J51:DX$51)+($D$51/MiY)&gt;1,1-(SUM($J51:DX$51)+($D$51/MiY)),0)),5)*(DY$7&gt;=$E$51)</f>
        <v>0</v>
      </c>
      <c r="DZ51" s="155">
        <f>ROUND(($D$51/MiY*(SUM($J51:DY$51)&lt;=1)+IF(SUM($J51:DY$51)+($D$51/MiY)&gt;1,1-(SUM($J51:DY$51)+($D$51/MiY)),0)),5)*(DZ$7&gt;=$E$51)</f>
        <v>0</v>
      </c>
      <c r="EA51" s="155">
        <f>ROUND(($D$51/MiY*(SUM($J51:DZ$51)&lt;=1)+IF(SUM($J51:DZ$51)+($D$51/MiY)&gt;1,1-(SUM($J51:DZ$51)+($D$51/MiY)),0)),5)*(EA$7&gt;=$E$51)</f>
        <v>0</v>
      </c>
      <c r="EB51" s="155">
        <f>ROUND(($D$51/MiY*(SUM($J51:EA$51)&lt;=1)+IF(SUM($J51:EA$51)+($D$51/MiY)&gt;1,1-(SUM($J51:EA$51)+($D$51/MiY)),0)),5)*(EB$7&gt;=$E$51)</f>
        <v>0</v>
      </c>
    </row>
    <row r="52" spans="2:132" outlineLevel="1" x14ac:dyDescent="0.25">
      <c r="C52" s="318" t="s">
        <v>563</v>
      </c>
      <c r="D52" s="16">
        <f>Costs!$M$24*Costs!$M$30</f>
        <v>15199909.893219998</v>
      </c>
      <c r="G52" s="52" t="s">
        <v>553</v>
      </c>
      <c r="H52" s="46">
        <f t="shared" ref="H52" si="208">SUM(J52:EB52)</f>
        <v>15199909.893220002</v>
      </c>
      <c r="J52" s="82">
        <f t="shared" ref="J52:AO52" si="209">J51*$D52</f>
        <v>0</v>
      </c>
      <c r="K52" s="82">
        <f t="shared" si="209"/>
        <v>0</v>
      </c>
      <c r="L52" s="82">
        <f t="shared" si="209"/>
        <v>0</v>
      </c>
      <c r="M52" s="82">
        <f t="shared" si="209"/>
        <v>0</v>
      </c>
      <c r="N52" s="82">
        <f t="shared" si="209"/>
        <v>0</v>
      </c>
      <c r="O52" s="82">
        <f t="shared" si="209"/>
        <v>0</v>
      </c>
      <c r="P52" s="82">
        <f t="shared" si="209"/>
        <v>0</v>
      </c>
      <c r="Q52" s="82">
        <f t="shared" si="209"/>
        <v>0</v>
      </c>
      <c r="R52" s="82">
        <f t="shared" si="209"/>
        <v>0</v>
      </c>
      <c r="S52" s="82">
        <f t="shared" si="209"/>
        <v>0</v>
      </c>
      <c r="T52" s="82">
        <f t="shared" si="209"/>
        <v>0</v>
      </c>
      <c r="U52" s="82">
        <f t="shared" si="209"/>
        <v>0</v>
      </c>
      <c r="V52" s="82">
        <f t="shared" si="209"/>
        <v>0</v>
      </c>
      <c r="W52" s="82">
        <f t="shared" si="209"/>
        <v>0</v>
      </c>
      <c r="X52" s="82">
        <f t="shared" si="209"/>
        <v>0</v>
      </c>
      <c r="Y52" s="82">
        <f t="shared" si="209"/>
        <v>0</v>
      </c>
      <c r="Z52" s="82">
        <f t="shared" si="209"/>
        <v>0</v>
      </c>
      <c r="AA52" s="82">
        <f t="shared" si="209"/>
        <v>0</v>
      </c>
      <c r="AB52" s="82">
        <f t="shared" si="209"/>
        <v>0</v>
      </c>
      <c r="AC52" s="82">
        <f t="shared" si="209"/>
        <v>0</v>
      </c>
      <c r="AD52" s="82">
        <f t="shared" si="209"/>
        <v>0</v>
      </c>
      <c r="AE52" s="82">
        <f t="shared" si="209"/>
        <v>0</v>
      </c>
      <c r="AF52" s="82">
        <f t="shared" si="209"/>
        <v>0</v>
      </c>
      <c r="AG52" s="82">
        <f t="shared" si="209"/>
        <v>0</v>
      </c>
      <c r="AH52" s="82">
        <f t="shared" si="209"/>
        <v>810611.19460542256</v>
      </c>
      <c r="AI52" s="82">
        <f t="shared" si="209"/>
        <v>810611.19460542256</v>
      </c>
      <c r="AJ52" s="82">
        <f t="shared" si="209"/>
        <v>810611.19460542256</v>
      </c>
      <c r="AK52" s="82">
        <f t="shared" si="209"/>
        <v>810611.19460542256</v>
      </c>
      <c r="AL52" s="82">
        <f t="shared" si="209"/>
        <v>810611.19460542256</v>
      </c>
      <c r="AM52" s="82">
        <f t="shared" si="209"/>
        <v>810611.19460542256</v>
      </c>
      <c r="AN52" s="82">
        <f t="shared" si="209"/>
        <v>810611.19460542256</v>
      </c>
      <c r="AO52" s="82">
        <f t="shared" si="209"/>
        <v>810611.19460542256</v>
      </c>
      <c r="AP52" s="82">
        <f t="shared" ref="AP52:BU52" si="210">AP51*$D52</f>
        <v>810611.19460542256</v>
      </c>
      <c r="AQ52" s="82">
        <f t="shared" si="210"/>
        <v>810611.19460542256</v>
      </c>
      <c r="AR52" s="82">
        <f t="shared" si="210"/>
        <v>810611.19460542256</v>
      </c>
      <c r="AS52" s="82">
        <f t="shared" si="210"/>
        <v>810611.19460542256</v>
      </c>
      <c r="AT52" s="82">
        <f t="shared" si="210"/>
        <v>810611.19460542256</v>
      </c>
      <c r="AU52" s="82">
        <f t="shared" si="210"/>
        <v>810611.19460542256</v>
      </c>
      <c r="AV52" s="82">
        <f t="shared" si="210"/>
        <v>810611.19460542256</v>
      </c>
      <c r="AW52" s="82">
        <f t="shared" si="210"/>
        <v>810611.19460542256</v>
      </c>
      <c r="AX52" s="82">
        <f t="shared" si="210"/>
        <v>810611.19460542256</v>
      </c>
      <c r="AY52" s="82">
        <f t="shared" si="210"/>
        <v>810611.19460542256</v>
      </c>
      <c r="AZ52" s="82">
        <f t="shared" si="210"/>
        <v>608908.39032239316</v>
      </c>
      <c r="BA52" s="82">
        <f t="shared" si="210"/>
        <v>0</v>
      </c>
      <c r="BB52" s="82">
        <f t="shared" si="210"/>
        <v>0</v>
      </c>
      <c r="BC52" s="82">
        <f t="shared" si="210"/>
        <v>0</v>
      </c>
      <c r="BD52" s="82">
        <f t="shared" si="210"/>
        <v>0</v>
      </c>
      <c r="BE52" s="82">
        <f t="shared" si="210"/>
        <v>0</v>
      </c>
      <c r="BF52" s="82">
        <f t="shared" si="210"/>
        <v>0</v>
      </c>
      <c r="BG52" s="82">
        <f t="shared" si="210"/>
        <v>0</v>
      </c>
      <c r="BH52" s="82">
        <f t="shared" si="210"/>
        <v>0</v>
      </c>
      <c r="BI52" s="82">
        <f t="shared" si="210"/>
        <v>0</v>
      </c>
      <c r="BJ52" s="82">
        <f t="shared" si="210"/>
        <v>0</v>
      </c>
      <c r="BK52" s="82">
        <f t="shared" si="210"/>
        <v>0</v>
      </c>
      <c r="BL52" s="82">
        <f t="shared" si="210"/>
        <v>0</v>
      </c>
      <c r="BM52" s="82">
        <f t="shared" si="210"/>
        <v>0</v>
      </c>
      <c r="BN52" s="82">
        <f t="shared" si="210"/>
        <v>0</v>
      </c>
      <c r="BO52" s="82">
        <f t="shared" si="210"/>
        <v>0</v>
      </c>
      <c r="BP52" s="82">
        <f t="shared" si="210"/>
        <v>0</v>
      </c>
      <c r="BQ52" s="82">
        <f t="shared" si="210"/>
        <v>0</v>
      </c>
      <c r="BR52" s="82">
        <f t="shared" si="210"/>
        <v>0</v>
      </c>
      <c r="BS52" s="82">
        <f t="shared" si="210"/>
        <v>0</v>
      </c>
      <c r="BT52" s="82">
        <f t="shared" si="210"/>
        <v>0</v>
      </c>
      <c r="BU52" s="82">
        <f t="shared" si="210"/>
        <v>0</v>
      </c>
      <c r="BV52" s="82">
        <f t="shared" ref="BV52:DA52" si="211">BV51*$D52</f>
        <v>0</v>
      </c>
      <c r="BW52" s="82">
        <f t="shared" si="211"/>
        <v>0</v>
      </c>
      <c r="BX52" s="82">
        <f t="shared" si="211"/>
        <v>0</v>
      </c>
      <c r="BY52" s="82">
        <f t="shared" si="211"/>
        <v>0</v>
      </c>
      <c r="BZ52" s="82">
        <f t="shared" si="211"/>
        <v>0</v>
      </c>
      <c r="CA52" s="82">
        <f t="shared" si="211"/>
        <v>0</v>
      </c>
      <c r="CB52" s="82">
        <f t="shared" si="211"/>
        <v>0</v>
      </c>
      <c r="CC52" s="82">
        <f t="shared" si="211"/>
        <v>0</v>
      </c>
      <c r="CD52" s="82">
        <f t="shared" si="211"/>
        <v>0</v>
      </c>
      <c r="CE52" s="82">
        <f t="shared" si="211"/>
        <v>0</v>
      </c>
      <c r="CF52" s="82">
        <f t="shared" si="211"/>
        <v>0</v>
      </c>
      <c r="CG52" s="82">
        <f t="shared" si="211"/>
        <v>0</v>
      </c>
      <c r="CH52" s="82">
        <f t="shared" si="211"/>
        <v>0</v>
      </c>
      <c r="CI52" s="82">
        <f t="shared" si="211"/>
        <v>0</v>
      </c>
      <c r="CJ52" s="82">
        <f t="shared" si="211"/>
        <v>0</v>
      </c>
      <c r="CK52" s="82">
        <f t="shared" si="211"/>
        <v>0</v>
      </c>
      <c r="CL52" s="82">
        <f t="shared" si="211"/>
        <v>0</v>
      </c>
      <c r="CM52" s="82">
        <f t="shared" si="211"/>
        <v>0</v>
      </c>
      <c r="CN52" s="82">
        <f t="shared" si="211"/>
        <v>0</v>
      </c>
      <c r="CO52" s="82">
        <f t="shared" si="211"/>
        <v>0</v>
      </c>
      <c r="CP52" s="82">
        <f t="shared" si="211"/>
        <v>0</v>
      </c>
      <c r="CQ52" s="82">
        <f t="shared" si="211"/>
        <v>0</v>
      </c>
      <c r="CR52" s="82">
        <f t="shared" si="211"/>
        <v>0</v>
      </c>
      <c r="CS52" s="82">
        <f t="shared" si="211"/>
        <v>0</v>
      </c>
      <c r="CT52" s="82">
        <f t="shared" si="211"/>
        <v>0</v>
      </c>
      <c r="CU52" s="82">
        <f t="shared" si="211"/>
        <v>0</v>
      </c>
      <c r="CV52" s="82">
        <f t="shared" si="211"/>
        <v>0</v>
      </c>
      <c r="CW52" s="82">
        <f t="shared" si="211"/>
        <v>0</v>
      </c>
      <c r="CX52" s="82">
        <f t="shared" si="211"/>
        <v>0</v>
      </c>
      <c r="CY52" s="82">
        <f t="shared" si="211"/>
        <v>0</v>
      </c>
      <c r="CZ52" s="82">
        <f t="shared" si="211"/>
        <v>0</v>
      </c>
      <c r="DA52" s="82">
        <f t="shared" si="211"/>
        <v>0</v>
      </c>
      <c r="DB52" s="82">
        <f t="shared" ref="DB52:EB52" si="212">DB51*$D52</f>
        <v>0</v>
      </c>
      <c r="DC52" s="82">
        <f t="shared" si="212"/>
        <v>0</v>
      </c>
      <c r="DD52" s="82">
        <f t="shared" si="212"/>
        <v>0</v>
      </c>
      <c r="DE52" s="82">
        <f t="shared" si="212"/>
        <v>0</v>
      </c>
      <c r="DF52" s="82">
        <f t="shared" si="212"/>
        <v>0</v>
      </c>
      <c r="DG52" s="82">
        <f t="shared" si="212"/>
        <v>0</v>
      </c>
      <c r="DH52" s="82">
        <f t="shared" si="212"/>
        <v>0</v>
      </c>
      <c r="DI52" s="82">
        <f t="shared" si="212"/>
        <v>0</v>
      </c>
      <c r="DJ52" s="82">
        <f t="shared" si="212"/>
        <v>0</v>
      </c>
      <c r="DK52" s="82">
        <f t="shared" si="212"/>
        <v>0</v>
      </c>
      <c r="DL52" s="82">
        <f t="shared" si="212"/>
        <v>0</v>
      </c>
      <c r="DM52" s="82">
        <f t="shared" si="212"/>
        <v>0</v>
      </c>
      <c r="DN52" s="82">
        <f t="shared" si="212"/>
        <v>0</v>
      </c>
      <c r="DO52" s="82">
        <f t="shared" si="212"/>
        <v>0</v>
      </c>
      <c r="DP52" s="82">
        <f t="shared" si="212"/>
        <v>0</v>
      </c>
      <c r="DQ52" s="82">
        <f t="shared" si="212"/>
        <v>0</v>
      </c>
      <c r="DR52" s="82">
        <f t="shared" si="212"/>
        <v>0</v>
      </c>
      <c r="DS52" s="82">
        <f t="shared" si="212"/>
        <v>0</v>
      </c>
      <c r="DT52" s="82">
        <f t="shared" si="212"/>
        <v>0</v>
      </c>
      <c r="DU52" s="82">
        <f t="shared" si="212"/>
        <v>0</v>
      </c>
      <c r="DV52" s="82">
        <f t="shared" si="212"/>
        <v>0</v>
      </c>
      <c r="DW52" s="82">
        <f t="shared" si="212"/>
        <v>0</v>
      </c>
      <c r="DX52" s="82">
        <f t="shared" si="212"/>
        <v>0</v>
      </c>
      <c r="DY52" s="82">
        <f t="shared" si="212"/>
        <v>0</v>
      </c>
      <c r="DZ52" s="82">
        <f t="shared" si="212"/>
        <v>0</v>
      </c>
      <c r="EA52" s="82">
        <f t="shared" si="212"/>
        <v>0</v>
      </c>
      <c r="EB52" s="82">
        <f t="shared" si="212"/>
        <v>0</v>
      </c>
    </row>
    <row r="53" spans="2:132" outlineLevel="1" x14ac:dyDescent="0.25">
      <c r="C53" s="318" t="s">
        <v>557</v>
      </c>
      <c r="D53" s="31">
        <f>Costs!$M$39</f>
        <v>1.9</v>
      </c>
      <c r="G53" s="52" t="s">
        <v>220</v>
      </c>
      <c r="H53" s="29"/>
      <c r="J53" s="312">
        <f>$D53</f>
        <v>1.9</v>
      </c>
      <c r="K53" s="312">
        <f t="shared" ref="K53:BV53" si="213">$D53</f>
        <v>1.9</v>
      </c>
      <c r="L53" s="312">
        <f t="shared" si="213"/>
        <v>1.9</v>
      </c>
      <c r="M53" s="312">
        <f t="shared" si="213"/>
        <v>1.9</v>
      </c>
      <c r="N53" s="312">
        <f t="shared" si="213"/>
        <v>1.9</v>
      </c>
      <c r="O53" s="312">
        <f t="shared" si="213"/>
        <v>1.9</v>
      </c>
      <c r="P53" s="312">
        <f t="shared" si="213"/>
        <v>1.9</v>
      </c>
      <c r="Q53" s="312">
        <f t="shared" si="213"/>
        <v>1.9</v>
      </c>
      <c r="R53" s="312">
        <f t="shared" si="213"/>
        <v>1.9</v>
      </c>
      <c r="S53" s="312">
        <f t="shared" si="213"/>
        <v>1.9</v>
      </c>
      <c r="T53" s="312">
        <f t="shared" si="213"/>
        <v>1.9</v>
      </c>
      <c r="U53" s="312">
        <f t="shared" si="213"/>
        <v>1.9</v>
      </c>
      <c r="V53" s="312">
        <f t="shared" si="213"/>
        <v>1.9</v>
      </c>
      <c r="W53" s="312">
        <f t="shared" si="213"/>
        <v>1.9</v>
      </c>
      <c r="X53" s="312">
        <f t="shared" si="213"/>
        <v>1.9</v>
      </c>
      <c r="Y53" s="312">
        <f t="shared" si="213"/>
        <v>1.9</v>
      </c>
      <c r="Z53" s="312">
        <f t="shared" si="213"/>
        <v>1.9</v>
      </c>
      <c r="AA53" s="312">
        <f t="shared" si="213"/>
        <v>1.9</v>
      </c>
      <c r="AB53" s="312">
        <f t="shared" si="213"/>
        <v>1.9</v>
      </c>
      <c r="AC53" s="312">
        <f t="shared" si="213"/>
        <v>1.9</v>
      </c>
      <c r="AD53" s="312">
        <f t="shared" si="213"/>
        <v>1.9</v>
      </c>
      <c r="AE53" s="312">
        <f t="shared" si="213"/>
        <v>1.9</v>
      </c>
      <c r="AF53" s="312">
        <f t="shared" si="213"/>
        <v>1.9</v>
      </c>
      <c r="AG53" s="312">
        <f t="shared" si="213"/>
        <v>1.9</v>
      </c>
      <c r="AH53" s="312">
        <f t="shared" si="213"/>
        <v>1.9</v>
      </c>
      <c r="AI53" s="312">
        <f t="shared" si="213"/>
        <v>1.9</v>
      </c>
      <c r="AJ53" s="312">
        <f t="shared" si="213"/>
        <v>1.9</v>
      </c>
      <c r="AK53" s="312">
        <f t="shared" si="213"/>
        <v>1.9</v>
      </c>
      <c r="AL53" s="312">
        <f t="shared" si="213"/>
        <v>1.9</v>
      </c>
      <c r="AM53" s="312">
        <f t="shared" si="213"/>
        <v>1.9</v>
      </c>
      <c r="AN53" s="312">
        <f t="shared" si="213"/>
        <v>1.9</v>
      </c>
      <c r="AO53" s="312">
        <f t="shared" si="213"/>
        <v>1.9</v>
      </c>
      <c r="AP53" s="312">
        <f t="shared" si="213"/>
        <v>1.9</v>
      </c>
      <c r="AQ53" s="312">
        <f t="shared" si="213"/>
        <v>1.9</v>
      </c>
      <c r="AR53" s="312">
        <f t="shared" si="213"/>
        <v>1.9</v>
      </c>
      <c r="AS53" s="312">
        <f t="shared" si="213"/>
        <v>1.9</v>
      </c>
      <c r="AT53" s="312">
        <f t="shared" si="213"/>
        <v>1.9</v>
      </c>
      <c r="AU53" s="312">
        <f t="shared" si="213"/>
        <v>1.9</v>
      </c>
      <c r="AV53" s="312">
        <f t="shared" si="213"/>
        <v>1.9</v>
      </c>
      <c r="AW53" s="312">
        <f t="shared" si="213"/>
        <v>1.9</v>
      </c>
      <c r="AX53" s="312">
        <f t="shared" si="213"/>
        <v>1.9</v>
      </c>
      <c r="AY53" s="312">
        <f t="shared" si="213"/>
        <v>1.9</v>
      </c>
      <c r="AZ53" s="312">
        <f t="shared" si="213"/>
        <v>1.9</v>
      </c>
      <c r="BA53" s="312">
        <f t="shared" si="213"/>
        <v>1.9</v>
      </c>
      <c r="BB53" s="312">
        <f t="shared" si="213"/>
        <v>1.9</v>
      </c>
      <c r="BC53" s="312">
        <f t="shared" si="213"/>
        <v>1.9</v>
      </c>
      <c r="BD53" s="312">
        <f t="shared" si="213"/>
        <v>1.9</v>
      </c>
      <c r="BE53" s="312">
        <f t="shared" si="213"/>
        <v>1.9</v>
      </c>
      <c r="BF53" s="312">
        <f t="shared" si="213"/>
        <v>1.9</v>
      </c>
      <c r="BG53" s="312">
        <f t="shared" si="213"/>
        <v>1.9</v>
      </c>
      <c r="BH53" s="312">
        <f t="shared" si="213"/>
        <v>1.9</v>
      </c>
      <c r="BI53" s="312">
        <f t="shared" si="213"/>
        <v>1.9</v>
      </c>
      <c r="BJ53" s="312">
        <f t="shared" si="213"/>
        <v>1.9</v>
      </c>
      <c r="BK53" s="312">
        <f t="shared" si="213"/>
        <v>1.9</v>
      </c>
      <c r="BL53" s="312">
        <f t="shared" si="213"/>
        <v>1.9</v>
      </c>
      <c r="BM53" s="312">
        <f t="shared" si="213"/>
        <v>1.9</v>
      </c>
      <c r="BN53" s="312">
        <f t="shared" si="213"/>
        <v>1.9</v>
      </c>
      <c r="BO53" s="312">
        <f t="shared" si="213"/>
        <v>1.9</v>
      </c>
      <c r="BP53" s="312">
        <f t="shared" si="213"/>
        <v>1.9</v>
      </c>
      <c r="BQ53" s="312">
        <f t="shared" si="213"/>
        <v>1.9</v>
      </c>
      <c r="BR53" s="312">
        <f t="shared" si="213"/>
        <v>1.9</v>
      </c>
      <c r="BS53" s="312">
        <f t="shared" si="213"/>
        <v>1.9</v>
      </c>
      <c r="BT53" s="312">
        <f t="shared" si="213"/>
        <v>1.9</v>
      </c>
      <c r="BU53" s="312">
        <f t="shared" si="213"/>
        <v>1.9</v>
      </c>
      <c r="BV53" s="312">
        <f t="shared" si="213"/>
        <v>1.9</v>
      </c>
      <c r="BW53" s="312">
        <f t="shared" ref="BW53:EB53" si="214">$D53</f>
        <v>1.9</v>
      </c>
      <c r="BX53" s="312">
        <f t="shared" si="214"/>
        <v>1.9</v>
      </c>
      <c r="BY53" s="312">
        <f t="shared" si="214"/>
        <v>1.9</v>
      </c>
      <c r="BZ53" s="312">
        <f t="shared" si="214"/>
        <v>1.9</v>
      </c>
      <c r="CA53" s="312">
        <f t="shared" si="214"/>
        <v>1.9</v>
      </c>
      <c r="CB53" s="312">
        <f t="shared" si="214"/>
        <v>1.9</v>
      </c>
      <c r="CC53" s="312">
        <f t="shared" si="214"/>
        <v>1.9</v>
      </c>
      <c r="CD53" s="312">
        <f t="shared" si="214"/>
        <v>1.9</v>
      </c>
      <c r="CE53" s="312">
        <f t="shared" si="214"/>
        <v>1.9</v>
      </c>
      <c r="CF53" s="312">
        <f t="shared" si="214"/>
        <v>1.9</v>
      </c>
      <c r="CG53" s="312">
        <f t="shared" si="214"/>
        <v>1.9</v>
      </c>
      <c r="CH53" s="312">
        <f t="shared" si="214"/>
        <v>1.9</v>
      </c>
      <c r="CI53" s="312">
        <f t="shared" si="214"/>
        <v>1.9</v>
      </c>
      <c r="CJ53" s="312">
        <f t="shared" si="214"/>
        <v>1.9</v>
      </c>
      <c r="CK53" s="312">
        <f t="shared" si="214"/>
        <v>1.9</v>
      </c>
      <c r="CL53" s="312">
        <f t="shared" si="214"/>
        <v>1.9</v>
      </c>
      <c r="CM53" s="312">
        <f t="shared" si="214"/>
        <v>1.9</v>
      </c>
      <c r="CN53" s="312">
        <f t="shared" si="214"/>
        <v>1.9</v>
      </c>
      <c r="CO53" s="312">
        <f t="shared" si="214"/>
        <v>1.9</v>
      </c>
      <c r="CP53" s="312">
        <f t="shared" si="214"/>
        <v>1.9</v>
      </c>
      <c r="CQ53" s="312">
        <f t="shared" si="214"/>
        <v>1.9</v>
      </c>
      <c r="CR53" s="312">
        <f t="shared" si="214"/>
        <v>1.9</v>
      </c>
      <c r="CS53" s="312">
        <f t="shared" si="214"/>
        <v>1.9</v>
      </c>
      <c r="CT53" s="312">
        <f t="shared" si="214"/>
        <v>1.9</v>
      </c>
      <c r="CU53" s="312">
        <f t="shared" si="214"/>
        <v>1.9</v>
      </c>
      <c r="CV53" s="312">
        <f t="shared" si="214"/>
        <v>1.9</v>
      </c>
      <c r="CW53" s="312">
        <f t="shared" si="214"/>
        <v>1.9</v>
      </c>
      <c r="CX53" s="312">
        <f t="shared" si="214"/>
        <v>1.9</v>
      </c>
      <c r="CY53" s="312">
        <f t="shared" si="214"/>
        <v>1.9</v>
      </c>
      <c r="CZ53" s="312">
        <f t="shared" si="214"/>
        <v>1.9</v>
      </c>
      <c r="DA53" s="312">
        <f t="shared" si="214"/>
        <v>1.9</v>
      </c>
      <c r="DB53" s="312">
        <f t="shared" si="214"/>
        <v>1.9</v>
      </c>
      <c r="DC53" s="312">
        <f t="shared" si="214"/>
        <v>1.9</v>
      </c>
      <c r="DD53" s="312">
        <f t="shared" si="214"/>
        <v>1.9</v>
      </c>
      <c r="DE53" s="312">
        <f t="shared" si="214"/>
        <v>1.9</v>
      </c>
      <c r="DF53" s="312">
        <f t="shared" si="214"/>
        <v>1.9</v>
      </c>
      <c r="DG53" s="312">
        <f t="shared" si="214"/>
        <v>1.9</v>
      </c>
      <c r="DH53" s="312">
        <f t="shared" si="214"/>
        <v>1.9</v>
      </c>
      <c r="DI53" s="312">
        <f t="shared" si="214"/>
        <v>1.9</v>
      </c>
      <c r="DJ53" s="312">
        <f t="shared" si="214"/>
        <v>1.9</v>
      </c>
      <c r="DK53" s="312">
        <f t="shared" si="214"/>
        <v>1.9</v>
      </c>
      <c r="DL53" s="312">
        <f t="shared" si="214"/>
        <v>1.9</v>
      </c>
      <c r="DM53" s="312">
        <f t="shared" si="214"/>
        <v>1.9</v>
      </c>
      <c r="DN53" s="312">
        <f t="shared" si="214"/>
        <v>1.9</v>
      </c>
      <c r="DO53" s="312">
        <f t="shared" si="214"/>
        <v>1.9</v>
      </c>
      <c r="DP53" s="312">
        <f t="shared" si="214"/>
        <v>1.9</v>
      </c>
      <c r="DQ53" s="312">
        <f t="shared" si="214"/>
        <v>1.9</v>
      </c>
      <c r="DR53" s="312">
        <f t="shared" si="214"/>
        <v>1.9</v>
      </c>
      <c r="DS53" s="312">
        <f t="shared" si="214"/>
        <v>1.9</v>
      </c>
      <c r="DT53" s="312">
        <f t="shared" si="214"/>
        <v>1.9</v>
      </c>
      <c r="DU53" s="312">
        <f t="shared" si="214"/>
        <v>1.9</v>
      </c>
      <c r="DV53" s="312">
        <f t="shared" si="214"/>
        <v>1.9</v>
      </c>
      <c r="DW53" s="312">
        <f t="shared" si="214"/>
        <v>1.9</v>
      </c>
      <c r="DX53" s="312">
        <f t="shared" si="214"/>
        <v>1.9</v>
      </c>
      <c r="DY53" s="312">
        <f t="shared" si="214"/>
        <v>1.9</v>
      </c>
      <c r="DZ53" s="312">
        <f t="shared" si="214"/>
        <v>1.9</v>
      </c>
      <c r="EA53" s="312">
        <f t="shared" si="214"/>
        <v>1.9</v>
      </c>
      <c r="EB53" s="312">
        <f t="shared" si="214"/>
        <v>1.9</v>
      </c>
    </row>
    <row r="54" spans="2:132" outlineLevel="1" x14ac:dyDescent="0.25">
      <c r="C54" s="327" t="s">
        <v>602</v>
      </c>
      <c r="D54" s="38"/>
      <c r="E54" s="38"/>
      <c r="F54" s="38"/>
      <c r="G54" s="55" t="s">
        <v>220</v>
      </c>
      <c r="H54" s="316">
        <f t="shared" ref="H54" si="215">SUM(J54:EB54)</f>
        <v>28879828.797118008</v>
      </c>
      <c r="I54" s="38"/>
      <c r="J54" s="314">
        <f>J52*J53</f>
        <v>0</v>
      </c>
      <c r="K54" s="314">
        <f t="shared" ref="K54:BV54" si="216">K52*K53</f>
        <v>0</v>
      </c>
      <c r="L54" s="314">
        <f t="shared" si="216"/>
        <v>0</v>
      </c>
      <c r="M54" s="314">
        <f t="shared" si="216"/>
        <v>0</v>
      </c>
      <c r="N54" s="314">
        <f t="shared" si="216"/>
        <v>0</v>
      </c>
      <c r="O54" s="314">
        <f t="shared" si="216"/>
        <v>0</v>
      </c>
      <c r="P54" s="314">
        <f t="shared" si="216"/>
        <v>0</v>
      </c>
      <c r="Q54" s="314">
        <f t="shared" si="216"/>
        <v>0</v>
      </c>
      <c r="R54" s="314">
        <f t="shared" si="216"/>
        <v>0</v>
      </c>
      <c r="S54" s="314">
        <f t="shared" si="216"/>
        <v>0</v>
      </c>
      <c r="T54" s="314">
        <f t="shared" si="216"/>
        <v>0</v>
      </c>
      <c r="U54" s="314">
        <f t="shared" si="216"/>
        <v>0</v>
      </c>
      <c r="V54" s="314">
        <f t="shared" si="216"/>
        <v>0</v>
      </c>
      <c r="W54" s="314">
        <f t="shared" si="216"/>
        <v>0</v>
      </c>
      <c r="X54" s="314">
        <f t="shared" si="216"/>
        <v>0</v>
      </c>
      <c r="Y54" s="314">
        <f t="shared" si="216"/>
        <v>0</v>
      </c>
      <c r="Z54" s="314">
        <f t="shared" si="216"/>
        <v>0</v>
      </c>
      <c r="AA54" s="314">
        <f t="shared" si="216"/>
        <v>0</v>
      </c>
      <c r="AB54" s="314">
        <f t="shared" si="216"/>
        <v>0</v>
      </c>
      <c r="AC54" s="314">
        <f t="shared" si="216"/>
        <v>0</v>
      </c>
      <c r="AD54" s="314">
        <f t="shared" si="216"/>
        <v>0</v>
      </c>
      <c r="AE54" s="314">
        <f t="shared" si="216"/>
        <v>0</v>
      </c>
      <c r="AF54" s="314">
        <f t="shared" si="216"/>
        <v>0</v>
      </c>
      <c r="AG54" s="314">
        <f t="shared" si="216"/>
        <v>0</v>
      </c>
      <c r="AH54" s="314">
        <f t="shared" si="216"/>
        <v>1540161.2697503029</v>
      </c>
      <c r="AI54" s="314">
        <f t="shared" si="216"/>
        <v>1540161.2697503029</v>
      </c>
      <c r="AJ54" s="314">
        <f t="shared" si="216"/>
        <v>1540161.2697503029</v>
      </c>
      <c r="AK54" s="314">
        <f t="shared" si="216"/>
        <v>1540161.2697503029</v>
      </c>
      <c r="AL54" s="314">
        <f t="shared" si="216"/>
        <v>1540161.2697503029</v>
      </c>
      <c r="AM54" s="314">
        <f t="shared" si="216"/>
        <v>1540161.2697503029</v>
      </c>
      <c r="AN54" s="314">
        <f t="shared" si="216"/>
        <v>1540161.2697503029</v>
      </c>
      <c r="AO54" s="314">
        <f t="shared" si="216"/>
        <v>1540161.2697503029</v>
      </c>
      <c r="AP54" s="314">
        <f t="shared" si="216"/>
        <v>1540161.2697503029</v>
      </c>
      <c r="AQ54" s="314">
        <f t="shared" si="216"/>
        <v>1540161.2697503029</v>
      </c>
      <c r="AR54" s="314">
        <f t="shared" si="216"/>
        <v>1540161.2697503029</v>
      </c>
      <c r="AS54" s="314">
        <f t="shared" si="216"/>
        <v>1540161.2697503029</v>
      </c>
      <c r="AT54" s="314">
        <f t="shared" si="216"/>
        <v>1540161.2697503029</v>
      </c>
      <c r="AU54" s="314">
        <f t="shared" si="216"/>
        <v>1540161.2697503029</v>
      </c>
      <c r="AV54" s="314">
        <f t="shared" si="216"/>
        <v>1540161.2697503029</v>
      </c>
      <c r="AW54" s="314">
        <f t="shared" si="216"/>
        <v>1540161.2697503029</v>
      </c>
      <c r="AX54" s="314">
        <f t="shared" si="216"/>
        <v>1540161.2697503029</v>
      </c>
      <c r="AY54" s="314">
        <f t="shared" si="216"/>
        <v>1540161.2697503029</v>
      </c>
      <c r="AZ54" s="314">
        <f t="shared" si="216"/>
        <v>1156925.941612547</v>
      </c>
      <c r="BA54" s="314">
        <f t="shared" si="216"/>
        <v>0</v>
      </c>
      <c r="BB54" s="314">
        <f t="shared" si="216"/>
        <v>0</v>
      </c>
      <c r="BC54" s="314">
        <f t="shared" si="216"/>
        <v>0</v>
      </c>
      <c r="BD54" s="314">
        <f t="shared" si="216"/>
        <v>0</v>
      </c>
      <c r="BE54" s="314">
        <f t="shared" si="216"/>
        <v>0</v>
      </c>
      <c r="BF54" s="314">
        <f t="shared" si="216"/>
        <v>0</v>
      </c>
      <c r="BG54" s="314">
        <f t="shared" si="216"/>
        <v>0</v>
      </c>
      <c r="BH54" s="314">
        <f t="shared" si="216"/>
        <v>0</v>
      </c>
      <c r="BI54" s="314">
        <f t="shared" si="216"/>
        <v>0</v>
      </c>
      <c r="BJ54" s="314">
        <f t="shared" si="216"/>
        <v>0</v>
      </c>
      <c r="BK54" s="314">
        <f t="shared" si="216"/>
        <v>0</v>
      </c>
      <c r="BL54" s="314">
        <f t="shared" si="216"/>
        <v>0</v>
      </c>
      <c r="BM54" s="314">
        <f t="shared" si="216"/>
        <v>0</v>
      </c>
      <c r="BN54" s="314">
        <f t="shared" si="216"/>
        <v>0</v>
      </c>
      <c r="BO54" s="314">
        <f t="shared" si="216"/>
        <v>0</v>
      </c>
      <c r="BP54" s="314">
        <f t="shared" si="216"/>
        <v>0</v>
      </c>
      <c r="BQ54" s="314">
        <f t="shared" si="216"/>
        <v>0</v>
      </c>
      <c r="BR54" s="314">
        <f t="shared" si="216"/>
        <v>0</v>
      </c>
      <c r="BS54" s="314">
        <f t="shared" si="216"/>
        <v>0</v>
      </c>
      <c r="BT54" s="314">
        <f t="shared" si="216"/>
        <v>0</v>
      </c>
      <c r="BU54" s="314">
        <f t="shared" si="216"/>
        <v>0</v>
      </c>
      <c r="BV54" s="314">
        <f t="shared" si="216"/>
        <v>0</v>
      </c>
      <c r="BW54" s="314">
        <f t="shared" ref="BW54:EB54" si="217">BW52*BW53</f>
        <v>0</v>
      </c>
      <c r="BX54" s="314">
        <f t="shared" si="217"/>
        <v>0</v>
      </c>
      <c r="BY54" s="314">
        <f t="shared" si="217"/>
        <v>0</v>
      </c>
      <c r="BZ54" s="314">
        <f t="shared" si="217"/>
        <v>0</v>
      </c>
      <c r="CA54" s="314">
        <f t="shared" si="217"/>
        <v>0</v>
      </c>
      <c r="CB54" s="314">
        <f t="shared" si="217"/>
        <v>0</v>
      </c>
      <c r="CC54" s="314">
        <f t="shared" si="217"/>
        <v>0</v>
      </c>
      <c r="CD54" s="314">
        <f t="shared" si="217"/>
        <v>0</v>
      </c>
      <c r="CE54" s="314">
        <f t="shared" si="217"/>
        <v>0</v>
      </c>
      <c r="CF54" s="314">
        <f t="shared" si="217"/>
        <v>0</v>
      </c>
      <c r="CG54" s="314">
        <f t="shared" si="217"/>
        <v>0</v>
      </c>
      <c r="CH54" s="314">
        <f t="shared" si="217"/>
        <v>0</v>
      </c>
      <c r="CI54" s="314">
        <f t="shared" si="217"/>
        <v>0</v>
      </c>
      <c r="CJ54" s="314">
        <f t="shared" si="217"/>
        <v>0</v>
      </c>
      <c r="CK54" s="314">
        <f t="shared" si="217"/>
        <v>0</v>
      </c>
      <c r="CL54" s="314">
        <f t="shared" si="217"/>
        <v>0</v>
      </c>
      <c r="CM54" s="314">
        <f t="shared" si="217"/>
        <v>0</v>
      </c>
      <c r="CN54" s="314">
        <f t="shared" si="217"/>
        <v>0</v>
      </c>
      <c r="CO54" s="314">
        <f t="shared" si="217"/>
        <v>0</v>
      </c>
      <c r="CP54" s="314">
        <f t="shared" si="217"/>
        <v>0</v>
      </c>
      <c r="CQ54" s="314">
        <f t="shared" si="217"/>
        <v>0</v>
      </c>
      <c r="CR54" s="314">
        <f t="shared" si="217"/>
        <v>0</v>
      </c>
      <c r="CS54" s="314">
        <f t="shared" si="217"/>
        <v>0</v>
      </c>
      <c r="CT54" s="314">
        <f t="shared" si="217"/>
        <v>0</v>
      </c>
      <c r="CU54" s="314">
        <f t="shared" si="217"/>
        <v>0</v>
      </c>
      <c r="CV54" s="314">
        <f t="shared" si="217"/>
        <v>0</v>
      </c>
      <c r="CW54" s="314">
        <f t="shared" si="217"/>
        <v>0</v>
      </c>
      <c r="CX54" s="314">
        <f t="shared" si="217"/>
        <v>0</v>
      </c>
      <c r="CY54" s="314">
        <f t="shared" si="217"/>
        <v>0</v>
      </c>
      <c r="CZ54" s="314">
        <f t="shared" si="217"/>
        <v>0</v>
      </c>
      <c r="DA54" s="314">
        <f t="shared" si="217"/>
        <v>0</v>
      </c>
      <c r="DB54" s="314">
        <f t="shared" si="217"/>
        <v>0</v>
      </c>
      <c r="DC54" s="314">
        <f t="shared" si="217"/>
        <v>0</v>
      </c>
      <c r="DD54" s="314">
        <f t="shared" si="217"/>
        <v>0</v>
      </c>
      <c r="DE54" s="314">
        <f t="shared" si="217"/>
        <v>0</v>
      </c>
      <c r="DF54" s="314">
        <f t="shared" si="217"/>
        <v>0</v>
      </c>
      <c r="DG54" s="314">
        <f t="shared" si="217"/>
        <v>0</v>
      </c>
      <c r="DH54" s="314">
        <f t="shared" si="217"/>
        <v>0</v>
      </c>
      <c r="DI54" s="314">
        <f t="shared" si="217"/>
        <v>0</v>
      </c>
      <c r="DJ54" s="314">
        <f t="shared" si="217"/>
        <v>0</v>
      </c>
      <c r="DK54" s="314">
        <f t="shared" si="217"/>
        <v>0</v>
      </c>
      <c r="DL54" s="314">
        <f t="shared" si="217"/>
        <v>0</v>
      </c>
      <c r="DM54" s="314">
        <f t="shared" si="217"/>
        <v>0</v>
      </c>
      <c r="DN54" s="314">
        <f t="shared" si="217"/>
        <v>0</v>
      </c>
      <c r="DO54" s="314">
        <f t="shared" si="217"/>
        <v>0</v>
      </c>
      <c r="DP54" s="314">
        <f t="shared" si="217"/>
        <v>0</v>
      </c>
      <c r="DQ54" s="314">
        <f t="shared" si="217"/>
        <v>0</v>
      </c>
      <c r="DR54" s="314">
        <f t="shared" si="217"/>
        <v>0</v>
      </c>
      <c r="DS54" s="314">
        <f t="shared" si="217"/>
        <v>0</v>
      </c>
      <c r="DT54" s="314">
        <f t="shared" si="217"/>
        <v>0</v>
      </c>
      <c r="DU54" s="314">
        <f t="shared" si="217"/>
        <v>0</v>
      </c>
      <c r="DV54" s="314">
        <f t="shared" si="217"/>
        <v>0</v>
      </c>
      <c r="DW54" s="314">
        <f t="shared" si="217"/>
        <v>0</v>
      </c>
      <c r="DX54" s="314">
        <f t="shared" si="217"/>
        <v>0</v>
      </c>
      <c r="DY54" s="314">
        <f t="shared" si="217"/>
        <v>0</v>
      </c>
      <c r="DZ54" s="314">
        <f t="shared" si="217"/>
        <v>0</v>
      </c>
      <c r="EA54" s="314">
        <f t="shared" si="217"/>
        <v>0</v>
      </c>
      <c r="EB54" s="314">
        <f t="shared" si="217"/>
        <v>0</v>
      </c>
    </row>
    <row r="55" spans="2:132" outlineLevel="1" x14ac:dyDescent="0.25">
      <c r="C55" s="324" t="s">
        <v>417</v>
      </c>
      <c r="D55" s="34"/>
      <c r="E55" s="34"/>
      <c r="F55" s="34"/>
      <c r="G55" s="67" t="s">
        <v>215</v>
      </c>
      <c r="H55" s="34"/>
      <c r="I55" s="34"/>
      <c r="J55" s="126">
        <f>J$13</f>
        <v>1</v>
      </c>
      <c r="K55" s="126">
        <f t="shared" ref="K55:BV55" si="218">K$13</f>
        <v>1.0026792493128671</v>
      </c>
      <c r="L55" s="126">
        <f t="shared" si="218"/>
        <v>1.0056539350998608</v>
      </c>
      <c r="M55" s="126">
        <f t="shared" si="218"/>
        <v>1.0085410656939733</v>
      </c>
      <c r="N55" s="126">
        <f t="shared" si="218"/>
        <v>1.0114364849476103</v>
      </c>
      <c r="O55" s="126">
        <f t="shared" si="218"/>
        <v>1.0143402166566737</v>
      </c>
      <c r="P55" s="126">
        <f t="shared" si="218"/>
        <v>1.0172522846853813</v>
      </c>
      <c r="Q55" s="126">
        <f t="shared" si="218"/>
        <v>1.0201727129664624</v>
      </c>
      <c r="R55" s="126">
        <f t="shared" si="218"/>
        <v>1.0231015255013547</v>
      </c>
      <c r="S55" s="126">
        <f t="shared" si="218"/>
        <v>1.0260387463604019</v>
      </c>
      <c r="T55" s="126">
        <f t="shared" si="218"/>
        <v>1.028984399683051</v>
      </c>
      <c r="U55" s="126">
        <f t="shared" si="218"/>
        <v>1.0319385096780509</v>
      </c>
      <c r="V55" s="126">
        <f t="shared" si="218"/>
        <v>1.0349011006236515</v>
      </c>
      <c r="W55" s="126">
        <f t="shared" si="218"/>
        <v>1.0377730230388176</v>
      </c>
      <c r="X55" s="126">
        <f t="shared" si="218"/>
        <v>1.0408518228283561</v>
      </c>
      <c r="Y55" s="126">
        <f t="shared" si="218"/>
        <v>1.0438400029932626</v>
      </c>
      <c r="Z55" s="126">
        <f t="shared" si="218"/>
        <v>1.046836761920777</v>
      </c>
      <c r="AA55" s="126">
        <f t="shared" si="218"/>
        <v>1.0498421242396576</v>
      </c>
      <c r="AB55" s="126">
        <f t="shared" si="218"/>
        <v>1.05285611464937</v>
      </c>
      <c r="AC55" s="126">
        <f t="shared" si="218"/>
        <v>1.0558787579202888</v>
      </c>
      <c r="AD55" s="126">
        <f t="shared" si="218"/>
        <v>1.0589100788939025</v>
      </c>
      <c r="AE55" s="126">
        <f t="shared" si="218"/>
        <v>1.0619501024830165</v>
      </c>
      <c r="AF55" s="126">
        <f t="shared" si="218"/>
        <v>1.0649988536719583</v>
      </c>
      <c r="AG55" s="126">
        <f t="shared" si="218"/>
        <v>1.0680563575167832</v>
      </c>
      <c r="AH55" s="126">
        <f t="shared" si="218"/>
        <v>1.0711226391454798</v>
      </c>
      <c r="AI55" s="126">
        <f t="shared" si="218"/>
        <v>1.0739924437404067</v>
      </c>
      <c r="AJ55" s="126">
        <f t="shared" si="218"/>
        <v>1.0771786970311998</v>
      </c>
      <c r="AK55" s="126">
        <f t="shared" si="218"/>
        <v>1.0802711679727233</v>
      </c>
      <c r="AL55" s="126">
        <f t="shared" si="218"/>
        <v>1.0833725170851116</v>
      </c>
      <c r="AM55" s="126">
        <f t="shared" si="218"/>
        <v>1.0864827698566941</v>
      </c>
      <c r="AN55" s="126">
        <f t="shared" si="218"/>
        <v>1.0896019518489746</v>
      </c>
      <c r="AO55" s="126">
        <f t="shared" si="218"/>
        <v>1.0927300886968412</v>
      </c>
      <c r="AP55" s="126">
        <f t="shared" si="218"/>
        <v>1.0958672061087775</v>
      </c>
      <c r="AQ55" s="126">
        <f t="shared" si="218"/>
        <v>1.0990133298670732</v>
      </c>
      <c r="AR55" s="126">
        <f t="shared" si="218"/>
        <v>1.1021684858280367</v>
      </c>
      <c r="AS55" s="126">
        <f t="shared" si="218"/>
        <v>1.1053326999222071</v>
      </c>
      <c r="AT55" s="126">
        <f t="shared" si="218"/>
        <v>1.1085059981545673</v>
      </c>
      <c r="AU55" s="126">
        <f t="shared" si="218"/>
        <v>1.111475962088432</v>
      </c>
      <c r="AV55" s="126">
        <f t="shared" si="218"/>
        <v>1.1147734191259395</v>
      </c>
      <c r="AW55" s="126">
        <f t="shared" si="218"/>
        <v>1.1179738207069689</v>
      </c>
      <c r="AX55" s="126">
        <f t="shared" si="218"/>
        <v>1.1211834103167977</v>
      </c>
      <c r="AY55" s="126">
        <f t="shared" si="218"/>
        <v>1.1244022143333261</v>
      </c>
      <c r="AZ55" s="126">
        <f t="shared" si="218"/>
        <v>1.1276302592101826</v>
      </c>
      <c r="BA55" s="126">
        <f t="shared" si="218"/>
        <v>1.1308675714769412</v>
      </c>
      <c r="BB55" s="126">
        <f t="shared" si="218"/>
        <v>1.1341141777393395</v>
      </c>
      <c r="BC55" s="126">
        <f t="shared" si="218"/>
        <v>1.1373701046794982</v>
      </c>
      <c r="BD55" s="126">
        <f t="shared" si="218"/>
        <v>1.1406353790561385</v>
      </c>
      <c r="BE55" s="126">
        <f t="shared" si="218"/>
        <v>1.1439100277048042</v>
      </c>
      <c r="BF55" s="126">
        <f t="shared" si="218"/>
        <v>1.1471940775380809</v>
      </c>
      <c r="BG55" s="126">
        <f t="shared" si="218"/>
        <v>1.15026769648205</v>
      </c>
      <c r="BH55" s="126">
        <f t="shared" si="218"/>
        <v>1.1536802383994258</v>
      </c>
      <c r="BI55" s="126">
        <f t="shared" si="218"/>
        <v>1.1569923375180708</v>
      </c>
      <c r="BJ55" s="126">
        <f t="shared" si="218"/>
        <v>1.1603139453378331</v>
      </c>
      <c r="BK55" s="126">
        <f t="shared" si="218"/>
        <v>1.1636450891572303</v>
      </c>
      <c r="BL55" s="126">
        <f t="shared" si="218"/>
        <v>1.1669857963531516</v>
      </c>
      <c r="BM55" s="126">
        <f t="shared" si="218"/>
        <v>1.1703360943810825</v>
      </c>
      <c r="BN55" s="126">
        <f t="shared" si="218"/>
        <v>1.1736960107753303</v>
      </c>
      <c r="BO55" s="126">
        <f t="shared" si="218"/>
        <v>1.1770655731492505</v>
      </c>
      <c r="BP55" s="126">
        <f t="shared" si="218"/>
        <v>1.180444809195474</v>
      </c>
      <c r="BQ55" s="126">
        <f t="shared" si="218"/>
        <v>1.1838337466861339</v>
      </c>
      <c r="BR55" s="126">
        <f t="shared" si="218"/>
        <v>1.1872324134730949</v>
      </c>
      <c r="BS55" s="126">
        <f t="shared" si="218"/>
        <v>1.1905270658589224</v>
      </c>
      <c r="BT55" s="126">
        <f t="shared" si="218"/>
        <v>1.1940590467434065</v>
      </c>
      <c r="BU55" s="126">
        <f t="shared" si="218"/>
        <v>1.1974870693312041</v>
      </c>
      <c r="BV55" s="126">
        <f t="shared" si="218"/>
        <v>1.2009249334246579</v>
      </c>
      <c r="BW55" s="126">
        <f t="shared" ref="BW55:EB55" si="219">BW$13</f>
        <v>1.204372667277734</v>
      </c>
      <c r="BX55" s="126">
        <f t="shared" si="219"/>
        <v>1.2078302992255125</v>
      </c>
      <c r="BY55" s="126">
        <f t="shared" si="219"/>
        <v>1.2112978576844211</v>
      </c>
      <c r="BZ55" s="126">
        <f t="shared" si="219"/>
        <v>1.2147753711524676</v>
      </c>
      <c r="CA55" s="126">
        <f t="shared" si="219"/>
        <v>1.2182628682094752</v>
      </c>
      <c r="CB55" s="126">
        <f t="shared" si="219"/>
        <v>1.2217603775173165</v>
      </c>
      <c r="CC55" s="126">
        <f t="shared" si="219"/>
        <v>1.2252679278201495</v>
      </c>
      <c r="CD55" s="126">
        <f t="shared" si="219"/>
        <v>1.2287855479446541</v>
      </c>
      <c r="CE55" s="126">
        <f t="shared" si="219"/>
        <v>1.232077770779646</v>
      </c>
      <c r="CF55" s="126">
        <f t="shared" si="219"/>
        <v>1.23573302168438</v>
      </c>
      <c r="CG55" s="126">
        <f t="shared" si="219"/>
        <v>1.2392806860334544</v>
      </c>
      <c r="CH55" s="126">
        <f t="shared" si="219"/>
        <v>1.2428385353675644</v>
      </c>
      <c r="CI55" s="126">
        <f t="shared" si="219"/>
        <v>1.2464065989267703</v>
      </c>
      <c r="CJ55" s="126">
        <f t="shared" si="219"/>
        <v>1.2499849060350778</v>
      </c>
      <c r="CK55" s="126">
        <f t="shared" si="219"/>
        <v>1.2535734861006791</v>
      </c>
      <c r="CL55" s="126">
        <f t="shared" si="219"/>
        <v>1.257172368616194</v>
      </c>
      <c r="CM55" s="126">
        <f t="shared" si="219"/>
        <v>1.2607815831589126</v>
      </c>
      <c r="CN55" s="126">
        <f t="shared" si="219"/>
        <v>1.2644011593910389</v>
      </c>
      <c r="CO55" s="126">
        <f t="shared" si="219"/>
        <v>1.2680311270599336</v>
      </c>
      <c r="CP55" s="126">
        <f t="shared" si="219"/>
        <v>1.2716715159983594</v>
      </c>
      <c r="CQ55" s="126">
        <f t="shared" si="219"/>
        <v>1.2750786410337906</v>
      </c>
      <c r="CR55" s="126">
        <f t="shared" si="219"/>
        <v>1.2788614642181557</v>
      </c>
      <c r="CS55" s="126">
        <f t="shared" si="219"/>
        <v>1.2825329459576562</v>
      </c>
      <c r="CT55" s="126">
        <f t="shared" si="219"/>
        <v>1.2862149681493797</v>
      </c>
      <c r="CU55" s="126">
        <f t="shared" si="219"/>
        <v>1.289907561053897</v>
      </c>
      <c r="CV55" s="126">
        <f t="shared" si="219"/>
        <v>1.293610755018654</v>
      </c>
      <c r="CW55" s="126">
        <f t="shared" si="219"/>
        <v>1.2973245804782207</v>
      </c>
      <c r="CX55" s="126">
        <f t="shared" si="219"/>
        <v>1.3010490679545423</v>
      </c>
      <c r="CY55" s="126">
        <f t="shared" si="219"/>
        <v>1.304784248057189</v>
      </c>
      <c r="CZ55" s="126">
        <f t="shared" si="219"/>
        <v>1.3085301514836076</v>
      </c>
      <c r="DA55" s="126">
        <f t="shared" si="219"/>
        <v>1.3122868090193751</v>
      </c>
      <c r="DB55" s="126">
        <f t="shared" si="219"/>
        <v>1.3160542515384499</v>
      </c>
      <c r="DC55" s="126">
        <f t="shared" si="219"/>
        <v>1.3195802889875801</v>
      </c>
      <c r="DD55" s="126">
        <f t="shared" si="219"/>
        <v>1.323495136864544</v>
      </c>
      <c r="DE55" s="126">
        <f t="shared" si="219"/>
        <v>1.3272947573576725</v>
      </c>
      <c r="DF55" s="126">
        <f t="shared" si="219"/>
        <v>1.3311052861764079</v>
      </c>
      <c r="DG55" s="126">
        <f t="shared" si="219"/>
        <v>1.3349267546374479</v>
      </c>
      <c r="DH55" s="126">
        <f t="shared" si="219"/>
        <v>1.3387591941473977</v>
      </c>
      <c r="DI55" s="126">
        <f t="shared" si="219"/>
        <v>1.3426026362030277</v>
      </c>
      <c r="DJ55" s="126">
        <f t="shared" si="219"/>
        <v>1.3464571123915319</v>
      </c>
      <c r="DK55" s="126">
        <f t="shared" si="219"/>
        <v>1.3503226543907885</v>
      </c>
      <c r="DL55" s="126">
        <f t="shared" si="219"/>
        <v>1.3541992939696192</v>
      </c>
      <c r="DM55" s="126">
        <f t="shared" si="219"/>
        <v>1.358087062988051</v>
      </c>
      <c r="DN55" s="126">
        <f t="shared" si="219"/>
        <v>1.361985993397578</v>
      </c>
      <c r="DO55" s="126">
        <f t="shared" si="219"/>
        <v>1.3657655991021458</v>
      </c>
      <c r="DP55" s="126">
        <f t="shared" si="219"/>
        <v>1.3698174666548035</v>
      </c>
      <c r="DQ55" s="126">
        <f t="shared" si="219"/>
        <v>1.3737500738651915</v>
      </c>
      <c r="DR55" s="126">
        <f t="shared" si="219"/>
        <v>1.3776939711925826</v>
      </c>
      <c r="DS55" s="126">
        <f t="shared" si="219"/>
        <v>1.381649191049759</v>
      </c>
      <c r="DT55" s="126">
        <f t="shared" si="219"/>
        <v>1.385615765942557</v>
      </c>
      <c r="DU55" s="126">
        <f t="shared" si="219"/>
        <v>1.3895937284701338</v>
      </c>
      <c r="DV55" s="126">
        <f t="shared" si="219"/>
        <v>1.3935831113252357</v>
      </c>
      <c r="DW55" s="126">
        <f t="shared" si="219"/>
        <v>1.3975839472944662</v>
      </c>
      <c r="DX55" s="126">
        <f t="shared" si="219"/>
        <v>1.401596269258556</v>
      </c>
      <c r="DY55" s="126">
        <f t="shared" si="219"/>
        <v>1.4056201101926329</v>
      </c>
      <c r="DZ55" s="126">
        <f t="shared" si="219"/>
        <v>1.4096555031664932</v>
      </c>
      <c r="EA55" s="126">
        <f t="shared" si="219"/>
        <v>1.4134323217047313</v>
      </c>
      <c r="EB55" s="126">
        <f t="shared" si="219"/>
        <v>1.4176256038945581</v>
      </c>
    </row>
    <row r="56" spans="2:132" outlineLevel="1" x14ac:dyDescent="0.25">
      <c r="C56" s="321" t="s">
        <v>564</v>
      </c>
      <c r="D56" s="38"/>
      <c r="E56" s="38"/>
      <c r="F56" s="38"/>
      <c r="G56" s="52" t="s">
        <v>220</v>
      </c>
      <c r="H56" s="46">
        <f t="shared" ref="H56" si="220">SUM(J56:EB56)</f>
        <v>31731161.841343679</v>
      </c>
      <c r="I56" s="38"/>
      <c r="J56" s="82">
        <f>J54*J55</f>
        <v>0</v>
      </c>
      <c r="K56" s="82">
        <f t="shared" ref="K56" si="221">K54*K55</f>
        <v>0</v>
      </c>
      <c r="L56" s="82">
        <f t="shared" ref="L56" si="222">L54*L55</f>
        <v>0</v>
      </c>
      <c r="M56" s="82">
        <f t="shared" ref="M56" si="223">M54*M55</f>
        <v>0</v>
      </c>
      <c r="N56" s="82">
        <f t="shared" ref="N56" si="224">N54*N55</f>
        <v>0</v>
      </c>
      <c r="O56" s="82">
        <f t="shared" ref="O56" si="225">O54*O55</f>
        <v>0</v>
      </c>
      <c r="P56" s="82">
        <f t="shared" ref="P56" si="226">P54*P55</f>
        <v>0</v>
      </c>
      <c r="Q56" s="82">
        <f t="shared" ref="Q56" si="227">Q54*Q55</f>
        <v>0</v>
      </c>
      <c r="R56" s="82">
        <f t="shared" ref="R56" si="228">R54*R55</f>
        <v>0</v>
      </c>
      <c r="S56" s="82">
        <f t="shared" ref="S56" si="229">S54*S55</f>
        <v>0</v>
      </c>
      <c r="T56" s="82">
        <f t="shared" ref="T56" si="230">T54*T55</f>
        <v>0</v>
      </c>
      <c r="U56" s="82">
        <f t="shared" ref="U56" si="231">U54*U55</f>
        <v>0</v>
      </c>
      <c r="V56" s="82">
        <f t="shared" ref="V56" si="232">V54*V55</f>
        <v>0</v>
      </c>
      <c r="W56" s="82">
        <f t="shared" ref="W56" si="233">W54*W55</f>
        <v>0</v>
      </c>
      <c r="X56" s="82">
        <f t="shared" ref="X56" si="234">X54*X55</f>
        <v>0</v>
      </c>
      <c r="Y56" s="82">
        <f t="shared" ref="Y56" si="235">Y54*Y55</f>
        <v>0</v>
      </c>
      <c r="Z56" s="82">
        <f t="shared" ref="Z56" si="236">Z54*Z55</f>
        <v>0</v>
      </c>
      <c r="AA56" s="82">
        <f t="shared" ref="AA56" si="237">AA54*AA55</f>
        <v>0</v>
      </c>
      <c r="AB56" s="82">
        <f t="shared" ref="AB56" si="238">AB54*AB55</f>
        <v>0</v>
      </c>
      <c r="AC56" s="82">
        <f t="shared" ref="AC56" si="239">AC54*AC55</f>
        <v>0</v>
      </c>
      <c r="AD56" s="82">
        <f t="shared" ref="AD56" si="240">AD54*AD55</f>
        <v>0</v>
      </c>
      <c r="AE56" s="82">
        <f t="shared" ref="AE56" si="241">AE54*AE55</f>
        <v>0</v>
      </c>
      <c r="AF56" s="82">
        <f t="shared" ref="AF56" si="242">AF54*AF55</f>
        <v>0</v>
      </c>
      <c r="AG56" s="82">
        <f t="shared" ref="AG56" si="243">AG54*AG55</f>
        <v>0</v>
      </c>
      <c r="AH56" s="82">
        <f t="shared" ref="AH56" si="244">AH54*AH55</f>
        <v>1649701.6039645977</v>
      </c>
      <c r="AI56" s="82">
        <f t="shared" ref="AI56" si="245">AI54*AI55</f>
        <v>1654121.5658534556</v>
      </c>
      <c r="AJ56" s="82">
        <f t="shared" ref="AJ56" si="246">AJ54*AJ55</f>
        <v>1659028.9097675495</v>
      </c>
      <c r="AK56" s="82">
        <f t="shared" ref="AK56" si="247">AK54*AK55</f>
        <v>1663791.8137395121</v>
      </c>
      <c r="AL56" s="82">
        <f t="shared" ref="AL56" si="248">AL54*AL55</f>
        <v>1668568.3915263873</v>
      </c>
      <c r="AM56" s="82">
        <f t="shared" ref="AM56" si="249">AM54*AM55</f>
        <v>1673358.6823843122</v>
      </c>
      <c r="AN56" s="82">
        <f t="shared" ref="AN56" si="250">AN54*AN55</f>
        <v>1678162.725682125</v>
      </c>
      <c r="AO56" s="82">
        <f t="shared" ref="AO56" si="251">AO54*AO55</f>
        <v>1682980.5609016879</v>
      </c>
      <c r="AP56" s="82">
        <f t="shared" ref="AP56" si="252">AP54*AP55</f>
        <v>1687812.2276382116</v>
      </c>
      <c r="AQ56" s="82">
        <f t="shared" ref="AQ56" si="253">AQ54*AQ55</f>
        <v>1692657.76560058</v>
      </c>
      <c r="AR56" s="82">
        <f t="shared" ref="AR56" si="254">AR54*AR55</f>
        <v>1697517.2146116777</v>
      </c>
      <c r="AS56" s="82">
        <f t="shared" ref="AS56" si="255">AS54*AS55</f>
        <v>1702390.6146087169</v>
      </c>
      <c r="AT56" s="82">
        <f t="shared" ref="AT56" si="256">AT54*AT55</f>
        <v>1707278.0056435652</v>
      </c>
      <c r="AU56" s="82">
        <f t="shared" ref="AU56" si="257">AU54*AU55</f>
        <v>1711852.229067059</v>
      </c>
      <c r="AV56" s="82">
        <f t="shared" ref="AV56" si="258">AV54*AV55</f>
        <v>1716930.8446848935</v>
      </c>
      <c r="AW56" s="82">
        <f t="shared" ref="AW56" si="259">AW54*AW55</f>
        <v>1721859.9792476427</v>
      </c>
      <c r="AX56" s="82">
        <f t="shared" ref="AX56" si="260">AX54*AX55</f>
        <v>1726803.264856494</v>
      </c>
      <c r="AY56" s="82">
        <f t="shared" ref="AY56" si="261">AY54*AY55</f>
        <v>1731760.7421376677</v>
      </c>
      <c r="AZ56" s="82">
        <f t="shared" ref="AZ56" si="262">AZ54*AZ55</f>
        <v>1304584.6994275409</v>
      </c>
      <c r="BA56" s="82">
        <f t="shared" ref="BA56" si="263">BA54*BA55</f>
        <v>0</v>
      </c>
      <c r="BB56" s="82">
        <f t="shared" ref="BB56" si="264">BB54*BB55</f>
        <v>0</v>
      </c>
      <c r="BC56" s="82">
        <f t="shared" ref="BC56" si="265">BC54*BC55</f>
        <v>0</v>
      </c>
      <c r="BD56" s="82">
        <f t="shared" ref="BD56" si="266">BD54*BD55</f>
        <v>0</v>
      </c>
      <c r="BE56" s="82">
        <f t="shared" ref="BE56" si="267">BE54*BE55</f>
        <v>0</v>
      </c>
      <c r="BF56" s="82">
        <f t="shared" ref="BF56" si="268">BF54*BF55</f>
        <v>0</v>
      </c>
      <c r="BG56" s="82">
        <f t="shared" ref="BG56" si="269">BG54*BG55</f>
        <v>0</v>
      </c>
      <c r="BH56" s="82">
        <f t="shared" ref="BH56" si="270">BH54*BH55</f>
        <v>0</v>
      </c>
      <c r="BI56" s="82">
        <f t="shared" ref="BI56" si="271">BI54*BI55</f>
        <v>0</v>
      </c>
      <c r="BJ56" s="82">
        <f t="shared" ref="BJ56" si="272">BJ54*BJ55</f>
        <v>0</v>
      </c>
      <c r="BK56" s="82">
        <f t="shared" ref="BK56" si="273">BK54*BK55</f>
        <v>0</v>
      </c>
      <c r="BL56" s="82">
        <f t="shared" ref="BL56" si="274">BL54*BL55</f>
        <v>0</v>
      </c>
      <c r="BM56" s="82">
        <f t="shared" ref="BM56" si="275">BM54*BM55</f>
        <v>0</v>
      </c>
      <c r="BN56" s="82">
        <f t="shared" ref="BN56" si="276">BN54*BN55</f>
        <v>0</v>
      </c>
      <c r="BO56" s="82">
        <f t="shared" ref="BO56" si="277">BO54*BO55</f>
        <v>0</v>
      </c>
      <c r="BP56" s="82">
        <f t="shared" ref="BP56" si="278">BP54*BP55</f>
        <v>0</v>
      </c>
      <c r="BQ56" s="82">
        <f t="shared" ref="BQ56" si="279">BQ54*BQ55</f>
        <v>0</v>
      </c>
      <c r="BR56" s="82">
        <f t="shared" ref="BR56" si="280">BR54*BR55</f>
        <v>0</v>
      </c>
      <c r="BS56" s="82">
        <f t="shared" ref="BS56" si="281">BS54*BS55</f>
        <v>0</v>
      </c>
      <c r="BT56" s="82">
        <f t="shared" ref="BT56" si="282">BT54*BT55</f>
        <v>0</v>
      </c>
      <c r="BU56" s="82">
        <f t="shared" ref="BU56" si="283">BU54*BU55</f>
        <v>0</v>
      </c>
      <c r="BV56" s="82">
        <f t="shared" ref="BV56" si="284">BV54*BV55</f>
        <v>0</v>
      </c>
      <c r="BW56" s="82">
        <f t="shared" ref="BW56" si="285">BW54*BW55</f>
        <v>0</v>
      </c>
      <c r="BX56" s="82">
        <f t="shared" ref="BX56" si="286">BX54*BX55</f>
        <v>0</v>
      </c>
      <c r="BY56" s="82">
        <f t="shared" ref="BY56" si="287">BY54*BY55</f>
        <v>0</v>
      </c>
      <c r="BZ56" s="82">
        <f t="shared" ref="BZ56" si="288">BZ54*BZ55</f>
        <v>0</v>
      </c>
      <c r="CA56" s="82">
        <f t="shared" ref="CA56" si="289">CA54*CA55</f>
        <v>0</v>
      </c>
      <c r="CB56" s="82">
        <f t="shared" ref="CB56" si="290">CB54*CB55</f>
        <v>0</v>
      </c>
      <c r="CC56" s="82">
        <f t="shared" ref="CC56" si="291">CC54*CC55</f>
        <v>0</v>
      </c>
      <c r="CD56" s="82">
        <f t="shared" ref="CD56" si="292">CD54*CD55</f>
        <v>0</v>
      </c>
      <c r="CE56" s="82">
        <f t="shared" ref="CE56" si="293">CE54*CE55</f>
        <v>0</v>
      </c>
      <c r="CF56" s="82">
        <f t="shared" ref="CF56" si="294">CF54*CF55</f>
        <v>0</v>
      </c>
      <c r="CG56" s="82">
        <f t="shared" ref="CG56" si="295">CG54*CG55</f>
        <v>0</v>
      </c>
      <c r="CH56" s="82">
        <f t="shared" ref="CH56" si="296">CH54*CH55</f>
        <v>0</v>
      </c>
      <c r="CI56" s="82">
        <f t="shared" ref="CI56" si="297">CI54*CI55</f>
        <v>0</v>
      </c>
      <c r="CJ56" s="82">
        <f t="shared" ref="CJ56" si="298">CJ54*CJ55</f>
        <v>0</v>
      </c>
      <c r="CK56" s="82">
        <f t="shared" ref="CK56" si="299">CK54*CK55</f>
        <v>0</v>
      </c>
      <c r="CL56" s="82">
        <f t="shared" ref="CL56" si="300">CL54*CL55</f>
        <v>0</v>
      </c>
      <c r="CM56" s="82">
        <f t="shared" ref="CM56" si="301">CM54*CM55</f>
        <v>0</v>
      </c>
      <c r="CN56" s="82">
        <f t="shared" ref="CN56" si="302">CN54*CN55</f>
        <v>0</v>
      </c>
      <c r="CO56" s="82">
        <f t="shared" ref="CO56" si="303">CO54*CO55</f>
        <v>0</v>
      </c>
      <c r="CP56" s="82">
        <f t="shared" ref="CP56" si="304">CP54*CP55</f>
        <v>0</v>
      </c>
      <c r="CQ56" s="82">
        <f t="shared" ref="CQ56" si="305">CQ54*CQ55</f>
        <v>0</v>
      </c>
      <c r="CR56" s="82">
        <f t="shared" ref="CR56" si="306">CR54*CR55</f>
        <v>0</v>
      </c>
      <c r="CS56" s="82">
        <f t="shared" ref="CS56" si="307">CS54*CS55</f>
        <v>0</v>
      </c>
      <c r="CT56" s="82">
        <f t="shared" ref="CT56" si="308">CT54*CT55</f>
        <v>0</v>
      </c>
      <c r="CU56" s="82">
        <f t="shared" ref="CU56" si="309">CU54*CU55</f>
        <v>0</v>
      </c>
      <c r="CV56" s="82">
        <f t="shared" ref="CV56" si="310">CV54*CV55</f>
        <v>0</v>
      </c>
      <c r="CW56" s="82">
        <f t="shared" ref="CW56" si="311">CW54*CW55</f>
        <v>0</v>
      </c>
      <c r="CX56" s="82">
        <f t="shared" ref="CX56" si="312">CX54*CX55</f>
        <v>0</v>
      </c>
      <c r="CY56" s="82">
        <f t="shared" ref="CY56" si="313">CY54*CY55</f>
        <v>0</v>
      </c>
      <c r="CZ56" s="82">
        <f t="shared" ref="CZ56" si="314">CZ54*CZ55</f>
        <v>0</v>
      </c>
      <c r="DA56" s="82">
        <f t="shared" ref="DA56" si="315">DA54*DA55</f>
        <v>0</v>
      </c>
      <c r="DB56" s="82">
        <f t="shared" ref="DB56" si="316">DB54*DB55</f>
        <v>0</v>
      </c>
      <c r="DC56" s="82">
        <f t="shared" ref="DC56" si="317">DC54*DC55</f>
        <v>0</v>
      </c>
      <c r="DD56" s="82">
        <f t="shared" ref="DD56" si="318">DD54*DD55</f>
        <v>0</v>
      </c>
      <c r="DE56" s="82">
        <f t="shared" ref="DE56" si="319">DE54*DE55</f>
        <v>0</v>
      </c>
      <c r="DF56" s="82">
        <f t="shared" ref="DF56" si="320">DF54*DF55</f>
        <v>0</v>
      </c>
      <c r="DG56" s="82">
        <f t="shared" ref="DG56" si="321">DG54*DG55</f>
        <v>0</v>
      </c>
      <c r="DH56" s="82">
        <f t="shared" ref="DH56" si="322">DH54*DH55</f>
        <v>0</v>
      </c>
      <c r="DI56" s="82">
        <f t="shared" ref="DI56" si="323">DI54*DI55</f>
        <v>0</v>
      </c>
      <c r="DJ56" s="82">
        <f t="shared" ref="DJ56" si="324">DJ54*DJ55</f>
        <v>0</v>
      </c>
      <c r="DK56" s="82">
        <f t="shared" ref="DK56" si="325">DK54*DK55</f>
        <v>0</v>
      </c>
      <c r="DL56" s="82">
        <f t="shared" ref="DL56" si="326">DL54*DL55</f>
        <v>0</v>
      </c>
      <c r="DM56" s="82">
        <f t="shared" ref="DM56" si="327">DM54*DM55</f>
        <v>0</v>
      </c>
      <c r="DN56" s="82">
        <f t="shared" ref="DN56" si="328">DN54*DN55</f>
        <v>0</v>
      </c>
      <c r="DO56" s="82">
        <f t="shared" ref="DO56" si="329">DO54*DO55</f>
        <v>0</v>
      </c>
      <c r="DP56" s="82">
        <f t="shared" ref="DP56" si="330">DP54*DP55</f>
        <v>0</v>
      </c>
      <c r="DQ56" s="82">
        <f t="shared" ref="DQ56" si="331">DQ54*DQ55</f>
        <v>0</v>
      </c>
      <c r="DR56" s="82">
        <f t="shared" ref="DR56" si="332">DR54*DR55</f>
        <v>0</v>
      </c>
      <c r="DS56" s="82">
        <f t="shared" ref="DS56" si="333">DS54*DS55</f>
        <v>0</v>
      </c>
      <c r="DT56" s="82">
        <f t="shared" ref="DT56" si="334">DT54*DT55</f>
        <v>0</v>
      </c>
      <c r="DU56" s="82">
        <f t="shared" ref="DU56" si="335">DU54*DU55</f>
        <v>0</v>
      </c>
      <c r="DV56" s="82">
        <f t="shared" ref="DV56" si="336">DV54*DV55</f>
        <v>0</v>
      </c>
      <c r="DW56" s="82">
        <f t="shared" ref="DW56" si="337">DW54*DW55</f>
        <v>0</v>
      </c>
      <c r="DX56" s="82">
        <f t="shared" ref="DX56" si="338">DX54*DX55</f>
        <v>0</v>
      </c>
      <c r="DY56" s="82">
        <f t="shared" ref="DY56" si="339">DY54*DY55</f>
        <v>0</v>
      </c>
      <c r="DZ56" s="82">
        <f t="shared" ref="DZ56" si="340">DZ54*DZ55</f>
        <v>0</v>
      </c>
      <c r="EA56" s="82">
        <f t="shared" ref="EA56" si="341">EA54*EA55</f>
        <v>0</v>
      </c>
      <c r="EB56" s="82">
        <f t="shared" ref="EB56" si="342">EB54*EB55</f>
        <v>0</v>
      </c>
    </row>
    <row r="57" spans="2:132" ht="14" outlineLevel="1" x14ac:dyDescent="0.3">
      <c r="B57" s="73"/>
      <c r="C57" s="27"/>
      <c r="H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row>
    <row r="58" spans="2:132" ht="13" outlineLevel="1" x14ac:dyDescent="0.3">
      <c r="C58" s="340" t="s">
        <v>502</v>
      </c>
      <c r="G58" s="52"/>
      <c r="H58" s="29"/>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row>
    <row r="59" spans="2:132" outlineLevel="1" x14ac:dyDescent="0.25">
      <c r="C59" s="317" t="s">
        <v>485</v>
      </c>
      <c r="D59" s="125">
        <f>Assumptions!M16</f>
        <v>0.64</v>
      </c>
      <c r="E59" s="79">
        <f>Assumptions!M13</f>
        <v>45658</v>
      </c>
      <c r="G59" s="52" t="s">
        <v>215</v>
      </c>
      <c r="H59" s="50">
        <f t="shared" ref="H59" si="343">SUM(J59:EB59)</f>
        <v>0.99999999999999989</v>
      </c>
      <c r="J59" s="129"/>
      <c r="K59" s="155">
        <f>ROUND(($D$59/MiY*(SUM($J59:J$59)&lt;=1)+IF(SUM($J59:J$59)+($D$59/MiY)&gt;1,1-(SUM($J59:J$59)+($D$59/MiY)),0)),5)*(K$7&gt;=$E$59)</f>
        <v>0</v>
      </c>
      <c r="L59" s="155">
        <f>ROUND(($D$59/MiY*(SUM($J59:K$59)&lt;=1)+IF(SUM($J59:K$59)+($D$59/MiY)&gt;1,1-(SUM($J59:K$59)+($D$59/MiY)),0)),5)*(L$7&gt;=$E$59)</f>
        <v>0</v>
      </c>
      <c r="M59" s="155">
        <f>ROUND(($D$59/MiY*(SUM($J59:L$59)&lt;=1)+IF(SUM($J59:L$59)+($D$59/MiY)&gt;1,1-(SUM($J59:L$59)+($D$59/MiY)),0)),5)*(M$7&gt;=$E$59)</f>
        <v>0</v>
      </c>
      <c r="N59" s="155">
        <f>ROUND(($D$59/MiY*(SUM($J59:M$59)&lt;=1)+IF(SUM($J59:M$59)+($D$59/MiY)&gt;1,1-(SUM($J59:M$59)+($D$59/MiY)),0)),5)*(N$7&gt;=$E$59)</f>
        <v>0</v>
      </c>
      <c r="O59" s="155">
        <f>ROUND(($D$59/MiY*(SUM($J59:N$59)&lt;=1)+IF(SUM($J59:N$59)+($D$59/MiY)&gt;1,1-(SUM($J59:N$59)+($D$59/MiY)),0)),5)*(O$7&gt;=$E$59)</f>
        <v>0</v>
      </c>
      <c r="P59" s="155">
        <f>ROUND(($D$59/MiY*(SUM($J59:O$59)&lt;=1)+IF(SUM($J59:O$59)+($D$59/MiY)&gt;1,1-(SUM($J59:O$59)+($D$59/MiY)),0)),5)*(P$7&gt;=$E$59)</f>
        <v>0</v>
      </c>
      <c r="Q59" s="155">
        <f>ROUND(($D$59/MiY*(SUM($J59:P$59)&lt;=1)+IF(SUM($J59:P$59)+($D$59/MiY)&gt;1,1-(SUM($J59:P$59)+($D$59/MiY)),0)),5)*(Q$7&gt;=$E$59)</f>
        <v>0</v>
      </c>
      <c r="R59" s="155">
        <f>ROUND(($D$59/MiY*(SUM($J59:Q$59)&lt;=1)+IF(SUM($J59:Q$59)+($D$59/MiY)&gt;1,1-(SUM($J59:Q$59)+($D$59/MiY)),0)),5)*(R$7&gt;=$E$59)</f>
        <v>0</v>
      </c>
      <c r="S59" s="155">
        <f>ROUND(($D$59/MiY*(SUM($J59:R$59)&lt;=1)+IF(SUM($J59:R$59)+($D$59/MiY)&gt;1,1-(SUM($J59:R$59)+($D$59/MiY)),0)),5)*(S$7&gt;=$E$59)</f>
        <v>0</v>
      </c>
      <c r="T59" s="155">
        <f>ROUND(($D$59/MiY*(SUM($J59:S$59)&lt;=1)+IF(SUM($J59:S$59)+($D$59/MiY)&gt;1,1-(SUM($J59:S$59)+($D$59/MiY)),0)),5)*(T$7&gt;=$E$59)</f>
        <v>0</v>
      </c>
      <c r="U59" s="155">
        <f>ROUND(($D$59/MiY*(SUM($J59:T$59)&lt;=1)+IF(SUM($J59:T$59)+($D$59/MiY)&gt;1,1-(SUM($J59:T$59)+($D$59/MiY)),0)),5)*(U$7&gt;=$E$59)</f>
        <v>0</v>
      </c>
      <c r="V59" s="155">
        <f>ROUND(($D$59/MiY*(SUM($J59:U$59)&lt;=1)+IF(SUM($J59:U$59)+($D$59/MiY)&gt;1,1-(SUM($J59:U$59)+($D$59/MiY)),0)),5)*(V$7&gt;=$E$59)</f>
        <v>0</v>
      </c>
      <c r="W59" s="155">
        <f>ROUND(($D$59/MiY*(SUM($J59:V$59)&lt;=1)+IF(SUM($J59:V$59)+($D$59/MiY)&gt;1,1-(SUM($J59:V$59)+($D$59/MiY)),0)),5)*(W$7&gt;=$E$59)</f>
        <v>0</v>
      </c>
      <c r="X59" s="155">
        <f>ROUND(($D$59/MiY*(SUM($J59:W$59)&lt;=1)+IF(SUM($J59:W$59)+($D$59/MiY)&gt;1,1-(SUM($J59:W$59)+($D$59/MiY)),0)),5)*(X$7&gt;=$E$59)</f>
        <v>0</v>
      </c>
      <c r="Y59" s="155">
        <f>ROUND(($D$59/MiY*(SUM($J59:X$59)&lt;=1)+IF(SUM($J59:X$59)+($D$59/MiY)&gt;1,1-(SUM($J59:X$59)+($D$59/MiY)),0)),5)*(Y$7&gt;=$E$59)</f>
        <v>0</v>
      </c>
      <c r="Z59" s="155">
        <f>ROUND(($D$59/MiY*(SUM($J59:Y$59)&lt;=1)+IF(SUM($J59:Y$59)+($D$59/MiY)&gt;1,1-(SUM($J59:Y$59)+($D$59/MiY)),0)),5)*(Z$7&gt;=$E$59)</f>
        <v>0</v>
      </c>
      <c r="AA59" s="155">
        <f>ROUND(($D$59/MiY*(SUM($J59:Z$59)&lt;=1)+IF(SUM($J59:Z$59)+($D$59/MiY)&gt;1,1-(SUM($J59:Z$59)+($D$59/MiY)),0)),5)*(AA$7&gt;=$E$59)</f>
        <v>0</v>
      </c>
      <c r="AB59" s="155">
        <f>ROUND(($D$59/MiY*(SUM($J59:AA$59)&lt;=1)+IF(SUM($J59:AA$59)+($D$59/MiY)&gt;1,1-(SUM($J59:AA$59)+($D$59/MiY)),0)),5)*(AB$7&gt;=$E$59)</f>
        <v>0</v>
      </c>
      <c r="AC59" s="155">
        <f>ROUND(($D$59/MiY*(SUM($J59:AB$59)&lt;=1)+IF(SUM($J59:AB$59)+($D$59/MiY)&gt;1,1-(SUM($J59:AB$59)+($D$59/MiY)),0)),5)*(AC$7&gt;=$E$59)</f>
        <v>0</v>
      </c>
      <c r="AD59" s="155">
        <f>ROUND(($D$59/MiY*(SUM($J59:AC$59)&lt;=1)+IF(SUM($J59:AC$59)+($D$59/MiY)&gt;1,1-(SUM($J59:AC$59)+($D$59/MiY)),0)),5)*(AD$7&gt;=$E$59)</f>
        <v>0</v>
      </c>
      <c r="AE59" s="155">
        <f>ROUND(($D$59/MiY*(SUM($J59:AD$59)&lt;=1)+IF(SUM($J59:AD$59)+($D$59/MiY)&gt;1,1-(SUM($J59:AD$59)+($D$59/MiY)),0)),5)*(AE$7&gt;=$E$59)</f>
        <v>0</v>
      </c>
      <c r="AF59" s="155">
        <f>ROUND(($D$59/MiY*(SUM($J59:AE$59)&lt;=1)+IF(SUM($J59:AE$59)+($D$59/MiY)&gt;1,1-(SUM($J59:AE$59)+($D$59/MiY)),0)),5)*(AF$7&gt;=$E$59)</f>
        <v>0</v>
      </c>
      <c r="AG59" s="155">
        <f>ROUND(($D$59/MiY*(SUM($J59:AF$59)&lt;=1)+IF(SUM($J59:AF$59)+($D$59/MiY)&gt;1,1-(SUM($J59:AF$59)+($D$59/MiY)),0)),5)*(AG$7&gt;=$E$59)</f>
        <v>0</v>
      </c>
      <c r="AH59" s="155">
        <f>ROUND(($D$59/MiY*(SUM($J59:AG$59)&lt;=1)+IF(SUM($J59:AG$59)+($D$59/MiY)&gt;1,1-(SUM($J59:AG$59)+($D$59/MiY)),0)),5)*(AH$7&gt;=$E$59)</f>
        <v>5.3330000000000002E-2</v>
      </c>
      <c r="AI59" s="155">
        <f>ROUND(($D$59/MiY*(SUM($J59:AH$59)&lt;=1)+IF(SUM($J59:AH$59)+($D$59/MiY)&gt;1,1-(SUM($J59:AH$59)+($D$59/MiY)),0)),5)*(AI$7&gt;=$E$59)</f>
        <v>5.3330000000000002E-2</v>
      </c>
      <c r="AJ59" s="155">
        <f>ROUND(($D$59/MiY*(SUM($J59:AI$59)&lt;=1)+IF(SUM($J59:AI$59)+($D$59/MiY)&gt;1,1-(SUM($J59:AI$59)+($D$59/MiY)),0)),5)*(AJ$7&gt;=$E$59)</f>
        <v>5.3330000000000002E-2</v>
      </c>
      <c r="AK59" s="155">
        <f>ROUND(($D$59/MiY*(SUM($J59:AJ$59)&lt;=1)+IF(SUM($J59:AJ$59)+($D$59/MiY)&gt;1,1-(SUM($J59:AJ$59)+($D$59/MiY)),0)),5)*(AK$7&gt;=$E$59)</f>
        <v>5.3330000000000002E-2</v>
      </c>
      <c r="AL59" s="155">
        <f>ROUND(($D$59/MiY*(SUM($J59:AK$59)&lt;=1)+IF(SUM($J59:AK$59)+($D$59/MiY)&gt;1,1-(SUM($J59:AK$59)+($D$59/MiY)),0)),5)*(AL$7&gt;=$E$59)</f>
        <v>5.3330000000000002E-2</v>
      </c>
      <c r="AM59" s="155">
        <f>ROUND(($D$59/MiY*(SUM($J59:AL$59)&lt;=1)+IF(SUM($J59:AL$59)+($D$59/MiY)&gt;1,1-(SUM($J59:AL$59)+($D$59/MiY)),0)),5)*(AM$7&gt;=$E$59)</f>
        <v>5.3330000000000002E-2</v>
      </c>
      <c r="AN59" s="155">
        <f>ROUND(($D$59/MiY*(SUM($J59:AM$59)&lt;=1)+IF(SUM($J59:AM$59)+($D$59/MiY)&gt;1,1-(SUM($J59:AM$59)+($D$59/MiY)),0)),5)*(AN$7&gt;=$E$59)</f>
        <v>5.3330000000000002E-2</v>
      </c>
      <c r="AO59" s="155">
        <f>ROUND(($D$59/MiY*(SUM($J59:AN$59)&lt;=1)+IF(SUM($J59:AN$59)+($D$59/MiY)&gt;1,1-(SUM($J59:AN$59)+($D$59/MiY)),0)),5)*(AO$7&gt;=$E$59)</f>
        <v>5.3330000000000002E-2</v>
      </c>
      <c r="AP59" s="155">
        <f>ROUND(($D$59/MiY*(SUM($J59:AO$59)&lt;=1)+IF(SUM($J59:AO$59)+($D$59/MiY)&gt;1,1-(SUM($J59:AO$59)+($D$59/MiY)),0)),5)*(AP$7&gt;=$E$59)</f>
        <v>5.3330000000000002E-2</v>
      </c>
      <c r="AQ59" s="155">
        <f>ROUND(($D$59/MiY*(SUM($J59:AP$59)&lt;=1)+IF(SUM($J59:AP$59)+($D$59/MiY)&gt;1,1-(SUM($J59:AP$59)+($D$59/MiY)),0)),5)*(AQ$7&gt;=$E$59)</f>
        <v>5.3330000000000002E-2</v>
      </c>
      <c r="AR59" s="155">
        <f>ROUND(($D$59/MiY*(SUM($J59:AQ$59)&lt;=1)+IF(SUM($J59:AQ$59)+($D$59/MiY)&gt;1,1-(SUM($J59:AQ$59)+($D$59/MiY)),0)),5)*(AR$7&gt;=$E$59)</f>
        <v>5.3330000000000002E-2</v>
      </c>
      <c r="AS59" s="155">
        <f>ROUND(($D$59/MiY*(SUM($J59:AR$59)&lt;=1)+IF(SUM($J59:AR$59)+($D$59/MiY)&gt;1,1-(SUM($J59:AR$59)+($D$59/MiY)),0)),5)*(AS$7&gt;=$E$59)</f>
        <v>5.3330000000000002E-2</v>
      </c>
      <c r="AT59" s="155">
        <f>ROUND(($D$59/MiY*(SUM($J59:AS$59)&lt;=1)+IF(SUM($J59:AS$59)+($D$59/MiY)&gt;1,1-(SUM($J59:AS$59)+($D$59/MiY)),0)),5)*(AT$7&gt;=$E$59)</f>
        <v>5.3330000000000002E-2</v>
      </c>
      <c r="AU59" s="155">
        <f>ROUND(($D$59/MiY*(SUM($J59:AT$59)&lt;=1)+IF(SUM($J59:AT$59)+($D$59/MiY)&gt;1,1-(SUM($J59:AT$59)+($D$59/MiY)),0)),5)*(AU$7&gt;=$E$59)</f>
        <v>5.3330000000000002E-2</v>
      </c>
      <c r="AV59" s="155">
        <f>ROUND(($D$59/MiY*(SUM($J59:AU$59)&lt;=1)+IF(SUM($J59:AU$59)+($D$59/MiY)&gt;1,1-(SUM($J59:AU$59)+($D$59/MiY)),0)),5)*(AV$7&gt;=$E$59)</f>
        <v>5.3330000000000002E-2</v>
      </c>
      <c r="AW59" s="155">
        <f>ROUND(($D$59/MiY*(SUM($J59:AV$59)&lt;=1)+IF(SUM($J59:AV$59)+($D$59/MiY)&gt;1,1-(SUM($J59:AV$59)+($D$59/MiY)),0)),5)*(AW$7&gt;=$E$59)</f>
        <v>5.3330000000000002E-2</v>
      </c>
      <c r="AX59" s="155">
        <f>ROUND(($D$59/MiY*(SUM($J59:AW$59)&lt;=1)+IF(SUM($J59:AW$59)+($D$59/MiY)&gt;1,1-(SUM($J59:AW$59)+($D$59/MiY)),0)),5)*(AX$7&gt;=$E$59)</f>
        <v>5.3330000000000002E-2</v>
      </c>
      <c r="AY59" s="155">
        <f>ROUND(($D$59/MiY*(SUM($J59:AX$59)&lt;=1)+IF(SUM($J59:AX$59)+($D$59/MiY)&gt;1,1-(SUM($J59:AX$59)+($D$59/MiY)),0)),5)*(AY$7&gt;=$E$59)</f>
        <v>5.3330000000000002E-2</v>
      </c>
      <c r="AZ59" s="155">
        <f>ROUND(($D$59/MiY*(SUM($J59:AY$59)&lt;=1)+IF(SUM($J59:AY$59)+($D$59/MiY)&gt;1,1-(SUM($J59:AY$59)+($D$59/MiY)),0)),5)*(AZ$7&gt;=$E$59)</f>
        <v>4.0059999999999998E-2</v>
      </c>
      <c r="BA59" s="155">
        <f>ROUND(($D$59/MiY*(SUM($J59:AZ$59)&lt;=1)+IF(SUM($J59:AZ$59)+($D$59/MiY)&gt;1,1-(SUM($J59:AZ$59)+($D$59/MiY)),0)),5)*(BA$7&gt;=$E$59)</f>
        <v>0</v>
      </c>
      <c r="BB59" s="155">
        <f>ROUND(($D$59/MiY*(SUM($J59:BA$59)&lt;=1)+IF(SUM($J59:BA$59)+($D$59/MiY)&gt;1,1-(SUM($J59:BA$59)+($D$59/MiY)),0)),5)*(BB$7&gt;=$E$59)</f>
        <v>0</v>
      </c>
      <c r="BC59" s="155">
        <f>ROUND(($D$59/MiY*(SUM($J59:BB$59)&lt;=1)+IF(SUM($J59:BB$59)+($D$59/MiY)&gt;1,1-(SUM($J59:BB$59)+($D$59/MiY)),0)),5)*(BC$7&gt;=$E$59)</f>
        <v>0</v>
      </c>
      <c r="BD59" s="155">
        <f>ROUND(($D$59/MiY*(SUM($J59:BC$59)&lt;=1)+IF(SUM($J59:BC$59)+($D$59/MiY)&gt;1,1-(SUM($J59:BC$59)+($D$59/MiY)),0)),5)*(BD$7&gt;=$E$59)</f>
        <v>0</v>
      </c>
      <c r="BE59" s="155">
        <f>ROUND(($D$59/MiY*(SUM($J59:BD$59)&lt;=1)+IF(SUM($J59:BD$59)+($D$59/MiY)&gt;1,1-(SUM($J59:BD$59)+($D$59/MiY)),0)),5)*(BE$7&gt;=$E$59)</f>
        <v>0</v>
      </c>
      <c r="BF59" s="155">
        <f>ROUND(($D$59/MiY*(SUM($J59:BE$59)&lt;=1)+IF(SUM($J59:BE$59)+($D$59/MiY)&gt;1,1-(SUM($J59:BE$59)+($D$59/MiY)),0)),5)*(BF$7&gt;=$E$59)</f>
        <v>0</v>
      </c>
      <c r="BG59" s="155">
        <f>ROUND(($D$59/MiY*(SUM($J59:BF$59)&lt;=1)+IF(SUM($J59:BF$59)+($D$59/MiY)&gt;1,1-(SUM($J59:BF$59)+($D$59/MiY)),0)),5)*(BG$7&gt;=$E$59)</f>
        <v>0</v>
      </c>
      <c r="BH59" s="155">
        <f>ROUND(($D$59/MiY*(SUM($J59:BG$59)&lt;=1)+IF(SUM($J59:BG$59)+($D$59/MiY)&gt;1,1-(SUM($J59:BG$59)+($D$59/MiY)),0)),5)*(BH$7&gt;=$E$59)</f>
        <v>0</v>
      </c>
      <c r="BI59" s="155">
        <f>ROUND(($D$59/MiY*(SUM($J59:BH$59)&lt;=1)+IF(SUM($J59:BH$59)+($D$59/MiY)&gt;1,1-(SUM($J59:BH$59)+($D$59/MiY)),0)),5)*(BI$7&gt;=$E$59)</f>
        <v>0</v>
      </c>
      <c r="BJ59" s="155">
        <f>ROUND(($D$59/MiY*(SUM($J59:BI$59)&lt;=1)+IF(SUM($J59:BI$59)+($D$59/MiY)&gt;1,1-(SUM($J59:BI$59)+($D$59/MiY)),0)),5)*(BJ$7&gt;=$E$59)</f>
        <v>0</v>
      </c>
      <c r="BK59" s="155">
        <f>ROUND(($D$59/MiY*(SUM($J59:BJ$59)&lt;=1)+IF(SUM($J59:BJ$59)+($D$59/MiY)&gt;1,1-(SUM($J59:BJ$59)+($D$59/MiY)),0)),5)*(BK$7&gt;=$E$59)</f>
        <v>0</v>
      </c>
      <c r="BL59" s="155">
        <f>ROUND(($D$59/MiY*(SUM($J59:BK$59)&lt;=1)+IF(SUM($J59:BK$59)+($D$59/MiY)&gt;1,1-(SUM($J59:BK$59)+($D$59/MiY)),0)),5)*(BL$7&gt;=$E$59)</f>
        <v>0</v>
      </c>
      <c r="BM59" s="155">
        <f>ROUND(($D$59/MiY*(SUM($J59:BL$59)&lt;=1)+IF(SUM($J59:BL$59)+($D$59/MiY)&gt;1,1-(SUM($J59:BL$59)+($D$59/MiY)),0)),5)*(BM$7&gt;=$E$59)</f>
        <v>0</v>
      </c>
      <c r="BN59" s="155">
        <f>ROUND(($D$59/MiY*(SUM($J59:BM$59)&lt;=1)+IF(SUM($J59:BM$59)+($D$59/MiY)&gt;1,1-(SUM($J59:BM$59)+($D$59/MiY)),0)),5)*(BN$7&gt;=$E$59)</f>
        <v>0</v>
      </c>
      <c r="BO59" s="155">
        <f>ROUND(($D$59/MiY*(SUM($J59:BN$59)&lt;=1)+IF(SUM($J59:BN$59)+($D$59/MiY)&gt;1,1-(SUM($J59:BN$59)+($D$59/MiY)),0)),5)*(BO$7&gt;=$E$59)</f>
        <v>0</v>
      </c>
      <c r="BP59" s="155">
        <f>ROUND(($D$59/MiY*(SUM($J59:BO$59)&lt;=1)+IF(SUM($J59:BO$59)+($D$59/MiY)&gt;1,1-(SUM($J59:BO$59)+($D$59/MiY)),0)),5)*(BP$7&gt;=$E$59)</f>
        <v>0</v>
      </c>
      <c r="BQ59" s="155">
        <f>ROUND(($D$59/MiY*(SUM($J59:BP$59)&lt;=1)+IF(SUM($J59:BP$59)+($D$59/MiY)&gt;1,1-(SUM($J59:BP$59)+($D$59/MiY)),0)),5)*(BQ$7&gt;=$E$59)</f>
        <v>0</v>
      </c>
      <c r="BR59" s="155">
        <f>ROUND(($D$59/MiY*(SUM($J59:BQ$59)&lt;=1)+IF(SUM($J59:BQ$59)+($D$59/MiY)&gt;1,1-(SUM($J59:BQ$59)+($D$59/MiY)),0)),5)*(BR$7&gt;=$E$59)</f>
        <v>0</v>
      </c>
      <c r="BS59" s="155">
        <f>ROUND(($D$59/MiY*(SUM($J59:BR$59)&lt;=1)+IF(SUM($J59:BR$59)+($D$59/MiY)&gt;1,1-(SUM($J59:BR$59)+($D$59/MiY)),0)),5)*(BS$7&gt;=$E$59)</f>
        <v>0</v>
      </c>
      <c r="BT59" s="155">
        <f>ROUND(($D$59/MiY*(SUM($J59:BS$59)&lt;=1)+IF(SUM($J59:BS$59)+($D$59/MiY)&gt;1,1-(SUM($J59:BS$59)+($D$59/MiY)),0)),5)*(BT$7&gt;=$E$59)</f>
        <v>0</v>
      </c>
      <c r="BU59" s="155">
        <f>ROUND(($D$59/MiY*(SUM($J59:BT$59)&lt;=1)+IF(SUM($J59:BT$59)+($D$59/MiY)&gt;1,1-(SUM($J59:BT$59)+($D$59/MiY)),0)),5)*(BU$7&gt;=$E$59)</f>
        <v>0</v>
      </c>
      <c r="BV59" s="155">
        <f>ROUND(($D$59/MiY*(SUM($J59:BU$59)&lt;=1)+IF(SUM($J59:BU$59)+($D$59/MiY)&gt;1,1-(SUM($J59:BU$59)+($D$59/MiY)),0)),5)*(BV$7&gt;=$E$59)</f>
        <v>0</v>
      </c>
      <c r="BW59" s="155">
        <f>ROUND(($D$59/MiY*(SUM($J59:BV$59)&lt;=1)+IF(SUM($J59:BV$59)+($D$59/MiY)&gt;1,1-(SUM($J59:BV$59)+($D$59/MiY)),0)),5)*(BW$7&gt;=$E$59)</f>
        <v>0</v>
      </c>
      <c r="BX59" s="155">
        <f>ROUND(($D$59/MiY*(SUM($J59:BW$59)&lt;=1)+IF(SUM($J59:BW$59)+($D$59/MiY)&gt;1,1-(SUM($J59:BW$59)+($D$59/MiY)),0)),5)*(BX$7&gt;=$E$59)</f>
        <v>0</v>
      </c>
      <c r="BY59" s="155">
        <f>ROUND(($D$59/MiY*(SUM($J59:BX$59)&lt;=1)+IF(SUM($J59:BX$59)+($D$59/MiY)&gt;1,1-(SUM($J59:BX$59)+($D$59/MiY)),0)),5)*(BY$7&gt;=$E$59)</f>
        <v>0</v>
      </c>
      <c r="BZ59" s="155">
        <f>ROUND(($D$59/MiY*(SUM($J59:BY$59)&lt;=1)+IF(SUM($J59:BY$59)+($D$59/MiY)&gt;1,1-(SUM($J59:BY$59)+($D$59/MiY)),0)),5)*(BZ$7&gt;=$E$59)</f>
        <v>0</v>
      </c>
      <c r="CA59" s="155">
        <f>ROUND(($D$59/MiY*(SUM($J59:BZ$59)&lt;=1)+IF(SUM($J59:BZ$59)+($D$59/MiY)&gt;1,1-(SUM($J59:BZ$59)+($D$59/MiY)),0)),5)*(CA$7&gt;=$E$59)</f>
        <v>0</v>
      </c>
      <c r="CB59" s="155">
        <f>ROUND(($D$59/MiY*(SUM($J59:CA$59)&lt;=1)+IF(SUM($J59:CA$59)+($D$59/MiY)&gt;1,1-(SUM($J59:CA$59)+($D$59/MiY)),0)),5)*(CB$7&gt;=$E$59)</f>
        <v>0</v>
      </c>
      <c r="CC59" s="155">
        <f>ROUND(($D$59/MiY*(SUM($J59:CB$59)&lt;=1)+IF(SUM($J59:CB$59)+($D$59/MiY)&gt;1,1-(SUM($J59:CB$59)+($D$59/MiY)),0)),5)*(CC$7&gt;=$E$59)</f>
        <v>0</v>
      </c>
      <c r="CD59" s="155">
        <f>ROUND(($D$59/MiY*(SUM($J59:CC$59)&lt;=1)+IF(SUM($J59:CC$59)+($D$59/MiY)&gt;1,1-(SUM($J59:CC$59)+($D$59/MiY)),0)),5)*(CD$7&gt;=$E$59)</f>
        <v>0</v>
      </c>
      <c r="CE59" s="155">
        <f>ROUND(($D$59/MiY*(SUM($J59:CD$59)&lt;=1)+IF(SUM($J59:CD$59)+($D$59/MiY)&gt;1,1-(SUM($J59:CD$59)+($D$59/MiY)),0)),5)*(CE$7&gt;=$E$59)</f>
        <v>0</v>
      </c>
      <c r="CF59" s="155">
        <f>ROUND(($D$59/MiY*(SUM($J59:CE$59)&lt;=1)+IF(SUM($J59:CE$59)+($D$59/MiY)&gt;1,1-(SUM($J59:CE$59)+($D$59/MiY)),0)),5)*(CF$7&gt;=$E$59)</f>
        <v>0</v>
      </c>
      <c r="CG59" s="155">
        <f>ROUND(($D$59/MiY*(SUM($J59:CF$59)&lt;=1)+IF(SUM($J59:CF$59)+($D$59/MiY)&gt;1,1-(SUM($J59:CF$59)+($D$59/MiY)),0)),5)*(CG$7&gt;=$E$59)</f>
        <v>0</v>
      </c>
      <c r="CH59" s="155">
        <f>ROUND(($D$59/MiY*(SUM($J59:CG$59)&lt;=1)+IF(SUM($J59:CG$59)+($D$59/MiY)&gt;1,1-(SUM($J59:CG$59)+($D$59/MiY)),0)),5)*(CH$7&gt;=$E$59)</f>
        <v>0</v>
      </c>
      <c r="CI59" s="155">
        <f>ROUND(($D$59/MiY*(SUM($J59:CH$59)&lt;=1)+IF(SUM($J59:CH$59)+($D$59/MiY)&gt;1,1-(SUM($J59:CH$59)+($D$59/MiY)),0)),5)*(CI$7&gt;=$E$59)</f>
        <v>0</v>
      </c>
      <c r="CJ59" s="155">
        <f>ROUND(($D$59/MiY*(SUM($J59:CI$59)&lt;=1)+IF(SUM($J59:CI$59)+($D$59/MiY)&gt;1,1-(SUM($J59:CI$59)+($D$59/MiY)),0)),5)*(CJ$7&gt;=$E$59)</f>
        <v>0</v>
      </c>
      <c r="CK59" s="155">
        <f>ROUND(($D$59/MiY*(SUM($J59:CJ$59)&lt;=1)+IF(SUM($J59:CJ$59)+($D$59/MiY)&gt;1,1-(SUM($J59:CJ$59)+($D$59/MiY)),0)),5)*(CK$7&gt;=$E$59)</f>
        <v>0</v>
      </c>
      <c r="CL59" s="155">
        <f>ROUND(($D$59/MiY*(SUM($J59:CK$59)&lt;=1)+IF(SUM($J59:CK$59)+($D$59/MiY)&gt;1,1-(SUM($J59:CK$59)+($D$59/MiY)),0)),5)*(CL$7&gt;=$E$59)</f>
        <v>0</v>
      </c>
      <c r="CM59" s="155">
        <f>ROUND(($D$59/MiY*(SUM($J59:CL$59)&lt;=1)+IF(SUM($J59:CL$59)+($D$59/MiY)&gt;1,1-(SUM($J59:CL$59)+($D$59/MiY)),0)),5)*(CM$7&gt;=$E$59)</f>
        <v>0</v>
      </c>
      <c r="CN59" s="155">
        <f>ROUND(($D$59/MiY*(SUM($J59:CM$59)&lt;=1)+IF(SUM($J59:CM$59)+($D$59/MiY)&gt;1,1-(SUM($J59:CM$59)+($D$59/MiY)),0)),5)*(CN$7&gt;=$E$59)</f>
        <v>0</v>
      </c>
      <c r="CO59" s="155">
        <f>ROUND(($D$59/MiY*(SUM($J59:CN$59)&lt;=1)+IF(SUM($J59:CN$59)+($D$59/MiY)&gt;1,1-(SUM($J59:CN$59)+($D$59/MiY)),0)),5)*(CO$7&gt;=$E$59)</f>
        <v>0</v>
      </c>
      <c r="CP59" s="155">
        <f>ROUND(($D$59/MiY*(SUM($J59:CO$59)&lt;=1)+IF(SUM($J59:CO$59)+($D$59/MiY)&gt;1,1-(SUM($J59:CO$59)+($D$59/MiY)),0)),5)*(CP$7&gt;=$E$59)</f>
        <v>0</v>
      </c>
      <c r="CQ59" s="155">
        <f>ROUND(($D$59/MiY*(SUM($J59:CP$59)&lt;=1)+IF(SUM($J59:CP$59)+($D$59/MiY)&gt;1,1-(SUM($J59:CP$59)+($D$59/MiY)),0)),5)*(CQ$7&gt;=$E$59)</f>
        <v>0</v>
      </c>
      <c r="CR59" s="155">
        <f>ROUND(($D$59/MiY*(SUM($J59:CQ$59)&lt;=1)+IF(SUM($J59:CQ$59)+($D$59/MiY)&gt;1,1-(SUM($J59:CQ$59)+($D$59/MiY)),0)),5)*(CR$7&gt;=$E$59)</f>
        <v>0</v>
      </c>
      <c r="CS59" s="155">
        <f>ROUND(($D$59/MiY*(SUM($J59:CR$59)&lt;=1)+IF(SUM($J59:CR$59)+($D$59/MiY)&gt;1,1-(SUM($J59:CR$59)+($D$59/MiY)),0)),5)*(CS$7&gt;=$E$59)</f>
        <v>0</v>
      </c>
      <c r="CT59" s="155">
        <f>ROUND(($D$59/MiY*(SUM($J59:CS$59)&lt;=1)+IF(SUM($J59:CS$59)+($D$59/MiY)&gt;1,1-(SUM($J59:CS$59)+($D$59/MiY)),0)),5)*(CT$7&gt;=$E$59)</f>
        <v>0</v>
      </c>
      <c r="CU59" s="155">
        <f>ROUND(($D$59/MiY*(SUM($J59:CT$59)&lt;=1)+IF(SUM($J59:CT$59)+($D$59/MiY)&gt;1,1-(SUM($J59:CT$59)+($D$59/MiY)),0)),5)*(CU$7&gt;=$E$59)</f>
        <v>0</v>
      </c>
      <c r="CV59" s="155">
        <f>ROUND(($D$59/MiY*(SUM($J59:CU$59)&lt;=1)+IF(SUM($J59:CU$59)+($D$59/MiY)&gt;1,1-(SUM($J59:CU$59)+($D$59/MiY)),0)),5)*(CV$7&gt;=$E$59)</f>
        <v>0</v>
      </c>
      <c r="CW59" s="155">
        <f>ROUND(($D$59/MiY*(SUM($J59:CV$59)&lt;=1)+IF(SUM($J59:CV$59)+($D$59/MiY)&gt;1,1-(SUM($J59:CV$59)+($D$59/MiY)),0)),5)*(CW$7&gt;=$E$59)</f>
        <v>0</v>
      </c>
      <c r="CX59" s="155">
        <f>ROUND(($D$59/MiY*(SUM($J59:CW$59)&lt;=1)+IF(SUM($J59:CW$59)+($D$59/MiY)&gt;1,1-(SUM($J59:CW$59)+($D$59/MiY)),0)),5)*(CX$7&gt;=$E$59)</f>
        <v>0</v>
      </c>
      <c r="CY59" s="155">
        <f>ROUND(($D$59/MiY*(SUM($J59:CX$59)&lt;=1)+IF(SUM($J59:CX$59)+($D$59/MiY)&gt;1,1-(SUM($J59:CX$59)+($D$59/MiY)),0)),5)*(CY$7&gt;=$E$59)</f>
        <v>0</v>
      </c>
      <c r="CZ59" s="155">
        <f>ROUND(($D$59/MiY*(SUM($J59:CY$59)&lt;=1)+IF(SUM($J59:CY$59)+($D$59/MiY)&gt;1,1-(SUM($J59:CY$59)+($D$59/MiY)),0)),5)*(CZ$7&gt;=$E$59)</f>
        <v>0</v>
      </c>
      <c r="DA59" s="155">
        <f>ROUND(($D$59/MiY*(SUM($J59:CZ$59)&lt;=1)+IF(SUM($J59:CZ$59)+($D$59/MiY)&gt;1,1-(SUM($J59:CZ$59)+($D$59/MiY)),0)),5)*(DA$7&gt;=$E$59)</f>
        <v>0</v>
      </c>
      <c r="DB59" s="155">
        <f>ROUND(($D$59/MiY*(SUM($J59:DA$59)&lt;=1)+IF(SUM($J59:DA$59)+($D$59/MiY)&gt;1,1-(SUM($J59:DA$59)+($D$59/MiY)),0)),5)*(DB$7&gt;=$E$59)</f>
        <v>0</v>
      </c>
      <c r="DC59" s="155">
        <f>ROUND(($D$59/MiY*(SUM($J59:DB$59)&lt;=1)+IF(SUM($J59:DB$59)+($D$59/MiY)&gt;1,1-(SUM($J59:DB$59)+($D$59/MiY)),0)),5)*(DC$7&gt;=$E$59)</f>
        <v>0</v>
      </c>
      <c r="DD59" s="155">
        <f>ROUND(($D$59/MiY*(SUM($J59:DC$59)&lt;=1)+IF(SUM($J59:DC$59)+($D$59/MiY)&gt;1,1-(SUM($J59:DC$59)+($D$59/MiY)),0)),5)*(DD$7&gt;=$E$59)</f>
        <v>0</v>
      </c>
      <c r="DE59" s="155">
        <f>ROUND(($D$59/MiY*(SUM($J59:DD$59)&lt;=1)+IF(SUM($J59:DD$59)+($D$59/MiY)&gt;1,1-(SUM($J59:DD$59)+($D$59/MiY)),0)),5)*(DE$7&gt;=$E$59)</f>
        <v>0</v>
      </c>
      <c r="DF59" s="155">
        <f>ROUND(($D$59/MiY*(SUM($J59:DE$59)&lt;=1)+IF(SUM($J59:DE$59)+($D$59/MiY)&gt;1,1-(SUM($J59:DE$59)+($D$59/MiY)),0)),5)*(DF$7&gt;=$E$59)</f>
        <v>0</v>
      </c>
      <c r="DG59" s="155">
        <f>ROUND(($D$59/MiY*(SUM($J59:DF$59)&lt;=1)+IF(SUM($J59:DF$59)+($D$59/MiY)&gt;1,1-(SUM($J59:DF$59)+($D$59/MiY)),0)),5)*(DG$7&gt;=$E$59)</f>
        <v>0</v>
      </c>
      <c r="DH59" s="155">
        <f>ROUND(($D$59/MiY*(SUM($J59:DG$59)&lt;=1)+IF(SUM($J59:DG$59)+($D$59/MiY)&gt;1,1-(SUM($J59:DG$59)+($D$59/MiY)),0)),5)*(DH$7&gt;=$E$59)</f>
        <v>0</v>
      </c>
      <c r="DI59" s="155">
        <f>ROUND(($D$59/MiY*(SUM($J59:DH$59)&lt;=1)+IF(SUM($J59:DH$59)+($D$59/MiY)&gt;1,1-(SUM($J59:DH$59)+($D$59/MiY)),0)),5)*(DI$7&gt;=$E$59)</f>
        <v>0</v>
      </c>
      <c r="DJ59" s="155">
        <f>ROUND(($D$59/MiY*(SUM($J59:DI$59)&lt;=1)+IF(SUM($J59:DI$59)+($D$59/MiY)&gt;1,1-(SUM($J59:DI$59)+($D$59/MiY)),0)),5)*(DJ$7&gt;=$E$59)</f>
        <v>0</v>
      </c>
      <c r="DK59" s="155">
        <f>ROUND(($D$59/MiY*(SUM($J59:DJ$59)&lt;=1)+IF(SUM($J59:DJ$59)+($D$59/MiY)&gt;1,1-(SUM($J59:DJ$59)+($D$59/MiY)),0)),5)*(DK$7&gt;=$E$59)</f>
        <v>0</v>
      </c>
      <c r="DL59" s="155">
        <f>ROUND(($D$59/MiY*(SUM($J59:DK$59)&lt;=1)+IF(SUM($J59:DK$59)+($D$59/MiY)&gt;1,1-(SUM($J59:DK$59)+($D$59/MiY)),0)),5)*(DL$7&gt;=$E$59)</f>
        <v>0</v>
      </c>
      <c r="DM59" s="155">
        <f>ROUND(($D$59/MiY*(SUM($J59:DL$59)&lt;=1)+IF(SUM($J59:DL$59)+($D$59/MiY)&gt;1,1-(SUM($J59:DL$59)+($D$59/MiY)),0)),5)*(DM$7&gt;=$E$59)</f>
        <v>0</v>
      </c>
      <c r="DN59" s="155">
        <f>ROUND(($D$59/MiY*(SUM($J59:DM$59)&lt;=1)+IF(SUM($J59:DM$59)+($D$59/MiY)&gt;1,1-(SUM($J59:DM$59)+($D$59/MiY)),0)),5)*(DN$7&gt;=$E$59)</f>
        <v>0</v>
      </c>
      <c r="DO59" s="155">
        <f>ROUND(($D$59/MiY*(SUM($J59:DN$59)&lt;=1)+IF(SUM($J59:DN$59)+($D$59/MiY)&gt;1,1-(SUM($J59:DN$59)+($D$59/MiY)),0)),5)*(DO$7&gt;=$E$59)</f>
        <v>0</v>
      </c>
      <c r="DP59" s="155">
        <f>ROUND(($D$59/MiY*(SUM($J59:DO$59)&lt;=1)+IF(SUM($J59:DO$59)+($D$59/MiY)&gt;1,1-(SUM($J59:DO$59)+($D$59/MiY)),0)),5)*(DP$7&gt;=$E$59)</f>
        <v>0</v>
      </c>
      <c r="DQ59" s="155">
        <f>ROUND(($D$59/MiY*(SUM($J59:DP$59)&lt;=1)+IF(SUM($J59:DP$59)+($D$59/MiY)&gt;1,1-(SUM($J59:DP$59)+($D$59/MiY)),0)),5)*(DQ$7&gt;=$E$59)</f>
        <v>0</v>
      </c>
      <c r="DR59" s="155">
        <f>ROUND(($D$59/MiY*(SUM($J59:DQ$59)&lt;=1)+IF(SUM($J59:DQ$59)+($D$59/MiY)&gt;1,1-(SUM($J59:DQ$59)+($D$59/MiY)),0)),5)*(DR$7&gt;=$E$59)</f>
        <v>0</v>
      </c>
      <c r="DS59" s="155">
        <f>ROUND(($D$59/MiY*(SUM($J59:DR$59)&lt;=1)+IF(SUM($J59:DR$59)+($D$59/MiY)&gt;1,1-(SUM($J59:DR$59)+($D$59/MiY)),0)),5)*(DS$7&gt;=$E$59)</f>
        <v>0</v>
      </c>
      <c r="DT59" s="155">
        <f>ROUND(($D$59/MiY*(SUM($J59:DS$59)&lt;=1)+IF(SUM($J59:DS$59)+($D$59/MiY)&gt;1,1-(SUM($J59:DS$59)+($D$59/MiY)),0)),5)*(DT$7&gt;=$E$59)</f>
        <v>0</v>
      </c>
      <c r="DU59" s="155">
        <f>ROUND(($D$59/MiY*(SUM($J59:DT$59)&lt;=1)+IF(SUM($J59:DT$59)+($D$59/MiY)&gt;1,1-(SUM($J59:DT$59)+($D$59/MiY)),0)),5)*(DU$7&gt;=$E$59)</f>
        <v>0</v>
      </c>
      <c r="DV59" s="155">
        <f>ROUND(($D$59/MiY*(SUM($J59:DU$59)&lt;=1)+IF(SUM($J59:DU$59)+($D$59/MiY)&gt;1,1-(SUM($J59:DU$59)+($D$59/MiY)),0)),5)*(DV$7&gt;=$E$59)</f>
        <v>0</v>
      </c>
      <c r="DW59" s="155">
        <f>ROUND(($D$59/MiY*(SUM($J59:DV$59)&lt;=1)+IF(SUM($J59:DV$59)+($D$59/MiY)&gt;1,1-(SUM($J59:DV$59)+($D$59/MiY)),0)),5)*(DW$7&gt;=$E$59)</f>
        <v>0</v>
      </c>
      <c r="DX59" s="155">
        <f>ROUND(($D$59/MiY*(SUM($J59:DW$59)&lt;=1)+IF(SUM($J59:DW$59)+($D$59/MiY)&gt;1,1-(SUM($J59:DW$59)+($D$59/MiY)),0)),5)*(DX$7&gt;=$E$59)</f>
        <v>0</v>
      </c>
      <c r="DY59" s="155">
        <f>ROUND(($D$59/MiY*(SUM($J59:DX$59)&lt;=1)+IF(SUM($J59:DX$59)+($D$59/MiY)&gt;1,1-(SUM($J59:DX$59)+($D$59/MiY)),0)),5)*(DY$7&gt;=$E$59)</f>
        <v>0</v>
      </c>
      <c r="DZ59" s="155">
        <f>ROUND(($D$59/MiY*(SUM($J59:DY$59)&lt;=1)+IF(SUM($J59:DY$59)+($D$59/MiY)&gt;1,1-(SUM($J59:DY$59)+($D$59/MiY)),0)),5)*(DZ$7&gt;=$E$59)</f>
        <v>0</v>
      </c>
      <c r="EA59" s="155">
        <f>ROUND(($D$59/MiY*(SUM($J59:DZ$59)&lt;=1)+IF(SUM($J59:DZ$59)+($D$59/MiY)&gt;1,1-(SUM($J59:DZ$59)+($D$59/MiY)),0)),5)*(EA$7&gt;=$E$59)</f>
        <v>0</v>
      </c>
      <c r="EB59" s="155">
        <f>ROUND(($D$59/MiY*(SUM($J59:EA$59)&lt;=1)+IF(SUM($J59:EA$59)+($D$59/MiY)&gt;1,1-(SUM($J59:EA$59)+($D$59/MiY)),0)),5)*(EB$7&gt;=$E$59)</f>
        <v>0</v>
      </c>
    </row>
    <row r="60" spans="2:132" outlineLevel="1" x14ac:dyDescent="0.25">
      <c r="C60" s="318" t="s">
        <v>562</v>
      </c>
      <c r="D60" s="16">
        <f>Costs!$M$24*Costs!$M$30</f>
        <v>15199909.893219998</v>
      </c>
      <c r="G60" s="52" t="s">
        <v>553</v>
      </c>
      <c r="H60" s="46">
        <f t="shared" ref="H60" si="344">SUM(J60:EB60)</f>
        <v>12224712.676182052</v>
      </c>
      <c r="J60" s="82">
        <f t="shared" ref="J60:AG60" si="345">($D60-SUM($J$31:$EB$31))*J59</f>
        <v>0</v>
      </c>
      <c r="K60" s="82">
        <f t="shared" si="345"/>
        <v>0</v>
      </c>
      <c r="L60" s="82">
        <f t="shared" si="345"/>
        <v>0</v>
      </c>
      <c r="M60" s="82">
        <f t="shared" si="345"/>
        <v>0</v>
      </c>
      <c r="N60" s="82">
        <f t="shared" si="345"/>
        <v>0</v>
      </c>
      <c r="O60" s="82">
        <f t="shared" si="345"/>
        <v>0</v>
      </c>
      <c r="P60" s="82">
        <f t="shared" si="345"/>
        <v>0</v>
      </c>
      <c r="Q60" s="82">
        <f t="shared" si="345"/>
        <v>0</v>
      </c>
      <c r="R60" s="82">
        <f t="shared" si="345"/>
        <v>0</v>
      </c>
      <c r="S60" s="82">
        <f t="shared" si="345"/>
        <v>0</v>
      </c>
      <c r="T60" s="82">
        <f t="shared" si="345"/>
        <v>0</v>
      </c>
      <c r="U60" s="82">
        <f t="shared" si="345"/>
        <v>0</v>
      </c>
      <c r="V60" s="82">
        <f t="shared" si="345"/>
        <v>0</v>
      </c>
      <c r="W60" s="82">
        <f t="shared" si="345"/>
        <v>0</v>
      </c>
      <c r="X60" s="82">
        <f t="shared" si="345"/>
        <v>0</v>
      </c>
      <c r="Y60" s="82">
        <f t="shared" si="345"/>
        <v>0</v>
      </c>
      <c r="Z60" s="82">
        <f t="shared" si="345"/>
        <v>0</v>
      </c>
      <c r="AA60" s="82">
        <f t="shared" si="345"/>
        <v>0</v>
      </c>
      <c r="AB60" s="82">
        <f t="shared" si="345"/>
        <v>0</v>
      </c>
      <c r="AC60" s="82">
        <f t="shared" si="345"/>
        <v>0</v>
      </c>
      <c r="AD60" s="82">
        <f t="shared" si="345"/>
        <v>0</v>
      </c>
      <c r="AE60" s="82">
        <f t="shared" si="345"/>
        <v>0</v>
      </c>
      <c r="AF60" s="82">
        <f t="shared" si="345"/>
        <v>0</v>
      </c>
      <c r="AG60" s="82">
        <f t="shared" si="345"/>
        <v>0</v>
      </c>
      <c r="AH60" s="82">
        <f>($D60-SUM($J$31:$EB$31))*AH59</f>
        <v>651943.92702078912</v>
      </c>
      <c r="AI60" s="82">
        <f t="shared" ref="AI60:CT60" si="346">($D60-SUM($J$31:$EB$31))*AI59</f>
        <v>651943.92702078912</v>
      </c>
      <c r="AJ60" s="82">
        <f t="shared" si="346"/>
        <v>651943.92702078912</v>
      </c>
      <c r="AK60" s="82">
        <f t="shared" si="346"/>
        <v>651943.92702078912</v>
      </c>
      <c r="AL60" s="82">
        <f t="shared" si="346"/>
        <v>651943.92702078912</v>
      </c>
      <c r="AM60" s="82">
        <f t="shared" si="346"/>
        <v>651943.92702078912</v>
      </c>
      <c r="AN60" s="82">
        <f t="shared" si="346"/>
        <v>651943.92702078912</v>
      </c>
      <c r="AO60" s="82">
        <f t="shared" si="346"/>
        <v>651943.92702078912</v>
      </c>
      <c r="AP60" s="82">
        <f t="shared" si="346"/>
        <v>651943.92702078912</v>
      </c>
      <c r="AQ60" s="82">
        <f t="shared" si="346"/>
        <v>651943.92702078912</v>
      </c>
      <c r="AR60" s="82">
        <f t="shared" si="346"/>
        <v>651943.92702078912</v>
      </c>
      <c r="AS60" s="82">
        <f t="shared" si="346"/>
        <v>651943.92702078912</v>
      </c>
      <c r="AT60" s="82">
        <f t="shared" si="346"/>
        <v>651943.92702078912</v>
      </c>
      <c r="AU60" s="82">
        <f t="shared" si="346"/>
        <v>651943.92702078912</v>
      </c>
      <c r="AV60" s="82">
        <f t="shared" si="346"/>
        <v>651943.92702078912</v>
      </c>
      <c r="AW60" s="82">
        <f t="shared" si="346"/>
        <v>651943.92702078912</v>
      </c>
      <c r="AX60" s="82">
        <f t="shared" si="346"/>
        <v>651943.92702078912</v>
      </c>
      <c r="AY60" s="82">
        <f t="shared" si="346"/>
        <v>651943.92702078912</v>
      </c>
      <c r="AZ60" s="82">
        <f t="shared" si="346"/>
        <v>489721.98980785313</v>
      </c>
      <c r="BA60" s="82">
        <f t="shared" si="346"/>
        <v>0</v>
      </c>
      <c r="BB60" s="82">
        <f t="shared" si="346"/>
        <v>0</v>
      </c>
      <c r="BC60" s="82">
        <f t="shared" si="346"/>
        <v>0</v>
      </c>
      <c r="BD60" s="82">
        <f t="shared" si="346"/>
        <v>0</v>
      </c>
      <c r="BE60" s="82">
        <f t="shared" si="346"/>
        <v>0</v>
      </c>
      <c r="BF60" s="82">
        <f t="shared" si="346"/>
        <v>0</v>
      </c>
      <c r="BG60" s="82">
        <f t="shared" si="346"/>
        <v>0</v>
      </c>
      <c r="BH60" s="82">
        <f t="shared" si="346"/>
        <v>0</v>
      </c>
      <c r="BI60" s="82">
        <f t="shared" si="346"/>
        <v>0</v>
      </c>
      <c r="BJ60" s="82">
        <f t="shared" si="346"/>
        <v>0</v>
      </c>
      <c r="BK60" s="82">
        <f t="shared" si="346"/>
        <v>0</v>
      </c>
      <c r="BL60" s="82">
        <f t="shared" si="346"/>
        <v>0</v>
      </c>
      <c r="BM60" s="82">
        <f t="shared" si="346"/>
        <v>0</v>
      </c>
      <c r="BN60" s="82">
        <f t="shared" si="346"/>
        <v>0</v>
      </c>
      <c r="BO60" s="82">
        <f t="shared" si="346"/>
        <v>0</v>
      </c>
      <c r="BP60" s="82">
        <f t="shared" si="346"/>
        <v>0</v>
      </c>
      <c r="BQ60" s="82">
        <f t="shared" si="346"/>
        <v>0</v>
      </c>
      <c r="BR60" s="82">
        <f t="shared" si="346"/>
        <v>0</v>
      </c>
      <c r="BS60" s="82">
        <f t="shared" si="346"/>
        <v>0</v>
      </c>
      <c r="BT60" s="82">
        <f t="shared" si="346"/>
        <v>0</v>
      </c>
      <c r="BU60" s="82">
        <f t="shared" si="346"/>
        <v>0</v>
      </c>
      <c r="BV60" s="82">
        <f t="shared" si="346"/>
        <v>0</v>
      </c>
      <c r="BW60" s="82">
        <f t="shared" si="346"/>
        <v>0</v>
      </c>
      <c r="BX60" s="82">
        <f t="shared" si="346"/>
        <v>0</v>
      </c>
      <c r="BY60" s="82">
        <f t="shared" si="346"/>
        <v>0</v>
      </c>
      <c r="BZ60" s="82">
        <f t="shared" si="346"/>
        <v>0</v>
      </c>
      <c r="CA60" s="82">
        <f t="shared" si="346"/>
        <v>0</v>
      </c>
      <c r="CB60" s="82">
        <f t="shared" si="346"/>
        <v>0</v>
      </c>
      <c r="CC60" s="82">
        <f t="shared" si="346"/>
        <v>0</v>
      </c>
      <c r="CD60" s="82">
        <f t="shared" si="346"/>
        <v>0</v>
      </c>
      <c r="CE60" s="82">
        <f t="shared" si="346"/>
        <v>0</v>
      </c>
      <c r="CF60" s="82">
        <f t="shared" si="346"/>
        <v>0</v>
      </c>
      <c r="CG60" s="82">
        <f t="shared" si="346"/>
        <v>0</v>
      </c>
      <c r="CH60" s="82">
        <f t="shared" si="346"/>
        <v>0</v>
      </c>
      <c r="CI60" s="82">
        <f t="shared" si="346"/>
        <v>0</v>
      </c>
      <c r="CJ60" s="82">
        <f t="shared" si="346"/>
        <v>0</v>
      </c>
      <c r="CK60" s="82">
        <f t="shared" si="346"/>
        <v>0</v>
      </c>
      <c r="CL60" s="82">
        <f t="shared" si="346"/>
        <v>0</v>
      </c>
      <c r="CM60" s="82">
        <f t="shared" si="346"/>
        <v>0</v>
      </c>
      <c r="CN60" s="82">
        <f t="shared" si="346"/>
        <v>0</v>
      </c>
      <c r="CO60" s="82">
        <f t="shared" si="346"/>
        <v>0</v>
      </c>
      <c r="CP60" s="82">
        <f t="shared" si="346"/>
        <v>0</v>
      </c>
      <c r="CQ60" s="82">
        <f t="shared" si="346"/>
        <v>0</v>
      </c>
      <c r="CR60" s="82">
        <f t="shared" si="346"/>
        <v>0</v>
      </c>
      <c r="CS60" s="82">
        <f t="shared" si="346"/>
        <v>0</v>
      </c>
      <c r="CT60" s="82">
        <f t="shared" si="346"/>
        <v>0</v>
      </c>
      <c r="CU60" s="82">
        <f t="shared" ref="CU60:EB60" si="347">($D60-SUM($J$31:$EB$31))*CU59</f>
        <v>0</v>
      </c>
      <c r="CV60" s="82">
        <f t="shared" si="347"/>
        <v>0</v>
      </c>
      <c r="CW60" s="82">
        <f t="shared" si="347"/>
        <v>0</v>
      </c>
      <c r="CX60" s="82">
        <f t="shared" si="347"/>
        <v>0</v>
      </c>
      <c r="CY60" s="82">
        <f t="shared" si="347"/>
        <v>0</v>
      </c>
      <c r="CZ60" s="82">
        <f t="shared" si="347"/>
        <v>0</v>
      </c>
      <c r="DA60" s="82">
        <f t="shared" si="347"/>
        <v>0</v>
      </c>
      <c r="DB60" s="82">
        <f t="shared" si="347"/>
        <v>0</v>
      </c>
      <c r="DC60" s="82">
        <f t="shared" si="347"/>
        <v>0</v>
      </c>
      <c r="DD60" s="82">
        <f t="shared" si="347"/>
        <v>0</v>
      </c>
      <c r="DE60" s="82">
        <f t="shared" si="347"/>
        <v>0</v>
      </c>
      <c r="DF60" s="82">
        <f t="shared" si="347"/>
        <v>0</v>
      </c>
      <c r="DG60" s="82">
        <f t="shared" si="347"/>
        <v>0</v>
      </c>
      <c r="DH60" s="82">
        <f t="shared" si="347"/>
        <v>0</v>
      </c>
      <c r="DI60" s="82">
        <f t="shared" si="347"/>
        <v>0</v>
      </c>
      <c r="DJ60" s="82">
        <f t="shared" si="347"/>
        <v>0</v>
      </c>
      <c r="DK60" s="82">
        <f t="shared" si="347"/>
        <v>0</v>
      </c>
      <c r="DL60" s="82">
        <f t="shared" si="347"/>
        <v>0</v>
      </c>
      <c r="DM60" s="82">
        <f t="shared" si="347"/>
        <v>0</v>
      </c>
      <c r="DN60" s="82">
        <f t="shared" si="347"/>
        <v>0</v>
      </c>
      <c r="DO60" s="82">
        <f t="shared" si="347"/>
        <v>0</v>
      </c>
      <c r="DP60" s="82">
        <f t="shared" si="347"/>
        <v>0</v>
      </c>
      <c r="DQ60" s="82">
        <f t="shared" si="347"/>
        <v>0</v>
      </c>
      <c r="DR60" s="82">
        <f t="shared" si="347"/>
        <v>0</v>
      </c>
      <c r="DS60" s="82">
        <f t="shared" si="347"/>
        <v>0</v>
      </c>
      <c r="DT60" s="82">
        <f t="shared" si="347"/>
        <v>0</v>
      </c>
      <c r="DU60" s="82">
        <f t="shared" si="347"/>
        <v>0</v>
      </c>
      <c r="DV60" s="82">
        <f t="shared" si="347"/>
        <v>0</v>
      </c>
      <c r="DW60" s="82">
        <f t="shared" si="347"/>
        <v>0</v>
      </c>
      <c r="DX60" s="82">
        <f t="shared" si="347"/>
        <v>0</v>
      </c>
      <c r="DY60" s="82">
        <f t="shared" si="347"/>
        <v>0</v>
      </c>
      <c r="DZ60" s="82">
        <f t="shared" si="347"/>
        <v>0</v>
      </c>
      <c r="EA60" s="82">
        <f t="shared" si="347"/>
        <v>0</v>
      </c>
      <c r="EB60" s="82">
        <f t="shared" si="347"/>
        <v>0</v>
      </c>
    </row>
    <row r="61" spans="2:132" outlineLevel="1" x14ac:dyDescent="0.25">
      <c r="C61" s="318" t="s">
        <v>557</v>
      </c>
      <c r="D61" s="31">
        <f>Costs!$M$39</f>
        <v>1.9</v>
      </c>
      <c r="G61" s="52" t="s">
        <v>220</v>
      </c>
      <c r="H61" s="29"/>
      <c r="J61" s="312">
        <f>$D61</f>
        <v>1.9</v>
      </c>
      <c r="K61" s="312">
        <f t="shared" ref="K61:BV61" si="348">$D61</f>
        <v>1.9</v>
      </c>
      <c r="L61" s="312">
        <f t="shared" si="348"/>
        <v>1.9</v>
      </c>
      <c r="M61" s="312">
        <f t="shared" si="348"/>
        <v>1.9</v>
      </c>
      <c r="N61" s="312">
        <f t="shared" si="348"/>
        <v>1.9</v>
      </c>
      <c r="O61" s="312">
        <f t="shared" si="348"/>
        <v>1.9</v>
      </c>
      <c r="P61" s="312">
        <f t="shared" si="348"/>
        <v>1.9</v>
      </c>
      <c r="Q61" s="312">
        <f t="shared" si="348"/>
        <v>1.9</v>
      </c>
      <c r="R61" s="312">
        <f t="shared" si="348"/>
        <v>1.9</v>
      </c>
      <c r="S61" s="312">
        <f t="shared" si="348"/>
        <v>1.9</v>
      </c>
      <c r="T61" s="312">
        <f t="shared" si="348"/>
        <v>1.9</v>
      </c>
      <c r="U61" s="312">
        <f t="shared" si="348"/>
        <v>1.9</v>
      </c>
      <c r="V61" s="312">
        <f t="shared" si="348"/>
        <v>1.9</v>
      </c>
      <c r="W61" s="312">
        <f t="shared" si="348"/>
        <v>1.9</v>
      </c>
      <c r="X61" s="312">
        <f t="shared" si="348"/>
        <v>1.9</v>
      </c>
      <c r="Y61" s="312">
        <f t="shared" si="348"/>
        <v>1.9</v>
      </c>
      <c r="Z61" s="312">
        <f t="shared" si="348"/>
        <v>1.9</v>
      </c>
      <c r="AA61" s="312">
        <f t="shared" si="348"/>
        <v>1.9</v>
      </c>
      <c r="AB61" s="312">
        <f t="shared" si="348"/>
        <v>1.9</v>
      </c>
      <c r="AC61" s="312">
        <f t="shared" si="348"/>
        <v>1.9</v>
      </c>
      <c r="AD61" s="312">
        <f t="shared" si="348"/>
        <v>1.9</v>
      </c>
      <c r="AE61" s="312">
        <f t="shared" si="348"/>
        <v>1.9</v>
      </c>
      <c r="AF61" s="312">
        <f t="shared" si="348"/>
        <v>1.9</v>
      </c>
      <c r="AG61" s="312">
        <f t="shared" si="348"/>
        <v>1.9</v>
      </c>
      <c r="AH61" s="312">
        <f t="shared" si="348"/>
        <v>1.9</v>
      </c>
      <c r="AI61" s="312">
        <f t="shared" si="348"/>
        <v>1.9</v>
      </c>
      <c r="AJ61" s="312">
        <f t="shared" si="348"/>
        <v>1.9</v>
      </c>
      <c r="AK61" s="312">
        <f t="shared" si="348"/>
        <v>1.9</v>
      </c>
      <c r="AL61" s="312">
        <f t="shared" si="348"/>
        <v>1.9</v>
      </c>
      <c r="AM61" s="312">
        <f t="shared" si="348"/>
        <v>1.9</v>
      </c>
      <c r="AN61" s="312">
        <f t="shared" si="348"/>
        <v>1.9</v>
      </c>
      <c r="AO61" s="312">
        <f t="shared" si="348"/>
        <v>1.9</v>
      </c>
      <c r="AP61" s="312">
        <f t="shared" si="348"/>
        <v>1.9</v>
      </c>
      <c r="AQ61" s="312">
        <f t="shared" si="348"/>
        <v>1.9</v>
      </c>
      <c r="AR61" s="312">
        <f t="shared" si="348"/>
        <v>1.9</v>
      </c>
      <c r="AS61" s="312">
        <f t="shared" si="348"/>
        <v>1.9</v>
      </c>
      <c r="AT61" s="312">
        <f t="shared" si="348"/>
        <v>1.9</v>
      </c>
      <c r="AU61" s="312">
        <f t="shared" si="348"/>
        <v>1.9</v>
      </c>
      <c r="AV61" s="312">
        <f t="shared" si="348"/>
        <v>1.9</v>
      </c>
      <c r="AW61" s="312">
        <f t="shared" si="348"/>
        <v>1.9</v>
      </c>
      <c r="AX61" s="312">
        <f t="shared" si="348"/>
        <v>1.9</v>
      </c>
      <c r="AY61" s="312">
        <f t="shared" si="348"/>
        <v>1.9</v>
      </c>
      <c r="AZ61" s="312">
        <f t="shared" si="348"/>
        <v>1.9</v>
      </c>
      <c r="BA61" s="312">
        <f t="shared" si="348"/>
        <v>1.9</v>
      </c>
      <c r="BB61" s="312">
        <f t="shared" si="348"/>
        <v>1.9</v>
      </c>
      <c r="BC61" s="312">
        <f t="shared" si="348"/>
        <v>1.9</v>
      </c>
      <c r="BD61" s="312">
        <f t="shared" si="348"/>
        <v>1.9</v>
      </c>
      <c r="BE61" s="312">
        <f t="shared" si="348"/>
        <v>1.9</v>
      </c>
      <c r="BF61" s="312">
        <f t="shared" si="348"/>
        <v>1.9</v>
      </c>
      <c r="BG61" s="312">
        <f t="shared" si="348"/>
        <v>1.9</v>
      </c>
      <c r="BH61" s="312">
        <f t="shared" si="348"/>
        <v>1.9</v>
      </c>
      <c r="BI61" s="312">
        <f t="shared" si="348"/>
        <v>1.9</v>
      </c>
      <c r="BJ61" s="312">
        <f t="shared" si="348"/>
        <v>1.9</v>
      </c>
      <c r="BK61" s="312">
        <f t="shared" si="348"/>
        <v>1.9</v>
      </c>
      <c r="BL61" s="312">
        <f t="shared" si="348"/>
        <v>1.9</v>
      </c>
      <c r="BM61" s="312">
        <f t="shared" si="348"/>
        <v>1.9</v>
      </c>
      <c r="BN61" s="312">
        <f t="shared" si="348"/>
        <v>1.9</v>
      </c>
      <c r="BO61" s="312">
        <f t="shared" si="348"/>
        <v>1.9</v>
      </c>
      <c r="BP61" s="312">
        <f t="shared" si="348"/>
        <v>1.9</v>
      </c>
      <c r="BQ61" s="312">
        <f t="shared" si="348"/>
        <v>1.9</v>
      </c>
      <c r="BR61" s="312">
        <f t="shared" si="348"/>
        <v>1.9</v>
      </c>
      <c r="BS61" s="312">
        <f t="shared" si="348"/>
        <v>1.9</v>
      </c>
      <c r="BT61" s="312">
        <f t="shared" si="348"/>
        <v>1.9</v>
      </c>
      <c r="BU61" s="312">
        <f t="shared" si="348"/>
        <v>1.9</v>
      </c>
      <c r="BV61" s="312">
        <f t="shared" si="348"/>
        <v>1.9</v>
      </c>
      <c r="BW61" s="312">
        <f t="shared" ref="BW61:EB61" si="349">$D61</f>
        <v>1.9</v>
      </c>
      <c r="BX61" s="312">
        <f t="shared" si="349"/>
        <v>1.9</v>
      </c>
      <c r="BY61" s="312">
        <f t="shared" si="349"/>
        <v>1.9</v>
      </c>
      <c r="BZ61" s="312">
        <f t="shared" si="349"/>
        <v>1.9</v>
      </c>
      <c r="CA61" s="312">
        <f t="shared" si="349"/>
        <v>1.9</v>
      </c>
      <c r="CB61" s="312">
        <f t="shared" si="349"/>
        <v>1.9</v>
      </c>
      <c r="CC61" s="312">
        <f t="shared" si="349"/>
        <v>1.9</v>
      </c>
      <c r="CD61" s="312">
        <f t="shared" si="349"/>
        <v>1.9</v>
      </c>
      <c r="CE61" s="312">
        <f t="shared" si="349"/>
        <v>1.9</v>
      </c>
      <c r="CF61" s="312">
        <f t="shared" si="349"/>
        <v>1.9</v>
      </c>
      <c r="CG61" s="312">
        <f t="shared" si="349"/>
        <v>1.9</v>
      </c>
      <c r="CH61" s="312">
        <f t="shared" si="349"/>
        <v>1.9</v>
      </c>
      <c r="CI61" s="312">
        <f t="shared" si="349"/>
        <v>1.9</v>
      </c>
      <c r="CJ61" s="312">
        <f t="shared" si="349"/>
        <v>1.9</v>
      </c>
      <c r="CK61" s="312">
        <f t="shared" si="349"/>
        <v>1.9</v>
      </c>
      <c r="CL61" s="312">
        <f t="shared" si="349"/>
        <v>1.9</v>
      </c>
      <c r="CM61" s="312">
        <f t="shared" si="349"/>
        <v>1.9</v>
      </c>
      <c r="CN61" s="312">
        <f t="shared" si="349"/>
        <v>1.9</v>
      </c>
      <c r="CO61" s="312">
        <f t="shared" si="349"/>
        <v>1.9</v>
      </c>
      <c r="CP61" s="312">
        <f t="shared" si="349"/>
        <v>1.9</v>
      </c>
      <c r="CQ61" s="312">
        <f t="shared" si="349"/>
        <v>1.9</v>
      </c>
      <c r="CR61" s="312">
        <f t="shared" si="349"/>
        <v>1.9</v>
      </c>
      <c r="CS61" s="312">
        <f t="shared" si="349"/>
        <v>1.9</v>
      </c>
      <c r="CT61" s="312">
        <f t="shared" si="349"/>
        <v>1.9</v>
      </c>
      <c r="CU61" s="312">
        <f t="shared" si="349"/>
        <v>1.9</v>
      </c>
      <c r="CV61" s="312">
        <f t="shared" si="349"/>
        <v>1.9</v>
      </c>
      <c r="CW61" s="312">
        <f t="shared" si="349"/>
        <v>1.9</v>
      </c>
      <c r="CX61" s="312">
        <f t="shared" si="349"/>
        <v>1.9</v>
      </c>
      <c r="CY61" s="312">
        <f t="shared" si="349"/>
        <v>1.9</v>
      </c>
      <c r="CZ61" s="312">
        <f t="shared" si="349"/>
        <v>1.9</v>
      </c>
      <c r="DA61" s="312">
        <f t="shared" si="349"/>
        <v>1.9</v>
      </c>
      <c r="DB61" s="312">
        <f t="shared" si="349"/>
        <v>1.9</v>
      </c>
      <c r="DC61" s="312">
        <f t="shared" si="349"/>
        <v>1.9</v>
      </c>
      <c r="DD61" s="312">
        <f t="shared" si="349"/>
        <v>1.9</v>
      </c>
      <c r="DE61" s="312">
        <f t="shared" si="349"/>
        <v>1.9</v>
      </c>
      <c r="DF61" s="312">
        <f t="shared" si="349"/>
        <v>1.9</v>
      </c>
      <c r="DG61" s="312">
        <f t="shared" si="349"/>
        <v>1.9</v>
      </c>
      <c r="DH61" s="312">
        <f t="shared" si="349"/>
        <v>1.9</v>
      </c>
      <c r="DI61" s="312">
        <f t="shared" si="349"/>
        <v>1.9</v>
      </c>
      <c r="DJ61" s="312">
        <f t="shared" si="349"/>
        <v>1.9</v>
      </c>
      <c r="DK61" s="312">
        <f t="shared" si="349"/>
        <v>1.9</v>
      </c>
      <c r="DL61" s="312">
        <f t="shared" si="349"/>
        <v>1.9</v>
      </c>
      <c r="DM61" s="312">
        <f t="shared" si="349"/>
        <v>1.9</v>
      </c>
      <c r="DN61" s="312">
        <f t="shared" si="349"/>
        <v>1.9</v>
      </c>
      <c r="DO61" s="312">
        <f t="shared" si="349"/>
        <v>1.9</v>
      </c>
      <c r="DP61" s="312">
        <f t="shared" si="349"/>
        <v>1.9</v>
      </c>
      <c r="DQ61" s="312">
        <f t="shared" si="349"/>
        <v>1.9</v>
      </c>
      <c r="DR61" s="312">
        <f t="shared" si="349"/>
        <v>1.9</v>
      </c>
      <c r="DS61" s="312">
        <f t="shared" si="349"/>
        <v>1.9</v>
      </c>
      <c r="DT61" s="312">
        <f t="shared" si="349"/>
        <v>1.9</v>
      </c>
      <c r="DU61" s="312">
        <f t="shared" si="349"/>
        <v>1.9</v>
      </c>
      <c r="DV61" s="312">
        <f t="shared" si="349"/>
        <v>1.9</v>
      </c>
      <c r="DW61" s="312">
        <f t="shared" si="349"/>
        <v>1.9</v>
      </c>
      <c r="DX61" s="312">
        <f t="shared" si="349"/>
        <v>1.9</v>
      </c>
      <c r="DY61" s="312">
        <f t="shared" si="349"/>
        <v>1.9</v>
      </c>
      <c r="DZ61" s="312">
        <f t="shared" si="349"/>
        <v>1.9</v>
      </c>
      <c r="EA61" s="312">
        <f t="shared" si="349"/>
        <v>1.9</v>
      </c>
      <c r="EB61" s="312">
        <f t="shared" si="349"/>
        <v>1.9</v>
      </c>
    </row>
    <row r="62" spans="2:132" outlineLevel="1" x14ac:dyDescent="0.25">
      <c r="C62" s="327" t="s">
        <v>600</v>
      </c>
      <c r="D62" s="38"/>
      <c r="E62" s="38"/>
      <c r="F62" s="38"/>
      <c r="G62" s="55" t="s">
        <v>220</v>
      </c>
      <c r="H62" s="316">
        <f t="shared" ref="H62" si="350">SUM(J62:EB62)</f>
        <v>23226954.084745914</v>
      </c>
      <c r="I62" s="38"/>
      <c r="J62" s="314">
        <f>J60*J61</f>
        <v>0</v>
      </c>
      <c r="K62" s="314">
        <f t="shared" ref="K62" si="351">K60*K61</f>
        <v>0</v>
      </c>
      <c r="L62" s="314">
        <f t="shared" ref="L62" si="352">L60*L61</f>
        <v>0</v>
      </c>
      <c r="M62" s="314">
        <f t="shared" ref="M62" si="353">M60*M61</f>
        <v>0</v>
      </c>
      <c r="N62" s="314">
        <f t="shared" ref="N62" si="354">N60*N61</f>
        <v>0</v>
      </c>
      <c r="O62" s="314">
        <f t="shared" ref="O62" si="355">O60*O61</f>
        <v>0</v>
      </c>
      <c r="P62" s="314">
        <f t="shared" ref="P62" si="356">P60*P61</f>
        <v>0</v>
      </c>
      <c r="Q62" s="314">
        <f t="shared" ref="Q62" si="357">Q60*Q61</f>
        <v>0</v>
      </c>
      <c r="R62" s="314">
        <f t="shared" ref="R62" si="358">R60*R61</f>
        <v>0</v>
      </c>
      <c r="S62" s="314">
        <f t="shared" ref="S62" si="359">S60*S61</f>
        <v>0</v>
      </c>
      <c r="T62" s="314">
        <f t="shared" ref="T62" si="360">T60*T61</f>
        <v>0</v>
      </c>
      <c r="U62" s="314">
        <f t="shared" ref="U62" si="361">U60*U61</f>
        <v>0</v>
      </c>
      <c r="V62" s="314">
        <f t="shared" ref="V62" si="362">V60*V61</f>
        <v>0</v>
      </c>
      <c r="W62" s="314">
        <f t="shared" ref="W62" si="363">W60*W61</f>
        <v>0</v>
      </c>
      <c r="X62" s="314">
        <f t="shared" ref="X62" si="364">X60*X61</f>
        <v>0</v>
      </c>
      <c r="Y62" s="314">
        <f t="shared" ref="Y62" si="365">Y60*Y61</f>
        <v>0</v>
      </c>
      <c r="Z62" s="314">
        <f t="shared" ref="Z62" si="366">Z60*Z61</f>
        <v>0</v>
      </c>
      <c r="AA62" s="314">
        <f t="shared" ref="AA62" si="367">AA60*AA61</f>
        <v>0</v>
      </c>
      <c r="AB62" s="314">
        <f t="shared" ref="AB62" si="368">AB60*AB61</f>
        <v>0</v>
      </c>
      <c r="AC62" s="314">
        <f t="shared" ref="AC62" si="369">AC60*AC61</f>
        <v>0</v>
      </c>
      <c r="AD62" s="314">
        <f t="shared" ref="AD62" si="370">AD60*AD61</f>
        <v>0</v>
      </c>
      <c r="AE62" s="314">
        <f t="shared" ref="AE62" si="371">AE60*AE61</f>
        <v>0</v>
      </c>
      <c r="AF62" s="314">
        <f t="shared" ref="AF62" si="372">AF60*AF61</f>
        <v>0</v>
      </c>
      <c r="AG62" s="314">
        <f t="shared" ref="AG62" si="373">AG60*AG61</f>
        <v>0</v>
      </c>
      <c r="AH62" s="314">
        <f t="shared" ref="AH62" si="374">AH60*AH61</f>
        <v>1238693.4613394993</v>
      </c>
      <c r="AI62" s="314">
        <f t="shared" ref="AI62" si="375">AI60*AI61</f>
        <v>1238693.4613394993</v>
      </c>
      <c r="AJ62" s="314">
        <f t="shared" ref="AJ62" si="376">AJ60*AJ61</f>
        <v>1238693.4613394993</v>
      </c>
      <c r="AK62" s="314">
        <f t="shared" ref="AK62" si="377">AK60*AK61</f>
        <v>1238693.4613394993</v>
      </c>
      <c r="AL62" s="314">
        <f t="shared" ref="AL62" si="378">AL60*AL61</f>
        <v>1238693.4613394993</v>
      </c>
      <c r="AM62" s="314">
        <f t="shared" ref="AM62" si="379">AM60*AM61</f>
        <v>1238693.4613394993</v>
      </c>
      <c r="AN62" s="314">
        <f t="shared" ref="AN62" si="380">AN60*AN61</f>
        <v>1238693.4613394993</v>
      </c>
      <c r="AO62" s="314">
        <f t="shared" ref="AO62" si="381">AO60*AO61</f>
        <v>1238693.4613394993</v>
      </c>
      <c r="AP62" s="314">
        <f t="shared" ref="AP62" si="382">AP60*AP61</f>
        <v>1238693.4613394993</v>
      </c>
      <c r="AQ62" s="314">
        <f t="shared" ref="AQ62" si="383">AQ60*AQ61</f>
        <v>1238693.4613394993</v>
      </c>
      <c r="AR62" s="314">
        <f t="shared" ref="AR62" si="384">AR60*AR61</f>
        <v>1238693.4613394993</v>
      </c>
      <c r="AS62" s="314">
        <f t="shared" ref="AS62" si="385">AS60*AS61</f>
        <v>1238693.4613394993</v>
      </c>
      <c r="AT62" s="314">
        <f t="shared" ref="AT62" si="386">AT60*AT61</f>
        <v>1238693.4613394993</v>
      </c>
      <c r="AU62" s="314">
        <f t="shared" ref="AU62" si="387">AU60*AU61</f>
        <v>1238693.4613394993</v>
      </c>
      <c r="AV62" s="314">
        <f t="shared" ref="AV62" si="388">AV60*AV61</f>
        <v>1238693.4613394993</v>
      </c>
      <c r="AW62" s="314">
        <f t="shared" ref="AW62" si="389">AW60*AW61</f>
        <v>1238693.4613394993</v>
      </c>
      <c r="AX62" s="314">
        <f t="shared" ref="AX62" si="390">AX60*AX61</f>
        <v>1238693.4613394993</v>
      </c>
      <c r="AY62" s="314">
        <f t="shared" ref="AY62" si="391">AY60*AY61</f>
        <v>1238693.4613394993</v>
      </c>
      <c r="AZ62" s="314">
        <f t="shared" ref="AZ62" si="392">AZ60*AZ61</f>
        <v>930471.78063492093</v>
      </c>
      <c r="BA62" s="314">
        <f t="shared" ref="BA62" si="393">BA60*BA61</f>
        <v>0</v>
      </c>
      <c r="BB62" s="314">
        <f t="shared" ref="BB62" si="394">BB60*BB61</f>
        <v>0</v>
      </c>
      <c r="BC62" s="314">
        <f t="shared" ref="BC62" si="395">BC60*BC61</f>
        <v>0</v>
      </c>
      <c r="BD62" s="314">
        <f t="shared" ref="BD62" si="396">BD60*BD61</f>
        <v>0</v>
      </c>
      <c r="BE62" s="314">
        <f t="shared" ref="BE62" si="397">BE60*BE61</f>
        <v>0</v>
      </c>
      <c r="BF62" s="314">
        <f t="shared" ref="BF62" si="398">BF60*BF61</f>
        <v>0</v>
      </c>
      <c r="BG62" s="314">
        <f t="shared" ref="BG62" si="399">BG60*BG61</f>
        <v>0</v>
      </c>
      <c r="BH62" s="314">
        <f t="shared" ref="BH62" si="400">BH60*BH61</f>
        <v>0</v>
      </c>
      <c r="BI62" s="314">
        <f t="shared" ref="BI62" si="401">BI60*BI61</f>
        <v>0</v>
      </c>
      <c r="BJ62" s="314">
        <f t="shared" ref="BJ62" si="402">BJ60*BJ61</f>
        <v>0</v>
      </c>
      <c r="BK62" s="314">
        <f t="shared" ref="BK62" si="403">BK60*BK61</f>
        <v>0</v>
      </c>
      <c r="BL62" s="314">
        <f t="shared" ref="BL62" si="404">BL60*BL61</f>
        <v>0</v>
      </c>
      <c r="BM62" s="314">
        <f t="shared" ref="BM62" si="405">BM60*BM61</f>
        <v>0</v>
      </c>
      <c r="BN62" s="314">
        <f t="shared" ref="BN62" si="406">BN60*BN61</f>
        <v>0</v>
      </c>
      <c r="BO62" s="314">
        <f t="shared" ref="BO62" si="407">BO60*BO61</f>
        <v>0</v>
      </c>
      <c r="BP62" s="314">
        <f t="shared" ref="BP62" si="408">BP60*BP61</f>
        <v>0</v>
      </c>
      <c r="BQ62" s="314">
        <f t="shared" ref="BQ62" si="409">BQ60*BQ61</f>
        <v>0</v>
      </c>
      <c r="BR62" s="314">
        <f t="shared" ref="BR62" si="410">BR60*BR61</f>
        <v>0</v>
      </c>
      <c r="BS62" s="314">
        <f t="shared" ref="BS62" si="411">BS60*BS61</f>
        <v>0</v>
      </c>
      <c r="BT62" s="314">
        <f t="shared" ref="BT62" si="412">BT60*BT61</f>
        <v>0</v>
      </c>
      <c r="BU62" s="314">
        <f t="shared" ref="BU62" si="413">BU60*BU61</f>
        <v>0</v>
      </c>
      <c r="BV62" s="314">
        <f t="shared" ref="BV62" si="414">BV60*BV61</f>
        <v>0</v>
      </c>
      <c r="BW62" s="314">
        <f t="shared" ref="BW62" si="415">BW60*BW61</f>
        <v>0</v>
      </c>
      <c r="BX62" s="314">
        <f t="shared" ref="BX62" si="416">BX60*BX61</f>
        <v>0</v>
      </c>
      <c r="BY62" s="314">
        <f t="shared" ref="BY62" si="417">BY60*BY61</f>
        <v>0</v>
      </c>
      <c r="BZ62" s="314">
        <f t="shared" ref="BZ62" si="418">BZ60*BZ61</f>
        <v>0</v>
      </c>
      <c r="CA62" s="314">
        <f t="shared" ref="CA62" si="419">CA60*CA61</f>
        <v>0</v>
      </c>
      <c r="CB62" s="314">
        <f t="shared" ref="CB62" si="420">CB60*CB61</f>
        <v>0</v>
      </c>
      <c r="CC62" s="314">
        <f t="shared" ref="CC62" si="421">CC60*CC61</f>
        <v>0</v>
      </c>
      <c r="CD62" s="314">
        <f t="shared" ref="CD62" si="422">CD60*CD61</f>
        <v>0</v>
      </c>
      <c r="CE62" s="314">
        <f t="shared" ref="CE62" si="423">CE60*CE61</f>
        <v>0</v>
      </c>
      <c r="CF62" s="314">
        <f t="shared" ref="CF62" si="424">CF60*CF61</f>
        <v>0</v>
      </c>
      <c r="CG62" s="314">
        <f t="shared" ref="CG62" si="425">CG60*CG61</f>
        <v>0</v>
      </c>
      <c r="CH62" s="314">
        <f t="shared" ref="CH62" si="426">CH60*CH61</f>
        <v>0</v>
      </c>
      <c r="CI62" s="314">
        <f t="shared" ref="CI62" si="427">CI60*CI61</f>
        <v>0</v>
      </c>
      <c r="CJ62" s="314">
        <f t="shared" ref="CJ62" si="428">CJ60*CJ61</f>
        <v>0</v>
      </c>
      <c r="CK62" s="314">
        <f t="shared" ref="CK62" si="429">CK60*CK61</f>
        <v>0</v>
      </c>
      <c r="CL62" s="314">
        <f t="shared" ref="CL62" si="430">CL60*CL61</f>
        <v>0</v>
      </c>
      <c r="CM62" s="314">
        <f t="shared" ref="CM62" si="431">CM60*CM61</f>
        <v>0</v>
      </c>
      <c r="CN62" s="314">
        <f t="shared" ref="CN62" si="432">CN60*CN61</f>
        <v>0</v>
      </c>
      <c r="CO62" s="314">
        <f t="shared" ref="CO62" si="433">CO60*CO61</f>
        <v>0</v>
      </c>
      <c r="CP62" s="314">
        <f t="shared" ref="CP62" si="434">CP60*CP61</f>
        <v>0</v>
      </c>
      <c r="CQ62" s="314">
        <f t="shared" ref="CQ62" si="435">CQ60*CQ61</f>
        <v>0</v>
      </c>
      <c r="CR62" s="314">
        <f t="shared" ref="CR62" si="436">CR60*CR61</f>
        <v>0</v>
      </c>
      <c r="CS62" s="314">
        <f t="shared" ref="CS62" si="437">CS60*CS61</f>
        <v>0</v>
      </c>
      <c r="CT62" s="314">
        <f t="shared" ref="CT62" si="438">CT60*CT61</f>
        <v>0</v>
      </c>
      <c r="CU62" s="314">
        <f t="shared" ref="CU62" si="439">CU60*CU61</f>
        <v>0</v>
      </c>
      <c r="CV62" s="314">
        <f t="shared" ref="CV62" si="440">CV60*CV61</f>
        <v>0</v>
      </c>
      <c r="CW62" s="314">
        <f t="shared" ref="CW62" si="441">CW60*CW61</f>
        <v>0</v>
      </c>
      <c r="CX62" s="314">
        <f t="shared" ref="CX62" si="442">CX60*CX61</f>
        <v>0</v>
      </c>
      <c r="CY62" s="314">
        <f t="shared" ref="CY62" si="443">CY60*CY61</f>
        <v>0</v>
      </c>
      <c r="CZ62" s="314">
        <f t="shared" ref="CZ62" si="444">CZ60*CZ61</f>
        <v>0</v>
      </c>
      <c r="DA62" s="314">
        <f t="shared" ref="DA62" si="445">DA60*DA61</f>
        <v>0</v>
      </c>
      <c r="DB62" s="314">
        <f t="shared" ref="DB62" si="446">DB60*DB61</f>
        <v>0</v>
      </c>
      <c r="DC62" s="314">
        <f t="shared" ref="DC62" si="447">DC60*DC61</f>
        <v>0</v>
      </c>
      <c r="DD62" s="314">
        <f t="shared" ref="DD62" si="448">DD60*DD61</f>
        <v>0</v>
      </c>
      <c r="DE62" s="314">
        <f t="shared" ref="DE62" si="449">DE60*DE61</f>
        <v>0</v>
      </c>
      <c r="DF62" s="314">
        <f t="shared" ref="DF62" si="450">DF60*DF61</f>
        <v>0</v>
      </c>
      <c r="DG62" s="314">
        <f t="shared" ref="DG62" si="451">DG60*DG61</f>
        <v>0</v>
      </c>
      <c r="DH62" s="314">
        <f t="shared" ref="DH62" si="452">DH60*DH61</f>
        <v>0</v>
      </c>
      <c r="DI62" s="314">
        <f t="shared" ref="DI62" si="453">DI60*DI61</f>
        <v>0</v>
      </c>
      <c r="DJ62" s="314">
        <f t="shared" ref="DJ62" si="454">DJ60*DJ61</f>
        <v>0</v>
      </c>
      <c r="DK62" s="314">
        <f t="shared" ref="DK62" si="455">DK60*DK61</f>
        <v>0</v>
      </c>
      <c r="DL62" s="314">
        <f t="shared" ref="DL62" si="456">DL60*DL61</f>
        <v>0</v>
      </c>
      <c r="DM62" s="314">
        <f t="shared" ref="DM62" si="457">DM60*DM61</f>
        <v>0</v>
      </c>
      <c r="DN62" s="314">
        <f t="shared" ref="DN62" si="458">DN60*DN61</f>
        <v>0</v>
      </c>
      <c r="DO62" s="314">
        <f t="shared" ref="DO62" si="459">DO60*DO61</f>
        <v>0</v>
      </c>
      <c r="DP62" s="314">
        <f t="shared" ref="DP62" si="460">DP60*DP61</f>
        <v>0</v>
      </c>
      <c r="DQ62" s="314">
        <f t="shared" ref="DQ62" si="461">DQ60*DQ61</f>
        <v>0</v>
      </c>
      <c r="DR62" s="314">
        <f t="shared" ref="DR62" si="462">DR60*DR61</f>
        <v>0</v>
      </c>
      <c r="DS62" s="314">
        <f t="shared" ref="DS62" si="463">DS60*DS61</f>
        <v>0</v>
      </c>
      <c r="DT62" s="314">
        <f t="shared" ref="DT62" si="464">DT60*DT61</f>
        <v>0</v>
      </c>
      <c r="DU62" s="314">
        <f t="shared" ref="DU62" si="465">DU60*DU61</f>
        <v>0</v>
      </c>
      <c r="DV62" s="314">
        <f t="shared" ref="DV62" si="466">DV60*DV61</f>
        <v>0</v>
      </c>
      <c r="DW62" s="314">
        <f t="shared" ref="DW62" si="467">DW60*DW61</f>
        <v>0</v>
      </c>
      <c r="DX62" s="314">
        <f t="shared" ref="DX62" si="468">DX60*DX61</f>
        <v>0</v>
      </c>
      <c r="DY62" s="314">
        <f t="shared" ref="DY62" si="469">DY60*DY61</f>
        <v>0</v>
      </c>
      <c r="DZ62" s="314">
        <f t="shared" ref="DZ62" si="470">DZ60*DZ61</f>
        <v>0</v>
      </c>
      <c r="EA62" s="314">
        <f t="shared" ref="EA62" si="471">EA60*EA61</f>
        <v>0</v>
      </c>
      <c r="EB62" s="314">
        <f t="shared" ref="EB62" si="472">EB60*EB61</f>
        <v>0</v>
      </c>
    </row>
    <row r="63" spans="2:132" outlineLevel="1" x14ac:dyDescent="0.25">
      <c r="C63" s="324" t="s">
        <v>417</v>
      </c>
      <c r="D63" s="34"/>
      <c r="E63" s="34"/>
      <c r="F63" s="34"/>
      <c r="G63" s="67" t="s">
        <v>215</v>
      </c>
      <c r="H63" s="34"/>
      <c r="I63" s="34"/>
      <c r="J63" s="126">
        <f>J$13</f>
        <v>1</v>
      </c>
      <c r="K63" s="126">
        <f t="shared" ref="K63:BV63" si="473">K$13</f>
        <v>1.0026792493128671</v>
      </c>
      <c r="L63" s="126">
        <f t="shared" si="473"/>
        <v>1.0056539350998608</v>
      </c>
      <c r="M63" s="126">
        <f t="shared" si="473"/>
        <v>1.0085410656939733</v>
      </c>
      <c r="N63" s="126">
        <f t="shared" si="473"/>
        <v>1.0114364849476103</v>
      </c>
      <c r="O63" s="126">
        <f t="shared" si="473"/>
        <v>1.0143402166566737</v>
      </c>
      <c r="P63" s="126">
        <f t="shared" si="473"/>
        <v>1.0172522846853813</v>
      </c>
      <c r="Q63" s="126">
        <f t="shared" si="473"/>
        <v>1.0201727129664624</v>
      </c>
      <c r="R63" s="126">
        <f t="shared" si="473"/>
        <v>1.0231015255013547</v>
      </c>
      <c r="S63" s="126">
        <f t="shared" si="473"/>
        <v>1.0260387463604019</v>
      </c>
      <c r="T63" s="126">
        <f t="shared" si="473"/>
        <v>1.028984399683051</v>
      </c>
      <c r="U63" s="126">
        <f t="shared" si="473"/>
        <v>1.0319385096780509</v>
      </c>
      <c r="V63" s="126">
        <f t="shared" si="473"/>
        <v>1.0349011006236515</v>
      </c>
      <c r="W63" s="126">
        <f t="shared" si="473"/>
        <v>1.0377730230388176</v>
      </c>
      <c r="X63" s="126">
        <f t="shared" si="473"/>
        <v>1.0408518228283561</v>
      </c>
      <c r="Y63" s="126">
        <f t="shared" si="473"/>
        <v>1.0438400029932626</v>
      </c>
      <c r="Z63" s="126">
        <f t="shared" si="473"/>
        <v>1.046836761920777</v>
      </c>
      <c r="AA63" s="126">
        <f t="shared" si="473"/>
        <v>1.0498421242396576</v>
      </c>
      <c r="AB63" s="126">
        <f t="shared" si="473"/>
        <v>1.05285611464937</v>
      </c>
      <c r="AC63" s="126">
        <f t="shared" si="473"/>
        <v>1.0558787579202888</v>
      </c>
      <c r="AD63" s="126">
        <f t="shared" si="473"/>
        <v>1.0589100788939025</v>
      </c>
      <c r="AE63" s="126">
        <f t="shared" si="473"/>
        <v>1.0619501024830165</v>
      </c>
      <c r="AF63" s="126">
        <f t="shared" si="473"/>
        <v>1.0649988536719583</v>
      </c>
      <c r="AG63" s="126">
        <f t="shared" si="473"/>
        <v>1.0680563575167832</v>
      </c>
      <c r="AH63" s="126">
        <f t="shared" si="473"/>
        <v>1.0711226391454798</v>
      </c>
      <c r="AI63" s="126">
        <f t="shared" si="473"/>
        <v>1.0739924437404067</v>
      </c>
      <c r="AJ63" s="126">
        <f t="shared" si="473"/>
        <v>1.0771786970311998</v>
      </c>
      <c r="AK63" s="126">
        <f t="shared" si="473"/>
        <v>1.0802711679727233</v>
      </c>
      <c r="AL63" s="126">
        <f t="shared" si="473"/>
        <v>1.0833725170851116</v>
      </c>
      <c r="AM63" s="126">
        <f t="shared" si="473"/>
        <v>1.0864827698566941</v>
      </c>
      <c r="AN63" s="126">
        <f t="shared" si="473"/>
        <v>1.0896019518489746</v>
      </c>
      <c r="AO63" s="126">
        <f t="shared" si="473"/>
        <v>1.0927300886968412</v>
      </c>
      <c r="AP63" s="126">
        <f t="shared" si="473"/>
        <v>1.0958672061087775</v>
      </c>
      <c r="AQ63" s="126">
        <f t="shared" si="473"/>
        <v>1.0990133298670732</v>
      </c>
      <c r="AR63" s="126">
        <f t="shared" si="473"/>
        <v>1.1021684858280367</v>
      </c>
      <c r="AS63" s="126">
        <f t="shared" si="473"/>
        <v>1.1053326999222071</v>
      </c>
      <c r="AT63" s="126">
        <f t="shared" si="473"/>
        <v>1.1085059981545673</v>
      </c>
      <c r="AU63" s="126">
        <f t="shared" si="473"/>
        <v>1.111475962088432</v>
      </c>
      <c r="AV63" s="126">
        <f t="shared" si="473"/>
        <v>1.1147734191259395</v>
      </c>
      <c r="AW63" s="126">
        <f t="shared" si="473"/>
        <v>1.1179738207069689</v>
      </c>
      <c r="AX63" s="126">
        <f t="shared" si="473"/>
        <v>1.1211834103167977</v>
      </c>
      <c r="AY63" s="126">
        <f t="shared" si="473"/>
        <v>1.1244022143333261</v>
      </c>
      <c r="AZ63" s="126">
        <f t="shared" si="473"/>
        <v>1.1276302592101826</v>
      </c>
      <c r="BA63" s="126">
        <f t="shared" si="473"/>
        <v>1.1308675714769412</v>
      </c>
      <c r="BB63" s="126">
        <f t="shared" si="473"/>
        <v>1.1341141777393395</v>
      </c>
      <c r="BC63" s="126">
        <f t="shared" si="473"/>
        <v>1.1373701046794982</v>
      </c>
      <c r="BD63" s="126">
        <f t="shared" si="473"/>
        <v>1.1406353790561385</v>
      </c>
      <c r="BE63" s="126">
        <f t="shared" si="473"/>
        <v>1.1439100277048042</v>
      </c>
      <c r="BF63" s="126">
        <f t="shared" si="473"/>
        <v>1.1471940775380809</v>
      </c>
      <c r="BG63" s="126">
        <f t="shared" si="473"/>
        <v>1.15026769648205</v>
      </c>
      <c r="BH63" s="126">
        <f t="shared" si="473"/>
        <v>1.1536802383994258</v>
      </c>
      <c r="BI63" s="126">
        <f t="shared" si="473"/>
        <v>1.1569923375180708</v>
      </c>
      <c r="BJ63" s="126">
        <f t="shared" si="473"/>
        <v>1.1603139453378331</v>
      </c>
      <c r="BK63" s="126">
        <f t="shared" si="473"/>
        <v>1.1636450891572303</v>
      </c>
      <c r="BL63" s="126">
        <f t="shared" si="473"/>
        <v>1.1669857963531516</v>
      </c>
      <c r="BM63" s="126">
        <f t="shared" si="473"/>
        <v>1.1703360943810825</v>
      </c>
      <c r="BN63" s="126">
        <f t="shared" si="473"/>
        <v>1.1736960107753303</v>
      </c>
      <c r="BO63" s="126">
        <f t="shared" si="473"/>
        <v>1.1770655731492505</v>
      </c>
      <c r="BP63" s="126">
        <f t="shared" si="473"/>
        <v>1.180444809195474</v>
      </c>
      <c r="BQ63" s="126">
        <f t="shared" si="473"/>
        <v>1.1838337466861339</v>
      </c>
      <c r="BR63" s="126">
        <f t="shared" si="473"/>
        <v>1.1872324134730949</v>
      </c>
      <c r="BS63" s="126">
        <f t="shared" si="473"/>
        <v>1.1905270658589224</v>
      </c>
      <c r="BT63" s="126">
        <f t="shared" si="473"/>
        <v>1.1940590467434065</v>
      </c>
      <c r="BU63" s="126">
        <f t="shared" si="473"/>
        <v>1.1974870693312041</v>
      </c>
      <c r="BV63" s="126">
        <f t="shared" si="473"/>
        <v>1.2009249334246579</v>
      </c>
      <c r="BW63" s="126">
        <f t="shared" ref="BW63:EB63" si="474">BW$13</f>
        <v>1.204372667277734</v>
      </c>
      <c r="BX63" s="126">
        <f t="shared" si="474"/>
        <v>1.2078302992255125</v>
      </c>
      <c r="BY63" s="126">
        <f t="shared" si="474"/>
        <v>1.2112978576844211</v>
      </c>
      <c r="BZ63" s="126">
        <f t="shared" si="474"/>
        <v>1.2147753711524676</v>
      </c>
      <c r="CA63" s="126">
        <f t="shared" si="474"/>
        <v>1.2182628682094752</v>
      </c>
      <c r="CB63" s="126">
        <f t="shared" si="474"/>
        <v>1.2217603775173165</v>
      </c>
      <c r="CC63" s="126">
        <f t="shared" si="474"/>
        <v>1.2252679278201495</v>
      </c>
      <c r="CD63" s="126">
        <f t="shared" si="474"/>
        <v>1.2287855479446541</v>
      </c>
      <c r="CE63" s="126">
        <f t="shared" si="474"/>
        <v>1.232077770779646</v>
      </c>
      <c r="CF63" s="126">
        <f t="shared" si="474"/>
        <v>1.23573302168438</v>
      </c>
      <c r="CG63" s="126">
        <f t="shared" si="474"/>
        <v>1.2392806860334544</v>
      </c>
      <c r="CH63" s="126">
        <f t="shared" si="474"/>
        <v>1.2428385353675644</v>
      </c>
      <c r="CI63" s="126">
        <f t="shared" si="474"/>
        <v>1.2464065989267703</v>
      </c>
      <c r="CJ63" s="126">
        <f t="shared" si="474"/>
        <v>1.2499849060350778</v>
      </c>
      <c r="CK63" s="126">
        <f t="shared" si="474"/>
        <v>1.2535734861006791</v>
      </c>
      <c r="CL63" s="126">
        <f t="shared" si="474"/>
        <v>1.257172368616194</v>
      </c>
      <c r="CM63" s="126">
        <f t="shared" si="474"/>
        <v>1.2607815831589126</v>
      </c>
      <c r="CN63" s="126">
        <f t="shared" si="474"/>
        <v>1.2644011593910389</v>
      </c>
      <c r="CO63" s="126">
        <f t="shared" si="474"/>
        <v>1.2680311270599336</v>
      </c>
      <c r="CP63" s="126">
        <f t="shared" si="474"/>
        <v>1.2716715159983594</v>
      </c>
      <c r="CQ63" s="126">
        <f t="shared" si="474"/>
        <v>1.2750786410337906</v>
      </c>
      <c r="CR63" s="126">
        <f t="shared" si="474"/>
        <v>1.2788614642181557</v>
      </c>
      <c r="CS63" s="126">
        <f t="shared" si="474"/>
        <v>1.2825329459576562</v>
      </c>
      <c r="CT63" s="126">
        <f t="shared" si="474"/>
        <v>1.2862149681493797</v>
      </c>
      <c r="CU63" s="126">
        <f t="shared" si="474"/>
        <v>1.289907561053897</v>
      </c>
      <c r="CV63" s="126">
        <f t="shared" si="474"/>
        <v>1.293610755018654</v>
      </c>
      <c r="CW63" s="126">
        <f t="shared" si="474"/>
        <v>1.2973245804782207</v>
      </c>
      <c r="CX63" s="126">
        <f t="shared" si="474"/>
        <v>1.3010490679545423</v>
      </c>
      <c r="CY63" s="126">
        <f t="shared" si="474"/>
        <v>1.304784248057189</v>
      </c>
      <c r="CZ63" s="126">
        <f t="shared" si="474"/>
        <v>1.3085301514836076</v>
      </c>
      <c r="DA63" s="126">
        <f t="shared" si="474"/>
        <v>1.3122868090193751</v>
      </c>
      <c r="DB63" s="126">
        <f t="shared" si="474"/>
        <v>1.3160542515384499</v>
      </c>
      <c r="DC63" s="126">
        <f t="shared" si="474"/>
        <v>1.3195802889875801</v>
      </c>
      <c r="DD63" s="126">
        <f t="shared" si="474"/>
        <v>1.323495136864544</v>
      </c>
      <c r="DE63" s="126">
        <f t="shared" si="474"/>
        <v>1.3272947573576725</v>
      </c>
      <c r="DF63" s="126">
        <f t="shared" si="474"/>
        <v>1.3311052861764079</v>
      </c>
      <c r="DG63" s="126">
        <f t="shared" si="474"/>
        <v>1.3349267546374479</v>
      </c>
      <c r="DH63" s="126">
        <f t="shared" si="474"/>
        <v>1.3387591941473977</v>
      </c>
      <c r="DI63" s="126">
        <f t="shared" si="474"/>
        <v>1.3426026362030277</v>
      </c>
      <c r="DJ63" s="126">
        <f t="shared" si="474"/>
        <v>1.3464571123915319</v>
      </c>
      <c r="DK63" s="126">
        <f t="shared" si="474"/>
        <v>1.3503226543907885</v>
      </c>
      <c r="DL63" s="126">
        <f t="shared" si="474"/>
        <v>1.3541992939696192</v>
      </c>
      <c r="DM63" s="126">
        <f t="shared" si="474"/>
        <v>1.358087062988051</v>
      </c>
      <c r="DN63" s="126">
        <f t="shared" si="474"/>
        <v>1.361985993397578</v>
      </c>
      <c r="DO63" s="126">
        <f t="shared" si="474"/>
        <v>1.3657655991021458</v>
      </c>
      <c r="DP63" s="126">
        <f t="shared" si="474"/>
        <v>1.3698174666548035</v>
      </c>
      <c r="DQ63" s="126">
        <f t="shared" si="474"/>
        <v>1.3737500738651915</v>
      </c>
      <c r="DR63" s="126">
        <f t="shared" si="474"/>
        <v>1.3776939711925826</v>
      </c>
      <c r="DS63" s="126">
        <f t="shared" si="474"/>
        <v>1.381649191049759</v>
      </c>
      <c r="DT63" s="126">
        <f t="shared" si="474"/>
        <v>1.385615765942557</v>
      </c>
      <c r="DU63" s="126">
        <f t="shared" si="474"/>
        <v>1.3895937284701338</v>
      </c>
      <c r="DV63" s="126">
        <f t="shared" si="474"/>
        <v>1.3935831113252357</v>
      </c>
      <c r="DW63" s="126">
        <f t="shared" si="474"/>
        <v>1.3975839472944662</v>
      </c>
      <c r="DX63" s="126">
        <f t="shared" si="474"/>
        <v>1.401596269258556</v>
      </c>
      <c r="DY63" s="126">
        <f t="shared" si="474"/>
        <v>1.4056201101926329</v>
      </c>
      <c r="DZ63" s="126">
        <f t="shared" si="474"/>
        <v>1.4096555031664932</v>
      </c>
      <c r="EA63" s="126">
        <f t="shared" si="474"/>
        <v>1.4134323217047313</v>
      </c>
      <c r="EB63" s="126">
        <f t="shared" si="474"/>
        <v>1.4176256038945581</v>
      </c>
    </row>
    <row r="64" spans="2:132" outlineLevel="1" x14ac:dyDescent="0.25">
      <c r="C64" s="321" t="s">
        <v>528</v>
      </c>
      <c r="D64" s="38"/>
      <c r="E64" s="38"/>
      <c r="F64" s="38"/>
      <c r="G64" s="52" t="s">
        <v>220</v>
      </c>
      <c r="H64" s="46">
        <f t="shared" ref="H64" si="475">SUM(J64:EB64)</f>
        <v>25520173.41661251</v>
      </c>
      <c r="I64" s="38"/>
      <c r="J64" s="82">
        <f>J62*J63</f>
        <v>0</v>
      </c>
      <c r="K64" s="82">
        <f t="shared" ref="K64" si="476">K62*K63</f>
        <v>0</v>
      </c>
      <c r="L64" s="82">
        <f t="shared" ref="L64" si="477">L62*L63</f>
        <v>0</v>
      </c>
      <c r="M64" s="82">
        <f t="shared" ref="M64" si="478">M62*M63</f>
        <v>0</v>
      </c>
      <c r="N64" s="82">
        <f t="shared" ref="N64" si="479">N62*N63</f>
        <v>0</v>
      </c>
      <c r="O64" s="82">
        <f t="shared" ref="O64" si="480">O62*O63</f>
        <v>0</v>
      </c>
      <c r="P64" s="82">
        <f t="shared" ref="P64" si="481">P62*P63</f>
        <v>0</v>
      </c>
      <c r="Q64" s="82">
        <f t="shared" ref="Q64" si="482">Q62*Q63</f>
        <v>0</v>
      </c>
      <c r="R64" s="82">
        <f t="shared" ref="R64" si="483">R62*R63</f>
        <v>0</v>
      </c>
      <c r="S64" s="82">
        <f t="shared" ref="S64" si="484">S62*S63</f>
        <v>0</v>
      </c>
      <c r="T64" s="82">
        <f t="shared" ref="T64" si="485">T62*T63</f>
        <v>0</v>
      </c>
      <c r="U64" s="82">
        <f t="shared" ref="U64" si="486">U62*U63</f>
        <v>0</v>
      </c>
      <c r="V64" s="82">
        <f t="shared" ref="V64" si="487">V62*V63</f>
        <v>0</v>
      </c>
      <c r="W64" s="82">
        <f t="shared" ref="W64" si="488">W62*W63</f>
        <v>0</v>
      </c>
      <c r="X64" s="82">
        <f t="shared" ref="X64" si="489">X62*X63</f>
        <v>0</v>
      </c>
      <c r="Y64" s="82">
        <f t="shared" ref="Y64" si="490">Y62*Y63</f>
        <v>0</v>
      </c>
      <c r="Z64" s="82">
        <f t="shared" ref="Z64" si="491">Z62*Z63</f>
        <v>0</v>
      </c>
      <c r="AA64" s="82">
        <f t="shared" ref="AA64" si="492">AA62*AA63</f>
        <v>0</v>
      </c>
      <c r="AB64" s="82">
        <f t="shared" ref="AB64" si="493">AB62*AB63</f>
        <v>0</v>
      </c>
      <c r="AC64" s="82">
        <f t="shared" ref="AC64" si="494">AC62*AC63</f>
        <v>0</v>
      </c>
      <c r="AD64" s="82">
        <f t="shared" ref="AD64" si="495">AD62*AD63</f>
        <v>0</v>
      </c>
      <c r="AE64" s="82">
        <f t="shared" ref="AE64" si="496">AE62*AE63</f>
        <v>0</v>
      </c>
      <c r="AF64" s="82">
        <f t="shared" ref="AF64" si="497">AF62*AF63</f>
        <v>0</v>
      </c>
      <c r="AG64" s="82">
        <f t="shared" ref="AG64" si="498">AG62*AG63</f>
        <v>0</v>
      </c>
      <c r="AH64" s="82">
        <f t="shared" ref="AH64" si="499">AH62*AH63</f>
        <v>1326792.6094022139</v>
      </c>
      <c r="AI64" s="82">
        <f t="shared" ref="AI64" si="500">AI62*AI63</f>
        <v>1330347.4175892719</v>
      </c>
      <c r="AJ64" s="82">
        <f t="shared" ref="AJ64" si="501">AJ62*AJ63</f>
        <v>1334294.2087067489</v>
      </c>
      <c r="AK64" s="82">
        <f t="shared" ref="AK64" si="502">AK62*AK63</f>
        <v>1338124.8322413962</v>
      </c>
      <c r="AL64" s="82">
        <f t="shared" ref="AL64" si="503">AL62*AL63</f>
        <v>1341966.4531082427</v>
      </c>
      <c r="AM64" s="82">
        <f t="shared" ref="AM64" si="504">AM62*AM63</f>
        <v>1345819.1028795152</v>
      </c>
      <c r="AN64" s="82">
        <f t="shared" ref="AN64" si="505">AN62*AN63</f>
        <v>1349682.8132180809</v>
      </c>
      <c r="AO64" s="82">
        <f t="shared" ref="AO64" si="506">AO62*AO63</f>
        <v>1353557.6158777084</v>
      </c>
      <c r="AP64" s="82">
        <f t="shared" ref="AP64" si="507">AP62*AP63</f>
        <v>1357443.5427033282</v>
      </c>
      <c r="AQ64" s="82">
        <f t="shared" ref="AQ64" si="508">AQ62*AQ63</f>
        <v>1361340.625631294</v>
      </c>
      <c r="AR64" s="82">
        <f t="shared" ref="AR64" si="509">AR62*AR63</f>
        <v>1365248.8966896457</v>
      </c>
      <c r="AS64" s="82">
        <f t="shared" ref="AS64" si="510">AS62*AS63</f>
        <v>1369168.3879983728</v>
      </c>
      <c r="AT64" s="82">
        <f t="shared" ref="AT64" si="511">AT62*AT63</f>
        <v>1373099.1317696776</v>
      </c>
      <c r="AU64" s="82">
        <f t="shared" ref="AU64" si="512">AU62*AU63</f>
        <v>1376778.00667497</v>
      </c>
      <c r="AV64" s="82">
        <f t="shared" ref="AV64" si="513">AV62*AV63</f>
        <v>1380862.5451463785</v>
      </c>
      <c r="AW64" s="82">
        <f t="shared" ref="AW64" si="514">AW62*AW63</f>
        <v>1384826.8616584602</v>
      </c>
      <c r="AX64" s="82">
        <f t="shared" ref="AX64" si="515">AX62*AX63</f>
        <v>1388802.5593217383</v>
      </c>
      <c r="AY64" s="82">
        <f t="shared" ref="AY64" si="516">AY62*AY63</f>
        <v>1392789.6708103453</v>
      </c>
      <c r="AZ64" s="82">
        <f t="shared" ref="AZ64" si="517">AZ62*AZ63</f>
        <v>1049228.135185116</v>
      </c>
      <c r="BA64" s="82">
        <f t="shared" ref="BA64" si="518">BA62*BA63</f>
        <v>0</v>
      </c>
      <c r="BB64" s="82">
        <f t="shared" ref="BB64" si="519">BB62*BB63</f>
        <v>0</v>
      </c>
      <c r="BC64" s="82">
        <f t="shared" ref="BC64" si="520">BC62*BC63</f>
        <v>0</v>
      </c>
      <c r="BD64" s="82">
        <f t="shared" ref="BD64" si="521">BD62*BD63</f>
        <v>0</v>
      </c>
      <c r="BE64" s="82">
        <f t="shared" ref="BE64" si="522">BE62*BE63</f>
        <v>0</v>
      </c>
      <c r="BF64" s="82">
        <f t="shared" ref="BF64" si="523">BF62*BF63</f>
        <v>0</v>
      </c>
      <c r="BG64" s="82">
        <f t="shared" ref="BG64" si="524">BG62*BG63</f>
        <v>0</v>
      </c>
      <c r="BH64" s="82">
        <f t="shared" ref="BH64" si="525">BH62*BH63</f>
        <v>0</v>
      </c>
      <c r="BI64" s="82">
        <f t="shared" ref="BI64" si="526">BI62*BI63</f>
        <v>0</v>
      </c>
      <c r="BJ64" s="82">
        <f t="shared" ref="BJ64" si="527">BJ62*BJ63</f>
        <v>0</v>
      </c>
      <c r="BK64" s="82">
        <f t="shared" ref="BK64" si="528">BK62*BK63</f>
        <v>0</v>
      </c>
      <c r="BL64" s="82">
        <f t="shared" ref="BL64" si="529">BL62*BL63</f>
        <v>0</v>
      </c>
      <c r="BM64" s="82">
        <f t="shared" ref="BM64" si="530">BM62*BM63</f>
        <v>0</v>
      </c>
      <c r="BN64" s="82">
        <f t="shared" ref="BN64" si="531">BN62*BN63</f>
        <v>0</v>
      </c>
      <c r="BO64" s="82">
        <f t="shared" ref="BO64" si="532">BO62*BO63</f>
        <v>0</v>
      </c>
      <c r="BP64" s="82">
        <f t="shared" ref="BP64" si="533">BP62*BP63</f>
        <v>0</v>
      </c>
      <c r="BQ64" s="82">
        <f t="shared" ref="BQ64" si="534">BQ62*BQ63</f>
        <v>0</v>
      </c>
      <c r="BR64" s="82">
        <f t="shared" ref="BR64" si="535">BR62*BR63</f>
        <v>0</v>
      </c>
      <c r="BS64" s="82">
        <f t="shared" ref="BS64" si="536">BS62*BS63</f>
        <v>0</v>
      </c>
      <c r="BT64" s="82">
        <f t="shared" ref="BT64" si="537">BT62*BT63</f>
        <v>0</v>
      </c>
      <c r="BU64" s="82">
        <f t="shared" ref="BU64" si="538">BU62*BU63</f>
        <v>0</v>
      </c>
      <c r="BV64" s="82">
        <f t="shared" ref="BV64" si="539">BV62*BV63</f>
        <v>0</v>
      </c>
      <c r="BW64" s="82">
        <f t="shared" ref="BW64" si="540">BW62*BW63</f>
        <v>0</v>
      </c>
      <c r="BX64" s="82">
        <f t="shared" ref="BX64" si="541">BX62*BX63</f>
        <v>0</v>
      </c>
      <c r="BY64" s="82">
        <f t="shared" ref="BY64" si="542">BY62*BY63</f>
        <v>0</v>
      </c>
      <c r="BZ64" s="82">
        <f t="shared" ref="BZ64" si="543">BZ62*BZ63</f>
        <v>0</v>
      </c>
      <c r="CA64" s="82">
        <f t="shared" ref="CA64" si="544">CA62*CA63</f>
        <v>0</v>
      </c>
      <c r="CB64" s="82">
        <f t="shared" ref="CB64" si="545">CB62*CB63</f>
        <v>0</v>
      </c>
      <c r="CC64" s="82">
        <f t="shared" ref="CC64" si="546">CC62*CC63</f>
        <v>0</v>
      </c>
      <c r="CD64" s="82">
        <f t="shared" ref="CD64" si="547">CD62*CD63</f>
        <v>0</v>
      </c>
      <c r="CE64" s="82">
        <f t="shared" ref="CE64" si="548">CE62*CE63</f>
        <v>0</v>
      </c>
      <c r="CF64" s="82">
        <f t="shared" ref="CF64" si="549">CF62*CF63</f>
        <v>0</v>
      </c>
      <c r="CG64" s="82">
        <f t="shared" ref="CG64" si="550">CG62*CG63</f>
        <v>0</v>
      </c>
      <c r="CH64" s="82">
        <f t="shared" ref="CH64" si="551">CH62*CH63</f>
        <v>0</v>
      </c>
      <c r="CI64" s="82">
        <f t="shared" ref="CI64" si="552">CI62*CI63</f>
        <v>0</v>
      </c>
      <c r="CJ64" s="82">
        <f t="shared" ref="CJ64" si="553">CJ62*CJ63</f>
        <v>0</v>
      </c>
      <c r="CK64" s="82">
        <f t="shared" ref="CK64" si="554">CK62*CK63</f>
        <v>0</v>
      </c>
      <c r="CL64" s="82">
        <f t="shared" ref="CL64" si="555">CL62*CL63</f>
        <v>0</v>
      </c>
      <c r="CM64" s="82">
        <f t="shared" ref="CM64" si="556">CM62*CM63</f>
        <v>0</v>
      </c>
      <c r="CN64" s="82">
        <f t="shared" ref="CN64" si="557">CN62*CN63</f>
        <v>0</v>
      </c>
      <c r="CO64" s="82">
        <f t="shared" ref="CO64" si="558">CO62*CO63</f>
        <v>0</v>
      </c>
      <c r="CP64" s="82">
        <f t="shared" ref="CP64" si="559">CP62*CP63</f>
        <v>0</v>
      </c>
      <c r="CQ64" s="82">
        <f t="shared" ref="CQ64" si="560">CQ62*CQ63</f>
        <v>0</v>
      </c>
      <c r="CR64" s="82">
        <f t="shared" ref="CR64" si="561">CR62*CR63</f>
        <v>0</v>
      </c>
      <c r="CS64" s="82">
        <f t="shared" ref="CS64" si="562">CS62*CS63</f>
        <v>0</v>
      </c>
      <c r="CT64" s="82">
        <f t="shared" ref="CT64" si="563">CT62*CT63</f>
        <v>0</v>
      </c>
      <c r="CU64" s="82">
        <f t="shared" ref="CU64" si="564">CU62*CU63</f>
        <v>0</v>
      </c>
      <c r="CV64" s="82">
        <f t="shared" ref="CV64" si="565">CV62*CV63</f>
        <v>0</v>
      </c>
      <c r="CW64" s="82">
        <f t="shared" ref="CW64" si="566">CW62*CW63</f>
        <v>0</v>
      </c>
      <c r="CX64" s="82">
        <f t="shared" ref="CX64" si="567">CX62*CX63</f>
        <v>0</v>
      </c>
      <c r="CY64" s="82">
        <f t="shared" ref="CY64" si="568">CY62*CY63</f>
        <v>0</v>
      </c>
      <c r="CZ64" s="82">
        <f t="shared" ref="CZ64" si="569">CZ62*CZ63</f>
        <v>0</v>
      </c>
      <c r="DA64" s="82">
        <f t="shared" ref="DA64" si="570">DA62*DA63</f>
        <v>0</v>
      </c>
      <c r="DB64" s="82">
        <f t="shared" ref="DB64" si="571">DB62*DB63</f>
        <v>0</v>
      </c>
      <c r="DC64" s="82">
        <f t="shared" ref="DC64" si="572">DC62*DC63</f>
        <v>0</v>
      </c>
      <c r="DD64" s="82">
        <f t="shared" ref="DD64" si="573">DD62*DD63</f>
        <v>0</v>
      </c>
      <c r="DE64" s="82">
        <f t="shared" ref="DE64" si="574">DE62*DE63</f>
        <v>0</v>
      </c>
      <c r="DF64" s="82">
        <f t="shared" ref="DF64" si="575">DF62*DF63</f>
        <v>0</v>
      </c>
      <c r="DG64" s="82">
        <f t="shared" ref="DG64" si="576">DG62*DG63</f>
        <v>0</v>
      </c>
      <c r="DH64" s="82">
        <f t="shared" ref="DH64" si="577">DH62*DH63</f>
        <v>0</v>
      </c>
      <c r="DI64" s="82">
        <f t="shared" ref="DI64" si="578">DI62*DI63</f>
        <v>0</v>
      </c>
      <c r="DJ64" s="82">
        <f t="shared" ref="DJ64" si="579">DJ62*DJ63</f>
        <v>0</v>
      </c>
      <c r="DK64" s="82">
        <f t="shared" ref="DK64" si="580">DK62*DK63</f>
        <v>0</v>
      </c>
      <c r="DL64" s="82">
        <f t="shared" ref="DL64" si="581">DL62*DL63</f>
        <v>0</v>
      </c>
      <c r="DM64" s="82">
        <f t="shared" ref="DM64" si="582">DM62*DM63</f>
        <v>0</v>
      </c>
      <c r="DN64" s="82">
        <f t="shared" ref="DN64" si="583">DN62*DN63</f>
        <v>0</v>
      </c>
      <c r="DO64" s="82">
        <f t="shared" ref="DO64" si="584">DO62*DO63</f>
        <v>0</v>
      </c>
      <c r="DP64" s="82">
        <f t="shared" ref="DP64" si="585">DP62*DP63</f>
        <v>0</v>
      </c>
      <c r="DQ64" s="82">
        <f t="shared" ref="DQ64" si="586">DQ62*DQ63</f>
        <v>0</v>
      </c>
      <c r="DR64" s="82">
        <f t="shared" ref="DR64" si="587">DR62*DR63</f>
        <v>0</v>
      </c>
      <c r="DS64" s="82">
        <f t="shared" ref="DS64" si="588">DS62*DS63</f>
        <v>0</v>
      </c>
      <c r="DT64" s="82">
        <f t="shared" ref="DT64" si="589">DT62*DT63</f>
        <v>0</v>
      </c>
      <c r="DU64" s="82">
        <f t="shared" ref="DU64" si="590">DU62*DU63</f>
        <v>0</v>
      </c>
      <c r="DV64" s="82">
        <f t="shared" ref="DV64" si="591">DV62*DV63</f>
        <v>0</v>
      </c>
      <c r="DW64" s="82">
        <f t="shared" ref="DW64" si="592">DW62*DW63</f>
        <v>0</v>
      </c>
      <c r="DX64" s="82">
        <f t="shared" ref="DX64" si="593">DX62*DX63</f>
        <v>0</v>
      </c>
      <c r="DY64" s="82">
        <f t="shared" ref="DY64" si="594">DY62*DY63</f>
        <v>0</v>
      </c>
      <c r="DZ64" s="82">
        <f t="shared" ref="DZ64" si="595">DZ62*DZ63</f>
        <v>0</v>
      </c>
      <c r="EA64" s="82">
        <f t="shared" ref="EA64" si="596">EA62*EA63</f>
        <v>0</v>
      </c>
      <c r="EB64" s="82">
        <f t="shared" ref="EB64" si="597">EB62*EB63</f>
        <v>0</v>
      </c>
    </row>
    <row r="65" spans="2:132" ht="14" outlineLevel="1" x14ac:dyDescent="0.3">
      <c r="B65" s="73"/>
      <c r="C65" s="27"/>
      <c r="H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row>
    <row r="66" spans="2:132" ht="13" outlineLevel="1" x14ac:dyDescent="0.3">
      <c r="C66" s="340" t="s">
        <v>504</v>
      </c>
      <c r="G66" s="52"/>
      <c r="H66" s="29"/>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row>
    <row r="67" spans="2:132" outlineLevel="1" x14ac:dyDescent="0.25">
      <c r="C67" s="317" t="s">
        <v>485</v>
      </c>
      <c r="D67" s="125">
        <f>Assumptions!M16</f>
        <v>0.64</v>
      </c>
      <c r="E67" s="79">
        <f>Assumptions!M13</f>
        <v>45658</v>
      </c>
      <c r="G67" s="52" t="s">
        <v>215</v>
      </c>
      <c r="H67" s="50">
        <f t="shared" ref="H67" si="598">SUM(J67:EB67)</f>
        <v>0.99999999999999989</v>
      </c>
      <c r="J67" s="129"/>
      <c r="K67" s="155">
        <f>ROUND(($D$67/MiY*(SUM($J$67:J67)&lt;=1)+IF(SUM($J$67:J67)+($D$67/MiY)&gt;1,1-(SUM($J$67:J67)+($D$67/MiY)),0)),5)*(K$7&gt;=$E$67)</f>
        <v>0</v>
      </c>
      <c r="L67" s="155">
        <f>ROUND(($D$67/MiY*(SUM($J$67:K67)&lt;=1)+IF(SUM($J$67:K67)+($D$67/MiY)&gt;1,1-(SUM($J$67:K67)+($D$67/MiY)),0)),5)*(L$7&gt;=$E$67)</f>
        <v>0</v>
      </c>
      <c r="M67" s="155">
        <f>ROUND(($D$67/MiY*(SUM($J$67:L67)&lt;=1)+IF(SUM($J$67:L67)+($D$67/MiY)&gt;1,1-(SUM($J$67:L67)+($D$67/MiY)),0)),5)*(M$7&gt;=$E$67)</f>
        <v>0</v>
      </c>
      <c r="N67" s="155">
        <f>ROUND(($D$67/MiY*(SUM($J$67:M67)&lt;=1)+IF(SUM($J$67:M67)+($D$67/MiY)&gt;1,1-(SUM($J$67:M67)+($D$67/MiY)),0)),5)*(N$7&gt;=$E$67)</f>
        <v>0</v>
      </c>
      <c r="O67" s="155">
        <f>ROUND(($D$67/MiY*(SUM($J$67:N67)&lt;=1)+IF(SUM($J$67:N67)+($D$67/MiY)&gt;1,1-(SUM($J$67:N67)+($D$67/MiY)),0)),5)*(O$7&gt;=$E$67)</f>
        <v>0</v>
      </c>
      <c r="P67" s="155">
        <f>ROUND(($D$67/MiY*(SUM($J$67:O67)&lt;=1)+IF(SUM($J$67:O67)+($D$67/MiY)&gt;1,1-(SUM($J$67:O67)+($D$67/MiY)),0)),5)*(P$7&gt;=$E$67)</f>
        <v>0</v>
      </c>
      <c r="Q67" s="155">
        <f>ROUND(($D$67/MiY*(SUM($J$67:P67)&lt;=1)+IF(SUM($J$67:P67)+($D$67/MiY)&gt;1,1-(SUM($J$67:P67)+($D$67/MiY)),0)),5)*(Q$7&gt;=$E$67)</f>
        <v>0</v>
      </c>
      <c r="R67" s="155">
        <f>ROUND(($D$67/MiY*(SUM($J$67:Q67)&lt;=1)+IF(SUM($J$67:Q67)+($D$67/MiY)&gt;1,1-(SUM($J$67:Q67)+($D$67/MiY)),0)),5)*(R$7&gt;=$E$67)</f>
        <v>0</v>
      </c>
      <c r="S67" s="155">
        <f>ROUND(($D$67/MiY*(SUM($J$67:R67)&lt;=1)+IF(SUM($J$67:R67)+($D$67/MiY)&gt;1,1-(SUM($J$67:R67)+($D$67/MiY)),0)),5)*(S$7&gt;=$E$67)</f>
        <v>0</v>
      </c>
      <c r="T67" s="155">
        <f>ROUND(($D$67/MiY*(SUM($J$67:S67)&lt;=1)+IF(SUM($J$67:S67)+($D$67/MiY)&gt;1,1-(SUM($J$67:S67)+($D$67/MiY)),0)),5)*(T$7&gt;=$E$67)</f>
        <v>0</v>
      </c>
      <c r="U67" s="155">
        <f>ROUND(($D$67/MiY*(SUM($J$67:T67)&lt;=1)+IF(SUM($J$67:T67)+($D$67/MiY)&gt;1,1-(SUM($J$67:T67)+($D$67/MiY)),0)),5)*(U$7&gt;=$E$67)</f>
        <v>0</v>
      </c>
      <c r="V67" s="155">
        <f>ROUND(($D$67/MiY*(SUM($J$67:U67)&lt;=1)+IF(SUM($J$67:U67)+($D$67/MiY)&gt;1,1-(SUM($J$67:U67)+($D$67/MiY)),0)),5)*(V$7&gt;=$E$67)</f>
        <v>0</v>
      </c>
      <c r="W67" s="155">
        <f>ROUND(($D$67/MiY*(SUM($J$67:V67)&lt;=1)+IF(SUM($J$67:V67)+($D$67/MiY)&gt;1,1-(SUM($J$67:V67)+($D$67/MiY)),0)),5)*(W$7&gt;=$E$67)</f>
        <v>0</v>
      </c>
      <c r="X67" s="155">
        <f>ROUND(($D$67/MiY*(SUM($J$67:W67)&lt;=1)+IF(SUM($J$67:W67)+($D$67/MiY)&gt;1,1-(SUM($J$67:W67)+($D$67/MiY)),0)),5)*(X$7&gt;=$E$67)</f>
        <v>0</v>
      </c>
      <c r="Y67" s="155">
        <f>ROUND(($D$67/MiY*(SUM($J$67:X67)&lt;=1)+IF(SUM($J$67:X67)+($D$67/MiY)&gt;1,1-(SUM($J$67:X67)+($D$67/MiY)),0)),5)*(Y$7&gt;=$E$67)</f>
        <v>0</v>
      </c>
      <c r="Z67" s="155">
        <f>ROUND(($D$67/MiY*(SUM($J$67:Y67)&lt;=1)+IF(SUM($J$67:Y67)+($D$67/MiY)&gt;1,1-(SUM($J$67:Y67)+($D$67/MiY)),0)),5)*(Z$7&gt;=$E$67)</f>
        <v>0</v>
      </c>
      <c r="AA67" s="155">
        <f>ROUND(($D$67/MiY*(SUM($J$67:Z67)&lt;=1)+IF(SUM($J$67:Z67)+($D$67/MiY)&gt;1,1-(SUM($J$67:Z67)+($D$67/MiY)),0)),5)*(AA$7&gt;=$E$67)</f>
        <v>0</v>
      </c>
      <c r="AB67" s="155">
        <f>ROUND(($D$67/MiY*(SUM($J$67:AA67)&lt;=1)+IF(SUM($J$67:AA67)+($D$67/MiY)&gt;1,1-(SUM($J$67:AA67)+($D$67/MiY)),0)),5)*(AB$7&gt;=$E$67)</f>
        <v>0</v>
      </c>
      <c r="AC67" s="155">
        <f>ROUND(($D$67/MiY*(SUM($J$67:AB67)&lt;=1)+IF(SUM($J$67:AB67)+($D$67/MiY)&gt;1,1-(SUM($J$67:AB67)+($D$67/MiY)),0)),5)*(AC$7&gt;=$E$67)</f>
        <v>0</v>
      </c>
      <c r="AD67" s="155">
        <f>ROUND(($D$67/MiY*(SUM($J$67:AC67)&lt;=1)+IF(SUM($J$67:AC67)+($D$67/MiY)&gt;1,1-(SUM($J$67:AC67)+($D$67/MiY)),0)),5)*(AD$7&gt;=$E$67)</f>
        <v>0</v>
      </c>
      <c r="AE67" s="155">
        <f>ROUND(($D$67/MiY*(SUM($J$67:AD67)&lt;=1)+IF(SUM($J$67:AD67)+($D$67/MiY)&gt;1,1-(SUM($J$67:AD67)+($D$67/MiY)),0)),5)*(AE$7&gt;=$E$67)</f>
        <v>0</v>
      </c>
      <c r="AF67" s="155">
        <f>ROUND(($D$67/MiY*(SUM($J$67:AE67)&lt;=1)+IF(SUM($J$67:AE67)+($D$67/MiY)&gt;1,1-(SUM($J$67:AE67)+($D$67/MiY)),0)),5)*(AF$7&gt;=$E$67)</f>
        <v>0</v>
      </c>
      <c r="AG67" s="155">
        <f>ROUND(($D$67/MiY*(SUM($J$67:AF67)&lt;=1)+IF(SUM($J$67:AF67)+($D$67/MiY)&gt;1,1-(SUM($J$67:AF67)+($D$67/MiY)),0)),5)*(AG$7&gt;=$E$67)</f>
        <v>0</v>
      </c>
      <c r="AH67" s="155">
        <f>ROUND(($D$67/MiY*(SUM($J$67:AG67)&lt;=1)+IF(SUM($J$67:AG67)+($D$67/MiY)&gt;1,1-(SUM($J$67:AG67)+($D$67/MiY)),0)),5)*(AH$7&gt;=$E$67)</f>
        <v>5.3330000000000002E-2</v>
      </c>
      <c r="AI67" s="155">
        <f>ROUND(($D$67/MiY*(SUM($J$67:AH67)&lt;=1)+IF(SUM($J$67:AH67)+($D$67/MiY)&gt;1,1-(SUM($J$67:AH67)+($D$67/MiY)),0)),5)*(AI$7&gt;=$E$67)</f>
        <v>5.3330000000000002E-2</v>
      </c>
      <c r="AJ67" s="155">
        <f>ROUND(($D$67/MiY*(SUM($J$67:AI67)&lt;=1)+IF(SUM($J$67:AI67)+($D$67/MiY)&gt;1,1-(SUM($J$67:AI67)+($D$67/MiY)),0)),5)*(AJ$7&gt;=$E$67)</f>
        <v>5.3330000000000002E-2</v>
      </c>
      <c r="AK67" s="155">
        <f>ROUND(($D$67/MiY*(SUM($J$67:AJ67)&lt;=1)+IF(SUM($J$67:AJ67)+($D$67/MiY)&gt;1,1-(SUM($J$67:AJ67)+($D$67/MiY)),0)),5)*(AK$7&gt;=$E$67)</f>
        <v>5.3330000000000002E-2</v>
      </c>
      <c r="AL67" s="155">
        <f>ROUND(($D$67/MiY*(SUM($J$67:AK67)&lt;=1)+IF(SUM($J$67:AK67)+($D$67/MiY)&gt;1,1-(SUM($J$67:AK67)+($D$67/MiY)),0)),5)*(AL$7&gt;=$E$67)</f>
        <v>5.3330000000000002E-2</v>
      </c>
      <c r="AM67" s="155">
        <f>ROUND(($D$67/MiY*(SUM($J$67:AL67)&lt;=1)+IF(SUM($J$67:AL67)+($D$67/MiY)&gt;1,1-(SUM($J$67:AL67)+($D$67/MiY)),0)),5)*(AM$7&gt;=$E$67)</f>
        <v>5.3330000000000002E-2</v>
      </c>
      <c r="AN67" s="155">
        <f>ROUND(($D$67/MiY*(SUM($J$67:AM67)&lt;=1)+IF(SUM($J$67:AM67)+($D$67/MiY)&gt;1,1-(SUM($J$67:AM67)+($D$67/MiY)),0)),5)*(AN$7&gt;=$E$67)</f>
        <v>5.3330000000000002E-2</v>
      </c>
      <c r="AO67" s="155">
        <f>ROUND(($D$67/MiY*(SUM($J$67:AN67)&lt;=1)+IF(SUM($J$67:AN67)+($D$67/MiY)&gt;1,1-(SUM($J$67:AN67)+($D$67/MiY)),0)),5)*(AO$7&gt;=$E$67)</f>
        <v>5.3330000000000002E-2</v>
      </c>
      <c r="AP67" s="155">
        <f>ROUND(($D$67/MiY*(SUM($J$67:AO67)&lt;=1)+IF(SUM($J$67:AO67)+($D$67/MiY)&gt;1,1-(SUM($J$67:AO67)+($D$67/MiY)),0)),5)*(AP$7&gt;=$E$67)</f>
        <v>5.3330000000000002E-2</v>
      </c>
      <c r="AQ67" s="155">
        <f>ROUND(($D$67/MiY*(SUM($J$67:AP67)&lt;=1)+IF(SUM($J$67:AP67)+($D$67/MiY)&gt;1,1-(SUM($J$67:AP67)+($D$67/MiY)),0)),5)*(AQ$7&gt;=$E$67)</f>
        <v>5.3330000000000002E-2</v>
      </c>
      <c r="AR67" s="155">
        <f>ROUND(($D$67/MiY*(SUM($J$67:AQ67)&lt;=1)+IF(SUM($J$67:AQ67)+($D$67/MiY)&gt;1,1-(SUM($J$67:AQ67)+($D$67/MiY)),0)),5)*(AR$7&gt;=$E$67)</f>
        <v>5.3330000000000002E-2</v>
      </c>
      <c r="AS67" s="155">
        <f>ROUND(($D$67/MiY*(SUM($J$67:AR67)&lt;=1)+IF(SUM($J$67:AR67)+($D$67/MiY)&gt;1,1-(SUM($J$67:AR67)+($D$67/MiY)),0)),5)*(AS$7&gt;=$E$67)</f>
        <v>5.3330000000000002E-2</v>
      </c>
      <c r="AT67" s="155">
        <f>ROUND(($D$67/MiY*(SUM($J$67:AS67)&lt;=1)+IF(SUM($J$67:AS67)+($D$67/MiY)&gt;1,1-(SUM($J$67:AS67)+($D$67/MiY)),0)),5)*(AT$7&gt;=$E$67)</f>
        <v>5.3330000000000002E-2</v>
      </c>
      <c r="AU67" s="155">
        <f>ROUND(($D$67/MiY*(SUM($J$67:AT67)&lt;=1)+IF(SUM($J$67:AT67)+($D$67/MiY)&gt;1,1-(SUM($J$67:AT67)+($D$67/MiY)),0)),5)*(AU$7&gt;=$E$67)</f>
        <v>5.3330000000000002E-2</v>
      </c>
      <c r="AV67" s="155">
        <f>ROUND(($D$67/MiY*(SUM($J$67:AU67)&lt;=1)+IF(SUM($J$67:AU67)+($D$67/MiY)&gt;1,1-(SUM($J$67:AU67)+($D$67/MiY)),0)),5)*(AV$7&gt;=$E$67)</f>
        <v>5.3330000000000002E-2</v>
      </c>
      <c r="AW67" s="155">
        <f>ROUND(($D$67/MiY*(SUM($J$67:AV67)&lt;=1)+IF(SUM($J$67:AV67)+($D$67/MiY)&gt;1,1-(SUM($J$67:AV67)+($D$67/MiY)),0)),5)*(AW$7&gt;=$E$67)</f>
        <v>5.3330000000000002E-2</v>
      </c>
      <c r="AX67" s="155">
        <f>ROUND(($D$67/MiY*(SUM($J$67:AW67)&lt;=1)+IF(SUM($J$67:AW67)+($D$67/MiY)&gt;1,1-(SUM($J$67:AW67)+($D$67/MiY)),0)),5)*(AX$7&gt;=$E$67)</f>
        <v>5.3330000000000002E-2</v>
      </c>
      <c r="AY67" s="155">
        <f>ROUND(($D$67/MiY*(SUM($J$67:AX67)&lt;=1)+IF(SUM($J$67:AX67)+($D$67/MiY)&gt;1,1-(SUM($J$67:AX67)+($D$67/MiY)),0)),5)*(AY$7&gt;=$E$67)</f>
        <v>5.3330000000000002E-2</v>
      </c>
      <c r="AZ67" s="155">
        <f>ROUND(($D$67/MiY*(SUM($J$67:AY67)&lt;=1)+IF(SUM($J$67:AY67)+($D$67/MiY)&gt;1,1-(SUM($J$67:AY67)+($D$67/MiY)),0)),5)*(AZ$7&gt;=$E$67)</f>
        <v>4.0059999999999998E-2</v>
      </c>
      <c r="BA67" s="155">
        <f>ROUND(($D$67/MiY*(SUM($J$67:AZ67)&lt;=1)+IF(SUM($J$67:AZ67)+($D$67/MiY)&gt;1,1-(SUM($J$67:AZ67)+($D$67/MiY)),0)),5)*(BA$7&gt;=$E$67)</f>
        <v>0</v>
      </c>
      <c r="BB67" s="155">
        <f>ROUND(($D$67/MiY*(SUM($J$67:BA67)&lt;=1)+IF(SUM($J$67:BA67)+($D$67/MiY)&gt;1,1-(SUM($J$67:BA67)+($D$67/MiY)),0)),5)*(BB$7&gt;=$E$67)</f>
        <v>0</v>
      </c>
      <c r="BC67" s="155">
        <f>ROUND(($D$67/MiY*(SUM($J$67:BB67)&lt;=1)+IF(SUM($J$67:BB67)+($D$67/MiY)&gt;1,1-(SUM($J$67:BB67)+($D$67/MiY)),0)),5)*(BC$7&gt;=$E$67)</f>
        <v>0</v>
      </c>
      <c r="BD67" s="155">
        <f>ROUND(($D$67/MiY*(SUM($J$67:BC67)&lt;=1)+IF(SUM($J$67:BC67)+($D$67/MiY)&gt;1,1-(SUM($J$67:BC67)+($D$67/MiY)),0)),5)*(BD$7&gt;=$E$67)</f>
        <v>0</v>
      </c>
      <c r="BE67" s="155">
        <f>ROUND(($D$67/MiY*(SUM($J$67:BD67)&lt;=1)+IF(SUM($J$67:BD67)+($D$67/MiY)&gt;1,1-(SUM($J$67:BD67)+($D$67/MiY)),0)),5)*(BE$7&gt;=$E$67)</f>
        <v>0</v>
      </c>
      <c r="BF67" s="155">
        <f>ROUND(($D$67/MiY*(SUM($J$67:BE67)&lt;=1)+IF(SUM($J$67:BE67)+($D$67/MiY)&gt;1,1-(SUM($J$67:BE67)+($D$67/MiY)),0)),5)*(BF$7&gt;=$E$67)</f>
        <v>0</v>
      </c>
      <c r="BG67" s="155">
        <f>ROUND(($D$67/MiY*(SUM($J$67:BF67)&lt;=1)+IF(SUM($J$67:BF67)+($D$67/MiY)&gt;1,1-(SUM($J$67:BF67)+($D$67/MiY)),0)),5)*(BG$7&gt;=$E$67)</f>
        <v>0</v>
      </c>
      <c r="BH67" s="155">
        <f>ROUND(($D$67/MiY*(SUM($J$67:BG67)&lt;=1)+IF(SUM($J$67:BG67)+($D$67/MiY)&gt;1,1-(SUM($J$67:BG67)+($D$67/MiY)),0)),5)*(BH$7&gt;=$E$67)</f>
        <v>0</v>
      </c>
      <c r="BI67" s="155">
        <f>ROUND(($D$67/MiY*(SUM($J$67:BH67)&lt;=1)+IF(SUM($J$67:BH67)+($D$67/MiY)&gt;1,1-(SUM($J$67:BH67)+($D$67/MiY)),0)),5)*(BI$7&gt;=$E$67)</f>
        <v>0</v>
      </c>
      <c r="BJ67" s="155">
        <f>ROUND(($D$67/MiY*(SUM($J$67:BI67)&lt;=1)+IF(SUM($J$67:BI67)+($D$67/MiY)&gt;1,1-(SUM($J$67:BI67)+($D$67/MiY)),0)),5)*(BJ$7&gt;=$E$67)</f>
        <v>0</v>
      </c>
      <c r="BK67" s="155">
        <f>ROUND(($D$67/MiY*(SUM($J$67:BJ67)&lt;=1)+IF(SUM($J$67:BJ67)+($D$67/MiY)&gt;1,1-(SUM($J$67:BJ67)+($D$67/MiY)),0)),5)*(BK$7&gt;=$E$67)</f>
        <v>0</v>
      </c>
      <c r="BL67" s="155">
        <f>ROUND(($D$67/MiY*(SUM($J$67:BK67)&lt;=1)+IF(SUM($J$67:BK67)+($D$67/MiY)&gt;1,1-(SUM($J$67:BK67)+($D$67/MiY)),0)),5)*(BL$7&gt;=$E$67)</f>
        <v>0</v>
      </c>
      <c r="BM67" s="155">
        <f>ROUND(($D$67/MiY*(SUM($J$67:BL67)&lt;=1)+IF(SUM($J$67:BL67)+($D$67/MiY)&gt;1,1-(SUM($J$67:BL67)+($D$67/MiY)),0)),5)*(BM$7&gt;=$E$67)</f>
        <v>0</v>
      </c>
      <c r="BN67" s="155">
        <f>ROUND(($D$67/MiY*(SUM($J$67:BM67)&lt;=1)+IF(SUM($J$67:BM67)+($D$67/MiY)&gt;1,1-(SUM($J$67:BM67)+($D$67/MiY)),0)),5)*(BN$7&gt;=$E$67)</f>
        <v>0</v>
      </c>
      <c r="BO67" s="155">
        <f>ROUND(($D$67/MiY*(SUM($J$67:BN67)&lt;=1)+IF(SUM($J$67:BN67)+($D$67/MiY)&gt;1,1-(SUM($J$67:BN67)+($D$67/MiY)),0)),5)*(BO$7&gt;=$E$67)</f>
        <v>0</v>
      </c>
      <c r="BP67" s="155">
        <f>ROUND(($D$67/MiY*(SUM($J$67:BO67)&lt;=1)+IF(SUM($J$67:BO67)+($D$67/MiY)&gt;1,1-(SUM($J$67:BO67)+($D$67/MiY)),0)),5)*(BP$7&gt;=$E$67)</f>
        <v>0</v>
      </c>
      <c r="BQ67" s="155">
        <f>ROUND(($D$67/MiY*(SUM($J$67:BP67)&lt;=1)+IF(SUM($J$67:BP67)+($D$67/MiY)&gt;1,1-(SUM($J$67:BP67)+($D$67/MiY)),0)),5)*(BQ$7&gt;=$E$67)</f>
        <v>0</v>
      </c>
      <c r="BR67" s="155">
        <f>ROUND(($D$67/MiY*(SUM($J$67:BQ67)&lt;=1)+IF(SUM($J$67:BQ67)+($D$67/MiY)&gt;1,1-(SUM($J$67:BQ67)+($D$67/MiY)),0)),5)*(BR$7&gt;=$E$67)</f>
        <v>0</v>
      </c>
      <c r="BS67" s="155">
        <f>ROUND(($D$67/MiY*(SUM($J$67:BR67)&lt;=1)+IF(SUM($J$67:BR67)+($D$67/MiY)&gt;1,1-(SUM($J$67:BR67)+($D$67/MiY)),0)),5)*(BS$7&gt;=$E$67)</f>
        <v>0</v>
      </c>
      <c r="BT67" s="155">
        <f>ROUND(($D$67/MiY*(SUM($J$67:BS67)&lt;=1)+IF(SUM($J$67:BS67)+($D$67/MiY)&gt;1,1-(SUM($J$67:BS67)+($D$67/MiY)),0)),5)*(BT$7&gt;=$E$67)</f>
        <v>0</v>
      </c>
      <c r="BU67" s="155">
        <f>ROUND(($D$67/MiY*(SUM($J$67:BT67)&lt;=1)+IF(SUM($J$67:BT67)+($D$67/MiY)&gt;1,1-(SUM($J$67:BT67)+($D$67/MiY)),0)),5)*(BU$7&gt;=$E$67)</f>
        <v>0</v>
      </c>
      <c r="BV67" s="155">
        <f>ROUND(($D$67/MiY*(SUM($J$67:BU67)&lt;=1)+IF(SUM($J$67:BU67)+($D$67/MiY)&gt;1,1-(SUM($J$67:BU67)+($D$67/MiY)),0)),5)*(BV$7&gt;=$E$67)</f>
        <v>0</v>
      </c>
      <c r="BW67" s="155">
        <f>ROUND(($D$67/MiY*(SUM($J$67:BV67)&lt;=1)+IF(SUM($J$67:BV67)+($D$67/MiY)&gt;1,1-(SUM($J$67:BV67)+($D$67/MiY)),0)),5)*(BW$7&gt;=$E$67)</f>
        <v>0</v>
      </c>
      <c r="BX67" s="155">
        <f>ROUND(($D$67/MiY*(SUM($J$67:BW67)&lt;=1)+IF(SUM($J$67:BW67)+($D$67/MiY)&gt;1,1-(SUM($J$67:BW67)+($D$67/MiY)),0)),5)*(BX$7&gt;=$E$67)</f>
        <v>0</v>
      </c>
      <c r="BY67" s="155">
        <f>ROUND(($D$67/MiY*(SUM($J$67:BX67)&lt;=1)+IF(SUM($J$67:BX67)+($D$67/MiY)&gt;1,1-(SUM($J$67:BX67)+($D$67/MiY)),0)),5)*(BY$7&gt;=$E$67)</f>
        <v>0</v>
      </c>
      <c r="BZ67" s="155">
        <f>ROUND(($D$67/MiY*(SUM($J$67:BY67)&lt;=1)+IF(SUM($J$67:BY67)+($D$67/MiY)&gt;1,1-(SUM($J$67:BY67)+($D$67/MiY)),0)),5)*(BZ$7&gt;=$E$67)</f>
        <v>0</v>
      </c>
      <c r="CA67" s="155">
        <f>ROUND(($D$67/MiY*(SUM($J$67:BZ67)&lt;=1)+IF(SUM($J$67:BZ67)+($D$67/MiY)&gt;1,1-(SUM($J$67:BZ67)+($D$67/MiY)),0)),5)*(CA$7&gt;=$E$67)</f>
        <v>0</v>
      </c>
      <c r="CB67" s="155">
        <f>ROUND(($D$67/MiY*(SUM($J$67:CA67)&lt;=1)+IF(SUM($J$67:CA67)+($D$67/MiY)&gt;1,1-(SUM($J$67:CA67)+($D$67/MiY)),0)),5)*(CB$7&gt;=$E$67)</f>
        <v>0</v>
      </c>
      <c r="CC67" s="155">
        <f>ROUND(($D$67/MiY*(SUM($J$67:CB67)&lt;=1)+IF(SUM($J$67:CB67)+($D$67/MiY)&gt;1,1-(SUM($J$67:CB67)+($D$67/MiY)),0)),5)*(CC$7&gt;=$E$67)</f>
        <v>0</v>
      </c>
      <c r="CD67" s="155">
        <f>ROUND(($D$67/MiY*(SUM($J$67:CC67)&lt;=1)+IF(SUM($J$67:CC67)+($D$67/MiY)&gt;1,1-(SUM($J$67:CC67)+($D$67/MiY)),0)),5)*(CD$7&gt;=$E$67)</f>
        <v>0</v>
      </c>
      <c r="CE67" s="155">
        <f>ROUND(($D$67/MiY*(SUM($J$67:CD67)&lt;=1)+IF(SUM($J$67:CD67)+($D$67/MiY)&gt;1,1-(SUM($J$67:CD67)+($D$67/MiY)),0)),5)*(CE$7&gt;=$E$67)</f>
        <v>0</v>
      </c>
      <c r="CF67" s="155">
        <f>ROUND(($D$67/MiY*(SUM($J$67:CE67)&lt;=1)+IF(SUM($J$67:CE67)+($D$67/MiY)&gt;1,1-(SUM($J$67:CE67)+($D$67/MiY)),0)),5)*(CF$7&gt;=$E$67)</f>
        <v>0</v>
      </c>
      <c r="CG67" s="155">
        <f>ROUND(($D$67/MiY*(SUM($J$67:CF67)&lt;=1)+IF(SUM($J$67:CF67)+($D$67/MiY)&gt;1,1-(SUM($J$67:CF67)+($D$67/MiY)),0)),5)*(CG$7&gt;=$E$67)</f>
        <v>0</v>
      </c>
      <c r="CH67" s="155">
        <f>ROUND(($D$67/MiY*(SUM($J$67:CG67)&lt;=1)+IF(SUM($J$67:CG67)+($D$67/MiY)&gt;1,1-(SUM($J$67:CG67)+($D$67/MiY)),0)),5)*(CH$7&gt;=$E$67)</f>
        <v>0</v>
      </c>
      <c r="CI67" s="155">
        <f>ROUND(($D$67/MiY*(SUM($J$67:CH67)&lt;=1)+IF(SUM($J$67:CH67)+($D$67/MiY)&gt;1,1-(SUM($J$67:CH67)+($D$67/MiY)),0)),5)*(CI$7&gt;=$E$67)</f>
        <v>0</v>
      </c>
      <c r="CJ67" s="155">
        <f>ROUND(($D$67/MiY*(SUM($J$67:CI67)&lt;=1)+IF(SUM($J$67:CI67)+($D$67/MiY)&gt;1,1-(SUM($J$67:CI67)+($D$67/MiY)),0)),5)*(CJ$7&gt;=$E$67)</f>
        <v>0</v>
      </c>
      <c r="CK67" s="155">
        <f>ROUND(($D$67/MiY*(SUM($J$67:CJ67)&lt;=1)+IF(SUM($J$67:CJ67)+($D$67/MiY)&gt;1,1-(SUM($J$67:CJ67)+($D$67/MiY)),0)),5)*(CK$7&gt;=$E$67)</f>
        <v>0</v>
      </c>
      <c r="CL67" s="155">
        <f>ROUND(($D$67/MiY*(SUM($J$67:CK67)&lt;=1)+IF(SUM($J$67:CK67)+($D$67/MiY)&gt;1,1-(SUM($J$67:CK67)+($D$67/MiY)),0)),5)*(CL$7&gt;=$E$67)</f>
        <v>0</v>
      </c>
      <c r="CM67" s="155">
        <f>ROUND(($D$67/MiY*(SUM($J$67:CL67)&lt;=1)+IF(SUM($J$67:CL67)+($D$67/MiY)&gt;1,1-(SUM($J$67:CL67)+($D$67/MiY)),0)),5)*(CM$7&gt;=$E$67)</f>
        <v>0</v>
      </c>
      <c r="CN67" s="155">
        <f>ROUND(($D$67/MiY*(SUM($J$67:CM67)&lt;=1)+IF(SUM($J$67:CM67)+($D$67/MiY)&gt;1,1-(SUM($J$67:CM67)+($D$67/MiY)),0)),5)*(CN$7&gt;=$E$67)</f>
        <v>0</v>
      </c>
      <c r="CO67" s="155">
        <f>ROUND(($D$67/MiY*(SUM($J$67:CN67)&lt;=1)+IF(SUM($J$67:CN67)+($D$67/MiY)&gt;1,1-(SUM($J$67:CN67)+($D$67/MiY)),0)),5)*(CO$7&gt;=$E$67)</f>
        <v>0</v>
      </c>
      <c r="CP67" s="155">
        <f>ROUND(($D$67/MiY*(SUM($J$67:CO67)&lt;=1)+IF(SUM($J$67:CO67)+($D$67/MiY)&gt;1,1-(SUM($J$67:CO67)+($D$67/MiY)),0)),5)*(CP$7&gt;=$E$67)</f>
        <v>0</v>
      </c>
      <c r="CQ67" s="155">
        <f>ROUND(($D$67/MiY*(SUM($J$67:CP67)&lt;=1)+IF(SUM($J$67:CP67)+($D$67/MiY)&gt;1,1-(SUM($J$67:CP67)+($D$67/MiY)),0)),5)*(CQ$7&gt;=$E$67)</f>
        <v>0</v>
      </c>
      <c r="CR67" s="155">
        <f>ROUND(($D$67/MiY*(SUM($J$67:CQ67)&lt;=1)+IF(SUM($J$67:CQ67)+($D$67/MiY)&gt;1,1-(SUM($J$67:CQ67)+($D$67/MiY)),0)),5)*(CR$7&gt;=$E$67)</f>
        <v>0</v>
      </c>
      <c r="CS67" s="155">
        <f>ROUND(($D$67/MiY*(SUM($J$67:CR67)&lt;=1)+IF(SUM($J$67:CR67)+($D$67/MiY)&gt;1,1-(SUM($J$67:CR67)+($D$67/MiY)),0)),5)*(CS$7&gt;=$E$67)</f>
        <v>0</v>
      </c>
      <c r="CT67" s="155">
        <f>ROUND(($D$67/MiY*(SUM($J$67:CS67)&lt;=1)+IF(SUM($J$67:CS67)+($D$67/MiY)&gt;1,1-(SUM($J$67:CS67)+($D$67/MiY)),0)),5)*(CT$7&gt;=$E$67)</f>
        <v>0</v>
      </c>
      <c r="CU67" s="155">
        <f>ROUND(($D$67/MiY*(SUM($J$67:CT67)&lt;=1)+IF(SUM($J$67:CT67)+($D$67/MiY)&gt;1,1-(SUM($J$67:CT67)+($D$67/MiY)),0)),5)*(CU$7&gt;=$E$67)</f>
        <v>0</v>
      </c>
      <c r="CV67" s="155">
        <f>ROUND(($D$67/MiY*(SUM($J$67:CU67)&lt;=1)+IF(SUM($J$67:CU67)+($D$67/MiY)&gt;1,1-(SUM($J$67:CU67)+($D$67/MiY)),0)),5)*(CV$7&gt;=$E$67)</f>
        <v>0</v>
      </c>
      <c r="CW67" s="155">
        <f>ROUND(($D$67/MiY*(SUM($J$67:CV67)&lt;=1)+IF(SUM($J$67:CV67)+($D$67/MiY)&gt;1,1-(SUM($J$67:CV67)+($D$67/MiY)),0)),5)*(CW$7&gt;=$E$67)</f>
        <v>0</v>
      </c>
      <c r="CX67" s="155">
        <f>ROUND(($D$67/MiY*(SUM($J$67:CW67)&lt;=1)+IF(SUM($J$67:CW67)+($D$67/MiY)&gt;1,1-(SUM($J$67:CW67)+($D$67/MiY)),0)),5)*(CX$7&gt;=$E$67)</f>
        <v>0</v>
      </c>
      <c r="CY67" s="155">
        <f>ROUND(($D$67/MiY*(SUM($J$67:CX67)&lt;=1)+IF(SUM($J$67:CX67)+($D$67/MiY)&gt;1,1-(SUM($J$67:CX67)+($D$67/MiY)),0)),5)*(CY$7&gt;=$E$67)</f>
        <v>0</v>
      </c>
      <c r="CZ67" s="155">
        <f>ROUND(($D$67/MiY*(SUM($J$67:CY67)&lt;=1)+IF(SUM($J$67:CY67)+($D$67/MiY)&gt;1,1-(SUM($J$67:CY67)+($D$67/MiY)),0)),5)*(CZ$7&gt;=$E$67)</f>
        <v>0</v>
      </c>
      <c r="DA67" s="155">
        <f>ROUND(($D$67/MiY*(SUM($J$67:CZ67)&lt;=1)+IF(SUM($J$67:CZ67)+($D$67/MiY)&gt;1,1-(SUM($J$67:CZ67)+($D$67/MiY)),0)),5)*(DA$7&gt;=$E$67)</f>
        <v>0</v>
      </c>
      <c r="DB67" s="155">
        <f>ROUND(($D$67/MiY*(SUM($J$67:DA67)&lt;=1)+IF(SUM($J$67:DA67)+($D$67/MiY)&gt;1,1-(SUM($J$67:DA67)+($D$67/MiY)),0)),5)*(DB$7&gt;=$E$67)</f>
        <v>0</v>
      </c>
      <c r="DC67" s="155">
        <f>ROUND(($D$67/MiY*(SUM($J$67:DB67)&lt;=1)+IF(SUM($J$67:DB67)+($D$67/MiY)&gt;1,1-(SUM($J$67:DB67)+($D$67/MiY)),0)),5)*(DC$7&gt;=$E$67)</f>
        <v>0</v>
      </c>
      <c r="DD67" s="155">
        <f>ROUND(($D$67/MiY*(SUM($J$67:DC67)&lt;=1)+IF(SUM($J$67:DC67)+($D$67/MiY)&gt;1,1-(SUM($J$67:DC67)+($D$67/MiY)),0)),5)*(DD$7&gt;=$E$67)</f>
        <v>0</v>
      </c>
      <c r="DE67" s="155">
        <f>ROUND(($D$67/MiY*(SUM($J$67:DD67)&lt;=1)+IF(SUM($J$67:DD67)+($D$67/MiY)&gt;1,1-(SUM($J$67:DD67)+($D$67/MiY)),0)),5)*(DE$7&gt;=$E$67)</f>
        <v>0</v>
      </c>
      <c r="DF67" s="155">
        <f>ROUND(($D$67/MiY*(SUM($J$67:DE67)&lt;=1)+IF(SUM($J$67:DE67)+($D$67/MiY)&gt;1,1-(SUM($J$67:DE67)+($D$67/MiY)),0)),5)*(DF$7&gt;=$E$67)</f>
        <v>0</v>
      </c>
      <c r="DG67" s="155">
        <f>ROUND(($D$67/MiY*(SUM($J$67:DF67)&lt;=1)+IF(SUM($J$67:DF67)+($D$67/MiY)&gt;1,1-(SUM($J$67:DF67)+($D$67/MiY)),0)),5)*(DG$7&gt;=$E$67)</f>
        <v>0</v>
      </c>
      <c r="DH67" s="155">
        <f>ROUND(($D$67/MiY*(SUM($J$67:DG67)&lt;=1)+IF(SUM($J$67:DG67)+($D$67/MiY)&gt;1,1-(SUM($J$67:DG67)+($D$67/MiY)),0)),5)*(DH$7&gt;=$E$67)</f>
        <v>0</v>
      </c>
      <c r="DI67" s="155">
        <f>ROUND(($D$67/MiY*(SUM($J$67:DH67)&lt;=1)+IF(SUM($J$67:DH67)+($D$67/MiY)&gt;1,1-(SUM($J$67:DH67)+($D$67/MiY)),0)),5)*(DI$7&gt;=$E$67)</f>
        <v>0</v>
      </c>
      <c r="DJ67" s="155">
        <f>ROUND(($D$67/MiY*(SUM($J$67:DI67)&lt;=1)+IF(SUM($J$67:DI67)+($D$67/MiY)&gt;1,1-(SUM($J$67:DI67)+($D$67/MiY)),0)),5)*(DJ$7&gt;=$E$67)</f>
        <v>0</v>
      </c>
      <c r="DK67" s="155">
        <f>ROUND(($D$67/MiY*(SUM($J$67:DJ67)&lt;=1)+IF(SUM($J$67:DJ67)+($D$67/MiY)&gt;1,1-(SUM($J$67:DJ67)+($D$67/MiY)),0)),5)*(DK$7&gt;=$E$67)</f>
        <v>0</v>
      </c>
      <c r="DL67" s="155">
        <f>ROUND(($D$67/MiY*(SUM($J$67:DK67)&lt;=1)+IF(SUM($J$67:DK67)+($D$67/MiY)&gt;1,1-(SUM($J$67:DK67)+($D$67/MiY)),0)),5)*(DL$7&gt;=$E$67)</f>
        <v>0</v>
      </c>
      <c r="DM67" s="155">
        <f>ROUND(($D$67/MiY*(SUM($J$67:DL67)&lt;=1)+IF(SUM($J$67:DL67)+($D$67/MiY)&gt;1,1-(SUM($J$67:DL67)+($D$67/MiY)),0)),5)*(DM$7&gt;=$E$67)</f>
        <v>0</v>
      </c>
      <c r="DN67" s="155">
        <f>ROUND(($D$67/MiY*(SUM($J$67:DM67)&lt;=1)+IF(SUM($J$67:DM67)+($D$67/MiY)&gt;1,1-(SUM($J$67:DM67)+($D$67/MiY)),0)),5)*(DN$7&gt;=$E$67)</f>
        <v>0</v>
      </c>
      <c r="DO67" s="155">
        <f>ROUND(($D$67/MiY*(SUM($J$67:DN67)&lt;=1)+IF(SUM($J$67:DN67)+($D$67/MiY)&gt;1,1-(SUM($J$67:DN67)+($D$67/MiY)),0)),5)*(DO$7&gt;=$E$67)</f>
        <v>0</v>
      </c>
      <c r="DP67" s="155">
        <f>ROUND(($D$67/MiY*(SUM($J$67:DO67)&lt;=1)+IF(SUM($J$67:DO67)+($D$67/MiY)&gt;1,1-(SUM($J$67:DO67)+($D$67/MiY)),0)),5)*(DP$7&gt;=$E$67)</f>
        <v>0</v>
      </c>
      <c r="DQ67" s="155">
        <f>ROUND(($D$67/MiY*(SUM($J$67:DP67)&lt;=1)+IF(SUM($J$67:DP67)+($D$67/MiY)&gt;1,1-(SUM($J$67:DP67)+($D$67/MiY)),0)),5)*(DQ$7&gt;=$E$67)</f>
        <v>0</v>
      </c>
      <c r="DR67" s="155">
        <f>ROUND(($D$67/MiY*(SUM($J$67:DQ67)&lt;=1)+IF(SUM($J$67:DQ67)+($D$67/MiY)&gt;1,1-(SUM($J$67:DQ67)+($D$67/MiY)),0)),5)*(DR$7&gt;=$E$67)</f>
        <v>0</v>
      </c>
      <c r="DS67" s="155">
        <f>ROUND(($D$67/MiY*(SUM($J$67:DR67)&lt;=1)+IF(SUM($J$67:DR67)+($D$67/MiY)&gt;1,1-(SUM($J$67:DR67)+($D$67/MiY)),0)),5)*(DS$7&gt;=$E$67)</f>
        <v>0</v>
      </c>
      <c r="DT67" s="155">
        <f>ROUND(($D$67/MiY*(SUM($J$67:DS67)&lt;=1)+IF(SUM($J$67:DS67)+($D$67/MiY)&gt;1,1-(SUM($J$67:DS67)+($D$67/MiY)),0)),5)*(DT$7&gt;=$E$67)</f>
        <v>0</v>
      </c>
      <c r="DU67" s="155">
        <f>ROUND(($D$67/MiY*(SUM($J$67:DT67)&lt;=1)+IF(SUM($J$67:DT67)+($D$67/MiY)&gt;1,1-(SUM($J$67:DT67)+($D$67/MiY)),0)),5)*(DU$7&gt;=$E$67)</f>
        <v>0</v>
      </c>
      <c r="DV67" s="155">
        <f>ROUND(($D$67/MiY*(SUM($J$67:DU67)&lt;=1)+IF(SUM($J$67:DU67)+($D$67/MiY)&gt;1,1-(SUM($J$67:DU67)+($D$67/MiY)),0)),5)*(DV$7&gt;=$E$67)</f>
        <v>0</v>
      </c>
      <c r="DW67" s="155">
        <f>ROUND(($D$67/MiY*(SUM($J$67:DV67)&lt;=1)+IF(SUM($J$67:DV67)+($D$67/MiY)&gt;1,1-(SUM($J$67:DV67)+($D$67/MiY)),0)),5)*(DW$7&gt;=$E$67)</f>
        <v>0</v>
      </c>
      <c r="DX67" s="155">
        <f>ROUND(($D$67/MiY*(SUM($J$67:DW67)&lt;=1)+IF(SUM($J$67:DW67)+($D$67/MiY)&gt;1,1-(SUM($J$67:DW67)+($D$67/MiY)),0)),5)*(DX$7&gt;=$E$67)</f>
        <v>0</v>
      </c>
      <c r="DY67" s="155">
        <f>ROUND(($D$67/MiY*(SUM($J$67:DX67)&lt;=1)+IF(SUM($J$67:DX67)+($D$67/MiY)&gt;1,1-(SUM($J$67:DX67)+($D$67/MiY)),0)),5)*(DY$7&gt;=$E$67)</f>
        <v>0</v>
      </c>
      <c r="DZ67" s="155">
        <f>ROUND(($D$67/MiY*(SUM($J$67:DY67)&lt;=1)+IF(SUM($J$67:DY67)+($D$67/MiY)&gt;1,1-(SUM($J$67:DY67)+($D$67/MiY)),0)),5)*(DZ$7&gt;=$E$67)</f>
        <v>0</v>
      </c>
      <c r="EA67" s="155">
        <f>ROUND(($D$67/MiY*(SUM($J$67:DZ67)&lt;=1)+IF(SUM($J$67:DZ67)+($D$67/MiY)&gt;1,1-(SUM($J$67:DZ67)+($D$67/MiY)),0)),5)*(EA$7&gt;=$E$67)</f>
        <v>0</v>
      </c>
      <c r="EB67" s="155">
        <f>ROUND(($D$67/MiY*(SUM($J$67:EA67)&lt;=1)+IF(SUM($J$67:EA67)+($D$67/MiY)&gt;1,1-(SUM($J$67:EA67)+($D$67/MiY)),0)),5)*(EB$7&gt;=$E$67)</f>
        <v>0</v>
      </c>
    </row>
    <row r="68" spans="2:132" outlineLevel="1" x14ac:dyDescent="0.25">
      <c r="C68" s="318" t="s">
        <v>563</v>
      </c>
      <c r="D68" s="16">
        <f>Costs!$M$24*Costs!$M$30</f>
        <v>15199909.893219998</v>
      </c>
      <c r="G68" s="52" t="s">
        <v>553</v>
      </c>
      <c r="H68" s="46">
        <f t="shared" ref="H68" si="599">SUM(J68:EB68)</f>
        <v>15199909.893220002</v>
      </c>
      <c r="J68" s="82">
        <f t="shared" ref="J68:AO68" si="600">J67*$D68</f>
        <v>0</v>
      </c>
      <c r="K68" s="82">
        <f t="shared" si="600"/>
        <v>0</v>
      </c>
      <c r="L68" s="82">
        <f t="shared" si="600"/>
        <v>0</v>
      </c>
      <c r="M68" s="82">
        <f t="shared" si="600"/>
        <v>0</v>
      </c>
      <c r="N68" s="82">
        <f t="shared" si="600"/>
        <v>0</v>
      </c>
      <c r="O68" s="82">
        <f t="shared" si="600"/>
        <v>0</v>
      </c>
      <c r="P68" s="82">
        <f t="shared" si="600"/>
        <v>0</v>
      </c>
      <c r="Q68" s="82">
        <f t="shared" si="600"/>
        <v>0</v>
      </c>
      <c r="R68" s="82">
        <f t="shared" si="600"/>
        <v>0</v>
      </c>
      <c r="S68" s="82">
        <f t="shared" si="600"/>
        <v>0</v>
      </c>
      <c r="T68" s="82">
        <f t="shared" si="600"/>
        <v>0</v>
      </c>
      <c r="U68" s="82">
        <f t="shared" si="600"/>
        <v>0</v>
      </c>
      <c r="V68" s="82">
        <f t="shared" si="600"/>
        <v>0</v>
      </c>
      <c r="W68" s="82">
        <f t="shared" si="600"/>
        <v>0</v>
      </c>
      <c r="X68" s="82">
        <f t="shared" si="600"/>
        <v>0</v>
      </c>
      <c r="Y68" s="82">
        <f t="shared" si="600"/>
        <v>0</v>
      </c>
      <c r="Z68" s="82">
        <f t="shared" si="600"/>
        <v>0</v>
      </c>
      <c r="AA68" s="82">
        <f t="shared" si="600"/>
        <v>0</v>
      </c>
      <c r="AB68" s="82">
        <f t="shared" si="600"/>
        <v>0</v>
      </c>
      <c r="AC68" s="82">
        <f t="shared" si="600"/>
        <v>0</v>
      </c>
      <c r="AD68" s="82">
        <f t="shared" si="600"/>
        <v>0</v>
      </c>
      <c r="AE68" s="82">
        <f t="shared" si="600"/>
        <v>0</v>
      </c>
      <c r="AF68" s="82">
        <f t="shared" si="600"/>
        <v>0</v>
      </c>
      <c r="AG68" s="82">
        <f t="shared" si="600"/>
        <v>0</v>
      </c>
      <c r="AH68" s="82">
        <f t="shared" si="600"/>
        <v>810611.19460542256</v>
      </c>
      <c r="AI68" s="82">
        <f t="shared" si="600"/>
        <v>810611.19460542256</v>
      </c>
      <c r="AJ68" s="82">
        <f t="shared" si="600"/>
        <v>810611.19460542256</v>
      </c>
      <c r="AK68" s="82">
        <f t="shared" si="600"/>
        <v>810611.19460542256</v>
      </c>
      <c r="AL68" s="82">
        <f t="shared" si="600"/>
        <v>810611.19460542256</v>
      </c>
      <c r="AM68" s="82">
        <f t="shared" si="600"/>
        <v>810611.19460542256</v>
      </c>
      <c r="AN68" s="82">
        <f t="shared" si="600"/>
        <v>810611.19460542256</v>
      </c>
      <c r="AO68" s="82">
        <f t="shared" si="600"/>
        <v>810611.19460542256</v>
      </c>
      <c r="AP68" s="82">
        <f t="shared" ref="AP68:BU68" si="601">AP67*$D68</f>
        <v>810611.19460542256</v>
      </c>
      <c r="AQ68" s="82">
        <f t="shared" si="601"/>
        <v>810611.19460542256</v>
      </c>
      <c r="AR68" s="82">
        <f t="shared" si="601"/>
        <v>810611.19460542256</v>
      </c>
      <c r="AS68" s="82">
        <f t="shared" si="601"/>
        <v>810611.19460542256</v>
      </c>
      <c r="AT68" s="82">
        <f t="shared" si="601"/>
        <v>810611.19460542256</v>
      </c>
      <c r="AU68" s="82">
        <f t="shared" si="601"/>
        <v>810611.19460542256</v>
      </c>
      <c r="AV68" s="82">
        <f t="shared" si="601"/>
        <v>810611.19460542256</v>
      </c>
      <c r="AW68" s="82">
        <f t="shared" si="601"/>
        <v>810611.19460542256</v>
      </c>
      <c r="AX68" s="82">
        <f t="shared" si="601"/>
        <v>810611.19460542256</v>
      </c>
      <c r="AY68" s="82">
        <f t="shared" si="601"/>
        <v>810611.19460542256</v>
      </c>
      <c r="AZ68" s="82">
        <f t="shared" si="601"/>
        <v>608908.39032239316</v>
      </c>
      <c r="BA68" s="82">
        <f t="shared" si="601"/>
        <v>0</v>
      </c>
      <c r="BB68" s="82">
        <f t="shared" si="601"/>
        <v>0</v>
      </c>
      <c r="BC68" s="82">
        <f t="shared" si="601"/>
        <v>0</v>
      </c>
      <c r="BD68" s="82">
        <f t="shared" si="601"/>
        <v>0</v>
      </c>
      <c r="BE68" s="82">
        <f t="shared" si="601"/>
        <v>0</v>
      </c>
      <c r="BF68" s="82">
        <f t="shared" si="601"/>
        <v>0</v>
      </c>
      <c r="BG68" s="82">
        <f t="shared" si="601"/>
        <v>0</v>
      </c>
      <c r="BH68" s="82">
        <f t="shared" si="601"/>
        <v>0</v>
      </c>
      <c r="BI68" s="82">
        <f t="shared" si="601"/>
        <v>0</v>
      </c>
      <c r="BJ68" s="82">
        <f t="shared" si="601"/>
        <v>0</v>
      </c>
      <c r="BK68" s="82">
        <f t="shared" si="601"/>
        <v>0</v>
      </c>
      <c r="BL68" s="82">
        <f t="shared" si="601"/>
        <v>0</v>
      </c>
      <c r="BM68" s="82">
        <f t="shared" si="601"/>
        <v>0</v>
      </c>
      <c r="BN68" s="82">
        <f t="shared" si="601"/>
        <v>0</v>
      </c>
      <c r="BO68" s="82">
        <f t="shared" si="601"/>
        <v>0</v>
      </c>
      <c r="BP68" s="82">
        <f t="shared" si="601"/>
        <v>0</v>
      </c>
      <c r="BQ68" s="82">
        <f t="shared" si="601"/>
        <v>0</v>
      </c>
      <c r="BR68" s="82">
        <f t="shared" si="601"/>
        <v>0</v>
      </c>
      <c r="BS68" s="82">
        <f t="shared" si="601"/>
        <v>0</v>
      </c>
      <c r="BT68" s="82">
        <f t="shared" si="601"/>
        <v>0</v>
      </c>
      <c r="BU68" s="82">
        <f t="shared" si="601"/>
        <v>0</v>
      </c>
      <c r="BV68" s="82">
        <f t="shared" ref="BV68:DA68" si="602">BV67*$D68</f>
        <v>0</v>
      </c>
      <c r="BW68" s="82">
        <f t="shared" si="602"/>
        <v>0</v>
      </c>
      <c r="BX68" s="82">
        <f t="shared" si="602"/>
        <v>0</v>
      </c>
      <c r="BY68" s="82">
        <f t="shared" si="602"/>
        <v>0</v>
      </c>
      <c r="BZ68" s="82">
        <f t="shared" si="602"/>
        <v>0</v>
      </c>
      <c r="CA68" s="82">
        <f t="shared" si="602"/>
        <v>0</v>
      </c>
      <c r="CB68" s="82">
        <f t="shared" si="602"/>
        <v>0</v>
      </c>
      <c r="CC68" s="82">
        <f t="shared" si="602"/>
        <v>0</v>
      </c>
      <c r="CD68" s="82">
        <f t="shared" si="602"/>
        <v>0</v>
      </c>
      <c r="CE68" s="82">
        <f t="shared" si="602"/>
        <v>0</v>
      </c>
      <c r="CF68" s="82">
        <f t="shared" si="602"/>
        <v>0</v>
      </c>
      <c r="CG68" s="82">
        <f t="shared" si="602"/>
        <v>0</v>
      </c>
      <c r="CH68" s="82">
        <f t="shared" si="602"/>
        <v>0</v>
      </c>
      <c r="CI68" s="82">
        <f t="shared" si="602"/>
        <v>0</v>
      </c>
      <c r="CJ68" s="82">
        <f t="shared" si="602"/>
        <v>0</v>
      </c>
      <c r="CK68" s="82">
        <f t="shared" si="602"/>
        <v>0</v>
      </c>
      <c r="CL68" s="82">
        <f t="shared" si="602"/>
        <v>0</v>
      </c>
      <c r="CM68" s="82">
        <f t="shared" si="602"/>
        <v>0</v>
      </c>
      <c r="CN68" s="82">
        <f t="shared" si="602"/>
        <v>0</v>
      </c>
      <c r="CO68" s="82">
        <f t="shared" si="602"/>
        <v>0</v>
      </c>
      <c r="CP68" s="82">
        <f t="shared" si="602"/>
        <v>0</v>
      </c>
      <c r="CQ68" s="82">
        <f t="shared" si="602"/>
        <v>0</v>
      </c>
      <c r="CR68" s="82">
        <f t="shared" si="602"/>
        <v>0</v>
      </c>
      <c r="CS68" s="82">
        <f t="shared" si="602"/>
        <v>0</v>
      </c>
      <c r="CT68" s="82">
        <f t="shared" si="602"/>
        <v>0</v>
      </c>
      <c r="CU68" s="82">
        <f t="shared" si="602"/>
        <v>0</v>
      </c>
      <c r="CV68" s="82">
        <f t="shared" si="602"/>
        <v>0</v>
      </c>
      <c r="CW68" s="82">
        <f t="shared" si="602"/>
        <v>0</v>
      </c>
      <c r="CX68" s="82">
        <f t="shared" si="602"/>
        <v>0</v>
      </c>
      <c r="CY68" s="82">
        <f t="shared" si="602"/>
        <v>0</v>
      </c>
      <c r="CZ68" s="82">
        <f t="shared" si="602"/>
        <v>0</v>
      </c>
      <c r="DA68" s="82">
        <f t="shared" si="602"/>
        <v>0</v>
      </c>
      <c r="DB68" s="82">
        <f t="shared" ref="DB68:EB68" si="603">DB67*$D68</f>
        <v>0</v>
      </c>
      <c r="DC68" s="82">
        <f t="shared" si="603"/>
        <v>0</v>
      </c>
      <c r="DD68" s="82">
        <f t="shared" si="603"/>
        <v>0</v>
      </c>
      <c r="DE68" s="82">
        <f t="shared" si="603"/>
        <v>0</v>
      </c>
      <c r="DF68" s="82">
        <f t="shared" si="603"/>
        <v>0</v>
      </c>
      <c r="DG68" s="82">
        <f t="shared" si="603"/>
        <v>0</v>
      </c>
      <c r="DH68" s="82">
        <f t="shared" si="603"/>
        <v>0</v>
      </c>
      <c r="DI68" s="82">
        <f t="shared" si="603"/>
        <v>0</v>
      </c>
      <c r="DJ68" s="82">
        <f t="shared" si="603"/>
        <v>0</v>
      </c>
      <c r="DK68" s="82">
        <f t="shared" si="603"/>
        <v>0</v>
      </c>
      <c r="DL68" s="82">
        <f t="shared" si="603"/>
        <v>0</v>
      </c>
      <c r="DM68" s="82">
        <f t="shared" si="603"/>
        <v>0</v>
      </c>
      <c r="DN68" s="82">
        <f t="shared" si="603"/>
        <v>0</v>
      </c>
      <c r="DO68" s="82">
        <f t="shared" si="603"/>
        <v>0</v>
      </c>
      <c r="DP68" s="82">
        <f t="shared" si="603"/>
        <v>0</v>
      </c>
      <c r="DQ68" s="82">
        <f t="shared" si="603"/>
        <v>0</v>
      </c>
      <c r="DR68" s="82">
        <f t="shared" si="603"/>
        <v>0</v>
      </c>
      <c r="DS68" s="82">
        <f t="shared" si="603"/>
        <v>0</v>
      </c>
      <c r="DT68" s="82">
        <f t="shared" si="603"/>
        <v>0</v>
      </c>
      <c r="DU68" s="82">
        <f t="shared" si="603"/>
        <v>0</v>
      </c>
      <c r="DV68" s="82">
        <f t="shared" si="603"/>
        <v>0</v>
      </c>
      <c r="DW68" s="82">
        <f t="shared" si="603"/>
        <v>0</v>
      </c>
      <c r="DX68" s="82">
        <f t="shared" si="603"/>
        <v>0</v>
      </c>
      <c r="DY68" s="82">
        <f t="shared" si="603"/>
        <v>0</v>
      </c>
      <c r="DZ68" s="82">
        <f t="shared" si="603"/>
        <v>0</v>
      </c>
      <c r="EA68" s="82">
        <f t="shared" si="603"/>
        <v>0</v>
      </c>
      <c r="EB68" s="82">
        <f t="shared" si="603"/>
        <v>0</v>
      </c>
    </row>
    <row r="69" spans="2:132" outlineLevel="1" x14ac:dyDescent="0.25">
      <c r="C69" s="318" t="s">
        <v>557</v>
      </c>
      <c r="D69" s="31">
        <f>Costs!$M$39</f>
        <v>1.9</v>
      </c>
      <c r="G69" s="52" t="s">
        <v>220</v>
      </c>
      <c r="H69" s="29"/>
      <c r="J69" s="312">
        <f>$D69</f>
        <v>1.9</v>
      </c>
      <c r="K69" s="312">
        <f t="shared" ref="K69:BV69" si="604">$D69</f>
        <v>1.9</v>
      </c>
      <c r="L69" s="312">
        <f t="shared" si="604"/>
        <v>1.9</v>
      </c>
      <c r="M69" s="312">
        <f t="shared" si="604"/>
        <v>1.9</v>
      </c>
      <c r="N69" s="312">
        <f t="shared" si="604"/>
        <v>1.9</v>
      </c>
      <c r="O69" s="312">
        <f t="shared" si="604"/>
        <v>1.9</v>
      </c>
      <c r="P69" s="312">
        <f t="shared" si="604"/>
        <v>1.9</v>
      </c>
      <c r="Q69" s="312">
        <f t="shared" si="604"/>
        <v>1.9</v>
      </c>
      <c r="R69" s="312">
        <f t="shared" si="604"/>
        <v>1.9</v>
      </c>
      <c r="S69" s="312">
        <f t="shared" si="604"/>
        <v>1.9</v>
      </c>
      <c r="T69" s="312">
        <f t="shared" si="604"/>
        <v>1.9</v>
      </c>
      <c r="U69" s="312">
        <f t="shared" si="604"/>
        <v>1.9</v>
      </c>
      <c r="V69" s="312">
        <f t="shared" si="604"/>
        <v>1.9</v>
      </c>
      <c r="W69" s="312">
        <f t="shared" si="604"/>
        <v>1.9</v>
      </c>
      <c r="X69" s="312">
        <f t="shared" si="604"/>
        <v>1.9</v>
      </c>
      <c r="Y69" s="312">
        <f t="shared" si="604"/>
        <v>1.9</v>
      </c>
      <c r="Z69" s="312">
        <f t="shared" si="604"/>
        <v>1.9</v>
      </c>
      <c r="AA69" s="312">
        <f t="shared" si="604"/>
        <v>1.9</v>
      </c>
      <c r="AB69" s="312">
        <f t="shared" si="604"/>
        <v>1.9</v>
      </c>
      <c r="AC69" s="312">
        <f t="shared" si="604"/>
        <v>1.9</v>
      </c>
      <c r="AD69" s="312">
        <f t="shared" si="604"/>
        <v>1.9</v>
      </c>
      <c r="AE69" s="312">
        <f t="shared" si="604"/>
        <v>1.9</v>
      </c>
      <c r="AF69" s="312">
        <f t="shared" si="604"/>
        <v>1.9</v>
      </c>
      <c r="AG69" s="312">
        <f t="shared" si="604"/>
        <v>1.9</v>
      </c>
      <c r="AH69" s="312">
        <f t="shared" si="604"/>
        <v>1.9</v>
      </c>
      <c r="AI69" s="312">
        <f t="shared" si="604"/>
        <v>1.9</v>
      </c>
      <c r="AJ69" s="312">
        <f t="shared" si="604"/>
        <v>1.9</v>
      </c>
      <c r="AK69" s="312">
        <f t="shared" si="604"/>
        <v>1.9</v>
      </c>
      <c r="AL69" s="312">
        <f t="shared" si="604"/>
        <v>1.9</v>
      </c>
      <c r="AM69" s="312">
        <f t="shared" si="604"/>
        <v>1.9</v>
      </c>
      <c r="AN69" s="312">
        <f t="shared" si="604"/>
        <v>1.9</v>
      </c>
      <c r="AO69" s="312">
        <f t="shared" si="604"/>
        <v>1.9</v>
      </c>
      <c r="AP69" s="312">
        <f t="shared" si="604"/>
        <v>1.9</v>
      </c>
      <c r="AQ69" s="312">
        <f t="shared" si="604"/>
        <v>1.9</v>
      </c>
      <c r="AR69" s="312">
        <f t="shared" si="604"/>
        <v>1.9</v>
      </c>
      <c r="AS69" s="312">
        <f t="shared" si="604"/>
        <v>1.9</v>
      </c>
      <c r="AT69" s="312">
        <f t="shared" si="604"/>
        <v>1.9</v>
      </c>
      <c r="AU69" s="312">
        <f t="shared" si="604"/>
        <v>1.9</v>
      </c>
      <c r="AV69" s="312">
        <f t="shared" si="604"/>
        <v>1.9</v>
      </c>
      <c r="AW69" s="312">
        <f t="shared" si="604"/>
        <v>1.9</v>
      </c>
      <c r="AX69" s="312">
        <f t="shared" si="604"/>
        <v>1.9</v>
      </c>
      <c r="AY69" s="312">
        <f t="shared" si="604"/>
        <v>1.9</v>
      </c>
      <c r="AZ69" s="312">
        <f t="shared" si="604"/>
        <v>1.9</v>
      </c>
      <c r="BA69" s="312">
        <f t="shared" si="604"/>
        <v>1.9</v>
      </c>
      <c r="BB69" s="312">
        <f t="shared" si="604"/>
        <v>1.9</v>
      </c>
      <c r="BC69" s="312">
        <f t="shared" si="604"/>
        <v>1.9</v>
      </c>
      <c r="BD69" s="312">
        <f t="shared" si="604"/>
        <v>1.9</v>
      </c>
      <c r="BE69" s="312">
        <f t="shared" si="604"/>
        <v>1.9</v>
      </c>
      <c r="BF69" s="312">
        <f t="shared" si="604"/>
        <v>1.9</v>
      </c>
      <c r="BG69" s="312">
        <f t="shared" si="604"/>
        <v>1.9</v>
      </c>
      <c r="BH69" s="312">
        <f t="shared" si="604"/>
        <v>1.9</v>
      </c>
      <c r="BI69" s="312">
        <f t="shared" si="604"/>
        <v>1.9</v>
      </c>
      <c r="BJ69" s="312">
        <f t="shared" si="604"/>
        <v>1.9</v>
      </c>
      <c r="BK69" s="312">
        <f t="shared" si="604"/>
        <v>1.9</v>
      </c>
      <c r="BL69" s="312">
        <f t="shared" si="604"/>
        <v>1.9</v>
      </c>
      <c r="BM69" s="312">
        <f t="shared" si="604"/>
        <v>1.9</v>
      </c>
      <c r="BN69" s="312">
        <f t="shared" si="604"/>
        <v>1.9</v>
      </c>
      <c r="BO69" s="312">
        <f t="shared" si="604"/>
        <v>1.9</v>
      </c>
      <c r="BP69" s="312">
        <f t="shared" si="604"/>
        <v>1.9</v>
      </c>
      <c r="BQ69" s="312">
        <f t="shared" si="604"/>
        <v>1.9</v>
      </c>
      <c r="BR69" s="312">
        <f t="shared" si="604"/>
        <v>1.9</v>
      </c>
      <c r="BS69" s="312">
        <f t="shared" si="604"/>
        <v>1.9</v>
      </c>
      <c r="BT69" s="312">
        <f t="shared" si="604"/>
        <v>1.9</v>
      </c>
      <c r="BU69" s="312">
        <f t="shared" si="604"/>
        <v>1.9</v>
      </c>
      <c r="BV69" s="312">
        <f t="shared" si="604"/>
        <v>1.9</v>
      </c>
      <c r="BW69" s="312">
        <f t="shared" ref="BW69:EB69" si="605">$D69</f>
        <v>1.9</v>
      </c>
      <c r="BX69" s="312">
        <f t="shared" si="605"/>
        <v>1.9</v>
      </c>
      <c r="BY69" s="312">
        <f t="shared" si="605"/>
        <v>1.9</v>
      </c>
      <c r="BZ69" s="312">
        <f t="shared" si="605"/>
        <v>1.9</v>
      </c>
      <c r="CA69" s="312">
        <f t="shared" si="605"/>
        <v>1.9</v>
      </c>
      <c r="CB69" s="312">
        <f t="shared" si="605"/>
        <v>1.9</v>
      </c>
      <c r="CC69" s="312">
        <f t="shared" si="605"/>
        <v>1.9</v>
      </c>
      <c r="CD69" s="312">
        <f t="shared" si="605"/>
        <v>1.9</v>
      </c>
      <c r="CE69" s="312">
        <f t="shared" si="605"/>
        <v>1.9</v>
      </c>
      <c r="CF69" s="312">
        <f t="shared" si="605"/>
        <v>1.9</v>
      </c>
      <c r="CG69" s="312">
        <f t="shared" si="605"/>
        <v>1.9</v>
      </c>
      <c r="CH69" s="312">
        <f t="shared" si="605"/>
        <v>1.9</v>
      </c>
      <c r="CI69" s="312">
        <f t="shared" si="605"/>
        <v>1.9</v>
      </c>
      <c r="CJ69" s="312">
        <f t="shared" si="605"/>
        <v>1.9</v>
      </c>
      <c r="CK69" s="312">
        <f t="shared" si="605"/>
        <v>1.9</v>
      </c>
      <c r="CL69" s="312">
        <f t="shared" si="605"/>
        <v>1.9</v>
      </c>
      <c r="CM69" s="312">
        <f t="shared" si="605"/>
        <v>1.9</v>
      </c>
      <c r="CN69" s="312">
        <f t="shared" si="605"/>
        <v>1.9</v>
      </c>
      <c r="CO69" s="312">
        <f t="shared" si="605"/>
        <v>1.9</v>
      </c>
      <c r="CP69" s="312">
        <f t="shared" si="605"/>
        <v>1.9</v>
      </c>
      <c r="CQ69" s="312">
        <f t="shared" si="605"/>
        <v>1.9</v>
      </c>
      <c r="CR69" s="312">
        <f t="shared" si="605"/>
        <v>1.9</v>
      </c>
      <c r="CS69" s="312">
        <f t="shared" si="605"/>
        <v>1.9</v>
      </c>
      <c r="CT69" s="312">
        <f t="shared" si="605"/>
        <v>1.9</v>
      </c>
      <c r="CU69" s="312">
        <f t="shared" si="605"/>
        <v>1.9</v>
      </c>
      <c r="CV69" s="312">
        <f t="shared" si="605"/>
        <v>1.9</v>
      </c>
      <c r="CW69" s="312">
        <f t="shared" si="605"/>
        <v>1.9</v>
      </c>
      <c r="CX69" s="312">
        <f t="shared" si="605"/>
        <v>1.9</v>
      </c>
      <c r="CY69" s="312">
        <f t="shared" si="605"/>
        <v>1.9</v>
      </c>
      <c r="CZ69" s="312">
        <f t="shared" si="605"/>
        <v>1.9</v>
      </c>
      <c r="DA69" s="312">
        <f t="shared" si="605"/>
        <v>1.9</v>
      </c>
      <c r="DB69" s="312">
        <f t="shared" si="605"/>
        <v>1.9</v>
      </c>
      <c r="DC69" s="312">
        <f t="shared" si="605"/>
        <v>1.9</v>
      </c>
      <c r="DD69" s="312">
        <f t="shared" si="605"/>
        <v>1.9</v>
      </c>
      <c r="DE69" s="312">
        <f t="shared" si="605"/>
        <v>1.9</v>
      </c>
      <c r="DF69" s="312">
        <f t="shared" si="605"/>
        <v>1.9</v>
      </c>
      <c r="DG69" s="312">
        <f t="shared" si="605"/>
        <v>1.9</v>
      </c>
      <c r="DH69" s="312">
        <f t="shared" si="605"/>
        <v>1.9</v>
      </c>
      <c r="DI69" s="312">
        <f t="shared" si="605"/>
        <v>1.9</v>
      </c>
      <c r="DJ69" s="312">
        <f t="shared" si="605"/>
        <v>1.9</v>
      </c>
      <c r="DK69" s="312">
        <f t="shared" si="605"/>
        <v>1.9</v>
      </c>
      <c r="DL69" s="312">
        <f t="shared" si="605"/>
        <v>1.9</v>
      </c>
      <c r="DM69" s="312">
        <f t="shared" si="605"/>
        <v>1.9</v>
      </c>
      <c r="DN69" s="312">
        <f t="shared" si="605"/>
        <v>1.9</v>
      </c>
      <c r="DO69" s="312">
        <f t="shared" si="605"/>
        <v>1.9</v>
      </c>
      <c r="DP69" s="312">
        <f t="shared" si="605"/>
        <v>1.9</v>
      </c>
      <c r="DQ69" s="312">
        <f t="shared" si="605"/>
        <v>1.9</v>
      </c>
      <c r="DR69" s="312">
        <f t="shared" si="605"/>
        <v>1.9</v>
      </c>
      <c r="DS69" s="312">
        <f t="shared" si="605"/>
        <v>1.9</v>
      </c>
      <c r="DT69" s="312">
        <f t="shared" si="605"/>
        <v>1.9</v>
      </c>
      <c r="DU69" s="312">
        <f t="shared" si="605"/>
        <v>1.9</v>
      </c>
      <c r="DV69" s="312">
        <f t="shared" si="605"/>
        <v>1.9</v>
      </c>
      <c r="DW69" s="312">
        <f t="shared" si="605"/>
        <v>1.9</v>
      </c>
      <c r="DX69" s="312">
        <f t="shared" si="605"/>
        <v>1.9</v>
      </c>
      <c r="DY69" s="312">
        <f t="shared" si="605"/>
        <v>1.9</v>
      </c>
      <c r="DZ69" s="312">
        <f t="shared" si="605"/>
        <v>1.9</v>
      </c>
      <c r="EA69" s="312">
        <f t="shared" si="605"/>
        <v>1.9</v>
      </c>
      <c r="EB69" s="312">
        <f t="shared" si="605"/>
        <v>1.9</v>
      </c>
    </row>
    <row r="70" spans="2:132" outlineLevel="1" x14ac:dyDescent="0.25">
      <c r="C70" s="327" t="s">
        <v>600</v>
      </c>
      <c r="D70" s="38"/>
      <c r="E70" s="38"/>
      <c r="F70" s="38"/>
      <c r="G70" s="55" t="s">
        <v>220</v>
      </c>
      <c r="H70" s="316">
        <f t="shared" ref="H70" si="606">SUM(J70:EB70)</f>
        <v>28879828.797118008</v>
      </c>
      <c r="I70" s="38"/>
      <c r="J70" s="314">
        <f>J68*J69</f>
        <v>0</v>
      </c>
      <c r="K70" s="314">
        <f t="shared" ref="K70" si="607">K68*K69</f>
        <v>0</v>
      </c>
      <c r="L70" s="314">
        <f t="shared" ref="L70" si="608">L68*L69</f>
        <v>0</v>
      </c>
      <c r="M70" s="314">
        <f t="shared" ref="M70" si="609">M68*M69</f>
        <v>0</v>
      </c>
      <c r="N70" s="314">
        <f t="shared" ref="N70" si="610">N68*N69</f>
        <v>0</v>
      </c>
      <c r="O70" s="314">
        <f t="shared" ref="O70" si="611">O68*O69</f>
        <v>0</v>
      </c>
      <c r="P70" s="314">
        <f t="shared" ref="P70" si="612">P68*P69</f>
        <v>0</v>
      </c>
      <c r="Q70" s="314">
        <f t="shared" ref="Q70" si="613">Q68*Q69</f>
        <v>0</v>
      </c>
      <c r="R70" s="314">
        <f t="shared" ref="R70" si="614">R68*R69</f>
        <v>0</v>
      </c>
      <c r="S70" s="314">
        <f t="shared" ref="S70" si="615">S68*S69</f>
        <v>0</v>
      </c>
      <c r="T70" s="314">
        <f t="shared" ref="T70" si="616">T68*T69</f>
        <v>0</v>
      </c>
      <c r="U70" s="314">
        <f t="shared" ref="U70" si="617">U68*U69</f>
        <v>0</v>
      </c>
      <c r="V70" s="314">
        <f t="shared" ref="V70" si="618">V68*V69</f>
        <v>0</v>
      </c>
      <c r="W70" s="314">
        <f t="shared" ref="W70" si="619">W68*W69</f>
        <v>0</v>
      </c>
      <c r="X70" s="314">
        <f t="shared" ref="X70" si="620">X68*X69</f>
        <v>0</v>
      </c>
      <c r="Y70" s="314">
        <f t="shared" ref="Y70" si="621">Y68*Y69</f>
        <v>0</v>
      </c>
      <c r="Z70" s="314">
        <f t="shared" ref="Z70" si="622">Z68*Z69</f>
        <v>0</v>
      </c>
      <c r="AA70" s="314">
        <f t="shared" ref="AA70" si="623">AA68*AA69</f>
        <v>0</v>
      </c>
      <c r="AB70" s="314">
        <f t="shared" ref="AB70" si="624">AB68*AB69</f>
        <v>0</v>
      </c>
      <c r="AC70" s="314">
        <f t="shared" ref="AC70" si="625">AC68*AC69</f>
        <v>0</v>
      </c>
      <c r="AD70" s="314">
        <f t="shared" ref="AD70" si="626">AD68*AD69</f>
        <v>0</v>
      </c>
      <c r="AE70" s="314">
        <f t="shared" ref="AE70" si="627">AE68*AE69</f>
        <v>0</v>
      </c>
      <c r="AF70" s="314">
        <f t="shared" ref="AF70" si="628">AF68*AF69</f>
        <v>0</v>
      </c>
      <c r="AG70" s="314">
        <f t="shared" ref="AG70" si="629">AG68*AG69</f>
        <v>0</v>
      </c>
      <c r="AH70" s="314">
        <f t="shared" ref="AH70" si="630">AH68*AH69</f>
        <v>1540161.2697503029</v>
      </c>
      <c r="AI70" s="314">
        <f t="shared" ref="AI70" si="631">AI68*AI69</f>
        <v>1540161.2697503029</v>
      </c>
      <c r="AJ70" s="314">
        <f t="shared" ref="AJ70" si="632">AJ68*AJ69</f>
        <v>1540161.2697503029</v>
      </c>
      <c r="AK70" s="314">
        <f t="shared" ref="AK70" si="633">AK68*AK69</f>
        <v>1540161.2697503029</v>
      </c>
      <c r="AL70" s="314">
        <f t="shared" ref="AL70" si="634">AL68*AL69</f>
        <v>1540161.2697503029</v>
      </c>
      <c r="AM70" s="314">
        <f t="shared" ref="AM70" si="635">AM68*AM69</f>
        <v>1540161.2697503029</v>
      </c>
      <c r="AN70" s="314">
        <f t="shared" ref="AN70" si="636">AN68*AN69</f>
        <v>1540161.2697503029</v>
      </c>
      <c r="AO70" s="314">
        <f t="shared" ref="AO70" si="637">AO68*AO69</f>
        <v>1540161.2697503029</v>
      </c>
      <c r="AP70" s="314">
        <f t="shared" ref="AP70" si="638">AP68*AP69</f>
        <v>1540161.2697503029</v>
      </c>
      <c r="AQ70" s="314">
        <f t="shared" ref="AQ70" si="639">AQ68*AQ69</f>
        <v>1540161.2697503029</v>
      </c>
      <c r="AR70" s="314">
        <f t="shared" ref="AR70" si="640">AR68*AR69</f>
        <v>1540161.2697503029</v>
      </c>
      <c r="AS70" s="314">
        <f t="shared" ref="AS70" si="641">AS68*AS69</f>
        <v>1540161.2697503029</v>
      </c>
      <c r="AT70" s="314">
        <f t="shared" ref="AT70" si="642">AT68*AT69</f>
        <v>1540161.2697503029</v>
      </c>
      <c r="AU70" s="314">
        <f t="shared" ref="AU70" si="643">AU68*AU69</f>
        <v>1540161.2697503029</v>
      </c>
      <c r="AV70" s="314">
        <f t="shared" ref="AV70" si="644">AV68*AV69</f>
        <v>1540161.2697503029</v>
      </c>
      <c r="AW70" s="314">
        <f t="shared" ref="AW70" si="645">AW68*AW69</f>
        <v>1540161.2697503029</v>
      </c>
      <c r="AX70" s="314">
        <f t="shared" ref="AX70" si="646">AX68*AX69</f>
        <v>1540161.2697503029</v>
      </c>
      <c r="AY70" s="314">
        <f t="shared" ref="AY70" si="647">AY68*AY69</f>
        <v>1540161.2697503029</v>
      </c>
      <c r="AZ70" s="314">
        <f t="shared" ref="AZ70" si="648">AZ68*AZ69</f>
        <v>1156925.941612547</v>
      </c>
      <c r="BA70" s="314">
        <f t="shared" ref="BA70" si="649">BA68*BA69</f>
        <v>0</v>
      </c>
      <c r="BB70" s="314">
        <f t="shared" ref="BB70" si="650">BB68*BB69</f>
        <v>0</v>
      </c>
      <c r="BC70" s="314">
        <f t="shared" ref="BC70" si="651">BC68*BC69</f>
        <v>0</v>
      </c>
      <c r="BD70" s="314">
        <f t="shared" ref="BD70" si="652">BD68*BD69</f>
        <v>0</v>
      </c>
      <c r="BE70" s="314">
        <f t="shared" ref="BE70" si="653">BE68*BE69</f>
        <v>0</v>
      </c>
      <c r="BF70" s="314">
        <f t="shared" ref="BF70" si="654">BF68*BF69</f>
        <v>0</v>
      </c>
      <c r="BG70" s="314">
        <f t="shared" ref="BG70" si="655">BG68*BG69</f>
        <v>0</v>
      </c>
      <c r="BH70" s="314">
        <f t="shared" ref="BH70" si="656">BH68*BH69</f>
        <v>0</v>
      </c>
      <c r="BI70" s="314">
        <f t="shared" ref="BI70" si="657">BI68*BI69</f>
        <v>0</v>
      </c>
      <c r="BJ70" s="314">
        <f t="shared" ref="BJ70" si="658">BJ68*BJ69</f>
        <v>0</v>
      </c>
      <c r="BK70" s="314">
        <f t="shared" ref="BK70" si="659">BK68*BK69</f>
        <v>0</v>
      </c>
      <c r="BL70" s="314">
        <f t="shared" ref="BL70" si="660">BL68*BL69</f>
        <v>0</v>
      </c>
      <c r="BM70" s="314">
        <f t="shared" ref="BM70" si="661">BM68*BM69</f>
        <v>0</v>
      </c>
      <c r="BN70" s="314">
        <f t="shared" ref="BN70" si="662">BN68*BN69</f>
        <v>0</v>
      </c>
      <c r="BO70" s="314">
        <f t="shared" ref="BO70" si="663">BO68*BO69</f>
        <v>0</v>
      </c>
      <c r="BP70" s="314">
        <f t="shared" ref="BP70" si="664">BP68*BP69</f>
        <v>0</v>
      </c>
      <c r="BQ70" s="314">
        <f t="shared" ref="BQ70" si="665">BQ68*BQ69</f>
        <v>0</v>
      </c>
      <c r="BR70" s="314">
        <f t="shared" ref="BR70" si="666">BR68*BR69</f>
        <v>0</v>
      </c>
      <c r="BS70" s="314">
        <f t="shared" ref="BS70" si="667">BS68*BS69</f>
        <v>0</v>
      </c>
      <c r="BT70" s="314">
        <f t="shared" ref="BT70" si="668">BT68*BT69</f>
        <v>0</v>
      </c>
      <c r="BU70" s="314">
        <f t="shared" ref="BU70" si="669">BU68*BU69</f>
        <v>0</v>
      </c>
      <c r="BV70" s="314">
        <f t="shared" ref="BV70" si="670">BV68*BV69</f>
        <v>0</v>
      </c>
      <c r="BW70" s="314">
        <f t="shared" ref="BW70" si="671">BW68*BW69</f>
        <v>0</v>
      </c>
      <c r="BX70" s="314">
        <f t="shared" ref="BX70" si="672">BX68*BX69</f>
        <v>0</v>
      </c>
      <c r="BY70" s="314">
        <f t="shared" ref="BY70" si="673">BY68*BY69</f>
        <v>0</v>
      </c>
      <c r="BZ70" s="314">
        <f t="shared" ref="BZ70" si="674">BZ68*BZ69</f>
        <v>0</v>
      </c>
      <c r="CA70" s="314">
        <f t="shared" ref="CA70" si="675">CA68*CA69</f>
        <v>0</v>
      </c>
      <c r="CB70" s="314">
        <f t="shared" ref="CB70" si="676">CB68*CB69</f>
        <v>0</v>
      </c>
      <c r="CC70" s="314">
        <f t="shared" ref="CC70" si="677">CC68*CC69</f>
        <v>0</v>
      </c>
      <c r="CD70" s="314">
        <f t="shared" ref="CD70" si="678">CD68*CD69</f>
        <v>0</v>
      </c>
      <c r="CE70" s="314">
        <f t="shared" ref="CE70" si="679">CE68*CE69</f>
        <v>0</v>
      </c>
      <c r="CF70" s="314">
        <f t="shared" ref="CF70" si="680">CF68*CF69</f>
        <v>0</v>
      </c>
      <c r="CG70" s="314">
        <f t="shared" ref="CG70" si="681">CG68*CG69</f>
        <v>0</v>
      </c>
      <c r="CH70" s="314">
        <f t="shared" ref="CH70" si="682">CH68*CH69</f>
        <v>0</v>
      </c>
      <c r="CI70" s="314">
        <f t="shared" ref="CI70" si="683">CI68*CI69</f>
        <v>0</v>
      </c>
      <c r="CJ70" s="314">
        <f t="shared" ref="CJ70" si="684">CJ68*CJ69</f>
        <v>0</v>
      </c>
      <c r="CK70" s="314">
        <f t="shared" ref="CK70" si="685">CK68*CK69</f>
        <v>0</v>
      </c>
      <c r="CL70" s="314">
        <f t="shared" ref="CL70" si="686">CL68*CL69</f>
        <v>0</v>
      </c>
      <c r="CM70" s="314">
        <f t="shared" ref="CM70" si="687">CM68*CM69</f>
        <v>0</v>
      </c>
      <c r="CN70" s="314">
        <f t="shared" ref="CN70" si="688">CN68*CN69</f>
        <v>0</v>
      </c>
      <c r="CO70" s="314">
        <f t="shared" ref="CO70" si="689">CO68*CO69</f>
        <v>0</v>
      </c>
      <c r="CP70" s="314">
        <f t="shared" ref="CP70" si="690">CP68*CP69</f>
        <v>0</v>
      </c>
      <c r="CQ70" s="314">
        <f t="shared" ref="CQ70" si="691">CQ68*CQ69</f>
        <v>0</v>
      </c>
      <c r="CR70" s="314">
        <f t="shared" ref="CR70" si="692">CR68*CR69</f>
        <v>0</v>
      </c>
      <c r="CS70" s="314">
        <f t="shared" ref="CS70" si="693">CS68*CS69</f>
        <v>0</v>
      </c>
      <c r="CT70" s="314">
        <f t="shared" ref="CT70" si="694">CT68*CT69</f>
        <v>0</v>
      </c>
      <c r="CU70" s="314">
        <f t="shared" ref="CU70" si="695">CU68*CU69</f>
        <v>0</v>
      </c>
      <c r="CV70" s="314">
        <f t="shared" ref="CV70" si="696">CV68*CV69</f>
        <v>0</v>
      </c>
      <c r="CW70" s="314">
        <f t="shared" ref="CW70" si="697">CW68*CW69</f>
        <v>0</v>
      </c>
      <c r="CX70" s="314">
        <f t="shared" ref="CX70" si="698">CX68*CX69</f>
        <v>0</v>
      </c>
      <c r="CY70" s="314">
        <f t="shared" ref="CY70" si="699">CY68*CY69</f>
        <v>0</v>
      </c>
      <c r="CZ70" s="314">
        <f t="shared" ref="CZ70" si="700">CZ68*CZ69</f>
        <v>0</v>
      </c>
      <c r="DA70" s="314">
        <f t="shared" ref="DA70" si="701">DA68*DA69</f>
        <v>0</v>
      </c>
      <c r="DB70" s="314">
        <f t="shared" ref="DB70" si="702">DB68*DB69</f>
        <v>0</v>
      </c>
      <c r="DC70" s="314">
        <f t="shared" ref="DC70" si="703">DC68*DC69</f>
        <v>0</v>
      </c>
      <c r="DD70" s="314">
        <f t="shared" ref="DD70" si="704">DD68*DD69</f>
        <v>0</v>
      </c>
      <c r="DE70" s="314">
        <f t="shared" ref="DE70" si="705">DE68*DE69</f>
        <v>0</v>
      </c>
      <c r="DF70" s="314">
        <f t="shared" ref="DF70" si="706">DF68*DF69</f>
        <v>0</v>
      </c>
      <c r="DG70" s="314">
        <f t="shared" ref="DG70" si="707">DG68*DG69</f>
        <v>0</v>
      </c>
      <c r="DH70" s="314">
        <f t="shared" ref="DH70" si="708">DH68*DH69</f>
        <v>0</v>
      </c>
      <c r="DI70" s="314">
        <f t="shared" ref="DI70" si="709">DI68*DI69</f>
        <v>0</v>
      </c>
      <c r="DJ70" s="314">
        <f t="shared" ref="DJ70" si="710">DJ68*DJ69</f>
        <v>0</v>
      </c>
      <c r="DK70" s="314">
        <f t="shared" ref="DK70" si="711">DK68*DK69</f>
        <v>0</v>
      </c>
      <c r="DL70" s="314">
        <f t="shared" ref="DL70" si="712">DL68*DL69</f>
        <v>0</v>
      </c>
      <c r="DM70" s="314">
        <f t="shared" ref="DM70" si="713">DM68*DM69</f>
        <v>0</v>
      </c>
      <c r="DN70" s="314">
        <f t="shared" ref="DN70" si="714">DN68*DN69</f>
        <v>0</v>
      </c>
      <c r="DO70" s="314">
        <f t="shared" ref="DO70" si="715">DO68*DO69</f>
        <v>0</v>
      </c>
      <c r="DP70" s="314">
        <f t="shared" ref="DP70" si="716">DP68*DP69</f>
        <v>0</v>
      </c>
      <c r="DQ70" s="314">
        <f t="shared" ref="DQ70" si="717">DQ68*DQ69</f>
        <v>0</v>
      </c>
      <c r="DR70" s="314">
        <f t="shared" ref="DR70" si="718">DR68*DR69</f>
        <v>0</v>
      </c>
      <c r="DS70" s="314">
        <f t="shared" ref="DS70" si="719">DS68*DS69</f>
        <v>0</v>
      </c>
      <c r="DT70" s="314">
        <f t="shared" ref="DT70" si="720">DT68*DT69</f>
        <v>0</v>
      </c>
      <c r="DU70" s="314">
        <f t="shared" ref="DU70" si="721">DU68*DU69</f>
        <v>0</v>
      </c>
      <c r="DV70" s="314">
        <f t="shared" ref="DV70" si="722">DV68*DV69</f>
        <v>0</v>
      </c>
      <c r="DW70" s="314">
        <f t="shared" ref="DW70" si="723">DW68*DW69</f>
        <v>0</v>
      </c>
      <c r="DX70" s="314">
        <f t="shared" ref="DX70" si="724">DX68*DX69</f>
        <v>0</v>
      </c>
      <c r="DY70" s="314">
        <f t="shared" ref="DY70" si="725">DY68*DY69</f>
        <v>0</v>
      </c>
      <c r="DZ70" s="314">
        <f t="shared" ref="DZ70" si="726">DZ68*DZ69</f>
        <v>0</v>
      </c>
      <c r="EA70" s="314">
        <f t="shared" ref="EA70" si="727">EA68*EA69</f>
        <v>0</v>
      </c>
      <c r="EB70" s="314">
        <f t="shared" ref="EB70" si="728">EB68*EB69</f>
        <v>0</v>
      </c>
    </row>
    <row r="71" spans="2:132" outlineLevel="1" x14ac:dyDescent="0.25">
      <c r="C71" s="324" t="s">
        <v>417</v>
      </c>
      <c r="D71" s="34"/>
      <c r="E71" s="34"/>
      <c r="F71" s="34"/>
      <c r="G71" s="67" t="s">
        <v>215</v>
      </c>
      <c r="H71" s="34"/>
      <c r="I71" s="34"/>
      <c r="J71" s="126">
        <f>J$13</f>
        <v>1</v>
      </c>
      <c r="K71" s="126">
        <f t="shared" ref="K71:BV71" si="729">K$13</f>
        <v>1.0026792493128671</v>
      </c>
      <c r="L71" s="126">
        <f t="shared" si="729"/>
        <v>1.0056539350998608</v>
      </c>
      <c r="M71" s="126">
        <f t="shared" si="729"/>
        <v>1.0085410656939733</v>
      </c>
      <c r="N71" s="126">
        <f t="shared" si="729"/>
        <v>1.0114364849476103</v>
      </c>
      <c r="O71" s="126">
        <f t="shared" si="729"/>
        <v>1.0143402166566737</v>
      </c>
      <c r="P71" s="126">
        <f t="shared" si="729"/>
        <v>1.0172522846853813</v>
      </c>
      <c r="Q71" s="126">
        <f t="shared" si="729"/>
        <v>1.0201727129664624</v>
      </c>
      <c r="R71" s="126">
        <f t="shared" si="729"/>
        <v>1.0231015255013547</v>
      </c>
      <c r="S71" s="126">
        <f t="shared" si="729"/>
        <v>1.0260387463604019</v>
      </c>
      <c r="T71" s="126">
        <f t="shared" si="729"/>
        <v>1.028984399683051</v>
      </c>
      <c r="U71" s="126">
        <f t="shared" si="729"/>
        <v>1.0319385096780509</v>
      </c>
      <c r="V71" s="126">
        <f t="shared" si="729"/>
        <v>1.0349011006236515</v>
      </c>
      <c r="W71" s="126">
        <f t="shared" si="729"/>
        <v>1.0377730230388176</v>
      </c>
      <c r="X71" s="126">
        <f t="shared" si="729"/>
        <v>1.0408518228283561</v>
      </c>
      <c r="Y71" s="126">
        <f t="shared" si="729"/>
        <v>1.0438400029932626</v>
      </c>
      <c r="Z71" s="126">
        <f t="shared" si="729"/>
        <v>1.046836761920777</v>
      </c>
      <c r="AA71" s="126">
        <f t="shared" si="729"/>
        <v>1.0498421242396576</v>
      </c>
      <c r="AB71" s="126">
        <f t="shared" si="729"/>
        <v>1.05285611464937</v>
      </c>
      <c r="AC71" s="126">
        <f t="shared" si="729"/>
        <v>1.0558787579202888</v>
      </c>
      <c r="AD71" s="126">
        <f t="shared" si="729"/>
        <v>1.0589100788939025</v>
      </c>
      <c r="AE71" s="126">
        <f t="shared" si="729"/>
        <v>1.0619501024830165</v>
      </c>
      <c r="AF71" s="126">
        <f t="shared" si="729"/>
        <v>1.0649988536719583</v>
      </c>
      <c r="AG71" s="126">
        <f t="shared" si="729"/>
        <v>1.0680563575167832</v>
      </c>
      <c r="AH71" s="126">
        <f t="shared" si="729"/>
        <v>1.0711226391454798</v>
      </c>
      <c r="AI71" s="126">
        <f t="shared" si="729"/>
        <v>1.0739924437404067</v>
      </c>
      <c r="AJ71" s="126">
        <f t="shared" si="729"/>
        <v>1.0771786970311998</v>
      </c>
      <c r="AK71" s="126">
        <f t="shared" si="729"/>
        <v>1.0802711679727233</v>
      </c>
      <c r="AL71" s="126">
        <f t="shared" si="729"/>
        <v>1.0833725170851116</v>
      </c>
      <c r="AM71" s="126">
        <f t="shared" si="729"/>
        <v>1.0864827698566941</v>
      </c>
      <c r="AN71" s="126">
        <f t="shared" si="729"/>
        <v>1.0896019518489746</v>
      </c>
      <c r="AO71" s="126">
        <f t="shared" si="729"/>
        <v>1.0927300886968412</v>
      </c>
      <c r="AP71" s="126">
        <f t="shared" si="729"/>
        <v>1.0958672061087775</v>
      </c>
      <c r="AQ71" s="126">
        <f t="shared" si="729"/>
        <v>1.0990133298670732</v>
      </c>
      <c r="AR71" s="126">
        <f t="shared" si="729"/>
        <v>1.1021684858280367</v>
      </c>
      <c r="AS71" s="126">
        <f t="shared" si="729"/>
        <v>1.1053326999222071</v>
      </c>
      <c r="AT71" s="126">
        <f t="shared" si="729"/>
        <v>1.1085059981545673</v>
      </c>
      <c r="AU71" s="126">
        <f t="shared" si="729"/>
        <v>1.111475962088432</v>
      </c>
      <c r="AV71" s="126">
        <f t="shared" si="729"/>
        <v>1.1147734191259395</v>
      </c>
      <c r="AW71" s="126">
        <f t="shared" si="729"/>
        <v>1.1179738207069689</v>
      </c>
      <c r="AX71" s="126">
        <f t="shared" si="729"/>
        <v>1.1211834103167977</v>
      </c>
      <c r="AY71" s="126">
        <f t="shared" si="729"/>
        <v>1.1244022143333261</v>
      </c>
      <c r="AZ71" s="126">
        <f t="shared" si="729"/>
        <v>1.1276302592101826</v>
      </c>
      <c r="BA71" s="126">
        <f t="shared" si="729"/>
        <v>1.1308675714769412</v>
      </c>
      <c r="BB71" s="126">
        <f t="shared" si="729"/>
        <v>1.1341141777393395</v>
      </c>
      <c r="BC71" s="126">
        <f t="shared" si="729"/>
        <v>1.1373701046794982</v>
      </c>
      <c r="BD71" s="126">
        <f t="shared" si="729"/>
        <v>1.1406353790561385</v>
      </c>
      <c r="BE71" s="126">
        <f t="shared" si="729"/>
        <v>1.1439100277048042</v>
      </c>
      <c r="BF71" s="126">
        <f t="shared" si="729"/>
        <v>1.1471940775380809</v>
      </c>
      <c r="BG71" s="126">
        <f t="shared" si="729"/>
        <v>1.15026769648205</v>
      </c>
      <c r="BH71" s="126">
        <f t="shared" si="729"/>
        <v>1.1536802383994258</v>
      </c>
      <c r="BI71" s="126">
        <f t="shared" si="729"/>
        <v>1.1569923375180708</v>
      </c>
      <c r="BJ71" s="126">
        <f t="shared" si="729"/>
        <v>1.1603139453378331</v>
      </c>
      <c r="BK71" s="126">
        <f t="shared" si="729"/>
        <v>1.1636450891572303</v>
      </c>
      <c r="BL71" s="126">
        <f t="shared" si="729"/>
        <v>1.1669857963531516</v>
      </c>
      <c r="BM71" s="126">
        <f t="shared" si="729"/>
        <v>1.1703360943810825</v>
      </c>
      <c r="BN71" s="126">
        <f t="shared" si="729"/>
        <v>1.1736960107753303</v>
      </c>
      <c r="BO71" s="126">
        <f t="shared" si="729"/>
        <v>1.1770655731492505</v>
      </c>
      <c r="BP71" s="126">
        <f t="shared" si="729"/>
        <v>1.180444809195474</v>
      </c>
      <c r="BQ71" s="126">
        <f t="shared" si="729"/>
        <v>1.1838337466861339</v>
      </c>
      <c r="BR71" s="126">
        <f t="shared" si="729"/>
        <v>1.1872324134730949</v>
      </c>
      <c r="BS71" s="126">
        <f t="shared" si="729"/>
        <v>1.1905270658589224</v>
      </c>
      <c r="BT71" s="126">
        <f t="shared" si="729"/>
        <v>1.1940590467434065</v>
      </c>
      <c r="BU71" s="126">
        <f t="shared" si="729"/>
        <v>1.1974870693312041</v>
      </c>
      <c r="BV71" s="126">
        <f t="shared" si="729"/>
        <v>1.2009249334246579</v>
      </c>
      <c r="BW71" s="126">
        <f t="shared" ref="BW71:EB71" si="730">BW$13</f>
        <v>1.204372667277734</v>
      </c>
      <c r="BX71" s="126">
        <f t="shared" si="730"/>
        <v>1.2078302992255125</v>
      </c>
      <c r="BY71" s="126">
        <f t="shared" si="730"/>
        <v>1.2112978576844211</v>
      </c>
      <c r="BZ71" s="126">
        <f t="shared" si="730"/>
        <v>1.2147753711524676</v>
      </c>
      <c r="CA71" s="126">
        <f t="shared" si="730"/>
        <v>1.2182628682094752</v>
      </c>
      <c r="CB71" s="126">
        <f t="shared" si="730"/>
        <v>1.2217603775173165</v>
      </c>
      <c r="CC71" s="126">
        <f t="shared" si="730"/>
        <v>1.2252679278201495</v>
      </c>
      <c r="CD71" s="126">
        <f t="shared" si="730"/>
        <v>1.2287855479446541</v>
      </c>
      <c r="CE71" s="126">
        <f t="shared" si="730"/>
        <v>1.232077770779646</v>
      </c>
      <c r="CF71" s="126">
        <f t="shared" si="730"/>
        <v>1.23573302168438</v>
      </c>
      <c r="CG71" s="126">
        <f t="shared" si="730"/>
        <v>1.2392806860334544</v>
      </c>
      <c r="CH71" s="126">
        <f t="shared" si="730"/>
        <v>1.2428385353675644</v>
      </c>
      <c r="CI71" s="126">
        <f t="shared" si="730"/>
        <v>1.2464065989267703</v>
      </c>
      <c r="CJ71" s="126">
        <f t="shared" si="730"/>
        <v>1.2499849060350778</v>
      </c>
      <c r="CK71" s="126">
        <f t="shared" si="730"/>
        <v>1.2535734861006791</v>
      </c>
      <c r="CL71" s="126">
        <f t="shared" si="730"/>
        <v>1.257172368616194</v>
      </c>
      <c r="CM71" s="126">
        <f t="shared" si="730"/>
        <v>1.2607815831589126</v>
      </c>
      <c r="CN71" s="126">
        <f t="shared" si="730"/>
        <v>1.2644011593910389</v>
      </c>
      <c r="CO71" s="126">
        <f t="shared" si="730"/>
        <v>1.2680311270599336</v>
      </c>
      <c r="CP71" s="126">
        <f t="shared" si="730"/>
        <v>1.2716715159983594</v>
      </c>
      <c r="CQ71" s="126">
        <f t="shared" si="730"/>
        <v>1.2750786410337906</v>
      </c>
      <c r="CR71" s="126">
        <f t="shared" si="730"/>
        <v>1.2788614642181557</v>
      </c>
      <c r="CS71" s="126">
        <f t="shared" si="730"/>
        <v>1.2825329459576562</v>
      </c>
      <c r="CT71" s="126">
        <f t="shared" si="730"/>
        <v>1.2862149681493797</v>
      </c>
      <c r="CU71" s="126">
        <f t="shared" si="730"/>
        <v>1.289907561053897</v>
      </c>
      <c r="CV71" s="126">
        <f t="shared" si="730"/>
        <v>1.293610755018654</v>
      </c>
      <c r="CW71" s="126">
        <f t="shared" si="730"/>
        <v>1.2973245804782207</v>
      </c>
      <c r="CX71" s="126">
        <f t="shared" si="730"/>
        <v>1.3010490679545423</v>
      </c>
      <c r="CY71" s="126">
        <f t="shared" si="730"/>
        <v>1.304784248057189</v>
      </c>
      <c r="CZ71" s="126">
        <f t="shared" si="730"/>
        <v>1.3085301514836076</v>
      </c>
      <c r="DA71" s="126">
        <f t="shared" si="730"/>
        <v>1.3122868090193751</v>
      </c>
      <c r="DB71" s="126">
        <f t="shared" si="730"/>
        <v>1.3160542515384499</v>
      </c>
      <c r="DC71" s="126">
        <f t="shared" si="730"/>
        <v>1.3195802889875801</v>
      </c>
      <c r="DD71" s="126">
        <f t="shared" si="730"/>
        <v>1.323495136864544</v>
      </c>
      <c r="DE71" s="126">
        <f t="shared" si="730"/>
        <v>1.3272947573576725</v>
      </c>
      <c r="DF71" s="126">
        <f t="shared" si="730"/>
        <v>1.3311052861764079</v>
      </c>
      <c r="DG71" s="126">
        <f t="shared" si="730"/>
        <v>1.3349267546374479</v>
      </c>
      <c r="DH71" s="126">
        <f t="shared" si="730"/>
        <v>1.3387591941473977</v>
      </c>
      <c r="DI71" s="126">
        <f t="shared" si="730"/>
        <v>1.3426026362030277</v>
      </c>
      <c r="DJ71" s="126">
        <f t="shared" si="730"/>
        <v>1.3464571123915319</v>
      </c>
      <c r="DK71" s="126">
        <f t="shared" si="730"/>
        <v>1.3503226543907885</v>
      </c>
      <c r="DL71" s="126">
        <f t="shared" si="730"/>
        <v>1.3541992939696192</v>
      </c>
      <c r="DM71" s="126">
        <f t="shared" si="730"/>
        <v>1.358087062988051</v>
      </c>
      <c r="DN71" s="126">
        <f t="shared" si="730"/>
        <v>1.361985993397578</v>
      </c>
      <c r="DO71" s="126">
        <f t="shared" si="730"/>
        <v>1.3657655991021458</v>
      </c>
      <c r="DP71" s="126">
        <f t="shared" si="730"/>
        <v>1.3698174666548035</v>
      </c>
      <c r="DQ71" s="126">
        <f t="shared" si="730"/>
        <v>1.3737500738651915</v>
      </c>
      <c r="DR71" s="126">
        <f t="shared" si="730"/>
        <v>1.3776939711925826</v>
      </c>
      <c r="DS71" s="126">
        <f t="shared" si="730"/>
        <v>1.381649191049759</v>
      </c>
      <c r="DT71" s="126">
        <f t="shared" si="730"/>
        <v>1.385615765942557</v>
      </c>
      <c r="DU71" s="126">
        <f t="shared" si="730"/>
        <v>1.3895937284701338</v>
      </c>
      <c r="DV71" s="126">
        <f t="shared" si="730"/>
        <v>1.3935831113252357</v>
      </c>
      <c r="DW71" s="126">
        <f t="shared" si="730"/>
        <v>1.3975839472944662</v>
      </c>
      <c r="DX71" s="126">
        <f t="shared" si="730"/>
        <v>1.401596269258556</v>
      </c>
      <c r="DY71" s="126">
        <f t="shared" si="730"/>
        <v>1.4056201101926329</v>
      </c>
      <c r="DZ71" s="126">
        <f t="shared" si="730"/>
        <v>1.4096555031664932</v>
      </c>
      <c r="EA71" s="126">
        <f t="shared" si="730"/>
        <v>1.4134323217047313</v>
      </c>
      <c r="EB71" s="126">
        <f t="shared" si="730"/>
        <v>1.4176256038945581</v>
      </c>
    </row>
    <row r="72" spans="2:132" outlineLevel="1" x14ac:dyDescent="0.25">
      <c r="C72" s="321" t="s">
        <v>531</v>
      </c>
      <c r="D72" s="38"/>
      <c r="E72" s="38"/>
      <c r="F72" s="38"/>
      <c r="G72" s="52" t="s">
        <v>220</v>
      </c>
      <c r="H72" s="46">
        <f t="shared" ref="H72" si="731">SUM(J72:EB72)</f>
        <v>31731161.841343679</v>
      </c>
      <c r="I72" s="38"/>
      <c r="J72" s="82">
        <f>J70*J71</f>
        <v>0</v>
      </c>
      <c r="K72" s="82">
        <f t="shared" ref="K72" si="732">K70*K71</f>
        <v>0</v>
      </c>
      <c r="L72" s="82">
        <f t="shared" ref="L72" si="733">L70*L71</f>
        <v>0</v>
      </c>
      <c r="M72" s="82">
        <f t="shared" ref="M72" si="734">M70*M71</f>
        <v>0</v>
      </c>
      <c r="N72" s="82">
        <f t="shared" ref="N72" si="735">N70*N71</f>
        <v>0</v>
      </c>
      <c r="O72" s="82">
        <f t="shared" ref="O72" si="736">O70*O71</f>
        <v>0</v>
      </c>
      <c r="P72" s="82">
        <f t="shared" ref="P72" si="737">P70*P71</f>
        <v>0</v>
      </c>
      <c r="Q72" s="82">
        <f t="shared" ref="Q72" si="738">Q70*Q71</f>
        <v>0</v>
      </c>
      <c r="R72" s="82">
        <f t="shared" ref="R72" si="739">R70*R71</f>
        <v>0</v>
      </c>
      <c r="S72" s="82">
        <f t="shared" ref="S72" si="740">S70*S71</f>
        <v>0</v>
      </c>
      <c r="T72" s="82">
        <f t="shared" ref="T72" si="741">T70*T71</f>
        <v>0</v>
      </c>
      <c r="U72" s="82">
        <f t="shared" ref="U72" si="742">U70*U71</f>
        <v>0</v>
      </c>
      <c r="V72" s="82">
        <f t="shared" ref="V72" si="743">V70*V71</f>
        <v>0</v>
      </c>
      <c r="W72" s="82">
        <f t="shared" ref="W72" si="744">W70*W71</f>
        <v>0</v>
      </c>
      <c r="X72" s="82">
        <f t="shared" ref="X72" si="745">X70*X71</f>
        <v>0</v>
      </c>
      <c r="Y72" s="82">
        <f t="shared" ref="Y72" si="746">Y70*Y71</f>
        <v>0</v>
      </c>
      <c r="Z72" s="82">
        <f t="shared" ref="Z72" si="747">Z70*Z71</f>
        <v>0</v>
      </c>
      <c r="AA72" s="82">
        <f t="shared" ref="AA72" si="748">AA70*AA71</f>
        <v>0</v>
      </c>
      <c r="AB72" s="82">
        <f t="shared" ref="AB72" si="749">AB70*AB71</f>
        <v>0</v>
      </c>
      <c r="AC72" s="82">
        <f t="shared" ref="AC72" si="750">AC70*AC71</f>
        <v>0</v>
      </c>
      <c r="AD72" s="82">
        <f t="shared" ref="AD72" si="751">AD70*AD71</f>
        <v>0</v>
      </c>
      <c r="AE72" s="82">
        <f t="shared" ref="AE72" si="752">AE70*AE71</f>
        <v>0</v>
      </c>
      <c r="AF72" s="82">
        <f t="shared" ref="AF72" si="753">AF70*AF71</f>
        <v>0</v>
      </c>
      <c r="AG72" s="82">
        <f t="shared" ref="AG72" si="754">AG70*AG71</f>
        <v>0</v>
      </c>
      <c r="AH72" s="82">
        <f t="shared" ref="AH72" si="755">AH70*AH71</f>
        <v>1649701.6039645977</v>
      </c>
      <c r="AI72" s="82">
        <f t="shared" ref="AI72" si="756">AI70*AI71</f>
        <v>1654121.5658534556</v>
      </c>
      <c r="AJ72" s="82">
        <f t="shared" ref="AJ72" si="757">AJ70*AJ71</f>
        <v>1659028.9097675495</v>
      </c>
      <c r="AK72" s="82">
        <f t="shared" ref="AK72" si="758">AK70*AK71</f>
        <v>1663791.8137395121</v>
      </c>
      <c r="AL72" s="82">
        <f t="shared" ref="AL72" si="759">AL70*AL71</f>
        <v>1668568.3915263873</v>
      </c>
      <c r="AM72" s="82">
        <f t="shared" ref="AM72" si="760">AM70*AM71</f>
        <v>1673358.6823843122</v>
      </c>
      <c r="AN72" s="82">
        <f t="shared" ref="AN72" si="761">AN70*AN71</f>
        <v>1678162.725682125</v>
      </c>
      <c r="AO72" s="82">
        <f t="shared" ref="AO72" si="762">AO70*AO71</f>
        <v>1682980.5609016879</v>
      </c>
      <c r="AP72" s="82">
        <f t="shared" ref="AP72" si="763">AP70*AP71</f>
        <v>1687812.2276382116</v>
      </c>
      <c r="AQ72" s="82">
        <f t="shared" ref="AQ72" si="764">AQ70*AQ71</f>
        <v>1692657.76560058</v>
      </c>
      <c r="AR72" s="82">
        <f t="shared" ref="AR72" si="765">AR70*AR71</f>
        <v>1697517.2146116777</v>
      </c>
      <c r="AS72" s="82">
        <f t="shared" ref="AS72" si="766">AS70*AS71</f>
        <v>1702390.6146087169</v>
      </c>
      <c r="AT72" s="82">
        <f t="shared" ref="AT72" si="767">AT70*AT71</f>
        <v>1707278.0056435652</v>
      </c>
      <c r="AU72" s="82">
        <f t="shared" ref="AU72" si="768">AU70*AU71</f>
        <v>1711852.229067059</v>
      </c>
      <c r="AV72" s="82">
        <f t="shared" ref="AV72" si="769">AV70*AV71</f>
        <v>1716930.8446848935</v>
      </c>
      <c r="AW72" s="82">
        <f t="shared" ref="AW72" si="770">AW70*AW71</f>
        <v>1721859.9792476427</v>
      </c>
      <c r="AX72" s="82">
        <f t="shared" ref="AX72" si="771">AX70*AX71</f>
        <v>1726803.264856494</v>
      </c>
      <c r="AY72" s="82">
        <f t="shared" ref="AY72" si="772">AY70*AY71</f>
        <v>1731760.7421376677</v>
      </c>
      <c r="AZ72" s="82">
        <f t="shared" ref="AZ72" si="773">AZ70*AZ71</f>
        <v>1304584.6994275409</v>
      </c>
      <c r="BA72" s="82">
        <f t="shared" ref="BA72" si="774">BA70*BA71</f>
        <v>0</v>
      </c>
      <c r="BB72" s="82">
        <f t="shared" ref="BB72" si="775">BB70*BB71</f>
        <v>0</v>
      </c>
      <c r="BC72" s="82">
        <f t="shared" ref="BC72" si="776">BC70*BC71</f>
        <v>0</v>
      </c>
      <c r="BD72" s="82">
        <f t="shared" ref="BD72" si="777">BD70*BD71</f>
        <v>0</v>
      </c>
      <c r="BE72" s="82">
        <f t="shared" ref="BE72" si="778">BE70*BE71</f>
        <v>0</v>
      </c>
      <c r="BF72" s="82">
        <f t="shared" ref="BF72" si="779">BF70*BF71</f>
        <v>0</v>
      </c>
      <c r="BG72" s="82">
        <f t="shared" ref="BG72" si="780">BG70*BG71</f>
        <v>0</v>
      </c>
      <c r="BH72" s="82">
        <f t="shared" ref="BH72" si="781">BH70*BH71</f>
        <v>0</v>
      </c>
      <c r="BI72" s="82">
        <f t="shared" ref="BI72" si="782">BI70*BI71</f>
        <v>0</v>
      </c>
      <c r="BJ72" s="82">
        <f t="shared" ref="BJ72" si="783">BJ70*BJ71</f>
        <v>0</v>
      </c>
      <c r="BK72" s="82">
        <f t="shared" ref="BK72" si="784">BK70*BK71</f>
        <v>0</v>
      </c>
      <c r="BL72" s="82">
        <f t="shared" ref="BL72" si="785">BL70*BL71</f>
        <v>0</v>
      </c>
      <c r="BM72" s="82">
        <f t="shared" ref="BM72" si="786">BM70*BM71</f>
        <v>0</v>
      </c>
      <c r="BN72" s="82">
        <f t="shared" ref="BN72" si="787">BN70*BN71</f>
        <v>0</v>
      </c>
      <c r="BO72" s="82">
        <f t="shared" ref="BO72" si="788">BO70*BO71</f>
        <v>0</v>
      </c>
      <c r="BP72" s="82">
        <f t="shared" ref="BP72" si="789">BP70*BP71</f>
        <v>0</v>
      </c>
      <c r="BQ72" s="82">
        <f t="shared" ref="BQ72" si="790">BQ70*BQ71</f>
        <v>0</v>
      </c>
      <c r="BR72" s="82">
        <f t="shared" ref="BR72" si="791">BR70*BR71</f>
        <v>0</v>
      </c>
      <c r="BS72" s="82">
        <f t="shared" ref="BS72" si="792">BS70*BS71</f>
        <v>0</v>
      </c>
      <c r="BT72" s="82">
        <f t="shared" ref="BT72" si="793">BT70*BT71</f>
        <v>0</v>
      </c>
      <c r="BU72" s="82">
        <f t="shared" ref="BU72" si="794">BU70*BU71</f>
        <v>0</v>
      </c>
      <c r="BV72" s="82">
        <f t="shared" ref="BV72" si="795">BV70*BV71</f>
        <v>0</v>
      </c>
      <c r="BW72" s="82">
        <f t="shared" ref="BW72" si="796">BW70*BW71</f>
        <v>0</v>
      </c>
      <c r="BX72" s="82">
        <f t="shared" ref="BX72" si="797">BX70*BX71</f>
        <v>0</v>
      </c>
      <c r="BY72" s="82">
        <f t="shared" ref="BY72" si="798">BY70*BY71</f>
        <v>0</v>
      </c>
      <c r="BZ72" s="82">
        <f t="shared" ref="BZ72" si="799">BZ70*BZ71</f>
        <v>0</v>
      </c>
      <c r="CA72" s="82">
        <f t="shared" ref="CA72" si="800">CA70*CA71</f>
        <v>0</v>
      </c>
      <c r="CB72" s="82">
        <f t="shared" ref="CB72" si="801">CB70*CB71</f>
        <v>0</v>
      </c>
      <c r="CC72" s="82">
        <f t="shared" ref="CC72" si="802">CC70*CC71</f>
        <v>0</v>
      </c>
      <c r="CD72" s="82">
        <f t="shared" ref="CD72" si="803">CD70*CD71</f>
        <v>0</v>
      </c>
      <c r="CE72" s="82">
        <f t="shared" ref="CE72" si="804">CE70*CE71</f>
        <v>0</v>
      </c>
      <c r="CF72" s="82">
        <f t="shared" ref="CF72" si="805">CF70*CF71</f>
        <v>0</v>
      </c>
      <c r="CG72" s="82">
        <f t="shared" ref="CG72" si="806">CG70*CG71</f>
        <v>0</v>
      </c>
      <c r="CH72" s="82">
        <f t="shared" ref="CH72" si="807">CH70*CH71</f>
        <v>0</v>
      </c>
      <c r="CI72" s="82">
        <f t="shared" ref="CI72" si="808">CI70*CI71</f>
        <v>0</v>
      </c>
      <c r="CJ72" s="82">
        <f t="shared" ref="CJ72" si="809">CJ70*CJ71</f>
        <v>0</v>
      </c>
      <c r="CK72" s="82">
        <f t="shared" ref="CK72" si="810">CK70*CK71</f>
        <v>0</v>
      </c>
      <c r="CL72" s="82">
        <f t="shared" ref="CL72" si="811">CL70*CL71</f>
        <v>0</v>
      </c>
      <c r="CM72" s="82">
        <f t="shared" ref="CM72" si="812">CM70*CM71</f>
        <v>0</v>
      </c>
      <c r="CN72" s="82">
        <f t="shared" ref="CN72" si="813">CN70*CN71</f>
        <v>0</v>
      </c>
      <c r="CO72" s="82">
        <f t="shared" ref="CO72" si="814">CO70*CO71</f>
        <v>0</v>
      </c>
      <c r="CP72" s="82">
        <f t="shared" ref="CP72" si="815">CP70*CP71</f>
        <v>0</v>
      </c>
      <c r="CQ72" s="82">
        <f t="shared" ref="CQ72" si="816">CQ70*CQ71</f>
        <v>0</v>
      </c>
      <c r="CR72" s="82">
        <f t="shared" ref="CR72" si="817">CR70*CR71</f>
        <v>0</v>
      </c>
      <c r="CS72" s="82">
        <f t="shared" ref="CS72" si="818">CS70*CS71</f>
        <v>0</v>
      </c>
      <c r="CT72" s="82">
        <f t="shared" ref="CT72" si="819">CT70*CT71</f>
        <v>0</v>
      </c>
      <c r="CU72" s="82">
        <f t="shared" ref="CU72" si="820">CU70*CU71</f>
        <v>0</v>
      </c>
      <c r="CV72" s="82">
        <f t="shared" ref="CV72" si="821">CV70*CV71</f>
        <v>0</v>
      </c>
      <c r="CW72" s="82">
        <f t="shared" ref="CW72" si="822">CW70*CW71</f>
        <v>0</v>
      </c>
      <c r="CX72" s="82">
        <f t="shared" ref="CX72" si="823">CX70*CX71</f>
        <v>0</v>
      </c>
      <c r="CY72" s="82">
        <f t="shared" ref="CY72" si="824">CY70*CY71</f>
        <v>0</v>
      </c>
      <c r="CZ72" s="82">
        <f t="shared" ref="CZ72" si="825">CZ70*CZ71</f>
        <v>0</v>
      </c>
      <c r="DA72" s="82">
        <f t="shared" ref="DA72" si="826">DA70*DA71</f>
        <v>0</v>
      </c>
      <c r="DB72" s="82">
        <f t="shared" ref="DB72" si="827">DB70*DB71</f>
        <v>0</v>
      </c>
      <c r="DC72" s="82">
        <f t="shared" ref="DC72" si="828">DC70*DC71</f>
        <v>0</v>
      </c>
      <c r="DD72" s="82">
        <f t="shared" ref="DD72" si="829">DD70*DD71</f>
        <v>0</v>
      </c>
      <c r="DE72" s="82">
        <f t="shared" ref="DE72" si="830">DE70*DE71</f>
        <v>0</v>
      </c>
      <c r="DF72" s="82">
        <f t="shared" ref="DF72" si="831">DF70*DF71</f>
        <v>0</v>
      </c>
      <c r="DG72" s="82">
        <f t="shared" ref="DG72" si="832">DG70*DG71</f>
        <v>0</v>
      </c>
      <c r="DH72" s="82">
        <f t="shared" ref="DH72" si="833">DH70*DH71</f>
        <v>0</v>
      </c>
      <c r="DI72" s="82">
        <f t="shared" ref="DI72" si="834">DI70*DI71</f>
        <v>0</v>
      </c>
      <c r="DJ72" s="82">
        <f t="shared" ref="DJ72" si="835">DJ70*DJ71</f>
        <v>0</v>
      </c>
      <c r="DK72" s="82">
        <f t="shared" ref="DK72" si="836">DK70*DK71</f>
        <v>0</v>
      </c>
      <c r="DL72" s="82">
        <f t="shared" ref="DL72" si="837">DL70*DL71</f>
        <v>0</v>
      </c>
      <c r="DM72" s="82">
        <f t="shared" ref="DM72" si="838">DM70*DM71</f>
        <v>0</v>
      </c>
      <c r="DN72" s="82">
        <f t="shared" ref="DN72" si="839">DN70*DN71</f>
        <v>0</v>
      </c>
      <c r="DO72" s="82">
        <f t="shared" ref="DO72" si="840">DO70*DO71</f>
        <v>0</v>
      </c>
      <c r="DP72" s="82">
        <f t="shared" ref="DP72" si="841">DP70*DP71</f>
        <v>0</v>
      </c>
      <c r="DQ72" s="82">
        <f t="shared" ref="DQ72" si="842">DQ70*DQ71</f>
        <v>0</v>
      </c>
      <c r="DR72" s="82">
        <f t="shared" ref="DR72" si="843">DR70*DR71</f>
        <v>0</v>
      </c>
      <c r="DS72" s="82">
        <f t="shared" ref="DS72" si="844">DS70*DS71</f>
        <v>0</v>
      </c>
      <c r="DT72" s="82">
        <f t="shared" ref="DT72" si="845">DT70*DT71</f>
        <v>0</v>
      </c>
      <c r="DU72" s="82">
        <f t="shared" ref="DU72" si="846">DU70*DU71</f>
        <v>0</v>
      </c>
      <c r="DV72" s="82">
        <f t="shared" ref="DV72" si="847">DV70*DV71</f>
        <v>0</v>
      </c>
      <c r="DW72" s="82">
        <f t="shared" ref="DW72" si="848">DW70*DW71</f>
        <v>0</v>
      </c>
      <c r="DX72" s="82">
        <f t="shared" ref="DX72" si="849">DX70*DX71</f>
        <v>0</v>
      </c>
      <c r="DY72" s="82">
        <f t="shared" ref="DY72" si="850">DY70*DY71</f>
        <v>0</v>
      </c>
      <c r="DZ72" s="82">
        <f t="shared" ref="DZ72" si="851">DZ70*DZ71</f>
        <v>0</v>
      </c>
      <c r="EA72" s="82">
        <f t="shared" ref="EA72" si="852">EA70*EA71</f>
        <v>0</v>
      </c>
      <c r="EB72" s="82">
        <f t="shared" ref="EB72" si="853">EB70*EB71</f>
        <v>0</v>
      </c>
    </row>
    <row r="73" spans="2:132" ht="14" outlineLevel="1" x14ac:dyDescent="0.3">
      <c r="B73" s="73"/>
      <c r="C73" s="27"/>
      <c r="H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row>
    <row r="74" spans="2:132" ht="13" x14ac:dyDescent="0.3">
      <c r="C74" s="348" t="s">
        <v>567</v>
      </c>
      <c r="D74" s="342"/>
      <c r="E74" s="342"/>
      <c r="F74" s="342"/>
      <c r="G74" s="349" t="s">
        <v>220</v>
      </c>
      <c r="H74" s="344">
        <f t="shared" ref="H74" si="854">SUM(J74:EB74)</f>
        <v>25520173.41661251</v>
      </c>
      <c r="I74" s="342"/>
      <c r="J74" s="345">
        <f t="shared" ref="J74:AO74" si="855">CHOOSE(Scenario,J56,J64,J72)</f>
        <v>0</v>
      </c>
      <c r="K74" s="346">
        <f t="shared" si="855"/>
        <v>0</v>
      </c>
      <c r="L74" s="346">
        <f t="shared" si="855"/>
        <v>0</v>
      </c>
      <c r="M74" s="346">
        <f t="shared" si="855"/>
        <v>0</v>
      </c>
      <c r="N74" s="346">
        <f t="shared" si="855"/>
        <v>0</v>
      </c>
      <c r="O74" s="346">
        <f t="shared" si="855"/>
        <v>0</v>
      </c>
      <c r="P74" s="346">
        <f t="shared" si="855"/>
        <v>0</v>
      </c>
      <c r="Q74" s="346">
        <f t="shared" si="855"/>
        <v>0</v>
      </c>
      <c r="R74" s="346">
        <f t="shared" si="855"/>
        <v>0</v>
      </c>
      <c r="S74" s="346">
        <f t="shared" si="855"/>
        <v>0</v>
      </c>
      <c r="T74" s="346">
        <f t="shared" si="855"/>
        <v>0</v>
      </c>
      <c r="U74" s="346">
        <f t="shared" si="855"/>
        <v>0</v>
      </c>
      <c r="V74" s="346">
        <f t="shared" si="855"/>
        <v>0</v>
      </c>
      <c r="W74" s="346">
        <f t="shared" si="855"/>
        <v>0</v>
      </c>
      <c r="X74" s="346">
        <f t="shared" si="855"/>
        <v>0</v>
      </c>
      <c r="Y74" s="346">
        <f t="shared" si="855"/>
        <v>0</v>
      </c>
      <c r="Z74" s="346">
        <f t="shared" si="855"/>
        <v>0</v>
      </c>
      <c r="AA74" s="346">
        <f t="shared" si="855"/>
        <v>0</v>
      </c>
      <c r="AB74" s="346">
        <f t="shared" si="855"/>
        <v>0</v>
      </c>
      <c r="AC74" s="346">
        <f t="shared" si="855"/>
        <v>0</v>
      </c>
      <c r="AD74" s="346">
        <f t="shared" si="855"/>
        <v>0</v>
      </c>
      <c r="AE74" s="346">
        <f t="shared" si="855"/>
        <v>0</v>
      </c>
      <c r="AF74" s="346">
        <f t="shared" si="855"/>
        <v>0</v>
      </c>
      <c r="AG74" s="346">
        <f t="shared" si="855"/>
        <v>0</v>
      </c>
      <c r="AH74" s="346">
        <f t="shared" si="855"/>
        <v>1326792.6094022139</v>
      </c>
      <c r="AI74" s="346">
        <f t="shared" si="855"/>
        <v>1330347.4175892719</v>
      </c>
      <c r="AJ74" s="346">
        <f t="shared" si="855"/>
        <v>1334294.2087067489</v>
      </c>
      <c r="AK74" s="346">
        <f t="shared" si="855"/>
        <v>1338124.8322413962</v>
      </c>
      <c r="AL74" s="346">
        <f t="shared" si="855"/>
        <v>1341966.4531082427</v>
      </c>
      <c r="AM74" s="346">
        <f t="shared" si="855"/>
        <v>1345819.1028795152</v>
      </c>
      <c r="AN74" s="346">
        <f t="shared" si="855"/>
        <v>1349682.8132180809</v>
      </c>
      <c r="AO74" s="346">
        <f t="shared" si="855"/>
        <v>1353557.6158777084</v>
      </c>
      <c r="AP74" s="346">
        <f t="shared" ref="AP74:BU74" si="856">CHOOSE(Scenario,AP56,AP64,AP72)</f>
        <v>1357443.5427033282</v>
      </c>
      <c r="AQ74" s="346">
        <f t="shared" si="856"/>
        <v>1361340.625631294</v>
      </c>
      <c r="AR74" s="346">
        <f t="shared" si="856"/>
        <v>1365248.8966896457</v>
      </c>
      <c r="AS74" s="346">
        <f t="shared" si="856"/>
        <v>1369168.3879983728</v>
      </c>
      <c r="AT74" s="346">
        <f t="shared" si="856"/>
        <v>1373099.1317696776</v>
      </c>
      <c r="AU74" s="346">
        <f t="shared" si="856"/>
        <v>1376778.00667497</v>
      </c>
      <c r="AV74" s="346">
        <f t="shared" si="856"/>
        <v>1380862.5451463785</v>
      </c>
      <c r="AW74" s="346">
        <f t="shared" si="856"/>
        <v>1384826.8616584602</v>
      </c>
      <c r="AX74" s="346">
        <f t="shared" si="856"/>
        <v>1388802.5593217383</v>
      </c>
      <c r="AY74" s="346">
        <f t="shared" si="856"/>
        <v>1392789.6708103453</v>
      </c>
      <c r="AZ74" s="346">
        <f t="shared" si="856"/>
        <v>1049228.135185116</v>
      </c>
      <c r="BA74" s="346">
        <f t="shared" si="856"/>
        <v>0</v>
      </c>
      <c r="BB74" s="346">
        <f t="shared" si="856"/>
        <v>0</v>
      </c>
      <c r="BC74" s="346">
        <f t="shared" si="856"/>
        <v>0</v>
      </c>
      <c r="BD74" s="346">
        <f t="shared" si="856"/>
        <v>0</v>
      </c>
      <c r="BE74" s="346">
        <f t="shared" si="856"/>
        <v>0</v>
      </c>
      <c r="BF74" s="346">
        <f t="shared" si="856"/>
        <v>0</v>
      </c>
      <c r="BG74" s="346">
        <f t="shared" si="856"/>
        <v>0</v>
      </c>
      <c r="BH74" s="346">
        <f t="shared" si="856"/>
        <v>0</v>
      </c>
      <c r="BI74" s="346">
        <f t="shared" si="856"/>
        <v>0</v>
      </c>
      <c r="BJ74" s="346">
        <f t="shared" si="856"/>
        <v>0</v>
      </c>
      <c r="BK74" s="346">
        <f t="shared" si="856"/>
        <v>0</v>
      </c>
      <c r="BL74" s="346">
        <f t="shared" si="856"/>
        <v>0</v>
      </c>
      <c r="BM74" s="346">
        <f t="shared" si="856"/>
        <v>0</v>
      </c>
      <c r="BN74" s="346">
        <f t="shared" si="856"/>
        <v>0</v>
      </c>
      <c r="BO74" s="346">
        <f t="shared" si="856"/>
        <v>0</v>
      </c>
      <c r="BP74" s="346">
        <f t="shared" si="856"/>
        <v>0</v>
      </c>
      <c r="BQ74" s="346">
        <f t="shared" si="856"/>
        <v>0</v>
      </c>
      <c r="BR74" s="346">
        <f t="shared" si="856"/>
        <v>0</v>
      </c>
      <c r="BS74" s="346">
        <f t="shared" si="856"/>
        <v>0</v>
      </c>
      <c r="BT74" s="346">
        <f t="shared" si="856"/>
        <v>0</v>
      </c>
      <c r="BU74" s="346">
        <f t="shared" si="856"/>
        <v>0</v>
      </c>
      <c r="BV74" s="346">
        <f t="shared" ref="BV74:DA74" si="857">CHOOSE(Scenario,BV56,BV64,BV72)</f>
        <v>0</v>
      </c>
      <c r="BW74" s="346">
        <f t="shared" si="857"/>
        <v>0</v>
      </c>
      <c r="BX74" s="346">
        <f t="shared" si="857"/>
        <v>0</v>
      </c>
      <c r="BY74" s="346">
        <f t="shared" si="857"/>
        <v>0</v>
      </c>
      <c r="BZ74" s="346">
        <f t="shared" si="857"/>
        <v>0</v>
      </c>
      <c r="CA74" s="346">
        <f t="shared" si="857"/>
        <v>0</v>
      </c>
      <c r="CB74" s="346">
        <f t="shared" si="857"/>
        <v>0</v>
      </c>
      <c r="CC74" s="346">
        <f t="shared" si="857"/>
        <v>0</v>
      </c>
      <c r="CD74" s="346">
        <f t="shared" si="857"/>
        <v>0</v>
      </c>
      <c r="CE74" s="346">
        <f t="shared" si="857"/>
        <v>0</v>
      </c>
      <c r="CF74" s="346">
        <f t="shared" si="857"/>
        <v>0</v>
      </c>
      <c r="CG74" s="346">
        <f t="shared" si="857"/>
        <v>0</v>
      </c>
      <c r="CH74" s="346">
        <f t="shared" si="857"/>
        <v>0</v>
      </c>
      <c r="CI74" s="346">
        <f t="shared" si="857"/>
        <v>0</v>
      </c>
      <c r="CJ74" s="346">
        <f t="shared" si="857"/>
        <v>0</v>
      </c>
      <c r="CK74" s="346">
        <f t="shared" si="857"/>
        <v>0</v>
      </c>
      <c r="CL74" s="346">
        <f t="shared" si="857"/>
        <v>0</v>
      </c>
      <c r="CM74" s="346">
        <f t="shared" si="857"/>
        <v>0</v>
      </c>
      <c r="CN74" s="346">
        <f t="shared" si="857"/>
        <v>0</v>
      </c>
      <c r="CO74" s="346">
        <f t="shared" si="857"/>
        <v>0</v>
      </c>
      <c r="CP74" s="346">
        <f t="shared" si="857"/>
        <v>0</v>
      </c>
      <c r="CQ74" s="346">
        <f t="shared" si="857"/>
        <v>0</v>
      </c>
      <c r="CR74" s="346">
        <f t="shared" si="857"/>
        <v>0</v>
      </c>
      <c r="CS74" s="346">
        <f t="shared" si="857"/>
        <v>0</v>
      </c>
      <c r="CT74" s="346">
        <f t="shared" si="857"/>
        <v>0</v>
      </c>
      <c r="CU74" s="346">
        <f t="shared" si="857"/>
        <v>0</v>
      </c>
      <c r="CV74" s="346">
        <f t="shared" si="857"/>
        <v>0</v>
      </c>
      <c r="CW74" s="346">
        <f t="shared" si="857"/>
        <v>0</v>
      </c>
      <c r="CX74" s="346">
        <f t="shared" si="857"/>
        <v>0</v>
      </c>
      <c r="CY74" s="346">
        <f t="shared" si="857"/>
        <v>0</v>
      </c>
      <c r="CZ74" s="346">
        <f t="shared" si="857"/>
        <v>0</v>
      </c>
      <c r="DA74" s="346">
        <f t="shared" si="857"/>
        <v>0</v>
      </c>
      <c r="DB74" s="346">
        <f t="shared" ref="DB74:EB74" si="858">CHOOSE(Scenario,DB56,DB64,DB72)</f>
        <v>0</v>
      </c>
      <c r="DC74" s="346">
        <f t="shared" si="858"/>
        <v>0</v>
      </c>
      <c r="DD74" s="346">
        <f t="shared" si="858"/>
        <v>0</v>
      </c>
      <c r="DE74" s="346">
        <f t="shared" si="858"/>
        <v>0</v>
      </c>
      <c r="DF74" s="346">
        <f t="shared" si="858"/>
        <v>0</v>
      </c>
      <c r="DG74" s="346">
        <f t="shared" si="858"/>
        <v>0</v>
      </c>
      <c r="DH74" s="346">
        <f t="shared" si="858"/>
        <v>0</v>
      </c>
      <c r="DI74" s="346">
        <f t="shared" si="858"/>
        <v>0</v>
      </c>
      <c r="DJ74" s="346">
        <f t="shared" si="858"/>
        <v>0</v>
      </c>
      <c r="DK74" s="346">
        <f t="shared" si="858"/>
        <v>0</v>
      </c>
      <c r="DL74" s="346">
        <f t="shared" si="858"/>
        <v>0</v>
      </c>
      <c r="DM74" s="346">
        <f t="shared" si="858"/>
        <v>0</v>
      </c>
      <c r="DN74" s="346">
        <f t="shared" si="858"/>
        <v>0</v>
      </c>
      <c r="DO74" s="346">
        <f t="shared" si="858"/>
        <v>0</v>
      </c>
      <c r="DP74" s="346">
        <f t="shared" si="858"/>
        <v>0</v>
      </c>
      <c r="DQ74" s="346">
        <f t="shared" si="858"/>
        <v>0</v>
      </c>
      <c r="DR74" s="346">
        <f t="shared" si="858"/>
        <v>0</v>
      </c>
      <c r="DS74" s="346">
        <f t="shared" si="858"/>
        <v>0</v>
      </c>
      <c r="DT74" s="346">
        <f t="shared" si="858"/>
        <v>0</v>
      </c>
      <c r="DU74" s="346">
        <f t="shared" si="858"/>
        <v>0</v>
      </c>
      <c r="DV74" s="346">
        <f t="shared" si="858"/>
        <v>0</v>
      </c>
      <c r="DW74" s="346">
        <f t="shared" si="858"/>
        <v>0</v>
      </c>
      <c r="DX74" s="346">
        <f t="shared" si="858"/>
        <v>0</v>
      </c>
      <c r="DY74" s="346">
        <f t="shared" si="858"/>
        <v>0</v>
      </c>
      <c r="DZ74" s="346">
        <f t="shared" si="858"/>
        <v>0</v>
      </c>
      <c r="EA74" s="346">
        <f t="shared" si="858"/>
        <v>0</v>
      </c>
      <c r="EB74" s="347">
        <f t="shared" si="858"/>
        <v>0</v>
      </c>
    </row>
    <row r="75" spans="2:132" ht="14" x14ac:dyDescent="0.3">
      <c r="B75" s="73"/>
      <c r="C75" s="27"/>
      <c r="H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row>
    <row r="76" spans="2:132" ht="13" x14ac:dyDescent="0.3">
      <c r="B76" s="34"/>
      <c r="C76" s="2" t="s">
        <v>534</v>
      </c>
      <c r="D76" s="34"/>
      <c r="E76" s="34"/>
      <c r="F76" s="34"/>
      <c r="G76" s="67"/>
      <c r="H76" s="35"/>
      <c r="I76" s="34"/>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row>
    <row r="77" spans="2:132" ht="13" outlineLevel="1" x14ac:dyDescent="0.3">
      <c r="C77" s="340" t="s">
        <v>503</v>
      </c>
      <c r="G77" s="52"/>
      <c r="H77" s="29"/>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row>
    <row r="78" spans="2:132" outlineLevel="1" x14ac:dyDescent="0.25">
      <c r="C78" s="328" t="s">
        <v>565</v>
      </c>
      <c r="G78" s="52" t="s">
        <v>220</v>
      </c>
      <c r="H78" s="46">
        <f t="shared" ref="H78" si="859">SUM(J78:EB78)</f>
        <v>0</v>
      </c>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row>
    <row r="79" spans="2:132" ht="13" outlineLevel="1" x14ac:dyDescent="0.3">
      <c r="C79" s="330"/>
      <c r="G79" s="52"/>
      <c r="H79" s="29"/>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row>
    <row r="80" spans="2:132" ht="13" x14ac:dyDescent="0.3">
      <c r="C80" s="348" t="s">
        <v>566</v>
      </c>
      <c r="D80" s="342"/>
      <c r="E80" s="342"/>
      <c r="F80" s="342"/>
      <c r="G80" s="349" t="s">
        <v>220</v>
      </c>
      <c r="H80" s="344">
        <f t="shared" ref="H80" si="860">SUM(J80:EB80)</f>
        <v>0</v>
      </c>
      <c r="I80" s="342"/>
      <c r="J80" s="345">
        <f>J78</f>
        <v>0</v>
      </c>
      <c r="K80" s="346">
        <f t="shared" ref="K80:BV80" si="861">K78</f>
        <v>0</v>
      </c>
      <c r="L80" s="346">
        <f t="shared" si="861"/>
        <v>0</v>
      </c>
      <c r="M80" s="346">
        <f t="shared" si="861"/>
        <v>0</v>
      </c>
      <c r="N80" s="346">
        <f t="shared" si="861"/>
        <v>0</v>
      </c>
      <c r="O80" s="346">
        <f t="shared" si="861"/>
        <v>0</v>
      </c>
      <c r="P80" s="346">
        <f t="shared" si="861"/>
        <v>0</v>
      </c>
      <c r="Q80" s="346">
        <f t="shared" si="861"/>
        <v>0</v>
      </c>
      <c r="R80" s="346">
        <f t="shared" si="861"/>
        <v>0</v>
      </c>
      <c r="S80" s="346">
        <f t="shared" si="861"/>
        <v>0</v>
      </c>
      <c r="T80" s="346">
        <f t="shared" si="861"/>
        <v>0</v>
      </c>
      <c r="U80" s="346">
        <f t="shared" si="861"/>
        <v>0</v>
      </c>
      <c r="V80" s="346">
        <f t="shared" si="861"/>
        <v>0</v>
      </c>
      <c r="W80" s="346">
        <f t="shared" si="861"/>
        <v>0</v>
      </c>
      <c r="X80" s="346">
        <f t="shared" si="861"/>
        <v>0</v>
      </c>
      <c r="Y80" s="346">
        <f t="shared" si="861"/>
        <v>0</v>
      </c>
      <c r="Z80" s="346">
        <f t="shared" si="861"/>
        <v>0</v>
      </c>
      <c r="AA80" s="346">
        <f t="shared" si="861"/>
        <v>0</v>
      </c>
      <c r="AB80" s="346">
        <f t="shared" si="861"/>
        <v>0</v>
      </c>
      <c r="AC80" s="346">
        <f t="shared" si="861"/>
        <v>0</v>
      </c>
      <c r="AD80" s="346">
        <f t="shared" si="861"/>
        <v>0</v>
      </c>
      <c r="AE80" s="346">
        <f t="shared" si="861"/>
        <v>0</v>
      </c>
      <c r="AF80" s="346">
        <f t="shared" si="861"/>
        <v>0</v>
      </c>
      <c r="AG80" s="346">
        <f t="shared" si="861"/>
        <v>0</v>
      </c>
      <c r="AH80" s="346">
        <f t="shared" si="861"/>
        <v>0</v>
      </c>
      <c r="AI80" s="346">
        <f t="shared" si="861"/>
        <v>0</v>
      </c>
      <c r="AJ80" s="346">
        <f t="shared" si="861"/>
        <v>0</v>
      </c>
      <c r="AK80" s="346">
        <f t="shared" si="861"/>
        <v>0</v>
      </c>
      <c r="AL80" s="346">
        <f t="shared" si="861"/>
        <v>0</v>
      </c>
      <c r="AM80" s="346">
        <f t="shared" si="861"/>
        <v>0</v>
      </c>
      <c r="AN80" s="346">
        <f t="shared" si="861"/>
        <v>0</v>
      </c>
      <c r="AO80" s="346">
        <f t="shared" si="861"/>
        <v>0</v>
      </c>
      <c r="AP80" s="346">
        <f t="shared" si="861"/>
        <v>0</v>
      </c>
      <c r="AQ80" s="346">
        <f t="shared" si="861"/>
        <v>0</v>
      </c>
      <c r="AR80" s="346">
        <f t="shared" si="861"/>
        <v>0</v>
      </c>
      <c r="AS80" s="346">
        <f t="shared" si="861"/>
        <v>0</v>
      </c>
      <c r="AT80" s="346">
        <f t="shared" si="861"/>
        <v>0</v>
      </c>
      <c r="AU80" s="346">
        <f t="shared" si="861"/>
        <v>0</v>
      </c>
      <c r="AV80" s="346">
        <f t="shared" si="861"/>
        <v>0</v>
      </c>
      <c r="AW80" s="346">
        <f t="shared" si="861"/>
        <v>0</v>
      </c>
      <c r="AX80" s="346">
        <f t="shared" si="861"/>
        <v>0</v>
      </c>
      <c r="AY80" s="346">
        <f t="shared" si="861"/>
        <v>0</v>
      </c>
      <c r="AZ80" s="346">
        <f t="shared" si="861"/>
        <v>0</v>
      </c>
      <c r="BA80" s="346">
        <f t="shared" si="861"/>
        <v>0</v>
      </c>
      <c r="BB80" s="346">
        <f t="shared" si="861"/>
        <v>0</v>
      </c>
      <c r="BC80" s="346">
        <f t="shared" si="861"/>
        <v>0</v>
      </c>
      <c r="BD80" s="346">
        <f t="shared" si="861"/>
        <v>0</v>
      </c>
      <c r="BE80" s="346">
        <f t="shared" si="861"/>
        <v>0</v>
      </c>
      <c r="BF80" s="346">
        <f t="shared" si="861"/>
        <v>0</v>
      </c>
      <c r="BG80" s="346">
        <f t="shared" si="861"/>
        <v>0</v>
      </c>
      <c r="BH80" s="346">
        <f t="shared" si="861"/>
        <v>0</v>
      </c>
      <c r="BI80" s="346">
        <f t="shared" si="861"/>
        <v>0</v>
      </c>
      <c r="BJ80" s="346">
        <f t="shared" si="861"/>
        <v>0</v>
      </c>
      <c r="BK80" s="346">
        <f t="shared" si="861"/>
        <v>0</v>
      </c>
      <c r="BL80" s="346">
        <f t="shared" si="861"/>
        <v>0</v>
      </c>
      <c r="BM80" s="346">
        <f t="shared" si="861"/>
        <v>0</v>
      </c>
      <c r="BN80" s="346">
        <f t="shared" si="861"/>
        <v>0</v>
      </c>
      <c r="BO80" s="346">
        <f t="shared" si="861"/>
        <v>0</v>
      </c>
      <c r="BP80" s="346">
        <f t="shared" si="861"/>
        <v>0</v>
      </c>
      <c r="BQ80" s="346">
        <f t="shared" si="861"/>
        <v>0</v>
      </c>
      <c r="BR80" s="346">
        <f t="shared" si="861"/>
        <v>0</v>
      </c>
      <c r="BS80" s="346">
        <f t="shared" si="861"/>
        <v>0</v>
      </c>
      <c r="BT80" s="346">
        <f t="shared" si="861"/>
        <v>0</v>
      </c>
      <c r="BU80" s="346">
        <f t="shared" si="861"/>
        <v>0</v>
      </c>
      <c r="BV80" s="346">
        <f t="shared" si="861"/>
        <v>0</v>
      </c>
      <c r="BW80" s="346">
        <f t="shared" ref="BW80:EB80" si="862">BW78</f>
        <v>0</v>
      </c>
      <c r="BX80" s="346">
        <f t="shared" si="862"/>
        <v>0</v>
      </c>
      <c r="BY80" s="346">
        <f t="shared" si="862"/>
        <v>0</v>
      </c>
      <c r="BZ80" s="346">
        <f t="shared" si="862"/>
        <v>0</v>
      </c>
      <c r="CA80" s="346">
        <f t="shared" si="862"/>
        <v>0</v>
      </c>
      <c r="CB80" s="346">
        <f t="shared" si="862"/>
        <v>0</v>
      </c>
      <c r="CC80" s="346">
        <f t="shared" si="862"/>
        <v>0</v>
      </c>
      <c r="CD80" s="346">
        <f t="shared" si="862"/>
        <v>0</v>
      </c>
      <c r="CE80" s="346">
        <f t="shared" si="862"/>
        <v>0</v>
      </c>
      <c r="CF80" s="346">
        <f t="shared" si="862"/>
        <v>0</v>
      </c>
      <c r="CG80" s="346">
        <f t="shared" si="862"/>
        <v>0</v>
      </c>
      <c r="CH80" s="346">
        <f t="shared" si="862"/>
        <v>0</v>
      </c>
      <c r="CI80" s="346">
        <f t="shared" si="862"/>
        <v>0</v>
      </c>
      <c r="CJ80" s="346">
        <f t="shared" si="862"/>
        <v>0</v>
      </c>
      <c r="CK80" s="346">
        <f t="shared" si="862"/>
        <v>0</v>
      </c>
      <c r="CL80" s="346">
        <f t="shared" si="862"/>
        <v>0</v>
      </c>
      <c r="CM80" s="346">
        <f t="shared" si="862"/>
        <v>0</v>
      </c>
      <c r="CN80" s="346">
        <f t="shared" si="862"/>
        <v>0</v>
      </c>
      <c r="CO80" s="346">
        <f t="shared" si="862"/>
        <v>0</v>
      </c>
      <c r="CP80" s="346">
        <f t="shared" si="862"/>
        <v>0</v>
      </c>
      <c r="CQ80" s="346">
        <f t="shared" si="862"/>
        <v>0</v>
      </c>
      <c r="CR80" s="346">
        <f t="shared" si="862"/>
        <v>0</v>
      </c>
      <c r="CS80" s="346">
        <f t="shared" si="862"/>
        <v>0</v>
      </c>
      <c r="CT80" s="346">
        <f t="shared" si="862"/>
        <v>0</v>
      </c>
      <c r="CU80" s="346">
        <f t="shared" si="862"/>
        <v>0</v>
      </c>
      <c r="CV80" s="346">
        <f t="shared" si="862"/>
        <v>0</v>
      </c>
      <c r="CW80" s="346">
        <f t="shared" si="862"/>
        <v>0</v>
      </c>
      <c r="CX80" s="346">
        <f t="shared" si="862"/>
        <v>0</v>
      </c>
      <c r="CY80" s="346">
        <f t="shared" si="862"/>
        <v>0</v>
      </c>
      <c r="CZ80" s="346">
        <f t="shared" si="862"/>
        <v>0</v>
      </c>
      <c r="DA80" s="346">
        <f t="shared" si="862"/>
        <v>0</v>
      </c>
      <c r="DB80" s="346">
        <f t="shared" si="862"/>
        <v>0</v>
      </c>
      <c r="DC80" s="346">
        <f t="shared" si="862"/>
        <v>0</v>
      </c>
      <c r="DD80" s="346">
        <f t="shared" si="862"/>
        <v>0</v>
      </c>
      <c r="DE80" s="346">
        <f t="shared" si="862"/>
        <v>0</v>
      </c>
      <c r="DF80" s="346">
        <f t="shared" si="862"/>
        <v>0</v>
      </c>
      <c r="DG80" s="346">
        <f t="shared" si="862"/>
        <v>0</v>
      </c>
      <c r="DH80" s="346">
        <f t="shared" si="862"/>
        <v>0</v>
      </c>
      <c r="DI80" s="346">
        <f t="shared" si="862"/>
        <v>0</v>
      </c>
      <c r="DJ80" s="346">
        <f t="shared" si="862"/>
        <v>0</v>
      </c>
      <c r="DK80" s="346">
        <f t="shared" si="862"/>
        <v>0</v>
      </c>
      <c r="DL80" s="346">
        <f t="shared" si="862"/>
        <v>0</v>
      </c>
      <c r="DM80" s="346">
        <f t="shared" si="862"/>
        <v>0</v>
      </c>
      <c r="DN80" s="346">
        <f t="shared" si="862"/>
        <v>0</v>
      </c>
      <c r="DO80" s="346">
        <f t="shared" si="862"/>
        <v>0</v>
      </c>
      <c r="DP80" s="346">
        <f t="shared" si="862"/>
        <v>0</v>
      </c>
      <c r="DQ80" s="346">
        <f t="shared" si="862"/>
        <v>0</v>
      </c>
      <c r="DR80" s="346">
        <f t="shared" si="862"/>
        <v>0</v>
      </c>
      <c r="DS80" s="346">
        <f t="shared" si="862"/>
        <v>0</v>
      </c>
      <c r="DT80" s="346">
        <f t="shared" si="862"/>
        <v>0</v>
      </c>
      <c r="DU80" s="346">
        <f t="shared" si="862"/>
        <v>0</v>
      </c>
      <c r="DV80" s="346">
        <f t="shared" si="862"/>
        <v>0</v>
      </c>
      <c r="DW80" s="346">
        <f t="shared" si="862"/>
        <v>0</v>
      </c>
      <c r="DX80" s="346">
        <f t="shared" si="862"/>
        <v>0</v>
      </c>
      <c r="DY80" s="346">
        <f t="shared" si="862"/>
        <v>0</v>
      </c>
      <c r="DZ80" s="346">
        <f t="shared" si="862"/>
        <v>0</v>
      </c>
      <c r="EA80" s="346">
        <f t="shared" si="862"/>
        <v>0</v>
      </c>
      <c r="EB80" s="347">
        <f t="shared" si="862"/>
        <v>0</v>
      </c>
    </row>
    <row r="81" spans="1:133" x14ac:dyDescent="0.25">
      <c r="G81" s="52"/>
      <c r="H81" s="29"/>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row>
    <row r="82" spans="1:133" ht="13" x14ac:dyDescent="0.3">
      <c r="B82" s="34"/>
      <c r="C82" s="2" t="s">
        <v>598</v>
      </c>
      <c r="D82" s="34"/>
      <c r="E82" s="34"/>
      <c r="F82" s="34"/>
      <c r="G82" s="67"/>
      <c r="H82" s="35"/>
      <c r="I82" s="34"/>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row>
    <row r="83" spans="1:133" ht="13" x14ac:dyDescent="0.25">
      <c r="A83" s="59">
        <f>IF(ROUND(SUM(H24,H45,H56,H78)-H83,2)=0,0,1)</f>
        <v>0</v>
      </c>
      <c r="C83" s="311" t="s">
        <v>500</v>
      </c>
      <c r="G83" s="52" t="s">
        <v>220</v>
      </c>
      <c r="H83" s="66">
        <f t="shared" ref="H83:H85" si="863">SUM(J83:EB83)</f>
        <v>31731161.841343679</v>
      </c>
      <c r="J83" s="82">
        <f>SUM(J24,J45,J56,J78)</f>
        <v>0</v>
      </c>
      <c r="K83" s="82">
        <f t="shared" ref="K83:BV83" si="864">SUM(K24,K45,K56,K78)</f>
        <v>0</v>
      </c>
      <c r="L83" s="82">
        <f t="shared" si="864"/>
        <v>0</v>
      </c>
      <c r="M83" s="82">
        <f t="shared" si="864"/>
        <v>0</v>
      </c>
      <c r="N83" s="82">
        <f t="shared" si="864"/>
        <v>0</v>
      </c>
      <c r="O83" s="82">
        <f t="shared" si="864"/>
        <v>0</v>
      </c>
      <c r="P83" s="82">
        <f t="shared" si="864"/>
        <v>0</v>
      </c>
      <c r="Q83" s="82">
        <f t="shared" si="864"/>
        <v>0</v>
      </c>
      <c r="R83" s="82">
        <f t="shared" si="864"/>
        <v>0</v>
      </c>
      <c r="S83" s="82">
        <f t="shared" si="864"/>
        <v>0</v>
      </c>
      <c r="T83" s="82">
        <f t="shared" si="864"/>
        <v>0</v>
      </c>
      <c r="U83" s="82">
        <f t="shared" si="864"/>
        <v>0</v>
      </c>
      <c r="V83" s="82">
        <f t="shared" si="864"/>
        <v>0</v>
      </c>
      <c r="W83" s="82">
        <f t="shared" si="864"/>
        <v>0</v>
      </c>
      <c r="X83" s="82">
        <f t="shared" si="864"/>
        <v>0</v>
      </c>
      <c r="Y83" s="82">
        <f t="shared" si="864"/>
        <v>0</v>
      </c>
      <c r="Z83" s="82">
        <f t="shared" si="864"/>
        <v>0</v>
      </c>
      <c r="AA83" s="82">
        <f t="shared" si="864"/>
        <v>0</v>
      </c>
      <c r="AB83" s="82">
        <f t="shared" si="864"/>
        <v>0</v>
      </c>
      <c r="AC83" s="82">
        <f t="shared" si="864"/>
        <v>0</v>
      </c>
      <c r="AD83" s="82">
        <f t="shared" si="864"/>
        <v>0</v>
      </c>
      <c r="AE83" s="82">
        <f t="shared" si="864"/>
        <v>0</v>
      </c>
      <c r="AF83" s="82">
        <f t="shared" si="864"/>
        <v>0</v>
      </c>
      <c r="AG83" s="82">
        <f t="shared" si="864"/>
        <v>0</v>
      </c>
      <c r="AH83" s="82">
        <f t="shared" si="864"/>
        <v>1649701.6039645977</v>
      </c>
      <c r="AI83" s="82">
        <f t="shared" si="864"/>
        <v>1654121.5658534556</v>
      </c>
      <c r="AJ83" s="82">
        <f t="shared" si="864"/>
        <v>1659028.9097675495</v>
      </c>
      <c r="AK83" s="82">
        <f t="shared" si="864"/>
        <v>1663791.8137395121</v>
      </c>
      <c r="AL83" s="82">
        <f t="shared" si="864"/>
        <v>1668568.3915263873</v>
      </c>
      <c r="AM83" s="82">
        <f t="shared" si="864"/>
        <v>1673358.6823843122</v>
      </c>
      <c r="AN83" s="82">
        <f t="shared" si="864"/>
        <v>1678162.725682125</v>
      </c>
      <c r="AO83" s="82">
        <f t="shared" si="864"/>
        <v>1682980.5609016879</v>
      </c>
      <c r="AP83" s="82">
        <f t="shared" si="864"/>
        <v>1687812.2276382116</v>
      </c>
      <c r="AQ83" s="82">
        <f t="shared" si="864"/>
        <v>1692657.76560058</v>
      </c>
      <c r="AR83" s="82">
        <f t="shared" si="864"/>
        <v>1697517.2146116777</v>
      </c>
      <c r="AS83" s="82">
        <f t="shared" si="864"/>
        <v>1702390.6146087169</v>
      </c>
      <c r="AT83" s="82">
        <f t="shared" si="864"/>
        <v>1707278.0056435652</v>
      </c>
      <c r="AU83" s="82">
        <f t="shared" si="864"/>
        <v>1711852.229067059</v>
      </c>
      <c r="AV83" s="82">
        <f t="shared" si="864"/>
        <v>1716930.8446848935</v>
      </c>
      <c r="AW83" s="82">
        <f t="shared" si="864"/>
        <v>1721859.9792476427</v>
      </c>
      <c r="AX83" s="82">
        <f t="shared" si="864"/>
        <v>1726803.264856494</v>
      </c>
      <c r="AY83" s="82">
        <f t="shared" si="864"/>
        <v>1731760.7421376677</v>
      </c>
      <c r="AZ83" s="82">
        <f t="shared" si="864"/>
        <v>1304584.6994275409</v>
      </c>
      <c r="BA83" s="82">
        <f t="shared" si="864"/>
        <v>0</v>
      </c>
      <c r="BB83" s="82">
        <f t="shared" si="864"/>
        <v>0</v>
      </c>
      <c r="BC83" s="82">
        <f t="shared" si="864"/>
        <v>0</v>
      </c>
      <c r="BD83" s="82">
        <f t="shared" si="864"/>
        <v>0</v>
      </c>
      <c r="BE83" s="82">
        <f t="shared" si="864"/>
        <v>0</v>
      </c>
      <c r="BF83" s="82">
        <f t="shared" si="864"/>
        <v>0</v>
      </c>
      <c r="BG83" s="82">
        <f t="shared" si="864"/>
        <v>0</v>
      </c>
      <c r="BH83" s="82">
        <f t="shared" si="864"/>
        <v>0</v>
      </c>
      <c r="BI83" s="82">
        <f t="shared" si="864"/>
        <v>0</v>
      </c>
      <c r="BJ83" s="82">
        <f t="shared" si="864"/>
        <v>0</v>
      </c>
      <c r="BK83" s="82">
        <f t="shared" si="864"/>
        <v>0</v>
      </c>
      <c r="BL83" s="82">
        <f t="shared" si="864"/>
        <v>0</v>
      </c>
      <c r="BM83" s="82">
        <f t="shared" si="864"/>
        <v>0</v>
      </c>
      <c r="BN83" s="82">
        <f t="shared" si="864"/>
        <v>0</v>
      </c>
      <c r="BO83" s="82">
        <f t="shared" si="864"/>
        <v>0</v>
      </c>
      <c r="BP83" s="82">
        <f t="shared" si="864"/>
        <v>0</v>
      </c>
      <c r="BQ83" s="82">
        <f t="shared" si="864"/>
        <v>0</v>
      </c>
      <c r="BR83" s="82">
        <f t="shared" si="864"/>
        <v>0</v>
      </c>
      <c r="BS83" s="82">
        <f t="shared" si="864"/>
        <v>0</v>
      </c>
      <c r="BT83" s="82">
        <f t="shared" si="864"/>
        <v>0</v>
      </c>
      <c r="BU83" s="82">
        <f t="shared" si="864"/>
        <v>0</v>
      </c>
      <c r="BV83" s="82">
        <f t="shared" si="864"/>
        <v>0</v>
      </c>
      <c r="BW83" s="82">
        <f t="shared" ref="BW83:EB83" si="865">SUM(BW24,BW45,BW56,BW78)</f>
        <v>0</v>
      </c>
      <c r="BX83" s="82">
        <f t="shared" si="865"/>
        <v>0</v>
      </c>
      <c r="BY83" s="82">
        <f t="shared" si="865"/>
        <v>0</v>
      </c>
      <c r="BZ83" s="82">
        <f t="shared" si="865"/>
        <v>0</v>
      </c>
      <c r="CA83" s="82">
        <f t="shared" si="865"/>
        <v>0</v>
      </c>
      <c r="CB83" s="82">
        <f t="shared" si="865"/>
        <v>0</v>
      </c>
      <c r="CC83" s="82">
        <f t="shared" si="865"/>
        <v>0</v>
      </c>
      <c r="CD83" s="82">
        <f t="shared" si="865"/>
        <v>0</v>
      </c>
      <c r="CE83" s="82">
        <f t="shared" si="865"/>
        <v>0</v>
      </c>
      <c r="CF83" s="82">
        <f t="shared" si="865"/>
        <v>0</v>
      </c>
      <c r="CG83" s="82">
        <f t="shared" si="865"/>
        <v>0</v>
      </c>
      <c r="CH83" s="82">
        <f t="shared" si="865"/>
        <v>0</v>
      </c>
      <c r="CI83" s="82">
        <f t="shared" si="865"/>
        <v>0</v>
      </c>
      <c r="CJ83" s="82">
        <f t="shared" si="865"/>
        <v>0</v>
      </c>
      <c r="CK83" s="82">
        <f t="shared" si="865"/>
        <v>0</v>
      </c>
      <c r="CL83" s="82">
        <f t="shared" si="865"/>
        <v>0</v>
      </c>
      <c r="CM83" s="82">
        <f t="shared" si="865"/>
        <v>0</v>
      </c>
      <c r="CN83" s="82">
        <f t="shared" si="865"/>
        <v>0</v>
      </c>
      <c r="CO83" s="82">
        <f t="shared" si="865"/>
        <v>0</v>
      </c>
      <c r="CP83" s="82">
        <f t="shared" si="865"/>
        <v>0</v>
      </c>
      <c r="CQ83" s="82">
        <f t="shared" si="865"/>
        <v>0</v>
      </c>
      <c r="CR83" s="82">
        <f t="shared" si="865"/>
        <v>0</v>
      </c>
      <c r="CS83" s="82">
        <f t="shared" si="865"/>
        <v>0</v>
      </c>
      <c r="CT83" s="82">
        <f t="shared" si="865"/>
        <v>0</v>
      </c>
      <c r="CU83" s="82">
        <f t="shared" si="865"/>
        <v>0</v>
      </c>
      <c r="CV83" s="82">
        <f t="shared" si="865"/>
        <v>0</v>
      </c>
      <c r="CW83" s="82">
        <f t="shared" si="865"/>
        <v>0</v>
      </c>
      <c r="CX83" s="82">
        <f t="shared" si="865"/>
        <v>0</v>
      </c>
      <c r="CY83" s="82">
        <f t="shared" si="865"/>
        <v>0</v>
      </c>
      <c r="CZ83" s="82">
        <f t="shared" si="865"/>
        <v>0</v>
      </c>
      <c r="DA83" s="82">
        <f t="shared" si="865"/>
        <v>0</v>
      </c>
      <c r="DB83" s="82">
        <f t="shared" si="865"/>
        <v>0</v>
      </c>
      <c r="DC83" s="82">
        <f t="shared" si="865"/>
        <v>0</v>
      </c>
      <c r="DD83" s="82">
        <f t="shared" si="865"/>
        <v>0</v>
      </c>
      <c r="DE83" s="82">
        <f t="shared" si="865"/>
        <v>0</v>
      </c>
      <c r="DF83" s="82">
        <f t="shared" si="865"/>
        <v>0</v>
      </c>
      <c r="DG83" s="82">
        <f t="shared" si="865"/>
        <v>0</v>
      </c>
      <c r="DH83" s="82">
        <f t="shared" si="865"/>
        <v>0</v>
      </c>
      <c r="DI83" s="82">
        <f t="shared" si="865"/>
        <v>0</v>
      </c>
      <c r="DJ83" s="82">
        <f t="shared" si="865"/>
        <v>0</v>
      </c>
      <c r="DK83" s="82">
        <f t="shared" si="865"/>
        <v>0</v>
      </c>
      <c r="DL83" s="82">
        <f t="shared" si="865"/>
        <v>0</v>
      </c>
      <c r="DM83" s="82">
        <f t="shared" si="865"/>
        <v>0</v>
      </c>
      <c r="DN83" s="82">
        <f t="shared" si="865"/>
        <v>0</v>
      </c>
      <c r="DO83" s="82">
        <f t="shared" si="865"/>
        <v>0</v>
      </c>
      <c r="DP83" s="82">
        <f t="shared" si="865"/>
        <v>0</v>
      </c>
      <c r="DQ83" s="82">
        <f t="shared" si="865"/>
        <v>0</v>
      </c>
      <c r="DR83" s="82">
        <f t="shared" si="865"/>
        <v>0</v>
      </c>
      <c r="DS83" s="82">
        <f t="shared" si="865"/>
        <v>0</v>
      </c>
      <c r="DT83" s="82">
        <f t="shared" si="865"/>
        <v>0</v>
      </c>
      <c r="DU83" s="82">
        <f t="shared" si="865"/>
        <v>0</v>
      </c>
      <c r="DV83" s="82">
        <f t="shared" si="865"/>
        <v>0</v>
      </c>
      <c r="DW83" s="82">
        <f t="shared" si="865"/>
        <v>0</v>
      </c>
      <c r="DX83" s="82">
        <f t="shared" si="865"/>
        <v>0</v>
      </c>
      <c r="DY83" s="82">
        <f t="shared" si="865"/>
        <v>0</v>
      </c>
      <c r="DZ83" s="82">
        <f t="shared" si="865"/>
        <v>0</v>
      </c>
      <c r="EA83" s="82">
        <f t="shared" si="865"/>
        <v>0</v>
      </c>
      <c r="EB83" s="82">
        <f t="shared" si="865"/>
        <v>0</v>
      </c>
    </row>
    <row r="84" spans="1:133" ht="13" x14ac:dyDescent="0.25">
      <c r="A84" s="59">
        <f>IF(ROUND(SUM(H36,H45,H64,H78)-H84,2)=0,0,1)</f>
        <v>0</v>
      </c>
      <c r="C84" s="311" t="s">
        <v>502</v>
      </c>
      <c r="G84" s="52" t="s">
        <v>220</v>
      </c>
      <c r="H84" s="46">
        <f t="shared" si="863"/>
        <v>31266327.206231941</v>
      </c>
      <c r="J84" s="82">
        <f>SUM(J36,J45,J64,J78)</f>
        <v>2980206.0692483429</v>
      </c>
      <c r="K84" s="82">
        <f t="shared" ref="K84:BV84" si="866">SUM(K36,K45,K64,K78)</f>
        <v>0</v>
      </c>
      <c r="L84" s="82">
        <f t="shared" si="866"/>
        <v>0</v>
      </c>
      <c r="M84" s="82">
        <f t="shared" si="866"/>
        <v>0</v>
      </c>
      <c r="N84" s="82">
        <f t="shared" si="866"/>
        <v>0</v>
      </c>
      <c r="O84" s="82">
        <f t="shared" si="866"/>
        <v>0</v>
      </c>
      <c r="P84" s="82">
        <f t="shared" si="866"/>
        <v>0</v>
      </c>
      <c r="Q84" s="82">
        <f t="shared" si="866"/>
        <v>0</v>
      </c>
      <c r="R84" s="82">
        <f t="shared" si="866"/>
        <v>0</v>
      </c>
      <c r="S84" s="82">
        <f t="shared" si="866"/>
        <v>0</v>
      </c>
      <c r="T84" s="82">
        <f t="shared" si="866"/>
        <v>0</v>
      </c>
      <c r="U84" s="82">
        <f t="shared" si="866"/>
        <v>0</v>
      </c>
      <c r="V84" s="82">
        <f t="shared" si="866"/>
        <v>2765947.7203710866</v>
      </c>
      <c r="W84" s="82">
        <f t="shared" si="866"/>
        <v>0</v>
      </c>
      <c r="X84" s="82">
        <f t="shared" si="866"/>
        <v>0</v>
      </c>
      <c r="Y84" s="82">
        <f t="shared" si="866"/>
        <v>0</v>
      </c>
      <c r="Z84" s="82">
        <f t="shared" si="866"/>
        <v>0</v>
      </c>
      <c r="AA84" s="82">
        <f t="shared" si="866"/>
        <v>0</v>
      </c>
      <c r="AB84" s="82">
        <f t="shared" si="866"/>
        <v>0</v>
      </c>
      <c r="AC84" s="82">
        <f t="shared" si="866"/>
        <v>0</v>
      </c>
      <c r="AD84" s="82">
        <f t="shared" si="866"/>
        <v>0</v>
      </c>
      <c r="AE84" s="82">
        <f t="shared" si="866"/>
        <v>0</v>
      </c>
      <c r="AF84" s="82">
        <f t="shared" si="866"/>
        <v>0</v>
      </c>
      <c r="AG84" s="82">
        <f t="shared" si="866"/>
        <v>0</v>
      </c>
      <c r="AH84" s="82">
        <f>SUM(AH36,AH45,AH64,AH78)</f>
        <v>1326792.6094022139</v>
      </c>
      <c r="AI84" s="82">
        <f t="shared" si="866"/>
        <v>1330347.4175892719</v>
      </c>
      <c r="AJ84" s="82">
        <f t="shared" si="866"/>
        <v>1334294.2087067489</v>
      </c>
      <c r="AK84" s="82">
        <f t="shared" si="866"/>
        <v>1338124.8322413962</v>
      </c>
      <c r="AL84" s="82">
        <f t="shared" si="866"/>
        <v>1341966.4531082427</v>
      </c>
      <c r="AM84" s="82">
        <f t="shared" si="866"/>
        <v>1345819.1028795152</v>
      </c>
      <c r="AN84" s="82">
        <f t="shared" si="866"/>
        <v>1349682.8132180809</v>
      </c>
      <c r="AO84" s="82">
        <f t="shared" si="866"/>
        <v>1353557.6158777084</v>
      </c>
      <c r="AP84" s="82">
        <f t="shared" si="866"/>
        <v>1357443.5427033282</v>
      </c>
      <c r="AQ84" s="82">
        <f t="shared" si="866"/>
        <v>1361340.625631294</v>
      </c>
      <c r="AR84" s="82">
        <f t="shared" si="866"/>
        <v>1365248.8966896457</v>
      </c>
      <c r="AS84" s="82">
        <f t="shared" si="866"/>
        <v>1369168.3879983728</v>
      </c>
      <c r="AT84" s="82">
        <f t="shared" si="866"/>
        <v>1373099.1317696776</v>
      </c>
      <c r="AU84" s="82">
        <f t="shared" si="866"/>
        <v>1376778.00667497</v>
      </c>
      <c r="AV84" s="82">
        <f t="shared" si="866"/>
        <v>1380862.5451463785</v>
      </c>
      <c r="AW84" s="82">
        <f t="shared" si="866"/>
        <v>1384826.8616584602</v>
      </c>
      <c r="AX84" s="82">
        <f t="shared" si="866"/>
        <v>1388802.5593217383</v>
      </c>
      <c r="AY84" s="82">
        <f t="shared" si="866"/>
        <v>1392789.6708103453</v>
      </c>
      <c r="AZ84" s="82">
        <f t="shared" si="866"/>
        <v>1049228.135185116</v>
      </c>
      <c r="BA84" s="82">
        <f t="shared" si="866"/>
        <v>0</v>
      </c>
      <c r="BB84" s="82">
        <f t="shared" si="866"/>
        <v>0</v>
      </c>
      <c r="BC84" s="82">
        <f t="shared" si="866"/>
        <v>0</v>
      </c>
      <c r="BD84" s="82">
        <f t="shared" si="866"/>
        <v>0</v>
      </c>
      <c r="BE84" s="82">
        <f t="shared" si="866"/>
        <v>0</v>
      </c>
      <c r="BF84" s="82">
        <f t="shared" si="866"/>
        <v>0</v>
      </c>
      <c r="BG84" s="82">
        <f t="shared" si="866"/>
        <v>0</v>
      </c>
      <c r="BH84" s="82">
        <f t="shared" si="866"/>
        <v>0</v>
      </c>
      <c r="BI84" s="82">
        <f t="shared" si="866"/>
        <v>0</v>
      </c>
      <c r="BJ84" s="82">
        <f t="shared" si="866"/>
        <v>0</v>
      </c>
      <c r="BK84" s="82">
        <f t="shared" si="866"/>
        <v>0</v>
      </c>
      <c r="BL84" s="82">
        <f t="shared" si="866"/>
        <v>0</v>
      </c>
      <c r="BM84" s="82">
        <f t="shared" si="866"/>
        <v>0</v>
      </c>
      <c r="BN84" s="82">
        <f t="shared" si="866"/>
        <v>0</v>
      </c>
      <c r="BO84" s="82">
        <f t="shared" si="866"/>
        <v>0</v>
      </c>
      <c r="BP84" s="82">
        <f t="shared" si="866"/>
        <v>0</v>
      </c>
      <c r="BQ84" s="82">
        <f t="shared" si="866"/>
        <v>0</v>
      </c>
      <c r="BR84" s="82">
        <f t="shared" si="866"/>
        <v>0</v>
      </c>
      <c r="BS84" s="82">
        <f t="shared" si="866"/>
        <v>0</v>
      </c>
      <c r="BT84" s="82">
        <f t="shared" si="866"/>
        <v>0</v>
      </c>
      <c r="BU84" s="82">
        <f t="shared" si="866"/>
        <v>0</v>
      </c>
      <c r="BV84" s="82">
        <f t="shared" si="866"/>
        <v>0</v>
      </c>
      <c r="BW84" s="82">
        <f t="shared" ref="BW84:EB84" si="867">SUM(BW36,BW45,BW64,BW78)</f>
        <v>0</v>
      </c>
      <c r="BX84" s="82">
        <f t="shared" si="867"/>
        <v>0</v>
      </c>
      <c r="BY84" s="82">
        <f t="shared" si="867"/>
        <v>0</v>
      </c>
      <c r="BZ84" s="82">
        <f t="shared" si="867"/>
        <v>0</v>
      </c>
      <c r="CA84" s="82">
        <f t="shared" si="867"/>
        <v>0</v>
      </c>
      <c r="CB84" s="82">
        <f t="shared" si="867"/>
        <v>0</v>
      </c>
      <c r="CC84" s="82">
        <f t="shared" si="867"/>
        <v>0</v>
      </c>
      <c r="CD84" s="82">
        <f t="shared" si="867"/>
        <v>0</v>
      </c>
      <c r="CE84" s="82">
        <f t="shared" si="867"/>
        <v>0</v>
      </c>
      <c r="CF84" s="82">
        <f t="shared" si="867"/>
        <v>0</v>
      </c>
      <c r="CG84" s="82">
        <f t="shared" si="867"/>
        <v>0</v>
      </c>
      <c r="CH84" s="82">
        <f t="shared" si="867"/>
        <v>0</v>
      </c>
      <c r="CI84" s="82">
        <f t="shared" si="867"/>
        <v>0</v>
      </c>
      <c r="CJ84" s="82">
        <f t="shared" si="867"/>
        <v>0</v>
      </c>
      <c r="CK84" s="82">
        <f t="shared" si="867"/>
        <v>0</v>
      </c>
      <c r="CL84" s="82">
        <f t="shared" si="867"/>
        <v>0</v>
      </c>
      <c r="CM84" s="82">
        <f t="shared" si="867"/>
        <v>0</v>
      </c>
      <c r="CN84" s="82">
        <f t="shared" si="867"/>
        <v>0</v>
      </c>
      <c r="CO84" s="82">
        <f t="shared" si="867"/>
        <v>0</v>
      </c>
      <c r="CP84" s="82">
        <f t="shared" si="867"/>
        <v>0</v>
      </c>
      <c r="CQ84" s="82">
        <f t="shared" si="867"/>
        <v>0</v>
      </c>
      <c r="CR84" s="82">
        <f t="shared" si="867"/>
        <v>0</v>
      </c>
      <c r="CS84" s="82">
        <f t="shared" si="867"/>
        <v>0</v>
      </c>
      <c r="CT84" s="82">
        <f t="shared" si="867"/>
        <v>0</v>
      </c>
      <c r="CU84" s="82">
        <f t="shared" si="867"/>
        <v>0</v>
      </c>
      <c r="CV84" s="82">
        <f t="shared" si="867"/>
        <v>0</v>
      </c>
      <c r="CW84" s="82">
        <f t="shared" si="867"/>
        <v>0</v>
      </c>
      <c r="CX84" s="82">
        <f t="shared" si="867"/>
        <v>0</v>
      </c>
      <c r="CY84" s="82">
        <f t="shared" si="867"/>
        <v>0</v>
      </c>
      <c r="CZ84" s="82">
        <f t="shared" si="867"/>
        <v>0</v>
      </c>
      <c r="DA84" s="82">
        <f t="shared" si="867"/>
        <v>0</v>
      </c>
      <c r="DB84" s="82">
        <f t="shared" si="867"/>
        <v>0</v>
      </c>
      <c r="DC84" s="82">
        <f t="shared" si="867"/>
        <v>0</v>
      </c>
      <c r="DD84" s="82">
        <f t="shared" si="867"/>
        <v>0</v>
      </c>
      <c r="DE84" s="82">
        <f t="shared" si="867"/>
        <v>0</v>
      </c>
      <c r="DF84" s="82">
        <f t="shared" si="867"/>
        <v>0</v>
      </c>
      <c r="DG84" s="82">
        <f t="shared" si="867"/>
        <v>0</v>
      </c>
      <c r="DH84" s="82">
        <f t="shared" si="867"/>
        <v>0</v>
      </c>
      <c r="DI84" s="82">
        <f t="shared" si="867"/>
        <v>0</v>
      </c>
      <c r="DJ84" s="82">
        <f t="shared" si="867"/>
        <v>0</v>
      </c>
      <c r="DK84" s="82">
        <f t="shared" si="867"/>
        <v>0</v>
      </c>
      <c r="DL84" s="82">
        <f t="shared" si="867"/>
        <v>0</v>
      </c>
      <c r="DM84" s="82">
        <f t="shared" si="867"/>
        <v>0</v>
      </c>
      <c r="DN84" s="82">
        <f t="shared" si="867"/>
        <v>0</v>
      </c>
      <c r="DO84" s="82">
        <f t="shared" si="867"/>
        <v>0</v>
      </c>
      <c r="DP84" s="82">
        <f t="shared" si="867"/>
        <v>0</v>
      </c>
      <c r="DQ84" s="82">
        <f t="shared" si="867"/>
        <v>0</v>
      </c>
      <c r="DR84" s="82">
        <f t="shared" si="867"/>
        <v>0</v>
      </c>
      <c r="DS84" s="82">
        <f t="shared" si="867"/>
        <v>0</v>
      </c>
      <c r="DT84" s="82">
        <f t="shared" si="867"/>
        <v>0</v>
      </c>
      <c r="DU84" s="82">
        <f t="shared" si="867"/>
        <v>0</v>
      </c>
      <c r="DV84" s="82">
        <f t="shared" si="867"/>
        <v>0</v>
      </c>
      <c r="DW84" s="82">
        <f t="shared" si="867"/>
        <v>0</v>
      </c>
      <c r="DX84" s="82">
        <f t="shared" si="867"/>
        <v>0</v>
      </c>
      <c r="DY84" s="82">
        <f t="shared" si="867"/>
        <v>0</v>
      </c>
      <c r="DZ84" s="82">
        <f t="shared" si="867"/>
        <v>0</v>
      </c>
      <c r="EA84" s="82">
        <f t="shared" si="867"/>
        <v>0</v>
      </c>
      <c r="EB84" s="82">
        <f t="shared" si="867"/>
        <v>0</v>
      </c>
    </row>
    <row r="85" spans="1:133" ht="13" x14ac:dyDescent="0.25">
      <c r="A85" s="59">
        <f>IF(ROUND(SUM(H39,H45,H72,H78)-H85,2)=0,0,1)</f>
        <v>0</v>
      </c>
      <c r="C85" s="311" t="s">
        <v>504</v>
      </c>
      <c r="G85" s="52" t="s">
        <v>220</v>
      </c>
      <c r="H85" s="46">
        <f t="shared" si="863"/>
        <v>31731161.841343679</v>
      </c>
      <c r="J85" s="82">
        <f>SUM(J39,J45,J72,J78)</f>
        <v>0</v>
      </c>
      <c r="K85" s="82">
        <f t="shared" ref="K85:BV85" si="868">SUM(K39,K45,K72,K78)</f>
        <v>0</v>
      </c>
      <c r="L85" s="82">
        <f t="shared" si="868"/>
        <v>0</v>
      </c>
      <c r="M85" s="82">
        <f t="shared" si="868"/>
        <v>0</v>
      </c>
      <c r="N85" s="82">
        <f t="shared" si="868"/>
        <v>0</v>
      </c>
      <c r="O85" s="82">
        <f t="shared" si="868"/>
        <v>0</v>
      </c>
      <c r="P85" s="82">
        <f t="shared" si="868"/>
        <v>0</v>
      </c>
      <c r="Q85" s="82">
        <f t="shared" si="868"/>
        <v>0</v>
      </c>
      <c r="R85" s="82">
        <f t="shared" si="868"/>
        <v>0</v>
      </c>
      <c r="S85" s="82">
        <f t="shared" si="868"/>
        <v>0</v>
      </c>
      <c r="T85" s="82">
        <f t="shared" si="868"/>
        <v>0</v>
      </c>
      <c r="U85" s="82">
        <f t="shared" si="868"/>
        <v>0</v>
      </c>
      <c r="V85" s="82">
        <f t="shared" si="868"/>
        <v>0</v>
      </c>
      <c r="W85" s="82">
        <f t="shared" si="868"/>
        <v>0</v>
      </c>
      <c r="X85" s="82">
        <f t="shared" si="868"/>
        <v>0</v>
      </c>
      <c r="Y85" s="82">
        <f t="shared" si="868"/>
        <v>0</v>
      </c>
      <c r="Z85" s="82">
        <f t="shared" si="868"/>
        <v>0</v>
      </c>
      <c r="AA85" s="82">
        <f t="shared" si="868"/>
        <v>0</v>
      </c>
      <c r="AB85" s="82">
        <f t="shared" si="868"/>
        <v>0</v>
      </c>
      <c r="AC85" s="82">
        <f t="shared" si="868"/>
        <v>0</v>
      </c>
      <c r="AD85" s="82">
        <f t="shared" si="868"/>
        <v>0</v>
      </c>
      <c r="AE85" s="82">
        <f t="shared" si="868"/>
        <v>0</v>
      </c>
      <c r="AF85" s="82">
        <f t="shared" si="868"/>
        <v>0</v>
      </c>
      <c r="AG85" s="82">
        <f t="shared" si="868"/>
        <v>0</v>
      </c>
      <c r="AH85" s="82">
        <f t="shared" si="868"/>
        <v>1649701.6039645977</v>
      </c>
      <c r="AI85" s="82">
        <f t="shared" si="868"/>
        <v>1654121.5658534556</v>
      </c>
      <c r="AJ85" s="82">
        <f t="shared" si="868"/>
        <v>1659028.9097675495</v>
      </c>
      <c r="AK85" s="82">
        <f t="shared" si="868"/>
        <v>1663791.8137395121</v>
      </c>
      <c r="AL85" s="82">
        <f t="shared" si="868"/>
        <v>1668568.3915263873</v>
      </c>
      <c r="AM85" s="82">
        <f t="shared" si="868"/>
        <v>1673358.6823843122</v>
      </c>
      <c r="AN85" s="82">
        <f t="shared" si="868"/>
        <v>1678162.725682125</v>
      </c>
      <c r="AO85" s="82">
        <f t="shared" si="868"/>
        <v>1682980.5609016879</v>
      </c>
      <c r="AP85" s="82">
        <f t="shared" si="868"/>
        <v>1687812.2276382116</v>
      </c>
      <c r="AQ85" s="82">
        <f t="shared" si="868"/>
        <v>1692657.76560058</v>
      </c>
      <c r="AR85" s="82">
        <f t="shared" si="868"/>
        <v>1697517.2146116777</v>
      </c>
      <c r="AS85" s="82">
        <f t="shared" si="868"/>
        <v>1702390.6146087169</v>
      </c>
      <c r="AT85" s="82">
        <f t="shared" si="868"/>
        <v>1707278.0056435652</v>
      </c>
      <c r="AU85" s="82">
        <f t="shared" si="868"/>
        <v>1711852.229067059</v>
      </c>
      <c r="AV85" s="82">
        <f t="shared" si="868"/>
        <v>1716930.8446848935</v>
      </c>
      <c r="AW85" s="82">
        <f t="shared" si="868"/>
        <v>1721859.9792476427</v>
      </c>
      <c r="AX85" s="82">
        <f t="shared" si="868"/>
        <v>1726803.264856494</v>
      </c>
      <c r="AY85" s="82">
        <f t="shared" si="868"/>
        <v>1731760.7421376677</v>
      </c>
      <c r="AZ85" s="82">
        <f t="shared" si="868"/>
        <v>1304584.6994275409</v>
      </c>
      <c r="BA85" s="82">
        <f t="shared" si="868"/>
        <v>0</v>
      </c>
      <c r="BB85" s="82">
        <f t="shared" si="868"/>
        <v>0</v>
      </c>
      <c r="BC85" s="82">
        <f t="shared" si="868"/>
        <v>0</v>
      </c>
      <c r="BD85" s="82">
        <f t="shared" si="868"/>
        <v>0</v>
      </c>
      <c r="BE85" s="82">
        <f t="shared" si="868"/>
        <v>0</v>
      </c>
      <c r="BF85" s="82">
        <f t="shared" si="868"/>
        <v>0</v>
      </c>
      <c r="BG85" s="82">
        <f t="shared" si="868"/>
        <v>0</v>
      </c>
      <c r="BH85" s="82">
        <f t="shared" si="868"/>
        <v>0</v>
      </c>
      <c r="BI85" s="82">
        <f t="shared" si="868"/>
        <v>0</v>
      </c>
      <c r="BJ85" s="82">
        <f t="shared" si="868"/>
        <v>0</v>
      </c>
      <c r="BK85" s="82">
        <f t="shared" si="868"/>
        <v>0</v>
      </c>
      <c r="BL85" s="82">
        <f t="shared" si="868"/>
        <v>0</v>
      </c>
      <c r="BM85" s="82">
        <f t="shared" si="868"/>
        <v>0</v>
      </c>
      <c r="BN85" s="82">
        <f t="shared" si="868"/>
        <v>0</v>
      </c>
      <c r="BO85" s="82">
        <f t="shared" si="868"/>
        <v>0</v>
      </c>
      <c r="BP85" s="82">
        <f t="shared" si="868"/>
        <v>0</v>
      </c>
      <c r="BQ85" s="82">
        <f t="shared" si="868"/>
        <v>0</v>
      </c>
      <c r="BR85" s="82">
        <f t="shared" si="868"/>
        <v>0</v>
      </c>
      <c r="BS85" s="82">
        <f t="shared" si="868"/>
        <v>0</v>
      </c>
      <c r="BT85" s="82">
        <f t="shared" si="868"/>
        <v>0</v>
      </c>
      <c r="BU85" s="82">
        <f t="shared" si="868"/>
        <v>0</v>
      </c>
      <c r="BV85" s="82">
        <f t="shared" si="868"/>
        <v>0</v>
      </c>
      <c r="BW85" s="82">
        <f t="shared" ref="BW85:EB85" si="869">SUM(BW39,BW45,BW72,BW78)</f>
        <v>0</v>
      </c>
      <c r="BX85" s="82">
        <f t="shared" si="869"/>
        <v>0</v>
      </c>
      <c r="BY85" s="82">
        <f t="shared" si="869"/>
        <v>0</v>
      </c>
      <c r="BZ85" s="82">
        <f t="shared" si="869"/>
        <v>0</v>
      </c>
      <c r="CA85" s="82">
        <f t="shared" si="869"/>
        <v>0</v>
      </c>
      <c r="CB85" s="82">
        <f t="shared" si="869"/>
        <v>0</v>
      </c>
      <c r="CC85" s="82">
        <f t="shared" si="869"/>
        <v>0</v>
      </c>
      <c r="CD85" s="82">
        <f t="shared" si="869"/>
        <v>0</v>
      </c>
      <c r="CE85" s="82">
        <f t="shared" si="869"/>
        <v>0</v>
      </c>
      <c r="CF85" s="82">
        <f t="shared" si="869"/>
        <v>0</v>
      </c>
      <c r="CG85" s="82">
        <f t="shared" si="869"/>
        <v>0</v>
      </c>
      <c r="CH85" s="82">
        <f t="shared" si="869"/>
        <v>0</v>
      </c>
      <c r="CI85" s="82">
        <f t="shared" si="869"/>
        <v>0</v>
      </c>
      <c r="CJ85" s="82">
        <f t="shared" si="869"/>
        <v>0</v>
      </c>
      <c r="CK85" s="82">
        <f t="shared" si="869"/>
        <v>0</v>
      </c>
      <c r="CL85" s="82">
        <f t="shared" si="869"/>
        <v>0</v>
      </c>
      <c r="CM85" s="82">
        <f t="shared" si="869"/>
        <v>0</v>
      </c>
      <c r="CN85" s="82">
        <f t="shared" si="869"/>
        <v>0</v>
      </c>
      <c r="CO85" s="82">
        <f t="shared" si="869"/>
        <v>0</v>
      </c>
      <c r="CP85" s="82">
        <f t="shared" si="869"/>
        <v>0</v>
      </c>
      <c r="CQ85" s="82">
        <f t="shared" si="869"/>
        <v>0</v>
      </c>
      <c r="CR85" s="82">
        <f t="shared" si="869"/>
        <v>0</v>
      </c>
      <c r="CS85" s="82">
        <f t="shared" si="869"/>
        <v>0</v>
      </c>
      <c r="CT85" s="82">
        <f t="shared" si="869"/>
        <v>0</v>
      </c>
      <c r="CU85" s="82">
        <f t="shared" si="869"/>
        <v>0</v>
      </c>
      <c r="CV85" s="82">
        <f t="shared" si="869"/>
        <v>0</v>
      </c>
      <c r="CW85" s="82">
        <f t="shared" si="869"/>
        <v>0</v>
      </c>
      <c r="CX85" s="82">
        <f t="shared" si="869"/>
        <v>0</v>
      </c>
      <c r="CY85" s="82">
        <f t="shared" si="869"/>
        <v>0</v>
      </c>
      <c r="CZ85" s="82">
        <f t="shared" si="869"/>
        <v>0</v>
      </c>
      <c r="DA85" s="82">
        <f t="shared" si="869"/>
        <v>0</v>
      </c>
      <c r="DB85" s="82">
        <f t="shared" si="869"/>
        <v>0</v>
      </c>
      <c r="DC85" s="82">
        <f t="shared" si="869"/>
        <v>0</v>
      </c>
      <c r="DD85" s="82">
        <f t="shared" si="869"/>
        <v>0</v>
      </c>
      <c r="DE85" s="82">
        <f t="shared" si="869"/>
        <v>0</v>
      </c>
      <c r="DF85" s="82">
        <f t="shared" si="869"/>
        <v>0</v>
      </c>
      <c r="DG85" s="82">
        <f t="shared" si="869"/>
        <v>0</v>
      </c>
      <c r="DH85" s="82">
        <f t="shared" si="869"/>
        <v>0</v>
      </c>
      <c r="DI85" s="82">
        <f t="shared" si="869"/>
        <v>0</v>
      </c>
      <c r="DJ85" s="82">
        <f t="shared" si="869"/>
        <v>0</v>
      </c>
      <c r="DK85" s="82">
        <f t="shared" si="869"/>
        <v>0</v>
      </c>
      <c r="DL85" s="82">
        <f t="shared" si="869"/>
        <v>0</v>
      </c>
      <c r="DM85" s="82">
        <f t="shared" si="869"/>
        <v>0</v>
      </c>
      <c r="DN85" s="82">
        <f t="shared" si="869"/>
        <v>0</v>
      </c>
      <c r="DO85" s="82">
        <f t="shared" si="869"/>
        <v>0</v>
      </c>
      <c r="DP85" s="82">
        <f t="shared" si="869"/>
        <v>0</v>
      </c>
      <c r="DQ85" s="82">
        <f t="shared" si="869"/>
        <v>0</v>
      </c>
      <c r="DR85" s="82">
        <f t="shared" si="869"/>
        <v>0</v>
      </c>
      <c r="DS85" s="82">
        <f t="shared" si="869"/>
        <v>0</v>
      </c>
      <c r="DT85" s="82">
        <f t="shared" si="869"/>
        <v>0</v>
      </c>
      <c r="DU85" s="82">
        <f t="shared" si="869"/>
        <v>0</v>
      </c>
      <c r="DV85" s="82">
        <f t="shared" si="869"/>
        <v>0</v>
      </c>
      <c r="DW85" s="82">
        <f t="shared" si="869"/>
        <v>0</v>
      </c>
      <c r="DX85" s="82">
        <f t="shared" si="869"/>
        <v>0</v>
      </c>
      <c r="DY85" s="82">
        <f t="shared" si="869"/>
        <v>0</v>
      </c>
      <c r="DZ85" s="82">
        <f t="shared" si="869"/>
        <v>0</v>
      </c>
      <c r="EA85" s="82">
        <f t="shared" si="869"/>
        <v>0</v>
      </c>
      <c r="EB85" s="82">
        <f t="shared" si="869"/>
        <v>0</v>
      </c>
    </row>
    <row r="86" spans="1:133" ht="14.5" thickBot="1" x14ac:dyDescent="0.35">
      <c r="B86" s="73"/>
      <c r="C86" s="27"/>
      <c r="H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row>
    <row r="87" spans="1:133" ht="13.5" thickBot="1" x14ac:dyDescent="0.35">
      <c r="C87" s="358" t="s">
        <v>570</v>
      </c>
      <c r="D87" s="352"/>
      <c r="E87" s="352"/>
      <c r="F87" s="352"/>
      <c r="G87" s="353" t="s">
        <v>220</v>
      </c>
      <c r="H87" s="354">
        <f>SUM(J87:EB87)</f>
        <v>31266327.206231941</v>
      </c>
      <c r="I87" s="355"/>
      <c r="J87" s="359">
        <f t="shared" ref="J87:AO87" si="870">CHOOSE(Scenario,J83,J84,J85)</f>
        <v>2980206.0692483429</v>
      </c>
      <c r="K87" s="359">
        <f t="shared" si="870"/>
        <v>0</v>
      </c>
      <c r="L87" s="359">
        <f t="shared" si="870"/>
        <v>0</v>
      </c>
      <c r="M87" s="359">
        <f t="shared" si="870"/>
        <v>0</v>
      </c>
      <c r="N87" s="359">
        <f t="shared" si="870"/>
        <v>0</v>
      </c>
      <c r="O87" s="359">
        <f t="shared" si="870"/>
        <v>0</v>
      </c>
      <c r="P87" s="359">
        <f t="shared" si="870"/>
        <v>0</v>
      </c>
      <c r="Q87" s="359">
        <f t="shared" si="870"/>
        <v>0</v>
      </c>
      <c r="R87" s="359">
        <f t="shared" si="870"/>
        <v>0</v>
      </c>
      <c r="S87" s="359">
        <f t="shared" si="870"/>
        <v>0</v>
      </c>
      <c r="T87" s="359">
        <f t="shared" si="870"/>
        <v>0</v>
      </c>
      <c r="U87" s="359">
        <f t="shared" si="870"/>
        <v>0</v>
      </c>
      <c r="V87" s="359">
        <f t="shared" si="870"/>
        <v>2765947.7203710866</v>
      </c>
      <c r="W87" s="359">
        <f t="shared" si="870"/>
        <v>0</v>
      </c>
      <c r="X87" s="359">
        <f t="shared" si="870"/>
        <v>0</v>
      </c>
      <c r="Y87" s="359">
        <f t="shared" si="870"/>
        <v>0</v>
      </c>
      <c r="Z87" s="359">
        <f t="shared" si="870"/>
        <v>0</v>
      </c>
      <c r="AA87" s="359">
        <f t="shared" si="870"/>
        <v>0</v>
      </c>
      <c r="AB87" s="359">
        <f t="shared" si="870"/>
        <v>0</v>
      </c>
      <c r="AC87" s="359">
        <f t="shared" si="870"/>
        <v>0</v>
      </c>
      <c r="AD87" s="359">
        <f t="shared" si="870"/>
        <v>0</v>
      </c>
      <c r="AE87" s="359">
        <f t="shared" si="870"/>
        <v>0</v>
      </c>
      <c r="AF87" s="359">
        <f t="shared" si="870"/>
        <v>0</v>
      </c>
      <c r="AG87" s="359">
        <f t="shared" si="870"/>
        <v>0</v>
      </c>
      <c r="AH87" s="359">
        <f t="shared" si="870"/>
        <v>1326792.6094022139</v>
      </c>
      <c r="AI87" s="359">
        <f t="shared" si="870"/>
        <v>1330347.4175892719</v>
      </c>
      <c r="AJ87" s="359">
        <f t="shared" si="870"/>
        <v>1334294.2087067489</v>
      </c>
      <c r="AK87" s="359">
        <f t="shared" si="870"/>
        <v>1338124.8322413962</v>
      </c>
      <c r="AL87" s="359">
        <f t="shared" si="870"/>
        <v>1341966.4531082427</v>
      </c>
      <c r="AM87" s="359">
        <f t="shared" si="870"/>
        <v>1345819.1028795152</v>
      </c>
      <c r="AN87" s="359">
        <f t="shared" si="870"/>
        <v>1349682.8132180809</v>
      </c>
      <c r="AO87" s="359">
        <f t="shared" si="870"/>
        <v>1353557.6158777084</v>
      </c>
      <c r="AP87" s="359">
        <f t="shared" ref="AP87:BU87" si="871">CHOOSE(Scenario,AP83,AP84,AP85)</f>
        <v>1357443.5427033282</v>
      </c>
      <c r="AQ87" s="359">
        <f t="shared" si="871"/>
        <v>1361340.625631294</v>
      </c>
      <c r="AR87" s="359">
        <f t="shared" si="871"/>
        <v>1365248.8966896457</v>
      </c>
      <c r="AS87" s="359">
        <f t="shared" si="871"/>
        <v>1369168.3879983728</v>
      </c>
      <c r="AT87" s="359">
        <f t="shared" si="871"/>
        <v>1373099.1317696776</v>
      </c>
      <c r="AU87" s="359">
        <f t="shared" si="871"/>
        <v>1376778.00667497</v>
      </c>
      <c r="AV87" s="359">
        <f t="shared" si="871"/>
        <v>1380862.5451463785</v>
      </c>
      <c r="AW87" s="359">
        <f t="shared" si="871"/>
        <v>1384826.8616584602</v>
      </c>
      <c r="AX87" s="359">
        <f t="shared" si="871"/>
        <v>1388802.5593217383</v>
      </c>
      <c r="AY87" s="359">
        <f t="shared" si="871"/>
        <v>1392789.6708103453</v>
      </c>
      <c r="AZ87" s="359">
        <f t="shared" si="871"/>
        <v>1049228.135185116</v>
      </c>
      <c r="BA87" s="359">
        <f t="shared" si="871"/>
        <v>0</v>
      </c>
      <c r="BB87" s="359">
        <f t="shared" si="871"/>
        <v>0</v>
      </c>
      <c r="BC87" s="359">
        <f t="shared" si="871"/>
        <v>0</v>
      </c>
      <c r="BD87" s="359">
        <f t="shared" si="871"/>
        <v>0</v>
      </c>
      <c r="BE87" s="359">
        <f t="shared" si="871"/>
        <v>0</v>
      </c>
      <c r="BF87" s="359">
        <f t="shared" si="871"/>
        <v>0</v>
      </c>
      <c r="BG87" s="359">
        <f t="shared" si="871"/>
        <v>0</v>
      </c>
      <c r="BH87" s="359">
        <f t="shared" si="871"/>
        <v>0</v>
      </c>
      <c r="BI87" s="359">
        <f t="shared" si="871"/>
        <v>0</v>
      </c>
      <c r="BJ87" s="359">
        <f t="shared" si="871"/>
        <v>0</v>
      </c>
      <c r="BK87" s="359">
        <f t="shared" si="871"/>
        <v>0</v>
      </c>
      <c r="BL87" s="359">
        <f t="shared" si="871"/>
        <v>0</v>
      </c>
      <c r="BM87" s="359">
        <f t="shared" si="871"/>
        <v>0</v>
      </c>
      <c r="BN87" s="359">
        <f t="shared" si="871"/>
        <v>0</v>
      </c>
      <c r="BO87" s="359">
        <f t="shared" si="871"/>
        <v>0</v>
      </c>
      <c r="BP87" s="359">
        <f t="shared" si="871"/>
        <v>0</v>
      </c>
      <c r="BQ87" s="359">
        <f t="shared" si="871"/>
        <v>0</v>
      </c>
      <c r="BR87" s="359">
        <f t="shared" si="871"/>
        <v>0</v>
      </c>
      <c r="BS87" s="359">
        <f t="shared" si="871"/>
        <v>0</v>
      </c>
      <c r="BT87" s="359">
        <f t="shared" si="871"/>
        <v>0</v>
      </c>
      <c r="BU87" s="359">
        <f t="shared" si="871"/>
        <v>0</v>
      </c>
      <c r="BV87" s="359">
        <f t="shared" ref="BV87:DA87" si="872">CHOOSE(Scenario,BV83,BV84,BV85)</f>
        <v>0</v>
      </c>
      <c r="BW87" s="359">
        <f t="shared" si="872"/>
        <v>0</v>
      </c>
      <c r="BX87" s="359">
        <f t="shared" si="872"/>
        <v>0</v>
      </c>
      <c r="BY87" s="359">
        <f t="shared" si="872"/>
        <v>0</v>
      </c>
      <c r="BZ87" s="359">
        <f t="shared" si="872"/>
        <v>0</v>
      </c>
      <c r="CA87" s="359">
        <f t="shared" si="872"/>
        <v>0</v>
      </c>
      <c r="CB87" s="359">
        <f t="shared" si="872"/>
        <v>0</v>
      </c>
      <c r="CC87" s="359">
        <f t="shared" si="872"/>
        <v>0</v>
      </c>
      <c r="CD87" s="359">
        <f t="shared" si="872"/>
        <v>0</v>
      </c>
      <c r="CE87" s="359">
        <f t="shared" si="872"/>
        <v>0</v>
      </c>
      <c r="CF87" s="359">
        <f t="shared" si="872"/>
        <v>0</v>
      </c>
      <c r="CG87" s="359">
        <f t="shared" si="872"/>
        <v>0</v>
      </c>
      <c r="CH87" s="359">
        <f t="shared" si="872"/>
        <v>0</v>
      </c>
      <c r="CI87" s="359">
        <f t="shared" si="872"/>
        <v>0</v>
      </c>
      <c r="CJ87" s="359">
        <f t="shared" si="872"/>
        <v>0</v>
      </c>
      <c r="CK87" s="359">
        <f t="shared" si="872"/>
        <v>0</v>
      </c>
      <c r="CL87" s="359">
        <f t="shared" si="872"/>
        <v>0</v>
      </c>
      <c r="CM87" s="359">
        <f t="shared" si="872"/>
        <v>0</v>
      </c>
      <c r="CN87" s="359">
        <f t="shared" si="872"/>
        <v>0</v>
      </c>
      <c r="CO87" s="359">
        <f t="shared" si="872"/>
        <v>0</v>
      </c>
      <c r="CP87" s="359">
        <f t="shared" si="872"/>
        <v>0</v>
      </c>
      <c r="CQ87" s="359">
        <f t="shared" si="872"/>
        <v>0</v>
      </c>
      <c r="CR87" s="359">
        <f t="shared" si="872"/>
        <v>0</v>
      </c>
      <c r="CS87" s="359">
        <f t="shared" si="872"/>
        <v>0</v>
      </c>
      <c r="CT87" s="359">
        <f t="shared" si="872"/>
        <v>0</v>
      </c>
      <c r="CU87" s="359">
        <f t="shared" si="872"/>
        <v>0</v>
      </c>
      <c r="CV87" s="359">
        <f t="shared" si="872"/>
        <v>0</v>
      </c>
      <c r="CW87" s="359">
        <f t="shared" si="872"/>
        <v>0</v>
      </c>
      <c r="CX87" s="359">
        <f t="shared" si="872"/>
        <v>0</v>
      </c>
      <c r="CY87" s="359">
        <f t="shared" si="872"/>
        <v>0</v>
      </c>
      <c r="CZ87" s="359">
        <f t="shared" si="872"/>
        <v>0</v>
      </c>
      <c r="DA87" s="359">
        <f t="shared" si="872"/>
        <v>0</v>
      </c>
      <c r="DB87" s="359">
        <f t="shared" ref="DB87:EB87" si="873">CHOOSE(Scenario,DB83,DB84,DB85)</f>
        <v>0</v>
      </c>
      <c r="DC87" s="359">
        <f t="shared" si="873"/>
        <v>0</v>
      </c>
      <c r="DD87" s="359">
        <f t="shared" si="873"/>
        <v>0</v>
      </c>
      <c r="DE87" s="359">
        <f t="shared" si="873"/>
        <v>0</v>
      </c>
      <c r="DF87" s="359">
        <f t="shared" si="873"/>
        <v>0</v>
      </c>
      <c r="DG87" s="359">
        <f t="shared" si="873"/>
        <v>0</v>
      </c>
      <c r="DH87" s="359">
        <f t="shared" si="873"/>
        <v>0</v>
      </c>
      <c r="DI87" s="359">
        <f t="shared" si="873"/>
        <v>0</v>
      </c>
      <c r="DJ87" s="359">
        <f t="shared" si="873"/>
        <v>0</v>
      </c>
      <c r="DK87" s="359">
        <f t="shared" si="873"/>
        <v>0</v>
      </c>
      <c r="DL87" s="359">
        <f t="shared" si="873"/>
        <v>0</v>
      </c>
      <c r="DM87" s="359">
        <f t="shared" si="873"/>
        <v>0</v>
      </c>
      <c r="DN87" s="359">
        <f t="shared" si="873"/>
        <v>0</v>
      </c>
      <c r="DO87" s="359">
        <f t="shared" si="873"/>
        <v>0</v>
      </c>
      <c r="DP87" s="359">
        <f t="shared" si="873"/>
        <v>0</v>
      </c>
      <c r="DQ87" s="359">
        <f t="shared" si="873"/>
        <v>0</v>
      </c>
      <c r="DR87" s="359">
        <f t="shared" si="873"/>
        <v>0</v>
      </c>
      <c r="DS87" s="359">
        <f t="shared" si="873"/>
        <v>0</v>
      </c>
      <c r="DT87" s="359">
        <f t="shared" si="873"/>
        <v>0</v>
      </c>
      <c r="DU87" s="359">
        <f t="shared" si="873"/>
        <v>0</v>
      </c>
      <c r="DV87" s="359">
        <f t="shared" si="873"/>
        <v>0</v>
      </c>
      <c r="DW87" s="359">
        <f t="shared" si="873"/>
        <v>0</v>
      </c>
      <c r="DX87" s="359">
        <f t="shared" si="873"/>
        <v>0</v>
      </c>
      <c r="DY87" s="359">
        <f t="shared" si="873"/>
        <v>0</v>
      </c>
      <c r="DZ87" s="359">
        <f t="shared" si="873"/>
        <v>0</v>
      </c>
      <c r="EA87" s="359">
        <f t="shared" si="873"/>
        <v>0</v>
      </c>
      <c r="EB87" s="360">
        <f t="shared" si="873"/>
        <v>0</v>
      </c>
    </row>
    <row r="88" spans="1:133" x14ac:dyDescent="0.25">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row>
    <row r="89" spans="1:133" ht="13" x14ac:dyDescent="0.3">
      <c r="B89" s="334"/>
      <c r="C89" s="335" t="s">
        <v>572</v>
      </c>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c r="DJ89" s="336"/>
      <c r="DK89" s="336"/>
      <c r="DL89" s="336"/>
      <c r="DM89" s="336"/>
      <c r="DN89" s="336"/>
      <c r="DO89" s="336"/>
      <c r="DP89" s="336"/>
      <c r="DQ89" s="336"/>
      <c r="DR89" s="336"/>
      <c r="DS89" s="336"/>
      <c r="DT89" s="336"/>
      <c r="DU89" s="336"/>
      <c r="DV89" s="336"/>
      <c r="DW89" s="336"/>
      <c r="DX89" s="336"/>
      <c r="DY89" s="336"/>
      <c r="DZ89" s="336"/>
      <c r="EA89" s="336"/>
      <c r="EB89" s="337"/>
    </row>
    <row r="90" spans="1:133" ht="14" x14ac:dyDescent="0.3">
      <c r="B90" s="73"/>
      <c r="C90" s="27"/>
      <c r="H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row>
    <row r="91" spans="1:133" ht="13" x14ac:dyDescent="0.3">
      <c r="B91" s="34"/>
      <c r="C91" s="2" t="s">
        <v>516</v>
      </c>
      <c r="D91" s="34"/>
      <c r="E91" s="34"/>
      <c r="F91" s="34"/>
      <c r="G91" s="67"/>
      <c r="H91" s="35"/>
      <c r="I91" s="34"/>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row>
    <row r="92" spans="1:133" ht="13" outlineLevel="1" x14ac:dyDescent="0.3">
      <c r="C92" s="340" t="s">
        <v>500</v>
      </c>
      <c r="G92" s="52"/>
      <c r="H92" s="29"/>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row>
    <row r="93" spans="1:133" outlineLevel="1" x14ac:dyDescent="0.25">
      <c r="C93" s="328" t="s">
        <v>552</v>
      </c>
      <c r="G93" s="52" t="s">
        <v>220</v>
      </c>
      <c r="H93" s="46">
        <f t="shared" ref="H93" si="874">SUM(J93:EB93)</f>
        <v>0</v>
      </c>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row>
    <row r="94" spans="1:133" ht="14" outlineLevel="1" x14ac:dyDescent="0.3">
      <c r="B94" s="73"/>
      <c r="C94" s="27"/>
      <c r="H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row>
    <row r="95" spans="1:133" ht="13" outlineLevel="1" x14ac:dyDescent="0.3">
      <c r="C95" s="340" t="s">
        <v>502</v>
      </c>
      <c r="G95" s="52"/>
      <c r="H95" s="29"/>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row>
    <row r="96" spans="1:133" outlineLevel="1" x14ac:dyDescent="0.25">
      <c r="C96" s="317" t="s">
        <v>554</v>
      </c>
      <c r="D96" s="79">
        <f>Costs!M83</f>
        <v>44927</v>
      </c>
      <c r="E96" s="79">
        <f>Assumptions!M13</f>
        <v>45658</v>
      </c>
      <c r="G96" s="52" t="s">
        <v>418</v>
      </c>
      <c r="J96" s="82">
        <f t="shared" ref="J96:L96" si="875">(MONTH($D96)=J$5)*(AND(J$7&gt;=$D$96,J$7&lt;$E$96))</f>
        <v>1</v>
      </c>
      <c r="K96" s="82">
        <f t="shared" si="875"/>
        <v>0</v>
      </c>
      <c r="L96" s="82">
        <f t="shared" si="875"/>
        <v>0</v>
      </c>
      <c r="M96" s="82">
        <f>(MONTH($D96)=M$5)*(AND(M$7&gt;=$D$96,M$7&lt;$E$96))</f>
        <v>0</v>
      </c>
      <c r="N96" s="82">
        <f t="shared" ref="N96:BY96" si="876">(MONTH($D96)=N$5)*(AND(N$7&gt;=$D$96,N$7&lt;$E$96))</f>
        <v>0</v>
      </c>
      <c r="O96" s="82">
        <f t="shared" si="876"/>
        <v>0</v>
      </c>
      <c r="P96" s="82">
        <f t="shared" si="876"/>
        <v>0</v>
      </c>
      <c r="Q96" s="82">
        <f t="shared" si="876"/>
        <v>0</v>
      </c>
      <c r="R96" s="82">
        <f t="shared" si="876"/>
        <v>0</v>
      </c>
      <c r="S96" s="82">
        <f t="shared" si="876"/>
        <v>0</v>
      </c>
      <c r="T96" s="82">
        <f t="shared" si="876"/>
        <v>0</v>
      </c>
      <c r="U96" s="82">
        <f t="shared" si="876"/>
        <v>0</v>
      </c>
      <c r="V96" s="82">
        <f t="shared" si="876"/>
        <v>1</v>
      </c>
      <c r="W96" s="82">
        <f t="shared" si="876"/>
        <v>0</v>
      </c>
      <c r="X96" s="82">
        <f t="shared" si="876"/>
        <v>0</v>
      </c>
      <c r="Y96" s="82">
        <f t="shared" si="876"/>
        <v>0</v>
      </c>
      <c r="Z96" s="82">
        <f t="shared" si="876"/>
        <v>0</v>
      </c>
      <c r="AA96" s="82">
        <f t="shared" si="876"/>
        <v>0</v>
      </c>
      <c r="AB96" s="82">
        <f t="shared" si="876"/>
        <v>0</v>
      </c>
      <c r="AC96" s="82">
        <f t="shared" si="876"/>
        <v>0</v>
      </c>
      <c r="AD96" s="82">
        <f t="shared" si="876"/>
        <v>0</v>
      </c>
      <c r="AE96" s="82">
        <f t="shared" si="876"/>
        <v>0</v>
      </c>
      <c r="AF96" s="82">
        <f t="shared" si="876"/>
        <v>0</v>
      </c>
      <c r="AG96" s="82">
        <f t="shared" si="876"/>
        <v>0</v>
      </c>
      <c r="AH96" s="82">
        <f t="shared" si="876"/>
        <v>0</v>
      </c>
      <c r="AI96" s="82">
        <f t="shared" si="876"/>
        <v>0</v>
      </c>
      <c r="AJ96" s="82">
        <f t="shared" si="876"/>
        <v>0</v>
      </c>
      <c r="AK96" s="82">
        <f t="shared" si="876"/>
        <v>0</v>
      </c>
      <c r="AL96" s="82">
        <f t="shared" si="876"/>
        <v>0</v>
      </c>
      <c r="AM96" s="82">
        <f t="shared" si="876"/>
        <v>0</v>
      </c>
      <c r="AN96" s="82">
        <f t="shared" si="876"/>
        <v>0</v>
      </c>
      <c r="AO96" s="82">
        <f t="shared" si="876"/>
        <v>0</v>
      </c>
      <c r="AP96" s="82">
        <f t="shared" si="876"/>
        <v>0</v>
      </c>
      <c r="AQ96" s="82">
        <f t="shared" si="876"/>
        <v>0</v>
      </c>
      <c r="AR96" s="82">
        <f t="shared" si="876"/>
        <v>0</v>
      </c>
      <c r="AS96" s="82">
        <f t="shared" si="876"/>
        <v>0</v>
      </c>
      <c r="AT96" s="82">
        <f t="shared" si="876"/>
        <v>0</v>
      </c>
      <c r="AU96" s="82">
        <f t="shared" si="876"/>
        <v>0</v>
      </c>
      <c r="AV96" s="82">
        <f t="shared" si="876"/>
        <v>0</v>
      </c>
      <c r="AW96" s="82">
        <f t="shared" si="876"/>
        <v>0</v>
      </c>
      <c r="AX96" s="82">
        <f t="shared" si="876"/>
        <v>0</v>
      </c>
      <c r="AY96" s="82">
        <f t="shared" si="876"/>
        <v>0</v>
      </c>
      <c r="AZ96" s="82">
        <f t="shared" si="876"/>
        <v>0</v>
      </c>
      <c r="BA96" s="82">
        <f t="shared" si="876"/>
        <v>0</v>
      </c>
      <c r="BB96" s="82">
        <f t="shared" si="876"/>
        <v>0</v>
      </c>
      <c r="BC96" s="82">
        <f t="shared" si="876"/>
        <v>0</v>
      </c>
      <c r="BD96" s="82">
        <f t="shared" si="876"/>
        <v>0</v>
      </c>
      <c r="BE96" s="82">
        <f t="shared" si="876"/>
        <v>0</v>
      </c>
      <c r="BF96" s="82">
        <f t="shared" si="876"/>
        <v>0</v>
      </c>
      <c r="BG96" s="82">
        <f t="shared" si="876"/>
        <v>0</v>
      </c>
      <c r="BH96" s="82">
        <f t="shared" si="876"/>
        <v>0</v>
      </c>
      <c r="BI96" s="82">
        <f t="shared" si="876"/>
        <v>0</v>
      </c>
      <c r="BJ96" s="82">
        <f t="shared" si="876"/>
        <v>0</v>
      </c>
      <c r="BK96" s="82">
        <f t="shared" si="876"/>
        <v>0</v>
      </c>
      <c r="BL96" s="82">
        <f t="shared" si="876"/>
        <v>0</v>
      </c>
      <c r="BM96" s="82">
        <f t="shared" si="876"/>
        <v>0</v>
      </c>
      <c r="BN96" s="82">
        <f t="shared" si="876"/>
        <v>0</v>
      </c>
      <c r="BO96" s="82">
        <f t="shared" si="876"/>
        <v>0</v>
      </c>
      <c r="BP96" s="82">
        <f t="shared" si="876"/>
        <v>0</v>
      </c>
      <c r="BQ96" s="82">
        <f t="shared" si="876"/>
        <v>0</v>
      </c>
      <c r="BR96" s="82">
        <f t="shared" si="876"/>
        <v>0</v>
      </c>
      <c r="BS96" s="82">
        <f t="shared" si="876"/>
        <v>0</v>
      </c>
      <c r="BT96" s="82">
        <f t="shared" si="876"/>
        <v>0</v>
      </c>
      <c r="BU96" s="82">
        <f t="shared" si="876"/>
        <v>0</v>
      </c>
      <c r="BV96" s="82">
        <f t="shared" si="876"/>
        <v>0</v>
      </c>
      <c r="BW96" s="82">
        <f t="shared" si="876"/>
        <v>0</v>
      </c>
      <c r="BX96" s="82">
        <f t="shared" si="876"/>
        <v>0</v>
      </c>
      <c r="BY96" s="82">
        <f t="shared" si="876"/>
        <v>0</v>
      </c>
      <c r="BZ96" s="82">
        <f t="shared" ref="BZ96:EB96" si="877">(MONTH($D96)=BZ$5)*(AND(BZ$7&gt;=$D$96,BZ$7&lt;$E$96))</f>
        <v>0</v>
      </c>
      <c r="CA96" s="82">
        <f t="shared" si="877"/>
        <v>0</v>
      </c>
      <c r="CB96" s="82">
        <f t="shared" si="877"/>
        <v>0</v>
      </c>
      <c r="CC96" s="82">
        <f t="shared" si="877"/>
        <v>0</v>
      </c>
      <c r="CD96" s="82">
        <f t="shared" si="877"/>
        <v>0</v>
      </c>
      <c r="CE96" s="82">
        <f t="shared" si="877"/>
        <v>0</v>
      </c>
      <c r="CF96" s="82">
        <f t="shared" si="877"/>
        <v>0</v>
      </c>
      <c r="CG96" s="82">
        <f t="shared" si="877"/>
        <v>0</v>
      </c>
      <c r="CH96" s="82">
        <f t="shared" si="877"/>
        <v>0</v>
      </c>
      <c r="CI96" s="82">
        <f t="shared" si="877"/>
        <v>0</v>
      </c>
      <c r="CJ96" s="82">
        <f t="shared" si="877"/>
        <v>0</v>
      </c>
      <c r="CK96" s="82">
        <f t="shared" si="877"/>
        <v>0</v>
      </c>
      <c r="CL96" s="82">
        <f t="shared" si="877"/>
        <v>0</v>
      </c>
      <c r="CM96" s="82">
        <f t="shared" si="877"/>
        <v>0</v>
      </c>
      <c r="CN96" s="82">
        <f t="shared" si="877"/>
        <v>0</v>
      </c>
      <c r="CO96" s="82">
        <f t="shared" si="877"/>
        <v>0</v>
      </c>
      <c r="CP96" s="82">
        <f t="shared" si="877"/>
        <v>0</v>
      </c>
      <c r="CQ96" s="82">
        <f t="shared" si="877"/>
        <v>0</v>
      </c>
      <c r="CR96" s="82">
        <f t="shared" si="877"/>
        <v>0</v>
      </c>
      <c r="CS96" s="82">
        <f t="shared" si="877"/>
        <v>0</v>
      </c>
      <c r="CT96" s="82">
        <f t="shared" si="877"/>
        <v>0</v>
      </c>
      <c r="CU96" s="82">
        <f t="shared" si="877"/>
        <v>0</v>
      </c>
      <c r="CV96" s="82">
        <f t="shared" si="877"/>
        <v>0</v>
      </c>
      <c r="CW96" s="82">
        <f t="shared" si="877"/>
        <v>0</v>
      </c>
      <c r="CX96" s="82">
        <f t="shared" si="877"/>
        <v>0</v>
      </c>
      <c r="CY96" s="82">
        <f t="shared" si="877"/>
        <v>0</v>
      </c>
      <c r="CZ96" s="82">
        <f t="shared" si="877"/>
        <v>0</v>
      </c>
      <c r="DA96" s="82">
        <f t="shared" si="877"/>
        <v>0</v>
      </c>
      <c r="DB96" s="82">
        <f t="shared" si="877"/>
        <v>0</v>
      </c>
      <c r="DC96" s="82">
        <f t="shared" si="877"/>
        <v>0</v>
      </c>
      <c r="DD96" s="82">
        <f t="shared" si="877"/>
        <v>0</v>
      </c>
      <c r="DE96" s="82">
        <f t="shared" si="877"/>
        <v>0</v>
      </c>
      <c r="DF96" s="82">
        <f t="shared" si="877"/>
        <v>0</v>
      </c>
      <c r="DG96" s="82">
        <f t="shared" si="877"/>
        <v>0</v>
      </c>
      <c r="DH96" s="82">
        <f t="shared" si="877"/>
        <v>0</v>
      </c>
      <c r="DI96" s="82">
        <f t="shared" si="877"/>
        <v>0</v>
      </c>
      <c r="DJ96" s="82">
        <f t="shared" si="877"/>
        <v>0</v>
      </c>
      <c r="DK96" s="82">
        <f t="shared" si="877"/>
        <v>0</v>
      </c>
      <c r="DL96" s="82">
        <f t="shared" si="877"/>
        <v>0</v>
      </c>
      <c r="DM96" s="82">
        <f t="shared" si="877"/>
        <v>0</v>
      </c>
      <c r="DN96" s="82">
        <f t="shared" si="877"/>
        <v>0</v>
      </c>
      <c r="DO96" s="82">
        <f t="shared" si="877"/>
        <v>0</v>
      </c>
      <c r="DP96" s="82">
        <f t="shared" si="877"/>
        <v>0</v>
      </c>
      <c r="DQ96" s="82">
        <f t="shared" si="877"/>
        <v>0</v>
      </c>
      <c r="DR96" s="82">
        <f t="shared" si="877"/>
        <v>0</v>
      </c>
      <c r="DS96" s="82">
        <f t="shared" si="877"/>
        <v>0</v>
      </c>
      <c r="DT96" s="82">
        <f t="shared" si="877"/>
        <v>0</v>
      </c>
      <c r="DU96" s="82">
        <f t="shared" si="877"/>
        <v>0</v>
      </c>
      <c r="DV96" s="82">
        <f t="shared" si="877"/>
        <v>0</v>
      </c>
      <c r="DW96" s="82">
        <f t="shared" si="877"/>
        <v>0</v>
      </c>
      <c r="DX96" s="82">
        <f t="shared" si="877"/>
        <v>0</v>
      </c>
      <c r="DY96" s="82">
        <f t="shared" si="877"/>
        <v>0</v>
      </c>
      <c r="DZ96" s="82">
        <f t="shared" si="877"/>
        <v>0</v>
      </c>
      <c r="EA96" s="82">
        <f t="shared" si="877"/>
        <v>0</v>
      </c>
      <c r="EB96" s="82">
        <f t="shared" si="877"/>
        <v>0</v>
      </c>
      <c r="EC96" s="82"/>
    </row>
    <row r="97" spans="2:133" outlineLevel="1" x14ac:dyDescent="0.25">
      <c r="C97" s="318" t="s">
        <v>586</v>
      </c>
      <c r="D97" s="125">
        <f>Costs!M37</f>
        <v>1.376E-2</v>
      </c>
      <c r="G97" s="52" t="s">
        <v>215</v>
      </c>
      <c r="H97" s="29"/>
      <c r="J97" s="310">
        <f t="shared" ref="J97:AO97" si="878">$D97</f>
        <v>1.376E-2</v>
      </c>
      <c r="K97" s="310">
        <f t="shared" si="878"/>
        <v>1.376E-2</v>
      </c>
      <c r="L97" s="310">
        <f t="shared" si="878"/>
        <v>1.376E-2</v>
      </c>
      <c r="M97" s="310">
        <f t="shared" si="878"/>
        <v>1.376E-2</v>
      </c>
      <c r="N97" s="310">
        <f t="shared" si="878"/>
        <v>1.376E-2</v>
      </c>
      <c r="O97" s="310">
        <f t="shared" si="878"/>
        <v>1.376E-2</v>
      </c>
      <c r="P97" s="310">
        <f t="shared" si="878"/>
        <v>1.376E-2</v>
      </c>
      <c r="Q97" s="310">
        <f t="shared" si="878"/>
        <v>1.376E-2</v>
      </c>
      <c r="R97" s="310">
        <f t="shared" si="878"/>
        <v>1.376E-2</v>
      </c>
      <c r="S97" s="310">
        <f t="shared" si="878"/>
        <v>1.376E-2</v>
      </c>
      <c r="T97" s="310">
        <f t="shared" si="878"/>
        <v>1.376E-2</v>
      </c>
      <c r="U97" s="310">
        <f t="shared" si="878"/>
        <v>1.376E-2</v>
      </c>
      <c r="V97" s="310">
        <f t="shared" si="878"/>
        <v>1.376E-2</v>
      </c>
      <c r="W97" s="310">
        <f t="shared" si="878"/>
        <v>1.376E-2</v>
      </c>
      <c r="X97" s="310">
        <f t="shared" si="878"/>
        <v>1.376E-2</v>
      </c>
      <c r="Y97" s="310">
        <f t="shared" si="878"/>
        <v>1.376E-2</v>
      </c>
      <c r="Z97" s="310">
        <f t="shared" si="878"/>
        <v>1.376E-2</v>
      </c>
      <c r="AA97" s="310">
        <f t="shared" si="878"/>
        <v>1.376E-2</v>
      </c>
      <c r="AB97" s="310">
        <f t="shared" si="878"/>
        <v>1.376E-2</v>
      </c>
      <c r="AC97" s="310">
        <f t="shared" si="878"/>
        <v>1.376E-2</v>
      </c>
      <c r="AD97" s="310">
        <f t="shared" si="878"/>
        <v>1.376E-2</v>
      </c>
      <c r="AE97" s="310">
        <f t="shared" si="878"/>
        <v>1.376E-2</v>
      </c>
      <c r="AF97" s="310">
        <f t="shared" si="878"/>
        <v>1.376E-2</v>
      </c>
      <c r="AG97" s="310">
        <f t="shared" si="878"/>
        <v>1.376E-2</v>
      </c>
      <c r="AH97" s="310">
        <f t="shared" si="878"/>
        <v>1.376E-2</v>
      </c>
      <c r="AI97" s="310">
        <f t="shared" si="878"/>
        <v>1.376E-2</v>
      </c>
      <c r="AJ97" s="310">
        <f t="shared" si="878"/>
        <v>1.376E-2</v>
      </c>
      <c r="AK97" s="310">
        <f t="shared" si="878"/>
        <v>1.376E-2</v>
      </c>
      <c r="AL97" s="310">
        <f t="shared" si="878"/>
        <v>1.376E-2</v>
      </c>
      <c r="AM97" s="310">
        <f t="shared" si="878"/>
        <v>1.376E-2</v>
      </c>
      <c r="AN97" s="310">
        <f t="shared" si="878"/>
        <v>1.376E-2</v>
      </c>
      <c r="AO97" s="310">
        <f t="shared" si="878"/>
        <v>1.376E-2</v>
      </c>
      <c r="AP97" s="310">
        <f t="shared" ref="AP97:BU97" si="879">$D97</f>
        <v>1.376E-2</v>
      </c>
      <c r="AQ97" s="310">
        <f t="shared" si="879"/>
        <v>1.376E-2</v>
      </c>
      <c r="AR97" s="310">
        <f t="shared" si="879"/>
        <v>1.376E-2</v>
      </c>
      <c r="AS97" s="310">
        <f t="shared" si="879"/>
        <v>1.376E-2</v>
      </c>
      <c r="AT97" s="310">
        <f t="shared" si="879"/>
        <v>1.376E-2</v>
      </c>
      <c r="AU97" s="310">
        <f t="shared" si="879"/>
        <v>1.376E-2</v>
      </c>
      <c r="AV97" s="310">
        <f t="shared" si="879"/>
        <v>1.376E-2</v>
      </c>
      <c r="AW97" s="310">
        <f t="shared" si="879"/>
        <v>1.376E-2</v>
      </c>
      <c r="AX97" s="310">
        <f t="shared" si="879"/>
        <v>1.376E-2</v>
      </c>
      <c r="AY97" s="310">
        <f t="shared" si="879"/>
        <v>1.376E-2</v>
      </c>
      <c r="AZ97" s="310">
        <f t="shared" si="879"/>
        <v>1.376E-2</v>
      </c>
      <c r="BA97" s="310">
        <f t="shared" si="879"/>
        <v>1.376E-2</v>
      </c>
      <c r="BB97" s="310">
        <f t="shared" si="879"/>
        <v>1.376E-2</v>
      </c>
      <c r="BC97" s="310">
        <f t="shared" si="879"/>
        <v>1.376E-2</v>
      </c>
      <c r="BD97" s="310">
        <f t="shared" si="879"/>
        <v>1.376E-2</v>
      </c>
      <c r="BE97" s="310">
        <f t="shared" si="879"/>
        <v>1.376E-2</v>
      </c>
      <c r="BF97" s="310">
        <f t="shared" si="879"/>
        <v>1.376E-2</v>
      </c>
      <c r="BG97" s="310">
        <f t="shared" si="879"/>
        <v>1.376E-2</v>
      </c>
      <c r="BH97" s="310">
        <f t="shared" si="879"/>
        <v>1.376E-2</v>
      </c>
      <c r="BI97" s="310">
        <f t="shared" si="879"/>
        <v>1.376E-2</v>
      </c>
      <c r="BJ97" s="310">
        <f t="shared" si="879"/>
        <v>1.376E-2</v>
      </c>
      <c r="BK97" s="310">
        <f t="shared" si="879"/>
        <v>1.376E-2</v>
      </c>
      <c r="BL97" s="310">
        <f t="shared" si="879"/>
        <v>1.376E-2</v>
      </c>
      <c r="BM97" s="310">
        <f t="shared" si="879"/>
        <v>1.376E-2</v>
      </c>
      <c r="BN97" s="310">
        <f t="shared" si="879"/>
        <v>1.376E-2</v>
      </c>
      <c r="BO97" s="310">
        <f t="shared" si="879"/>
        <v>1.376E-2</v>
      </c>
      <c r="BP97" s="310">
        <f t="shared" si="879"/>
        <v>1.376E-2</v>
      </c>
      <c r="BQ97" s="310">
        <f t="shared" si="879"/>
        <v>1.376E-2</v>
      </c>
      <c r="BR97" s="310">
        <f t="shared" si="879"/>
        <v>1.376E-2</v>
      </c>
      <c r="BS97" s="310">
        <f t="shared" si="879"/>
        <v>1.376E-2</v>
      </c>
      <c r="BT97" s="310">
        <f t="shared" si="879"/>
        <v>1.376E-2</v>
      </c>
      <c r="BU97" s="310">
        <f t="shared" si="879"/>
        <v>1.376E-2</v>
      </c>
      <c r="BV97" s="310">
        <f t="shared" ref="BV97:DA97" si="880">$D97</f>
        <v>1.376E-2</v>
      </c>
      <c r="BW97" s="310">
        <f t="shared" si="880"/>
        <v>1.376E-2</v>
      </c>
      <c r="BX97" s="310">
        <f t="shared" si="880"/>
        <v>1.376E-2</v>
      </c>
      <c r="BY97" s="310">
        <f t="shared" si="880"/>
        <v>1.376E-2</v>
      </c>
      <c r="BZ97" s="310">
        <f t="shared" si="880"/>
        <v>1.376E-2</v>
      </c>
      <c r="CA97" s="310">
        <f t="shared" si="880"/>
        <v>1.376E-2</v>
      </c>
      <c r="CB97" s="310">
        <f t="shared" si="880"/>
        <v>1.376E-2</v>
      </c>
      <c r="CC97" s="310">
        <f t="shared" si="880"/>
        <v>1.376E-2</v>
      </c>
      <c r="CD97" s="310">
        <f t="shared" si="880"/>
        <v>1.376E-2</v>
      </c>
      <c r="CE97" s="310">
        <f t="shared" si="880"/>
        <v>1.376E-2</v>
      </c>
      <c r="CF97" s="310">
        <f t="shared" si="880"/>
        <v>1.376E-2</v>
      </c>
      <c r="CG97" s="310">
        <f t="shared" si="880"/>
        <v>1.376E-2</v>
      </c>
      <c r="CH97" s="310">
        <f t="shared" si="880"/>
        <v>1.376E-2</v>
      </c>
      <c r="CI97" s="310">
        <f t="shared" si="880"/>
        <v>1.376E-2</v>
      </c>
      <c r="CJ97" s="310">
        <f t="shared" si="880"/>
        <v>1.376E-2</v>
      </c>
      <c r="CK97" s="310">
        <f t="shared" si="880"/>
        <v>1.376E-2</v>
      </c>
      <c r="CL97" s="310">
        <f t="shared" si="880"/>
        <v>1.376E-2</v>
      </c>
      <c r="CM97" s="310">
        <f t="shared" si="880"/>
        <v>1.376E-2</v>
      </c>
      <c r="CN97" s="310">
        <f t="shared" si="880"/>
        <v>1.376E-2</v>
      </c>
      <c r="CO97" s="310">
        <f t="shared" si="880"/>
        <v>1.376E-2</v>
      </c>
      <c r="CP97" s="310">
        <f t="shared" si="880"/>
        <v>1.376E-2</v>
      </c>
      <c r="CQ97" s="310">
        <f t="shared" si="880"/>
        <v>1.376E-2</v>
      </c>
      <c r="CR97" s="310">
        <f t="shared" si="880"/>
        <v>1.376E-2</v>
      </c>
      <c r="CS97" s="310">
        <f t="shared" si="880"/>
        <v>1.376E-2</v>
      </c>
      <c r="CT97" s="310">
        <f t="shared" si="880"/>
        <v>1.376E-2</v>
      </c>
      <c r="CU97" s="310">
        <f t="shared" si="880"/>
        <v>1.376E-2</v>
      </c>
      <c r="CV97" s="310">
        <f t="shared" si="880"/>
        <v>1.376E-2</v>
      </c>
      <c r="CW97" s="310">
        <f t="shared" si="880"/>
        <v>1.376E-2</v>
      </c>
      <c r="CX97" s="310">
        <f t="shared" si="880"/>
        <v>1.376E-2</v>
      </c>
      <c r="CY97" s="310">
        <f t="shared" si="880"/>
        <v>1.376E-2</v>
      </c>
      <c r="CZ97" s="310">
        <f t="shared" si="880"/>
        <v>1.376E-2</v>
      </c>
      <c r="DA97" s="310">
        <f t="shared" si="880"/>
        <v>1.376E-2</v>
      </c>
      <c r="DB97" s="310">
        <f t="shared" ref="DB97:EB97" si="881">$D97</f>
        <v>1.376E-2</v>
      </c>
      <c r="DC97" s="310">
        <f t="shared" si="881"/>
        <v>1.376E-2</v>
      </c>
      <c r="DD97" s="310">
        <f t="shared" si="881"/>
        <v>1.376E-2</v>
      </c>
      <c r="DE97" s="310">
        <f t="shared" si="881"/>
        <v>1.376E-2</v>
      </c>
      <c r="DF97" s="310">
        <f t="shared" si="881"/>
        <v>1.376E-2</v>
      </c>
      <c r="DG97" s="310">
        <f t="shared" si="881"/>
        <v>1.376E-2</v>
      </c>
      <c r="DH97" s="310">
        <f t="shared" si="881"/>
        <v>1.376E-2</v>
      </c>
      <c r="DI97" s="310">
        <f t="shared" si="881"/>
        <v>1.376E-2</v>
      </c>
      <c r="DJ97" s="310">
        <f t="shared" si="881"/>
        <v>1.376E-2</v>
      </c>
      <c r="DK97" s="310">
        <f t="shared" si="881"/>
        <v>1.376E-2</v>
      </c>
      <c r="DL97" s="310">
        <f t="shared" si="881"/>
        <v>1.376E-2</v>
      </c>
      <c r="DM97" s="310">
        <f t="shared" si="881"/>
        <v>1.376E-2</v>
      </c>
      <c r="DN97" s="310">
        <f t="shared" si="881"/>
        <v>1.376E-2</v>
      </c>
      <c r="DO97" s="310">
        <f t="shared" si="881"/>
        <v>1.376E-2</v>
      </c>
      <c r="DP97" s="310">
        <f t="shared" si="881"/>
        <v>1.376E-2</v>
      </c>
      <c r="DQ97" s="310">
        <f t="shared" si="881"/>
        <v>1.376E-2</v>
      </c>
      <c r="DR97" s="310">
        <f t="shared" si="881"/>
        <v>1.376E-2</v>
      </c>
      <c r="DS97" s="310">
        <f t="shared" si="881"/>
        <v>1.376E-2</v>
      </c>
      <c r="DT97" s="310">
        <f t="shared" si="881"/>
        <v>1.376E-2</v>
      </c>
      <c r="DU97" s="310">
        <f t="shared" si="881"/>
        <v>1.376E-2</v>
      </c>
      <c r="DV97" s="310">
        <f t="shared" si="881"/>
        <v>1.376E-2</v>
      </c>
      <c r="DW97" s="310">
        <f t="shared" si="881"/>
        <v>1.376E-2</v>
      </c>
      <c r="DX97" s="310">
        <f t="shared" si="881"/>
        <v>1.376E-2</v>
      </c>
      <c r="DY97" s="310">
        <f t="shared" si="881"/>
        <v>1.376E-2</v>
      </c>
      <c r="DZ97" s="310">
        <f t="shared" si="881"/>
        <v>1.376E-2</v>
      </c>
      <c r="EA97" s="310">
        <f t="shared" si="881"/>
        <v>1.376E-2</v>
      </c>
      <c r="EB97" s="310">
        <f t="shared" si="881"/>
        <v>1.376E-2</v>
      </c>
    </row>
    <row r="98" spans="2:133" outlineLevel="1" x14ac:dyDescent="0.25">
      <c r="C98" s="318" t="s">
        <v>587</v>
      </c>
      <c r="D98" s="129"/>
      <c r="G98" s="52" t="s">
        <v>215</v>
      </c>
      <c r="H98" s="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row>
    <row r="99" spans="2:133" outlineLevel="1" x14ac:dyDescent="0.25">
      <c r="C99" s="332" t="s">
        <v>585</v>
      </c>
      <c r="D99" s="16">
        <f>Costs!$M$25*Costs!M31</f>
        <v>0</v>
      </c>
      <c r="G99" s="52" t="s">
        <v>603</v>
      </c>
      <c r="H99" s="29"/>
      <c r="J99" s="82">
        <f t="shared" ref="J99" si="882">IF(J$7=EOMONTH($D$96,0),$D99,I101)</f>
        <v>0</v>
      </c>
      <c r="K99" s="82">
        <f>IF(K$7=EOMONTH($D$96,0),$D99,J101)</f>
        <v>0</v>
      </c>
      <c r="L99" s="82">
        <f t="shared" ref="L99:BW99" si="883">IF(L$7=EOMONTH($D$96,0),$D99,K101)</f>
        <v>0</v>
      </c>
      <c r="M99" s="82">
        <f t="shared" si="883"/>
        <v>0</v>
      </c>
      <c r="N99" s="82">
        <f t="shared" si="883"/>
        <v>0</v>
      </c>
      <c r="O99" s="82">
        <f t="shared" si="883"/>
        <v>0</v>
      </c>
      <c r="P99" s="82">
        <f t="shared" si="883"/>
        <v>0</v>
      </c>
      <c r="Q99" s="82">
        <f t="shared" si="883"/>
        <v>0</v>
      </c>
      <c r="R99" s="82">
        <f t="shared" si="883"/>
        <v>0</v>
      </c>
      <c r="S99" s="82">
        <f t="shared" si="883"/>
        <v>0</v>
      </c>
      <c r="T99" s="82">
        <f t="shared" si="883"/>
        <v>0</v>
      </c>
      <c r="U99" s="82">
        <f t="shared" si="883"/>
        <v>0</v>
      </c>
      <c r="V99" s="82">
        <f t="shared" si="883"/>
        <v>0</v>
      </c>
      <c r="W99" s="82">
        <f t="shared" si="883"/>
        <v>0</v>
      </c>
      <c r="X99" s="82">
        <f t="shared" si="883"/>
        <v>0</v>
      </c>
      <c r="Y99" s="82">
        <f t="shared" si="883"/>
        <v>0</v>
      </c>
      <c r="Z99" s="82">
        <f t="shared" si="883"/>
        <v>0</v>
      </c>
      <c r="AA99" s="82">
        <f t="shared" si="883"/>
        <v>0</v>
      </c>
      <c r="AB99" s="82">
        <f t="shared" si="883"/>
        <v>0</v>
      </c>
      <c r="AC99" s="82">
        <f t="shared" si="883"/>
        <v>0</v>
      </c>
      <c r="AD99" s="82">
        <f t="shared" si="883"/>
        <v>0</v>
      </c>
      <c r="AE99" s="82">
        <f t="shared" si="883"/>
        <v>0</v>
      </c>
      <c r="AF99" s="82">
        <f t="shared" si="883"/>
        <v>0</v>
      </c>
      <c r="AG99" s="82">
        <f t="shared" si="883"/>
        <v>0</v>
      </c>
      <c r="AH99" s="82">
        <f t="shared" si="883"/>
        <v>0</v>
      </c>
      <c r="AI99" s="82">
        <f t="shared" si="883"/>
        <v>0</v>
      </c>
      <c r="AJ99" s="82">
        <f t="shared" si="883"/>
        <v>0</v>
      </c>
      <c r="AK99" s="82">
        <f t="shared" si="883"/>
        <v>0</v>
      </c>
      <c r="AL99" s="82">
        <f t="shared" si="883"/>
        <v>0</v>
      </c>
      <c r="AM99" s="82">
        <f t="shared" si="883"/>
        <v>0</v>
      </c>
      <c r="AN99" s="82">
        <f t="shared" si="883"/>
        <v>0</v>
      </c>
      <c r="AO99" s="82">
        <f t="shared" si="883"/>
        <v>0</v>
      </c>
      <c r="AP99" s="82">
        <f t="shared" si="883"/>
        <v>0</v>
      </c>
      <c r="AQ99" s="82">
        <f t="shared" si="883"/>
        <v>0</v>
      </c>
      <c r="AR99" s="82">
        <f t="shared" si="883"/>
        <v>0</v>
      </c>
      <c r="AS99" s="82">
        <f t="shared" si="883"/>
        <v>0</v>
      </c>
      <c r="AT99" s="82">
        <f t="shared" si="883"/>
        <v>0</v>
      </c>
      <c r="AU99" s="82">
        <f t="shared" si="883"/>
        <v>0</v>
      </c>
      <c r="AV99" s="82">
        <f t="shared" si="883"/>
        <v>0</v>
      </c>
      <c r="AW99" s="82">
        <f t="shared" si="883"/>
        <v>0</v>
      </c>
      <c r="AX99" s="82">
        <f t="shared" si="883"/>
        <v>0</v>
      </c>
      <c r="AY99" s="82">
        <f t="shared" si="883"/>
        <v>0</v>
      </c>
      <c r="AZ99" s="82">
        <f t="shared" si="883"/>
        <v>0</v>
      </c>
      <c r="BA99" s="82">
        <f t="shared" si="883"/>
        <v>0</v>
      </c>
      <c r="BB99" s="82">
        <f t="shared" si="883"/>
        <v>0</v>
      </c>
      <c r="BC99" s="82">
        <f t="shared" si="883"/>
        <v>0</v>
      </c>
      <c r="BD99" s="82">
        <f t="shared" si="883"/>
        <v>0</v>
      </c>
      <c r="BE99" s="82">
        <f t="shared" si="883"/>
        <v>0</v>
      </c>
      <c r="BF99" s="82">
        <f t="shared" si="883"/>
        <v>0</v>
      </c>
      <c r="BG99" s="82">
        <f t="shared" si="883"/>
        <v>0</v>
      </c>
      <c r="BH99" s="82">
        <f t="shared" si="883"/>
        <v>0</v>
      </c>
      <c r="BI99" s="82">
        <f t="shared" si="883"/>
        <v>0</v>
      </c>
      <c r="BJ99" s="82">
        <f t="shared" si="883"/>
        <v>0</v>
      </c>
      <c r="BK99" s="82">
        <f t="shared" si="883"/>
        <v>0</v>
      </c>
      <c r="BL99" s="82">
        <f t="shared" si="883"/>
        <v>0</v>
      </c>
      <c r="BM99" s="82">
        <f t="shared" si="883"/>
        <v>0</v>
      </c>
      <c r="BN99" s="82">
        <f t="shared" si="883"/>
        <v>0</v>
      </c>
      <c r="BO99" s="82">
        <f t="shared" si="883"/>
        <v>0</v>
      </c>
      <c r="BP99" s="82">
        <f t="shared" si="883"/>
        <v>0</v>
      </c>
      <c r="BQ99" s="82">
        <f t="shared" si="883"/>
        <v>0</v>
      </c>
      <c r="BR99" s="82">
        <f t="shared" si="883"/>
        <v>0</v>
      </c>
      <c r="BS99" s="82">
        <f t="shared" si="883"/>
        <v>0</v>
      </c>
      <c r="BT99" s="82">
        <f t="shared" si="883"/>
        <v>0</v>
      </c>
      <c r="BU99" s="82">
        <f t="shared" si="883"/>
        <v>0</v>
      </c>
      <c r="BV99" s="82">
        <f t="shared" si="883"/>
        <v>0</v>
      </c>
      <c r="BW99" s="82">
        <f t="shared" si="883"/>
        <v>0</v>
      </c>
      <c r="BX99" s="82">
        <f t="shared" ref="BX99:EB99" si="884">IF(BX$7=EOMONTH($D$96,0),$D99,BW101)</f>
        <v>0</v>
      </c>
      <c r="BY99" s="82">
        <f t="shared" si="884"/>
        <v>0</v>
      </c>
      <c r="BZ99" s="82">
        <f t="shared" si="884"/>
        <v>0</v>
      </c>
      <c r="CA99" s="82">
        <f t="shared" si="884"/>
        <v>0</v>
      </c>
      <c r="CB99" s="82">
        <f t="shared" si="884"/>
        <v>0</v>
      </c>
      <c r="CC99" s="82">
        <f t="shared" si="884"/>
        <v>0</v>
      </c>
      <c r="CD99" s="82">
        <f t="shared" si="884"/>
        <v>0</v>
      </c>
      <c r="CE99" s="82">
        <f t="shared" si="884"/>
        <v>0</v>
      </c>
      <c r="CF99" s="82">
        <f t="shared" si="884"/>
        <v>0</v>
      </c>
      <c r="CG99" s="82">
        <f t="shared" si="884"/>
        <v>0</v>
      </c>
      <c r="CH99" s="82">
        <f t="shared" si="884"/>
        <v>0</v>
      </c>
      <c r="CI99" s="82">
        <f t="shared" si="884"/>
        <v>0</v>
      </c>
      <c r="CJ99" s="82">
        <f t="shared" si="884"/>
        <v>0</v>
      </c>
      <c r="CK99" s="82">
        <f t="shared" si="884"/>
        <v>0</v>
      </c>
      <c r="CL99" s="82">
        <f t="shared" si="884"/>
        <v>0</v>
      </c>
      <c r="CM99" s="82">
        <f t="shared" si="884"/>
        <v>0</v>
      </c>
      <c r="CN99" s="82">
        <f t="shared" si="884"/>
        <v>0</v>
      </c>
      <c r="CO99" s="82">
        <f t="shared" si="884"/>
        <v>0</v>
      </c>
      <c r="CP99" s="82">
        <f t="shared" si="884"/>
        <v>0</v>
      </c>
      <c r="CQ99" s="82">
        <f t="shared" si="884"/>
        <v>0</v>
      </c>
      <c r="CR99" s="82">
        <f t="shared" si="884"/>
        <v>0</v>
      </c>
      <c r="CS99" s="82">
        <f t="shared" si="884"/>
        <v>0</v>
      </c>
      <c r="CT99" s="82">
        <f t="shared" si="884"/>
        <v>0</v>
      </c>
      <c r="CU99" s="82">
        <f t="shared" si="884"/>
        <v>0</v>
      </c>
      <c r="CV99" s="82">
        <f t="shared" si="884"/>
        <v>0</v>
      </c>
      <c r="CW99" s="82">
        <f t="shared" si="884"/>
        <v>0</v>
      </c>
      <c r="CX99" s="82">
        <f t="shared" si="884"/>
        <v>0</v>
      </c>
      <c r="CY99" s="82">
        <f t="shared" si="884"/>
        <v>0</v>
      </c>
      <c r="CZ99" s="82">
        <f t="shared" si="884"/>
        <v>0</v>
      </c>
      <c r="DA99" s="82">
        <f t="shared" si="884"/>
        <v>0</v>
      </c>
      <c r="DB99" s="82">
        <f t="shared" si="884"/>
        <v>0</v>
      </c>
      <c r="DC99" s="82">
        <f t="shared" si="884"/>
        <v>0</v>
      </c>
      <c r="DD99" s="82">
        <f t="shared" si="884"/>
        <v>0</v>
      </c>
      <c r="DE99" s="82">
        <f t="shared" si="884"/>
        <v>0</v>
      </c>
      <c r="DF99" s="82">
        <f t="shared" si="884"/>
        <v>0</v>
      </c>
      <c r="DG99" s="82">
        <f t="shared" si="884"/>
        <v>0</v>
      </c>
      <c r="DH99" s="82">
        <f t="shared" si="884"/>
        <v>0</v>
      </c>
      <c r="DI99" s="82">
        <f t="shared" si="884"/>
        <v>0</v>
      </c>
      <c r="DJ99" s="82">
        <f t="shared" si="884"/>
        <v>0</v>
      </c>
      <c r="DK99" s="82">
        <f t="shared" si="884"/>
        <v>0</v>
      </c>
      <c r="DL99" s="82">
        <f t="shared" si="884"/>
        <v>0</v>
      </c>
      <c r="DM99" s="82">
        <f t="shared" si="884"/>
        <v>0</v>
      </c>
      <c r="DN99" s="82">
        <f t="shared" si="884"/>
        <v>0</v>
      </c>
      <c r="DO99" s="82">
        <f t="shared" si="884"/>
        <v>0</v>
      </c>
      <c r="DP99" s="82">
        <f t="shared" si="884"/>
        <v>0</v>
      </c>
      <c r="DQ99" s="82">
        <f t="shared" si="884"/>
        <v>0</v>
      </c>
      <c r="DR99" s="82">
        <f t="shared" si="884"/>
        <v>0</v>
      </c>
      <c r="DS99" s="82">
        <f t="shared" si="884"/>
        <v>0</v>
      </c>
      <c r="DT99" s="82">
        <f t="shared" si="884"/>
        <v>0</v>
      </c>
      <c r="DU99" s="82">
        <f t="shared" si="884"/>
        <v>0</v>
      </c>
      <c r="DV99" s="82">
        <f t="shared" si="884"/>
        <v>0</v>
      </c>
      <c r="DW99" s="82">
        <f t="shared" si="884"/>
        <v>0</v>
      </c>
      <c r="DX99" s="82">
        <f t="shared" si="884"/>
        <v>0</v>
      </c>
      <c r="DY99" s="82">
        <f t="shared" si="884"/>
        <v>0</v>
      </c>
      <c r="DZ99" s="82">
        <f t="shared" si="884"/>
        <v>0</v>
      </c>
      <c r="EA99" s="82">
        <f t="shared" si="884"/>
        <v>0</v>
      </c>
      <c r="EB99" s="82">
        <f t="shared" si="884"/>
        <v>0</v>
      </c>
      <c r="EC99" s="82"/>
    </row>
    <row r="100" spans="2:133" outlineLevel="1" x14ac:dyDescent="0.25">
      <c r="C100" s="333" t="s">
        <v>588</v>
      </c>
      <c r="G100" s="52" t="s">
        <v>603</v>
      </c>
      <c r="H100" s="46">
        <f t="shared" ref="H100" si="885">SUM(J100:EB100)</f>
        <v>0</v>
      </c>
      <c r="J100" s="82">
        <f>J99*SUM(J97:J98)*J96</f>
        <v>0</v>
      </c>
      <c r="K100" s="82">
        <f t="shared" ref="K100" si="886">K99*SUM(K97:K98)*K96</f>
        <v>0</v>
      </c>
      <c r="L100" s="82">
        <f t="shared" ref="L100" si="887">L99*SUM(L97:L98)*L96</f>
        <v>0</v>
      </c>
      <c r="M100" s="82">
        <f t="shared" ref="M100" si="888">M99*SUM(M97:M98)*M96</f>
        <v>0</v>
      </c>
      <c r="N100" s="82">
        <f t="shared" ref="N100" si="889">N99*SUM(N97:N98)*N96</f>
        <v>0</v>
      </c>
      <c r="O100" s="82">
        <f t="shared" ref="O100" si="890">O99*SUM(O97:O98)*O96</f>
        <v>0</v>
      </c>
      <c r="P100" s="82">
        <f t="shared" ref="P100" si="891">P99*SUM(P97:P98)*P96</f>
        <v>0</v>
      </c>
      <c r="Q100" s="82">
        <f t="shared" ref="Q100" si="892">Q99*SUM(Q97:Q98)*Q96</f>
        <v>0</v>
      </c>
      <c r="R100" s="82">
        <f t="shared" ref="R100" si="893">R99*SUM(R97:R98)*R96</f>
        <v>0</v>
      </c>
      <c r="S100" s="82">
        <f t="shared" ref="S100" si="894">S99*SUM(S97:S98)*S96</f>
        <v>0</v>
      </c>
      <c r="T100" s="82">
        <f t="shared" ref="T100" si="895">T99*SUM(T97:T98)*T96</f>
        <v>0</v>
      </c>
      <c r="U100" s="82">
        <f t="shared" ref="U100" si="896">U99*SUM(U97:U98)*U96</f>
        <v>0</v>
      </c>
      <c r="V100" s="82">
        <f t="shared" ref="V100" si="897">V99*SUM(V97:V98)*V96</f>
        <v>0</v>
      </c>
      <c r="W100" s="82">
        <f t="shared" ref="W100" si="898">W99*SUM(W97:W98)*W96</f>
        <v>0</v>
      </c>
      <c r="X100" s="82">
        <f t="shared" ref="X100" si="899">X99*SUM(X97:X98)*X96</f>
        <v>0</v>
      </c>
      <c r="Y100" s="82">
        <f t="shared" ref="Y100" si="900">Y99*SUM(Y97:Y98)*Y96</f>
        <v>0</v>
      </c>
      <c r="Z100" s="82">
        <f t="shared" ref="Z100" si="901">Z99*SUM(Z97:Z98)*Z96</f>
        <v>0</v>
      </c>
      <c r="AA100" s="82">
        <f t="shared" ref="AA100" si="902">AA99*SUM(AA97:AA98)*AA96</f>
        <v>0</v>
      </c>
      <c r="AB100" s="82">
        <f t="shared" ref="AB100" si="903">AB99*SUM(AB97:AB98)*AB96</f>
        <v>0</v>
      </c>
      <c r="AC100" s="82">
        <f t="shared" ref="AC100" si="904">AC99*SUM(AC97:AC98)*AC96</f>
        <v>0</v>
      </c>
      <c r="AD100" s="82">
        <f t="shared" ref="AD100" si="905">AD99*SUM(AD97:AD98)*AD96</f>
        <v>0</v>
      </c>
      <c r="AE100" s="82">
        <f t="shared" ref="AE100" si="906">AE99*SUM(AE97:AE98)*AE96</f>
        <v>0</v>
      </c>
      <c r="AF100" s="82">
        <f t="shared" ref="AF100" si="907">AF99*SUM(AF97:AF98)*AF96</f>
        <v>0</v>
      </c>
      <c r="AG100" s="82">
        <f t="shared" ref="AG100" si="908">AG99*SUM(AG97:AG98)*AG96</f>
        <v>0</v>
      </c>
      <c r="AH100" s="82">
        <f t="shared" ref="AH100" si="909">AH99*SUM(AH97:AH98)*AH96</f>
        <v>0</v>
      </c>
      <c r="AI100" s="82">
        <f t="shared" ref="AI100" si="910">AI99*SUM(AI97:AI98)*AI96</f>
        <v>0</v>
      </c>
      <c r="AJ100" s="82">
        <f t="shared" ref="AJ100" si="911">AJ99*SUM(AJ97:AJ98)*AJ96</f>
        <v>0</v>
      </c>
      <c r="AK100" s="82">
        <f t="shared" ref="AK100" si="912">AK99*SUM(AK97:AK98)*AK96</f>
        <v>0</v>
      </c>
      <c r="AL100" s="82">
        <f t="shared" ref="AL100" si="913">AL99*SUM(AL97:AL98)*AL96</f>
        <v>0</v>
      </c>
      <c r="AM100" s="82">
        <f t="shared" ref="AM100" si="914">AM99*SUM(AM97:AM98)*AM96</f>
        <v>0</v>
      </c>
      <c r="AN100" s="82">
        <f t="shared" ref="AN100" si="915">AN99*SUM(AN97:AN98)*AN96</f>
        <v>0</v>
      </c>
      <c r="AO100" s="82">
        <f t="shared" ref="AO100" si="916">AO99*SUM(AO97:AO98)*AO96</f>
        <v>0</v>
      </c>
      <c r="AP100" s="82">
        <f t="shared" ref="AP100" si="917">AP99*SUM(AP97:AP98)*AP96</f>
        <v>0</v>
      </c>
      <c r="AQ100" s="82">
        <f t="shared" ref="AQ100" si="918">AQ99*SUM(AQ97:AQ98)*AQ96</f>
        <v>0</v>
      </c>
      <c r="AR100" s="82">
        <f t="shared" ref="AR100" si="919">AR99*SUM(AR97:AR98)*AR96</f>
        <v>0</v>
      </c>
      <c r="AS100" s="82">
        <f t="shared" ref="AS100" si="920">AS99*SUM(AS97:AS98)*AS96</f>
        <v>0</v>
      </c>
      <c r="AT100" s="82">
        <f t="shared" ref="AT100" si="921">AT99*SUM(AT97:AT98)*AT96</f>
        <v>0</v>
      </c>
      <c r="AU100" s="82">
        <f t="shared" ref="AU100" si="922">AU99*SUM(AU97:AU98)*AU96</f>
        <v>0</v>
      </c>
      <c r="AV100" s="82">
        <f t="shared" ref="AV100" si="923">AV99*SUM(AV97:AV98)*AV96</f>
        <v>0</v>
      </c>
      <c r="AW100" s="82">
        <f t="shared" ref="AW100" si="924">AW99*SUM(AW97:AW98)*AW96</f>
        <v>0</v>
      </c>
      <c r="AX100" s="82">
        <f t="shared" ref="AX100" si="925">AX99*SUM(AX97:AX98)*AX96</f>
        <v>0</v>
      </c>
      <c r="AY100" s="82">
        <f t="shared" ref="AY100" si="926">AY99*SUM(AY97:AY98)*AY96</f>
        <v>0</v>
      </c>
      <c r="AZ100" s="82">
        <f t="shared" ref="AZ100" si="927">AZ99*SUM(AZ97:AZ98)*AZ96</f>
        <v>0</v>
      </c>
      <c r="BA100" s="82">
        <f t="shared" ref="BA100" si="928">BA99*SUM(BA97:BA98)*BA96</f>
        <v>0</v>
      </c>
      <c r="BB100" s="82">
        <f t="shared" ref="BB100" si="929">BB99*SUM(BB97:BB98)*BB96</f>
        <v>0</v>
      </c>
      <c r="BC100" s="82">
        <f t="shared" ref="BC100" si="930">BC99*SUM(BC97:BC98)*BC96</f>
        <v>0</v>
      </c>
      <c r="BD100" s="82">
        <f t="shared" ref="BD100" si="931">BD99*SUM(BD97:BD98)*BD96</f>
        <v>0</v>
      </c>
      <c r="BE100" s="82">
        <f t="shared" ref="BE100" si="932">BE99*SUM(BE97:BE98)*BE96</f>
        <v>0</v>
      </c>
      <c r="BF100" s="82">
        <f t="shared" ref="BF100" si="933">BF99*SUM(BF97:BF98)*BF96</f>
        <v>0</v>
      </c>
      <c r="BG100" s="82">
        <f t="shared" ref="BG100" si="934">BG99*SUM(BG97:BG98)*BG96</f>
        <v>0</v>
      </c>
      <c r="BH100" s="82">
        <f t="shared" ref="BH100" si="935">BH99*SUM(BH97:BH98)*BH96</f>
        <v>0</v>
      </c>
      <c r="BI100" s="82">
        <f t="shared" ref="BI100" si="936">BI99*SUM(BI97:BI98)*BI96</f>
        <v>0</v>
      </c>
      <c r="BJ100" s="82">
        <f t="shared" ref="BJ100" si="937">BJ99*SUM(BJ97:BJ98)*BJ96</f>
        <v>0</v>
      </c>
      <c r="BK100" s="82">
        <f t="shared" ref="BK100" si="938">BK99*SUM(BK97:BK98)*BK96</f>
        <v>0</v>
      </c>
      <c r="BL100" s="82">
        <f t="shared" ref="BL100" si="939">BL99*SUM(BL97:BL98)*BL96</f>
        <v>0</v>
      </c>
      <c r="BM100" s="82">
        <f t="shared" ref="BM100" si="940">BM99*SUM(BM97:BM98)*BM96</f>
        <v>0</v>
      </c>
      <c r="BN100" s="82">
        <f t="shared" ref="BN100" si="941">BN99*SUM(BN97:BN98)*BN96</f>
        <v>0</v>
      </c>
      <c r="BO100" s="82">
        <f t="shared" ref="BO100" si="942">BO99*SUM(BO97:BO98)*BO96</f>
        <v>0</v>
      </c>
      <c r="BP100" s="82">
        <f t="shared" ref="BP100" si="943">BP99*SUM(BP97:BP98)*BP96</f>
        <v>0</v>
      </c>
      <c r="BQ100" s="82">
        <f t="shared" ref="BQ100" si="944">BQ99*SUM(BQ97:BQ98)*BQ96</f>
        <v>0</v>
      </c>
      <c r="BR100" s="82">
        <f t="shared" ref="BR100" si="945">BR99*SUM(BR97:BR98)*BR96</f>
        <v>0</v>
      </c>
      <c r="BS100" s="82">
        <f t="shared" ref="BS100" si="946">BS99*SUM(BS97:BS98)*BS96</f>
        <v>0</v>
      </c>
      <c r="BT100" s="82">
        <f t="shared" ref="BT100" si="947">BT99*SUM(BT97:BT98)*BT96</f>
        <v>0</v>
      </c>
      <c r="BU100" s="82">
        <f t="shared" ref="BU100" si="948">BU99*SUM(BU97:BU98)*BU96</f>
        <v>0</v>
      </c>
      <c r="BV100" s="82">
        <f t="shared" ref="BV100" si="949">BV99*SUM(BV97:BV98)*BV96</f>
        <v>0</v>
      </c>
      <c r="BW100" s="82">
        <f t="shared" ref="BW100" si="950">BW99*SUM(BW97:BW98)*BW96</f>
        <v>0</v>
      </c>
      <c r="BX100" s="82">
        <f t="shared" ref="BX100" si="951">BX99*SUM(BX97:BX98)*BX96</f>
        <v>0</v>
      </c>
      <c r="BY100" s="82">
        <f t="shared" ref="BY100" si="952">BY99*SUM(BY97:BY98)*BY96</f>
        <v>0</v>
      </c>
      <c r="BZ100" s="82">
        <f t="shared" ref="BZ100" si="953">BZ99*SUM(BZ97:BZ98)*BZ96</f>
        <v>0</v>
      </c>
      <c r="CA100" s="82">
        <f t="shared" ref="CA100" si="954">CA99*SUM(CA97:CA98)*CA96</f>
        <v>0</v>
      </c>
      <c r="CB100" s="82">
        <f t="shared" ref="CB100" si="955">CB99*SUM(CB97:CB98)*CB96</f>
        <v>0</v>
      </c>
      <c r="CC100" s="82">
        <f t="shared" ref="CC100" si="956">CC99*SUM(CC97:CC98)*CC96</f>
        <v>0</v>
      </c>
      <c r="CD100" s="82">
        <f t="shared" ref="CD100" si="957">CD99*SUM(CD97:CD98)*CD96</f>
        <v>0</v>
      </c>
      <c r="CE100" s="82">
        <f t="shared" ref="CE100" si="958">CE99*SUM(CE97:CE98)*CE96</f>
        <v>0</v>
      </c>
      <c r="CF100" s="82">
        <f t="shared" ref="CF100" si="959">CF99*SUM(CF97:CF98)*CF96</f>
        <v>0</v>
      </c>
      <c r="CG100" s="82">
        <f t="shared" ref="CG100" si="960">CG99*SUM(CG97:CG98)*CG96</f>
        <v>0</v>
      </c>
      <c r="CH100" s="82">
        <f t="shared" ref="CH100" si="961">CH99*SUM(CH97:CH98)*CH96</f>
        <v>0</v>
      </c>
      <c r="CI100" s="82">
        <f t="shared" ref="CI100" si="962">CI99*SUM(CI97:CI98)*CI96</f>
        <v>0</v>
      </c>
      <c r="CJ100" s="82">
        <f t="shared" ref="CJ100" si="963">CJ99*SUM(CJ97:CJ98)*CJ96</f>
        <v>0</v>
      </c>
      <c r="CK100" s="82">
        <f t="shared" ref="CK100" si="964">CK99*SUM(CK97:CK98)*CK96</f>
        <v>0</v>
      </c>
      <c r="CL100" s="82">
        <f t="shared" ref="CL100" si="965">CL99*SUM(CL97:CL98)*CL96</f>
        <v>0</v>
      </c>
      <c r="CM100" s="82">
        <f t="shared" ref="CM100" si="966">CM99*SUM(CM97:CM98)*CM96</f>
        <v>0</v>
      </c>
      <c r="CN100" s="82">
        <f t="shared" ref="CN100" si="967">CN99*SUM(CN97:CN98)*CN96</f>
        <v>0</v>
      </c>
      <c r="CO100" s="82">
        <f t="shared" ref="CO100" si="968">CO99*SUM(CO97:CO98)*CO96</f>
        <v>0</v>
      </c>
      <c r="CP100" s="82">
        <f t="shared" ref="CP100" si="969">CP99*SUM(CP97:CP98)*CP96</f>
        <v>0</v>
      </c>
      <c r="CQ100" s="82">
        <f t="shared" ref="CQ100" si="970">CQ99*SUM(CQ97:CQ98)*CQ96</f>
        <v>0</v>
      </c>
      <c r="CR100" s="82">
        <f t="shared" ref="CR100" si="971">CR99*SUM(CR97:CR98)*CR96</f>
        <v>0</v>
      </c>
      <c r="CS100" s="82">
        <f t="shared" ref="CS100" si="972">CS99*SUM(CS97:CS98)*CS96</f>
        <v>0</v>
      </c>
      <c r="CT100" s="82">
        <f t="shared" ref="CT100" si="973">CT99*SUM(CT97:CT98)*CT96</f>
        <v>0</v>
      </c>
      <c r="CU100" s="82">
        <f t="shared" ref="CU100" si="974">CU99*SUM(CU97:CU98)*CU96</f>
        <v>0</v>
      </c>
      <c r="CV100" s="82">
        <f t="shared" ref="CV100" si="975">CV99*SUM(CV97:CV98)*CV96</f>
        <v>0</v>
      </c>
      <c r="CW100" s="82">
        <f t="shared" ref="CW100" si="976">CW99*SUM(CW97:CW98)*CW96</f>
        <v>0</v>
      </c>
      <c r="CX100" s="82">
        <f t="shared" ref="CX100" si="977">CX99*SUM(CX97:CX98)*CX96</f>
        <v>0</v>
      </c>
      <c r="CY100" s="82">
        <f t="shared" ref="CY100" si="978">CY99*SUM(CY97:CY98)*CY96</f>
        <v>0</v>
      </c>
      <c r="CZ100" s="82">
        <f t="shared" ref="CZ100" si="979">CZ99*SUM(CZ97:CZ98)*CZ96</f>
        <v>0</v>
      </c>
      <c r="DA100" s="82">
        <f t="shared" ref="DA100" si="980">DA99*SUM(DA97:DA98)*DA96</f>
        <v>0</v>
      </c>
      <c r="DB100" s="82">
        <f t="shared" ref="DB100" si="981">DB99*SUM(DB97:DB98)*DB96</f>
        <v>0</v>
      </c>
      <c r="DC100" s="82">
        <f t="shared" ref="DC100" si="982">DC99*SUM(DC97:DC98)*DC96</f>
        <v>0</v>
      </c>
      <c r="DD100" s="82">
        <f t="shared" ref="DD100" si="983">DD99*SUM(DD97:DD98)*DD96</f>
        <v>0</v>
      </c>
      <c r="DE100" s="82">
        <f t="shared" ref="DE100" si="984">DE99*SUM(DE97:DE98)*DE96</f>
        <v>0</v>
      </c>
      <c r="DF100" s="82">
        <f t="shared" ref="DF100" si="985">DF99*SUM(DF97:DF98)*DF96</f>
        <v>0</v>
      </c>
      <c r="DG100" s="82">
        <f t="shared" ref="DG100" si="986">DG99*SUM(DG97:DG98)*DG96</f>
        <v>0</v>
      </c>
      <c r="DH100" s="82">
        <f t="shared" ref="DH100" si="987">DH99*SUM(DH97:DH98)*DH96</f>
        <v>0</v>
      </c>
      <c r="DI100" s="82">
        <f t="shared" ref="DI100" si="988">DI99*SUM(DI97:DI98)*DI96</f>
        <v>0</v>
      </c>
      <c r="DJ100" s="82">
        <f t="shared" ref="DJ100" si="989">DJ99*SUM(DJ97:DJ98)*DJ96</f>
        <v>0</v>
      </c>
      <c r="DK100" s="82">
        <f t="shared" ref="DK100" si="990">DK99*SUM(DK97:DK98)*DK96</f>
        <v>0</v>
      </c>
      <c r="DL100" s="82">
        <f t="shared" ref="DL100" si="991">DL99*SUM(DL97:DL98)*DL96</f>
        <v>0</v>
      </c>
      <c r="DM100" s="82">
        <f t="shared" ref="DM100" si="992">DM99*SUM(DM97:DM98)*DM96</f>
        <v>0</v>
      </c>
      <c r="DN100" s="82">
        <f t="shared" ref="DN100" si="993">DN99*SUM(DN97:DN98)*DN96</f>
        <v>0</v>
      </c>
      <c r="DO100" s="82">
        <f t="shared" ref="DO100" si="994">DO99*SUM(DO97:DO98)*DO96</f>
        <v>0</v>
      </c>
      <c r="DP100" s="82">
        <f t="shared" ref="DP100" si="995">DP99*SUM(DP97:DP98)*DP96</f>
        <v>0</v>
      </c>
      <c r="DQ100" s="82">
        <f t="shared" ref="DQ100" si="996">DQ99*SUM(DQ97:DQ98)*DQ96</f>
        <v>0</v>
      </c>
      <c r="DR100" s="82">
        <f t="shared" ref="DR100" si="997">DR99*SUM(DR97:DR98)*DR96</f>
        <v>0</v>
      </c>
      <c r="DS100" s="82">
        <f t="shared" ref="DS100" si="998">DS99*SUM(DS97:DS98)*DS96</f>
        <v>0</v>
      </c>
      <c r="DT100" s="82">
        <f t="shared" ref="DT100" si="999">DT99*SUM(DT97:DT98)*DT96</f>
        <v>0</v>
      </c>
      <c r="DU100" s="82">
        <f t="shared" ref="DU100" si="1000">DU99*SUM(DU97:DU98)*DU96</f>
        <v>0</v>
      </c>
      <c r="DV100" s="82">
        <f t="shared" ref="DV100" si="1001">DV99*SUM(DV97:DV98)*DV96</f>
        <v>0</v>
      </c>
      <c r="DW100" s="82">
        <f t="shared" ref="DW100" si="1002">DW99*SUM(DW97:DW98)*DW96</f>
        <v>0</v>
      </c>
      <c r="DX100" s="82">
        <f t="shared" ref="DX100" si="1003">DX99*SUM(DX97:DX98)*DX96</f>
        <v>0</v>
      </c>
      <c r="DY100" s="82">
        <f t="shared" ref="DY100" si="1004">DY99*SUM(DY97:DY98)*DY96</f>
        <v>0</v>
      </c>
      <c r="DZ100" s="82">
        <f t="shared" ref="DZ100" si="1005">DZ99*SUM(DZ97:DZ98)*DZ96</f>
        <v>0</v>
      </c>
      <c r="EA100" s="82">
        <f t="shared" ref="EA100" si="1006">EA99*SUM(EA97:EA98)*EA96</f>
        <v>0</v>
      </c>
      <c r="EB100" s="82">
        <f t="shared" ref="EB100" si="1007">EB99*SUM(EB97:EB98)*EB96</f>
        <v>0</v>
      </c>
    </row>
    <row r="101" spans="2:133" outlineLevel="1" x14ac:dyDescent="0.25">
      <c r="C101" s="333" t="s">
        <v>589</v>
      </c>
      <c r="G101" s="52" t="s">
        <v>603</v>
      </c>
      <c r="H101" s="29"/>
      <c r="I101" s="129"/>
      <c r="J101" s="82">
        <f>J99-J100</f>
        <v>0</v>
      </c>
      <c r="K101" s="82">
        <f t="shared" ref="K101" si="1008">K99-K100</f>
        <v>0</v>
      </c>
      <c r="L101" s="82">
        <f t="shared" ref="L101" si="1009">L99-L100</f>
        <v>0</v>
      </c>
      <c r="M101" s="82">
        <f t="shared" ref="M101" si="1010">M99-M100</f>
        <v>0</v>
      </c>
      <c r="N101" s="82">
        <f t="shared" ref="N101" si="1011">N99-N100</f>
        <v>0</v>
      </c>
      <c r="O101" s="82">
        <f t="shared" ref="O101" si="1012">O99-O100</f>
        <v>0</v>
      </c>
      <c r="P101" s="82">
        <f t="shared" ref="P101" si="1013">P99-P100</f>
        <v>0</v>
      </c>
      <c r="Q101" s="82">
        <f t="shared" ref="Q101" si="1014">Q99-Q100</f>
        <v>0</v>
      </c>
      <c r="R101" s="82">
        <f t="shared" ref="R101" si="1015">R99-R100</f>
        <v>0</v>
      </c>
      <c r="S101" s="82">
        <f t="shared" ref="S101" si="1016">S99-S100</f>
        <v>0</v>
      </c>
      <c r="T101" s="82">
        <f t="shared" ref="T101" si="1017">T99-T100</f>
        <v>0</v>
      </c>
      <c r="U101" s="82">
        <f t="shared" ref="U101" si="1018">U99-U100</f>
        <v>0</v>
      </c>
      <c r="V101" s="82">
        <f t="shared" ref="V101" si="1019">V99-V100</f>
        <v>0</v>
      </c>
      <c r="W101" s="82">
        <f t="shared" ref="W101" si="1020">W99-W100</f>
        <v>0</v>
      </c>
      <c r="X101" s="82">
        <f t="shared" ref="X101" si="1021">X99-X100</f>
        <v>0</v>
      </c>
      <c r="Y101" s="82">
        <f t="shared" ref="Y101" si="1022">Y99-Y100</f>
        <v>0</v>
      </c>
      <c r="Z101" s="82">
        <f t="shared" ref="Z101" si="1023">Z99-Z100</f>
        <v>0</v>
      </c>
      <c r="AA101" s="82">
        <f t="shared" ref="AA101" si="1024">AA99-AA100</f>
        <v>0</v>
      </c>
      <c r="AB101" s="82">
        <f t="shared" ref="AB101" si="1025">AB99-AB100</f>
        <v>0</v>
      </c>
      <c r="AC101" s="82">
        <f t="shared" ref="AC101" si="1026">AC99-AC100</f>
        <v>0</v>
      </c>
      <c r="AD101" s="82">
        <f t="shared" ref="AD101" si="1027">AD99-AD100</f>
        <v>0</v>
      </c>
      <c r="AE101" s="82">
        <f t="shared" ref="AE101" si="1028">AE99-AE100</f>
        <v>0</v>
      </c>
      <c r="AF101" s="82">
        <f t="shared" ref="AF101" si="1029">AF99-AF100</f>
        <v>0</v>
      </c>
      <c r="AG101" s="82">
        <f t="shared" ref="AG101" si="1030">AG99-AG100</f>
        <v>0</v>
      </c>
      <c r="AH101" s="82">
        <f t="shared" ref="AH101" si="1031">AH99-AH100</f>
        <v>0</v>
      </c>
      <c r="AI101" s="82">
        <f t="shared" ref="AI101" si="1032">AI99-AI100</f>
        <v>0</v>
      </c>
      <c r="AJ101" s="82">
        <f t="shared" ref="AJ101" si="1033">AJ99-AJ100</f>
        <v>0</v>
      </c>
      <c r="AK101" s="82">
        <f t="shared" ref="AK101" si="1034">AK99-AK100</f>
        <v>0</v>
      </c>
      <c r="AL101" s="82">
        <f t="shared" ref="AL101" si="1035">AL99-AL100</f>
        <v>0</v>
      </c>
      <c r="AM101" s="82">
        <f t="shared" ref="AM101" si="1036">AM99-AM100</f>
        <v>0</v>
      </c>
      <c r="AN101" s="82">
        <f t="shared" ref="AN101" si="1037">AN99-AN100</f>
        <v>0</v>
      </c>
      <c r="AO101" s="82">
        <f t="shared" ref="AO101" si="1038">AO99-AO100</f>
        <v>0</v>
      </c>
      <c r="AP101" s="82">
        <f t="shared" ref="AP101" si="1039">AP99-AP100</f>
        <v>0</v>
      </c>
      <c r="AQ101" s="82">
        <f t="shared" ref="AQ101" si="1040">AQ99-AQ100</f>
        <v>0</v>
      </c>
      <c r="AR101" s="82">
        <f t="shared" ref="AR101" si="1041">AR99-AR100</f>
        <v>0</v>
      </c>
      <c r="AS101" s="82">
        <f t="shared" ref="AS101" si="1042">AS99-AS100</f>
        <v>0</v>
      </c>
      <c r="AT101" s="82">
        <f t="shared" ref="AT101" si="1043">AT99-AT100</f>
        <v>0</v>
      </c>
      <c r="AU101" s="82">
        <f t="shared" ref="AU101" si="1044">AU99-AU100</f>
        <v>0</v>
      </c>
      <c r="AV101" s="82">
        <f t="shared" ref="AV101" si="1045">AV99-AV100</f>
        <v>0</v>
      </c>
      <c r="AW101" s="82">
        <f t="shared" ref="AW101" si="1046">AW99-AW100</f>
        <v>0</v>
      </c>
      <c r="AX101" s="82">
        <f t="shared" ref="AX101" si="1047">AX99-AX100</f>
        <v>0</v>
      </c>
      <c r="AY101" s="82">
        <f t="shared" ref="AY101" si="1048">AY99-AY100</f>
        <v>0</v>
      </c>
      <c r="AZ101" s="82">
        <f t="shared" ref="AZ101" si="1049">AZ99-AZ100</f>
        <v>0</v>
      </c>
      <c r="BA101" s="82">
        <f t="shared" ref="BA101" si="1050">BA99-BA100</f>
        <v>0</v>
      </c>
      <c r="BB101" s="82">
        <f t="shared" ref="BB101" si="1051">BB99-BB100</f>
        <v>0</v>
      </c>
      <c r="BC101" s="82">
        <f t="shared" ref="BC101" si="1052">BC99-BC100</f>
        <v>0</v>
      </c>
      <c r="BD101" s="82">
        <f t="shared" ref="BD101" si="1053">BD99-BD100</f>
        <v>0</v>
      </c>
      <c r="BE101" s="82">
        <f t="shared" ref="BE101" si="1054">BE99-BE100</f>
        <v>0</v>
      </c>
      <c r="BF101" s="82">
        <f t="shared" ref="BF101" si="1055">BF99-BF100</f>
        <v>0</v>
      </c>
      <c r="BG101" s="82">
        <f t="shared" ref="BG101" si="1056">BG99-BG100</f>
        <v>0</v>
      </c>
      <c r="BH101" s="82">
        <f t="shared" ref="BH101" si="1057">BH99-BH100</f>
        <v>0</v>
      </c>
      <c r="BI101" s="82">
        <f t="shared" ref="BI101" si="1058">BI99-BI100</f>
        <v>0</v>
      </c>
      <c r="BJ101" s="82">
        <f t="shared" ref="BJ101" si="1059">BJ99-BJ100</f>
        <v>0</v>
      </c>
      <c r="BK101" s="82">
        <f t="shared" ref="BK101" si="1060">BK99-BK100</f>
        <v>0</v>
      </c>
      <c r="BL101" s="82">
        <f t="shared" ref="BL101" si="1061">BL99-BL100</f>
        <v>0</v>
      </c>
      <c r="BM101" s="82">
        <f t="shared" ref="BM101" si="1062">BM99-BM100</f>
        <v>0</v>
      </c>
      <c r="BN101" s="82">
        <f t="shared" ref="BN101" si="1063">BN99-BN100</f>
        <v>0</v>
      </c>
      <c r="BO101" s="82">
        <f t="shared" ref="BO101" si="1064">BO99-BO100</f>
        <v>0</v>
      </c>
      <c r="BP101" s="82">
        <f t="shared" ref="BP101" si="1065">BP99-BP100</f>
        <v>0</v>
      </c>
      <c r="BQ101" s="82">
        <f t="shared" ref="BQ101" si="1066">BQ99-BQ100</f>
        <v>0</v>
      </c>
      <c r="BR101" s="82">
        <f t="shared" ref="BR101" si="1067">BR99-BR100</f>
        <v>0</v>
      </c>
      <c r="BS101" s="82">
        <f t="shared" ref="BS101" si="1068">BS99-BS100</f>
        <v>0</v>
      </c>
      <c r="BT101" s="82">
        <f t="shared" ref="BT101" si="1069">BT99-BT100</f>
        <v>0</v>
      </c>
      <c r="BU101" s="82">
        <f t="shared" ref="BU101" si="1070">BU99-BU100</f>
        <v>0</v>
      </c>
      <c r="BV101" s="82">
        <f t="shared" ref="BV101" si="1071">BV99-BV100</f>
        <v>0</v>
      </c>
      <c r="BW101" s="82">
        <f t="shared" ref="BW101" si="1072">BW99-BW100</f>
        <v>0</v>
      </c>
      <c r="BX101" s="82">
        <f t="shared" ref="BX101" si="1073">BX99-BX100</f>
        <v>0</v>
      </c>
      <c r="BY101" s="82">
        <f t="shared" ref="BY101" si="1074">BY99-BY100</f>
        <v>0</v>
      </c>
      <c r="BZ101" s="82">
        <f t="shared" ref="BZ101" si="1075">BZ99-BZ100</f>
        <v>0</v>
      </c>
      <c r="CA101" s="82">
        <f t="shared" ref="CA101" si="1076">CA99-CA100</f>
        <v>0</v>
      </c>
      <c r="CB101" s="82">
        <f t="shared" ref="CB101" si="1077">CB99-CB100</f>
        <v>0</v>
      </c>
      <c r="CC101" s="82">
        <f t="shared" ref="CC101" si="1078">CC99-CC100</f>
        <v>0</v>
      </c>
      <c r="CD101" s="82">
        <f t="shared" ref="CD101" si="1079">CD99-CD100</f>
        <v>0</v>
      </c>
      <c r="CE101" s="82">
        <f t="shared" ref="CE101" si="1080">CE99-CE100</f>
        <v>0</v>
      </c>
      <c r="CF101" s="82">
        <f t="shared" ref="CF101" si="1081">CF99-CF100</f>
        <v>0</v>
      </c>
      <c r="CG101" s="82">
        <f t="shared" ref="CG101" si="1082">CG99-CG100</f>
        <v>0</v>
      </c>
      <c r="CH101" s="82">
        <f t="shared" ref="CH101" si="1083">CH99-CH100</f>
        <v>0</v>
      </c>
      <c r="CI101" s="82">
        <f t="shared" ref="CI101" si="1084">CI99-CI100</f>
        <v>0</v>
      </c>
      <c r="CJ101" s="82">
        <f t="shared" ref="CJ101" si="1085">CJ99-CJ100</f>
        <v>0</v>
      </c>
      <c r="CK101" s="82">
        <f t="shared" ref="CK101" si="1086">CK99-CK100</f>
        <v>0</v>
      </c>
      <c r="CL101" s="82">
        <f t="shared" ref="CL101" si="1087">CL99-CL100</f>
        <v>0</v>
      </c>
      <c r="CM101" s="82">
        <f t="shared" ref="CM101" si="1088">CM99-CM100</f>
        <v>0</v>
      </c>
      <c r="CN101" s="82">
        <f t="shared" ref="CN101" si="1089">CN99-CN100</f>
        <v>0</v>
      </c>
      <c r="CO101" s="82">
        <f t="shared" ref="CO101" si="1090">CO99-CO100</f>
        <v>0</v>
      </c>
      <c r="CP101" s="82">
        <f t="shared" ref="CP101" si="1091">CP99-CP100</f>
        <v>0</v>
      </c>
      <c r="CQ101" s="82">
        <f t="shared" ref="CQ101" si="1092">CQ99-CQ100</f>
        <v>0</v>
      </c>
      <c r="CR101" s="82">
        <f t="shared" ref="CR101" si="1093">CR99-CR100</f>
        <v>0</v>
      </c>
      <c r="CS101" s="82">
        <f t="shared" ref="CS101" si="1094">CS99-CS100</f>
        <v>0</v>
      </c>
      <c r="CT101" s="82">
        <f t="shared" ref="CT101" si="1095">CT99-CT100</f>
        <v>0</v>
      </c>
      <c r="CU101" s="82">
        <f t="shared" ref="CU101" si="1096">CU99-CU100</f>
        <v>0</v>
      </c>
      <c r="CV101" s="82">
        <f t="shared" ref="CV101" si="1097">CV99-CV100</f>
        <v>0</v>
      </c>
      <c r="CW101" s="82">
        <f t="shared" ref="CW101" si="1098">CW99-CW100</f>
        <v>0</v>
      </c>
      <c r="CX101" s="82">
        <f t="shared" ref="CX101" si="1099">CX99-CX100</f>
        <v>0</v>
      </c>
      <c r="CY101" s="82">
        <f t="shared" ref="CY101" si="1100">CY99-CY100</f>
        <v>0</v>
      </c>
      <c r="CZ101" s="82">
        <f t="shared" ref="CZ101" si="1101">CZ99-CZ100</f>
        <v>0</v>
      </c>
      <c r="DA101" s="82">
        <f t="shared" ref="DA101" si="1102">DA99-DA100</f>
        <v>0</v>
      </c>
      <c r="DB101" s="82">
        <f t="shared" ref="DB101" si="1103">DB99-DB100</f>
        <v>0</v>
      </c>
      <c r="DC101" s="82">
        <f t="shared" ref="DC101" si="1104">DC99-DC100</f>
        <v>0</v>
      </c>
      <c r="DD101" s="82">
        <f t="shared" ref="DD101" si="1105">DD99-DD100</f>
        <v>0</v>
      </c>
      <c r="DE101" s="82">
        <f t="shared" ref="DE101" si="1106">DE99-DE100</f>
        <v>0</v>
      </c>
      <c r="DF101" s="82">
        <f t="shared" ref="DF101" si="1107">DF99-DF100</f>
        <v>0</v>
      </c>
      <c r="DG101" s="82">
        <f t="shared" ref="DG101" si="1108">DG99-DG100</f>
        <v>0</v>
      </c>
      <c r="DH101" s="82">
        <f t="shared" ref="DH101" si="1109">DH99-DH100</f>
        <v>0</v>
      </c>
      <c r="DI101" s="82">
        <f t="shared" ref="DI101" si="1110">DI99-DI100</f>
        <v>0</v>
      </c>
      <c r="DJ101" s="82">
        <f t="shared" ref="DJ101" si="1111">DJ99-DJ100</f>
        <v>0</v>
      </c>
      <c r="DK101" s="82">
        <f t="shared" ref="DK101" si="1112">DK99-DK100</f>
        <v>0</v>
      </c>
      <c r="DL101" s="82">
        <f t="shared" ref="DL101" si="1113">DL99-DL100</f>
        <v>0</v>
      </c>
      <c r="DM101" s="82">
        <f t="shared" ref="DM101" si="1114">DM99-DM100</f>
        <v>0</v>
      </c>
      <c r="DN101" s="82">
        <f t="shared" ref="DN101" si="1115">DN99-DN100</f>
        <v>0</v>
      </c>
      <c r="DO101" s="82">
        <f t="shared" ref="DO101" si="1116">DO99-DO100</f>
        <v>0</v>
      </c>
      <c r="DP101" s="82">
        <f t="shared" ref="DP101" si="1117">DP99-DP100</f>
        <v>0</v>
      </c>
      <c r="DQ101" s="82">
        <f t="shared" ref="DQ101" si="1118">DQ99-DQ100</f>
        <v>0</v>
      </c>
      <c r="DR101" s="82">
        <f t="shared" ref="DR101" si="1119">DR99-DR100</f>
        <v>0</v>
      </c>
      <c r="DS101" s="82">
        <f t="shared" ref="DS101" si="1120">DS99-DS100</f>
        <v>0</v>
      </c>
      <c r="DT101" s="82">
        <f t="shared" ref="DT101" si="1121">DT99-DT100</f>
        <v>0</v>
      </c>
      <c r="DU101" s="82">
        <f t="shared" ref="DU101" si="1122">DU99-DU100</f>
        <v>0</v>
      </c>
      <c r="DV101" s="82">
        <f t="shared" ref="DV101" si="1123">DV99-DV100</f>
        <v>0</v>
      </c>
      <c r="DW101" s="82">
        <f t="shared" ref="DW101" si="1124">DW99-DW100</f>
        <v>0</v>
      </c>
      <c r="DX101" s="82">
        <f t="shared" ref="DX101" si="1125">DX99-DX100</f>
        <v>0</v>
      </c>
      <c r="DY101" s="82">
        <f t="shared" ref="DY101" si="1126">DY99-DY100</f>
        <v>0</v>
      </c>
      <c r="DZ101" s="82">
        <f t="shared" ref="DZ101" si="1127">DZ99-DZ100</f>
        <v>0</v>
      </c>
      <c r="EA101" s="82">
        <f t="shared" ref="EA101" si="1128">EA99-EA100</f>
        <v>0</v>
      </c>
      <c r="EB101" s="82">
        <f t="shared" ref="EB101" si="1129">EB99-EB100</f>
        <v>0</v>
      </c>
    </row>
    <row r="102" spans="2:133" outlineLevel="1" x14ac:dyDescent="0.25">
      <c r="C102" s="318" t="s">
        <v>590</v>
      </c>
      <c r="D102" s="31">
        <f>Costs!$M$39</f>
        <v>1.9</v>
      </c>
      <c r="G102" s="52" t="s">
        <v>220</v>
      </c>
      <c r="H102" s="29"/>
      <c r="J102" s="312">
        <f>$D102</f>
        <v>1.9</v>
      </c>
      <c r="K102" s="312">
        <f t="shared" ref="K102:BV102" si="1130">$D102</f>
        <v>1.9</v>
      </c>
      <c r="L102" s="312">
        <f t="shared" si="1130"/>
        <v>1.9</v>
      </c>
      <c r="M102" s="312">
        <f t="shared" si="1130"/>
        <v>1.9</v>
      </c>
      <c r="N102" s="312">
        <f t="shared" si="1130"/>
        <v>1.9</v>
      </c>
      <c r="O102" s="312">
        <f t="shared" si="1130"/>
        <v>1.9</v>
      </c>
      <c r="P102" s="312">
        <f t="shared" si="1130"/>
        <v>1.9</v>
      </c>
      <c r="Q102" s="312">
        <f t="shared" si="1130"/>
        <v>1.9</v>
      </c>
      <c r="R102" s="312">
        <f t="shared" si="1130"/>
        <v>1.9</v>
      </c>
      <c r="S102" s="312">
        <f t="shared" si="1130"/>
        <v>1.9</v>
      </c>
      <c r="T102" s="312">
        <f t="shared" si="1130"/>
        <v>1.9</v>
      </c>
      <c r="U102" s="312">
        <f t="shared" si="1130"/>
        <v>1.9</v>
      </c>
      <c r="V102" s="312">
        <f t="shared" si="1130"/>
        <v>1.9</v>
      </c>
      <c r="W102" s="312">
        <f t="shared" si="1130"/>
        <v>1.9</v>
      </c>
      <c r="X102" s="312">
        <f t="shared" si="1130"/>
        <v>1.9</v>
      </c>
      <c r="Y102" s="312">
        <f t="shared" si="1130"/>
        <v>1.9</v>
      </c>
      <c r="Z102" s="312">
        <f t="shared" si="1130"/>
        <v>1.9</v>
      </c>
      <c r="AA102" s="312">
        <f t="shared" si="1130"/>
        <v>1.9</v>
      </c>
      <c r="AB102" s="312">
        <f t="shared" si="1130"/>
        <v>1.9</v>
      </c>
      <c r="AC102" s="312">
        <f t="shared" si="1130"/>
        <v>1.9</v>
      </c>
      <c r="AD102" s="312">
        <f t="shared" si="1130"/>
        <v>1.9</v>
      </c>
      <c r="AE102" s="312">
        <f t="shared" si="1130"/>
        <v>1.9</v>
      </c>
      <c r="AF102" s="312">
        <f t="shared" si="1130"/>
        <v>1.9</v>
      </c>
      <c r="AG102" s="312">
        <f t="shared" si="1130"/>
        <v>1.9</v>
      </c>
      <c r="AH102" s="312">
        <f t="shared" si="1130"/>
        <v>1.9</v>
      </c>
      <c r="AI102" s="312">
        <f t="shared" si="1130"/>
        <v>1.9</v>
      </c>
      <c r="AJ102" s="312">
        <f t="shared" si="1130"/>
        <v>1.9</v>
      </c>
      <c r="AK102" s="312">
        <f t="shared" si="1130"/>
        <v>1.9</v>
      </c>
      <c r="AL102" s="312">
        <f t="shared" si="1130"/>
        <v>1.9</v>
      </c>
      <c r="AM102" s="312">
        <f t="shared" si="1130"/>
        <v>1.9</v>
      </c>
      <c r="AN102" s="312">
        <f t="shared" si="1130"/>
        <v>1.9</v>
      </c>
      <c r="AO102" s="312">
        <f t="shared" si="1130"/>
        <v>1.9</v>
      </c>
      <c r="AP102" s="312">
        <f t="shared" si="1130"/>
        <v>1.9</v>
      </c>
      <c r="AQ102" s="312">
        <f t="shared" si="1130"/>
        <v>1.9</v>
      </c>
      <c r="AR102" s="312">
        <f t="shared" si="1130"/>
        <v>1.9</v>
      </c>
      <c r="AS102" s="312">
        <f t="shared" si="1130"/>
        <v>1.9</v>
      </c>
      <c r="AT102" s="312">
        <f t="shared" si="1130"/>
        <v>1.9</v>
      </c>
      <c r="AU102" s="312">
        <f t="shared" si="1130"/>
        <v>1.9</v>
      </c>
      <c r="AV102" s="312">
        <f t="shared" si="1130"/>
        <v>1.9</v>
      </c>
      <c r="AW102" s="312">
        <f t="shared" si="1130"/>
        <v>1.9</v>
      </c>
      <c r="AX102" s="312">
        <f t="shared" si="1130"/>
        <v>1.9</v>
      </c>
      <c r="AY102" s="312">
        <f t="shared" si="1130"/>
        <v>1.9</v>
      </c>
      <c r="AZ102" s="312">
        <f t="shared" si="1130"/>
        <v>1.9</v>
      </c>
      <c r="BA102" s="312">
        <f t="shared" si="1130"/>
        <v>1.9</v>
      </c>
      <c r="BB102" s="312">
        <f t="shared" si="1130"/>
        <v>1.9</v>
      </c>
      <c r="BC102" s="312">
        <f t="shared" si="1130"/>
        <v>1.9</v>
      </c>
      <c r="BD102" s="312">
        <f t="shared" si="1130"/>
        <v>1.9</v>
      </c>
      <c r="BE102" s="312">
        <f t="shared" si="1130"/>
        <v>1.9</v>
      </c>
      <c r="BF102" s="312">
        <f t="shared" si="1130"/>
        <v>1.9</v>
      </c>
      <c r="BG102" s="312">
        <f t="shared" si="1130"/>
        <v>1.9</v>
      </c>
      <c r="BH102" s="312">
        <f t="shared" si="1130"/>
        <v>1.9</v>
      </c>
      <c r="BI102" s="312">
        <f t="shared" si="1130"/>
        <v>1.9</v>
      </c>
      <c r="BJ102" s="312">
        <f t="shared" si="1130"/>
        <v>1.9</v>
      </c>
      <c r="BK102" s="312">
        <f t="shared" si="1130"/>
        <v>1.9</v>
      </c>
      <c r="BL102" s="312">
        <f t="shared" si="1130"/>
        <v>1.9</v>
      </c>
      <c r="BM102" s="312">
        <f t="shared" si="1130"/>
        <v>1.9</v>
      </c>
      <c r="BN102" s="312">
        <f t="shared" si="1130"/>
        <v>1.9</v>
      </c>
      <c r="BO102" s="312">
        <f t="shared" si="1130"/>
        <v>1.9</v>
      </c>
      <c r="BP102" s="312">
        <f t="shared" si="1130"/>
        <v>1.9</v>
      </c>
      <c r="BQ102" s="312">
        <f t="shared" si="1130"/>
        <v>1.9</v>
      </c>
      <c r="BR102" s="312">
        <f t="shared" si="1130"/>
        <v>1.9</v>
      </c>
      <c r="BS102" s="312">
        <f t="shared" si="1130"/>
        <v>1.9</v>
      </c>
      <c r="BT102" s="312">
        <f t="shared" si="1130"/>
        <v>1.9</v>
      </c>
      <c r="BU102" s="312">
        <f t="shared" si="1130"/>
        <v>1.9</v>
      </c>
      <c r="BV102" s="312">
        <f t="shared" si="1130"/>
        <v>1.9</v>
      </c>
      <c r="BW102" s="312">
        <f t="shared" ref="BW102:EB102" si="1131">$D102</f>
        <v>1.9</v>
      </c>
      <c r="BX102" s="312">
        <f t="shared" si="1131"/>
        <v>1.9</v>
      </c>
      <c r="BY102" s="312">
        <f t="shared" si="1131"/>
        <v>1.9</v>
      </c>
      <c r="BZ102" s="312">
        <f t="shared" si="1131"/>
        <v>1.9</v>
      </c>
      <c r="CA102" s="312">
        <f t="shared" si="1131"/>
        <v>1.9</v>
      </c>
      <c r="CB102" s="312">
        <f t="shared" si="1131"/>
        <v>1.9</v>
      </c>
      <c r="CC102" s="312">
        <f t="shared" si="1131"/>
        <v>1.9</v>
      </c>
      <c r="CD102" s="312">
        <f t="shared" si="1131"/>
        <v>1.9</v>
      </c>
      <c r="CE102" s="312">
        <f t="shared" si="1131"/>
        <v>1.9</v>
      </c>
      <c r="CF102" s="312">
        <f t="shared" si="1131"/>
        <v>1.9</v>
      </c>
      <c r="CG102" s="312">
        <f t="shared" si="1131"/>
        <v>1.9</v>
      </c>
      <c r="CH102" s="312">
        <f t="shared" si="1131"/>
        <v>1.9</v>
      </c>
      <c r="CI102" s="312">
        <f t="shared" si="1131"/>
        <v>1.9</v>
      </c>
      <c r="CJ102" s="312">
        <f t="shared" si="1131"/>
        <v>1.9</v>
      </c>
      <c r="CK102" s="312">
        <f t="shared" si="1131"/>
        <v>1.9</v>
      </c>
      <c r="CL102" s="312">
        <f t="shared" si="1131"/>
        <v>1.9</v>
      </c>
      <c r="CM102" s="312">
        <f t="shared" si="1131"/>
        <v>1.9</v>
      </c>
      <c r="CN102" s="312">
        <f t="shared" si="1131"/>
        <v>1.9</v>
      </c>
      <c r="CO102" s="312">
        <f t="shared" si="1131"/>
        <v>1.9</v>
      </c>
      <c r="CP102" s="312">
        <f t="shared" si="1131"/>
        <v>1.9</v>
      </c>
      <c r="CQ102" s="312">
        <f t="shared" si="1131"/>
        <v>1.9</v>
      </c>
      <c r="CR102" s="312">
        <f t="shared" si="1131"/>
        <v>1.9</v>
      </c>
      <c r="CS102" s="312">
        <f t="shared" si="1131"/>
        <v>1.9</v>
      </c>
      <c r="CT102" s="312">
        <f t="shared" si="1131"/>
        <v>1.9</v>
      </c>
      <c r="CU102" s="312">
        <f t="shared" si="1131"/>
        <v>1.9</v>
      </c>
      <c r="CV102" s="312">
        <f t="shared" si="1131"/>
        <v>1.9</v>
      </c>
      <c r="CW102" s="312">
        <f t="shared" si="1131"/>
        <v>1.9</v>
      </c>
      <c r="CX102" s="312">
        <f t="shared" si="1131"/>
        <v>1.9</v>
      </c>
      <c r="CY102" s="312">
        <f t="shared" si="1131"/>
        <v>1.9</v>
      </c>
      <c r="CZ102" s="312">
        <f t="shared" si="1131"/>
        <v>1.9</v>
      </c>
      <c r="DA102" s="312">
        <f t="shared" si="1131"/>
        <v>1.9</v>
      </c>
      <c r="DB102" s="312">
        <f t="shared" si="1131"/>
        <v>1.9</v>
      </c>
      <c r="DC102" s="312">
        <f t="shared" si="1131"/>
        <v>1.9</v>
      </c>
      <c r="DD102" s="312">
        <f t="shared" si="1131"/>
        <v>1.9</v>
      </c>
      <c r="DE102" s="312">
        <f t="shared" si="1131"/>
        <v>1.9</v>
      </c>
      <c r="DF102" s="312">
        <f t="shared" si="1131"/>
        <v>1.9</v>
      </c>
      <c r="DG102" s="312">
        <f t="shared" si="1131"/>
        <v>1.9</v>
      </c>
      <c r="DH102" s="312">
        <f t="shared" si="1131"/>
        <v>1.9</v>
      </c>
      <c r="DI102" s="312">
        <f t="shared" si="1131"/>
        <v>1.9</v>
      </c>
      <c r="DJ102" s="312">
        <f t="shared" si="1131"/>
        <v>1.9</v>
      </c>
      <c r="DK102" s="312">
        <f t="shared" si="1131"/>
        <v>1.9</v>
      </c>
      <c r="DL102" s="312">
        <f t="shared" si="1131"/>
        <v>1.9</v>
      </c>
      <c r="DM102" s="312">
        <f t="shared" si="1131"/>
        <v>1.9</v>
      </c>
      <c r="DN102" s="312">
        <f t="shared" si="1131"/>
        <v>1.9</v>
      </c>
      <c r="DO102" s="312">
        <f t="shared" si="1131"/>
        <v>1.9</v>
      </c>
      <c r="DP102" s="312">
        <f t="shared" si="1131"/>
        <v>1.9</v>
      </c>
      <c r="DQ102" s="312">
        <f t="shared" si="1131"/>
        <v>1.9</v>
      </c>
      <c r="DR102" s="312">
        <f t="shared" si="1131"/>
        <v>1.9</v>
      </c>
      <c r="DS102" s="312">
        <f t="shared" si="1131"/>
        <v>1.9</v>
      </c>
      <c r="DT102" s="312">
        <f t="shared" si="1131"/>
        <v>1.9</v>
      </c>
      <c r="DU102" s="312">
        <f t="shared" si="1131"/>
        <v>1.9</v>
      </c>
      <c r="DV102" s="312">
        <f t="shared" si="1131"/>
        <v>1.9</v>
      </c>
      <c r="DW102" s="312">
        <f t="shared" si="1131"/>
        <v>1.9</v>
      </c>
      <c r="DX102" s="312">
        <f t="shared" si="1131"/>
        <v>1.9</v>
      </c>
      <c r="DY102" s="312">
        <f t="shared" si="1131"/>
        <v>1.9</v>
      </c>
      <c r="DZ102" s="312">
        <f t="shared" si="1131"/>
        <v>1.9</v>
      </c>
      <c r="EA102" s="312">
        <f t="shared" si="1131"/>
        <v>1.9</v>
      </c>
      <c r="EB102" s="312">
        <f t="shared" si="1131"/>
        <v>1.9</v>
      </c>
    </row>
    <row r="103" spans="2:133" outlineLevel="1" x14ac:dyDescent="0.25">
      <c r="C103" s="327" t="s">
        <v>591</v>
      </c>
      <c r="D103" s="38"/>
      <c r="E103" s="38"/>
      <c r="F103" s="38"/>
      <c r="G103" s="55" t="s">
        <v>220</v>
      </c>
      <c r="H103" s="316">
        <f t="shared" ref="H103" si="1132">SUM(J103:EB103)</f>
        <v>0</v>
      </c>
      <c r="I103" s="38"/>
      <c r="J103" s="314">
        <f>J96*J100*J102</f>
        <v>0</v>
      </c>
      <c r="K103" s="314">
        <f t="shared" ref="K103" si="1133">K96*K100*K102</f>
        <v>0</v>
      </c>
      <c r="L103" s="314">
        <f t="shared" ref="L103" si="1134">L96*L100*L102</f>
        <v>0</v>
      </c>
      <c r="M103" s="314">
        <f t="shared" ref="M103" si="1135">M96*M100*M102</f>
        <v>0</v>
      </c>
      <c r="N103" s="314">
        <f t="shared" ref="N103" si="1136">N96*N100*N102</f>
        <v>0</v>
      </c>
      <c r="O103" s="314">
        <f t="shared" ref="O103" si="1137">O96*O100*O102</f>
        <v>0</v>
      </c>
      <c r="P103" s="314">
        <f t="shared" ref="P103" si="1138">P96*P100*P102</f>
        <v>0</v>
      </c>
      <c r="Q103" s="314">
        <f t="shared" ref="Q103" si="1139">Q96*Q100*Q102</f>
        <v>0</v>
      </c>
      <c r="R103" s="314">
        <f t="shared" ref="R103" si="1140">R96*R100*R102</f>
        <v>0</v>
      </c>
      <c r="S103" s="314">
        <f t="shared" ref="S103" si="1141">S96*S100*S102</f>
        <v>0</v>
      </c>
      <c r="T103" s="314">
        <f t="shared" ref="T103" si="1142">T96*T100*T102</f>
        <v>0</v>
      </c>
      <c r="U103" s="314">
        <f t="shared" ref="U103" si="1143">U96*U100*U102</f>
        <v>0</v>
      </c>
      <c r="V103" s="314">
        <f t="shared" ref="V103" si="1144">V96*V100*V102</f>
        <v>0</v>
      </c>
      <c r="W103" s="314">
        <f t="shared" ref="W103" si="1145">W96*W100*W102</f>
        <v>0</v>
      </c>
      <c r="X103" s="314">
        <f t="shared" ref="X103" si="1146">X96*X100*X102</f>
        <v>0</v>
      </c>
      <c r="Y103" s="314">
        <f t="shared" ref="Y103" si="1147">Y96*Y100*Y102</f>
        <v>0</v>
      </c>
      <c r="Z103" s="314">
        <f t="shared" ref="Z103" si="1148">Z96*Z100*Z102</f>
        <v>0</v>
      </c>
      <c r="AA103" s="314">
        <f t="shared" ref="AA103" si="1149">AA96*AA100*AA102</f>
        <v>0</v>
      </c>
      <c r="AB103" s="314">
        <f t="shared" ref="AB103" si="1150">AB96*AB100*AB102</f>
        <v>0</v>
      </c>
      <c r="AC103" s="314">
        <f t="shared" ref="AC103" si="1151">AC96*AC100*AC102</f>
        <v>0</v>
      </c>
      <c r="AD103" s="314">
        <f t="shared" ref="AD103" si="1152">AD96*AD100*AD102</f>
        <v>0</v>
      </c>
      <c r="AE103" s="314">
        <f t="shared" ref="AE103" si="1153">AE96*AE100*AE102</f>
        <v>0</v>
      </c>
      <c r="AF103" s="314">
        <f t="shared" ref="AF103" si="1154">AF96*AF100*AF102</f>
        <v>0</v>
      </c>
      <c r="AG103" s="314">
        <f t="shared" ref="AG103" si="1155">AG96*AG100*AG102</f>
        <v>0</v>
      </c>
      <c r="AH103" s="314">
        <f t="shared" ref="AH103" si="1156">AH96*AH100*AH102</f>
        <v>0</v>
      </c>
      <c r="AI103" s="314">
        <f t="shared" ref="AI103" si="1157">AI96*AI100*AI102</f>
        <v>0</v>
      </c>
      <c r="AJ103" s="314">
        <f t="shared" ref="AJ103" si="1158">AJ96*AJ100*AJ102</f>
        <v>0</v>
      </c>
      <c r="AK103" s="314">
        <f t="shared" ref="AK103" si="1159">AK96*AK100*AK102</f>
        <v>0</v>
      </c>
      <c r="AL103" s="314">
        <f t="shared" ref="AL103" si="1160">AL96*AL100*AL102</f>
        <v>0</v>
      </c>
      <c r="AM103" s="314">
        <f t="shared" ref="AM103" si="1161">AM96*AM100*AM102</f>
        <v>0</v>
      </c>
      <c r="AN103" s="314">
        <f t="shared" ref="AN103" si="1162">AN96*AN100*AN102</f>
        <v>0</v>
      </c>
      <c r="AO103" s="314">
        <f t="shared" ref="AO103" si="1163">AO96*AO100*AO102</f>
        <v>0</v>
      </c>
      <c r="AP103" s="314">
        <f t="shared" ref="AP103" si="1164">AP96*AP100*AP102</f>
        <v>0</v>
      </c>
      <c r="AQ103" s="314">
        <f t="shared" ref="AQ103" si="1165">AQ96*AQ100*AQ102</f>
        <v>0</v>
      </c>
      <c r="AR103" s="314">
        <f t="shared" ref="AR103" si="1166">AR96*AR100*AR102</f>
        <v>0</v>
      </c>
      <c r="AS103" s="314">
        <f t="shared" ref="AS103" si="1167">AS96*AS100*AS102</f>
        <v>0</v>
      </c>
      <c r="AT103" s="314">
        <f t="shared" ref="AT103" si="1168">AT96*AT100*AT102</f>
        <v>0</v>
      </c>
      <c r="AU103" s="314">
        <f t="shared" ref="AU103" si="1169">AU96*AU100*AU102</f>
        <v>0</v>
      </c>
      <c r="AV103" s="314">
        <f t="shared" ref="AV103" si="1170">AV96*AV100*AV102</f>
        <v>0</v>
      </c>
      <c r="AW103" s="314">
        <f t="shared" ref="AW103" si="1171">AW96*AW100*AW102</f>
        <v>0</v>
      </c>
      <c r="AX103" s="314">
        <f t="shared" ref="AX103" si="1172">AX96*AX100*AX102</f>
        <v>0</v>
      </c>
      <c r="AY103" s="314">
        <f t="shared" ref="AY103" si="1173">AY96*AY100*AY102</f>
        <v>0</v>
      </c>
      <c r="AZ103" s="314">
        <f t="shared" ref="AZ103" si="1174">AZ96*AZ100*AZ102</f>
        <v>0</v>
      </c>
      <c r="BA103" s="314">
        <f t="shared" ref="BA103" si="1175">BA96*BA100*BA102</f>
        <v>0</v>
      </c>
      <c r="BB103" s="314">
        <f t="shared" ref="BB103" si="1176">BB96*BB100*BB102</f>
        <v>0</v>
      </c>
      <c r="BC103" s="314">
        <f t="shared" ref="BC103" si="1177">BC96*BC100*BC102</f>
        <v>0</v>
      </c>
      <c r="BD103" s="314">
        <f t="shared" ref="BD103" si="1178">BD96*BD100*BD102</f>
        <v>0</v>
      </c>
      <c r="BE103" s="314">
        <f t="shared" ref="BE103" si="1179">BE96*BE100*BE102</f>
        <v>0</v>
      </c>
      <c r="BF103" s="314">
        <f t="shared" ref="BF103" si="1180">BF96*BF100*BF102</f>
        <v>0</v>
      </c>
      <c r="BG103" s="314">
        <f t="shared" ref="BG103" si="1181">BG96*BG100*BG102</f>
        <v>0</v>
      </c>
      <c r="BH103" s="314">
        <f t="shared" ref="BH103" si="1182">BH96*BH100*BH102</f>
        <v>0</v>
      </c>
      <c r="BI103" s="314">
        <f t="shared" ref="BI103" si="1183">BI96*BI100*BI102</f>
        <v>0</v>
      </c>
      <c r="BJ103" s="314">
        <f t="shared" ref="BJ103" si="1184">BJ96*BJ100*BJ102</f>
        <v>0</v>
      </c>
      <c r="BK103" s="314">
        <f t="shared" ref="BK103" si="1185">BK96*BK100*BK102</f>
        <v>0</v>
      </c>
      <c r="BL103" s="314">
        <f t="shared" ref="BL103" si="1186">BL96*BL100*BL102</f>
        <v>0</v>
      </c>
      <c r="BM103" s="314">
        <f t="shared" ref="BM103" si="1187">BM96*BM100*BM102</f>
        <v>0</v>
      </c>
      <c r="BN103" s="314">
        <f t="shared" ref="BN103" si="1188">BN96*BN100*BN102</f>
        <v>0</v>
      </c>
      <c r="BO103" s="314">
        <f t="shared" ref="BO103" si="1189">BO96*BO100*BO102</f>
        <v>0</v>
      </c>
      <c r="BP103" s="314">
        <f t="shared" ref="BP103" si="1190">BP96*BP100*BP102</f>
        <v>0</v>
      </c>
      <c r="BQ103" s="314">
        <f t="shared" ref="BQ103" si="1191">BQ96*BQ100*BQ102</f>
        <v>0</v>
      </c>
      <c r="BR103" s="314">
        <f t="shared" ref="BR103" si="1192">BR96*BR100*BR102</f>
        <v>0</v>
      </c>
      <c r="BS103" s="314">
        <f t="shared" ref="BS103" si="1193">BS96*BS100*BS102</f>
        <v>0</v>
      </c>
      <c r="BT103" s="314">
        <f t="shared" ref="BT103" si="1194">BT96*BT100*BT102</f>
        <v>0</v>
      </c>
      <c r="BU103" s="314">
        <f t="shared" ref="BU103" si="1195">BU96*BU100*BU102</f>
        <v>0</v>
      </c>
      <c r="BV103" s="314">
        <f t="shared" ref="BV103" si="1196">BV96*BV100*BV102</f>
        <v>0</v>
      </c>
      <c r="BW103" s="314">
        <f t="shared" ref="BW103" si="1197">BW96*BW100*BW102</f>
        <v>0</v>
      </c>
      <c r="BX103" s="314">
        <f t="shared" ref="BX103" si="1198">BX96*BX100*BX102</f>
        <v>0</v>
      </c>
      <c r="BY103" s="314">
        <f t="shared" ref="BY103" si="1199">BY96*BY100*BY102</f>
        <v>0</v>
      </c>
      <c r="BZ103" s="314">
        <f t="shared" ref="BZ103" si="1200">BZ96*BZ100*BZ102</f>
        <v>0</v>
      </c>
      <c r="CA103" s="314">
        <f t="shared" ref="CA103" si="1201">CA96*CA100*CA102</f>
        <v>0</v>
      </c>
      <c r="CB103" s="314">
        <f t="shared" ref="CB103" si="1202">CB96*CB100*CB102</f>
        <v>0</v>
      </c>
      <c r="CC103" s="314">
        <f t="shared" ref="CC103" si="1203">CC96*CC100*CC102</f>
        <v>0</v>
      </c>
      <c r="CD103" s="314">
        <f t="shared" ref="CD103" si="1204">CD96*CD100*CD102</f>
        <v>0</v>
      </c>
      <c r="CE103" s="314">
        <f t="shared" ref="CE103" si="1205">CE96*CE100*CE102</f>
        <v>0</v>
      </c>
      <c r="CF103" s="314">
        <f t="shared" ref="CF103" si="1206">CF96*CF100*CF102</f>
        <v>0</v>
      </c>
      <c r="CG103" s="314">
        <f t="shared" ref="CG103" si="1207">CG96*CG100*CG102</f>
        <v>0</v>
      </c>
      <c r="CH103" s="314">
        <f t="shared" ref="CH103" si="1208">CH96*CH100*CH102</f>
        <v>0</v>
      </c>
      <c r="CI103" s="314">
        <f t="shared" ref="CI103" si="1209">CI96*CI100*CI102</f>
        <v>0</v>
      </c>
      <c r="CJ103" s="314">
        <f t="shared" ref="CJ103" si="1210">CJ96*CJ100*CJ102</f>
        <v>0</v>
      </c>
      <c r="CK103" s="314">
        <f t="shared" ref="CK103" si="1211">CK96*CK100*CK102</f>
        <v>0</v>
      </c>
      <c r="CL103" s="314">
        <f t="shared" ref="CL103" si="1212">CL96*CL100*CL102</f>
        <v>0</v>
      </c>
      <c r="CM103" s="314">
        <f t="shared" ref="CM103" si="1213">CM96*CM100*CM102</f>
        <v>0</v>
      </c>
      <c r="CN103" s="314">
        <f t="shared" ref="CN103" si="1214">CN96*CN100*CN102</f>
        <v>0</v>
      </c>
      <c r="CO103" s="314">
        <f t="shared" ref="CO103" si="1215">CO96*CO100*CO102</f>
        <v>0</v>
      </c>
      <c r="CP103" s="314">
        <f t="shared" ref="CP103" si="1216">CP96*CP100*CP102</f>
        <v>0</v>
      </c>
      <c r="CQ103" s="314">
        <f t="shared" ref="CQ103" si="1217">CQ96*CQ100*CQ102</f>
        <v>0</v>
      </c>
      <c r="CR103" s="314">
        <f t="shared" ref="CR103" si="1218">CR96*CR100*CR102</f>
        <v>0</v>
      </c>
      <c r="CS103" s="314">
        <f t="shared" ref="CS103" si="1219">CS96*CS100*CS102</f>
        <v>0</v>
      </c>
      <c r="CT103" s="314">
        <f t="shared" ref="CT103" si="1220">CT96*CT100*CT102</f>
        <v>0</v>
      </c>
      <c r="CU103" s="314">
        <f t="shared" ref="CU103" si="1221">CU96*CU100*CU102</f>
        <v>0</v>
      </c>
      <c r="CV103" s="314">
        <f t="shared" ref="CV103" si="1222">CV96*CV100*CV102</f>
        <v>0</v>
      </c>
      <c r="CW103" s="314">
        <f t="shared" ref="CW103" si="1223">CW96*CW100*CW102</f>
        <v>0</v>
      </c>
      <c r="CX103" s="314">
        <f t="shared" ref="CX103" si="1224">CX96*CX100*CX102</f>
        <v>0</v>
      </c>
      <c r="CY103" s="314">
        <f t="shared" ref="CY103" si="1225">CY96*CY100*CY102</f>
        <v>0</v>
      </c>
      <c r="CZ103" s="314">
        <f t="shared" ref="CZ103" si="1226">CZ96*CZ100*CZ102</f>
        <v>0</v>
      </c>
      <c r="DA103" s="314">
        <f t="shared" ref="DA103" si="1227">DA96*DA100*DA102</f>
        <v>0</v>
      </c>
      <c r="DB103" s="314">
        <f t="shared" ref="DB103" si="1228">DB96*DB100*DB102</f>
        <v>0</v>
      </c>
      <c r="DC103" s="314">
        <f t="shared" ref="DC103" si="1229">DC96*DC100*DC102</f>
        <v>0</v>
      </c>
      <c r="DD103" s="314">
        <f t="shared" ref="DD103" si="1230">DD96*DD100*DD102</f>
        <v>0</v>
      </c>
      <c r="DE103" s="314">
        <f t="shared" ref="DE103" si="1231">DE96*DE100*DE102</f>
        <v>0</v>
      </c>
      <c r="DF103" s="314">
        <f t="shared" ref="DF103" si="1232">DF96*DF100*DF102</f>
        <v>0</v>
      </c>
      <c r="DG103" s="314">
        <f t="shared" ref="DG103" si="1233">DG96*DG100*DG102</f>
        <v>0</v>
      </c>
      <c r="DH103" s="314">
        <f t="shared" ref="DH103" si="1234">DH96*DH100*DH102</f>
        <v>0</v>
      </c>
      <c r="DI103" s="314">
        <f t="shared" ref="DI103" si="1235">DI96*DI100*DI102</f>
        <v>0</v>
      </c>
      <c r="DJ103" s="314">
        <f t="shared" ref="DJ103" si="1236">DJ96*DJ100*DJ102</f>
        <v>0</v>
      </c>
      <c r="DK103" s="314">
        <f t="shared" ref="DK103" si="1237">DK96*DK100*DK102</f>
        <v>0</v>
      </c>
      <c r="DL103" s="314">
        <f t="shared" ref="DL103" si="1238">DL96*DL100*DL102</f>
        <v>0</v>
      </c>
      <c r="DM103" s="314">
        <f t="shared" ref="DM103" si="1239">DM96*DM100*DM102</f>
        <v>0</v>
      </c>
      <c r="DN103" s="314">
        <f t="shared" ref="DN103" si="1240">DN96*DN100*DN102</f>
        <v>0</v>
      </c>
      <c r="DO103" s="314">
        <f t="shared" ref="DO103" si="1241">DO96*DO100*DO102</f>
        <v>0</v>
      </c>
      <c r="DP103" s="314">
        <f t="shared" ref="DP103" si="1242">DP96*DP100*DP102</f>
        <v>0</v>
      </c>
      <c r="DQ103" s="314">
        <f t="shared" ref="DQ103" si="1243">DQ96*DQ100*DQ102</f>
        <v>0</v>
      </c>
      <c r="DR103" s="314">
        <f t="shared" ref="DR103" si="1244">DR96*DR100*DR102</f>
        <v>0</v>
      </c>
      <c r="DS103" s="314">
        <f t="shared" ref="DS103" si="1245">DS96*DS100*DS102</f>
        <v>0</v>
      </c>
      <c r="DT103" s="314">
        <f t="shared" ref="DT103" si="1246">DT96*DT100*DT102</f>
        <v>0</v>
      </c>
      <c r="DU103" s="314">
        <f t="shared" ref="DU103" si="1247">DU96*DU100*DU102</f>
        <v>0</v>
      </c>
      <c r="DV103" s="314">
        <f t="shared" ref="DV103" si="1248">DV96*DV100*DV102</f>
        <v>0</v>
      </c>
      <c r="DW103" s="314">
        <f t="shared" ref="DW103" si="1249">DW96*DW100*DW102</f>
        <v>0</v>
      </c>
      <c r="DX103" s="314">
        <f t="shared" ref="DX103" si="1250">DX96*DX100*DX102</f>
        <v>0</v>
      </c>
      <c r="DY103" s="314">
        <f t="shared" ref="DY103" si="1251">DY96*DY100*DY102</f>
        <v>0</v>
      </c>
      <c r="DZ103" s="314">
        <f t="shared" ref="DZ103" si="1252">DZ96*DZ100*DZ102</f>
        <v>0</v>
      </c>
      <c r="EA103" s="314">
        <f t="shared" ref="EA103" si="1253">EA96*EA100*EA102</f>
        <v>0</v>
      </c>
      <c r="EB103" s="314">
        <f t="shared" ref="EB103" si="1254">EB96*EB100*EB102</f>
        <v>0</v>
      </c>
    </row>
    <row r="104" spans="2:133" outlineLevel="1" x14ac:dyDescent="0.25">
      <c r="C104" s="324" t="s">
        <v>417</v>
      </c>
      <c r="D104" s="34"/>
      <c r="E104" s="34"/>
      <c r="F104" s="34"/>
      <c r="G104" s="67" t="s">
        <v>215</v>
      </c>
      <c r="H104" s="34"/>
      <c r="I104" s="34"/>
      <c r="J104" s="126">
        <f>J$13</f>
        <v>1</v>
      </c>
      <c r="K104" s="126">
        <f t="shared" ref="K104:BV104" si="1255">K$13</f>
        <v>1.0026792493128671</v>
      </c>
      <c r="L104" s="126">
        <f t="shared" si="1255"/>
        <v>1.0056539350998608</v>
      </c>
      <c r="M104" s="126">
        <f t="shared" si="1255"/>
        <v>1.0085410656939733</v>
      </c>
      <c r="N104" s="126">
        <f t="shared" si="1255"/>
        <v>1.0114364849476103</v>
      </c>
      <c r="O104" s="126">
        <f t="shared" si="1255"/>
        <v>1.0143402166566737</v>
      </c>
      <c r="P104" s="126">
        <f t="shared" si="1255"/>
        <v>1.0172522846853813</v>
      </c>
      <c r="Q104" s="126">
        <f t="shared" si="1255"/>
        <v>1.0201727129664624</v>
      </c>
      <c r="R104" s="126">
        <f t="shared" si="1255"/>
        <v>1.0231015255013547</v>
      </c>
      <c r="S104" s="126">
        <f t="shared" si="1255"/>
        <v>1.0260387463604019</v>
      </c>
      <c r="T104" s="126">
        <f t="shared" si="1255"/>
        <v>1.028984399683051</v>
      </c>
      <c r="U104" s="126">
        <f t="shared" si="1255"/>
        <v>1.0319385096780509</v>
      </c>
      <c r="V104" s="126">
        <f t="shared" si="1255"/>
        <v>1.0349011006236515</v>
      </c>
      <c r="W104" s="126">
        <f t="shared" si="1255"/>
        <v>1.0377730230388176</v>
      </c>
      <c r="X104" s="126">
        <f t="shared" si="1255"/>
        <v>1.0408518228283561</v>
      </c>
      <c r="Y104" s="126">
        <f t="shared" si="1255"/>
        <v>1.0438400029932626</v>
      </c>
      <c r="Z104" s="126">
        <f t="shared" si="1255"/>
        <v>1.046836761920777</v>
      </c>
      <c r="AA104" s="126">
        <f t="shared" si="1255"/>
        <v>1.0498421242396576</v>
      </c>
      <c r="AB104" s="126">
        <f t="shared" si="1255"/>
        <v>1.05285611464937</v>
      </c>
      <c r="AC104" s="126">
        <f t="shared" si="1255"/>
        <v>1.0558787579202888</v>
      </c>
      <c r="AD104" s="126">
        <f t="shared" si="1255"/>
        <v>1.0589100788939025</v>
      </c>
      <c r="AE104" s="126">
        <f t="shared" si="1255"/>
        <v>1.0619501024830165</v>
      </c>
      <c r="AF104" s="126">
        <f t="shared" si="1255"/>
        <v>1.0649988536719583</v>
      </c>
      <c r="AG104" s="126">
        <f t="shared" si="1255"/>
        <v>1.0680563575167832</v>
      </c>
      <c r="AH104" s="126">
        <f t="shared" si="1255"/>
        <v>1.0711226391454798</v>
      </c>
      <c r="AI104" s="126">
        <f t="shared" si="1255"/>
        <v>1.0739924437404067</v>
      </c>
      <c r="AJ104" s="126">
        <f t="shared" si="1255"/>
        <v>1.0771786970311998</v>
      </c>
      <c r="AK104" s="126">
        <f t="shared" si="1255"/>
        <v>1.0802711679727233</v>
      </c>
      <c r="AL104" s="126">
        <f t="shared" si="1255"/>
        <v>1.0833725170851116</v>
      </c>
      <c r="AM104" s="126">
        <f t="shared" si="1255"/>
        <v>1.0864827698566941</v>
      </c>
      <c r="AN104" s="126">
        <f t="shared" si="1255"/>
        <v>1.0896019518489746</v>
      </c>
      <c r="AO104" s="126">
        <f t="shared" si="1255"/>
        <v>1.0927300886968412</v>
      </c>
      <c r="AP104" s="126">
        <f t="shared" si="1255"/>
        <v>1.0958672061087775</v>
      </c>
      <c r="AQ104" s="126">
        <f t="shared" si="1255"/>
        <v>1.0990133298670732</v>
      </c>
      <c r="AR104" s="126">
        <f t="shared" si="1255"/>
        <v>1.1021684858280367</v>
      </c>
      <c r="AS104" s="126">
        <f t="shared" si="1255"/>
        <v>1.1053326999222071</v>
      </c>
      <c r="AT104" s="126">
        <f t="shared" si="1255"/>
        <v>1.1085059981545673</v>
      </c>
      <c r="AU104" s="126">
        <f t="shared" si="1255"/>
        <v>1.111475962088432</v>
      </c>
      <c r="AV104" s="126">
        <f t="shared" si="1255"/>
        <v>1.1147734191259395</v>
      </c>
      <c r="AW104" s="126">
        <f t="shared" si="1255"/>
        <v>1.1179738207069689</v>
      </c>
      <c r="AX104" s="126">
        <f t="shared" si="1255"/>
        <v>1.1211834103167977</v>
      </c>
      <c r="AY104" s="126">
        <f t="shared" si="1255"/>
        <v>1.1244022143333261</v>
      </c>
      <c r="AZ104" s="126">
        <f t="shared" si="1255"/>
        <v>1.1276302592101826</v>
      </c>
      <c r="BA104" s="126">
        <f t="shared" si="1255"/>
        <v>1.1308675714769412</v>
      </c>
      <c r="BB104" s="126">
        <f t="shared" si="1255"/>
        <v>1.1341141777393395</v>
      </c>
      <c r="BC104" s="126">
        <f t="shared" si="1255"/>
        <v>1.1373701046794982</v>
      </c>
      <c r="BD104" s="126">
        <f t="shared" si="1255"/>
        <v>1.1406353790561385</v>
      </c>
      <c r="BE104" s="126">
        <f t="shared" si="1255"/>
        <v>1.1439100277048042</v>
      </c>
      <c r="BF104" s="126">
        <f t="shared" si="1255"/>
        <v>1.1471940775380809</v>
      </c>
      <c r="BG104" s="126">
        <f t="shared" si="1255"/>
        <v>1.15026769648205</v>
      </c>
      <c r="BH104" s="126">
        <f t="shared" si="1255"/>
        <v>1.1536802383994258</v>
      </c>
      <c r="BI104" s="126">
        <f t="shared" si="1255"/>
        <v>1.1569923375180708</v>
      </c>
      <c r="BJ104" s="126">
        <f t="shared" si="1255"/>
        <v>1.1603139453378331</v>
      </c>
      <c r="BK104" s="126">
        <f t="shared" si="1255"/>
        <v>1.1636450891572303</v>
      </c>
      <c r="BL104" s="126">
        <f t="shared" si="1255"/>
        <v>1.1669857963531516</v>
      </c>
      <c r="BM104" s="126">
        <f t="shared" si="1255"/>
        <v>1.1703360943810825</v>
      </c>
      <c r="BN104" s="126">
        <f t="shared" si="1255"/>
        <v>1.1736960107753303</v>
      </c>
      <c r="BO104" s="126">
        <f t="shared" si="1255"/>
        <v>1.1770655731492505</v>
      </c>
      <c r="BP104" s="126">
        <f t="shared" si="1255"/>
        <v>1.180444809195474</v>
      </c>
      <c r="BQ104" s="126">
        <f t="shared" si="1255"/>
        <v>1.1838337466861339</v>
      </c>
      <c r="BR104" s="126">
        <f t="shared" si="1255"/>
        <v>1.1872324134730949</v>
      </c>
      <c r="BS104" s="126">
        <f t="shared" si="1255"/>
        <v>1.1905270658589224</v>
      </c>
      <c r="BT104" s="126">
        <f t="shared" si="1255"/>
        <v>1.1940590467434065</v>
      </c>
      <c r="BU104" s="126">
        <f t="shared" si="1255"/>
        <v>1.1974870693312041</v>
      </c>
      <c r="BV104" s="126">
        <f t="shared" si="1255"/>
        <v>1.2009249334246579</v>
      </c>
      <c r="BW104" s="126">
        <f t="shared" ref="BW104:EB104" si="1256">BW$13</f>
        <v>1.204372667277734</v>
      </c>
      <c r="BX104" s="126">
        <f t="shared" si="1256"/>
        <v>1.2078302992255125</v>
      </c>
      <c r="BY104" s="126">
        <f t="shared" si="1256"/>
        <v>1.2112978576844211</v>
      </c>
      <c r="BZ104" s="126">
        <f t="shared" si="1256"/>
        <v>1.2147753711524676</v>
      </c>
      <c r="CA104" s="126">
        <f t="shared" si="1256"/>
        <v>1.2182628682094752</v>
      </c>
      <c r="CB104" s="126">
        <f t="shared" si="1256"/>
        <v>1.2217603775173165</v>
      </c>
      <c r="CC104" s="126">
        <f t="shared" si="1256"/>
        <v>1.2252679278201495</v>
      </c>
      <c r="CD104" s="126">
        <f t="shared" si="1256"/>
        <v>1.2287855479446541</v>
      </c>
      <c r="CE104" s="126">
        <f t="shared" si="1256"/>
        <v>1.232077770779646</v>
      </c>
      <c r="CF104" s="126">
        <f t="shared" si="1256"/>
        <v>1.23573302168438</v>
      </c>
      <c r="CG104" s="126">
        <f t="shared" si="1256"/>
        <v>1.2392806860334544</v>
      </c>
      <c r="CH104" s="126">
        <f t="shared" si="1256"/>
        <v>1.2428385353675644</v>
      </c>
      <c r="CI104" s="126">
        <f t="shared" si="1256"/>
        <v>1.2464065989267703</v>
      </c>
      <c r="CJ104" s="126">
        <f t="shared" si="1256"/>
        <v>1.2499849060350778</v>
      </c>
      <c r="CK104" s="126">
        <f t="shared" si="1256"/>
        <v>1.2535734861006791</v>
      </c>
      <c r="CL104" s="126">
        <f t="shared" si="1256"/>
        <v>1.257172368616194</v>
      </c>
      <c r="CM104" s="126">
        <f t="shared" si="1256"/>
        <v>1.2607815831589126</v>
      </c>
      <c r="CN104" s="126">
        <f t="shared" si="1256"/>
        <v>1.2644011593910389</v>
      </c>
      <c r="CO104" s="126">
        <f t="shared" si="1256"/>
        <v>1.2680311270599336</v>
      </c>
      <c r="CP104" s="126">
        <f t="shared" si="1256"/>
        <v>1.2716715159983594</v>
      </c>
      <c r="CQ104" s="126">
        <f t="shared" si="1256"/>
        <v>1.2750786410337906</v>
      </c>
      <c r="CR104" s="126">
        <f t="shared" si="1256"/>
        <v>1.2788614642181557</v>
      </c>
      <c r="CS104" s="126">
        <f t="shared" si="1256"/>
        <v>1.2825329459576562</v>
      </c>
      <c r="CT104" s="126">
        <f t="shared" si="1256"/>
        <v>1.2862149681493797</v>
      </c>
      <c r="CU104" s="126">
        <f t="shared" si="1256"/>
        <v>1.289907561053897</v>
      </c>
      <c r="CV104" s="126">
        <f t="shared" si="1256"/>
        <v>1.293610755018654</v>
      </c>
      <c r="CW104" s="126">
        <f t="shared" si="1256"/>
        <v>1.2973245804782207</v>
      </c>
      <c r="CX104" s="126">
        <f t="shared" si="1256"/>
        <v>1.3010490679545423</v>
      </c>
      <c r="CY104" s="126">
        <f t="shared" si="1256"/>
        <v>1.304784248057189</v>
      </c>
      <c r="CZ104" s="126">
        <f t="shared" si="1256"/>
        <v>1.3085301514836076</v>
      </c>
      <c r="DA104" s="126">
        <f t="shared" si="1256"/>
        <v>1.3122868090193751</v>
      </c>
      <c r="DB104" s="126">
        <f t="shared" si="1256"/>
        <v>1.3160542515384499</v>
      </c>
      <c r="DC104" s="126">
        <f t="shared" si="1256"/>
        <v>1.3195802889875801</v>
      </c>
      <c r="DD104" s="126">
        <f t="shared" si="1256"/>
        <v>1.323495136864544</v>
      </c>
      <c r="DE104" s="126">
        <f t="shared" si="1256"/>
        <v>1.3272947573576725</v>
      </c>
      <c r="DF104" s="126">
        <f t="shared" si="1256"/>
        <v>1.3311052861764079</v>
      </c>
      <c r="DG104" s="126">
        <f t="shared" si="1256"/>
        <v>1.3349267546374479</v>
      </c>
      <c r="DH104" s="126">
        <f t="shared" si="1256"/>
        <v>1.3387591941473977</v>
      </c>
      <c r="DI104" s="126">
        <f t="shared" si="1256"/>
        <v>1.3426026362030277</v>
      </c>
      <c r="DJ104" s="126">
        <f t="shared" si="1256"/>
        <v>1.3464571123915319</v>
      </c>
      <c r="DK104" s="126">
        <f t="shared" si="1256"/>
        <v>1.3503226543907885</v>
      </c>
      <c r="DL104" s="126">
        <f t="shared" si="1256"/>
        <v>1.3541992939696192</v>
      </c>
      <c r="DM104" s="126">
        <f t="shared" si="1256"/>
        <v>1.358087062988051</v>
      </c>
      <c r="DN104" s="126">
        <f t="shared" si="1256"/>
        <v>1.361985993397578</v>
      </c>
      <c r="DO104" s="126">
        <f t="shared" si="1256"/>
        <v>1.3657655991021458</v>
      </c>
      <c r="DP104" s="126">
        <f t="shared" si="1256"/>
        <v>1.3698174666548035</v>
      </c>
      <c r="DQ104" s="126">
        <f t="shared" si="1256"/>
        <v>1.3737500738651915</v>
      </c>
      <c r="DR104" s="126">
        <f t="shared" si="1256"/>
        <v>1.3776939711925826</v>
      </c>
      <c r="DS104" s="126">
        <f t="shared" si="1256"/>
        <v>1.381649191049759</v>
      </c>
      <c r="DT104" s="126">
        <f t="shared" si="1256"/>
        <v>1.385615765942557</v>
      </c>
      <c r="DU104" s="126">
        <f t="shared" si="1256"/>
        <v>1.3895937284701338</v>
      </c>
      <c r="DV104" s="126">
        <f t="shared" si="1256"/>
        <v>1.3935831113252357</v>
      </c>
      <c r="DW104" s="126">
        <f t="shared" si="1256"/>
        <v>1.3975839472944662</v>
      </c>
      <c r="DX104" s="126">
        <f t="shared" si="1256"/>
        <v>1.401596269258556</v>
      </c>
      <c r="DY104" s="126">
        <f t="shared" si="1256"/>
        <v>1.4056201101926329</v>
      </c>
      <c r="DZ104" s="126">
        <f t="shared" si="1256"/>
        <v>1.4096555031664932</v>
      </c>
      <c r="EA104" s="126">
        <f t="shared" si="1256"/>
        <v>1.4134323217047313</v>
      </c>
      <c r="EB104" s="126">
        <f t="shared" si="1256"/>
        <v>1.4176256038945581</v>
      </c>
    </row>
    <row r="105" spans="2:133" outlineLevel="1" x14ac:dyDescent="0.25">
      <c r="C105" s="321" t="s">
        <v>510</v>
      </c>
      <c r="D105" s="38"/>
      <c r="E105" s="38"/>
      <c r="F105" s="38"/>
      <c r="G105" s="52" t="s">
        <v>220</v>
      </c>
      <c r="H105" s="46">
        <f t="shared" ref="H105" si="1257">SUM(J105:EB105)</f>
        <v>0</v>
      </c>
      <c r="I105" s="38"/>
      <c r="J105" s="82">
        <f>J103*J104</f>
        <v>0</v>
      </c>
      <c r="K105" s="82">
        <f t="shared" ref="K105" si="1258">K103*K104</f>
        <v>0</v>
      </c>
      <c r="L105" s="82">
        <f t="shared" ref="L105" si="1259">L103*L104</f>
        <v>0</v>
      </c>
      <c r="M105" s="82">
        <f t="shared" ref="M105" si="1260">M103*M104</f>
        <v>0</v>
      </c>
      <c r="N105" s="82">
        <f t="shared" ref="N105" si="1261">N103*N104</f>
        <v>0</v>
      </c>
      <c r="O105" s="82">
        <f t="shared" ref="O105" si="1262">O103*O104</f>
        <v>0</v>
      </c>
      <c r="P105" s="82">
        <f t="shared" ref="P105" si="1263">P103*P104</f>
        <v>0</v>
      </c>
      <c r="Q105" s="82">
        <f t="shared" ref="Q105" si="1264">Q103*Q104</f>
        <v>0</v>
      </c>
      <c r="R105" s="82">
        <f t="shared" ref="R105" si="1265">R103*R104</f>
        <v>0</v>
      </c>
      <c r="S105" s="82">
        <f t="shared" ref="S105" si="1266">S103*S104</f>
        <v>0</v>
      </c>
      <c r="T105" s="82">
        <f t="shared" ref="T105" si="1267">T103*T104</f>
        <v>0</v>
      </c>
      <c r="U105" s="82">
        <f t="shared" ref="U105" si="1268">U103*U104</f>
        <v>0</v>
      </c>
      <c r="V105" s="82">
        <f t="shared" ref="V105" si="1269">V103*V104</f>
        <v>0</v>
      </c>
      <c r="W105" s="82">
        <f t="shared" ref="W105" si="1270">W103*W104</f>
        <v>0</v>
      </c>
      <c r="X105" s="82">
        <f t="shared" ref="X105" si="1271">X103*X104</f>
        <v>0</v>
      </c>
      <c r="Y105" s="82">
        <f t="shared" ref="Y105" si="1272">Y103*Y104</f>
        <v>0</v>
      </c>
      <c r="Z105" s="82">
        <f t="shared" ref="Z105" si="1273">Z103*Z104</f>
        <v>0</v>
      </c>
      <c r="AA105" s="82">
        <f t="shared" ref="AA105" si="1274">AA103*AA104</f>
        <v>0</v>
      </c>
      <c r="AB105" s="82">
        <f t="shared" ref="AB105" si="1275">AB103*AB104</f>
        <v>0</v>
      </c>
      <c r="AC105" s="82">
        <f t="shared" ref="AC105" si="1276">AC103*AC104</f>
        <v>0</v>
      </c>
      <c r="AD105" s="82">
        <f t="shared" ref="AD105" si="1277">AD103*AD104</f>
        <v>0</v>
      </c>
      <c r="AE105" s="82">
        <f t="shared" ref="AE105" si="1278">AE103*AE104</f>
        <v>0</v>
      </c>
      <c r="AF105" s="82">
        <f t="shared" ref="AF105" si="1279">AF103*AF104</f>
        <v>0</v>
      </c>
      <c r="AG105" s="82">
        <f t="shared" ref="AG105" si="1280">AG103*AG104</f>
        <v>0</v>
      </c>
      <c r="AH105" s="82">
        <f t="shared" ref="AH105" si="1281">AH103*AH104</f>
        <v>0</v>
      </c>
      <c r="AI105" s="82">
        <f t="shared" ref="AI105" si="1282">AI103*AI104</f>
        <v>0</v>
      </c>
      <c r="AJ105" s="82">
        <f t="shared" ref="AJ105" si="1283">AJ103*AJ104</f>
        <v>0</v>
      </c>
      <c r="AK105" s="82">
        <f t="shared" ref="AK105" si="1284">AK103*AK104</f>
        <v>0</v>
      </c>
      <c r="AL105" s="82">
        <f t="shared" ref="AL105" si="1285">AL103*AL104</f>
        <v>0</v>
      </c>
      <c r="AM105" s="82">
        <f t="shared" ref="AM105" si="1286">AM103*AM104</f>
        <v>0</v>
      </c>
      <c r="AN105" s="82">
        <f t="shared" ref="AN105" si="1287">AN103*AN104</f>
        <v>0</v>
      </c>
      <c r="AO105" s="82">
        <f t="shared" ref="AO105" si="1288">AO103*AO104</f>
        <v>0</v>
      </c>
      <c r="AP105" s="82">
        <f t="shared" ref="AP105" si="1289">AP103*AP104</f>
        <v>0</v>
      </c>
      <c r="AQ105" s="82">
        <f t="shared" ref="AQ105" si="1290">AQ103*AQ104</f>
        <v>0</v>
      </c>
      <c r="AR105" s="82">
        <f t="shared" ref="AR105" si="1291">AR103*AR104</f>
        <v>0</v>
      </c>
      <c r="AS105" s="82">
        <f t="shared" ref="AS105" si="1292">AS103*AS104</f>
        <v>0</v>
      </c>
      <c r="AT105" s="82">
        <f t="shared" ref="AT105" si="1293">AT103*AT104</f>
        <v>0</v>
      </c>
      <c r="AU105" s="82">
        <f t="shared" ref="AU105" si="1294">AU103*AU104</f>
        <v>0</v>
      </c>
      <c r="AV105" s="82">
        <f t="shared" ref="AV105" si="1295">AV103*AV104</f>
        <v>0</v>
      </c>
      <c r="AW105" s="82">
        <f t="shared" ref="AW105" si="1296">AW103*AW104</f>
        <v>0</v>
      </c>
      <c r="AX105" s="82">
        <f t="shared" ref="AX105" si="1297">AX103*AX104</f>
        <v>0</v>
      </c>
      <c r="AY105" s="82">
        <f t="shared" ref="AY105" si="1298">AY103*AY104</f>
        <v>0</v>
      </c>
      <c r="AZ105" s="82">
        <f t="shared" ref="AZ105" si="1299">AZ103*AZ104</f>
        <v>0</v>
      </c>
      <c r="BA105" s="82">
        <f t="shared" ref="BA105" si="1300">BA103*BA104</f>
        <v>0</v>
      </c>
      <c r="BB105" s="82">
        <f t="shared" ref="BB105" si="1301">BB103*BB104</f>
        <v>0</v>
      </c>
      <c r="BC105" s="82">
        <f t="shared" ref="BC105" si="1302">BC103*BC104</f>
        <v>0</v>
      </c>
      <c r="BD105" s="82">
        <f t="shared" ref="BD105" si="1303">BD103*BD104</f>
        <v>0</v>
      </c>
      <c r="BE105" s="82">
        <f t="shared" ref="BE105" si="1304">BE103*BE104</f>
        <v>0</v>
      </c>
      <c r="BF105" s="82">
        <f t="shared" ref="BF105" si="1305">BF103*BF104</f>
        <v>0</v>
      </c>
      <c r="BG105" s="82">
        <f t="shared" ref="BG105" si="1306">BG103*BG104</f>
        <v>0</v>
      </c>
      <c r="BH105" s="82">
        <f t="shared" ref="BH105" si="1307">BH103*BH104</f>
        <v>0</v>
      </c>
      <c r="BI105" s="82">
        <f t="shared" ref="BI105" si="1308">BI103*BI104</f>
        <v>0</v>
      </c>
      <c r="BJ105" s="82">
        <f t="shared" ref="BJ105" si="1309">BJ103*BJ104</f>
        <v>0</v>
      </c>
      <c r="BK105" s="82">
        <f t="shared" ref="BK105" si="1310">BK103*BK104</f>
        <v>0</v>
      </c>
      <c r="BL105" s="82">
        <f t="shared" ref="BL105" si="1311">BL103*BL104</f>
        <v>0</v>
      </c>
      <c r="BM105" s="82">
        <f t="shared" ref="BM105" si="1312">BM103*BM104</f>
        <v>0</v>
      </c>
      <c r="BN105" s="82">
        <f t="shared" ref="BN105" si="1313">BN103*BN104</f>
        <v>0</v>
      </c>
      <c r="BO105" s="82">
        <f t="shared" ref="BO105" si="1314">BO103*BO104</f>
        <v>0</v>
      </c>
      <c r="BP105" s="82">
        <f t="shared" ref="BP105" si="1315">BP103*BP104</f>
        <v>0</v>
      </c>
      <c r="BQ105" s="82">
        <f t="shared" ref="BQ105" si="1316">BQ103*BQ104</f>
        <v>0</v>
      </c>
      <c r="BR105" s="82">
        <f t="shared" ref="BR105" si="1317">BR103*BR104</f>
        <v>0</v>
      </c>
      <c r="BS105" s="82">
        <f t="shared" ref="BS105" si="1318">BS103*BS104</f>
        <v>0</v>
      </c>
      <c r="BT105" s="82">
        <f t="shared" ref="BT105" si="1319">BT103*BT104</f>
        <v>0</v>
      </c>
      <c r="BU105" s="82">
        <f t="shared" ref="BU105" si="1320">BU103*BU104</f>
        <v>0</v>
      </c>
      <c r="BV105" s="82">
        <f t="shared" ref="BV105" si="1321">BV103*BV104</f>
        <v>0</v>
      </c>
      <c r="BW105" s="82">
        <f t="shared" ref="BW105" si="1322">BW103*BW104</f>
        <v>0</v>
      </c>
      <c r="BX105" s="82">
        <f t="shared" ref="BX105" si="1323">BX103*BX104</f>
        <v>0</v>
      </c>
      <c r="BY105" s="82">
        <f t="shared" ref="BY105" si="1324">BY103*BY104</f>
        <v>0</v>
      </c>
      <c r="BZ105" s="82">
        <f t="shared" ref="BZ105" si="1325">BZ103*BZ104</f>
        <v>0</v>
      </c>
      <c r="CA105" s="82">
        <f t="shared" ref="CA105" si="1326">CA103*CA104</f>
        <v>0</v>
      </c>
      <c r="CB105" s="82">
        <f t="shared" ref="CB105" si="1327">CB103*CB104</f>
        <v>0</v>
      </c>
      <c r="CC105" s="82">
        <f t="shared" ref="CC105" si="1328">CC103*CC104</f>
        <v>0</v>
      </c>
      <c r="CD105" s="82">
        <f t="shared" ref="CD105" si="1329">CD103*CD104</f>
        <v>0</v>
      </c>
      <c r="CE105" s="82">
        <f t="shared" ref="CE105" si="1330">CE103*CE104</f>
        <v>0</v>
      </c>
      <c r="CF105" s="82">
        <f t="shared" ref="CF105" si="1331">CF103*CF104</f>
        <v>0</v>
      </c>
      <c r="CG105" s="82">
        <f t="shared" ref="CG105" si="1332">CG103*CG104</f>
        <v>0</v>
      </c>
      <c r="CH105" s="82">
        <f t="shared" ref="CH105" si="1333">CH103*CH104</f>
        <v>0</v>
      </c>
      <c r="CI105" s="82">
        <f t="shared" ref="CI105" si="1334">CI103*CI104</f>
        <v>0</v>
      </c>
      <c r="CJ105" s="82">
        <f t="shared" ref="CJ105" si="1335">CJ103*CJ104</f>
        <v>0</v>
      </c>
      <c r="CK105" s="82">
        <f t="shared" ref="CK105" si="1336">CK103*CK104</f>
        <v>0</v>
      </c>
      <c r="CL105" s="82">
        <f t="shared" ref="CL105" si="1337">CL103*CL104</f>
        <v>0</v>
      </c>
      <c r="CM105" s="82">
        <f t="shared" ref="CM105" si="1338">CM103*CM104</f>
        <v>0</v>
      </c>
      <c r="CN105" s="82">
        <f t="shared" ref="CN105" si="1339">CN103*CN104</f>
        <v>0</v>
      </c>
      <c r="CO105" s="82">
        <f t="shared" ref="CO105" si="1340">CO103*CO104</f>
        <v>0</v>
      </c>
      <c r="CP105" s="82">
        <f t="shared" ref="CP105" si="1341">CP103*CP104</f>
        <v>0</v>
      </c>
      <c r="CQ105" s="82">
        <f t="shared" ref="CQ105" si="1342">CQ103*CQ104</f>
        <v>0</v>
      </c>
      <c r="CR105" s="82">
        <f t="shared" ref="CR105" si="1343">CR103*CR104</f>
        <v>0</v>
      </c>
      <c r="CS105" s="82">
        <f t="shared" ref="CS105" si="1344">CS103*CS104</f>
        <v>0</v>
      </c>
      <c r="CT105" s="82">
        <f t="shared" ref="CT105" si="1345">CT103*CT104</f>
        <v>0</v>
      </c>
      <c r="CU105" s="82">
        <f t="shared" ref="CU105" si="1346">CU103*CU104</f>
        <v>0</v>
      </c>
      <c r="CV105" s="82">
        <f t="shared" ref="CV105" si="1347">CV103*CV104</f>
        <v>0</v>
      </c>
      <c r="CW105" s="82">
        <f t="shared" ref="CW105" si="1348">CW103*CW104</f>
        <v>0</v>
      </c>
      <c r="CX105" s="82">
        <f t="shared" ref="CX105" si="1349">CX103*CX104</f>
        <v>0</v>
      </c>
      <c r="CY105" s="82">
        <f t="shared" ref="CY105" si="1350">CY103*CY104</f>
        <v>0</v>
      </c>
      <c r="CZ105" s="82">
        <f t="shared" ref="CZ105" si="1351">CZ103*CZ104</f>
        <v>0</v>
      </c>
      <c r="DA105" s="82">
        <f t="shared" ref="DA105" si="1352">DA103*DA104</f>
        <v>0</v>
      </c>
      <c r="DB105" s="82">
        <f t="shared" ref="DB105" si="1353">DB103*DB104</f>
        <v>0</v>
      </c>
      <c r="DC105" s="82">
        <f t="shared" ref="DC105" si="1354">DC103*DC104</f>
        <v>0</v>
      </c>
      <c r="DD105" s="82">
        <f t="shared" ref="DD105" si="1355">DD103*DD104</f>
        <v>0</v>
      </c>
      <c r="DE105" s="82">
        <f t="shared" ref="DE105" si="1356">DE103*DE104</f>
        <v>0</v>
      </c>
      <c r="DF105" s="82">
        <f t="shared" ref="DF105" si="1357">DF103*DF104</f>
        <v>0</v>
      </c>
      <c r="DG105" s="82">
        <f t="shared" ref="DG105" si="1358">DG103*DG104</f>
        <v>0</v>
      </c>
      <c r="DH105" s="82">
        <f t="shared" ref="DH105" si="1359">DH103*DH104</f>
        <v>0</v>
      </c>
      <c r="DI105" s="82">
        <f t="shared" ref="DI105" si="1360">DI103*DI104</f>
        <v>0</v>
      </c>
      <c r="DJ105" s="82">
        <f t="shared" ref="DJ105" si="1361">DJ103*DJ104</f>
        <v>0</v>
      </c>
      <c r="DK105" s="82">
        <f t="shared" ref="DK105" si="1362">DK103*DK104</f>
        <v>0</v>
      </c>
      <c r="DL105" s="82">
        <f t="shared" ref="DL105" si="1363">DL103*DL104</f>
        <v>0</v>
      </c>
      <c r="DM105" s="82">
        <f t="shared" ref="DM105" si="1364">DM103*DM104</f>
        <v>0</v>
      </c>
      <c r="DN105" s="82">
        <f t="shared" ref="DN105" si="1365">DN103*DN104</f>
        <v>0</v>
      </c>
      <c r="DO105" s="82">
        <f t="shared" ref="DO105" si="1366">DO103*DO104</f>
        <v>0</v>
      </c>
      <c r="DP105" s="82">
        <f t="shared" ref="DP105" si="1367">DP103*DP104</f>
        <v>0</v>
      </c>
      <c r="DQ105" s="82">
        <f t="shared" ref="DQ105" si="1368">DQ103*DQ104</f>
        <v>0</v>
      </c>
      <c r="DR105" s="82">
        <f t="shared" ref="DR105" si="1369">DR103*DR104</f>
        <v>0</v>
      </c>
      <c r="DS105" s="82">
        <f t="shared" ref="DS105" si="1370">DS103*DS104</f>
        <v>0</v>
      </c>
      <c r="DT105" s="82">
        <f t="shared" ref="DT105" si="1371">DT103*DT104</f>
        <v>0</v>
      </c>
      <c r="DU105" s="82">
        <f t="shared" ref="DU105" si="1372">DU103*DU104</f>
        <v>0</v>
      </c>
      <c r="DV105" s="82">
        <f t="shared" ref="DV105" si="1373">DV103*DV104</f>
        <v>0</v>
      </c>
      <c r="DW105" s="82">
        <f t="shared" ref="DW105" si="1374">DW103*DW104</f>
        <v>0</v>
      </c>
      <c r="DX105" s="82">
        <f t="shared" ref="DX105" si="1375">DX103*DX104</f>
        <v>0</v>
      </c>
      <c r="DY105" s="82">
        <f t="shared" ref="DY105" si="1376">DY103*DY104</f>
        <v>0</v>
      </c>
      <c r="DZ105" s="82">
        <f t="shared" ref="DZ105" si="1377">DZ103*DZ104</f>
        <v>0</v>
      </c>
      <c r="EA105" s="82">
        <f t="shared" ref="EA105" si="1378">EA103*EA104</f>
        <v>0</v>
      </c>
      <c r="EB105" s="82">
        <f t="shared" ref="EB105" si="1379">EB103*EB104</f>
        <v>0</v>
      </c>
    </row>
    <row r="106" spans="2:133" ht="14" outlineLevel="1" x14ac:dyDescent="0.3">
      <c r="B106" s="73"/>
      <c r="C106" s="27"/>
      <c r="H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row>
    <row r="107" spans="2:133" ht="13" outlineLevel="1" x14ac:dyDescent="0.3">
      <c r="C107" s="340" t="s">
        <v>504</v>
      </c>
      <c r="G107" s="52"/>
      <c r="H107" s="29"/>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row>
    <row r="108" spans="2:133" outlineLevel="1" x14ac:dyDescent="0.25">
      <c r="C108" s="328" t="s">
        <v>592</v>
      </c>
      <c r="G108" s="52" t="s">
        <v>220</v>
      </c>
      <c r="H108" s="46">
        <f t="shared" ref="H108" si="1380">SUM(J108:EB108)</f>
        <v>0</v>
      </c>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row>
    <row r="109" spans="2:133" outlineLevel="1" x14ac:dyDescent="0.25">
      <c r="C109" s="311"/>
      <c r="G109" s="52"/>
      <c r="H109" s="29"/>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row>
    <row r="110" spans="2:133" ht="13" x14ac:dyDescent="0.3">
      <c r="C110" s="348" t="s">
        <v>568</v>
      </c>
      <c r="D110" s="342"/>
      <c r="E110" s="342"/>
      <c r="F110" s="342"/>
      <c r="G110" s="349" t="s">
        <v>220</v>
      </c>
      <c r="H110" s="344">
        <f t="shared" ref="H110" si="1381">SUM(J110:EB110)</f>
        <v>0</v>
      </c>
      <c r="I110" s="342"/>
      <c r="J110" s="345">
        <f t="shared" ref="J110:AO110" si="1382">CHOOSE(Scenario,J93,J105,J108)</f>
        <v>0</v>
      </c>
      <c r="K110" s="346">
        <f t="shared" si="1382"/>
        <v>0</v>
      </c>
      <c r="L110" s="346">
        <f t="shared" si="1382"/>
        <v>0</v>
      </c>
      <c r="M110" s="346">
        <f t="shared" si="1382"/>
        <v>0</v>
      </c>
      <c r="N110" s="346">
        <f t="shared" si="1382"/>
        <v>0</v>
      </c>
      <c r="O110" s="346">
        <f t="shared" si="1382"/>
        <v>0</v>
      </c>
      <c r="P110" s="346">
        <f t="shared" si="1382"/>
        <v>0</v>
      </c>
      <c r="Q110" s="346">
        <f t="shared" si="1382"/>
        <v>0</v>
      </c>
      <c r="R110" s="346">
        <f t="shared" si="1382"/>
        <v>0</v>
      </c>
      <c r="S110" s="346">
        <f t="shared" si="1382"/>
        <v>0</v>
      </c>
      <c r="T110" s="346">
        <f t="shared" si="1382"/>
        <v>0</v>
      </c>
      <c r="U110" s="346">
        <f t="shared" si="1382"/>
        <v>0</v>
      </c>
      <c r="V110" s="346">
        <f t="shared" si="1382"/>
        <v>0</v>
      </c>
      <c r="W110" s="346">
        <f t="shared" si="1382"/>
        <v>0</v>
      </c>
      <c r="X110" s="346">
        <f t="shared" si="1382"/>
        <v>0</v>
      </c>
      <c r="Y110" s="346">
        <f t="shared" si="1382"/>
        <v>0</v>
      </c>
      <c r="Z110" s="346">
        <f t="shared" si="1382"/>
        <v>0</v>
      </c>
      <c r="AA110" s="346">
        <f t="shared" si="1382"/>
        <v>0</v>
      </c>
      <c r="AB110" s="346">
        <f t="shared" si="1382"/>
        <v>0</v>
      </c>
      <c r="AC110" s="346">
        <f t="shared" si="1382"/>
        <v>0</v>
      </c>
      <c r="AD110" s="346">
        <f t="shared" si="1382"/>
        <v>0</v>
      </c>
      <c r="AE110" s="346">
        <f t="shared" si="1382"/>
        <v>0</v>
      </c>
      <c r="AF110" s="346">
        <f t="shared" si="1382"/>
        <v>0</v>
      </c>
      <c r="AG110" s="346">
        <f t="shared" si="1382"/>
        <v>0</v>
      </c>
      <c r="AH110" s="346">
        <f t="shared" si="1382"/>
        <v>0</v>
      </c>
      <c r="AI110" s="346">
        <f t="shared" si="1382"/>
        <v>0</v>
      </c>
      <c r="AJ110" s="346">
        <f t="shared" si="1382"/>
        <v>0</v>
      </c>
      <c r="AK110" s="346">
        <f t="shared" si="1382"/>
        <v>0</v>
      </c>
      <c r="AL110" s="346">
        <f t="shared" si="1382"/>
        <v>0</v>
      </c>
      <c r="AM110" s="346">
        <f t="shared" si="1382"/>
        <v>0</v>
      </c>
      <c r="AN110" s="346">
        <f t="shared" si="1382"/>
        <v>0</v>
      </c>
      <c r="AO110" s="346">
        <f t="shared" si="1382"/>
        <v>0</v>
      </c>
      <c r="AP110" s="346">
        <f t="shared" ref="AP110:BU110" si="1383">CHOOSE(Scenario,AP93,AP105,AP108)</f>
        <v>0</v>
      </c>
      <c r="AQ110" s="346">
        <f t="shared" si="1383"/>
        <v>0</v>
      </c>
      <c r="AR110" s="346">
        <f t="shared" si="1383"/>
        <v>0</v>
      </c>
      <c r="AS110" s="346">
        <f t="shared" si="1383"/>
        <v>0</v>
      </c>
      <c r="AT110" s="346">
        <f t="shared" si="1383"/>
        <v>0</v>
      </c>
      <c r="AU110" s="346">
        <f t="shared" si="1383"/>
        <v>0</v>
      </c>
      <c r="AV110" s="346">
        <f t="shared" si="1383"/>
        <v>0</v>
      </c>
      <c r="AW110" s="346">
        <f t="shared" si="1383"/>
        <v>0</v>
      </c>
      <c r="AX110" s="346">
        <f t="shared" si="1383"/>
        <v>0</v>
      </c>
      <c r="AY110" s="346">
        <f t="shared" si="1383"/>
        <v>0</v>
      </c>
      <c r="AZ110" s="346">
        <f t="shared" si="1383"/>
        <v>0</v>
      </c>
      <c r="BA110" s="346">
        <f t="shared" si="1383"/>
        <v>0</v>
      </c>
      <c r="BB110" s="346">
        <f t="shared" si="1383"/>
        <v>0</v>
      </c>
      <c r="BC110" s="346">
        <f t="shared" si="1383"/>
        <v>0</v>
      </c>
      <c r="BD110" s="346">
        <f t="shared" si="1383"/>
        <v>0</v>
      </c>
      <c r="BE110" s="346">
        <f t="shared" si="1383"/>
        <v>0</v>
      </c>
      <c r="BF110" s="346">
        <f t="shared" si="1383"/>
        <v>0</v>
      </c>
      <c r="BG110" s="346">
        <f t="shared" si="1383"/>
        <v>0</v>
      </c>
      <c r="BH110" s="346">
        <f t="shared" si="1383"/>
        <v>0</v>
      </c>
      <c r="BI110" s="346">
        <f t="shared" si="1383"/>
        <v>0</v>
      </c>
      <c r="BJ110" s="346">
        <f t="shared" si="1383"/>
        <v>0</v>
      </c>
      <c r="BK110" s="346">
        <f t="shared" si="1383"/>
        <v>0</v>
      </c>
      <c r="BL110" s="346">
        <f t="shared" si="1383"/>
        <v>0</v>
      </c>
      <c r="BM110" s="346">
        <f t="shared" si="1383"/>
        <v>0</v>
      </c>
      <c r="BN110" s="346">
        <f t="shared" si="1383"/>
        <v>0</v>
      </c>
      <c r="BO110" s="346">
        <f t="shared" si="1383"/>
        <v>0</v>
      </c>
      <c r="BP110" s="346">
        <f t="shared" si="1383"/>
        <v>0</v>
      </c>
      <c r="BQ110" s="346">
        <f t="shared" si="1383"/>
        <v>0</v>
      </c>
      <c r="BR110" s="346">
        <f t="shared" si="1383"/>
        <v>0</v>
      </c>
      <c r="BS110" s="346">
        <f t="shared" si="1383"/>
        <v>0</v>
      </c>
      <c r="BT110" s="346">
        <f t="shared" si="1383"/>
        <v>0</v>
      </c>
      <c r="BU110" s="346">
        <f t="shared" si="1383"/>
        <v>0</v>
      </c>
      <c r="BV110" s="346">
        <f t="shared" ref="BV110:DA110" si="1384">CHOOSE(Scenario,BV93,BV105,BV108)</f>
        <v>0</v>
      </c>
      <c r="BW110" s="346">
        <f t="shared" si="1384"/>
        <v>0</v>
      </c>
      <c r="BX110" s="346">
        <f t="shared" si="1384"/>
        <v>0</v>
      </c>
      <c r="BY110" s="346">
        <f t="shared" si="1384"/>
        <v>0</v>
      </c>
      <c r="BZ110" s="346">
        <f t="shared" si="1384"/>
        <v>0</v>
      </c>
      <c r="CA110" s="346">
        <f t="shared" si="1384"/>
        <v>0</v>
      </c>
      <c r="CB110" s="346">
        <f t="shared" si="1384"/>
        <v>0</v>
      </c>
      <c r="CC110" s="346">
        <f t="shared" si="1384"/>
        <v>0</v>
      </c>
      <c r="CD110" s="346">
        <f t="shared" si="1384"/>
        <v>0</v>
      </c>
      <c r="CE110" s="346">
        <f t="shared" si="1384"/>
        <v>0</v>
      </c>
      <c r="CF110" s="346">
        <f t="shared" si="1384"/>
        <v>0</v>
      </c>
      <c r="CG110" s="346">
        <f t="shared" si="1384"/>
        <v>0</v>
      </c>
      <c r="CH110" s="346">
        <f t="shared" si="1384"/>
        <v>0</v>
      </c>
      <c r="CI110" s="346">
        <f t="shared" si="1384"/>
        <v>0</v>
      </c>
      <c r="CJ110" s="346">
        <f t="shared" si="1384"/>
        <v>0</v>
      </c>
      <c r="CK110" s="346">
        <f t="shared" si="1384"/>
        <v>0</v>
      </c>
      <c r="CL110" s="346">
        <f t="shared" si="1384"/>
        <v>0</v>
      </c>
      <c r="CM110" s="346">
        <f t="shared" si="1384"/>
        <v>0</v>
      </c>
      <c r="CN110" s="346">
        <f t="shared" si="1384"/>
        <v>0</v>
      </c>
      <c r="CO110" s="346">
        <f t="shared" si="1384"/>
        <v>0</v>
      </c>
      <c r="CP110" s="346">
        <f t="shared" si="1384"/>
        <v>0</v>
      </c>
      <c r="CQ110" s="346">
        <f t="shared" si="1384"/>
        <v>0</v>
      </c>
      <c r="CR110" s="346">
        <f t="shared" si="1384"/>
        <v>0</v>
      </c>
      <c r="CS110" s="346">
        <f t="shared" si="1384"/>
        <v>0</v>
      </c>
      <c r="CT110" s="346">
        <f t="shared" si="1384"/>
        <v>0</v>
      </c>
      <c r="CU110" s="346">
        <f t="shared" si="1384"/>
        <v>0</v>
      </c>
      <c r="CV110" s="346">
        <f t="shared" si="1384"/>
        <v>0</v>
      </c>
      <c r="CW110" s="346">
        <f t="shared" si="1384"/>
        <v>0</v>
      </c>
      <c r="CX110" s="346">
        <f t="shared" si="1384"/>
        <v>0</v>
      </c>
      <c r="CY110" s="346">
        <f t="shared" si="1384"/>
        <v>0</v>
      </c>
      <c r="CZ110" s="346">
        <f t="shared" si="1384"/>
        <v>0</v>
      </c>
      <c r="DA110" s="346">
        <f t="shared" si="1384"/>
        <v>0</v>
      </c>
      <c r="DB110" s="346">
        <f t="shared" ref="DB110:EB110" si="1385">CHOOSE(Scenario,DB93,DB105,DB108)</f>
        <v>0</v>
      </c>
      <c r="DC110" s="346">
        <f t="shared" si="1385"/>
        <v>0</v>
      </c>
      <c r="DD110" s="346">
        <f t="shared" si="1385"/>
        <v>0</v>
      </c>
      <c r="DE110" s="346">
        <f t="shared" si="1385"/>
        <v>0</v>
      </c>
      <c r="DF110" s="346">
        <f t="shared" si="1385"/>
        <v>0</v>
      </c>
      <c r="DG110" s="346">
        <f t="shared" si="1385"/>
        <v>0</v>
      </c>
      <c r="DH110" s="346">
        <f t="shared" si="1385"/>
        <v>0</v>
      </c>
      <c r="DI110" s="346">
        <f t="shared" si="1385"/>
        <v>0</v>
      </c>
      <c r="DJ110" s="346">
        <f t="shared" si="1385"/>
        <v>0</v>
      </c>
      <c r="DK110" s="346">
        <f t="shared" si="1385"/>
        <v>0</v>
      </c>
      <c r="DL110" s="346">
        <f t="shared" si="1385"/>
        <v>0</v>
      </c>
      <c r="DM110" s="346">
        <f t="shared" si="1385"/>
        <v>0</v>
      </c>
      <c r="DN110" s="346">
        <f t="shared" si="1385"/>
        <v>0</v>
      </c>
      <c r="DO110" s="346">
        <f t="shared" si="1385"/>
        <v>0</v>
      </c>
      <c r="DP110" s="346">
        <f t="shared" si="1385"/>
        <v>0</v>
      </c>
      <c r="DQ110" s="346">
        <f t="shared" si="1385"/>
        <v>0</v>
      </c>
      <c r="DR110" s="346">
        <f t="shared" si="1385"/>
        <v>0</v>
      </c>
      <c r="DS110" s="346">
        <f t="shared" si="1385"/>
        <v>0</v>
      </c>
      <c r="DT110" s="346">
        <f t="shared" si="1385"/>
        <v>0</v>
      </c>
      <c r="DU110" s="346">
        <f t="shared" si="1385"/>
        <v>0</v>
      </c>
      <c r="DV110" s="346">
        <f t="shared" si="1385"/>
        <v>0</v>
      </c>
      <c r="DW110" s="346">
        <f t="shared" si="1385"/>
        <v>0</v>
      </c>
      <c r="DX110" s="346">
        <f t="shared" si="1385"/>
        <v>0</v>
      </c>
      <c r="DY110" s="346">
        <f t="shared" si="1385"/>
        <v>0</v>
      </c>
      <c r="DZ110" s="346">
        <f t="shared" si="1385"/>
        <v>0</v>
      </c>
      <c r="EA110" s="346">
        <f t="shared" si="1385"/>
        <v>0</v>
      </c>
      <c r="EB110" s="347">
        <f t="shared" si="1385"/>
        <v>0</v>
      </c>
    </row>
    <row r="111" spans="2:133" ht="14" x14ac:dyDescent="0.3">
      <c r="B111" s="73"/>
      <c r="C111" s="27"/>
      <c r="H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row>
    <row r="112" spans="2:133" ht="13" x14ac:dyDescent="0.3">
      <c r="B112" s="34"/>
      <c r="C112" s="2" t="s">
        <v>515</v>
      </c>
      <c r="D112" s="34"/>
      <c r="E112" s="34"/>
      <c r="F112" s="34"/>
      <c r="G112" s="67"/>
      <c r="H112" s="35"/>
      <c r="I112" s="34"/>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row>
    <row r="113" spans="2:132" ht="13" outlineLevel="1" x14ac:dyDescent="0.3">
      <c r="C113" s="340" t="s">
        <v>503</v>
      </c>
      <c r="G113" s="52"/>
      <c r="H113" s="29"/>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row>
    <row r="114" spans="2:132" outlineLevel="1" x14ac:dyDescent="0.25">
      <c r="C114" s="328" t="s">
        <v>560</v>
      </c>
      <c r="G114" s="52" t="s">
        <v>220</v>
      </c>
      <c r="H114" s="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row>
    <row r="115" spans="2:132" ht="13" outlineLevel="1" x14ac:dyDescent="0.3">
      <c r="C115" s="330"/>
      <c r="G115" s="52"/>
      <c r="H115" s="29"/>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row>
    <row r="116" spans="2:132" ht="13" x14ac:dyDescent="0.3">
      <c r="C116" s="348" t="s">
        <v>569</v>
      </c>
      <c r="D116" s="342"/>
      <c r="E116" s="342"/>
      <c r="F116" s="342"/>
      <c r="G116" s="343" t="s">
        <v>220</v>
      </c>
      <c r="H116" s="344">
        <f t="shared" ref="H116" si="1386">SUM(J116:EB116)</f>
        <v>0</v>
      </c>
      <c r="I116" s="342"/>
      <c r="J116" s="345">
        <f>J114</f>
        <v>0</v>
      </c>
      <c r="K116" s="346">
        <f t="shared" ref="K116:BV116" si="1387">K114</f>
        <v>0</v>
      </c>
      <c r="L116" s="346">
        <f t="shared" si="1387"/>
        <v>0</v>
      </c>
      <c r="M116" s="346">
        <f t="shared" si="1387"/>
        <v>0</v>
      </c>
      <c r="N116" s="346">
        <f t="shared" si="1387"/>
        <v>0</v>
      </c>
      <c r="O116" s="346">
        <f t="shared" si="1387"/>
        <v>0</v>
      </c>
      <c r="P116" s="346">
        <f t="shared" si="1387"/>
        <v>0</v>
      </c>
      <c r="Q116" s="346">
        <f t="shared" si="1387"/>
        <v>0</v>
      </c>
      <c r="R116" s="346">
        <f t="shared" si="1387"/>
        <v>0</v>
      </c>
      <c r="S116" s="346">
        <f t="shared" si="1387"/>
        <v>0</v>
      </c>
      <c r="T116" s="346">
        <f t="shared" si="1387"/>
        <v>0</v>
      </c>
      <c r="U116" s="346">
        <f t="shared" si="1387"/>
        <v>0</v>
      </c>
      <c r="V116" s="346">
        <f t="shared" si="1387"/>
        <v>0</v>
      </c>
      <c r="W116" s="346">
        <f t="shared" si="1387"/>
        <v>0</v>
      </c>
      <c r="X116" s="346">
        <f t="shared" si="1387"/>
        <v>0</v>
      </c>
      <c r="Y116" s="346">
        <f t="shared" si="1387"/>
        <v>0</v>
      </c>
      <c r="Z116" s="346">
        <f t="shared" si="1387"/>
        <v>0</v>
      </c>
      <c r="AA116" s="346">
        <f t="shared" si="1387"/>
        <v>0</v>
      </c>
      <c r="AB116" s="346">
        <f t="shared" si="1387"/>
        <v>0</v>
      </c>
      <c r="AC116" s="346">
        <f t="shared" si="1387"/>
        <v>0</v>
      </c>
      <c r="AD116" s="346">
        <f t="shared" si="1387"/>
        <v>0</v>
      </c>
      <c r="AE116" s="346">
        <f t="shared" si="1387"/>
        <v>0</v>
      </c>
      <c r="AF116" s="346">
        <f t="shared" si="1387"/>
        <v>0</v>
      </c>
      <c r="AG116" s="346">
        <f t="shared" si="1387"/>
        <v>0</v>
      </c>
      <c r="AH116" s="346">
        <f t="shared" si="1387"/>
        <v>0</v>
      </c>
      <c r="AI116" s="346">
        <f t="shared" si="1387"/>
        <v>0</v>
      </c>
      <c r="AJ116" s="346">
        <f t="shared" si="1387"/>
        <v>0</v>
      </c>
      <c r="AK116" s="346">
        <f t="shared" si="1387"/>
        <v>0</v>
      </c>
      <c r="AL116" s="346">
        <f t="shared" si="1387"/>
        <v>0</v>
      </c>
      <c r="AM116" s="346">
        <f t="shared" si="1387"/>
        <v>0</v>
      </c>
      <c r="AN116" s="346">
        <f t="shared" si="1387"/>
        <v>0</v>
      </c>
      <c r="AO116" s="346">
        <f t="shared" si="1387"/>
        <v>0</v>
      </c>
      <c r="AP116" s="346">
        <f t="shared" si="1387"/>
        <v>0</v>
      </c>
      <c r="AQ116" s="346">
        <f t="shared" si="1387"/>
        <v>0</v>
      </c>
      <c r="AR116" s="346">
        <f t="shared" si="1387"/>
        <v>0</v>
      </c>
      <c r="AS116" s="346">
        <f t="shared" si="1387"/>
        <v>0</v>
      </c>
      <c r="AT116" s="346">
        <f t="shared" si="1387"/>
        <v>0</v>
      </c>
      <c r="AU116" s="346">
        <f t="shared" si="1387"/>
        <v>0</v>
      </c>
      <c r="AV116" s="346">
        <f t="shared" si="1387"/>
        <v>0</v>
      </c>
      <c r="AW116" s="346">
        <f t="shared" si="1387"/>
        <v>0</v>
      </c>
      <c r="AX116" s="346">
        <f t="shared" si="1387"/>
        <v>0</v>
      </c>
      <c r="AY116" s="346">
        <f t="shared" si="1387"/>
        <v>0</v>
      </c>
      <c r="AZ116" s="346">
        <f t="shared" si="1387"/>
        <v>0</v>
      </c>
      <c r="BA116" s="346">
        <f t="shared" si="1387"/>
        <v>0</v>
      </c>
      <c r="BB116" s="346">
        <f t="shared" si="1387"/>
        <v>0</v>
      </c>
      <c r="BC116" s="346">
        <f t="shared" si="1387"/>
        <v>0</v>
      </c>
      <c r="BD116" s="346">
        <f t="shared" si="1387"/>
        <v>0</v>
      </c>
      <c r="BE116" s="346">
        <f t="shared" si="1387"/>
        <v>0</v>
      </c>
      <c r="BF116" s="346">
        <f t="shared" si="1387"/>
        <v>0</v>
      </c>
      <c r="BG116" s="346">
        <f t="shared" si="1387"/>
        <v>0</v>
      </c>
      <c r="BH116" s="346">
        <f t="shared" si="1387"/>
        <v>0</v>
      </c>
      <c r="BI116" s="346">
        <f t="shared" si="1387"/>
        <v>0</v>
      </c>
      <c r="BJ116" s="346">
        <f t="shared" si="1387"/>
        <v>0</v>
      </c>
      <c r="BK116" s="346">
        <f t="shared" si="1387"/>
        <v>0</v>
      </c>
      <c r="BL116" s="346">
        <f t="shared" si="1387"/>
        <v>0</v>
      </c>
      <c r="BM116" s="346">
        <f t="shared" si="1387"/>
        <v>0</v>
      </c>
      <c r="BN116" s="346">
        <f t="shared" si="1387"/>
        <v>0</v>
      </c>
      <c r="BO116" s="346">
        <f t="shared" si="1387"/>
        <v>0</v>
      </c>
      <c r="BP116" s="346">
        <f t="shared" si="1387"/>
        <v>0</v>
      </c>
      <c r="BQ116" s="346">
        <f t="shared" si="1387"/>
        <v>0</v>
      </c>
      <c r="BR116" s="346">
        <f t="shared" si="1387"/>
        <v>0</v>
      </c>
      <c r="BS116" s="346">
        <f t="shared" si="1387"/>
        <v>0</v>
      </c>
      <c r="BT116" s="346">
        <f t="shared" si="1387"/>
        <v>0</v>
      </c>
      <c r="BU116" s="346">
        <f t="shared" si="1387"/>
        <v>0</v>
      </c>
      <c r="BV116" s="346">
        <f t="shared" si="1387"/>
        <v>0</v>
      </c>
      <c r="BW116" s="346">
        <f t="shared" ref="BW116:EB116" si="1388">BW114</f>
        <v>0</v>
      </c>
      <c r="BX116" s="346">
        <f t="shared" si="1388"/>
        <v>0</v>
      </c>
      <c r="BY116" s="346">
        <f t="shared" si="1388"/>
        <v>0</v>
      </c>
      <c r="BZ116" s="346">
        <f t="shared" si="1388"/>
        <v>0</v>
      </c>
      <c r="CA116" s="346">
        <f t="shared" si="1388"/>
        <v>0</v>
      </c>
      <c r="CB116" s="346">
        <f t="shared" si="1388"/>
        <v>0</v>
      </c>
      <c r="CC116" s="346">
        <f t="shared" si="1388"/>
        <v>0</v>
      </c>
      <c r="CD116" s="346">
        <f t="shared" si="1388"/>
        <v>0</v>
      </c>
      <c r="CE116" s="346">
        <f t="shared" si="1388"/>
        <v>0</v>
      </c>
      <c r="CF116" s="346">
        <f t="shared" si="1388"/>
        <v>0</v>
      </c>
      <c r="CG116" s="346">
        <f t="shared" si="1388"/>
        <v>0</v>
      </c>
      <c r="CH116" s="346">
        <f t="shared" si="1388"/>
        <v>0</v>
      </c>
      <c r="CI116" s="346">
        <f t="shared" si="1388"/>
        <v>0</v>
      </c>
      <c r="CJ116" s="346">
        <f t="shared" si="1388"/>
        <v>0</v>
      </c>
      <c r="CK116" s="346">
        <f t="shared" si="1388"/>
        <v>0</v>
      </c>
      <c r="CL116" s="346">
        <f t="shared" si="1388"/>
        <v>0</v>
      </c>
      <c r="CM116" s="346">
        <f t="shared" si="1388"/>
        <v>0</v>
      </c>
      <c r="CN116" s="346">
        <f t="shared" si="1388"/>
        <v>0</v>
      </c>
      <c r="CO116" s="346">
        <f t="shared" si="1388"/>
        <v>0</v>
      </c>
      <c r="CP116" s="346">
        <f t="shared" si="1388"/>
        <v>0</v>
      </c>
      <c r="CQ116" s="346">
        <f t="shared" si="1388"/>
        <v>0</v>
      </c>
      <c r="CR116" s="346">
        <f t="shared" si="1388"/>
        <v>0</v>
      </c>
      <c r="CS116" s="346">
        <f t="shared" si="1388"/>
        <v>0</v>
      </c>
      <c r="CT116" s="346">
        <f t="shared" si="1388"/>
        <v>0</v>
      </c>
      <c r="CU116" s="346">
        <f t="shared" si="1388"/>
        <v>0</v>
      </c>
      <c r="CV116" s="346">
        <f t="shared" si="1388"/>
        <v>0</v>
      </c>
      <c r="CW116" s="346">
        <f t="shared" si="1388"/>
        <v>0</v>
      </c>
      <c r="CX116" s="346">
        <f t="shared" si="1388"/>
        <v>0</v>
      </c>
      <c r="CY116" s="346">
        <f t="shared" si="1388"/>
        <v>0</v>
      </c>
      <c r="CZ116" s="346">
        <f t="shared" si="1388"/>
        <v>0</v>
      </c>
      <c r="DA116" s="346">
        <f t="shared" si="1388"/>
        <v>0</v>
      </c>
      <c r="DB116" s="346">
        <f t="shared" si="1388"/>
        <v>0</v>
      </c>
      <c r="DC116" s="346">
        <f t="shared" si="1388"/>
        <v>0</v>
      </c>
      <c r="DD116" s="346">
        <f t="shared" si="1388"/>
        <v>0</v>
      </c>
      <c r="DE116" s="346">
        <f t="shared" si="1388"/>
        <v>0</v>
      </c>
      <c r="DF116" s="346">
        <f t="shared" si="1388"/>
        <v>0</v>
      </c>
      <c r="DG116" s="346">
        <f t="shared" si="1388"/>
        <v>0</v>
      </c>
      <c r="DH116" s="346">
        <f t="shared" si="1388"/>
        <v>0</v>
      </c>
      <c r="DI116" s="346">
        <f t="shared" si="1388"/>
        <v>0</v>
      </c>
      <c r="DJ116" s="346">
        <f t="shared" si="1388"/>
        <v>0</v>
      </c>
      <c r="DK116" s="346">
        <f t="shared" si="1388"/>
        <v>0</v>
      </c>
      <c r="DL116" s="346">
        <f t="shared" si="1388"/>
        <v>0</v>
      </c>
      <c r="DM116" s="346">
        <f t="shared" si="1388"/>
        <v>0</v>
      </c>
      <c r="DN116" s="346">
        <f t="shared" si="1388"/>
        <v>0</v>
      </c>
      <c r="DO116" s="346">
        <f t="shared" si="1388"/>
        <v>0</v>
      </c>
      <c r="DP116" s="346">
        <f t="shared" si="1388"/>
        <v>0</v>
      </c>
      <c r="DQ116" s="346">
        <f t="shared" si="1388"/>
        <v>0</v>
      </c>
      <c r="DR116" s="346">
        <f t="shared" si="1388"/>
        <v>0</v>
      </c>
      <c r="DS116" s="346">
        <f t="shared" si="1388"/>
        <v>0</v>
      </c>
      <c r="DT116" s="346">
        <f t="shared" si="1388"/>
        <v>0</v>
      </c>
      <c r="DU116" s="346">
        <f t="shared" si="1388"/>
        <v>0</v>
      </c>
      <c r="DV116" s="346">
        <f t="shared" si="1388"/>
        <v>0</v>
      </c>
      <c r="DW116" s="346">
        <f t="shared" si="1388"/>
        <v>0</v>
      </c>
      <c r="DX116" s="346">
        <f t="shared" si="1388"/>
        <v>0</v>
      </c>
      <c r="DY116" s="346">
        <f t="shared" si="1388"/>
        <v>0</v>
      </c>
      <c r="DZ116" s="346">
        <f t="shared" si="1388"/>
        <v>0</v>
      </c>
      <c r="EA116" s="346">
        <f t="shared" si="1388"/>
        <v>0</v>
      </c>
      <c r="EB116" s="347">
        <f t="shared" si="1388"/>
        <v>0</v>
      </c>
    </row>
    <row r="117" spans="2:132" ht="14" x14ac:dyDescent="0.3">
      <c r="B117" s="73"/>
      <c r="C117" s="27"/>
      <c r="H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row>
    <row r="118" spans="2:132" ht="13" x14ac:dyDescent="0.3">
      <c r="B118" s="34"/>
      <c r="C118" s="2" t="s">
        <v>522</v>
      </c>
      <c r="D118" s="34"/>
      <c r="E118" s="34"/>
      <c r="F118" s="34"/>
      <c r="G118" s="67"/>
      <c r="H118" s="35"/>
      <c r="I118" s="34"/>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row>
    <row r="119" spans="2:132" ht="13" outlineLevel="1" x14ac:dyDescent="0.3">
      <c r="C119" s="340" t="s">
        <v>500</v>
      </c>
      <c r="G119" s="52"/>
      <c r="H119" s="29"/>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row>
    <row r="120" spans="2:132" outlineLevel="1" x14ac:dyDescent="0.25">
      <c r="C120" s="318" t="s">
        <v>485</v>
      </c>
      <c r="D120" s="125">
        <f>Assumptions!M16</f>
        <v>0.64</v>
      </c>
      <c r="E120" s="79">
        <f>Assumptions!M13</f>
        <v>45658</v>
      </c>
      <c r="G120" s="52" t="s">
        <v>215</v>
      </c>
      <c r="H120" s="50">
        <f t="shared" ref="H120" si="1389">SUM(J120:EB120)</f>
        <v>0.99999999999999989</v>
      </c>
      <c r="J120" s="129"/>
      <c r="K120" s="155">
        <f>ROUND(($D$120/MiY*(SUM($J$120:J120)&lt;=1)+IF(SUM($J$120:J120)+($D$120/MiY)&gt;1,1-(SUM($J$120:J120)+($D$120/MiY)),0)),5)*(K$7&gt;=$E$120)</f>
        <v>0</v>
      </c>
      <c r="L120" s="155">
        <f>ROUND(($D$120/MiY*(SUM($J$120:K120)&lt;=1)+IF(SUM($J$120:K120)+($D$120/MiY)&gt;1,1-(SUM($J$120:K120)+($D$120/MiY)),0)),5)*(L$7&gt;=$E$120)</f>
        <v>0</v>
      </c>
      <c r="M120" s="155">
        <f>ROUND(($D$120/MiY*(SUM($J$120:L120)&lt;=1)+IF(SUM($J$120:L120)+($D$120/MiY)&gt;1,1-(SUM($J$120:L120)+($D$120/MiY)),0)),5)*(M$7&gt;=$E$120)</f>
        <v>0</v>
      </c>
      <c r="N120" s="155">
        <f>ROUND(($D$120/MiY*(SUM($J$120:M120)&lt;=1)+IF(SUM($J$120:M120)+($D$120/MiY)&gt;1,1-(SUM($J$120:M120)+($D$120/MiY)),0)),5)*(N$7&gt;=$E$120)</f>
        <v>0</v>
      </c>
      <c r="O120" s="155">
        <f>ROUND(($D$120/MiY*(SUM($J$120:N120)&lt;=1)+IF(SUM($J$120:N120)+($D$120/MiY)&gt;1,1-(SUM($J$120:N120)+($D$120/MiY)),0)),5)*(O$7&gt;=$E$120)</f>
        <v>0</v>
      </c>
      <c r="P120" s="155">
        <f>ROUND(($D$120/MiY*(SUM($J$120:O120)&lt;=1)+IF(SUM($J$120:O120)+($D$120/MiY)&gt;1,1-(SUM($J$120:O120)+($D$120/MiY)),0)),5)*(P$7&gt;=$E$120)</f>
        <v>0</v>
      </c>
      <c r="Q120" s="155">
        <f>ROUND(($D$120/MiY*(SUM($J$120:P120)&lt;=1)+IF(SUM($J$120:P120)+($D$120/MiY)&gt;1,1-(SUM($J$120:P120)+($D$120/MiY)),0)),5)*(Q$7&gt;=$E$120)</f>
        <v>0</v>
      </c>
      <c r="R120" s="155">
        <f>ROUND(($D$120/MiY*(SUM($J$120:Q120)&lt;=1)+IF(SUM($J$120:Q120)+($D$120/MiY)&gt;1,1-(SUM($J$120:Q120)+($D$120/MiY)),0)),5)*(R$7&gt;=$E$120)</f>
        <v>0</v>
      </c>
      <c r="S120" s="155">
        <f>ROUND(($D$120/MiY*(SUM($J$120:R120)&lt;=1)+IF(SUM($J$120:R120)+($D$120/MiY)&gt;1,1-(SUM($J$120:R120)+($D$120/MiY)),0)),5)*(S$7&gt;=$E$120)</f>
        <v>0</v>
      </c>
      <c r="T120" s="155">
        <f>ROUND(($D$120/MiY*(SUM($J$120:S120)&lt;=1)+IF(SUM($J$120:S120)+($D$120/MiY)&gt;1,1-(SUM($J$120:S120)+($D$120/MiY)),0)),5)*(T$7&gt;=$E$120)</f>
        <v>0</v>
      </c>
      <c r="U120" s="155">
        <f>ROUND(($D$120/MiY*(SUM($J$120:T120)&lt;=1)+IF(SUM($J$120:T120)+($D$120/MiY)&gt;1,1-(SUM($J$120:T120)+($D$120/MiY)),0)),5)*(U$7&gt;=$E$120)</f>
        <v>0</v>
      </c>
      <c r="V120" s="155">
        <f>ROUND(($D$120/MiY*(SUM($J$120:U120)&lt;=1)+IF(SUM($J$120:U120)+($D$120/MiY)&gt;1,1-(SUM($J$120:U120)+($D$120/MiY)),0)),5)*(V$7&gt;=$E$120)</f>
        <v>0</v>
      </c>
      <c r="W120" s="155">
        <f>ROUND(($D$120/MiY*(SUM($J$120:V120)&lt;=1)+IF(SUM($J$120:V120)+($D$120/MiY)&gt;1,1-(SUM($J$120:V120)+($D$120/MiY)),0)),5)*(W$7&gt;=$E$120)</f>
        <v>0</v>
      </c>
      <c r="X120" s="155">
        <f>ROUND(($D$120/MiY*(SUM($J$120:W120)&lt;=1)+IF(SUM($J$120:W120)+($D$120/MiY)&gt;1,1-(SUM($J$120:W120)+($D$120/MiY)),0)),5)*(X$7&gt;=$E$120)</f>
        <v>0</v>
      </c>
      <c r="Y120" s="155">
        <f>ROUND(($D$120/MiY*(SUM($J$120:X120)&lt;=1)+IF(SUM($J$120:X120)+($D$120/MiY)&gt;1,1-(SUM($J$120:X120)+($D$120/MiY)),0)),5)*(Y$7&gt;=$E$120)</f>
        <v>0</v>
      </c>
      <c r="Z120" s="155">
        <f>ROUND(($D$120/MiY*(SUM($J$120:Y120)&lt;=1)+IF(SUM($J$120:Y120)+($D$120/MiY)&gt;1,1-(SUM($J$120:Y120)+($D$120/MiY)),0)),5)*(Z$7&gt;=$E$120)</f>
        <v>0</v>
      </c>
      <c r="AA120" s="155">
        <f>ROUND(($D$120/MiY*(SUM($J$120:Z120)&lt;=1)+IF(SUM($J$120:Z120)+($D$120/MiY)&gt;1,1-(SUM($J$120:Z120)+($D$120/MiY)),0)),5)*(AA$7&gt;=$E$120)</f>
        <v>0</v>
      </c>
      <c r="AB120" s="155">
        <f>ROUND(($D$120/MiY*(SUM($J$120:AA120)&lt;=1)+IF(SUM($J$120:AA120)+($D$120/MiY)&gt;1,1-(SUM($J$120:AA120)+($D$120/MiY)),0)),5)*(AB$7&gt;=$E$120)</f>
        <v>0</v>
      </c>
      <c r="AC120" s="155">
        <f>ROUND(($D$120/MiY*(SUM($J$120:AB120)&lt;=1)+IF(SUM($J$120:AB120)+($D$120/MiY)&gt;1,1-(SUM($J$120:AB120)+($D$120/MiY)),0)),5)*(AC$7&gt;=$E$120)</f>
        <v>0</v>
      </c>
      <c r="AD120" s="155">
        <f>ROUND(($D$120/MiY*(SUM($J$120:AC120)&lt;=1)+IF(SUM($J$120:AC120)+($D$120/MiY)&gt;1,1-(SUM($J$120:AC120)+($D$120/MiY)),0)),5)*(AD$7&gt;=$E$120)</f>
        <v>0</v>
      </c>
      <c r="AE120" s="155">
        <f>ROUND(($D$120/MiY*(SUM($J$120:AD120)&lt;=1)+IF(SUM($J$120:AD120)+($D$120/MiY)&gt;1,1-(SUM($J$120:AD120)+($D$120/MiY)),0)),5)*(AE$7&gt;=$E$120)</f>
        <v>0</v>
      </c>
      <c r="AF120" s="155">
        <f>ROUND(($D$120/MiY*(SUM($J$120:AE120)&lt;=1)+IF(SUM($J$120:AE120)+($D$120/MiY)&gt;1,1-(SUM($J$120:AE120)+($D$120/MiY)),0)),5)*(AF$7&gt;=$E$120)</f>
        <v>0</v>
      </c>
      <c r="AG120" s="155">
        <f>ROUND(($D$120/MiY*(SUM($J$120:AF120)&lt;=1)+IF(SUM($J$120:AF120)+($D$120/MiY)&gt;1,1-(SUM($J$120:AF120)+($D$120/MiY)),0)),5)*(AG$7&gt;=$E$120)</f>
        <v>0</v>
      </c>
      <c r="AH120" s="155">
        <f>ROUND(($D$120/MiY*(SUM($J$120:AG120)&lt;=1)+IF(SUM($J$120:AG120)+($D$120/MiY)&gt;1,1-(SUM($J$120:AG120)+($D$120/MiY)),0)),5)*(AH$7&gt;=$E$120)</f>
        <v>5.3330000000000002E-2</v>
      </c>
      <c r="AI120" s="155">
        <f>ROUND(($D$120/MiY*(SUM($J$120:AH120)&lt;=1)+IF(SUM($J$120:AH120)+($D$120/MiY)&gt;1,1-(SUM($J$120:AH120)+($D$120/MiY)),0)),5)*(AI$7&gt;=$E$120)</f>
        <v>5.3330000000000002E-2</v>
      </c>
      <c r="AJ120" s="155">
        <f>ROUND(($D$120/MiY*(SUM($J$120:AI120)&lt;=1)+IF(SUM($J$120:AI120)+($D$120/MiY)&gt;1,1-(SUM($J$120:AI120)+($D$120/MiY)),0)),5)*(AJ$7&gt;=$E$120)</f>
        <v>5.3330000000000002E-2</v>
      </c>
      <c r="AK120" s="155">
        <f>ROUND(($D$120/MiY*(SUM($J$120:AJ120)&lt;=1)+IF(SUM($J$120:AJ120)+($D$120/MiY)&gt;1,1-(SUM($J$120:AJ120)+($D$120/MiY)),0)),5)*(AK$7&gt;=$E$120)</f>
        <v>5.3330000000000002E-2</v>
      </c>
      <c r="AL120" s="155">
        <f>ROUND(($D$120/MiY*(SUM($J$120:AK120)&lt;=1)+IF(SUM($J$120:AK120)+($D$120/MiY)&gt;1,1-(SUM($J$120:AK120)+($D$120/MiY)),0)),5)*(AL$7&gt;=$E$120)</f>
        <v>5.3330000000000002E-2</v>
      </c>
      <c r="AM120" s="155">
        <f>ROUND(($D$120/MiY*(SUM($J$120:AL120)&lt;=1)+IF(SUM($J$120:AL120)+($D$120/MiY)&gt;1,1-(SUM($J$120:AL120)+($D$120/MiY)),0)),5)*(AM$7&gt;=$E$120)</f>
        <v>5.3330000000000002E-2</v>
      </c>
      <c r="AN120" s="155">
        <f>ROUND(($D$120/MiY*(SUM($J$120:AM120)&lt;=1)+IF(SUM($J$120:AM120)+($D$120/MiY)&gt;1,1-(SUM($J$120:AM120)+($D$120/MiY)),0)),5)*(AN$7&gt;=$E$120)</f>
        <v>5.3330000000000002E-2</v>
      </c>
      <c r="AO120" s="155">
        <f>ROUND(($D$120/MiY*(SUM($J$120:AN120)&lt;=1)+IF(SUM($J$120:AN120)+($D$120/MiY)&gt;1,1-(SUM($J$120:AN120)+($D$120/MiY)),0)),5)*(AO$7&gt;=$E$120)</f>
        <v>5.3330000000000002E-2</v>
      </c>
      <c r="AP120" s="155">
        <f>ROUND(($D$120/MiY*(SUM($J$120:AO120)&lt;=1)+IF(SUM($J$120:AO120)+($D$120/MiY)&gt;1,1-(SUM($J$120:AO120)+($D$120/MiY)),0)),5)*(AP$7&gt;=$E$120)</f>
        <v>5.3330000000000002E-2</v>
      </c>
      <c r="AQ120" s="155">
        <f>ROUND(($D$120/MiY*(SUM($J$120:AP120)&lt;=1)+IF(SUM($J$120:AP120)+($D$120/MiY)&gt;1,1-(SUM($J$120:AP120)+($D$120/MiY)),0)),5)*(AQ$7&gt;=$E$120)</f>
        <v>5.3330000000000002E-2</v>
      </c>
      <c r="AR120" s="155">
        <f>ROUND(($D$120/MiY*(SUM($J$120:AQ120)&lt;=1)+IF(SUM($J$120:AQ120)+($D$120/MiY)&gt;1,1-(SUM($J$120:AQ120)+($D$120/MiY)),0)),5)*(AR$7&gt;=$E$120)</f>
        <v>5.3330000000000002E-2</v>
      </c>
      <c r="AS120" s="155">
        <f>ROUND(($D$120/MiY*(SUM($J$120:AR120)&lt;=1)+IF(SUM($J$120:AR120)+($D$120/MiY)&gt;1,1-(SUM($J$120:AR120)+($D$120/MiY)),0)),5)*(AS$7&gt;=$E$120)</f>
        <v>5.3330000000000002E-2</v>
      </c>
      <c r="AT120" s="155">
        <f>ROUND(($D$120/MiY*(SUM($J$120:AS120)&lt;=1)+IF(SUM($J$120:AS120)+($D$120/MiY)&gt;1,1-(SUM($J$120:AS120)+($D$120/MiY)),0)),5)*(AT$7&gt;=$E$120)</f>
        <v>5.3330000000000002E-2</v>
      </c>
      <c r="AU120" s="155">
        <f>ROUND(($D$120/MiY*(SUM($J$120:AT120)&lt;=1)+IF(SUM($J$120:AT120)+($D$120/MiY)&gt;1,1-(SUM($J$120:AT120)+($D$120/MiY)),0)),5)*(AU$7&gt;=$E$120)</f>
        <v>5.3330000000000002E-2</v>
      </c>
      <c r="AV120" s="155">
        <f>ROUND(($D$120/MiY*(SUM($J$120:AU120)&lt;=1)+IF(SUM($J$120:AU120)+($D$120/MiY)&gt;1,1-(SUM($J$120:AU120)+($D$120/MiY)),0)),5)*(AV$7&gt;=$E$120)</f>
        <v>5.3330000000000002E-2</v>
      </c>
      <c r="AW120" s="155">
        <f>ROUND(($D$120/MiY*(SUM($J$120:AV120)&lt;=1)+IF(SUM($J$120:AV120)+($D$120/MiY)&gt;1,1-(SUM($J$120:AV120)+($D$120/MiY)),0)),5)*(AW$7&gt;=$E$120)</f>
        <v>5.3330000000000002E-2</v>
      </c>
      <c r="AX120" s="155">
        <f>ROUND(($D$120/MiY*(SUM($J$120:AW120)&lt;=1)+IF(SUM($J$120:AW120)+($D$120/MiY)&gt;1,1-(SUM($J$120:AW120)+($D$120/MiY)),0)),5)*(AX$7&gt;=$E$120)</f>
        <v>5.3330000000000002E-2</v>
      </c>
      <c r="AY120" s="155">
        <f>ROUND(($D$120/MiY*(SUM($J$120:AX120)&lt;=1)+IF(SUM($J$120:AX120)+($D$120/MiY)&gt;1,1-(SUM($J$120:AX120)+($D$120/MiY)),0)),5)*(AY$7&gt;=$E$120)</f>
        <v>5.3330000000000002E-2</v>
      </c>
      <c r="AZ120" s="155">
        <f>ROUND(($D$120/MiY*(SUM($J$120:AY120)&lt;=1)+IF(SUM($J$120:AY120)+($D$120/MiY)&gt;1,1-(SUM($J$120:AY120)+($D$120/MiY)),0)),5)*(AZ$7&gt;=$E$120)</f>
        <v>4.0059999999999998E-2</v>
      </c>
      <c r="BA120" s="155">
        <f>ROUND(($D$120/MiY*(SUM($J$120:AZ120)&lt;=1)+IF(SUM($J$120:AZ120)+($D$120/MiY)&gt;1,1-(SUM($J$120:AZ120)+($D$120/MiY)),0)),5)*(BA$7&gt;=$E$120)</f>
        <v>0</v>
      </c>
      <c r="BB120" s="155">
        <f>ROUND(($D$120/MiY*(SUM($J$120:BA120)&lt;=1)+IF(SUM($J$120:BA120)+($D$120/MiY)&gt;1,1-(SUM($J$120:BA120)+($D$120/MiY)),0)),5)*(BB$7&gt;=$E$120)</f>
        <v>0</v>
      </c>
      <c r="BC120" s="155">
        <f>ROUND(($D$120/MiY*(SUM($J$120:BB120)&lt;=1)+IF(SUM($J$120:BB120)+($D$120/MiY)&gt;1,1-(SUM($J$120:BB120)+($D$120/MiY)),0)),5)*(BC$7&gt;=$E$120)</f>
        <v>0</v>
      </c>
      <c r="BD120" s="155">
        <f>ROUND(($D$120/MiY*(SUM($J$120:BC120)&lt;=1)+IF(SUM($J$120:BC120)+($D$120/MiY)&gt;1,1-(SUM($J$120:BC120)+($D$120/MiY)),0)),5)*(BD$7&gt;=$E$120)</f>
        <v>0</v>
      </c>
      <c r="BE120" s="155">
        <f>ROUND(($D$120/MiY*(SUM($J$120:BD120)&lt;=1)+IF(SUM($J$120:BD120)+($D$120/MiY)&gt;1,1-(SUM($J$120:BD120)+($D$120/MiY)),0)),5)*(BE$7&gt;=$E$120)</f>
        <v>0</v>
      </c>
      <c r="BF120" s="155">
        <f>ROUND(($D$120/MiY*(SUM($J$120:BE120)&lt;=1)+IF(SUM($J$120:BE120)+($D$120/MiY)&gt;1,1-(SUM($J$120:BE120)+($D$120/MiY)),0)),5)*(BF$7&gt;=$E$120)</f>
        <v>0</v>
      </c>
      <c r="BG120" s="155">
        <f>ROUND(($D$120/MiY*(SUM($J$120:BF120)&lt;=1)+IF(SUM($J$120:BF120)+($D$120/MiY)&gt;1,1-(SUM($J$120:BF120)+($D$120/MiY)),0)),5)*(BG$7&gt;=$E$120)</f>
        <v>0</v>
      </c>
      <c r="BH120" s="155">
        <f>ROUND(($D$120/MiY*(SUM($J$120:BG120)&lt;=1)+IF(SUM($J$120:BG120)+($D$120/MiY)&gt;1,1-(SUM($J$120:BG120)+($D$120/MiY)),0)),5)*(BH$7&gt;=$E$120)</f>
        <v>0</v>
      </c>
      <c r="BI120" s="155">
        <f>ROUND(($D$120/MiY*(SUM($J$120:BH120)&lt;=1)+IF(SUM($J$120:BH120)+($D$120/MiY)&gt;1,1-(SUM($J$120:BH120)+($D$120/MiY)),0)),5)*(BI$7&gt;=$E$120)</f>
        <v>0</v>
      </c>
      <c r="BJ120" s="155">
        <f>ROUND(($D$120/MiY*(SUM($J$120:BI120)&lt;=1)+IF(SUM($J$120:BI120)+($D$120/MiY)&gt;1,1-(SUM($J$120:BI120)+($D$120/MiY)),0)),5)*(BJ$7&gt;=$E$120)</f>
        <v>0</v>
      </c>
      <c r="BK120" s="155">
        <f>ROUND(($D$120/MiY*(SUM($J$120:BJ120)&lt;=1)+IF(SUM($J$120:BJ120)+($D$120/MiY)&gt;1,1-(SUM($J$120:BJ120)+($D$120/MiY)),0)),5)*(BK$7&gt;=$E$120)</f>
        <v>0</v>
      </c>
      <c r="BL120" s="155">
        <f>ROUND(($D$120/MiY*(SUM($J$120:BK120)&lt;=1)+IF(SUM($J$120:BK120)+($D$120/MiY)&gt;1,1-(SUM($J$120:BK120)+($D$120/MiY)),0)),5)*(BL$7&gt;=$E$120)</f>
        <v>0</v>
      </c>
      <c r="BM120" s="155">
        <f>ROUND(($D$120/MiY*(SUM($J$120:BL120)&lt;=1)+IF(SUM($J$120:BL120)+($D$120/MiY)&gt;1,1-(SUM($J$120:BL120)+($D$120/MiY)),0)),5)*(BM$7&gt;=$E$120)</f>
        <v>0</v>
      </c>
      <c r="BN120" s="155">
        <f>ROUND(($D$120/MiY*(SUM($J$120:BM120)&lt;=1)+IF(SUM($J$120:BM120)+($D$120/MiY)&gt;1,1-(SUM($J$120:BM120)+($D$120/MiY)),0)),5)*(BN$7&gt;=$E$120)</f>
        <v>0</v>
      </c>
      <c r="BO120" s="155">
        <f>ROUND(($D$120/MiY*(SUM($J$120:BN120)&lt;=1)+IF(SUM($J$120:BN120)+($D$120/MiY)&gt;1,1-(SUM($J$120:BN120)+($D$120/MiY)),0)),5)*(BO$7&gt;=$E$120)</f>
        <v>0</v>
      </c>
      <c r="BP120" s="155">
        <f>ROUND(($D$120/MiY*(SUM($J$120:BO120)&lt;=1)+IF(SUM($J$120:BO120)+($D$120/MiY)&gt;1,1-(SUM($J$120:BO120)+($D$120/MiY)),0)),5)*(BP$7&gt;=$E$120)</f>
        <v>0</v>
      </c>
      <c r="BQ120" s="155">
        <f>ROUND(($D$120/MiY*(SUM($J$120:BP120)&lt;=1)+IF(SUM($J$120:BP120)+($D$120/MiY)&gt;1,1-(SUM($J$120:BP120)+($D$120/MiY)),0)),5)*(BQ$7&gt;=$E$120)</f>
        <v>0</v>
      </c>
      <c r="BR120" s="155">
        <f>ROUND(($D$120/MiY*(SUM($J$120:BQ120)&lt;=1)+IF(SUM($J$120:BQ120)+($D$120/MiY)&gt;1,1-(SUM($J$120:BQ120)+($D$120/MiY)),0)),5)*(BR$7&gt;=$E$120)</f>
        <v>0</v>
      </c>
      <c r="BS120" s="155">
        <f>ROUND(($D$120/MiY*(SUM($J$120:BR120)&lt;=1)+IF(SUM($J$120:BR120)+($D$120/MiY)&gt;1,1-(SUM($J$120:BR120)+($D$120/MiY)),0)),5)*(BS$7&gt;=$E$120)</f>
        <v>0</v>
      </c>
      <c r="BT120" s="155">
        <f>ROUND(($D$120/MiY*(SUM($J$120:BS120)&lt;=1)+IF(SUM($J$120:BS120)+($D$120/MiY)&gt;1,1-(SUM($J$120:BS120)+($D$120/MiY)),0)),5)*(BT$7&gt;=$E$120)</f>
        <v>0</v>
      </c>
      <c r="BU120" s="155">
        <f>ROUND(($D$120/MiY*(SUM($J$120:BT120)&lt;=1)+IF(SUM($J$120:BT120)+($D$120/MiY)&gt;1,1-(SUM($J$120:BT120)+($D$120/MiY)),0)),5)*(BU$7&gt;=$E$120)</f>
        <v>0</v>
      </c>
      <c r="BV120" s="155">
        <f>ROUND(($D$120/MiY*(SUM($J$120:BU120)&lt;=1)+IF(SUM($J$120:BU120)+($D$120/MiY)&gt;1,1-(SUM($J$120:BU120)+($D$120/MiY)),0)),5)*(BV$7&gt;=$E$120)</f>
        <v>0</v>
      </c>
      <c r="BW120" s="155">
        <f>ROUND(($D$120/MiY*(SUM($J$120:BV120)&lt;=1)+IF(SUM($J$120:BV120)+($D$120/MiY)&gt;1,1-(SUM($J$120:BV120)+($D$120/MiY)),0)),5)*(BW$7&gt;=$E$120)</f>
        <v>0</v>
      </c>
      <c r="BX120" s="155">
        <f>ROUND(($D$120/MiY*(SUM($J$120:BW120)&lt;=1)+IF(SUM($J$120:BW120)+($D$120/MiY)&gt;1,1-(SUM($J$120:BW120)+($D$120/MiY)),0)),5)*(BX$7&gt;=$E$120)</f>
        <v>0</v>
      </c>
      <c r="BY120" s="155">
        <f>ROUND(($D$120/MiY*(SUM($J$120:BX120)&lt;=1)+IF(SUM($J$120:BX120)+($D$120/MiY)&gt;1,1-(SUM($J$120:BX120)+($D$120/MiY)),0)),5)*(BY$7&gt;=$E$120)</f>
        <v>0</v>
      </c>
      <c r="BZ120" s="155">
        <f>ROUND(($D$120/MiY*(SUM($J$120:BY120)&lt;=1)+IF(SUM($J$120:BY120)+($D$120/MiY)&gt;1,1-(SUM($J$120:BY120)+($D$120/MiY)),0)),5)*(BZ$7&gt;=$E$120)</f>
        <v>0</v>
      </c>
      <c r="CA120" s="155">
        <f>ROUND(($D$120/MiY*(SUM($J$120:BZ120)&lt;=1)+IF(SUM($J$120:BZ120)+($D$120/MiY)&gt;1,1-(SUM($J$120:BZ120)+($D$120/MiY)),0)),5)*(CA$7&gt;=$E$120)</f>
        <v>0</v>
      </c>
      <c r="CB120" s="155">
        <f>ROUND(($D$120/MiY*(SUM($J$120:CA120)&lt;=1)+IF(SUM($J$120:CA120)+($D$120/MiY)&gt;1,1-(SUM($J$120:CA120)+($D$120/MiY)),0)),5)*(CB$7&gt;=$E$120)</f>
        <v>0</v>
      </c>
      <c r="CC120" s="155">
        <f>ROUND(($D$120/MiY*(SUM($J$120:CB120)&lt;=1)+IF(SUM($J$120:CB120)+($D$120/MiY)&gt;1,1-(SUM($J$120:CB120)+($D$120/MiY)),0)),5)*(CC$7&gt;=$E$120)</f>
        <v>0</v>
      </c>
      <c r="CD120" s="155">
        <f>ROUND(($D$120/MiY*(SUM($J$120:CC120)&lt;=1)+IF(SUM($J$120:CC120)+($D$120/MiY)&gt;1,1-(SUM($J$120:CC120)+($D$120/MiY)),0)),5)*(CD$7&gt;=$E$120)</f>
        <v>0</v>
      </c>
      <c r="CE120" s="155">
        <f>ROUND(($D$120/MiY*(SUM($J$120:CD120)&lt;=1)+IF(SUM($J$120:CD120)+($D$120/MiY)&gt;1,1-(SUM($J$120:CD120)+($D$120/MiY)),0)),5)*(CE$7&gt;=$E$120)</f>
        <v>0</v>
      </c>
      <c r="CF120" s="155">
        <f>ROUND(($D$120/MiY*(SUM($J$120:CE120)&lt;=1)+IF(SUM($J$120:CE120)+($D$120/MiY)&gt;1,1-(SUM($J$120:CE120)+($D$120/MiY)),0)),5)*(CF$7&gt;=$E$120)</f>
        <v>0</v>
      </c>
      <c r="CG120" s="155">
        <f>ROUND(($D$120/MiY*(SUM($J$120:CF120)&lt;=1)+IF(SUM($J$120:CF120)+($D$120/MiY)&gt;1,1-(SUM($J$120:CF120)+($D$120/MiY)),0)),5)*(CG$7&gt;=$E$120)</f>
        <v>0</v>
      </c>
      <c r="CH120" s="155">
        <f>ROUND(($D$120/MiY*(SUM($J$120:CG120)&lt;=1)+IF(SUM($J$120:CG120)+($D$120/MiY)&gt;1,1-(SUM($J$120:CG120)+($D$120/MiY)),0)),5)*(CH$7&gt;=$E$120)</f>
        <v>0</v>
      </c>
      <c r="CI120" s="155">
        <f>ROUND(($D$120/MiY*(SUM($J$120:CH120)&lt;=1)+IF(SUM($J$120:CH120)+($D$120/MiY)&gt;1,1-(SUM($J$120:CH120)+($D$120/MiY)),0)),5)*(CI$7&gt;=$E$120)</f>
        <v>0</v>
      </c>
      <c r="CJ120" s="155">
        <f>ROUND(($D$120/MiY*(SUM($J$120:CI120)&lt;=1)+IF(SUM($J$120:CI120)+($D$120/MiY)&gt;1,1-(SUM($J$120:CI120)+($D$120/MiY)),0)),5)*(CJ$7&gt;=$E$120)</f>
        <v>0</v>
      </c>
      <c r="CK120" s="155">
        <f>ROUND(($D$120/MiY*(SUM($J$120:CJ120)&lt;=1)+IF(SUM($J$120:CJ120)+($D$120/MiY)&gt;1,1-(SUM($J$120:CJ120)+($D$120/MiY)),0)),5)*(CK$7&gt;=$E$120)</f>
        <v>0</v>
      </c>
      <c r="CL120" s="155">
        <f>ROUND(($D$120/MiY*(SUM($J$120:CK120)&lt;=1)+IF(SUM($J$120:CK120)+($D$120/MiY)&gt;1,1-(SUM($J$120:CK120)+($D$120/MiY)),0)),5)*(CL$7&gt;=$E$120)</f>
        <v>0</v>
      </c>
      <c r="CM120" s="155">
        <f>ROUND(($D$120/MiY*(SUM($J$120:CL120)&lt;=1)+IF(SUM($J$120:CL120)+($D$120/MiY)&gt;1,1-(SUM($J$120:CL120)+($D$120/MiY)),0)),5)*(CM$7&gt;=$E$120)</f>
        <v>0</v>
      </c>
      <c r="CN120" s="155">
        <f>ROUND(($D$120/MiY*(SUM($J$120:CM120)&lt;=1)+IF(SUM($J$120:CM120)+($D$120/MiY)&gt;1,1-(SUM($J$120:CM120)+($D$120/MiY)),0)),5)*(CN$7&gt;=$E$120)</f>
        <v>0</v>
      </c>
      <c r="CO120" s="155">
        <f>ROUND(($D$120/MiY*(SUM($J$120:CN120)&lt;=1)+IF(SUM($J$120:CN120)+($D$120/MiY)&gt;1,1-(SUM($J$120:CN120)+($D$120/MiY)),0)),5)*(CO$7&gt;=$E$120)</f>
        <v>0</v>
      </c>
      <c r="CP120" s="155">
        <f>ROUND(($D$120/MiY*(SUM($J$120:CO120)&lt;=1)+IF(SUM($J$120:CO120)+($D$120/MiY)&gt;1,1-(SUM($J$120:CO120)+($D$120/MiY)),0)),5)*(CP$7&gt;=$E$120)</f>
        <v>0</v>
      </c>
      <c r="CQ120" s="155">
        <f>ROUND(($D$120/MiY*(SUM($J$120:CP120)&lt;=1)+IF(SUM($J$120:CP120)+($D$120/MiY)&gt;1,1-(SUM($J$120:CP120)+($D$120/MiY)),0)),5)*(CQ$7&gt;=$E$120)</f>
        <v>0</v>
      </c>
      <c r="CR120" s="155">
        <f>ROUND(($D$120/MiY*(SUM($J$120:CQ120)&lt;=1)+IF(SUM($J$120:CQ120)+($D$120/MiY)&gt;1,1-(SUM($J$120:CQ120)+($D$120/MiY)),0)),5)*(CR$7&gt;=$E$120)</f>
        <v>0</v>
      </c>
      <c r="CS120" s="155">
        <f>ROUND(($D$120/MiY*(SUM($J$120:CR120)&lt;=1)+IF(SUM($J$120:CR120)+($D$120/MiY)&gt;1,1-(SUM($J$120:CR120)+($D$120/MiY)),0)),5)*(CS$7&gt;=$E$120)</f>
        <v>0</v>
      </c>
      <c r="CT120" s="155">
        <f>ROUND(($D$120/MiY*(SUM($J$120:CS120)&lt;=1)+IF(SUM($J$120:CS120)+($D$120/MiY)&gt;1,1-(SUM($J$120:CS120)+($D$120/MiY)),0)),5)*(CT$7&gt;=$E$120)</f>
        <v>0</v>
      </c>
      <c r="CU120" s="155">
        <f>ROUND(($D$120/MiY*(SUM($J$120:CT120)&lt;=1)+IF(SUM($J$120:CT120)+($D$120/MiY)&gt;1,1-(SUM($J$120:CT120)+($D$120/MiY)),0)),5)*(CU$7&gt;=$E$120)</f>
        <v>0</v>
      </c>
      <c r="CV120" s="155">
        <f>ROUND(($D$120/MiY*(SUM($J$120:CU120)&lt;=1)+IF(SUM($J$120:CU120)+($D$120/MiY)&gt;1,1-(SUM($J$120:CU120)+($D$120/MiY)),0)),5)*(CV$7&gt;=$E$120)</f>
        <v>0</v>
      </c>
      <c r="CW120" s="155">
        <f>ROUND(($D$120/MiY*(SUM($J$120:CV120)&lt;=1)+IF(SUM($J$120:CV120)+($D$120/MiY)&gt;1,1-(SUM($J$120:CV120)+($D$120/MiY)),0)),5)*(CW$7&gt;=$E$120)</f>
        <v>0</v>
      </c>
      <c r="CX120" s="155">
        <f>ROUND(($D$120/MiY*(SUM($J$120:CW120)&lt;=1)+IF(SUM($J$120:CW120)+($D$120/MiY)&gt;1,1-(SUM($J$120:CW120)+($D$120/MiY)),0)),5)*(CX$7&gt;=$E$120)</f>
        <v>0</v>
      </c>
      <c r="CY120" s="155">
        <f>ROUND(($D$120/MiY*(SUM($J$120:CX120)&lt;=1)+IF(SUM($J$120:CX120)+($D$120/MiY)&gt;1,1-(SUM($J$120:CX120)+($D$120/MiY)),0)),5)*(CY$7&gt;=$E$120)</f>
        <v>0</v>
      </c>
      <c r="CZ120" s="155">
        <f>ROUND(($D$120/MiY*(SUM($J$120:CY120)&lt;=1)+IF(SUM($J$120:CY120)+($D$120/MiY)&gt;1,1-(SUM($J$120:CY120)+($D$120/MiY)),0)),5)*(CZ$7&gt;=$E$120)</f>
        <v>0</v>
      </c>
      <c r="DA120" s="155">
        <f>ROUND(($D$120/MiY*(SUM($J$120:CZ120)&lt;=1)+IF(SUM($J$120:CZ120)+($D$120/MiY)&gt;1,1-(SUM($J$120:CZ120)+($D$120/MiY)),0)),5)*(DA$7&gt;=$E$120)</f>
        <v>0</v>
      </c>
      <c r="DB120" s="155">
        <f>ROUND(($D$120/MiY*(SUM($J$120:DA120)&lt;=1)+IF(SUM($J$120:DA120)+($D$120/MiY)&gt;1,1-(SUM($J$120:DA120)+($D$120/MiY)),0)),5)*(DB$7&gt;=$E$120)</f>
        <v>0</v>
      </c>
      <c r="DC120" s="155">
        <f>ROUND(($D$120/MiY*(SUM($J$120:DB120)&lt;=1)+IF(SUM($J$120:DB120)+($D$120/MiY)&gt;1,1-(SUM($J$120:DB120)+($D$120/MiY)),0)),5)*(DC$7&gt;=$E$120)</f>
        <v>0</v>
      </c>
      <c r="DD120" s="155">
        <f>ROUND(($D$120/MiY*(SUM($J$120:DC120)&lt;=1)+IF(SUM($J$120:DC120)+($D$120/MiY)&gt;1,1-(SUM($J$120:DC120)+($D$120/MiY)),0)),5)*(DD$7&gt;=$E$120)</f>
        <v>0</v>
      </c>
      <c r="DE120" s="155">
        <f>ROUND(($D$120/MiY*(SUM($J$120:DD120)&lt;=1)+IF(SUM($J$120:DD120)+($D$120/MiY)&gt;1,1-(SUM($J$120:DD120)+($D$120/MiY)),0)),5)*(DE$7&gt;=$E$120)</f>
        <v>0</v>
      </c>
      <c r="DF120" s="155">
        <f>ROUND(($D$120/MiY*(SUM($J$120:DE120)&lt;=1)+IF(SUM($J$120:DE120)+($D$120/MiY)&gt;1,1-(SUM($J$120:DE120)+($D$120/MiY)),0)),5)*(DF$7&gt;=$E$120)</f>
        <v>0</v>
      </c>
      <c r="DG120" s="155">
        <f>ROUND(($D$120/MiY*(SUM($J$120:DF120)&lt;=1)+IF(SUM($J$120:DF120)+($D$120/MiY)&gt;1,1-(SUM($J$120:DF120)+($D$120/MiY)),0)),5)*(DG$7&gt;=$E$120)</f>
        <v>0</v>
      </c>
      <c r="DH120" s="155">
        <f>ROUND(($D$120/MiY*(SUM($J$120:DG120)&lt;=1)+IF(SUM($J$120:DG120)+($D$120/MiY)&gt;1,1-(SUM($J$120:DG120)+($D$120/MiY)),0)),5)*(DH$7&gt;=$E$120)</f>
        <v>0</v>
      </c>
      <c r="DI120" s="155">
        <f>ROUND(($D$120/MiY*(SUM($J$120:DH120)&lt;=1)+IF(SUM($J$120:DH120)+($D$120/MiY)&gt;1,1-(SUM($J$120:DH120)+($D$120/MiY)),0)),5)*(DI$7&gt;=$E$120)</f>
        <v>0</v>
      </c>
      <c r="DJ120" s="155">
        <f>ROUND(($D$120/MiY*(SUM($J$120:DI120)&lt;=1)+IF(SUM($J$120:DI120)+($D$120/MiY)&gt;1,1-(SUM($J$120:DI120)+($D$120/MiY)),0)),5)*(DJ$7&gt;=$E$120)</f>
        <v>0</v>
      </c>
      <c r="DK120" s="155">
        <f>ROUND(($D$120/MiY*(SUM($J$120:DJ120)&lt;=1)+IF(SUM($J$120:DJ120)+($D$120/MiY)&gt;1,1-(SUM($J$120:DJ120)+($D$120/MiY)),0)),5)*(DK$7&gt;=$E$120)</f>
        <v>0</v>
      </c>
      <c r="DL120" s="155">
        <f>ROUND(($D$120/MiY*(SUM($J$120:DK120)&lt;=1)+IF(SUM($J$120:DK120)+($D$120/MiY)&gt;1,1-(SUM($J$120:DK120)+($D$120/MiY)),0)),5)*(DL$7&gt;=$E$120)</f>
        <v>0</v>
      </c>
      <c r="DM120" s="155">
        <f>ROUND(($D$120/MiY*(SUM($J$120:DL120)&lt;=1)+IF(SUM($J$120:DL120)+($D$120/MiY)&gt;1,1-(SUM($J$120:DL120)+($D$120/MiY)),0)),5)*(DM$7&gt;=$E$120)</f>
        <v>0</v>
      </c>
      <c r="DN120" s="155">
        <f>ROUND(($D$120/MiY*(SUM($J$120:DM120)&lt;=1)+IF(SUM($J$120:DM120)+($D$120/MiY)&gt;1,1-(SUM($J$120:DM120)+($D$120/MiY)),0)),5)*(DN$7&gt;=$E$120)</f>
        <v>0</v>
      </c>
      <c r="DO120" s="155">
        <f>ROUND(($D$120/MiY*(SUM($J$120:DN120)&lt;=1)+IF(SUM($J$120:DN120)+($D$120/MiY)&gt;1,1-(SUM($J$120:DN120)+($D$120/MiY)),0)),5)*(DO$7&gt;=$E$120)</f>
        <v>0</v>
      </c>
      <c r="DP120" s="155">
        <f>ROUND(($D$120/MiY*(SUM($J$120:DO120)&lt;=1)+IF(SUM($J$120:DO120)+($D$120/MiY)&gt;1,1-(SUM($J$120:DO120)+($D$120/MiY)),0)),5)*(DP$7&gt;=$E$120)</f>
        <v>0</v>
      </c>
      <c r="DQ120" s="155">
        <f>ROUND(($D$120/MiY*(SUM($J$120:DP120)&lt;=1)+IF(SUM($J$120:DP120)+($D$120/MiY)&gt;1,1-(SUM($J$120:DP120)+($D$120/MiY)),0)),5)*(DQ$7&gt;=$E$120)</f>
        <v>0</v>
      </c>
      <c r="DR120" s="155">
        <f>ROUND(($D$120/MiY*(SUM($J$120:DQ120)&lt;=1)+IF(SUM($J$120:DQ120)+($D$120/MiY)&gt;1,1-(SUM($J$120:DQ120)+($D$120/MiY)),0)),5)*(DR$7&gt;=$E$120)</f>
        <v>0</v>
      </c>
      <c r="DS120" s="155">
        <f>ROUND(($D$120/MiY*(SUM($J$120:DR120)&lt;=1)+IF(SUM($J$120:DR120)+($D$120/MiY)&gt;1,1-(SUM($J$120:DR120)+($D$120/MiY)),0)),5)*(DS$7&gt;=$E$120)</f>
        <v>0</v>
      </c>
      <c r="DT120" s="155">
        <f>ROUND(($D$120/MiY*(SUM($J$120:DS120)&lt;=1)+IF(SUM($J$120:DS120)+($D$120/MiY)&gt;1,1-(SUM($J$120:DS120)+($D$120/MiY)),0)),5)*(DT$7&gt;=$E$120)</f>
        <v>0</v>
      </c>
      <c r="DU120" s="155">
        <f>ROUND(($D$120/MiY*(SUM($J$120:DT120)&lt;=1)+IF(SUM($J$120:DT120)+($D$120/MiY)&gt;1,1-(SUM($J$120:DT120)+($D$120/MiY)),0)),5)*(DU$7&gt;=$E$120)</f>
        <v>0</v>
      </c>
      <c r="DV120" s="155">
        <f>ROUND(($D$120/MiY*(SUM($J$120:DU120)&lt;=1)+IF(SUM($J$120:DU120)+($D$120/MiY)&gt;1,1-(SUM($J$120:DU120)+($D$120/MiY)),0)),5)*(DV$7&gt;=$E$120)</f>
        <v>0</v>
      </c>
      <c r="DW120" s="155">
        <f>ROUND(($D$120/MiY*(SUM($J$120:DV120)&lt;=1)+IF(SUM($J$120:DV120)+($D$120/MiY)&gt;1,1-(SUM($J$120:DV120)+($D$120/MiY)),0)),5)*(DW$7&gt;=$E$120)</f>
        <v>0</v>
      </c>
      <c r="DX120" s="155">
        <f>ROUND(($D$120/MiY*(SUM($J$120:DW120)&lt;=1)+IF(SUM($J$120:DW120)+($D$120/MiY)&gt;1,1-(SUM($J$120:DW120)+($D$120/MiY)),0)),5)*(DX$7&gt;=$E$120)</f>
        <v>0</v>
      </c>
      <c r="DY120" s="155">
        <f>ROUND(($D$120/MiY*(SUM($J$120:DX120)&lt;=1)+IF(SUM($J$120:DX120)+($D$120/MiY)&gt;1,1-(SUM($J$120:DX120)+($D$120/MiY)),0)),5)*(DY$7&gt;=$E$120)</f>
        <v>0</v>
      </c>
      <c r="DZ120" s="155">
        <f>ROUND(($D$120/MiY*(SUM($J$120:DY120)&lt;=1)+IF(SUM($J$120:DY120)+($D$120/MiY)&gt;1,1-(SUM($J$120:DY120)+($D$120/MiY)),0)),5)*(DZ$7&gt;=$E$120)</f>
        <v>0</v>
      </c>
      <c r="EA120" s="155">
        <f>ROUND(($D$120/MiY*(SUM($J$120:DZ120)&lt;=1)+IF(SUM($J$120:DZ120)+($D$120/MiY)&gt;1,1-(SUM($J$120:DZ120)+($D$120/MiY)),0)),5)*(EA$7&gt;=$E$120)</f>
        <v>0</v>
      </c>
      <c r="EB120" s="155">
        <f>ROUND(($D$120/MiY*(SUM($J$120:EA120)&lt;=1)+IF(SUM($J$120:EA120)+($D$120/MiY)&gt;1,1-(SUM($J$120:EA120)+($D$120/MiY)),0)),5)*(EB$7&gt;=$E$120)</f>
        <v>0</v>
      </c>
    </row>
    <row r="121" spans="2:132" outlineLevel="1" x14ac:dyDescent="0.25">
      <c r="C121" s="318" t="s">
        <v>593</v>
      </c>
      <c r="D121" s="16">
        <f>Costs!$M$25*Costs!$M$31</f>
        <v>0</v>
      </c>
      <c r="G121" s="52" t="s">
        <v>603</v>
      </c>
      <c r="H121" s="46">
        <f t="shared" ref="H121" si="1390">SUM(J121:EB121)</f>
        <v>0</v>
      </c>
      <c r="J121" s="82">
        <f t="shared" ref="J121:AO121" si="1391">J120*$D121</f>
        <v>0</v>
      </c>
      <c r="K121" s="82">
        <f t="shared" si="1391"/>
        <v>0</v>
      </c>
      <c r="L121" s="82">
        <f t="shared" si="1391"/>
        <v>0</v>
      </c>
      <c r="M121" s="82">
        <f t="shared" si="1391"/>
        <v>0</v>
      </c>
      <c r="N121" s="82">
        <f t="shared" si="1391"/>
        <v>0</v>
      </c>
      <c r="O121" s="82">
        <f t="shared" si="1391"/>
        <v>0</v>
      </c>
      <c r="P121" s="82">
        <f t="shared" si="1391"/>
        <v>0</v>
      </c>
      <c r="Q121" s="82">
        <f t="shared" si="1391"/>
        <v>0</v>
      </c>
      <c r="R121" s="82">
        <f t="shared" si="1391"/>
        <v>0</v>
      </c>
      <c r="S121" s="82">
        <f t="shared" si="1391"/>
        <v>0</v>
      </c>
      <c r="T121" s="82">
        <f t="shared" si="1391"/>
        <v>0</v>
      </c>
      <c r="U121" s="82">
        <f t="shared" si="1391"/>
        <v>0</v>
      </c>
      <c r="V121" s="82">
        <f t="shared" si="1391"/>
        <v>0</v>
      </c>
      <c r="W121" s="82">
        <f t="shared" si="1391"/>
        <v>0</v>
      </c>
      <c r="X121" s="82">
        <f t="shared" si="1391"/>
        <v>0</v>
      </c>
      <c r="Y121" s="82">
        <f t="shared" si="1391"/>
        <v>0</v>
      </c>
      <c r="Z121" s="82">
        <f t="shared" si="1391"/>
        <v>0</v>
      </c>
      <c r="AA121" s="82">
        <f t="shared" si="1391"/>
        <v>0</v>
      </c>
      <c r="AB121" s="82">
        <f t="shared" si="1391"/>
        <v>0</v>
      </c>
      <c r="AC121" s="82">
        <f t="shared" si="1391"/>
        <v>0</v>
      </c>
      <c r="AD121" s="82">
        <f t="shared" si="1391"/>
        <v>0</v>
      </c>
      <c r="AE121" s="82">
        <f t="shared" si="1391"/>
        <v>0</v>
      </c>
      <c r="AF121" s="82">
        <f t="shared" si="1391"/>
        <v>0</v>
      </c>
      <c r="AG121" s="82">
        <f t="shared" si="1391"/>
        <v>0</v>
      </c>
      <c r="AH121" s="82">
        <f t="shared" si="1391"/>
        <v>0</v>
      </c>
      <c r="AI121" s="82">
        <f t="shared" si="1391"/>
        <v>0</v>
      </c>
      <c r="AJ121" s="82">
        <f t="shared" si="1391"/>
        <v>0</v>
      </c>
      <c r="AK121" s="82">
        <f t="shared" si="1391"/>
        <v>0</v>
      </c>
      <c r="AL121" s="82">
        <f t="shared" si="1391"/>
        <v>0</v>
      </c>
      <c r="AM121" s="82">
        <f t="shared" si="1391"/>
        <v>0</v>
      </c>
      <c r="AN121" s="82">
        <f t="shared" si="1391"/>
        <v>0</v>
      </c>
      <c r="AO121" s="82">
        <f t="shared" si="1391"/>
        <v>0</v>
      </c>
      <c r="AP121" s="82">
        <f t="shared" ref="AP121:BU121" si="1392">AP120*$D121</f>
        <v>0</v>
      </c>
      <c r="AQ121" s="82">
        <f t="shared" si="1392"/>
        <v>0</v>
      </c>
      <c r="AR121" s="82">
        <f t="shared" si="1392"/>
        <v>0</v>
      </c>
      <c r="AS121" s="82">
        <f t="shared" si="1392"/>
        <v>0</v>
      </c>
      <c r="AT121" s="82">
        <f t="shared" si="1392"/>
        <v>0</v>
      </c>
      <c r="AU121" s="82">
        <f t="shared" si="1392"/>
        <v>0</v>
      </c>
      <c r="AV121" s="82">
        <f t="shared" si="1392"/>
        <v>0</v>
      </c>
      <c r="AW121" s="82">
        <f t="shared" si="1392"/>
        <v>0</v>
      </c>
      <c r="AX121" s="82">
        <f t="shared" si="1392"/>
        <v>0</v>
      </c>
      <c r="AY121" s="82">
        <f t="shared" si="1392"/>
        <v>0</v>
      </c>
      <c r="AZ121" s="82">
        <f t="shared" si="1392"/>
        <v>0</v>
      </c>
      <c r="BA121" s="82">
        <f t="shared" si="1392"/>
        <v>0</v>
      </c>
      <c r="BB121" s="82">
        <f t="shared" si="1392"/>
        <v>0</v>
      </c>
      <c r="BC121" s="82">
        <f t="shared" si="1392"/>
        <v>0</v>
      </c>
      <c r="BD121" s="82">
        <f t="shared" si="1392"/>
        <v>0</v>
      </c>
      <c r="BE121" s="82">
        <f t="shared" si="1392"/>
        <v>0</v>
      </c>
      <c r="BF121" s="82">
        <f t="shared" si="1392"/>
        <v>0</v>
      </c>
      <c r="BG121" s="82">
        <f t="shared" si="1392"/>
        <v>0</v>
      </c>
      <c r="BH121" s="82">
        <f t="shared" si="1392"/>
        <v>0</v>
      </c>
      <c r="BI121" s="82">
        <f t="shared" si="1392"/>
        <v>0</v>
      </c>
      <c r="BJ121" s="82">
        <f t="shared" si="1392"/>
        <v>0</v>
      </c>
      <c r="BK121" s="82">
        <f t="shared" si="1392"/>
        <v>0</v>
      </c>
      <c r="BL121" s="82">
        <f t="shared" si="1392"/>
        <v>0</v>
      </c>
      <c r="BM121" s="82">
        <f t="shared" si="1392"/>
        <v>0</v>
      </c>
      <c r="BN121" s="82">
        <f t="shared" si="1392"/>
        <v>0</v>
      </c>
      <c r="BO121" s="82">
        <f t="shared" si="1392"/>
        <v>0</v>
      </c>
      <c r="BP121" s="82">
        <f t="shared" si="1392"/>
        <v>0</v>
      </c>
      <c r="BQ121" s="82">
        <f t="shared" si="1392"/>
        <v>0</v>
      </c>
      <c r="BR121" s="82">
        <f t="shared" si="1392"/>
        <v>0</v>
      </c>
      <c r="BS121" s="82">
        <f t="shared" si="1392"/>
        <v>0</v>
      </c>
      <c r="BT121" s="82">
        <f t="shared" si="1392"/>
        <v>0</v>
      </c>
      <c r="BU121" s="82">
        <f t="shared" si="1392"/>
        <v>0</v>
      </c>
      <c r="BV121" s="82">
        <f t="shared" ref="BV121:DA121" si="1393">BV120*$D121</f>
        <v>0</v>
      </c>
      <c r="BW121" s="82">
        <f t="shared" si="1393"/>
        <v>0</v>
      </c>
      <c r="BX121" s="82">
        <f t="shared" si="1393"/>
        <v>0</v>
      </c>
      <c r="BY121" s="82">
        <f t="shared" si="1393"/>
        <v>0</v>
      </c>
      <c r="BZ121" s="82">
        <f t="shared" si="1393"/>
        <v>0</v>
      </c>
      <c r="CA121" s="82">
        <f t="shared" si="1393"/>
        <v>0</v>
      </c>
      <c r="CB121" s="82">
        <f t="shared" si="1393"/>
        <v>0</v>
      </c>
      <c r="CC121" s="82">
        <f t="shared" si="1393"/>
        <v>0</v>
      </c>
      <c r="CD121" s="82">
        <f t="shared" si="1393"/>
        <v>0</v>
      </c>
      <c r="CE121" s="82">
        <f t="shared" si="1393"/>
        <v>0</v>
      </c>
      <c r="CF121" s="82">
        <f t="shared" si="1393"/>
        <v>0</v>
      </c>
      <c r="CG121" s="82">
        <f t="shared" si="1393"/>
        <v>0</v>
      </c>
      <c r="CH121" s="82">
        <f t="shared" si="1393"/>
        <v>0</v>
      </c>
      <c r="CI121" s="82">
        <f t="shared" si="1393"/>
        <v>0</v>
      </c>
      <c r="CJ121" s="82">
        <f t="shared" si="1393"/>
        <v>0</v>
      </c>
      <c r="CK121" s="82">
        <f t="shared" si="1393"/>
        <v>0</v>
      </c>
      <c r="CL121" s="82">
        <f t="shared" si="1393"/>
        <v>0</v>
      </c>
      <c r="CM121" s="82">
        <f t="shared" si="1393"/>
        <v>0</v>
      </c>
      <c r="CN121" s="82">
        <f t="shared" si="1393"/>
        <v>0</v>
      </c>
      <c r="CO121" s="82">
        <f t="shared" si="1393"/>
        <v>0</v>
      </c>
      <c r="CP121" s="82">
        <f t="shared" si="1393"/>
        <v>0</v>
      </c>
      <c r="CQ121" s="82">
        <f t="shared" si="1393"/>
        <v>0</v>
      </c>
      <c r="CR121" s="82">
        <f t="shared" si="1393"/>
        <v>0</v>
      </c>
      <c r="CS121" s="82">
        <f t="shared" si="1393"/>
        <v>0</v>
      </c>
      <c r="CT121" s="82">
        <f t="shared" si="1393"/>
        <v>0</v>
      </c>
      <c r="CU121" s="82">
        <f t="shared" si="1393"/>
        <v>0</v>
      </c>
      <c r="CV121" s="82">
        <f t="shared" si="1393"/>
        <v>0</v>
      </c>
      <c r="CW121" s="82">
        <f t="shared" si="1393"/>
        <v>0</v>
      </c>
      <c r="CX121" s="82">
        <f t="shared" si="1393"/>
        <v>0</v>
      </c>
      <c r="CY121" s="82">
        <f t="shared" si="1393"/>
        <v>0</v>
      </c>
      <c r="CZ121" s="82">
        <f t="shared" si="1393"/>
        <v>0</v>
      </c>
      <c r="DA121" s="82">
        <f t="shared" si="1393"/>
        <v>0</v>
      </c>
      <c r="DB121" s="82">
        <f t="shared" ref="DB121:EB121" si="1394">DB120*$D121</f>
        <v>0</v>
      </c>
      <c r="DC121" s="82">
        <f t="shared" si="1394"/>
        <v>0</v>
      </c>
      <c r="DD121" s="82">
        <f t="shared" si="1394"/>
        <v>0</v>
      </c>
      <c r="DE121" s="82">
        <f t="shared" si="1394"/>
        <v>0</v>
      </c>
      <c r="DF121" s="82">
        <f t="shared" si="1394"/>
        <v>0</v>
      </c>
      <c r="DG121" s="82">
        <f t="shared" si="1394"/>
        <v>0</v>
      </c>
      <c r="DH121" s="82">
        <f t="shared" si="1394"/>
        <v>0</v>
      </c>
      <c r="DI121" s="82">
        <f t="shared" si="1394"/>
        <v>0</v>
      </c>
      <c r="DJ121" s="82">
        <f t="shared" si="1394"/>
        <v>0</v>
      </c>
      <c r="DK121" s="82">
        <f t="shared" si="1394"/>
        <v>0</v>
      </c>
      <c r="DL121" s="82">
        <f t="shared" si="1394"/>
        <v>0</v>
      </c>
      <c r="DM121" s="82">
        <f t="shared" si="1394"/>
        <v>0</v>
      </c>
      <c r="DN121" s="82">
        <f t="shared" si="1394"/>
        <v>0</v>
      </c>
      <c r="DO121" s="82">
        <f t="shared" si="1394"/>
        <v>0</v>
      </c>
      <c r="DP121" s="82">
        <f t="shared" si="1394"/>
        <v>0</v>
      </c>
      <c r="DQ121" s="82">
        <f t="shared" si="1394"/>
        <v>0</v>
      </c>
      <c r="DR121" s="82">
        <f t="shared" si="1394"/>
        <v>0</v>
      </c>
      <c r="DS121" s="82">
        <f t="shared" si="1394"/>
        <v>0</v>
      </c>
      <c r="DT121" s="82">
        <f t="shared" si="1394"/>
        <v>0</v>
      </c>
      <c r="DU121" s="82">
        <f t="shared" si="1394"/>
        <v>0</v>
      </c>
      <c r="DV121" s="82">
        <f t="shared" si="1394"/>
        <v>0</v>
      </c>
      <c r="DW121" s="82">
        <f t="shared" si="1394"/>
        <v>0</v>
      </c>
      <c r="DX121" s="82">
        <f t="shared" si="1394"/>
        <v>0</v>
      </c>
      <c r="DY121" s="82">
        <f t="shared" si="1394"/>
        <v>0</v>
      </c>
      <c r="DZ121" s="82">
        <f t="shared" si="1394"/>
        <v>0</v>
      </c>
      <c r="EA121" s="82">
        <f t="shared" si="1394"/>
        <v>0</v>
      </c>
      <c r="EB121" s="82">
        <f t="shared" si="1394"/>
        <v>0</v>
      </c>
    </row>
    <row r="122" spans="2:132" outlineLevel="1" x14ac:dyDescent="0.25">
      <c r="C122" s="318" t="s">
        <v>594</v>
      </c>
      <c r="D122" s="31">
        <f>Costs!$M$39</f>
        <v>1.9</v>
      </c>
      <c r="G122" s="52" t="s">
        <v>220</v>
      </c>
      <c r="H122" s="29"/>
      <c r="J122" s="312">
        <f>$D122</f>
        <v>1.9</v>
      </c>
      <c r="K122" s="312">
        <f t="shared" ref="K122:BV122" si="1395">$D122</f>
        <v>1.9</v>
      </c>
      <c r="L122" s="312">
        <f t="shared" si="1395"/>
        <v>1.9</v>
      </c>
      <c r="M122" s="312">
        <f t="shared" si="1395"/>
        <v>1.9</v>
      </c>
      <c r="N122" s="312">
        <f t="shared" si="1395"/>
        <v>1.9</v>
      </c>
      <c r="O122" s="312">
        <f t="shared" si="1395"/>
        <v>1.9</v>
      </c>
      <c r="P122" s="312">
        <f t="shared" si="1395"/>
        <v>1.9</v>
      </c>
      <c r="Q122" s="312">
        <f t="shared" si="1395"/>
        <v>1.9</v>
      </c>
      <c r="R122" s="312">
        <f t="shared" si="1395"/>
        <v>1.9</v>
      </c>
      <c r="S122" s="312">
        <f t="shared" si="1395"/>
        <v>1.9</v>
      </c>
      <c r="T122" s="312">
        <f t="shared" si="1395"/>
        <v>1.9</v>
      </c>
      <c r="U122" s="312">
        <f t="shared" si="1395"/>
        <v>1.9</v>
      </c>
      <c r="V122" s="312">
        <f t="shared" si="1395"/>
        <v>1.9</v>
      </c>
      <c r="W122" s="312">
        <f t="shared" si="1395"/>
        <v>1.9</v>
      </c>
      <c r="X122" s="312">
        <f t="shared" si="1395"/>
        <v>1.9</v>
      </c>
      <c r="Y122" s="312">
        <f t="shared" si="1395"/>
        <v>1.9</v>
      </c>
      <c r="Z122" s="312">
        <f t="shared" si="1395"/>
        <v>1.9</v>
      </c>
      <c r="AA122" s="312">
        <f t="shared" si="1395"/>
        <v>1.9</v>
      </c>
      <c r="AB122" s="312">
        <f t="shared" si="1395"/>
        <v>1.9</v>
      </c>
      <c r="AC122" s="312">
        <f t="shared" si="1395"/>
        <v>1.9</v>
      </c>
      <c r="AD122" s="312">
        <f t="shared" si="1395"/>
        <v>1.9</v>
      </c>
      <c r="AE122" s="312">
        <f t="shared" si="1395"/>
        <v>1.9</v>
      </c>
      <c r="AF122" s="312">
        <f t="shared" si="1395"/>
        <v>1.9</v>
      </c>
      <c r="AG122" s="312">
        <f t="shared" si="1395"/>
        <v>1.9</v>
      </c>
      <c r="AH122" s="312">
        <f t="shared" si="1395"/>
        <v>1.9</v>
      </c>
      <c r="AI122" s="312">
        <f t="shared" si="1395"/>
        <v>1.9</v>
      </c>
      <c r="AJ122" s="312">
        <f t="shared" si="1395"/>
        <v>1.9</v>
      </c>
      <c r="AK122" s="312">
        <f t="shared" si="1395"/>
        <v>1.9</v>
      </c>
      <c r="AL122" s="312">
        <f t="shared" si="1395"/>
        <v>1.9</v>
      </c>
      <c r="AM122" s="312">
        <f t="shared" si="1395"/>
        <v>1.9</v>
      </c>
      <c r="AN122" s="312">
        <f t="shared" si="1395"/>
        <v>1.9</v>
      </c>
      <c r="AO122" s="312">
        <f t="shared" si="1395"/>
        <v>1.9</v>
      </c>
      <c r="AP122" s="312">
        <f t="shared" si="1395"/>
        <v>1.9</v>
      </c>
      <c r="AQ122" s="312">
        <f t="shared" si="1395"/>
        <v>1.9</v>
      </c>
      <c r="AR122" s="312">
        <f t="shared" si="1395"/>
        <v>1.9</v>
      </c>
      <c r="AS122" s="312">
        <f t="shared" si="1395"/>
        <v>1.9</v>
      </c>
      <c r="AT122" s="312">
        <f t="shared" si="1395"/>
        <v>1.9</v>
      </c>
      <c r="AU122" s="312">
        <f t="shared" si="1395"/>
        <v>1.9</v>
      </c>
      <c r="AV122" s="312">
        <f t="shared" si="1395"/>
        <v>1.9</v>
      </c>
      <c r="AW122" s="312">
        <f t="shared" si="1395"/>
        <v>1.9</v>
      </c>
      <c r="AX122" s="312">
        <f t="shared" si="1395"/>
        <v>1.9</v>
      </c>
      <c r="AY122" s="312">
        <f t="shared" si="1395"/>
        <v>1.9</v>
      </c>
      <c r="AZ122" s="312">
        <f t="shared" si="1395"/>
        <v>1.9</v>
      </c>
      <c r="BA122" s="312">
        <f t="shared" si="1395"/>
        <v>1.9</v>
      </c>
      <c r="BB122" s="312">
        <f t="shared" si="1395"/>
        <v>1.9</v>
      </c>
      <c r="BC122" s="312">
        <f t="shared" si="1395"/>
        <v>1.9</v>
      </c>
      <c r="BD122" s="312">
        <f t="shared" si="1395"/>
        <v>1.9</v>
      </c>
      <c r="BE122" s="312">
        <f t="shared" si="1395"/>
        <v>1.9</v>
      </c>
      <c r="BF122" s="312">
        <f t="shared" si="1395"/>
        <v>1.9</v>
      </c>
      <c r="BG122" s="312">
        <f t="shared" si="1395"/>
        <v>1.9</v>
      </c>
      <c r="BH122" s="312">
        <f t="shared" si="1395"/>
        <v>1.9</v>
      </c>
      <c r="BI122" s="312">
        <f t="shared" si="1395"/>
        <v>1.9</v>
      </c>
      <c r="BJ122" s="312">
        <f t="shared" si="1395"/>
        <v>1.9</v>
      </c>
      <c r="BK122" s="312">
        <f t="shared" si="1395"/>
        <v>1.9</v>
      </c>
      <c r="BL122" s="312">
        <f t="shared" si="1395"/>
        <v>1.9</v>
      </c>
      <c r="BM122" s="312">
        <f t="shared" si="1395"/>
        <v>1.9</v>
      </c>
      <c r="BN122" s="312">
        <f t="shared" si="1395"/>
        <v>1.9</v>
      </c>
      <c r="BO122" s="312">
        <f t="shared" si="1395"/>
        <v>1.9</v>
      </c>
      <c r="BP122" s="312">
        <f t="shared" si="1395"/>
        <v>1.9</v>
      </c>
      <c r="BQ122" s="312">
        <f t="shared" si="1395"/>
        <v>1.9</v>
      </c>
      <c r="BR122" s="312">
        <f t="shared" si="1395"/>
        <v>1.9</v>
      </c>
      <c r="BS122" s="312">
        <f t="shared" si="1395"/>
        <v>1.9</v>
      </c>
      <c r="BT122" s="312">
        <f t="shared" si="1395"/>
        <v>1.9</v>
      </c>
      <c r="BU122" s="312">
        <f t="shared" si="1395"/>
        <v>1.9</v>
      </c>
      <c r="BV122" s="312">
        <f t="shared" si="1395"/>
        <v>1.9</v>
      </c>
      <c r="BW122" s="312">
        <f t="shared" ref="BW122:EB122" si="1396">$D122</f>
        <v>1.9</v>
      </c>
      <c r="BX122" s="312">
        <f t="shared" si="1396"/>
        <v>1.9</v>
      </c>
      <c r="BY122" s="312">
        <f t="shared" si="1396"/>
        <v>1.9</v>
      </c>
      <c r="BZ122" s="312">
        <f t="shared" si="1396"/>
        <v>1.9</v>
      </c>
      <c r="CA122" s="312">
        <f t="shared" si="1396"/>
        <v>1.9</v>
      </c>
      <c r="CB122" s="312">
        <f t="shared" si="1396"/>
        <v>1.9</v>
      </c>
      <c r="CC122" s="312">
        <f t="shared" si="1396"/>
        <v>1.9</v>
      </c>
      <c r="CD122" s="312">
        <f t="shared" si="1396"/>
        <v>1.9</v>
      </c>
      <c r="CE122" s="312">
        <f t="shared" si="1396"/>
        <v>1.9</v>
      </c>
      <c r="CF122" s="312">
        <f t="shared" si="1396"/>
        <v>1.9</v>
      </c>
      <c r="CG122" s="312">
        <f t="shared" si="1396"/>
        <v>1.9</v>
      </c>
      <c r="CH122" s="312">
        <f t="shared" si="1396"/>
        <v>1.9</v>
      </c>
      <c r="CI122" s="312">
        <f t="shared" si="1396"/>
        <v>1.9</v>
      </c>
      <c r="CJ122" s="312">
        <f t="shared" si="1396"/>
        <v>1.9</v>
      </c>
      <c r="CK122" s="312">
        <f t="shared" si="1396"/>
        <v>1.9</v>
      </c>
      <c r="CL122" s="312">
        <f t="shared" si="1396"/>
        <v>1.9</v>
      </c>
      <c r="CM122" s="312">
        <f t="shared" si="1396"/>
        <v>1.9</v>
      </c>
      <c r="CN122" s="312">
        <f t="shared" si="1396"/>
        <v>1.9</v>
      </c>
      <c r="CO122" s="312">
        <f t="shared" si="1396"/>
        <v>1.9</v>
      </c>
      <c r="CP122" s="312">
        <f t="shared" si="1396"/>
        <v>1.9</v>
      </c>
      <c r="CQ122" s="312">
        <f t="shared" si="1396"/>
        <v>1.9</v>
      </c>
      <c r="CR122" s="312">
        <f t="shared" si="1396"/>
        <v>1.9</v>
      </c>
      <c r="CS122" s="312">
        <f t="shared" si="1396"/>
        <v>1.9</v>
      </c>
      <c r="CT122" s="312">
        <f t="shared" si="1396"/>
        <v>1.9</v>
      </c>
      <c r="CU122" s="312">
        <f t="shared" si="1396"/>
        <v>1.9</v>
      </c>
      <c r="CV122" s="312">
        <f t="shared" si="1396"/>
        <v>1.9</v>
      </c>
      <c r="CW122" s="312">
        <f t="shared" si="1396"/>
        <v>1.9</v>
      </c>
      <c r="CX122" s="312">
        <f t="shared" si="1396"/>
        <v>1.9</v>
      </c>
      <c r="CY122" s="312">
        <f t="shared" si="1396"/>
        <v>1.9</v>
      </c>
      <c r="CZ122" s="312">
        <f t="shared" si="1396"/>
        <v>1.9</v>
      </c>
      <c r="DA122" s="312">
        <f t="shared" si="1396"/>
        <v>1.9</v>
      </c>
      <c r="DB122" s="312">
        <f t="shared" si="1396"/>
        <v>1.9</v>
      </c>
      <c r="DC122" s="312">
        <f t="shared" si="1396"/>
        <v>1.9</v>
      </c>
      <c r="DD122" s="312">
        <f t="shared" si="1396"/>
        <v>1.9</v>
      </c>
      <c r="DE122" s="312">
        <f t="shared" si="1396"/>
        <v>1.9</v>
      </c>
      <c r="DF122" s="312">
        <f t="shared" si="1396"/>
        <v>1.9</v>
      </c>
      <c r="DG122" s="312">
        <f t="shared" si="1396"/>
        <v>1.9</v>
      </c>
      <c r="DH122" s="312">
        <f t="shared" si="1396"/>
        <v>1.9</v>
      </c>
      <c r="DI122" s="312">
        <f t="shared" si="1396"/>
        <v>1.9</v>
      </c>
      <c r="DJ122" s="312">
        <f t="shared" si="1396"/>
        <v>1.9</v>
      </c>
      <c r="DK122" s="312">
        <f t="shared" si="1396"/>
        <v>1.9</v>
      </c>
      <c r="DL122" s="312">
        <f t="shared" si="1396"/>
        <v>1.9</v>
      </c>
      <c r="DM122" s="312">
        <f t="shared" si="1396"/>
        <v>1.9</v>
      </c>
      <c r="DN122" s="312">
        <f t="shared" si="1396"/>
        <v>1.9</v>
      </c>
      <c r="DO122" s="312">
        <f t="shared" si="1396"/>
        <v>1.9</v>
      </c>
      <c r="DP122" s="312">
        <f t="shared" si="1396"/>
        <v>1.9</v>
      </c>
      <c r="DQ122" s="312">
        <f t="shared" si="1396"/>
        <v>1.9</v>
      </c>
      <c r="DR122" s="312">
        <f t="shared" si="1396"/>
        <v>1.9</v>
      </c>
      <c r="DS122" s="312">
        <f t="shared" si="1396"/>
        <v>1.9</v>
      </c>
      <c r="DT122" s="312">
        <f t="shared" si="1396"/>
        <v>1.9</v>
      </c>
      <c r="DU122" s="312">
        <f t="shared" si="1396"/>
        <v>1.9</v>
      </c>
      <c r="DV122" s="312">
        <f t="shared" si="1396"/>
        <v>1.9</v>
      </c>
      <c r="DW122" s="312">
        <f t="shared" si="1396"/>
        <v>1.9</v>
      </c>
      <c r="DX122" s="312">
        <f t="shared" si="1396"/>
        <v>1.9</v>
      </c>
      <c r="DY122" s="312">
        <f t="shared" si="1396"/>
        <v>1.9</v>
      </c>
      <c r="DZ122" s="312">
        <f t="shared" si="1396"/>
        <v>1.9</v>
      </c>
      <c r="EA122" s="312">
        <f t="shared" si="1396"/>
        <v>1.9</v>
      </c>
      <c r="EB122" s="312">
        <f t="shared" si="1396"/>
        <v>1.9</v>
      </c>
    </row>
    <row r="123" spans="2:132" outlineLevel="1" x14ac:dyDescent="0.25">
      <c r="C123" s="327" t="s">
        <v>599</v>
      </c>
      <c r="D123" s="38"/>
      <c r="E123" s="38"/>
      <c r="F123" s="38"/>
      <c r="G123" s="55" t="s">
        <v>220</v>
      </c>
      <c r="H123" s="316">
        <f t="shared" ref="H123" si="1397">SUM(J123:EB123)</f>
        <v>0</v>
      </c>
      <c r="I123" s="38"/>
      <c r="J123" s="314">
        <f>J121*J122</f>
        <v>0</v>
      </c>
      <c r="K123" s="314">
        <f t="shared" ref="K123" si="1398">K121*K122</f>
        <v>0</v>
      </c>
      <c r="L123" s="314">
        <f t="shared" ref="L123" si="1399">L121*L122</f>
        <v>0</v>
      </c>
      <c r="M123" s="314">
        <f t="shared" ref="M123" si="1400">M121*M122</f>
        <v>0</v>
      </c>
      <c r="N123" s="314">
        <f t="shared" ref="N123" si="1401">N121*N122</f>
        <v>0</v>
      </c>
      <c r="O123" s="314">
        <f t="shared" ref="O123" si="1402">O121*O122</f>
        <v>0</v>
      </c>
      <c r="P123" s="314">
        <f t="shared" ref="P123" si="1403">P121*P122</f>
        <v>0</v>
      </c>
      <c r="Q123" s="314">
        <f t="shared" ref="Q123" si="1404">Q121*Q122</f>
        <v>0</v>
      </c>
      <c r="R123" s="314">
        <f t="shared" ref="R123" si="1405">R121*R122</f>
        <v>0</v>
      </c>
      <c r="S123" s="314">
        <f t="shared" ref="S123" si="1406">S121*S122</f>
        <v>0</v>
      </c>
      <c r="T123" s="314">
        <f t="shared" ref="T123" si="1407">T121*T122</f>
        <v>0</v>
      </c>
      <c r="U123" s="314">
        <f t="shared" ref="U123" si="1408">U121*U122</f>
        <v>0</v>
      </c>
      <c r="V123" s="314">
        <f t="shared" ref="V123" si="1409">V121*V122</f>
        <v>0</v>
      </c>
      <c r="W123" s="314">
        <f t="shared" ref="W123" si="1410">W121*W122</f>
        <v>0</v>
      </c>
      <c r="X123" s="314">
        <f t="shared" ref="X123" si="1411">X121*X122</f>
        <v>0</v>
      </c>
      <c r="Y123" s="314">
        <f t="shared" ref="Y123" si="1412">Y121*Y122</f>
        <v>0</v>
      </c>
      <c r="Z123" s="314">
        <f t="shared" ref="Z123" si="1413">Z121*Z122</f>
        <v>0</v>
      </c>
      <c r="AA123" s="314">
        <f t="shared" ref="AA123" si="1414">AA121*AA122</f>
        <v>0</v>
      </c>
      <c r="AB123" s="314">
        <f t="shared" ref="AB123" si="1415">AB121*AB122</f>
        <v>0</v>
      </c>
      <c r="AC123" s="314">
        <f t="shared" ref="AC123" si="1416">AC121*AC122</f>
        <v>0</v>
      </c>
      <c r="AD123" s="314">
        <f t="shared" ref="AD123" si="1417">AD121*AD122</f>
        <v>0</v>
      </c>
      <c r="AE123" s="314">
        <f t="shared" ref="AE123" si="1418">AE121*AE122</f>
        <v>0</v>
      </c>
      <c r="AF123" s="314">
        <f t="shared" ref="AF123" si="1419">AF121*AF122</f>
        <v>0</v>
      </c>
      <c r="AG123" s="314">
        <f t="shared" ref="AG123" si="1420">AG121*AG122</f>
        <v>0</v>
      </c>
      <c r="AH123" s="314">
        <f t="shared" ref="AH123" si="1421">AH121*AH122</f>
        <v>0</v>
      </c>
      <c r="AI123" s="314">
        <f t="shared" ref="AI123" si="1422">AI121*AI122</f>
        <v>0</v>
      </c>
      <c r="AJ123" s="314">
        <f t="shared" ref="AJ123" si="1423">AJ121*AJ122</f>
        <v>0</v>
      </c>
      <c r="AK123" s="314">
        <f t="shared" ref="AK123" si="1424">AK121*AK122</f>
        <v>0</v>
      </c>
      <c r="AL123" s="314">
        <f t="shared" ref="AL123" si="1425">AL121*AL122</f>
        <v>0</v>
      </c>
      <c r="AM123" s="314">
        <f t="shared" ref="AM123" si="1426">AM121*AM122</f>
        <v>0</v>
      </c>
      <c r="AN123" s="314">
        <f t="shared" ref="AN123" si="1427">AN121*AN122</f>
        <v>0</v>
      </c>
      <c r="AO123" s="314">
        <f t="shared" ref="AO123" si="1428">AO121*AO122</f>
        <v>0</v>
      </c>
      <c r="AP123" s="314">
        <f t="shared" ref="AP123" si="1429">AP121*AP122</f>
        <v>0</v>
      </c>
      <c r="AQ123" s="314">
        <f t="shared" ref="AQ123" si="1430">AQ121*AQ122</f>
        <v>0</v>
      </c>
      <c r="AR123" s="314">
        <f t="shared" ref="AR123" si="1431">AR121*AR122</f>
        <v>0</v>
      </c>
      <c r="AS123" s="314">
        <f t="shared" ref="AS123" si="1432">AS121*AS122</f>
        <v>0</v>
      </c>
      <c r="AT123" s="314">
        <f t="shared" ref="AT123" si="1433">AT121*AT122</f>
        <v>0</v>
      </c>
      <c r="AU123" s="314">
        <f t="shared" ref="AU123" si="1434">AU121*AU122</f>
        <v>0</v>
      </c>
      <c r="AV123" s="314">
        <f t="shared" ref="AV123" si="1435">AV121*AV122</f>
        <v>0</v>
      </c>
      <c r="AW123" s="314">
        <f t="shared" ref="AW123" si="1436">AW121*AW122</f>
        <v>0</v>
      </c>
      <c r="AX123" s="314">
        <f t="shared" ref="AX123" si="1437">AX121*AX122</f>
        <v>0</v>
      </c>
      <c r="AY123" s="314">
        <f t="shared" ref="AY123" si="1438">AY121*AY122</f>
        <v>0</v>
      </c>
      <c r="AZ123" s="314">
        <f t="shared" ref="AZ123" si="1439">AZ121*AZ122</f>
        <v>0</v>
      </c>
      <c r="BA123" s="314">
        <f t="shared" ref="BA123" si="1440">BA121*BA122</f>
        <v>0</v>
      </c>
      <c r="BB123" s="314">
        <f t="shared" ref="BB123" si="1441">BB121*BB122</f>
        <v>0</v>
      </c>
      <c r="BC123" s="314">
        <f t="shared" ref="BC123" si="1442">BC121*BC122</f>
        <v>0</v>
      </c>
      <c r="BD123" s="314">
        <f t="shared" ref="BD123" si="1443">BD121*BD122</f>
        <v>0</v>
      </c>
      <c r="BE123" s="314">
        <f t="shared" ref="BE123" si="1444">BE121*BE122</f>
        <v>0</v>
      </c>
      <c r="BF123" s="314">
        <f t="shared" ref="BF123" si="1445">BF121*BF122</f>
        <v>0</v>
      </c>
      <c r="BG123" s="314">
        <f t="shared" ref="BG123" si="1446">BG121*BG122</f>
        <v>0</v>
      </c>
      <c r="BH123" s="314">
        <f t="shared" ref="BH123" si="1447">BH121*BH122</f>
        <v>0</v>
      </c>
      <c r="BI123" s="314">
        <f t="shared" ref="BI123" si="1448">BI121*BI122</f>
        <v>0</v>
      </c>
      <c r="BJ123" s="314">
        <f t="shared" ref="BJ123" si="1449">BJ121*BJ122</f>
        <v>0</v>
      </c>
      <c r="BK123" s="314">
        <f t="shared" ref="BK123" si="1450">BK121*BK122</f>
        <v>0</v>
      </c>
      <c r="BL123" s="314">
        <f t="shared" ref="BL123" si="1451">BL121*BL122</f>
        <v>0</v>
      </c>
      <c r="BM123" s="314">
        <f t="shared" ref="BM123" si="1452">BM121*BM122</f>
        <v>0</v>
      </c>
      <c r="BN123" s="314">
        <f t="shared" ref="BN123" si="1453">BN121*BN122</f>
        <v>0</v>
      </c>
      <c r="BO123" s="314">
        <f t="shared" ref="BO123" si="1454">BO121*BO122</f>
        <v>0</v>
      </c>
      <c r="BP123" s="314">
        <f t="shared" ref="BP123" si="1455">BP121*BP122</f>
        <v>0</v>
      </c>
      <c r="BQ123" s="314">
        <f t="shared" ref="BQ123" si="1456">BQ121*BQ122</f>
        <v>0</v>
      </c>
      <c r="BR123" s="314">
        <f t="shared" ref="BR123" si="1457">BR121*BR122</f>
        <v>0</v>
      </c>
      <c r="BS123" s="314">
        <f t="shared" ref="BS123" si="1458">BS121*BS122</f>
        <v>0</v>
      </c>
      <c r="BT123" s="314">
        <f t="shared" ref="BT123" si="1459">BT121*BT122</f>
        <v>0</v>
      </c>
      <c r="BU123" s="314">
        <f t="shared" ref="BU123" si="1460">BU121*BU122</f>
        <v>0</v>
      </c>
      <c r="BV123" s="314">
        <f t="shared" ref="BV123" si="1461">BV121*BV122</f>
        <v>0</v>
      </c>
      <c r="BW123" s="314">
        <f t="shared" ref="BW123" si="1462">BW121*BW122</f>
        <v>0</v>
      </c>
      <c r="BX123" s="314">
        <f t="shared" ref="BX123" si="1463">BX121*BX122</f>
        <v>0</v>
      </c>
      <c r="BY123" s="314">
        <f t="shared" ref="BY123" si="1464">BY121*BY122</f>
        <v>0</v>
      </c>
      <c r="BZ123" s="314">
        <f t="shared" ref="BZ123" si="1465">BZ121*BZ122</f>
        <v>0</v>
      </c>
      <c r="CA123" s="314">
        <f t="shared" ref="CA123" si="1466">CA121*CA122</f>
        <v>0</v>
      </c>
      <c r="CB123" s="314">
        <f t="shared" ref="CB123" si="1467">CB121*CB122</f>
        <v>0</v>
      </c>
      <c r="CC123" s="314">
        <f t="shared" ref="CC123" si="1468">CC121*CC122</f>
        <v>0</v>
      </c>
      <c r="CD123" s="314">
        <f t="shared" ref="CD123" si="1469">CD121*CD122</f>
        <v>0</v>
      </c>
      <c r="CE123" s="314">
        <f t="shared" ref="CE123" si="1470">CE121*CE122</f>
        <v>0</v>
      </c>
      <c r="CF123" s="314">
        <f t="shared" ref="CF123" si="1471">CF121*CF122</f>
        <v>0</v>
      </c>
      <c r="CG123" s="314">
        <f t="shared" ref="CG123" si="1472">CG121*CG122</f>
        <v>0</v>
      </c>
      <c r="CH123" s="314">
        <f t="shared" ref="CH123" si="1473">CH121*CH122</f>
        <v>0</v>
      </c>
      <c r="CI123" s="314">
        <f t="shared" ref="CI123" si="1474">CI121*CI122</f>
        <v>0</v>
      </c>
      <c r="CJ123" s="314">
        <f t="shared" ref="CJ123" si="1475">CJ121*CJ122</f>
        <v>0</v>
      </c>
      <c r="CK123" s="314">
        <f t="shared" ref="CK123" si="1476">CK121*CK122</f>
        <v>0</v>
      </c>
      <c r="CL123" s="314">
        <f t="shared" ref="CL123" si="1477">CL121*CL122</f>
        <v>0</v>
      </c>
      <c r="CM123" s="314">
        <f t="shared" ref="CM123" si="1478">CM121*CM122</f>
        <v>0</v>
      </c>
      <c r="CN123" s="314">
        <f t="shared" ref="CN123" si="1479">CN121*CN122</f>
        <v>0</v>
      </c>
      <c r="CO123" s="314">
        <f t="shared" ref="CO123" si="1480">CO121*CO122</f>
        <v>0</v>
      </c>
      <c r="CP123" s="314">
        <f t="shared" ref="CP123" si="1481">CP121*CP122</f>
        <v>0</v>
      </c>
      <c r="CQ123" s="314">
        <f t="shared" ref="CQ123" si="1482">CQ121*CQ122</f>
        <v>0</v>
      </c>
      <c r="CR123" s="314">
        <f t="shared" ref="CR123" si="1483">CR121*CR122</f>
        <v>0</v>
      </c>
      <c r="CS123" s="314">
        <f t="shared" ref="CS123" si="1484">CS121*CS122</f>
        <v>0</v>
      </c>
      <c r="CT123" s="314">
        <f t="shared" ref="CT123" si="1485">CT121*CT122</f>
        <v>0</v>
      </c>
      <c r="CU123" s="314">
        <f t="shared" ref="CU123" si="1486">CU121*CU122</f>
        <v>0</v>
      </c>
      <c r="CV123" s="314">
        <f t="shared" ref="CV123" si="1487">CV121*CV122</f>
        <v>0</v>
      </c>
      <c r="CW123" s="314">
        <f t="shared" ref="CW123" si="1488">CW121*CW122</f>
        <v>0</v>
      </c>
      <c r="CX123" s="314">
        <f t="shared" ref="CX123" si="1489">CX121*CX122</f>
        <v>0</v>
      </c>
      <c r="CY123" s="314">
        <f t="shared" ref="CY123" si="1490">CY121*CY122</f>
        <v>0</v>
      </c>
      <c r="CZ123" s="314">
        <f t="shared" ref="CZ123" si="1491">CZ121*CZ122</f>
        <v>0</v>
      </c>
      <c r="DA123" s="314">
        <f t="shared" ref="DA123" si="1492">DA121*DA122</f>
        <v>0</v>
      </c>
      <c r="DB123" s="314">
        <f t="shared" ref="DB123" si="1493">DB121*DB122</f>
        <v>0</v>
      </c>
      <c r="DC123" s="314">
        <f t="shared" ref="DC123" si="1494">DC121*DC122</f>
        <v>0</v>
      </c>
      <c r="DD123" s="314">
        <f t="shared" ref="DD123" si="1495">DD121*DD122</f>
        <v>0</v>
      </c>
      <c r="DE123" s="314">
        <f t="shared" ref="DE123" si="1496">DE121*DE122</f>
        <v>0</v>
      </c>
      <c r="DF123" s="314">
        <f t="shared" ref="DF123" si="1497">DF121*DF122</f>
        <v>0</v>
      </c>
      <c r="DG123" s="314">
        <f t="shared" ref="DG123" si="1498">DG121*DG122</f>
        <v>0</v>
      </c>
      <c r="DH123" s="314">
        <f t="shared" ref="DH123" si="1499">DH121*DH122</f>
        <v>0</v>
      </c>
      <c r="DI123" s="314">
        <f t="shared" ref="DI123" si="1500">DI121*DI122</f>
        <v>0</v>
      </c>
      <c r="DJ123" s="314">
        <f t="shared" ref="DJ123" si="1501">DJ121*DJ122</f>
        <v>0</v>
      </c>
      <c r="DK123" s="314">
        <f t="shared" ref="DK123" si="1502">DK121*DK122</f>
        <v>0</v>
      </c>
      <c r="DL123" s="314">
        <f t="shared" ref="DL123" si="1503">DL121*DL122</f>
        <v>0</v>
      </c>
      <c r="DM123" s="314">
        <f t="shared" ref="DM123" si="1504">DM121*DM122</f>
        <v>0</v>
      </c>
      <c r="DN123" s="314">
        <f t="shared" ref="DN123" si="1505">DN121*DN122</f>
        <v>0</v>
      </c>
      <c r="DO123" s="314">
        <f t="shared" ref="DO123" si="1506">DO121*DO122</f>
        <v>0</v>
      </c>
      <c r="DP123" s="314">
        <f t="shared" ref="DP123" si="1507">DP121*DP122</f>
        <v>0</v>
      </c>
      <c r="DQ123" s="314">
        <f t="shared" ref="DQ123" si="1508">DQ121*DQ122</f>
        <v>0</v>
      </c>
      <c r="DR123" s="314">
        <f t="shared" ref="DR123" si="1509">DR121*DR122</f>
        <v>0</v>
      </c>
      <c r="DS123" s="314">
        <f t="shared" ref="DS123" si="1510">DS121*DS122</f>
        <v>0</v>
      </c>
      <c r="DT123" s="314">
        <f t="shared" ref="DT123" si="1511">DT121*DT122</f>
        <v>0</v>
      </c>
      <c r="DU123" s="314">
        <f t="shared" ref="DU123" si="1512">DU121*DU122</f>
        <v>0</v>
      </c>
      <c r="DV123" s="314">
        <f t="shared" ref="DV123" si="1513">DV121*DV122</f>
        <v>0</v>
      </c>
      <c r="DW123" s="314">
        <f t="shared" ref="DW123" si="1514">DW121*DW122</f>
        <v>0</v>
      </c>
      <c r="DX123" s="314">
        <f t="shared" ref="DX123" si="1515">DX121*DX122</f>
        <v>0</v>
      </c>
      <c r="DY123" s="314">
        <f t="shared" ref="DY123" si="1516">DY121*DY122</f>
        <v>0</v>
      </c>
      <c r="DZ123" s="314">
        <f t="shared" ref="DZ123" si="1517">DZ121*DZ122</f>
        <v>0</v>
      </c>
      <c r="EA123" s="314">
        <f t="shared" ref="EA123" si="1518">EA121*EA122</f>
        <v>0</v>
      </c>
      <c r="EB123" s="314">
        <f t="shared" ref="EB123" si="1519">EB121*EB122</f>
        <v>0</v>
      </c>
    </row>
    <row r="124" spans="2:132" outlineLevel="1" x14ac:dyDescent="0.25">
      <c r="C124" s="324" t="s">
        <v>417</v>
      </c>
      <c r="D124" s="34"/>
      <c r="E124" s="34"/>
      <c r="F124" s="34"/>
      <c r="G124" s="67" t="s">
        <v>215</v>
      </c>
      <c r="H124" s="34"/>
      <c r="I124" s="34"/>
      <c r="J124" s="126">
        <f>J$13</f>
        <v>1</v>
      </c>
      <c r="K124" s="126">
        <f t="shared" ref="K124:BV124" si="1520">K$13</f>
        <v>1.0026792493128671</v>
      </c>
      <c r="L124" s="126">
        <f t="shared" si="1520"/>
        <v>1.0056539350998608</v>
      </c>
      <c r="M124" s="126">
        <f t="shared" si="1520"/>
        <v>1.0085410656939733</v>
      </c>
      <c r="N124" s="126">
        <f t="shared" si="1520"/>
        <v>1.0114364849476103</v>
      </c>
      <c r="O124" s="126">
        <f t="shared" si="1520"/>
        <v>1.0143402166566737</v>
      </c>
      <c r="P124" s="126">
        <f t="shared" si="1520"/>
        <v>1.0172522846853813</v>
      </c>
      <c r="Q124" s="126">
        <f t="shared" si="1520"/>
        <v>1.0201727129664624</v>
      </c>
      <c r="R124" s="126">
        <f t="shared" si="1520"/>
        <v>1.0231015255013547</v>
      </c>
      <c r="S124" s="126">
        <f t="shared" si="1520"/>
        <v>1.0260387463604019</v>
      </c>
      <c r="T124" s="126">
        <f t="shared" si="1520"/>
        <v>1.028984399683051</v>
      </c>
      <c r="U124" s="126">
        <f t="shared" si="1520"/>
        <v>1.0319385096780509</v>
      </c>
      <c r="V124" s="126">
        <f t="shared" si="1520"/>
        <v>1.0349011006236515</v>
      </c>
      <c r="W124" s="126">
        <f t="shared" si="1520"/>
        <v>1.0377730230388176</v>
      </c>
      <c r="X124" s="126">
        <f t="shared" si="1520"/>
        <v>1.0408518228283561</v>
      </c>
      <c r="Y124" s="126">
        <f t="shared" si="1520"/>
        <v>1.0438400029932626</v>
      </c>
      <c r="Z124" s="126">
        <f t="shared" si="1520"/>
        <v>1.046836761920777</v>
      </c>
      <c r="AA124" s="126">
        <f t="shared" si="1520"/>
        <v>1.0498421242396576</v>
      </c>
      <c r="AB124" s="126">
        <f t="shared" si="1520"/>
        <v>1.05285611464937</v>
      </c>
      <c r="AC124" s="126">
        <f t="shared" si="1520"/>
        <v>1.0558787579202888</v>
      </c>
      <c r="AD124" s="126">
        <f t="shared" si="1520"/>
        <v>1.0589100788939025</v>
      </c>
      <c r="AE124" s="126">
        <f t="shared" si="1520"/>
        <v>1.0619501024830165</v>
      </c>
      <c r="AF124" s="126">
        <f t="shared" si="1520"/>
        <v>1.0649988536719583</v>
      </c>
      <c r="AG124" s="126">
        <f t="shared" si="1520"/>
        <v>1.0680563575167832</v>
      </c>
      <c r="AH124" s="126">
        <f t="shared" si="1520"/>
        <v>1.0711226391454798</v>
      </c>
      <c r="AI124" s="126">
        <f t="shared" si="1520"/>
        <v>1.0739924437404067</v>
      </c>
      <c r="AJ124" s="126">
        <f t="shared" si="1520"/>
        <v>1.0771786970311998</v>
      </c>
      <c r="AK124" s="126">
        <f t="shared" si="1520"/>
        <v>1.0802711679727233</v>
      </c>
      <c r="AL124" s="126">
        <f t="shared" si="1520"/>
        <v>1.0833725170851116</v>
      </c>
      <c r="AM124" s="126">
        <f t="shared" si="1520"/>
        <v>1.0864827698566941</v>
      </c>
      <c r="AN124" s="126">
        <f t="shared" si="1520"/>
        <v>1.0896019518489746</v>
      </c>
      <c r="AO124" s="126">
        <f t="shared" si="1520"/>
        <v>1.0927300886968412</v>
      </c>
      <c r="AP124" s="126">
        <f t="shared" si="1520"/>
        <v>1.0958672061087775</v>
      </c>
      <c r="AQ124" s="126">
        <f t="shared" si="1520"/>
        <v>1.0990133298670732</v>
      </c>
      <c r="AR124" s="126">
        <f t="shared" si="1520"/>
        <v>1.1021684858280367</v>
      </c>
      <c r="AS124" s="126">
        <f t="shared" si="1520"/>
        <v>1.1053326999222071</v>
      </c>
      <c r="AT124" s="126">
        <f t="shared" si="1520"/>
        <v>1.1085059981545673</v>
      </c>
      <c r="AU124" s="126">
        <f t="shared" si="1520"/>
        <v>1.111475962088432</v>
      </c>
      <c r="AV124" s="126">
        <f t="shared" si="1520"/>
        <v>1.1147734191259395</v>
      </c>
      <c r="AW124" s="126">
        <f t="shared" si="1520"/>
        <v>1.1179738207069689</v>
      </c>
      <c r="AX124" s="126">
        <f t="shared" si="1520"/>
        <v>1.1211834103167977</v>
      </c>
      <c r="AY124" s="126">
        <f t="shared" si="1520"/>
        <v>1.1244022143333261</v>
      </c>
      <c r="AZ124" s="126">
        <f t="shared" si="1520"/>
        <v>1.1276302592101826</v>
      </c>
      <c r="BA124" s="126">
        <f t="shared" si="1520"/>
        <v>1.1308675714769412</v>
      </c>
      <c r="BB124" s="126">
        <f t="shared" si="1520"/>
        <v>1.1341141777393395</v>
      </c>
      <c r="BC124" s="126">
        <f t="shared" si="1520"/>
        <v>1.1373701046794982</v>
      </c>
      <c r="BD124" s="126">
        <f t="shared" si="1520"/>
        <v>1.1406353790561385</v>
      </c>
      <c r="BE124" s="126">
        <f t="shared" si="1520"/>
        <v>1.1439100277048042</v>
      </c>
      <c r="BF124" s="126">
        <f t="shared" si="1520"/>
        <v>1.1471940775380809</v>
      </c>
      <c r="BG124" s="126">
        <f t="shared" si="1520"/>
        <v>1.15026769648205</v>
      </c>
      <c r="BH124" s="126">
        <f t="shared" si="1520"/>
        <v>1.1536802383994258</v>
      </c>
      <c r="BI124" s="126">
        <f t="shared" si="1520"/>
        <v>1.1569923375180708</v>
      </c>
      <c r="BJ124" s="126">
        <f t="shared" si="1520"/>
        <v>1.1603139453378331</v>
      </c>
      <c r="BK124" s="126">
        <f t="shared" si="1520"/>
        <v>1.1636450891572303</v>
      </c>
      <c r="BL124" s="126">
        <f t="shared" si="1520"/>
        <v>1.1669857963531516</v>
      </c>
      <c r="BM124" s="126">
        <f t="shared" si="1520"/>
        <v>1.1703360943810825</v>
      </c>
      <c r="BN124" s="126">
        <f t="shared" si="1520"/>
        <v>1.1736960107753303</v>
      </c>
      <c r="BO124" s="126">
        <f t="shared" si="1520"/>
        <v>1.1770655731492505</v>
      </c>
      <c r="BP124" s="126">
        <f t="shared" si="1520"/>
        <v>1.180444809195474</v>
      </c>
      <c r="BQ124" s="126">
        <f t="shared" si="1520"/>
        <v>1.1838337466861339</v>
      </c>
      <c r="BR124" s="126">
        <f t="shared" si="1520"/>
        <v>1.1872324134730949</v>
      </c>
      <c r="BS124" s="126">
        <f t="shared" si="1520"/>
        <v>1.1905270658589224</v>
      </c>
      <c r="BT124" s="126">
        <f t="shared" si="1520"/>
        <v>1.1940590467434065</v>
      </c>
      <c r="BU124" s="126">
        <f t="shared" si="1520"/>
        <v>1.1974870693312041</v>
      </c>
      <c r="BV124" s="126">
        <f t="shared" si="1520"/>
        <v>1.2009249334246579</v>
      </c>
      <c r="BW124" s="126">
        <f t="shared" ref="BW124:EB124" si="1521">BW$13</f>
        <v>1.204372667277734</v>
      </c>
      <c r="BX124" s="126">
        <f t="shared" si="1521"/>
        <v>1.2078302992255125</v>
      </c>
      <c r="BY124" s="126">
        <f t="shared" si="1521"/>
        <v>1.2112978576844211</v>
      </c>
      <c r="BZ124" s="126">
        <f t="shared" si="1521"/>
        <v>1.2147753711524676</v>
      </c>
      <c r="CA124" s="126">
        <f t="shared" si="1521"/>
        <v>1.2182628682094752</v>
      </c>
      <c r="CB124" s="126">
        <f t="shared" si="1521"/>
        <v>1.2217603775173165</v>
      </c>
      <c r="CC124" s="126">
        <f t="shared" si="1521"/>
        <v>1.2252679278201495</v>
      </c>
      <c r="CD124" s="126">
        <f t="shared" si="1521"/>
        <v>1.2287855479446541</v>
      </c>
      <c r="CE124" s="126">
        <f t="shared" si="1521"/>
        <v>1.232077770779646</v>
      </c>
      <c r="CF124" s="126">
        <f t="shared" si="1521"/>
        <v>1.23573302168438</v>
      </c>
      <c r="CG124" s="126">
        <f t="shared" si="1521"/>
        <v>1.2392806860334544</v>
      </c>
      <c r="CH124" s="126">
        <f t="shared" si="1521"/>
        <v>1.2428385353675644</v>
      </c>
      <c r="CI124" s="126">
        <f t="shared" si="1521"/>
        <v>1.2464065989267703</v>
      </c>
      <c r="CJ124" s="126">
        <f t="shared" si="1521"/>
        <v>1.2499849060350778</v>
      </c>
      <c r="CK124" s="126">
        <f t="shared" si="1521"/>
        <v>1.2535734861006791</v>
      </c>
      <c r="CL124" s="126">
        <f t="shared" si="1521"/>
        <v>1.257172368616194</v>
      </c>
      <c r="CM124" s="126">
        <f t="shared" si="1521"/>
        <v>1.2607815831589126</v>
      </c>
      <c r="CN124" s="126">
        <f t="shared" si="1521"/>
        <v>1.2644011593910389</v>
      </c>
      <c r="CO124" s="126">
        <f t="shared" si="1521"/>
        <v>1.2680311270599336</v>
      </c>
      <c r="CP124" s="126">
        <f t="shared" si="1521"/>
        <v>1.2716715159983594</v>
      </c>
      <c r="CQ124" s="126">
        <f t="shared" si="1521"/>
        <v>1.2750786410337906</v>
      </c>
      <c r="CR124" s="126">
        <f t="shared" si="1521"/>
        <v>1.2788614642181557</v>
      </c>
      <c r="CS124" s="126">
        <f t="shared" si="1521"/>
        <v>1.2825329459576562</v>
      </c>
      <c r="CT124" s="126">
        <f t="shared" si="1521"/>
        <v>1.2862149681493797</v>
      </c>
      <c r="CU124" s="126">
        <f t="shared" si="1521"/>
        <v>1.289907561053897</v>
      </c>
      <c r="CV124" s="126">
        <f t="shared" si="1521"/>
        <v>1.293610755018654</v>
      </c>
      <c r="CW124" s="126">
        <f t="shared" si="1521"/>
        <v>1.2973245804782207</v>
      </c>
      <c r="CX124" s="126">
        <f t="shared" si="1521"/>
        <v>1.3010490679545423</v>
      </c>
      <c r="CY124" s="126">
        <f t="shared" si="1521"/>
        <v>1.304784248057189</v>
      </c>
      <c r="CZ124" s="126">
        <f t="shared" si="1521"/>
        <v>1.3085301514836076</v>
      </c>
      <c r="DA124" s="126">
        <f t="shared" si="1521"/>
        <v>1.3122868090193751</v>
      </c>
      <c r="DB124" s="126">
        <f t="shared" si="1521"/>
        <v>1.3160542515384499</v>
      </c>
      <c r="DC124" s="126">
        <f t="shared" si="1521"/>
        <v>1.3195802889875801</v>
      </c>
      <c r="DD124" s="126">
        <f t="shared" si="1521"/>
        <v>1.323495136864544</v>
      </c>
      <c r="DE124" s="126">
        <f t="shared" si="1521"/>
        <v>1.3272947573576725</v>
      </c>
      <c r="DF124" s="126">
        <f t="shared" si="1521"/>
        <v>1.3311052861764079</v>
      </c>
      <c r="DG124" s="126">
        <f t="shared" si="1521"/>
        <v>1.3349267546374479</v>
      </c>
      <c r="DH124" s="126">
        <f t="shared" si="1521"/>
        <v>1.3387591941473977</v>
      </c>
      <c r="DI124" s="126">
        <f t="shared" si="1521"/>
        <v>1.3426026362030277</v>
      </c>
      <c r="DJ124" s="126">
        <f t="shared" si="1521"/>
        <v>1.3464571123915319</v>
      </c>
      <c r="DK124" s="126">
        <f t="shared" si="1521"/>
        <v>1.3503226543907885</v>
      </c>
      <c r="DL124" s="126">
        <f t="shared" si="1521"/>
        <v>1.3541992939696192</v>
      </c>
      <c r="DM124" s="126">
        <f t="shared" si="1521"/>
        <v>1.358087062988051</v>
      </c>
      <c r="DN124" s="126">
        <f t="shared" si="1521"/>
        <v>1.361985993397578</v>
      </c>
      <c r="DO124" s="126">
        <f t="shared" si="1521"/>
        <v>1.3657655991021458</v>
      </c>
      <c r="DP124" s="126">
        <f t="shared" si="1521"/>
        <v>1.3698174666548035</v>
      </c>
      <c r="DQ124" s="126">
        <f t="shared" si="1521"/>
        <v>1.3737500738651915</v>
      </c>
      <c r="DR124" s="126">
        <f t="shared" si="1521"/>
        <v>1.3776939711925826</v>
      </c>
      <c r="DS124" s="126">
        <f t="shared" si="1521"/>
        <v>1.381649191049759</v>
      </c>
      <c r="DT124" s="126">
        <f t="shared" si="1521"/>
        <v>1.385615765942557</v>
      </c>
      <c r="DU124" s="126">
        <f t="shared" si="1521"/>
        <v>1.3895937284701338</v>
      </c>
      <c r="DV124" s="126">
        <f t="shared" si="1521"/>
        <v>1.3935831113252357</v>
      </c>
      <c r="DW124" s="126">
        <f t="shared" si="1521"/>
        <v>1.3975839472944662</v>
      </c>
      <c r="DX124" s="126">
        <f t="shared" si="1521"/>
        <v>1.401596269258556</v>
      </c>
      <c r="DY124" s="126">
        <f t="shared" si="1521"/>
        <v>1.4056201101926329</v>
      </c>
      <c r="DZ124" s="126">
        <f t="shared" si="1521"/>
        <v>1.4096555031664932</v>
      </c>
      <c r="EA124" s="126">
        <f t="shared" si="1521"/>
        <v>1.4134323217047313</v>
      </c>
      <c r="EB124" s="126">
        <f t="shared" si="1521"/>
        <v>1.4176256038945581</v>
      </c>
    </row>
    <row r="125" spans="2:132" outlineLevel="1" x14ac:dyDescent="0.25">
      <c r="C125" s="321" t="s">
        <v>564</v>
      </c>
      <c r="D125" s="38"/>
      <c r="E125" s="38"/>
      <c r="F125" s="38"/>
      <c r="G125" s="52" t="s">
        <v>220</v>
      </c>
      <c r="H125" s="46">
        <f t="shared" ref="H125" si="1522">SUM(J125:EB125)</f>
        <v>0</v>
      </c>
      <c r="I125" s="38"/>
      <c r="J125" s="82">
        <f>J123*J124</f>
        <v>0</v>
      </c>
      <c r="K125" s="82">
        <f t="shared" ref="K125" si="1523">K123*K124</f>
        <v>0</v>
      </c>
      <c r="L125" s="82">
        <f t="shared" ref="L125" si="1524">L123*L124</f>
        <v>0</v>
      </c>
      <c r="M125" s="82">
        <f t="shared" ref="M125" si="1525">M123*M124</f>
        <v>0</v>
      </c>
      <c r="N125" s="82">
        <f t="shared" ref="N125" si="1526">N123*N124</f>
        <v>0</v>
      </c>
      <c r="O125" s="82">
        <f t="shared" ref="O125" si="1527">O123*O124</f>
        <v>0</v>
      </c>
      <c r="P125" s="82">
        <f t="shared" ref="P125" si="1528">P123*P124</f>
        <v>0</v>
      </c>
      <c r="Q125" s="82">
        <f t="shared" ref="Q125" si="1529">Q123*Q124</f>
        <v>0</v>
      </c>
      <c r="R125" s="82">
        <f t="shared" ref="R125" si="1530">R123*R124</f>
        <v>0</v>
      </c>
      <c r="S125" s="82">
        <f t="shared" ref="S125" si="1531">S123*S124</f>
        <v>0</v>
      </c>
      <c r="T125" s="82">
        <f t="shared" ref="T125" si="1532">T123*T124</f>
        <v>0</v>
      </c>
      <c r="U125" s="82">
        <f t="shared" ref="U125" si="1533">U123*U124</f>
        <v>0</v>
      </c>
      <c r="V125" s="82">
        <f t="shared" ref="V125" si="1534">V123*V124</f>
        <v>0</v>
      </c>
      <c r="W125" s="82">
        <f t="shared" ref="W125" si="1535">W123*W124</f>
        <v>0</v>
      </c>
      <c r="X125" s="82">
        <f t="shared" ref="X125" si="1536">X123*X124</f>
        <v>0</v>
      </c>
      <c r="Y125" s="82">
        <f t="shared" ref="Y125" si="1537">Y123*Y124</f>
        <v>0</v>
      </c>
      <c r="Z125" s="82">
        <f t="shared" ref="Z125" si="1538">Z123*Z124</f>
        <v>0</v>
      </c>
      <c r="AA125" s="82">
        <f t="shared" ref="AA125" si="1539">AA123*AA124</f>
        <v>0</v>
      </c>
      <c r="AB125" s="82">
        <f t="shared" ref="AB125" si="1540">AB123*AB124</f>
        <v>0</v>
      </c>
      <c r="AC125" s="82">
        <f t="shared" ref="AC125" si="1541">AC123*AC124</f>
        <v>0</v>
      </c>
      <c r="AD125" s="82">
        <f t="shared" ref="AD125" si="1542">AD123*AD124</f>
        <v>0</v>
      </c>
      <c r="AE125" s="82">
        <f t="shared" ref="AE125" si="1543">AE123*AE124</f>
        <v>0</v>
      </c>
      <c r="AF125" s="82">
        <f t="shared" ref="AF125" si="1544">AF123*AF124</f>
        <v>0</v>
      </c>
      <c r="AG125" s="82">
        <f t="shared" ref="AG125" si="1545">AG123*AG124</f>
        <v>0</v>
      </c>
      <c r="AH125" s="82">
        <f t="shared" ref="AH125" si="1546">AH123*AH124</f>
        <v>0</v>
      </c>
      <c r="AI125" s="82">
        <f t="shared" ref="AI125" si="1547">AI123*AI124</f>
        <v>0</v>
      </c>
      <c r="AJ125" s="82">
        <f t="shared" ref="AJ125" si="1548">AJ123*AJ124</f>
        <v>0</v>
      </c>
      <c r="AK125" s="82">
        <f t="shared" ref="AK125" si="1549">AK123*AK124</f>
        <v>0</v>
      </c>
      <c r="AL125" s="82">
        <f t="shared" ref="AL125" si="1550">AL123*AL124</f>
        <v>0</v>
      </c>
      <c r="AM125" s="82">
        <f t="shared" ref="AM125" si="1551">AM123*AM124</f>
        <v>0</v>
      </c>
      <c r="AN125" s="82">
        <f t="shared" ref="AN125" si="1552">AN123*AN124</f>
        <v>0</v>
      </c>
      <c r="AO125" s="82">
        <f t="shared" ref="AO125" si="1553">AO123*AO124</f>
        <v>0</v>
      </c>
      <c r="AP125" s="82">
        <f t="shared" ref="AP125" si="1554">AP123*AP124</f>
        <v>0</v>
      </c>
      <c r="AQ125" s="82">
        <f t="shared" ref="AQ125" si="1555">AQ123*AQ124</f>
        <v>0</v>
      </c>
      <c r="AR125" s="82">
        <f t="shared" ref="AR125" si="1556">AR123*AR124</f>
        <v>0</v>
      </c>
      <c r="AS125" s="82">
        <f t="shared" ref="AS125" si="1557">AS123*AS124</f>
        <v>0</v>
      </c>
      <c r="AT125" s="82">
        <f t="shared" ref="AT125" si="1558">AT123*AT124</f>
        <v>0</v>
      </c>
      <c r="AU125" s="82">
        <f t="shared" ref="AU125" si="1559">AU123*AU124</f>
        <v>0</v>
      </c>
      <c r="AV125" s="82">
        <f t="shared" ref="AV125" si="1560">AV123*AV124</f>
        <v>0</v>
      </c>
      <c r="AW125" s="82">
        <f t="shared" ref="AW125" si="1561">AW123*AW124</f>
        <v>0</v>
      </c>
      <c r="AX125" s="82">
        <f t="shared" ref="AX125" si="1562">AX123*AX124</f>
        <v>0</v>
      </c>
      <c r="AY125" s="82">
        <f t="shared" ref="AY125" si="1563">AY123*AY124</f>
        <v>0</v>
      </c>
      <c r="AZ125" s="82">
        <f t="shared" ref="AZ125" si="1564">AZ123*AZ124</f>
        <v>0</v>
      </c>
      <c r="BA125" s="82">
        <f t="shared" ref="BA125" si="1565">BA123*BA124</f>
        <v>0</v>
      </c>
      <c r="BB125" s="82">
        <f t="shared" ref="BB125" si="1566">BB123*BB124</f>
        <v>0</v>
      </c>
      <c r="BC125" s="82">
        <f t="shared" ref="BC125" si="1567">BC123*BC124</f>
        <v>0</v>
      </c>
      <c r="BD125" s="82">
        <f t="shared" ref="BD125" si="1568">BD123*BD124</f>
        <v>0</v>
      </c>
      <c r="BE125" s="82">
        <f t="shared" ref="BE125" si="1569">BE123*BE124</f>
        <v>0</v>
      </c>
      <c r="BF125" s="82">
        <f t="shared" ref="BF125" si="1570">BF123*BF124</f>
        <v>0</v>
      </c>
      <c r="BG125" s="82">
        <f t="shared" ref="BG125" si="1571">BG123*BG124</f>
        <v>0</v>
      </c>
      <c r="BH125" s="82">
        <f t="shared" ref="BH125" si="1572">BH123*BH124</f>
        <v>0</v>
      </c>
      <c r="BI125" s="82">
        <f t="shared" ref="BI125" si="1573">BI123*BI124</f>
        <v>0</v>
      </c>
      <c r="BJ125" s="82">
        <f t="shared" ref="BJ125" si="1574">BJ123*BJ124</f>
        <v>0</v>
      </c>
      <c r="BK125" s="82">
        <f t="shared" ref="BK125" si="1575">BK123*BK124</f>
        <v>0</v>
      </c>
      <c r="BL125" s="82">
        <f t="shared" ref="BL125" si="1576">BL123*BL124</f>
        <v>0</v>
      </c>
      <c r="BM125" s="82">
        <f t="shared" ref="BM125" si="1577">BM123*BM124</f>
        <v>0</v>
      </c>
      <c r="BN125" s="82">
        <f t="shared" ref="BN125" si="1578">BN123*BN124</f>
        <v>0</v>
      </c>
      <c r="BO125" s="82">
        <f t="shared" ref="BO125" si="1579">BO123*BO124</f>
        <v>0</v>
      </c>
      <c r="BP125" s="82">
        <f t="shared" ref="BP125" si="1580">BP123*BP124</f>
        <v>0</v>
      </c>
      <c r="BQ125" s="82">
        <f t="shared" ref="BQ125" si="1581">BQ123*BQ124</f>
        <v>0</v>
      </c>
      <c r="BR125" s="82">
        <f t="shared" ref="BR125" si="1582">BR123*BR124</f>
        <v>0</v>
      </c>
      <c r="BS125" s="82">
        <f t="shared" ref="BS125" si="1583">BS123*BS124</f>
        <v>0</v>
      </c>
      <c r="BT125" s="82">
        <f t="shared" ref="BT125" si="1584">BT123*BT124</f>
        <v>0</v>
      </c>
      <c r="BU125" s="82">
        <f t="shared" ref="BU125" si="1585">BU123*BU124</f>
        <v>0</v>
      </c>
      <c r="BV125" s="82">
        <f t="shared" ref="BV125" si="1586">BV123*BV124</f>
        <v>0</v>
      </c>
      <c r="BW125" s="82">
        <f t="shared" ref="BW125" si="1587">BW123*BW124</f>
        <v>0</v>
      </c>
      <c r="BX125" s="82">
        <f t="shared" ref="BX125" si="1588">BX123*BX124</f>
        <v>0</v>
      </c>
      <c r="BY125" s="82">
        <f t="shared" ref="BY125" si="1589">BY123*BY124</f>
        <v>0</v>
      </c>
      <c r="BZ125" s="82">
        <f t="shared" ref="BZ125" si="1590">BZ123*BZ124</f>
        <v>0</v>
      </c>
      <c r="CA125" s="82">
        <f t="shared" ref="CA125" si="1591">CA123*CA124</f>
        <v>0</v>
      </c>
      <c r="CB125" s="82">
        <f t="shared" ref="CB125" si="1592">CB123*CB124</f>
        <v>0</v>
      </c>
      <c r="CC125" s="82">
        <f t="shared" ref="CC125" si="1593">CC123*CC124</f>
        <v>0</v>
      </c>
      <c r="CD125" s="82">
        <f t="shared" ref="CD125" si="1594">CD123*CD124</f>
        <v>0</v>
      </c>
      <c r="CE125" s="82">
        <f t="shared" ref="CE125" si="1595">CE123*CE124</f>
        <v>0</v>
      </c>
      <c r="CF125" s="82">
        <f t="shared" ref="CF125" si="1596">CF123*CF124</f>
        <v>0</v>
      </c>
      <c r="CG125" s="82">
        <f t="shared" ref="CG125" si="1597">CG123*CG124</f>
        <v>0</v>
      </c>
      <c r="CH125" s="82">
        <f t="shared" ref="CH125" si="1598">CH123*CH124</f>
        <v>0</v>
      </c>
      <c r="CI125" s="82">
        <f t="shared" ref="CI125" si="1599">CI123*CI124</f>
        <v>0</v>
      </c>
      <c r="CJ125" s="82">
        <f t="shared" ref="CJ125" si="1600">CJ123*CJ124</f>
        <v>0</v>
      </c>
      <c r="CK125" s="82">
        <f t="shared" ref="CK125" si="1601">CK123*CK124</f>
        <v>0</v>
      </c>
      <c r="CL125" s="82">
        <f t="shared" ref="CL125" si="1602">CL123*CL124</f>
        <v>0</v>
      </c>
      <c r="CM125" s="82">
        <f t="shared" ref="CM125" si="1603">CM123*CM124</f>
        <v>0</v>
      </c>
      <c r="CN125" s="82">
        <f t="shared" ref="CN125" si="1604">CN123*CN124</f>
        <v>0</v>
      </c>
      <c r="CO125" s="82">
        <f t="shared" ref="CO125" si="1605">CO123*CO124</f>
        <v>0</v>
      </c>
      <c r="CP125" s="82">
        <f t="shared" ref="CP125" si="1606">CP123*CP124</f>
        <v>0</v>
      </c>
      <c r="CQ125" s="82">
        <f t="shared" ref="CQ125" si="1607">CQ123*CQ124</f>
        <v>0</v>
      </c>
      <c r="CR125" s="82">
        <f t="shared" ref="CR125" si="1608">CR123*CR124</f>
        <v>0</v>
      </c>
      <c r="CS125" s="82">
        <f t="shared" ref="CS125" si="1609">CS123*CS124</f>
        <v>0</v>
      </c>
      <c r="CT125" s="82">
        <f t="shared" ref="CT125" si="1610">CT123*CT124</f>
        <v>0</v>
      </c>
      <c r="CU125" s="82">
        <f t="shared" ref="CU125" si="1611">CU123*CU124</f>
        <v>0</v>
      </c>
      <c r="CV125" s="82">
        <f t="shared" ref="CV125" si="1612">CV123*CV124</f>
        <v>0</v>
      </c>
      <c r="CW125" s="82">
        <f t="shared" ref="CW125" si="1613">CW123*CW124</f>
        <v>0</v>
      </c>
      <c r="CX125" s="82">
        <f t="shared" ref="CX125" si="1614">CX123*CX124</f>
        <v>0</v>
      </c>
      <c r="CY125" s="82">
        <f t="shared" ref="CY125" si="1615">CY123*CY124</f>
        <v>0</v>
      </c>
      <c r="CZ125" s="82">
        <f t="shared" ref="CZ125" si="1616">CZ123*CZ124</f>
        <v>0</v>
      </c>
      <c r="DA125" s="82">
        <f t="shared" ref="DA125" si="1617">DA123*DA124</f>
        <v>0</v>
      </c>
      <c r="DB125" s="82">
        <f t="shared" ref="DB125" si="1618">DB123*DB124</f>
        <v>0</v>
      </c>
      <c r="DC125" s="82">
        <f t="shared" ref="DC125" si="1619">DC123*DC124</f>
        <v>0</v>
      </c>
      <c r="DD125" s="82">
        <f t="shared" ref="DD125" si="1620">DD123*DD124</f>
        <v>0</v>
      </c>
      <c r="DE125" s="82">
        <f t="shared" ref="DE125" si="1621">DE123*DE124</f>
        <v>0</v>
      </c>
      <c r="DF125" s="82">
        <f t="shared" ref="DF125" si="1622">DF123*DF124</f>
        <v>0</v>
      </c>
      <c r="DG125" s="82">
        <f t="shared" ref="DG125" si="1623">DG123*DG124</f>
        <v>0</v>
      </c>
      <c r="DH125" s="82">
        <f t="shared" ref="DH125" si="1624">DH123*DH124</f>
        <v>0</v>
      </c>
      <c r="DI125" s="82">
        <f t="shared" ref="DI125" si="1625">DI123*DI124</f>
        <v>0</v>
      </c>
      <c r="DJ125" s="82">
        <f t="shared" ref="DJ125" si="1626">DJ123*DJ124</f>
        <v>0</v>
      </c>
      <c r="DK125" s="82">
        <f t="shared" ref="DK125" si="1627">DK123*DK124</f>
        <v>0</v>
      </c>
      <c r="DL125" s="82">
        <f t="shared" ref="DL125" si="1628">DL123*DL124</f>
        <v>0</v>
      </c>
      <c r="DM125" s="82">
        <f t="shared" ref="DM125" si="1629">DM123*DM124</f>
        <v>0</v>
      </c>
      <c r="DN125" s="82">
        <f t="shared" ref="DN125" si="1630">DN123*DN124</f>
        <v>0</v>
      </c>
      <c r="DO125" s="82">
        <f t="shared" ref="DO125" si="1631">DO123*DO124</f>
        <v>0</v>
      </c>
      <c r="DP125" s="82">
        <f t="shared" ref="DP125" si="1632">DP123*DP124</f>
        <v>0</v>
      </c>
      <c r="DQ125" s="82">
        <f t="shared" ref="DQ125" si="1633">DQ123*DQ124</f>
        <v>0</v>
      </c>
      <c r="DR125" s="82">
        <f t="shared" ref="DR125" si="1634">DR123*DR124</f>
        <v>0</v>
      </c>
      <c r="DS125" s="82">
        <f t="shared" ref="DS125" si="1635">DS123*DS124</f>
        <v>0</v>
      </c>
      <c r="DT125" s="82">
        <f t="shared" ref="DT125" si="1636">DT123*DT124</f>
        <v>0</v>
      </c>
      <c r="DU125" s="82">
        <f t="shared" ref="DU125" si="1637">DU123*DU124</f>
        <v>0</v>
      </c>
      <c r="DV125" s="82">
        <f t="shared" ref="DV125" si="1638">DV123*DV124</f>
        <v>0</v>
      </c>
      <c r="DW125" s="82">
        <f t="shared" ref="DW125" si="1639">DW123*DW124</f>
        <v>0</v>
      </c>
      <c r="DX125" s="82">
        <f t="shared" ref="DX125" si="1640">DX123*DX124</f>
        <v>0</v>
      </c>
      <c r="DY125" s="82">
        <f t="shared" ref="DY125" si="1641">DY123*DY124</f>
        <v>0</v>
      </c>
      <c r="DZ125" s="82">
        <f t="shared" ref="DZ125" si="1642">DZ123*DZ124</f>
        <v>0</v>
      </c>
      <c r="EA125" s="82">
        <f t="shared" ref="EA125" si="1643">EA123*EA124</f>
        <v>0</v>
      </c>
      <c r="EB125" s="82">
        <f t="shared" ref="EB125" si="1644">EB123*EB124</f>
        <v>0</v>
      </c>
    </row>
    <row r="126" spans="2:132" ht="14" outlineLevel="1" x14ac:dyDescent="0.3">
      <c r="B126" s="73"/>
      <c r="C126" s="27"/>
      <c r="H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row>
    <row r="127" spans="2:132" ht="13" outlineLevel="1" x14ac:dyDescent="0.3">
      <c r="C127" s="340" t="s">
        <v>502</v>
      </c>
      <c r="G127" s="52"/>
      <c r="H127" s="29"/>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row>
    <row r="128" spans="2:132" outlineLevel="1" x14ac:dyDescent="0.25">
      <c r="C128" s="317" t="s">
        <v>485</v>
      </c>
      <c r="D128" s="125">
        <f>Assumptions!M16</f>
        <v>0.64</v>
      </c>
      <c r="E128" s="79">
        <f>Assumptions!M13</f>
        <v>45658</v>
      </c>
      <c r="G128" s="52" t="s">
        <v>215</v>
      </c>
      <c r="H128" s="50">
        <f t="shared" ref="H128" si="1645">SUM(J128:EB128)</f>
        <v>0.99999999999999989</v>
      </c>
      <c r="J128" s="129"/>
      <c r="K128" s="155">
        <f>ROUND(($D$128/MiY*(SUM($J$128:J128)&lt;=1)+IF(SUM($J$128:J128)+($D$128/MiY)&gt;1,1-(SUM($J$128:J128)+($D$128/MiY)),0)),5)*(K$7&gt;=$E$128)</f>
        <v>0</v>
      </c>
      <c r="L128" s="155">
        <f>ROUND(($D$128/MiY*(SUM($J$128:K128)&lt;=1)+IF(SUM($J$128:K128)+($D$128/MiY)&gt;1,1-(SUM($J$128:K128)+($D$128/MiY)),0)),5)*(L$7&gt;=$E$128)</f>
        <v>0</v>
      </c>
      <c r="M128" s="155">
        <f>ROUND(($D$128/MiY*(SUM($J$128:L128)&lt;=1)+IF(SUM($J$128:L128)+($D$128/MiY)&gt;1,1-(SUM($J$128:L128)+($D$128/MiY)),0)),5)*(M$7&gt;=$E$128)</f>
        <v>0</v>
      </c>
      <c r="N128" s="155">
        <f>ROUND(($D$128/MiY*(SUM($J$128:M128)&lt;=1)+IF(SUM($J$128:M128)+($D$128/MiY)&gt;1,1-(SUM($J$128:M128)+($D$128/MiY)),0)),5)*(N$7&gt;=$E$128)</f>
        <v>0</v>
      </c>
      <c r="O128" s="155">
        <f>ROUND(($D$128/MiY*(SUM($J$128:N128)&lt;=1)+IF(SUM($J$128:N128)+($D$128/MiY)&gt;1,1-(SUM($J$128:N128)+($D$128/MiY)),0)),5)*(O$7&gt;=$E$128)</f>
        <v>0</v>
      </c>
      <c r="P128" s="155">
        <f>ROUND(($D$128/MiY*(SUM($J$128:O128)&lt;=1)+IF(SUM($J$128:O128)+($D$128/MiY)&gt;1,1-(SUM($J$128:O128)+($D$128/MiY)),0)),5)*(P$7&gt;=$E$128)</f>
        <v>0</v>
      </c>
      <c r="Q128" s="155">
        <f>ROUND(($D$128/MiY*(SUM($J$128:P128)&lt;=1)+IF(SUM($J$128:P128)+($D$128/MiY)&gt;1,1-(SUM($J$128:P128)+($D$128/MiY)),0)),5)*(Q$7&gt;=$E$128)</f>
        <v>0</v>
      </c>
      <c r="R128" s="155">
        <f>ROUND(($D$128/MiY*(SUM($J$128:Q128)&lt;=1)+IF(SUM($J$128:Q128)+($D$128/MiY)&gt;1,1-(SUM($J$128:Q128)+($D$128/MiY)),0)),5)*(R$7&gt;=$E$128)</f>
        <v>0</v>
      </c>
      <c r="S128" s="155">
        <f>ROUND(($D$128/MiY*(SUM($J$128:R128)&lt;=1)+IF(SUM($J$128:R128)+($D$128/MiY)&gt;1,1-(SUM($J$128:R128)+($D$128/MiY)),0)),5)*(S$7&gt;=$E$128)</f>
        <v>0</v>
      </c>
      <c r="T128" s="155">
        <f>ROUND(($D$128/MiY*(SUM($J$128:S128)&lt;=1)+IF(SUM($J$128:S128)+($D$128/MiY)&gt;1,1-(SUM($J$128:S128)+($D$128/MiY)),0)),5)*(T$7&gt;=$E$128)</f>
        <v>0</v>
      </c>
      <c r="U128" s="155">
        <f>ROUND(($D$128/MiY*(SUM($J$128:T128)&lt;=1)+IF(SUM($J$128:T128)+($D$128/MiY)&gt;1,1-(SUM($J$128:T128)+($D$128/MiY)),0)),5)*(U$7&gt;=$E$128)</f>
        <v>0</v>
      </c>
      <c r="V128" s="155">
        <f>ROUND(($D$128/MiY*(SUM($J$128:U128)&lt;=1)+IF(SUM($J$128:U128)+($D$128/MiY)&gt;1,1-(SUM($J$128:U128)+($D$128/MiY)),0)),5)*(V$7&gt;=$E$128)</f>
        <v>0</v>
      </c>
      <c r="W128" s="155">
        <f>ROUND(($D$128/MiY*(SUM($J$128:V128)&lt;=1)+IF(SUM($J$128:V128)+($D$128/MiY)&gt;1,1-(SUM($J$128:V128)+($D$128/MiY)),0)),5)*(W$7&gt;=$E$128)</f>
        <v>0</v>
      </c>
      <c r="X128" s="155">
        <f>ROUND(($D$128/MiY*(SUM($J$128:W128)&lt;=1)+IF(SUM($J$128:W128)+($D$128/MiY)&gt;1,1-(SUM($J$128:W128)+($D$128/MiY)),0)),5)*(X$7&gt;=$E$128)</f>
        <v>0</v>
      </c>
      <c r="Y128" s="155">
        <f>ROUND(($D$128/MiY*(SUM($J$128:X128)&lt;=1)+IF(SUM($J$128:X128)+($D$128/MiY)&gt;1,1-(SUM($J$128:X128)+($D$128/MiY)),0)),5)*(Y$7&gt;=$E$128)</f>
        <v>0</v>
      </c>
      <c r="Z128" s="155">
        <f>ROUND(($D$128/MiY*(SUM($J$128:Y128)&lt;=1)+IF(SUM($J$128:Y128)+($D$128/MiY)&gt;1,1-(SUM($J$128:Y128)+($D$128/MiY)),0)),5)*(Z$7&gt;=$E$128)</f>
        <v>0</v>
      </c>
      <c r="AA128" s="155">
        <f>ROUND(($D$128/MiY*(SUM($J$128:Z128)&lt;=1)+IF(SUM($J$128:Z128)+($D$128/MiY)&gt;1,1-(SUM($J$128:Z128)+($D$128/MiY)),0)),5)*(AA$7&gt;=$E$128)</f>
        <v>0</v>
      </c>
      <c r="AB128" s="155">
        <f>ROUND(($D$128/MiY*(SUM($J$128:AA128)&lt;=1)+IF(SUM($J$128:AA128)+($D$128/MiY)&gt;1,1-(SUM($J$128:AA128)+($D$128/MiY)),0)),5)*(AB$7&gt;=$E$128)</f>
        <v>0</v>
      </c>
      <c r="AC128" s="155">
        <f>ROUND(($D$128/MiY*(SUM($J$128:AB128)&lt;=1)+IF(SUM($J$128:AB128)+($D$128/MiY)&gt;1,1-(SUM($J$128:AB128)+($D$128/MiY)),0)),5)*(AC$7&gt;=$E$128)</f>
        <v>0</v>
      </c>
      <c r="AD128" s="155">
        <f>ROUND(($D$128/MiY*(SUM($J$128:AC128)&lt;=1)+IF(SUM($J$128:AC128)+($D$128/MiY)&gt;1,1-(SUM($J$128:AC128)+($D$128/MiY)),0)),5)*(AD$7&gt;=$E$128)</f>
        <v>0</v>
      </c>
      <c r="AE128" s="155">
        <f>ROUND(($D$128/MiY*(SUM($J$128:AD128)&lt;=1)+IF(SUM($J$128:AD128)+($D$128/MiY)&gt;1,1-(SUM($J$128:AD128)+($D$128/MiY)),0)),5)*(AE$7&gt;=$E$128)</f>
        <v>0</v>
      </c>
      <c r="AF128" s="155">
        <f>ROUND(($D$128/MiY*(SUM($J$128:AE128)&lt;=1)+IF(SUM($J$128:AE128)+($D$128/MiY)&gt;1,1-(SUM($J$128:AE128)+($D$128/MiY)),0)),5)*(AF$7&gt;=$E$128)</f>
        <v>0</v>
      </c>
      <c r="AG128" s="155">
        <f>ROUND(($D$128/MiY*(SUM($J$128:AF128)&lt;=1)+IF(SUM($J$128:AF128)+($D$128/MiY)&gt;1,1-(SUM($J$128:AF128)+($D$128/MiY)),0)),5)*(AG$7&gt;=$E$128)</f>
        <v>0</v>
      </c>
      <c r="AH128" s="155">
        <f>ROUND(($D$128/MiY*(SUM($J$128:AG128)&lt;=1)+IF(SUM($J$128:AG128)+($D$128/MiY)&gt;1,1-(SUM($J$128:AG128)+($D$128/MiY)),0)),5)*(AH$7&gt;=$E$128)</f>
        <v>5.3330000000000002E-2</v>
      </c>
      <c r="AI128" s="155">
        <f>ROUND(($D$128/MiY*(SUM($J$128:AH128)&lt;=1)+IF(SUM($J$128:AH128)+($D$128/MiY)&gt;1,1-(SUM($J$128:AH128)+($D$128/MiY)),0)),5)*(AI$7&gt;=$E$128)</f>
        <v>5.3330000000000002E-2</v>
      </c>
      <c r="AJ128" s="155">
        <f>ROUND(($D$128/MiY*(SUM($J$128:AI128)&lt;=1)+IF(SUM($J$128:AI128)+($D$128/MiY)&gt;1,1-(SUM($J$128:AI128)+($D$128/MiY)),0)),5)*(AJ$7&gt;=$E$128)</f>
        <v>5.3330000000000002E-2</v>
      </c>
      <c r="AK128" s="155">
        <f>ROUND(($D$128/MiY*(SUM($J$128:AJ128)&lt;=1)+IF(SUM($J$128:AJ128)+($D$128/MiY)&gt;1,1-(SUM($J$128:AJ128)+($D$128/MiY)),0)),5)*(AK$7&gt;=$E$128)</f>
        <v>5.3330000000000002E-2</v>
      </c>
      <c r="AL128" s="155">
        <f>ROUND(($D$128/MiY*(SUM($J$128:AK128)&lt;=1)+IF(SUM($J$128:AK128)+($D$128/MiY)&gt;1,1-(SUM($J$128:AK128)+($D$128/MiY)),0)),5)*(AL$7&gt;=$E$128)</f>
        <v>5.3330000000000002E-2</v>
      </c>
      <c r="AM128" s="155">
        <f>ROUND(($D$128/MiY*(SUM($J$128:AL128)&lt;=1)+IF(SUM($J$128:AL128)+($D$128/MiY)&gt;1,1-(SUM($J$128:AL128)+($D$128/MiY)),0)),5)*(AM$7&gt;=$E$128)</f>
        <v>5.3330000000000002E-2</v>
      </c>
      <c r="AN128" s="155">
        <f>ROUND(($D$128/MiY*(SUM($J$128:AM128)&lt;=1)+IF(SUM($J$128:AM128)+($D$128/MiY)&gt;1,1-(SUM($J$128:AM128)+($D$128/MiY)),0)),5)*(AN$7&gt;=$E$128)</f>
        <v>5.3330000000000002E-2</v>
      </c>
      <c r="AO128" s="155">
        <f>ROUND(($D$128/MiY*(SUM($J$128:AN128)&lt;=1)+IF(SUM($J$128:AN128)+($D$128/MiY)&gt;1,1-(SUM($J$128:AN128)+($D$128/MiY)),0)),5)*(AO$7&gt;=$E$128)</f>
        <v>5.3330000000000002E-2</v>
      </c>
      <c r="AP128" s="155">
        <f>ROUND(($D$128/MiY*(SUM($J$128:AO128)&lt;=1)+IF(SUM($J$128:AO128)+($D$128/MiY)&gt;1,1-(SUM($J$128:AO128)+($D$128/MiY)),0)),5)*(AP$7&gt;=$E$128)</f>
        <v>5.3330000000000002E-2</v>
      </c>
      <c r="AQ128" s="155">
        <f>ROUND(($D$128/MiY*(SUM($J$128:AP128)&lt;=1)+IF(SUM($J$128:AP128)+($D$128/MiY)&gt;1,1-(SUM($J$128:AP128)+($D$128/MiY)),0)),5)*(AQ$7&gt;=$E$128)</f>
        <v>5.3330000000000002E-2</v>
      </c>
      <c r="AR128" s="155">
        <f>ROUND(($D$128/MiY*(SUM($J$128:AQ128)&lt;=1)+IF(SUM($J$128:AQ128)+($D$128/MiY)&gt;1,1-(SUM($J$128:AQ128)+($D$128/MiY)),0)),5)*(AR$7&gt;=$E$128)</f>
        <v>5.3330000000000002E-2</v>
      </c>
      <c r="AS128" s="155">
        <f>ROUND(($D$128/MiY*(SUM($J$128:AR128)&lt;=1)+IF(SUM($J$128:AR128)+($D$128/MiY)&gt;1,1-(SUM($J$128:AR128)+($D$128/MiY)),0)),5)*(AS$7&gt;=$E$128)</f>
        <v>5.3330000000000002E-2</v>
      </c>
      <c r="AT128" s="155">
        <f>ROUND(($D$128/MiY*(SUM($J$128:AS128)&lt;=1)+IF(SUM($J$128:AS128)+($D$128/MiY)&gt;1,1-(SUM($J$128:AS128)+($D$128/MiY)),0)),5)*(AT$7&gt;=$E$128)</f>
        <v>5.3330000000000002E-2</v>
      </c>
      <c r="AU128" s="155">
        <f>ROUND(($D$128/MiY*(SUM($J$128:AT128)&lt;=1)+IF(SUM($J$128:AT128)+($D$128/MiY)&gt;1,1-(SUM($J$128:AT128)+($D$128/MiY)),0)),5)*(AU$7&gt;=$E$128)</f>
        <v>5.3330000000000002E-2</v>
      </c>
      <c r="AV128" s="155">
        <f>ROUND(($D$128/MiY*(SUM($J$128:AU128)&lt;=1)+IF(SUM($J$128:AU128)+($D$128/MiY)&gt;1,1-(SUM($J$128:AU128)+($D$128/MiY)),0)),5)*(AV$7&gt;=$E$128)</f>
        <v>5.3330000000000002E-2</v>
      </c>
      <c r="AW128" s="155">
        <f>ROUND(($D$128/MiY*(SUM($J$128:AV128)&lt;=1)+IF(SUM($J$128:AV128)+($D$128/MiY)&gt;1,1-(SUM($J$128:AV128)+($D$128/MiY)),0)),5)*(AW$7&gt;=$E$128)</f>
        <v>5.3330000000000002E-2</v>
      </c>
      <c r="AX128" s="155">
        <f>ROUND(($D$128/MiY*(SUM($J$128:AW128)&lt;=1)+IF(SUM($J$128:AW128)+($D$128/MiY)&gt;1,1-(SUM($J$128:AW128)+($D$128/MiY)),0)),5)*(AX$7&gt;=$E$128)</f>
        <v>5.3330000000000002E-2</v>
      </c>
      <c r="AY128" s="155">
        <f>ROUND(($D$128/MiY*(SUM($J$128:AX128)&lt;=1)+IF(SUM($J$128:AX128)+($D$128/MiY)&gt;1,1-(SUM($J$128:AX128)+($D$128/MiY)),0)),5)*(AY$7&gt;=$E$128)</f>
        <v>5.3330000000000002E-2</v>
      </c>
      <c r="AZ128" s="155">
        <f>ROUND(($D$128/MiY*(SUM($J$128:AY128)&lt;=1)+IF(SUM($J$128:AY128)+($D$128/MiY)&gt;1,1-(SUM($J$128:AY128)+($D$128/MiY)),0)),5)*(AZ$7&gt;=$E$128)</f>
        <v>4.0059999999999998E-2</v>
      </c>
      <c r="BA128" s="155">
        <f>ROUND(($D$128/MiY*(SUM($J$128:AZ128)&lt;=1)+IF(SUM($J$128:AZ128)+($D$128/MiY)&gt;1,1-(SUM($J$128:AZ128)+($D$128/MiY)),0)),5)*(BA$7&gt;=$E$128)</f>
        <v>0</v>
      </c>
      <c r="BB128" s="155">
        <f>ROUND(($D$128/MiY*(SUM($J$128:BA128)&lt;=1)+IF(SUM($J$128:BA128)+($D$128/MiY)&gt;1,1-(SUM($J$128:BA128)+($D$128/MiY)),0)),5)*(BB$7&gt;=$E$128)</f>
        <v>0</v>
      </c>
      <c r="BC128" s="155">
        <f>ROUND(($D$128/MiY*(SUM($J$128:BB128)&lt;=1)+IF(SUM($J$128:BB128)+($D$128/MiY)&gt;1,1-(SUM($J$128:BB128)+($D$128/MiY)),0)),5)*(BC$7&gt;=$E$128)</f>
        <v>0</v>
      </c>
      <c r="BD128" s="155">
        <f>ROUND(($D$128/MiY*(SUM($J$128:BC128)&lt;=1)+IF(SUM($J$128:BC128)+($D$128/MiY)&gt;1,1-(SUM($J$128:BC128)+($D$128/MiY)),0)),5)*(BD$7&gt;=$E$128)</f>
        <v>0</v>
      </c>
      <c r="BE128" s="155">
        <f>ROUND(($D$128/MiY*(SUM($J$128:BD128)&lt;=1)+IF(SUM($J$128:BD128)+($D$128/MiY)&gt;1,1-(SUM($J$128:BD128)+($D$128/MiY)),0)),5)*(BE$7&gt;=$E$128)</f>
        <v>0</v>
      </c>
      <c r="BF128" s="155">
        <f>ROUND(($D$128/MiY*(SUM($J$128:BE128)&lt;=1)+IF(SUM($J$128:BE128)+($D$128/MiY)&gt;1,1-(SUM($J$128:BE128)+($D$128/MiY)),0)),5)*(BF$7&gt;=$E$128)</f>
        <v>0</v>
      </c>
      <c r="BG128" s="155">
        <f>ROUND(($D$128/MiY*(SUM($J$128:BF128)&lt;=1)+IF(SUM($J$128:BF128)+($D$128/MiY)&gt;1,1-(SUM($J$128:BF128)+($D$128/MiY)),0)),5)*(BG$7&gt;=$E$128)</f>
        <v>0</v>
      </c>
      <c r="BH128" s="155">
        <f>ROUND(($D$128/MiY*(SUM($J$128:BG128)&lt;=1)+IF(SUM($J$128:BG128)+($D$128/MiY)&gt;1,1-(SUM($J$128:BG128)+($D$128/MiY)),0)),5)*(BH$7&gt;=$E$128)</f>
        <v>0</v>
      </c>
      <c r="BI128" s="155">
        <f>ROUND(($D$128/MiY*(SUM($J$128:BH128)&lt;=1)+IF(SUM($J$128:BH128)+($D$128/MiY)&gt;1,1-(SUM($J$128:BH128)+($D$128/MiY)),0)),5)*(BI$7&gt;=$E$128)</f>
        <v>0</v>
      </c>
      <c r="BJ128" s="155">
        <f>ROUND(($D$128/MiY*(SUM($J$128:BI128)&lt;=1)+IF(SUM($J$128:BI128)+($D$128/MiY)&gt;1,1-(SUM($J$128:BI128)+($D$128/MiY)),0)),5)*(BJ$7&gt;=$E$128)</f>
        <v>0</v>
      </c>
      <c r="BK128" s="155">
        <f>ROUND(($D$128/MiY*(SUM($J$128:BJ128)&lt;=1)+IF(SUM($J$128:BJ128)+($D$128/MiY)&gt;1,1-(SUM($J$128:BJ128)+($D$128/MiY)),0)),5)*(BK$7&gt;=$E$128)</f>
        <v>0</v>
      </c>
      <c r="BL128" s="155">
        <f>ROUND(($D$128/MiY*(SUM($J$128:BK128)&lt;=1)+IF(SUM($J$128:BK128)+($D$128/MiY)&gt;1,1-(SUM($J$128:BK128)+($D$128/MiY)),0)),5)*(BL$7&gt;=$E$128)</f>
        <v>0</v>
      </c>
      <c r="BM128" s="155">
        <f>ROUND(($D$128/MiY*(SUM($J$128:BL128)&lt;=1)+IF(SUM($J$128:BL128)+($D$128/MiY)&gt;1,1-(SUM($J$128:BL128)+($D$128/MiY)),0)),5)*(BM$7&gt;=$E$128)</f>
        <v>0</v>
      </c>
      <c r="BN128" s="155">
        <f>ROUND(($D$128/MiY*(SUM($J$128:BM128)&lt;=1)+IF(SUM($J$128:BM128)+($D$128/MiY)&gt;1,1-(SUM($J$128:BM128)+($D$128/MiY)),0)),5)*(BN$7&gt;=$E$128)</f>
        <v>0</v>
      </c>
      <c r="BO128" s="155">
        <f>ROUND(($D$128/MiY*(SUM($J$128:BN128)&lt;=1)+IF(SUM($J$128:BN128)+($D$128/MiY)&gt;1,1-(SUM($J$128:BN128)+($D$128/MiY)),0)),5)*(BO$7&gt;=$E$128)</f>
        <v>0</v>
      </c>
      <c r="BP128" s="155">
        <f>ROUND(($D$128/MiY*(SUM($J$128:BO128)&lt;=1)+IF(SUM($J$128:BO128)+($D$128/MiY)&gt;1,1-(SUM($J$128:BO128)+($D$128/MiY)),0)),5)*(BP$7&gt;=$E$128)</f>
        <v>0</v>
      </c>
      <c r="BQ128" s="155">
        <f>ROUND(($D$128/MiY*(SUM($J$128:BP128)&lt;=1)+IF(SUM($J$128:BP128)+($D$128/MiY)&gt;1,1-(SUM($J$128:BP128)+($D$128/MiY)),0)),5)*(BQ$7&gt;=$E$128)</f>
        <v>0</v>
      </c>
      <c r="BR128" s="155">
        <f>ROUND(($D$128/MiY*(SUM($J$128:BQ128)&lt;=1)+IF(SUM($J$128:BQ128)+($D$128/MiY)&gt;1,1-(SUM($J$128:BQ128)+($D$128/MiY)),0)),5)*(BR$7&gt;=$E$128)</f>
        <v>0</v>
      </c>
      <c r="BS128" s="155">
        <f>ROUND(($D$128/MiY*(SUM($J$128:BR128)&lt;=1)+IF(SUM($J$128:BR128)+($D$128/MiY)&gt;1,1-(SUM($J$128:BR128)+($D$128/MiY)),0)),5)*(BS$7&gt;=$E$128)</f>
        <v>0</v>
      </c>
      <c r="BT128" s="155">
        <f>ROUND(($D$128/MiY*(SUM($J$128:BS128)&lt;=1)+IF(SUM($J$128:BS128)+($D$128/MiY)&gt;1,1-(SUM($J$128:BS128)+($D$128/MiY)),0)),5)*(BT$7&gt;=$E$128)</f>
        <v>0</v>
      </c>
      <c r="BU128" s="155">
        <f>ROUND(($D$128/MiY*(SUM($J$128:BT128)&lt;=1)+IF(SUM($J$128:BT128)+($D$128/MiY)&gt;1,1-(SUM($J$128:BT128)+($D$128/MiY)),0)),5)*(BU$7&gt;=$E$128)</f>
        <v>0</v>
      </c>
      <c r="BV128" s="155">
        <f>ROUND(($D$128/MiY*(SUM($J$128:BU128)&lt;=1)+IF(SUM($J$128:BU128)+($D$128/MiY)&gt;1,1-(SUM($J$128:BU128)+($D$128/MiY)),0)),5)*(BV$7&gt;=$E$128)</f>
        <v>0</v>
      </c>
      <c r="BW128" s="155">
        <f>ROUND(($D$128/MiY*(SUM($J$128:BV128)&lt;=1)+IF(SUM($J$128:BV128)+($D$128/MiY)&gt;1,1-(SUM($J$128:BV128)+($D$128/MiY)),0)),5)*(BW$7&gt;=$E$128)</f>
        <v>0</v>
      </c>
      <c r="BX128" s="155">
        <f>ROUND(($D$128/MiY*(SUM($J$128:BW128)&lt;=1)+IF(SUM($J$128:BW128)+($D$128/MiY)&gt;1,1-(SUM($J$128:BW128)+($D$128/MiY)),0)),5)*(BX$7&gt;=$E$128)</f>
        <v>0</v>
      </c>
      <c r="BY128" s="155">
        <f>ROUND(($D$128/MiY*(SUM($J$128:BX128)&lt;=1)+IF(SUM($J$128:BX128)+($D$128/MiY)&gt;1,1-(SUM($J$128:BX128)+($D$128/MiY)),0)),5)*(BY$7&gt;=$E$128)</f>
        <v>0</v>
      </c>
      <c r="BZ128" s="155">
        <f>ROUND(($D$128/MiY*(SUM($J$128:BY128)&lt;=1)+IF(SUM($J$128:BY128)+($D$128/MiY)&gt;1,1-(SUM($J$128:BY128)+($D$128/MiY)),0)),5)*(BZ$7&gt;=$E$128)</f>
        <v>0</v>
      </c>
      <c r="CA128" s="155">
        <f>ROUND(($D$128/MiY*(SUM($J$128:BZ128)&lt;=1)+IF(SUM($J$128:BZ128)+($D$128/MiY)&gt;1,1-(SUM($J$128:BZ128)+($D$128/MiY)),0)),5)*(CA$7&gt;=$E$128)</f>
        <v>0</v>
      </c>
      <c r="CB128" s="155">
        <f>ROUND(($D$128/MiY*(SUM($J$128:CA128)&lt;=1)+IF(SUM($J$128:CA128)+($D$128/MiY)&gt;1,1-(SUM($J$128:CA128)+($D$128/MiY)),0)),5)*(CB$7&gt;=$E$128)</f>
        <v>0</v>
      </c>
      <c r="CC128" s="155">
        <f>ROUND(($D$128/MiY*(SUM($J$128:CB128)&lt;=1)+IF(SUM($J$128:CB128)+($D$128/MiY)&gt;1,1-(SUM($J$128:CB128)+($D$128/MiY)),0)),5)*(CC$7&gt;=$E$128)</f>
        <v>0</v>
      </c>
      <c r="CD128" s="155">
        <f>ROUND(($D$128/MiY*(SUM($J$128:CC128)&lt;=1)+IF(SUM($J$128:CC128)+($D$128/MiY)&gt;1,1-(SUM($J$128:CC128)+($D$128/MiY)),0)),5)*(CD$7&gt;=$E$128)</f>
        <v>0</v>
      </c>
      <c r="CE128" s="155">
        <f>ROUND(($D$128/MiY*(SUM($J$128:CD128)&lt;=1)+IF(SUM($J$128:CD128)+($D$128/MiY)&gt;1,1-(SUM($J$128:CD128)+($D$128/MiY)),0)),5)*(CE$7&gt;=$E$128)</f>
        <v>0</v>
      </c>
      <c r="CF128" s="155">
        <f>ROUND(($D$128/MiY*(SUM($J$128:CE128)&lt;=1)+IF(SUM($J$128:CE128)+($D$128/MiY)&gt;1,1-(SUM($J$128:CE128)+($D$128/MiY)),0)),5)*(CF$7&gt;=$E$128)</f>
        <v>0</v>
      </c>
      <c r="CG128" s="155">
        <f>ROUND(($D$128/MiY*(SUM($J$128:CF128)&lt;=1)+IF(SUM($J$128:CF128)+($D$128/MiY)&gt;1,1-(SUM($J$128:CF128)+($D$128/MiY)),0)),5)*(CG$7&gt;=$E$128)</f>
        <v>0</v>
      </c>
      <c r="CH128" s="155">
        <f>ROUND(($D$128/MiY*(SUM($J$128:CG128)&lt;=1)+IF(SUM($J$128:CG128)+($D$128/MiY)&gt;1,1-(SUM($J$128:CG128)+($D$128/MiY)),0)),5)*(CH$7&gt;=$E$128)</f>
        <v>0</v>
      </c>
      <c r="CI128" s="155">
        <f>ROUND(($D$128/MiY*(SUM($J$128:CH128)&lt;=1)+IF(SUM($J$128:CH128)+($D$128/MiY)&gt;1,1-(SUM($J$128:CH128)+($D$128/MiY)),0)),5)*(CI$7&gt;=$E$128)</f>
        <v>0</v>
      </c>
      <c r="CJ128" s="155">
        <f>ROUND(($D$128/MiY*(SUM($J$128:CI128)&lt;=1)+IF(SUM($J$128:CI128)+($D$128/MiY)&gt;1,1-(SUM($J$128:CI128)+($D$128/MiY)),0)),5)*(CJ$7&gt;=$E$128)</f>
        <v>0</v>
      </c>
      <c r="CK128" s="155">
        <f>ROUND(($D$128/MiY*(SUM($J$128:CJ128)&lt;=1)+IF(SUM($J$128:CJ128)+($D$128/MiY)&gt;1,1-(SUM($J$128:CJ128)+($D$128/MiY)),0)),5)*(CK$7&gt;=$E$128)</f>
        <v>0</v>
      </c>
      <c r="CL128" s="155">
        <f>ROUND(($D$128/MiY*(SUM($J$128:CK128)&lt;=1)+IF(SUM($J$128:CK128)+($D$128/MiY)&gt;1,1-(SUM($J$128:CK128)+($D$128/MiY)),0)),5)*(CL$7&gt;=$E$128)</f>
        <v>0</v>
      </c>
      <c r="CM128" s="155">
        <f>ROUND(($D$128/MiY*(SUM($J$128:CL128)&lt;=1)+IF(SUM($J$128:CL128)+($D$128/MiY)&gt;1,1-(SUM($J$128:CL128)+($D$128/MiY)),0)),5)*(CM$7&gt;=$E$128)</f>
        <v>0</v>
      </c>
      <c r="CN128" s="155">
        <f>ROUND(($D$128/MiY*(SUM($J$128:CM128)&lt;=1)+IF(SUM($J$128:CM128)+($D$128/MiY)&gt;1,1-(SUM($J$128:CM128)+($D$128/MiY)),0)),5)*(CN$7&gt;=$E$128)</f>
        <v>0</v>
      </c>
      <c r="CO128" s="155">
        <f>ROUND(($D$128/MiY*(SUM($J$128:CN128)&lt;=1)+IF(SUM($J$128:CN128)+($D$128/MiY)&gt;1,1-(SUM($J$128:CN128)+($D$128/MiY)),0)),5)*(CO$7&gt;=$E$128)</f>
        <v>0</v>
      </c>
      <c r="CP128" s="155">
        <f>ROUND(($D$128/MiY*(SUM($J$128:CO128)&lt;=1)+IF(SUM($J$128:CO128)+($D$128/MiY)&gt;1,1-(SUM($J$128:CO128)+($D$128/MiY)),0)),5)*(CP$7&gt;=$E$128)</f>
        <v>0</v>
      </c>
      <c r="CQ128" s="155">
        <f>ROUND(($D$128/MiY*(SUM($J$128:CP128)&lt;=1)+IF(SUM($J$128:CP128)+($D$128/MiY)&gt;1,1-(SUM($J$128:CP128)+($D$128/MiY)),0)),5)*(CQ$7&gt;=$E$128)</f>
        <v>0</v>
      </c>
      <c r="CR128" s="155">
        <f>ROUND(($D$128/MiY*(SUM($J$128:CQ128)&lt;=1)+IF(SUM($J$128:CQ128)+($D$128/MiY)&gt;1,1-(SUM($J$128:CQ128)+($D$128/MiY)),0)),5)*(CR$7&gt;=$E$128)</f>
        <v>0</v>
      </c>
      <c r="CS128" s="155">
        <f>ROUND(($D$128/MiY*(SUM($J$128:CR128)&lt;=1)+IF(SUM($J$128:CR128)+($D$128/MiY)&gt;1,1-(SUM($J$128:CR128)+($D$128/MiY)),0)),5)*(CS$7&gt;=$E$128)</f>
        <v>0</v>
      </c>
      <c r="CT128" s="155">
        <f>ROUND(($D$128/MiY*(SUM($J$128:CS128)&lt;=1)+IF(SUM($J$128:CS128)+($D$128/MiY)&gt;1,1-(SUM($J$128:CS128)+($D$128/MiY)),0)),5)*(CT$7&gt;=$E$128)</f>
        <v>0</v>
      </c>
      <c r="CU128" s="155">
        <f>ROUND(($D$128/MiY*(SUM($J$128:CT128)&lt;=1)+IF(SUM($J$128:CT128)+($D$128/MiY)&gt;1,1-(SUM($J$128:CT128)+($D$128/MiY)),0)),5)*(CU$7&gt;=$E$128)</f>
        <v>0</v>
      </c>
      <c r="CV128" s="155">
        <f>ROUND(($D$128/MiY*(SUM($J$128:CU128)&lt;=1)+IF(SUM($J$128:CU128)+($D$128/MiY)&gt;1,1-(SUM($J$128:CU128)+($D$128/MiY)),0)),5)*(CV$7&gt;=$E$128)</f>
        <v>0</v>
      </c>
      <c r="CW128" s="155">
        <f>ROUND(($D$128/MiY*(SUM($J$128:CV128)&lt;=1)+IF(SUM($J$128:CV128)+($D$128/MiY)&gt;1,1-(SUM($J$128:CV128)+($D$128/MiY)),0)),5)*(CW$7&gt;=$E$128)</f>
        <v>0</v>
      </c>
      <c r="CX128" s="155">
        <f>ROUND(($D$128/MiY*(SUM($J$128:CW128)&lt;=1)+IF(SUM($J$128:CW128)+($D$128/MiY)&gt;1,1-(SUM($J$128:CW128)+($D$128/MiY)),0)),5)*(CX$7&gt;=$E$128)</f>
        <v>0</v>
      </c>
      <c r="CY128" s="155">
        <f>ROUND(($D$128/MiY*(SUM($J$128:CX128)&lt;=1)+IF(SUM($J$128:CX128)+($D$128/MiY)&gt;1,1-(SUM($J$128:CX128)+($D$128/MiY)),0)),5)*(CY$7&gt;=$E$128)</f>
        <v>0</v>
      </c>
      <c r="CZ128" s="155">
        <f>ROUND(($D$128/MiY*(SUM($J$128:CY128)&lt;=1)+IF(SUM($J$128:CY128)+($D$128/MiY)&gt;1,1-(SUM($J$128:CY128)+($D$128/MiY)),0)),5)*(CZ$7&gt;=$E$128)</f>
        <v>0</v>
      </c>
      <c r="DA128" s="155">
        <f>ROUND(($D$128/MiY*(SUM($J$128:CZ128)&lt;=1)+IF(SUM($J$128:CZ128)+($D$128/MiY)&gt;1,1-(SUM($J$128:CZ128)+($D$128/MiY)),0)),5)*(DA$7&gt;=$E$128)</f>
        <v>0</v>
      </c>
      <c r="DB128" s="155">
        <f>ROUND(($D$128/MiY*(SUM($J$128:DA128)&lt;=1)+IF(SUM($J$128:DA128)+($D$128/MiY)&gt;1,1-(SUM($J$128:DA128)+($D$128/MiY)),0)),5)*(DB$7&gt;=$E$128)</f>
        <v>0</v>
      </c>
      <c r="DC128" s="155">
        <f>ROUND(($D$128/MiY*(SUM($J$128:DB128)&lt;=1)+IF(SUM($J$128:DB128)+($D$128/MiY)&gt;1,1-(SUM($J$128:DB128)+($D$128/MiY)),0)),5)*(DC$7&gt;=$E$128)</f>
        <v>0</v>
      </c>
      <c r="DD128" s="155">
        <f>ROUND(($D$128/MiY*(SUM($J$128:DC128)&lt;=1)+IF(SUM($J$128:DC128)+($D$128/MiY)&gt;1,1-(SUM($J$128:DC128)+($D$128/MiY)),0)),5)*(DD$7&gt;=$E$128)</f>
        <v>0</v>
      </c>
      <c r="DE128" s="155">
        <f>ROUND(($D$128/MiY*(SUM($J$128:DD128)&lt;=1)+IF(SUM($J$128:DD128)+($D$128/MiY)&gt;1,1-(SUM($J$128:DD128)+($D$128/MiY)),0)),5)*(DE$7&gt;=$E$128)</f>
        <v>0</v>
      </c>
      <c r="DF128" s="155">
        <f>ROUND(($D$128/MiY*(SUM($J$128:DE128)&lt;=1)+IF(SUM($J$128:DE128)+($D$128/MiY)&gt;1,1-(SUM($J$128:DE128)+($D$128/MiY)),0)),5)*(DF$7&gt;=$E$128)</f>
        <v>0</v>
      </c>
      <c r="DG128" s="155">
        <f>ROUND(($D$128/MiY*(SUM($J$128:DF128)&lt;=1)+IF(SUM($J$128:DF128)+($D$128/MiY)&gt;1,1-(SUM($J$128:DF128)+($D$128/MiY)),0)),5)*(DG$7&gt;=$E$128)</f>
        <v>0</v>
      </c>
      <c r="DH128" s="155">
        <f>ROUND(($D$128/MiY*(SUM($J$128:DG128)&lt;=1)+IF(SUM($J$128:DG128)+($D$128/MiY)&gt;1,1-(SUM($J$128:DG128)+($D$128/MiY)),0)),5)*(DH$7&gt;=$E$128)</f>
        <v>0</v>
      </c>
      <c r="DI128" s="155">
        <f>ROUND(($D$128/MiY*(SUM($J$128:DH128)&lt;=1)+IF(SUM($J$128:DH128)+($D$128/MiY)&gt;1,1-(SUM($J$128:DH128)+($D$128/MiY)),0)),5)*(DI$7&gt;=$E$128)</f>
        <v>0</v>
      </c>
      <c r="DJ128" s="155">
        <f>ROUND(($D$128/MiY*(SUM($J$128:DI128)&lt;=1)+IF(SUM($J$128:DI128)+($D$128/MiY)&gt;1,1-(SUM($J$128:DI128)+($D$128/MiY)),0)),5)*(DJ$7&gt;=$E$128)</f>
        <v>0</v>
      </c>
      <c r="DK128" s="155">
        <f>ROUND(($D$128/MiY*(SUM($J$128:DJ128)&lt;=1)+IF(SUM($J$128:DJ128)+($D$128/MiY)&gt;1,1-(SUM($J$128:DJ128)+($D$128/MiY)),0)),5)*(DK$7&gt;=$E$128)</f>
        <v>0</v>
      </c>
      <c r="DL128" s="155">
        <f>ROUND(($D$128/MiY*(SUM($J$128:DK128)&lt;=1)+IF(SUM($J$128:DK128)+($D$128/MiY)&gt;1,1-(SUM($J$128:DK128)+($D$128/MiY)),0)),5)*(DL$7&gt;=$E$128)</f>
        <v>0</v>
      </c>
      <c r="DM128" s="155">
        <f>ROUND(($D$128/MiY*(SUM($J$128:DL128)&lt;=1)+IF(SUM($J$128:DL128)+($D$128/MiY)&gt;1,1-(SUM($J$128:DL128)+($D$128/MiY)),0)),5)*(DM$7&gt;=$E$128)</f>
        <v>0</v>
      </c>
      <c r="DN128" s="155">
        <f>ROUND(($D$128/MiY*(SUM($J$128:DM128)&lt;=1)+IF(SUM($J$128:DM128)+($D$128/MiY)&gt;1,1-(SUM($J$128:DM128)+($D$128/MiY)),0)),5)*(DN$7&gt;=$E$128)</f>
        <v>0</v>
      </c>
      <c r="DO128" s="155">
        <f>ROUND(($D$128/MiY*(SUM($J$128:DN128)&lt;=1)+IF(SUM($J$128:DN128)+($D$128/MiY)&gt;1,1-(SUM($J$128:DN128)+($D$128/MiY)),0)),5)*(DO$7&gt;=$E$128)</f>
        <v>0</v>
      </c>
      <c r="DP128" s="155">
        <f>ROUND(($D$128/MiY*(SUM($J$128:DO128)&lt;=1)+IF(SUM($J$128:DO128)+($D$128/MiY)&gt;1,1-(SUM($J$128:DO128)+($D$128/MiY)),0)),5)*(DP$7&gt;=$E$128)</f>
        <v>0</v>
      </c>
      <c r="DQ128" s="155">
        <f>ROUND(($D$128/MiY*(SUM($J$128:DP128)&lt;=1)+IF(SUM($J$128:DP128)+($D$128/MiY)&gt;1,1-(SUM($J$128:DP128)+($D$128/MiY)),0)),5)*(DQ$7&gt;=$E$128)</f>
        <v>0</v>
      </c>
      <c r="DR128" s="155">
        <f>ROUND(($D$128/MiY*(SUM($J$128:DQ128)&lt;=1)+IF(SUM($J$128:DQ128)+($D$128/MiY)&gt;1,1-(SUM($J$128:DQ128)+($D$128/MiY)),0)),5)*(DR$7&gt;=$E$128)</f>
        <v>0</v>
      </c>
      <c r="DS128" s="155">
        <f>ROUND(($D$128/MiY*(SUM($J$128:DR128)&lt;=1)+IF(SUM($J$128:DR128)+($D$128/MiY)&gt;1,1-(SUM($J$128:DR128)+($D$128/MiY)),0)),5)*(DS$7&gt;=$E$128)</f>
        <v>0</v>
      </c>
      <c r="DT128" s="155">
        <f>ROUND(($D$128/MiY*(SUM($J$128:DS128)&lt;=1)+IF(SUM($J$128:DS128)+($D$128/MiY)&gt;1,1-(SUM($J$128:DS128)+($D$128/MiY)),0)),5)*(DT$7&gt;=$E$128)</f>
        <v>0</v>
      </c>
      <c r="DU128" s="155">
        <f>ROUND(($D$128/MiY*(SUM($J$128:DT128)&lt;=1)+IF(SUM($J$128:DT128)+($D$128/MiY)&gt;1,1-(SUM($J$128:DT128)+($D$128/MiY)),0)),5)*(DU$7&gt;=$E$128)</f>
        <v>0</v>
      </c>
      <c r="DV128" s="155">
        <f>ROUND(($D$128/MiY*(SUM($J$128:DU128)&lt;=1)+IF(SUM($J$128:DU128)+($D$128/MiY)&gt;1,1-(SUM($J$128:DU128)+($D$128/MiY)),0)),5)*(DV$7&gt;=$E$128)</f>
        <v>0</v>
      </c>
      <c r="DW128" s="155">
        <f>ROUND(($D$128/MiY*(SUM($J$128:DV128)&lt;=1)+IF(SUM($J$128:DV128)+($D$128/MiY)&gt;1,1-(SUM($J$128:DV128)+($D$128/MiY)),0)),5)*(DW$7&gt;=$E$128)</f>
        <v>0</v>
      </c>
      <c r="DX128" s="155">
        <f>ROUND(($D$128/MiY*(SUM($J$128:DW128)&lt;=1)+IF(SUM($J$128:DW128)+($D$128/MiY)&gt;1,1-(SUM($J$128:DW128)+($D$128/MiY)),0)),5)*(DX$7&gt;=$E$128)</f>
        <v>0</v>
      </c>
      <c r="DY128" s="155">
        <f>ROUND(($D$128/MiY*(SUM($J$128:DX128)&lt;=1)+IF(SUM($J$128:DX128)+($D$128/MiY)&gt;1,1-(SUM($J$128:DX128)+($D$128/MiY)),0)),5)*(DY$7&gt;=$E$128)</f>
        <v>0</v>
      </c>
      <c r="DZ128" s="155">
        <f>ROUND(($D$128/MiY*(SUM($J$128:DY128)&lt;=1)+IF(SUM($J$128:DY128)+($D$128/MiY)&gt;1,1-(SUM($J$128:DY128)+($D$128/MiY)),0)),5)*(DZ$7&gt;=$E$128)</f>
        <v>0</v>
      </c>
      <c r="EA128" s="155">
        <f>ROUND(($D$128/MiY*(SUM($J$128:DZ128)&lt;=1)+IF(SUM($J$128:DZ128)+($D$128/MiY)&gt;1,1-(SUM($J$128:DZ128)+($D$128/MiY)),0)),5)*(EA$7&gt;=$E$128)</f>
        <v>0</v>
      </c>
      <c r="EB128" s="155">
        <f>ROUND(($D$128/MiY*(SUM($J$128:EA128)&lt;=1)+IF(SUM($J$128:EA128)+($D$128/MiY)&gt;1,1-(SUM($J$128:EA128)+($D$128/MiY)),0)),5)*(EB$7&gt;=$E$128)</f>
        <v>0</v>
      </c>
    </row>
    <row r="129" spans="2:132" outlineLevel="1" x14ac:dyDescent="0.25">
      <c r="C129" s="318" t="s">
        <v>605</v>
      </c>
      <c r="D129" s="16">
        <f>Costs!$M$25*Costs!$M$31</f>
        <v>0</v>
      </c>
      <c r="G129" s="52" t="s">
        <v>603</v>
      </c>
      <c r="H129" s="46">
        <f t="shared" ref="H129" si="1646">SUM(J129:EB129)</f>
        <v>0</v>
      </c>
      <c r="J129" s="82">
        <f t="shared" ref="J129" si="1647">($D129-SUM($J$100:$EB$100))*J128</f>
        <v>0</v>
      </c>
      <c r="K129" s="82">
        <f>($D129-SUM($J$100:$EB$100))*K128</f>
        <v>0</v>
      </c>
      <c r="L129" s="82">
        <f t="shared" ref="L129:BW129" si="1648">($D129-SUM($J$100:$EB$100))*L128</f>
        <v>0</v>
      </c>
      <c r="M129" s="82">
        <f t="shared" si="1648"/>
        <v>0</v>
      </c>
      <c r="N129" s="82">
        <f t="shared" si="1648"/>
        <v>0</v>
      </c>
      <c r="O129" s="82">
        <f t="shared" si="1648"/>
        <v>0</v>
      </c>
      <c r="P129" s="82">
        <f t="shared" si="1648"/>
        <v>0</v>
      </c>
      <c r="Q129" s="82">
        <f t="shared" si="1648"/>
        <v>0</v>
      </c>
      <c r="R129" s="82">
        <f t="shared" si="1648"/>
        <v>0</v>
      </c>
      <c r="S129" s="82">
        <f t="shared" si="1648"/>
        <v>0</v>
      </c>
      <c r="T129" s="82">
        <f t="shared" si="1648"/>
        <v>0</v>
      </c>
      <c r="U129" s="82">
        <f t="shared" si="1648"/>
        <v>0</v>
      </c>
      <c r="V129" s="82">
        <f t="shared" si="1648"/>
        <v>0</v>
      </c>
      <c r="W129" s="82">
        <f t="shared" si="1648"/>
        <v>0</v>
      </c>
      <c r="X129" s="82">
        <f t="shared" si="1648"/>
        <v>0</v>
      </c>
      <c r="Y129" s="82">
        <f t="shared" si="1648"/>
        <v>0</v>
      </c>
      <c r="Z129" s="82">
        <f t="shared" si="1648"/>
        <v>0</v>
      </c>
      <c r="AA129" s="82">
        <f t="shared" si="1648"/>
        <v>0</v>
      </c>
      <c r="AB129" s="82">
        <f t="shared" si="1648"/>
        <v>0</v>
      </c>
      <c r="AC129" s="82">
        <f t="shared" si="1648"/>
        <v>0</v>
      </c>
      <c r="AD129" s="82">
        <f t="shared" si="1648"/>
        <v>0</v>
      </c>
      <c r="AE129" s="82">
        <f t="shared" si="1648"/>
        <v>0</v>
      </c>
      <c r="AF129" s="82">
        <f t="shared" si="1648"/>
        <v>0</v>
      </c>
      <c r="AG129" s="82">
        <f t="shared" si="1648"/>
        <v>0</v>
      </c>
      <c r="AH129" s="82">
        <f t="shared" si="1648"/>
        <v>0</v>
      </c>
      <c r="AI129" s="82">
        <f t="shared" si="1648"/>
        <v>0</v>
      </c>
      <c r="AJ129" s="82">
        <f t="shared" si="1648"/>
        <v>0</v>
      </c>
      <c r="AK129" s="82">
        <f t="shared" si="1648"/>
        <v>0</v>
      </c>
      <c r="AL129" s="82">
        <f t="shared" si="1648"/>
        <v>0</v>
      </c>
      <c r="AM129" s="82">
        <f t="shared" si="1648"/>
        <v>0</v>
      </c>
      <c r="AN129" s="82">
        <f t="shared" si="1648"/>
        <v>0</v>
      </c>
      <c r="AO129" s="82">
        <f t="shared" si="1648"/>
        <v>0</v>
      </c>
      <c r="AP129" s="82">
        <f t="shared" si="1648"/>
        <v>0</v>
      </c>
      <c r="AQ129" s="82">
        <f t="shared" si="1648"/>
        <v>0</v>
      </c>
      <c r="AR129" s="82">
        <f t="shared" si="1648"/>
        <v>0</v>
      </c>
      <c r="AS129" s="82">
        <f t="shared" si="1648"/>
        <v>0</v>
      </c>
      <c r="AT129" s="82">
        <f t="shared" si="1648"/>
        <v>0</v>
      </c>
      <c r="AU129" s="82">
        <f t="shared" si="1648"/>
        <v>0</v>
      </c>
      <c r="AV129" s="82">
        <f t="shared" si="1648"/>
        <v>0</v>
      </c>
      <c r="AW129" s="82">
        <f t="shared" si="1648"/>
        <v>0</v>
      </c>
      <c r="AX129" s="82">
        <f t="shared" si="1648"/>
        <v>0</v>
      </c>
      <c r="AY129" s="82">
        <f t="shared" si="1648"/>
        <v>0</v>
      </c>
      <c r="AZ129" s="82">
        <f t="shared" si="1648"/>
        <v>0</v>
      </c>
      <c r="BA129" s="82">
        <f t="shared" si="1648"/>
        <v>0</v>
      </c>
      <c r="BB129" s="82">
        <f t="shared" si="1648"/>
        <v>0</v>
      </c>
      <c r="BC129" s="82">
        <f t="shared" si="1648"/>
        <v>0</v>
      </c>
      <c r="BD129" s="82">
        <f t="shared" si="1648"/>
        <v>0</v>
      </c>
      <c r="BE129" s="82">
        <f t="shared" si="1648"/>
        <v>0</v>
      </c>
      <c r="BF129" s="82">
        <f t="shared" si="1648"/>
        <v>0</v>
      </c>
      <c r="BG129" s="82">
        <f t="shared" si="1648"/>
        <v>0</v>
      </c>
      <c r="BH129" s="82">
        <f t="shared" si="1648"/>
        <v>0</v>
      </c>
      <c r="BI129" s="82">
        <f t="shared" si="1648"/>
        <v>0</v>
      </c>
      <c r="BJ129" s="82">
        <f t="shared" si="1648"/>
        <v>0</v>
      </c>
      <c r="BK129" s="82">
        <f t="shared" si="1648"/>
        <v>0</v>
      </c>
      <c r="BL129" s="82">
        <f t="shared" si="1648"/>
        <v>0</v>
      </c>
      <c r="BM129" s="82">
        <f t="shared" si="1648"/>
        <v>0</v>
      </c>
      <c r="BN129" s="82">
        <f t="shared" si="1648"/>
        <v>0</v>
      </c>
      <c r="BO129" s="82">
        <f t="shared" si="1648"/>
        <v>0</v>
      </c>
      <c r="BP129" s="82">
        <f t="shared" si="1648"/>
        <v>0</v>
      </c>
      <c r="BQ129" s="82">
        <f t="shared" si="1648"/>
        <v>0</v>
      </c>
      <c r="BR129" s="82">
        <f t="shared" si="1648"/>
        <v>0</v>
      </c>
      <c r="BS129" s="82">
        <f t="shared" si="1648"/>
        <v>0</v>
      </c>
      <c r="BT129" s="82">
        <f t="shared" si="1648"/>
        <v>0</v>
      </c>
      <c r="BU129" s="82">
        <f t="shared" si="1648"/>
        <v>0</v>
      </c>
      <c r="BV129" s="82">
        <f t="shared" si="1648"/>
        <v>0</v>
      </c>
      <c r="BW129" s="82">
        <f t="shared" si="1648"/>
        <v>0</v>
      </c>
      <c r="BX129" s="82">
        <f t="shared" ref="BX129:EB129" si="1649">($D129-SUM($J$100:$EB$100))*BX128</f>
        <v>0</v>
      </c>
      <c r="BY129" s="82">
        <f t="shared" si="1649"/>
        <v>0</v>
      </c>
      <c r="BZ129" s="82">
        <f t="shared" si="1649"/>
        <v>0</v>
      </c>
      <c r="CA129" s="82">
        <f t="shared" si="1649"/>
        <v>0</v>
      </c>
      <c r="CB129" s="82">
        <f t="shared" si="1649"/>
        <v>0</v>
      </c>
      <c r="CC129" s="82">
        <f t="shared" si="1649"/>
        <v>0</v>
      </c>
      <c r="CD129" s="82">
        <f t="shared" si="1649"/>
        <v>0</v>
      </c>
      <c r="CE129" s="82">
        <f t="shared" si="1649"/>
        <v>0</v>
      </c>
      <c r="CF129" s="82">
        <f t="shared" si="1649"/>
        <v>0</v>
      </c>
      <c r="CG129" s="82">
        <f t="shared" si="1649"/>
        <v>0</v>
      </c>
      <c r="CH129" s="82">
        <f t="shared" si="1649"/>
        <v>0</v>
      </c>
      <c r="CI129" s="82">
        <f t="shared" si="1649"/>
        <v>0</v>
      </c>
      <c r="CJ129" s="82">
        <f t="shared" si="1649"/>
        <v>0</v>
      </c>
      <c r="CK129" s="82">
        <f t="shared" si="1649"/>
        <v>0</v>
      </c>
      <c r="CL129" s="82">
        <f t="shared" si="1649"/>
        <v>0</v>
      </c>
      <c r="CM129" s="82">
        <f t="shared" si="1649"/>
        <v>0</v>
      </c>
      <c r="CN129" s="82">
        <f t="shared" si="1649"/>
        <v>0</v>
      </c>
      <c r="CO129" s="82">
        <f t="shared" si="1649"/>
        <v>0</v>
      </c>
      <c r="CP129" s="82">
        <f t="shared" si="1649"/>
        <v>0</v>
      </c>
      <c r="CQ129" s="82">
        <f t="shared" si="1649"/>
        <v>0</v>
      </c>
      <c r="CR129" s="82">
        <f t="shared" si="1649"/>
        <v>0</v>
      </c>
      <c r="CS129" s="82">
        <f t="shared" si="1649"/>
        <v>0</v>
      </c>
      <c r="CT129" s="82">
        <f t="shared" si="1649"/>
        <v>0</v>
      </c>
      <c r="CU129" s="82">
        <f t="shared" si="1649"/>
        <v>0</v>
      </c>
      <c r="CV129" s="82">
        <f t="shared" si="1649"/>
        <v>0</v>
      </c>
      <c r="CW129" s="82">
        <f t="shared" si="1649"/>
        <v>0</v>
      </c>
      <c r="CX129" s="82">
        <f t="shared" si="1649"/>
        <v>0</v>
      </c>
      <c r="CY129" s="82">
        <f t="shared" si="1649"/>
        <v>0</v>
      </c>
      <c r="CZ129" s="82">
        <f t="shared" si="1649"/>
        <v>0</v>
      </c>
      <c r="DA129" s="82">
        <f t="shared" si="1649"/>
        <v>0</v>
      </c>
      <c r="DB129" s="82">
        <f t="shared" si="1649"/>
        <v>0</v>
      </c>
      <c r="DC129" s="82">
        <f t="shared" si="1649"/>
        <v>0</v>
      </c>
      <c r="DD129" s="82">
        <f t="shared" si="1649"/>
        <v>0</v>
      </c>
      <c r="DE129" s="82">
        <f t="shared" si="1649"/>
        <v>0</v>
      </c>
      <c r="DF129" s="82">
        <f t="shared" si="1649"/>
        <v>0</v>
      </c>
      <c r="DG129" s="82">
        <f t="shared" si="1649"/>
        <v>0</v>
      </c>
      <c r="DH129" s="82">
        <f t="shared" si="1649"/>
        <v>0</v>
      </c>
      <c r="DI129" s="82">
        <f t="shared" si="1649"/>
        <v>0</v>
      </c>
      <c r="DJ129" s="82">
        <f t="shared" si="1649"/>
        <v>0</v>
      </c>
      <c r="DK129" s="82">
        <f t="shared" si="1649"/>
        <v>0</v>
      </c>
      <c r="DL129" s="82">
        <f t="shared" si="1649"/>
        <v>0</v>
      </c>
      <c r="DM129" s="82">
        <f t="shared" si="1649"/>
        <v>0</v>
      </c>
      <c r="DN129" s="82">
        <f t="shared" si="1649"/>
        <v>0</v>
      </c>
      <c r="DO129" s="82">
        <f t="shared" si="1649"/>
        <v>0</v>
      </c>
      <c r="DP129" s="82">
        <f t="shared" si="1649"/>
        <v>0</v>
      </c>
      <c r="DQ129" s="82">
        <f t="shared" si="1649"/>
        <v>0</v>
      </c>
      <c r="DR129" s="82">
        <f t="shared" si="1649"/>
        <v>0</v>
      </c>
      <c r="DS129" s="82">
        <f t="shared" si="1649"/>
        <v>0</v>
      </c>
      <c r="DT129" s="82">
        <f t="shared" si="1649"/>
        <v>0</v>
      </c>
      <c r="DU129" s="82">
        <f t="shared" si="1649"/>
        <v>0</v>
      </c>
      <c r="DV129" s="82">
        <f t="shared" si="1649"/>
        <v>0</v>
      </c>
      <c r="DW129" s="82">
        <f t="shared" si="1649"/>
        <v>0</v>
      </c>
      <c r="DX129" s="82">
        <f t="shared" si="1649"/>
        <v>0</v>
      </c>
      <c r="DY129" s="82">
        <f t="shared" si="1649"/>
        <v>0</v>
      </c>
      <c r="DZ129" s="82">
        <f t="shared" si="1649"/>
        <v>0</v>
      </c>
      <c r="EA129" s="82">
        <f t="shared" si="1649"/>
        <v>0</v>
      </c>
      <c r="EB129" s="82">
        <f t="shared" si="1649"/>
        <v>0</v>
      </c>
    </row>
    <row r="130" spans="2:132" outlineLevel="1" x14ac:dyDescent="0.25">
      <c r="C130" s="318" t="s">
        <v>594</v>
      </c>
      <c r="D130" s="31">
        <f>Costs!$M$39</f>
        <v>1.9</v>
      </c>
      <c r="G130" s="52" t="s">
        <v>220</v>
      </c>
      <c r="H130" s="29"/>
      <c r="J130" s="312">
        <f>$D130</f>
        <v>1.9</v>
      </c>
      <c r="K130" s="312">
        <f t="shared" ref="K130:BV130" si="1650">$D130</f>
        <v>1.9</v>
      </c>
      <c r="L130" s="312">
        <f t="shared" si="1650"/>
        <v>1.9</v>
      </c>
      <c r="M130" s="312">
        <f t="shared" si="1650"/>
        <v>1.9</v>
      </c>
      <c r="N130" s="312">
        <f t="shared" si="1650"/>
        <v>1.9</v>
      </c>
      <c r="O130" s="312">
        <f t="shared" si="1650"/>
        <v>1.9</v>
      </c>
      <c r="P130" s="312">
        <f t="shared" si="1650"/>
        <v>1.9</v>
      </c>
      <c r="Q130" s="312">
        <f t="shared" si="1650"/>
        <v>1.9</v>
      </c>
      <c r="R130" s="312">
        <f t="shared" si="1650"/>
        <v>1.9</v>
      </c>
      <c r="S130" s="312">
        <f t="shared" si="1650"/>
        <v>1.9</v>
      </c>
      <c r="T130" s="312">
        <f t="shared" si="1650"/>
        <v>1.9</v>
      </c>
      <c r="U130" s="312">
        <f t="shared" si="1650"/>
        <v>1.9</v>
      </c>
      <c r="V130" s="312">
        <f t="shared" si="1650"/>
        <v>1.9</v>
      </c>
      <c r="W130" s="312">
        <f t="shared" si="1650"/>
        <v>1.9</v>
      </c>
      <c r="X130" s="312">
        <f t="shared" si="1650"/>
        <v>1.9</v>
      </c>
      <c r="Y130" s="312">
        <f t="shared" si="1650"/>
        <v>1.9</v>
      </c>
      <c r="Z130" s="312">
        <f t="shared" si="1650"/>
        <v>1.9</v>
      </c>
      <c r="AA130" s="312">
        <f t="shared" si="1650"/>
        <v>1.9</v>
      </c>
      <c r="AB130" s="312">
        <f t="shared" si="1650"/>
        <v>1.9</v>
      </c>
      <c r="AC130" s="312">
        <f t="shared" si="1650"/>
        <v>1.9</v>
      </c>
      <c r="AD130" s="312">
        <f t="shared" si="1650"/>
        <v>1.9</v>
      </c>
      <c r="AE130" s="312">
        <f t="shared" si="1650"/>
        <v>1.9</v>
      </c>
      <c r="AF130" s="312">
        <f t="shared" si="1650"/>
        <v>1.9</v>
      </c>
      <c r="AG130" s="312">
        <f t="shared" si="1650"/>
        <v>1.9</v>
      </c>
      <c r="AH130" s="312">
        <f t="shared" si="1650"/>
        <v>1.9</v>
      </c>
      <c r="AI130" s="312">
        <f t="shared" si="1650"/>
        <v>1.9</v>
      </c>
      <c r="AJ130" s="312">
        <f t="shared" si="1650"/>
        <v>1.9</v>
      </c>
      <c r="AK130" s="312">
        <f t="shared" si="1650"/>
        <v>1.9</v>
      </c>
      <c r="AL130" s="312">
        <f t="shared" si="1650"/>
        <v>1.9</v>
      </c>
      <c r="AM130" s="312">
        <f t="shared" si="1650"/>
        <v>1.9</v>
      </c>
      <c r="AN130" s="312">
        <f t="shared" si="1650"/>
        <v>1.9</v>
      </c>
      <c r="AO130" s="312">
        <f t="shared" si="1650"/>
        <v>1.9</v>
      </c>
      <c r="AP130" s="312">
        <f t="shared" si="1650"/>
        <v>1.9</v>
      </c>
      <c r="AQ130" s="312">
        <f t="shared" si="1650"/>
        <v>1.9</v>
      </c>
      <c r="AR130" s="312">
        <f t="shared" si="1650"/>
        <v>1.9</v>
      </c>
      <c r="AS130" s="312">
        <f t="shared" si="1650"/>
        <v>1.9</v>
      </c>
      <c r="AT130" s="312">
        <f t="shared" si="1650"/>
        <v>1.9</v>
      </c>
      <c r="AU130" s="312">
        <f t="shared" si="1650"/>
        <v>1.9</v>
      </c>
      <c r="AV130" s="312">
        <f t="shared" si="1650"/>
        <v>1.9</v>
      </c>
      <c r="AW130" s="312">
        <f t="shared" si="1650"/>
        <v>1.9</v>
      </c>
      <c r="AX130" s="312">
        <f t="shared" si="1650"/>
        <v>1.9</v>
      </c>
      <c r="AY130" s="312">
        <f t="shared" si="1650"/>
        <v>1.9</v>
      </c>
      <c r="AZ130" s="312">
        <f t="shared" si="1650"/>
        <v>1.9</v>
      </c>
      <c r="BA130" s="312">
        <f t="shared" si="1650"/>
        <v>1.9</v>
      </c>
      <c r="BB130" s="312">
        <f t="shared" si="1650"/>
        <v>1.9</v>
      </c>
      <c r="BC130" s="312">
        <f t="shared" si="1650"/>
        <v>1.9</v>
      </c>
      <c r="BD130" s="312">
        <f t="shared" si="1650"/>
        <v>1.9</v>
      </c>
      <c r="BE130" s="312">
        <f t="shared" si="1650"/>
        <v>1.9</v>
      </c>
      <c r="BF130" s="312">
        <f t="shared" si="1650"/>
        <v>1.9</v>
      </c>
      <c r="BG130" s="312">
        <f t="shared" si="1650"/>
        <v>1.9</v>
      </c>
      <c r="BH130" s="312">
        <f t="shared" si="1650"/>
        <v>1.9</v>
      </c>
      <c r="BI130" s="312">
        <f t="shared" si="1650"/>
        <v>1.9</v>
      </c>
      <c r="BJ130" s="312">
        <f t="shared" si="1650"/>
        <v>1.9</v>
      </c>
      <c r="BK130" s="312">
        <f t="shared" si="1650"/>
        <v>1.9</v>
      </c>
      <c r="BL130" s="312">
        <f t="shared" si="1650"/>
        <v>1.9</v>
      </c>
      <c r="BM130" s="312">
        <f t="shared" si="1650"/>
        <v>1.9</v>
      </c>
      <c r="BN130" s="312">
        <f t="shared" si="1650"/>
        <v>1.9</v>
      </c>
      <c r="BO130" s="312">
        <f t="shared" si="1650"/>
        <v>1.9</v>
      </c>
      <c r="BP130" s="312">
        <f t="shared" si="1650"/>
        <v>1.9</v>
      </c>
      <c r="BQ130" s="312">
        <f t="shared" si="1650"/>
        <v>1.9</v>
      </c>
      <c r="BR130" s="312">
        <f t="shared" si="1650"/>
        <v>1.9</v>
      </c>
      <c r="BS130" s="312">
        <f t="shared" si="1650"/>
        <v>1.9</v>
      </c>
      <c r="BT130" s="312">
        <f t="shared" si="1650"/>
        <v>1.9</v>
      </c>
      <c r="BU130" s="312">
        <f t="shared" si="1650"/>
        <v>1.9</v>
      </c>
      <c r="BV130" s="312">
        <f t="shared" si="1650"/>
        <v>1.9</v>
      </c>
      <c r="BW130" s="312">
        <f t="shared" ref="BW130:EB130" si="1651">$D130</f>
        <v>1.9</v>
      </c>
      <c r="BX130" s="312">
        <f t="shared" si="1651"/>
        <v>1.9</v>
      </c>
      <c r="BY130" s="312">
        <f t="shared" si="1651"/>
        <v>1.9</v>
      </c>
      <c r="BZ130" s="312">
        <f t="shared" si="1651"/>
        <v>1.9</v>
      </c>
      <c r="CA130" s="312">
        <f t="shared" si="1651"/>
        <v>1.9</v>
      </c>
      <c r="CB130" s="312">
        <f t="shared" si="1651"/>
        <v>1.9</v>
      </c>
      <c r="CC130" s="312">
        <f t="shared" si="1651"/>
        <v>1.9</v>
      </c>
      <c r="CD130" s="312">
        <f t="shared" si="1651"/>
        <v>1.9</v>
      </c>
      <c r="CE130" s="312">
        <f t="shared" si="1651"/>
        <v>1.9</v>
      </c>
      <c r="CF130" s="312">
        <f t="shared" si="1651"/>
        <v>1.9</v>
      </c>
      <c r="CG130" s="312">
        <f t="shared" si="1651"/>
        <v>1.9</v>
      </c>
      <c r="CH130" s="312">
        <f t="shared" si="1651"/>
        <v>1.9</v>
      </c>
      <c r="CI130" s="312">
        <f t="shared" si="1651"/>
        <v>1.9</v>
      </c>
      <c r="CJ130" s="312">
        <f t="shared" si="1651"/>
        <v>1.9</v>
      </c>
      <c r="CK130" s="312">
        <f t="shared" si="1651"/>
        <v>1.9</v>
      </c>
      <c r="CL130" s="312">
        <f t="shared" si="1651"/>
        <v>1.9</v>
      </c>
      <c r="CM130" s="312">
        <f t="shared" si="1651"/>
        <v>1.9</v>
      </c>
      <c r="CN130" s="312">
        <f t="shared" si="1651"/>
        <v>1.9</v>
      </c>
      <c r="CO130" s="312">
        <f t="shared" si="1651"/>
        <v>1.9</v>
      </c>
      <c r="CP130" s="312">
        <f t="shared" si="1651"/>
        <v>1.9</v>
      </c>
      <c r="CQ130" s="312">
        <f t="shared" si="1651"/>
        <v>1.9</v>
      </c>
      <c r="CR130" s="312">
        <f t="shared" si="1651"/>
        <v>1.9</v>
      </c>
      <c r="CS130" s="312">
        <f t="shared" si="1651"/>
        <v>1.9</v>
      </c>
      <c r="CT130" s="312">
        <f t="shared" si="1651"/>
        <v>1.9</v>
      </c>
      <c r="CU130" s="312">
        <f t="shared" si="1651"/>
        <v>1.9</v>
      </c>
      <c r="CV130" s="312">
        <f t="shared" si="1651"/>
        <v>1.9</v>
      </c>
      <c r="CW130" s="312">
        <f t="shared" si="1651"/>
        <v>1.9</v>
      </c>
      <c r="CX130" s="312">
        <f t="shared" si="1651"/>
        <v>1.9</v>
      </c>
      <c r="CY130" s="312">
        <f t="shared" si="1651"/>
        <v>1.9</v>
      </c>
      <c r="CZ130" s="312">
        <f t="shared" si="1651"/>
        <v>1.9</v>
      </c>
      <c r="DA130" s="312">
        <f t="shared" si="1651"/>
        <v>1.9</v>
      </c>
      <c r="DB130" s="312">
        <f t="shared" si="1651"/>
        <v>1.9</v>
      </c>
      <c r="DC130" s="312">
        <f t="shared" si="1651"/>
        <v>1.9</v>
      </c>
      <c r="DD130" s="312">
        <f t="shared" si="1651"/>
        <v>1.9</v>
      </c>
      <c r="DE130" s="312">
        <f t="shared" si="1651"/>
        <v>1.9</v>
      </c>
      <c r="DF130" s="312">
        <f t="shared" si="1651"/>
        <v>1.9</v>
      </c>
      <c r="DG130" s="312">
        <f t="shared" si="1651"/>
        <v>1.9</v>
      </c>
      <c r="DH130" s="312">
        <f t="shared" si="1651"/>
        <v>1.9</v>
      </c>
      <c r="DI130" s="312">
        <f t="shared" si="1651"/>
        <v>1.9</v>
      </c>
      <c r="DJ130" s="312">
        <f t="shared" si="1651"/>
        <v>1.9</v>
      </c>
      <c r="DK130" s="312">
        <f t="shared" si="1651"/>
        <v>1.9</v>
      </c>
      <c r="DL130" s="312">
        <f t="shared" si="1651"/>
        <v>1.9</v>
      </c>
      <c r="DM130" s="312">
        <f t="shared" si="1651"/>
        <v>1.9</v>
      </c>
      <c r="DN130" s="312">
        <f t="shared" si="1651"/>
        <v>1.9</v>
      </c>
      <c r="DO130" s="312">
        <f t="shared" si="1651"/>
        <v>1.9</v>
      </c>
      <c r="DP130" s="312">
        <f t="shared" si="1651"/>
        <v>1.9</v>
      </c>
      <c r="DQ130" s="312">
        <f t="shared" si="1651"/>
        <v>1.9</v>
      </c>
      <c r="DR130" s="312">
        <f t="shared" si="1651"/>
        <v>1.9</v>
      </c>
      <c r="DS130" s="312">
        <f t="shared" si="1651"/>
        <v>1.9</v>
      </c>
      <c r="DT130" s="312">
        <f t="shared" si="1651"/>
        <v>1.9</v>
      </c>
      <c r="DU130" s="312">
        <f t="shared" si="1651"/>
        <v>1.9</v>
      </c>
      <c r="DV130" s="312">
        <f t="shared" si="1651"/>
        <v>1.9</v>
      </c>
      <c r="DW130" s="312">
        <f t="shared" si="1651"/>
        <v>1.9</v>
      </c>
      <c r="DX130" s="312">
        <f t="shared" si="1651"/>
        <v>1.9</v>
      </c>
      <c r="DY130" s="312">
        <f t="shared" si="1651"/>
        <v>1.9</v>
      </c>
      <c r="DZ130" s="312">
        <f t="shared" si="1651"/>
        <v>1.9</v>
      </c>
      <c r="EA130" s="312">
        <f t="shared" si="1651"/>
        <v>1.9</v>
      </c>
      <c r="EB130" s="312">
        <f t="shared" si="1651"/>
        <v>1.9</v>
      </c>
    </row>
    <row r="131" spans="2:132" outlineLevel="1" x14ac:dyDescent="0.25">
      <c r="C131" s="327" t="s">
        <v>601</v>
      </c>
      <c r="D131" s="38"/>
      <c r="E131" s="38"/>
      <c r="F131" s="38"/>
      <c r="G131" s="55" t="s">
        <v>220</v>
      </c>
      <c r="H131" s="316">
        <f t="shared" ref="H131" si="1652">SUM(J131:EB131)</f>
        <v>0</v>
      </c>
      <c r="I131" s="38"/>
      <c r="J131" s="314">
        <f>J129*J130</f>
        <v>0</v>
      </c>
      <c r="K131" s="314">
        <f t="shared" ref="K131" si="1653">K129*K130</f>
        <v>0</v>
      </c>
      <c r="L131" s="314">
        <f t="shared" ref="L131" si="1654">L129*L130</f>
        <v>0</v>
      </c>
      <c r="M131" s="314">
        <f t="shared" ref="M131" si="1655">M129*M130</f>
        <v>0</v>
      </c>
      <c r="N131" s="314">
        <f t="shared" ref="N131" si="1656">N129*N130</f>
        <v>0</v>
      </c>
      <c r="O131" s="314">
        <f t="shared" ref="O131" si="1657">O129*O130</f>
        <v>0</v>
      </c>
      <c r="P131" s="314">
        <f t="shared" ref="P131" si="1658">P129*P130</f>
        <v>0</v>
      </c>
      <c r="Q131" s="314">
        <f t="shared" ref="Q131" si="1659">Q129*Q130</f>
        <v>0</v>
      </c>
      <c r="R131" s="314">
        <f t="shared" ref="R131" si="1660">R129*R130</f>
        <v>0</v>
      </c>
      <c r="S131" s="314">
        <f t="shared" ref="S131" si="1661">S129*S130</f>
        <v>0</v>
      </c>
      <c r="T131" s="314">
        <f t="shared" ref="T131" si="1662">T129*T130</f>
        <v>0</v>
      </c>
      <c r="U131" s="314">
        <f t="shared" ref="U131" si="1663">U129*U130</f>
        <v>0</v>
      </c>
      <c r="V131" s="314">
        <f t="shared" ref="V131" si="1664">V129*V130</f>
        <v>0</v>
      </c>
      <c r="W131" s="314">
        <f t="shared" ref="W131" si="1665">W129*W130</f>
        <v>0</v>
      </c>
      <c r="X131" s="314">
        <f t="shared" ref="X131" si="1666">X129*X130</f>
        <v>0</v>
      </c>
      <c r="Y131" s="314">
        <f t="shared" ref="Y131" si="1667">Y129*Y130</f>
        <v>0</v>
      </c>
      <c r="Z131" s="314">
        <f t="shared" ref="Z131" si="1668">Z129*Z130</f>
        <v>0</v>
      </c>
      <c r="AA131" s="314">
        <f t="shared" ref="AA131" si="1669">AA129*AA130</f>
        <v>0</v>
      </c>
      <c r="AB131" s="314">
        <f t="shared" ref="AB131" si="1670">AB129*AB130</f>
        <v>0</v>
      </c>
      <c r="AC131" s="314">
        <f t="shared" ref="AC131" si="1671">AC129*AC130</f>
        <v>0</v>
      </c>
      <c r="AD131" s="314">
        <f t="shared" ref="AD131" si="1672">AD129*AD130</f>
        <v>0</v>
      </c>
      <c r="AE131" s="314">
        <f t="shared" ref="AE131" si="1673">AE129*AE130</f>
        <v>0</v>
      </c>
      <c r="AF131" s="314">
        <f t="shared" ref="AF131" si="1674">AF129*AF130</f>
        <v>0</v>
      </c>
      <c r="AG131" s="314">
        <f t="shared" ref="AG131" si="1675">AG129*AG130</f>
        <v>0</v>
      </c>
      <c r="AH131" s="314">
        <f t="shared" ref="AH131" si="1676">AH129*AH130</f>
        <v>0</v>
      </c>
      <c r="AI131" s="314">
        <f t="shared" ref="AI131" si="1677">AI129*AI130</f>
        <v>0</v>
      </c>
      <c r="AJ131" s="314">
        <f t="shared" ref="AJ131" si="1678">AJ129*AJ130</f>
        <v>0</v>
      </c>
      <c r="AK131" s="314">
        <f t="shared" ref="AK131" si="1679">AK129*AK130</f>
        <v>0</v>
      </c>
      <c r="AL131" s="314">
        <f t="shared" ref="AL131" si="1680">AL129*AL130</f>
        <v>0</v>
      </c>
      <c r="AM131" s="314">
        <f t="shared" ref="AM131" si="1681">AM129*AM130</f>
        <v>0</v>
      </c>
      <c r="AN131" s="314">
        <f t="shared" ref="AN131" si="1682">AN129*AN130</f>
        <v>0</v>
      </c>
      <c r="AO131" s="314">
        <f t="shared" ref="AO131" si="1683">AO129*AO130</f>
        <v>0</v>
      </c>
      <c r="AP131" s="314">
        <f t="shared" ref="AP131" si="1684">AP129*AP130</f>
        <v>0</v>
      </c>
      <c r="AQ131" s="314">
        <f t="shared" ref="AQ131" si="1685">AQ129*AQ130</f>
        <v>0</v>
      </c>
      <c r="AR131" s="314">
        <f t="shared" ref="AR131" si="1686">AR129*AR130</f>
        <v>0</v>
      </c>
      <c r="AS131" s="314">
        <f t="shared" ref="AS131" si="1687">AS129*AS130</f>
        <v>0</v>
      </c>
      <c r="AT131" s="314">
        <f t="shared" ref="AT131" si="1688">AT129*AT130</f>
        <v>0</v>
      </c>
      <c r="AU131" s="314">
        <f t="shared" ref="AU131" si="1689">AU129*AU130</f>
        <v>0</v>
      </c>
      <c r="AV131" s="314">
        <f t="shared" ref="AV131" si="1690">AV129*AV130</f>
        <v>0</v>
      </c>
      <c r="AW131" s="314">
        <f t="shared" ref="AW131" si="1691">AW129*AW130</f>
        <v>0</v>
      </c>
      <c r="AX131" s="314">
        <f t="shared" ref="AX131" si="1692">AX129*AX130</f>
        <v>0</v>
      </c>
      <c r="AY131" s="314">
        <f t="shared" ref="AY131" si="1693">AY129*AY130</f>
        <v>0</v>
      </c>
      <c r="AZ131" s="314">
        <f t="shared" ref="AZ131" si="1694">AZ129*AZ130</f>
        <v>0</v>
      </c>
      <c r="BA131" s="314">
        <f t="shared" ref="BA131" si="1695">BA129*BA130</f>
        <v>0</v>
      </c>
      <c r="BB131" s="314">
        <f t="shared" ref="BB131" si="1696">BB129*BB130</f>
        <v>0</v>
      </c>
      <c r="BC131" s="314">
        <f t="shared" ref="BC131" si="1697">BC129*BC130</f>
        <v>0</v>
      </c>
      <c r="BD131" s="314">
        <f t="shared" ref="BD131" si="1698">BD129*BD130</f>
        <v>0</v>
      </c>
      <c r="BE131" s="314">
        <f t="shared" ref="BE131" si="1699">BE129*BE130</f>
        <v>0</v>
      </c>
      <c r="BF131" s="314">
        <f t="shared" ref="BF131" si="1700">BF129*BF130</f>
        <v>0</v>
      </c>
      <c r="BG131" s="314">
        <f t="shared" ref="BG131" si="1701">BG129*BG130</f>
        <v>0</v>
      </c>
      <c r="BH131" s="314">
        <f t="shared" ref="BH131" si="1702">BH129*BH130</f>
        <v>0</v>
      </c>
      <c r="BI131" s="314">
        <f t="shared" ref="BI131" si="1703">BI129*BI130</f>
        <v>0</v>
      </c>
      <c r="BJ131" s="314">
        <f t="shared" ref="BJ131" si="1704">BJ129*BJ130</f>
        <v>0</v>
      </c>
      <c r="BK131" s="314">
        <f t="shared" ref="BK131" si="1705">BK129*BK130</f>
        <v>0</v>
      </c>
      <c r="BL131" s="314">
        <f t="shared" ref="BL131" si="1706">BL129*BL130</f>
        <v>0</v>
      </c>
      <c r="BM131" s="314">
        <f t="shared" ref="BM131" si="1707">BM129*BM130</f>
        <v>0</v>
      </c>
      <c r="BN131" s="314">
        <f t="shared" ref="BN131" si="1708">BN129*BN130</f>
        <v>0</v>
      </c>
      <c r="BO131" s="314">
        <f t="shared" ref="BO131" si="1709">BO129*BO130</f>
        <v>0</v>
      </c>
      <c r="BP131" s="314">
        <f t="shared" ref="BP131" si="1710">BP129*BP130</f>
        <v>0</v>
      </c>
      <c r="BQ131" s="314">
        <f t="shared" ref="BQ131" si="1711">BQ129*BQ130</f>
        <v>0</v>
      </c>
      <c r="BR131" s="314">
        <f t="shared" ref="BR131" si="1712">BR129*BR130</f>
        <v>0</v>
      </c>
      <c r="BS131" s="314">
        <f t="shared" ref="BS131" si="1713">BS129*BS130</f>
        <v>0</v>
      </c>
      <c r="BT131" s="314">
        <f t="shared" ref="BT131" si="1714">BT129*BT130</f>
        <v>0</v>
      </c>
      <c r="BU131" s="314">
        <f t="shared" ref="BU131" si="1715">BU129*BU130</f>
        <v>0</v>
      </c>
      <c r="BV131" s="314">
        <f t="shared" ref="BV131" si="1716">BV129*BV130</f>
        <v>0</v>
      </c>
      <c r="BW131" s="314">
        <f t="shared" ref="BW131" si="1717">BW129*BW130</f>
        <v>0</v>
      </c>
      <c r="BX131" s="314">
        <f t="shared" ref="BX131" si="1718">BX129*BX130</f>
        <v>0</v>
      </c>
      <c r="BY131" s="314">
        <f t="shared" ref="BY131" si="1719">BY129*BY130</f>
        <v>0</v>
      </c>
      <c r="BZ131" s="314">
        <f t="shared" ref="BZ131" si="1720">BZ129*BZ130</f>
        <v>0</v>
      </c>
      <c r="CA131" s="314">
        <f t="shared" ref="CA131" si="1721">CA129*CA130</f>
        <v>0</v>
      </c>
      <c r="CB131" s="314">
        <f t="shared" ref="CB131" si="1722">CB129*CB130</f>
        <v>0</v>
      </c>
      <c r="CC131" s="314">
        <f t="shared" ref="CC131" si="1723">CC129*CC130</f>
        <v>0</v>
      </c>
      <c r="CD131" s="314">
        <f t="shared" ref="CD131" si="1724">CD129*CD130</f>
        <v>0</v>
      </c>
      <c r="CE131" s="314">
        <f t="shared" ref="CE131" si="1725">CE129*CE130</f>
        <v>0</v>
      </c>
      <c r="CF131" s="314">
        <f t="shared" ref="CF131" si="1726">CF129*CF130</f>
        <v>0</v>
      </c>
      <c r="CG131" s="314">
        <f t="shared" ref="CG131" si="1727">CG129*CG130</f>
        <v>0</v>
      </c>
      <c r="CH131" s="314">
        <f t="shared" ref="CH131" si="1728">CH129*CH130</f>
        <v>0</v>
      </c>
      <c r="CI131" s="314">
        <f t="shared" ref="CI131" si="1729">CI129*CI130</f>
        <v>0</v>
      </c>
      <c r="CJ131" s="314">
        <f t="shared" ref="CJ131" si="1730">CJ129*CJ130</f>
        <v>0</v>
      </c>
      <c r="CK131" s="314">
        <f t="shared" ref="CK131" si="1731">CK129*CK130</f>
        <v>0</v>
      </c>
      <c r="CL131" s="314">
        <f t="shared" ref="CL131" si="1732">CL129*CL130</f>
        <v>0</v>
      </c>
      <c r="CM131" s="314">
        <f t="shared" ref="CM131" si="1733">CM129*CM130</f>
        <v>0</v>
      </c>
      <c r="CN131" s="314">
        <f t="shared" ref="CN131" si="1734">CN129*CN130</f>
        <v>0</v>
      </c>
      <c r="CO131" s="314">
        <f t="shared" ref="CO131" si="1735">CO129*CO130</f>
        <v>0</v>
      </c>
      <c r="CP131" s="314">
        <f t="shared" ref="CP131" si="1736">CP129*CP130</f>
        <v>0</v>
      </c>
      <c r="CQ131" s="314">
        <f t="shared" ref="CQ131" si="1737">CQ129*CQ130</f>
        <v>0</v>
      </c>
      <c r="CR131" s="314">
        <f t="shared" ref="CR131" si="1738">CR129*CR130</f>
        <v>0</v>
      </c>
      <c r="CS131" s="314">
        <f t="shared" ref="CS131" si="1739">CS129*CS130</f>
        <v>0</v>
      </c>
      <c r="CT131" s="314">
        <f t="shared" ref="CT131" si="1740">CT129*CT130</f>
        <v>0</v>
      </c>
      <c r="CU131" s="314">
        <f t="shared" ref="CU131" si="1741">CU129*CU130</f>
        <v>0</v>
      </c>
      <c r="CV131" s="314">
        <f t="shared" ref="CV131" si="1742">CV129*CV130</f>
        <v>0</v>
      </c>
      <c r="CW131" s="314">
        <f t="shared" ref="CW131" si="1743">CW129*CW130</f>
        <v>0</v>
      </c>
      <c r="CX131" s="314">
        <f t="shared" ref="CX131" si="1744">CX129*CX130</f>
        <v>0</v>
      </c>
      <c r="CY131" s="314">
        <f t="shared" ref="CY131" si="1745">CY129*CY130</f>
        <v>0</v>
      </c>
      <c r="CZ131" s="314">
        <f t="shared" ref="CZ131" si="1746">CZ129*CZ130</f>
        <v>0</v>
      </c>
      <c r="DA131" s="314">
        <f t="shared" ref="DA131" si="1747">DA129*DA130</f>
        <v>0</v>
      </c>
      <c r="DB131" s="314">
        <f t="shared" ref="DB131" si="1748">DB129*DB130</f>
        <v>0</v>
      </c>
      <c r="DC131" s="314">
        <f t="shared" ref="DC131" si="1749">DC129*DC130</f>
        <v>0</v>
      </c>
      <c r="DD131" s="314">
        <f t="shared" ref="DD131" si="1750">DD129*DD130</f>
        <v>0</v>
      </c>
      <c r="DE131" s="314">
        <f t="shared" ref="DE131" si="1751">DE129*DE130</f>
        <v>0</v>
      </c>
      <c r="DF131" s="314">
        <f t="shared" ref="DF131" si="1752">DF129*DF130</f>
        <v>0</v>
      </c>
      <c r="DG131" s="314">
        <f t="shared" ref="DG131" si="1753">DG129*DG130</f>
        <v>0</v>
      </c>
      <c r="DH131" s="314">
        <f t="shared" ref="DH131" si="1754">DH129*DH130</f>
        <v>0</v>
      </c>
      <c r="DI131" s="314">
        <f t="shared" ref="DI131" si="1755">DI129*DI130</f>
        <v>0</v>
      </c>
      <c r="DJ131" s="314">
        <f t="shared" ref="DJ131" si="1756">DJ129*DJ130</f>
        <v>0</v>
      </c>
      <c r="DK131" s="314">
        <f t="shared" ref="DK131" si="1757">DK129*DK130</f>
        <v>0</v>
      </c>
      <c r="DL131" s="314">
        <f t="shared" ref="DL131" si="1758">DL129*DL130</f>
        <v>0</v>
      </c>
      <c r="DM131" s="314">
        <f t="shared" ref="DM131" si="1759">DM129*DM130</f>
        <v>0</v>
      </c>
      <c r="DN131" s="314">
        <f t="shared" ref="DN131" si="1760">DN129*DN130</f>
        <v>0</v>
      </c>
      <c r="DO131" s="314">
        <f t="shared" ref="DO131" si="1761">DO129*DO130</f>
        <v>0</v>
      </c>
      <c r="DP131" s="314">
        <f t="shared" ref="DP131" si="1762">DP129*DP130</f>
        <v>0</v>
      </c>
      <c r="DQ131" s="314">
        <f t="shared" ref="DQ131" si="1763">DQ129*DQ130</f>
        <v>0</v>
      </c>
      <c r="DR131" s="314">
        <f t="shared" ref="DR131" si="1764">DR129*DR130</f>
        <v>0</v>
      </c>
      <c r="DS131" s="314">
        <f t="shared" ref="DS131" si="1765">DS129*DS130</f>
        <v>0</v>
      </c>
      <c r="DT131" s="314">
        <f t="shared" ref="DT131" si="1766">DT129*DT130</f>
        <v>0</v>
      </c>
      <c r="DU131" s="314">
        <f t="shared" ref="DU131" si="1767">DU129*DU130</f>
        <v>0</v>
      </c>
      <c r="DV131" s="314">
        <f t="shared" ref="DV131" si="1768">DV129*DV130</f>
        <v>0</v>
      </c>
      <c r="DW131" s="314">
        <f t="shared" ref="DW131" si="1769">DW129*DW130</f>
        <v>0</v>
      </c>
      <c r="DX131" s="314">
        <f t="shared" ref="DX131" si="1770">DX129*DX130</f>
        <v>0</v>
      </c>
      <c r="DY131" s="314">
        <f t="shared" ref="DY131" si="1771">DY129*DY130</f>
        <v>0</v>
      </c>
      <c r="DZ131" s="314">
        <f t="shared" ref="DZ131" si="1772">DZ129*DZ130</f>
        <v>0</v>
      </c>
      <c r="EA131" s="314">
        <f t="shared" ref="EA131" si="1773">EA129*EA130</f>
        <v>0</v>
      </c>
      <c r="EB131" s="314">
        <f t="shared" ref="EB131" si="1774">EB129*EB130</f>
        <v>0</v>
      </c>
    </row>
    <row r="132" spans="2:132" outlineLevel="1" x14ac:dyDescent="0.25">
      <c r="C132" s="324" t="s">
        <v>417</v>
      </c>
      <c r="D132" s="34"/>
      <c r="E132" s="34"/>
      <c r="F132" s="34"/>
      <c r="G132" s="67" t="s">
        <v>215</v>
      </c>
      <c r="H132" s="34"/>
      <c r="I132" s="34"/>
      <c r="J132" s="126">
        <f>J$13</f>
        <v>1</v>
      </c>
      <c r="K132" s="126">
        <f t="shared" ref="K132:BV132" si="1775">K$13</f>
        <v>1.0026792493128671</v>
      </c>
      <c r="L132" s="126">
        <f t="shared" si="1775"/>
        <v>1.0056539350998608</v>
      </c>
      <c r="M132" s="126">
        <f t="shared" si="1775"/>
        <v>1.0085410656939733</v>
      </c>
      <c r="N132" s="126">
        <f t="shared" si="1775"/>
        <v>1.0114364849476103</v>
      </c>
      <c r="O132" s="126">
        <f t="shared" si="1775"/>
        <v>1.0143402166566737</v>
      </c>
      <c r="P132" s="126">
        <f t="shared" si="1775"/>
        <v>1.0172522846853813</v>
      </c>
      <c r="Q132" s="126">
        <f t="shared" si="1775"/>
        <v>1.0201727129664624</v>
      </c>
      <c r="R132" s="126">
        <f t="shared" si="1775"/>
        <v>1.0231015255013547</v>
      </c>
      <c r="S132" s="126">
        <f t="shared" si="1775"/>
        <v>1.0260387463604019</v>
      </c>
      <c r="T132" s="126">
        <f t="shared" si="1775"/>
        <v>1.028984399683051</v>
      </c>
      <c r="U132" s="126">
        <f t="shared" si="1775"/>
        <v>1.0319385096780509</v>
      </c>
      <c r="V132" s="126">
        <f t="shared" si="1775"/>
        <v>1.0349011006236515</v>
      </c>
      <c r="W132" s="126">
        <f t="shared" si="1775"/>
        <v>1.0377730230388176</v>
      </c>
      <c r="X132" s="126">
        <f t="shared" si="1775"/>
        <v>1.0408518228283561</v>
      </c>
      <c r="Y132" s="126">
        <f t="shared" si="1775"/>
        <v>1.0438400029932626</v>
      </c>
      <c r="Z132" s="126">
        <f t="shared" si="1775"/>
        <v>1.046836761920777</v>
      </c>
      <c r="AA132" s="126">
        <f t="shared" si="1775"/>
        <v>1.0498421242396576</v>
      </c>
      <c r="AB132" s="126">
        <f t="shared" si="1775"/>
        <v>1.05285611464937</v>
      </c>
      <c r="AC132" s="126">
        <f t="shared" si="1775"/>
        <v>1.0558787579202888</v>
      </c>
      <c r="AD132" s="126">
        <f t="shared" si="1775"/>
        <v>1.0589100788939025</v>
      </c>
      <c r="AE132" s="126">
        <f t="shared" si="1775"/>
        <v>1.0619501024830165</v>
      </c>
      <c r="AF132" s="126">
        <f t="shared" si="1775"/>
        <v>1.0649988536719583</v>
      </c>
      <c r="AG132" s="126">
        <f t="shared" si="1775"/>
        <v>1.0680563575167832</v>
      </c>
      <c r="AH132" s="126">
        <f t="shared" si="1775"/>
        <v>1.0711226391454798</v>
      </c>
      <c r="AI132" s="126">
        <f t="shared" si="1775"/>
        <v>1.0739924437404067</v>
      </c>
      <c r="AJ132" s="126">
        <f t="shared" si="1775"/>
        <v>1.0771786970311998</v>
      </c>
      <c r="AK132" s="126">
        <f t="shared" si="1775"/>
        <v>1.0802711679727233</v>
      </c>
      <c r="AL132" s="126">
        <f t="shared" si="1775"/>
        <v>1.0833725170851116</v>
      </c>
      <c r="AM132" s="126">
        <f t="shared" si="1775"/>
        <v>1.0864827698566941</v>
      </c>
      <c r="AN132" s="126">
        <f t="shared" si="1775"/>
        <v>1.0896019518489746</v>
      </c>
      <c r="AO132" s="126">
        <f t="shared" si="1775"/>
        <v>1.0927300886968412</v>
      </c>
      <c r="AP132" s="126">
        <f t="shared" si="1775"/>
        <v>1.0958672061087775</v>
      </c>
      <c r="AQ132" s="126">
        <f t="shared" si="1775"/>
        <v>1.0990133298670732</v>
      </c>
      <c r="AR132" s="126">
        <f t="shared" si="1775"/>
        <v>1.1021684858280367</v>
      </c>
      <c r="AS132" s="126">
        <f t="shared" si="1775"/>
        <v>1.1053326999222071</v>
      </c>
      <c r="AT132" s="126">
        <f t="shared" si="1775"/>
        <v>1.1085059981545673</v>
      </c>
      <c r="AU132" s="126">
        <f t="shared" si="1775"/>
        <v>1.111475962088432</v>
      </c>
      <c r="AV132" s="126">
        <f t="shared" si="1775"/>
        <v>1.1147734191259395</v>
      </c>
      <c r="AW132" s="126">
        <f t="shared" si="1775"/>
        <v>1.1179738207069689</v>
      </c>
      <c r="AX132" s="126">
        <f t="shared" si="1775"/>
        <v>1.1211834103167977</v>
      </c>
      <c r="AY132" s="126">
        <f t="shared" si="1775"/>
        <v>1.1244022143333261</v>
      </c>
      <c r="AZ132" s="126">
        <f t="shared" si="1775"/>
        <v>1.1276302592101826</v>
      </c>
      <c r="BA132" s="126">
        <f t="shared" si="1775"/>
        <v>1.1308675714769412</v>
      </c>
      <c r="BB132" s="126">
        <f t="shared" si="1775"/>
        <v>1.1341141777393395</v>
      </c>
      <c r="BC132" s="126">
        <f t="shared" si="1775"/>
        <v>1.1373701046794982</v>
      </c>
      <c r="BD132" s="126">
        <f t="shared" si="1775"/>
        <v>1.1406353790561385</v>
      </c>
      <c r="BE132" s="126">
        <f t="shared" si="1775"/>
        <v>1.1439100277048042</v>
      </c>
      <c r="BF132" s="126">
        <f t="shared" si="1775"/>
        <v>1.1471940775380809</v>
      </c>
      <c r="BG132" s="126">
        <f t="shared" si="1775"/>
        <v>1.15026769648205</v>
      </c>
      <c r="BH132" s="126">
        <f t="shared" si="1775"/>
        <v>1.1536802383994258</v>
      </c>
      <c r="BI132" s="126">
        <f t="shared" si="1775"/>
        <v>1.1569923375180708</v>
      </c>
      <c r="BJ132" s="126">
        <f t="shared" si="1775"/>
        <v>1.1603139453378331</v>
      </c>
      <c r="BK132" s="126">
        <f t="shared" si="1775"/>
        <v>1.1636450891572303</v>
      </c>
      <c r="BL132" s="126">
        <f t="shared" si="1775"/>
        <v>1.1669857963531516</v>
      </c>
      <c r="BM132" s="126">
        <f t="shared" si="1775"/>
        <v>1.1703360943810825</v>
      </c>
      <c r="BN132" s="126">
        <f t="shared" si="1775"/>
        <v>1.1736960107753303</v>
      </c>
      <c r="BO132" s="126">
        <f t="shared" si="1775"/>
        <v>1.1770655731492505</v>
      </c>
      <c r="BP132" s="126">
        <f t="shared" si="1775"/>
        <v>1.180444809195474</v>
      </c>
      <c r="BQ132" s="126">
        <f t="shared" si="1775"/>
        <v>1.1838337466861339</v>
      </c>
      <c r="BR132" s="126">
        <f t="shared" si="1775"/>
        <v>1.1872324134730949</v>
      </c>
      <c r="BS132" s="126">
        <f t="shared" si="1775"/>
        <v>1.1905270658589224</v>
      </c>
      <c r="BT132" s="126">
        <f t="shared" si="1775"/>
        <v>1.1940590467434065</v>
      </c>
      <c r="BU132" s="126">
        <f t="shared" si="1775"/>
        <v>1.1974870693312041</v>
      </c>
      <c r="BV132" s="126">
        <f t="shared" si="1775"/>
        <v>1.2009249334246579</v>
      </c>
      <c r="BW132" s="126">
        <f t="shared" ref="BW132:EB132" si="1776">BW$13</f>
        <v>1.204372667277734</v>
      </c>
      <c r="BX132" s="126">
        <f t="shared" si="1776"/>
        <v>1.2078302992255125</v>
      </c>
      <c r="BY132" s="126">
        <f t="shared" si="1776"/>
        <v>1.2112978576844211</v>
      </c>
      <c r="BZ132" s="126">
        <f t="shared" si="1776"/>
        <v>1.2147753711524676</v>
      </c>
      <c r="CA132" s="126">
        <f t="shared" si="1776"/>
        <v>1.2182628682094752</v>
      </c>
      <c r="CB132" s="126">
        <f t="shared" si="1776"/>
        <v>1.2217603775173165</v>
      </c>
      <c r="CC132" s="126">
        <f t="shared" si="1776"/>
        <v>1.2252679278201495</v>
      </c>
      <c r="CD132" s="126">
        <f t="shared" si="1776"/>
        <v>1.2287855479446541</v>
      </c>
      <c r="CE132" s="126">
        <f t="shared" si="1776"/>
        <v>1.232077770779646</v>
      </c>
      <c r="CF132" s="126">
        <f t="shared" si="1776"/>
        <v>1.23573302168438</v>
      </c>
      <c r="CG132" s="126">
        <f t="shared" si="1776"/>
        <v>1.2392806860334544</v>
      </c>
      <c r="CH132" s="126">
        <f t="shared" si="1776"/>
        <v>1.2428385353675644</v>
      </c>
      <c r="CI132" s="126">
        <f t="shared" si="1776"/>
        <v>1.2464065989267703</v>
      </c>
      <c r="CJ132" s="126">
        <f t="shared" si="1776"/>
        <v>1.2499849060350778</v>
      </c>
      <c r="CK132" s="126">
        <f t="shared" si="1776"/>
        <v>1.2535734861006791</v>
      </c>
      <c r="CL132" s="126">
        <f t="shared" si="1776"/>
        <v>1.257172368616194</v>
      </c>
      <c r="CM132" s="126">
        <f t="shared" si="1776"/>
        <v>1.2607815831589126</v>
      </c>
      <c r="CN132" s="126">
        <f t="shared" si="1776"/>
        <v>1.2644011593910389</v>
      </c>
      <c r="CO132" s="126">
        <f t="shared" si="1776"/>
        <v>1.2680311270599336</v>
      </c>
      <c r="CP132" s="126">
        <f t="shared" si="1776"/>
        <v>1.2716715159983594</v>
      </c>
      <c r="CQ132" s="126">
        <f t="shared" si="1776"/>
        <v>1.2750786410337906</v>
      </c>
      <c r="CR132" s="126">
        <f t="shared" si="1776"/>
        <v>1.2788614642181557</v>
      </c>
      <c r="CS132" s="126">
        <f t="shared" si="1776"/>
        <v>1.2825329459576562</v>
      </c>
      <c r="CT132" s="126">
        <f t="shared" si="1776"/>
        <v>1.2862149681493797</v>
      </c>
      <c r="CU132" s="126">
        <f t="shared" si="1776"/>
        <v>1.289907561053897</v>
      </c>
      <c r="CV132" s="126">
        <f t="shared" si="1776"/>
        <v>1.293610755018654</v>
      </c>
      <c r="CW132" s="126">
        <f t="shared" si="1776"/>
        <v>1.2973245804782207</v>
      </c>
      <c r="CX132" s="126">
        <f t="shared" si="1776"/>
        <v>1.3010490679545423</v>
      </c>
      <c r="CY132" s="126">
        <f t="shared" si="1776"/>
        <v>1.304784248057189</v>
      </c>
      <c r="CZ132" s="126">
        <f t="shared" si="1776"/>
        <v>1.3085301514836076</v>
      </c>
      <c r="DA132" s="126">
        <f t="shared" si="1776"/>
        <v>1.3122868090193751</v>
      </c>
      <c r="DB132" s="126">
        <f t="shared" si="1776"/>
        <v>1.3160542515384499</v>
      </c>
      <c r="DC132" s="126">
        <f t="shared" si="1776"/>
        <v>1.3195802889875801</v>
      </c>
      <c r="DD132" s="126">
        <f t="shared" si="1776"/>
        <v>1.323495136864544</v>
      </c>
      <c r="DE132" s="126">
        <f t="shared" si="1776"/>
        <v>1.3272947573576725</v>
      </c>
      <c r="DF132" s="126">
        <f t="shared" si="1776"/>
        <v>1.3311052861764079</v>
      </c>
      <c r="DG132" s="126">
        <f t="shared" si="1776"/>
        <v>1.3349267546374479</v>
      </c>
      <c r="DH132" s="126">
        <f t="shared" si="1776"/>
        <v>1.3387591941473977</v>
      </c>
      <c r="DI132" s="126">
        <f t="shared" si="1776"/>
        <v>1.3426026362030277</v>
      </c>
      <c r="DJ132" s="126">
        <f t="shared" si="1776"/>
        <v>1.3464571123915319</v>
      </c>
      <c r="DK132" s="126">
        <f t="shared" si="1776"/>
        <v>1.3503226543907885</v>
      </c>
      <c r="DL132" s="126">
        <f t="shared" si="1776"/>
        <v>1.3541992939696192</v>
      </c>
      <c r="DM132" s="126">
        <f t="shared" si="1776"/>
        <v>1.358087062988051</v>
      </c>
      <c r="DN132" s="126">
        <f t="shared" si="1776"/>
        <v>1.361985993397578</v>
      </c>
      <c r="DO132" s="126">
        <f t="shared" si="1776"/>
        <v>1.3657655991021458</v>
      </c>
      <c r="DP132" s="126">
        <f t="shared" si="1776"/>
        <v>1.3698174666548035</v>
      </c>
      <c r="DQ132" s="126">
        <f t="shared" si="1776"/>
        <v>1.3737500738651915</v>
      </c>
      <c r="DR132" s="126">
        <f t="shared" si="1776"/>
        <v>1.3776939711925826</v>
      </c>
      <c r="DS132" s="126">
        <f t="shared" si="1776"/>
        <v>1.381649191049759</v>
      </c>
      <c r="DT132" s="126">
        <f t="shared" si="1776"/>
        <v>1.385615765942557</v>
      </c>
      <c r="DU132" s="126">
        <f t="shared" si="1776"/>
        <v>1.3895937284701338</v>
      </c>
      <c r="DV132" s="126">
        <f t="shared" si="1776"/>
        <v>1.3935831113252357</v>
      </c>
      <c r="DW132" s="126">
        <f t="shared" si="1776"/>
        <v>1.3975839472944662</v>
      </c>
      <c r="DX132" s="126">
        <f t="shared" si="1776"/>
        <v>1.401596269258556</v>
      </c>
      <c r="DY132" s="126">
        <f t="shared" si="1776"/>
        <v>1.4056201101926329</v>
      </c>
      <c r="DZ132" s="126">
        <f t="shared" si="1776"/>
        <v>1.4096555031664932</v>
      </c>
      <c r="EA132" s="126">
        <f t="shared" si="1776"/>
        <v>1.4134323217047313</v>
      </c>
      <c r="EB132" s="126">
        <f t="shared" si="1776"/>
        <v>1.4176256038945581</v>
      </c>
    </row>
    <row r="133" spans="2:132" outlineLevel="1" x14ac:dyDescent="0.25">
      <c r="C133" s="321" t="s">
        <v>528</v>
      </c>
      <c r="D133" s="38"/>
      <c r="E133" s="38"/>
      <c r="F133" s="38"/>
      <c r="G133" s="52" t="s">
        <v>220</v>
      </c>
      <c r="H133" s="46">
        <f t="shared" ref="H133" si="1777">SUM(J133:EB133)</f>
        <v>0</v>
      </c>
      <c r="I133" s="38"/>
      <c r="J133" s="82">
        <f>J131*J132</f>
        <v>0</v>
      </c>
      <c r="K133" s="82">
        <f t="shared" ref="K133" si="1778">K131*K132</f>
        <v>0</v>
      </c>
      <c r="L133" s="82">
        <f t="shared" ref="L133" si="1779">L131*L132</f>
        <v>0</v>
      </c>
      <c r="M133" s="82">
        <f t="shared" ref="M133" si="1780">M131*M132</f>
        <v>0</v>
      </c>
      <c r="N133" s="82">
        <f t="shared" ref="N133" si="1781">N131*N132</f>
        <v>0</v>
      </c>
      <c r="O133" s="82">
        <f t="shared" ref="O133" si="1782">O131*O132</f>
        <v>0</v>
      </c>
      <c r="P133" s="82">
        <f t="shared" ref="P133" si="1783">P131*P132</f>
        <v>0</v>
      </c>
      <c r="Q133" s="82">
        <f t="shared" ref="Q133" si="1784">Q131*Q132</f>
        <v>0</v>
      </c>
      <c r="R133" s="82">
        <f t="shared" ref="R133" si="1785">R131*R132</f>
        <v>0</v>
      </c>
      <c r="S133" s="82">
        <f t="shared" ref="S133" si="1786">S131*S132</f>
        <v>0</v>
      </c>
      <c r="T133" s="82">
        <f t="shared" ref="T133" si="1787">T131*T132</f>
        <v>0</v>
      </c>
      <c r="U133" s="82">
        <f t="shared" ref="U133" si="1788">U131*U132</f>
        <v>0</v>
      </c>
      <c r="V133" s="82">
        <f t="shared" ref="V133" si="1789">V131*V132</f>
        <v>0</v>
      </c>
      <c r="W133" s="82">
        <f t="shared" ref="W133" si="1790">W131*W132</f>
        <v>0</v>
      </c>
      <c r="X133" s="82">
        <f t="shared" ref="X133" si="1791">X131*X132</f>
        <v>0</v>
      </c>
      <c r="Y133" s="82">
        <f t="shared" ref="Y133" si="1792">Y131*Y132</f>
        <v>0</v>
      </c>
      <c r="Z133" s="82">
        <f t="shared" ref="Z133" si="1793">Z131*Z132</f>
        <v>0</v>
      </c>
      <c r="AA133" s="82">
        <f t="shared" ref="AA133" si="1794">AA131*AA132</f>
        <v>0</v>
      </c>
      <c r="AB133" s="82">
        <f t="shared" ref="AB133" si="1795">AB131*AB132</f>
        <v>0</v>
      </c>
      <c r="AC133" s="82">
        <f t="shared" ref="AC133" si="1796">AC131*AC132</f>
        <v>0</v>
      </c>
      <c r="AD133" s="82">
        <f t="shared" ref="AD133" si="1797">AD131*AD132</f>
        <v>0</v>
      </c>
      <c r="AE133" s="82">
        <f t="shared" ref="AE133" si="1798">AE131*AE132</f>
        <v>0</v>
      </c>
      <c r="AF133" s="82">
        <f t="shared" ref="AF133" si="1799">AF131*AF132</f>
        <v>0</v>
      </c>
      <c r="AG133" s="82">
        <f t="shared" ref="AG133" si="1800">AG131*AG132</f>
        <v>0</v>
      </c>
      <c r="AH133" s="82">
        <f t="shared" ref="AH133" si="1801">AH131*AH132</f>
        <v>0</v>
      </c>
      <c r="AI133" s="82">
        <f t="shared" ref="AI133" si="1802">AI131*AI132</f>
        <v>0</v>
      </c>
      <c r="AJ133" s="82">
        <f t="shared" ref="AJ133" si="1803">AJ131*AJ132</f>
        <v>0</v>
      </c>
      <c r="AK133" s="82">
        <f t="shared" ref="AK133" si="1804">AK131*AK132</f>
        <v>0</v>
      </c>
      <c r="AL133" s="82">
        <f t="shared" ref="AL133" si="1805">AL131*AL132</f>
        <v>0</v>
      </c>
      <c r="AM133" s="82">
        <f t="shared" ref="AM133" si="1806">AM131*AM132</f>
        <v>0</v>
      </c>
      <c r="AN133" s="82">
        <f t="shared" ref="AN133" si="1807">AN131*AN132</f>
        <v>0</v>
      </c>
      <c r="AO133" s="82">
        <f t="shared" ref="AO133" si="1808">AO131*AO132</f>
        <v>0</v>
      </c>
      <c r="AP133" s="82">
        <f t="shared" ref="AP133" si="1809">AP131*AP132</f>
        <v>0</v>
      </c>
      <c r="AQ133" s="82">
        <f t="shared" ref="AQ133" si="1810">AQ131*AQ132</f>
        <v>0</v>
      </c>
      <c r="AR133" s="82">
        <f t="shared" ref="AR133" si="1811">AR131*AR132</f>
        <v>0</v>
      </c>
      <c r="AS133" s="82">
        <f t="shared" ref="AS133" si="1812">AS131*AS132</f>
        <v>0</v>
      </c>
      <c r="AT133" s="82">
        <f t="shared" ref="AT133" si="1813">AT131*AT132</f>
        <v>0</v>
      </c>
      <c r="AU133" s="82">
        <f t="shared" ref="AU133" si="1814">AU131*AU132</f>
        <v>0</v>
      </c>
      <c r="AV133" s="82">
        <f t="shared" ref="AV133" si="1815">AV131*AV132</f>
        <v>0</v>
      </c>
      <c r="AW133" s="82">
        <f t="shared" ref="AW133" si="1816">AW131*AW132</f>
        <v>0</v>
      </c>
      <c r="AX133" s="82">
        <f t="shared" ref="AX133" si="1817">AX131*AX132</f>
        <v>0</v>
      </c>
      <c r="AY133" s="82">
        <f t="shared" ref="AY133" si="1818">AY131*AY132</f>
        <v>0</v>
      </c>
      <c r="AZ133" s="82">
        <f t="shared" ref="AZ133" si="1819">AZ131*AZ132</f>
        <v>0</v>
      </c>
      <c r="BA133" s="82">
        <f t="shared" ref="BA133" si="1820">BA131*BA132</f>
        <v>0</v>
      </c>
      <c r="BB133" s="82">
        <f t="shared" ref="BB133" si="1821">BB131*BB132</f>
        <v>0</v>
      </c>
      <c r="BC133" s="82">
        <f t="shared" ref="BC133" si="1822">BC131*BC132</f>
        <v>0</v>
      </c>
      <c r="BD133" s="82">
        <f t="shared" ref="BD133" si="1823">BD131*BD132</f>
        <v>0</v>
      </c>
      <c r="BE133" s="82">
        <f t="shared" ref="BE133" si="1824">BE131*BE132</f>
        <v>0</v>
      </c>
      <c r="BF133" s="82">
        <f t="shared" ref="BF133" si="1825">BF131*BF132</f>
        <v>0</v>
      </c>
      <c r="BG133" s="82">
        <f t="shared" ref="BG133" si="1826">BG131*BG132</f>
        <v>0</v>
      </c>
      <c r="BH133" s="82">
        <f t="shared" ref="BH133" si="1827">BH131*BH132</f>
        <v>0</v>
      </c>
      <c r="BI133" s="82">
        <f t="shared" ref="BI133" si="1828">BI131*BI132</f>
        <v>0</v>
      </c>
      <c r="BJ133" s="82">
        <f t="shared" ref="BJ133" si="1829">BJ131*BJ132</f>
        <v>0</v>
      </c>
      <c r="BK133" s="82">
        <f t="shared" ref="BK133" si="1830">BK131*BK132</f>
        <v>0</v>
      </c>
      <c r="BL133" s="82">
        <f t="shared" ref="BL133" si="1831">BL131*BL132</f>
        <v>0</v>
      </c>
      <c r="BM133" s="82">
        <f t="shared" ref="BM133" si="1832">BM131*BM132</f>
        <v>0</v>
      </c>
      <c r="BN133" s="82">
        <f t="shared" ref="BN133" si="1833">BN131*BN132</f>
        <v>0</v>
      </c>
      <c r="BO133" s="82">
        <f t="shared" ref="BO133" si="1834">BO131*BO132</f>
        <v>0</v>
      </c>
      <c r="BP133" s="82">
        <f t="shared" ref="BP133" si="1835">BP131*BP132</f>
        <v>0</v>
      </c>
      <c r="BQ133" s="82">
        <f t="shared" ref="BQ133" si="1836">BQ131*BQ132</f>
        <v>0</v>
      </c>
      <c r="BR133" s="82">
        <f t="shared" ref="BR133" si="1837">BR131*BR132</f>
        <v>0</v>
      </c>
      <c r="BS133" s="82">
        <f t="shared" ref="BS133" si="1838">BS131*BS132</f>
        <v>0</v>
      </c>
      <c r="BT133" s="82">
        <f t="shared" ref="BT133" si="1839">BT131*BT132</f>
        <v>0</v>
      </c>
      <c r="BU133" s="82">
        <f t="shared" ref="BU133" si="1840">BU131*BU132</f>
        <v>0</v>
      </c>
      <c r="BV133" s="82">
        <f t="shared" ref="BV133" si="1841">BV131*BV132</f>
        <v>0</v>
      </c>
      <c r="BW133" s="82">
        <f t="shared" ref="BW133" si="1842">BW131*BW132</f>
        <v>0</v>
      </c>
      <c r="BX133" s="82">
        <f t="shared" ref="BX133" si="1843">BX131*BX132</f>
        <v>0</v>
      </c>
      <c r="BY133" s="82">
        <f t="shared" ref="BY133" si="1844">BY131*BY132</f>
        <v>0</v>
      </c>
      <c r="BZ133" s="82">
        <f t="shared" ref="BZ133" si="1845">BZ131*BZ132</f>
        <v>0</v>
      </c>
      <c r="CA133" s="82">
        <f t="shared" ref="CA133" si="1846">CA131*CA132</f>
        <v>0</v>
      </c>
      <c r="CB133" s="82">
        <f t="shared" ref="CB133" si="1847">CB131*CB132</f>
        <v>0</v>
      </c>
      <c r="CC133" s="82">
        <f t="shared" ref="CC133" si="1848">CC131*CC132</f>
        <v>0</v>
      </c>
      <c r="CD133" s="82">
        <f t="shared" ref="CD133" si="1849">CD131*CD132</f>
        <v>0</v>
      </c>
      <c r="CE133" s="82">
        <f t="shared" ref="CE133" si="1850">CE131*CE132</f>
        <v>0</v>
      </c>
      <c r="CF133" s="82">
        <f t="shared" ref="CF133" si="1851">CF131*CF132</f>
        <v>0</v>
      </c>
      <c r="CG133" s="82">
        <f t="shared" ref="CG133" si="1852">CG131*CG132</f>
        <v>0</v>
      </c>
      <c r="CH133" s="82">
        <f t="shared" ref="CH133" si="1853">CH131*CH132</f>
        <v>0</v>
      </c>
      <c r="CI133" s="82">
        <f t="shared" ref="CI133" si="1854">CI131*CI132</f>
        <v>0</v>
      </c>
      <c r="CJ133" s="82">
        <f t="shared" ref="CJ133" si="1855">CJ131*CJ132</f>
        <v>0</v>
      </c>
      <c r="CK133" s="82">
        <f t="shared" ref="CK133" si="1856">CK131*CK132</f>
        <v>0</v>
      </c>
      <c r="CL133" s="82">
        <f t="shared" ref="CL133" si="1857">CL131*CL132</f>
        <v>0</v>
      </c>
      <c r="CM133" s="82">
        <f t="shared" ref="CM133" si="1858">CM131*CM132</f>
        <v>0</v>
      </c>
      <c r="CN133" s="82">
        <f t="shared" ref="CN133" si="1859">CN131*CN132</f>
        <v>0</v>
      </c>
      <c r="CO133" s="82">
        <f t="shared" ref="CO133" si="1860">CO131*CO132</f>
        <v>0</v>
      </c>
      <c r="CP133" s="82">
        <f t="shared" ref="CP133" si="1861">CP131*CP132</f>
        <v>0</v>
      </c>
      <c r="CQ133" s="82">
        <f t="shared" ref="CQ133" si="1862">CQ131*CQ132</f>
        <v>0</v>
      </c>
      <c r="CR133" s="82">
        <f t="shared" ref="CR133" si="1863">CR131*CR132</f>
        <v>0</v>
      </c>
      <c r="CS133" s="82">
        <f t="shared" ref="CS133" si="1864">CS131*CS132</f>
        <v>0</v>
      </c>
      <c r="CT133" s="82">
        <f t="shared" ref="CT133" si="1865">CT131*CT132</f>
        <v>0</v>
      </c>
      <c r="CU133" s="82">
        <f t="shared" ref="CU133" si="1866">CU131*CU132</f>
        <v>0</v>
      </c>
      <c r="CV133" s="82">
        <f t="shared" ref="CV133" si="1867">CV131*CV132</f>
        <v>0</v>
      </c>
      <c r="CW133" s="82">
        <f t="shared" ref="CW133" si="1868">CW131*CW132</f>
        <v>0</v>
      </c>
      <c r="CX133" s="82">
        <f t="shared" ref="CX133" si="1869">CX131*CX132</f>
        <v>0</v>
      </c>
      <c r="CY133" s="82">
        <f t="shared" ref="CY133" si="1870">CY131*CY132</f>
        <v>0</v>
      </c>
      <c r="CZ133" s="82">
        <f t="shared" ref="CZ133" si="1871">CZ131*CZ132</f>
        <v>0</v>
      </c>
      <c r="DA133" s="82">
        <f t="shared" ref="DA133" si="1872">DA131*DA132</f>
        <v>0</v>
      </c>
      <c r="DB133" s="82">
        <f t="shared" ref="DB133" si="1873">DB131*DB132</f>
        <v>0</v>
      </c>
      <c r="DC133" s="82">
        <f t="shared" ref="DC133" si="1874">DC131*DC132</f>
        <v>0</v>
      </c>
      <c r="DD133" s="82">
        <f t="shared" ref="DD133" si="1875">DD131*DD132</f>
        <v>0</v>
      </c>
      <c r="DE133" s="82">
        <f t="shared" ref="DE133" si="1876">DE131*DE132</f>
        <v>0</v>
      </c>
      <c r="DF133" s="82">
        <f t="shared" ref="DF133" si="1877">DF131*DF132</f>
        <v>0</v>
      </c>
      <c r="DG133" s="82">
        <f t="shared" ref="DG133" si="1878">DG131*DG132</f>
        <v>0</v>
      </c>
      <c r="DH133" s="82">
        <f t="shared" ref="DH133" si="1879">DH131*DH132</f>
        <v>0</v>
      </c>
      <c r="DI133" s="82">
        <f t="shared" ref="DI133" si="1880">DI131*DI132</f>
        <v>0</v>
      </c>
      <c r="DJ133" s="82">
        <f t="shared" ref="DJ133" si="1881">DJ131*DJ132</f>
        <v>0</v>
      </c>
      <c r="DK133" s="82">
        <f t="shared" ref="DK133" si="1882">DK131*DK132</f>
        <v>0</v>
      </c>
      <c r="DL133" s="82">
        <f t="shared" ref="DL133" si="1883">DL131*DL132</f>
        <v>0</v>
      </c>
      <c r="DM133" s="82">
        <f t="shared" ref="DM133" si="1884">DM131*DM132</f>
        <v>0</v>
      </c>
      <c r="DN133" s="82">
        <f t="shared" ref="DN133" si="1885">DN131*DN132</f>
        <v>0</v>
      </c>
      <c r="DO133" s="82">
        <f t="shared" ref="DO133" si="1886">DO131*DO132</f>
        <v>0</v>
      </c>
      <c r="DP133" s="82">
        <f t="shared" ref="DP133" si="1887">DP131*DP132</f>
        <v>0</v>
      </c>
      <c r="DQ133" s="82">
        <f t="shared" ref="DQ133" si="1888">DQ131*DQ132</f>
        <v>0</v>
      </c>
      <c r="DR133" s="82">
        <f t="shared" ref="DR133" si="1889">DR131*DR132</f>
        <v>0</v>
      </c>
      <c r="DS133" s="82">
        <f t="shared" ref="DS133" si="1890">DS131*DS132</f>
        <v>0</v>
      </c>
      <c r="DT133" s="82">
        <f t="shared" ref="DT133" si="1891">DT131*DT132</f>
        <v>0</v>
      </c>
      <c r="DU133" s="82">
        <f t="shared" ref="DU133" si="1892">DU131*DU132</f>
        <v>0</v>
      </c>
      <c r="DV133" s="82">
        <f t="shared" ref="DV133" si="1893">DV131*DV132</f>
        <v>0</v>
      </c>
      <c r="DW133" s="82">
        <f t="shared" ref="DW133" si="1894">DW131*DW132</f>
        <v>0</v>
      </c>
      <c r="DX133" s="82">
        <f t="shared" ref="DX133" si="1895">DX131*DX132</f>
        <v>0</v>
      </c>
      <c r="DY133" s="82">
        <f t="shared" ref="DY133" si="1896">DY131*DY132</f>
        <v>0</v>
      </c>
      <c r="DZ133" s="82">
        <f t="shared" ref="DZ133" si="1897">DZ131*DZ132</f>
        <v>0</v>
      </c>
      <c r="EA133" s="82">
        <f t="shared" ref="EA133" si="1898">EA131*EA132</f>
        <v>0</v>
      </c>
      <c r="EB133" s="82">
        <f t="shared" ref="EB133" si="1899">EB131*EB132</f>
        <v>0</v>
      </c>
    </row>
    <row r="134" spans="2:132" ht="14" outlineLevel="1" x14ac:dyDescent="0.3">
      <c r="B134" s="73"/>
      <c r="C134" s="27"/>
      <c r="H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row>
    <row r="135" spans="2:132" ht="13" outlineLevel="1" x14ac:dyDescent="0.3">
      <c r="C135" s="340" t="s">
        <v>504</v>
      </c>
      <c r="G135" s="52"/>
      <c r="H135" s="29"/>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row>
    <row r="136" spans="2:132" outlineLevel="1" x14ac:dyDescent="0.25">
      <c r="C136" s="317" t="s">
        <v>485</v>
      </c>
      <c r="D136" s="125">
        <f>Assumptions!M16</f>
        <v>0.64</v>
      </c>
      <c r="E136" s="79">
        <f>Assumptions!M13</f>
        <v>45658</v>
      </c>
      <c r="G136" s="52" t="s">
        <v>215</v>
      </c>
      <c r="H136" s="50">
        <f t="shared" ref="H136" si="1900">SUM(J136:EB136)</f>
        <v>0.99999999999999989</v>
      </c>
      <c r="J136" s="129"/>
      <c r="K136" s="155">
        <f>ROUND(($D$136/MiY*(SUM($J$136:J136)&lt;=1)+IF(SUM($J$136:J136)+($D$136/MiY)&gt;1,1-(SUM($J$136:J136)+($D$136/MiY)),0)),5)*(K$7&gt;=$E$136)</f>
        <v>0</v>
      </c>
      <c r="L136" s="155">
        <f>ROUND(($D$136/MiY*(SUM($J$136:K136)&lt;=1)+IF(SUM($J$136:K136)+($D$136/MiY)&gt;1,1-(SUM($J$136:K136)+($D$136/MiY)),0)),5)*(L$7&gt;=$E$136)</f>
        <v>0</v>
      </c>
      <c r="M136" s="155">
        <f>ROUND(($D$136/MiY*(SUM($J$136:L136)&lt;=1)+IF(SUM($J$136:L136)+($D$136/MiY)&gt;1,1-(SUM($J$136:L136)+($D$136/MiY)),0)),5)*(M$7&gt;=$E$136)</f>
        <v>0</v>
      </c>
      <c r="N136" s="155">
        <f>ROUND(($D$136/MiY*(SUM($J$136:M136)&lt;=1)+IF(SUM($J$136:M136)+($D$136/MiY)&gt;1,1-(SUM($J$136:M136)+($D$136/MiY)),0)),5)*(N$7&gt;=$E$136)</f>
        <v>0</v>
      </c>
      <c r="O136" s="155">
        <f>ROUND(($D$136/MiY*(SUM($J$136:N136)&lt;=1)+IF(SUM($J$136:N136)+($D$136/MiY)&gt;1,1-(SUM($J$136:N136)+($D$136/MiY)),0)),5)*(O$7&gt;=$E$136)</f>
        <v>0</v>
      </c>
      <c r="P136" s="155">
        <f>ROUND(($D$136/MiY*(SUM($J$136:O136)&lt;=1)+IF(SUM($J$136:O136)+($D$136/MiY)&gt;1,1-(SUM($J$136:O136)+($D$136/MiY)),0)),5)*(P$7&gt;=$E$136)</f>
        <v>0</v>
      </c>
      <c r="Q136" s="155">
        <f>ROUND(($D$136/MiY*(SUM($J$136:P136)&lt;=1)+IF(SUM($J$136:P136)+($D$136/MiY)&gt;1,1-(SUM($J$136:P136)+($D$136/MiY)),0)),5)*(Q$7&gt;=$E$136)</f>
        <v>0</v>
      </c>
      <c r="R136" s="155">
        <f>ROUND(($D$136/MiY*(SUM($J$136:Q136)&lt;=1)+IF(SUM($J$136:Q136)+($D$136/MiY)&gt;1,1-(SUM($J$136:Q136)+($D$136/MiY)),0)),5)*(R$7&gt;=$E$136)</f>
        <v>0</v>
      </c>
      <c r="S136" s="155">
        <f>ROUND(($D$136/MiY*(SUM($J$136:R136)&lt;=1)+IF(SUM($J$136:R136)+($D$136/MiY)&gt;1,1-(SUM($J$136:R136)+($D$136/MiY)),0)),5)*(S$7&gt;=$E$136)</f>
        <v>0</v>
      </c>
      <c r="T136" s="155">
        <f>ROUND(($D$136/MiY*(SUM($J$136:S136)&lt;=1)+IF(SUM($J$136:S136)+($D$136/MiY)&gt;1,1-(SUM($J$136:S136)+($D$136/MiY)),0)),5)*(T$7&gt;=$E$136)</f>
        <v>0</v>
      </c>
      <c r="U136" s="155">
        <f>ROUND(($D$136/MiY*(SUM($J$136:T136)&lt;=1)+IF(SUM($J$136:T136)+($D$136/MiY)&gt;1,1-(SUM($J$136:T136)+($D$136/MiY)),0)),5)*(U$7&gt;=$E$136)</f>
        <v>0</v>
      </c>
      <c r="V136" s="155">
        <f>ROUND(($D$136/MiY*(SUM($J$136:U136)&lt;=1)+IF(SUM($J$136:U136)+($D$136/MiY)&gt;1,1-(SUM($J$136:U136)+($D$136/MiY)),0)),5)*(V$7&gt;=$E$136)</f>
        <v>0</v>
      </c>
      <c r="W136" s="155">
        <f>ROUND(($D$136/MiY*(SUM($J$136:V136)&lt;=1)+IF(SUM($J$136:V136)+($D$136/MiY)&gt;1,1-(SUM($J$136:V136)+($D$136/MiY)),0)),5)*(W$7&gt;=$E$136)</f>
        <v>0</v>
      </c>
      <c r="X136" s="155">
        <f>ROUND(($D$136/MiY*(SUM($J$136:W136)&lt;=1)+IF(SUM($J$136:W136)+($D$136/MiY)&gt;1,1-(SUM($J$136:W136)+($D$136/MiY)),0)),5)*(X$7&gt;=$E$136)</f>
        <v>0</v>
      </c>
      <c r="Y136" s="155">
        <f>ROUND(($D$136/MiY*(SUM($J$136:X136)&lt;=1)+IF(SUM($J$136:X136)+($D$136/MiY)&gt;1,1-(SUM($J$136:X136)+($D$136/MiY)),0)),5)*(Y$7&gt;=$E$136)</f>
        <v>0</v>
      </c>
      <c r="Z136" s="155">
        <f>ROUND(($D$136/MiY*(SUM($J$136:Y136)&lt;=1)+IF(SUM($J$136:Y136)+($D$136/MiY)&gt;1,1-(SUM($J$136:Y136)+($D$136/MiY)),0)),5)*(Z$7&gt;=$E$136)</f>
        <v>0</v>
      </c>
      <c r="AA136" s="155">
        <f>ROUND(($D$136/MiY*(SUM($J$136:Z136)&lt;=1)+IF(SUM($J$136:Z136)+($D$136/MiY)&gt;1,1-(SUM($J$136:Z136)+($D$136/MiY)),0)),5)*(AA$7&gt;=$E$136)</f>
        <v>0</v>
      </c>
      <c r="AB136" s="155">
        <f>ROUND(($D$136/MiY*(SUM($J$136:AA136)&lt;=1)+IF(SUM($J$136:AA136)+($D$136/MiY)&gt;1,1-(SUM($J$136:AA136)+($D$136/MiY)),0)),5)*(AB$7&gt;=$E$136)</f>
        <v>0</v>
      </c>
      <c r="AC136" s="155">
        <f>ROUND(($D$136/MiY*(SUM($J$136:AB136)&lt;=1)+IF(SUM($J$136:AB136)+($D$136/MiY)&gt;1,1-(SUM($J$136:AB136)+($D$136/MiY)),0)),5)*(AC$7&gt;=$E$136)</f>
        <v>0</v>
      </c>
      <c r="AD136" s="155">
        <f>ROUND(($D$136/MiY*(SUM($J$136:AC136)&lt;=1)+IF(SUM($J$136:AC136)+($D$136/MiY)&gt;1,1-(SUM($J$136:AC136)+($D$136/MiY)),0)),5)*(AD$7&gt;=$E$136)</f>
        <v>0</v>
      </c>
      <c r="AE136" s="155">
        <f>ROUND(($D$136/MiY*(SUM($J$136:AD136)&lt;=1)+IF(SUM($J$136:AD136)+($D$136/MiY)&gt;1,1-(SUM($J$136:AD136)+($D$136/MiY)),0)),5)*(AE$7&gt;=$E$136)</f>
        <v>0</v>
      </c>
      <c r="AF136" s="155">
        <f>ROUND(($D$136/MiY*(SUM($J$136:AE136)&lt;=1)+IF(SUM($J$136:AE136)+($D$136/MiY)&gt;1,1-(SUM($J$136:AE136)+($D$136/MiY)),0)),5)*(AF$7&gt;=$E$136)</f>
        <v>0</v>
      </c>
      <c r="AG136" s="155">
        <f>ROUND(($D$136/MiY*(SUM($J$136:AF136)&lt;=1)+IF(SUM($J$136:AF136)+($D$136/MiY)&gt;1,1-(SUM($J$136:AF136)+($D$136/MiY)),0)),5)*(AG$7&gt;=$E$136)</f>
        <v>0</v>
      </c>
      <c r="AH136" s="155">
        <f>ROUND(($D$136/MiY*(SUM($J$136:AG136)&lt;=1)+IF(SUM($J$136:AG136)+($D$136/MiY)&gt;1,1-(SUM($J$136:AG136)+($D$136/MiY)),0)),5)*(AH$7&gt;=$E$136)</f>
        <v>5.3330000000000002E-2</v>
      </c>
      <c r="AI136" s="155">
        <f>ROUND(($D$136/MiY*(SUM($J$136:AH136)&lt;=1)+IF(SUM($J$136:AH136)+($D$136/MiY)&gt;1,1-(SUM($J$136:AH136)+($D$136/MiY)),0)),5)*(AI$7&gt;=$E$136)</f>
        <v>5.3330000000000002E-2</v>
      </c>
      <c r="AJ136" s="155">
        <f>ROUND(($D$136/MiY*(SUM($J$136:AI136)&lt;=1)+IF(SUM($J$136:AI136)+($D$136/MiY)&gt;1,1-(SUM($J$136:AI136)+($D$136/MiY)),0)),5)*(AJ$7&gt;=$E$136)</f>
        <v>5.3330000000000002E-2</v>
      </c>
      <c r="AK136" s="155">
        <f>ROUND(($D$136/MiY*(SUM($J$136:AJ136)&lt;=1)+IF(SUM($J$136:AJ136)+($D$136/MiY)&gt;1,1-(SUM($J$136:AJ136)+($D$136/MiY)),0)),5)*(AK$7&gt;=$E$136)</f>
        <v>5.3330000000000002E-2</v>
      </c>
      <c r="AL136" s="155">
        <f>ROUND(($D$136/MiY*(SUM($J$136:AK136)&lt;=1)+IF(SUM($J$136:AK136)+($D$136/MiY)&gt;1,1-(SUM($J$136:AK136)+($D$136/MiY)),0)),5)*(AL$7&gt;=$E$136)</f>
        <v>5.3330000000000002E-2</v>
      </c>
      <c r="AM136" s="155">
        <f>ROUND(($D$136/MiY*(SUM($J$136:AL136)&lt;=1)+IF(SUM($J$136:AL136)+($D$136/MiY)&gt;1,1-(SUM($J$136:AL136)+($D$136/MiY)),0)),5)*(AM$7&gt;=$E$136)</f>
        <v>5.3330000000000002E-2</v>
      </c>
      <c r="AN136" s="155">
        <f>ROUND(($D$136/MiY*(SUM($J$136:AM136)&lt;=1)+IF(SUM($J$136:AM136)+($D$136/MiY)&gt;1,1-(SUM($J$136:AM136)+($D$136/MiY)),0)),5)*(AN$7&gt;=$E$136)</f>
        <v>5.3330000000000002E-2</v>
      </c>
      <c r="AO136" s="155">
        <f>ROUND(($D$136/MiY*(SUM($J$136:AN136)&lt;=1)+IF(SUM($J$136:AN136)+($D$136/MiY)&gt;1,1-(SUM($J$136:AN136)+($D$136/MiY)),0)),5)*(AO$7&gt;=$E$136)</f>
        <v>5.3330000000000002E-2</v>
      </c>
      <c r="AP136" s="155">
        <f>ROUND(($D$136/MiY*(SUM($J$136:AO136)&lt;=1)+IF(SUM($J$136:AO136)+($D$136/MiY)&gt;1,1-(SUM($J$136:AO136)+($D$136/MiY)),0)),5)*(AP$7&gt;=$E$136)</f>
        <v>5.3330000000000002E-2</v>
      </c>
      <c r="AQ136" s="155">
        <f>ROUND(($D$136/MiY*(SUM($J$136:AP136)&lt;=1)+IF(SUM($J$136:AP136)+($D$136/MiY)&gt;1,1-(SUM($J$136:AP136)+($D$136/MiY)),0)),5)*(AQ$7&gt;=$E$136)</f>
        <v>5.3330000000000002E-2</v>
      </c>
      <c r="AR136" s="155">
        <f>ROUND(($D$136/MiY*(SUM($J$136:AQ136)&lt;=1)+IF(SUM($J$136:AQ136)+($D$136/MiY)&gt;1,1-(SUM($J$136:AQ136)+($D$136/MiY)),0)),5)*(AR$7&gt;=$E$136)</f>
        <v>5.3330000000000002E-2</v>
      </c>
      <c r="AS136" s="155">
        <f>ROUND(($D$136/MiY*(SUM($J$136:AR136)&lt;=1)+IF(SUM($J$136:AR136)+($D$136/MiY)&gt;1,1-(SUM($J$136:AR136)+($D$136/MiY)),0)),5)*(AS$7&gt;=$E$136)</f>
        <v>5.3330000000000002E-2</v>
      </c>
      <c r="AT136" s="155">
        <f>ROUND(($D$136/MiY*(SUM($J$136:AS136)&lt;=1)+IF(SUM($J$136:AS136)+($D$136/MiY)&gt;1,1-(SUM($J$136:AS136)+($D$136/MiY)),0)),5)*(AT$7&gt;=$E$136)</f>
        <v>5.3330000000000002E-2</v>
      </c>
      <c r="AU136" s="155">
        <f>ROUND(($D$136/MiY*(SUM($J$136:AT136)&lt;=1)+IF(SUM($J$136:AT136)+($D$136/MiY)&gt;1,1-(SUM($J$136:AT136)+($D$136/MiY)),0)),5)*(AU$7&gt;=$E$136)</f>
        <v>5.3330000000000002E-2</v>
      </c>
      <c r="AV136" s="155">
        <f>ROUND(($D$136/MiY*(SUM($J$136:AU136)&lt;=1)+IF(SUM($J$136:AU136)+($D$136/MiY)&gt;1,1-(SUM($J$136:AU136)+($D$136/MiY)),0)),5)*(AV$7&gt;=$E$136)</f>
        <v>5.3330000000000002E-2</v>
      </c>
      <c r="AW136" s="155">
        <f>ROUND(($D$136/MiY*(SUM($J$136:AV136)&lt;=1)+IF(SUM($J$136:AV136)+($D$136/MiY)&gt;1,1-(SUM($J$136:AV136)+($D$136/MiY)),0)),5)*(AW$7&gt;=$E$136)</f>
        <v>5.3330000000000002E-2</v>
      </c>
      <c r="AX136" s="155">
        <f>ROUND(($D$136/MiY*(SUM($J$136:AW136)&lt;=1)+IF(SUM($J$136:AW136)+($D$136/MiY)&gt;1,1-(SUM($J$136:AW136)+($D$136/MiY)),0)),5)*(AX$7&gt;=$E$136)</f>
        <v>5.3330000000000002E-2</v>
      </c>
      <c r="AY136" s="155">
        <f>ROUND(($D$136/MiY*(SUM($J$136:AX136)&lt;=1)+IF(SUM($J$136:AX136)+($D$136/MiY)&gt;1,1-(SUM($J$136:AX136)+($D$136/MiY)),0)),5)*(AY$7&gt;=$E$136)</f>
        <v>5.3330000000000002E-2</v>
      </c>
      <c r="AZ136" s="155">
        <f>ROUND(($D$136/MiY*(SUM($J$136:AY136)&lt;=1)+IF(SUM($J$136:AY136)+($D$136/MiY)&gt;1,1-(SUM($J$136:AY136)+($D$136/MiY)),0)),5)*(AZ$7&gt;=$E$136)</f>
        <v>4.0059999999999998E-2</v>
      </c>
      <c r="BA136" s="155">
        <f>ROUND(($D$136/MiY*(SUM($J$136:AZ136)&lt;=1)+IF(SUM($J$136:AZ136)+($D$136/MiY)&gt;1,1-(SUM($J$136:AZ136)+($D$136/MiY)),0)),5)*(BA$7&gt;=$E$136)</f>
        <v>0</v>
      </c>
      <c r="BB136" s="155">
        <f>ROUND(($D$136/MiY*(SUM($J$136:BA136)&lt;=1)+IF(SUM($J$136:BA136)+($D$136/MiY)&gt;1,1-(SUM($J$136:BA136)+($D$136/MiY)),0)),5)*(BB$7&gt;=$E$136)</f>
        <v>0</v>
      </c>
      <c r="BC136" s="155">
        <f>ROUND(($D$136/MiY*(SUM($J$136:BB136)&lt;=1)+IF(SUM($J$136:BB136)+($D$136/MiY)&gt;1,1-(SUM($J$136:BB136)+($D$136/MiY)),0)),5)*(BC$7&gt;=$E$136)</f>
        <v>0</v>
      </c>
      <c r="BD136" s="155">
        <f>ROUND(($D$136/MiY*(SUM($J$136:BC136)&lt;=1)+IF(SUM($J$136:BC136)+($D$136/MiY)&gt;1,1-(SUM($J$136:BC136)+($D$136/MiY)),0)),5)*(BD$7&gt;=$E$136)</f>
        <v>0</v>
      </c>
      <c r="BE136" s="155">
        <f>ROUND(($D$136/MiY*(SUM($J$136:BD136)&lt;=1)+IF(SUM($J$136:BD136)+($D$136/MiY)&gt;1,1-(SUM($J$136:BD136)+($D$136/MiY)),0)),5)*(BE$7&gt;=$E$136)</f>
        <v>0</v>
      </c>
      <c r="BF136" s="155">
        <f>ROUND(($D$136/MiY*(SUM($J$136:BE136)&lt;=1)+IF(SUM($J$136:BE136)+($D$136/MiY)&gt;1,1-(SUM($J$136:BE136)+($D$136/MiY)),0)),5)*(BF$7&gt;=$E$136)</f>
        <v>0</v>
      </c>
      <c r="BG136" s="155">
        <f>ROUND(($D$136/MiY*(SUM($J$136:BF136)&lt;=1)+IF(SUM($J$136:BF136)+($D$136/MiY)&gt;1,1-(SUM($J$136:BF136)+($D$136/MiY)),0)),5)*(BG$7&gt;=$E$136)</f>
        <v>0</v>
      </c>
      <c r="BH136" s="155">
        <f>ROUND(($D$136/MiY*(SUM($J$136:BG136)&lt;=1)+IF(SUM($J$136:BG136)+($D$136/MiY)&gt;1,1-(SUM($J$136:BG136)+($D$136/MiY)),0)),5)*(BH$7&gt;=$E$136)</f>
        <v>0</v>
      </c>
      <c r="BI136" s="155">
        <f>ROUND(($D$136/MiY*(SUM($J$136:BH136)&lt;=1)+IF(SUM($J$136:BH136)+($D$136/MiY)&gt;1,1-(SUM($J$136:BH136)+($D$136/MiY)),0)),5)*(BI$7&gt;=$E$136)</f>
        <v>0</v>
      </c>
      <c r="BJ136" s="155">
        <f>ROUND(($D$136/MiY*(SUM($J$136:BI136)&lt;=1)+IF(SUM($J$136:BI136)+($D$136/MiY)&gt;1,1-(SUM($J$136:BI136)+($D$136/MiY)),0)),5)*(BJ$7&gt;=$E$136)</f>
        <v>0</v>
      </c>
      <c r="BK136" s="155">
        <f>ROUND(($D$136/MiY*(SUM($J$136:BJ136)&lt;=1)+IF(SUM($J$136:BJ136)+($D$136/MiY)&gt;1,1-(SUM($J$136:BJ136)+($D$136/MiY)),0)),5)*(BK$7&gt;=$E$136)</f>
        <v>0</v>
      </c>
      <c r="BL136" s="155">
        <f>ROUND(($D$136/MiY*(SUM($J$136:BK136)&lt;=1)+IF(SUM($J$136:BK136)+($D$136/MiY)&gt;1,1-(SUM($J$136:BK136)+($D$136/MiY)),0)),5)*(BL$7&gt;=$E$136)</f>
        <v>0</v>
      </c>
      <c r="BM136" s="155">
        <f>ROUND(($D$136/MiY*(SUM($J$136:BL136)&lt;=1)+IF(SUM($J$136:BL136)+($D$136/MiY)&gt;1,1-(SUM($J$136:BL136)+($D$136/MiY)),0)),5)*(BM$7&gt;=$E$136)</f>
        <v>0</v>
      </c>
      <c r="BN136" s="155">
        <f>ROUND(($D$136/MiY*(SUM($J$136:BM136)&lt;=1)+IF(SUM($J$136:BM136)+($D$136/MiY)&gt;1,1-(SUM($J$136:BM136)+($D$136/MiY)),0)),5)*(BN$7&gt;=$E$136)</f>
        <v>0</v>
      </c>
      <c r="BO136" s="155">
        <f>ROUND(($D$136/MiY*(SUM($J$136:BN136)&lt;=1)+IF(SUM($J$136:BN136)+($D$136/MiY)&gt;1,1-(SUM($J$136:BN136)+($D$136/MiY)),0)),5)*(BO$7&gt;=$E$136)</f>
        <v>0</v>
      </c>
      <c r="BP136" s="155">
        <f>ROUND(($D$136/MiY*(SUM($J$136:BO136)&lt;=1)+IF(SUM($J$136:BO136)+($D$136/MiY)&gt;1,1-(SUM($J$136:BO136)+($D$136/MiY)),0)),5)*(BP$7&gt;=$E$136)</f>
        <v>0</v>
      </c>
      <c r="BQ136" s="155">
        <f>ROUND(($D$136/MiY*(SUM($J$136:BP136)&lt;=1)+IF(SUM($J$136:BP136)+($D$136/MiY)&gt;1,1-(SUM($J$136:BP136)+($D$136/MiY)),0)),5)*(BQ$7&gt;=$E$136)</f>
        <v>0</v>
      </c>
      <c r="BR136" s="155">
        <f>ROUND(($D$136/MiY*(SUM($J$136:BQ136)&lt;=1)+IF(SUM($J$136:BQ136)+($D$136/MiY)&gt;1,1-(SUM($J$136:BQ136)+($D$136/MiY)),0)),5)*(BR$7&gt;=$E$136)</f>
        <v>0</v>
      </c>
      <c r="BS136" s="155">
        <f>ROUND(($D$136/MiY*(SUM($J$136:BR136)&lt;=1)+IF(SUM($J$136:BR136)+($D$136/MiY)&gt;1,1-(SUM($J$136:BR136)+($D$136/MiY)),0)),5)*(BS$7&gt;=$E$136)</f>
        <v>0</v>
      </c>
      <c r="BT136" s="155">
        <f>ROUND(($D$136/MiY*(SUM($J$136:BS136)&lt;=1)+IF(SUM($J$136:BS136)+($D$136/MiY)&gt;1,1-(SUM($J$136:BS136)+($D$136/MiY)),0)),5)*(BT$7&gt;=$E$136)</f>
        <v>0</v>
      </c>
      <c r="BU136" s="155">
        <f>ROUND(($D$136/MiY*(SUM($J$136:BT136)&lt;=1)+IF(SUM($J$136:BT136)+($D$136/MiY)&gt;1,1-(SUM($J$136:BT136)+($D$136/MiY)),0)),5)*(BU$7&gt;=$E$136)</f>
        <v>0</v>
      </c>
      <c r="BV136" s="155">
        <f>ROUND(($D$136/MiY*(SUM($J$136:BU136)&lt;=1)+IF(SUM($J$136:BU136)+($D$136/MiY)&gt;1,1-(SUM($J$136:BU136)+($D$136/MiY)),0)),5)*(BV$7&gt;=$E$136)</f>
        <v>0</v>
      </c>
      <c r="BW136" s="155">
        <f>ROUND(($D$136/MiY*(SUM($J$136:BV136)&lt;=1)+IF(SUM($J$136:BV136)+($D$136/MiY)&gt;1,1-(SUM($J$136:BV136)+($D$136/MiY)),0)),5)*(BW$7&gt;=$E$136)</f>
        <v>0</v>
      </c>
      <c r="BX136" s="155">
        <f>ROUND(($D$136/MiY*(SUM($J$136:BW136)&lt;=1)+IF(SUM($J$136:BW136)+($D$136/MiY)&gt;1,1-(SUM($J$136:BW136)+($D$136/MiY)),0)),5)*(BX$7&gt;=$E$136)</f>
        <v>0</v>
      </c>
      <c r="BY136" s="155">
        <f>ROUND(($D$136/MiY*(SUM($J$136:BX136)&lt;=1)+IF(SUM($J$136:BX136)+($D$136/MiY)&gt;1,1-(SUM($J$136:BX136)+($D$136/MiY)),0)),5)*(BY$7&gt;=$E$136)</f>
        <v>0</v>
      </c>
      <c r="BZ136" s="155">
        <f>ROUND(($D$136/MiY*(SUM($J$136:BY136)&lt;=1)+IF(SUM($J$136:BY136)+($D$136/MiY)&gt;1,1-(SUM($J$136:BY136)+($D$136/MiY)),0)),5)*(BZ$7&gt;=$E$136)</f>
        <v>0</v>
      </c>
      <c r="CA136" s="155">
        <f>ROUND(($D$136/MiY*(SUM($J$136:BZ136)&lt;=1)+IF(SUM($J$136:BZ136)+($D$136/MiY)&gt;1,1-(SUM($J$136:BZ136)+($D$136/MiY)),0)),5)*(CA$7&gt;=$E$136)</f>
        <v>0</v>
      </c>
      <c r="CB136" s="155">
        <f>ROUND(($D$136/MiY*(SUM($J$136:CA136)&lt;=1)+IF(SUM($J$136:CA136)+($D$136/MiY)&gt;1,1-(SUM($J$136:CA136)+($D$136/MiY)),0)),5)*(CB$7&gt;=$E$136)</f>
        <v>0</v>
      </c>
      <c r="CC136" s="155">
        <f>ROUND(($D$136/MiY*(SUM($J$136:CB136)&lt;=1)+IF(SUM($J$136:CB136)+($D$136/MiY)&gt;1,1-(SUM($J$136:CB136)+($D$136/MiY)),0)),5)*(CC$7&gt;=$E$136)</f>
        <v>0</v>
      </c>
      <c r="CD136" s="155">
        <f>ROUND(($D$136/MiY*(SUM($J$136:CC136)&lt;=1)+IF(SUM($J$136:CC136)+($D$136/MiY)&gt;1,1-(SUM($J$136:CC136)+($D$136/MiY)),0)),5)*(CD$7&gt;=$E$136)</f>
        <v>0</v>
      </c>
      <c r="CE136" s="155">
        <f>ROUND(($D$136/MiY*(SUM($J$136:CD136)&lt;=1)+IF(SUM($J$136:CD136)+($D$136/MiY)&gt;1,1-(SUM($J$136:CD136)+($D$136/MiY)),0)),5)*(CE$7&gt;=$E$136)</f>
        <v>0</v>
      </c>
      <c r="CF136" s="155">
        <f>ROUND(($D$136/MiY*(SUM($J$136:CE136)&lt;=1)+IF(SUM($J$136:CE136)+($D$136/MiY)&gt;1,1-(SUM($J$136:CE136)+($D$136/MiY)),0)),5)*(CF$7&gt;=$E$136)</f>
        <v>0</v>
      </c>
      <c r="CG136" s="155">
        <f>ROUND(($D$136/MiY*(SUM($J$136:CF136)&lt;=1)+IF(SUM($J$136:CF136)+($D$136/MiY)&gt;1,1-(SUM($J$136:CF136)+($D$136/MiY)),0)),5)*(CG$7&gt;=$E$136)</f>
        <v>0</v>
      </c>
      <c r="CH136" s="155">
        <f>ROUND(($D$136/MiY*(SUM($J$136:CG136)&lt;=1)+IF(SUM($J$136:CG136)+($D$136/MiY)&gt;1,1-(SUM($J$136:CG136)+($D$136/MiY)),0)),5)*(CH$7&gt;=$E$136)</f>
        <v>0</v>
      </c>
      <c r="CI136" s="155">
        <f>ROUND(($D$136/MiY*(SUM($J$136:CH136)&lt;=1)+IF(SUM($J$136:CH136)+($D$136/MiY)&gt;1,1-(SUM($J$136:CH136)+($D$136/MiY)),0)),5)*(CI$7&gt;=$E$136)</f>
        <v>0</v>
      </c>
      <c r="CJ136" s="155">
        <f>ROUND(($D$136/MiY*(SUM($J$136:CI136)&lt;=1)+IF(SUM($J$136:CI136)+($D$136/MiY)&gt;1,1-(SUM($J$136:CI136)+($D$136/MiY)),0)),5)*(CJ$7&gt;=$E$136)</f>
        <v>0</v>
      </c>
      <c r="CK136" s="155">
        <f>ROUND(($D$136/MiY*(SUM($J$136:CJ136)&lt;=1)+IF(SUM($J$136:CJ136)+($D$136/MiY)&gt;1,1-(SUM($J$136:CJ136)+($D$136/MiY)),0)),5)*(CK$7&gt;=$E$136)</f>
        <v>0</v>
      </c>
      <c r="CL136" s="155">
        <f>ROUND(($D$136/MiY*(SUM($J$136:CK136)&lt;=1)+IF(SUM($J$136:CK136)+($D$136/MiY)&gt;1,1-(SUM($J$136:CK136)+($D$136/MiY)),0)),5)*(CL$7&gt;=$E$136)</f>
        <v>0</v>
      </c>
      <c r="CM136" s="155">
        <f>ROUND(($D$136/MiY*(SUM($J$136:CL136)&lt;=1)+IF(SUM($J$136:CL136)+($D$136/MiY)&gt;1,1-(SUM($J$136:CL136)+($D$136/MiY)),0)),5)*(CM$7&gt;=$E$136)</f>
        <v>0</v>
      </c>
      <c r="CN136" s="155">
        <f>ROUND(($D$136/MiY*(SUM($J$136:CM136)&lt;=1)+IF(SUM($J$136:CM136)+($D$136/MiY)&gt;1,1-(SUM($J$136:CM136)+($D$136/MiY)),0)),5)*(CN$7&gt;=$E$136)</f>
        <v>0</v>
      </c>
      <c r="CO136" s="155">
        <f>ROUND(($D$136/MiY*(SUM($J$136:CN136)&lt;=1)+IF(SUM($J$136:CN136)+($D$136/MiY)&gt;1,1-(SUM($J$136:CN136)+($D$136/MiY)),0)),5)*(CO$7&gt;=$E$136)</f>
        <v>0</v>
      </c>
      <c r="CP136" s="155">
        <f>ROUND(($D$136/MiY*(SUM($J$136:CO136)&lt;=1)+IF(SUM($J$136:CO136)+($D$136/MiY)&gt;1,1-(SUM($J$136:CO136)+($D$136/MiY)),0)),5)*(CP$7&gt;=$E$136)</f>
        <v>0</v>
      </c>
      <c r="CQ136" s="155">
        <f>ROUND(($D$136/MiY*(SUM($J$136:CP136)&lt;=1)+IF(SUM($J$136:CP136)+($D$136/MiY)&gt;1,1-(SUM($J$136:CP136)+($D$136/MiY)),0)),5)*(CQ$7&gt;=$E$136)</f>
        <v>0</v>
      </c>
      <c r="CR136" s="155">
        <f>ROUND(($D$136/MiY*(SUM($J$136:CQ136)&lt;=1)+IF(SUM($J$136:CQ136)+($D$136/MiY)&gt;1,1-(SUM($J$136:CQ136)+($D$136/MiY)),0)),5)*(CR$7&gt;=$E$136)</f>
        <v>0</v>
      </c>
      <c r="CS136" s="155">
        <f>ROUND(($D$136/MiY*(SUM($J$136:CR136)&lt;=1)+IF(SUM($J$136:CR136)+($D$136/MiY)&gt;1,1-(SUM($J$136:CR136)+($D$136/MiY)),0)),5)*(CS$7&gt;=$E$136)</f>
        <v>0</v>
      </c>
      <c r="CT136" s="155">
        <f>ROUND(($D$136/MiY*(SUM($J$136:CS136)&lt;=1)+IF(SUM($J$136:CS136)+($D$136/MiY)&gt;1,1-(SUM($J$136:CS136)+($D$136/MiY)),0)),5)*(CT$7&gt;=$E$136)</f>
        <v>0</v>
      </c>
      <c r="CU136" s="155">
        <f>ROUND(($D$136/MiY*(SUM($J$136:CT136)&lt;=1)+IF(SUM($J$136:CT136)+($D$136/MiY)&gt;1,1-(SUM($J$136:CT136)+($D$136/MiY)),0)),5)*(CU$7&gt;=$E$136)</f>
        <v>0</v>
      </c>
      <c r="CV136" s="155">
        <f>ROUND(($D$136/MiY*(SUM($J$136:CU136)&lt;=1)+IF(SUM($J$136:CU136)+($D$136/MiY)&gt;1,1-(SUM($J$136:CU136)+($D$136/MiY)),0)),5)*(CV$7&gt;=$E$136)</f>
        <v>0</v>
      </c>
      <c r="CW136" s="155">
        <f>ROUND(($D$136/MiY*(SUM($J$136:CV136)&lt;=1)+IF(SUM($J$136:CV136)+($D$136/MiY)&gt;1,1-(SUM($J$136:CV136)+($D$136/MiY)),0)),5)*(CW$7&gt;=$E$136)</f>
        <v>0</v>
      </c>
      <c r="CX136" s="155">
        <f>ROUND(($D$136/MiY*(SUM($J$136:CW136)&lt;=1)+IF(SUM($J$136:CW136)+($D$136/MiY)&gt;1,1-(SUM($J$136:CW136)+($D$136/MiY)),0)),5)*(CX$7&gt;=$E$136)</f>
        <v>0</v>
      </c>
      <c r="CY136" s="155">
        <f>ROUND(($D$136/MiY*(SUM($J$136:CX136)&lt;=1)+IF(SUM($J$136:CX136)+($D$136/MiY)&gt;1,1-(SUM($J$136:CX136)+($D$136/MiY)),0)),5)*(CY$7&gt;=$E$136)</f>
        <v>0</v>
      </c>
      <c r="CZ136" s="155">
        <f>ROUND(($D$136/MiY*(SUM($J$136:CY136)&lt;=1)+IF(SUM($J$136:CY136)+($D$136/MiY)&gt;1,1-(SUM($J$136:CY136)+($D$136/MiY)),0)),5)*(CZ$7&gt;=$E$136)</f>
        <v>0</v>
      </c>
      <c r="DA136" s="155">
        <f>ROUND(($D$136/MiY*(SUM($J$136:CZ136)&lt;=1)+IF(SUM($J$136:CZ136)+($D$136/MiY)&gt;1,1-(SUM($J$136:CZ136)+($D$136/MiY)),0)),5)*(DA$7&gt;=$E$136)</f>
        <v>0</v>
      </c>
      <c r="DB136" s="155">
        <f>ROUND(($D$136/MiY*(SUM($J$136:DA136)&lt;=1)+IF(SUM($J$136:DA136)+($D$136/MiY)&gt;1,1-(SUM($J$136:DA136)+($D$136/MiY)),0)),5)*(DB$7&gt;=$E$136)</f>
        <v>0</v>
      </c>
      <c r="DC136" s="155">
        <f>ROUND(($D$136/MiY*(SUM($J$136:DB136)&lt;=1)+IF(SUM($J$136:DB136)+($D$136/MiY)&gt;1,1-(SUM($J$136:DB136)+($D$136/MiY)),0)),5)*(DC$7&gt;=$E$136)</f>
        <v>0</v>
      </c>
      <c r="DD136" s="155">
        <f>ROUND(($D$136/MiY*(SUM($J$136:DC136)&lt;=1)+IF(SUM($J$136:DC136)+($D$136/MiY)&gt;1,1-(SUM($J$136:DC136)+($D$136/MiY)),0)),5)*(DD$7&gt;=$E$136)</f>
        <v>0</v>
      </c>
      <c r="DE136" s="155">
        <f>ROUND(($D$136/MiY*(SUM($J$136:DD136)&lt;=1)+IF(SUM($J$136:DD136)+($D$136/MiY)&gt;1,1-(SUM($J$136:DD136)+($D$136/MiY)),0)),5)*(DE$7&gt;=$E$136)</f>
        <v>0</v>
      </c>
      <c r="DF136" s="155">
        <f>ROUND(($D$136/MiY*(SUM($J$136:DE136)&lt;=1)+IF(SUM($J$136:DE136)+($D$136/MiY)&gt;1,1-(SUM($J$136:DE136)+($D$136/MiY)),0)),5)*(DF$7&gt;=$E$136)</f>
        <v>0</v>
      </c>
      <c r="DG136" s="155">
        <f>ROUND(($D$136/MiY*(SUM($J$136:DF136)&lt;=1)+IF(SUM($J$136:DF136)+($D$136/MiY)&gt;1,1-(SUM($J$136:DF136)+($D$136/MiY)),0)),5)*(DG$7&gt;=$E$136)</f>
        <v>0</v>
      </c>
      <c r="DH136" s="155">
        <f>ROUND(($D$136/MiY*(SUM($J$136:DG136)&lt;=1)+IF(SUM($J$136:DG136)+($D$136/MiY)&gt;1,1-(SUM($J$136:DG136)+($D$136/MiY)),0)),5)*(DH$7&gt;=$E$136)</f>
        <v>0</v>
      </c>
      <c r="DI136" s="155">
        <f>ROUND(($D$136/MiY*(SUM($J$136:DH136)&lt;=1)+IF(SUM($J$136:DH136)+($D$136/MiY)&gt;1,1-(SUM($J$136:DH136)+($D$136/MiY)),0)),5)*(DI$7&gt;=$E$136)</f>
        <v>0</v>
      </c>
      <c r="DJ136" s="155">
        <f>ROUND(($D$136/MiY*(SUM($J$136:DI136)&lt;=1)+IF(SUM($J$136:DI136)+($D$136/MiY)&gt;1,1-(SUM($J$136:DI136)+($D$136/MiY)),0)),5)*(DJ$7&gt;=$E$136)</f>
        <v>0</v>
      </c>
      <c r="DK136" s="155">
        <f>ROUND(($D$136/MiY*(SUM($J$136:DJ136)&lt;=1)+IF(SUM($J$136:DJ136)+($D$136/MiY)&gt;1,1-(SUM($J$136:DJ136)+($D$136/MiY)),0)),5)*(DK$7&gt;=$E$136)</f>
        <v>0</v>
      </c>
      <c r="DL136" s="155">
        <f>ROUND(($D$136/MiY*(SUM($J$136:DK136)&lt;=1)+IF(SUM($J$136:DK136)+($D$136/MiY)&gt;1,1-(SUM($J$136:DK136)+($D$136/MiY)),0)),5)*(DL$7&gt;=$E$136)</f>
        <v>0</v>
      </c>
      <c r="DM136" s="155">
        <f>ROUND(($D$136/MiY*(SUM($J$136:DL136)&lt;=1)+IF(SUM($J$136:DL136)+($D$136/MiY)&gt;1,1-(SUM($J$136:DL136)+($D$136/MiY)),0)),5)*(DM$7&gt;=$E$136)</f>
        <v>0</v>
      </c>
      <c r="DN136" s="155">
        <f>ROUND(($D$136/MiY*(SUM($J$136:DM136)&lt;=1)+IF(SUM($J$136:DM136)+($D$136/MiY)&gt;1,1-(SUM($J$136:DM136)+($D$136/MiY)),0)),5)*(DN$7&gt;=$E$136)</f>
        <v>0</v>
      </c>
      <c r="DO136" s="155">
        <f>ROUND(($D$136/MiY*(SUM($J$136:DN136)&lt;=1)+IF(SUM($J$136:DN136)+($D$136/MiY)&gt;1,1-(SUM($J$136:DN136)+($D$136/MiY)),0)),5)*(DO$7&gt;=$E$136)</f>
        <v>0</v>
      </c>
      <c r="DP136" s="155">
        <f>ROUND(($D$136/MiY*(SUM($J$136:DO136)&lt;=1)+IF(SUM($J$136:DO136)+($D$136/MiY)&gt;1,1-(SUM($J$136:DO136)+($D$136/MiY)),0)),5)*(DP$7&gt;=$E$136)</f>
        <v>0</v>
      </c>
      <c r="DQ136" s="155">
        <f>ROUND(($D$136/MiY*(SUM($J$136:DP136)&lt;=1)+IF(SUM($J$136:DP136)+($D$136/MiY)&gt;1,1-(SUM($J$136:DP136)+($D$136/MiY)),0)),5)*(DQ$7&gt;=$E$136)</f>
        <v>0</v>
      </c>
      <c r="DR136" s="155">
        <f>ROUND(($D$136/MiY*(SUM($J$136:DQ136)&lt;=1)+IF(SUM($J$136:DQ136)+($D$136/MiY)&gt;1,1-(SUM($J$136:DQ136)+($D$136/MiY)),0)),5)*(DR$7&gt;=$E$136)</f>
        <v>0</v>
      </c>
      <c r="DS136" s="155">
        <f>ROUND(($D$136/MiY*(SUM($J$136:DR136)&lt;=1)+IF(SUM($J$136:DR136)+($D$136/MiY)&gt;1,1-(SUM($J$136:DR136)+($D$136/MiY)),0)),5)*(DS$7&gt;=$E$136)</f>
        <v>0</v>
      </c>
      <c r="DT136" s="155">
        <f>ROUND(($D$136/MiY*(SUM($J$136:DS136)&lt;=1)+IF(SUM($J$136:DS136)+($D$136/MiY)&gt;1,1-(SUM($J$136:DS136)+($D$136/MiY)),0)),5)*(DT$7&gt;=$E$136)</f>
        <v>0</v>
      </c>
      <c r="DU136" s="155">
        <f>ROUND(($D$136/MiY*(SUM($J$136:DT136)&lt;=1)+IF(SUM($J$136:DT136)+($D$136/MiY)&gt;1,1-(SUM($J$136:DT136)+($D$136/MiY)),0)),5)*(DU$7&gt;=$E$136)</f>
        <v>0</v>
      </c>
      <c r="DV136" s="155">
        <f>ROUND(($D$136/MiY*(SUM($J$136:DU136)&lt;=1)+IF(SUM($J$136:DU136)+($D$136/MiY)&gt;1,1-(SUM($J$136:DU136)+($D$136/MiY)),0)),5)*(DV$7&gt;=$E$136)</f>
        <v>0</v>
      </c>
      <c r="DW136" s="155">
        <f>ROUND(($D$136/MiY*(SUM($J$136:DV136)&lt;=1)+IF(SUM($J$136:DV136)+($D$136/MiY)&gt;1,1-(SUM($J$136:DV136)+($D$136/MiY)),0)),5)*(DW$7&gt;=$E$136)</f>
        <v>0</v>
      </c>
      <c r="DX136" s="155">
        <f>ROUND(($D$136/MiY*(SUM($J$136:DW136)&lt;=1)+IF(SUM($J$136:DW136)+($D$136/MiY)&gt;1,1-(SUM($J$136:DW136)+($D$136/MiY)),0)),5)*(DX$7&gt;=$E$136)</f>
        <v>0</v>
      </c>
      <c r="DY136" s="155">
        <f>ROUND(($D$136/MiY*(SUM($J$136:DX136)&lt;=1)+IF(SUM($J$136:DX136)+($D$136/MiY)&gt;1,1-(SUM($J$136:DX136)+($D$136/MiY)),0)),5)*(DY$7&gt;=$E$136)</f>
        <v>0</v>
      </c>
      <c r="DZ136" s="155">
        <f>ROUND(($D$136/MiY*(SUM($J$136:DY136)&lt;=1)+IF(SUM($J$136:DY136)+($D$136/MiY)&gt;1,1-(SUM($J$136:DY136)+($D$136/MiY)),0)),5)*(DZ$7&gt;=$E$136)</f>
        <v>0</v>
      </c>
      <c r="EA136" s="155">
        <f>ROUND(($D$136/MiY*(SUM($J$136:DZ136)&lt;=1)+IF(SUM($J$136:DZ136)+($D$136/MiY)&gt;1,1-(SUM($J$136:DZ136)+($D$136/MiY)),0)),5)*(EA$7&gt;=$E$136)</f>
        <v>0</v>
      </c>
      <c r="EB136" s="155">
        <f>ROUND(($D$136/MiY*(SUM($J$136:EA136)&lt;=1)+IF(SUM($J$136:EA136)+($D$136/MiY)&gt;1,1-(SUM($J$136:EA136)+($D$136/MiY)),0)),5)*(EB$7&gt;=$E$136)</f>
        <v>0</v>
      </c>
    </row>
    <row r="137" spans="2:132" outlineLevel="1" x14ac:dyDescent="0.25">
      <c r="C137" s="318" t="s">
        <v>593</v>
      </c>
      <c r="D137" s="16">
        <f>Costs!$M$25*Costs!$M$31</f>
        <v>0</v>
      </c>
      <c r="G137" s="52" t="s">
        <v>603</v>
      </c>
      <c r="H137" s="46">
        <f t="shared" ref="H137" si="1901">SUM(J137:EB137)</f>
        <v>0</v>
      </c>
      <c r="J137" s="82">
        <f t="shared" ref="J137:AO137" si="1902">J136*$D137</f>
        <v>0</v>
      </c>
      <c r="K137" s="82">
        <f t="shared" si="1902"/>
        <v>0</v>
      </c>
      <c r="L137" s="82">
        <f t="shared" si="1902"/>
        <v>0</v>
      </c>
      <c r="M137" s="82">
        <f t="shared" si="1902"/>
        <v>0</v>
      </c>
      <c r="N137" s="82">
        <f t="shared" si="1902"/>
        <v>0</v>
      </c>
      <c r="O137" s="82">
        <f t="shared" si="1902"/>
        <v>0</v>
      </c>
      <c r="P137" s="82">
        <f t="shared" si="1902"/>
        <v>0</v>
      </c>
      <c r="Q137" s="82">
        <f t="shared" si="1902"/>
        <v>0</v>
      </c>
      <c r="R137" s="82">
        <f t="shared" si="1902"/>
        <v>0</v>
      </c>
      <c r="S137" s="82">
        <f t="shared" si="1902"/>
        <v>0</v>
      </c>
      <c r="T137" s="82">
        <f t="shared" si="1902"/>
        <v>0</v>
      </c>
      <c r="U137" s="82">
        <f t="shared" si="1902"/>
        <v>0</v>
      </c>
      <c r="V137" s="82">
        <f t="shared" si="1902"/>
        <v>0</v>
      </c>
      <c r="W137" s="82">
        <f t="shared" si="1902"/>
        <v>0</v>
      </c>
      <c r="X137" s="82">
        <f t="shared" si="1902"/>
        <v>0</v>
      </c>
      <c r="Y137" s="82">
        <f t="shared" si="1902"/>
        <v>0</v>
      </c>
      <c r="Z137" s="82">
        <f t="shared" si="1902"/>
        <v>0</v>
      </c>
      <c r="AA137" s="82">
        <f t="shared" si="1902"/>
        <v>0</v>
      </c>
      <c r="AB137" s="82">
        <f t="shared" si="1902"/>
        <v>0</v>
      </c>
      <c r="AC137" s="82">
        <f t="shared" si="1902"/>
        <v>0</v>
      </c>
      <c r="AD137" s="82">
        <f t="shared" si="1902"/>
        <v>0</v>
      </c>
      <c r="AE137" s="82">
        <f t="shared" si="1902"/>
        <v>0</v>
      </c>
      <c r="AF137" s="82">
        <f t="shared" si="1902"/>
        <v>0</v>
      </c>
      <c r="AG137" s="82">
        <f t="shared" si="1902"/>
        <v>0</v>
      </c>
      <c r="AH137" s="82">
        <f t="shared" si="1902"/>
        <v>0</v>
      </c>
      <c r="AI137" s="82">
        <f t="shared" si="1902"/>
        <v>0</v>
      </c>
      <c r="AJ137" s="82">
        <f t="shared" si="1902"/>
        <v>0</v>
      </c>
      <c r="AK137" s="82">
        <f t="shared" si="1902"/>
        <v>0</v>
      </c>
      <c r="AL137" s="82">
        <f t="shared" si="1902"/>
        <v>0</v>
      </c>
      <c r="AM137" s="82">
        <f t="shared" si="1902"/>
        <v>0</v>
      </c>
      <c r="AN137" s="82">
        <f t="shared" si="1902"/>
        <v>0</v>
      </c>
      <c r="AO137" s="82">
        <f t="shared" si="1902"/>
        <v>0</v>
      </c>
      <c r="AP137" s="82">
        <f t="shared" ref="AP137:BU137" si="1903">AP136*$D137</f>
        <v>0</v>
      </c>
      <c r="AQ137" s="82">
        <f t="shared" si="1903"/>
        <v>0</v>
      </c>
      <c r="AR137" s="82">
        <f t="shared" si="1903"/>
        <v>0</v>
      </c>
      <c r="AS137" s="82">
        <f t="shared" si="1903"/>
        <v>0</v>
      </c>
      <c r="AT137" s="82">
        <f t="shared" si="1903"/>
        <v>0</v>
      </c>
      <c r="AU137" s="82">
        <f t="shared" si="1903"/>
        <v>0</v>
      </c>
      <c r="AV137" s="82">
        <f t="shared" si="1903"/>
        <v>0</v>
      </c>
      <c r="AW137" s="82">
        <f t="shared" si="1903"/>
        <v>0</v>
      </c>
      <c r="AX137" s="82">
        <f t="shared" si="1903"/>
        <v>0</v>
      </c>
      <c r="AY137" s="82">
        <f t="shared" si="1903"/>
        <v>0</v>
      </c>
      <c r="AZ137" s="82">
        <f t="shared" si="1903"/>
        <v>0</v>
      </c>
      <c r="BA137" s="82">
        <f t="shared" si="1903"/>
        <v>0</v>
      </c>
      <c r="BB137" s="82">
        <f t="shared" si="1903"/>
        <v>0</v>
      </c>
      <c r="BC137" s="82">
        <f t="shared" si="1903"/>
        <v>0</v>
      </c>
      <c r="BD137" s="82">
        <f t="shared" si="1903"/>
        <v>0</v>
      </c>
      <c r="BE137" s="82">
        <f t="shared" si="1903"/>
        <v>0</v>
      </c>
      <c r="BF137" s="82">
        <f t="shared" si="1903"/>
        <v>0</v>
      </c>
      <c r="BG137" s="82">
        <f t="shared" si="1903"/>
        <v>0</v>
      </c>
      <c r="BH137" s="82">
        <f t="shared" si="1903"/>
        <v>0</v>
      </c>
      <c r="BI137" s="82">
        <f t="shared" si="1903"/>
        <v>0</v>
      </c>
      <c r="BJ137" s="82">
        <f t="shared" si="1903"/>
        <v>0</v>
      </c>
      <c r="BK137" s="82">
        <f t="shared" si="1903"/>
        <v>0</v>
      </c>
      <c r="BL137" s="82">
        <f t="shared" si="1903"/>
        <v>0</v>
      </c>
      <c r="BM137" s="82">
        <f t="shared" si="1903"/>
        <v>0</v>
      </c>
      <c r="BN137" s="82">
        <f t="shared" si="1903"/>
        <v>0</v>
      </c>
      <c r="BO137" s="82">
        <f t="shared" si="1903"/>
        <v>0</v>
      </c>
      <c r="BP137" s="82">
        <f t="shared" si="1903"/>
        <v>0</v>
      </c>
      <c r="BQ137" s="82">
        <f t="shared" si="1903"/>
        <v>0</v>
      </c>
      <c r="BR137" s="82">
        <f t="shared" si="1903"/>
        <v>0</v>
      </c>
      <c r="BS137" s="82">
        <f t="shared" si="1903"/>
        <v>0</v>
      </c>
      <c r="BT137" s="82">
        <f t="shared" si="1903"/>
        <v>0</v>
      </c>
      <c r="BU137" s="82">
        <f t="shared" si="1903"/>
        <v>0</v>
      </c>
      <c r="BV137" s="82">
        <f t="shared" ref="BV137:DA137" si="1904">BV136*$D137</f>
        <v>0</v>
      </c>
      <c r="BW137" s="82">
        <f t="shared" si="1904"/>
        <v>0</v>
      </c>
      <c r="BX137" s="82">
        <f t="shared" si="1904"/>
        <v>0</v>
      </c>
      <c r="BY137" s="82">
        <f t="shared" si="1904"/>
        <v>0</v>
      </c>
      <c r="BZ137" s="82">
        <f t="shared" si="1904"/>
        <v>0</v>
      </c>
      <c r="CA137" s="82">
        <f t="shared" si="1904"/>
        <v>0</v>
      </c>
      <c r="CB137" s="82">
        <f t="shared" si="1904"/>
        <v>0</v>
      </c>
      <c r="CC137" s="82">
        <f t="shared" si="1904"/>
        <v>0</v>
      </c>
      <c r="CD137" s="82">
        <f t="shared" si="1904"/>
        <v>0</v>
      </c>
      <c r="CE137" s="82">
        <f t="shared" si="1904"/>
        <v>0</v>
      </c>
      <c r="CF137" s="82">
        <f t="shared" si="1904"/>
        <v>0</v>
      </c>
      <c r="CG137" s="82">
        <f t="shared" si="1904"/>
        <v>0</v>
      </c>
      <c r="CH137" s="82">
        <f t="shared" si="1904"/>
        <v>0</v>
      </c>
      <c r="CI137" s="82">
        <f t="shared" si="1904"/>
        <v>0</v>
      </c>
      <c r="CJ137" s="82">
        <f t="shared" si="1904"/>
        <v>0</v>
      </c>
      <c r="CK137" s="82">
        <f t="shared" si="1904"/>
        <v>0</v>
      </c>
      <c r="CL137" s="82">
        <f t="shared" si="1904"/>
        <v>0</v>
      </c>
      <c r="CM137" s="82">
        <f t="shared" si="1904"/>
        <v>0</v>
      </c>
      <c r="CN137" s="82">
        <f t="shared" si="1904"/>
        <v>0</v>
      </c>
      <c r="CO137" s="82">
        <f t="shared" si="1904"/>
        <v>0</v>
      </c>
      <c r="CP137" s="82">
        <f t="shared" si="1904"/>
        <v>0</v>
      </c>
      <c r="CQ137" s="82">
        <f t="shared" si="1904"/>
        <v>0</v>
      </c>
      <c r="CR137" s="82">
        <f t="shared" si="1904"/>
        <v>0</v>
      </c>
      <c r="CS137" s="82">
        <f t="shared" si="1904"/>
        <v>0</v>
      </c>
      <c r="CT137" s="82">
        <f t="shared" si="1904"/>
        <v>0</v>
      </c>
      <c r="CU137" s="82">
        <f t="shared" si="1904"/>
        <v>0</v>
      </c>
      <c r="CV137" s="82">
        <f t="shared" si="1904"/>
        <v>0</v>
      </c>
      <c r="CW137" s="82">
        <f t="shared" si="1904"/>
        <v>0</v>
      </c>
      <c r="CX137" s="82">
        <f t="shared" si="1904"/>
        <v>0</v>
      </c>
      <c r="CY137" s="82">
        <f t="shared" si="1904"/>
        <v>0</v>
      </c>
      <c r="CZ137" s="82">
        <f t="shared" si="1904"/>
        <v>0</v>
      </c>
      <c r="DA137" s="82">
        <f t="shared" si="1904"/>
        <v>0</v>
      </c>
      <c r="DB137" s="82">
        <f t="shared" ref="DB137:EB137" si="1905">DB136*$D137</f>
        <v>0</v>
      </c>
      <c r="DC137" s="82">
        <f t="shared" si="1905"/>
        <v>0</v>
      </c>
      <c r="DD137" s="82">
        <f t="shared" si="1905"/>
        <v>0</v>
      </c>
      <c r="DE137" s="82">
        <f t="shared" si="1905"/>
        <v>0</v>
      </c>
      <c r="DF137" s="82">
        <f t="shared" si="1905"/>
        <v>0</v>
      </c>
      <c r="DG137" s="82">
        <f t="shared" si="1905"/>
        <v>0</v>
      </c>
      <c r="DH137" s="82">
        <f t="shared" si="1905"/>
        <v>0</v>
      </c>
      <c r="DI137" s="82">
        <f t="shared" si="1905"/>
        <v>0</v>
      </c>
      <c r="DJ137" s="82">
        <f t="shared" si="1905"/>
        <v>0</v>
      </c>
      <c r="DK137" s="82">
        <f t="shared" si="1905"/>
        <v>0</v>
      </c>
      <c r="DL137" s="82">
        <f t="shared" si="1905"/>
        <v>0</v>
      </c>
      <c r="DM137" s="82">
        <f t="shared" si="1905"/>
        <v>0</v>
      </c>
      <c r="DN137" s="82">
        <f t="shared" si="1905"/>
        <v>0</v>
      </c>
      <c r="DO137" s="82">
        <f t="shared" si="1905"/>
        <v>0</v>
      </c>
      <c r="DP137" s="82">
        <f t="shared" si="1905"/>
        <v>0</v>
      </c>
      <c r="DQ137" s="82">
        <f t="shared" si="1905"/>
        <v>0</v>
      </c>
      <c r="DR137" s="82">
        <f t="shared" si="1905"/>
        <v>0</v>
      </c>
      <c r="DS137" s="82">
        <f t="shared" si="1905"/>
        <v>0</v>
      </c>
      <c r="DT137" s="82">
        <f t="shared" si="1905"/>
        <v>0</v>
      </c>
      <c r="DU137" s="82">
        <f t="shared" si="1905"/>
        <v>0</v>
      </c>
      <c r="DV137" s="82">
        <f t="shared" si="1905"/>
        <v>0</v>
      </c>
      <c r="DW137" s="82">
        <f t="shared" si="1905"/>
        <v>0</v>
      </c>
      <c r="DX137" s="82">
        <f t="shared" si="1905"/>
        <v>0</v>
      </c>
      <c r="DY137" s="82">
        <f t="shared" si="1905"/>
        <v>0</v>
      </c>
      <c r="DZ137" s="82">
        <f t="shared" si="1905"/>
        <v>0</v>
      </c>
      <c r="EA137" s="82">
        <f t="shared" si="1905"/>
        <v>0</v>
      </c>
      <c r="EB137" s="82">
        <f t="shared" si="1905"/>
        <v>0</v>
      </c>
    </row>
    <row r="138" spans="2:132" outlineLevel="1" x14ac:dyDescent="0.25">
      <c r="C138" s="318" t="s">
        <v>594</v>
      </c>
      <c r="D138" s="31">
        <f>Costs!$M$39</f>
        <v>1.9</v>
      </c>
      <c r="G138" s="52" t="s">
        <v>220</v>
      </c>
      <c r="H138" s="29"/>
      <c r="J138" s="312">
        <f>$D138</f>
        <v>1.9</v>
      </c>
      <c r="K138" s="312">
        <f t="shared" ref="K138:BV138" si="1906">$D138</f>
        <v>1.9</v>
      </c>
      <c r="L138" s="312">
        <f t="shared" si="1906"/>
        <v>1.9</v>
      </c>
      <c r="M138" s="312">
        <f t="shared" si="1906"/>
        <v>1.9</v>
      </c>
      <c r="N138" s="312">
        <f t="shared" si="1906"/>
        <v>1.9</v>
      </c>
      <c r="O138" s="312">
        <f t="shared" si="1906"/>
        <v>1.9</v>
      </c>
      <c r="P138" s="312">
        <f t="shared" si="1906"/>
        <v>1.9</v>
      </c>
      <c r="Q138" s="312">
        <f t="shared" si="1906"/>
        <v>1.9</v>
      </c>
      <c r="R138" s="312">
        <f t="shared" si="1906"/>
        <v>1.9</v>
      </c>
      <c r="S138" s="312">
        <f t="shared" si="1906"/>
        <v>1.9</v>
      </c>
      <c r="T138" s="312">
        <f t="shared" si="1906"/>
        <v>1.9</v>
      </c>
      <c r="U138" s="312">
        <f t="shared" si="1906"/>
        <v>1.9</v>
      </c>
      <c r="V138" s="312">
        <f t="shared" si="1906"/>
        <v>1.9</v>
      </c>
      <c r="W138" s="312">
        <f t="shared" si="1906"/>
        <v>1.9</v>
      </c>
      <c r="X138" s="312">
        <f t="shared" si="1906"/>
        <v>1.9</v>
      </c>
      <c r="Y138" s="312">
        <f t="shared" si="1906"/>
        <v>1.9</v>
      </c>
      <c r="Z138" s="312">
        <f t="shared" si="1906"/>
        <v>1.9</v>
      </c>
      <c r="AA138" s="312">
        <f t="shared" si="1906"/>
        <v>1.9</v>
      </c>
      <c r="AB138" s="312">
        <f t="shared" si="1906"/>
        <v>1.9</v>
      </c>
      <c r="AC138" s="312">
        <f t="shared" si="1906"/>
        <v>1.9</v>
      </c>
      <c r="AD138" s="312">
        <f t="shared" si="1906"/>
        <v>1.9</v>
      </c>
      <c r="AE138" s="312">
        <f t="shared" si="1906"/>
        <v>1.9</v>
      </c>
      <c r="AF138" s="312">
        <f t="shared" si="1906"/>
        <v>1.9</v>
      </c>
      <c r="AG138" s="312">
        <f t="shared" si="1906"/>
        <v>1.9</v>
      </c>
      <c r="AH138" s="312">
        <f t="shared" si="1906"/>
        <v>1.9</v>
      </c>
      <c r="AI138" s="312">
        <f t="shared" si="1906"/>
        <v>1.9</v>
      </c>
      <c r="AJ138" s="312">
        <f t="shared" si="1906"/>
        <v>1.9</v>
      </c>
      <c r="AK138" s="312">
        <f t="shared" si="1906"/>
        <v>1.9</v>
      </c>
      <c r="AL138" s="312">
        <f t="shared" si="1906"/>
        <v>1.9</v>
      </c>
      <c r="AM138" s="312">
        <f t="shared" si="1906"/>
        <v>1.9</v>
      </c>
      <c r="AN138" s="312">
        <f t="shared" si="1906"/>
        <v>1.9</v>
      </c>
      <c r="AO138" s="312">
        <f t="shared" si="1906"/>
        <v>1.9</v>
      </c>
      <c r="AP138" s="312">
        <f t="shared" si="1906"/>
        <v>1.9</v>
      </c>
      <c r="AQ138" s="312">
        <f t="shared" si="1906"/>
        <v>1.9</v>
      </c>
      <c r="AR138" s="312">
        <f t="shared" si="1906"/>
        <v>1.9</v>
      </c>
      <c r="AS138" s="312">
        <f t="shared" si="1906"/>
        <v>1.9</v>
      </c>
      <c r="AT138" s="312">
        <f t="shared" si="1906"/>
        <v>1.9</v>
      </c>
      <c r="AU138" s="312">
        <f t="shared" si="1906"/>
        <v>1.9</v>
      </c>
      <c r="AV138" s="312">
        <f t="shared" si="1906"/>
        <v>1.9</v>
      </c>
      <c r="AW138" s="312">
        <f t="shared" si="1906"/>
        <v>1.9</v>
      </c>
      <c r="AX138" s="312">
        <f t="shared" si="1906"/>
        <v>1.9</v>
      </c>
      <c r="AY138" s="312">
        <f t="shared" si="1906"/>
        <v>1.9</v>
      </c>
      <c r="AZ138" s="312">
        <f t="shared" si="1906"/>
        <v>1.9</v>
      </c>
      <c r="BA138" s="312">
        <f t="shared" si="1906"/>
        <v>1.9</v>
      </c>
      <c r="BB138" s="312">
        <f t="shared" si="1906"/>
        <v>1.9</v>
      </c>
      <c r="BC138" s="312">
        <f t="shared" si="1906"/>
        <v>1.9</v>
      </c>
      <c r="BD138" s="312">
        <f t="shared" si="1906"/>
        <v>1.9</v>
      </c>
      <c r="BE138" s="312">
        <f t="shared" si="1906"/>
        <v>1.9</v>
      </c>
      <c r="BF138" s="312">
        <f t="shared" si="1906"/>
        <v>1.9</v>
      </c>
      <c r="BG138" s="312">
        <f t="shared" si="1906"/>
        <v>1.9</v>
      </c>
      <c r="BH138" s="312">
        <f t="shared" si="1906"/>
        <v>1.9</v>
      </c>
      <c r="BI138" s="312">
        <f t="shared" si="1906"/>
        <v>1.9</v>
      </c>
      <c r="BJ138" s="312">
        <f t="shared" si="1906"/>
        <v>1.9</v>
      </c>
      <c r="BK138" s="312">
        <f t="shared" si="1906"/>
        <v>1.9</v>
      </c>
      <c r="BL138" s="312">
        <f t="shared" si="1906"/>
        <v>1.9</v>
      </c>
      <c r="BM138" s="312">
        <f t="shared" si="1906"/>
        <v>1.9</v>
      </c>
      <c r="BN138" s="312">
        <f t="shared" si="1906"/>
        <v>1.9</v>
      </c>
      <c r="BO138" s="312">
        <f t="shared" si="1906"/>
        <v>1.9</v>
      </c>
      <c r="BP138" s="312">
        <f t="shared" si="1906"/>
        <v>1.9</v>
      </c>
      <c r="BQ138" s="312">
        <f t="shared" si="1906"/>
        <v>1.9</v>
      </c>
      <c r="BR138" s="312">
        <f t="shared" si="1906"/>
        <v>1.9</v>
      </c>
      <c r="BS138" s="312">
        <f t="shared" si="1906"/>
        <v>1.9</v>
      </c>
      <c r="BT138" s="312">
        <f t="shared" si="1906"/>
        <v>1.9</v>
      </c>
      <c r="BU138" s="312">
        <f t="shared" si="1906"/>
        <v>1.9</v>
      </c>
      <c r="BV138" s="312">
        <f t="shared" si="1906"/>
        <v>1.9</v>
      </c>
      <c r="BW138" s="312">
        <f t="shared" ref="BW138:EB138" si="1907">$D138</f>
        <v>1.9</v>
      </c>
      <c r="BX138" s="312">
        <f t="shared" si="1907"/>
        <v>1.9</v>
      </c>
      <c r="BY138" s="312">
        <f t="shared" si="1907"/>
        <v>1.9</v>
      </c>
      <c r="BZ138" s="312">
        <f t="shared" si="1907"/>
        <v>1.9</v>
      </c>
      <c r="CA138" s="312">
        <f t="shared" si="1907"/>
        <v>1.9</v>
      </c>
      <c r="CB138" s="312">
        <f t="shared" si="1907"/>
        <v>1.9</v>
      </c>
      <c r="CC138" s="312">
        <f t="shared" si="1907"/>
        <v>1.9</v>
      </c>
      <c r="CD138" s="312">
        <f t="shared" si="1907"/>
        <v>1.9</v>
      </c>
      <c r="CE138" s="312">
        <f t="shared" si="1907"/>
        <v>1.9</v>
      </c>
      <c r="CF138" s="312">
        <f t="shared" si="1907"/>
        <v>1.9</v>
      </c>
      <c r="CG138" s="312">
        <f t="shared" si="1907"/>
        <v>1.9</v>
      </c>
      <c r="CH138" s="312">
        <f t="shared" si="1907"/>
        <v>1.9</v>
      </c>
      <c r="CI138" s="312">
        <f t="shared" si="1907"/>
        <v>1.9</v>
      </c>
      <c r="CJ138" s="312">
        <f t="shared" si="1907"/>
        <v>1.9</v>
      </c>
      <c r="CK138" s="312">
        <f t="shared" si="1907"/>
        <v>1.9</v>
      </c>
      <c r="CL138" s="312">
        <f t="shared" si="1907"/>
        <v>1.9</v>
      </c>
      <c r="CM138" s="312">
        <f t="shared" si="1907"/>
        <v>1.9</v>
      </c>
      <c r="CN138" s="312">
        <f t="shared" si="1907"/>
        <v>1.9</v>
      </c>
      <c r="CO138" s="312">
        <f t="shared" si="1907"/>
        <v>1.9</v>
      </c>
      <c r="CP138" s="312">
        <f t="shared" si="1907"/>
        <v>1.9</v>
      </c>
      <c r="CQ138" s="312">
        <f t="shared" si="1907"/>
        <v>1.9</v>
      </c>
      <c r="CR138" s="312">
        <f t="shared" si="1907"/>
        <v>1.9</v>
      </c>
      <c r="CS138" s="312">
        <f t="shared" si="1907"/>
        <v>1.9</v>
      </c>
      <c r="CT138" s="312">
        <f t="shared" si="1907"/>
        <v>1.9</v>
      </c>
      <c r="CU138" s="312">
        <f t="shared" si="1907"/>
        <v>1.9</v>
      </c>
      <c r="CV138" s="312">
        <f t="shared" si="1907"/>
        <v>1.9</v>
      </c>
      <c r="CW138" s="312">
        <f t="shared" si="1907"/>
        <v>1.9</v>
      </c>
      <c r="CX138" s="312">
        <f t="shared" si="1907"/>
        <v>1.9</v>
      </c>
      <c r="CY138" s="312">
        <f t="shared" si="1907"/>
        <v>1.9</v>
      </c>
      <c r="CZ138" s="312">
        <f t="shared" si="1907"/>
        <v>1.9</v>
      </c>
      <c r="DA138" s="312">
        <f t="shared" si="1907"/>
        <v>1.9</v>
      </c>
      <c r="DB138" s="312">
        <f t="shared" si="1907"/>
        <v>1.9</v>
      </c>
      <c r="DC138" s="312">
        <f t="shared" si="1907"/>
        <v>1.9</v>
      </c>
      <c r="DD138" s="312">
        <f t="shared" si="1907"/>
        <v>1.9</v>
      </c>
      <c r="DE138" s="312">
        <f t="shared" si="1907"/>
        <v>1.9</v>
      </c>
      <c r="DF138" s="312">
        <f t="shared" si="1907"/>
        <v>1.9</v>
      </c>
      <c r="DG138" s="312">
        <f t="shared" si="1907"/>
        <v>1.9</v>
      </c>
      <c r="DH138" s="312">
        <f t="shared" si="1907"/>
        <v>1.9</v>
      </c>
      <c r="DI138" s="312">
        <f t="shared" si="1907"/>
        <v>1.9</v>
      </c>
      <c r="DJ138" s="312">
        <f t="shared" si="1907"/>
        <v>1.9</v>
      </c>
      <c r="DK138" s="312">
        <f t="shared" si="1907"/>
        <v>1.9</v>
      </c>
      <c r="DL138" s="312">
        <f t="shared" si="1907"/>
        <v>1.9</v>
      </c>
      <c r="DM138" s="312">
        <f t="shared" si="1907"/>
        <v>1.9</v>
      </c>
      <c r="DN138" s="312">
        <f t="shared" si="1907"/>
        <v>1.9</v>
      </c>
      <c r="DO138" s="312">
        <f t="shared" si="1907"/>
        <v>1.9</v>
      </c>
      <c r="DP138" s="312">
        <f t="shared" si="1907"/>
        <v>1.9</v>
      </c>
      <c r="DQ138" s="312">
        <f t="shared" si="1907"/>
        <v>1.9</v>
      </c>
      <c r="DR138" s="312">
        <f t="shared" si="1907"/>
        <v>1.9</v>
      </c>
      <c r="DS138" s="312">
        <f t="shared" si="1907"/>
        <v>1.9</v>
      </c>
      <c r="DT138" s="312">
        <f t="shared" si="1907"/>
        <v>1.9</v>
      </c>
      <c r="DU138" s="312">
        <f t="shared" si="1907"/>
        <v>1.9</v>
      </c>
      <c r="DV138" s="312">
        <f t="shared" si="1907"/>
        <v>1.9</v>
      </c>
      <c r="DW138" s="312">
        <f t="shared" si="1907"/>
        <v>1.9</v>
      </c>
      <c r="DX138" s="312">
        <f t="shared" si="1907"/>
        <v>1.9</v>
      </c>
      <c r="DY138" s="312">
        <f t="shared" si="1907"/>
        <v>1.9</v>
      </c>
      <c r="DZ138" s="312">
        <f t="shared" si="1907"/>
        <v>1.9</v>
      </c>
      <c r="EA138" s="312">
        <f t="shared" si="1907"/>
        <v>1.9</v>
      </c>
      <c r="EB138" s="312">
        <f t="shared" si="1907"/>
        <v>1.9</v>
      </c>
    </row>
    <row r="139" spans="2:132" outlineLevel="1" x14ac:dyDescent="0.25">
      <c r="C139" s="327" t="s">
        <v>601</v>
      </c>
      <c r="D139" s="38"/>
      <c r="E139" s="38"/>
      <c r="F139" s="38"/>
      <c r="G139" s="55" t="s">
        <v>220</v>
      </c>
      <c r="H139" s="316">
        <f t="shared" ref="H139" si="1908">SUM(J139:EB139)</f>
        <v>0</v>
      </c>
      <c r="I139" s="38"/>
      <c r="J139" s="314">
        <f>J137*J138</f>
        <v>0</v>
      </c>
      <c r="K139" s="314">
        <f t="shared" ref="K139" si="1909">K137*K138</f>
        <v>0</v>
      </c>
      <c r="L139" s="314">
        <f t="shared" ref="L139" si="1910">L137*L138</f>
        <v>0</v>
      </c>
      <c r="M139" s="314">
        <f t="shared" ref="M139" si="1911">M137*M138</f>
        <v>0</v>
      </c>
      <c r="N139" s="314">
        <f t="shared" ref="N139" si="1912">N137*N138</f>
        <v>0</v>
      </c>
      <c r="O139" s="314">
        <f t="shared" ref="O139" si="1913">O137*O138</f>
        <v>0</v>
      </c>
      <c r="P139" s="314">
        <f t="shared" ref="P139" si="1914">P137*P138</f>
        <v>0</v>
      </c>
      <c r="Q139" s="314">
        <f t="shared" ref="Q139" si="1915">Q137*Q138</f>
        <v>0</v>
      </c>
      <c r="R139" s="314">
        <f t="shared" ref="R139" si="1916">R137*R138</f>
        <v>0</v>
      </c>
      <c r="S139" s="314">
        <f t="shared" ref="S139" si="1917">S137*S138</f>
        <v>0</v>
      </c>
      <c r="T139" s="314">
        <f t="shared" ref="T139" si="1918">T137*T138</f>
        <v>0</v>
      </c>
      <c r="U139" s="314">
        <f t="shared" ref="U139" si="1919">U137*U138</f>
        <v>0</v>
      </c>
      <c r="V139" s="314">
        <f t="shared" ref="V139" si="1920">V137*V138</f>
        <v>0</v>
      </c>
      <c r="W139" s="314">
        <f t="shared" ref="W139" si="1921">W137*W138</f>
        <v>0</v>
      </c>
      <c r="X139" s="314">
        <f t="shared" ref="X139" si="1922">X137*X138</f>
        <v>0</v>
      </c>
      <c r="Y139" s="314">
        <f t="shared" ref="Y139" si="1923">Y137*Y138</f>
        <v>0</v>
      </c>
      <c r="Z139" s="314">
        <f t="shared" ref="Z139" si="1924">Z137*Z138</f>
        <v>0</v>
      </c>
      <c r="AA139" s="314">
        <f t="shared" ref="AA139" si="1925">AA137*AA138</f>
        <v>0</v>
      </c>
      <c r="AB139" s="314">
        <f t="shared" ref="AB139" si="1926">AB137*AB138</f>
        <v>0</v>
      </c>
      <c r="AC139" s="314">
        <f t="shared" ref="AC139" si="1927">AC137*AC138</f>
        <v>0</v>
      </c>
      <c r="AD139" s="314">
        <f t="shared" ref="AD139" si="1928">AD137*AD138</f>
        <v>0</v>
      </c>
      <c r="AE139" s="314">
        <f t="shared" ref="AE139" si="1929">AE137*AE138</f>
        <v>0</v>
      </c>
      <c r="AF139" s="314">
        <f t="shared" ref="AF139" si="1930">AF137*AF138</f>
        <v>0</v>
      </c>
      <c r="AG139" s="314">
        <f t="shared" ref="AG139" si="1931">AG137*AG138</f>
        <v>0</v>
      </c>
      <c r="AH139" s="314">
        <f t="shared" ref="AH139" si="1932">AH137*AH138</f>
        <v>0</v>
      </c>
      <c r="AI139" s="314">
        <f t="shared" ref="AI139" si="1933">AI137*AI138</f>
        <v>0</v>
      </c>
      <c r="AJ139" s="314">
        <f t="shared" ref="AJ139" si="1934">AJ137*AJ138</f>
        <v>0</v>
      </c>
      <c r="AK139" s="314">
        <f t="shared" ref="AK139" si="1935">AK137*AK138</f>
        <v>0</v>
      </c>
      <c r="AL139" s="314">
        <f t="shared" ref="AL139" si="1936">AL137*AL138</f>
        <v>0</v>
      </c>
      <c r="AM139" s="314">
        <f t="shared" ref="AM139" si="1937">AM137*AM138</f>
        <v>0</v>
      </c>
      <c r="AN139" s="314">
        <f t="shared" ref="AN139" si="1938">AN137*AN138</f>
        <v>0</v>
      </c>
      <c r="AO139" s="314">
        <f t="shared" ref="AO139" si="1939">AO137*AO138</f>
        <v>0</v>
      </c>
      <c r="AP139" s="314">
        <f t="shared" ref="AP139" si="1940">AP137*AP138</f>
        <v>0</v>
      </c>
      <c r="AQ139" s="314">
        <f t="shared" ref="AQ139" si="1941">AQ137*AQ138</f>
        <v>0</v>
      </c>
      <c r="AR139" s="314">
        <f t="shared" ref="AR139" si="1942">AR137*AR138</f>
        <v>0</v>
      </c>
      <c r="AS139" s="314">
        <f t="shared" ref="AS139" si="1943">AS137*AS138</f>
        <v>0</v>
      </c>
      <c r="AT139" s="314">
        <f t="shared" ref="AT139" si="1944">AT137*AT138</f>
        <v>0</v>
      </c>
      <c r="AU139" s="314">
        <f t="shared" ref="AU139" si="1945">AU137*AU138</f>
        <v>0</v>
      </c>
      <c r="AV139" s="314">
        <f t="shared" ref="AV139" si="1946">AV137*AV138</f>
        <v>0</v>
      </c>
      <c r="AW139" s="314">
        <f t="shared" ref="AW139" si="1947">AW137*AW138</f>
        <v>0</v>
      </c>
      <c r="AX139" s="314">
        <f t="shared" ref="AX139" si="1948">AX137*AX138</f>
        <v>0</v>
      </c>
      <c r="AY139" s="314">
        <f t="shared" ref="AY139" si="1949">AY137*AY138</f>
        <v>0</v>
      </c>
      <c r="AZ139" s="314">
        <f t="shared" ref="AZ139" si="1950">AZ137*AZ138</f>
        <v>0</v>
      </c>
      <c r="BA139" s="314">
        <f t="shared" ref="BA139" si="1951">BA137*BA138</f>
        <v>0</v>
      </c>
      <c r="BB139" s="314">
        <f t="shared" ref="BB139" si="1952">BB137*BB138</f>
        <v>0</v>
      </c>
      <c r="BC139" s="314">
        <f t="shared" ref="BC139" si="1953">BC137*BC138</f>
        <v>0</v>
      </c>
      <c r="BD139" s="314">
        <f t="shared" ref="BD139" si="1954">BD137*BD138</f>
        <v>0</v>
      </c>
      <c r="BE139" s="314">
        <f t="shared" ref="BE139" si="1955">BE137*BE138</f>
        <v>0</v>
      </c>
      <c r="BF139" s="314">
        <f t="shared" ref="BF139" si="1956">BF137*BF138</f>
        <v>0</v>
      </c>
      <c r="BG139" s="314">
        <f t="shared" ref="BG139" si="1957">BG137*BG138</f>
        <v>0</v>
      </c>
      <c r="BH139" s="314">
        <f t="shared" ref="BH139" si="1958">BH137*BH138</f>
        <v>0</v>
      </c>
      <c r="BI139" s="314">
        <f t="shared" ref="BI139" si="1959">BI137*BI138</f>
        <v>0</v>
      </c>
      <c r="BJ139" s="314">
        <f t="shared" ref="BJ139" si="1960">BJ137*BJ138</f>
        <v>0</v>
      </c>
      <c r="BK139" s="314">
        <f t="shared" ref="BK139" si="1961">BK137*BK138</f>
        <v>0</v>
      </c>
      <c r="BL139" s="314">
        <f t="shared" ref="BL139" si="1962">BL137*BL138</f>
        <v>0</v>
      </c>
      <c r="BM139" s="314">
        <f t="shared" ref="BM139" si="1963">BM137*BM138</f>
        <v>0</v>
      </c>
      <c r="BN139" s="314">
        <f t="shared" ref="BN139" si="1964">BN137*BN138</f>
        <v>0</v>
      </c>
      <c r="BO139" s="314">
        <f t="shared" ref="BO139" si="1965">BO137*BO138</f>
        <v>0</v>
      </c>
      <c r="BP139" s="314">
        <f t="shared" ref="BP139" si="1966">BP137*BP138</f>
        <v>0</v>
      </c>
      <c r="BQ139" s="314">
        <f t="shared" ref="BQ139" si="1967">BQ137*BQ138</f>
        <v>0</v>
      </c>
      <c r="BR139" s="314">
        <f t="shared" ref="BR139" si="1968">BR137*BR138</f>
        <v>0</v>
      </c>
      <c r="BS139" s="314">
        <f t="shared" ref="BS139" si="1969">BS137*BS138</f>
        <v>0</v>
      </c>
      <c r="BT139" s="314">
        <f t="shared" ref="BT139" si="1970">BT137*BT138</f>
        <v>0</v>
      </c>
      <c r="BU139" s="314">
        <f t="shared" ref="BU139" si="1971">BU137*BU138</f>
        <v>0</v>
      </c>
      <c r="BV139" s="314">
        <f t="shared" ref="BV139" si="1972">BV137*BV138</f>
        <v>0</v>
      </c>
      <c r="BW139" s="314">
        <f t="shared" ref="BW139" si="1973">BW137*BW138</f>
        <v>0</v>
      </c>
      <c r="BX139" s="314">
        <f t="shared" ref="BX139" si="1974">BX137*BX138</f>
        <v>0</v>
      </c>
      <c r="BY139" s="314">
        <f t="shared" ref="BY139" si="1975">BY137*BY138</f>
        <v>0</v>
      </c>
      <c r="BZ139" s="314">
        <f t="shared" ref="BZ139" si="1976">BZ137*BZ138</f>
        <v>0</v>
      </c>
      <c r="CA139" s="314">
        <f t="shared" ref="CA139" si="1977">CA137*CA138</f>
        <v>0</v>
      </c>
      <c r="CB139" s="314">
        <f t="shared" ref="CB139" si="1978">CB137*CB138</f>
        <v>0</v>
      </c>
      <c r="CC139" s="314">
        <f t="shared" ref="CC139" si="1979">CC137*CC138</f>
        <v>0</v>
      </c>
      <c r="CD139" s="314">
        <f t="shared" ref="CD139" si="1980">CD137*CD138</f>
        <v>0</v>
      </c>
      <c r="CE139" s="314">
        <f t="shared" ref="CE139" si="1981">CE137*CE138</f>
        <v>0</v>
      </c>
      <c r="CF139" s="314">
        <f t="shared" ref="CF139" si="1982">CF137*CF138</f>
        <v>0</v>
      </c>
      <c r="CG139" s="314">
        <f t="shared" ref="CG139" si="1983">CG137*CG138</f>
        <v>0</v>
      </c>
      <c r="CH139" s="314">
        <f t="shared" ref="CH139" si="1984">CH137*CH138</f>
        <v>0</v>
      </c>
      <c r="CI139" s="314">
        <f t="shared" ref="CI139" si="1985">CI137*CI138</f>
        <v>0</v>
      </c>
      <c r="CJ139" s="314">
        <f t="shared" ref="CJ139" si="1986">CJ137*CJ138</f>
        <v>0</v>
      </c>
      <c r="CK139" s="314">
        <f t="shared" ref="CK139" si="1987">CK137*CK138</f>
        <v>0</v>
      </c>
      <c r="CL139" s="314">
        <f t="shared" ref="CL139" si="1988">CL137*CL138</f>
        <v>0</v>
      </c>
      <c r="CM139" s="314">
        <f t="shared" ref="CM139" si="1989">CM137*CM138</f>
        <v>0</v>
      </c>
      <c r="CN139" s="314">
        <f t="shared" ref="CN139" si="1990">CN137*CN138</f>
        <v>0</v>
      </c>
      <c r="CO139" s="314">
        <f t="shared" ref="CO139" si="1991">CO137*CO138</f>
        <v>0</v>
      </c>
      <c r="CP139" s="314">
        <f t="shared" ref="CP139" si="1992">CP137*CP138</f>
        <v>0</v>
      </c>
      <c r="CQ139" s="314">
        <f t="shared" ref="CQ139" si="1993">CQ137*CQ138</f>
        <v>0</v>
      </c>
      <c r="CR139" s="314">
        <f t="shared" ref="CR139" si="1994">CR137*CR138</f>
        <v>0</v>
      </c>
      <c r="CS139" s="314">
        <f t="shared" ref="CS139" si="1995">CS137*CS138</f>
        <v>0</v>
      </c>
      <c r="CT139" s="314">
        <f t="shared" ref="CT139" si="1996">CT137*CT138</f>
        <v>0</v>
      </c>
      <c r="CU139" s="314">
        <f t="shared" ref="CU139" si="1997">CU137*CU138</f>
        <v>0</v>
      </c>
      <c r="CV139" s="314">
        <f t="shared" ref="CV139" si="1998">CV137*CV138</f>
        <v>0</v>
      </c>
      <c r="CW139" s="314">
        <f t="shared" ref="CW139" si="1999">CW137*CW138</f>
        <v>0</v>
      </c>
      <c r="CX139" s="314">
        <f t="shared" ref="CX139" si="2000">CX137*CX138</f>
        <v>0</v>
      </c>
      <c r="CY139" s="314">
        <f t="shared" ref="CY139" si="2001">CY137*CY138</f>
        <v>0</v>
      </c>
      <c r="CZ139" s="314">
        <f t="shared" ref="CZ139" si="2002">CZ137*CZ138</f>
        <v>0</v>
      </c>
      <c r="DA139" s="314">
        <f t="shared" ref="DA139" si="2003">DA137*DA138</f>
        <v>0</v>
      </c>
      <c r="DB139" s="314">
        <f t="shared" ref="DB139" si="2004">DB137*DB138</f>
        <v>0</v>
      </c>
      <c r="DC139" s="314">
        <f t="shared" ref="DC139" si="2005">DC137*DC138</f>
        <v>0</v>
      </c>
      <c r="DD139" s="314">
        <f t="shared" ref="DD139" si="2006">DD137*DD138</f>
        <v>0</v>
      </c>
      <c r="DE139" s="314">
        <f t="shared" ref="DE139" si="2007">DE137*DE138</f>
        <v>0</v>
      </c>
      <c r="DF139" s="314">
        <f t="shared" ref="DF139" si="2008">DF137*DF138</f>
        <v>0</v>
      </c>
      <c r="DG139" s="314">
        <f t="shared" ref="DG139" si="2009">DG137*DG138</f>
        <v>0</v>
      </c>
      <c r="DH139" s="314">
        <f t="shared" ref="DH139" si="2010">DH137*DH138</f>
        <v>0</v>
      </c>
      <c r="DI139" s="314">
        <f t="shared" ref="DI139" si="2011">DI137*DI138</f>
        <v>0</v>
      </c>
      <c r="DJ139" s="314">
        <f t="shared" ref="DJ139" si="2012">DJ137*DJ138</f>
        <v>0</v>
      </c>
      <c r="DK139" s="314">
        <f t="shared" ref="DK139" si="2013">DK137*DK138</f>
        <v>0</v>
      </c>
      <c r="DL139" s="314">
        <f t="shared" ref="DL139" si="2014">DL137*DL138</f>
        <v>0</v>
      </c>
      <c r="DM139" s="314">
        <f t="shared" ref="DM139" si="2015">DM137*DM138</f>
        <v>0</v>
      </c>
      <c r="DN139" s="314">
        <f t="shared" ref="DN139" si="2016">DN137*DN138</f>
        <v>0</v>
      </c>
      <c r="DO139" s="314">
        <f t="shared" ref="DO139" si="2017">DO137*DO138</f>
        <v>0</v>
      </c>
      <c r="DP139" s="314">
        <f t="shared" ref="DP139" si="2018">DP137*DP138</f>
        <v>0</v>
      </c>
      <c r="DQ139" s="314">
        <f t="shared" ref="DQ139" si="2019">DQ137*DQ138</f>
        <v>0</v>
      </c>
      <c r="DR139" s="314">
        <f t="shared" ref="DR139" si="2020">DR137*DR138</f>
        <v>0</v>
      </c>
      <c r="DS139" s="314">
        <f t="shared" ref="DS139" si="2021">DS137*DS138</f>
        <v>0</v>
      </c>
      <c r="DT139" s="314">
        <f t="shared" ref="DT139" si="2022">DT137*DT138</f>
        <v>0</v>
      </c>
      <c r="DU139" s="314">
        <f t="shared" ref="DU139" si="2023">DU137*DU138</f>
        <v>0</v>
      </c>
      <c r="DV139" s="314">
        <f t="shared" ref="DV139" si="2024">DV137*DV138</f>
        <v>0</v>
      </c>
      <c r="DW139" s="314">
        <f t="shared" ref="DW139" si="2025">DW137*DW138</f>
        <v>0</v>
      </c>
      <c r="DX139" s="314">
        <f t="shared" ref="DX139" si="2026">DX137*DX138</f>
        <v>0</v>
      </c>
      <c r="DY139" s="314">
        <f t="shared" ref="DY139" si="2027">DY137*DY138</f>
        <v>0</v>
      </c>
      <c r="DZ139" s="314">
        <f t="shared" ref="DZ139" si="2028">DZ137*DZ138</f>
        <v>0</v>
      </c>
      <c r="EA139" s="314">
        <f t="shared" ref="EA139" si="2029">EA137*EA138</f>
        <v>0</v>
      </c>
      <c r="EB139" s="314">
        <f t="shared" ref="EB139" si="2030">EB137*EB138</f>
        <v>0</v>
      </c>
    </row>
    <row r="140" spans="2:132" outlineLevel="1" x14ac:dyDescent="0.25">
      <c r="C140" s="324" t="s">
        <v>417</v>
      </c>
      <c r="D140" s="34"/>
      <c r="E140" s="34"/>
      <c r="F140" s="34"/>
      <c r="G140" s="67" t="s">
        <v>215</v>
      </c>
      <c r="H140" s="34"/>
      <c r="I140" s="34"/>
      <c r="J140" s="126">
        <f>J$13</f>
        <v>1</v>
      </c>
      <c r="K140" s="126">
        <f t="shared" ref="K140:BV140" si="2031">K$13</f>
        <v>1.0026792493128671</v>
      </c>
      <c r="L140" s="126">
        <f t="shared" si="2031"/>
        <v>1.0056539350998608</v>
      </c>
      <c r="M140" s="126">
        <f t="shared" si="2031"/>
        <v>1.0085410656939733</v>
      </c>
      <c r="N140" s="126">
        <f t="shared" si="2031"/>
        <v>1.0114364849476103</v>
      </c>
      <c r="O140" s="126">
        <f t="shared" si="2031"/>
        <v>1.0143402166566737</v>
      </c>
      <c r="P140" s="126">
        <f t="shared" si="2031"/>
        <v>1.0172522846853813</v>
      </c>
      <c r="Q140" s="126">
        <f t="shared" si="2031"/>
        <v>1.0201727129664624</v>
      </c>
      <c r="R140" s="126">
        <f t="shared" si="2031"/>
        <v>1.0231015255013547</v>
      </c>
      <c r="S140" s="126">
        <f t="shared" si="2031"/>
        <v>1.0260387463604019</v>
      </c>
      <c r="T140" s="126">
        <f t="shared" si="2031"/>
        <v>1.028984399683051</v>
      </c>
      <c r="U140" s="126">
        <f t="shared" si="2031"/>
        <v>1.0319385096780509</v>
      </c>
      <c r="V140" s="126">
        <f t="shared" si="2031"/>
        <v>1.0349011006236515</v>
      </c>
      <c r="W140" s="126">
        <f t="shared" si="2031"/>
        <v>1.0377730230388176</v>
      </c>
      <c r="X140" s="126">
        <f t="shared" si="2031"/>
        <v>1.0408518228283561</v>
      </c>
      <c r="Y140" s="126">
        <f t="shared" si="2031"/>
        <v>1.0438400029932626</v>
      </c>
      <c r="Z140" s="126">
        <f t="shared" si="2031"/>
        <v>1.046836761920777</v>
      </c>
      <c r="AA140" s="126">
        <f t="shared" si="2031"/>
        <v>1.0498421242396576</v>
      </c>
      <c r="AB140" s="126">
        <f t="shared" si="2031"/>
        <v>1.05285611464937</v>
      </c>
      <c r="AC140" s="126">
        <f t="shared" si="2031"/>
        <v>1.0558787579202888</v>
      </c>
      <c r="AD140" s="126">
        <f t="shared" si="2031"/>
        <v>1.0589100788939025</v>
      </c>
      <c r="AE140" s="126">
        <f t="shared" si="2031"/>
        <v>1.0619501024830165</v>
      </c>
      <c r="AF140" s="126">
        <f t="shared" si="2031"/>
        <v>1.0649988536719583</v>
      </c>
      <c r="AG140" s="126">
        <f t="shared" si="2031"/>
        <v>1.0680563575167832</v>
      </c>
      <c r="AH140" s="126">
        <f t="shared" si="2031"/>
        <v>1.0711226391454798</v>
      </c>
      <c r="AI140" s="126">
        <f t="shared" si="2031"/>
        <v>1.0739924437404067</v>
      </c>
      <c r="AJ140" s="126">
        <f t="shared" si="2031"/>
        <v>1.0771786970311998</v>
      </c>
      <c r="AK140" s="126">
        <f t="shared" si="2031"/>
        <v>1.0802711679727233</v>
      </c>
      <c r="AL140" s="126">
        <f t="shared" si="2031"/>
        <v>1.0833725170851116</v>
      </c>
      <c r="AM140" s="126">
        <f t="shared" si="2031"/>
        <v>1.0864827698566941</v>
      </c>
      <c r="AN140" s="126">
        <f t="shared" si="2031"/>
        <v>1.0896019518489746</v>
      </c>
      <c r="AO140" s="126">
        <f t="shared" si="2031"/>
        <v>1.0927300886968412</v>
      </c>
      <c r="AP140" s="126">
        <f t="shared" si="2031"/>
        <v>1.0958672061087775</v>
      </c>
      <c r="AQ140" s="126">
        <f t="shared" si="2031"/>
        <v>1.0990133298670732</v>
      </c>
      <c r="AR140" s="126">
        <f t="shared" si="2031"/>
        <v>1.1021684858280367</v>
      </c>
      <c r="AS140" s="126">
        <f t="shared" si="2031"/>
        <v>1.1053326999222071</v>
      </c>
      <c r="AT140" s="126">
        <f t="shared" si="2031"/>
        <v>1.1085059981545673</v>
      </c>
      <c r="AU140" s="126">
        <f t="shared" si="2031"/>
        <v>1.111475962088432</v>
      </c>
      <c r="AV140" s="126">
        <f t="shared" si="2031"/>
        <v>1.1147734191259395</v>
      </c>
      <c r="AW140" s="126">
        <f t="shared" si="2031"/>
        <v>1.1179738207069689</v>
      </c>
      <c r="AX140" s="126">
        <f t="shared" si="2031"/>
        <v>1.1211834103167977</v>
      </c>
      <c r="AY140" s="126">
        <f t="shared" si="2031"/>
        <v>1.1244022143333261</v>
      </c>
      <c r="AZ140" s="126">
        <f t="shared" si="2031"/>
        <v>1.1276302592101826</v>
      </c>
      <c r="BA140" s="126">
        <f t="shared" si="2031"/>
        <v>1.1308675714769412</v>
      </c>
      <c r="BB140" s="126">
        <f t="shared" si="2031"/>
        <v>1.1341141777393395</v>
      </c>
      <c r="BC140" s="126">
        <f t="shared" si="2031"/>
        <v>1.1373701046794982</v>
      </c>
      <c r="BD140" s="126">
        <f t="shared" si="2031"/>
        <v>1.1406353790561385</v>
      </c>
      <c r="BE140" s="126">
        <f t="shared" si="2031"/>
        <v>1.1439100277048042</v>
      </c>
      <c r="BF140" s="126">
        <f t="shared" si="2031"/>
        <v>1.1471940775380809</v>
      </c>
      <c r="BG140" s="126">
        <f t="shared" si="2031"/>
        <v>1.15026769648205</v>
      </c>
      <c r="BH140" s="126">
        <f t="shared" si="2031"/>
        <v>1.1536802383994258</v>
      </c>
      <c r="BI140" s="126">
        <f t="shared" si="2031"/>
        <v>1.1569923375180708</v>
      </c>
      <c r="BJ140" s="126">
        <f t="shared" si="2031"/>
        <v>1.1603139453378331</v>
      </c>
      <c r="BK140" s="126">
        <f t="shared" si="2031"/>
        <v>1.1636450891572303</v>
      </c>
      <c r="BL140" s="126">
        <f t="shared" si="2031"/>
        <v>1.1669857963531516</v>
      </c>
      <c r="BM140" s="126">
        <f t="shared" si="2031"/>
        <v>1.1703360943810825</v>
      </c>
      <c r="BN140" s="126">
        <f t="shared" si="2031"/>
        <v>1.1736960107753303</v>
      </c>
      <c r="BO140" s="126">
        <f t="shared" si="2031"/>
        <v>1.1770655731492505</v>
      </c>
      <c r="BP140" s="126">
        <f t="shared" si="2031"/>
        <v>1.180444809195474</v>
      </c>
      <c r="BQ140" s="126">
        <f t="shared" si="2031"/>
        <v>1.1838337466861339</v>
      </c>
      <c r="BR140" s="126">
        <f t="shared" si="2031"/>
        <v>1.1872324134730949</v>
      </c>
      <c r="BS140" s="126">
        <f t="shared" si="2031"/>
        <v>1.1905270658589224</v>
      </c>
      <c r="BT140" s="126">
        <f t="shared" si="2031"/>
        <v>1.1940590467434065</v>
      </c>
      <c r="BU140" s="126">
        <f t="shared" si="2031"/>
        <v>1.1974870693312041</v>
      </c>
      <c r="BV140" s="126">
        <f t="shared" si="2031"/>
        <v>1.2009249334246579</v>
      </c>
      <c r="BW140" s="126">
        <f t="shared" ref="BW140:EB140" si="2032">BW$13</f>
        <v>1.204372667277734</v>
      </c>
      <c r="BX140" s="126">
        <f t="shared" si="2032"/>
        <v>1.2078302992255125</v>
      </c>
      <c r="BY140" s="126">
        <f t="shared" si="2032"/>
        <v>1.2112978576844211</v>
      </c>
      <c r="BZ140" s="126">
        <f t="shared" si="2032"/>
        <v>1.2147753711524676</v>
      </c>
      <c r="CA140" s="126">
        <f t="shared" si="2032"/>
        <v>1.2182628682094752</v>
      </c>
      <c r="CB140" s="126">
        <f t="shared" si="2032"/>
        <v>1.2217603775173165</v>
      </c>
      <c r="CC140" s="126">
        <f t="shared" si="2032"/>
        <v>1.2252679278201495</v>
      </c>
      <c r="CD140" s="126">
        <f t="shared" si="2032"/>
        <v>1.2287855479446541</v>
      </c>
      <c r="CE140" s="126">
        <f t="shared" si="2032"/>
        <v>1.232077770779646</v>
      </c>
      <c r="CF140" s="126">
        <f t="shared" si="2032"/>
        <v>1.23573302168438</v>
      </c>
      <c r="CG140" s="126">
        <f t="shared" si="2032"/>
        <v>1.2392806860334544</v>
      </c>
      <c r="CH140" s="126">
        <f t="shared" si="2032"/>
        <v>1.2428385353675644</v>
      </c>
      <c r="CI140" s="126">
        <f t="shared" si="2032"/>
        <v>1.2464065989267703</v>
      </c>
      <c r="CJ140" s="126">
        <f t="shared" si="2032"/>
        <v>1.2499849060350778</v>
      </c>
      <c r="CK140" s="126">
        <f t="shared" si="2032"/>
        <v>1.2535734861006791</v>
      </c>
      <c r="CL140" s="126">
        <f t="shared" si="2032"/>
        <v>1.257172368616194</v>
      </c>
      <c r="CM140" s="126">
        <f t="shared" si="2032"/>
        <v>1.2607815831589126</v>
      </c>
      <c r="CN140" s="126">
        <f t="shared" si="2032"/>
        <v>1.2644011593910389</v>
      </c>
      <c r="CO140" s="126">
        <f t="shared" si="2032"/>
        <v>1.2680311270599336</v>
      </c>
      <c r="CP140" s="126">
        <f t="shared" si="2032"/>
        <v>1.2716715159983594</v>
      </c>
      <c r="CQ140" s="126">
        <f t="shared" si="2032"/>
        <v>1.2750786410337906</v>
      </c>
      <c r="CR140" s="126">
        <f t="shared" si="2032"/>
        <v>1.2788614642181557</v>
      </c>
      <c r="CS140" s="126">
        <f t="shared" si="2032"/>
        <v>1.2825329459576562</v>
      </c>
      <c r="CT140" s="126">
        <f t="shared" si="2032"/>
        <v>1.2862149681493797</v>
      </c>
      <c r="CU140" s="126">
        <f t="shared" si="2032"/>
        <v>1.289907561053897</v>
      </c>
      <c r="CV140" s="126">
        <f t="shared" si="2032"/>
        <v>1.293610755018654</v>
      </c>
      <c r="CW140" s="126">
        <f t="shared" si="2032"/>
        <v>1.2973245804782207</v>
      </c>
      <c r="CX140" s="126">
        <f t="shared" si="2032"/>
        <v>1.3010490679545423</v>
      </c>
      <c r="CY140" s="126">
        <f t="shared" si="2032"/>
        <v>1.304784248057189</v>
      </c>
      <c r="CZ140" s="126">
        <f t="shared" si="2032"/>
        <v>1.3085301514836076</v>
      </c>
      <c r="DA140" s="126">
        <f t="shared" si="2032"/>
        <v>1.3122868090193751</v>
      </c>
      <c r="DB140" s="126">
        <f t="shared" si="2032"/>
        <v>1.3160542515384499</v>
      </c>
      <c r="DC140" s="126">
        <f t="shared" si="2032"/>
        <v>1.3195802889875801</v>
      </c>
      <c r="DD140" s="126">
        <f t="shared" si="2032"/>
        <v>1.323495136864544</v>
      </c>
      <c r="DE140" s="126">
        <f t="shared" si="2032"/>
        <v>1.3272947573576725</v>
      </c>
      <c r="DF140" s="126">
        <f t="shared" si="2032"/>
        <v>1.3311052861764079</v>
      </c>
      <c r="DG140" s="126">
        <f t="shared" si="2032"/>
        <v>1.3349267546374479</v>
      </c>
      <c r="DH140" s="126">
        <f t="shared" si="2032"/>
        <v>1.3387591941473977</v>
      </c>
      <c r="DI140" s="126">
        <f t="shared" si="2032"/>
        <v>1.3426026362030277</v>
      </c>
      <c r="DJ140" s="126">
        <f t="shared" si="2032"/>
        <v>1.3464571123915319</v>
      </c>
      <c r="DK140" s="126">
        <f t="shared" si="2032"/>
        <v>1.3503226543907885</v>
      </c>
      <c r="DL140" s="126">
        <f t="shared" si="2032"/>
        <v>1.3541992939696192</v>
      </c>
      <c r="DM140" s="126">
        <f t="shared" si="2032"/>
        <v>1.358087062988051</v>
      </c>
      <c r="DN140" s="126">
        <f t="shared" si="2032"/>
        <v>1.361985993397578</v>
      </c>
      <c r="DO140" s="126">
        <f t="shared" si="2032"/>
        <v>1.3657655991021458</v>
      </c>
      <c r="DP140" s="126">
        <f t="shared" si="2032"/>
        <v>1.3698174666548035</v>
      </c>
      <c r="DQ140" s="126">
        <f t="shared" si="2032"/>
        <v>1.3737500738651915</v>
      </c>
      <c r="DR140" s="126">
        <f t="shared" si="2032"/>
        <v>1.3776939711925826</v>
      </c>
      <c r="DS140" s="126">
        <f t="shared" si="2032"/>
        <v>1.381649191049759</v>
      </c>
      <c r="DT140" s="126">
        <f t="shared" si="2032"/>
        <v>1.385615765942557</v>
      </c>
      <c r="DU140" s="126">
        <f t="shared" si="2032"/>
        <v>1.3895937284701338</v>
      </c>
      <c r="DV140" s="126">
        <f t="shared" si="2032"/>
        <v>1.3935831113252357</v>
      </c>
      <c r="DW140" s="126">
        <f t="shared" si="2032"/>
        <v>1.3975839472944662</v>
      </c>
      <c r="DX140" s="126">
        <f t="shared" si="2032"/>
        <v>1.401596269258556</v>
      </c>
      <c r="DY140" s="126">
        <f t="shared" si="2032"/>
        <v>1.4056201101926329</v>
      </c>
      <c r="DZ140" s="126">
        <f t="shared" si="2032"/>
        <v>1.4096555031664932</v>
      </c>
      <c r="EA140" s="126">
        <f t="shared" si="2032"/>
        <v>1.4134323217047313</v>
      </c>
      <c r="EB140" s="126">
        <f t="shared" si="2032"/>
        <v>1.4176256038945581</v>
      </c>
    </row>
    <row r="141" spans="2:132" outlineLevel="1" x14ac:dyDescent="0.25">
      <c r="C141" s="321" t="s">
        <v>531</v>
      </c>
      <c r="D141" s="38"/>
      <c r="E141" s="38"/>
      <c r="F141" s="38"/>
      <c r="G141" s="52" t="s">
        <v>220</v>
      </c>
      <c r="H141" s="46">
        <f t="shared" ref="H141" si="2033">SUM(J141:EB141)</f>
        <v>0</v>
      </c>
      <c r="I141" s="38"/>
      <c r="J141" s="82">
        <f>J139*J140</f>
        <v>0</v>
      </c>
      <c r="K141" s="82">
        <f t="shared" ref="K141" si="2034">K139*K140</f>
        <v>0</v>
      </c>
      <c r="L141" s="82">
        <f t="shared" ref="L141" si="2035">L139*L140</f>
        <v>0</v>
      </c>
      <c r="M141" s="82">
        <f t="shared" ref="M141" si="2036">M139*M140</f>
        <v>0</v>
      </c>
      <c r="N141" s="82">
        <f t="shared" ref="N141" si="2037">N139*N140</f>
        <v>0</v>
      </c>
      <c r="O141" s="82">
        <f t="shared" ref="O141" si="2038">O139*O140</f>
        <v>0</v>
      </c>
      <c r="P141" s="82">
        <f t="shared" ref="P141" si="2039">P139*P140</f>
        <v>0</v>
      </c>
      <c r="Q141" s="82">
        <f t="shared" ref="Q141" si="2040">Q139*Q140</f>
        <v>0</v>
      </c>
      <c r="R141" s="82">
        <f t="shared" ref="R141" si="2041">R139*R140</f>
        <v>0</v>
      </c>
      <c r="S141" s="82">
        <f t="shared" ref="S141" si="2042">S139*S140</f>
        <v>0</v>
      </c>
      <c r="T141" s="82">
        <f t="shared" ref="T141" si="2043">T139*T140</f>
        <v>0</v>
      </c>
      <c r="U141" s="82">
        <f t="shared" ref="U141" si="2044">U139*U140</f>
        <v>0</v>
      </c>
      <c r="V141" s="82">
        <f t="shared" ref="V141" si="2045">V139*V140</f>
        <v>0</v>
      </c>
      <c r="W141" s="82">
        <f t="shared" ref="W141" si="2046">W139*W140</f>
        <v>0</v>
      </c>
      <c r="X141" s="82">
        <f t="shared" ref="X141" si="2047">X139*X140</f>
        <v>0</v>
      </c>
      <c r="Y141" s="82">
        <f t="shared" ref="Y141" si="2048">Y139*Y140</f>
        <v>0</v>
      </c>
      <c r="Z141" s="82">
        <f t="shared" ref="Z141" si="2049">Z139*Z140</f>
        <v>0</v>
      </c>
      <c r="AA141" s="82">
        <f t="shared" ref="AA141" si="2050">AA139*AA140</f>
        <v>0</v>
      </c>
      <c r="AB141" s="82">
        <f t="shared" ref="AB141" si="2051">AB139*AB140</f>
        <v>0</v>
      </c>
      <c r="AC141" s="82">
        <f t="shared" ref="AC141" si="2052">AC139*AC140</f>
        <v>0</v>
      </c>
      <c r="AD141" s="82">
        <f t="shared" ref="AD141" si="2053">AD139*AD140</f>
        <v>0</v>
      </c>
      <c r="AE141" s="82">
        <f t="shared" ref="AE141" si="2054">AE139*AE140</f>
        <v>0</v>
      </c>
      <c r="AF141" s="82">
        <f t="shared" ref="AF141" si="2055">AF139*AF140</f>
        <v>0</v>
      </c>
      <c r="AG141" s="82">
        <f t="shared" ref="AG141" si="2056">AG139*AG140</f>
        <v>0</v>
      </c>
      <c r="AH141" s="82">
        <f t="shared" ref="AH141" si="2057">AH139*AH140</f>
        <v>0</v>
      </c>
      <c r="AI141" s="82">
        <f t="shared" ref="AI141" si="2058">AI139*AI140</f>
        <v>0</v>
      </c>
      <c r="AJ141" s="82">
        <f t="shared" ref="AJ141" si="2059">AJ139*AJ140</f>
        <v>0</v>
      </c>
      <c r="AK141" s="82">
        <f t="shared" ref="AK141" si="2060">AK139*AK140</f>
        <v>0</v>
      </c>
      <c r="AL141" s="82">
        <f t="shared" ref="AL141" si="2061">AL139*AL140</f>
        <v>0</v>
      </c>
      <c r="AM141" s="82">
        <f t="shared" ref="AM141" si="2062">AM139*AM140</f>
        <v>0</v>
      </c>
      <c r="AN141" s="82">
        <f t="shared" ref="AN141" si="2063">AN139*AN140</f>
        <v>0</v>
      </c>
      <c r="AO141" s="82">
        <f t="shared" ref="AO141" si="2064">AO139*AO140</f>
        <v>0</v>
      </c>
      <c r="AP141" s="82">
        <f t="shared" ref="AP141" si="2065">AP139*AP140</f>
        <v>0</v>
      </c>
      <c r="AQ141" s="82">
        <f t="shared" ref="AQ141" si="2066">AQ139*AQ140</f>
        <v>0</v>
      </c>
      <c r="AR141" s="82">
        <f t="shared" ref="AR141" si="2067">AR139*AR140</f>
        <v>0</v>
      </c>
      <c r="AS141" s="82">
        <f t="shared" ref="AS141" si="2068">AS139*AS140</f>
        <v>0</v>
      </c>
      <c r="AT141" s="82">
        <f t="shared" ref="AT141" si="2069">AT139*AT140</f>
        <v>0</v>
      </c>
      <c r="AU141" s="82">
        <f t="shared" ref="AU141" si="2070">AU139*AU140</f>
        <v>0</v>
      </c>
      <c r="AV141" s="82">
        <f t="shared" ref="AV141" si="2071">AV139*AV140</f>
        <v>0</v>
      </c>
      <c r="AW141" s="82">
        <f t="shared" ref="AW141" si="2072">AW139*AW140</f>
        <v>0</v>
      </c>
      <c r="AX141" s="82">
        <f t="shared" ref="AX141" si="2073">AX139*AX140</f>
        <v>0</v>
      </c>
      <c r="AY141" s="82">
        <f t="shared" ref="AY141" si="2074">AY139*AY140</f>
        <v>0</v>
      </c>
      <c r="AZ141" s="82">
        <f t="shared" ref="AZ141" si="2075">AZ139*AZ140</f>
        <v>0</v>
      </c>
      <c r="BA141" s="82">
        <f t="shared" ref="BA141" si="2076">BA139*BA140</f>
        <v>0</v>
      </c>
      <c r="BB141" s="82">
        <f t="shared" ref="BB141" si="2077">BB139*BB140</f>
        <v>0</v>
      </c>
      <c r="BC141" s="82">
        <f t="shared" ref="BC141" si="2078">BC139*BC140</f>
        <v>0</v>
      </c>
      <c r="BD141" s="82">
        <f t="shared" ref="BD141" si="2079">BD139*BD140</f>
        <v>0</v>
      </c>
      <c r="BE141" s="82">
        <f t="shared" ref="BE141" si="2080">BE139*BE140</f>
        <v>0</v>
      </c>
      <c r="BF141" s="82">
        <f t="shared" ref="BF141" si="2081">BF139*BF140</f>
        <v>0</v>
      </c>
      <c r="BG141" s="82">
        <f t="shared" ref="BG141" si="2082">BG139*BG140</f>
        <v>0</v>
      </c>
      <c r="BH141" s="82">
        <f t="shared" ref="BH141" si="2083">BH139*BH140</f>
        <v>0</v>
      </c>
      <c r="BI141" s="82">
        <f t="shared" ref="BI141" si="2084">BI139*BI140</f>
        <v>0</v>
      </c>
      <c r="BJ141" s="82">
        <f t="shared" ref="BJ141" si="2085">BJ139*BJ140</f>
        <v>0</v>
      </c>
      <c r="BK141" s="82">
        <f t="shared" ref="BK141" si="2086">BK139*BK140</f>
        <v>0</v>
      </c>
      <c r="BL141" s="82">
        <f t="shared" ref="BL141" si="2087">BL139*BL140</f>
        <v>0</v>
      </c>
      <c r="BM141" s="82">
        <f t="shared" ref="BM141" si="2088">BM139*BM140</f>
        <v>0</v>
      </c>
      <c r="BN141" s="82">
        <f t="shared" ref="BN141" si="2089">BN139*BN140</f>
        <v>0</v>
      </c>
      <c r="BO141" s="82">
        <f t="shared" ref="BO141" si="2090">BO139*BO140</f>
        <v>0</v>
      </c>
      <c r="BP141" s="82">
        <f t="shared" ref="BP141" si="2091">BP139*BP140</f>
        <v>0</v>
      </c>
      <c r="BQ141" s="82">
        <f t="shared" ref="BQ141" si="2092">BQ139*BQ140</f>
        <v>0</v>
      </c>
      <c r="BR141" s="82">
        <f t="shared" ref="BR141" si="2093">BR139*BR140</f>
        <v>0</v>
      </c>
      <c r="BS141" s="82">
        <f t="shared" ref="BS141" si="2094">BS139*BS140</f>
        <v>0</v>
      </c>
      <c r="BT141" s="82">
        <f t="shared" ref="BT141" si="2095">BT139*BT140</f>
        <v>0</v>
      </c>
      <c r="BU141" s="82">
        <f t="shared" ref="BU141" si="2096">BU139*BU140</f>
        <v>0</v>
      </c>
      <c r="BV141" s="82">
        <f t="shared" ref="BV141" si="2097">BV139*BV140</f>
        <v>0</v>
      </c>
      <c r="BW141" s="82">
        <f t="shared" ref="BW141" si="2098">BW139*BW140</f>
        <v>0</v>
      </c>
      <c r="BX141" s="82">
        <f t="shared" ref="BX141" si="2099">BX139*BX140</f>
        <v>0</v>
      </c>
      <c r="BY141" s="82">
        <f t="shared" ref="BY141" si="2100">BY139*BY140</f>
        <v>0</v>
      </c>
      <c r="BZ141" s="82">
        <f t="shared" ref="BZ141" si="2101">BZ139*BZ140</f>
        <v>0</v>
      </c>
      <c r="CA141" s="82">
        <f t="shared" ref="CA141" si="2102">CA139*CA140</f>
        <v>0</v>
      </c>
      <c r="CB141" s="82">
        <f t="shared" ref="CB141" si="2103">CB139*CB140</f>
        <v>0</v>
      </c>
      <c r="CC141" s="82">
        <f t="shared" ref="CC141" si="2104">CC139*CC140</f>
        <v>0</v>
      </c>
      <c r="CD141" s="82">
        <f t="shared" ref="CD141" si="2105">CD139*CD140</f>
        <v>0</v>
      </c>
      <c r="CE141" s="82">
        <f t="shared" ref="CE141" si="2106">CE139*CE140</f>
        <v>0</v>
      </c>
      <c r="CF141" s="82">
        <f t="shared" ref="CF141" si="2107">CF139*CF140</f>
        <v>0</v>
      </c>
      <c r="CG141" s="82">
        <f t="shared" ref="CG141" si="2108">CG139*CG140</f>
        <v>0</v>
      </c>
      <c r="CH141" s="82">
        <f t="shared" ref="CH141" si="2109">CH139*CH140</f>
        <v>0</v>
      </c>
      <c r="CI141" s="82">
        <f t="shared" ref="CI141" si="2110">CI139*CI140</f>
        <v>0</v>
      </c>
      <c r="CJ141" s="82">
        <f t="shared" ref="CJ141" si="2111">CJ139*CJ140</f>
        <v>0</v>
      </c>
      <c r="CK141" s="82">
        <f t="shared" ref="CK141" si="2112">CK139*CK140</f>
        <v>0</v>
      </c>
      <c r="CL141" s="82">
        <f t="shared" ref="CL141" si="2113">CL139*CL140</f>
        <v>0</v>
      </c>
      <c r="CM141" s="82">
        <f t="shared" ref="CM141" si="2114">CM139*CM140</f>
        <v>0</v>
      </c>
      <c r="CN141" s="82">
        <f t="shared" ref="CN141" si="2115">CN139*CN140</f>
        <v>0</v>
      </c>
      <c r="CO141" s="82">
        <f t="shared" ref="CO141" si="2116">CO139*CO140</f>
        <v>0</v>
      </c>
      <c r="CP141" s="82">
        <f t="shared" ref="CP141" si="2117">CP139*CP140</f>
        <v>0</v>
      </c>
      <c r="CQ141" s="82">
        <f t="shared" ref="CQ141" si="2118">CQ139*CQ140</f>
        <v>0</v>
      </c>
      <c r="CR141" s="82">
        <f t="shared" ref="CR141" si="2119">CR139*CR140</f>
        <v>0</v>
      </c>
      <c r="CS141" s="82">
        <f t="shared" ref="CS141" si="2120">CS139*CS140</f>
        <v>0</v>
      </c>
      <c r="CT141" s="82">
        <f t="shared" ref="CT141" si="2121">CT139*CT140</f>
        <v>0</v>
      </c>
      <c r="CU141" s="82">
        <f t="shared" ref="CU141" si="2122">CU139*CU140</f>
        <v>0</v>
      </c>
      <c r="CV141" s="82">
        <f t="shared" ref="CV141" si="2123">CV139*CV140</f>
        <v>0</v>
      </c>
      <c r="CW141" s="82">
        <f t="shared" ref="CW141" si="2124">CW139*CW140</f>
        <v>0</v>
      </c>
      <c r="CX141" s="82">
        <f t="shared" ref="CX141" si="2125">CX139*CX140</f>
        <v>0</v>
      </c>
      <c r="CY141" s="82">
        <f t="shared" ref="CY141" si="2126">CY139*CY140</f>
        <v>0</v>
      </c>
      <c r="CZ141" s="82">
        <f t="shared" ref="CZ141" si="2127">CZ139*CZ140</f>
        <v>0</v>
      </c>
      <c r="DA141" s="82">
        <f t="shared" ref="DA141" si="2128">DA139*DA140</f>
        <v>0</v>
      </c>
      <c r="DB141" s="82">
        <f t="shared" ref="DB141" si="2129">DB139*DB140</f>
        <v>0</v>
      </c>
      <c r="DC141" s="82">
        <f t="shared" ref="DC141" si="2130">DC139*DC140</f>
        <v>0</v>
      </c>
      <c r="DD141" s="82">
        <f t="shared" ref="DD141" si="2131">DD139*DD140</f>
        <v>0</v>
      </c>
      <c r="DE141" s="82">
        <f t="shared" ref="DE141" si="2132">DE139*DE140</f>
        <v>0</v>
      </c>
      <c r="DF141" s="82">
        <f t="shared" ref="DF141" si="2133">DF139*DF140</f>
        <v>0</v>
      </c>
      <c r="DG141" s="82">
        <f t="shared" ref="DG141" si="2134">DG139*DG140</f>
        <v>0</v>
      </c>
      <c r="DH141" s="82">
        <f t="shared" ref="DH141" si="2135">DH139*DH140</f>
        <v>0</v>
      </c>
      <c r="DI141" s="82">
        <f t="shared" ref="DI141" si="2136">DI139*DI140</f>
        <v>0</v>
      </c>
      <c r="DJ141" s="82">
        <f t="shared" ref="DJ141" si="2137">DJ139*DJ140</f>
        <v>0</v>
      </c>
      <c r="DK141" s="82">
        <f t="shared" ref="DK141" si="2138">DK139*DK140</f>
        <v>0</v>
      </c>
      <c r="DL141" s="82">
        <f t="shared" ref="DL141" si="2139">DL139*DL140</f>
        <v>0</v>
      </c>
      <c r="DM141" s="82">
        <f t="shared" ref="DM141" si="2140">DM139*DM140</f>
        <v>0</v>
      </c>
      <c r="DN141" s="82">
        <f t="shared" ref="DN141" si="2141">DN139*DN140</f>
        <v>0</v>
      </c>
      <c r="DO141" s="82">
        <f t="shared" ref="DO141" si="2142">DO139*DO140</f>
        <v>0</v>
      </c>
      <c r="DP141" s="82">
        <f t="shared" ref="DP141" si="2143">DP139*DP140</f>
        <v>0</v>
      </c>
      <c r="DQ141" s="82">
        <f t="shared" ref="DQ141" si="2144">DQ139*DQ140</f>
        <v>0</v>
      </c>
      <c r="DR141" s="82">
        <f t="shared" ref="DR141" si="2145">DR139*DR140</f>
        <v>0</v>
      </c>
      <c r="DS141" s="82">
        <f t="shared" ref="DS141" si="2146">DS139*DS140</f>
        <v>0</v>
      </c>
      <c r="DT141" s="82">
        <f t="shared" ref="DT141" si="2147">DT139*DT140</f>
        <v>0</v>
      </c>
      <c r="DU141" s="82">
        <f t="shared" ref="DU141" si="2148">DU139*DU140</f>
        <v>0</v>
      </c>
      <c r="DV141" s="82">
        <f t="shared" ref="DV141" si="2149">DV139*DV140</f>
        <v>0</v>
      </c>
      <c r="DW141" s="82">
        <f t="shared" ref="DW141" si="2150">DW139*DW140</f>
        <v>0</v>
      </c>
      <c r="DX141" s="82">
        <f t="shared" ref="DX141" si="2151">DX139*DX140</f>
        <v>0</v>
      </c>
      <c r="DY141" s="82">
        <f t="shared" ref="DY141" si="2152">DY139*DY140</f>
        <v>0</v>
      </c>
      <c r="DZ141" s="82">
        <f t="shared" ref="DZ141" si="2153">DZ139*DZ140</f>
        <v>0</v>
      </c>
      <c r="EA141" s="82">
        <f t="shared" ref="EA141" si="2154">EA139*EA140</f>
        <v>0</v>
      </c>
      <c r="EB141" s="82">
        <f t="shared" ref="EB141" si="2155">EB139*EB140</f>
        <v>0</v>
      </c>
    </row>
    <row r="142" spans="2:132" ht="14" outlineLevel="1" x14ac:dyDescent="0.3">
      <c r="B142" s="73"/>
      <c r="C142" s="27"/>
      <c r="H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c r="DZ142" s="57"/>
      <c r="EA142" s="57"/>
      <c r="EB142" s="57"/>
    </row>
    <row r="143" spans="2:132" ht="13" x14ac:dyDescent="0.3">
      <c r="C143" s="348" t="s">
        <v>567</v>
      </c>
      <c r="D143" s="342"/>
      <c r="E143" s="342"/>
      <c r="F143" s="342"/>
      <c r="G143" s="343" t="s">
        <v>220</v>
      </c>
      <c r="H143" s="344">
        <f>SUM(J143:EB143)</f>
        <v>0</v>
      </c>
      <c r="I143" s="342"/>
      <c r="J143" s="345">
        <f t="shared" ref="J143:AO143" si="2156">CHOOSE(Scenario,J125,J133,J141)</f>
        <v>0</v>
      </c>
      <c r="K143" s="346">
        <f t="shared" si="2156"/>
        <v>0</v>
      </c>
      <c r="L143" s="346">
        <f t="shared" si="2156"/>
        <v>0</v>
      </c>
      <c r="M143" s="346">
        <f t="shared" si="2156"/>
        <v>0</v>
      </c>
      <c r="N143" s="346">
        <f t="shared" si="2156"/>
        <v>0</v>
      </c>
      <c r="O143" s="346">
        <f t="shared" si="2156"/>
        <v>0</v>
      </c>
      <c r="P143" s="346">
        <f t="shared" si="2156"/>
        <v>0</v>
      </c>
      <c r="Q143" s="346">
        <f t="shared" si="2156"/>
        <v>0</v>
      </c>
      <c r="R143" s="346">
        <f t="shared" si="2156"/>
        <v>0</v>
      </c>
      <c r="S143" s="346">
        <f t="shared" si="2156"/>
        <v>0</v>
      </c>
      <c r="T143" s="346">
        <f t="shared" si="2156"/>
        <v>0</v>
      </c>
      <c r="U143" s="346">
        <f t="shared" si="2156"/>
        <v>0</v>
      </c>
      <c r="V143" s="346">
        <f t="shared" si="2156"/>
        <v>0</v>
      </c>
      <c r="W143" s="346">
        <f t="shared" si="2156"/>
        <v>0</v>
      </c>
      <c r="X143" s="346">
        <f t="shared" si="2156"/>
        <v>0</v>
      </c>
      <c r="Y143" s="346">
        <f t="shared" si="2156"/>
        <v>0</v>
      </c>
      <c r="Z143" s="346">
        <f t="shared" si="2156"/>
        <v>0</v>
      </c>
      <c r="AA143" s="346">
        <f t="shared" si="2156"/>
        <v>0</v>
      </c>
      <c r="AB143" s="346">
        <f t="shared" si="2156"/>
        <v>0</v>
      </c>
      <c r="AC143" s="346">
        <f t="shared" si="2156"/>
        <v>0</v>
      </c>
      <c r="AD143" s="346">
        <f t="shared" si="2156"/>
        <v>0</v>
      </c>
      <c r="AE143" s="346">
        <f t="shared" si="2156"/>
        <v>0</v>
      </c>
      <c r="AF143" s="346">
        <f t="shared" si="2156"/>
        <v>0</v>
      </c>
      <c r="AG143" s="346">
        <f t="shared" si="2156"/>
        <v>0</v>
      </c>
      <c r="AH143" s="346">
        <f t="shared" si="2156"/>
        <v>0</v>
      </c>
      <c r="AI143" s="346">
        <f t="shared" si="2156"/>
        <v>0</v>
      </c>
      <c r="AJ143" s="346">
        <f t="shared" si="2156"/>
        <v>0</v>
      </c>
      <c r="AK143" s="346">
        <f t="shared" si="2156"/>
        <v>0</v>
      </c>
      <c r="AL143" s="346">
        <f t="shared" si="2156"/>
        <v>0</v>
      </c>
      <c r="AM143" s="346">
        <f t="shared" si="2156"/>
        <v>0</v>
      </c>
      <c r="AN143" s="346">
        <f t="shared" si="2156"/>
        <v>0</v>
      </c>
      <c r="AO143" s="346">
        <f t="shared" si="2156"/>
        <v>0</v>
      </c>
      <c r="AP143" s="346">
        <f t="shared" ref="AP143:BU143" si="2157">CHOOSE(Scenario,AP125,AP133,AP141)</f>
        <v>0</v>
      </c>
      <c r="AQ143" s="346">
        <f t="shared" si="2157"/>
        <v>0</v>
      </c>
      <c r="AR143" s="346">
        <f t="shared" si="2157"/>
        <v>0</v>
      </c>
      <c r="AS143" s="346">
        <f t="shared" si="2157"/>
        <v>0</v>
      </c>
      <c r="AT143" s="346">
        <f t="shared" si="2157"/>
        <v>0</v>
      </c>
      <c r="AU143" s="346">
        <f t="shared" si="2157"/>
        <v>0</v>
      </c>
      <c r="AV143" s="346">
        <f t="shared" si="2157"/>
        <v>0</v>
      </c>
      <c r="AW143" s="346">
        <f t="shared" si="2157"/>
        <v>0</v>
      </c>
      <c r="AX143" s="346">
        <f t="shared" si="2157"/>
        <v>0</v>
      </c>
      <c r="AY143" s="346">
        <f t="shared" si="2157"/>
        <v>0</v>
      </c>
      <c r="AZ143" s="346">
        <f t="shared" si="2157"/>
        <v>0</v>
      </c>
      <c r="BA143" s="346">
        <f t="shared" si="2157"/>
        <v>0</v>
      </c>
      <c r="BB143" s="346">
        <f t="shared" si="2157"/>
        <v>0</v>
      </c>
      <c r="BC143" s="346">
        <f t="shared" si="2157"/>
        <v>0</v>
      </c>
      <c r="BD143" s="346">
        <f t="shared" si="2157"/>
        <v>0</v>
      </c>
      <c r="BE143" s="346">
        <f t="shared" si="2157"/>
        <v>0</v>
      </c>
      <c r="BF143" s="346">
        <f t="shared" si="2157"/>
        <v>0</v>
      </c>
      <c r="BG143" s="346">
        <f t="shared" si="2157"/>
        <v>0</v>
      </c>
      <c r="BH143" s="346">
        <f t="shared" si="2157"/>
        <v>0</v>
      </c>
      <c r="BI143" s="346">
        <f t="shared" si="2157"/>
        <v>0</v>
      </c>
      <c r="BJ143" s="346">
        <f t="shared" si="2157"/>
        <v>0</v>
      </c>
      <c r="BK143" s="346">
        <f t="shared" si="2157"/>
        <v>0</v>
      </c>
      <c r="BL143" s="346">
        <f t="shared" si="2157"/>
        <v>0</v>
      </c>
      <c r="BM143" s="346">
        <f t="shared" si="2157"/>
        <v>0</v>
      </c>
      <c r="BN143" s="346">
        <f t="shared" si="2157"/>
        <v>0</v>
      </c>
      <c r="BO143" s="346">
        <f t="shared" si="2157"/>
        <v>0</v>
      </c>
      <c r="BP143" s="346">
        <f t="shared" si="2157"/>
        <v>0</v>
      </c>
      <c r="BQ143" s="346">
        <f t="shared" si="2157"/>
        <v>0</v>
      </c>
      <c r="BR143" s="346">
        <f t="shared" si="2157"/>
        <v>0</v>
      </c>
      <c r="BS143" s="346">
        <f t="shared" si="2157"/>
        <v>0</v>
      </c>
      <c r="BT143" s="346">
        <f t="shared" si="2157"/>
        <v>0</v>
      </c>
      <c r="BU143" s="346">
        <f t="shared" si="2157"/>
        <v>0</v>
      </c>
      <c r="BV143" s="346">
        <f t="shared" ref="BV143:DA143" si="2158">CHOOSE(Scenario,BV125,BV133,BV141)</f>
        <v>0</v>
      </c>
      <c r="BW143" s="346">
        <f t="shared" si="2158"/>
        <v>0</v>
      </c>
      <c r="BX143" s="346">
        <f t="shared" si="2158"/>
        <v>0</v>
      </c>
      <c r="BY143" s="346">
        <f t="shared" si="2158"/>
        <v>0</v>
      </c>
      <c r="BZ143" s="346">
        <f t="shared" si="2158"/>
        <v>0</v>
      </c>
      <c r="CA143" s="346">
        <f t="shared" si="2158"/>
        <v>0</v>
      </c>
      <c r="CB143" s="346">
        <f t="shared" si="2158"/>
        <v>0</v>
      </c>
      <c r="CC143" s="346">
        <f t="shared" si="2158"/>
        <v>0</v>
      </c>
      <c r="CD143" s="346">
        <f t="shared" si="2158"/>
        <v>0</v>
      </c>
      <c r="CE143" s="346">
        <f t="shared" si="2158"/>
        <v>0</v>
      </c>
      <c r="CF143" s="346">
        <f t="shared" si="2158"/>
        <v>0</v>
      </c>
      <c r="CG143" s="346">
        <f t="shared" si="2158"/>
        <v>0</v>
      </c>
      <c r="CH143" s="346">
        <f t="shared" si="2158"/>
        <v>0</v>
      </c>
      <c r="CI143" s="346">
        <f t="shared" si="2158"/>
        <v>0</v>
      </c>
      <c r="CJ143" s="346">
        <f t="shared" si="2158"/>
        <v>0</v>
      </c>
      <c r="CK143" s="346">
        <f t="shared" si="2158"/>
        <v>0</v>
      </c>
      <c r="CL143" s="346">
        <f t="shared" si="2158"/>
        <v>0</v>
      </c>
      <c r="CM143" s="346">
        <f t="shared" si="2158"/>
        <v>0</v>
      </c>
      <c r="CN143" s="346">
        <f t="shared" si="2158"/>
        <v>0</v>
      </c>
      <c r="CO143" s="346">
        <f t="shared" si="2158"/>
        <v>0</v>
      </c>
      <c r="CP143" s="346">
        <f t="shared" si="2158"/>
        <v>0</v>
      </c>
      <c r="CQ143" s="346">
        <f t="shared" si="2158"/>
        <v>0</v>
      </c>
      <c r="CR143" s="346">
        <f t="shared" si="2158"/>
        <v>0</v>
      </c>
      <c r="CS143" s="346">
        <f t="shared" si="2158"/>
        <v>0</v>
      </c>
      <c r="CT143" s="346">
        <f t="shared" si="2158"/>
        <v>0</v>
      </c>
      <c r="CU143" s="346">
        <f t="shared" si="2158"/>
        <v>0</v>
      </c>
      <c r="CV143" s="346">
        <f t="shared" si="2158"/>
        <v>0</v>
      </c>
      <c r="CW143" s="346">
        <f t="shared" si="2158"/>
        <v>0</v>
      </c>
      <c r="CX143" s="346">
        <f t="shared" si="2158"/>
        <v>0</v>
      </c>
      <c r="CY143" s="346">
        <f t="shared" si="2158"/>
        <v>0</v>
      </c>
      <c r="CZ143" s="346">
        <f t="shared" si="2158"/>
        <v>0</v>
      </c>
      <c r="DA143" s="346">
        <f t="shared" si="2158"/>
        <v>0</v>
      </c>
      <c r="DB143" s="346">
        <f t="shared" ref="DB143:EB143" si="2159">CHOOSE(Scenario,DB125,DB133,DB141)</f>
        <v>0</v>
      </c>
      <c r="DC143" s="346">
        <f t="shared" si="2159"/>
        <v>0</v>
      </c>
      <c r="DD143" s="346">
        <f t="shared" si="2159"/>
        <v>0</v>
      </c>
      <c r="DE143" s="346">
        <f t="shared" si="2159"/>
        <v>0</v>
      </c>
      <c r="DF143" s="346">
        <f t="shared" si="2159"/>
        <v>0</v>
      </c>
      <c r="DG143" s="346">
        <f t="shared" si="2159"/>
        <v>0</v>
      </c>
      <c r="DH143" s="346">
        <f t="shared" si="2159"/>
        <v>0</v>
      </c>
      <c r="DI143" s="346">
        <f t="shared" si="2159"/>
        <v>0</v>
      </c>
      <c r="DJ143" s="346">
        <f t="shared" si="2159"/>
        <v>0</v>
      </c>
      <c r="DK143" s="346">
        <f t="shared" si="2159"/>
        <v>0</v>
      </c>
      <c r="DL143" s="346">
        <f t="shared" si="2159"/>
        <v>0</v>
      </c>
      <c r="DM143" s="346">
        <f t="shared" si="2159"/>
        <v>0</v>
      </c>
      <c r="DN143" s="346">
        <f t="shared" si="2159"/>
        <v>0</v>
      </c>
      <c r="DO143" s="346">
        <f t="shared" si="2159"/>
        <v>0</v>
      </c>
      <c r="DP143" s="346">
        <f t="shared" si="2159"/>
        <v>0</v>
      </c>
      <c r="DQ143" s="346">
        <f t="shared" si="2159"/>
        <v>0</v>
      </c>
      <c r="DR143" s="346">
        <f t="shared" si="2159"/>
        <v>0</v>
      </c>
      <c r="DS143" s="346">
        <f t="shared" si="2159"/>
        <v>0</v>
      </c>
      <c r="DT143" s="346">
        <f t="shared" si="2159"/>
        <v>0</v>
      </c>
      <c r="DU143" s="346">
        <f t="shared" si="2159"/>
        <v>0</v>
      </c>
      <c r="DV143" s="346">
        <f t="shared" si="2159"/>
        <v>0</v>
      </c>
      <c r="DW143" s="346">
        <f t="shared" si="2159"/>
        <v>0</v>
      </c>
      <c r="DX143" s="346">
        <f t="shared" si="2159"/>
        <v>0</v>
      </c>
      <c r="DY143" s="346">
        <f t="shared" si="2159"/>
        <v>0</v>
      </c>
      <c r="DZ143" s="346">
        <f t="shared" si="2159"/>
        <v>0</v>
      </c>
      <c r="EA143" s="346">
        <f t="shared" si="2159"/>
        <v>0</v>
      </c>
      <c r="EB143" s="347">
        <f t="shared" si="2159"/>
        <v>0</v>
      </c>
    </row>
    <row r="144" spans="2:132" ht="14" x14ac:dyDescent="0.3">
      <c r="B144" s="73"/>
      <c r="C144" s="27"/>
      <c r="H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row>
    <row r="145" spans="1:132" ht="13" x14ac:dyDescent="0.3">
      <c r="B145" s="34"/>
      <c r="C145" s="2" t="s">
        <v>534</v>
      </c>
      <c r="D145" s="34"/>
      <c r="E145" s="34"/>
      <c r="F145" s="34"/>
      <c r="G145" s="67"/>
      <c r="H145" s="35"/>
      <c r="I145" s="34"/>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row>
    <row r="146" spans="1:132" ht="13" outlineLevel="1" x14ac:dyDescent="0.3">
      <c r="C146" s="340" t="s">
        <v>503</v>
      </c>
      <c r="G146" s="52"/>
      <c r="H146" s="29"/>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row>
    <row r="147" spans="1:132" outlineLevel="1" x14ac:dyDescent="0.25">
      <c r="C147" s="328" t="s">
        <v>565</v>
      </c>
      <c r="G147" s="52" t="s">
        <v>220</v>
      </c>
      <c r="H147" s="46">
        <f t="shared" ref="H147" si="2160">SUM(J147:EB147)</f>
        <v>0</v>
      </c>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row>
    <row r="148" spans="1:132" ht="13" outlineLevel="1" x14ac:dyDescent="0.3">
      <c r="C148" s="330"/>
      <c r="G148" s="52"/>
      <c r="H148" s="29"/>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row>
    <row r="149" spans="1:132" ht="13" x14ac:dyDescent="0.3">
      <c r="C149" s="348" t="s">
        <v>566</v>
      </c>
      <c r="D149" s="342"/>
      <c r="E149" s="342"/>
      <c r="F149" s="342"/>
      <c r="G149" s="349" t="s">
        <v>220</v>
      </c>
      <c r="H149" s="362">
        <f t="shared" ref="H149" si="2161">SUM(J149:EB149)</f>
        <v>0</v>
      </c>
      <c r="I149" s="342"/>
      <c r="J149" s="363">
        <f>J147</f>
        <v>0</v>
      </c>
      <c r="K149" s="363">
        <f t="shared" ref="K149:BV149" si="2162">K147</f>
        <v>0</v>
      </c>
      <c r="L149" s="363">
        <f t="shared" si="2162"/>
        <v>0</v>
      </c>
      <c r="M149" s="363">
        <f t="shared" si="2162"/>
        <v>0</v>
      </c>
      <c r="N149" s="363">
        <f t="shared" si="2162"/>
        <v>0</v>
      </c>
      <c r="O149" s="363">
        <f t="shared" si="2162"/>
        <v>0</v>
      </c>
      <c r="P149" s="363">
        <f t="shared" si="2162"/>
        <v>0</v>
      </c>
      <c r="Q149" s="363">
        <f t="shared" si="2162"/>
        <v>0</v>
      </c>
      <c r="R149" s="363">
        <f t="shared" si="2162"/>
        <v>0</v>
      </c>
      <c r="S149" s="363">
        <f t="shared" si="2162"/>
        <v>0</v>
      </c>
      <c r="T149" s="363">
        <f t="shared" si="2162"/>
        <v>0</v>
      </c>
      <c r="U149" s="363">
        <f t="shared" si="2162"/>
        <v>0</v>
      </c>
      <c r="V149" s="363">
        <f t="shared" si="2162"/>
        <v>0</v>
      </c>
      <c r="W149" s="363">
        <f t="shared" si="2162"/>
        <v>0</v>
      </c>
      <c r="X149" s="363">
        <f t="shared" si="2162"/>
        <v>0</v>
      </c>
      <c r="Y149" s="363">
        <f t="shared" si="2162"/>
        <v>0</v>
      </c>
      <c r="Z149" s="363">
        <f t="shared" si="2162"/>
        <v>0</v>
      </c>
      <c r="AA149" s="363">
        <f t="shared" si="2162"/>
        <v>0</v>
      </c>
      <c r="AB149" s="363">
        <f t="shared" si="2162"/>
        <v>0</v>
      </c>
      <c r="AC149" s="363">
        <f t="shared" si="2162"/>
        <v>0</v>
      </c>
      <c r="AD149" s="363">
        <f t="shared" si="2162"/>
        <v>0</v>
      </c>
      <c r="AE149" s="363">
        <f t="shared" si="2162"/>
        <v>0</v>
      </c>
      <c r="AF149" s="363">
        <f t="shared" si="2162"/>
        <v>0</v>
      </c>
      <c r="AG149" s="363">
        <f t="shared" si="2162"/>
        <v>0</v>
      </c>
      <c r="AH149" s="363">
        <f t="shared" si="2162"/>
        <v>0</v>
      </c>
      <c r="AI149" s="363">
        <f t="shared" si="2162"/>
        <v>0</v>
      </c>
      <c r="AJ149" s="363">
        <f t="shared" si="2162"/>
        <v>0</v>
      </c>
      <c r="AK149" s="363">
        <f t="shared" si="2162"/>
        <v>0</v>
      </c>
      <c r="AL149" s="363">
        <f t="shared" si="2162"/>
        <v>0</v>
      </c>
      <c r="AM149" s="363">
        <f t="shared" si="2162"/>
        <v>0</v>
      </c>
      <c r="AN149" s="363">
        <f t="shared" si="2162"/>
        <v>0</v>
      </c>
      <c r="AO149" s="363">
        <f t="shared" si="2162"/>
        <v>0</v>
      </c>
      <c r="AP149" s="363">
        <f t="shared" si="2162"/>
        <v>0</v>
      </c>
      <c r="AQ149" s="363">
        <f t="shared" si="2162"/>
        <v>0</v>
      </c>
      <c r="AR149" s="363">
        <f t="shared" si="2162"/>
        <v>0</v>
      </c>
      <c r="AS149" s="363">
        <f t="shared" si="2162"/>
        <v>0</v>
      </c>
      <c r="AT149" s="363">
        <f t="shared" si="2162"/>
        <v>0</v>
      </c>
      <c r="AU149" s="363">
        <f t="shared" si="2162"/>
        <v>0</v>
      </c>
      <c r="AV149" s="363">
        <f t="shared" si="2162"/>
        <v>0</v>
      </c>
      <c r="AW149" s="363">
        <f t="shared" si="2162"/>
        <v>0</v>
      </c>
      <c r="AX149" s="363">
        <f t="shared" si="2162"/>
        <v>0</v>
      </c>
      <c r="AY149" s="363">
        <f t="shared" si="2162"/>
        <v>0</v>
      </c>
      <c r="AZ149" s="363">
        <f t="shared" si="2162"/>
        <v>0</v>
      </c>
      <c r="BA149" s="363">
        <f t="shared" si="2162"/>
        <v>0</v>
      </c>
      <c r="BB149" s="363">
        <f t="shared" si="2162"/>
        <v>0</v>
      </c>
      <c r="BC149" s="363">
        <f t="shared" si="2162"/>
        <v>0</v>
      </c>
      <c r="BD149" s="363">
        <f t="shared" si="2162"/>
        <v>0</v>
      </c>
      <c r="BE149" s="363">
        <f t="shared" si="2162"/>
        <v>0</v>
      </c>
      <c r="BF149" s="363">
        <f t="shared" si="2162"/>
        <v>0</v>
      </c>
      <c r="BG149" s="363">
        <f t="shared" si="2162"/>
        <v>0</v>
      </c>
      <c r="BH149" s="363">
        <f t="shared" si="2162"/>
        <v>0</v>
      </c>
      <c r="BI149" s="363">
        <f t="shared" si="2162"/>
        <v>0</v>
      </c>
      <c r="BJ149" s="363">
        <f t="shared" si="2162"/>
        <v>0</v>
      </c>
      <c r="BK149" s="363">
        <f t="shared" si="2162"/>
        <v>0</v>
      </c>
      <c r="BL149" s="363">
        <f t="shared" si="2162"/>
        <v>0</v>
      </c>
      <c r="BM149" s="363">
        <f t="shared" si="2162"/>
        <v>0</v>
      </c>
      <c r="BN149" s="363">
        <f t="shared" si="2162"/>
        <v>0</v>
      </c>
      <c r="BO149" s="363">
        <f t="shared" si="2162"/>
        <v>0</v>
      </c>
      <c r="BP149" s="363">
        <f t="shared" si="2162"/>
        <v>0</v>
      </c>
      <c r="BQ149" s="363">
        <f t="shared" si="2162"/>
        <v>0</v>
      </c>
      <c r="BR149" s="363">
        <f t="shared" si="2162"/>
        <v>0</v>
      </c>
      <c r="BS149" s="363">
        <f t="shared" si="2162"/>
        <v>0</v>
      </c>
      <c r="BT149" s="363">
        <f t="shared" si="2162"/>
        <v>0</v>
      </c>
      <c r="BU149" s="363">
        <f t="shared" si="2162"/>
        <v>0</v>
      </c>
      <c r="BV149" s="363">
        <f t="shared" si="2162"/>
        <v>0</v>
      </c>
      <c r="BW149" s="363">
        <f t="shared" ref="BW149:EB149" si="2163">BW147</f>
        <v>0</v>
      </c>
      <c r="BX149" s="363">
        <f t="shared" si="2163"/>
        <v>0</v>
      </c>
      <c r="BY149" s="363">
        <f t="shared" si="2163"/>
        <v>0</v>
      </c>
      <c r="BZ149" s="363">
        <f t="shared" si="2163"/>
        <v>0</v>
      </c>
      <c r="CA149" s="363">
        <f t="shared" si="2163"/>
        <v>0</v>
      </c>
      <c r="CB149" s="363">
        <f t="shared" si="2163"/>
        <v>0</v>
      </c>
      <c r="CC149" s="363">
        <f t="shared" si="2163"/>
        <v>0</v>
      </c>
      <c r="CD149" s="363">
        <f t="shared" si="2163"/>
        <v>0</v>
      </c>
      <c r="CE149" s="363">
        <f t="shared" si="2163"/>
        <v>0</v>
      </c>
      <c r="CF149" s="363">
        <f t="shared" si="2163"/>
        <v>0</v>
      </c>
      <c r="CG149" s="363">
        <f t="shared" si="2163"/>
        <v>0</v>
      </c>
      <c r="CH149" s="363">
        <f t="shared" si="2163"/>
        <v>0</v>
      </c>
      <c r="CI149" s="363">
        <f t="shared" si="2163"/>
        <v>0</v>
      </c>
      <c r="CJ149" s="363">
        <f t="shared" si="2163"/>
        <v>0</v>
      </c>
      <c r="CK149" s="363">
        <f t="shared" si="2163"/>
        <v>0</v>
      </c>
      <c r="CL149" s="363">
        <f t="shared" si="2163"/>
        <v>0</v>
      </c>
      <c r="CM149" s="363">
        <f t="shared" si="2163"/>
        <v>0</v>
      </c>
      <c r="CN149" s="363">
        <f t="shared" si="2163"/>
        <v>0</v>
      </c>
      <c r="CO149" s="363">
        <f t="shared" si="2163"/>
        <v>0</v>
      </c>
      <c r="CP149" s="363">
        <f t="shared" si="2163"/>
        <v>0</v>
      </c>
      <c r="CQ149" s="363">
        <f t="shared" si="2163"/>
        <v>0</v>
      </c>
      <c r="CR149" s="363">
        <f t="shared" si="2163"/>
        <v>0</v>
      </c>
      <c r="CS149" s="363">
        <f t="shared" si="2163"/>
        <v>0</v>
      </c>
      <c r="CT149" s="363">
        <f t="shared" si="2163"/>
        <v>0</v>
      </c>
      <c r="CU149" s="363">
        <f t="shared" si="2163"/>
        <v>0</v>
      </c>
      <c r="CV149" s="363">
        <f t="shared" si="2163"/>
        <v>0</v>
      </c>
      <c r="CW149" s="363">
        <f t="shared" si="2163"/>
        <v>0</v>
      </c>
      <c r="CX149" s="363">
        <f t="shared" si="2163"/>
        <v>0</v>
      </c>
      <c r="CY149" s="363">
        <f t="shared" si="2163"/>
        <v>0</v>
      </c>
      <c r="CZ149" s="363">
        <f t="shared" si="2163"/>
        <v>0</v>
      </c>
      <c r="DA149" s="363">
        <f t="shared" si="2163"/>
        <v>0</v>
      </c>
      <c r="DB149" s="363">
        <f t="shared" si="2163"/>
        <v>0</v>
      </c>
      <c r="DC149" s="363">
        <f t="shared" si="2163"/>
        <v>0</v>
      </c>
      <c r="DD149" s="363">
        <f t="shared" si="2163"/>
        <v>0</v>
      </c>
      <c r="DE149" s="363">
        <f t="shared" si="2163"/>
        <v>0</v>
      </c>
      <c r="DF149" s="363">
        <f t="shared" si="2163"/>
        <v>0</v>
      </c>
      <c r="DG149" s="363">
        <f t="shared" si="2163"/>
        <v>0</v>
      </c>
      <c r="DH149" s="363">
        <f t="shared" si="2163"/>
        <v>0</v>
      </c>
      <c r="DI149" s="363">
        <f t="shared" si="2163"/>
        <v>0</v>
      </c>
      <c r="DJ149" s="363">
        <f t="shared" si="2163"/>
        <v>0</v>
      </c>
      <c r="DK149" s="363">
        <f t="shared" si="2163"/>
        <v>0</v>
      </c>
      <c r="DL149" s="363">
        <f t="shared" si="2163"/>
        <v>0</v>
      </c>
      <c r="DM149" s="363">
        <f t="shared" si="2163"/>
        <v>0</v>
      </c>
      <c r="DN149" s="363">
        <f t="shared" si="2163"/>
        <v>0</v>
      </c>
      <c r="DO149" s="363">
        <f t="shared" si="2163"/>
        <v>0</v>
      </c>
      <c r="DP149" s="363">
        <f t="shared" si="2163"/>
        <v>0</v>
      </c>
      <c r="DQ149" s="363">
        <f t="shared" si="2163"/>
        <v>0</v>
      </c>
      <c r="DR149" s="363">
        <f t="shared" si="2163"/>
        <v>0</v>
      </c>
      <c r="DS149" s="363">
        <f t="shared" si="2163"/>
        <v>0</v>
      </c>
      <c r="DT149" s="363">
        <f t="shared" si="2163"/>
        <v>0</v>
      </c>
      <c r="DU149" s="363">
        <f t="shared" si="2163"/>
        <v>0</v>
      </c>
      <c r="DV149" s="363">
        <f t="shared" si="2163"/>
        <v>0</v>
      </c>
      <c r="DW149" s="363">
        <f t="shared" si="2163"/>
        <v>0</v>
      </c>
      <c r="DX149" s="363">
        <f t="shared" si="2163"/>
        <v>0</v>
      </c>
      <c r="DY149" s="363">
        <f t="shared" si="2163"/>
        <v>0</v>
      </c>
      <c r="DZ149" s="363">
        <f t="shared" si="2163"/>
        <v>0</v>
      </c>
      <c r="EA149" s="363">
        <f t="shared" si="2163"/>
        <v>0</v>
      </c>
      <c r="EB149" s="364">
        <f t="shared" si="2163"/>
        <v>0</v>
      </c>
    </row>
    <row r="150" spans="1:132" x14ac:dyDescent="0.25">
      <c r="G150" s="52"/>
      <c r="H150" s="29"/>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row>
    <row r="151" spans="1:132" ht="13" x14ac:dyDescent="0.3">
      <c r="B151" s="34"/>
      <c r="C151" s="2" t="s">
        <v>597</v>
      </c>
      <c r="D151" s="34"/>
      <c r="E151" s="34"/>
      <c r="F151" s="34"/>
      <c r="G151" s="67"/>
      <c r="H151" s="35"/>
      <c r="I151" s="34"/>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row>
    <row r="152" spans="1:132" ht="13" x14ac:dyDescent="0.25">
      <c r="A152" s="59">
        <f>IF(ROUND(SUM(H93,H114,H125,H147)-H152,2)=0,0,1)</f>
        <v>0</v>
      </c>
      <c r="C152" s="311" t="s">
        <v>500</v>
      </c>
      <c r="G152" s="52" t="s">
        <v>220</v>
      </c>
      <c r="H152" s="66">
        <f t="shared" ref="H152:H154" si="2164">SUM(J152:EB152)</f>
        <v>0</v>
      </c>
      <c r="J152" s="82">
        <f t="shared" ref="J152:AO152" si="2165">SUM(J93,J114,J125,J147)</f>
        <v>0</v>
      </c>
      <c r="K152" s="82">
        <f t="shared" si="2165"/>
        <v>0</v>
      </c>
      <c r="L152" s="82">
        <f t="shared" si="2165"/>
        <v>0</v>
      </c>
      <c r="M152" s="82">
        <f t="shared" si="2165"/>
        <v>0</v>
      </c>
      <c r="N152" s="82">
        <f t="shared" si="2165"/>
        <v>0</v>
      </c>
      <c r="O152" s="82">
        <f t="shared" si="2165"/>
        <v>0</v>
      </c>
      <c r="P152" s="82">
        <f t="shared" si="2165"/>
        <v>0</v>
      </c>
      <c r="Q152" s="82">
        <f t="shared" si="2165"/>
        <v>0</v>
      </c>
      <c r="R152" s="82">
        <f t="shared" si="2165"/>
        <v>0</v>
      </c>
      <c r="S152" s="82">
        <f t="shared" si="2165"/>
        <v>0</v>
      </c>
      <c r="T152" s="82">
        <f t="shared" si="2165"/>
        <v>0</v>
      </c>
      <c r="U152" s="82">
        <f t="shared" si="2165"/>
        <v>0</v>
      </c>
      <c r="V152" s="82">
        <f t="shared" si="2165"/>
        <v>0</v>
      </c>
      <c r="W152" s="82">
        <f t="shared" si="2165"/>
        <v>0</v>
      </c>
      <c r="X152" s="82">
        <f t="shared" si="2165"/>
        <v>0</v>
      </c>
      <c r="Y152" s="82">
        <f t="shared" si="2165"/>
        <v>0</v>
      </c>
      <c r="Z152" s="82">
        <f t="shared" si="2165"/>
        <v>0</v>
      </c>
      <c r="AA152" s="82">
        <f t="shared" si="2165"/>
        <v>0</v>
      </c>
      <c r="AB152" s="82">
        <f t="shared" si="2165"/>
        <v>0</v>
      </c>
      <c r="AC152" s="82">
        <f t="shared" si="2165"/>
        <v>0</v>
      </c>
      <c r="AD152" s="82">
        <f t="shared" si="2165"/>
        <v>0</v>
      </c>
      <c r="AE152" s="82">
        <f t="shared" si="2165"/>
        <v>0</v>
      </c>
      <c r="AF152" s="82">
        <f t="shared" si="2165"/>
        <v>0</v>
      </c>
      <c r="AG152" s="82">
        <f t="shared" si="2165"/>
        <v>0</v>
      </c>
      <c r="AH152" s="82">
        <f t="shared" si="2165"/>
        <v>0</v>
      </c>
      <c r="AI152" s="82">
        <f t="shared" si="2165"/>
        <v>0</v>
      </c>
      <c r="AJ152" s="82">
        <f t="shared" si="2165"/>
        <v>0</v>
      </c>
      <c r="AK152" s="82">
        <f t="shared" si="2165"/>
        <v>0</v>
      </c>
      <c r="AL152" s="82">
        <f t="shared" si="2165"/>
        <v>0</v>
      </c>
      <c r="AM152" s="82">
        <f t="shared" si="2165"/>
        <v>0</v>
      </c>
      <c r="AN152" s="82">
        <f t="shared" si="2165"/>
        <v>0</v>
      </c>
      <c r="AO152" s="82">
        <f t="shared" si="2165"/>
        <v>0</v>
      </c>
      <c r="AP152" s="82">
        <f t="shared" ref="AP152:BU152" si="2166">SUM(AP93,AP114,AP125,AP147)</f>
        <v>0</v>
      </c>
      <c r="AQ152" s="82">
        <f t="shared" si="2166"/>
        <v>0</v>
      </c>
      <c r="AR152" s="82">
        <f t="shared" si="2166"/>
        <v>0</v>
      </c>
      <c r="AS152" s="82">
        <f t="shared" si="2166"/>
        <v>0</v>
      </c>
      <c r="AT152" s="82">
        <f t="shared" si="2166"/>
        <v>0</v>
      </c>
      <c r="AU152" s="82">
        <f t="shared" si="2166"/>
        <v>0</v>
      </c>
      <c r="AV152" s="82">
        <f t="shared" si="2166"/>
        <v>0</v>
      </c>
      <c r="AW152" s="82">
        <f t="shared" si="2166"/>
        <v>0</v>
      </c>
      <c r="AX152" s="82">
        <f t="shared" si="2166"/>
        <v>0</v>
      </c>
      <c r="AY152" s="82">
        <f t="shared" si="2166"/>
        <v>0</v>
      </c>
      <c r="AZ152" s="82">
        <f t="shared" si="2166"/>
        <v>0</v>
      </c>
      <c r="BA152" s="82">
        <f t="shared" si="2166"/>
        <v>0</v>
      </c>
      <c r="BB152" s="82">
        <f t="shared" si="2166"/>
        <v>0</v>
      </c>
      <c r="BC152" s="82">
        <f t="shared" si="2166"/>
        <v>0</v>
      </c>
      <c r="BD152" s="82">
        <f t="shared" si="2166"/>
        <v>0</v>
      </c>
      <c r="BE152" s="82">
        <f t="shared" si="2166"/>
        <v>0</v>
      </c>
      <c r="BF152" s="82">
        <f t="shared" si="2166"/>
        <v>0</v>
      </c>
      <c r="BG152" s="82">
        <f t="shared" si="2166"/>
        <v>0</v>
      </c>
      <c r="BH152" s="82">
        <f t="shared" si="2166"/>
        <v>0</v>
      </c>
      <c r="BI152" s="82">
        <f t="shared" si="2166"/>
        <v>0</v>
      </c>
      <c r="BJ152" s="82">
        <f t="shared" si="2166"/>
        <v>0</v>
      </c>
      <c r="BK152" s="82">
        <f t="shared" si="2166"/>
        <v>0</v>
      </c>
      <c r="BL152" s="82">
        <f t="shared" si="2166"/>
        <v>0</v>
      </c>
      <c r="BM152" s="82">
        <f t="shared" si="2166"/>
        <v>0</v>
      </c>
      <c r="BN152" s="82">
        <f t="shared" si="2166"/>
        <v>0</v>
      </c>
      <c r="BO152" s="82">
        <f t="shared" si="2166"/>
        <v>0</v>
      </c>
      <c r="BP152" s="82">
        <f t="shared" si="2166"/>
        <v>0</v>
      </c>
      <c r="BQ152" s="82">
        <f t="shared" si="2166"/>
        <v>0</v>
      </c>
      <c r="BR152" s="82">
        <f t="shared" si="2166"/>
        <v>0</v>
      </c>
      <c r="BS152" s="82">
        <f t="shared" si="2166"/>
        <v>0</v>
      </c>
      <c r="BT152" s="82">
        <f t="shared" si="2166"/>
        <v>0</v>
      </c>
      <c r="BU152" s="82">
        <f t="shared" si="2166"/>
        <v>0</v>
      </c>
      <c r="BV152" s="82">
        <f t="shared" ref="BV152:DA152" si="2167">SUM(BV93,BV114,BV125,BV147)</f>
        <v>0</v>
      </c>
      <c r="BW152" s="82">
        <f t="shared" si="2167"/>
        <v>0</v>
      </c>
      <c r="BX152" s="82">
        <f t="shared" si="2167"/>
        <v>0</v>
      </c>
      <c r="BY152" s="82">
        <f t="shared" si="2167"/>
        <v>0</v>
      </c>
      <c r="BZ152" s="82">
        <f t="shared" si="2167"/>
        <v>0</v>
      </c>
      <c r="CA152" s="82">
        <f t="shared" si="2167"/>
        <v>0</v>
      </c>
      <c r="CB152" s="82">
        <f t="shared" si="2167"/>
        <v>0</v>
      </c>
      <c r="CC152" s="82">
        <f t="shared" si="2167"/>
        <v>0</v>
      </c>
      <c r="CD152" s="82">
        <f t="shared" si="2167"/>
        <v>0</v>
      </c>
      <c r="CE152" s="82">
        <f t="shared" si="2167"/>
        <v>0</v>
      </c>
      <c r="CF152" s="82">
        <f t="shared" si="2167"/>
        <v>0</v>
      </c>
      <c r="CG152" s="82">
        <f t="shared" si="2167"/>
        <v>0</v>
      </c>
      <c r="CH152" s="82">
        <f t="shared" si="2167"/>
        <v>0</v>
      </c>
      <c r="CI152" s="82">
        <f t="shared" si="2167"/>
        <v>0</v>
      </c>
      <c r="CJ152" s="82">
        <f t="shared" si="2167"/>
        <v>0</v>
      </c>
      <c r="CK152" s="82">
        <f t="shared" si="2167"/>
        <v>0</v>
      </c>
      <c r="CL152" s="82">
        <f t="shared" si="2167"/>
        <v>0</v>
      </c>
      <c r="CM152" s="82">
        <f t="shared" si="2167"/>
        <v>0</v>
      </c>
      <c r="CN152" s="82">
        <f t="shared" si="2167"/>
        <v>0</v>
      </c>
      <c r="CO152" s="82">
        <f t="shared" si="2167"/>
        <v>0</v>
      </c>
      <c r="CP152" s="82">
        <f t="shared" si="2167"/>
        <v>0</v>
      </c>
      <c r="CQ152" s="82">
        <f t="shared" si="2167"/>
        <v>0</v>
      </c>
      <c r="CR152" s="82">
        <f t="shared" si="2167"/>
        <v>0</v>
      </c>
      <c r="CS152" s="82">
        <f t="shared" si="2167"/>
        <v>0</v>
      </c>
      <c r="CT152" s="82">
        <f t="shared" si="2167"/>
        <v>0</v>
      </c>
      <c r="CU152" s="82">
        <f t="shared" si="2167"/>
        <v>0</v>
      </c>
      <c r="CV152" s="82">
        <f t="shared" si="2167"/>
        <v>0</v>
      </c>
      <c r="CW152" s="82">
        <f t="shared" si="2167"/>
        <v>0</v>
      </c>
      <c r="CX152" s="82">
        <f t="shared" si="2167"/>
        <v>0</v>
      </c>
      <c r="CY152" s="82">
        <f t="shared" si="2167"/>
        <v>0</v>
      </c>
      <c r="CZ152" s="82">
        <f t="shared" si="2167"/>
        <v>0</v>
      </c>
      <c r="DA152" s="82">
        <f t="shared" si="2167"/>
        <v>0</v>
      </c>
      <c r="DB152" s="82">
        <f t="shared" ref="DB152:EB152" si="2168">SUM(DB93,DB114,DB125,DB147)</f>
        <v>0</v>
      </c>
      <c r="DC152" s="82">
        <f t="shared" si="2168"/>
        <v>0</v>
      </c>
      <c r="DD152" s="82">
        <f t="shared" si="2168"/>
        <v>0</v>
      </c>
      <c r="DE152" s="82">
        <f t="shared" si="2168"/>
        <v>0</v>
      </c>
      <c r="DF152" s="82">
        <f t="shared" si="2168"/>
        <v>0</v>
      </c>
      <c r="DG152" s="82">
        <f t="shared" si="2168"/>
        <v>0</v>
      </c>
      <c r="DH152" s="82">
        <f t="shared" si="2168"/>
        <v>0</v>
      </c>
      <c r="DI152" s="82">
        <f t="shared" si="2168"/>
        <v>0</v>
      </c>
      <c r="DJ152" s="82">
        <f t="shared" si="2168"/>
        <v>0</v>
      </c>
      <c r="DK152" s="82">
        <f t="shared" si="2168"/>
        <v>0</v>
      </c>
      <c r="DL152" s="82">
        <f t="shared" si="2168"/>
        <v>0</v>
      </c>
      <c r="DM152" s="82">
        <f t="shared" si="2168"/>
        <v>0</v>
      </c>
      <c r="DN152" s="82">
        <f t="shared" si="2168"/>
        <v>0</v>
      </c>
      <c r="DO152" s="82">
        <f t="shared" si="2168"/>
        <v>0</v>
      </c>
      <c r="DP152" s="82">
        <f t="shared" si="2168"/>
        <v>0</v>
      </c>
      <c r="DQ152" s="82">
        <f t="shared" si="2168"/>
        <v>0</v>
      </c>
      <c r="DR152" s="82">
        <f t="shared" si="2168"/>
        <v>0</v>
      </c>
      <c r="DS152" s="82">
        <f t="shared" si="2168"/>
        <v>0</v>
      </c>
      <c r="DT152" s="82">
        <f t="shared" si="2168"/>
        <v>0</v>
      </c>
      <c r="DU152" s="82">
        <f t="shared" si="2168"/>
        <v>0</v>
      </c>
      <c r="DV152" s="82">
        <f t="shared" si="2168"/>
        <v>0</v>
      </c>
      <c r="DW152" s="82">
        <f t="shared" si="2168"/>
        <v>0</v>
      </c>
      <c r="DX152" s="82">
        <f t="shared" si="2168"/>
        <v>0</v>
      </c>
      <c r="DY152" s="82">
        <f t="shared" si="2168"/>
        <v>0</v>
      </c>
      <c r="DZ152" s="82">
        <f t="shared" si="2168"/>
        <v>0</v>
      </c>
      <c r="EA152" s="82">
        <f t="shared" si="2168"/>
        <v>0</v>
      </c>
      <c r="EB152" s="82">
        <f t="shared" si="2168"/>
        <v>0</v>
      </c>
    </row>
    <row r="153" spans="1:132" ht="13" x14ac:dyDescent="0.25">
      <c r="A153" s="59">
        <f>IF(ROUND(SUM(H105,H114,H133,H147)-H153,2)=0,0,1)</f>
        <v>0</v>
      </c>
      <c r="C153" s="311" t="s">
        <v>502</v>
      </c>
      <c r="G153" s="52" t="s">
        <v>220</v>
      </c>
      <c r="H153" s="46">
        <f t="shared" si="2164"/>
        <v>0</v>
      </c>
      <c r="J153" s="82">
        <f t="shared" ref="J153:AO153" si="2169">SUM(J105,J114,J133,J147)</f>
        <v>0</v>
      </c>
      <c r="K153" s="82">
        <f t="shared" si="2169"/>
        <v>0</v>
      </c>
      <c r="L153" s="82">
        <f t="shared" si="2169"/>
        <v>0</v>
      </c>
      <c r="M153" s="82">
        <f t="shared" si="2169"/>
        <v>0</v>
      </c>
      <c r="N153" s="82">
        <f t="shared" si="2169"/>
        <v>0</v>
      </c>
      <c r="O153" s="82">
        <f t="shared" si="2169"/>
        <v>0</v>
      </c>
      <c r="P153" s="82">
        <f t="shared" si="2169"/>
        <v>0</v>
      </c>
      <c r="Q153" s="82">
        <f t="shared" si="2169"/>
        <v>0</v>
      </c>
      <c r="R153" s="82">
        <f t="shared" si="2169"/>
        <v>0</v>
      </c>
      <c r="S153" s="82">
        <f t="shared" si="2169"/>
        <v>0</v>
      </c>
      <c r="T153" s="82">
        <f t="shared" si="2169"/>
        <v>0</v>
      </c>
      <c r="U153" s="82">
        <f t="shared" si="2169"/>
        <v>0</v>
      </c>
      <c r="V153" s="82">
        <f t="shared" si="2169"/>
        <v>0</v>
      </c>
      <c r="W153" s="82">
        <f t="shared" si="2169"/>
        <v>0</v>
      </c>
      <c r="X153" s="82">
        <f t="shared" si="2169"/>
        <v>0</v>
      </c>
      <c r="Y153" s="82">
        <f t="shared" si="2169"/>
        <v>0</v>
      </c>
      <c r="Z153" s="82">
        <f t="shared" si="2169"/>
        <v>0</v>
      </c>
      <c r="AA153" s="82">
        <f t="shared" si="2169"/>
        <v>0</v>
      </c>
      <c r="AB153" s="82">
        <f t="shared" si="2169"/>
        <v>0</v>
      </c>
      <c r="AC153" s="82">
        <f t="shared" si="2169"/>
        <v>0</v>
      </c>
      <c r="AD153" s="82">
        <f t="shared" si="2169"/>
        <v>0</v>
      </c>
      <c r="AE153" s="82">
        <f t="shared" si="2169"/>
        <v>0</v>
      </c>
      <c r="AF153" s="82">
        <f t="shared" si="2169"/>
        <v>0</v>
      </c>
      <c r="AG153" s="82">
        <f t="shared" si="2169"/>
        <v>0</v>
      </c>
      <c r="AH153" s="82">
        <f t="shared" si="2169"/>
        <v>0</v>
      </c>
      <c r="AI153" s="82">
        <f t="shared" si="2169"/>
        <v>0</v>
      </c>
      <c r="AJ153" s="82">
        <f t="shared" si="2169"/>
        <v>0</v>
      </c>
      <c r="AK153" s="82">
        <f t="shared" si="2169"/>
        <v>0</v>
      </c>
      <c r="AL153" s="82">
        <f t="shared" si="2169"/>
        <v>0</v>
      </c>
      <c r="AM153" s="82">
        <f t="shared" si="2169"/>
        <v>0</v>
      </c>
      <c r="AN153" s="82">
        <f t="shared" si="2169"/>
        <v>0</v>
      </c>
      <c r="AO153" s="82">
        <f t="shared" si="2169"/>
        <v>0</v>
      </c>
      <c r="AP153" s="82">
        <f t="shared" ref="AP153:BU153" si="2170">SUM(AP105,AP114,AP133,AP147)</f>
        <v>0</v>
      </c>
      <c r="AQ153" s="82">
        <f t="shared" si="2170"/>
        <v>0</v>
      </c>
      <c r="AR153" s="82">
        <f t="shared" si="2170"/>
        <v>0</v>
      </c>
      <c r="AS153" s="82">
        <f t="shared" si="2170"/>
        <v>0</v>
      </c>
      <c r="AT153" s="82">
        <f t="shared" si="2170"/>
        <v>0</v>
      </c>
      <c r="AU153" s="82">
        <f t="shared" si="2170"/>
        <v>0</v>
      </c>
      <c r="AV153" s="82">
        <f t="shared" si="2170"/>
        <v>0</v>
      </c>
      <c r="AW153" s="82">
        <f t="shared" si="2170"/>
        <v>0</v>
      </c>
      <c r="AX153" s="82">
        <f t="shared" si="2170"/>
        <v>0</v>
      </c>
      <c r="AY153" s="82">
        <f t="shared" si="2170"/>
        <v>0</v>
      </c>
      <c r="AZ153" s="82">
        <f t="shared" si="2170"/>
        <v>0</v>
      </c>
      <c r="BA153" s="82">
        <f t="shared" si="2170"/>
        <v>0</v>
      </c>
      <c r="BB153" s="82">
        <f t="shared" si="2170"/>
        <v>0</v>
      </c>
      <c r="BC153" s="82">
        <f t="shared" si="2170"/>
        <v>0</v>
      </c>
      <c r="BD153" s="82">
        <f t="shared" si="2170"/>
        <v>0</v>
      </c>
      <c r="BE153" s="82">
        <f t="shared" si="2170"/>
        <v>0</v>
      </c>
      <c r="BF153" s="82">
        <f t="shared" si="2170"/>
        <v>0</v>
      </c>
      <c r="BG153" s="82">
        <f t="shared" si="2170"/>
        <v>0</v>
      </c>
      <c r="BH153" s="82">
        <f t="shared" si="2170"/>
        <v>0</v>
      </c>
      <c r="BI153" s="82">
        <f t="shared" si="2170"/>
        <v>0</v>
      </c>
      <c r="BJ153" s="82">
        <f t="shared" si="2170"/>
        <v>0</v>
      </c>
      <c r="BK153" s="82">
        <f t="shared" si="2170"/>
        <v>0</v>
      </c>
      <c r="BL153" s="82">
        <f t="shared" si="2170"/>
        <v>0</v>
      </c>
      <c r="BM153" s="82">
        <f t="shared" si="2170"/>
        <v>0</v>
      </c>
      <c r="BN153" s="82">
        <f t="shared" si="2170"/>
        <v>0</v>
      </c>
      <c r="BO153" s="82">
        <f t="shared" si="2170"/>
        <v>0</v>
      </c>
      <c r="BP153" s="82">
        <f t="shared" si="2170"/>
        <v>0</v>
      </c>
      <c r="BQ153" s="82">
        <f t="shared" si="2170"/>
        <v>0</v>
      </c>
      <c r="BR153" s="82">
        <f t="shared" si="2170"/>
        <v>0</v>
      </c>
      <c r="BS153" s="82">
        <f t="shared" si="2170"/>
        <v>0</v>
      </c>
      <c r="BT153" s="82">
        <f t="shared" si="2170"/>
        <v>0</v>
      </c>
      <c r="BU153" s="82">
        <f t="shared" si="2170"/>
        <v>0</v>
      </c>
      <c r="BV153" s="82">
        <f t="shared" ref="BV153:DA153" si="2171">SUM(BV105,BV114,BV133,BV147)</f>
        <v>0</v>
      </c>
      <c r="BW153" s="82">
        <f t="shared" si="2171"/>
        <v>0</v>
      </c>
      <c r="BX153" s="82">
        <f t="shared" si="2171"/>
        <v>0</v>
      </c>
      <c r="BY153" s="82">
        <f t="shared" si="2171"/>
        <v>0</v>
      </c>
      <c r="BZ153" s="82">
        <f t="shared" si="2171"/>
        <v>0</v>
      </c>
      <c r="CA153" s="82">
        <f t="shared" si="2171"/>
        <v>0</v>
      </c>
      <c r="CB153" s="82">
        <f t="shared" si="2171"/>
        <v>0</v>
      </c>
      <c r="CC153" s="82">
        <f t="shared" si="2171"/>
        <v>0</v>
      </c>
      <c r="CD153" s="82">
        <f t="shared" si="2171"/>
        <v>0</v>
      </c>
      <c r="CE153" s="82">
        <f t="shared" si="2171"/>
        <v>0</v>
      </c>
      <c r="CF153" s="82">
        <f t="shared" si="2171"/>
        <v>0</v>
      </c>
      <c r="CG153" s="82">
        <f t="shared" si="2171"/>
        <v>0</v>
      </c>
      <c r="CH153" s="82">
        <f t="shared" si="2171"/>
        <v>0</v>
      </c>
      <c r="CI153" s="82">
        <f t="shared" si="2171"/>
        <v>0</v>
      </c>
      <c r="CJ153" s="82">
        <f t="shared" si="2171"/>
        <v>0</v>
      </c>
      <c r="CK153" s="82">
        <f t="shared" si="2171"/>
        <v>0</v>
      </c>
      <c r="CL153" s="82">
        <f t="shared" si="2171"/>
        <v>0</v>
      </c>
      <c r="CM153" s="82">
        <f t="shared" si="2171"/>
        <v>0</v>
      </c>
      <c r="CN153" s="82">
        <f t="shared" si="2171"/>
        <v>0</v>
      </c>
      <c r="CO153" s="82">
        <f t="shared" si="2171"/>
        <v>0</v>
      </c>
      <c r="CP153" s="82">
        <f t="shared" si="2171"/>
        <v>0</v>
      </c>
      <c r="CQ153" s="82">
        <f t="shared" si="2171"/>
        <v>0</v>
      </c>
      <c r="CR153" s="82">
        <f t="shared" si="2171"/>
        <v>0</v>
      </c>
      <c r="CS153" s="82">
        <f t="shared" si="2171"/>
        <v>0</v>
      </c>
      <c r="CT153" s="82">
        <f t="shared" si="2171"/>
        <v>0</v>
      </c>
      <c r="CU153" s="82">
        <f t="shared" si="2171"/>
        <v>0</v>
      </c>
      <c r="CV153" s="82">
        <f t="shared" si="2171"/>
        <v>0</v>
      </c>
      <c r="CW153" s="82">
        <f t="shared" si="2171"/>
        <v>0</v>
      </c>
      <c r="CX153" s="82">
        <f t="shared" si="2171"/>
        <v>0</v>
      </c>
      <c r="CY153" s="82">
        <f t="shared" si="2171"/>
        <v>0</v>
      </c>
      <c r="CZ153" s="82">
        <f t="shared" si="2171"/>
        <v>0</v>
      </c>
      <c r="DA153" s="82">
        <f t="shared" si="2171"/>
        <v>0</v>
      </c>
      <c r="DB153" s="82">
        <f t="shared" ref="DB153:EB153" si="2172">SUM(DB105,DB114,DB133,DB147)</f>
        <v>0</v>
      </c>
      <c r="DC153" s="82">
        <f t="shared" si="2172"/>
        <v>0</v>
      </c>
      <c r="DD153" s="82">
        <f t="shared" si="2172"/>
        <v>0</v>
      </c>
      <c r="DE153" s="82">
        <f t="shared" si="2172"/>
        <v>0</v>
      </c>
      <c r="DF153" s="82">
        <f t="shared" si="2172"/>
        <v>0</v>
      </c>
      <c r="DG153" s="82">
        <f t="shared" si="2172"/>
        <v>0</v>
      </c>
      <c r="DH153" s="82">
        <f t="shared" si="2172"/>
        <v>0</v>
      </c>
      <c r="DI153" s="82">
        <f t="shared" si="2172"/>
        <v>0</v>
      </c>
      <c r="DJ153" s="82">
        <f t="shared" si="2172"/>
        <v>0</v>
      </c>
      <c r="DK153" s="82">
        <f t="shared" si="2172"/>
        <v>0</v>
      </c>
      <c r="DL153" s="82">
        <f t="shared" si="2172"/>
        <v>0</v>
      </c>
      <c r="DM153" s="82">
        <f t="shared" si="2172"/>
        <v>0</v>
      </c>
      <c r="DN153" s="82">
        <f t="shared" si="2172"/>
        <v>0</v>
      </c>
      <c r="DO153" s="82">
        <f t="shared" si="2172"/>
        <v>0</v>
      </c>
      <c r="DP153" s="82">
        <f t="shared" si="2172"/>
        <v>0</v>
      </c>
      <c r="DQ153" s="82">
        <f t="shared" si="2172"/>
        <v>0</v>
      </c>
      <c r="DR153" s="82">
        <f t="shared" si="2172"/>
        <v>0</v>
      </c>
      <c r="DS153" s="82">
        <f t="shared" si="2172"/>
        <v>0</v>
      </c>
      <c r="DT153" s="82">
        <f t="shared" si="2172"/>
        <v>0</v>
      </c>
      <c r="DU153" s="82">
        <f t="shared" si="2172"/>
        <v>0</v>
      </c>
      <c r="DV153" s="82">
        <f t="shared" si="2172"/>
        <v>0</v>
      </c>
      <c r="DW153" s="82">
        <f t="shared" si="2172"/>
        <v>0</v>
      </c>
      <c r="DX153" s="82">
        <f t="shared" si="2172"/>
        <v>0</v>
      </c>
      <c r="DY153" s="82">
        <f t="shared" si="2172"/>
        <v>0</v>
      </c>
      <c r="DZ153" s="82">
        <f t="shared" si="2172"/>
        <v>0</v>
      </c>
      <c r="EA153" s="82">
        <f t="shared" si="2172"/>
        <v>0</v>
      </c>
      <c r="EB153" s="82">
        <f t="shared" si="2172"/>
        <v>0</v>
      </c>
    </row>
    <row r="154" spans="1:132" ht="13" x14ac:dyDescent="0.25">
      <c r="A154" s="59">
        <f>IF(ROUND(SUM(H108,H114,H141,H147)-H154,2)=0,0,1)</f>
        <v>0</v>
      </c>
      <c r="C154" s="311" t="s">
        <v>504</v>
      </c>
      <c r="G154" s="52" t="s">
        <v>220</v>
      </c>
      <c r="H154" s="46">
        <f t="shared" si="2164"/>
        <v>0</v>
      </c>
      <c r="J154" s="82">
        <f t="shared" ref="J154:AO154" si="2173">SUM(J108,J114,J141,J147)</f>
        <v>0</v>
      </c>
      <c r="K154" s="82">
        <f t="shared" si="2173"/>
        <v>0</v>
      </c>
      <c r="L154" s="82">
        <f t="shared" si="2173"/>
        <v>0</v>
      </c>
      <c r="M154" s="82">
        <f t="shared" si="2173"/>
        <v>0</v>
      </c>
      <c r="N154" s="82">
        <f t="shared" si="2173"/>
        <v>0</v>
      </c>
      <c r="O154" s="82">
        <f t="shared" si="2173"/>
        <v>0</v>
      </c>
      <c r="P154" s="82">
        <f t="shared" si="2173"/>
        <v>0</v>
      </c>
      <c r="Q154" s="82">
        <f t="shared" si="2173"/>
        <v>0</v>
      </c>
      <c r="R154" s="82">
        <f t="shared" si="2173"/>
        <v>0</v>
      </c>
      <c r="S154" s="82">
        <f t="shared" si="2173"/>
        <v>0</v>
      </c>
      <c r="T154" s="82">
        <f t="shared" si="2173"/>
        <v>0</v>
      </c>
      <c r="U154" s="82">
        <f t="shared" si="2173"/>
        <v>0</v>
      </c>
      <c r="V154" s="82">
        <f t="shared" si="2173"/>
        <v>0</v>
      </c>
      <c r="W154" s="82">
        <f t="shared" si="2173"/>
        <v>0</v>
      </c>
      <c r="X154" s="82">
        <f t="shared" si="2173"/>
        <v>0</v>
      </c>
      <c r="Y154" s="82">
        <f t="shared" si="2173"/>
        <v>0</v>
      </c>
      <c r="Z154" s="82">
        <f t="shared" si="2173"/>
        <v>0</v>
      </c>
      <c r="AA154" s="82">
        <f t="shared" si="2173"/>
        <v>0</v>
      </c>
      <c r="AB154" s="82">
        <f t="shared" si="2173"/>
        <v>0</v>
      </c>
      <c r="AC154" s="82">
        <f t="shared" si="2173"/>
        <v>0</v>
      </c>
      <c r="AD154" s="82">
        <f t="shared" si="2173"/>
        <v>0</v>
      </c>
      <c r="AE154" s="82">
        <f t="shared" si="2173"/>
        <v>0</v>
      </c>
      <c r="AF154" s="82">
        <f t="shared" si="2173"/>
        <v>0</v>
      </c>
      <c r="AG154" s="82">
        <f t="shared" si="2173"/>
        <v>0</v>
      </c>
      <c r="AH154" s="82">
        <f t="shared" si="2173"/>
        <v>0</v>
      </c>
      <c r="AI154" s="82">
        <f t="shared" si="2173"/>
        <v>0</v>
      </c>
      <c r="AJ154" s="82">
        <f t="shared" si="2173"/>
        <v>0</v>
      </c>
      <c r="AK154" s="82">
        <f t="shared" si="2173"/>
        <v>0</v>
      </c>
      <c r="AL154" s="82">
        <f t="shared" si="2173"/>
        <v>0</v>
      </c>
      <c r="AM154" s="82">
        <f t="shared" si="2173"/>
        <v>0</v>
      </c>
      <c r="AN154" s="82">
        <f t="shared" si="2173"/>
        <v>0</v>
      </c>
      <c r="AO154" s="82">
        <f t="shared" si="2173"/>
        <v>0</v>
      </c>
      <c r="AP154" s="82">
        <f t="shared" ref="AP154:BU154" si="2174">SUM(AP108,AP114,AP141,AP147)</f>
        <v>0</v>
      </c>
      <c r="AQ154" s="82">
        <f t="shared" si="2174"/>
        <v>0</v>
      </c>
      <c r="AR154" s="82">
        <f t="shared" si="2174"/>
        <v>0</v>
      </c>
      <c r="AS154" s="82">
        <f t="shared" si="2174"/>
        <v>0</v>
      </c>
      <c r="AT154" s="82">
        <f t="shared" si="2174"/>
        <v>0</v>
      </c>
      <c r="AU154" s="82">
        <f t="shared" si="2174"/>
        <v>0</v>
      </c>
      <c r="AV154" s="82">
        <f t="shared" si="2174"/>
        <v>0</v>
      </c>
      <c r="AW154" s="82">
        <f t="shared" si="2174"/>
        <v>0</v>
      </c>
      <c r="AX154" s="82">
        <f t="shared" si="2174"/>
        <v>0</v>
      </c>
      <c r="AY154" s="82">
        <f t="shared" si="2174"/>
        <v>0</v>
      </c>
      <c r="AZ154" s="82">
        <f t="shared" si="2174"/>
        <v>0</v>
      </c>
      <c r="BA154" s="82">
        <f t="shared" si="2174"/>
        <v>0</v>
      </c>
      <c r="BB154" s="82">
        <f t="shared" si="2174"/>
        <v>0</v>
      </c>
      <c r="BC154" s="82">
        <f t="shared" si="2174"/>
        <v>0</v>
      </c>
      <c r="BD154" s="82">
        <f t="shared" si="2174"/>
        <v>0</v>
      </c>
      <c r="BE154" s="82">
        <f t="shared" si="2174"/>
        <v>0</v>
      </c>
      <c r="BF154" s="82">
        <f t="shared" si="2174"/>
        <v>0</v>
      </c>
      <c r="BG154" s="82">
        <f t="shared" si="2174"/>
        <v>0</v>
      </c>
      <c r="BH154" s="82">
        <f t="shared" si="2174"/>
        <v>0</v>
      </c>
      <c r="BI154" s="82">
        <f t="shared" si="2174"/>
        <v>0</v>
      </c>
      <c r="BJ154" s="82">
        <f t="shared" si="2174"/>
        <v>0</v>
      </c>
      <c r="BK154" s="82">
        <f t="shared" si="2174"/>
        <v>0</v>
      </c>
      <c r="BL154" s="82">
        <f t="shared" si="2174"/>
        <v>0</v>
      </c>
      <c r="BM154" s="82">
        <f t="shared" si="2174"/>
        <v>0</v>
      </c>
      <c r="BN154" s="82">
        <f t="shared" si="2174"/>
        <v>0</v>
      </c>
      <c r="BO154" s="82">
        <f t="shared" si="2174"/>
        <v>0</v>
      </c>
      <c r="BP154" s="82">
        <f t="shared" si="2174"/>
        <v>0</v>
      </c>
      <c r="BQ154" s="82">
        <f t="shared" si="2174"/>
        <v>0</v>
      </c>
      <c r="BR154" s="82">
        <f t="shared" si="2174"/>
        <v>0</v>
      </c>
      <c r="BS154" s="82">
        <f t="shared" si="2174"/>
        <v>0</v>
      </c>
      <c r="BT154" s="82">
        <f t="shared" si="2174"/>
        <v>0</v>
      </c>
      <c r="BU154" s="82">
        <f t="shared" si="2174"/>
        <v>0</v>
      </c>
      <c r="BV154" s="82">
        <f t="shared" ref="BV154:DA154" si="2175">SUM(BV108,BV114,BV141,BV147)</f>
        <v>0</v>
      </c>
      <c r="BW154" s="82">
        <f t="shared" si="2175"/>
        <v>0</v>
      </c>
      <c r="BX154" s="82">
        <f t="shared" si="2175"/>
        <v>0</v>
      </c>
      <c r="BY154" s="82">
        <f t="shared" si="2175"/>
        <v>0</v>
      </c>
      <c r="BZ154" s="82">
        <f t="shared" si="2175"/>
        <v>0</v>
      </c>
      <c r="CA154" s="82">
        <f t="shared" si="2175"/>
        <v>0</v>
      </c>
      <c r="CB154" s="82">
        <f t="shared" si="2175"/>
        <v>0</v>
      </c>
      <c r="CC154" s="82">
        <f t="shared" si="2175"/>
        <v>0</v>
      </c>
      <c r="CD154" s="82">
        <f t="shared" si="2175"/>
        <v>0</v>
      </c>
      <c r="CE154" s="82">
        <f t="shared" si="2175"/>
        <v>0</v>
      </c>
      <c r="CF154" s="82">
        <f t="shared" si="2175"/>
        <v>0</v>
      </c>
      <c r="CG154" s="82">
        <f t="shared" si="2175"/>
        <v>0</v>
      </c>
      <c r="CH154" s="82">
        <f t="shared" si="2175"/>
        <v>0</v>
      </c>
      <c r="CI154" s="82">
        <f t="shared" si="2175"/>
        <v>0</v>
      </c>
      <c r="CJ154" s="82">
        <f t="shared" si="2175"/>
        <v>0</v>
      </c>
      <c r="CK154" s="82">
        <f t="shared" si="2175"/>
        <v>0</v>
      </c>
      <c r="CL154" s="82">
        <f t="shared" si="2175"/>
        <v>0</v>
      </c>
      <c r="CM154" s="82">
        <f t="shared" si="2175"/>
        <v>0</v>
      </c>
      <c r="CN154" s="82">
        <f t="shared" si="2175"/>
        <v>0</v>
      </c>
      <c r="CO154" s="82">
        <f t="shared" si="2175"/>
        <v>0</v>
      </c>
      <c r="CP154" s="82">
        <f t="shared" si="2175"/>
        <v>0</v>
      </c>
      <c r="CQ154" s="82">
        <f t="shared" si="2175"/>
        <v>0</v>
      </c>
      <c r="CR154" s="82">
        <f t="shared" si="2175"/>
        <v>0</v>
      </c>
      <c r="CS154" s="82">
        <f t="shared" si="2175"/>
        <v>0</v>
      </c>
      <c r="CT154" s="82">
        <f t="shared" si="2175"/>
        <v>0</v>
      </c>
      <c r="CU154" s="82">
        <f t="shared" si="2175"/>
        <v>0</v>
      </c>
      <c r="CV154" s="82">
        <f t="shared" si="2175"/>
        <v>0</v>
      </c>
      <c r="CW154" s="82">
        <f t="shared" si="2175"/>
        <v>0</v>
      </c>
      <c r="CX154" s="82">
        <f t="shared" si="2175"/>
        <v>0</v>
      </c>
      <c r="CY154" s="82">
        <f t="shared" si="2175"/>
        <v>0</v>
      </c>
      <c r="CZ154" s="82">
        <f t="shared" si="2175"/>
        <v>0</v>
      </c>
      <c r="DA154" s="82">
        <f t="shared" si="2175"/>
        <v>0</v>
      </c>
      <c r="DB154" s="82">
        <f t="shared" ref="DB154:EB154" si="2176">SUM(DB108,DB114,DB141,DB147)</f>
        <v>0</v>
      </c>
      <c r="DC154" s="82">
        <f t="shared" si="2176"/>
        <v>0</v>
      </c>
      <c r="DD154" s="82">
        <f t="shared" si="2176"/>
        <v>0</v>
      </c>
      <c r="DE154" s="82">
        <f t="shared" si="2176"/>
        <v>0</v>
      </c>
      <c r="DF154" s="82">
        <f t="shared" si="2176"/>
        <v>0</v>
      </c>
      <c r="DG154" s="82">
        <f t="shared" si="2176"/>
        <v>0</v>
      </c>
      <c r="DH154" s="82">
        <f t="shared" si="2176"/>
        <v>0</v>
      </c>
      <c r="DI154" s="82">
        <f t="shared" si="2176"/>
        <v>0</v>
      </c>
      <c r="DJ154" s="82">
        <f t="shared" si="2176"/>
        <v>0</v>
      </c>
      <c r="DK154" s="82">
        <f t="shared" si="2176"/>
        <v>0</v>
      </c>
      <c r="DL154" s="82">
        <f t="shared" si="2176"/>
        <v>0</v>
      </c>
      <c r="DM154" s="82">
        <f t="shared" si="2176"/>
        <v>0</v>
      </c>
      <c r="DN154" s="82">
        <f t="shared" si="2176"/>
        <v>0</v>
      </c>
      <c r="DO154" s="82">
        <f t="shared" si="2176"/>
        <v>0</v>
      </c>
      <c r="DP154" s="82">
        <f t="shared" si="2176"/>
        <v>0</v>
      </c>
      <c r="DQ154" s="82">
        <f t="shared" si="2176"/>
        <v>0</v>
      </c>
      <c r="DR154" s="82">
        <f t="shared" si="2176"/>
        <v>0</v>
      </c>
      <c r="DS154" s="82">
        <f t="shared" si="2176"/>
        <v>0</v>
      </c>
      <c r="DT154" s="82">
        <f t="shared" si="2176"/>
        <v>0</v>
      </c>
      <c r="DU154" s="82">
        <f t="shared" si="2176"/>
        <v>0</v>
      </c>
      <c r="DV154" s="82">
        <f t="shared" si="2176"/>
        <v>0</v>
      </c>
      <c r="DW154" s="82">
        <f t="shared" si="2176"/>
        <v>0</v>
      </c>
      <c r="DX154" s="82">
        <f t="shared" si="2176"/>
        <v>0</v>
      </c>
      <c r="DY154" s="82">
        <f t="shared" si="2176"/>
        <v>0</v>
      </c>
      <c r="DZ154" s="82">
        <f t="shared" si="2176"/>
        <v>0</v>
      </c>
      <c r="EA154" s="82">
        <f t="shared" si="2176"/>
        <v>0</v>
      </c>
      <c r="EB154" s="82">
        <f t="shared" si="2176"/>
        <v>0</v>
      </c>
    </row>
    <row r="155" spans="1:132" ht="13" thickBot="1" x14ac:dyDescent="0.3"/>
    <row r="156" spans="1:132" ht="13.5" thickBot="1" x14ac:dyDescent="0.35">
      <c r="C156" s="358" t="s">
        <v>575</v>
      </c>
      <c r="D156" s="355"/>
      <c r="E156" s="355"/>
      <c r="F156" s="355"/>
      <c r="G156" s="361" t="s">
        <v>220</v>
      </c>
      <c r="H156" s="354">
        <f>SUM(J156:EB156)</f>
        <v>0</v>
      </c>
      <c r="I156" s="355"/>
      <c r="J156" s="367">
        <f t="shared" ref="J156:AO156" si="2177">CHOOSE(Scenario,J152,J153,J154)</f>
        <v>0</v>
      </c>
      <c r="K156" s="367">
        <f t="shared" si="2177"/>
        <v>0</v>
      </c>
      <c r="L156" s="367">
        <f t="shared" si="2177"/>
        <v>0</v>
      </c>
      <c r="M156" s="367">
        <f t="shared" si="2177"/>
        <v>0</v>
      </c>
      <c r="N156" s="367">
        <f t="shared" si="2177"/>
        <v>0</v>
      </c>
      <c r="O156" s="367">
        <f t="shared" si="2177"/>
        <v>0</v>
      </c>
      <c r="P156" s="367">
        <f t="shared" si="2177"/>
        <v>0</v>
      </c>
      <c r="Q156" s="367">
        <f t="shared" si="2177"/>
        <v>0</v>
      </c>
      <c r="R156" s="367">
        <f t="shared" si="2177"/>
        <v>0</v>
      </c>
      <c r="S156" s="367">
        <f t="shared" si="2177"/>
        <v>0</v>
      </c>
      <c r="T156" s="367">
        <f t="shared" si="2177"/>
        <v>0</v>
      </c>
      <c r="U156" s="367">
        <f t="shared" si="2177"/>
        <v>0</v>
      </c>
      <c r="V156" s="367">
        <f t="shared" si="2177"/>
        <v>0</v>
      </c>
      <c r="W156" s="367">
        <f t="shared" si="2177"/>
        <v>0</v>
      </c>
      <c r="X156" s="367">
        <f t="shared" si="2177"/>
        <v>0</v>
      </c>
      <c r="Y156" s="367">
        <f t="shared" si="2177"/>
        <v>0</v>
      </c>
      <c r="Z156" s="367">
        <f t="shared" si="2177"/>
        <v>0</v>
      </c>
      <c r="AA156" s="367">
        <f t="shared" si="2177"/>
        <v>0</v>
      </c>
      <c r="AB156" s="367">
        <f t="shared" si="2177"/>
        <v>0</v>
      </c>
      <c r="AC156" s="367">
        <f t="shared" si="2177"/>
        <v>0</v>
      </c>
      <c r="AD156" s="367">
        <f t="shared" si="2177"/>
        <v>0</v>
      </c>
      <c r="AE156" s="367">
        <f t="shared" si="2177"/>
        <v>0</v>
      </c>
      <c r="AF156" s="367">
        <f t="shared" si="2177"/>
        <v>0</v>
      </c>
      <c r="AG156" s="367">
        <f t="shared" si="2177"/>
        <v>0</v>
      </c>
      <c r="AH156" s="367">
        <f t="shared" si="2177"/>
        <v>0</v>
      </c>
      <c r="AI156" s="367">
        <f t="shared" si="2177"/>
        <v>0</v>
      </c>
      <c r="AJ156" s="367">
        <f t="shared" si="2177"/>
        <v>0</v>
      </c>
      <c r="AK156" s="367">
        <f t="shared" si="2177"/>
        <v>0</v>
      </c>
      <c r="AL156" s="367">
        <f t="shared" si="2177"/>
        <v>0</v>
      </c>
      <c r="AM156" s="367">
        <f t="shared" si="2177"/>
        <v>0</v>
      </c>
      <c r="AN156" s="367">
        <f t="shared" si="2177"/>
        <v>0</v>
      </c>
      <c r="AO156" s="367">
        <f t="shared" si="2177"/>
        <v>0</v>
      </c>
      <c r="AP156" s="367">
        <f t="shared" ref="AP156:BU156" si="2178">CHOOSE(Scenario,AP152,AP153,AP154)</f>
        <v>0</v>
      </c>
      <c r="AQ156" s="367">
        <f t="shared" si="2178"/>
        <v>0</v>
      </c>
      <c r="AR156" s="367">
        <f t="shared" si="2178"/>
        <v>0</v>
      </c>
      <c r="AS156" s="367">
        <f t="shared" si="2178"/>
        <v>0</v>
      </c>
      <c r="AT156" s="367">
        <f t="shared" si="2178"/>
        <v>0</v>
      </c>
      <c r="AU156" s="367">
        <f t="shared" si="2178"/>
        <v>0</v>
      </c>
      <c r="AV156" s="367">
        <f t="shared" si="2178"/>
        <v>0</v>
      </c>
      <c r="AW156" s="367">
        <f t="shared" si="2178"/>
        <v>0</v>
      </c>
      <c r="AX156" s="367">
        <f t="shared" si="2178"/>
        <v>0</v>
      </c>
      <c r="AY156" s="367">
        <f t="shared" si="2178"/>
        <v>0</v>
      </c>
      <c r="AZ156" s="367">
        <f t="shared" si="2178"/>
        <v>0</v>
      </c>
      <c r="BA156" s="367">
        <f t="shared" si="2178"/>
        <v>0</v>
      </c>
      <c r="BB156" s="367">
        <f t="shared" si="2178"/>
        <v>0</v>
      </c>
      <c r="BC156" s="367">
        <f t="shared" si="2178"/>
        <v>0</v>
      </c>
      <c r="BD156" s="367">
        <f t="shared" si="2178"/>
        <v>0</v>
      </c>
      <c r="BE156" s="367">
        <f t="shared" si="2178"/>
        <v>0</v>
      </c>
      <c r="BF156" s="367">
        <f t="shared" si="2178"/>
        <v>0</v>
      </c>
      <c r="BG156" s="367">
        <f t="shared" si="2178"/>
        <v>0</v>
      </c>
      <c r="BH156" s="367">
        <f t="shared" si="2178"/>
        <v>0</v>
      </c>
      <c r="BI156" s="367">
        <f t="shared" si="2178"/>
        <v>0</v>
      </c>
      <c r="BJ156" s="367">
        <f t="shared" si="2178"/>
        <v>0</v>
      </c>
      <c r="BK156" s="367">
        <f t="shared" si="2178"/>
        <v>0</v>
      </c>
      <c r="BL156" s="367">
        <f t="shared" si="2178"/>
        <v>0</v>
      </c>
      <c r="BM156" s="367">
        <f t="shared" si="2178"/>
        <v>0</v>
      </c>
      <c r="BN156" s="367">
        <f t="shared" si="2178"/>
        <v>0</v>
      </c>
      <c r="BO156" s="367">
        <f t="shared" si="2178"/>
        <v>0</v>
      </c>
      <c r="BP156" s="367">
        <f t="shared" si="2178"/>
        <v>0</v>
      </c>
      <c r="BQ156" s="367">
        <f t="shared" si="2178"/>
        <v>0</v>
      </c>
      <c r="BR156" s="367">
        <f t="shared" si="2178"/>
        <v>0</v>
      </c>
      <c r="BS156" s="367">
        <f t="shared" si="2178"/>
        <v>0</v>
      </c>
      <c r="BT156" s="367">
        <f t="shared" si="2178"/>
        <v>0</v>
      </c>
      <c r="BU156" s="367">
        <f t="shared" si="2178"/>
        <v>0</v>
      </c>
      <c r="BV156" s="367">
        <f t="shared" ref="BV156:DA156" si="2179">CHOOSE(Scenario,BV152,BV153,BV154)</f>
        <v>0</v>
      </c>
      <c r="BW156" s="367">
        <f t="shared" si="2179"/>
        <v>0</v>
      </c>
      <c r="BX156" s="367">
        <f t="shared" si="2179"/>
        <v>0</v>
      </c>
      <c r="BY156" s="367">
        <f t="shared" si="2179"/>
        <v>0</v>
      </c>
      <c r="BZ156" s="367">
        <f t="shared" si="2179"/>
        <v>0</v>
      </c>
      <c r="CA156" s="367">
        <f t="shared" si="2179"/>
        <v>0</v>
      </c>
      <c r="CB156" s="367">
        <f t="shared" si="2179"/>
        <v>0</v>
      </c>
      <c r="CC156" s="367">
        <f t="shared" si="2179"/>
        <v>0</v>
      </c>
      <c r="CD156" s="367">
        <f t="shared" si="2179"/>
        <v>0</v>
      </c>
      <c r="CE156" s="367">
        <f t="shared" si="2179"/>
        <v>0</v>
      </c>
      <c r="CF156" s="367">
        <f t="shared" si="2179"/>
        <v>0</v>
      </c>
      <c r="CG156" s="367">
        <f t="shared" si="2179"/>
        <v>0</v>
      </c>
      <c r="CH156" s="367">
        <f t="shared" si="2179"/>
        <v>0</v>
      </c>
      <c r="CI156" s="367">
        <f t="shared" si="2179"/>
        <v>0</v>
      </c>
      <c r="CJ156" s="367">
        <f t="shared" si="2179"/>
        <v>0</v>
      </c>
      <c r="CK156" s="367">
        <f t="shared" si="2179"/>
        <v>0</v>
      </c>
      <c r="CL156" s="367">
        <f t="shared" si="2179"/>
        <v>0</v>
      </c>
      <c r="CM156" s="367">
        <f t="shared" si="2179"/>
        <v>0</v>
      </c>
      <c r="CN156" s="367">
        <f t="shared" si="2179"/>
        <v>0</v>
      </c>
      <c r="CO156" s="367">
        <f t="shared" si="2179"/>
        <v>0</v>
      </c>
      <c r="CP156" s="367">
        <f t="shared" si="2179"/>
        <v>0</v>
      </c>
      <c r="CQ156" s="367">
        <f t="shared" si="2179"/>
        <v>0</v>
      </c>
      <c r="CR156" s="367">
        <f t="shared" si="2179"/>
        <v>0</v>
      </c>
      <c r="CS156" s="367">
        <f t="shared" si="2179"/>
        <v>0</v>
      </c>
      <c r="CT156" s="367">
        <f t="shared" si="2179"/>
        <v>0</v>
      </c>
      <c r="CU156" s="367">
        <f t="shared" si="2179"/>
        <v>0</v>
      </c>
      <c r="CV156" s="367">
        <f t="shared" si="2179"/>
        <v>0</v>
      </c>
      <c r="CW156" s="367">
        <f t="shared" si="2179"/>
        <v>0</v>
      </c>
      <c r="CX156" s="367">
        <f t="shared" si="2179"/>
        <v>0</v>
      </c>
      <c r="CY156" s="367">
        <f t="shared" si="2179"/>
        <v>0</v>
      </c>
      <c r="CZ156" s="367">
        <f t="shared" si="2179"/>
        <v>0</v>
      </c>
      <c r="DA156" s="367">
        <f t="shared" si="2179"/>
        <v>0</v>
      </c>
      <c r="DB156" s="367">
        <f t="shared" ref="DB156:EB156" si="2180">CHOOSE(Scenario,DB152,DB153,DB154)</f>
        <v>0</v>
      </c>
      <c r="DC156" s="367">
        <f t="shared" si="2180"/>
        <v>0</v>
      </c>
      <c r="DD156" s="367">
        <f t="shared" si="2180"/>
        <v>0</v>
      </c>
      <c r="DE156" s="367">
        <f t="shared" si="2180"/>
        <v>0</v>
      </c>
      <c r="DF156" s="367">
        <f t="shared" si="2180"/>
        <v>0</v>
      </c>
      <c r="DG156" s="367">
        <f t="shared" si="2180"/>
        <v>0</v>
      </c>
      <c r="DH156" s="367">
        <f t="shared" si="2180"/>
        <v>0</v>
      </c>
      <c r="DI156" s="367">
        <f t="shared" si="2180"/>
        <v>0</v>
      </c>
      <c r="DJ156" s="367">
        <f t="shared" si="2180"/>
        <v>0</v>
      </c>
      <c r="DK156" s="367">
        <f t="shared" si="2180"/>
        <v>0</v>
      </c>
      <c r="DL156" s="367">
        <f t="shared" si="2180"/>
        <v>0</v>
      </c>
      <c r="DM156" s="367">
        <f t="shared" si="2180"/>
        <v>0</v>
      </c>
      <c r="DN156" s="367">
        <f t="shared" si="2180"/>
        <v>0</v>
      </c>
      <c r="DO156" s="367">
        <f t="shared" si="2180"/>
        <v>0</v>
      </c>
      <c r="DP156" s="367">
        <f t="shared" si="2180"/>
        <v>0</v>
      </c>
      <c r="DQ156" s="367">
        <f t="shared" si="2180"/>
        <v>0</v>
      </c>
      <c r="DR156" s="367">
        <f t="shared" si="2180"/>
        <v>0</v>
      </c>
      <c r="DS156" s="367">
        <f t="shared" si="2180"/>
        <v>0</v>
      </c>
      <c r="DT156" s="367">
        <f t="shared" si="2180"/>
        <v>0</v>
      </c>
      <c r="DU156" s="367">
        <f t="shared" si="2180"/>
        <v>0</v>
      </c>
      <c r="DV156" s="367">
        <f t="shared" si="2180"/>
        <v>0</v>
      </c>
      <c r="DW156" s="367">
        <f t="shared" si="2180"/>
        <v>0</v>
      </c>
      <c r="DX156" s="367">
        <f t="shared" si="2180"/>
        <v>0</v>
      </c>
      <c r="DY156" s="367">
        <f t="shared" si="2180"/>
        <v>0</v>
      </c>
      <c r="DZ156" s="367">
        <f t="shared" si="2180"/>
        <v>0</v>
      </c>
      <c r="EA156" s="367">
        <f t="shared" si="2180"/>
        <v>0</v>
      </c>
      <c r="EB156" s="368">
        <f t="shared" si="2180"/>
        <v>0</v>
      </c>
    </row>
    <row r="157" spans="1:132" x14ac:dyDescent="0.25">
      <c r="G157" s="52"/>
      <c r="H157" s="29"/>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row>
    <row r="158" spans="1:132" ht="13" x14ac:dyDescent="0.3">
      <c r="B158" s="334"/>
      <c r="C158" s="335" t="s">
        <v>573</v>
      </c>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7"/>
    </row>
    <row r="159" spans="1:132" ht="13" x14ac:dyDescent="0.3">
      <c r="C159" s="331"/>
      <c r="D159" s="38"/>
      <c r="E159" s="38"/>
      <c r="F159" s="38"/>
      <c r="G159" s="55"/>
      <c r="H159" s="76"/>
      <c r="I159" s="38"/>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row>
    <row r="160" spans="1:132" ht="13" x14ac:dyDescent="0.3">
      <c r="B160" s="34"/>
      <c r="C160" s="2" t="s">
        <v>516</v>
      </c>
      <c r="D160" s="34"/>
      <c r="E160" s="34"/>
      <c r="F160" s="34"/>
      <c r="G160" s="67"/>
      <c r="H160" s="35"/>
      <c r="I160" s="34"/>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row>
    <row r="161" spans="3:132" ht="13" outlineLevel="1" x14ac:dyDescent="0.3">
      <c r="C161" s="340" t="s">
        <v>500</v>
      </c>
      <c r="E161" s="38"/>
      <c r="G161" s="52"/>
      <c r="H161" s="29"/>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row>
    <row r="162" spans="3:132" outlineLevel="1" x14ac:dyDescent="0.25">
      <c r="C162" s="318" t="s">
        <v>509</v>
      </c>
      <c r="D162" s="79">
        <f>Assumptions!M33</f>
        <v>45108</v>
      </c>
      <c r="E162" s="79">
        <f>Assumptions!M13</f>
        <v>45658</v>
      </c>
      <c r="G162" s="52" t="s">
        <v>525</v>
      </c>
      <c r="H162" s="46">
        <f t="shared" ref="H162" si="2181">SUM(J162:EB162)</f>
        <v>12399848.905599998</v>
      </c>
      <c r="J162" s="82">
        <f t="shared" ref="J162:AO162" si="2182">$D$169*(MONTH($D162)=J$5)*(AND(J$7&gt;=$D$162,J$7&lt;$E$162))</f>
        <v>0</v>
      </c>
      <c r="K162" s="82">
        <f t="shared" si="2182"/>
        <v>0</v>
      </c>
      <c r="L162" s="82">
        <f t="shared" si="2182"/>
        <v>0</v>
      </c>
      <c r="M162" s="82">
        <f t="shared" si="2182"/>
        <v>0</v>
      </c>
      <c r="N162" s="82">
        <f t="shared" si="2182"/>
        <v>0</v>
      </c>
      <c r="O162" s="82">
        <f t="shared" si="2182"/>
        <v>0</v>
      </c>
      <c r="P162" s="82">
        <f t="shared" si="2182"/>
        <v>6199924.4527999992</v>
      </c>
      <c r="Q162" s="82">
        <f t="shared" si="2182"/>
        <v>0</v>
      </c>
      <c r="R162" s="82">
        <f t="shared" si="2182"/>
        <v>0</v>
      </c>
      <c r="S162" s="82">
        <f t="shared" si="2182"/>
        <v>0</v>
      </c>
      <c r="T162" s="82">
        <f t="shared" si="2182"/>
        <v>0</v>
      </c>
      <c r="U162" s="82">
        <f t="shared" si="2182"/>
        <v>0</v>
      </c>
      <c r="V162" s="82">
        <f t="shared" si="2182"/>
        <v>0</v>
      </c>
      <c r="W162" s="82">
        <f t="shared" si="2182"/>
        <v>0</v>
      </c>
      <c r="X162" s="82">
        <f t="shared" si="2182"/>
        <v>0</v>
      </c>
      <c r="Y162" s="82">
        <f t="shared" si="2182"/>
        <v>0</v>
      </c>
      <c r="Z162" s="82">
        <f t="shared" si="2182"/>
        <v>0</v>
      </c>
      <c r="AA162" s="82">
        <f t="shared" si="2182"/>
        <v>0</v>
      </c>
      <c r="AB162" s="82">
        <f t="shared" si="2182"/>
        <v>6199924.4527999992</v>
      </c>
      <c r="AC162" s="82">
        <f t="shared" si="2182"/>
        <v>0</v>
      </c>
      <c r="AD162" s="82">
        <f t="shared" si="2182"/>
        <v>0</v>
      </c>
      <c r="AE162" s="82">
        <f t="shared" si="2182"/>
        <v>0</v>
      </c>
      <c r="AF162" s="82">
        <f t="shared" si="2182"/>
        <v>0</v>
      </c>
      <c r="AG162" s="82">
        <f t="shared" si="2182"/>
        <v>0</v>
      </c>
      <c r="AH162" s="82">
        <f t="shared" si="2182"/>
        <v>0</v>
      </c>
      <c r="AI162" s="82">
        <f t="shared" si="2182"/>
        <v>0</v>
      </c>
      <c r="AJ162" s="82">
        <f t="shared" si="2182"/>
        <v>0</v>
      </c>
      <c r="AK162" s="82">
        <f t="shared" si="2182"/>
        <v>0</v>
      </c>
      <c r="AL162" s="82">
        <f t="shared" si="2182"/>
        <v>0</v>
      </c>
      <c r="AM162" s="82">
        <f t="shared" si="2182"/>
        <v>0</v>
      </c>
      <c r="AN162" s="82">
        <f t="shared" si="2182"/>
        <v>0</v>
      </c>
      <c r="AO162" s="82">
        <f t="shared" si="2182"/>
        <v>0</v>
      </c>
      <c r="AP162" s="82">
        <f t="shared" ref="AP162:BU162" si="2183">$D$169*(MONTH($D162)=AP$5)*(AND(AP$7&gt;=$D$162,AP$7&lt;$E$162))</f>
        <v>0</v>
      </c>
      <c r="AQ162" s="82">
        <f t="shared" si="2183"/>
        <v>0</v>
      </c>
      <c r="AR162" s="82">
        <f t="shared" si="2183"/>
        <v>0</v>
      </c>
      <c r="AS162" s="82">
        <f t="shared" si="2183"/>
        <v>0</v>
      </c>
      <c r="AT162" s="82">
        <f t="shared" si="2183"/>
        <v>0</v>
      </c>
      <c r="AU162" s="82">
        <f t="shared" si="2183"/>
        <v>0</v>
      </c>
      <c r="AV162" s="82">
        <f t="shared" si="2183"/>
        <v>0</v>
      </c>
      <c r="AW162" s="82">
        <f t="shared" si="2183"/>
        <v>0</v>
      </c>
      <c r="AX162" s="82">
        <f t="shared" si="2183"/>
        <v>0</v>
      </c>
      <c r="AY162" s="82">
        <f t="shared" si="2183"/>
        <v>0</v>
      </c>
      <c r="AZ162" s="82">
        <f t="shared" si="2183"/>
        <v>0</v>
      </c>
      <c r="BA162" s="82">
        <f t="shared" si="2183"/>
        <v>0</v>
      </c>
      <c r="BB162" s="82">
        <f t="shared" si="2183"/>
        <v>0</v>
      </c>
      <c r="BC162" s="82">
        <f t="shared" si="2183"/>
        <v>0</v>
      </c>
      <c r="BD162" s="82">
        <f t="shared" si="2183"/>
        <v>0</v>
      </c>
      <c r="BE162" s="82">
        <f t="shared" si="2183"/>
        <v>0</v>
      </c>
      <c r="BF162" s="82">
        <f t="shared" si="2183"/>
        <v>0</v>
      </c>
      <c r="BG162" s="82">
        <f t="shared" si="2183"/>
        <v>0</v>
      </c>
      <c r="BH162" s="82">
        <f t="shared" si="2183"/>
        <v>0</v>
      </c>
      <c r="BI162" s="82">
        <f t="shared" si="2183"/>
        <v>0</v>
      </c>
      <c r="BJ162" s="82">
        <f t="shared" si="2183"/>
        <v>0</v>
      </c>
      <c r="BK162" s="82">
        <f t="shared" si="2183"/>
        <v>0</v>
      </c>
      <c r="BL162" s="82">
        <f t="shared" si="2183"/>
        <v>0</v>
      </c>
      <c r="BM162" s="82">
        <f t="shared" si="2183"/>
        <v>0</v>
      </c>
      <c r="BN162" s="82">
        <f t="shared" si="2183"/>
        <v>0</v>
      </c>
      <c r="BO162" s="82">
        <f t="shared" si="2183"/>
        <v>0</v>
      </c>
      <c r="BP162" s="82">
        <f t="shared" si="2183"/>
        <v>0</v>
      </c>
      <c r="BQ162" s="82">
        <f t="shared" si="2183"/>
        <v>0</v>
      </c>
      <c r="BR162" s="82">
        <f t="shared" si="2183"/>
        <v>0</v>
      </c>
      <c r="BS162" s="82">
        <f t="shared" si="2183"/>
        <v>0</v>
      </c>
      <c r="BT162" s="82">
        <f t="shared" si="2183"/>
        <v>0</v>
      </c>
      <c r="BU162" s="82">
        <f t="shared" si="2183"/>
        <v>0</v>
      </c>
      <c r="BV162" s="82">
        <f t="shared" ref="BV162:DA162" si="2184">$D$169*(MONTH($D162)=BV$5)*(AND(BV$7&gt;=$D$162,BV$7&lt;$E$162))</f>
        <v>0</v>
      </c>
      <c r="BW162" s="82">
        <f t="shared" si="2184"/>
        <v>0</v>
      </c>
      <c r="BX162" s="82">
        <f t="shared" si="2184"/>
        <v>0</v>
      </c>
      <c r="BY162" s="82">
        <f t="shared" si="2184"/>
        <v>0</v>
      </c>
      <c r="BZ162" s="82">
        <f t="shared" si="2184"/>
        <v>0</v>
      </c>
      <c r="CA162" s="82">
        <f t="shared" si="2184"/>
        <v>0</v>
      </c>
      <c r="CB162" s="82">
        <f t="shared" si="2184"/>
        <v>0</v>
      </c>
      <c r="CC162" s="82">
        <f t="shared" si="2184"/>
        <v>0</v>
      </c>
      <c r="CD162" s="82">
        <f t="shared" si="2184"/>
        <v>0</v>
      </c>
      <c r="CE162" s="82">
        <f t="shared" si="2184"/>
        <v>0</v>
      </c>
      <c r="CF162" s="82">
        <f t="shared" si="2184"/>
        <v>0</v>
      </c>
      <c r="CG162" s="82">
        <f t="shared" si="2184"/>
        <v>0</v>
      </c>
      <c r="CH162" s="82">
        <f t="shared" si="2184"/>
        <v>0</v>
      </c>
      <c r="CI162" s="82">
        <f t="shared" si="2184"/>
        <v>0</v>
      </c>
      <c r="CJ162" s="82">
        <f t="shared" si="2184"/>
        <v>0</v>
      </c>
      <c r="CK162" s="82">
        <f t="shared" si="2184"/>
        <v>0</v>
      </c>
      <c r="CL162" s="82">
        <f t="shared" si="2184"/>
        <v>0</v>
      </c>
      <c r="CM162" s="82">
        <f t="shared" si="2184"/>
        <v>0</v>
      </c>
      <c r="CN162" s="82">
        <f t="shared" si="2184"/>
        <v>0</v>
      </c>
      <c r="CO162" s="82">
        <f t="shared" si="2184"/>
        <v>0</v>
      </c>
      <c r="CP162" s="82">
        <f t="shared" si="2184"/>
        <v>0</v>
      </c>
      <c r="CQ162" s="82">
        <f t="shared" si="2184"/>
        <v>0</v>
      </c>
      <c r="CR162" s="82">
        <f t="shared" si="2184"/>
        <v>0</v>
      </c>
      <c r="CS162" s="82">
        <f t="shared" si="2184"/>
        <v>0</v>
      </c>
      <c r="CT162" s="82">
        <f t="shared" si="2184"/>
        <v>0</v>
      </c>
      <c r="CU162" s="82">
        <f t="shared" si="2184"/>
        <v>0</v>
      </c>
      <c r="CV162" s="82">
        <f t="shared" si="2184"/>
        <v>0</v>
      </c>
      <c r="CW162" s="82">
        <f t="shared" si="2184"/>
        <v>0</v>
      </c>
      <c r="CX162" s="82">
        <f t="shared" si="2184"/>
        <v>0</v>
      </c>
      <c r="CY162" s="82">
        <f t="shared" si="2184"/>
        <v>0</v>
      </c>
      <c r="CZ162" s="82">
        <f t="shared" si="2184"/>
        <v>0</v>
      </c>
      <c r="DA162" s="82">
        <f t="shared" si="2184"/>
        <v>0</v>
      </c>
      <c r="DB162" s="82">
        <f t="shared" ref="DB162:EB162" si="2185">$D$169*(MONTH($D162)=DB$5)*(AND(DB$7&gt;=$D$162,DB$7&lt;$E$162))</f>
        <v>0</v>
      </c>
      <c r="DC162" s="82">
        <f t="shared" si="2185"/>
        <v>0</v>
      </c>
      <c r="DD162" s="82">
        <f t="shared" si="2185"/>
        <v>0</v>
      </c>
      <c r="DE162" s="82">
        <f t="shared" si="2185"/>
        <v>0</v>
      </c>
      <c r="DF162" s="82">
        <f t="shared" si="2185"/>
        <v>0</v>
      </c>
      <c r="DG162" s="82">
        <f t="shared" si="2185"/>
        <v>0</v>
      </c>
      <c r="DH162" s="82">
        <f t="shared" si="2185"/>
        <v>0</v>
      </c>
      <c r="DI162" s="82">
        <f t="shared" si="2185"/>
        <v>0</v>
      </c>
      <c r="DJ162" s="82">
        <f t="shared" si="2185"/>
        <v>0</v>
      </c>
      <c r="DK162" s="82">
        <f t="shared" si="2185"/>
        <v>0</v>
      </c>
      <c r="DL162" s="82">
        <f t="shared" si="2185"/>
        <v>0</v>
      </c>
      <c r="DM162" s="82">
        <f t="shared" si="2185"/>
        <v>0</v>
      </c>
      <c r="DN162" s="82">
        <f t="shared" si="2185"/>
        <v>0</v>
      </c>
      <c r="DO162" s="82">
        <f t="shared" si="2185"/>
        <v>0</v>
      </c>
      <c r="DP162" s="82">
        <f t="shared" si="2185"/>
        <v>0</v>
      </c>
      <c r="DQ162" s="82">
        <f t="shared" si="2185"/>
        <v>0</v>
      </c>
      <c r="DR162" s="82">
        <f t="shared" si="2185"/>
        <v>0</v>
      </c>
      <c r="DS162" s="82">
        <f t="shared" si="2185"/>
        <v>0</v>
      </c>
      <c r="DT162" s="82">
        <f t="shared" si="2185"/>
        <v>0</v>
      </c>
      <c r="DU162" s="82">
        <f t="shared" si="2185"/>
        <v>0</v>
      </c>
      <c r="DV162" s="82">
        <f t="shared" si="2185"/>
        <v>0</v>
      </c>
      <c r="DW162" s="82">
        <f t="shared" si="2185"/>
        <v>0</v>
      </c>
      <c r="DX162" s="82">
        <f t="shared" si="2185"/>
        <v>0</v>
      </c>
      <c r="DY162" s="82">
        <f t="shared" si="2185"/>
        <v>0</v>
      </c>
      <c r="DZ162" s="82">
        <f t="shared" si="2185"/>
        <v>0</v>
      </c>
      <c r="EA162" s="82">
        <f t="shared" si="2185"/>
        <v>0</v>
      </c>
      <c r="EB162" s="82">
        <f t="shared" si="2185"/>
        <v>0</v>
      </c>
    </row>
    <row r="163" spans="3:132" outlineLevel="1" x14ac:dyDescent="0.25">
      <c r="C163" s="318" t="s">
        <v>508</v>
      </c>
      <c r="D163" s="31">
        <f>Costs!$M$39</f>
        <v>1.9</v>
      </c>
      <c r="E163" s="31">
        <f>Costs!$M$40</f>
        <v>0.4</v>
      </c>
      <c r="G163" s="52" t="s">
        <v>220</v>
      </c>
      <c r="H163" s="29"/>
      <c r="J163" s="312">
        <f t="shared" ref="J163:BU163" si="2186">$D163-$E163</f>
        <v>1.5</v>
      </c>
      <c r="K163" s="312">
        <f t="shared" si="2186"/>
        <v>1.5</v>
      </c>
      <c r="L163" s="312">
        <f t="shared" si="2186"/>
        <v>1.5</v>
      </c>
      <c r="M163" s="312">
        <f t="shared" si="2186"/>
        <v>1.5</v>
      </c>
      <c r="N163" s="312">
        <f t="shared" si="2186"/>
        <v>1.5</v>
      </c>
      <c r="O163" s="312">
        <f t="shared" si="2186"/>
        <v>1.5</v>
      </c>
      <c r="P163" s="312">
        <f t="shared" si="2186"/>
        <v>1.5</v>
      </c>
      <c r="Q163" s="312">
        <f t="shared" si="2186"/>
        <v>1.5</v>
      </c>
      <c r="R163" s="312">
        <f t="shared" si="2186"/>
        <v>1.5</v>
      </c>
      <c r="S163" s="312">
        <f t="shared" si="2186"/>
        <v>1.5</v>
      </c>
      <c r="T163" s="312">
        <f t="shared" si="2186"/>
        <v>1.5</v>
      </c>
      <c r="U163" s="312">
        <f t="shared" si="2186"/>
        <v>1.5</v>
      </c>
      <c r="V163" s="312">
        <f t="shared" si="2186"/>
        <v>1.5</v>
      </c>
      <c r="W163" s="312">
        <f t="shared" si="2186"/>
        <v>1.5</v>
      </c>
      <c r="X163" s="312">
        <f t="shared" si="2186"/>
        <v>1.5</v>
      </c>
      <c r="Y163" s="312">
        <f t="shared" si="2186"/>
        <v>1.5</v>
      </c>
      <c r="Z163" s="312">
        <f t="shared" si="2186"/>
        <v>1.5</v>
      </c>
      <c r="AA163" s="312">
        <f t="shared" si="2186"/>
        <v>1.5</v>
      </c>
      <c r="AB163" s="312">
        <f t="shared" si="2186"/>
        <v>1.5</v>
      </c>
      <c r="AC163" s="312">
        <f t="shared" si="2186"/>
        <v>1.5</v>
      </c>
      <c r="AD163" s="312">
        <f t="shared" si="2186"/>
        <v>1.5</v>
      </c>
      <c r="AE163" s="312">
        <f t="shared" si="2186"/>
        <v>1.5</v>
      </c>
      <c r="AF163" s="312">
        <f t="shared" si="2186"/>
        <v>1.5</v>
      </c>
      <c r="AG163" s="312">
        <f t="shared" si="2186"/>
        <v>1.5</v>
      </c>
      <c r="AH163" s="312">
        <f t="shared" si="2186"/>
        <v>1.5</v>
      </c>
      <c r="AI163" s="312">
        <f t="shared" si="2186"/>
        <v>1.5</v>
      </c>
      <c r="AJ163" s="312">
        <f t="shared" si="2186"/>
        <v>1.5</v>
      </c>
      <c r="AK163" s="312">
        <f t="shared" si="2186"/>
        <v>1.5</v>
      </c>
      <c r="AL163" s="312">
        <f t="shared" si="2186"/>
        <v>1.5</v>
      </c>
      <c r="AM163" s="312">
        <f t="shared" si="2186"/>
        <v>1.5</v>
      </c>
      <c r="AN163" s="312">
        <f t="shared" si="2186"/>
        <v>1.5</v>
      </c>
      <c r="AO163" s="312">
        <f t="shared" si="2186"/>
        <v>1.5</v>
      </c>
      <c r="AP163" s="312">
        <f t="shared" si="2186"/>
        <v>1.5</v>
      </c>
      <c r="AQ163" s="312">
        <f t="shared" si="2186"/>
        <v>1.5</v>
      </c>
      <c r="AR163" s="312">
        <f t="shared" si="2186"/>
        <v>1.5</v>
      </c>
      <c r="AS163" s="312">
        <f t="shared" si="2186"/>
        <v>1.5</v>
      </c>
      <c r="AT163" s="312">
        <f t="shared" si="2186"/>
        <v>1.5</v>
      </c>
      <c r="AU163" s="312">
        <f t="shared" si="2186"/>
        <v>1.5</v>
      </c>
      <c r="AV163" s="312">
        <f t="shared" si="2186"/>
        <v>1.5</v>
      </c>
      <c r="AW163" s="312">
        <f t="shared" si="2186"/>
        <v>1.5</v>
      </c>
      <c r="AX163" s="312">
        <f t="shared" si="2186"/>
        <v>1.5</v>
      </c>
      <c r="AY163" s="312">
        <f t="shared" si="2186"/>
        <v>1.5</v>
      </c>
      <c r="AZ163" s="312">
        <f t="shared" si="2186"/>
        <v>1.5</v>
      </c>
      <c r="BA163" s="312">
        <f t="shared" si="2186"/>
        <v>1.5</v>
      </c>
      <c r="BB163" s="312">
        <f t="shared" si="2186"/>
        <v>1.5</v>
      </c>
      <c r="BC163" s="312">
        <f t="shared" si="2186"/>
        <v>1.5</v>
      </c>
      <c r="BD163" s="312">
        <f t="shared" si="2186"/>
        <v>1.5</v>
      </c>
      <c r="BE163" s="312">
        <f t="shared" si="2186"/>
        <v>1.5</v>
      </c>
      <c r="BF163" s="312">
        <f t="shared" si="2186"/>
        <v>1.5</v>
      </c>
      <c r="BG163" s="312">
        <f t="shared" si="2186"/>
        <v>1.5</v>
      </c>
      <c r="BH163" s="312">
        <f t="shared" si="2186"/>
        <v>1.5</v>
      </c>
      <c r="BI163" s="312">
        <f t="shared" si="2186"/>
        <v>1.5</v>
      </c>
      <c r="BJ163" s="312">
        <f t="shared" si="2186"/>
        <v>1.5</v>
      </c>
      <c r="BK163" s="312">
        <f t="shared" si="2186"/>
        <v>1.5</v>
      </c>
      <c r="BL163" s="312">
        <f t="shared" si="2186"/>
        <v>1.5</v>
      </c>
      <c r="BM163" s="312">
        <f t="shared" si="2186"/>
        <v>1.5</v>
      </c>
      <c r="BN163" s="312">
        <f t="shared" si="2186"/>
        <v>1.5</v>
      </c>
      <c r="BO163" s="312">
        <f t="shared" si="2186"/>
        <v>1.5</v>
      </c>
      <c r="BP163" s="312">
        <f t="shared" si="2186"/>
        <v>1.5</v>
      </c>
      <c r="BQ163" s="312">
        <f t="shared" si="2186"/>
        <v>1.5</v>
      </c>
      <c r="BR163" s="312">
        <f t="shared" si="2186"/>
        <v>1.5</v>
      </c>
      <c r="BS163" s="312">
        <f t="shared" si="2186"/>
        <v>1.5</v>
      </c>
      <c r="BT163" s="312">
        <f t="shared" si="2186"/>
        <v>1.5</v>
      </c>
      <c r="BU163" s="312">
        <f t="shared" si="2186"/>
        <v>1.5</v>
      </c>
      <c r="BV163" s="312">
        <f t="shared" ref="BV163:EB163" si="2187">$D163-$E163</f>
        <v>1.5</v>
      </c>
      <c r="BW163" s="312">
        <f t="shared" si="2187"/>
        <v>1.5</v>
      </c>
      <c r="BX163" s="312">
        <f t="shared" si="2187"/>
        <v>1.5</v>
      </c>
      <c r="BY163" s="312">
        <f t="shared" si="2187"/>
        <v>1.5</v>
      </c>
      <c r="BZ163" s="312">
        <f t="shared" si="2187"/>
        <v>1.5</v>
      </c>
      <c r="CA163" s="312">
        <f t="shared" si="2187"/>
        <v>1.5</v>
      </c>
      <c r="CB163" s="312">
        <f t="shared" si="2187"/>
        <v>1.5</v>
      </c>
      <c r="CC163" s="312">
        <f t="shared" si="2187"/>
        <v>1.5</v>
      </c>
      <c r="CD163" s="312">
        <f t="shared" si="2187"/>
        <v>1.5</v>
      </c>
      <c r="CE163" s="312">
        <f t="shared" si="2187"/>
        <v>1.5</v>
      </c>
      <c r="CF163" s="312">
        <f t="shared" si="2187"/>
        <v>1.5</v>
      </c>
      <c r="CG163" s="312">
        <f t="shared" si="2187"/>
        <v>1.5</v>
      </c>
      <c r="CH163" s="312">
        <f t="shared" si="2187"/>
        <v>1.5</v>
      </c>
      <c r="CI163" s="312">
        <f t="shared" si="2187"/>
        <v>1.5</v>
      </c>
      <c r="CJ163" s="312">
        <f t="shared" si="2187"/>
        <v>1.5</v>
      </c>
      <c r="CK163" s="312">
        <f t="shared" si="2187"/>
        <v>1.5</v>
      </c>
      <c r="CL163" s="312">
        <f t="shared" si="2187"/>
        <v>1.5</v>
      </c>
      <c r="CM163" s="312">
        <f t="shared" si="2187"/>
        <v>1.5</v>
      </c>
      <c r="CN163" s="312">
        <f t="shared" si="2187"/>
        <v>1.5</v>
      </c>
      <c r="CO163" s="312">
        <f t="shared" si="2187"/>
        <v>1.5</v>
      </c>
      <c r="CP163" s="312">
        <f t="shared" si="2187"/>
        <v>1.5</v>
      </c>
      <c r="CQ163" s="312">
        <f t="shared" si="2187"/>
        <v>1.5</v>
      </c>
      <c r="CR163" s="312">
        <f t="shared" si="2187"/>
        <v>1.5</v>
      </c>
      <c r="CS163" s="312">
        <f t="shared" si="2187"/>
        <v>1.5</v>
      </c>
      <c r="CT163" s="312">
        <f t="shared" si="2187"/>
        <v>1.5</v>
      </c>
      <c r="CU163" s="312">
        <f t="shared" si="2187"/>
        <v>1.5</v>
      </c>
      <c r="CV163" s="312">
        <f t="shared" si="2187"/>
        <v>1.5</v>
      </c>
      <c r="CW163" s="312">
        <f t="shared" si="2187"/>
        <v>1.5</v>
      </c>
      <c r="CX163" s="312">
        <f t="shared" si="2187"/>
        <v>1.5</v>
      </c>
      <c r="CY163" s="312">
        <f t="shared" si="2187"/>
        <v>1.5</v>
      </c>
      <c r="CZ163" s="312">
        <f t="shared" si="2187"/>
        <v>1.5</v>
      </c>
      <c r="DA163" s="312">
        <f t="shared" si="2187"/>
        <v>1.5</v>
      </c>
      <c r="DB163" s="312">
        <f t="shared" si="2187"/>
        <v>1.5</v>
      </c>
      <c r="DC163" s="312">
        <f t="shared" si="2187"/>
        <v>1.5</v>
      </c>
      <c r="DD163" s="312">
        <f t="shared" si="2187"/>
        <v>1.5</v>
      </c>
      <c r="DE163" s="312">
        <f t="shared" si="2187"/>
        <v>1.5</v>
      </c>
      <c r="DF163" s="312">
        <f t="shared" si="2187"/>
        <v>1.5</v>
      </c>
      <c r="DG163" s="312">
        <f t="shared" si="2187"/>
        <v>1.5</v>
      </c>
      <c r="DH163" s="312">
        <f t="shared" si="2187"/>
        <v>1.5</v>
      </c>
      <c r="DI163" s="312">
        <f t="shared" si="2187"/>
        <v>1.5</v>
      </c>
      <c r="DJ163" s="312">
        <f t="shared" si="2187"/>
        <v>1.5</v>
      </c>
      <c r="DK163" s="312">
        <f t="shared" si="2187"/>
        <v>1.5</v>
      </c>
      <c r="DL163" s="312">
        <f t="shared" si="2187"/>
        <v>1.5</v>
      </c>
      <c r="DM163" s="312">
        <f t="shared" si="2187"/>
        <v>1.5</v>
      </c>
      <c r="DN163" s="312">
        <f t="shared" si="2187"/>
        <v>1.5</v>
      </c>
      <c r="DO163" s="312">
        <f t="shared" si="2187"/>
        <v>1.5</v>
      </c>
      <c r="DP163" s="312">
        <f t="shared" si="2187"/>
        <v>1.5</v>
      </c>
      <c r="DQ163" s="312">
        <f t="shared" si="2187"/>
        <v>1.5</v>
      </c>
      <c r="DR163" s="312">
        <f t="shared" si="2187"/>
        <v>1.5</v>
      </c>
      <c r="DS163" s="312">
        <f t="shared" si="2187"/>
        <v>1.5</v>
      </c>
      <c r="DT163" s="312">
        <f t="shared" si="2187"/>
        <v>1.5</v>
      </c>
      <c r="DU163" s="312">
        <f t="shared" si="2187"/>
        <v>1.5</v>
      </c>
      <c r="DV163" s="312">
        <f t="shared" si="2187"/>
        <v>1.5</v>
      </c>
      <c r="DW163" s="312">
        <f t="shared" si="2187"/>
        <v>1.5</v>
      </c>
      <c r="DX163" s="312">
        <f t="shared" si="2187"/>
        <v>1.5</v>
      </c>
      <c r="DY163" s="312">
        <f t="shared" si="2187"/>
        <v>1.5</v>
      </c>
      <c r="DZ163" s="312">
        <f t="shared" si="2187"/>
        <v>1.5</v>
      </c>
      <c r="EA163" s="312">
        <f t="shared" si="2187"/>
        <v>1.5</v>
      </c>
      <c r="EB163" s="312">
        <f t="shared" si="2187"/>
        <v>1.5</v>
      </c>
    </row>
    <row r="164" spans="3:132" outlineLevel="1" x14ac:dyDescent="0.25">
      <c r="C164" s="323" t="s">
        <v>501</v>
      </c>
      <c r="D164" s="38"/>
      <c r="E164" s="38"/>
      <c r="F164" s="38"/>
      <c r="G164" s="55" t="s">
        <v>220</v>
      </c>
      <c r="H164" s="316">
        <f t="shared" ref="H164" si="2188">SUM(J164:EB164)</f>
        <v>18599773.358399998</v>
      </c>
      <c r="I164" s="38"/>
      <c r="J164" s="314">
        <f>J162*J163</f>
        <v>0</v>
      </c>
      <c r="K164" s="314">
        <f t="shared" ref="K164:BV164" si="2189">K162*K163</f>
        <v>0</v>
      </c>
      <c r="L164" s="314">
        <f t="shared" si="2189"/>
        <v>0</v>
      </c>
      <c r="M164" s="314">
        <f t="shared" si="2189"/>
        <v>0</v>
      </c>
      <c r="N164" s="314">
        <f t="shared" si="2189"/>
        <v>0</v>
      </c>
      <c r="O164" s="314">
        <f t="shared" si="2189"/>
        <v>0</v>
      </c>
      <c r="P164" s="314">
        <f t="shared" si="2189"/>
        <v>9299886.6791999992</v>
      </c>
      <c r="Q164" s="314">
        <f t="shared" si="2189"/>
        <v>0</v>
      </c>
      <c r="R164" s="314">
        <f t="shared" si="2189"/>
        <v>0</v>
      </c>
      <c r="S164" s="314">
        <f t="shared" si="2189"/>
        <v>0</v>
      </c>
      <c r="T164" s="314">
        <f t="shared" si="2189"/>
        <v>0</v>
      </c>
      <c r="U164" s="314">
        <f t="shared" si="2189"/>
        <v>0</v>
      </c>
      <c r="V164" s="314">
        <f t="shared" si="2189"/>
        <v>0</v>
      </c>
      <c r="W164" s="314">
        <f t="shared" si="2189"/>
        <v>0</v>
      </c>
      <c r="X164" s="314">
        <f t="shared" si="2189"/>
        <v>0</v>
      </c>
      <c r="Y164" s="314">
        <f t="shared" si="2189"/>
        <v>0</v>
      </c>
      <c r="Z164" s="314">
        <f t="shared" si="2189"/>
        <v>0</v>
      </c>
      <c r="AA164" s="314">
        <f t="shared" si="2189"/>
        <v>0</v>
      </c>
      <c r="AB164" s="314">
        <f t="shared" si="2189"/>
        <v>9299886.6791999992</v>
      </c>
      <c r="AC164" s="314">
        <f t="shared" si="2189"/>
        <v>0</v>
      </c>
      <c r="AD164" s="314">
        <f t="shared" si="2189"/>
        <v>0</v>
      </c>
      <c r="AE164" s="314">
        <f t="shared" si="2189"/>
        <v>0</v>
      </c>
      <c r="AF164" s="314">
        <f t="shared" si="2189"/>
        <v>0</v>
      </c>
      <c r="AG164" s="314">
        <f t="shared" si="2189"/>
        <v>0</v>
      </c>
      <c r="AH164" s="314">
        <f t="shared" si="2189"/>
        <v>0</v>
      </c>
      <c r="AI164" s="314">
        <f t="shared" si="2189"/>
        <v>0</v>
      </c>
      <c r="AJ164" s="314">
        <f t="shared" si="2189"/>
        <v>0</v>
      </c>
      <c r="AK164" s="314">
        <f t="shared" si="2189"/>
        <v>0</v>
      </c>
      <c r="AL164" s="314">
        <f t="shared" si="2189"/>
        <v>0</v>
      </c>
      <c r="AM164" s="314">
        <f t="shared" si="2189"/>
        <v>0</v>
      </c>
      <c r="AN164" s="314">
        <f t="shared" si="2189"/>
        <v>0</v>
      </c>
      <c r="AO164" s="314">
        <f t="shared" si="2189"/>
        <v>0</v>
      </c>
      <c r="AP164" s="314">
        <f t="shared" si="2189"/>
        <v>0</v>
      </c>
      <c r="AQ164" s="314">
        <f t="shared" si="2189"/>
        <v>0</v>
      </c>
      <c r="AR164" s="314">
        <f t="shared" si="2189"/>
        <v>0</v>
      </c>
      <c r="AS164" s="314">
        <f t="shared" si="2189"/>
        <v>0</v>
      </c>
      <c r="AT164" s="314">
        <f t="shared" si="2189"/>
        <v>0</v>
      </c>
      <c r="AU164" s="314">
        <f t="shared" si="2189"/>
        <v>0</v>
      </c>
      <c r="AV164" s="314">
        <f t="shared" si="2189"/>
        <v>0</v>
      </c>
      <c r="AW164" s="314">
        <f t="shared" si="2189"/>
        <v>0</v>
      </c>
      <c r="AX164" s="314">
        <f t="shared" si="2189"/>
        <v>0</v>
      </c>
      <c r="AY164" s="314">
        <f t="shared" si="2189"/>
        <v>0</v>
      </c>
      <c r="AZ164" s="314">
        <f t="shared" si="2189"/>
        <v>0</v>
      </c>
      <c r="BA164" s="314">
        <f t="shared" si="2189"/>
        <v>0</v>
      </c>
      <c r="BB164" s="314">
        <f t="shared" si="2189"/>
        <v>0</v>
      </c>
      <c r="BC164" s="314">
        <f t="shared" si="2189"/>
        <v>0</v>
      </c>
      <c r="BD164" s="314">
        <f t="shared" si="2189"/>
        <v>0</v>
      </c>
      <c r="BE164" s="314">
        <f t="shared" si="2189"/>
        <v>0</v>
      </c>
      <c r="BF164" s="314">
        <f t="shared" si="2189"/>
        <v>0</v>
      </c>
      <c r="BG164" s="314">
        <f t="shared" si="2189"/>
        <v>0</v>
      </c>
      <c r="BH164" s="314">
        <f t="shared" si="2189"/>
        <v>0</v>
      </c>
      <c r="BI164" s="314">
        <f t="shared" si="2189"/>
        <v>0</v>
      </c>
      <c r="BJ164" s="314">
        <f t="shared" si="2189"/>
        <v>0</v>
      </c>
      <c r="BK164" s="314">
        <f t="shared" si="2189"/>
        <v>0</v>
      </c>
      <c r="BL164" s="314">
        <f t="shared" si="2189"/>
        <v>0</v>
      </c>
      <c r="BM164" s="314">
        <f t="shared" si="2189"/>
        <v>0</v>
      </c>
      <c r="BN164" s="314">
        <f t="shared" si="2189"/>
        <v>0</v>
      </c>
      <c r="BO164" s="314">
        <f t="shared" si="2189"/>
        <v>0</v>
      </c>
      <c r="BP164" s="314">
        <f t="shared" si="2189"/>
        <v>0</v>
      </c>
      <c r="BQ164" s="314">
        <f t="shared" si="2189"/>
        <v>0</v>
      </c>
      <c r="BR164" s="314">
        <f t="shared" si="2189"/>
        <v>0</v>
      </c>
      <c r="BS164" s="314">
        <f t="shared" si="2189"/>
        <v>0</v>
      </c>
      <c r="BT164" s="314">
        <f t="shared" si="2189"/>
        <v>0</v>
      </c>
      <c r="BU164" s="314">
        <f t="shared" si="2189"/>
        <v>0</v>
      </c>
      <c r="BV164" s="314">
        <f t="shared" si="2189"/>
        <v>0</v>
      </c>
      <c r="BW164" s="314">
        <f t="shared" ref="BW164:EB164" si="2190">BW162*BW163</f>
        <v>0</v>
      </c>
      <c r="BX164" s="314">
        <f t="shared" si="2190"/>
        <v>0</v>
      </c>
      <c r="BY164" s="314">
        <f t="shared" si="2190"/>
        <v>0</v>
      </c>
      <c r="BZ164" s="314">
        <f t="shared" si="2190"/>
        <v>0</v>
      </c>
      <c r="CA164" s="314">
        <f t="shared" si="2190"/>
        <v>0</v>
      </c>
      <c r="CB164" s="314">
        <f t="shared" si="2190"/>
        <v>0</v>
      </c>
      <c r="CC164" s="314">
        <f t="shared" si="2190"/>
        <v>0</v>
      </c>
      <c r="CD164" s="314">
        <f t="shared" si="2190"/>
        <v>0</v>
      </c>
      <c r="CE164" s="314">
        <f t="shared" si="2190"/>
        <v>0</v>
      </c>
      <c r="CF164" s="314">
        <f t="shared" si="2190"/>
        <v>0</v>
      </c>
      <c r="CG164" s="314">
        <f t="shared" si="2190"/>
        <v>0</v>
      </c>
      <c r="CH164" s="314">
        <f t="shared" si="2190"/>
        <v>0</v>
      </c>
      <c r="CI164" s="314">
        <f t="shared" si="2190"/>
        <v>0</v>
      </c>
      <c r="CJ164" s="314">
        <f t="shared" si="2190"/>
        <v>0</v>
      </c>
      <c r="CK164" s="314">
        <f t="shared" si="2190"/>
        <v>0</v>
      </c>
      <c r="CL164" s="314">
        <f t="shared" si="2190"/>
        <v>0</v>
      </c>
      <c r="CM164" s="314">
        <f t="shared" si="2190"/>
        <v>0</v>
      </c>
      <c r="CN164" s="314">
        <f t="shared" si="2190"/>
        <v>0</v>
      </c>
      <c r="CO164" s="314">
        <f t="shared" si="2190"/>
        <v>0</v>
      </c>
      <c r="CP164" s="314">
        <f t="shared" si="2190"/>
        <v>0</v>
      </c>
      <c r="CQ164" s="314">
        <f t="shared" si="2190"/>
        <v>0</v>
      </c>
      <c r="CR164" s="314">
        <f t="shared" si="2190"/>
        <v>0</v>
      </c>
      <c r="CS164" s="314">
        <f t="shared" si="2190"/>
        <v>0</v>
      </c>
      <c r="CT164" s="314">
        <f t="shared" si="2190"/>
        <v>0</v>
      </c>
      <c r="CU164" s="314">
        <f t="shared" si="2190"/>
        <v>0</v>
      </c>
      <c r="CV164" s="314">
        <f t="shared" si="2190"/>
        <v>0</v>
      </c>
      <c r="CW164" s="314">
        <f t="shared" si="2190"/>
        <v>0</v>
      </c>
      <c r="CX164" s="314">
        <f t="shared" si="2190"/>
        <v>0</v>
      </c>
      <c r="CY164" s="314">
        <f t="shared" si="2190"/>
        <v>0</v>
      </c>
      <c r="CZ164" s="314">
        <f t="shared" si="2190"/>
        <v>0</v>
      </c>
      <c r="DA164" s="314">
        <f t="shared" si="2190"/>
        <v>0</v>
      </c>
      <c r="DB164" s="314">
        <f t="shared" si="2190"/>
        <v>0</v>
      </c>
      <c r="DC164" s="314">
        <f t="shared" si="2190"/>
        <v>0</v>
      </c>
      <c r="DD164" s="314">
        <f t="shared" si="2190"/>
        <v>0</v>
      </c>
      <c r="DE164" s="314">
        <f t="shared" si="2190"/>
        <v>0</v>
      </c>
      <c r="DF164" s="314">
        <f t="shared" si="2190"/>
        <v>0</v>
      </c>
      <c r="DG164" s="314">
        <f t="shared" si="2190"/>
        <v>0</v>
      </c>
      <c r="DH164" s="314">
        <f t="shared" si="2190"/>
        <v>0</v>
      </c>
      <c r="DI164" s="314">
        <f t="shared" si="2190"/>
        <v>0</v>
      </c>
      <c r="DJ164" s="314">
        <f t="shared" si="2190"/>
        <v>0</v>
      </c>
      <c r="DK164" s="314">
        <f t="shared" si="2190"/>
        <v>0</v>
      </c>
      <c r="DL164" s="314">
        <f t="shared" si="2190"/>
        <v>0</v>
      </c>
      <c r="DM164" s="314">
        <f t="shared" si="2190"/>
        <v>0</v>
      </c>
      <c r="DN164" s="314">
        <f t="shared" si="2190"/>
        <v>0</v>
      </c>
      <c r="DO164" s="314">
        <f t="shared" si="2190"/>
        <v>0</v>
      </c>
      <c r="DP164" s="314">
        <f t="shared" si="2190"/>
        <v>0</v>
      </c>
      <c r="DQ164" s="314">
        <f t="shared" si="2190"/>
        <v>0</v>
      </c>
      <c r="DR164" s="314">
        <f t="shared" si="2190"/>
        <v>0</v>
      </c>
      <c r="DS164" s="314">
        <f t="shared" si="2190"/>
        <v>0</v>
      </c>
      <c r="DT164" s="314">
        <f t="shared" si="2190"/>
        <v>0</v>
      </c>
      <c r="DU164" s="314">
        <f t="shared" si="2190"/>
        <v>0</v>
      </c>
      <c r="DV164" s="314">
        <f t="shared" si="2190"/>
        <v>0</v>
      </c>
      <c r="DW164" s="314">
        <f t="shared" si="2190"/>
        <v>0</v>
      </c>
      <c r="DX164" s="314">
        <f t="shared" si="2190"/>
        <v>0</v>
      </c>
      <c r="DY164" s="314">
        <f t="shared" si="2190"/>
        <v>0</v>
      </c>
      <c r="DZ164" s="314">
        <f t="shared" si="2190"/>
        <v>0</v>
      </c>
      <c r="EA164" s="314">
        <f t="shared" si="2190"/>
        <v>0</v>
      </c>
      <c r="EB164" s="314">
        <f t="shared" si="2190"/>
        <v>0</v>
      </c>
    </row>
    <row r="165" spans="3:132" outlineLevel="1" x14ac:dyDescent="0.25">
      <c r="C165" s="324" t="s">
        <v>417</v>
      </c>
      <c r="D165" s="34"/>
      <c r="E165" s="34"/>
      <c r="F165" s="34"/>
      <c r="G165" s="67" t="s">
        <v>215</v>
      </c>
      <c r="H165" s="34"/>
      <c r="I165" s="34"/>
      <c r="J165" s="126">
        <f>J$13</f>
        <v>1</v>
      </c>
      <c r="K165" s="126">
        <f t="shared" ref="K165:BV165" si="2191">K$13</f>
        <v>1.0026792493128671</v>
      </c>
      <c r="L165" s="126">
        <f t="shared" si="2191"/>
        <v>1.0056539350998608</v>
      </c>
      <c r="M165" s="126">
        <f t="shared" si="2191"/>
        <v>1.0085410656939733</v>
      </c>
      <c r="N165" s="126">
        <f t="shared" si="2191"/>
        <v>1.0114364849476103</v>
      </c>
      <c r="O165" s="126">
        <f t="shared" si="2191"/>
        <v>1.0143402166566737</v>
      </c>
      <c r="P165" s="126">
        <f t="shared" si="2191"/>
        <v>1.0172522846853813</v>
      </c>
      <c r="Q165" s="126">
        <f t="shared" si="2191"/>
        <v>1.0201727129664624</v>
      </c>
      <c r="R165" s="126">
        <f t="shared" si="2191"/>
        <v>1.0231015255013547</v>
      </c>
      <c r="S165" s="126">
        <f t="shared" si="2191"/>
        <v>1.0260387463604019</v>
      </c>
      <c r="T165" s="126">
        <f t="shared" si="2191"/>
        <v>1.028984399683051</v>
      </c>
      <c r="U165" s="126">
        <f t="shared" si="2191"/>
        <v>1.0319385096780509</v>
      </c>
      <c r="V165" s="126">
        <f t="shared" si="2191"/>
        <v>1.0349011006236515</v>
      </c>
      <c r="W165" s="126">
        <f t="shared" si="2191"/>
        <v>1.0377730230388176</v>
      </c>
      <c r="X165" s="126">
        <f t="shared" si="2191"/>
        <v>1.0408518228283561</v>
      </c>
      <c r="Y165" s="126">
        <f t="shared" si="2191"/>
        <v>1.0438400029932626</v>
      </c>
      <c r="Z165" s="126">
        <f t="shared" si="2191"/>
        <v>1.046836761920777</v>
      </c>
      <c r="AA165" s="126">
        <f t="shared" si="2191"/>
        <v>1.0498421242396576</v>
      </c>
      <c r="AB165" s="126">
        <f t="shared" si="2191"/>
        <v>1.05285611464937</v>
      </c>
      <c r="AC165" s="126">
        <f t="shared" si="2191"/>
        <v>1.0558787579202888</v>
      </c>
      <c r="AD165" s="126">
        <f t="shared" si="2191"/>
        <v>1.0589100788939025</v>
      </c>
      <c r="AE165" s="126">
        <f t="shared" si="2191"/>
        <v>1.0619501024830165</v>
      </c>
      <c r="AF165" s="126">
        <f t="shared" si="2191"/>
        <v>1.0649988536719583</v>
      </c>
      <c r="AG165" s="126">
        <f t="shared" si="2191"/>
        <v>1.0680563575167832</v>
      </c>
      <c r="AH165" s="126">
        <f t="shared" si="2191"/>
        <v>1.0711226391454798</v>
      </c>
      <c r="AI165" s="126">
        <f t="shared" si="2191"/>
        <v>1.0739924437404067</v>
      </c>
      <c r="AJ165" s="126">
        <f t="shared" si="2191"/>
        <v>1.0771786970311998</v>
      </c>
      <c r="AK165" s="126">
        <f t="shared" si="2191"/>
        <v>1.0802711679727233</v>
      </c>
      <c r="AL165" s="126">
        <f t="shared" si="2191"/>
        <v>1.0833725170851116</v>
      </c>
      <c r="AM165" s="126">
        <f t="shared" si="2191"/>
        <v>1.0864827698566941</v>
      </c>
      <c r="AN165" s="126">
        <f t="shared" si="2191"/>
        <v>1.0896019518489746</v>
      </c>
      <c r="AO165" s="126">
        <f t="shared" si="2191"/>
        <v>1.0927300886968412</v>
      </c>
      <c r="AP165" s="126">
        <f t="shared" si="2191"/>
        <v>1.0958672061087775</v>
      </c>
      <c r="AQ165" s="126">
        <f t="shared" si="2191"/>
        <v>1.0990133298670732</v>
      </c>
      <c r="AR165" s="126">
        <f t="shared" si="2191"/>
        <v>1.1021684858280367</v>
      </c>
      <c r="AS165" s="126">
        <f t="shared" si="2191"/>
        <v>1.1053326999222071</v>
      </c>
      <c r="AT165" s="126">
        <f t="shared" si="2191"/>
        <v>1.1085059981545673</v>
      </c>
      <c r="AU165" s="126">
        <f t="shared" si="2191"/>
        <v>1.111475962088432</v>
      </c>
      <c r="AV165" s="126">
        <f t="shared" si="2191"/>
        <v>1.1147734191259395</v>
      </c>
      <c r="AW165" s="126">
        <f t="shared" si="2191"/>
        <v>1.1179738207069689</v>
      </c>
      <c r="AX165" s="126">
        <f t="shared" si="2191"/>
        <v>1.1211834103167977</v>
      </c>
      <c r="AY165" s="126">
        <f t="shared" si="2191"/>
        <v>1.1244022143333261</v>
      </c>
      <c r="AZ165" s="126">
        <f t="shared" si="2191"/>
        <v>1.1276302592101826</v>
      </c>
      <c r="BA165" s="126">
        <f t="shared" si="2191"/>
        <v>1.1308675714769412</v>
      </c>
      <c r="BB165" s="126">
        <f t="shared" si="2191"/>
        <v>1.1341141777393395</v>
      </c>
      <c r="BC165" s="126">
        <f t="shared" si="2191"/>
        <v>1.1373701046794982</v>
      </c>
      <c r="BD165" s="126">
        <f t="shared" si="2191"/>
        <v>1.1406353790561385</v>
      </c>
      <c r="BE165" s="126">
        <f t="shared" si="2191"/>
        <v>1.1439100277048042</v>
      </c>
      <c r="BF165" s="126">
        <f t="shared" si="2191"/>
        <v>1.1471940775380809</v>
      </c>
      <c r="BG165" s="126">
        <f t="shared" si="2191"/>
        <v>1.15026769648205</v>
      </c>
      <c r="BH165" s="126">
        <f t="shared" si="2191"/>
        <v>1.1536802383994258</v>
      </c>
      <c r="BI165" s="126">
        <f t="shared" si="2191"/>
        <v>1.1569923375180708</v>
      </c>
      <c r="BJ165" s="126">
        <f t="shared" si="2191"/>
        <v>1.1603139453378331</v>
      </c>
      <c r="BK165" s="126">
        <f t="shared" si="2191"/>
        <v>1.1636450891572303</v>
      </c>
      <c r="BL165" s="126">
        <f t="shared" si="2191"/>
        <v>1.1669857963531516</v>
      </c>
      <c r="BM165" s="126">
        <f t="shared" si="2191"/>
        <v>1.1703360943810825</v>
      </c>
      <c r="BN165" s="126">
        <f t="shared" si="2191"/>
        <v>1.1736960107753303</v>
      </c>
      <c r="BO165" s="126">
        <f t="shared" si="2191"/>
        <v>1.1770655731492505</v>
      </c>
      <c r="BP165" s="126">
        <f t="shared" si="2191"/>
        <v>1.180444809195474</v>
      </c>
      <c r="BQ165" s="126">
        <f t="shared" si="2191"/>
        <v>1.1838337466861339</v>
      </c>
      <c r="BR165" s="126">
        <f t="shared" si="2191"/>
        <v>1.1872324134730949</v>
      </c>
      <c r="BS165" s="126">
        <f t="shared" si="2191"/>
        <v>1.1905270658589224</v>
      </c>
      <c r="BT165" s="126">
        <f t="shared" si="2191"/>
        <v>1.1940590467434065</v>
      </c>
      <c r="BU165" s="126">
        <f t="shared" si="2191"/>
        <v>1.1974870693312041</v>
      </c>
      <c r="BV165" s="126">
        <f t="shared" si="2191"/>
        <v>1.2009249334246579</v>
      </c>
      <c r="BW165" s="126">
        <f t="shared" ref="BW165:EB165" si="2192">BW$13</f>
        <v>1.204372667277734</v>
      </c>
      <c r="BX165" s="126">
        <f t="shared" si="2192"/>
        <v>1.2078302992255125</v>
      </c>
      <c r="BY165" s="126">
        <f t="shared" si="2192"/>
        <v>1.2112978576844211</v>
      </c>
      <c r="BZ165" s="126">
        <f t="shared" si="2192"/>
        <v>1.2147753711524676</v>
      </c>
      <c r="CA165" s="126">
        <f t="shared" si="2192"/>
        <v>1.2182628682094752</v>
      </c>
      <c r="CB165" s="126">
        <f t="shared" si="2192"/>
        <v>1.2217603775173165</v>
      </c>
      <c r="CC165" s="126">
        <f t="shared" si="2192"/>
        <v>1.2252679278201495</v>
      </c>
      <c r="CD165" s="126">
        <f t="shared" si="2192"/>
        <v>1.2287855479446541</v>
      </c>
      <c r="CE165" s="126">
        <f t="shared" si="2192"/>
        <v>1.232077770779646</v>
      </c>
      <c r="CF165" s="126">
        <f t="shared" si="2192"/>
        <v>1.23573302168438</v>
      </c>
      <c r="CG165" s="126">
        <f t="shared" si="2192"/>
        <v>1.2392806860334544</v>
      </c>
      <c r="CH165" s="126">
        <f t="shared" si="2192"/>
        <v>1.2428385353675644</v>
      </c>
      <c r="CI165" s="126">
        <f t="shared" si="2192"/>
        <v>1.2464065989267703</v>
      </c>
      <c r="CJ165" s="126">
        <f t="shared" si="2192"/>
        <v>1.2499849060350778</v>
      </c>
      <c r="CK165" s="126">
        <f t="shared" si="2192"/>
        <v>1.2535734861006791</v>
      </c>
      <c r="CL165" s="126">
        <f t="shared" si="2192"/>
        <v>1.257172368616194</v>
      </c>
      <c r="CM165" s="126">
        <f t="shared" si="2192"/>
        <v>1.2607815831589126</v>
      </c>
      <c r="CN165" s="126">
        <f t="shared" si="2192"/>
        <v>1.2644011593910389</v>
      </c>
      <c r="CO165" s="126">
        <f t="shared" si="2192"/>
        <v>1.2680311270599336</v>
      </c>
      <c r="CP165" s="126">
        <f t="shared" si="2192"/>
        <v>1.2716715159983594</v>
      </c>
      <c r="CQ165" s="126">
        <f t="shared" si="2192"/>
        <v>1.2750786410337906</v>
      </c>
      <c r="CR165" s="126">
        <f t="shared" si="2192"/>
        <v>1.2788614642181557</v>
      </c>
      <c r="CS165" s="126">
        <f t="shared" si="2192"/>
        <v>1.2825329459576562</v>
      </c>
      <c r="CT165" s="126">
        <f t="shared" si="2192"/>
        <v>1.2862149681493797</v>
      </c>
      <c r="CU165" s="126">
        <f t="shared" si="2192"/>
        <v>1.289907561053897</v>
      </c>
      <c r="CV165" s="126">
        <f t="shared" si="2192"/>
        <v>1.293610755018654</v>
      </c>
      <c r="CW165" s="126">
        <f t="shared" si="2192"/>
        <v>1.2973245804782207</v>
      </c>
      <c r="CX165" s="126">
        <f t="shared" si="2192"/>
        <v>1.3010490679545423</v>
      </c>
      <c r="CY165" s="126">
        <f t="shared" si="2192"/>
        <v>1.304784248057189</v>
      </c>
      <c r="CZ165" s="126">
        <f t="shared" si="2192"/>
        <v>1.3085301514836076</v>
      </c>
      <c r="DA165" s="126">
        <f t="shared" si="2192"/>
        <v>1.3122868090193751</v>
      </c>
      <c r="DB165" s="126">
        <f t="shared" si="2192"/>
        <v>1.3160542515384499</v>
      </c>
      <c r="DC165" s="126">
        <f t="shared" si="2192"/>
        <v>1.3195802889875801</v>
      </c>
      <c r="DD165" s="126">
        <f t="shared" si="2192"/>
        <v>1.323495136864544</v>
      </c>
      <c r="DE165" s="126">
        <f t="shared" si="2192"/>
        <v>1.3272947573576725</v>
      </c>
      <c r="DF165" s="126">
        <f t="shared" si="2192"/>
        <v>1.3311052861764079</v>
      </c>
      <c r="DG165" s="126">
        <f t="shared" si="2192"/>
        <v>1.3349267546374479</v>
      </c>
      <c r="DH165" s="126">
        <f t="shared" si="2192"/>
        <v>1.3387591941473977</v>
      </c>
      <c r="DI165" s="126">
        <f t="shared" si="2192"/>
        <v>1.3426026362030277</v>
      </c>
      <c r="DJ165" s="126">
        <f t="shared" si="2192"/>
        <v>1.3464571123915319</v>
      </c>
      <c r="DK165" s="126">
        <f t="shared" si="2192"/>
        <v>1.3503226543907885</v>
      </c>
      <c r="DL165" s="126">
        <f t="shared" si="2192"/>
        <v>1.3541992939696192</v>
      </c>
      <c r="DM165" s="126">
        <f t="shared" si="2192"/>
        <v>1.358087062988051</v>
      </c>
      <c r="DN165" s="126">
        <f t="shared" si="2192"/>
        <v>1.361985993397578</v>
      </c>
      <c r="DO165" s="126">
        <f t="shared" si="2192"/>
        <v>1.3657655991021458</v>
      </c>
      <c r="DP165" s="126">
        <f t="shared" si="2192"/>
        <v>1.3698174666548035</v>
      </c>
      <c r="DQ165" s="126">
        <f t="shared" si="2192"/>
        <v>1.3737500738651915</v>
      </c>
      <c r="DR165" s="126">
        <f t="shared" si="2192"/>
        <v>1.3776939711925826</v>
      </c>
      <c r="DS165" s="126">
        <f t="shared" si="2192"/>
        <v>1.381649191049759</v>
      </c>
      <c r="DT165" s="126">
        <f t="shared" si="2192"/>
        <v>1.385615765942557</v>
      </c>
      <c r="DU165" s="126">
        <f t="shared" si="2192"/>
        <v>1.3895937284701338</v>
      </c>
      <c r="DV165" s="126">
        <f t="shared" si="2192"/>
        <v>1.3935831113252357</v>
      </c>
      <c r="DW165" s="126">
        <f t="shared" si="2192"/>
        <v>1.3975839472944662</v>
      </c>
      <c r="DX165" s="126">
        <f t="shared" si="2192"/>
        <v>1.401596269258556</v>
      </c>
      <c r="DY165" s="126">
        <f t="shared" si="2192"/>
        <v>1.4056201101926329</v>
      </c>
      <c r="DZ165" s="126">
        <f t="shared" si="2192"/>
        <v>1.4096555031664932</v>
      </c>
      <c r="EA165" s="126">
        <f t="shared" si="2192"/>
        <v>1.4134323217047313</v>
      </c>
      <c r="EB165" s="126">
        <f t="shared" si="2192"/>
        <v>1.4176256038945581</v>
      </c>
    </row>
    <row r="166" spans="3:132" outlineLevel="1" x14ac:dyDescent="0.25">
      <c r="C166" s="321" t="s">
        <v>511</v>
      </c>
      <c r="D166" s="38"/>
      <c r="E166" s="38"/>
      <c r="F166" s="38"/>
      <c r="G166" s="52" t="s">
        <v>220</v>
      </c>
      <c r="H166" s="46">
        <f t="shared" ref="H166" si="2193">SUM(J166:EB166)</f>
        <v>19251773.527473286</v>
      </c>
      <c r="I166" s="38"/>
      <c r="J166" s="82">
        <f>J164*J165</f>
        <v>0</v>
      </c>
      <c r="K166" s="82">
        <f t="shared" ref="K166" si="2194">K164*K165</f>
        <v>0</v>
      </c>
      <c r="L166" s="82">
        <f t="shared" ref="L166" si="2195">L164*L165</f>
        <v>0</v>
      </c>
      <c r="M166" s="82">
        <f t="shared" ref="M166" si="2196">M164*M165</f>
        <v>0</v>
      </c>
      <c r="N166" s="82">
        <f t="shared" ref="N166" si="2197">N164*N165</f>
        <v>0</v>
      </c>
      <c r="O166" s="82">
        <f t="shared" ref="O166" si="2198">O164*O165</f>
        <v>0</v>
      </c>
      <c r="P166" s="82">
        <f t="shared" ref="P166" si="2199">P164*P165</f>
        <v>9460330.9717313424</v>
      </c>
      <c r="Q166" s="82">
        <f t="shared" ref="Q166" si="2200">Q164*Q165</f>
        <v>0</v>
      </c>
      <c r="R166" s="82">
        <f t="shared" ref="R166" si="2201">R164*R165</f>
        <v>0</v>
      </c>
      <c r="S166" s="82">
        <f t="shared" ref="S166" si="2202">S164*S165</f>
        <v>0</v>
      </c>
      <c r="T166" s="82">
        <f t="shared" ref="T166" si="2203">T164*T165</f>
        <v>0</v>
      </c>
      <c r="U166" s="82">
        <f t="shared" ref="U166" si="2204">U164*U165</f>
        <v>0</v>
      </c>
      <c r="V166" s="82">
        <f t="shared" ref="V166" si="2205">V164*V165</f>
        <v>0</v>
      </c>
      <c r="W166" s="82">
        <f t="shared" ref="W166" si="2206">W164*W165</f>
        <v>0</v>
      </c>
      <c r="X166" s="82">
        <f t="shared" ref="X166" si="2207">X164*X165</f>
        <v>0</v>
      </c>
      <c r="Y166" s="82">
        <f t="shared" ref="Y166" si="2208">Y164*Y165</f>
        <v>0</v>
      </c>
      <c r="Z166" s="82">
        <f t="shared" ref="Z166" si="2209">Z164*Z165</f>
        <v>0</v>
      </c>
      <c r="AA166" s="82">
        <f t="shared" ref="AA166" si="2210">AA164*AA165</f>
        <v>0</v>
      </c>
      <c r="AB166" s="82">
        <f t="shared" ref="AB166" si="2211">AB164*AB165</f>
        <v>9791442.5557419434</v>
      </c>
      <c r="AC166" s="82">
        <f t="shared" ref="AC166" si="2212">AC164*AC165</f>
        <v>0</v>
      </c>
      <c r="AD166" s="82">
        <f t="shared" ref="AD166" si="2213">AD164*AD165</f>
        <v>0</v>
      </c>
      <c r="AE166" s="82">
        <f t="shared" ref="AE166" si="2214">AE164*AE165</f>
        <v>0</v>
      </c>
      <c r="AF166" s="82">
        <f t="shared" ref="AF166" si="2215">AF164*AF165</f>
        <v>0</v>
      </c>
      <c r="AG166" s="82">
        <f t="shared" ref="AG166" si="2216">AG164*AG165</f>
        <v>0</v>
      </c>
      <c r="AH166" s="82">
        <f t="shared" ref="AH166" si="2217">AH164*AH165</f>
        <v>0</v>
      </c>
      <c r="AI166" s="82">
        <f t="shared" ref="AI166" si="2218">AI164*AI165</f>
        <v>0</v>
      </c>
      <c r="AJ166" s="82">
        <f t="shared" ref="AJ166" si="2219">AJ164*AJ165</f>
        <v>0</v>
      </c>
      <c r="AK166" s="82">
        <f t="shared" ref="AK166" si="2220">AK164*AK165</f>
        <v>0</v>
      </c>
      <c r="AL166" s="82">
        <f t="shared" ref="AL166" si="2221">AL164*AL165</f>
        <v>0</v>
      </c>
      <c r="AM166" s="82">
        <f t="shared" ref="AM166" si="2222">AM164*AM165</f>
        <v>0</v>
      </c>
      <c r="AN166" s="82">
        <f t="shared" ref="AN166" si="2223">AN164*AN165</f>
        <v>0</v>
      </c>
      <c r="AO166" s="82">
        <f t="shared" ref="AO166" si="2224">AO164*AO165</f>
        <v>0</v>
      </c>
      <c r="AP166" s="82">
        <f t="shared" ref="AP166" si="2225">AP164*AP165</f>
        <v>0</v>
      </c>
      <c r="AQ166" s="82">
        <f t="shared" ref="AQ166" si="2226">AQ164*AQ165</f>
        <v>0</v>
      </c>
      <c r="AR166" s="82">
        <f t="shared" ref="AR166" si="2227">AR164*AR165</f>
        <v>0</v>
      </c>
      <c r="AS166" s="82">
        <f t="shared" ref="AS166" si="2228">AS164*AS165</f>
        <v>0</v>
      </c>
      <c r="AT166" s="82">
        <f t="shared" ref="AT166" si="2229">AT164*AT165</f>
        <v>0</v>
      </c>
      <c r="AU166" s="82">
        <f t="shared" ref="AU166" si="2230">AU164*AU165</f>
        <v>0</v>
      </c>
      <c r="AV166" s="82">
        <f t="shared" ref="AV166" si="2231">AV164*AV165</f>
        <v>0</v>
      </c>
      <c r="AW166" s="82">
        <f t="shared" ref="AW166" si="2232">AW164*AW165</f>
        <v>0</v>
      </c>
      <c r="AX166" s="82">
        <f t="shared" ref="AX166" si="2233">AX164*AX165</f>
        <v>0</v>
      </c>
      <c r="AY166" s="82">
        <f t="shared" ref="AY166" si="2234">AY164*AY165</f>
        <v>0</v>
      </c>
      <c r="AZ166" s="82">
        <f t="shared" ref="AZ166" si="2235">AZ164*AZ165</f>
        <v>0</v>
      </c>
      <c r="BA166" s="82">
        <f t="shared" ref="BA166" si="2236">BA164*BA165</f>
        <v>0</v>
      </c>
      <c r="BB166" s="82">
        <f t="shared" ref="BB166" si="2237">BB164*BB165</f>
        <v>0</v>
      </c>
      <c r="BC166" s="82">
        <f t="shared" ref="BC166" si="2238">BC164*BC165</f>
        <v>0</v>
      </c>
      <c r="BD166" s="82">
        <f t="shared" ref="BD166" si="2239">BD164*BD165</f>
        <v>0</v>
      </c>
      <c r="BE166" s="82">
        <f t="shared" ref="BE166" si="2240">BE164*BE165</f>
        <v>0</v>
      </c>
      <c r="BF166" s="82">
        <f t="shared" ref="BF166" si="2241">BF164*BF165</f>
        <v>0</v>
      </c>
      <c r="BG166" s="82">
        <f t="shared" ref="BG166" si="2242">BG164*BG165</f>
        <v>0</v>
      </c>
      <c r="BH166" s="82">
        <f t="shared" ref="BH166" si="2243">BH164*BH165</f>
        <v>0</v>
      </c>
      <c r="BI166" s="82">
        <f t="shared" ref="BI166" si="2244">BI164*BI165</f>
        <v>0</v>
      </c>
      <c r="BJ166" s="82">
        <f t="shared" ref="BJ166" si="2245">BJ164*BJ165</f>
        <v>0</v>
      </c>
      <c r="BK166" s="82">
        <f t="shared" ref="BK166" si="2246">BK164*BK165</f>
        <v>0</v>
      </c>
      <c r="BL166" s="82">
        <f t="shared" ref="BL166" si="2247">BL164*BL165</f>
        <v>0</v>
      </c>
      <c r="BM166" s="82">
        <f t="shared" ref="BM166" si="2248">BM164*BM165</f>
        <v>0</v>
      </c>
      <c r="BN166" s="82">
        <f t="shared" ref="BN166" si="2249">BN164*BN165</f>
        <v>0</v>
      </c>
      <c r="BO166" s="82">
        <f t="shared" ref="BO166" si="2250">BO164*BO165</f>
        <v>0</v>
      </c>
      <c r="BP166" s="82">
        <f t="shared" ref="BP166" si="2251">BP164*BP165</f>
        <v>0</v>
      </c>
      <c r="BQ166" s="82">
        <f t="shared" ref="BQ166" si="2252">BQ164*BQ165</f>
        <v>0</v>
      </c>
      <c r="BR166" s="82">
        <f t="shared" ref="BR166" si="2253">BR164*BR165</f>
        <v>0</v>
      </c>
      <c r="BS166" s="82">
        <f t="shared" ref="BS166" si="2254">BS164*BS165</f>
        <v>0</v>
      </c>
      <c r="BT166" s="82">
        <f t="shared" ref="BT166" si="2255">BT164*BT165</f>
        <v>0</v>
      </c>
      <c r="BU166" s="82">
        <f t="shared" ref="BU166" si="2256">BU164*BU165</f>
        <v>0</v>
      </c>
      <c r="BV166" s="82">
        <f t="shared" ref="BV166" si="2257">BV164*BV165</f>
        <v>0</v>
      </c>
      <c r="BW166" s="82">
        <f t="shared" ref="BW166" si="2258">BW164*BW165</f>
        <v>0</v>
      </c>
      <c r="BX166" s="82">
        <f t="shared" ref="BX166" si="2259">BX164*BX165</f>
        <v>0</v>
      </c>
      <c r="BY166" s="82">
        <f t="shared" ref="BY166" si="2260">BY164*BY165</f>
        <v>0</v>
      </c>
      <c r="BZ166" s="82">
        <f t="shared" ref="BZ166" si="2261">BZ164*BZ165</f>
        <v>0</v>
      </c>
      <c r="CA166" s="82">
        <f t="shared" ref="CA166" si="2262">CA164*CA165</f>
        <v>0</v>
      </c>
      <c r="CB166" s="82">
        <f t="shared" ref="CB166" si="2263">CB164*CB165</f>
        <v>0</v>
      </c>
      <c r="CC166" s="82">
        <f t="shared" ref="CC166" si="2264">CC164*CC165</f>
        <v>0</v>
      </c>
      <c r="CD166" s="82">
        <f t="shared" ref="CD166" si="2265">CD164*CD165</f>
        <v>0</v>
      </c>
      <c r="CE166" s="82">
        <f t="shared" ref="CE166" si="2266">CE164*CE165</f>
        <v>0</v>
      </c>
      <c r="CF166" s="82">
        <f t="shared" ref="CF166" si="2267">CF164*CF165</f>
        <v>0</v>
      </c>
      <c r="CG166" s="82">
        <f t="shared" ref="CG166" si="2268">CG164*CG165</f>
        <v>0</v>
      </c>
      <c r="CH166" s="82">
        <f t="shared" ref="CH166" si="2269">CH164*CH165</f>
        <v>0</v>
      </c>
      <c r="CI166" s="82">
        <f t="shared" ref="CI166" si="2270">CI164*CI165</f>
        <v>0</v>
      </c>
      <c r="CJ166" s="82">
        <f t="shared" ref="CJ166" si="2271">CJ164*CJ165</f>
        <v>0</v>
      </c>
      <c r="CK166" s="82">
        <f t="shared" ref="CK166" si="2272">CK164*CK165</f>
        <v>0</v>
      </c>
      <c r="CL166" s="82">
        <f t="shared" ref="CL166" si="2273">CL164*CL165</f>
        <v>0</v>
      </c>
      <c r="CM166" s="82">
        <f t="shared" ref="CM166" si="2274">CM164*CM165</f>
        <v>0</v>
      </c>
      <c r="CN166" s="82">
        <f t="shared" ref="CN166" si="2275">CN164*CN165</f>
        <v>0</v>
      </c>
      <c r="CO166" s="82">
        <f t="shared" ref="CO166" si="2276">CO164*CO165</f>
        <v>0</v>
      </c>
      <c r="CP166" s="82">
        <f t="shared" ref="CP166" si="2277">CP164*CP165</f>
        <v>0</v>
      </c>
      <c r="CQ166" s="82">
        <f t="shared" ref="CQ166" si="2278">CQ164*CQ165</f>
        <v>0</v>
      </c>
      <c r="CR166" s="82">
        <f t="shared" ref="CR166" si="2279">CR164*CR165</f>
        <v>0</v>
      </c>
      <c r="CS166" s="82">
        <f t="shared" ref="CS166" si="2280">CS164*CS165</f>
        <v>0</v>
      </c>
      <c r="CT166" s="82">
        <f t="shared" ref="CT166" si="2281">CT164*CT165</f>
        <v>0</v>
      </c>
      <c r="CU166" s="82">
        <f t="shared" ref="CU166" si="2282">CU164*CU165</f>
        <v>0</v>
      </c>
      <c r="CV166" s="82">
        <f t="shared" ref="CV166" si="2283">CV164*CV165</f>
        <v>0</v>
      </c>
      <c r="CW166" s="82">
        <f t="shared" ref="CW166" si="2284">CW164*CW165</f>
        <v>0</v>
      </c>
      <c r="CX166" s="82">
        <f t="shared" ref="CX166" si="2285">CX164*CX165</f>
        <v>0</v>
      </c>
      <c r="CY166" s="82">
        <f t="shared" ref="CY166" si="2286">CY164*CY165</f>
        <v>0</v>
      </c>
      <c r="CZ166" s="82">
        <f t="shared" ref="CZ166" si="2287">CZ164*CZ165</f>
        <v>0</v>
      </c>
      <c r="DA166" s="82">
        <f t="shared" ref="DA166" si="2288">DA164*DA165</f>
        <v>0</v>
      </c>
      <c r="DB166" s="82">
        <f t="shared" ref="DB166" si="2289">DB164*DB165</f>
        <v>0</v>
      </c>
      <c r="DC166" s="82">
        <f t="shared" ref="DC166" si="2290">DC164*DC165</f>
        <v>0</v>
      </c>
      <c r="DD166" s="82">
        <f t="shared" ref="DD166" si="2291">DD164*DD165</f>
        <v>0</v>
      </c>
      <c r="DE166" s="82">
        <f t="shared" ref="DE166" si="2292">DE164*DE165</f>
        <v>0</v>
      </c>
      <c r="DF166" s="82">
        <f t="shared" ref="DF166" si="2293">DF164*DF165</f>
        <v>0</v>
      </c>
      <c r="DG166" s="82">
        <f t="shared" ref="DG166" si="2294">DG164*DG165</f>
        <v>0</v>
      </c>
      <c r="DH166" s="82">
        <f t="shared" ref="DH166" si="2295">DH164*DH165</f>
        <v>0</v>
      </c>
      <c r="DI166" s="82">
        <f t="shared" ref="DI166" si="2296">DI164*DI165</f>
        <v>0</v>
      </c>
      <c r="DJ166" s="82">
        <f t="shared" ref="DJ166" si="2297">DJ164*DJ165</f>
        <v>0</v>
      </c>
      <c r="DK166" s="82">
        <f t="shared" ref="DK166" si="2298">DK164*DK165</f>
        <v>0</v>
      </c>
      <c r="DL166" s="82">
        <f t="shared" ref="DL166" si="2299">DL164*DL165</f>
        <v>0</v>
      </c>
      <c r="DM166" s="82">
        <f t="shared" ref="DM166" si="2300">DM164*DM165</f>
        <v>0</v>
      </c>
      <c r="DN166" s="82">
        <f t="shared" ref="DN166" si="2301">DN164*DN165</f>
        <v>0</v>
      </c>
      <c r="DO166" s="82">
        <f t="shared" ref="DO166" si="2302">DO164*DO165</f>
        <v>0</v>
      </c>
      <c r="DP166" s="82">
        <f t="shared" ref="DP166" si="2303">DP164*DP165</f>
        <v>0</v>
      </c>
      <c r="DQ166" s="82">
        <f t="shared" ref="DQ166" si="2304">DQ164*DQ165</f>
        <v>0</v>
      </c>
      <c r="DR166" s="82">
        <f t="shared" ref="DR166" si="2305">DR164*DR165</f>
        <v>0</v>
      </c>
      <c r="DS166" s="82">
        <f t="shared" ref="DS166" si="2306">DS164*DS165</f>
        <v>0</v>
      </c>
      <c r="DT166" s="82">
        <f t="shared" ref="DT166" si="2307">DT164*DT165</f>
        <v>0</v>
      </c>
      <c r="DU166" s="82">
        <f t="shared" ref="DU166" si="2308">DU164*DU165</f>
        <v>0</v>
      </c>
      <c r="DV166" s="82">
        <f t="shared" ref="DV166" si="2309">DV164*DV165</f>
        <v>0</v>
      </c>
      <c r="DW166" s="82">
        <f t="shared" ref="DW166" si="2310">DW164*DW165</f>
        <v>0</v>
      </c>
      <c r="DX166" s="82">
        <f t="shared" ref="DX166" si="2311">DX164*DX165</f>
        <v>0</v>
      </c>
      <c r="DY166" s="82">
        <f t="shared" ref="DY166" si="2312">DY164*DY165</f>
        <v>0</v>
      </c>
      <c r="DZ166" s="82">
        <f t="shared" ref="DZ166" si="2313">DZ164*DZ165</f>
        <v>0</v>
      </c>
      <c r="EA166" s="82">
        <f t="shared" ref="EA166" si="2314">EA164*EA165</f>
        <v>0</v>
      </c>
      <c r="EB166" s="82">
        <f t="shared" ref="EB166" si="2315">EB164*EB165</f>
        <v>0</v>
      </c>
    </row>
    <row r="167" spans="3:132" outlineLevel="1" x14ac:dyDescent="0.25">
      <c r="C167" s="325"/>
    </row>
    <row r="168" spans="3:132" ht="13" outlineLevel="1" x14ac:dyDescent="0.3">
      <c r="C168" s="340" t="s">
        <v>502</v>
      </c>
      <c r="G168" s="52"/>
      <c r="H168" s="29"/>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row>
    <row r="169" spans="3:132" outlineLevel="1" x14ac:dyDescent="0.25">
      <c r="C169" s="318" t="s">
        <v>509</v>
      </c>
      <c r="D169" s="16">
        <f>Costs!$M$24*Costs!$M$32</f>
        <v>6199924.4527999992</v>
      </c>
      <c r="G169" s="52" t="s">
        <v>525</v>
      </c>
      <c r="H169" s="46">
        <f t="shared" ref="H169" si="2316">SUM(J169:EB169)</f>
        <v>12399848.905599998</v>
      </c>
      <c r="J169" s="82">
        <f t="shared" ref="J169:AO169" si="2317">$D$169*(MONTH($D162)=J$5)*(AND(J$7&gt;=$D$162,J$7&lt;$E$162))</f>
        <v>0</v>
      </c>
      <c r="K169" s="82">
        <f t="shared" si="2317"/>
        <v>0</v>
      </c>
      <c r="L169" s="82">
        <f t="shared" si="2317"/>
        <v>0</v>
      </c>
      <c r="M169" s="82">
        <f t="shared" si="2317"/>
        <v>0</v>
      </c>
      <c r="N169" s="82">
        <f t="shared" si="2317"/>
        <v>0</v>
      </c>
      <c r="O169" s="82">
        <f t="shared" si="2317"/>
        <v>0</v>
      </c>
      <c r="P169" s="82">
        <f t="shared" si="2317"/>
        <v>6199924.4527999992</v>
      </c>
      <c r="Q169" s="82">
        <f t="shared" si="2317"/>
        <v>0</v>
      </c>
      <c r="R169" s="82">
        <f t="shared" si="2317"/>
        <v>0</v>
      </c>
      <c r="S169" s="82">
        <f t="shared" si="2317"/>
        <v>0</v>
      </c>
      <c r="T169" s="82">
        <f t="shared" si="2317"/>
        <v>0</v>
      </c>
      <c r="U169" s="82">
        <f t="shared" si="2317"/>
        <v>0</v>
      </c>
      <c r="V169" s="82">
        <f t="shared" si="2317"/>
        <v>0</v>
      </c>
      <c r="W169" s="82">
        <f t="shared" si="2317"/>
        <v>0</v>
      </c>
      <c r="X169" s="82">
        <f t="shared" si="2317"/>
        <v>0</v>
      </c>
      <c r="Y169" s="82">
        <f t="shared" si="2317"/>
        <v>0</v>
      </c>
      <c r="Z169" s="82">
        <f t="shared" si="2317"/>
        <v>0</v>
      </c>
      <c r="AA169" s="82">
        <f t="shared" si="2317"/>
        <v>0</v>
      </c>
      <c r="AB169" s="82">
        <f t="shared" si="2317"/>
        <v>6199924.4527999992</v>
      </c>
      <c r="AC169" s="82">
        <f t="shared" si="2317"/>
        <v>0</v>
      </c>
      <c r="AD169" s="82">
        <f t="shared" si="2317"/>
        <v>0</v>
      </c>
      <c r="AE169" s="82">
        <f t="shared" si="2317"/>
        <v>0</v>
      </c>
      <c r="AF169" s="82">
        <f t="shared" si="2317"/>
        <v>0</v>
      </c>
      <c r="AG169" s="82">
        <f t="shared" si="2317"/>
        <v>0</v>
      </c>
      <c r="AH169" s="82">
        <f t="shared" si="2317"/>
        <v>0</v>
      </c>
      <c r="AI169" s="82">
        <f t="shared" si="2317"/>
        <v>0</v>
      </c>
      <c r="AJ169" s="82">
        <f t="shared" si="2317"/>
        <v>0</v>
      </c>
      <c r="AK169" s="82">
        <f t="shared" si="2317"/>
        <v>0</v>
      </c>
      <c r="AL169" s="82">
        <f t="shared" si="2317"/>
        <v>0</v>
      </c>
      <c r="AM169" s="82">
        <f t="shared" si="2317"/>
        <v>0</v>
      </c>
      <c r="AN169" s="82">
        <f t="shared" si="2317"/>
        <v>0</v>
      </c>
      <c r="AO169" s="82">
        <f t="shared" si="2317"/>
        <v>0</v>
      </c>
      <c r="AP169" s="82">
        <f t="shared" ref="AP169:BU169" si="2318">$D$169*(MONTH($D162)=AP$5)*(AND(AP$7&gt;=$D$162,AP$7&lt;$E$162))</f>
        <v>0</v>
      </c>
      <c r="AQ169" s="82">
        <f t="shared" si="2318"/>
        <v>0</v>
      </c>
      <c r="AR169" s="82">
        <f t="shared" si="2318"/>
        <v>0</v>
      </c>
      <c r="AS169" s="82">
        <f t="shared" si="2318"/>
        <v>0</v>
      </c>
      <c r="AT169" s="82">
        <f t="shared" si="2318"/>
        <v>0</v>
      </c>
      <c r="AU169" s="82">
        <f t="shared" si="2318"/>
        <v>0</v>
      </c>
      <c r="AV169" s="82">
        <f t="shared" si="2318"/>
        <v>0</v>
      </c>
      <c r="AW169" s="82">
        <f t="shared" si="2318"/>
        <v>0</v>
      </c>
      <c r="AX169" s="82">
        <f t="shared" si="2318"/>
        <v>0</v>
      </c>
      <c r="AY169" s="82">
        <f t="shared" si="2318"/>
        <v>0</v>
      </c>
      <c r="AZ169" s="82">
        <f t="shared" si="2318"/>
        <v>0</v>
      </c>
      <c r="BA169" s="82">
        <f t="shared" si="2318"/>
        <v>0</v>
      </c>
      <c r="BB169" s="82">
        <f t="shared" si="2318"/>
        <v>0</v>
      </c>
      <c r="BC169" s="82">
        <f t="shared" si="2318"/>
        <v>0</v>
      </c>
      <c r="BD169" s="82">
        <f t="shared" si="2318"/>
        <v>0</v>
      </c>
      <c r="BE169" s="82">
        <f t="shared" si="2318"/>
        <v>0</v>
      </c>
      <c r="BF169" s="82">
        <f t="shared" si="2318"/>
        <v>0</v>
      </c>
      <c r="BG169" s="82">
        <f t="shared" si="2318"/>
        <v>0</v>
      </c>
      <c r="BH169" s="82">
        <f t="shared" si="2318"/>
        <v>0</v>
      </c>
      <c r="BI169" s="82">
        <f t="shared" si="2318"/>
        <v>0</v>
      </c>
      <c r="BJ169" s="82">
        <f t="shared" si="2318"/>
        <v>0</v>
      </c>
      <c r="BK169" s="82">
        <f t="shared" si="2318"/>
        <v>0</v>
      </c>
      <c r="BL169" s="82">
        <f t="shared" si="2318"/>
        <v>0</v>
      </c>
      <c r="BM169" s="82">
        <f t="shared" si="2318"/>
        <v>0</v>
      </c>
      <c r="BN169" s="82">
        <f t="shared" si="2318"/>
        <v>0</v>
      </c>
      <c r="BO169" s="82">
        <f t="shared" si="2318"/>
        <v>0</v>
      </c>
      <c r="BP169" s="82">
        <f t="shared" si="2318"/>
        <v>0</v>
      </c>
      <c r="BQ169" s="82">
        <f t="shared" si="2318"/>
        <v>0</v>
      </c>
      <c r="BR169" s="82">
        <f t="shared" si="2318"/>
        <v>0</v>
      </c>
      <c r="BS169" s="82">
        <f t="shared" si="2318"/>
        <v>0</v>
      </c>
      <c r="BT169" s="82">
        <f t="shared" si="2318"/>
        <v>0</v>
      </c>
      <c r="BU169" s="82">
        <f t="shared" si="2318"/>
        <v>0</v>
      </c>
      <c r="BV169" s="82">
        <f t="shared" ref="BV169:DA169" si="2319">$D$169*(MONTH($D162)=BV$5)*(AND(BV$7&gt;=$D$162,BV$7&lt;$E$162))</f>
        <v>0</v>
      </c>
      <c r="BW169" s="82">
        <f t="shared" si="2319"/>
        <v>0</v>
      </c>
      <c r="BX169" s="82">
        <f t="shared" si="2319"/>
        <v>0</v>
      </c>
      <c r="BY169" s="82">
        <f t="shared" si="2319"/>
        <v>0</v>
      </c>
      <c r="BZ169" s="82">
        <f t="shared" si="2319"/>
        <v>0</v>
      </c>
      <c r="CA169" s="82">
        <f t="shared" si="2319"/>
        <v>0</v>
      </c>
      <c r="CB169" s="82">
        <f t="shared" si="2319"/>
        <v>0</v>
      </c>
      <c r="CC169" s="82">
        <f t="shared" si="2319"/>
        <v>0</v>
      </c>
      <c r="CD169" s="82">
        <f t="shared" si="2319"/>
        <v>0</v>
      </c>
      <c r="CE169" s="82">
        <f t="shared" si="2319"/>
        <v>0</v>
      </c>
      <c r="CF169" s="82">
        <f t="shared" si="2319"/>
        <v>0</v>
      </c>
      <c r="CG169" s="82">
        <f t="shared" si="2319"/>
        <v>0</v>
      </c>
      <c r="CH169" s="82">
        <f t="shared" si="2319"/>
        <v>0</v>
      </c>
      <c r="CI169" s="82">
        <f t="shared" si="2319"/>
        <v>0</v>
      </c>
      <c r="CJ169" s="82">
        <f t="shared" si="2319"/>
        <v>0</v>
      </c>
      <c r="CK169" s="82">
        <f t="shared" si="2319"/>
        <v>0</v>
      </c>
      <c r="CL169" s="82">
        <f t="shared" si="2319"/>
        <v>0</v>
      </c>
      <c r="CM169" s="82">
        <f t="shared" si="2319"/>
        <v>0</v>
      </c>
      <c r="CN169" s="82">
        <f t="shared" si="2319"/>
        <v>0</v>
      </c>
      <c r="CO169" s="82">
        <f t="shared" si="2319"/>
        <v>0</v>
      </c>
      <c r="CP169" s="82">
        <f t="shared" si="2319"/>
        <v>0</v>
      </c>
      <c r="CQ169" s="82">
        <f t="shared" si="2319"/>
        <v>0</v>
      </c>
      <c r="CR169" s="82">
        <f t="shared" si="2319"/>
        <v>0</v>
      </c>
      <c r="CS169" s="82">
        <f t="shared" si="2319"/>
        <v>0</v>
      </c>
      <c r="CT169" s="82">
        <f t="shared" si="2319"/>
        <v>0</v>
      </c>
      <c r="CU169" s="82">
        <f t="shared" si="2319"/>
        <v>0</v>
      </c>
      <c r="CV169" s="82">
        <f t="shared" si="2319"/>
        <v>0</v>
      </c>
      <c r="CW169" s="82">
        <f t="shared" si="2319"/>
        <v>0</v>
      </c>
      <c r="CX169" s="82">
        <f t="shared" si="2319"/>
        <v>0</v>
      </c>
      <c r="CY169" s="82">
        <f t="shared" si="2319"/>
        <v>0</v>
      </c>
      <c r="CZ169" s="82">
        <f t="shared" si="2319"/>
        <v>0</v>
      </c>
      <c r="DA169" s="82">
        <f t="shared" si="2319"/>
        <v>0</v>
      </c>
      <c r="DB169" s="82">
        <f t="shared" ref="DB169:EB169" si="2320">$D$169*(MONTH($D162)=DB$5)*(AND(DB$7&gt;=$D$162,DB$7&lt;$E$162))</f>
        <v>0</v>
      </c>
      <c r="DC169" s="82">
        <f t="shared" si="2320"/>
        <v>0</v>
      </c>
      <c r="DD169" s="82">
        <f t="shared" si="2320"/>
        <v>0</v>
      </c>
      <c r="DE169" s="82">
        <f t="shared" si="2320"/>
        <v>0</v>
      </c>
      <c r="DF169" s="82">
        <f t="shared" si="2320"/>
        <v>0</v>
      </c>
      <c r="DG169" s="82">
        <f t="shared" si="2320"/>
        <v>0</v>
      </c>
      <c r="DH169" s="82">
        <f t="shared" si="2320"/>
        <v>0</v>
      </c>
      <c r="DI169" s="82">
        <f t="shared" si="2320"/>
        <v>0</v>
      </c>
      <c r="DJ169" s="82">
        <f t="shared" si="2320"/>
        <v>0</v>
      </c>
      <c r="DK169" s="82">
        <f t="shared" si="2320"/>
        <v>0</v>
      </c>
      <c r="DL169" s="82">
        <f t="shared" si="2320"/>
        <v>0</v>
      </c>
      <c r="DM169" s="82">
        <f t="shared" si="2320"/>
        <v>0</v>
      </c>
      <c r="DN169" s="82">
        <f t="shared" si="2320"/>
        <v>0</v>
      </c>
      <c r="DO169" s="82">
        <f t="shared" si="2320"/>
        <v>0</v>
      </c>
      <c r="DP169" s="82">
        <f t="shared" si="2320"/>
        <v>0</v>
      </c>
      <c r="DQ169" s="82">
        <f t="shared" si="2320"/>
        <v>0</v>
      </c>
      <c r="DR169" s="82">
        <f t="shared" si="2320"/>
        <v>0</v>
      </c>
      <c r="DS169" s="82">
        <f t="shared" si="2320"/>
        <v>0</v>
      </c>
      <c r="DT169" s="82">
        <f t="shared" si="2320"/>
        <v>0</v>
      </c>
      <c r="DU169" s="82">
        <f t="shared" si="2320"/>
        <v>0</v>
      </c>
      <c r="DV169" s="82">
        <f t="shared" si="2320"/>
        <v>0</v>
      </c>
      <c r="DW169" s="82">
        <f t="shared" si="2320"/>
        <v>0</v>
      </c>
      <c r="DX169" s="82">
        <f t="shared" si="2320"/>
        <v>0</v>
      </c>
      <c r="DY169" s="82">
        <f t="shared" si="2320"/>
        <v>0</v>
      </c>
      <c r="DZ169" s="82">
        <f t="shared" si="2320"/>
        <v>0</v>
      </c>
      <c r="EA169" s="82">
        <f t="shared" si="2320"/>
        <v>0</v>
      </c>
      <c r="EB169" s="82">
        <f t="shared" si="2320"/>
        <v>0</v>
      </c>
    </row>
    <row r="170" spans="3:132" outlineLevel="1" x14ac:dyDescent="0.25">
      <c r="C170" s="318" t="s">
        <v>506</v>
      </c>
      <c r="D170" s="125">
        <f>Costs!M35</f>
        <v>1.376E-2</v>
      </c>
      <c r="G170" s="52" t="s">
        <v>215</v>
      </c>
      <c r="H170" s="29"/>
      <c r="J170" s="310">
        <f>$D170</f>
        <v>1.376E-2</v>
      </c>
      <c r="K170" s="310">
        <f t="shared" ref="K170:BV171" si="2321">$D170</f>
        <v>1.376E-2</v>
      </c>
      <c r="L170" s="310">
        <f t="shared" si="2321"/>
        <v>1.376E-2</v>
      </c>
      <c r="M170" s="310">
        <f t="shared" si="2321"/>
        <v>1.376E-2</v>
      </c>
      <c r="N170" s="310">
        <f t="shared" si="2321"/>
        <v>1.376E-2</v>
      </c>
      <c r="O170" s="310">
        <f t="shared" si="2321"/>
        <v>1.376E-2</v>
      </c>
      <c r="P170" s="310">
        <f t="shared" si="2321"/>
        <v>1.376E-2</v>
      </c>
      <c r="Q170" s="310">
        <f t="shared" si="2321"/>
        <v>1.376E-2</v>
      </c>
      <c r="R170" s="310">
        <f t="shared" si="2321"/>
        <v>1.376E-2</v>
      </c>
      <c r="S170" s="310">
        <f t="shared" si="2321"/>
        <v>1.376E-2</v>
      </c>
      <c r="T170" s="310">
        <f t="shared" si="2321"/>
        <v>1.376E-2</v>
      </c>
      <c r="U170" s="310">
        <f t="shared" si="2321"/>
        <v>1.376E-2</v>
      </c>
      <c r="V170" s="310">
        <f t="shared" si="2321"/>
        <v>1.376E-2</v>
      </c>
      <c r="W170" s="310">
        <f t="shared" si="2321"/>
        <v>1.376E-2</v>
      </c>
      <c r="X170" s="310">
        <f t="shared" si="2321"/>
        <v>1.376E-2</v>
      </c>
      <c r="Y170" s="310">
        <f t="shared" si="2321"/>
        <v>1.376E-2</v>
      </c>
      <c r="Z170" s="310">
        <f t="shared" si="2321"/>
        <v>1.376E-2</v>
      </c>
      <c r="AA170" s="310">
        <f t="shared" si="2321"/>
        <v>1.376E-2</v>
      </c>
      <c r="AB170" s="310">
        <f t="shared" si="2321"/>
        <v>1.376E-2</v>
      </c>
      <c r="AC170" s="310">
        <f t="shared" si="2321"/>
        <v>1.376E-2</v>
      </c>
      <c r="AD170" s="310">
        <f t="shared" si="2321"/>
        <v>1.376E-2</v>
      </c>
      <c r="AE170" s="310">
        <f t="shared" si="2321"/>
        <v>1.376E-2</v>
      </c>
      <c r="AF170" s="310">
        <f t="shared" si="2321"/>
        <v>1.376E-2</v>
      </c>
      <c r="AG170" s="310">
        <f t="shared" si="2321"/>
        <v>1.376E-2</v>
      </c>
      <c r="AH170" s="310">
        <f t="shared" si="2321"/>
        <v>1.376E-2</v>
      </c>
      <c r="AI170" s="310">
        <f t="shared" si="2321"/>
        <v>1.376E-2</v>
      </c>
      <c r="AJ170" s="310">
        <f t="shared" si="2321"/>
        <v>1.376E-2</v>
      </c>
      <c r="AK170" s="310">
        <f t="shared" si="2321"/>
        <v>1.376E-2</v>
      </c>
      <c r="AL170" s="310">
        <f t="shared" si="2321"/>
        <v>1.376E-2</v>
      </c>
      <c r="AM170" s="310">
        <f t="shared" si="2321"/>
        <v>1.376E-2</v>
      </c>
      <c r="AN170" s="310">
        <f t="shared" si="2321"/>
        <v>1.376E-2</v>
      </c>
      <c r="AO170" s="310">
        <f t="shared" si="2321"/>
        <v>1.376E-2</v>
      </c>
      <c r="AP170" s="310">
        <f t="shared" si="2321"/>
        <v>1.376E-2</v>
      </c>
      <c r="AQ170" s="310">
        <f t="shared" si="2321"/>
        <v>1.376E-2</v>
      </c>
      <c r="AR170" s="310">
        <f t="shared" si="2321"/>
        <v>1.376E-2</v>
      </c>
      <c r="AS170" s="310">
        <f t="shared" si="2321"/>
        <v>1.376E-2</v>
      </c>
      <c r="AT170" s="310">
        <f t="shared" si="2321"/>
        <v>1.376E-2</v>
      </c>
      <c r="AU170" s="310">
        <f t="shared" si="2321"/>
        <v>1.376E-2</v>
      </c>
      <c r="AV170" s="310">
        <f t="shared" si="2321"/>
        <v>1.376E-2</v>
      </c>
      <c r="AW170" s="310">
        <f t="shared" si="2321"/>
        <v>1.376E-2</v>
      </c>
      <c r="AX170" s="310">
        <f t="shared" si="2321"/>
        <v>1.376E-2</v>
      </c>
      <c r="AY170" s="310">
        <f t="shared" si="2321"/>
        <v>1.376E-2</v>
      </c>
      <c r="AZ170" s="310">
        <f t="shared" si="2321"/>
        <v>1.376E-2</v>
      </c>
      <c r="BA170" s="310">
        <f t="shared" si="2321"/>
        <v>1.376E-2</v>
      </c>
      <c r="BB170" s="310">
        <f t="shared" si="2321"/>
        <v>1.376E-2</v>
      </c>
      <c r="BC170" s="310">
        <f t="shared" si="2321"/>
        <v>1.376E-2</v>
      </c>
      <c r="BD170" s="310">
        <f t="shared" si="2321"/>
        <v>1.376E-2</v>
      </c>
      <c r="BE170" s="310">
        <f t="shared" si="2321"/>
        <v>1.376E-2</v>
      </c>
      <c r="BF170" s="310">
        <f t="shared" si="2321"/>
        <v>1.376E-2</v>
      </c>
      <c r="BG170" s="310">
        <f t="shared" si="2321"/>
        <v>1.376E-2</v>
      </c>
      <c r="BH170" s="310">
        <f t="shared" si="2321"/>
        <v>1.376E-2</v>
      </c>
      <c r="BI170" s="310">
        <f t="shared" si="2321"/>
        <v>1.376E-2</v>
      </c>
      <c r="BJ170" s="310">
        <f t="shared" si="2321"/>
        <v>1.376E-2</v>
      </c>
      <c r="BK170" s="310">
        <f t="shared" si="2321"/>
        <v>1.376E-2</v>
      </c>
      <c r="BL170" s="310">
        <f t="shared" si="2321"/>
        <v>1.376E-2</v>
      </c>
      <c r="BM170" s="310">
        <f t="shared" si="2321"/>
        <v>1.376E-2</v>
      </c>
      <c r="BN170" s="310">
        <f t="shared" si="2321"/>
        <v>1.376E-2</v>
      </c>
      <c r="BO170" s="310">
        <f t="shared" si="2321"/>
        <v>1.376E-2</v>
      </c>
      <c r="BP170" s="310">
        <f t="shared" si="2321"/>
        <v>1.376E-2</v>
      </c>
      <c r="BQ170" s="310">
        <f t="shared" si="2321"/>
        <v>1.376E-2</v>
      </c>
      <c r="BR170" s="310">
        <f t="shared" si="2321"/>
        <v>1.376E-2</v>
      </c>
      <c r="BS170" s="310">
        <f t="shared" si="2321"/>
        <v>1.376E-2</v>
      </c>
      <c r="BT170" s="310">
        <f t="shared" si="2321"/>
        <v>1.376E-2</v>
      </c>
      <c r="BU170" s="310">
        <f t="shared" si="2321"/>
        <v>1.376E-2</v>
      </c>
      <c r="BV170" s="310">
        <f t="shared" si="2321"/>
        <v>1.376E-2</v>
      </c>
      <c r="BW170" s="310">
        <f t="shared" ref="BW170:EB171" si="2322">$D170</f>
        <v>1.376E-2</v>
      </c>
      <c r="BX170" s="310">
        <f t="shared" si="2322"/>
        <v>1.376E-2</v>
      </c>
      <c r="BY170" s="310">
        <f t="shared" si="2322"/>
        <v>1.376E-2</v>
      </c>
      <c r="BZ170" s="310">
        <f t="shared" si="2322"/>
        <v>1.376E-2</v>
      </c>
      <c r="CA170" s="310">
        <f t="shared" si="2322"/>
        <v>1.376E-2</v>
      </c>
      <c r="CB170" s="310">
        <f t="shared" si="2322"/>
        <v>1.376E-2</v>
      </c>
      <c r="CC170" s="310">
        <f t="shared" si="2322"/>
        <v>1.376E-2</v>
      </c>
      <c r="CD170" s="310">
        <f t="shared" si="2322"/>
        <v>1.376E-2</v>
      </c>
      <c r="CE170" s="310">
        <f t="shared" si="2322"/>
        <v>1.376E-2</v>
      </c>
      <c r="CF170" s="310">
        <f t="shared" si="2322"/>
        <v>1.376E-2</v>
      </c>
      <c r="CG170" s="310">
        <f t="shared" si="2322"/>
        <v>1.376E-2</v>
      </c>
      <c r="CH170" s="310">
        <f t="shared" si="2322"/>
        <v>1.376E-2</v>
      </c>
      <c r="CI170" s="310">
        <f t="shared" si="2322"/>
        <v>1.376E-2</v>
      </c>
      <c r="CJ170" s="310">
        <f t="shared" si="2322"/>
        <v>1.376E-2</v>
      </c>
      <c r="CK170" s="310">
        <f t="shared" si="2322"/>
        <v>1.376E-2</v>
      </c>
      <c r="CL170" s="310">
        <f t="shared" si="2322"/>
        <v>1.376E-2</v>
      </c>
      <c r="CM170" s="310">
        <f t="shared" si="2322"/>
        <v>1.376E-2</v>
      </c>
      <c r="CN170" s="310">
        <f t="shared" si="2322"/>
        <v>1.376E-2</v>
      </c>
      <c r="CO170" s="310">
        <f t="shared" si="2322"/>
        <v>1.376E-2</v>
      </c>
      <c r="CP170" s="310">
        <f t="shared" si="2322"/>
        <v>1.376E-2</v>
      </c>
      <c r="CQ170" s="310">
        <f t="shared" si="2322"/>
        <v>1.376E-2</v>
      </c>
      <c r="CR170" s="310">
        <f t="shared" si="2322"/>
        <v>1.376E-2</v>
      </c>
      <c r="CS170" s="310">
        <f t="shared" si="2322"/>
        <v>1.376E-2</v>
      </c>
      <c r="CT170" s="310">
        <f t="shared" si="2322"/>
        <v>1.376E-2</v>
      </c>
      <c r="CU170" s="310">
        <f t="shared" si="2322"/>
        <v>1.376E-2</v>
      </c>
      <c r="CV170" s="310">
        <f t="shared" si="2322"/>
        <v>1.376E-2</v>
      </c>
      <c r="CW170" s="310">
        <f t="shared" si="2322"/>
        <v>1.376E-2</v>
      </c>
      <c r="CX170" s="310">
        <f t="shared" si="2322"/>
        <v>1.376E-2</v>
      </c>
      <c r="CY170" s="310">
        <f t="shared" si="2322"/>
        <v>1.376E-2</v>
      </c>
      <c r="CZ170" s="310">
        <f t="shared" si="2322"/>
        <v>1.376E-2</v>
      </c>
      <c r="DA170" s="310">
        <f t="shared" si="2322"/>
        <v>1.376E-2</v>
      </c>
      <c r="DB170" s="310">
        <f t="shared" si="2322"/>
        <v>1.376E-2</v>
      </c>
      <c r="DC170" s="310">
        <f t="shared" si="2322"/>
        <v>1.376E-2</v>
      </c>
      <c r="DD170" s="310">
        <f t="shared" si="2322"/>
        <v>1.376E-2</v>
      </c>
      <c r="DE170" s="310">
        <f t="shared" si="2322"/>
        <v>1.376E-2</v>
      </c>
      <c r="DF170" s="310">
        <f t="shared" si="2322"/>
        <v>1.376E-2</v>
      </c>
      <c r="DG170" s="310">
        <f t="shared" si="2322"/>
        <v>1.376E-2</v>
      </c>
      <c r="DH170" s="310">
        <f t="shared" si="2322"/>
        <v>1.376E-2</v>
      </c>
      <c r="DI170" s="310">
        <f t="shared" si="2322"/>
        <v>1.376E-2</v>
      </c>
      <c r="DJ170" s="310">
        <f t="shared" si="2322"/>
        <v>1.376E-2</v>
      </c>
      <c r="DK170" s="310">
        <f t="shared" si="2322"/>
        <v>1.376E-2</v>
      </c>
      <c r="DL170" s="310">
        <f t="shared" si="2322"/>
        <v>1.376E-2</v>
      </c>
      <c r="DM170" s="310">
        <f t="shared" si="2322"/>
        <v>1.376E-2</v>
      </c>
      <c r="DN170" s="310">
        <f t="shared" si="2322"/>
        <v>1.376E-2</v>
      </c>
      <c r="DO170" s="310">
        <f t="shared" si="2322"/>
        <v>1.376E-2</v>
      </c>
      <c r="DP170" s="310">
        <f t="shared" si="2322"/>
        <v>1.376E-2</v>
      </c>
      <c r="DQ170" s="310">
        <f t="shared" si="2322"/>
        <v>1.376E-2</v>
      </c>
      <c r="DR170" s="310">
        <f t="shared" si="2322"/>
        <v>1.376E-2</v>
      </c>
      <c r="DS170" s="310">
        <f t="shared" si="2322"/>
        <v>1.376E-2</v>
      </c>
      <c r="DT170" s="310">
        <f t="shared" si="2322"/>
        <v>1.376E-2</v>
      </c>
      <c r="DU170" s="310">
        <f t="shared" si="2322"/>
        <v>1.376E-2</v>
      </c>
      <c r="DV170" s="310">
        <f t="shared" si="2322"/>
        <v>1.376E-2</v>
      </c>
      <c r="DW170" s="310">
        <f t="shared" si="2322"/>
        <v>1.376E-2</v>
      </c>
      <c r="DX170" s="310">
        <f t="shared" si="2322"/>
        <v>1.376E-2</v>
      </c>
      <c r="DY170" s="310">
        <f t="shared" si="2322"/>
        <v>1.376E-2</v>
      </c>
      <c r="DZ170" s="310">
        <f t="shared" si="2322"/>
        <v>1.376E-2</v>
      </c>
      <c r="EA170" s="310">
        <f t="shared" si="2322"/>
        <v>1.376E-2</v>
      </c>
      <c r="EB170" s="310">
        <f t="shared" si="2322"/>
        <v>1.376E-2</v>
      </c>
    </row>
    <row r="171" spans="3:132" outlineLevel="1" x14ac:dyDescent="0.25">
      <c r="C171" s="318" t="s">
        <v>507</v>
      </c>
      <c r="D171" s="125">
        <f>Costs!M36</f>
        <v>8.9433342667798191E-2</v>
      </c>
      <c r="G171" s="52" t="s">
        <v>215</v>
      </c>
      <c r="H171" s="29"/>
      <c r="J171" s="310">
        <f>$D171</f>
        <v>8.9433342667798191E-2</v>
      </c>
      <c r="K171" s="310">
        <f t="shared" si="2321"/>
        <v>8.9433342667798191E-2</v>
      </c>
      <c r="L171" s="310">
        <f t="shared" si="2321"/>
        <v>8.9433342667798191E-2</v>
      </c>
      <c r="M171" s="310">
        <f t="shared" si="2321"/>
        <v>8.9433342667798191E-2</v>
      </c>
      <c r="N171" s="310">
        <f t="shared" si="2321"/>
        <v>8.9433342667798191E-2</v>
      </c>
      <c r="O171" s="310">
        <f t="shared" si="2321"/>
        <v>8.9433342667798191E-2</v>
      </c>
      <c r="P171" s="310">
        <f t="shared" si="2321"/>
        <v>8.9433342667798191E-2</v>
      </c>
      <c r="Q171" s="310">
        <f t="shared" si="2321"/>
        <v>8.9433342667798191E-2</v>
      </c>
      <c r="R171" s="310">
        <f t="shared" si="2321"/>
        <v>8.9433342667798191E-2</v>
      </c>
      <c r="S171" s="310">
        <f t="shared" si="2321"/>
        <v>8.9433342667798191E-2</v>
      </c>
      <c r="T171" s="310">
        <f t="shared" si="2321"/>
        <v>8.9433342667798191E-2</v>
      </c>
      <c r="U171" s="310">
        <f t="shared" si="2321"/>
        <v>8.9433342667798191E-2</v>
      </c>
      <c r="V171" s="310">
        <f t="shared" si="2321"/>
        <v>8.9433342667798191E-2</v>
      </c>
      <c r="W171" s="310">
        <f t="shared" si="2321"/>
        <v>8.9433342667798191E-2</v>
      </c>
      <c r="X171" s="310">
        <f t="shared" si="2321"/>
        <v>8.9433342667798191E-2</v>
      </c>
      <c r="Y171" s="310">
        <f t="shared" si="2321"/>
        <v>8.9433342667798191E-2</v>
      </c>
      <c r="Z171" s="310">
        <f t="shared" si="2321"/>
        <v>8.9433342667798191E-2</v>
      </c>
      <c r="AA171" s="310">
        <f t="shared" si="2321"/>
        <v>8.9433342667798191E-2</v>
      </c>
      <c r="AB171" s="310">
        <f t="shared" si="2321"/>
        <v>8.9433342667798191E-2</v>
      </c>
      <c r="AC171" s="310">
        <f t="shared" si="2321"/>
        <v>8.9433342667798191E-2</v>
      </c>
      <c r="AD171" s="310">
        <f t="shared" si="2321"/>
        <v>8.9433342667798191E-2</v>
      </c>
      <c r="AE171" s="310">
        <f t="shared" si="2321"/>
        <v>8.9433342667798191E-2</v>
      </c>
      <c r="AF171" s="310">
        <f t="shared" si="2321"/>
        <v>8.9433342667798191E-2</v>
      </c>
      <c r="AG171" s="310">
        <f t="shared" si="2321"/>
        <v>8.9433342667798191E-2</v>
      </c>
      <c r="AH171" s="310">
        <f t="shared" si="2321"/>
        <v>8.9433342667798191E-2</v>
      </c>
      <c r="AI171" s="310">
        <f t="shared" si="2321"/>
        <v>8.9433342667798191E-2</v>
      </c>
      <c r="AJ171" s="310">
        <f t="shared" si="2321"/>
        <v>8.9433342667798191E-2</v>
      </c>
      <c r="AK171" s="310">
        <f t="shared" si="2321"/>
        <v>8.9433342667798191E-2</v>
      </c>
      <c r="AL171" s="310">
        <f t="shared" si="2321"/>
        <v>8.9433342667798191E-2</v>
      </c>
      <c r="AM171" s="310">
        <f t="shared" si="2321"/>
        <v>8.9433342667798191E-2</v>
      </c>
      <c r="AN171" s="310">
        <f t="shared" si="2321"/>
        <v>8.9433342667798191E-2</v>
      </c>
      <c r="AO171" s="310">
        <f t="shared" si="2321"/>
        <v>8.9433342667798191E-2</v>
      </c>
      <c r="AP171" s="310">
        <f t="shared" si="2321"/>
        <v>8.9433342667798191E-2</v>
      </c>
      <c r="AQ171" s="310">
        <f t="shared" si="2321"/>
        <v>8.9433342667798191E-2</v>
      </c>
      <c r="AR171" s="310">
        <f t="shared" si="2321"/>
        <v>8.9433342667798191E-2</v>
      </c>
      <c r="AS171" s="310">
        <f t="shared" si="2321"/>
        <v>8.9433342667798191E-2</v>
      </c>
      <c r="AT171" s="310">
        <f t="shared" si="2321"/>
        <v>8.9433342667798191E-2</v>
      </c>
      <c r="AU171" s="310">
        <f t="shared" si="2321"/>
        <v>8.9433342667798191E-2</v>
      </c>
      <c r="AV171" s="310">
        <f t="shared" si="2321"/>
        <v>8.9433342667798191E-2</v>
      </c>
      <c r="AW171" s="310">
        <f t="shared" si="2321"/>
        <v>8.9433342667798191E-2</v>
      </c>
      <c r="AX171" s="310">
        <f t="shared" si="2321"/>
        <v>8.9433342667798191E-2</v>
      </c>
      <c r="AY171" s="310">
        <f t="shared" si="2321"/>
        <v>8.9433342667798191E-2</v>
      </c>
      <c r="AZ171" s="310">
        <f t="shared" si="2321"/>
        <v>8.9433342667798191E-2</v>
      </c>
      <c r="BA171" s="310">
        <f t="shared" si="2321"/>
        <v>8.9433342667798191E-2</v>
      </c>
      <c r="BB171" s="310">
        <f t="shared" si="2321"/>
        <v>8.9433342667798191E-2</v>
      </c>
      <c r="BC171" s="310">
        <f t="shared" si="2321"/>
        <v>8.9433342667798191E-2</v>
      </c>
      <c r="BD171" s="310">
        <f t="shared" si="2321"/>
        <v>8.9433342667798191E-2</v>
      </c>
      <c r="BE171" s="310">
        <f t="shared" si="2321"/>
        <v>8.9433342667798191E-2</v>
      </c>
      <c r="BF171" s="310">
        <f t="shared" si="2321"/>
        <v>8.9433342667798191E-2</v>
      </c>
      <c r="BG171" s="310">
        <f t="shared" si="2321"/>
        <v>8.9433342667798191E-2</v>
      </c>
      <c r="BH171" s="310">
        <f t="shared" si="2321"/>
        <v>8.9433342667798191E-2</v>
      </c>
      <c r="BI171" s="310">
        <f t="shared" si="2321"/>
        <v>8.9433342667798191E-2</v>
      </c>
      <c r="BJ171" s="310">
        <f t="shared" si="2321"/>
        <v>8.9433342667798191E-2</v>
      </c>
      <c r="BK171" s="310">
        <f t="shared" si="2321"/>
        <v>8.9433342667798191E-2</v>
      </c>
      <c r="BL171" s="310">
        <f t="shared" si="2321"/>
        <v>8.9433342667798191E-2</v>
      </c>
      <c r="BM171" s="310">
        <f t="shared" si="2321"/>
        <v>8.9433342667798191E-2</v>
      </c>
      <c r="BN171" s="310">
        <f t="shared" si="2321"/>
        <v>8.9433342667798191E-2</v>
      </c>
      <c r="BO171" s="310">
        <f t="shared" si="2321"/>
        <v>8.9433342667798191E-2</v>
      </c>
      <c r="BP171" s="310">
        <f t="shared" si="2321"/>
        <v>8.9433342667798191E-2</v>
      </c>
      <c r="BQ171" s="310">
        <f t="shared" si="2321"/>
        <v>8.9433342667798191E-2</v>
      </c>
      <c r="BR171" s="310">
        <f t="shared" si="2321"/>
        <v>8.9433342667798191E-2</v>
      </c>
      <c r="BS171" s="310">
        <f t="shared" si="2321"/>
        <v>8.9433342667798191E-2</v>
      </c>
      <c r="BT171" s="310">
        <f t="shared" si="2321"/>
        <v>8.9433342667798191E-2</v>
      </c>
      <c r="BU171" s="310">
        <f t="shared" si="2321"/>
        <v>8.9433342667798191E-2</v>
      </c>
      <c r="BV171" s="310">
        <f t="shared" si="2321"/>
        <v>8.9433342667798191E-2</v>
      </c>
      <c r="BW171" s="310">
        <f t="shared" si="2322"/>
        <v>8.9433342667798191E-2</v>
      </c>
      <c r="BX171" s="310">
        <f t="shared" si="2322"/>
        <v>8.9433342667798191E-2</v>
      </c>
      <c r="BY171" s="310">
        <f t="shared" si="2322"/>
        <v>8.9433342667798191E-2</v>
      </c>
      <c r="BZ171" s="310">
        <f t="shared" si="2322"/>
        <v>8.9433342667798191E-2</v>
      </c>
      <c r="CA171" s="310">
        <f t="shared" si="2322"/>
        <v>8.9433342667798191E-2</v>
      </c>
      <c r="CB171" s="310">
        <f t="shared" si="2322"/>
        <v>8.9433342667798191E-2</v>
      </c>
      <c r="CC171" s="310">
        <f t="shared" si="2322"/>
        <v>8.9433342667798191E-2</v>
      </c>
      <c r="CD171" s="310">
        <f t="shared" si="2322"/>
        <v>8.9433342667798191E-2</v>
      </c>
      <c r="CE171" s="310">
        <f t="shared" si="2322"/>
        <v>8.9433342667798191E-2</v>
      </c>
      <c r="CF171" s="310">
        <f t="shared" si="2322"/>
        <v>8.9433342667798191E-2</v>
      </c>
      <c r="CG171" s="310">
        <f t="shared" si="2322"/>
        <v>8.9433342667798191E-2</v>
      </c>
      <c r="CH171" s="310">
        <f t="shared" si="2322"/>
        <v>8.9433342667798191E-2</v>
      </c>
      <c r="CI171" s="310">
        <f t="shared" si="2322"/>
        <v>8.9433342667798191E-2</v>
      </c>
      <c r="CJ171" s="310">
        <f t="shared" si="2322"/>
        <v>8.9433342667798191E-2</v>
      </c>
      <c r="CK171" s="310">
        <f t="shared" si="2322"/>
        <v>8.9433342667798191E-2</v>
      </c>
      <c r="CL171" s="310">
        <f t="shared" si="2322"/>
        <v>8.9433342667798191E-2</v>
      </c>
      <c r="CM171" s="310">
        <f t="shared" si="2322"/>
        <v>8.9433342667798191E-2</v>
      </c>
      <c r="CN171" s="310">
        <f t="shared" si="2322"/>
        <v>8.9433342667798191E-2</v>
      </c>
      <c r="CO171" s="310">
        <f t="shared" si="2322"/>
        <v>8.9433342667798191E-2</v>
      </c>
      <c r="CP171" s="310">
        <f t="shared" si="2322"/>
        <v>8.9433342667798191E-2</v>
      </c>
      <c r="CQ171" s="310">
        <f t="shared" si="2322"/>
        <v>8.9433342667798191E-2</v>
      </c>
      <c r="CR171" s="310">
        <f t="shared" si="2322"/>
        <v>8.9433342667798191E-2</v>
      </c>
      <c r="CS171" s="310">
        <f t="shared" si="2322"/>
        <v>8.9433342667798191E-2</v>
      </c>
      <c r="CT171" s="310">
        <f t="shared" si="2322"/>
        <v>8.9433342667798191E-2</v>
      </c>
      <c r="CU171" s="310">
        <f t="shared" si="2322"/>
        <v>8.9433342667798191E-2</v>
      </c>
      <c r="CV171" s="310">
        <f t="shared" si="2322"/>
        <v>8.9433342667798191E-2</v>
      </c>
      <c r="CW171" s="310">
        <f t="shared" si="2322"/>
        <v>8.9433342667798191E-2</v>
      </c>
      <c r="CX171" s="310">
        <f t="shared" si="2322"/>
        <v>8.9433342667798191E-2</v>
      </c>
      <c r="CY171" s="310">
        <f t="shared" si="2322"/>
        <v>8.9433342667798191E-2</v>
      </c>
      <c r="CZ171" s="310">
        <f t="shared" si="2322"/>
        <v>8.9433342667798191E-2</v>
      </c>
      <c r="DA171" s="310">
        <f t="shared" si="2322"/>
        <v>8.9433342667798191E-2</v>
      </c>
      <c r="DB171" s="310">
        <f t="shared" si="2322"/>
        <v>8.9433342667798191E-2</v>
      </c>
      <c r="DC171" s="310">
        <f t="shared" si="2322"/>
        <v>8.9433342667798191E-2</v>
      </c>
      <c r="DD171" s="310">
        <f t="shared" si="2322"/>
        <v>8.9433342667798191E-2</v>
      </c>
      <c r="DE171" s="310">
        <f t="shared" si="2322"/>
        <v>8.9433342667798191E-2</v>
      </c>
      <c r="DF171" s="310">
        <f t="shared" si="2322"/>
        <v>8.9433342667798191E-2</v>
      </c>
      <c r="DG171" s="310">
        <f t="shared" si="2322"/>
        <v>8.9433342667798191E-2</v>
      </c>
      <c r="DH171" s="310">
        <f t="shared" si="2322"/>
        <v>8.9433342667798191E-2</v>
      </c>
      <c r="DI171" s="310">
        <f t="shared" si="2322"/>
        <v>8.9433342667798191E-2</v>
      </c>
      <c r="DJ171" s="310">
        <f t="shared" si="2322"/>
        <v>8.9433342667798191E-2</v>
      </c>
      <c r="DK171" s="310">
        <f t="shared" si="2322"/>
        <v>8.9433342667798191E-2</v>
      </c>
      <c r="DL171" s="310">
        <f t="shared" si="2322"/>
        <v>8.9433342667798191E-2</v>
      </c>
      <c r="DM171" s="310">
        <f t="shared" si="2322"/>
        <v>8.9433342667798191E-2</v>
      </c>
      <c r="DN171" s="310">
        <f t="shared" si="2322"/>
        <v>8.9433342667798191E-2</v>
      </c>
      <c r="DO171" s="310">
        <f t="shared" si="2322"/>
        <v>8.9433342667798191E-2</v>
      </c>
      <c r="DP171" s="310">
        <f t="shared" si="2322"/>
        <v>8.9433342667798191E-2</v>
      </c>
      <c r="DQ171" s="310">
        <f t="shared" si="2322"/>
        <v>8.9433342667798191E-2</v>
      </c>
      <c r="DR171" s="310">
        <f t="shared" si="2322"/>
        <v>8.9433342667798191E-2</v>
      </c>
      <c r="DS171" s="310">
        <f t="shared" si="2322"/>
        <v>8.9433342667798191E-2</v>
      </c>
      <c r="DT171" s="310">
        <f t="shared" si="2322"/>
        <v>8.9433342667798191E-2</v>
      </c>
      <c r="DU171" s="310">
        <f t="shared" si="2322"/>
        <v>8.9433342667798191E-2</v>
      </c>
      <c r="DV171" s="310">
        <f t="shared" si="2322"/>
        <v>8.9433342667798191E-2</v>
      </c>
      <c r="DW171" s="310">
        <f t="shared" si="2322"/>
        <v>8.9433342667798191E-2</v>
      </c>
      <c r="DX171" s="310">
        <f t="shared" si="2322"/>
        <v>8.9433342667798191E-2</v>
      </c>
      <c r="DY171" s="310">
        <f t="shared" si="2322"/>
        <v>8.9433342667798191E-2</v>
      </c>
      <c r="DZ171" s="310">
        <f t="shared" si="2322"/>
        <v>8.9433342667798191E-2</v>
      </c>
      <c r="EA171" s="310">
        <f t="shared" si="2322"/>
        <v>8.9433342667798191E-2</v>
      </c>
      <c r="EB171" s="310">
        <f t="shared" si="2322"/>
        <v>8.9433342667798191E-2</v>
      </c>
    </row>
    <row r="172" spans="3:132" outlineLevel="1" x14ac:dyDescent="0.25">
      <c r="C172" s="318" t="s">
        <v>508</v>
      </c>
      <c r="D172" s="31">
        <f>Costs!$M$39</f>
        <v>1.9</v>
      </c>
      <c r="E172" s="31">
        <f>Costs!$M$40</f>
        <v>0.4</v>
      </c>
      <c r="G172" s="52" t="s">
        <v>220</v>
      </c>
      <c r="H172" s="29"/>
      <c r="J172" s="312">
        <f t="shared" ref="J172:BU172" si="2323">$D172-$E172</f>
        <v>1.5</v>
      </c>
      <c r="K172" s="312">
        <f t="shared" si="2323"/>
        <v>1.5</v>
      </c>
      <c r="L172" s="312">
        <f t="shared" si="2323"/>
        <v>1.5</v>
      </c>
      <c r="M172" s="312">
        <f t="shared" si="2323"/>
        <v>1.5</v>
      </c>
      <c r="N172" s="312">
        <f t="shared" si="2323"/>
        <v>1.5</v>
      </c>
      <c r="O172" s="312">
        <f t="shared" si="2323"/>
        <v>1.5</v>
      </c>
      <c r="P172" s="312">
        <f t="shared" si="2323"/>
        <v>1.5</v>
      </c>
      <c r="Q172" s="312">
        <f t="shared" si="2323"/>
        <v>1.5</v>
      </c>
      <c r="R172" s="312">
        <f t="shared" si="2323"/>
        <v>1.5</v>
      </c>
      <c r="S172" s="312">
        <f t="shared" si="2323"/>
        <v>1.5</v>
      </c>
      <c r="T172" s="312">
        <f t="shared" si="2323"/>
        <v>1.5</v>
      </c>
      <c r="U172" s="312">
        <f t="shared" si="2323"/>
        <v>1.5</v>
      </c>
      <c r="V172" s="312">
        <f t="shared" si="2323"/>
        <v>1.5</v>
      </c>
      <c r="W172" s="312">
        <f t="shared" si="2323"/>
        <v>1.5</v>
      </c>
      <c r="X172" s="312">
        <f t="shared" si="2323"/>
        <v>1.5</v>
      </c>
      <c r="Y172" s="312">
        <f t="shared" si="2323"/>
        <v>1.5</v>
      </c>
      <c r="Z172" s="312">
        <f t="shared" si="2323"/>
        <v>1.5</v>
      </c>
      <c r="AA172" s="312">
        <f t="shared" si="2323"/>
        <v>1.5</v>
      </c>
      <c r="AB172" s="312">
        <f t="shared" si="2323"/>
        <v>1.5</v>
      </c>
      <c r="AC172" s="312">
        <f t="shared" si="2323"/>
        <v>1.5</v>
      </c>
      <c r="AD172" s="312">
        <f t="shared" si="2323"/>
        <v>1.5</v>
      </c>
      <c r="AE172" s="312">
        <f t="shared" si="2323"/>
        <v>1.5</v>
      </c>
      <c r="AF172" s="312">
        <f t="shared" si="2323"/>
        <v>1.5</v>
      </c>
      <c r="AG172" s="312">
        <f t="shared" si="2323"/>
        <v>1.5</v>
      </c>
      <c r="AH172" s="312">
        <f t="shared" si="2323"/>
        <v>1.5</v>
      </c>
      <c r="AI172" s="312">
        <f t="shared" si="2323"/>
        <v>1.5</v>
      </c>
      <c r="AJ172" s="312">
        <f t="shared" si="2323"/>
        <v>1.5</v>
      </c>
      <c r="AK172" s="312">
        <f t="shared" si="2323"/>
        <v>1.5</v>
      </c>
      <c r="AL172" s="312">
        <f t="shared" si="2323"/>
        <v>1.5</v>
      </c>
      <c r="AM172" s="312">
        <f t="shared" si="2323"/>
        <v>1.5</v>
      </c>
      <c r="AN172" s="312">
        <f t="shared" si="2323"/>
        <v>1.5</v>
      </c>
      <c r="AO172" s="312">
        <f t="shared" si="2323"/>
        <v>1.5</v>
      </c>
      <c r="AP172" s="312">
        <f t="shared" si="2323"/>
        <v>1.5</v>
      </c>
      <c r="AQ172" s="312">
        <f t="shared" si="2323"/>
        <v>1.5</v>
      </c>
      <c r="AR172" s="312">
        <f t="shared" si="2323"/>
        <v>1.5</v>
      </c>
      <c r="AS172" s="312">
        <f t="shared" si="2323"/>
        <v>1.5</v>
      </c>
      <c r="AT172" s="312">
        <f t="shared" si="2323"/>
        <v>1.5</v>
      </c>
      <c r="AU172" s="312">
        <f t="shared" si="2323"/>
        <v>1.5</v>
      </c>
      <c r="AV172" s="312">
        <f t="shared" si="2323"/>
        <v>1.5</v>
      </c>
      <c r="AW172" s="312">
        <f t="shared" si="2323"/>
        <v>1.5</v>
      </c>
      <c r="AX172" s="312">
        <f t="shared" si="2323"/>
        <v>1.5</v>
      </c>
      <c r="AY172" s="312">
        <f t="shared" si="2323"/>
        <v>1.5</v>
      </c>
      <c r="AZ172" s="312">
        <f t="shared" si="2323"/>
        <v>1.5</v>
      </c>
      <c r="BA172" s="312">
        <f t="shared" si="2323"/>
        <v>1.5</v>
      </c>
      <c r="BB172" s="312">
        <f t="shared" si="2323"/>
        <v>1.5</v>
      </c>
      <c r="BC172" s="312">
        <f t="shared" si="2323"/>
        <v>1.5</v>
      </c>
      <c r="BD172" s="312">
        <f t="shared" si="2323"/>
        <v>1.5</v>
      </c>
      <c r="BE172" s="312">
        <f t="shared" si="2323"/>
        <v>1.5</v>
      </c>
      <c r="BF172" s="312">
        <f t="shared" si="2323"/>
        <v>1.5</v>
      </c>
      <c r="BG172" s="312">
        <f t="shared" si="2323"/>
        <v>1.5</v>
      </c>
      <c r="BH172" s="312">
        <f t="shared" si="2323"/>
        <v>1.5</v>
      </c>
      <c r="BI172" s="312">
        <f t="shared" si="2323"/>
        <v>1.5</v>
      </c>
      <c r="BJ172" s="312">
        <f t="shared" si="2323"/>
        <v>1.5</v>
      </c>
      <c r="BK172" s="312">
        <f t="shared" si="2323"/>
        <v>1.5</v>
      </c>
      <c r="BL172" s="312">
        <f t="shared" si="2323"/>
        <v>1.5</v>
      </c>
      <c r="BM172" s="312">
        <f t="shared" si="2323"/>
        <v>1.5</v>
      </c>
      <c r="BN172" s="312">
        <f t="shared" si="2323"/>
        <v>1.5</v>
      </c>
      <c r="BO172" s="312">
        <f t="shared" si="2323"/>
        <v>1.5</v>
      </c>
      <c r="BP172" s="312">
        <f t="shared" si="2323"/>
        <v>1.5</v>
      </c>
      <c r="BQ172" s="312">
        <f t="shared" si="2323"/>
        <v>1.5</v>
      </c>
      <c r="BR172" s="312">
        <f t="shared" si="2323"/>
        <v>1.5</v>
      </c>
      <c r="BS172" s="312">
        <f t="shared" si="2323"/>
        <v>1.5</v>
      </c>
      <c r="BT172" s="312">
        <f t="shared" si="2323"/>
        <v>1.5</v>
      </c>
      <c r="BU172" s="312">
        <f t="shared" si="2323"/>
        <v>1.5</v>
      </c>
      <c r="BV172" s="312">
        <f t="shared" ref="BV172:EB172" si="2324">$D172-$E172</f>
        <v>1.5</v>
      </c>
      <c r="BW172" s="312">
        <f t="shared" si="2324"/>
        <v>1.5</v>
      </c>
      <c r="BX172" s="312">
        <f t="shared" si="2324"/>
        <v>1.5</v>
      </c>
      <c r="BY172" s="312">
        <f t="shared" si="2324"/>
        <v>1.5</v>
      </c>
      <c r="BZ172" s="312">
        <f t="shared" si="2324"/>
        <v>1.5</v>
      </c>
      <c r="CA172" s="312">
        <f t="shared" si="2324"/>
        <v>1.5</v>
      </c>
      <c r="CB172" s="312">
        <f t="shared" si="2324"/>
        <v>1.5</v>
      </c>
      <c r="CC172" s="312">
        <f t="shared" si="2324"/>
        <v>1.5</v>
      </c>
      <c r="CD172" s="312">
        <f t="shared" si="2324"/>
        <v>1.5</v>
      </c>
      <c r="CE172" s="312">
        <f t="shared" si="2324"/>
        <v>1.5</v>
      </c>
      <c r="CF172" s="312">
        <f t="shared" si="2324"/>
        <v>1.5</v>
      </c>
      <c r="CG172" s="312">
        <f t="shared" si="2324"/>
        <v>1.5</v>
      </c>
      <c r="CH172" s="312">
        <f t="shared" si="2324"/>
        <v>1.5</v>
      </c>
      <c r="CI172" s="312">
        <f t="shared" si="2324"/>
        <v>1.5</v>
      </c>
      <c r="CJ172" s="312">
        <f t="shared" si="2324"/>
        <v>1.5</v>
      </c>
      <c r="CK172" s="312">
        <f t="shared" si="2324"/>
        <v>1.5</v>
      </c>
      <c r="CL172" s="312">
        <f t="shared" si="2324"/>
        <v>1.5</v>
      </c>
      <c r="CM172" s="312">
        <f t="shared" si="2324"/>
        <v>1.5</v>
      </c>
      <c r="CN172" s="312">
        <f t="shared" si="2324"/>
        <v>1.5</v>
      </c>
      <c r="CO172" s="312">
        <f t="shared" si="2324"/>
        <v>1.5</v>
      </c>
      <c r="CP172" s="312">
        <f t="shared" si="2324"/>
        <v>1.5</v>
      </c>
      <c r="CQ172" s="312">
        <f t="shared" si="2324"/>
        <v>1.5</v>
      </c>
      <c r="CR172" s="312">
        <f t="shared" si="2324"/>
        <v>1.5</v>
      </c>
      <c r="CS172" s="312">
        <f t="shared" si="2324"/>
        <v>1.5</v>
      </c>
      <c r="CT172" s="312">
        <f t="shared" si="2324"/>
        <v>1.5</v>
      </c>
      <c r="CU172" s="312">
        <f t="shared" si="2324"/>
        <v>1.5</v>
      </c>
      <c r="CV172" s="312">
        <f t="shared" si="2324"/>
        <v>1.5</v>
      </c>
      <c r="CW172" s="312">
        <f t="shared" si="2324"/>
        <v>1.5</v>
      </c>
      <c r="CX172" s="312">
        <f t="shared" si="2324"/>
        <v>1.5</v>
      </c>
      <c r="CY172" s="312">
        <f t="shared" si="2324"/>
        <v>1.5</v>
      </c>
      <c r="CZ172" s="312">
        <f t="shared" si="2324"/>
        <v>1.5</v>
      </c>
      <c r="DA172" s="312">
        <f t="shared" si="2324"/>
        <v>1.5</v>
      </c>
      <c r="DB172" s="312">
        <f t="shared" si="2324"/>
        <v>1.5</v>
      </c>
      <c r="DC172" s="312">
        <f t="shared" si="2324"/>
        <v>1.5</v>
      </c>
      <c r="DD172" s="312">
        <f t="shared" si="2324"/>
        <v>1.5</v>
      </c>
      <c r="DE172" s="312">
        <f t="shared" si="2324"/>
        <v>1.5</v>
      </c>
      <c r="DF172" s="312">
        <f t="shared" si="2324"/>
        <v>1.5</v>
      </c>
      <c r="DG172" s="312">
        <f t="shared" si="2324"/>
        <v>1.5</v>
      </c>
      <c r="DH172" s="312">
        <f t="shared" si="2324"/>
        <v>1.5</v>
      </c>
      <c r="DI172" s="312">
        <f t="shared" si="2324"/>
        <v>1.5</v>
      </c>
      <c r="DJ172" s="312">
        <f t="shared" si="2324"/>
        <v>1.5</v>
      </c>
      <c r="DK172" s="312">
        <f t="shared" si="2324"/>
        <v>1.5</v>
      </c>
      <c r="DL172" s="312">
        <f t="shared" si="2324"/>
        <v>1.5</v>
      </c>
      <c r="DM172" s="312">
        <f t="shared" si="2324"/>
        <v>1.5</v>
      </c>
      <c r="DN172" s="312">
        <f t="shared" si="2324"/>
        <v>1.5</v>
      </c>
      <c r="DO172" s="312">
        <f t="shared" si="2324"/>
        <v>1.5</v>
      </c>
      <c r="DP172" s="312">
        <f t="shared" si="2324"/>
        <v>1.5</v>
      </c>
      <c r="DQ172" s="312">
        <f t="shared" si="2324"/>
        <v>1.5</v>
      </c>
      <c r="DR172" s="312">
        <f t="shared" si="2324"/>
        <v>1.5</v>
      </c>
      <c r="DS172" s="312">
        <f t="shared" si="2324"/>
        <v>1.5</v>
      </c>
      <c r="DT172" s="312">
        <f t="shared" si="2324"/>
        <v>1.5</v>
      </c>
      <c r="DU172" s="312">
        <f t="shared" si="2324"/>
        <v>1.5</v>
      </c>
      <c r="DV172" s="312">
        <f t="shared" si="2324"/>
        <v>1.5</v>
      </c>
      <c r="DW172" s="312">
        <f t="shared" si="2324"/>
        <v>1.5</v>
      </c>
      <c r="DX172" s="312">
        <f t="shared" si="2324"/>
        <v>1.5</v>
      </c>
      <c r="DY172" s="312">
        <f t="shared" si="2324"/>
        <v>1.5</v>
      </c>
      <c r="DZ172" s="312">
        <f t="shared" si="2324"/>
        <v>1.5</v>
      </c>
      <c r="EA172" s="312">
        <f t="shared" si="2324"/>
        <v>1.5</v>
      </c>
      <c r="EB172" s="312">
        <f t="shared" si="2324"/>
        <v>1.5</v>
      </c>
    </row>
    <row r="173" spans="3:132" outlineLevel="1" x14ac:dyDescent="0.25">
      <c r="C173" s="327" t="s">
        <v>514</v>
      </c>
      <c r="D173" s="38"/>
      <c r="E173" s="38"/>
      <c r="F173" s="38"/>
      <c r="G173" s="55" t="s">
        <v>220</v>
      </c>
      <c r="H173" s="316">
        <f t="shared" ref="H173" si="2325">SUM(J173:EB173)</f>
        <v>1919372.7857167544</v>
      </c>
      <c r="I173" s="38"/>
      <c r="J173" s="314">
        <f>J169*(J170+J171)*J172</f>
        <v>0</v>
      </c>
      <c r="K173" s="314">
        <f t="shared" ref="K173:BV173" si="2326">K169*(K170+K171)*K172</f>
        <v>0</v>
      </c>
      <c r="L173" s="314">
        <f t="shared" si="2326"/>
        <v>0</v>
      </c>
      <c r="M173" s="314">
        <f t="shared" si="2326"/>
        <v>0</v>
      </c>
      <c r="N173" s="314">
        <f t="shared" si="2326"/>
        <v>0</v>
      </c>
      <c r="O173" s="314">
        <f t="shared" si="2326"/>
        <v>0</v>
      </c>
      <c r="P173" s="314">
        <f t="shared" si="2326"/>
        <v>959686.39285837719</v>
      </c>
      <c r="Q173" s="314">
        <f t="shared" si="2326"/>
        <v>0</v>
      </c>
      <c r="R173" s="314">
        <f t="shared" si="2326"/>
        <v>0</v>
      </c>
      <c r="S173" s="314">
        <f t="shared" si="2326"/>
        <v>0</v>
      </c>
      <c r="T173" s="314">
        <f t="shared" si="2326"/>
        <v>0</v>
      </c>
      <c r="U173" s="314">
        <f t="shared" si="2326"/>
        <v>0</v>
      </c>
      <c r="V173" s="314">
        <f t="shared" si="2326"/>
        <v>0</v>
      </c>
      <c r="W173" s="314">
        <f t="shared" si="2326"/>
        <v>0</v>
      </c>
      <c r="X173" s="314">
        <f t="shared" si="2326"/>
        <v>0</v>
      </c>
      <c r="Y173" s="314">
        <f t="shared" si="2326"/>
        <v>0</v>
      </c>
      <c r="Z173" s="314">
        <f t="shared" si="2326"/>
        <v>0</v>
      </c>
      <c r="AA173" s="314">
        <f t="shared" si="2326"/>
        <v>0</v>
      </c>
      <c r="AB173" s="314">
        <f t="shared" si="2326"/>
        <v>959686.39285837719</v>
      </c>
      <c r="AC173" s="314">
        <f t="shared" si="2326"/>
        <v>0</v>
      </c>
      <c r="AD173" s="314">
        <f t="shared" si="2326"/>
        <v>0</v>
      </c>
      <c r="AE173" s="314">
        <f t="shared" si="2326"/>
        <v>0</v>
      </c>
      <c r="AF173" s="314">
        <f t="shared" si="2326"/>
        <v>0</v>
      </c>
      <c r="AG173" s="314">
        <f t="shared" si="2326"/>
        <v>0</v>
      </c>
      <c r="AH173" s="314">
        <f t="shared" si="2326"/>
        <v>0</v>
      </c>
      <c r="AI173" s="314">
        <f t="shared" si="2326"/>
        <v>0</v>
      </c>
      <c r="AJ173" s="314">
        <f t="shared" si="2326"/>
        <v>0</v>
      </c>
      <c r="AK173" s="314">
        <f t="shared" si="2326"/>
        <v>0</v>
      </c>
      <c r="AL173" s="314">
        <f t="shared" si="2326"/>
        <v>0</v>
      </c>
      <c r="AM173" s="314">
        <f t="shared" si="2326"/>
        <v>0</v>
      </c>
      <c r="AN173" s="314">
        <f t="shared" si="2326"/>
        <v>0</v>
      </c>
      <c r="AO173" s="314">
        <f t="shared" si="2326"/>
        <v>0</v>
      </c>
      <c r="AP173" s="314">
        <f t="shared" si="2326"/>
        <v>0</v>
      </c>
      <c r="AQ173" s="314">
        <f t="shared" si="2326"/>
        <v>0</v>
      </c>
      <c r="AR173" s="314">
        <f t="shared" si="2326"/>
        <v>0</v>
      </c>
      <c r="AS173" s="314">
        <f t="shared" si="2326"/>
        <v>0</v>
      </c>
      <c r="AT173" s="314">
        <f t="shared" si="2326"/>
        <v>0</v>
      </c>
      <c r="AU173" s="314">
        <f t="shared" si="2326"/>
        <v>0</v>
      </c>
      <c r="AV173" s="314">
        <f t="shared" si="2326"/>
        <v>0</v>
      </c>
      <c r="AW173" s="314">
        <f t="shared" si="2326"/>
        <v>0</v>
      </c>
      <c r="AX173" s="314">
        <f t="shared" si="2326"/>
        <v>0</v>
      </c>
      <c r="AY173" s="314">
        <f t="shared" si="2326"/>
        <v>0</v>
      </c>
      <c r="AZ173" s="314">
        <f t="shared" si="2326"/>
        <v>0</v>
      </c>
      <c r="BA173" s="314">
        <f t="shared" si="2326"/>
        <v>0</v>
      </c>
      <c r="BB173" s="314">
        <f t="shared" si="2326"/>
        <v>0</v>
      </c>
      <c r="BC173" s="314">
        <f t="shared" si="2326"/>
        <v>0</v>
      </c>
      <c r="BD173" s="314">
        <f t="shared" si="2326"/>
        <v>0</v>
      </c>
      <c r="BE173" s="314">
        <f t="shared" si="2326"/>
        <v>0</v>
      </c>
      <c r="BF173" s="314">
        <f t="shared" si="2326"/>
        <v>0</v>
      </c>
      <c r="BG173" s="314">
        <f t="shared" si="2326"/>
        <v>0</v>
      </c>
      <c r="BH173" s="314">
        <f t="shared" si="2326"/>
        <v>0</v>
      </c>
      <c r="BI173" s="314">
        <f t="shared" si="2326"/>
        <v>0</v>
      </c>
      <c r="BJ173" s="314">
        <f t="shared" si="2326"/>
        <v>0</v>
      </c>
      <c r="BK173" s="314">
        <f t="shared" si="2326"/>
        <v>0</v>
      </c>
      <c r="BL173" s="314">
        <f t="shared" si="2326"/>
        <v>0</v>
      </c>
      <c r="BM173" s="314">
        <f t="shared" si="2326"/>
        <v>0</v>
      </c>
      <c r="BN173" s="314">
        <f t="shared" si="2326"/>
        <v>0</v>
      </c>
      <c r="BO173" s="314">
        <f t="shared" si="2326"/>
        <v>0</v>
      </c>
      <c r="BP173" s="314">
        <f t="shared" si="2326"/>
        <v>0</v>
      </c>
      <c r="BQ173" s="314">
        <f t="shared" si="2326"/>
        <v>0</v>
      </c>
      <c r="BR173" s="314">
        <f t="shared" si="2326"/>
        <v>0</v>
      </c>
      <c r="BS173" s="314">
        <f t="shared" si="2326"/>
        <v>0</v>
      </c>
      <c r="BT173" s="314">
        <f t="shared" si="2326"/>
        <v>0</v>
      </c>
      <c r="BU173" s="314">
        <f t="shared" si="2326"/>
        <v>0</v>
      </c>
      <c r="BV173" s="314">
        <f t="shared" si="2326"/>
        <v>0</v>
      </c>
      <c r="BW173" s="314">
        <f t="shared" ref="BW173:EB173" si="2327">BW169*(BW170+BW171)*BW172</f>
        <v>0</v>
      </c>
      <c r="BX173" s="314">
        <f t="shared" si="2327"/>
        <v>0</v>
      </c>
      <c r="BY173" s="314">
        <f t="shared" si="2327"/>
        <v>0</v>
      </c>
      <c r="BZ173" s="314">
        <f t="shared" si="2327"/>
        <v>0</v>
      </c>
      <c r="CA173" s="314">
        <f t="shared" si="2327"/>
        <v>0</v>
      </c>
      <c r="CB173" s="314">
        <f t="shared" si="2327"/>
        <v>0</v>
      </c>
      <c r="CC173" s="314">
        <f t="shared" si="2327"/>
        <v>0</v>
      </c>
      <c r="CD173" s="314">
        <f t="shared" si="2327"/>
        <v>0</v>
      </c>
      <c r="CE173" s="314">
        <f t="shared" si="2327"/>
        <v>0</v>
      </c>
      <c r="CF173" s="314">
        <f t="shared" si="2327"/>
        <v>0</v>
      </c>
      <c r="CG173" s="314">
        <f t="shared" si="2327"/>
        <v>0</v>
      </c>
      <c r="CH173" s="314">
        <f t="shared" si="2327"/>
        <v>0</v>
      </c>
      <c r="CI173" s="314">
        <f t="shared" si="2327"/>
        <v>0</v>
      </c>
      <c r="CJ173" s="314">
        <f t="shared" si="2327"/>
        <v>0</v>
      </c>
      <c r="CK173" s="314">
        <f t="shared" si="2327"/>
        <v>0</v>
      </c>
      <c r="CL173" s="314">
        <f t="shared" si="2327"/>
        <v>0</v>
      </c>
      <c r="CM173" s="314">
        <f t="shared" si="2327"/>
        <v>0</v>
      </c>
      <c r="CN173" s="314">
        <f t="shared" si="2327"/>
        <v>0</v>
      </c>
      <c r="CO173" s="314">
        <f t="shared" si="2327"/>
        <v>0</v>
      </c>
      <c r="CP173" s="314">
        <f t="shared" si="2327"/>
        <v>0</v>
      </c>
      <c r="CQ173" s="314">
        <f t="shared" si="2327"/>
        <v>0</v>
      </c>
      <c r="CR173" s="314">
        <f t="shared" si="2327"/>
        <v>0</v>
      </c>
      <c r="CS173" s="314">
        <f t="shared" si="2327"/>
        <v>0</v>
      </c>
      <c r="CT173" s="314">
        <f t="shared" si="2327"/>
        <v>0</v>
      </c>
      <c r="CU173" s="314">
        <f t="shared" si="2327"/>
        <v>0</v>
      </c>
      <c r="CV173" s="314">
        <f t="shared" si="2327"/>
        <v>0</v>
      </c>
      <c r="CW173" s="314">
        <f t="shared" si="2327"/>
        <v>0</v>
      </c>
      <c r="CX173" s="314">
        <f t="shared" si="2327"/>
        <v>0</v>
      </c>
      <c r="CY173" s="314">
        <f t="shared" si="2327"/>
        <v>0</v>
      </c>
      <c r="CZ173" s="314">
        <f t="shared" si="2327"/>
        <v>0</v>
      </c>
      <c r="DA173" s="314">
        <f t="shared" si="2327"/>
        <v>0</v>
      </c>
      <c r="DB173" s="314">
        <f t="shared" si="2327"/>
        <v>0</v>
      </c>
      <c r="DC173" s="314">
        <f t="shared" si="2327"/>
        <v>0</v>
      </c>
      <c r="DD173" s="314">
        <f t="shared" si="2327"/>
        <v>0</v>
      </c>
      <c r="DE173" s="314">
        <f t="shared" si="2327"/>
        <v>0</v>
      </c>
      <c r="DF173" s="314">
        <f t="shared" si="2327"/>
        <v>0</v>
      </c>
      <c r="DG173" s="314">
        <f t="shared" si="2327"/>
        <v>0</v>
      </c>
      <c r="DH173" s="314">
        <f t="shared" si="2327"/>
        <v>0</v>
      </c>
      <c r="DI173" s="314">
        <f t="shared" si="2327"/>
        <v>0</v>
      </c>
      <c r="DJ173" s="314">
        <f t="shared" si="2327"/>
        <v>0</v>
      </c>
      <c r="DK173" s="314">
        <f t="shared" si="2327"/>
        <v>0</v>
      </c>
      <c r="DL173" s="314">
        <f t="shared" si="2327"/>
        <v>0</v>
      </c>
      <c r="DM173" s="314">
        <f t="shared" si="2327"/>
        <v>0</v>
      </c>
      <c r="DN173" s="314">
        <f t="shared" si="2327"/>
        <v>0</v>
      </c>
      <c r="DO173" s="314">
        <f t="shared" si="2327"/>
        <v>0</v>
      </c>
      <c r="DP173" s="314">
        <f t="shared" si="2327"/>
        <v>0</v>
      </c>
      <c r="DQ173" s="314">
        <f t="shared" si="2327"/>
        <v>0</v>
      </c>
      <c r="DR173" s="314">
        <f t="shared" si="2327"/>
        <v>0</v>
      </c>
      <c r="DS173" s="314">
        <f t="shared" si="2327"/>
        <v>0</v>
      </c>
      <c r="DT173" s="314">
        <f t="shared" si="2327"/>
        <v>0</v>
      </c>
      <c r="DU173" s="314">
        <f t="shared" si="2327"/>
        <v>0</v>
      </c>
      <c r="DV173" s="314">
        <f t="shared" si="2327"/>
        <v>0</v>
      </c>
      <c r="DW173" s="314">
        <f t="shared" si="2327"/>
        <v>0</v>
      </c>
      <c r="DX173" s="314">
        <f t="shared" si="2327"/>
        <v>0</v>
      </c>
      <c r="DY173" s="314">
        <f t="shared" si="2327"/>
        <v>0</v>
      </c>
      <c r="DZ173" s="314">
        <f t="shared" si="2327"/>
        <v>0</v>
      </c>
      <c r="EA173" s="314">
        <f t="shared" si="2327"/>
        <v>0</v>
      </c>
      <c r="EB173" s="314">
        <f t="shared" si="2327"/>
        <v>0</v>
      </c>
    </row>
    <row r="174" spans="3:132" outlineLevel="1" x14ac:dyDescent="0.25">
      <c r="C174" s="324" t="s">
        <v>417</v>
      </c>
      <c r="D174" s="34"/>
      <c r="E174" s="34"/>
      <c r="F174" s="34"/>
      <c r="G174" s="67" t="s">
        <v>215</v>
      </c>
      <c r="H174" s="34"/>
      <c r="I174" s="34"/>
      <c r="J174" s="126">
        <f>J$13</f>
        <v>1</v>
      </c>
      <c r="K174" s="126">
        <f t="shared" ref="K174:BV174" si="2328">K$13</f>
        <v>1.0026792493128671</v>
      </c>
      <c r="L174" s="126">
        <f t="shared" si="2328"/>
        <v>1.0056539350998608</v>
      </c>
      <c r="M174" s="126">
        <f t="shared" si="2328"/>
        <v>1.0085410656939733</v>
      </c>
      <c r="N174" s="126">
        <f t="shared" si="2328"/>
        <v>1.0114364849476103</v>
      </c>
      <c r="O174" s="126">
        <f t="shared" si="2328"/>
        <v>1.0143402166566737</v>
      </c>
      <c r="P174" s="126">
        <f t="shared" si="2328"/>
        <v>1.0172522846853813</v>
      </c>
      <c r="Q174" s="126">
        <f t="shared" si="2328"/>
        <v>1.0201727129664624</v>
      </c>
      <c r="R174" s="126">
        <f t="shared" si="2328"/>
        <v>1.0231015255013547</v>
      </c>
      <c r="S174" s="126">
        <f t="shared" si="2328"/>
        <v>1.0260387463604019</v>
      </c>
      <c r="T174" s="126">
        <f t="shared" si="2328"/>
        <v>1.028984399683051</v>
      </c>
      <c r="U174" s="126">
        <f t="shared" si="2328"/>
        <v>1.0319385096780509</v>
      </c>
      <c r="V174" s="126">
        <f t="shared" si="2328"/>
        <v>1.0349011006236515</v>
      </c>
      <c r="W174" s="126">
        <f t="shared" si="2328"/>
        <v>1.0377730230388176</v>
      </c>
      <c r="X174" s="126">
        <f t="shared" si="2328"/>
        <v>1.0408518228283561</v>
      </c>
      <c r="Y174" s="126">
        <f t="shared" si="2328"/>
        <v>1.0438400029932626</v>
      </c>
      <c r="Z174" s="126">
        <f t="shared" si="2328"/>
        <v>1.046836761920777</v>
      </c>
      <c r="AA174" s="126">
        <f t="shared" si="2328"/>
        <v>1.0498421242396576</v>
      </c>
      <c r="AB174" s="126">
        <f t="shared" si="2328"/>
        <v>1.05285611464937</v>
      </c>
      <c r="AC174" s="126">
        <f t="shared" si="2328"/>
        <v>1.0558787579202888</v>
      </c>
      <c r="AD174" s="126">
        <f t="shared" si="2328"/>
        <v>1.0589100788939025</v>
      </c>
      <c r="AE174" s="126">
        <f t="shared" si="2328"/>
        <v>1.0619501024830165</v>
      </c>
      <c r="AF174" s="126">
        <f t="shared" si="2328"/>
        <v>1.0649988536719583</v>
      </c>
      <c r="AG174" s="126">
        <f t="shared" si="2328"/>
        <v>1.0680563575167832</v>
      </c>
      <c r="AH174" s="126">
        <f t="shared" si="2328"/>
        <v>1.0711226391454798</v>
      </c>
      <c r="AI174" s="126">
        <f t="shared" si="2328"/>
        <v>1.0739924437404067</v>
      </c>
      <c r="AJ174" s="126">
        <f t="shared" si="2328"/>
        <v>1.0771786970311998</v>
      </c>
      <c r="AK174" s="126">
        <f t="shared" si="2328"/>
        <v>1.0802711679727233</v>
      </c>
      <c r="AL174" s="126">
        <f t="shared" si="2328"/>
        <v>1.0833725170851116</v>
      </c>
      <c r="AM174" s="126">
        <f t="shared" si="2328"/>
        <v>1.0864827698566941</v>
      </c>
      <c r="AN174" s="126">
        <f t="shared" si="2328"/>
        <v>1.0896019518489746</v>
      </c>
      <c r="AO174" s="126">
        <f t="shared" si="2328"/>
        <v>1.0927300886968412</v>
      </c>
      <c r="AP174" s="126">
        <f t="shared" si="2328"/>
        <v>1.0958672061087775</v>
      </c>
      <c r="AQ174" s="126">
        <f t="shared" si="2328"/>
        <v>1.0990133298670732</v>
      </c>
      <c r="AR174" s="126">
        <f t="shared" si="2328"/>
        <v>1.1021684858280367</v>
      </c>
      <c r="AS174" s="126">
        <f t="shared" si="2328"/>
        <v>1.1053326999222071</v>
      </c>
      <c r="AT174" s="126">
        <f t="shared" si="2328"/>
        <v>1.1085059981545673</v>
      </c>
      <c r="AU174" s="126">
        <f t="shared" si="2328"/>
        <v>1.111475962088432</v>
      </c>
      <c r="AV174" s="126">
        <f t="shared" si="2328"/>
        <v>1.1147734191259395</v>
      </c>
      <c r="AW174" s="126">
        <f t="shared" si="2328"/>
        <v>1.1179738207069689</v>
      </c>
      <c r="AX174" s="126">
        <f t="shared" si="2328"/>
        <v>1.1211834103167977</v>
      </c>
      <c r="AY174" s="126">
        <f t="shared" si="2328"/>
        <v>1.1244022143333261</v>
      </c>
      <c r="AZ174" s="126">
        <f t="shared" si="2328"/>
        <v>1.1276302592101826</v>
      </c>
      <c r="BA174" s="126">
        <f t="shared" si="2328"/>
        <v>1.1308675714769412</v>
      </c>
      <c r="BB174" s="126">
        <f t="shared" si="2328"/>
        <v>1.1341141777393395</v>
      </c>
      <c r="BC174" s="126">
        <f t="shared" si="2328"/>
        <v>1.1373701046794982</v>
      </c>
      <c r="BD174" s="126">
        <f t="shared" si="2328"/>
        <v>1.1406353790561385</v>
      </c>
      <c r="BE174" s="126">
        <f t="shared" si="2328"/>
        <v>1.1439100277048042</v>
      </c>
      <c r="BF174" s="126">
        <f t="shared" si="2328"/>
        <v>1.1471940775380809</v>
      </c>
      <c r="BG174" s="126">
        <f t="shared" si="2328"/>
        <v>1.15026769648205</v>
      </c>
      <c r="BH174" s="126">
        <f t="shared" si="2328"/>
        <v>1.1536802383994258</v>
      </c>
      <c r="BI174" s="126">
        <f t="shared" si="2328"/>
        <v>1.1569923375180708</v>
      </c>
      <c r="BJ174" s="126">
        <f t="shared" si="2328"/>
        <v>1.1603139453378331</v>
      </c>
      <c r="BK174" s="126">
        <f t="shared" si="2328"/>
        <v>1.1636450891572303</v>
      </c>
      <c r="BL174" s="126">
        <f t="shared" si="2328"/>
        <v>1.1669857963531516</v>
      </c>
      <c r="BM174" s="126">
        <f t="shared" si="2328"/>
        <v>1.1703360943810825</v>
      </c>
      <c r="BN174" s="126">
        <f t="shared" si="2328"/>
        <v>1.1736960107753303</v>
      </c>
      <c r="BO174" s="126">
        <f t="shared" si="2328"/>
        <v>1.1770655731492505</v>
      </c>
      <c r="BP174" s="126">
        <f t="shared" si="2328"/>
        <v>1.180444809195474</v>
      </c>
      <c r="BQ174" s="126">
        <f t="shared" si="2328"/>
        <v>1.1838337466861339</v>
      </c>
      <c r="BR174" s="126">
        <f t="shared" si="2328"/>
        <v>1.1872324134730949</v>
      </c>
      <c r="BS174" s="126">
        <f t="shared" si="2328"/>
        <v>1.1905270658589224</v>
      </c>
      <c r="BT174" s="126">
        <f t="shared" si="2328"/>
        <v>1.1940590467434065</v>
      </c>
      <c r="BU174" s="126">
        <f t="shared" si="2328"/>
        <v>1.1974870693312041</v>
      </c>
      <c r="BV174" s="126">
        <f t="shared" si="2328"/>
        <v>1.2009249334246579</v>
      </c>
      <c r="BW174" s="126">
        <f t="shared" ref="BW174:EB174" si="2329">BW$13</f>
        <v>1.204372667277734</v>
      </c>
      <c r="BX174" s="126">
        <f t="shared" si="2329"/>
        <v>1.2078302992255125</v>
      </c>
      <c r="BY174" s="126">
        <f t="shared" si="2329"/>
        <v>1.2112978576844211</v>
      </c>
      <c r="BZ174" s="126">
        <f t="shared" si="2329"/>
        <v>1.2147753711524676</v>
      </c>
      <c r="CA174" s="126">
        <f t="shared" si="2329"/>
        <v>1.2182628682094752</v>
      </c>
      <c r="CB174" s="126">
        <f t="shared" si="2329"/>
        <v>1.2217603775173165</v>
      </c>
      <c r="CC174" s="126">
        <f t="shared" si="2329"/>
        <v>1.2252679278201495</v>
      </c>
      <c r="CD174" s="126">
        <f t="shared" si="2329"/>
        <v>1.2287855479446541</v>
      </c>
      <c r="CE174" s="126">
        <f t="shared" si="2329"/>
        <v>1.232077770779646</v>
      </c>
      <c r="CF174" s="126">
        <f t="shared" si="2329"/>
        <v>1.23573302168438</v>
      </c>
      <c r="CG174" s="126">
        <f t="shared" si="2329"/>
        <v>1.2392806860334544</v>
      </c>
      <c r="CH174" s="126">
        <f t="shared" si="2329"/>
        <v>1.2428385353675644</v>
      </c>
      <c r="CI174" s="126">
        <f t="shared" si="2329"/>
        <v>1.2464065989267703</v>
      </c>
      <c r="CJ174" s="126">
        <f t="shared" si="2329"/>
        <v>1.2499849060350778</v>
      </c>
      <c r="CK174" s="126">
        <f t="shared" si="2329"/>
        <v>1.2535734861006791</v>
      </c>
      <c r="CL174" s="126">
        <f t="shared" si="2329"/>
        <v>1.257172368616194</v>
      </c>
      <c r="CM174" s="126">
        <f t="shared" si="2329"/>
        <v>1.2607815831589126</v>
      </c>
      <c r="CN174" s="126">
        <f t="shared" si="2329"/>
        <v>1.2644011593910389</v>
      </c>
      <c r="CO174" s="126">
        <f t="shared" si="2329"/>
        <v>1.2680311270599336</v>
      </c>
      <c r="CP174" s="126">
        <f t="shared" si="2329"/>
        <v>1.2716715159983594</v>
      </c>
      <c r="CQ174" s="126">
        <f t="shared" si="2329"/>
        <v>1.2750786410337906</v>
      </c>
      <c r="CR174" s="126">
        <f t="shared" si="2329"/>
        <v>1.2788614642181557</v>
      </c>
      <c r="CS174" s="126">
        <f t="shared" si="2329"/>
        <v>1.2825329459576562</v>
      </c>
      <c r="CT174" s="126">
        <f t="shared" si="2329"/>
        <v>1.2862149681493797</v>
      </c>
      <c r="CU174" s="126">
        <f t="shared" si="2329"/>
        <v>1.289907561053897</v>
      </c>
      <c r="CV174" s="126">
        <f t="shared" si="2329"/>
        <v>1.293610755018654</v>
      </c>
      <c r="CW174" s="126">
        <f t="shared" si="2329"/>
        <v>1.2973245804782207</v>
      </c>
      <c r="CX174" s="126">
        <f t="shared" si="2329"/>
        <v>1.3010490679545423</v>
      </c>
      <c r="CY174" s="126">
        <f t="shared" si="2329"/>
        <v>1.304784248057189</v>
      </c>
      <c r="CZ174" s="126">
        <f t="shared" si="2329"/>
        <v>1.3085301514836076</v>
      </c>
      <c r="DA174" s="126">
        <f t="shared" si="2329"/>
        <v>1.3122868090193751</v>
      </c>
      <c r="DB174" s="126">
        <f t="shared" si="2329"/>
        <v>1.3160542515384499</v>
      </c>
      <c r="DC174" s="126">
        <f t="shared" si="2329"/>
        <v>1.3195802889875801</v>
      </c>
      <c r="DD174" s="126">
        <f t="shared" si="2329"/>
        <v>1.323495136864544</v>
      </c>
      <c r="DE174" s="126">
        <f t="shared" si="2329"/>
        <v>1.3272947573576725</v>
      </c>
      <c r="DF174" s="126">
        <f t="shared" si="2329"/>
        <v>1.3311052861764079</v>
      </c>
      <c r="DG174" s="126">
        <f t="shared" si="2329"/>
        <v>1.3349267546374479</v>
      </c>
      <c r="DH174" s="126">
        <f t="shared" si="2329"/>
        <v>1.3387591941473977</v>
      </c>
      <c r="DI174" s="126">
        <f t="shared" si="2329"/>
        <v>1.3426026362030277</v>
      </c>
      <c r="DJ174" s="126">
        <f t="shared" si="2329"/>
        <v>1.3464571123915319</v>
      </c>
      <c r="DK174" s="126">
        <f t="shared" si="2329"/>
        <v>1.3503226543907885</v>
      </c>
      <c r="DL174" s="126">
        <f t="shared" si="2329"/>
        <v>1.3541992939696192</v>
      </c>
      <c r="DM174" s="126">
        <f t="shared" si="2329"/>
        <v>1.358087062988051</v>
      </c>
      <c r="DN174" s="126">
        <f t="shared" si="2329"/>
        <v>1.361985993397578</v>
      </c>
      <c r="DO174" s="126">
        <f t="shared" si="2329"/>
        <v>1.3657655991021458</v>
      </c>
      <c r="DP174" s="126">
        <f t="shared" si="2329"/>
        <v>1.3698174666548035</v>
      </c>
      <c r="DQ174" s="126">
        <f t="shared" si="2329"/>
        <v>1.3737500738651915</v>
      </c>
      <c r="DR174" s="126">
        <f t="shared" si="2329"/>
        <v>1.3776939711925826</v>
      </c>
      <c r="DS174" s="126">
        <f t="shared" si="2329"/>
        <v>1.381649191049759</v>
      </c>
      <c r="DT174" s="126">
        <f t="shared" si="2329"/>
        <v>1.385615765942557</v>
      </c>
      <c r="DU174" s="126">
        <f t="shared" si="2329"/>
        <v>1.3895937284701338</v>
      </c>
      <c r="DV174" s="126">
        <f t="shared" si="2329"/>
        <v>1.3935831113252357</v>
      </c>
      <c r="DW174" s="126">
        <f t="shared" si="2329"/>
        <v>1.3975839472944662</v>
      </c>
      <c r="DX174" s="126">
        <f t="shared" si="2329"/>
        <v>1.401596269258556</v>
      </c>
      <c r="DY174" s="126">
        <f t="shared" si="2329"/>
        <v>1.4056201101926329</v>
      </c>
      <c r="DZ174" s="126">
        <f t="shared" si="2329"/>
        <v>1.4096555031664932</v>
      </c>
      <c r="EA174" s="126">
        <f t="shared" si="2329"/>
        <v>1.4134323217047313</v>
      </c>
      <c r="EB174" s="126">
        <f t="shared" si="2329"/>
        <v>1.4176256038945581</v>
      </c>
    </row>
    <row r="175" spans="3:132" outlineLevel="1" x14ac:dyDescent="0.25">
      <c r="C175" s="321" t="s">
        <v>510</v>
      </c>
      <c r="D175" s="38"/>
      <c r="E175" s="38"/>
      <c r="F175" s="38"/>
      <c r="G175" s="52" t="s">
        <v>220</v>
      </c>
      <c r="H175" s="46">
        <f t="shared" ref="H175" si="2330">SUM(J175:EB175)</f>
        <v>1986654.8625833965</v>
      </c>
      <c r="I175" s="38"/>
      <c r="J175" s="82">
        <f>J173*J174</f>
        <v>0</v>
      </c>
      <c r="K175" s="82">
        <f t="shared" ref="K175:BV175" si="2331">K173*K174</f>
        <v>0</v>
      </c>
      <c r="L175" s="82">
        <f t="shared" si="2331"/>
        <v>0</v>
      </c>
      <c r="M175" s="82">
        <f t="shared" si="2331"/>
        <v>0</v>
      </c>
      <c r="N175" s="82">
        <f t="shared" si="2331"/>
        <v>0</v>
      </c>
      <c r="O175" s="82">
        <f t="shared" si="2331"/>
        <v>0</v>
      </c>
      <c r="P175" s="82">
        <f t="shared" si="2331"/>
        <v>976243.17571665661</v>
      </c>
      <c r="Q175" s="82">
        <f t="shared" si="2331"/>
        <v>0</v>
      </c>
      <c r="R175" s="82">
        <f t="shared" si="2331"/>
        <v>0</v>
      </c>
      <c r="S175" s="82">
        <f t="shared" si="2331"/>
        <v>0</v>
      </c>
      <c r="T175" s="82">
        <f t="shared" si="2331"/>
        <v>0</v>
      </c>
      <c r="U175" s="82">
        <f t="shared" si="2331"/>
        <v>0</v>
      </c>
      <c r="V175" s="82">
        <f t="shared" si="2331"/>
        <v>0</v>
      </c>
      <c r="W175" s="82">
        <f t="shared" si="2331"/>
        <v>0</v>
      </c>
      <c r="X175" s="82">
        <f t="shared" si="2331"/>
        <v>0</v>
      </c>
      <c r="Y175" s="82">
        <f t="shared" si="2331"/>
        <v>0</v>
      </c>
      <c r="Z175" s="82">
        <f t="shared" si="2331"/>
        <v>0</v>
      </c>
      <c r="AA175" s="82">
        <f t="shared" si="2331"/>
        <v>0</v>
      </c>
      <c r="AB175" s="82">
        <f t="shared" si="2331"/>
        <v>1010411.6868667399</v>
      </c>
      <c r="AC175" s="82">
        <f t="shared" si="2331"/>
        <v>0</v>
      </c>
      <c r="AD175" s="82">
        <f t="shared" si="2331"/>
        <v>0</v>
      </c>
      <c r="AE175" s="82">
        <f t="shared" si="2331"/>
        <v>0</v>
      </c>
      <c r="AF175" s="82">
        <f t="shared" si="2331"/>
        <v>0</v>
      </c>
      <c r="AG175" s="82">
        <f t="shared" si="2331"/>
        <v>0</v>
      </c>
      <c r="AH175" s="82">
        <f t="shared" si="2331"/>
        <v>0</v>
      </c>
      <c r="AI175" s="82">
        <f t="shared" si="2331"/>
        <v>0</v>
      </c>
      <c r="AJ175" s="82">
        <f t="shared" si="2331"/>
        <v>0</v>
      </c>
      <c r="AK175" s="82">
        <f t="shared" si="2331"/>
        <v>0</v>
      </c>
      <c r="AL175" s="82">
        <f t="shared" si="2331"/>
        <v>0</v>
      </c>
      <c r="AM175" s="82">
        <f t="shared" si="2331"/>
        <v>0</v>
      </c>
      <c r="AN175" s="82">
        <f t="shared" si="2331"/>
        <v>0</v>
      </c>
      <c r="AO175" s="82">
        <f t="shared" si="2331"/>
        <v>0</v>
      </c>
      <c r="AP175" s="82">
        <f t="shared" si="2331"/>
        <v>0</v>
      </c>
      <c r="AQ175" s="82">
        <f t="shared" si="2331"/>
        <v>0</v>
      </c>
      <c r="AR175" s="82">
        <f t="shared" si="2331"/>
        <v>0</v>
      </c>
      <c r="AS175" s="82">
        <f t="shared" si="2331"/>
        <v>0</v>
      </c>
      <c r="AT175" s="82">
        <f t="shared" si="2331"/>
        <v>0</v>
      </c>
      <c r="AU175" s="82">
        <f t="shared" si="2331"/>
        <v>0</v>
      </c>
      <c r="AV175" s="82">
        <f t="shared" si="2331"/>
        <v>0</v>
      </c>
      <c r="AW175" s="82">
        <f t="shared" si="2331"/>
        <v>0</v>
      </c>
      <c r="AX175" s="82">
        <f t="shared" si="2331"/>
        <v>0</v>
      </c>
      <c r="AY175" s="82">
        <f t="shared" si="2331"/>
        <v>0</v>
      </c>
      <c r="AZ175" s="82">
        <f t="shared" si="2331"/>
        <v>0</v>
      </c>
      <c r="BA175" s="82">
        <f t="shared" si="2331"/>
        <v>0</v>
      </c>
      <c r="BB175" s="82">
        <f t="shared" si="2331"/>
        <v>0</v>
      </c>
      <c r="BC175" s="82">
        <f t="shared" si="2331"/>
        <v>0</v>
      </c>
      <c r="BD175" s="82">
        <f t="shared" si="2331"/>
        <v>0</v>
      </c>
      <c r="BE175" s="82">
        <f t="shared" si="2331"/>
        <v>0</v>
      </c>
      <c r="BF175" s="82">
        <f t="shared" si="2331"/>
        <v>0</v>
      </c>
      <c r="BG175" s="82">
        <f t="shared" si="2331"/>
        <v>0</v>
      </c>
      <c r="BH175" s="82">
        <f t="shared" si="2331"/>
        <v>0</v>
      </c>
      <c r="BI175" s="82">
        <f t="shared" si="2331"/>
        <v>0</v>
      </c>
      <c r="BJ175" s="82">
        <f t="shared" si="2331"/>
        <v>0</v>
      </c>
      <c r="BK175" s="82">
        <f t="shared" si="2331"/>
        <v>0</v>
      </c>
      <c r="BL175" s="82">
        <f t="shared" si="2331"/>
        <v>0</v>
      </c>
      <c r="BM175" s="82">
        <f t="shared" si="2331"/>
        <v>0</v>
      </c>
      <c r="BN175" s="82">
        <f t="shared" si="2331"/>
        <v>0</v>
      </c>
      <c r="BO175" s="82">
        <f t="shared" si="2331"/>
        <v>0</v>
      </c>
      <c r="BP175" s="82">
        <f t="shared" si="2331"/>
        <v>0</v>
      </c>
      <c r="BQ175" s="82">
        <f t="shared" si="2331"/>
        <v>0</v>
      </c>
      <c r="BR175" s="82">
        <f t="shared" si="2331"/>
        <v>0</v>
      </c>
      <c r="BS175" s="82">
        <f t="shared" si="2331"/>
        <v>0</v>
      </c>
      <c r="BT175" s="82">
        <f t="shared" si="2331"/>
        <v>0</v>
      </c>
      <c r="BU175" s="82">
        <f t="shared" si="2331"/>
        <v>0</v>
      </c>
      <c r="BV175" s="82">
        <f t="shared" si="2331"/>
        <v>0</v>
      </c>
      <c r="BW175" s="82">
        <f t="shared" ref="BW175:EB175" si="2332">BW173*BW174</f>
        <v>0</v>
      </c>
      <c r="BX175" s="82">
        <f t="shared" si="2332"/>
        <v>0</v>
      </c>
      <c r="BY175" s="82">
        <f t="shared" si="2332"/>
        <v>0</v>
      </c>
      <c r="BZ175" s="82">
        <f t="shared" si="2332"/>
        <v>0</v>
      </c>
      <c r="CA175" s="82">
        <f t="shared" si="2332"/>
        <v>0</v>
      </c>
      <c r="CB175" s="82">
        <f t="shared" si="2332"/>
        <v>0</v>
      </c>
      <c r="CC175" s="82">
        <f t="shared" si="2332"/>
        <v>0</v>
      </c>
      <c r="CD175" s="82">
        <f t="shared" si="2332"/>
        <v>0</v>
      </c>
      <c r="CE175" s="82">
        <f t="shared" si="2332"/>
        <v>0</v>
      </c>
      <c r="CF175" s="82">
        <f t="shared" si="2332"/>
        <v>0</v>
      </c>
      <c r="CG175" s="82">
        <f t="shared" si="2332"/>
        <v>0</v>
      </c>
      <c r="CH175" s="82">
        <f t="shared" si="2332"/>
        <v>0</v>
      </c>
      <c r="CI175" s="82">
        <f t="shared" si="2332"/>
        <v>0</v>
      </c>
      <c r="CJ175" s="82">
        <f t="shared" si="2332"/>
        <v>0</v>
      </c>
      <c r="CK175" s="82">
        <f t="shared" si="2332"/>
        <v>0</v>
      </c>
      <c r="CL175" s="82">
        <f t="shared" si="2332"/>
        <v>0</v>
      </c>
      <c r="CM175" s="82">
        <f t="shared" si="2332"/>
        <v>0</v>
      </c>
      <c r="CN175" s="82">
        <f t="shared" si="2332"/>
        <v>0</v>
      </c>
      <c r="CO175" s="82">
        <f t="shared" si="2332"/>
        <v>0</v>
      </c>
      <c r="CP175" s="82">
        <f t="shared" si="2332"/>
        <v>0</v>
      </c>
      <c r="CQ175" s="82">
        <f t="shared" si="2332"/>
        <v>0</v>
      </c>
      <c r="CR175" s="82">
        <f t="shared" si="2332"/>
        <v>0</v>
      </c>
      <c r="CS175" s="82">
        <f t="shared" si="2332"/>
        <v>0</v>
      </c>
      <c r="CT175" s="82">
        <f t="shared" si="2332"/>
        <v>0</v>
      </c>
      <c r="CU175" s="82">
        <f t="shared" si="2332"/>
        <v>0</v>
      </c>
      <c r="CV175" s="82">
        <f t="shared" si="2332"/>
        <v>0</v>
      </c>
      <c r="CW175" s="82">
        <f t="shared" si="2332"/>
        <v>0</v>
      </c>
      <c r="CX175" s="82">
        <f t="shared" si="2332"/>
        <v>0</v>
      </c>
      <c r="CY175" s="82">
        <f t="shared" si="2332"/>
        <v>0</v>
      </c>
      <c r="CZ175" s="82">
        <f t="shared" si="2332"/>
        <v>0</v>
      </c>
      <c r="DA175" s="82">
        <f t="shared" si="2332"/>
        <v>0</v>
      </c>
      <c r="DB175" s="82">
        <f t="shared" si="2332"/>
        <v>0</v>
      </c>
      <c r="DC175" s="82">
        <f t="shared" si="2332"/>
        <v>0</v>
      </c>
      <c r="DD175" s="82">
        <f t="shared" si="2332"/>
        <v>0</v>
      </c>
      <c r="DE175" s="82">
        <f t="shared" si="2332"/>
        <v>0</v>
      </c>
      <c r="DF175" s="82">
        <f t="shared" si="2332"/>
        <v>0</v>
      </c>
      <c r="DG175" s="82">
        <f t="shared" si="2332"/>
        <v>0</v>
      </c>
      <c r="DH175" s="82">
        <f t="shared" si="2332"/>
        <v>0</v>
      </c>
      <c r="DI175" s="82">
        <f t="shared" si="2332"/>
        <v>0</v>
      </c>
      <c r="DJ175" s="82">
        <f t="shared" si="2332"/>
        <v>0</v>
      </c>
      <c r="DK175" s="82">
        <f t="shared" si="2332"/>
        <v>0</v>
      </c>
      <c r="DL175" s="82">
        <f t="shared" si="2332"/>
        <v>0</v>
      </c>
      <c r="DM175" s="82">
        <f t="shared" si="2332"/>
        <v>0</v>
      </c>
      <c r="DN175" s="82">
        <f t="shared" si="2332"/>
        <v>0</v>
      </c>
      <c r="DO175" s="82">
        <f t="shared" si="2332"/>
        <v>0</v>
      </c>
      <c r="DP175" s="82">
        <f t="shared" si="2332"/>
        <v>0</v>
      </c>
      <c r="DQ175" s="82">
        <f t="shared" si="2332"/>
        <v>0</v>
      </c>
      <c r="DR175" s="82">
        <f t="shared" si="2332"/>
        <v>0</v>
      </c>
      <c r="DS175" s="82">
        <f t="shared" si="2332"/>
        <v>0</v>
      </c>
      <c r="DT175" s="82">
        <f t="shared" si="2332"/>
        <v>0</v>
      </c>
      <c r="DU175" s="82">
        <f t="shared" si="2332"/>
        <v>0</v>
      </c>
      <c r="DV175" s="82">
        <f t="shared" si="2332"/>
        <v>0</v>
      </c>
      <c r="DW175" s="82">
        <f t="shared" si="2332"/>
        <v>0</v>
      </c>
      <c r="DX175" s="82">
        <f t="shared" si="2332"/>
        <v>0</v>
      </c>
      <c r="DY175" s="82">
        <f t="shared" si="2332"/>
        <v>0</v>
      </c>
      <c r="DZ175" s="82">
        <f t="shared" si="2332"/>
        <v>0</v>
      </c>
      <c r="EA175" s="82">
        <f t="shared" si="2332"/>
        <v>0</v>
      </c>
      <c r="EB175" s="82">
        <f t="shared" si="2332"/>
        <v>0</v>
      </c>
    </row>
    <row r="176" spans="3:132" outlineLevel="1" x14ac:dyDescent="0.25">
      <c r="C176" s="32"/>
      <c r="G176" s="52"/>
      <c r="H176" s="29"/>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row>
    <row r="177" spans="2:132" ht="13" outlineLevel="1" x14ac:dyDescent="0.3">
      <c r="C177" s="340" t="s">
        <v>504</v>
      </c>
      <c r="G177" s="52"/>
      <c r="H177" s="29"/>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row>
    <row r="178" spans="2:132" outlineLevel="1" x14ac:dyDescent="0.25">
      <c r="C178" s="318" t="s">
        <v>509</v>
      </c>
      <c r="G178" s="52" t="s">
        <v>525</v>
      </c>
      <c r="H178" s="46">
        <f t="shared" ref="H178:H179" si="2333">SUM(J178:EB178)</f>
        <v>12399848.905599998</v>
      </c>
      <c r="J178" s="82">
        <f t="shared" ref="J178:AO178" si="2334">$D$169*(MONTH($D162)=J$5)*(AND(J$7&gt;=$D$162,J$7&lt;$E$162))</f>
        <v>0</v>
      </c>
      <c r="K178" s="82">
        <f t="shared" si="2334"/>
        <v>0</v>
      </c>
      <c r="L178" s="82">
        <f t="shared" si="2334"/>
        <v>0</v>
      </c>
      <c r="M178" s="82">
        <f t="shared" si="2334"/>
        <v>0</v>
      </c>
      <c r="N178" s="82">
        <f t="shared" si="2334"/>
        <v>0</v>
      </c>
      <c r="O178" s="82">
        <f t="shared" si="2334"/>
        <v>0</v>
      </c>
      <c r="P178" s="82">
        <f t="shared" si="2334"/>
        <v>6199924.4527999992</v>
      </c>
      <c r="Q178" s="82">
        <f t="shared" si="2334"/>
        <v>0</v>
      </c>
      <c r="R178" s="82">
        <f t="shared" si="2334"/>
        <v>0</v>
      </c>
      <c r="S178" s="82">
        <f t="shared" si="2334"/>
        <v>0</v>
      </c>
      <c r="T178" s="82">
        <f t="shared" si="2334"/>
        <v>0</v>
      </c>
      <c r="U178" s="82">
        <f t="shared" si="2334"/>
        <v>0</v>
      </c>
      <c r="V178" s="82">
        <f t="shared" si="2334"/>
        <v>0</v>
      </c>
      <c r="W178" s="82">
        <f t="shared" si="2334"/>
        <v>0</v>
      </c>
      <c r="X178" s="82">
        <f t="shared" si="2334"/>
        <v>0</v>
      </c>
      <c r="Y178" s="82">
        <f t="shared" si="2334"/>
        <v>0</v>
      </c>
      <c r="Z178" s="82">
        <f t="shared" si="2334"/>
        <v>0</v>
      </c>
      <c r="AA178" s="82">
        <f t="shared" si="2334"/>
        <v>0</v>
      </c>
      <c r="AB178" s="82">
        <f t="shared" si="2334"/>
        <v>6199924.4527999992</v>
      </c>
      <c r="AC178" s="82">
        <f t="shared" si="2334"/>
        <v>0</v>
      </c>
      <c r="AD178" s="82">
        <f t="shared" si="2334"/>
        <v>0</v>
      </c>
      <c r="AE178" s="82">
        <f t="shared" si="2334"/>
        <v>0</v>
      </c>
      <c r="AF178" s="82">
        <f t="shared" si="2334"/>
        <v>0</v>
      </c>
      <c r="AG178" s="82">
        <f t="shared" si="2334"/>
        <v>0</v>
      </c>
      <c r="AH178" s="82">
        <f t="shared" si="2334"/>
        <v>0</v>
      </c>
      <c r="AI178" s="82">
        <f t="shared" si="2334"/>
        <v>0</v>
      </c>
      <c r="AJ178" s="82">
        <f t="shared" si="2334"/>
        <v>0</v>
      </c>
      <c r="AK178" s="82">
        <f t="shared" si="2334"/>
        <v>0</v>
      </c>
      <c r="AL178" s="82">
        <f t="shared" si="2334"/>
        <v>0</v>
      </c>
      <c r="AM178" s="82">
        <f t="shared" si="2334"/>
        <v>0</v>
      </c>
      <c r="AN178" s="82">
        <f t="shared" si="2334"/>
        <v>0</v>
      </c>
      <c r="AO178" s="82">
        <f t="shared" si="2334"/>
        <v>0</v>
      </c>
      <c r="AP178" s="82">
        <f t="shared" ref="AP178:BU178" si="2335">$D$169*(MONTH($D162)=AP$5)*(AND(AP$7&gt;=$D$162,AP$7&lt;$E$162))</f>
        <v>0</v>
      </c>
      <c r="AQ178" s="82">
        <f t="shared" si="2335"/>
        <v>0</v>
      </c>
      <c r="AR178" s="82">
        <f t="shared" si="2335"/>
        <v>0</v>
      </c>
      <c r="AS178" s="82">
        <f t="shared" si="2335"/>
        <v>0</v>
      </c>
      <c r="AT178" s="82">
        <f t="shared" si="2335"/>
        <v>0</v>
      </c>
      <c r="AU178" s="82">
        <f t="shared" si="2335"/>
        <v>0</v>
      </c>
      <c r="AV178" s="82">
        <f t="shared" si="2335"/>
        <v>0</v>
      </c>
      <c r="AW178" s="82">
        <f t="shared" si="2335"/>
        <v>0</v>
      </c>
      <c r="AX178" s="82">
        <f t="shared" si="2335"/>
        <v>0</v>
      </c>
      <c r="AY178" s="82">
        <f t="shared" si="2335"/>
        <v>0</v>
      </c>
      <c r="AZ178" s="82">
        <f t="shared" si="2335"/>
        <v>0</v>
      </c>
      <c r="BA178" s="82">
        <f t="shared" si="2335"/>
        <v>0</v>
      </c>
      <c r="BB178" s="82">
        <f t="shared" si="2335"/>
        <v>0</v>
      </c>
      <c r="BC178" s="82">
        <f t="shared" si="2335"/>
        <v>0</v>
      </c>
      <c r="BD178" s="82">
        <f t="shared" si="2335"/>
        <v>0</v>
      </c>
      <c r="BE178" s="82">
        <f t="shared" si="2335"/>
        <v>0</v>
      </c>
      <c r="BF178" s="82">
        <f t="shared" si="2335"/>
        <v>0</v>
      </c>
      <c r="BG178" s="82">
        <f t="shared" si="2335"/>
        <v>0</v>
      </c>
      <c r="BH178" s="82">
        <f t="shared" si="2335"/>
        <v>0</v>
      </c>
      <c r="BI178" s="82">
        <f t="shared" si="2335"/>
        <v>0</v>
      </c>
      <c r="BJ178" s="82">
        <f t="shared" si="2335"/>
        <v>0</v>
      </c>
      <c r="BK178" s="82">
        <f t="shared" si="2335"/>
        <v>0</v>
      </c>
      <c r="BL178" s="82">
        <f t="shared" si="2335"/>
        <v>0</v>
      </c>
      <c r="BM178" s="82">
        <f t="shared" si="2335"/>
        <v>0</v>
      </c>
      <c r="BN178" s="82">
        <f t="shared" si="2335"/>
        <v>0</v>
      </c>
      <c r="BO178" s="82">
        <f t="shared" si="2335"/>
        <v>0</v>
      </c>
      <c r="BP178" s="82">
        <f t="shared" si="2335"/>
        <v>0</v>
      </c>
      <c r="BQ178" s="82">
        <f t="shared" si="2335"/>
        <v>0</v>
      </c>
      <c r="BR178" s="82">
        <f t="shared" si="2335"/>
        <v>0</v>
      </c>
      <c r="BS178" s="82">
        <f t="shared" si="2335"/>
        <v>0</v>
      </c>
      <c r="BT178" s="82">
        <f t="shared" si="2335"/>
        <v>0</v>
      </c>
      <c r="BU178" s="82">
        <f t="shared" si="2335"/>
        <v>0</v>
      </c>
      <c r="BV178" s="82">
        <f t="shared" ref="BV178:DA178" si="2336">$D$169*(MONTH($D162)=BV$5)*(AND(BV$7&gt;=$D$162,BV$7&lt;$E$162))</f>
        <v>0</v>
      </c>
      <c r="BW178" s="82">
        <f t="shared" si="2336"/>
        <v>0</v>
      </c>
      <c r="BX178" s="82">
        <f t="shared" si="2336"/>
        <v>0</v>
      </c>
      <c r="BY178" s="82">
        <f t="shared" si="2336"/>
        <v>0</v>
      </c>
      <c r="BZ178" s="82">
        <f t="shared" si="2336"/>
        <v>0</v>
      </c>
      <c r="CA178" s="82">
        <f t="shared" si="2336"/>
        <v>0</v>
      </c>
      <c r="CB178" s="82">
        <f t="shared" si="2336"/>
        <v>0</v>
      </c>
      <c r="CC178" s="82">
        <f t="shared" si="2336"/>
        <v>0</v>
      </c>
      <c r="CD178" s="82">
        <f t="shared" si="2336"/>
        <v>0</v>
      </c>
      <c r="CE178" s="82">
        <f t="shared" si="2336"/>
        <v>0</v>
      </c>
      <c r="CF178" s="82">
        <f t="shared" si="2336"/>
        <v>0</v>
      </c>
      <c r="CG178" s="82">
        <f t="shared" si="2336"/>
        <v>0</v>
      </c>
      <c r="CH178" s="82">
        <f t="shared" si="2336"/>
        <v>0</v>
      </c>
      <c r="CI178" s="82">
        <f t="shared" si="2336"/>
        <v>0</v>
      </c>
      <c r="CJ178" s="82">
        <f t="shared" si="2336"/>
        <v>0</v>
      </c>
      <c r="CK178" s="82">
        <f t="shared" si="2336"/>
        <v>0</v>
      </c>
      <c r="CL178" s="82">
        <f t="shared" si="2336"/>
        <v>0</v>
      </c>
      <c r="CM178" s="82">
        <f t="shared" si="2336"/>
        <v>0</v>
      </c>
      <c r="CN178" s="82">
        <f t="shared" si="2336"/>
        <v>0</v>
      </c>
      <c r="CO178" s="82">
        <f t="shared" si="2336"/>
        <v>0</v>
      </c>
      <c r="CP178" s="82">
        <f t="shared" si="2336"/>
        <v>0</v>
      </c>
      <c r="CQ178" s="82">
        <f t="shared" si="2336"/>
        <v>0</v>
      </c>
      <c r="CR178" s="82">
        <f t="shared" si="2336"/>
        <v>0</v>
      </c>
      <c r="CS178" s="82">
        <f t="shared" si="2336"/>
        <v>0</v>
      </c>
      <c r="CT178" s="82">
        <f t="shared" si="2336"/>
        <v>0</v>
      </c>
      <c r="CU178" s="82">
        <f t="shared" si="2336"/>
        <v>0</v>
      </c>
      <c r="CV178" s="82">
        <f t="shared" si="2336"/>
        <v>0</v>
      </c>
      <c r="CW178" s="82">
        <f t="shared" si="2336"/>
        <v>0</v>
      </c>
      <c r="CX178" s="82">
        <f t="shared" si="2336"/>
        <v>0</v>
      </c>
      <c r="CY178" s="82">
        <f t="shared" si="2336"/>
        <v>0</v>
      </c>
      <c r="CZ178" s="82">
        <f t="shared" si="2336"/>
        <v>0</v>
      </c>
      <c r="DA178" s="82">
        <f t="shared" si="2336"/>
        <v>0</v>
      </c>
      <c r="DB178" s="82">
        <f t="shared" ref="DB178:EB178" si="2337">$D$169*(MONTH($D162)=DB$5)*(AND(DB$7&gt;=$D$162,DB$7&lt;$E$162))</f>
        <v>0</v>
      </c>
      <c r="DC178" s="82">
        <f t="shared" si="2337"/>
        <v>0</v>
      </c>
      <c r="DD178" s="82">
        <f t="shared" si="2337"/>
        <v>0</v>
      </c>
      <c r="DE178" s="82">
        <f t="shared" si="2337"/>
        <v>0</v>
      </c>
      <c r="DF178" s="82">
        <f t="shared" si="2337"/>
        <v>0</v>
      </c>
      <c r="DG178" s="82">
        <f t="shared" si="2337"/>
        <v>0</v>
      </c>
      <c r="DH178" s="82">
        <f t="shared" si="2337"/>
        <v>0</v>
      </c>
      <c r="DI178" s="82">
        <f t="shared" si="2337"/>
        <v>0</v>
      </c>
      <c r="DJ178" s="82">
        <f t="shared" si="2337"/>
        <v>0</v>
      </c>
      <c r="DK178" s="82">
        <f t="shared" si="2337"/>
        <v>0</v>
      </c>
      <c r="DL178" s="82">
        <f t="shared" si="2337"/>
        <v>0</v>
      </c>
      <c r="DM178" s="82">
        <f t="shared" si="2337"/>
        <v>0</v>
      </c>
      <c r="DN178" s="82">
        <f t="shared" si="2337"/>
        <v>0</v>
      </c>
      <c r="DO178" s="82">
        <f t="shared" si="2337"/>
        <v>0</v>
      </c>
      <c r="DP178" s="82">
        <f t="shared" si="2337"/>
        <v>0</v>
      </c>
      <c r="DQ178" s="82">
        <f t="shared" si="2337"/>
        <v>0</v>
      </c>
      <c r="DR178" s="82">
        <f t="shared" si="2337"/>
        <v>0</v>
      </c>
      <c r="DS178" s="82">
        <f t="shared" si="2337"/>
        <v>0</v>
      </c>
      <c r="DT178" s="82">
        <f t="shared" si="2337"/>
        <v>0</v>
      </c>
      <c r="DU178" s="82">
        <f t="shared" si="2337"/>
        <v>0</v>
      </c>
      <c r="DV178" s="82">
        <f t="shared" si="2337"/>
        <v>0</v>
      </c>
      <c r="DW178" s="82">
        <f t="shared" si="2337"/>
        <v>0</v>
      </c>
      <c r="DX178" s="82">
        <f t="shared" si="2337"/>
        <v>0</v>
      </c>
      <c r="DY178" s="82">
        <f t="shared" si="2337"/>
        <v>0</v>
      </c>
      <c r="DZ178" s="82">
        <f t="shared" si="2337"/>
        <v>0</v>
      </c>
      <c r="EA178" s="82">
        <f t="shared" si="2337"/>
        <v>0</v>
      </c>
      <c r="EB178" s="82">
        <f t="shared" si="2337"/>
        <v>0</v>
      </c>
    </row>
    <row r="179" spans="2:132" outlineLevel="1" x14ac:dyDescent="0.25">
      <c r="C179" s="318" t="s">
        <v>512</v>
      </c>
      <c r="D179" s="79">
        <f>Assumptions!M85</f>
        <v>44927</v>
      </c>
      <c r="E179" s="16">
        <f>Assumptions!M86</f>
        <v>12</v>
      </c>
      <c r="F179" s="61">
        <f t="shared" ref="F179" si="2338">EDATE(D179,E179)</f>
        <v>45292</v>
      </c>
      <c r="G179" s="52" t="s">
        <v>215</v>
      </c>
      <c r="H179" s="50">
        <f t="shared" si="2333"/>
        <v>1</v>
      </c>
      <c r="J179" s="130">
        <f t="shared" ref="J179:BU179" si="2339">IFERROR(IF(AND(J$6&gt;=$D179,J$7&lt;=$F179),1,0)*1/(YEARFRAC($D179,$F179)*MiY),0)+IF(AND($D179=$F179,J$6&lt;=$D179,J$7&gt;=$F179),1)</f>
        <v>8.3333333333333329E-2</v>
      </c>
      <c r="K179" s="130">
        <f t="shared" si="2339"/>
        <v>8.3333333333333329E-2</v>
      </c>
      <c r="L179" s="130">
        <f t="shared" si="2339"/>
        <v>8.3333333333333329E-2</v>
      </c>
      <c r="M179" s="130">
        <f t="shared" si="2339"/>
        <v>8.3333333333333329E-2</v>
      </c>
      <c r="N179" s="130">
        <f t="shared" si="2339"/>
        <v>8.3333333333333329E-2</v>
      </c>
      <c r="O179" s="130">
        <f t="shared" si="2339"/>
        <v>8.3333333333333329E-2</v>
      </c>
      <c r="P179" s="130">
        <f t="shared" si="2339"/>
        <v>8.3333333333333329E-2</v>
      </c>
      <c r="Q179" s="130">
        <f t="shared" si="2339"/>
        <v>8.3333333333333329E-2</v>
      </c>
      <c r="R179" s="130">
        <f t="shared" si="2339"/>
        <v>8.3333333333333329E-2</v>
      </c>
      <c r="S179" s="130">
        <f t="shared" si="2339"/>
        <v>8.3333333333333329E-2</v>
      </c>
      <c r="T179" s="130">
        <f t="shared" si="2339"/>
        <v>8.3333333333333329E-2</v>
      </c>
      <c r="U179" s="130">
        <f t="shared" si="2339"/>
        <v>8.3333333333333329E-2</v>
      </c>
      <c r="V179" s="130">
        <f t="shared" si="2339"/>
        <v>0</v>
      </c>
      <c r="W179" s="130">
        <f t="shared" si="2339"/>
        <v>0</v>
      </c>
      <c r="X179" s="130">
        <f t="shared" si="2339"/>
        <v>0</v>
      </c>
      <c r="Y179" s="130">
        <f t="shared" si="2339"/>
        <v>0</v>
      </c>
      <c r="Z179" s="130">
        <f t="shared" si="2339"/>
        <v>0</v>
      </c>
      <c r="AA179" s="130">
        <f t="shared" si="2339"/>
        <v>0</v>
      </c>
      <c r="AB179" s="130">
        <f t="shared" si="2339"/>
        <v>0</v>
      </c>
      <c r="AC179" s="130">
        <f t="shared" si="2339"/>
        <v>0</v>
      </c>
      <c r="AD179" s="130">
        <f t="shared" si="2339"/>
        <v>0</v>
      </c>
      <c r="AE179" s="130">
        <f t="shared" si="2339"/>
        <v>0</v>
      </c>
      <c r="AF179" s="130">
        <f t="shared" si="2339"/>
        <v>0</v>
      </c>
      <c r="AG179" s="130">
        <f t="shared" si="2339"/>
        <v>0</v>
      </c>
      <c r="AH179" s="130">
        <f t="shared" si="2339"/>
        <v>0</v>
      </c>
      <c r="AI179" s="130">
        <f t="shared" si="2339"/>
        <v>0</v>
      </c>
      <c r="AJ179" s="130">
        <f t="shared" si="2339"/>
        <v>0</v>
      </c>
      <c r="AK179" s="130">
        <f t="shared" si="2339"/>
        <v>0</v>
      </c>
      <c r="AL179" s="130">
        <f t="shared" si="2339"/>
        <v>0</v>
      </c>
      <c r="AM179" s="130">
        <f t="shared" si="2339"/>
        <v>0</v>
      </c>
      <c r="AN179" s="130">
        <f t="shared" si="2339"/>
        <v>0</v>
      </c>
      <c r="AO179" s="130">
        <f t="shared" si="2339"/>
        <v>0</v>
      </c>
      <c r="AP179" s="130">
        <f t="shared" si="2339"/>
        <v>0</v>
      </c>
      <c r="AQ179" s="130">
        <f t="shared" si="2339"/>
        <v>0</v>
      </c>
      <c r="AR179" s="130">
        <f t="shared" si="2339"/>
        <v>0</v>
      </c>
      <c r="AS179" s="130">
        <f t="shared" si="2339"/>
        <v>0</v>
      </c>
      <c r="AT179" s="130">
        <f t="shared" si="2339"/>
        <v>0</v>
      </c>
      <c r="AU179" s="130">
        <f t="shared" si="2339"/>
        <v>0</v>
      </c>
      <c r="AV179" s="130">
        <f t="shared" si="2339"/>
        <v>0</v>
      </c>
      <c r="AW179" s="130">
        <f t="shared" si="2339"/>
        <v>0</v>
      </c>
      <c r="AX179" s="130">
        <f t="shared" si="2339"/>
        <v>0</v>
      </c>
      <c r="AY179" s="130">
        <f t="shared" si="2339"/>
        <v>0</v>
      </c>
      <c r="AZ179" s="130">
        <f t="shared" si="2339"/>
        <v>0</v>
      </c>
      <c r="BA179" s="130">
        <f t="shared" si="2339"/>
        <v>0</v>
      </c>
      <c r="BB179" s="130">
        <f t="shared" si="2339"/>
        <v>0</v>
      </c>
      <c r="BC179" s="130">
        <f t="shared" si="2339"/>
        <v>0</v>
      </c>
      <c r="BD179" s="130">
        <f t="shared" si="2339"/>
        <v>0</v>
      </c>
      <c r="BE179" s="130">
        <f t="shared" si="2339"/>
        <v>0</v>
      </c>
      <c r="BF179" s="130">
        <f t="shared" si="2339"/>
        <v>0</v>
      </c>
      <c r="BG179" s="130">
        <f t="shared" si="2339"/>
        <v>0</v>
      </c>
      <c r="BH179" s="130">
        <f t="shared" si="2339"/>
        <v>0</v>
      </c>
      <c r="BI179" s="130">
        <f t="shared" si="2339"/>
        <v>0</v>
      </c>
      <c r="BJ179" s="130">
        <f t="shared" si="2339"/>
        <v>0</v>
      </c>
      <c r="BK179" s="130">
        <f t="shared" si="2339"/>
        <v>0</v>
      </c>
      <c r="BL179" s="130">
        <f t="shared" si="2339"/>
        <v>0</v>
      </c>
      <c r="BM179" s="130">
        <f t="shared" si="2339"/>
        <v>0</v>
      </c>
      <c r="BN179" s="130">
        <f t="shared" si="2339"/>
        <v>0</v>
      </c>
      <c r="BO179" s="130">
        <f t="shared" si="2339"/>
        <v>0</v>
      </c>
      <c r="BP179" s="130">
        <f t="shared" si="2339"/>
        <v>0</v>
      </c>
      <c r="BQ179" s="130">
        <f t="shared" si="2339"/>
        <v>0</v>
      </c>
      <c r="BR179" s="130">
        <f t="shared" si="2339"/>
        <v>0</v>
      </c>
      <c r="BS179" s="130">
        <f t="shared" si="2339"/>
        <v>0</v>
      </c>
      <c r="BT179" s="130">
        <f t="shared" si="2339"/>
        <v>0</v>
      </c>
      <c r="BU179" s="130">
        <f t="shared" si="2339"/>
        <v>0</v>
      </c>
      <c r="BV179" s="130">
        <f t="shared" ref="BV179:EB179" si="2340">IFERROR(IF(AND(BV$6&gt;=$D179,BV$7&lt;=$F179),1,0)*1/(YEARFRAC($D179,$F179)*MiY),0)+IF(AND($D179=$F179,BV$6&lt;=$D179,BV$7&gt;=$F179),1)</f>
        <v>0</v>
      </c>
      <c r="BW179" s="130">
        <f t="shared" si="2340"/>
        <v>0</v>
      </c>
      <c r="BX179" s="130">
        <f t="shared" si="2340"/>
        <v>0</v>
      </c>
      <c r="BY179" s="130">
        <f t="shared" si="2340"/>
        <v>0</v>
      </c>
      <c r="BZ179" s="130">
        <f t="shared" si="2340"/>
        <v>0</v>
      </c>
      <c r="CA179" s="130">
        <f t="shared" si="2340"/>
        <v>0</v>
      </c>
      <c r="CB179" s="130">
        <f t="shared" si="2340"/>
        <v>0</v>
      </c>
      <c r="CC179" s="130">
        <f t="shared" si="2340"/>
        <v>0</v>
      </c>
      <c r="CD179" s="130">
        <f t="shared" si="2340"/>
        <v>0</v>
      </c>
      <c r="CE179" s="130">
        <f t="shared" si="2340"/>
        <v>0</v>
      </c>
      <c r="CF179" s="130">
        <f t="shared" si="2340"/>
        <v>0</v>
      </c>
      <c r="CG179" s="130">
        <f t="shared" si="2340"/>
        <v>0</v>
      </c>
      <c r="CH179" s="130">
        <f t="shared" si="2340"/>
        <v>0</v>
      </c>
      <c r="CI179" s="130">
        <f t="shared" si="2340"/>
        <v>0</v>
      </c>
      <c r="CJ179" s="130">
        <f t="shared" si="2340"/>
        <v>0</v>
      </c>
      <c r="CK179" s="130">
        <f t="shared" si="2340"/>
        <v>0</v>
      </c>
      <c r="CL179" s="130">
        <f t="shared" si="2340"/>
        <v>0</v>
      </c>
      <c r="CM179" s="130">
        <f t="shared" si="2340"/>
        <v>0</v>
      </c>
      <c r="CN179" s="130">
        <f t="shared" si="2340"/>
        <v>0</v>
      </c>
      <c r="CO179" s="130">
        <f t="shared" si="2340"/>
        <v>0</v>
      </c>
      <c r="CP179" s="130">
        <f t="shared" si="2340"/>
        <v>0</v>
      </c>
      <c r="CQ179" s="130">
        <f t="shared" si="2340"/>
        <v>0</v>
      </c>
      <c r="CR179" s="130">
        <f t="shared" si="2340"/>
        <v>0</v>
      </c>
      <c r="CS179" s="130">
        <f t="shared" si="2340"/>
        <v>0</v>
      </c>
      <c r="CT179" s="130">
        <f t="shared" si="2340"/>
        <v>0</v>
      </c>
      <c r="CU179" s="130">
        <f t="shared" si="2340"/>
        <v>0</v>
      </c>
      <c r="CV179" s="130">
        <f t="shared" si="2340"/>
        <v>0</v>
      </c>
      <c r="CW179" s="130">
        <f t="shared" si="2340"/>
        <v>0</v>
      </c>
      <c r="CX179" s="130">
        <f t="shared" si="2340"/>
        <v>0</v>
      </c>
      <c r="CY179" s="130">
        <f t="shared" si="2340"/>
        <v>0</v>
      </c>
      <c r="CZ179" s="130">
        <f t="shared" si="2340"/>
        <v>0</v>
      </c>
      <c r="DA179" s="130">
        <f t="shared" si="2340"/>
        <v>0</v>
      </c>
      <c r="DB179" s="130">
        <f t="shared" si="2340"/>
        <v>0</v>
      </c>
      <c r="DC179" s="130">
        <f t="shared" si="2340"/>
        <v>0</v>
      </c>
      <c r="DD179" s="130">
        <f t="shared" si="2340"/>
        <v>0</v>
      </c>
      <c r="DE179" s="130">
        <f t="shared" si="2340"/>
        <v>0</v>
      </c>
      <c r="DF179" s="130">
        <f t="shared" si="2340"/>
        <v>0</v>
      </c>
      <c r="DG179" s="130">
        <f t="shared" si="2340"/>
        <v>0</v>
      </c>
      <c r="DH179" s="130">
        <f t="shared" si="2340"/>
        <v>0</v>
      </c>
      <c r="DI179" s="130">
        <f t="shared" si="2340"/>
        <v>0</v>
      </c>
      <c r="DJ179" s="130">
        <f t="shared" si="2340"/>
        <v>0</v>
      </c>
      <c r="DK179" s="130">
        <f t="shared" si="2340"/>
        <v>0</v>
      </c>
      <c r="DL179" s="130">
        <f t="shared" si="2340"/>
        <v>0</v>
      </c>
      <c r="DM179" s="130">
        <f t="shared" si="2340"/>
        <v>0</v>
      </c>
      <c r="DN179" s="130">
        <f t="shared" si="2340"/>
        <v>0</v>
      </c>
      <c r="DO179" s="130">
        <f t="shared" si="2340"/>
        <v>0</v>
      </c>
      <c r="DP179" s="130">
        <f t="shared" si="2340"/>
        <v>0</v>
      </c>
      <c r="DQ179" s="130">
        <f t="shared" si="2340"/>
        <v>0</v>
      </c>
      <c r="DR179" s="130">
        <f t="shared" si="2340"/>
        <v>0</v>
      </c>
      <c r="DS179" s="130">
        <f t="shared" si="2340"/>
        <v>0</v>
      </c>
      <c r="DT179" s="130">
        <f t="shared" si="2340"/>
        <v>0</v>
      </c>
      <c r="DU179" s="130">
        <f t="shared" si="2340"/>
        <v>0</v>
      </c>
      <c r="DV179" s="130">
        <f t="shared" si="2340"/>
        <v>0</v>
      </c>
      <c r="DW179" s="130">
        <f t="shared" si="2340"/>
        <v>0</v>
      </c>
      <c r="DX179" s="130">
        <f t="shared" si="2340"/>
        <v>0</v>
      </c>
      <c r="DY179" s="130">
        <f t="shared" si="2340"/>
        <v>0</v>
      </c>
      <c r="DZ179" s="130">
        <f t="shared" si="2340"/>
        <v>0</v>
      </c>
      <c r="EA179" s="130">
        <f t="shared" si="2340"/>
        <v>0</v>
      </c>
      <c r="EB179" s="130">
        <f t="shared" si="2340"/>
        <v>0</v>
      </c>
    </row>
    <row r="180" spans="2:132" outlineLevel="1" x14ac:dyDescent="0.25">
      <c r="C180" s="318" t="s">
        <v>508</v>
      </c>
      <c r="D180" s="31">
        <f>Costs!$M$39</f>
        <v>1.9</v>
      </c>
      <c r="E180" s="31">
        <f>Costs!$M$40</f>
        <v>0.4</v>
      </c>
      <c r="G180" s="52" t="s">
        <v>220</v>
      </c>
      <c r="H180" s="29"/>
      <c r="J180" s="312">
        <f t="shared" ref="J180:BU180" si="2341">$D180-$E180</f>
        <v>1.5</v>
      </c>
      <c r="K180" s="312">
        <f t="shared" si="2341"/>
        <v>1.5</v>
      </c>
      <c r="L180" s="312">
        <f t="shared" si="2341"/>
        <v>1.5</v>
      </c>
      <c r="M180" s="312">
        <f t="shared" si="2341"/>
        <v>1.5</v>
      </c>
      <c r="N180" s="312">
        <f t="shared" si="2341"/>
        <v>1.5</v>
      </c>
      <c r="O180" s="312">
        <f t="shared" si="2341"/>
        <v>1.5</v>
      </c>
      <c r="P180" s="312">
        <f t="shared" si="2341"/>
        <v>1.5</v>
      </c>
      <c r="Q180" s="312">
        <f t="shared" si="2341"/>
        <v>1.5</v>
      </c>
      <c r="R180" s="312">
        <f t="shared" si="2341"/>
        <v>1.5</v>
      </c>
      <c r="S180" s="312">
        <f t="shared" si="2341"/>
        <v>1.5</v>
      </c>
      <c r="T180" s="312">
        <f t="shared" si="2341"/>
        <v>1.5</v>
      </c>
      <c r="U180" s="312">
        <f t="shared" si="2341"/>
        <v>1.5</v>
      </c>
      <c r="V180" s="312">
        <f t="shared" si="2341"/>
        <v>1.5</v>
      </c>
      <c r="W180" s="312">
        <f t="shared" si="2341"/>
        <v>1.5</v>
      </c>
      <c r="X180" s="312">
        <f t="shared" si="2341"/>
        <v>1.5</v>
      </c>
      <c r="Y180" s="312">
        <f t="shared" si="2341"/>
        <v>1.5</v>
      </c>
      <c r="Z180" s="312">
        <f t="shared" si="2341"/>
        <v>1.5</v>
      </c>
      <c r="AA180" s="312">
        <f t="shared" si="2341"/>
        <v>1.5</v>
      </c>
      <c r="AB180" s="312">
        <f t="shared" si="2341"/>
        <v>1.5</v>
      </c>
      <c r="AC180" s="312">
        <f t="shared" si="2341"/>
        <v>1.5</v>
      </c>
      <c r="AD180" s="312">
        <f t="shared" si="2341"/>
        <v>1.5</v>
      </c>
      <c r="AE180" s="312">
        <f t="shared" si="2341"/>
        <v>1.5</v>
      </c>
      <c r="AF180" s="312">
        <f t="shared" si="2341"/>
        <v>1.5</v>
      </c>
      <c r="AG180" s="312">
        <f t="shared" si="2341"/>
        <v>1.5</v>
      </c>
      <c r="AH180" s="312">
        <f t="shared" si="2341"/>
        <v>1.5</v>
      </c>
      <c r="AI180" s="312">
        <f t="shared" si="2341"/>
        <v>1.5</v>
      </c>
      <c r="AJ180" s="312">
        <f t="shared" si="2341"/>
        <v>1.5</v>
      </c>
      <c r="AK180" s="312">
        <f t="shared" si="2341"/>
        <v>1.5</v>
      </c>
      <c r="AL180" s="312">
        <f t="shared" si="2341"/>
        <v>1.5</v>
      </c>
      <c r="AM180" s="312">
        <f t="shared" si="2341"/>
        <v>1.5</v>
      </c>
      <c r="AN180" s="312">
        <f t="shared" si="2341"/>
        <v>1.5</v>
      </c>
      <c r="AO180" s="312">
        <f t="shared" si="2341"/>
        <v>1.5</v>
      </c>
      <c r="AP180" s="312">
        <f t="shared" si="2341"/>
        <v>1.5</v>
      </c>
      <c r="AQ180" s="312">
        <f t="shared" si="2341"/>
        <v>1.5</v>
      </c>
      <c r="AR180" s="312">
        <f t="shared" si="2341"/>
        <v>1.5</v>
      </c>
      <c r="AS180" s="312">
        <f t="shared" si="2341"/>
        <v>1.5</v>
      </c>
      <c r="AT180" s="312">
        <f t="shared" si="2341"/>
        <v>1.5</v>
      </c>
      <c r="AU180" s="312">
        <f t="shared" si="2341"/>
        <v>1.5</v>
      </c>
      <c r="AV180" s="312">
        <f t="shared" si="2341"/>
        <v>1.5</v>
      </c>
      <c r="AW180" s="312">
        <f t="shared" si="2341"/>
        <v>1.5</v>
      </c>
      <c r="AX180" s="312">
        <f t="shared" si="2341"/>
        <v>1.5</v>
      </c>
      <c r="AY180" s="312">
        <f t="shared" si="2341"/>
        <v>1.5</v>
      </c>
      <c r="AZ180" s="312">
        <f t="shared" si="2341"/>
        <v>1.5</v>
      </c>
      <c r="BA180" s="312">
        <f t="shared" si="2341"/>
        <v>1.5</v>
      </c>
      <c r="BB180" s="312">
        <f t="shared" si="2341"/>
        <v>1.5</v>
      </c>
      <c r="BC180" s="312">
        <f t="shared" si="2341"/>
        <v>1.5</v>
      </c>
      <c r="BD180" s="312">
        <f t="shared" si="2341"/>
        <v>1.5</v>
      </c>
      <c r="BE180" s="312">
        <f t="shared" si="2341"/>
        <v>1.5</v>
      </c>
      <c r="BF180" s="312">
        <f t="shared" si="2341"/>
        <v>1.5</v>
      </c>
      <c r="BG180" s="312">
        <f t="shared" si="2341"/>
        <v>1.5</v>
      </c>
      <c r="BH180" s="312">
        <f t="shared" si="2341"/>
        <v>1.5</v>
      </c>
      <c r="BI180" s="312">
        <f t="shared" si="2341"/>
        <v>1.5</v>
      </c>
      <c r="BJ180" s="312">
        <f t="shared" si="2341"/>
        <v>1.5</v>
      </c>
      <c r="BK180" s="312">
        <f t="shared" si="2341"/>
        <v>1.5</v>
      </c>
      <c r="BL180" s="312">
        <f t="shared" si="2341"/>
        <v>1.5</v>
      </c>
      <c r="BM180" s="312">
        <f t="shared" si="2341"/>
        <v>1.5</v>
      </c>
      <c r="BN180" s="312">
        <f t="shared" si="2341"/>
        <v>1.5</v>
      </c>
      <c r="BO180" s="312">
        <f t="shared" si="2341"/>
        <v>1.5</v>
      </c>
      <c r="BP180" s="312">
        <f t="shared" si="2341"/>
        <v>1.5</v>
      </c>
      <c r="BQ180" s="312">
        <f t="shared" si="2341"/>
        <v>1.5</v>
      </c>
      <c r="BR180" s="312">
        <f t="shared" si="2341"/>
        <v>1.5</v>
      </c>
      <c r="BS180" s="312">
        <f t="shared" si="2341"/>
        <v>1.5</v>
      </c>
      <c r="BT180" s="312">
        <f t="shared" si="2341"/>
        <v>1.5</v>
      </c>
      <c r="BU180" s="312">
        <f t="shared" si="2341"/>
        <v>1.5</v>
      </c>
      <c r="BV180" s="312">
        <f t="shared" ref="BV180:EB180" si="2342">$D180-$E180</f>
        <v>1.5</v>
      </c>
      <c r="BW180" s="312">
        <f t="shared" si="2342"/>
        <v>1.5</v>
      </c>
      <c r="BX180" s="312">
        <f t="shared" si="2342"/>
        <v>1.5</v>
      </c>
      <c r="BY180" s="312">
        <f t="shared" si="2342"/>
        <v>1.5</v>
      </c>
      <c r="BZ180" s="312">
        <f t="shared" si="2342"/>
        <v>1.5</v>
      </c>
      <c r="CA180" s="312">
        <f t="shared" si="2342"/>
        <v>1.5</v>
      </c>
      <c r="CB180" s="312">
        <f t="shared" si="2342"/>
        <v>1.5</v>
      </c>
      <c r="CC180" s="312">
        <f t="shared" si="2342"/>
        <v>1.5</v>
      </c>
      <c r="CD180" s="312">
        <f t="shared" si="2342"/>
        <v>1.5</v>
      </c>
      <c r="CE180" s="312">
        <f t="shared" si="2342"/>
        <v>1.5</v>
      </c>
      <c r="CF180" s="312">
        <f t="shared" si="2342"/>
        <v>1.5</v>
      </c>
      <c r="CG180" s="312">
        <f t="shared" si="2342"/>
        <v>1.5</v>
      </c>
      <c r="CH180" s="312">
        <f t="shared" si="2342"/>
        <v>1.5</v>
      </c>
      <c r="CI180" s="312">
        <f t="shared" si="2342"/>
        <v>1.5</v>
      </c>
      <c r="CJ180" s="312">
        <f t="shared" si="2342"/>
        <v>1.5</v>
      </c>
      <c r="CK180" s="312">
        <f t="shared" si="2342"/>
        <v>1.5</v>
      </c>
      <c r="CL180" s="312">
        <f t="shared" si="2342"/>
        <v>1.5</v>
      </c>
      <c r="CM180" s="312">
        <f t="shared" si="2342"/>
        <v>1.5</v>
      </c>
      <c r="CN180" s="312">
        <f t="shared" si="2342"/>
        <v>1.5</v>
      </c>
      <c r="CO180" s="312">
        <f t="shared" si="2342"/>
        <v>1.5</v>
      </c>
      <c r="CP180" s="312">
        <f t="shared" si="2342"/>
        <v>1.5</v>
      </c>
      <c r="CQ180" s="312">
        <f t="shared" si="2342"/>
        <v>1.5</v>
      </c>
      <c r="CR180" s="312">
        <f t="shared" si="2342"/>
        <v>1.5</v>
      </c>
      <c r="CS180" s="312">
        <f t="shared" si="2342"/>
        <v>1.5</v>
      </c>
      <c r="CT180" s="312">
        <f t="shared" si="2342"/>
        <v>1.5</v>
      </c>
      <c r="CU180" s="312">
        <f t="shared" si="2342"/>
        <v>1.5</v>
      </c>
      <c r="CV180" s="312">
        <f t="shared" si="2342"/>
        <v>1.5</v>
      </c>
      <c r="CW180" s="312">
        <f t="shared" si="2342"/>
        <v>1.5</v>
      </c>
      <c r="CX180" s="312">
        <f t="shared" si="2342"/>
        <v>1.5</v>
      </c>
      <c r="CY180" s="312">
        <f t="shared" si="2342"/>
        <v>1.5</v>
      </c>
      <c r="CZ180" s="312">
        <f t="shared" si="2342"/>
        <v>1.5</v>
      </c>
      <c r="DA180" s="312">
        <f t="shared" si="2342"/>
        <v>1.5</v>
      </c>
      <c r="DB180" s="312">
        <f t="shared" si="2342"/>
        <v>1.5</v>
      </c>
      <c r="DC180" s="312">
        <f t="shared" si="2342"/>
        <v>1.5</v>
      </c>
      <c r="DD180" s="312">
        <f t="shared" si="2342"/>
        <v>1.5</v>
      </c>
      <c r="DE180" s="312">
        <f t="shared" si="2342"/>
        <v>1.5</v>
      </c>
      <c r="DF180" s="312">
        <f t="shared" si="2342"/>
        <v>1.5</v>
      </c>
      <c r="DG180" s="312">
        <f t="shared" si="2342"/>
        <v>1.5</v>
      </c>
      <c r="DH180" s="312">
        <f t="shared" si="2342"/>
        <v>1.5</v>
      </c>
      <c r="DI180" s="312">
        <f t="shared" si="2342"/>
        <v>1.5</v>
      </c>
      <c r="DJ180" s="312">
        <f t="shared" si="2342"/>
        <v>1.5</v>
      </c>
      <c r="DK180" s="312">
        <f t="shared" si="2342"/>
        <v>1.5</v>
      </c>
      <c r="DL180" s="312">
        <f t="shared" si="2342"/>
        <v>1.5</v>
      </c>
      <c r="DM180" s="312">
        <f t="shared" si="2342"/>
        <v>1.5</v>
      </c>
      <c r="DN180" s="312">
        <f t="shared" si="2342"/>
        <v>1.5</v>
      </c>
      <c r="DO180" s="312">
        <f t="shared" si="2342"/>
        <v>1.5</v>
      </c>
      <c r="DP180" s="312">
        <f t="shared" si="2342"/>
        <v>1.5</v>
      </c>
      <c r="DQ180" s="312">
        <f t="shared" si="2342"/>
        <v>1.5</v>
      </c>
      <c r="DR180" s="312">
        <f t="shared" si="2342"/>
        <v>1.5</v>
      </c>
      <c r="DS180" s="312">
        <f t="shared" si="2342"/>
        <v>1.5</v>
      </c>
      <c r="DT180" s="312">
        <f t="shared" si="2342"/>
        <v>1.5</v>
      </c>
      <c r="DU180" s="312">
        <f t="shared" si="2342"/>
        <v>1.5</v>
      </c>
      <c r="DV180" s="312">
        <f t="shared" si="2342"/>
        <v>1.5</v>
      </c>
      <c r="DW180" s="312">
        <f t="shared" si="2342"/>
        <v>1.5</v>
      </c>
      <c r="DX180" s="312">
        <f t="shared" si="2342"/>
        <v>1.5</v>
      </c>
      <c r="DY180" s="312">
        <f t="shared" si="2342"/>
        <v>1.5</v>
      </c>
      <c r="DZ180" s="312">
        <f t="shared" si="2342"/>
        <v>1.5</v>
      </c>
      <c r="EA180" s="312">
        <f t="shared" si="2342"/>
        <v>1.5</v>
      </c>
      <c r="EB180" s="312">
        <f t="shared" si="2342"/>
        <v>1.5</v>
      </c>
    </row>
    <row r="181" spans="2:132" outlineLevel="1" x14ac:dyDescent="0.25">
      <c r="C181" s="327" t="s">
        <v>513</v>
      </c>
      <c r="D181" s="38"/>
      <c r="E181" s="38"/>
      <c r="F181" s="38"/>
      <c r="G181" s="55" t="s">
        <v>220</v>
      </c>
      <c r="H181" s="316">
        <f t="shared" ref="H181" si="2343">SUM(J181:EB181)</f>
        <v>14724820.575399999</v>
      </c>
      <c r="I181" s="38"/>
      <c r="J181" s="314">
        <f>J178*SUM($J$179:J$179)*J180</f>
        <v>0</v>
      </c>
      <c r="K181" s="314">
        <f>K178*SUM($J$179:K$179)*K180</f>
        <v>0</v>
      </c>
      <c r="L181" s="314">
        <f>L178*SUM($J$179:L$179)*L180</f>
        <v>0</v>
      </c>
      <c r="M181" s="314">
        <f>M178*SUM($J$179:M$179)*M180</f>
        <v>0</v>
      </c>
      <c r="N181" s="314">
        <f>N178*SUM($J$179:N$179)*N180</f>
        <v>0</v>
      </c>
      <c r="O181" s="314">
        <f>O178*SUM($J$179:O$179)*O180</f>
        <v>0</v>
      </c>
      <c r="P181" s="314">
        <f>P178*SUM($J$179:P$179)*P180</f>
        <v>5424933.8961999984</v>
      </c>
      <c r="Q181" s="314">
        <f>Q178*SUM($J$179:Q$179)*Q180</f>
        <v>0</v>
      </c>
      <c r="R181" s="314">
        <f>R178*SUM($J$179:R$179)*R180</f>
        <v>0</v>
      </c>
      <c r="S181" s="314">
        <f>S178*SUM($J$179:S$179)*S180</f>
        <v>0</v>
      </c>
      <c r="T181" s="314">
        <f>T178*SUM($J$179:T$179)*T180</f>
        <v>0</v>
      </c>
      <c r="U181" s="314">
        <f>U178*SUM($J$179:U$179)*U180</f>
        <v>0</v>
      </c>
      <c r="V181" s="314">
        <f>V178*SUM($J$179:V$179)*V180</f>
        <v>0</v>
      </c>
      <c r="W181" s="314">
        <f>W178*SUM($J$179:W$179)*W180</f>
        <v>0</v>
      </c>
      <c r="X181" s="314">
        <f>X178*SUM($J$179:X$179)*X180</f>
        <v>0</v>
      </c>
      <c r="Y181" s="314">
        <f>Y178*SUM($J$179:Y$179)*Y180</f>
        <v>0</v>
      </c>
      <c r="Z181" s="314">
        <f>Z178*SUM($J$179:Z$179)*Z180</f>
        <v>0</v>
      </c>
      <c r="AA181" s="314">
        <f>AA178*SUM($J$179:AA$179)*AA180</f>
        <v>0</v>
      </c>
      <c r="AB181" s="314">
        <f>AB178*SUM($J$179:AB$179)*AB180</f>
        <v>9299886.6791999992</v>
      </c>
      <c r="AC181" s="314">
        <f>AC178*SUM($J$179:AC$179)*AC180</f>
        <v>0</v>
      </c>
      <c r="AD181" s="314">
        <f>AD178*SUM($J$179:AD$179)*AD180</f>
        <v>0</v>
      </c>
      <c r="AE181" s="314">
        <f>AE178*SUM($J$179:AE$179)*AE180</f>
        <v>0</v>
      </c>
      <c r="AF181" s="314">
        <f>AF178*SUM($J$179:AF$179)*AF180</f>
        <v>0</v>
      </c>
      <c r="AG181" s="314">
        <f>AG178*SUM($J$179:AG$179)*AG180</f>
        <v>0</v>
      </c>
      <c r="AH181" s="314">
        <f>AH178*SUM($J$179:AH$179)*AH180</f>
        <v>0</v>
      </c>
      <c r="AI181" s="314">
        <f>AI178*SUM($J$179:AI$179)*AI180</f>
        <v>0</v>
      </c>
      <c r="AJ181" s="314">
        <f>AJ178*SUM($J$179:AJ$179)*AJ180</f>
        <v>0</v>
      </c>
      <c r="AK181" s="314">
        <f>AK178*SUM($J$179:AK$179)*AK180</f>
        <v>0</v>
      </c>
      <c r="AL181" s="314">
        <f>AL178*SUM($J$179:AL$179)*AL180</f>
        <v>0</v>
      </c>
      <c r="AM181" s="314">
        <f>AM178*SUM($J$179:AM$179)*AM180</f>
        <v>0</v>
      </c>
      <c r="AN181" s="314">
        <f>AN178*SUM($J$179:AN$179)*AN180</f>
        <v>0</v>
      </c>
      <c r="AO181" s="314">
        <f>AO178*SUM($J$179:AO$179)*AO180</f>
        <v>0</v>
      </c>
      <c r="AP181" s="314">
        <f>AP178*SUM($J$179:AP$179)*AP180</f>
        <v>0</v>
      </c>
      <c r="AQ181" s="314">
        <f>AQ178*SUM($J$179:AQ$179)*AQ180</f>
        <v>0</v>
      </c>
      <c r="AR181" s="314">
        <f>AR178*SUM($J$179:AR$179)*AR180</f>
        <v>0</v>
      </c>
      <c r="AS181" s="314">
        <f>AS178*SUM($J$179:AS$179)*AS180</f>
        <v>0</v>
      </c>
      <c r="AT181" s="314">
        <f>AT178*SUM($J$179:AT$179)*AT180</f>
        <v>0</v>
      </c>
      <c r="AU181" s="314">
        <f>AU178*SUM($J$179:AU$179)*AU180</f>
        <v>0</v>
      </c>
      <c r="AV181" s="314">
        <f>AV178*SUM($J$179:AV$179)*AV180</f>
        <v>0</v>
      </c>
      <c r="AW181" s="314">
        <f>AW178*SUM($J$179:AW$179)*AW180</f>
        <v>0</v>
      </c>
      <c r="AX181" s="314">
        <f>AX178*SUM($J$179:AX$179)*AX180</f>
        <v>0</v>
      </c>
      <c r="AY181" s="314">
        <f>AY178*SUM($J$179:AY$179)*AY180</f>
        <v>0</v>
      </c>
      <c r="AZ181" s="314">
        <f>AZ178*SUM($J$179:AZ$179)*AZ180</f>
        <v>0</v>
      </c>
      <c r="BA181" s="314">
        <f>BA178*SUM($J$179:BA$179)*BA180</f>
        <v>0</v>
      </c>
      <c r="BB181" s="314">
        <f>BB178*SUM($J$179:BB$179)*BB180</f>
        <v>0</v>
      </c>
      <c r="BC181" s="314">
        <f>BC178*SUM($J$179:BC$179)*BC180</f>
        <v>0</v>
      </c>
      <c r="BD181" s="314">
        <f>BD178*SUM($J$179:BD$179)*BD180</f>
        <v>0</v>
      </c>
      <c r="BE181" s="314">
        <f>BE178*SUM($J$179:BE$179)*BE180</f>
        <v>0</v>
      </c>
      <c r="BF181" s="314">
        <f>BF178*SUM($J$179:BF$179)*BF180</f>
        <v>0</v>
      </c>
      <c r="BG181" s="314">
        <f>BG178*SUM($J$179:BG$179)*BG180</f>
        <v>0</v>
      </c>
      <c r="BH181" s="314">
        <f>BH178*SUM($J$179:BH$179)*BH180</f>
        <v>0</v>
      </c>
      <c r="BI181" s="314">
        <f>BI178*SUM($J$179:BI$179)*BI180</f>
        <v>0</v>
      </c>
      <c r="BJ181" s="314">
        <f>BJ178*SUM($J$179:BJ$179)*BJ180</f>
        <v>0</v>
      </c>
      <c r="BK181" s="314">
        <f>BK178*SUM($J$179:BK$179)*BK180</f>
        <v>0</v>
      </c>
      <c r="BL181" s="314">
        <f>BL178*SUM($J$179:BL$179)*BL180</f>
        <v>0</v>
      </c>
      <c r="BM181" s="314">
        <f>BM178*SUM($J$179:BM$179)*BM180</f>
        <v>0</v>
      </c>
      <c r="BN181" s="314">
        <f>BN178*SUM($J$179:BN$179)*BN180</f>
        <v>0</v>
      </c>
      <c r="BO181" s="314">
        <f>BO178*SUM($J$179:BO$179)*BO180</f>
        <v>0</v>
      </c>
      <c r="BP181" s="314">
        <f>BP178*SUM($J$179:BP$179)*BP180</f>
        <v>0</v>
      </c>
      <c r="BQ181" s="314">
        <f>BQ178*SUM($J$179:BQ$179)*BQ180</f>
        <v>0</v>
      </c>
      <c r="BR181" s="314">
        <f>BR178*SUM($J$179:BR$179)*BR180</f>
        <v>0</v>
      </c>
      <c r="BS181" s="314">
        <f>BS178*SUM($J$179:BS$179)*BS180</f>
        <v>0</v>
      </c>
      <c r="BT181" s="314">
        <f>BT178*SUM($J$179:BT$179)*BT180</f>
        <v>0</v>
      </c>
      <c r="BU181" s="314">
        <f>BU178*SUM($J$179:BU$179)*BU180</f>
        <v>0</v>
      </c>
      <c r="BV181" s="314">
        <f>BV178*SUM($J$179:BV$179)*BV180</f>
        <v>0</v>
      </c>
      <c r="BW181" s="314">
        <f>BW178*SUM($J$179:BW$179)*BW180</f>
        <v>0</v>
      </c>
      <c r="BX181" s="314">
        <f>BX178*SUM($J$179:BX$179)*BX180</f>
        <v>0</v>
      </c>
      <c r="BY181" s="314">
        <f>BY178*SUM($J$179:BY$179)*BY180</f>
        <v>0</v>
      </c>
      <c r="BZ181" s="314">
        <f>BZ178*SUM($J$179:BZ$179)*BZ180</f>
        <v>0</v>
      </c>
      <c r="CA181" s="314">
        <f>CA178*SUM($J$179:CA$179)*CA180</f>
        <v>0</v>
      </c>
      <c r="CB181" s="314">
        <f>CB178*SUM($J$179:CB$179)*CB180</f>
        <v>0</v>
      </c>
      <c r="CC181" s="314">
        <f>CC178*SUM($J$179:CC$179)*CC180</f>
        <v>0</v>
      </c>
      <c r="CD181" s="314">
        <f>CD178*SUM($J$179:CD$179)*CD180</f>
        <v>0</v>
      </c>
      <c r="CE181" s="314">
        <f>CE178*SUM($J$179:CE$179)*CE180</f>
        <v>0</v>
      </c>
      <c r="CF181" s="314">
        <f>CF178*SUM($J$179:CF$179)*CF180</f>
        <v>0</v>
      </c>
      <c r="CG181" s="314">
        <f>CG178*SUM($J$179:CG$179)*CG180</f>
        <v>0</v>
      </c>
      <c r="CH181" s="314">
        <f>CH178*SUM($J$179:CH$179)*CH180</f>
        <v>0</v>
      </c>
      <c r="CI181" s="314">
        <f>CI178*SUM($J$179:CI$179)*CI180</f>
        <v>0</v>
      </c>
      <c r="CJ181" s="314">
        <f>CJ178*SUM($J$179:CJ$179)*CJ180</f>
        <v>0</v>
      </c>
      <c r="CK181" s="314">
        <f>CK178*SUM($J$179:CK$179)*CK180</f>
        <v>0</v>
      </c>
      <c r="CL181" s="314">
        <f>CL178*SUM($J$179:CL$179)*CL180</f>
        <v>0</v>
      </c>
      <c r="CM181" s="314">
        <f>CM178*SUM($J$179:CM$179)*CM180</f>
        <v>0</v>
      </c>
      <c r="CN181" s="314">
        <f>CN178*SUM($J$179:CN$179)*CN180</f>
        <v>0</v>
      </c>
      <c r="CO181" s="314">
        <f>CO178*SUM($J$179:CO$179)*CO180</f>
        <v>0</v>
      </c>
      <c r="CP181" s="314">
        <f>CP178*SUM($J$179:CP$179)*CP180</f>
        <v>0</v>
      </c>
      <c r="CQ181" s="314">
        <f>CQ178*SUM($J$179:CQ$179)*CQ180</f>
        <v>0</v>
      </c>
      <c r="CR181" s="314">
        <f>CR178*SUM($J$179:CR$179)*CR180</f>
        <v>0</v>
      </c>
      <c r="CS181" s="314">
        <f>CS178*SUM($J$179:CS$179)*CS180</f>
        <v>0</v>
      </c>
      <c r="CT181" s="314">
        <f>CT178*SUM($J$179:CT$179)*CT180</f>
        <v>0</v>
      </c>
      <c r="CU181" s="314">
        <f>CU178*SUM($J$179:CU$179)*CU180</f>
        <v>0</v>
      </c>
      <c r="CV181" s="314">
        <f>CV178*SUM($J$179:CV$179)*CV180</f>
        <v>0</v>
      </c>
      <c r="CW181" s="314">
        <f>CW178*SUM($J$179:CW$179)*CW180</f>
        <v>0</v>
      </c>
      <c r="CX181" s="314">
        <f>CX178*SUM($J$179:CX$179)*CX180</f>
        <v>0</v>
      </c>
      <c r="CY181" s="314">
        <f>CY178*SUM($J$179:CY$179)*CY180</f>
        <v>0</v>
      </c>
      <c r="CZ181" s="314">
        <f>CZ178*SUM($J$179:CZ$179)*CZ180</f>
        <v>0</v>
      </c>
      <c r="DA181" s="314">
        <f>DA178*SUM($J$179:DA$179)*DA180</f>
        <v>0</v>
      </c>
      <c r="DB181" s="314">
        <f>DB178*SUM($J$179:DB$179)*DB180</f>
        <v>0</v>
      </c>
      <c r="DC181" s="314">
        <f>DC178*SUM($J$179:DC$179)*DC180</f>
        <v>0</v>
      </c>
      <c r="DD181" s="314">
        <f>DD178*SUM($J$179:DD$179)*DD180</f>
        <v>0</v>
      </c>
      <c r="DE181" s="314">
        <f>DE178*SUM($J$179:DE$179)*DE180</f>
        <v>0</v>
      </c>
      <c r="DF181" s="314">
        <f>DF178*SUM($J$179:DF$179)*DF180</f>
        <v>0</v>
      </c>
      <c r="DG181" s="314">
        <f>DG178*SUM($J$179:DG$179)*DG180</f>
        <v>0</v>
      </c>
      <c r="DH181" s="314">
        <f>DH178*SUM($J$179:DH$179)*DH180</f>
        <v>0</v>
      </c>
      <c r="DI181" s="314">
        <f>DI178*SUM($J$179:DI$179)*DI180</f>
        <v>0</v>
      </c>
      <c r="DJ181" s="314">
        <f>DJ178*SUM($J$179:DJ$179)*DJ180</f>
        <v>0</v>
      </c>
      <c r="DK181" s="314">
        <f>DK178*SUM($J$179:DK$179)*DK180</f>
        <v>0</v>
      </c>
      <c r="DL181" s="314">
        <f>DL178*SUM($J$179:DL$179)*DL180</f>
        <v>0</v>
      </c>
      <c r="DM181" s="314">
        <f>DM178*SUM($J$179:DM$179)*DM180</f>
        <v>0</v>
      </c>
      <c r="DN181" s="314">
        <f>DN178*SUM($J$179:DN$179)*DN180</f>
        <v>0</v>
      </c>
      <c r="DO181" s="314">
        <f>DO178*SUM($J$179:DO$179)*DO180</f>
        <v>0</v>
      </c>
      <c r="DP181" s="314">
        <f>DP178*SUM($J$179:DP$179)*DP180</f>
        <v>0</v>
      </c>
      <c r="DQ181" s="314">
        <f>DQ178*SUM($J$179:DQ$179)*DQ180</f>
        <v>0</v>
      </c>
      <c r="DR181" s="314">
        <f>DR178*SUM($J$179:DR$179)*DR180</f>
        <v>0</v>
      </c>
      <c r="DS181" s="314">
        <f>DS178*SUM($J$179:DS$179)*DS180</f>
        <v>0</v>
      </c>
      <c r="DT181" s="314">
        <f>DT178*SUM($J$179:DT$179)*DT180</f>
        <v>0</v>
      </c>
      <c r="DU181" s="314">
        <f>DU178*SUM($J$179:DU$179)*DU180</f>
        <v>0</v>
      </c>
      <c r="DV181" s="314">
        <f>DV178*SUM($J$179:DV$179)*DV180</f>
        <v>0</v>
      </c>
      <c r="DW181" s="314">
        <f>DW178*SUM($J$179:DW$179)*DW180</f>
        <v>0</v>
      </c>
      <c r="DX181" s="314">
        <f>DX178*SUM($J$179:DX$179)*DX180</f>
        <v>0</v>
      </c>
      <c r="DY181" s="314">
        <f>DY178*SUM($J$179:DY$179)*DY180</f>
        <v>0</v>
      </c>
      <c r="DZ181" s="314">
        <f>DZ178*SUM($J$179:DZ$179)*DZ180</f>
        <v>0</v>
      </c>
      <c r="EA181" s="314">
        <f>EA178*SUM($J$179:EA$179)*EA180</f>
        <v>0</v>
      </c>
      <c r="EB181" s="314">
        <f>EB178*SUM($J$179:EB$179)*EB180</f>
        <v>0</v>
      </c>
    </row>
    <row r="182" spans="2:132" outlineLevel="1" x14ac:dyDescent="0.25">
      <c r="C182" s="324" t="s">
        <v>417</v>
      </c>
      <c r="D182" s="34"/>
      <c r="E182" s="34"/>
      <c r="F182" s="34"/>
      <c r="G182" s="67" t="s">
        <v>215</v>
      </c>
      <c r="H182" s="34"/>
      <c r="I182" s="34"/>
      <c r="J182" s="126">
        <f>J$13</f>
        <v>1</v>
      </c>
      <c r="K182" s="126">
        <f t="shared" ref="K182:BV182" si="2344">K$13</f>
        <v>1.0026792493128671</v>
      </c>
      <c r="L182" s="126">
        <f t="shared" si="2344"/>
        <v>1.0056539350998608</v>
      </c>
      <c r="M182" s="126">
        <f t="shared" si="2344"/>
        <v>1.0085410656939733</v>
      </c>
      <c r="N182" s="126">
        <f t="shared" si="2344"/>
        <v>1.0114364849476103</v>
      </c>
      <c r="O182" s="126">
        <f t="shared" si="2344"/>
        <v>1.0143402166566737</v>
      </c>
      <c r="P182" s="126">
        <f t="shared" si="2344"/>
        <v>1.0172522846853813</v>
      </c>
      <c r="Q182" s="126">
        <f t="shared" si="2344"/>
        <v>1.0201727129664624</v>
      </c>
      <c r="R182" s="126">
        <f t="shared" si="2344"/>
        <v>1.0231015255013547</v>
      </c>
      <c r="S182" s="126">
        <f t="shared" si="2344"/>
        <v>1.0260387463604019</v>
      </c>
      <c r="T182" s="126">
        <f t="shared" si="2344"/>
        <v>1.028984399683051</v>
      </c>
      <c r="U182" s="126">
        <f t="shared" si="2344"/>
        <v>1.0319385096780509</v>
      </c>
      <c r="V182" s="126">
        <f t="shared" si="2344"/>
        <v>1.0349011006236515</v>
      </c>
      <c r="W182" s="126">
        <f t="shared" si="2344"/>
        <v>1.0377730230388176</v>
      </c>
      <c r="X182" s="126">
        <f t="shared" si="2344"/>
        <v>1.0408518228283561</v>
      </c>
      <c r="Y182" s="126">
        <f t="shared" si="2344"/>
        <v>1.0438400029932626</v>
      </c>
      <c r="Z182" s="126">
        <f t="shared" si="2344"/>
        <v>1.046836761920777</v>
      </c>
      <c r="AA182" s="126">
        <f t="shared" si="2344"/>
        <v>1.0498421242396576</v>
      </c>
      <c r="AB182" s="126">
        <f t="shared" si="2344"/>
        <v>1.05285611464937</v>
      </c>
      <c r="AC182" s="126">
        <f t="shared" si="2344"/>
        <v>1.0558787579202888</v>
      </c>
      <c r="AD182" s="126">
        <f t="shared" si="2344"/>
        <v>1.0589100788939025</v>
      </c>
      <c r="AE182" s="126">
        <f t="shared" si="2344"/>
        <v>1.0619501024830165</v>
      </c>
      <c r="AF182" s="126">
        <f t="shared" si="2344"/>
        <v>1.0649988536719583</v>
      </c>
      <c r="AG182" s="126">
        <f t="shared" si="2344"/>
        <v>1.0680563575167832</v>
      </c>
      <c r="AH182" s="126">
        <f t="shared" si="2344"/>
        <v>1.0711226391454798</v>
      </c>
      <c r="AI182" s="126">
        <f t="shared" si="2344"/>
        <v>1.0739924437404067</v>
      </c>
      <c r="AJ182" s="126">
        <f t="shared" si="2344"/>
        <v>1.0771786970311998</v>
      </c>
      <c r="AK182" s="126">
        <f t="shared" si="2344"/>
        <v>1.0802711679727233</v>
      </c>
      <c r="AL182" s="126">
        <f t="shared" si="2344"/>
        <v>1.0833725170851116</v>
      </c>
      <c r="AM182" s="126">
        <f t="shared" si="2344"/>
        <v>1.0864827698566941</v>
      </c>
      <c r="AN182" s="126">
        <f t="shared" si="2344"/>
        <v>1.0896019518489746</v>
      </c>
      <c r="AO182" s="126">
        <f t="shared" si="2344"/>
        <v>1.0927300886968412</v>
      </c>
      <c r="AP182" s="126">
        <f t="shared" si="2344"/>
        <v>1.0958672061087775</v>
      </c>
      <c r="AQ182" s="126">
        <f t="shared" si="2344"/>
        <v>1.0990133298670732</v>
      </c>
      <c r="AR182" s="126">
        <f t="shared" si="2344"/>
        <v>1.1021684858280367</v>
      </c>
      <c r="AS182" s="126">
        <f t="shared" si="2344"/>
        <v>1.1053326999222071</v>
      </c>
      <c r="AT182" s="126">
        <f t="shared" si="2344"/>
        <v>1.1085059981545673</v>
      </c>
      <c r="AU182" s="126">
        <f t="shared" si="2344"/>
        <v>1.111475962088432</v>
      </c>
      <c r="AV182" s="126">
        <f t="shared" si="2344"/>
        <v>1.1147734191259395</v>
      </c>
      <c r="AW182" s="126">
        <f t="shared" si="2344"/>
        <v>1.1179738207069689</v>
      </c>
      <c r="AX182" s="126">
        <f t="shared" si="2344"/>
        <v>1.1211834103167977</v>
      </c>
      <c r="AY182" s="126">
        <f t="shared" si="2344"/>
        <v>1.1244022143333261</v>
      </c>
      <c r="AZ182" s="126">
        <f t="shared" si="2344"/>
        <v>1.1276302592101826</v>
      </c>
      <c r="BA182" s="126">
        <f t="shared" si="2344"/>
        <v>1.1308675714769412</v>
      </c>
      <c r="BB182" s="126">
        <f t="shared" si="2344"/>
        <v>1.1341141777393395</v>
      </c>
      <c r="BC182" s="126">
        <f t="shared" si="2344"/>
        <v>1.1373701046794982</v>
      </c>
      <c r="BD182" s="126">
        <f t="shared" si="2344"/>
        <v>1.1406353790561385</v>
      </c>
      <c r="BE182" s="126">
        <f t="shared" si="2344"/>
        <v>1.1439100277048042</v>
      </c>
      <c r="BF182" s="126">
        <f t="shared" si="2344"/>
        <v>1.1471940775380809</v>
      </c>
      <c r="BG182" s="126">
        <f t="shared" si="2344"/>
        <v>1.15026769648205</v>
      </c>
      <c r="BH182" s="126">
        <f t="shared" si="2344"/>
        <v>1.1536802383994258</v>
      </c>
      <c r="BI182" s="126">
        <f t="shared" si="2344"/>
        <v>1.1569923375180708</v>
      </c>
      <c r="BJ182" s="126">
        <f t="shared" si="2344"/>
        <v>1.1603139453378331</v>
      </c>
      <c r="BK182" s="126">
        <f t="shared" si="2344"/>
        <v>1.1636450891572303</v>
      </c>
      <c r="BL182" s="126">
        <f t="shared" si="2344"/>
        <v>1.1669857963531516</v>
      </c>
      <c r="BM182" s="126">
        <f t="shared" si="2344"/>
        <v>1.1703360943810825</v>
      </c>
      <c r="BN182" s="126">
        <f t="shared" si="2344"/>
        <v>1.1736960107753303</v>
      </c>
      <c r="BO182" s="126">
        <f t="shared" si="2344"/>
        <v>1.1770655731492505</v>
      </c>
      <c r="BP182" s="126">
        <f t="shared" si="2344"/>
        <v>1.180444809195474</v>
      </c>
      <c r="BQ182" s="126">
        <f t="shared" si="2344"/>
        <v>1.1838337466861339</v>
      </c>
      <c r="BR182" s="126">
        <f t="shared" si="2344"/>
        <v>1.1872324134730949</v>
      </c>
      <c r="BS182" s="126">
        <f t="shared" si="2344"/>
        <v>1.1905270658589224</v>
      </c>
      <c r="BT182" s="126">
        <f t="shared" si="2344"/>
        <v>1.1940590467434065</v>
      </c>
      <c r="BU182" s="126">
        <f t="shared" si="2344"/>
        <v>1.1974870693312041</v>
      </c>
      <c r="BV182" s="126">
        <f t="shared" si="2344"/>
        <v>1.2009249334246579</v>
      </c>
      <c r="BW182" s="126">
        <f t="shared" ref="BW182:EB182" si="2345">BW$13</f>
        <v>1.204372667277734</v>
      </c>
      <c r="BX182" s="126">
        <f t="shared" si="2345"/>
        <v>1.2078302992255125</v>
      </c>
      <c r="BY182" s="126">
        <f t="shared" si="2345"/>
        <v>1.2112978576844211</v>
      </c>
      <c r="BZ182" s="126">
        <f t="shared" si="2345"/>
        <v>1.2147753711524676</v>
      </c>
      <c r="CA182" s="126">
        <f t="shared" si="2345"/>
        <v>1.2182628682094752</v>
      </c>
      <c r="CB182" s="126">
        <f t="shared" si="2345"/>
        <v>1.2217603775173165</v>
      </c>
      <c r="CC182" s="126">
        <f t="shared" si="2345"/>
        <v>1.2252679278201495</v>
      </c>
      <c r="CD182" s="126">
        <f t="shared" si="2345"/>
        <v>1.2287855479446541</v>
      </c>
      <c r="CE182" s="126">
        <f t="shared" si="2345"/>
        <v>1.232077770779646</v>
      </c>
      <c r="CF182" s="126">
        <f t="shared" si="2345"/>
        <v>1.23573302168438</v>
      </c>
      <c r="CG182" s="126">
        <f t="shared" si="2345"/>
        <v>1.2392806860334544</v>
      </c>
      <c r="CH182" s="126">
        <f t="shared" si="2345"/>
        <v>1.2428385353675644</v>
      </c>
      <c r="CI182" s="126">
        <f t="shared" si="2345"/>
        <v>1.2464065989267703</v>
      </c>
      <c r="CJ182" s="126">
        <f t="shared" si="2345"/>
        <v>1.2499849060350778</v>
      </c>
      <c r="CK182" s="126">
        <f t="shared" si="2345"/>
        <v>1.2535734861006791</v>
      </c>
      <c r="CL182" s="126">
        <f t="shared" si="2345"/>
        <v>1.257172368616194</v>
      </c>
      <c r="CM182" s="126">
        <f t="shared" si="2345"/>
        <v>1.2607815831589126</v>
      </c>
      <c r="CN182" s="126">
        <f t="shared" si="2345"/>
        <v>1.2644011593910389</v>
      </c>
      <c r="CO182" s="126">
        <f t="shared" si="2345"/>
        <v>1.2680311270599336</v>
      </c>
      <c r="CP182" s="126">
        <f t="shared" si="2345"/>
        <v>1.2716715159983594</v>
      </c>
      <c r="CQ182" s="126">
        <f t="shared" si="2345"/>
        <v>1.2750786410337906</v>
      </c>
      <c r="CR182" s="126">
        <f t="shared" si="2345"/>
        <v>1.2788614642181557</v>
      </c>
      <c r="CS182" s="126">
        <f t="shared" si="2345"/>
        <v>1.2825329459576562</v>
      </c>
      <c r="CT182" s="126">
        <f t="shared" si="2345"/>
        <v>1.2862149681493797</v>
      </c>
      <c r="CU182" s="126">
        <f t="shared" si="2345"/>
        <v>1.289907561053897</v>
      </c>
      <c r="CV182" s="126">
        <f t="shared" si="2345"/>
        <v>1.293610755018654</v>
      </c>
      <c r="CW182" s="126">
        <f t="shared" si="2345"/>
        <v>1.2973245804782207</v>
      </c>
      <c r="CX182" s="126">
        <f t="shared" si="2345"/>
        <v>1.3010490679545423</v>
      </c>
      <c r="CY182" s="126">
        <f t="shared" si="2345"/>
        <v>1.304784248057189</v>
      </c>
      <c r="CZ182" s="126">
        <f t="shared" si="2345"/>
        <v>1.3085301514836076</v>
      </c>
      <c r="DA182" s="126">
        <f t="shared" si="2345"/>
        <v>1.3122868090193751</v>
      </c>
      <c r="DB182" s="126">
        <f t="shared" si="2345"/>
        <v>1.3160542515384499</v>
      </c>
      <c r="DC182" s="126">
        <f t="shared" si="2345"/>
        <v>1.3195802889875801</v>
      </c>
      <c r="DD182" s="126">
        <f t="shared" si="2345"/>
        <v>1.323495136864544</v>
      </c>
      <c r="DE182" s="126">
        <f t="shared" si="2345"/>
        <v>1.3272947573576725</v>
      </c>
      <c r="DF182" s="126">
        <f t="shared" si="2345"/>
        <v>1.3311052861764079</v>
      </c>
      <c r="DG182" s="126">
        <f t="shared" si="2345"/>
        <v>1.3349267546374479</v>
      </c>
      <c r="DH182" s="126">
        <f t="shared" si="2345"/>
        <v>1.3387591941473977</v>
      </c>
      <c r="DI182" s="126">
        <f t="shared" si="2345"/>
        <v>1.3426026362030277</v>
      </c>
      <c r="DJ182" s="126">
        <f t="shared" si="2345"/>
        <v>1.3464571123915319</v>
      </c>
      <c r="DK182" s="126">
        <f t="shared" si="2345"/>
        <v>1.3503226543907885</v>
      </c>
      <c r="DL182" s="126">
        <f t="shared" si="2345"/>
        <v>1.3541992939696192</v>
      </c>
      <c r="DM182" s="126">
        <f t="shared" si="2345"/>
        <v>1.358087062988051</v>
      </c>
      <c r="DN182" s="126">
        <f t="shared" si="2345"/>
        <v>1.361985993397578</v>
      </c>
      <c r="DO182" s="126">
        <f t="shared" si="2345"/>
        <v>1.3657655991021458</v>
      </c>
      <c r="DP182" s="126">
        <f t="shared" si="2345"/>
        <v>1.3698174666548035</v>
      </c>
      <c r="DQ182" s="126">
        <f t="shared" si="2345"/>
        <v>1.3737500738651915</v>
      </c>
      <c r="DR182" s="126">
        <f t="shared" si="2345"/>
        <v>1.3776939711925826</v>
      </c>
      <c r="DS182" s="126">
        <f t="shared" si="2345"/>
        <v>1.381649191049759</v>
      </c>
      <c r="DT182" s="126">
        <f t="shared" si="2345"/>
        <v>1.385615765942557</v>
      </c>
      <c r="DU182" s="126">
        <f t="shared" si="2345"/>
        <v>1.3895937284701338</v>
      </c>
      <c r="DV182" s="126">
        <f t="shared" si="2345"/>
        <v>1.3935831113252357</v>
      </c>
      <c r="DW182" s="126">
        <f t="shared" si="2345"/>
        <v>1.3975839472944662</v>
      </c>
      <c r="DX182" s="126">
        <f t="shared" si="2345"/>
        <v>1.401596269258556</v>
      </c>
      <c r="DY182" s="126">
        <f t="shared" si="2345"/>
        <v>1.4056201101926329</v>
      </c>
      <c r="DZ182" s="126">
        <f t="shared" si="2345"/>
        <v>1.4096555031664932</v>
      </c>
      <c r="EA182" s="126">
        <f t="shared" si="2345"/>
        <v>1.4134323217047313</v>
      </c>
      <c r="EB182" s="126">
        <f t="shared" si="2345"/>
        <v>1.4176256038945581</v>
      </c>
    </row>
    <row r="183" spans="2:132" outlineLevel="1" x14ac:dyDescent="0.25">
      <c r="C183" s="321" t="s">
        <v>518</v>
      </c>
      <c r="D183" s="38"/>
      <c r="E183" s="38"/>
      <c r="F183" s="38"/>
      <c r="G183" s="52" t="s">
        <v>220</v>
      </c>
      <c r="H183" s="46">
        <f t="shared" ref="H183" si="2346">SUM(J183:EB183)</f>
        <v>15309968.955918558</v>
      </c>
      <c r="I183" s="38"/>
      <c r="J183" s="82">
        <f>J181*J182</f>
        <v>0</v>
      </c>
      <c r="K183" s="82">
        <f t="shared" ref="K183" si="2347">K181*K182</f>
        <v>0</v>
      </c>
      <c r="L183" s="82">
        <f t="shared" ref="L183" si="2348">L181*L182</f>
        <v>0</v>
      </c>
      <c r="M183" s="82">
        <f t="shared" ref="M183" si="2349">M181*M182</f>
        <v>0</v>
      </c>
      <c r="N183" s="82">
        <f t="shared" ref="N183" si="2350">N181*N182</f>
        <v>0</v>
      </c>
      <c r="O183" s="82">
        <f t="shared" ref="O183" si="2351">O181*O182</f>
        <v>0</v>
      </c>
      <c r="P183" s="82">
        <f t="shared" ref="P183" si="2352">P181*P182</f>
        <v>5518526.4001766155</v>
      </c>
      <c r="Q183" s="82">
        <f t="shared" ref="Q183" si="2353">Q181*Q182</f>
        <v>0</v>
      </c>
      <c r="R183" s="82">
        <f t="shared" ref="R183" si="2354">R181*R182</f>
        <v>0</v>
      </c>
      <c r="S183" s="82">
        <f t="shared" ref="S183" si="2355">S181*S182</f>
        <v>0</v>
      </c>
      <c r="T183" s="82">
        <f t="shared" ref="T183" si="2356">T181*T182</f>
        <v>0</v>
      </c>
      <c r="U183" s="82">
        <f t="shared" ref="U183" si="2357">U181*U182</f>
        <v>0</v>
      </c>
      <c r="V183" s="82">
        <f t="shared" ref="V183" si="2358">V181*V182</f>
        <v>0</v>
      </c>
      <c r="W183" s="82">
        <f t="shared" ref="W183" si="2359">W181*W182</f>
        <v>0</v>
      </c>
      <c r="X183" s="82">
        <f t="shared" ref="X183" si="2360">X181*X182</f>
        <v>0</v>
      </c>
      <c r="Y183" s="82">
        <f t="shared" ref="Y183" si="2361">Y181*Y182</f>
        <v>0</v>
      </c>
      <c r="Z183" s="82">
        <f t="shared" ref="Z183" si="2362">Z181*Z182</f>
        <v>0</v>
      </c>
      <c r="AA183" s="82">
        <f t="shared" ref="AA183" si="2363">AA181*AA182</f>
        <v>0</v>
      </c>
      <c r="AB183" s="82">
        <f t="shared" ref="AB183" si="2364">AB181*AB182</f>
        <v>9791442.5557419434</v>
      </c>
      <c r="AC183" s="82">
        <f t="shared" ref="AC183" si="2365">AC181*AC182</f>
        <v>0</v>
      </c>
      <c r="AD183" s="82">
        <f t="shared" ref="AD183" si="2366">AD181*AD182</f>
        <v>0</v>
      </c>
      <c r="AE183" s="82">
        <f t="shared" ref="AE183" si="2367">AE181*AE182</f>
        <v>0</v>
      </c>
      <c r="AF183" s="82">
        <f t="shared" ref="AF183" si="2368">AF181*AF182</f>
        <v>0</v>
      </c>
      <c r="AG183" s="82">
        <f t="shared" ref="AG183" si="2369">AG181*AG182</f>
        <v>0</v>
      </c>
      <c r="AH183" s="82">
        <f t="shared" ref="AH183" si="2370">AH181*AH182</f>
        <v>0</v>
      </c>
      <c r="AI183" s="82">
        <f t="shared" ref="AI183" si="2371">AI181*AI182</f>
        <v>0</v>
      </c>
      <c r="AJ183" s="82">
        <f t="shared" ref="AJ183" si="2372">AJ181*AJ182</f>
        <v>0</v>
      </c>
      <c r="AK183" s="82">
        <f t="shared" ref="AK183" si="2373">AK181*AK182</f>
        <v>0</v>
      </c>
      <c r="AL183" s="82">
        <f t="shared" ref="AL183" si="2374">AL181*AL182</f>
        <v>0</v>
      </c>
      <c r="AM183" s="82">
        <f t="shared" ref="AM183" si="2375">AM181*AM182</f>
        <v>0</v>
      </c>
      <c r="AN183" s="82">
        <f t="shared" ref="AN183" si="2376">AN181*AN182</f>
        <v>0</v>
      </c>
      <c r="AO183" s="82">
        <f t="shared" ref="AO183" si="2377">AO181*AO182</f>
        <v>0</v>
      </c>
      <c r="AP183" s="82">
        <f t="shared" ref="AP183" si="2378">AP181*AP182</f>
        <v>0</v>
      </c>
      <c r="AQ183" s="82">
        <f t="shared" ref="AQ183" si="2379">AQ181*AQ182</f>
        <v>0</v>
      </c>
      <c r="AR183" s="82">
        <f t="shared" ref="AR183" si="2380">AR181*AR182</f>
        <v>0</v>
      </c>
      <c r="AS183" s="82">
        <f t="shared" ref="AS183" si="2381">AS181*AS182</f>
        <v>0</v>
      </c>
      <c r="AT183" s="82">
        <f t="shared" ref="AT183" si="2382">AT181*AT182</f>
        <v>0</v>
      </c>
      <c r="AU183" s="82">
        <f t="shared" ref="AU183" si="2383">AU181*AU182</f>
        <v>0</v>
      </c>
      <c r="AV183" s="82">
        <f t="shared" ref="AV183" si="2384">AV181*AV182</f>
        <v>0</v>
      </c>
      <c r="AW183" s="82">
        <f t="shared" ref="AW183" si="2385">AW181*AW182</f>
        <v>0</v>
      </c>
      <c r="AX183" s="82">
        <f t="shared" ref="AX183" si="2386">AX181*AX182</f>
        <v>0</v>
      </c>
      <c r="AY183" s="82">
        <f t="shared" ref="AY183" si="2387">AY181*AY182</f>
        <v>0</v>
      </c>
      <c r="AZ183" s="82">
        <f t="shared" ref="AZ183" si="2388">AZ181*AZ182</f>
        <v>0</v>
      </c>
      <c r="BA183" s="82">
        <f t="shared" ref="BA183" si="2389">BA181*BA182</f>
        <v>0</v>
      </c>
      <c r="BB183" s="82">
        <f t="shared" ref="BB183" si="2390">BB181*BB182</f>
        <v>0</v>
      </c>
      <c r="BC183" s="82">
        <f t="shared" ref="BC183" si="2391">BC181*BC182</f>
        <v>0</v>
      </c>
      <c r="BD183" s="82">
        <f t="shared" ref="BD183" si="2392">BD181*BD182</f>
        <v>0</v>
      </c>
      <c r="BE183" s="82">
        <f t="shared" ref="BE183" si="2393">BE181*BE182</f>
        <v>0</v>
      </c>
      <c r="BF183" s="82">
        <f t="shared" ref="BF183" si="2394">BF181*BF182</f>
        <v>0</v>
      </c>
      <c r="BG183" s="82">
        <f t="shared" ref="BG183" si="2395">BG181*BG182</f>
        <v>0</v>
      </c>
      <c r="BH183" s="82">
        <f t="shared" ref="BH183" si="2396">BH181*BH182</f>
        <v>0</v>
      </c>
      <c r="BI183" s="82">
        <f t="shared" ref="BI183" si="2397">BI181*BI182</f>
        <v>0</v>
      </c>
      <c r="BJ183" s="82">
        <f t="shared" ref="BJ183" si="2398">BJ181*BJ182</f>
        <v>0</v>
      </c>
      <c r="BK183" s="82">
        <f t="shared" ref="BK183" si="2399">BK181*BK182</f>
        <v>0</v>
      </c>
      <c r="BL183" s="82">
        <f t="shared" ref="BL183" si="2400">BL181*BL182</f>
        <v>0</v>
      </c>
      <c r="BM183" s="82">
        <f t="shared" ref="BM183" si="2401">BM181*BM182</f>
        <v>0</v>
      </c>
      <c r="BN183" s="82">
        <f t="shared" ref="BN183" si="2402">BN181*BN182</f>
        <v>0</v>
      </c>
      <c r="BO183" s="82">
        <f t="shared" ref="BO183" si="2403">BO181*BO182</f>
        <v>0</v>
      </c>
      <c r="BP183" s="82">
        <f t="shared" ref="BP183" si="2404">BP181*BP182</f>
        <v>0</v>
      </c>
      <c r="BQ183" s="82">
        <f t="shared" ref="BQ183" si="2405">BQ181*BQ182</f>
        <v>0</v>
      </c>
      <c r="BR183" s="82">
        <f t="shared" ref="BR183" si="2406">BR181*BR182</f>
        <v>0</v>
      </c>
      <c r="BS183" s="82">
        <f t="shared" ref="BS183" si="2407">BS181*BS182</f>
        <v>0</v>
      </c>
      <c r="BT183" s="82">
        <f t="shared" ref="BT183" si="2408">BT181*BT182</f>
        <v>0</v>
      </c>
      <c r="BU183" s="82">
        <f t="shared" ref="BU183" si="2409">BU181*BU182</f>
        <v>0</v>
      </c>
      <c r="BV183" s="82">
        <f t="shared" ref="BV183" si="2410">BV181*BV182</f>
        <v>0</v>
      </c>
      <c r="BW183" s="82">
        <f t="shared" ref="BW183" si="2411">BW181*BW182</f>
        <v>0</v>
      </c>
      <c r="BX183" s="82">
        <f t="shared" ref="BX183" si="2412">BX181*BX182</f>
        <v>0</v>
      </c>
      <c r="BY183" s="82">
        <f t="shared" ref="BY183" si="2413">BY181*BY182</f>
        <v>0</v>
      </c>
      <c r="BZ183" s="82">
        <f t="shared" ref="BZ183" si="2414">BZ181*BZ182</f>
        <v>0</v>
      </c>
      <c r="CA183" s="82">
        <f t="shared" ref="CA183" si="2415">CA181*CA182</f>
        <v>0</v>
      </c>
      <c r="CB183" s="82">
        <f t="shared" ref="CB183" si="2416">CB181*CB182</f>
        <v>0</v>
      </c>
      <c r="CC183" s="82">
        <f t="shared" ref="CC183" si="2417">CC181*CC182</f>
        <v>0</v>
      </c>
      <c r="CD183" s="82">
        <f t="shared" ref="CD183" si="2418">CD181*CD182</f>
        <v>0</v>
      </c>
      <c r="CE183" s="82">
        <f t="shared" ref="CE183" si="2419">CE181*CE182</f>
        <v>0</v>
      </c>
      <c r="CF183" s="82">
        <f t="shared" ref="CF183" si="2420">CF181*CF182</f>
        <v>0</v>
      </c>
      <c r="CG183" s="82">
        <f t="shared" ref="CG183" si="2421">CG181*CG182</f>
        <v>0</v>
      </c>
      <c r="CH183" s="82">
        <f t="shared" ref="CH183" si="2422">CH181*CH182</f>
        <v>0</v>
      </c>
      <c r="CI183" s="82">
        <f t="shared" ref="CI183" si="2423">CI181*CI182</f>
        <v>0</v>
      </c>
      <c r="CJ183" s="82">
        <f t="shared" ref="CJ183" si="2424">CJ181*CJ182</f>
        <v>0</v>
      </c>
      <c r="CK183" s="82">
        <f t="shared" ref="CK183" si="2425">CK181*CK182</f>
        <v>0</v>
      </c>
      <c r="CL183" s="82">
        <f t="shared" ref="CL183" si="2426">CL181*CL182</f>
        <v>0</v>
      </c>
      <c r="CM183" s="82">
        <f t="shared" ref="CM183" si="2427">CM181*CM182</f>
        <v>0</v>
      </c>
      <c r="CN183" s="82">
        <f t="shared" ref="CN183" si="2428">CN181*CN182</f>
        <v>0</v>
      </c>
      <c r="CO183" s="82">
        <f t="shared" ref="CO183" si="2429">CO181*CO182</f>
        <v>0</v>
      </c>
      <c r="CP183" s="82">
        <f t="shared" ref="CP183" si="2430">CP181*CP182</f>
        <v>0</v>
      </c>
      <c r="CQ183" s="82">
        <f t="shared" ref="CQ183" si="2431">CQ181*CQ182</f>
        <v>0</v>
      </c>
      <c r="CR183" s="82">
        <f t="shared" ref="CR183" si="2432">CR181*CR182</f>
        <v>0</v>
      </c>
      <c r="CS183" s="82">
        <f t="shared" ref="CS183" si="2433">CS181*CS182</f>
        <v>0</v>
      </c>
      <c r="CT183" s="82">
        <f t="shared" ref="CT183" si="2434">CT181*CT182</f>
        <v>0</v>
      </c>
      <c r="CU183" s="82">
        <f t="shared" ref="CU183" si="2435">CU181*CU182</f>
        <v>0</v>
      </c>
      <c r="CV183" s="82">
        <f t="shared" ref="CV183" si="2436">CV181*CV182</f>
        <v>0</v>
      </c>
      <c r="CW183" s="82">
        <f t="shared" ref="CW183" si="2437">CW181*CW182</f>
        <v>0</v>
      </c>
      <c r="CX183" s="82">
        <f t="shared" ref="CX183" si="2438">CX181*CX182</f>
        <v>0</v>
      </c>
      <c r="CY183" s="82">
        <f t="shared" ref="CY183" si="2439">CY181*CY182</f>
        <v>0</v>
      </c>
      <c r="CZ183" s="82">
        <f t="shared" ref="CZ183" si="2440">CZ181*CZ182</f>
        <v>0</v>
      </c>
      <c r="DA183" s="82">
        <f t="shared" ref="DA183" si="2441">DA181*DA182</f>
        <v>0</v>
      </c>
      <c r="DB183" s="82">
        <f t="shared" ref="DB183" si="2442">DB181*DB182</f>
        <v>0</v>
      </c>
      <c r="DC183" s="82">
        <f t="shared" ref="DC183" si="2443">DC181*DC182</f>
        <v>0</v>
      </c>
      <c r="DD183" s="82">
        <f t="shared" ref="DD183" si="2444">DD181*DD182</f>
        <v>0</v>
      </c>
      <c r="DE183" s="82">
        <f t="shared" ref="DE183" si="2445">DE181*DE182</f>
        <v>0</v>
      </c>
      <c r="DF183" s="82">
        <f t="shared" ref="DF183" si="2446">DF181*DF182</f>
        <v>0</v>
      </c>
      <c r="DG183" s="82">
        <f t="shared" ref="DG183" si="2447">DG181*DG182</f>
        <v>0</v>
      </c>
      <c r="DH183" s="82">
        <f t="shared" ref="DH183" si="2448">DH181*DH182</f>
        <v>0</v>
      </c>
      <c r="DI183" s="82">
        <f t="shared" ref="DI183" si="2449">DI181*DI182</f>
        <v>0</v>
      </c>
      <c r="DJ183" s="82">
        <f t="shared" ref="DJ183" si="2450">DJ181*DJ182</f>
        <v>0</v>
      </c>
      <c r="DK183" s="82">
        <f t="shared" ref="DK183" si="2451">DK181*DK182</f>
        <v>0</v>
      </c>
      <c r="DL183" s="82">
        <f t="shared" ref="DL183" si="2452">DL181*DL182</f>
        <v>0</v>
      </c>
      <c r="DM183" s="82">
        <f t="shared" ref="DM183" si="2453">DM181*DM182</f>
        <v>0</v>
      </c>
      <c r="DN183" s="82">
        <f t="shared" ref="DN183" si="2454">DN181*DN182</f>
        <v>0</v>
      </c>
      <c r="DO183" s="82">
        <f t="shared" ref="DO183" si="2455">DO181*DO182</f>
        <v>0</v>
      </c>
      <c r="DP183" s="82">
        <f t="shared" ref="DP183" si="2456">DP181*DP182</f>
        <v>0</v>
      </c>
      <c r="DQ183" s="82">
        <f t="shared" ref="DQ183" si="2457">DQ181*DQ182</f>
        <v>0</v>
      </c>
      <c r="DR183" s="82">
        <f t="shared" ref="DR183" si="2458">DR181*DR182</f>
        <v>0</v>
      </c>
      <c r="DS183" s="82">
        <f t="shared" ref="DS183" si="2459">DS181*DS182</f>
        <v>0</v>
      </c>
      <c r="DT183" s="82">
        <f t="shared" ref="DT183" si="2460">DT181*DT182</f>
        <v>0</v>
      </c>
      <c r="DU183" s="82">
        <f t="shared" ref="DU183" si="2461">DU181*DU182</f>
        <v>0</v>
      </c>
      <c r="DV183" s="82">
        <f t="shared" ref="DV183" si="2462">DV181*DV182</f>
        <v>0</v>
      </c>
      <c r="DW183" s="82">
        <f t="shared" ref="DW183" si="2463">DW181*DW182</f>
        <v>0</v>
      </c>
      <c r="DX183" s="82">
        <f t="shared" ref="DX183" si="2464">DX181*DX182</f>
        <v>0</v>
      </c>
      <c r="DY183" s="82">
        <f t="shared" ref="DY183" si="2465">DY181*DY182</f>
        <v>0</v>
      </c>
      <c r="DZ183" s="82">
        <f t="shared" ref="DZ183" si="2466">DZ181*DZ182</f>
        <v>0</v>
      </c>
      <c r="EA183" s="82">
        <f t="shared" ref="EA183" si="2467">EA181*EA182</f>
        <v>0</v>
      </c>
      <c r="EB183" s="82">
        <f t="shared" ref="EB183" si="2468">EB181*EB182</f>
        <v>0</v>
      </c>
    </row>
    <row r="184" spans="2:132" outlineLevel="1" x14ac:dyDescent="0.25">
      <c r="C184" s="311"/>
      <c r="G184" s="52"/>
      <c r="H184" s="29"/>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row>
    <row r="185" spans="2:132" ht="13" x14ac:dyDescent="0.3">
      <c r="C185" s="348" t="s">
        <v>568</v>
      </c>
      <c r="D185" s="342"/>
      <c r="E185" s="342"/>
      <c r="F185" s="342"/>
      <c r="G185" s="349" t="s">
        <v>220</v>
      </c>
      <c r="H185" s="344">
        <f t="shared" ref="H185" si="2469">SUM(J185:EB185)</f>
        <v>1986654.8625833965</v>
      </c>
      <c r="I185" s="342"/>
      <c r="J185" s="345">
        <f t="shared" ref="J185:AO185" si="2470">CHOOSE(Scenario,J166,J175,J183)</f>
        <v>0</v>
      </c>
      <c r="K185" s="346">
        <f t="shared" si="2470"/>
        <v>0</v>
      </c>
      <c r="L185" s="346">
        <f t="shared" si="2470"/>
        <v>0</v>
      </c>
      <c r="M185" s="346">
        <f t="shared" si="2470"/>
        <v>0</v>
      </c>
      <c r="N185" s="346">
        <f t="shared" si="2470"/>
        <v>0</v>
      </c>
      <c r="O185" s="346">
        <f t="shared" si="2470"/>
        <v>0</v>
      </c>
      <c r="P185" s="346">
        <f t="shared" si="2470"/>
        <v>976243.17571665661</v>
      </c>
      <c r="Q185" s="346">
        <f t="shared" si="2470"/>
        <v>0</v>
      </c>
      <c r="R185" s="346">
        <f t="shared" si="2470"/>
        <v>0</v>
      </c>
      <c r="S185" s="346">
        <f t="shared" si="2470"/>
        <v>0</v>
      </c>
      <c r="T185" s="346">
        <f t="shared" si="2470"/>
        <v>0</v>
      </c>
      <c r="U185" s="346">
        <f t="shared" si="2470"/>
        <v>0</v>
      </c>
      <c r="V185" s="346">
        <f t="shared" si="2470"/>
        <v>0</v>
      </c>
      <c r="W185" s="346">
        <f t="shared" si="2470"/>
        <v>0</v>
      </c>
      <c r="X185" s="346">
        <f t="shared" si="2470"/>
        <v>0</v>
      </c>
      <c r="Y185" s="346">
        <f t="shared" si="2470"/>
        <v>0</v>
      </c>
      <c r="Z185" s="346">
        <f t="shared" si="2470"/>
        <v>0</v>
      </c>
      <c r="AA185" s="346">
        <f t="shared" si="2470"/>
        <v>0</v>
      </c>
      <c r="AB185" s="346">
        <f t="shared" si="2470"/>
        <v>1010411.6868667399</v>
      </c>
      <c r="AC185" s="346">
        <f t="shared" si="2470"/>
        <v>0</v>
      </c>
      <c r="AD185" s="346">
        <f t="shared" si="2470"/>
        <v>0</v>
      </c>
      <c r="AE185" s="346">
        <f t="shared" si="2470"/>
        <v>0</v>
      </c>
      <c r="AF185" s="346">
        <f t="shared" si="2470"/>
        <v>0</v>
      </c>
      <c r="AG185" s="346">
        <f t="shared" si="2470"/>
        <v>0</v>
      </c>
      <c r="AH185" s="346">
        <f t="shared" si="2470"/>
        <v>0</v>
      </c>
      <c r="AI185" s="346">
        <f t="shared" si="2470"/>
        <v>0</v>
      </c>
      <c r="AJ185" s="346">
        <f t="shared" si="2470"/>
        <v>0</v>
      </c>
      <c r="AK185" s="346">
        <f t="shared" si="2470"/>
        <v>0</v>
      </c>
      <c r="AL185" s="346">
        <f t="shared" si="2470"/>
        <v>0</v>
      </c>
      <c r="AM185" s="346">
        <f t="shared" si="2470"/>
        <v>0</v>
      </c>
      <c r="AN185" s="346">
        <f t="shared" si="2470"/>
        <v>0</v>
      </c>
      <c r="AO185" s="346">
        <f t="shared" si="2470"/>
        <v>0</v>
      </c>
      <c r="AP185" s="346">
        <f t="shared" ref="AP185:BU185" si="2471">CHOOSE(Scenario,AP166,AP175,AP183)</f>
        <v>0</v>
      </c>
      <c r="AQ185" s="346">
        <f t="shared" si="2471"/>
        <v>0</v>
      </c>
      <c r="AR185" s="346">
        <f t="shared" si="2471"/>
        <v>0</v>
      </c>
      <c r="AS185" s="346">
        <f t="shared" si="2471"/>
        <v>0</v>
      </c>
      <c r="AT185" s="346">
        <f t="shared" si="2471"/>
        <v>0</v>
      </c>
      <c r="AU185" s="346">
        <f t="shared" si="2471"/>
        <v>0</v>
      </c>
      <c r="AV185" s="346">
        <f t="shared" si="2471"/>
        <v>0</v>
      </c>
      <c r="AW185" s="346">
        <f t="shared" si="2471"/>
        <v>0</v>
      </c>
      <c r="AX185" s="346">
        <f t="shared" si="2471"/>
        <v>0</v>
      </c>
      <c r="AY185" s="346">
        <f t="shared" si="2471"/>
        <v>0</v>
      </c>
      <c r="AZ185" s="346">
        <f t="shared" si="2471"/>
        <v>0</v>
      </c>
      <c r="BA185" s="346">
        <f t="shared" si="2471"/>
        <v>0</v>
      </c>
      <c r="BB185" s="346">
        <f t="shared" si="2471"/>
        <v>0</v>
      </c>
      <c r="BC185" s="346">
        <f t="shared" si="2471"/>
        <v>0</v>
      </c>
      <c r="BD185" s="346">
        <f t="shared" si="2471"/>
        <v>0</v>
      </c>
      <c r="BE185" s="346">
        <f t="shared" si="2471"/>
        <v>0</v>
      </c>
      <c r="BF185" s="346">
        <f t="shared" si="2471"/>
        <v>0</v>
      </c>
      <c r="BG185" s="346">
        <f t="shared" si="2471"/>
        <v>0</v>
      </c>
      <c r="BH185" s="346">
        <f t="shared" si="2471"/>
        <v>0</v>
      </c>
      <c r="BI185" s="346">
        <f t="shared" si="2471"/>
        <v>0</v>
      </c>
      <c r="BJ185" s="346">
        <f t="shared" si="2471"/>
        <v>0</v>
      </c>
      <c r="BK185" s="346">
        <f t="shared" si="2471"/>
        <v>0</v>
      </c>
      <c r="BL185" s="346">
        <f t="shared" si="2471"/>
        <v>0</v>
      </c>
      <c r="BM185" s="346">
        <f t="shared" si="2471"/>
        <v>0</v>
      </c>
      <c r="BN185" s="346">
        <f t="shared" si="2471"/>
        <v>0</v>
      </c>
      <c r="BO185" s="346">
        <f t="shared" si="2471"/>
        <v>0</v>
      </c>
      <c r="BP185" s="346">
        <f t="shared" si="2471"/>
        <v>0</v>
      </c>
      <c r="BQ185" s="346">
        <f t="shared" si="2471"/>
        <v>0</v>
      </c>
      <c r="BR185" s="346">
        <f t="shared" si="2471"/>
        <v>0</v>
      </c>
      <c r="BS185" s="346">
        <f t="shared" si="2471"/>
        <v>0</v>
      </c>
      <c r="BT185" s="346">
        <f t="shared" si="2471"/>
        <v>0</v>
      </c>
      <c r="BU185" s="346">
        <f t="shared" si="2471"/>
        <v>0</v>
      </c>
      <c r="BV185" s="346">
        <f t="shared" ref="BV185:DA185" si="2472">CHOOSE(Scenario,BV166,BV175,BV183)</f>
        <v>0</v>
      </c>
      <c r="BW185" s="346">
        <f t="shared" si="2472"/>
        <v>0</v>
      </c>
      <c r="BX185" s="346">
        <f t="shared" si="2472"/>
        <v>0</v>
      </c>
      <c r="BY185" s="346">
        <f t="shared" si="2472"/>
        <v>0</v>
      </c>
      <c r="BZ185" s="346">
        <f t="shared" si="2472"/>
        <v>0</v>
      </c>
      <c r="CA185" s="346">
        <f t="shared" si="2472"/>
        <v>0</v>
      </c>
      <c r="CB185" s="346">
        <f t="shared" si="2472"/>
        <v>0</v>
      </c>
      <c r="CC185" s="346">
        <f t="shared" si="2472"/>
        <v>0</v>
      </c>
      <c r="CD185" s="346">
        <f t="shared" si="2472"/>
        <v>0</v>
      </c>
      <c r="CE185" s="346">
        <f t="shared" si="2472"/>
        <v>0</v>
      </c>
      <c r="CF185" s="346">
        <f t="shared" si="2472"/>
        <v>0</v>
      </c>
      <c r="CG185" s="346">
        <f t="shared" si="2472"/>
        <v>0</v>
      </c>
      <c r="CH185" s="346">
        <f t="shared" si="2472"/>
        <v>0</v>
      </c>
      <c r="CI185" s="346">
        <f t="shared" si="2472"/>
        <v>0</v>
      </c>
      <c r="CJ185" s="346">
        <f t="shared" si="2472"/>
        <v>0</v>
      </c>
      <c r="CK185" s="346">
        <f t="shared" si="2472"/>
        <v>0</v>
      </c>
      <c r="CL185" s="346">
        <f t="shared" si="2472"/>
        <v>0</v>
      </c>
      <c r="CM185" s="346">
        <f t="shared" si="2472"/>
        <v>0</v>
      </c>
      <c r="CN185" s="346">
        <f t="shared" si="2472"/>
        <v>0</v>
      </c>
      <c r="CO185" s="346">
        <f t="shared" si="2472"/>
        <v>0</v>
      </c>
      <c r="CP185" s="346">
        <f t="shared" si="2472"/>
        <v>0</v>
      </c>
      <c r="CQ185" s="346">
        <f t="shared" si="2472"/>
        <v>0</v>
      </c>
      <c r="CR185" s="346">
        <f t="shared" si="2472"/>
        <v>0</v>
      </c>
      <c r="CS185" s="346">
        <f t="shared" si="2472"/>
        <v>0</v>
      </c>
      <c r="CT185" s="346">
        <f t="shared" si="2472"/>
        <v>0</v>
      </c>
      <c r="CU185" s="346">
        <f t="shared" si="2472"/>
        <v>0</v>
      </c>
      <c r="CV185" s="346">
        <f t="shared" si="2472"/>
        <v>0</v>
      </c>
      <c r="CW185" s="346">
        <f t="shared" si="2472"/>
        <v>0</v>
      </c>
      <c r="CX185" s="346">
        <f t="shared" si="2472"/>
        <v>0</v>
      </c>
      <c r="CY185" s="346">
        <f t="shared" si="2472"/>
        <v>0</v>
      </c>
      <c r="CZ185" s="346">
        <f t="shared" si="2472"/>
        <v>0</v>
      </c>
      <c r="DA185" s="346">
        <f t="shared" si="2472"/>
        <v>0</v>
      </c>
      <c r="DB185" s="346">
        <f t="shared" ref="DB185:EB185" si="2473">CHOOSE(Scenario,DB166,DB175,DB183)</f>
        <v>0</v>
      </c>
      <c r="DC185" s="346">
        <f t="shared" si="2473"/>
        <v>0</v>
      </c>
      <c r="DD185" s="346">
        <f t="shared" si="2473"/>
        <v>0</v>
      </c>
      <c r="DE185" s="346">
        <f t="shared" si="2473"/>
        <v>0</v>
      </c>
      <c r="DF185" s="346">
        <f t="shared" si="2473"/>
        <v>0</v>
      </c>
      <c r="DG185" s="346">
        <f t="shared" si="2473"/>
        <v>0</v>
      </c>
      <c r="DH185" s="346">
        <f t="shared" si="2473"/>
        <v>0</v>
      </c>
      <c r="DI185" s="346">
        <f t="shared" si="2473"/>
        <v>0</v>
      </c>
      <c r="DJ185" s="346">
        <f t="shared" si="2473"/>
        <v>0</v>
      </c>
      <c r="DK185" s="346">
        <f t="shared" si="2473"/>
        <v>0</v>
      </c>
      <c r="DL185" s="346">
        <f t="shared" si="2473"/>
        <v>0</v>
      </c>
      <c r="DM185" s="346">
        <f t="shared" si="2473"/>
        <v>0</v>
      </c>
      <c r="DN185" s="346">
        <f t="shared" si="2473"/>
        <v>0</v>
      </c>
      <c r="DO185" s="346">
        <f t="shared" si="2473"/>
        <v>0</v>
      </c>
      <c r="DP185" s="346">
        <f t="shared" si="2473"/>
        <v>0</v>
      </c>
      <c r="DQ185" s="346">
        <f t="shared" si="2473"/>
        <v>0</v>
      </c>
      <c r="DR185" s="346">
        <f t="shared" si="2473"/>
        <v>0</v>
      </c>
      <c r="DS185" s="346">
        <f t="shared" si="2473"/>
        <v>0</v>
      </c>
      <c r="DT185" s="346">
        <f t="shared" si="2473"/>
        <v>0</v>
      </c>
      <c r="DU185" s="346">
        <f t="shared" si="2473"/>
        <v>0</v>
      </c>
      <c r="DV185" s="346">
        <f t="shared" si="2473"/>
        <v>0</v>
      </c>
      <c r="DW185" s="346">
        <f t="shared" si="2473"/>
        <v>0</v>
      </c>
      <c r="DX185" s="346">
        <f t="shared" si="2473"/>
        <v>0</v>
      </c>
      <c r="DY185" s="346">
        <f t="shared" si="2473"/>
        <v>0</v>
      </c>
      <c r="DZ185" s="346">
        <f t="shared" si="2473"/>
        <v>0</v>
      </c>
      <c r="EA185" s="346">
        <f t="shared" si="2473"/>
        <v>0</v>
      </c>
      <c r="EB185" s="347">
        <f t="shared" si="2473"/>
        <v>0</v>
      </c>
    </row>
    <row r="186" spans="2:132" ht="13" x14ac:dyDescent="0.3">
      <c r="C186" s="24"/>
      <c r="G186" s="52"/>
      <c r="H186" s="29"/>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row>
    <row r="187" spans="2:132" ht="13" x14ac:dyDescent="0.3">
      <c r="B187" s="34"/>
      <c r="C187" s="2" t="s">
        <v>515</v>
      </c>
      <c r="D187" s="34"/>
      <c r="E187" s="34"/>
      <c r="F187" s="34"/>
      <c r="G187" s="67"/>
      <c r="H187" s="35"/>
      <c r="I187" s="34"/>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row>
    <row r="188" spans="2:132" ht="13" outlineLevel="1" x14ac:dyDescent="0.3">
      <c r="C188" s="340" t="s">
        <v>500</v>
      </c>
      <c r="G188" s="52"/>
      <c r="H188" s="29"/>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row>
    <row r="189" spans="2:132" outlineLevel="1" x14ac:dyDescent="0.25">
      <c r="C189" s="328" t="s">
        <v>505</v>
      </c>
      <c r="G189" s="52" t="s">
        <v>220</v>
      </c>
      <c r="H189" s="46">
        <f t="shared" ref="H189" si="2474">SUM(J189:EB189)</f>
        <v>0</v>
      </c>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row>
    <row r="190" spans="2:132" outlineLevel="1" x14ac:dyDescent="0.25">
      <c r="C190" s="32"/>
      <c r="G190" s="52"/>
      <c r="H190" s="29"/>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row>
    <row r="191" spans="2:132" ht="13" outlineLevel="1" x14ac:dyDescent="0.3">
      <c r="C191" s="340" t="s">
        <v>502</v>
      </c>
      <c r="G191" s="52"/>
      <c r="H191" s="29"/>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row>
    <row r="192" spans="2:132" outlineLevel="1" x14ac:dyDescent="0.25">
      <c r="C192" s="317" t="s">
        <v>519</v>
      </c>
      <c r="G192" s="52" t="s">
        <v>525</v>
      </c>
      <c r="H192" s="46">
        <f t="shared" ref="H192" si="2475">SUM(J192:EB192)</f>
        <v>11120267.048455495</v>
      </c>
      <c r="J192" s="82">
        <f>J169-J169*(J170+J171)</f>
        <v>0</v>
      </c>
      <c r="K192" s="82">
        <f t="shared" ref="K192:BV192" si="2476">K169-K169*(K170+K171)</f>
        <v>0</v>
      </c>
      <c r="L192" s="82">
        <f t="shared" si="2476"/>
        <v>0</v>
      </c>
      <c r="M192" s="82">
        <f t="shared" si="2476"/>
        <v>0</v>
      </c>
      <c r="N192" s="82">
        <f t="shared" si="2476"/>
        <v>0</v>
      </c>
      <c r="O192" s="82">
        <f t="shared" si="2476"/>
        <v>0</v>
      </c>
      <c r="P192" s="82">
        <f t="shared" si="2476"/>
        <v>5560133.5242277477</v>
      </c>
      <c r="Q192" s="82">
        <f t="shared" si="2476"/>
        <v>0</v>
      </c>
      <c r="R192" s="82">
        <f t="shared" si="2476"/>
        <v>0</v>
      </c>
      <c r="S192" s="82">
        <f t="shared" si="2476"/>
        <v>0</v>
      </c>
      <c r="T192" s="82">
        <f t="shared" si="2476"/>
        <v>0</v>
      </c>
      <c r="U192" s="82">
        <f t="shared" si="2476"/>
        <v>0</v>
      </c>
      <c r="V192" s="82">
        <f t="shared" si="2476"/>
        <v>0</v>
      </c>
      <c r="W192" s="82">
        <f t="shared" si="2476"/>
        <v>0</v>
      </c>
      <c r="X192" s="82">
        <f t="shared" si="2476"/>
        <v>0</v>
      </c>
      <c r="Y192" s="82">
        <f t="shared" si="2476"/>
        <v>0</v>
      </c>
      <c r="Z192" s="82">
        <f t="shared" si="2476"/>
        <v>0</v>
      </c>
      <c r="AA192" s="82">
        <f t="shared" si="2476"/>
        <v>0</v>
      </c>
      <c r="AB192" s="82">
        <f t="shared" si="2476"/>
        <v>5560133.5242277477</v>
      </c>
      <c r="AC192" s="82">
        <f t="shared" si="2476"/>
        <v>0</v>
      </c>
      <c r="AD192" s="82">
        <f t="shared" si="2476"/>
        <v>0</v>
      </c>
      <c r="AE192" s="82">
        <f t="shared" si="2476"/>
        <v>0</v>
      </c>
      <c r="AF192" s="82">
        <f t="shared" si="2476"/>
        <v>0</v>
      </c>
      <c r="AG192" s="82">
        <f t="shared" si="2476"/>
        <v>0</v>
      </c>
      <c r="AH192" s="82">
        <f t="shared" si="2476"/>
        <v>0</v>
      </c>
      <c r="AI192" s="82">
        <f t="shared" si="2476"/>
        <v>0</v>
      </c>
      <c r="AJ192" s="82">
        <f t="shared" si="2476"/>
        <v>0</v>
      </c>
      <c r="AK192" s="82">
        <f t="shared" si="2476"/>
        <v>0</v>
      </c>
      <c r="AL192" s="82">
        <f t="shared" si="2476"/>
        <v>0</v>
      </c>
      <c r="AM192" s="82">
        <f t="shared" si="2476"/>
        <v>0</v>
      </c>
      <c r="AN192" s="82">
        <f t="shared" si="2476"/>
        <v>0</v>
      </c>
      <c r="AO192" s="82">
        <f t="shared" si="2476"/>
        <v>0</v>
      </c>
      <c r="AP192" s="82">
        <f t="shared" si="2476"/>
        <v>0</v>
      </c>
      <c r="AQ192" s="82">
        <f t="shared" si="2476"/>
        <v>0</v>
      </c>
      <c r="AR192" s="82">
        <f t="shared" si="2476"/>
        <v>0</v>
      </c>
      <c r="AS192" s="82">
        <f t="shared" si="2476"/>
        <v>0</v>
      </c>
      <c r="AT192" s="82">
        <f t="shared" si="2476"/>
        <v>0</v>
      </c>
      <c r="AU192" s="82">
        <f t="shared" si="2476"/>
        <v>0</v>
      </c>
      <c r="AV192" s="82">
        <f t="shared" si="2476"/>
        <v>0</v>
      </c>
      <c r="AW192" s="82">
        <f t="shared" si="2476"/>
        <v>0</v>
      </c>
      <c r="AX192" s="82">
        <f t="shared" si="2476"/>
        <v>0</v>
      </c>
      <c r="AY192" s="82">
        <f t="shared" si="2476"/>
        <v>0</v>
      </c>
      <c r="AZ192" s="82">
        <f t="shared" si="2476"/>
        <v>0</v>
      </c>
      <c r="BA192" s="82">
        <f t="shared" si="2476"/>
        <v>0</v>
      </c>
      <c r="BB192" s="82">
        <f t="shared" si="2476"/>
        <v>0</v>
      </c>
      <c r="BC192" s="82">
        <f t="shared" si="2476"/>
        <v>0</v>
      </c>
      <c r="BD192" s="82">
        <f t="shared" si="2476"/>
        <v>0</v>
      </c>
      <c r="BE192" s="82">
        <f t="shared" si="2476"/>
        <v>0</v>
      </c>
      <c r="BF192" s="82">
        <f t="shared" si="2476"/>
        <v>0</v>
      </c>
      <c r="BG192" s="82">
        <f t="shared" si="2476"/>
        <v>0</v>
      </c>
      <c r="BH192" s="82">
        <f t="shared" si="2476"/>
        <v>0</v>
      </c>
      <c r="BI192" s="82">
        <f t="shared" si="2476"/>
        <v>0</v>
      </c>
      <c r="BJ192" s="82">
        <f t="shared" si="2476"/>
        <v>0</v>
      </c>
      <c r="BK192" s="82">
        <f t="shared" si="2476"/>
        <v>0</v>
      </c>
      <c r="BL192" s="82">
        <f t="shared" si="2476"/>
        <v>0</v>
      </c>
      <c r="BM192" s="82">
        <f t="shared" si="2476"/>
        <v>0</v>
      </c>
      <c r="BN192" s="82">
        <f t="shared" si="2476"/>
        <v>0</v>
      </c>
      <c r="BO192" s="82">
        <f t="shared" si="2476"/>
        <v>0</v>
      </c>
      <c r="BP192" s="82">
        <f t="shared" si="2476"/>
        <v>0</v>
      </c>
      <c r="BQ192" s="82">
        <f t="shared" si="2476"/>
        <v>0</v>
      </c>
      <c r="BR192" s="82">
        <f t="shared" si="2476"/>
        <v>0</v>
      </c>
      <c r="BS192" s="82">
        <f t="shared" si="2476"/>
        <v>0</v>
      </c>
      <c r="BT192" s="82">
        <f t="shared" si="2476"/>
        <v>0</v>
      </c>
      <c r="BU192" s="82">
        <f t="shared" si="2476"/>
        <v>0</v>
      </c>
      <c r="BV192" s="82">
        <f t="shared" si="2476"/>
        <v>0</v>
      </c>
      <c r="BW192" s="82">
        <f t="shared" ref="BW192:EB192" si="2477">BW169-BW169*(BW170+BW171)</f>
        <v>0</v>
      </c>
      <c r="BX192" s="82">
        <f t="shared" si="2477"/>
        <v>0</v>
      </c>
      <c r="BY192" s="82">
        <f t="shared" si="2477"/>
        <v>0</v>
      </c>
      <c r="BZ192" s="82">
        <f t="shared" si="2477"/>
        <v>0</v>
      </c>
      <c r="CA192" s="82">
        <f t="shared" si="2477"/>
        <v>0</v>
      </c>
      <c r="CB192" s="82">
        <f t="shared" si="2477"/>
        <v>0</v>
      </c>
      <c r="CC192" s="82">
        <f t="shared" si="2477"/>
        <v>0</v>
      </c>
      <c r="CD192" s="82">
        <f t="shared" si="2477"/>
        <v>0</v>
      </c>
      <c r="CE192" s="82">
        <f t="shared" si="2477"/>
        <v>0</v>
      </c>
      <c r="CF192" s="82">
        <f t="shared" si="2477"/>
        <v>0</v>
      </c>
      <c r="CG192" s="82">
        <f t="shared" si="2477"/>
        <v>0</v>
      </c>
      <c r="CH192" s="82">
        <f t="shared" si="2477"/>
        <v>0</v>
      </c>
      <c r="CI192" s="82">
        <f t="shared" si="2477"/>
        <v>0</v>
      </c>
      <c r="CJ192" s="82">
        <f t="shared" si="2477"/>
        <v>0</v>
      </c>
      <c r="CK192" s="82">
        <f t="shared" si="2477"/>
        <v>0</v>
      </c>
      <c r="CL192" s="82">
        <f t="shared" si="2477"/>
        <v>0</v>
      </c>
      <c r="CM192" s="82">
        <f t="shared" si="2477"/>
        <v>0</v>
      </c>
      <c r="CN192" s="82">
        <f t="shared" si="2477"/>
        <v>0</v>
      </c>
      <c r="CO192" s="82">
        <f t="shared" si="2477"/>
        <v>0</v>
      </c>
      <c r="CP192" s="82">
        <f t="shared" si="2477"/>
        <v>0</v>
      </c>
      <c r="CQ192" s="82">
        <f t="shared" si="2477"/>
        <v>0</v>
      </c>
      <c r="CR192" s="82">
        <f t="shared" si="2477"/>
        <v>0</v>
      </c>
      <c r="CS192" s="82">
        <f t="shared" si="2477"/>
        <v>0</v>
      </c>
      <c r="CT192" s="82">
        <f t="shared" si="2477"/>
        <v>0</v>
      </c>
      <c r="CU192" s="82">
        <f t="shared" si="2477"/>
        <v>0</v>
      </c>
      <c r="CV192" s="82">
        <f t="shared" si="2477"/>
        <v>0</v>
      </c>
      <c r="CW192" s="82">
        <f t="shared" si="2477"/>
        <v>0</v>
      </c>
      <c r="CX192" s="82">
        <f t="shared" si="2477"/>
        <v>0</v>
      </c>
      <c r="CY192" s="82">
        <f t="shared" si="2477"/>
        <v>0</v>
      </c>
      <c r="CZ192" s="82">
        <f t="shared" si="2477"/>
        <v>0</v>
      </c>
      <c r="DA192" s="82">
        <f t="shared" si="2477"/>
        <v>0</v>
      </c>
      <c r="DB192" s="82">
        <f t="shared" si="2477"/>
        <v>0</v>
      </c>
      <c r="DC192" s="82">
        <f t="shared" si="2477"/>
        <v>0</v>
      </c>
      <c r="DD192" s="82">
        <f t="shared" si="2477"/>
        <v>0</v>
      </c>
      <c r="DE192" s="82">
        <f t="shared" si="2477"/>
        <v>0</v>
      </c>
      <c r="DF192" s="82">
        <f t="shared" si="2477"/>
        <v>0</v>
      </c>
      <c r="DG192" s="82">
        <f t="shared" si="2477"/>
        <v>0</v>
      </c>
      <c r="DH192" s="82">
        <f t="shared" si="2477"/>
        <v>0</v>
      </c>
      <c r="DI192" s="82">
        <f t="shared" si="2477"/>
        <v>0</v>
      </c>
      <c r="DJ192" s="82">
        <f t="shared" si="2477"/>
        <v>0</v>
      </c>
      <c r="DK192" s="82">
        <f t="shared" si="2477"/>
        <v>0</v>
      </c>
      <c r="DL192" s="82">
        <f t="shared" si="2477"/>
        <v>0</v>
      </c>
      <c r="DM192" s="82">
        <f t="shared" si="2477"/>
        <v>0</v>
      </c>
      <c r="DN192" s="82">
        <f t="shared" si="2477"/>
        <v>0</v>
      </c>
      <c r="DO192" s="82">
        <f t="shared" si="2477"/>
        <v>0</v>
      </c>
      <c r="DP192" s="82">
        <f t="shared" si="2477"/>
        <v>0</v>
      </c>
      <c r="DQ192" s="82">
        <f t="shared" si="2477"/>
        <v>0</v>
      </c>
      <c r="DR192" s="82">
        <f t="shared" si="2477"/>
        <v>0</v>
      </c>
      <c r="DS192" s="82">
        <f t="shared" si="2477"/>
        <v>0</v>
      </c>
      <c r="DT192" s="82">
        <f t="shared" si="2477"/>
        <v>0</v>
      </c>
      <c r="DU192" s="82">
        <f t="shared" si="2477"/>
        <v>0</v>
      </c>
      <c r="DV192" s="82">
        <f t="shared" si="2477"/>
        <v>0</v>
      </c>
      <c r="DW192" s="82">
        <f t="shared" si="2477"/>
        <v>0</v>
      </c>
      <c r="DX192" s="82">
        <f t="shared" si="2477"/>
        <v>0</v>
      </c>
      <c r="DY192" s="82">
        <f t="shared" si="2477"/>
        <v>0</v>
      </c>
      <c r="DZ192" s="82">
        <f t="shared" si="2477"/>
        <v>0</v>
      </c>
      <c r="EA192" s="82">
        <f t="shared" si="2477"/>
        <v>0</v>
      </c>
      <c r="EB192" s="82">
        <f t="shared" si="2477"/>
        <v>0</v>
      </c>
    </row>
    <row r="193" spans="2:132" outlineLevel="1" x14ac:dyDescent="0.25">
      <c r="C193" s="317" t="s">
        <v>333</v>
      </c>
      <c r="E193" s="31">
        <f>Costs!$M$40</f>
        <v>0.4</v>
      </c>
      <c r="G193" s="52" t="s">
        <v>220</v>
      </c>
      <c r="J193" s="312">
        <f>$E$193</f>
        <v>0.4</v>
      </c>
      <c r="K193" s="312">
        <f t="shared" ref="K193:BV193" si="2478">$E$193</f>
        <v>0.4</v>
      </c>
      <c r="L193" s="312">
        <f t="shared" si="2478"/>
        <v>0.4</v>
      </c>
      <c r="M193" s="312">
        <f t="shared" si="2478"/>
        <v>0.4</v>
      </c>
      <c r="N193" s="312">
        <f t="shared" si="2478"/>
        <v>0.4</v>
      </c>
      <c r="O193" s="312">
        <f t="shared" si="2478"/>
        <v>0.4</v>
      </c>
      <c r="P193" s="312">
        <f t="shared" si="2478"/>
        <v>0.4</v>
      </c>
      <c r="Q193" s="312">
        <f t="shared" si="2478"/>
        <v>0.4</v>
      </c>
      <c r="R193" s="312">
        <f t="shared" si="2478"/>
        <v>0.4</v>
      </c>
      <c r="S193" s="312">
        <f t="shared" si="2478"/>
        <v>0.4</v>
      </c>
      <c r="T193" s="312">
        <f t="shared" si="2478"/>
        <v>0.4</v>
      </c>
      <c r="U193" s="312">
        <f t="shared" si="2478"/>
        <v>0.4</v>
      </c>
      <c r="V193" s="312">
        <f t="shared" si="2478"/>
        <v>0.4</v>
      </c>
      <c r="W193" s="312">
        <f t="shared" si="2478"/>
        <v>0.4</v>
      </c>
      <c r="X193" s="312">
        <f t="shared" si="2478"/>
        <v>0.4</v>
      </c>
      <c r="Y193" s="312">
        <f t="shared" si="2478"/>
        <v>0.4</v>
      </c>
      <c r="Z193" s="312">
        <f t="shared" si="2478"/>
        <v>0.4</v>
      </c>
      <c r="AA193" s="312">
        <f t="shared" si="2478"/>
        <v>0.4</v>
      </c>
      <c r="AB193" s="312">
        <f t="shared" si="2478"/>
        <v>0.4</v>
      </c>
      <c r="AC193" s="312">
        <f t="shared" si="2478"/>
        <v>0.4</v>
      </c>
      <c r="AD193" s="312">
        <f t="shared" si="2478"/>
        <v>0.4</v>
      </c>
      <c r="AE193" s="312">
        <f t="shared" si="2478"/>
        <v>0.4</v>
      </c>
      <c r="AF193" s="312">
        <f t="shared" si="2478"/>
        <v>0.4</v>
      </c>
      <c r="AG193" s="312">
        <f t="shared" si="2478"/>
        <v>0.4</v>
      </c>
      <c r="AH193" s="312">
        <f t="shared" si="2478"/>
        <v>0.4</v>
      </c>
      <c r="AI193" s="312">
        <f t="shared" si="2478"/>
        <v>0.4</v>
      </c>
      <c r="AJ193" s="312">
        <f t="shared" si="2478"/>
        <v>0.4</v>
      </c>
      <c r="AK193" s="312">
        <f t="shared" si="2478"/>
        <v>0.4</v>
      </c>
      <c r="AL193" s="312">
        <f t="shared" si="2478"/>
        <v>0.4</v>
      </c>
      <c r="AM193" s="312">
        <f t="shared" si="2478"/>
        <v>0.4</v>
      </c>
      <c r="AN193" s="312">
        <f t="shared" si="2478"/>
        <v>0.4</v>
      </c>
      <c r="AO193" s="312">
        <f t="shared" si="2478"/>
        <v>0.4</v>
      </c>
      <c r="AP193" s="312">
        <f t="shared" si="2478"/>
        <v>0.4</v>
      </c>
      <c r="AQ193" s="312">
        <f t="shared" si="2478"/>
        <v>0.4</v>
      </c>
      <c r="AR193" s="312">
        <f t="shared" si="2478"/>
        <v>0.4</v>
      </c>
      <c r="AS193" s="312">
        <f t="shared" si="2478"/>
        <v>0.4</v>
      </c>
      <c r="AT193" s="312">
        <f t="shared" si="2478"/>
        <v>0.4</v>
      </c>
      <c r="AU193" s="312">
        <f t="shared" si="2478"/>
        <v>0.4</v>
      </c>
      <c r="AV193" s="312">
        <f t="shared" si="2478"/>
        <v>0.4</v>
      </c>
      <c r="AW193" s="312">
        <f t="shared" si="2478"/>
        <v>0.4</v>
      </c>
      <c r="AX193" s="312">
        <f t="shared" si="2478"/>
        <v>0.4</v>
      </c>
      <c r="AY193" s="312">
        <f t="shared" si="2478"/>
        <v>0.4</v>
      </c>
      <c r="AZ193" s="312">
        <f t="shared" si="2478"/>
        <v>0.4</v>
      </c>
      <c r="BA193" s="312">
        <f t="shared" si="2478"/>
        <v>0.4</v>
      </c>
      <c r="BB193" s="312">
        <f t="shared" si="2478"/>
        <v>0.4</v>
      </c>
      <c r="BC193" s="312">
        <f t="shared" si="2478"/>
        <v>0.4</v>
      </c>
      <c r="BD193" s="312">
        <f t="shared" si="2478"/>
        <v>0.4</v>
      </c>
      <c r="BE193" s="312">
        <f t="shared" si="2478"/>
        <v>0.4</v>
      </c>
      <c r="BF193" s="312">
        <f t="shared" si="2478"/>
        <v>0.4</v>
      </c>
      <c r="BG193" s="312">
        <f t="shared" si="2478"/>
        <v>0.4</v>
      </c>
      <c r="BH193" s="312">
        <f t="shared" si="2478"/>
        <v>0.4</v>
      </c>
      <c r="BI193" s="312">
        <f t="shared" si="2478"/>
        <v>0.4</v>
      </c>
      <c r="BJ193" s="312">
        <f t="shared" si="2478"/>
        <v>0.4</v>
      </c>
      <c r="BK193" s="312">
        <f t="shared" si="2478"/>
        <v>0.4</v>
      </c>
      <c r="BL193" s="312">
        <f t="shared" si="2478"/>
        <v>0.4</v>
      </c>
      <c r="BM193" s="312">
        <f t="shared" si="2478"/>
        <v>0.4</v>
      </c>
      <c r="BN193" s="312">
        <f t="shared" si="2478"/>
        <v>0.4</v>
      </c>
      <c r="BO193" s="312">
        <f t="shared" si="2478"/>
        <v>0.4</v>
      </c>
      <c r="BP193" s="312">
        <f t="shared" si="2478"/>
        <v>0.4</v>
      </c>
      <c r="BQ193" s="312">
        <f t="shared" si="2478"/>
        <v>0.4</v>
      </c>
      <c r="BR193" s="312">
        <f t="shared" si="2478"/>
        <v>0.4</v>
      </c>
      <c r="BS193" s="312">
        <f t="shared" si="2478"/>
        <v>0.4</v>
      </c>
      <c r="BT193" s="312">
        <f t="shared" si="2478"/>
        <v>0.4</v>
      </c>
      <c r="BU193" s="312">
        <f t="shared" si="2478"/>
        <v>0.4</v>
      </c>
      <c r="BV193" s="312">
        <f t="shared" si="2478"/>
        <v>0.4</v>
      </c>
      <c r="BW193" s="312">
        <f t="shared" ref="BW193:EB193" si="2479">$E$193</f>
        <v>0.4</v>
      </c>
      <c r="BX193" s="312">
        <f t="shared" si="2479"/>
        <v>0.4</v>
      </c>
      <c r="BY193" s="312">
        <f t="shared" si="2479"/>
        <v>0.4</v>
      </c>
      <c r="BZ193" s="312">
        <f t="shared" si="2479"/>
        <v>0.4</v>
      </c>
      <c r="CA193" s="312">
        <f t="shared" si="2479"/>
        <v>0.4</v>
      </c>
      <c r="CB193" s="312">
        <f t="shared" si="2479"/>
        <v>0.4</v>
      </c>
      <c r="CC193" s="312">
        <f t="shared" si="2479"/>
        <v>0.4</v>
      </c>
      <c r="CD193" s="312">
        <f t="shared" si="2479"/>
        <v>0.4</v>
      </c>
      <c r="CE193" s="312">
        <f t="shared" si="2479"/>
        <v>0.4</v>
      </c>
      <c r="CF193" s="312">
        <f t="shared" si="2479"/>
        <v>0.4</v>
      </c>
      <c r="CG193" s="312">
        <f t="shared" si="2479"/>
        <v>0.4</v>
      </c>
      <c r="CH193" s="312">
        <f t="shared" si="2479"/>
        <v>0.4</v>
      </c>
      <c r="CI193" s="312">
        <f t="shared" si="2479"/>
        <v>0.4</v>
      </c>
      <c r="CJ193" s="312">
        <f t="shared" si="2479"/>
        <v>0.4</v>
      </c>
      <c r="CK193" s="312">
        <f t="shared" si="2479"/>
        <v>0.4</v>
      </c>
      <c r="CL193" s="312">
        <f t="shared" si="2479"/>
        <v>0.4</v>
      </c>
      <c r="CM193" s="312">
        <f t="shared" si="2479"/>
        <v>0.4</v>
      </c>
      <c r="CN193" s="312">
        <f t="shared" si="2479"/>
        <v>0.4</v>
      </c>
      <c r="CO193" s="312">
        <f t="shared" si="2479"/>
        <v>0.4</v>
      </c>
      <c r="CP193" s="312">
        <f t="shared" si="2479"/>
        <v>0.4</v>
      </c>
      <c r="CQ193" s="312">
        <f t="shared" si="2479"/>
        <v>0.4</v>
      </c>
      <c r="CR193" s="312">
        <f t="shared" si="2479"/>
        <v>0.4</v>
      </c>
      <c r="CS193" s="312">
        <f t="shared" si="2479"/>
        <v>0.4</v>
      </c>
      <c r="CT193" s="312">
        <f t="shared" si="2479"/>
        <v>0.4</v>
      </c>
      <c r="CU193" s="312">
        <f t="shared" si="2479"/>
        <v>0.4</v>
      </c>
      <c r="CV193" s="312">
        <f t="shared" si="2479"/>
        <v>0.4</v>
      </c>
      <c r="CW193" s="312">
        <f t="shared" si="2479"/>
        <v>0.4</v>
      </c>
      <c r="CX193" s="312">
        <f t="shared" si="2479"/>
        <v>0.4</v>
      </c>
      <c r="CY193" s="312">
        <f t="shared" si="2479"/>
        <v>0.4</v>
      </c>
      <c r="CZ193" s="312">
        <f t="shared" si="2479"/>
        <v>0.4</v>
      </c>
      <c r="DA193" s="312">
        <f t="shared" si="2479"/>
        <v>0.4</v>
      </c>
      <c r="DB193" s="312">
        <f t="shared" si="2479"/>
        <v>0.4</v>
      </c>
      <c r="DC193" s="312">
        <f t="shared" si="2479"/>
        <v>0.4</v>
      </c>
      <c r="DD193" s="312">
        <f t="shared" si="2479"/>
        <v>0.4</v>
      </c>
      <c r="DE193" s="312">
        <f t="shared" si="2479"/>
        <v>0.4</v>
      </c>
      <c r="DF193" s="312">
        <f t="shared" si="2479"/>
        <v>0.4</v>
      </c>
      <c r="DG193" s="312">
        <f t="shared" si="2479"/>
        <v>0.4</v>
      </c>
      <c r="DH193" s="312">
        <f t="shared" si="2479"/>
        <v>0.4</v>
      </c>
      <c r="DI193" s="312">
        <f t="shared" si="2479"/>
        <v>0.4</v>
      </c>
      <c r="DJ193" s="312">
        <f t="shared" si="2479"/>
        <v>0.4</v>
      </c>
      <c r="DK193" s="312">
        <f t="shared" si="2479"/>
        <v>0.4</v>
      </c>
      <c r="DL193" s="312">
        <f t="shared" si="2479"/>
        <v>0.4</v>
      </c>
      <c r="DM193" s="312">
        <f t="shared" si="2479"/>
        <v>0.4</v>
      </c>
      <c r="DN193" s="312">
        <f t="shared" si="2479"/>
        <v>0.4</v>
      </c>
      <c r="DO193" s="312">
        <f t="shared" si="2479"/>
        <v>0.4</v>
      </c>
      <c r="DP193" s="312">
        <f t="shared" si="2479"/>
        <v>0.4</v>
      </c>
      <c r="DQ193" s="312">
        <f t="shared" si="2479"/>
        <v>0.4</v>
      </c>
      <c r="DR193" s="312">
        <f t="shared" si="2479"/>
        <v>0.4</v>
      </c>
      <c r="DS193" s="312">
        <f t="shared" si="2479"/>
        <v>0.4</v>
      </c>
      <c r="DT193" s="312">
        <f t="shared" si="2479"/>
        <v>0.4</v>
      </c>
      <c r="DU193" s="312">
        <f t="shared" si="2479"/>
        <v>0.4</v>
      </c>
      <c r="DV193" s="312">
        <f t="shared" si="2479"/>
        <v>0.4</v>
      </c>
      <c r="DW193" s="312">
        <f t="shared" si="2479"/>
        <v>0.4</v>
      </c>
      <c r="DX193" s="312">
        <f t="shared" si="2479"/>
        <v>0.4</v>
      </c>
      <c r="DY193" s="312">
        <f t="shared" si="2479"/>
        <v>0.4</v>
      </c>
      <c r="DZ193" s="312">
        <f t="shared" si="2479"/>
        <v>0.4</v>
      </c>
      <c r="EA193" s="312">
        <f t="shared" si="2479"/>
        <v>0.4</v>
      </c>
      <c r="EB193" s="312">
        <f t="shared" si="2479"/>
        <v>0.4</v>
      </c>
    </row>
    <row r="194" spans="2:132" outlineLevel="1" x14ac:dyDescent="0.25">
      <c r="C194" s="329" t="s">
        <v>544</v>
      </c>
      <c r="D194" s="38"/>
      <c r="E194" s="38"/>
      <c r="F194" s="38"/>
      <c r="G194" s="55" t="s">
        <v>220</v>
      </c>
      <c r="H194" s="316">
        <f t="shared" ref="H194" si="2480">SUM(J194:EB194)</f>
        <v>4448106.8193821982</v>
      </c>
      <c r="I194" s="38"/>
      <c r="J194" s="314">
        <f>J192*J193</f>
        <v>0</v>
      </c>
      <c r="K194" s="314">
        <f t="shared" ref="K194:BV194" si="2481">K192*K193</f>
        <v>0</v>
      </c>
      <c r="L194" s="314">
        <f t="shared" si="2481"/>
        <v>0</v>
      </c>
      <c r="M194" s="314">
        <f t="shared" si="2481"/>
        <v>0</v>
      </c>
      <c r="N194" s="314">
        <f t="shared" si="2481"/>
        <v>0</v>
      </c>
      <c r="O194" s="314">
        <f t="shared" si="2481"/>
        <v>0</v>
      </c>
      <c r="P194" s="314">
        <f t="shared" si="2481"/>
        <v>2224053.4096910991</v>
      </c>
      <c r="Q194" s="314">
        <f t="shared" si="2481"/>
        <v>0</v>
      </c>
      <c r="R194" s="314">
        <f t="shared" si="2481"/>
        <v>0</v>
      </c>
      <c r="S194" s="314">
        <f t="shared" si="2481"/>
        <v>0</v>
      </c>
      <c r="T194" s="314">
        <f t="shared" si="2481"/>
        <v>0</v>
      </c>
      <c r="U194" s="314">
        <f t="shared" si="2481"/>
        <v>0</v>
      </c>
      <c r="V194" s="314">
        <f t="shared" si="2481"/>
        <v>0</v>
      </c>
      <c r="W194" s="314">
        <f t="shared" si="2481"/>
        <v>0</v>
      </c>
      <c r="X194" s="314">
        <f t="shared" si="2481"/>
        <v>0</v>
      </c>
      <c r="Y194" s="314">
        <f t="shared" si="2481"/>
        <v>0</v>
      </c>
      <c r="Z194" s="314">
        <f t="shared" si="2481"/>
        <v>0</v>
      </c>
      <c r="AA194" s="314">
        <f t="shared" si="2481"/>
        <v>0</v>
      </c>
      <c r="AB194" s="314">
        <f t="shared" si="2481"/>
        <v>2224053.4096910991</v>
      </c>
      <c r="AC194" s="314">
        <f t="shared" si="2481"/>
        <v>0</v>
      </c>
      <c r="AD194" s="314">
        <f t="shared" si="2481"/>
        <v>0</v>
      </c>
      <c r="AE194" s="314">
        <f t="shared" si="2481"/>
        <v>0</v>
      </c>
      <c r="AF194" s="314">
        <f t="shared" si="2481"/>
        <v>0</v>
      </c>
      <c r="AG194" s="314">
        <f t="shared" si="2481"/>
        <v>0</v>
      </c>
      <c r="AH194" s="314">
        <f t="shared" si="2481"/>
        <v>0</v>
      </c>
      <c r="AI194" s="314">
        <f t="shared" si="2481"/>
        <v>0</v>
      </c>
      <c r="AJ194" s="314">
        <f t="shared" si="2481"/>
        <v>0</v>
      </c>
      <c r="AK194" s="314">
        <f t="shared" si="2481"/>
        <v>0</v>
      </c>
      <c r="AL194" s="314">
        <f t="shared" si="2481"/>
        <v>0</v>
      </c>
      <c r="AM194" s="314">
        <f t="shared" si="2481"/>
        <v>0</v>
      </c>
      <c r="AN194" s="314">
        <f t="shared" si="2481"/>
        <v>0</v>
      </c>
      <c r="AO194" s="314">
        <f t="shared" si="2481"/>
        <v>0</v>
      </c>
      <c r="AP194" s="314">
        <f t="shared" si="2481"/>
        <v>0</v>
      </c>
      <c r="AQ194" s="314">
        <f t="shared" si="2481"/>
        <v>0</v>
      </c>
      <c r="AR194" s="314">
        <f t="shared" si="2481"/>
        <v>0</v>
      </c>
      <c r="AS194" s="314">
        <f t="shared" si="2481"/>
        <v>0</v>
      </c>
      <c r="AT194" s="314">
        <f t="shared" si="2481"/>
        <v>0</v>
      </c>
      <c r="AU194" s="314">
        <f t="shared" si="2481"/>
        <v>0</v>
      </c>
      <c r="AV194" s="314">
        <f t="shared" si="2481"/>
        <v>0</v>
      </c>
      <c r="AW194" s="314">
        <f t="shared" si="2481"/>
        <v>0</v>
      </c>
      <c r="AX194" s="314">
        <f t="shared" si="2481"/>
        <v>0</v>
      </c>
      <c r="AY194" s="314">
        <f t="shared" si="2481"/>
        <v>0</v>
      </c>
      <c r="AZ194" s="314">
        <f t="shared" si="2481"/>
        <v>0</v>
      </c>
      <c r="BA194" s="314">
        <f t="shared" si="2481"/>
        <v>0</v>
      </c>
      <c r="BB194" s="314">
        <f t="shared" si="2481"/>
        <v>0</v>
      </c>
      <c r="BC194" s="314">
        <f t="shared" si="2481"/>
        <v>0</v>
      </c>
      <c r="BD194" s="314">
        <f t="shared" si="2481"/>
        <v>0</v>
      </c>
      <c r="BE194" s="314">
        <f t="shared" si="2481"/>
        <v>0</v>
      </c>
      <c r="BF194" s="314">
        <f t="shared" si="2481"/>
        <v>0</v>
      </c>
      <c r="BG194" s="314">
        <f t="shared" si="2481"/>
        <v>0</v>
      </c>
      <c r="BH194" s="314">
        <f t="shared" si="2481"/>
        <v>0</v>
      </c>
      <c r="BI194" s="314">
        <f t="shared" si="2481"/>
        <v>0</v>
      </c>
      <c r="BJ194" s="314">
        <f t="shared" si="2481"/>
        <v>0</v>
      </c>
      <c r="BK194" s="314">
        <f t="shared" si="2481"/>
        <v>0</v>
      </c>
      <c r="BL194" s="314">
        <f t="shared" si="2481"/>
        <v>0</v>
      </c>
      <c r="BM194" s="314">
        <f t="shared" si="2481"/>
        <v>0</v>
      </c>
      <c r="BN194" s="314">
        <f t="shared" si="2481"/>
        <v>0</v>
      </c>
      <c r="BO194" s="314">
        <f t="shared" si="2481"/>
        <v>0</v>
      </c>
      <c r="BP194" s="314">
        <f t="shared" si="2481"/>
        <v>0</v>
      </c>
      <c r="BQ194" s="314">
        <f t="shared" si="2481"/>
        <v>0</v>
      </c>
      <c r="BR194" s="314">
        <f t="shared" si="2481"/>
        <v>0</v>
      </c>
      <c r="BS194" s="314">
        <f t="shared" si="2481"/>
        <v>0</v>
      </c>
      <c r="BT194" s="314">
        <f t="shared" si="2481"/>
        <v>0</v>
      </c>
      <c r="BU194" s="314">
        <f t="shared" si="2481"/>
        <v>0</v>
      </c>
      <c r="BV194" s="314">
        <f t="shared" si="2481"/>
        <v>0</v>
      </c>
      <c r="BW194" s="314">
        <f t="shared" ref="BW194:EB194" si="2482">BW192*BW193</f>
        <v>0</v>
      </c>
      <c r="BX194" s="314">
        <f t="shared" si="2482"/>
        <v>0</v>
      </c>
      <c r="BY194" s="314">
        <f t="shared" si="2482"/>
        <v>0</v>
      </c>
      <c r="BZ194" s="314">
        <f t="shared" si="2482"/>
        <v>0</v>
      </c>
      <c r="CA194" s="314">
        <f t="shared" si="2482"/>
        <v>0</v>
      </c>
      <c r="CB194" s="314">
        <f t="shared" si="2482"/>
        <v>0</v>
      </c>
      <c r="CC194" s="314">
        <f t="shared" si="2482"/>
        <v>0</v>
      </c>
      <c r="CD194" s="314">
        <f t="shared" si="2482"/>
        <v>0</v>
      </c>
      <c r="CE194" s="314">
        <f t="shared" si="2482"/>
        <v>0</v>
      </c>
      <c r="CF194" s="314">
        <f t="shared" si="2482"/>
        <v>0</v>
      </c>
      <c r="CG194" s="314">
        <f t="shared" si="2482"/>
        <v>0</v>
      </c>
      <c r="CH194" s="314">
        <f t="shared" si="2482"/>
        <v>0</v>
      </c>
      <c r="CI194" s="314">
        <f t="shared" si="2482"/>
        <v>0</v>
      </c>
      <c r="CJ194" s="314">
        <f t="shared" si="2482"/>
        <v>0</v>
      </c>
      <c r="CK194" s="314">
        <f t="shared" si="2482"/>
        <v>0</v>
      </c>
      <c r="CL194" s="314">
        <f t="shared" si="2482"/>
        <v>0</v>
      </c>
      <c r="CM194" s="314">
        <f t="shared" si="2482"/>
        <v>0</v>
      </c>
      <c r="CN194" s="314">
        <f t="shared" si="2482"/>
        <v>0</v>
      </c>
      <c r="CO194" s="314">
        <f t="shared" si="2482"/>
        <v>0</v>
      </c>
      <c r="CP194" s="314">
        <f t="shared" si="2482"/>
        <v>0</v>
      </c>
      <c r="CQ194" s="314">
        <f t="shared" si="2482"/>
        <v>0</v>
      </c>
      <c r="CR194" s="314">
        <f t="shared" si="2482"/>
        <v>0</v>
      </c>
      <c r="CS194" s="314">
        <f t="shared" si="2482"/>
        <v>0</v>
      </c>
      <c r="CT194" s="314">
        <f t="shared" si="2482"/>
        <v>0</v>
      </c>
      <c r="CU194" s="314">
        <f t="shared" si="2482"/>
        <v>0</v>
      </c>
      <c r="CV194" s="314">
        <f t="shared" si="2482"/>
        <v>0</v>
      </c>
      <c r="CW194" s="314">
        <f t="shared" si="2482"/>
        <v>0</v>
      </c>
      <c r="CX194" s="314">
        <f t="shared" si="2482"/>
        <v>0</v>
      </c>
      <c r="CY194" s="314">
        <f t="shared" si="2482"/>
        <v>0</v>
      </c>
      <c r="CZ194" s="314">
        <f t="shared" si="2482"/>
        <v>0</v>
      </c>
      <c r="DA194" s="314">
        <f t="shared" si="2482"/>
        <v>0</v>
      </c>
      <c r="DB194" s="314">
        <f t="shared" si="2482"/>
        <v>0</v>
      </c>
      <c r="DC194" s="314">
        <f t="shared" si="2482"/>
        <v>0</v>
      </c>
      <c r="DD194" s="314">
        <f t="shared" si="2482"/>
        <v>0</v>
      </c>
      <c r="DE194" s="314">
        <f t="shared" si="2482"/>
        <v>0</v>
      </c>
      <c r="DF194" s="314">
        <f t="shared" si="2482"/>
        <v>0</v>
      </c>
      <c r="DG194" s="314">
        <f t="shared" si="2482"/>
        <v>0</v>
      </c>
      <c r="DH194" s="314">
        <f t="shared" si="2482"/>
        <v>0</v>
      </c>
      <c r="DI194" s="314">
        <f t="shared" si="2482"/>
        <v>0</v>
      </c>
      <c r="DJ194" s="314">
        <f t="shared" si="2482"/>
        <v>0</v>
      </c>
      <c r="DK194" s="314">
        <f t="shared" si="2482"/>
        <v>0</v>
      </c>
      <c r="DL194" s="314">
        <f t="shared" si="2482"/>
        <v>0</v>
      </c>
      <c r="DM194" s="314">
        <f t="shared" si="2482"/>
        <v>0</v>
      </c>
      <c r="DN194" s="314">
        <f t="shared" si="2482"/>
        <v>0</v>
      </c>
      <c r="DO194" s="314">
        <f t="shared" si="2482"/>
        <v>0</v>
      </c>
      <c r="DP194" s="314">
        <f t="shared" si="2482"/>
        <v>0</v>
      </c>
      <c r="DQ194" s="314">
        <f t="shared" si="2482"/>
        <v>0</v>
      </c>
      <c r="DR194" s="314">
        <f t="shared" si="2482"/>
        <v>0</v>
      </c>
      <c r="DS194" s="314">
        <f t="shared" si="2482"/>
        <v>0</v>
      </c>
      <c r="DT194" s="314">
        <f t="shared" si="2482"/>
        <v>0</v>
      </c>
      <c r="DU194" s="314">
        <f t="shared" si="2482"/>
        <v>0</v>
      </c>
      <c r="DV194" s="314">
        <f t="shared" si="2482"/>
        <v>0</v>
      </c>
      <c r="DW194" s="314">
        <f t="shared" si="2482"/>
        <v>0</v>
      </c>
      <c r="DX194" s="314">
        <f t="shared" si="2482"/>
        <v>0</v>
      </c>
      <c r="DY194" s="314">
        <f t="shared" si="2482"/>
        <v>0</v>
      </c>
      <c r="DZ194" s="314">
        <f t="shared" si="2482"/>
        <v>0</v>
      </c>
      <c r="EA194" s="314">
        <f t="shared" si="2482"/>
        <v>0</v>
      </c>
      <c r="EB194" s="314">
        <f t="shared" si="2482"/>
        <v>0</v>
      </c>
    </row>
    <row r="195" spans="2:132" outlineLevel="1" x14ac:dyDescent="0.25">
      <c r="C195" s="324" t="s">
        <v>417</v>
      </c>
      <c r="D195" s="34"/>
      <c r="E195" s="34"/>
      <c r="F195" s="34"/>
      <c r="G195" s="67" t="s">
        <v>215</v>
      </c>
      <c r="H195" s="34"/>
      <c r="I195" s="34"/>
      <c r="J195" s="126">
        <f>J$13</f>
        <v>1</v>
      </c>
      <c r="K195" s="126">
        <f t="shared" ref="K195:BV195" si="2483">K$13</f>
        <v>1.0026792493128671</v>
      </c>
      <c r="L195" s="126">
        <f>L$13</f>
        <v>1.0056539350998608</v>
      </c>
      <c r="M195" s="126">
        <f t="shared" si="2483"/>
        <v>1.0085410656939733</v>
      </c>
      <c r="N195" s="126">
        <f t="shared" si="2483"/>
        <v>1.0114364849476103</v>
      </c>
      <c r="O195" s="126">
        <f t="shared" si="2483"/>
        <v>1.0143402166566737</v>
      </c>
      <c r="P195" s="126">
        <f t="shared" si="2483"/>
        <v>1.0172522846853813</v>
      </c>
      <c r="Q195" s="126">
        <f t="shared" si="2483"/>
        <v>1.0201727129664624</v>
      </c>
      <c r="R195" s="126">
        <f t="shared" si="2483"/>
        <v>1.0231015255013547</v>
      </c>
      <c r="S195" s="126">
        <f t="shared" si="2483"/>
        <v>1.0260387463604019</v>
      </c>
      <c r="T195" s="126">
        <f t="shared" si="2483"/>
        <v>1.028984399683051</v>
      </c>
      <c r="U195" s="126">
        <f t="shared" si="2483"/>
        <v>1.0319385096780509</v>
      </c>
      <c r="V195" s="126">
        <f t="shared" si="2483"/>
        <v>1.0349011006236515</v>
      </c>
      <c r="W195" s="126">
        <f t="shared" si="2483"/>
        <v>1.0377730230388176</v>
      </c>
      <c r="X195" s="126">
        <f t="shared" si="2483"/>
        <v>1.0408518228283561</v>
      </c>
      <c r="Y195" s="126">
        <f t="shared" si="2483"/>
        <v>1.0438400029932626</v>
      </c>
      <c r="Z195" s="126">
        <f t="shared" si="2483"/>
        <v>1.046836761920777</v>
      </c>
      <c r="AA195" s="126">
        <f t="shared" si="2483"/>
        <v>1.0498421242396576</v>
      </c>
      <c r="AB195" s="126">
        <f t="shared" si="2483"/>
        <v>1.05285611464937</v>
      </c>
      <c r="AC195" s="126">
        <f t="shared" si="2483"/>
        <v>1.0558787579202888</v>
      </c>
      <c r="AD195" s="126">
        <f t="shared" si="2483"/>
        <v>1.0589100788939025</v>
      </c>
      <c r="AE195" s="126">
        <f t="shared" si="2483"/>
        <v>1.0619501024830165</v>
      </c>
      <c r="AF195" s="126">
        <f t="shared" si="2483"/>
        <v>1.0649988536719583</v>
      </c>
      <c r="AG195" s="126">
        <f t="shared" si="2483"/>
        <v>1.0680563575167832</v>
      </c>
      <c r="AH195" s="126">
        <f t="shared" si="2483"/>
        <v>1.0711226391454798</v>
      </c>
      <c r="AI195" s="126">
        <f t="shared" si="2483"/>
        <v>1.0739924437404067</v>
      </c>
      <c r="AJ195" s="126">
        <f t="shared" si="2483"/>
        <v>1.0771786970311998</v>
      </c>
      <c r="AK195" s="126">
        <f t="shared" si="2483"/>
        <v>1.0802711679727233</v>
      </c>
      <c r="AL195" s="126">
        <f t="shared" si="2483"/>
        <v>1.0833725170851116</v>
      </c>
      <c r="AM195" s="126">
        <f t="shared" si="2483"/>
        <v>1.0864827698566941</v>
      </c>
      <c r="AN195" s="126">
        <f t="shared" si="2483"/>
        <v>1.0896019518489746</v>
      </c>
      <c r="AO195" s="126">
        <f t="shared" si="2483"/>
        <v>1.0927300886968412</v>
      </c>
      <c r="AP195" s="126">
        <f t="shared" si="2483"/>
        <v>1.0958672061087775</v>
      </c>
      <c r="AQ195" s="126">
        <f t="shared" si="2483"/>
        <v>1.0990133298670732</v>
      </c>
      <c r="AR195" s="126">
        <f t="shared" si="2483"/>
        <v>1.1021684858280367</v>
      </c>
      <c r="AS195" s="126">
        <f t="shared" si="2483"/>
        <v>1.1053326999222071</v>
      </c>
      <c r="AT195" s="126">
        <f t="shared" si="2483"/>
        <v>1.1085059981545673</v>
      </c>
      <c r="AU195" s="126">
        <f t="shared" si="2483"/>
        <v>1.111475962088432</v>
      </c>
      <c r="AV195" s="126">
        <f t="shared" si="2483"/>
        <v>1.1147734191259395</v>
      </c>
      <c r="AW195" s="126">
        <f t="shared" si="2483"/>
        <v>1.1179738207069689</v>
      </c>
      <c r="AX195" s="126">
        <f t="shared" si="2483"/>
        <v>1.1211834103167977</v>
      </c>
      <c r="AY195" s="126">
        <f t="shared" si="2483"/>
        <v>1.1244022143333261</v>
      </c>
      <c r="AZ195" s="126">
        <f t="shared" si="2483"/>
        <v>1.1276302592101826</v>
      </c>
      <c r="BA195" s="126">
        <f t="shared" si="2483"/>
        <v>1.1308675714769412</v>
      </c>
      <c r="BB195" s="126">
        <f t="shared" si="2483"/>
        <v>1.1341141777393395</v>
      </c>
      <c r="BC195" s="126">
        <f t="shared" si="2483"/>
        <v>1.1373701046794982</v>
      </c>
      <c r="BD195" s="126">
        <f t="shared" si="2483"/>
        <v>1.1406353790561385</v>
      </c>
      <c r="BE195" s="126">
        <f t="shared" si="2483"/>
        <v>1.1439100277048042</v>
      </c>
      <c r="BF195" s="126">
        <f t="shared" si="2483"/>
        <v>1.1471940775380809</v>
      </c>
      <c r="BG195" s="126">
        <f t="shared" si="2483"/>
        <v>1.15026769648205</v>
      </c>
      <c r="BH195" s="126">
        <f t="shared" si="2483"/>
        <v>1.1536802383994258</v>
      </c>
      <c r="BI195" s="126">
        <f t="shared" si="2483"/>
        <v>1.1569923375180708</v>
      </c>
      <c r="BJ195" s="126">
        <f t="shared" si="2483"/>
        <v>1.1603139453378331</v>
      </c>
      <c r="BK195" s="126">
        <f t="shared" si="2483"/>
        <v>1.1636450891572303</v>
      </c>
      <c r="BL195" s="126">
        <f t="shared" si="2483"/>
        <v>1.1669857963531516</v>
      </c>
      <c r="BM195" s="126">
        <f t="shared" si="2483"/>
        <v>1.1703360943810825</v>
      </c>
      <c r="BN195" s="126">
        <f t="shared" si="2483"/>
        <v>1.1736960107753303</v>
      </c>
      <c r="BO195" s="126">
        <f t="shared" si="2483"/>
        <v>1.1770655731492505</v>
      </c>
      <c r="BP195" s="126">
        <f t="shared" si="2483"/>
        <v>1.180444809195474</v>
      </c>
      <c r="BQ195" s="126">
        <f t="shared" si="2483"/>
        <v>1.1838337466861339</v>
      </c>
      <c r="BR195" s="126">
        <f t="shared" si="2483"/>
        <v>1.1872324134730949</v>
      </c>
      <c r="BS195" s="126">
        <f t="shared" si="2483"/>
        <v>1.1905270658589224</v>
      </c>
      <c r="BT195" s="126">
        <f t="shared" si="2483"/>
        <v>1.1940590467434065</v>
      </c>
      <c r="BU195" s="126">
        <f t="shared" si="2483"/>
        <v>1.1974870693312041</v>
      </c>
      <c r="BV195" s="126">
        <f t="shared" si="2483"/>
        <v>1.2009249334246579</v>
      </c>
      <c r="BW195" s="126">
        <f t="shared" ref="BW195:EB195" si="2484">BW$13</f>
        <v>1.204372667277734</v>
      </c>
      <c r="BX195" s="126">
        <f t="shared" si="2484"/>
        <v>1.2078302992255125</v>
      </c>
      <c r="BY195" s="126">
        <f t="shared" si="2484"/>
        <v>1.2112978576844211</v>
      </c>
      <c r="BZ195" s="126">
        <f t="shared" si="2484"/>
        <v>1.2147753711524676</v>
      </c>
      <c r="CA195" s="126">
        <f t="shared" si="2484"/>
        <v>1.2182628682094752</v>
      </c>
      <c r="CB195" s="126">
        <f t="shared" si="2484"/>
        <v>1.2217603775173165</v>
      </c>
      <c r="CC195" s="126">
        <f t="shared" si="2484"/>
        <v>1.2252679278201495</v>
      </c>
      <c r="CD195" s="126">
        <f t="shared" si="2484"/>
        <v>1.2287855479446541</v>
      </c>
      <c r="CE195" s="126">
        <f t="shared" si="2484"/>
        <v>1.232077770779646</v>
      </c>
      <c r="CF195" s="126">
        <f t="shared" si="2484"/>
        <v>1.23573302168438</v>
      </c>
      <c r="CG195" s="126">
        <f t="shared" si="2484"/>
        <v>1.2392806860334544</v>
      </c>
      <c r="CH195" s="126">
        <f t="shared" si="2484"/>
        <v>1.2428385353675644</v>
      </c>
      <c r="CI195" s="126">
        <f t="shared" si="2484"/>
        <v>1.2464065989267703</v>
      </c>
      <c r="CJ195" s="126">
        <f t="shared" si="2484"/>
        <v>1.2499849060350778</v>
      </c>
      <c r="CK195" s="126">
        <f t="shared" si="2484"/>
        <v>1.2535734861006791</v>
      </c>
      <c r="CL195" s="126">
        <f t="shared" si="2484"/>
        <v>1.257172368616194</v>
      </c>
      <c r="CM195" s="126">
        <f t="shared" si="2484"/>
        <v>1.2607815831589126</v>
      </c>
      <c r="CN195" s="126">
        <f t="shared" si="2484"/>
        <v>1.2644011593910389</v>
      </c>
      <c r="CO195" s="126">
        <f t="shared" si="2484"/>
        <v>1.2680311270599336</v>
      </c>
      <c r="CP195" s="126">
        <f t="shared" si="2484"/>
        <v>1.2716715159983594</v>
      </c>
      <c r="CQ195" s="126">
        <f t="shared" si="2484"/>
        <v>1.2750786410337906</v>
      </c>
      <c r="CR195" s="126">
        <f t="shared" si="2484"/>
        <v>1.2788614642181557</v>
      </c>
      <c r="CS195" s="126">
        <f t="shared" si="2484"/>
        <v>1.2825329459576562</v>
      </c>
      <c r="CT195" s="126">
        <f t="shared" si="2484"/>
        <v>1.2862149681493797</v>
      </c>
      <c r="CU195" s="126">
        <f t="shared" si="2484"/>
        <v>1.289907561053897</v>
      </c>
      <c r="CV195" s="126">
        <f t="shared" si="2484"/>
        <v>1.293610755018654</v>
      </c>
      <c r="CW195" s="126">
        <f t="shared" si="2484"/>
        <v>1.2973245804782207</v>
      </c>
      <c r="CX195" s="126">
        <f t="shared" si="2484"/>
        <v>1.3010490679545423</v>
      </c>
      <c r="CY195" s="126">
        <f t="shared" si="2484"/>
        <v>1.304784248057189</v>
      </c>
      <c r="CZ195" s="126">
        <f t="shared" si="2484"/>
        <v>1.3085301514836076</v>
      </c>
      <c r="DA195" s="126">
        <f t="shared" si="2484"/>
        <v>1.3122868090193751</v>
      </c>
      <c r="DB195" s="126">
        <f t="shared" si="2484"/>
        <v>1.3160542515384499</v>
      </c>
      <c r="DC195" s="126">
        <f t="shared" si="2484"/>
        <v>1.3195802889875801</v>
      </c>
      <c r="DD195" s="126">
        <f t="shared" si="2484"/>
        <v>1.323495136864544</v>
      </c>
      <c r="DE195" s="126">
        <f t="shared" si="2484"/>
        <v>1.3272947573576725</v>
      </c>
      <c r="DF195" s="126">
        <f t="shared" si="2484"/>
        <v>1.3311052861764079</v>
      </c>
      <c r="DG195" s="126">
        <f t="shared" si="2484"/>
        <v>1.3349267546374479</v>
      </c>
      <c r="DH195" s="126">
        <f t="shared" si="2484"/>
        <v>1.3387591941473977</v>
      </c>
      <c r="DI195" s="126">
        <f t="shared" si="2484"/>
        <v>1.3426026362030277</v>
      </c>
      <c r="DJ195" s="126">
        <f t="shared" si="2484"/>
        <v>1.3464571123915319</v>
      </c>
      <c r="DK195" s="126">
        <f t="shared" si="2484"/>
        <v>1.3503226543907885</v>
      </c>
      <c r="DL195" s="126">
        <f t="shared" si="2484"/>
        <v>1.3541992939696192</v>
      </c>
      <c r="DM195" s="126">
        <f t="shared" si="2484"/>
        <v>1.358087062988051</v>
      </c>
      <c r="DN195" s="126">
        <f t="shared" si="2484"/>
        <v>1.361985993397578</v>
      </c>
      <c r="DO195" s="126">
        <f t="shared" si="2484"/>
        <v>1.3657655991021458</v>
      </c>
      <c r="DP195" s="126">
        <f t="shared" si="2484"/>
        <v>1.3698174666548035</v>
      </c>
      <c r="DQ195" s="126">
        <f t="shared" si="2484"/>
        <v>1.3737500738651915</v>
      </c>
      <c r="DR195" s="126">
        <f t="shared" si="2484"/>
        <v>1.3776939711925826</v>
      </c>
      <c r="DS195" s="126">
        <f t="shared" si="2484"/>
        <v>1.381649191049759</v>
      </c>
      <c r="DT195" s="126">
        <f t="shared" si="2484"/>
        <v>1.385615765942557</v>
      </c>
      <c r="DU195" s="126">
        <f t="shared" si="2484"/>
        <v>1.3895937284701338</v>
      </c>
      <c r="DV195" s="126">
        <f t="shared" si="2484"/>
        <v>1.3935831113252357</v>
      </c>
      <c r="DW195" s="126">
        <f t="shared" si="2484"/>
        <v>1.3975839472944662</v>
      </c>
      <c r="DX195" s="126">
        <f t="shared" si="2484"/>
        <v>1.401596269258556</v>
      </c>
      <c r="DY195" s="126">
        <f t="shared" si="2484"/>
        <v>1.4056201101926329</v>
      </c>
      <c r="DZ195" s="126">
        <f t="shared" si="2484"/>
        <v>1.4096555031664932</v>
      </c>
      <c r="EA195" s="126">
        <f t="shared" si="2484"/>
        <v>1.4134323217047313</v>
      </c>
      <c r="EB195" s="126">
        <f t="shared" si="2484"/>
        <v>1.4176256038945581</v>
      </c>
    </row>
    <row r="196" spans="2:132" outlineLevel="1" x14ac:dyDescent="0.25">
      <c r="C196" s="321" t="s">
        <v>517</v>
      </c>
      <c r="D196" s="38"/>
      <c r="E196" s="38"/>
      <c r="F196" s="38"/>
      <c r="G196" s="52" t="s">
        <v>220</v>
      </c>
      <c r="H196" s="46">
        <f t="shared" ref="H196" si="2485">SUM(J196:EB196)</f>
        <v>4604031.6439706367</v>
      </c>
      <c r="I196" s="38"/>
      <c r="J196" s="82">
        <f>J194*J195</f>
        <v>0</v>
      </c>
      <c r="K196" s="82">
        <f t="shared" ref="K196" si="2486">K194*K195</f>
        <v>0</v>
      </c>
      <c r="L196" s="82">
        <f t="shared" ref="L196" si="2487">L194*L195</f>
        <v>0</v>
      </c>
      <c r="M196" s="82">
        <f t="shared" ref="M196" si="2488">M194*M195</f>
        <v>0</v>
      </c>
      <c r="N196" s="82">
        <f t="shared" ref="N196" si="2489">N194*N195</f>
        <v>0</v>
      </c>
      <c r="O196" s="82">
        <f t="shared" ref="O196" si="2490">O194*O195</f>
        <v>0</v>
      </c>
      <c r="P196" s="82">
        <f t="shared" ref="P196" si="2491">P194*P195</f>
        <v>2262423.4122705827</v>
      </c>
      <c r="Q196" s="82">
        <f t="shared" ref="Q196" si="2492">Q194*Q195</f>
        <v>0</v>
      </c>
      <c r="R196" s="82">
        <f t="shared" ref="R196" si="2493">R194*R195</f>
        <v>0</v>
      </c>
      <c r="S196" s="82">
        <f t="shared" ref="S196" si="2494">S194*S195</f>
        <v>0</v>
      </c>
      <c r="T196" s="82">
        <f t="shared" ref="T196" si="2495">T194*T195</f>
        <v>0</v>
      </c>
      <c r="U196" s="82">
        <f t="shared" ref="U196" si="2496">U194*U195</f>
        <v>0</v>
      </c>
      <c r="V196" s="82">
        <f t="shared" ref="V196" si="2497">V194*V195</f>
        <v>0</v>
      </c>
      <c r="W196" s="82">
        <f t="shared" ref="W196" si="2498">W194*W195</f>
        <v>0</v>
      </c>
      <c r="X196" s="82">
        <f t="shared" ref="X196" si="2499">X194*X195</f>
        <v>0</v>
      </c>
      <c r="Y196" s="82">
        <f t="shared" ref="Y196" si="2500">Y194*Y195</f>
        <v>0</v>
      </c>
      <c r="Z196" s="82">
        <f t="shared" ref="Z196" si="2501">Z194*Z195</f>
        <v>0</v>
      </c>
      <c r="AA196" s="82">
        <f t="shared" ref="AA196" si="2502">AA194*AA195</f>
        <v>0</v>
      </c>
      <c r="AB196" s="82">
        <f t="shared" ref="AB196" si="2503">AB194*AB195</f>
        <v>2341608.2317000539</v>
      </c>
      <c r="AC196" s="82">
        <f t="shared" ref="AC196" si="2504">AC194*AC195</f>
        <v>0</v>
      </c>
      <c r="AD196" s="82">
        <f t="shared" ref="AD196" si="2505">AD194*AD195</f>
        <v>0</v>
      </c>
      <c r="AE196" s="82">
        <f t="shared" ref="AE196" si="2506">AE194*AE195</f>
        <v>0</v>
      </c>
      <c r="AF196" s="82">
        <f t="shared" ref="AF196" si="2507">AF194*AF195</f>
        <v>0</v>
      </c>
      <c r="AG196" s="82">
        <f t="shared" ref="AG196" si="2508">AG194*AG195</f>
        <v>0</v>
      </c>
      <c r="AH196" s="82">
        <f t="shared" ref="AH196" si="2509">AH194*AH195</f>
        <v>0</v>
      </c>
      <c r="AI196" s="82">
        <f t="shared" ref="AI196" si="2510">AI194*AI195</f>
        <v>0</v>
      </c>
      <c r="AJ196" s="82">
        <f t="shared" ref="AJ196" si="2511">AJ194*AJ195</f>
        <v>0</v>
      </c>
      <c r="AK196" s="82">
        <f t="shared" ref="AK196" si="2512">AK194*AK195</f>
        <v>0</v>
      </c>
      <c r="AL196" s="82">
        <f t="shared" ref="AL196" si="2513">AL194*AL195</f>
        <v>0</v>
      </c>
      <c r="AM196" s="82">
        <f t="shared" ref="AM196" si="2514">AM194*AM195</f>
        <v>0</v>
      </c>
      <c r="AN196" s="82">
        <f t="shared" ref="AN196" si="2515">AN194*AN195</f>
        <v>0</v>
      </c>
      <c r="AO196" s="82">
        <f t="shared" ref="AO196" si="2516">AO194*AO195</f>
        <v>0</v>
      </c>
      <c r="AP196" s="82">
        <f t="shared" ref="AP196" si="2517">AP194*AP195</f>
        <v>0</v>
      </c>
      <c r="AQ196" s="82">
        <f t="shared" ref="AQ196" si="2518">AQ194*AQ195</f>
        <v>0</v>
      </c>
      <c r="AR196" s="82">
        <f t="shared" ref="AR196" si="2519">AR194*AR195</f>
        <v>0</v>
      </c>
      <c r="AS196" s="82">
        <f t="shared" ref="AS196" si="2520">AS194*AS195</f>
        <v>0</v>
      </c>
      <c r="AT196" s="82">
        <f t="shared" ref="AT196" si="2521">AT194*AT195</f>
        <v>0</v>
      </c>
      <c r="AU196" s="82">
        <f t="shared" ref="AU196" si="2522">AU194*AU195</f>
        <v>0</v>
      </c>
      <c r="AV196" s="82">
        <f t="shared" ref="AV196" si="2523">AV194*AV195</f>
        <v>0</v>
      </c>
      <c r="AW196" s="82">
        <f t="shared" ref="AW196" si="2524">AW194*AW195</f>
        <v>0</v>
      </c>
      <c r="AX196" s="82">
        <f t="shared" ref="AX196" si="2525">AX194*AX195</f>
        <v>0</v>
      </c>
      <c r="AY196" s="82">
        <f t="shared" ref="AY196" si="2526">AY194*AY195</f>
        <v>0</v>
      </c>
      <c r="AZ196" s="82">
        <f t="shared" ref="AZ196" si="2527">AZ194*AZ195</f>
        <v>0</v>
      </c>
      <c r="BA196" s="82">
        <f t="shared" ref="BA196" si="2528">BA194*BA195</f>
        <v>0</v>
      </c>
      <c r="BB196" s="82">
        <f t="shared" ref="BB196" si="2529">BB194*BB195</f>
        <v>0</v>
      </c>
      <c r="BC196" s="82">
        <f t="shared" ref="BC196" si="2530">BC194*BC195</f>
        <v>0</v>
      </c>
      <c r="BD196" s="82">
        <f t="shared" ref="BD196" si="2531">BD194*BD195</f>
        <v>0</v>
      </c>
      <c r="BE196" s="82">
        <f t="shared" ref="BE196" si="2532">BE194*BE195</f>
        <v>0</v>
      </c>
      <c r="BF196" s="82">
        <f t="shared" ref="BF196" si="2533">BF194*BF195</f>
        <v>0</v>
      </c>
      <c r="BG196" s="82">
        <f t="shared" ref="BG196" si="2534">BG194*BG195</f>
        <v>0</v>
      </c>
      <c r="BH196" s="82">
        <f t="shared" ref="BH196" si="2535">BH194*BH195</f>
        <v>0</v>
      </c>
      <c r="BI196" s="82">
        <f t="shared" ref="BI196" si="2536">BI194*BI195</f>
        <v>0</v>
      </c>
      <c r="BJ196" s="82">
        <f t="shared" ref="BJ196" si="2537">BJ194*BJ195</f>
        <v>0</v>
      </c>
      <c r="BK196" s="82">
        <f t="shared" ref="BK196" si="2538">BK194*BK195</f>
        <v>0</v>
      </c>
      <c r="BL196" s="82">
        <f t="shared" ref="BL196" si="2539">BL194*BL195</f>
        <v>0</v>
      </c>
      <c r="BM196" s="82">
        <f t="shared" ref="BM196" si="2540">BM194*BM195</f>
        <v>0</v>
      </c>
      <c r="BN196" s="82">
        <f t="shared" ref="BN196" si="2541">BN194*BN195</f>
        <v>0</v>
      </c>
      <c r="BO196" s="82">
        <f t="shared" ref="BO196" si="2542">BO194*BO195</f>
        <v>0</v>
      </c>
      <c r="BP196" s="82">
        <f t="shared" ref="BP196" si="2543">BP194*BP195</f>
        <v>0</v>
      </c>
      <c r="BQ196" s="82">
        <f t="shared" ref="BQ196" si="2544">BQ194*BQ195</f>
        <v>0</v>
      </c>
      <c r="BR196" s="82">
        <f t="shared" ref="BR196" si="2545">BR194*BR195</f>
        <v>0</v>
      </c>
      <c r="BS196" s="82">
        <f t="shared" ref="BS196" si="2546">BS194*BS195</f>
        <v>0</v>
      </c>
      <c r="BT196" s="82">
        <f t="shared" ref="BT196" si="2547">BT194*BT195</f>
        <v>0</v>
      </c>
      <c r="BU196" s="82">
        <f t="shared" ref="BU196" si="2548">BU194*BU195</f>
        <v>0</v>
      </c>
      <c r="BV196" s="82">
        <f t="shared" ref="BV196" si="2549">BV194*BV195</f>
        <v>0</v>
      </c>
      <c r="BW196" s="82">
        <f t="shared" ref="BW196" si="2550">BW194*BW195</f>
        <v>0</v>
      </c>
      <c r="BX196" s="82">
        <f t="shared" ref="BX196" si="2551">BX194*BX195</f>
        <v>0</v>
      </c>
      <c r="BY196" s="82">
        <f t="shared" ref="BY196" si="2552">BY194*BY195</f>
        <v>0</v>
      </c>
      <c r="BZ196" s="82">
        <f t="shared" ref="BZ196" si="2553">BZ194*BZ195</f>
        <v>0</v>
      </c>
      <c r="CA196" s="82">
        <f t="shared" ref="CA196" si="2554">CA194*CA195</f>
        <v>0</v>
      </c>
      <c r="CB196" s="82">
        <f t="shared" ref="CB196" si="2555">CB194*CB195</f>
        <v>0</v>
      </c>
      <c r="CC196" s="82">
        <f t="shared" ref="CC196" si="2556">CC194*CC195</f>
        <v>0</v>
      </c>
      <c r="CD196" s="82">
        <f t="shared" ref="CD196" si="2557">CD194*CD195</f>
        <v>0</v>
      </c>
      <c r="CE196" s="82">
        <f t="shared" ref="CE196" si="2558">CE194*CE195</f>
        <v>0</v>
      </c>
      <c r="CF196" s="82">
        <f t="shared" ref="CF196" si="2559">CF194*CF195</f>
        <v>0</v>
      </c>
      <c r="CG196" s="82">
        <f t="shared" ref="CG196" si="2560">CG194*CG195</f>
        <v>0</v>
      </c>
      <c r="CH196" s="82">
        <f t="shared" ref="CH196" si="2561">CH194*CH195</f>
        <v>0</v>
      </c>
      <c r="CI196" s="82">
        <f t="shared" ref="CI196" si="2562">CI194*CI195</f>
        <v>0</v>
      </c>
      <c r="CJ196" s="82">
        <f t="shared" ref="CJ196" si="2563">CJ194*CJ195</f>
        <v>0</v>
      </c>
      <c r="CK196" s="82">
        <f t="shared" ref="CK196" si="2564">CK194*CK195</f>
        <v>0</v>
      </c>
      <c r="CL196" s="82">
        <f t="shared" ref="CL196" si="2565">CL194*CL195</f>
        <v>0</v>
      </c>
      <c r="CM196" s="82">
        <f t="shared" ref="CM196" si="2566">CM194*CM195</f>
        <v>0</v>
      </c>
      <c r="CN196" s="82">
        <f t="shared" ref="CN196" si="2567">CN194*CN195</f>
        <v>0</v>
      </c>
      <c r="CO196" s="82">
        <f t="shared" ref="CO196" si="2568">CO194*CO195</f>
        <v>0</v>
      </c>
      <c r="CP196" s="82">
        <f t="shared" ref="CP196" si="2569">CP194*CP195</f>
        <v>0</v>
      </c>
      <c r="CQ196" s="82">
        <f t="shared" ref="CQ196" si="2570">CQ194*CQ195</f>
        <v>0</v>
      </c>
      <c r="CR196" s="82">
        <f t="shared" ref="CR196" si="2571">CR194*CR195</f>
        <v>0</v>
      </c>
      <c r="CS196" s="82">
        <f t="shared" ref="CS196" si="2572">CS194*CS195</f>
        <v>0</v>
      </c>
      <c r="CT196" s="82">
        <f t="shared" ref="CT196" si="2573">CT194*CT195</f>
        <v>0</v>
      </c>
      <c r="CU196" s="82">
        <f t="shared" ref="CU196" si="2574">CU194*CU195</f>
        <v>0</v>
      </c>
      <c r="CV196" s="82">
        <f t="shared" ref="CV196" si="2575">CV194*CV195</f>
        <v>0</v>
      </c>
      <c r="CW196" s="82">
        <f t="shared" ref="CW196" si="2576">CW194*CW195</f>
        <v>0</v>
      </c>
      <c r="CX196" s="82">
        <f t="shared" ref="CX196" si="2577">CX194*CX195</f>
        <v>0</v>
      </c>
      <c r="CY196" s="82">
        <f t="shared" ref="CY196" si="2578">CY194*CY195</f>
        <v>0</v>
      </c>
      <c r="CZ196" s="82">
        <f t="shared" ref="CZ196" si="2579">CZ194*CZ195</f>
        <v>0</v>
      </c>
      <c r="DA196" s="82">
        <f t="shared" ref="DA196" si="2580">DA194*DA195</f>
        <v>0</v>
      </c>
      <c r="DB196" s="82">
        <f t="shared" ref="DB196" si="2581">DB194*DB195</f>
        <v>0</v>
      </c>
      <c r="DC196" s="82">
        <f t="shared" ref="DC196" si="2582">DC194*DC195</f>
        <v>0</v>
      </c>
      <c r="DD196" s="82">
        <f t="shared" ref="DD196" si="2583">DD194*DD195</f>
        <v>0</v>
      </c>
      <c r="DE196" s="82">
        <f t="shared" ref="DE196" si="2584">DE194*DE195</f>
        <v>0</v>
      </c>
      <c r="DF196" s="82">
        <f t="shared" ref="DF196" si="2585">DF194*DF195</f>
        <v>0</v>
      </c>
      <c r="DG196" s="82">
        <f t="shared" ref="DG196" si="2586">DG194*DG195</f>
        <v>0</v>
      </c>
      <c r="DH196" s="82">
        <f t="shared" ref="DH196" si="2587">DH194*DH195</f>
        <v>0</v>
      </c>
      <c r="DI196" s="82">
        <f t="shared" ref="DI196" si="2588">DI194*DI195</f>
        <v>0</v>
      </c>
      <c r="DJ196" s="82">
        <f t="shared" ref="DJ196" si="2589">DJ194*DJ195</f>
        <v>0</v>
      </c>
      <c r="DK196" s="82">
        <f t="shared" ref="DK196" si="2590">DK194*DK195</f>
        <v>0</v>
      </c>
      <c r="DL196" s="82">
        <f t="shared" ref="DL196" si="2591">DL194*DL195</f>
        <v>0</v>
      </c>
      <c r="DM196" s="82">
        <f t="shared" ref="DM196" si="2592">DM194*DM195</f>
        <v>0</v>
      </c>
      <c r="DN196" s="82">
        <f t="shared" ref="DN196" si="2593">DN194*DN195</f>
        <v>0</v>
      </c>
      <c r="DO196" s="82">
        <f t="shared" ref="DO196" si="2594">DO194*DO195</f>
        <v>0</v>
      </c>
      <c r="DP196" s="82">
        <f t="shared" ref="DP196" si="2595">DP194*DP195</f>
        <v>0</v>
      </c>
      <c r="DQ196" s="82">
        <f t="shared" ref="DQ196" si="2596">DQ194*DQ195</f>
        <v>0</v>
      </c>
      <c r="DR196" s="82">
        <f t="shared" ref="DR196" si="2597">DR194*DR195</f>
        <v>0</v>
      </c>
      <c r="DS196" s="82">
        <f t="shared" ref="DS196" si="2598">DS194*DS195</f>
        <v>0</v>
      </c>
      <c r="DT196" s="82">
        <f t="shared" ref="DT196" si="2599">DT194*DT195</f>
        <v>0</v>
      </c>
      <c r="DU196" s="82">
        <f t="shared" ref="DU196" si="2600">DU194*DU195</f>
        <v>0</v>
      </c>
      <c r="DV196" s="82">
        <f t="shared" ref="DV196" si="2601">DV194*DV195</f>
        <v>0</v>
      </c>
      <c r="DW196" s="82">
        <f t="shared" ref="DW196" si="2602">DW194*DW195</f>
        <v>0</v>
      </c>
      <c r="DX196" s="82">
        <f t="shared" ref="DX196" si="2603">DX194*DX195</f>
        <v>0</v>
      </c>
      <c r="DY196" s="82">
        <f t="shared" ref="DY196" si="2604">DY194*DY195</f>
        <v>0</v>
      </c>
      <c r="DZ196" s="82">
        <f t="shared" ref="DZ196" si="2605">DZ194*DZ195</f>
        <v>0</v>
      </c>
      <c r="EA196" s="82">
        <f t="shared" ref="EA196" si="2606">EA194*EA195</f>
        <v>0</v>
      </c>
      <c r="EB196" s="82">
        <f t="shared" ref="EB196" si="2607">EB194*EB195</f>
        <v>0</v>
      </c>
    </row>
    <row r="197" spans="2:132" outlineLevel="1" x14ac:dyDescent="0.25">
      <c r="C197" s="328"/>
      <c r="G197" s="5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row>
    <row r="198" spans="2:132" ht="13" outlineLevel="1" x14ac:dyDescent="0.3">
      <c r="C198" s="340" t="s">
        <v>504</v>
      </c>
      <c r="G198" s="52"/>
      <c r="H198" s="29"/>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row>
    <row r="199" spans="2:132" outlineLevel="1" x14ac:dyDescent="0.25">
      <c r="C199" s="317" t="s">
        <v>520</v>
      </c>
      <c r="G199" s="52" t="s">
        <v>525</v>
      </c>
      <c r="H199" s="46">
        <f t="shared" ref="H199" si="2608">SUM(J199:EB199)</f>
        <v>2583301.8553333334</v>
      </c>
      <c r="J199" s="82">
        <f>J178-J178*SUM($J$179:J$179)</f>
        <v>0</v>
      </c>
      <c r="K199" s="82">
        <f>K178-K178*SUM($J$179:K$179)</f>
        <v>0</v>
      </c>
      <c r="L199" s="82">
        <f>L178-L178*SUM($J$179:L$179)</f>
        <v>0</v>
      </c>
      <c r="M199" s="82">
        <f>M178-M178*SUM($J$179:M$179)</f>
        <v>0</v>
      </c>
      <c r="N199" s="82">
        <f>N178-N178*SUM($J$179:N$179)</f>
        <v>0</v>
      </c>
      <c r="O199" s="82">
        <f>O178-O178*SUM($J$179:O$179)</f>
        <v>0</v>
      </c>
      <c r="P199" s="82">
        <f>P178-P178*SUM($J$179:P$179)</f>
        <v>2583301.8553333334</v>
      </c>
      <c r="Q199" s="82">
        <f>Q178-Q178*SUM($J$179:Q$179)</f>
        <v>0</v>
      </c>
      <c r="R199" s="82">
        <f>R178-R178*SUM($J$179:R$179)</f>
        <v>0</v>
      </c>
      <c r="S199" s="82">
        <f>S178-S178*SUM($J$179:S$179)</f>
        <v>0</v>
      </c>
      <c r="T199" s="82">
        <f>T178-T178*SUM($J$179:T$179)</f>
        <v>0</v>
      </c>
      <c r="U199" s="82">
        <f>U178-U178*SUM($J$179:U$179)</f>
        <v>0</v>
      </c>
      <c r="V199" s="82">
        <f>V178-V178*SUM($J$179:V$179)</f>
        <v>0</v>
      </c>
      <c r="W199" s="82">
        <f>W178-W178*SUM($J$179:W$179)</f>
        <v>0</v>
      </c>
      <c r="X199" s="82">
        <f>X178-X178*SUM($J$179:X$179)</f>
        <v>0</v>
      </c>
      <c r="Y199" s="82">
        <f>Y178-Y178*SUM($J$179:Y$179)</f>
        <v>0</v>
      </c>
      <c r="Z199" s="82">
        <f>Z178-Z178*SUM($J$179:Z$179)</f>
        <v>0</v>
      </c>
      <c r="AA199" s="82">
        <f>AA178-AA178*SUM($J$179:AA$179)</f>
        <v>0</v>
      </c>
      <c r="AB199" s="82">
        <f>AB178-AB178*SUM($J$179:AB$179)</f>
        <v>0</v>
      </c>
      <c r="AC199" s="82">
        <f>AC178-AC178*SUM($J$179:AC$179)</f>
        <v>0</v>
      </c>
      <c r="AD199" s="82">
        <f>AD178-AD178*SUM($J$179:AD$179)</f>
        <v>0</v>
      </c>
      <c r="AE199" s="82">
        <f>AE178-AE178*SUM($J$179:AE$179)</f>
        <v>0</v>
      </c>
      <c r="AF199" s="82">
        <f>AF178-AF178*SUM($J$179:AF$179)</f>
        <v>0</v>
      </c>
      <c r="AG199" s="82">
        <f>AG178-AG178*SUM($J$179:AG$179)</f>
        <v>0</v>
      </c>
      <c r="AH199" s="82">
        <f>AH178-AH178*SUM($J$179:AH$179)</f>
        <v>0</v>
      </c>
      <c r="AI199" s="82">
        <f>AI178-AI178*SUM($J$179:AI$179)</f>
        <v>0</v>
      </c>
      <c r="AJ199" s="82">
        <f>AJ178-AJ178*SUM($J$179:AJ$179)</f>
        <v>0</v>
      </c>
      <c r="AK199" s="82">
        <f>AK178-AK178*SUM($J$179:AK$179)</f>
        <v>0</v>
      </c>
      <c r="AL199" s="82">
        <f>AL178-AL178*SUM($J$179:AL$179)</f>
        <v>0</v>
      </c>
      <c r="AM199" s="82">
        <f>AM178-AM178*SUM($J$179:AM$179)</f>
        <v>0</v>
      </c>
      <c r="AN199" s="82">
        <f>AN178-AN178*SUM($J$179:AN$179)</f>
        <v>0</v>
      </c>
      <c r="AO199" s="82">
        <f>AO178-AO178*SUM($J$179:AO$179)</f>
        <v>0</v>
      </c>
      <c r="AP199" s="82">
        <f>AP178-AP178*SUM($J$179:AP$179)</f>
        <v>0</v>
      </c>
      <c r="AQ199" s="82">
        <f>AQ178-AQ178*SUM($J$179:AQ$179)</f>
        <v>0</v>
      </c>
      <c r="AR199" s="82">
        <f>AR178-AR178*SUM($J$179:AR$179)</f>
        <v>0</v>
      </c>
      <c r="AS199" s="82">
        <f>AS178-AS178*SUM($J$179:AS$179)</f>
        <v>0</v>
      </c>
      <c r="AT199" s="82">
        <f>AT178-AT178*SUM($J$179:AT$179)</f>
        <v>0</v>
      </c>
      <c r="AU199" s="82">
        <f>AU178-AU178*SUM($J$179:AU$179)</f>
        <v>0</v>
      </c>
      <c r="AV199" s="82">
        <f>AV178-AV178*SUM($J$179:AV$179)</f>
        <v>0</v>
      </c>
      <c r="AW199" s="82">
        <f>AW178-AW178*SUM($J$179:AW$179)</f>
        <v>0</v>
      </c>
      <c r="AX199" s="82">
        <f>AX178-AX178*SUM($J$179:AX$179)</f>
        <v>0</v>
      </c>
      <c r="AY199" s="82">
        <f>AY178-AY178*SUM($J$179:AY$179)</f>
        <v>0</v>
      </c>
      <c r="AZ199" s="82">
        <f>AZ178-AZ178*SUM($J$179:AZ$179)</f>
        <v>0</v>
      </c>
      <c r="BA199" s="82">
        <f>BA178-BA178*SUM($J$179:BA$179)</f>
        <v>0</v>
      </c>
      <c r="BB199" s="82">
        <f>BB178-BB178*SUM($J$179:BB$179)</f>
        <v>0</v>
      </c>
      <c r="BC199" s="82">
        <f>BC178-BC178*SUM($J$179:BC$179)</f>
        <v>0</v>
      </c>
      <c r="BD199" s="82">
        <f>BD178-BD178*SUM($J$179:BD$179)</f>
        <v>0</v>
      </c>
      <c r="BE199" s="82">
        <f>BE178-BE178*SUM($J$179:BE$179)</f>
        <v>0</v>
      </c>
      <c r="BF199" s="82">
        <f>BF178-BF178*SUM($J$179:BF$179)</f>
        <v>0</v>
      </c>
      <c r="BG199" s="82">
        <f>BG178-BG178*SUM($J$179:BG$179)</f>
        <v>0</v>
      </c>
      <c r="BH199" s="82">
        <f>BH178-BH178*SUM($J$179:BH$179)</f>
        <v>0</v>
      </c>
      <c r="BI199" s="82">
        <f>BI178-BI178*SUM($J$179:BI$179)</f>
        <v>0</v>
      </c>
      <c r="BJ199" s="82">
        <f>BJ178-BJ178*SUM($J$179:BJ$179)</f>
        <v>0</v>
      </c>
      <c r="BK199" s="82">
        <f>BK178-BK178*SUM($J$179:BK$179)</f>
        <v>0</v>
      </c>
      <c r="BL199" s="82">
        <f>BL178-BL178*SUM($J$179:BL$179)</f>
        <v>0</v>
      </c>
      <c r="BM199" s="82">
        <f>BM178-BM178*SUM($J$179:BM$179)</f>
        <v>0</v>
      </c>
      <c r="BN199" s="82">
        <f>BN178-BN178*SUM($J$179:BN$179)</f>
        <v>0</v>
      </c>
      <c r="BO199" s="82">
        <f>BO178-BO178*SUM($J$179:BO$179)</f>
        <v>0</v>
      </c>
      <c r="BP199" s="82">
        <f>BP178-BP178*SUM($J$179:BP$179)</f>
        <v>0</v>
      </c>
      <c r="BQ199" s="82">
        <f>BQ178-BQ178*SUM($J$179:BQ$179)</f>
        <v>0</v>
      </c>
      <c r="BR199" s="82">
        <f>BR178-BR178*SUM($J$179:BR$179)</f>
        <v>0</v>
      </c>
      <c r="BS199" s="82">
        <f>BS178-BS178*SUM($J$179:BS$179)</f>
        <v>0</v>
      </c>
      <c r="BT199" s="82">
        <f>BT178-BT178*SUM($J$179:BT$179)</f>
        <v>0</v>
      </c>
      <c r="BU199" s="82">
        <f>BU178-BU178*SUM($J$179:BU$179)</f>
        <v>0</v>
      </c>
      <c r="BV199" s="82">
        <f>BV178-BV178*SUM($J$179:BV$179)</f>
        <v>0</v>
      </c>
      <c r="BW199" s="82">
        <f>BW178-BW178*SUM($J$179:BW$179)</f>
        <v>0</v>
      </c>
      <c r="BX199" s="82">
        <f>BX178-BX178*SUM($J$179:BX$179)</f>
        <v>0</v>
      </c>
      <c r="BY199" s="82">
        <f>BY178-BY178*SUM($J$179:BY$179)</f>
        <v>0</v>
      </c>
      <c r="BZ199" s="82">
        <f>BZ178-BZ178*SUM($J$179:BZ$179)</f>
        <v>0</v>
      </c>
      <c r="CA199" s="82">
        <f>CA178-CA178*SUM($J$179:CA$179)</f>
        <v>0</v>
      </c>
      <c r="CB199" s="82">
        <f>CB178-CB178*SUM($J$179:CB$179)</f>
        <v>0</v>
      </c>
      <c r="CC199" s="82">
        <f>CC178-CC178*SUM($J$179:CC$179)</f>
        <v>0</v>
      </c>
      <c r="CD199" s="82">
        <f>CD178-CD178*SUM($J$179:CD$179)</f>
        <v>0</v>
      </c>
      <c r="CE199" s="82">
        <f>CE178-CE178*SUM($J$179:CE$179)</f>
        <v>0</v>
      </c>
      <c r="CF199" s="82">
        <f>CF178-CF178*SUM($J$179:CF$179)</f>
        <v>0</v>
      </c>
      <c r="CG199" s="82">
        <f>CG178-CG178*SUM($J$179:CG$179)</f>
        <v>0</v>
      </c>
      <c r="CH199" s="82">
        <f>CH178-CH178*SUM($J$179:CH$179)</f>
        <v>0</v>
      </c>
      <c r="CI199" s="82">
        <f>CI178-CI178*SUM($J$179:CI$179)</f>
        <v>0</v>
      </c>
      <c r="CJ199" s="82">
        <f>CJ178-CJ178*SUM($J$179:CJ$179)</f>
        <v>0</v>
      </c>
      <c r="CK199" s="82">
        <f>CK178-CK178*SUM($J$179:CK$179)</f>
        <v>0</v>
      </c>
      <c r="CL199" s="82">
        <f>CL178-CL178*SUM($J$179:CL$179)</f>
        <v>0</v>
      </c>
      <c r="CM199" s="82">
        <f>CM178-CM178*SUM($J$179:CM$179)</f>
        <v>0</v>
      </c>
      <c r="CN199" s="82">
        <f>CN178-CN178*SUM($J$179:CN$179)</f>
        <v>0</v>
      </c>
      <c r="CO199" s="82">
        <f>CO178-CO178*SUM($J$179:CO$179)</f>
        <v>0</v>
      </c>
      <c r="CP199" s="82">
        <f>CP178-CP178*SUM($J$179:CP$179)</f>
        <v>0</v>
      </c>
      <c r="CQ199" s="82">
        <f>CQ178-CQ178*SUM($J$179:CQ$179)</f>
        <v>0</v>
      </c>
      <c r="CR199" s="82">
        <f>CR178-CR178*SUM($J$179:CR$179)</f>
        <v>0</v>
      </c>
      <c r="CS199" s="82">
        <f>CS178-CS178*SUM($J$179:CS$179)</f>
        <v>0</v>
      </c>
      <c r="CT199" s="82">
        <f>CT178-CT178*SUM($J$179:CT$179)</f>
        <v>0</v>
      </c>
      <c r="CU199" s="82">
        <f>CU178-CU178*SUM($J$179:CU$179)</f>
        <v>0</v>
      </c>
      <c r="CV199" s="82">
        <f>CV178-CV178*SUM($J$179:CV$179)</f>
        <v>0</v>
      </c>
      <c r="CW199" s="82">
        <f>CW178-CW178*SUM($J$179:CW$179)</f>
        <v>0</v>
      </c>
      <c r="CX199" s="82">
        <f>CX178-CX178*SUM($J$179:CX$179)</f>
        <v>0</v>
      </c>
      <c r="CY199" s="82">
        <f>CY178-CY178*SUM($J$179:CY$179)</f>
        <v>0</v>
      </c>
      <c r="CZ199" s="82">
        <f>CZ178-CZ178*SUM($J$179:CZ$179)</f>
        <v>0</v>
      </c>
      <c r="DA199" s="82">
        <f>DA178-DA178*SUM($J$179:DA$179)</f>
        <v>0</v>
      </c>
      <c r="DB199" s="82">
        <f>DB178-DB178*SUM($J$179:DB$179)</f>
        <v>0</v>
      </c>
      <c r="DC199" s="82">
        <f>DC178-DC178*SUM($J$179:DC$179)</f>
        <v>0</v>
      </c>
      <c r="DD199" s="82">
        <f>DD178-DD178*SUM($J$179:DD$179)</f>
        <v>0</v>
      </c>
      <c r="DE199" s="82">
        <f>DE178-DE178*SUM($J$179:DE$179)</f>
        <v>0</v>
      </c>
      <c r="DF199" s="82">
        <f>DF178-DF178*SUM($J$179:DF$179)</f>
        <v>0</v>
      </c>
      <c r="DG199" s="82">
        <f>DG178-DG178*SUM($J$179:DG$179)</f>
        <v>0</v>
      </c>
      <c r="DH199" s="82">
        <f>DH178-DH178*SUM($J$179:DH$179)</f>
        <v>0</v>
      </c>
      <c r="DI199" s="82">
        <f>DI178-DI178*SUM($J$179:DI$179)</f>
        <v>0</v>
      </c>
      <c r="DJ199" s="82">
        <f>DJ178-DJ178*SUM($J$179:DJ$179)</f>
        <v>0</v>
      </c>
      <c r="DK199" s="82">
        <f>DK178-DK178*SUM($J$179:DK$179)</f>
        <v>0</v>
      </c>
      <c r="DL199" s="82">
        <f>DL178-DL178*SUM($J$179:DL$179)</f>
        <v>0</v>
      </c>
      <c r="DM199" s="82">
        <f>DM178-DM178*SUM($J$179:DM$179)</f>
        <v>0</v>
      </c>
      <c r="DN199" s="82">
        <f>DN178-DN178*SUM($J$179:DN$179)</f>
        <v>0</v>
      </c>
      <c r="DO199" s="82">
        <f>DO178-DO178*SUM($J$179:DO$179)</f>
        <v>0</v>
      </c>
      <c r="DP199" s="82">
        <f>DP178-DP178*SUM($J$179:DP$179)</f>
        <v>0</v>
      </c>
      <c r="DQ199" s="82">
        <f>DQ178-DQ178*SUM($J$179:DQ$179)</f>
        <v>0</v>
      </c>
      <c r="DR199" s="82">
        <f>DR178-DR178*SUM($J$179:DR$179)</f>
        <v>0</v>
      </c>
      <c r="DS199" s="82">
        <f>DS178-DS178*SUM($J$179:DS$179)</f>
        <v>0</v>
      </c>
      <c r="DT199" s="82">
        <f>DT178-DT178*SUM($J$179:DT$179)</f>
        <v>0</v>
      </c>
      <c r="DU199" s="82">
        <f>DU178-DU178*SUM($J$179:DU$179)</f>
        <v>0</v>
      </c>
      <c r="DV199" s="82">
        <f>DV178-DV178*SUM($J$179:DV$179)</f>
        <v>0</v>
      </c>
      <c r="DW199" s="82">
        <f>DW178-DW178*SUM($J$179:DW$179)</f>
        <v>0</v>
      </c>
      <c r="DX199" s="82">
        <f>DX178-DX178*SUM($J$179:DX$179)</f>
        <v>0</v>
      </c>
      <c r="DY199" s="82">
        <f>DY178-DY178*SUM($J$179:DY$179)</f>
        <v>0</v>
      </c>
      <c r="DZ199" s="82">
        <f>DZ178-DZ178*SUM($J$179:DZ$179)</f>
        <v>0</v>
      </c>
      <c r="EA199" s="82">
        <f>EA178-EA178*SUM($J$179:EA$179)</f>
        <v>0</v>
      </c>
      <c r="EB199" s="82">
        <f>EB178-EB178*SUM($J$179:EB$179)</f>
        <v>0</v>
      </c>
    </row>
    <row r="200" spans="2:132" outlineLevel="1" x14ac:dyDescent="0.25">
      <c r="C200" s="317" t="s">
        <v>333</v>
      </c>
      <c r="E200" s="31">
        <f>Costs!$M$40</f>
        <v>0.4</v>
      </c>
      <c r="G200" s="52" t="s">
        <v>220</v>
      </c>
      <c r="J200" s="312">
        <f>$E$200</f>
        <v>0.4</v>
      </c>
      <c r="K200" s="312">
        <f t="shared" ref="K200:BV200" si="2609">$E$200</f>
        <v>0.4</v>
      </c>
      <c r="L200" s="312">
        <f t="shared" si="2609"/>
        <v>0.4</v>
      </c>
      <c r="M200" s="312">
        <f t="shared" si="2609"/>
        <v>0.4</v>
      </c>
      <c r="N200" s="312">
        <f t="shared" si="2609"/>
        <v>0.4</v>
      </c>
      <c r="O200" s="312">
        <f t="shared" si="2609"/>
        <v>0.4</v>
      </c>
      <c r="P200" s="312">
        <f t="shared" si="2609"/>
        <v>0.4</v>
      </c>
      <c r="Q200" s="312">
        <f t="shared" si="2609"/>
        <v>0.4</v>
      </c>
      <c r="R200" s="312">
        <f t="shared" si="2609"/>
        <v>0.4</v>
      </c>
      <c r="S200" s="312">
        <f t="shared" si="2609"/>
        <v>0.4</v>
      </c>
      <c r="T200" s="312">
        <f t="shared" si="2609"/>
        <v>0.4</v>
      </c>
      <c r="U200" s="312">
        <f t="shared" si="2609"/>
        <v>0.4</v>
      </c>
      <c r="V200" s="312">
        <f t="shared" si="2609"/>
        <v>0.4</v>
      </c>
      <c r="W200" s="312">
        <f t="shared" si="2609"/>
        <v>0.4</v>
      </c>
      <c r="X200" s="312">
        <f t="shared" si="2609"/>
        <v>0.4</v>
      </c>
      <c r="Y200" s="312">
        <f t="shared" si="2609"/>
        <v>0.4</v>
      </c>
      <c r="Z200" s="312">
        <f t="shared" si="2609"/>
        <v>0.4</v>
      </c>
      <c r="AA200" s="312">
        <f t="shared" si="2609"/>
        <v>0.4</v>
      </c>
      <c r="AB200" s="312">
        <f t="shared" si="2609"/>
        <v>0.4</v>
      </c>
      <c r="AC200" s="312">
        <f t="shared" si="2609"/>
        <v>0.4</v>
      </c>
      <c r="AD200" s="312">
        <f t="shared" si="2609"/>
        <v>0.4</v>
      </c>
      <c r="AE200" s="312">
        <f t="shared" si="2609"/>
        <v>0.4</v>
      </c>
      <c r="AF200" s="312">
        <f t="shared" si="2609"/>
        <v>0.4</v>
      </c>
      <c r="AG200" s="312">
        <f t="shared" si="2609"/>
        <v>0.4</v>
      </c>
      <c r="AH200" s="312">
        <f t="shared" si="2609"/>
        <v>0.4</v>
      </c>
      <c r="AI200" s="312">
        <f t="shared" si="2609"/>
        <v>0.4</v>
      </c>
      <c r="AJ200" s="312">
        <f t="shared" si="2609"/>
        <v>0.4</v>
      </c>
      <c r="AK200" s="312">
        <f t="shared" si="2609"/>
        <v>0.4</v>
      </c>
      <c r="AL200" s="312">
        <f t="shared" si="2609"/>
        <v>0.4</v>
      </c>
      <c r="AM200" s="312">
        <f t="shared" si="2609"/>
        <v>0.4</v>
      </c>
      <c r="AN200" s="312">
        <f t="shared" si="2609"/>
        <v>0.4</v>
      </c>
      <c r="AO200" s="312">
        <f t="shared" si="2609"/>
        <v>0.4</v>
      </c>
      <c r="AP200" s="312">
        <f t="shared" si="2609"/>
        <v>0.4</v>
      </c>
      <c r="AQ200" s="312">
        <f t="shared" si="2609"/>
        <v>0.4</v>
      </c>
      <c r="AR200" s="312">
        <f t="shared" si="2609"/>
        <v>0.4</v>
      </c>
      <c r="AS200" s="312">
        <f t="shared" si="2609"/>
        <v>0.4</v>
      </c>
      <c r="AT200" s="312">
        <f t="shared" si="2609"/>
        <v>0.4</v>
      </c>
      <c r="AU200" s="312">
        <f t="shared" si="2609"/>
        <v>0.4</v>
      </c>
      <c r="AV200" s="312">
        <f t="shared" si="2609"/>
        <v>0.4</v>
      </c>
      <c r="AW200" s="312">
        <f t="shared" si="2609"/>
        <v>0.4</v>
      </c>
      <c r="AX200" s="312">
        <f t="shared" si="2609"/>
        <v>0.4</v>
      </c>
      <c r="AY200" s="312">
        <f t="shared" si="2609"/>
        <v>0.4</v>
      </c>
      <c r="AZ200" s="312">
        <f t="shared" si="2609"/>
        <v>0.4</v>
      </c>
      <c r="BA200" s="312">
        <f t="shared" si="2609"/>
        <v>0.4</v>
      </c>
      <c r="BB200" s="312">
        <f t="shared" si="2609"/>
        <v>0.4</v>
      </c>
      <c r="BC200" s="312">
        <f t="shared" si="2609"/>
        <v>0.4</v>
      </c>
      <c r="BD200" s="312">
        <f t="shared" si="2609"/>
        <v>0.4</v>
      </c>
      <c r="BE200" s="312">
        <f t="shared" si="2609"/>
        <v>0.4</v>
      </c>
      <c r="BF200" s="312">
        <f t="shared" si="2609"/>
        <v>0.4</v>
      </c>
      <c r="BG200" s="312">
        <f t="shared" si="2609"/>
        <v>0.4</v>
      </c>
      <c r="BH200" s="312">
        <f t="shared" si="2609"/>
        <v>0.4</v>
      </c>
      <c r="BI200" s="312">
        <f t="shared" si="2609"/>
        <v>0.4</v>
      </c>
      <c r="BJ200" s="312">
        <f t="shared" si="2609"/>
        <v>0.4</v>
      </c>
      <c r="BK200" s="312">
        <f t="shared" si="2609"/>
        <v>0.4</v>
      </c>
      <c r="BL200" s="312">
        <f t="shared" si="2609"/>
        <v>0.4</v>
      </c>
      <c r="BM200" s="312">
        <f t="shared" si="2609"/>
        <v>0.4</v>
      </c>
      <c r="BN200" s="312">
        <f t="shared" si="2609"/>
        <v>0.4</v>
      </c>
      <c r="BO200" s="312">
        <f t="shared" si="2609"/>
        <v>0.4</v>
      </c>
      <c r="BP200" s="312">
        <f t="shared" si="2609"/>
        <v>0.4</v>
      </c>
      <c r="BQ200" s="312">
        <f t="shared" si="2609"/>
        <v>0.4</v>
      </c>
      <c r="BR200" s="312">
        <f t="shared" si="2609"/>
        <v>0.4</v>
      </c>
      <c r="BS200" s="312">
        <f t="shared" si="2609"/>
        <v>0.4</v>
      </c>
      <c r="BT200" s="312">
        <f t="shared" si="2609"/>
        <v>0.4</v>
      </c>
      <c r="BU200" s="312">
        <f t="shared" si="2609"/>
        <v>0.4</v>
      </c>
      <c r="BV200" s="312">
        <f t="shared" si="2609"/>
        <v>0.4</v>
      </c>
      <c r="BW200" s="312">
        <f t="shared" ref="BW200:EB200" si="2610">$E$200</f>
        <v>0.4</v>
      </c>
      <c r="BX200" s="312">
        <f t="shared" si="2610"/>
        <v>0.4</v>
      </c>
      <c r="BY200" s="312">
        <f t="shared" si="2610"/>
        <v>0.4</v>
      </c>
      <c r="BZ200" s="312">
        <f t="shared" si="2610"/>
        <v>0.4</v>
      </c>
      <c r="CA200" s="312">
        <f t="shared" si="2610"/>
        <v>0.4</v>
      </c>
      <c r="CB200" s="312">
        <f t="shared" si="2610"/>
        <v>0.4</v>
      </c>
      <c r="CC200" s="312">
        <f t="shared" si="2610"/>
        <v>0.4</v>
      </c>
      <c r="CD200" s="312">
        <f t="shared" si="2610"/>
        <v>0.4</v>
      </c>
      <c r="CE200" s="312">
        <f t="shared" si="2610"/>
        <v>0.4</v>
      </c>
      <c r="CF200" s="312">
        <f t="shared" si="2610"/>
        <v>0.4</v>
      </c>
      <c r="CG200" s="312">
        <f t="shared" si="2610"/>
        <v>0.4</v>
      </c>
      <c r="CH200" s="312">
        <f t="shared" si="2610"/>
        <v>0.4</v>
      </c>
      <c r="CI200" s="312">
        <f t="shared" si="2610"/>
        <v>0.4</v>
      </c>
      <c r="CJ200" s="312">
        <f t="shared" si="2610"/>
        <v>0.4</v>
      </c>
      <c r="CK200" s="312">
        <f t="shared" si="2610"/>
        <v>0.4</v>
      </c>
      <c r="CL200" s="312">
        <f t="shared" si="2610"/>
        <v>0.4</v>
      </c>
      <c r="CM200" s="312">
        <f t="shared" si="2610"/>
        <v>0.4</v>
      </c>
      <c r="CN200" s="312">
        <f t="shared" si="2610"/>
        <v>0.4</v>
      </c>
      <c r="CO200" s="312">
        <f t="shared" si="2610"/>
        <v>0.4</v>
      </c>
      <c r="CP200" s="312">
        <f t="shared" si="2610"/>
        <v>0.4</v>
      </c>
      <c r="CQ200" s="312">
        <f t="shared" si="2610"/>
        <v>0.4</v>
      </c>
      <c r="CR200" s="312">
        <f t="shared" si="2610"/>
        <v>0.4</v>
      </c>
      <c r="CS200" s="312">
        <f t="shared" si="2610"/>
        <v>0.4</v>
      </c>
      <c r="CT200" s="312">
        <f t="shared" si="2610"/>
        <v>0.4</v>
      </c>
      <c r="CU200" s="312">
        <f t="shared" si="2610"/>
        <v>0.4</v>
      </c>
      <c r="CV200" s="312">
        <f t="shared" si="2610"/>
        <v>0.4</v>
      </c>
      <c r="CW200" s="312">
        <f t="shared" si="2610"/>
        <v>0.4</v>
      </c>
      <c r="CX200" s="312">
        <f t="shared" si="2610"/>
        <v>0.4</v>
      </c>
      <c r="CY200" s="312">
        <f t="shared" si="2610"/>
        <v>0.4</v>
      </c>
      <c r="CZ200" s="312">
        <f t="shared" si="2610"/>
        <v>0.4</v>
      </c>
      <c r="DA200" s="312">
        <f t="shared" si="2610"/>
        <v>0.4</v>
      </c>
      <c r="DB200" s="312">
        <f t="shared" si="2610"/>
        <v>0.4</v>
      </c>
      <c r="DC200" s="312">
        <f t="shared" si="2610"/>
        <v>0.4</v>
      </c>
      <c r="DD200" s="312">
        <f t="shared" si="2610"/>
        <v>0.4</v>
      </c>
      <c r="DE200" s="312">
        <f t="shared" si="2610"/>
        <v>0.4</v>
      </c>
      <c r="DF200" s="312">
        <f t="shared" si="2610"/>
        <v>0.4</v>
      </c>
      <c r="DG200" s="312">
        <f t="shared" si="2610"/>
        <v>0.4</v>
      </c>
      <c r="DH200" s="312">
        <f t="shared" si="2610"/>
        <v>0.4</v>
      </c>
      <c r="DI200" s="312">
        <f t="shared" si="2610"/>
        <v>0.4</v>
      </c>
      <c r="DJ200" s="312">
        <f t="shared" si="2610"/>
        <v>0.4</v>
      </c>
      <c r="DK200" s="312">
        <f t="shared" si="2610"/>
        <v>0.4</v>
      </c>
      <c r="DL200" s="312">
        <f t="shared" si="2610"/>
        <v>0.4</v>
      </c>
      <c r="DM200" s="312">
        <f t="shared" si="2610"/>
        <v>0.4</v>
      </c>
      <c r="DN200" s="312">
        <f t="shared" si="2610"/>
        <v>0.4</v>
      </c>
      <c r="DO200" s="312">
        <f t="shared" si="2610"/>
        <v>0.4</v>
      </c>
      <c r="DP200" s="312">
        <f t="shared" si="2610"/>
        <v>0.4</v>
      </c>
      <c r="DQ200" s="312">
        <f t="shared" si="2610"/>
        <v>0.4</v>
      </c>
      <c r="DR200" s="312">
        <f t="shared" si="2610"/>
        <v>0.4</v>
      </c>
      <c r="DS200" s="312">
        <f t="shared" si="2610"/>
        <v>0.4</v>
      </c>
      <c r="DT200" s="312">
        <f t="shared" si="2610"/>
        <v>0.4</v>
      </c>
      <c r="DU200" s="312">
        <f t="shared" si="2610"/>
        <v>0.4</v>
      </c>
      <c r="DV200" s="312">
        <f t="shared" si="2610"/>
        <v>0.4</v>
      </c>
      <c r="DW200" s="312">
        <f t="shared" si="2610"/>
        <v>0.4</v>
      </c>
      <c r="DX200" s="312">
        <f t="shared" si="2610"/>
        <v>0.4</v>
      </c>
      <c r="DY200" s="312">
        <f t="shared" si="2610"/>
        <v>0.4</v>
      </c>
      <c r="DZ200" s="312">
        <f t="shared" si="2610"/>
        <v>0.4</v>
      </c>
      <c r="EA200" s="312">
        <f t="shared" si="2610"/>
        <v>0.4</v>
      </c>
      <c r="EB200" s="312">
        <f t="shared" si="2610"/>
        <v>0.4</v>
      </c>
    </row>
    <row r="201" spans="2:132" outlineLevel="1" x14ac:dyDescent="0.25">
      <c r="C201" s="329" t="s">
        <v>545</v>
      </c>
      <c r="D201" s="38"/>
      <c r="E201" s="38"/>
      <c r="F201" s="38"/>
      <c r="G201" s="55" t="s">
        <v>220</v>
      </c>
      <c r="H201" s="316">
        <f t="shared" ref="H201" si="2611">SUM(J201:EB201)</f>
        <v>1033320.7421333333</v>
      </c>
      <c r="I201" s="38"/>
      <c r="J201" s="314">
        <f>J199*J200</f>
        <v>0</v>
      </c>
      <c r="K201" s="314">
        <f t="shared" ref="K201" si="2612">K199*K200</f>
        <v>0</v>
      </c>
      <c r="L201" s="314">
        <f t="shared" ref="L201" si="2613">L199*L200</f>
        <v>0</v>
      </c>
      <c r="M201" s="314">
        <f t="shared" ref="M201" si="2614">M199*M200</f>
        <v>0</v>
      </c>
      <c r="N201" s="314">
        <f t="shared" ref="N201" si="2615">N199*N200</f>
        <v>0</v>
      </c>
      <c r="O201" s="314">
        <f t="shared" ref="O201" si="2616">O199*O200</f>
        <v>0</v>
      </c>
      <c r="P201" s="314">
        <f t="shared" ref="P201" si="2617">P199*P200</f>
        <v>1033320.7421333333</v>
      </c>
      <c r="Q201" s="314">
        <f t="shared" ref="Q201" si="2618">Q199*Q200</f>
        <v>0</v>
      </c>
      <c r="R201" s="314">
        <f t="shared" ref="R201" si="2619">R199*R200</f>
        <v>0</v>
      </c>
      <c r="S201" s="314">
        <f t="shared" ref="S201" si="2620">S199*S200</f>
        <v>0</v>
      </c>
      <c r="T201" s="314">
        <f t="shared" ref="T201" si="2621">T199*T200</f>
        <v>0</v>
      </c>
      <c r="U201" s="314">
        <f t="shared" ref="U201" si="2622">U199*U200</f>
        <v>0</v>
      </c>
      <c r="V201" s="314">
        <f t="shared" ref="V201" si="2623">V199*V200</f>
        <v>0</v>
      </c>
      <c r="W201" s="314">
        <f t="shared" ref="W201" si="2624">W199*W200</f>
        <v>0</v>
      </c>
      <c r="X201" s="314">
        <f t="shared" ref="X201" si="2625">X199*X200</f>
        <v>0</v>
      </c>
      <c r="Y201" s="314">
        <f t="shared" ref="Y201" si="2626">Y199*Y200</f>
        <v>0</v>
      </c>
      <c r="Z201" s="314">
        <f t="shared" ref="Z201" si="2627">Z199*Z200</f>
        <v>0</v>
      </c>
      <c r="AA201" s="314">
        <f t="shared" ref="AA201" si="2628">AA199*AA200</f>
        <v>0</v>
      </c>
      <c r="AB201" s="314">
        <f t="shared" ref="AB201" si="2629">AB199*AB200</f>
        <v>0</v>
      </c>
      <c r="AC201" s="314">
        <f t="shared" ref="AC201" si="2630">AC199*AC200</f>
        <v>0</v>
      </c>
      <c r="AD201" s="314">
        <f t="shared" ref="AD201" si="2631">AD199*AD200</f>
        <v>0</v>
      </c>
      <c r="AE201" s="314">
        <f t="shared" ref="AE201" si="2632">AE199*AE200</f>
        <v>0</v>
      </c>
      <c r="AF201" s="314">
        <f t="shared" ref="AF201" si="2633">AF199*AF200</f>
        <v>0</v>
      </c>
      <c r="AG201" s="314">
        <f t="shared" ref="AG201" si="2634">AG199*AG200</f>
        <v>0</v>
      </c>
      <c r="AH201" s="314">
        <f t="shared" ref="AH201" si="2635">AH199*AH200</f>
        <v>0</v>
      </c>
      <c r="AI201" s="314">
        <f t="shared" ref="AI201" si="2636">AI199*AI200</f>
        <v>0</v>
      </c>
      <c r="AJ201" s="314">
        <f t="shared" ref="AJ201" si="2637">AJ199*AJ200</f>
        <v>0</v>
      </c>
      <c r="AK201" s="314">
        <f t="shared" ref="AK201" si="2638">AK199*AK200</f>
        <v>0</v>
      </c>
      <c r="AL201" s="314">
        <f t="shared" ref="AL201" si="2639">AL199*AL200</f>
        <v>0</v>
      </c>
      <c r="AM201" s="314">
        <f t="shared" ref="AM201" si="2640">AM199*AM200</f>
        <v>0</v>
      </c>
      <c r="AN201" s="314">
        <f t="shared" ref="AN201" si="2641">AN199*AN200</f>
        <v>0</v>
      </c>
      <c r="AO201" s="314">
        <f t="shared" ref="AO201" si="2642">AO199*AO200</f>
        <v>0</v>
      </c>
      <c r="AP201" s="314">
        <f t="shared" ref="AP201" si="2643">AP199*AP200</f>
        <v>0</v>
      </c>
      <c r="AQ201" s="314">
        <f t="shared" ref="AQ201" si="2644">AQ199*AQ200</f>
        <v>0</v>
      </c>
      <c r="AR201" s="314">
        <f t="shared" ref="AR201" si="2645">AR199*AR200</f>
        <v>0</v>
      </c>
      <c r="AS201" s="314">
        <f t="shared" ref="AS201" si="2646">AS199*AS200</f>
        <v>0</v>
      </c>
      <c r="AT201" s="314">
        <f t="shared" ref="AT201" si="2647">AT199*AT200</f>
        <v>0</v>
      </c>
      <c r="AU201" s="314">
        <f t="shared" ref="AU201" si="2648">AU199*AU200</f>
        <v>0</v>
      </c>
      <c r="AV201" s="314">
        <f t="shared" ref="AV201" si="2649">AV199*AV200</f>
        <v>0</v>
      </c>
      <c r="AW201" s="314">
        <f t="shared" ref="AW201" si="2650">AW199*AW200</f>
        <v>0</v>
      </c>
      <c r="AX201" s="314">
        <f t="shared" ref="AX201" si="2651">AX199*AX200</f>
        <v>0</v>
      </c>
      <c r="AY201" s="314">
        <f t="shared" ref="AY201" si="2652">AY199*AY200</f>
        <v>0</v>
      </c>
      <c r="AZ201" s="314">
        <f t="shared" ref="AZ201" si="2653">AZ199*AZ200</f>
        <v>0</v>
      </c>
      <c r="BA201" s="314">
        <f t="shared" ref="BA201" si="2654">BA199*BA200</f>
        <v>0</v>
      </c>
      <c r="BB201" s="314">
        <f t="shared" ref="BB201" si="2655">BB199*BB200</f>
        <v>0</v>
      </c>
      <c r="BC201" s="314">
        <f t="shared" ref="BC201" si="2656">BC199*BC200</f>
        <v>0</v>
      </c>
      <c r="BD201" s="314">
        <f t="shared" ref="BD201" si="2657">BD199*BD200</f>
        <v>0</v>
      </c>
      <c r="BE201" s="314">
        <f t="shared" ref="BE201" si="2658">BE199*BE200</f>
        <v>0</v>
      </c>
      <c r="BF201" s="314">
        <f t="shared" ref="BF201" si="2659">BF199*BF200</f>
        <v>0</v>
      </c>
      <c r="BG201" s="314">
        <f t="shared" ref="BG201" si="2660">BG199*BG200</f>
        <v>0</v>
      </c>
      <c r="BH201" s="314">
        <f t="shared" ref="BH201" si="2661">BH199*BH200</f>
        <v>0</v>
      </c>
      <c r="BI201" s="314">
        <f t="shared" ref="BI201" si="2662">BI199*BI200</f>
        <v>0</v>
      </c>
      <c r="BJ201" s="314">
        <f t="shared" ref="BJ201" si="2663">BJ199*BJ200</f>
        <v>0</v>
      </c>
      <c r="BK201" s="314">
        <f t="shared" ref="BK201" si="2664">BK199*BK200</f>
        <v>0</v>
      </c>
      <c r="BL201" s="314">
        <f t="shared" ref="BL201" si="2665">BL199*BL200</f>
        <v>0</v>
      </c>
      <c r="BM201" s="314">
        <f t="shared" ref="BM201" si="2666">BM199*BM200</f>
        <v>0</v>
      </c>
      <c r="BN201" s="314">
        <f t="shared" ref="BN201" si="2667">BN199*BN200</f>
        <v>0</v>
      </c>
      <c r="BO201" s="314">
        <f t="shared" ref="BO201" si="2668">BO199*BO200</f>
        <v>0</v>
      </c>
      <c r="BP201" s="314">
        <f t="shared" ref="BP201" si="2669">BP199*BP200</f>
        <v>0</v>
      </c>
      <c r="BQ201" s="314">
        <f t="shared" ref="BQ201" si="2670">BQ199*BQ200</f>
        <v>0</v>
      </c>
      <c r="BR201" s="314">
        <f t="shared" ref="BR201" si="2671">BR199*BR200</f>
        <v>0</v>
      </c>
      <c r="BS201" s="314">
        <f t="shared" ref="BS201" si="2672">BS199*BS200</f>
        <v>0</v>
      </c>
      <c r="BT201" s="314">
        <f t="shared" ref="BT201" si="2673">BT199*BT200</f>
        <v>0</v>
      </c>
      <c r="BU201" s="314">
        <f t="shared" ref="BU201" si="2674">BU199*BU200</f>
        <v>0</v>
      </c>
      <c r="BV201" s="314">
        <f t="shared" ref="BV201" si="2675">BV199*BV200</f>
        <v>0</v>
      </c>
      <c r="BW201" s="314">
        <f t="shared" ref="BW201" si="2676">BW199*BW200</f>
        <v>0</v>
      </c>
      <c r="BX201" s="314">
        <f t="shared" ref="BX201" si="2677">BX199*BX200</f>
        <v>0</v>
      </c>
      <c r="BY201" s="314">
        <f t="shared" ref="BY201" si="2678">BY199*BY200</f>
        <v>0</v>
      </c>
      <c r="BZ201" s="314">
        <f t="shared" ref="BZ201" si="2679">BZ199*BZ200</f>
        <v>0</v>
      </c>
      <c r="CA201" s="314">
        <f t="shared" ref="CA201" si="2680">CA199*CA200</f>
        <v>0</v>
      </c>
      <c r="CB201" s="314">
        <f t="shared" ref="CB201" si="2681">CB199*CB200</f>
        <v>0</v>
      </c>
      <c r="CC201" s="314">
        <f t="shared" ref="CC201" si="2682">CC199*CC200</f>
        <v>0</v>
      </c>
      <c r="CD201" s="314">
        <f t="shared" ref="CD201" si="2683">CD199*CD200</f>
        <v>0</v>
      </c>
      <c r="CE201" s="314">
        <f t="shared" ref="CE201" si="2684">CE199*CE200</f>
        <v>0</v>
      </c>
      <c r="CF201" s="314">
        <f t="shared" ref="CF201" si="2685">CF199*CF200</f>
        <v>0</v>
      </c>
      <c r="CG201" s="314">
        <f t="shared" ref="CG201" si="2686">CG199*CG200</f>
        <v>0</v>
      </c>
      <c r="CH201" s="314">
        <f t="shared" ref="CH201" si="2687">CH199*CH200</f>
        <v>0</v>
      </c>
      <c r="CI201" s="314">
        <f t="shared" ref="CI201" si="2688">CI199*CI200</f>
        <v>0</v>
      </c>
      <c r="CJ201" s="314">
        <f t="shared" ref="CJ201" si="2689">CJ199*CJ200</f>
        <v>0</v>
      </c>
      <c r="CK201" s="314">
        <f t="shared" ref="CK201" si="2690">CK199*CK200</f>
        <v>0</v>
      </c>
      <c r="CL201" s="314">
        <f t="shared" ref="CL201" si="2691">CL199*CL200</f>
        <v>0</v>
      </c>
      <c r="CM201" s="314">
        <f t="shared" ref="CM201" si="2692">CM199*CM200</f>
        <v>0</v>
      </c>
      <c r="CN201" s="314">
        <f t="shared" ref="CN201" si="2693">CN199*CN200</f>
        <v>0</v>
      </c>
      <c r="CO201" s="314">
        <f t="shared" ref="CO201" si="2694">CO199*CO200</f>
        <v>0</v>
      </c>
      <c r="CP201" s="314">
        <f t="shared" ref="CP201" si="2695">CP199*CP200</f>
        <v>0</v>
      </c>
      <c r="CQ201" s="314">
        <f t="shared" ref="CQ201" si="2696">CQ199*CQ200</f>
        <v>0</v>
      </c>
      <c r="CR201" s="314">
        <f t="shared" ref="CR201" si="2697">CR199*CR200</f>
        <v>0</v>
      </c>
      <c r="CS201" s="314">
        <f t="shared" ref="CS201" si="2698">CS199*CS200</f>
        <v>0</v>
      </c>
      <c r="CT201" s="314">
        <f t="shared" ref="CT201" si="2699">CT199*CT200</f>
        <v>0</v>
      </c>
      <c r="CU201" s="314">
        <f t="shared" ref="CU201" si="2700">CU199*CU200</f>
        <v>0</v>
      </c>
      <c r="CV201" s="314">
        <f t="shared" ref="CV201" si="2701">CV199*CV200</f>
        <v>0</v>
      </c>
      <c r="CW201" s="314">
        <f t="shared" ref="CW201" si="2702">CW199*CW200</f>
        <v>0</v>
      </c>
      <c r="CX201" s="314">
        <f t="shared" ref="CX201" si="2703">CX199*CX200</f>
        <v>0</v>
      </c>
      <c r="CY201" s="314">
        <f t="shared" ref="CY201" si="2704">CY199*CY200</f>
        <v>0</v>
      </c>
      <c r="CZ201" s="314">
        <f t="shared" ref="CZ201" si="2705">CZ199*CZ200</f>
        <v>0</v>
      </c>
      <c r="DA201" s="314">
        <f t="shared" ref="DA201" si="2706">DA199*DA200</f>
        <v>0</v>
      </c>
      <c r="DB201" s="314">
        <f t="shared" ref="DB201" si="2707">DB199*DB200</f>
        <v>0</v>
      </c>
      <c r="DC201" s="314">
        <f t="shared" ref="DC201" si="2708">DC199*DC200</f>
        <v>0</v>
      </c>
      <c r="DD201" s="314">
        <f t="shared" ref="DD201" si="2709">DD199*DD200</f>
        <v>0</v>
      </c>
      <c r="DE201" s="314">
        <f t="shared" ref="DE201" si="2710">DE199*DE200</f>
        <v>0</v>
      </c>
      <c r="DF201" s="314">
        <f t="shared" ref="DF201" si="2711">DF199*DF200</f>
        <v>0</v>
      </c>
      <c r="DG201" s="314">
        <f t="shared" ref="DG201" si="2712">DG199*DG200</f>
        <v>0</v>
      </c>
      <c r="DH201" s="314">
        <f t="shared" ref="DH201" si="2713">DH199*DH200</f>
        <v>0</v>
      </c>
      <c r="DI201" s="314">
        <f t="shared" ref="DI201" si="2714">DI199*DI200</f>
        <v>0</v>
      </c>
      <c r="DJ201" s="314">
        <f t="shared" ref="DJ201" si="2715">DJ199*DJ200</f>
        <v>0</v>
      </c>
      <c r="DK201" s="314">
        <f t="shared" ref="DK201" si="2716">DK199*DK200</f>
        <v>0</v>
      </c>
      <c r="DL201" s="314">
        <f t="shared" ref="DL201" si="2717">DL199*DL200</f>
        <v>0</v>
      </c>
      <c r="DM201" s="314">
        <f t="shared" ref="DM201" si="2718">DM199*DM200</f>
        <v>0</v>
      </c>
      <c r="DN201" s="314">
        <f t="shared" ref="DN201" si="2719">DN199*DN200</f>
        <v>0</v>
      </c>
      <c r="DO201" s="314">
        <f t="shared" ref="DO201" si="2720">DO199*DO200</f>
        <v>0</v>
      </c>
      <c r="DP201" s="314">
        <f t="shared" ref="DP201" si="2721">DP199*DP200</f>
        <v>0</v>
      </c>
      <c r="DQ201" s="314">
        <f t="shared" ref="DQ201" si="2722">DQ199*DQ200</f>
        <v>0</v>
      </c>
      <c r="DR201" s="314">
        <f t="shared" ref="DR201" si="2723">DR199*DR200</f>
        <v>0</v>
      </c>
      <c r="DS201" s="314">
        <f t="shared" ref="DS201" si="2724">DS199*DS200</f>
        <v>0</v>
      </c>
      <c r="DT201" s="314">
        <f t="shared" ref="DT201" si="2725">DT199*DT200</f>
        <v>0</v>
      </c>
      <c r="DU201" s="314">
        <f t="shared" ref="DU201" si="2726">DU199*DU200</f>
        <v>0</v>
      </c>
      <c r="DV201" s="314">
        <f t="shared" ref="DV201" si="2727">DV199*DV200</f>
        <v>0</v>
      </c>
      <c r="DW201" s="314">
        <f t="shared" ref="DW201" si="2728">DW199*DW200</f>
        <v>0</v>
      </c>
      <c r="DX201" s="314">
        <f t="shared" ref="DX201" si="2729">DX199*DX200</f>
        <v>0</v>
      </c>
      <c r="DY201" s="314">
        <f t="shared" ref="DY201" si="2730">DY199*DY200</f>
        <v>0</v>
      </c>
      <c r="DZ201" s="314">
        <f t="shared" ref="DZ201" si="2731">DZ199*DZ200</f>
        <v>0</v>
      </c>
      <c r="EA201" s="314">
        <f t="shared" ref="EA201" si="2732">EA199*EA200</f>
        <v>0</v>
      </c>
      <c r="EB201" s="314">
        <f t="shared" ref="EB201" si="2733">EB199*EB200</f>
        <v>0</v>
      </c>
    </row>
    <row r="202" spans="2:132" outlineLevel="1" x14ac:dyDescent="0.25">
      <c r="C202" s="324" t="s">
        <v>417</v>
      </c>
      <c r="D202" s="34"/>
      <c r="E202" s="34"/>
      <c r="F202" s="34"/>
      <c r="G202" s="67" t="s">
        <v>215</v>
      </c>
      <c r="H202" s="34"/>
      <c r="I202" s="34"/>
      <c r="J202" s="126">
        <f>J$13</f>
        <v>1</v>
      </c>
      <c r="K202" s="126">
        <f t="shared" ref="K202:BV202" si="2734">K$13</f>
        <v>1.0026792493128671</v>
      </c>
      <c r="L202" s="126">
        <f>L$13</f>
        <v>1.0056539350998608</v>
      </c>
      <c r="M202" s="126">
        <f t="shared" si="2734"/>
        <v>1.0085410656939733</v>
      </c>
      <c r="N202" s="126">
        <f t="shared" si="2734"/>
        <v>1.0114364849476103</v>
      </c>
      <c r="O202" s="126">
        <f t="shared" si="2734"/>
        <v>1.0143402166566737</v>
      </c>
      <c r="P202" s="126">
        <f t="shared" si="2734"/>
        <v>1.0172522846853813</v>
      </c>
      <c r="Q202" s="126">
        <f t="shared" si="2734"/>
        <v>1.0201727129664624</v>
      </c>
      <c r="R202" s="126">
        <f t="shared" si="2734"/>
        <v>1.0231015255013547</v>
      </c>
      <c r="S202" s="126">
        <f t="shared" si="2734"/>
        <v>1.0260387463604019</v>
      </c>
      <c r="T202" s="126">
        <f t="shared" si="2734"/>
        <v>1.028984399683051</v>
      </c>
      <c r="U202" s="126">
        <f t="shared" si="2734"/>
        <v>1.0319385096780509</v>
      </c>
      <c r="V202" s="126">
        <f t="shared" si="2734"/>
        <v>1.0349011006236515</v>
      </c>
      <c r="W202" s="126">
        <f t="shared" si="2734"/>
        <v>1.0377730230388176</v>
      </c>
      <c r="X202" s="126">
        <f t="shared" si="2734"/>
        <v>1.0408518228283561</v>
      </c>
      <c r="Y202" s="126">
        <f t="shared" si="2734"/>
        <v>1.0438400029932626</v>
      </c>
      <c r="Z202" s="126">
        <f t="shared" si="2734"/>
        <v>1.046836761920777</v>
      </c>
      <c r="AA202" s="126">
        <f t="shared" si="2734"/>
        <v>1.0498421242396576</v>
      </c>
      <c r="AB202" s="126">
        <f t="shared" si="2734"/>
        <v>1.05285611464937</v>
      </c>
      <c r="AC202" s="126">
        <f t="shared" si="2734"/>
        <v>1.0558787579202888</v>
      </c>
      <c r="AD202" s="126">
        <f t="shared" si="2734"/>
        <v>1.0589100788939025</v>
      </c>
      <c r="AE202" s="126">
        <f t="shared" si="2734"/>
        <v>1.0619501024830165</v>
      </c>
      <c r="AF202" s="126">
        <f t="shared" si="2734"/>
        <v>1.0649988536719583</v>
      </c>
      <c r="AG202" s="126">
        <f t="shared" si="2734"/>
        <v>1.0680563575167832</v>
      </c>
      <c r="AH202" s="126">
        <f t="shared" si="2734"/>
        <v>1.0711226391454798</v>
      </c>
      <c r="AI202" s="126">
        <f t="shared" si="2734"/>
        <v>1.0739924437404067</v>
      </c>
      <c r="AJ202" s="126">
        <f t="shared" si="2734"/>
        <v>1.0771786970311998</v>
      </c>
      <c r="AK202" s="126">
        <f t="shared" si="2734"/>
        <v>1.0802711679727233</v>
      </c>
      <c r="AL202" s="126">
        <f t="shared" si="2734"/>
        <v>1.0833725170851116</v>
      </c>
      <c r="AM202" s="126">
        <f t="shared" si="2734"/>
        <v>1.0864827698566941</v>
      </c>
      <c r="AN202" s="126">
        <f t="shared" si="2734"/>
        <v>1.0896019518489746</v>
      </c>
      <c r="AO202" s="126">
        <f t="shared" si="2734"/>
        <v>1.0927300886968412</v>
      </c>
      <c r="AP202" s="126">
        <f t="shared" si="2734"/>
        <v>1.0958672061087775</v>
      </c>
      <c r="AQ202" s="126">
        <f t="shared" si="2734"/>
        <v>1.0990133298670732</v>
      </c>
      <c r="AR202" s="126">
        <f t="shared" si="2734"/>
        <v>1.1021684858280367</v>
      </c>
      <c r="AS202" s="126">
        <f t="shared" si="2734"/>
        <v>1.1053326999222071</v>
      </c>
      <c r="AT202" s="126">
        <f t="shared" si="2734"/>
        <v>1.1085059981545673</v>
      </c>
      <c r="AU202" s="126">
        <f t="shared" si="2734"/>
        <v>1.111475962088432</v>
      </c>
      <c r="AV202" s="126">
        <f t="shared" si="2734"/>
        <v>1.1147734191259395</v>
      </c>
      <c r="AW202" s="126">
        <f t="shared" si="2734"/>
        <v>1.1179738207069689</v>
      </c>
      <c r="AX202" s="126">
        <f t="shared" si="2734"/>
        <v>1.1211834103167977</v>
      </c>
      <c r="AY202" s="126">
        <f t="shared" si="2734"/>
        <v>1.1244022143333261</v>
      </c>
      <c r="AZ202" s="126">
        <f t="shared" si="2734"/>
        <v>1.1276302592101826</v>
      </c>
      <c r="BA202" s="126">
        <f t="shared" si="2734"/>
        <v>1.1308675714769412</v>
      </c>
      <c r="BB202" s="126">
        <f t="shared" si="2734"/>
        <v>1.1341141777393395</v>
      </c>
      <c r="BC202" s="126">
        <f t="shared" si="2734"/>
        <v>1.1373701046794982</v>
      </c>
      <c r="BD202" s="126">
        <f t="shared" si="2734"/>
        <v>1.1406353790561385</v>
      </c>
      <c r="BE202" s="126">
        <f t="shared" si="2734"/>
        <v>1.1439100277048042</v>
      </c>
      <c r="BF202" s="126">
        <f t="shared" si="2734"/>
        <v>1.1471940775380809</v>
      </c>
      <c r="BG202" s="126">
        <f t="shared" si="2734"/>
        <v>1.15026769648205</v>
      </c>
      <c r="BH202" s="126">
        <f t="shared" si="2734"/>
        <v>1.1536802383994258</v>
      </c>
      <c r="BI202" s="126">
        <f t="shared" si="2734"/>
        <v>1.1569923375180708</v>
      </c>
      <c r="BJ202" s="126">
        <f t="shared" si="2734"/>
        <v>1.1603139453378331</v>
      </c>
      <c r="BK202" s="126">
        <f t="shared" si="2734"/>
        <v>1.1636450891572303</v>
      </c>
      <c r="BL202" s="126">
        <f t="shared" si="2734"/>
        <v>1.1669857963531516</v>
      </c>
      <c r="BM202" s="126">
        <f t="shared" si="2734"/>
        <v>1.1703360943810825</v>
      </c>
      <c r="BN202" s="126">
        <f t="shared" si="2734"/>
        <v>1.1736960107753303</v>
      </c>
      <c r="BO202" s="126">
        <f t="shared" si="2734"/>
        <v>1.1770655731492505</v>
      </c>
      <c r="BP202" s="126">
        <f t="shared" si="2734"/>
        <v>1.180444809195474</v>
      </c>
      <c r="BQ202" s="126">
        <f t="shared" si="2734"/>
        <v>1.1838337466861339</v>
      </c>
      <c r="BR202" s="126">
        <f t="shared" si="2734"/>
        <v>1.1872324134730949</v>
      </c>
      <c r="BS202" s="126">
        <f t="shared" si="2734"/>
        <v>1.1905270658589224</v>
      </c>
      <c r="BT202" s="126">
        <f t="shared" si="2734"/>
        <v>1.1940590467434065</v>
      </c>
      <c r="BU202" s="126">
        <f t="shared" si="2734"/>
        <v>1.1974870693312041</v>
      </c>
      <c r="BV202" s="126">
        <f t="shared" si="2734"/>
        <v>1.2009249334246579</v>
      </c>
      <c r="BW202" s="126">
        <f t="shared" ref="BW202:EB202" si="2735">BW$13</f>
        <v>1.204372667277734</v>
      </c>
      <c r="BX202" s="126">
        <f t="shared" si="2735"/>
        <v>1.2078302992255125</v>
      </c>
      <c r="BY202" s="126">
        <f t="shared" si="2735"/>
        <v>1.2112978576844211</v>
      </c>
      <c r="BZ202" s="126">
        <f t="shared" si="2735"/>
        <v>1.2147753711524676</v>
      </c>
      <c r="CA202" s="126">
        <f t="shared" si="2735"/>
        <v>1.2182628682094752</v>
      </c>
      <c r="CB202" s="126">
        <f t="shared" si="2735"/>
        <v>1.2217603775173165</v>
      </c>
      <c r="CC202" s="126">
        <f t="shared" si="2735"/>
        <v>1.2252679278201495</v>
      </c>
      <c r="CD202" s="126">
        <f t="shared" si="2735"/>
        <v>1.2287855479446541</v>
      </c>
      <c r="CE202" s="126">
        <f t="shared" si="2735"/>
        <v>1.232077770779646</v>
      </c>
      <c r="CF202" s="126">
        <f t="shared" si="2735"/>
        <v>1.23573302168438</v>
      </c>
      <c r="CG202" s="126">
        <f t="shared" si="2735"/>
        <v>1.2392806860334544</v>
      </c>
      <c r="CH202" s="126">
        <f t="shared" si="2735"/>
        <v>1.2428385353675644</v>
      </c>
      <c r="CI202" s="126">
        <f t="shared" si="2735"/>
        <v>1.2464065989267703</v>
      </c>
      <c r="CJ202" s="126">
        <f t="shared" si="2735"/>
        <v>1.2499849060350778</v>
      </c>
      <c r="CK202" s="126">
        <f t="shared" si="2735"/>
        <v>1.2535734861006791</v>
      </c>
      <c r="CL202" s="126">
        <f t="shared" si="2735"/>
        <v>1.257172368616194</v>
      </c>
      <c r="CM202" s="126">
        <f t="shared" si="2735"/>
        <v>1.2607815831589126</v>
      </c>
      <c r="CN202" s="126">
        <f t="shared" si="2735"/>
        <v>1.2644011593910389</v>
      </c>
      <c r="CO202" s="126">
        <f t="shared" si="2735"/>
        <v>1.2680311270599336</v>
      </c>
      <c r="CP202" s="126">
        <f t="shared" si="2735"/>
        <v>1.2716715159983594</v>
      </c>
      <c r="CQ202" s="126">
        <f t="shared" si="2735"/>
        <v>1.2750786410337906</v>
      </c>
      <c r="CR202" s="126">
        <f t="shared" si="2735"/>
        <v>1.2788614642181557</v>
      </c>
      <c r="CS202" s="126">
        <f t="shared" si="2735"/>
        <v>1.2825329459576562</v>
      </c>
      <c r="CT202" s="126">
        <f t="shared" si="2735"/>
        <v>1.2862149681493797</v>
      </c>
      <c r="CU202" s="126">
        <f t="shared" si="2735"/>
        <v>1.289907561053897</v>
      </c>
      <c r="CV202" s="126">
        <f t="shared" si="2735"/>
        <v>1.293610755018654</v>
      </c>
      <c r="CW202" s="126">
        <f t="shared" si="2735"/>
        <v>1.2973245804782207</v>
      </c>
      <c r="CX202" s="126">
        <f t="shared" si="2735"/>
        <v>1.3010490679545423</v>
      </c>
      <c r="CY202" s="126">
        <f t="shared" si="2735"/>
        <v>1.304784248057189</v>
      </c>
      <c r="CZ202" s="126">
        <f t="shared" si="2735"/>
        <v>1.3085301514836076</v>
      </c>
      <c r="DA202" s="126">
        <f t="shared" si="2735"/>
        <v>1.3122868090193751</v>
      </c>
      <c r="DB202" s="126">
        <f t="shared" si="2735"/>
        <v>1.3160542515384499</v>
      </c>
      <c r="DC202" s="126">
        <f t="shared" si="2735"/>
        <v>1.3195802889875801</v>
      </c>
      <c r="DD202" s="126">
        <f t="shared" si="2735"/>
        <v>1.323495136864544</v>
      </c>
      <c r="DE202" s="126">
        <f t="shared" si="2735"/>
        <v>1.3272947573576725</v>
      </c>
      <c r="DF202" s="126">
        <f t="shared" si="2735"/>
        <v>1.3311052861764079</v>
      </c>
      <c r="DG202" s="126">
        <f t="shared" si="2735"/>
        <v>1.3349267546374479</v>
      </c>
      <c r="DH202" s="126">
        <f t="shared" si="2735"/>
        <v>1.3387591941473977</v>
      </c>
      <c r="DI202" s="126">
        <f t="shared" si="2735"/>
        <v>1.3426026362030277</v>
      </c>
      <c r="DJ202" s="126">
        <f t="shared" si="2735"/>
        <v>1.3464571123915319</v>
      </c>
      <c r="DK202" s="126">
        <f t="shared" si="2735"/>
        <v>1.3503226543907885</v>
      </c>
      <c r="DL202" s="126">
        <f t="shared" si="2735"/>
        <v>1.3541992939696192</v>
      </c>
      <c r="DM202" s="126">
        <f t="shared" si="2735"/>
        <v>1.358087062988051</v>
      </c>
      <c r="DN202" s="126">
        <f t="shared" si="2735"/>
        <v>1.361985993397578</v>
      </c>
      <c r="DO202" s="126">
        <f t="shared" si="2735"/>
        <v>1.3657655991021458</v>
      </c>
      <c r="DP202" s="126">
        <f t="shared" si="2735"/>
        <v>1.3698174666548035</v>
      </c>
      <c r="DQ202" s="126">
        <f t="shared" si="2735"/>
        <v>1.3737500738651915</v>
      </c>
      <c r="DR202" s="126">
        <f t="shared" si="2735"/>
        <v>1.3776939711925826</v>
      </c>
      <c r="DS202" s="126">
        <f t="shared" si="2735"/>
        <v>1.381649191049759</v>
      </c>
      <c r="DT202" s="126">
        <f t="shared" si="2735"/>
        <v>1.385615765942557</v>
      </c>
      <c r="DU202" s="126">
        <f t="shared" si="2735"/>
        <v>1.3895937284701338</v>
      </c>
      <c r="DV202" s="126">
        <f t="shared" si="2735"/>
        <v>1.3935831113252357</v>
      </c>
      <c r="DW202" s="126">
        <f t="shared" si="2735"/>
        <v>1.3975839472944662</v>
      </c>
      <c r="DX202" s="126">
        <f t="shared" si="2735"/>
        <v>1.401596269258556</v>
      </c>
      <c r="DY202" s="126">
        <f t="shared" si="2735"/>
        <v>1.4056201101926329</v>
      </c>
      <c r="DZ202" s="126">
        <f t="shared" si="2735"/>
        <v>1.4096555031664932</v>
      </c>
      <c r="EA202" s="126">
        <f t="shared" si="2735"/>
        <v>1.4134323217047313</v>
      </c>
      <c r="EB202" s="126">
        <f t="shared" si="2735"/>
        <v>1.4176256038945581</v>
      </c>
    </row>
    <row r="203" spans="2:132" outlineLevel="1" x14ac:dyDescent="0.25">
      <c r="C203" s="321" t="s">
        <v>521</v>
      </c>
      <c r="D203" s="38"/>
      <c r="E203" s="38"/>
      <c r="F203" s="38"/>
      <c r="G203" s="52" t="s">
        <v>220</v>
      </c>
      <c r="H203" s="46">
        <f t="shared" ref="H203" si="2736">SUM(J203:EB203)</f>
        <v>1051147.885747927</v>
      </c>
      <c r="I203" s="38"/>
      <c r="J203" s="82">
        <f>J201*J202</f>
        <v>0</v>
      </c>
      <c r="K203" s="82">
        <f t="shared" ref="K203" si="2737">K201*K202</f>
        <v>0</v>
      </c>
      <c r="L203" s="82">
        <f t="shared" ref="L203" si="2738">L201*L202</f>
        <v>0</v>
      </c>
      <c r="M203" s="82">
        <f t="shared" ref="M203" si="2739">M201*M202</f>
        <v>0</v>
      </c>
      <c r="N203" s="82">
        <f t="shared" ref="N203" si="2740">N201*N202</f>
        <v>0</v>
      </c>
      <c r="O203" s="82">
        <f t="shared" ref="O203" si="2741">O201*O202</f>
        <v>0</v>
      </c>
      <c r="P203" s="82">
        <f t="shared" ref="P203" si="2742">P201*P202</f>
        <v>1051147.885747927</v>
      </c>
      <c r="Q203" s="82">
        <f t="shared" ref="Q203" si="2743">Q201*Q202</f>
        <v>0</v>
      </c>
      <c r="R203" s="82">
        <f t="shared" ref="R203" si="2744">R201*R202</f>
        <v>0</v>
      </c>
      <c r="S203" s="82">
        <f t="shared" ref="S203" si="2745">S201*S202</f>
        <v>0</v>
      </c>
      <c r="T203" s="82">
        <f t="shared" ref="T203" si="2746">T201*T202</f>
        <v>0</v>
      </c>
      <c r="U203" s="82">
        <f t="shared" ref="U203" si="2747">U201*U202</f>
        <v>0</v>
      </c>
      <c r="V203" s="82">
        <f t="shared" ref="V203" si="2748">V201*V202</f>
        <v>0</v>
      </c>
      <c r="W203" s="82">
        <f t="shared" ref="W203" si="2749">W201*W202</f>
        <v>0</v>
      </c>
      <c r="X203" s="82">
        <f t="shared" ref="X203" si="2750">X201*X202</f>
        <v>0</v>
      </c>
      <c r="Y203" s="82">
        <f t="shared" ref="Y203" si="2751">Y201*Y202</f>
        <v>0</v>
      </c>
      <c r="Z203" s="82">
        <f t="shared" ref="Z203" si="2752">Z201*Z202</f>
        <v>0</v>
      </c>
      <c r="AA203" s="82">
        <f t="shared" ref="AA203" si="2753">AA201*AA202</f>
        <v>0</v>
      </c>
      <c r="AB203" s="82">
        <f t="shared" ref="AB203" si="2754">AB201*AB202</f>
        <v>0</v>
      </c>
      <c r="AC203" s="82">
        <f t="shared" ref="AC203" si="2755">AC201*AC202</f>
        <v>0</v>
      </c>
      <c r="AD203" s="82">
        <f t="shared" ref="AD203" si="2756">AD201*AD202</f>
        <v>0</v>
      </c>
      <c r="AE203" s="82">
        <f t="shared" ref="AE203" si="2757">AE201*AE202</f>
        <v>0</v>
      </c>
      <c r="AF203" s="82">
        <f t="shared" ref="AF203" si="2758">AF201*AF202</f>
        <v>0</v>
      </c>
      <c r="AG203" s="82">
        <f t="shared" ref="AG203" si="2759">AG201*AG202</f>
        <v>0</v>
      </c>
      <c r="AH203" s="82">
        <f t="shared" ref="AH203" si="2760">AH201*AH202</f>
        <v>0</v>
      </c>
      <c r="AI203" s="82">
        <f t="shared" ref="AI203" si="2761">AI201*AI202</f>
        <v>0</v>
      </c>
      <c r="AJ203" s="82">
        <f t="shared" ref="AJ203" si="2762">AJ201*AJ202</f>
        <v>0</v>
      </c>
      <c r="AK203" s="82">
        <f t="shared" ref="AK203" si="2763">AK201*AK202</f>
        <v>0</v>
      </c>
      <c r="AL203" s="82">
        <f t="shared" ref="AL203" si="2764">AL201*AL202</f>
        <v>0</v>
      </c>
      <c r="AM203" s="82">
        <f t="shared" ref="AM203" si="2765">AM201*AM202</f>
        <v>0</v>
      </c>
      <c r="AN203" s="82">
        <f t="shared" ref="AN203" si="2766">AN201*AN202</f>
        <v>0</v>
      </c>
      <c r="AO203" s="82">
        <f t="shared" ref="AO203" si="2767">AO201*AO202</f>
        <v>0</v>
      </c>
      <c r="AP203" s="82">
        <f t="shared" ref="AP203" si="2768">AP201*AP202</f>
        <v>0</v>
      </c>
      <c r="AQ203" s="82">
        <f t="shared" ref="AQ203" si="2769">AQ201*AQ202</f>
        <v>0</v>
      </c>
      <c r="AR203" s="82">
        <f t="shared" ref="AR203" si="2770">AR201*AR202</f>
        <v>0</v>
      </c>
      <c r="AS203" s="82">
        <f t="shared" ref="AS203" si="2771">AS201*AS202</f>
        <v>0</v>
      </c>
      <c r="AT203" s="82">
        <f t="shared" ref="AT203" si="2772">AT201*AT202</f>
        <v>0</v>
      </c>
      <c r="AU203" s="82">
        <f t="shared" ref="AU203" si="2773">AU201*AU202</f>
        <v>0</v>
      </c>
      <c r="AV203" s="82">
        <f t="shared" ref="AV203" si="2774">AV201*AV202</f>
        <v>0</v>
      </c>
      <c r="AW203" s="82">
        <f t="shared" ref="AW203" si="2775">AW201*AW202</f>
        <v>0</v>
      </c>
      <c r="AX203" s="82">
        <f t="shared" ref="AX203" si="2776">AX201*AX202</f>
        <v>0</v>
      </c>
      <c r="AY203" s="82">
        <f t="shared" ref="AY203" si="2777">AY201*AY202</f>
        <v>0</v>
      </c>
      <c r="AZ203" s="82">
        <f t="shared" ref="AZ203" si="2778">AZ201*AZ202</f>
        <v>0</v>
      </c>
      <c r="BA203" s="82">
        <f t="shared" ref="BA203" si="2779">BA201*BA202</f>
        <v>0</v>
      </c>
      <c r="BB203" s="82">
        <f t="shared" ref="BB203" si="2780">BB201*BB202</f>
        <v>0</v>
      </c>
      <c r="BC203" s="82">
        <f t="shared" ref="BC203" si="2781">BC201*BC202</f>
        <v>0</v>
      </c>
      <c r="BD203" s="82">
        <f t="shared" ref="BD203" si="2782">BD201*BD202</f>
        <v>0</v>
      </c>
      <c r="BE203" s="82">
        <f t="shared" ref="BE203" si="2783">BE201*BE202</f>
        <v>0</v>
      </c>
      <c r="BF203" s="82">
        <f t="shared" ref="BF203" si="2784">BF201*BF202</f>
        <v>0</v>
      </c>
      <c r="BG203" s="82">
        <f t="shared" ref="BG203" si="2785">BG201*BG202</f>
        <v>0</v>
      </c>
      <c r="BH203" s="82">
        <f t="shared" ref="BH203" si="2786">BH201*BH202</f>
        <v>0</v>
      </c>
      <c r="BI203" s="82">
        <f t="shared" ref="BI203" si="2787">BI201*BI202</f>
        <v>0</v>
      </c>
      <c r="BJ203" s="82">
        <f t="shared" ref="BJ203" si="2788">BJ201*BJ202</f>
        <v>0</v>
      </c>
      <c r="BK203" s="82">
        <f t="shared" ref="BK203" si="2789">BK201*BK202</f>
        <v>0</v>
      </c>
      <c r="BL203" s="82">
        <f t="shared" ref="BL203" si="2790">BL201*BL202</f>
        <v>0</v>
      </c>
      <c r="BM203" s="82">
        <f t="shared" ref="BM203" si="2791">BM201*BM202</f>
        <v>0</v>
      </c>
      <c r="BN203" s="82">
        <f t="shared" ref="BN203" si="2792">BN201*BN202</f>
        <v>0</v>
      </c>
      <c r="BO203" s="82">
        <f t="shared" ref="BO203" si="2793">BO201*BO202</f>
        <v>0</v>
      </c>
      <c r="BP203" s="82">
        <f t="shared" ref="BP203" si="2794">BP201*BP202</f>
        <v>0</v>
      </c>
      <c r="BQ203" s="82">
        <f t="shared" ref="BQ203" si="2795">BQ201*BQ202</f>
        <v>0</v>
      </c>
      <c r="BR203" s="82">
        <f t="shared" ref="BR203" si="2796">BR201*BR202</f>
        <v>0</v>
      </c>
      <c r="BS203" s="82">
        <f t="shared" ref="BS203" si="2797">BS201*BS202</f>
        <v>0</v>
      </c>
      <c r="BT203" s="82">
        <f t="shared" ref="BT203" si="2798">BT201*BT202</f>
        <v>0</v>
      </c>
      <c r="BU203" s="82">
        <f t="shared" ref="BU203" si="2799">BU201*BU202</f>
        <v>0</v>
      </c>
      <c r="BV203" s="82">
        <f t="shared" ref="BV203" si="2800">BV201*BV202</f>
        <v>0</v>
      </c>
      <c r="BW203" s="82">
        <f t="shared" ref="BW203" si="2801">BW201*BW202</f>
        <v>0</v>
      </c>
      <c r="BX203" s="82">
        <f t="shared" ref="BX203" si="2802">BX201*BX202</f>
        <v>0</v>
      </c>
      <c r="BY203" s="82">
        <f t="shared" ref="BY203" si="2803">BY201*BY202</f>
        <v>0</v>
      </c>
      <c r="BZ203" s="82">
        <f t="shared" ref="BZ203" si="2804">BZ201*BZ202</f>
        <v>0</v>
      </c>
      <c r="CA203" s="82">
        <f t="shared" ref="CA203" si="2805">CA201*CA202</f>
        <v>0</v>
      </c>
      <c r="CB203" s="82">
        <f t="shared" ref="CB203" si="2806">CB201*CB202</f>
        <v>0</v>
      </c>
      <c r="CC203" s="82">
        <f t="shared" ref="CC203" si="2807">CC201*CC202</f>
        <v>0</v>
      </c>
      <c r="CD203" s="82">
        <f t="shared" ref="CD203" si="2808">CD201*CD202</f>
        <v>0</v>
      </c>
      <c r="CE203" s="82">
        <f t="shared" ref="CE203" si="2809">CE201*CE202</f>
        <v>0</v>
      </c>
      <c r="CF203" s="82">
        <f t="shared" ref="CF203" si="2810">CF201*CF202</f>
        <v>0</v>
      </c>
      <c r="CG203" s="82">
        <f t="shared" ref="CG203" si="2811">CG201*CG202</f>
        <v>0</v>
      </c>
      <c r="CH203" s="82">
        <f t="shared" ref="CH203" si="2812">CH201*CH202</f>
        <v>0</v>
      </c>
      <c r="CI203" s="82">
        <f t="shared" ref="CI203" si="2813">CI201*CI202</f>
        <v>0</v>
      </c>
      <c r="CJ203" s="82">
        <f t="shared" ref="CJ203" si="2814">CJ201*CJ202</f>
        <v>0</v>
      </c>
      <c r="CK203" s="82">
        <f t="shared" ref="CK203" si="2815">CK201*CK202</f>
        <v>0</v>
      </c>
      <c r="CL203" s="82">
        <f t="shared" ref="CL203" si="2816">CL201*CL202</f>
        <v>0</v>
      </c>
      <c r="CM203" s="82">
        <f t="shared" ref="CM203" si="2817">CM201*CM202</f>
        <v>0</v>
      </c>
      <c r="CN203" s="82">
        <f t="shared" ref="CN203" si="2818">CN201*CN202</f>
        <v>0</v>
      </c>
      <c r="CO203" s="82">
        <f t="shared" ref="CO203" si="2819">CO201*CO202</f>
        <v>0</v>
      </c>
      <c r="CP203" s="82">
        <f t="shared" ref="CP203" si="2820">CP201*CP202</f>
        <v>0</v>
      </c>
      <c r="CQ203" s="82">
        <f t="shared" ref="CQ203" si="2821">CQ201*CQ202</f>
        <v>0</v>
      </c>
      <c r="CR203" s="82">
        <f t="shared" ref="CR203" si="2822">CR201*CR202</f>
        <v>0</v>
      </c>
      <c r="CS203" s="82">
        <f t="shared" ref="CS203" si="2823">CS201*CS202</f>
        <v>0</v>
      </c>
      <c r="CT203" s="82">
        <f t="shared" ref="CT203" si="2824">CT201*CT202</f>
        <v>0</v>
      </c>
      <c r="CU203" s="82">
        <f t="shared" ref="CU203" si="2825">CU201*CU202</f>
        <v>0</v>
      </c>
      <c r="CV203" s="82">
        <f t="shared" ref="CV203" si="2826">CV201*CV202</f>
        <v>0</v>
      </c>
      <c r="CW203" s="82">
        <f t="shared" ref="CW203" si="2827">CW201*CW202</f>
        <v>0</v>
      </c>
      <c r="CX203" s="82">
        <f t="shared" ref="CX203" si="2828">CX201*CX202</f>
        <v>0</v>
      </c>
      <c r="CY203" s="82">
        <f t="shared" ref="CY203" si="2829">CY201*CY202</f>
        <v>0</v>
      </c>
      <c r="CZ203" s="82">
        <f t="shared" ref="CZ203" si="2830">CZ201*CZ202</f>
        <v>0</v>
      </c>
      <c r="DA203" s="82">
        <f t="shared" ref="DA203" si="2831">DA201*DA202</f>
        <v>0</v>
      </c>
      <c r="DB203" s="82">
        <f t="shared" ref="DB203" si="2832">DB201*DB202</f>
        <v>0</v>
      </c>
      <c r="DC203" s="82">
        <f t="shared" ref="DC203" si="2833">DC201*DC202</f>
        <v>0</v>
      </c>
      <c r="DD203" s="82">
        <f t="shared" ref="DD203" si="2834">DD201*DD202</f>
        <v>0</v>
      </c>
      <c r="DE203" s="82">
        <f t="shared" ref="DE203" si="2835">DE201*DE202</f>
        <v>0</v>
      </c>
      <c r="DF203" s="82">
        <f t="shared" ref="DF203" si="2836">DF201*DF202</f>
        <v>0</v>
      </c>
      <c r="DG203" s="82">
        <f t="shared" ref="DG203" si="2837">DG201*DG202</f>
        <v>0</v>
      </c>
      <c r="DH203" s="82">
        <f t="shared" ref="DH203" si="2838">DH201*DH202</f>
        <v>0</v>
      </c>
      <c r="DI203" s="82">
        <f t="shared" ref="DI203" si="2839">DI201*DI202</f>
        <v>0</v>
      </c>
      <c r="DJ203" s="82">
        <f t="shared" ref="DJ203" si="2840">DJ201*DJ202</f>
        <v>0</v>
      </c>
      <c r="DK203" s="82">
        <f t="shared" ref="DK203" si="2841">DK201*DK202</f>
        <v>0</v>
      </c>
      <c r="DL203" s="82">
        <f t="shared" ref="DL203" si="2842">DL201*DL202</f>
        <v>0</v>
      </c>
      <c r="DM203" s="82">
        <f t="shared" ref="DM203" si="2843">DM201*DM202</f>
        <v>0</v>
      </c>
      <c r="DN203" s="82">
        <f t="shared" ref="DN203" si="2844">DN201*DN202</f>
        <v>0</v>
      </c>
      <c r="DO203" s="82">
        <f t="shared" ref="DO203" si="2845">DO201*DO202</f>
        <v>0</v>
      </c>
      <c r="DP203" s="82">
        <f t="shared" ref="DP203" si="2846">DP201*DP202</f>
        <v>0</v>
      </c>
      <c r="DQ203" s="82">
        <f t="shared" ref="DQ203" si="2847">DQ201*DQ202</f>
        <v>0</v>
      </c>
      <c r="DR203" s="82">
        <f t="shared" ref="DR203" si="2848">DR201*DR202</f>
        <v>0</v>
      </c>
      <c r="DS203" s="82">
        <f t="shared" ref="DS203" si="2849">DS201*DS202</f>
        <v>0</v>
      </c>
      <c r="DT203" s="82">
        <f t="shared" ref="DT203" si="2850">DT201*DT202</f>
        <v>0</v>
      </c>
      <c r="DU203" s="82">
        <f t="shared" ref="DU203" si="2851">DU201*DU202</f>
        <v>0</v>
      </c>
      <c r="DV203" s="82">
        <f t="shared" ref="DV203" si="2852">DV201*DV202</f>
        <v>0</v>
      </c>
      <c r="DW203" s="82">
        <f t="shared" ref="DW203" si="2853">DW201*DW202</f>
        <v>0</v>
      </c>
      <c r="DX203" s="82">
        <f t="shared" ref="DX203" si="2854">DX201*DX202</f>
        <v>0</v>
      </c>
      <c r="DY203" s="82">
        <f t="shared" ref="DY203" si="2855">DY201*DY202</f>
        <v>0</v>
      </c>
      <c r="DZ203" s="82">
        <f t="shared" ref="DZ203" si="2856">DZ201*DZ202</f>
        <v>0</v>
      </c>
      <c r="EA203" s="82">
        <f t="shared" ref="EA203" si="2857">EA201*EA202</f>
        <v>0</v>
      </c>
      <c r="EB203" s="82">
        <f t="shared" ref="EB203" si="2858">EB201*EB202</f>
        <v>0</v>
      </c>
    </row>
    <row r="204" spans="2:132" outlineLevel="1" x14ac:dyDescent="0.25">
      <c r="G204" s="52"/>
      <c r="H204" s="29"/>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row>
    <row r="205" spans="2:132" ht="13" x14ac:dyDescent="0.3">
      <c r="C205" s="348" t="s">
        <v>569</v>
      </c>
      <c r="D205" s="342"/>
      <c r="E205" s="342"/>
      <c r="F205" s="342"/>
      <c r="G205" s="349" t="s">
        <v>220</v>
      </c>
      <c r="H205" s="344">
        <f t="shared" ref="H205" si="2859">SUM(J205:EB205)</f>
        <v>4604031.6439706367</v>
      </c>
      <c r="I205" s="342"/>
      <c r="J205" s="345">
        <f t="shared" ref="J205:AO205" si="2860">CHOOSE(Scenario,J189,J196,J203)</f>
        <v>0</v>
      </c>
      <c r="K205" s="346">
        <f t="shared" si="2860"/>
        <v>0</v>
      </c>
      <c r="L205" s="346">
        <f t="shared" si="2860"/>
        <v>0</v>
      </c>
      <c r="M205" s="346">
        <f t="shared" si="2860"/>
        <v>0</v>
      </c>
      <c r="N205" s="346">
        <f t="shared" si="2860"/>
        <v>0</v>
      </c>
      <c r="O205" s="346">
        <f t="shared" si="2860"/>
        <v>0</v>
      </c>
      <c r="P205" s="346">
        <f t="shared" si="2860"/>
        <v>2262423.4122705827</v>
      </c>
      <c r="Q205" s="346">
        <f t="shared" si="2860"/>
        <v>0</v>
      </c>
      <c r="R205" s="346">
        <f t="shared" si="2860"/>
        <v>0</v>
      </c>
      <c r="S205" s="346">
        <f t="shared" si="2860"/>
        <v>0</v>
      </c>
      <c r="T205" s="346">
        <f t="shared" si="2860"/>
        <v>0</v>
      </c>
      <c r="U205" s="346">
        <f t="shared" si="2860"/>
        <v>0</v>
      </c>
      <c r="V205" s="346">
        <f t="shared" si="2860"/>
        <v>0</v>
      </c>
      <c r="W205" s="346">
        <f t="shared" si="2860"/>
        <v>0</v>
      </c>
      <c r="X205" s="346">
        <f t="shared" si="2860"/>
        <v>0</v>
      </c>
      <c r="Y205" s="346">
        <f t="shared" si="2860"/>
        <v>0</v>
      </c>
      <c r="Z205" s="346">
        <f t="shared" si="2860"/>
        <v>0</v>
      </c>
      <c r="AA205" s="346">
        <f t="shared" si="2860"/>
        <v>0</v>
      </c>
      <c r="AB205" s="346">
        <f t="shared" si="2860"/>
        <v>2341608.2317000539</v>
      </c>
      <c r="AC205" s="346">
        <f t="shared" si="2860"/>
        <v>0</v>
      </c>
      <c r="AD205" s="346">
        <f t="shared" si="2860"/>
        <v>0</v>
      </c>
      <c r="AE205" s="346">
        <f t="shared" si="2860"/>
        <v>0</v>
      </c>
      <c r="AF205" s="346">
        <f t="shared" si="2860"/>
        <v>0</v>
      </c>
      <c r="AG205" s="346">
        <f t="shared" si="2860"/>
        <v>0</v>
      </c>
      <c r="AH205" s="346">
        <f t="shared" si="2860"/>
        <v>0</v>
      </c>
      <c r="AI205" s="346">
        <f t="shared" si="2860"/>
        <v>0</v>
      </c>
      <c r="AJ205" s="346">
        <f t="shared" si="2860"/>
        <v>0</v>
      </c>
      <c r="AK205" s="346">
        <f t="shared" si="2860"/>
        <v>0</v>
      </c>
      <c r="AL205" s="346">
        <f t="shared" si="2860"/>
        <v>0</v>
      </c>
      <c r="AM205" s="346">
        <f t="shared" si="2860"/>
        <v>0</v>
      </c>
      <c r="AN205" s="346">
        <f t="shared" si="2860"/>
        <v>0</v>
      </c>
      <c r="AO205" s="346">
        <f t="shared" si="2860"/>
        <v>0</v>
      </c>
      <c r="AP205" s="346">
        <f t="shared" ref="AP205:BU205" si="2861">CHOOSE(Scenario,AP189,AP196,AP203)</f>
        <v>0</v>
      </c>
      <c r="AQ205" s="346">
        <f t="shared" si="2861"/>
        <v>0</v>
      </c>
      <c r="AR205" s="346">
        <f t="shared" si="2861"/>
        <v>0</v>
      </c>
      <c r="AS205" s="346">
        <f t="shared" si="2861"/>
        <v>0</v>
      </c>
      <c r="AT205" s="346">
        <f t="shared" si="2861"/>
        <v>0</v>
      </c>
      <c r="AU205" s="346">
        <f t="shared" si="2861"/>
        <v>0</v>
      </c>
      <c r="AV205" s="346">
        <f t="shared" si="2861"/>
        <v>0</v>
      </c>
      <c r="AW205" s="346">
        <f t="shared" si="2861"/>
        <v>0</v>
      </c>
      <c r="AX205" s="346">
        <f t="shared" si="2861"/>
        <v>0</v>
      </c>
      <c r="AY205" s="346">
        <f t="shared" si="2861"/>
        <v>0</v>
      </c>
      <c r="AZ205" s="346">
        <f t="shared" si="2861"/>
        <v>0</v>
      </c>
      <c r="BA205" s="346">
        <f t="shared" si="2861"/>
        <v>0</v>
      </c>
      <c r="BB205" s="346">
        <f t="shared" si="2861"/>
        <v>0</v>
      </c>
      <c r="BC205" s="346">
        <f t="shared" si="2861"/>
        <v>0</v>
      </c>
      <c r="BD205" s="346">
        <f t="shared" si="2861"/>
        <v>0</v>
      </c>
      <c r="BE205" s="346">
        <f t="shared" si="2861"/>
        <v>0</v>
      </c>
      <c r="BF205" s="346">
        <f t="shared" si="2861"/>
        <v>0</v>
      </c>
      <c r="BG205" s="346">
        <f t="shared" si="2861"/>
        <v>0</v>
      </c>
      <c r="BH205" s="346">
        <f t="shared" si="2861"/>
        <v>0</v>
      </c>
      <c r="BI205" s="346">
        <f t="shared" si="2861"/>
        <v>0</v>
      </c>
      <c r="BJ205" s="346">
        <f t="shared" si="2861"/>
        <v>0</v>
      </c>
      <c r="BK205" s="346">
        <f t="shared" si="2861"/>
        <v>0</v>
      </c>
      <c r="BL205" s="346">
        <f t="shared" si="2861"/>
        <v>0</v>
      </c>
      <c r="BM205" s="346">
        <f t="shared" si="2861"/>
        <v>0</v>
      </c>
      <c r="BN205" s="346">
        <f t="shared" si="2861"/>
        <v>0</v>
      </c>
      <c r="BO205" s="346">
        <f t="shared" si="2861"/>
        <v>0</v>
      </c>
      <c r="BP205" s="346">
        <f t="shared" si="2861"/>
        <v>0</v>
      </c>
      <c r="BQ205" s="346">
        <f t="shared" si="2861"/>
        <v>0</v>
      </c>
      <c r="BR205" s="346">
        <f t="shared" si="2861"/>
        <v>0</v>
      </c>
      <c r="BS205" s="346">
        <f t="shared" si="2861"/>
        <v>0</v>
      </c>
      <c r="BT205" s="346">
        <f t="shared" si="2861"/>
        <v>0</v>
      </c>
      <c r="BU205" s="346">
        <f t="shared" si="2861"/>
        <v>0</v>
      </c>
      <c r="BV205" s="346">
        <f t="shared" ref="BV205:DA205" si="2862">CHOOSE(Scenario,BV189,BV196,BV203)</f>
        <v>0</v>
      </c>
      <c r="BW205" s="346">
        <f t="shared" si="2862"/>
        <v>0</v>
      </c>
      <c r="BX205" s="346">
        <f t="shared" si="2862"/>
        <v>0</v>
      </c>
      <c r="BY205" s="346">
        <f t="shared" si="2862"/>
        <v>0</v>
      </c>
      <c r="BZ205" s="346">
        <f t="shared" si="2862"/>
        <v>0</v>
      </c>
      <c r="CA205" s="346">
        <f t="shared" si="2862"/>
        <v>0</v>
      </c>
      <c r="CB205" s="346">
        <f t="shared" si="2862"/>
        <v>0</v>
      </c>
      <c r="CC205" s="346">
        <f t="shared" si="2862"/>
        <v>0</v>
      </c>
      <c r="CD205" s="346">
        <f t="shared" si="2862"/>
        <v>0</v>
      </c>
      <c r="CE205" s="346">
        <f t="shared" si="2862"/>
        <v>0</v>
      </c>
      <c r="CF205" s="346">
        <f t="shared" si="2862"/>
        <v>0</v>
      </c>
      <c r="CG205" s="346">
        <f t="shared" si="2862"/>
        <v>0</v>
      </c>
      <c r="CH205" s="346">
        <f t="shared" si="2862"/>
        <v>0</v>
      </c>
      <c r="CI205" s="346">
        <f t="shared" si="2862"/>
        <v>0</v>
      </c>
      <c r="CJ205" s="346">
        <f t="shared" si="2862"/>
        <v>0</v>
      </c>
      <c r="CK205" s="346">
        <f t="shared" si="2862"/>
        <v>0</v>
      </c>
      <c r="CL205" s="346">
        <f t="shared" si="2862"/>
        <v>0</v>
      </c>
      <c r="CM205" s="346">
        <f t="shared" si="2862"/>
        <v>0</v>
      </c>
      <c r="CN205" s="346">
        <f t="shared" si="2862"/>
        <v>0</v>
      </c>
      <c r="CO205" s="346">
        <f t="shared" si="2862"/>
        <v>0</v>
      </c>
      <c r="CP205" s="346">
        <f t="shared" si="2862"/>
        <v>0</v>
      </c>
      <c r="CQ205" s="346">
        <f t="shared" si="2862"/>
        <v>0</v>
      </c>
      <c r="CR205" s="346">
        <f t="shared" si="2862"/>
        <v>0</v>
      </c>
      <c r="CS205" s="346">
        <f t="shared" si="2862"/>
        <v>0</v>
      </c>
      <c r="CT205" s="346">
        <f t="shared" si="2862"/>
        <v>0</v>
      </c>
      <c r="CU205" s="346">
        <f t="shared" si="2862"/>
        <v>0</v>
      </c>
      <c r="CV205" s="346">
        <f t="shared" si="2862"/>
        <v>0</v>
      </c>
      <c r="CW205" s="346">
        <f t="shared" si="2862"/>
        <v>0</v>
      </c>
      <c r="CX205" s="346">
        <f t="shared" si="2862"/>
        <v>0</v>
      </c>
      <c r="CY205" s="346">
        <f t="shared" si="2862"/>
        <v>0</v>
      </c>
      <c r="CZ205" s="346">
        <f t="shared" si="2862"/>
        <v>0</v>
      </c>
      <c r="DA205" s="346">
        <f t="shared" si="2862"/>
        <v>0</v>
      </c>
      <c r="DB205" s="346">
        <f t="shared" ref="DB205:EB205" si="2863">CHOOSE(Scenario,DB189,DB196,DB203)</f>
        <v>0</v>
      </c>
      <c r="DC205" s="346">
        <f t="shared" si="2863"/>
        <v>0</v>
      </c>
      <c r="DD205" s="346">
        <f t="shared" si="2863"/>
        <v>0</v>
      </c>
      <c r="DE205" s="346">
        <f t="shared" si="2863"/>
        <v>0</v>
      </c>
      <c r="DF205" s="346">
        <f t="shared" si="2863"/>
        <v>0</v>
      </c>
      <c r="DG205" s="346">
        <f t="shared" si="2863"/>
        <v>0</v>
      </c>
      <c r="DH205" s="346">
        <f t="shared" si="2863"/>
        <v>0</v>
      </c>
      <c r="DI205" s="346">
        <f t="shared" si="2863"/>
        <v>0</v>
      </c>
      <c r="DJ205" s="346">
        <f t="shared" si="2863"/>
        <v>0</v>
      </c>
      <c r="DK205" s="346">
        <f t="shared" si="2863"/>
        <v>0</v>
      </c>
      <c r="DL205" s="346">
        <f t="shared" si="2863"/>
        <v>0</v>
      </c>
      <c r="DM205" s="346">
        <f t="shared" si="2863"/>
        <v>0</v>
      </c>
      <c r="DN205" s="346">
        <f t="shared" si="2863"/>
        <v>0</v>
      </c>
      <c r="DO205" s="346">
        <f t="shared" si="2863"/>
        <v>0</v>
      </c>
      <c r="DP205" s="346">
        <f t="shared" si="2863"/>
        <v>0</v>
      </c>
      <c r="DQ205" s="346">
        <f t="shared" si="2863"/>
        <v>0</v>
      </c>
      <c r="DR205" s="346">
        <f t="shared" si="2863"/>
        <v>0</v>
      </c>
      <c r="DS205" s="346">
        <f t="shared" si="2863"/>
        <v>0</v>
      </c>
      <c r="DT205" s="346">
        <f t="shared" si="2863"/>
        <v>0</v>
      </c>
      <c r="DU205" s="346">
        <f t="shared" si="2863"/>
        <v>0</v>
      </c>
      <c r="DV205" s="346">
        <f t="shared" si="2863"/>
        <v>0</v>
      </c>
      <c r="DW205" s="346">
        <f t="shared" si="2863"/>
        <v>0</v>
      </c>
      <c r="DX205" s="346">
        <f t="shared" si="2863"/>
        <v>0</v>
      </c>
      <c r="DY205" s="346">
        <f t="shared" si="2863"/>
        <v>0</v>
      </c>
      <c r="DZ205" s="346">
        <f t="shared" si="2863"/>
        <v>0</v>
      </c>
      <c r="EA205" s="346">
        <f t="shared" si="2863"/>
        <v>0</v>
      </c>
      <c r="EB205" s="347">
        <f t="shared" si="2863"/>
        <v>0</v>
      </c>
    </row>
    <row r="206" spans="2:132" x14ac:dyDescent="0.25">
      <c r="G206" s="52"/>
      <c r="H206" s="29"/>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row>
    <row r="207" spans="2:132" ht="13" x14ac:dyDescent="0.3">
      <c r="B207" s="34"/>
      <c r="C207" s="2" t="s">
        <v>522</v>
      </c>
      <c r="D207" s="34"/>
      <c r="E207" s="34"/>
      <c r="F207" s="34"/>
      <c r="G207" s="67"/>
      <c r="H207" s="35"/>
      <c r="I207" s="34"/>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row>
    <row r="208" spans="2:132" ht="13" outlineLevel="1" x14ac:dyDescent="0.3">
      <c r="C208" s="340" t="s">
        <v>500</v>
      </c>
      <c r="G208" s="52"/>
      <c r="H208" s="29"/>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row>
    <row r="209" spans="3:132" outlineLevel="1" x14ac:dyDescent="0.25">
      <c r="C209" s="328" t="s">
        <v>523</v>
      </c>
      <c r="G209" s="52" t="s">
        <v>220</v>
      </c>
      <c r="H209" s="46">
        <f t="shared" ref="H209" si="2864">SUM(J209:EB209)</f>
        <v>0</v>
      </c>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row>
    <row r="210" spans="3:132" outlineLevel="1" x14ac:dyDescent="0.25">
      <c r="C210" s="32"/>
      <c r="G210" s="52"/>
      <c r="H210" s="29"/>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row>
    <row r="211" spans="3:132" ht="13" outlineLevel="1" x14ac:dyDescent="0.3">
      <c r="C211" s="340" t="s">
        <v>502</v>
      </c>
      <c r="G211" s="52"/>
      <c r="H211" s="29"/>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row>
    <row r="212" spans="3:132" outlineLevel="1" x14ac:dyDescent="0.25">
      <c r="C212" s="318" t="s">
        <v>524</v>
      </c>
      <c r="G212" s="52" t="s">
        <v>525</v>
      </c>
      <c r="H212" s="46">
        <f t="shared" ref="H212:H214" si="2865">SUM(J212:EB212)</f>
        <v>11120267.048455495</v>
      </c>
      <c r="J212" s="82">
        <f>J192</f>
        <v>0</v>
      </c>
      <c r="K212" s="82">
        <f t="shared" ref="K212:BV212" si="2866">K192</f>
        <v>0</v>
      </c>
      <c r="L212" s="82">
        <f t="shared" si="2866"/>
        <v>0</v>
      </c>
      <c r="M212" s="82">
        <f t="shared" si="2866"/>
        <v>0</v>
      </c>
      <c r="N212" s="82">
        <f t="shared" si="2866"/>
        <v>0</v>
      </c>
      <c r="O212" s="82">
        <f t="shared" si="2866"/>
        <v>0</v>
      </c>
      <c r="P212" s="82">
        <f t="shared" si="2866"/>
        <v>5560133.5242277477</v>
      </c>
      <c r="Q212" s="82">
        <f t="shared" si="2866"/>
        <v>0</v>
      </c>
      <c r="R212" s="82">
        <f t="shared" si="2866"/>
        <v>0</v>
      </c>
      <c r="S212" s="82">
        <f t="shared" si="2866"/>
        <v>0</v>
      </c>
      <c r="T212" s="82">
        <f t="shared" si="2866"/>
        <v>0</v>
      </c>
      <c r="U212" s="82">
        <f t="shared" si="2866"/>
        <v>0</v>
      </c>
      <c r="V212" s="82">
        <f t="shared" si="2866"/>
        <v>0</v>
      </c>
      <c r="W212" s="82">
        <f t="shared" si="2866"/>
        <v>0</v>
      </c>
      <c r="X212" s="82">
        <f t="shared" si="2866"/>
        <v>0</v>
      </c>
      <c r="Y212" s="82">
        <f t="shared" si="2866"/>
        <v>0</v>
      </c>
      <c r="Z212" s="82">
        <f t="shared" si="2866"/>
        <v>0</v>
      </c>
      <c r="AA212" s="82">
        <f t="shared" si="2866"/>
        <v>0</v>
      </c>
      <c r="AB212" s="82">
        <f t="shared" si="2866"/>
        <v>5560133.5242277477</v>
      </c>
      <c r="AC212" s="82">
        <f t="shared" si="2866"/>
        <v>0</v>
      </c>
      <c r="AD212" s="82">
        <f t="shared" si="2866"/>
        <v>0</v>
      </c>
      <c r="AE212" s="82">
        <f t="shared" si="2866"/>
        <v>0</v>
      </c>
      <c r="AF212" s="82">
        <f t="shared" si="2866"/>
        <v>0</v>
      </c>
      <c r="AG212" s="82">
        <f t="shared" si="2866"/>
        <v>0</v>
      </c>
      <c r="AH212" s="82">
        <f t="shared" si="2866"/>
        <v>0</v>
      </c>
      <c r="AI212" s="82">
        <f t="shared" si="2866"/>
        <v>0</v>
      </c>
      <c r="AJ212" s="82">
        <f t="shared" si="2866"/>
        <v>0</v>
      </c>
      <c r="AK212" s="82">
        <f t="shared" si="2866"/>
        <v>0</v>
      </c>
      <c r="AL212" s="82">
        <f t="shared" si="2866"/>
        <v>0</v>
      </c>
      <c r="AM212" s="82">
        <f t="shared" si="2866"/>
        <v>0</v>
      </c>
      <c r="AN212" s="82">
        <f t="shared" si="2866"/>
        <v>0</v>
      </c>
      <c r="AO212" s="82">
        <f t="shared" si="2866"/>
        <v>0</v>
      </c>
      <c r="AP212" s="82">
        <f t="shared" si="2866"/>
        <v>0</v>
      </c>
      <c r="AQ212" s="82">
        <f t="shared" si="2866"/>
        <v>0</v>
      </c>
      <c r="AR212" s="82">
        <f t="shared" si="2866"/>
        <v>0</v>
      </c>
      <c r="AS212" s="82">
        <f t="shared" si="2866"/>
        <v>0</v>
      </c>
      <c r="AT212" s="82">
        <f t="shared" si="2866"/>
        <v>0</v>
      </c>
      <c r="AU212" s="82">
        <f t="shared" si="2866"/>
        <v>0</v>
      </c>
      <c r="AV212" s="82">
        <f t="shared" si="2866"/>
        <v>0</v>
      </c>
      <c r="AW212" s="82">
        <f t="shared" si="2866"/>
        <v>0</v>
      </c>
      <c r="AX212" s="82">
        <f t="shared" si="2866"/>
        <v>0</v>
      </c>
      <c r="AY212" s="82">
        <f t="shared" si="2866"/>
        <v>0</v>
      </c>
      <c r="AZ212" s="82">
        <f t="shared" si="2866"/>
        <v>0</v>
      </c>
      <c r="BA212" s="82">
        <f t="shared" si="2866"/>
        <v>0</v>
      </c>
      <c r="BB212" s="82">
        <f t="shared" si="2866"/>
        <v>0</v>
      </c>
      <c r="BC212" s="82">
        <f t="shared" si="2866"/>
        <v>0</v>
      </c>
      <c r="BD212" s="82">
        <f t="shared" si="2866"/>
        <v>0</v>
      </c>
      <c r="BE212" s="82">
        <f t="shared" si="2866"/>
        <v>0</v>
      </c>
      <c r="BF212" s="82">
        <f t="shared" si="2866"/>
        <v>0</v>
      </c>
      <c r="BG212" s="82">
        <f t="shared" si="2866"/>
        <v>0</v>
      </c>
      <c r="BH212" s="82">
        <f t="shared" si="2866"/>
        <v>0</v>
      </c>
      <c r="BI212" s="82">
        <f t="shared" si="2866"/>
        <v>0</v>
      </c>
      <c r="BJ212" s="82">
        <f t="shared" si="2866"/>
        <v>0</v>
      </c>
      <c r="BK212" s="82">
        <f t="shared" si="2866"/>
        <v>0</v>
      </c>
      <c r="BL212" s="82">
        <f t="shared" si="2866"/>
        <v>0</v>
      </c>
      <c r="BM212" s="82">
        <f t="shared" si="2866"/>
        <v>0</v>
      </c>
      <c r="BN212" s="82">
        <f t="shared" si="2866"/>
        <v>0</v>
      </c>
      <c r="BO212" s="82">
        <f t="shared" si="2866"/>
        <v>0</v>
      </c>
      <c r="BP212" s="82">
        <f t="shared" si="2866"/>
        <v>0</v>
      </c>
      <c r="BQ212" s="82">
        <f t="shared" si="2866"/>
        <v>0</v>
      </c>
      <c r="BR212" s="82">
        <f t="shared" si="2866"/>
        <v>0</v>
      </c>
      <c r="BS212" s="82">
        <f t="shared" si="2866"/>
        <v>0</v>
      </c>
      <c r="BT212" s="82">
        <f t="shared" si="2866"/>
        <v>0</v>
      </c>
      <c r="BU212" s="82">
        <f t="shared" si="2866"/>
        <v>0</v>
      </c>
      <c r="BV212" s="82">
        <f t="shared" si="2866"/>
        <v>0</v>
      </c>
      <c r="BW212" s="82">
        <f t="shared" ref="BW212:EB212" si="2867">BW192</f>
        <v>0</v>
      </c>
      <c r="BX212" s="82">
        <f t="shared" si="2867"/>
        <v>0</v>
      </c>
      <c r="BY212" s="82">
        <f t="shared" si="2867"/>
        <v>0</v>
      </c>
      <c r="BZ212" s="82">
        <f t="shared" si="2867"/>
        <v>0</v>
      </c>
      <c r="CA212" s="82">
        <f t="shared" si="2867"/>
        <v>0</v>
      </c>
      <c r="CB212" s="82">
        <f t="shared" si="2867"/>
        <v>0</v>
      </c>
      <c r="CC212" s="82">
        <f t="shared" si="2867"/>
        <v>0</v>
      </c>
      <c r="CD212" s="82">
        <f t="shared" si="2867"/>
        <v>0</v>
      </c>
      <c r="CE212" s="82">
        <f t="shared" si="2867"/>
        <v>0</v>
      </c>
      <c r="CF212" s="82">
        <f t="shared" si="2867"/>
        <v>0</v>
      </c>
      <c r="CG212" s="82">
        <f t="shared" si="2867"/>
        <v>0</v>
      </c>
      <c r="CH212" s="82">
        <f t="shared" si="2867"/>
        <v>0</v>
      </c>
      <c r="CI212" s="82">
        <f t="shared" si="2867"/>
        <v>0</v>
      </c>
      <c r="CJ212" s="82">
        <f t="shared" si="2867"/>
        <v>0</v>
      </c>
      <c r="CK212" s="82">
        <f t="shared" si="2867"/>
        <v>0</v>
      </c>
      <c r="CL212" s="82">
        <f t="shared" si="2867"/>
        <v>0</v>
      </c>
      <c r="CM212" s="82">
        <f t="shared" si="2867"/>
        <v>0</v>
      </c>
      <c r="CN212" s="82">
        <f t="shared" si="2867"/>
        <v>0</v>
      </c>
      <c r="CO212" s="82">
        <f t="shared" si="2867"/>
        <v>0</v>
      </c>
      <c r="CP212" s="82">
        <f t="shared" si="2867"/>
        <v>0</v>
      </c>
      <c r="CQ212" s="82">
        <f t="shared" si="2867"/>
        <v>0</v>
      </c>
      <c r="CR212" s="82">
        <f t="shared" si="2867"/>
        <v>0</v>
      </c>
      <c r="CS212" s="82">
        <f t="shared" si="2867"/>
        <v>0</v>
      </c>
      <c r="CT212" s="82">
        <f t="shared" si="2867"/>
        <v>0</v>
      </c>
      <c r="CU212" s="82">
        <f t="shared" si="2867"/>
        <v>0</v>
      </c>
      <c r="CV212" s="82">
        <f t="shared" si="2867"/>
        <v>0</v>
      </c>
      <c r="CW212" s="82">
        <f t="shared" si="2867"/>
        <v>0</v>
      </c>
      <c r="CX212" s="82">
        <f t="shared" si="2867"/>
        <v>0</v>
      </c>
      <c r="CY212" s="82">
        <f t="shared" si="2867"/>
        <v>0</v>
      </c>
      <c r="CZ212" s="82">
        <f t="shared" si="2867"/>
        <v>0</v>
      </c>
      <c r="DA212" s="82">
        <f t="shared" si="2867"/>
        <v>0</v>
      </c>
      <c r="DB212" s="82">
        <f t="shared" si="2867"/>
        <v>0</v>
      </c>
      <c r="DC212" s="82">
        <f t="shared" si="2867"/>
        <v>0</v>
      </c>
      <c r="DD212" s="82">
        <f t="shared" si="2867"/>
        <v>0</v>
      </c>
      <c r="DE212" s="82">
        <f t="shared" si="2867"/>
        <v>0</v>
      </c>
      <c r="DF212" s="82">
        <f t="shared" si="2867"/>
        <v>0</v>
      </c>
      <c r="DG212" s="82">
        <f t="shared" si="2867"/>
        <v>0</v>
      </c>
      <c r="DH212" s="82">
        <f t="shared" si="2867"/>
        <v>0</v>
      </c>
      <c r="DI212" s="82">
        <f t="shared" si="2867"/>
        <v>0</v>
      </c>
      <c r="DJ212" s="82">
        <f t="shared" si="2867"/>
        <v>0</v>
      </c>
      <c r="DK212" s="82">
        <f t="shared" si="2867"/>
        <v>0</v>
      </c>
      <c r="DL212" s="82">
        <f t="shared" si="2867"/>
        <v>0</v>
      </c>
      <c r="DM212" s="82">
        <f t="shared" si="2867"/>
        <v>0</v>
      </c>
      <c r="DN212" s="82">
        <f t="shared" si="2867"/>
        <v>0</v>
      </c>
      <c r="DO212" s="82">
        <f t="shared" si="2867"/>
        <v>0</v>
      </c>
      <c r="DP212" s="82">
        <f t="shared" si="2867"/>
        <v>0</v>
      </c>
      <c r="DQ212" s="82">
        <f t="shared" si="2867"/>
        <v>0</v>
      </c>
      <c r="DR212" s="82">
        <f t="shared" si="2867"/>
        <v>0</v>
      </c>
      <c r="DS212" s="82">
        <f t="shared" si="2867"/>
        <v>0</v>
      </c>
      <c r="DT212" s="82">
        <f t="shared" si="2867"/>
        <v>0</v>
      </c>
      <c r="DU212" s="82">
        <f t="shared" si="2867"/>
        <v>0</v>
      </c>
      <c r="DV212" s="82">
        <f t="shared" si="2867"/>
        <v>0</v>
      </c>
      <c r="DW212" s="82">
        <f t="shared" si="2867"/>
        <v>0</v>
      </c>
      <c r="DX212" s="82">
        <f t="shared" si="2867"/>
        <v>0</v>
      </c>
      <c r="DY212" s="82">
        <f t="shared" si="2867"/>
        <v>0</v>
      </c>
      <c r="DZ212" s="82">
        <f t="shared" si="2867"/>
        <v>0</v>
      </c>
      <c r="EA212" s="82">
        <f t="shared" si="2867"/>
        <v>0</v>
      </c>
      <c r="EB212" s="82">
        <f t="shared" si="2867"/>
        <v>0</v>
      </c>
    </row>
    <row r="213" spans="3:132" outlineLevel="1" x14ac:dyDescent="0.25">
      <c r="C213" s="317" t="s">
        <v>485</v>
      </c>
      <c r="D213" s="125">
        <f>Assumptions!M16</f>
        <v>0.64</v>
      </c>
      <c r="E213" s="79">
        <f>Assumptions!M13</f>
        <v>45658</v>
      </c>
      <c r="G213" s="52" t="s">
        <v>215</v>
      </c>
      <c r="H213" s="50">
        <f t="shared" ref="H213" si="2868">SUM(J213:EB213)</f>
        <v>0.99999999999999989</v>
      </c>
      <c r="J213" s="129"/>
      <c r="K213" s="155">
        <f>ROUND(($D$213/MiY*(SUM($J$213:J213)&lt;=1)+IF(SUM($J$213:J213)+($D$213/MiY)&gt;1,1-(SUM($J$213:J213)+($D$213/MiY)),0)),5)*(K$7&gt;=$E$213)</f>
        <v>0</v>
      </c>
      <c r="L213" s="155">
        <f>ROUND(($D$213/MiY*(SUM($J$213:K213)&lt;=1)+IF(SUM($J$213:K213)+($D$213/MiY)&gt;1,1-(SUM($J$213:K213)+($D$213/MiY)),0)),5)*(L$7&gt;=$E$213)</f>
        <v>0</v>
      </c>
      <c r="M213" s="155">
        <f>ROUND(($D$213/MiY*(SUM($J$213:L213)&lt;=1)+IF(SUM($J$213:L213)+($D$213/MiY)&gt;1,1-(SUM($J$213:L213)+($D$213/MiY)),0)),5)*(M$7&gt;=$E$213)</f>
        <v>0</v>
      </c>
      <c r="N213" s="155">
        <f>ROUND(($D$213/MiY*(SUM($J$213:M213)&lt;=1)+IF(SUM($J$213:M213)+($D$213/MiY)&gt;1,1-(SUM($J$213:M213)+($D$213/MiY)),0)),5)*(N$7&gt;=$E$213)</f>
        <v>0</v>
      </c>
      <c r="O213" s="155">
        <f>ROUND(($D$213/MiY*(SUM($J$213:N213)&lt;=1)+IF(SUM($J$213:N213)+($D$213/MiY)&gt;1,1-(SUM($J$213:N213)+($D$213/MiY)),0)),5)*(O$7&gt;=$E$213)</f>
        <v>0</v>
      </c>
      <c r="P213" s="155">
        <f>ROUND(($D$213/MiY*(SUM($J$213:O213)&lt;=1)+IF(SUM($J$213:O213)+($D$213/MiY)&gt;1,1-(SUM($J$213:O213)+($D$213/MiY)),0)),5)*(P$7&gt;=$E$213)</f>
        <v>0</v>
      </c>
      <c r="Q213" s="155">
        <f>ROUND(($D$213/MiY*(SUM($J$213:P213)&lt;=1)+IF(SUM($J$213:P213)+($D$213/MiY)&gt;1,1-(SUM($J$213:P213)+($D$213/MiY)),0)),5)*(Q$7&gt;=$E$213)</f>
        <v>0</v>
      </c>
      <c r="R213" s="155">
        <f>ROUND(($D$213/MiY*(SUM($J$213:Q213)&lt;=1)+IF(SUM($J$213:Q213)+($D$213/MiY)&gt;1,1-(SUM($J$213:Q213)+($D$213/MiY)),0)),5)*(R$7&gt;=$E$213)</f>
        <v>0</v>
      </c>
      <c r="S213" s="155">
        <f>ROUND(($D$213/MiY*(SUM($J$213:R213)&lt;=1)+IF(SUM($J$213:R213)+($D$213/MiY)&gt;1,1-(SUM($J$213:R213)+($D$213/MiY)),0)),5)*(S$7&gt;=$E$213)</f>
        <v>0</v>
      </c>
      <c r="T213" s="155">
        <f>ROUND(($D$213/MiY*(SUM($J$213:S213)&lt;=1)+IF(SUM($J$213:S213)+($D$213/MiY)&gt;1,1-(SUM($J$213:S213)+($D$213/MiY)),0)),5)*(T$7&gt;=$E$213)</f>
        <v>0</v>
      </c>
      <c r="U213" s="155">
        <f>ROUND(($D$213/MiY*(SUM($J$213:T213)&lt;=1)+IF(SUM($J$213:T213)+($D$213/MiY)&gt;1,1-(SUM($J$213:T213)+($D$213/MiY)),0)),5)*(U$7&gt;=$E$213)</f>
        <v>0</v>
      </c>
      <c r="V213" s="155">
        <f>ROUND(($D$213/MiY*(SUM($J$213:U213)&lt;=1)+IF(SUM($J$213:U213)+($D$213/MiY)&gt;1,1-(SUM($J$213:U213)+($D$213/MiY)),0)),5)*(V$7&gt;=$E$213)</f>
        <v>0</v>
      </c>
      <c r="W213" s="155">
        <f>ROUND(($D$213/MiY*(SUM($J$213:V213)&lt;=1)+IF(SUM($J$213:V213)+($D$213/MiY)&gt;1,1-(SUM($J$213:V213)+($D$213/MiY)),0)),5)*(W$7&gt;=$E$213)</f>
        <v>0</v>
      </c>
      <c r="X213" s="155">
        <f>ROUND(($D$213/MiY*(SUM($J$213:W213)&lt;=1)+IF(SUM($J$213:W213)+($D$213/MiY)&gt;1,1-(SUM($J$213:W213)+($D$213/MiY)),0)),5)*(X$7&gt;=$E$213)</f>
        <v>0</v>
      </c>
      <c r="Y213" s="155">
        <f>ROUND(($D$213/MiY*(SUM($J$213:X213)&lt;=1)+IF(SUM($J$213:X213)+($D$213/MiY)&gt;1,1-(SUM($J$213:X213)+($D$213/MiY)),0)),5)*(Y$7&gt;=$E$213)</f>
        <v>0</v>
      </c>
      <c r="Z213" s="155">
        <f>ROUND(($D$213/MiY*(SUM($J$213:Y213)&lt;=1)+IF(SUM($J$213:Y213)+($D$213/MiY)&gt;1,1-(SUM($J$213:Y213)+($D$213/MiY)),0)),5)*(Z$7&gt;=$E$213)</f>
        <v>0</v>
      </c>
      <c r="AA213" s="155">
        <f>ROUND(($D$213/MiY*(SUM($J$213:Z213)&lt;=1)+IF(SUM($J$213:Z213)+($D$213/MiY)&gt;1,1-(SUM($J$213:Z213)+($D$213/MiY)),0)),5)*(AA$7&gt;=$E$213)</f>
        <v>0</v>
      </c>
      <c r="AB213" s="155">
        <f>ROUND(($D$213/MiY*(SUM($J$213:AA213)&lt;=1)+IF(SUM($J$213:AA213)+($D$213/MiY)&gt;1,1-(SUM($J$213:AA213)+($D$213/MiY)),0)),5)*(AB$7&gt;=$E$213)</f>
        <v>0</v>
      </c>
      <c r="AC213" s="155">
        <f>ROUND(($D$213/MiY*(SUM($J$213:AB213)&lt;=1)+IF(SUM($J$213:AB213)+($D$213/MiY)&gt;1,1-(SUM($J$213:AB213)+($D$213/MiY)),0)),5)*(AC$7&gt;=$E$213)</f>
        <v>0</v>
      </c>
      <c r="AD213" s="155">
        <f>ROUND(($D$213/MiY*(SUM($J$213:AC213)&lt;=1)+IF(SUM($J$213:AC213)+($D$213/MiY)&gt;1,1-(SUM($J$213:AC213)+($D$213/MiY)),0)),5)*(AD$7&gt;=$E$213)</f>
        <v>0</v>
      </c>
      <c r="AE213" s="155">
        <f>ROUND(($D$213/MiY*(SUM($J$213:AD213)&lt;=1)+IF(SUM($J$213:AD213)+($D$213/MiY)&gt;1,1-(SUM($J$213:AD213)+($D$213/MiY)),0)),5)*(AE$7&gt;=$E$213)</f>
        <v>0</v>
      </c>
      <c r="AF213" s="155">
        <f>ROUND(($D$213/MiY*(SUM($J$213:AE213)&lt;=1)+IF(SUM($J$213:AE213)+($D$213/MiY)&gt;1,1-(SUM($J$213:AE213)+($D$213/MiY)),0)),5)*(AF$7&gt;=$E$213)</f>
        <v>0</v>
      </c>
      <c r="AG213" s="155">
        <f>ROUND(($D$213/MiY*(SUM($J$213:AF213)&lt;=1)+IF(SUM($J$213:AF213)+($D$213/MiY)&gt;1,1-(SUM($J$213:AF213)+($D$213/MiY)),0)),5)*(AG$7&gt;=$E$213)</f>
        <v>0</v>
      </c>
      <c r="AH213" s="155">
        <f>ROUND(($D$213/MiY*(SUM($J$213:AG213)&lt;=1)+IF(SUM($J$213:AG213)+($D$213/MiY)&gt;1,1-(SUM($J$213:AG213)+($D$213/MiY)),0)),5)*(AH$7&gt;=$E$213)</f>
        <v>5.3330000000000002E-2</v>
      </c>
      <c r="AI213" s="155">
        <f>ROUND(($D$213/MiY*(SUM($J$213:AH213)&lt;=1)+IF(SUM($J$213:AH213)+($D$213/MiY)&gt;1,1-(SUM($J$213:AH213)+($D$213/MiY)),0)),5)*(AI$7&gt;=$E$213)</f>
        <v>5.3330000000000002E-2</v>
      </c>
      <c r="AJ213" s="155">
        <f>ROUND(($D$213/MiY*(SUM($J$213:AI213)&lt;=1)+IF(SUM($J$213:AI213)+($D$213/MiY)&gt;1,1-(SUM($J$213:AI213)+($D$213/MiY)),0)),5)*(AJ$7&gt;=$E$213)</f>
        <v>5.3330000000000002E-2</v>
      </c>
      <c r="AK213" s="155">
        <f>ROUND(($D$213/MiY*(SUM($J$213:AJ213)&lt;=1)+IF(SUM($J$213:AJ213)+($D$213/MiY)&gt;1,1-(SUM($J$213:AJ213)+($D$213/MiY)),0)),5)*(AK$7&gt;=$E$213)</f>
        <v>5.3330000000000002E-2</v>
      </c>
      <c r="AL213" s="155">
        <f>ROUND(($D$213/MiY*(SUM($J$213:AK213)&lt;=1)+IF(SUM($J$213:AK213)+($D$213/MiY)&gt;1,1-(SUM($J$213:AK213)+($D$213/MiY)),0)),5)*(AL$7&gt;=$E$213)</f>
        <v>5.3330000000000002E-2</v>
      </c>
      <c r="AM213" s="155">
        <f>ROUND(($D$213/MiY*(SUM($J$213:AL213)&lt;=1)+IF(SUM($J$213:AL213)+($D$213/MiY)&gt;1,1-(SUM($J$213:AL213)+($D$213/MiY)),0)),5)*(AM$7&gt;=$E$213)</f>
        <v>5.3330000000000002E-2</v>
      </c>
      <c r="AN213" s="155">
        <f>ROUND(($D$213/MiY*(SUM($J$213:AM213)&lt;=1)+IF(SUM($J$213:AM213)+($D$213/MiY)&gt;1,1-(SUM($J$213:AM213)+($D$213/MiY)),0)),5)*(AN$7&gt;=$E$213)</f>
        <v>5.3330000000000002E-2</v>
      </c>
      <c r="AO213" s="155">
        <f>ROUND(($D$213/MiY*(SUM($J$213:AN213)&lt;=1)+IF(SUM($J$213:AN213)+($D$213/MiY)&gt;1,1-(SUM($J$213:AN213)+($D$213/MiY)),0)),5)*(AO$7&gt;=$E$213)</f>
        <v>5.3330000000000002E-2</v>
      </c>
      <c r="AP213" s="155">
        <f>ROUND(($D$213/MiY*(SUM($J$213:AO213)&lt;=1)+IF(SUM($J$213:AO213)+($D$213/MiY)&gt;1,1-(SUM($J$213:AO213)+($D$213/MiY)),0)),5)*(AP$7&gt;=$E$213)</f>
        <v>5.3330000000000002E-2</v>
      </c>
      <c r="AQ213" s="155">
        <f>ROUND(($D$213/MiY*(SUM($J$213:AP213)&lt;=1)+IF(SUM($J$213:AP213)+($D$213/MiY)&gt;1,1-(SUM($J$213:AP213)+($D$213/MiY)),0)),5)*(AQ$7&gt;=$E$213)</f>
        <v>5.3330000000000002E-2</v>
      </c>
      <c r="AR213" s="155">
        <f>ROUND(($D$213/MiY*(SUM($J$213:AQ213)&lt;=1)+IF(SUM($J$213:AQ213)+($D$213/MiY)&gt;1,1-(SUM($J$213:AQ213)+($D$213/MiY)),0)),5)*(AR$7&gt;=$E$213)</f>
        <v>5.3330000000000002E-2</v>
      </c>
      <c r="AS213" s="155">
        <f>ROUND(($D$213/MiY*(SUM($J$213:AR213)&lt;=1)+IF(SUM($J$213:AR213)+($D$213/MiY)&gt;1,1-(SUM($J$213:AR213)+($D$213/MiY)),0)),5)*(AS$7&gt;=$E$213)</f>
        <v>5.3330000000000002E-2</v>
      </c>
      <c r="AT213" s="155">
        <f>ROUND(($D$213/MiY*(SUM($J$213:AS213)&lt;=1)+IF(SUM($J$213:AS213)+($D$213/MiY)&gt;1,1-(SUM($J$213:AS213)+($D$213/MiY)),0)),5)*(AT$7&gt;=$E$213)</f>
        <v>5.3330000000000002E-2</v>
      </c>
      <c r="AU213" s="155">
        <f>ROUND(($D$213/MiY*(SUM($J$213:AT213)&lt;=1)+IF(SUM($J$213:AT213)+($D$213/MiY)&gt;1,1-(SUM($J$213:AT213)+($D$213/MiY)),0)),5)*(AU$7&gt;=$E$213)</f>
        <v>5.3330000000000002E-2</v>
      </c>
      <c r="AV213" s="155">
        <f>ROUND(($D$213/MiY*(SUM($J$213:AU213)&lt;=1)+IF(SUM($J$213:AU213)+($D$213/MiY)&gt;1,1-(SUM($J$213:AU213)+($D$213/MiY)),0)),5)*(AV$7&gt;=$E$213)</f>
        <v>5.3330000000000002E-2</v>
      </c>
      <c r="AW213" s="155">
        <f>ROUND(($D$213/MiY*(SUM($J$213:AV213)&lt;=1)+IF(SUM($J$213:AV213)+($D$213/MiY)&gt;1,1-(SUM($J$213:AV213)+($D$213/MiY)),0)),5)*(AW$7&gt;=$E$213)</f>
        <v>5.3330000000000002E-2</v>
      </c>
      <c r="AX213" s="155">
        <f>ROUND(($D$213/MiY*(SUM($J$213:AW213)&lt;=1)+IF(SUM($J$213:AW213)+($D$213/MiY)&gt;1,1-(SUM($J$213:AW213)+($D$213/MiY)),0)),5)*(AX$7&gt;=$E$213)</f>
        <v>5.3330000000000002E-2</v>
      </c>
      <c r="AY213" s="155">
        <f>ROUND(($D$213/MiY*(SUM($J$213:AX213)&lt;=1)+IF(SUM($J$213:AX213)+($D$213/MiY)&gt;1,1-(SUM($J$213:AX213)+($D$213/MiY)),0)),5)*(AY$7&gt;=$E$213)</f>
        <v>5.3330000000000002E-2</v>
      </c>
      <c r="AZ213" s="155">
        <f>ROUND(($D$213/MiY*(SUM($J$213:AY213)&lt;=1)+IF(SUM($J$213:AY213)+($D$213/MiY)&gt;1,1-(SUM($J$213:AY213)+($D$213/MiY)),0)),5)*(AZ$7&gt;=$E$213)</f>
        <v>4.0059999999999998E-2</v>
      </c>
      <c r="BA213" s="155">
        <f>ROUND(($D$213/MiY*(SUM($J$213:AZ213)&lt;=1)+IF(SUM($J$213:AZ213)+($D$213/MiY)&gt;1,1-(SUM($J$213:AZ213)+($D$213/MiY)),0)),5)*(BA$7&gt;=$E$213)</f>
        <v>0</v>
      </c>
      <c r="BB213" s="155">
        <f>ROUND(($D$213/MiY*(SUM($J$213:BA213)&lt;=1)+IF(SUM($J$213:BA213)+($D$213/MiY)&gt;1,1-(SUM($J$213:BA213)+($D$213/MiY)),0)),5)*(BB$7&gt;=$E$213)</f>
        <v>0</v>
      </c>
      <c r="BC213" s="155">
        <f>ROUND(($D$213/MiY*(SUM($J$213:BB213)&lt;=1)+IF(SUM($J$213:BB213)+($D$213/MiY)&gt;1,1-(SUM($J$213:BB213)+($D$213/MiY)),0)),5)*(BC$7&gt;=$E$213)</f>
        <v>0</v>
      </c>
      <c r="BD213" s="155">
        <f>ROUND(($D$213/MiY*(SUM($J$213:BC213)&lt;=1)+IF(SUM($J$213:BC213)+($D$213/MiY)&gt;1,1-(SUM($J$213:BC213)+($D$213/MiY)),0)),5)*(BD$7&gt;=$E$213)</f>
        <v>0</v>
      </c>
      <c r="BE213" s="155">
        <f>ROUND(($D$213/MiY*(SUM($J$213:BD213)&lt;=1)+IF(SUM($J$213:BD213)+($D$213/MiY)&gt;1,1-(SUM($J$213:BD213)+($D$213/MiY)),0)),5)*(BE$7&gt;=$E$213)</f>
        <v>0</v>
      </c>
      <c r="BF213" s="155">
        <f>ROUND(($D$213/MiY*(SUM($J$213:BE213)&lt;=1)+IF(SUM($J$213:BE213)+($D$213/MiY)&gt;1,1-(SUM($J$213:BE213)+($D$213/MiY)),0)),5)*(BF$7&gt;=$E$213)</f>
        <v>0</v>
      </c>
      <c r="BG213" s="155">
        <f>ROUND(($D$213/MiY*(SUM($J$213:BF213)&lt;=1)+IF(SUM($J$213:BF213)+($D$213/MiY)&gt;1,1-(SUM($J$213:BF213)+($D$213/MiY)),0)),5)*(BG$7&gt;=$E$213)</f>
        <v>0</v>
      </c>
      <c r="BH213" s="155">
        <f>ROUND(($D$213/MiY*(SUM($J$213:BG213)&lt;=1)+IF(SUM($J$213:BG213)+($D$213/MiY)&gt;1,1-(SUM($J$213:BG213)+($D$213/MiY)),0)),5)*(BH$7&gt;=$E$213)</f>
        <v>0</v>
      </c>
      <c r="BI213" s="155">
        <f>ROUND(($D$213/MiY*(SUM($J$213:BH213)&lt;=1)+IF(SUM($J$213:BH213)+($D$213/MiY)&gt;1,1-(SUM($J$213:BH213)+($D$213/MiY)),0)),5)*(BI$7&gt;=$E$213)</f>
        <v>0</v>
      </c>
      <c r="BJ213" s="155">
        <f>ROUND(($D$213/MiY*(SUM($J$213:BI213)&lt;=1)+IF(SUM($J$213:BI213)+($D$213/MiY)&gt;1,1-(SUM($J$213:BI213)+($D$213/MiY)),0)),5)*(BJ$7&gt;=$E$213)</f>
        <v>0</v>
      </c>
      <c r="BK213" s="155">
        <f>ROUND(($D$213/MiY*(SUM($J$213:BJ213)&lt;=1)+IF(SUM($J$213:BJ213)+($D$213/MiY)&gt;1,1-(SUM($J$213:BJ213)+($D$213/MiY)),0)),5)*(BK$7&gt;=$E$213)</f>
        <v>0</v>
      </c>
      <c r="BL213" s="155">
        <f>ROUND(($D$213/MiY*(SUM($J$213:BK213)&lt;=1)+IF(SUM($J$213:BK213)+($D$213/MiY)&gt;1,1-(SUM($J$213:BK213)+($D$213/MiY)),0)),5)*(BL$7&gt;=$E$213)</f>
        <v>0</v>
      </c>
      <c r="BM213" s="155">
        <f>ROUND(($D$213/MiY*(SUM($J$213:BL213)&lt;=1)+IF(SUM($J$213:BL213)+($D$213/MiY)&gt;1,1-(SUM($J$213:BL213)+($D$213/MiY)),0)),5)*(BM$7&gt;=$E$213)</f>
        <v>0</v>
      </c>
      <c r="BN213" s="155">
        <f>ROUND(($D$213/MiY*(SUM($J$213:BM213)&lt;=1)+IF(SUM($J$213:BM213)+($D$213/MiY)&gt;1,1-(SUM($J$213:BM213)+($D$213/MiY)),0)),5)*(BN$7&gt;=$E$213)</f>
        <v>0</v>
      </c>
      <c r="BO213" s="155">
        <f>ROUND(($D$213/MiY*(SUM($J$213:BN213)&lt;=1)+IF(SUM($J$213:BN213)+($D$213/MiY)&gt;1,1-(SUM($J$213:BN213)+($D$213/MiY)),0)),5)*(BO$7&gt;=$E$213)</f>
        <v>0</v>
      </c>
      <c r="BP213" s="155">
        <f>ROUND(($D$213/MiY*(SUM($J$213:BO213)&lt;=1)+IF(SUM($J$213:BO213)+($D$213/MiY)&gt;1,1-(SUM($J$213:BO213)+($D$213/MiY)),0)),5)*(BP$7&gt;=$E$213)</f>
        <v>0</v>
      </c>
      <c r="BQ213" s="155">
        <f>ROUND(($D$213/MiY*(SUM($J$213:BP213)&lt;=1)+IF(SUM($J$213:BP213)+($D$213/MiY)&gt;1,1-(SUM($J$213:BP213)+($D$213/MiY)),0)),5)*(BQ$7&gt;=$E$213)</f>
        <v>0</v>
      </c>
      <c r="BR213" s="155">
        <f>ROUND(($D$213/MiY*(SUM($J$213:BQ213)&lt;=1)+IF(SUM($J$213:BQ213)+($D$213/MiY)&gt;1,1-(SUM($J$213:BQ213)+($D$213/MiY)),0)),5)*(BR$7&gt;=$E$213)</f>
        <v>0</v>
      </c>
      <c r="BS213" s="155">
        <f>ROUND(($D$213/MiY*(SUM($J$213:BR213)&lt;=1)+IF(SUM($J$213:BR213)+($D$213/MiY)&gt;1,1-(SUM($J$213:BR213)+($D$213/MiY)),0)),5)*(BS$7&gt;=$E$213)</f>
        <v>0</v>
      </c>
      <c r="BT213" s="155">
        <f>ROUND(($D$213/MiY*(SUM($J$213:BS213)&lt;=1)+IF(SUM($J$213:BS213)+($D$213/MiY)&gt;1,1-(SUM($J$213:BS213)+($D$213/MiY)),0)),5)*(BT$7&gt;=$E$213)</f>
        <v>0</v>
      </c>
      <c r="BU213" s="155">
        <f>ROUND(($D$213/MiY*(SUM($J$213:BT213)&lt;=1)+IF(SUM($J$213:BT213)+($D$213/MiY)&gt;1,1-(SUM($J$213:BT213)+($D$213/MiY)),0)),5)*(BU$7&gt;=$E$213)</f>
        <v>0</v>
      </c>
      <c r="BV213" s="155">
        <f>ROUND(($D$213/MiY*(SUM($J$213:BU213)&lt;=1)+IF(SUM($J$213:BU213)+($D$213/MiY)&gt;1,1-(SUM($J$213:BU213)+($D$213/MiY)),0)),5)*(BV$7&gt;=$E$213)</f>
        <v>0</v>
      </c>
      <c r="BW213" s="155">
        <f>ROUND(($D$213/MiY*(SUM($J$213:BV213)&lt;=1)+IF(SUM($J$213:BV213)+($D$213/MiY)&gt;1,1-(SUM($J$213:BV213)+($D$213/MiY)),0)),5)*(BW$7&gt;=$E$213)</f>
        <v>0</v>
      </c>
      <c r="BX213" s="155">
        <f>ROUND(($D$213/MiY*(SUM($J$213:BW213)&lt;=1)+IF(SUM($J$213:BW213)+($D$213/MiY)&gt;1,1-(SUM($J$213:BW213)+($D$213/MiY)),0)),5)*(BX$7&gt;=$E$213)</f>
        <v>0</v>
      </c>
      <c r="BY213" s="155">
        <f>ROUND(($D$213/MiY*(SUM($J$213:BX213)&lt;=1)+IF(SUM($J$213:BX213)+($D$213/MiY)&gt;1,1-(SUM($J$213:BX213)+($D$213/MiY)),0)),5)*(BY$7&gt;=$E$213)</f>
        <v>0</v>
      </c>
      <c r="BZ213" s="155">
        <f>ROUND(($D$213/MiY*(SUM($J$213:BY213)&lt;=1)+IF(SUM($J$213:BY213)+($D$213/MiY)&gt;1,1-(SUM($J$213:BY213)+($D$213/MiY)),0)),5)*(BZ$7&gt;=$E$213)</f>
        <v>0</v>
      </c>
      <c r="CA213" s="155">
        <f>ROUND(($D$213/MiY*(SUM($J$213:BZ213)&lt;=1)+IF(SUM($J$213:BZ213)+($D$213/MiY)&gt;1,1-(SUM($J$213:BZ213)+($D$213/MiY)),0)),5)*(CA$7&gt;=$E$213)</f>
        <v>0</v>
      </c>
      <c r="CB213" s="155">
        <f>ROUND(($D$213/MiY*(SUM($J$213:CA213)&lt;=1)+IF(SUM($J$213:CA213)+($D$213/MiY)&gt;1,1-(SUM($J$213:CA213)+($D$213/MiY)),0)),5)*(CB$7&gt;=$E$213)</f>
        <v>0</v>
      </c>
      <c r="CC213" s="155">
        <f>ROUND(($D$213/MiY*(SUM($J$213:CB213)&lt;=1)+IF(SUM($J$213:CB213)+($D$213/MiY)&gt;1,1-(SUM($J$213:CB213)+($D$213/MiY)),0)),5)*(CC$7&gt;=$E$213)</f>
        <v>0</v>
      </c>
      <c r="CD213" s="155">
        <f>ROUND(($D$213/MiY*(SUM($J$213:CC213)&lt;=1)+IF(SUM($J$213:CC213)+($D$213/MiY)&gt;1,1-(SUM($J$213:CC213)+($D$213/MiY)),0)),5)*(CD$7&gt;=$E$213)</f>
        <v>0</v>
      </c>
      <c r="CE213" s="155">
        <f>ROUND(($D$213/MiY*(SUM($J$213:CD213)&lt;=1)+IF(SUM($J$213:CD213)+($D$213/MiY)&gt;1,1-(SUM($J$213:CD213)+($D$213/MiY)),0)),5)*(CE$7&gt;=$E$213)</f>
        <v>0</v>
      </c>
      <c r="CF213" s="155">
        <f>ROUND(($D$213/MiY*(SUM($J$213:CE213)&lt;=1)+IF(SUM($J$213:CE213)+($D$213/MiY)&gt;1,1-(SUM($J$213:CE213)+($D$213/MiY)),0)),5)*(CF$7&gt;=$E$213)</f>
        <v>0</v>
      </c>
      <c r="CG213" s="155">
        <f>ROUND(($D$213/MiY*(SUM($J$213:CF213)&lt;=1)+IF(SUM($J$213:CF213)+($D$213/MiY)&gt;1,1-(SUM($J$213:CF213)+($D$213/MiY)),0)),5)*(CG$7&gt;=$E$213)</f>
        <v>0</v>
      </c>
      <c r="CH213" s="155">
        <f>ROUND(($D$213/MiY*(SUM($J$213:CG213)&lt;=1)+IF(SUM($J$213:CG213)+($D$213/MiY)&gt;1,1-(SUM($J$213:CG213)+($D$213/MiY)),0)),5)*(CH$7&gt;=$E$213)</f>
        <v>0</v>
      </c>
      <c r="CI213" s="155">
        <f>ROUND(($D$213/MiY*(SUM($J$213:CH213)&lt;=1)+IF(SUM($J$213:CH213)+($D$213/MiY)&gt;1,1-(SUM($J$213:CH213)+($D$213/MiY)),0)),5)*(CI$7&gt;=$E$213)</f>
        <v>0</v>
      </c>
      <c r="CJ213" s="155">
        <f>ROUND(($D$213/MiY*(SUM($J$213:CI213)&lt;=1)+IF(SUM($J$213:CI213)+($D$213/MiY)&gt;1,1-(SUM($J$213:CI213)+($D$213/MiY)),0)),5)*(CJ$7&gt;=$E$213)</f>
        <v>0</v>
      </c>
      <c r="CK213" s="155">
        <f>ROUND(($D$213/MiY*(SUM($J$213:CJ213)&lt;=1)+IF(SUM($J$213:CJ213)+($D$213/MiY)&gt;1,1-(SUM($J$213:CJ213)+($D$213/MiY)),0)),5)*(CK$7&gt;=$E$213)</f>
        <v>0</v>
      </c>
      <c r="CL213" s="155">
        <f>ROUND(($D$213/MiY*(SUM($J$213:CK213)&lt;=1)+IF(SUM($J$213:CK213)+($D$213/MiY)&gt;1,1-(SUM($J$213:CK213)+($D$213/MiY)),0)),5)*(CL$7&gt;=$E$213)</f>
        <v>0</v>
      </c>
      <c r="CM213" s="155">
        <f>ROUND(($D$213/MiY*(SUM($J$213:CL213)&lt;=1)+IF(SUM($J$213:CL213)+($D$213/MiY)&gt;1,1-(SUM($J$213:CL213)+($D$213/MiY)),0)),5)*(CM$7&gt;=$E$213)</f>
        <v>0</v>
      </c>
      <c r="CN213" s="155">
        <f>ROUND(($D$213/MiY*(SUM($J$213:CM213)&lt;=1)+IF(SUM($J$213:CM213)+($D$213/MiY)&gt;1,1-(SUM($J$213:CM213)+($D$213/MiY)),0)),5)*(CN$7&gt;=$E$213)</f>
        <v>0</v>
      </c>
      <c r="CO213" s="155">
        <f>ROUND(($D$213/MiY*(SUM($J$213:CN213)&lt;=1)+IF(SUM($J$213:CN213)+($D$213/MiY)&gt;1,1-(SUM($J$213:CN213)+($D$213/MiY)),0)),5)*(CO$7&gt;=$E$213)</f>
        <v>0</v>
      </c>
      <c r="CP213" s="155">
        <f>ROUND(($D$213/MiY*(SUM($J$213:CO213)&lt;=1)+IF(SUM($J$213:CO213)+($D$213/MiY)&gt;1,1-(SUM($J$213:CO213)+($D$213/MiY)),0)),5)*(CP$7&gt;=$E$213)</f>
        <v>0</v>
      </c>
      <c r="CQ213" s="155">
        <f>ROUND(($D$213/MiY*(SUM($J$213:CP213)&lt;=1)+IF(SUM($J$213:CP213)+($D$213/MiY)&gt;1,1-(SUM($J$213:CP213)+($D$213/MiY)),0)),5)*(CQ$7&gt;=$E$213)</f>
        <v>0</v>
      </c>
      <c r="CR213" s="155">
        <f>ROUND(($D$213/MiY*(SUM($J$213:CQ213)&lt;=1)+IF(SUM($J$213:CQ213)+($D$213/MiY)&gt;1,1-(SUM($J$213:CQ213)+($D$213/MiY)),0)),5)*(CR$7&gt;=$E$213)</f>
        <v>0</v>
      </c>
      <c r="CS213" s="155">
        <f>ROUND(($D$213/MiY*(SUM($J$213:CR213)&lt;=1)+IF(SUM($J$213:CR213)+($D$213/MiY)&gt;1,1-(SUM($J$213:CR213)+($D$213/MiY)),0)),5)*(CS$7&gt;=$E$213)</f>
        <v>0</v>
      </c>
      <c r="CT213" s="155">
        <f>ROUND(($D$213/MiY*(SUM($J$213:CS213)&lt;=1)+IF(SUM($J$213:CS213)+($D$213/MiY)&gt;1,1-(SUM($J$213:CS213)+($D$213/MiY)),0)),5)*(CT$7&gt;=$E$213)</f>
        <v>0</v>
      </c>
      <c r="CU213" s="155">
        <f>ROUND(($D$213/MiY*(SUM($J$213:CT213)&lt;=1)+IF(SUM($J$213:CT213)+($D$213/MiY)&gt;1,1-(SUM($J$213:CT213)+($D$213/MiY)),0)),5)*(CU$7&gt;=$E$213)</f>
        <v>0</v>
      </c>
      <c r="CV213" s="155">
        <f>ROUND(($D$213/MiY*(SUM($J$213:CU213)&lt;=1)+IF(SUM($J$213:CU213)+($D$213/MiY)&gt;1,1-(SUM($J$213:CU213)+($D$213/MiY)),0)),5)*(CV$7&gt;=$E$213)</f>
        <v>0</v>
      </c>
      <c r="CW213" s="155">
        <f>ROUND(($D$213/MiY*(SUM($J$213:CV213)&lt;=1)+IF(SUM($J$213:CV213)+($D$213/MiY)&gt;1,1-(SUM($J$213:CV213)+($D$213/MiY)),0)),5)*(CW$7&gt;=$E$213)</f>
        <v>0</v>
      </c>
      <c r="CX213" s="155">
        <f>ROUND(($D$213/MiY*(SUM($J$213:CW213)&lt;=1)+IF(SUM($J$213:CW213)+($D$213/MiY)&gt;1,1-(SUM($J$213:CW213)+($D$213/MiY)),0)),5)*(CX$7&gt;=$E$213)</f>
        <v>0</v>
      </c>
      <c r="CY213" s="155">
        <f>ROUND(($D$213/MiY*(SUM($J$213:CX213)&lt;=1)+IF(SUM($J$213:CX213)+($D$213/MiY)&gt;1,1-(SUM($J$213:CX213)+($D$213/MiY)),0)),5)*(CY$7&gt;=$E$213)</f>
        <v>0</v>
      </c>
      <c r="CZ213" s="155">
        <f>ROUND(($D$213/MiY*(SUM($J$213:CY213)&lt;=1)+IF(SUM($J$213:CY213)+($D$213/MiY)&gt;1,1-(SUM($J$213:CY213)+($D$213/MiY)),0)),5)*(CZ$7&gt;=$E$213)</f>
        <v>0</v>
      </c>
      <c r="DA213" s="155">
        <f>ROUND(($D$213/MiY*(SUM($J$213:CZ213)&lt;=1)+IF(SUM($J$213:CZ213)+($D$213/MiY)&gt;1,1-(SUM($J$213:CZ213)+($D$213/MiY)),0)),5)*(DA$7&gt;=$E$213)</f>
        <v>0</v>
      </c>
      <c r="DB213" s="155">
        <f>ROUND(($D$213/MiY*(SUM($J$213:DA213)&lt;=1)+IF(SUM($J$213:DA213)+($D$213/MiY)&gt;1,1-(SUM($J$213:DA213)+($D$213/MiY)),0)),5)*(DB$7&gt;=$E$213)</f>
        <v>0</v>
      </c>
      <c r="DC213" s="155">
        <f>ROUND(($D$213/MiY*(SUM($J$213:DB213)&lt;=1)+IF(SUM($J$213:DB213)+($D$213/MiY)&gt;1,1-(SUM($J$213:DB213)+($D$213/MiY)),0)),5)*(DC$7&gt;=$E$213)</f>
        <v>0</v>
      </c>
      <c r="DD213" s="155">
        <f>ROUND(($D$213/MiY*(SUM($J$213:DC213)&lt;=1)+IF(SUM($J$213:DC213)+($D$213/MiY)&gt;1,1-(SUM($J$213:DC213)+($D$213/MiY)),0)),5)*(DD$7&gt;=$E$213)</f>
        <v>0</v>
      </c>
      <c r="DE213" s="155">
        <f>ROUND(($D$213/MiY*(SUM($J$213:DD213)&lt;=1)+IF(SUM($J$213:DD213)+($D$213/MiY)&gt;1,1-(SUM($J$213:DD213)+($D$213/MiY)),0)),5)*(DE$7&gt;=$E$213)</f>
        <v>0</v>
      </c>
      <c r="DF213" s="155">
        <f>ROUND(($D$213/MiY*(SUM($J$213:DE213)&lt;=1)+IF(SUM($J$213:DE213)+($D$213/MiY)&gt;1,1-(SUM($J$213:DE213)+($D$213/MiY)),0)),5)*(DF$7&gt;=$E$213)</f>
        <v>0</v>
      </c>
      <c r="DG213" s="155">
        <f>ROUND(($D$213/MiY*(SUM($J$213:DF213)&lt;=1)+IF(SUM($J$213:DF213)+($D$213/MiY)&gt;1,1-(SUM($J$213:DF213)+($D$213/MiY)),0)),5)*(DG$7&gt;=$E$213)</f>
        <v>0</v>
      </c>
      <c r="DH213" s="155">
        <f>ROUND(($D$213/MiY*(SUM($J$213:DG213)&lt;=1)+IF(SUM($J$213:DG213)+($D$213/MiY)&gt;1,1-(SUM($J$213:DG213)+($D$213/MiY)),0)),5)*(DH$7&gt;=$E$213)</f>
        <v>0</v>
      </c>
      <c r="DI213" s="155">
        <f>ROUND(($D$213/MiY*(SUM($J$213:DH213)&lt;=1)+IF(SUM($J$213:DH213)+($D$213/MiY)&gt;1,1-(SUM($J$213:DH213)+($D$213/MiY)),0)),5)*(DI$7&gt;=$E$213)</f>
        <v>0</v>
      </c>
      <c r="DJ213" s="155">
        <f>ROUND(($D$213/MiY*(SUM($J$213:DI213)&lt;=1)+IF(SUM($J$213:DI213)+($D$213/MiY)&gt;1,1-(SUM($J$213:DI213)+($D$213/MiY)),0)),5)*(DJ$7&gt;=$E$213)</f>
        <v>0</v>
      </c>
      <c r="DK213" s="155">
        <f>ROUND(($D$213/MiY*(SUM($J$213:DJ213)&lt;=1)+IF(SUM($J$213:DJ213)+($D$213/MiY)&gt;1,1-(SUM($J$213:DJ213)+($D$213/MiY)),0)),5)*(DK$7&gt;=$E$213)</f>
        <v>0</v>
      </c>
      <c r="DL213" s="155">
        <f>ROUND(($D$213/MiY*(SUM($J$213:DK213)&lt;=1)+IF(SUM($J$213:DK213)+($D$213/MiY)&gt;1,1-(SUM($J$213:DK213)+($D$213/MiY)),0)),5)*(DL$7&gt;=$E$213)</f>
        <v>0</v>
      </c>
      <c r="DM213" s="155">
        <f>ROUND(($D$213/MiY*(SUM($J$213:DL213)&lt;=1)+IF(SUM($J$213:DL213)+($D$213/MiY)&gt;1,1-(SUM($J$213:DL213)+($D$213/MiY)),0)),5)*(DM$7&gt;=$E$213)</f>
        <v>0</v>
      </c>
      <c r="DN213" s="155">
        <f>ROUND(($D$213/MiY*(SUM($J$213:DM213)&lt;=1)+IF(SUM($J$213:DM213)+($D$213/MiY)&gt;1,1-(SUM($J$213:DM213)+($D$213/MiY)),0)),5)*(DN$7&gt;=$E$213)</f>
        <v>0</v>
      </c>
      <c r="DO213" s="155">
        <f>ROUND(($D$213/MiY*(SUM($J$213:DN213)&lt;=1)+IF(SUM($J$213:DN213)+($D$213/MiY)&gt;1,1-(SUM($J$213:DN213)+($D$213/MiY)),0)),5)*(DO$7&gt;=$E$213)</f>
        <v>0</v>
      </c>
      <c r="DP213" s="155">
        <f>ROUND(($D$213/MiY*(SUM($J$213:DO213)&lt;=1)+IF(SUM($J$213:DO213)+($D$213/MiY)&gt;1,1-(SUM($J$213:DO213)+($D$213/MiY)),0)),5)*(DP$7&gt;=$E$213)</f>
        <v>0</v>
      </c>
      <c r="DQ213" s="155">
        <f>ROUND(($D$213/MiY*(SUM($J$213:DP213)&lt;=1)+IF(SUM($J$213:DP213)+($D$213/MiY)&gt;1,1-(SUM($J$213:DP213)+($D$213/MiY)),0)),5)*(DQ$7&gt;=$E$213)</f>
        <v>0</v>
      </c>
      <c r="DR213" s="155">
        <f>ROUND(($D$213/MiY*(SUM($J$213:DQ213)&lt;=1)+IF(SUM($J$213:DQ213)+($D$213/MiY)&gt;1,1-(SUM($J$213:DQ213)+($D$213/MiY)),0)),5)*(DR$7&gt;=$E$213)</f>
        <v>0</v>
      </c>
      <c r="DS213" s="155">
        <f>ROUND(($D$213/MiY*(SUM($J$213:DR213)&lt;=1)+IF(SUM($J$213:DR213)+($D$213/MiY)&gt;1,1-(SUM($J$213:DR213)+($D$213/MiY)),0)),5)*(DS$7&gt;=$E$213)</f>
        <v>0</v>
      </c>
      <c r="DT213" s="155">
        <f>ROUND(($D$213/MiY*(SUM($J$213:DS213)&lt;=1)+IF(SUM($J$213:DS213)+($D$213/MiY)&gt;1,1-(SUM($J$213:DS213)+($D$213/MiY)),0)),5)*(DT$7&gt;=$E$213)</f>
        <v>0</v>
      </c>
      <c r="DU213" s="155">
        <f>ROUND(($D$213/MiY*(SUM($J$213:DT213)&lt;=1)+IF(SUM($J$213:DT213)+($D$213/MiY)&gt;1,1-(SUM($J$213:DT213)+($D$213/MiY)),0)),5)*(DU$7&gt;=$E$213)</f>
        <v>0</v>
      </c>
      <c r="DV213" s="155">
        <f>ROUND(($D$213/MiY*(SUM($J$213:DU213)&lt;=1)+IF(SUM($J$213:DU213)+($D$213/MiY)&gt;1,1-(SUM($J$213:DU213)+($D$213/MiY)),0)),5)*(DV$7&gt;=$E$213)</f>
        <v>0</v>
      </c>
      <c r="DW213" s="155">
        <f>ROUND(($D$213/MiY*(SUM($J$213:DV213)&lt;=1)+IF(SUM($J$213:DV213)+($D$213/MiY)&gt;1,1-(SUM($J$213:DV213)+($D$213/MiY)),0)),5)*(DW$7&gt;=$E$213)</f>
        <v>0</v>
      </c>
      <c r="DX213" s="155">
        <f>ROUND(($D$213/MiY*(SUM($J$213:DW213)&lt;=1)+IF(SUM($J$213:DW213)+($D$213/MiY)&gt;1,1-(SUM($J$213:DW213)+($D$213/MiY)),0)),5)*(DX$7&gt;=$E$213)</f>
        <v>0</v>
      </c>
      <c r="DY213" s="155">
        <f>ROUND(($D$213/MiY*(SUM($J$213:DX213)&lt;=1)+IF(SUM($J$213:DX213)+($D$213/MiY)&gt;1,1-(SUM($J$213:DX213)+($D$213/MiY)),0)),5)*(DY$7&gt;=$E$213)</f>
        <v>0</v>
      </c>
      <c r="DZ213" s="155">
        <f>ROUND(($D$213/MiY*(SUM($J$213:DY213)&lt;=1)+IF(SUM($J$213:DY213)+($D$213/MiY)&gt;1,1-(SUM($J$213:DY213)+($D$213/MiY)),0)),5)*(DZ$7&gt;=$E$213)</f>
        <v>0</v>
      </c>
      <c r="EA213" s="155">
        <f>ROUND(($D$213/MiY*(SUM($J$213:DZ213)&lt;=1)+IF(SUM($J$213:DZ213)+($D$213/MiY)&gt;1,1-(SUM($J$213:DZ213)+($D$213/MiY)),0)),5)*(EA$7&gt;=$E$213)</f>
        <v>0</v>
      </c>
      <c r="EB213" s="155">
        <f>ROUND(($D$213/MiY*(SUM($J$213:EA213)&lt;=1)+IF(SUM($J$213:EA213)+($D$213/MiY)&gt;1,1-(SUM($J$213:EA213)+($D$213/MiY)),0)),5)*(EB$7&gt;=$E$213)</f>
        <v>0</v>
      </c>
    </row>
    <row r="214" spans="3:132" outlineLevel="1" x14ac:dyDescent="0.25">
      <c r="C214" s="318" t="s">
        <v>526</v>
      </c>
      <c r="G214" s="52" t="s">
        <v>525</v>
      </c>
      <c r="H214" s="46">
        <f t="shared" si="2865"/>
        <v>11120267.048455495</v>
      </c>
      <c r="J214" s="82">
        <f t="shared" ref="J214" si="2869">SUM($J$212:$EB$212)*J213</f>
        <v>0</v>
      </c>
      <c r="K214" s="82">
        <f t="shared" ref="K214" si="2870">SUM($J$212:$EB$212)*K213</f>
        <v>0</v>
      </c>
      <c r="L214" s="82">
        <f t="shared" ref="L214" si="2871">SUM($J$212:$EB$212)*L213</f>
        <v>0</v>
      </c>
      <c r="M214" s="82">
        <f t="shared" ref="M214" si="2872">SUM($J$212:$EB$212)*M213</f>
        <v>0</v>
      </c>
      <c r="N214" s="82">
        <f t="shared" ref="N214" si="2873">SUM($J$212:$EB$212)*N213</f>
        <v>0</v>
      </c>
      <c r="O214" s="82">
        <f t="shared" ref="O214" si="2874">SUM($J$212:$EB$212)*O213</f>
        <v>0</v>
      </c>
      <c r="P214" s="82">
        <f t="shared" ref="P214" si="2875">SUM($J$212:$EB$212)*P213</f>
        <v>0</v>
      </c>
      <c r="Q214" s="82">
        <f t="shared" ref="Q214" si="2876">SUM($J$212:$EB$212)*Q213</f>
        <v>0</v>
      </c>
      <c r="R214" s="82">
        <f t="shared" ref="R214" si="2877">SUM($J$212:$EB$212)*R213</f>
        <v>0</v>
      </c>
      <c r="S214" s="82">
        <f t="shared" ref="S214" si="2878">SUM($J$212:$EB$212)*S213</f>
        <v>0</v>
      </c>
      <c r="T214" s="82">
        <f t="shared" ref="T214" si="2879">SUM($J$212:$EB$212)*T213</f>
        <v>0</v>
      </c>
      <c r="U214" s="82">
        <f t="shared" ref="U214" si="2880">SUM($J$212:$EB$212)*U213</f>
        <v>0</v>
      </c>
      <c r="V214" s="82">
        <f t="shared" ref="V214" si="2881">SUM($J$212:$EB$212)*V213</f>
        <v>0</v>
      </c>
      <c r="W214" s="82">
        <f t="shared" ref="W214" si="2882">SUM($J$212:$EB$212)*W213</f>
        <v>0</v>
      </c>
      <c r="X214" s="82">
        <f t="shared" ref="X214" si="2883">SUM($J$212:$EB$212)*X213</f>
        <v>0</v>
      </c>
      <c r="Y214" s="82">
        <f t="shared" ref="Y214" si="2884">SUM($J$212:$EB$212)*Y213</f>
        <v>0</v>
      </c>
      <c r="Z214" s="82">
        <f t="shared" ref="Z214" si="2885">SUM($J$212:$EB$212)*Z213</f>
        <v>0</v>
      </c>
      <c r="AA214" s="82">
        <f t="shared" ref="AA214" si="2886">SUM($J$212:$EB$212)*AA213</f>
        <v>0</v>
      </c>
      <c r="AB214" s="82">
        <f t="shared" ref="AB214" si="2887">SUM($J$212:$EB$212)*AB213</f>
        <v>0</v>
      </c>
      <c r="AC214" s="82">
        <f t="shared" ref="AC214" si="2888">SUM($J$212:$EB$212)*AC213</f>
        <v>0</v>
      </c>
      <c r="AD214" s="82">
        <f t="shared" ref="AD214" si="2889">SUM($J$212:$EB$212)*AD213</f>
        <v>0</v>
      </c>
      <c r="AE214" s="82">
        <f t="shared" ref="AE214" si="2890">SUM($J$212:$EB$212)*AE213</f>
        <v>0</v>
      </c>
      <c r="AF214" s="82">
        <f t="shared" ref="AF214" si="2891">SUM($J$212:$EB$212)*AF213</f>
        <v>0</v>
      </c>
      <c r="AG214" s="82">
        <f t="shared" ref="AG214" si="2892">SUM($J$212:$EB$212)*AG213</f>
        <v>0</v>
      </c>
      <c r="AH214" s="82">
        <f t="shared" ref="AH214" si="2893">SUM($J$212:$EB$212)*AH213</f>
        <v>593043.84169413161</v>
      </c>
      <c r="AI214" s="82">
        <f>SUM($J$212:$EB$212)*AI213</f>
        <v>593043.84169413161</v>
      </c>
      <c r="AJ214" s="82">
        <f>SUM($J$212:$EB$212)*AJ213</f>
        <v>593043.84169413161</v>
      </c>
      <c r="AK214" s="82">
        <f t="shared" ref="AK214:BA214" si="2894">SUM($J$212:$EB$212)*AK213</f>
        <v>593043.84169413161</v>
      </c>
      <c r="AL214" s="82">
        <f t="shared" si="2894"/>
        <v>593043.84169413161</v>
      </c>
      <c r="AM214" s="82">
        <f t="shared" si="2894"/>
        <v>593043.84169413161</v>
      </c>
      <c r="AN214" s="82">
        <f t="shared" si="2894"/>
        <v>593043.84169413161</v>
      </c>
      <c r="AO214" s="82">
        <f t="shared" si="2894"/>
        <v>593043.84169413161</v>
      </c>
      <c r="AP214" s="82">
        <f t="shared" si="2894"/>
        <v>593043.84169413161</v>
      </c>
      <c r="AQ214" s="82">
        <f t="shared" si="2894"/>
        <v>593043.84169413161</v>
      </c>
      <c r="AR214" s="82">
        <f t="shared" si="2894"/>
        <v>593043.84169413161</v>
      </c>
      <c r="AS214" s="82">
        <f t="shared" si="2894"/>
        <v>593043.84169413161</v>
      </c>
      <c r="AT214" s="82">
        <f t="shared" si="2894"/>
        <v>593043.84169413161</v>
      </c>
      <c r="AU214" s="82">
        <f t="shared" si="2894"/>
        <v>593043.84169413161</v>
      </c>
      <c r="AV214" s="82">
        <f t="shared" si="2894"/>
        <v>593043.84169413161</v>
      </c>
      <c r="AW214" s="82">
        <f t="shared" si="2894"/>
        <v>593043.84169413161</v>
      </c>
      <c r="AX214" s="82">
        <f t="shared" si="2894"/>
        <v>593043.84169413161</v>
      </c>
      <c r="AY214" s="82">
        <f t="shared" si="2894"/>
        <v>593043.84169413161</v>
      </c>
      <c r="AZ214" s="82">
        <f t="shared" si="2894"/>
        <v>445477.89796112711</v>
      </c>
      <c r="BA214" s="82">
        <f t="shared" si="2894"/>
        <v>0</v>
      </c>
      <c r="BB214" s="82">
        <f>SUM($J$212:$EB$212)*BB213</f>
        <v>0</v>
      </c>
      <c r="BC214" s="82">
        <f t="shared" ref="BC214:DN214" si="2895">SUM($J$212:$EB$212)*BC213</f>
        <v>0</v>
      </c>
      <c r="BD214" s="82">
        <f t="shared" si="2895"/>
        <v>0</v>
      </c>
      <c r="BE214" s="82">
        <f t="shared" si="2895"/>
        <v>0</v>
      </c>
      <c r="BF214" s="82">
        <f t="shared" si="2895"/>
        <v>0</v>
      </c>
      <c r="BG214" s="82">
        <f t="shared" si="2895"/>
        <v>0</v>
      </c>
      <c r="BH214" s="82">
        <f t="shared" si="2895"/>
        <v>0</v>
      </c>
      <c r="BI214" s="82">
        <f t="shared" si="2895"/>
        <v>0</v>
      </c>
      <c r="BJ214" s="82">
        <f t="shared" si="2895"/>
        <v>0</v>
      </c>
      <c r="BK214" s="82">
        <f t="shared" si="2895"/>
        <v>0</v>
      </c>
      <c r="BL214" s="82">
        <f t="shared" si="2895"/>
        <v>0</v>
      </c>
      <c r="BM214" s="82">
        <f t="shared" si="2895"/>
        <v>0</v>
      </c>
      <c r="BN214" s="82">
        <f t="shared" si="2895"/>
        <v>0</v>
      </c>
      <c r="BO214" s="82">
        <f t="shared" si="2895"/>
        <v>0</v>
      </c>
      <c r="BP214" s="82">
        <f t="shared" si="2895"/>
        <v>0</v>
      </c>
      <c r="BQ214" s="82">
        <f t="shared" si="2895"/>
        <v>0</v>
      </c>
      <c r="BR214" s="82">
        <f t="shared" si="2895"/>
        <v>0</v>
      </c>
      <c r="BS214" s="82">
        <f t="shared" si="2895"/>
        <v>0</v>
      </c>
      <c r="BT214" s="82">
        <f t="shared" si="2895"/>
        <v>0</v>
      </c>
      <c r="BU214" s="82">
        <f t="shared" si="2895"/>
        <v>0</v>
      </c>
      <c r="BV214" s="82">
        <f t="shared" si="2895"/>
        <v>0</v>
      </c>
      <c r="BW214" s="82">
        <f t="shared" si="2895"/>
        <v>0</v>
      </c>
      <c r="BX214" s="82">
        <f t="shared" si="2895"/>
        <v>0</v>
      </c>
      <c r="BY214" s="82">
        <f t="shared" si="2895"/>
        <v>0</v>
      </c>
      <c r="BZ214" s="82">
        <f t="shared" si="2895"/>
        <v>0</v>
      </c>
      <c r="CA214" s="82">
        <f t="shared" si="2895"/>
        <v>0</v>
      </c>
      <c r="CB214" s="82">
        <f t="shared" si="2895"/>
        <v>0</v>
      </c>
      <c r="CC214" s="82">
        <f t="shared" si="2895"/>
        <v>0</v>
      </c>
      <c r="CD214" s="82">
        <f t="shared" si="2895"/>
        <v>0</v>
      </c>
      <c r="CE214" s="82">
        <f t="shared" si="2895"/>
        <v>0</v>
      </c>
      <c r="CF214" s="82">
        <f t="shared" si="2895"/>
        <v>0</v>
      </c>
      <c r="CG214" s="82">
        <f t="shared" si="2895"/>
        <v>0</v>
      </c>
      <c r="CH214" s="82">
        <f t="shared" si="2895"/>
        <v>0</v>
      </c>
      <c r="CI214" s="82">
        <f t="shared" si="2895"/>
        <v>0</v>
      </c>
      <c r="CJ214" s="82">
        <f t="shared" si="2895"/>
        <v>0</v>
      </c>
      <c r="CK214" s="82">
        <f t="shared" si="2895"/>
        <v>0</v>
      </c>
      <c r="CL214" s="82">
        <f t="shared" si="2895"/>
        <v>0</v>
      </c>
      <c r="CM214" s="82">
        <f t="shared" si="2895"/>
        <v>0</v>
      </c>
      <c r="CN214" s="82">
        <f t="shared" si="2895"/>
        <v>0</v>
      </c>
      <c r="CO214" s="82">
        <f t="shared" si="2895"/>
        <v>0</v>
      </c>
      <c r="CP214" s="82">
        <f t="shared" si="2895"/>
        <v>0</v>
      </c>
      <c r="CQ214" s="82">
        <f t="shared" si="2895"/>
        <v>0</v>
      </c>
      <c r="CR214" s="82">
        <f t="shared" si="2895"/>
        <v>0</v>
      </c>
      <c r="CS214" s="82">
        <f t="shared" si="2895"/>
        <v>0</v>
      </c>
      <c r="CT214" s="82">
        <f t="shared" si="2895"/>
        <v>0</v>
      </c>
      <c r="CU214" s="82">
        <f t="shared" si="2895"/>
        <v>0</v>
      </c>
      <c r="CV214" s="82">
        <f t="shared" si="2895"/>
        <v>0</v>
      </c>
      <c r="CW214" s="82">
        <f t="shared" si="2895"/>
        <v>0</v>
      </c>
      <c r="CX214" s="82">
        <f t="shared" si="2895"/>
        <v>0</v>
      </c>
      <c r="CY214" s="82">
        <f t="shared" si="2895"/>
        <v>0</v>
      </c>
      <c r="CZ214" s="82">
        <f t="shared" si="2895"/>
        <v>0</v>
      </c>
      <c r="DA214" s="82">
        <f t="shared" si="2895"/>
        <v>0</v>
      </c>
      <c r="DB214" s="82">
        <f t="shared" si="2895"/>
        <v>0</v>
      </c>
      <c r="DC214" s="82">
        <f t="shared" si="2895"/>
        <v>0</v>
      </c>
      <c r="DD214" s="82">
        <f t="shared" si="2895"/>
        <v>0</v>
      </c>
      <c r="DE214" s="82">
        <f t="shared" si="2895"/>
        <v>0</v>
      </c>
      <c r="DF214" s="82">
        <f t="shared" si="2895"/>
        <v>0</v>
      </c>
      <c r="DG214" s="82">
        <f t="shared" si="2895"/>
        <v>0</v>
      </c>
      <c r="DH214" s="82">
        <f t="shared" si="2895"/>
        <v>0</v>
      </c>
      <c r="DI214" s="82">
        <f t="shared" si="2895"/>
        <v>0</v>
      </c>
      <c r="DJ214" s="82">
        <f t="shared" si="2895"/>
        <v>0</v>
      </c>
      <c r="DK214" s="82">
        <f t="shared" si="2895"/>
        <v>0</v>
      </c>
      <c r="DL214" s="82">
        <f t="shared" si="2895"/>
        <v>0</v>
      </c>
      <c r="DM214" s="82">
        <f t="shared" si="2895"/>
        <v>0</v>
      </c>
      <c r="DN214" s="82">
        <f t="shared" si="2895"/>
        <v>0</v>
      </c>
      <c r="DO214" s="82">
        <f t="shared" ref="DO214:EB214" si="2896">SUM($J$212:$EB$212)*DO213</f>
        <v>0</v>
      </c>
      <c r="DP214" s="82">
        <f t="shared" si="2896"/>
        <v>0</v>
      </c>
      <c r="DQ214" s="82">
        <f t="shared" si="2896"/>
        <v>0</v>
      </c>
      <c r="DR214" s="82">
        <f t="shared" si="2896"/>
        <v>0</v>
      </c>
      <c r="DS214" s="82">
        <f t="shared" si="2896"/>
        <v>0</v>
      </c>
      <c r="DT214" s="82">
        <f t="shared" si="2896"/>
        <v>0</v>
      </c>
      <c r="DU214" s="82">
        <f t="shared" si="2896"/>
        <v>0</v>
      </c>
      <c r="DV214" s="82">
        <f t="shared" si="2896"/>
        <v>0</v>
      </c>
      <c r="DW214" s="82">
        <f t="shared" si="2896"/>
        <v>0</v>
      </c>
      <c r="DX214" s="82">
        <f t="shared" si="2896"/>
        <v>0</v>
      </c>
      <c r="DY214" s="82">
        <f t="shared" si="2896"/>
        <v>0</v>
      </c>
      <c r="DZ214" s="82">
        <f t="shared" si="2896"/>
        <v>0</v>
      </c>
      <c r="EA214" s="82">
        <f t="shared" si="2896"/>
        <v>0</v>
      </c>
      <c r="EB214" s="82">
        <f t="shared" si="2896"/>
        <v>0</v>
      </c>
    </row>
    <row r="215" spans="3:132" outlineLevel="1" x14ac:dyDescent="0.25">
      <c r="C215" s="318" t="s">
        <v>527</v>
      </c>
      <c r="D215" s="31">
        <f>Costs!$M$39</f>
        <v>1.9</v>
      </c>
      <c r="E215" s="31">
        <f>Costs!$M$40</f>
        <v>0.4</v>
      </c>
      <c r="G215" s="52" t="s">
        <v>220</v>
      </c>
      <c r="H215" s="29"/>
      <c r="J215" s="312">
        <f t="shared" ref="J215:BU215" si="2897">$D215-$E215</f>
        <v>1.5</v>
      </c>
      <c r="K215" s="312">
        <f t="shared" si="2897"/>
        <v>1.5</v>
      </c>
      <c r="L215" s="312">
        <f t="shared" si="2897"/>
        <v>1.5</v>
      </c>
      <c r="M215" s="312">
        <f t="shared" si="2897"/>
        <v>1.5</v>
      </c>
      <c r="N215" s="312">
        <f t="shared" si="2897"/>
        <v>1.5</v>
      </c>
      <c r="O215" s="312">
        <f t="shared" si="2897"/>
        <v>1.5</v>
      </c>
      <c r="P215" s="312">
        <f t="shared" si="2897"/>
        <v>1.5</v>
      </c>
      <c r="Q215" s="312">
        <f t="shared" si="2897"/>
        <v>1.5</v>
      </c>
      <c r="R215" s="312">
        <f t="shared" si="2897"/>
        <v>1.5</v>
      </c>
      <c r="S215" s="312">
        <f t="shared" si="2897"/>
        <v>1.5</v>
      </c>
      <c r="T215" s="312">
        <f t="shared" si="2897"/>
        <v>1.5</v>
      </c>
      <c r="U215" s="312">
        <f t="shared" si="2897"/>
        <v>1.5</v>
      </c>
      <c r="V215" s="312">
        <f t="shared" si="2897"/>
        <v>1.5</v>
      </c>
      <c r="W215" s="312">
        <f t="shared" si="2897"/>
        <v>1.5</v>
      </c>
      <c r="X215" s="312">
        <f t="shared" si="2897"/>
        <v>1.5</v>
      </c>
      <c r="Y215" s="312">
        <f t="shared" si="2897"/>
        <v>1.5</v>
      </c>
      <c r="Z215" s="312">
        <f t="shared" si="2897"/>
        <v>1.5</v>
      </c>
      <c r="AA215" s="312">
        <f t="shared" si="2897"/>
        <v>1.5</v>
      </c>
      <c r="AB215" s="312">
        <f t="shared" si="2897"/>
        <v>1.5</v>
      </c>
      <c r="AC215" s="312">
        <f t="shared" si="2897"/>
        <v>1.5</v>
      </c>
      <c r="AD215" s="312">
        <f t="shared" si="2897"/>
        <v>1.5</v>
      </c>
      <c r="AE215" s="312">
        <f t="shared" si="2897"/>
        <v>1.5</v>
      </c>
      <c r="AF215" s="312">
        <f t="shared" si="2897"/>
        <v>1.5</v>
      </c>
      <c r="AG215" s="312">
        <f t="shared" si="2897"/>
        <v>1.5</v>
      </c>
      <c r="AH215" s="312">
        <f t="shared" si="2897"/>
        <v>1.5</v>
      </c>
      <c r="AI215" s="312">
        <f t="shared" si="2897"/>
        <v>1.5</v>
      </c>
      <c r="AJ215" s="312">
        <f t="shared" si="2897"/>
        <v>1.5</v>
      </c>
      <c r="AK215" s="312">
        <f t="shared" si="2897"/>
        <v>1.5</v>
      </c>
      <c r="AL215" s="312">
        <f t="shared" si="2897"/>
        <v>1.5</v>
      </c>
      <c r="AM215" s="312">
        <f t="shared" si="2897"/>
        <v>1.5</v>
      </c>
      <c r="AN215" s="312">
        <f t="shared" si="2897"/>
        <v>1.5</v>
      </c>
      <c r="AO215" s="312">
        <f t="shared" si="2897"/>
        <v>1.5</v>
      </c>
      <c r="AP215" s="312">
        <f t="shared" si="2897"/>
        <v>1.5</v>
      </c>
      <c r="AQ215" s="312">
        <f t="shared" si="2897"/>
        <v>1.5</v>
      </c>
      <c r="AR215" s="312">
        <f t="shared" si="2897"/>
        <v>1.5</v>
      </c>
      <c r="AS215" s="312">
        <f t="shared" si="2897"/>
        <v>1.5</v>
      </c>
      <c r="AT215" s="312">
        <f t="shared" si="2897"/>
        <v>1.5</v>
      </c>
      <c r="AU215" s="312">
        <f t="shared" si="2897"/>
        <v>1.5</v>
      </c>
      <c r="AV215" s="312">
        <f t="shared" si="2897"/>
        <v>1.5</v>
      </c>
      <c r="AW215" s="312">
        <f t="shared" si="2897"/>
        <v>1.5</v>
      </c>
      <c r="AX215" s="312">
        <f t="shared" si="2897"/>
        <v>1.5</v>
      </c>
      <c r="AY215" s="312">
        <f t="shared" si="2897"/>
        <v>1.5</v>
      </c>
      <c r="AZ215" s="312">
        <f t="shared" si="2897"/>
        <v>1.5</v>
      </c>
      <c r="BA215" s="312">
        <f t="shared" si="2897"/>
        <v>1.5</v>
      </c>
      <c r="BB215" s="312">
        <f t="shared" si="2897"/>
        <v>1.5</v>
      </c>
      <c r="BC215" s="312">
        <f t="shared" si="2897"/>
        <v>1.5</v>
      </c>
      <c r="BD215" s="312">
        <f t="shared" si="2897"/>
        <v>1.5</v>
      </c>
      <c r="BE215" s="312">
        <f t="shared" si="2897"/>
        <v>1.5</v>
      </c>
      <c r="BF215" s="312">
        <f t="shared" si="2897"/>
        <v>1.5</v>
      </c>
      <c r="BG215" s="312">
        <f t="shared" si="2897"/>
        <v>1.5</v>
      </c>
      <c r="BH215" s="312">
        <f t="shared" si="2897"/>
        <v>1.5</v>
      </c>
      <c r="BI215" s="312">
        <f t="shared" si="2897"/>
        <v>1.5</v>
      </c>
      <c r="BJ215" s="312">
        <f t="shared" si="2897"/>
        <v>1.5</v>
      </c>
      <c r="BK215" s="312">
        <f t="shared" si="2897"/>
        <v>1.5</v>
      </c>
      <c r="BL215" s="312">
        <f t="shared" si="2897"/>
        <v>1.5</v>
      </c>
      <c r="BM215" s="312">
        <f t="shared" si="2897"/>
        <v>1.5</v>
      </c>
      <c r="BN215" s="312">
        <f t="shared" si="2897"/>
        <v>1.5</v>
      </c>
      <c r="BO215" s="312">
        <f t="shared" si="2897"/>
        <v>1.5</v>
      </c>
      <c r="BP215" s="312">
        <f t="shared" si="2897"/>
        <v>1.5</v>
      </c>
      <c r="BQ215" s="312">
        <f t="shared" si="2897"/>
        <v>1.5</v>
      </c>
      <c r="BR215" s="312">
        <f t="shared" si="2897"/>
        <v>1.5</v>
      </c>
      <c r="BS215" s="312">
        <f t="shared" si="2897"/>
        <v>1.5</v>
      </c>
      <c r="BT215" s="312">
        <f t="shared" si="2897"/>
        <v>1.5</v>
      </c>
      <c r="BU215" s="312">
        <f t="shared" si="2897"/>
        <v>1.5</v>
      </c>
      <c r="BV215" s="312">
        <f t="shared" ref="BV215:EB215" si="2898">$D215-$E215</f>
        <v>1.5</v>
      </c>
      <c r="BW215" s="312">
        <f t="shared" si="2898"/>
        <v>1.5</v>
      </c>
      <c r="BX215" s="312">
        <f t="shared" si="2898"/>
        <v>1.5</v>
      </c>
      <c r="BY215" s="312">
        <f t="shared" si="2898"/>
        <v>1.5</v>
      </c>
      <c r="BZ215" s="312">
        <f t="shared" si="2898"/>
        <v>1.5</v>
      </c>
      <c r="CA215" s="312">
        <f t="shared" si="2898"/>
        <v>1.5</v>
      </c>
      <c r="CB215" s="312">
        <f t="shared" si="2898"/>
        <v>1.5</v>
      </c>
      <c r="CC215" s="312">
        <f t="shared" si="2898"/>
        <v>1.5</v>
      </c>
      <c r="CD215" s="312">
        <f t="shared" si="2898"/>
        <v>1.5</v>
      </c>
      <c r="CE215" s="312">
        <f t="shared" si="2898"/>
        <v>1.5</v>
      </c>
      <c r="CF215" s="312">
        <f t="shared" si="2898"/>
        <v>1.5</v>
      </c>
      <c r="CG215" s="312">
        <f t="shared" si="2898"/>
        <v>1.5</v>
      </c>
      <c r="CH215" s="312">
        <f t="shared" si="2898"/>
        <v>1.5</v>
      </c>
      <c r="CI215" s="312">
        <f t="shared" si="2898"/>
        <v>1.5</v>
      </c>
      <c r="CJ215" s="312">
        <f t="shared" si="2898"/>
        <v>1.5</v>
      </c>
      <c r="CK215" s="312">
        <f t="shared" si="2898"/>
        <v>1.5</v>
      </c>
      <c r="CL215" s="312">
        <f t="shared" si="2898"/>
        <v>1.5</v>
      </c>
      <c r="CM215" s="312">
        <f t="shared" si="2898"/>
        <v>1.5</v>
      </c>
      <c r="CN215" s="312">
        <f t="shared" si="2898"/>
        <v>1.5</v>
      </c>
      <c r="CO215" s="312">
        <f t="shared" si="2898"/>
        <v>1.5</v>
      </c>
      <c r="CP215" s="312">
        <f t="shared" si="2898"/>
        <v>1.5</v>
      </c>
      <c r="CQ215" s="312">
        <f t="shared" si="2898"/>
        <v>1.5</v>
      </c>
      <c r="CR215" s="312">
        <f t="shared" si="2898"/>
        <v>1.5</v>
      </c>
      <c r="CS215" s="312">
        <f t="shared" si="2898"/>
        <v>1.5</v>
      </c>
      <c r="CT215" s="312">
        <f t="shared" si="2898"/>
        <v>1.5</v>
      </c>
      <c r="CU215" s="312">
        <f t="shared" si="2898"/>
        <v>1.5</v>
      </c>
      <c r="CV215" s="312">
        <f t="shared" si="2898"/>
        <v>1.5</v>
      </c>
      <c r="CW215" s="312">
        <f t="shared" si="2898"/>
        <v>1.5</v>
      </c>
      <c r="CX215" s="312">
        <f t="shared" si="2898"/>
        <v>1.5</v>
      </c>
      <c r="CY215" s="312">
        <f t="shared" si="2898"/>
        <v>1.5</v>
      </c>
      <c r="CZ215" s="312">
        <f t="shared" si="2898"/>
        <v>1.5</v>
      </c>
      <c r="DA215" s="312">
        <f t="shared" si="2898"/>
        <v>1.5</v>
      </c>
      <c r="DB215" s="312">
        <f t="shared" si="2898"/>
        <v>1.5</v>
      </c>
      <c r="DC215" s="312">
        <f t="shared" si="2898"/>
        <v>1.5</v>
      </c>
      <c r="DD215" s="312">
        <f t="shared" si="2898"/>
        <v>1.5</v>
      </c>
      <c r="DE215" s="312">
        <f t="shared" si="2898"/>
        <v>1.5</v>
      </c>
      <c r="DF215" s="312">
        <f t="shared" si="2898"/>
        <v>1.5</v>
      </c>
      <c r="DG215" s="312">
        <f t="shared" si="2898"/>
        <v>1.5</v>
      </c>
      <c r="DH215" s="312">
        <f t="shared" si="2898"/>
        <v>1.5</v>
      </c>
      <c r="DI215" s="312">
        <f t="shared" si="2898"/>
        <v>1.5</v>
      </c>
      <c r="DJ215" s="312">
        <f t="shared" si="2898"/>
        <v>1.5</v>
      </c>
      <c r="DK215" s="312">
        <f t="shared" si="2898"/>
        <v>1.5</v>
      </c>
      <c r="DL215" s="312">
        <f t="shared" si="2898"/>
        <v>1.5</v>
      </c>
      <c r="DM215" s="312">
        <f t="shared" si="2898"/>
        <v>1.5</v>
      </c>
      <c r="DN215" s="312">
        <f t="shared" si="2898"/>
        <v>1.5</v>
      </c>
      <c r="DO215" s="312">
        <f t="shared" si="2898"/>
        <v>1.5</v>
      </c>
      <c r="DP215" s="312">
        <f t="shared" si="2898"/>
        <v>1.5</v>
      </c>
      <c r="DQ215" s="312">
        <f t="shared" si="2898"/>
        <v>1.5</v>
      </c>
      <c r="DR215" s="312">
        <f t="shared" si="2898"/>
        <v>1.5</v>
      </c>
      <c r="DS215" s="312">
        <f t="shared" si="2898"/>
        <v>1.5</v>
      </c>
      <c r="DT215" s="312">
        <f t="shared" si="2898"/>
        <v>1.5</v>
      </c>
      <c r="DU215" s="312">
        <f t="shared" si="2898"/>
        <v>1.5</v>
      </c>
      <c r="DV215" s="312">
        <f t="shared" si="2898"/>
        <v>1.5</v>
      </c>
      <c r="DW215" s="312">
        <f t="shared" si="2898"/>
        <v>1.5</v>
      </c>
      <c r="DX215" s="312">
        <f t="shared" si="2898"/>
        <v>1.5</v>
      </c>
      <c r="DY215" s="312">
        <f t="shared" si="2898"/>
        <v>1.5</v>
      </c>
      <c r="DZ215" s="312">
        <f t="shared" si="2898"/>
        <v>1.5</v>
      </c>
      <c r="EA215" s="312">
        <f t="shared" si="2898"/>
        <v>1.5</v>
      </c>
      <c r="EB215" s="312">
        <f t="shared" si="2898"/>
        <v>1.5</v>
      </c>
    </row>
    <row r="216" spans="3:132" outlineLevel="1" x14ac:dyDescent="0.25">
      <c r="C216" s="327" t="s">
        <v>530</v>
      </c>
      <c r="D216" s="38"/>
      <c r="E216" s="38"/>
      <c r="F216" s="38"/>
      <c r="G216" s="55" t="s">
        <v>220</v>
      </c>
      <c r="H216" s="316">
        <f t="shared" ref="H216" si="2899">SUM(J216:EB216)</f>
        <v>16680400.572683243</v>
      </c>
      <c r="I216" s="38"/>
      <c r="J216" s="314">
        <f t="shared" ref="J216:Y216" si="2900">J214*J215</f>
        <v>0</v>
      </c>
      <c r="K216" s="314">
        <f t="shared" si="2900"/>
        <v>0</v>
      </c>
      <c r="L216" s="314">
        <f t="shared" si="2900"/>
        <v>0</v>
      </c>
      <c r="M216" s="314">
        <f t="shared" si="2900"/>
        <v>0</v>
      </c>
      <c r="N216" s="314">
        <f t="shared" si="2900"/>
        <v>0</v>
      </c>
      <c r="O216" s="314">
        <f t="shared" si="2900"/>
        <v>0</v>
      </c>
      <c r="P216" s="314">
        <f t="shared" si="2900"/>
        <v>0</v>
      </c>
      <c r="Q216" s="314">
        <f t="shared" si="2900"/>
        <v>0</v>
      </c>
      <c r="R216" s="314">
        <f t="shared" si="2900"/>
        <v>0</v>
      </c>
      <c r="S216" s="314">
        <f t="shared" si="2900"/>
        <v>0</v>
      </c>
      <c r="T216" s="314">
        <f t="shared" si="2900"/>
        <v>0</v>
      </c>
      <c r="U216" s="314">
        <f t="shared" si="2900"/>
        <v>0</v>
      </c>
      <c r="V216" s="314">
        <f t="shared" si="2900"/>
        <v>0</v>
      </c>
      <c r="W216" s="314">
        <f t="shared" si="2900"/>
        <v>0</v>
      </c>
      <c r="X216" s="314">
        <f t="shared" si="2900"/>
        <v>0</v>
      </c>
      <c r="Y216" s="314">
        <f t="shared" si="2900"/>
        <v>0</v>
      </c>
      <c r="Z216" s="314">
        <f>Z214*Z215</f>
        <v>0</v>
      </c>
      <c r="AA216" s="314">
        <f t="shared" ref="AA216:CL216" si="2901">AA214*AA215</f>
        <v>0</v>
      </c>
      <c r="AB216" s="314">
        <f t="shared" si="2901"/>
        <v>0</v>
      </c>
      <c r="AC216" s="314">
        <f t="shared" si="2901"/>
        <v>0</v>
      </c>
      <c r="AD216" s="314">
        <f t="shared" si="2901"/>
        <v>0</v>
      </c>
      <c r="AE216" s="314">
        <f t="shared" si="2901"/>
        <v>0</v>
      </c>
      <c r="AF216" s="314">
        <f t="shared" si="2901"/>
        <v>0</v>
      </c>
      <c r="AG216" s="314">
        <f t="shared" si="2901"/>
        <v>0</v>
      </c>
      <c r="AH216" s="314">
        <f t="shared" si="2901"/>
        <v>889565.76254119747</v>
      </c>
      <c r="AI216" s="314">
        <f t="shared" si="2901"/>
        <v>889565.76254119747</v>
      </c>
      <c r="AJ216" s="314">
        <f t="shared" si="2901"/>
        <v>889565.76254119747</v>
      </c>
      <c r="AK216" s="314">
        <f t="shared" si="2901"/>
        <v>889565.76254119747</v>
      </c>
      <c r="AL216" s="314">
        <f t="shared" si="2901"/>
        <v>889565.76254119747</v>
      </c>
      <c r="AM216" s="314">
        <f t="shared" si="2901"/>
        <v>889565.76254119747</v>
      </c>
      <c r="AN216" s="314">
        <f t="shared" si="2901"/>
        <v>889565.76254119747</v>
      </c>
      <c r="AO216" s="314">
        <f t="shared" si="2901"/>
        <v>889565.76254119747</v>
      </c>
      <c r="AP216" s="314">
        <f t="shared" si="2901"/>
        <v>889565.76254119747</v>
      </c>
      <c r="AQ216" s="314">
        <f t="shared" si="2901"/>
        <v>889565.76254119747</v>
      </c>
      <c r="AR216" s="314">
        <f t="shared" si="2901"/>
        <v>889565.76254119747</v>
      </c>
      <c r="AS216" s="314">
        <f t="shared" si="2901"/>
        <v>889565.76254119747</v>
      </c>
      <c r="AT216" s="314">
        <f t="shared" si="2901"/>
        <v>889565.76254119747</v>
      </c>
      <c r="AU216" s="314">
        <f t="shared" si="2901"/>
        <v>889565.76254119747</v>
      </c>
      <c r="AV216" s="314">
        <f t="shared" si="2901"/>
        <v>889565.76254119747</v>
      </c>
      <c r="AW216" s="314">
        <f t="shared" si="2901"/>
        <v>889565.76254119747</v>
      </c>
      <c r="AX216" s="314">
        <f t="shared" si="2901"/>
        <v>889565.76254119747</v>
      </c>
      <c r="AY216" s="314">
        <f t="shared" si="2901"/>
        <v>889565.76254119747</v>
      </c>
      <c r="AZ216" s="314">
        <f t="shared" si="2901"/>
        <v>668216.84694169066</v>
      </c>
      <c r="BA216" s="314">
        <f t="shared" si="2901"/>
        <v>0</v>
      </c>
      <c r="BB216" s="314">
        <f t="shared" si="2901"/>
        <v>0</v>
      </c>
      <c r="BC216" s="314">
        <f t="shared" si="2901"/>
        <v>0</v>
      </c>
      <c r="BD216" s="314">
        <f t="shared" si="2901"/>
        <v>0</v>
      </c>
      <c r="BE216" s="314">
        <f t="shared" si="2901"/>
        <v>0</v>
      </c>
      <c r="BF216" s="314">
        <f t="shared" si="2901"/>
        <v>0</v>
      </c>
      <c r="BG216" s="314">
        <f t="shared" si="2901"/>
        <v>0</v>
      </c>
      <c r="BH216" s="314">
        <f t="shared" si="2901"/>
        <v>0</v>
      </c>
      <c r="BI216" s="314">
        <f t="shared" si="2901"/>
        <v>0</v>
      </c>
      <c r="BJ216" s="314">
        <f t="shared" si="2901"/>
        <v>0</v>
      </c>
      <c r="BK216" s="314">
        <f t="shared" si="2901"/>
        <v>0</v>
      </c>
      <c r="BL216" s="314">
        <f t="shared" si="2901"/>
        <v>0</v>
      </c>
      <c r="BM216" s="314">
        <f t="shared" si="2901"/>
        <v>0</v>
      </c>
      <c r="BN216" s="314">
        <f t="shared" si="2901"/>
        <v>0</v>
      </c>
      <c r="BO216" s="314">
        <f t="shared" si="2901"/>
        <v>0</v>
      </c>
      <c r="BP216" s="314">
        <f t="shared" si="2901"/>
        <v>0</v>
      </c>
      <c r="BQ216" s="314">
        <f t="shared" si="2901"/>
        <v>0</v>
      </c>
      <c r="BR216" s="314">
        <f t="shared" si="2901"/>
        <v>0</v>
      </c>
      <c r="BS216" s="314">
        <f t="shared" si="2901"/>
        <v>0</v>
      </c>
      <c r="BT216" s="314">
        <f t="shared" si="2901"/>
        <v>0</v>
      </c>
      <c r="BU216" s="314">
        <f t="shared" si="2901"/>
        <v>0</v>
      </c>
      <c r="BV216" s="314">
        <f t="shared" si="2901"/>
        <v>0</v>
      </c>
      <c r="BW216" s="314">
        <f t="shared" si="2901"/>
        <v>0</v>
      </c>
      <c r="BX216" s="314">
        <f t="shared" si="2901"/>
        <v>0</v>
      </c>
      <c r="BY216" s="314">
        <f t="shared" si="2901"/>
        <v>0</v>
      </c>
      <c r="BZ216" s="314">
        <f t="shared" si="2901"/>
        <v>0</v>
      </c>
      <c r="CA216" s="314">
        <f t="shared" si="2901"/>
        <v>0</v>
      </c>
      <c r="CB216" s="314">
        <f t="shared" si="2901"/>
        <v>0</v>
      </c>
      <c r="CC216" s="314">
        <f t="shared" si="2901"/>
        <v>0</v>
      </c>
      <c r="CD216" s="314">
        <f t="shared" si="2901"/>
        <v>0</v>
      </c>
      <c r="CE216" s="314">
        <f t="shared" si="2901"/>
        <v>0</v>
      </c>
      <c r="CF216" s="314">
        <f t="shared" si="2901"/>
        <v>0</v>
      </c>
      <c r="CG216" s="314">
        <f t="shared" si="2901"/>
        <v>0</v>
      </c>
      <c r="CH216" s="314">
        <f t="shared" si="2901"/>
        <v>0</v>
      </c>
      <c r="CI216" s="314">
        <f t="shared" si="2901"/>
        <v>0</v>
      </c>
      <c r="CJ216" s="314">
        <f t="shared" si="2901"/>
        <v>0</v>
      </c>
      <c r="CK216" s="314">
        <f t="shared" si="2901"/>
        <v>0</v>
      </c>
      <c r="CL216" s="314">
        <f t="shared" si="2901"/>
        <v>0</v>
      </c>
      <c r="CM216" s="314">
        <f t="shared" ref="CM216:EB216" si="2902">CM214*CM215</f>
        <v>0</v>
      </c>
      <c r="CN216" s="314">
        <f t="shared" si="2902"/>
        <v>0</v>
      </c>
      <c r="CO216" s="314">
        <f t="shared" si="2902"/>
        <v>0</v>
      </c>
      <c r="CP216" s="314">
        <f t="shared" si="2902"/>
        <v>0</v>
      </c>
      <c r="CQ216" s="314">
        <f t="shared" si="2902"/>
        <v>0</v>
      </c>
      <c r="CR216" s="314">
        <f t="shared" si="2902"/>
        <v>0</v>
      </c>
      <c r="CS216" s="314">
        <f t="shared" si="2902"/>
        <v>0</v>
      </c>
      <c r="CT216" s="314">
        <f t="shared" si="2902"/>
        <v>0</v>
      </c>
      <c r="CU216" s="314">
        <f t="shared" si="2902"/>
        <v>0</v>
      </c>
      <c r="CV216" s="314">
        <f t="shared" si="2902"/>
        <v>0</v>
      </c>
      <c r="CW216" s="314">
        <f t="shared" si="2902"/>
        <v>0</v>
      </c>
      <c r="CX216" s="314">
        <f t="shared" si="2902"/>
        <v>0</v>
      </c>
      <c r="CY216" s="314">
        <f t="shared" si="2902"/>
        <v>0</v>
      </c>
      <c r="CZ216" s="314">
        <f t="shared" si="2902"/>
        <v>0</v>
      </c>
      <c r="DA216" s="314">
        <f t="shared" si="2902"/>
        <v>0</v>
      </c>
      <c r="DB216" s="314">
        <f t="shared" si="2902"/>
        <v>0</v>
      </c>
      <c r="DC216" s="314">
        <f t="shared" si="2902"/>
        <v>0</v>
      </c>
      <c r="DD216" s="314">
        <f t="shared" si="2902"/>
        <v>0</v>
      </c>
      <c r="DE216" s="314">
        <f t="shared" si="2902"/>
        <v>0</v>
      </c>
      <c r="DF216" s="314">
        <f t="shared" si="2902"/>
        <v>0</v>
      </c>
      <c r="DG216" s="314">
        <f t="shared" si="2902"/>
        <v>0</v>
      </c>
      <c r="DH216" s="314">
        <f t="shared" si="2902"/>
        <v>0</v>
      </c>
      <c r="DI216" s="314">
        <f t="shared" si="2902"/>
        <v>0</v>
      </c>
      <c r="DJ216" s="314">
        <f t="shared" si="2902"/>
        <v>0</v>
      </c>
      <c r="DK216" s="314">
        <f t="shared" si="2902"/>
        <v>0</v>
      </c>
      <c r="DL216" s="314">
        <f t="shared" si="2902"/>
        <v>0</v>
      </c>
      <c r="DM216" s="314">
        <f t="shared" si="2902"/>
        <v>0</v>
      </c>
      <c r="DN216" s="314">
        <f t="shared" si="2902"/>
        <v>0</v>
      </c>
      <c r="DO216" s="314">
        <f t="shared" si="2902"/>
        <v>0</v>
      </c>
      <c r="DP216" s="314">
        <f t="shared" si="2902"/>
        <v>0</v>
      </c>
      <c r="DQ216" s="314">
        <f t="shared" si="2902"/>
        <v>0</v>
      </c>
      <c r="DR216" s="314">
        <f t="shared" si="2902"/>
        <v>0</v>
      </c>
      <c r="DS216" s="314">
        <f t="shared" si="2902"/>
        <v>0</v>
      </c>
      <c r="DT216" s="314">
        <f t="shared" si="2902"/>
        <v>0</v>
      </c>
      <c r="DU216" s="314">
        <f t="shared" si="2902"/>
        <v>0</v>
      </c>
      <c r="DV216" s="314">
        <f t="shared" si="2902"/>
        <v>0</v>
      </c>
      <c r="DW216" s="314">
        <f t="shared" si="2902"/>
        <v>0</v>
      </c>
      <c r="DX216" s="314">
        <f t="shared" si="2902"/>
        <v>0</v>
      </c>
      <c r="DY216" s="314">
        <f t="shared" si="2902"/>
        <v>0</v>
      </c>
      <c r="DZ216" s="314">
        <f t="shared" si="2902"/>
        <v>0</v>
      </c>
      <c r="EA216" s="314">
        <f t="shared" si="2902"/>
        <v>0</v>
      </c>
      <c r="EB216" s="314">
        <f t="shared" si="2902"/>
        <v>0</v>
      </c>
    </row>
    <row r="217" spans="3:132" outlineLevel="1" x14ac:dyDescent="0.25">
      <c r="C217" s="324" t="s">
        <v>417</v>
      </c>
      <c r="D217" s="34"/>
      <c r="E217" s="34"/>
      <c r="F217" s="34"/>
      <c r="G217" s="67" t="s">
        <v>215</v>
      </c>
      <c r="H217" s="34"/>
      <c r="I217" s="34"/>
      <c r="J217" s="126">
        <f>J$13</f>
        <v>1</v>
      </c>
      <c r="K217" s="126">
        <f t="shared" ref="K217:BV217" si="2903">K$13</f>
        <v>1.0026792493128671</v>
      </c>
      <c r="L217" s="126">
        <f t="shared" si="2903"/>
        <v>1.0056539350998608</v>
      </c>
      <c r="M217" s="126">
        <f t="shared" si="2903"/>
        <v>1.0085410656939733</v>
      </c>
      <c r="N217" s="126">
        <f t="shared" si="2903"/>
        <v>1.0114364849476103</v>
      </c>
      <c r="O217" s="126">
        <f t="shared" si="2903"/>
        <v>1.0143402166566737</v>
      </c>
      <c r="P217" s="126">
        <f t="shared" si="2903"/>
        <v>1.0172522846853813</v>
      </c>
      <c r="Q217" s="126">
        <f t="shared" si="2903"/>
        <v>1.0201727129664624</v>
      </c>
      <c r="R217" s="126">
        <f t="shared" si="2903"/>
        <v>1.0231015255013547</v>
      </c>
      <c r="S217" s="126">
        <f t="shared" si="2903"/>
        <v>1.0260387463604019</v>
      </c>
      <c r="T217" s="126">
        <f t="shared" si="2903"/>
        <v>1.028984399683051</v>
      </c>
      <c r="U217" s="126">
        <f t="shared" si="2903"/>
        <v>1.0319385096780509</v>
      </c>
      <c r="V217" s="126">
        <f t="shared" si="2903"/>
        <v>1.0349011006236515</v>
      </c>
      <c r="W217" s="126">
        <f t="shared" si="2903"/>
        <v>1.0377730230388176</v>
      </c>
      <c r="X217" s="126">
        <f t="shared" si="2903"/>
        <v>1.0408518228283561</v>
      </c>
      <c r="Y217" s="126">
        <f t="shared" si="2903"/>
        <v>1.0438400029932626</v>
      </c>
      <c r="Z217" s="126">
        <f t="shared" si="2903"/>
        <v>1.046836761920777</v>
      </c>
      <c r="AA217" s="126">
        <f t="shared" si="2903"/>
        <v>1.0498421242396576</v>
      </c>
      <c r="AB217" s="126">
        <f t="shared" si="2903"/>
        <v>1.05285611464937</v>
      </c>
      <c r="AC217" s="126">
        <f t="shared" si="2903"/>
        <v>1.0558787579202888</v>
      </c>
      <c r="AD217" s="126">
        <f t="shared" si="2903"/>
        <v>1.0589100788939025</v>
      </c>
      <c r="AE217" s="126">
        <f t="shared" si="2903"/>
        <v>1.0619501024830165</v>
      </c>
      <c r="AF217" s="126">
        <f t="shared" si="2903"/>
        <v>1.0649988536719583</v>
      </c>
      <c r="AG217" s="126">
        <f t="shared" si="2903"/>
        <v>1.0680563575167832</v>
      </c>
      <c r="AH217" s="126">
        <f t="shared" si="2903"/>
        <v>1.0711226391454798</v>
      </c>
      <c r="AI217" s="126">
        <f t="shared" si="2903"/>
        <v>1.0739924437404067</v>
      </c>
      <c r="AJ217" s="126">
        <f t="shared" si="2903"/>
        <v>1.0771786970311998</v>
      </c>
      <c r="AK217" s="126">
        <f t="shared" si="2903"/>
        <v>1.0802711679727233</v>
      </c>
      <c r="AL217" s="126">
        <f t="shared" si="2903"/>
        <v>1.0833725170851116</v>
      </c>
      <c r="AM217" s="126">
        <f t="shared" si="2903"/>
        <v>1.0864827698566941</v>
      </c>
      <c r="AN217" s="126">
        <f t="shared" si="2903"/>
        <v>1.0896019518489746</v>
      </c>
      <c r="AO217" s="126">
        <f t="shared" si="2903"/>
        <v>1.0927300886968412</v>
      </c>
      <c r="AP217" s="126">
        <f t="shared" si="2903"/>
        <v>1.0958672061087775</v>
      </c>
      <c r="AQ217" s="126">
        <f t="shared" si="2903"/>
        <v>1.0990133298670732</v>
      </c>
      <c r="AR217" s="126">
        <f t="shared" si="2903"/>
        <v>1.1021684858280367</v>
      </c>
      <c r="AS217" s="126">
        <f t="shared" si="2903"/>
        <v>1.1053326999222071</v>
      </c>
      <c r="AT217" s="126">
        <f t="shared" si="2903"/>
        <v>1.1085059981545673</v>
      </c>
      <c r="AU217" s="126">
        <f t="shared" si="2903"/>
        <v>1.111475962088432</v>
      </c>
      <c r="AV217" s="126">
        <f t="shared" si="2903"/>
        <v>1.1147734191259395</v>
      </c>
      <c r="AW217" s="126">
        <f t="shared" si="2903"/>
        <v>1.1179738207069689</v>
      </c>
      <c r="AX217" s="126">
        <f t="shared" si="2903"/>
        <v>1.1211834103167977</v>
      </c>
      <c r="AY217" s="126">
        <f t="shared" si="2903"/>
        <v>1.1244022143333261</v>
      </c>
      <c r="AZ217" s="126">
        <f t="shared" si="2903"/>
        <v>1.1276302592101826</v>
      </c>
      <c r="BA217" s="126">
        <f t="shared" si="2903"/>
        <v>1.1308675714769412</v>
      </c>
      <c r="BB217" s="126">
        <f t="shared" si="2903"/>
        <v>1.1341141777393395</v>
      </c>
      <c r="BC217" s="126">
        <f t="shared" si="2903"/>
        <v>1.1373701046794982</v>
      </c>
      <c r="BD217" s="126">
        <f t="shared" si="2903"/>
        <v>1.1406353790561385</v>
      </c>
      <c r="BE217" s="126">
        <f t="shared" si="2903"/>
        <v>1.1439100277048042</v>
      </c>
      <c r="BF217" s="126">
        <f t="shared" si="2903"/>
        <v>1.1471940775380809</v>
      </c>
      <c r="BG217" s="126">
        <f t="shared" si="2903"/>
        <v>1.15026769648205</v>
      </c>
      <c r="BH217" s="126">
        <f t="shared" si="2903"/>
        <v>1.1536802383994258</v>
      </c>
      <c r="BI217" s="126">
        <f t="shared" si="2903"/>
        <v>1.1569923375180708</v>
      </c>
      <c r="BJ217" s="126">
        <f t="shared" si="2903"/>
        <v>1.1603139453378331</v>
      </c>
      <c r="BK217" s="126">
        <f t="shared" si="2903"/>
        <v>1.1636450891572303</v>
      </c>
      <c r="BL217" s="126">
        <f t="shared" si="2903"/>
        <v>1.1669857963531516</v>
      </c>
      <c r="BM217" s="126">
        <f t="shared" si="2903"/>
        <v>1.1703360943810825</v>
      </c>
      <c r="BN217" s="126">
        <f t="shared" si="2903"/>
        <v>1.1736960107753303</v>
      </c>
      <c r="BO217" s="126">
        <f t="shared" si="2903"/>
        <v>1.1770655731492505</v>
      </c>
      <c r="BP217" s="126">
        <f t="shared" si="2903"/>
        <v>1.180444809195474</v>
      </c>
      <c r="BQ217" s="126">
        <f t="shared" si="2903"/>
        <v>1.1838337466861339</v>
      </c>
      <c r="BR217" s="126">
        <f t="shared" si="2903"/>
        <v>1.1872324134730949</v>
      </c>
      <c r="BS217" s="126">
        <f t="shared" si="2903"/>
        <v>1.1905270658589224</v>
      </c>
      <c r="BT217" s="126">
        <f t="shared" si="2903"/>
        <v>1.1940590467434065</v>
      </c>
      <c r="BU217" s="126">
        <f t="shared" si="2903"/>
        <v>1.1974870693312041</v>
      </c>
      <c r="BV217" s="126">
        <f t="shared" si="2903"/>
        <v>1.2009249334246579</v>
      </c>
      <c r="BW217" s="126">
        <f t="shared" ref="BW217:EB217" si="2904">BW$13</f>
        <v>1.204372667277734</v>
      </c>
      <c r="BX217" s="126">
        <f t="shared" si="2904"/>
        <v>1.2078302992255125</v>
      </c>
      <c r="BY217" s="126">
        <f t="shared" si="2904"/>
        <v>1.2112978576844211</v>
      </c>
      <c r="BZ217" s="126">
        <f t="shared" si="2904"/>
        <v>1.2147753711524676</v>
      </c>
      <c r="CA217" s="126">
        <f t="shared" si="2904"/>
        <v>1.2182628682094752</v>
      </c>
      <c r="CB217" s="126">
        <f t="shared" si="2904"/>
        <v>1.2217603775173165</v>
      </c>
      <c r="CC217" s="126">
        <f t="shared" si="2904"/>
        <v>1.2252679278201495</v>
      </c>
      <c r="CD217" s="126">
        <f t="shared" si="2904"/>
        <v>1.2287855479446541</v>
      </c>
      <c r="CE217" s="126">
        <f t="shared" si="2904"/>
        <v>1.232077770779646</v>
      </c>
      <c r="CF217" s="126">
        <f t="shared" si="2904"/>
        <v>1.23573302168438</v>
      </c>
      <c r="CG217" s="126">
        <f t="shared" si="2904"/>
        <v>1.2392806860334544</v>
      </c>
      <c r="CH217" s="126">
        <f t="shared" si="2904"/>
        <v>1.2428385353675644</v>
      </c>
      <c r="CI217" s="126">
        <f t="shared" si="2904"/>
        <v>1.2464065989267703</v>
      </c>
      <c r="CJ217" s="126">
        <f t="shared" si="2904"/>
        <v>1.2499849060350778</v>
      </c>
      <c r="CK217" s="126">
        <f t="shared" si="2904"/>
        <v>1.2535734861006791</v>
      </c>
      <c r="CL217" s="126">
        <f t="shared" si="2904"/>
        <v>1.257172368616194</v>
      </c>
      <c r="CM217" s="126">
        <f t="shared" si="2904"/>
        <v>1.2607815831589126</v>
      </c>
      <c r="CN217" s="126">
        <f t="shared" si="2904"/>
        <v>1.2644011593910389</v>
      </c>
      <c r="CO217" s="126">
        <f t="shared" si="2904"/>
        <v>1.2680311270599336</v>
      </c>
      <c r="CP217" s="126">
        <f t="shared" si="2904"/>
        <v>1.2716715159983594</v>
      </c>
      <c r="CQ217" s="126">
        <f t="shared" si="2904"/>
        <v>1.2750786410337906</v>
      </c>
      <c r="CR217" s="126">
        <f t="shared" si="2904"/>
        <v>1.2788614642181557</v>
      </c>
      <c r="CS217" s="126">
        <f t="shared" si="2904"/>
        <v>1.2825329459576562</v>
      </c>
      <c r="CT217" s="126">
        <f t="shared" si="2904"/>
        <v>1.2862149681493797</v>
      </c>
      <c r="CU217" s="126">
        <f t="shared" si="2904"/>
        <v>1.289907561053897</v>
      </c>
      <c r="CV217" s="126">
        <f t="shared" si="2904"/>
        <v>1.293610755018654</v>
      </c>
      <c r="CW217" s="126">
        <f t="shared" si="2904"/>
        <v>1.2973245804782207</v>
      </c>
      <c r="CX217" s="126">
        <f t="shared" si="2904"/>
        <v>1.3010490679545423</v>
      </c>
      <c r="CY217" s="126">
        <f t="shared" si="2904"/>
        <v>1.304784248057189</v>
      </c>
      <c r="CZ217" s="126">
        <f t="shared" si="2904"/>
        <v>1.3085301514836076</v>
      </c>
      <c r="DA217" s="126">
        <f t="shared" si="2904"/>
        <v>1.3122868090193751</v>
      </c>
      <c r="DB217" s="126">
        <f t="shared" si="2904"/>
        <v>1.3160542515384499</v>
      </c>
      <c r="DC217" s="126">
        <f t="shared" si="2904"/>
        <v>1.3195802889875801</v>
      </c>
      <c r="DD217" s="126">
        <f t="shared" si="2904"/>
        <v>1.323495136864544</v>
      </c>
      <c r="DE217" s="126">
        <f t="shared" si="2904"/>
        <v>1.3272947573576725</v>
      </c>
      <c r="DF217" s="126">
        <f t="shared" si="2904"/>
        <v>1.3311052861764079</v>
      </c>
      <c r="DG217" s="126">
        <f t="shared" si="2904"/>
        <v>1.3349267546374479</v>
      </c>
      <c r="DH217" s="126">
        <f t="shared" si="2904"/>
        <v>1.3387591941473977</v>
      </c>
      <c r="DI217" s="126">
        <f t="shared" si="2904"/>
        <v>1.3426026362030277</v>
      </c>
      <c r="DJ217" s="126">
        <f t="shared" si="2904"/>
        <v>1.3464571123915319</v>
      </c>
      <c r="DK217" s="126">
        <f t="shared" si="2904"/>
        <v>1.3503226543907885</v>
      </c>
      <c r="DL217" s="126">
        <f t="shared" si="2904"/>
        <v>1.3541992939696192</v>
      </c>
      <c r="DM217" s="126">
        <f t="shared" si="2904"/>
        <v>1.358087062988051</v>
      </c>
      <c r="DN217" s="126">
        <f t="shared" si="2904"/>
        <v>1.361985993397578</v>
      </c>
      <c r="DO217" s="126">
        <f t="shared" si="2904"/>
        <v>1.3657655991021458</v>
      </c>
      <c r="DP217" s="126">
        <f t="shared" si="2904"/>
        <v>1.3698174666548035</v>
      </c>
      <c r="DQ217" s="126">
        <f t="shared" si="2904"/>
        <v>1.3737500738651915</v>
      </c>
      <c r="DR217" s="126">
        <f t="shared" si="2904"/>
        <v>1.3776939711925826</v>
      </c>
      <c r="DS217" s="126">
        <f t="shared" si="2904"/>
        <v>1.381649191049759</v>
      </c>
      <c r="DT217" s="126">
        <f t="shared" si="2904"/>
        <v>1.385615765942557</v>
      </c>
      <c r="DU217" s="126">
        <f t="shared" si="2904"/>
        <v>1.3895937284701338</v>
      </c>
      <c r="DV217" s="126">
        <f t="shared" si="2904"/>
        <v>1.3935831113252357</v>
      </c>
      <c r="DW217" s="126">
        <f t="shared" si="2904"/>
        <v>1.3975839472944662</v>
      </c>
      <c r="DX217" s="126">
        <f t="shared" si="2904"/>
        <v>1.401596269258556</v>
      </c>
      <c r="DY217" s="126">
        <f t="shared" si="2904"/>
        <v>1.4056201101926329</v>
      </c>
      <c r="DZ217" s="126">
        <f t="shared" si="2904"/>
        <v>1.4096555031664932</v>
      </c>
      <c r="EA217" s="126">
        <f t="shared" si="2904"/>
        <v>1.4134323217047313</v>
      </c>
      <c r="EB217" s="126">
        <f t="shared" si="2904"/>
        <v>1.4176256038945581</v>
      </c>
    </row>
    <row r="218" spans="3:132" outlineLevel="1" x14ac:dyDescent="0.25">
      <c r="C218" s="321" t="s">
        <v>528</v>
      </c>
      <c r="D218" s="38"/>
      <c r="E218" s="38"/>
      <c r="F218" s="38"/>
      <c r="G218" s="52" t="s">
        <v>220</v>
      </c>
      <c r="H218" s="46">
        <f t="shared" ref="H218" si="2905">SUM(J218:EB218)</f>
        <v>18327272.431859884</v>
      </c>
      <c r="I218" s="38"/>
      <c r="J218" s="82">
        <f>J216*J217</f>
        <v>0</v>
      </c>
      <c r="K218" s="82">
        <f t="shared" ref="K218" si="2906">K216*K217</f>
        <v>0</v>
      </c>
      <c r="L218" s="82">
        <f t="shared" ref="L218" si="2907">L216*L217</f>
        <v>0</v>
      </c>
      <c r="M218" s="82">
        <f t="shared" ref="M218" si="2908">M216*M217</f>
        <v>0</v>
      </c>
      <c r="N218" s="82">
        <f t="shared" ref="N218" si="2909">N216*N217</f>
        <v>0</v>
      </c>
      <c r="O218" s="82">
        <f t="shared" ref="O218" si="2910">O216*O217</f>
        <v>0</v>
      </c>
      <c r="P218" s="82">
        <f t="shared" ref="P218" si="2911">P216*P217</f>
        <v>0</v>
      </c>
      <c r="Q218" s="82">
        <f t="shared" ref="Q218" si="2912">Q216*Q217</f>
        <v>0</v>
      </c>
      <c r="R218" s="82">
        <f t="shared" ref="R218" si="2913">R216*R217</f>
        <v>0</v>
      </c>
      <c r="S218" s="82">
        <f t="shared" ref="S218" si="2914">S216*S217</f>
        <v>0</v>
      </c>
      <c r="T218" s="82">
        <f t="shared" ref="T218" si="2915">T216*T217</f>
        <v>0</v>
      </c>
      <c r="U218" s="82">
        <f t="shared" ref="U218" si="2916">U216*U217</f>
        <v>0</v>
      </c>
      <c r="V218" s="82">
        <f t="shared" ref="V218" si="2917">V216*V217</f>
        <v>0</v>
      </c>
      <c r="W218" s="82">
        <f t="shared" ref="W218" si="2918">W216*W217</f>
        <v>0</v>
      </c>
      <c r="X218" s="82">
        <f t="shared" ref="X218" si="2919">X216*X217</f>
        <v>0</v>
      </c>
      <c r="Y218" s="82">
        <f t="shared" ref="Y218" si="2920">Y216*Y217</f>
        <v>0</v>
      </c>
      <c r="Z218" s="82">
        <f t="shared" ref="Z218" si="2921">Z216*Z217</f>
        <v>0</v>
      </c>
      <c r="AA218" s="82">
        <f t="shared" ref="AA218" si="2922">AA216*AA217</f>
        <v>0</v>
      </c>
      <c r="AB218" s="82">
        <f t="shared" ref="AB218" si="2923">AB216*AB217</f>
        <v>0</v>
      </c>
      <c r="AC218" s="82">
        <f t="shared" ref="AC218" si="2924">AC216*AC217</f>
        <v>0</v>
      </c>
      <c r="AD218" s="82">
        <f t="shared" ref="AD218" si="2925">AD216*AD217</f>
        <v>0</v>
      </c>
      <c r="AE218" s="82">
        <f t="shared" ref="AE218" si="2926">AE216*AE217</f>
        <v>0</v>
      </c>
      <c r="AF218" s="82">
        <f t="shared" ref="AF218" si="2927">AF216*AF217</f>
        <v>0</v>
      </c>
      <c r="AG218" s="82">
        <f t="shared" ref="AG218" si="2928">AG216*AG217</f>
        <v>0</v>
      </c>
      <c r="AH218" s="82">
        <f t="shared" ref="AH218" si="2929">AH216*AH217</f>
        <v>952834.02726658864</v>
      </c>
      <c r="AI218" s="82">
        <f t="shared" ref="AI218" si="2930">AI216*AI217</f>
        <v>955386.90717941907</v>
      </c>
      <c r="AJ218" s="82">
        <f t="shared" ref="AJ218" si="2931">AJ216*AJ217</f>
        <v>958221.28901769279</v>
      </c>
      <c r="AK218" s="82">
        <f t="shared" ref="AK218" si="2932">AK216*AK217</f>
        <v>960972.24528892559</v>
      </c>
      <c r="AL218" s="82">
        <f t="shared" ref="AL218" si="2933">AL216*AL217</f>
        <v>963731.09927699377</v>
      </c>
      <c r="AM218" s="82">
        <f t="shared" ref="AM218" si="2934">AM216*AM217</f>
        <v>966497.8736554425</v>
      </c>
      <c r="AN218" s="82">
        <f t="shared" ref="AN218" si="2935">AN216*AN217</f>
        <v>969272.59116291022</v>
      </c>
      <c r="AO218" s="82">
        <f t="shared" ref="AO218" si="2936">AO216*AO217</f>
        <v>972055.27460331586</v>
      </c>
      <c r="AP218" s="82">
        <f t="shared" ref="AP218" si="2937">AP216*AP217</f>
        <v>974845.94684604625</v>
      </c>
      <c r="AQ218" s="82">
        <f t="shared" ref="AQ218" si="2938">AQ216*AQ217</f>
        <v>977644.63082614355</v>
      </c>
      <c r="AR218" s="82">
        <f t="shared" ref="AR218" si="2939">AR216*AR217</f>
        <v>980451.34954449453</v>
      </c>
      <c r="AS218" s="82">
        <f t="shared" ref="AS218" si="2940">AS216*AS217</f>
        <v>983266.12606801873</v>
      </c>
      <c r="AT218" s="82">
        <f t="shared" ref="AT218" si="2941">AT216*AT217</f>
        <v>986088.98352985887</v>
      </c>
      <c r="AU218" s="82">
        <f t="shared" ref="AU218" si="2942">AU216*AU217</f>
        <v>988730.96176140709</v>
      </c>
      <c r="AV218" s="82">
        <f t="shared" ref="AV218" si="2943">AV216*AV217</f>
        <v>991664.2666454243</v>
      </c>
      <c r="AW218" s="82">
        <f t="shared" ref="AW218" si="2944">AW216*AW217</f>
        <v>994511.23431829084</v>
      </c>
      <c r="AX218" s="82">
        <f t="shared" ref="AX218" si="2945">AX216*AX217</f>
        <v>997366.37534700241</v>
      </c>
      <c r="AY218" s="82">
        <f t="shared" ref="AY218" si="2946">AY216*AY217</f>
        <v>1000229.7131964362</v>
      </c>
      <c r="AZ218" s="82">
        <f t="shared" ref="AZ218" si="2947">AZ216*AZ217</f>
        <v>753501.5363254695</v>
      </c>
      <c r="BA218" s="82">
        <f t="shared" ref="BA218" si="2948">BA216*BA217</f>
        <v>0</v>
      </c>
      <c r="BB218" s="82">
        <f t="shared" ref="BB218" si="2949">BB216*BB217</f>
        <v>0</v>
      </c>
      <c r="BC218" s="82">
        <f t="shared" ref="BC218" si="2950">BC216*BC217</f>
        <v>0</v>
      </c>
      <c r="BD218" s="82">
        <f t="shared" ref="BD218" si="2951">BD216*BD217</f>
        <v>0</v>
      </c>
      <c r="BE218" s="82">
        <f t="shared" ref="BE218" si="2952">BE216*BE217</f>
        <v>0</v>
      </c>
      <c r="BF218" s="82">
        <f t="shared" ref="BF218" si="2953">BF216*BF217</f>
        <v>0</v>
      </c>
      <c r="BG218" s="82">
        <f t="shared" ref="BG218" si="2954">BG216*BG217</f>
        <v>0</v>
      </c>
      <c r="BH218" s="82">
        <f t="shared" ref="BH218" si="2955">BH216*BH217</f>
        <v>0</v>
      </c>
      <c r="BI218" s="82">
        <f t="shared" ref="BI218" si="2956">BI216*BI217</f>
        <v>0</v>
      </c>
      <c r="BJ218" s="82">
        <f t="shared" ref="BJ218" si="2957">BJ216*BJ217</f>
        <v>0</v>
      </c>
      <c r="BK218" s="82">
        <f t="shared" ref="BK218" si="2958">BK216*BK217</f>
        <v>0</v>
      </c>
      <c r="BL218" s="82">
        <f t="shared" ref="BL218" si="2959">BL216*BL217</f>
        <v>0</v>
      </c>
      <c r="BM218" s="82">
        <f t="shared" ref="BM218" si="2960">BM216*BM217</f>
        <v>0</v>
      </c>
      <c r="BN218" s="82">
        <f t="shared" ref="BN218" si="2961">BN216*BN217</f>
        <v>0</v>
      </c>
      <c r="BO218" s="82">
        <f t="shared" ref="BO218" si="2962">BO216*BO217</f>
        <v>0</v>
      </c>
      <c r="BP218" s="82">
        <f t="shared" ref="BP218" si="2963">BP216*BP217</f>
        <v>0</v>
      </c>
      <c r="BQ218" s="82">
        <f t="shared" ref="BQ218" si="2964">BQ216*BQ217</f>
        <v>0</v>
      </c>
      <c r="BR218" s="82">
        <f t="shared" ref="BR218" si="2965">BR216*BR217</f>
        <v>0</v>
      </c>
      <c r="BS218" s="82">
        <f t="shared" ref="BS218" si="2966">BS216*BS217</f>
        <v>0</v>
      </c>
      <c r="BT218" s="82">
        <f t="shared" ref="BT218" si="2967">BT216*BT217</f>
        <v>0</v>
      </c>
      <c r="BU218" s="82">
        <f t="shared" ref="BU218" si="2968">BU216*BU217</f>
        <v>0</v>
      </c>
      <c r="BV218" s="82">
        <f t="shared" ref="BV218" si="2969">BV216*BV217</f>
        <v>0</v>
      </c>
      <c r="BW218" s="82">
        <f t="shared" ref="BW218" si="2970">BW216*BW217</f>
        <v>0</v>
      </c>
      <c r="BX218" s="82">
        <f t="shared" ref="BX218" si="2971">BX216*BX217</f>
        <v>0</v>
      </c>
      <c r="BY218" s="82">
        <f t="shared" ref="BY218" si="2972">BY216*BY217</f>
        <v>0</v>
      </c>
      <c r="BZ218" s="82">
        <f t="shared" ref="BZ218" si="2973">BZ216*BZ217</f>
        <v>0</v>
      </c>
      <c r="CA218" s="82">
        <f t="shared" ref="CA218" si="2974">CA216*CA217</f>
        <v>0</v>
      </c>
      <c r="CB218" s="82">
        <f t="shared" ref="CB218" si="2975">CB216*CB217</f>
        <v>0</v>
      </c>
      <c r="CC218" s="82">
        <f t="shared" ref="CC218" si="2976">CC216*CC217</f>
        <v>0</v>
      </c>
      <c r="CD218" s="82">
        <f t="shared" ref="CD218" si="2977">CD216*CD217</f>
        <v>0</v>
      </c>
      <c r="CE218" s="82">
        <f t="shared" ref="CE218" si="2978">CE216*CE217</f>
        <v>0</v>
      </c>
      <c r="CF218" s="82">
        <f t="shared" ref="CF218" si="2979">CF216*CF217</f>
        <v>0</v>
      </c>
      <c r="CG218" s="82">
        <f t="shared" ref="CG218" si="2980">CG216*CG217</f>
        <v>0</v>
      </c>
      <c r="CH218" s="82">
        <f t="shared" ref="CH218" si="2981">CH216*CH217</f>
        <v>0</v>
      </c>
      <c r="CI218" s="82">
        <f t="shared" ref="CI218" si="2982">CI216*CI217</f>
        <v>0</v>
      </c>
      <c r="CJ218" s="82">
        <f t="shared" ref="CJ218" si="2983">CJ216*CJ217</f>
        <v>0</v>
      </c>
      <c r="CK218" s="82">
        <f t="shared" ref="CK218" si="2984">CK216*CK217</f>
        <v>0</v>
      </c>
      <c r="CL218" s="82">
        <f t="shared" ref="CL218" si="2985">CL216*CL217</f>
        <v>0</v>
      </c>
      <c r="CM218" s="82">
        <f t="shared" ref="CM218" si="2986">CM216*CM217</f>
        <v>0</v>
      </c>
      <c r="CN218" s="82">
        <f t="shared" ref="CN218" si="2987">CN216*CN217</f>
        <v>0</v>
      </c>
      <c r="CO218" s="82">
        <f t="shared" ref="CO218" si="2988">CO216*CO217</f>
        <v>0</v>
      </c>
      <c r="CP218" s="82">
        <f t="shared" ref="CP218" si="2989">CP216*CP217</f>
        <v>0</v>
      </c>
      <c r="CQ218" s="82">
        <f t="shared" ref="CQ218" si="2990">CQ216*CQ217</f>
        <v>0</v>
      </c>
      <c r="CR218" s="82">
        <f t="shared" ref="CR218" si="2991">CR216*CR217</f>
        <v>0</v>
      </c>
      <c r="CS218" s="82">
        <f t="shared" ref="CS218" si="2992">CS216*CS217</f>
        <v>0</v>
      </c>
      <c r="CT218" s="82">
        <f t="shared" ref="CT218" si="2993">CT216*CT217</f>
        <v>0</v>
      </c>
      <c r="CU218" s="82">
        <f t="shared" ref="CU218" si="2994">CU216*CU217</f>
        <v>0</v>
      </c>
      <c r="CV218" s="82">
        <f t="shared" ref="CV218" si="2995">CV216*CV217</f>
        <v>0</v>
      </c>
      <c r="CW218" s="82">
        <f t="shared" ref="CW218" si="2996">CW216*CW217</f>
        <v>0</v>
      </c>
      <c r="CX218" s="82">
        <f t="shared" ref="CX218" si="2997">CX216*CX217</f>
        <v>0</v>
      </c>
      <c r="CY218" s="82">
        <f t="shared" ref="CY218" si="2998">CY216*CY217</f>
        <v>0</v>
      </c>
      <c r="CZ218" s="82">
        <f t="shared" ref="CZ218" si="2999">CZ216*CZ217</f>
        <v>0</v>
      </c>
      <c r="DA218" s="82">
        <f t="shared" ref="DA218" si="3000">DA216*DA217</f>
        <v>0</v>
      </c>
      <c r="DB218" s="82">
        <f t="shared" ref="DB218" si="3001">DB216*DB217</f>
        <v>0</v>
      </c>
      <c r="DC218" s="82">
        <f t="shared" ref="DC218" si="3002">DC216*DC217</f>
        <v>0</v>
      </c>
      <c r="DD218" s="82">
        <f t="shared" ref="DD218" si="3003">DD216*DD217</f>
        <v>0</v>
      </c>
      <c r="DE218" s="82">
        <f t="shared" ref="DE218" si="3004">DE216*DE217</f>
        <v>0</v>
      </c>
      <c r="DF218" s="82">
        <f t="shared" ref="DF218" si="3005">DF216*DF217</f>
        <v>0</v>
      </c>
      <c r="DG218" s="82">
        <f t="shared" ref="DG218" si="3006">DG216*DG217</f>
        <v>0</v>
      </c>
      <c r="DH218" s="82">
        <f t="shared" ref="DH218" si="3007">DH216*DH217</f>
        <v>0</v>
      </c>
      <c r="DI218" s="82">
        <f t="shared" ref="DI218" si="3008">DI216*DI217</f>
        <v>0</v>
      </c>
      <c r="DJ218" s="82">
        <f t="shared" ref="DJ218" si="3009">DJ216*DJ217</f>
        <v>0</v>
      </c>
      <c r="DK218" s="82">
        <f t="shared" ref="DK218" si="3010">DK216*DK217</f>
        <v>0</v>
      </c>
      <c r="DL218" s="82">
        <f t="shared" ref="DL218" si="3011">DL216*DL217</f>
        <v>0</v>
      </c>
      <c r="DM218" s="82">
        <f t="shared" ref="DM218" si="3012">DM216*DM217</f>
        <v>0</v>
      </c>
      <c r="DN218" s="82">
        <f t="shared" ref="DN218" si="3013">DN216*DN217</f>
        <v>0</v>
      </c>
      <c r="DO218" s="82">
        <f t="shared" ref="DO218" si="3014">DO216*DO217</f>
        <v>0</v>
      </c>
      <c r="DP218" s="82">
        <f t="shared" ref="DP218" si="3015">DP216*DP217</f>
        <v>0</v>
      </c>
      <c r="DQ218" s="82">
        <f t="shared" ref="DQ218" si="3016">DQ216*DQ217</f>
        <v>0</v>
      </c>
      <c r="DR218" s="82">
        <f t="shared" ref="DR218" si="3017">DR216*DR217</f>
        <v>0</v>
      </c>
      <c r="DS218" s="82">
        <f t="shared" ref="DS218" si="3018">DS216*DS217</f>
        <v>0</v>
      </c>
      <c r="DT218" s="82">
        <f t="shared" ref="DT218" si="3019">DT216*DT217</f>
        <v>0</v>
      </c>
      <c r="DU218" s="82">
        <f t="shared" ref="DU218" si="3020">DU216*DU217</f>
        <v>0</v>
      </c>
      <c r="DV218" s="82">
        <f t="shared" ref="DV218" si="3021">DV216*DV217</f>
        <v>0</v>
      </c>
      <c r="DW218" s="82">
        <f t="shared" ref="DW218" si="3022">DW216*DW217</f>
        <v>0</v>
      </c>
      <c r="DX218" s="82">
        <f t="shared" ref="DX218" si="3023">DX216*DX217</f>
        <v>0</v>
      </c>
      <c r="DY218" s="82">
        <f t="shared" ref="DY218" si="3024">DY216*DY217</f>
        <v>0</v>
      </c>
      <c r="DZ218" s="82">
        <f t="shared" ref="DZ218" si="3025">DZ216*DZ217</f>
        <v>0</v>
      </c>
      <c r="EA218" s="82">
        <f t="shared" ref="EA218" si="3026">EA216*EA217</f>
        <v>0</v>
      </c>
      <c r="EB218" s="82">
        <f t="shared" ref="EB218" si="3027">EB216*EB217</f>
        <v>0</v>
      </c>
    </row>
    <row r="219" spans="3:132" outlineLevel="1" x14ac:dyDescent="0.25">
      <c r="C219" s="32"/>
      <c r="G219" s="52"/>
      <c r="H219" s="29"/>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row>
    <row r="220" spans="3:132" ht="13" outlineLevel="1" x14ac:dyDescent="0.3">
      <c r="C220" s="340" t="s">
        <v>504</v>
      </c>
      <c r="G220" s="52"/>
      <c r="H220" s="29"/>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row>
    <row r="221" spans="3:132" outlineLevel="1" x14ac:dyDescent="0.25">
      <c r="C221" s="318" t="s">
        <v>524</v>
      </c>
      <c r="G221" s="52" t="s">
        <v>525</v>
      </c>
      <c r="H221" s="46">
        <f t="shared" ref="H221" si="3028">SUM(J221:EB221)</f>
        <v>2583301.8553333334</v>
      </c>
      <c r="J221" s="82">
        <f>J199</f>
        <v>0</v>
      </c>
      <c r="K221" s="82">
        <f t="shared" ref="K221:BV221" si="3029">K199</f>
        <v>0</v>
      </c>
      <c r="L221" s="82">
        <f t="shared" si="3029"/>
        <v>0</v>
      </c>
      <c r="M221" s="82">
        <f t="shared" si="3029"/>
        <v>0</v>
      </c>
      <c r="N221" s="82">
        <f t="shared" si="3029"/>
        <v>0</v>
      </c>
      <c r="O221" s="82">
        <f t="shared" si="3029"/>
        <v>0</v>
      </c>
      <c r="P221" s="82">
        <f t="shared" si="3029"/>
        <v>2583301.8553333334</v>
      </c>
      <c r="Q221" s="82">
        <f t="shared" si="3029"/>
        <v>0</v>
      </c>
      <c r="R221" s="82">
        <f t="shared" si="3029"/>
        <v>0</v>
      </c>
      <c r="S221" s="82">
        <f t="shared" si="3029"/>
        <v>0</v>
      </c>
      <c r="T221" s="82">
        <f t="shared" si="3029"/>
        <v>0</v>
      </c>
      <c r="U221" s="82">
        <f t="shared" si="3029"/>
        <v>0</v>
      </c>
      <c r="V221" s="82">
        <f t="shared" si="3029"/>
        <v>0</v>
      </c>
      <c r="W221" s="82">
        <f t="shared" si="3029"/>
        <v>0</v>
      </c>
      <c r="X221" s="82">
        <f t="shared" si="3029"/>
        <v>0</v>
      </c>
      <c r="Y221" s="82">
        <f t="shared" si="3029"/>
        <v>0</v>
      </c>
      <c r="Z221" s="82">
        <f t="shared" si="3029"/>
        <v>0</v>
      </c>
      <c r="AA221" s="82">
        <f t="shared" si="3029"/>
        <v>0</v>
      </c>
      <c r="AB221" s="82">
        <f t="shared" si="3029"/>
        <v>0</v>
      </c>
      <c r="AC221" s="82">
        <f t="shared" si="3029"/>
        <v>0</v>
      </c>
      <c r="AD221" s="82">
        <f t="shared" si="3029"/>
        <v>0</v>
      </c>
      <c r="AE221" s="82">
        <f t="shared" si="3029"/>
        <v>0</v>
      </c>
      <c r="AF221" s="82">
        <f t="shared" si="3029"/>
        <v>0</v>
      </c>
      <c r="AG221" s="82">
        <f t="shared" si="3029"/>
        <v>0</v>
      </c>
      <c r="AH221" s="82">
        <f t="shared" si="3029"/>
        <v>0</v>
      </c>
      <c r="AI221" s="82">
        <f t="shared" si="3029"/>
        <v>0</v>
      </c>
      <c r="AJ221" s="82">
        <f t="shared" si="3029"/>
        <v>0</v>
      </c>
      <c r="AK221" s="82">
        <f t="shared" si="3029"/>
        <v>0</v>
      </c>
      <c r="AL221" s="82">
        <f t="shared" si="3029"/>
        <v>0</v>
      </c>
      <c r="AM221" s="82">
        <f t="shared" si="3029"/>
        <v>0</v>
      </c>
      <c r="AN221" s="82">
        <f t="shared" si="3029"/>
        <v>0</v>
      </c>
      <c r="AO221" s="82">
        <f t="shared" si="3029"/>
        <v>0</v>
      </c>
      <c r="AP221" s="82">
        <f t="shared" si="3029"/>
        <v>0</v>
      </c>
      <c r="AQ221" s="82">
        <f t="shared" si="3029"/>
        <v>0</v>
      </c>
      <c r="AR221" s="82">
        <f t="shared" si="3029"/>
        <v>0</v>
      </c>
      <c r="AS221" s="82">
        <f t="shared" si="3029"/>
        <v>0</v>
      </c>
      <c r="AT221" s="82">
        <f t="shared" si="3029"/>
        <v>0</v>
      </c>
      <c r="AU221" s="82">
        <f t="shared" si="3029"/>
        <v>0</v>
      </c>
      <c r="AV221" s="82">
        <f t="shared" si="3029"/>
        <v>0</v>
      </c>
      <c r="AW221" s="82">
        <f t="shared" si="3029"/>
        <v>0</v>
      </c>
      <c r="AX221" s="82">
        <f t="shared" si="3029"/>
        <v>0</v>
      </c>
      <c r="AY221" s="82">
        <f t="shared" si="3029"/>
        <v>0</v>
      </c>
      <c r="AZ221" s="82">
        <f t="shared" si="3029"/>
        <v>0</v>
      </c>
      <c r="BA221" s="82">
        <f t="shared" si="3029"/>
        <v>0</v>
      </c>
      <c r="BB221" s="82">
        <f t="shared" si="3029"/>
        <v>0</v>
      </c>
      <c r="BC221" s="82">
        <f t="shared" si="3029"/>
        <v>0</v>
      </c>
      <c r="BD221" s="82">
        <f t="shared" si="3029"/>
        <v>0</v>
      </c>
      <c r="BE221" s="82">
        <f t="shared" si="3029"/>
        <v>0</v>
      </c>
      <c r="BF221" s="82">
        <f t="shared" si="3029"/>
        <v>0</v>
      </c>
      <c r="BG221" s="82">
        <f t="shared" si="3029"/>
        <v>0</v>
      </c>
      <c r="BH221" s="82">
        <f t="shared" si="3029"/>
        <v>0</v>
      </c>
      <c r="BI221" s="82">
        <f t="shared" si="3029"/>
        <v>0</v>
      </c>
      <c r="BJ221" s="82">
        <f t="shared" si="3029"/>
        <v>0</v>
      </c>
      <c r="BK221" s="82">
        <f t="shared" si="3029"/>
        <v>0</v>
      </c>
      <c r="BL221" s="82">
        <f t="shared" si="3029"/>
        <v>0</v>
      </c>
      <c r="BM221" s="82">
        <f t="shared" si="3029"/>
        <v>0</v>
      </c>
      <c r="BN221" s="82">
        <f t="shared" si="3029"/>
        <v>0</v>
      </c>
      <c r="BO221" s="82">
        <f t="shared" si="3029"/>
        <v>0</v>
      </c>
      <c r="BP221" s="82">
        <f t="shared" si="3029"/>
        <v>0</v>
      </c>
      <c r="BQ221" s="82">
        <f t="shared" si="3029"/>
        <v>0</v>
      </c>
      <c r="BR221" s="82">
        <f t="shared" si="3029"/>
        <v>0</v>
      </c>
      <c r="BS221" s="82">
        <f t="shared" si="3029"/>
        <v>0</v>
      </c>
      <c r="BT221" s="82">
        <f t="shared" si="3029"/>
        <v>0</v>
      </c>
      <c r="BU221" s="82">
        <f t="shared" si="3029"/>
        <v>0</v>
      </c>
      <c r="BV221" s="82">
        <f t="shared" si="3029"/>
        <v>0</v>
      </c>
      <c r="BW221" s="82">
        <f t="shared" ref="BW221:EB221" si="3030">BW199</f>
        <v>0</v>
      </c>
      <c r="BX221" s="82">
        <f t="shared" si="3030"/>
        <v>0</v>
      </c>
      <c r="BY221" s="82">
        <f t="shared" si="3030"/>
        <v>0</v>
      </c>
      <c r="BZ221" s="82">
        <f t="shared" si="3030"/>
        <v>0</v>
      </c>
      <c r="CA221" s="82">
        <f t="shared" si="3030"/>
        <v>0</v>
      </c>
      <c r="CB221" s="82">
        <f t="shared" si="3030"/>
        <v>0</v>
      </c>
      <c r="CC221" s="82">
        <f t="shared" si="3030"/>
        <v>0</v>
      </c>
      <c r="CD221" s="82">
        <f t="shared" si="3030"/>
        <v>0</v>
      </c>
      <c r="CE221" s="82">
        <f t="shared" si="3030"/>
        <v>0</v>
      </c>
      <c r="CF221" s="82">
        <f t="shared" si="3030"/>
        <v>0</v>
      </c>
      <c r="CG221" s="82">
        <f t="shared" si="3030"/>
        <v>0</v>
      </c>
      <c r="CH221" s="82">
        <f t="shared" si="3030"/>
        <v>0</v>
      </c>
      <c r="CI221" s="82">
        <f t="shared" si="3030"/>
        <v>0</v>
      </c>
      <c r="CJ221" s="82">
        <f t="shared" si="3030"/>
        <v>0</v>
      </c>
      <c r="CK221" s="82">
        <f t="shared" si="3030"/>
        <v>0</v>
      </c>
      <c r="CL221" s="82">
        <f t="shared" si="3030"/>
        <v>0</v>
      </c>
      <c r="CM221" s="82">
        <f t="shared" si="3030"/>
        <v>0</v>
      </c>
      <c r="CN221" s="82">
        <f t="shared" si="3030"/>
        <v>0</v>
      </c>
      <c r="CO221" s="82">
        <f t="shared" si="3030"/>
        <v>0</v>
      </c>
      <c r="CP221" s="82">
        <f t="shared" si="3030"/>
        <v>0</v>
      </c>
      <c r="CQ221" s="82">
        <f t="shared" si="3030"/>
        <v>0</v>
      </c>
      <c r="CR221" s="82">
        <f t="shared" si="3030"/>
        <v>0</v>
      </c>
      <c r="CS221" s="82">
        <f t="shared" si="3030"/>
        <v>0</v>
      </c>
      <c r="CT221" s="82">
        <f t="shared" si="3030"/>
        <v>0</v>
      </c>
      <c r="CU221" s="82">
        <f t="shared" si="3030"/>
        <v>0</v>
      </c>
      <c r="CV221" s="82">
        <f t="shared" si="3030"/>
        <v>0</v>
      </c>
      <c r="CW221" s="82">
        <f t="shared" si="3030"/>
        <v>0</v>
      </c>
      <c r="CX221" s="82">
        <f t="shared" si="3030"/>
        <v>0</v>
      </c>
      <c r="CY221" s="82">
        <f t="shared" si="3030"/>
        <v>0</v>
      </c>
      <c r="CZ221" s="82">
        <f t="shared" si="3030"/>
        <v>0</v>
      </c>
      <c r="DA221" s="82">
        <f t="shared" si="3030"/>
        <v>0</v>
      </c>
      <c r="DB221" s="82">
        <f t="shared" si="3030"/>
        <v>0</v>
      </c>
      <c r="DC221" s="82">
        <f t="shared" si="3030"/>
        <v>0</v>
      </c>
      <c r="DD221" s="82">
        <f t="shared" si="3030"/>
        <v>0</v>
      </c>
      <c r="DE221" s="82">
        <f t="shared" si="3030"/>
        <v>0</v>
      </c>
      <c r="DF221" s="82">
        <f t="shared" si="3030"/>
        <v>0</v>
      </c>
      <c r="DG221" s="82">
        <f t="shared" si="3030"/>
        <v>0</v>
      </c>
      <c r="DH221" s="82">
        <f t="shared" si="3030"/>
        <v>0</v>
      </c>
      <c r="DI221" s="82">
        <f t="shared" si="3030"/>
        <v>0</v>
      </c>
      <c r="DJ221" s="82">
        <f t="shared" si="3030"/>
        <v>0</v>
      </c>
      <c r="DK221" s="82">
        <f t="shared" si="3030"/>
        <v>0</v>
      </c>
      <c r="DL221" s="82">
        <f t="shared" si="3030"/>
        <v>0</v>
      </c>
      <c r="DM221" s="82">
        <f t="shared" si="3030"/>
        <v>0</v>
      </c>
      <c r="DN221" s="82">
        <f t="shared" si="3030"/>
        <v>0</v>
      </c>
      <c r="DO221" s="82">
        <f t="shared" si="3030"/>
        <v>0</v>
      </c>
      <c r="DP221" s="82">
        <f t="shared" si="3030"/>
        <v>0</v>
      </c>
      <c r="DQ221" s="82">
        <f t="shared" si="3030"/>
        <v>0</v>
      </c>
      <c r="DR221" s="82">
        <f t="shared" si="3030"/>
        <v>0</v>
      </c>
      <c r="DS221" s="82">
        <f t="shared" si="3030"/>
        <v>0</v>
      </c>
      <c r="DT221" s="82">
        <f t="shared" si="3030"/>
        <v>0</v>
      </c>
      <c r="DU221" s="82">
        <f t="shared" si="3030"/>
        <v>0</v>
      </c>
      <c r="DV221" s="82">
        <f t="shared" si="3030"/>
        <v>0</v>
      </c>
      <c r="DW221" s="82">
        <f t="shared" si="3030"/>
        <v>0</v>
      </c>
      <c r="DX221" s="82">
        <f t="shared" si="3030"/>
        <v>0</v>
      </c>
      <c r="DY221" s="82">
        <f t="shared" si="3030"/>
        <v>0</v>
      </c>
      <c r="DZ221" s="82">
        <f t="shared" si="3030"/>
        <v>0</v>
      </c>
      <c r="EA221" s="82">
        <f t="shared" si="3030"/>
        <v>0</v>
      </c>
      <c r="EB221" s="82">
        <f t="shared" si="3030"/>
        <v>0</v>
      </c>
    </row>
    <row r="222" spans="3:132" outlineLevel="1" x14ac:dyDescent="0.25">
      <c r="C222" s="317" t="s">
        <v>485</v>
      </c>
      <c r="D222" s="125">
        <f>Assumptions!M16</f>
        <v>0.64</v>
      </c>
      <c r="E222" s="79">
        <f>Assumptions!M13</f>
        <v>45658</v>
      </c>
      <c r="G222" s="52" t="s">
        <v>215</v>
      </c>
      <c r="H222" s="50">
        <f t="shared" ref="H222" si="3031">SUM(J222:EB222)</f>
        <v>0.99999999999999989</v>
      </c>
      <c r="J222" s="129"/>
      <c r="K222" s="155">
        <f>ROUND(($D$222/MiY*(SUM($J$222:J222)&lt;=1)+IF(SUM($J$222:J222)+($D$222/MiY)&gt;1,1-(SUM($J$222:J222)+($D$222/MiY)),0)),5)*(K$7&gt;=$E$222)</f>
        <v>0</v>
      </c>
      <c r="L222" s="155">
        <f>ROUND(($D$222/MiY*(SUM($J$222:K222)&lt;=1)+IF(SUM($J$222:K222)+($D$222/MiY)&gt;1,1-(SUM($J$222:K222)+($D$222/MiY)),0)),5)*(L$7&gt;=$E$222)</f>
        <v>0</v>
      </c>
      <c r="M222" s="155">
        <f>ROUND(($D$222/MiY*(SUM($J$222:L222)&lt;=1)+IF(SUM($J$222:L222)+($D$222/MiY)&gt;1,1-(SUM($J$222:L222)+($D$222/MiY)),0)),5)*(M$7&gt;=$E$222)</f>
        <v>0</v>
      </c>
      <c r="N222" s="155">
        <f>ROUND(($D$222/MiY*(SUM($J$222:M222)&lt;=1)+IF(SUM($J$222:M222)+($D$222/MiY)&gt;1,1-(SUM($J$222:M222)+($D$222/MiY)),0)),5)*(N$7&gt;=$E$222)</f>
        <v>0</v>
      </c>
      <c r="O222" s="155">
        <f>ROUND(($D$222/MiY*(SUM($J$222:N222)&lt;=1)+IF(SUM($J$222:N222)+($D$222/MiY)&gt;1,1-(SUM($J$222:N222)+($D$222/MiY)),0)),5)*(O$7&gt;=$E$222)</f>
        <v>0</v>
      </c>
      <c r="P222" s="155">
        <f>ROUND(($D$222/MiY*(SUM($J$222:O222)&lt;=1)+IF(SUM($J$222:O222)+($D$222/MiY)&gt;1,1-(SUM($J$222:O222)+($D$222/MiY)),0)),5)*(P$7&gt;=$E$222)</f>
        <v>0</v>
      </c>
      <c r="Q222" s="155">
        <f>ROUND(($D$222/MiY*(SUM($J$222:P222)&lt;=1)+IF(SUM($J$222:P222)+($D$222/MiY)&gt;1,1-(SUM($J$222:P222)+($D$222/MiY)),0)),5)*(Q$7&gt;=$E$222)</f>
        <v>0</v>
      </c>
      <c r="R222" s="155">
        <f>ROUND(($D$222/MiY*(SUM($J$222:Q222)&lt;=1)+IF(SUM($J$222:Q222)+($D$222/MiY)&gt;1,1-(SUM($J$222:Q222)+($D$222/MiY)),0)),5)*(R$7&gt;=$E$222)</f>
        <v>0</v>
      </c>
      <c r="S222" s="155">
        <f>ROUND(($D$222/MiY*(SUM($J$222:R222)&lt;=1)+IF(SUM($J$222:R222)+($D$222/MiY)&gt;1,1-(SUM($J$222:R222)+($D$222/MiY)),0)),5)*(S$7&gt;=$E$222)</f>
        <v>0</v>
      </c>
      <c r="T222" s="155">
        <f>ROUND(($D$222/MiY*(SUM($J$222:S222)&lt;=1)+IF(SUM($J$222:S222)+($D$222/MiY)&gt;1,1-(SUM($J$222:S222)+($D$222/MiY)),0)),5)*(T$7&gt;=$E$222)</f>
        <v>0</v>
      </c>
      <c r="U222" s="155">
        <f>ROUND(($D$222/MiY*(SUM($J$222:T222)&lt;=1)+IF(SUM($J$222:T222)+($D$222/MiY)&gt;1,1-(SUM($J$222:T222)+($D$222/MiY)),0)),5)*(U$7&gt;=$E$222)</f>
        <v>0</v>
      </c>
      <c r="V222" s="155">
        <f>ROUND(($D$222/MiY*(SUM($J$222:U222)&lt;=1)+IF(SUM($J$222:U222)+($D$222/MiY)&gt;1,1-(SUM($J$222:U222)+($D$222/MiY)),0)),5)*(V$7&gt;=$E$222)</f>
        <v>0</v>
      </c>
      <c r="W222" s="155">
        <f>ROUND(($D$222/MiY*(SUM($J$222:V222)&lt;=1)+IF(SUM($J$222:V222)+($D$222/MiY)&gt;1,1-(SUM($J$222:V222)+($D$222/MiY)),0)),5)*(W$7&gt;=$E$222)</f>
        <v>0</v>
      </c>
      <c r="X222" s="155">
        <f>ROUND(($D$222/MiY*(SUM($J$222:W222)&lt;=1)+IF(SUM($J$222:W222)+($D$222/MiY)&gt;1,1-(SUM($J$222:W222)+($D$222/MiY)),0)),5)*(X$7&gt;=$E$222)</f>
        <v>0</v>
      </c>
      <c r="Y222" s="155">
        <f>ROUND(($D$222/MiY*(SUM($J$222:X222)&lt;=1)+IF(SUM($J$222:X222)+($D$222/MiY)&gt;1,1-(SUM($J$222:X222)+($D$222/MiY)),0)),5)*(Y$7&gt;=$E$222)</f>
        <v>0</v>
      </c>
      <c r="Z222" s="155">
        <f>ROUND(($D$222/MiY*(SUM($J$222:Y222)&lt;=1)+IF(SUM($J$222:Y222)+($D$222/MiY)&gt;1,1-(SUM($J$222:Y222)+($D$222/MiY)),0)),5)*(Z$7&gt;=$E$222)</f>
        <v>0</v>
      </c>
      <c r="AA222" s="155">
        <f>ROUND(($D$222/MiY*(SUM($J$222:Z222)&lt;=1)+IF(SUM($J$222:Z222)+($D$222/MiY)&gt;1,1-(SUM($J$222:Z222)+($D$222/MiY)),0)),5)*(AA$7&gt;=$E$222)</f>
        <v>0</v>
      </c>
      <c r="AB222" s="155">
        <f>ROUND(($D$222/MiY*(SUM($J$222:AA222)&lt;=1)+IF(SUM($J$222:AA222)+($D$222/MiY)&gt;1,1-(SUM($J$222:AA222)+($D$222/MiY)),0)),5)*(AB$7&gt;=$E$222)</f>
        <v>0</v>
      </c>
      <c r="AC222" s="155">
        <f>ROUND(($D$222/MiY*(SUM($J$222:AB222)&lt;=1)+IF(SUM($J$222:AB222)+($D$222/MiY)&gt;1,1-(SUM($J$222:AB222)+($D$222/MiY)),0)),5)*(AC$7&gt;=$E$222)</f>
        <v>0</v>
      </c>
      <c r="AD222" s="155">
        <f>ROUND(($D$222/MiY*(SUM($J$222:AC222)&lt;=1)+IF(SUM($J$222:AC222)+($D$222/MiY)&gt;1,1-(SUM($J$222:AC222)+($D$222/MiY)),0)),5)*(AD$7&gt;=$E$222)</f>
        <v>0</v>
      </c>
      <c r="AE222" s="155">
        <f>ROUND(($D$222/MiY*(SUM($J$222:AD222)&lt;=1)+IF(SUM($J$222:AD222)+($D$222/MiY)&gt;1,1-(SUM($J$222:AD222)+($D$222/MiY)),0)),5)*(AE$7&gt;=$E$222)</f>
        <v>0</v>
      </c>
      <c r="AF222" s="155">
        <f>ROUND(($D$222/MiY*(SUM($J$222:AE222)&lt;=1)+IF(SUM($J$222:AE222)+($D$222/MiY)&gt;1,1-(SUM($J$222:AE222)+($D$222/MiY)),0)),5)*(AF$7&gt;=$E$222)</f>
        <v>0</v>
      </c>
      <c r="AG222" s="155">
        <f>ROUND(($D$222/MiY*(SUM($J$222:AF222)&lt;=1)+IF(SUM($J$222:AF222)+($D$222/MiY)&gt;1,1-(SUM($J$222:AF222)+($D$222/MiY)),0)),5)*(AG$7&gt;=$E$222)</f>
        <v>0</v>
      </c>
      <c r="AH222" s="155">
        <f>ROUND(($D$222/MiY*(SUM($J$222:AG222)&lt;=1)+IF(SUM($J$222:AG222)+($D$222/MiY)&gt;1,1-(SUM($J$222:AG222)+($D$222/MiY)),0)),5)*(AH$7&gt;=$E$222)</f>
        <v>5.3330000000000002E-2</v>
      </c>
      <c r="AI222" s="155">
        <f>ROUND(($D$222/MiY*(SUM($J$222:AH222)&lt;=1)+IF(SUM($J$222:AH222)+($D$222/MiY)&gt;1,1-(SUM($J$222:AH222)+($D$222/MiY)),0)),5)*(AI$7&gt;=$E$222)</f>
        <v>5.3330000000000002E-2</v>
      </c>
      <c r="AJ222" s="155">
        <f>ROUND(($D$222/MiY*(SUM($J$222:AI222)&lt;=1)+IF(SUM($J$222:AI222)+($D$222/MiY)&gt;1,1-(SUM($J$222:AI222)+($D$222/MiY)),0)),5)*(AJ$7&gt;=$E$222)</f>
        <v>5.3330000000000002E-2</v>
      </c>
      <c r="AK222" s="155">
        <f>ROUND(($D$222/MiY*(SUM($J$222:AJ222)&lt;=1)+IF(SUM($J$222:AJ222)+($D$222/MiY)&gt;1,1-(SUM($J$222:AJ222)+($D$222/MiY)),0)),5)*(AK$7&gt;=$E$222)</f>
        <v>5.3330000000000002E-2</v>
      </c>
      <c r="AL222" s="155">
        <f>ROUND(($D$222/MiY*(SUM($J$222:AK222)&lt;=1)+IF(SUM($J$222:AK222)+($D$222/MiY)&gt;1,1-(SUM($J$222:AK222)+($D$222/MiY)),0)),5)*(AL$7&gt;=$E$222)</f>
        <v>5.3330000000000002E-2</v>
      </c>
      <c r="AM222" s="155">
        <f>ROUND(($D$222/MiY*(SUM($J$222:AL222)&lt;=1)+IF(SUM($J$222:AL222)+($D$222/MiY)&gt;1,1-(SUM($J$222:AL222)+($D$222/MiY)),0)),5)*(AM$7&gt;=$E$222)</f>
        <v>5.3330000000000002E-2</v>
      </c>
      <c r="AN222" s="155">
        <f>ROUND(($D$222/MiY*(SUM($J$222:AM222)&lt;=1)+IF(SUM($J$222:AM222)+($D$222/MiY)&gt;1,1-(SUM($J$222:AM222)+($D$222/MiY)),0)),5)*(AN$7&gt;=$E$222)</f>
        <v>5.3330000000000002E-2</v>
      </c>
      <c r="AO222" s="155">
        <f>ROUND(($D$222/MiY*(SUM($J$222:AN222)&lt;=1)+IF(SUM($J$222:AN222)+($D$222/MiY)&gt;1,1-(SUM($J$222:AN222)+($D$222/MiY)),0)),5)*(AO$7&gt;=$E$222)</f>
        <v>5.3330000000000002E-2</v>
      </c>
      <c r="AP222" s="155">
        <f>ROUND(($D$222/MiY*(SUM($J$222:AO222)&lt;=1)+IF(SUM($J$222:AO222)+($D$222/MiY)&gt;1,1-(SUM($J$222:AO222)+($D$222/MiY)),0)),5)*(AP$7&gt;=$E$222)</f>
        <v>5.3330000000000002E-2</v>
      </c>
      <c r="AQ222" s="155">
        <f>ROUND(($D$222/MiY*(SUM($J$222:AP222)&lt;=1)+IF(SUM($J$222:AP222)+($D$222/MiY)&gt;1,1-(SUM($J$222:AP222)+($D$222/MiY)),0)),5)*(AQ$7&gt;=$E$222)</f>
        <v>5.3330000000000002E-2</v>
      </c>
      <c r="AR222" s="155">
        <f>ROUND(($D$222/MiY*(SUM($J$222:AQ222)&lt;=1)+IF(SUM($J$222:AQ222)+($D$222/MiY)&gt;1,1-(SUM($J$222:AQ222)+($D$222/MiY)),0)),5)*(AR$7&gt;=$E$222)</f>
        <v>5.3330000000000002E-2</v>
      </c>
      <c r="AS222" s="155">
        <f>ROUND(($D$222/MiY*(SUM($J$222:AR222)&lt;=1)+IF(SUM($J$222:AR222)+($D$222/MiY)&gt;1,1-(SUM($J$222:AR222)+($D$222/MiY)),0)),5)*(AS$7&gt;=$E$222)</f>
        <v>5.3330000000000002E-2</v>
      </c>
      <c r="AT222" s="155">
        <f>ROUND(($D$222/MiY*(SUM($J$222:AS222)&lt;=1)+IF(SUM($J$222:AS222)+($D$222/MiY)&gt;1,1-(SUM($J$222:AS222)+($D$222/MiY)),0)),5)*(AT$7&gt;=$E$222)</f>
        <v>5.3330000000000002E-2</v>
      </c>
      <c r="AU222" s="155">
        <f>ROUND(($D$222/MiY*(SUM($J$222:AT222)&lt;=1)+IF(SUM($J$222:AT222)+($D$222/MiY)&gt;1,1-(SUM($J$222:AT222)+($D$222/MiY)),0)),5)*(AU$7&gt;=$E$222)</f>
        <v>5.3330000000000002E-2</v>
      </c>
      <c r="AV222" s="155">
        <f>ROUND(($D$222/MiY*(SUM($J$222:AU222)&lt;=1)+IF(SUM($J$222:AU222)+($D$222/MiY)&gt;1,1-(SUM($J$222:AU222)+($D$222/MiY)),0)),5)*(AV$7&gt;=$E$222)</f>
        <v>5.3330000000000002E-2</v>
      </c>
      <c r="AW222" s="155">
        <f>ROUND(($D$222/MiY*(SUM($J$222:AV222)&lt;=1)+IF(SUM($J$222:AV222)+($D$222/MiY)&gt;1,1-(SUM($J$222:AV222)+($D$222/MiY)),0)),5)*(AW$7&gt;=$E$222)</f>
        <v>5.3330000000000002E-2</v>
      </c>
      <c r="AX222" s="155">
        <f>ROUND(($D$222/MiY*(SUM($J$222:AW222)&lt;=1)+IF(SUM($J$222:AW222)+($D$222/MiY)&gt;1,1-(SUM($J$222:AW222)+($D$222/MiY)),0)),5)*(AX$7&gt;=$E$222)</f>
        <v>5.3330000000000002E-2</v>
      </c>
      <c r="AY222" s="155">
        <f>ROUND(($D$222/MiY*(SUM($J$222:AX222)&lt;=1)+IF(SUM($J$222:AX222)+($D$222/MiY)&gt;1,1-(SUM($J$222:AX222)+($D$222/MiY)),0)),5)*(AY$7&gt;=$E$222)</f>
        <v>5.3330000000000002E-2</v>
      </c>
      <c r="AZ222" s="155">
        <f>ROUND(($D$222/MiY*(SUM($J$222:AY222)&lt;=1)+IF(SUM($J$222:AY222)+($D$222/MiY)&gt;1,1-(SUM($J$222:AY222)+($D$222/MiY)),0)),5)*(AZ$7&gt;=$E$222)</f>
        <v>4.0059999999999998E-2</v>
      </c>
      <c r="BA222" s="155">
        <f>ROUND(($D$222/MiY*(SUM($J$222:AZ222)&lt;=1)+IF(SUM($J$222:AZ222)+($D$222/MiY)&gt;1,1-(SUM($J$222:AZ222)+($D$222/MiY)),0)),5)*(BA$7&gt;=$E$222)</f>
        <v>0</v>
      </c>
      <c r="BB222" s="155">
        <f>ROUND(($D$222/MiY*(SUM($J$222:BA222)&lt;=1)+IF(SUM($J$222:BA222)+($D$222/MiY)&gt;1,1-(SUM($J$222:BA222)+($D$222/MiY)),0)),5)*(BB$7&gt;=$E$222)</f>
        <v>0</v>
      </c>
      <c r="BC222" s="155">
        <f>ROUND(($D$222/MiY*(SUM($J$222:BB222)&lt;=1)+IF(SUM($J$222:BB222)+($D$222/MiY)&gt;1,1-(SUM($J$222:BB222)+($D$222/MiY)),0)),5)*(BC$7&gt;=$E$222)</f>
        <v>0</v>
      </c>
      <c r="BD222" s="155">
        <f>ROUND(($D$222/MiY*(SUM($J$222:BC222)&lt;=1)+IF(SUM($J$222:BC222)+($D$222/MiY)&gt;1,1-(SUM($J$222:BC222)+($D$222/MiY)),0)),5)*(BD$7&gt;=$E$222)</f>
        <v>0</v>
      </c>
      <c r="BE222" s="155">
        <f>ROUND(($D$222/MiY*(SUM($J$222:BD222)&lt;=1)+IF(SUM($J$222:BD222)+($D$222/MiY)&gt;1,1-(SUM($J$222:BD222)+($D$222/MiY)),0)),5)*(BE$7&gt;=$E$222)</f>
        <v>0</v>
      </c>
      <c r="BF222" s="155">
        <f>ROUND(($D$222/MiY*(SUM($J$222:BE222)&lt;=1)+IF(SUM($J$222:BE222)+($D$222/MiY)&gt;1,1-(SUM($J$222:BE222)+($D$222/MiY)),0)),5)*(BF$7&gt;=$E$222)</f>
        <v>0</v>
      </c>
      <c r="BG222" s="155">
        <f>ROUND(($D$222/MiY*(SUM($J$222:BF222)&lt;=1)+IF(SUM($J$222:BF222)+($D$222/MiY)&gt;1,1-(SUM($J$222:BF222)+($D$222/MiY)),0)),5)*(BG$7&gt;=$E$222)</f>
        <v>0</v>
      </c>
      <c r="BH222" s="155">
        <f>ROUND(($D$222/MiY*(SUM($J$222:BG222)&lt;=1)+IF(SUM($J$222:BG222)+($D$222/MiY)&gt;1,1-(SUM($J$222:BG222)+($D$222/MiY)),0)),5)*(BH$7&gt;=$E$222)</f>
        <v>0</v>
      </c>
      <c r="BI222" s="155">
        <f>ROUND(($D$222/MiY*(SUM($J$222:BH222)&lt;=1)+IF(SUM($J$222:BH222)+($D$222/MiY)&gt;1,1-(SUM($J$222:BH222)+($D$222/MiY)),0)),5)*(BI$7&gt;=$E$222)</f>
        <v>0</v>
      </c>
      <c r="BJ222" s="155">
        <f>ROUND(($D$222/MiY*(SUM($J$222:BI222)&lt;=1)+IF(SUM($J$222:BI222)+($D$222/MiY)&gt;1,1-(SUM($J$222:BI222)+($D$222/MiY)),0)),5)*(BJ$7&gt;=$E$222)</f>
        <v>0</v>
      </c>
      <c r="BK222" s="155">
        <f>ROUND(($D$222/MiY*(SUM($J$222:BJ222)&lt;=1)+IF(SUM($J$222:BJ222)+($D$222/MiY)&gt;1,1-(SUM($J$222:BJ222)+($D$222/MiY)),0)),5)*(BK$7&gt;=$E$222)</f>
        <v>0</v>
      </c>
      <c r="BL222" s="155">
        <f>ROUND(($D$222/MiY*(SUM($J$222:BK222)&lt;=1)+IF(SUM($J$222:BK222)+($D$222/MiY)&gt;1,1-(SUM($J$222:BK222)+($D$222/MiY)),0)),5)*(BL$7&gt;=$E$222)</f>
        <v>0</v>
      </c>
      <c r="BM222" s="155">
        <f>ROUND(($D$222/MiY*(SUM($J$222:BL222)&lt;=1)+IF(SUM($J$222:BL222)+($D$222/MiY)&gt;1,1-(SUM($J$222:BL222)+($D$222/MiY)),0)),5)*(BM$7&gt;=$E$222)</f>
        <v>0</v>
      </c>
      <c r="BN222" s="155">
        <f>ROUND(($D$222/MiY*(SUM($J$222:BM222)&lt;=1)+IF(SUM($J$222:BM222)+($D$222/MiY)&gt;1,1-(SUM($J$222:BM222)+($D$222/MiY)),0)),5)*(BN$7&gt;=$E$222)</f>
        <v>0</v>
      </c>
      <c r="BO222" s="155">
        <f>ROUND(($D$222/MiY*(SUM($J$222:BN222)&lt;=1)+IF(SUM($J$222:BN222)+($D$222/MiY)&gt;1,1-(SUM($J$222:BN222)+($D$222/MiY)),0)),5)*(BO$7&gt;=$E$222)</f>
        <v>0</v>
      </c>
      <c r="BP222" s="155">
        <f>ROUND(($D$222/MiY*(SUM($J$222:BO222)&lt;=1)+IF(SUM($J$222:BO222)+($D$222/MiY)&gt;1,1-(SUM($J$222:BO222)+($D$222/MiY)),0)),5)*(BP$7&gt;=$E$222)</f>
        <v>0</v>
      </c>
      <c r="BQ222" s="155">
        <f>ROUND(($D$222/MiY*(SUM($J$222:BP222)&lt;=1)+IF(SUM($J$222:BP222)+($D$222/MiY)&gt;1,1-(SUM($J$222:BP222)+($D$222/MiY)),0)),5)*(BQ$7&gt;=$E$222)</f>
        <v>0</v>
      </c>
      <c r="BR222" s="155">
        <f>ROUND(($D$222/MiY*(SUM($J$222:BQ222)&lt;=1)+IF(SUM($J$222:BQ222)+($D$222/MiY)&gt;1,1-(SUM($J$222:BQ222)+($D$222/MiY)),0)),5)*(BR$7&gt;=$E$222)</f>
        <v>0</v>
      </c>
      <c r="BS222" s="155">
        <f>ROUND(($D$222/MiY*(SUM($J$222:BR222)&lt;=1)+IF(SUM($J$222:BR222)+($D$222/MiY)&gt;1,1-(SUM($J$222:BR222)+($D$222/MiY)),0)),5)*(BS$7&gt;=$E$222)</f>
        <v>0</v>
      </c>
      <c r="BT222" s="155">
        <f>ROUND(($D$222/MiY*(SUM($J$222:BS222)&lt;=1)+IF(SUM($J$222:BS222)+($D$222/MiY)&gt;1,1-(SUM($J$222:BS222)+($D$222/MiY)),0)),5)*(BT$7&gt;=$E$222)</f>
        <v>0</v>
      </c>
      <c r="BU222" s="155">
        <f>ROUND(($D$222/MiY*(SUM($J$222:BT222)&lt;=1)+IF(SUM($J$222:BT222)+($D$222/MiY)&gt;1,1-(SUM($J$222:BT222)+($D$222/MiY)),0)),5)*(BU$7&gt;=$E$222)</f>
        <v>0</v>
      </c>
      <c r="BV222" s="155">
        <f>ROUND(($D$222/MiY*(SUM($J$222:BU222)&lt;=1)+IF(SUM($J$222:BU222)+($D$222/MiY)&gt;1,1-(SUM($J$222:BU222)+($D$222/MiY)),0)),5)*(BV$7&gt;=$E$222)</f>
        <v>0</v>
      </c>
      <c r="BW222" s="155">
        <f>ROUND(($D$222/MiY*(SUM($J$222:BV222)&lt;=1)+IF(SUM($J$222:BV222)+($D$222/MiY)&gt;1,1-(SUM($J$222:BV222)+($D$222/MiY)),0)),5)*(BW$7&gt;=$E$222)</f>
        <v>0</v>
      </c>
      <c r="BX222" s="155">
        <f>ROUND(($D$222/MiY*(SUM($J$222:BW222)&lt;=1)+IF(SUM($J$222:BW222)+($D$222/MiY)&gt;1,1-(SUM($J$222:BW222)+($D$222/MiY)),0)),5)*(BX$7&gt;=$E$222)</f>
        <v>0</v>
      </c>
      <c r="BY222" s="155">
        <f>ROUND(($D$222/MiY*(SUM($J$222:BX222)&lt;=1)+IF(SUM($J$222:BX222)+($D$222/MiY)&gt;1,1-(SUM($J$222:BX222)+($D$222/MiY)),0)),5)*(BY$7&gt;=$E$222)</f>
        <v>0</v>
      </c>
      <c r="BZ222" s="155">
        <f>ROUND(($D$222/MiY*(SUM($J$222:BY222)&lt;=1)+IF(SUM($J$222:BY222)+($D$222/MiY)&gt;1,1-(SUM($J$222:BY222)+($D$222/MiY)),0)),5)*(BZ$7&gt;=$E$222)</f>
        <v>0</v>
      </c>
      <c r="CA222" s="155">
        <f>ROUND(($D$222/MiY*(SUM($J$222:BZ222)&lt;=1)+IF(SUM($J$222:BZ222)+($D$222/MiY)&gt;1,1-(SUM($J$222:BZ222)+($D$222/MiY)),0)),5)*(CA$7&gt;=$E$222)</f>
        <v>0</v>
      </c>
      <c r="CB222" s="155">
        <f>ROUND(($D$222/MiY*(SUM($J$222:CA222)&lt;=1)+IF(SUM($J$222:CA222)+($D$222/MiY)&gt;1,1-(SUM($J$222:CA222)+($D$222/MiY)),0)),5)*(CB$7&gt;=$E$222)</f>
        <v>0</v>
      </c>
      <c r="CC222" s="155">
        <f>ROUND(($D$222/MiY*(SUM($J$222:CB222)&lt;=1)+IF(SUM($J$222:CB222)+($D$222/MiY)&gt;1,1-(SUM($J$222:CB222)+($D$222/MiY)),0)),5)*(CC$7&gt;=$E$222)</f>
        <v>0</v>
      </c>
      <c r="CD222" s="155">
        <f>ROUND(($D$222/MiY*(SUM($J$222:CC222)&lt;=1)+IF(SUM($J$222:CC222)+($D$222/MiY)&gt;1,1-(SUM($J$222:CC222)+($D$222/MiY)),0)),5)*(CD$7&gt;=$E$222)</f>
        <v>0</v>
      </c>
      <c r="CE222" s="155">
        <f>ROUND(($D$222/MiY*(SUM($J$222:CD222)&lt;=1)+IF(SUM($J$222:CD222)+($D$222/MiY)&gt;1,1-(SUM($J$222:CD222)+($D$222/MiY)),0)),5)*(CE$7&gt;=$E$222)</f>
        <v>0</v>
      </c>
      <c r="CF222" s="155">
        <f>ROUND(($D$222/MiY*(SUM($J$222:CE222)&lt;=1)+IF(SUM($J$222:CE222)+($D$222/MiY)&gt;1,1-(SUM($J$222:CE222)+($D$222/MiY)),0)),5)*(CF$7&gt;=$E$222)</f>
        <v>0</v>
      </c>
      <c r="CG222" s="155">
        <f>ROUND(($D$222/MiY*(SUM($J$222:CF222)&lt;=1)+IF(SUM($J$222:CF222)+($D$222/MiY)&gt;1,1-(SUM($J$222:CF222)+($D$222/MiY)),0)),5)*(CG$7&gt;=$E$222)</f>
        <v>0</v>
      </c>
      <c r="CH222" s="155">
        <f>ROUND(($D$222/MiY*(SUM($J$222:CG222)&lt;=1)+IF(SUM($J$222:CG222)+($D$222/MiY)&gt;1,1-(SUM($J$222:CG222)+($D$222/MiY)),0)),5)*(CH$7&gt;=$E$222)</f>
        <v>0</v>
      </c>
      <c r="CI222" s="155">
        <f>ROUND(($D$222/MiY*(SUM($J$222:CH222)&lt;=1)+IF(SUM($J$222:CH222)+($D$222/MiY)&gt;1,1-(SUM($J$222:CH222)+($D$222/MiY)),0)),5)*(CI$7&gt;=$E$222)</f>
        <v>0</v>
      </c>
      <c r="CJ222" s="155">
        <f>ROUND(($D$222/MiY*(SUM($J$222:CI222)&lt;=1)+IF(SUM($J$222:CI222)+($D$222/MiY)&gt;1,1-(SUM($J$222:CI222)+($D$222/MiY)),0)),5)*(CJ$7&gt;=$E$222)</f>
        <v>0</v>
      </c>
      <c r="CK222" s="155">
        <f>ROUND(($D$222/MiY*(SUM($J$222:CJ222)&lt;=1)+IF(SUM($J$222:CJ222)+($D$222/MiY)&gt;1,1-(SUM($J$222:CJ222)+($D$222/MiY)),0)),5)*(CK$7&gt;=$E$222)</f>
        <v>0</v>
      </c>
      <c r="CL222" s="155">
        <f>ROUND(($D$222/MiY*(SUM($J$222:CK222)&lt;=1)+IF(SUM($J$222:CK222)+($D$222/MiY)&gt;1,1-(SUM($J$222:CK222)+($D$222/MiY)),0)),5)*(CL$7&gt;=$E$222)</f>
        <v>0</v>
      </c>
      <c r="CM222" s="155">
        <f>ROUND(($D$222/MiY*(SUM($J$222:CL222)&lt;=1)+IF(SUM($J$222:CL222)+($D$222/MiY)&gt;1,1-(SUM($J$222:CL222)+($D$222/MiY)),0)),5)*(CM$7&gt;=$E$222)</f>
        <v>0</v>
      </c>
      <c r="CN222" s="155">
        <f>ROUND(($D$222/MiY*(SUM($J$222:CM222)&lt;=1)+IF(SUM($J$222:CM222)+($D$222/MiY)&gt;1,1-(SUM($J$222:CM222)+($D$222/MiY)),0)),5)*(CN$7&gt;=$E$222)</f>
        <v>0</v>
      </c>
      <c r="CO222" s="155">
        <f>ROUND(($D$222/MiY*(SUM($J$222:CN222)&lt;=1)+IF(SUM($J$222:CN222)+($D$222/MiY)&gt;1,1-(SUM($J$222:CN222)+($D$222/MiY)),0)),5)*(CO$7&gt;=$E$222)</f>
        <v>0</v>
      </c>
      <c r="CP222" s="155">
        <f>ROUND(($D$222/MiY*(SUM($J$222:CO222)&lt;=1)+IF(SUM($J$222:CO222)+($D$222/MiY)&gt;1,1-(SUM($J$222:CO222)+($D$222/MiY)),0)),5)*(CP$7&gt;=$E$222)</f>
        <v>0</v>
      </c>
      <c r="CQ222" s="155">
        <f>ROUND(($D$222/MiY*(SUM($J$222:CP222)&lt;=1)+IF(SUM($J$222:CP222)+($D$222/MiY)&gt;1,1-(SUM($J$222:CP222)+($D$222/MiY)),0)),5)*(CQ$7&gt;=$E$222)</f>
        <v>0</v>
      </c>
      <c r="CR222" s="155">
        <f>ROUND(($D$222/MiY*(SUM($J$222:CQ222)&lt;=1)+IF(SUM($J$222:CQ222)+($D$222/MiY)&gt;1,1-(SUM($J$222:CQ222)+($D$222/MiY)),0)),5)*(CR$7&gt;=$E$222)</f>
        <v>0</v>
      </c>
      <c r="CS222" s="155">
        <f>ROUND(($D$222/MiY*(SUM($J$222:CR222)&lt;=1)+IF(SUM($J$222:CR222)+($D$222/MiY)&gt;1,1-(SUM($J$222:CR222)+($D$222/MiY)),0)),5)*(CS$7&gt;=$E$222)</f>
        <v>0</v>
      </c>
      <c r="CT222" s="155">
        <f>ROUND(($D$222/MiY*(SUM($J$222:CS222)&lt;=1)+IF(SUM($J$222:CS222)+($D$222/MiY)&gt;1,1-(SUM($J$222:CS222)+($D$222/MiY)),0)),5)*(CT$7&gt;=$E$222)</f>
        <v>0</v>
      </c>
      <c r="CU222" s="155">
        <f>ROUND(($D$222/MiY*(SUM($J$222:CT222)&lt;=1)+IF(SUM($J$222:CT222)+($D$222/MiY)&gt;1,1-(SUM($J$222:CT222)+($D$222/MiY)),0)),5)*(CU$7&gt;=$E$222)</f>
        <v>0</v>
      </c>
      <c r="CV222" s="155">
        <f>ROUND(($D$222/MiY*(SUM($J$222:CU222)&lt;=1)+IF(SUM($J$222:CU222)+($D$222/MiY)&gt;1,1-(SUM($J$222:CU222)+($D$222/MiY)),0)),5)*(CV$7&gt;=$E$222)</f>
        <v>0</v>
      </c>
      <c r="CW222" s="155">
        <f>ROUND(($D$222/MiY*(SUM($J$222:CV222)&lt;=1)+IF(SUM($J$222:CV222)+($D$222/MiY)&gt;1,1-(SUM($J$222:CV222)+($D$222/MiY)),0)),5)*(CW$7&gt;=$E$222)</f>
        <v>0</v>
      </c>
      <c r="CX222" s="155">
        <f>ROUND(($D$222/MiY*(SUM($J$222:CW222)&lt;=1)+IF(SUM($J$222:CW222)+($D$222/MiY)&gt;1,1-(SUM($J$222:CW222)+($D$222/MiY)),0)),5)*(CX$7&gt;=$E$222)</f>
        <v>0</v>
      </c>
      <c r="CY222" s="155">
        <f>ROUND(($D$222/MiY*(SUM($J$222:CX222)&lt;=1)+IF(SUM($J$222:CX222)+($D$222/MiY)&gt;1,1-(SUM($J$222:CX222)+($D$222/MiY)),0)),5)*(CY$7&gt;=$E$222)</f>
        <v>0</v>
      </c>
      <c r="CZ222" s="155">
        <f>ROUND(($D$222/MiY*(SUM($J$222:CY222)&lt;=1)+IF(SUM($J$222:CY222)+($D$222/MiY)&gt;1,1-(SUM($J$222:CY222)+($D$222/MiY)),0)),5)*(CZ$7&gt;=$E$222)</f>
        <v>0</v>
      </c>
      <c r="DA222" s="155">
        <f>ROUND(($D$222/MiY*(SUM($J$222:CZ222)&lt;=1)+IF(SUM($J$222:CZ222)+($D$222/MiY)&gt;1,1-(SUM($J$222:CZ222)+($D$222/MiY)),0)),5)*(DA$7&gt;=$E$222)</f>
        <v>0</v>
      </c>
      <c r="DB222" s="155">
        <f>ROUND(($D$222/MiY*(SUM($J$222:DA222)&lt;=1)+IF(SUM($J$222:DA222)+($D$222/MiY)&gt;1,1-(SUM($J$222:DA222)+($D$222/MiY)),0)),5)*(DB$7&gt;=$E$222)</f>
        <v>0</v>
      </c>
      <c r="DC222" s="155">
        <f>ROUND(($D$222/MiY*(SUM($J$222:DB222)&lt;=1)+IF(SUM($J$222:DB222)+($D$222/MiY)&gt;1,1-(SUM($J$222:DB222)+($D$222/MiY)),0)),5)*(DC$7&gt;=$E$222)</f>
        <v>0</v>
      </c>
      <c r="DD222" s="155">
        <f>ROUND(($D$222/MiY*(SUM($J$222:DC222)&lt;=1)+IF(SUM($J$222:DC222)+($D$222/MiY)&gt;1,1-(SUM($J$222:DC222)+($D$222/MiY)),0)),5)*(DD$7&gt;=$E$222)</f>
        <v>0</v>
      </c>
      <c r="DE222" s="155">
        <f>ROUND(($D$222/MiY*(SUM($J$222:DD222)&lt;=1)+IF(SUM($J$222:DD222)+($D$222/MiY)&gt;1,1-(SUM($J$222:DD222)+($D$222/MiY)),0)),5)*(DE$7&gt;=$E$222)</f>
        <v>0</v>
      </c>
      <c r="DF222" s="155">
        <f>ROUND(($D$222/MiY*(SUM($J$222:DE222)&lt;=1)+IF(SUM($J$222:DE222)+($D$222/MiY)&gt;1,1-(SUM($J$222:DE222)+($D$222/MiY)),0)),5)*(DF$7&gt;=$E$222)</f>
        <v>0</v>
      </c>
      <c r="DG222" s="155">
        <f>ROUND(($D$222/MiY*(SUM($J$222:DF222)&lt;=1)+IF(SUM($J$222:DF222)+($D$222/MiY)&gt;1,1-(SUM($J$222:DF222)+($D$222/MiY)),0)),5)*(DG$7&gt;=$E$222)</f>
        <v>0</v>
      </c>
      <c r="DH222" s="155">
        <f>ROUND(($D$222/MiY*(SUM($J$222:DG222)&lt;=1)+IF(SUM($J$222:DG222)+($D$222/MiY)&gt;1,1-(SUM($J$222:DG222)+($D$222/MiY)),0)),5)*(DH$7&gt;=$E$222)</f>
        <v>0</v>
      </c>
      <c r="DI222" s="155">
        <f>ROUND(($D$222/MiY*(SUM($J$222:DH222)&lt;=1)+IF(SUM($J$222:DH222)+($D$222/MiY)&gt;1,1-(SUM($J$222:DH222)+($D$222/MiY)),0)),5)*(DI$7&gt;=$E$222)</f>
        <v>0</v>
      </c>
      <c r="DJ222" s="155">
        <f>ROUND(($D$222/MiY*(SUM($J$222:DI222)&lt;=1)+IF(SUM($J$222:DI222)+($D$222/MiY)&gt;1,1-(SUM($J$222:DI222)+($D$222/MiY)),0)),5)*(DJ$7&gt;=$E$222)</f>
        <v>0</v>
      </c>
      <c r="DK222" s="155">
        <f>ROUND(($D$222/MiY*(SUM($J$222:DJ222)&lt;=1)+IF(SUM($J$222:DJ222)+($D$222/MiY)&gt;1,1-(SUM($J$222:DJ222)+($D$222/MiY)),0)),5)*(DK$7&gt;=$E$222)</f>
        <v>0</v>
      </c>
      <c r="DL222" s="155">
        <f>ROUND(($D$222/MiY*(SUM($J$222:DK222)&lt;=1)+IF(SUM($J$222:DK222)+($D$222/MiY)&gt;1,1-(SUM($J$222:DK222)+($D$222/MiY)),0)),5)*(DL$7&gt;=$E$222)</f>
        <v>0</v>
      </c>
      <c r="DM222" s="155">
        <f>ROUND(($D$222/MiY*(SUM($J$222:DL222)&lt;=1)+IF(SUM($J$222:DL222)+($D$222/MiY)&gt;1,1-(SUM($J$222:DL222)+($D$222/MiY)),0)),5)*(DM$7&gt;=$E$222)</f>
        <v>0</v>
      </c>
      <c r="DN222" s="155">
        <f>ROUND(($D$222/MiY*(SUM($J$222:DM222)&lt;=1)+IF(SUM($J$222:DM222)+($D$222/MiY)&gt;1,1-(SUM($J$222:DM222)+($D$222/MiY)),0)),5)*(DN$7&gt;=$E$222)</f>
        <v>0</v>
      </c>
      <c r="DO222" s="155">
        <f>ROUND(($D$222/MiY*(SUM($J$222:DN222)&lt;=1)+IF(SUM($J$222:DN222)+($D$222/MiY)&gt;1,1-(SUM($J$222:DN222)+($D$222/MiY)),0)),5)*(DO$7&gt;=$E$222)</f>
        <v>0</v>
      </c>
      <c r="DP222" s="155">
        <f>ROUND(($D$222/MiY*(SUM($J$222:DO222)&lt;=1)+IF(SUM($J$222:DO222)+($D$222/MiY)&gt;1,1-(SUM($J$222:DO222)+($D$222/MiY)),0)),5)*(DP$7&gt;=$E$222)</f>
        <v>0</v>
      </c>
      <c r="DQ222" s="155">
        <f>ROUND(($D$222/MiY*(SUM($J$222:DP222)&lt;=1)+IF(SUM($J$222:DP222)+($D$222/MiY)&gt;1,1-(SUM($J$222:DP222)+($D$222/MiY)),0)),5)*(DQ$7&gt;=$E$222)</f>
        <v>0</v>
      </c>
      <c r="DR222" s="155">
        <f>ROUND(($D$222/MiY*(SUM($J$222:DQ222)&lt;=1)+IF(SUM($J$222:DQ222)+($D$222/MiY)&gt;1,1-(SUM($J$222:DQ222)+($D$222/MiY)),0)),5)*(DR$7&gt;=$E$222)</f>
        <v>0</v>
      </c>
      <c r="DS222" s="155">
        <f>ROUND(($D$222/MiY*(SUM($J$222:DR222)&lt;=1)+IF(SUM($J$222:DR222)+($D$222/MiY)&gt;1,1-(SUM($J$222:DR222)+($D$222/MiY)),0)),5)*(DS$7&gt;=$E$222)</f>
        <v>0</v>
      </c>
      <c r="DT222" s="155">
        <f>ROUND(($D$222/MiY*(SUM($J$222:DS222)&lt;=1)+IF(SUM($J$222:DS222)+($D$222/MiY)&gt;1,1-(SUM($J$222:DS222)+($D$222/MiY)),0)),5)*(DT$7&gt;=$E$222)</f>
        <v>0</v>
      </c>
      <c r="DU222" s="155">
        <f>ROUND(($D$222/MiY*(SUM($J$222:DT222)&lt;=1)+IF(SUM($J$222:DT222)+($D$222/MiY)&gt;1,1-(SUM($J$222:DT222)+($D$222/MiY)),0)),5)*(DU$7&gt;=$E$222)</f>
        <v>0</v>
      </c>
      <c r="DV222" s="155">
        <f>ROUND(($D$222/MiY*(SUM($J$222:DU222)&lt;=1)+IF(SUM($J$222:DU222)+($D$222/MiY)&gt;1,1-(SUM($J$222:DU222)+($D$222/MiY)),0)),5)*(DV$7&gt;=$E$222)</f>
        <v>0</v>
      </c>
      <c r="DW222" s="155">
        <f>ROUND(($D$222/MiY*(SUM($J$222:DV222)&lt;=1)+IF(SUM($J$222:DV222)+($D$222/MiY)&gt;1,1-(SUM($J$222:DV222)+($D$222/MiY)),0)),5)*(DW$7&gt;=$E$222)</f>
        <v>0</v>
      </c>
      <c r="DX222" s="155">
        <f>ROUND(($D$222/MiY*(SUM($J$222:DW222)&lt;=1)+IF(SUM($J$222:DW222)+($D$222/MiY)&gt;1,1-(SUM($J$222:DW222)+($D$222/MiY)),0)),5)*(DX$7&gt;=$E$222)</f>
        <v>0</v>
      </c>
      <c r="DY222" s="155">
        <f>ROUND(($D$222/MiY*(SUM($J$222:DX222)&lt;=1)+IF(SUM($J$222:DX222)+($D$222/MiY)&gt;1,1-(SUM($J$222:DX222)+($D$222/MiY)),0)),5)*(DY$7&gt;=$E$222)</f>
        <v>0</v>
      </c>
      <c r="DZ222" s="155">
        <f>ROUND(($D$222/MiY*(SUM($J$222:DY222)&lt;=1)+IF(SUM($J$222:DY222)+($D$222/MiY)&gt;1,1-(SUM($J$222:DY222)+($D$222/MiY)),0)),5)*(DZ$7&gt;=$E$222)</f>
        <v>0</v>
      </c>
      <c r="EA222" s="155">
        <f>ROUND(($D$222/MiY*(SUM($J$222:DZ222)&lt;=1)+IF(SUM($J$222:DZ222)+($D$222/MiY)&gt;1,1-(SUM($J$222:DZ222)+($D$222/MiY)),0)),5)*(EA$7&gt;=$E$222)</f>
        <v>0</v>
      </c>
      <c r="EB222" s="155">
        <f>ROUND(($D$222/MiY*(SUM($J$222:EA222)&lt;=1)+IF(SUM($J$222:EA222)+($D$222/MiY)&gt;1,1-(SUM($J$222:EA222)+($D$222/MiY)),0)),5)*(EB$7&gt;=$E$222)</f>
        <v>0</v>
      </c>
    </row>
    <row r="223" spans="3:132" outlineLevel="1" x14ac:dyDescent="0.25">
      <c r="C223" s="318" t="s">
        <v>526</v>
      </c>
      <c r="G223" s="52" t="s">
        <v>525</v>
      </c>
      <c r="H223" s="46">
        <f t="shared" ref="H223" si="3032">SUM(J223:EB223)</f>
        <v>2583301.8553333329</v>
      </c>
      <c r="J223" s="82">
        <f t="shared" ref="J223:P223" si="3033">SUM($J$221:$EB$221)*J222</f>
        <v>0</v>
      </c>
      <c r="K223" s="82">
        <f t="shared" si="3033"/>
        <v>0</v>
      </c>
      <c r="L223" s="82">
        <f t="shared" si="3033"/>
        <v>0</v>
      </c>
      <c r="M223" s="82">
        <f t="shared" si="3033"/>
        <v>0</v>
      </c>
      <c r="N223" s="82">
        <f t="shared" si="3033"/>
        <v>0</v>
      </c>
      <c r="O223" s="82">
        <f t="shared" si="3033"/>
        <v>0</v>
      </c>
      <c r="P223" s="82">
        <f t="shared" si="3033"/>
        <v>0</v>
      </c>
      <c r="Q223" s="82">
        <f>SUM($J$221:$EB$221)*Q222</f>
        <v>0</v>
      </c>
      <c r="R223" s="82">
        <f t="shared" ref="R223:CC223" si="3034">SUM($J$221:$EB$221)*R222</f>
        <v>0</v>
      </c>
      <c r="S223" s="82">
        <f t="shared" si="3034"/>
        <v>0</v>
      </c>
      <c r="T223" s="82">
        <f t="shared" si="3034"/>
        <v>0</v>
      </c>
      <c r="U223" s="82">
        <f t="shared" si="3034"/>
        <v>0</v>
      </c>
      <c r="V223" s="82">
        <f t="shared" si="3034"/>
        <v>0</v>
      </c>
      <c r="W223" s="82">
        <f t="shared" si="3034"/>
        <v>0</v>
      </c>
      <c r="X223" s="82">
        <f t="shared" si="3034"/>
        <v>0</v>
      </c>
      <c r="Y223" s="82">
        <f t="shared" si="3034"/>
        <v>0</v>
      </c>
      <c r="Z223" s="82">
        <f t="shared" si="3034"/>
        <v>0</v>
      </c>
      <c r="AA223" s="82">
        <f t="shared" si="3034"/>
        <v>0</v>
      </c>
      <c r="AB223" s="82">
        <f t="shared" si="3034"/>
        <v>0</v>
      </c>
      <c r="AC223" s="82">
        <f t="shared" si="3034"/>
        <v>0</v>
      </c>
      <c r="AD223" s="82">
        <f t="shared" si="3034"/>
        <v>0</v>
      </c>
      <c r="AE223" s="82">
        <f t="shared" si="3034"/>
        <v>0</v>
      </c>
      <c r="AF223" s="82">
        <f t="shared" si="3034"/>
        <v>0</v>
      </c>
      <c r="AG223" s="82">
        <f t="shared" si="3034"/>
        <v>0</v>
      </c>
      <c r="AH223" s="82">
        <f t="shared" si="3034"/>
        <v>137767.48794492669</v>
      </c>
      <c r="AI223" s="82">
        <f t="shared" si="3034"/>
        <v>137767.48794492669</v>
      </c>
      <c r="AJ223" s="82">
        <f t="shared" si="3034"/>
        <v>137767.48794492669</v>
      </c>
      <c r="AK223" s="82">
        <f t="shared" si="3034"/>
        <v>137767.48794492669</v>
      </c>
      <c r="AL223" s="82">
        <f t="shared" si="3034"/>
        <v>137767.48794492669</v>
      </c>
      <c r="AM223" s="82">
        <f t="shared" si="3034"/>
        <v>137767.48794492669</v>
      </c>
      <c r="AN223" s="82">
        <f t="shared" si="3034"/>
        <v>137767.48794492669</v>
      </c>
      <c r="AO223" s="82">
        <f t="shared" si="3034"/>
        <v>137767.48794492669</v>
      </c>
      <c r="AP223" s="82">
        <f t="shared" si="3034"/>
        <v>137767.48794492669</v>
      </c>
      <c r="AQ223" s="82">
        <f t="shared" si="3034"/>
        <v>137767.48794492669</v>
      </c>
      <c r="AR223" s="82">
        <f t="shared" si="3034"/>
        <v>137767.48794492669</v>
      </c>
      <c r="AS223" s="82">
        <f t="shared" si="3034"/>
        <v>137767.48794492669</v>
      </c>
      <c r="AT223" s="82">
        <f t="shared" si="3034"/>
        <v>137767.48794492669</v>
      </c>
      <c r="AU223" s="82">
        <f t="shared" si="3034"/>
        <v>137767.48794492669</v>
      </c>
      <c r="AV223" s="82">
        <f t="shared" si="3034"/>
        <v>137767.48794492669</v>
      </c>
      <c r="AW223" s="82">
        <f t="shared" si="3034"/>
        <v>137767.48794492669</v>
      </c>
      <c r="AX223" s="82">
        <f t="shared" si="3034"/>
        <v>137767.48794492669</v>
      </c>
      <c r="AY223" s="82">
        <f t="shared" si="3034"/>
        <v>137767.48794492669</v>
      </c>
      <c r="AZ223" s="82">
        <f t="shared" si="3034"/>
        <v>103487.07232465333</v>
      </c>
      <c r="BA223" s="82">
        <f t="shared" si="3034"/>
        <v>0</v>
      </c>
      <c r="BB223" s="82">
        <f t="shared" si="3034"/>
        <v>0</v>
      </c>
      <c r="BC223" s="82">
        <f t="shared" si="3034"/>
        <v>0</v>
      </c>
      <c r="BD223" s="82">
        <f t="shared" si="3034"/>
        <v>0</v>
      </c>
      <c r="BE223" s="82">
        <f t="shared" si="3034"/>
        <v>0</v>
      </c>
      <c r="BF223" s="82">
        <f t="shared" si="3034"/>
        <v>0</v>
      </c>
      <c r="BG223" s="82">
        <f t="shared" si="3034"/>
        <v>0</v>
      </c>
      <c r="BH223" s="82">
        <f t="shared" si="3034"/>
        <v>0</v>
      </c>
      <c r="BI223" s="82">
        <f t="shared" si="3034"/>
        <v>0</v>
      </c>
      <c r="BJ223" s="82">
        <f t="shared" si="3034"/>
        <v>0</v>
      </c>
      <c r="BK223" s="82">
        <f t="shared" si="3034"/>
        <v>0</v>
      </c>
      <c r="BL223" s="82">
        <f t="shared" si="3034"/>
        <v>0</v>
      </c>
      <c r="BM223" s="82">
        <f t="shared" si="3034"/>
        <v>0</v>
      </c>
      <c r="BN223" s="82">
        <f t="shared" si="3034"/>
        <v>0</v>
      </c>
      <c r="BO223" s="82">
        <f t="shared" si="3034"/>
        <v>0</v>
      </c>
      <c r="BP223" s="82">
        <f t="shared" si="3034"/>
        <v>0</v>
      </c>
      <c r="BQ223" s="82">
        <f t="shared" si="3034"/>
        <v>0</v>
      </c>
      <c r="BR223" s="82">
        <f t="shared" si="3034"/>
        <v>0</v>
      </c>
      <c r="BS223" s="82">
        <f t="shared" si="3034"/>
        <v>0</v>
      </c>
      <c r="BT223" s="82">
        <f t="shared" si="3034"/>
        <v>0</v>
      </c>
      <c r="BU223" s="82">
        <f t="shared" si="3034"/>
        <v>0</v>
      </c>
      <c r="BV223" s="82">
        <f t="shared" si="3034"/>
        <v>0</v>
      </c>
      <c r="BW223" s="82">
        <f t="shared" si="3034"/>
        <v>0</v>
      </c>
      <c r="BX223" s="82">
        <f t="shared" si="3034"/>
        <v>0</v>
      </c>
      <c r="BY223" s="82">
        <f t="shared" si="3034"/>
        <v>0</v>
      </c>
      <c r="BZ223" s="82">
        <f t="shared" si="3034"/>
        <v>0</v>
      </c>
      <c r="CA223" s="82">
        <f t="shared" si="3034"/>
        <v>0</v>
      </c>
      <c r="CB223" s="82">
        <f t="shared" si="3034"/>
        <v>0</v>
      </c>
      <c r="CC223" s="82">
        <f t="shared" si="3034"/>
        <v>0</v>
      </c>
      <c r="CD223" s="82">
        <f t="shared" ref="CD223:EB223" si="3035">SUM($J$221:$EB$221)*CD222</f>
        <v>0</v>
      </c>
      <c r="CE223" s="82">
        <f t="shared" si="3035"/>
        <v>0</v>
      </c>
      <c r="CF223" s="82">
        <f t="shared" si="3035"/>
        <v>0</v>
      </c>
      <c r="CG223" s="82">
        <f t="shared" si="3035"/>
        <v>0</v>
      </c>
      <c r="CH223" s="82">
        <f t="shared" si="3035"/>
        <v>0</v>
      </c>
      <c r="CI223" s="82">
        <f t="shared" si="3035"/>
        <v>0</v>
      </c>
      <c r="CJ223" s="82">
        <f t="shared" si="3035"/>
        <v>0</v>
      </c>
      <c r="CK223" s="82">
        <f t="shared" si="3035"/>
        <v>0</v>
      </c>
      <c r="CL223" s="82">
        <f t="shared" si="3035"/>
        <v>0</v>
      </c>
      <c r="CM223" s="82">
        <f t="shared" si="3035"/>
        <v>0</v>
      </c>
      <c r="CN223" s="82">
        <f t="shared" si="3035"/>
        <v>0</v>
      </c>
      <c r="CO223" s="82">
        <f t="shared" si="3035"/>
        <v>0</v>
      </c>
      <c r="CP223" s="82">
        <f t="shared" si="3035"/>
        <v>0</v>
      </c>
      <c r="CQ223" s="82">
        <f t="shared" si="3035"/>
        <v>0</v>
      </c>
      <c r="CR223" s="82">
        <f t="shared" si="3035"/>
        <v>0</v>
      </c>
      <c r="CS223" s="82">
        <f t="shared" si="3035"/>
        <v>0</v>
      </c>
      <c r="CT223" s="82">
        <f t="shared" si="3035"/>
        <v>0</v>
      </c>
      <c r="CU223" s="82">
        <f t="shared" si="3035"/>
        <v>0</v>
      </c>
      <c r="CV223" s="82">
        <f t="shared" si="3035"/>
        <v>0</v>
      </c>
      <c r="CW223" s="82">
        <f t="shared" si="3035"/>
        <v>0</v>
      </c>
      <c r="CX223" s="82">
        <f t="shared" si="3035"/>
        <v>0</v>
      </c>
      <c r="CY223" s="82">
        <f t="shared" si="3035"/>
        <v>0</v>
      </c>
      <c r="CZ223" s="82">
        <f t="shared" si="3035"/>
        <v>0</v>
      </c>
      <c r="DA223" s="82">
        <f t="shared" si="3035"/>
        <v>0</v>
      </c>
      <c r="DB223" s="82">
        <f t="shared" si="3035"/>
        <v>0</v>
      </c>
      <c r="DC223" s="82">
        <f t="shared" si="3035"/>
        <v>0</v>
      </c>
      <c r="DD223" s="82">
        <f t="shared" si="3035"/>
        <v>0</v>
      </c>
      <c r="DE223" s="82">
        <f t="shared" si="3035"/>
        <v>0</v>
      </c>
      <c r="DF223" s="82">
        <f t="shared" si="3035"/>
        <v>0</v>
      </c>
      <c r="DG223" s="82">
        <f t="shared" si="3035"/>
        <v>0</v>
      </c>
      <c r="DH223" s="82">
        <f t="shared" si="3035"/>
        <v>0</v>
      </c>
      <c r="DI223" s="82">
        <f t="shared" si="3035"/>
        <v>0</v>
      </c>
      <c r="DJ223" s="82">
        <f t="shared" si="3035"/>
        <v>0</v>
      </c>
      <c r="DK223" s="82">
        <f t="shared" si="3035"/>
        <v>0</v>
      </c>
      <c r="DL223" s="82">
        <f t="shared" si="3035"/>
        <v>0</v>
      </c>
      <c r="DM223" s="82">
        <f t="shared" si="3035"/>
        <v>0</v>
      </c>
      <c r="DN223" s="82">
        <f t="shared" si="3035"/>
        <v>0</v>
      </c>
      <c r="DO223" s="82">
        <f t="shared" si="3035"/>
        <v>0</v>
      </c>
      <c r="DP223" s="82">
        <f t="shared" si="3035"/>
        <v>0</v>
      </c>
      <c r="DQ223" s="82">
        <f t="shared" si="3035"/>
        <v>0</v>
      </c>
      <c r="DR223" s="82">
        <f t="shared" si="3035"/>
        <v>0</v>
      </c>
      <c r="DS223" s="82">
        <f t="shared" si="3035"/>
        <v>0</v>
      </c>
      <c r="DT223" s="82">
        <f t="shared" si="3035"/>
        <v>0</v>
      </c>
      <c r="DU223" s="82">
        <f t="shared" si="3035"/>
        <v>0</v>
      </c>
      <c r="DV223" s="82">
        <f t="shared" si="3035"/>
        <v>0</v>
      </c>
      <c r="DW223" s="82">
        <f t="shared" si="3035"/>
        <v>0</v>
      </c>
      <c r="DX223" s="82">
        <f t="shared" si="3035"/>
        <v>0</v>
      </c>
      <c r="DY223" s="82">
        <f t="shared" si="3035"/>
        <v>0</v>
      </c>
      <c r="DZ223" s="82">
        <f t="shared" si="3035"/>
        <v>0</v>
      </c>
      <c r="EA223" s="82">
        <f t="shared" si="3035"/>
        <v>0</v>
      </c>
      <c r="EB223" s="82">
        <f t="shared" si="3035"/>
        <v>0</v>
      </c>
    </row>
    <row r="224" spans="3:132" outlineLevel="1" x14ac:dyDescent="0.25">
      <c r="C224" s="318" t="s">
        <v>527</v>
      </c>
      <c r="D224" s="31">
        <f>Costs!$M$39</f>
        <v>1.9</v>
      </c>
      <c r="E224" s="31">
        <f>Costs!$M$40</f>
        <v>0.4</v>
      </c>
      <c r="G224" s="52" t="s">
        <v>220</v>
      </c>
      <c r="H224" s="29"/>
      <c r="J224" s="312">
        <f t="shared" ref="J224:BU224" si="3036">$D224-$E224</f>
        <v>1.5</v>
      </c>
      <c r="K224" s="312">
        <f t="shared" si="3036"/>
        <v>1.5</v>
      </c>
      <c r="L224" s="312">
        <f t="shared" si="3036"/>
        <v>1.5</v>
      </c>
      <c r="M224" s="312">
        <f t="shared" si="3036"/>
        <v>1.5</v>
      </c>
      <c r="N224" s="312">
        <f t="shared" si="3036"/>
        <v>1.5</v>
      </c>
      <c r="O224" s="312">
        <f t="shared" si="3036"/>
        <v>1.5</v>
      </c>
      <c r="P224" s="312">
        <f t="shared" si="3036"/>
        <v>1.5</v>
      </c>
      <c r="Q224" s="312">
        <f t="shared" si="3036"/>
        <v>1.5</v>
      </c>
      <c r="R224" s="312">
        <f t="shared" si="3036"/>
        <v>1.5</v>
      </c>
      <c r="S224" s="312">
        <f t="shared" si="3036"/>
        <v>1.5</v>
      </c>
      <c r="T224" s="312">
        <f t="shared" si="3036"/>
        <v>1.5</v>
      </c>
      <c r="U224" s="312">
        <f t="shared" si="3036"/>
        <v>1.5</v>
      </c>
      <c r="V224" s="312">
        <f t="shared" si="3036"/>
        <v>1.5</v>
      </c>
      <c r="W224" s="312">
        <f t="shared" si="3036"/>
        <v>1.5</v>
      </c>
      <c r="X224" s="312">
        <f t="shared" si="3036"/>
        <v>1.5</v>
      </c>
      <c r="Y224" s="312">
        <f t="shared" si="3036"/>
        <v>1.5</v>
      </c>
      <c r="Z224" s="312">
        <f t="shared" si="3036"/>
        <v>1.5</v>
      </c>
      <c r="AA224" s="312">
        <f t="shared" si="3036"/>
        <v>1.5</v>
      </c>
      <c r="AB224" s="312">
        <f t="shared" si="3036"/>
        <v>1.5</v>
      </c>
      <c r="AC224" s="312">
        <f t="shared" si="3036"/>
        <v>1.5</v>
      </c>
      <c r="AD224" s="312">
        <f t="shared" si="3036"/>
        <v>1.5</v>
      </c>
      <c r="AE224" s="312">
        <f t="shared" si="3036"/>
        <v>1.5</v>
      </c>
      <c r="AF224" s="312">
        <f t="shared" si="3036"/>
        <v>1.5</v>
      </c>
      <c r="AG224" s="312">
        <f t="shared" si="3036"/>
        <v>1.5</v>
      </c>
      <c r="AH224" s="312">
        <f t="shared" si="3036"/>
        <v>1.5</v>
      </c>
      <c r="AI224" s="312">
        <f t="shared" si="3036"/>
        <v>1.5</v>
      </c>
      <c r="AJ224" s="312">
        <f t="shared" si="3036"/>
        <v>1.5</v>
      </c>
      <c r="AK224" s="312">
        <f t="shared" si="3036"/>
        <v>1.5</v>
      </c>
      <c r="AL224" s="312">
        <f t="shared" si="3036"/>
        <v>1.5</v>
      </c>
      <c r="AM224" s="312">
        <f t="shared" si="3036"/>
        <v>1.5</v>
      </c>
      <c r="AN224" s="312">
        <f t="shared" si="3036"/>
        <v>1.5</v>
      </c>
      <c r="AO224" s="312">
        <f t="shared" si="3036"/>
        <v>1.5</v>
      </c>
      <c r="AP224" s="312">
        <f t="shared" si="3036"/>
        <v>1.5</v>
      </c>
      <c r="AQ224" s="312">
        <f t="shared" si="3036"/>
        <v>1.5</v>
      </c>
      <c r="AR224" s="312">
        <f t="shared" si="3036"/>
        <v>1.5</v>
      </c>
      <c r="AS224" s="312">
        <f t="shared" si="3036"/>
        <v>1.5</v>
      </c>
      <c r="AT224" s="312">
        <f t="shared" si="3036"/>
        <v>1.5</v>
      </c>
      <c r="AU224" s="312">
        <f t="shared" si="3036"/>
        <v>1.5</v>
      </c>
      <c r="AV224" s="312">
        <f t="shared" si="3036"/>
        <v>1.5</v>
      </c>
      <c r="AW224" s="312">
        <f t="shared" si="3036"/>
        <v>1.5</v>
      </c>
      <c r="AX224" s="312">
        <f t="shared" si="3036"/>
        <v>1.5</v>
      </c>
      <c r="AY224" s="312">
        <f t="shared" si="3036"/>
        <v>1.5</v>
      </c>
      <c r="AZ224" s="312">
        <f t="shared" si="3036"/>
        <v>1.5</v>
      </c>
      <c r="BA224" s="312">
        <f t="shared" si="3036"/>
        <v>1.5</v>
      </c>
      <c r="BB224" s="312">
        <f t="shared" si="3036"/>
        <v>1.5</v>
      </c>
      <c r="BC224" s="312">
        <f t="shared" si="3036"/>
        <v>1.5</v>
      </c>
      <c r="BD224" s="312">
        <f t="shared" si="3036"/>
        <v>1.5</v>
      </c>
      <c r="BE224" s="312">
        <f t="shared" si="3036"/>
        <v>1.5</v>
      </c>
      <c r="BF224" s="312">
        <f t="shared" si="3036"/>
        <v>1.5</v>
      </c>
      <c r="BG224" s="312">
        <f t="shared" si="3036"/>
        <v>1.5</v>
      </c>
      <c r="BH224" s="312">
        <f t="shared" si="3036"/>
        <v>1.5</v>
      </c>
      <c r="BI224" s="312">
        <f t="shared" si="3036"/>
        <v>1.5</v>
      </c>
      <c r="BJ224" s="312">
        <f t="shared" si="3036"/>
        <v>1.5</v>
      </c>
      <c r="BK224" s="312">
        <f t="shared" si="3036"/>
        <v>1.5</v>
      </c>
      <c r="BL224" s="312">
        <f t="shared" si="3036"/>
        <v>1.5</v>
      </c>
      <c r="BM224" s="312">
        <f t="shared" si="3036"/>
        <v>1.5</v>
      </c>
      <c r="BN224" s="312">
        <f t="shared" si="3036"/>
        <v>1.5</v>
      </c>
      <c r="BO224" s="312">
        <f t="shared" si="3036"/>
        <v>1.5</v>
      </c>
      <c r="BP224" s="312">
        <f t="shared" si="3036"/>
        <v>1.5</v>
      </c>
      <c r="BQ224" s="312">
        <f t="shared" si="3036"/>
        <v>1.5</v>
      </c>
      <c r="BR224" s="312">
        <f t="shared" si="3036"/>
        <v>1.5</v>
      </c>
      <c r="BS224" s="312">
        <f t="shared" si="3036"/>
        <v>1.5</v>
      </c>
      <c r="BT224" s="312">
        <f t="shared" si="3036"/>
        <v>1.5</v>
      </c>
      <c r="BU224" s="312">
        <f t="shared" si="3036"/>
        <v>1.5</v>
      </c>
      <c r="BV224" s="312">
        <f t="shared" ref="BV224:EB224" si="3037">$D224-$E224</f>
        <v>1.5</v>
      </c>
      <c r="BW224" s="312">
        <f t="shared" si="3037"/>
        <v>1.5</v>
      </c>
      <c r="BX224" s="312">
        <f t="shared" si="3037"/>
        <v>1.5</v>
      </c>
      <c r="BY224" s="312">
        <f t="shared" si="3037"/>
        <v>1.5</v>
      </c>
      <c r="BZ224" s="312">
        <f t="shared" si="3037"/>
        <v>1.5</v>
      </c>
      <c r="CA224" s="312">
        <f t="shared" si="3037"/>
        <v>1.5</v>
      </c>
      <c r="CB224" s="312">
        <f t="shared" si="3037"/>
        <v>1.5</v>
      </c>
      <c r="CC224" s="312">
        <f t="shared" si="3037"/>
        <v>1.5</v>
      </c>
      <c r="CD224" s="312">
        <f t="shared" si="3037"/>
        <v>1.5</v>
      </c>
      <c r="CE224" s="312">
        <f t="shared" si="3037"/>
        <v>1.5</v>
      </c>
      <c r="CF224" s="312">
        <f t="shared" si="3037"/>
        <v>1.5</v>
      </c>
      <c r="CG224" s="312">
        <f t="shared" si="3037"/>
        <v>1.5</v>
      </c>
      <c r="CH224" s="312">
        <f t="shared" si="3037"/>
        <v>1.5</v>
      </c>
      <c r="CI224" s="312">
        <f t="shared" si="3037"/>
        <v>1.5</v>
      </c>
      <c r="CJ224" s="312">
        <f t="shared" si="3037"/>
        <v>1.5</v>
      </c>
      <c r="CK224" s="312">
        <f t="shared" si="3037"/>
        <v>1.5</v>
      </c>
      <c r="CL224" s="312">
        <f t="shared" si="3037"/>
        <v>1.5</v>
      </c>
      <c r="CM224" s="312">
        <f t="shared" si="3037"/>
        <v>1.5</v>
      </c>
      <c r="CN224" s="312">
        <f t="shared" si="3037"/>
        <v>1.5</v>
      </c>
      <c r="CO224" s="312">
        <f t="shared" si="3037"/>
        <v>1.5</v>
      </c>
      <c r="CP224" s="312">
        <f t="shared" si="3037"/>
        <v>1.5</v>
      </c>
      <c r="CQ224" s="312">
        <f t="shared" si="3037"/>
        <v>1.5</v>
      </c>
      <c r="CR224" s="312">
        <f t="shared" si="3037"/>
        <v>1.5</v>
      </c>
      <c r="CS224" s="312">
        <f t="shared" si="3037"/>
        <v>1.5</v>
      </c>
      <c r="CT224" s="312">
        <f t="shared" si="3037"/>
        <v>1.5</v>
      </c>
      <c r="CU224" s="312">
        <f t="shared" si="3037"/>
        <v>1.5</v>
      </c>
      <c r="CV224" s="312">
        <f t="shared" si="3037"/>
        <v>1.5</v>
      </c>
      <c r="CW224" s="312">
        <f t="shared" si="3037"/>
        <v>1.5</v>
      </c>
      <c r="CX224" s="312">
        <f t="shared" si="3037"/>
        <v>1.5</v>
      </c>
      <c r="CY224" s="312">
        <f t="shared" si="3037"/>
        <v>1.5</v>
      </c>
      <c r="CZ224" s="312">
        <f t="shared" si="3037"/>
        <v>1.5</v>
      </c>
      <c r="DA224" s="312">
        <f t="shared" si="3037"/>
        <v>1.5</v>
      </c>
      <c r="DB224" s="312">
        <f t="shared" si="3037"/>
        <v>1.5</v>
      </c>
      <c r="DC224" s="312">
        <f t="shared" si="3037"/>
        <v>1.5</v>
      </c>
      <c r="DD224" s="312">
        <f t="shared" si="3037"/>
        <v>1.5</v>
      </c>
      <c r="DE224" s="312">
        <f t="shared" si="3037"/>
        <v>1.5</v>
      </c>
      <c r="DF224" s="312">
        <f t="shared" si="3037"/>
        <v>1.5</v>
      </c>
      <c r="DG224" s="312">
        <f t="shared" si="3037"/>
        <v>1.5</v>
      </c>
      <c r="DH224" s="312">
        <f t="shared" si="3037"/>
        <v>1.5</v>
      </c>
      <c r="DI224" s="312">
        <f t="shared" si="3037"/>
        <v>1.5</v>
      </c>
      <c r="DJ224" s="312">
        <f t="shared" si="3037"/>
        <v>1.5</v>
      </c>
      <c r="DK224" s="312">
        <f t="shared" si="3037"/>
        <v>1.5</v>
      </c>
      <c r="DL224" s="312">
        <f t="shared" si="3037"/>
        <v>1.5</v>
      </c>
      <c r="DM224" s="312">
        <f t="shared" si="3037"/>
        <v>1.5</v>
      </c>
      <c r="DN224" s="312">
        <f t="shared" si="3037"/>
        <v>1.5</v>
      </c>
      <c r="DO224" s="312">
        <f t="shared" si="3037"/>
        <v>1.5</v>
      </c>
      <c r="DP224" s="312">
        <f t="shared" si="3037"/>
        <v>1.5</v>
      </c>
      <c r="DQ224" s="312">
        <f t="shared" si="3037"/>
        <v>1.5</v>
      </c>
      <c r="DR224" s="312">
        <f t="shared" si="3037"/>
        <v>1.5</v>
      </c>
      <c r="DS224" s="312">
        <f t="shared" si="3037"/>
        <v>1.5</v>
      </c>
      <c r="DT224" s="312">
        <f t="shared" si="3037"/>
        <v>1.5</v>
      </c>
      <c r="DU224" s="312">
        <f t="shared" si="3037"/>
        <v>1.5</v>
      </c>
      <c r="DV224" s="312">
        <f t="shared" si="3037"/>
        <v>1.5</v>
      </c>
      <c r="DW224" s="312">
        <f t="shared" si="3037"/>
        <v>1.5</v>
      </c>
      <c r="DX224" s="312">
        <f t="shared" si="3037"/>
        <v>1.5</v>
      </c>
      <c r="DY224" s="312">
        <f t="shared" si="3037"/>
        <v>1.5</v>
      </c>
      <c r="DZ224" s="312">
        <f t="shared" si="3037"/>
        <v>1.5</v>
      </c>
      <c r="EA224" s="312">
        <f t="shared" si="3037"/>
        <v>1.5</v>
      </c>
      <c r="EB224" s="312">
        <f t="shared" si="3037"/>
        <v>1.5</v>
      </c>
    </row>
    <row r="225" spans="2:132" outlineLevel="1" x14ac:dyDescent="0.25">
      <c r="C225" s="327" t="s">
        <v>530</v>
      </c>
      <c r="D225" s="38"/>
      <c r="E225" s="38"/>
      <c r="F225" s="38"/>
      <c r="G225" s="55" t="s">
        <v>220</v>
      </c>
      <c r="H225" s="316">
        <f t="shared" ref="H225" si="3038">SUM(J225:EB225)</f>
        <v>3874952.7830000017</v>
      </c>
      <c r="I225" s="38"/>
      <c r="J225" s="314">
        <f t="shared" ref="J225" si="3039">J223*J224</f>
        <v>0</v>
      </c>
      <c r="K225" s="314">
        <f t="shared" ref="K225" si="3040">K223*K224</f>
        <v>0</v>
      </c>
      <c r="L225" s="314">
        <f t="shared" ref="L225" si="3041">L223*L224</f>
        <v>0</v>
      </c>
      <c r="M225" s="314">
        <f t="shared" ref="M225" si="3042">M223*M224</f>
        <v>0</v>
      </c>
      <c r="N225" s="314">
        <f t="shared" ref="N225" si="3043">N223*N224</f>
        <v>0</v>
      </c>
      <c r="O225" s="314">
        <f t="shared" ref="O225" si="3044">O223*O224</f>
        <v>0</v>
      </c>
      <c r="P225" s="314">
        <f t="shared" ref="P225" si="3045">P223*P224</f>
        <v>0</v>
      </c>
      <c r="Q225" s="314">
        <f t="shared" ref="Q225" si="3046">Q223*Q224</f>
        <v>0</v>
      </c>
      <c r="R225" s="314">
        <f t="shared" ref="R225" si="3047">R223*R224</f>
        <v>0</v>
      </c>
      <c r="S225" s="314">
        <f t="shared" ref="S225" si="3048">S223*S224</f>
        <v>0</v>
      </c>
      <c r="T225" s="314">
        <f t="shared" ref="T225" si="3049">T223*T224</f>
        <v>0</v>
      </c>
      <c r="U225" s="314">
        <f t="shared" ref="U225" si="3050">U223*U224</f>
        <v>0</v>
      </c>
      <c r="V225" s="314">
        <f t="shared" ref="V225" si="3051">V223*V224</f>
        <v>0</v>
      </c>
      <c r="W225" s="314">
        <f t="shared" ref="W225" si="3052">W223*W224</f>
        <v>0</v>
      </c>
      <c r="X225" s="314">
        <f t="shared" ref="X225" si="3053">X223*X224</f>
        <v>0</v>
      </c>
      <c r="Y225" s="314">
        <f t="shared" ref="Y225" si="3054">Y223*Y224</f>
        <v>0</v>
      </c>
      <c r="Z225" s="314">
        <f>Z223*Z224</f>
        <v>0</v>
      </c>
      <c r="AA225" s="314">
        <f t="shared" ref="AA225" si="3055">AA223*AA224</f>
        <v>0</v>
      </c>
      <c r="AB225" s="314">
        <f t="shared" ref="AB225" si="3056">AB223*AB224</f>
        <v>0</v>
      </c>
      <c r="AC225" s="314">
        <f t="shared" ref="AC225" si="3057">AC223*AC224</f>
        <v>0</v>
      </c>
      <c r="AD225" s="314">
        <f t="shared" ref="AD225" si="3058">AD223*AD224</f>
        <v>0</v>
      </c>
      <c r="AE225" s="314">
        <f t="shared" ref="AE225" si="3059">AE223*AE224</f>
        <v>0</v>
      </c>
      <c r="AF225" s="314">
        <f t="shared" ref="AF225" si="3060">AF223*AF224</f>
        <v>0</v>
      </c>
      <c r="AG225" s="314">
        <f t="shared" ref="AG225" si="3061">AG223*AG224</f>
        <v>0</v>
      </c>
      <c r="AH225" s="314">
        <f t="shared" ref="AH225" si="3062">AH223*AH224</f>
        <v>206651.23191739002</v>
      </c>
      <c r="AI225" s="314">
        <f t="shared" ref="AI225" si="3063">AI223*AI224</f>
        <v>206651.23191739002</v>
      </c>
      <c r="AJ225" s="314">
        <f t="shared" ref="AJ225" si="3064">AJ223*AJ224</f>
        <v>206651.23191739002</v>
      </c>
      <c r="AK225" s="314">
        <f t="shared" ref="AK225" si="3065">AK223*AK224</f>
        <v>206651.23191739002</v>
      </c>
      <c r="AL225" s="314">
        <f t="shared" ref="AL225" si="3066">AL223*AL224</f>
        <v>206651.23191739002</v>
      </c>
      <c r="AM225" s="314">
        <f t="shared" ref="AM225" si="3067">AM223*AM224</f>
        <v>206651.23191739002</v>
      </c>
      <c r="AN225" s="314">
        <f t="shared" ref="AN225" si="3068">AN223*AN224</f>
        <v>206651.23191739002</v>
      </c>
      <c r="AO225" s="314">
        <f t="shared" ref="AO225" si="3069">AO223*AO224</f>
        <v>206651.23191739002</v>
      </c>
      <c r="AP225" s="314">
        <f t="shared" ref="AP225" si="3070">AP223*AP224</f>
        <v>206651.23191739002</v>
      </c>
      <c r="AQ225" s="314">
        <f t="shared" ref="AQ225" si="3071">AQ223*AQ224</f>
        <v>206651.23191739002</v>
      </c>
      <c r="AR225" s="314">
        <f t="shared" ref="AR225" si="3072">AR223*AR224</f>
        <v>206651.23191739002</v>
      </c>
      <c r="AS225" s="314">
        <f t="shared" ref="AS225" si="3073">AS223*AS224</f>
        <v>206651.23191739002</v>
      </c>
      <c r="AT225" s="314">
        <f t="shared" ref="AT225" si="3074">AT223*AT224</f>
        <v>206651.23191739002</v>
      </c>
      <c r="AU225" s="314">
        <f t="shared" ref="AU225" si="3075">AU223*AU224</f>
        <v>206651.23191739002</v>
      </c>
      <c r="AV225" s="314">
        <f t="shared" ref="AV225" si="3076">AV223*AV224</f>
        <v>206651.23191739002</v>
      </c>
      <c r="AW225" s="314">
        <f t="shared" ref="AW225" si="3077">AW223*AW224</f>
        <v>206651.23191739002</v>
      </c>
      <c r="AX225" s="314">
        <f t="shared" ref="AX225" si="3078">AX223*AX224</f>
        <v>206651.23191739002</v>
      </c>
      <c r="AY225" s="314">
        <f t="shared" ref="AY225" si="3079">AY223*AY224</f>
        <v>206651.23191739002</v>
      </c>
      <c r="AZ225" s="314">
        <f t="shared" ref="AZ225" si="3080">AZ223*AZ224</f>
        <v>155230.60848698</v>
      </c>
      <c r="BA225" s="314">
        <f t="shared" ref="BA225" si="3081">BA223*BA224</f>
        <v>0</v>
      </c>
      <c r="BB225" s="314">
        <f t="shared" ref="BB225" si="3082">BB223*BB224</f>
        <v>0</v>
      </c>
      <c r="BC225" s="314">
        <f t="shared" ref="BC225" si="3083">BC223*BC224</f>
        <v>0</v>
      </c>
      <c r="BD225" s="314">
        <f t="shared" ref="BD225" si="3084">BD223*BD224</f>
        <v>0</v>
      </c>
      <c r="BE225" s="314">
        <f t="shared" ref="BE225" si="3085">BE223*BE224</f>
        <v>0</v>
      </c>
      <c r="BF225" s="314">
        <f t="shared" ref="BF225" si="3086">BF223*BF224</f>
        <v>0</v>
      </c>
      <c r="BG225" s="314">
        <f t="shared" ref="BG225" si="3087">BG223*BG224</f>
        <v>0</v>
      </c>
      <c r="BH225" s="314">
        <f t="shared" ref="BH225" si="3088">BH223*BH224</f>
        <v>0</v>
      </c>
      <c r="BI225" s="314">
        <f t="shared" ref="BI225" si="3089">BI223*BI224</f>
        <v>0</v>
      </c>
      <c r="BJ225" s="314">
        <f t="shared" ref="BJ225" si="3090">BJ223*BJ224</f>
        <v>0</v>
      </c>
      <c r="BK225" s="314">
        <f t="shared" ref="BK225" si="3091">BK223*BK224</f>
        <v>0</v>
      </c>
      <c r="BL225" s="314">
        <f t="shared" ref="BL225" si="3092">BL223*BL224</f>
        <v>0</v>
      </c>
      <c r="BM225" s="314">
        <f t="shared" ref="BM225" si="3093">BM223*BM224</f>
        <v>0</v>
      </c>
      <c r="BN225" s="314">
        <f t="shared" ref="BN225" si="3094">BN223*BN224</f>
        <v>0</v>
      </c>
      <c r="BO225" s="314">
        <f t="shared" ref="BO225" si="3095">BO223*BO224</f>
        <v>0</v>
      </c>
      <c r="BP225" s="314">
        <f t="shared" ref="BP225" si="3096">BP223*BP224</f>
        <v>0</v>
      </c>
      <c r="BQ225" s="314">
        <f t="shared" ref="BQ225" si="3097">BQ223*BQ224</f>
        <v>0</v>
      </c>
      <c r="BR225" s="314">
        <f t="shared" ref="BR225" si="3098">BR223*BR224</f>
        <v>0</v>
      </c>
      <c r="BS225" s="314">
        <f t="shared" ref="BS225" si="3099">BS223*BS224</f>
        <v>0</v>
      </c>
      <c r="BT225" s="314">
        <f t="shared" ref="BT225" si="3100">BT223*BT224</f>
        <v>0</v>
      </c>
      <c r="BU225" s="314">
        <f t="shared" ref="BU225" si="3101">BU223*BU224</f>
        <v>0</v>
      </c>
      <c r="BV225" s="314">
        <f t="shared" ref="BV225" si="3102">BV223*BV224</f>
        <v>0</v>
      </c>
      <c r="BW225" s="314">
        <f t="shared" ref="BW225" si="3103">BW223*BW224</f>
        <v>0</v>
      </c>
      <c r="BX225" s="314">
        <f t="shared" ref="BX225" si="3104">BX223*BX224</f>
        <v>0</v>
      </c>
      <c r="BY225" s="314">
        <f t="shared" ref="BY225" si="3105">BY223*BY224</f>
        <v>0</v>
      </c>
      <c r="BZ225" s="314">
        <f t="shared" ref="BZ225" si="3106">BZ223*BZ224</f>
        <v>0</v>
      </c>
      <c r="CA225" s="314">
        <f t="shared" ref="CA225" si="3107">CA223*CA224</f>
        <v>0</v>
      </c>
      <c r="CB225" s="314">
        <f t="shared" ref="CB225" si="3108">CB223*CB224</f>
        <v>0</v>
      </c>
      <c r="CC225" s="314">
        <f t="shared" ref="CC225" si="3109">CC223*CC224</f>
        <v>0</v>
      </c>
      <c r="CD225" s="314">
        <f t="shared" ref="CD225" si="3110">CD223*CD224</f>
        <v>0</v>
      </c>
      <c r="CE225" s="314">
        <f t="shared" ref="CE225" si="3111">CE223*CE224</f>
        <v>0</v>
      </c>
      <c r="CF225" s="314">
        <f t="shared" ref="CF225" si="3112">CF223*CF224</f>
        <v>0</v>
      </c>
      <c r="CG225" s="314">
        <f t="shared" ref="CG225" si="3113">CG223*CG224</f>
        <v>0</v>
      </c>
      <c r="CH225" s="314">
        <f t="shared" ref="CH225" si="3114">CH223*CH224</f>
        <v>0</v>
      </c>
      <c r="CI225" s="314">
        <f t="shared" ref="CI225" si="3115">CI223*CI224</f>
        <v>0</v>
      </c>
      <c r="CJ225" s="314">
        <f t="shared" ref="CJ225" si="3116">CJ223*CJ224</f>
        <v>0</v>
      </c>
      <c r="CK225" s="314">
        <f t="shared" ref="CK225" si="3117">CK223*CK224</f>
        <v>0</v>
      </c>
      <c r="CL225" s="314">
        <f t="shared" ref="CL225" si="3118">CL223*CL224</f>
        <v>0</v>
      </c>
      <c r="CM225" s="314">
        <f t="shared" ref="CM225" si="3119">CM223*CM224</f>
        <v>0</v>
      </c>
      <c r="CN225" s="314">
        <f t="shared" ref="CN225" si="3120">CN223*CN224</f>
        <v>0</v>
      </c>
      <c r="CO225" s="314">
        <f t="shared" ref="CO225" si="3121">CO223*CO224</f>
        <v>0</v>
      </c>
      <c r="CP225" s="314">
        <f t="shared" ref="CP225" si="3122">CP223*CP224</f>
        <v>0</v>
      </c>
      <c r="CQ225" s="314">
        <f t="shared" ref="CQ225" si="3123">CQ223*CQ224</f>
        <v>0</v>
      </c>
      <c r="CR225" s="314">
        <f t="shared" ref="CR225" si="3124">CR223*CR224</f>
        <v>0</v>
      </c>
      <c r="CS225" s="314">
        <f t="shared" ref="CS225" si="3125">CS223*CS224</f>
        <v>0</v>
      </c>
      <c r="CT225" s="314">
        <f t="shared" ref="CT225" si="3126">CT223*CT224</f>
        <v>0</v>
      </c>
      <c r="CU225" s="314">
        <f t="shared" ref="CU225" si="3127">CU223*CU224</f>
        <v>0</v>
      </c>
      <c r="CV225" s="314">
        <f t="shared" ref="CV225" si="3128">CV223*CV224</f>
        <v>0</v>
      </c>
      <c r="CW225" s="314">
        <f t="shared" ref="CW225" si="3129">CW223*CW224</f>
        <v>0</v>
      </c>
      <c r="CX225" s="314">
        <f t="shared" ref="CX225" si="3130">CX223*CX224</f>
        <v>0</v>
      </c>
      <c r="CY225" s="314">
        <f t="shared" ref="CY225" si="3131">CY223*CY224</f>
        <v>0</v>
      </c>
      <c r="CZ225" s="314">
        <f t="shared" ref="CZ225" si="3132">CZ223*CZ224</f>
        <v>0</v>
      </c>
      <c r="DA225" s="314">
        <f t="shared" ref="DA225" si="3133">DA223*DA224</f>
        <v>0</v>
      </c>
      <c r="DB225" s="314">
        <f t="shared" ref="DB225" si="3134">DB223*DB224</f>
        <v>0</v>
      </c>
      <c r="DC225" s="314">
        <f t="shared" ref="DC225" si="3135">DC223*DC224</f>
        <v>0</v>
      </c>
      <c r="DD225" s="314">
        <f t="shared" ref="DD225" si="3136">DD223*DD224</f>
        <v>0</v>
      </c>
      <c r="DE225" s="314">
        <f t="shared" ref="DE225" si="3137">DE223*DE224</f>
        <v>0</v>
      </c>
      <c r="DF225" s="314">
        <f t="shared" ref="DF225" si="3138">DF223*DF224</f>
        <v>0</v>
      </c>
      <c r="DG225" s="314">
        <f t="shared" ref="DG225" si="3139">DG223*DG224</f>
        <v>0</v>
      </c>
      <c r="DH225" s="314">
        <f t="shared" ref="DH225" si="3140">DH223*DH224</f>
        <v>0</v>
      </c>
      <c r="DI225" s="314">
        <f t="shared" ref="DI225" si="3141">DI223*DI224</f>
        <v>0</v>
      </c>
      <c r="DJ225" s="314">
        <f t="shared" ref="DJ225" si="3142">DJ223*DJ224</f>
        <v>0</v>
      </c>
      <c r="DK225" s="314">
        <f t="shared" ref="DK225" si="3143">DK223*DK224</f>
        <v>0</v>
      </c>
      <c r="DL225" s="314">
        <f t="shared" ref="DL225" si="3144">DL223*DL224</f>
        <v>0</v>
      </c>
      <c r="DM225" s="314">
        <f t="shared" ref="DM225" si="3145">DM223*DM224</f>
        <v>0</v>
      </c>
      <c r="DN225" s="314">
        <f t="shared" ref="DN225" si="3146">DN223*DN224</f>
        <v>0</v>
      </c>
      <c r="DO225" s="314">
        <f t="shared" ref="DO225" si="3147">DO223*DO224</f>
        <v>0</v>
      </c>
      <c r="DP225" s="314">
        <f t="shared" ref="DP225" si="3148">DP223*DP224</f>
        <v>0</v>
      </c>
      <c r="DQ225" s="314">
        <f t="shared" ref="DQ225" si="3149">DQ223*DQ224</f>
        <v>0</v>
      </c>
      <c r="DR225" s="314">
        <f t="shared" ref="DR225" si="3150">DR223*DR224</f>
        <v>0</v>
      </c>
      <c r="DS225" s="314">
        <f t="shared" ref="DS225" si="3151">DS223*DS224</f>
        <v>0</v>
      </c>
      <c r="DT225" s="314">
        <f t="shared" ref="DT225" si="3152">DT223*DT224</f>
        <v>0</v>
      </c>
      <c r="DU225" s="314">
        <f t="shared" ref="DU225" si="3153">DU223*DU224</f>
        <v>0</v>
      </c>
      <c r="DV225" s="314">
        <f t="shared" ref="DV225" si="3154">DV223*DV224</f>
        <v>0</v>
      </c>
      <c r="DW225" s="314">
        <f t="shared" ref="DW225" si="3155">DW223*DW224</f>
        <v>0</v>
      </c>
      <c r="DX225" s="314">
        <f t="shared" ref="DX225" si="3156">DX223*DX224</f>
        <v>0</v>
      </c>
      <c r="DY225" s="314">
        <f t="shared" ref="DY225" si="3157">DY223*DY224</f>
        <v>0</v>
      </c>
      <c r="DZ225" s="314">
        <f t="shared" ref="DZ225" si="3158">DZ223*DZ224</f>
        <v>0</v>
      </c>
      <c r="EA225" s="314">
        <f t="shared" ref="EA225" si="3159">EA223*EA224</f>
        <v>0</v>
      </c>
      <c r="EB225" s="314">
        <f t="shared" ref="EB225" si="3160">EB223*EB224</f>
        <v>0</v>
      </c>
    </row>
    <row r="226" spans="2:132" outlineLevel="1" x14ac:dyDescent="0.25">
      <c r="C226" s="324" t="s">
        <v>417</v>
      </c>
      <c r="D226" s="34"/>
      <c r="E226" s="34"/>
      <c r="F226" s="34"/>
      <c r="G226" s="67" t="s">
        <v>215</v>
      </c>
      <c r="H226" s="34"/>
      <c r="I226" s="34"/>
      <c r="J226" s="126">
        <f>J$13</f>
        <v>1</v>
      </c>
      <c r="K226" s="126">
        <f t="shared" ref="K226:BV226" si="3161">K$13</f>
        <v>1.0026792493128671</v>
      </c>
      <c r="L226" s="126">
        <f t="shared" si="3161"/>
        <v>1.0056539350998608</v>
      </c>
      <c r="M226" s="126">
        <f t="shared" si="3161"/>
        <v>1.0085410656939733</v>
      </c>
      <c r="N226" s="126">
        <f t="shared" si="3161"/>
        <v>1.0114364849476103</v>
      </c>
      <c r="O226" s="126">
        <f t="shared" si="3161"/>
        <v>1.0143402166566737</v>
      </c>
      <c r="P226" s="126">
        <f t="shared" si="3161"/>
        <v>1.0172522846853813</v>
      </c>
      <c r="Q226" s="126">
        <f t="shared" si="3161"/>
        <v>1.0201727129664624</v>
      </c>
      <c r="R226" s="126">
        <f t="shared" si="3161"/>
        <v>1.0231015255013547</v>
      </c>
      <c r="S226" s="126">
        <f t="shared" si="3161"/>
        <v>1.0260387463604019</v>
      </c>
      <c r="T226" s="126">
        <f t="shared" si="3161"/>
        <v>1.028984399683051</v>
      </c>
      <c r="U226" s="126">
        <f t="shared" si="3161"/>
        <v>1.0319385096780509</v>
      </c>
      <c r="V226" s="126">
        <f t="shared" si="3161"/>
        <v>1.0349011006236515</v>
      </c>
      <c r="W226" s="126">
        <f t="shared" si="3161"/>
        <v>1.0377730230388176</v>
      </c>
      <c r="X226" s="126">
        <f t="shared" si="3161"/>
        <v>1.0408518228283561</v>
      </c>
      <c r="Y226" s="126">
        <f t="shared" si="3161"/>
        <v>1.0438400029932626</v>
      </c>
      <c r="Z226" s="126">
        <f t="shared" si="3161"/>
        <v>1.046836761920777</v>
      </c>
      <c r="AA226" s="126">
        <f t="shared" si="3161"/>
        <v>1.0498421242396576</v>
      </c>
      <c r="AB226" s="126">
        <f t="shared" si="3161"/>
        <v>1.05285611464937</v>
      </c>
      <c r="AC226" s="126">
        <f t="shared" si="3161"/>
        <v>1.0558787579202888</v>
      </c>
      <c r="AD226" s="126">
        <f t="shared" si="3161"/>
        <v>1.0589100788939025</v>
      </c>
      <c r="AE226" s="126">
        <f t="shared" si="3161"/>
        <v>1.0619501024830165</v>
      </c>
      <c r="AF226" s="126">
        <f t="shared" si="3161"/>
        <v>1.0649988536719583</v>
      </c>
      <c r="AG226" s="126">
        <f t="shared" si="3161"/>
        <v>1.0680563575167832</v>
      </c>
      <c r="AH226" s="126">
        <f t="shared" si="3161"/>
        <v>1.0711226391454798</v>
      </c>
      <c r="AI226" s="126">
        <f t="shared" si="3161"/>
        <v>1.0739924437404067</v>
      </c>
      <c r="AJ226" s="126">
        <f t="shared" si="3161"/>
        <v>1.0771786970311998</v>
      </c>
      <c r="AK226" s="126">
        <f t="shared" si="3161"/>
        <v>1.0802711679727233</v>
      </c>
      <c r="AL226" s="126">
        <f t="shared" si="3161"/>
        <v>1.0833725170851116</v>
      </c>
      <c r="AM226" s="126">
        <f t="shared" si="3161"/>
        <v>1.0864827698566941</v>
      </c>
      <c r="AN226" s="126">
        <f t="shared" si="3161"/>
        <v>1.0896019518489746</v>
      </c>
      <c r="AO226" s="126">
        <f t="shared" si="3161"/>
        <v>1.0927300886968412</v>
      </c>
      <c r="AP226" s="126">
        <f t="shared" si="3161"/>
        <v>1.0958672061087775</v>
      </c>
      <c r="AQ226" s="126">
        <f t="shared" si="3161"/>
        <v>1.0990133298670732</v>
      </c>
      <c r="AR226" s="126">
        <f t="shared" si="3161"/>
        <v>1.1021684858280367</v>
      </c>
      <c r="AS226" s="126">
        <f t="shared" si="3161"/>
        <v>1.1053326999222071</v>
      </c>
      <c r="AT226" s="126">
        <f t="shared" si="3161"/>
        <v>1.1085059981545673</v>
      </c>
      <c r="AU226" s="126">
        <f t="shared" si="3161"/>
        <v>1.111475962088432</v>
      </c>
      <c r="AV226" s="126">
        <f t="shared" si="3161"/>
        <v>1.1147734191259395</v>
      </c>
      <c r="AW226" s="126">
        <f t="shared" si="3161"/>
        <v>1.1179738207069689</v>
      </c>
      <c r="AX226" s="126">
        <f t="shared" si="3161"/>
        <v>1.1211834103167977</v>
      </c>
      <c r="AY226" s="126">
        <f t="shared" si="3161"/>
        <v>1.1244022143333261</v>
      </c>
      <c r="AZ226" s="126">
        <f t="shared" si="3161"/>
        <v>1.1276302592101826</v>
      </c>
      <c r="BA226" s="126">
        <f t="shared" si="3161"/>
        <v>1.1308675714769412</v>
      </c>
      <c r="BB226" s="126">
        <f t="shared" si="3161"/>
        <v>1.1341141777393395</v>
      </c>
      <c r="BC226" s="126">
        <f t="shared" si="3161"/>
        <v>1.1373701046794982</v>
      </c>
      <c r="BD226" s="126">
        <f t="shared" si="3161"/>
        <v>1.1406353790561385</v>
      </c>
      <c r="BE226" s="126">
        <f t="shared" si="3161"/>
        <v>1.1439100277048042</v>
      </c>
      <c r="BF226" s="126">
        <f t="shared" si="3161"/>
        <v>1.1471940775380809</v>
      </c>
      <c r="BG226" s="126">
        <f t="shared" si="3161"/>
        <v>1.15026769648205</v>
      </c>
      <c r="BH226" s="126">
        <f t="shared" si="3161"/>
        <v>1.1536802383994258</v>
      </c>
      <c r="BI226" s="126">
        <f t="shared" si="3161"/>
        <v>1.1569923375180708</v>
      </c>
      <c r="BJ226" s="126">
        <f t="shared" si="3161"/>
        <v>1.1603139453378331</v>
      </c>
      <c r="BK226" s="126">
        <f t="shared" si="3161"/>
        <v>1.1636450891572303</v>
      </c>
      <c r="BL226" s="126">
        <f t="shared" si="3161"/>
        <v>1.1669857963531516</v>
      </c>
      <c r="BM226" s="126">
        <f t="shared" si="3161"/>
        <v>1.1703360943810825</v>
      </c>
      <c r="BN226" s="126">
        <f t="shared" si="3161"/>
        <v>1.1736960107753303</v>
      </c>
      <c r="BO226" s="126">
        <f t="shared" si="3161"/>
        <v>1.1770655731492505</v>
      </c>
      <c r="BP226" s="126">
        <f t="shared" si="3161"/>
        <v>1.180444809195474</v>
      </c>
      <c r="BQ226" s="126">
        <f t="shared" si="3161"/>
        <v>1.1838337466861339</v>
      </c>
      <c r="BR226" s="126">
        <f t="shared" si="3161"/>
        <v>1.1872324134730949</v>
      </c>
      <c r="BS226" s="126">
        <f t="shared" si="3161"/>
        <v>1.1905270658589224</v>
      </c>
      <c r="BT226" s="126">
        <f t="shared" si="3161"/>
        <v>1.1940590467434065</v>
      </c>
      <c r="BU226" s="126">
        <f t="shared" si="3161"/>
        <v>1.1974870693312041</v>
      </c>
      <c r="BV226" s="126">
        <f t="shared" si="3161"/>
        <v>1.2009249334246579</v>
      </c>
      <c r="BW226" s="126">
        <f t="shared" ref="BW226:EB226" si="3162">BW$13</f>
        <v>1.204372667277734</v>
      </c>
      <c r="BX226" s="126">
        <f t="shared" si="3162"/>
        <v>1.2078302992255125</v>
      </c>
      <c r="BY226" s="126">
        <f t="shared" si="3162"/>
        <v>1.2112978576844211</v>
      </c>
      <c r="BZ226" s="126">
        <f t="shared" si="3162"/>
        <v>1.2147753711524676</v>
      </c>
      <c r="CA226" s="126">
        <f t="shared" si="3162"/>
        <v>1.2182628682094752</v>
      </c>
      <c r="CB226" s="126">
        <f t="shared" si="3162"/>
        <v>1.2217603775173165</v>
      </c>
      <c r="CC226" s="126">
        <f t="shared" si="3162"/>
        <v>1.2252679278201495</v>
      </c>
      <c r="CD226" s="126">
        <f t="shared" si="3162"/>
        <v>1.2287855479446541</v>
      </c>
      <c r="CE226" s="126">
        <f t="shared" si="3162"/>
        <v>1.232077770779646</v>
      </c>
      <c r="CF226" s="126">
        <f t="shared" si="3162"/>
        <v>1.23573302168438</v>
      </c>
      <c r="CG226" s="126">
        <f t="shared" si="3162"/>
        <v>1.2392806860334544</v>
      </c>
      <c r="CH226" s="126">
        <f t="shared" si="3162"/>
        <v>1.2428385353675644</v>
      </c>
      <c r="CI226" s="126">
        <f t="shared" si="3162"/>
        <v>1.2464065989267703</v>
      </c>
      <c r="CJ226" s="126">
        <f t="shared" si="3162"/>
        <v>1.2499849060350778</v>
      </c>
      <c r="CK226" s="126">
        <f t="shared" si="3162"/>
        <v>1.2535734861006791</v>
      </c>
      <c r="CL226" s="126">
        <f t="shared" si="3162"/>
        <v>1.257172368616194</v>
      </c>
      <c r="CM226" s="126">
        <f t="shared" si="3162"/>
        <v>1.2607815831589126</v>
      </c>
      <c r="CN226" s="126">
        <f t="shared" si="3162"/>
        <v>1.2644011593910389</v>
      </c>
      <c r="CO226" s="126">
        <f t="shared" si="3162"/>
        <v>1.2680311270599336</v>
      </c>
      <c r="CP226" s="126">
        <f t="shared" si="3162"/>
        <v>1.2716715159983594</v>
      </c>
      <c r="CQ226" s="126">
        <f t="shared" si="3162"/>
        <v>1.2750786410337906</v>
      </c>
      <c r="CR226" s="126">
        <f t="shared" si="3162"/>
        <v>1.2788614642181557</v>
      </c>
      <c r="CS226" s="126">
        <f t="shared" si="3162"/>
        <v>1.2825329459576562</v>
      </c>
      <c r="CT226" s="126">
        <f t="shared" si="3162"/>
        <v>1.2862149681493797</v>
      </c>
      <c r="CU226" s="126">
        <f t="shared" si="3162"/>
        <v>1.289907561053897</v>
      </c>
      <c r="CV226" s="126">
        <f t="shared" si="3162"/>
        <v>1.293610755018654</v>
      </c>
      <c r="CW226" s="126">
        <f t="shared" si="3162"/>
        <v>1.2973245804782207</v>
      </c>
      <c r="CX226" s="126">
        <f t="shared" si="3162"/>
        <v>1.3010490679545423</v>
      </c>
      <c r="CY226" s="126">
        <f t="shared" si="3162"/>
        <v>1.304784248057189</v>
      </c>
      <c r="CZ226" s="126">
        <f t="shared" si="3162"/>
        <v>1.3085301514836076</v>
      </c>
      <c r="DA226" s="126">
        <f t="shared" si="3162"/>
        <v>1.3122868090193751</v>
      </c>
      <c r="DB226" s="126">
        <f t="shared" si="3162"/>
        <v>1.3160542515384499</v>
      </c>
      <c r="DC226" s="126">
        <f t="shared" si="3162"/>
        <v>1.3195802889875801</v>
      </c>
      <c r="DD226" s="126">
        <f t="shared" si="3162"/>
        <v>1.323495136864544</v>
      </c>
      <c r="DE226" s="126">
        <f t="shared" si="3162"/>
        <v>1.3272947573576725</v>
      </c>
      <c r="DF226" s="126">
        <f t="shared" si="3162"/>
        <v>1.3311052861764079</v>
      </c>
      <c r="DG226" s="126">
        <f t="shared" si="3162"/>
        <v>1.3349267546374479</v>
      </c>
      <c r="DH226" s="126">
        <f t="shared" si="3162"/>
        <v>1.3387591941473977</v>
      </c>
      <c r="DI226" s="126">
        <f t="shared" si="3162"/>
        <v>1.3426026362030277</v>
      </c>
      <c r="DJ226" s="126">
        <f t="shared" si="3162"/>
        <v>1.3464571123915319</v>
      </c>
      <c r="DK226" s="126">
        <f t="shared" si="3162"/>
        <v>1.3503226543907885</v>
      </c>
      <c r="DL226" s="126">
        <f t="shared" si="3162"/>
        <v>1.3541992939696192</v>
      </c>
      <c r="DM226" s="126">
        <f t="shared" si="3162"/>
        <v>1.358087062988051</v>
      </c>
      <c r="DN226" s="126">
        <f t="shared" si="3162"/>
        <v>1.361985993397578</v>
      </c>
      <c r="DO226" s="126">
        <f t="shared" si="3162"/>
        <v>1.3657655991021458</v>
      </c>
      <c r="DP226" s="126">
        <f t="shared" si="3162"/>
        <v>1.3698174666548035</v>
      </c>
      <c r="DQ226" s="126">
        <f t="shared" si="3162"/>
        <v>1.3737500738651915</v>
      </c>
      <c r="DR226" s="126">
        <f t="shared" si="3162"/>
        <v>1.3776939711925826</v>
      </c>
      <c r="DS226" s="126">
        <f t="shared" si="3162"/>
        <v>1.381649191049759</v>
      </c>
      <c r="DT226" s="126">
        <f t="shared" si="3162"/>
        <v>1.385615765942557</v>
      </c>
      <c r="DU226" s="126">
        <f t="shared" si="3162"/>
        <v>1.3895937284701338</v>
      </c>
      <c r="DV226" s="126">
        <f t="shared" si="3162"/>
        <v>1.3935831113252357</v>
      </c>
      <c r="DW226" s="126">
        <f t="shared" si="3162"/>
        <v>1.3975839472944662</v>
      </c>
      <c r="DX226" s="126">
        <f t="shared" si="3162"/>
        <v>1.401596269258556</v>
      </c>
      <c r="DY226" s="126">
        <f t="shared" si="3162"/>
        <v>1.4056201101926329</v>
      </c>
      <c r="DZ226" s="126">
        <f t="shared" si="3162"/>
        <v>1.4096555031664932</v>
      </c>
      <c r="EA226" s="126">
        <f t="shared" si="3162"/>
        <v>1.4134323217047313</v>
      </c>
      <c r="EB226" s="126">
        <f t="shared" si="3162"/>
        <v>1.4176256038945581</v>
      </c>
    </row>
    <row r="227" spans="2:132" outlineLevel="1" x14ac:dyDescent="0.25">
      <c r="C227" s="321" t="s">
        <v>531</v>
      </c>
      <c r="D227" s="38"/>
      <c r="E227" s="38"/>
      <c r="F227" s="38"/>
      <c r="G227" s="52" t="s">
        <v>220</v>
      </c>
      <c r="H227" s="46">
        <f t="shared" ref="H227" si="3163">SUM(J227:EB227)</f>
        <v>4257530.5673975572</v>
      </c>
      <c r="I227" s="38"/>
      <c r="J227" s="82">
        <f>J225*J226</f>
        <v>0</v>
      </c>
      <c r="K227" s="82">
        <f t="shared" ref="K227" si="3164">K225*K226</f>
        <v>0</v>
      </c>
      <c r="L227" s="82">
        <f t="shared" ref="L227" si="3165">L225*L226</f>
        <v>0</v>
      </c>
      <c r="M227" s="82">
        <f t="shared" ref="M227" si="3166">M225*M226</f>
        <v>0</v>
      </c>
      <c r="N227" s="82">
        <f t="shared" ref="N227" si="3167">N225*N226</f>
        <v>0</v>
      </c>
      <c r="O227" s="82">
        <f t="shared" ref="O227" si="3168">O225*O226</f>
        <v>0</v>
      </c>
      <c r="P227" s="82">
        <f t="shared" ref="P227" si="3169">P225*P226</f>
        <v>0</v>
      </c>
      <c r="Q227" s="82">
        <f t="shared" ref="Q227" si="3170">Q225*Q226</f>
        <v>0</v>
      </c>
      <c r="R227" s="82">
        <f t="shared" ref="R227" si="3171">R225*R226</f>
        <v>0</v>
      </c>
      <c r="S227" s="82">
        <f t="shared" ref="S227" si="3172">S225*S226</f>
        <v>0</v>
      </c>
      <c r="T227" s="82">
        <f t="shared" ref="T227" si="3173">T225*T226</f>
        <v>0</v>
      </c>
      <c r="U227" s="82">
        <f t="shared" ref="U227" si="3174">U225*U226</f>
        <v>0</v>
      </c>
      <c r="V227" s="82">
        <f t="shared" ref="V227" si="3175">V225*V226</f>
        <v>0</v>
      </c>
      <c r="W227" s="82">
        <f t="shared" ref="W227" si="3176">W225*W226</f>
        <v>0</v>
      </c>
      <c r="X227" s="82">
        <f t="shared" ref="X227" si="3177">X225*X226</f>
        <v>0</v>
      </c>
      <c r="Y227" s="82">
        <f t="shared" ref="Y227" si="3178">Y225*Y226</f>
        <v>0</v>
      </c>
      <c r="Z227" s="82">
        <f t="shared" ref="Z227" si="3179">Z225*Z226</f>
        <v>0</v>
      </c>
      <c r="AA227" s="82">
        <f t="shared" ref="AA227" si="3180">AA225*AA226</f>
        <v>0</v>
      </c>
      <c r="AB227" s="82">
        <f t="shared" ref="AB227" si="3181">AB225*AB226</f>
        <v>0</v>
      </c>
      <c r="AC227" s="82">
        <f t="shared" ref="AC227" si="3182">AC225*AC226</f>
        <v>0</v>
      </c>
      <c r="AD227" s="82">
        <f t="shared" ref="AD227" si="3183">AD225*AD226</f>
        <v>0</v>
      </c>
      <c r="AE227" s="82">
        <f t="shared" ref="AE227" si="3184">AE225*AE226</f>
        <v>0</v>
      </c>
      <c r="AF227" s="82">
        <f t="shared" ref="AF227" si="3185">AF225*AF226</f>
        <v>0</v>
      </c>
      <c r="AG227" s="82">
        <f t="shared" ref="AG227" si="3186">AG225*AG226</f>
        <v>0</v>
      </c>
      <c r="AH227" s="82">
        <f t="shared" ref="AH227" si="3187">AH225*AH226</f>
        <v>221348.81291401939</v>
      </c>
      <c r="AI227" s="82">
        <f t="shared" ref="AI227" si="3188">AI225*AI226</f>
        <v>221941.86156892322</v>
      </c>
      <c r="AJ227" s="82">
        <f t="shared" ref="AJ227" si="3189">AJ225*AJ226</f>
        <v>222600.30473666647</v>
      </c>
      <c r="AK227" s="82">
        <f t="shared" ref="AK227" si="3190">AK225*AK226</f>
        <v>223239.36766640103</v>
      </c>
      <c r="AL227" s="82">
        <f t="shared" ref="AL227" si="3191">AL225*AL226</f>
        <v>223880.26528108199</v>
      </c>
      <c r="AM227" s="82">
        <f t="shared" ref="AM227" si="3192">AM225*AM226</f>
        <v>224523.00284790399</v>
      </c>
      <c r="AN227" s="82">
        <f t="shared" ref="AN227" si="3193">AN225*AN226</f>
        <v>225167.58564918328</v>
      </c>
      <c r="AO227" s="82">
        <f t="shared" ref="AO227" si="3194">AO225*AO226</f>
        <v>225814.01898240109</v>
      </c>
      <c r="AP227" s="82">
        <f t="shared" ref="AP227" si="3195">AP225*AP226</f>
        <v>226462.30816024722</v>
      </c>
      <c r="AQ227" s="82">
        <f t="shared" ref="AQ227" si="3196">AQ225*AQ226</f>
        <v>227112.45851066359</v>
      </c>
      <c r="AR227" s="82">
        <f t="shared" ref="AR227" si="3197">AR225*AR226</f>
        <v>227764.47537688821</v>
      </c>
      <c r="AS227" s="82">
        <f t="shared" ref="AS227" si="3198">AS225*AS226</f>
        <v>228418.36411749889</v>
      </c>
      <c r="AT227" s="82">
        <f t="shared" ref="AT227" si="3199">AT225*AT226</f>
        <v>229074.13010645739</v>
      </c>
      <c r="AU227" s="82">
        <f t="shared" ref="AU227" si="3200">AU225*AU226</f>
        <v>229687.87681214075</v>
      </c>
      <c r="AV227" s="82">
        <f t="shared" ref="AV227" si="3201">AV225*AV226</f>
        <v>230369.30037113634</v>
      </c>
      <c r="AW227" s="82">
        <f t="shared" ref="AW227" si="3202">AW225*AW226</f>
        <v>231030.66730048644</v>
      </c>
      <c r="AX227" s="82">
        <f t="shared" ref="AX227" si="3203">AX225*AX226</f>
        <v>231693.93294730681</v>
      </c>
      <c r="AY227" s="82">
        <f t="shared" ref="AY227" si="3204">AY225*AY226</f>
        <v>232359.10276262305</v>
      </c>
      <c r="AZ227" s="82">
        <f t="shared" ref="AZ227" si="3205">AZ225*AZ226</f>
        <v>175042.73128552761</v>
      </c>
      <c r="BA227" s="82">
        <f t="shared" ref="BA227" si="3206">BA225*BA226</f>
        <v>0</v>
      </c>
      <c r="BB227" s="82">
        <f t="shared" ref="BB227" si="3207">BB225*BB226</f>
        <v>0</v>
      </c>
      <c r="BC227" s="82">
        <f t="shared" ref="BC227" si="3208">BC225*BC226</f>
        <v>0</v>
      </c>
      <c r="BD227" s="82">
        <f t="shared" ref="BD227" si="3209">BD225*BD226</f>
        <v>0</v>
      </c>
      <c r="BE227" s="82">
        <f t="shared" ref="BE227" si="3210">BE225*BE226</f>
        <v>0</v>
      </c>
      <c r="BF227" s="82">
        <f t="shared" ref="BF227" si="3211">BF225*BF226</f>
        <v>0</v>
      </c>
      <c r="BG227" s="82">
        <f t="shared" ref="BG227" si="3212">BG225*BG226</f>
        <v>0</v>
      </c>
      <c r="BH227" s="82">
        <f t="shared" ref="BH227" si="3213">BH225*BH226</f>
        <v>0</v>
      </c>
      <c r="BI227" s="82">
        <f t="shared" ref="BI227" si="3214">BI225*BI226</f>
        <v>0</v>
      </c>
      <c r="BJ227" s="82">
        <f t="shared" ref="BJ227" si="3215">BJ225*BJ226</f>
        <v>0</v>
      </c>
      <c r="BK227" s="82">
        <f t="shared" ref="BK227" si="3216">BK225*BK226</f>
        <v>0</v>
      </c>
      <c r="BL227" s="82">
        <f t="shared" ref="BL227" si="3217">BL225*BL226</f>
        <v>0</v>
      </c>
      <c r="BM227" s="82">
        <f t="shared" ref="BM227" si="3218">BM225*BM226</f>
        <v>0</v>
      </c>
      <c r="BN227" s="82">
        <f t="shared" ref="BN227" si="3219">BN225*BN226</f>
        <v>0</v>
      </c>
      <c r="BO227" s="82">
        <f t="shared" ref="BO227" si="3220">BO225*BO226</f>
        <v>0</v>
      </c>
      <c r="BP227" s="82">
        <f t="shared" ref="BP227" si="3221">BP225*BP226</f>
        <v>0</v>
      </c>
      <c r="BQ227" s="82">
        <f t="shared" ref="BQ227" si="3222">BQ225*BQ226</f>
        <v>0</v>
      </c>
      <c r="BR227" s="82">
        <f t="shared" ref="BR227" si="3223">BR225*BR226</f>
        <v>0</v>
      </c>
      <c r="BS227" s="82">
        <f t="shared" ref="BS227" si="3224">BS225*BS226</f>
        <v>0</v>
      </c>
      <c r="BT227" s="82">
        <f t="shared" ref="BT227" si="3225">BT225*BT226</f>
        <v>0</v>
      </c>
      <c r="BU227" s="82">
        <f t="shared" ref="BU227" si="3226">BU225*BU226</f>
        <v>0</v>
      </c>
      <c r="BV227" s="82">
        <f t="shared" ref="BV227" si="3227">BV225*BV226</f>
        <v>0</v>
      </c>
      <c r="BW227" s="82">
        <f t="shared" ref="BW227" si="3228">BW225*BW226</f>
        <v>0</v>
      </c>
      <c r="BX227" s="82">
        <f t="shared" ref="BX227" si="3229">BX225*BX226</f>
        <v>0</v>
      </c>
      <c r="BY227" s="82">
        <f t="shared" ref="BY227" si="3230">BY225*BY226</f>
        <v>0</v>
      </c>
      <c r="BZ227" s="82">
        <f t="shared" ref="BZ227" si="3231">BZ225*BZ226</f>
        <v>0</v>
      </c>
      <c r="CA227" s="82">
        <f t="shared" ref="CA227" si="3232">CA225*CA226</f>
        <v>0</v>
      </c>
      <c r="CB227" s="82">
        <f t="shared" ref="CB227" si="3233">CB225*CB226</f>
        <v>0</v>
      </c>
      <c r="CC227" s="82">
        <f t="shared" ref="CC227" si="3234">CC225*CC226</f>
        <v>0</v>
      </c>
      <c r="CD227" s="82">
        <f t="shared" ref="CD227" si="3235">CD225*CD226</f>
        <v>0</v>
      </c>
      <c r="CE227" s="82">
        <f t="shared" ref="CE227" si="3236">CE225*CE226</f>
        <v>0</v>
      </c>
      <c r="CF227" s="82">
        <f t="shared" ref="CF227" si="3237">CF225*CF226</f>
        <v>0</v>
      </c>
      <c r="CG227" s="82">
        <f t="shared" ref="CG227" si="3238">CG225*CG226</f>
        <v>0</v>
      </c>
      <c r="CH227" s="82">
        <f t="shared" ref="CH227" si="3239">CH225*CH226</f>
        <v>0</v>
      </c>
      <c r="CI227" s="82">
        <f t="shared" ref="CI227" si="3240">CI225*CI226</f>
        <v>0</v>
      </c>
      <c r="CJ227" s="82">
        <f t="shared" ref="CJ227" si="3241">CJ225*CJ226</f>
        <v>0</v>
      </c>
      <c r="CK227" s="82">
        <f t="shared" ref="CK227" si="3242">CK225*CK226</f>
        <v>0</v>
      </c>
      <c r="CL227" s="82">
        <f t="shared" ref="CL227" si="3243">CL225*CL226</f>
        <v>0</v>
      </c>
      <c r="CM227" s="82">
        <f t="shared" ref="CM227" si="3244">CM225*CM226</f>
        <v>0</v>
      </c>
      <c r="CN227" s="82">
        <f t="shared" ref="CN227" si="3245">CN225*CN226</f>
        <v>0</v>
      </c>
      <c r="CO227" s="82">
        <f t="shared" ref="CO227" si="3246">CO225*CO226</f>
        <v>0</v>
      </c>
      <c r="CP227" s="82">
        <f t="shared" ref="CP227" si="3247">CP225*CP226</f>
        <v>0</v>
      </c>
      <c r="CQ227" s="82">
        <f t="shared" ref="CQ227" si="3248">CQ225*CQ226</f>
        <v>0</v>
      </c>
      <c r="CR227" s="82">
        <f t="shared" ref="CR227" si="3249">CR225*CR226</f>
        <v>0</v>
      </c>
      <c r="CS227" s="82">
        <f t="shared" ref="CS227" si="3250">CS225*CS226</f>
        <v>0</v>
      </c>
      <c r="CT227" s="82">
        <f t="shared" ref="CT227" si="3251">CT225*CT226</f>
        <v>0</v>
      </c>
      <c r="CU227" s="82">
        <f t="shared" ref="CU227" si="3252">CU225*CU226</f>
        <v>0</v>
      </c>
      <c r="CV227" s="82">
        <f t="shared" ref="CV227" si="3253">CV225*CV226</f>
        <v>0</v>
      </c>
      <c r="CW227" s="82">
        <f t="shared" ref="CW227" si="3254">CW225*CW226</f>
        <v>0</v>
      </c>
      <c r="CX227" s="82">
        <f t="shared" ref="CX227" si="3255">CX225*CX226</f>
        <v>0</v>
      </c>
      <c r="CY227" s="82">
        <f t="shared" ref="CY227" si="3256">CY225*CY226</f>
        <v>0</v>
      </c>
      <c r="CZ227" s="82">
        <f t="shared" ref="CZ227" si="3257">CZ225*CZ226</f>
        <v>0</v>
      </c>
      <c r="DA227" s="82">
        <f t="shared" ref="DA227" si="3258">DA225*DA226</f>
        <v>0</v>
      </c>
      <c r="DB227" s="82">
        <f t="shared" ref="DB227" si="3259">DB225*DB226</f>
        <v>0</v>
      </c>
      <c r="DC227" s="82">
        <f t="shared" ref="DC227" si="3260">DC225*DC226</f>
        <v>0</v>
      </c>
      <c r="DD227" s="82">
        <f t="shared" ref="DD227" si="3261">DD225*DD226</f>
        <v>0</v>
      </c>
      <c r="DE227" s="82">
        <f t="shared" ref="DE227" si="3262">DE225*DE226</f>
        <v>0</v>
      </c>
      <c r="DF227" s="82">
        <f t="shared" ref="DF227" si="3263">DF225*DF226</f>
        <v>0</v>
      </c>
      <c r="DG227" s="82">
        <f t="shared" ref="DG227" si="3264">DG225*DG226</f>
        <v>0</v>
      </c>
      <c r="DH227" s="82">
        <f t="shared" ref="DH227" si="3265">DH225*DH226</f>
        <v>0</v>
      </c>
      <c r="DI227" s="82">
        <f t="shared" ref="DI227" si="3266">DI225*DI226</f>
        <v>0</v>
      </c>
      <c r="DJ227" s="82">
        <f t="shared" ref="DJ227" si="3267">DJ225*DJ226</f>
        <v>0</v>
      </c>
      <c r="DK227" s="82">
        <f t="shared" ref="DK227" si="3268">DK225*DK226</f>
        <v>0</v>
      </c>
      <c r="DL227" s="82">
        <f t="shared" ref="DL227" si="3269">DL225*DL226</f>
        <v>0</v>
      </c>
      <c r="DM227" s="82">
        <f t="shared" ref="DM227" si="3270">DM225*DM226</f>
        <v>0</v>
      </c>
      <c r="DN227" s="82">
        <f t="shared" ref="DN227" si="3271">DN225*DN226</f>
        <v>0</v>
      </c>
      <c r="DO227" s="82">
        <f t="shared" ref="DO227" si="3272">DO225*DO226</f>
        <v>0</v>
      </c>
      <c r="DP227" s="82">
        <f t="shared" ref="DP227" si="3273">DP225*DP226</f>
        <v>0</v>
      </c>
      <c r="DQ227" s="82">
        <f t="shared" ref="DQ227" si="3274">DQ225*DQ226</f>
        <v>0</v>
      </c>
      <c r="DR227" s="82">
        <f t="shared" ref="DR227" si="3275">DR225*DR226</f>
        <v>0</v>
      </c>
      <c r="DS227" s="82">
        <f t="shared" ref="DS227" si="3276">DS225*DS226</f>
        <v>0</v>
      </c>
      <c r="DT227" s="82">
        <f t="shared" ref="DT227" si="3277">DT225*DT226</f>
        <v>0</v>
      </c>
      <c r="DU227" s="82">
        <f t="shared" ref="DU227" si="3278">DU225*DU226</f>
        <v>0</v>
      </c>
      <c r="DV227" s="82">
        <f t="shared" ref="DV227" si="3279">DV225*DV226</f>
        <v>0</v>
      </c>
      <c r="DW227" s="82">
        <f t="shared" ref="DW227" si="3280">DW225*DW226</f>
        <v>0</v>
      </c>
      <c r="DX227" s="82">
        <f t="shared" ref="DX227" si="3281">DX225*DX226</f>
        <v>0</v>
      </c>
      <c r="DY227" s="82">
        <f t="shared" ref="DY227" si="3282">DY225*DY226</f>
        <v>0</v>
      </c>
      <c r="DZ227" s="82">
        <f t="shared" ref="DZ227" si="3283">DZ225*DZ226</f>
        <v>0</v>
      </c>
      <c r="EA227" s="82">
        <f t="shared" ref="EA227" si="3284">EA225*EA226</f>
        <v>0</v>
      </c>
      <c r="EB227" s="82">
        <f t="shared" ref="EB227" si="3285">EB225*EB226</f>
        <v>0</v>
      </c>
    </row>
    <row r="228" spans="2:132" outlineLevel="1" x14ac:dyDescent="0.25">
      <c r="G228" s="52"/>
      <c r="H228" s="29"/>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row>
    <row r="229" spans="2:132" ht="13" x14ac:dyDescent="0.3">
      <c r="C229" s="348" t="s">
        <v>567</v>
      </c>
      <c r="D229" s="342"/>
      <c r="E229" s="342"/>
      <c r="F229" s="342"/>
      <c r="G229" s="349" t="s">
        <v>220</v>
      </c>
      <c r="H229" s="344">
        <f>SUM(J229:EB229)</f>
        <v>18327272.431859884</v>
      </c>
      <c r="I229" s="342"/>
      <c r="J229" s="345">
        <f t="shared" ref="J229:AO229" si="3286">CHOOSE(Scenario,J209,J218,J227)</f>
        <v>0</v>
      </c>
      <c r="K229" s="346">
        <f t="shared" si="3286"/>
        <v>0</v>
      </c>
      <c r="L229" s="346">
        <f t="shared" si="3286"/>
        <v>0</v>
      </c>
      <c r="M229" s="346">
        <f t="shared" si="3286"/>
        <v>0</v>
      </c>
      <c r="N229" s="346">
        <f t="shared" si="3286"/>
        <v>0</v>
      </c>
      <c r="O229" s="346">
        <f t="shared" si="3286"/>
        <v>0</v>
      </c>
      <c r="P229" s="346">
        <f t="shared" si="3286"/>
        <v>0</v>
      </c>
      <c r="Q229" s="346">
        <f t="shared" si="3286"/>
        <v>0</v>
      </c>
      <c r="R229" s="346">
        <f t="shared" si="3286"/>
        <v>0</v>
      </c>
      <c r="S229" s="346">
        <f t="shared" si="3286"/>
        <v>0</v>
      </c>
      <c r="T229" s="346">
        <f t="shared" si="3286"/>
        <v>0</v>
      </c>
      <c r="U229" s="346">
        <f t="shared" si="3286"/>
        <v>0</v>
      </c>
      <c r="V229" s="346">
        <f t="shared" si="3286"/>
        <v>0</v>
      </c>
      <c r="W229" s="346">
        <f t="shared" si="3286"/>
        <v>0</v>
      </c>
      <c r="X229" s="346">
        <f t="shared" si="3286"/>
        <v>0</v>
      </c>
      <c r="Y229" s="346">
        <f t="shared" si="3286"/>
        <v>0</v>
      </c>
      <c r="Z229" s="346">
        <f t="shared" si="3286"/>
        <v>0</v>
      </c>
      <c r="AA229" s="346">
        <f t="shared" si="3286"/>
        <v>0</v>
      </c>
      <c r="AB229" s="346">
        <f t="shared" si="3286"/>
        <v>0</v>
      </c>
      <c r="AC229" s="346">
        <f t="shared" si="3286"/>
        <v>0</v>
      </c>
      <c r="AD229" s="346">
        <f t="shared" si="3286"/>
        <v>0</v>
      </c>
      <c r="AE229" s="346">
        <f t="shared" si="3286"/>
        <v>0</v>
      </c>
      <c r="AF229" s="346">
        <f t="shared" si="3286"/>
        <v>0</v>
      </c>
      <c r="AG229" s="346">
        <f t="shared" si="3286"/>
        <v>0</v>
      </c>
      <c r="AH229" s="346">
        <f t="shared" si="3286"/>
        <v>952834.02726658864</v>
      </c>
      <c r="AI229" s="346">
        <f t="shared" si="3286"/>
        <v>955386.90717941907</v>
      </c>
      <c r="AJ229" s="346">
        <f t="shared" si="3286"/>
        <v>958221.28901769279</v>
      </c>
      <c r="AK229" s="346">
        <f t="shared" si="3286"/>
        <v>960972.24528892559</v>
      </c>
      <c r="AL229" s="346">
        <f t="shared" si="3286"/>
        <v>963731.09927699377</v>
      </c>
      <c r="AM229" s="346">
        <f t="shared" si="3286"/>
        <v>966497.8736554425</v>
      </c>
      <c r="AN229" s="346">
        <f t="shared" si="3286"/>
        <v>969272.59116291022</v>
      </c>
      <c r="AO229" s="346">
        <f t="shared" si="3286"/>
        <v>972055.27460331586</v>
      </c>
      <c r="AP229" s="346">
        <f t="shared" ref="AP229:BU229" si="3287">CHOOSE(Scenario,AP209,AP218,AP227)</f>
        <v>974845.94684604625</v>
      </c>
      <c r="AQ229" s="346">
        <f t="shared" si="3287"/>
        <v>977644.63082614355</v>
      </c>
      <c r="AR229" s="346">
        <f t="shared" si="3287"/>
        <v>980451.34954449453</v>
      </c>
      <c r="AS229" s="346">
        <f t="shared" si="3287"/>
        <v>983266.12606801873</v>
      </c>
      <c r="AT229" s="346">
        <f t="shared" si="3287"/>
        <v>986088.98352985887</v>
      </c>
      <c r="AU229" s="346">
        <f t="shared" si="3287"/>
        <v>988730.96176140709</v>
      </c>
      <c r="AV229" s="346">
        <f t="shared" si="3287"/>
        <v>991664.2666454243</v>
      </c>
      <c r="AW229" s="346">
        <f t="shared" si="3287"/>
        <v>994511.23431829084</v>
      </c>
      <c r="AX229" s="346">
        <f t="shared" si="3287"/>
        <v>997366.37534700241</v>
      </c>
      <c r="AY229" s="346">
        <f t="shared" si="3287"/>
        <v>1000229.7131964362</v>
      </c>
      <c r="AZ229" s="346">
        <f t="shared" si="3287"/>
        <v>753501.5363254695</v>
      </c>
      <c r="BA229" s="346">
        <f t="shared" si="3287"/>
        <v>0</v>
      </c>
      <c r="BB229" s="346">
        <f t="shared" si="3287"/>
        <v>0</v>
      </c>
      <c r="BC229" s="346">
        <f t="shared" si="3287"/>
        <v>0</v>
      </c>
      <c r="BD229" s="346">
        <f t="shared" si="3287"/>
        <v>0</v>
      </c>
      <c r="BE229" s="346">
        <f t="shared" si="3287"/>
        <v>0</v>
      </c>
      <c r="BF229" s="346">
        <f t="shared" si="3287"/>
        <v>0</v>
      </c>
      <c r="BG229" s="346">
        <f t="shared" si="3287"/>
        <v>0</v>
      </c>
      <c r="BH229" s="346">
        <f t="shared" si="3287"/>
        <v>0</v>
      </c>
      <c r="BI229" s="346">
        <f t="shared" si="3287"/>
        <v>0</v>
      </c>
      <c r="BJ229" s="346">
        <f t="shared" si="3287"/>
        <v>0</v>
      </c>
      <c r="BK229" s="346">
        <f t="shared" si="3287"/>
        <v>0</v>
      </c>
      <c r="BL229" s="346">
        <f t="shared" si="3287"/>
        <v>0</v>
      </c>
      <c r="BM229" s="346">
        <f t="shared" si="3287"/>
        <v>0</v>
      </c>
      <c r="BN229" s="346">
        <f t="shared" si="3287"/>
        <v>0</v>
      </c>
      <c r="BO229" s="346">
        <f t="shared" si="3287"/>
        <v>0</v>
      </c>
      <c r="BP229" s="346">
        <f t="shared" si="3287"/>
        <v>0</v>
      </c>
      <c r="BQ229" s="346">
        <f t="shared" si="3287"/>
        <v>0</v>
      </c>
      <c r="BR229" s="346">
        <f t="shared" si="3287"/>
        <v>0</v>
      </c>
      <c r="BS229" s="346">
        <f t="shared" si="3287"/>
        <v>0</v>
      </c>
      <c r="BT229" s="346">
        <f t="shared" si="3287"/>
        <v>0</v>
      </c>
      <c r="BU229" s="346">
        <f t="shared" si="3287"/>
        <v>0</v>
      </c>
      <c r="BV229" s="346">
        <f t="shared" ref="BV229:DA229" si="3288">CHOOSE(Scenario,BV209,BV218,BV227)</f>
        <v>0</v>
      </c>
      <c r="BW229" s="346">
        <f t="shared" si="3288"/>
        <v>0</v>
      </c>
      <c r="BX229" s="346">
        <f t="shared" si="3288"/>
        <v>0</v>
      </c>
      <c r="BY229" s="346">
        <f t="shared" si="3288"/>
        <v>0</v>
      </c>
      <c r="BZ229" s="346">
        <f t="shared" si="3288"/>
        <v>0</v>
      </c>
      <c r="CA229" s="346">
        <f t="shared" si="3288"/>
        <v>0</v>
      </c>
      <c r="CB229" s="346">
        <f t="shared" si="3288"/>
        <v>0</v>
      </c>
      <c r="CC229" s="346">
        <f t="shared" si="3288"/>
        <v>0</v>
      </c>
      <c r="CD229" s="346">
        <f t="shared" si="3288"/>
        <v>0</v>
      </c>
      <c r="CE229" s="346">
        <f t="shared" si="3288"/>
        <v>0</v>
      </c>
      <c r="CF229" s="346">
        <f t="shared" si="3288"/>
        <v>0</v>
      </c>
      <c r="CG229" s="346">
        <f t="shared" si="3288"/>
        <v>0</v>
      </c>
      <c r="CH229" s="346">
        <f t="shared" si="3288"/>
        <v>0</v>
      </c>
      <c r="CI229" s="346">
        <f t="shared" si="3288"/>
        <v>0</v>
      </c>
      <c r="CJ229" s="346">
        <f t="shared" si="3288"/>
        <v>0</v>
      </c>
      <c r="CK229" s="346">
        <f t="shared" si="3288"/>
        <v>0</v>
      </c>
      <c r="CL229" s="346">
        <f t="shared" si="3288"/>
        <v>0</v>
      </c>
      <c r="CM229" s="346">
        <f t="shared" si="3288"/>
        <v>0</v>
      </c>
      <c r="CN229" s="346">
        <f t="shared" si="3288"/>
        <v>0</v>
      </c>
      <c r="CO229" s="346">
        <f t="shared" si="3288"/>
        <v>0</v>
      </c>
      <c r="CP229" s="346">
        <f t="shared" si="3288"/>
        <v>0</v>
      </c>
      <c r="CQ229" s="346">
        <f t="shared" si="3288"/>
        <v>0</v>
      </c>
      <c r="CR229" s="346">
        <f t="shared" si="3288"/>
        <v>0</v>
      </c>
      <c r="CS229" s="346">
        <f t="shared" si="3288"/>
        <v>0</v>
      </c>
      <c r="CT229" s="346">
        <f t="shared" si="3288"/>
        <v>0</v>
      </c>
      <c r="CU229" s="346">
        <f t="shared" si="3288"/>
        <v>0</v>
      </c>
      <c r="CV229" s="346">
        <f t="shared" si="3288"/>
        <v>0</v>
      </c>
      <c r="CW229" s="346">
        <f t="shared" si="3288"/>
        <v>0</v>
      </c>
      <c r="CX229" s="346">
        <f t="shared" si="3288"/>
        <v>0</v>
      </c>
      <c r="CY229" s="346">
        <f t="shared" si="3288"/>
        <v>0</v>
      </c>
      <c r="CZ229" s="346">
        <f t="shared" si="3288"/>
        <v>0</v>
      </c>
      <c r="DA229" s="346">
        <f t="shared" si="3288"/>
        <v>0</v>
      </c>
      <c r="DB229" s="346">
        <f t="shared" ref="DB229:EB229" si="3289">CHOOSE(Scenario,DB209,DB218,DB227)</f>
        <v>0</v>
      </c>
      <c r="DC229" s="346">
        <f t="shared" si="3289"/>
        <v>0</v>
      </c>
      <c r="DD229" s="346">
        <f t="shared" si="3289"/>
        <v>0</v>
      </c>
      <c r="DE229" s="346">
        <f t="shared" si="3289"/>
        <v>0</v>
      </c>
      <c r="DF229" s="346">
        <f t="shared" si="3289"/>
        <v>0</v>
      </c>
      <c r="DG229" s="346">
        <f t="shared" si="3289"/>
        <v>0</v>
      </c>
      <c r="DH229" s="346">
        <f t="shared" si="3289"/>
        <v>0</v>
      </c>
      <c r="DI229" s="346">
        <f t="shared" si="3289"/>
        <v>0</v>
      </c>
      <c r="DJ229" s="346">
        <f t="shared" si="3289"/>
        <v>0</v>
      </c>
      <c r="DK229" s="346">
        <f t="shared" si="3289"/>
        <v>0</v>
      </c>
      <c r="DL229" s="346">
        <f t="shared" si="3289"/>
        <v>0</v>
      </c>
      <c r="DM229" s="346">
        <f t="shared" si="3289"/>
        <v>0</v>
      </c>
      <c r="DN229" s="346">
        <f t="shared" si="3289"/>
        <v>0</v>
      </c>
      <c r="DO229" s="346">
        <f t="shared" si="3289"/>
        <v>0</v>
      </c>
      <c r="DP229" s="346">
        <f t="shared" si="3289"/>
        <v>0</v>
      </c>
      <c r="DQ229" s="346">
        <f t="shared" si="3289"/>
        <v>0</v>
      </c>
      <c r="DR229" s="346">
        <f t="shared" si="3289"/>
        <v>0</v>
      </c>
      <c r="DS229" s="346">
        <f t="shared" si="3289"/>
        <v>0</v>
      </c>
      <c r="DT229" s="346">
        <f t="shared" si="3289"/>
        <v>0</v>
      </c>
      <c r="DU229" s="346">
        <f t="shared" si="3289"/>
        <v>0</v>
      </c>
      <c r="DV229" s="346">
        <f t="shared" si="3289"/>
        <v>0</v>
      </c>
      <c r="DW229" s="346">
        <f t="shared" si="3289"/>
        <v>0</v>
      </c>
      <c r="DX229" s="346">
        <f t="shared" si="3289"/>
        <v>0</v>
      </c>
      <c r="DY229" s="346">
        <f t="shared" si="3289"/>
        <v>0</v>
      </c>
      <c r="DZ229" s="346">
        <f t="shared" si="3289"/>
        <v>0</v>
      </c>
      <c r="EA229" s="346">
        <f t="shared" si="3289"/>
        <v>0</v>
      </c>
      <c r="EB229" s="347">
        <f t="shared" si="3289"/>
        <v>0</v>
      </c>
    </row>
    <row r="230" spans="2:132" x14ac:dyDescent="0.25">
      <c r="G230" s="52"/>
      <c r="H230" s="29"/>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row>
    <row r="231" spans="2:132" ht="13" x14ac:dyDescent="0.3">
      <c r="B231" s="34"/>
      <c r="C231" s="2" t="s">
        <v>534</v>
      </c>
      <c r="D231" s="34"/>
      <c r="E231" s="34"/>
      <c r="F231" s="34"/>
      <c r="G231" s="67"/>
      <c r="H231" s="35"/>
      <c r="I231" s="34"/>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row>
    <row r="232" spans="2:132" ht="13" outlineLevel="1" x14ac:dyDescent="0.3">
      <c r="C232" s="340" t="s">
        <v>503</v>
      </c>
      <c r="G232" s="52"/>
      <c r="H232" s="29"/>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row>
    <row r="233" spans="2:132" outlineLevel="1" x14ac:dyDescent="0.25">
      <c r="C233" s="318" t="s">
        <v>529</v>
      </c>
      <c r="G233" s="52" t="s">
        <v>525</v>
      </c>
      <c r="H233" s="46">
        <f t="shared" ref="H233" si="3290">SUM(J233:EB233)</f>
        <v>49599395.622399993</v>
      </c>
      <c r="J233" s="82">
        <f t="shared" ref="J233:AO233" si="3291">$D$169*(MONTH($D162)=J$5)*(J$7&gt;=$E$162)</f>
        <v>0</v>
      </c>
      <c r="K233" s="82">
        <f t="shared" si="3291"/>
        <v>0</v>
      </c>
      <c r="L233" s="82">
        <f t="shared" si="3291"/>
        <v>0</v>
      </c>
      <c r="M233" s="82">
        <f t="shared" si="3291"/>
        <v>0</v>
      </c>
      <c r="N233" s="82">
        <f t="shared" si="3291"/>
        <v>0</v>
      </c>
      <c r="O233" s="82">
        <f t="shared" si="3291"/>
        <v>0</v>
      </c>
      <c r="P233" s="82">
        <f t="shared" si="3291"/>
        <v>0</v>
      </c>
      <c r="Q233" s="82">
        <f t="shared" si="3291"/>
        <v>0</v>
      </c>
      <c r="R233" s="82">
        <f t="shared" si="3291"/>
        <v>0</v>
      </c>
      <c r="S233" s="82">
        <f t="shared" si="3291"/>
        <v>0</v>
      </c>
      <c r="T233" s="82">
        <f t="shared" si="3291"/>
        <v>0</v>
      </c>
      <c r="U233" s="82">
        <f t="shared" si="3291"/>
        <v>0</v>
      </c>
      <c r="V233" s="82">
        <f t="shared" si="3291"/>
        <v>0</v>
      </c>
      <c r="W233" s="82">
        <f t="shared" si="3291"/>
        <v>0</v>
      </c>
      <c r="X233" s="82">
        <f t="shared" si="3291"/>
        <v>0</v>
      </c>
      <c r="Y233" s="82">
        <f t="shared" si="3291"/>
        <v>0</v>
      </c>
      <c r="Z233" s="82">
        <f t="shared" si="3291"/>
        <v>0</v>
      </c>
      <c r="AA233" s="82">
        <f t="shared" si="3291"/>
        <v>0</v>
      </c>
      <c r="AB233" s="82">
        <f t="shared" si="3291"/>
        <v>0</v>
      </c>
      <c r="AC233" s="82">
        <f t="shared" si="3291"/>
        <v>0</v>
      </c>
      <c r="AD233" s="82">
        <f t="shared" si="3291"/>
        <v>0</v>
      </c>
      <c r="AE233" s="82">
        <f t="shared" si="3291"/>
        <v>0</v>
      </c>
      <c r="AF233" s="82">
        <f t="shared" si="3291"/>
        <v>0</v>
      </c>
      <c r="AG233" s="82">
        <f t="shared" si="3291"/>
        <v>0</v>
      </c>
      <c r="AH233" s="82">
        <f t="shared" si="3291"/>
        <v>0</v>
      </c>
      <c r="AI233" s="82">
        <f t="shared" si="3291"/>
        <v>0</v>
      </c>
      <c r="AJ233" s="82">
        <f t="shared" si="3291"/>
        <v>0</v>
      </c>
      <c r="AK233" s="82">
        <f t="shared" si="3291"/>
        <v>0</v>
      </c>
      <c r="AL233" s="82">
        <f t="shared" si="3291"/>
        <v>0</v>
      </c>
      <c r="AM233" s="82">
        <f t="shared" si="3291"/>
        <v>0</v>
      </c>
      <c r="AN233" s="82">
        <f t="shared" si="3291"/>
        <v>6199924.4527999992</v>
      </c>
      <c r="AO233" s="82">
        <f t="shared" si="3291"/>
        <v>0</v>
      </c>
      <c r="AP233" s="82">
        <f t="shared" ref="AP233:BU233" si="3292">$D$169*(MONTH($D162)=AP$5)*(AP$7&gt;=$E$162)</f>
        <v>0</v>
      </c>
      <c r="AQ233" s="82">
        <f t="shared" si="3292"/>
        <v>0</v>
      </c>
      <c r="AR233" s="82">
        <f t="shared" si="3292"/>
        <v>0</v>
      </c>
      <c r="AS233" s="82">
        <f t="shared" si="3292"/>
        <v>0</v>
      </c>
      <c r="AT233" s="82">
        <f t="shared" si="3292"/>
        <v>0</v>
      </c>
      <c r="AU233" s="82">
        <f t="shared" si="3292"/>
        <v>0</v>
      </c>
      <c r="AV233" s="82">
        <f t="shared" si="3292"/>
        <v>0</v>
      </c>
      <c r="AW233" s="82">
        <f t="shared" si="3292"/>
        <v>0</v>
      </c>
      <c r="AX233" s="82">
        <f t="shared" si="3292"/>
        <v>0</v>
      </c>
      <c r="AY233" s="82">
        <f t="shared" si="3292"/>
        <v>0</v>
      </c>
      <c r="AZ233" s="82">
        <f t="shared" si="3292"/>
        <v>6199924.4527999992</v>
      </c>
      <c r="BA233" s="82">
        <f t="shared" si="3292"/>
        <v>0</v>
      </c>
      <c r="BB233" s="82">
        <f t="shared" si="3292"/>
        <v>0</v>
      </c>
      <c r="BC233" s="82">
        <f t="shared" si="3292"/>
        <v>0</v>
      </c>
      <c r="BD233" s="82">
        <f t="shared" si="3292"/>
        <v>0</v>
      </c>
      <c r="BE233" s="82">
        <f t="shared" si="3292"/>
        <v>0</v>
      </c>
      <c r="BF233" s="82">
        <f t="shared" si="3292"/>
        <v>0</v>
      </c>
      <c r="BG233" s="82">
        <f t="shared" si="3292"/>
        <v>0</v>
      </c>
      <c r="BH233" s="82">
        <f t="shared" si="3292"/>
        <v>0</v>
      </c>
      <c r="BI233" s="82">
        <f t="shared" si="3292"/>
        <v>0</v>
      </c>
      <c r="BJ233" s="82">
        <f t="shared" si="3292"/>
        <v>0</v>
      </c>
      <c r="BK233" s="82">
        <f t="shared" si="3292"/>
        <v>0</v>
      </c>
      <c r="BL233" s="82">
        <f t="shared" si="3292"/>
        <v>6199924.4527999992</v>
      </c>
      <c r="BM233" s="82">
        <f t="shared" si="3292"/>
        <v>0</v>
      </c>
      <c r="BN233" s="82">
        <f t="shared" si="3292"/>
        <v>0</v>
      </c>
      <c r="BO233" s="82">
        <f t="shared" si="3292"/>
        <v>0</v>
      </c>
      <c r="BP233" s="82">
        <f t="shared" si="3292"/>
        <v>0</v>
      </c>
      <c r="BQ233" s="82">
        <f t="shared" si="3292"/>
        <v>0</v>
      </c>
      <c r="BR233" s="82">
        <f t="shared" si="3292"/>
        <v>0</v>
      </c>
      <c r="BS233" s="82">
        <f t="shared" si="3292"/>
        <v>0</v>
      </c>
      <c r="BT233" s="82">
        <f t="shared" si="3292"/>
        <v>0</v>
      </c>
      <c r="BU233" s="82">
        <f t="shared" si="3292"/>
        <v>0</v>
      </c>
      <c r="BV233" s="82">
        <f t="shared" ref="BV233:DA233" si="3293">$D$169*(MONTH($D162)=BV$5)*(BV$7&gt;=$E$162)</f>
        <v>0</v>
      </c>
      <c r="BW233" s="82">
        <f t="shared" si="3293"/>
        <v>0</v>
      </c>
      <c r="BX233" s="82">
        <f t="shared" si="3293"/>
        <v>6199924.4527999992</v>
      </c>
      <c r="BY233" s="82">
        <f t="shared" si="3293"/>
        <v>0</v>
      </c>
      <c r="BZ233" s="82">
        <f t="shared" si="3293"/>
        <v>0</v>
      </c>
      <c r="CA233" s="82">
        <f t="shared" si="3293"/>
        <v>0</v>
      </c>
      <c r="CB233" s="82">
        <f t="shared" si="3293"/>
        <v>0</v>
      </c>
      <c r="CC233" s="82">
        <f t="shared" si="3293"/>
        <v>0</v>
      </c>
      <c r="CD233" s="82">
        <f t="shared" si="3293"/>
        <v>0</v>
      </c>
      <c r="CE233" s="82">
        <f t="shared" si="3293"/>
        <v>0</v>
      </c>
      <c r="CF233" s="82">
        <f t="shared" si="3293"/>
        <v>0</v>
      </c>
      <c r="CG233" s="82">
        <f t="shared" si="3293"/>
        <v>0</v>
      </c>
      <c r="CH233" s="82">
        <f t="shared" si="3293"/>
        <v>0</v>
      </c>
      <c r="CI233" s="82">
        <f t="shared" si="3293"/>
        <v>0</v>
      </c>
      <c r="CJ233" s="82">
        <f t="shared" si="3293"/>
        <v>6199924.4527999992</v>
      </c>
      <c r="CK233" s="82">
        <f t="shared" si="3293"/>
        <v>0</v>
      </c>
      <c r="CL233" s="82">
        <f t="shared" si="3293"/>
        <v>0</v>
      </c>
      <c r="CM233" s="82">
        <f t="shared" si="3293"/>
        <v>0</v>
      </c>
      <c r="CN233" s="82">
        <f t="shared" si="3293"/>
        <v>0</v>
      </c>
      <c r="CO233" s="82">
        <f t="shared" si="3293"/>
        <v>0</v>
      </c>
      <c r="CP233" s="82">
        <f t="shared" si="3293"/>
        <v>0</v>
      </c>
      <c r="CQ233" s="82">
        <f t="shared" si="3293"/>
        <v>0</v>
      </c>
      <c r="CR233" s="82">
        <f t="shared" si="3293"/>
        <v>0</v>
      </c>
      <c r="CS233" s="82">
        <f t="shared" si="3293"/>
        <v>0</v>
      </c>
      <c r="CT233" s="82">
        <f t="shared" si="3293"/>
        <v>0</v>
      </c>
      <c r="CU233" s="82">
        <f t="shared" si="3293"/>
        <v>0</v>
      </c>
      <c r="CV233" s="82">
        <f t="shared" si="3293"/>
        <v>6199924.4527999992</v>
      </c>
      <c r="CW233" s="82">
        <f t="shared" si="3293"/>
        <v>0</v>
      </c>
      <c r="CX233" s="82">
        <f t="shared" si="3293"/>
        <v>0</v>
      </c>
      <c r="CY233" s="82">
        <f t="shared" si="3293"/>
        <v>0</v>
      </c>
      <c r="CZ233" s="82">
        <f t="shared" si="3293"/>
        <v>0</v>
      </c>
      <c r="DA233" s="82">
        <f t="shared" si="3293"/>
        <v>0</v>
      </c>
      <c r="DB233" s="82">
        <f t="shared" ref="DB233:EB233" si="3294">$D$169*(MONTH($D162)=DB$5)*(DB$7&gt;=$E$162)</f>
        <v>0</v>
      </c>
      <c r="DC233" s="82">
        <f t="shared" si="3294"/>
        <v>0</v>
      </c>
      <c r="DD233" s="82">
        <f t="shared" si="3294"/>
        <v>0</v>
      </c>
      <c r="DE233" s="82">
        <f t="shared" si="3294"/>
        <v>0</v>
      </c>
      <c r="DF233" s="82">
        <f t="shared" si="3294"/>
        <v>0</v>
      </c>
      <c r="DG233" s="82">
        <f t="shared" si="3294"/>
        <v>0</v>
      </c>
      <c r="DH233" s="82">
        <f t="shared" si="3294"/>
        <v>6199924.4527999992</v>
      </c>
      <c r="DI233" s="82">
        <f t="shared" si="3294"/>
        <v>0</v>
      </c>
      <c r="DJ233" s="82">
        <f t="shared" si="3294"/>
        <v>0</v>
      </c>
      <c r="DK233" s="82">
        <f t="shared" si="3294"/>
        <v>0</v>
      </c>
      <c r="DL233" s="82">
        <f t="shared" si="3294"/>
        <v>0</v>
      </c>
      <c r="DM233" s="82">
        <f t="shared" si="3294"/>
        <v>0</v>
      </c>
      <c r="DN233" s="82">
        <f t="shared" si="3294"/>
        <v>0</v>
      </c>
      <c r="DO233" s="82">
        <f t="shared" si="3294"/>
        <v>0</v>
      </c>
      <c r="DP233" s="82">
        <f t="shared" si="3294"/>
        <v>0</v>
      </c>
      <c r="DQ233" s="82">
        <f t="shared" si="3294"/>
        <v>0</v>
      </c>
      <c r="DR233" s="82">
        <f t="shared" si="3294"/>
        <v>0</v>
      </c>
      <c r="DS233" s="82">
        <f t="shared" si="3294"/>
        <v>0</v>
      </c>
      <c r="DT233" s="82">
        <f t="shared" si="3294"/>
        <v>6199924.4527999992</v>
      </c>
      <c r="DU233" s="82">
        <f t="shared" si="3294"/>
        <v>0</v>
      </c>
      <c r="DV233" s="82">
        <f t="shared" si="3294"/>
        <v>0</v>
      </c>
      <c r="DW233" s="82">
        <f t="shared" si="3294"/>
        <v>0</v>
      </c>
      <c r="DX233" s="82">
        <f t="shared" si="3294"/>
        <v>0</v>
      </c>
      <c r="DY233" s="82">
        <f t="shared" si="3294"/>
        <v>0</v>
      </c>
      <c r="DZ233" s="82">
        <f t="shared" si="3294"/>
        <v>0</v>
      </c>
      <c r="EA233" s="82">
        <f t="shared" si="3294"/>
        <v>0</v>
      </c>
      <c r="EB233" s="82">
        <f t="shared" si="3294"/>
        <v>0</v>
      </c>
    </row>
    <row r="234" spans="2:132" outlineLevel="1" x14ac:dyDescent="0.25">
      <c r="C234" s="318" t="s">
        <v>508</v>
      </c>
      <c r="D234" s="31">
        <f>Costs!$M$39</f>
        <v>1.9</v>
      </c>
      <c r="E234" s="31">
        <f>Costs!$M$40</f>
        <v>0.4</v>
      </c>
      <c r="G234" s="52" t="s">
        <v>220</v>
      </c>
      <c r="H234" s="29"/>
      <c r="J234" s="312">
        <f t="shared" ref="J234:BU234" si="3295">$D234-$E234</f>
        <v>1.5</v>
      </c>
      <c r="K234" s="312">
        <f t="shared" si="3295"/>
        <v>1.5</v>
      </c>
      <c r="L234" s="312">
        <f t="shared" si="3295"/>
        <v>1.5</v>
      </c>
      <c r="M234" s="312">
        <f t="shared" si="3295"/>
        <v>1.5</v>
      </c>
      <c r="N234" s="312">
        <f t="shared" si="3295"/>
        <v>1.5</v>
      </c>
      <c r="O234" s="312">
        <f t="shared" si="3295"/>
        <v>1.5</v>
      </c>
      <c r="P234" s="312">
        <f t="shared" si="3295"/>
        <v>1.5</v>
      </c>
      <c r="Q234" s="312">
        <f t="shared" si="3295"/>
        <v>1.5</v>
      </c>
      <c r="R234" s="312">
        <f t="shared" si="3295"/>
        <v>1.5</v>
      </c>
      <c r="S234" s="312">
        <f t="shared" si="3295"/>
        <v>1.5</v>
      </c>
      <c r="T234" s="312">
        <f t="shared" si="3295"/>
        <v>1.5</v>
      </c>
      <c r="U234" s="312">
        <f t="shared" si="3295"/>
        <v>1.5</v>
      </c>
      <c r="V234" s="312">
        <f t="shared" si="3295"/>
        <v>1.5</v>
      </c>
      <c r="W234" s="312">
        <f t="shared" si="3295"/>
        <v>1.5</v>
      </c>
      <c r="X234" s="312">
        <f t="shared" si="3295"/>
        <v>1.5</v>
      </c>
      <c r="Y234" s="312">
        <f t="shared" si="3295"/>
        <v>1.5</v>
      </c>
      <c r="Z234" s="312">
        <f t="shared" si="3295"/>
        <v>1.5</v>
      </c>
      <c r="AA234" s="312">
        <f t="shared" si="3295"/>
        <v>1.5</v>
      </c>
      <c r="AB234" s="312">
        <f t="shared" si="3295"/>
        <v>1.5</v>
      </c>
      <c r="AC234" s="312">
        <f t="shared" si="3295"/>
        <v>1.5</v>
      </c>
      <c r="AD234" s="312">
        <f t="shared" si="3295"/>
        <v>1.5</v>
      </c>
      <c r="AE234" s="312">
        <f t="shared" si="3295"/>
        <v>1.5</v>
      </c>
      <c r="AF234" s="312">
        <f t="shared" si="3295"/>
        <v>1.5</v>
      </c>
      <c r="AG234" s="312">
        <f t="shared" si="3295"/>
        <v>1.5</v>
      </c>
      <c r="AH234" s="312">
        <f t="shared" si="3295"/>
        <v>1.5</v>
      </c>
      <c r="AI234" s="312">
        <f t="shared" si="3295"/>
        <v>1.5</v>
      </c>
      <c r="AJ234" s="312">
        <f t="shared" si="3295"/>
        <v>1.5</v>
      </c>
      <c r="AK234" s="312">
        <f t="shared" si="3295"/>
        <v>1.5</v>
      </c>
      <c r="AL234" s="312">
        <f t="shared" si="3295"/>
        <v>1.5</v>
      </c>
      <c r="AM234" s="312">
        <f t="shared" si="3295"/>
        <v>1.5</v>
      </c>
      <c r="AN234" s="312">
        <f t="shared" si="3295"/>
        <v>1.5</v>
      </c>
      <c r="AO234" s="312">
        <f t="shared" si="3295"/>
        <v>1.5</v>
      </c>
      <c r="AP234" s="312">
        <f t="shared" si="3295"/>
        <v>1.5</v>
      </c>
      <c r="AQ234" s="312">
        <f t="shared" si="3295"/>
        <v>1.5</v>
      </c>
      <c r="AR234" s="312">
        <f t="shared" si="3295"/>
        <v>1.5</v>
      </c>
      <c r="AS234" s="312">
        <f t="shared" si="3295"/>
        <v>1.5</v>
      </c>
      <c r="AT234" s="312">
        <f t="shared" si="3295"/>
        <v>1.5</v>
      </c>
      <c r="AU234" s="312">
        <f t="shared" si="3295"/>
        <v>1.5</v>
      </c>
      <c r="AV234" s="312">
        <f t="shared" si="3295"/>
        <v>1.5</v>
      </c>
      <c r="AW234" s="312">
        <f t="shared" si="3295"/>
        <v>1.5</v>
      </c>
      <c r="AX234" s="312">
        <f t="shared" si="3295"/>
        <v>1.5</v>
      </c>
      <c r="AY234" s="312">
        <f t="shared" si="3295"/>
        <v>1.5</v>
      </c>
      <c r="AZ234" s="312">
        <f t="shared" si="3295"/>
        <v>1.5</v>
      </c>
      <c r="BA234" s="312">
        <f t="shared" si="3295"/>
        <v>1.5</v>
      </c>
      <c r="BB234" s="312">
        <f t="shared" si="3295"/>
        <v>1.5</v>
      </c>
      <c r="BC234" s="312">
        <f t="shared" si="3295"/>
        <v>1.5</v>
      </c>
      <c r="BD234" s="312">
        <f t="shared" si="3295"/>
        <v>1.5</v>
      </c>
      <c r="BE234" s="312">
        <f t="shared" si="3295"/>
        <v>1.5</v>
      </c>
      <c r="BF234" s="312">
        <f t="shared" si="3295"/>
        <v>1.5</v>
      </c>
      <c r="BG234" s="312">
        <f t="shared" si="3295"/>
        <v>1.5</v>
      </c>
      <c r="BH234" s="312">
        <f t="shared" si="3295"/>
        <v>1.5</v>
      </c>
      <c r="BI234" s="312">
        <f t="shared" si="3295"/>
        <v>1.5</v>
      </c>
      <c r="BJ234" s="312">
        <f t="shared" si="3295"/>
        <v>1.5</v>
      </c>
      <c r="BK234" s="312">
        <f t="shared" si="3295"/>
        <v>1.5</v>
      </c>
      <c r="BL234" s="312">
        <f t="shared" si="3295"/>
        <v>1.5</v>
      </c>
      <c r="BM234" s="312">
        <f t="shared" si="3295"/>
        <v>1.5</v>
      </c>
      <c r="BN234" s="312">
        <f t="shared" si="3295"/>
        <v>1.5</v>
      </c>
      <c r="BO234" s="312">
        <f t="shared" si="3295"/>
        <v>1.5</v>
      </c>
      <c r="BP234" s="312">
        <f t="shared" si="3295"/>
        <v>1.5</v>
      </c>
      <c r="BQ234" s="312">
        <f t="shared" si="3295"/>
        <v>1.5</v>
      </c>
      <c r="BR234" s="312">
        <f t="shared" si="3295"/>
        <v>1.5</v>
      </c>
      <c r="BS234" s="312">
        <f t="shared" si="3295"/>
        <v>1.5</v>
      </c>
      <c r="BT234" s="312">
        <f t="shared" si="3295"/>
        <v>1.5</v>
      </c>
      <c r="BU234" s="312">
        <f t="shared" si="3295"/>
        <v>1.5</v>
      </c>
      <c r="BV234" s="312">
        <f t="shared" ref="BV234:EB234" si="3296">$D234-$E234</f>
        <v>1.5</v>
      </c>
      <c r="BW234" s="312">
        <f t="shared" si="3296"/>
        <v>1.5</v>
      </c>
      <c r="BX234" s="312">
        <f t="shared" si="3296"/>
        <v>1.5</v>
      </c>
      <c r="BY234" s="312">
        <f t="shared" si="3296"/>
        <v>1.5</v>
      </c>
      <c r="BZ234" s="312">
        <f t="shared" si="3296"/>
        <v>1.5</v>
      </c>
      <c r="CA234" s="312">
        <f t="shared" si="3296"/>
        <v>1.5</v>
      </c>
      <c r="CB234" s="312">
        <f t="shared" si="3296"/>
        <v>1.5</v>
      </c>
      <c r="CC234" s="312">
        <f t="shared" si="3296"/>
        <v>1.5</v>
      </c>
      <c r="CD234" s="312">
        <f t="shared" si="3296"/>
        <v>1.5</v>
      </c>
      <c r="CE234" s="312">
        <f t="shared" si="3296"/>
        <v>1.5</v>
      </c>
      <c r="CF234" s="312">
        <f t="shared" si="3296"/>
        <v>1.5</v>
      </c>
      <c r="CG234" s="312">
        <f t="shared" si="3296"/>
        <v>1.5</v>
      </c>
      <c r="CH234" s="312">
        <f t="shared" si="3296"/>
        <v>1.5</v>
      </c>
      <c r="CI234" s="312">
        <f t="shared" si="3296"/>
        <v>1.5</v>
      </c>
      <c r="CJ234" s="312">
        <f t="shared" si="3296"/>
        <v>1.5</v>
      </c>
      <c r="CK234" s="312">
        <f t="shared" si="3296"/>
        <v>1.5</v>
      </c>
      <c r="CL234" s="312">
        <f t="shared" si="3296"/>
        <v>1.5</v>
      </c>
      <c r="CM234" s="312">
        <f t="shared" si="3296"/>
        <v>1.5</v>
      </c>
      <c r="CN234" s="312">
        <f t="shared" si="3296"/>
        <v>1.5</v>
      </c>
      <c r="CO234" s="312">
        <f t="shared" si="3296"/>
        <v>1.5</v>
      </c>
      <c r="CP234" s="312">
        <f t="shared" si="3296"/>
        <v>1.5</v>
      </c>
      <c r="CQ234" s="312">
        <f t="shared" si="3296"/>
        <v>1.5</v>
      </c>
      <c r="CR234" s="312">
        <f t="shared" si="3296"/>
        <v>1.5</v>
      </c>
      <c r="CS234" s="312">
        <f t="shared" si="3296"/>
        <v>1.5</v>
      </c>
      <c r="CT234" s="312">
        <f t="shared" si="3296"/>
        <v>1.5</v>
      </c>
      <c r="CU234" s="312">
        <f t="shared" si="3296"/>
        <v>1.5</v>
      </c>
      <c r="CV234" s="312">
        <f t="shared" si="3296"/>
        <v>1.5</v>
      </c>
      <c r="CW234" s="312">
        <f t="shared" si="3296"/>
        <v>1.5</v>
      </c>
      <c r="CX234" s="312">
        <f t="shared" si="3296"/>
        <v>1.5</v>
      </c>
      <c r="CY234" s="312">
        <f t="shared" si="3296"/>
        <v>1.5</v>
      </c>
      <c r="CZ234" s="312">
        <f t="shared" si="3296"/>
        <v>1.5</v>
      </c>
      <c r="DA234" s="312">
        <f t="shared" si="3296"/>
        <v>1.5</v>
      </c>
      <c r="DB234" s="312">
        <f t="shared" si="3296"/>
        <v>1.5</v>
      </c>
      <c r="DC234" s="312">
        <f t="shared" si="3296"/>
        <v>1.5</v>
      </c>
      <c r="DD234" s="312">
        <f t="shared" si="3296"/>
        <v>1.5</v>
      </c>
      <c r="DE234" s="312">
        <f t="shared" si="3296"/>
        <v>1.5</v>
      </c>
      <c r="DF234" s="312">
        <f t="shared" si="3296"/>
        <v>1.5</v>
      </c>
      <c r="DG234" s="312">
        <f t="shared" si="3296"/>
        <v>1.5</v>
      </c>
      <c r="DH234" s="312">
        <f t="shared" si="3296"/>
        <v>1.5</v>
      </c>
      <c r="DI234" s="312">
        <f t="shared" si="3296"/>
        <v>1.5</v>
      </c>
      <c r="DJ234" s="312">
        <f t="shared" si="3296"/>
        <v>1.5</v>
      </c>
      <c r="DK234" s="312">
        <f t="shared" si="3296"/>
        <v>1.5</v>
      </c>
      <c r="DL234" s="312">
        <f t="shared" si="3296"/>
        <v>1.5</v>
      </c>
      <c r="DM234" s="312">
        <f t="shared" si="3296"/>
        <v>1.5</v>
      </c>
      <c r="DN234" s="312">
        <f t="shared" si="3296"/>
        <v>1.5</v>
      </c>
      <c r="DO234" s="312">
        <f t="shared" si="3296"/>
        <v>1.5</v>
      </c>
      <c r="DP234" s="312">
        <f t="shared" si="3296"/>
        <v>1.5</v>
      </c>
      <c r="DQ234" s="312">
        <f t="shared" si="3296"/>
        <v>1.5</v>
      </c>
      <c r="DR234" s="312">
        <f t="shared" si="3296"/>
        <v>1.5</v>
      </c>
      <c r="DS234" s="312">
        <f t="shared" si="3296"/>
        <v>1.5</v>
      </c>
      <c r="DT234" s="312">
        <f t="shared" si="3296"/>
        <v>1.5</v>
      </c>
      <c r="DU234" s="312">
        <f t="shared" si="3296"/>
        <v>1.5</v>
      </c>
      <c r="DV234" s="312">
        <f t="shared" si="3296"/>
        <v>1.5</v>
      </c>
      <c r="DW234" s="312">
        <f t="shared" si="3296"/>
        <v>1.5</v>
      </c>
      <c r="DX234" s="312">
        <f t="shared" si="3296"/>
        <v>1.5</v>
      </c>
      <c r="DY234" s="312">
        <f t="shared" si="3296"/>
        <v>1.5</v>
      </c>
      <c r="DZ234" s="312">
        <f t="shared" si="3296"/>
        <v>1.5</v>
      </c>
      <c r="EA234" s="312">
        <f t="shared" si="3296"/>
        <v>1.5</v>
      </c>
      <c r="EB234" s="312">
        <f t="shared" si="3296"/>
        <v>1.5</v>
      </c>
    </row>
    <row r="235" spans="2:132" outlineLevel="1" x14ac:dyDescent="0.25">
      <c r="C235" s="327" t="s">
        <v>532</v>
      </c>
      <c r="D235" s="38"/>
      <c r="E235" s="38"/>
      <c r="F235" s="38"/>
      <c r="G235" s="55" t="s">
        <v>220</v>
      </c>
      <c r="H235" s="316">
        <f t="shared" ref="H235" si="3297">SUM(J235:EB235)</f>
        <v>74399093.433599994</v>
      </c>
      <c r="I235" s="38"/>
      <c r="J235" s="314">
        <f t="shared" ref="J235" si="3298">J233*J234</f>
        <v>0</v>
      </c>
      <c r="K235" s="314">
        <f t="shared" ref="K235" si="3299">K233*K234</f>
        <v>0</v>
      </c>
      <c r="L235" s="314">
        <f t="shared" ref="L235" si="3300">L233*L234</f>
        <v>0</v>
      </c>
      <c r="M235" s="314">
        <f t="shared" ref="M235" si="3301">M233*M234</f>
        <v>0</v>
      </c>
      <c r="N235" s="314">
        <f t="shared" ref="N235" si="3302">N233*N234</f>
        <v>0</v>
      </c>
      <c r="O235" s="314">
        <f t="shared" ref="O235" si="3303">O233*O234</f>
        <v>0</v>
      </c>
      <c r="P235" s="314">
        <f t="shared" ref="P235" si="3304">P233*P234</f>
        <v>0</v>
      </c>
      <c r="Q235" s="314">
        <f t="shared" ref="Q235" si="3305">Q233*Q234</f>
        <v>0</v>
      </c>
      <c r="R235" s="314">
        <f t="shared" ref="R235" si="3306">R233*R234</f>
        <v>0</v>
      </c>
      <c r="S235" s="314">
        <f t="shared" ref="S235" si="3307">S233*S234</f>
        <v>0</v>
      </c>
      <c r="T235" s="314">
        <f t="shared" ref="T235" si="3308">T233*T234</f>
        <v>0</v>
      </c>
      <c r="U235" s="314">
        <f t="shared" ref="U235" si="3309">U233*U234</f>
        <v>0</v>
      </c>
      <c r="V235" s="314">
        <f t="shared" ref="V235" si="3310">V233*V234</f>
        <v>0</v>
      </c>
      <c r="W235" s="314">
        <f t="shared" ref="W235" si="3311">W233*W234</f>
        <v>0</v>
      </c>
      <c r="X235" s="314">
        <f t="shared" ref="X235" si="3312">X233*X234</f>
        <v>0</v>
      </c>
      <c r="Y235" s="314">
        <f t="shared" ref="Y235" si="3313">Y233*Y234</f>
        <v>0</v>
      </c>
      <c r="Z235" s="314">
        <f>Z233*Z234</f>
        <v>0</v>
      </c>
      <c r="AA235" s="314">
        <f t="shared" ref="AA235" si="3314">AA233*AA234</f>
        <v>0</v>
      </c>
      <c r="AB235" s="314">
        <f t="shared" ref="AB235" si="3315">AB233*AB234</f>
        <v>0</v>
      </c>
      <c r="AC235" s="314">
        <f t="shared" ref="AC235" si="3316">AC233*AC234</f>
        <v>0</v>
      </c>
      <c r="AD235" s="314">
        <f t="shared" ref="AD235" si="3317">AD233*AD234</f>
        <v>0</v>
      </c>
      <c r="AE235" s="314">
        <f t="shared" ref="AE235" si="3318">AE233*AE234</f>
        <v>0</v>
      </c>
      <c r="AF235" s="314">
        <f t="shared" ref="AF235" si="3319">AF233*AF234</f>
        <v>0</v>
      </c>
      <c r="AG235" s="314">
        <f t="shared" ref="AG235" si="3320">AG233*AG234</f>
        <v>0</v>
      </c>
      <c r="AH235" s="314">
        <f t="shared" ref="AH235" si="3321">AH233*AH234</f>
        <v>0</v>
      </c>
      <c r="AI235" s="314">
        <f t="shared" ref="AI235" si="3322">AI233*AI234</f>
        <v>0</v>
      </c>
      <c r="AJ235" s="314">
        <f t="shared" ref="AJ235" si="3323">AJ233*AJ234</f>
        <v>0</v>
      </c>
      <c r="AK235" s="314">
        <f t="shared" ref="AK235" si="3324">AK233*AK234</f>
        <v>0</v>
      </c>
      <c r="AL235" s="314">
        <f t="shared" ref="AL235" si="3325">AL233*AL234</f>
        <v>0</v>
      </c>
      <c r="AM235" s="314">
        <f t="shared" ref="AM235" si="3326">AM233*AM234</f>
        <v>0</v>
      </c>
      <c r="AN235" s="314">
        <f t="shared" ref="AN235" si="3327">AN233*AN234</f>
        <v>9299886.6791999992</v>
      </c>
      <c r="AO235" s="314">
        <f t="shared" ref="AO235" si="3328">AO233*AO234</f>
        <v>0</v>
      </c>
      <c r="AP235" s="314">
        <f t="shared" ref="AP235" si="3329">AP233*AP234</f>
        <v>0</v>
      </c>
      <c r="AQ235" s="314">
        <f t="shared" ref="AQ235" si="3330">AQ233*AQ234</f>
        <v>0</v>
      </c>
      <c r="AR235" s="314">
        <f t="shared" ref="AR235" si="3331">AR233*AR234</f>
        <v>0</v>
      </c>
      <c r="AS235" s="314">
        <f t="shared" ref="AS235" si="3332">AS233*AS234</f>
        <v>0</v>
      </c>
      <c r="AT235" s="314">
        <f t="shared" ref="AT235" si="3333">AT233*AT234</f>
        <v>0</v>
      </c>
      <c r="AU235" s="314">
        <f t="shared" ref="AU235" si="3334">AU233*AU234</f>
        <v>0</v>
      </c>
      <c r="AV235" s="314">
        <f t="shared" ref="AV235" si="3335">AV233*AV234</f>
        <v>0</v>
      </c>
      <c r="AW235" s="314">
        <f t="shared" ref="AW235" si="3336">AW233*AW234</f>
        <v>0</v>
      </c>
      <c r="AX235" s="314">
        <f t="shared" ref="AX235" si="3337">AX233*AX234</f>
        <v>0</v>
      </c>
      <c r="AY235" s="314">
        <f t="shared" ref="AY235" si="3338">AY233*AY234</f>
        <v>0</v>
      </c>
      <c r="AZ235" s="314">
        <f t="shared" ref="AZ235" si="3339">AZ233*AZ234</f>
        <v>9299886.6791999992</v>
      </c>
      <c r="BA235" s="314">
        <f t="shared" ref="BA235" si="3340">BA233*BA234</f>
        <v>0</v>
      </c>
      <c r="BB235" s="314">
        <f t="shared" ref="BB235" si="3341">BB233*BB234</f>
        <v>0</v>
      </c>
      <c r="BC235" s="314">
        <f t="shared" ref="BC235" si="3342">BC233*BC234</f>
        <v>0</v>
      </c>
      <c r="BD235" s="314">
        <f t="shared" ref="BD235" si="3343">BD233*BD234</f>
        <v>0</v>
      </c>
      <c r="BE235" s="314">
        <f t="shared" ref="BE235" si="3344">BE233*BE234</f>
        <v>0</v>
      </c>
      <c r="BF235" s="314">
        <f t="shared" ref="BF235" si="3345">BF233*BF234</f>
        <v>0</v>
      </c>
      <c r="BG235" s="314">
        <f t="shared" ref="BG235" si="3346">BG233*BG234</f>
        <v>0</v>
      </c>
      <c r="BH235" s="314">
        <f t="shared" ref="BH235" si="3347">BH233*BH234</f>
        <v>0</v>
      </c>
      <c r="BI235" s="314">
        <f t="shared" ref="BI235" si="3348">BI233*BI234</f>
        <v>0</v>
      </c>
      <c r="BJ235" s="314">
        <f t="shared" ref="BJ235" si="3349">BJ233*BJ234</f>
        <v>0</v>
      </c>
      <c r="BK235" s="314">
        <f t="shared" ref="BK235" si="3350">BK233*BK234</f>
        <v>0</v>
      </c>
      <c r="BL235" s="314">
        <f t="shared" ref="BL235" si="3351">BL233*BL234</f>
        <v>9299886.6791999992</v>
      </c>
      <c r="BM235" s="314">
        <f t="shared" ref="BM235" si="3352">BM233*BM234</f>
        <v>0</v>
      </c>
      <c r="BN235" s="314">
        <f t="shared" ref="BN235" si="3353">BN233*BN234</f>
        <v>0</v>
      </c>
      <c r="BO235" s="314">
        <f t="shared" ref="BO235" si="3354">BO233*BO234</f>
        <v>0</v>
      </c>
      <c r="BP235" s="314">
        <f t="shared" ref="BP235" si="3355">BP233*BP234</f>
        <v>0</v>
      </c>
      <c r="BQ235" s="314">
        <f t="shared" ref="BQ235" si="3356">BQ233*BQ234</f>
        <v>0</v>
      </c>
      <c r="BR235" s="314">
        <f t="shared" ref="BR235" si="3357">BR233*BR234</f>
        <v>0</v>
      </c>
      <c r="BS235" s="314">
        <f t="shared" ref="BS235" si="3358">BS233*BS234</f>
        <v>0</v>
      </c>
      <c r="BT235" s="314">
        <f t="shared" ref="BT235" si="3359">BT233*BT234</f>
        <v>0</v>
      </c>
      <c r="BU235" s="314">
        <f t="shared" ref="BU235" si="3360">BU233*BU234</f>
        <v>0</v>
      </c>
      <c r="BV235" s="314">
        <f t="shared" ref="BV235" si="3361">BV233*BV234</f>
        <v>0</v>
      </c>
      <c r="BW235" s="314">
        <f t="shared" ref="BW235" si="3362">BW233*BW234</f>
        <v>0</v>
      </c>
      <c r="BX235" s="314">
        <f t="shared" ref="BX235" si="3363">BX233*BX234</f>
        <v>9299886.6791999992</v>
      </c>
      <c r="BY235" s="314">
        <f t="shared" ref="BY235" si="3364">BY233*BY234</f>
        <v>0</v>
      </c>
      <c r="BZ235" s="314">
        <f t="shared" ref="BZ235" si="3365">BZ233*BZ234</f>
        <v>0</v>
      </c>
      <c r="CA235" s="314">
        <f t="shared" ref="CA235" si="3366">CA233*CA234</f>
        <v>0</v>
      </c>
      <c r="CB235" s="314">
        <f t="shared" ref="CB235" si="3367">CB233*CB234</f>
        <v>0</v>
      </c>
      <c r="CC235" s="314">
        <f t="shared" ref="CC235" si="3368">CC233*CC234</f>
        <v>0</v>
      </c>
      <c r="CD235" s="314">
        <f t="shared" ref="CD235" si="3369">CD233*CD234</f>
        <v>0</v>
      </c>
      <c r="CE235" s="314">
        <f t="shared" ref="CE235" si="3370">CE233*CE234</f>
        <v>0</v>
      </c>
      <c r="CF235" s="314">
        <f t="shared" ref="CF235" si="3371">CF233*CF234</f>
        <v>0</v>
      </c>
      <c r="CG235" s="314">
        <f t="shared" ref="CG235" si="3372">CG233*CG234</f>
        <v>0</v>
      </c>
      <c r="CH235" s="314">
        <f t="shared" ref="CH235" si="3373">CH233*CH234</f>
        <v>0</v>
      </c>
      <c r="CI235" s="314">
        <f t="shared" ref="CI235" si="3374">CI233*CI234</f>
        <v>0</v>
      </c>
      <c r="CJ235" s="314">
        <f t="shared" ref="CJ235" si="3375">CJ233*CJ234</f>
        <v>9299886.6791999992</v>
      </c>
      <c r="CK235" s="314">
        <f t="shared" ref="CK235" si="3376">CK233*CK234</f>
        <v>0</v>
      </c>
      <c r="CL235" s="314">
        <f t="shared" ref="CL235" si="3377">CL233*CL234</f>
        <v>0</v>
      </c>
      <c r="CM235" s="314">
        <f t="shared" ref="CM235" si="3378">CM233*CM234</f>
        <v>0</v>
      </c>
      <c r="CN235" s="314">
        <f t="shared" ref="CN235" si="3379">CN233*CN234</f>
        <v>0</v>
      </c>
      <c r="CO235" s="314">
        <f t="shared" ref="CO235" si="3380">CO233*CO234</f>
        <v>0</v>
      </c>
      <c r="CP235" s="314">
        <f t="shared" ref="CP235" si="3381">CP233*CP234</f>
        <v>0</v>
      </c>
      <c r="CQ235" s="314">
        <f t="shared" ref="CQ235" si="3382">CQ233*CQ234</f>
        <v>0</v>
      </c>
      <c r="CR235" s="314">
        <f t="shared" ref="CR235" si="3383">CR233*CR234</f>
        <v>0</v>
      </c>
      <c r="CS235" s="314">
        <f t="shared" ref="CS235" si="3384">CS233*CS234</f>
        <v>0</v>
      </c>
      <c r="CT235" s="314">
        <f t="shared" ref="CT235" si="3385">CT233*CT234</f>
        <v>0</v>
      </c>
      <c r="CU235" s="314">
        <f t="shared" ref="CU235" si="3386">CU233*CU234</f>
        <v>0</v>
      </c>
      <c r="CV235" s="314">
        <f t="shared" ref="CV235" si="3387">CV233*CV234</f>
        <v>9299886.6791999992</v>
      </c>
      <c r="CW235" s="314">
        <f t="shared" ref="CW235" si="3388">CW233*CW234</f>
        <v>0</v>
      </c>
      <c r="CX235" s="314">
        <f t="shared" ref="CX235" si="3389">CX233*CX234</f>
        <v>0</v>
      </c>
      <c r="CY235" s="314">
        <f t="shared" ref="CY235" si="3390">CY233*CY234</f>
        <v>0</v>
      </c>
      <c r="CZ235" s="314">
        <f t="shared" ref="CZ235" si="3391">CZ233*CZ234</f>
        <v>0</v>
      </c>
      <c r="DA235" s="314">
        <f t="shared" ref="DA235" si="3392">DA233*DA234</f>
        <v>0</v>
      </c>
      <c r="DB235" s="314">
        <f t="shared" ref="DB235" si="3393">DB233*DB234</f>
        <v>0</v>
      </c>
      <c r="DC235" s="314">
        <f t="shared" ref="DC235" si="3394">DC233*DC234</f>
        <v>0</v>
      </c>
      <c r="DD235" s="314">
        <f t="shared" ref="DD235" si="3395">DD233*DD234</f>
        <v>0</v>
      </c>
      <c r="DE235" s="314">
        <f t="shared" ref="DE235" si="3396">DE233*DE234</f>
        <v>0</v>
      </c>
      <c r="DF235" s="314">
        <f t="shared" ref="DF235" si="3397">DF233*DF234</f>
        <v>0</v>
      </c>
      <c r="DG235" s="314">
        <f t="shared" ref="DG235" si="3398">DG233*DG234</f>
        <v>0</v>
      </c>
      <c r="DH235" s="314">
        <f t="shared" ref="DH235" si="3399">DH233*DH234</f>
        <v>9299886.6791999992</v>
      </c>
      <c r="DI235" s="314">
        <f t="shared" ref="DI235" si="3400">DI233*DI234</f>
        <v>0</v>
      </c>
      <c r="DJ235" s="314">
        <f t="shared" ref="DJ235" si="3401">DJ233*DJ234</f>
        <v>0</v>
      </c>
      <c r="DK235" s="314">
        <f t="shared" ref="DK235" si="3402">DK233*DK234</f>
        <v>0</v>
      </c>
      <c r="DL235" s="314">
        <f t="shared" ref="DL235" si="3403">DL233*DL234</f>
        <v>0</v>
      </c>
      <c r="DM235" s="314">
        <f t="shared" ref="DM235" si="3404">DM233*DM234</f>
        <v>0</v>
      </c>
      <c r="DN235" s="314">
        <f t="shared" ref="DN235" si="3405">DN233*DN234</f>
        <v>0</v>
      </c>
      <c r="DO235" s="314">
        <f t="shared" ref="DO235" si="3406">DO233*DO234</f>
        <v>0</v>
      </c>
      <c r="DP235" s="314">
        <f t="shared" ref="DP235" si="3407">DP233*DP234</f>
        <v>0</v>
      </c>
      <c r="DQ235" s="314">
        <f t="shared" ref="DQ235" si="3408">DQ233*DQ234</f>
        <v>0</v>
      </c>
      <c r="DR235" s="314">
        <f t="shared" ref="DR235" si="3409">DR233*DR234</f>
        <v>0</v>
      </c>
      <c r="DS235" s="314">
        <f t="shared" ref="DS235" si="3410">DS233*DS234</f>
        <v>0</v>
      </c>
      <c r="DT235" s="314">
        <f t="shared" ref="DT235" si="3411">DT233*DT234</f>
        <v>9299886.6791999992</v>
      </c>
      <c r="DU235" s="314">
        <f t="shared" ref="DU235" si="3412">DU233*DU234</f>
        <v>0</v>
      </c>
      <c r="DV235" s="314">
        <f t="shared" ref="DV235" si="3413">DV233*DV234</f>
        <v>0</v>
      </c>
      <c r="DW235" s="314">
        <f t="shared" ref="DW235" si="3414">DW233*DW234</f>
        <v>0</v>
      </c>
      <c r="DX235" s="314">
        <f t="shared" ref="DX235" si="3415">DX233*DX234</f>
        <v>0</v>
      </c>
      <c r="DY235" s="314">
        <f t="shared" ref="DY235" si="3416">DY233*DY234</f>
        <v>0</v>
      </c>
      <c r="DZ235" s="314">
        <f t="shared" ref="DZ235" si="3417">DZ233*DZ234</f>
        <v>0</v>
      </c>
      <c r="EA235" s="314">
        <f t="shared" ref="EA235" si="3418">EA233*EA234</f>
        <v>0</v>
      </c>
      <c r="EB235" s="314">
        <f t="shared" ref="EB235" si="3419">EB233*EB234</f>
        <v>0</v>
      </c>
    </row>
    <row r="236" spans="2:132" outlineLevel="1" x14ac:dyDescent="0.25">
      <c r="C236" s="324" t="s">
        <v>417</v>
      </c>
      <c r="D236" s="34"/>
      <c r="E236" s="34"/>
      <c r="F236" s="34"/>
      <c r="G236" s="67" t="s">
        <v>215</v>
      </c>
      <c r="H236" s="34"/>
      <c r="I236" s="34"/>
      <c r="J236" s="126">
        <f>J$13</f>
        <v>1</v>
      </c>
      <c r="K236" s="126">
        <f t="shared" ref="K236:BV236" si="3420">K$13</f>
        <v>1.0026792493128671</v>
      </c>
      <c r="L236" s="126">
        <f t="shared" si="3420"/>
        <v>1.0056539350998608</v>
      </c>
      <c r="M236" s="126">
        <f t="shared" si="3420"/>
        <v>1.0085410656939733</v>
      </c>
      <c r="N236" s="126">
        <f t="shared" si="3420"/>
        <v>1.0114364849476103</v>
      </c>
      <c r="O236" s="126">
        <f t="shared" si="3420"/>
        <v>1.0143402166566737</v>
      </c>
      <c r="P236" s="126">
        <f t="shared" si="3420"/>
        <v>1.0172522846853813</v>
      </c>
      <c r="Q236" s="126">
        <f t="shared" si="3420"/>
        <v>1.0201727129664624</v>
      </c>
      <c r="R236" s="126">
        <f t="shared" si="3420"/>
        <v>1.0231015255013547</v>
      </c>
      <c r="S236" s="126">
        <f t="shared" si="3420"/>
        <v>1.0260387463604019</v>
      </c>
      <c r="T236" s="126">
        <f t="shared" si="3420"/>
        <v>1.028984399683051</v>
      </c>
      <c r="U236" s="126">
        <f t="shared" si="3420"/>
        <v>1.0319385096780509</v>
      </c>
      <c r="V236" s="126">
        <f t="shared" si="3420"/>
        <v>1.0349011006236515</v>
      </c>
      <c r="W236" s="126">
        <f t="shared" si="3420"/>
        <v>1.0377730230388176</v>
      </c>
      <c r="X236" s="126">
        <f t="shared" si="3420"/>
        <v>1.0408518228283561</v>
      </c>
      <c r="Y236" s="126">
        <f t="shared" si="3420"/>
        <v>1.0438400029932626</v>
      </c>
      <c r="Z236" s="126">
        <f t="shared" si="3420"/>
        <v>1.046836761920777</v>
      </c>
      <c r="AA236" s="126">
        <f t="shared" si="3420"/>
        <v>1.0498421242396576</v>
      </c>
      <c r="AB236" s="126">
        <f t="shared" si="3420"/>
        <v>1.05285611464937</v>
      </c>
      <c r="AC236" s="126">
        <f t="shared" si="3420"/>
        <v>1.0558787579202888</v>
      </c>
      <c r="AD236" s="126">
        <f t="shared" si="3420"/>
        <v>1.0589100788939025</v>
      </c>
      <c r="AE236" s="126">
        <f t="shared" si="3420"/>
        <v>1.0619501024830165</v>
      </c>
      <c r="AF236" s="126">
        <f t="shared" si="3420"/>
        <v>1.0649988536719583</v>
      </c>
      <c r="AG236" s="126">
        <f t="shared" si="3420"/>
        <v>1.0680563575167832</v>
      </c>
      <c r="AH236" s="126">
        <f t="shared" si="3420"/>
        <v>1.0711226391454798</v>
      </c>
      <c r="AI236" s="126">
        <f t="shared" si="3420"/>
        <v>1.0739924437404067</v>
      </c>
      <c r="AJ236" s="126">
        <f t="shared" si="3420"/>
        <v>1.0771786970311998</v>
      </c>
      <c r="AK236" s="126">
        <f t="shared" si="3420"/>
        <v>1.0802711679727233</v>
      </c>
      <c r="AL236" s="126">
        <f t="shared" si="3420"/>
        <v>1.0833725170851116</v>
      </c>
      <c r="AM236" s="126">
        <f t="shared" si="3420"/>
        <v>1.0864827698566941</v>
      </c>
      <c r="AN236" s="126">
        <f t="shared" si="3420"/>
        <v>1.0896019518489746</v>
      </c>
      <c r="AO236" s="126">
        <f t="shared" si="3420"/>
        <v>1.0927300886968412</v>
      </c>
      <c r="AP236" s="126">
        <f t="shared" si="3420"/>
        <v>1.0958672061087775</v>
      </c>
      <c r="AQ236" s="126">
        <f t="shared" si="3420"/>
        <v>1.0990133298670732</v>
      </c>
      <c r="AR236" s="126">
        <f t="shared" si="3420"/>
        <v>1.1021684858280367</v>
      </c>
      <c r="AS236" s="126">
        <f t="shared" si="3420"/>
        <v>1.1053326999222071</v>
      </c>
      <c r="AT236" s="126">
        <f t="shared" si="3420"/>
        <v>1.1085059981545673</v>
      </c>
      <c r="AU236" s="126">
        <f t="shared" si="3420"/>
        <v>1.111475962088432</v>
      </c>
      <c r="AV236" s="126">
        <f t="shared" si="3420"/>
        <v>1.1147734191259395</v>
      </c>
      <c r="AW236" s="126">
        <f t="shared" si="3420"/>
        <v>1.1179738207069689</v>
      </c>
      <c r="AX236" s="126">
        <f t="shared" si="3420"/>
        <v>1.1211834103167977</v>
      </c>
      <c r="AY236" s="126">
        <f t="shared" si="3420"/>
        <v>1.1244022143333261</v>
      </c>
      <c r="AZ236" s="126">
        <f t="shared" si="3420"/>
        <v>1.1276302592101826</v>
      </c>
      <c r="BA236" s="126">
        <f t="shared" si="3420"/>
        <v>1.1308675714769412</v>
      </c>
      <c r="BB236" s="126">
        <f t="shared" si="3420"/>
        <v>1.1341141777393395</v>
      </c>
      <c r="BC236" s="126">
        <f t="shared" si="3420"/>
        <v>1.1373701046794982</v>
      </c>
      <c r="BD236" s="126">
        <f t="shared" si="3420"/>
        <v>1.1406353790561385</v>
      </c>
      <c r="BE236" s="126">
        <f t="shared" si="3420"/>
        <v>1.1439100277048042</v>
      </c>
      <c r="BF236" s="126">
        <f t="shared" si="3420"/>
        <v>1.1471940775380809</v>
      </c>
      <c r="BG236" s="126">
        <f t="shared" si="3420"/>
        <v>1.15026769648205</v>
      </c>
      <c r="BH236" s="126">
        <f t="shared" si="3420"/>
        <v>1.1536802383994258</v>
      </c>
      <c r="BI236" s="126">
        <f t="shared" si="3420"/>
        <v>1.1569923375180708</v>
      </c>
      <c r="BJ236" s="126">
        <f t="shared" si="3420"/>
        <v>1.1603139453378331</v>
      </c>
      <c r="BK236" s="126">
        <f t="shared" si="3420"/>
        <v>1.1636450891572303</v>
      </c>
      <c r="BL236" s="126">
        <f t="shared" si="3420"/>
        <v>1.1669857963531516</v>
      </c>
      <c r="BM236" s="126">
        <f t="shared" si="3420"/>
        <v>1.1703360943810825</v>
      </c>
      <c r="BN236" s="126">
        <f t="shared" si="3420"/>
        <v>1.1736960107753303</v>
      </c>
      <c r="BO236" s="126">
        <f t="shared" si="3420"/>
        <v>1.1770655731492505</v>
      </c>
      <c r="BP236" s="126">
        <f t="shared" si="3420"/>
        <v>1.180444809195474</v>
      </c>
      <c r="BQ236" s="126">
        <f t="shared" si="3420"/>
        <v>1.1838337466861339</v>
      </c>
      <c r="BR236" s="126">
        <f t="shared" si="3420"/>
        <v>1.1872324134730949</v>
      </c>
      <c r="BS236" s="126">
        <f t="shared" si="3420"/>
        <v>1.1905270658589224</v>
      </c>
      <c r="BT236" s="126">
        <f t="shared" si="3420"/>
        <v>1.1940590467434065</v>
      </c>
      <c r="BU236" s="126">
        <f t="shared" si="3420"/>
        <v>1.1974870693312041</v>
      </c>
      <c r="BV236" s="126">
        <f t="shared" si="3420"/>
        <v>1.2009249334246579</v>
      </c>
      <c r="BW236" s="126">
        <f t="shared" ref="BW236:EB236" si="3421">BW$13</f>
        <v>1.204372667277734</v>
      </c>
      <c r="BX236" s="126">
        <f t="shared" si="3421"/>
        <v>1.2078302992255125</v>
      </c>
      <c r="BY236" s="126">
        <f t="shared" si="3421"/>
        <v>1.2112978576844211</v>
      </c>
      <c r="BZ236" s="126">
        <f t="shared" si="3421"/>
        <v>1.2147753711524676</v>
      </c>
      <c r="CA236" s="126">
        <f t="shared" si="3421"/>
        <v>1.2182628682094752</v>
      </c>
      <c r="CB236" s="126">
        <f t="shared" si="3421"/>
        <v>1.2217603775173165</v>
      </c>
      <c r="CC236" s="126">
        <f t="shared" si="3421"/>
        <v>1.2252679278201495</v>
      </c>
      <c r="CD236" s="126">
        <f t="shared" si="3421"/>
        <v>1.2287855479446541</v>
      </c>
      <c r="CE236" s="126">
        <f t="shared" si="3421"/>
        <v>1.232077770779646</v>
      </c>
      <c r="CF236" s="126">
        <f t="shared" si="3421"/>
        <v>1.23573302168438</v>
      </c>
      <c r="CG236" s="126">
        <f t="shared" si="3421"/>
        <v>1.2392806860334544</v>
      </c>
      <c r="CH236" s="126">
        <f t="shared" si="3421"/>
        <v>1.2428385353675644</v>
      </c>
      <c r="CI236" s="126">
        <f t="shared" si="3421"/>
        <v>1.2464065989267703</v>
      </c>
      <c r="CJ236" s="126">
        <f t="shared" si="3421"/>
        <v>1.2499849060350778</v>
      </c>
      <c r="CK236" s="126">
        <f t="shared" si="3421"/>
        <v>1.2535734861006791</v>
      </c>
      <c r="CL236" s="126">
        <f t="shared" si="3421"/>
        <v>1.257172368616194</v>
      </c>
      <c r="CM236" s="126">
        <f t="shared" si="3421"/>
        <v>1.2607815831589126</v>
      </c>
      <c r="CN236" s="126">
        <f t="shared" si="3421"/>
        <v>1.2644011593910389</v>
      </c>
      <c r="CO236" s="126">
        <f t="shared" si="3421"/>
        <v>1.2680311270599336</v>
      </c>
      <c r="CP236" s="126">
        <f t="shared" si="3421"/>
        <v>1.2716715159983594</v>
      </c>
      <c r="CQ236" s="126">
        <f t="shared" si="3421"/>
        <v>1.2750786410337906</v>
      </c>
      <c r="CR236" s="126">
        <f t="shared" si="3421"/>
        <v>1.2788614642181557</v>
      </c>
      <c r="CS236" s="126">
        <f t="shared" si="3421"/>
        <v>1.2825329459576562</v>
      </c>
      <c r="CT236" s="126">
        <f t="shared" si="3421"/>
        <v>1.2862149681493797</v>
      </c>
      <c r="CU236" s="126">
        <f t="shared" si="3421"/>
        <v>1.289907561053897</v>
      </c>
      <c r="CV236" s="126">
        <f t="shared" si="3421"/>
        <v>1.293610755018654</v>
      </c>
      <c r="CW236" s="126">
        <f t="shared" si="3421"/>
        <v>1.2973245804782207</v>
      </c>
      <c r="CX236" s="126">
        <f t="shared" si="3421"/>
        <v>1.3010490679545423</v>
      </c>
      <c r="CY236" s="126">
        <f t="shared" si="3421"/>
        <v>1.304784248057189</v>
      </c>
      <c r="CZ236" s="126">
        <f t="shared" si="3421"/>
        <v>1.3085301514836076</v>
      </c>
      <c r="DA236" s="126">
        <f t="shared" si="3421"/>
        <v>1.3122868090193751</v>
      </c>
      <c r="DB236" s="126">
        <f t="shared" si="3421"/>
        <v>1.3160542515384499</v>
      </c>
      <c r="DC236" s="126">
        <f t="shared" si="3421"/>
        <v>1.3195802889875801</v>
      </c>
      <c r="DD236" s="126">
        <f t="shared" si="3421"/>
        <v>1.323495136864544</v>
      </c>
      <c r="DE236" s="126">
        <f t="shared" si="3421"/>
        <v>1.3272947573576725</v>
      </c>
      <c r="DF236" s="126">
        <f t="shared" si="3421"/>
        <v>1.3311052861764079</v>
      </c>
      <c r="DG236" s="126">
        <f t="shared" si="3421"/>
        <v>1.3349267546374479</v>
      </c>
      <c r="DH236" s="126">
        <f t="shared" si="3421"/>
        <v>1.3387591941473977</v>
      </c>
      <c r="DI236" s="126">
        <f t="shared" si="3421"/>
        <v>1.3426026362030277</v>
      </c>
      <c r="DJ236" s="126">
        <f t="shared" si="3421"/>
        <v>1.3464571123915319</v>
      </c>
      <c r="DK236" s="126">
        <f t="shared" si="3421"/>
        <v>1.3503226543907885</v>
      </c>
      <c r="DL236" s="126">
        <f t="shared" si="3421"/>
        <v>1.3541992939696192</v>
      </c>
      <c r="DM236" s="126">
        <f t="shared" si="3421"/>
        <v>1.358087062988051</v>
      </c>
      <c r="DN236" s="126">
        <f t="shared" si="3421"/>
        <v>1.361985993397578</v>
      </c>
      <c r="DO236" s="126">
        <f t="shared" si="3421"/>
        <v>1.3657655991021458</v>
      </c>
      <c r="DP236" s="126">
        <f t="shared" si="3421"/>
        <v>1.3698174666548035</v>
      </c>
      <c r="DQ236" s="126">
        <f t="shared" si="3421"/>
        <v>1.3737500738651915</v>
      </c>
      <c r="DR236" s="126">
        <f t="shared" si="3421"/>
        <v>1.3776939711925826</v>
      </c>
      <c r="DS236" s="126">
        <f t="shared" si="3421"/>
        <v>1.381649191049759</v>
      </c>
      <c r="DT236" s="126">
        <f t="shared" si="3421"/>
        <v>1.385615765942557</v>
      </c>
      <c r="DU236" s="126">
        <f t="shared" si="3421"/>
        <v>1.3895937284701338</v>
      </c>
      <c r="DV236" s="126">
        <f t="shared" si="3421"/>
        <v>1.3935831113252357</v>
      </c>
      <c r="DW236" s="126">
        <f t="shared" si="3421"/>
        <v>1.3975839472944662</v>
      </c>
      <c r="DX236" s="126">
        <f t="shared" si="3421"/>
        <v>1.401596269258556</v>
      </c>
      <c r="DY236" s="126">
        <f t="shared" si="3421"/>
        <v>1.4056201101926329</v>
      </c>
      <c r="DZ236" s="126">
        <f t="shared" si="3421"/>
        <v>1.4096555031664932</v>
      </c>
      <c r="EA236" s="126">
        <f t="shared" si="3421"/>
        <v>1.4134323217047313</v>
      </c>
      <c r="EB236" s="126">
        <f t="shared" si="3421"/>
        <v>1.4176256038945581</v>
      </c>
    </row>
    <row r="237" spans="2:132" outlineLevel="1" x14ac:dyDescent="0.25">
      <c r="C237" s="321" t="s">
        <v>533</v>
      </c>
      <c r="D237" s="38"/>
      <c r="E237" s="38"/>
      <c r="F237" s="38"/>
      <c r="G237" s="52" t="s">
        <v>220</v>
      </c>
      <c r="H237" s="46">
        <f t="shared" ref="H237" si="3422">SUM(J237:EB237)</f>
        <v>91697058.683135092</v>
      </c>
      <c r="I237" s="38"/>
      <c r="J237" s="82">
        <f>J235*J236</f>
        <v>0</v>
      </c>
      <c r="K237" s="82">
        <f t="shared" ref="K237" si="3423">K235*K236</f>
        <v>0</v>
      </c>
      <c r="L237" s="82">
        <f t="shared" ref="L237" si="3424">L235*L236</f>
        <v>0</v>
      </c>
      <c r="M237" s="82">
        <f t="shared" ref="M237" si="3425">M235*M236</f>
        <v>0</v>
      </c>
      <c r="N237" s="82">
        <f t="shared" ref="N237" si="3426">N235*N236</f>
        <v>0</v>
      </c>
      <c r="O237" s="82">
        <f t="shared" ref="O237" si="3427">O235*O236</f>
        <v>0</v>
      </c>
      <c r="P237" s="82">
        <f t="shared" ref="P237" si="3428">P235*P236</f>
        <v>0</v>
      </c>
      <c r="Q237" s="82">
        <f t="shared" ref="Q237" si="3429">Q235*Q236</f>
        <v>0</v>
      </c>
      <c r="R237" s="82">
        <f t="shared" ref="R237" si="3430">R235*R236</f>
        <v>0</v>
      </c>
      <c r="S237" s="82">
        <f t="shared" ref="S237" si="3431">S235*S236</f>
        <v>0</v>
      </c>
      <c r="T237" s="82">
        <f t="shared" ref="T237" si="3432">T235*T236</f>
        <v>0</v>
      </c>
      <c r="U237" s="82">
        <f t="shared" ref="U237" si="3433">U235*U236</f>
        <v>0</v>
      </c>
      <c r="V237" s="82">
        <f t="shared" ref="V237" si="3434">V235*V236</f>
        <v>0</v>
      </c>
      <c r="W237" s="82">
        <f t="shared" ref="W237" si="3435">W235*W236</f>
        <v>0</v>
      </c>
      <c r="X237" s="82">
        <f t="shared" ref="X237" si="3436">X235*X236</f>
        <v>0</v>
      </c>
      <c r="Y237" s="82">
        <f t="shared" ref="Y237" si="3437">Y235*Y236</f>
        <v>0</v>
      </c>
      <c r="Z237" s="82">
        <f t="shared" ref="Z237" si="3438">Z235*Z236</f>
        <v>0</v>
      </c>
      <c r="AA237" s="82">
        <f t="shared" ref="AA237" si="3439">AA235*AA236</f>
        <v>0</v>
      </c>
      <c r="AB237" s="82">
        <f t="shared" ref="AB237" si="3440">AB235*AB236</f>
        <v>0</v>
      </c>
      <c r="AC237" s="82">
        <f t="shared" ref="AC237" si="3441">AC235*AC236</f>
        <v>0</v>
      </c>
      <c r="AD237" s="82">
        <f t="shared" ref="AD237" si="3442">AD235*AD236</f>
        <v>0</v>
      </c>
      <c r="AE237" s="82">
        <f t="shared" ref="AE237" si="3443">AE235*AE236</f>
        <v>0</v>
      </c>
      <c r="AF237" s="82">
        <f t="shared" ref="AF237" si="3444">AF235*AF236</f>
        <v>0</v>
      </c>
      <c r="AG237" s="82">
        <f t="shared" ref="AG237" si="3445">AG235*AG236</f>
        <v>0</v>
      </c>
      <c r="AH237" s="82">
        <f t="shared" ref="AH237" si="3446">AH235*AH236</f>
        <v>0</v>
      </c>
      <c r="AI237" s="82">
        <f t="shared" ref="AI237" si="3447">AI235*AI236</f>
        <v>0</v>
      </c>
      <c r="AJ237" s="82">
        <f t="shared" ref="AJ237" si="3448">AJ235*AJ236</f>
        <v>0</v>
      </c>
      <c r="AK237" s="82">
        <f t="shared" ref="AK237" si="3449">AK235*AK236</f>
        <v>0</v>
      </c>
      <c r="AL237" s="82">
        <f t="shared" ref="AL237" si="3450">AL235*AL236</f>
        <v>0</v>
      </c>
      <c r="AM237" s="82">
        <f t="shared" ref="AM237" si="3451">AM235*AM236</f>
        <v>0</v>
      </c>
      <c r="AN237" s="82">
        <f t="shared" ref="AN237" si="3452">AN235*AN236</f>
        <v>10133174.677630598</v>
      </c>
      <c r="AO237" s="82">
        <f t="shared" ref="AO237" si="3453">AO235*AO236</f>
        <v>0</v>
      </c>
      <c r="AP237" s="82">
        <f t="shared" ref="AP237" si="3454">AP235*AP236</f>
        <v>0</v>
      </c>
      <c r="AQ237" s="82">
        <f t="shared" ref="AQ237" si="3455">AQ235*AQ236</f>
        <v>0</v>
      </c>
      <c r="AR237" s="82">
        <f t="shared" ref="AR237" si="3456">AR235*AR236</f>
        <v>0</v>
      </c>
      <c r="AS237" s="82">
        <f t="shared" ref="AS237" si="3457">AS235*AS236</f>
        <v>0</v>
      </c>
      <c r="AT237" s="82">
        <f t="shared" ref="AT237" si="3458">AT235*AT236</f>
        <v>0</v>
      </c>
      <c r="AU237" s="82">
        <f t="shared" ref="AU237" si="3459">AU235*AU236</f>
        <v>0</v>
      </c>
      <c r="AV237" s="82">
        <f t="shared" ref="AV237" si="3460">AV235*AV236</f>
        <v>0</v>
      </c>
      <c r="AW237" s="82">
        <f t="shared" ref="AW237" si="3461">AW235*AW236</f>
        <v>0</v>
      </c>
      <c r="AX237" s="82">
        <f t="shared" ref="AX237" si="3462">AX235*AX236</f>
        <v>0</v>
      </c>
      <c r="AY237" s="82">
        <f t="shared" ref="AY237" si="3463">AY235*AY236</f>
        <v>0</v>
      </c>
      <c r="AZ237" s="82">
        <f t="shared" ref="AZ237" si="3464">AZ235*AZ236</f>
        <v>10486833.626691619</v>
      </c>
      <c r="BA237" s="82">
        <f t="shared" ref="BA237" si="3465">BA235*BA236</f>
        <v>0</v>
      </c>
      <c r="BB237" s="82">
        <f t="shared" ref="BB237" si="3466">BB235*BB236</f>
        <v>0</v>
      </c>
      <c r="BC237" s="82">
        <f t="shared" ref="BC237" si="3467">BC235*BC236</f>
        <v>0</v>
      </c>
      <c r="BD237" s="82">
        <f t="shared" ref="BD237" si="3468">BD235*BD236</f>
        <v>0</v>
      </c>
      <c r="BE237" s="82">
        <f t="shared" ref="BE237" si="3469">BE235*BE236</f>
        <v>0</v>
      </c>
      <c r="BF237" s="82">
        <f t="shared" ref="BF237" si="3470">BF235*BF236</f>
        <v>0</v>
      </c>
      <c r="BG237" s="82">
        <f t="shared" ref="BG237" si="3471">BG235*BG236</f>
        <v>0</v>
      </c>
      <c r="BH237" s="82">
        <f t="shared" ref="BH237" si="3472">BH235*BH236</f>
        <v>0</v>
      </c>
      <c r="BI237" s="82">
        <f t="shared" ref="BI237" si="3473">BI235*BI236</f>
        <v>0</v>
      </c>
      <c r="BJ237" s="82">
        <f t="shared" ref="BJ237" si="3474">BJ235*BJ236</f>
        <v>0</v>
      </c>
      <c r="BK237" s="82">
        <f t="shared" ref="BK237" si="3475">BK235*BK236</f>
        <v>0</v>
      </c>
      <c r="BL237" s="82">
        <f t="shared" ref="BL237" si="3476">BL235*BL236</f>
        <v>10852835.662320277</v>
      </c>
      <c r="BM237" s="82">
        <f t="shared" ref="BM237" si="3477">BM235*BM236</f>
        <v>0</v>
      </c>
      <c r="BN237" s="82">
        <f t="shared" ref="BN237" si="3478">BN235*BN236</f>
        <v>0</v>
      </c>
      <c r="BO237" s="82">
        <f t="shared" ref="BO237" si="3479">BO235*BO236</f>
        <v>0</v>
      </c>
      <c r="BP237" s="82">
        <f t="shared" ref="BP237" si="3480">BP235*BP236</f>
        <v>0</v>
      </c>
      <c r="BQ237" s="82">
        <f t="shared" ref="BQ237" si="3481">BQ235*BQ236</f>
        <v>0</v>
      </c>
      <c r="BR237" s="82">
        <f t="shared" ref="BR237" si="3482">BR235*BR236</f>
        <v>0</v>
      </c>
      <c r="BS237" s="82">
        <f t="shared" ref="BS237" si="3483">BS235*BS236</f>
        <v>0</v>
      </c>
      <c r="BT237" s="82">
        <f t="shared" ref="BT237" si="3484">BT235*BT236</f>
        <v>0</v>
      </c>
      <c r="BU237" s="82">
        <f t="shared" ref="BU237" si="3485">BU235*BU236</f>
        <v>0</v>
      </c>
      <c r="BV237" s="82">
        <f t="shared" ref="BV237" si="3486">BV235*BV236</f>
        <v>0</v>
      </c>
      <c r="BW237" s="82">
        <f t="shared" ref="BW237" si="3487">BW235*BW236</f>
        <v>0</v>
      </c>
      <c r="BX237" s="82">
        <f t="shared" ref="BX237" si="3488">BX235*BX236</f>
        <v>11232684.910501493</v>
      </c>
      <c r="BY237" s="82">
        <f t="shared" ref="BY237" si="3489">BY235*BY236</f>
        <v>0</v>
      </c>
      <c r="BZ237" s="82">
        <f t="shared" ref="BZ237" si="3490">BZ235*BZ236</f>
        <v>0</v>
      </c>
      <c r="CA237" s="82">
        <f t="shared" ref="CA237" si="3491">CA235*CA236</f>
        <v>0</v>
      </c>
      <c r="CB237" s="82">
        <f t="shared" ref="CB237" si="3492">CB235*CB236</f>
        <v>0</v>
      </c>
      <c r="CC237" s="82">
        <f t="shared" ref="CC237" si="3493">CC235*CC236</f>
        <v>0</v>
      </c>
      <c r="CD237" s="82">
        <f t="shared" ref="CD237" si="3494">CD235*CD236</f>
        <v>0</v>
      </c>
      <c r="CE237" s="82">
        <f t="shared" ref="CE237" si="3495">CE235*CE236</f>
        <v>0</v>
      </c>
      <c r="CF237" s="82">
        <f t="shared" ref="CF237" si="3496">CF235*CF236</f>
        <v>0</v>
      </c>
      <c r="CG237" s="82">
        <f t="shared" ref="CG237" si="3497">CG235*CG236</f>
        <v>0</v>
      </c>
      <c r="CH237" s="82">
        <f t="shared" ref="CH237" si="3498">CH235*CH236</f>
        <v>0</v>
      </c>
      <c r="CI237" s="82">
        <f t="shared" ref="CI237" si="3499">CI235*CI236</f>
        <v>0</v>
      </c>
      <c r="CJ237" s="82">
        <f t="shared" ref="CJ237" si="3500">CJ235*CJ236</f>
        <v>11624717.976836683</v>
      </c>
      <c r="CK237" s="82">
        <f t="shared" ref="CK237" si="3501">CK235*CK236</f>
        <v>0</v>
      </c>
      <c r="CL237" s="82">
        <f t="shared" ref="CL237" si="3502">CL235*CL236</f>
        <v>0</v>
      </c>
      <c r="CM237" s="82">
        <f t="shared" ref="CM237" si="3503">CM235*CM236</f>
        <v>0</v>
      </c>
      <c r="CN237" s="82">
        <f t="shared" ref="CN237" si="3504">CN235*CN236</f>
        <v>0</v>
      </c>
      <c r="CO237" s="82">
        <f t="shared" ref="CO237" si="3505">CO235*CO236</f>
        <v>0</v>
      </c>
      <c r="CP237" s="82">
        <f t="shared" ref="CP237" si="3506">CP235*CP236</f>
        <v>0</v>
      </c>
      <c r="CQ237" s="82">
        <f t="shared" ref="CQ237" si="3507">CQ235*CQ236</f>
        <v>0</v>
      </c>
      <c r="CR237" s="82">
        <f t="shared" ref="CR237" si="3508">CR235*CR236</f>
        <v>0</v>
      </c>
      <c r="CS237" s="82">
        <f t="shared" ref="CS237" si="3509">CS235*CS236</f>
        <v>0</v>
      </c>
      <c r="CT237" s="82">
        <f t="shared" ref="CT237" si="3510">CT235*CT236</f>
        <v>0</v>
      </c>
      <c r="CU237" s="82">
        <f t="shared" ref="CU237" si="3511">CU235*CU236</f>
        <v>0</v>
      </c>
      <c r="CV237" s="82">
        <f t="shared" ref="CV237" si="3512">CV235*CV236</f>
        <v>12030433.428667834</v>
      </c>
      <c r="CW237" s="82">
        <f t="shared" ref="CW237" si="3513">CW235*CW236</f>
        <v>0</v>
      </c>
      <c r="CX237" s="82">
        <f t="shared" ref="CX237" si="3514">CX235*CX236</f>
        <v>0</v>
      </c>
      <c r="CY237" s="82">
        <f t="shared" ref="CY237" si="3515">CY235*CY236</f>
        <v>0</v>
      </c>
      <c r="CZ237" s="82">
        <f t="shared" ref="CZ237" si="3516">CZ235*CZ236</f>
        <v>0</v>
      </c>
      <c r="DA237" s="82">
        <f t="shared" ref="DA237" si="3517">DA235*DA236</f>
        <v>0</v>
      </c>
      <c r="DB237" s="82">
        <f t="shared" ref="DB237" si="3518">DB235*DB236</f>
        <v>0</v>
      </c>
      <c r="DC237" s="82">
        <f t="shared" ref="DC237" si="3519">DC235*DC236</f>
        <v>0</v>
      </c>
      <c r="DD237" s="82">
        <f t="shared" ref="DD237" si="3520">DD235*DD236</f>
        <v>0</v>
      </c>
      <c r="DE237" s="82">
        <f t="shared" ref="DE237" si="3521">DE235*DE236</f>
        <v>0</v>
      </c>
      <c r="DF237" s="82">
        <f t="shared" ref="DF237" si="3522">DF235*DF236</f>
        <v>0</v>
      </c>
      <c r="DG237" s="82">
        <f t="shared" ref="DG237" si="3523">DG235*DG236</f>
        <v>0</v>
      </c>
      <c r="DH237" s="82">
        <f t="shared" ref="DH237" si="3524">DH235*DH236</f>
        <v>12450308.79630791</v>
      </c>
      <c r="DI237" s="82">
        <f t="shared" ref="DI237" si="3525">DI235*DI236</f>
        <v>0</v>
      </c>
      <c r="DJ237" s="82">
        <f t="shared" ref="DJ237" si="3526">DJ235*DJ236</f>
        <v>0</v>
      </c>
      <c r="DK237" s="82">
        <f t="shared" ref="DK237" si="3527">DK235*DK236</f>
        <v>0</v>
      </c>
      <c r="DL237" s="82">
        <f t="shared" ref="DL237" si="3528">DL235*DL236</f>
        <v>0</v>
      </c>
      <c r="DM237" s="82">
        <f t="shared" ref="DM237" si="3529">DM235*DM236</f>
        <v>0</v>
      </c>
      <c r="DN237" s="82">
        <f t="shared" ref="DN237" si="3530">DN235*DN236</f>
        <v>0</v>
      </c>
      <c r="DO237" s="82">
        <f t="shared" ref="DO237" si="3531">DO235*DO236</f>
        <v>0</v>
      </c>
      <c r="DP237" s="82">
        <f t="shared" ref="DP237" si="3532">DP235*DP236</f>
        <v>0</v>
      </c>
      <c r="DQ237" s="82">
        <f t="shared" ref="DQ237" si="3533">DQ235*DQ236</f>
        <v>0</v>
      </c>
      <c r="DR237" s="82">
        <f t="shared" ref="DR237" si="3534">DR235*DR236</f>
        <v>0</v>
      </c>
      <c r="DS237" s="82">
        <f t="shared" ref="DS237" si="3535">DS235*DS236</f>
        <v>0</v>
      </c>
      <c r="DT237" s="82">
        <f t="shared" ref="DT237" si="3536">DT235*DT236</f>
        <v>12886069.604178689</v>
      </c>
      <c r="DU237" s="82">
        <f t="shared" ref="DU237" si="3537">DU235*DU236</f>
        <v>0</v>
      </c>
      <c r="DV237" s="82">
        <f t="shared" ref="DV237" si="3538">DV235*DV236</f>
        <v>0</v>
      </c>
      <c r="DW237" s="82">
        <f t="shared" ref="DW237" si="3539">DW235*DW236</f>
        <v>0</v>
      </c>
      <c r="DX237" s="82">
        <f t="shared" ref="DX237" si="3540">DX235*DX236</f>
        <v>0</v>
      </c>
      <c r="DY237" s="82">
        <f t="shared" ref="DY237" si="3541">DY235*DY236</f>
        <v>0</v>
      </c>
      <c r="DZ237" s="82">
        <f t="shared" ref="DZ237" si="3542">DZ235*DZ236</f>
        <v>0</v>
      </c>
      <c r="EA237" s="82">
        <f t="shared" ref="EA237" si="3543">EA235*EA236</f>
        <v>0</v>
      </c>
      <c r="EB237" s="82">
        <f t="shared" ref="EB237" si="3544">EB235*EB236</f>
        <v>0</v>
      </c>
    </row>
    <row r="238" spans="2:132" outlineLevel="1" x14ac:dyDescent="0.25">
      <c r="G238" s="52"/>
      <c r="H238" s="29"/>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row>
    <row r="239" spans="2:132" ht="13" x14ac:dyDescent="0.3">
      <c r="C239" s="348" t="s">
        <v>566</v>
      </c>
      <c r="D239" s="342"/>
      <c r="E239" s="342"/>
      <c r="F239" s="342"/>
      <c r="G239" s="349" t="s">
        <v>220</v>
      </c>
      <c r="H239" s="344">
        <f>SUM(J239:EB239)</f>
        <v>91697058.683135092</v>
      </c>
      <c r="I239" s="342"/>
      <c r="J239" s="345">
        <f>J237</f>
        <v>0</v>
      </c>
      <c r="K239" s="346">
        <f t="shared" ref="K239:BV239" si="3545">K237</f>
        <v>0</v>
      </c>
      <c r="L239" s="346">
        <f t="shared" si="3545"/>
        <v>0</v>
      </c>
      <c r="M239" s="346">
        <f t="shared" si="3545"/>
        <v>0</v>
      </c>
      <c r="N239" s="346">
        <f t="shared" si="3545"/>
        <v>0</v>
      </c>
      <c r="O239" s="346">
        <f t="shared" si="3545"/>
        <v>0</v>
      </c>
      <c r="P239" s="346">
        <f t="shared" si="3545"/>
        <v>0</v>
      </c>
      <c r="Q239" s="346">
        <f t="shared" si="3545"/>
        <v>0</v>
      </c>
      <c r="R239" s="346">
        <f t="shared" si="3545"/>
        <v>0</v>
      </c>
      <c r="S239" s="346">
        <f t="shared" si="3545"/>
        <v>0</v>
      </c>
      <c r="T239" s="346">
        <f t="shared" si="3545"/>
        <v>0</v>
      </c>
      <c r="U239" s="346">
        <f t="shared" si="3545"/>
        <v>0</v>
      </c>
      <c r="V239" s="346">
        <f t="shared" si="3545"/>
        <v>0</v>
      </c>
      <c r="W239" s="346">
        <f t="shared" si="3545"/>
        <v>0</v>
      </c>
      <c r="X239" s="346">
        <f t="shared" si="3545"/>
        <v>0</v>
      </c>
      <c r="Y239" s="346">
        <f t="shared" si="3545"/>
        <v>0</v>
      </c>
      <c r="Z239" s="346">
        <f t="shared" si="3545"/>
        <v>0</v>
      </c>
      <c r="AA239" s="346">
        <f t="shared" si="3545"/>
        <v>0</v>
      </c>
      <c r="AB239" s="346">
        <f t="shared" si="3545"/>
        <v>0</v>
      </c>
      <c r="AC239" s="346">
        <f t="shared" si="3545"/>
        <v>0</v>
      </c>
      <c r="AD239" s="346">
        <f t="shared" si="3545"/>
        <v>0</v>
      </c>
      <c r="AE239" s="346">
        <f t="shared" si="3545"/>
        <v>0</v>
      </c>
      <c r="AF239" s="346">
        <f t="shared" si="3545"/>
        <v>0</v>
      </c>
      <c r="AG239" s="346">
        <f t="shared" si="3545"/>
        <v>0</v>
      </c>
      <c r="AH239" s="346">
        <f t="shared" si="3545"/>
        <v>0</v>
      </c>
      <c r="AI239" s="346">
        <f t="shared" si="3545"/>
        <v>0</v>
      </c>
      <c r="AJ239" s="346">
        <f t="shared" si="3545"/>
        <v>0</v>
      </c>
      <c r="AK239" s="346">
        <f t="shared" si="3545"/>
        <v>0</v>
      </c>
      <c r="AL239" s="346">
        <f t="shared" si="3545"/>
        <v>0</v>
      </c>
      <c r="AM239" s="346">
        <f t="shared" si="3545"/>
        <v>0</v>
      </c>
      <c r="AN239" s="346">
        <f t="shared" si="3545"/>
        <v>10133174.677630598</v>
      </c>
      <c r="AO239" s="346">
        <f t="shared" si="3545"/>
        <v>0</v>
      </c>
      <c r="AP239" s="346">
        <f t="shared" si="3545"/>
        <v>0</v>
      </c>
      <c r="AQ239" s="346">
        <f t="shared" si="3545"/>
        <v>0</v>
      </c>
      <c r="AR239" s="346">
        <f t="shared" si="3545"/>
        <v>0</v>
      </c>
      <c r="AS239" s="346">
        <f t="shared" si="3545"/>
        <v>0</v>
      </c>
      <c r="AT239" s="346">
        <f t="shared" si="3545"/>
        <v>0</v>
      </c>
      <c r="AU239" s="346">
        <f t="shared" si="3545"/>
        <v>0</v>
      </c>
      <c r="AV239" s="346">
        <f t="shared" si="3545"/>
        <v>0</v>
      </c>
      <c r="AW239" s="346">
        <f t="shared" si="3545"/>
        <v>0</v>
      </c>
      <c r="AX239" s="346">
        <f t="shared" si="3545"/>
        <v>0</v>
      </c>
      <c r="AY239" s="346">
        <f t="shared" si="3545"/>
        <v>0</v>
      </c>
      <c r="AZ239" s="346">
        <f t="shared" si="3545"/>
        <v>10486833.626691619</v>
      </c>
      <c r="BA239" s="346">
        <f t="shared" si="3545"/>
        <v>0</v>
      </c>
      <c r="BB239" s="346">
        <f t="shared" si="3545"/>
        <v>0</v>
      </c>
      <c r="BC239" s="346">
        <f t="shared" si="3545"/>
        <v>0</v>
      </c>
      <c r="BD239" s="346">
        <f t="shared" si="3545"/>
        <v>0</v>
      </c>
      <c r="BE239" s="346">
        <f t="shared" si="3545"/>
        <v>0</v>
      </c>
      <c r="BF239" s="346">
        <f t="shared" si="3545"/>
        <v>0</v>
      </c>
      <c r="BG239" s="346">
        <f t="shared" si="3545"/>
        <v>0</v>
      </c>
      <c r="BH239" s="346">
        <f t="shared" si="3545"/>
        <v>0</v>
      </c>
      <c r="BI239" s="346">
        <f t="shared" si="3545"/>
        <v>0</v>
      </c>
      <c r="BJ239" s="346">
        <f t="shared" si="3545"/>
        <v>0</v>
      </c>
      <c r="BK239" s="346">
        <f t="shared" si="3545"/>
        <v>0</v>
      </c>
      <c r="BL239" s="346">
        <f t="shared" si="3545"/>
        <v>10852835.662320277</v>
      </c>
      <c r="BM239" s="346">
        <f t="shared" si="3545"/>
        <v>0</v>
      </c>
      <c r="BN239" s="346">
        <f t="shared" si="3545"/>
        <v>0</v>
      </c>
      <c r="BO239" s="346">
        <f t="shared" si="3545"/>
        <v>0</v>
      </c>
      <c r="BP239" s="346">
        <f t="shared" si="3545"/>
        <v>0</v>
      </c>
      <c r="BQ239" s="346">
        <f t="shared" si="3545"/>
        <v>0</v>
      </c>
      <c r="BR239" s="346">
        <f t="shared" si="3545"/>
        <v>0</v>
      </c>
      <c r="BS239" s="346">
        <f t="shared" si="3545"/>
        <v>0</v>
      </c>
      <c r="BT239" s="346">
        <f t="shared" si="3545"/>
        <v>0</v>
      </c>
      <c r="BU239" s="346">
        <f t="shared" si="3545"/>
        <v>0</v>
      </c>
      <c r="BV239" s="346">
        <f t="shared" si="3545"/>
        <v>0</v>
      </c>
      <c r="BW239" s="346">
        <f t="shared" ref="BW239:EB239" si="3546">BW237</f>
        <v>0</v>
      </c>
      <c r="BX239" s="346">
        <f t="shared" si="3546"/>
        <v>11232684.910501493</v>
      </c>
      <c r="BY239" s="346">
        <f t="shared" si="3546"/>
        <v>0</v>
      </c>
      <c r="BZ239" s="346">
        <f t="shared" si="3546"/>
        <v>0</v>
      </c>
      <c r="CA239" s="346">
        <f t="shared" si="3546"/>
        <v>0</v>
      </c>
      <c r="CB239" s="346">
        <f t="shared" si="3546"/>
        <v>0</v>
      </c>
      <c r="CC239" s="346">
        <f t="shared" si="3546"/>
        <v>0</v>
      </c>
      <c r="CD239" s="346">
        <f t="shared" si="3546"/>
        <v>0</v>
      </c>
      <c r="CE239" s="346">
        <f t="shared" si="3546"/>
        <v>0</v>
      </c>
      <c r="CF239" s="346">
        <f t="shared" si="3546"/>
        <v>0</v>
      </c>
      <c r="CG239" s="346">
        <f t="shared" si="3546"/>
        <v>0</v>
      </c>
      <c r="CH239" s="346">
        <f t="shared" si="3546"/>
        <v>0</v>
      </c>
      <c r="CI239" s="346">
        <f t="shared" si="3546"/>
        <v>0</v>
      </c>
      <c r="CJ239" s="346">
        <f t="shared" si="3546"/>
        <v>11624717.976836683</v>
      </c>
      <c r="CK239" s="346">
        <f t="shared" si="3546"/>
        <v>0</v>
      </c>
      <c r="CL239" s="346">
        <f t="shared" si="3546"/>
        <v>0</v>
      </c>
      <c r="CM239" s="346">
        <f t="shared" si="3546"/>
        <v>0</v>
      </c>
      <c r="CN239" s="346">
        <f t="shared" si="3546"/>
        <v>0</v>
      </c>
      <c r="CO239" s="346">
        <f t="shared" si="3546"/>
        <v>0</v>
      </c>
      <c r="CP239" s="346">
        <f t="shared" si="3546"/>
        <v>0</v>
      </c>
      <c r="CQ239" s="346">
        <f t="shared" si="3546"/>
        <v>0</v>
      </c>
      <c r="CR239" s="346">
        <f t="shared" si="3546"/>
        <v>0</v>
      </c>
      <c r="CS239" s="346">
        <f t="shared" si="3546"/>
        <v>0</v>
      </c>
      <c r="CT239" s="346">
        <f t="shared" si="3546"/>
        <v>0</v>
      </c>
      <c r="CU239" s="346">
        <f t="shared" si="3546"/>
        <v>0</v>
      </c>
      <c r="CV239" s="346">
        <f t="shared" si="3546"/>
        <v>12030433.428667834</v>
      </c>
      <c r="CW239" s="346">
        <f t="shared" si="3546"/>
        <v>0</v>
      </c>
      <c r="CX239" s="346">
        <f t="shared" si="3546"/>
        <v>0</v>
      </c>
      <c r="CY239" s="346">
        <f t="shared" si="3546"/>
        <v>0</v>
      </c>
      <c r="CZ239" s="346">
        <f t="shared" si="3546"/>
        <v>0</v>
      </c>
      <c r="DA239" s="346">
        <f t="shared" si="3546"/>
        <v>0</v>
      </c>
      <c r="DB239" s="346">
        <f t="shared" si="3546"/>
        <v>0</v>
      </c>
      <c r="DC239" s="346">
        <f t="shared" si="3546"/>
        <v>0</v>
      </c>
      <c r="DD239" s="346">
        <f t="shared" si="3546"/>
        <v>0</v>
      </c>
      <c r="DE239" s="346">
        <f t="shared" si="3546"/>
        <v>0</v>
      </c>
      <c r="DF239" s="346">
        <f t="shared" si="3546"/>
        <v>0</v>
      </c>
      <c r="DG239" s="346">
        <f t="shared" si="3546"/>
        <v>0</v>
      </c>
      <c r="DH239" s="346">
        <f t="shared" si="3546"/>
        <v>12450308.79630791</v>
      </c>
      <c r="DI239" s="346">
        <f t="shared" si="3546"/>
        <v>0</v>
      </c>
      <c r="DJ239" s="346">
        <f t="shared" si="3546"/>
        <v>0</v>
      </c>
      <c r="DK239" s="346">
        <f t="shared" si="3546"/>
        <v>0</v>
      </c>
      <c r="DL239" s="346">
        <f t="shared" si="3546"/>
        <v>0</v>
      </c>
      <c r="DM239" s="346">
        <f t="shared" si="3546"/>
        <v>0</v>
      </c>
      <c r="DN239" s="346">
        <f t="shared" si="3546"/>
        <v>0</v>
      </c>
      <c r="DO239" s="346">
        <f t="shared" si="3546"/>
        <v>0</v>
      </c>
      <c r="DP239" s="346">
        <f t="shared" si="3546"/>
        <v>0</v>
      </c>
      <c r="DQ239" s="346">
        <f t="shared" si="3546"/>
        <v>0</v>
      </c>
      <c r="DR239" s="346">
        <f t="shared" si="3546"/>
        <v>0</v>
      </c>
      <c r="DS239" s="346">
        <f t="shared" si="3546"/>
        <v>0</v>
      </c>
      <c r="DT239" s="346">
        <f t="shared" si="3546"/>
        <v>12886069.604178689</v>
      </c>
      <c r="DU239" s="346">
        <f t="shared" si="3546"/>
        <v>0</v>
      </c>
      <c r="DV239" s="346">
        <f t="shared" si="3546"/>
        <v>0</v>
      </c>
      <c r="DW239" s="346">
        <f t="shared" si="3546"/>
        <v>0</v>
      </c>
      <c r="DX239" s="346">
        <f t="shared" si="3546"/>
        <v>0</v>
      </c>
      <c r="DY239" s="346">
        <f t="shared" si="3546"/>
        <v>0</v>
      </c>
      <c r="DZ239" s="346">
        <f t="shared" si="3546"/>
        <v>0</v>
      </c>
      <c r="EA239" s="346">
        <f t="shared" si="3546"/>
        <v>0</v>
      </c>
      <c r="EB239" s="347">
        <f t="shared" si="3546"/>
        <v>0</v>
      </c>
    </row>
    <row r="240" spans="2:132" x14ac:dyDescent="0.25">
      <c r="G240" s="52"/>
      <c r="H240" s="29"/>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row>
    <row r="241" spans="1:132" ht="13" x14ac:dyDescent="0.3">
      <c r="B241" s="34"/>
      <c r="C241" s="2" t="s">
        <v>596</v>
      </c>
      <c r="D241" s="34"/>
      <c r="E241" s="34"/>
      <c r="F241" s="34"/>
      <c r="G241" s="67"/>
      <c r="H241" s="35"/>
      <c r="I241" s="34"/>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row>
    <row r="242" spans="1:132" ht="13" x14ac:dyDescent="0.25">
      <c r="A242" s="59">
        <f>IF(ROUND(SUM(H166,H189,H209,H237)-H242,2)=0,0,1)</f>
        <v>0</v>
      </c>
      <c r="C242" s="311" t="s">
        <v>500</v>
      </c>
      <c r="G242" s="52" t="s">
        <v>220</v>
      </c>
      <c r="H242" s="66">
        <f t="shared" ref="H242" si="3547">SUM(J242:EB242)</f>
        <v>110948832.21060839</v>
      </c>
      <c r="J242" s="82">
        <f>SUM(J166,J189,J209,J237)</f>
        <v>0</v>
      </c>
      <c r="K242" s="82">
        <f t="shared" ref="K242:BV242" si="3548">SUM(K166,K189,K209,K237)</f>
        <v>0</v>
      </c>
      <c r="L242" s="82">
        <f t="shared" si="3548"/>
        <v>0</v>
      </c>
      <c r="M242" s="82">
        <f t="shared" si="3548"/>
        <v>0</v>
      </c>
      <c r="N242" s="82">
        <f t="shared" si="3548"/>
        <v>0</v>
      </c>
      <c r="O242" s="82">
        <f t="shared" si="3548"/>
        <v>0</v>
      </c>
      <c r="P242" s="82">
        <f t="shared" si="3548"/>
        <v>9460330.9717313424</v>
      </c>
      <c r="Q242" s="82">
        <f t="shared" si="3548"/>
        <v>0</v>
      </c>
      <c r="R242" s="82">
        <f t="shared" si="3548"/>
        <v>0</v>
      </c>
      <c r="S242" s="82">
        <f t="shared" si="3548"/>
        <v>0</v>
      </c>
      <c r="T242" s="82">
        <f t="shared" si="3548"/>
        <v>0</v>
      </c>
      <c r="U242" s="82">
        <f t="shared" si="3548"/>
        <v>0</v>
      </c>
      <c r="V242" s="82">
        <f t="shared" si="3548"/>
        <v>0</v>
      </c>
      <c r="W242" s="82">
        <f t="shared" si="3548"/>
        <v>0</v>
      </c>
      <c r="X242" s="82">
        <f t="shared" si="3548"/>
        <v>0</v>
      </c>
      <c r="Y242" s="82">
        <f t="shared" si="3548"/>
        <v>0</v>
      </c>
      <c r="Z242" s="82">
        <f t="shared" si="3548"/>
        <v>0</v>
      </c>
      <c r="AA242" s="82">
        <f t="shared" si="3548"/>
        <v>0</v>
      </c>
      <c r="AB242" s="82">
        <f t="shared" si="3548"/>
        <v>9791442.5557419434</v>
      </c>
      <c r="AC242" s="82">
        <f t="shared" si="3548"/>
        <v>0</v>
      </c>
      <c r="AD242" s="82">
        <f t="shared" si="3548"/>
        <v>0</v>
      </c>
      <c r="AE242" s="82">
        <f t="shared" si="3548"/>
        <v>0</v>
      </c>
      <c r="AF242" s="82">
        <f t="shared" si="3548"/>
        <v>0</v>
      </c>
      <c r="AG242" s="82">
        <f t="shared" si="3548"/>
        <v>0</v>
      </c>
      <c r="AH242" s="82">
        <f t="shared" si="3548"/>
        <v>0</v>
      </c>
      <c r="AI242" s="82">
        <f t="shared" si="3548"/>
        <v>0</v>
      </c>
      <c r="AJ242" s="82">
        <f t="shared" si="3548"/>
        <v>0</v>
      </c>
      <c r="AK242" s="82">
        <f t="shared" si="3548"/>
        <v>0</v>
      </c>
      <c r="AL242" s="82">
        <f t="shared" si="3548"/>
        <v>0</v>
      </c>
      <c r="AM242" s="82">
        <f t="shared" si="3548"/>
        <v>0</v>
      </c>
      <c r="AN242" s="82">
        <f t="shared" si="3548"/>
        <v>10133174.677630598</v>
      </c>
      <c r="AO242" s="82">
        <f t="shared" si="3548"/>
        <v>0</v>
      </c>
      <c r="AP242" s="82">
        <f t="shared" si="3548"/>
        <v>0</v>
      </c>
      <c r="AQ242" s="82">
        <f t="shared" si="3548"/>
        <v>0</v>
      </c>
      <c r="AR242" s="82">
        <f t="shared" si="3548"/>
        <v>0</v>
      </c>
      <c r="AS242" s="82">
        <f t="shared" si="3548"/>
        <v>0</v>
      </c>
      <c r="AT242" s="82">
        <f t="shared" si="3548"/>
        <v>0</v>
      </c>
      <c r="AU242" s="82">
        <f t="shared" si="3548"/>
        <v>0</v>
      </c>
      <c r="AV242" s="82">
        <f t="shared" si="3548"/>
        <v>0</v>
      </c>
      <c r="AW242" s="82">
        <f t="shared" si="3548"/>
        <v>0</v>
      </c>
      <c r="AX242" s="82">
        <f t="shared" si="3548"/>
        <v>0</v>
      </c>
      <c r="AY242" s="82">
        <f t="shared" si="3548"/>
        <v>0</v>
      </c>
      <c r="AZ242" s="82">
        <f t="shared" si="3548"/>
        <v>10486833.626691619</v>
      </c>
      <c r="BA242" s="82">
        <f t="shared" si="3548"/>
        <v>0</v>
      </c>
      <c r="BB242" s="82">
        <f t="shared" si="3548"/>
        <v>0</v>
      </c>
      <c r="BC242" s="82">
        <f t="shared" si="3548"/>
        <v>0</v>
      </c>
      <c r="BD242" s="82">
        <f t="shared" si="3548"/>
        <v>0</v>
      </c>
      <c r="BE242" s="82">
        <f t="shared" si="3548"/>
        <v>0</v>
      </c>
      <c r="BF242" s="82">
        <f t="shared" si="3548"/>
        <v>0</v>
      </c>
      <c r="BG242" s="82">
        <f t="shared" si="3548"/>
        <v>0</v>
      </c>
      <c r="BH242" s="82">
        <f t="shared" si="3548"/>
        <v>0</v>
      </c>
      <c r="BI242" s="82">
        <f t="shared" si="3548"/>
        <v>0</v>
      </c>
      <c r="BJ242" s="82">
        <f t="shared" si="3548"/>
        <v>0</v>
      </c>
      <c r="BK242" s="82">
        <f t="shared" si="3548"/>
        <v>0</v>
      </c>
      <c r="BL242" s="82">
        <f t="shared" si="3548"/>
        <v>10852835.662320277</v>
      </c>
      <c r="BM242" s="82">
        <f t="shared" si="3548"/>
        <v>0</v>
      </c>
      <c r="BN242" s="82">
        <f t="shared" si="3548"/>
        <v>0</v>
      </c>
      <c r="BO242" s="82">
        <f t="shared" si="3548"/>
        <v>0</v>
      </c>
      <c r="BP242" s="82">
        <f t="shared" si="3548"/>
        <v>0</v>
      </c>
      <c r="BQ242" s="82">
        <f t="shared" si="3548"/>
        <v>0</v>
      </c>
      <c r="BR242" s="82">
        <f t="shared" si="3548"/>
        <v>0</v>
      </c>
      <c r="BS242" s="82">
        <f t="shared" si="3548"/>
        <v>0</v>
      </c>
      <c r="BT242" s="82">
        <f t="shared" si="3548"/>
        <v>0</v>
      </c>
      <c r="BU242" s="82">
        <f t="shared" si="3548"/>
        <v>0</v>
      </c>
      <c r="BV242" s="82">
        <f t="shared" si="3548"/>
        <v>0</v>
      </c>
      <c r="BW242" s="82">
        <f t="shared" ref="BW242:EB242" si="3549">SUM(BW166,BW189,BW209,BW237)</f>
        <v>0</v>
      </c>
      <c r="BX242" s="82">
        <f t="shared" si="3549"/>
        <v>11232684.910501493</v>
      </c>
      <c r="BY242" s="82">
        <f t="shared" si="3549"/>
        <v>0</v>
      </c>
      <c r="BZ242" s="82">
        <f t="shared" si="3549"/>
        <v>0</v>
      </c>
      <c r="CA242" s="82">
        <f t="shared" si="3549"/>
        <v>0</v>
      </c>
      <c r="CB242" s="82">
        <f t="shared" si="3549"/>
        <v>0</v>
      </c>
      <c r="CC242" s="82">
        <f t="shared" si="3549"/>
        <v>0</v>
      </c>
      <c r="CD242" s="82">
        <f t="shared" si="3549"/>
        <v>0</v>
      </c>
      <c r="CE242" s="82">
        <f t="shared" si="3549"/>
        <v>0</v>
      </c>
      <c r="CF242" s="82">
        <f t="shared" si="3549"/>
        <v>0</v>
      </c>
      <c r="CG242" s="82">
        <f t="shared" si="3549"/>
        <v>0</v>
      </c>
      <c r="CH242" s="82">
        <f t="shared" si="3549"/>
        <v>0</v>
      </c>
      <c r="CI242" s="82">
        <f t="shared" si="3549"/>
        <v>0</v>
      </c>
      <c r="CJ242" s="82">
        <f t="shared" si="3549"/>
        <v>11624717.976836683</v>
      </c>
      <c r="CK242" s="82">
        <f t="shared" si="3549"/>
        <v>0</v>
      </c>
      <c r="CL242" s="82">
        <f t="shared" si="3549"/>
        <v>0</v>
      </c>
      <c r="CM242" s="82">
        <f t="shared" si="3549"/>
        <v>0</v>
      </c>
      <c r="CN242" s="82">
        <f t="shared" si="3549"/>
        <v>0</v>
      </c>
      <c r="CO242" s="82">
        <f t="shared" si="3549"/>
        <v>0</v>
      </c>
      <c r="CP242" s="82">
        <f t="shared" si="3549"/>
        <v>0</v>
      </c>
      <c r="CQ242" s="82">
        <f t="shared" si="3549"/>
        <v>0</v>
      </c>
      <c r="CR242" s="82">
        <f t="shared" si="3549"/>
        <v>0</v>
      </c>
      <c r="CS242" s="82">
        <f t="shared" si="3549"/>
        <v>0</v>
      </c>
      <c r="CT242" s="82">
        <f t="shared" si="3549"/>
        <v>0</v>
      </c>
      <c r="CU242" s="82">
        <f t="shared" si="3549"/>
        <v>0</v>
      </c>
      <c r="CV242" s="82">
        <f t="shared" si="3549"/>
        <v>12030433.428667834</v>
      </c>
      <c r="CW242" s="82">
        <f t="shared" si="3549"/>
        <v>0</v>
      </c>
      <c r="CX242" s="82">
        <f t="shared" si="3549"/>
        <v>0</v>
      </c>
      <c r="CY242" s="82">
        <f t="shared" si="3549"/>
        <v>0</v>
      </c>
      <c r="CZ242" s="82">
        <f t="shared" si="3549"/>
        <v>0</v>
      </c>
      <c r="DA242" s="82">
        <f t="shared" si="3549"/>
        <v>0</v>
      </c>
      <c r="DB242" s="82">
        <f t="shared" si="3549"/>
        <v>0</v>
      </c>
      <c r="DC242" s="82">
        <f t="shared" si="3549"/>
        <v>0</v>
      </c>
      <c r="DD242" s="82">
        <f t="shared" si="3549"/>
        <v>0</v>
      </c>
      <c r="DE242" s="82">
        <f t="shared" si="3549"/>
        <v>0</v>
      </c>
      <c r="DF242" s="82">
        <f t="shared" si="3549"/>
        <v>0</v>
      </c>
      <c r="DG242" s="82">
        <f t="shared" si="3549"/>
        <v>0</v>
      </c>
      <c r="DH242" s="82">
        <f t="shared" si="3549"/>
        <v>12450308.79630791</v>
      </c>
      <c r="DI242" s="82">
        <f t="shared" si="3549"/>
        <v>0</v>
      </c>
      <c r="DJ242" s="82">
        <f t="shared" si="3549"/>
        <v>0</v>
      </c>
      <c r="DK242" s="82">
        <f t="shared" si="3549"/>
        <v>0</v>
      </c>
      <c r="DL242" s="82">
        <f t="shared" si="3549"/>
        <v>0</v>
      </c>
      <c r="DM242" s="82">
        <f t="shared" si="3549"/>
        <v>0</v>
      </c>
      <c r="DN242" s="82">
        <f t="shared" si="3549"/>
        <v>0</v>
      </c>
      <c r="DO242" s="82">
        <f t="shared" si="3549"/>
        <v>0</v>
      </c>
      <c r="DP242" s="82">
        <f t="shared" si="3549"/>
        <v>0</v>
      </c>
      <c r="DQ242" s="82">
        <f t="shared" si="3549"/>
        <v>0</v>
      </c>
      <c r="DR242" s="82">
        <f t="shared" si="3549"/>
        <v>0</v>
      </c>
      <c r="DS242" s="82">
        <f t="shared" si="3549"/>
        <v>0</v>
      </c>
      <c r="DT242" s="82">
        <f t="shared" si="3549"/>
        <v>12886069.604178689</v>
      </c>
      <c r="DU242" s="82">
        <f t="shared" si="3549"/>
        <v>0</v>
      </c>
      <c r="DV242" s="82">
        <f t="shared" si="3549"/>
        <v>0</v>
      </c>
      <c r="DW242" s="82">
        <f t="shared" si="3549"/>
        <v>0</v>
      </c>
      <c r="DX242" s="82">
        <f t="shared" si="3549"/>
        <v>0</v>
      </c>
      <c r="DY242" s="82">
        <f t="shared" si="3549"/>
        <v>0</v>
      </c>
      <c r="DZ242" s="82">
        <f t="shared" si="3549"/>
        <v>0</v>
      </c>
      <c r="EA242" s="82">
        <f t="shared" si="3549"/>
        <v>0</v>
      </c>
      <c r="EB242" s="82">
        <f t="shared" si="3549"/>
        <v>0</v>
      </c>
    </row>
    <row r="243" spans="1:132" ht="13" x14ac:dyDescent="0.25">
      <c r="A243" s="59">
        <f>IF(ROUND(SUM(H175,H196,H218,H237)-H243,2)=0,0,1)</f>
        <v>0</v>
      </c>
      <c r="C243" s="311" t="s">
        <v>502</v>
      </c>
      <c r="G243" s="52" t="s">
        <v>220</v>
      </c>
      <c r="H243" s="46">
        <f t="shared" ref="H243:H244" si="3550">SUM(J243:EB243)</f>
        <v>116615017.62154901</v>
      </c>
      <c r="J243" s="82">
        <f>SUM(J175,J196,J218,J237)</f>
        <v>0</v>
      </c>
      <c r="K243" s="82">
        <f t="shared" ref="K243:BV243" si="3551">SUM(K175,K196,K218,K237)</f>
        <v>0</v>
      </c>
      <c r="L243" s="82">
        <f t="shared" si="3551"/>
        <v>0</v>
      </c>
      <c r="M243" s="82">
        <f t="shared" si="3551"/>
        <v>0</v>
      </c>
      <c r="N243" s="82">
        <f t="shared" si="3551"/>
        <v>0</v>
      </c>
      <c r="O243" s="82">
        <f t="shared" si="3551"/>
        <v>0</v>
      </c>
      <c r="P243" s="82">
        <f t="shared" si="3551"/>
        <v>3238666.5879872395</v>
      </c>
      <c r="Q243" s="82">
        <f t="shared" si="3551"/>
        <v>0</v>
      </c>
      <c r="R243" s="82">
        <f t="shared" si="3551"/>
        <v>0</v>
      </c>
      <c r="S243" s="82">
        <f t="shared" si="3551"/>
        <v>0</v>
      </c>
      <c r="T243" s="82">
        <f t="shared" si="3551"/>
        <v>0</v>
      </c>
      <c r="U243" s="82">
        <f t="shared" si="3551"/>
        <v>0</v>
      </c>
      <c r="V243" s="82">
        <f t="shared" si="3551"/>
        <v>0</v>
      </c>
      <c r="W243" s="82">
        <f t="shared" si="3551"/>
        <v>0</v>
      </c>
      <c r="X243" s="82">
        <f t="shared" si="3551"/>
        <v>0</v>
      </c>
      <c r="Y243" s="82">
        <f t="shared" si="3551"/>
        <v>0</v>
      </c>
      <c r="Z243" s="82">
        <f t="shared" si="3551"/>
        <v>0</v>
      </c>
      <c r="AA243" s="82">
        <f t="shared" si="3551"/>
        <v>0</v>
      </c>
      <c r="AB243" s="82">
        <f t="shared" si="3551"/>
        <v>3352019.9185667937</v>
      </c>
      <c r="AC243" s="82">
        <f t="shared" si="3551"/>
        <v>0</v>
      </c>
      <c r="AD243" s="82">
        <f t="shared" si="3551"/>
        <v>0</v>
      </c>
      <c r="AE243" s="82">
        <f t="shared" si="3551"/>
        <v>0</v>
      </c>
      <c r="AF243" s="82">
        <f t="shared" si="3551"/>
        <v>0</v>
      </c>
      <c r="AG243" s="82">
        <f t="shared" si="3551"/>
        <v>0</v>
      </c>
      <c r="AH243" s="82">
        <f t="shared" si="3551"/>
        <v>952834.02726658864</v>
      </c>
      <c r="AI243" s="82">
        <f t="shared" si="3551"/>
        <v>955386.90717941907</v>
      </c>
      <c r="AJ243" s="82">
        <f t="shared" si="3551"/>
        <v>958221.28901769279</v>
      </c>
      <c r="AK243" s="82">
        <f t="shared" si="3551"/>
        <v>960972.24528892559</v>
      </c>
      <c r="AL243" s="82">
        <f t="shared" si="3551"/>
        <v>963731.09927699377</v>
      </c>
      <c r="AM243" s="82">
        <f t="shared" si="3551"/>
        <v>966497.8736554425</v>
      </c>
      <c r="AN243" s="82">
        <f t="shared" si="3551"/>
        <v>11102447.268793508</v>
      </c>
      <c r="AO243" s="82">
        <f t="shared" si="3551"/>
        <v>972055.27460331586</v>
      </c>
      <c r="AP243" s="82">
        <f t="shared" si="3551"/>
        <v>974845.94684604625</v>
      </c>
      <c r="AQ243" s="82">
        <f t="shared" si="3551"/>
        <v>977644.63082614355</v>
      </c>
      <c r="AR243" s="82">
        <f t="shared" si="3551"/>
        <v>980451.34954449453</v>
      </c>
      <c r="AS243" s="82">
        <f t="shared" si="3551"/>
        <v>983266.12606801873</v>
      </c>
      <c r="AT243" s="82">
        <f t="shared" si="3551"/>
        <v>986088.98352985887</v>
      </c>
      <c r="AU243" s="82">
        <f t="shared" si="3551"/>
        <v>988730.96176140709</v>
      </c>
      <c r="AV243" s="82">
        <f t="shared" si="3551"/>
        <v>991664.2666454243</v>
      </c>
      <c r="AW243" s="82">
        <f t="shared" si="3551"/>
        <v>994511.23431829084</v>
      </c>
      <c r="AX243" s="82">
        <f t="shared" si="3551"/>
        <v>997366.37534700241</v>
      </c>
      <c r="AY243" s="82">
        <f t="shared" si="3551"/>
        <v>1000229.7131964362</v>
      </c>
      <c r="AZ243" s="82">
        <f t="shared" si="3551"/>
        <v>11240335.163017089</v>
      </c>
      <c r="BA243" s="82">
        <f t="shared" si="3551"/>
        <v>0</v>
      </c>
      <c r="BB243" s="82">
        <f t="shared" si="3551"/>
        <v>0</v>
      </c>
      <c r="BC243" s="82">
        <f t="shared" si="3551"/>
        <v>0</v>
      </c>
      <c r="BD243" s="82">
        <f t="shared" si="3551"/>
        <v>0</v>
      </c>
      <c r="BE243" s="82">
        <f t="shared" si="3551"/>
        <v>0</v>
      </c>
      <c r="BF243" s="82">
        <f t="shared" si="3551"/>
        <v>0</v>
      </c>
      <c r="BG243" s="82">
        <f t="shared" si="3551"/>
        <v>0</v>
      </c>
      <c r="BH243" s="82">
        <f t="shared" si="3551"/>
        <v>0</v>
      </c>
      <c r="BI243" s="82">
        <f t="shared" si="3551"/>
        <v>0</v>
      </c>
      <c r="BJ243" s="82">
        <f t="shared" si="3551"/>
        <v>0</v>
      </c>
      <c r="BK243" s="82">
        <f t="shared" si="3551"/>
        <v>0</v>
      </c>
      <c r="BL243" s="82">
        <f t="shared" si="3551"/>
        <v>10852835.662320277</v>
      </c>
      <c r="BM243" s="82">
        <f t="shared" si="3551"/>
        <v>0</v>
      </c>
      <c r="BN243" s="82">
        <f t="shared" si="3551"/>
        <v>0</v>
      </c>
      <c r="BO243" s="82">
        <f t="shared" si="3551"/>
        <v>0</v>
      </c>
      <c r="BP243" s="82">
        <f t="shared" si="3551"/>
        <v>0</v>
      </c>
      <c r="BQ243" s="82">
        <f t="shared" si="3551"/>
        <v>0</v>
      </c>
      <c r="BR243" s="82">
        <f t="shared" si="3551"/>
        <v>0</v>
      </c>
      <c r="BS243" s="82">
        <f t="shared" si="3551"/>
        <v>0</v>
      </c>
      <c r="BT243" s="82">
        <f t="shared" si="3551"/>
        <v>0</v>
      </c>
      <c r="BU243" s="82">
        <f t="shared" si="3551"/>
        <v>0</v>
      </c>
      <c r="BV243" s="82">
        <f t="shared" si="3551"/>
        <v>0</v>
      </c>
      <c r="BW243" s="82">
        <f t="shared" ref="BW243:EB243" si="3552">SUM(BW175,BW196,BW218,BW237)</f>
        <v>0</v>
      </c>
      <c r="BX243" s="82">
        <f t="shared" si="3552"/>
        <v>11232684.910501493</v>
      </c>
      <c r="BY243" s="82">
        <f t="shared" si="3552"/>
        <v>0</v>
      </c>
      <c r="BZ243" s="82">
        <f t="shared" si="3552"/>
        <v>0</v>
      </c>
      <c r="CA243" s="82">
        <f t="shared" si="3552"/>
        <v>0</v>
      </c>
      <c r="CB243" s="82">
        <f t="shared" si="3552"/>
        <v>0</v>
      </c>
      <c r="CC243" s="82">
        <f t="shared" si="3552"/>
        <v>0</v>
      </c>
      <c r="CD243" s="82">
        <f t="shared" si="3552"/>
        <v>0</v>
      </c>
      <c r="CE243" s="82">
        <f t="shared" si="3552"/>
        <v>0</v>
      </c>
      <c r="CF243" s="82">
        <f t="shared" si="3552"/>
        <v>0</v>
      </c>
      <c r="CG243" s="82">
        <f t="shared" si="3552"/>
        <v>0</v>
      </c>
      <c r="CH243" s="82">
        <f t="shared" si="3552"/>
        <v>0</v>
      </c>
      <c r="CI243" s="82">
        <f t="shared" si="3552"/>
        <v>0</v>
      </c>
      <c r="CJ243" s="82">
        <f t="shared" si="3552"/>
        <v>11624717.976836683</v>
      </c>
      <c r="CK243" s="82">
        <f t="shared" si="3552"/>
        <v>0</v>
      </c>
      <c r="CL243" s="82">
        <f t="shared" si="3552"/>
        <v>0</v>
      </c>
      <c r="CM243" s="82">
        <f t="shared" si="3552"/>
        <v>0</v>
      </c>
      <c r="CN243" s="82">
        <f t="shared" si="3552"/>
        <v>0</v>
      </c>
      <c r="CO243" s="82">
        <f t="shared" si="3552"/>
        <v>0</v>
      </c>
      <c r="CP243" s="82">
        <f t="shared" si="3552"/>
        <v>0</v>
      </c>
      <c r="CQ243" s="82">
        <f t="shared" si="3552"/>
        <v>0</v>
      </c>
      <c r="CR243" s="82">
        <f t="shared" si="3552"/>
        <v>0</v>
      </c>
      <c r="CS243" s="82">
        <f t="shared" si="3552"/>
        <v>0</v>
      </c>
      <c r="CT243" s="82">
        <f t="shared" si="3552"/>
        <v>0</v>
      </c>
      <c r="CU243" s="82">
        <f t="shared" si="3552"/>
        <v>0</v>
      </c>
      <c r="CV243" s="82">
        <f t="shared" si="3552"/>
        <v>12030433.428667834</v>
      </c>
      <c r="CW243" s="82">
        <f t="shared" si="3552"/>
        <v>0</v>
      </c>
      <c r="CX243" s="82">
        <f t="shared" si="3552"/>
        <v>0</v>
      </c>
      <c r="CY243" s="82">
        <f t="shared" si="3552"/>
        <v>0</v>
      </c>
      <c r="CZ243" s="82">
        <f t="shared" si="3552"/>
        <v>0</v>
      </c>
      <c r="DA243" s="82">
        <f t="shared" si="3552"/>
        <v>0</v>
      </c>
      <c r="DB243" s="82">
        <f t="shared" si="3552"/>
        <v>0</v>
      </c>
      <c r="DC243" s="82">
        <f t="shared" si="3552"/>
        <v>0</v>
      </c>
      <c r="DD243" s="82">
        <f t="shared" si="3552"/>
        <v>0</v>
      </c>
      <c r="DE243" s="82">
        <f t="shared" si="3552"/>
        <v>0</v>
      </c>
      <c r="DF243" s="82">
        <f t="shared" si="3552"/>
        <v>0</v>
      </c>
      <c r="DG243" s="82">
        <f t="shared" si="3552"/>
        <v>0</v>
      </c>
      <c r="DH243" s="82">
        <f t="shared" si="3552"/>
        <v>12450308.79630791</v>
      </c>
      <c r="DI243" s="82">
        <f t="shared" si="3552"/>
        <v>0</v>
      </c>
      <c r="DJ243" s="82">
        <f t="shared" si="3552"/>
        <v>0</v>
      </c>
      <c r="DK243" s="82">
        <f t="shared" si="3552"/>
        <v>0</v>
      </c>
      <c r="DL243" s="82">
        <f t="shared" si="3552"/>
        <v>0</v>
      </c>
      <c r="DM243" s="82">
        <f t="shared" si="3552"/>
        <v>0</v>
      </c>
      <c r="DN243" s="82">
        <f t="shared" si="3552"/>
        <v>0</v>
      </c>
      <c r="DO243" s="82">
        <f t="shared" si="3552"/>
        <v>0</v>
      </c>
      <c r="DP243" s="82">
        <f t="shared" si="3552"/>
        <v>0</v>
      </c>
      <c r="DQ243" s="82">
        <f t="shared" si="3552"/>
        <v>0</v>
      </c>
      <c r="DR243" s="82">
        <f t="shared" si="3552"/>
        <v>0</v>
      </c>
      <c r="DS243" s="82">
        <f t="shared" si="3552"/>
        <v>0</v>
      </c>
      <c r="DT243" s="82">
        <f t="shared" si="3552"/>
        <v>12886069.604178689</v>
      </c>
      <c r="DU243" s="82">
        <f t="shared" si="3552"/>
        <v>0</v>
      </c>
      <c r="DV243" s="82">
        <f t="shared" si="3552"/>
        <v>0</v>
      </c>
      <c r="DW243" s="82">
        <f t="shared" si="3552"/>
        <v>0</v>
      </c>
      <c r="DX243" s="82">
        <f t="shared" si="3552"/>
        <v>0</v>
      </c>
      <c r="DY243" s="82">
        <f t="shared" si="3552"/>
        <v>0</v>
      </c>
      <c r="DZ243" s="82">
        <f t="shared" si="3552"/>
        <v>0</v>
      </c>
      <c r="EA243" s="82">
        <f t="shared" si="3552"/>
        <v>0</v>
      </c>
      <c r="EB243" s="82">
        <f t="shared" si="3552"/>
        <v>0</v>
      </c>
    </row>
    <row r="244" spans="1:132" ht="13" x14ac:dyDescent="0.25">
      <c r="A244" s="59">
        <f>IF(ROUND(SUM(H183,H203,H227,H237)-H244,2)=0,0,1)</f>
        <v>0</v>
      </c>
      <c r="C244" s="311" t="s">
        <v>504</v>
      </c>
      <c r="G244" s="52" t="s">
        <v>220</v>
      </c>
      <c r="H244" s="46">
        <f t="shared" si="3550"/>
        <v>112315706.09219915</v>
      </c>
      <c r="J244" s="82">
        <f>SUM(J183,J203,J227,J237)</f>
        <v>0</v>
      </c>
      <c r="K244" s="82">
        <f t="shared" ref="K244:BV244" si="3553">SUM(K183,K203,K227,K237)</f>
        <v>0</v>
      </c>
      <c r="L244" s="82">
        <f t="shared" si="3553"/>
        <v>0</v>
      </c>
      <c r="M244" s="82">
        <f t="shared" si="3553"/>
        <v>0</v>
      </c>
      <c r="N244" s="82">
        <f t="shared" si="3553"/>
        <v>0</v>
      </c>
      <c r="O244" s="82">
        <f t="shared" si="3553"/>
        <v>0</v>
      </c>
      <c r="P244" s="82">
        <f t="shared" si="3553"/>
        <v>6569674.2859245427</v>
      </c>
      <c r="Q244" s="82">
        <f t="shared" si="3553"/>
        <v>0</v>
      </c>
      <c r="R244" s="82">
        <f t="shared" si="3553"/>
        <v>0</v>
      </c>
      <c r="S244" s="82">
        <f t="shared" si="3553"/>
        <v>0</v>
      </c>
      <c r="T244" s="82">
        <f t="shared" si="3553"/>
        <v>0</v>
      </c>
      <c r="U244" s="82">
        <f t="shared" si="3553"/>
        <v>0</v>
      </c>
      <c r="V244" s="82">
        <f t="shared" si="3553"/>
        <v>0</v>
      </c>
      <c r="W244" s="82">
        <f t="shared" si="3553"/>
        <v>0</v>
      </c>
      <c r="X244" s="82">
        <f t="shared" si="3553"/>
        <v>0</v>
      </c>
      <c r="Y244" s="82">
        <f t="shared" si="3553"/>
        <v>0</v>
      </c>
      <c r="Z244" s="82">
        <f t="shared" si="3553"/>
        <v>0</v>
      </c>
      <c r="AA244" s="82">
        <f t="shared" si="3553"/>
        <v>0</v>
      </c>
      <c r="AB244" s="82">
        <f t="shared" si="3553"/>
        <v>9791442.5557419434</v>
      </c>
      <c r="AC244" s="82">
        <f t="shared" si="3553"/>
        <v>0</v>
      </c>
      <c r="AD244" s="82">
        <f t="shared" si="3553"/>
        <v>0</v>
      </c>
      <c r="AE244" s="82">
        <f t="shared" si="3553"/>
        <v>0</v>
      </c>
      <c r="AF244" s="82">
        <f t="shared" si="3553"/>
        <v>0</v>
      </c>
      <c r="AG244" s="82">
        <f t="shared" si="3553"/>
        <v>0</v>
      </c>
      <c r="AH244" s="82">
        <f t="shared" si="3553"/>
        <v>221348.81291401939</v>
      </c>
      <c r="AI244" s="82">
        <f t="shared" si="3553"/>
        <v>221941.86156892322</v>
      </c>
      <c r="AJ244" s="82">
        <f t="shared" si="3553"/>
        <v>222600.30473666647</v>
      </c>
      <c r="AK244" s="82">
        <f t="shared" si="3553"/>
        <v>223239.36766640103</v>
      </c>
      <c r="AL244" s="82">
        <f t="shared" si="3553"/>
        <v>223880.26528108199</v>
      </c>
      <c r="AM244" s="82">
        <f t="shared" si="3553"/>
        <v>224523.00284790399</v>
      </c>
      <c r="AN244" s="82">
        <f t="shared" si="3553"/>
        <v>10358342.263279781</v>
      </c>
      <c r="AO244" s="82">
        <f t="shared" si="3553"/>
        <v>225814.01898240109</v>
      </c>
      <c r="AP244" s="82">
        <f t="shared" si="3553"/>
        <v>226462.30816024722</v>
      </c>
      <c r="AQ244" s="82">
        <f t="shared" si="3553"/>
        <v>227112.45851066359</v>
      </c>
      <c r="AR244" s="82">
        <f t="shared" si="3553"/>
        <v>227764.47537688821</v>
      </c>
      <c r="AS244" s="82">
        <f t="shared" si="3553"/>
        <v>228418.36411749889</v>
      </c>
      <c r="AT244" s="82">
        <f t="shared" si="3553"/>
        <v>229074.13010645739</v>
      </c>
      <c r="AU244" s="82">
        <f t="shared" si="3553"/>
        <v>229687.87681214075</v>
      </c>
      <c r="AV244" s="82">
        <f t="shared" si="3553"/>
        <v>230369.30037113634</v>
      </c>
      <c r="AW244" s="82">
        <f t="shared" si="3553"/>
        <v>231030.66730048644</v>
      </c>
      <c r="AX244" s="82">
        <f t="shared" si="3553"/>
        <v>231693.93294730681</v>
      </c>
      <c r="AY244" s="82">
        <f t="shared" si="3553"/>
        <v>232359.10276262305</v>
      </c>
      <c r="AZ244" s="82">
        <f t="shared" si="3553"/>
        <v>10661876.357977146</v>
      </c>
      <c r="BA244" s="82">
        <f t="shared" si="3553"/>
        <v>0</v>
      </c>
      <c r="BB244" s="82">
        <f t="shared" si="3553"/>
        <v>0</v>
      </c>
      <c r="BC244" s="82">
        <f t="shared" si="3553"/>
        <v>0</v>
      </c>
      <c r="BD244" s="82">
        <f t="shared" si="3553"/>
        <v>0</v>
      </c>
      <c r="BE244" s="82">
        <f t="shared" si="3553"/>
        <v>0</v>
      </c>
      <c r="BF244" s="82">
        <f t="shared" si="3553"/>
        <v>0</v>
      </c>
      <c r="BG244" s="82">
        <f t="shared" si="3553"/>
        <v>0</v>
      </c>
      <c r="BH244" s="82">
        <f t="shared" si="3553"/>
        <v>0</v>
      </c>
      <c r="BI244" s="82">
        <f t="shared" si="3553"/>
        <v>0</v>
      </c>
      <c r="BJ244" s="82">
        <f t="shared" si="3553"/>
        <v>0</v>
      </c>
      <c r="BK244" s="82">
        <f t="shared" si="3553"/>
        <v>0</v>
      </c>
      <c r="BL244" s="82">
        <f t="shared" si="3553"/>
        <v>10852835.662320277</v>
      </c>
      <c r="BM244" s="82">
        <f t="shared" si="3553"/>
        <v>0</v>
      </c>
      <c r="BN244" s="82">
        <f t="shared" si="3553"/>
        <v>0</v>
      </c>
      <c r="BO244" s="82">
        <f t="shared" si="3553"/>
        <v>0</v>
      </c>
      <c r="BP244" s="82">
        <f t="shared" si="3553"/>
        <v>0</v>
      </c>
      <c r="BQ244" s="82">
        <f t="shared" si="3553"/>
        <v>0</v>
      </c>
      <c r="BR244" s="82">
        <f t="shared" si="3553"/>
        <v>0</v>
      </c>
      <c r="BS244" s="82">
        <f t="shared" si="3553"/>
        <v>0</v>
      </c>
      <c r="BT244" s="82">
        <f t="shared" si="3553"/>
        <v>0</v>
      </c>
      <c r="BU244" s="82">
        <f t="shared" si="3553"/>
        <v>0</v>
      </c>
      <c r="BV244" s="82">
        <f t="shared" si="3553"/>
        <v>0</v>
      </c>
      <c r="BW244" s="82">
        <f t="shared" ref="BW244:EB244" si="3554">SUM(BW183,BW203,BW227,BW237)</f>
        <v>0</v>
      </c>
      <c r="BX244" s="82">
        <f t="shared" si="3554"/>
        <v>11232684.910501493</v>
      </c>
      <c r="BY244" s="82">
        <f t="shared" si="3554"/>
        <v>0</v>
      </c>
      <c r="BZ244" s="82">
        <f t="shared" si="3554"/>
        <v>0</v>
      </c>
      <c r="CA244" s="82">
        <f t="shared" si="3554"/>
        <v>0</v>
      </c>
      <c r="CB244" s="82">
        <f t="shared" si="3554"/>
        <v>0</v>
      </c>
      <c r="CC244" s="82">
        <f t="shared" si="3554"/>
        <v>0</v>
      </c>
      <c r="CD244" s="82">
        <f t="shared" si="3554"/>
        <v>0</v>
      </c>
      <c r="CE244" s="82">
        <f t="shared" si="3554"/>
        <v>0</v>
      </c>
      <c r="CF244" s="82">
        <f t="shared" si="3554"/>
        <v>0</v>
      </c>
      <c r="CG244" s="82">
        <f t="shared" si="3554"/>
        <v>0</v>
      </c>
      <c r="CH244" s="82">
        <f t="shared" si="3554"/>
        <v>0</v>
      </c>
      <c r="CI244" s="82">
        <f t="shared" si="3554"/>
        <v>0</v>
      </c>
      <c r="CJ244" s="82">
        <f t="shared" si="3554"/>
        <v>11624717.976836683</v>
      </c>
      <c r="CK244" s="82">
        <f t="shared" si="3554"/>
        <v>0</v>
      </c>
      <c r="CL244" s="82">
        <f t="shared" si="3554"/>
        <v>0</v>
      </c>
      <c r="CM244" s="82">
        <f t="shared" si="3554"/>
        <v>0</v>
      </c>
      <c r="CN244" s="82">
        <f t="shared" si="3554"/>
        <v>0</v>
      </c>
      <c r="CO244" s="82">
        <f t="shared" si="3554"/>
        <v>0</v>
      </c>
      <c r="CP244" s="82">
        <f t="shared" si="3554"/>
        <v>0</v>
      </c>
      <c r="CQ244" s="82">
        <f t="shared" si="3554"/>
        <v>0</v>
      </c>
      <c r="CR244" s="82">
        <f t="shared" si="3554"/>
        <v>0</v>
      </c>
      <c r="CS244" s="82">
        <f t="shared" si="3554"/>
        <v>0</v>
      </c>
      <c r="CT244" s="82">
        <f t="shared" si="3554"/>
        <v>0</v>
      </c>
      <c r="CU244" s="82">
        <f t="shared" si="3554"/>
        <v>0</v>
      </c>
      <c r="CV244" s="82">
        <f t="shared" si="3554"/>
        <v>12030433.428667834</v>
      </c>
      <c r="CW244" s="82">
        <f t="shared" si="3554"/>
        <v>0</v>
      </c>
      <c r="CX244" s="82">
        <f t="shared" si="3554"/>
        <v>0</v>
      </c>
      <c r="CY244" s="82">
        <f t="shared" si="3554"/>
        <v>0</v>
      </c>
      <c r="CZ244" s="82">
        <f t="shared" si="3554"/>
        <v>0</v>
      </c>
      <c r="DA244" s="82">
        <f t="shared" si="3554"/>
        <v>0</v>
      </c>
      <c r="DB244" s="82">
        <f t="shared" si="3554"/>
        <v>0</v>
      </c>
      <c r="DC244" s="82">
        <f t="shared" si="3554"/>
        <v>0</v>
      </c>
      <c r="DD244" s="82">
        <f t="shared" si="3554"/>
        <v>0</v>
      </c>
      <c r="DE244" s="82">
        <f t="shared" si="3554"/>
        <v>0</v>
      </c>
      <c r="DF244" s="82">
        <f t="shared" si="3554"/>
        <v>0</v>
      </c>
      <c r="DG244" s="82">
        <f t="shared" si="3554"/>
        <v>0</v>
      </c>
      <c r="DH244" s="82">
        <f t="shared" si="3554"/>
        <v>12450308.79630791</v>
      </c>
      <c r="DI244" s="82">
        <f t="shared" si="3554"/>
        <v>0</v>
      </c>
      <c r="DJ244" s="82">
        <f t="shared" si="3554"/>
        <v>0</v>
      </c>
      <c r="DK244" s="82">
        <f t="shared" si="3554"/>
        <v>0</v>
      </c>
      <c r="DL244" s="82">
        <f t="shared" si="3554"/>
        <v>0</v>
      </c>
      <c r="DM244" s="82">
        <f t="shared" si="3554"/>
        <v>0</v>
      </c>
      <c r="DN244" s="82">
        <f t="shared" si="3554"/>
        <v>0</v>
      </c>
      <c r="DO244" s="82">
        <f t="shared" si="3554"/>
        <v>0</v>
      </c>
      <c r="DP244" s="82">
        <f t="shared" si="3554"/>
        <v>0</v>
      </c>
      <c r="DQ244" s="82">
        <f t="shared" si="3554"/>
        <v>0</v>
      </c>
      <c r="DR244" s="82">
        <f t="shared" si="3554"/>
        <v>0</v>
      </c>
      <c r="DS244" s="82">
        <f t="shared" si="3554"/>
        <v>0</v>
      </c>
      <c r="DT244" s="82">
        <f t="shared" si="3554"/>
        <v>12886069.604178689</v>
      </c>
      <c r="DU244" s="82">
        <f t="shared" si="3554"/>
        <v>0</v>
      </c>
      <c r="DV244" s="82">
        <f t="shared" si="3554"/>
        <v>0</v>
      </c>
      <c r="DW244" s="82">
        <f t="shared" si="3554"/>
        <v>0</v>
      </c>
      <c r="DX244" s="82">
        <f t="shared" si="3554"/>
        <v>0</v>
      </c>
      <c r="DY244" s="82">
        <f t="shared" si="3554"/>
        <v>0</v>
      </c>
      <c r="DZ244" s="82">
        <f t="shared" si="3554"/>
        <v>0</v>
      </c>
      <c r="EA244" s="82">
        <f t="shared" si="3554"/>
        <v>0</v>
      </c>
      <c r="EB244" s="82">
        <f t="shared" si="3554"/>
        <v>0</v>
      </c>
    </row>
    <row r="245" spans="1:132" ht="13" thickBot="1" x14ac:dyDescent="0.3">
      <c r="C245" s="311"/>
      <c r="G245" s="52"/>
      <c r="H245" s="29"/>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row>
    <row r="246" spans="1:132" ht="13.5" thickBot="1" x14ac:dyDescent="0.35">
      <c r="C246" s="358" t="s">
        <v>581</v>
      </c>
      <c r="D246" s="352"/>
      <c r="E246" s="355"/>
      <c r="F246" s="355"/>
      <c r="G246" s="361" t="s">
        <v>220</v>
      </c>
      <c r="H246" s="354">
        <f>SUM(J246:EB246)</f>
        <v>116615017.62154901</v>
      </c>
      <c r="I246" s="355"/>
      <c r="J246" s="359">
        <f t="shared" ref="J246:AO246" si="3555">CHOOSE(Scenario,J242,J243,J244)</f>
        <v>0</v>
      </c>
      <c r="K246" s="359">
        <f t="shared" si="3555"/>
        <v>0</v>
      </c>
      <c r="L246" s="359">
        <f t="shared" si="3555"/>
        <v>0</v>
      </c>
      <c r="M246" s="359">
        <f t="shared" si="3555"/>
        <v>0</v>
      </c>
      <c r="N246" s="359">
        <f t="shared" si="3555"/>
        <v>0</v>
      </c>
      <c r="O246" s="359">
        <f t="shared" si="3555"/>
        <v>0</v>
      </c>
      <c r="P246" s="359">
        <f t="shared" si="3555"/>
        <v>3238666.5879872395</v>
      </c>
      <c r="Q246" s="359">
        <f t="shared" si="3555"/>
        <v>0</v>
      </c>
      <c r="R246" s="359">
        <f t="shared" si="3555"/>
        <v>0</v>
      </c>
      <c r="S246" s="359">
        <f t="shared" si="3555"/>
        <v>0</v>
      </c>
      <c r="T246" s="359">
        <f t="shared" si="3555"/>
        <v>0</v>
      </c>
      <c r="U246" s="359">
        <f t="shared" si="3555"/>
        <v>0</v>
      </c>
      <c r="V246" s="359">
        <f t="shared" si="3555"/>
        <v>0</v>
      </c>
      <c r="W246" s="359">
        <f t="shared" si="3555"/>
        <v>0</v>
      </c>
      <c r="X246" s="359">
        <f t="shared" si="3555"/>
        <v>0</v>
      </c>
      <c r="Y246" s="359">
        <f t="shared" si="3555"/>
        <v>0</v>
      </c>
      <c r="Z246" s="359">
        <f t="shared" si="3555"/>
        <v>0</v>
      </c>
      <c r="AA246" s="359">
        <f t="shared" si="3555"/>
        <v>0</v>
      </c>
      <c r="AB246" s="359">
        <f t="shared" si="3555"/>
        <v>3352019.9185667937</v>
      </c>
      <c r="AC246" s="359">
        <f t="shared" si="3555"/>
        <v>0</v>
      </c>
      <c r="AD246" s="359">
        <f t="shared" si="3555"/>
        <v>0</v>
      </c>
      <c r="AE246" s="359">
        <f t="shared" si="3555"/>
        <v>0</v>
      </c>
      <c r="AF246" s="359">
        <f t="shared" si="3555"/>
        <v>0</v>
      </c>
      <c r="AG246" s="359">
        <f t="shared" si="3555"/>
        <v>0</v>
      </c>
      <c r="AH246" s="359">
        <f t="shared" si="3555"/>
        <v>952834.02726658864</v>
      </c>
      <c r="AI246" s="359">
        <f t="shared" si="3555"/>
        <v>955386.90717941907</v>
      </c>
      <c r="AJ246" s="359">
        <f t="shared" si="3555"/>
        <v>958221.28901769279</v>
      </c>
      <c r="AK246" s="359">
        <f t="shared" si="3555"/>
        <v>960972.24528892559</v>
      </c>
      <c r="AL246" s="359">
        <f t="shared" si="3555"/>
        <v>963731.09927699377</v>
      </c>
      <c r="AM246" s="359">
        <f t="shared" si="3555"/>
        <v>966497.8736554425</v>
      </c>
      <c r="AN246" s="359">
        <f t="shared" si="3555"/>
        <v>11102447.268793508</v>
      </c>
      <c r="AO246" s="359">
        <f t="shared" si="3555"/>
        <v>972055.27460331586</v>
      </c>
      <c r="AP246" s="359">
        <f t="shared" ref="AP246:BU246" si="3556">CHOOSE(Scenario,AP242,AP243,AP244)</f>
        <v>974845.94684604625</v>
      </c>
      <c r="AQ246" s="359">
        <f t="shared" si="3556"/>
        <v>977644.63082614355</v>
      </c>
      <c r="AR246" s="359">
        <f t="shared" si="3556"/>
        <v>980451.34954449453</v>
      </c>
      <c r="AS246" s="359">
        <f t="shared" si="3556"/>
        <v>983266.12606801873</v>
      </c>
      <c r="AT246" s="359">
        <f t="shared" si="3556"/>
        <v>986088.98352985887</v>
      </c>
      <c r="AU246" s="359">
        <f t="shared" si="3556"/>
        <v>988730.96176140709</v>
      </c>
      <c r="AV246" s="359">
        <f t="shared" si="3556"/>
        <v>991664.2666454243</v>
      </c>
      <c r="AW246" s="359">
        <f t="shared" si="3556"/>
        <v>994511.23431829084</v>
      </c>
      <c r="AX246" s="359">
        <f t="shared" si="3556"/>
        <v>997366.37534700241</v>
      </c>
      <c r="AY246" s="359">
        <f t="shared" si="3556"/>
        <v>1000229.7131964362</v>
      </c>
      <c r="AZ246" s="359">
        <f t="shared" si="3556"/>
        <v>11240335.163017089</v>
      </c>
      <c r="BA246" s="359">
        <f t="shared" si="3556"/>
        <v>0</v>
      </c>
      <c r="BB246" s="359">
        <f t="shared" si="3556"/>
        <v>0</v>
      </c>
      <c r="BC246" s="359">
        <f t="shared" si="3556"/>
        <v>0</v>
      </c>
      <c r="BD246" s="359">
        <f t="shared" si="3556"/>
        <v>0</v>
      </c>
      <c r="BE246" s="359">
        <f t="shared" si="3556"/>
        <v>0</v>
      </c>
      <c r="BF246" s="359">
        <f t="shared" si="3556"/>
        <v>0</v>
      </c>
      <c r="BG246" s="359">
        <f t="shared" si="3556"/>
        <v>0</v>
      </c>
      <c r="BH246" s="359">
        <f t="shared" si="3556"/>
        <v>0</v>
      </c>
      <c r="BI246" s="359">
        <f t="shared" si="3556"/>
        <v>0</v>
      </c>
      <c r="BJ246" s="359">
        <f t="shared" si="3556"/>
        <v>0</v>
      </c>
      <c r="BK246" s="359">
        <f t="shared" si="3556"/>
        <v>0</v>
      </c>
      <c r="BL246" s="359">
        <f t="shared" si="3556"/>
        <v>10852835.662320277</v>
      </c>
      <c r="BM246" s="359">
        <f t="shared" si="3556"/>
        <v>0</v>
      </c>
      <c r="BN246" s="359">
        <f t="shared" si="3556"/>
        <v>0</v>
      </c>
      <c r="BO246" s="359">
        <f t="shared" si="3556"/>
        <v>0</v>
      </c>
      <c r="BP246" s="359">
        <f t="shared" si="3556"/>
        <v>0</v>
      </c>
      <c r="BQ246" s="359">
        <f t="shared" si="3556"/>
        <v>0</v>
      </c>
      <c r="BR246" s="359">
        <f t="shared" si="3556"/>
        <v>0</v>
      </c>
      <c r="BS246" s="359">
        <f t="shared" si="3556"/>
        <v>0</v>
      </c>
      <c r="BT246" s="359">
        <f t="shared" si="3556"/>
        <v>0</v>
      </c>
      <c r="BU246" s="359">
        <f t="shared" si="3556"/>
        <v>0</v>
      </c>
      <c r="BV246" s="359">
        <f t="shared" ref="BV246:DA246" si="3557">CHOOSE(Scenario,BV242,BV243,BV244)</f>
        <v>0</v>
      </c>
      <c r="BW246" s="359">
        <f t="shared" si="3557"/>
        <v>0</v>
      </c>
      <c r="BX246" s="359">
        <f t="shared" si="3557"/>
        <v>11232684.910501493</v>
      </c>
      <c r="BY246" s="359">
        <f t="shared" si="3557"/>
        <v>0</v>
      </c>
      <c r="BZ246" s="359">
        <f t="shared" si="3557"/>
        <v>0</v>
      </c>
      <c r="CA246" s="359">
        <f t="shared" si="3557"/>
        <v>0</v>
      </c>
      <c r="CB246" s="359">
        <f t="shared" si="3557"/>
        <v>0</v>
      </c>
      <c r="CC246" s="359">
        <f t="shared" si="3557"/>
        <v>0</v>
      </c>
      <c r="CD246" s="359">
        <f t="shared" si="3557"/>
        <v>0</v>
      </c>
      <c r="CE246" s="359">
        <f t="shared" si="3557"/>
        <v>0</v>
      </c>
      <c r="CF246" s="359">
        <f t="shared" si="3557"/>
        <v>0</v>
      </c>
      <c r="CG246" s="359">
        <f t="shared" si="3557"/>
        <v>0</v>
      </c>
      <c r="CH246" s="359">
        <f t="shared" si="3557"/>
        <v>0</v>
      </c>
      <c r="CI246" s="359">
        <f t="shared" si="3557"/>
        <v>0</v>
      </c>
      <c r="CJ246" s="359">
        <f t="shared" si="3557"/>
        <v>11624717.976836683</v>
      </c>
      <c r="CK246" s="359">
        <f t="shared" si="3557"/>
        <v>0</v>
      </c>
      <c r="CL246" s="359">
        <f t="shared" si="3557"/>
        <v>0</v>
      </c>
      <c r="CM246" s="359">
        <f t="shared" si="3557"/>
        <v>0</v>
      </c>
      <c r="CN246" s="359">
        <f t="shared" si="3557"/>
        <v>0</v>
      </c>
      <c r="CO246" s="359">
        <f t="shared" si="3557"/>
        <v>0</v>
      </c>
      <c r="CP246" s="359">
        <f t="shared" si="3557"/>
        <v>0</v>
      </c>
      <c r="CQ246" s="359">
        <f t="shared" si="3557"/>
        <v>0</v>
      </c>
      <c r="CR246" s="359">
        <f t="shared" si="3557"/>
        <v>0</v>
      </c>
      <c r="CS246" s="359">
        <f t="shared" si="3557"/>
        <v>0</v>
      </c>
      <c r="CT246" s="359">
        <f t="shared" si="3557"/>
        <v>0</v>
      </c>
      <c r="CU246" s="359">
        <f t="shared" si="3557"/>
        <v>0</v>
      </c>
      <c r="CV246" s="359">
        <f t="shared" si="3557"/>
        <v>12030433.428667834</v>
      </c>
      <c r="CW246" s="359">
        <f t="shared" si="3557"/>
        <v>0</v>
      </c>
      <c r="CX246" s="359">
        <f t="shared" si="3557"/>
        <v>0</v>
      </c>
      <c r="CY246" s="359">
        <f t="shared" si="3557"/>
        <v>0</v>
      </c>
      <c r="CZ246" s="359">
        <f t="shared" si="3557"/>
        <v>0</v>
      </c>
      <c r="DA246" s="359">
        <f t="shared" si="3557"/>
        <v>0</v>
      </c>
      <c r="DB246" s="359">
        <f t="shared" ref="DB246:EB246" si="3558">CHOOSE(Scenario,DB242,DB243,DB244)</f>
        <v>0</v>
      </c>
      <c r="DC246" s="359">
        <f t="shared" si="3558"/>
        <v>0</v>
      </c>
      <c r="DD246" s="359">
        <f t="shared" si="3558"/>
        <v>0</v>
      </c>
      <c r="DE246" s="359">
        <f t="shared" si="3558"/>
        <v>0</v>
      </c>
      <c r="DF246" s="359">
        <f t="shared" si="3558"/>
        <v>0</v>
      </c>
      <c r="DG246" s="359">
        <f t="shared" si="3558"/>
        <v>0</v>
      </c>
      <c r="DH246" s="359">
        <f t="shared" si="3558"/>
        <v>12450308.79630791</v>
      </c>
      <c r="DI246" s="359">
        <f t="shared" si="3558"/>
        <v>0</v>
      </c>
      <c r="DJ246" s="359">
        <f t="shared" si="3558"/>
        <v>0</v>
      </c>
      <c r="DK246" s="359">
        <f t="shared" si="3558"/>
        <v>0</v>
      </c>
      <c r="DL246" s="359">
        <f t="shared" si="3558"/>
        <v>0</v>
      </c>
      <c r="DM246" s="359">
        <f t="shared" si="3558"/>
        <v>0</v>
      </c>
      <c r="DN246" s="359">
        <f t="shared" si="3558"/>
        <v>0</v>
      </c>
      <c r="DO246" s="359">
        <f t="shared" si="3558"/>
        <v>0</v>
      </c>
      <c r="DP246" s="359">
        <f t="shared" si="3558"/>
        <v>0</v>
      </c>
      <c r="DQ246" s="359">
        <f t="shared" si="3558"/>
        <v>0</v>
      </c>
      <c r="DR246" s="359">
        <f t="shared" si="3558"/>
        <v>0</v>
      </c>
      <c r="DS246" s="359">
        <f t="shared" si="3558"/>
        <v>0</v>
      </c>
      <c r="DT246" s="359">
        <f t="shared" si="3558"/>
        <v>12886069.604178689</v>
      </c>
      <c r="DU246" s="359">
        <f t="shared" si="3558"/>
        <v>0</v>
      </c>
      <c r="DV246" s="359">
        <f t="shared" si="3558"/>
        <v>0</v>
      </c>
      <c r="DW246" s="359">
        <f t="shared" si="3558"/>
        <v>0</v>
      </c>
      <c r="DX246" s="359">
        <f t="shared" si="3558"/>
        <v>0</v>
      </c>
      <c r="DY246" s="359">
        <f t="shared" si="3558"/>
        <v>0</v>
      </c>
      <c r="DZ246" s="359">
        <f t="shared" si="3558"/>
        <v>0</v>
      </c>
      <c r="EA246" s="359">
        <f t="shared" si="3558"/>
        <v>0</v>
      </c>
      <c r="EB246" s="360">
        <f t="shared" si="3558"/>
        <v>0</v>
      </c>
    </row>
    <row r="247" spans="1:132" x14ac:dyDescent="0.25">
      <c r="G247" s="52"/>
      <c r="H247" s="29"/>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row>
    <row r="248" spans="1:132" ht="13" x14ac:dyDescent="0.3">
      <c r="B248" s="334"/>
      <c r="C248" s="335" t="s">
        <v>574</v>
      </c>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c r="BZ248" s="336"/>
      <c r="CA248" s="336"/>
      <c r="CB248" s="336"/>
      <c r="CC248" s="336"/>
      <c r="CD248" s="336"/>
      <c r="CE248" s="336"/>
      <c r="CF248" s="336"/>
      <c r="CG248" s="336"/>
      <c r="CH248" s="336"/>
      <c r="CI248" s="336"/>
      <c r="CJ248" s="336"/>
      <c r="CK248" s="336"/>
      <c r="CL248" s="336"/>
      <c r="CM248" s="336"/>
      <c r="CN248" s="336"/>
      <c r="CO248" s="336"/>
      <c r="CP248" s="336"/>
      <c r="CQ248" s="336"/>
      <c r="CR248" s="336"/>
      <c r="CS248" s="336"/>
      <c r="CT248" s="336"/>
      <c r="CU248" s="336"/>
      <c r="CV248" s="336"/>
      <c r="CW248" s="336"/>
      <c r="CX248" s="336"/>
      <c r="CY248" s="336"/>
      <c r="CZ248" s="336"/>
      <c r="DA248" s="336"/>
      <c r="DB248" s="336"/>
      <c r="DC248" s="336"/>
      <c r="DD248" s="336"/>
      <c r="DE248" s="336"/>
      <c r="DF248" s="336"/>
      <c r="DG248" s="336"/>
      <c r="DH248" s="336"/>
      <c r="DI248" s="336"/>
      <c r="DJ248" s="336"/>
      <c r="DK248" s="336"/>
      <c r="DL248" s="336"/>
      <c r="DM248" s="336"/>
      <c r="DN248" s="336"/>
      <c r="DO248" s="336"/>
      <c r="DP248" s="336"/>
      <c r="DQ248" s="336"/>
      <c r="DR248" s="336"/>
      <c r="DS248" s="336"/>
      <c r="DT248" s="336"/>
      <c r="DU248" s="336"/>
      <c r="DV248" s="336"/>
      <c r="DW248" s="336"/>
      <c r="DX248" s="336"/>
      <c r="DY248" s="336"/>
      <c r="DZ248" s="336"/>
      <c r="EA248" s="336"/>
      <c r="EB248" s="337"/>
    </row>
    <row r="249" spans="1:132" x14ac:dyDescent="0.25">
      <c r="G249" s="52"/>
      <c r="H249" s="29"/>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row>
    <row r="250" spans="1:132" ht="13" x14ac:dyDescent="0.3">
      <c r="B250" s="34"/>
      <c r="C250" s="2" t="s">
        <v>516</v>
      </c>
      <c r="D250" s="34"/>
      <c r="E250" s="34"/>
      <c r="F250" s="34"/>
      <c r="G250" s="67"/>
      <c r="H250" s="35"/>
      <c r="I250" s="34"/>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row>
    <row r="251" spans="1:132" ht="13" outlineLevel="1" x14ac:dyDescent="0.3">
      <c r="C251" s="340" t="s">
        <v>500</v>
      </c>
      <c r="E251" s="38"/>
      <c r="G251" s="52"/>
      <c r="H251" s="29"/>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row>
    <row r="252" spans="1:132" outlineLevel="1" x14ac:dyDescent="0.25">
      <c r="C252" s="318" t="s">
        <v>536</v>
      </c>
      <c r="D252" s="79">
        <f>Assumptions!M33</f>
        <v>45108</v>
      </c>
      <c r="E252" s="79">
        <f>Assumptions!M13</f>
        <v>45658</v>
      </c>
      <c r="G252" s="52" t="s">
        <v>604</v>
      </c>
      <c r="H252" s="46">
        <f t="shared" ref="H252" si="3559">SUM(J252:EB252)</f>
        <v>0</v>
      </c>
      <c r="J252" s="82">
        <f t="shared" ref="J252:AO252" si="3560">$D$259*(MONTH($D$252)=J$5)*(AND(J$7&gt;=$D$252,J$7&lt;$E$252))</f>
        <v>0</v>
      </c>
      <c r="K252" s="82">
        <f t="shared" si="3560"/>
        <v>0</v>
      </c>
      <c r="L252" s="82">
        <f t="shared" si="3560"/>
        <v>0</v>
      </c>
      <c r="M252" s="82">
        <f t="shared" si="3560"/>
        <v>0</v>
      </c>
      <c r="N252" s="82">
        <f t="shared" si="3560"/>
        <v>0</v>
      </c>
      <c r="O252" s="82">
        <f t="shared" si="3560"/>
        <v>0</v>
      </c>
      <c r="P252" s="82">
        <f t="shared" si="3560"/>
        <v>0</v>
      </c>
      <c r="Q252" s="82">
        <f t="shared" si="3560"/>
        <v>0</v>
      </c>
      <c r="R252" s="82">
        <f t="shared" si="3560"/>
        <v>0</v>
      </c>
      <c r="S252" s="82">
        <f t="shared" si="3560"/>
        <v>0</v>
      </c>
      <c r="T252" s="82">
        <f t="shared" si="3560"/>
        <v>0</v>
      </c>
      <c r="U252" s="82">
        <f t="shared" si="3560"/>
        <v>0</v>
      </c>
      <c r="V252" s="82">
        <f t="shared" si="3560"/>
        <v>0</v>
      </c>
      <c r="W252" s="82">
        <f t="shared" si="3560"/>
        <v>0</v>
      </c>
      <c r="X252" s="82">
        <f t="shared" si="3560"/>
        <v>0</v>
      </c>
      <c r="Y252" s="82">
        <f t="shared" si="3560"/>
        <v>0</v>
      </c>
      <c r="Z252" s="82">
        <f t="shared" si="3560"/>
        <v>0</v>
      </c>
      <c r="AA252" s="82">
        <f t="shared" si="3560"/>
        <v>0</v>
      </c>
      <c r="AB252" s="82">
        <f t="shared" si="3560"/>
        <v>0</v>
      </c>
      <c r="AC252" s="82">
        <f t="shared" si="3560"/>
        <v>0</v>
      </c>
      <c r="AD252" s="82">
        <f t="shared" si="3560"/>
        <v>0</v>
      </c>
      <c r="AE252" s="82">
        <f t="shared" si="3560"/>
        <v>0</v>
      </c>
      <c r="AF252" s="82">
        <f t="shared" si="3560"/>
        <v>0</v>
      </c>
      <c r="AG252" s="82">
        <f t="shared" si="3560"/>
        <v>0</v>
      </c>
      <c r="AH252" s="82">
        <f t="shared" si="3560"/>
        <v>0</v>
      </c>
      <c r="AI252" s="82">
        <f t="shared" si="3560"/>
        <v>0</v>
      </c>
      <c r="AJ252" s="82">
        <f t="shared" si="3560"/>
        <v>0</v>
      </c>
      <c r="AK252" s="82">
        <f t="shared" si="3560"/>
        <v>0</v>
      </c>
      <c r="AL252" s="82">
        <f t="shared" si="3560"/>
        <v>0</v>
      </c>
      <c r="AM252" s="82">
        <f t="shared" si="3560"/>
        <v>0</v>
      </c>
      <c r="AN252" s="82">
        <f t="shared" si="3560"/>
        <v>0</v>
      </c>
      <c r="AO252" s="82">
        <f t="shared" si="3560"/>
        <v>0</v>
      </c>
      <c r="AP252" s="82">
        <f t="shared" ref="AP252:BU252" si="3561">$D$259*(MONTH($D$252)=AP$5)*(AND(AP$7&gt;=$D$252,AP$7&lt;$E$252))</f>
        <v>0</v>
      </c>
      <c r="AQ252" s="82">
        <f t="shared" si="3561"/>
        <v>0</v>
      </c>
      <c r="AR252" s="82">
        <f t="shared" si="3561"/>
        <v>0</v>
      </c>
      <c r="AS252" s="82">
        <f t="shared" si="3561"/>
        <v>0</v>
      </c>
      <c r="AT252" s="82">
        <f t="shared" si="3561"/>
        <v>0</v>
      </c>
      <c r="AU252" s="82">
        <f t="shared" si="3561"/>
        <v>0</v>
      </c>
      <c r="AV252" s="82">
        <f t="shared" si="3561"/>
        <v>0</v>
      </c>
      <c r="AW252" s="82">
        <f t="shared" si="3561"/>
        <v>0</v>
      </c>
      <c r="AX252" s="82">
        <f t="shared" si="3561"/>
        <v>0</v>
      </c>
      <c r="AY252" s="82">
        <f t="shared" si="3561"/>
        <v>0</v>
      </c>
      <c r="AZ252" s="82">
        <f t="shared" si="3561"/>
        <v>0</v>
      </c>
      <c r="BA252" s="82">
        <f t="shared" si="3561"/>
        <v>0</v>
      </c>
      <c r="BB252" s="82">
        <f t="shared" si="3561"/>
        <v>0</v>
      </c>
      <c r="BC252" s="82">
        <f t="shared" si="3561"/>
        <v>0</v>
      </c>
      <c r="BD252" s="82">
        <f t="shared" si="3561"/>
        <v>0</v>
      </c>
      <c r="BE252" s="82">
        <f t="shared" si="3561"/>
        <v>0</v>
      </c>
      <c r="BF252" s="82">
        <f t="shared" si="3561"/>
        <v>0</v>
      </c>
      <c r="BG252" s="82">
        <f t="shared" si="3561"/>
        <v>0</v>
      </c>
      <c r="BH252" s="82">
        <f t="shared" si="3561"/>
        <v>0</v>
      </c>
      <c r="BI252" s="82">
        <f t="shared" si="3561"/>
        <v>0</v>
      </c>
      <c r="BJ252" s="82">
        <f t="shared" si="3561"/>
        <v>0</v>
      </c>
      <c r="BK252" s="82">
        <f t="shared" si="3561"/>
        <v>0</v>
      </c>
      <c r="BL252" s="82">
        <f t="shared" si="3561"/>
        <v>0</v>
      </c>
      <c r="BM252" s="82">
        <f t="shared" si="3561"/>
        <v>0</v>
      </c>
      <c r="BN252" s="82">
        <f t="shared" si="3561"/>
        <v>0</v>
      </c>
      <c r="BO252" s="82">
        <f t="shared" si="3561"/>
        <v>0</v>
      </c>
      <c r="BP252" s="82">
        <f t="shared" si="3561"/>
        <v>0</v>
      </c>
      <c r="BQ252" s="82">
        <f t="shared" si="3561"/>
        <v>0</v>
      </c>
      <c r="BR252" s="82">
        <f t="shared" si="3561"/>
        <v>0</v>
      </c>
      <c r="BS252" s="82">
        <f t="shared" si="3561"/>
        <v>0</v>
      </c>
      <c r="BT252" s="82">
        <f t="shared" si="3561"/>
        <v>0</v>
      </c>
      <c r="BU252" s="82">
        <f t="shared" si="3561"/>
        <v>0</v>
      </c>
      <c r="BV252" s="82">
        <f t="shared" ref="BV252:DA252" si="3562">$D$259*(MONTH($D$252)=BV$5)*(AND(BV$7&gt;=$D$252,BV$7&lt;$E$252))</f>
        <v>0</v>
      </c>
      <c r="BW252" s="82">
        <f t="shared" si="3562"/>
        <v>0</v>
      </c>
      <c r="BX252" s="82">
        <f t="shared" si="3562"/>
        <v>0</v>
      </c>
      <c r="BY252" s="82">
        <f t="shared" si="3562"/>
        <v>0</v>
      </c>
      <c r="BZ252" s="82">
        <f t="shared" si="3562"/>
        <v>0</v>
      </c>
      <c r="CA252" s="82">
        <f t="shared" si="3562"/>
        <v>0</v>
      </c>
      <c r="CB252" s="82">
        <f t="shared" si="3562"/>
        <v>0</v>
      </c>
      <c r="CC252" s="82">
        <f t="shared" si="3562"/>
        <v>0</v>
      </c>
      <c r="CD252" s="82">
        <f t="shared" si="3562"/>
        <v>0</v>
      </c>
      <c r="CE252" s="82">
        <f t="shared" si="3562"/>
        <v>0</v>
      </c>
      <c r="CF252" s="82">
        <f t="shared" si="3562"/>
        <v>0</v>
      </c>
      <c r="CG252" s="82">
        <f t="shared" si="3562"/>
        <v>0</v>
      </c>
      <c r="CH252" s="82">
        <f t="shared" si="3562"/>
        <v>0</v>
      </c>
      <c r="CI252" s="82">
        <f t="shared" si="3562"/>
        <v>0</v>
      </c>
      <c r="CJ252" s="82">
        <f t="shared" si="3562"/>
        <v>0</v>
      </c>
      <c r="CK252" s="82">
        <f t="shared" si="3562"/>
        <v>0</v>
      </c>
      <c r="CL252" s="82">
        <f t="shared" si="3562"/>
        <v>0</v>
      </c>
      <c r="CM252" s="82">
        <f t="shared" si="3562"/>
        <v>0</v>
      </c>
      <c r="CN252" s="82">
        <f t="shared" si="3562"/>
        <v>0</v>
      </c>
      <c r="CO252" s="82">
        <f t="shared" si="3562"/>
        <v>0</v>
      </c>
      <c r="CP252" s="82">
        <f t="shared" si="3562"/>
        <v>0</v>
      </c>
      <c r="CQ252" s="82">
        <f t="shared" si="3562"/>
        <v>0</v>
      </c>
      <c r="CR252" s="82">
        <f t="shared" si="3562"/>
        <v>0</v>
      </c>
      <c r="CS252" s="82">
        <f t="shared" si="3562"/>
        <v>0</v>
      </c>
      <c r="CT252" s="82">
        <f t="shared" si="3562"/>
        <v>0</v>
      </c>
      <c r="CU252" s="82">
        <f t="shared" si="3562"/>
        <v>0</v>
      </c>
      <c r="CV252" s="82">
        <f t="shared" si="3562"/>
        <v>0</v>
      </c>
      <c r="CW252" s="82">
        <f t="shared" si="3562"/>
        <v>0</v>
      </c>
      <c r="CX252" s="82">
        <f t="shared" si="3562"/>
        <v>0</v>
      </c>
      <c r="CY252" s="82">
        <f t="shared" si="3562"/>
        <v>0</v>
      </c>
      <c r="CZ252" s="82">
        <f t="shared" si="3562"/>
        <v>0</v>
      </c>
      <c r="DA252" s="82">
        <f t="shared" si="3562"/>
        <v>0</v>
      </c>
      <c r="DB252" s="82">
        <f t="shared" ref="DB252:EB252" si="3563">$D$259*(MONTH($D$252)=DB$5)*(AND(DB$7&gt;=$D$252,DB$7&lt;$E$252))</f>
        <v>0</v>
      </c>
      <c r="DC252" s="82">
        <f t="shared" si="3563"/>
        <v>0</v>
      </c>
      <c r="DD252" s="82">
        <f t="shared" si="3563"/>
        <v>0</v>
      </c>
      <c r="DE252" s="82">
        <f t="shared" si="3563"/>
        <v>0</v>
      </c>
      <c r="DF252" s="82">
        <f t="shared" si="3563"/>
        <v>0</v>
      </c>
      <c r="DG252" s="82">
        <f t="shared" si="3563"/>
        <v>0</v>
      </c>
      <c r="DH252" s="82">
        <f t="shared" si="3563"/>
        <v>0</v>
      </c>
      <c r="DI252" s="82">
        <f t="shared" si="3563"/>
        <v>0</v>
      </c>
      <c r="DJ252" s="82">
        <f t="shared" si="3563"/>
        <v>0</v>
      </c>
      <c r="DK252" s="82">
        <f t="shared" si="3563"/>
        <v>0</v>
      </c>
      <c r="DL252" s="82">
        <f t="shared" si="3563"/>
        <v>0</v>
      </c>
      <c r="DM252" s="82">
        <f t="shared" si="3563"/>
        <v>0</v>
      </c>
      <c r="DN252" s="82">
        <f t="shared" si="3563"/>
        <v>0</v>
      </c>
      <c r="DO252" s="82">
        <f t="shared" si="3563"/>
        <v>0</v>
      </c>
      <c r="DP252" s="82">
        <f t="shared" si="3563"/>
        <v>0</v>
      </c>
      <c r="DQ252" s="82">
        <f t="shared" si="3563"/>
        <v>0</v>
      </c>
      <c r="DR252" s="82">
        <f t="shared" si="3563"/>
        <v>0</v>
      </c>
      <c r="DS252" s="82">
        <f t="shared" si="3563"/>
        <v>0</v>
      </c>
      <c r="DT252" s="82">
        <f t="shared" si="3563"/>
        <v>0</v>
      </c>
      <c r="DU252" s="82">
        <f t="shared" si="3563"/>
        <v>0</v>
      </c>
      <c r="DV252" s="82">
        <f t="shared" si="3563"/>
        <v>0</v>
      </c>
      <c r="DW252" s="82">
        <f t="shared" si="3563"/>
        <v>0</v>
      </c>
      <c r="DX252" s="82">
        <f t="shared" si="3563"/>
        <v>0</v>
      </c>
      <c r="DY252" s="82">
        <f t="shared" si="3563"/>
        <v>0</v>
      </c>
      <c r="DZ252" s="82">
        <f t="shared" si="3563"/>
        <v>0</v>
      </c>
      <c r="EA252" s="82">
        <f t="shared" si="3563"/>
        <v>0</v>
      </c>
      <c r="EB252" s="82">
        <f t="shared" si="3563"/>
        <v>0</v>
      </c>
    </row>
    <row r="253" spans="1:132" outlineLevel="1" x14ac:dyDescent="0.25">
      <c r="C253" s="318" t="s">
        <v>537</v>
      </c>
      <c r="D253" s="31">
        <f>Costs!$M$39</f>
        <v>1.9</v>
      </c>
      <c r="E253" s="31">
        <f>Costs!$M$40</f>
        <v>0.4</v>
      </c>
      <c r="G253" s="52" t="s">
        <v>220</v>
      </c>
      <c r="H253" s="29"/>
      <c r="J253" s="312">
        <f t="shared" ref="J253:BU253" si="3564">$D253-$E253</f>
        <v>1.5</v>
      </c>
      <c r="K253" s="312">
        <f t="shared" si="3564"/>
        <v>1.5</v>
      </c>
      <c r="L253" s="312">
        <f t="shared" si="3564"/>
        <v>1.5</v>
      </c>
      <c r="M253" s="312">
        <f t="shared" si="3564"/>
        <v>1.5</v>
      </c>
      <c r="N253" s="312">
        <f t="shared" si="3564"/>
        <v>1.5</v>
      </c>
      <c r="O253" s="312">
        <f t="shared" si="3564"/>
        <v>1.5</v>
      </c>
      <c r="P253" s="312">
        <f t="shared" si="3564"/>
        <v>1.5</v>
      </c>
      <c r="Q253" s="312">
        <f t="shared" si="3564"/>
        <v>1.5</v>
      </c>
      <c r="R253" s="312">
        <f t="shared" si="3564"/>
        <v>1.5</v>
      </c>
      <c r="S253" s="312">
        <f t="shared" si="3564"/>
        <v>1.5</v>
      </c>
      <c r="T253" s="312">
        <f t="shared" si="3564"/>
        <v>1.5</v>
      </c>
      <c r="U253" s="312">
        <f t="shared" si="3564"/>
        <v>1.5</v>
      </c>
      <c r="V253" s="312">
        <f t="shared" si="3564"/>
        <v>1.5</v>
      </c>
      <c r="W253" s="312">
        <f t="shared" si="3564"/>
        <v>1.5</v>
      </c>
      <c r="X253" s="312">
        <f t="shared" si="3564"/>
        <v>1.5</v>
      </c>
      <c r="Y253" s="312">
        <f t="shared" si="3564"/>
        <v>1.5</v>
      </c>
      <c r="Z253" s="312">
        <f t="shared" si="3564"/>
        <v>1.5</v>
      </c>
      <c r="AA253" s="312">
        <f t="shared" si="3564"/>
        <v>1.5</v>
      </c>
      <c r="AB253" s="312">
        <f t="shared" si="3564"/>
        <v>1.5</v>
      </c>
      <c r="AC253" s="312">
        <f t="shared" si="3564"/>
        <v>1.5</v>
      </c>
      <c r="AD253" s="312">
        <f t="shared" si="3564"/>
        <v>1.5</v>
      </c>
      <c r="AE253" s="312">
        <f t="shared" si="3564"/>
        <v>1.5</v>
      </c>
      <c r="AF253" s="312">
        <f t="shared" si="3564"/>
        <v>1.5</v>
      </c>
      <c r="AG253" s="312">
        <f t="shared" si="3564"/>
        <v>1.5</v>
      </c>
      <c r="AH253" s="312">
        <f t="shared" si="3564"/>
        <v>1.5</v>
      </c>
      <c r="AI253" s="312">
        <f t="shared" si="3564"/>
        <v>1.5</v>
      </c>
      <c r="AJ253" s="312">
        <f t="shared" si="3564"/>
        <v>1.5</v>
      </c>
      <c r="AK253" s="312">
        <f t="shared" si="3564"/>
        <v>1.5</v>
      </c>
      <c r="AL253" s="312">
        <f t="shared" si="3564"/>
        <v>1.5</v>
      </c>
      <c r="AM253" s="312">
        <f t="shared" si="3564"/>
        <v>1.5</v>
      </c>
      <c r="AN253" s="312">
        <f t="shared" si="3564"/>
        <v>1.5</v>
      </c>
      <c r="AO253" s="312">
        <f t="shared" si="3564"/>
        <v>1.5</v>
      </c>
      <c r="AP253" s="312">
        <f t="shared" si="3564"/>
        <v>1.5</v>
      </c>
      <c r="AQ253" s="312">
        <f t="shared" si="3564"/>
        <v>1.5</v>
      </c>
      <c r="AR253" s="312">
        <f t="shared" si="3564"/>
        <v>1.5</v>
      </c>
      <c r="AS253" s="312">
        <f t="shared" si="3564"/>
        <v>1.5</v>
      </c>
      <c r="AT253" s="312">
        <f t="shared" si="3564"/>
        <v>1.5</v>
      </c>
      <c r="AU253" s="312">
        <f t="shared" si="3564"/>
        <v>1.5</v>
      </c>
      <c r="AV253" s="312">
        <f t="shared" si="3564"/>
        <v>1.5</v>
      </c>
      <c r="AW253" s="312">
        <f t="shared" si="3564"/>
        <v>1.5</v>
      </c>
      <c r="AX253" s="312">
        <f t="shared" si="3564"/>
        <v>1.5</v>
      </c>
      <c r="AY253" s="312">
        <f t="shared" si="3564"/>
        <v>1.5</v>
      </c>
      <c r="AZ253" s="312">
        <f t="shared" si="3564"/>
        <v>1.5</v>
      </c>
      <c r="BA253" s="312">
        <f t="shared" si="3564"/>
        <v>1.5</v>
      </c>
      <c r="BB253" s="312">
        <f t="shared" si="3564"/>
        <v>1.5</v>
      </c>
      <c r="BC253" s="312">
        <f t="shared" si="3564"/>
        <v>1.5</v>
      </c>
      <c r="BD253" s="312">
        <f t="shared" si="3564"/>
        <v>1.5</v>
      </c>
      <c r="BE253" s="312">
        <f t="shared" si="3564"/>
        <v>1.5</v>
      </c>
      <c r="BF253" s="312">
        <f t="shared" si="3564"/>
        <v>1.5</v>
      </c>
      <c r="BG253" s="312">
        <f t="shared" si="3564"/>
        <v>1.5</v>
      </c>
      <c r="BH253" s="312">
        <f t="shared" si="3564"/>
        <v>1.5</v>
      </c>
      <c r="BI253" s="312">
        <f t="shared" si="3564"/>
        <v>1.5</v>
      </c>
      <c r="BJ253" s="312">
        <f t="shared" si="3564"/>
        <v>1.5</v>
      </c>
      <c r="BK253" s="312">
        <f t="shared" si="3564"/>
        <v>1.5</v>
      </c>
      <c r="BL253" s="312">
        <f t="shared" si="3564"/>
        <v>1.5</v>
      </c>
      <c r="BM253" s="312">
        <f t="shared" si="3564"/>
        <v>1.5</v>
      </c>
      <c r="BN253" s="312">
        <f t="shared" si="3564"/>
        <v>1.5</v>
      </c>
      <c r="BO253" s="312">
        <f t="shared" si="3564"/>
        <v>1.5</v>
      </c>
      <c r="BP253" s="312">
        <f t="shared" si="3564"/>
        <v>1.5</v>
      </c>
      <c r="BQ253" s="312">
        <f t="shared" si="3564"/>
        <v>1.5</v>
      </c>
      <c r="BR253" s="312">
        <f t="shared" si="3564"/>
        <v>1.5</v>
      </c>
      <c r="BS253" s="312">
        <f t="shared" si="3564"/>
        <v>1.5</v>
      </c>
      <c r="BT253" s="312">
        <f t="shared" si="3564"/>
        <v>1.5</v>
      </c>
      <c r="BU253" s="312">
        <f t="shared" si="3564"/>
        <v>1.5</v>
      </c>
      <c r="BV253" s="312">
        <f t="shared" ref="BV253:EB253" si="3565">$D253-$E253</f>
        <v>1.5</v>
      </c>
      <c r="BW253" s="312">
        <f t="shared" si="3565"/>
        <v>1.5</v>
      </c>
      <c r="BX253" s="312">
        <f t="shared" si="3565"/>
        <v>1.5</v>
      </c>
      <c r="BY253" s="312">
        <f t="shared" si="3565"/>
        <v>1.5</v>
      </c>
      <c r="BZ253" s="312">
        <f t="shared" si="3565"/>
        <v>1.5</v>
      </c>
      <c r="CA253" s="312">
        <f t="shared" si="3565"/>
        <v>1.5</v>
      </c>
      <c r="CB253" s="312">
        <f t="shared" si="3565"/>
        <v>1.5</v>
      </c>
      <c r="CC253" s="312">
        <f t="shared" si="3565"/>
        <v>1.5</v>
      </c>
      <c r="CD253" s="312">
        <f t="shared" si="3565"/>
        <v>1.5</v>
      </c>
      <c r="CE253" s="312">
        <f t="shared" si="3565"/>
        <v>1.5</v>
      </c>
      <c r="CF253" s="312">
        <f t="shared" si="3565"/>
        <v>1.5</v>
      </c>
      <c r="CG253" s="312">
        <f t="shared" si="3565"/>
        <v>1.5</v>
      </c>
      <c r="CH253" s="312">
        <f t="shared" si="3565"/>
        <v>1.5</v>
      </c>
      <c r="CI253" s="312">
        <f t="shared" si="3565"/>
        <v>1.5</v>
      </c>
      <c r="CJ253" s="312">
        <f t="shared" si="3565"/>
        <v>1.5</v>
      </c>
      <c r="CK253" s="312">
        <f t="shared" si="3565"/>
        <v>1.5</v>
      </c>
      <c r="CL253" s="312">
        <f t="shared" si="3565"/>
        <v>1.5</v>
      </c>
      <c r="CM253" s="312">
        <f t="shared" si="3565"/>
        <v>1.5</v>
      </c>
      <c r="CN253" s="312">
        <f t="shared" si="3565"/>
        <v>1.5</v>
      </c>
      <c r="CO253" s="312">
        <f t="shared" si="3565"/>
        <v>1.5</v>
      </c>
      <c r="CP253" s="312">
        <f t="shared" si="3565"/>
        <v>1.5</v>
      </c>
      <c r="CQ253" s="312">
        <f t="shared" si="3565"/>
        <v>1.5</v>
      </c>
      <c r="CR253" s="312">
        <f t="shared" si="3565"/>
        <v>1.5</v>
      </c>
      <c r="CS253" s="312">
        <f t="shared" si="3565"/>
        <v>1.5</v>
      </c>
      <c r="CT253" s="312">
        <f t="shared" si="3565"/>
        <v>1.5</v>
      </c>
      <c r="CU253" s="312">
        <f t="shared" si="3565"/>
        <v>1.5</v>
      </c>
      <c r="CV253" s="312">
        <f t="shared" si="3565"/>
        <v>1.5</v>
      </c>
      <c r="CW253" s="312">
        <f t="shared" si="3565"/>
        <v>1.5</v>
      </c>
      <c r="CX253" s="312">
        <f t="shared" si="3565"/>
        <v>1.5</v>
      </c>
      <c r="CY253" s="312">
        <f t="shared" si="3565"/>
        <v>1.5</v>
      </c>
      <c r="CZ253" s="312">
        <f t="shared" si="3565"/>
        <v>1.5</v>
      </c>
      <c r="DA253" s="312">
        <f t="shared" si="3565"/>
        <v>1.5</v>
      </c>
      <c r="DB253" s="312">
        <f t="shared" si="3565"/>
        <v>1.5</v>
      </c>
      <c r="DC253" s="312">
        <f t="shared" si="3565"/>
        <v>1.5</v>
      </c>
      <c r="DD253" s="312">
        <f t="shared" si="3565"/>
        <v>1.5</v>
      </c>
      <c r="DE253" s="312">
        <f t="shared" si="3565"/>
        <v>1.5</v>
      </c>
      <c r="DF253" s="312">
        <f t="shared" si="3565"/>
        <v>1.5</v>
      </c>
      <c r="DG253" s="312">
        <f t="shared" si="3565"/>
        <v>1.5</v>
      </c>
      <c r="DH253" s="312">
        <f t="shared" si="3565"/>
        <v>1.5</v>
      </c>
      <c r="DI253" s="312">
        <f t="shared" si="3565"/>
        <v>1.5</v>
      </c>
      <c r="DJ253" s="312">
        <f t="shared" si="3565"/>
        <v>1.5</v>
      </c>
      <c r="DK253" s="312">
        <f t="shared" si="3565"/>
        <v>1.5</v>
      </c>
      <c r="DL253" s="312">
        <f t="shared" si="3565"/>
        <v>1.5</v>
      </c>
      <c r="DM253" s="312">
        <f t="shared" si="3565"/>
        <v>1.5</v>
      </c>
      <c r="DN253" s="312">
        <f t="shared" si="3565"/>
        <v>1.5</v>
      </c>
      <c r="DO253" s="312">
        <f t="shared" si="3565"/>
        <v>1.5</v>
      </c>
      <c r="DP253" s="312">
        <f t="shared" si="3565"/>
        <v>1.5</v>
      </c>
      <c r="DQ253" s="312">
        <f t="shared" si="3565"/>
        <v>1.5</v>
      </c>
      <c r="DR253" s="312">
        <f t="shared" si="3565"/>
        <v>1.5</v>
      </c>
      <c r="DS253" s="312">
        <f t="shared" si="3565"/>
        <v>1.5</v>
      </c>
      <c r="DT253" s="312">
        <f t="shared" si="3565"/>
        <v>1.5</v>
      </c>
      <c r="DU253" s="312">
        <f t="shared" si="3565"/>
        <v>1.5</v>
      </c>
      <c r="DV253" s="312">
        <f t="shared" si="3565"/>
        <v>1.5</v>
      </c>
      <c r="DW253" s="312">
        <f t="shared" si="3565"/>
        <v>1.5</v>
      </c>
      <c r="DX253" s="312">
        <f t="shared" si="3565"/>
        <v>1.5</v>
      </c>
      <c r="DY253" s="312">
        <f t="shared" si="3565"/>
        <v>1.5</v>
      </c>
      <c r="DZ253" s="312">
        <f t="shared" si="3565"/>
        <v>1.5</v>
      </c>
      <c r="EA253" s="312">
        <f t="shared" si="3565"/>
        <v>1.5</v>
      </c>
      <c r="EB253" s="312">
        <f t="shared" si="3565"/>
        <v>1.5</v>
      </c>
    </row>
    <row r="254" spans="1:132" outlineLevel="1" x14ac:dyDescent="0.25">
      <c r="C254" s="323" t="s">
        <v>538</v>
      </c>
      <c r="D254" s="38"/>
      <c r="E254" s="38"/>
      <c r="F254" s="38"/>
      <c r="G254" s="55" t="s">
        <v>220</v>
      </c>
      <c r="H254" s="316">
        <f t="shared" ref="H254" si="3566">SUM(J254:EB254)</f>
        <v>0</v>
      </c>
      <c r="I254" s="38"/>
      <c r="J254" s="314">
        <f>J252*J253</f>
        <v>0</v>
      </c>
      <c r="K254" s="314">
        <f t="shared" ref="K254:BV254" si="3567">K252*K253</f>
        <v>0</v>
      </c>
      <c r="L254" s="314">
        <f t="shared" si="3567"/>
        <v>0</v>
      </c>
      <c r="M254" s="314">
        <f t="shared" si="3567"/>
        <v>0</v>
      </c>
      <c r="N254" s="314">
        <f t="shared" si="3567"/>
        <v>0</v>
      </c>
      <c r="O254" s="314">
        <f t="shared" si="3567"/>
        <v>0</v>
      </c>
      <c r="P254" s="314">
        <f t="shared" si="3567"/>
        <v>0</v>
      </c>
      <c r="Q254" s="314">
        <f t="shared" si="3567"/>
        <v>0</v>
      </c>
      <c r="R254" s="314">
        <f t="shared" si="3567"/>
        <v>0</v>
      </c>
      <c r="S254" s="314">
        <f t="shared" si="3567"/>
        <v>0</v>
      </c>
      <c r="T254" s="314">
        <f t="shared" si="3567"/>
        <v>0</v>
      </c>
      <c r="U254" s="314">
        <f t="shared" si="3567"/>
        <v>0</v>
      </c>
      <c r="V254" s="314">
        <f t="shared" si="3567"/>
        <v>0</v>
      </c>
      <c r="W254" s="314">
        <f t="shared" si="3567"/>
        <v>0</v>
      </c>
      <c r="X254" s="314">
        <f t="shared" si="3567"/>
        <v>0</v>
      </c>
      <c r="Y254" s="314">
        <f t="shared" si="3567"/>
        <v>0</v>
      </c>
      <c r="Z254" s="314">
        <f t="shared" si="3567"/>
        <v>0</v>
      </c>
      <c r="AA254" s="314">
        <f t="shared" si="3567"/>
        <v>0</v>
      </c>
      <c r="AB254" s="314">
        <f t="shared" si="3567"/>
        <v>0</v>
      </c>
      <c r="AC254" s="314">
        <f t="shared" si="3567"/>
        <v>0</v>
      </c>
      <c r="AD254" s="314">
        <f t="shared" si="3567"/>
        <v>0</v>
      </c>
      <c r="AE254" s="314">
        <f t="shared" si="3567"/>
        <v>0</v>
      </c>
      <c r="AF254" s="314">
        <f t="shared" si="3567"/>
        <v>0</v>
      </c>
      <c r="AG254" s="314">
        <f t="shared" si="3567"/>
        <v>0</v>
      </c>
      <c r="AH254" s="314">
        <f t="shared" si="3567"/>
        <v>0</v>
      </c>
      <c r="AI254" s="314">
        <f t="shared" si="3567"/>
        <v>0</v>
      </c>
      <c r="AJ254" s="314">
        <f t="shared" si="3567"/>
        <v>0</v>
      </c>
      <c r="AK254" s="314">
        <f t="shared" si="3567"/>
        <v>0</v>
      </c>
      <c r="AL254" s="314">
        <f t="shared" si="3567"/>
        <v>0</v>
      </c>
      <c r="AM254" s="314">
        <f t="shared" si="3567"/>
        <v>0</v>
      </c>
      <c r="AN254" s="314">
        <f t="shared" si="3567"/>
        <v>0</v>
      </c>
      <c r="AO254" s="314">
        <f t="shared" si="3567"/>
        <v>0</v>
      </c>
      <c r="AP254" s="314">
        <f t="shared" si="3567"/>
        <v>0</v>
      </c>
      <c r="AQ254" s="314">
        <f t="shared" si="3567"/>
        <v>0</v>
      </c>
      <c r="AR254" s="314">
        <f t="shared" si="3567"/>
        <v>0</v>
      </c>
      <c r="AS254" s="314">
        <f t="shared" si="3567"/>
        <v>0</v>
      </c>
      <c r="AT254" s="314">
        <f t="shared" si="3567"/>
        <v>0</v>
      </c>
      <c r="AU254" s="314">
        <f t="shared" si="3567"/>
        <v>0</v>
      </c>
      <c r="AV254" s="314">
        <f t="shared" si="3567"/>
        <v>0</v>
      </c>
      <c r="AW254" s="314">
        <f t="shared" si="3567"/>
        <v>0</v>
      </c>
      <c r="AX254" s="314">
        <f t="shared" si="3567"/>
        <v>0</v>
      </c>
      <c r="AY254" s="314">
        <f t="shared" si="3567"/>
        <v>0</v>
      </c>
      <c r="AZ254" s="314">
        <f t="shared" si="3567"/>
        <v>0</v>
      </c>
      <c r="BA254" s="314">
        <f t="shared" si="3567"/>
        <v>0</v>
      </c>
      <c r="BB254" s="314">
        <f t="shared" si="3567"/>
        <v>0</v>
      </c>
      <c r="BC254" s="314">
        <f t="shared" si="3567"/>
        <v>0</v>
      </c>
      <c r="BD254" s="314">
        <f t="shared" si="3567"/>
        <v>0</v>
      </c>
      <c r="BE254" s="314">
        <f t="shared" si="3567"/>
        <v>0</v>
      </c>
      <c r="BF254" s="314">
        <f t="shared" si="3567"/>
        <v>0</v>
      </c>
      <c r="BG254" s="314">
        <f t="shared" si="3567"/>
        <v>0</v>
      </c>
      <c r="BH254" s="314">
        <f t="shared" si="3567"/>
        <v>0</v>
      </c>
      <c r="BI254" s="314">
        <f t="shared" si="3567"/>
        <v>0</v>
      </c>
      <c r="BJ254" s="314">
        <f t="shared" si="3567"/>
        <v>0</v>
      </c>
      <c r="BK254" s="314">
        <f t="shared" si="3567"/>
        <v>0</v>
      </c>
      <c r="BL254" s="314">
        <f t="shared" si="3567"/>
        <v>0</v>
      </c>
      <c r="BM254" s="314">
        <f t="shared" si="3567"/>
        <v>0</v>
      </c>
      <c r="BN254" s="314">
        <f t="shared" si="3567"/>
        <v>0</v>
      </c>
      <c r="BO254" s="314">
        <f t="shared" si="3567"/>
        <v>0</v>
      </c>
      <c r="BP254" s="314">
        <f t="shared" si="3567"/>
        <v>0</v>
      </c>
      <c r="BQ254" s="314">
        <f t="shared" si="3567"/>
        <v>0</v>
      </c>
      <c r="BR254" s="314">
        <f t="shared" si="3567"/>
        <v>0</v>
      </c>
      <c r="BS254" s="314">
        <f t="shared" si="3567"/>
        <v>0</v>
      </c>
      <c r="BT254" s="314">
        <f t="shared" si="3567"/>
        <v>0</v>
      </c>
      <c r="BU254" s="314">
        <f t="shared" si="3567"/>
        <v>0</v>
      </c>
      <c r="BV254" s="314">
        <f t="shared" si="3567"/>
        <v>0</v>
      </c>
      <c r="BW254" s="314">
        <f t="shared" ref="BW254:EB254" si="3568">BW252*BW253</f>
        <v>0</v>
      </c>
      <c r="BX254" s="314">
        <f t="shared" si="3568"/>
        <v>0</v>
      </c>
      <c r="BY254" s="314">
        <f t="shared" si="3568"/>
        <v>0</v>
      </c>
      <c r="BZ254" s="314">
        <f t="shared" si="3568"/>
        <v>0</v>
      </c>
      <c r="CA254" s="314">
        <f t="shared" si="3568"/>
        <v>0</v>
      </c>
      <c r="CB254" s="314">
        <f t="shared" si="3568"/>
        <v>0</v>
      </c>
      <c r="CC254" s="314">
        <f t="shared" si="3568"/>
        <v>0</v>
      </c>
      <c r="CD254" s="314">
        <f t="shared" si="3568"/>
        <v>0</v>
      </c>
      <c r="CE254" s="314">
        <f t="shared" si="3568"/>
        <v>0</v>
      </c>
      <c r="CF254" s="314">
        <f t="shared" si="3568"/>
        <v>0</v>
      </c>
      <c r="CG254" s="314">
        <f t="shared" si="3568"/>
        <v>0</v>
      </c>
      <c r="CH254" s="314">
        <f t="shared" si="3568"/>
        <v>0</v>
      </c>
      <c r="CI254" s="314">
        <f t="shared" si="3568"/>
        <v>0</v>
      </c>
      <c r="CJ254" s="314">
        <f t="shared" si="3568"/>
        <v>0</v>
      </c>
      <c r="CK254" s="314">
        <f t="shared" si="3568"/>
        <v>0</v>
      </c>
      <c r="CL254" s="314">
        <f t="shared" si="3568"/>
        <v>0</v>
      </c>
      <c r="CM254" s="314">
        <f t="shared" si="3568"/>
        <v>0</v>
      </c>
      <c r="CN254" s="314">
        <f t="shared" si="3568"/>
        <v>0</v>
      </c>
      <c r="CO254" s="314">
        <f t="shared" si="3568"/>
        <v>0</v>
      </c>
      <c r="CP254" s="314">
        <f t="shared" si="3568"/>
        <v>0</v>
      </c>
      <c r="CQ254" s="314">
        <f t="shared" si="3568"/>
        <v>0</v>
      </c>
      <c r="CR254" s="314">
        <f t="shared" si="3568"/>
        <v>0</v>
      </c>
      <c r="CS254" s="314">
        <f t="shared" si="3568"/>
        <v>0</v>
      </c>
      <c r="CT254" s="314">
        <f t="shared" si="3568"/>
        <v>0</v>
      </c>
      <c r="CU254" s="314">
        <f t="shared" si="3568"/>
        <v>0</v>
      </c>
      <c r="CV254" s="314">
        <f t="shared" si="3568"/>
        <v>0</v>
      </c>
      <c r="CW254" s="314">
        <f t="shared" si="3568"/>
        <v>0</v>
      </c>
      <c r="CX254" s="314">
        <f t="shared" si="3568"/>
        <v>0</v>
      </c>
      <c r="CY254" s="314">
        <f t="shared" si="3568"/>
        <v>0</v>
      </c>
      <c r="CZ254" s="314">
        <f t="shared" si="3568"/>
        <v>0</v>
      </c>
      <c r="DA254" s="314">
        <f t="shared" si="3568"/>
        <v>0</v>
      </c>
      <c r="DB254" s="314">
        <f t="shared" si="3568"/>
        <v>0</v>
      </c>
      <c r="DC254" s="314">
        <f t="shared" si="3568"/>
        <v>0</v>
      </c>
      <c r="DD254" s="314">
        <f t="shared" si="3568"/>
        <v>0</v>
      </c>
      <c r="DE254" s="314">
        <f t="shared" si="3568"/>
        <v>0</v>
      </c>
      <c r="DF254" s="314">
        <f t="shared" si="3568"/>
        <v>0</v>
      </c>
      <c r="DG254" s="314">
        <f t="shared" si="3568"/>
        <v>0</v>
      </c>
      <c r="DH254" s="314">
        <f t="shared" si="3568"/>
        <v>0</v>
      </c>
      <c r="DI254" s="314">
        <f t="shared" si="3568"/>
        <v>0</v>
      </c>
      <c r="DJ254" s="314">
        <f t="shared" si="3568"/>
        <v>0</v>
      </c>
      <c r="DK254" s="314">
        <f t="shared" si="3568"/>
        <v>0</v>
      </c>
      <c r="DL254" s="314">
        <f t="shared" si="3568"/>
        <v>0</v>
      </c>
      <c r="DM254" s="314">
        <f t="shared" si="3568"/>
        <v>0</v>
      </c>
      <c r="DN254" s="314">
        <f t="shared" si="3568"/>
        <v>0</v>
      </c>
      <c r="DO254" s="314">
        <f t="shared" si="3568"/>
        <v>0</v>
      </c>
      <c r="DP254" s="314">
        <f t="shared" si="3568"/>
        <v>0</v>
      </c>
      <c r="DQ254" s="314">
        <f t="shared" si="3568"/>
        <v>0</v>
      </c>
      <c r="DR254" s="314">
        <f t="shared" si="3568"/>
        <v>0</v>
      </c>
      <c r="DS254" s="314">
        <f t="shared" si="3568"/>
        <v>0</v>
      </c>
      <c r="DT254" s="314">
        <f t="shared" si="3568"/>
        <v>0</v>
      </c>
      <c r="DU254" s="314">
        <f t="shared" si="3568"/>
        <v>0</v>
      </c>
      <c r="DV254" s="314">
        <f t="shared" si="3568"/>
        <v>0</v>
      </c>
      <c r="DW254" s="314">
        <f t="shared" si="3568"/>
        <v>0</v>
      </c>
      <c r="DX254" s="314">
        <f t="shared" si="3568"/>
        <v>0</v>
      </c>
      <c r="DY254" s="314">
        <f t="shared" si="3568"/>
        <v>0</v>
      </c>
      <c r="DZ254" s="314">
        <f t="shared" si="3568"/>
        <v>0</v>
      </c>
      <c r="EA254" s="314">
        <f t="shared" si="3568"/>
        <v>0</v>
      </c>
      <c r="EB254" s="314">
        <f t="shared" si="3568"/>
        <v>0</v>
      </c>
    </row>
    <row r="255" spans="1:132" outlineLevel="1" x14ac:dyDescent="0.25">
      <c r="C255" s="324" t="s">
        <v>417</v>
      </c>
      <c r="D255" s="34"/>
      <c r="E255" s="34"/>
      <c r="F255" s="34"/>
      <c r="G255" s="67" t="s">
        <v>215</v>
      </c>
      <c r="H255" s="34"/>
      <c r="I255" s="34"/>
      <c r="J255" s="126">
        <f>J$13</f>
        <v>1</v>
      </c>
      <c r="K255" s="126">
        <f t="shared" ref="K255:BV255" si="3569">K$13</f>
        <v>1.0026792493128671</v>
      </c>
      <c r="L255" s="126">
        <f t="shared" si="3569"/>
        <v>1.0056539350998608</v>
      </c>
      <c r="M255" s="126">
        <f t="shared" si="3569"/>
        <v>1.0085410656939733</v>
      </c>
      <c r="N255" s="126">
        <f t="shared" si="3569"/>
        <v>1.0114364849476103</v>
      </c>
      <c r="O255" s="126">
        <f t="shared" si="3569"/>
        <v>1.0143402166566737</v>
      </c>
      <c r="P255" s="126">
        <f t="shared" si="3569"/>
        <v>1.0172522846853813</v>
      </c>
      <c r="Q255" s="126">
        <f t="shared" si="3569"/>
        <v>1.0201727129664624</v>
      </c>
      <c r="R255" s="126">
        <f t="shared" si="3569"/>
        <v>1.0231015255013547</v>
      </c>
      <c r="S255" s="126">
        <f t="shared" si="3569"/>
        <v>1.0260387463604019</v>
      </c>
      <c r="T255" s="126">
        <f t="shared" si="3569"/>
        <v>1.028984399683051</v>
      </c>
      <c r="U255" s="126">
        <f t="shared" si="3569"/>
        <v>1.0319385096780509</v>
      </c>
      <c r="V255" s="126">
        <f t="shared" si="3569"/>
        <v>1.0349011006236515</v>
      </c>
      <c r="W255" s="126">
        <f t="shared" si="3569"/>
        <v>1.0377730230388176</v>
      </c>
      <c r="X255" s="126">
        <f t="shared" si="3569"/>
        <v>1.0408518228283561</v>
      </c>
      <c r="Y255" s="126">
        <f t="shared" si="3569"/>
        <v>1.0438400029932626</v>
      </c>
      <c r="Z255" s="126">
        <f t="shared" si="3569"/>
        <v>1.046836761920777</v>
      </c>
      <c r="AA255" s="126">
        <f t="shared" si="3569"/>
        <v>1.0498421242396576</v>
      </c>
      <c r="AB255" s="126">
        <f t="shared" si="3569"/>
        <v>1.05285611464937</v>
      </c>
      <c r="AC255" s="126">
        <f t="shared" si="3569"/>
        <v>1.0558787579202888</v>
      </c>
      <c r="AD255" s="126">
        <f t="shared" si="3569"/>
        <v>1.0589100788939025</v>
      </c>
      <c r="AE255" s="126">
        <f t="shared" si="3569"/>
        <v>1.0619501024830165</v>
      </c>
      <c r="AF255" s="126">
        <f t="shared" si="3569"/>
        <v>1.0649988536719583</v>
      </c>
      <c r="AG255" s="126">
        <f t="shared" si="3569"/>
        <v>1.0680563575167832</v>
      </c>
      <c r="AH255" s="126">
        <f t="shared" si="3569"/>
        <v>1.0711226391454798</v>
      </c>
      <c r="AI255" s="126">
        <f t="shared" si="3569"/>
        <v>1.0739924437404067</v>
      </c>
      <c r="AJ255" s="126">
        <f t="shared" si="3569"/>
        <v>1.0771786970311998</v>
      </c>
      <c r="AK255" s="126">
        <f t="shared" si="3569"/>
        <v>1.0802711679727233</v>
      </c>
      <c r="AL255" s="126">
        <f t="shared" si="3569"/>
        <v>1.0833725170851116</v>
      </c>
      <c r="AM255" s="126">
        <f t="shared" si="3569"/>
        <v>1.0864827698566941</v>
      </c>
      <c r="AN255" s="126">
        <f t="shared" si="3569"/>
        <v>1.0896019518489746</v>
      </c>
      <c r="AO255" s="126">
        <f t="shared" si="3569"/>
        <v>1.0927300886968412</v>
      </c>
      <c r="AP255" s="126">
        <f t="shared" si="3569"/>
        <v>1.0958672061087775</v>
      </c>
      <c r="AQ255" s="126">
        <f t="shared" si="3569"/>
        <v>1.0990133298670732</v>
      </c>
      <c r="AR255" s="126">
        <f t="shared" si="3569"/>
        <v>1.1021684858280367</v>
      </c>
      <c r="AS255" s="126">
        <f t="shared" si="3569"/>
        <v>1.1053326999222071</v>
      </c>
      <c r="AT255" s="126">
        <f t="shared" si="3569"/>
        <v>1.1085059981545673</v>
      </c>
      <c r="AU255" s="126">
        <f t="shared" si="3569"/>
        <v>1.111475962088432</v>
      </c>
      <c r="AV255" s="126">
        <f t="shared" si="3569"/>
        <v>1.1147734191259395</v>
      </c>
      <c r="AW255" s="126">
        <f t="shared" si="3569"/>
        <v>1.1179738207069689</v>
      </c>
      <c r="AX255" s="126">
        <f t="shared" si="3569"/>
        <v>1.1211834103167977</v>
      </c>
      <c r="AY255" s="126">
        <f t="shared" si="3569"/>
        <v>1.1244022143333261</v>
      </c>
      <c r="AZ255" s="126">
        <f t="shared" si="3569"/>
        <v>1.1276302592101826</v>
      </c>
      <c r="BA255" s="126">
        <f t="shared" si="3569"/>
        <v>1.1308675714769412</v>
      </c>
      <c r="BB255" s="126">
        <f t="shared" si="3569"/>
        <v>1.1341141777393395</v>
      </c>
      <c r="BC255" s="126">
        <f t="shared" si="3569"/>
        <v>1.1373701046794982</v>
      </c>
      <c r="BD255" s="126">
        <f t="shared" si="3569"/>
        <v>1.1406353790561385</v>
      </c>
      <c r="BE255" s="126">
        <f t="shared" si="3569"/>
        <v>1.1439100277048042</v>
      </c>
      <c r="BF255" s="126">
        <f t="shared" si="3569"/>
        <v>1.1471940775380809</v>
      </c>
      <c r="BG255" s="126">
        <f t="shared" si="3569"/>
        <v>1.15026769648205</v>
      </c>
      <c r="BH255" s="126">
        <f t="shared" si="3569"/>
        <v>1.1536802383994258</v>
      </c>
      <c r="BI255" s="126">
        <f t="shared" si="3569"/>
        <v>1.1569923375180708</v>
      </c>
      <c r="BJ255" s="126">
        <f t="shared" si="3569"/>
        <v>1.1603139453378331</v>
      </c>
      <c r="BK255" s="126">
        <f t="shared" si="3569"/>
        <v>1.1636450891572303</v>
      </c>
      <c r="BL255" s="126">
        <f t="shared" si="3569"/>
        <v>1.1669857963531516</v>
      </c>
      <c r="BM255" s="126">
        <f t="shared" si="3569"/>
        <v>1.1703360943810825</v>
      </c>
      <c r="BN255" s="126">
        <f t="shared" si="3569"/>
        <v>1.1736960107753303</v>
      </c>
      <c r="BO255" s="126">
        <f t="shared" si="3569"/>
        <v>1.1770655731492505</v>
      </c>
      <c r="BP255" s="126">
        <f t="shared" si="3569"/>
        <v>1.180444809195474</v>
      </c>
      <c r="BQ255" s="126">
        <f t="shared" si="3569"/>
        <v>1.1838337466861339</v>
      </c>
      <c r="BR255" s="126">
        <f t="shared" si="3569"/>
        <v>1.1872324134730949</v>
      </c>
      <c r="BS255" s="126">
        <f t="shared" si="3569"/>
        <v>1.1905270658589224</v>
      </c>
      <c r="BT255" s="126">
        <f t="shared" si="3569"/>
        <v>1.1940590467434065</v>
      </c>
      <c r="BU255" s="126">
        <f t="shared" si="3569"/>
        <v>1.1974870693312041</v>
      </c>
      <c r="BV255" s="126">
        <f t="shared" si="3569"/>
        <v>1.2009249334246579</v>
      </c>
      <c r="BW255" s="126">
        <f t="shared" ref="BW255:EB255" si="3570">BW$13</f>
        <v>1.204372667277734</v>
      </c>
      <c r="BX255" s="126">
        <f t="shared" si="3570"/>
        <v>1.2078302992255125</v>
      </c>
      <c r="BY255" s="126">
        <f t="shared" si="3570"/>
        <v>1.2112978576844211</v>
      </c>
      <c r="BZ255" s="126">
        <f t="shared" si="3570"/>
        <v>1.2147753711524676</v>
      </c>
      <c r="CA255" s="126">
        <f t="shared" si="3570"/>
        <v>1.2182628682094752</v>
      </c>
      <c r="CB255" s="126">
        <f t="shared" si="3570"/>
        <v>1.2217603775173165</v>
      </c>
      <c r="CC255" s="126">
        <f t="shared" si="3570"/>
        <v>1.2252679278201495</v>
      </c>
      <c r="CD255" s="126">
        <f t="shared" si="3570"/>
        <v>1.2287855479446541</v>
      </c>
      <c r="CE255" s="126">
        <f t="shared" si="3570"/>
        <v>1.232077770779646</v>
      </c>
      <c r="CF255" s="126">
        <f t="shared" si="3570"/>
        <v>1.23573302168438</v>
      </c>
      <c r="CG255" s="126">
        <f t="shared" si="3570"/>
        <v>1.2392806860334544</v>
      </c>
      <c r="CH255" s="126">
        <f t="shared" si="3570"/>
        <v>1.2428385353675644</v>
      </c>
      <c r="CI255" s="126">
        <f t="shared" si="3570"/>
        <v>1.2464065989267703</v>
      </c>
      <c r="CJ255" s="126">
        <f t="shared" si="3570"/>
        <v>1.2499849060350778</v>
      </c>
      <c r="CK255" s="126">
        <f t="shared" si="3570"/>
        <v>1.2535734861006791</v>
      </c>
      <c r="CL255" s="126">
        <f t="shared" si="3570"/>
        <v>1.257172368616194</v>
      </c>
      <c r="CM255" s="126">
        <f t="shared" si="3570"/>
        <v>1.2607815831589126</v>
      </c>
      <c r="CN255" s="126">
        <f t="shared" si="3570"/>
        <v>1.2644011593910389</v>
      </c>
      <c r="CO255" s="126">
        <f t="shared" si="3570"/>
        <v>1.2680311270599336</v>
      </c>
      <c r="CP255" s="126">
        <f t="shared" si="3570"/>
        <v>1.2716715159983594</v>
      </c>
      <c r="CQ255" s="126">
        <f t="shared" si="3570"/>
        <v>1.2750786410337906</v>
      </c>
      <c r="CR255" s="126">
        <f t="shared" si="3570"/>
        <v>1.2788614642181557</v>
      </c>
      <c r="CS255" s="126">
        <f t="shared" si="3570"/>
        <v>1.2825329459576562</v>
      </c>
      <c r="CT255" s="126">
        <f t="shared" si="3570"/>
        <v>1.2862149681493797</v>
      </c>
      <c r="CU255" s="126">
        <f t="shared" si="3570"/>
        <v>1.289907561053897</v>
      </c>
      <c r="CV255" s="126">
        <f t="shared" si="3570"/>
        <v>1.293610755018654</v>
      </c>
      <c r="CW255" s="126">
        <f t="shared" si="3570"/>
        <v>1.2973245804782207</v>
      </c>
      <c r="CX255" s="126">
        <f t="shared" si="3570"/>
        <v>1.3010490679545423</v>
      </c>
      <c r="CY255" s="126">
        <f t="shared" si="3570"/>
        <v>1.304784248057189</v>
      </c>
      <c r="CZ255" s="126">
        <f t="shared" si="3570"/>
        <v>1.3085301514836076</v>
      </c>
      <c r="DA255" s="126">
        <f t="shared" si="3570"/>
        <v>1.3122868090193751</v>
      </c>
      <c r="DB255" s="126">
        <f t="shared" si="3570"/>
        <v>1.3160542515384499</v>
      </c>
      <c r="DC255" s="126">
        <f t="shared" si="3570"/>
        <v>1.3195802889875801</v>
      </c>
      <c r="DD255" s="126">
        <f t="shared" si="3570"/>
        <v>1.323495136864544</v>
      </c>
      <c r="DE255" s="126">
        <f t="shared" si="3570"/>
        <v>1.3272947573576725</v>
      </c>
      <c r="DF255" s="126">
        <f t="shared" si="3570"/>
        <v>1.3311052861764079</v>
      </c>
      <c r="DG255" s="126">
        <f t="shared" si="3570"/>
        <v>1.3349267546374479</v>
      </c>
      <c r="DH255" s="126">
        <f t="shared" si="3570"/>
        <v>1.3387591941473977</v>
      </c>
      <c r="DI255" s="126">
        <f t="shared" si="3570"/>
        <v>1.3426026362030277</v>
      </c>
      <c r="DJ255" s="126">
        <f t="shared" si="3570"/>
        <v>1.3464571123915319</v>
      </c>
      <c r="DK255" s="126">
        <f t="shared" si="3570"/>
        <v>1.3503226543907885</v>
      </c>
      <c r="DL255" s="126">
        <f t="shared" si="3570"/>
        <v>1.3541992939696192</v>
      </c>
      <c r="DM255" s="126">
        <f t="shared" si="3570"/>
        <v>1.358087062988051</v>
      </c>
      <c r="DN255" s="126">
        <f t="shared" si="3570"/>
        <v>1.361985993397578</v>
      </c>
      <c r="DO255" s="126">
        <f t="shared" si="3570"/>
        <v>1.3657655991021458</v>
      </c>
      <c r="DP255" s="126">
        <f t="shared" si="3570"/>
        <v>1.3698174666548035</v>
      </c>
      <c r="DQ255" s="126">
        <f t="shared" si="3570"/>
        <v>1.3737500738651915</v>
      </c>
      <c r="DR255" s="126">
        <f t="shared" si="3570"/>
        <v>1.3776939711925826</v>
      </c>
      <c r="DS255" s="126">
        <f t="shared" si="3570"/>
        <v>1.381649191049759</v>
      </c>
      <c r="DT255" s="126">
        <f t="shared" si="3570"/>
        <v>1.385615765942557</v>
      </c>
      <c r="DU255" s="126">
        <f t="shared" si="3570"/>
        <v>1.3895937284701338</v>
      </c>
      <c r="DV255" s="126">
        <f t="shared" si="3570"/>
        <v>1.3935831113252357</v>
      </c>
      <c r="DW255" s="126">
        <f t="shared" si="3570"/>
        <v>1.3975839472944662</v>
      </c>
      <c r="DX255" s="126">
        <f t="shared" si="3570"/>
        <v>1.401596269258556</v>
      </c>
      <c r="DY255" s="126">
        <f t="shared" si="3570"/>
        <v>1.4056201101926329</v>
      </c>
      <c r="DZ255" s="126">
        <f t="shared" si="3570"/>
        <v>1.4096555031664932</v>
      </c>
      <c r="EA255" s="126">
        <f t="shared" si="3570"/>
        <v>1.4134323217047313</v>
      </c>
      <c r="EB255" s="126">
        <f t="shared" si="3570"/>
        <v>1.4176256038945581</v>
      </c>
    </row>
    <row r="256" spans="1:132" outlineLevel="1" x14ac:dyDescent="0.25">
      <c r="C256" s="321" t="s">
        <v>511</v>
      </c>
      <c r="D256" s="38"/>
      <c r="E256" s="38"/>
      <c r="F256" s="38"/>
      <c r="G256" s="52" t="s">
        <v>220</v>
      </c>
      <c r="H256" s="46">
        <f t="shared" ref="H256" si="3571">SUM(J256:EB256)</f>
        <v>0</v>
      </c>
      <c r="I256" s="38"/>
      <c r="J256" s="82">
        <f>J254*J255</f>
        <v>0</v>
      </c>
      <c r="K256" s="82">
        <f t="shared" ref="K256" si="3572">K254*K255</f>
        <v>0</v>
      </c>
      <c r="L256" s="82">
        <f t="shared" ref="L256" si="3573">L254*L255</f>
        <v>0</v>
      </c>
      <c r="M256" s="82">
        <f t="shared" ref="M256" si="3574">M254*M255</f>
        <v>0</v>
      </c>
      <c r="N256" s="82">
        <f t="shared" ref="N256" si="3575">N254*N255</f>
        <v>0</v>
      </c>
      <c r="O256" s="82">
        <f t="shared" ref="O256" si="3576">O254*O255</f>
        <v>0</v>
      </c>
      <c r="P256" s="82">
        <f t="shared" ref="P256" si="3577">P254*P255</f>
        <v>0</v>
      </c>
      <c r="Q256" s="82">
        <f t="shared" ref="Q256" si="3578">Q254*Q255</f>
        <v>0</v>
      </c>
      <c r="R256" s="82">
        <f t="shared" ref="R256" si="3579">R254*R255</f>
        <v>0</v>
      </c>
      <c r="S256" s="82">
        <f t="shared" ref="S256" si="3580">S254*S255</f>
        <v>0</v>
      </c>
      <c r="T256" s="82">
        <f t="shared" ref="T256" si="3581">T254*T255</f>
        <v>0</v>
      </c>
      <c r="U256" s="82">
        <f t="shared" ref="U256" si="3582">U254*U255</f>
        <v>0</v>
      </c>
      <c r="V256" s="82">
        <f t="shared" ref="V256" si="3583">V254*V255</f>
        <v>0</v>
      </c>
      <c r="W256" s="82">
        <f t="shared" ref="W256" si="3584">W254*W255</f>
        <v>0</v>
      </c>
      <c r="X256" s="82">
        <f t="shared" ref="X256" si="3585">X254*X255</f>
        <v>0</v>
      </c>
      <c r="Y256" s="82">
        <f t="shared" ref="Y256" si="3586">Y254*Y255</f>
        <v>0</v>
      </c>
      <c r="Z256" s="82">
        <f t="shared" ref="Z256" si="3587">Z254*Z255</f>
        <v>0</v>
      </c>
      <c r="AA256" s="82">
        <f t="shared" ref="AA256" si="3588">AA254*AA255</f>
        <v>0</v>
      </c>
      <c r="AB256" s="82">
        <f t="shared" ref="AB256" si="3589">AB254*AB255</f>
        <v>0</v>
      </c>
      <c r="AC256" s="82">
        <f t="shared" ref="AC256" si="3590">AC254*AC255</f>
        <v>0</v>
      </c>
      <c r="AD256" s="82">
        <f t="shared" ref="AD256" si="3591">AD254*AD255</f>
        <v>0</v>
      </c>
      <c r="AE256" s="82">
        <f t="shared" ref="AE256" si="3592">AE254*AE255</f>
        <v>0</v>
      </c>
      <c r="AF256" s="82">
        <f t="shared" ref="AF256" si="3593">AF254*AF255</f>
        <v>0</v>
      </c>
      <c r="AG256" s="82">
        <f t="shared" ref="AG256" si="3594">AG254*AG255</f>
        <v>0</v>
      </c>
      <c r="AH256" s="82">
        <f t="shared" ref="AH256" si="3595">AH254*AH255</f>
        <v>0</v>
      </c>
      <c r="AI256" s="82">
        <f t="shared" ref="AI256" si="3596">AI254*AI255</f>
        <v>0</v>
      </c>
      <c r="AJ256" s="82">
        <f t="shared" ref="AJ256" si="3597">AJ254*AJ255</f>
        <v>0</v>
      </c>
      <c r="AK256" s="82">
        <f t="shared" ref="AK256" si="3598">AK254*AK255</f>
        <v>0</v>
      </c>
      <c r="AL256" s="82">
        <f t="shared" ref="AL256" si="3599">AL254*AL255</f>
        <v>0</v>
      </c>
      <c r="AM256" s="82">
        <f t="shared" ref="AM256" si="3600">AM254*AM255</f>
        <v>0</v>
      </c>
      <c r="AN256" s="82">
        <f t="shared" ref="AN256" si="3601">AN254*AN255</f>
        <v>0</v>
      </c>
      <c r="AO256" s="82">
        <f t="shared" ref="AO256" si="3602">AO254*AO255</f>
        <v>0</v>
      </c>
      <c r="AP256" s="82">
        <f t="shared" ref="AP256" si="3603">AP254*AP255</f>
        <v>0</v>
      </c>
      <c r="AQ256" s="82">
        <f t="shared" ref="AQ256" si="3604">AQ254*AQ255</f>
        <v>0</v>
      </c>
      <c r="AR256" s="82">
        <f t="shared" ref="AR256" si="3605">AR254*AR255</f>
        <v>0</v>
      </c>
      <c r="AS256" s="82">
        <f t="shared" ref="AS256" si="3606">AS254*AS255</f>
        <v>0</v>
      </c>
      <c r="AT256" s="82">
        <f t="shared" ref="AT256" si="3607">AT254*AT255</f>
        <v>0</v>
      </c>
      <c r="AU256" s="82">
        <f t="shared" ref="AU256" si="3608">AU254*AU255</f>
        <v>0</v>
      </c>
      <c r="AV256" s="82">
        <f t="shared" ref="AV256" si="3609">AV254*AV255</f>
        <v>0</v>
      </c>
      <c r="AW256" s="82">
        <f t="shared" ref="AW256" si="3610">AW254*AW255</f>
        <v>0</v>
      </c>
      <c r="AX256" s="82">
        <f t="shared" ref="AX256" si="3611">AX254*AX255</f>
        <v>0</v>
      </c>
      <c r="AY256" s="82">
        <f t="shared" ref="AY256" si="3612">AY254*AY255</f>
        <v>0</v>
      </c>
      <c r="AZ256" s="82">
        <f t="shared" ref="AZ256" si="3613">AZ254*AZ255</f>
        <v>0</v>
      </c>
      <c r="BA256" s="82">
        <f t="shared" ref="BA256" si="3614">BA254*BA255</f>
        <v>0</v>
      </c>
      <c r="BB256" s="82">
        <f t="shared" ref="BB256" si="3615">BB254*BB255</f>
        <v>0</v>
      </c>
      <c r="BC256" s="82">
        <f t="shared" ref="BC256" si="3616">BC254*BC255</f>
        <v>0</v>
      </c>
      <c r="BD256" s="82">
        <f t="shared" ref="BD256" si="3617">BD254*BD255</f>
        <v>0</v>
      </c>
      <c r="BE256" s="82">
        <f t="shared" ref="BE256" si="3618">BE254*BE255</f>
        <v>0</v>
      </c>
      <c r="BF256" s="82">
        <f t="shared" ref="BF256" si="3619">BF254*BF255</f>
        <v>0</v>
      </c>
      <c r="BG256" s="82">
        <f t="shared" ref="BG256" si="3620">BG254*BG255</f>
        <v>0</v>
      </c>
      <c r="BH256" s="82">
        <f t="shared" ref="BH256" si="3621">BH254*BH255</f>
        <v>0</v>
      </c>
      <c r="BI256" s="82">
        <f t="shared" ref="BI256" si="3622">BI254*BI255</f>
        <v>0</v>
      </c>
      <c r="BJ256" s="82">
        <f t="shared" ref="BJ256" si="3623">BJ254*BJ255</f>
        <v>0</v>
      </c>
      <c r="BK256" s="82">
        <f t="shared" ref="BK256" si="3624">BK254*BK255</f>
        <v>0</v>
      </c>
      <c r="BL256" s="82">
        <f t="shared" ref="BL256" si="3625">BL254*BL255</f>
        <v>0</v>
      </c>
      <c r="BM256" s="82">
        <f t="shared" ref="BM256" si="3626">BM254*BM255</f>
        <v>0</v>
      </c>
      <c r="BN256" s="82">
        <f t="shared" ref="BN256" si="3627">BN254*BN255</f>
        <v>0</v>
      </c>
      <c r="BO256" s="82">
        <f t="shared" ref="BO256" si="3628">BO254*BO255</f>
        <v>0</v>
      </c>
      <c r="BP256" s="82">
        <f t="shared" ref="BP256" si="3629">BP254*BP255</f>
        <v>0</v>
      </c>
      <c r="BQ256" s="82">
        <f t="shared" ref="BQ256" si="3630">BQ254*BQ255</f>
        <v>0</v>
      </c>
      <c r="BR256" s="82">
        <f t="shared" ref="BR256" si="3631">BR254*BR255</f>
        <v>0</v>
      </c>
      <c r="BS256" s="82">
        <f t="shared" ref="BS256" si="3632">BS254*BS255</f>
        <v>0</v>
      </c>
      <c r="BT256" s="82">
        <f t="shared" ref="BT256" si="3633">BT254*BT255</f>
        <v>0</v>
      </c>
      <c r="BU256" s="82">
        <f t="shared" ref="BU256" si="3634">BU254*BU255</f>
        <v>0</v>
      </c>
      <c r="BV256" s="82">
        <f t="shared" ref="BV256" si="3635">BV254*BV255</f>
        <v>0</v>
      </c>
      <c r="BW256" s="82">
        <f t="shared" ref="BW256" si="3636">BW254*BW255</f>
        <v>0</v>
      </c>
      <c r="BX256" s="82">
        <f t="shared" ref="BX256" si="3637">BX254*BX255</f>
        <v>0</v>
      </c>
      <c r="BY256" s="82">
        <f t="shared" ref="BY256" si="3638">BY254*BY255</f>
        <v>0</v>
      </c>
      <c r="BZ256" s="82">
        <f t="shared" ref="BZ256" si="3639">BZ254*BZ255</f>
        <v>0</v>
      </c>
      <c r="CA256" s="82">
        <f t="shared" ref="CA256" si="3640">CA254*CA255</f>
        <v>0</v>
      </c>
      <c r="CB256" s="82">
        <f t="shared" ref="CB256" si="3641">CB254*CB255</f>
        <v>0</v>
      </c>
      <c r="CC256" s="82">
        <f t="shared" ref="CC256" si="3642">CC254*CC255</f>
        <v>0</v>
      </c>
      <c r="CD256" s="82">
        <f t="shared" ref="CD256" si="3643">CD254*CD255</f>
        <v>0</v>
      </c>
      <c r="CE256" s="82">
        <f t="shared" ref="CE256" si="3644">CE254*CE255</f>
        <v>0</v>
      </c>
      <c r="CF256" s="82">
        <f t="shared" ref="CF256" si="3645">CF254*CF255</f>
        <v>0</v>
      </c>
      <c r="CG256" s="82">
        <f t="shared" ref="CG256" si="3646">CG254*CG255</f>
        <v>0</v>
      </c>
      <c r="CH256" s="82">
        <f t="shared" ref="CH256" si="3647">CH254*CH255</f>
        <v>0</v>
      </c>
      <c r="CI256" s="82">
        <f t="shared" ref="CI256" si="3648">CI254*CI255</f>
        <v>0</v>
      </c>
      <c r="CJ256" s="82">
        <f t="shared" ref="CJ256" si="3649">CJ254*CJ255</f>
        <v>0</v>
      </c>
      <c r="CK256" s="82">
        <f t="shared" ref="CK256" si="3650">CK254*CK255</f>
        <v>0</v>
      </c>
      <c r="CL256" s="82">
        <f t="shared" ref="CL256" si="3651">CL254*CL255</f>
        <v>0</v>
      </c>
      <c r="CM256" s="82">
        <f t="shared" ref="CM256" si="3652">CM254*CM255</f>
        <v>0</v>
      </c>
      <c r="CN256" s="82">
        <f t="shared" ref="CN256" si="3653">CN254*CN255</f>
        <v>0</v>
      </c>
      <c r="CO256" s="82">
        <f t="shared" ref="CO256" si="3654">CO254*CO255</f>
        <v>0</v>
      </c>
      <c r="CP256" s="82">
        <f t="shared" ref="CP256" si="3655">CP254*CP255</f>
        <v>0</v>
      </c>
      <c r="CQ256" s="82">
        <f t="shared" ref="CQ256" si="3656">CQ254*CQ255</f>
        <v>0</v>
      </c>
      <c r="CR256" s="82">
        <f t="shared" ref="CR256" si="3657">CR254*CR255</f>
        <v>0</v>
      </c>
      <c r="CS256" s="82">
        <f t="shared" ref="CS256" si="3658">CS254*CS255</f>
        <v>0</v>
      </c>
      <c r="CT256" s="82">
        <f t="shared" ref="CT256" si="3659">CT254*CT255</f>
        <v>0</v>
      </c>
      <c r="CU256" s="82">
        <f t="shared" ref="CU256" si="3660">CU254*CU255</f>
        <v>0</v>
      </c>
      <c r="CV256" s="82">
        <f t="shared" ref="CV256" si="3661">CV254*CV255</f>
        <v>0</v>
      </c>
      <c r="CW256" s="82">
        <f t="shared" ref="CW256" si="3662">CW254*CW255</f>
        <v>0</v>
      </c>
      <c r="CX256" s="82">
        <f t="shared" ref="CX256" si="3663">CX254*CX255</f>
        <v>0</v>
      </c>
      <c r="CY256" s="82">
        <f t="shared" ref="CY256" si="3664">CY254*CY255</f>
        <v>0</v>
      </c>
      <c r="CZ256" s="82">
        <f t="shared" ref="CZ256" si="3665">CZ254*CZ255</f>
        <v>0</v>
      </c>
      <c r="DA256" s="82">
        <f t="shared" ref="DA256" si="3666">DA254*DA255</f>
        <v>0</v>
      </c>
      <c r="DB256" s="82">
        <f t="shared" ref="DB256" si="3667">DB254*DB255</f>
        <v>0</v>
      </c>
      <c r="DC256" s="82">
        <f t="shared" ref="DC256" si="3668">DC254*DC255</f>
        <v>0</v>
      </c>
      <c r="DD256" s="82">
        <f t="shared" ref="DD256" si="3669">DD254*DD255</f>
        <v>0</v>
      </c>
      <c r="DE256" s="82">
        <f t="shared" ref="DE256" si="3670">DE254*DE255</f>
        <v>0</v>
      </c>
      <c r="DF256" s="82">
        <f t="shared" ref="DF256" si="3671">DF254*DF255</f>
        <v>0</v>
      </c>
      <c r="DG256" s="82">
        <f t="shared" ref="DG256" si="3672">DG254*DG255</f>
        <v>0</v>
      </c>
      <c r="DH256" s="82">
        <f t="shared" ref="DH256" si="3673">DH254*DH255</f>
        <v>0</v>
      </c>
      <c r="DI256" s="82">
        <f t="shared" ref="DI256" si="3674">DI254*DI255</f>
        <v>0</v>
      </c>
      <c r="DJ256" s="82">
        <f t="shared" ref="DJ256" si="3675">DJ254*DJ255</f>
        <v>0</v>
      </c>
      <c r="DK256" s="82">
        <f t="shared" ref="DK256" si="3676">DK254*DK255</f>
        <v>0</v>
      </c>
      <c r="DL256" s="82">
        <f t="shared" ref="DL256" si="3677">DL254*DL255</f>
        <v>0</v>
      </c>
      <c r="DM256" s="82">
        <f t="shared" ref="DM256" si="3678">DM254*DM255</f>
        <v>0</v>
      </c>
      <c r="DN256" s="82">
        <f t="shared" ref="DN256" si="3679">DN254*DN255</f>
        <v>0</v>
      </c>
      <c r="DO256" s="82">
        <f t="shared" ref="DO256" si="3680">DO254*DO255</f>
        <v>0</v>
      </c>
      <c r="DP256" s="82">
        <f t="shared" ref="DP256" si="3681">DP254*DP255</f>
        <v>0</v>
      </c>
      <c r="DQ256" s="82">
        <f t="shared" ref="DQ256" si="3682">DQ254*DQ255</f>
        <v>0</v>
      </c>
      <c r="DR256" s="82">
        <f t="shared" ref="DR256" si="3683">DR254*DR255</f>
        <v>0</v>
      </c>
      <c r="DS256" s="82">
        <f t="shared" ref="DS256" si="3684">DS254*DS255</f>
        <v>0</v>
      </c>
      <c r="DT256" s="82">
        <f t="shared" ref="DT256" si="3685">DT254*DT255</f>
        <v>0</v>
      </c>
      <c r="DU256" s="82">
        <f t="shared" ref="DU256" si="3686">DU254*DU255</f>
        <v>0</v>
      </c>
      <c r="DV256" s="82">
        <f t="shared" ref="DV256" si="3687">DV254*DV255</f>
        <v>0</v>
      </c>
      <c r="DW256" s="82">
        <f t="shared" ref="DW256" si="3688">DW254*DW255</f>
        <v>0</v>
      </c>
      <c r="DX256" s="82">
        <f t="shared" ref="DX256" si="3689">DX254*DX255</f>
        <v>0</v>
      </c>
      <c r="DY256" s="82">
        <f t="shared" ref="DY256" si="3690">DY254*DY255</f>
        <v>0</v>
      </c>
      <c r="DZ256" s="82">
        <f t="shared" ref="DZ256" si="3691">DZ254*DZ255</f>
        <v>0</v>
      </c>
      <c r="EA256" s="82">
        <f t="shared" ref="EA256" si="3692">EA254*EA255</f>
        <v>0</v>
      </c>
      <c r="EB256" s="82">
        <f t="shared" ref="EB256" si="3693">EB254*EB255</f>
        <v>0</v>
      </c>
    </row>
    <row r="257" spans="3:132" outlineLevel="1" x14ac:dyDescent="0.25">
      <c r="C257" s="325"/>
    </row>
    <row r="258" spans="3:132" ht="13" outlineLevel="1" x14ac:dyDescent="0.3">
      <c r="C258" s="340" t="s">
        <v>502</v>
      </c>
      <c r="G258" s="52"/>
      <c r="H258" s="29"/>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row>
    <row r="259" spans="3:132" outlineLevel="1" x14ac:dyDescent="0.25">
      <c r="C259" s="318" t="s">
        <v>536</v>
      </c>
      <c r="D259" s="16">
        <f>Costs!$M$25*Costs!$M$33</f>
        <v>0</v>
      </c>
      <c r="G259" s="52" t="s">
        <v>604</v>
      </c>
      <c r="H259" s="46">
        <f t="shared" ref="H259" si="3694">SUM(J259:EB259)</f>
        <v>0</v>
      </c>
      <c r="J259" s="82">
        <f t="shared" ref="J259:AO259" si="3695">$D$259*(MONTH($D$252)=J$5)*(AND(J$7&gt;=$D$252,J$7&lt;$E$252))</f>
        <v>0</v>
      </c>
      <c r="K259" s="82">
        <f t="shared" si="3695"/>
        <v>0</v>
      </c>
      <c r="L259" s="82">
        <f t="shared" si="3695"/>
        <v>0</v>
      </c>
      <c r="M259" s="82">
        <f t="shared" si="3695"/>
        <v>0</v>
      </c>
      <c r="N259" s="82">
        <f t="shared" si="3695"/>
        <v>0</v>
      </c>
      <c r="O259" s="82">
        <f t="shared" si="3695"/>
        <v>0</v>
      </c>
      <c r="P259" s="82">
        <f t="shared" si="3695"/>
        <v>0</v>
      </c>
      <c r="Q259" s="82">
        <f t="shared" si="3695"/>
        <v>0</v>
      </c>
      <c r="R259" s="82">
        <f t="shared" si="3695"/>
        <v>0</v>
      </c>
      <c r="S259" s="82">
        <f t="shared" si="3695"/>
        <v>0</v>
      </c>
      <c r="T259" s="82">
        <f t="shared" si="3695"/>
        <v>0</v>
      </c>
      <c r="U259" s="82">
        <f t="shared" si="3695"/>
        <v>0</v>
      </c>
      <c r="V259" s="82">
        <f t="shared" si="3695"/>
        <v>0</v>
      </c>
      <c r="W259" s="82">
        <f t="shared" si="3695"/>
        <v>0</v>
      </c>
      <c r="X259" s="82">
        <f t="shared" si="3695"/>
        <v>0</v>
      </c>
      <c r="Y259" s="82">
        <f t="shared" si="3695"/>
        <v>0</v>
      </c>
      <c r="Z259" s="82">
        <f t="shared" si="3695"/>
        <v>0</v>
      </c>
      <c r="AA259" s="82">
        <f t="shared" si="3695"/>
        <v>0</v>
      </c>
      <c r="AB259" s="82">
        <f t="shared" si="3695"/>
        <v>0</v>
      </c>
      <c r="AC259" s="82">
        <f t="shared" si="3695"/>
        <v>0</v>
      </c>
      <c r="AD259" s="82">
        <f t="shared" si="3695"/>
        <v>0</v>
      </c>
      <c r="AE259" s="82">
        <f t="shared" si="3695"/>
        <v>0</v>
      </c>
      <c r="AF259" s="82">
        <f t="shared" si="3695"/>
        <v>0</v>
      </c>
      <c r="AG259" s="82">
        <f t="shared" si="3695"/>
        <v>0</v>
      </c>
      <c r="AH259" s="82">
        <f t="shared" si="3695"/>
        <v>0</v>
      </c>
      <c r="AI259" s="82">
        <f t="shared" si="3695"/>
        <v>0</v>
      </c>
      <c r="AJ259" s="82">
        <f t="shared" si="3695"/>
        <v>0</v>
      </c>
      <c r="AK259" s="82">
        <f t="shared" si="3695"/>
        <v>0</v>
      </c>
      <c r="AL259" s="82">
        <f t="shared" si="3695"/>
        <v>0</v>
      </c>
      <c r="AM259" s="82">
        <f t="shared" si="3695"/>
        <v>0</v>
      </c>
      <c r="AN259" s="82">
        <f t="shared" si="3695"/>
        <v>0</v>
      </c>
      <c r="AO259" s="82">
        <f t="shared" si="3695"/>
        <v>0</v>
      </c>
      <c r="AP259" s="82">
        <f t="shared" ref="AP259:BU259" si="3696">$D$259*(MONTH($D$252)=AP$5)*(AND(AP$7&gt;=$D$252,AP$7&lt;$E$252))</f>
        <v>0</v>
      </c>
      <c r="AQ259" s="82">
        <f t="shared" si="3696"/>
        <v>0</v>
      </c>
      <c r="AR259" s="82">
        <f t="shared" si="3696"/>
        <v>0</v>
      </c>
      <c r="AS259" s="82">
        <f t="shared" si="3696"/>
        <v>0</v>
      </c>
      <c r="AT259" s="82">
        <f t="shared" si="3696"/>
        <v>0</v>
      </c>
      <c r="AU259" s="82">
        <f t="shared" si="3696"/>
        <v>0</v>
      </c>
      <c r="AV259" s="82">
        <f t="shared" si="3696"/>
        <v>0</v>
      </c>
      <c r="AW259" s="82">
        <f t="shared" si="3696"/>
        <v>0</v>
      </c>
      <c r="AX259" s="82">
        <f t="shared" si="3696"/>
        <v>0</v>
      </c>
      <c r="AY259" s="82">
        <f t="shared" si="3696"/>
        <v>0</v>
      </c>
      <c r="AZ259" s="82">
        <f t="shared" si="3696"/>
        <v>0</v>
      </c>
      <c r="BA259" s="82">
        <f t="shared" si="3696"/>
        <v>0</v>
      </c>
      <c r="BB259" s="82">
        <f t="shared" si="3696"/>
        <v>0</v>
      </c>
      <c r="BC259" s="82">
        <f t="shared" si="3696"/>
        <v>0</v>
      </c>
      <c r="BD259" s="82">
        <f t="shared" si="3696"/>
        <v>0</v>
      </c>
      <c r="BE259" s="82">
        <f t="shared" si="3696"/>
        <v>0</v>
      </c>
      <c r="BF259" s="82">
        <f t="shared" si="3696"/>
        <v>0</v>
      </c>
      <c r="BG259" s="82">
        <f t="shared" si="3696"/>
        <v>0</v>
      </c>
      <c r="BH259" s="82">
        <f t="shared" si="3696"/>
        <v>0</v>
      </c>
      <c r="BI259" s="82">
        <f t="shared" si="3696"/>
        <v>0</v>
      </c>
      <c r="BJ259" s="82">
        <f t="shared" si="3696"/>
        <v>0</v>
      </c>
      <c r="BK259" s="82">
        <f t="shared" si="3696"/>
        <v>0</v>
      </c>
      <c r="BL259" s="82">
        <f t="shared" si="3696"/>
        <v>0</v>
      </c>
      <c r="BM259" s="82">
        <f t="shared" si="3696"/>
        <v>0</v>
      </c>
      <c r="BN259" s="82">
        <f t="shared" si="3696"/>
        <v>0</v>
      </c>
      <c r="BO259" s="82">
        <f t="shared" si="3696"/>
        <v>0</v>
      </c>
      <c r="BP259" s="82">
        <f t="shared" si="3696"/>
        <v>0</v>
      </c>
      <c r="BQ259" s="82">
        <f t="shared" si="3696"/>
        <v>0</v>
      </c>
      <c r="BR259" s="82">
        <f t="shared" si="3696"/>
        <v>0</v>
      </c>
      <c r="BS259" s="82">
        <f t="shared" si="3696"/>
        <v>0</v>
      </c>
      <c r="BT259" s="82">
        <f t="shared" si="3696"/>
        <v>0</v>
      </c>
      <c r="BU259" s="82">
        <f t="shared" si="3696"/>
        <v>0</v>
      </c>
      <c r="BV259" s="82">
        <f t="shared" ref="BV259:DA259" si="3697">$D$259*(MONTH($D$252)=BV$5)*(AND(BV$7&gt;=$D$252,BV$7&lt;$E$252))</f>
        <v>0</v>
      </c>
      <c r="BW259" s="82">
        <f t="shared" si="3697"/>
        <v>0</v>
      </c>
      <c r="BX259" s="82">
        <f t="shared" si="3697"/>
        <v>0</v>
      </c>
      <c r="BY259" s="82">
        <f t="shared" si="3697"/>
        <v>0</v>
      </c>
      <c r="BZ259" s="82">
        <f t="shared" si="3697"/>
        <v>0</v>
      </c>
      <c r="CA259" s="82">
        <f t="shared" si="3697"/>
        <v>0</v>
      </c>
      <c r="CB259" s="82">
        <f t="shared" si="3697"/>
        <v>0</v>
      </c>
      <c r="CC259" s="82">
        <f t="shared" si="3697"/>
        <v>0</v>
      </c>
      <c r="CD259" s="82">
        <f t="shared" si="3697"/>
        <v>0</v>
      </c>
      <c r="CE259" s="82">
        <f t="shared" si="3697"/>
        <v>0</v>
      </c>
      <c r="CF259" s="82">
        <f t="shared" si="3697"/>
        <v>0</v>
      </c>
      <c r="CG259" s="82">
        <f t="shared" si="3697"/>
        <v>0</v>
      </c>
      <c r="CH259" s="82">
        <f t="shared" si="3697"/>
        <v>0</v>
      </c>
      <c r="CI259" s="82">
        <f t="shared" si="3697"/>
        <v>0</v>
      </c>
      <c r="CJ259" s="82">
        <f t="shared" si="3697"/>
        <v>0</v>
      </c>
      <c r="CK259" s="82">
        <f t="shared" si="3697"/>
        <v>0</v>
      </c>
      <c r="CL259" s="82">
        <f t="shared" si="3697"/>
        <v>0</v>
      </c>
      <c r="CM259" s="82">
        <f t="shared" si="3697"/>
        <v>0</v>
      </c>
      <c r="CN259" s="82">
        <f t="shared" si="3697"/>
        <v>0</v>
      </c>
      <c r="CO259" s="82">
        <f t="shared" si="3697"/>
        <v>0</v>
      </c>
      <c r="CP259" s="82">
        <f t="shared" si="3697"/>
        <v>0</v>
      </c>
      <c r="CQ259" s="82">
        <f t="shared" si="3697"/>
        <v>0</v>
      </c>
      <c r="CR259" s="82">
        <f t="shared" si="3697"/>
        <v>0</v>
      </c>
      <c r="CS259" s="82">
        <f t="shared" si="3697"/>
        <v>0</v>
      </c>
      <c r="CT259" s="82">
        <f t="shared" si="3697"/>
        <v>0</v>
      </c>
      <c r="CU259" s="82">
        <f t="shared" si="3697"/>
        <v>0</v>
      </c>
      <c r="CV259" s="82">
        <f t="shared" si="3697"/>
        <v>0</v>
      </c>
      <c r="CW259" s="82">
        <f t="shared" si="3697"/>
        <v>0</v>
      </c>
      <c r="CX259" s="82">
        <f t="shared" si="3697"/>
        <v>0</v>
      </c>
      <c r="CY259" s="82">
        <f t="shared" si="3697"/>
        <v>0</v>
      </c>
      <c r="CZ259" s="82">
        <f t="shared" si="3697"/>
        <v>0</v>
      </c>
      <c r="DA259" s="82">
        <f t="shared" si="3697"/>
        <v>0</v>
      </c>
      <c r="DB259" s="82">
        <f t="shared" ref="DB259:EB259" si="3698">$D$259*(MONTH($D$252)=DB$5)*(AND(DB$7&gt;=$D$252,DB$7&lt;$E$252))</f>
        <v>0</v>
      </c>
      <c r="DC259" s="82">
        <f t="shared" si="3698"/>
        <v>0</v>
      </c>
      <c r="DD259" s="82">
        <f t="shared" si="3698"/>
        <v>0</v>
      </c>
      <c r="DE259" s="82">
        <f t="shared" si="3698"/>
        <v>0</v>
      </c>
      <c r="DF259" s="82">
        <f t="shared" si="3698"/>
        <v>0</v>
      </c>
      <c r="DG259" s="82">
        <f t="shared" si="3698"/>
        <v>0</v>
      </c>
      <c r="DH259" s="82">
        <f t="shared" si="3698"/>
        <v>0</v>
      </c>
      <c r="DI259" s="82">
        <f t="shared" si="3698"/>
        <v>0</v>
      </c>
      <c r="DJ259" s="82">
        <f t="shared" si="3698"/>
        <v>0</v>
      </c>
      <c r="DK259" s="82">
        <f t="shared" si="3698"/>
        <v>0</v>
      </c>
      <c r="DL259" s="82">
        <f t="shared" si="3698"/>
        <v>0</v>
      </c>
      <c r="DM259" s="82">
        <f t="shared" si="3698"/>
        <v>0</v>
      </c>
      <c r="DN259" s="82">
        <f t="shared" si="3698"/>
        <v>0</v>
      </c>
      <c r="DO259" s="82">
        <f t="shared" si="3698"/>
        <v>0</v>
      </c>
      <c r="DP259" s="82">
        <f t="shared" si="3698"/>
        <v>0</v>
      </c>
      <c r="DQ259" s="82">
        <f t="shared" si="3698"/>
        <v>0</v>
      </c>
      <c r="DR259" s="82">
        <f t="shared" si="3698"/>
        <v>0</v>
      </c>
      <c r="DS259" s="82">
        <f t="shared" si="3698"/>
        <v>0</v>
      </c>
      <c r="DT259" s="82">
        <f t="shared" si="3698"/>
        <v>0</v>
      </c>
      <c r="DU259" s="82">
        <f t="shared" si="3698"/>
        <v>0</v>
      </c>
      <c r="DV259" s="82">
        <f t="shared" si="3698"/>
        <v>0</v>
      </c>
      <c r="DW259" s="82">
        <f t="shared" si="3698"/>
        <v>0</v>
      </c>
      <c r="DX259" s="82">
        <f t="shared" si="3698"/>
        <v>0</v>
      </c>
      <c r="DY259" s="82">
        <f t="shared" si="3698"/>
        <v>0</v>
      </c>
      <c r="DZ259" s="82">
        <f t="shared" si="3698"/>
        <v>0</v>
      </c>
      <c r="EA259" s="82">
        <f t="shared" si="3698"/>
        <v>0</v>
      </c>
      <c r="EB259" s="82">
        <f t="shared" si="3698"/>
        <v>0</v>
      </c>
    </row>
    <row r="260" spans="3:132" outlineLevel="1" x14ac:dyDescent="0.25">
      <c r="C260" s="318" t="s">
        <v>539</v>
      </c>
      <c r="D260" s="125">
        <f>Costs!M37</f>
        <v>1.376E-2</v>
      </c>
      <c r="G260" s="52" t="s">
        <v>215</v>
      </c>
      <c r="H260" s="29"/>
      <c r="J260" s="310">
        <f>$D260</f>
        <v>1.376E-2</v>
      </c>
      <c r="K260" s="310">
        <f t="shared" ref="K260:BV260" si="3699">$D260</f>
        <v>1.376E-2</v>
      </c>
      <c r="L260" s="310">
        <f t="shared" si="3699"/>
        <v>1.376E-2</v>
      </c>
      <c r="M260" s="310">
        <f t="shared" si="3699"/>
        <v>1.376E-2</v>
      </c>
      <c r="N260" s="310">
        <f t="shared" si="3699"/>
        <v>1.376E-2</v>
      </c>
      <c r="O260" s="310">
        <f t="shared" si="3699"/>
        <v>1.376E-2</v>
      </c>
      <c r="P260" s="310">
        <f t="shared" si="3699"/>
        <v>1.376E-2</v>
      </c>
      <c r="Q260" s="310">
        <f t="shared" si="3699"/>
        <v>1.376E-2</v>
      </c>
      <c r="R260" s="310">
        <f t="shared" si="3699"/>
        <v>1.376E-2</v>
      </c>
      <c r="S260" s="310">
        <f t="shared" si="3699"/>
        <v>1.376E-2</v>
      </c>
      <c r="T260" s="310">
        <f t="shared" si="3699"/>
        <v>1.376E-2</v>
      </c>
      <c r="U260" s="310">
        <f t="shared" si="3699"/>
        <v>1.376E-2</v>
      </c>
      <c r="V260" s="310">
        <f t="shared" si="3699"/>
        <v>1.376E-2</v>
      </c>
      <c r="W260" s="310">
        <f t="shared" si="3699"/>
        <v>1.376E-2</v>
      </c>
      <c r="X260" s="310">
        <f t="shared" si="3699"/>
        <v>1.376E-2</v>
      </c>
      <c r="Y260" s="310">
        <f t="shared" si="3699"/>
        <v>1.376E-2</v>
      </c>
      <c r="Z260" s="310">
        <f t="shared" si="3699"/>
        <v>1.376E-2</v>
      </c>
      <c r="AA260" s="310">
        <f t="shared" si="3699"/>
        <v>1.376E-2</v>
      </c>
      <c r="AB260" s="310">
        <f t="shared" si="3699"/>
        <v>1.376E-2</v>
      </c>
      <c r="AC260" s="310">
        <f t="shared" si="3699"/>
        <v>1.376E-2</v>
      </c>
      <c r="AD260" s="310">
        <f t="shared" si="3699"/>
        <v>1.376E-2</v>
      </c>
      <c r="AE260" s="310">
        <f t="shared" si="3699"/>
        <v>1.376E-2</v>
      </c>
      <c r="AF260" s="310">
        <f t="shared" si="3699"/>
        <v>1.376E-2</v>
      </c>
      <c r="AG260" s="310">
        <f t="shared" si="3699"/>
        <v>1.376E-2</v>
      </c>
      <c r="AH260" s="310">
        <f t="shared" si="3699"/>
        <v>1.376E-2</v>
      </c>
      <c r="AI260" s="310">
        <f t="shared" si="3699"/>
        <v>1.376E-2</v>
      </c>
      <c r="AJ260" s="310">
        <f t="shared" si="3699"/>
        <v>1.376E-2</v>
      </c>
      <c r="AK260" s="310">
        <f t="shared" si="3699"/>
        <v>1.376E-2</v>
      </c>
      <c r="AL260" s="310">
        <f t="shared" si="3699"/>
        <v>1.376E-2</v>
      </c>
      <c r="AM260" s="310">
        <f t="shared" si="3699"/>
        <v>1.376E-2</v>
      </c>
      <c r="AN260" s="310">
        <f t="shared" si="3699"/>
        <v>1.376E-2</v>
      </c>
      <c r="AO260" s="310">
        <f t="shared" si="3699"/>
        <v>1.376E-2</v>
      </c>
      <c r="AP260" s="310">
        <f t="shared" si="3699"/>
        <v>1.376E-2</v>
      </c>
      <c r="AQ260" s="310">
        <f t="shared" si="3699"/>
        <v>1.376E-2</v>
      </c>
      <c r="AR260" s="310">
        <f t="shared" si="3699"/>
        <v>1.376E-2</v>
      </c>
      <c r="AS260" s="310">
        <f t="shared" si="3699"/>
        <v>1.376E-2</v>
      </c>
      <c r="AT260" s="310">
        <f t="shared" si="3699"/>
        <v>1.376E-2</v>
      </c>
      <c r="AU260" s="310">
        <f t="shared" si="3699"/>
        <v>1.376E-2</v>
      </c>
      <c r="AV260" s="310">
        <f t="shared" si="3699"/>
        <v>1.376E-2</v>
      </c>
      <c r="AW260" s="310">
        <f t="shared" si="3699"/>
        <v>1.376E-2</v>
      </c>
      <c r="AX260" s="310">
        <f t="shared" si="3699"/>
        <v>1.376E-2</v>
      </c>
      <c r="AY260" s="310">
        <f t="shared" si="3699"/>
        <v>1.376E-2</v>
      </c>
      <c r="AZ260" s="310">
        <f t="shared" si="3699"/>
        <v>1.376E-2</v>
      </c>
      <c r="BA260" s="310">
        <f t="shared" si="3699"/>
        <v>1.376E-2</v>
      </c>
      <c r="BB260" s="310">
        <f t="shared" si="3699"/>
        <v>1.376E-2</v>
      </c>
      <c r="BC260" s="310">
        <f t="shared" si="3699"/>
        <v>1.376E-2</v>
      </c>
      <c r="BD260" s="310">
        <f t="shared" si="3699"/>
        <v>1.376E-2</v>
      </c>
      <c r="BE260" s="310">
        <f t="shared" si="3699"/>
        <v>1.376E-2</v>
      </c>
      <c r="BF260" s="310">
        <f t="shared" si="3699"/>
        <v>1.376E-2</v>
      </c>
      <c r="BG260" s="310">
        <f t="shared" si="3699"/>
        <v>1.376E-2</v>
      </c>
      <c r="BH260" s="310">
        <f t="shared" si="3699"/>
        <v>1.376E-2</v>
      </c>
      <c r="BI260" s="310">
        <f t="shared" si="3699"/>
        <v>1.376E-2</v>
      </c>
      <c r="BJ260" s="310">
        <f t="shared" si="3699"/>
        <v>1.376E-2</v>
      </c>
      <c r="BK260" s="310">
        <f t="shared" si="3699"/>
        <v>1.376E-2</v>
      </c>
      <c r="BL260" s="310">
        <f t="shared" si="3699"/>
        <v>1.376E-2</v>
      </c>
      <c r="BM260" s="310">
        <f t="shared" si="3699"/>
        <v>1.376E-2</v>
      </c>
      <c r="BN260" s="310">
        <f t="shared" si="3699"/>
        <v>1.376E-2</v>
      </c>
      <c r="BO260" s="310">
        <f t="shared" si="3699"/>
        <v>1.376E-2</v>
      </c>
      <c r="BP260" s="310">
        <f t="shared" si="3699"/>
        <v>1.376E-2</v>
      </c>
      <c r="BQ260" s="310">
        <f t="shared" si="3699"/>
        <v>1.376E-2</v>
      </c>
      <c r="BR260" s="310">
        <f t="shared" si="3699"/>
        <v>1.376E-2</v>
      </c>
      <c r="BS260" s="310">
        <f t="shared" si="3699"/>
        <v>1.376E-2</v>
      </c>
      <c r="BT260" s="310">
        <f t="shared" si="3699"/>
        <v>1.376E-2</v>
      </c>
      <c r="BU260" s="310">
        <f t="shared" si="3699"/>
        <v>1.376E-2</v>
      </c>
      <c r="BV260" s="310">
        <f t="shared" si="3699"/>
        <v>1.376E-2</v>
      </c>
      <c r="BW260" s="310">
        <f t="shared" ref="BW260:EB260" si="3700">$D260</f>
        <v>1.376E-2</v>
      </c>
      <c r="BX260" s="310">
        <f t="shared" si="3700"/>
        <v>1.376E-2</v>
      </c>
      <c r="BY260" s="310">
        <f t="shared" si="3700"/>
        <v>1.376E-2</v>
      </c>
      <c r="BZ260" s="310">
        <f t="shared" si="3700"/>
        <v>1.376E-2</v>
      </c>
      <c r="CA260" s="310">
        <f t="shared" si="3700"/>
        <v>1.376E-2</v>
      </c>
      <c r="CB260" s="310">
        <f t="shared" si="3700"/>
        <v>1.376E-2</v>
      </c>
      <c r="CC260" s="310">
        <f t="shared" si="3700"/>
        <v>1.376E-2</v>
      </c>
      <c r="CD260" s="310">
        <f t="shared" si="3700"/>
        <v>1.376E-2</v>
      </c>
      <c r="CE260" s="310">
        <f t="shared" si="3700"/>
        <v>1.376E-2</v>
      </c>
      <c r="CF260" s="310">
        <f t="shared" si="3700"/>
        <v>1.376E-2</v>
      </c>
      <c r="CG260" s="310">
        <f t="shared" si="3700"/>
        <v>1.376E-2</v>
      </c>
      <c r="CH260" s="310">
        <f t="shared" si="3700"/>
        <v>1.376E-2</v>
      </c>
      <c r="CI260" s="310">
        <f t="shared" si="3700"/>
        <v>1.376E-2</v>
      </c>
      <c r="CJ260" s="310">
        <f t="shared" si="3700"/>
        <v>1.376E-2</v>
      </c>
      <c r="CK260" s="310">
        <f t="shared" si="3700"/>
        <v>1.376E-2</v>
      </c>
      <c r="CL260" s="310">
        <f t="shared" si="3700"/>
        <v>1.376E-2</v>
      </c>
      <c r="CM260" s="310">
        <f t="shared" si="3700"/>
        <v>1.376E-2</v>
      </c>
      <c r="CN260" s="310">
        <f t="shared" si="3700"/>
        <v>1.376E-2</v>
      </c>
      <c r="CO260" s="310">
        <f t="shared" si="3700"/>
        <v>1.376E-2</v>
      </c>
      <c r="CP260" s="310">
        <f t="shared" si="3700"/>
        <v>1.376E-2</v>
      </c>
      <c r="CQ260" s="310">
        <f t="shared" si="3700"/>
        <v>1.376E-2</v>
      </c>
      <c r="CR260" s="310">
        <f t="shared" si="3700"/>
        <v>1.376E-2</v>
      </c>
      <c r="CS260" s="310">
        <f t="shared" si="3700"/>
        <v>1.376E-2</v>
      </c>
      <c r="CT260" s="310">
        <f t="shared" si="3700"/>
        <v>1.376E-2</v>
      </c>
      <c r="CU260" s="310">
        <f t="shared" si="3700"/>
        <v>1.376E-2</v>
      </c>
      <c r="CV260" s="310">
        <f t="shared" si="3700"/>
        <v>1.376E-2</v>
      </c>
      <c r="CW260" s="310">
        <f t="shared" si="3700"/>
        <v>1.376E-2</v>
      </c>
      <c r="CX260" s="310">
        <f t="shared" si="3700"/>
        <v>1.376E-2</v>
      </c>
      <c r="CY260" s="310">
        <f t="shared" si="3700"/>
        <v>1.376E-2</v>
      </c>
      <c r="CZ260" s="310">
        <f t="shared" si="3700"/>
        <v>1.376E-2</v>
      </c>
      <c r="DA260" s="310">
        <f t="shared" si="3700"/>
        <v>1.376E-2</v>
      </c>
      <c r="DB260" s="310">
        <f t="shared" si="3700"/>
        <v>1.376E-2</v>
      </c>
      <c r="DC260" s="310">
        <f t="shared" si="3700"/>
        <v>1.376E-2</v>
      </c>
      <c r="DD260" s="310">
        <f t="shared" si="3700"/>
        <v>1.376E-2</v>
      </c>
      <c r="DE260" s="310">
        <f t="shared" si="3700"/>
        <v>1.376E-2</v>
      </c>
      <c r="DF260" s="310">
        <f t="shared" si="3700"/>
        <v>1.376E-2</v>
      </c>
      <c r="DG260" s="310">
        <f t="shared" si="3700"/>
        <v>1.376E-2</v>
      </c>
      <c r="DH260" s="310">
        <f t="shared" si="3700"/>
        <v>1.376E-2</v>
      </c>
      <c r="DI260" s="310">
        <f t="shared" si="3700"/>
        <v>1.376E-2</v>
      </c>
      <c r="DJ260" s="310">
        <f t="shared" si="3700"/>
        <v>1.376E-2</v>
      </c>
      <c r="DK260" s="310">
        <f t="shared" si="3700"/>
        <v>1.376E-2</v>
      </c>
      <c r="DL260" s="310">
        <f t="shared" si="3700"/>
        <v>1.376E-2</v>
      </c>
      <c r="DM260" s="310">
        <f t="shared" si="3700"/>
        <v>1.376E-2</v>
      </c>
      <c r="DN260" s="310">
        <f t="shared" si="3700"/>
        <v>1.376E-2</v>
      </c>
      <c r="DO260" s="310">
        <f t="shared" si="3700"/>
        <v>1.376E-2</v>
      </c>
      <c r="DP260" s="310">
        <f t="shared" si="3700"/>
        <v>1.376E-2</v>
      </c>
      <c r="DQ260" s="310">
        <f t="shared" si="3700"/>
        <v>1.376E-2</v>
      </c>
      <c r="DR260" s="310">
        <f t="shared" si="3700"/>
        <v>1.376E-2</v>
      </c>
      <c r="DS260" s="310">
        <f t="shared" si="3700"/>
        <v>1.376E-2</v>
      </c>
      <c r="DT260" s="310">
        <f t="shared" si="3700"/>
        <v>1.376E-2</v>
      </c>
      <c r="DU260" s="310">
        <f t="shared" si="3700"/>
        <v>1.376E-2</v>
      </c>
      <c r="DV260" s="310">
        <f t="shared" si="3700"/>
        <v>1.376E-2</v>
      </c>
      <c r="DW260" s="310">
        <f t="shared" si="3700"/>
        <v>1.376E-2</v>
      </c>
      <c r="DX260" s="310">
        <f t="shared" si="3700"/>
        <v>1.376E-2</v>
      </c>
      <c r="DY260" s="310">
        <f t="shared" si="3700"/>
        <v>1.376E-2</v>
      </c>
      <c r="DZ260" s="310">
        <f t="shared" si="3700"/>
        <v>1.376E-2</v>
      </c>
      <c r="EA260" s="310">
        <f t="shared" si="3700"/>
        <v>1.376E-2</v>
      </c>
      <c r="EB260" s="310">
        <f t="shared" si="3700"/>
        <v>1.376E-2</v>
      </c>
    </row>
    <row r="261" spans="3:132" outlineLevel="1" x14ac:dyDescent="0.25">
      <c r="C261" s="318" t="s">
        <v>540</v>
      </c>
      <c r="D261" s="129"/>
      <c r="G261" s="52" t="s">
        <v>215</v>
      </c>
      <c r="H261" s="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row>
    <row r="262" spans="3:132" outlineLevel="1" x14ac:dyDescent="0.25">
      <c r="C262" s="318" t="s">
        <v>541</v>
      </c>
      <c r="D262" s="31">
        <f>Costs!$M$39</f>
        <v>1.9</v>
      </c>
      <c r="E262" s="31">
        <f>Costs!$M$40</f>
        <v>0.4</v>
      </c>
      <c r="G262" s="52" t="s">
        <v>220</v>
      </c>
      <c r="H262" s="29"/>
      <c r="J262" s="312">
        <f t="shared" ref="J262:BU262" si="3701">$D262-$E262</f>
        <v>1.5</v>
      </c>
      <c r="K262" s="312">
        <f t="shared" si="3701"/>
        <v>1.5</v>
      </c>
      <c r="L262" s="312">
        <f t="shared" si="3701"/>
        <v>1.5</v>
      </c>
      <c r="M262" s="312">
        <f t="shared" si="3701"/>
        <v>1.5</v>
      </c>
      <c r="N262" s="312">
        <f t="shared" si="3701"/>
        <v>1.5</v>
      </c>
      <c r="O262" s="312">
        <f t="shared" si="3701"/>
        <v>1.5</v>
      </c>
      <c r="P262" s="312">
        <f t="shared" si="3701"/>
        <v>1.5</v>
      </c>
      <c r="Q262" s="312">
        <f t="shared" si="3701"/>
        <v>1.5</v>
      </c>
      <c r="R262" s="312">
        <f t="shared" si="3701"/>
        <v>1.5</v>
      </c>
      <c r="S262" s="312">
        <f t="shared" si="3701"/>
        <v>1.5</v>
      </c>
      <c r="T262" s="312">
        <f t="shared" si="3701"/>
        <v>1.5</v>
      </c>
      <c r="U262" s="312">
        <f t="shared" si="3701"/>
        <v>1.5</v>
      </c>
      <c r="V262" s="312">
        <f t="shared" si="3701"/>
        <v>1.5</v>
      </c>
      <c r="W262" s="312">
        <f t="shared" si="3701"/>
        <v>1.5</v>
      </c>
      <c r="X262" s="312">
        <f t="shared" si="3701"/>
        <v>1.5</v>
      </c>
      <c r="Y262" s="312">
        <f t="shared" si="3701"/>
        <v>1.5</v>
      </c>
      <c r="Z262" s="312">
        <f t="shared" si="3701"/>
        <v>1.5</v>
      </c>
      <c r="AA262" s="312">
        <f t="shared" si="3701"/>
        <v>1.5</v>
      </c>
      <c r="AB262" s="312">
        <f t="shared" si="3701"/>
        <v>1.5</v>
      </c>
      <c r="AC262" s="312">
        <f t="shared" si="3701"/>
        <v>1.5</v>
      </c>
      <c r="AD262" s="312">
        <f t="shared" si="3701"/>
        <v>1.5</v>
      </c>
      <c r="AE262" s="312">
        <f t="shared" si="3701"/>
        <v>1.5</v>
      </c>
      <c r="AF262" s="312">
        <f t="shared" si="3701"/>
        <v>1.5</v>
      </c>
      <c r="AG262" s="312">
        <f t="shared" si="3701"/>
        <v>1.5</v>
      </c>
      <c r="AH262" s="312">
        <f t="shared" si="3701"/>
        <v>1.5</v>
      </c>
      <c r="AI262" s="312">
        <f t="shared" si="3701"/>
        <v>1.5</v>
      </c>
      <c r="AJ262" s="312">
        <f t="shared" si="3701"/>
        <v>1.5</v>
      </c>
      <c r="AK262" s="312">
        <f t="shared" si="3701"/>
        <v>1.5</v>
      </c>
      <c r="AL262" s="312">
        <f t="shared" si="3701"/>
        <v>1.5</v>
      </c>
      <c r="AM262" s="312">
        <f t="shared" si="3701"/>
        <v>1.5</v>
      </c>
      <c r="AN262" s="312">
        <f t="shared" si="3701"/>
        <v>1.5</v>
      </c>
      <c r="AO262" s="312">
        <f t="shared" si="3701"/>
        <v>1.5</v>
      </c>
      <c r="AP262" s="312">
        <f t="shared" si="3701"/>
        <v>1.5</v>
      </c>
      <c r="AQ262" s="312">
        <f t="shared" si="3701"/>
        <v>1.5</v>
      </c>
      <c r="AR262" s="312">
        <f t="shared" si="3701"/>
        <v>1.5</v>
      </c>
      <c r="AS262" s="312">
        <f t="shared" si="3701"/>
        <v>1.5</v>
      </c>
      <c r="AT262" s="312">
        <f t="shared" si="3701"/>
        <v>1.5</v>
      </c>
      <c r="AU262" s="312">
        <f t="shared" si="3701"/>
        <v>1.5</v>
      </c>
      <c r="AV262" s="312">
        <f t="shared" si="3701"/>
        <v>1.5</v>
      </c>
      <c r="AW262" s="312">
        <f t="shared" si="3701"/>
        <v>1.5</v>
      </c>
      <c r="AX262" s="312">
        <f t="shared" si="3701"/>
        <v>1.5</v>
      </c>
      <c r="AY262" s="312">
        <f t="shared" si="3701"/>
        <v>1.5</v>
      </c>
      <c r="AZ262" s="312">
        <f t="shared" si="3701"/>
        <v>1.5</v>
      </c>
      <c r="BA262" s="312">
        <f t="shared" si="3701"/>
        <v>1.5</v>
      </c>
      <c r="BB262" s="312">
        <f t="shared" si="3701"/>
        <v>1.5</v>
      </c>
      <c r="BC262" s="312">
        <f t="shared" si="3701"/>
        <v>1.5</v>
      </c>
      <c r="BD262" s="312">
        <f t="shared" si="3701"/>
        <v>1.5</v>
      </c>
      <c r="BE262" s="312">
        <f t="shared" si="3701"/>
        <v>1.5</v>
      </c>
      <c r="BF262" s="312">
        <f t="shared" si="3701"/>
        <v>1.5</v>
      </c>
      <c r="BG262" s="312">
        <f t="shared" si="3701"/>
        <v>1.5</v>
      </c>
      <c r="BH262" s="312">
        <f t="shared" si="3701"/>
        <v>1.5</v>
      </c>
      <c r="BI262" s="312">
        <f t="shared" si="3701"/>
        <v>1.5</v>
      </c>
      <c r="BJ262" s="312">
        <f t="shared" si="3701"/>
        <v>1.5</v>
      </c>
      <c r="BK262" s="312">
        <f t="shared" si="3701"/>
        <v>1.5</v>
      </c>
      <c r="BL262" s="312">
        <f t="shared" si="3701"/>
        <v>1.5</v>
      </c>
      <c r="BM262" s="312">
        <f t="shared" si="3701"/>
        <v>1.5</v>
      </c>
      <c r="BN262" s="312">
        <f t="shared" si="3701"/>
        <v>1.5</v>
      </c>
      <c r="BO262" s="312">
        <f t="shared" si="3701"/>
        <v>1.5</v>
      </c>
      <c r="BP262" s="312">
        <f t="shared" si="3701"/>
        <v>1.5</v>
      </c>
      <c r="BQ262" s="312">
        <f t="shared" si="3701"/>
        <v>1.5</v>
      </c>
      <c r="BR262" s="312">
        <f t="shared" si="3701"/>
        <v>1.5</v>
      </c>
      <c r="BS262" s="312">
        <f t="shared" si="3701"/>
        <v>1.5</v>
      </c>
      <c r="BT262" s="312">
        <f t="shared" si="3701"/>
        <v>1.5</v>
      </c>
      <c r="BU262" s="312">
        <f t="shared" si="3701"/>
        <v>1.5</v>
      </c>
      <c r="BV262" s="312">
        <f t="shared" ref="BV262:EB262" si="3702">$D262-$E262</f>
        <v>1.5</v>
      </c>
      <c r="BW262" s="312">
        <f t="shared" si="3702"/>
        <v>1.5</v>
      </c>
      <c r="BX262" s="312">
        <f t="shared" si="3702"/>
        <v>1.5</v>
      </c>
      <c r="BY262" s="312">
        <f t="shared" si="3702"/>
        <v>1.5</v>
      </c>
      <c r="BZ262" s="312">
        <f t="shared" si="3702"/>
        <v>1.5</v>
      </c>
      <c r="CA262" s="312">
        <f t="shared" si="3702"/>
        <v>1.5</v>
      </c>
      <c r="CB262" s="312">
        <f t="shared" si="3702"/>
        <v>1.5</v>
      </c>
      <c r="CC262" s="312">
        <f t="shared" si="3702"/>
        <v>1.5</v>
      </c>
      <c r="CD262" s="312">
        <f t="shared" si="3702"/>
        <v>1.5</v>
      </c>
      <c r="CE262" s="312">
        <f t="shared" si="3702"/>
        <v>1.5</v>
      </c>
      <c r="CF262" s="312">
        <f t="shared" si="3702"/>
        <v>1.5</v>
      </c>
      <c r="CG262" s="312">
        <f t="shared" si="3702"/>
        <v>1.5</v>
      </c>
      <c r="CH262" s="312">
        <f t="shared" si="3702"/>
        <v>1.5</v>
      </c>
      <c r="CI262" s="312">
        <f t="shared" si="3702"/>
        <v>1.5</v>
      </c>
      <c r="CJ262" s="312">
        <f t="shared" si="3702"/>
        <v>1.5</v>
      </c>
      <c r="CK262" s="312">
        <f t="shared" si="3702"/>
        <v>1.5</v>
      </c>
      <c r="CL262" s="312">
        <f t="shared" si="3702"/>
        <v>1.5</v>
      </c>
      <c r="CM262" s="312">
        <f t="shared" si="3702"/>
        <v>1.5</v>
      </c>
      <c r="CN262" s="312">
        <f t="shared" si="3702"/>
        <v>1.5</v>
      </c>
      <c r="CO262" s="312">
        <f t="shared" si="3702"/>
        <v>1.5</v>
      </c>
      <c r="CP262" s="312">
        <f t="shared" si="3702"/>
        <v>1.5</v>
      </c>
      <c r="CQ262" s="312">
        <f t="shared" si="3702"/>
        <v>1.5</v>
      </c>
      <c r="CR262" s="312">
        <f t="shared" si="3702"/>
        <v>1.5</v>
      </c>
      <c r="CS262" s="312">
        <f t="shared" si="3702"/>
        <v>1.5</v>
      </c>
      <c r="CT262" s="312">
        <f t="shared" si="3702"/>
        <v>1.5</v>
      </c>
      <c r="CU262" s="312">
        <f t="shared" si="3702"/>
        <v>1.5</v>
      </c>
      <c r="CV262" s="312">
        <f t="shared" si="3702"/>
        <v>1.5</v>
      </c>
      <c r="CW262" s="312">
        <f t="shared" si="3702"/>
        <v>1.5</v>
      </c>
      <c r="CX262" s="312">
        <f t="shared" si="3702"/>
        <v>1.5</v>
      </c>
      <c r="CY262" s="312">
        <f t="shared" si="3702"/>
        <v>1.5</v>
      </c>
      <c r="CZ262" s="312">
        <f t="shared" si="3702"/>
        <v>1.5</v>
      </c>
      <c r="DA262" s="312">
        <f t="shared" si="3702"/>
        <v>1.5</v>
      </c>
      <c r="DB262" s="312">
        <f t="shared" si="3702"/>
        <v>1.5</v>
      </c>
      <c r="DC262" s="312">
        <f t="shared" si="3702"/>
        <v>1.5</v>
      </c>
      <c r="DD262" s="312">
        <f t="shared" si="3702"/>
        <v>1.5</v>
      </c>
      <c r="DE262" s="312">
        <f t="shared" si="3702"/>
        <v>1.5</v>
      </c>
      <c r="DF262" s="312">
        <f t="shared" si="3702"/>
        <v>1.5</v>
      </c>
      <c r="DG262" s="312">
        <f t="shared" si="3702"/>
        <v>1.5</v>
      </c>
      <c r="DH262" s="312">
        <f t="shared" si="3702"/>
        <v>1.5</v>
      </c>
      <c r="DI262" s="312">
        <f t="shared" si="3702"/>
        <v>1.5</v>
      </c>
      <c r="DJ262" s="312">
        <f t="shared" si="3702"/>
        <v>1.5</v>
      </c>
      <c r="DK262" s="312">
        <f t="shared" si="3702"/>
        <v>1.5</v>
      </c>
      <c r="DL262" s="312">
        <f t="shared" si="3702"/>
        <v>1.5</v>
      </c>
      <c r="DM262" s="312">
        <f t="shared" si="3702"/>
        <v>1.5</v>
      </c>
      <c r="DN262" s="312">
        <f t="shared" si="3702"/>
        <v>1.5</v>
      </c>
      <c r="DO262" s="312">
        <f t="shared" si="3702"/>
        <v>1.5</v>
      </c>
      <c r="DP262" s="312">
        <f t="shared" si="3702"/>
        <v>1.5</v>
      </c>
      <c r="DQ262" s="312">
        <f t="shared" si="3702"/>
        <v>1.5</v>
      </c>
      <c r="DR262" s="312">
        <f t="shared" si="3702"/>
        <v>1.5</v>
      </c>
      <c r="DS262" s="312">
        <f t="shared" si="3702"/>
        <v>1.5</v>
      </c>
      <c r="DT262" s="312">
        <f t="shared" si="3702"/>
        <v>1.5</v>
      </c>
      <c r="DU262" s="312">
        <f t="shared" si="3702"/>
        <v>1.5</v>
      </c>
      <c r="DV262" s="312">
        <f t="shared" si="3702"/>
        <v>1.5</v>
      </c>
      <c r="DW262" s="312">
        <f t="shared" si="3702"/>
        <v>1.5</v>
      </c>
      <c r="DX262" s="312">
        <f t="shared" si="3702"/>
        <v>1.5</v>
      </c>
      <c r="DY262" s="312">
        <f t="shared" si="3702"/>
        <v>1.5</v>
      </c>
      <c r="DZ262" s="312">
        <f t="shared" si="3702"/>
        <v>1.5</v>
      </c>
      <c r="EA262" s="312">
        <f t="shared" si="3702"/>
        <v>1.5</v>
      </c>
      <c r="EB262" s="312">
        <f t="shared" si="3702"/>
        <v>1.5</v>
      </c>
    </row>
    <row r="263" spans="3:132" outlineLevel="1" x14ac:dyDescent="0.25">
      <c r="C263" s="327" t="s">
        <v>542</v>
      </c>
      <c r="D263" s="38"/>
      <c r="E263" s="38"/>
      <c r="F263" s="38"/>
      <c r="G263" s="55" t="s">
        <v>220</v>
      </c>
      <c r="H263" s="316">
        <f t="shared" ref="H263" si="3703">SUM(J263:EB263)</f>
        <v>0</v>
      </c>
      <c r="I263" s="38"/>
      <c r="J263" s="314">
        <f>J259*(J260+J261)*J262</f>
        <v>0</v>
      </c>
      <c r="K263" s="314">
        <f t="shared" ref="K263:BV263" si="3704">K259*(K260+K261)*K262</f>
        <v>0</v>
      </c>
      <c r="L263" s="314">
        <f t="shared" si="3704"/>
        <v>0</v>
      </c>
      <c r="M263" s="314">
        <f t="shared" si="3704"/>
        <v>0</v>
      </c>
      <c r="N263" s="314">
        <f t="shared" si="3704"/>
        <v>0</v>
      </c>
      <c r="O263" s="314">
        <f t="shared" si="3704"/>
        <v>0</v>
      </c>
      <c r="P263" s="314">
        <f t="shared" si="3704"/>
        <v>0</v>
      </c>
      <c r="Q263" s="314">
        <f t="shared" si="3704"/>
        <v>0</v>
      </c>
      <c r="R263" s="314">
        <f t="shared" si="3704"/>
        <v>0</v>
      </c>
      <c r="S263" s="314">
        <f t="shared" si="3704"/>
        <v>0</v>
      </c>
      <c r="T263" s="314">
        <f t="shared" si="3704"/>
        <v>0</v>
      </c>
      <c r="U263" s="314">
        <f t="shared" si="3704"/>
        <v>0</v>
      </c>
      <c r="V263" s="314">
        <f t="shared" si="3704"/>
        <v>0</v>
      </c>
      <c r="W263" s="314">
        <f t="shared" si="3704"/>
        <v>0</v>
      </c>
      <c r="X263" s="314">
        <f t="shared" si="3704"/>
        <v>0</v>
      </c>
      <c r="Y263" s="314">
        <f t="shared" si="3704"/>
        <v>0</v>
      </c>
      <c r="Z263" s="314">
        <f t="shared" si="3704"/>
        <v>0</v>
      </c>
      <c r="AA263" s="314">
        <f t="shared" si="3704"/>
        <v>0</v>
      </c>
      <c r="AB263" s="314">
        <f t="shared" si="3704"/>
        <v>0</v>
      </c>
      <c r="AC263" s="314">
        <f t="shared" si="3704"/>
        <v>0</v>
      </c>
      <c r="AD263" s="314">
        <f t="shared" si="3704"/>
        <v>0</v>
      </c>
      <c r="AE263" s="314">
        <f t="shared" si="3704"/>
        <v>0</v>
      </c>
      <c r="AF263" s="314">
        <f t="shared" si="3704"/>
        <v>0</v>
      </c>
      <c r="AG263" s="314">
        <f t="shared" si="3704"/>
        <v>0</v>
      </c>
      <c r="AH263" s="314">
        <f t="shared" si="3704"/>
        <v>0</v>
      </c>
      <c r="AI263" s="314">
        <f t="shared" si="3704"/>
        <v>0</v>
      </c>
      <c r="AJ263" s="314">
        <f t="shared" si="3704"/>
        <v>0</v>
      </c>
      <c r="AK263" s="314">
        <f t="shared" si="3704"/>
        <v>0</v>
      </c>
      <c r="AL263" s="314">
        <f t="shared" si="3704"/>
        <v>0</v>
      </c>
      <c r="AM263" s="314">
        <f t="shared" si="3704"/>
        <v>0</v>
      </c>
      <c r="AN263" s="314">
        <f t="shared" si="3704"/>
        <v>0</v>
      </c>
      <c r="AO263" s="314">
        <f t="shared" si="3704"/>
        <v>0</v>
      </c>
      <c r="AP263" s="314">
        <f t="shared" si="3704"/>
        <v>0</v>
      </c>
      <c r="AQ263" s="314">
        <f t="shared" si="3704"/>
        <v>0</v>
      </c>
      <c r="AR263" s="314">
        <f t="shared" si="3704"/>
        <v>0</v>
      </c>
      <c r="AS263" s="314">
        <f t="shared" si="3704"/>
        <v>0</v>
      </c>
      <c r="AT263" s="314">
        <f t="shared" si="3704"/>
        <v>0</v>
      </c>
      <c r="AU263" s="314">
        <f t="shared" si="3704"/>
        <v>0</v>
      </c>
      <c r="AV263" s="314">
        <f t="shared" si="3704"/>
        <v>0</v>
      </c>
      <c r="AW263" s="314">
        <f t="shared" si="3704"/>
        <v>0</v>
      </c>
      <c r="AX263" s="314">
        <f t="shared" si="3704"/>
        <v>0</v>
      </c>
      <c r="AY263" s="314">
        <f t="shared" si="3704"/>
        <v>0</v>
      </c>
      <c r="AZ263" s="314">
        <f t="shared" si="3704"/>
        <v>0</v>
      </c>
      <c r="BA263" s="314">
        <f t="shared" si="3704"/>
        <v>0</v>
      </c>
      <c r="BB263" s="314">
        <f t="shared" si="3704"/>
        <v>0</v>
      </c>
      <c r="BC263" s="314">
        <f t="shared" si="3704"/>
        <v>0</v>
      </c>
      <c r="BD263" s="314">
        <f t="shared" si="3704"/>
        <v>0</v>
      </c>
      <c r="BE263" s="314">
        <f t="shared" si="3704"/>
        <v>0</v>
      </c>
      <c r="BF263" s="314">
        <f t="shared" si="3704"/>
        <v>0</v>
      </c>
      <c r="BG263" s="314">
        <f t="shared" si="3704"/>
        <v>0</v>
      </c>
      <c r="BH263" s="314">
        <f t="shared" si="3704"/>
        <v>0</v>
      </c>
      <c r="BI263" s="314">
        <f t="shared" si="3704"/>
        <v>0</v>
      </c>
      <c r="BJ263" s="314">
        <f t="shared" si="3704"/>
        <v>0</v>
      </c>
      <c r="BK263" s="314">
        <f t="shared" si="3704"/>
        <v>0</v>
      </c>
      <c r="BL263" s="314">
        <f t="shared" si="3704"/>
        <v>0</v>
      </c>
      <c r="BM263" s="314">
        <f t="shared" si="3704"/>
        <v>0</v>
      </c>
      <c r="BN263" s="314">
        <f t="shared" si="3704"/>
        <v>0</v>
      </c>
      <c r="BO263" s="314">
        <f t="shared" si="3704"/>
        <v>0</v>
      </c>
      <c r="BP263" s="314">
        <f t="shared" si="3704"/>
        <v>0</v>
      </c>
      <c r="BQ263" s="314">
        <f t="shared" si="3704"/>
        <v>0</v>
      </c>
      <c r="BR263" s="314">
        <f t="shared" si="3704"/>
        <v>0</v>
      </c>
      <c r="BS263" s="314">
        <f t="shared" si="3704"/>
        <v>0</v>
      </c>
      <c r="BT263" s="314">
        <f t="shared" si="3704"/>
        <v>0</v>
      </c>
      <c r="BU263" s="314">
        <f t="shared" si="3704"/>
        <v>0</v>
      </c>
      <c r="BV263" s="314">
        <f t="shared" si="3704"/>
        <v>0</v>
      </c>
      <c r="BW263" s="314">
        <f t="shared" ref="BW263:EB263" si="3705">BW259*(BW260+BW261)*BW262</f>
        <v>0</v>
      </c>
      <c r="BX263" s="314">
        <f t="shared" si="3705"/>
        <v>0</v>
      </c>
      <c r="BY263" s="314">
        <f t="shared" si="3705"/>
        <v>0</v>
      </c>
      <c r="BZ263" s="314">
        <f t="shared" si="3705"/>
        <v>0</v>
      </c>
      <c r="CA263" s="314">
        <f t="shared" si="3705"/>
        <v>0</v>
      </c>
      <c r="CB263" s="314">
        <f t="shared" si="3705"/>
        <v>0</v>
      </c>
      <c r="CC263" s="314">
        <f t="shared" si="3705"/>
        <v>0</v>
      </c>
      <c r="CD263" s="314">
        <f t="shared" si="3705"/>
        <v>0</v>
      </c>
      <c r="CE263" s="314">
        <f t="shared" si="3705"/>
        <v>0</v>
      </c>
      <c r="CF263" s="314">
        <f t="shared" si="3705"/>
        <v>0</v>
      </c>
      <c r="CG263" s="314">
        <f t="shared" si="3705"/>
        <v>0</v>
      </c>
      <c r="CH263" s="314">
        <f t="shared" si="3705"/>
        <v>0</v>
      </c>
      <c r="CI263" s="314">
        <f t="shared" si="3705"/>
        <v>0</v>
      </c>
      <c r="CJ263" s="314">
        <f t="shared" si="3705"/>
        <v>0</v>
      </c>
      <c r="CK263" s="314">
        <f t="shared" si="3705"/>
        <v>0</v>
      </c>
      <c r="CL263" s="314">
        <f t="shared" si="3705"/>
        <v>0</v>
      </c>
      <c r="CM263" s="314">
        <f t="shared" si="3705"/>
        <v>0</v>
      </c>
      <c r="CN263" s="314">
        <f t="shared" si="3705"/>
        <v>0</v>
      </c>
      <c r="CO263" s="314">
        <f t="shared" si="3705"/>
        <v>0</v>
      </c>
      <c r="CP263" s="314">
        <f t="shared" si="3705"/>
        <v>0</v>
      </c>
      <c r="CQ263" s="314">
        <f t="shared" si="3705"/>
        <v>0</v>
      </c>
      <c r="CR263" s="314">
        <f t="shared" si="3705"/>
        <v>0</v>
      </c>
      <c r="CS263" s="314">
        <f t="shared" si="3705"/>
        <v>0</v>
      </c>
      <c r="CT263" s="314">
        <f t="shared" si="3705"/>
        <v>0</v>
      </c>
      <c r="CU263" s="314">
        <f t="shared" si="3705"/>
        <v>0</v>
      </c>
      <c r="CV263" s="314">
        <f t="shared" si="3705"/>
        <v>0</v>
      </c>
      <c r="CW263" s="314">
        <f t="shared" si="3705"/>
        <v>0</v>
      </c>
      <c r="CX263" s="314">
        <f t="shared" si="3705"/>
        <v>0</v>
      </c>
      <c r="CY263" s="314">
        <f t="shared" si="3705"/>
        <v>0</v>
      </c>
      <c r="CZ263" s="314">
        <f t="shared" si="3705"/>
        <v>0</v>
      </c>
      <c r="DA263" s="314">
        <f t="shared" si="3705"/>
        <v>0</v>
      </c>
      <c r="DB263" s="314">
        <f t="shared" si="3705"/>
        <v>0</v>
      </c>
      <c r="DC263" s="314">
        <f t="shared" si="3705"/>
        <v>0</v>
      </c>
      <c r="DD263" s="314">
        <f t="shared" si="3705"/>
        <v>0</v>
      </c>
      <c r="DE263" s="314">
        <f t="shared" si="3705"/>
        <v>0</v>
      </c>
      <c r="DF263" s="314">
        <f t="shared" si="3705"/>
        <v>0</v>
      </c>
      <c r="DG263" s="314">
        <f t="shared" si="3705"/>
        <v>0</v>
      </c>
      <c r="DH263" s="314">
        <f t="shared" si="3705"/>
        <v>0</v>
      </c>
      <c r="DI263" s="314">
        <f t="shared" si="3705"/>
        <v>0</v>
      </c>
      <c r="DJ263" s="314">
        <f t="shared" si="3705"/>
        <v>0</v>
      </c>
      <c r="DK263" s="314">
        <f t="shared" si="3705"/>
        <v>0</v>
      </c>
      <c r="DL263" s="314">
        <f t="shared" si="3705"/>
        <v>0</v>
      </c>
      <c r="DM263" s="314">
        <f t="shared" si="3705"/>
        <v>0</v>
      </c>
      <c r="DN263" s="314">
        <f t="shared" si="3705"/>
        <v>0</v>
      </c>
      <c r="DO263" s="314">
        <f t="shared" si="3705"/>
        <v>0</v>
      </c>
      <c r="DP263" s="314">
        <f t="shared" si="3705"/>
        <v>0</v>
      </c>
      <c r="DQ263" s="314">
        <f t="shared" si="3705"/>
        <v>0</v>
      </c>
      <c r="DR263" s="314">
        <f t="shared" si="3705"/>
        <v>0</v>
      </c>
      <c r="DS263" s="314">
        <f t="shared" si="3705"/>
        <v>0</v>
      </c>
      <c r="DT263" s="314">
        <f t="shared" si="3705"/>
        <v>0</v>
      </c>
      <c r="DU263" s="314">
        <f t="shared" si="3705"/>
        <v>0</v>
      </c>
      <c r="DV263" s="314">
        <f t="shared" si="3705"/>
        <v>0</v>
      </c>
      <c r="DW263" s="314">
        <f t="shared" si="3705"/>
        <v>0</v>
      </c>
      <c r="DX263" s="314">
        <f t="shared" si="3705"/>
        <v>0</v>
      </c>
      <c r="DY263" s="314">
        <f t="shared" si="3705"/>
        <v>0</v>
      </c>
      <c r="DZ263" s="314">
        <f t="shared" si="3705"/>
        <v>0</v>
      </c>
      <c r="EA263" s="314">
        <f t="shared" si="3705"/>
        <v>0</v>
      </c>
      <c r="EB263" s="314">
        <f t="shared" si="3705"/>
        <v>0</v>
      </c>
    </row>
    <row r="264" spans="3:132" outlineLevel="1" x14ac:dyDescent="0.25">
      <c r="C264" s="324" t="s">
        <v>417</v>
      </c>
      <c r="D264" s="34"/>
      <c r="E264" s="34"/>
      <c r="F264" s="34"/>
      <c r="G264" s="67" t="s">
        <v>215</v>
      </c>
      <c r="H264" s="34"/>
      <c r="I264" s="34"/>
      <c r="J264" s="126">
        <f>J$13</f>
        <v>1</v>
      </c>
      <c r="K264" s="126">
        <f t="shared" ref="K264:BV264" si="3706">K$13</f>
        <v>1.0026792493128671</v>
      </c>
      <c r="L264" s="126">
        <f t="shared" si="3706"/>
        <v>1.0056539350998608</v>
      </c>
      <c r="M264" s="126">
        <f t="shared" si="3706"/>
        <v>1.0085410656939733</v>
      </c>
      <c r="N264" s="126">
        <f t="shared" si="3706"/>
        <v>1.0114364849476103</v>
      </c>
      <c r="O264" s="126">
        <f t="shared" si="3706"/>
        <v>1.0143402166566737</v>
      </c>
      <c r="P264" s="126">
        <f t="shared" si="3706"/>
        <v>1.0172522846853813</v>
      </c>
      <c r="Q264" s="126">
        <f t="shared" si="3706"/>
        <v>1.0201727129664624</v>
      </c>
      <c r="R264" s="126">
        <f t="shared" si="3706"/>
        <v>1.0231015255013547</v>
      </c>
      <c r="S264" s="126">
        <f t="shared" si="3706"/>
        <v>1.0260387463604019</v>
      </c>
      <c r="T264" s="126">
        <f t="shared" si="3706"/>
        <v>1.028984399683051</v>
      </c>
      <c r="U264" s="126">
        <f t="shared" si="3706"/>
        <v>1.0319385096780509</v>
      </c>
      <c r="V264" s="126">
        <f t="shared" si="3706"/>
        <v>1.0349011006236515</v>
      </c>
      <c r="W264" s="126">
        <f t="shared" si="3706"/>
        <v>1.0377730230388176</v>
      </c>
      <c r="X264" s="126">
        <f t="shared" si="3706"/>
        <v>1.0408518228283561</v>
      </c>
      <c r="Y264" s="126">
        <f t="shared" si="3706"/>
        <v>1.0438400029932626</v>
      </c>
      <c r="Z264" s="126">
        <f t="shared" si="3706"/>
        <v>1.046836761920777</v>
      </c>
      <c r="AA264" s="126">
        <f t="shared" si="3706"/>
        <v>1.0498421242396576</v>
      </c>
      <c r="AB264" s="126">
        <f t="shared" si="3706"/>
        <v>1.05285611464937</v>
      </c>
      <c r="AC264" s="126">
        <f t="shared" si="3706"/>
        <v>1.0558787579202888</v>
      </c>
      <c r="AD264" s="126">
        <f t="shared" si="3706"/>
        <v>1.0589100788939025</v>
      </c>
      <c r="AE264" s="126">
        <f t="shared" si="3706"/>
        <v>1.0619501024830165</v>
      </c>
      <c r="AF264" s="126">
        <f t="shared" si="3706"/>
        <v>1.0649988536719583</v>
      </c>
      <c r="AG264" s="126">
        <f t="shared" si="3706"/>
        <v>1.0680563575167832</v>
      </c>
      <c r="AH264" s="126">
        <f t="shared" si="3706"/>
        <v>1.0711226391454798</v>
      </c>
      <c r="AI264" s="126">
        <f t="shared" si="3706"/>
        <v>1.0739924437404067</v>
      </c>
      <c r="AJ264" s="126">
        <f t="shared" si="3706"/>
        <v>1.0771786970311998</v>
      </c>
      <c r="AK264" s="126">
        <f t="shared" si="3706"/>
        <v>1.0802711679727233</v>
      </c>
      <c r="AL264" s="126">
        <f t="shared" si="3706"/>
        <v>1.0833725170851116</v>
      </c>
      <c r="AM264" s="126">
        <f t="shared" si="3706"/>
        <v>1.0864827698566941</v>
      </c>
      <c r="AN264" s="126">
        <f t="shared" si="3706"/>
        <v>1.0896019518489746</v>
      </c>
      <c r="AO264" s="126">
        <f t="shared" si="3706"/>
        <v>1.0927300886968412</v>
      </c>
      <c r="AP264" s="126">
        <f t="shared" si="3706"/>
        <v>1.0958672061087775</v>
      </c>
      <c r="AQ264" s="126">
        <f t="shared" si="3706"/>
        <v>1.0990133298670732</v>
      </c>
      <c r="AR264" s="126">
        <f t="shared" si="3706"/>
        <v>1.1021684858280367</v>
      </c>
      <c r="AS264" s="126">
        <f t="shared" si="3706"/>
        <v>1.1053326999222071</v>
      </c>
      <c r="AT264" s="126">
        <f t="shared" si="3706"/>
        <v>1.1085059981545673</v>
      </c>
      <c r="AU264" s="126">
        <f t="shared" si="3706"/>
        <v>1.111475962088432</v>
      </c>
      <c r="AV264" s="126">
        <f t="shared" si="3706"/>
        <v>1.1147734191259395</v>
      </c>
      <c r="AW264" s="126">
        <f t="shared" si="3706"/>
        <v>1.1179738207069689</v>
      </c>
      <c r="AX264" s="126">
        <f t="shared" si="3706"/>
        <v>1.1211834103167977</v>
      </c>
      <c r="AY264" s="126">
        <f t="shared" si="3706"/>
        <v>1.1244022143333261</v>
      </c>
      <c r="AZ264" s="126">
        <f t="shared" si="3706"/>
        <v>1.1276302592101826</v>
      </c>
      <c r="BA264" s="126">
        <f t="shared" si="3706"/>
        <v>1.1308675714769412</v>
      </c>
      <c r="BB264" s="126">
        <f t="shared" si="3706"/>
        <v>1.1341141777393395</v>
      </c>
      <c r="BC264" s="126">
        <f t="shared" si="3706"/>
        <v>1.1373701046794982</v>
      </c>
      <c r="BD264" s="126">
        <f t="shared" si="3706"/>
        <v>1.1406353790561385</v>
      </c>
      <c r="BE264" s="126">
        <f t="shared" si="3706"/>
        <v>1.1439100277048042</v>
      </c>
      <c r="BF264" s="126">
        <f t="shared" si="3706"/>
        <v>1.1471940775380809</v>
      </c>
      <c r="BG264" s="126">
        <f t="shared" si="3706"/>
        <v>1.15026769648205</v>
      </c>
      <c r="BH264" s="126">
        <f t="shared" si="3706"/>
        <v>1.1536802383994258</v>
      </c>
      <c r="BI264" s="126">
        <f t="shared" si="3706"/>
        <v>1.1569923375180708</v>
      </c>
      <c r="BJ264" s="126">
        <f t="shared" si="3706"/>
        <v>1.1603139453378331</v>
      </c>
      <c r="BK264" s="126">
        <f t="shared" si="3706"/>
        <v>1.1636450891572303</v>
      </c>
      <c r="BL264" s="126">
        <f t="shared" si="3706"/>
        <v>1.1669857963531516</v>
      </c>
      <c r="BM264" s="126">
        <f t="shared" si="3706"/>
        <v>1.1703360943810825</v>
      </c>
      <c r="BN264" s="126">
        <f t="shared" si="3706"/>
        <v>1.1736960107753303</v>
      </c>
      <c r="BO264" s="126">
        <f t="shared" si="3706"/>
        <v>1.1770655731492505</v>
      </c>
      <c r="BP264" s="126">
        <f t="shared" si="3706"/>
        <v>1.180444809195474</v>
      </c>
      <c r="BQ264" s="126">
        <f t="shared" si="3706"/>
        <v>1.1838337466861339</v>
      </c>
      <c r="BR264" s="126">
        <f t="shared" si="3706"/>
        <v>1.1872324134730949</v>
      </c>
      <c r="BS264" s="126">
        <f t="shared" si="3706"/>
        <v>1.1905270658589224</v>
      </c>
      <c r="BT264" s="126">
        <f t="shared" si="3706"/>
        <v>1.1940590467434065</v>
      </c>
      <c r="BU264" s="126">
        <f t="shared" si="3706"/>
        <v>1.1974870693312041</v>
      </c>
      <c r="BV264" s="126">
        <f t="shared" si="3706"/>
        <v>1.2009249334246579</v>
      </c>
      <c r="BW264" s="126">
        <f t="shared" ref="BW264:EB264" si="3707">BW$13</f>
        <v>1.204372667277734</v>
      </c>
      <c r="BX264" s="126">
        <f t="shared" si="3707"/>
        <v>1.2078302992255125</v>
      </c>
      <c r="BY264" s="126">
        <f t="shared" si="3707"/>
        <v>1.2112978576844211</v>
      </c>
      <c r="BZ264" s="126">
        <f t="shared" si="3707"/>
        <v>1.2147753711524676</v>
      </c>
      <c r="CA264" s="126">
        <f t="shared" si="3707"/>
        <v>1.2182628682094752</v>
      </c>
      <c r="CB264" s="126">
        <f t="shared" si="3707"/>
        <v>1.2217603775173165</v>
      </c>
      <c r="CC264" s="126">
        <f t="shared" si="3707"/>
        <v>1.2252679278201495</v>
      </c>
      <c r="CD264" s="126">
        <f t="shared" si="3707"/>
        <v>1.2287855479446541</v>
      </c>
      <c r="CE264" s="126">
        <f t="shared" si="3707"/>
        <v>1.232077770779646</v>
      </c>
      <c r="CF264" s="126">
        <f t="shared" si="3707"/>
        <v>1.23573302168438</v>
      </c>
      <c r="CG264" s="126">
        <f t="shared" si="3707"/>
        <v>1.2392806860334544</v>
      </c>
      <c r="CH264" s="126">
        <f t="shared" si="3707"/>
        <v>1.2428385353675644</v>
      </c>
      <c r="CI264" s="126">
        <f t="shared" si="3707"/>
        <v>1.2464065989267703</v>
      </c>
      <c r="CJ264" s="126">
        <f t="shared" si="3707"/>
        <v>1.2499849060350778</v>
      </c>
      <c r="CK264" s="126">
        <f t="shared" si="3707"/>
        <v>1.2535734861006791</v>
      </c>
      <c r="CL264" s="126">
        <f t="shared" si="3707"/>
        <v>1.257172368616194</v>
      </c>
      <c r="CM264" s="126">
        <f t="shared" si="3707"/>
        <v>1.2607815831589126</v>
      </c>
      <c r="CN264" s="126">
        <f t="shared" si="3707"/>
        <v>1.2644011593910389</v>
      </c>
      <c r="CO264" s="126">
        <f t="shared" si="3707"/>
        <v>1.2680311270599336</v>
      </c>
      <c r="CP264" s="126">
        <f t="shared" si="3707"/>
        <v>1.2716715159983594</v>
      </c>
      <c r="CQ264" s="126">
        <f t="shared" si="3707"/>
        <v>1.2750786410337906</v>
      </c>
      <c r="CR264" s="126">
        <f t="shared" si="3707"/>
        <v>1.2788614642181557</v>
      </c>
      <c r="CS264" s="126">
        <f t="shared" si="3707"/>
        <v>1.2825329459576562</v>
      </c>
      <c r="CT264" s="126">
        <f t="shared" si="3707"/>
        <v>1.2862149681493797</v>
      </c>
      <c r="CU264" s="126">
        <f t="shared" si="3707"/>
        <v>1.289907561053897</v>
      </c>
      <c r="CV264" s="126">
        <f t="shared" si="3707"/>
        <v>1.293610755018654</v>
      </c>
      <c r="CW264" s="126">
        <f t="shared" si="3707"/>
        <v>1.2973245804782207</v>
      </c>
      <c r="CX264" s="126">
        <f t="shared" si="3707"/>
        <v>1.3010490679545423</v>
      </c>
      <c r="CY264" s="126">
        <f t="shared" si="3707"/>
        <v>1.304784248057189</v>
      </c>
      <c r="CZ264" s="126">
        <f t="shared" si="3707"/>
        <v>1.3085301514836076</v>
      </c>
      <c r="DA264" s="126">
        <f t="shared" si="3707"/>
        <v>1.3122868090193751</v>
      </c>
      <c r="DB264" s="126">
        <f t="shared" si="3707"/>
        <v>1.3160542515384499</v>
      </c>
      <c r="DC264" s="126">
        <f t="shared" si="3707"/>
        <v>1.3195802889875801</v>
      </c>
      <c r="DD264" s="126">
        <f t="shared" si="3707"/>
        <v>1.323495136864544</v>
      </c>
      <c r="DE264" s="126">
        <f t="shared" si="3707"/>
        <v>1.3272947573576725</v>
      </c>
      <c r="DF264" s="126">
        <f t="shared" si="3707"/>
        <v>1.3311052861764079</v>
      </c>
      <c r="DG264" s="126">
        <f t="shared" si="3707"/>
        <v>1.3349267546374479</v>
      </c>
      <c r="DH264" s="126">
        <f t="shared" si="3707"/>
        <v>1.3387591941473977</v>
      </c>
      <c r="DI264" s="126">
        <f t="shared" si="3707"/>
        <v>1.3426026362030277</v>
      </c>
      <c r="DJ264" s="126">
        <f t="shared" si="3707"/>
        <v>1.3464571123915319</v>
      </c>
      <c r="DK264" s="126">
        <f t="shared" si="3707"/>
        <v>1.3503226543907885</v>
      </c>
      <c r="DL264" s="126">
        <f t="shared" si="3707"/>
        <v>1.3541992939696192</v>
      </c>
      <c r="DM264" s="126">
        <f t="shared" si="3707"/>
        <v>1.358087062988051</v>
      </c>
      <c r="DN264" s="126">
        <f t="shared" si="3707"/>
        <v>1.361985993397578</v>
      </c>
      <c r="DO264" s="126">
        <f t="shared" si="3707"/>
        <v>1.3657655991021458</v>
      </c>
      <c r="DP264" s="126">
        <f t="shared" si="3707"/>
        <v>1.3698174666548035</v>
      </c>
      <c r="DQ264" s="126">
        <f t="shared" si="3707"/>
        <v>1.3737500738651915</v>
      </c>
      <c r="DR264" s="126">
        <f t="shared" si="3707"/>
        <v>1.3776939711925826</v>
      </c>
      <c r="DS264" s="126">
        <f t="shared" si="3707"/>
        <v>1.381649191049759</v>
      </c>
      <c r="DT264" s="126">
        <f t="shared" si="3707"/>
        <v>1.385615765942557</v>
      </c>
      <c r="DU264" s="126">
        <f t="shared" si="3707"/>
        <v>1.3895937284701338</v>
      </c>
      <c r="DV264" s="126">
        <f t="shared" si="3707"/>
        <v>1.3935831113252357</v>
      </c>
      <c r="DW264" s="126">
        <f t="shared" si="3707"/>
        <v>1.3975839472944662</v>
      </c>
      <c r="DX264" s="126">
        <f t="shared" si="3707"/>
        <v>1.401596269258556</v>
      </c>
      <c r="DY264" s="126">
        <f t="shared" si="3707"/>
        <v>1.4056201101926329</v>
      </c>
      <c r="DZ264" s="126">
        <f t="shared" si="3707"/>
        <v>1.4096555031664932</v>
      </c>
      <c r="EA264" s="126">
        <f t="shared" si="3707"/>
        <v>1.4134323217047313</v>
      </c>
      <c r="EB264" s="126">
        <f t="shared" si="3707"/>
        <v>1.4176256038945581</v>
      </c>
    </row>
    <row r="265" spans="3:132" outlineLevel="1" x14ac:dyDescent="0.25">
      <c r="C265" s="321" t="s">
        <v>510</v>
      </c>
      <c r="D265" s="38"/>
      <c r="E265" s="38"/>
      <c r="F265" s="38"/>
      <c r="G265" s="52" t="s">
        <v>220</v>
      </c>
      <c r="H265" s="46">
        <f t="shared" ref="H265" si="3708">SUM(J265:EB265)</f>
        <v>0</v>
      </c>
      <c r="I265" s="38"/>
      <c r="J265" s="82">
        <f>J263*J264</f>
        <v>0</v>
      </c>
      <c r="K265" s="82">
        <f t="shared" ref="K265" si="3709">K263*K264</f>
        <v>0</v>
      </c>
      <c r="L265" s="82">
        <f t="shared" ref="L265" si="3710">L263*L264</f>
        <v>0</v>
      </c>
      <c r="M265" s="82">
        <f t="shared" ref="M265" si="3711">M263*M264</f>
        <v>0</v>
      </c>
      <c r="N265" s="82">
        <f t="shared" ref="N265" si="3712">N263*N264</f>
        <v>0</v>
      </c>
      <c r="O265" s="82">
        <f t="shared" ref="O265" si="3713">O263*O264</f>
        <v>0</v>
      </c>
      <c r="P265" s="82">
        <f t="shared" ref="P265" si="3714">P263*P264</f>
        <v>0</v>
      </c>
      <c r="Q265" s="82">
        <f t="shared" ref="Q265" si="3715">Q263*Q264</f>
        <v>0</v>
      </c>
      <c r="R265" s="82">
        <f t="shared" ref="R265" si="3716">R263*R264</f>
        <v>0</v>
      </c>
      <c r="S265" s="82">
        <f t="shared" ref="S265" si="3717">S263*S264</f>
        <v>0</v>
      </c>
      <c r="T265" s="82">
        <f t="shared" ref="T265" si="3718">T263*T264</f>
        <v>0</v>
      </c>
      <c r="U265" s="82">
        <f t="shared" ref="U265" si="3719">U263*U264</f>
        <v>0</v>
      </c>
      <c r="V265" s="82">
        <f t="shared" ref="V265" si="3720">V263*V264</f>
        <v>0</v>
      </c>
      <c r="W265" s="82">
        <f t="shared" ref="W265" si="3721">W263*W264</f>
        <v>0</v>
      </c>
      <c r="X265" s="82">
        <f t="shared" ref="X265" si="3722">X263*X264</f>
        <v>0</v>
      </c>
      <c r="Y265" s="82">
        <f t="shared" ref="Y265" si="3723">Y263*Y264</f>
        <v>0</v>
      </c>
      <c r="Z265" s="82">
        <f t="shared" ref="Z265" si="3724">Z263*Z264</f>
        <v>0</v>
      </c>
      <c r="AA265" s="82">
        <f t="shared" ref="AA265" si="3725">AA263*AA264</f>
        <v>0</v>
      </c>
      <c r="AB265" s="82">
        <f t="shared" ref="AB265" si="3726">AB263*AB264</f>
        <v>0</v>
      </c>
      <c r="AC265" s="82">
        <f t="shared" ref="AC265" si="3727">AC263*AC264</f>
        <v>0</v>
      </c>
      <c r="AD265" s="82">
        <f t="shared" ref="AD265" si="3728">AD263*AD264</f>
        <v>0</v>
      </c>
      <c r="AE265" s="82">
        <f t="shared" ref="AE265" si="3729">AE263*AE264</f>
        <v>0</v>
      </c>
      <c r="AF265" s="82">
        <f t="shared" ref="AF265" si="3730">AF263*AF264</f>
        <v>0</v>
      </c>
      <c r="AG265" s="82">
        <f t="shared" ref="AG265" si="3731">AG263*AG264</f>
        <v>0</v>
      </c>
      <c r="AH265" s="82">
        <f t="shared" ref="AH265" si="3732">AH263*AH264</f>
        <v>0</v>
      </c>
      <c r="AI265" s="82">
        <f t="shared" ref="AI265" si="3733">AI263*AI264</f>
        <v>0</v>
      </c>
      <c r="AJ265" s="82">
        <f t="shared" ref="AJ265" si="3734">AJ263*AJ264</f>
        <v>0</v>
      </c>
      <c r="AK265" s="82">
        <f t="shared" ref="AK265" si="3735">AK263*AK264</f>
        <v>0</v>
      </c>
      <c r="AL265" s="82">
        <f t="shared" ref="AL265" si="3736">AL263*AL264</f>
        <v>0</v>
      </c>
      <c r="AM265" s="82">
        <f t="shared" ref="AM265" si="3737">AM263*AM264</f>
        <v>0</v>
      </c>
      <c r="AN265" s="82">
        <f t="shared" ref="AN265" si="3738">AN263*AN264</f>
        <v>0</v>
      </c>
      <c r="AO265" s="82">
        <f t="shared" ref="AO265" si="3739">AO263*AO264</f>
        <v>0</v>
      </c>
      <c r="AP265" s="82">
        <f t="shared" ref="AP265" si="3740">AP263*AP264</f>
        <v>0</v>
      </c>
      <c r="AQ265" s="82">
        <f t="shared" ref="AQ265" si="3741">AQ263*AQ264</f>
        <v>0</v>
      </c>
      <c r="AR265" s="82">
        <f t="shared" ref="AR265" si="3742">AR263*AR264</f>
        <v>0</v>
      </c>
      <c r="AS265" s="82">
        <f t="shared" ref="AS265" si="3743">AS263*AS264</f>
        <v>0</v>
      </c>
      <c r="AT265" s="82">
        <f t="shared" ref="AT265" si="3744">AT263*AT264</f>
        <v>0</v>
      </c>
      <c r="AU265" s="82">
        <f t="shared" ref="AU265" si="3745">AU263*AU264</f>
        <v>0</v>
      </c>
      <c r="AV265" s="82">
        <f t="shared" ref="AV265" si="3746">AV263*AV264</f>
        <v>0</v>
      </c>
      <c r="AW265" s="82">
        <f t="shared" ref="AW265" si="3747">AW263*AW264</f>
        <v>0</v>
      </c>
      <c r="AX265" s="82">
        <f t="shared" ref="AX265" si="3748">AX263*AX264</f>
        <v>0</v>
      </c>
      <c r="AY265" s="82">
        <f t="shared" ref="AY265" si="3749">AY263*AY264</f>
        <v>0</v>
      </c>
      <c r="AZ265" s="82">
        <f t="shared" ref="AZ265" si="3750">AZ263*AZ264</f>
        <v>0</v>
      </c>
      <c r="BA265" s="82">
        <f t="shared" ref="BA265" si="3751">BA263*BA264</f>
        <v>0</v>
      </c>
      <c r="BB265" s="82">
        <f t="shared" ref="BB265" si="3752">BB263*BB264</f>
        <v>0</v>
      </c>
      <c r="BC265" s="82">
        <f t="shared" ref="BC265" si="3753">BC263*BC264</f>
        <v>0</v>
      </c>
      <c r="BD265" s="82">
        <f t="shared" ref="BD265" si="3754">BD263*BD264</f>
        <v>0</v>
      </c>
      <c r="BE265" s="82">
        <f t="shared" ref="BE265" si="3755">BE263*BE264</f>
        <v>0</v>
      </c>
      <c r="BF265" s="82">
        <f t="shared" ref="BF265" si="3756">BF263*BF264</f>
        <v>0</v>
      </c>
      <c r="BG265" s="82">
        <f t="shared" ref="BG265" si="3757">BG263*BG264</f>
        <v>0</v>
      </c>
      <c r="BH265" s="82">
        <f t="shared" ref="BH265" si="3758">BH263*BH264</f>
        <v>0</v>
      </c>
      <c r="BI265" s="82">
        <f t="shared" ref="BI265" si="3759">BI263*BI264</f>
        <v>0</v>
      </c>
      <c r="BJ265" s="82">
        <f t="shared" ref="BJ265" si="3760">BJ263*BJ264</f>
        <v>0</v>
      </c>
      <c r="BK265" s="82">
        <f t="shared" ref="BK265" si="3761">BK263*BK264</f>
        <v>0</v>
      </c>
      <c r="BL265" s="82">
        <f t="shared" ref="BL265" si="3762">BL263*BL264</f>
        <v>0</v>
      </c>
      <c r="BM265" s="82">
        <f t="shared" ref="BM265" si="3763">BM263*BM264</f>
        <v>0</v>
      </c>
      <c r="BN265" s="82">
        <f t="shared" ref="BN265" si="3764">BN263*BN264</f>
        <v>0</v>
      </c>
      <c r="BO265" s="82">
        <f t="shared" ref="BO265" si="3765">BO263*BO264</f>
        <v>0</v>
      </c>
      <c r="BP265" s="82">
        <f t="shared" ref="BP265" si="3766">BP263*BP264</f>
        <v>0</v>
      </c>
      <c r="BQ265" s="82">
        <f t="shared" ref="BQ265" si="3767">BQ263*BQ264</f>
        <v>0</v>
      </c>
      <c r="BR265" s="82">
        <f t="shared" ref="BR265" si="3768">BR263*BR264</f>
        <v>0</v>
      </c>
      <c r="BS265" s="82">
        <f t="shared" ref="BS265" si="3769">BS263*BS264</f>
        <v>0</v>
      </c>
      <c r="BT265" s="82">
        <f t="shared" ref="BT265" si="3770">BT263*BT264</f>
        <v>0</v>
      </c>
      <c r="BU265" s="82">
        <f t="shared" ref="BU265" si="3771">BU263*BU264</f>
        <v>0</v>
      </c>
      <c r="BV265" s="82">
        <f t="shared" ref="BV265" si="3772">BV263*BV264</f>
        <v>0</v>
      </c>
      <c r="BW265" s="82">
        <f t="shared" ref="BW265" si="3773">BW263*BW264</f>
        <v>0</v>
      </c>
      <c r="BX265" s="82">
        <f t="shared" ref="BX265" si="3774">BX263*BX264</f>
        <v>0</v>
      </c>
      <c r="BY265" s="82">
        <f t="shared" ref="BY265" si="3775">BY263*BY264</f>
        <v>0</v>
      </c>
      <c r="BZ265" s="82">
        <f t="shared" ref="BZ265" si="3776">BZ263*BZ264</f>
        <v>0</v>
      </c>
      <c r="CA265" s="82">
        <f t="shared" ref="CA265" si="3777">CA263*CA264</f>
        <v>0</v>
      </c>
      <c r="CB265" s="82">
        <f t="shared" ref="CB265" si="3778">CB263*CB264</f>
        <v>0</v>
      </c>
      <c r="CC265" s="82">
        <f t="shared" ref="CC265" si="3779">CC263*CC264</f>
        <v>0</v>
      </c>
      <c r="CD265" s="82">
        <f t="shared" ref="CD265" si="3780">CD263*CD264</f>
        <v>0</v>
      </c>
      <c r="CE265" s="82">
        <f t="shared" ref="CE265" si="3781">CE263*CE264</f>
        <v>0</v>
      </c>
      <c r="CF265" s="82">
        <f t="shared" ref="CF265" si="3782">CF263*CF264</f>
        <v>0</v>
      </c>
      <c r="CG265" s="82">
        <f t="shared" ref="CG265" si="3783">CG263*CG264</f>
        <v>0</v>
      </c>
      <c r="CH265" s="82">
        <f t="shared" ref="CH265" si="3784">CH263*CH264</f>
        <v>0</v>
      </c>
      <c r="CI265" s="82">
        <f t="shared" ref="CI265" si="3785">CI263*CI264</f>
        <v>0</v>
      </c>
      <c r="CJ265" s="82">
        <f t="shared" ref="CJ265" si="3786">CJ263*CJ264</f>
        <v>0</v>
      </c>
      <c r="CK265" s="82">
        <f t="shared" ref="CK265" si="3787">CK263*CK264</f>
        <v>0</v>
      </c>
      <c r="CL265" s="82">
        <f t="shared" ref="CL265" si="3788">CL263*CL264</f>
        <v>0</v>
      </c>
      <c r="CM265" s="82">
        <f t="shared" ref="CM265" si="3789">CM263*CM264</f>
        <v>0</v>
      </c>
      <c r="CN265" s="82">
        <f t="shared" ref="CN265" si="3790">CN263*CN264</f>
        <v>0</v>
      </c>
      <c r="CO265" s="82">
        <f t="shared" ref="CO265" si="3791">CO263*CO264</f>
        <v>0</v>
      </c>
      <c r="CP265" s="82">
        <f t="shared" ref="CP265" si="3792">CP263*CP264</f>
        <v>0</v>
      </c>
      <c r="CQ265" s="82">
        <f t="shared" ref="CQ265" si="3793">CQ263*CQ264</f>
        <v>0</v>
      </c>
      <c r="CR265" s="82">
        <f t="shared" ref="CR265" si="3794">CR263*CR264</f>
        <v>0</v>
      </c>
      <c r="CS265" s="82">
        <f t="shared" ref="CS265" si="3795">CS263*CS264</f>
        <v>0</v>
      </c>
      <c r="CT265" s="82">
        <f t="shared" ref="CT265" si="3796">CT263*CT264</f>
        <v>0</v>
      </c>
      <c r="CU265" s="82">
        <f t="shared" ref="CU265" si="3797">CU263*CU264</f>
        <v>0</v>
      </c>
      <c r="CV265" s="82">
        <f t="shared" ref="CV265" si="3798">CV263*CV264</f>
        <v>0</v>
      </c>
      <c r="CW265" s="82">
        <f t="shared" ref="CW265" si="3799">CW263*CW264</f>
        <v>0</v>
      </c>
      <c r="CX265" s="82">
        <f t="shared" ref="CX265" si="3800">CX263*CX264</f>
        <v>0</v>
      </c>
      <c r="CY265" s="82">
        <f t="shared" ref="CY265" si="3801">CY263*CY264</f>
        <v>0</v>
      </c>
      <c r="CZ265" s="82">
        <f t="shared" ref="CZ265" si="3802">CZ263*CZ264</f>
        <v>0</v>
      </c>
      <c r="DA265" s="82">
        <f t="shared" ref="DA265" si="3803">DA263*DA264</f>
        <v>0</v>
      </c>
      <c r="DB265" s="82">
        <f t="shared" ref="DB265" si="3804">DB263*DB264</f>
        <v>0</v>
      </c>
      <c r="DC265" s="82">
        <f t="shared" ref="DC265" si="3805">DC263*DC264</f>
        <v>0</v>
      </c>
      <c r="DD265" s="82">
        <f t="shared" ref="DD265" si="3806">DD263*DD264</f>
        <v>0</v>
      </c>
      <c r="DE265" s="82">
        <f t="shared" ref="DE265" si="3807">DE263*DE264</f>
        <v>0</v>
      </c>
      <c r="DF265" s="82">
        <f t="shared" ref="DF265" si="3808">DF263*DF264</f>
        <v>0</v>
      </c>
      <c r="DG265" s="82">
        <f t="shared" ref="DG265" si="3809">DG263*DG264</f>
        <v>0</v>
      </c>
      <c r="DH265" s="82">
        <f t="shared" ref="DH265" si="3810">DH263*DH264</f>
        <v>0</v>
      </c>
      <c r="DI265" s="82">
        <f t="shared" ref="DI265" si="3811">DI263*DI264</f>
        <v>0</v>
      </c>
      <c r="DJ265" s="82">
        <f t="shared" ref="DJ265" si="3812">DJ263*DJ264</f>
        <v>0</v>
      </c>
      <c r="DK265" s="82">
        <f t="shared" ref="DK265" si="3813">DK263*DK264</f>
        <v>0</v>
      </c>
      <c r="DL265" s="82">
        <f t="shared" ref="DL265" si="3814">DL263*DL264</f>
        <v>0</v>
      </c>
      <c r="DM265" s="82">
        <f t="shared" ref="DM265" si="3815">DM263*DM264</f>
        <v>0</v>
      </c>
      <c r="DN265" s="82">
        <f t="shared" ref="DN265" si="3816">DN263*DN264</f>
        <v>0</v>
      </c>
      <c r="DO265" s="82">
        <f t="shared" ref="DO265" si="3817">DO263*DO264</f>
        <v>0</v>
      </c>
      <c r="DP265" s="82">
        <f t="shared" ref="DP265" si="3818">DP263*DP264</f>
        <v>0</v>
      </c>
      <c r="DQ265" s="82">
        <f t="shared" ref="DQ265" si="3819">DQ263*DQ264</f>
        <v>0</v>
      </c>
      <c r="DR265" s="82">
        <f t="shared" ref="DR265" si="3820">DR263*DR264</f>
        <v>0</v>
      </c>
      <c r="DS265" s="82">
        <f t="shared" ref="DS265" si="3821">DS263*DS264</f>
        <v>0</v>
      </c>
      <c r="DT265" s="82">
        <f t="shared" ref="DT265" si="3822">DT263*DT264</f>
        <v>0</v>
      </c>
      <c r="DU265" s="82">
        <f t="shared" ref="DU265" si="3823">DU263*DU264</f>
        <v>0</v>
      </c>
      <c r="DV265" s="82">
        <f t="shared" ref="DV265" si="3824">DV263*DV264</f>
        <v>0</v>
      </c>
      <c r="DW265" s="82">
        <f t="shared" ref="DW265" si="3825">DW263*DW264</f>
        <v>0</v>
      </c>
      <c r="DX265" s="82">
        <f t="shared" ref="DX265" si="3826">DX263*DX264</f>
        <v>0</v>
      </c>
      <c r="DY265" s="82">
        <f t="shared" ref="DY265" si="3827">DY263*DY264</f>
        <v>0</v>
      </c>
      <c r="DZ265" s="82">
        <f t="shared" ref="DZ265" si="3828">DZ263*DZ264</f>
        <v>0</v>
      </c>
      <c r="EA265" s="82">
        <f t="shared" ref="EA265" si="3829">EA263*EA264</f>
        <v>0</v>
      </c>
      <c r="EB265" s="82">
        <f t="shared" ref="EB265" si="3830">EB263*EB264</f>
        <v>0</v>
      </c>
    </row>
    <row r="266" spans="3:132" outlineLevel="1" x14ac:dyDescent="0.25">
      <c r="C266" s="32"/>
      <c r="G266" s="52"/>
      <c r="H266" s="29"/>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row>
    <row r="267" spans="3:132" ht="13" outlineLevel="1" x14ac:dyDescent="0.3">
      <c r="C267" s="340" t="s">
        <v>504</v>
      </c>
      <c r="G267" s="52"/>
      <c r="H267" s="29"/>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row>
    <row r="268" spans="3:132" outlineLevel="1" x14ac:dyDescent="0.25">
      <c r="C268" s="318" t="s">
        <v>536</v>
      </c>
      <c r="G268" s="52" t="s">
        <v>604</v>
      </c>
      <c r="H268" s="46">
        <f t="shared" ref="H268:H269" si="3831">SUM(J268:EB268)</f>
        <v>0</v>
      </c>
      <c r="J268" s="82">
        <f t="shared" ref="J268:AO268" si="3832">$D$259*(MONTH($D$252)=J$5)*(AND(J$7&gt;=$D$252,J$7&lt;$E$252))</f>
        <v>0</v>
      </c>
      <c r="K268" s="82">
        <f t="shared" si="3832"/>
        <v>0</v>
      </c>
      <c r="L268" s="82">
        <f t="shared" si="3832"/>
        <v>0</v>
      </c>
      <c r="M268" s="82">
        <f t="shared" si="3832"/>
        <v>0</v>
      </c>
      <c r="N268" s="82">
        <f t="shared" si="3832"/>
        <v>0</v>
      </c>
      <c r="O268" s="82">
        <f t="shared" si="3832"/>
        <v>0</v>
      </c>
      <c r="P268" s="82">
        <f t="shared" si="3832"/>
        <v>0</v>
      </c>
      <c r="Q268" s="82">
        <f t="shared" si="3832"/>
        <v>0</v>
      </c>
      <c r="R268" s="82">
        <f t="shared" si="3832"/>
        <v>0</v>
      </c>
      <c r="S268" s="82">
        <f t="shared" si="3832"/>
        <v>0</v>
      </c>
      <c r="T268" s="82">
        <f t="shared" si="3832"/>
        <v>0</v>
      </c>
      <c r="U268" s="82">
        <f t="shared" si="3832"/>
        <v>0</v>
      </c>
      <c r="V268" s="82">
        <f t="shared" si="3832"/>
        <v>0</v>
      </c>
      <c r="W268" s="82">
        <f t="shared" si="3832"/>
        <v>0</v>
      </c>
      <c r="X268" s="82">
        <f t="shared" si="3832"/>
        <v>0</v>
      </c>
      <c r="Y268" s="82">
        <f t="shared" si="3832"/>
        <v>0</v>
      </c>
      <c r="Z268" s="82">
        <f t="shared" si="3832"/>
        <v>0</v>
      </c>
      <c r="AA268" s="82">
        <f t="shared" si="3832"/>
        <v>0</v>
      </c>
      <c r="AB268" s="82">
        <f t="shared" si="3832"/>
        <v>0</v>
      </c>
      <c r="AC268" s="82">
        <f t="shared" si="3832"/>
        <v>0</v>
      </c>
      <c r="AD268" s="82">
        <f t="shared" si="3832"/>
        <v>0</v>
      </c>
      <c r="AE268" s="82">
        <f t="shared" si="3832"/>
        <v>0</v>
      </c>
      <c r="AF268" s="82">
        <f t="shared" si="3832"/>
        <v>0</v>
      </c>
      <c r="AG268" s="82">
        <f t="shared" si="3832"/>
        <v>0</v>
      </c>
      <c r="AH268" s="82">
        <f t="shared" si="3832"/>
        <v>0</v>
      </c>
      <c r="AI268" s="82">
        <f t="shared" si="3832"/>
        <v>0</v>
      </c>
      <c r="AJ268" s="82">
        <f t="shared" si="3832"/>
        <v>0</v>
      </c>
      <c r="AK268" s="82">
        <f t="shared" si="3832"/>
        <v>0</v>
      </c>
      <c r="AL268" s="82">
        <f t="shared" si="3832"/>
        <v>0</v>
      </c>
      <c r="AM268" s="82">
        <f t="shared" si="3832"/>
        <v>0</v>
      </c>
      <c r="AN268" s="82">
        <f t="shared" si="3832"/>
        <v>0</v>
      </c>
      <c r="AO268" s="82">
        <f t="shared" si="3832"/>
        <v>0</v>
      </c>
      <c r="AP268" s="82">
        <f t="shared" ref="AP268:BU268" si="3833">$D$259*(MONTH($D$252)=AP$5)*(AND(AP$7&gt;=$D$252,AP$7&lt;$E$252))</f>
        <v>0</v>
      </c>
      <c r="AQ268" s="82">
        <f t="shared" si="3833"/>
        <v>0</v>
      </c>
      <c r="AR268" s="82">
        <f t="shared" si="3833"/>
        <v>0</v>
      </c>
      <c r="AS268" s="82">
        <f t="shared" si="3833"/>
        <v>0</v>
      </c>
      <c r="AT268" s="82">
        <f t="shared" si="3833"/>
        <v>0</v>
      </c>
      <c r="AU268" s="82">
        <f t="shared" si="3833"/>
        <v>0</v>
      </c>
      <c r="AV268" s="82">
        <f t="shared" si="3833"/>
        <v>0</v>
      </c>
      <c r="AW268" s="82">
        <f t="shared" si="3833"/>
        <v>0</v>
      </c>
      <c r="AX268" s="82">
        <f t="shared" si="3833"/>
        <v>0</v>
      </c>
      <c r="AY268" s="82">
        <f t="shared" si="3833"/>
        <v>0</v>
      </c>
      <c r="AZ268" s="82">
        <f t="shared" si="3833"/>
        <v>0</v>
      </c>
      <c r="BA268" s="82">
        <f t="shared" si="3833"/>
        <v>0</v>
      </c>
      <c r="BB268" s="82">
        <f t="shared" si="3833"/>
        <v>0</v>
      </c>
      <c r="BC268" s="82">
        <f t="shared" si="3833"/>
        <v>0</v>
      </c>
      <c r="BD268" s="82">
        <f t="shared" si="3833"/>
        <v>0</v>
      </c>
      <c r="BE268" s="82">
        <f t="shared" si="3833"/>
        <v>0</v>
      </c>
      <c r="BF268" s="82">
        <f t="shared" si="3833"/>
        <v>0</v>
      </c>
      <c r="BG268" s="82">
        <f t="shared" si="3833"/>
        <v>0</v>
      </c>
      <c r="BH268" s="82">
        <f t="shared" si="3833"/>
        <v>0</v>
      </c>
      <c r="BI268" s="82">
        <f t="shared" si="3833"/>
        <v>0</v>
      </c>
      <c r="BJ268" s="82">
        <f t="shared" si="3833"/>
        <v>0</v>
      </c>
      <c r="BK268" s="82">
        <f t="shared" si="3833"/>
        <v>0</v>
      </c>
      <c r="BL268" s="82">
        <f t="shared" si="3833"/>
        <v>0</v>
      </c>
      <c r="BM268" s="82">
        <f t="shared" si="3833"/>
        <v>0</v>
      </c>
      <c r="BN268" s="82">
        <f t="shared" si="3833"/>
        <v>0</v>
      </c>
      <c r="BO268" s="82">
        <f t="shared" si="3833"/>
        <v>0</v>
      </c>
      <c r="BP268" s="82">
        <f t="shared" si="3833"/>
        <v>0</v>
      </c>
      <c r="BQ268" s="82">
        <f t="shared" si="3833"/>
        <v>0</v>
      </c>
      <c r="BR268" s="82">
        <f t="shared" si="3833"/>
        <v>0</v>
      </c>
      <c r="BS268" s="82">
        <f t="shared" si="3833"/>
        <v>0</v>
      </c>
      <c r="BT268" s="82">
        <f t="shared" si="3833"/>
        <v>0</v>
      </c>
      <c r="BU268" s="82">
        <f t="shared" si="3833"/>
        <v>0</v>
      </c>
      <c r="BV268" s="82">
        <f t="shared" ref="BV268:DA268" si="3834">$D$259*(MONTH($D$252)=BV$5)*(AND(BV$7&gt;=$D$252,BV$7&lt;$E$252))</f>
        <v>0</v>
      </c>
      <c r="BW268" s="82">
        <f t="shared" si="3834"/>
        <v>0</v>
      </c>
      <c r="BX268" s="82">
        <f t="shared" si="3834"/>
        <v>0</v>
      </c>
      <c r="BY268" s="82">
        <f t="shared" si="3834"/>
        <v>0</v>
      </c>
      <c r="BZ268" s="82">
        <f t="shared" si="3834"/>
        <v>0</v>
      </c>
      <c r="CA268" s="82">
        <f t="shared" si="3834"/>
        <v>0</v>
      </c>
      <c r="CB268" s="82">
        <f t="shared" si="3834"/>
        <v>0</v>
      </c>
      <c r="CC268" s="82">
        <f t="shared" si="3834"/>
        <v>0</v>
      </c>
      <c r="CD268" s="82">
        <f t="shared" si="3834"/>
        <v>0</v>
      </c>
      <c r="CE268" s="82">
        <f t="shared" si="3834"/>
        <v>0</v>
      </c>
      <c r="CF268" s="82">
        <f t="shared" si="3834"/>
        <v>0</v>
      </c>
      <c r="CG268" s="82">
        <f t="shared" si="3834"/>
        <v>0</v>
      </c>
      <c r="CH268" s="82">
        <f t="shared" si="3834"/>
        <v>0</v>
      </c>
      <c r="CI268" s="82">
        <f t="shared" si="3834"/>
        <v>0</v>
      </c>
      <c r="CJ268" s="82">
        <f t="shared" si="3834"/>
        <v>0</v>
      </c>
      <c r="CK268" s="82">
        <f t="shared" si="3834"/>
        <v>0</v>
      </c>
      <c r="CL268" s="82">
        <f t="shared" si="3834"/>
        <v>0</v>
      </c>
      <c r="CM268" s="82">
        <f t="shared" si="3834"/>
        <v>0</v>
      </c>
      <c r="CN268" s="82">
        <f t="shared" si="3834"/>
        <v>0</v>
      </c>
      <c r="CO268" s="82">
        <f t="shared" si="3834"/>
        <v>0</v>
      </c>
      <c r="CP268" s="82">
        <f t="shared" si="3834"/>
        <v>0</v>
      </c>
      <c r="CQ268" s="82">
        <f t="shared" si="3834"/>
        <v>0</v>
      </c>
      <c r="CR268" s="82">
        <f t="shared" si="3834"/>
        <v>0</v>
      </c>
      <c r="CS268" s="82">
        <f t="shared" si="3834"/>
        <v>0</v>
      </c>
      <c r="CT268" s="82">
        <f t="shared" si="3834"/>
        <v>0</v>
      </c>
      <c r="CU268" s="82">
        <f t="shared" si="3834"/>
        <v>0</v>
      </c>
      <c r="CV268" s="82">
        <f t="shared" si="3834"/>
        <v>0</v>
      </c>
      <c r="CW268" s="82">
        <f t="shared" si="3834"/>
        <v>0</v>
      </c>
      <c r="CX268" s="82">
        <f t="shared" si="3834"/>
        <v>0</v>
      </c>
      <c r="CY268" s="82">
        <f t="shared" si="3834"/>
        <v>0</v>
      </c>
      <c r="CZ268" s="82">
        <f t="shared" si="3834"/>
        <v>0</v>
      </c>
      <c r="DA268" s="82">
        <f t="shared" si="3834"/>
        <v>0</v>
      </c>
      <c r="DB268" s="82">
        <f t="shared" ref="DB268:EB268" si="3835">$D$259*(MONTH($D$252)=DB$5)*(AND(DB$7&gt;=$D$252,DB$7&lt;$E$252))</f>
        <v>0</v>
      </c>
      <c r="DC268" s="82">
        <f t="shared" si="3835"/>
        <v>0</v>
      </c>
      <c r="DD268" s="82">
        <f t="shared" si="3835"/>
        <v>0</v>
      </c>
      <c r="DE268" s="82">
        <f t="shared" si="3835"/>
        <v>0</v>
      </c>
      <c r="DF268" s="82">
        <f t="shared" si="3835"/>
        <v>0</v>
      </c>
      <c r="DG268" s="82">
        <f t="shared" si="3835"/>
        <v>0</v>
      </c>
      <c r="DH268" s="82">
        <f t="shared" si="3835"/>
        <v>0</v>
      </c>
      <c r="DI268" s="82">
        <f t="shared" si="3835"/>
        <v>0</v>
      </c>
      <c r="DJ268" s="82">
        <f t="shared" si="3835"/>
        <v>0</v>
      </c>
      <c r="DK268" s="82">
        <f t="shared" si="3835"/>
        <v>0</v>
      </c>
      <c r="DL268" s="82">
        <f t="shared" si="3835"/>
        <v>0</v>
      </c>
      <c r="DM268" s="82">
        <f t="shared" si="3835"/>
        <v>0</v>
      </c>
      <c r="DN268" s="82">
        <f t="shared" si="3835"/>
        <v>0</v>
      </c>
      <c r="DO268" s="82">
        <f t="shared" si="3835"/>
        <v>0</v>
      </c>
      <c r="DP268" s="82">
        <f t="shared" si="3835"/>
        <v>0</v>
      </c>
      <c r="DQ268" s="82">
        <f t="shared" si="3835"/>
        <v>0</v>
      </c>
      <c r="DR268" s="82">
        <f t="shared" si="3835"/>
        <v>0</v>
      </c>
      <c r="DS268" s="82">
        <f t="shared" si="3835"/>
        <v>0</v>
      </c>
      <c r="DT268" s="82">
        <f t="shared" si="3835"/>
        <v>0</v>
      </c>
      <c r="DU268" s="82">
        <f t="shared" si="3835"/>
        <v>0</v>
      </c>
      <c r="DV268" s="82">
        <f t="shared" si="3835"/>
        <v>0</v>
      </c>
      <c r="DW268" s="82">
        <f t="shared" si="3835"/>
        <v>0</v>
      </c>
      <c r="DX268" s="82">
        <f t="shared" si="3835"/>
        <v>0</v>
      </c>
      <c r="DY268" s="82">
        <f t="shared" si="3835"/>
        <v>0</v>
      </c>
      <c r="DZ268" s="82">
        <f t="shared" si="3835"/>
        <v>0</v>
      </c>
      <c r="EA268" s="82">
        <f t="shared" si="3835"/>
        <v>0</v>
      </c>
      <c r="EB268" s="82">
        <f t="shared" si="3835"/>
        <v>0</v>
      </c>
    </row>
    <row r="269" spans="3:132" outlineLevel="1" x14ac:dyDescent="0.25">
      <c r="C269" s="318" t="s">
        <v>512</v>
      </c>
      <c r="D269" s="79">
        <f>Assumptions!M85</f>
        <v>44927</v>
      </c>
      <c r="E269" s="16">
        <f>Assumptions!M86</f>
        <v>12</v>
      </c>
      <c r="F269" s="61">
        <f t="shared" ref="F269" si="3836">EDATE(D269,E269)</f>
        <v>45292</v>
      </c>
      <c r="G269" s="52" t="s">
        <v>215</v>
      </c>
      <c r="H269" s="50">
        <f t="shared" si="3831"/>
        <v>1</v>
      </c>
      <c r="J269" s="130">
        <f t="shared" ref="J269:BU269" si="3837">IFERROR(IF(AND(J$6&gt;=$D269,J$7&lt;=$F269),1,0)*1/(YEARFRAC($D269,$F269)*MiY),0)+IF(AND($D269=$F269,J$6&lt;=$D269,J$7&gt;=$F269),1)</f>
        <v>8.3333333333333329E-2</v>
      </c>
      <c r="K269" s="130">
        <f t="shared" si="3837"/>
        <v>8.3333333333333329E-2</v>
      </c>
      <c r="L269" s="130">
        <f t="shared" si="3837"/>
        <v>8.3333333333333329E-2</v>
      </c>
      <c r="M269" s="130">
        <f t="shared" si="3837"/>
        <v>8.3333333333333329E-2</v>
      </c>
      <c r="N269" s="130">
        <f t="shared" si="3837"/>
        <v>8.3333333333333329E-2</v>
      </c>
      <c r="O269" s="130">
        <f t="shared" si="3837"/>
        <v>8.3333333333333329E-2</v>
      </c>
      <c r="P269" s="130">
        <f t="shared" si="3837"/>
        <v>8.3333333333333329E-2</v>
      </c>
      <c r="Q269" s="130">
        <f t="shared" si="3837"/>
        <v>8.3333333333333329E-2</v>
      </c>
      <c r="R269" s="130">
        <f t="shared" si="3837"/>
        <v>8.3333333333333329E-2</v>
      </c>
      <c r="S269" s="130">
        <f t="shared" si="3837"/>
        <v>8.3333333333333329E-2</v>
      </c>
      <c r="T269" s="130">
        <f t="shared" si="3837"/>
        <v>8.3333333333333329E-2</v>
      </c>
      <c r="U269" s="130">
        <f t="shared" si="3837"/>
        <v>8.3333333333333329E-2</v>
      </c>
      <c r="V269" s="130">
        <f t="shared" si="3837"/>
        <v>0</v>
      </c>
      <c r="W269" s="130">
        <f t="shared" si="3837"/>
        <v>0</v>
      </c>
      <c r="X269" s="130">
        <f t="shared" si="3837"/>
        <v>0</v>
      </c>
      <c r="Y269" s="130">
        <f t="shared" si="3837"/>
        <v>0</v>
      </c>
      <c r="Z269" s="130">
        <f t="shared" si="3837"/>
        <v>0</v>
      </c>
      <c r="AA269" s="130">
        <f t="shared" si="3837"/>
        <v>0</v>
      </c>
      <c r="AB269" s="130">
        <f t="shared" si="3837"/>
        <v>0</v>
      </c>
      <c r="AC269" s="130">
        <f t="shared" si="3837"/>
        <v>0</v>
      </c>
      <c r="AD269" s="130">
        <f t="shared" si="3837"/>
        <v>0</v>
      </c>
      <c r="AE269" s="130">
        <f t="shared" si="3837"/>
        <v>0</v>
      </c>
      <c r="AF269" s="130">
        <f t="shared" si="3837"/>
        <v>0</v>
      </c>
      <c r="AG269" s="130">
        <f t="shared" si="3837"/>
        <v>0</v>
      </c>
      <c r="AH269" s="130">
        <f t="shared" si="3837"/>
        <v>0</v>
      </c>
      <c r="AI269" s="130">
        <f t="shared" si="3837"/>
        <v>0</v>
      </c>
      <c r="AJ269" s="130">
        <f t="shared" si="3837"/>
        <v>0</v>
      </c>
      <c r="AK269" s="130">
        <f t="shared" si="3837"/>
        <v>0</v>
      </c>
      <c r="AL269" s="130">
        <f t="shared" si="3837"/>
        <v>0</v>
      </c>
      <c r="AM269" s="130">
        <f t="shared" si="3837"/>
        <v>0</v>
      </c>
      <c r="AN269" s="130">
        <f t="shared" si="3837"/>
        <v>0</v>
      </c>
      <c r="AO269" s="130">
        <f t="shared" si="3837"/>
        <v>0</v>
      </c>
      <c r="AP269" s="130">
        <f t="shared" si="3837"/>
        <v>0</v>
      </c>
      <c r="AQ269" s="130">
        <f t="shared" si="3837"/>
        <v>0</v>
      </c>
      <c r="AR269" s="130">
        <f t="shared" si="3837"/>
        <v>0</v>
      </c>
      <c r="AS269" s="130">
        <f t="shared" si="3837"/>
        <v>0</v>
      </c>
      <c r="AT269" s="130">
        <f t="shared" si="3837"/>
        <v>0</v>
      </c>
      <c r="AU269" s="130">
        <f t="shared" si="3837"/>
        <v>0</v>
      </c>
      <c r="AV269" s="130">
        <f t="shared" si="3837"/>
        <v>0</v>
      </c>
      <c r="AW269" s="130">
        <f t="shared" si="3837"/>
        <v>0</v>
      </c>
      <c r="AX269" s="130">
        <f t="shared" si="3837"/>
        <v>0</v>
      </c>
      <c r="AY269" s="130">
        <f t="shared" si="3837"/>
        <v>0</v>
      </c>
      <c r="AZ269" s="130">
        <f t="shared" si="3837"/>
        <v>0</v>
      </c>
      <c r="BA269" s="130">
        <f t="shared" si="3837"/>
        <v>0</v>
      </c>
      <c r="BB269" s="130">
        <f t="shared" si="3837"/>
        <v>0</v>
      </c>
      <c r="BC269" s="130">
        <f t="shared" si="3837"/>
        <v>0</v>
      </c>
      <c r="BD269" s="130">
        <f t="shared" si="3837"/>
        <v>0</v>
      </c>
      <c r="BE269" s="130">
        <f t="shared" si="3837"/>
        <v>0</v>
      </c>
      <c r="BF269" s="130">
        <f t="shared" si="3837"/>
        <v>0</v>
      </c>
      <c r="BG269" s="130">
        <f t="shared" si="3837"/>
        <v>0</v>
      </c>
      <c r="BH269" s="130">
        <f t="shared" si="3837"/>
        <v>0</v>
      </c>
      <c r="BI269" s="130">
        <f t="shared" si="3837"/>
        <v>0</v>
      </c>
      <c r="BJ269" s="130">
        <f t="shared" si="3837"/>
        <v>0</v>
      </c>
      <c r="BK269" s="130">
        <f t="shared" si="3837"/>
        <v>0</v>
      </c>
      <c r="BL269" s="130">
        <f t="shared" si="3837"/>
        <v>0</v>
      </c>
      <c r="BM269" s="130">
        <f t="shared" si="3837"/>
        <v>0</v>
      </c>
      <c r="BN269" s="130">
        <f t="shared" si="3837"/>
        <v>0</v>
      </c>
      <c r="BO269" s="130">
        <f t="shared" si="3837"/>
        <v>0</v>
      </c>
      <c r="BP269" s="130">
        <f t="shared" si="3837"/>
        <v>0</v>
      </c>
      <c r="BQ269" s="130">
        <f t="shared" si="3837"/>
        <v>0</v>
      </c>
      <c r="BR269" s="130">
        <f t="shared" si="3837"/>
        <v>0</v>
      </c>
      <c r="BS269" s="130">
        <f t="shared" si="3837"/>
        <v>0</v>
      </c>
      <c r="BT269" s="130">
        <f t="shared" si="3837"/>
        <v>0</v>
      </c>
      <c r="BU269" s="130">
        <f t="shared" si="3837"/>
        <v>0</v>
      </c>
      <c r="BV269" s="130">
        <f t="shared" ref="BV269:EB269" si="3838">IFERROR(IF(AND(BV$6&gt;=$D269,BV$7&lt;=$F269),1,0)*1/(YEARFRAC($D269,$F269)*MiY),0)+IF(AND($D269=$F269,BV$6&lt;=$D269,BV$7&gt;=$F269),1)</f>
        <v>0</v>
      </c>
      <c r="BW269" s="130">
        <f t="shared" si="3838"/>
        <v>0</v>
      </c>
      <c r="BX269" s="130">
        <f t="shared" si="3838"/>
        <v>0</v>
      </c>
      <c r="BY269" s="130">
        <f t="shared" si="3838"/>
        <v>0</v>
      </c>
      <c r="BZ269" s="130">
        <f t="shared" si="3838"/>
        <v>0</v>
      </c>
      <c r="CA269" s="130">
        <f t="shared" si="3838"/>
        <v>0</v>
      </c>
      <c r="CB269" s="130">
        <f t="shared" si="3838"/>
        <v>0</v>
      </c>
      <c r="CC269" s="130">
        <f t="shared" si="3838"/>
        <v>0</v>
      </c>
      <c r="CD269" s="130">
        <f t="shared" si="3838"/>
        <v>0</v>
      </c>
      <c r="CE269" s="130">
        <f t="shared" si="3838"/>
        <v>0</v>
      </c>
      <c r="CF269" s="130">
        <f t="shared" si="3838"/>
        <v>0</v>
      </c>
      <c r="CG269" s="130">
        <f t="shared" si="3838"/>
        <v>0</v>
      </c>
      <c r="CH269" s="130">
        <f t="shared" si="3838"/>
        <v>0</v>
      </c>
      <c r="CI269" s="130">
        <f t="shared" si="3838"/>
        <v>0</v>
      </c>
      <c r="CJ269" s="130">
        <f t="shared" si="3838"/>
        <v>0</v>
      </c>
      <c r="CK269" s="130">
        <f t="shared" si="3838"/>
        <v>0</v>
      </c>
      <c r="CL269" s="130">
        <f t="shared" si="3838"/>
        <v>0</v>
      </c>
      <c r="CM269" s="130">
        <f t="shared" si="3838"/>
        <v>0</v>
      </c>
      <c r="CN269" s="130">
        <f t="shared" si="3838"/>
        <v>0</v>
      </c>
      <c r="CO269" s="130">
        <f t="shared" si="3838"/>
        <v>0</v>
      </c>
      <c r="CP269" s="130">
        <f t="shared" si="3838"/>
        <v>0</v>
      </c>
      <c r="CQ269" s="130">
        <f t="shared" si="3838"/>
        <v>0</v>
      </c>
      <c r="CR269" s="130">
        <f t="shared" si="3838"/>
        <v>0</v>
      </c>
      <c r="CS269" s="130">
        <f t="shared" si="3838"/>
        <v>0</v>
      </c>
      <c r="CT269" s="130">
        <f t="shared" si="3838"/>
        <v>0</v>
      </c>
      <c r="CU269" s="130">
        <f t="shared" si="3838"/>
        <v>0</v>
      </c>
      <c r="CV269" s="130">
        <f t="shared" si="3838"/>
        <v>0</v>
      </c>
      <c r="CW269" s="130">
        <f t="shared" si="3838"/>
        <v>0</v>
      </c>
      <c r="CX269" s="130">
        <f t="shared" si="3838"/>
        <v>0</v>
      </c>
      <c r="CY269" s="130">
        <f t="shared" si="3838"/>
        <v>0</v>
      </c>
      <c r="CZ269" s="130">
        <f t="shared" si="3838"/>
        <v>0</v>
      </c>
      <c r="DA269" s="130">
        <f t="shared" si="3838"/>
        <v>0</v>
      </c>
      <c r="DB269" s="130">
        <f t="shared" si="3838"/>
        <v>0</v>
      </c>
      <c r="DC269" s="130">
        <f t="shared" si="3838"/>
        <v>0</v>
      </c>
      <c r="DD269" s="130">
        <f t="shared" si="3838"/>
        <v>0</v>
      </c>
      <c r="DE269" s="130">
        <f t="shared" si="3838"/>
        <v>0</v>
      </c>
      <c r="DF269" s="130">
        <f t="shared" si="3838"/>
        <v>0</v>
      </c>
      <c r="DG269" s="130">
        <f t="shared" si="3838"/>
        <v>0</v>
      </c>
      <c r="DH269" s="130">
        <f t="shared" si="3838"/>
        <v>0</v>
      </c>
      <c r="DI269" s="130">
        <f t="shared" si="3838"/>
        <v>0</v>
      </c>
      <c r="DJ269" s="130">
        <f t="shared" si="3838"/>
        <v>0</v>
      </c>
      <c r="DK269" s="130">
        <f t="shared" si="3838"/>
        <v>0</v>
      </c>
      <c r="DL269" s="130">
        <f t="shared" si="3838"/>
        <v>0</v>
      </c>
      <c r="DM269" s="130">
        <f t="shared" si="3838"/>
        <v>0</v>
      </c>
      <c r="DN269" s="130">
        <f t="shared" si="3838"/>
        <v>0</v>
      </c>
      <c r="DO269" s="130">
        <f t="shared" si="3838"/>
        <v>0</v>
      </c>
      <c r="DP269" s="130">
        <f t="shared" si="3838"/>
        <v>0</v>
      </c>
      <c r="DQ269" s="130">
        <f t="shared" si="3838"/>
        <v>0</v>
      </c>
      <c r="DR269" s="130">
        <f t="shared" si="3838"/>
        <v>0</v>
      </c>
      <c r="DS269" s="130">
        <f t="shared" si="3838"/>
        <v>0</v>
      </c>
      <c r="DT269" s="130">
        <f t="shared" si="3838"/>
        <v>0</v>
      </c>
      <c r="DU269" s="130">
        <f t="shared" si="3838"/>
        <v>0</v>
      </c>
      <c r="DV269" s="130">
        <f t="shared" si="3838"/>
        <v>0</v>
      </c>
      <c r="DW269" s="130">
        <f t="shared" si="3838"/>
        <v>0</v>
      </c>
      <c r="DX269" s="130">
        <f t="shared" si="3838"/>
        <v>0</v>
      </c>
      <c r="DY269" s="130">
        <f t="shared" si="3838"/>
        <v>0</v>
      </c>
      <c r="DZ269" s="130">
        <f t="shared" si="3838"/>
        <v>0</v>
      </c>
      <c r="EA269" s="130">
        <f t="shared" si="3838"/>
        <v>0</v>
      </c>
      <c r="EB269" s="130">
        <f t="shared" si="3838"/>
        <v>0</v>
      </c>
    </row>
    <row r="270" spans="3:132" outlineLevel="1" x14ac:dyDescent="0.25">
      <c r="C270" s="318" t="s">
        <v>537</v>
      </c>
      <c r="D270" s="31">
        <f>Costs!$M$39</f>
        <v>1.9</v>
      </c>
      <c r="E270" s="31">
        <f>Costs!$M$40</f>
        <v>0.4</v>
      </c>
      <c r="G270" s="52" t="s">
        <v>220</v>
      </c>
      <c r="H270" s="29"/>
      <c r="J270" s="312">
        <f t="shared" ref="J270:BU270" si="3839">$D270-$E270</f>
        <v>1.5</v>
      </c>
      <c r="K270" s="312">
        <f t="shared" si="3839"/>
        <v>1.5</v>
      </c>
      <c r="L270" s="312">
        <f t="shared" si="3839"/>
        <v>1.5</v>
      </c>
      <c r="M270" s="312">
        <f t="shared" si="3839"/>
        <v>1.5</v>
      </c>
      <c r="N270" s="312">
        <f t="shared" si="3839"/>
        <v>1.5</v>
      </c>
      <c r="O270" s="312">
        <f t="shared" si="3839"/>
        <v>1.5</v>
      </c>
      <c r="P270" s="312">
        <f t="shared" si="3839"/>
        <v>1.5</v>
      </c>
      <c r="Q270" s="312">
        <f t="shared" si="3839"/>
        <v>1.5</v>
      </c>
      <c r="R270" s="312">
        <f t="shared" si="3839"/>
        <v>1.5</v>
      </c>
      <c r="S270" s="312">
        <f t="shared" si="3839"/>
        <v>1.5</v>
      </c>
      <c r="T270" s="312">
        <f t="shared" si="3839"/>
        <v>1.5</v>
      </c>
      <c r="U270" s="312">
        <f t="shared" si="3839"/>
        <v>1.5</v>
      </c>
      <c r="V270" s="312">
        <f t="shared" si="3839"/>
        <v>1.5</v>
      </c>
      <c r="W270" s="312">
        <f t="shared" si="3839"/>
        <v>1.5</v>
      </c>
      <c r="X270" s="312">
        <f t="shared" si="3839"/>
        <v>1.5</v>
      </c>
      <c r="Y270" s="312">
        <f t="shared" si="3839"/>
        <v>1.5</v>
      </c>
      <c r="Z270" s="312">
        <f t="shared" si="3839"/>
        <v>1.5</v>
      </c>
      <c r="AA270" s="312">
        <f t="shared" si="3839"/>
        <v>1.5</v>
      </c>
      <c r="AB270" s="312">
        <f t="shared" si="3839"/>
        <v>1.5</v>
      </c>
      <c r="AC270" s="312">
        <f t="shared" si="3839"/>
        <v>1.5</v>
      </c>
      <c r="AD270" s="312">
        <f t="shared" si="3839"/>
        <v>1.5</v>
      </c>
      <c r="AE270" s="312">
        <f t="shared" si="3839"/>
        <v>1.5</v>
      </c>
      <c r="AF270" s="312">
        <f t="shared" si="3839"/>
        <v>1.5</v>
      </c>
      <c r="AG270" s="312">
        <f t="shared" si="3839"/>
        <v>1.5</v>
      </c>
      <c r="AH270" s="312">
        <f t="shared" si="3839"/>
        <v>1.5</v>
      </c>
      <c r="AI270" s="312">
        <f t="shared" si="3839"/>
        <v>1.5</v>
      </c>
      <c r="AJ270" s="312">
        <f t="shared" si="3839"/>
        <v>1.5</v>
      </c>
      <c r="AK270" s="312">
        <f t="shared" si="3839"/>
        <v>1.5</v>
      </c>
      <c r="AL270" s="312">
        <f t="shared" si="3839"/>
        <v>1.5</v>
      </c>
      <c r="AM270" s="312">
        <f t="shared" si="3839"/>
        <v>1.5</v>
      </c>
      <c r="AN270" s="312">
        <f t="shared" si="3839"/>
        <v>1.5</v>
      </c>
      <c r="AO270" s="312">
        <f t="shared" si="3839"/>
        <v>1.5</v>
      </c>
      <c r="AP270" s="312">
        <f t="shared" si="3839"/>
        <v>1.5</v>
      </c>
      <c r="AQ270" s="312">
        <f t="shared" si="3839"/>
        <v>1.5</v>
      </c>
      <c r="AR270" s="312">
        <f t="shared" si="3839"/>
        <v>1.5</v>
      </c>
      <c r="AS270" s="312">
        <f t="shared" si="3839"/>
        <v>1.5</v>
      </c>
      <c r="AT270" s="312">
        <f t="shared" si="3839"/>
        <v>1.5</v>
      </c>
      <c r="AU270" s="312">
        <f t="shared" si="3839"/>
        <v>1.5</v>
      </c>
      <c r="AV270" s="312">
        <f t="shared" si="3839"/>
        <v>1.5</v>
      </c>
      <c r="AW270" s="312">
        <f t="shared" si="3839"/>
        <v>1.5</v>
      </c>
      <c r="AX270" s="312">
        <f t="shared" si="3839"/>
        <v>1.5</v>
      </c>
      <c r="AY270" s="312">
        <f t="shared" si="3839"/>
        <v>1.5</v>
      </c>
      <c r="AZ270" s="312">
        <f t="shared" si="3839"/>
        <v>1.5</v>
      </c>
      <c r="BA270" s="312">
        <f t="shared" si="3839"/>
        <v>1.5</v>
      </c>
      <c r="BB270" s="312">
        <f t="shared" si="3839"/>
        <v>1.5</v>
      </c>
      <c r="BC270" s="312">
        <f t="shared" si="3839"/>
        <v>1.5</v>
      </c>
      <c r="BD270" s="312">
        <f t="shared" si="3839"/>
        <v>1.5</v>
      </c>
      <c r="BE270" s="312">
        <f t="shared" si="3839"/>
        <v>1.5</v>
      </c>
      <c r="BF270" s="312">
        <f t="shared" si="3839"/>
        <v>1.5</v>
      </c>
      <c r="BG270" s="312">
        <f t="shared" si="3839"/>
        <v>1.5</v>
      </c>
      <c r="BH270" s="312">
        <f t="shared" si="3839"/>
        <v>1.5</v>
      </c>
      <c r="BI270" s="312">
        <f t="shared" si="3839"/>
        <v>1.5</v>
      </c>
      <c r="BJ270" s="312">
        <f t="shared" si="3839"/>
        <v>1.5</v>
      </c>
      <c r="BK270" s="312">
        <f t="shared" si="3839"/>
        <v>1.5</v>
      </c>
      <c r="BL270" s="312">
        <f t="shared" si="3839"/>
        <v>1.5</v>
      </c>
      <c r="BM270" s="312">
        <f t="shared" si="3839"/>
        <v>1.5</v>
      </c>
      <c r="BN270" s="312">
        <f t="shared" si="3839"/>
        <v>1.5</v>
      </c>
      <c r="BO270" s="312">
        <f t="shared" si="3839"/>
        <v>1.5</v>
      </c>
      <c r="BP270" s="312">
        <f t="shared" si="3839"/>
        <v>1.5</v>
      </c>
      <c r="BQ270" s="312">
        <f t="shared" si="3839"/>
        <v>1.5</v>
      </c>
      <c r="BR270" s="312">
        <f t="shared" si="3839"/>
        <v>1.5</v>
      </c>
      <c r="BS270" s="312">
        <f t="shared" si="3839"/>
        <v>1.5</v>
      </c>
      <c r="BT270" s="312">
        <f t="shared" si="3839"/>
        <v>1.5</v>
      </c>
      <c r="BU270" s="312">
        <f t="shared" si="3839"/>
        <v>1.5</v>
      </c>
      <c r="BV270" s="312">
        <f t="shared" ref="BV270:EB270" si="3840">$D270-$E270</f>
        <v>1.5</v>
      </c>
      <c r="BW270" s="312">
        <f t="shared" si="3840"/>
        <v>1.5</v>
      </c>
      <c r="BX270" s="312">
        <f t="shared" si="3840"/>
        <v>1.5</v>
      </c>
      <c r="BY270" s="312">
        <f t="shared" si="3840"/>
        <v>1.5</v>
      </c>
      <c r="BZ270" s="312">
        <f t="shared" si="3840"/>
        <v>1.5</v>
      </c>
      <c r="CA270" s="312">
        <f t="shared" si="3840"/>
        <v>1.5</v>
      </c>
      <c r="CB270" s="312">
        <f t="shared" si="3840"/>
        <v>1.5</v>
      </c>
      <c r="CC270" s="312">
        <f t="shared" si="3840"/>
        <v>1.5</v>
      </c>
      <c r="CD270" s="312">
        <f t="shared" si="3840"/>
        <v>1.5</v>
      </c>
      <c r="CE270" s="312">
        <f t="shared" si="3840"/>
        <v>1.5</v>
      </c>
      <c r="CF270" s="312">
        <f t="shared" si="3840"/>
        <v>1.5</v>
      </c>
      <c r="CG270" s="312">
        <f t="shared" si="3840"/>
        <v>1.5</v>
      </c>
      <c r="CH270" s="312">
        <f t="shared" si="3840"/>
        <v>1.5</v>
      </c>
      <c r="CI270" s="312">
        <f t="shared" si="3840"/>
        <v>1.5</v>
      </c>
      <c r="CJ270" s="312">
        <f t="shared" si="3840"/>
        <v>1.5</v>
      </c>
      <c r="CK270" s="312">
        <f t="shared" si="3840"/>
        <v>1.5</v>
      </c>
      <c r="CL270" s="312">
        <f t="shared" si="3840"/>
        <v>1.5</v>
      </c>
      <c r="CM270" s="312">
        <f t="shared" si="3840"/>
        <v>1.5</v>
      </c>
      <c r="CN270" s="312">
        <f t="shared" si="3840"/>
        <v>1.5</v>
      </c>
      <c r="CO270" s="312">
        <f t="shared" si="3840"/>
        <v>1.5</v>
      </c>
      <c r="CP270" s="312">
        <f t="shared" si="3840"/>
        <v>1.5</v>
      </c>
      <c r="CQ270" s="312">
        <f t="shared" si="3840"/>
        <v>1.5</v>
      </c>
      <c r="CR270" s="312">
        <f t="shared" si="3840"/>
        <v>1.5</v>
      </c>
      <c r="CS270" s="312">
        <f t="shared" si="3840"/>
        <v>1.5</v>
      </c>
      <c r="CT270" s="312">
        <f t="shared" si="3840"/>
        <v>1.5</v>
      </c>
      <c r="CU270" s="312">
        <f t="shared" si="3840"/>
        <v>1.5</v>
      </c>
      <c r="CV270" s="312">
        <f t="shared" si="3840"/>
        <v>1.5</v>
      </c>
      <c r="CW270" s="312">
        <f t="shared" si="3840"/>
        <v>1.5</v>
      </c>
      <c r="CX270" s="312">
        <f t="shared" si="3840"/>
        <v>1.5</v>
      </c>
      <c r="CY270" s="312">
        <f t="shared" si="3840"/>
        <v>1.5</v>
      </c>
      <c r="CZ270" s="312">
        <f t="shared" si="3840"/>
        <v>1.5</v>
      </c>
      <c r="DA270" s="312">
        <f t="shared" si="3840"/>
        <v>1.5</v>
      </c>
      <c r="DB270" s="312">
        <f t="shared" si="3840"/>
        <v>1.5</v>
      </c>
      <c r="DC270" s="312">
        <f t="shared" si="3840"/>
        <v>1.5</v>
      </c>
      <c r="DD270" s="312">
        <f t="shared" si="3840"/>
        <v>1.5</v>
      </c>
      <c r="DE270" s="312">
        <f t="shared" si="3840"/>
        <v>1.5</v>
      </c>
      <c r="DF270" s="312">
        <f t="shared" si="3840"/>
        <v>1.5</v>
      </c>
      <c r="DG270" s="312">
        <f t="shared" si="3840"/>
        <v>1.5</v>
      </c>
      <c r="DH270" s="312">
        <f t="shared" si="3840"/>
        <v>1.5</v>
      </c>
      <c r="DI270" s="312">
        <f t="shared" si="3840"/>
        <v>1.5</v>
      </c>
      <c r="DJ270" s="312">
        <f t="shared" si="3840"/>
        <v>1.5</v>
      </c>
      <c r="DK270" s="312">
        <f t="shared" si="3840"/>
        <v>1.5</v>
      </c>
      <c r="DL270" s="312">
        <f t="shared" si="3840"/>
        <v>1.5</v>
      </c>
      <c r="DM270" s="312">
        <f t="shared" si="3840"/>
        <v>1.5</v>
      </c>
      <c r="DN270" s="312">
        <f t="shared" si="3840"/>
        <v>1.5</v>
      </c>
      <c r="DO270" s="312">
        <f t="shared" si="3840"/>
        <v>1.5</v>
      </c>
      <c r="DP270" s="312">
        <f t="shared" si="3840"/>
        <v>1.5</v>
      </c>
      <c r="DQ270" s="312">
        <f t="shared" si="3840"/>
        <v>1.5</v>
      </c>
      <c r="DR270" s="312">
        <f t="shared" si="3840"/>
        <v>1.5</v>
      </c>
      <c r="DS270" s="312">
        <f t="shared" si="3840"/>
        <v>1.5</v>
      </c>
      <c r="DT270" s="312">
        <f t="shared" si="3840"/>
        <v>1.5</v>
      </c>
      <c r="DU270" s="312">
        <f t="shared" si="3840"/>
        <v>1.5</v>
      </c>
      <c r="DV270" s="312">
        <f t="shared" si="3840"/>
        <v>1.5</v>
      </c>
      <c r="DW270" s="312">
        <f t="shared" si="3840"/>
        <v>1.5</v>
      </c>
      <c r="DX270" s="312">
        <f t="shared" si="3840"/>
        <v>1.5</v>
      </c>
      <c r="DY270" s="312">
        <f t="shared" si="3840"/>
        <v>1.5</v>
      </c>
      <c r="DZ270" s="312">
        <f t="shared" si="3840"/>
        <v>1.5</v>
      </c>
      <c r="EA270" s="312">
        <f t="shared" si="3840"/>
        <v>1.5</v>
      </c>
      <c r="EB270" s="312">
        <f t="shared" si="3840"/>
        <v>1.5</v>
      </c>
    </row>
    <row r="271" spans="3:132" outlineLevel="1" x14ac:dyDescent="0.25">
      <c r="C271" s="327" t="s">
        <v>543</v>
      </c>
      <c r="D271" s="38"/>
      <c r="E271" s="38"/>
      <c r="F271" s="38"/>
      <c r="G271" s="55" t="s">
        <v>220</v>
      </c>
      <c r="H271" s="316">
        <f t="shared" ref="H271" si="3841">SUM(J271:EB271)</f>
        <v>0</v>
      </c>
      <c r="I271" s="38"/>
      <c r="J271" s="314">
        <f>J268*SUM($J$269:J$269)*J270</f>
        <v>0</v>
      </c>
      <c r="K271" s="314">
        <f>K268*SUM($J$269:K$269)*K270</f>
        <v>0</v>
      </c>
      <c r="L271" s="314">
        <f>L268*SUM($J$269:L$269)*L270</f>
        <v>0</v>
      </c>
      <c r="M271" s="314">
        <f>M268*SUM($J$269:M$269)*M270</f>
        <v>0</v>
      </c>
      <c r="N271" s="314">
        <f>N268*SUM($J$269:N$269)*N270</f>
        <v>0</v>
      </c>
      <c r="O271" s="314">
        <f>O268*SUM($J$269:O$269)*O270</f>
        <v>0</v>
      </c>
      <c r="P271" s="314">
        <f>P268*SUM($J$269:P$269)*P270</f>
        <v>0</v>
      </c>
      <c r="Q271" s="314">
        <f>Q268*SUM($J$269:Q$269)*Q270</f>
        <v>0</v>
      </c>
      <c r="R271" s="314">
        <f>R268*SUM($J$269:R$269)*R270</f>
        <v>0</v>
      </c>
      <c r="S271" s="314">
        <f>S268*SUM($J$269:S$269)*S270</f>
        <v>0</v>
      </c>
      <c r="T271" s="314">
        <f>T268*SUM($J$269:T$269)*T270</f>
        <v>0</v>
      </c>
      <c r="U271" s="314">
        <f>U268*SUM($J$269:U$269)*U270</f>
        <v>0</v>
      </c>
      <c r="V271" s="314">
        <f>V268*SUM($J$269:V$269)*V270</f>
        <v>0</v>
      </c>
      <c r="W271" s="314">
        <f>W268*SUM($J$269:W$269)*W270</f>
        <v>0</v>
      </c>
      <c r="X271" s="314">
        <f>X268*SUM($J$269:X$269)*X270</f>
        <v>0</v>
      </c>
      <c r="Y271" s="314">
        <f>Y268*SUM($J$269:Y$269)*Y270</f>
        <v>0</v>
      </c>
      <c r="Z271" s="314">
        <f>Z268*SUM($J$269:Z$269)*Z270</f>
        <v>0</v>
      </c>
      <c r="AA271" s="314">
        <f>AA268*SUM($J$269:AA$269)*AA270</f>
        <v>0</v>
      </c>
      <c r="AB271" s="314">
        <f>AB268*SUM($J$269:AB$269)*AB270</f>
        <v>0</v>
      </c>
      <c r="AC271" s="314">
        <f>AC268*SUM($J$269:AC$269)*AC270</f>
        <v>0</v>
      </c>
      <c r="AD271" s="314">
        <f>AD268*SUM($J$269:AD$269)*AD270</f>
        <v>0</v>
      </c>
      <c r="AE271" s="314">
        <f>AE268*SUM($J$269:AE$269)*AE270</f>
        <v>0</v>
      </c>
      <c r="AF271" s="314">
        <f>AF268*SUM($J$269:AF$269)*AF270</f>
        <v>0</v>
      </c>
      <c r="AG271" s="314">
        <f>AG268*SUM($J$269:AG$269)*AG270</f>
        <v>0</v>
      </c>
      <c r="AH271" s="314">
        <f>AH268*SUM($J$269:AH$269)*AH270</f>
        <v>0</v>
      </c>
      <c r="AI271" s="314">
        <f>AI268*SUM($J$269:AI$269)*AI270</f>
        <v>0</v>
      </c>
      <c r="AJ271" s="314">
        <f>AJ268*SUM($J$269:AJ$269)*AJ270</f>
        <v>0</v>
      </c>
      <c r="AK271" s="314">
        <f>AK268*SUM($J$269:AK$269)*AK270</f>
        <v>0</v>
      </c>
      <c r="AL271" s="314">
        <f>AL268*SUM($J$269:AL$269)*AL270</f>
        <v>0</v>
      </c>
      <c r="AM271" s="314">
        <f>AM268*SUM($J$269:AM$269)*AM270</f>
        <v>0</v>
      </c>
      <c r="AN271" s="314">
        <f>AN268*SUM($J$269:AN$269)*AN270</f>
        <v>0</v>
      </c>
      <c r="AO271" s="314">
        <f>AO268*SUM($J$269:AO$269)*AO270</f>
        <v>0</v>
      </c>
      <c r="AP271" s="314">
        <f>AP268*SUM($J$269:AP$269)*AP270</f>
        <v>0</v>
      </c>
      <c r="AQ271" s="314">
        <f>AQ268*SUM($J$269:AQ$269)*AQ270</f>
        <v>0</v>
      </c>
      <c r="AR271" s="314">
        <f>AR268*SUM($J$269:AR$269)*AR270</f>
        <v>0</v>
      </c>
      <c r="AS271" s="314">
        <f>AS268*SUM($J$269:AS$269)*AS270</f>
        <v>0</v>
      </c>
      <c r="AT271" s="314">
        <f>AT268*SUM($J$269:AT$269)*AT270</f>
        <v>0</v>
      </c>
      <c r="AU271" s="314">
        <f>AU268*SUM($J$269:AU$269)*AU270</f>
        <v>0</v>
      </c>
      <c r="AV271" s="314">
        <f>AV268*SUM($J$269:AV$269)*AV270</f>
        <v>0</v>
      </c>
      <c r="AW271" s="314">
        <f>AW268*SUM($J$269:AW$269)*AW270</f>
        <v>0</v>
      </c>
      <c r="AX271" s="314">
        <f>AX268*SUM($J$269:AX$269)*AX270</f>
        <v>0</v>
      </c>
      <c r="AY271" s="314">
        <f>AY268*SUM($J$269:AY$269)*AY270</f>
        <v>0</v>
      </c>
      <c r="AZ271" s="314">
        <f>AZ268*SUM($J$269:AZ$269)*AZ270</f>
        <v>0</v>
      </c>
      <c r="BA271" s="314">
        <f>BA268*SUM($J$269:BA$269)*BA270</f>
        <v>0</v>
      </c>
      <c r="BB271" s="314">
        <f>BB268*SUM($J$269:BB$269)*BB270</f>
        <v>0</v>
      </c>
      <c r="BC271" s="314">
        <f>BC268*SUM($J$269:BC$269)*BC270</f>
        <v>0</v>
      </c>
      <c r="BD271" s="314">
        <f>BD268*SUM($J$269:BD$269)*BD270</f>
        <v>0</v>
      </c>
      <c r="BE271" s="314">
        <f>BE268*SUM($J$269:BE$269)*BE270</f>
        <v>0</v>
      </c>
      <c r="BF271" s="314">
        <f>BF268*SUM($J$269:BF$269)*BF270</f>
        <v>0</v>
      </c>
      <c r="BG271" s="314">
        <f>BG268*SUM($J$269:BG$269)*BG270</f>
        <v>0</v>
      </c>
      <c r="BH271" s="314">
        <f>BH268*SUM($J$269:BH$269)*BH270</f>
        <v>0</v>
      </c>
      <c r="BI271" s="314">
        <f>BI268*SUM($J$269:BI$269)*BI270</f>
        <v>0</v>
      </c>
      <c r="BJ271" s="314">
        <f>BJ268*SUM($J$269:BJ$269)*BJ270</f>
        <v>0</v>
      </c>
      <c r="BK271" s="314">
        <f>BK268*SUM($J$269:BK$269)*BK270</f>
        <v>0</v>
      </c>
      <c r="BL271" s="314">
        <f>BL268*SUM($J$269:BL$269)*BL270</f>
        <v>0</v>
      </c>
      <c r="BM271" s="314">
        <f>BM268*SUM($J$269:BM$269)*BM270</f>
        <v>0</v>
      </c>
      <c r="BN271" s="314">
        <f>BN268*SUM($J$269:BN$269)*BN270</f>
        <v>0</v>
      </c>
      <c r="BO271" s="314">
        <f>BO268*SUM($J$269:BO$269)*BO270</f>
        <v>0</v>
      </c>
      <c r="BP271" s="314">
        <f>BP268*SUM($J$269:BP$269)*BP270</f>
        <v>0</v>
      </c>
      <c r="BQ271" s="314">
        <f>BQ268*SUM($J$269:BQ$269)*BQ270</f>
        <v>0</v>
      </c>
      <c r="BR271" s="314">
        <f>BR268*SUM($J$269:BR$269)*BR270</f>
        <v>0</v>
      </c>
      <c r="BS271" s="314">
        <f>BS268*SUM($J$269:BS$269)*BS270</f>
        <v>0</v>
      </c>
      <c r="BT271" s="314">
        <f>BT268*SUM($J$269:BT$269)*BT270</f>
        <v>0</v>
      </c>
      <c r="BU271" s="314">
        <f>BU268*SUM($J$269:BU$269)*BU270</f>
        <v>0</v>
      </c>
      <c r="BV271" s="314">
        <f>BV268*SUM($J$269:BV$269)*BV270</f>
        <v>0</v>
      </c>
      <c r="BW271" s="314">
        <f>BW268*SUM($J$269:BW$269)*BW270</f>
        <v>0</v>
      </c>
      <c r="BX271" s="314">
        <f>BX268*SUM($J$269:BX$269)*BX270</f>
        <v>0</v>
      </c>
      <c r="BY271" s="314">
        <f>BY268*SUM($J$269:BY$269)*BY270</f>
        <v>0</v>
      </c>
      <c r="BZ271" s="314">
        <f>BZ268*SUM($J$269:BZ$269)*BZ270</f>
        <v>0</v>
      </c>
      <c r="CA271" s="314">
        <f>CA268*SUM($J$269:CA$269)*CA270</f>
        <v>0</v>
      </c>
      <c r="CB271" s="314">
        <f>CB268*SUM($J$269:CB$269)*CB270</f>
        <v>0</v>
      </c>
      <c r="CC271" s="314">
        <f>CC268*SUM($J$269:CC$269)*CC270</f>
        <v>0</v>
      </c>
      <c r="CD271" s="314">
        <f>CD268*SUM($J$269:CD$269)*CD270</f>
        <v>0</v>
      </c>
      <c r="CE271" s="314">
        <f>CE268*SUM($J$269:CE$269)*CE270</f>
        <v>0</v>
      </c>
      <c r="CF271" s="314">
        <f>CF268*SUM($J$269:CF$269)*CF270</f>
        <v>0</v>
      </c>
      <c r="CG271" s="314">
        <f>CG268*SUM($J$269:CG$269)*CG270</f>
        <v>0</v>
      </c>
      <c r="CH271" s="314">
        <f>CH268*SUM($J$269:CH$269)*CH270</f>
        <v>0</v>
      </c>
      <c r="CI271" s="314">
        <f>CI268*SUM($J$269:CI$269)*CI270</f>
        <v>0</v>
      </c>
      <c r="CJ271" s="314">
        <f>CJ268*SUM($J$269:CJ$269)*CJ270</f>
        <v>0</v>
      </c>
      <c r="CK271" s="314">
        <f>CK268*SUM($J$269:CK$269)*CK270</f>
        <v>0</v>
      </c>
      <c r="CL271" s="314">
        <f>CL268*SUM($J$269:CL$269)*CL270</f>
        <v>0</v>
      </c>
      <c r="CM271" s="314">
        <f>CM268*SUM($J$269:CM$269)*CM270</f>
        <v>0</v>
      </c>
      <c r="CN271" s="314">
        <f>CN268*SUM($J$269:CN$269)*CN270</f>
        <v>0</v>
      </c>
      <c r="CO271" s="314">
        <f>CO268*SUM($J$269:CO$269)*CO270</f>
        <v>0</v>
      </c>
      <c r="CP271" s="314">
        <f>CP268*SUM($J$269:CP$269)*CP270</f>
        <v>0</v>
      </c>
      <c r="CQ271" s="314">
        <f>CQ268*SUM($J$269:CQ$269)*CQ270</f>
        <v>0</v>
      </c>
      <c r="CR271" s="314">
        <f>CR268*SUM($J$269:CR$269)*CR270</f>
        <v>0</v>
      </c>
      <c r="CS271" s="314">
        <f>CS268*SUM($J$269:CS$269)*CS270</f>
        <v>0</v>
      </c>
      <c r="CT271" s="314">
        <f>CT268*SUM($J$269:CT$269)*CT270</f>
        <v>0</v>
      </c>
      <c r="CU271" s="314">
        <f>CU268*SUM($J$269:CU$269)*CU270</f>
        <v>0</v>
      </c>
      <c r="CV271" s="314">
        <f>CV268*SUM($J$269:CV$269)*CV270</f>
        <v>0</v>
      </c>
      <c r="CW271" s="314">
        <f>CW268*SUM($J$269:CW$269)*CW270</f>
        <v>0</v>
      </c>
      <c r="CX271" s="314">
        <f>CX268*SUM($J$269:CX$269)*CX270</f>
        <v>0</v>
      </c>
      <c r="CY271" s="314">
        <f>CY268*SUM($J$269:CY$269)*CY270</f>
        <v>0</v>
      </c>
      <c r="CZ271" s="314">
        <f>CZ268*SUM($J$269:CZ$269)*CZ270</f>
        <v>0</v>
      </c>
      <c r="DA271" s="314">
        <f>DA268*SUM($J$269:DA$269)*DA270</f>
        <v>0</v>
      </c>
      <c r="DB271" s="314">
        <f>DB268*SUM($J$269:DB$269)*DB270</f>
        <v>0</v>
      </c>
      <c r="DC271" s="314">
        <f>DC268*SUM($J$269:DC$269)*DC270</f>
        <v>0</v>
      </c>
      <c r="DD271" s="314">
        <f>DD268*SUM($J$269:DD$269)*DD270</f>
        <v>0</v>
      </c>
      <c r="DE271" s="314">
        <f>DE268*SUM($J$269:DE$269)*DE270</f>
        <v>0</v>
      </c>
      <c r="DF271" s="314">
        <f>DF268*SUM($J$269:DF$269)*DF270</f>
        <v>0</v>
      </c>
      <c r="DG271" s="314">
        <f>DG268*SUM($J$269:DG$269)*DG270</f>
        <v>0</v>
      </c>
      <c r="DH271" s="314">
        <f>DH268*SUM($J$269:DH$269)*DH270</f>
        <v>0</v>
      </c>
      <c r="DI271" s="314">
        <f>DI268*SUM($J$269:DI$269)*DI270</f>
        <v>0</v>
      </c>
      <c r="DJ271" s="314">
        <f>DJ268*SUM($J$269:DJ$269)*DJ270</f>
        <v>0</v>
      </c>
      <c r="DK271" s="314">
        <f>DK268*SUM($J$269:DK$269)*DK270</f>
        <v>0</v>
      </c>
      <c r="DL271" s="314">
        <f>DL268*SUM($J$269:DL$269)*DL270</f>
        <v>0</v>
      </c>
      <c r="DM271" s="314">
        <f>DM268*SUM($J$269:DM$269)*DM270</f>
        <v>0</v>
      </c>
      <c r="DN271" s="314">
        <f>DN268*SUM($J$269:DN$269)*DN270</f>
        <v>0</v>
      </c>
      <c r="DO271" s="314">
        <f>DO268*SUM($J$269:DO$269)*DO270</f>
        <v>0</v>
      </c>
      <c r="DP271" s="314">
        <f>DP268*SUM($J$269:DP$269)*DP270</f>
        <v>0</v>
      </c>
      <c r="DQ271" s="314">
        <f>DQ268*SUM($J$269:DQ$269)*DQ270</f>
        <v>0</v>
      </c>
      <c r="DR271" s="314">
        <f>DR268*SUM($J$269:DR$269)*DR270</f>
        <v>0</v>
      </c>
      <c r="DS271" s="314">
        <f>DS268*SUM($J$269:DS$269)*DS270</f>
        <v>0</v>
      </c>
      <c r="DT271" s="314">
        <f>DT268*SUM($J$269:DT$269)*DT270</f>
        <v>0</v>
      </c>
      <c r="DU271" s="314">
        <f>DU268*SUM($J$269:DU$269)*DU270</f>
        <v>0</v>
      </c>
      <c r="DV271" s="314">
        <f>DV268*SUM($J$269:DV$269)*DV270</f>
        <v>0</v>
      </c>
      <c r="DW271" s="314">
        <f>DW268*SUM($J$269:DW$269)*DW270</f>
        <v>0</v>
      </c>
      <c r="DX271" s="314">
        <f>DX268*SUM($J$269:DX$269)*DX270</f>
        <v>0</v>
      </c>
      <c r="DY271" s="314">
        <f>DY268*SUM($J$269:DY$269)*DY270</f>
        <v>0</v>
      </c>
      <c r="DZ271" s="314">
        <f>DZ268*SUM($J$269:DZ$269)*DZ270</f>
        <v>0</v>
      </c>
      <c r="EA271" s="314">
        <f>EA268*SUM($J$269:EA$269)*EA270</f>
        <v>0</v>
      </c>
      <c r="EB271" s="314">
        <f>EB268*SUM($J$269:EB$269)*EB270</f>
        <v>0</v>
      </c>
    </row>
    <row r="272" spans="3:132" outlineLevel="1" x14ac:dyDescent="0.25">
      <c r="C272" s="324" t="s">
        <v>417</v>
      </c>
      <c r="D272" s="34"/>
      <c r="E272" s="34"/>
      <c r="F272" s="34"/>
      <c r="G272" s="67" t="s">
        <v>215</v>
      </c>
      <c r="H272" s="34"/>
      <c r="I272" s="34"/>
      <c r="J272" s="126">
        <f>J$13</f>
        <v>1</v>
      </c>
      <c r="K272" s="126">
        <f t="shared" ref="K272:BV272" si="3842">K$13</f>
        <v>1.0026792493128671</v>
      </c>
      <c r="L272" s="126">
        <f t="shared" si="3842"/>
        <v>1.0056539350998608</v>
      </c>
      <c r="M272" s="126">
        <f t="shared" si="3842"/>
        <v>1.0085410656939733</v>
      </c>
      <c r="N272" s="126">
        <f t="shared" si="3842"/>
        <v>1.0114364849476103</v>
      </c>
      <c r="O272" s="126">
        <f t="shared" si="3842"/>
        <v>1.0143402166566737</v>
      </c>
      <c r="P272" s="126">
        <f t="shared" si="3842"/>
        <v>1.0172522846853813</v>
      </c>
      <c r="Q272" s="126">
        <f t="shared" si="3842"/>
        <v>1.0201727129664624</v>
      </c>
      <c r="R272" s="126">
        <f t="shared" si="3842"/>
        <v>1.0231015255013547</v>
      </c>
      <c r="S272" s="126">
        <f t="shared" si="3842"/>
        <v>1.0260387463604019</v>
      </c>
      <c r="T272" s="126">
        <f t="shared" si="3842"/>
        <v>1.028984399683051</v>
      </c>
      <c r="U272" s="126">
        <f t="shared" si="3842"/>
        <v>1.0319385096780509</v>
      </c>
      <c r="V272" s="126">
        <f t="shared" si="3842"/>
        <v>1.0349011006236515</v>
      </c>
      <c r="W272" s="126">
        <f t="shared" si="3842"/>
        <v>1.0377730230388176</v>
      </c>
      <c r="X272" s="126">
        <f t="shared" si="3842"/>
        <v>1.0408518228283561</v>
      </c>
      <c r="Y272" s="126">
        <f t="shared" si="3842"/>
        <v>1.0438400029932626</v>
      </c>
      <c r="Z272" s="126">
        <f t="shared" si="3842"/>
        <v>1.046836761920777</v>
      </c>
      <c r="AA272" s="126">
        <f t="shared" si="3842"/>
        <v>1.0498421242396576</v>
      </c>
      <c r="AB272" s="126">
        <f t="shared" si="3842"/>
        <v>1.05285611464937</v>
      </c>
      <c r="AC272" s="126">
        <f t="shared" si="3842"/>
        <v>1.0558787579202888</v>
      </c>
      <c r="AD272" s="126">
        <f t="shared" si="3842"/>
        <v>1.0589100788939025</v>
      </c>
      <c r="AE272" s="126">
        <f t="shared" si="3842"/>
        <v>1.0619501024830165</v>
      </c>
      <c r="AF272" s="126">
        <f t="shared" si="3842"/>
        <v>1.0649988536719583</v>
      </c>
      <c r="AG272" s="126">
        <f t="shared" si="3842"/>
        <v>1.0680563575167832</v>
      </c>
      <c r="AH272" s="126">
        <f t="shared" si="3842"/>
        <v>1.0711226391454798</v>
      </c>
      <c r="AI272" s="126">
        <f t="shared" si="3842"/>
        <v>1.0739924437404067</v>
      </c>
      <c r="AJ272" s="126">
        <f t="shared" si="3842"/>
        <v>1.0771786970311998</v>
      </c>
      <c r="AK272" s="126">
        <f t="shared" si="3842"/>
        <v>1.0802711679727233</v>
      </c>
      <c r="AL272" s="126">
        <f t="shared" si="3842"/>
        <v>1.0833725170851116</v>
      </c>
      <c r="AM272" s="126">
        <f t="shared" si="3842"/>
        <v>1.0864827698566941</v>
      </c>
      <c r="AN272" s="126">
        <f t="shared" si="3842"/>
        <v>1.0896019518489746</v>
      </c>
      <c r="AO272" s="126">
        <f t="shared" si="3842"/>
        <v>1.0927300886968412</v>
      </c>
      <c r="AP272" s="126">
        <f t="shared" si="3842"/>
        <v>1.0958672061087775</v>
      </c>
      <c r="AQ272" s="126">
        <f t="shared" si="3842"/>
        <v>1.0990133298670732</v>
      </c>
      <c r="AR272" s="126">
        <f t="shared" si="3842"/>
        <v>1.1021684858280367</v>
      </c>
      <c r="AS272" s="126">
        <f t="shared" si="3842"/>
        <v>1.1053326999222071</v>
      </c>
      <c r="AT272" s="126">
        <f t="shared" si="3842"/>
        <v>1.1085059981545673</v>
      </c>
      <c r="AU272" s="126">
        <f t="shared" si="3842"/>
        <v>1.111475962088432</v>
      </c>
      <c r="AV272" s="126">
        <f t="shared" si="3842"/>
        <v>1.1147734191259395</v>
      </c>
      <c r="AW272" s="126">
        <f t="shared" si="3842"/>
        <v>1.1179738207069689</v>
      </c>
      <c r="AX272" s="126">
        <f t="shared" si="3842"/>
        <v>1.1211834103167977</v>
      </c>
      <c r="AY272" s="126">
        <f t="shared" si="3842"/>
        <v>1.1244022143333261</v>
      </c>
      <c r="AZ272" s="126">
        <f t="shared" si="3842"/>
        <v>1.1276302592101826</v>
      </c>
      <c r="BA272" s="126">
        <f t="shared" si="3842"/>
        <v>1.1308675714769412</v>
      </c>
      <c r="BB272" s="126">
        <f t="shared" si="3842"/>
        <v>1.1341141777393395</v>
      </c>
      <c r="BC272" s="126">
        <f t="shared" si="3842"/>
        <v>1.1373701046794982</v>
      </c>
      <c r="BD272" s="126">
        <f t="shared" si="3842"/>
        <v>1.1406353790561385</v>
      </c>
      <c r="BE272" s="126">
        <f t="shared" si="3842"/>
        <v>1.1439100277048042</v>
      </c>
      <c r="BF272" s="126">
        <f t="shared" si="3842"/>
        <v>1.1471940775380809</v>
      </c>
      <c r="BG272" s="126">
        <f t="shared" si="3842"/>
        <v>1.15026769648205</v>
      </c>
      <c r="BH272" s="126">
        <f t="shared" si="3842"/>
        <v>1.1536802383994258</v>
      </c>
      <c r="BI272" s="126">
        <f t="shared" si="3842"/>
        <v>1.1569923375180708</v>
      </c>
      <c r="BJ272" s="126">
        <f t="shared" si="3842"/>
        <v>1.1603139453378331</v>
      </c>
      <c r="BK272" s="126">
        <f t="shared" si="3842"/>
        <v>1.1636450891572303</v>
      </c>
      <c r="BL272" s="126">
        <f t="shared" si="3842"/>
        <v>1.1669857963531516</v>
      </c>
      <c r="BM272" s="126">
        <f t="shared" si="3842"/>
        <v>1.1703360943810825</v>
      </c>
      <c r="BN272" s="126">
        <f t="shared" si="3842"/>
        <v>1.1736960107753303</v>
      </c>
      <c r="BO272" s="126">
        <f t="shared" si="3842"/>
        <v>1.1770655731492505</v>
      </c>
      <c r="BP272" s="126">
        <f t="shared" si="3842"/>
        <v>1.180444809195474</v>
      </c>
      <c r="BQ272" s="126">
        <f t="shared" si="3842"/>
        <v>1.1838337466861339</v>
      </c>
      <c r="BR272" s="126">
        <f t="shared" si="3842"/>
        <v>1.1872324134730949</v>
      </c>
      <c r="BS272" s="126">
        <f t="shared" si="3842"/>
        <v>1.1905270658589224</v>
      </c>
      <c r="BT272" s="126">
        <f t="shared" si="3842"/>
        <v>1.1940590467434065</v>
      </c>
      <c r="BU272" s="126">
        <f t="shared" si="3842"/>
        <v>1.1974870693312041</v>
      </c>
      <c r="BV272" s="126">
        <f t="shared" si="3842"/>
        <v>1.2009249334246579</v>
      </c>
      <c r="BW272" s="126">
        <f t="shared" ref="BW272:EB272" si="3843">BW$13</f>
        <v>1.204372667277734</v>
      </c>
      <c r="BX272" s="126">
        <f t="shared" si="3843"/>
        <v>1.2078302992255125</v>
      </c>
      <c r="BY272" s="126">
        <f t="shared" si="3843"/>
        <v>1.2112978576844211</v>
      </c>
      <c r="BZ272" s="126">
        <f t="shared" si="3843"/>
        <v>1.2147753711524676</v>
      </c>
      <c r="CA272" s="126">
        <f t="shared" si="3843"/>
        <v>1.2182628682094752</v>
      </c>
      <c r="CB272" s="126">
        <f t="shared" si="3843"/>
        <v>1.2217603775173165</v>
      </c>
      <c r="CC272" s="126">
        <f t="shared" si="3843"/>
        <v>1.2252679278201495</v>
      </c>
      <c r="CD272" s="126">
        <f t="shared" si="3843"/>
        <v>1.2287855479446541</v>
      </c>
      <c r="CE272" s="126">
        <f t="shared" si="3843"/>
        <v>1.232077770779646</v>
      </c>
      <c r="CF272" s="126">
        <f t="shared" si="3843"/>
        <v>1.23573302168438</v>
      </c>
      <c r="CG272" s="126">
        <f t="shared" si="3843"/>
        <v>1.2392806860334544</v>
      </c>
      <c r="CH272" s="126">
        <f t="shared" si="3843"/>
        <v>1.2428385353675644</v>
      </c>
      <c r="CI272" s="126">
        <f t="shared" si="3843"/>
        <v>1.2464065989267703</v>
      </c>
      <c r="CJ272" s="126">
        <f t="shared" si="3843"/>
        <v>1.2499849060350778</v>
      </c>
      <c r="CK272" s="126">
        <f t="shared" si="3843"/>
        <v>1.2535734861006791</v>
      </c>
      <c r="CL272" s="126">
        <f t="shared" si="3843"/>
        <v>1.257172368616194</v>
      </c>
      <c r="CM272" s="126">
        <f t="shared" si="3843"/>
        <v>1.2607815831589126</v>
      </c>
      <c r="CN272" s="126">
        <f t="shared" si="3843"/>
        <v>1.2644011593910389</v>
      </c>
      <c r="CO272" s="126">
        <f t="shared" si="3843"/>
        <v>1.2680311270599336</v>
      </c>
      <c r="CP272" s="126">
        <f t="shared" si="3843"/>
        <v>1.2716715159983594</v>
      </c>
      <c r="CQ272" s="126">
        <f t="shared" si="3843"/>
        <v>1.2750786410337906</v>
      </c>
      <c r="CR272" s="126">
        <f t="shared" si="3843"/>
        <v>1.2788614642181557</v>
      </c>
      <c r="CS272" s="126">
        <f t="shared" si="3843"/>
        <v>1.2825329459576562</v>
      </c>
      <c r="CT272" s="126">
        <f t="shared" si="3843"/>
        <v>1.2862149681493797</v>
      </c>
      <c r="CU272" s="126">
        <f t="shared" si="3843"/>
        <v>1.289907561053897</v>
      </c>
      <c r="CV272" s="126">
        <f t="shared" si="3843"/>
        <v>1.293610755018654</v>
      </c>
      <c r="CW272" s="126">
        <f t="shared" si="3843"/>
        <v>1.2973245804782207</v>
      </c>
      <c r="CX272" s="126">
        <f t="shared" si="3843"/>
        <v>1.3010490679545423</v>
      </c>
      <c r="CY272" s="126">
        <f t="shared" si="3843"/>
        <v>1.304784248057189</v>
      </c>
      <c r="CZ272" s="126">
        <f t="shared" si="3843"/>
        <v>1.3085301514836076</v>
      </c>
      <c r="DA272" s="126">
        <f t="shared" si="3843"/>
        <v>1.3122868090193751</v>
      </c>
      <c r="DB272" s="126">
        <f t="shared" si="3843"/>
        <v>1.3160542515384499</v>
      </c>
      <c r="DC272" s="126">
        <f t="shared" si="3843"/>
        <v>1.3195802889875801</v>
      </c>
      <c r="DD272" s="126">
        <f t="shared" si="3843"/>
        <v>1.323495136864544</v>
      </c>
      <c r="DE272" s="126">
        <f t="shared" si="3843"/>
        <v>1.3272947573576725</v>
      </c>
      <c r="DF272" s="126">
        <f t="shared" si="3843"/>
        <v>1.3311052861764079</v>
      </c>
      <c r="DG272" s="126">
        <f t="shared" si="3843"/>
        <v>1.3349267546374479</v>
      </c>
      <c r="DH272" s="126">
        <f t="shared" si="3843"/>
        <v>1.3387591941473977</v>
      </c>
      <c r="DI272" s="126">
        <f t="shared" si="3843"/>
        <v>1.3426026362030277</v>
      </c>
      <c r="DJ272" s="126">
        <f t="shared" si="3843"/>
        <v>1.3464571123915319</v>
      </c>
      <c r="DK272" s="126">
        <f t="shared" si="3843"/>
        <v>1.3503226543907885</v>
      </c>
      <c r="DL272" s="126">
        <f t="shared" si="3843"/>
        <v>1.3541992939696192</v>
      </c>
      <c r="DM272" s="126">
        <f t="shared" si="3843"/>
        <v>1.358087062988051</v>
      </c>
      <c r="DN272" s="126">
        <f t="shared" si="3843"/>
        <v>1.361985993397578</v>
      </c>
      <c r="DO272" s="126">
        <f t="shared" si="3843"/>
        <v>1.3657655991021458</v>
      </c>
      <c r="DP272" s="126">
        <f t="shared" si="3843"/>
        <v>1.3698174666548035</v>
      </c>
      <c r="DQ272" s="126">
        <f t="shared" si="3843"/>
        <v>1.3737500738651915</v>
      </c>
      <c r="DR272" s="126">
        <f t="shared" si="3843"/>
        <v>1.3776939711925826</v>
      </c>
      <c r="DS272" s="126">
        <f t="shared" si="3843"/>
        <v>1.381649191049759</v>
      </c>
      <c r="DT272" s="126">
        <f t="shared" si="3843"/>
        <v>1.385615765942557</v>
      </c>
      <c r="DU272" s="126">
        <f t="shared" si="3843"/>
        <v>1.3895937284701338</v>
      </c>
      <c r="DV272" s="126">
        <f t="shared" si="3843"/>
        <v>1.3935831113252357</v>
      </c>
      <c r="DW272" s="126">
        <f t="shared" si="3843"/>
        <v>1.3975839472944662</v>
      </c>
      <c r="DX272" s="126">
        <f t="shared" si="3843"/>
        <v>1.401596269258556</v>
      </c>
      <c r="DY272" s="126">
        <f t="shared" si="3843"/>
        <v>1.4056201101926329</v>
      </c>
      <c r="DZ272" s="126">
        <f t="shared" si="3843"/>
        <v>1.4096555031664932</v>
      </c>
      <c r="EA272" s="126">
        <f t="shared" si="3843"/>
        <v>1.4134323217047313</v>
      </c>
      <c r="EB272" s="126">
        <f t="shared" si="3843"/>
        <v>1.4176256038945581</v>
      </c>
    </row>
    <row r="273" spans="2:132" outlineLevel="1" x14ac:dyDescent="0.25">
      <c r="C273" s="321" t="s">
        <v>518</v>
      </c>
      <c r="D273" s="38"/>
      <c r="E273" s="38"/>
      <c r="F273" s="38"/>
      <c r="G273" s="52" t="s">
        <v>220</v>
      </c>
      <c r="H273" s="46">
        <f t="shared" ref="H273" si="3844">SUM(J273:EB273)</f>
        <v>0</v>
      </c>
      <c r="I273" s="38"/>
      <c r="J273" s="82">
        <f>J271*J272</f>
        <v>0</v>
      </c>
      <c r="K273" s="82">
        <f t="shared" ref="K273" si="3845">K271*K272</f>
        <v>0</v>
      </c>
      <c r="L273" s="82">
        <f t="shared" ref="L273" si="3846">L271*L272</f>
        <v>0</v>
      </c>
      <c r="M273" s="82">
        <f t="shared" ref="M273" si="3847">M271*M272</f>
        <v>0</v>
      </c>
      <c r="N273" s="82">
        <f t="shared" ref="N273" si="3848">N271*N272</f>
        <v>0</v>
      </c>
      <c r="O273" s="82">
        <f t="shared" ref="O273" si="3849">O271*O272</f>
        <v>0</v>
      </c>
      <c r="P273" s="82">
        <f t="shared" ref="P273" si="3850">P271*P272</f>
        <v>0</v>
      </c>
      <c r="Q273" s="82">
        <f t="shared" ref="Q273" si="3851">Q271*Q272</f>
        <v>0</v>
      </c>
      <c r="R273" s="82">
        <f t="shared" ref="R273" si="3852">R271*R272</f>
        <v>0</v>
      </c>
      <c r="S273" s="82">
        <f t="shared" ref="S273" si="3853">S271*S272</f>
        <v>0</v>
      </c>
      <c r="T273" s="82">
        <f t="shared" ref="T273" si="3854">T271*T272</f>
        <v>0</v>
      </c>
      <c r="U273" s="82">
        <f t="shared" ref="U273" si="3855">U271*U272</f>
        <v>0</v>
      </c>
      <c r="V273" s="82">
        <f t="shared" ref="V273" si="3856">V271*V272</f>
        <v>0</v>
      </c>
      <c r="W273" s="82">
        <f t="shared" ref="W273" si="3857">W271*W272</f>
        <v>0</v>
      </c>
      <c r="X273" s="82">
        <f t="shared" ref="X273" si="3858">X271*X272</f>
        <v>0</v>
      </c>
      <c r="Y273" s="82">
        <f t="shared" ref="Y273" si="3859">Y271*Y272</f>
        <v>0</v>
      </c>
      <c r="Z273" s="82">
        <f t="shared" ref="Z273" si="3860">Z271*Z272</f>
        <v>0</v>
      </c>
      <c r="AA273" s="82">
        <f t="shared" ref="AA273" si="3861">AA271*AA272</f>
        <v>0</v>
      </c>
      <c r="AB273" s="82">
        <f t="shared" ref="AB273" si="3862">AB271*AB272</f>
        <v>0</v>
      </c>
      <c r="AC273" s="82">
        <f t="shared" ref="AC273" si="3863">AC271*AC272</f>
        <v>0</v>
      </c>
      <c r="AD273" s="82">
        <f t="shared" ref="AD273" si="3864">AD271*AD272</f>
        <v>0</v>
      </c>
      <c r="AE273" s="82">
        <f t="shared" ref="AE273" si="3865">AE271*AE272</f>
        <v>0</v>
      </c>
      <c r="AF273" s="82">
        <f t="shared" ref="AF273" si="3866">AF271*AF272</f>
        <v>0</v>
      </c>
      <c r="AG273" s="82">
        <f t="shared" ref="AG273" si="3867">AG271*AG272</f>
        <v>0</v>
      </c>
      <c r="AH273" s="82">
        <f t="shared" ref="AH273" si="3868">AH271*AH272</f>
        <v>0</v>
      </c>
      <c r="AI273" s="82">
        <f t="shared" ref="AI273" si="3869">AI271*AI272</f>
        <v>0</v>
      </c>
      <c r="AJ273" s="82">
        <f t="shared" ref="AJ273" si="3870">AJ271*AJ272</f>
        <v>0</v>
      </c>
      <c r="AK273" s="82">
        <f t="shared" ref="AK273" si="3871">AK271*AK272</f>
        <v>0</v>
      </c>
      <c r="AL273" s="82">
        <f t="shared" ref="AL273" si="3872">AL271*AL272</f>
        <v>0</v>
      </c>
      <c r="AM273" s="82">
        <f t="shared" ref="AM273" si="3873">AM271*AM272</f>
        <v>0</v>
      </c>
      <c r="AN273" s="82">
        <f t="shared" ref="AN273" si="3874">AN271*AN272</f>
        <v>0</v>
      </c>
      <c r="AO273" s="82">
        <f t="shared" ref="AO273" si="3875">AO271*AO272</f>
        <v>0</v>
      </c>
      <c r="AP273" s="82">
        <f t="shared" ref="AP273" si="3876">AP271*AP272</f>
        <v>0</v>
      </c>
      <c r="AQ273" s="82">
        <f t="shared" ref="AQ273" si="3877">AQ271*AQ272</f>
        <v>0</v>
      </c>
      <c r="AR273" s="82">
        <f t="shared" ref="AR273" si="3878">AR271*AR272</f>
        <v>0</v>
      </c>
      <c r="AS273" s="82">
        <f t="shared" ref="AS273" si="3879">AS271*AS272</f>
        <v>0</v>
      </c>
      <c r="AT273" s="82">
        <f t="shared" ref="AT273" si="3880">AT271*AT272</f>
        <v>0</v>
      </c>
      <c r="AU273" s="82">
        <f t="shared" ref="AU273" si="3881">AU271*AU272</f>
        <v>0</v>
      </c>
      <c r="AV273" s="82">
        <f t="shared" ref="AV273" si="3882">AV271*AV272</f>
        <v>0</v>
      </c>
      <c r="AW273" s="82">
        <f t="shared" ref="AW273" si="3883">AW271*AW272</f>
        <v>0</v>
      </c>
      <c r="AX273" s="82">
        <f t="shared" ref="AX273" si="3884">AX271*AX272</f>
        <v>0</v>
      </c>
      <c r="AY273" s="82">
        <f t="shared" ref="AY273" si="3885">AY271*AY272</f>
        <v>0</v>
      </c>
      <c r="AZ273" s="82">
        <f t="shared" ref="AZ273" si="3886">AZ271*AZ272</f>
        <v>0</v>
      </c>
      <c r="BA273" s="82">
        <f t="shared" ref="BA273" si="3887">BA271*BA272</f>
        <v>0</v>
      </c>
      <c r="BB273" s="82">
        <f t="shared" ref="BB273" si="3888">BB271*BB272</f>
        <v>0</v>
      </c>
      <c r="BC273" s="82">
        <f t="shared" ref="BC273" si="3889">BC271*BC272</f>
        <v>0</v>
      </c>
      <c r="BD273" s="82">
        <f t="shared" ref="BD273" si="3890">BD271*BD272</f>
        <v>0</v>
      </c>
      <c r="BE273" s="82">
        <f t="shared" ref="BE273" si="3891">BE271*BE272</f>
        <v>0</v>
      </c>
      <c r="BF273" s="82">
        <f t="shared" ref="BF273" si="3892">BF271*BF272</f>
        <v>0</v>
      </c>
      <c r="BG273" s="82">
        <f t="shared" ref="BG273" si="3893">BG271*BG272</f>
        <v>0</v>
      </c>
      <c r="BH273" s="82">
        <f t="shared" ref="BH273" si="3894">BH271*BH272</f>
        <v>0</v>
      </c>
      <c r="BI273" s="82">
        <f t="shared" ref="BI273" si="3895">BI271*BI272</f>
        <v>0</v>
      </c>
      <c r="BJ273" s="82">
        <f t="shared" ref="BJ273" si="3896">BJ271*BJ272</f>
        <v>0</v>
      </c>
      <c r="BK273" s="82">
        <f t="shared" ref="BK273" si="3897">BK271*BK272</f>
        <v>0</v>
      </c>
      <c r="BL273" s="82">
        <f t="shared" ref="BL273" si="3898">BL271*BL272</f>
        <v>0</v>
      </c>
      <c r="BM273" s="82">
        <f t="shared" ref="BM273" si="3899">BM271*BM272</f>
        <v>0</v>
      </c>
      <c r="BN273" s="82">
        <f t="shared" ref="BN273" si="3900">BN271*BN272</f>
        <v>0</v>
      </c>
      <c r="BO273" s="82">
        <f t="shared" ref="BO273" si="3901">BO271*BO272</f>
        <v>0</v>
      </c>
      <c r="BP273" s="82">
        <f t="shared" ref="BP273" si="3902">BP271*BP272</f>
        <v>0</v>
      </c>
      <c r="BQ273" s="82">
        <f t="shared" ref="BQ273" si="3903">BQ271*BQ272</f>
        <v>0</v>
      </c>
      <c r="BR273" s="82">
        <f t="shared" ref="BR273" si="3904">BR271*BR272</f>
        <v>0</v>
      </c>
      <c r="BS273" s="82">
        <f t="shared" ref="BS273" si="3905">BS271*BS272</f>
        <v>0</v>
      </c>
      <c r="BT273" s="82">
        <f t="shared" ref="BT273" si="3906">BT271*BT272</f>
        <v>0</v>
      </c>
      <c r="BU273" s="82">
        <f t="shared" ref="BU273" si="3907">BU271*BU272</f>
        <v>0</v>
      </c>
      <c r="BV273" s="82">
        <f t="shared" ref="BV273" si="3908">BV271*BV272</f>
        <v>0</v>
      </c>
      <c r="BW273" s="82">
        <f t="shared" ref="BW273" si="3909">BW271*BW272</f>
        <v>0</v>
      </c>
      <c r="BX273" s="82">
        <f t="shared" ref="BX273" si="3910">BX271*BX272</f>
        <v>0</v>
      </c>
      <c r="BY273" s="82">
        <f t="shared" ref="BY273" si="3911">BY271*BY272</f>
        <v>0</v>
      </c>
      <c r="BZ273" s="82">
        <f t="shared" ref="BZ273" si="3912">BZ271*BZ272</f>
        <v>0</v>
      </c>
      <c r="CA273" s="82">
        <f t="shared" ref="CA273" si="3913">CA271*CA272</f>
        <v>0</v>
      </c>
      <c r="CB273" s="82">
        <f t="shared" ref="CB273" si="3914">CB271*CB272</f>
        <v>0</v>
      </c>
      <c r="CC273" s="82">
        <f t="shared" ref="CC273" si="3915">CC271*CC272</f>
        <v>0</v>
      </c>
      <c r="CD273" s="82">
        <f t="shared" ref="CD273" si="3916">CD271*CD272</f>
        <v>0</v>
      </c>
      <c r="CE273" s="82">
        <f t="shared" ref="CE273" si="3917">CE271*CE272</f>
        <v>0</v>
      </c>
      <c r="CF273" s="82">
        <f t="shared" ref="CF273" si="3918">CF271*CF272</f>
        <v>0</v>
      </c>
      <c r="CG273" s="82">
        <f t="shared" ref="CG273" si="3919">CG271*CG272</f>
        <v>0</v>
      </c>
      <c r="CH273" s="82">
        <f t="shared" ref="CH273" si="3920">CH271*CH272</f>
        <v>0</v>
      </c>
      <c r="CI273" s="82">
        <f t="shared" ref="CI273" si="3921">CI271*CI272</f>
        <v>0</v>
      </c>
      <c r="CJ273" s="82">
        <f t="shared" ref="CJ273" si="3922">CJ271*CJ272</f>
        <v>0</v>
      </c>
      <c r="CK273" s="82">
        <f t="shared" ref="CK273" si="3923">CK271*CK272</f>
        <v>0</v>
      </c>
      <c r="CL273" s="82">
        <f t="shared" ref="CL273" si="3924">CL271*CL272</f>
        <v>0</v>
      </c>
      <c r="CM273" s="82">
        <f t="shared" ref="CM273" si="3925">CM271*CM272</f>
        <v>0</v>
      </c>
      <c r="CN273" s="82">
        <f t="shared" ref="CN273" si="3926">CN271*CN272</f>
        <v>0</v>
      </c>
      <c r="CO273" s="82">
        <f t="shared" ref="CO273" si="3927">CO271*CO272</f>
        <v>0</v>
      </c>
      <c r="CP273" s="82">
        <f t="shared" ref="CP273" si="3928">CP271*CP272</f>
        <v>0</v>
      </c>
      <c r="CQ273" s="82">
        <f t="shared" ref="CQ273" si="3929">CQ271*CQ272</f>
        <v>0</v>
      </c>
      <c r="CR273" s="82">
        <f t="shared" ref="CR273" si="3930">CR271*CR272</f>
        <v>0</v>
      </c>
      <c r="CS273" s="82">
        <f t="shared" ref="CS273" si="3931">CS271*CS272</f>
        <v>0</v>
      </c>
      <c r="CT273" s="82">
        <f t="shared" ref="CT273" si="3932">CT271*CT272</f>
        <v>0</v>
      </c>
      <c r="CU273" s="82">
        <f t="shared" ref="CU273" si="3933">CU271*CU272</f>
        <v>0</v>
      </c>
      <c r="CV273" s="82">
        <f t="shared" ref="CV273" si="3934">CV271*CV272</f>
        <v>0</v>
      </c>
      <c r="CW273" s="82">
        <f t="shared" ref="CW273" si="3935">CW271*CW272</f>
        <v>0</v>
      </c>
      <c r="CX273" s="82">
        <f t="shared" ref="CX273" si="3936">CX271*CX272</f>
        <v>0</v>
      </c>
      <c r="CY273" s="82">
        <f t="shared" ref="CY273" si="3937">CY271*CY272</f>
        <v>0</v>
      </c>
      <c r="CZ273" s="82">
        <f t="shared" ref="CZ273" si="3938">CZ271*CZ272</f>
        <v>0</v>
      </c>
      <c r="DA273" s="82">
        <f t="shared" ref="DA273" si="3939">DA271*DA272</f>
        <v>0</v>
      </c>
      <c r="DB273" s="82">
        <f t="shared" ref="DB273" si="3940">DB271*DB272</f>
        <v>0</v>
      </c>
      <c r="DC273" s="82">
        <f t="shared" ref="DC273" si="3941">DC271*DC272</f>
        <v>0</v>
      </c>
      <c r="DD273" s="82">
        <f t="shared" ref="DD273" si="3942">DD271*DD272</f>
        <v>0</v>
      </c>
      <c r="DE273" s="82">
        <f t="shared" ref="DE273" si="3943">DE271*DE272</f>
        <v>0</v>
      </c>
      <c r="DF273" s="82">
        <f t="shared" ref="DF273" si="3944">DF271*DF272</f>
        <v>0</v>
      </c>
      <c r="DG273" s="82">
        <f t="shared" ref="DG273" si="3945">DG271*DG272</f>
        <v>0</v>
      </c>
      <c r="DH273" s="82">
        <f t="shared" ref="DH273" si="3946">DH271*DH272</f>
        <v>0</v>
      </c>
      <c r="DI273" s="82">
        <f t="shared" ref="DI273" si="3947">DI271*DI272</f>
        <v>0</v>
      </c>
      <c r="DJ273" s="82">
        <f t="shared" ref="DJ273" si="3948">DJ271*DJ272</f>
        <v>0</v>
      </c>
      <c r="DK273" s="82">
        <f t="shared" ref="DK273" si="3949">DK271*DK272</f>
        <v>0</v>
      </c>
      <c r="DL273" s="82">
        <f t="shared" ref="DL273" si="3950">DL271*DL272</f>
        <v>0</v>
      </c>
      <c r="DM273" s="82">
        <f t="shared" ref="DM273" si="3951">DM271*DM272</f>
        <v>0</v>
      </c>
      <c r="DN273" s="82">
        <f t="shared" ref="DN273" si="3952">DN271*DN272</f>
        <v>0</v>
      </c>
      <c r="DO273" s="82">
        <f t="shared" ref="DO273" si="3953">DO271*DO272</f>
        <v>0</v>
      </c>
      <c r="DP273" s="82">
        <f t="shared" ref="DP273" si="3954">DP271*DP272</f>
        <v>0</v>
      </c>
      <c r="DQ273" s="82">
        <f t="shared" ref="DQ273" si="3955">DQ271*DQ272</f>
        <v>0</v>
      </c>
      <c r="DR273" s="82">
        <f t="shared" ref="DR273" si="3956">DR271*DR272</f>
        <v>0</v>
      </c>
      <c r="DS273" s="82">
        <f t="shared" ref="DS273" si="3957">DS271*DS272</f>
        <v>0</v>
      </c>
      <c r="DT273" s="82">
        <f t="shared" ref="DT273" si="3958">DT271*DT272</f>
        <v>0</v>
      </c>
      <c r="DU273" s="82">
        <f t="shared" ref="DU273" si="3959">DU271*DU272</f>
        <v>0</v>
      </c>
      <c r="DV273" s="82">
        <f t="shared" ref="DV273" si="3960">DV271*DV272</f>
        <v>0</v>
      </c>
      <c r="DW273" s="82">
        <f t="shared" ref="DW273" si="3961">DW271*DW272</f>
        <v>0</v>
      </c>
      <c r="DX273" s="82">
        <f t="shared" ref="DX273" si="3962">DX271*DX272</f>
        <v>0</v>
      </c>
      <c r="DY273" s="82">
        <f t="shared" ref="DY273" si="3963">DY271*DY272</f>
        <v>0</v>
      </c>
      <c r="DZ273" s="82">
        <f t="shared" ref="DZ273" si="3964">DZ271*DZ272</f>
        <v>0</v>
      </c>
      <c r="EA273" s="82">
        <f t="shared" ref="EA273" si="3965">EA271*EA272</f>
        <v>0</v>
      </c>
      <c r="EB273" s="82">
        <f t="shared" ref="EB273" si="3966">EB271*EB272</f>
        <v>0</v>
      </c>
    </row>
    <row r="274" spans="2:132" outlineLevel="1" x14ac:dyDescent="0.25">
      <c r="C274" s="311"/>
      <c r="G274" s="52"/>
      <c r="H274" s="29"/>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row>
    <row r="275" spans="2:132" ht="13" x14ac:dyDescent="0.3">
      <c r="C275" s="348" t="s">
        <v>568</v>
      </c>
      <c r="D275" s="342"/>
      <c r="E275" s="342"/>
      <c r="F275" s="342"/>
      <c r="G275" s="349" t="s">
        <v>220</v>
      </c>
      <c r="H275" s="344">
        <f t="shared" ref="H275" si="3967">SUM(J275:EB275)</f>
        <v>0</v>
      </c>
      <c r="I275" s="342"/>
      <c r="J275" s="345">
        <f t="shared" ref="J275:AO275" si="3968">CHOOSE(Scenario,J256,J265,J273)</f>
        <v>0</v>
      </c>
      <c r="K275" s="346">
        <f t="shared" si="3968"/>
        <v>0</v>
      </c>
      <c r="L275" s="346">
        <f t="shared" si="3968"/>
        <v>0</v>
      </c>
      <c r="M275" s="346">
        <f t="shared" si="3968"/>
        <v>0</v>
      </c>
      <c r="N275" s="346">
        <f t="shared" si="3968"/>
        <v>0</v>
      </c>
      <c r="O275" s="346">
        <f t="shared" si="3968"/>
        <v>0</v>
      </c>
      <c r="P275" s="346">
        <f t="shared" si="3968"/>
        <v>0</v>
      </c>
      <c r="Q275" s="346">
        <f t="shared" si="3968"/>
        <v>0</v>
      </c>
      <c r="R275" s="346">
        <f t="shared" si="3968"/>
        <v>0</v>
      </c>
      <c r="S275" s="346">
        <f t="shared" si="3968"/>
        <v>0</v>
      </c>
      <c r="T275" s="346">
        <f t="shared" si="3968"/>
        <v>0</v>
      </c>
      <c r="U275" s="346">
        <f t="shared" si="3968"/>
        <v>0</v>
      </c>
      <c r="V275" s="346">
        <f t="shared" si="3968"/>
        <v>0</v>
      </c>
      <c r="W275" s="346">
        <f t="shared" si="3968"/>
        <v>0</v>
      </c>
      <c r="X275" s="346">
        <f t="shared" si="3968"/>
        <v>0</v>
      </c>
      <c r="Y275" s="346">
        <f t="shared" si="3968"/>
        <v>0</v>
      </c>
      <c r="Z275" s="346">
        <f t="shared" si="3968"/>
        <v>0</v>
      </c>
      <c r="AA275" s="346">
        <f t="shared" si="3968"/>
        <v>0</v>
      </c>
      <c r="AB275" s="346">
        <f t="shared" si="3968"/>
        <v>0</v>
      </c>
      <c r="AC275" s="346">
        <f t="shared" si="3968"/>
        <v>0</v>
      </c>
      <c r="AD275" s="346">
        <f t="shared" si="3968"/>
        <v>0</v>
      </c>
      <c r="AE275" s="346">
        <f t="shared" si="3968"/>
        <v>0</v>
      </c>
      <c r="AF275" s="346">
        <f t="shared" si="3968"/>
        <v>0</v>
      </c>
      <c r="AG275" s="346">
        <f t="shared" si="3968"/>
        <v>0</v>
      </c>
      <c r="AH275" s="346">
        <f t="shared" si="3968"/>
        <v>0</v>
      </c>
      <c r="AI275" s="346">
        <f t="shared" si="3968"/>
        <v>0</v>
      </c>
      <c r="AJ275" s="346">
        <f t="shared" si="3968"/>
        <v>0</v>
      </c>
      <c r="AK275" s="346">
        <f t="shared" si="3968"/>
        <v>0</v>
      </c>
      <c r="AL275" s="346">
        <f t="shared" si="3968"/>
        <v>0</v>
      </c>
      <c r="AM275" s="346">
        <f t="shared" si="3968"/>
        <v>0</v>
      </c>
      <c r="AN275" s="346">
        <f t="shared" si="3968"/>
        <v>0</v>
      </c>
      <c r="AO275" s="346">
        <f t="shared" si="3968"/>
        <v>0</v>
      </c>
      <c r="AP275" s="346">
        <f t="shared" ref="AP275:BU275" si="3969">CHOOSE(Scenario,AP256,AP265,AP273)</f>
        <v>0</v>
      </c>
      <c r="AQ275" s="346">
        <f t="shared" si="3969"/>
        <v>0</v>
      </c>
      <c r="AR275" s="346">
        <f t="shared" si="3969"/>
        <v>0</v>
      </c>
      <c r="AS275" s="346">
        <f t="shared" si="3969"/>
        <v>0</v>
      </c>
      <c r="AT275" s="346">
        <f t="shared" si="3969"/>
        <v>0</v>
      </c>
      <c r="AU275" s="346">
        <f t="shared" si="3969"/>
        <v>0</v>
      </c>
      <c r="AV275" s="346">
        <f t="shared" si="3969"/>
        <v>0</v>
      </c>
      <c r="AW275" s="346">
        <f t="shared" si="3969"/>
        <v>0</v>
      </c>
      <c r="AX275" s="346">
        <f t="shared" si="3969"/>
        <v>0</v>
      </c>
      <c r="AY275" s="346">
        <f t="shared" si="3969"/>
        <v>0</v>
      </c>
      <c r="AZ275" s="346">
        <f t="shared" si="3969"/>
        <v>0</v>
      </c>
      <c r="BA275" s="346">
        <f t="shared" si="3969"/>
        <v>0</v>
      </c>
      <c r="BB275" s="346">
        <f t="shared" si="3969"/>
        <v>0</v>
      </c>
      <c r="BC275" s="346">
        <f t="shared" si="3969"/>
        <v>0</v>
      </c>
      <c r="BD275" s="346">
        <f t="shared" si="3969"/>
        <v>0</v>
      </c>
      <c r="BE275" s="346">
        <f t="shared" si="3969"/>
        <v>0</v>
      </c>
      <c r="BF275" s="346">
        <f t="shared" si="3969"/>
        <v>0</v>
      </c>
      <c r="BG275" s="346">
        <f t="shared" si="3969"/>
        <v>0</v>
      </c>
      <c r="BH275" s="346">
        <f t="shared" si="3969"/>
        <v>0</v>
      </c>
      <c r="BI275" s="346">
        <f t="shared" si="3969"/>
        <v>0</v>
      </c>
      <c r="BJ275" s="346">
        <f t="shared" si="3969"/>
        <v>0</v>
      </c>
      <c r="BK275" s="346">
        <f t="shared" si="3969"/>
        <v>0</v>
      </c>
      <c r="BL275" s="346">
        <f t="shared" si="3969"/>
        <v>0</v>
      </c>
      <c r="BM275" s="346">
        <f t="shared" si="3969"/>
        <v>0</v>
      </c>
      <c r="BN275" s="346">
        <f t="shared" si="3969"/>
        <v>0</v>
      </c>
      <c r="BO275" s="346">
        <f t="shared" si="3969"/>
        <v>0</v>
      </c>
      <c r="BP275" s="346">
        <f t="shared" si="3969"/>
        <v>0</v>
      </c>
      <c r="BQ275" s="346">
        <f t="shared" si="3969"/>
        <v>0</v>
      </c>
      <c r="BR275" s="346">
        <f t="shared" si="3969"/>
        <v>0</v>
      </c>
      <c r="BS275" s="346">
        <f t="shared" si="3969"/>
        <v>0</v>
      </c>
      <c r="BT275" s="346">
        <f t="shared" si="3969"/>
        <v>0</v>
      </c>
      <c r="BU275" s="346">
        <f t="shared" si="3969"/>
        <v>0</v>
      </c>
      <c r="BV275" s="346">
        <f t="shared" ref="BV275:DA275" si="3970">CHOOSE(Scenario,BV256,BV265,BV273)</f>
        <v>0</v>
      </c>
      <c r="BW275" s="346">
        <f t="shared" si="3970"/>
        <v>0</v>
      </c>
      <c r="BX275" s="346">
        <f t="shared" si="3970"/>
        <v>0</v>
      </c>
      <c r="BY275" s="346">
        <f t="shared" si="3970"/>
        <v>0</v>
      </c>
      <c r="BZ275" s="346">
        <f t="shared" si="3970"/>
        <v>0</v>
      </c>
      <c r="CA275" s="346">
        <f t="shared" si="3970"/>
        <v>0</v>
      </c>
      <c r="CB275" s="346">
        <f t="shared" si="3970"/>
        <v>0</v>
      </c>
      <c r="CC275" s="346">
        <f t="shared" si="3970"/>
        <v>0</v>
      </c>
      <c r="CD275" s="346">
        <f t="shared" si="3970"/>
        <v>0</v>
      </c>
      <c r="CE275" s="346">
        <f t="shared" si="3970"/>
        <v>0</v>
      </c>
      <c r="CF275" s="346">
        <f t="shared" si="3970"/>
        <v>0</v>
      </c>
      <c r="CG275" s="346">
        <f t="shared" si="3970"/>
        <v>0</v>
      </c>
      <c r="CH275" s="346">
        <f t="shared" si="3970"/>
        <v>0</v>
      </c>
      <c r="CI275" s="346">
        <f t="shared" si="3970"/>
        <v>0</v>
      </c>
      <c r="CJ275" s="346">
        <f t="shared" si="3970"/>
        <v>0</v>
      </c>
      <c r="CK275" s="346">
        <f t="shared" si="3970"/>
        <v>0</v>
      </c>
      <c r="CL275" s="346">
        <f t="shared" si="3970"/>
        <v>0</v>
      </c>
      <c r="CM275" s="346">
        <f t="shared" si="3970"/>
        <v>0</v>
      </c>
      <c r="CN275" s="346">
        <f t="shared" si="3970"/>
        <v>0</v>
      </c>
      <c r="CO275" s="346">
        <f t="shared" si="3970"/>
        <v>0</v>
      </c>
      <c r="CP275" s="346">
        <f t="shared" si="3970"/>
        <v>0</v>
      </c>
      <c r="CQ275" s="346">
        <f t="shared" si="3970"/>
        <v>0</v>
      </c>
      <c r="CR275" s="346">
        <f t="shared" si="3970"/>
        <v>0</v>
      </c>
      <c r="CS275" s="346">
        <f t="shared" si="3970"/>
        <v>0</v>
      </c>
      <c r="CT275" s="346">
        <f t="shared" si="3970"/>
        <v>0</v>
      </c>
      <c r="CU275" s="346">
        <f t="shared" si="3970"/>
        <v>0</v>
      </c>
      <c r="CV275" s="346">
        <f t="shared" si="3970"/>
        <v>0</v>
      </c>
      <c r="CW275" s="346">
        <f t="shared" si="3970"/>
        <v>0</v>
      </c>
      <c r="CX275" s="346">
        <f t="shared" si="3970"/>
        <v>0</v>
      </c>
      <c r="CY275" s="346">
        <f t="shared" si="3970"/>
        <v>0</v>
      </c>
      <c r="CZ275" s="346">
        <f t="shared" si="3970"/>
        <v>0</v>
      </c>
      <c r="DA275" s="346">
        <f t="shared" si="3970"/>
        <v>0</v>
      </c>
      <c r="DB275" s="346">
        <f t="shared" ref="DB275:EB275" si="3971">CHOOSE(Scenario,DB256,DB265,DB273)</f>
        <v>0</v>
      </c>
      <c r="DC275" s="346">
        <f t="shared" si="3971"/>
        <v>0</v>
      </c>
      <c r="DD275" s="346">
        <f t="shared" si="3971"/>
        <v>0</v>
      </c>
      <c r="DE275" s="346">
        <f t="shared" si="3971"/>
        <v>0</v>
      </c>
      <c r="DF275" s="346">
        <f t="shared" si="3971"/>
        <v>0</v>
      </c>
      <c r="DG275" s="346">
        <f t="shared" si="3971"/>
        <v>0</v>
      </c>
      <c r="DH275" s="346">
        <f t="shared" si="3971"/>
        <v>0</v>
      </c>
      <c r="DI275" s="346">
        <f t="shared" si="3971"/>
        <v>0</v>
      </c>
      <c r="DJ275" s="346">
        <f t="shared" si="3971"/>
        <v>0</v>
      </c>
      <c r="DK275" s="346">
        <f t="shared" si="3971"/>
        <v>0</v>
      </c>
      <c r="DL275" s="346">
        <f t="shared" si="3971"/>
        <v>0</v>
      </c>
      <c r="DM275" s="346">
        <f t="shared" si="3971"/>
        <v>0</v>
      </c>
      <c r="DN275" s="346">
        <f t="shared" si="3971"/>
        <v>0</v>
      </c>
      <c r="DO275" s="346">
        <f t="shared" si="3971"/>
        <v>0</v>
      </c>
      <c r="DP275" s="346">
        <f t="shared" si="3971"/>
        <v>0</v>
      </c>
      <c r="DQ275" s="346">
        <f t="shared" si="3971"/>
        <v>0</v>
      </c>
      <c r="DR275" s="346">
        <f t="shared" si="3971"/>
        <v>0</v>
      </c>
      <c r="DS275" s="346">
        <f t="shared" si="3971"/>
        <v>0</v>
      </c>
      <c r="DT275" s="346">
        <f t="shared" si="3971"/>
        <v>0</v>
      </c>
      <c r="DU275" s="346">
        <f t="shared" si="3971"/>
        <v>0</v>
      </c>
      <c r="DV275" s="346">
        <f t="shared" si="3971"/>
        <v>0</v>
      </c>
      <c r="DW275" s="346">
        <f t="shared" si="3971"/>
        <v>0</v>
      </c>
      <c r="DX275" s="346">
        <f t="shared" si="3971"/>
        <v>0</v>
      </c>
      <c r="DY275" s="346">
        <f t="shared" si="3971"/>
        <v>0</v>
      </c>
      <c r="DZ275" s="346">
        <f t="shared" si="3971"/>
        <v>0</v>
      </c>
      <c r="EA275" s="346">
        <f t="shared" si="3971"/>
        <v>0</v>
      </c>
      <c r="EB275" s="347">
        <f t="shared" si="3971"/>
        <v>0</v>
      </c>
    </row>
    <row r="276" spans="2:132" ht="13" x14ac:dyDescent="0.3">
      <c r="C276" s="24"/>
      <c r="G276" s="52"/>
      <c r="H276" s="29"/>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row>
    <row r="277" spans="2:132" ht="13" x14ac:dyDescent="0.3">
      <c r="B277" s="34"/>
      <c r="C277" s="2" t="s">
        <v>515</v>
      </c>
      <c r="D277" s="34"/>
      <c r="E277" s="34"/>
      <c r="F277" s="34"/>
      <c r="G277" s="67"/>
      <c r="H277" s="35"/>
      <c r="I277" s="34"/>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row>
    <row r="278" spans="2:132" ht="13" outlineLevel="1" x14ac:dyDescent="0.3">
      <c r="C278" s="340" t="s">
        <v>500</v>
      </c>
      <c r="G278" s="52"/>
      <c r="H278" s="29"/>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row>
    <row r="279" spans="2:132" outlineLevel="1" x14ac:dyDescent="0.25">
      <c r="C279" s="328" t="s">
        <v>505</v>
      </c>
      <c r="G279" s="52" t="s">
        <v>220</v>
      </c>
      <c r="H279" s="46">
        <f t="shared" ref="H279" si="3972">SUM(J279:EB279)</f>
        <v>0</v>
      </c>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row>
    <row r="280" spans="2:132" outlineLevel="1" x14ac:dyDescent="0.25">
      <c r="C280" s="32"/>
      <c r="G280" s="52"/>
      <c r="H280" s="29"/>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row>
    <row r="281" spans="2:132" ht="13" outlineLevel="1" x14ac:dyDescent="0.3">
      <c r="C281" s="340" t="s">
        <v>502</v>
      </c>
      <c r="G281" s="52"/>
      <c r="H281" s="29"/>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row>
    <row r="282" spans="2:132" outlineLevel="1" x14ac:dyDescent="0.25">
      <c r="C282" s="317" t="s">
        <v>519</v>
      </c>
      <c r="G282" s="52" t="s">
        <v>604</v>
      </c>
      <c r="H282" s="46">
        <f t="shared" ref="H282" si="3973">SUM(J282:EB282)</f>
        <v>0</v>
      </c>
      <c r="J282" s="82">
        <f>J259-J259*(J260+J261)</f>
        <v>0</v>
      </c>
      <c r="K282" s="82">
        <f t="shared" ref="K282:BV282" si="3974">K259-K259*(K260+K261)</f>
        <v>0</v>
      </c>
      <c r="L282" s="82">
        <f t="shared" si="3974"/>
        <v>0</v>
      </c>
      <c r="M282" s="82">
        <f t="shared" si="3974"/>
        <v>0</v>
      </c>
      <c r="N282" s="82">
        <f t="shared" si="3974"/>
        <v>0</v>
      </c>
      <c r="O282" s="82">
        <f t="shared" si="3974"/>
        <v>0</v>
      </c>
      <c r="P282" s="82">
        <f t="shared" si="3974"/>
        <v>0</v>
      </c>
      <c r="Q282" s="82">
        <f t="shared" si="3974"/>
        <v>0</v>
      </c>
      <c r="R282" s="82">
        <f t="shared" si="3974"/>
        <v>0</v>
      </c>
      <c r="S282" s="82">
        <f t="shared" si="3974"/>
        <v>0</v>
      </c>
      <c r="T282" s="82">
        <f t="shared" si="3974"/>
        <v>0</v>
      </c>
      <c r="U282" s="82">
        <f t="shared" si="3974"/>
        <v>0</v>
      </c>
      <c r="V282" s="82">
        <f t="shared" si="3974"/>
        <v>0</v>
      </c>
      <c r="W282" s="82">
        <f t="shared" si="3974"/>
        <v>0</v>
      </c>
      <c r="X282" s="82">
        <f t="shared" si="3974"/>
        <v>0</v>
      </c>
      <c r="Y282" s="82">
        <f t="shared" si="3974"/>
        <v>0</v>
      </c>
      <c r="Z282" s="82">
        <f t="shared" si="3974"/>
        <v>0</v>
      </c>
      <c r="AA282" s="82">
        <f t="shared" si="3974"/>
        <v>0</v>
      </c>
      <c r="AB282" s="82">
        <f t="shared" si="3974"/>
        <v>0</v>
      </c>
      <c r="AC282" s="82">
        <f t="shared" si="3974"/>
        <v>0</v>
      </c>
      <c r="AD282" s="82">
        <f t="shared" si="3974"/>
        <v>0</v>
      </c>
      <c r="AE282" s="82">
        <f t="shared" si="3974"/>
        <v>0</v>
      </c>
      <c r="AF282" s="82">
        <f t="shared" si="3974"/>
        <v>0</v>
      </c>
      <c r="AG282" s="82">
        <f t="shared" si="3974"/>
        <v>0</v>
      </c>
      <c r="AH282" s="82">
        <f t="shared" si="3974"/>
        <v>0</v>
      </c>
      <c r="AI282" s="82">
        <f t="shared" si="3974"/>
        <v>0</v>
      </c>
      <c r="AJ282" s="82">
        <f t="shared" si="3974"/>
        <v>0</v>
      </c>
      <c r="AK282" s="82">
        <f t="shared" si="3974"/>
        <v>0</v>
      </c>
      <c r="AL282" s="82">
        <f t="shared" si="3974"/>
        <v>0</v>
      </c>
      <c r="AM282" s="82">
        <f t="shared" si="3974"/>
        <v>0</v>
      </c>
      <c r="AN282" s="82">
        <f t="shared" si="3974"/>
        <v>0</v>
      </c>
      <c r="AO282" s="82">
        <f t="shared" si="3974"/>
        <v>0</v>
      </c>
      <c r="AP282" s="82">
        <f t="shared" si="3974"/>
        <v>0</v>
      </c>
      <c r="AQ282" s="82">
        <f t="shared" si="3974"/>
        <v>0</v>
      </c>
      <c r="AR282" s="82">
        <f t="shared" si="3974"/>
        <v>0</v>
      </c>
      <c r="AS282" s="82">
        <f t="shared" si="3974"/>
        <v>0</v>
      </c>
      <c r="AT282" s="82">
        <f t="shared" si="3974"/>
        <v>0</v>
      </c>
      <c r="AU282" s="82">
        <f t="shared" si="3974"/>
        <v>0</v>
      </c>
      <c r="AV282" s="82">
        <f t="shared" si="3974"/>
        <v>0</v>
      </c>
      <c r="AW282" s="82">
        <f t="shared" si="3974"/>
        <v>0</v>
      </c>
      <c r="AX282" s="82">
        <f t="shared" si="3974"/>
        <v>0</v>
      </c>
      <c r="AY282" s="82">
        <f t="shared" si="3974"/>
        <v>0</v>
      </c>
      <c r="AZ282" s="82">
        <f t="shared" si="3974"/>
        <v>0</v>
      </c>
      <c r="BA282" s="82">
        <f t="shared" si="3974"/>
        <v>0</v>
      </c>
      <c r="BB282" s="82">
        <f t="shared" si="3974"/>
        <v>0</v>
      </c>
      <c r="BC282" s="82">
        <f t="shared" si="3974"/>
        <v>0</v>
      </c>
      <c r="BD282" s="82">
        <f t="shared" si="3974"/>
        <v>0</v>
      </c>
      <c r="BE282" s="82">
        <f t="shared" si="3974"/>
        <v>0</v>
      </c>
      <c r="BF282" s="82">
        <f t="shared" si="3974"/>
        <v>0</v>
      </c>
      <c r="BG282" s="82">
        <f t="shared" si="3974"/>
        <v>0</v>
      </c>
      <c r="BH282" s="82">
        <f t="shared" si="3974"/>
        <v>0</v>
      </c>
      <c r="BI282" s="82">
        <f t="shared" si="3974"/>
        <v>0</v>
      </c>
      <c r="BJ282" s="82">
        <f t="shared" si="3974"/>
        <v>0</v>
      </c>
      <c r="BK282" s="82">
        <f t="shared" si="3974"/>
        <v>0</v>
      </c>
      <c r="BL282" s="82">
        <f t="shared" si="3974"/>
        <v>0</v>
      </c>
      <c r="BM282" s="82">
        <f t="shared" si="3974"/>
        <v>0</v>
      </c>
      <c r="BN282" s="82">
        <f t="shared" si="3974"/>
        <v>0</v>
      </c>
      <c r="BO282" s="82">
        <f t="shared" si="3974"/>
        <v>0</v>
      </c>
      <c r="BP282" s="82">
        <f t="shared" si="3974"/>
        <v>0</v>
      </c>
      <c r="BQ282" s="82">
        <f t="shared" si="3974"/>
        <v>0</v>
      </c>
      <c r="BR282" s="82">
        <f t="shared" si="3974"/>
        <v>0</v>
      </c>
      <c r="BS282" s="82">
        <f t="shared" si="3974"/>
        <v>0</v>
      </c>
      <c r="BT282" s="82">
        <f t="shared" si="3974"/>
        <v>0</v>
      </c>
      <c r="BU282" s="82">
        <f t="shared" si="3974"/>
        <v>0</v>
      </c>
      <c r="BV282" s="82">
        <f t="shared" si="3974"/>
        <v>0</v>
      </c>
      <c r="BW282" s="82">
        <f t="shared" ref="BW282:EB282" si="3975">BW259-BW259*(BW260+BW261)</f>
        <v>0</v>
      </c>
      <c r="BX282" s="82">
        <f t="shared" si="3975"/>
        <v>0</v>
      </c>
      <c r="BY282" s="82">
        <f t="shared" si="3975"/>
        <v>0</v>
      </c>
      <c r="BZ282" s="82">
        <f t="shared" si="3975"/>
        <v>0</v>
      </c>
      <c r="CA282" s="82">
        <f t="shared" si="3975"/>
        <v>0</v>
      </c>
      <c r="CB282" s="82">
        <f t="shared" si="3975"/>
        <v>0</v>
      </c>
      <c r="CC282" s="82">
        <f t="shared" si="3975"/>
        <v>0</v>
      </c>
      <c r="CD282" s="82">
        <f t="shared" si="3975"/>
        <v>0</v>
      </c>
      <c r="CE282" s="82">
        <f t="shared" si="3975"/>
        <v>0</v>
      </c>
      <c r="CF282" s="82">
        <f t="shared" si="3975"/>
        <v>0</v>
      </c>
      <c r="CG282" s="82">
        <f t="shared" si="3975"/>
        <v>0</v>
      </c>
      <c r="CH282" s="82">
        <f t="shared" si="3975"/>
        <v>0</v>
      </c>
      <c r="CI282" s="82">
        <f t="shared" si="3975"/>
        <v>0</v>
      </c>
      <c r="CJ282" s="82">
        <f t="shared" si="3975"/>
        <v>0</v>
      </c>
      <c r="CK282" s="82">
        <f t="shared" si="3975"/>
        <v>0</v>
      </c>
      <c r="CL282" s="82">
        <f t="shared" si="3975"/>
        <v>0</v>
      </c>
      <c r="CM282" s="82">
        <f t="shared" si="3975"/>
        <v>0</v>
      </c>
      <c r="CN282" s="82">
        <f t="shared" si="3975"/>
        <v>0</v>
      </c>
      <c r="CO282" s="82">
        <f t="shared" si="3975"/>
        <v>0</v>
      </c>
      <c r="CP282" s="82">
        <f t="shared" si="3975"/>
        <v>0</v>
      </c>
      <c r="CQ282" s="82">
        <f t="shared" si="3975"/>
        <v>0</v>
      </c>
      <c r="CR282" s="82">
        <f t="shared" si="3975"/>
        <v>0</v>
      </c>
      <c r="CS282" s="82">
        <f t="shared" si="3975"/>
        <v>0</v>
      </c>
      <c r="CT282" s="82">
        <f t="shared" si="3975"/>
        <v>0</v>
      </c>
      <c r="CU282" s="82">
        <f t="shared" si="3975"/>
        <v>0</v>
      </c>
      <c r="CV282" s="82">
        <f t="shared" si="3975"/>
        <v>0</v>
      </c>
      <c r="CW282" s="82">
        <f t="shared" si="3975"/>
        <v>0</v>
      </c>
      <c r="CX282" s="82">
        <f t="shared" si="3975"/>
        <v>0</v>
      </c>
      <c r="CY282" s="82">
        <f t="shared" si="3975"/>
        <v>0</v>
      </c>
      <c r="CZ282" s="82">
        <f t="shared" si="3975"/>
        <v>0</v>
      </c>
      <c r="DA282" s="82">
        <f t="shared" si="3975"/>
        <v>0</v>
      </c>
      <c r="DB282" s="82">
        <f t="shared" si="3975"/>
        <v>0</v>
      </c>
      <c r="DC282" s="82">
        <f t="shared" si="3975"/>
        <v>0</v>
      </c>
      <c r="DD282" s="82">
        <f t="shared" si="3975"/>
        <v>0</v>
      </c>
      <c r="DE282" s="82">
        <f t="shared" si="3975"/>
        <v>0</v>
      </c>
      <c r="DF282" s="82">
        <f t="shared" si="3975"/>
        <v>0</v>
      </c>
      <c r="DG282" s="82">
        <f t="shared" si="3975"/>
        <v>0</v>
      </c>
      <c r="DH282" s="82">
        <f t="shared" si="3975"/>
        <v>0</v>
      </c>
      <c r="DI282" s="82">
        <f t="shared" si="3975"/>
        <v>0</v>
      </c>
      <c r="DJ282" s="82">
        <f t="shared" si="3975"/>
        <v>0</v>
      </c>
      <c r="DK282" s="82">
        <f t="shared" si="3975"/>
        <v>0</v>
      </c>
      <c r="DL282" s="82">
        <f t="shared" si="3975"/>
        <v>0</v>
      </c>
      <c r="DM282" s="82">
        <f t="shared" si="3975"/>
        <v>0</v>
      </c>
      <c r="DN282" s="82">
        <f t="shared" si="3975"/>
        <v>0</v>
      </c>
      <c r="DO282" s="82">
        <f t="shared" si="3975"/>
        <v>0</v>
      </c>
      <c r="DP282" s="82">
        <f t="shared" si="3975"/>
        <v>0</v>
      </c>
      <c r="DQ282" s="82">
        <f t="shared" si="3975"/>
        <v>0</v>
      </c>
      <c r="DR282" s="82">
        <f t="shared" si="3975"/>
        <v>0</v>
      </c>
      <c r="DS282" s="82">
        <f t="shared" si="3975"/>
        <v>0</v>
      </c>
      <c r="DT282" s="82">
        <f t="shared" si="3975"/>
        <v>0</v>
      </c>
      <c r="DU282" s="82">
        <f t="shared" si="3975"/>
        <v>0</v>
      </c>
      <c r="DV282" s="82">
        <f t="shared" si="3975"/>
        <v>0</v>
      </c>
      <c r="DW282" s="82">
        <f t="shared" si="3975"/>
        <v>0</v>
      </c>
      <c r="DX282" s="82">
        <f t="shared" si="3975"/>
        <v>0</v>
      </c>
      <c r="DY282" s="82">
        <f t="shared" si="3975"/>
        <v>0</v>
      </c>
      <c r="DZ282" s="82">
        <f t="shared" si="3975"/>
        <v>0</v>
      </c>
      <c r="EA282" s="82">
        <f t="shared" si="3975"/>
        <v>0</v>
      </c>
      <c r="EB282" s="82">
        <f t="shared" si="3975"/>
        <v>0</v>
      </c>
    </row>
    <row r="283" spans="2:132" outlineLevel="1" x14ac:dyDescent="0.25">
      <c r="C283" s="317" t="s">
        <v>333</v>
      </c>
      <c r="E283" s="31">
        <f>Costs!$M$40</f>
        <v>0.4</v>
      </c>
      <c r="G283" s="52" t="s">
        <v>220</v>
      </c>
      <c r="J283" s="312">
        <f>$E$283</f>
        <v>0.4</v>
      </c>
      <c r="K283" s="312">
        <f t="shared" ref="K283:BV283" si="3976">$E$283</f>
        <v>0.4</v>
      </c>
      <c r="L283" s="312">
        <f t="shared" si="3976"/>
        <v>0.4</v>
      </c>
      <c r="M283" s="312">
        <f t="shared" si="3976"/>
        <v>0.4</v>
      </c>
      <c r="N283" s="312">
        <f t="shared" si="3976"/>
        <v>0.4</v>
      </c>
      <c r="O283" s="312">
        <f t="shared" si="3976"/>
        <v>0.4</v>
      </c>
      <c r="P283" s="312">
        <f t="shared" si="3976"/>
        <v>0.4</v>
      </c>
      <c r="Q283" s="312">
        <f t="shared" si="3976"/>
        <v>0.4</v>
      </c>
      <c r="R283" s="312">
        <f t="shared" si="3976"/>
        <v>0.4</v>
      </c>
      <c r="S283" s="312">
        <f t="shared" si="3976"/>
        <v>0.4</v>
      </c>
      <c r="T283" s="312">
        <f t="shared" si="3976"/>
        <v>0.4</v>
      </c>
      <c r="U283" s="312">
        <f t="shared" si="3976"/>
        <v>0.4</v>
      </c>
      <c r="V283" s="312">
        <f t="shared" si="3976"/>
        <v>0.4</v>
      </c>
      <c r="W283" s="312">
        <f t="shared" si="3976"/>
        <v>0.4</v>
      </c>
      <c r="X283" s="312">
        <f t="shared" si="3976"/>
        <v>0.4</v>
      </c>
      <c r="Y283" s="312">
        <f t="shared" si="3976"/>
        <v>0.4</v>
      </c>
      <c r="Z283" s="312">
        <f t="shared" si="3976"/>
        <v>0.4</v>
      </c>
      <c r="AA283" s="312">
        <f t="shared" si="3976"/>
        <v>0.4</v>
      </c>
      <c r="AB283" s="312">
        <f t="shared" si="3976"/>
        <v>0.4</v>
      </c>
      <c r="AC283" s="312">
        <f t="shared" si="3976"/>
        <v>0.4</v>
      </c>
      <c r="AD283" s="312">
        <f t="shared" si="3976"/>
        <v>0.4</v>
      </c>
      <c r="AE283" s="312">
        <f t="shared" si="3976"/>
        <v>0.4</v>
      </c>
      <c r="AF283" s="312">
        <f t="shared" si="3976"/>
        <v>0.4</v>
      </c>
      <c r="AG283" s="312">
        <f t="shared" si="3976"/>
        <v>0.4</v>
      </c>
      <c r="AH283" s="312">
        <f t="shared" si="3976"/>
        <v>0.4</v>
      </c>
      <c r="AI283" s="312">
        <f t="shared" si="3976"/>
        <v>0.4</v>
      </c>
      <c r="AJ283" s="312">
        <f t="shared" si="3976"/>
        <v>0.4</v>
      </c>
      <c r="AK283" s="312">
        <f t="shared" si="3976"/>
        <v>0.4</v>
      </c>
      <c r="AL283" s="312">
        <f t="shared" si="3976"/>
        <v>0.4</v>
      </c>
      <c r="AM283" s="312">
        <f t="shared" si="3976"/>
        <v>0.4</v>
      </c>
      <c r="AN283" s="312">
        <f t="shared" si="3976"/>
        <v>0.4</v>
      </c>
      <c r="AO283" s="312">
        <f t="shared" si="3976"/>
        <v>0.4</v>
      </c>
      <c r="AP283" s="312">
        <f t="shared" si="3976"/>
        <v>0.4</v>
      </c>
      <c r="AQ283" s="312">
        <f t="shared" si="3976"/>
        <v>0.4</v>
      </c>
      <c r="AR283" s="312">
        <f t="shared" si="3976"/>
        <v>0.4</v>
      </c>
      <c r="AS283" s="312">
        <f t="shared" si="3976"/>
        <v>0.4</v>
      </c>
      <c r="AT283" s="312">
        <f t="shared" si="3976"/>
        <v>0.4</v>
      </c>
      <c r="AU283" s="312">
        <f t="shared" si="3976"/>
        <v>0.4</v>
      </c>
      <c r="AV283" s="312">
        <f t="shared" si="3976"/>
        <v>0.4</v>
      </c>
      <c r="AW283" s="312">
        <f t="shared" si="3976"/>
        <v>0.4</v>
      </c>
      <c r="AX283" s="312">
        <f t="shared" si="3976"/>
        <v>0.4</v>
      </c>
      <c r="AY283" s="312">
        <f t="shared" si="3976"/>
        <v>0.4</v>
      </c>
      <c r="AZ283" s="312">
        <f t="shared" si="3976"/>
        <v>0.4</v>
      </c>
      <c r="BA283" s="312">
        <f t="shared" si="3976"/>
        <v>0.4</v>
      </c>
      <c r="BB283" s="312">
        <f t="shared" si="3976"/>
        <v>0.4</v>
      </c>
      <c r="BC283" s="312">
        <f t="shared" si="3976"/>
        <v>0.4</v>
      </c>
      <c r="BD283" s="312">
        <f t="shared" si="3976"/>
        <v>0.4</v>
      </c>
      <c r="BE283" s="312">
        <f t="shared" si="3976"/>
        <v>0.4</v>
      </c>
      <c r="BF283" s="312">
        <f t="shared" si="3976"/>
        <v>0.4</v>
      </c>
      <c r="BG283" s="312">
        <f t="shared" si="3976"/>
        <v>0.4</v>
      </c>
      <c r="BH283" s="312">
        <f t="shared" si="3976"/>
        <v>0.4</v>
      </c>
      <c r="BI283" s="312">
        <f t="shared" si="3976"/>
        <v>0.4</v>
      </c>
      <c r="BJ283" s="312">
        <f t="shared" si="3976"/>
        <v>0.4</v>
      </c>
      <c r="BK283" s="312">
        <f t="shared" si="3976"/>
        <v>0.4</v>
      </c>
      <c r="BL283" s="312">
        <f t="shared" si="3976"/>
        <v>0.4</v>
      </c>
      <c r="BM283" s="312">
        <f t="shared" si="3976"/>
        <v>0.4</v>
      </c>
      <c r="BN283" s="312">
        <f t="shared" si="3976"/>
        <v>0.4</v>
      </c>
      <c r="BO283" s="312">
        <f t="shared" si="3976"/>
        <v>0.4</v>
      </c>
      <c r="BP283" s="312">
        <f t="shared" si="3976"/>
        <v>0.4</v>
      </c>
      <c r="BQ283" s="312">
        <f t="shared" si="3976"/>
        <v>0.4</v>
      </c>
      <c r="BR283" s="312">
        <f t="shared" si="3976"/>
        <v>0.4</v>
      </c>
      <c r="BS283" s="312">
        <f t="shared" si="3976"/>
        <v>0.4</v>
      </c>
      <c r="BT283" s="312">
        <f t="shared" si="3976"/>
        <v>0.4</v>
      </c>
      <c r="BU283" s="312">
        <f t="shared" si="3976"/>
        <v>0.4</v>
      </c>
      <c r="BV283" s="312">
        <f t="shared" si="3976"/>
        <v>0.4</v>
      </c>
      <c r="BW283" s="312">
        <f t="shared" ref="BW283:EB283" si="3977">$E$283</f>
        <v>0.4</v>
      </c>
      <c r="BX283" s="312">
        <f t="shared" si="3977"/>
        <v>0.4</v>
      </c>
      <c r="BY283" s="312">
        <f t="shared" si="3977"/>
        <v>0.4</v>
      </c>
      <c r="BZ283" s="312">
        <f t="shared" si="3977"/>
        <v>0.4</v>
      </c>
      <c r="CA283" s="312">
        <f t="shared" si="3977"/>
        <v>0.4</v>
      </c>
      <c r="CB283" s="312">
        <f t="shared" si="3977"/>
        <v>0.4</v>
      </c>
      <c r="CC283" s="312">
        <f t="shared" si="3977"/>
        <v>0.4</v>
      </c>
      <c r="CD283" s="312">
        <f t="shared" si="3977"/>
        <v>0.4</v>
      </c>
      <c r="CE283" s="312">
        <f t="shared" si="3977"/>
        <v>0.4</v>
      </c>
      <c r="CF283" s="312">
        <f t="shared" si="3977"/>
        <v>0.4</v>
      </c>
      <c r="CG283" s="312">
        <f t="shared" si="3977"/>
        <v>0.4</v>
      </c>
      <c r="CH283" s="312">
        <f t="shared" si="3977"/>
        <v>0.4</v>
      </c>
      <c r="CI283" s="312">
        <f t="shared" si="3977"/>
        <v>0.4</v>
      </c>
      <c r="CJ283" s="312">
        <f t="shared" si="3977"/>
        <v>0.4</v>
      </c>
      <c r="CK283" s="312">
        <f t="shared" si="3977"/>
        <v>0.4</v>
      </c>
      <c r="CL283" s="312">
        <f t="shared" si="3977"/>
        <v>0.4</v>
      </c>
      <c r="CM283" s="312">
        <f t="shared" si="3977"/>
        <v>0.4</v>
      </c>
      <c r="CN283" s="312">
        <f t="shared" si="3977"/>
        <v>0.4</v>
      </c>
      <c r="CO283" s="312">
        <f t="shared" si="3977"/>
        <v>0.4</v>
      </c>
      <c r="CP283" s="312">
        <f t="shared" si="3977"/>
        <v>0.4</v>
      </c>
      <c r="CQ283" s="312">
        <f t="shared" si="3977"/>
        <v>0.4</v>
      </c>
      <c r="CR283" s="312">
        <f t="shared" si="3977"/>
        <v>0.4</v>
      </c>
      <c r="CS283" s="312">
        <f t="shared" si="3977"/>
        <v>0.4</v>
      </c>
      <c r="CT283" s="312">
        <f t="shared" si="3977"/>
        <v>0.4</v>
      </c>
      <c r="CU283" s="312">
        <f t="shared" si="3977"/>
        <v>0.4</v>
      </c>
      <c r="CV283" s="312">
        <f t="shared" si="3977"/>
        <v>0.4</v>
      </c>
      <c r="CW283" s="312">
        <f t="shared" si="3977"/>
        <v>0.4</v>
      </c>
      <c r="CX283" s="312">
        <f t="shared" si="3977"/>
        <v>0.4</v>
      </c>
      <c r="CY283" s="312">
        <f t="shared" si="3977"/>
        <v>0.4</v>
      </c>
      <c r="CZ283" s="312">
        <f t="shared" si="3977"/>
        <v>0.4</v>
      </c>
      <c r="DA283" s="312">
        <f t="shared" si="3977"/>
        <v>0.4</v>
      </c>
      <c r="DB283" s="312">
        <f t="shared" si="3977"/>
        <v>0.4</v>
      </c>
      <c r="DC283" s="312">
        <f t="shared" si="3977"/>
        <v>0.4</v>
      </c>
      <c r="DD283" s="312">
        <f t="shared" si="3977"/>
        <v>0.4</v>
      </c>
      <c r="DE283" s="312">
        <f t="shared" si="3977"/>
        <v>0.4</v>
      </c>
      <c r="DF283" s="312">
        <f t="shared" si="3977"/>
        <v>0.4</v>
      </c>
      <c r="DG283" s="312">
        <f t="shared" si="3977"/>
        <v>0.4</v>
      </c>
      <c r="DH283" s="312">
        <f t="shared" si="3977"/>
        <v>0.4</v>
      </c>
      <c r="DI283" s="312">
        <f t="shared" si="3977"/>
        <v>0.4</v>
      </c>
      <c r="DJ283" s="312">
        <f t="shared" si="3977"/>
        <v>0.4</v>
      </c>
      <c r="DK283" s="312">
        <f t="shared" si="3977"/>
        <v>0.4</v>
      </c>
      <c r="DL283" s="312">
        <f t="shared" si="3977"/>
        <v>0.4</v>
      </c>
      <c r="DM283" s="312">
        <f t="shared" si="3977"/>
        <v>0.4</v>
      </c>
      <c r="DN283" s="312">
        <f t="shared" si="3977"/>
        <v>0.4</v>
      </c>
      <c r="DO283" s="312">
        <f t="shared" si="3977"/>
        <v>0.4</v>
      </c>
      <c r="DP283" s="312">
        <f t="shared" si="3977"/>
        <v>0.4</v>
      </c>
      <c r="DQ283" s="312">
        <f t="shared" si="3977"/>
        <v>0.4</v>
      </c>
      <c r="DR283" s="312">
        <f t="shared" si="3977"/>
        <v>0.4</v>
      </c>
      <c r="DS283" s="312">
        <f t="shared" si="3977"/>
        <v>0.4</v>
      </c>
      <c r="DT283" s="312">
        <f t="shared" si="3977"/>
        <v>0.4</v>
      </c>
      <c r="DU283" s="312">
        <f t="shared" si="3977"/>
        <v>0.4</v>
      </c>
      <c r="DV283" s="312">
        <f t="shared" si="3977"/>
        <v>0.4</v>
      </c>
      <c r="DW283" s="312">
        <f t="shared" si="3977"/>
        <v>0.4</v>
      </c>
      <c r="DX283" s="312">
        <f t="shared" si="3977"/>
        <v>0.4</v>
      </c>
      <c r="DY283" s="312">
        <f t="shared" si="3977"/>
        <v>0.4</v>
      </c>
      <c r="DZ283" s="312">
        <f t="shared" si="3977"/>
        <v>0.4</v>
      </c>
      <c r="EA283" s="312">
        <f t="shared" si="3977"/>
        <v>0.4</v>
      </c>
      <c r="EB283" s="312">
        <f t="shared" si="3977"/>
        <v>0.4</v>
      </c>
    </row>
    <row r="284" spans="2:132" outlineLevel="1" x14ac:dyDescent="0.25">
      <c r="C284" s="329" t="s">
        <v>545</v>
      </c>
      <c r="D284" s="38"/>
      <c r="E284" s="38"/>
      <c r="F284" s="38"/>
      <c r="G284" s="55" t="s">
        <v>220</v>
      </c>
      <c r="H284" s="316">
        <f t="shared" ref="H284" si="3978">SUM(J284:EB284)</f>
        <v>0</v>
      </c>
      <c r="I284" s="38"/>
      <c r="J284" s="314">
        <f>J282*J283</f>
        <v>0</v>
      </c>
      <c r="K284" s="314">
        <f t="shared" ref="K284" si="3979">K282*K283</f>
        <v>0</v>
      </c>
      <c r="L284" s="314">
        <f t="shared" ref="L284" si="3980">L282*L283</f>
        <v>0</v>
      </c>
      <c r="M284" s="314">
        <f t="shared" ref="M284" si="3981">M282*M283</f>
        <v>0</v>
      </c>
      <c r="N284" s="314">
        <f t="shared" ref="N284" si="3982">N282*N283</f>
        <v>0</v>
      </c>
      <c r="O284" s="314">
        <f t="shared" ref="O284" si="3983">O282*O283</f>
        <v>0</v>
      </c>
      <c r="P284" s="314">
        <f t="shared" ref="P284" si="3984">P282*P283</f>
        <v>0</v>
      </c>
      <c r="Q284" s="314">
        <f t="shared" ref="Q284" si="3985">Q282*Q283</f>
        <v>0</v>
      </c>
      <c r="R284" s="314">
        <f t="shared" ref="R284" si="3986">R282*R283</f>
        <v>0</v>
      </c>
      <c r="S284" s="314">
        <f t="shared" ref="S284" si="3987">S282*S283</f>
        <v>0</v>
      </c>
      <c r="T284" s="314">
        <f t="shared" ref="T284" si="3988">T282*T283</f>
        <v>0</v>
      </c>
      <c r="U284" s="314">
        <f t="shared" ref="U284" si="3989">U282*U283</f>
        <v>0</v>
      </c>
      <c r="V284" s="314">
        <f t="shared" ref="V284" si="3990">V282*V283</f>
        <v>0</v>
      </c>
      <c r="W284" s="314">
        <f t="shared" ref="W284" si="3991">W282*W283</f>
        <v>0</v>
      </c>
      <c r="X284" s="314">
        <f t="shared" ref="X284" si="3992">X282*X283</f>
        <v>0</v>
      </c>
      <c r="Y284" s="314">
        <f t="shared" ref="Y284" si="3993">Y282*Y283</f>
        <v>0</v>
      </c>
      <c r="Z284" s="314">
        <f t="shared" ref="Z284" si="3994">Z282*Z283</f>
        <v>0</v>
      </c>
      <c r="AA284" s="314">
        <f t="shared" ref="AA284" si="3995">AA282*AA283</f>
        <v>0</v>
      </c>
      <c r="AB284" s="314">
        <f t="shared" ref="AB284" si="3996">AB282*AB283</f>
        <v>0</v>
      </c>
      <c r="AC284" s="314">
        <f t="shared" ref="AC284" si="3997">AC282*AC283</f>
        <v>0</v>
      </c>
      <c r="AD284" s="314">
        <f t="shared" ref="AD284" si="3998">AD282*AD283</f>
        <v>0</v>
      </c>
      <c r="AE284" s="314">
        <f t="shared" ref="AE284" si="3999">AE282*AE283</f>
        <v>0</v>
      </c>
      <c r="AF284" s="314">
        <f t="shared" ref="AF284" si="4000">AF282*AF283</f>
        <v>0</v>
      </c>
      <c r="AG284" s="314">
        <f t="shared" ref="AG284" si="4001">AG282*AG283</f>
        <v>0</v>
      </c>
      <c r="AH284" s="314">
        <f t="shared" ref="AH284" si="4002">AH282*AH283</f>
        <v>0</v>
      </c>
      <c r="AI284" s="314">
        <f t="shared" ref="AI284" si="4003">AI282*AI283</f>
        <v>0</v>
      </c>
      <c r="AJ284" s="314">
        <f t="shared" ref="AJ284" si="4004">AJ282*AJ283</f>
        <v>0</v>
      </c>
      <c r="AK284" s="314">
        <f t="shared" ref="AK284" si="4005">AK282*AK283</f>
        <v>0</v>
      </c>
      <c r="AL284" s="314">
        <f t="shared" ref="AL284" si="4006">AL282*AL283</f>
        <v>0</v>
      </c>
      <c r="AM284" s="314">
        <f t="shared" ref="AM284" si="4007">AM282*AM283</f>
        <v>0</v>
      </c>
      <c r="AN284" s="314">
        <f t="shared" ref="AN284" si="4008">AN282*AN283</f>
        <v>0</v>
      </c>
      <c r="AO284" s="314">
        <f t="shared" ref="AO284" si="4009">AO282*AO283</f>
        <v>0</v>
      </c>
      <c r="AP284" s="314">
        <f t="shared" ref="AP284" si="4010">AP282*AP283</f>
        <v>0</v>
      </c>
      <c r="AQ284" s="314">
        <f t="shared" ref="AQ284" si="4011">AQ282*AQ283</f>
        <v>0</v>
      </c>
      <c r="AR284" s="314">
        <f t="shared" ref="AR284" si="4012">AR282*AR283</f>
        <v>0</v>
      </c>
      <c r="AS284" s="314">
        <f t="shared" ref="AS284" si="4013">AS282*AS283</f>
        <v>0</v>
      </c>
      <c r="AT284" s="314">
        <f t="shared" ref="AT284" si="4014">AT282*AT283</f>
        <v>0</v>
      </c>
      <c r="AU284" s="314">
        <f t="shared" ref="AU284" si="4015">AU282*AU283</f>
        <v>0</v>
      </c>
      <c r="AV284" s="314">
        <f t="shared" ref="AV284" si="4016">AV282*AV283</f>
        <v>0</v>
      </c>
      <c r="AW284" s="314">
        <f t="shared" ref="AW284" si="4017">AW282*AW283</f>
        <v>0</v>
      </c>
      <c r="AX284" s="314">
        <f t="shared" ref="AX284" si="4018">AX282*AX283</f>
        <v>0</v>
      </c>
      <c r="AY284" s="314">
        <f t="shared" ref="AY284" si="4019">AY282*AY283</f>
        <v>0</v>
      </c>
      <c r="AZ284" s="314">
        <f t="shared" ref="AZ284" si="4020">AZ282*AZ283</f>
        <v>0</v>
      </c>
      <c r="BA284" s="314">
        <f t="shared" ref="BA284" si="4021">BA282*BA283</f>
        <v>0</v>
      </c>
      <c r="BB284" s="314">
        <f t="shared" ref="BB284" si="4022">BB282*BB283</f>
        <v>0</v>
      </c>
      <c r="BC284" s="314">
        <f t="shared" ref="BC284" si="4023">BC282*BC283</f>
        <v>0</v>
      </c>
      <c r="BD284" s="314">
        <f t="shared" ref="BD284" si="4024">BD282*BD283</f>
        <v>0</v>
      </c>
      <c r="BE284" s="314">
        <f t="shared" ref="BE284" si="4025">BE282*BE283</f>
        <v>0</v>
      </c>
      <c r="BF284" s="314">
        <f t="shared" ref="BF284" si="4026">BF282*BF283</f>
        <v>0</v>
      </c>
      <c r="BG284" s="314">
        <f t="shared" ref="BG284" si="4027">BG282*BG283</f>
        <v>0</v>
      </c>
      <c r="BH284" s="314">
        <f t="shared" ref="BH284" si="4028">BH282*BH283</f>
        <v>0</v>
      </c>
      <c r="BI284" s="314">
        <f t="shared" ref="BI284" si="4029">BI282*BI283</f>
        <v>0</v>
      </c>
      <c r="BJ284" s="314">
        <f t="shared" ref="BJ284" si="4030">BJ282*BJ283</f>
        <v>0</v>
      </c>
      <c r="BK284" s="314">
        <f t="shared" ref="BK284" si="4031">BK282*BK283</f>
        <v>0</v>
      </c>
      <c r="BL284" s="314">
        <f t="shared" ref="BL284" si="4032">BL282*BL283</f>
        <v>0</v>
      </c>
      <c r="BM284" s="314">
        <f t="shared" ref="BM284" si="4033">BM282*BM283</f>
        <v>0</v>
      </c>
      <c r="BN284" s="314">
        <f t="shared" ref="BN284" si="4034">BN282*BN283</f>
        <v>0</v>
      </c>
      <c r="BO284" s="314">
        <f t="shared" ref="BO284" si="4035">BO282*BO283</f>
        <v>0</v>
      </c>
      <c r="BP284" s="314">
        <f t="shared" ref="BP284" si="4036">BP282*BP283</f>
        <v>0</v>
      </c>
      <c r="BQ284" s="314">
        <f t="shared" ref="BQ284" si="4037">BQ282*BQ283</f>
        <v>0</v>
      </c>
      <c r="BR284" s="314">
        <f t="shared" ref="BR284" si="4038">BR282*BR283</f>
        <v>0</v>
      </c>
      <c r="BS284" s="314">
        <f t="shared" ref="BS284" si="4039">BS282*BS283</f>
        <v>0</v>
      </c>
      <c r="BT284" s="314">
        <f t="shared" ref="BT284" si="4040">BT282*BT283</f>
        <v>0</v>
      </c>
      <c r="BU284" s="314">
        <f t="shared" ref="BU284" si="4041">BU282*BU283</f>
        <v>0</v>
      </c>
      <c r="BV284" s="314">
        <f t="shared" ref="BV284" si="4042">BV282*BV283</f>
        <v>0</v>
      </c>
      <c r="BW284" s="314">
        <f t="shared" ref="BW284" si="4043">BW282*BW283</f>
        <v>0</v>
      </c>
      <c r="BX284" s="314">
        <f t="shared" ref="BX284" si="4044">BX282*BX283</f>
        <v>0</v>
      </c>
      <c r="BY284" s="314">
        <f t="shared" ref="BY284" si="4045">BY282*BY283</f>
        <v>0</v>
      </c>
      <c r="BZ284" s="314">
        <f t="shared" ref="BZ284" si="4046">BZ282*BZ283</f>
        <v>0</v>
      </c>
      <c r="CA284" s="314">
        <f t="shared" ref="CA284" si="4047">CA282*CA283</f>
        <v>0</v>
      </c>
      <c r="CB284" s="314">
        <f t="shared" ref="CB284" si="4048">CB282*CB283</f>
        <v>0</v>
      </c>
      <c r="CC284" s="314">
        <f t="shared" ref="CC284" si="4049">CC282*CC283</f>
        <v>0</v>
      </c>
      <c r="CD284" s="314">
        <f t="shared" ref="CD284" si="4050">CD282*CD283</f>
        <v>0</v>
      </c>
      <c r="CE284" s="314">
        <f t="shared" ref="CE284" si="4051">CE282*CE283</f>
        <v>0</v>
      </c>
      <c r="CF284" s="314">
        <f t="shared" ref="CF284" si="4052">CF282*CF283</f>
        <v>0</v>
      </c>
      <c r="CG284" s="314">
        <f t="shared" ref="CG284" si="4053">CG282*CG283</f>
        <v>0</v>
      </c>
      <c r="CH284" s="314">
        <f t="shared" ref="CH284" si="4054">CH282*CH283</f>
        <v>0</v>
      </c>
      <c r="CI284" s="314">
        <f t="shared" ref="CI284" si="4055">CI282*CI283</f>
        <v>0</v>
      </c>
      <c r="CJ284" s="314">
        <f t="shared" ref="CJ284" si="4056">CJ282*CJ283</f>
        <v>0</v>
      </c>
      <c r="CK284" s="314">
        <f t="shared" ref="CK284" si="4057">CK282*CK283</f>
        <v>0</v>
      </c>
      <c r="CL284" s="314">
        <f t="shared" ref="CL284" si="4058">CL282*CL283</f>
        <v>0</v>
      </c>
      <c r="CM284" s="314">
        <f t="shared" ref="CM284" si="4059">CM282*CM283</f>
        <v>0</v>
      </c>
      <c r="CN284" s="314">
        <f t="shared" ref="CN284" si="4060">CN282*CN283</f>
        <v>0</v>
      </c>
      <c r="CO284" s="314">
        <f t="shared" ref="CO284" si="4061">CO282*CO283</f>
        <v>0</v>
      </c>
      <c r="CP284" s="314">
        <f t="shared" ref="CP284" si="4062">CP282*CP283</f>
        <v>0</v>
      </c>
      <c r="CQ284" s="314">
        <f t="shared" ref="CQ284" si="4063">CQ282*CQ283</f>
        <v>0</v>
      </c>
      <c r="CR284" s="314">
        <f t="shared" ref="CR284" si="4064">CR282*CR283</f>
        <v>0</v>
      </c>
      <c r="CS284" s="314">
        <f t="shared" ref="CS284" si="4065">CS282*CS283</f>
        <v>0</v>
      </c>
      <c r="CT284" s="314">
        <f t="shared" ref="CT284" si="4066">CT282*CT283</f>
        <v>0</v>
      </c>
      <c r="CU284" s="314">
        <f t="shared" ref="CU284" si="4067">CU282*CU283</f>
        <v>0</v>
      </c>
      <c r="CV284" s="314">
        <f t="shared" ref="CV284" si="4068">CV282*CV283</f>
        <v>0</v>
      </c>
      <c r="CW284" s="314">
        <f t="shared" ref="CW284" si="4069">CW282*CW283</f>
        <v>0</v>
      </c>
      <c r="CX284" s="314">
        <f t="shared" ref="CX284" si="4070">CX282*CX283</f>
        <v>0</v>
      </c>
      <c r="CY284" s="314">
        <f t="shared" ref="CY284" si="4071">CY282*CY283</f>
        <v>0</v>
      </c>
      <c r="CZ284" s="314">
        <f t="shared" ref="CZ284" si="4072">CZ282*CZ283</f>
        <v>0</v>
      </c>
      <c r="DA284" s="314">
        <f t="shared" ref="DA284" si="4073">DA282*DA283</f>
        <v>0</v>
      </c>
      <c r="DB284" s="314">
        <f t="shared" ref="DB284" si="4074">DB282*DB283</f>
        <v>0</v>
      </c>
      <c r="DC284" s="314">
        <f t="shared" ref="DC284" si="4075">DC282*DC283</f>
        <v>0</v>
      </c>
      <c r="DD284" s="314">
        <f t="shared" ref="DD284" si="4076">DD282*DD283</f>
        <v>0</v>
      </c>
      <c r="DE284" s="314">
        <f t="shared" ref="DE284" si="4077">DE282*DE283</f>
        <v>0</v>
      </c>
      <c r="DF284" s="314">
        <f t="shared" ref="DF284" si="4078">DF282*DF283</f>
        <v>0</v>
      </c>
      <c r="DG284" s="314">
        <f t="shared" ref="DG284" si="4079">DG282*DG283</f>
        <v>0</v>
      </c>
      <c r="DH284" s="314">
        <f t="shared" ref="DH284" si="4080">DH282*DH283</f>
        <v>0</v>
      </c>
      <c r="DI284" s="314">
        <f t="shared" ref="DI284" si="4081">DI282*DI283</f>
        <v>0</v>
      </c>
      <c r="DJ284" s="314">
        <f t="shared" ref="DJ284" si="4082">DJ282*DJ283</f>
        <v>0</v>
      </c>
      <c r="DK284" s="314">
        <f t="shared" ref="DK284" si="4083">DK282*DK283</f>
        <v>0</v>
      </c>
      <c r="DL284" s="314">
        <f t="shared" ref="DL284" si="4084">DL282*DL283</f>
        <v>0</v>
      </c>
      <c r="DM284" s="314">
        <f t="shared" ref="DM284" si="4085">DM282*DM283</f>
        <v>0</v>
      </c>
      <c r="DN284" s="314">
        <f t="shared" ref="DN284" si="4086">DN282*DN283</f>
        <v>0</v>
      </c>
      <c r="DO284" s="314">
        <f t="shared" ref="DO284" si="4087">DO282*DO283</f>
        <v>0</v>
      </c>
      <c r="DP284" s="314">
        <f t="shared" ref="DP284" si="4088">DP282*DP283</f>
        <v>0</v>
      </c>
      <c r="DQ284" s="314">
        <f t="shared" ref="DQ284" si="4089">DQ282*DQ283</f>
        <v>0</v>
      </c>
      <c r="DR284" s="314">
        <f t="shared" ref="DR284" si="4090">DR282*DR283</f>
        <v>0</v>
      </c>
      <c r="DS284" s="314">
        <f t="shared" ref="DS284" si="4091">DS282*DS283</f>
        <v>0</v>
      </c>
      <c r="DT284" s="314">
        <f t="shared" ref="DT284" si="4092">DT282*DT283</f>
        <v>0</v>
      </c>
      <c r="DU284" s="314">
        <f t="shared" ref="DU284" si="4093">DU282*DU283</f>
        <v>0</v>
      </c>
      <c r="DV284" s="314">
        <f t="shared" ref="DV284" si="4094">DV282*DV283</f>
        <v>0</v>
      </c>
      <c r="DW284" s="314">
        <f t="shared" ref="DW284" si="4095">DW282*DW283</f>
        <v>0</v>
      </c>
      <c r="DX284" s="314">
        <f t="shared" ref="DX284" si="4096">DX282*DX283</f>
        <v>0</v>
      </c>
      <c r="DY284" s="314">
        <f t="shared" ref="DY284" si="4097">DY282*DY283</f>
        <v>0</v>
      </c>
      <c r="DZ284" s="314">
        <f t="shared" ref="DZ284" si="4098">DZ282*DZ283</f>
        <v>0</v>
      </c>
      <c r="EA284" s="314">
        <f t="shared" ref="EA284" si="4099">EA282*EA283</f>
        <v>0</v>
      </c>
      <c r="EB284" s="314">
        <f t="shared" ref="EB284" si="4100">EB282*EB283</f>
        <v>0</v>
      </c>
    </row>
    <row r="285" spans="2:132" outlineLevel="1" x14ac:dyDescent="0.25">
      <c r="C285" s="324" t="s">
        <v>417</v>
      </c>
      <c r="D285" s="34"/>
      <c r="E285" s="34"/>
      <c r="F285" s="34"/>
      <c r="G285" s="67" t="s">
        <v>215</v>
      </c>
      <c r="H285" s="34"/>
      <c r="I285" s="34"/>
      <c r="J285" s="126">
        <f>J$13</f>
        <v>1</v>
      </c>
      <c r="K285" s="126">
        <f t="shared" ref="K285:BV285" si="4101">K$13</f>
        <v>1.0026792493128671</v>
      </c>
      <c r="L285" s="126">
        <f>L$13</f>
        <v>1.0056539350998608</v>
      </c>
      <c r="M285" s="126">
        <f t="shared" si="4101"/>
        <v>1.0085410656939733</v>
      </c>
      <c r="N285" s="126">
        <f t="shared" si="4101"/>
        <v>1.0114364849476103</v>
      </c>
      <c r="O285" s="126">
        <f t="shared" si="4101"/>
        <v>1.0143402166566737</v>
      </c>
      <c r="P285" s="126">
        <f t="shared" si="4101"/>
        <v>1.0172522846853813</v>
      </c>
      <c r="Q285" s="126">
        <f t="shared" si="4101"/>
        <v>1.0201727129664624</v>
      </c>
      <c r="R285" s="126">
        <f t="shared" si="4101"/>
        <v>1.0231015255013547</v>
      </c>
      <c r="S285" s="126">
        <f t="shared" si="4101"/>
        <v>1.0260387463604019</v>
      </c>
      <c r="T285" s="126">
        <f t="shared" si="4101"/>
        <v>1.028984399683051</v>
      </c>
      <c r="U285" s="126">
        <f t="shared" si="4101"/>
        <v>1.0319385096780509</v>
      </c>
      <c r="V285" s="126">
        <f t="shared" si="4101"/>
        <v>1.0349011006236515</v>
      </c>
      <c r="W285" s="126">
        <f t="shared" si="4101"/>
        <v>1.0377730230388176</v>
      </c>
      <c r="X285" s="126">
        <f t="shared" si="4101"/>
        <v>1.0408518228283561</v>
      </c>
      <c r="Y285" s="126">
        <f t="shared" si="4101"/>
        <v>1.0438400029932626</v>
      </c>
      <c r="Z285" s="126">
        <f t="shared" si="4101"/>
        <v>1.046836761920777</v>
      </c>
      <c r="AA285" s="126">
        <f t="shared" si="4101"/>
        <v>1.0498421242396576</v>
      </c>
      <c r="AB285" s="126">
        <f t="shared" si="4101"/>
        <v>1.05285611464937</v>
      </c>
      <c r="AC285" s="126">
        <f t="shared" si="4101"/>
        <v>1.0558787579202888</v>
      </c>
      <c r="AD285" s="126">
        <f t="shared" si="4101"/>
        <v>1.0589100788939025</v>
      </c>
      <c r="AE285" s="126">
        <f t="shared" si="4101"/>
        <v>1.0619501024830165</v>
      </c>
      <c r="AF285" s="126">
        <f t="shared" si="4101"/>
        <v>1.0649988536719583</v>
      </c>
      <c r="AG285" s="126">
        <f t="shared" si="4101"/>
        <v>1.0680563575167832</v>
      </c>
      <c r="AH285" s="126">
        <f t="shared" si="4101"/>
        <v>1.0711226391454798</v>
      </c>
      <c r="AI285" s="126">
        <f t="shared" si="4101"/>
        <v>1.0739924437404067</v>
      </c>
      <c r="AJ285" s="126">
        <f t="shared" si="4101"/>
        <v>1.0771786970311998</v>
      </c>
      <c r="AK285" s="126">
        <f t="shared" si="4101"/>
        <v>1.0802711679727233</v>
      </c>
      <c r="AL285" s="126">
        <f t="shared" si="4101"/>
        <v>1.0833725170851116</v>
      </c>
      <c r="AM285" s="126">
        <f t="shared" si="4101"/>
        <v>1.0864827698566941</v>
      </c>
      <c r="AN285" s="126">
        <f t="shared" si="4101"/>
        <v>1.0896019518489746</v>
      </c>
      <c r="AO285" s="126">
        <f t="shared" si="4101"/>
        <v>1.0927300886968412</v>
      </c>
      <c r="AP285" s="126">
        <f t="shared" si="4101"/>
        <v>1.0958672061087775</v>
      </c>
      <c r="AQ285" s="126">
        <f t="shared" si="4101"/>
        <v>1.0990133298670732</v>
      </c>
      <c r="AR285" s="126">
        <f t="shared" si="4101"/>
        <v>1.1021684858280367</v>
      </c>
      <c r="AS285" s="126">
        <f t="shared" si="4101"/>
        <v>1.1053326999222071</v>
      </c>
      <c r="AT285" s="126">
        <f t="shared" si="4101"/>
        <v>1.1085059981545673</v>
      </c>
      <c r="AU285" s="126">
        <f t="shared" si="4101"/>
        <v>1.111475962088432</v>
      </c>
      <c r="AV285" s="126">
        <f t="shared" si="4101"/>
        <v>1.1147734191259395</v>
      </c>
      <c r="AW285" s="126">
        <f t="shared" si="4101"/>
        <v>1.1179738207069689</v>
      </c>
      <c r="AX285" s="126">
        <f t="shared" si="4101"/>
        <v>1.1211834103167977</v>
      </c>
      <c r="AY285" s="126">
        <f t="shared" si="4101"/>
        <v>1.1244022143333261</v>
      </c>
      <c r="AZ285" s="126">
        <f t="shared" si="4101"/>
        <v>1.1276302592101826</v>
      </c>
      <c r="BA285" s="126">
        <f t="shared" si="4101"/>
        <v>1.1308675714769412</v>
      </c>
      <c r="BB285" s="126">
        <f t="shared" si="4101"/>
        <v>1.1341141777393395</v>
      </c>
      <c r="BC285" s="126">
        <f t="shared" si="4101"/>
        <v>1.1373701046794982</v>
      </c>
      <c r="BD285" s="126">
        <f t="shared" si="4101"/>
        <v>1.1406353790561385</v>
      </c>
      <c r="BE285" s="126">
        <f t="shared" si="4101"/>
        <v>1.1439100277048042</v>
      </c>
      <c r="BF285" s="126">
        <f t="shared" si="4101"/>
        <v>1.1471940775380809</v>
      </c>
      <c r="BG285" s="126">
        <f t="shared" si="4101"/>
        <v>1.15026769648205</v>
      </c>
      <c r="BH285" s="126">
        <f t="shared" si="4101"/>
        <v>1.1536802383994258</v>
      </c>
      <c r="BI285" s="126">
        <f t="shared" si="4101"/>
        <v>1.1569923375180708</v>
      </c>
      <c r="BJ285" s="126">
        <f t="shared" si="4101"/>
        <v>1.1603139453378331</v>
      </c>
      <c r="BK285" s="126">
        <f t="shared" si="4101"/>
        <v>1.1636450891572303</v>
      </c>
      <c r="BL285" s="126">
        <f t="shared" si="4101"/>
        <v>1.1669857963531516</v>
      </c>
      <c r="BM285" s="126">
        <f t="shared" si="4101"/>
        <v>1.1703360943810825</v>
      </c>
      <c r="BN285" s="126">
        <f t="shared" si="4101"/>
        <v>1.1736960107753303</v>
      </c>
      <c r="BO285" s="126">
        <f t="shared" si="4101"/>
        <v>1.1770655731492505</v>
      </c>
      <c r="BP285" s="126">
        <f t="shared" si="4101"/>
        <v>1.180444809195474</v>
      </c>
      <c r="BQ285" s="126">
        <f t="shared" si="4101"/>
        <v>1.1838337466861339</v>
      </c>
      <c r="BR285" s="126">
        <f t="shared" si="4101"/>
        <v>1.1872324134730949</v>
      </c>
      <c r="BS285" s="126">
        <f t="shared" si="4101"/>
        <v>1.1905270658589224</v>
      </c>
      <c r="BT285" s="126">
        <f t="shared" si="4101"/>
        <v>1.1940590467434065</v>
      </c>
      <c r="BU285" s="126">
        <f t="shared" si="4101"/>
        <v>1.1974870693312041</v>
      </c>
      <c r="BV285" s="126">
        <f t="shared" si="4101"/>
        <v>1.2009249334246579</v>
      </c>
      <c r="BW285" s="126">
        <f t="shared" ref="BW285:EB285" si="4102">BW$13</f>
        <v>1.204372667277734</v>
      </c>
      <c r="BX285" s="126">
        <f t="shared" si="4102"/>
        <v>1.2078302992255125</v>
      </c>
      <c r="BY285" s="126">
        <f t="shared" si="4102"/>
        <v>1.2112978576844211</v>
      </c>
      <c r="BZ285" s="126">
        <f t="shared" si="4102"/>
        <v>1.2147753711524676</v>
      </c>
      <c r="CA285" s="126">
        <f t="shared" si="4102"/>
        <v>1.2182628682094752</v>
      </c>
      <c r="CB285" s="126">
        <f t="shared" si="4102"/>
        <v>1.2217603775173165</v>
      </c>
      <c r="CC285" s="126">
        <f t="shared" si="4102"/>
        <v>1.2252679278201495</v>
      </c>
      <c r="CD285" s="126">
        <f t="shared" si="4102"/>
        <v>1.2287855479446541</v>
      </c>
      <c r="CE285" s="126">
        <f t="shared" si="4102"/>
        <v>1.232077770779646</v>
      </c>
      <c r="CF285" s="126">
        <f t="shared" si="4102"/>
        <v>1.23573302168438</v>
      </c>
      <c r="CG285" s="126">
        <f t="shared" si="4102"/>
        <v>1.2392806860334544</v>
      </c>
      <c r="CH285" s="126">
        <f t="shared" si="4102"/>
        <v>1.2428385353675644</v>
      </c>
      <c r="CI285" s="126">
        <f t="shared" si="4102"/>
        <v>1.2464065989267703</v>
      </c>
      <c r="CJ285" s="126">
        <f t="shared" si="4102"/>
        <v>1.2499849060350778</v>
      </c>
      <c r="CK285" s="126">
        <f t="shared" si="4102"/>
        <v>1.2535734861006791</v>
      </c>
      <c r="CL285" s="126">
        <f t="shared" si="4102"/>
        <v>1.257172368616194</v>
      </c>
      <c r="CM285" s="126">
        <f t="shared" si="4102"/>
        <v>1.2607815831589126</v>
      </c>
      <c r="CN285" s="126">
        <f t="shared" si="4102"/>
        <v>1.2644011593910389</v>
      </c>
      <c r="CO285" s="126">
        <f t="shared" si="4102"/>
        <v>1.2680311270599336</v>
      </c>
      <c r="CP285" s="126">
        <f t="shared" si="4102"/>
        <v>1.2716715159983594</v>
      </c>
      <c r="CQ285" s="126">
        <f t="shared" si="4102"/>
        <v>1.2750786410337906</v>
      </c>
      <c r="CR285" s="126">
        <f t="shared" si="4102"/>
        <v>1.2788614642181557</v>
      </c>
      <c r="CS285" s="126">
        <f t="shared" si="4102"/>
        <v>1.2825329459576562</v>
      </c>
      <c r="CT285" s="126">
        <f t="shared" si="4102"/>
        <v>1.2862149681493797</v>
      </c>
      <c r="CU285" s="126">
        <f t="shared" si="4102"/>
        <v>1.289907561053897</v>
      </c>
      <c r="CV285" s="126">
        <f t="shared" si="4102"/>
        <v>1.293610755018654</v>
      </c>
      <c r="CW285" s="126">
        <f t="shared" si="4102"/>
        <v>1.2973245804782207</v>
      </c>
      <c r="CX285" s="126">
        <f t="shared" si="4102"/>
        <v>1.3010490679545423</v>
      </c>
      <c r="CY285" s="126">
        <f t="shared" si="4102"/>
        <v>1.304784248057189</v>
      </c>
      <c r="CZ285" s="126">
        <f t="shared" si="4102"/>
        <v>1.3085301514836076</v>
      </c>
      <c r="DA285" s="126">
        <f t="shared" si="4102"/>
        <v>1.3122868090193751</v>
      </c>
      <c r="DB285" s="126">
        <f t="shared" si="4102"/>
        <v>1.3160542515384499</v>
      </c>
      <c r="DC285" s="126">
        <f t="shared" si="4102"/>
        <v>1.3195802889875801</v>
      </c>
      <c r="DD285" s="126">
        <f t="shared" si="4102"/>
        <v>1.323495136864544</v>
      </c>
      <c r="DE285" s="126">
        <f t="shared" si="4102"/>
        <v>1.3272947573576725</v>
      </c>
      <c r="DF285" s="126">
        <f t="shared" si="4102"/>
        <v>1.3311052861764079</v>
      </c>
      <c r="DG285" s="126">
        <f t="shared" si="4102"/>
        <v>1.3349267546374479</v>
      </c>
      <c r="DH285" s="126">
        <f t="shared" si="4102"/>
        <v>1.3387591941473977</v>
      </c>
      <c r="DI285" s="126">
        <f t="shared" si="4102"/>
        <v>1.3426026362030277</v>
      </c>
      <c r="DJ285" s="126">
        <f t="shared" si="4102"/>
        <v>1.3464571123915319</v>
      </c>
      <c r="DK285" s="126">
        <f t="shared" si="4102"/>
        <v>1.3503226543907885</v>
      </c>
      <c r="DL285" s="126">
        <f t="shared" si="4102"/>
        <v>1.3541992939696192</v>
      </c>
      <c r="DM285" s="126">
        <f t="shared" si="4102"/>
        <v>1.358087062988051</v>
      </c>
      <c r="DN285" s="126">
        <f t="shared" si="4102"/>
        <v>1.361985993397578</v>
      </c>
      <c r="DO285" s="126">
        <f t="shared" si="4102"/>
        <v>1.3657655991021458</v>
      </c>
      <c r="DP285" s="126">
        <f t="shared" si="4102"/>
        <v>1.3698174666548035</v>
      </c>
      <c r="DQ285" s="126">
        <f t="shared" si="4102"/>
        <v>1.3737500738651915</v>
      </c>
      <c r="DR285" s="126">
        <f t="shared" si="4102"/>
        <v>1.3776939711925826</v>
      </c>
      <c r="DS285" s="126">
        <f t="shared" si="4102"/>
        <v>1.381649191049759</v>
      </c>
      <c r="DT285" s="126">
        <f t="shared" si="4102"/>
        <v>1.385615765942557</v>
      </c>
      <c r="DU285" s="126">
        <f t="shared" si="4102"/>
        <v>1.3895937284701338</v>
      </c>
      <c r="DV285" s="126">
        <f t="shared" si="4102"/>
        <v>1.3935831113252357</v>
      </c>
      <c r="DW285" s="126">
        <f t="shared" si="4102"/>
        <v>1.3975839472944662</v>
      </c>
      <c r="DX285" s="126">
        <f t="shared" si="4102"/>
        <v>1.401596269258556</v>
      </c>
      <c r="DY285" s="126">
        <f t="shared" si="4102"/>
        <v>1.4056201101926329</v>
      </c>
      <c r="DZ285" s="126">
        <f t="shared" si="4102"/>
        <v>1.4096555031664932</v>
      </c>
      <c r="EA285" s="126">
        <f t="shared" si="4102"/>
        <v>1.4134323217047313</v>
      </c>
      <c r="EB285" s="126">
        <f t="shared" si="4102"/>
        <v>1.4176256038945581</v>
      </c>
    </row>
    <row r="286" spans="2:132" outlineLevel="1" x14ac:dyDescent="0.25">
      <c r="C286" s="321" t="s">
        <v>517</v>
      </c>
      <c r="D286" s="38"/>
      <c r="E286" s="38"/>
      <c r="F286" s="38"/>
      <c r="G286" s="52" t="s">
        <v>220</v>
      </c>
      <c r="H286" s="46">
        <f t="shared" ref="H286" si="4103">SUM(J286:EB286)</f>
        <v>0</v>
      </c>
      <c r="I286" s="38"/>
      <c r="J286" s="82">
        <f>J284*J285</f>
        <v>0</v>
      </c>
      <c r="K286" s="82">
        <f t="shared" ref="K286" si="4104">K284*K285</f>
        <v>0</v>
      </c>
      <c r="L286" s="82">
        <f t="shared" ref="L286" si="4105">L284*L285</f>
        <v>0</v>
      </c>
      <c r="M286" s="82">
        <f t="shared" ref="M286" si="4106">M284*M285</f>
        <v>0</v>
      </c>
      <c r="N286" s="82">
        <f t="shared" ref="N286" si="4107">N284*N285</f>
        <v>0</v>
      </c>
      <c r="O286" s="82">
        <f t="shared" ref="O286" si="4108">O284*O285</f>
        <v>0</v>
      </c>
      <c r="P286" s="82">
        <f t="shared" ref="P286" si="4109">P284*P285</f>
        <v>0</v>
      </c>
      <c r="Q286" s="82">
        <f t="shared" ref="Q286" si="4110">Q284*Q285</f>
        <v>0</v>
      </c>
      <c r="R286" s="82">
        <f t="shared" ref="R286" si="4111">R284*R285</f>
        <v>0</v>
      </c>
      <c r="S286" s="82">
        <f t="shared" ref="S286" si="4112">S284*S285</f>
        <v>0</v>
      </c>
      <c r="T286" s="82">
        <f t="shared" ref="T286" si="4113">T284*T285</f>
        <v>0</v>
      </c>
      <c r="U286" s="82">
        <f t="shared" ref="U286" si="4114">U284*U285</f>
        <v>0</v>
      </c>
      <c r="V286" s="82">
        <f t="shared" ref="V286" si="4115">V284*V285</f>
        <v>0</v>
      </c>
      <c r="W286" s="82">
        <f t="shared" ref="W286" si="4116">W284*W285</f>
        <v>0</v>
      </c>
      <c r="X286" s="82">
        <f t="shared" ref="X286" si="4117">X284*X285</f>
        <v>0</v>
      </c>
      <c r="Y286" s="82">
        <f t="shared" ref="Y286" si="4118">Y284*Y285</f>
        <v>0</v>
      </c>
      <c r="Z286" s="82">
        <f t="shared" ref="Z286" si="4119">Z284*Z285</f>
        <v>0</v>
      </c>
      <c r="AA286" s="82">
        <f t="shared" ref="AA286" si="4120">AA284*AA285</f>
        <v>0</v>
      </c>
      <c r="AB286" s="82">
        <f t="shared" ref="AB286" si="4121">AB284*AB285</f>
        <v>0</v>
      </c>
      <c r="AC286" s="82">
        <f t="shared" ref="AC286" si="4122">AC284*AC285</f>
        <v>0</v>
      </c>
      <c r="AD286" s="82">
        <f t="shared" ref="AD286" si="4123">AD284*AD285</f>
        <v>0</v>
      </c>
      <c r="AE286" s="82">
        <f t="shared" ref="AE286" si="4124">AE284*AE285</f>
        <v>0</v>
      </c>
      <c r="AF286" s="82">
        <f t="shared" ref="AF286" si="4125">AF284*AF285</f>
        <v>0</v>
      </c>
      <c r="AG286" s="82">
        <f t="shared" ref="AG286" si="4126">AG284*AG285</f>
        <v>0</v>
      </c>
      <c r="AH286" s="82">
        <f t="shared" ref="AH286" si="4127">AH284*AH285</f>
        <v>0</v>
      </c>
      <c r="AI286" s="82">
        <f t="shared" ref="AI286" si="4128">AI284*AI285</f>
        <v>0</v>
      </c>
      <c r="AJ286" s="82">
        <f t="shared" ref="AJ286" si="4129">AJ284*AJ285</f>
        <v>0</v>
      </c>
      <c r="AK286" s="82">
        <f t="shared" ref="AK286" si="4130">AK284*AK285</f>
        <v>0</v>
      </c>
      <c r="AL286" s="82">
        <f t="shared" ref="AL286" si="4131">AL284*AL285</f>
        <v>0</v>
      </c>
      <c r="AM286" s="82">
        <f t="shared" ref="AM286" si="4132">AM284*AM285</f>
        <v>0</v>
      </c>
      <c r="AN286" s="82">
        <f t="shared" ref="AN286" si="4133">AN284*AN285</f>
        <v>0</v>
      </c>
      <c r="AO286" s="82">
        <f t="shared" ref="AO286" si="4134">AO284*AO285</f>
        <v>0</v>
      </c>
      <c r="AP286" s="82">
        <f t="shared" ref="AP286" si="4135">AP284*AP285</f>
        <v>0</v>
      </c>
      <c r="AQ286" s="82">
        <f t="shared" ref="AQ286" si="4136">AQ284*AQ285</f>
        <v>0</v>
      </c>
      <c r="AR286" s="82">
        <f t="shared" ref="AR286" si="4137">AR284*AR285</f>
        <v>0</v>
      </c>
      <c r="AS286" s="82">
        <f t="shared" ref="AS286" si="4138">AS284*AS285</f>
        <v>0</v>
      </c>
      <c r="AT286" s="82">
        <f t="shared" ref="AT286" si="4139">AT284*AT285</f>
        <v>0</v>
      </c>
      <c r="AU286" s="82">
        <f t="shared" ref="AU286" si="4140">AU284*AU285</f>
        <v>0</v>
      </c>
      <c r="AV286" s="82">
        <f t="shared" ref="AV286" si="4141">AV284*AV285</f>
        <v>0</v>
      </c>
      <c r="AW286" s="82">
        <f t="shared" ref="AW286" si="4142">AW284*AW285</f>
        <v>0</v>
      </c>
      <c r="AX286" s="82">
        <f t="shared" ref="AX286" si="4143">AX284*AX285</f>
        <v>0</v>
      </c>
      <c r="AY286" s="82">
        <f t="shared" ref="AY286" si="4144">AY284*AY285</f>
        <v>0</v>
      </c>
      <c r="AZ286" s="82">
        <f t="shared" ref="AZ286" si="4145">AZ284*AZ285</f>
        <v>0</v>
      </c>
      <c r="BA286" s="82">
        <f t="shared" ref="BA286" si="4146">BA284*BA285</f>
        <v>0</v>
      </c>
      <c r="BB286" s="82">
        <f t="shared" ref="BB286" si="4147">BB284*BB285</f>
        <v>0</v>
      </c>
      <c r="BC286" s="82">
        <f t="shared" ref="BC286" si="4148">BC284*BC285</f>
        <v>0</v>
      </c>
      <c r="BD286" s="82">
        <f t="shared" ref="BD286" si="4149">BD284*BD285</f>
        <v>0</v>
      </c>
      <c r="BE286" s="82">
        <f t="shared" ref="BE286" si="4150">BE284*BE285</f>
        <v>0</v>
      </c>
      <c r="BF286" s="82">
        <f t="shared" ref="BF286" si="4151">BF284*BF285</f>
        <v>0</v>
      </c>
      <c r="BG286" s="82">
        <f t="shared" ref="BG286" si="4152">BG284*BG285</f>
        <v>0</v>
      </c>
      <c r="BH286" s="82">
        <f t="shared" ref="BH286" si="4153">BH284*BH285</f>
        <v>0</v>
      </c>
      <c r="BI286" s="82">
        <f t="shared" ref="BI286" si="4154">BI284*BI285</f>
        <v>0</v>
      </c>
      <c r="BJ286" s="82">
        <f t="shared" ref="BJ286" si="4155">BJ284*BJ285</f>
        <v>0</v>
      </c>
      <c r="BK286" s="82">
        <f t="shared" ref="BK286" si="4156">BK284*BK285</f>
        <v>0</v>
      </c>
      <c r="BL286" s="82">
        <f t="shared" ref="BL286" si="4157">BL284*BL285</f>
        <v>0</v>
      </c>
      <c r="BM286" s="82">
        <f t="shared" ref="BM286" si="4158">BM284*BM285</f>
        <v>0</v>
      </c>
      <c r="BN286" s="82">
        <f t="shared" ref="BN286" si="4159">BN284*BN285</f>
        <v>0</v>
      </c>
      <c r="BO286" s="82">
        <f t="shared" ref="BO286" si="4160">BO284*BO285</f>
        <v>0</v>
      </c>
      <c r="BP286" s="82">
        <f t="shared" ref="BP286" si="4161">BP284*BP285</f>
        <v>0</v>
      </c>
      <c r="BQ286" s="82">
        <f t="shared" ref="BQ286" si="4162">BQ284*BQ285</f>
        <v>0</v>
      </c>
      <c r="BR286" s="82">
        <f t="shared" ref="BR286" si="4163">BR284*BR285</f>
        <v>0</v>
      </c>
      <c r="BS286" s="82">
        <f t="shared" ref="BS286" si="4164">BS284*BS285</f>
        <v>0</v>
      </c>
      <c r="BT286" s="82">
        <f t="shared" ref="BT286" si="4165">BT284*BT285</f>
        <v>0</v>
      </c>
      <c r="BU286" s="82">
        <f t="shared" ref="BU286" si="4166">BU284*BU285</f>
        <v>0</v>
      </c>
      <c r="BV286" s="82">
        <f t="shared" ref="BV286" si="4167">BV284*BV285</f>
        <v>0</v>
      </c>
      <c r="BW286" s="82">
        <f t="shared" ref="BW286" si="4168">BW284*BW285</f>
        <v>0</v>
      </c>
      <c r="BX286" s="82">
        <f t="shared" ref="BX286" si="4169">BX284*BX285</f>
        <v>0</v>
      </c>
      <c r="BY286" s="82">
        <f t="shared" ref="BY286" si="4170">BY284*BY285</f>
        <v>0</v>
      </c>
      <c r="BZ286" s="82">
        <f t="shared" ref="BZ286" si="4171">BZ284*BZ285</f>
        <v>0</v>
      </c>
      <c r="CA286" s="82">
        <f t="shared" ref="CA286" si="4172">CA284*CA285</f>
        <v>0</v>
      </c>
      <c r="CB286" s="82">
        <f t="shared" ref="CB286" si="4173">CB284*CB285</f>
        <v>0</v>
      </c>
      <c r="CC286" s="82">
        <f t="shared" ref="CC286" si="4174">CC284*CC285</f>
        <v>0</v>
      </c>
      <c r="CD286" s="82">
        <f t="shared" ref="CD286" si="4175">CD284*CD285</f>
        <v>0</v>
      </c>
      <c r="CE286" s="82">
        <f t="shared" ref="CE286" si="4176">CE284*CE285</f>
        <v>0</v>
      </c>
      <c r="CF286" s="82">
        <f t="shared" ref="CF286" si="4177">CF284*CF285</f>
        <v>0</v>
      </c>
      <c r="CG286" s="82">
        <f t="shared" ref="CG286" si="4178">CG284*CG285</f>
        <v>0</v>
      </c>
      <c r="CH286" s="82">
        <f t="shared" ref="CH286" si="4179">CH284*CH285</f>
        <v>0</v>
      </c>
      <c r="CI286" s="82">
        <f t="shared" ref="CI286" si="4180">CI284*CI285</f>
        <v>0</v>
      </c>
      <c r="CJ286" s="82">
        <f t="shared" ref="CJ286" si="4181">CJ284*CJ285</f>
        <v>0</v>
      </c>
      <c r="CK286" s="82">
        <f t="shared" ref="CK286" si="4182">CK284*CK285</f>
        <v>0</v>
      </c>
      <c r="CL286" s="82">
        <f t="shared" ref="CL286" si="4183">CL284*CL285</f>
        <v>0</v>
      </c>
      <c r="CM286" s="82">
        <f t="shared" ref="CM286" si="4184">CM284*CM285</f>
        <v>0</v>
      </c>
      <c r="CN286" s="82">
        <f t="shared" ref="CN286" si="4185">CN284*CN285</f>
        <v>0</v>
      </c>
      <c r="CO286" s="82">
        <f t="shared" ref="CO286" si="4186">CO284*CO285</f>
        <v>0</v>
      </c>
      <c r="CP286" s="82">
        <f t="shared" ref="CP286" si="4187">CP284*CP285</f>
        <v>0</v>
      </c>
      <c r="CQ286" s="82">
        <f t="shared" ref="CQ286" si="4188">CQ284*CQ285</f>
        <v>0</v>
      </c>
      <c r="CR286" s="82">
        <f t="shared" ref="CR286" si="4189">CR284*CR285</f>
        <v>0</v>
      </c>
      <c r="CS286" s="82">
        <f t="shared" ref="CS286" si="4190">CS284*CS285</f>
        <v>0</v>
      </c>
      <c r="CT286" s="82">
        <f t="shared" ref="CT286" si="4191">CT284*CT285</f>
        <v>0</v>
      </c>
      <c r="CU286" s="82">
        <f t="shared" ref="CU286" si="4192">CU284*CU285</f>
        <v>0</v>
      </c>
      <c r="CV286" s="82">
        <f t="shared" ref="CV286" si="4193">CV284*CV285</f>
        <v>0</v>
      </c>
      <c r="CW286" s="82">
        <f t="shared" ref="CW286" si="4194">CW284*CW285</f>
        <v>0</v>
      </c>
      <c r="CX286" s="82">
        <f t="shared" ref="CX286" si="4195">CX284*CX285</f>
        <v>0</v>
      </c>
      <c r="CY286" s="82">
        <f t="shared" ref="CY286" si="4196">CY284*CY285</f>
        <v>0</v>
      </c>
      <c r="CZ286" s="82">
        <f t="shared" ref="CZ286" si="4197">CZ284*CZ285</f>
        <v>0</v>
      </c>
      <c r="DA286" s="82">
        <f t="shared" ref="DA286" si="4198">DA284*DA285</f>
        <v>0</v>
      </c>
      <c r="DB286" s="82">
        <f t="shared" ref="DB286" si="4199">DB284*DB285</f>
        <v>0</v>
      </c>
      <c r="DC286" s="82">
        <f t="shared" ref="DC286" si="4200">DC284*DC285</f>
        <v>0</v>
      </c>
      <c r="DD286" s="82">
        <f t="shared" ref="DD286" si="4201">DD284*DD285</f>
        <v>0</v>
      </c>
      <c r="DE286" s="82">
        <f t="shared" ref="DE286" si="4202">DE284*DE285</f>
        <v>0</v>
      </c>
      <c r="DF286" s="82">
        <f t="shared" ref="DF286" si="4203">DF284*DF285</f>
        <v>0</v>
      </c>
      <c r="DG286" s="82">
        <f t="shared" ref="DG286" si="4204">DG284*DG285</f>
        <v>0</v>
      </c>
      <c r="DH286" s="82">
        <f t="shared" ref="DH286" si="4205">DH284*DH285</f>
        <v>0</v>
      </c>
      <c r="DI286" s="82">
        <f t="shared" ref="DI286" si="4206">DI284*DI285</f>
        <v>0</v>
      </c>
      <c r="DJ286" s="82">
        <f t="shared" ref="DJ286" si="4207">DJ284*DJ285</f>
        <v>0</v>
      </c>
      <c r="DK286" s="82">
        <f t="shared" ref="DK286" si="4208">DK284*DK285</f>
        <v>0</v>
      </c>
      <c r="DL286" s="82">
        <f t="shared" ref="DL286" si="4209">DL284*DL285</f>
        <v>0</v>
      </c>
      <c r="DM286" s="82">
        <f t="shared" ref="DM286" si="4210">DM284*DM285</f>
        <v>0</v>
      </c>
      <c r="DN286" s="82">
        <f t="shared" ref="DN286" si="4211">DN284*DN285</f>
        <v>0</v>
      </c>
      <c r="DO286" s="82">
        <f t="shared" ref="DO286" si="4212">DO284*DO285</f>
        <v>0</v>
      </c>
      <c r="DP286" s="82">
        <f t="shared" ref="DP286" si="4213">DP284*DP285</f>
        <v>0</v>
      </c>
      <c r="DQ286" s="82">
        <f t="shared" ref="DQ286" si="4214">DQ284*DQ285</f>
        <v>0</v>
      </c>
      <c r="DR286" s="82">
        <f t="shared" ref="DR286" si="4215">DR284*DR285</f>
        <v>0</v>
      </c>
      <c r="DS286" s="82">
        <f t="shared" ref="DS286" si="4216">DS284*DS285</f>
        <v>0</v>
      </c>
      <c r="DT286" s="82">
        <f t="shared" ref="DT286" si="4217">DT284*DT285</f>
        <v>0</v>
      </c>
      <c r="DU286" s="82">
        <f t="shared" ref="DU286" si="4218">DU284*DU285</f>
        <v>0</v>
      </c>
      <c r="DV286" s="82">
        <f t="shared" ref="DV286" si="4219">DV284*DV285</f>
        <v>0</v>
      </c>
      <c r="DW286" s="82">
        <f t="shared" ref="DW286" si="4220">DW284*DW285</f>
        <v>0</v>
      </c>
      <c r="DX286" s="82">
        <f t="shared" ref="DX286" si="4221">DX284*DX285</f>
        <v>0</v>
      </c>
      <c r="DY286" s="82">
        <f t="shared" ref="DY286" si="4222">DY284*DY285</f>
        <v>0</v>
      </c>
      <c r="DZ286" s="82">
        <f t="shared" ref="DZ286" si="4223">DZ284*DZ285</f>
        <v>0</v>
      </c>
      <c r="EA286" s="82">
        <f t="shared" ref="EA286" si="4224">EA284*EA285</f>
        <v>0</v>
      </c>
      <c r="EB286" s="82">
        <f t="shared" ref="EB286" si="4225">EB284*EB285</f>
        <v>0</v>
      </c>
    </row>
    <row r="287" spans="2:132" outlineLevel="1" x14ac:dyDescent="0.25">
      <c r="C287" s="328"/>
      <c r="G287" s="5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row>
    <row r="288" spans="2:132" ht="13" outlineLevel="1" x14ac:dyDescent="0.3">
      <c r="C288" s="340" t="s">
        <v>504</v>
      </c>
      <c r="G288" s="52"/>
      <c r="H288" s="29"/>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row>
    <row r="289" spans="2:132" outlineLevel="1" x14ac:dyDescent="0.25">
      <c r="C289" s="317" t="s">
        <v>520</v>
      </c>
      <c r="G289" s="52" t="s">
        <v>604</v>
      </c>
      <c r="H289" s="46">
        <f t="shared" ref="H289" si="4226">SUM(J289:EB289)</f>
        <v>0</v>
      </c>
      <c r="J289" s="82">
        <f>J268-J268*SUM($J$179:J$179)</f>
        <v>0</v>
      </c>
      <c r="K289" s="82">
        <f>K268-K268*SUM($J$179:K$179)</f>
        <v>0</v>
      </c>
      <c r="L289" s="82">
        <f>L268-L268*SUM($J$179:L$179)</f>
        <v>0</v>
      </c>
      <c r="M289" s="82">
        <f>M268-M268*SUM($J$179:M$179)</f>
        <v>0</v>
      </c>
      <c r="N289" s="82">
        <f>N268-N268*SUM($J$179:N$179)</f>
        <v>0</v>
      </c>
      <c r="O289" s="82">
        <f>O268-O268*SUM($J$179:O$179)</f>
        <v>0</v>
      </c>
      <c r="P289" s="82">
        <f>P268-P268*SUM($J$179:P$179)</f>
        <v>0</v>
      </c>
      <c r="Q289" s="82">
        <f>Q268-Q268*SUM($J$179:Q$179)</f>
        <v>0</v>
      </c>
      <c r="R289" s="82">
        <f>R268-R268*SUM($J$179:R$179)</f>
        <v>0</v>
      </c>
      <c r="S289" s="82">
        <f>S268-S268*SUM($J$179:S$179)</f>
        <v>0</v>
      </c>
      <c r="T289" s="82">
        <f>T268-T268*SUM($J$179:T$179)</f>
        <v>0</v>
      </c>
      <c r="U289" s="82">
        <f>U268-U268*SUM($J$179:U$179)</f>
        <v>0</v>
      </c>
      <c r="V289" s="82">
        <f>V268-V268*SUM($J$179:V$179)</f>
        <v>0</v>
      </c>
      <c r="W289" s="82">
        <f>W268-W268*SUM($J$179:W$179)</f>
        <v>0</v>
      </c>
      <c r="X289" s="82">
        <f>X268-X268*SUM($J$179:X$179)</f>
        <v>0</v>
      </c>
      <c r="Y289" s="82">
        <f>Y268-Y268*SUM($J$179:Y$179)</f>
        <v>0</v>
      </c>
      <c r="Z289" s="82">
        <f>Z268-Z268*SUM($J$179:Z$179)</f>
        <v>0</v>
      </c>
      <c r="AA289" s="82">
        <f>AA268-AA268*SUM($J$179:AA$179)</f>
        <v>0</v>
      </c>
      <c r="AB289" s="82">
        <f>AB268-AB268*SUM($J$179:AB$179)</f>
        <v>0</v>
      </c>
      <c r="AC289" s="82">
        <f>AC268-AC268*SUM($J$179:AC$179)</f>
        <v>0</v>
      </c>
      <c r="AD289" s="82">
        <f>AD268-AD268*SUM($J$179:AD$179)</f>
        <v>0</v>
      </c>
      <c r="AE289" s="82">
        <f>AE268-AE268*SUM($J$179:AE$179)</f>
        <v>0</v>
      </c>
      <c r="AF289" s="82">
        <f>AF268-AF268*SUM($J$179:AF$179)</f>
        <v>0</v>
      </c>
      <c r="AG289" s="82">
        <f>AG268-AG268*SUM($J$179:AG$179)</f>
        <v>0</v>
      </c>
      <c r="AH289" s="82">
        <f>AH268-AH268*SUM($J$179:AH$179)</f>
        <v>0</v>
      </c>
      <c r="AI289" s="82">
        <f>AI268-AI268*SUM($J$179:AI$179)</f>
        <v>0</v>
      </c>
      <c r="AJ289" s="82">
        <f>AJ268-AJ268*SUM($J$179:AJ$179)</f>
        <v>0</v>
      </c>
      <c r="AK289" s="82">
        <f>AK268-AK268*SUM($J$179:AK$179)</f>
        <v>0</v>
      </c>
      <c r="AL289" s="82">
        <f>AL268-AL268*SUM($J$179:AL$179)</f>
        <v>0</v>
      </c>
      <c r="AM289" s="82">
        <f>AM268-AM268*SUM($J$179:AM$179)</f>
        <v>0</v>
      </c>
      <c r="AN289" s="82">
        <f>AN268-AN268*SUM($J$179:AN$179)</f>
        <v>0</v>
      </c>
      <c r="AO289" s="82">
        <f>AO268-AO268*SUM($J$179:AO$179)</f>
        <v>0</v>
      </c>
      <c r="AP289" s="82">
        <f>AP268-AP268*SUM($J$179:AP$179)</f>
        <v>0</v>
      </c>
      <c r="AQ289" s="82">
        <f>AQ268-AQ268*SUM($J$179:AQ$179)</f>
        <v>0</v>
      </c>
      <c r="AR289" s="82">
        <f>AR268-AR268*SUM($J$179:AR$179)</f>
        <v>0</v>
      </c>
      <c r="AS289" s="82">
        <f>AS268-AS268*SUM($J$179:AS$179)</f>
        <v>0</v>
      </c>
      <c r="AT289" s="82">
        <f>AT268-AT268*SUM($J$179:AT$179)</f>
        <v>0</v>
      </c>
      <c r="AU289" s="82">
        <f>AU268-AU268*SUM($J$179:AU$179)</f>
        <v>0</v>
      </c>
      <c r="AV289" s="82">
        <f>AV268-AV268*SUM($J$179:AV$179)</f>
        <v>0</v>
      </c>
      <c r="AW289" s="82">
        <f>AW268-AW268*SUM($J$179:AW$179)</f>
        <v>0</v>
      </c>
      <c r="AX289" s="82">
        <f>AX268-AX268*SUM($J$179:AX$179)</f>
        <v>0</v>
      </c>
      <c r="AY289" s="82">
        <f>AY268-AY268*SUM($J$179:AY$179)</f>
        <v>0</v>
      </c>
      <c r="AZ289" s="82">
        <f>AZ268-AZ268*SUM($J$179:AZ$179)</f>
        <v>0</v>
      </c>
      <c r="BA289" s="82">
        <f>BA268-BA268*SUM($J$179:BA$179)</f>
        <v>0</v>
      </c>
      <c r="BB289" s="82">
        <f>BB268-BB268*SUM($J$179:BB$179)</f>
        <v>0</v>
      </c>
      <c r="BC289" s="82">
        <f>BC268-BC268*SUM($J$179:BC$179)</f>
        <v>0</v>
      </c>
      <c r="BD289" s="82">
        <f>BD268-BD268*SUM($J$179:BD$179)</f>
        <v>0</v>
      </c>
      <c r="BE289" s="82">
        <f>BE268-BE268*SUM($J$179:BE$179)</f>
        <v>0</v>
      </c>
      <c r="BF289" s="82">
        <f>BF268-BF268*SUM($J$179:BF$179)</f>
        <v>0</v>
      </c>
      <c r="BG289" s="82">
        <f>BG268-BG268*SUM($J$179:BG$179)</f>
        <v>0</v>
      </c>
      <c r="BH289" s="82">
        <f>BH268-BH268*SUM($J$179:BH$179)</f>
        <v>0</v>
      </c>
      <c r="BI289" s="82">
        <f>BI268-BI268*SUM($J$179:BI$179)</f>
        <v>0</v>
      </c>
      <c r="BJ289" s="82">
        <f>BJ268-BJ268*SUM($J$179:BJ$179)</f>
        <v>0</v>
      </c>
      <c r="BK289" s="82">
        <f>BK268-BK268*SUM($J$179:BK$179)</f>
        <v>0</v>
      </c>
      <c r="BL289" s="82">
        <f>BL268-BL268*SUM($J$179:BL$179)</f>
        <v>0</v>
      </c>
      <c r="BM289" s="82">
        <f>BM268-BM268*SUM($J$179:BM$179)</f>
        <v>0</v>
      </c>
      <c r="BN289" s="82">
        <f>BN268-BN268*SUM($J$179:BN$179)</f>
        <v>0</v>
      </c>
      <c r="BO289" s="82">
        <f>BO268-BO268*SUM($J$179:BO$179)</f>
        <v>0</v>
      </c>
      <c r="BP289" s="82">
        <f>BP268-BP268*SUM($J$179:BP$179)</f>
        <v>0</v>
      </c>
      <c r="BQ289" s="82">
        <f>BQ268-BQ268*SUM($J$179:BQ$179)</f>
        <v>0</v>
      </c>
      <c r="BR289" s="82">
        <f>BR268-BR268*SUM($J$179:BR$179)</f>
        <v>0</v>
      </c>
      <c r="BS289" s="82">
        <f>BS268-BS268*SUM($J$179:BS$179)</f>
        <v>0</v>
      </c>
      <c r="BT289" s="82">
        <f>BT268-BT268*SUM($J$179:BT$179)</f>
        <v>0</v>
      </c>
      <c r="BU289" s="82">
        <f>BU268-BU268*SUM($J$179:BU$179)</f>
        <v>0</v>
      </c>
      <c r="BV289" s="82">
        <f>BV268-BV268*SUM($J$179:BV$179)</f>
        <v>0</v>
      </c>
      <c r="BW289" s="82">
        <f>BW268-BW268*SUM($J$179:BW$179)</f>
        <v>0</v>
      </c>
      <c r="BX289" s="82">
        <f>BX268-BX268*SUM($J$179:BX$179)</f>
        <v>0</v>
      </c>
      <c r="BY289" s="82">
        <f>BY268-BY268*SUM($J$179:BY$179)</f>
        <v>0</v>
      </c>
      <c r="BZ289" s="82">
        <f>BZ268-BZ268*SUM($J$179:BZ$179)</f>
        <v>0</v>
      </c>
      <c r="CA289" s="82">
        <f>CA268-CA268*SUM($J$179:CA$179)</f>
        <v>0</v>
      </c>
      <c r="CB289" s="82">
        <f>CB268-CB268*SUM($J$179:CB$179)</f>
        <v>0</v>
      </c>
      <c r="CC289" s="82">
        <f>CC268-CC268*SUM($J$179:CC$179)</f>
        <v>0</v>
      </c>
      <c r="CD289" s="82">
        <f>CD268-CD268*SUM($J$179:CD$179)</f>
        <v>0</v>
      </c>
      <c r="CE289" s="82">
        <f>CE268-CE268*SUM($J$179:CE$179)</f>
        <v>0</v>
      </c>
      <c r="CF289" s="82">
        <f>CF268-CF268*SUM($J$179:CF$179)</f>
        <v>0</v>
      </c>
      <c r="CG289" s="82">
        <f>CG268-CG268*SUM($J$179:CG$179)</f>
        <v>0</v>
      </c>
      <c r="CH289" s="82">
        <f>CH268-CH268*SUM($J$179:CH$179)</f>
        <v>0</v>
      </c>
      <c r="CI289" s="82">
        <f>CI268-CI268*SUM($J$179:CI$179)</f>
        <v>0</v>
      </c>
      <c r="CJ289" s="82">
        <f>CJ268-CJ268*SUM($J$179:CJ$179)</f>
        <v>0</v>
      </c>
      <c r="CK289" s="82">
        <f>CK268-CK268*SUM($J$179:CK$179)</f>
        <v>0</v>
      </c>
      <c r="CL289" s="82">
        <f>CL268-CL268*SUM($J$179:CL$179)</f>
        <v>0</v>
      </c>
      <c r="CM289" s="82">
        <f>CM268-CM268*SUM($J$179:CM$179)</f>
        <v>0</v>
      </c>
      <c r="CN289" s="82">
        <f>CN268-CN268*SUM($J$179:CN$179)</f>
        <v>0</v>
      </c>
      <c r="CO289" s="82">
        <f>CO268-CO268*SUM($J$179:CO$179)</f>
        <v>0</v>
      </c>
      <c r="CP289" s="82">
        <f>CP268-CP268*SUM($J$179:CP$179)</f>
        <v>0</v>
      </c>
      <c r="CQ289" s="82">
        <f>CQ268-CQ268*SUM($J$179:CQ$179)</f>
        <v>0</v>
      </c>
      <c r="CR289" s="82">
        <f>CR268-CR268*SUM($J$179:CR$179)</f>
        <v>0</v>
      </c>
      <c r="CS289" s="82">
        <f>CS268-CS268*SUM($J$179:CS$179)</f>
        <v>0</v>
      </c>
      <c r="CT289" s="82">
        <f>CT268-CT268*SUM($J$179:CT$179)</f>
        <v>0</v>
      </c>
      <c r="CU289" s="82">
        <f>CU268-CU268*SUM($J$179:CU$179)</f>
        <v>0</v>
      </c>
      <c r="CV289" s="82">
        <f>CV268-CV268*SUM($J$179:CV$179)</f>
        <v>0</v>
      </c>
      <c r="CW289" s="82">
        <f>CW268-CW268*SUM($J$179:CW$179)</f>
        <v>0</v>
      </c>
      <c r="CX289" s="82">
        <f>CX268-CX268*SUM($J$179:CX$179)</f>
        <v>0</v>
      </c>
      <c r="CY289" s="82">
        <f>CY268-CY268*SUM($J$179:CY$179)</f>
        <v>0</v>
      </c>
      <c r="CZ289" s="82">
        <f>CZ268-CZ268*SUM($J$179:CZ$179)</f>
        <v>0</v>
      </c>
      <c r="DA289" s="82">
        <f>DA268-DA268*SUM($J$179:DA$179)</f>
        <v>0</v>
      </c>
      <c r="DB289" s="82">
        <f>DB268-DB268*SUM($J$179:DB$179)</f>
        <v>0</v>
      </c>
      <c r="DC289" s="82">
        <f>DC268-DC268*SUM($J$179:DC$179)</f>
        <v>0</v>
      </c>
      <c r="DD289" s="82">
        <f>DD268-DD268*SUM($J$179:DD$179)</f>
        <v>0</v>
      </c>
      <c r="DE289" s="82">
        <f>DE268-DE268*SUM($J$179:DE$179)</f>
        <v>0</v>
      </c>
      <c r="DF289" s="82">
        <f>DF268-DF268*SUM($J$179:DF$179)</f>
        <v>0</v>
      </c>
      <c r="DG289" s="82">
        <f>DG268-DG268*SUM($J$179:DG$179)</f>
        <v>0</v>
      </c>
      <c r="DH289" s="82">
        <f>DH268-DH268*SUM($J$179:DH$179)</f>
        <v>0</v>
      </c>
      <c r="DI289" s="82">
        <f>DI268-DI268*SUM($J$179:DI$179)</f>
        <v>0</v>
      </c>
      <c r="DJ289" s="82">
        <f>DJ268-DJ268*SUM($J$179:DJ$179)</f>
        <v>0</v>
      </c>
      <c r="DK289" s="82">
        <f>DK268-DK268*SUM($J$179:DK$179)</f>
        <v>0</v>
      </c>
      <c r="DL289" s="82">
        <f>DL268-DL268*SUM($J$179:DL$179)</f>
        <v>0</v>
      </c>
      <c r="DM289" s="82">
        <f>DM268-DM268*SUM($J$179:DM$179)</f>
        <v>0</v>
      </c>
      <c r="DN289" s="82">
        <f>DN268-DN268*SUM($J$179:DN$179)</f>
        <v>0</v>
      </c>
      <c r="DO289" s="82">
        <f>DO268-DO268*SUM($J$179:DO$179)</f>
        <v>0</v>
      </c>
      <c r="DP289" s="82">
        <f>DP268-DP268*SUM($J$179:DP$179)</f>
        <v>0</v>
      </c>
      <c r="DQ289" s="82">
        <f>DQ268-DQ268*SUM($J$179:DQ$179)</f>
        <v>0</v>
      </c>
      <c r="DR289" s="82">
        <f>DR268-DR268*SUM($J$179:DR$179)</f>
        <v>0</v>
      </c>
      <c r="DS289" s="82">
        <f>DS268-DS268*SUM($J$179:DS$179)</f>
        <v>0</v>
      </c>
      <c r="DT289" s="82">
        <f>DT268-DT268*SUM($J$179:DT$179)</f>
        <v>0</v>
      </c>
      <c r="DU289" s="82">
        <f>DU268-DU268*SUM($J$179:DU$179)</f>
        <v>0</v>
      </c>
      <c r="DV289" s="82">
        <f>DV268-DV268*SUM($J$179:DV$179)</f>
        <v>0</v>
      </c>
      <c r="DW289" s="82">
        <f>DW268-DW268*SUM($J$179:DW$179)</f>
        <v>0</v>
      </c>
      <c r="DX289" s="82">
        <f>DX268-DX268*SUM($J$179:DX$179)</f>
        <v>0</v>
      </c>
      <c r="DY289" s="82">
        <f>DY268-DY268*SUM($J$179:DY$179)</f>
        <v>0</v>
      </c>
      <c r="DZ289" s="82">
        <f>DZ268-DZ268*SUM($J$179:DZ$179)</f>
        <v>0</v>
      </c>
      <c r="EA289" s="82">
        <f>EA268-EA268*SUM($J$179:EA$179)</f>
        <v>0</v>
      </c>
      <c r="EB289" s="82">
        <f>EB268-EB268*SUM($J$179:EB$179)</f>
        <v>0</v>
      </c>
    </row>
    <row r="290" spans="2:132" outlineLevel="1" x14ac:dyDescent="0.25">
      <c r="C290" s="317" t="s">
        <v>333</v>
      </c>
      <c r="E290" s="31">
        <f>Costs!$M$40</f>
        <v>0.4</v>
      </c>
      <c r="G290" s="52" t="s">
        <v>220</v>
      </c>
      <c r="J290" s="312">
        <f>$E$290</f>
        <v>0.4</v>
      </c>
      <c r="K290" s="312">
        <f t="shared" ref="K290:BV290" si="4227">$E$290</f>
        <v>0.4</v>
      </c>
      <c r="L290" s="312">
        <f t="shared" si="4227"/>
        <v>0.4</v>
      </c>
      <c r="M290" s="312">
        <f t="shared" si="4227"/>
        <v>0.4</v>
      </c>
      <c r="N290" s="312">
        <f t="shared" si="4227"/>
        <v>0.4</v>
      </c>
      <c r="O290" s="312">
        <f t="shared" si="4227"/>
        <v>0.4</v>
      </c>
      <c r="P290" s="312">
        <f t="shared" si="4227"/>
        <v>0.4</v>
      </c>
      <c r="Q290" s="312">
        <f t="shared" si="4227"/>
        <v>0.4</v>
      </c>
      <c r="R290" s="312">
        <f t="shared" si="4227"/>
        <v>0.4</v>
      </c>
      <c r="S290" s="312">
        <f t="shared" si="4227"/>
        <v>0.4</v>
      </c>
      <c r="T290" s="312">
        <f t="shared" si="4227"/>
        <v>0.4</v>
      </c>
      <c r="U290" s="312">
        <f t="shared" si="4227"/>
        <v>0.4</v>
      </c>
      <c r="V290" s="312">
        <f t="shared" si="4227"/>
        <v>0.4</v>
      </c>
      <c r="W290" s="312">
        <f t="shared" si="4227"/>
        <v>0.4</v>
      </c>
      <c r="X290" s="312">
        <f t="shared" si="4227"/>
        <v>0.4</v>
      </c>
      <c r="Y290" s="312">
        <f t="shared" si="4227"/>
        <v>0.4</v>
      </c>
      <c r="Z290" s="312">
        <f t="shared" si="4227"/>
        <v>0.4</v>
      </c>
      <c r="AA290" s="312">
        <f t="shared" si="4227"/>
        <v>0.4</v>
      </c>
      <c r="AB290" s="312">
        <f t="shared" si="4227"/>
        <v>0.4</v>
      </c>
      <c r="AC290" s="312">
        <f t="shared" si="4227"/>
        <v>0.4</v>
      </c>
      <c r="AD290" s="312">
        <f t="shared" si="4227"/>
        <v>0.4</v>
      </c>
      <c r="AE290" s="312">
        <f t="shared" si="4227"/>
        <v>0.4</v>
      </c>
      <c r="AF290" s="312">
        <f t="shared" si="4227"/>
        <v>0.4</v>
      </c>
      <c r="AG290" s="312">
        <f t="shared" si="4227"/>
        <v>0.4</v>
      </c>
      <c r="AH290" s="312">
        <f t="shared" si="4227"/>
        <v>0.4</v>
      </c>
      <c r="AI290" s="312">
        <f t="shared" si="4227"/>
        <v>0.4</v>
      </c>
      <c r="AJ290" s="312">
        <f t="shared" si="4227"/>
        <v>0.4</v>
      </c>
      <c r="AK290" s="312">
        <f t="shared" si="4227"/>
        <v>0.4</v>
      </c>
      <c r="AL290" s="312">
        <f t="shared" si="4227"/>
        <v>0.4</v>
      </c>
      <c r="AM290" s="312">
        <f t="shared" si="4227"/>
        <v>0.4</v>
      </c>
      <c r="AN290" s="312">
        <f t="shared" si="4227"/>
        <v>0.4</v>
      </c>
      <c r="AO290" s="312">
        <f t="shared" si="4227"/>
        <v>0.4</v>
      </c>
      <c r="AP290" s="312">
        <f t="shared" si="4227"/>
        <v>0.4</v>
      </c>
      <c r="AQ290" s="312">
        <f t="shared" si="4227"/>
        <v>0.4</v>
      </c>
      <c r="AR290" s="312">
        <f t="shared" si="4227"/>
        <v>0.4</v>
      </c>
      <c r="AS290" s="312">
        <f t="shared" si="4227"/>
        <v>0.4</v>
      </c>
      <c r="AT290" s="312">
        <f t="shared" si="4227"/>
        <v>0.4</v>
      </c>
      <c r="AU290" s="312">
        <f t="shared" si="4227"/>
        <v>0.4</v>
      </c>
      <c r="AV290" s="312">
        <f t="shared" si="4227"/>
        <v>0.4</v>
      </c>
      <c r="AW290" s="312">
        <f t="shared" si="4227"/>
        <v>0.4</v>
      </c>
      <c r="AX290" s="312">
        <f t="shared" si="4227"/>
        <v>0.4</v>
      </c>
      <c r="AY290" s="312">
        <f t="shared" si="4227"/>
        <v>0.4</v>
      </c>
      <c r="AZ290" s="312">
        <f t="shared" si="4227"/>
        <v>0.4</v>
      </c>
      <c r="BA290" s="312">
        <f t="shared" si="4227"/>
        <v>0.4</v>
      </c>
      <c r="BB290" s="312">
        <f t="shared" si="4227"/>
        <v>0.4</v>
      </c>
      <c r="BC290" s="312">
        <f t="shared" si="4227"/>
        <v>0.4</v>
      </c>
      <c r="BD290" s="312">
        <f t="shared" si="4227"/>
        <v>0.4</v>
      </c>
      <c r="BE290" s="312">
        <f t="shared" si="4227"/>
        <v>0.4</v>
      </c>
      <c r="BF290" s="312">
        <f t="shared" si="4227"/>
        <v>0.4</v>
      </c>
      <c r="BG290" s="312">
        <f t="shared" si="4227"/>
        <v>0.4</v>
      </c>
      <c r="BH290" s="312">
        <f t="shared" si="4227"/>
        <v>0.4</v>
      </c>
      <c r="BI290" s="312">
        <f t="shared" si="4227"/>
        <v>0.4</v>
      </c>
      <c r="BJ290" s="312">
        <f t="shared" si="4227"/>
        <v>0.4</v>
      </c>
      <c r="BK290" s="312">
        <f t="shared" si="4227"/>
        <v>0.4</v>
      </c>
      <c r="BL290" s="312">
        <f t="shared" si="4227"/>
        <v>0.4</v>
      </c>
      <c r="BM290" s="312">
        <f t="shared" si="4227"/>
        <v>0.4</v>
      </c>
      <c r="BN290" s="312">
        <f t="shared" si="4227"/>
        <v>0.4</v>
      </c>
      <c r="BO290" s="312">
        <f t="shared" si="4227"/>
        <v>0.4</v>
      </c>
      <c r="BP290" s="312">
        <f t="shared" si="4227"/>
        <v>0.4</v>
      </c>
      <c r="BQ290" s="312">
        <f t="shared" si="4227"/>
        <v>0.4</v>
      </c>
      <c r="BR290" s="312">
        <f t="shared" si="4227"/>
        <v>0.4</v>
      </c>
      <c r="BS290" s="312">
        <f t="shared" si="4227"/>
        <v>0.4</v>
      </c>
      <c r="BT290" s="312">
        <f t="shared" si="4227"/>
        <v>0.4</v>
      </c>
      <c r="BU290" s="312">
        <f t="shared" si="4227"/>
        <v>0.4</v>
      </c>
      <c r="BV290" s="312">
        <f t="shared" si="4227"/>
        <v>0.4</v>
      </c>
      <c r="BW290" s="312">
        <f t="shared" ref="BW290:EB290" si="4228">$E$290</f>
        <v>0.4</v>
      </c>
      <c r="BX290" s="312">
        <f t="shared" si="4228"/>
        <v>0.4</v>
      </c>
      <c r="BY290" s="312">
        <f t="shared" si="4228"/>
        <v>0.4</v>
      </c>
      <c r="BZ290" s="312">
        <f t="shared" si="4228"/>
        <v>0.4</v>
      </c>
      <c r="CA290" s="312">
        <f t="shared" si="4228"/>
        <v>0.4</v>
      </c>
      <c r="CB290" s="312">
        <f t="shared" si="4228"/>
        <v>0.4</v>
      </c>
      <c r="CC290" s="312">
        <f t="shared" si="4228"/>
        <v>0.4</v>
      </c>
      <c r="CD290" s="312">
        <f t="shared" si="4228"/>
        <v>0.4</v>
      </c>
      <c r="CE290" s="312">
        <f t="shared" si="4228"/>
        <v>0.4</v>
      </c>
      <c r="CF290" s="312">
        <f t="shared" si="4228"/>
        <v>0.4</v>
      </c>
      <c r="CG290" s="312">
        <f t="shared" si="4228"/>
        <v>0.4</v>
      </c>
      <c r="CH290" s="312">
        <f t="shared" si="4228"/>
        <v>0.4</v>
      </c>
      <c r="CI290" s="312">
        <f t="shared" si="4228"/>
        <v>0.4</v>
      </c>
      <c r="CJ290" s="312">
        <f t="shared" si="4228"/>
        <v>0.4</v>
      </c>
      <c r="CK290" s="312">
        <f t="shared" si="4228"/>
        <v>0.4</v>
      </c>
      <c r="CL290" s="312">
        <f t="shared" si="4228"/>
        <v>0.4</v>
      </c>
      <c r="CM290" s="312">
        <f t="shared" si="4228"/>
        <v>0.4</v>
      </c>
      <c r="CN290" s="312">
        <f t="shared" si="4228"/>
        <v>0.4</v>
      </c>
      <c r="CO290" s="312">
        <f t="shared" si="4228"/>
        <v>0.4</v>
      </c>
      <c r="CP290" s="312">
        <f t="shared" si="4228"/>
        <v>0.4</v>
      </c>
      <c r="CQ290" s="312">
        <f t="shared" si="4228"/>
        <v>0.4</v>
      </c>
      <c r="CR290" s="312">
        <f t="shared" si="4228"/>
        <v>0.4</v>
      </c>
      <c r="CS290" s="312">
        <f t="shared" si="4228"/>
        <v>0.4</v>
      </c>
      <c r="CT290" s="312">
        <f t="shared" si="4228"/>
        <v>0.4</v>
      </c>
      <c r="CU290" s="312">
        <f t="shared" si="4228"/>
        <v>0.4</v>
      </c>
      <c r="CV290" s="312">
        <f t="shared" si="4228"/>
        <v>0.4</v>
      </c>
      <c r="CW290" s="312">
        <f t="shared" si="4228"/>
        <v>0.4</v>
      </c>
      <c r="CX290" s="312">
        <f t="shared" si="4228"/>
        <v>0.4</v>
      </c>
      <c r="CY290" s="312">
        <f t="shared" si="4228"/>
        <v>0.4</v>
      </c>
      <c r="CZ290" s="312">
        <f t="shared" si="4228"/>
        <v>0.4</v>
      </c>
      <c r="DA290" s="312">
        <f t="shared" si="4228"/>
        <v>0.4</v>
      </c>
      <c r="DB290" s="312">
        <f t="shared" si="4228"/>
        <v>0.4</v>
      </c>
      <c r="DC290" s="312">
        <f t="shared" si="4228"/>
        <v>0.4</v>
      </c>
      <c r="DD290" s="312">
        <f t="shared" si="4228"/>
        <v>0.4</v>
      </c>
      <c r="DE290" s="312">
        <f t="shared" si="4228"/>
        <v>0.4</v>
      </c>
      <c r="DF290" s="312">
        <f t="shared" si="4228"/>
        <v>0.4</v>
      </c>
      <c r="DG290" s="312">
        <f t="shared" si="4228"/>
        <v>0.4</v>
      </c>
      <c r="DH290" s="312">
        <f t="shared" si="4228"/>
        <v>0.4</v>
      </c>
      <c r="DI290" s="312">
        <f t="shared" si="4228"/>
        <v>0.4</v>
      </c>
      <c r="DJ290" s="312">
        <f t="shared" si="4228"/>
        <v>0.4</v>
      </c>
      <c r="DK290" s="312">
        <f t="shared" si="4228"/>
        <v>0.4</v>
      </c>
      <c r="DL290" s="312">
        <f t="shared" si="4228"/>
        <v>0.4</v>
      </c>
      <c r="DM290" s="312">
        <f t="shared" si="4228"/>
        <v>0.4</v>
      </c>
      <c r="DN290" s="312">
        <f t="shared" si="4228"/>
        <v>0.4</v>
      </c>
      <c r="DO290" s="312">
        <f t="shared" si="4228"/>
        <v>0.4</v>
      </c>
      <c r="DP290" s="312">
        <f t="shared" si="4228"/>
        <v>0.4</v>
      </c>
      <c r="DQ290" s="312">
        <f t="shared" si="4228"/>
        <v>0.4</v>
      </c>
      <c r="DR290" s="312">
        <f t="shared" si="4228"/>
        <v>0.4</v>
      </c>
      <c r="DS290" s="312">
        <f t="shared" si="4228"/>
        <v>0.4</v>
      </c>
      <c r="DT290" s="312">
        <f t="shared" si="4228"/>
        <v>0.4</v>
      </c>
      <c r="DU290" s="312">
        <f t="shared" si="4228"/>
        <v>0.4</v>
      </c>
      <c r="DV290" s="312">
        <f t="shared" si="4228"/>
        <v>0.4</v>
      </c>
      <c r="DW290" s="312">
        <f t="shared" si="4228"/>
        <v>0.4</v>
      </c>
      <c r="DX290" s="312">
        <f t="shared" si="4228"/>
        <v>0.4</v>
      </c>
      <c r="DY290" s="312">
        <f t="shared" si="4228"/>
        <v>0.4</v>
      </c>
      <c r="DZ290" s="312">
        <f t="shared" si="4228"/>
        <v>0.4</v>
      </c>
      <c r="EA290" s="312">
        <f t="shared" si="4228"/>
        <v>0.4</v>
      </c>
      <c r="EB290" s="312">
        <f t="shared" si="4228"/>
        <v>0.4</v>
      </c>
    </row>
    <row r="291" spans="2:132" outlineLevel="1" x14ac:dyDescent="0.25">
      <c r="C291" s="329" t="s">
        <v>545</v>
      </c>
      <c r="D291" s="38"/>
      <c r="E291" s="38"/>
      <c r="F291" s="38"/>
      <c r="G291" s="55" t="s">
        <v>220</v>
      </c>
      <c r="H291" s="316">
        <f t="shared" ref="H291" si="4229">SUM(J291:EB291)</f>
        <v>0</v>
      </c>
      <c r="I291" s="38"/>
      <c r="J291" s="314">
        <f>J289*J290</f>
        <v>0</v>
      </c>
      <c r="K291" s="314">
        <f t="shared" ref="K291" si="4230">K289*K290</f>
        <v>0</v>
      </c>
      <c r="L291" s="314">
        <f t="shared" ref="L291" si="4231">L289*L290</f>
        <v>0</v>
      </c>
      <c r="M291" s="314">
        <f t="shared" ref="M291" si="4232">M289*M290</f>
        <v>0</v>
      </c>
      <c r="N291" s="314">
        <f t="shared" ref="N291" si="4233">N289*N290</f>
        <v>0</v>
      </c>
      <c r="O291" s="314">
        <f t="shared" ref="O291" si="4234">O289*O290</f>
        <v>0</v>
      </c>
      <c r="P291" s="314">
        <f t="shared" ref="P291" si="4235">P289*P290</f>
        <v>0</v>
      </c>
      <c r="Q291" s="314">
        <f t="shared" ref="Q291" si="4236">Q289*Q290</f>
        <v>0</v>
      </c>
      <c r="R291" s="314">
        <f t="shared" ref="R291" si="4237">R289*R290</f>
        <v>0</v>
      </c>
      <c r="S291" s="314">
        <f t="shared" ref="S291" si="4238">S289*S290</f>
        <v>0</v>
      </c>
      <c r="T291" s="314">
        <f t="shared" ref="T291" si="4239">T289*T290</f>
        <v>0</v>
      </c>
      <c r="U291" s="314">
        <f t="shared" ref="U291" si="4240">U289*U290</f>
        <v>0</v>
      </c>
      <c r="V291" s="314">
        <f t="shared" ref="V291" si="4241">V289*V290</f>
        <v>0</v>
      </c>
      <c r="W291" s="314">
        <f t="shared" ref="W291" si="4242">W289*W290</f>
        <v>0</v>
      </c>
      <c r="X291" s="314">
        <f t="shared" ref="X291" si="4243">X289*X290</f>
        <v>0</v>
      </c>
      <c r="Y291" s="314">
        <f t="shared" ref="Y291" si="4244">Y289*Y290</f>
        <v>0</v>
      </c>
      <c r="Z291" s="314">
        <f t="shared" ref="Z291" si="4245">Z289*Z290</f>
        <v>0</v>
      </c>
      <c r="AA291" s="314">
        <f t="shared" ref="AA291" si="4246">AA289*AA290</f>
        <v>0</v>
      </c>
      <c r="AB291" s="314">
        <f t="shared" ref="AB291" si="4247">AB289*AB290</f>
        <v>0</v>
      </c>
      <c r="AC291" s="314">
        <f t="shared" ref="AC291" si="4248">AC289*AC290</f>
        <v>0</v>
      </c>
      <c r="AD291" s="314">
        <f t="shared" ref="AD291" si="4249">AD289*AD290</f>
        <v>0</v>
      </c>
      <c r="AE291" s="314">
        <f t="shared" ref="AE291" si="4250">AE289*AE290</f>
        <v>0</v>
      </c>
      <c r="AF291" s="314">
        <f t="shared" ref="AF291" si="4251">AF289*AF290</f>
        <v>0</v>
      </c>
      <c r="AG291" s="314">
        <f t="shared" ref="AG291" si="4252">AG289*AG290</f>
        <v>0</v>
      </c>
      <c r="AH291" s="314">
        <f t="shared" ref="AH291" si="4253">AH289*AH290</f>
        <v>0</v>
      </c>
      <c r="AI291" s="314">
        <f t="shared" ref="AI291" si="4254">AI289*AI290</f>
        <v>0</v>
      </c>
      <c r="AJ291" s="314">
        <f t="shared" ref="AJ291" si="4255">AJ289*AJ290</f>
        <v>0</v>
      </c>
      <c r="AK291" s="314">
        <f t="shared" ref="AK291" si="4256">AK289*AK290</f>
        <v>0</v>
      </c>
      <c r="AL291" s="314">
        <f t="shared" ref="AL291" si="4257">AL289*AL290</f>
        <v>0</v>
      </c>
      <c r="AM291" s="314">
        <f t="shared" ref="AM291" si="4258">AM289*AM290</f>
        <v>0</v>
      </c>
      <c r="AN291" s="314">
        <f t="shared" ref="AN291" si="4259">AN289*AN290</f>
        <v>0</v>
      </c>
      <c r="AO291" s="314">
        <f t="shared" ref="AO291" si="4260">AO289*AO290</f>
        <v>0</v>
      </c>
      <c r="AP291" s="314">
        <f t="shared" ref="AP291" si="4261">AP289*AP290</f>
        <v>0</v>
      </c>
      <c r="AQ291" s="314">
        <f t="shared" ref="AQ291" si="4262">AQ289*AQ290</f>
        <v>0</v>
      </c>
      <c r="AR291" s="314">
        <f t="shared" ref="AR291" si="4263">AR289*AR290</f>
        <v>0</v>
      </c>
      <c r="AS291" s="314">
        <f t="shared" ref="AS291" si="4264">AS289*AS290</f>
        <v>0</v>
      </c>
      <c r="AT291" s="314">
        <f t="shared" ref="AT291" si="4265">AT289*AT290</f>
        <v>0</v>
      </c>
      <c r="AU291" s="314">
        <f t="shared" ref="AU291" si="4266">AU289*AU290</f>
        <v>0</v>
      </c>
      <c r="AV291" s="314">
        <f t="shared" ref="AV291" si="4267">AV289*AV290</f>
        <v>0</v>
      </c>
      <c r="AW291" s="314">
        <f t="shared" ref="AW291" si="4268">AW289*AW290</f>
        <v>0</v>
      </c>
      <c r="AX291" s="314">
        <f t="shared" ref="AX291" si="4269">AX289*AX290</f>
        <v>0</v>
      </c>
      <c r="AY291" s="314">
        <f t="shared" ref="AY291" si="4270">AY289*AY290</f>
        <v>0</v>
      </c>
      <c r="AZ291" s="314">
        <f t="shared" ref="AZ291" si="4271">AZ289*AZ290</f>
        <v>0</v>
      </c>
      <c r="BA291" s="314">
        <f t="shared" ref="BA291" si="4272">BA289*BA290</f>
        <v>0</v>
      </c>
      <c r="BB291" s="314">
        <f t="shared" ref="BB291" si="4273">BB289*BB290</f>
        <v>0</v>
      </c>
      <c r="BC291" s="314">
        <f t="shared" ref="BC291" si="4274">BC289*BC290</f>
        <v>0</v>
      </c>
      <c r="BD291" s="314">
        <f t="shared" ref="BD291" si="4275">BD289*BD290</f>
        <v>0</v>
      </c>
      <c r="BE291" s="314">
        <f t="shared" ref="BE291" si="4276">BE289*BE290</f>
        <v>0</v>
      </c>
      <c r="BF291" s="314">
        <f t="shared" ref="BF291" si="4277">BF289*BF290</f>
        <v>0</v>
      </c>
      <c r="BG291" s="314">
        <f t="shared" ref="BG291" si="4278">BG289*BG290</f>
        <v>0</v>
      </c>
      <c r="BH291" s="314">
        <f t="shared" ref="BH291" si="4279">BH289*BH290</f>
        <v>0</v>
      </c>
      <c r="BI291" s="314">
        <f t="shared" ref="BI291" si="4280">BI289*BI290</f>
        <v>0</v>
      </c>
      <c r="BJ291" s="314">
        <f t="shared" ref="BJ291" si="4281">BJ289*BJ290</f>
        <v>0</v>
      </c>
      <c r="BK291" s="314">
        <f t="shared" ref="BK291" si="4282">BK289*BK290</f>
        <v>0</v>
      </c>
      <c r="BL291" s="314">
        <f t="shared" ref="BL291" si="4283">BL289*BL290</f>
        <v>0</v>
      </c>
      <c r="BM291" s="314">
        <f t="shared" ref="BM291" si="4284">BM289*BM290</f>
        <v>0</v>
      </c>
      <c r="BN291" s="314">
        <f t="shared" ref="BN291" si="4285">BN289*BN290</f>
        <v>0</v>
      </c>
      <c r="BO291" s="314">
        <f t="shared" ref="BO291" si="4286">BO289*BO290</f>
        <v>0</v>
      </c>
      <c r="BP291" s="314">
        <f t="shared" ref="BP291" si="4287">BP289*BP290</f>
        <v>0</v>
      </c>
      <c r="BQ291" s="314">
        <f t="shared" ref="BQ291" si="4288">BQ289*BQ290</f>
        <v>0</v>
      </c>
      <c r="BR291" s="314">
        <f t="shared" ref="BR291" si="4289">BR289*BR290</f>
        <v>0</v>
      </c>
      <c r="BS291" s="314">
        <f t="shared" ref="BS291" si="4290">BS289*BS290</f>
        <v>0</v>
      </c>
      <c r="BT291" s="314">
        <f t="shared" ref="BT291" si="4291">BT289*BT290</f>
        <v>0</v>
      </c>
      <c r="BU291" s="314">
        <f t="shared" ref="BU291" si="4292">BU289*BU290</f>
        <v>0</v>
      </c>
      <c r="BV291" s="314">
        <f t="shared" ref="BV291" si="4293">BV289*BV290</f>
        <v>0</v>
      </c>
      <c r="BW291" s="314">
        <f t="shared" ref="BW291" si="4294">BW289*BW290</f>
        <v>0</v>
      </c>
      <c r="BX291" s="314">
        <f t="shared" ref="BX291" si="4295">BX289*BX290</f>
        <v>0</v>
      </c>
      <c r="BY291" s="314">
        <f t="shared" ref="BY291" si="4296">BY289*BY290</f>
        <v>0</v>
      </c>
      <c r="BZ291" s="314">
        <f t="shared" ref="BZ291" si="4297">BZ289*BZ290</f>
        <v>0</v>
      </c>
      <c r="CA291" s="314">
        <f t="shared" ref="CA291" si="4298">CA289*CA290</f>
        <v>0</v>
      </c>
      <c r="CB291" s="314">
        <f t="shared" ref="CB291" si="4299">CB289*CB290</f>
        <v>0</v>
      </c>
      <c r="CC291" s="314">
        <f t="shared" ref="CC291" si="4300">CC289*CC290</f>
        <v>0</v>
      </c>
      <c r="CD291" s="314">
        <f t="shared" ref="CD291" si="4301">CD289*CD290</f>
        <v>0</v>
      </c>
      <c r="CE291" s="314">
        <f t="shared" ref="CE291" si="4302">CE289*CE290</f>
        <v>0</v>
      </c>
      <c r="CF291" s="314">
        <f t="shared" ref="CF291" si="4303">CF289*CF290</f>
        <v>0</v>
      </c>
      <c r="CG291" s="314">
        <f t="shared" ref="CG291" si="4304">CG289*CG290</f>
        <v>0</v>
      </c>
      <c r="CH291" s="314">
        <f t="shared" ref="CH291" si="4305">CH289*CH290</f>
        <v>0</v>
      </c>
      <c r="CI291" s="314">
        <f t="shared" ref="CI291" si="4306">CI289*CI290</f>
        <v>0</v>
      </c>
      <c r="CJ291" s="314">
        <f t="shared" ref="CJ291" si="4307">CJ289*CJ290</f>
        <v>0</v>
      </c>
      <c r="CK291" s="314">
        <f t="shared" ref="CK291" si="4308">CK289*CK290</f>
        <v>0</v>
      </c>
      <c r="CL291" s="314">
        <f t="shared" ref="CL291" si="4309">CL289*CL290</f>
        <v>0</v>
      </c>
      <c r="CM291" s="314">
        <f t="shared" ref="CM291" si="4310">CM289*CM290</f>
        <v>0</v>
      </c>
      <c r="CN291" s="314">
        <f t="shared" ref="CN291" si="4311">CN289*CN290</f>
        <v>0</v>
      </c>
      <c r="CO291" s="314">
        <f t="shared" ref="CO291" si="4312">CO289*CO290</f>
        <v>0</v>
      </c>
      <c r="CP291" s="314">
        <f t="shared" ref="CP291" si="4313">CP289*CP290</f>
        <v>0</v>
      </c>
      <c r="CQ291" s="314">
        <f t="shared" ref="CQ291" si="4314">CQ289*CQ290</f>
        <v>0</v>
      </c>
      <c r="CR291" s="314">
        <f t="shared" ref="CR291" si="4315">CR289*CR290</f>
        <v>0</v>
      </c>
      <c r="CS291" s="314">
        <f t="shared" ref="CS291" si="4316">CS289*CS290</f>
        <v>0</v>
      </c>
      <c r="CT291" s="314">
        <f t="shared" ref="CT291" si="4317">CT289*CT290</f>
        <v>0</v>
      </c>
      <c r="CU291" s="314">
        <f t="shared" ref="CU291" si="4318">CU289*CU290</f>
        <v>0</v>
      </c>
      <c r="CV291" s="314">
        <f t="shared" ref="CV291" si="4319">CV289*CV290</f>
        <v>0</v>
      </c>
      <c r="CW291" s="314">
        <f t="shared" ref="CW291" si="4320">CW289*CW290</f>
        <v>0</v>
      </c>
      <c r="CX291" s="314">
        <f t="shared" ref="CX291" si="4321">CX289*CX290</f>
        <v>0</v>
      </c>
      <c r="CY291" s="314">
        <f t="shared" ref="CY291" si="4322">CY289*CY290</f>
        <v>0</v>
      </c>
      <c r="CZ291" s="314">
        <f t="shared" ref="CZ291" si="4323">CZ289*CZ290</f>
        <v>0</v>
      </c>
      <c r="DA291" s="314">
        <f t="shared" ref="DA291" si="4324">DA289*DA290</f>
        <v>0</v>
      </c>
      <c r="DB291" s="314">
        <f t="shared" ref="DB291" si="4325">DB289*DB290</f>
        <v>0</v>
      </c>
      <c r="DC291" s="314">
        <f t="shared" ref="DC291" si="4326">DC289*DC290</f>
        <v>0</v>
      </c>
      <c r="DD291" s="314">
        <f t="shared" ref="DD291" si="4327">DD289*DD290</f>
        <v>0</v>
      </c>
      <c r="DE291" s="314">
        <f t="shared" ref="DE291" si="4328">DE289*DE290</f>
        <v>0</v>
      </c>
      <c r="DF291" s="314">
        <f t="shared" ref="DF291" si="4329">DF289*DF290</f>
        <v>0</v>
      </c>
      <c r="DG291" s="314">
        <f t="shared" ref="DG291" si="4330">DG289*DG290</f>
        <v>0</v>
      </c>
      <c r="DH291" s="314">
        <f t="shared" ref="DH291" si="4331">DH289*DH290</f>
        <v>0</v>
      </c>
      <c r="DI291" s="314">
        <f t="shared" ref="DI291" si="4332">DI289*DI290</f>
        <v>0</v>
      </c>
      <c r="DJ291" s="314">
        <f t="shared" ref="DJ291" si="4333">DJ289*DJ290</f>
        <v>0</v>
      </c>
      <c r="DK291" s="314">
        <f t="shared" ref="DK291" si="4334">DK289*DK290</f>
        <v>0</v>
      </c>
      <c r="DL291" s="314">
        <f t="shared" ref="DL291" si="4335">DL289*DL290</f>
        <v>0</v>
      </c>
      <c r="DM291" s="314">
        <f t="shared" ref="DM291" si="4336">DM289*DM290</f>
        <v>0</v>
      </c>
      <c r="DN291" s="314">
        <f t="shared" ref="DN291" si="4337">DN289*DN290</f>
        <v>0</v>
      </c>
      <c r="DO291" s="314">
        <f t="shared" ref="DO291" si="4338">DO289*DO290</f>
        <v>0</v>
      </c>
      <c r="DP291" s="314">
        <f t="shared" ref="DP291" si="4339">DP289*DP290</f>
        <v>0</v>
      </c>
      <c r="DQ291" s="314">
        <f t="shared" ref="DQ291" si="4340">DQ289*DQ290</f>
        <v>0</v>
      </c>
      <c r="DR291" s="314">
        <f t="shared" ref="DR291" si="4341">DR289*DR290</f>
        <v>0</v>
      </c>
      <c r="DS291" s="314">
        <f t="shared" ref="DS291" si="4342">DS289*DS290</f>
        <v>0</v>
      </c>
      <c r="DT291" s="314">
        <f t="shared" ref="DT291" si="4343">DT289*DT290</f>
        <v>0</v>
      </c>
      <c r="DU291" s="314">
        <f t="shared" ref="DU291" si="4344">DU289*DU290</f>
        <v>0</v>
      </c>
      <c r="DV291" s="314">
        <f t="shared" ref="DV291" si="4345">DV289*DV290</f>
        <v>0</v>
      </c>
      <c r="DW291" s="314">
        <f t="shared" ref="DW291" si="4346">DW289*DW290</f>
        <v>0</v>
      </c>
      <c r="DX291" s="314">
        <f t="shared" ref="DX291" si="4347">DX289*DX290</f>
        <v>0</v>
      </c>
      <c r="DY291" s="314">
        <f t="shared" ref="DY291" si="4348">DY289*DY290</f>
        <v>0</v>
      </c>
      <c r="DZ291" s="314">
        <f t="shared" ref="DZ291" si="4349">DZ289*DZ290</f>
        <v>0</v>
      </c>
      <c r="EA291" s="314">
        <f t="shared" ref="EA291" si="4350">EA289*EA290</f>
        <v>0</v>
      </c>
      <c r="EB291" s="314">
        <f t="shared" ref="EB291" si="4351">EB289*EB290</f>
        <v>0</v>
      </c>
    </row>
    <row r="292" spans="2:132" outlineLevel="1" x14ac:dyDescent="0.25">
      <c r="C292" s="324" t="s">
        <v>417</v>
      </c>
      <c r="D292" s="34"/>
      <c r="E292" s="34"/>
      <c r="F292" s="34"/>
      <c r="G292" s="67" t="s">
        <v>215</v>
      </c>
      <c r="H292" s="34"/>
      <c r="I292" s="34"/>
      <c r="J292" s="126">
        <f>J$13</f>
        <v>1</v>
      </c>
      <c r="K292" s="126">
        <f t="shared" ref="K292:BV292" si="4352">K$13</f>
        <v>1.0026792493128671</v>
      </c>
      <c r="L292" s="126">
        <f>L$13</f>
        <v>1.0056539350998608</v>
      </c>
      <c r="M292" s="126">
        <f t="shared" si="4352"/>
        <v>1.0085410656939733</v>
      </c>
      <c r="N292" s="126">
        <f t="shared" si="4352"/>
        <v>1.0114364849476103</v>
      </c>
      <c r="O292" s="126">
        <f t="shared" si="4352"/>
        <v>1.0143402166566737</v>
      </c>
      <c r="P292" s="126">
        <f t="shared" si="4352"/>
        <v>1.0172522846853813</v>
      </c>
      <c r="Q292" s="126">
        <f t="shared" si="4352"/>
        <v>1.0201727129664624</v>
      </c>
      <c r="R292" s="126">
        <f t="shared" si="4352"/>
        <v>1.0231015255013547</v>
      </c>
      <c r="S292" s="126">
        <f t="shared" si="4352"/>
        <v>1.0260387463604019</v>
      </c>
      <c r="T292" s="126">
        <f t="shared" si="4352"/>
        <v>1.028984399683051</v>
      </c>
      <c r="U292" s="126">
        <f t="shared" si="4352"/>
        <v>1.0319385096780509</v>
      </c>
      <c r="V292" s="126">
        <f t="shared" si="4352"/>
        <v>1.0349011006236515</v>
      </c>
      <c r="W292" s="126">
        <f t="shared" si="4352"/>
        <v>1.0377730230388176</v>
      </c>
      <c r="X292" s="126">
        <f t="shared" si="4352"/>
        <v>1.0408518228283561</v>
      </c>
      <c r="Y292" s="126">
        <f t="shared" si="4352"/>
        <v>1.0438400029932626</v>
      </c>
      <c r="Z292" s="126">
        <f t="shared" si="4352"/>
        <v>1.046836761920777</v>
      </c>
      <c r="AA292" s="126">
        <f t="shared" si="4352"/>
        <v>1.0498421242396576</v>
      </c>
      <c r="AB292" s="126">
        <f t="shared" si="4352"/>
        <v>1.05285611464937</v>
      </c>
      <c r="AC292" s="126">
        <f t="shared" si="4352"/>
        <v>1.0558787579202888</v>
      </c>
      <c r="AD292" s="126">
        <f t="shared" si="4352"/>
        <v>1.0589100788939025</v>
      </c>
      <c r="AE292" s="126">
        <f t="shared" si="4352"/>
        <v>1.0619501024830165</v>
      </c>
      <c r="AF292" s="126">
        <f t="shared" si="4352"/>
        <v>1.0649988536719583</v>
      </c>
      <c r="AG292" s="126">
        <f t="shared" si="4352"/>
        <v>1.0680563575167832</v>
      </c>
      <c r="AH292" s="126">
        <f t="shared" si="4352"/>
        <v>1.0711226391454798</v>
      </c>
      <c r="AI292" s="126">
        <f t="shared" si="4352"/>
        <v>1.0739924437404067</v>
      </c>
      <c r="AJ292" s="126">
        <f t="shared" si="4352"/>
        <v>1.0771786970311998</v>
      </c>
      <c r="AK292" s="126">
        <f t="shared" si="4352"/>
        <v>1.0802711679727233</v>
      </c>
      <c r="AL292" s="126">
        <f t="shared" si="4352"/>
        <v>1.0833725170851116</v>
      </c>
      <c r="AM292" s="126">
        <f t="shared" si="4352"/>
        <v>1.0864827698566941</v>
      </c>
      <c r="AN292" s="126">
        <f t="shared" si="4352"/>
        <v>1.0896019518489746</v>
      </c>
      <c r="AO292" s="126">
        <f t="shared" si="4352"/>
        <v>1.0927300886968412</v>
      </c>
      <c r="AP292" s="126">
        <f t="shared" si="4352"/>
        <v>1.0958672061087775</v>
      </c>
      <c r="AQ292" s="126">
        <f t="shared" si="4352"/>
        <v>1.0990133298670732</v>
      </c>
      <c r="AR292" s="126">
        <f t="shared" si="4352"/>
        <v>1.1021684858280367</v>
      </c>
      <c r="AS292" s="126">
        <f t="shared" si="4352"/>
        <v>1.1053326999222071</v>
      </c>
      <c r="AT292" s="126">
        <f t="shared" si="4352"/>
        <v>1.1085059981545673</v>
      </c>
      <c r="AU292" s="126">
        <f t="shared" si="4352"/>
        <v>1.111475962088432</v>
      </c>
      <c r="AV292" s="126">
        <f t="shared" si="4352"/>
        <v>1.1147734191259395</v>
      </c>
      <c r="AW292" s="126">
        <f t="shared" si="4352"/>
        <v>1.1179738207069689</v>
      </c>
      <c r="AX292" s="126">
        <f t="shared" si="4352"/>
        <v>1.1211834103167977</v>
      </c>
      <c r="AY292" s="126">
        <f t="shared" si="4352"/>
        <v>1.1244022143333261</v>
      </c>
      <c r="AZ292" s="126">
        <f t="shared" si="4352"/>
        <v>1.1276302592101826</v>
      </c>
      <c r="BA292" s="126">
        <f t="shared" si="4352"/>
        <v>1.1308675714769412</v>
      </c>
      <c r="BB292" s="126">
        <f t="shared" si="4352"/>
        <v>1.1341141777393395</v>
      </c>
      <c r="BC292" s="126">
        <f t="shared" si="4352"/>
        <v>1.1373701046794982</v>
      </c>
      <c r="BD292" s="126">
        <f t="shared" si="4352"/>
        <v>1.1406353790561385</v>
      </c>
      <c r="BE292" s="126">
        <f t="shared" si="4352"/>
        <v>1.1439100277048042</v>
      </c>
      <c r="BF292" s="126">
        <f t="shared" si="4352"/>
        <v>1.1471940775380809</v>
      </c>
      <c r="BG292" s="126">
        <f t="shared" si="4352"/>
        <v>1.15026769648205</v>
      </c>
      <c r="BH292" s="126">
        <f t="shared" si="4352"/>
        <v>1.1536802383994258</v>
      </c>
      <c r="BI292" s="126">
        <f t="shared" si="4352"/>
        <v>1.1569923375180708</v>
      </c>
      <c r="BJ292" s="126">
        <f t="shared" si="4352"/>
        <v>1.1603139453378331</v>
      </c>
      <c r="BK292" s="126">
        <f t="shared" si="4352"/>
        <v>1.1636450891572303</v>
      </c>
      <c r="BL292" s="126">
        <f t="shared" si="4352"/>
        <v>1.1669857963531516</v>
      </c>
      <c r="BM292" s="126">
        <f t="shared" si="4352"/>
        <v>1.1703360943810825</v>
      </c>
      <c r="BN292" s="126">
        <f t="shared" si="4352"/>
        <v>1.1736960107753303</v>
      </c>
      <c r="BO292" s="126">
        <f t="shared" si="4352"/>
        <v>1.1770655731492505</v>
      </c>
      <c r="BP292" s="126">
        <f t="shared" si="4352"/>
        <v>1.180444809195474</v>
      </c>
      <c r="BQ292" s="126">
        <f t="shared" si="4352"/>
        <v>1.1838337466861339</v>
      </c>
      <c r="BR292" s="126">
        <f t="shared" si="4352"/>
        <v>1.1872324134730949</v>
      </c>
      <c r="BS292" s="126">
        <f t="shared" si="4352"/>
        <v>1.1905270658589224</v>
      </c>
      <c r="BT292" s="126">
        <f t="shared" si="4352"/>
        <v>1.1940590467434065</v>
      </c>
      <c r="BU292" s="126">
        <f t="shared" si="4352"/>
        <v>1.1974870693312041</v>
      </c>
      <c r="BV292" s="126">
        <f t="shared" si="4352"/>
        <v>1.2009249334246579</v>
      </c>
      <c r="BW292" s="126">
        <f t="shared" ref="BW292:EB292" si="4353">BW$13</f>
        <v>1.204372667277734</v>
      </c>
      <c r="BX292" s="126">
        <f t="shared" si="4353"/>
        <v>1.2078302992255125</v>
      </c>
      <c r="BY292" s="126">
        <f t="shared" si="4353"/>
        <v>1.2112978576844211</v>
      </c>
      <c r="BZ292" s="126">
        <f t="shared" si="4353"/>
        <v>1.2147753711524676</v>
      </c>
      <c r="CA292" s="126">
        <f t="shared" si="4353"/>
        <v>1.2182628682094752</v>
      </c>
      <c r="CB292" s="126">
        <f t="shared" si="4353"/>
        <v>1.2217603775173165</v>
      </c>
      <c r="CC292" s="126">
        <f t="shared" si="4353"/>
        <v>1.2252679278201495</v>
      </c>
      <c r="CD292" s="126">
        <f t="shared" si="4353"/>
        <v>1.2287855479446541</v>
      </c>
      <c r="CE292" s="126">
        <f t="shared" si="4353"/>
        <v>1.232077770779646</v>
      </c>
      <c r="CF292" s="126">
        <f t="shared" si="4353"/>
        <v>1.23573302168438</v>
      </c>
      <c r="CG292" s="126">
        <f t="shared" si="4353"/>
        <v>1.2392806860334544</v>
      </c>
      <c r="CH292" s="126">
        <f t="shared" si="4353"/>
        <v>1.2428385353675644</v>
      </c>
      <c r="CI292" s="126">
        <f t="shared" si="4353"/>
        <v>1.2464065989267703</v>
      </c>
      <c r="CJ292" s="126">
        <f t="shared" si="4353"/>
        <v>1.2499849060350778</v>
      </c>
      <c r="CK292" s="126">
        <f t="shared" si="4353"/>
        <v>1.2535734861006791</v>
      </c>
      <c r="CL292" s="126">
        <f t="shared" si="4353"/>
        <v>1.257172368616194</v>
      </c>
      <c r="CM292" s="126">
        <f t="shared" si="4353"/>
        <v>1.2607815831589126</v>
      </c>
      <c r="CN292" s="126">
        <f t="shared" si="4353"/>
        <v>1.2644011593910389</v>
      </c>
      <c r="CO292" s="126">
        <f t="shared" si="4353"/>
        <v>1.2680311270599336</v>
      </c>
      <c r="CP292" s="126">
        <f t="shared" si="4353"/>
        <v>1.2716715159983594</v>
      </c>
      <c r="CQ292" s="126">
        <f t="shared" si="4353"/>
        <v>1.2750786410337906</v>
      </c>
      <c r="CR292" s="126">
        <f t="shared" si="4353"/>
        <v>1.2788614642181557</v>
      </c>
      <c r="CS292" s="126">
        <f t="shared" si="4353"/>
        <v>1.2825329459576562</v>
      </c>
      <c r="CT292" s="126">
        <f t="shared" si="4353"/>
        <v>1.2862149681493797</v>
      </c>
      <c r="CU292" s="126">
        <f t="shared" si="4353"/>
        <v>1.289907561053897</v>
      </c>
      <c r="CV292" s="126">
        <f t="shared" si="4353"/>
        <v>1.293610755018654</v>
      </c>
      <c r="CW292" s="126">
        <f t="shared" si="4353"/>
        <v>1.2973245804782207</v>
      </c>
      <c r="CX292" s="126">
        <f t="shared" si="4353"/>
        <v>1.3010490679545423</v>
      </c>
      <c r="CY292" s="126">
        <f t="shared" si="4353"/>
        <v>1.304784248057189</v>
      </c>
      <c r="CZ292" s="126">
        <f t="shared" si="4353"/>
        <v>1.3085301514836076</v>
      </c>
      <c r="DA292" s="126">
        <f t="shared" si="4353"/>
        <v>1.3122868090193751</v>
      </c>
      <c r="DB292" s="126">
        <f t="shared" si="4353"/>
        <v>1.3160542515384499</v>
      </c>
      <c r="DC292" s="126">
        <f t="shared" si="4353"/>
        <v>1.3195802889875801</v>
      </c>
      <c r="DD292" s="126">
        <f t="shared" si="4353"/>
        <v>1.323495136864544</v>
      </c>
      <c r="DE292" s="126">
        <f t="shared" si="4353"/>
        <v>1.3272947573576725</v>
      </c>
      <c r="DF292" s="126">
        <f t="shared" si="4353"/>
        <v>1.3311052861764079</v>
      </c>
      <c r="DG292" s="126">
        <f t="shared" si="4353"/>
        <v>1.3349267546374479</v>
      </c>
      <c r="DH292" s="126">
        <f t="shared" si="4353"/>
        <v>1.3387591941473977</v>
      </c>
      <c r="DI292" s="126">
        <f t="shared" si="4353"/>
        <v>1.3426026362030277</v>
      </c>
      <c r="DJ292" s="126">
        <f t="shared" si="4353"/>
        <v>1.3464571123915319</v>
      </c>
      <c r="DK292" s="126">
        <f t="shared" si="4353"/>
        <v>1.3503226543907885</v>
      </c>
      <c r="DL292" s="126">
        <f t="shared" si="4353"/>
        <v>1.3541992939696192</v>
      </c>
      <c r="DM292" s="126">
        <f t="shared" si="4353"/>
        <v>1.358087062988051</v>
      </c>
      <c r="DN292" s="126">
        <f t="shared" si="4353"/>
        <v>1.361985993397578</v>
      </c>
      <c r="DO292" s="126">
        <f t="shared" si="4353"/>
        <v>1.3657655991021458</v>
      </c>
      <c r="DP292" s="126">
        <f t="shared" si="4353"/>
        <v>1.3698174666548035</v>
      </c>
      <c r="DQ292" s="126">
        <f t="shared" si="4353"/>
        <v>1.3737500738651915</v>
      </c>
      <c r="DR292" s="126">
        <f t="shared" si="4353"/>
        <v>1.3776939711925826</v>
      </c>
      <c r="DS292" s="126">
        <f t="shared" si="4353"/>
        <v>1.381649191049759</v>
      </c>
      <c r="DT292" s="126">
        <f t="shared" si="4353"/>
        <v>1.385615765942557</v>
      </c>
      <c r="DU292" s="126">
        <f t="shared" si="4353"/>
        <v>1.3895937284701338</v>
      </c>
      <c r="DV292" s="126">
        <f t="shared" si="4353"/>
        <v>1.3935831113252357</v>
      </c>
      <c r="DW292" s="126">
        <f t="shared" si="4353"/>
        <v>1.3975839472944662</v>
      </c>
      <c r="DX292" s="126">
        <f t="shared" si="4353"/>
        <v>1.401596269258556</v>
      </c>
      <c r="DY292" s="126">
        <f t="shared" si="4353"/>
        <v>1.4056201101926329</v>
      </c>
      <c r="DZ292" s="126">
        <f t="shared" si="4353"/>
        <v>1.4096555031664932</v>
      </c>
      <c r="EA292" s="126">
        <f t="shared" si="4353"/>
        <v>1.4134323217047313</v>
      </c>
      <c r="EB292" s="126">
        <f t="shared" si="4353"/>
        <v>1.4176256038945581</v>
      </c>
    </row>
    <row r="293" spans="2:132" outlineLevel="1" x14ac:dyDescent="0.25">
      <c r="C293" s="321" t="s">
        <v>521</v>
      </c>
      <c r="D293" s="38"/>
      <c r="E293" s="38"/>
      <c r="F293" s="38"/>
      <c r="G293" s="52" t="s">
        <v>220</v>
      </c>
      <c r="H293" s="46">
        <f t="shared" ref="H293" si="4354">SUM(J293:EB293)</f>
        <v>0</v>
      </c>
      <c r="I293" s="38"/>
      <c r="J293" s="82">
        <f>J291*J292</f>
        <v>0</v>
      </c>
      <c r="K293" s="82">
        <f t="shared" ref="K293" si="4355">K291*K292</f>
        <v>0</v>
      </c>
      <c r="L293" s="82">
        <f t="shared" ref="L293" si="4356">L291*L292</f>
        <v>0</v>
      </c>
      <c r="M293" s="82">
        <f t="shared" ref="M293" si="4357">M291*M292</f>
        <v>0</v>
      </c>
      <c r="N293" s="82">
        <f t="shared" ref="N293" si="4358">N291*N292</f>
        <v>0</v>
      </c>
      <c r="O293" s="82">
        <f t="shared" ref="O293" si="4359">O291*O292</f>
        <v>0</v>
      </c>
      <c r="P293" s="82">
        <f t="shared" ref="P293" si="4360">P291*P292</f>
        <v>0</v>
      </c>
      <c r="Q293" s="82">
        <f t="shared" ref="Q293" si="4361">Q291*Q292</f>
        <v>0</v>
      </c>
      <c r="R293" s="82">
        <f t="shared" ref="R293" si="4362">R291*R292</f>
        <v>0</v>
      </c>
      <c r="S293" s="82">
        <f t="shared" ref="S293" si="4363">S291*S292</f>
        <v>0</v>
      </c>
      <c r="T293" s="82">
        <f t="shared" ref="T293" si="4364">T291*T292</f>
        <v>0</v>
      </c>
      <c r="U293" s="82">
        <f t="shared" ref="U293" si="4365">U291*U292</f>
        <v>0</v>
      </c>
      <c r="V293" s="82">
        <f t="shared" ref="V293" si="4366">V291*V292</f>
        <v>0</v>
      </c>
      <c r="W293" s="82">
        <f t="shared" ref="W293" si="4367">W291*W292</f>
        <v>0</v>
      </c>
      <c r="X293" s="82">
        <f t="shared" ref="X293" si="4368">X291*X292</f>
        <v>0</v>
      </c>
      <c r="Y293" s="82">
        <f t="shared" ref="Y293" si="4369">Y291*Y292</f>
        <v>0</v>
      </c>
      <c r="Z293" s="82">
        <f t="shared" ref="Z293" si="4370">Z291*Z292</f>
        <v>0</v>
      </c>
      <c r="AA293" s="82">
        <f t="shared" ref="AA293" si="4371">AA291*AA292</f>
        <v>0</v>
      </c>
      <c r="AB293" s="82">
        <f t="shared" ref="AB293" si="4372">AB291*AB292</f>
        <v>0</v>
      </c>
      <c r="AC293" s="82">
        <f t="shared" ref="AC293" si="4373">AC291*AC292</f>
        <v>0</v>
      </c>
      <c r="AD293" s="82">
        <f t="shared" ref="AD293" si="4374">AD291*AD292</f>
        <v>0</v>
      </c>
      <c r="AE293" s="82">
        <f t="shared" ref="AE293" si="4375">AE291*AE292</f>
        <v>0</v>
      </c>
      <c r="AF293" s="82">
        <f t="shared" ref="AF293" si="4376">AF291*AF292</f>
        <v>0</v>
      </c>
      <c r="AG293" s="82">
        <f t="shared" ref="AG293" si="4377">AG291*AG292</f>
        <v>0</v>
      </c>
      <c r="AH293" s="82">
        <f t="shared" ref="AH293" si="4378">AH291*AH292</f>
        <v>0</v>
      </c>
      <c r="AI293" s="82">
        <f t="shared" ref="AI293" si="4379">AI291*AI292</f>
        <v>0</v>
      </c>
      <c r="AJ293" s="82">
        <f t="shared" ref="AJ293" si="4380">AJ291*AJ292</f>
        <v>0</v>
      </c>
      <c r="AK293" s="82">
        <f t="shared" ref="AK293" si="4381">AK291*AK292</f>
        <v>0</v>
      </c>
      <c r="AL293" s="82">
        <f t="shared" ref="AL293" si="4382">AL291*AL292</f>
        <v>0</v>
      </c>
      <c r="AM293" s="82">
        <f t="shared" ref="AM293" si="4383">AM291*AM292</f>
        <v>0</v>
      </c>
      <c r="AN293" s="82">
        <f t="shared" ref="AN293" si="4384">AN291*AN292</f>
        <v>0</v>
      </c>
      <c r="AO293" s="82">
        <f t="shared" ref="AO293" si="4385">AO291*AO292</f>
        <v>0</v>
      </c>
      <c r="AP293" s="82">
        <f t="shared" ref="AP293" si="4386">AP291*AP292</f>
        <v>0</v>
      </c>
      <c r="AQ293" s="82">
        <f t="shared" ref="AQ293" si="4387">AQ291*AQ292</f>
        <v>0</v>
      </c>
      <c r="AR293" s="82">
        <f t="shared" ref="AR293" si="4388">AR291*AR292</f>
        <v>0</v>
      </c>
      <c r="AS293" s="82">
        <f t="shared" ref="AS293" si="4389">AS291*AS292</f>
        <v>0</v>
      </c>
      <c r="AT293" s="82">
        <f t="shared" ref="AT293" si="4390">AT291*AT292</f>
        <v>0</v>
      </c>
      <c r="AU293" s="82">
        <f t="shared" ref="AU293" si="4391">AU291*AU292</f>
        <v>0</v>
      </c>
      <c r="AV293" s="82">
        <f t="shared" ref="AV293" si="4392">AV291*AV292</f>
        <v>0</v>
      </c>
      <c r="AW293" s="82">
        <f t="shared" ref="AW293" si="4393">AW291*AW292</f>
        <v>0</v>
      </c>
      <c r="AX293" s="82">
        <f t="shared" ref="AX293" si="4394">AX291*AX292</f>
        <v>0</v>
      </c>
      <c r="AY293" s="82">
        <f t="shared" ref="AY293" si="4395">AY291*AY292</f>
        <v>0</v>
      </c>
      <c r="AZ293" s="82">
        <f t="shared" ref="AZ293" si="4396">AZ291*AZ292</f>
        <v>0</v>
      </c>
      <c r="BA293" s="82">
        <f t="shared" ref="BA293" si="4397">BA291*BA292</f>
        <v>0</v>
      </c>
      <c r="BB293" s="82">
        <f t="shared" ref="BB293" si="4398">BB291*BB292</f>
        <v>0</v>
      </c>
      <c r="BC293" s="82">
        <f t="shared" ref="BC293" si="4399">BC291*BC292</f>
        <v>0</v>
      </c>
      <c r="BD293" s="82">
        <f t="shared" ref="BD293" si="4400">BD291*BD292</f>
        <v>0</v>
      </c>
      <c r="BE293" s="82">
        <f t="shared" ref="BE293" si="4401">BE291*BE292</f>
        <v>0</v>
      </c>
      <c r="BF293" s="82">
        <f t="shared" ref="BF293" si="4402">BF291*BF292</f>
        <v>0</v>
      </c>
      <c r="BG293" s="82">
        <f t="shared" ref="BG293" si="4403">BG291*BG292</f>
        <v>0</v>
      </c>
      <c r="BH293" s="82">
        <f t="shared" ref="BH293" si="4404">BH291*BH292</f>
        <v>0</v>
      </c>
      <c r="BI293" s="82">
        <f t="shared" ref="BI293" si="4405">BI291*BI292</f>
        <v>0</v>
      </c>
      <c r="BJ293" s="82">
        <f t="shared" ref="BJ293" si="4406">BJ291*BJ292</f>
        <v>0</v>
      </c>
      <c r="BK293" s="82">
        <f t="shared" ref="BK293" si="4407">BK291*BK292</f>
        <v>0</v>
      </c>
      <c r="BL293" s="82">
        <f t="shared" ref="BL293" si="4408">BL291*BL292</f>
        <v>0</v>
      </c>
      <c r="BM293" s="82">
        <f t="shared" ref="BM293" si="4409">BM291*BM292</f>
        <v>0</v>
      </c>
      <c r="BN293" s="82">
        <f t="shared" ref="BN293" si="4410">BN291*BN292</f>
        <v>0</v>
      </c>
      <c r="BO293" s="82">
        <f t="shared" ref="BO293" si="4411">BO291*BO292</f>
        <v>0</v>
      </c>
      <c r="BP293" s="82">
        <f t="shared" ref="BP293" si="4412">BP291*BP292</f>
        <v>0</v>
      </c>
      <c r="BQ293" s="82">
        <f t="shared" ref="BQ293" si="4413">BQ291*BQ292</f>
        <v>0</v>
      </c>
      <c r="BR293" s="82">
        <f t="shared" ref="BR293" si="4414">BR291*BR292</f>
        <v>0</v>
      </c>
      <c r="BS293" s="82">
        <f t="shared" ref="BS293" si="4415">BS291*BS292</f>
        <v>0</v>
      </c>
      <c r="BT293" s="82">
        <f t="shared" ref="BT293" si="4416">BT291*BT292</f>
        <v>0</v>
      </c>
      <c r="BU293" s="82">
        <f t="shared" ref="BU293" si="4417">BU291*BU292</f>
        <v>0</v>
      </c>
      <c r="BV293" s="82">
        <f t="shared" ref="BV293" si="4418">BV291*BV292</f>
        <v>0</v>
      </c>
      <c r="BW293" s="82">
        <f t="shared" ref="BW293" si="4419">BW291*BW292</f>
        <v>0</v>
      </c>
      <c r="BX293" s="82">
        <f t="shared" ref="BX293" si="4420">BX291*BX292</f>
        <v>0</v>
      </c>
      <c r="BY293" s="82">
        <f t="shared" ref="BY293" si="4421">BY291*BY292</f>
        <v>0</v>
      </c>
      <c r="BZ293" s="82">
        <f t="shared" ref="BZ293" si="4422">BZ291*BZ292</f>
        <v>0</v>
      </c>
      <c r="CA293" s="82">
        <f t="shared" ref="CA293" si="4423">CA291*CA292</f>
        <v>0</v>
      </c>
      <c r="CB293" s="82">
        <f t="shared" ref="CB293" si="4424">CB291*CB292</f>
        <v>0</v>
      </c>
      <c r="CC293" s="82">
        <f t="shared" ref="CC293" si="4425">CC291*CC292</f>
        <v>0</v>
      </c>
      <c r="CD293" s="82">
        <f t="shared" ref="CD293" si="4426">CD291*CD292</f>
        <v>0</v>
      </c>
      <c r="CE293" s="82">
        <f t="shared" ref="CE293" si="4427">CE291*CE292</f>
        <v>0</v>
      </c>
      <c r="CF293" s="82">
        <f t="shared" ref="CF293" si="4428">CF291*CF292</f>
        <v>0</v>
      </c>
      <c r="CG293" s="82">
        <f t="shared" ref="CG293" si="4429">CG291*CG292</f>
        <v>0</v>
      </c>
      <c r="CH293" s="82">
        <f t="shared" ref="CH293" si="4430">CH291*CH292</f>
        <v>0</v>
      </c>
      <c r="CI293" s="82">
        <f t="shared" ref="CI293" si="4431">CI291*CI292</f>
        <v>0</v>
      </c>
      <c r="CJ293" s="82">
        <f t="shared" ref="CJ293" si="4432">CJ291*CJ292</f>
        <v>0</v>
      </c>
      <c r="CK293" s="82">
        <f t="shared" ref="CK293" si="4433">CK291*CK292</f>
        <v>0</v>
      </c>
      <c r="CL293" s="82">
        <f t="shared" ref="CL293" si="4434">CL291*CL292</f>
        <v>0</v>
      </c>
      <c r="CM293" s="82">
        <f t="shared" ref="CM293" si="4435">CM291*CM292</f>
        <v>0</v>
      </c>
      <c r="CN293" s="82">
        <f t="shared" ref="CN293" si="4436">CN291*CN292</f>
        <v>0</v>
      </c>
      <c r="CO293" s="82">
        <f t="shared" ref="CO293" si="4437">CO291*CO292</f>
        <v>0</v>
      </c>
      <c r="CP293" s="82">
        <f t="shared" ref="CP293" si="4438">CP291*CP292</f>
        <v>0</v>
      </c>
      <c r="CQ293" s="82">
        <f t="shared" ref="CQ293" si="4439">CQ291*CQ292</f>
        <v>0</v>
      </c>
      <c r="CR293" s="82">
        <f t="shared" ref="CR293" si="4440">CR291*CR292</f>
        <v>0</v>
      </c>
      <c r="CS293" s="82">
        <f t="shared" ref="CS293" si="4441">CS291*CS292</f>
        <v>0</v>
      </c>
      <c r="CT293" s="82">
        <f t="shared" ref="CT293" si="4442">CT291*CT292</f>
        <v>0</v>
      </c>
      <c r="CU293" s="82">
        <f t="shared" ref="CU293" si="4443">CU291*CU292</f>
        <v>0</v>
      </c>
      <c r="CV293" s="82">
        <f t="shared" ref="CV293" si="4444">CV291*CV292</f>
        <v>0</v>
      </c>
      <c r="CW293" s="82">
        <f t="shared" ref="CW293" si="4445">CW291*CW292</f>
        <v>0</v>
      </c>
      <c r="CX293" s="82">
        <f t="shared" ref="CX293" si="4446">CX291*CX292</f>
        <v>0</v>
      </c>
      <c r="CY293" s="82">
        <f t="shared" ref="CY293" si="4447">CY291*CY292</f>
        <v>0</v>
      </c>
      <c r="CZ293" s="82">
        <f t="shared" ref="CZ293" si="4448">CZ291*CZ292</f>
        <v>0</v>
      </c>
      <c r="DA293" s="82">
        <f t="shared" ref="DA293" si="4449">DA291*DA292</f>
        <v>0</v>
      </c>
      <c r="DB293" s="82">
        <f t="shared" ref="DB293" si="4450">DB291*DB292</f>
        <v>0</v>
      </c>
      <c r="DC293" s="82">
        <f t="shared" ref="DC293" si="4451">DC291*DC292</f>
        <v>0</v>
      </c>
      <c r="DD293" s="82">
        <f t="shared" ref="DD293" si="4452">DD291*DD292</f>
        <v>0</v>
      </c>
      <c r="DE293" s="82">
        <f t="shared" ref="DE293" si="4453">DE291*DE292</f>
        <v>0</v>
      </c>
      <c r="DF293" s="82">
        <f t="shared" ref="DF293" si="4454">DF291*DF292</f>
        <v>0</v>
      </c>
      <c r="DG293" s="82">
        <f t="shared" ref="DG293" si="4455">DG291*DG292</f>
        <v>0</v>
      </c>
      <c r="DH293" s="82">
        <f t="shared" ref="DH293" si="4456">DH291*DH292</f>
        <v>0</v>
      </c>
      <c r="DI293" s="82">
        <f t="shared" ref="DI293" si="4457">DI291*DI292</f>
        <v>0</v>
      </c>
      <c r="DJ293" s="82">
        <f t="shared" ref="DJ293" si="4458">DJ291*DJ292</f>
        <v>0</v>
      </c>
      <c r="DK293" s="82">
        <f t="shared" ref="DK293" si="4459">DK291*DK292</f>
        <v>0</v>
      </c>
      <c r="DL293" s="82">
        <f t="shared" ref="DL293" si="4460">DL291*DL292</f>
        <v>0</v>
      </c>
      <c r="DM293" s="82">
        <f t="shared" ref="DM293" si="4461">DM291*DM292</f>
        <v>0</v>
      </c>
      <c r="DN293" s="82">
        <f t="shared" ref="DN293" si="4462">DN291*DN292</f>
        <v>0</v>
      </c>
      <c r="DO293" s="82">
        <f t="shared" ref="DO293" si="4463">DO291*DO292</f>
        <v>0</v>
      </c>
      <c r="DP293" s="82">
        <f t="shared" ref="DP293" si="4464">DP291*DP292</f>
        <v>0</v>
      </c>
      <c r="DQ293" s="82">
        <f t="shared" ref="DQ293" si="4465">DQ291*DQ292</f>
        <v>0</v>
      </c>
      <c r="DR293" s="82">
        <f t="shared" ref="DR293" si="4466">DR291*DR292</f>
        <v>0</v>
      </c>
      <c r="DS293" s="82">
        <f t="shared" ref="DS293" si="4467">DS291*DS292</f>
        <v>0</v>
      </c>
      <c r="DT293" s="82">
        <f t="shared" ref="DT293" si="4468">DT291*DT292</f>
        <v>0</v>
      </c>
      <c r="DU293" s="82">
        <f t="shared" ref="DU293" si="4469">DU291*DU292</f>
        <v>0</v>
      </c>
      <c r="DV293" s="82">
        <f t="shared" ref="DV293" si="4470">DV291*DV292</f>
        <v>0</v>
      </c>
      <c r="DW293" s="82">
        <f t="shared" ref="DW293" si="4471">DW291*DW292</f>
        <v>0</v>
      </c>
      <c r="DX293" s="82">
        <f t="shared" ref="DX293" si="4472">DX291*DX292</f>
        <v>0</v>
      </c>
      <c r="DY293" s="82">
        <f t="shared" ref="DY293" si="4473">DY291*DY292</f>
        <v>0</v>
      </c>
      <c r="DZ293" s="82">
        <f t="shared" ref="DZ293" si="4474">DZ291*DZ292</f>
        <v>0</v>
      </c>
      <c r="EA293" s="82">
        <f t="shared" ref="EA293" si="4475">EA291*EA292</f>
        <v>0</v>
      </c>
      <c r="EB293" s="82">
        <f t="shared" ref="EB293" si="4476">EB291*EB292</f>
        <v>0</v>
      </c>
    </row>
    <row r="294" spans="2:132" outlineLevel="1" x14ac:dyDescent="0.25">
      <c r="G294" s="52"/>
      <c r="H294" s="29"/>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row>
    <row r="295" spans="2:132" ht="13" x14ac:dyDescent="0.3">
      <c r="C295" s="348" t="s">
        <v>569</v>
      </c>
      <c r="D295" s="342"/>
      <c r="E295" s="342"/>
      <c r="F295" s="342"/>
      <c r="G295" s="349" t="s">
        <v>220</v>
      </c>
      <c r="H295" s="344">
        <f>SUM(J295:EB295)</f>
        <v>0</v>
      </c>
      <c r="I295" s="342"/>
      <c r="J295" s="345">
        <f t="shared" ref="J295:AO295" si="4477">CHOOSE(Scenario,J279,J286,J293)</f>
        <v>0</v>
      </c>
      <c r="K295" s="346">
        <f t="shared" si="4477"/>
        <v>0</v>
      </c>
      <c r="L295" s="346">
        <f t="shared" si="4477"/>
        <v>0</v>
      </c>
      <c r="M295" s="346">
        <f t="shared" si="4477"/>
        <v>0</v>
      </c>
      <c r="N295" s="346">
        <f t="shared" si="4477"/>
        <v>0</v>
      </c>
      <c r="O295" s="346">
        <f t="shared" si="4477"/>
        <v>0</v>
      </c>
      <c r="P295" s="346">
        <f t="shared" si="4477"/>
        <v>0</v>
      </c>
      <c r="Q295" s="346">
        <f t="shared" si="4477"/>
        <v>0</v>
      </c>
      <c r="R295" s="346">
        <f t="shared" si="4477"/>
        <v>0</v>
      </c>
      <c r="S295" s="346">
        <f t="shared" si="4477"/>
        <v>0</v>
      </c>
      <c r="T295" s="346">
        <f t="shared" si="4477"/>
        <v>0</v>
      </c>
      <c r="U295" s="346">
        <f t="shared" si="4477"/>
        <v>0</v>
      </c>
      <c r="V295" s="346">
        <f t="shared" si="4477"/>
        <v>0</v>
      </c>
      <c r="W295" s="346">
        <f t="shared" si="4477"/>
        <v>0</v>
      </c>
      <c r="X295" s="346">
        <f t="shared" si="4477"/>
        <v>0</v>
      </c>
      <c r="Y295" s="346">
        <f t="shared" si="4477"/>
        <v>0</v>
      </c>
      <c r="Z295" s="346">
        <f t="shared" si="4477"/>
        <v>0</v>
      </c>
      <c r="AA295" s="346">
        <f t="shared" si="4477"/>
        <v>0</v>
      </c>
      <c r="AB295" s="346">
        <f t="shared" si="4477"/>
        <v>0</v>
      </c>
      <c r="AC295" s="346">
        <f t="shared" si="4477"/>
        <v>0</v>
      </c>
      <c r="AD295" s="346">
        <f t="shared" si="4477"/>
        <v>0</v>
      </c>
      <c r="AE295" s="346">
        <f t="shared" si="4477"/>
        <v>0</v>
      </c>
      <c r="AF295" s="346">
        <f t="shared" si="4477"/>
        <v>0</v>
      </c>
      <c r="AG295" s="346">
        <f t="shared" si="4477"/>
        <v>0</v>
      </c>
      <c r="AH295" s="346">
        <f t="shared" si="4477"/>
        <v>0</v>
      </c>
      <c r="AI295" s="346">
        <f t="shared" si="4477"/>
        <v>0</v>
      </c>
      <c r="AJ295" s="346">
        <f t="shared" si="4477"/>
        <v>0</v>
      </c>
      <c r="AK295" s="346">
        <f t="shared" si="4477"/>
        <v>0</v>
      </c>
      <c r="AL295" s="346">
        <f t="shared" si="4477"/>
        <v>0</v>
      </c>
      <c r="AM295" s="346">
        <f t="shared" si="4477"/>
        <v>0</v>
      </c>
      <c r="AN295" s="346">
        <f t="shared" si="4477"/>
        <v>0</v>
      </c>
      <c r="AO295" s="346">
        <f t="shared" si="4477"/>
        <v>0</v>
      </c>
      <c r="AP295" s="346">
        <f t="shared" ref="AP295:BU295" si="4478">CHOOSE(Scenario,AP279,AP286,AP293)</f>
        <v>0</v>
      </c>
      <c r="AQ295" s="346">
        <f t="shared" si="4478"/>
        <v>0</v>
      </c>
      <c r="AR295" s="346">
        <f t="shared" si="4478"/>
        <v>0</v>
      </c>
      <c r="AS295" s="346">
        <f t="shared" si="4478"/>
        <v>0</v>
      </c>
      <c r="AT295" s="346">
        <f t="shared" si="4478"/>
        <v>0</v>
      </c>
      <c r="AU295" s="346">
        <f t="shared" si="4478"/>
        <v>0</v>
      </c>
      <c r="AV295" s="346">
        <f t="shared" si="4478"/>
        <v>0</v>
      </c>
      <c r="AW295" s="346">
        <f t="shared" si="4478"/>
        <v>0</v>
      </c>
      <c r="AX295" s="346">
        <f t="shared" si="4478"/>
        <v>0</v>
      </c>
      <c r="AY295" s="346">
        <f t="shared" si="4478"/>
        <v>0</v>
      </c>
      <c r="AZ295" s="346">
        <f t="shared" si="4478"/>
        <v>0</v>
      </c>
      <c r="BA295" s="346">
        <f t="shared" si="4478"/>
        <v>0</v>
      </c>
      <c r="BB295" s="346">
        <f t="shared" si="4478"/>
        <v>0</v>
      </c>
      <c r="BC295" s="346">
        <f t="shared" si="4478"/>
        <v>0</v>
      </c>
      <c r="BD295" s="346">
        <f t="shared" si="4478"/>
        <v>0</v>
      </c>
      <c r="BE295" s="346">
        <f t="shared" si="4478"/>
        <v>0</v>
      </c>
      <c r="BF295" s="346">
        <f t="shared" si="4478"/>
        <v>0</v>
      </c>
      <c r="BG295" s="346">
        <f t="shared" si="4478"/>
        <v>0</v>
      </c>
      <c r="BH295" s="346">
        <f t="shared" si="4478"/>
        <v>0</v>
      </c>
      <c r="BI295" s="346">
        <f t="shared" si="4478"/>
        <v>0</v>
      </c>
      <c r="BJ295" s="346">
        <f t="shared" si="4478"/>
        <v>0</v>
      </c>
      <c r="BK295" s="346">
        <f t="shared" si="4478"/>
        <v>0</v>
      </c>
      <c r="BL295" s="346">
        <f t="shared" si="4478"/>
        <v>0</v>
      </c>
      <c r="BM295" s="346">
        <f t="shared" si="4478"/>
        <v>0</v>
      </c>
      <c r="BN295" s="346">
        <f t="shared" si="4478"/>
        <v>0</v>
      </c>
      <c r="BO295" s="346">
        <f t="shared" si="4478"/>
        <v>0</v>
      </c>
      <c r="BP295" s="346">
        <f t="shared" si="4478"/>
        <v>0</v>
      </c>
      <c r="BQ295" s="346">
        <f t="shared" si="4478"/>
        <v>0</v>
      </c>
      <c r="BR295" s="346">
        <f t="shared" si="4478"/>
        <v>0</v>
      </c>
      <c r="BS295" s="346">
        <f t="shared" si="4478"/>
        <v>0</v>
      </c>
      <c r="BT295" s="346">
        <f t="shared" si="4478"/>
        <v>0</v>
      </c>
      <c r="BU295" s="346">
        <f t="shared" si="4478"/>
        <v>0</v>
      </c>
      <c r="BV295" s="346">
        <f t="shared" ref="BV295:DA295" si="4479">CHOOSE(Scenario,BV279,BV286,BV293)</f>
        <v>0</v>
      </c>
      <c r="BW295" s="346">
        <f t="shared" si="4479"/>
        <v>0</v>
      </c>
      <c r="BX295" s="346">
        <f t="shared" si="4479"/>
        <v>0</v>
      </c>
      <c r="BY295" s="346">
        <f t="shared" si="4479"/>
        <v>0</v>
      </c>
      <c r="BZ295" s="346">
        <f t="shared" si="4479"/>
        <v>0</v>
      </c>
      <c r="CA295" s="346">
        <f t="shared" si="4479"/>
        <v>0</v>
      </c>
      <c r="CB295" s="346">
        <f t="shared" si="4479"/>
        <v>0</v>
      </c>
      <c r="CC295" s="346">
        <f t="shared" si="4479"/>
        <v>0</v>
      </c>
      <c r="CD295" s="346">
        <f t="shared" si="4479"/>
        <v>0</v>
      </c>
      <c r="CE295" s="346">
        <f t="shared" si="4479"/>
        <v>0</v>
      </c>
      <c r="CF295" s="346">
        <f t="shared" si="4479"/>
        <v>0</v>
      </c>
      <c r="CG295" s="346">
        <f t="shared" si="4479"/>
        <v>0</v>
      </c>
      <c r="CH295" s="346">
        <f t="shared" si="4479"/>
        <v>0</v>
      </c>
      <c r="CI295" s="346">
        <f t="shared" si="4479"/>
        <v>0</v>
      </c>
      <c r="CJ295" s="346">
        <f t="shared" si="4479"/>
        <v>0</v>
      </c>
      <c r="CK295" s="346">
        <f t="shared" si="4479"/>
        <v>0</v>
      </c>
      <c r="CL295" s="346">
        <f t="shared" si="4479"/>
        <v>0</v>
      </c>
      <c r="CM295" s="346">
        <f t="shared" si="4479"/>
        <v>0</v>
      </c>
      <c r="CN295" s="346">
        <f t="shared" si="4479"/>
        <v>0</v>
      </c>
      <c r="CO295" s="346">
        <f t="shared" si="4479"/>
        <v>0</v>
      </c>
      <c r="CP295" s="346">
        <f t="shared" si="4479"/>
        <v>0</v>
      </c>
      <c r="CQ295" s="346">
        <f t="shared" si="4479"/>
        <v>0</v>
      </c>
      <c r="CR295" s="346">
        <f t="shared" si="4479"/>
        <v>0</v>
      </c>
      <c r="CS295" s="346">
        <f t="shared" si="4479"/>
        <v>0</v>
      </c>
      <c r="CT295" s="346">
        <f t="shared" si="4479"/>
        <v>0</v>
      </c>
      <c r="CU295" s="346">
        <f t="shared" si="4479"/>
        <v>0</v>
      </c>
      <c r="CV295" s="346">
        <f t="shared" si="4479"/>
        <v>0</v>
      </c>
      <c r="CW295" s="346">
        <f t="shared" si="4479"/>
        <v>0</v>
      </c>
      <c r="CX295" s="346">
        <f t="shared" si="4479"/>
        <v>0</v>
      </c>
      <c r="CY295" s="346">
        <f t="shared" si="4479"/>
        <v>0</v>
      </c>
      <c r="CZ295" s="346">
        <f t="shared" si="4479"/>
        <v>0</v>
      </c>
      <c r="DA295" s="346">
        <f t="shared" si="4479"/>
        <v>0</v>
      </c>
      <c r="DB295" s="346">
        <f t="shared" ref="DB295:EB295" si="4480">CHOOSE(Scenario,DB279,DB286,DB293)</f>
        <v>0</v>
      </c>
      <c r="DC295" s="346">
        <f t="shared" si="4480"/>
        <v>0</v>
      </c>
      <c r="DD295" s="346">
        <f t="shared" si="4480"/>
        <v>0</v>
      </c>
      <c r="DE295" s="346">
        <f t="shared" si="4480"/>
        <v>0</v>
      </c>
      <c r="DF295" s="346">
        <f t="shared" si="4480"/>
        <v>0</v>
      </c>
      <c r="DG295" s="346">
        <f t="shared" si="4480"/>
        <v>0</v>
      </c>
      <c r="DH295" s="346">
        <f t="shared" si="4480"/>
        <v>0</v>
      </c>
      <c r="DI295" s="346">
        <f t="shared" si="4480"/>
        <v>0</v>
      </c>
      <c r="DJ295" s="346">
        <f t="shared" si="4480"/>
        <v>0</v>
      </c>
      <c r="DK295" s="346">
        <f t="shared" si="4480"/>
        <v>0</v>
      </c>
      <c r="DL295" s="346">
        <f t="shared" si="4480"/>
        <v>0</v>
      </c>
      <c r="DM295" s="346">
        <f t="shared" si="4480"/>
        <v>0</v>
      </c>
      <c r="DN295" s="346">
        <f t="shared" si="4480"/>
        <v>0</v>
      </c>
      <c r="DO295" s="346">
        <f t="shared" si="4480"/>
        <v>0</v>
      </c>
      <c r="DP295" s="346">
        <f t="shared" si="4480"/>
        <v>0</v>
      </c>
      <c r="DQ295" s="346">
        <f t="shared" si="4480"/>
        <v>0</v>
      </c>
      <c r="DR295" s="346">
        <f t="shared" si="4480"/>
        <v>0</v>
      </c>
      <c r="DS295" s="346">
        <f t="shared" si="4480"/>
        <v>0</v>
      </c>
      <c r="DT295" s="346">
        <f t="shared" si="4480"/>
        <v>0</v>
      </c>
      <c r="DU295" s="346">
        <f t="shared" si="4480"/>
        <v>0</v>
      </c>
      <c r="DV295" s="346">
        <f t="shared" si="4480"/>
        <v>0</v>
      </c>
      <c r="DW295" s="346">
        <f t="shared" si="4480"/>
        <v>0</v>
      </c>
      <c r="DX295" s="346">
        <f t="shared" si="4480"/>
        <v>0</v>
      </c>
      <c r="DY295" s="346">
        <f t="shared" si="4480"/>
        <v>0</v>
      </c>
      <c r="DZ295" s="346">
        <f t="shared" si="4480"/>
        <v>0</v>
      </c>
      <c r="EA295" s="346">
        <f t="shared" si="4480"/>
        <v>0</v>
      </c>
      <c r="EB295" s="347">
        <f t="shared" si="4480"/>
        <v>0</v>
      </c>
    </row>
    <row r="296" spans="2:132" x14ac:dyDescent="0.25">
      <c r="G296" s="52"/>
      <c r="H296" s="29"/>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row>
    <row r="297" spans="2:132" ht="13" x14ac:dyDescent="0.3">
      <c r="B297" s="34"/>
      <c r="C297" s="2" t="s">
        <v>522</v>
      </c>
      <c r="D297" s="34"/>
      <c r="E297" s="34"/>
      <c r="F297" s="34"/>
      <c r="G297" s="67"/>
      <c r="H297" s="35"/>
      <c r="I297" s="34"/>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row>
    <row r="298" spans="2:132" ht="13" outlineLevel="1" x14ac:dyDescent="0.3">
      <c r="C298" s="340" t="s">
        <v>500</v>
      </c>
      <c r="G298" s="52"/>
      <c r="H298" s="29"/>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row>
    <row r="299" spans="2:132" outlineLevel="1" x14ac:dyDescent="0.25">
      <c r="C299" s="328" t="s">
        <v>546</v>
      </c>
      <c r="G299" s="52" t="s">
        <v>220</v>
      </c>
      <c r="H299" s="46">
        <f t="shared" ref="H299" si="4481">SUM(J299:EB299)</f>
        <v>0</v>
      </c>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row>
    <row r="300" spans="2:132" outlineLevel="1" x14ac:dyDescent="0.25">
      <c r="C300" s="32"/>
      <c r="G300" s="52"/>
      <c r="H300" s="29"/>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row>
    <row r="301" spans="2:132" ht="13" outlineLevel="1" x14ac:dyDescent="0.3">
      <c r="C301" s="340" t="s">
        <v>502</v>
      </c>
      <c r="G301" s="52"/>
      <c r="H301" s="29"/>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row>
    <row r="302" spans="2:132" outlineLevel="1" x14ac:dyDescent="0.25">
      <c r="C302" s="318" t="s">
        <v>547</v>
      </c>
      <c r="G302" s="52" t="s">
        <v>604</v>
      </c>
      <c r="H302" s="46">
        <f t="shared" ref="H302" si="4482">SUM(J302:EB302)</f>
        <v>0</v>
      </c>
      <c r="J302" s="82">
        <f t="shared" ref="J302:AO302" si="4483">J282</f>
        <v>0</v>
      </c>
      <c r="K302" s="82">
        <f t="shared" si="4483"/>
        <v>0</v>
      </c>
      <c r="L302" s="82">
        <f t="shared" si="4483"/>
        <v>0</v>
      </c>
      <c r="M302" s="82">
        <f t="shared" si="4483"/>
        <v>0</v>
      </c>
      <c r="N302" s="82">
        <f t="shared" si="4483"/>
        <v>0</v>
      </c>
      <c r="O302" s="82">
        <f t="shared" si="4483"/>
        <v>0</v>
      </c>
      <c r="P302" s="82">
        <f t="shared" si="4483"/>
        <v>0</v>
      </c>
      <c r="Q302" s="82">
        <f t="shared" si="4483"/>
        <v>0</v>
      </c>
      <c r="R302" s="82">
        <f t="shared" si="4483"/>
        <v>0</v>
      </c>
      <c r="S302" s="82">
        <f t="shared" si="4483"/>
        <v>0</v>
      </c>
      <c r="T302" s="82">
        <f t="shared" si="4483"/>
        <v>0</v>
      </c>
      <c r="U302" s="82">
        <f t="shared" si="4483"/>
        <v>0</v>
      </c>
      <c r="V302" s="82">
        <f t="shared" si="4483"/>
        <v>0</v>
      </c>
      <c r="W302" s="82">
        <f t="shared" si="4483"/>
        <v>0</v>
      </c>
      <c r="X302" s="82">
        <f t="shared" si="4483"/>
        <v>0</v>
      </c>
      <c r="Y302" s="82">
        <f t="shared" si="4483"/>
        <v>0</v>
      </c>
      <c r="Z302" s="82">
        <f t="shared" si="4483"/>
        <v>0</v>
      </c>
      <c r="AA302" s="82">
        <f t="shared" si="4483"/>
        <v>0</v>
      </c>
      <c r="AB302" s="82">
        <f t="shared" si="4483"/>
        <v>0</v>
      </c>
      <c r="AC302" s="82">
        <f t="shared" si="4483"/>
        <v>0</v>
      </c>
      <c r="AD302" s="82">
        <f t="shared" si="4483"/>
        <v>0</v>
      </c>
      <c r="AE302" s="82">
        <f t="shared" si="4483"/>
        <v>0</v>
      </c>
      <c r="AF302" s="82">
        <f t="shared" si="4483"/>
        <v>0</v>
      </c>
      <c r="AG302" s="82">
        <f t="shared" si="4483"/>
        <v>0</v>
      </c>
      <c r="AH302" s="82">
        <f t="shared" si="4483"/>
        <v>0</v>
      </c>
      <c r="AI302" s="82">
        <f t="shared" si="4483"/>
        <v>0</v>
      </c>
      <c r="AJ302" s="82">
        <f t="shared" si="4483"/>
        <v>0</v>
      </c>
      <c r="AK302" s="82">
        <f t="shared" si="4483"/>
        <v>0</v>
      </c>
      <c r="AL302" s="82">
        <f t="shared" si="4483"/>
        <v>0</v>
      </c>
      <c r="AM302" s="82">
        <f t="shared" si="4483"/>
        <v>0</v>
      </c>
      <c r="AN302" s="82">
        <f t="shared" si="4483"/>
        <v>0</v>
      </c>
      <c r="AO302" s="82">
        <f t="shared" si="4483"/>
        <v>0</v>
      </c>
      <c r="AP302" s="82">
        <f t="shared" ref="AP302:BU302" si="4484">AP282</f>
        <v>0</v>
      </c>
      <c r="AQ302" s="82">
        <f t="shared" si="4484"/>
        <v>0</v>
      </c>
      <c r="AR302" s="82">
        <f t="shared" si="4484"/>
        <v>0</v>
      </c>
      <c r="AS302" s="82">
        <f t="shared" si="4484"/>
        <v>0</v>
      </c>
      <c r="AT302" s="82">
        <f t="shared" si="4484"/>
        <v>0</v>
      </c>
      <c r="AU302" s="82">
        <f t="shared" si="4484"/>
        <v>0</v>
      </c>
      <c r="AV302" s="82">
        <f t="shared" si="4484"/>
        <v>0</v>
      </c>
      <c r="AW302" s="82">
        <f t="shared" si="4484"/>
        <v>0</v>
      </c>
      <c r="AX302" s="82">
        <f t="shared" si="4484"/>
        <v>0</v>
      </c>
      <c r="AY302" s="82">
        <f t="shared" si="4484"/>
        <v>0</v>
      </c>
      <c r="AZ302" s="82">
        <f t="shared" si="4484"/>
        <v>0</v>
      </c>
      <c r="BA302" s="82">
        <f t="shared" si="4484"/>
        <v>0</v>
      </c>
      <c r="BB302" s="82">
        <f t="shared" si="4484"/>
        <v>0</v>
      </c>
      <c r="BC302" s="82">
        <f t="shared" si="4484"/>
        <v>0</v>
      </c>
      <c r="BD302" s="82">
        <f t="shared" si="4484"/>
        <v>0</v>
      </c>
      <c r="BE302" s="82">
        <f t="shared" si="4484"/>
        <v>0</v>
      </c>
      <c r="BF302" s="82">
        <f t="shared" si="4484"/>
        <v>0</v>
      </c>
      <c r="BG302" s="82">
        <f t="shared" si="4484"/>
        <v>0</v>
      </c>
      <c r="BH302" s="82">
        <f t="shared" si="4484"/>
        <v>0</v>
      </c>
      <c r="BI302" s="82">
        <f t="shared" si="4484"/>
        <v>0</v>
      </c>
      <c r="BJ302" s="82">
        <f t="shared" si="4484"/>
        <v>0</v>
      </c>
      <c r="BK302" s="82">
        <f t="shared" si="4484"/>
        <v>0</v>
      </c>
      <c r="BL302" s="82">
        <f t="shared" si="4484"/>
        <v>0</v>
      </c>
      <c r="BM302" s="82">
        <f t="shared" si="4484"/>
        <v>0</v>
      </c>
      <c r="BN302" s="82">
        <f t="shared" si="4484"/>
        <v>0</v>
      </c>
      <c r="BO302" s="82">
        <f t="shared" si="4484"/>
        <v>0</v>
      </c>
      <c r="BP302" s="82">
        <f t="shared" si="4484"/>
        <v>0</v>
      </c>
      <c r="BQ302" s="82">
        <f t="shared" si="4484"/>
        <v>0</v>
      </c>
      <c r="BR302" s="82">
        <f t="shared" si="4484"/>
        <v>0</v>
      </c>
      <c r="BS302" s="82">
        <f t="shared" si="4484"/>
        <v>0</v>
      </c>
      <c r="BT302" s="82">
        <f t="shared" si="4484"/>
        <v>0</v>
      </c>
      <c r="BU302" s="82">
        <f t="shared" si="4484"/>
        <v>0</v>
      </c>
      <c r="BV302" s="82">
        <f t="shared" ref="BV302:DA302" si="4485">BV282</f>
        <v>0</v>
      </c>
      <c r="BW302" s="82">
        <f t="shared" si="4485"/>
        <v>0</v>
      </c>
      <c r="BX302" s="82">
        <f t="shared" si="4485"/>
        <v>0</v>
      </c>
      <c r="BY302" s="82">
        <f t="shared" si="4485"/>
        <v>0</v>
      </c>
      <c r="BZ302" s="82">
        <f t="shared" si="4485"/>
        <v>0</v>
      </c>
      <c r="CA302" s="82">
        <f t="shared" si="4485"/>
        <v>0</v>
      </c>
      <c r="CB302" s="82">
        <f t="shared" si="4485"/>
        <v>0</v>
      </c>
      <c r="CC302" s="82">
        <f t="shared" si="4485"/>
        <v>0</v>
      </c>
      <c r="CD302" s="82">
        <f t="shared" si="4485"/>
        <v>0</v>
      </c>
      <c r="CE302" s="82">
        <f t="shared" si="4485"/>
        <v>0</v>
      </c>
      <c r="CF302" s="82">
        <f t="shared" si="4485"/>
        <v>0</v>
      </c>
      <c r="CG302" s="82">
        <f t="shared" si="4485"/>
        <v>0</v>
      </c>
      <c r="CH302" s="82">
        <f t="shared" si="4485"/>
        <v>0</v>
      </c>
      <c r="CI302" s="82">
        <f t="shared" si="4485"/>
        <v>0</v>
      </c>
      <c r="CJ302" s="82">
        <f t="shared" si="4485"/>
        <v>0</v>
      </c>
      <c r="CK302" s="82">
        <f t="shared" si="4485"/>
        <v>0</v>
      </c>
      <c r="CL302" s="82">
        <f t="shared" si="4485"/>
        <v>0</v>
      </c>
      <c r="CM302" s="82">
        <f t="shared" si="4485"/>
        <v>0</v>
      </c>
      <c r="CN302" s="82">
        <f t="shared" si="4485"/>
        <v>0</v>
      </c>
      <c r="CO302" s="82">
        <f t="shared" si="4485"/>
        <v>0</v>
      </c>
      <c r="CP302" s="82">
        <f t="shared" si="4485"/>
        <v>0</v>
      </c>
      <c r="CQ302" s="82">
        <f t="shared" si="4485"/>
        <v>0</v>
      </c>
      <c r="CR302" s="82">
        <f t="shared" si="4485"/>
        <v>0</v>
      </c>
      <c r="CS302" s="82">
        <f t="shared" si="4485"/>
        <v>0</v>
      </c>
      <c r="CT302" s="82">
        <f t="shared" si="4485"/>
        <v>0</v>
      </c>
      <c r="CU302" s="82">
        <f t="shared" si="4485"/>
        <v>0</v>
      </c>
      <c r="CV302" s="82">
        <f t="shared" si="4485"/>
        <v>0</v>
      </c>
      <c r="CW302" s="82">
        <f t="shared" si="4485"/>
        <v>0</v>
      </c>
      <c r="CX302" s="82">
        <f t="shared" si="4485"/>
        <v>0</v>
      </c>
      <c r="CY302" s="82">
        <f t="shared" si="4485"/>
        <v>0</v>
      </c>
      <c r="CZ302" s="82">
        <f t="shared" si="4485"/>
        <v>0</v>
      </c>
      <c r="DA302" s="82">
        <f t="shared" si="4485"/>
        <v>0</v>
      </c>
      <c r="DB302" s="82">
        <f t="shared" ref="DB302:EB302" si="4486">DB282</f>
        <v>0</v>
      </c>
      <c r="DC302" s="82">
        <f t="shared" si="4486"/>
        <v>0</v>
      </c>
      <c r="DD302" s="82">
        <f t="shared" si="4486"/>
        <v>0</v>
      </c>
      <c r="DE302" s="82">
        <f t="shared" si="4486"/>
        <v>0</v>
      </c>
      <c r="DF302" s="82">
        <f t="shared" si="4486"/>
        <v>0</v>
      </c>
      <c r="DG302" s="82">
        <f t="shared" si="4486"/>
        <v>0</v>
      </c>
      <c r="DH302" s="82">
        <f t="shared" si="4486"/>
        <v>0</v>
      </c>
      <c r="DI302" s="82">
        <f t="shared" si="4486"/>
        <v>0</v>
      </c>
      <c r="DJ302" s="82">
        <f t="shared" si="4486"/>
        <v>0</v>
      </c>
      <c r="DK302" s="82">
        <f t="shared" si="4486"/>
        <v>0</v>
      </c>
      <c r="DL302" s="82">
        <f t="shared" si="4486"/>
        <v>0</v>
      </c>
      <c r="DM302" s="82">
        <f t="shared" si="4486"/>
        <v>0</v>
      </c>
      <c r="DN302" s="82">
        <f t="shared" si="4486"/>
        <v>0</v>
      </c>
      <c r="DO302" s="82">
        <f t="shared" si="4486"/>
        <v>0</v>
      </c>
      <c r="DP302" s="82">
        <f t="shared" si="4486"/>
        <v>0</v>
      </c>
      <c r="DQ302" s="82">
        <f t="shared" si="4486"/>
        <v>0</v>
      </c>
      <c r="DR302" s="82">
        <f t="shared" si="4486"/>
        <v>0</v>
      </c>
      <c r="DS302" s="82">
        <f t="shared" si="4486"/>
        <v>0</v>
      </c>
      <c r="DT302" s="82">
        <f t="shared" si="4486"/>
        <v>0</v>
      </c>
      <c r="DU302" s="82">
        <f t="shared" si="4486"/>
        <v>0</v>
      </c>
      <c r="DV302" s="82">
        <f t="shared" si="4486"/>
        <v>0</v>
      </c>
      <c r="DW302" s="82">
        <f t="shared" si="4486"/>
        <v>0</v>
      </c>
      <c r="DX302" s="82">
        <f t="shared" si="4486"/>
        <v>0</v>
      </c>
      <c r="DY302" s="82">
        <f t="shared" si="4486"/>
        <v>0</v>
      </c>
      <c r="DZ302" s="82">
        <f t="shared" si="4486"/>
        <v>0</v>
      </c>
      <c r="EA302" s="82">
        <f t="shared" si="4486"/>
        <v>0</v>
      </c>
      <c r="EB302" s="82">
        <f t="shared" si="4486"/>
        <v>0</v>
      </c>
    </row>
    <row r="303" spans="2:132" outlineLevel="1" x14ac:dyDescent="0.25">
      <c r="C303" s="317" t="s">
        <v>485</v>
      </c>
      <c r="D303" s="125">
        <f>Assumptions!M16</f>
        <v>0.64</v>
      </c>
      <c r="E303" s="79">
        <f>Assumptions!M13</f>
        <v>45658</v>
      </c>
      <c r="G303" s="52" t="s">
        <v>215</v>
      </c>
      <c r="H303" s="50">
        <f t="shared" ref="H303" si="4487">SUM(J303:EB303)</f>
        <v>0.99999999999999989</v>
      </c>
      <c r="J303" s="129"/>
      <c r="K303" s="155">
        <f>ROUND(($D$303/MiY*(SUM($J$303:J303)&lt;=1)+IF(SUM($J$303:J303)+($D$303/MiY)&gt;1,1-(SUM($J$303:J303)+($D$303/MiY)),0)),5)*(K$7&gt;=$E$303)</f>
        <v>0</v>
      </c>
      <c r="L303" s="155">
        <f>ROUND(($D$303/MiY*(SUM($J$303:K303)&lt;=1)+IF(SUM($J$303:K303)+($D$303/MiY)&gt;1,1-(SUM($J$303:K303)+($D$303/MiY)),0)),5)*(L$7&gt;=$E$303)</f>
        <v>0</v>
      </c>
      <c r="M303" s="155">
        <f>ROUND(($D$303/MiY*(SUM($J$303:L303)&lt;=1)+IF(SUM($J$303:L303)+($D$303/MiY)&gt;1,1-(SUM($J$303:L303)+($D$303/MiY)),0)),5)*(M$7&gt;=$E$303)</f>
        <v>0</v>
      </c>
      <c r="N303" s="155">
        <f>ROUND(($D$303/MiY*(SUM($J$303:M303)&lt;=1)+IF(SUM($J$303:M303)+($D$303/MiY)&gt;1,1-(SUM($J$303:M303)+($D$303/MiY)),0)),5)*(N$7&gt;=$E$303)</f>
        <v>0</v>
      </c>
      <c r="O303" s="155">
        <f>ROUND(($D$303/MiY*(SUM($J$303:N303)&lt;=1)+IF(SUM($J$303:N303)+($D$303/MiY)&gt;1,1-(SUM($J$303:N303)+($D$303/MiY)),0)),5)*(O$7&gt;=$E$303)</f>
        <v>0</v>
      </c>
      <c r="P303" s="155">
        <f>ROUND(($D$303/MiY*(SUM($J$303:O303)&lt;=1)+IF(SUM($J$303:O303)+($D$303/MiY)&gt;1,1-(SUM($J$303:O303)+($D$303/MiY)),0)),5)*(P$7&gt;=$E$303)</f>
        <v>0</v>
      </c>
      <c r="Q303" s="155">
        <f>ROUND(($D$303/MiY*(SUM($J$303:P303)&lt;=1)+IF(SUM($J$303:P303)+($D$303/MiY)&gt;1,1-(SUM($J$303:P303)+($D$303/MiY)),0)),5)*(Q$7&gt;=$E$303)</f>
        <v>0</v>
      </c>
      <c r="R303" s="155">
        <f>ROUND(($D$303/MiY*(SUM($J$303:Q303)&lt;=1)+IF(SUM($J$303:Q303)+($D$303/MiY)&gt;1,1-(SUM($J$303:Q303)+($D$303/MiY)),0)),5)*(R$7&gt;=$E$303)</f>
        <v>0</v>
      </c>
      <c r="S303" s="155">
        <f>ROUND(($D$303/MiY*(SUM($J$303:R303)&lt;=1)+IF(SUM($J$303:R303)+($D$303/MiY)&gt;1,1-(SUM($J$303:R303)+($D$303/MiY)),0)),5)*(S$7&gt;=$E$303)</f>
        <v>0</v>
      </c>
      <c r="T303" s="155">
        <f>ROUND(($D$303/MiY*(SUM($J$303:S303)&lt;=1)+IF(SUM($J$303:S303)+($D$303/MiY)&gt;1,1-(SUM($J$303:S303)+($D$303/MiY)),0)),5)*(T$7&gt;=$E$303)</f>
        <v>0</v>
      </c>
      <c r="U303" s="155">
        <f>ROUND(($D$303/MiY*(SUM($J$303:T303)&lt;=1)+IF(SUM($J$303:T303)+($D$303/MiY)&gt;1,1-(SUM($J$303:T303)+($D$303/MiY)),0)),5)*(U$7&gt;=$E$303)</f>
        <v>0</v>
      </c>
      <c r="V303" s="155">
        <f>ROUND(($D$303/MiY*(SUM($J$303:U303)&lt;=1)+IF(SUM($J$303:U303)+($D$303/MiY)&gt;1,1-(SUM($J$303:U303)+($D$303/MiY)),0)),5)*(V$7&gt;=$E$303)</f>
        <v>0</v>
      </c>
      <c r="W303" s="155">
        <f>ROUND(($D$303/MiY*(SUM($J$303:V303)&lt;=1)+IF(SUM($J$303:V303)+($D$303/MiY)&gt;1,1-(SUM($J$303:V303)+($D$303/MiY)),0)),5)*(W$7&gt;=$E$303)</f>
        <v>0</v>
      </c>
      <c r="X303" s="155">
        <f>ROUND(($D$303/MiY*(SUM($J$303:W303)&lt;=1)+IF(SUM($J$303:W303)+($D$303/MiY)&gt;1,1-(SUM($J$303:W303)+($D$303/MiY)),0)),5)*(X$7&gt;=$E$303)</f>
        <v>0</v>
      </c>
      <c r="Y303" s="155">
        <f>ROUND(($D$303/MiY*(SUM($J$303:X303)&lt;=1)+IF(SUM($J$303:X303)+($D$303/MiY)&gt;1,1-(SUM($J$303:X303)+($D$303/MiY)),0)),5)*(Y$7&gt;=$E$303)</f>
        <v>0</v>
      </c>
      <c r="Z303" s="155">
        <f>ROUND(($D$303/MiY*(SUM($J$303:Y303)&lt;=1)+IF(SUM($J$303:Y303)+($D$303/MiY)&gt;1,1-(SUM($J$303:Y303)+($D$303/MiY)),0)),5)*(Z$7&gt;=$E$303)</f>
        <v>0</v>
      </c>
      <c r="AA303" s="155">
        <f>ROUND(($D$303/MiY*(SUM($J$303:Z303)&lt;=1)+IF(SUM($J$303:Z303)+($D$303/MiY)&gt;1,1-(SUM($J$303:Z303)+($D$303/MiY)),0)),5)*(AA$7&gt;=$E$303)</f>
        <v>0</v>
      </c>
      <c r="AB303" s="155">
        <f>ROUND(($D$303/MiY*(SUM($J$303:AA303)&lt;=1)+IF(SUM($J$303:AA303)+($D$303/MiY)&gt;1,1-(SUM($J$303:AA303)+($D$303/MiY)),0)),5)*(AB$7&gt;=$E$303)</f>
        <v>0</v>
      </c>
      <c r="AC303" s="155">
        <f>ROUND(($D$303/MiY*(SUM($J$303:AB303)&lt;=1)+IF(SUM($J$303:AB303)+($D$303/MiY)&gt;1,1-(SUM($J$303:AB303)+($D$303/MiY)),0)),5)*(AC$7&gt;=$E$303)</f>
        <v>0</v>
      </c>
      <c r="AD303" s="155">
        <f>ROUND(($D$303/MiY*(SUM($J$303:AC303)&lt;=1)+IF(SUM($J$303:AC303)+($D$303/MiY)&gt;1,1-(SUM($J$303:AC303)+($D$303/MiY)),0)),5)*(AD$7&gt;=$E$303)</f>
        <v>0</v>
      </c>
      <c r="AE303" s="155">
        <f>ROUND(($D$303/MiY*(SUM($J$303:AD303)&lt;=1)+IF(SUM($J$303:AD303)+($D$303/MiY)&gt;1,1-(SUM($J$303:AD303)+($D$303/MiY)),0)),5)*(AE$7&gt;=$E$303)</f>
        <v>0</v>
      </c>
      <c r="AF303" s="155">
        <f>ROUND(($D$303/MiY*(SUM($J$303:AE303)&lt;=1)+IF(SUM($J$303:AE303)+($D$303/MiY)&gt;1,1-(SUM($J$303:AE303)+($D$303/MiY)),0)),5)*(AF$7&gt;=$E$303)</f>
        <v>0</v>
      </c>
      <c r="AG303" s="155">
        <f>ROUND(($D$303/MiY*(SUM($J$303:AF303)&lt;=1)+IF(SUM($J$303:AF303)+($D$303/MiY)&gt;1,1-(SUM($J$303:AF303)+($D$303/MiY)),0)),5)*(AG$7&gt;=$E$303)</f>
        <v>0</v>
      </c>
      <c r="AH303" s="155">
        <f>ROUND(($D$303/MiY*(SUM($J$303:AG303)&lt;=1)+IF(SUM($J$303:AG303)+($D$303/MiY)&gt;1,1-(SUM($J$303:AG303)+($D$303/MiY)),0)),5)*(AH$7&gt;=$E$303)</f>
        <v>5.3330000000000002E-2</v>
      </c>
      <c r="AI303" s="155">
        <f>ROUND(($D$303/MiY*(SUM($J$303:AH303)&lt;=1)+IF(SUM($J$303:AH303)+($D$303/MiY)&gt;1,1-(SUM($J$303:AH303)+($D$303/MiY)),0)),5)*(AI$7&gt;=$E$303)</f>
        <v>5.3330000000000002E-2</v>
      </c>
      <c r="AJ303" s="155">
        <f>ROUND(($D$303/MiY*(SUM($J$303:AI303)&lt;=1)+IF(SUM($J$303:AI303)+($D$303/MiY)&gt;1,1-(SUM($J$303:AI303)+($D$303/MiY)),0)),5)*(AJ$7&gt;=$E$303)</f>
        <v>5.3330000000000002E-2</v>
      </c>
      <c r="AK303" s="155">
        <f>ROUND(($D$303/MiY*(SUM($J$303:AJ303)&lt;=1)+IF(SUM($J$303:AJ303)+($D$303/MiY)&gt;1,1-(SUM($J$303:AJ303)+($D$303/MiY)),0)),5)*(AK$7&gt;=$E$303)</f>
        <v>5.3330000000000002E-2</v>
      </c>
      <c r="AL303" s="155">
        <f>ROUND(($D$303/MiY*(SUM($J$303:AK303)&lt;=1)+IF(SUM($J$303:AK303)+($D$303/MiY)&gt;1,1-(SUM($J$303:AK303)+($D$303/MiY)),0)),5)*(AL$7&gt;=$E$303)</f>
        <v>5.3330000000000002E-2</v>
      </c>
      <c r="AM303" s="155">
        <f>ROUND(($D$303/MiY*(SUM($J$303:AL303)&lt;=1)+IF(SUM($J$303:AL303)+($D$303/MiY)&gt;1,1-(SUM($J$303:AL303)+($D$303/MiY)),0)),5)*(AM$7&gt;=$E$303)</f>
        <v>5.3330000000000002E-2</v>
      </c>
      <c r="AN303" s="155">
        <f>ROUND(($D$303/MiY*(SUM($J$303:AM303)&lt;=1)+IF(SUM($J$303:AM303)+($D$303/MiY)&gt;1,1-(SUM($J$303:AM303)+($D$303/MiY)),0)),5)*(AN$7&gt;=$E$303)</f>
        <v>5.3330000000000002E-2</v>
      </c>
      <c r="AO303" s="155">
        <f>ROUND(($D$303/MiY*(SUM($J$303:AN303)&lt;=1)+IF(SUM($J$303:AN303)+($D$303/MiY)&gt;1,1-(SUM($J$303:AN303)+($D$303/MiY)),0)),5)*(AO$7&gt;=$E$303)</f>
        <v>5.3330000000000002E-2</v>
      </c>
      <c r="AP303" s="155">
        <f>ROUND(($D$303/MiY*(SUM($J$303:AO303)&lt;=1)+IF(SUM($J$303:AO303)+($D$303/MiY)&gt;1,1-(SUM($J$303:AO303)+($D$303/MiY)),0)),5)*(AP$7&gt;=$E$303)</f>
        <v>5.3330000000000002E-2</v>
      </c>
      <c r="AQ303" s="155">
        <f>ROUND(($D$303/MiY*(SUM($J$303:AP303)&lt;=1)+IF(SUM($J$303:AP303)+($D$303/MiY)&gt;1,1-(SUM($J$303:AP303)+($D$303/MiY)),0)),5)*(AQ$7&gt;=$E$303)</f>
        <v>5.3330000000000002E-2</v>
      </c>
      <c r="AR303" s="155">
        <f>ROUND(($D$303/MiY*(SUM($J$303:AQ303)&lt;=1)+IF(SUM($J$303:AQ303)+($D$303/MiY)&gt;1,1-(SUM($J$303:AQ303)+($D$303/MiY)),0)),5)*(AR$7&gt;=$E$303)</f>
        <v>5.3330000000000002E-2</v>
      </c>
      <c r="AS303" s="155">
        <f>ROUND(($D$303/MiY*(SUM($J$303:AR303)&lt;=1)+IF(SUM($J$303:AR303)+($D$303/MiY)&gt;1,1-(SUM($J$303:AR303)+($D$303/MiY)),0)),5)*(AS$7&gt;=$E$303)</f>
        <v>5.3330000000000002E-2</v>
      </c>
      <c r="AT303" s="155">
        <f>ROUND(($D$303/MiY*(SUM($J$303:AS303)&lt;=1)+IF(SUM($J$303:AS303)+($D$303/MiY)&gt;1,1-(SUM($J$303:AS303)+($D$303/MiY)),0)),5)*(AT$7&gt;=$E$303)</f>
        <v>5.3330000000000002E-2</v>
      </c>
      <c r="AU303" s="155">
        <f>ROUND(($D$303/MiY*(SUM($J$303:AT303)&lt;=1)+IF(SUM($J$303:AT303)+($D$303/MiY)&gt;1,1-(SUM($J$303:AT303)+($D$303/MiY)),0)),5)*(AU$7&gt;=$E$303)</f>
        <v>5.3330000000000002E-2</v>
      </c>
      <c r="AV303" s="155">
        <f>ROUND(($D$303/MiY*(SUM($J$303:AU303)&lt;=1)+IF(SUM($J$303:AU303)+($D$303/MiY)&gt;1,1-(SUM($J$303:AU303)+($D$303/MiY)),0)),5)*(AV$7&gt;=$E$303)</f>
        <v>5.3330000000000002E-2</v>
      </c>
      <c r="AW303" s="155">
        <f>ROUND(($D$303/MiY*(SUM($J$303:AV303)&lt;=1)+IF(SUM($J$303:AV303)+($D$303/MiY)&gt;1,1-(SUM($J$303:AV303)+($D$303/MiY)),0)),5)*(AW$7&gt;=$E$303)</f>
        <v>5.3330000000000002E-2</v>
      </c>
      <c r="AX303" s="155">
        <f>ROUND(($D$303/MiY*(SUM($J$303:AW303)&lt;=1)+IF(SUM($J$303:AW303)+($D$303/MiY)&gt;1,1-(SUM($J$303:AW303)+($D$303/MiY)),0)),5)*(AX$7&gt;=$E$303)</f>
        <v>5.3330000000000002E-2</v>
      </c>
      <c r="AY303" s="155">
        <f>ROUND(($D$303/MiY*(SUM($J$303:AX303)&lt;=1)+IF(SUM($J$303:AX303)+($D$303/MiY)&gt;1,1-(SUM($J$303:AX303)+($D$303/MiY)),0)),5)*(AY$7&gt;=$E$303)</f>
        <v>5.3330000000000002E-2</v>
      </c>
      <c r="AZ303" s="155">
        <f>ROUND(($D$303/MiY*(SUM($J$303:AY303)&lt;=1)+IF(SUM($J$303:AY303)+($D$303/MiY)&gt;1,1-(SUM($J$303:AY303)+($D$303/MiY)),0)),5)*(AZ$7&gt;=$E$303)</f>
        <v>4.0059999999999998E-2</v>
      </c>
      <c r="BA303" s="155">
        <f>ROUND(($D$303/MiY*(SUM($J$303:AZ303)&lt;=1)+IF(SUM($J$303:AZ303)+($D$303/MiY)&gt;1,1-(SUM($J$303:AZ303)+($D$303/MiY)),0)),5)*(BA$7&gt;=$E$303)</f>
        <v>0</v>
      </c>
      <c r="BB303" s="155">
        <f>ROUND(($D$303/MiY*(SUM($J$303:BA303)&lt;=1)+IF(SUM($J$303:BA303)+($D$303/MiY)&gt;1,1-(SUM($J$303:BA303)+($D$303/MiY)),0)),5)*(BB$7&gt;=$E$303)</f>
        <v>0</v>
      </c>
      <c r="BC303" s="155">
        <f>ROUND(($D$303/MiY*(SUM($J$303:BB303)&lt;=1)+IF(SUM($J$303:BB303)+($D$303/MiY)&gt;1,1-(SUM($J$303:BB303)+($D$303/MiY)),0)),5)*(BC$7&gt;=$E$303)</f>
        <v>0</v>
      </c>
      <c r="BD303" s="155">
        <f>ROUND(($D$303/MiY*(SUM($J$303:BC303)&lt;=1)+IF(SUM($J$303:BC303)+($D$303/MiY)&gt;1,1-(SUM($J$303:BC303)+($D$303/MiY)),0)),5)*(BD$7&gt;=$E$303)</f>
        <v>0</v>
      </c>
      <c r="BE303" s="155">
        <f>ROUND(($D$303/MiY*(SUM($J$303:BD303)&lt;=1)+IF(SUM($J$303:BD303)+($D$303/MiY)&gt;1,1-(SUM($J$303:BD303)+($D$303/MiY)),0)),5)*(BE$7&gt;=$E$303)</f>
        <v>0</v>
      </c>
      <c r="BF303" s="155">
        <f>ROUND(($D$303/MiY*(SUM($J$303:BE303)&lt;=1)+IF(SUM($J$303:BE303)+($D$303/MiY)&gt;1,1-(SUM($J$303:BE303)+($D$303/MiY)),0)),5)*(BF$7&gt;=$E$303)</f>
        <v>0</v>
      </c>
      <c r="BG303" s="155">
        <f>ROUND(($D$303/MiY*(SUM($J$303:BF303)&lt;=1)+IF(SUM($J$303:BF303)+($D$303/MiY)&gt;1,1-(SUM($J$303:BF303)+($D$303/MiY)),0)),5)*(BG$7&gt;=$E$303)</f>
        <v>0</v>
      </c>
      <c r="BH303" s="155">
        <f>ROUND(($D$303/MiY*(SUM($J$303:BG303)&lt;=1)+IF(SUM($J$303:BG303)+($D$303/MiY)&gt;1,1-(SUM($J$303:BG303)+($D$303/MiY)),0)),5)*(BH$7&gt;=$E$303)</f>
        <v>0</v>
      </c>
      <c r="BI303" s="155">
        <f>ROUND(($D$303/MiY*(SUM($J$303:BH303)&lt;=1)+IF(SUM($J$303:BH303)+($D$303/MiY)&gt;1,1-(SUM($J$303:BH303)+($D$303/MiY)),0)),5)*(BI$7&gt;=$E$303)</f>
        <v>0</v>
      </c>
      <c r="BJ303" s="155">
        <f>ROUND(($D$303/MiY*(SUM($J$303:BI303)&lt;=1)+IF(SUM($J$303:BI303)+($D$303/MiY)&gt;1,1-(SUM($J$303:BI303)+($D$303/MiY)),0)),5)*(BJ$7&gt;=$E$303)</f>
        <v>0</v>
      </c>
      <c r="BK303" s="155">
        <f>ROUND(($D$303/MiY*(SUM($J$303:BJ303)&lt;=1)+IF(SUM($J$303:BJ303)+($D$303/MiY)&gt;1,1-(SUM($J$303:BJ303)+($D$303/MiY)),0)),5)*(BK$7&gt;=$E$303)</f>
        <v>0</v>
      </c>
      <c r="BL303" s="155">
        <f>ROUND(($D$303/MiY*(SUM($J$303:BK303)&lt;=1)+IF(SUM($J$303:BK303)+($D$303/MiY)&gt;1,1-(SUM($J$303:BK303)+($D$303/MiY)),0)),5)*(BL$7&gt;=$E$303)</f>
        <v>0</v>
      </c>
      <c r="BM303" s="155">
        <f>ROUND(($D$303/MiY*(SUM($J$303:BL303)&lt;=1)+IF(SUM($J$303:BL303)+($D$303/MiY)&gt;1,1-(SUM($J$303:BL303)+($D$303/MiY)),0)),5)*(BM$7&gt;=$E$303)</f>
        <v>0</v>
      </c>
      <c r="BN303" s="155">
        <f>ROUND(($D$303/MiY*(SUM($J$303:BM303)&lt;=1)+IF(SUM($J$303:BM303)+($D$303/MiY)&gt;1,1-(SUM($J$303:BM303)+($D$303/MiY)),0)),5)*(BN$7&gt;=$E$303)</f>
        <v>0</v>
      </c>
      <c r="BO303" s="155">
        <f>ROUND(($D$303/MiY*(SUM($J$303:BN303)&lt;=1)+IF(SUM($J$303:BN303)+($D$303/MiY)&gt;1,1-(SUM($J$303:BN303)+($D$303/MiY)),0)),5)*(BO$7&gt;=$E$303)</f>
        <v>0</v>
      </c>
      <c r="BP303" s="155">
        <f>ROUND(($D$303/MiY*(SUM($J$303:BO303)&lt;=1)+IF(SUM($J$303:BO303)+($D$303/MiY)&gt;1,1-(SUM($J$303:BO303)+($D$303/MiY)),0)),5)*(BP$7&gt;=$E$303)</f>
        <v>0</v>
      </c>
      <c r="BQ303" s="155">
        <f>ROUND(($D$303/MiY*(SUM($J$303:BP303)&lt;=1)+IF(SUM($J$303:BP303)+($D$303/MiY)&gt;1,1-(SUM($J$303:BP303)+($D$303/MiY)),0)),5)*(BQ$7&gt;=$E$303)</f>
        <v>0</v>
      </c>
      <c r="BR303" s="155">
        <f>ROUND(($D$303/MiY*(SUM($J$303:BQ303)&lt;=1)+IF(SUM($J$303:BQ303)+($D$303/MiY)&gt;1,1-(SUM($J$303:BQ303)+($D$303/MiY)),0)),5)*(BR$7&gt;=$E$303)</f>
        <v>0</v>
      </c>
      <c r="BS303" s="155">
        <f>ROUND(($D$303/MiY*(SUM($J$303:BR303)&lt;=1)+IF(SUM($J$303:BR303)+($D$303/MiY)&gt;1,1-(SUM($J$303:BR303)+($D$303/MiY)),0)),5)*(BS$7&gt;=$E$303)</f>
        <v>0</v>
      </c>
      <c r="BT303" s="155">
        <f>ROUND(($D$303/MiY*(SUM($J$303:BS303)&lt;=1)+IF(SUM($J$303:BS303)+($D$303/MiY)&gt;1,1-(SUM($J$303:BS303)+($D$303/MiY)),0)),5)*(BT$7&gt;=$E$303)</f>
        <v>0</v>
      </c>
      <c r="BU303" s="155">
        <f>ROUND(($D$303/MiY*(SUM($J$303:BT303)&lt;=1)+IF(SUM($J$303:BT303)+($D$303/MiY)&gt;1,1-(SUM($J$303:BT303)+($D$303/MiY)),0)),5)*(BU$7&gt;=$E$303)</f>
        <v>0</v>
      </c>
      <c r="BV303" s="155">
        <f>ROUND(($D$303/MiY*(SUM($J$303:BU303)&lt;=1)+IF(SUM($J$303:BU303)+($D$303/MiY)&gt;1,1-(SUM($J$303:BU303)+($D$303/MiY)),0)),5)*(BV$7&gt;=$E$303)</f>
        <v>0</v>
      </c>
      <c r="BW303" s="155">
        <f>ROUND(($D$303/MiY*(SUM($J$303:BV303)&lt;=1)+IF(SUM($J$303:BV303)+($D$303/MiY)&gt;1,1-(SUM($J$303:BV303)+($D$303/MiY)),0)),5)*(BW$7&gt;=$E$303)</f>
        <v>0</v>
      </c>
      <c r="BX303" s="155">
        <f>ROUND(($D$303/MiY*(SUM($J$303:BW303)&lt;=1)+IF(SUM($J$303:BW303)+($D$303/MiY)&gt;1,1-(SUM($J$303:BW303)+($D$303/MiY)),0)),5)*(BX$7&gt;=$E$303)</f>
        <v>0</v>
      </c>
      <c r="BY303" s="155">
        <f>ROUND(($D$303/MiY*(SUM($J$303:BX303)&lt;=1)+IF(SUM($J$303:BX303)+($D$303/MiY)&gt;1,1-(SUM($J$303:BX303)+($D$303/MiY)),0)),5)*(BY$7&gt;=$E$303)</f>
        <v>0</v>
      </c>
      <c r="BZ303" s="155">
        <f>ROUND(($D$303/MiY*(SUM($J$303:BY303)&lt;=1)+IF(SUM($J$303:BY303)+($D$303/MiY)&gt;1,1-(SUM($J$303:BY303)+($D$303/MiY)),0)),5)*(BZ$7&gt;=$E$303)</f>
        <v>0</v>
      </c>
      <c r="CA303" s="155">
        <f>ROUND(($D$303/MiY*(SUM($J$303:BZ303)&lt;=1)+IF(SUM($J$303:BZ303)+($D$303/MiY)&gt;1,1-(SUM($J$303:BZ303)+($D$303/MiY)),0)),5)*(CA$7&gt;=$E$303)</f>
        <v>0</v>
      </c>
      <c r="CB303" s="155">
        <f>ROUND(($D$303/MiY*(SUM($J$303:CA303)&lt;=1)+IF(SUM($J$303:CA303)+($D$303/MiY)&gt;1,1-(SUM($J$303:CA303)+($D$303/MiY)),0)),5)*(CB$7&gt;=$E$303)</f>
        <v>0</v>
      </c>
      <c r="CC303" s="155">
        <f>ROUND(($D$303/MiY*(SUM($J$303:CB303)&lt;=1)+IF(SUM($J$303:CB303)+($D$303/MiY)&gt;1,1-(SUM($J$303:CB303)+($D$303/MiY)),0)),5)*(CC$7&gt;=$E$303)</f>
        <v>0</v>
      </c>
      <c r="CD303" s="155">
        <f>ROUND(($D$303/MiY*(SUM($J$303:CC303)&lt;=1)+IF(SUM($J$303:CC303)+($D$303/MiY)&gt;1,1-(SUM($J$303:CC303)+($D$303/MiY)),0)),5)*(CD$7&gt;=$E$303)</f>
        <v>0</v>
      </c>
      <c r="CE303" s="155">
        <f>ROUND(($D$303/MiY*(SUM($J$303:CD303)&lt;=1)+IF(SUM($J$303:CD303)+($D$303/MiY)&gt;1,1-(SUM($J$303:CD303)+($D$303/MiY)),0)),5)*(CE$7&gt;=$E$303)</f>
        <v>0</v>
      </c>
      <c r="CF303" s="155">
        <f>ROUND(($D$303/MiY*(SUM($J$303:CE303)&lt;=1)+IF(SUM($J$303:CE303)+($D$303/MiY)&gt;1,1-(SUM($J$303:CE303)+($D$303/MiY)),0)),5)*(CF$7&gt;=$E$303)</f>
        <v>0</v>
      </c>
      <c r="CG303" s="155">
        <f>ROUND(($D$303/MiY*(SUM($J$303:CF303)&lt;=1)+IF(SUM($J$303:CF303)+($D$303/MiY)&gt;1,1-(SUM($J$303:CF303)+($D$303/MiY)),0)),5)*(CG$7&gt;=$E$303)</f>
        <v>0</v>
      </c>
      <c r="CH303" s="155">
        <f>ROUND(($D$303/MiY*(SUM($J$303:CG303)&lt;=1)+IF(SUM($J$303:CG303)+($D$303/MiY)&gt;1,1-(SUM($J$303:CG303)+($D$303/MiY)),0)),5)*(CH$7&gt;=$E$303)</f>
        <v>0</v>
      </c>
      <c r="CI303" s="155">
        <f>ROUND(($D$303/MiY*(SUM($J$303:CH303)&lt;=1)+IF(SUM($J$303:CH303)+($D$303/MiY)&gt;1,1-(SUM($J$303:CH303)+($D$303/MiY)),0)),5)*(CI$7&gt;=$E$303)</f>
        <v>0</v>
      </c>
      <c r="CJ303" s="155">
        <f>ROUND(($D$303/MiY*(SUM($J$303:CI303)&lt;=1)+IF(SUM($J$303:CI303)+($D$303/MiY)&gt;1,1-(SUM($J$303:CI303)+($D$303/MiY)),0)),5)*(CJ$7&gt;=$E$303)</f>
        <v>0</v>
      </c>
      <c r="CK303" s="155">
        <f>ROUND(($D$303/MiY*(SUM($J$303:CJ303)&lt;=1)+IF(SUM($J$303:CJ303)+($D$303/MiY)&gt;1,1-(SUM($J$303:CJ303)+($D$303/MiY)),0)),5)*(CK$7&gt;=$E$303)</f>
        <v>0</v>
      </c>
      <c r="CL303" s="155">
        <f>ROUND(($D$303/MiY*(SUM($J$303:CK303)&lt;=1)+IF(SUM($J$303:CK303)+($D$303/MiY)&gt;1,1-(SUM($J$303:CK303)+($D$303/MiY)),0)),5)*(CL$7&gt;=$E$303)</f>
        <v>0</v>
      </c>
      <c r="CM303" s="155">
        <f>ROUND(($D$303/MiY*(SUM($J$303:CL303)&lt;=1)+IF(SUM($J$303:CL303)+($D$303/MiY)&gt;1,1-(SUM($J$303:CL303)+($D$303/MiY)),0)),5)*(CM$7&gt;=$E$303)</f>
        <v>0</v>
      </c>
      <c r="CN303" s="155">
        <f>ROUND(($D$303/MiY*(SUM($J$303:CM303)&lt;=1)+IF(SUM($J$303:CM303)+($D$303/MiY)&gt;1,1-(SUM($J$303:CM303)+($D$303/MiY)),0)),5)*(CN$7&gt;=$E$303)</f>
        <v>0</v>
      </c>
      <c r="CO303" s="155">
        <f>ROUND(($D$303/MiY*(SUM($J$303:CN303)&lt;=1)+IF(SUM($J$303:CN303)+($D$303/MiY)&gt;1,1-(SUM($J$303:CN303)+($D$303/MiY)),0)),5)*(CO$7&gt;=$E$303)</f>
        <v>0</v>
      </c>
      <c r="CP303" s="155">
        <f>ROUND(($D$303/MiY*(SUM($J$303:CO303)&lt;=1)+IF(SUM($J$303:CO303)+($D$303/MiY)&gt;1,1-(SUM($J$303:CO303)+($D$303/MiY)),0)),5)*(CP$7&gt;=$E$303)</f>
        <v>0</v>
      </c>
      <c r="CQ303" s="155">
        <f>ROUND(($D$303/MiY*(SUM($J$303:CP303)&lt;=1)+IF(SUM($J$303:CP303)+($D$303/MiY)&gt;1,1-(SUM($J$303:CP303)+($D$303/MiY)),0)),5)*(CQ$7&gt;=$E$303)</f>
        <v>0</v>
      </c>
      <c r="CR303" s="155">
        <f>ROUND(($D$303/MiY*(SUM($J$303:CQ303)&lt;=1)+IF(SUM($J$303:CQ303)+($D$303/MiY)&gt;1,1-(SUM($J$303:CQ303)+($D$303/MiY)),0)),5)*(CR$7&gt;=$E$303)</f>
        <v>0</v>
      </c>
      <c r="CS303" s="155">
        <f>ROUND(($D$303/MiY*(SUM($J$303:CR303)&lt;=1)+IF(SUM($J$303:CR303)+($D$303/MiY)&gt;1,1-(SUM($J$303:CR303)+($D$303/MiY)),0)),5)*(CS$7&gt;=$E$303)</f>
        <v>0</v>
      </c>
      <c r="CT303" s="155">
        <f>ROUND(($D$303/MiY*(SUM($J$303:CS303)&lt;=1)+IF(SUM($J$303:CS303)+($D$303/MiY)&gt;1,1-(SUM($J$303:CS303)+($D$303/MiY)),0)),5)*(CT$7&gt;=$E$303)</f>
        <v>0</v>
      </c>
      <c r="CU303" s="155">
        <f>ROUND(($D$303/MiY*(SUM($J$303:CT303)&lt;=1)+IF(SUM($J$303:CT303)+($D$303/MiY)&gt;1,1-(SUM($J$303:CT303)+($D$303/MiY)),0)),5)*(CU$7&gt;=$E$303)</f>
        <v>0</v>
      </c>
      <c r="CV303" s="155">
        <f>ROUND(($D$303/MiY*(SUM($J$303:CU303)&lt;=1)+IF(SUM($J$303:CU303)+($D$303/MiY)&gt;1,1-(SUM($J$303:CU303)+($D$303/MiY)),0)),5)*(CV$7&gt;=$E$303)</f>
        <v>0</v>
      </c>
      <c r="CW303" s="155">
        <f>ROUND(($D$303/MiY*(SUM($J$303:CV303)&lt;=1)+IF(SUM($J$303:CV303)+($D$303/MiY)&gt;1,1-(SUM($J$303:CV303)+($D$303/MiY)),0)),5)*(CW$7&gt;=$E$303)</f>
        <v>0</v>
      </c>
      <c r="CX303" s="155">
        <f>ROUND(($D$303/MiY*(SUM($J$303:CW303)&lt;=1)+IF(SUM($J$303:CW303)+($D$303/MiY)&gt;1,1-(SUM($J$303:CW303)+($D$303/MiY)),0)),5)*(CX$7&gt;=$E$303)</f>
        <v>0</v>
      </c>
      <c r="CY303" s="155">
        <f>ROUND(($D$303/MiY*(SUM($J$303:CX303)&lt;=1)+IF(SUM($J$303:CX303)+($D$303/MiY)&gt;1,1-(SUM($J$303:CX303)+($D$303/MiY)),0)),5)*(CY$7&gt;=$E$303)</f>
        <v>0</v>
      </c>
      <c r="CZ303" s="155">
        <f>ROUND(($D$303/MiY*(SUM($J$303:CY303)&lt;=1)+IF(SUM($J$303:CY303)+($D$303/MiY)&gt;1,1-(SUM($J$303:CY303)+($D$303/MiY)),0)),5)*(CZ$7&gt;=$E$303)</f>
        <v>0</v>
      </c>
      <c r="DA303" s="155">
        <f>ROUND(($D$303/MiY*(SUM($J$303:CZ303)&lt;=1)+IF(SUM($J$303:CZ303)+($D$303/MiY)&gt;1,1-(SUM($J$303:CZ303)+($D$303/MiY)),0)),5)*(DA$7&gt;=$E$303)</f>
        <v>0</v>
      </c>
      <c r="DB303" s="155">
        <f>ROUND(($D$303/MiY*(SUM($J$303:DA303)&lt;=1)+IF(SUM($J$303:DA303)+($D$303/MiY)&gt;1,1-(SUM($J$303:DA303)+($D$303/MiY)),0)),5)*(DB$7&gt;=$E$303)</f>
        <v>0</v>
      </c>
      <c r="DC303" s="155">
        <f>ROUND(($D$303/MiY*(SUM($J$303:DB303)&lt;=1)+IF(SUM($J$303:DB303)+($D$303/MiY)&gt;1,1-(SUM($J$303:DB303)+($D$303/MiY)),0)),5)*(DC$7&gt;=$E$303)</f>
        <v>0</v>
      </c>
      <c r="DD303" s="155">
        <f>ROUND(($D$303/MiY*(SUM($J$303:DC303)&lt;=1)+IF(SUM($J$303:DC303)+($D$303/MiY)&gt;1,1-(SUM($J$303:DC303)+($D$303/MiY)),0)),5)*(DD$7&gt;=$E$303)</f>
        <v>0</v>
      </c>
      <c r="DE303" s="155">
        <f>ROUND(($D$303/MiY*(SUM($J$303:DD303)&lt;=1)+IF(SUM($J$303:DD303)+($D$303/MiY)&gt;1,1-(SUM($J$303:DD303)+($D$303/MiY)),0)),5)*(DE$7&gt;=$E$303)</f>
        <v>0</v>
      </c>
      <c r="DF303" s="155">
        <f>ROUND(($D$303/MiY*(SUM($J$303:DE303)&lt;=1)+IF(SUM($J$303:DE303)+($D$303/MiY)&gt;1,1-(SUM($J$303:DE303)+($D$303/MiY)),0)),5)*(DF$7&gt;=$E$303)</f>
        <v>0</v>
      </c>
      <c r="DG303" s="155">
        <f>ROUND(($D$303/MiY*(SUM($J$303:DF303)&lt;=1)+IF(SUM($J$303:DF303)+($D$303/MiY)&gt;1,1-(SUM($J$303:DF303)+($D$303/MiY)),0)),5)*(DG$7&gt;=$E$303)</f>
        <v>0</v>
      </c>
      <c r="DH303" s="155">
        <f>ROUND(($D$303/MiY*(SUM($J$303:DG303)&lt;=1)+IF(SUM($J$303:DG303)+($D$303/MiY)&gt;1,1-(SUM($J$303:DG303)+($D$303/MiY)),0)),5)*(DH$7&gt;=$E$303)</f>
        <v>0</v>
      </c>
      <c r="DI303" s="155">
        <f>ROUND(($D$303/MiY*(SUM($J$303:DH303)&lt;=1)+IF(SUM($J$303:DH303)+($D$303/MiY)&gt;1,1-(SUM($J$303:DH303)+($D$303/MiY)),0)),5)*(DI$7&gt;=$E$303)</f>
        <v>0</v>
      </c>
      <c r="DJ303" s="155">
        <f>ROUND(($D$303/MiY*(SUM($J$303:DI303)&lt;=1)+IF(SUM($J$303:DI303)+($D$303/MiY)&gt;1,1-(SUM($J$303:DI303)+($D$303/MiY)),0)),5)*(DJ$7&gt;=$E$303)</f>
        <v>0</v>
      </c>
      <c r="DK303" s="155">
        <f>ROUND(($D$303/MiY*(SUM($J$303:DJ303)&lt;=1)+IF(SUM($J$303:DJ303)+($D$303/MiY)&gt;1,1-(SUM($J$303:DJ303)+($D$303/MiY)),0)),5)*(DK$7&gt;=$E$303)</f>
        <v>0</v>
      </c>
      <c r="DL303" s="155">
        <f>ROUND(($D$303/MiY*(SUM($J$303:DK303)&lt;=1)+IF(SUM($J$303:DK303)+($D$303/MiY)&gt;1,1-(SUM($J$303:DK303)+($D$303/MiY)),0)),5)*(DL$7&gt;=$E$303)</f>
        <v>0</v>
      </c>
      <c r="DM303" s="155">
        <f>ROUND(($D$303/MiY*(SUM($J$303:DL303)&lt;=1)+IF(SUM($J$303:DL303)+($D$303/MiY)&gt;1,1-(SUM($J$303:DL303)+($D$303/MiY)),0)),5)*(DM$7&gt;=$E$303)</f>
        <v>0</v>
      </c>
      <c r="DN303" s="155">
        <f>ROUND(($D$303/MiY*(SUM($J$303:DM303)&lt;=1)+IF(SUM($J$303:DM303)+($D$303/MiY)&gt;1,1-(SUM($J$303:DM303)+($D$303/MiY)),0)),5)*(DN$7&gt;=$E$303)</f>
        <v>0</v>
      </c>
      <c r="DO303" s="155">
        <f>ROUND(($D$303/MiY*(SUM($J$303:DN303)&lt;=1)+IF(SUM($J$303:DN303)+($D$303/MiY)&gt;1,1-(SUM($J$303:DN303)+($D$303/MiY)),0)),5)*(DO$7&gt;=$E$303)</f>
        <v>0</v>
      </c>
      <c r="DP303" s="155">
        <f>ROUND(($D$303/MiY*(SUM($J$303:DO303)&lt;=1)+IF(SUM($J$303:DO303)+($D$303/MiY)&gt;1,1-(SUM($J$303:DO303)+($D$303/MiY)),0)),5)*(DP$7&gt;=$E$303)</f>
        <v>0</v>
      </c>
      <c r="DQ303" s="155">
        <f>ROUND(($D$303/MiY*(SUM($J$303:DP303)&lt;=1)+IF(SUM($J$303:DP303)+($D$303/MiY)&gt;1,1-(SUM($J$303:DP303)+($D$303/MiY)),0)),5)*(DQ$7&gt;=$E$303)</f>
        <v>0</v>
      </c>
      <c r="DR303" s="155">
        <f>ROUND(($D$303/MiY*(SUM($J$303:DQ303)&lt;=1)+IF(SUM($J$303:DQ303)+($D$303/MiY)&gt;1,1-(SUM($J$303:DQ303)+($D$303/MiY)),0)),5)*(DR$7&gt;=$E$303)</f>
        <v>0</v>
      </c>
      <c r="DS303" s="155">
        <f>ROUND(($D$303/MiY*(SUM($J$303:DR303)&lt;=1)+IF(SUM($J$303:DR303)+($D$303/MiY)&gt;1,1-(SUM($J$303:DR303)+($D$303/MiY)),0)),5)*(DS$7&gt;=$E$303)</f>
        <v>0</v>
      </c>
      <c r="DT303" s="155">
        <f>ROUND(($D$303/MiY*(SUM($J$303:DS303)&lt;=1)+IF(SUM($J$303:DS303)+($D$303/MiY)&gt;1,1-(SUM($J$303:DS303)+($D$303/MiY)),0)),5)*(DT$7&gt;=$E$303)</f>
        <v>0</v>
      </c>
      <c r="DU303" s="155">
        <f>ROUND(($D$303/MiY*(SUM($J$303:DT303)&lt;=1)+IF(SUM($J$303:DT303)+($D$303/MiY)&gt;1,1-(SUM($J$303:DT303)+($D$303/MiY)),0)),5)*(DU$7&gt;=$E$303)</f>
        <v>0</v>
      </c>
      <c r="DV303" s="155">
        <f>ROUND(($D$303/MiY*(SUM($J$303:DU303)&lt;=1)+IF(SUM($J$303:DU303)+($D$303/MiY)&gt;1,1-(SUM($J$303:DU303)+($D$303/MiY)),0)),5)*(DV$7&gt;=$E$303)</f>
        <v>0</v>
      </c>
      <c r="DW303" s="155">
        <f>ROUND(($D$303/MiY*(SUM($J$303:DV303)&lt;=1)+IF(SUM($J$303:DV303)+($D$303/MiY)&gt;1,1-(SUM($J$303:DV303)+($D$303/MiY)),0)),5)*(DW$7&gt;=$E$303)</f>
        <v>0</v>
      </c>
      <c r="DX303" s="155">
        <f>ROUND(($D$303/MiY*(SUM($J$303:DW303)&lt;=1)+IF(SUM($J$303:DW303)+($D$303/MiY)&gt;1,1-(SUM($J$303:DW303)+($D$303/MiY)),0)),5)*(DX$7&gt;=$E$303)</f>
        <v>0</v>
      </c>
      <c r="DY303" s="155">
        <f>ROUND(($D$303/MiY*(SUM($J$303:DX303)&lt;=1)+IF(SUM($J$303:DX303)+($D$303/MiY)&gt;1,1-(SUM($J$303:DX303)+($D$303/MiY)),0)),5)*(DY$7&gt;=$E$303)</f>
        <v>0</v>
      </c>
      <c r="DZ303" s="155">
        <f>ROUND(($D$303/MiY*(SUM($J$303:DY303)&lt;=1)+IF(SUM($J$303:DY303)+($D$303/MiY)&gt;1,1-(SUM($J$303:DY303)+($D$303/MiY)),0)),5)*(DZ$7&gt;=$E$303)</f>
        <v>0</v>
      </c>
      <c r="EA303" s="155">
        <f>ROUND(($D$303/MiY*(SUM($J$303:DZ303)&lt;=1)+IF(SUM($J$303:DZ303)+($D$303/MiY)&gt;1,1-(SUM($J$303:DZ303)+($D$303/MiY)),0)),5)*(EA$7&gt;=$E$303)</f>
        <v>0</v>
      </c>
      <c r="EB303" s="155">
        <f>ROUND(($D$303/MiY*(SUM($J$303:EA303)&lt;=1)+IF(SUM($J$303:EA303)+($D$303/MiY)&gt;1,1-(SUM($J$303:EA303)+($D$303/MiY)),0)),5)*(EB$7&gt;=$E$303)</f>
        <v>0</v>
      </c>
    </row>
    <row r="304" spans="2:132" outlineLevel="1" x14ac:dyDescent="0.25">
      <c r="C304" s="318" t="s">
        <v>548</v>
      </c>
      <c r="G304" s="52" t="s">
        <v>604</v>
      </c>
      <c r="H304" s="46">
        <f t="shared" ref="H304" si="4488">SUM(J304:EB304)</f>
        <v>0</v>
      </c>
      <c r="J304" s="82">
        <f>SUM($J$302:$EB$302)*J303</f>
        <v>0</v>
      </c>
      <c r="K304" s="82">
        <f t="shared" ref="K304:BV304" si="4489">SUM($J$302:$EB$302)*K303</f>
        <v>0</v>
      </c>
      <c r="L304" s="82">
        <f t="shared" si="4489"/>
        <v>0</v>
      </c>
      <c r="M304" s="82">
        <f t="shared" si="4489"/>
        <v>0</v>
      </c>
      <c r="N304" s="82">
        <f t="shared" si="4489"/>
        <v>0</v>
      </c>
      <c r="O304" s="82">
        <f t="shared" si="4489"/>
        <v>0</v>
      </c>
      <c r="P304" s="82">
        <f t="shared" si="4489"/>
        <v>0</v>
      </c>
      <c r="Q304" s="82">
        <f t="shared" si="4489"/>
        <v>0</v>
      </c>
      <c r="R304" s="82">
        <f t="shared" si="4489"/>
        <v>0</v>
      </c>
      <c r="S304" s="82">
        <f t="shared" si="4489"/>
        <v>0</v>
      </c>
      <c r="T304" s="82">
        <f t="shared" si="4489"/>
        <v>0</v>
      </c>
      <c r="U304" s="82">
        <f t="shared" si="4489"/>
        <v>0</v>
      </c>
      <c r="V304" s="82">
        <f t="shared" si="4489"/>
        <v>0</v>
      </c>
      <c r="W304" s="82">
        <f t="shared" si="4489"/>
        <v>0</v>
      </c>
      <c r="X304" s="82">
        <f t="shared" si="4489"/>
        <v>0</v>
      </c>
      <c r="Y304" s="82">
        <f t="shared" si="4489"/>
        <v>0</v>
      </c>
      <c r="Z304" s="82">
        <f t="shared" si="4489"/>
        <v>0</v>
      </c>
      <c r="AA304" s="82">
        <f t="shared" si="4489"/>
        <v>0</v>
      </c>
      <c r="AB304" s="82">
        <f t="shared" si="4489"/>
        <v>0</v>
      </c>
      <c r="AC304" s="82">
        <f t="shared" si="4489"/>
        <v>0</v>
      </c>
      <c r="AD304" s="82">
        <f t="shared" si="4489"/>
        <v>0</v>
      </c>
      <c r="AE304" s="82">
        <f t="shared" si="4489"/>
        <v>0</v>
      </c>
      <c r="AF304" s="82">
        <f t="shared" si="4489"/>
        <v>0</v>
      </c>
      <c r="AG304" s="82">
        <f t="shared" si="4489"/>
        <v>0</v>
      </c>
      <c r="AH304" s="82">
        <f t="shared" si="4489"/>
        <v>0</v>
      </c>
      <c r="AI304" s="82">
        <f t="shared" si="4489"/>
        <v>0</v>
      </c>
      <c r="AJ304" s="82">
        <f t="shared" si="4489"/>
        <v>0</v>
      </c>
      <c r="AK304" s="82">
        <f t="shared" si="4489"/>
        <v>0</v>
      </c>
      <c r="AL304" s="82">
        <f t="shared" si="4489"/>
        <v>0</v>
      </c>
      <c r="AM304" s="82">
        <f t="shared" si="4489"/>
        <v>0</v>
      </c>
      <c r="AN304" s="82">
        <f t="shared" si="4489"/>
        <v>0</v>
      </c>
      <c r="AO304" s="82">
        <f t="shared" si="4489"/>
        <v>0</v>
      </c>
      <c r="AP304" s="82">
        <f t="shared" si="4489"/>
        <v>0</v>
      </c>
      <c r="AQ304" s="82">
        <f t="shared" si="4489"/>
        <v>0</v>
      </c>
      <c r="AR304" s="82">
        <f t="shared" si="4489"/>
        <v>0</v>
      </c>
      <c r="AS304" s="82">
        <f t="shared" si="4489"/>
        <v>0</v>
      </c>
      <c r="AT304" s="82">
        <f t="shared" si="4489"/>
        <v>0</v>
      </c>
      <c r="AU304" s="82">
        <f t="shared" si="4489"/>
        <v>0</v>
      </c>
      <c r="AV304" s="82">
        <f t="shared" si="4489"/>
        <v>0</v>
      </c>
      <c r="AW304" s="82">
        <f t="shared" si="4489"/>
        <v>0</v>
      </c>
      <c r="AX304" s="82">
        <f t="shared" si="4489"/>
        <v>0</v>
      </c>
      <c r="AY304" s="82">
        <f t="shared" si="4489"/>
        <v>0</v>
      </c>
      <c r="AZ304" s="82">
        <f t="shared" si="4489"/>
        <v>0</v>
      </c>
      <c r="BA304" s="82">
        <f t="shared" si="4489"/>
        <v>0</v>
      </c>
      <c r="BB304" s="82">
        <f t="shared" si="4489"/>
        <v>0</v>
      </c>
      <c r="BC304" s="82">
        <f t="shared" si="4489"/>
        <v>0</v>
      </c>
      <c r="BD304" s="82">
        <f t="shared" si="4489"/>
        <v>0</v>
      </c>
      <c r="BE304" s="82">
        <f t="shared" si="4489"/>
        <v>0</v>
      </c>
      <c r="BF304" s="82">
        <f t="shared" si="4489"/>
        <v>0</v>
      </c>
      <c r="BG304" s="82">
        <f t="shared" si="4489"/>
        <v>0</v>
      </c>
      <c r="BH304" s="82">
        <f t="shared" si="4489"/>
        <v>0</v>
      </c>
      <c r="BI304" s="82">
        <f t="shared" si="4489"/>
        <v>0</v>
      </c>
      <c r="BJ304" s="82">
        <f t="shared" si="4489"/>
        <v>0</v>
      </c>
      <c r="BK304" s="82">
        <f t="shared" si="4489"/>
        <v>0</v>
      </c>
      <c r="BL304" s="82">
        <f t="shared" si="4489"/>
        <v>0</v>
      </c>
      <c r="BM304" s="82">
        <f t="shared" si="4489"/>
        <v>0</v>
      </c>
      <c r="BN304" s="82">
        <f t="shared" si="4489"/>
        <v>0</v>
      </c>
      <c r="BO304" s="82">
        <f t="shared" si="4489"/>
        <v>0</v>
      </c>
      <c r="BP304" s="82">
        <f t="shared" si="4489"/>
        <v>0</v>
      </c>
      <c r="BQ304" s="82">
        <f t="shared" si="4489"/>
        <v>0</v>
      </c>
      <c r="BR304" s="82">
        <f t="shared" si="4489"/>
        <v>0</v>
      </c>
      <c r="BS304" s="82">
        <f t="shared" si="4489"/>
        <v>0</v>
      </c>
      <c r="BT304" s="82">
        <f t="shared" si="4489"/>
        <v>0</v>
      </c>
      <c r="BU304" s="82">
        <f t="shared" si="4489"/>
        <v>0</v>
      </c>
      <c r="BV304" s="82">
        <f t="shared" si="4489"/>
        <v>0</v>
      </c>
      <c r="BW304" s="82">
        <f t="shared" ref="BW304:EB304" si="4490">SUM($J$302:$EB$302)*BW303</f>
        <v>0</v>
      </c>
      <c r="BX304" s="82">
        <f t="shared" si="4490"/>
        <v>0</v>
      </c>
      <c r="BY304" s="82">
        <f t="shared" si="4490"/>
        <v>0</v>
      </c>
      <c r="BZ304" s="82">
        <f t="shared" si="4490"/>
        <v>0</v>
      </c>
      <c r="CA304" s="82">
        <f t="shared" si="4490"/>
        <v>0</v>
      </c>
      <c r="CB304" s="82">
        <f t="shared" si="4490"/>
        <v>0</v>
      </c>
      <c r="CC304" s="82">
        <f t="shared" si="4490"/>
        <v>0</v>
      </c>
      <c r="CD304" s="82">
        <f t="shared" si="4490"/>
        <v>0</v>
      </c>
      <c r="CE304" s="82">
        <f t="shared" si="4490"/>
        <v>0</v>
      </c>
      <c r="CF304" s="82">
        <f t="shared" si="4490"/>
        <v>0</v>
      </c>
      <c r="CG304" s="82">
        <f t="shared" si="4490"/>
        <v>0</v>
      </c>
      <c r="CH304" s="82">
        <f t="shared" si="4490"/>
        <v>0</v>
      </c>
      <c r="CI304" s="82">
        <f t="shared" si="4490"/>
        <v>0</v>
      </c>
      <c r="CJ304" s="82">
        <f t="shared" si="4490"/>
        <v>0</v>
      </c>
      <c r="CK304" s="82">
        <f t="shared" si="4490"/>
        <v>0</v>
      </c>
      <c r="CL304" s="82">
        <f t="shared" si="4490"/>
        <v>0</v>
      </c>
      <c r="CM304" s="82">
        <f t="shared" si="4490"/>
        <v>0</v>
      </c>
      <c r="CN304" s="82">
        <f t="shared" si="4490"/>
        <v>0</v>
      </c>
      <c r="CO304" s="82">
        <f t="shared" si="4490"/>
        <v>0</v>
      </c>
      <c r="CP304" s="82">
        <f t="shared" si="4490"/>
        <v>0</v>
      </c>
      <c r="CQ304" s="82">
        <f t="shared" si="4490"/>
        <v>0</v>
      </c>
      <c r="CR304" s="82">
        <f t="shared" si="4490"/>
        <v>0</v>
      </c>
      <c r="CS304" s="82">
        <f t="shared" si="4490"/>
        <v>0</v>
      </c>
      <c r="CT304" s="82">
        <f t="shared" si="4490"/>
        <v>0</v>
      </c>
      <c r="CU304" s="82">
        <f t="shared" si="4490"/>
        <v>0</v>
      </c>
      <c r="CV304" s="82">
        <f t="shared" si="4490"/>
        <v>0</v>
      </c>
      <c r="CW304" s="82">
        <f t="shared" si="4490"/>
        <v>0</v>
      </c>
      <c r="CX304" s="82">
        <f t="shared" si="4490"/>
        <v>0</v>
      </c>
      <c r="CY304" s="82">
        <f t="shared" si="4490"/>
        <v>0</v>
      </c>
      <c r="CZ304" s="82">
        <f t="shared" si="4490"/>
        <v>0</v>
      </c>
      <c r="DA304" s="82">
        <f t="shared" si="4490"/>
        <v>0</v>
      </c>
      <c r="DB304" s="82">
        <f t="shared" si="4490"/>
        <v>0</v>
      </c>
      <c r="DC304" s="82">
        <f t="shared" si="4490"/>
        <v>0</v>
      </c>
      <c r="DD304" s="82">
        <f t="shared" si="4490"/>
        <v>0</v>
      </c>
      <c r="DE304" s="82">
        <f t="shared" si="4490"/>
        <v>0</v>
      </c>
      <c r="DF304" s="82">
        <f t="shared" si="4490"/>
        <v>0</v>
      </c>
      <c r="DG304" s="82">
        <f t="shared" si="4490"/>
        <v>0</v>
      </c>
      <c r="DH304" s="82">
        <f t="shared" si="4490"/>
        <v>0</v>
      </c>
      <c r="DI304" s="82">
        <f t="shared" si="4490"/>
        <v>0</v>
      </c>
      <c r="DJ304" s="82">
        <f t="shared" si="4490"/>
        <v>0</v>
      </c>
      <c r="DK304" s="82">
        <f t="shared" si="4490"/>
        <v>0</v>
      </c>
      <c r="DL304" s="82">
        <f t="shared" si="4490"/>
        <v>0</v>
      </c>
      <c r="DM304" s="82">
        <f t="shared" si="4490"/>
        <v>0</v>
      </c>
      <c r="DN304" s="82">
        <f t="shared" si="4490"/>
        <v>0</v>
      </c>
      <c r="DO304" s="82">
        <f t="shared" si="4490"/>
        <v>0</v>
      </c>
      <c r="DP304" s="82">
        <f t="shared" si="4490"/>
        <v>0</v>
      </c>
      <c r="DQ304" s="82">
        <f t="shared" si="4490"/>
        <v>0</v>
      </c>
      <c r="DR304" s="82">
        <f t="shared" si="4490"/>
        <v>0</v>
      </c>
      <c r="DS304" s="82">
        <f t="shared" si="4490"/>
        <v>0</v>
      </c>
      <c r="DT304" s="82">
        <f t="shared" si="4490"/>
        <v>0</v>
      </c>
      <c r="DU304" s="82">
        <f t="shared" si="4490"/>
        <v>0</v>
      </c>
      <c r="DV304" s="82">
        <f t="shared" si="4490"/>
        <v>0</v>
      </c>
      <c r="DW304" s="82">
        <f t="shared" si="4490"/>
        <v>0</v>
      </c>
      <c r="DX304" s="82">
        <f t="shared" si="4490"/>
        <v>0</v>
      </c>
      <c r="DY304" s="82">
        <f t="shared" si="4490"/>
        <v>0</v>
      </c>
      <c r="DZ304" s="82">
        <f t="shared" si="4490"/>
        <v>0</v>
      </c>
      <c r="EA304" s="82">
        <f t="shared" si="4490"/>
        <v>0</v>
      </c>
      <c r="EB304" s="82">
        <f t="shared" si="4490"/>
        <v>0</v>
      </c>
    </row>
    <row r="305" spans="3:132" outlineLevel="1" x14ac:dyDescent="0.25">
      <c r="C305" s="318" t="s">
        <v>527</v>
      </c>
      <c r="D305" s="31">
        <f>Costs!$M$39</f>
        <v>1.9</v>
      </c>
      <c r="E305" s="31">
        <f>Costs!$M$40</f>
        <v>0.4</v>
      </c>
      <c r="G305" s="52" t="s">
        <v>220</v>
      </c>
      <c r="H305" s="29"/>
      <c r="J305" s="312">
        <f t="shared" ref="J305:BU305" si="4491">$D305-$E305</f>
        <v>1.5</v>
      </c>
      <c r="K305" s="312">
        <f t="shared" si="4491"/>
        <v>1.5</v>
      </c>
      <c r="L305" s="312">
        <f t="shared" si="4491"/>
        <v>1.5</v>
      </c>
      <c r="M305" s="312">
        <f t="shared" si="4491"/>
        <v>1.5</v>
      </c>
      <c r="N305" s="312">
        <f t="shared" si="4491"/>
        <v>1.5</v>
      </c>
      <c r="O305" s="312">
        <f t="shared" si="4491"/>
        <v>1.5</v>
      </c>
      <c r="P305" s="312">
        <f t="shared" si="4491"/>
        <v>1.5</v>
      </c>
      <c r="Q305" s="312">
        <f t="shared" si="4491"/>
        <v>1.5</v>
      </c>
      <c r="R305" s="312">
        <f t="shared" si="4491"/>
        <v>1.5</v>
      </c>
      <c r="S305" s="312">
        <f t="shared" si="4491"/>
        <v>1.5</v>
      </c>
      <c r="T305" s="312">
        <f t="shared" si="4491"/>
        <v>1.5</v>
      </c>
      <c r="U305" s="312">
        <f t="shared" si="4491"/>
        <v>1.5</v>
      </c>
      <c r="V305" s="312">
        <f t="shared" si="4491"/>
        <v>1.5</v>
      </c>
      <c r="W305" s="312">
        <f t="shared" si="4491"/>
        <v>1.5</v>
      </c>
      <c r="X305" s="312">
        <f t="shared" si="4491"/>
        <v>1.5</v>
      </c>
      <c r="Y305" s="312">
        <f t="shared" si="4491"/>
        <v>1.5</v>
      </c>
      <c r="Z305" s="312">
        <f t="shared" si="4491"/>
        <v>1.5</v>
      </c>
      <c r="AA305" s="312">
        <f t="shared" si="4491"/>
        <v>1.5</v>
      </c>
      <c r="AB305" s="312">
        <f t="shared" si="4491"/>
        <v>1.5</v>
      </c>
      <c r="AC305" s="312">
        <f t="shared" si="4491"/>
        <v>1.5</v>
      </c>
      <c r="AD305" s="312">
        <f t="shared" si="4491"/>
        <v>1.5</v>
      </c>
      <c r="AE305" s="312">
        <f t="shared" si="4491"/>
        <v>1.5</v>
      </c>
      <c r="AF305" s="312">
        <f t="shared" si="4491"/>
        <v>1.5</v>
      </c>
      <c r="AG305" s="312">
        <f t="shared" si="4491"/>
        <v>1.5</v>
      </c>
      <c r="AH305" s="312">
        <f t="shared" si="4491"/>
        <v>1.5</v>
      </c>
      <c r="AI305" s="312">
        <f t="shared" si="4491"/>
        <v>1.5</v>
      </c>
      <c r="AJ305" s="312">
        <f t="shared" si="4491"/>
        <v>1.5</v>
      </c>
      <c r="AK305" s="312">
        <f t="shared" si="4491"/>
        <v>1.5</v>
      </c>
      <c r="AL305" s="312">
        <f t="shared" si="4491"/>
        <v>1.5</v>
      </c>
      <c r="AM305" s="312">
        <f t="shared" si="4491"/>
        <v>1.5</v>
      </c>
      <c r="AN305" s="312">
        <f t="shared" si="4491"/>
        <v>1.5</v>
      </c>
      <c r="AO305" s="312">
        <f t="shared" si="4491"/>
        <v>1.5</v>
      </c>
      <c r="AP305" s="312">
        <f t="shared" si="4491"/>
        <v>1.5</v>
      </c>
      <c r="AQ305" s="312">
        <f t="shared" si="4491"/>
        <v>1.5</v>
      </c>
      <c r="AR305" s="312">
        <f t="shared" si="4491"/>
        <v>1.5</v>
      </c>
      <c r="AS305" s="312">
        <f t="shared" si="4491"/>
        <v>1.5</v>
      </c>
      <c r="AT305" s="312">
        <f t="shared" si="4491"/>
        <v>1.5</v>
      </c>
      <c r="AU305" s="312">
        <f t="shared" si="4491"/>
        <v>1.5</v>
      </c>
      <c r="AV305" s="312">
        <f t="shared" si="4491"/>
        <v>1.5</v>
      </c>
      <c r="AW305" s="312">
        <f t="shared" si="4491"/>
        <v>1.5</v>
      </c>
      <c r="AX305" s="312">
        <f t="shared" si="4491"/>
        <v>1.5</v>
      </c>
      <c r="AY305" s="312">
        <f t="shared" si="4491"/>
        <v>1.5</v>
      </c>
      <c r="AZ305" s="312">
        <f t="shared" si="4491"/>
        <v>1.5</v>
      </c>
      <c r="BA305" s="312">
        <f t="shared" si="4491"/>
        <v>1.5</v>
      </c>
      <c r="BB305" s="312">
        <f t="shared" si="4491"/>
        <v>1.5</v>
      </c>
      <c r="BC305" s="312">
        <f t="shared" si="4491"/>
        <v>1.5</v>
      </c>
      <c r="BD305" s="312">
        <f t="shared" si="4491"/>
        <v>1.5</v>
      </c>
      <c r="BE305" s="312">
        <f t="shared" si="4491"/>
        <v>1.5</v>
      </c>
      <c r="BF305" s="312">
        <f t="shared" si="4491"/>
        <v>1.5</v>
      </c>
      <c r="BG305" s="312">
        <f t="shared" si="4491"/>
        <v>1.5</v>
      </c>
      <c r="BH305" s="312">
        <f t="shared" si="4491"/>
        <v>1.5</v>
      </c>
      <c r="BI305" s="312">
        <f t="shared" si="4491"/>
        <v>1.5</v>
      </c>
      <c r="BJ305" s="312">
        <f t="shared" si="4491"/>
        <v>1.5</v>
      </c>
      <c r="BK305" s="312">
        <f t="shared" si="4491"/>
        <v>1.5</v>
      </c>
      <c r="BL305" s="312">
        <f t="shared" si="4491"/>
        <v>1.5</v>
      </c>
      <c r="BM305" s="312">
        <f t="shared" si="4491"/>
        <v>1.5</v>
      </c>
      <c r="BN305" s="312">
        <f t="shared" si="4491"/>
        <v>1.5</v>
      </c>
      <c r="BO305" s="312">
        <f t="shared" si="4491"/>
        <v>1.5</v>
      </c>
      <c r="BP305" s="312">
        <f t="shared" si="4491"/>
        <v>1.5</v>
      </c>
      <c r="BQ305" s="312">
        <f t="shared" si="4491"/>
        <v>1.5</v>
      </c>
      <c r="BR305" s="312">
        <f t="shared" si="4491"/>
        <v>1.5</v>
      </c>
      <c r="BS305" s="312">
        <f t="shared" si="4491"/>
        <v>1.5</v>
      </c>
      <c r="BT305" s="312">
        <f t="shared" si="4491"/>
        <v>1.5</v>
      </c>
      <c r="BU305" s="312">
        <f t="shared" si="4491"/>
        <v>1.5</v>
      </c>
      <c r="BV305" s="312">
        <f t="shared" ref="BV305:EB305" si="4492">$D305-$E305</f>
        <v>1.5</v>
      </c>
      <c r="BW305" s="312">
        <f t="shared" si="4492"/>
        <v>1.5</v>
      </c>
      <c r="BX305" s="312">
        <f t="shared" si="4492"/>
        <v>1.5</v>
      </c>
      <c r="BY305" s="312">
        <f t="shared" si="4492"/>
        <v>1.5</v>
      </c>
      <c r="BZ305" s="312">
        <f t="shared" si="4492"/>
        <v>1.5</v>
      </c>
      <c r="CA305" s="312">
        <f t="shared" si="4492"/>
        <v>1.5</v>
      </c>
      <c r="CB305" s="312">
        <f t="shared" si="4492"/>
        <v>1.5</v>
      </c>
      <c r="CC305" s="312">
        <f t="shared" si="4492"/>
        <v>1.5</v>
      </c>
      <c r="CD305" s="312">
        <f t="shared" si="4492"/>
        <v>1.5</v>
      </c>
      <c r="CE305" s="312">
        <f t="shared" si="4492"/>
        <v>1.5</v>
      </c>
      <c r="CF305" s="312">
        <f t="shared" si="4492"/>
        <v>1.5</v>
      </c>
      <c r="CG305" s="312">
        <f t="shared" si="4492"/>
        <v>1.5</v>
      </c>
      <c r="CH305" s="312">
        <f t="shared" si="4492"/>
        <v>1.5</v>
      </c>
      <c r="CI305" s="312">
        <f t="shared" si="4492"/>
        <v>1.5</v>
      </c>
      <c r="CJ305" s="312">
        <f t="shared" si="4492"/>
        <v>1.5</v>
      </c>
      <c r="CK305" s="312">
        <f t="shared" si="4492"/>
        <v>1.5</v>
      </c>
      <c r="CL305" s="312">
        <f t="shared" si="4492"/>
        <v>1.5</v>
      </c>
      <c r="CM305" s="312">
        <f t="shared" si="4492"/>
        <v>1.5</v>
      </c>
      <c r="CN305" s="312">
        <f t="shared" si="4492"/>
        <v>1.5</v>
      </c>
      <c r="CO305" s="312">
        <f t="shared" si="4492"/>
        <v>1.5</v>
      </c>
      <c r="CP305" s="312">
        <f t="shared" si="4492"/>
        <v>1.5</v>
      </c>
      <c r="CQ305" s="312">
        <f t="shared" si="4492"/>
        <v>1.5</v>
      </c>
      <c r="CR305" s="312">
        <f t="shared" si="4492"/>
        <v>1.5</v>
      </c>
      <c r="CS305" s="312">
        <f t="shared" si="4492"/>
        <v>1.5</v>
      </c>
      <c r="CT305" s="312">
        <f t="shared" si="4492"/>
        <v>1.5</v>
      </c>
      <c r="CU305" s="312">
        <f t="shared" si="4492"/>
        <v>1.5</v>
      </c>
      <c r="CV305" s="312">
        <f t="shared" si="4492"/>
        <v>1.5</v>
      </c>
      <c r="CW305" s="312">
        <f t="shared" si="4492"/>
        <v>1.5</v>
      </c>
      <c r="CX305" s="312">
        <f t="shared" si="4492"/>
        <v>1.5</v>
      </c>
      <c r="CY305" s="312">
        <f t="shared" si="4492"/>
        <v>1.5</v>
      </c>
      <c r="CZ305" s="312">
        <f t="shared" si="4492"/>
        <v>1.5</v>
      </c>
      <c r="DA305" s="312">
        <f t="shared" si="4492"/>
        <v>1.5</v>
      </c>
      <c r="DB305" s="312">
        <f t="shared" si="4492"/>
        <v>1.5</v>
      </c>
      <c r="DC305" s="312">
        <f t="shared" si="4492"/>
        <v>1.5</v>
      </c>
      <c r="DD305" s="312">
        <f t="shared" si="4492"/>
        <v>1.5</v>
      </c>
      <c r="DE305" s="312">
        <f t="shared" si="4492"/>
        <v>1.5</v>
      </c>
      <c r="DF305" s="312">
        <f t="shared" si="4492"/>
        <v>1.5</v>
      </c>
      <c r="DG305" s="312">
        <f t="shared" si="4492"/>
        <v>1.5</v>
      </c>
      <c r="DH305" s="312">
        <f t="shared" si="4492"/>
        <v>1.5</v>
      </c>
      <c r="DI305" s="312">
        <f t="shared" si="4492"/>
        <v>1.5</v>
      </c>
      <c r="DJ305" s="312">
        <f t="shared" si="4492"/>
        <v>1.5</v>
      </c>
      <c r="DK305" s="312">
        <f t="shared" si="4492"/>
        <v>1.5</v>
      </c>
      <c r="DL305" s="312">
        <f t="shared" si="4492"/>
        <v>1.5</v>
      </c>
      <c r="DM305" s="312">
        <f t="shared" si="4492"/>
        <v>1.5</v>
      </c>
      <c r="DN305" s="312">
        <f t="shared" si="4492"/>
        <v>1.5</v>
      </c>
      <c r="DO305" s="312">
        <f t="shared" si="4492"/>
        <v>1.5</v>
      </c>
      <c r="DP305" s="312">
        <f t="shared" si="4492"/>
        <v>1.5</v>
      </c>
      <c r="DQ305" s="312">
        <f t="shared" si="4492"/>
        <v>1.5</v>
      </c>
      <c r="DR305" s="312">
        <f t="shared" si="4492"/>
        <v>1.5</v>
      </c>
      <c r="DS305" s="312">
        <f t="shared" si="4492"/>
        <v>1.5</v>
      </c>
      <c r="DT305" s="312">
        <f t="shared" si="4492"/>
        <v>1.5</v>
      </c>
      <c r="DU305" s="312">
        <f t="shared" si="4492"/>
        <v>1.5</v>
      </c>
      <c r="DV305" s="312">
        <f t="shared" si="4492"/>
        <v>1.5</v>
      </c>
      <c r="DW305" s="312">
        <f t="shared" si="4492"/>
        <v>1.5</v>
      </c>
      <c r="DX305" s="312">
        <f t="shared" si="4492"/>
        <v>1.5</v>
      </c>
      <c r="DY305" s="312">
        <f t="shared" si="4492"/>
        <v>1.5</v>
      </c>
      <c r="DZ305" s="312">
        <f t="shared" si="4492"/>
        <v>1.5</v>
      </c>
      <c r="EA305" s="312">
        <f t="shared" si="4492"/>
        <v>1.5</v>
      </c>
      <c r="EB305" s="312">
        <f t="shared" si="4492"/>
        <v>1.5</v>
      </c>
    </row>
    <row r="306" spans="3:132" outlineLevel="1" x14ac:dyDescent="0.25">
      <c r="C306" s="327" t="s">
        <v>549</v>
      </c>
      <c r="D306" s="38"/>
      <c r="E306" s="38"/>
      <c r="F306" s="38"/>
      <c r="G306" s="55" t="s">
        <v>220</v>
      </c>
      <c r="H306" s="316">
        <f t="shared" ref="H306" si="4493">SUM(J306:EB306)</f>
        <v>0</v>
      </c>
      <c r="I306" s="38"/>
      <c r="J306" s="314">
        <f t="shared" ref="J306" si="4494">J304*J305</f>
        <v>0</v>
      </c>
      <c r="K306" s="314">
        <f t="shared" ref="K306" si="4495">K304*K305</f>
        <v>0</v>
      </c>
      <c r="L306" s="314">
        <f t="shared" ref="L306" si="4496">L304*L305</f>
        <v>0</v>
      </c>
      <c r="M306" s="314">
        <f t="shared" ref="M306" si="4497">M304*M305</f>
        <v>0</v>
      </c>
      <c r="N306" s="314">
        <f t="shared" ref="N306" si="4498">N304*N305</f>
        <v>0</v>
      </c>
      <c r="O306" s="314">
        <f t="shared" ref="O306" si="4499">O304*O305</f>
        <v>0</v>
      </c>
      <c r="P306" s="314">
        <f t="shared" ref="P306" si="4500">P304*P305</f>
        <v>0</v>
      </c>
      <c r="Q306" s="314">
        <f t="shared" ref="Q306" si="4501">Q304*Q305</f>
        <v>0</v>
      </c>
      <c r="R306" s="314">
        <f t="shared" ref="R306" si="4502">R304*R305</f>
        <v>0</v>
      </c>
      <c r="S306" s="314">
        <f t="shared" ref="S306" si="4503">S304*S305</f>
        <v>0</v>
      </c>
      <c r="T306" s="314">
        <f t="shared" ref="T306" si="4504">T304*T305</f>
        <v>0</v>
      </c>
      <c r="U306" s="314">
        <f t="shared" ref="U306" si="4505">U304*U305</f>
        <v>0</v>
      </c>
      <c r="V306" s="314">
        <f t="shared" ref="V306" si="4506">V304*V305</f>
        <v>0</v>
      </c>
      <c r="W306" s="314">
        <f t="shared" ref="W306" si="4507">W304*W305</f>
        <v>0</v>
      </c>
      <c r="X306" s="314">
        <f t="shared" ref="X306" si="4508">X304*X305</f>
        <v>0</v>
      </c>
      <c r="Y306" s="314">
        <f t="shared" ref="Y306" si="4509">Y304*Y305</f>
        <v>0</v>
      </c>
      <c r="Z306" s="314">
        <f>Z304*Z305</f>
        <v>0</v>
      </c>
      <c r="AA306" s="314">
        <f t="shared" ref="AA306" si="4510">AA304*AA305</f>
        <v>0</v>
      </c>
      <c r="AB306" s="314">
        <f t="shared" ref="AB306" si="4511">AB304*AB305</f>
        <v>0</v>
      </c>
      <c r="AC306" s="314">
        <f t="shared" ref="AC306" si="4512">AC304*AC305</f>
        <v>0</v>
      </c>
      <c r="AD306" s="314">
        <f t="shared" ref="AD306" si="4513">AD304*AD305</f>
        <v>0</v>
      </c>
      <c r="AE306" s="314">
        <f t="shared" ref="AE306" si="4514">AE304*AE305</f>
        <v>0</v>
      </c>
      <c r="AF306" s="314">
        <f t="shared" ref="AF306" si="4515">AF304*AF305</f>
        <v>0</v>
      </c>
      <c r="AG306" s="314">
        <f t="shared" ref="AG306" si="4516">AG304*AG305</f>
        <v>0</v>
      </c>
      <c r="AH306" s="314">
        <f t="shared" ref="AH306" si="4517">AH304*AH305</f>
        <v>0</v>
      </c>
      <c r="AI306" s="314">
        <f t="shared" ref="AI306" si="4518">AI304*AI305</f>
        <v>0</v>
      </c>
      <c r="AJ306" s="314">
        <f t="shared" ref="AJ306" si="4519">AJ304*AJ305</f>
        <v>0</v>
      </c>
      <c r="AK306" s="314">
        <f t="shared" ref="AK306" si="4520">AK304*AK305</f>
        <v>0</v>
      </c>
      <c r="AL306" s="314">
        <f t="shared" ref="AL306" si="4521">AL304*AL305</f>
        <v>0</v>
      </c>
      <c r="AM306" s="314">
        <f t="shared" ref="AM306" si="4522">AM304*AM305</f>
        <v>0</v>
      </c>
      <c r="AN306" s="314">
        <f t="shared" ref="AN306" si="4523">AN304*AN305</f>
        <v>0</v>
      </c>
      <c r="AO306" s="314">
        <f t="shared" ref="AO306" si="4524">AO304*AO305</f>
        <v>0</v>
      </c>
      <c r="AP306" s="314">
        <f t="shared" ref="AP306" si="4525">AP304*AP305</f>
        <v>0</v>
      </c>
      <c r="AQ306" s="314">
        <f t="shared" ref="AQ306" si="4526">AQ304*AQ305</f>
        <v>0</v>
      </c>
      <c r="AR306" s="314">
        <f t="shared" ref="AR306" si="4527">AR304*AR305</f>
        <v>0</v>
      </c>
      <c r="AS306" s="314">
        <f t="shared" ref="AS306" si="4528">AS304*AS305</f>
        <v>0</v>
      </c>
      <c r="AT306" s="314">
        <f t="shared" ref="AT306" si="4529">AT304*AT305</f>
        <v>0</v>
      </c>
      <c r="AU306" s="314">
        <f t="shared" ref="AU306" si="4530">AU304*AU305</f>
        <v>0</v>
      </c>
      <c r="AV306" s="314">
        <f t="shared" ref="AV306" si="4531">AV304*AV305</f>
        <v>0</v>
      </c>
      <c r="AW306" s="314">
        <f t="shared" ref="AW306" si="4532">AW304*AW305</f>
        <v>0</v>
      </c>
      <c r="AX306" s="314">
        <f t="shared" ref="AX306" si="4533">AX304*AX305</f>
        <v>0</v>
      </c>
      <c r="AY306" s="314">
        <f t="shared" ref="AY306" si="4534">AY304*AY305</f>
        <v>0</v>
      </c>
      <c r="AZ306" s="314">
        <f t="shared" ref="AZ306" si="4535">AZ304*AZ305</f>
        <v>0</v>
      </c>
      <c r="BA306" s="314">
        <f t="shared" ref="BA306" si="4536">BA304*BA305</f>
        <v>0</v>
      </c>
      <c r="BB306" s="314">
        <f t="shared" ref="BB306" si="4537">BB304*BB305</f>
        <v>0</v>
      </c>
      <c r="BC306" s="314">
        <f t="shared" ref="BC306" si="4538">BC304*BC305</f>
        <v>0</v>
      </c>
      <c r="BD306" s="314">
        <f t="shared" ref="BD306" si="4539">BD304*BD305</f>
        <v>0</v>
      </c>
      <c r="BE306" s="314">
        <f t="shared" ref="BE306" si="4540">BE304*BE305</f>
        <v>0</v>
      </c>
      <c r="BF306" s="314">
        <f t="shared" ref="BF306" si="4541">BF304*BF305</f>
        <v>0</v>
      </c>
      <c r="BG306" s="314">
        <f t="shared" ref="BG306" si="4542">BG304*BG305</f>
        <v>0</v>
      </c>
      <c r="BH306" s="314">
        <f t="shared" ref="BH306" si="4543">BH304*BH305</f>
        <v>0</v>
      </c>
      <c r="BI306" s="314">
        <f t="shared" ref="BI306" si="4544">BI304*BI305</f>
        <v>0</v>
      </c>
      <c r="BJ306" s="314">
        <f t="shared" ref="BJ306" si="4545">BJ304*BJ305</f>
        <v>0</v>
      </c>
      <c r="BK306" s="314">
        <f t="shared" ref="BK306" si="4546">BK304*BK305</f>
        <v>0</v>
      </c>
      <c r="BL306" s="314">
        <f t="shared" ref="BL306" si="4547">BL304*BL305</f>
        <v>0</v>
      </c>
      <c r="BM306" s="314">
        <f t="shared" ref="BM306" si="4548">BM304*BM305</f>
        <v>0</v>
      </c>
      <c r="BN306" s="314">
        <f t="shared" ref="BN306" si="4549">BN304*BN305</f>
        <v>0</v>
      </c>
      <c r="BO306" s="314">
        <f t="shared" ref="BO306" si="4550">BO304*BO305</f>
        <v>0</v>
      </c>
      <c r="BP306" s="314">
        <f t="shared" ref="BP306" si="4551">BP304*BP305</f>
        <v>0</v>
      </c>
      <c r="BQ306" s="314">
        <f t="shared" ref="BQ306" si="4552">BQ304*BQ305</f>
        <v>0</v>
      </c>
      <c r="BR306" s="314">
        <f t="shared" ref="BR306" si="4553">BR304*BR305</f>
        <v>0</v>
      </c>
      <c r="BS306" s="314">
        <f t="shared" ref="BS306" si="4554">BS304*BS305</f>
        <v>0</v>
      </c>
      <c r="BT306" s="314">
        <f t="shared" ref="BT306" si="4555">BT304*BT305</f>
        <v>0</v>
      </c>
      <c r="BU306" s="314">
        <f t="shared" ref="BU306" si="4556">BU304*BU305</f>
        <v>0</v>
      </c>
      <c r="BV306" s="314">
        <f t="shared" ref="BV306" si="4557">BV304*BV305</f>
        <v>0</v>
      </c>
      <c r="BW306" s="314">
        <f t="shared" ref="BW306" si="4558">BW304*BW305</f>
        <v>0</v>
      </c>
      <c r="BX306" s="314">
        <f t="shared" ref="BX306" si="4559">BX304*BX305</f>
        <v>0</v>
      </c>
      <c r="BY306" s="314">
        <f t="shared" ref="BY306" si="4560">BY304*BY305</f>
        <v>0</v>
      </c>
      <c r="BZ306" s="314">
        <f t="shared" ref="BZ306" si="4561">BZ304*BZ305</f>
        <v>0</v>
      </c>
      <c r="CA306" s="314">
        <f t="shared" ref="CA306" si="4562">CA304*CA305</f>
        <v>0</v>
      </c>
      <c r="CB306" s="314">
        <f t="shared" ref="CB306" si="4563">CB304*CB305</f>
        <v>0</v>
      </c>
      <c r="CC306" s="314">
        <f t="shared" ref="CC306" si="4564">CC304*CC305</f>
        <v>0</v>
      </c>
      <c r="CD306" s="314">
        <f t="shared" ref="CD306" si="4565">CD304*CD305</f>
        <v>0</v>
      </c>
      <c r="CE306" s="314">
        <f t="shared" ref="CE306" si="4566">CE304*CE305</f>
        <v>0</v>
      </c>
      <c r="CF306" s="314">
        <f t="shared" ref="CF306" si="4567">CF304*CF305</f>
        <v>0</v>
      </c>
      <c r="CG306" s="314">
        <f t="shared" ref="CG306" si="4568">CG304*CG305</f>
        <v>0</v>
      </c>
      <c r="CH306" s="314">
        <f t="shared" ref="CH306" si="4569">CH304*CH305</f>
        <v>0</v>
      </c>
      <c r="CI306" s="314">
        <f t="shared" ref="CI306" si="4570">CI304*CI305</f>
        <v>0</v>
      </c>
      <c r="CJ306" s="314">
        <f t="shared" ref="CJ306" si="4571">CJ304*CJ305</f>
        <v>0</v>
      </c>
      <c r="CK306" s="314">
        <f t="shared" ref="CK306" si="4572">CK304*CK305</f>
        <v>0</v>
      </c>
      <c r="CL306" s="314">
        <f t="shared" ref="CL306" si="4573">CL304*CL305</f>
        <v>0</v>
      </c>
      <c r="CM306" s="314">
        <f t="shared" ref="CM306" si="4574">CM304*CM305</f>
        <v>0</v>
      </c>
      <c r="CN306" s="314">
        <f t="shared" ref="CN306" si="4575">CN304*CN305</f>
        <v>0</v>
      </c>
      <c r="CO306" s="314">
        <f t="shared" ref="CO306" si="4576">CO304*CO305</f>
        <v>0</v>
      </c>
      <c r="CP306" s="314">
        <f t="shared" ref="CP306" si="4577">CP304*CP305</f>
        <v>0</v>
      </c>
      <c r="CQ306" s="314">
        <f t="shared" ref="CQ306" si="4578">CQ304*CQ305</f>
        <v>0</v>
      </c>
      <c r="CR306" s="314">
        <f t="shared" ref="CR306" si="4579">CR304*CR305</f>
        <v>0</v>
      </c>
      <c r="CS306" s="314">
        <f t="shared" ref="CS306" si="4580">CS304*CS305</f>
        <v>0</v>
      </c>
      <c r="CT306" s="314">
        <f t="shared" ref="CT306" si="4581">CT304*CT305</f>
        <v>0</v>
      </c>
      <c r="CU306" s="314">
        <f t="shared" ref="CU306" si="4582">CU304*CU305</f>
        <v>0</v>
      </c>
      <c r="CV306" s="314">
        <f t="shared" ref="CV306" si="4583">CV304*CV305</f>
        <v>0</v>
      </c>
      <c r="CW306" s="314">
        <f t="shared" ref="CW306" si="4584">CW304*CW305</f>
        <v>0</v>
      </c>
      <c r="CX306" s="314">
        <f t="shared" ref="CX306" si="4585">CX304*CX305</f>
        <v>0</v>
      </c>
      <c r="CY306" s="314">
        <f t="shared" ref="CY306" si="4586">CY304*CY305</f>
        <v>0</v>
      </c>
      <c r="CZ306" s="314">
        <f t="shared" ref="CZ306" si="4587">CZ304*CZ305</f>
        <v>0</v>
      </c>
      <c r="DA306" s="314">
        <f t="shared" ref="DA306" si="4588">DA304*DA305</f>
        <v>0</v>
      </c>
      <c r="DB306" s="314">
        <f t="shared" ref="DB306" si="4589">DB304*DB305</f>
        <v>0</v>
      </c>
      <c r="DC306" s="314">
        <f t="shared" ref="DC306" si="4590">DC304*DC305</f>
        <v>0</v>
      </c>
      <c r="DD306" s="314">
        <f t="shared" ref="DD306" si="4591">DD304*DD305</f>
        <v>0</v>
      </c>
      <c r="DE306" s="314">
        <f t="shared" ref="DE306" si="4592">DE304*DE305</f>
        <v>0</v>
      </c>
      <c r="DF306" s="314">
        <f t="shared" ref="DF306" si="4593">DF304*DF305</f>
        <v>0</v>
      </c>
      <c r="DG306" s="314">
        <f t="shared" ref="DG306" si="4594">DG304*DG305</f>
        <v>0</v>
      </c>
      <c r="DH306" s="314">
        <f t="shared" ref="DH306" si="4595">DH304*DH305</f>
        <v>0</v>
      </c>
      <c r="DI306" s="314">
        <f t="shared" ref="DI306" si="4596">DI304*DI305</f>
        <v>0</v>
      </c>
      <c r="DJ306" s="314">
        <f t="shared" ref="DJ306" si="4597">DJ304*DJ305</f>
        <v>0</v>
      </c>
      <c r="DK306" s="314">
        <f t="shared" ref="DK306" si="4598">DK304*DK305</f>
        <v>0</v>
      </c>
      <c r="DL306" s="314">
        <f t="shared" ref="DL306" si="4599">DL304*DL305</f>
        <v>0</v>
      </c>
      <c r="DM306" s="314">
        <f t="shared" ref="DM306" si="4600">DM304*DM305</f>
        <v>0</v>
      </c>
      <c r="DN306" s="314">
        <f t="shared" ref="DN306" si="4601">DN304*DN305</f>
        <v>0</v>
      </c>
      <c r="DO306" s="314">
        <f t="shared" ref="DO306" si="4602">DO304*DO305</f>
        <v>0</v>
      </c>
      <c r="DP306" s="314">
        <f t="shared" ref="DP306" si="4603">DP304*DP305</f>
        <v>0</v>
      </c>
      <c r="DQ306" s="314">
        <f t="shared" ref="DQ306" si="4604">DQ304*DQ305</f>
        <v>0</v>
      </c>
      <c r="DR306" s="314">
        <f t="shared" ref="DR306" si="4605">DR304*DR305</f>
        <v>0</v>
      </c>
      <c r="DS306" s="314">
        <f t="shared" ref="DS306" si="4606">DS304*DS305</f>
        <v>0</v>
      </c>
      <c r="DT306" s="314">
        <f t="shared" ref="DT306" si="4607">DT304*DT305</f>
        <v>0</v>
      </c>
      <c r="DU306" s="314">
        <f t="shared" ref="DU306" si="4608">DU304*DU305</f>
        <v>0</v>
      </c>
      <c r="DV306" s="314">
        <f t="shared" ref="DV306" si="4609">DV304*DV305</f>
        <v>0</v>
      </c>
      <c r="DW306" s="314">
        <f t="shared" ref="DW306" si="4610">DW304*DW305</f>
        <v>0</v>
      </c>
      <c r="DX306" s="314">
        <f t="shared" ref="DX306" si="4611">DX304*DX305</f>
        <v>0</v>
      </c>
      <c r="DY306" s="314">
        <f t="shared" ref="DY306" si="4612">DY304*DY305</f>
        <v>0</v>
      </c>
      <c r="DZ306" s="314">
        <f t="shared" ref="DZ306" si="4613">DZ304*DZ305</f>
        <v>0</v>
      </c>
      <c r="EA306" s="314">
        <f t="shared" ref="EA306" si="4614">EA304*EA305</f>
        <v>0</v>
      </c>
      <c r="EB306" s="314">
        <f t="shared" ref="EB306" si="4615">EB304*EB305</f>
        <v>0</v>
      </c>
    </row>
    <row r="307" spans="3:132" outlineLevel="1" x14ac:dyDescent="0.25">
      <c r="C307" s="324" t="s">
        <v>417</v>
      </c>
      <c r="D307" s="34"/>
      <c r="E307" s="34"/>
      <c r="F307" s="34"/>
      <c r="G307" s="67" t="s">
        <v>215</v>
      </c>
      <c r="H307" s="34"/>
      <c r="I307" s="34"/>
      <c r="J307" s="126">
        <f>J$13</f>
        <v>1</v>
      </c>
      <c r="K307" s="126">
        <f t="shared" ref="K307:BV307" si="4616">K$13</f>
        <v>1.0026792493128671</v>
      </c>
      <c r="L307" s="126">
        <f t="shared" si="4616"/>
        <v>1.0056539350998608</v>
      </c>
      <c r="M307" s="126">
        <f t="shared" si="4616"/>
        <v>1.0085410656939733</v>
      </c>
      <c r="N307" s="126">
        <f t="shared" si="4616"/>
        <v>1.0114364849476103</v>
      </c>
      <c r="O307" s="126">
        <f t="shared" si="4616"/>
        <v>1.0143402166566737</v>
      </c>
      <c r="P307" s="126">
        <f t="shared" si="4616"/>
        <v>1.0172522846853813</v>
      </c>
      <c r="Q307" s="126">
        <f t="shared" si="4616"/>
        <v>1.0201727129664624</v>
      </c>
      <c r="R307" s="126">
        <f t="shared" si="4616"/>
        <v>1.0231015255013547</v>
      </c>
      <c r="S307" s="126">
        <f t="shared" si="4616"/>
        <v>1.0260387463604019</v>
      </c>
      <c r="T307" s="126">
        <f t="shared" si="4616"/>
        <v>1.028984399683051</v>
      </c>
      <c r="U307" s="126">
        <f t="shared" si="4616"/>
        <v>1.0319385096780509</v>
      </c>
      <c r="V307" s="126">
        <f t="shared" si="4616"/>
        <v>1.0349011006236515</v>
      </c>
      <c r="W307" s="126">
        <f t="shared" si="4616"/>
        <v>1.0377730230388176</v>
      </c>
      <c r="X307" s="126">
        <f t="shared" si="4616"/>
        <v>1.0408518228283561</v>
      </c>
      <c r="Y307" s="126">
        <f t="shared" si="4616"/>
        <v>1.0438400029932626</v>
      </c>
      <c r="Z307" s="126">
        <f t="shared" si="4616"/>
        <v>1.046836761920777</v>
      </c>
      <c r="AA307" s="126">
        <f t="shared" si="4616"/>
        <v>1.0498421242396576</v>
      </c>
      <c r="AB307" s="126">
        <f t="shared" si="4616"/>
        <v>1.05285611464937</v>
      </c>
      <c r="AC307" s="126">
        <f t="shared" si="4616"/>
        <v>1.0558787579202888</v>
      </c>
      <c r="AD307" s="126">
        <f t="shared" si="4616"/>
        <v>1.0589100788939025</v>
      </c>
      <c r="AE307" s="126">
        <f t="shared" si="4616"/>
        <v>1.0619501024830165</v>
      </c>
      <c r="AF307" s="126">
        <f t="shared" si="4616"/>
        <v>1.0649988536719583</v>
      </c>
      <c r="AG307" s="126">
        <f t="shared" si="4616"/>
        <v>1.0680563575167832</v>
      </c>
      <c r="AH307" s="126">
        <f t="shared" si="4616"/>
        <v>1.0711226391454798</v>
      </c>
      <c r="AI307" s="126">
        <f t="shared" si="4616"/>
        <v>1.0739924437404067</v>
      </c>
      <c r="AJ307" s="126">
        <f t="shared" si="4616"/>
        <v>1.0771786970311998</v>
      </c>
      <c r="AK307" s="126">
        <f t="shared" si="4616"/>
        <v>1.0802711679727233</v>
      </c>
      <c r="AL307" s="126">
        <f t="shared" si="4616"/>
        <v>1.0833725170851116</v>
      </c>
      <c r="AM307" s="126">
        <f t="shared" si="4616"/>
        <v>1.0864827698566941</v>
      </c>
      <c r="AN307" s="126">
        <f t="shared" si="4616"/>
        <v>1.0896019518489746</v>
      </c>
      <c r="AO307" s="126">
        <f t="shared" si="4616"/>
        <v>1.0927300886968412</v>
      </c>
      <c r="AP307" s="126">
        <f t="shared" si="4616"/>
        <v>1.0958672061087775</v>
      </c>
      <c r="AQ307" s="126">
        <f t="shared" si="4616"/>
        <v>1.0990133298670732</v>
      </c>
      <c r="AR307" s="126">
        <f t="shared" si="4616"/>
        <v>1.1021684858280367</v>
      </c>
      <c r="AS307" s="126">
        <f t="shared" si="4616"/>
        <v>1.1053326999222071</v>
      </c>
      <c r="AT307" s="126">
        <f t="shared" si="4616"/>
        <v>1.1085059981545673</v>
      </c>
      <c r="AU307" s="126">
        <f t="shared" si="4616"/>
        <v>1.111475962088432</v>
      </c>
      <c r="AV307" s="126">
        <f t="shared" si="4616"/>
        <v>1.1147734191259395</v>
      </c>
      <c r="AW307" s="126">
        <f t="shared" si="4616"/>
        <v>1.1179738207069689</v>
      </c>
      <c r="AX307" s="126">
        <f t="shared" si="4616"/>
        <v>1.1211834103167977</v>
      </c>
      <c r="AY307" s="126">
        <f t="shared" si="4616"/>
        <v>1.1244022143333261</v>
      </c>
      <c r="AZ307" s="126">
        <f t="shared" si="4616"/>
        <v>1.1276302592101826</v>
      </c>
      <c r="BA307" s="126">
        <f t="shared" si="4616"/>
        <v>1.1308675714769412</v>
      </c>
      <c r="BB307" s="126">
        <f t="shared" si="4616"/>
        <v>1.1341141777393395</v>
      </c>
      <c r="BC307" s="126">
        <f t="shared" si="4616"/>
        <v>1.1373701046794982</v>
      </c>
      <c r="BD307" s="126">
        <f t="shared" si="4616"/>
        <v>1.1406353790561385</v>
      </c>
      <c r="BE307" s="126">
        <f t="shared" si="4616"/>
        <v>1.1439100277048042</v>
      </c>
      <c r="BF307" s="126">
        <f t="shared" si="4616"/>
        <v>1.1471940775380809</v>
      </c>
      <c r="BG307" s="126">
        <f t="shared" si="4616"/>
        <v>1.15026769648205</v>
      </c>
      <c r="BH307" s="126">
        <f t="shared" si="4616"/>
        <v>1.1536802383994258</v>
      </c>
      <c r="BI307" s="126">
        <f t="shared" si="4616"/>
        <v>1.1569923375180708</v>
      </c>
      <c r="BJ307" s="126">
        <f t="shared" si="4616"/>
        <v>1.1603139453378331</v>
      </c>
      <c r="BK307" s="126">
        <f t="shared" si="4616"/>
        <v>1.1636450891572303</v>
      </c>
      <c r="BL307" s="126">
        <f t="shared" si="4616"/>
        <v>1.1669857963531516</v>
      </c>
      <c r="BM307" s="126">
        <f t="shared" si="4616"/>
        <v>1.1703360943810825</v>
      </c>
      <c r="BN307" s="126">
        <f t="shared" si="4616"/>
        <v>1.1736960107753303</v>
      </c>
      <c r="BO307" s="126">
        <f t="shared" si="4616"/>
        <v>1.1770655731492505</v>
      </c>
      <c r="BP307" s="126">
        <f t="shared" si="4616"/>
        <v>1.180444809195474</v>
      </c>
      <c r="BQ307" s="126">
        <f t="shared" si="4616"/>
        <v>1.1838337466861339</v>
      </c>
      <c r="BR307" s="126">
        <f t="shared" si="4616"/>
        <v>1.1872324134730949</v>
      </c>
      <c r="BS307" s="126">
        <f t="shared" si="4616"/>
        <v>1.1905270658589224</v>
      </c>
      <c r="BT307" s="126">
        <f t="shared" si="4616"/>
        <v>1.1940590467434065</v>
      </c>
      <c r="BU307" s="126">
        <f t="shared" si="4616"/>
        <v>1.1974870693312041</v>
      </c>
      <c r="BV307" s="126">
        <f t="shared" si="4616"/>
        <v>1.2009249334246579</v>
      </c>
      <c r="BW307" s="126">
        <f t="shared" ref="BW307:EB307" si="4617">BW$13</f>
        <v>1.204372667277734</v>
      </c>
      <c r="BX307" s="126">
        <f t="shared" si="4617"/>
        <v>1.2078302992255125</v>
      </c>
      <c r="BY307" s="126">
        <f t="shared" si="4617"/>
        <v>1.2112978576844211</v>
      </c>
      <c r="BZ307" s="126">
        <f t="shared" si="4617"/>
        <v>1.2147753711524676</v>
      </c>
      <c r="CA307" s="126">
        <f t="shared" si="4617"/>
        <v>1.2182628682094752</v>
      </c>
      <c r="CB307" s="126">
        <f t="shared" si="4617"/>
        <v>1.2217603775173165</v>
      </c>
      <c r="CC307" s="126">
        <f t="shared" si="4617"/>
        <v>1.2252679278201495</v>
      </c>
      <c r="CD307" s="126">
        <f t="shared" si="4617"/>
        <v>1.2287855479446541</v>
      </c>
      <c r="CE307" s="126">
        <f t="shared" si="4617"/>
        <v>1.232077770779646</v>
      </c>
      <c r="CF307" s="126">
        <f t="shared" si="4617"/>
        <v>1.23573302168438</v>
      </c>
      <c r="CG307" s="126">
        <f t="shared" si="4617"/>
        <v>1.2392806860334544</v>
      </c>
      <c r="CH307" s="126">
        <f t="shared" si="4617"/>
        <v>1.2428385353675644</v>
      </c>
      <c r="CI307" s="126">
        <f t="shared" si="4617"/>
        <v>1.2464065989267703</v>
      </c>
      <c r="CJ307" s="126">
        <f t="shared" si="4617"/>
        <v>1.2499849060350778</v>
      </c>
      <c r="CK307" s="126">
        <f t="shared" si="4617"/>
        <v>1.2535734861006791</v>
      </c>
      <c r="CL307" s="126">
        <f t="shared" si="4617"/>
        <v>1.257172368616194</v>
      </c>
      <c r="CM307" s="126">
        <f t="shared" si="4617"/>
        <v>1.2607815831589126</v>
      </c>
      <c r="CN307" s="126">
        <f t="shared" si="4617"/>
        <v>1.2644011593910389</v>
      </c>
      <c r="CO307" s="126">
        <f t="shared" si="4617"/>
        <v>1.2680311270599336</v>
      </c>
      <c r="CP307" s="126">
        <f t="shared" si="4617"/>
        <v>1.2716715159983594</v>
      </c>
      <c r="CQ307" s="126">
        <f t="shared" si="4617"/>
        <v>1.2750786410337906</v>
      </c>
      <c r="CR307" s="126">
        <f t="shared" si="4617"/>
        <v>1.2788614642181557</v>
      </c>
      <c r="CS307" s="126">
        <f t="shared" si="4617"/>
        <v>1.2825329459576562</v>
      </c>
      <c r="CT307" s="126">
        <f t="shared" si="4617"/>
        <v>1.2862149681493797</v>
      </c>
      <c r="CU307" s="126">
        <f t="shared" si="4617"/>
        <v>1.289907561053897</v>
      </c>
      <c r="CV307" s="126">
        <f t="shared" si="4617"/>
        <v>1.293610755018654</v>
      </c>
      <c r="CW307" s="126">
        <f t="shared" si="4617"/>
        <v>1.2973245804782207</v>
      </c>
      <c r="CX307" s="126">
        <f t="shared" si="4617"/>
        <v>1.3010490679545423</v>
      </c>
      <c r="CY307" s="126">
        <f t="shared" si="4617"/>
        <v>1.304784248057189</v>
      </c>
      <c r="CZ307" s="126">
        <f t="shared" si="4617"/>
        <v>1.3085301514836076</v>
      </c>
      <c r="DA307" s="126">
        <f t="shared" si="4617"/>
        <v>1.3122868090193751</v>
      </c>
      <c r="DB307" s="126">
        <f t="shared" si="4617"/>
        <v>1.3160542515384499</v>
      </c>
      <c r="DC307" s="126">
        <f t="shared" si="4617"/>
        <v>1.3195802889875801</v>
      </c>
      <c r="DD307" s="126">
        <f t="shared" si="4617"/>
        <v>1.323495136864544</v>
      </c>
      <c r="DE307" s="126">
        <f t="shared" si="4617"/>
        <v>1.3272947573576725</v>
      </c>
      <c r="DF307" s="126">
        <f t="shared" si="4617"/>
        <v>1.3311052861764079</v>
      </c>
      <c r="DG307" s="126">
        <f t="shared" si="4617"/>
        <v>1.3349267546374479</v>
      </c>
      <c r="DH307" s="126">
        <f t="shared" si="4617"/>
        <v>1.3387591941473977</v>
      </c>
      <c r="DI307" s="126">
        <f t="shared" si="4617"/>
        <v>1.3426026362030277</v>
      </c>
      <c r="DJ307" s="126">
        <f t="shared" si="4617"/>
        <v>1.3464571123915319</v>
      </c>
      <c r="DK307" s="126">
        <f t="shared" si="4617"/>
        <v>1.3503226543907885</v>
      </c>
      <c r="DL307" s="126">
        <f t="shared" si="4617"/>
        <v>1.3541992939696192</v>
      </c>
      <c r="DM307" s="126">
        <f t="shared" si="4617"/>
        <v>1.358087062988051</v>
      </c>
      <c r="DN307" s="126">
        <f t="shared" si="4617"/>
        <v>1.361985993397578</v>
      </c>
      <c r="DO307" s="126">
        <f t="shared" si="4617"/>
        <v>1.3657655991021458</v>
      </c>
      <c r="DP307" s="126">
        <f t="shared" si="4617"/>
        <v>1.3698174666548035</v>
      </c>
      <c r="DQ307" s="126">
        <f t="shared" si="4617"/>
        <v>1.3737500738651915</v>
      </c>
      <c r="DR307" s="126">
        <f t="shared" si="4617"/>
        <v>1.3776939711925826</v>
      </c>
      <c r="DS307" s="126">
        <f t="shared" si="4617"/>
        <v>1.381649191049759</v>
      </c>
      <c r="DT307" s="126">
        <f t="shared" si="4617"/>
        <v>1.385615765942557</v>
      </c>
      <c r="DU307" s="126">
        <f t="shared" si="4617"/>
        <v>1.3895937284701338</v>
      </c>
      <c r="DV307" s="126">
        <f t="shared" si="4617"/>
        <v>1.3935831113252357</v>
      </c>
      <c r="DW307" s="126">
        <f t="shared" si="4617"/>
        <v>1.3975839472944662</v>
      </c>
      <c r="DX307" s="126">
        <f t="shared" si="4617"/>
        <v>1.401596269258556</v>
      </c>
      <c r="DY307" s="126">
        <f t="shared" si="4617"/>
        <v>1.4056201101926329</v>
      </c>
      <c r="DZ307" s="126">
        <f t="shared" si="4617"/>
        <v>1.4096555031664932</v>
      </c>
      <c r="EA307" s="126">
        <f t="shared" si="4617"/>
        <v>1.4134323217047313</v>
      </c>
      <c r="EB307" s="126">
        <f t="shared" si="4617"/>
        <v>1.4176256038945581</v>
      </c>
    </row>
    <row r="308" spans="3:132" outlineLevel="1" x14ac:dyDescent="0.25">
      <c r="C308" s="321" t="s">
        <v>528</v>
      </c>
      <c r="D308" s="38"/>
      <c r="E308" s="38"/>
      <c r="F308" s="38"/>
      <c r="G308" s="52" t="s">
        <v>220</v>
      </c>
      <c r="H308" s="46">
        <f t="shared" ref="H308" si="4618">SUM(J308:EB308)</f>
        <v>0</v>
      </c>
      <c r="I308" s="38"/>
      <c r="J308" s="82">
        <f>J306*J307</f>
        <v>0</v>
      </c>
      <c r="K308" s="82">
        <f t="shared" ref="K308" si="4619">K306*K307</f>
        <v>0</v>
      </c>
      <c r="L308" s="82">
        <f t="shared" ref="L308" si="4620">L306*L307</f>
        <v>0</v>
      </c>
      <c r="M308" s="82">
        <f t="shared" ref="M308" si="4621">M306*M307</f>
        <v>0</v>
      </c>
      <c r="N308" s="82">
        <f t="shared" ref="N308" si="4622">N306*N307</f>
        <v>0</v>
      </c>
      <c r="O308" s="82">
        <f t="shared" ref="O308" si="4623">O306*O307</f>
        <v>0</v>
      </c>
      <c r="P308" s="82">
        <f t="shared" ref="P308" si="4624">P306*P307</f>
        <v>0</v>
      </c>
      <c r="Q308" s="82">
        <f t="shared" ref="Q308" si="4625">Q306*Q307</f>
        <v>0</v>
      </c>
      <c r="R308" s="82">
        <f t="shared" ref="R308" si="4626">R306*R307</f>
        <v>0</v>
      </c>
      <c r="S308" s="82">
        <f t="shared" ref="S308" si="4627">S306*S307</f>
        <v>0</v>
      </c>
      <c r="T308" s="82">
        <f t="shared" ref="T308" si="4628">T306*T307</f>
        <v>0</v>
      </c>
      <c r="U308" s="82">
        <f t="shared" ref="U308" si="4629">U306*U307</f>
        <v>0</v>
      </c>
      <c r="V308" s="82">
        <f t="shared" ref="V308" si="4630">V306*V307</f>
        <v>0</v>
      </c>
      <c r="W308" s="82">
        <f t="shared" ref="W308" si="4631">W306*W307</f>
        <v>0</v>
      </c>
      <c r="X308" s="82">
        <f t="shared" ref="X308" si="4632">X306*X307</f>
        <v>0</v>
      </c>
      <c r="Y308" s="82">
        <f t="shared" ref="Y308" si="4633">Y306*Y307</f>
        <v>0</v>
      </c>
      <c r="Z308" s="82">
        <f t="shared" ref="Z308" si="4634">Z306*Z307</f>
        <v>0</v>
      </c>
      <c r="AA308" s="82">
        <f t="shared" ref="AA308" si="4635">AA306*AA307</f>
        <v>0</v>
      </c>
      <c r="AB308" s="82">
        <f t="shared" ref="AB308" si="4636">AB306*AB307</f>
        <v>0</v>
      </c>
      <c r="AC308" s="82">
        <f t="shared" ref="AC308" si="4637">AC306*AC307</f>
        <v>0</v>
      </c>
      <c r="AD308" s="82">
        <f t="shared" ref="AD308" si="4638">AD306*AD307</f>
        <v>0</v>
      </c>
      <c r="AE308" s="82">
        <f t="shared" ref="AE308" si="4639">AE306*AE307</f>
        <v>0</v>
      </c>
      <c r="AF308" s="82">
        <f t="shared" ref="AF308" si="4640">AF306*AF307</f>
        <v>0</v>
      </c>
      <c r="AG308" s="82">
        <f t="shared" ref="AG308" si="4641">AG306*AG307</f>
        <v>0</v>
      </c>
      <c r="AH308" s="82">
        <f t="shared" ref="AH308" si="4642">AH306*AH307</f>
        <v>0</v>
      </c>
      <c r="AI308" s="82">
        <f t="shared" ref="AI308" si="4643">AI306*AI307</f>
        <v>0</v>
      </c>
      <c r="AJ308" s="82">
        <f t="shared" ref="AJ308" si="4644">AJ306*AJ307</f>
        <v>0</v>
      </c>
      <c r="AK308" s="82">
        <f t="shared" ref="AK308" si="4645">AK306*AK307</f>
        <v>0</v>
      </c>
      <c r="AL308" s="82">
        <f t="shared" ref="AL308" si="4646">AL306*AL307</f>
        <v>0</v>
      </c>
      <c r="AM308" s="82">
        <f t="shared" ref="AM308" si="4647">AM306*AM307</f>
        <v>0</v>
      </c>
      <c r="AN308" s="82">
        <f t="shared" ref="AN308" si="4648">AN306*AN307</f>
        <v>0</v>
      </c>
      <c r="AO308" s="82">
        <f t="shared" ref="AO308" si="4649">AO306*AO307</f>
        <v>0</v>
      </c>
      <c r="AP308" s="82">
        <f t="shared" ref="AP308" si="4650">AP306*AP307</f>
        <v>0</v>
      </c>
      <c r="AQ308" s="82">
        <f t="shared" ref="AQ308" si="4651">AQ306*AQ307</f>
        <v>0</v>
      </c>
      <c r="AR308" s="82">
        <f t="shared" ref="AR308" si="4652">AR306*AR307</f>
        <v>0</v>
      </c>
      <c r="AS308" s="82">
        <f t="shared" ref="AS308" si="4653">AS306*AS307</f>
        <v>0</v>
      </c>
      <c r="AT308" s="82">
        <f t="shared" ref="AT308" si="4654">AT306*AT307</f>
        <v>0</v>
      </c>
      <c r="AU308" s="82">
        <f t="shared" ref="AU308" si="4655">AU306*AU307</f>
        <v>0</v>
      </c>
      <c r="AV308" s="82">
        <f t="shared" ref="AV308" si="4656">AV306*AV307</f>
        <v>0</v>
      </c>
      <c r="AW308" s="82">
        <f t="shared" ref="AW308" si="4657">AW306*AW307</f>
        <v>0</v>
      </c>
      <c r="AX308" s="82">
        <f t="shared" ref="AX308" si="4658">AX306*AX307</f>
        <v>0</v>
      </c>
      <c r="AY308" s="82">
        <f t="shared" ref="AY308" si="4659">AY306*AY307</f>
        <v>0</v>
      </c>
      <c r="AZ308" s="82">
        <f t="shared" ref="AZ308" si="4660">AZ306*AZ307</f>
        <v>0</v>
      </c>
      <c r="BA308" s="82">
        <f t="shared" ref="BA308" si="4661">BA306*BA307</f>
        <v>0</v>
      </c>
      <c r="BB308" s="82">
        <f t="shared" ref="BB308" si="4662">BB306*BB307</f>
        <v>0</v>
      </c>
      <c r="BC308" s="82">
        <f t="shared" ref="BC308" si="4663">BC306*BC307</f>
        <v>0</v>
      </c>
      <c r="BD308" s="82">
        <f t="shared" ref="BD308" si="4664">BD306*BD307</f>
        <v>0</v>
      </c>
      <c r="BE308" s="82">
        <f t="shared" ref="BE308" si="4665">BE306*BE307</f>
        <v>0</v>
      </c>
      <c r="BF308" s="82">
        <f t="shared" ref="BF308" si="4666">BF306*BF307</f>
        <v>0</v>
      </c>
      <c r="BG308" s="82">
        <f t="shared" ref="BG308" si="4667">BG306*BG307</f>
        <v>0</v>
      </c>
      <c r="BH308" s="82">
        <f t="shared" ref="BH308" si="4668">BH306*BH307</f>
        <v>0</v>
      </c>
      <c r="BI308" s="82">
        <f t="shared" ref="BI308" si="4669">BI306*BI307</f>
        <v>0</v>
      </c>
      <c r="BJ308" s="82">
        <f t="shared" ref="BJ308" si="4670">BJ306*BJ307</f>
        <v>0</v>
      </c>
      <c r="BK308" s="82">
        <f t="shared" ref="BK308" si="4671">BK306*BK307</f>
        <v>0</v>
      </c>
      <c r="BL308" s="82">
        <f t="shared" ref="BL308" si="4672">BL306*BL307</f>
        <v>0</v>
      </c>
      <c r="BM308" s="82">
        <f t="shared" ref="BM308" si="4673">BM306*BM307</f>
        <v>0</v>
      </c>
      <c r="BN308" s="82">
        <f t="shared" ref="BN308" si="4674">BN306*BN307</f>
        <v>0</v>
      </c>
      <c r="BO308" s="82">
        <f t="shared" ref="BO308" si="4675">BO306*BO307</f>
        <v>0</v>
      </c>
      <c r="BP308" s="82">
        <f t="shared" ref="BP308" si="4676">BP306*BP307</f>
        <v>0</v>
      </c>
      <c r="BQ308" s="82">
        <f t="shared" ref="BQ308" si="4677">BQ306*BQ307</f>
        <v>0</v>
      </c>
      <c r="BR308" s="82">
        <f t="shared" ref="BR308" si="4678">BR306*BR307</f>
        <v>0</v>
      </c>
      <c r="BS308" s="82">
        <f t="shared" ref="BS308" si="4679">BS306*BS307</f>
        <v>0</v>
      </c>
      <c r="BT308" s="82">
        <f t="shared" ref="BT308" si="4680">BT306*BT307</f>
        <v>0</v>
      </c>
      <c r="BU308" s="82">
        <f t="shared" ref="BU308" si="4681">BU306*BU307</f>
        <v>0</v>
      </c>
      <c r="BV308" s="82">
        <f t="shared" ref="BV308" si="4682">BV306*BV307</f>
        <v>0</v>
      </c>
      <c r="BW308" s="82">
        <f t="shared" ref="BW308" si="4683">BW306*BW307</f>
        <v>0</v>
      </c>
      <c r="BX308" s="82">
        <f t="shared" ref="BX308" si="4684">BX306*BX307</f>
        <v>0</v>
      </c>
      <c r="BY308" s="82">
        <f t="shared" ref="BY308" si="4685">BY306*BY307</f>
        <v>0</v>
      </c>
      <c r="BZ308" s="82">
        <f t="shared" ref="BZ308" si="4686">BZ306*BZ307</f>
        <v>0</v>
      </c>
      <c r="CA308" s="82">
        <f t="shared" ref="CA308" si="4687">CA306*CA307</f>
        <v>0</v>
      </c>
      <c r="CB308" s="82">
        <f t="shared" ref="CB308" si="4688">CB306*CB307</f>
        <v>0</v>
      </c>
      <c r="CC308" s="82">
        <f t="shared" ref="CC308" si="4689">CC306*CC307</f>
        <v>0</v>
      </c>
      <c r="CD308" s="82">
        <f t="shared" ref="CD308" si="4690">CD306*CD307</f>
        <v>0</v>
      </c>
      <c r="CE308" s="82">
        <f t="shared" ref="CE308" si="4691">CE306*CE307</f>
        <v>0</v>
      </c>
      <c r="CF308" s="82">
        <f t="shared" ref="CF308" si="4692">CF306*CF307</f>
        <v>0</v>
      </c>
      <c r="CG308" s="82">
        <f t="shared" ref="CG308" si="4693">CG306*CG307</f>
        <v>0</v>
      </c>
      <c r="CH308" s="82">
        <f t="shared" ref="CH308" si="4694">CH306*CH307</f>
        <v>0</v>
      </c>
      <c r="CI308" s="82">
        <f t="shared" ref="CI308" si="4695">CI306*CI307</f>
        <v>0</v>
      </c>
      <c r="CJ308" s="82">
        <f t="shared" ref="CJ308" si="4696">CJ306*CJ307</f>
        <v>0</v>
      </c>
      <c r="CK308" s="82">
        <f t="shared" ref="CK308" si="4697">CK306*CK307</f>
        <v>0</v>
      </c>
      <c r="CL308" s="82">
        <f t="shared" ref="CL308" si="4698">CL306*CL307</f>
        <v>0</v>
      </c>
      <c r="CM308" s="82">
        <f t="shared" ref="CM308" si="4699">CM306*CM307</f>
        <v>0</v>
      </c>
      <c r="CN308" s="82">
        <f t="shared" ref="CN308" si="4700">CN306*CN307</f>
        <v>0</v>
      </c>
      <c r="CO308" s="82">
        <f t="shared" ref="CO308" si="4701">CO306*CO307</f>
        <v>0</v>
      </c>
      <c r="CP308" s="82">
        <f t="shared" ref="CP308" si="4702">CP306*CP307</f>
        <v>0</v>
      </c>
      <c r="CQ308" s="82">
        <f t="shared" ref="CQ308" si="4703">CQ306*CQ307</f>
        <v>0</v>
      </c>
      <c r="CR308" s="82">
        <f t="shared" ref="CR308" si="4704">CR306*CR307</f>
        <v>0</v>
      </c>
      <c r="CS308" s="82">
        <f t="shared" ref="CS308" si="4705">CS306*CS307</f>
        <v>0</v>
      </c>
      <c r="CT308" s="82">
        <f t="shared" ref="CT308" si="4706">CT306*CT307</f>
        <v>0</v>
      </c>
      <c r="CU308" s="82">
        <f t="shared" ref="CU308" si="4707">CU306*CU307</f>
        <v>0</v>
      </c>
      <c r="CV308" s="82">
        <f t="shared" ref="CV308" si="4708">CV306*CV307</f>
        <v>0</v>
      </c>
      <c r="CW308" s="82">
        <f t="shared" ref="CW308" si="4709">CW306*CW307</f>
        <v>0</v>
      </c>
      <c r="CX308" s="82">
        <f t="shared" ref="CX308" si="4710">CX306*CX307</f>
        <v>0</v>
      </c>
      <c r="CY308" s="82">
        <f t="shared" ref="CY308" si="4711">CY306*CY307</f>
        <v>0</v>
      </c>
      <c r="CZ308" s="82">
        <f t="shared" ref="CZ308" si="4712">CZ306*CZ307</f>
        <v>0</v>
      </c>
      <c r="DA308" s="82">
        <f t="shared" ref="DA308" si="4713">DA306*DA307</f>
        <v>0</v>
      </c>
      <c r="DB308" s="82">
        <f t="shared" ref="DB308" si="4714">DB306*DB307</f>
        <v>0</v>
      </c>
      <c r="DC308" s="82">
        <f t="shared" ref="DC308" si="4715">DC306*DC307</f>
        <v>0</v>
      </c>
      <c r="DD308" s="82">
        <f t="shared" ref="DD308" si="4716">DD306*DD307</f>
        <v>0</v>
      </c>
      <c r="DE308" s="82">
        <f t="shared" ref="DE308" si="4717">DE306*DE307</f>
        <v>0</v>
      </c>
      <c r="DF308" s="82">
        <f t="shared" ref="DF308" si="4718">DF306*DF307</f>
        <v>0</v>
      </c>
      <c r="DG308" s="82">
        <f t="shared" ref="DG308" si="4719">DG306*DG307</f>
        <v>0</v>
      </c>
      <c r="DH308" s="82">
        <f t="shared" ref="DH308" si="4720">DH306*DH307</f>
        <v>0</v>
      </c>
      <c r="DI308" s="82">
        <f t="shared" ref="DI308" si="4721">DI306*DI307</f>
        <v>0</v>
      </c>
      <c r="DJ308" s="82">
        <f t="shared" ref="DJ308" si="4722">DJ306*DJ307</f>
        <v>0</v>
      </c>
      <c r="DK308" s="82">
        <f t="shared" ref="DK308" si="4723">DK306*DK307</f>
        <v>0</v>
      </c>
      <c r="DL308" s="82">
        <f t="shared" ref="DL308" si="4724">DL306*DL307</f>
        <v>0</v>
      </c>
      <c r="DM308" s="82">
        <f t="shared" ref="DM308" si="4725">DM306*DM307</f>
        <v>0</v>
      </c>
      <c r="DN308" s="82">
        <f t="shared" ref="DN308" si="4726">DN306*DN307</f>
        <v>0</v>
      </c>
      <c r="DO308" s="82">
        <f t="shared" ref="DO308" si="4727">DO306*DO307</f>
        <v>0</v>
      </c>
      <c r="DP308" s="82">
        <f t="shared" ref="DP308" si="4728">DP306*DP307</f>
        <v>0</v>
      </c>
      <c r="DQ308" s="82">
        <f t="shared" ref="DQ308" si="4729">DQ306*DQ307</f>
        <v>0</v>
      </c>
      <c r="DR308" s="82">
        <f t="shared" ref="DR308" si="4730">DR306*DR307</f>
        <v>0</v>
      </c>
      <c r="DS308" s="82">
        <f t="shared" ref="DS308" si="4731">DS306*DS307</f>
        <v>0</v>
      </c>
      <c r="DT308" s="82">
        <f t="shared" ref="DT308" si="4732">DT306*DT307</f>
        <v>0</v>
      </c>
      <c r="DU308" s="82">
        <f t="shared" ref="DU308" si="4733">DU306*DU307</f>
        <v>0</v>
      </c>
      <c r="DV308" s="82">
        <f t="shared" ref="DV308" si="4734">DV306*DV307</f>
        <v>0</v>
      </c>
      <c r="DW308" s="82">
        <f t="shared" ref="DW308" si="4735">DW306*DW307</f>
        <v>0</v>
      </c>
      <c r="DX308" s="82">
        <f t="shared" ref="DX308" si="4736">DX306*DX307</f>
        <v>0</v>
      </c>
      <c r="DY308" s="82">
        <f t="shared" ref="DY308" si="4737">DY306*DY307</f>
        <v>0</v>
      </c>
      <c r="DZ308" s="82">
        <f t="shared" ref="DZ308" si="4738">DZ306*DZ307</f>
        <v>0</v>
      </c>
      <c r="EA308" s="82">
        <f t="shared" ref="EA308" si="4739">EA306*EA307</f>
        <v>0</v>
      </c>
      <c r="EB308" s="82">
        <f t="shared" ref="EB308" si="4740">EB306*EB307</f>
        <v>0</v>
      </c>
    </row>
    <row r="309" spans="3:132" outlineLevel="1" x14ac:dyDescent="0.25">
      <c r="C309" s="32"/>
      <c r="G309" s="52"/>
      <c r="H309" s="29"/>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row>
    <row r="310" spans="3:132" ht="13" outlineLevel="1" x14ac:dyDescent="0.3">
      <c r="C310" s="340" t="s">
        <v>504</v>
      </c>
      <c r="G310" s="52"/>
      <c r="H310" s="29"/>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row>
    <row r="311" spans="3:132" outlineLevel="1" x14ac:dyDescent="0.25">
      <c r="C311" s="318" t="s">
        <v>547</v>
      </c>
      <c r="G311" s="52" t="s">
        <v>604</v>
      </c>
      <c r="H311" s="46">
        <f t="shared" ref="H311" si="4741">SUM(J311:EB311)</f>
        <v>0</v>
      </c>
      <c r="J311" s="82">
        <f t="shared" ref="J311:AO311" si="4742">J289</f>
        <v>0</v>
      </c>
      <c r="K311" s="82">
        <f t="shared" si="4742"/>
        <v>0</v>
      </c>
      <c r="L311" s="82">
        <f t="shared" si="4742"/>
        <v>0</v>
      </c>
      <c r="M311" s="82">
        <f t="shared" si="4742"/>
        <v>0</v>
      </c>
      <c r="N311" s="82">
        <f t="shared" si="4742"/>
        <v>0</v>
      </c>
      <c r="O311" s="82">
        <f t="shared" si="4742"/>
        <v>0</v>
      </c>
      <c r="P311" s="82">
        <f t="shared" si="4742"/>
        <v>0</v>
      </c>
      <c r="Q311" s="82">
        <f t="shared" si="4742"/>
        <v>0</v>
      </c>
      <c r="R311" s="82">
        <f t="shared" si="4742"/>
        <v>0</v>
      </c>
      <c r="S311" s="82">
        <f t="shared" si="4742"/>
        <v>0</v>
      </c>
      <c r="T311" s="82">
        <f t="shared" si="4742"/>
        <v>0</v>
      </c>
      <c r="U311" s="82">
        <f t="shared" si="4742"/>
        <v>0</v>
      </c>
      <c r="V311" s="82">
        <f t="shared" si="4742"/>
        <v>0</v>
      </c>
      <c r="W311" s="82">
        <f t="shared" si="4742"/>
        <v>0</v>
      </c>
      <c r="X311" s="82">
        <f t="shared" si="4742"/>
        <v>0</v>
      </c>
      <c r="Y311" s="82">
        <f t="shared" si="4742"/>
        <v>0</v>
      </c>
      <c r="Z311" s="82">
        <f t="shared" si="4742"/>
        <v>0</v>
      </c>
      <c r="AA311" s="82">
        <f t="shared" si="4742"/>
        <v>0</v>
      </c>
      <c r="AB311" s="82">
        <f t="shared" si="4742"/>
        <v>0</v>
      </c>
      <c r="AC311" s="82">
        <f t="shared" si="4742"/>
        <v>0</v>
      </c>
      <c r="AD311" s="82">
        <f t="shared" si="4742"/>
        <v>0</v>
      </c>
      <c r="AE311" s="82">
        <f t="shared" si="4742"/>
        <v>0</v>
      </c>
      <c r="AF311" s="82">
        <f t="shared" si="4742"/>
        <v>0</v>
      </c>
      <c r="AG311" s="82">
        <f t="shared" si="4742"/>
        <v>0</v>
      </c>
      <c r="AH311" s="82">
        <f t="shared" si="4742"/>
        <v>0</v>
      </c>
      <c r="AI311" s="82">
        <f t="shared" si="4742"/>
        <v>0</v>
      </c>
      <c r="AJ311" s="82">
        <f t="shared" si="4742"/>
        <v>0</v>
      </c>
      <c r="AK311" s="82">
        <f t="shared" si="4742"/>
        <v>0</v>
      </c>
      <c r="AL311" s="82">
        <f t="shared" si="4742"/>
        <v>0</v>
      </c>
      <c r="AM311" s="82">
        <f t="shared" si="4742"/>
        <v>0</v>
      </c>
      <c r="AN311" s="82">
        <f t="shared" si="4742"/>
        <v>0</v>
      </c>
      <c r="AO311" s="82">
        <f t="shared" si="4742"/>
        <v>0</v>
      </c>
      <c r="AP311" s="82">
        <f t="shared" ref="AP311:BU311" si="4743">AP289</f>
        <v>0</v>
      </c>
      <c r="AQ311" s="82">
        <f t="shared" si="4743"/>
        <v>0</v>
      </c>
      <c r="AR311" s="82">
        <f t="shared" si="4743"/>
        <v>0</v>
      </c>
      <c r="AS311" s="82">
        <f t="shared" si="4743"/>
        <v>0</v>
      </c>
      <c r="AT311" s="82">
        <f t="shared" si="4743"/>
        <v>0</v>
      </c>
      <c r="AU311" s="82">
        <f t="shared" si="4743"/>
        <v>0</v>
      </c>
      <c r="AV311" s="82">
        <f t="shared" si="4743"/>
        <v>0</v>
      </c>
      <c r="AW311" s="82">
        <f t="shared" si="4743"/>
        <v>0</v>
      </c>
      <c r="AX311" s="82">
        <f t="shared" si="4743"/>
        <v>0</v>
      </c>
      <c r="AY311" s="82">
        <f t="shared" si="4743"/>
        <v>0</v>
      </c>
      <c r="AZ311" s="82">
        <f t="shared" si="4743"/>
        <v>0</v>
      </c>
      <c r="BA311" s="82">
        <f t="shared" si="4743"/>
        <v>0</v>
      </c>
      <c r="BB311" s="82">
        <f t="shared" si="4743"/>
        <v>0</v>
      </c>
      <c r="BC311" s="82">
        <f t="shared" si="4743"/>
        <v>0</v>
      </c>
      <c r="BD311" s="82">
        <f t="shared" si="4743"/>
        <v>0</v>
      </c>
      <c r="BE311" s="82">
        <f t="shared" si="4743"/>
        <v>0</v>
      </c>
      <c r="BF311" s="82">
        <f t="shared" si="4743"/>
        <v>0</v>
      </c>
      <c r="BG311" s="82">
        <f t="shared" si="4743"/>
        <v>0</v>
      </c>
      <c r="BH311" s="82">
        <f t="shared" si="4743"/>
        <v>0</v>
      </c>
      <c r="BI311" s="82">
        <f t="shared" si="4743"/>
        <v>0</v>
      </c>
      <c r="BJ311" s="82">
        <f t="shared" si="4743"/>
        <v>0</v>
      </c>
      <c r="BK311" s="82">
        <f t="shared" si="4743"/>
        <v>0</v>
      </c>
      <c r="BL311" s="82">
        <f t="shared" si="4743"/>
        <v>0</v>
      </c>
      <c r="BM311" s="82">
        <f t="shared" si="4743"/>
        <v>0</v>
      </c>
      <c r="BN311" s="82">
        <f t="shared" si="4743"/>
        <v>0</v>
      </c>
      <c r="BO311" s="82">
        <f t="shared" si="4743"/>
        <v>0</v>
      </c>
      <c r="BP311" s="82">
        <f t="shared" si="4743"/>
        <v>0</v>
      </c>
      <c r="BQ311" s="82">
        <f t="shared" si="4743"/>
        <v>0</v>
      </c>
      <c r="BR311" s="82">
        <f t="shared" si="4743"/>
        <v>0</v>
      </c>
      <c r="BS311" s="82">
        <f t="shared" si="4743"/>
        <v>0</v>
      </c>
      <c r="BT311" s="82">
        <f t="shared" si="4743"/>
        <v>0</v>
      </c>
      <c r="BU311" s="82">
        <f t="shared" si="4743"/>
        <v>0</v>
      </c>
      <c r="BV311" s="82">
        <f t="shared" ref="BV311:DA311" si="4744">BV289</f>
        <v>0</v>
      </c>
      <c r="BW311" s="82">
        <f t="shared" si="4744"/>
        <v>0</v>
      </c>
      <c r="BX311" s="82">
        <f t="shared" si="4744"/>
        <v>0</v>
      </c>
      <c r="BY311" s="82">
        <f t="shared" si="4744"/>
        <v>0</v>
      </c>
      <c r="BZ311" s="82">
        <f t="shared" si="4744"/>
        <v>0</v>
      </c>
      <c r="CA311" s="82">
        <f t="shared" si="4744"/>
        <v>0</v>
      </c>
      <c r="CB311" s="82">
        <f t="shared" si="4744"/>
        <v>0</v>
      </c>
      <c r="CC311" s="82">
        <f t="shared" si="4744"/>
        <v>0</v>
      </c>
      <c r="CD311" s="82">
        <f t="shared" si="4744"/>
        <v>0</v>
      </c>
      <c r="CE311" s="82">
        <f t="shared" si="4744"/>
        <v>0</v>
      </c>
      <c r="CF311" s="82">
        <f t="shared" si="4744"/>
        <v>0</v>
      </c>
      <c r="CG311" s="82">
        <f t="shared" si="4744"/>
        <v>0</v>
      </c>
      <c r="CH311" s="82">
        <f t="shared" si="4744"/>
        <v>0</v>
      </c>
      <c r="CI311" s="82">
        <f t="shared" si="4744"/>
        <v>0</v>
      </c>
      <c r="CJ311" s="82">
        <f t="shared" si="4744"/>
        <v>0</v>
      </c>
      <c r="CK311" s="82">
        <f t="shared" si="4744"/>
        <v>0</v>
      </c>
      <c r="CL311" s="82">
        <f t="shared" si="4744"/>
        <v>0</v>
      </c>
      <c r="CM311" s="82">
        <f t="shared" si="4744"/>
        <v>0</v>
      </c>
      <c r="CN311" s="82">
        <f t="shared" si="4744"/>
        <v>0</v>
      </c>
      <c r="CO311" s="82">
        <f t="shared" si="4744"/>
        <v>0</v>
      </c>
      <c r="CP311" s="82">
        <f t="shared" si="4744"/>
        <v>0</v>
      </c>
      <c r="CQ311" s="82">
        <f t="shared" si="4744"/>
        <v>0</v>
      </c>
      <c r="CR311" s="82">
        <f t="shared" si="4744"/>
        <v>0</v>
      </c>
      <c r="CS311" s="82">
        <f t="shared" si="4744"/>
        <v>0</v>
      </c>
      <c r="CT311" s="82">
        <f t="shared" si="4744"/>
        <v>0</v>
      </c>
      <c r="CU311" s="82">
        <f t="shared" si="4744"/>
        <v>0</v>
      </c>
      <c r="CV311" s="82">
        <f t="shared" si="4744"/>
        <v>0</v>
      </c>
      <c r="CW311" s="82">
        <f t="shared" si="4744"/>
        <v>0</v>
      </c>
      <c r="CX311" s="82">
        <f t="shared" si="4744"/>
        <v>0</v>
      </c>
      <c r="CY311" s="82">
        <f t="shared" si="4744"/>
        <v>0</v>
      </c>
      <c r="CZ311" s="82">
        <f t="shared" si="4744"/>
        <v>0</v>
      </c>
      <c r="DA311" s="82">
        <f t="shared" si="4744"/>
        <v>0</v>
      </c>
      <c r="DB311" s="82">
        <f t="shared" ref="DB311:EB311" si="4745">DB289</f>
        <v>0</v>
      </c>
      <c r="DC311" s="82">
        <f t="shared" si="4745"/>
        <v>0</v>
      </c>
      <c r="DD311" s="82">
        <f t="shared" si="4745"/>
        <v>0</v>
      </c>
      <c r="DE311" s="82">
        <f t="shared" si="4745"/>
        <v>0</v>
      </c>
      <c r="DF311" s="82">
        <f t="shared" si="4745"/>
        <v>0</v>
      </c>
      <c r="DG311" s="82">
        <f t="shared" si="4745"/>
        <v>0</v>
      </c>
      <c r="DH311" s="82">
        <f t="shared" si="4745"/>
        <v>0</v>
      </c>
      <c r="DI311" s="82">
        <f t="shared" si="4745"/>
        <v>0</v>
      </c>
      <c r="DJ311" s="82">
        <f t="shared" si="4745"/>
        <v>0</v>
      </c>
      <c r="DK311" s="82">
        <f t="shared" si="4745"/>
        <v>0</v>
      </c>
      <c r="DL311" s="82">
        <f t="shared" si="4745"/>
        <v>0</v>
      </c>
      <c r="DM311" s="82">
        <f t="shared" si="4745"/>
        <v>0</v>
      </c>
      <c r="DN311" s="82">
        <f t="shared" si="4745"/>
        <v>0</v>
      </c>
      <c r="DO311" s="82">
        <f t="shared" si="4745"/>
        <v>0</v>
      </c>
      <c r="DP311" s="82">
        <f t="shared" si="4745"/>
        <v>0</v>
      </c>
      <c r="DQ311" s="82">
        <f t="shared" si="4745"/>
        <v>0</v>
      </c>
      <c r="DR311" s="82">
        <f t="shared" si="4745"/>
        <v>0</v>
      </c>
      <c r="DS311" s="82">
        <f t="shared" si="4745"/>
        <v>0</v>
      </c>
      <c r="DT311" s="82">
        <f t="shared" si="4745"/>
        <v>0</v>
      </c>
      <c r="DU311" s="82">
        <f t="shared" si="4745"/>
        <v>0</v>
      </c>
      <c r="DV311" s="82">
        <f t="shared" si="4745"/>
        <v>0</v>
      </c>
      <c r="DW311" s="82">
        <f t="shared" si="4745"/>
        <v>0</v>
      </c>
      <c r="DX311" s="82">
        <f t="shared" si="4745"/>
        <v>0</v>
      </c>
      <c r="DY311" s="82">
        <f t="shared" si="4745"/>
        <v>0</v>
      </c>
      <c r="DZ311" s="82">
        <f t="shared" si="4745"/>
        <v>0</v>
      </c>
      <c r="EA311" s="82">
        <f t="shared" si="4745"/>
        <v>0</v>
      </c>
      <c r="EB311" s="82">
        <f t="shared" si="4745"/>
        <v>0</v>
      </c>
    </row>
    <row r="312" spans="3:132" outlineLevel="1" x14ac:dyDescent="0.25">
      <c r="C312" s="317" t="s">
        <v>485</v>
      </c>
      <c r="D312" s="125">
        <f>Assumptions!M16</f>
        <v>0.64</v>
      </c>
      <c r="E312" s="79">
        <f>Assumptions!M13</f>
        <v>45658</v>
      </c>
      <c r="G312" s="52" t="s">
        <v>215</v>
      </c>
      <c r="H312" s="50">
        <f t="shared" ref="H312" si="4746">SUM(J312:EB312)</f>
        <v>0.99999999999999989</v>
      </c>
      <c r="J312" s="129"/>
      <c r="K312" s="155">
        <f>ROUND(($D$312/MiY*(SUM($J$312:J312)&lt;=1)+IF(SUM($J$312:J312)+($D$312/MiY)&gt;1,1-(SUM($J$312:J312)+($D$312/MiY)),0)),5)*(K$7&gt;=$E$312)</f>
        <v>0</v>
      </c>
      <c r="L312" s="155">
        <f>ROUND(($D$312/MiY*(SUM($J$312:K312)&lt;=1)+IF(SUM($J$312:K312)+($D$312/MiY)&gt;1,1-(SUM($J$312:K312)+($D$312/MiY)),0)),5)*(L$7&gt;=$E$312)</f>
        <v>0</v>
      </c>
      <c r="M312" s="155">
        <f>ROUND(($D$312/MiY*(SUM($J$312:L312)&lt;=1)+IF(SUM($J$312:L312)+($D$312/MiY)&gt;1,1-(SUM($J$312:L312)+($D$312/MiY)),0)),5)*(M$7&gt;=$E$312)</f>
        <v>0</v>
      </c>
      <c r="N312" s="155">
        <f>ROUND(($D$312/MiY*(SUM($J$312:M312)&lt;=1)+IF(SUM($J$312:M312)+($D$312/MiY)&gt;1,1-(SUM($J$312:M312)+($D$312/MiY)),0)),5)*(N$7&gt;=$E$312)</f>
        <v>0</v>
      </c>
      <c r="O312" s="155">
        <f>ROUND(($D$312/MiY*(SUM($J$312:N312)&lt;=1)+IF(SUM($J$312:N312)+($D$312/MiY)&gt;1,1-(SUM($J$312:N312)+($D$312/MiY)),0)),5)*(O$7&gt;=$E$312)</f>
        <v>0</v>
      </c>
      <c r="P312" s="155">
        <f>ROUND(($D$312/MiY*(SUM($J$312:O312)&lt;=1)+IF(SUM($J$312:O312)+($D$312/MiY)&gt;1,1-(SUM($J$312:O312)+($D$312/MiY)),0)),5)*(P$7&gt;=$E$312)</f>
        <v>0</v>
      </c>
      <c r="Q312" s="155">
        <f>ROUND(($D$312/MiY*(SUM($J$312:P312)&lt;=1)+IF(SUM($J$312:P312)+($D$312/MiY)&gt;1,1-(SUM($J$312:P312)+($D$312/MiY)),0)),5)*(Q$7&gt;=$E$312)</f>
        <v>0</v>
      </c>
      <c r="R312" s="155">
        <f>ROUND(($D$312/MiY*(SUM($J$312:Q312)&lt;=1)+IF(SUM($J$312:Q312)+($D$312/MiY)&gt;1,1-(SUM($J$312:Q312)+($D$312/MiY)),0)),5)*(R$7&gt;=$E$312)</f>
        <v>0</v>
      </c>
      <c r="S312" s="155">
        <f>ROUND(($D$312/MiY*(SUM($J$312:R312)&lt;=1)+IF(SUM($J$312:R312)+($D$312/MiY)&gt;1,1-(SUM($J$312:R312)+($D$312/MiY)),0)),5)*(S$7&gt;=$E$312)</f>
        <v>0</v>
      </c>
      <c r="T312" s="155">
        <f>ROUND(($D$312/MiY*(SUM($J$312:S312)&lt;=1)+IF(SUM($J$312:S312)+($D$312/MiY)&gt;1,1-(SUM($J$312:S312)+($D$312/MiY)),0)),5)*(T$7&gt;=$E$312)</f>
        <v>0</v>
      </c>
      <c r="U312" s="155">
        <f>ROUND(($D$312/MiY*(SUM($J$312:T312)&lt;=1)+IF(SUM($J$312:T312)+($D$312/MiY)&gt;1,1-(SUM($J$312:T312)+($D$312/MiY)),0)),5)*(U$7&gt;=$E$312)</f>
        <v>0</v>
      </c>
      <c r="V312" s="155">
        <f>ROUND(($D$312/MiY*(SUM($J$312:U312)&lt;=1)+IF(SUM($J$312:U312)+($D$312/MiY)&gt;1,1-(SUM($J$312:U312)+($D$312/MiY)),0)),5)*(V$7&gt;=$E$312)</f>
        <v>0</v>
      </c>
      <c r="W312" s="155">
        <f>ROUND(($D$312/MiY*(SUM($J$312:V312)&lt;=1)+IF(SUM($J$312:V312)+($D$312/MiY)&gt;1,1-(SUM($J$312:V312)+($D$312/MiY)),0)),5)*(W$7&gt;=$E$312)</f>
        <v>0</v>
      </c>
      <c r="X312" s="155">
        <f>ROUND(($D$312/MiY*(SUM($J$312:W312)&lt;=1)+IF(SUM($J$312:W312)+($D$312/MiY)&gt;1,1-(SUM($J$312:W312)+($D$312/MiY)),0)),5)*(X$7&gt;=$E$312)</f>
        <v>0</v>
      </c>
      <c r="Y312" s="155">
        <f>ROUND(($D$312/MiY*(SUM($J$312:X312)&lt;=1)+IF(SUM($J$312:X312)+($D$312/MiY)&gt;1,1-(SUM($J$312:X312)+($D$312/MiY)),0)),5)*(Y$7&gt;=$E$312)</f>
        <v>0</v>
      </c>
      <c r="Z312" s="155">
        <f>ROUND(($D$312/MiY*(SUM($J$312:Y312)&lt;=1)+IF(SUM($J$312:Y312)+($D$312/MiY)&gt;1,1-(SUM($J$312:Y312)+($D$312/MiY)),0)),5)*(Z$7&gt;=$E$312)</f>
        <v>0</v>
      </c>
      <c r="AA312" s="155">
        <f>ROUND(($D$312/MiY*(SUM($J$312:Z312)&lt;=1)+IF(SUM($J$312:Z312)+($D$312/MiY)&gt;1,1-(SUM($J$312:Z312)+($D$312/MiY)),0)),5)*(AA$7&gt;=$E$312)</f>
        <v>0</v>
      </c>
      <c r="AB312" s="155">
        <f>ROUND(($D$312/MiY*(SUM($J$312:AA312)&lt;=1)+IF(SUM($J$312:AA312)+($D$312/MiY)&gt;1,1-(SUM($J$312:AA312)+($D$312/MiY)),0)),5)*(AB$7&gt;=$E$312)</f>
        <v>0</v>
      </c>
      <c r="AC312" s="155">
        <f>ROUND(($D$312/MiY*(SUM($J$312:AB312)&lt;=1)+IF(SUM($J$312:AB312)+($D$312/MiY)&gt;1,1-(SUM($J$312:AB312)+($D$312/MiY)),0)),5)*(AC$7&gt;=$E$312)</f>
        <v>0</v>
      </c>
      <c r="AD312" s="155">
        <f>ROUND(($D$312/MiY*(SUM($J$312:AC312)&lt;=1)+IF(SUM($J$312:AC312)+($D$312/MiY)&gt;1,1-(SUM($J$312:AC312)+($D$312/MiY)),0)),5)*(AD$7&gt;=$E$312)</f>
        <v>0</v>
      </c>
      <c r="AE312" s="155">
        <f>ROUND(($D$312/MiY*(SUM($J$312:AD312)&lt;=1)+IF(SUM($J$312:AD312)+($D$312/MiY)&gt;1,1-(SUM($J$312:AD312)+($D$312/MiY)),0)),5)*(AE$7&gt;=$E$312)</f>
        <v>0</v>
      </c>
      <c r="AF312" s="155">
        <f>ROUND(($D$312/MiY*(SUM($J$312:AE312)&lt;=1)+IF(SUM($J$312:AE312)+($D$312/MiY)&gt;1,1-(SUM($J$312:AE312)+($D$312/MiY)),0)),5)*(AF$7&gt;=$E$312)</f>
        <v>0</v>
      </c>
      <c r="AG312" s="155">
        <f>ROUND(($D$312/MiY*(SUM($J$312:AF312)&lt;=1)+IF(SUM($J$312:AF312)+($D$312/MiY)&gt;1,1-(SUM($J$312:AF312)+($D$312/MiY)),0)),5)*(AG$7&gt;=$E$312)</f>
        <v>0</v>
      </c>
      <c r="AH312" s="155">
        <f>ROUND(($D$312/MiY*(SUM($J$312:AG312)&lt;=1)+IF(SUM($J$312:AG312)+($D$312/MiY)&gt;1,1-(SUM($J$312:AG312)+($D$312/MiY)),0)),5)*(AH$7&gt;=$E$312)</f>
        <v>5.3330000000000002E-2</v>
      </c>
      <c r="AI312" s="155">
        <f>ROUND(($D$312/MiY*(SUM($J$312:AH312)&lt;=1)+IF(SUM($J$312:AH312)+($D$312/MiY)&gt;1,1-(SUM($J$312:AH312)+($D$312/MiY)),0)),5)*(AI$7&gt;=$E$312)</f>
        <v>5.3330000000000002E-2</v>
      </c>
      <c r="AJ312" s="155">
        <f>ROUND(($D$312/MiY*(SUM($J$312:AI312)&lt;=1)+IF(SUM($J$312:AI312)+($D$312/MiY)&gt;1,1-(SUM($J$312:AI312)+($D$312/MiY)),0)),5)*(AJ$7&gt;=$E$312)</f>
        <v>5.3330000000000002E-2</v>
      </c>
      <c r="AK312" s="155">
        <f>ROUND(($D$312/MiY*(SUM($J$312:AJ312)&lt;=1)+IF(SUM($J$312:AJ312)+($D$312/MiY)&gt;1,1-(SUM($J$312:AJ312)+($D$312/MiY)),0)),5)*(AK$7&gt;=$E$312)</f>
        <v>5.3330000000000002E-2</v>
      </c>
      <c r="AL312" s="155">
        <f>ROUND(($D$312/MiY*(SUM($J$312:AK312)&lt;=1)+IF(SUM($J$312:AK312)+($D$312/MiY)&gt;1,1-(SUM($J$312:AK312)+($D$312/MiY)),0)),5)*(AL$7&gt;=$E$312)</f>
        <v>5.3330000000000002E-2</v>
      </c>
      <c r="AM312" s="155">
        <f>ROUND(($D$312/MiY*(SUM($J$312:AL312)&lt;=1)+IF(SUM($J$312:AL312)+($D$312/MiY)&gt;1,1-(SUM($J$312:AL312)+($D$312/MiY)),0)),5)*(AM$7&gt;=$E$312)</f>
        <v>5.3330000000000002E-2</v>
      </c>
      <c r="AN312" s="155">
        <f>ROUND(($D$312/MiY*(SUM($J$312:AM312)&lt;=1)+IF(SUM($J$312:AM312)+($D$312/MiY)&gt;1,1-(SUM($J$312:AM312)+($D$312/MiY)),0)),5)*(AN$7&gt;=$E$312)</f>
        <v>5.3330000000000002E-2</v>
      </c>
      <c r="AO312" s="155">
        <f>ROUND(($D$312/MiY*(SUM($J$312:AN312)&lt;=1)+IF(SUM($J$312:AN312)+($D$312/MiY)&gt;1,1-(SUM($J$312:AN312)+($D$312/MiY)),0)),5)*(AO$7&gt;=$E$312)</f>
        <v>5.3330000000000002E-2</v>
      </c>
      <c r="AP312" s="155">
        <f>ROUND(($D$312/MiY*(SUM($J$312:AO312)&lt;=1)+IF(SUM($J$312:AO312)+($D$312/MiY)&gt;1,1-(SUM($J$312:AO312)+($D$312/MiY)),0)),5)*(AP$7&gt;=$E$312)</f>
        <v>5.3330000000000002E-2</v>
      </c>
      <c r="AQ312" s="155">
        <f>ROUND(($D$312/MiY*(SUM($J$312:AP312)&lt;=1)+IF(SUM($J$312:AP312)+($D$312/MiY)&gt;1,1-(SUM($J$312:AP312)+($D$312/MiY)),0)),5)*(AQ$7&gt;=$E$312)</f>
        <v>5.3330000000000002E-2</v>
      </c>
      <c r="AR312" s="155">
        <f>ROUND(($D$312/MiY*(SUM($J$312:AQ312)&lt;=1)+IF(SUM($J$312:AQ312)+($D$312/MiY)&gt;1,1-(SUM($J$312:AQ312)+($D$312/MiY)),0)),5)*(AR$7&gt;=$E$312)</f>
        <v>5.3330000000000002E-2</v>
      </c>
      <c r="AS312" s="155">
        <f>ROUND(($D$312/MiY*(SUM($J$312:AR312)&lt;=1)+IF(SUM($J$312:AR312)+($D$312/MiY)&gt;1,1-(SUM($J$312:AR312)+($D$312/MiY)),0)),5)*(AS$7&gt;=$E$312)</f>
        <v>5.3330000000000002E-2</v>
      </c>
      <c r="AT312" s="155">
        <f>ROUND(($D$312/MiY*(SUM($J$312:AS312)&lt;=1)+IF(SUM($J$312:AS312)+($D$312/MiY)&gt;1,1-(SUM($J$312:AS312)+($D$312/MiY)),0)),5)*(AT$7&gt;=$E$312)</f>
        <v>5.3330000000000002E-2</v>
      </c>
      <c r="AU312" s="155">
        <f>ROUND(($D$312/MiY*(SUM($J$312:AT312)&lt;=1)+IF(SUM($J$312:AT312)+($D$312/MiY)&gt;1,1-(SUM($J$312:AT312)+($D$312/MiY)),0)),5)*(AU$7&gt;=$E$312)</f>
        <v>5.3330000000000002E-2</v>
      </c>
      <c r="AV312" s="155">
        <f>ROUND(($D$312/MiY*(SUM($J$312:AU312)&lt;=1)+IF(SUM($J$312:AU312)+($D$312/MiY)&gt;1,1-(SUM($J$312:AU312)+($D$312/MiY)),0)),5)*(AV$7&gt;=$E$312)</f>
        <v>5.3330000000000002E-2</v>
      </c>
      <c r="AW312" s="155">
        <f>ROUND(($D$312/MiY*(SUM($J$312:AV312)&lt;=1)+IF(SUM($J$312:AV312)+($D$312/MiY)&gt;1,1-(SUM($J$312:AV312)+($D$312/MiY)),0)),5)*(AW$7&gt;=$E$312)</f>
        <v>5.3330000000000002E-2</v>
      </c>
      <c r="AX312" s="155">
        <f>ROUND(($D$312/MiY*(SUM($J$312:AW312)&lt;=1)+IF(SUM($J$312:AW312)+($D$312/MiY)&gt;1,1-(SUM($J$312:AW312)+($D$312/MiY)),0)),5)*(AX$7&gt;=$E$312)</f>
        <v>5.3330000000000002E-2</v>
      </c>
      <c r="AY312" s="155">
        <f>ROUND(($D$312/MiY*(SUM($J$312:AX312)&lt;=1)+IF(SUM($J$312:AX312)+($D$312/MiY)&gt;1,1-(SUM($J$312:AX312)+($D$312/MiY)),0)),5)*(AY$7&gt;=$E$312)</f>
        <v>5.3330000000000002E-2</v>
      </c>
      <c r="AZ312" s="155">
        <f>ROUND(($D$312/MiY*(SUM($J$312:AY312)&lt;=1)+IF(SUM($J$312:AY312)+($D$312/MiY)&gt;1,1-(SUM($J$312:AY312)+($D$312/MiY)),0)),5)*(AZ$7&gt;=$E$312)</f>
        <v>4.0059999999999998E-2</v>
      </c>
      <c r="BA312" s="155">
        <f>ROUND(($D$312/MiY*(SUM($J$312:AZ312)&lt;=1)+IF(SUM($J$312:AZ312)+($D$312/MiY)&gt;1,1-(SUM($J$312:AZ312)+($D$312/MiY)),0)),5)*(BA$7&gt;=$E$312)</f>
        <v>0</v>
      </c>
      <c r="BB312" s="155">
        <f>ROUND(($D$312/MiY*(SUM($J$312:BA312)&lt;=1)+IF(SUM($J$312:BA312)+($D$312/MiY)&gt;1,1-(SUM($J$312:BA312)+($D$312/MiY)),0)),5)*(BB$7&gt;=$E$312)</f>
        <v>0</v>
      </c>
      <c r="BC312" s="155">
        <f>ROUND(($D$312/MiY*(SUM($J$312:BB312)&lt;=1)+IF(SUM($J$312:BB312)+($D$312/MiY)&gt;1,1-(SUM($J$312:BB312)+($D$312/MiY)),0)),5)*(BC$7&gt;=$E$312)</f>
        <v>0</v>
      </c>
      <c r="BD312" s="155">
        <f>ROUND(($D$312/MiY*(SUM($J$312:BC312)&lt;=1)+IF(SUM($J$312:BC312)+($D$312/MiY)&gt;1,1-(SUM($J$312:BC312)+($D$312/MiY)),0)),5)*(BD$7&gt;=$E$312)</f>
        <v>0</v>
      </c>
      <c r="BE312" s="155">
        <f>ROUND(($D$312/MiY*(SUM($J$312:BD312)&lt;=1)+IF(SUM($J$312:BD312)+($D$312/MiY)&gt;1,1-(SUM($J$312:BD312)+($D$312/MiY)),0)),5)*(BE$7&gt;=$E$312)</f>
        <v>0</v>
      </c>
      <c r="BF312" s="155">
        <f>ROUND(($D$312/MiY*(SUM($J$312:BE312)&lt;=1)+IF(SUM($J$312:BE312)+($D$312/MiY)&gt;1,1-(SUM($J$312:BE312)+($D$312/MiY)),0)),5)*(BF$7&gt;=$E$312)</f>
        <v>0</v>
      </c>
      <c r="BG312" s="155">
        <f>ROUND(($D$312/MiY*(SUM($J$312:BF312)&lt;=1)+IF(SUM($J$312:BF312)+($D$312/MiY)&gt;1,1-(SUM($J$312:BF312)+($D$312/MiY)),0)),5)*(BG$7&gt;=$E$312)</f>
        <v>0</v>
      </c>
      <c r="BH312" s="155">
        <f>ROUND(($D$312/MiY*(SUM($J$312:BG312)&lt;=1)+IF(SUM($J$312:BG312)+($D$312/MiY)&gt;1,1-(SUM($J$312:BG312)+($D$312/MiY)),0)),5)*(BH$7&gt;=$E$312)</f>
        <v>0</v>
      </c>
      <c r="BI312" s="155">
        <f>ROUND(($D$312/MiY*(SUM($J$312:BH312)&lt;=1)+IF(SUM($J$312:BH312)+($D$312/MiY)&gt;1,1-(SUM($J$312:BH312)+($D$312/MiY)),0)),5)*(BI$7&gt;=$E$312)</f>
        <v>0</v>
      </c>
      <c r="BJ312" s="155">
        <f>ROUND(($D$312/MiY*(SUM($J$312:BI312)&lt;=1)+IF(SUM($J$312:BI312)+($D$312/MiY)&gt;1,1-(SUM($J$312:BI312)+($D$312/MiY)),0)),5)*(BJ$7&gt;=$E$312)</f>
        <v>0</v>
      </c>
      <c r="BK312" s="155">
        <f>ROUND(($D$312/MiY*(SUM($J$312:BJ312)&lt;=1)+IF(SUM($J$312:BJ312)+($D$312/MiY)&gt;1,1-(SUM($J$312:BJ312)+($D$312/MiY)),0)),5)*(BK$7&gt;=$E$312)</f>
        <v>0</v>
      </c>
      <c r="BL312" s="155">
        <f>ROUND(($D$312/MiY*(SUM($J$312:BK312)&lt;=1)+IF(SUM($J$312:BK312)+($D$312/MiY)&gt;1,1-(SUM($J$312:BK312)+($D$312/MiY)),0)),5)*(BL$7&gt;=$E$312)</f>
        <v>0</v>
      </c>
      <c r="BM312" s="155">
        <f>ROUND(($D$312/MiY*(SUM($J$312:BL312)&lt;=1)+IF(SUM($J$312:BL312)+($D$312/MiY)&gt;1,1-(SUM($J$312:BL312)+($D$312/MiY)),0)),5)*(BM$7&gt;=$E$312)</f>
        <v>0</v>
      </c>
      <c r="BN312" s="155">
        <f>ROUND(($D$312/MiY*(SUM($J$312:BM312)&lt;=1)+IF(SUM($J$312:BM312)+($D$312/MiY)&gt;1,1-(SUM($J$312:BM312)+($D$312/MiY)),0)),5)*(BN$7&gt;=$E$312)</f>
        <v>0</v>
      </c>
      <c r="BO312" s="155">
        <f>ROUND(($D$312/MiY*(SUM($J$312:BN312)&lt;=1)+IF(SUM($J$312:BN312)+($D$312/MiY)&gt;1,1-(SUM($J$312:BN312)+($D$312/MiY)),0)),5)*(BO$7&gt;=$E$312)</f>
        <v>0</v>
      </c>
      <c r="BP312" s="155">
        <f>ROUND(($D$312/MiY*(SUM($J$312:BO312)&lt;=1)+IF(SUM($J$312:BO312)+($D$312/MiY)&gt;1,1-(SUM($J$312:BO312)+($D$312/MiY)),0)),5)*(BP$7&gt;=$E$312)</f>
        <v>0</v>
      </c>
      <c r="BQ312" s="155">
        <f>ROUND(($D$312/MiY*(SUM($J$312:BP312)&lt;=1)+IF(SUM($J$312:BP312)+($D$312/MiY)&gt;1,1-(SUM($J$312:BP312)+($D$312/MiY)),0)),5)*(BQ$7&gt;=$E$312)</f>
        <v>0</v>
      </c>
      <c r="BR312" s="155">
        <f>ROUND(($D$312/MiY*(SUM($J$312:BQ312)&lt;=1)+IF(SUM($J$312:BQ312)+($D$312/MiY)&gt;1,1-(SUM($J$312:BQ312)+($D$312/MiY)),0)),5)*(BR$7&gt;=$E$312)</f>
        <v>0</v>
      </c>
      <c r="BS312" s="155">
        <f>ROUND(($D$312/MiY*(SUM($J$312:BR312)&lt;=1)+IF(SUM($J$312:BR312)+($D$312/MiY)&gt;1,1-(SUM($J$312:BR312)+($D$312/MiY)),0)),5)*(BS$7&gt;=$E$312)</f>
        <v>0</v>
      </c>
      <c r="BT312" s="155">
        <f>ROUND(($D$312/MiY*(SUM($J$312:BS312)&lt;=1)+IF(SUM($J$312:BS312)+($D$312/MiY)&gt;1,1-(SUM($J$312:BS312)+($D$312/MiY)),0)),5)*(BT$7&gt;=$E$312)</f>
        <v>0</v>
      </c>
      <c r="BU312" s="155">
        <f>ROUND(($D$312/MiY*(SUM($J$312:BT312)&lt;=1)+IF(SUM($J$312:BT312)+($D$312/MiY)&gt;1,1-(SUM($J$312:BT312)+($D$312/MiY)),0)),5)*(BU$7&gt;=$E$312)</f>
        <v>0</v>
      </c>
      <c r="BV312" s="155">
        <f>ROUND(($D$312/MiY*(SUM($J$312:BU312)&lt;=1)+IF(SUM($J$312:BU312)+($D$312/MiY)&gt;1,1-(SUM($J$312:BU312)+($D$312/MiY)),0)),5)*(BV$7&gt;=$E$312)</f>
        <v>0</v>
      </c>
      <c r="BW312" s="155">
        <f>ROUND(($D$312/MiY*(SUM($J$312:BV312)&lt;=1)+IF(SUM($J$312:BV312)+($D$312/MiY)&gt;1,1-(SUM($J$312:BV312)+($D$312/MiY)),0)),5)*(BW$7&gt;=$E$312)</f>
        <v>0</v>
      </c>
      <c r="BX312" s="155">
        <f>ROUND(($D$312/MiY*(SUM($J$312:BW312)&lt;=1)+IF(SUM($J$312:BW312)+($D$312/MiY)&gt;1,1-(SUM($J$312:BW312)+($D$312/MiY)),0)),5)*(BX$7&gt;=$E$312)</f>
        <v>0</v>
      </c>
      <c r="BY312" s="155">
        <f>ROUND(($D$312/MiY*(SUM($J$312:BX312)&lt;=1)+IF(SUM($J$312:BX312)+($D$312/MiY)&gt;1,1-(SUM($J$312:BX312)+($D$312/MiY)),0)),5)*(BY$7&gt;=$E$312)</f>
        <v>0</v>
      </c>
      <c r="BZ312" s="155">
        <f>ROUND(($D$312/MiY*(SUM($J$312:BY312)&lt;=1)+IF(SUM($J$312:BY312)+($D$312/MiY)&gt;1,1-(SUM($J$312:BY312)+($D$312/MiY)),0)),5)*(BZ$7&gt;=$E$312)</f>
        <v>0</v>
      </c>
      <c r="CA312" s="155">
        <f>ROUND(($D$312/MiY*(SUM($J$312:BZ312)&lt;=1)+IF(SUM($J$312:BZ312)+($D$312/MiY)&gt;1,1-(SUM($J$312:BZ312)+($D$312/MiY)),0)),5)*(CA$7&gt;=$E$312)</f>
        <v>0</v>
      </c>
      <c r="CB312" s="155">
        <f>ROUND(($D$312/MiY*(SUM($J$312:CA312)&lt;=1)+IF(SUM($J$312:CA312)+($D$312/MiY)&gt;1,1-(SUM($J$312:CA312)+($D$312/MiY)),0)),5)*(CB$7&gt;=$E$312)</f>
        <v>0</v>
      </c>
      <c r="CC312" s="155">
        <f>ROUND(($D$312/MiY*(SUM($J$312:CB312)&lt;=1)+IF(SUM($J$312:CB312)+($D$312/MiY)&gt;1,1-(SUM($J$312:CB312)+($D$312/MiY)),0)),5)*(CC$7&gt;=$E$312)</f>
        <v>0</v>
      </c>
      <c r="CD312" s="155">
        <f>ROUND(($D$312/MiY*(SUM($J$312:CC312)&lt;=1)+IF(SUM($J$312:CC312)+($D$312/MiY)&gt;1,1-(SUM($J$312:CC312)+($D$312/MiY)),0)),5)*(CD$7&gt;=$E$312)</f>
        <v>0</v>
      </c>
      <c r="CE312" s="155">
        <f>ROUND(($D$312/MiY*(SUM($J$312:CD312)&lt;=1)+IF(SUM($J$312:CD312)+($D$312/MiY)&gt;1,1-(SUM($J$312:CD312)+($D$312/MiY)),0)),5)*(CE$7&gt;=$E$312)</f>
        <v>0</v>
      </c>
      <c r="CF312" s="155">
        <f>ROUND(($D$312/MiY*(SUM($J$312:CE312)&lt;=1)+IF(SUM($J$312:CE312)+($D$312/MiY)&gt;1,1-(SUM($J$312:CE312)+($D$312/MiY)),0)),5)*(CF$7&gt;=$E$312)</f>
        <v>0</v>
      </c>
      <c r="CG312" s="155">
        <f>ROUND(($D$312/MiY*(SUM($J$312:CF312)&lt;=1)+IF(SUM($J$312:CF312)+($D$312/MiY)&gt;1,1-(SUM($J$312:CF312)+($D$312/MiY)),0)),5)*(CG$7&gt;=$E$312)</f>
        <v>0</v>
      </c>
      <c r="CH312" s="155">
        <f>ROUND(($D$312/MiY*(SUM($J$312:CG312)&lt;=1)+IF(SUM($J$312:CG312)+($D$312/MiY)&gt;1,1-(SUM($J$312:CG312)+($D$312/MiY)),0)),5)*(CH$7&gt;=$E$312)</f>
        <v>0</v>
      </c>
      <c r="CI312" s="155">
        <f>ROUND(($D$312/MiY*(SUM($J$312:CH312)&lt;=1)+IF(SUM($J$312:CH312)+($D$312/MiY)&gt;1,1-(SUM($J$312:CH312)+($D$312/MiY)),0)),5)*(CI$7&gt;=$E$312)</f>
        <v>0</v>
      </c>
      <c r="CJ312" s="155">
        <f>ROUND(($D$312/MiY*(SUM($J$312:CI312)&lt;=1)+IF(SUM($J$312:CI312)+($D$312/MiY)&gt;1,1-(SUM($J$312:CI312)+($D$312/MiY)),0)),5)*(CJ$7&gt;=$E$312)</f>
        <v>0</v>
      </c>
      <c r="CK312" s="155">
        <f>ROUND(($D$312/MiY*(SUM($J$312:CJ312)&lt;=1)+IF(SUM($J$312:CJ312)+($D$312/MiY)&gt;1,1-(SUM($J$312:CJ312)+($D$312/MiY)),0)),5)*(CK$7&gt;=$E$312)</f>
        <v>0</v>
      </c>
      <c r="CL312" s="155">
        <f>ROUND(($D$312/MiY*(SUM($J$312:CK312)&lt;=1)+IF(SUM($J$312:CK312)+($D$312/MiY)&gt;1,1-(SUM($J$312:CK312)+($D$312/MiY)),0)),5)*(CL$7&gt;=$E$312)</f>
        <v>0</v>
      </c>
      <c r="CM312" s="155">
        <f>ROUND(($D$312/MiY*(SUM($J$312:CL312)&lt;=1)+IF(SUM($J$312:CL312)+($D$312/MiY)&gt;1,1-(SUM($J$312:CL312)+($D$312/MiY)),0)),5)*(CM$7&gt;=$E$312)</f>
        <v>0</v>
      </c>
      <c r="CN312" s="155">
        <f>ROUND(($D$312/MiY*(SUM($J$312:CM312)&lt;=1)+IF(SUM($J$312:CM312)+($D$312/MiY)&gt;1,1-(SUM($J$312:CM312)+($D$312/MiY)),0)),5)*(CN$7&gt;=$E$312)</f>
        <v>0</v>
      </c>
      <c r="CO312" s="155">
        <f>ROUND(($D$312/MiY*(SUM($J$312:CN312)&lt;=1)+IF(SUM($J$312:CN312)+($D$312/MiY)&gt;1,1-(SUM($J$312:CN312)+($D$312/MiY)),0)),5)*(CO$7&gt;=$E$312)</f>
        <v>0</v>
      </c>
      <c r="CP312" s="155">
        <f>ROUND(($D$312/MiY*(SUM($J$312:CO312)&lt;=1)+IF(SUM($J$312:CO312)+($D$312/MiY)&gt;1,1-(SUM($J$312:CO312)+($D$312/MiY)),0)),5)*(CP$7&gt;=$E$312)</f>
        <v>0</v>
      </c>
      <c r="CQ312" s="155">
        <f>ROUND(($D$312/MiY*(SUM($J$312:CP312)&lt;=1)+IF(SUM($J$312:CP312)+($D$312/MiY)&gt;1,1-(SUM($J$312:CP312)+($D$312/MiY)),0)),5)*(CQ$7&gt;=$E$312)</f>
        <v>0</v>
      </c>
      <c r="CR312" s="155">
        <f>ROUND(($D$312/MiY*(SUM($J$312:CQ312)&lt;=1)+IF(SUM($J$312:CQ312)+($D$312/MiY)&gt;1,1-(SUM($J$312:CQ312)+($D$312/MiY)),0)),5)*(CR$7&gt;=$E$312)</f>
        <v>0</v>
      </c>
      <c r="CS312" s="155">
        <f>ROUND(($D$312/MiY*(SUM($J$312:CR312)&lt;=1)+IF(SUM($J$312:CR312)+($D$312/MiY)&gt;1,1-(SUM($J$312:CR312)+($D$312/MiY)),0)),5)*(CS$7&gt;=$E$312)</f>
        <v>0</v>
      </c>
      <c r="CT312" s="155">
        <f>ROUND(($D$312/MiY*(SUM($J$312:CS312)&lt;=1)+IF(SUM($J$312:CS312)+($D$312/MiY)&gt;1,1-(SUM($J$312:CS312)+($D$312/MiY)),0)),5)*(CT$7&gt;=$E$312)</f>
        <v>0</v>
      </c>
      <c r="CU312" s="155">
        <f>ROUND(($D$312/MiY*(SUM($J$312:CT312)&lt;=1)+IF(SUM($J$312:CT312)+($D$312/MiY)&gt;1,1-(SUM($J$312:CT312)+($D$312/MiY)),0)),5)*(CU$7&gt;=$E$312)</f>
        <v>0</v>
      </c>
      <c r="CV312" s="155">
        <f>ROUND(($D$312/MiY*(SUM($J$312:CU312)&lt;=1)+IF(SUM($J$312:CU312)+($D$312/MiY)&gt;1,1-(SUM($J$312:CU312)+($D$312/MiY)),0)),5)*(CV$7&gt;=$E$312)</f>
        <v>0</v>
      </c>
      <c r="CW312" s="155">
        <f>ROUND(($D$312/MiY*(SUM($J$312:CV312)&lt;=1)+IF(SUM($J$312:CV312)+($D$312/MiY)&gt;1,1-(SUM($J$312:CV312)+($D$312/MiY)),0)),5)*(CW$7&gt;=$E$312)</f>
        <v>0</v>
      </c>
      <c r="CX312" s="155">
        <f>ROUND(($D$312/MiY*(SUM($J$312:CW312)&lt;=1)+IF(SUM($J$312:CW312)+($D$312/MiY)&gt;1,1-(SUM($J$312:CW312)+($D$312/MiY)),0)),5)*(CX$7&gt;=$E$312)</f>
        <v>0</v>
      </c>
      <c r="CY312" s="155">
        <f>ROUND(($D$312/MiY*(SUM($J$312:CX312)&lt;=1)+IF(SUM($J$312:CX312)+($D$312/MiY)&gt;1,1-(SUM($J$312:CX312)+($D$312/MiY)),0)),5)*(CY$7&gt;=$E$312)</f>
        <v>0</v>
      </c>
      <c r="CZ312" s="155">
        <f>ROUND(($D$312/MiY*(SUM($J$312:CY312)&lt;=1)+IF(SUM($J$312:CY312)+($D$312/MiY)&gt;1,1-(SUM($J$312:CY312)+($D$312/MiY)),0)),5)*(CZ$7&gt;=$E$312)</f>
        <v>0</v>
      </c>
      <c r="DA312" s="155">
        <f>ROUND(($D$312/MiY*(SUM($J$312:CZ312)&lt;=1)+IF(SUM($J$312:CZ312)+($D$312/MiY)&gt;1,1-(SUM($J$312:CZ312)+($D$312/MiY)),0)),5)*(DA$7&gt;=$E$312)</f>
        <v>0</v>
      </c>
      <c r="DB312" s="155">
        <f>ROUND(($D$312/MiY*(SUM($J$312:DA312)&lt;=1)+IF(SUM($J$312:DA312)+($D$312/MiY)&gt;1,1-(SUM($J$312:DA312)+($D$312/MiY)),0)),5)*(DB$7&gt;=$E$312)</f>
        <v>0</v>
      </c>
      <c r="DC312" s="155">
        <f>ROUND(($D$312/MiY*(SUM($J$312:DB312)&lt;=1)+IF(SUM($J$312:DB312)+($D$312/MiY)&gt;1,1-(SUM($J$312:DB312)+($D$312/MiY)),0)),5)*(DC$7&gt;=$E$312)</f>
        <v>0</v>
      </c>
      <c r="DD312" s="155">
        <f>ROUND(($D$312/MiY*(SUM($J$312:DC312)&lt;=1)+IF(SUM($J$312:DC312)+($D$312/MiY)&gt;1,1-(SUM($J$312:DC312)+($D$312/MiY)),0)),5)*(DD$7&gt;=$E$312)</f>
        <v>0</v>
      </c>
      <c r="DE312" s="155">
        <f>ROUND(($D$312/MiY*(SUM($J$312:DD312)&lt;=1)+IF(SUM($J$312:DD312)+($D$312/MiY)&gt;1,1-(SUM($J$312:DD312)+($D$312/MiY)),0)),5)*(DE$7&gt;=$E$312)</f>
        <v>0</v>
      </c>
      <c r="DF312" s="155">
        <f>ROUND(($D$312/MiY*(SUM($J$312:DE312)&lt;=1)+IF(SUM($J$312:DE312)+($D$312/MiY)&gt;1,1-(SUM($J$312:DE312)+($D$312/MiY)),0)),5)*(DF$7&gt;=$E$312)</f>
        <v>0</v>
      </c>
      <c r="DG312" s="155">
        <f>ROUND(($D$312/MiY*(SUM($J$312:DF312)&lt;=1)+IF(SUM($J$312:DF312)+($D$312/MiY)&gt;1,1-(SUM($J$312:DF312)+($D$312/MiY)),0)),5)*(DG$7&gt;=$E$312)</f>
        <v>0</v>
      </c>
      <c r="DH312" s="155">
        <f>ROUND(($D$312/MiY*(SUM($J$312:DG312)&lt;=1)+IF(SUM($J$312:DG312)+($D$312/MiY)&gt;1,1-(SUM($J$312:DG312)+($D$312/MiY)),0)),5)*(DH$7&gt;=$E$312)</f>
        <v>0</v>
      </c>
      <c r="DI312" s="155">
        <f>ROUND(($D$312/MiY*(SUM($J$312:DH312)&lt;=1)+IF(SUM($J$312:DH312)+($D$312/MiY)&gt;1,1-(SUM($J$312:DH312)+($D$312/MiY)),0)),5)*(DI$7&gt;=$E$312)</f>
        <v>0</v>
      </c>
      <c r="DJ312" s="155">
        <f>ROUND(($D$312/MiY*(SUM($J$312:DI312)&lt;=1)+IF(SUM($J$312:DI312)+($D$312/MiY)&gt;1,1-(SUM($J$312:DI312)+($D$312/MiY)),0)),5)*(DJ$7&gt;=$E$312)</f>
        <v>0</v>
      </c>
      <c r="DK312" s="155">
        <f>ROUND(($D$312/MiY*(SUM($J$312:DJ312)&lt;=1)+IF(SUM($J$312:DJ312)+($D$312/MiY)&gt;1,1-(SUM($J$312:DJ312)+($D$312/MiY)),0)),5)*(DK$7&gt;=$E$312)</f>
        <v>0</v>
      </c>
      <c r="DL312" s="155">
        <f>ROUND(($D$312/MiY*(SUM($J$312:DK312)&lt;=1)+IF(SUM($J$312:DK312)+($D$312/MiY)&gt;1,1-(SUM($J$312:DK312)+($D$312/MiY)),0)),5)*(DL$7&gt;=$E$312)</f>
        <v>0</v>
      </c>
      <c r="DM312" s="155">
        <f>ROUND(($D$312/MiY*(SUM($J$312:DL312)&lt;=1)+IF(SUM($J$312:DL312)+($D$312/MiY)&gt;1,1-(SUM($J$312:DL312)+($D$312/MiY)),0)),5)*(DM$7&gt;=$E$312)</f>
        <v>0</v>
      </c>
      <c r="DN312" s="155">
        <f>ROUND(($D$312/MiY*(SUM($J$312:DM312)&lt;=1)+IF(SUM($J$312:DM312)+($D$312/MiY)&gt;1,1-(SUM($J$312:DM312)+($D$312/MiY)),0)),5)*(DN$7&gt;=$E$312)</f>
        <v>0</v>
      </c>
      <c r="DO312" s="155">
        <f>ROUND(($D$312/MiY*(SUM($J$312:DN312)&lt;=1)+IF(SUM($J$312:DN312)+($D$312/MiY)&gt;1,1-(SUM($J$312:DN312)+($D$312/MiY)),0)),5)*(DO$7&gt;=$E$312)</f>
        <v>0</v>
      </c>
      <c r="DP312" s="155">
        <f>ROUND(($D$312/MiY*(SUM($J$312:DO312)&lt;=1)+IF(SUM($J$312:DO312)+($D$312/MiY)&gt;1,1-(SUM($J$312:DO312)+($D$312/MiY)),0)),5)*(DP$7&gt;=$E$312)</f>
        <v>0</v>
      </c>
      <c r="DQ312" s="155">
        <f>ROUND(($D$312/MiY*(SUM($J$312:DP312)&lt;=1)+IF(SUM($J$312:DP312)+($D$312/MiY)&gt;1,1-(SUM($J$312:DP312)+($D$312/MiY)),0)),5)*(DQ$7&gt;=$E$312)</f>
        <v>0</v>
      </c>
      <c r="DR312" s="155">
        <f>ROUND(($D$312/MiY*(SUM($J$312:DQ312)&lt;=1)+IF(SUM($J$312:DQ312)+($D$312/MiY)&gt;1,1-(SUM($J$312:DQ312)+($D$312/MiY)),0)),5)*(DR$7&gt;=$E$312)</f>
        <v>0</v>
      </c>
      <c r="DS312" s="155">
        <f>ROUND(($D$312/MiY*(SUM($J$312:DR312)&lt;=1)+IF(SUM($J$312:DR312)+($D$312/MiY)&gt;1,1-(SUM($J$312:DR312)+($D$312/MiY)),0)),5)*(DS$7&gt;=$E$312)</f>
        <v>0</v>
      </c>
      <c r="DT312" s="155">
        <f>ROUND(($D$312/MiY*(SUM($J$312:DS312)&lt;=1)+IF(SUM($J$312:DS312)+($D$312/MiY)&gt;1,1-(SUM($J$312:DS312)+($D$312/MiY)),0)),5)*(DT$7&gt;=$E$312)</f>
        <v>0</v>
      </c>
      <c r="DU312" s="155">
        <f>ROUND(($D$312/MiY*(SUM($J$312:DT312)&lt;=1)+IF(SUM($J$312:DT312)+($D$312/MiY)&gt;1,1-(SUM($J$312:DT312)+($D$312/MiY)),0)),5)*(DU$7&gt;=$E$312)</f>
        <v>0</v>
      </c>
      <c r="DV312" s="155">
        <f>ROUND(($D$312/MiY*(SUM($J$312:DU312)&lt;=1)+IF(SUM($J$312:DU312)+($D$312/MiY)&gt;1,1-(SUM($J$312:DU312)+($D$312/MiY)),0)),5)*(DV$7&gt;=$E$312)</f>
        <v>0</v>
      </c>
      <c r="DW312" s="155">
        <f>ROUND(($D$312/MiY*(SUM($J$312:DV312)&lt;=1)+IF(SUM($J$312:DV312)+($D$312/MiY)&gt;1,1-(SUM($J$312:DV312)+($D$312/MiY)),0)),5)*(DW$7&gt;=$E$312)</f>
        <v>0</v>
      </c>
      <c r="DX312" s="155">
        <f>ROUND(($D$312/MiY*(SUM($J$312:DW312)&lt;=1)+IF(SUM($J$312:DW312)+($D$312/MiY)&gt;1,1-(SUM($J$312:DW312)+($D$312/MiY)),0)),5)*(DX$7&gt;=$E$312)</f>
        <v>0</v>
      </c>
      <c r="DY312" s="155">
        <f>ROUND(($D$312/MiY*(SUM($J$312:DX312)&lt;=1)+IF(SUM($J$312:DX312)+($D$312/MiY)&gt;1,1-(SUM($J$312:DX312)+($D$312/MiY)),0)),5)*(DY$7&gt;=$E$312)</f>
        <v>0</v>
      </c>
      <c r="DZ312" s="155">
        <f>ROUND(($D$312/MiY*(SUM($J$312:DY312)&lt;=1)+IF(SUM($J$312:DY312)+($D$312/MiY)&gt;1,1-(SUM($J$312:DY312)+($D$312/MiY)),0)),5)*(DZ$7&gt;=$E$312)</f>
        <v>0</v>
      </c>
      <c r="EA312" s="155">
        <f>ROUND(($D$312/MiY*(SUM($J$312:DZ312)&lt;=1)+IF(SUM($J$312:DZ312)+($D$312/MiY)&gt;1,1-(SUM($J$312:DZ312)+($D$312/MiY)),0)),5)*(EA$7&gt;=$E$312)</f>
        <v>0</v>
      </c>
      <c r="EB312" s="155">
        <f>ROUND(($D$312/MiY*(SUM($J$312:EA312)&lt;=1)+IF(SUM($J$312:EA312)+($D$312/MiY)&gt;1,1-(SUM($J$312:EA312)+($D$312/MiY)),0)),5)*(EB$7&gt;=$E$312)</f>
        <v>0</v>
      </c>
    </row>
    <row r="313" spans="3:132" outlineLevel="1" x14ac:dyDescent="0.25">
      <c r="C313" s="318" t="s">
        <v>548</v>
      </c>
      <c r="G313" s="52" t="s">
        <v>604</v>
      </c>
      <c r="H313" s="46">
        <f t="shared" ref="H313" si="4747">SUM(J313:EB313)</f>
        <v>0</v>
      </c>
      <c r="J313" s="82">
        <f>SUM($J$311:$EB$311)*J312</f>
        <v>0</v>
      </c>
      <c r="K313" s="82">
        <f t="shared" ref="K313:BV313" si="4748">SUM($J$311:$EB$311)*K312</f>
        <v>0</v>
      </c>
      <c r="L313" s="82">
        <f t="shared" si="4748"/>
        <v>0</v>
      </c>
      <c r="M313" s="82">
        <f t="shared" si="4748"/>
        <v>0</v>
      </c>
      <c r="N313" s="82">
        <f t="shared" si="4748"/>
        <v>0</v>
      </c>
      <c r="O313" s="82">
        <f t="shared" si="4748"/>
        <v>0</v>
      </c>
      <c r="P313" s="82">
        <f t="shared" si="4748"/>
        <v>0</v>
      </c>
      <c r="Q313" s="82">
        <f t="shared" si="4748"/>
        <v>0</v>
      </c>
      <c r="R313" s="82">
        <f t="shared" si="4748"/>
        <v>0</v>
      </c>
      <c r="S313" s="82">
        <f t="shared" si="4748"/>
        <v>0</v>
      </c>
      <c r="T313" s="82">
        <f t="shared" si="4748"/>
        <v>0</v>
      </c>
      <c r="U313" s="82">
        <f t="shared" si="4748"/>
        <v>0</v>
      </c>
      <c r="V313" s="82">
        <f t="shared" si="4748"/>
        <v>0</v>
      </c>
      <c r="W313" s="82">
        <f t="shared" si="4748"/>
        <v>0</v>
      </c>
      <c r="X313" s="82">
        <f t="shared" si="4748"/>
        <v>0</v>
      </c>
      <c r="Y313" s="82">
        <f t="shared" si="4748"/>
        <v>0</v>
      </c>
      <c r="Z313" s="82">
        <f t="shared" si="4748"/>
        <v>0</v>
      </c>
      <c r="AA313" s="82">
        <f t="shared" si="4748"/>
        <v>0</v>
      </c>
      <c r="AB313" s="82">
        <f t="shared" si="4748"/>
        <v>0</v>
      </c>
      <c r="AC313" s="82">
        <f t="shared" si="4748"/>
        <v>0</v>
      </c>
      <c r="AD313" s="82">
        <f t="shared" si="4748"/>
        <v>0</v>
      </c>
      <c r="AE313" s="82">
        <f t="shared" si="4748"/>
        <v>0</v>
      </c>
      <c r="AF313" s="82">
        <f t="shared" si="4748"/>
        <v>0</v>
      </c>
      <c r="AG313" s="82">
        <f t="shared" si="4748"/>
        <v>0</v>
      </c>
      <c r="AH313" s="82">
        <f t="shared" si="4748"/>
        <v>0</v>
      </c>
      <c r="AI313" s="82">
        <f t="shared" si="4748"/>
        <v>0</v>
      </c>
      <c r="AJ313" s="82">
        <f t="shared" si="4748"/>
        <v>0</v>
      </c>
      <c r="AK313" s="82">
        <f t="shared" si="4748"/>
        <v>0</v>
      </c>
      <c r="AL313" s="82">
        <f t="shared" si="4748"/>
        <v>0</v>
      </c>
      <c r="AM313" s="82">
        <f t="shared" si="4748"/>
        <v>0</v>
      </c>
      <c r="AN313" s="82">
        <f t="shared" si="4748"/>
        <v>0</v>
      </c>
      <c r="AO313" s="82">
        <f t="shared" si="4748"/>
        <v>0</v>
      </c>
      <c r="AP313" s="82">
        <f t="shared" si="4748"/>
        <v>0</v>
      </c>
      <c r="AQ313" s="82">
        <f t="shared" si="4748"/>
        <v>0</v>
      </c>
      <c r="AR313" s="82">
        <f t="shared" si="4748"/>
        <v>0</v>
      </c>
      <c r="AS313" s="82">
        <f t="shared" si="4748"/>
        <v>0</v>
      </c>
      <c r="AT313" s="82">
        <f t="shared" si="4748"/>
        <v>0</v>
      </c>
      <c r="AU313" s="82">
        <f t="shared" si="4748"/>
        <v>0</v>
      </c>
      <c r="AV313" s="82">
        <f t="shared" si="4748"/>
        <v>0</v>
      </c>
      <c r="AW313" s="82">
        <f t="shared" si="4748"/>
        <v>0</v>
      </c>
      <c r="AX313" s="82">
        <f t="shared" si="4748"/>
        <v>0</v>
      </c>
      <c r="AY313" s="82">
        <f t="shared" si="4748"/>
        <v>0</v>
      </c>
      <c r="AZ313" s="82">
        <f t="shared" si="4748"/>
        <v>0</v>
      </c>
      <c r="BA313" s="82">
        <f t="shared" si="4748"/>
        <v>0</v>
      </c>
      <c r="BB313" s="82">
        <f t="shared" si="4748"/>
        <v>0</v>
      </c>
      <c r="BC313" s="82">
        <f t="shared" si="4748"/>
        <v>0</v>
      </c>
      <c r="BD313" s="82">
        <f t="shared" si="4748"/>
        <v>0</v>
      </c>
      <c r="BE313" s="82">
        <f t="shared" si="4748"/>
        <v>0</v>
      </c>
      <c r="BF313" s="82">
        <f t="shared" si="4748"/>
        <v>0</v>
      </c>
      <c r="BG313" s="82">
        <f t="shared" si="4748"/>
        <v>0</v>
      </c>
      <c r="BH313" s="82">
        <f t="shared" si="4748"/>
        <v>0</v>
      </c>
      <c r="BI313" s="82">
        <f t="shared" si="4748"/>
        <v>0</v>
      </c>
      <c r="BJ313" s="82">
        <f t="shared" si="4748"/>
        <v>0</v>
      </c>
      <c r="BK313" s="82">
        <f t="shared" si="4748"/>
        <v>0</v>
      </c>
      <c r="BL313" s="82">
        <f t="shared" si="4748"/>
        <v>0</v>
      </c>
      <c r="BM313" s="82">
        <f t="shared" si="4748"/>
        <v>0</v>
      </c>
      <c r="BN313" s="82">
        <f t="shared" si="4748"/>
        <v>0</v>
      </c>
      <c r="BO313" s="82">
        <f t="shared" si="4748"/>
        <v>0</v>
      </c>
      <c r="BP313" s="82">
        <f t="shared" si="4748"/>
        <v>0</v>
      </c>
      <c r="BQ313" s="82">
        <f t="shared" si="4748"/>
        <v>0</v>
      </c>
      <c r="BR313" s="82">
        <f t="shared" si="4748"/>
        <v>0</v>
      </c>
      <c r="BS313" s="82">
        <f t="shared" si="4748"/>
        <v>0</v>
      </c>
      <c r="BT313" s="82">
        <f t="shared" si="4748"/>
        <v>0</v>
      </c>
      <c r="BU313" s="82">
        <f t="shared" si="4748"/>
        <v>0</v>
      </c>
      <c r="BV313" s="82">
        <f t="shared" si="4748"/>
        <v>0</v>
      </c>
      <c r="BW313" s="82">
        <f t="shared" ref="BW313:EB313" si="4749">SUM($J$311:$EB$311)*BW312</f>
        <v>0</v>
      </c>
      <c r="BX313" s="82">
        <f t="shared" si="4749"/>
        <v>0</v>
      </c>
      <c r="BY313" s="82">
        <f t="shared" si="4749"/>
        <v>0</v>
      </c>
      <c r="BZ313" s="82">
        <f t="shared" si="4749"/>
        <v>0</v>
      </c>
      <c r="CA313" s="82">
        <f t="shared" si="4749"/>
        <v>0</v>
      </c>
      <c r="CB313" s="82">
        <f t="shared" si="4749"/>
        <v>0</v>
      </c>
      <c r="CC313" s="82">
        <f t="shared" si="4749"/>
        <v>0</v>
      </c>
      <c r="CD313" s="82">
        <f t="shared" si="4749"/>
        <v>0</v>
      </c>
      <c r="CE313" s="82">
        <f t="shared" si="4749"/>
        <v>0</v>
      </c>
      <c r="CF313" s="82">
        <f t="shared" si="4749"/>
        <v>0</v>
      </c>
      <c r="CG313" s="82">
        <f t="shared" si="4749"/>
        <v>0</v>
      </c>
      <c r="CH313" s="82">
        <f t="shared" si="4749"/>
        <v>0</v>
      </c>
      <c r="CI313" s="82">
        <f t="shared" si="4749"/>
        <v>0</v>
      </c>
      <c r="CJ313" s="82">
        <f t="shared" si="4749"/>
        <v>0</v>
      </c>
      <c r="CK313" s="82">
        <f t="shared" si="4749"/>
        <v>0</v>
      </c>
      <c r="CL313" s="82">
        <f t="shared" si="4749"/>
        <v>0</v>
      </c>
      <c r="CM313" s="82">
        <f t="shared" si="4749"/>
        <v>0</v>
      </c>
      <c r="CN313" s="82">
        <f t="shared" si="4749"/>
        <v>0</v>
      </c>
      <c r="CO313" s="82">
        <f t="shared" si="4749"/>
        <v>0</v>
      </c>
      <c r="CP313" s="82">
        <f t="shared" si="4749"/>
        <v>0</v>
      </c>
      <c r="CQ313" s="82">
        <f t="shared" si="4749"/>
        <v>0</v>
      </c>
      <c r="CR313" s="82">
        <f t="shared" si="4749"/>
        <v>0</v>
      </c>
      <c r="CS313" s="82">
        <f t="shared" si="4749"/>
        <v>0</v>
      </c>
      <c r="CT313" s="82">
        <f t="shared" si="4749"/>
        <v>0</v>
      </c>
      <c r="CU313" s="82">
        <f t="shared" si="4749"/>
        <v>0</v>
      </c>
      <c r="CV313" s="82">
        <f t="shared" si="4749"/>
        <v>0</v>
      </c>
      <c r="CW313" s="82">
        <f t="shared" si="4749"/>
        <v>0</v>
      </c>
      <c r="CX313" s="82">
        <f t="shared" si="4749"/>
        <v>0</v>
      </c>
      <c r="CY313" s="82">
        <f t="shared" si="4749"/>
        <v>0</v>
      </c>
      <c r="CZ313" s="82">
        <f t="shared" si="4749"/>
        <v>0</v>
      </c>
      <c r="DA313" s="82">
        <f t="shared" si="4749"/>
        <v>0</v>
      </c>
      <c r="DB313" s="82">
        <f t="shared" si="4749"/>
        <v>0</v>
      </c>
      <c r="DC313" s="82">
        <f t="shared" si="4749"/>
        <v>0</v>
      </c>
      <c r="DD313" s="82">
        <f t="shared" si="4749"/>
        <v>0</v>
      </c>
      <c r="DE313" s="82">
        <f t="shared" si="4749"/>
        <v>0</v>
      </c>
      <c r="DF313" s="82">
        <f t="shared" si="4749"/>
        <v>0</v>
      </c>
      <c r="DG313" s="82">
        <f t="shared" si="4749"/>
        <v>0</v>
      </c>
      <c r="DH313" s="82">
        <f t="shared" si="4749"/>
        <v>0</v>
      </c>
      <c r="DI313" s="82">
        <f t="shared" si="4749"/>
        <v>0</v>
      </c>
      <c r="DJ313" s="82">
        <f t="shared" si="4749"/>
        <v>0</v>
      </c>
      <c r="DK313" s="82">
        <f t="shared" si="4749"/>
        <v>0</v>
      </c>
      <c r="DL313" s="82">
        <f t="shared" si="4749"/>
        <v>0</v>
      </c>
      <c r="DM313" s="82">
        <f t="shared" si="4749"/>
        <v>0</v>
      </c>
      <c r="DN313" s="82">
        <f t="shared" si="4749"/>
        <v>0</v>
      </c>
      <c r="DO313" s="82">
        <f t="shared" si="4749"/>
        <v>0</v>
      </c>
      <c r="DP313" s="82">
        <f t="shared" si="4749"/>
        <v>0</v>
      </c>
      <c r="DQ313" s="82">
        <f t="shared" si="4749"/>
        <v>0</v>
      </c>
      <c r="DR313" s="82">
        <f t="shared" si="4749"/>
        <v>0</v>
      </c>
      <c r="DS313" s="82">
        <f t="shared" si="4749"/>
        <v>0</v>
      </c>
      <c r="DT313" s="82">
        <f t="shared" si="4749"/>
        <v>0</v>
      </c>
      <c r="DU313" s="82">
        <f t="shared" si="4749"/>
        <v>0</v>
      </c>
      <c r="DV313" s="82">
        <f t="shared" si="4749"/>
        <v>0</v>
      </c>
      <c r="DW313" s="82">
        <f t="shared" si="4749"/>
        <v>0</v>
      </c>
      <c r="DX313" s="82">
        <f t="shared" si="4749"/>
        <v>0</v>
      </c>
      <c r="DY313" s="82">
        <f t="shared" si="4749"/>
        <v>0</v>
      </c>
      <c r="DZ313" s="82">
        <f t="shared" si="4749"/>
        <v>0</v>
      </c>
      <c r="EA313" s="82">
        <f t="shared" si="4749"/>
        <v>0</v>
      </c>
      <c r="EB313" s="82">
        <f t="shared" si="4749"/>
        <v>0</v>
      </c>
    </row>
    <row r="314" spans="3:132" outlineLevel="1" x14ac:dyDescent="0.25">
      <c r="C314" s="318" t="s">
        <v>527</v>
      </c>
      <c r="D314" s="31">
        <f>Costs!$M$39</f>
        <v>1.9</v>
      </c>
      <c r="E314" s="31">
        <f>Costs!$M$40</f>
        <v>0.4</v>
      </c>
      <c r="G314" s="52" t="s">
        <v>220</v>
      </c>
      <c r="H314" s="29"/>
      <c r="J314" s="312">
        <f t="shared" ref="J314:BU314" si="4750">$D314-$E314</f>
        <v>1.5</v>
      </c>
      <c r="K314" s="312">
        <f t="shared" si="4750"/>
        <v>1.5</v>
      </c>
      <c r="L314" s="312">
        <f t="shared" si="4750"/>
        <v>1.5</v>
      </c>
      <c r="M314" s="312">
        <f t="shared" si="4750"/>
        <v>1.5</v>
      </c>
      <c r="N314" s="312">
        <f t="shared" si="4750"/>
        <v>1.5</v>
      </c>
      <c r="O314" s="312">
        <f t="shared" si="4750"/>
        <v>1.5</v>
      </c>
      <c r="P314" s="312">
        <f t="shared" si="4750"/>
        <v>1.5</v>
      </c>
      <c r="Q314" s="312">
        <f t="shared" si="4750"/>
        <v>1.5</v>
      </c>
      <c r="R314" s="312">
        <f t="shared" si="4750"/>
        <v>1.5</v>
      </c>
      <c r="S314" s="312">
        <f t="shared" si="4750"/>
        <v>1.5</v>
      </c>
      <c r="T314" s="312">
        <f t="shared" si="4750"/>
        <v>1.5</v>
      </c>
      <c r="U314" s="312">
        <f t="shared" si="4750"/>
        <v>1.5</v>
      </c>
      <c r="V314" s="312">
        <f t="shared" si="4750"/>
        <v>1.5</v>
      </c>
      <c r="W314" s="312">
        <f t="shared" si="4750"/>
        <v>1.5</v>
      </c>
      <c r="X314" s="312">
        <f t="shared" si="4750"/>
        <v>1.5</v>
      </c>
      <c r="Y314" s="312">
        <f t="shared" si="4750"/>
        <v>1.5</v>
      </c>
      <c r="Z314" s="312">
        <f t="shared" si="4750"/>
        <v>1.5</v>
      </c>
      <c r="AA314" s="312">
        <f t="shared" si="4750"/>
        <v>1.5</v>
      </c>
      <c r="AB314" s="312">
        <f t="shared" si="4750"/>
        <v>1.5</v>
      </c>
      <c r="AC314" s="312">
        <f t="shared" si="4750"/>
        <v>1.5</v>
      </c>
      <c r="AD314" s="312">
        <f t="shared" si="4750"/>
        <v>1.5</v>
      </c>
      <c r="AE314" s="312">
        <f t="shared" si="4750"/>
        <v>1.5</v>
      </c>
      <c r="AF314" s="312">
        <f t="shared" si="4750"/>
        <v>1.5</v>
      </c>
      <c r="AG314" s="312">
        <f t="shared" si="4750"/>
        <v>1.5</v>
      </c>
      <c r="AH314" s="312">
        <f t="shared" si="4750"/>
        <v>1.5</v>
      </c>
      <c r="AI314" s="312">
        <f t="shared" si="4750"/>
        <v>1.5</v>
      </c>
      <c r="AJ314" s="312">
        <f t="shared" si="4750"/>
        <v>1.5</v>
      </c>
      <c r="AK314" s="312">
        <f t="shared" si="4750"/>
        <v>1.5</v>
      </c>
      <c r="AL314" s="312">
        <f t="shared" si="4750"/>
        <v>1.5</v>
      </c>
      <c r="AM314" s="312">
        <f t="shared" si="4750"/>
        <v>1.5</v>
      </c>
      <c r="AN314" s="312">
        <f t="shared" si="4750"/>
        <v>1.5</v>
      </c>
      <c r="AO314" s="312">
        <f t="shared" si="4750"/>
        <v>1.5</v>
      </c>
      <c r="AP314" s="312">
        <f t="shared" si="4750"/>
        <v>1.5</v>
      </c>
      <c r="AQ314" s="312">
        <f t="shared" si="4750"/>
        <v>1.5</v>
      </c>
      <c r="AR314" s="312">
        <f t="shared" si="4750"/>
        <v>1.5</v>
      </c>
      <c r="AS314" s="312">
        <f t="shared" si="4750"/>
        <v>1.5</v>
      </c>
      <c r="AT314" s="312">
        <f t="shared" si="4750"/>
        <v>1.5</v>
      </c>
      <c r="AU314" s="312">
        <f t="shared" si="4750"/>
        <v>1.5</v>
      </c>
      <c r="AV314" s="312">
        <f t="shared" si="4750"/>
        <v>1.5</v>
      </c>
      <c r="AW314" s="312">
        <f t="shared" si="4750"/>
        <v>1.5</v>
      </c>
      <c r="AX314" s="312">
        <f t="shared" si="4750"/>
        <v>1.5</v>
      </c>
      <c r="AY314" s="312">
        <f t="shared" si="4750"/>
        <v>1.5</v>
      </c>
      <c r="AZ314" s="312">
        <f t="shared" si="4750"/>
        <v>1.5</v>
      </c>
      <c r="BA314" s="312">
        <f t="shared" si="4750"/>
        <v>1.5</v>
      </c>
      <c r="BB314" s="312">
        <f t="shared" si="4750"/>
        <v>1.5</v>
      </c>
      <c r="BC314" s="312">
        <f t="shared" si="4750"/>
        <v>1.5</v>
      </c>
      <c r="BD314" s="312">
        <f t="shared" si="4750"/>
        <v>1.5</v>
      </c>
      <c r="BE314" s="312">
        <f t="shared" si="4750"/>
        <v>1.5</v>
      </c>
      <c r="BF314" s="312">
        <f t="shared" si="4750"/>
        <v>1.5</v>
      </c>
      <c r="BG314" s="312">
        <f t="shared" si="4750"/>
        <v>1.5</v>
      </c>
      <c r="BH314" s="312">
        <f t="shared" si="4750"/>
        <v>1.5</v>
      </c>
      <c r="BI314" s="312">
        <f t="shared" si="4750"/>
        <v>1.5</v>
      </c>
      <c r="BJ314" s="312">
        <f t="shared" si="4750"/>
        <v>1.5</v>
      </c>
      <c r="BK314" s="312">
        <f t="shared" si="4750"/>
        <v>1.5</v>
      </c>
      <c r="BL314" s="312">
        <f t="shared" si="4750"/>
        <v>1.5</v>
      </c>
      <c r="BM314" s="312">
        <f t="shared" si="4750"/>
        <v>1.5</v>
      </c>
      <c r="BN314" s="312">
        <f t="shared" si="4750"/>
        <v>1.5</v>
      </c>
      <c r="BO314" s="312">
        <f t="shared" si="4750"/>
        <v>1.5</v>
      </c>
      <c r="BP314" s="312">
        <f t="shared" si="4750"/>
        <v>1.5</v>
      </c>
      <c r="BQ314" s="312">
        <f t="shared" si="4750"/>
        <v>1.5</v>
      </c>
      <c r="BR314" s="312">
        <f t="shared" si="4750"/>
        <v>1.5</v>
      </c>
      <c r="BS314" s="312">
        <f t="shared" si="4750"/>
        <v>1.5</v>
      </c>
      <c r="BT314" s="312">
        <f t="shared" si="4750"/>
        <v>1.5</v>
      </c>
      <c r="BU314" s="312">
        <f t="shared" si="4750"/>
        <v>1.5</v>
      </c>
      <c r="BV314" s="312">
        <f t="shared" ref="BV314:EB314" si="4751">$D314-$E314</f>
        <v>1.5</v>
      </c>
      <c r="BW314" s="312">
        <f t="shared" si="4751"/>
        <v>1.5</v>
      </c>
      <c r="BX314" s="312">
        <f t="shared" si="4751"/>
        <v>1.5</v>
      </c>
      <c r="BY314" s="312">
        <f t="shared" si="4751"/>
        <v>1.5</v>
      </c>
      <c r="BZ314" s="312">
        <f t="shared" si="4751"/>
        <v>1.5</v>
      </c>
      <c r="CA314" s="312">
        <f t="shared" si="4751"/>
        <v>1.5</v>
      </c>
      <c r="CB314" s="312">
        <f t="shared" si="4751"/>
        <v>1.5</v>
      </c>
      <c r="CC314" s="312">
        <f t="shared" si="4751"/>
        <v>1.5</v>
      </c>
      <c r="CD314" s="312">
        <f t="shared" si="4751"/>
        <v>1.5</v>
      </c>
      <c r="CE314" s="312">
        <f t="shared" si="4751"/>
        <v>1.5</v>
      </c>
      <c r="CF314" s="312">
        <f t="shared" si="4751"/>
        <v>1.5</v>
      </c>
      <c r="CG314" s="312">
        <f t="shared" si="4751"/>
        <v>1.5</v>
      </c>
      <c r="CH314" s="312">
        <f t="shared" si="4751"/>
        <v>1.5</v>
      </c>
      <c r="CI314" s="312">
        <f t="shared" si="4751"/>
        <v>1.5</v>
      </c>
      <c r="CJ314" s="312">
        <f t="shared" si="4751"/>
        <v>1.5</v>
      </c>
      <c r="CK314" s="312">
        <f t="shared" si="4751"/>
        <v>1.5</v>
      </c>
      <c r="CL314" s="312">
        <f t="shared" si="4751"/>
        <v>1.5</v>
      </c>
      <c r="CM314" s="312">
        <f t="shared" si="4751"/>
        <v>1.5</v>
      </c>
      <c r="CN314" s="312">
        <f t="shared" si="4751"/>
        <v>1.5</v>
      </c>
      <c r="CO314" s="312">
        <f t="shared" si="4751"/>
        <v>1.5</v>
      </c>
      <c r="CP314" s="312">
        <f t="shared" si="4751"/>
        <v>1.5</v>
      </c>
      <c r="CQ314" s="312">
        <f t="shared" si="4751"/>
        <v>1.5</v>
      </c>
      <c r="CR314" s="312">
        <f t="shared" si="4751"/>
        <v>1.5</v>
      </c>
      <c r="CS314" s="312">
        <f t="shared" si="4751"/>
        <v>1.5</v>
      </c>
      <c r="CT314" s="312">
        <f t="shared" si="4751"/>
        <v>1.5</v>
      </c>
      <c r="CU314" s="312">
        <f t="shared" si="4751"/>
        <v>1.5</v>
      </c>
      <c r="CV314" s="312">
        <f t="shared" si="4751"/>
        <v>1.5</v>
      </c>
      <c r="CW314" s="312">
        <f t="shared" si="4751"/>
        <v>1.5</v>
      </c>
      <c r="CX314" s="312">
        <f t="shared" si="4751"/>
        <v>1.5</v>
      </c>
      <c r="CY314" s="312">
        <f t="shared" si="4751"/>
        <v>1.5</v>
      </c>
      <c r="CZ314" s="312">
        <f t="shared" si="4751"/>
        <v>1.5</v>
      </c>
      <c r="DA314" s="312">
        <f t="shared" si="4751"/>
        <v>1.5</v>
      </c>
      <c r="DB314" s="312">
        <f t="shared" si="4751"/>
        <v>1.5</v>
      </c>
      <c r="DC314" s="312">
        <f t="shared" si="4751"/>
        <v>1.5</v>
      </c>
      <c r="DD314" s="312">
        <f t="shared" si="4751"/>
        <v>1.5</v>
      </c>
      <c r="DE314" s="312">
        <f t="shared" si="4751"/>
        <v>1.5</v>
      </c>
      <c r="DF314" s="312">
        <f t="shared" si="4751"/>
        <v>1.5</v>
      </c>
      <c r="DG314" s="312">
        <f t="shared" si="4751"/>
        <v>1.5</v>
      </c>
      <c r="DH314" s="312">
        <f t="shared" si="4751"/>
        <v>1.5</v>
      </c>
      <c r="DI314" s="312">
        <f t="shared" si="4751"/>
        <v>1.5</v>
      </c>
      <c r="DJ314" s="312">
        <f t="shared" si="4751"/>
        <v>1.5</v>
      </c>
      <c r="DK314" s="312">
        <f t="shared" si="4751"/>
        <v>1.5</v>
      </c>
      <c r="DL314" s="312">
        <f t="shared" si="4751"/>
        <v>1.5</v>
      </c>
      <c r="DM314" s="312">
        <f t="shared" si="4751"/>
        <v>1.5</v>
      </c>
      <c r="DN314" s="312">
        <f t="shared" si="4751"/>
        <v>1.5</v>
      </c>
      <c r="DO314" s="312">
        <f t="shared" si="4751"/>
        <v>1.5</v>
      </c>
      <c r="DP314" s="312">
        <f t="shared" si="4751"/>
        <v>1.5</v>
      </c>
      <c r="DQ314" s="312">
        <f t="shared" si="4751"/>
        <v>1.5</v>
      </c>
      <c r="DR314" s="312">
        <f t="shared" si="4751"/>
        <v>1.5</v>
      </c>
      <c r="DS314" s="312">
        <f t="shared" si="4751"/>
        <v>1.5</v>
      </c>
      <c r="DT314" s="312">
        <f t="shared" si="4751"/>
        <v>1.5</v>
      </c>
      <c r="DU314" s="312">
        <f t="shared" si="4751"/>
        <v>1.5</v>
      </c>
      <c r="DV314" s="312">
        <f t="shared" si="4751"/>
        <v>1.5</v>
      </c>
      <c r="DW314" s="312">
        <f t="shared" si="4751"/>
        <v>1.5</v>
      </c>
      <c r="DX314" s="312">
        <f t="shared" si="4751"/>
        <v>1.5</v>
      </c>
      <c r="DY314" s="312">
        <f t="shared" si="4751"/>
        <v>1.5</v>
      </c>
      <c r="DZ314" s="312">
        <f t="shared" si="4751"/>
        <v>1.5</v>
      </c>
      <c r="EA314" s="312">
        <f t="shared" si="4751"/>
        <v>1.5</v>
      </c>
      <c r="EB314" s="312">
        <f t="shared" si="4751"/>
        <v>1.5</v>
      </c>
    </row>
    <row r="315" spans="3:132" outlineLevel="1" x14ac:dyDescent="0.25">
      <c r="C315" s="327" t="s">
        <v>530</v>
      </c>
      <c r="D315" s="38"/>
      <c r="E315" s="38"/>
      <c r="F315" s="38"/>
      <c r="G315" s="55" t="s">
        <v>220</v>
      </c>
      <c r="H315" s="316">
        <f t="shared" ref="H315" si="4752">SUM(J315:EB315)</f>
        <v>0</v>
      </c>
      <c r="I315" s="38"/>
      <c r="J315" s="314">
        <f t="shared" ref="J315" si="4753">J313*J314</f>
        <v>0</v>
      </c>
      <c r="K315" s="314">
        <f t="shared" ref="K315" si="4754">K313*K314</f>
        <v>0</v>
      </c>
      <c r="L315" s="314">
        <f t="shared" ref="L315" si="4755">L313*L314</f>
        <v>0</v>
      </c>
      <c r="M315" s="314">
        <f t="shared" ref="M315" si="4756">M313*M314</f>
        <v>0</v>
      </c>
      <c r="N315" s="314">
        <f t="shared" ref="N315" si="4757">N313*N314</f>
        <v>0</v>
      </c>
      <c r="O315" s="314">
        <f t="shared" ref="O315" si="4758">O313*O314</f>
        <v>0</v>
      </c>
      <c r="P315" s="314">
        <f t="shared" ref="P315" si="4759">P313*P314</f>
        <v>0</v>
      </c>
      <c r="Q315" s="314">
        <f t="shared" ref="Q315" si="4760">Q313*Q314</f>
        <v>0</v>
      </c>
      <c r="R315" s="314">
        <f t="shared" ref="R315" si="4761">R313*R314</f>
        <v>0</v>
      </c>
      <c r="S315" s="314">
        <f t="shared" ref="S315" si="4762">S313*S314</f>
        <v>0</v>
      </c>
      <c r="T315" s="314">
        <f t="shared" ref="T315" si="4763">T313*T314</f>
        <v>0</v>
      </c>
      <c r="U315" s="314">
        <f t="shared" ref="U315" si="4764">U313*U314</f>
        <v>0</v>
      </c>
      <c r="V315" s="314">
        <f t="shared" ref="V315" si="4765">V313*V314</f>
        <v>0</v>
      </c>
      <c r="W315" s="314">
        <f t="shared" ref="W315" si="4766">W313*W314</f>
        <v>0</v>
      </c>
      <c r="X315" s="314">
        <f t="shared" ref="X315" si="4767">X313*X314</f>
        <v>0</v>
      </c>
      <c r="Y315" s="314">
        <f t="shared" ref="Y315" si="4768">Y313*Y314</f>
        <v>0</v>
      </c>
      <c r="Z315" s="314">
        <f>Z313*Z314</f>
        <v>0</v>
      </c>
      <c r="AA315" s="314">
        <f t="shared" ref="AA315" si="4769">AA313*AA314</f>
        <v>0</v>
      </c>
      <c r="AB315" s="314">
        <f t="shared" ref="AB315" si="4770">AB313*AB314</f>
        <v>0</v>
      </c>
      <c r="AC315" s="314">
        <f t="shared" ref="AC315" si="4771">AC313*AC314</f>
        <v>0</v>
      </c>
      <c r="AD315" s="314">
        <f t="shared" ref="AD315" si="4772">AD313*AD314</f>
        <v>0</v>
      </c>
      <c r="AE315" s="314">
        <f t="shared" ref="AE315" si="4773">AE313*AE314</f>
        <v>0</v>
      </c>
      <c r="AF315" s="314">
        <f t="shared" ref="AF315" si="4774">AF313*AF314</f>
        <v>0</v>
      </c>
      <c r="AG315" s="314">
        <f t="shared" ref="AG315" si="4775">AG313*AG314</f>
        <v>0</v>
      </c>
      <c r="AH315" s="314">
        <f t="shared" ref="AH315" si="4776">AH313*AH314</f>
        <v>0</v>
      </c>
      <c r="AI315" s="314">
        <f t="shared" ref="AI315" si="4777">AI313*AI314</f>
        <v>0</v>
      </c>
      <c r="AJ315" s="314">
        <f t="shared" ref="AJ315" si="4778">AJ313*AJ314</f>
        <v>0</v>
      </c>
      <c r="AK315" s="314">
        <f t="shared" ref="AK315" si="4779">AK313*AK314</f>
        <v>0</v>
      </c>
      <c r="AL315" s="314">
        <f t="shared" ref="AL315" si="4780">AL313*AL314</f>
        <v>0</v>
      </c>
      <c r="AM315" s="314">
        <f t="shared" ref="AM315" si="4781">AM313*AM314</f>
        <v>0</v>
      </c>
      <c r="AN315" s="314">
        <f t="shared" ref="AN315" si="4782">AN313*AN314</f>
        <v>0</v>
      </c>
      <c r="AO315" s="314">
        <f t="shared" ref="AO315" si="4783">AO313*AO314</f>
        <v>0</v>
      </c>
      <c r="AP315" s="314">
        <f t="shared" ref="AP315" si="4784">AP313*AP314</f>
        <v>0</v>
      </c>
      <c r="AQ315" s="314">
        <f t="shared" ref="AQ315" si="4785">AQ313*AQ314</f>
        <v>0</v>
      </c>
      <c r="AR315" s="314">
        <f t="shared" ref="AR315" si="4786">AR313*AR314</f>
        <v>0</v>
      </c>
      <c r="AS315" s="314">
        <f t="shared" ref="AS315" si="4787">AS313*AS314</f>
        <v>0</v>
      </c>
      <c r="AT315" s="314">
        <f t="shared" ref="AT315" si="4788">AT313*AT314</f>
        <v>0</v>
      </c>
      <c r="AU315" s="314">
        <f t="shared" ref="AU315" si="4789">AU313*AU314</f>
        <v>0</v>
      </c>
      <c r="AV315" s="314">
        <f t="shared" ref="AV315" si="4790">AV313*AV314</f>
        <v>0</v>
      </c>
      <c r="AW315" s="314">
        <f t="shared" ref="AW315" si="4791">AW313*AW314</f>
        <v>0</v>
      </c>
      <c r="AX315" s="314">
        <f t="shared" ref="AX315" si="4792">AX313*AX314</f>
        <v>0</v>
      </c>
      <c r="AY315" s="314">
        <f t="shared" ref="AY315" si="4793">AY313*AY314</f>
        <v>0</v>
      </c>
      <c r="AZ315" s="314">
        <f t="shared" ref="AZ315" si="4794">AZ313*AZ314</f>
        <v>0</v>
      </c>
      <c r="BA315" s="314">
        <f t="shared" ref="BA315" si="4795">BA313*BA314</f>
        <v>0</v>
      </c>
      <c r="BB315" s="314">
        <f t="shared" ref="BB315" si="4796">BB313*BB314</f>
        <v>0</v>
      </c>
      <c r="BC315" s="314">
        <f t="shared" ref="BC315" si="4797">BC313*BC314</f>
        <v>0</v>
      </c>
      <c r="BD315" s="314">
        <f t="shared" ref="BD315" si="4798">BD313*BD314</f>
        <v>0</v>
      </c>
      <c r="BE315" s="314">
        <f t="shared" ref="BE315" si="4799">BE313*BE314</f>
        <v>0</v>
      </c>
      <c r="BF315" s="314">
        <f t="shared" ref="BF315" si="4800">BF313*BF314</f>
        <v>0</v>
      </c>
      <c r="BG315" s="314">
        <f t="shared" ref="BG315" si="4801">BG313*BG314</f>
        <v>0</v>
      </c>
      <c r="BH315" s="314">
        <f t="shared" ref="BH315" si="4802">BH313*BH314</f>
        <v>0</v>
      </c>
      <c r="BI315" s="314">
        <f t="shared" ref="BI315" si="4803">BI313*BI314</f>
        <v>0</v>
      </c>
      <c r="BJ315" s="314">
        <f t="shared" ref="BJ315" si="4804">BJ313*BJ314</f>
        <v>0</v>
      </c>
      <c r="BK315" s="314">
        <f t="shared" ref="BK315" si="4805">BK313*BK314</f>
        <v>0</v>
      </c>
      <c r="BL315" s="314">
        <f t="shared" ref="BL315" si="4806">BL313*BL314</f>
        <v>0</v>
      </c>
      <c r="BM315" s="314">
        <f t="shared" ref="BM315" si="4807">BM313*BM314</f>
        <v>0</v>
      </c>
      <c r="BN315" s="314">
        <f t="shared" ref="BN315" si="4808">BN313*BN314</f>
        <v>0</v>
      </c>
      <c r="BO315" s="314">
        <f t="shared" ref="BO315" si="4809">BO313*BO314</f>
        <v>0</v>
      </c>
      <c r="BP315" s="314">
        <f t="shared" ref="BP315" si="4810">BP313*BP314</f>
        <v>0</v>
      </c>
      <c r="BQ315" s="314">
        <f t="shared" ref="BQ315" si="4811">BQ313*BQ314</f>
        <v>0</v>
      </c>
      <c r="BR315" s="314">
        <f t="shared" ref="BR315" si="4812">BR313*BR314</f>
        <v>0</v>
      </c>
      <c r="BS315" s="314">
        <f t="shared" ref="BS315" si="4813">BS313*BS314</f>
        <v>0</v>
      </c>
      <c r="BT315" s="314">
        <f t="shared" ref="BT315" si="4814">BT313*BT314</f>
        <v>0</v>
      </c>
      <c r="BU315" s="314">
        <f t="shared" ref="BU315" si="4815">BU313*BU314</f>
        <v>0</v>
      </c>
      <c r="BV315" s="314">
        <f t="shared" ref="BV315" si="4816">BV313*BV314</f>
        <v>0</v>
      </c>
      <c r="BW315" s="314">
        <f t="shared" ref="BW315" si="4817">BW313*BW314</f>
        <v>0</v>
      </c>
      <c r="BX315" s="314">
        <f t="shared" ref="BX315" si="4818">BX313*BX314</f>
        <v>0</v>
      </c>
      <c r="BY315" s="314">
        <f t="shared" ref="BY315" si="4819">BY313*BY314</f>
        <v>0</v>
      </c>
      <c r="BZ315" s="314">
        <f t="shared" ref="BZ315" si="4820">BZ313*BZ314</f>
        <v>0</v>
      </c>
      <c r="CA315" s="314">
        <f t="shared" ref="CA315" si="4821">CA313*CA314</f>
        <v>0</v>
      </c>
      <c r="CB315" s="314">
        <f t="shared" ref="CB315" si="4822">CB313*CB314</f>
        <v>0</v>
      </c>
      <c r="CC315" s="314">
        <f t="shared" ref="CC315" si="4823">CC313*CC314</f>
        <v>0</v>
      </c>
      <c r="CD315" s="314">
        <f t="shared" ref="CD315" si="4824">CD313*CD314</f>
        <v>0</v>
      </c>
      <c r="CE315" s="314">
        <f t="shared" ref="CE315" si="4825">CE313*CE314</f>
        <v>0</v>
      </c>
      <c r="CF315" s="314">
        <f t="shared" ref="CF315" si="4826">CF313*CF314</f>
        <v>0</v>
      </c>
      <c r="CG315" s="314">
        <f t="shared" ref="CG315" si="4827">CG313*CG314</f>
        <v>0</v>
      </c>
      <c r="CH315" s="314">
        <f t="shared" ref="CH315" si="4828">CH313*CH314</f>
        <v>0</v>
      </c>
      <c r="CI315" s="314">
        <f t="shared" ref="CI315" si="4829">CI313*CI314</f>
        <v>0</v>
      </c>
      <c r="CJ315" s="314">
        <f t="shared" ref="CJ315" si="4830">CJ313*CJ314</f>
        <v>0</v>
      </c>
      <c r="CK315" s="314">
        <f t="shared" ref="CK315" si="4831">CK313*CK314</f>
        <v>0</v>
      </c>
      <c r="CL315" s="314">
        <f t="shared" ref="CL315" si="4832">CL313*CL314</f>
        <v>0</v>
      </c>
      <c r="CM315" s="314">
        <f t="shared" ref="CM315" si="4833">CM313*CM314</f>
        <v>0</v>
      </c>
      <c r="CN315" s="314">
        <f t="shared" ref="CN315" si="4834">CN313*CN314</f>
        <v>0</v>
      </c>
      <c r="CO315" s="314">
        <f t="shared" ref="CO315" si="4835">CO313*CO314</f>
        <v>0</v>
      </c>
      <c r="CP315" s="314">
        <f t="shared" ref="CP315" si="4836">CP313*CP314</f>
        <v>0</v>
      </c>
      <c r="CQ315" s="314">
        <f t="shared" ref="CQ315" si="4837">CQ313*CQ314</f>
        <v>0</v>
      </c>
      <c r="CR315" s="314">
        <f t="shared" ref="CR315" si="4838">CR313*CR314</f>
        <v>0</v>
      </c>
      <c r="CS315" s="314">
        <f t="shared" ref="CS315" si="4839">CS313*CS314</f>
        <v>0</v>
      </c>
      <c r="CT315" s="314">
        <f t="shared" ref="CT315" si="4840">CT313*CT314</f>
        <v>0</v>
      </c>
      <c r="CU315" s="314">
        <f t="shared" ref="CU315" si="4841">CU313*CU314</f>
        <v>0</v>
      </c>
      <c r="CV315" s="314">
        <f t="shared" ref="CV315" si="4842">CV313*CV314</f>
        <v>0</v>
      </c>
      <c r="CW315" s="314">
        <f t="shared" ref="CW315" si="4843">CW313*CW314</f>
        <v>0</v>
      </c>
      <c r="CX315" s="314">
        <f t="shared" ref="CX315" si="4844">CX313*CX314</f>
        <v>0</v>
      </c>
      <c r="CY315" s="314">
        <f t="shared" ref="CY315" si="4845">CY313*CY314</f>
        <v>0</v>
      </c>
      <c r="CZ315" s="314">
        <f t="shared" ref="CZ315" si="4846">CZ313*CZ314</f>
        <v>0</v>
      </c>
      <c r="DA315" s="314">
        <f t="shared" ref="DA315" si="4847">DA313*DA314</f>
        <v>0</v>
      </c>
      <c r="DB315" s="314">
        <f t="shared" ref="DB315" si="4848">DB313*DB314</f>
        <v>0</v>
      </c>
      <c r="DC315" s="314">
        <f t="shared" ref="DC315" si="4849">DC313*DC314</f>
        <v>0</v>
      </c>
      <c r="DD315" s="314">
        <f t="shared" ref="DD315" si="4850">DD313*DD314</f>
        <v>0</v>
      </c>
      <c r="DE315" s="314">
        <f t="shared" ref="DE315" si="4851">DE313*DE314</f>
        <v>0</v>
      </c>
      <c r="DF315" s="314">
        <f t="shared" ref="DF315" si="4852">DF313*DF314</f>
        <v>0</v>
      </c>
      <c r="DG315" s="314">
        <f t="shared" ref="DG315" si="4853">DG313*DG314</f>
        <v>0</v>
      </c>
      <c r="DH315" s="314">
        <f t="shared" ref="DH315" si="4854">DH313*DH314</f>
        <v>0</v>
      </c>
      <c r="DI315" s="314">
        <f t="shared" ref="DI315" si="4855">DI313*DI314</f>
        <v>0</v>
      </c>
      <c r="DJ315" s="314">
        <f t="shared" ref="DJ315" si="4856">DJ313*DJ314</f>
        <v>0</v>
      </c>
      <c r="DK315" s="314">
        <f t="shared" ref="DK315" si="4857">DK313*DK314</f>
        <v>0</v>
      </c>
      <c r="DL315" s="314">
        <f t="shared" ref="DL315" si="4858">DL313*DL314</f>
        <v>0</v>
      </c>
      <c r="DM315" s="314">
        <f t="shared" ref="DM315" si="4859">DM313*DM314</f>
        <v>0</v>
      </c>
      <c r="DN315" s="314">
        <f t="shared" ref="DN315" si="4860">DN313*DN314</f>
        <v>0</v>
      </c>
      <c r="DO315" s="314">
        <f t="shared" ref="DO315" si="4861">DO313*DO314</f>
        <v>0</v>
      </c>
      <c r="DP315" s="314">
        <f t="shared" ref="DP315" si="4862">DP313*DP314</f>
        <v>0</v>
      </c>
      <c r="DQ315" s="314">
        <f t="shared" ref="DQ315" si="4863">DQ313*DQ314</f>
        <v>0</v>
      </c>
      <c r="DR315" s="314">
        <f t="shared" ref="DR315" si="4864">DR313*DR314</f>
        <v>0</v>
      </c>
      <c r="DS315" s="314">
        <f t="shared" ref="DS315" si="4865">DS313*DS314</f>
        <v>0</v>
      </c>
      <c r="DT315" s="314">
        <f t="shared" ref="DT315" si="4866">DT313*DT314</f>
        <v>0</v>
      </c>
      <c r="DU315" s="314">
        <f t="shared" ref="DU315" si="4867">DU313*DU314</f>
        <v>0</v>
      </c>
      <c r="DV315" s="314">
        <f t="shared" ref="DV315" si="4868">DV313*DV314</f>
        <v>0</v>
      </c>
      <c r="DW315" s="314">
        <f t="shared" ref="DW315" si="4869">DW313*DW314</f>
        <v>0</v>
      </c>
      <c r="DX315" s="314">
        <f t="shared" ref="DX315" si="4870">DX313*DX314</f>
        <v>0</v>
      </c>
      <c r="DY315" s="314">
        <f t="shared" ref="DY315" si="4871">DY313*DY314</f>
        <v>0</v>
      </c>
      <c r="DZ315" s="314">
        <f t="shared" ref="DZ315" si="4872">DZ313*DZ314</f>
        <v>0</v>
      </c>
      <c r="EA315" s="314">
        <f t="shared" ref="EA315" si="4873">EA313*EA314</f>
        <v>0</v>
      </c>
      <c r="EB315" s="314">
        <f t="shared" ref="EB315" si="4874">EB313*EB314</f>
        <v>0</v>
      </c>
    </row>
    <row r="316" spans="3:132" outlineLevel="1" x14ac:dyDescent="0.25">
      <c r="C316" s="324" t="s">
        <v>417</v>
      </c>
      <c r="D316" s="34"/>
      <c r="E316" s="34"/>
      <c r="F316" s="34"/>
      <c r="G316" s="67" t="s">
        <v>215</v>
      </c>
      <c r="H316" s="34"/>
      <c r="I316" s="34"/>
      <c r="J316" s="126">
        <f>J$13</f>
        <v>1</v>
      </c>
      <c r="K316" s="126">
        <f t="shared" ref="K316:BV316" si="4875">K$13</f>
        <v>1.0026792493128671</v>
      </c>
      <c r="L316" s="126">
        <f t="shared" si="4875"/>
        <v>1.0056539350998608</v>
      </c>
      <c r="M316" s="126">
        <f t="shared" si="4875"/>
        <v>1.0085410656939733</v>
      </c>
      <c r="N316" s="126">
        <f t="shared" si="4875"/>
        <v>1.0114364849476103</v>
      </c>
      <c r="O316" s="126">
        <f t="shared" si="4875"/>
        <v>1.0143402166566737</v>
      </c>
      <c r="P316" s="126">
        <f t="shared" si="4875"/>
        <v>1.0172522846853813</v>
      </c>
      <c r="Q316" s="126">
        <f t="shared" si="4875"/>
        <v>1.0201727129664624</v>
      </c>
      <c r="R316" s="126">
        <f t="shared" si="4875"/>
        <v>1.0231015255013547</v>
      </c>
      <c r="S316" s="126">
        <f t="shared" si="4875"/>
        <v>1.0260387463604019</v>
      </c>
      <c r="T316" s="126">
        <f t="shared" si="4875"/>
        <v>1.028984399683051</v>
      </c>
      <c r="U316" s="126">
        <f t="shared" si="4875"/>
        <v>1.0319385096780509</v>
      </c>
      <c r="V316" s="126">
        <f t="shared" si="4875"/>
        <v>1.0349011006236515</v>
      </c>
      <c r="W316" s="126">
        <f t="shared" si="4875"/>
        <v>1.0377730230388176</v>
      </c>
      <c r="X316" s="126">
        <f t="shared" si="4875"/>
        <v>1.0408518228283561</v>
      </c>
      <c r="Y316" s="126">
        <f t="shared" si="4875"/>
        <v>1.0438400029932626</v>
      </c>
      <c r="Z316" s="126">
        <f t="shared" si="4875"/>
        <v>1.046836761920777</v>
      </c>
      <c r="AA316" s="126">
        <f t="shared" si="4875"/>
        <v>1.0498421242396576</v>
      </c>
      <c r="AB316" s="126">
        <f t="shared" si="4875"/>
        <v>1.05285611464937</v>
      </c>
      <c r="AC316" s="126">
        <f t="shared" si="4875"/>
        <v>1.0558787579202888</v>
      </c>
      <c r="AD316" s="126">
        <f t="shared" si="4875"/>
        <v>1.0589100788939025</v>
      </c>
      <c r="AE316" s="126">
        <f t="shared" si="4875"/>
        <v>1.0619501024830165</v>
      </c>
      <c r="AF316" s="126">
        <f t="shared" si="4875"/>
        <v>1.0649988536719583</v>
      </c>
      <c r="AG316" s="126">
        <f t="shared" si="4875"/>
        <v>1.0680563575167832</v>
      </c>
      <c r="AH316" s="126">
        <f t="shared" si="4875"/>
        <v>1.0711226391454798</v>
      </c>
      <c r="AI316" s="126">
        <f t="shared" si="4875"/>
        <v>1.0739924437404067</v>
      </c>
      <c r="AJ316" s="126">
        <f t="shared" si="4875"/>
        <v>1.0771786970311998</v>
      </c>
      <c r="AK316" s="126">
        <f t="shared" si="4875"/>
        <v>1.0802711679727233</v>
      </c>
      <c r="AL316" s="126">
        <f t="shared" si="4875"/>
        <v>1.0833725170851116</v>
      </c>
      <c r="AM316" s="126">
        <f t="shared" si="4875"/>
        <v>1.0864827698566941</v>
      </c>
      <c r="AN316" s="126">
        <f t="shared" si="4875"/>
        <v>1.0896019518489746</v>
      </c>
      <c r="AO316" s="126">
        <f t="shared" si="4875"/>
        <v>1.0927300886968412</v>
      </c>
      <c r="AP316" s="126">
        <f t="shared" si="4875"/>
        <v>1.0958672061087775</v>
      </c>
      <c r="AQ316" s="126">
        <f t="shared" si="4875"/>
        <v>1.0990133298670732</v>
      </c>
      <c r="AR316" s="126">
        <f t="shared" si="4875"/>
        <v>1.1021684858280367</v>
      </c>
      <c r="AS316" s="126">
        <f t="shared" si="4875"/>
        <v>1.1053326999222071</v>
      </c>
      <c r="AT316" s="126">
        <f t="shared" si="4875"/>
        <v>1.1085059981545673</v>
      </c>
      <c r="AU316" s="126">
        <f t="shared" si="4875"/>
        <v>1.111475962088432</v>
      </c>
      <c r="AV316" s="126">
        <f t="shared" si="4875"/>
        <v>1.1147734191259395</v>
      </c>
      <c r="AW316" s="126">
        <f t="shared" si="4875"/>
        <v>1.1179738207069689</v>
      </c>
      <c r="AX316" s="126">
        <f t="shared" si="4875"/>
        <v>1.1211834103167977</v>
      </c>
      <c r="AY316" s="126">
        <f t="shared" si="4875"/>
        <v>1.1244022143333261</v>
      </c>
      <c r="AZ316" s="126">
        <f t="shared" si="4875"/>
        <v>1.1276302592101826</v>
      </c>
      <c r="BA316" s="126">
        <f t="shared" si="4875"/>
        <v>1.1308675714769412</v>
      </c>
      <c r="BB316" s="126">
        <f t="shared" si="4875"/>
        <v>1.1341141777393395</v>
      </c>
      <c r="BC316" s="126">
        <f t="shared" si="4875"/>
        <v>1.1373701046794982</v>
      </c>
      <c r="BD316" s="126">
        <f t="shared" si="4875"/>
        <v>1.1406353790561385</v>
      </c>
      <c r="BE316" s="126">
        <f t="shared" si="4875"/>
        <v>1.1439100277048042</v>
      </c>
      <c r="BF316" s="126">
        <f t="shared" si="4875"/>
        <v>1.1471940775380809</v>
      </c>
      <c r="BG316" s="126">
        <f t="shared" si="4875"/>
        <v>1.15026769648205</v>
      </c>
      <c r="BH316" s="126">
        <f t="shared" si="4875"/>
        <v>1.1536802383994258</v>
      </c>
      <c r="BI316" s="126">
        <f t="shared" si="4875"/>
        <v>1.1569923375180708</v>
      </c>
      <c r="BJ316" s="126">
        <f t="shared" si="4875"/>
        <v>1.1603139453378331</v>
      </c>
      <c r="BK316" s="126">
        <f t="shared" si="4875"/>
        <v>1.1636450891572303</v>
      </c>
      <c r="BL316" s="126">
        <f t="shared" si="4875"/>
        <v>1.1669857963531516</v>
      </c>
      <c r="BM316" s="126">
        <f t="shared" si="4875"/>
        <v>1.1703360943810825</v>
      </c>
      <c r="BN316" s="126">
        <f t="shared" si="4875"/>
        <v>1.1736960107753303</v>
      </c>
      <c r="BO316" s="126">
        <f t="shared" si="4875"/>
        <v>1.1770655731492505</v>
      </c>
      <c r="BP316" s="126">
        <f t="shared" si="4875"/>
        <v>1.180444809195474</v>
      </c>
      <c r="BQ316" s="126">
        <f t="shared" si="4875"/>
        <v>1.1838337466861339</v>
      </c>
      <c r="BR316" s="126">
        <f t="shared" si="4875"/>
        <v>1.1872324134730949</v>
      </c>
      <c r="BS316" s="126">
        <f t="shared" si="4875"/>
        <v>1.1905270658589224</v>
      </c>
      <c r="BT316" s="126">
        <f t="shared" si="4875"/>
        <v>1.1940590467434065</v>
      </c>
      <c r="BU316" s="126">
        <f t="shared" si="4875"/>
        <v>1.1974870693312041</v>
      </c>
      <c r="BV316" s="126">
        <f t="shared" si="4875"/>
        <v>1.2009249334246579</v>
      </c>
      <c r="BW316" s="126">
        <f t="shared" ref="BW316:EB316" si="4876">BW$13</f>
        <v>1.204372667277734</v>
      </c>
      <c r="BX316" s="126">
        <f t="shared" si="4876"/>
        <v>1.2078302992255125</v>
      </c>
      <c r="BY316" s="126">
        <f t="shared" si="4876"/>
        <v>1.2112978576844211</v>
      </c>
      <c r="BZ316" s="126">
        <f t="shared" si="4876"/>
        <v>1.2147753711524676</v>
      </c>
      <c r="CA316" s="126">
        <f t="shared" si="4876"/>
        <v>1.2182628682094752</v>
      </c>
      <c r="CB316" s="126">
        <f t="shared" si="4876"/>
        <v>1.2217603775173165</v>
      </c>
      <c r="CC316" s="126">
        <f t="shared" si="4876"/>
        <v>1.2252679278201495</v>
      </c>
      <c r="CD316" s="126">
        <f t="shared" si="4876"/>
        <v>1.2287855479446541</v>
      </c>
      <c r="CE316" s="126">
        <f t="shared" si="4876"/>
        <v>1.232077770779646</v>
      </c>
      <c r="CF316" s="126">
        <f t="shared" si="4876"/>
        <v>1.23573302168438</v>
      </c>
      <c r="CG316" s="126">
        <f t="shared" si="4876"/>
        <v>1.2392806860334544</v>
      </c>
      <c r="CH316" s="126">
        <f t="shared" si="4876"/>
        <v>1.2428385353675644</v>
      </c>
      <c r="CI316" s="126">
        <f t="shared" si="4876"/>
        <v>1.2464065989267703</v>
      </c>
      <c r="CJ316" s="126">
        <f t="shared" si="4876"/>
        <v>1.2499849060350778</v>
      </c>
      <c r="CK316" s="126">
        <f t="shared" si="4876"/>
        <v>1.2535734861006791</v>
      </c>
      <c r="CL316" s="126">
        <f t="shared" si="4876"/>
        <v>1.257172368616194</v>
      </c>
      <c r="CM316" s="126">
        <f t="shared" si="4876"/>
        <v>1.2607815831589126</v>
      </c>
      <c r="CN316" s="126">
        <f t="shared" si="4876"/>
        <v>1.2644011593910389</v>
      </c>
      <c r="CO316" s="126">
        <f t="shared" si="4876"/>
        <v>1.2680311270599336</v>
      </c>
      <c r="CP316" s="126">
        <f t="shared" si="4876"/>
        <v>1.2716715159983594</v>
      </c>
      <c r="CQ316" s="126">
        <f t="shared" si="4876"/>
        <v>1.2750786410337906</v>
      </c>
      <c r="CR316" s="126">
        <f t="shared" si="4876"/>
        <v>1.2788614642181557</v>
      </c>
      <c r="CS316" s="126">
        <f t="shared" si="4876"/>
        <v>1.2825329459576562</v>
      </c>
      <c r="CT316" s="126">
        <f t="shared" si="4876"/>
        <v>1.2862149681493797</v>
      </c>
      <c r="CU316" s="126">
        <f t="shared" si="4876"/>
        <v>1.289907561053897</v>
      </c>
      <c r="CV316" s="126">
        <f t="shared" si="4876"/>
        <v>1.293610755018654</v>
      </c>
      <c r="CW316" s="126">
        <f t="shared" si="4876"/>
        <v>1.2973245804782207</v>
      </c>
      <c r="CX316" s="126">
        <f t="shared" si="4876"/>
        <v>1.3010490679545423</v>
      </c>
      <c r="CY316" s="126">
        <f t="shared" si="4876"/>
        <v>1.304784248057189</v>
      </c>
      <c r="CZ316" s="126">
        <f t="shared" si="4876"/>
        <v>1.3085301514836076</v>
      </c>
      <c r="DA316" s="126">
        <f t="shared" si="4876"/>
        <v>1.3122868090193751</v>
      </c>
      <c r="DB316" s="126">
        <f t="shared" si="4876"/>
        <v>1.3160542515384499</v>
      </c>
      <c r="DC316" s="126">
        <f t="shared" si="4876"/>
        <v>1.3195802889875801</v>
      </c>
      <c r="DD316" s="126">
        <f t="shared" si="4876"/>
        <v>1.323495136864544</v>
      </c>
      <c r="DE316" s="126">
        <f t="shared" si="4876"/>
        <v>1.3272947573576725</v>
      </c>
      <c r="DF316" s="126">
        <f t="shared" si="4876"/>
        <v>1.3311052861764079</v>
      </c>
      <c r="DG316" s="126">
        <f t="shared" si="4876"/>
        <v>1.3349267546374479</v>
      </c>
      <c r="DH316" s="126">
        <f t="shared" si="4876"/>
        <v>1.3387591941473977</v>
      </c>
      <c r="DI316" s="126">
        <f t="shared" si="4876"/>
        <v>1.3426026362030277</v>
      </c>
      <c r="DJ316" s="126">
        <f t="shared" si="4876"/>
        <v>1.3464571123915319</v>
      </c>
      <c r="DK316" s="126">
        <f t="shared" si="4876"/>
        <v>1.3503226543907885</v>
      </c>
      <c r="DL316" s="126">
        <f t="shared" si="4876"/>
        <v>1.3541992939696192</v>
      </c>
      <c r="DM316" s="126">
        <f t="shared" si="4876"/>
        <v>1.358087062988051</v>
      </c>
      <c r="DN316" s="126">
        <f t="shared" si="4876"/>
        <v>1.361985993397578</v>
      </c>
      <c r="DO316" s="126">
        <f t="shared" si="4876"/>
        <v>1.3657655991021458</v>
      </c>
      <c r="DP316" s="126">
        <f t="shared" si="4876"/>
        <v>1.3698174666548035</v>
      </c>
      <c r="DQ316" s="126">
        <f t="shared" si="4876"/>
        <v>1.3737500738651915</v>
      </c>
      <c r="DR316" s="126">
        <f t="shared" si="4876"/>
        <v>1.3776939711925826</v>
      </c>
      <c r="DS316" s="126">
        <f t="shared" si="4876"/>
        <v>1.381649191049759</v>
      </c>
      <c r="DT316" s="126">
        <f t="shared" si="4876"/>
        <v>1.385615765942557</v>
      </c>
      <c r="DU316" s="126">
        <f t="shared" si="4876"/>
        <v>1.3895937284701338</v>
      </c>
      <c r="DV316" s="126">
        <f t="shared" si="4876"/>
        <v>1.3935831113252357</v>
      </c>
      <c r="DW316" s="126">
        <f t="shared" si="4876"/>
        <v>1.3975839472944662</v>
      </c>
      <c r="DX316" s="126">
        <f t="shared" si="4876"/>
        <v>1.401596269258556</v>
      </c>
      <c r="DY316" s="126">
        <f t="shared" si="4876"/>
        <v>1.4056201101926329</v>
      </c>
      <c r="DZ316" s="126">
        <f t="shared" si="4876"/>
        <v>1.4096555031664932</v>
      </c>
      <c r="EA316" s="126">
        <f t="shared" si="4876"/>
        <v>1.4134323217047313</v>
      </c>
      <c r="EB316" s="126">
        <f t="shared" si="4876"/>
        <v>1.4176256038945581</v>
      </c>
    </row>
    <row r="317" spans="3:132" outlineLevel="1" x14ac:dyDescent="0.25">
      <c r="C317" s="321" t="s">
        <v>531</v>
      </c>
      <c r="D317" s="38"/>
      <c r="E317" s="38"/>
      <c r="F317" s="38"/>
      <c r="G317" s="52" t="s">
        <v>220</v>
      </c>
      <c r="H317" s="46">
        <f t="shared" ref="H317" si="4877">SUM(J317:EB317)</f>
        <v>0</v>
      </c>
      <c r="I317" s="38"/>
      <c r="J317" s="82">
        <f>J315*J316</f>
        <v>0</v>
      </c>
      <c r="K317" s="82">
        <f t="shared" ref="K317" si="4878">K315*K316</f>
        <v>0</v>
      </c>
      <c r="L317" s="82">
        <f t="shared" ref="L317" si="4879">L315*L316</f>
        <v>0</v>
      </c>
      <c r="M317" s="82">
        <f t="shared" ref="M317" si="4880">M315*M316</f>
        <v>0</v>
      </c>
      <c r="N317" s="82">
        <f t="shared" ref="N317" si="4881">N315*N316</f>
        <v>0</v>
      </c>
      <c r="O317" s="82">
        <f t="shared" ref="O317" si="4882">O315*O316</f>
        <v>0</v>
      </c>
      <c r="P317" s="82">
        <f t="shared" ref="P317" si="4883">P315*P316</f>
        <v>0</v>
      </c>
      <c r="Q317" s="82">
        <f t="shared" ref="Q317" si="4884">Q315*Q316</f>
        <v>0</v>
      </c>
      <c r="R317" s="82">
        <f t="shared" ref="R317" si="4885">R315*R316</f>
        <v>0</v>
      </c>
      <c r="S317" s="82">
        <f t="shared" ref="S317" si="4886">S315*S316</f>
        <v>0</v>
      </c>
      <c r="T317" s="82">
        <f t="shared" ref="T317" si="4887">T315*T316</f>
        <v>0</v>
      </c>
      <c r="U317" s="82">
        <f t="shared" ref="U317" si="4888">U315*U316</f>
        <v>0</v>
      </c>
      <c r="V317" s="82">
        <f t="shared" ref="V317" si="4889">V315*V316</f>
        <v>0</v>
      </c>
      <c r="W317" s="82">
        <f t="shared" ref="W317" si="4890">W315*W316</f>
        <v>0</v>
      </c>
      <c r="X317" s="82">
        <f t="shared" ref="X317" si="4891">X315*X316</f>
        <v>0</v>
      </c>
      <c r="Y317" s="82">
        <f t="shared" ref="Y317" si="4892">Y315*Y316</f>
        <v>0</v>
      </c>
      <c r="Z317" s="82">
        <f t="shared" ref="Z317" si="4893">Z315*Z316</f>
        <v>0</v>
      </c>
      <c r="AA317" s="82">
        <f t="shared" ref="AA317" si="4894">AA315*AA316</f>
        <v>0</v>
      </c>
      <c r="AB317" s="82">
        <f t="shared" ref="AB317" si="4895">AB315*AB316</f>
        <v>0</v>
      </c>
      <c r="AC317" s="82">
        <f t="shared" ref="AC317" si="4896">AC315*AC316</f>
        <v>0</v>
      </c>
      <c r="AD317" s="82">
        <f t="shared" ref="AD317" si="4897">AD315*AD316</f>
        <v>0</v>
      </c>
      <c r="AE317" s="82">
        <f t="shared" ref="AE317" si="4898">AE315*AE316</f>
        <v>0</v>
      </c>
      <c r="AF317" s="82">
        <f t="shared" ref="AF317" si="4899">AF315*AF316</f>
        <v>0</v>
      </c>
      <c r="AG317" s="82">
        <f t="shared" ref="AG317" si="4900">AG315*AG316</f>
        <v>0</v>
      </c>
      <c r="AH317" s="82">
        <f t="shared" ref="AH317" si="4901">AH315*AH316</f>
        <v>0</v>
      </c>
      <c r="AI317" s="82">
        <f t="shared" ref="AI317" si="4902">AI315*AI316</f>
        <v>0</v>
      </c>
      <c r="AJ317" s="82">
        <f t="shared" ref="AJ317" si="4903">AJ315*AJ316</f>
        <v>0</v>
      </c>
      <c r="AK317" s="82">
        <f t="shared" ref="AK317" si="4904">AK315*AK316</f>
        <v>0</v>
      </c>
      <c r="AL317" s="82">
        <f t="shared" ref="AL317" si="4905">AL315*AL316</f>
        <v>0</v>
      </c>
      <c r="AM317" s="82">
        <f t="shared" ref="AM317" si="4906">AM315*AM316</f>
        <v>0</v>
      </c>
      <c r="AN317" s="82">
        <f t="shared" ref="AN317" si="4907">AN315*AN316</f>
        <v>0</v>
      </c>
      <c r="AO317" s="82">
        <f t="shared" ref="AO317" si="4908">AO315*AO316</f>
        <v>0</v>
      </c>
      <c r="AP317" s="82">
        <f t="shared" ref="AP317" si="4909">AP315*AP316</f>
        <v>0</v>
      </c>
      <c r="AQ317" s="82">
        <f t="shared" ref="AQ317" si="4910">AQ315*AQ316</f>
        <v>0</v>
      </c>
      <c r="AR317" s="82">
        <f t="shared" ref="AR317" si="4911">AR315*AR316</f>
        <v>0</v>
      </c>
      <c r="AS317" s="82">
        <f t="shared" ref="AS317" si="4912">AS315*AS316</f>
        <v>0</v>
      </c>
      <c r="AT317" s="82">
        <f t="shared" ref="AT317" si="4913">AT315*AT316</f>
        <v>0</v>
      </c>
      <c r="AU317" s="82">
        <f t="shared" ref="AU317" si="4914">AU315*AU316</f>
        <v>0</v>
      </c>
      <c r="AV317" s="82">
        <f t="shared" ref="AV317" si="4915">AV315*AV316</f>
        <v>0</v>
      </c>
      <c r="AW317" s="82">
        <f t="shared" ref="AW317" si="4916">AW315*AW316</f>
        <v>0</v>
      </c>
      <c r="AX317" s="82">
        <f t="shared" ref="AX317" si="4917">AX315*AX316</f>
        <v>0</v>
      </c>
      <c r="AY317" s="82">
        <f t="shared" ref="AY317" si="4918">AY315*AY316</f>
        <v>0</v>
      </c>
      <c r="AZ317" s="82">
        <f t="shared" ref="AZ317" si="4919">AZ315*AZ316</f>
        <v>0</v>
      </c>
      <c r="BA317" s="82">
        <f t="shared" ref="BA317" si="4920">BA315*BA316</f>
        <v>0</v>
      </c>
      <c r="BB317" s="82">
        <f t="shared" ref="BB317" si="4921">BB315*BB316</f>
        <v>0</v>
      </c>
      <c r="BC317" s="82">
        <f t="shared" ref="BC317" si="4922">BC315*BC316</f>
        <v>0</v>
      </c>
      <c r="BD317" s="82">
        <f t="shared" ref="BD317" si="4923">BD315*BD316</f>
        <v>0</v>
      </c>
      <c r="BE317" s="82">
        <f t="shared" ref="BE317" si="4924">BE315*BE316</f>
        <v>0</v>
      </c>
      <c r="BF317" s="82">
        <f t="shared" ref="BF317" si="4925">BF315*BF316</f>
        <v>0</v>
      </c>
      <c r="BG317" s="82">
        <f t="shared" ref="BG317" si="4926">BG315*BG316</f>
        <v>0</v>
      </c>
      <c r="BH317" s="82">
        <f t="shared" ref="BH317" si="4927">BH315*BH316</f>
        <v>0</v>
      </c>
      <c r="BI317" s="82">
        <f t="shared" ref="BI317" si="4928">BI315*BI316</f>
        <v>0</v>
      </c>
      <c r="BJ317" s="82">
        <f t="shared" ref="BJ317" si="4929">BJ315*BJ316</f>
        <v>0</v>
      </c>
      <c r="BK317" s="82">
        <f t="shared" ref="BK317" si="4930">BK315*BK316</f>
        <v>0</v>
      </c>
      <c r="BL317" s="82">
        <f t="shared" ref="BL317" si="4931">BL315*BL316</f>
        <v>0</v>
      </c>
      <c r="BM317" s="82">
        <f t="shared" ref="BM317" si="4932">BM315*BM316</f>
        <v>0</v>
      </c>
      <c r="BN317" s="82">
        <f t="shared" ref="BN317" si="4933">BN315*BN316</f>
        <v>0</v>
      </c>
      <c r="BO317" s="82">
        <f t="shared" ref="BO317" si="4934">BO315*BO316</f>
        <v>0</v>
      </c>
      <c r="BP317" s="82">
        <f t="shared" ref="BP317" si="4935">BP315*BP316</f>
        <v>0</v>
      </c>
      <c r="BQ317" s="82">
        <f t="shared" ref="BQ317" si="4936">BQ315*BQ316</f>
        <v>0</v>
      </c>
      <c r="BR317" s="82">
        <f t="shared" ref="BR317" si="4937">BR315*BR316</f>
        <v>0</v>
      </c>
      <c r="BS317" s="82">
        <f t="shared" ref="BS317" si="4938">BS315*BS316</f>
        <v>0</v>
      </c>
      <c r="BT317" s="82">
        <f t="shared" ref="BT317" si="4939">BT315*BT316</f>
        <v>0</v>
      </c>
      <c r="BU317" s="82">
        <f t="shared" ref="BU317" si="4940">BU315*BU316</f>
        <v>0</v>
      </c>
      <c r="BV317" s="82">
        <f t="shared" ref="BV317" si="4941">BV315*BV316</f>
        <v>0</v>
      </c>
      <c r="BW317" s="82">
        <f t="shared" ref="BW317" si="4942">BW315*BW316</f>
        <v>0</v>
      </c>
      <c r="BX317" s="82">
        <f t="shared" ref="BX317" si="4943">BX315*BX316</f>
        <v>0</v>
      </c>
      <c r="BY317" s="82">
        <f t="shared" ref="BY317" si="4944">BY315*BY316</f>
        <v>0</v>
      </c>
      <c r="BZ317" s="82">
        <f t="shared" ref="BZ317" si="4945">BZ315*BZ316</f>
        <v>0</v>
      </c>
      <c r="CA317" s="82">
        <f t="shared" ref="CA317" si="4946">CA315*CA316</f>
        <v>0</v>
      </c>
      <c r="CB317" s="82">
        <f t="shared" ref="CB317" si="4947">CB315*CB316</f>
        <v>0</v>
      </c>
      <c r="CC317" s="82">
        <f t="shared" ref="CC317" si="4948">CC315*CC316</f>
        <v>0</v>
      </c>
      <c r="CD317" s="82">
        <f t="shared" ref="CD317" si="4949">CD315*CD316</f>
        <v>0</v>
      </c>
      <c r="CE317" s="82">
        <f t="shared" ref="CE317" si="4950">CE315*CE316</f>
        <v>0</v>
      </c>
      <c r="CF317" s="82">
        <f t="shared" ref="CF317" si="4951">CF315*CF316</f>
        <v>0</v>
      </c>
      <c r="CG317" s="82">
        <f t="shared" ref="CG317" si="4952">CG315*CG316</f>
        <v>0</v>
      </c>
      <c r="CH317" s="82">
        <f t="shared" ref="CH317" si="4953">CH315*CH316</f>
        <v>0</v>
      </c>
      <c r="CI317" s="82">
        <f t="shared" ref="CI317" si="4954">CI315*CI316</f>
        <v>0</v>
      </c>
      <c r="CJ317" s="82">
        <f t="shared" ref="CJ317" si="4955">CJ315*CJ316</f>
        <v>0</v>
      </c>
      <c r="CK317" s="82">
        <f t="shared" ref="CK317" si="4956">CK315*CK316</f>
        <v>0</v>
      </c>
      <c r="CL317" s="82">
        <f t="shared" ref="CL317" si="4957">CL315*CL316</f>
        <v>0</v>
      </c>
      <c r="CM317" s="82">
        <f t="shared" ref="CM317" si="4958">CM315*CM316</f>
        <v>0</v>
      </c>
      <c r="CN317" s="82">
        <f t="shared" ref="CN317" si="4959">CN315*CN316</f>
        <v>0</v>
      </c>
      <c r="CO317" s="82">
        <f t="shared" ref="CO317" si="4960">CO315*CO316</f>
        <v>0</v>
      </c>
      <c r="CP317" s="82">
        <f t="shared" ref="CP317" si="4961">CP315*CP316</f>
        <v>0</v>
      </c>
      <c r="CQ317" s="82">
        <f t="shared" ref="CQ317" si="4962">CQ315*CQ316</f>
        <v>0</v>
      </c>
      <c r="CR317" s="82">
        <f t="shared" ref="CR317" si="4963">CR315*CR316</f>
        <v>0</v>
      </c>
      <c r="CS317" s="82">
        <f t="shared" ref="CS317" si="4964">CS315*CS316</f>
        <v>0</v>
      </c>
      <c r="CT317" s="82">
        <f t="shared" ref="CT317" si="4965">CT315*CT316</f>
        <v>0</v>
      </c>
      <c r="CU317" s="82">
        <f t="shared" ref="CU317" si="4966">CU315*CU316</f>
        <v>0</v>
      </c>
      <c r="CV317" s="82">
        <f t="shared" ref="CV317" si="4967">CV315*CV316</f>
        <v>0</v>
      </c>
      <c r="CW317" s="82">
        <f t="shared" ref="CW317" si="4968">CW315*CW316</f>
        <v>0</v>
      </c>
      <c r="CX317" s="82">
        <f t="shared" ref="CX317" si="4969">CX315*CX316</f>
        <v>0</v>
      </c>
      <c r="CY317" s="82">
        <f t="shared" ref="CY317" si="4970">CY315*CY316</f>
        <v>0</v>
      </c>
      <c r="CZ317" s="82">
        <f t="shared" ref="CZ317" si="4971">CZ315*CZ316</f>
        <v>0</v>
      </c>
      <c r="DA317" s="82">
        <f t="shared" ref="DA317" si="4972">DA315*DA316</f>
        <v>0</v>
      </c>
      <c r="DB317" s="82">
        <f t="shared" ref="DB317" si="4973">DB315*DB316</f>
        <v>0</v>
      </c>
      <c r="DC317" s="82">
        <f t="shared" ref="DC317" si="4974">DC315*DC316</f>
        <v>0</v>
      </c>
      <c r="DD317" s="82">
        <f t="shared" ref="DD317" si="4975">DD315*DD316</f>
        <v>0</v>
      </c>
      <c r="DE317" s="82">
        <f t="shared" ref="DE317" si="4976">DE315*DE316</f>
        <v>0</v>
      </c>
      <c r="DF317" s="82">
        <f t="shared" ref="DF317" si="4977">DF315*DF316</f>
        <v>0</v>
      </c>
      <c r="DG317" s="82">
        <f t="shared" ref="DG317" si="4978">DG315*DG316</f>
        <v>0</v>
      </c>
      <c r="DH317" s="82">
        <f t="shared" ref="DH317" si="4979">DH315*DH316</f>
        <v>0</v>
      </c>
      <c r="DI317" s="82">
        <f t="shared" ref="DI317" si="4980">DI315*DI316</f>
        <v>0</v>
      </c>
      <c r="DJ317" s="82">
        <f t="shared" ref="DJ317" si="4981">DJ315*DJ316</f>
        <v>0</v>
      </c>
      <c r="DK317" s="82">
        <f t="shared" ref="DK317" si="4982">DK315*DK316</f>
        <v>0</v>
      </c>
      <c r="DL317" s="82">
        <f t="shared" ref="DL317" si="4983">DL315*DL316</f>
        <v>0</v>
      </c>
      <c r="DM317" s="82">
        <f t="shared" ref="DM317" si="4984">DM315*DM316</f>
        <v>0</v>
      </c>
      <c r="DN317" s="82">
        <f t="shared" ref="DN317" si="4985">DN315*DN316</f>
        <v>0</v>
      </c>
      <c r="DO317" s="82">
        <f t="shared" ref="DO317" si="4986">DO315*DO316</f>
        <v>0</v>
      </c>
      <c r="DP317" s="82">
        <f t="shared" ref="DP317" si="4987">DP315*DP316</f>
        <v>0</v>
      </c>
      <c r="DQ317" s="82">
        <f t="shared" ref="DQ317" si="4988">DQ315*DQ316</f>
        <v>0</v>
      </c>
      <c r="DR317" s="82">
        <f t="shared" ref="DR317" si="4989">DR315*DR316</f>
        <v>0</v>
      </c>
      <c r="DS317" s="82">
        <f t="shared" ref="DS317" si="4990">DS315*DS316</f>
        <v>0</v>
      </c>
      <c r="DT317" s="82">
        <f t="shared" ref="DT317" si="4991">DT315*DT316</f>
        <v>0</v>
      </c>
      <c r="DU317" s="82">
        <f t="shared" ref="DU317" si="4992">DU315*DU316</f>
        <v>0</v>
      </c>
      <c r="DV317" s="82">
        <f t="shared" ref="DV317" si="4993">DV315*DV316</f>
        <v>0</v>
      </c>
      <c r="DW317" s="82">
        <f t="shared" ref="DW317" si="4994">DW315*DW316</f>
        <v>0</v>
      </c>
      <c r="DX317" s="82">
        <f t="shared" ref="DX317" si="4995">DX315*DX316</f>
        <v>0</v>
      </c>
      <c r="DY317" s="82">
        <f t="shared" ref="DY317" si="4996">DY315*DY316</f>
        <v>0</v>
      </c>
      <c r="DZ317" s="82">
        <f t="shared" ref="DZ317" si="4997">DZ315*DZ316</f>
        <v>0</v>
      </c>
      <c r="EA317" s="82">
        <f t="shared" ref="EA317" si="4998">EA315*EA316</f>
        <v>0</v>
      </c>
      <c r="EB317" s="82">
        <f t="shared" ref="EB317" si="4999">EB315*EB316</f>
        <v>0</v>
      </c>
    </row>
    <row r="318" spans="3:132" outlineLevel="1" x14ac:dyDescent="0.25">
      <c r="G318" s="52"/>
      <c r="H318" s="29"/>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row>
    <row r="319" spans="3:132" ht="13" x14ac:dyDescent="0.3">
      <c r="C319" s="348" t="s">
        <v>567</v>
      </c>
      <c r="D319" s="342"/>
      <c r="E319" s="342"/>
      <c r="F319" s="342"/>
      <c r="G319" s="349" t="s">
        <v>220</v>
      </c>
      <c r="H319" s="344">
        <f>SUM(J319:EB319)</f>
        <v>0</v>
      </c>
      <c r="I319" s="342"/>
      <c r="J319" s="345">
        <f t="shared" ref="J319:AO319" si="5000">CHOOSE(Scenario,J299,J308,J317)</f>
        <v>0</v>
      </c>
      <c r="K319" s="346">
        <f t="shared" si="5000"/>
        <v>0</v>
      </c>
      <c r="L319" s="346">
        <f t="shared" si="5000"/>
        <v>0</v>
      </c>
      <c r="M319" s="346">
        <f t="shared" si="5000"/>
        <v>0</v>
      </c>
      <c r="N319" s="346">
        <f t="shared" si="5000"/>
        <v>0</v>
      </c>
      <c r="O319" s="346">
        <f t="shared" si="5000"/>
        <v>0</v>
      </c>
      <c r="P319" s="346">
        <f t="shared" si="5000"/>
        <v>0</v>
      </c>
      <c r="Q319" s="346">
        <f t="shared" si="5000"/>
        <v>0</v>
      </c>
      <c r="R319" s="346">
        <f t="shared" si="5000"/>
        <v>0</v>
      </c>
      <c r="S319" s="346">
        <f t="shared" si="5000"/>
        <v>0</v>
      </c>
      <c r="T319" s="346">
        <f t="shared" si="5000"/>
        <v>0</v>
      </c>
      <c r="U319" s="346">
        <f t="shared" si="5000"/>
        <v>0</v>
      </c>
      <c r="V319" s="346">
        <f t="shared" si="5000"/>
        <v>0</v>
      </c>
      <c r="W319" s="346">
        <f t="shared" si="5000"/>
        <v>0</v>
      </c>
      <c r="X319" s="346">
        <f t="shared" si="5000"/>
        <v>0</v>
      </c>
      <c r="Y319" s="346">
        <f t="shared" si="5000"/>
        <v>0</v>
      </c>
      <c r="Z319" s="346">
        <f t="shared" si="5000"/>
        <v>0</v>
      </c>
      <c r="AA319" s="346">
        <f t="shared" si="5000"/>
        <v>0</v>
      </c>
      <c r="AB319" s="346">
        <f t="shared" si="5000"/>
        <v>0</v>
      </c>
      <c r="AC319" s="346">
        <f t="shared" si="5000"/>
        <v>0</v>
      </c>
      <c r="AD319" s="346">
        <f t="shared" si="5000"/>
        <v>0</v>
      </c>
      <c r="AE319" s="346">
        <f t="shared" si="5000"/>
        <v>0</v>
      </c>
      <c r="AF319" s="346">
        <f t="shared" si="5000"/>
        <v>0</v>
      </c>
      <c r="AG319" s="346">
        <f t="shared" si="5000"/>
        <v>0</v>
      </c>
      <c r="AH319" s="346">
        <f t="shared" si="5000"/>
        <v>0</v>
      </c>
      <c r="AI319" s="346">
        <f t="shared" si="5000"/>
        <v>0</v>
      </c>
      <c r="AJ319" s="346">
        <f t="shared" si="5000"/>
        <v>0</v>
      </c>
      <c r="AK319" s="346">
        <f t="shared" si="5000"/>
        <v>0</v>
      </c>
      <c r="AL319" s="346">
        <f t="shared" si="5000"/>
        <v>0</v>
      </c>
      <c r="AM319" s="346">
        <f t="shared" si="5000"/>
        <v>0</v>
      </c>
      <c r="AN319" s="346">
        <f t="shared" si="5000"/>
        <v>0</v>
      </c>
      <c r="AO319" s="346">
        <f t="shared" si="5000"/>
        <v>0</v>
      </c>
      <c r="AP319" s="346">
        <f t="shared" ref="AP319:BU319" si="5001">CHOOSE(Scenario,AP299,AP308,AP317)</f>
        <v>0</v>
      </c>
      <c r="AQ319" s="346">
        <f t="shared" si="5001"/>
        <v>0</v>
      </c>
      <c r="AR319" s="346">
        <f t="shared" si="5001"/>
        <v>0</v>
      </c>
      <c r="AS319" s="346">
        <f t="shared" si="5001"/>
        <v>0</v>
      </c>
      <c r="AT319" s="346">
        <f t="shared" si="5001"/>
        <v>0</v>
      </c>
      <c r="AU319" s="346">
        <f t="shared" si="5001"/>
        <v>0</v>
      </c>
      <c r="AV319" s="346">
        <f t="shared" si="5001"/>
        <v>0</v>
      </c>
      <c r="AW319" s="346">
        <f t="shared" si="5001"/>
        <v>0</v>
      </c>
      <c r="AX319" s="346">
        <f t="shared" si="5001"/>
        <v>0</v>
      </c>
      <c r="AY319" s="346">
        <f t="shared" si="5001"/>
        <v>0</v>
      </c>
      <c r="AZ319" s="346">
        <f t="shared" si="5001"/>
        <v>0</v>
      </c>
      <c r="BA319" s="346">
        <f t="shared" si="5001"/>
        <v>0</v>
      </c>
      <c r="BB319" s="346">
        <f t="shared" si="5001"/>
        <v>0</v>
      </c>
      <c r="BC319" s="346">
        <f t="shared" si="5001"/>
        <v>0</v>
      </c>
      <c r="BD319" s="346">
        <f t="shared" si="5001"/>
        <v>0</v>
      </c>
      <c r="BE319" s="346">
        <f t="shared" si="5001"/>
        <v>0</v>
      </c>
      <c r="BF319" s="346">
        <f t="shared" si="5001"/>
        <v>0</v>
      </c>
      <c r="BG319" s="346">
        <f t="shared" si="5001"/>
        <v>0</v>
      </c>
      <c r="BH319" s="346">
        <f t="shared" si="5001"/>
        <v>0</v>
      </c>
      <c r="BI319" s="346">
        <f t="shared" si="5001"/>
        <v>0</v>
      </c>
      <c r="BJ319" s="346">
        <f t="shared" si="5001"/>
        <v>0</v>
      </c>
      <c r="BK319" s="346">
        <f t="shared" si="5001"/>
        <v>0</v>
      </c>
      <c r="BL319" s="346">
        <f t="shared" si="5001"/>
        <v>0</v>
      </c>
      <c r="BM319" s="346">
        <f t="shared" si="5001"/>
        <v>0</v>
      </c>
      <c r="BN319" s="346">
        <f t="shared" si="5001"/>
        <v>0</v>
      </c>
      <c r="BO319" s="346">
        <f t="shared" si="5001"/>
        <v>0</v>
      </c>
      <c r="BP319" s="346">
        <f t="shared" si="5001"/>
        <v>0</v>
      </c>
      <c r="BQ319" s="346">
        <f t="shared" si="5001"/>
        <v>0</v>
      </c>
      <c r="BR319" s="346">
        <f t="shared" si="5001"/>
        <v>0</v>
      </c>
      <c r="BS319" s="346">
        <f t="shared" si="5001"/>
        <v>0</v>
      </c>
      <c r="BT319" s="346">
        <f t="shared" si="5001"/>
        <v>0</v>
      </c>
      <c r="BU319" s="346">
        <f t="shared" si="5001"/>
        <v>0</v>
      </c>
      <c r="BV319" s="346">
        <f t="shared" ref="BV319:DA319" si="5002">CHOOSE(Scenario,BV299,BV308,BV317)</f>
        <v>0</v>
      </c>
      <c r="BW319" s="346">
        <f t="shared" si="5002"/>
        <v>0</v>
      </c>
      <c r="BX319" s="346">
        <f t="shared" si="5002"/>
        <v>0</v>
      </c>
      <c r="BY319" s="346">
        <f t="shared" si="5002"/>
        <v>0</v>
      </c>
      <c r="BZ319" s="346">
        <f t="shared" si="5002"/>
        <v>0</v>
      </c>
      <c r="CA319" s="346">
        <f t="shared" si="5002"/>
        <v>0</v>
      </c>
      <c r="CB319" s="346">
        <f t="shared" si="5002"/>
        <v>0</v>
      </c>
      <c r="CC319" s="346">
        <f t="shared" si="5002"/>
        <v>0</v>
      </c>
      <c r="CD319" s="346">
        <f t="shared" si="5002"/>
        <v>0</v>
      </c>
      <c r="CE319" s="346">
        <f t="shared" si="5002"/>
        <v>0</v>
      </c>
      <c r="CF319" s="346">
        <f t="shared" si="5002"/>
        <v>0</v>
      </c>
      <c r="CG319" s="346">
        <f t="shared" si="5002"/>
        <v>0</v>
      </c>
      <c r="CH319" s="346">
        <f t="shared" si="5002"/>
        <v>0</v>
      </c>
      <c r="CI319" s="346">
        <f t="shared" si="5002"/>
        <v>0</v>
      </c>
      <c r="CJ319" s="346">
        <f t="shared" si="5002"/>
        <v>0</v>
      </c>
      <c r="CK319" s="346">
        <f t="shared" si="5002"/>
        <v>0</v>
      </c>
      <c r="CL319" s="346">
        <f t="shared" si="5002"/>
        <v>0</v>
      </c>
      <c r="CM319" s="346">
        <f t="shared" si="5002"/>
        <v>0</v>
      </c>
      <c r="CN319" s="346">
        <f t="shared" si="5002"/>
        <v>0</v>
      </c>
      <c r="CO319" s="346">
        <f t="shared" si="5002"/>
        <v>0</v>
      </c>
      <c r="CP319" s="346">
        <f t="shared" si="5002"/>
        <v>0</v>
      </c>
      <c r="CQ319" s="346">
        <f t="shared" si="5002"/>
        <v>0</v>
      </c>
      <c r="CR319" s="346">
        <f t="shared" si="5002"/>
        <v>0</v>
      </c>
      <c r="CS319" s="346">
        <f t="shared" si="5002"/>
        <v>0</v>
      </c>
      <c r="CT319" s="346">
        <f t="shared" si="5002"/>
        <v>0</v>
      </c>
      <c r="CU319" s="346">
        <f t="shared" si="5002"/>
        <v>0</v>
      </c>
      <c r="CV319" s="346">
        <f t="shared" si="5002"/>
        <v>0</v>
      </c>
      <c r="CW319" s="346">
        <f t="shared" si="5002"/>
        <v>0</v>
      </c>
      <c r="CX319" s="346">
        <f t="shared" si="5002"/>
        <v>0</v>
      </c>
      <c r="CY319" s="346">
        <f t="shared" si="5002"/>
        <v>0</v>
      </c>
      <c r="CZ319" s="346">
        <f t="shared" si="5002"/>
        <v>0</v>
      </c>
      <c r="DA319" s="346">
        <f t="shared" si="5002"/>
        <v>0</v>
      </c>
      <c r="DB319" s="346">
        <f t="shared" ref="DB319:EB319" si="5003">CHOOSE(Scenario,DB299,DB308,DB317)</f>
        <v>0</v>
      </c>
      <c r="DC319" s="346">
        <f t="shared" si="5003"/>
        <v>0</v>
      </c>
      <c r="DD319" s="346">
        <f t="shared" si="5003"/>
        <v>0</v>
      </c>
      <c r="DE319" s="346">
        <f t="shared" si="5003"/>
        <v>0</v>
      </c>
      <c r="DF319" s="346">
        <f t="shared" si="5003"/>
        <v>0</v>
      </c>
      <c r="DG319" s="346">
        <f t="shared" si="5003"/>
        <v>0</v>
      </c>
      <c r="DH319" s="346">
        <f t="shared" si="5003"/>
        <v>0</v>
      </c>
      <c r="DI319" s="346">
        <f t="shared" si="5003"/>
        <v>0</v>
      </c>
      <c r="DJ319" s="346">
        <f t="shared" si="5003"/>
        <v>0</v>
      </c>
      <c r="DK319" s="346">
        <f t="shared" si="5003"/>
        <v>0</v>
      </c>
      <c r="DL319" s="346">
        <f t="shared" si="5003"/>
        <v>0</v>
      </c>
      <c r="DM319" s="346">
        <f t="shared" si="5003"/>
        <v>0</v>
      </c>
      <c r="DN319" s="346">
        <f t="shared" si="5003"/>
        <v>0</v>
      </c>
      <c r="DO319" s="346">
        <f t="shared" si="5003"/>
        <v>0</v>
      </c>
      <c r="DP319" s="346">
        <f t="shared" si="5003"/>
        <v>0</v>
      </c>
      <c r="DQ319" s="346">
        <f t="shared" si="5003"/>
        <v>0</v>
      </c>
      <c r="DR319" s="346">
        <f t="shared" si="5003"/>
        <v>0</v>
      </c>
      <c r="DS319" s="346">
        <f t="shared" si="5003"/>
        <v>0</v>
      </c>
      <c r="DT319" s="346">
        <f t="shared" si="5003"/>
        <v>0</v>
      </c>
      <c r="DU319" s="346">
        <f t="shared" si="5003"/>
        <v>0</v>
      </c>
      <c r="DV319" s="346">
        <f t="shared" si="5003"/>
        <v>0</v>
      </c>
      <c r="DW319" s="346">
        <f t="shared" si="5003"/>
        <v>0</v>
      </c>
      <c r="DX319" s="346">
        <f t="shared" si="5003"/>
        <v>0</v>
      </c>
      <c r="DY319" s="346">
        <f t="shared" si="5003"/>
        <v>0</v>
      </c>
      <c r="DZ319" s="346">
        <f t="shared" si="5003"/>
        <v>0</v>
      </c>
      <c r="EA319" s="346">
        <f t="shared" si="5003"/>
        <v>0</v>
      </c>
      <c r="EB319" s="347">
        <f t="shared" si="5003"/>
        <v>0</v>
      </c>
    </row>
    <row r="320" spans="3:132" x14ac:dyDescent="0.25">
      <c r="G320" s="52"/>
      <c r="H320" s="29"/>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row>
    <row r="321" spans="1:132" ht="13" x14ac:dyDescent="0.3">
      <c r="B321" s="34"/>
      <c r="C321" s="2" t="s">
        <v>534</v>
      </c>
      <c r="D321" s="34"/>
      <c r="E321" s="34"/>
      <c r="F321" s="34"/>
      <c r="G321" s="67"/>
      <c r="H321" s="35"/>
      <c r="I321" s="34"/>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row>
    <row r="322" spans="1:132" ht="13" outlineLevel="1" x14ac:dyDescent="0.3">
      <c r="C322" s="340" t="s">
        <v>503</v>
      </c>
      <c r="G322" s="52"/>
      <c r="H322" s="29"/>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row>
    <row r="323" spans="1:132" outlineLevel="1" x14ac:dyDescent="0.25">
      <c r="C323" s="318" t="s">
        <v>550</v>
      </c>
      <c r="G323" s="52" t="s">
        <v>604</v>
      </c>
      <c r="H323" s="46">
        <f t="shared" ref="H323" si="5004">SUM(J323:EB323)</f>
        <v>0</v>
      </c>
      <c r="J323" s="82">
        <f t="shared" ref="J323:AO323" si="5005">$D$259*(MONTH($D$252)=J$5)*(J$7&gt;=$E$252)</f>
        <v>0</v>
      </c>
      <c r="K323" s="82">
        <f t="shared" si="5005"/>
        <v>0</v>
      </c>
      <c r="L323" s="82">
        <f t="shared" si="5005"/>
        <v>0</v>
      </c>
      <c r="M323" s="82">
        <f t="shared" si="5005"/>
        <v>0</v>
      </c>
      <c r="N323" s="82">
        <f t="shared" si="5005"/>
        <v>0</v>
      </c>
      <c r="O323" s="82">
        <f t="shared" si="5005"/>
        <v>0</v>
      </c>
      <c r="P323" s="82">
        <f t="shared" si="5005"/>
        <v>0</v>
      </c>
      <c r="Q323" s="82">
        <f t="shared" si="5005"/>
        <v>0</v>
      </c>
      <c r="R323" s="82">
        <f t="shared" si="5005"/>
        <v>0</v>
      </c>
      <c r="S323" s="82">
        <f t="shared" si="5005"/>
        <v>0</v>
      </c>
      <c r="T323" s="82">
        <f t="shared" si="5005"/>
        <v>0</v>
      </c>
      <c r="U323" s="82">
        <f t="shared" si="5005"/>
        <v>0</v>
      </c>
      <c r="V323" s="82">
        <f t="shared" si="5005"/>
        <v>0</v>
      </c>
      <c r="W323" s="82">
        <f t="shared" si="5005"/>
        <v>0</v>
      </c>
      <c r="X323" s="82">
        <f t="shared" si="5005"/>
        <v>0</v>
      </c>
      <c r="Y323" s="82">
        <f t="shared" si="5005"/>
        <v>0</v>
      </c>
      <c r="Z323" s="82">
        <f t="shared" si="5005"/>
        <v>0</v>
      </c>
      <c r="AA323" s="82">
        <f t="shared" si="5005"/>
        <v>0</v>
      </c>
      <c r="AB323" s="82">
        <f t="shared" si="5005"/>
        <v>0</v>
      </c>
      <c r="AC323" s="82">
        <f t="shared" si="5005"/>
        <v>0</v>
      </c>
      <c r="AD323" s="82">
        <f t="shared" si="5005"/>
        <v>0</v>
      </c>
      <c r="AE323" s="82">
        <f t="shared" si="5005"/>
        <v>0</v>
      </c>
      <c r="AF323" s="82">
        <f t="shared" si="5005"/>
        <v>0</v>
      </c>
      <c r="AG323" s="82">
        <f t="shared" si="5005"/>
        <v>0</v>
      </c>
      <c r="AH323" s="82">
        <f t="shared" si="5005"/>
        <v>0</v>
      </c>
      <c r="AI323" s="82">
        <f t="shared" si="5005"/>
        <v>0</v>
      </c>
      <c r="AJ323" s="82">
        <f t="shared" si="5005"/>
        <v>0</v>
      </c>
      <c r="AK323" s="82">
        <f t="shared" si="5005"/>
        <v>0</v>
      </c>
      <c r="AL323" s="82">
        <f t="shared" si="5005"/>
        <v>0</v>
      </c>
      <c r="AM323" s="82">
        <f t="shared" si="5005"/>
        <v>0</v>
      </c>
      <c r="AN323" s="82">
        <f t="shared" si="5005"/>
        <v>0</v>
      </c>
      <c r="AO323" s="82">
        <f t="shared" si="5005"/>
        <v>0</v>
      </c>
      <c r="AP323" s="82">
        <f t="shared" ref="AP323:BU323" si="5006">$D$259*(MONTH($D$252)=AP$5)*(AP$7&gt;=$E$252)</f>
        <v>0</v>
      </c>
      <c r="AQ323" s="82">
        <f t="shared" si="5006"/>
        <v>0</v>
      </c>
      <c r="AR323" s="82">
        <f t="shared" si="5006"/>
        <v>0</v>
      </c>
      <c r="AS323" s="82">
        <f t="shared" si="5006"/>
        <v>0</v>
      </c>
      <c r="AT323" s="82">
        <f t="shared" si="5006"/>
        <v>0</v>
      </c>
      <c r="AU323" s="82">
        <f t="shared" si="5006"/>
        <v>0</v>
      </c>
      <c r="AV323" s="82">
        <f t="shared" si="5006"/>
        <v>0</v>
      </c>
      <c r="AW323" s="82">
        <f t="shared" si="5006"/>
        <v>0</v>
      </c>
      <c r="AX323" s="82">
        <f t="shared" si="5006"/>
        <v>0</v>
      </c>
      <c r="AY323" s="82">
        <f t="shared" si="5006"/>
        <v>0</v>
      </c>
      <c r="AZ323" s="82">
        <f t="shared" si="5006"/>
        <v>0</v>
      </c>
      <c r="BA323" s="82">
        <f t="shared" si="5006"/>
        <v>0</v>
      </c>
      <c r="BB323" s="82">
        <f t="shared" si="5006"/>
        <v>0</v>
      </c>
      <c r="BC323" s="82">
        <f t="shared" si="5006"/>
        <v>0</v>
      </c>
      <c r="BD323" s="82">
        <f t="shared" si="5006"/>
        <v>0</v>
      </c>
      <c r="BE323" s="82">
        <f t="shared" si="5006"/>
        <v>0</v>
      </c>
      <c r="BF323" s="82">
        <f t="shared" si="5006"/>
        <v>0</v>
      </c>
      <c r="BG323" s="82">
        <f t="shared" si="5006"/>
        <v>0</v>
      </c>
      <c r="BH323" s="82">
        <f t="shared" si="5006"/>
        <v>0</v>
      </c>
      <c r="BI323" s="82">
        <f t="shared" si="5006"/>
        <v>0</v>
      </c>
      <c r="BJ323" s="82">
        <f t="shared" si="5006"/>
        <v>0</v>
      </c>
      <c r="BK323" s="82">
        <f t="shared" si="5006"/>
        <v>0</v>
      </c>
      <c r="BL323" s="82">
        <f t="shared" si="5006"/>
        <v>0</v>
      </c>
      <c r="BM323" s="82">
        <f t="shared" si="5006"/>
        <v>0</v>
      </c>
      <c r="BN323" s="82">
        <f t="shared" si="5006"/>
        <v>0</v>
      </c>
      <c r="BO323" s="82">
        <f t="shared" si="5006"/>
        <v>0</v>
      </c>
      <c r="BP323" s="82">
        <f t="shared" si="5006"/>
        <v>0</v>
      </c>
      <c r="BQ323" s="82">
        <f t="shared" si="5006"/>
        <v>0</v>
      </c>
      <c r="BR323" s="82">
        <f t="shared" si="5006"/>
        <v>0</v>
      </c>
      <c r="BS323" s="82">
        <f t="shared" si="5006"/>
        <v>0</v>
      </c>
      <c r="BT323" s="82">
        <f t="shared" si="5006"/>
        <v>0</v>
      </c>
      <c r="BU323" s="82">
        <f t="shared" si="5006"/>
        <v>0</v>
      </c>
      <c r="BV323" s="82">
        <f t="shared" ref="BV323:DA323" si="5007">$D$259*(MONTH($D$252)=BV$5)*(BV$7&gt;=$E$252)</f>
        <v>0</v>
      </c>
      <c r="BW323" s="82">
        <f t="shared" si="5007"/>
        <v>0</v>
      </c>
      <c r="BX323" s="82">
        <f t="shared" si="5007"/>
        <v>0</v>
      </c>
      <c r="BY323" s="82">
        <f t="shared" si="5007"/>
        <v>0</v>
      </c>
      <c r="BZ323" s="82">
        <f t="shared" si="5007"/>
        <v>0</v>
      </c>
      <c r="CA323" s="82">
        <f t="shared" si="5007"/>
        <v>0</v>
      </c>
      <c r="CB323" s="82">
        <f t="shared" si="5007"/>
        <v>0</v>
      </c>
      <c r="CC323" s="82">
        <f t="shared" si="5007"/>
        <v>0</v>
      </c>
      <c r="CD323" s="82">
        <f t="shared" si="5007"/>
        <v>0</v>
      </c>
      <c r="CE323" s="82">
        <f t="shared" si="5007"/>
        <v>0</v>
      </c>
      <c r="CF323" s="82">
        <f t="shared" si="5007"/>
        <v>0</v>
      </c>
      <c r="CG323" s="82">
        <f t="shared" si="5007"/>
        <v>0</v>
      </c>
      <c r="CH323" s="82">
        <f t="shared" si="5007"/>
        <v>0</v>
      </c>
      <c r="CI323" s="82">
        <f t="shared" si="5007"/>
        <v>0</v>
      </c>
      <c r="CJ323" s="82">
        <f t="shared" si="5007"/>
        <v>0</v>
      </c>
      <c r="CK323" s="82">
        <f t="shared" si="5007"/>
        <v>0</v>
      </c>
      <c r="CL323" s="82">
        <f t="shared" si="5007"/>
        <v>0</v>
      </c>
      <c r="CM323" s="82">
        <f t="shared" si="5007"/>
        <v>0</v>
      </c>
      <c r="CN323" s="82">
        <f t="shared" si="5007"/>
        <v>0</v>
      </c>
      <c r="CO323" s="82">
        <f t="shared" si="5007"/>
        <v>0</v>
      </c>
      <c r="CP323" s="82">
        <f t="shared" si="5007"/>
        <v>0</v>
      </c>
      <c r="CQ323" s="82">
        <f t="shared" si="5007"/>
        <v>0</v>
      </c>
      <c r="CR323" s="82">
        <f t="shared" si="5007"/>
        <v>0</v>
      </c>
      <c r="CS323" s="82">
        <f t="shared" si="5007"/>
        <v>0</v>
      </c>
      <c r="CT323" s="82">
        <f t="shared" si="5007"/>
        <v>0</v>
      </c>
      <c r="CU323" s="82">
        <f t="shared" si="5007"/>
        <v>0</v>
      </c>
      <c r="CV323" s="82">
        <f t="shared" si="5007"/>
        <v>0</v>
      </c>
      <c r="CW323" s="82">
        <f t="shared" si="5007"/>
        <v>0</v>
      </c>
      <c r="CX323" s="82">
        <f t="shared" si="5007"/>
        <v>0</v>
      </c>
      <c r="CY323" s="82">
        <f t="shared" si="5007"/>
        <v>0</v>
      </c>
      <c r="CZ323" s="82">
        <f t="shared" si="5007"/>
        <v>0</v>
      </c>
      <c r="DA323" s="82">
        <f t="shared" si="5007"/>
        <v>0</v>
      </c>
      <c r="DB323" s="82">
        <f t="shared" ref="DB323:EB323" si="5008">$D$259*(MONTH($D$252)=DB$5)*(DB$7&gt;=$E$252)</f>
        <v>0</v>
      </c>
      <c r="DC323" s="82">
        <f t="shared" si="5008"/>
        <v>0</v>
      </c>
      <c r="DD323" s="82">
        <f t="shared" si="5008"/>
        <v>0</v>
      </c>
      <c r="DE323" s="82">
        <f t="shared" si="5008"/>
        <v>0</v>
      </c>
      <c r="DF323" s="82">
        <f t="shared" si="5008"/>
        <v>0</v>
      </c>
      <c r="DG323" s="82">
        <f t="shared" si="5008"/>
        <v>0</v>
      </c>
      <c r="DH323" s="82">
        <f t="shared" si="5008"/>
        <v>0</v>
      </c>
      <c r="DI323" s="82">
        <f t="shared" si="5008"/>
        <v>0</v>
      </c>
      <c r="DJ323" s="82">
        <f t="shared" si="5008"/>
        <v>0</v>
      </c>
      <c r="DK323" s="82">
        <f t="shared" si="5008"/>
        <v>0</v>
      </c>
      <c r="DL323" s="82">
        <f t="shared" si="5008"/>
        <v>0</v>
      </c>
      <c r="DM323" s="82">
        <f t="shared" si="5008"/>
        <v>0</v>
      </c>
      <c r="DN323" s="82">
        <f t="shared" si="5008"/>
        <v>0</v>
      </c>
      <c r="DO323" s="82">
        <f t="shared" si="5008"/>
        <v>0</v>
      </c>
      <c r="DP323" s="82">
        <f t="shared" si="5008"/>
        <v>0</v>
      </c>
      <c r="DQ323" s="82">
        <f t="shared" si="5008"/>
        <v>0</v>
      </c>
      <c r="DR323" s="82">
        <f t="shared" si="5008"/>
        <v>0</v>
      </c>
      <c r="DS323" s="82">
        <f t="shared" si="5008"/>
        <v>0</v>
      </c>
      <c r="DT323" s="82">
        <f t="shared" si="5008"/>
        <v>0</v>
      </c>
      <c r="DU323" s="82">
        <f t="shared" si="5008"/>
        <v>0</v>
      </c>
      <c r="DV323" s="82">
        <f t="shared" si="5008"/>
        <v>0</v>
      </c>
      <c r="DW323" s="82">
        <f t="shared" si="5008"/>
        <v>0</v>
      </c>
      <c r="DX323" s="82">
        <f t="shared" si="5008"/>
        <v>0</v>
      </c>
      <c r="DY323" s="82">
        <f t="shared" si="5008"/>
        <v>0</v>
      </c>
      <c r="DZ323" s="82">
        <f t="shared" si="5008"/>
        <v>0</v>
      </c>
      <c r="EA323" s="82">
        <f t="shared" si="5008"/>
        <v>0</v>
      </c>
      <c r="EB323" s="82">
        <f t="shared" si="5008"/>
        <v>0</v>
      </c>
    </row>
    <row r="324" spans="1:132" outlineLevel="1" x14ac:dyDescent="0.25">
      <c r="C324" s="318" t="s">
        <v>508</v>
      </c>
      <c r="D324" s="31">
        <f>Costs!$M$39</f>
        <v>1.9</v>
      </c>
      <c r="E324" s="31">
        <f>Costs!$M$40</f>
        <v>0.4</v>
      </c>
      <c r="G324" s="52" t="s">
        <v>220</v>
      </c>
      <c r="H324" s="29"/>
      <c r="J324" s="312">
        <f t="shared" ref="J324:BU324" si="5009">$D324-$E324</f>
        <v>1.5</v>
      </c>
      <c r="K324" s="312">
        <f t="shared" si="5009"/>
        <v>1.5</v>
      </c>
      <c r="L324" s="312">
        <f t="shared" si="5009"/>
        <v>1.5</v>
      </c>
      <c r="M324" s="312">
        <f t="shared" si="5009"/>
        <v>1.5</v>
      </c>
      <c r="N324" s="312">
        <f t="shared" si="5009"/>
        <v>1.5</v>
      </c>
      <c r="O324" s="312">
        <f t="shared" si="5009"/>
        <v>1.5</v>
      </c>
      <c r="P324" s="312">
        <f t="shared" si="5009"/>
        <v>1.5</v>
      </c>
      <c r="Q324" s="312">
        <f t="shared" si="5009"/>
        <v>1.5</v>
      </c>
      <c r="R324" s="312">
        <f t="shared" si="5009"/>
        <v>1.5</v>
      </c>
      <c r="S324" s="312">
        <f t="shared" si="5009"/>
        <v>1.5</v>
      </c>
      <c r="T324" s="312">
        <f t="shared" si="5009"/>
        <v>1.5</v>
      </c>
      <c r="U324" s="312">
        <f t="shared" si="5009"/>
        <v>1.5</v>
      </c>
      <c r="V324" s="312">
        <f t="shared" si="5009"/>
        <v>1.5</v>
      </c>
      <c r="W324" s="312">
        <f t="shared" si="5009"/>
        <v>1.5</v>
      </c>
      <c r="X324" s="312">
        <f t="shared" si="5009"/>
        <v>1.5</v>
      </c>
      <c r="Y324" s="312">
        <f t="shared" si="5009"/>
        <v>1.5</v>
      </c>
      <c r="Z324" s="312">
        <f t="shared" si="5009"/>
        <v>1.5</v>
      </c>
      <c r="AA324" s="312">
        <f t="shared" si="5009"/>
        <v>1.5</v>
      </c>
      <c r="AB324" s="312">
        <f t="shared" si="5009"/>
        <v>1.5</v>
      </c>
      <c r="AC324" s="312">
        <f t="shared" si="5009"/>
        <v>1.5</v>
      </c>
      <c r="AD324" s="312">
        <f t="shared" si="5009"/>
        <v>1.5</v>
      </c>
      <c r="AE324" s="312">
        <f t="shared" si="5009"/>
        <v>1.5</v>
      </c>
      <c r="AF324" s="312">
        <f t="shared" si="5009"/>
        <v>1.5</v>
      </c>
      <c r="AG324" s="312">
        <f t="shared" si="5009"/>
        <v>1.5</v>
      </c>
      <c r="AH324" s="312">
        <f t="shared" si="5009"/>
        <v>1.5</v>
      </c>
      <c r="AI324" s="312">
        <f t="shared" si="5009"/>
        <v>1.5</v>
      </c>
      <c r="AJ324" s="312">
        <f t="shared" si="5009"/>
        <v>1.5</v>
      </c>
      <c r="AK324" s="312">
        <f t="shared" si="5009"/>
        <v>1.5</v>
      </c>
      <c r="AL324" s="312">
        <f t="shared" si="5009"/>
        <v>1.5</v>
      </c>
      <c r="AM324" s="312">
        <f t="shared" si="5009"/>
        <v>1.5</v>
      </c>
      <c r="AN324" s="312">
        <f t="shared" si="5009"/>
        <v>1.5</v>
      </c>
      <c r="AO324" s="312">
        <f t="shared" si="5009"/>
        <v>1.5</v>
      </c>
      <c r="AP324" s="312">
        <f t="shared" si="5009"/>
        <v>1.5</v>
      </c>
      <c r="AQ324" s="312">
        <f t="shared" si="5009"/>
        <v>1.5</v>
      </c>
      <c r="AR324" s="312">
        <f t="shared" si="5009"/>
        <v>1.5</v>
      </c>
      <c r="AS324" s="312">
        <f t="shared" si="5009"/>
        <v>1.5</v>
      </c>
      <c r="AT324" s="312">
        <f t="shared" si="5009"/>
        <v>1.5</v>
      </c>
      <c r="AU324" s="312">
        <f t="shared" si="5009"/>
        <v>1.5</v>
      </c>
      <c r="AV324" s="312">
        <f t="shared" si="5009"/>
        <v>1.5</v>
      </c>
      <c r="AW324" s="312">
        <f t="shared" si="5009"/>
        <v>1.5</v>
      </c>
      <c r="AX324" s="312">
        <f t="shared" si="5009"/>
        <v>1.5</v>
      </c>
      <c r="AY324" s="312">
        <f t="shared" si="5009"/>
        <v>1.5</v>
      </c>
      <c r="AZ324" s="312">
        <f t="shared" si="5009"/>
        <v>1.5</v>
      </c>
      <c r="BA324" s="312">
        <f t="shared" si="5009"/>
        <v>1.5</v>
      </c>
      <c r="BB324" s="312">
        <f t="shared" si="5009"/>
        <v>1.5</v>
      </c>
      <c r="BC324" s="312">
        <f t="shared" si="5009"/>
        <v>1.5</v>
      </c>
      <c r="BD324" s="312">
        <f t="shared" si="5009"/>
        <v>1.5</v>
      </c>
      <c r="BE324" s="312">
        <f t="shared" si="5009"/>
        <v>1.5</v>
      </c>
      <c r="BF324" s="312">
        <f t="shared" si="5009"/>
        <v>1.5</v>
      </c>
      <c r="BG324" s="312">
        <f t="shared" si="5009"/>
        <v>1.5</v>
      </c>
      <c r="BH324" s="312">
        <f t="shared" si="5009"/>
        <v>1.5</v>
      </c>
      <c r="BI324" s="312">
        <f t="shared" si="5009"/>
        <v>1.5</v>
      </c>
      <c r="BJ324" s="312">
        <f t="shared" si="5009"/>
        <v>1.5</v>
      </c>
      <c r="BK324" s="312">
        <f t="shared" si="5009"/>
        <v>1.5</v>
      </c>
      <c r="BL324" s="312">
        <f t="shared" si="5009"/>
        <v>1.5</v>
      </c>
      <c r="BM324" s="312">
        <f t="shared" si="5009"/>
        <v>1.5</v>
      </c>
      <c r="BN324" s="312">
        <f t="shared" si="5009"/>
        <v>1.5</v>
      </c>
      <c r="BO324" s="312">
        <f t="shared" si="5009"/>
        <v>1.5</v>
      </c>
      <c r="BP324" s="312">
        <f t="shared" si="5009"/>
        <v>1.5</v>
      </c>
      <c r="BQ324" s="312">
        <f t="shared" si="5009"/>
        <v>1.5</v>
      </c>
      <c r="BR324" s="312">
        <f t="shared" si="5009"/>
        <v>1.5</v>
      </c>
      <c r="BS324" s="312">
        <f t="shared" si="5009"/>
        <v>1.5</v>
      </c>
      <c r="BT324" s="312">
        <f t="shared" si="5009"/>
        <v>1.5</v>
      </c>
      <c r="BU324" s="312">
        <f t="shared" si="5009"/>
        <v>1.5</v>
      </c>
      <c r="BV324" s="312">
        <f t="shared" ref="BV324:EB324" si="5010">$D324-$E324</f>
        <v>1.5</v>
      </c>
      <c r="BW324" s="312">
        <f t="shared" si="5010"/>
        <v>1.5</v>
      </c>
      <c r="BX324" s="312">
        <f t="shared" si="5010"/>
        <v>1.5</v>
      </c>
      <c r="BY324" s="312">
        <f t="shared" si="5010"/>
        <v>1.5</v>
      </c>
      <c r="BZ324" s="312">
        <f t="shared" si="5010"/>
        <v>1.5</v>
      </c>
      <c r="CA324" s="312">
        <f t="shared" si="5010"/>
        <v>1.5</v>
      </c>
      <c r="CB324" s="312">
        <f t="shared" si="5010"/>
        <v>1.5</v>
      </c>
      <c r="CC324" s="312">
        <f t="shared" si="5010"/>
        <v>1.5</v>
      </c>
      <c r="CD324" s="312">
        <f t="shared" si="5010"/>
        <v>1.5</v>
      </c>
      <c r="CE324" s="312">
        <f t="shared" si="5010"/>
        <v>1.5</v>
      </c>
      <c r="CF324" s="312">
        <f t="shared" si="5010"/>
        <v>1.5</v>
      </c>
      <c r="CG324" s="312">
        <f t="shared" si="5010"/>
        <v>1.5</v>
      </c>
      <c r="CH324" s="312">
        <f t="shared" si="5010"/>
        <v>1.5</v>
      </c>
      <c r="CI324" s="312">
        <f t="shared" si="5010"/>
        <v>1.5</v>
      </c>
      <c r="CJ324" s="312">
        <f t="shared" si="5010"/>
        <v>1.5</v>
      </c>
      <c r="CK324" s="312">
        <f t="shared" si="5010"/>
        <v>1.5</v>
      </c>
      <c r="CL324" s="312">
        <f t="shared" si="5010"/>
        <v>1.5</v>
      </c>
      <c r="CM324" s="312">
        <f t="shared" si="5010"/>
        <v>1.5</v>
      </c>
      <c r="CN324" s="312">
        <f t="shared" si="5010"/>
        <v>1.5</v>
      </c>
      <c r="CO324" s="312">
        <f t="shared" si="5010"/>
        <v>1.5</v>
      </c>
      <c r="CP324" s="312">
        <f t="shared" si="5010"/>
        <v>1.5</v>
      </c>
      <c r="CQ324" s="312">
        <f t="shared" si="5010"/>
        <v>1.5</v>
      </c>
      <c r="CR324" s="312">
        <f t="shared" si="5010"/>
        <v>1.5</v>
      </c>
      <c r="CS324" s="312">
        <f t="shared" si="5010"/>
        <v>1.5</v>
      </c>
      <c r="CT324" s="312">
        <f t="shared" si="5010"/>
        <v>1.5</v>
      </c>
      <c r="CU324" s="312">
        <f t="shared" si="5010"/>
        <v>1.5</v>
      </c>
      <c r="CV324" s="312">
        <f t="shared" si="5010"/>
        <v>1.5</v>
      </c>
      <c r="CW324" s="312">
        <f t="shared" si="5010"/>
        <v>1.5</v>
      </c>
      <c r="CX324" s="312">
        <f t="shared" si="5010"/>
        <v>1.5</v>
      </c>
      <c r="CY324" s="312">
        <f t="shared" si="5010"/>
        <v>1.5</v>
      </c>
      <c r="CZ324" s="312">
        <f t="shared" si="5010"/>
        <v>1.5</v>
      </c>
      <c r="DA324" s="312">
        <f t="shared" si="5010"/>
        <v>1.5</v>
      </c>
      <c r="DB324" s="312">
        <f t="shared" si="5010"/>
        <v>1.5</v>
      </c>
      <c r="DC324" s="312">
        <f t="shared" si="5010"/>
        <v>1.5</v>
      </c>
      <c r="DD324" s="312">
        <f t="shared" si="5010"/>
        <v>1.5</v>
      </c>
      <c r="DE324" s="312">
        <f t="shared" si="5010"/>
        <v>1.5</v>
      </c>
      <c r="DF324" s="312">
        <f t="shared" si="5010"/>
        <v>1.5</v>
      </c>
      <c r="DG324" s="312">
        <f t="shared" si="5010"/>
        <v>1.5</v>
      </c>
      <c r="DH324" s="312">
        <f t="shared" si="5010"/>
        <v>1.5</v>
      </c>
      <c r="DI324" s="312">
        <f t="shared" si="5010"/>
        <v>1.5</v>
      </c>
      <c r="DJ324" s="312">
        <f t="shared" si="5010"/>
        <v>1.5</v>
      </c>
      <c r="DK324" s="312">
        <f t="shared" si="5010"/>
        <v>1.5</v>
      </c>
      <c r="DL324" s="312">
        <f t="shared" si="5010"/>
        <v>1.5</v>
      </c>
      <c r="DM324" s="312">
        <f t="shared" si="5010"/>
        <v>1.5</v>
      </c>
      <c r="DN324" s="312">
        <f t="shared" si="5010"/>
        <v>1.5</v>
      </c>
      <c r="DO324" s="312">
        <f t="shared" si="5010"/>
        <v>1.5</v>
      </c>
      <c r="DP324" s="312">
        <f t="shared" si="5010"/>
        <v>1.5</v>
      </c>
      <c r="DQ324" s="312">
        <f t="shared" si="5010"/>
        <v>1.5</v>
      </c>
      <c r="DR324" s="312">
        <f t="shared" si="5010"/>
        <v>1.5</v>
      </c>
      <c r="DS324" s="312">
        <f t="shared" si="5010"/>
        <v>1.5</v>
      </c>
      <c r="DT324" s="312">
        <f t="shared" si="5010"/>
        <v>1.5</v>
      </c>
      <c r="DU324" s="312">
        <f t="shared" si="5010"/>
        <v>1.5</v>
      </c>
      <c r="DV324" s="312">
        <f t="shared" si="5010"/>
        <v>1.5</v>
      </c>
      <c r="DW324" s="312">
        <f t="shared" si="5010"/>
        <v>1.5</v>
      </c>
      <c r="DX324" s="312">
        <f t="shared" si="5010"/>
        <v>1.5</v>
      </c>
      <c r="DY324" s="312">
        <f t="shared" si="5010"/>
        <v>1.5</v>
      </c>
      <c r="DZ324" s="312">
        <f t="shared" si="5010"/>
        <v>1.5</v>
      </c>
      <c r="EA324" s="312">
        <f t="shared" si="5010"/>
        <v>1.5</v>
      </c>
      <c r="EB324" s="312">
        <f t="shared" si="5010"/>
        <v>1.5</v>
      </c>
    </row>
    <row r="325" spans="1:132" outlineLevel="1" x14ac:dyDescent="0.25">
      <c r="C325" s="327" t="s">
        <v>551</v>
      </c>
      <c r="D325" s="38"/>
      <c r="E325" s="38"/>
      <c r="F325" s="38"/>
      <c r="G325" s="55" t="s">
        <v>220</v>
      </c>
      <c r="H325" s="316">
        <f t="shared" ref="H325" si="5011">SUM(J325:EB325)</f>
        <v>0</v>
      </c>
      <c r="I325" s="38"/>
      <c r="J325" s="314">
        <f t="shared" ref="J325" si="5012">J323*J324</f>
        <v>0</v>
      </c>
      <c r="K325" s="314">
        <f t="shared" ref="K325" si="5013">K323*K324</f>
        <v>0</v>
      </c>
      <c r="L325" s="314">
        <f t="shared" ref="L325" si="5014">L323*L324</f>
        <v>0</v>
      </c>
      <c r="M325" s="314">
        <f t="shared" ref="M325" si="5015">M323*M324</f>
        <v>0</v>
      </c>
      <c r="N325" s="314">
        <f t="shared" ref="N325" si="5016">N323*N324</f>
        <v>0</v>
      </c>
      <c r="O325" s="314">
        <f t="shared" ref="O325" si="5017">O323*O324</f>
        <v>0</v>
      </c>
      <c r="P325" s="314">
        <f t="shared" ref="P325" si="5018">P323*P324</f>
        <v>0</v>
      </c>
      <c r="Q325" s="314">
        <f t="shared" ref="Q325" si="5019">Q323*Q324</f>
        <v>0</v>
      </c>
      <c r="R325" s="314">
        <f t="shared" ref="R325" si="5020">R323*R324</f>
        <v>0</v>
      </c>
      <c r="S325" s="314">
        <f t="shared" ref="S325" si="5021">S323*S324</f>
        <v>0</v>
      </c>
      <c r="T325" s="314">
        <f t="shared" ref="T325" si="5022">T323*T324</f>
        <v>0</v>
      </c>
      <c r="U325" s="314">
        <f t="shared" ref="U325" si="5023">U323*U324</f>
        <v>0</v>
      </c>
      <c r="V325" s="314">
        <f t="shared" ref="V325" si="5024">V323*V324</f>
        <v>0</v>
      </c>
      <c r="W325" s="314">
        <f t="shared" ref="W325" si="5025">W323*W324</f>
        <v>0</v>
      </c>
      <c r="X325" s="314">
        <f t="shared" ref="X325" si="5026">X323*X324</f>
        <v>0</v>
      </c>
      <c r="Y325" s="314">
        <f t="shared" ref="Y325" si="5027">Y323*Y324</f>
        <v>0</v>
      </c>
      <c r="Z325" s="314">
        <f>Z323*Z324</f>
        <v>0</v>
      </c>
      <c r="AA325" s="314">
        <f t="shared" ref="AA325" si="5028">AA323*AA324</f>
        <v>0</v>
      </c>
      <c r="AB325" s="314">
        <f t="shared" ref="AB325" si="5029">AB323*AB324</f>
        <v>0</v>
      </c>
      <c r="AC325" s="314">
        <f t="shared" ref="AC325" si="5030">AC323*AC324</f>
        <v>0</v>
      </c>
      <c r="AD325" s="314">
        <f t="shared" ref="AD325" si="5031">AD323*AD324</f>
        <v>0</v>
      </c>
      <c r="AE325" s="314">
        <f t="shared" ref="AE325" si="5032">AE323*AE324</f>
        <v>0</v>
      </c>
      <c r="AF325" s="314">
        <f t="shared" ref="AF325" si="5033">AF323*AF324</f>
        <v>0</v>
      </c>
      <c r="AG325" s="314">
        <f t="shared" ref="AG325" si="5034">AG323*AG324</f>
        <v>0</v>
      </c>
      <c r="AH325" s="314">
        <f t="shared" ref="AH325" si="5035">AH323*AH324</f>
        <v>0</v>
      </c>
      <c r="AI325" s="314">
        <f t="shared" ref="AI325" si="5036">AI323*AI324</f>
        <v>0</v>
      </c>
      <c r="AJ325" s="314">
        <f t="shared" ref="AJ325" si="5037">AJ323*AJ324</f>
        <v>0</v>
      </c>
      <c r="AK325" s="314">
        <f t="shared" ref="AK325" si="5038">AK323*AK324</f>
        <v>0</v>
      </c>
      <c r="AL325" s="314">
        <f t="shared" ref="AL325" si="5039">AL323*AL324</f>
        <v>0</v>
      </c>
      <c r="AM325" s="314">
        <f t="shared" ref="AM325" si="5040">AM323*AM324</f>
        <v>0</v>
      </c>
      <c r="AN325" s="314">
        <f t="shared" ref="AN325" si="5041">AN323*AN324</f>
        <v>0</v>
      </c>
      <c r="AO325" s="314">
        <f t="shared" ref="AO325" si="5042">AO323*AO324</f>
        <v>0</v>
      </c>
      <c r="AP325" s="314">
        <f t="shared" ref="AP325" si="5043">AP323*AP324</f>
        <v>0</v>
      </c>
      <c r="AQ325" s="314">
        <f t="shared" ref="AQ325" si="5044">AQ323*AQ324</f>
        <v>0</v>
      </c>
      <c r="AR325" s="314">
        <f t="shared" ref="AR325" si="5045">AR323*AR324</f>
        <v>0</v>
      </c>
      <c r="AS325" s="314">
        <f t="shared" ref="AS325" si="5046">AS323*AS324</f>
        <v>0</v>
      </c>
      <c r="AT325" s="314">
        <f t="shared" ref="AT325" si="5047">AT323*AT324</f>
        <v>0</v>
      </c>
      <c r="AU325" s="314">
        <f t="shared" ref="AU325" si="5048">AU323*AU324</f>
        <v>0</v>
      </c>
      <c r="AV325" s="314">
        <f t="shared" ref="AV325" si="5049">AV323*AV324</f>
        <v>0</v>
      </c>
      <c r="AW325" s="314">
        <f t="shared" ref="AW325" si="5050">AW323*AW324</f>
        <v>0</v>
      </c>
      <c r="AX325" s="314">
        <f t="shared" ref="AX325" si="5051">AX323*AX324</f>
        <v>0</v>
      </c>
      <c r="AY325" s="314">
        <f t="shared" ref="AY325" si="5052">AY323*AY324</f>
        <v>0</v>
      </c>
      <c r="AZ325" s="314">
        <f t="shared" ref="AZ325" si="5053">AZ323*AZ324</f>
        <v>0</v>
      </c>
      <c r="BA325" s="314">
        <f t="shared" ref="BA325" si="5054">BA323*BA324</f>
        <v>0</v>
      </c>
      <c r="BB325" s="314">
        <f t="shared" ref="BB325" si="5055">BB323*BB324</f>
        <v>0</v>
      </c>
      <c r="BC325" s="314">
        <f t="shared" ref="BC325" si="5056">BC323*BC324</f>
        <v>0</v>
      </c>
      <c r="BD325" s="314">
        <f t="shared" ref="BD325" si="5057">BD323*BD324</f>
        <v>0</v>
      </c>
      <c r="BE325" s="314">
        <f t="shared" ref="BE325" si="5058">BE323*BE324</f>
        <v>0</v>
      </c>
      <c r="BF325" s="314">
        <f t="shared" ref="BF325" si="5059">BF323*BF324</f>
        <v>0</v>
      </c>
      <c r="BG325" s="314">
        <f t="shared" ref="BG325" si="5060">BG323*BG324</f>
        <v>0</v>
      </c>
      <c r="BH325" s="314">
        <f t="shared" ref="BH325" si="5061">BH323*BH324</f>
        <v>0</v>
      </c>
      <c r="BI325" s="314">
        <f t="shared" ref="BI325" si="5062">BI323*BI324</f>
        <v>0</v>
      </c>
      <c r="BJ325" s="314">
        <f t="shared" ref="BJ325" si="5063">BJ323*BJ324</f>
        <v>0</v>
      </c>
      <c r="BK325" s="314">
        <f t="shared" ref="BK325" si="5064">BK323*BK324</f>
        <v>0</v>
      </c>
      <c r="BL325" s="314">
        <f t="shared" ref="BL325" si="5065">BL323*BL324</f>
        <v>0</v>
      </c>
      <c r="BM325" s="314">
        <f t="shared" ref="BM325" si="5066">BM323*BM324</f>
        <v>0</v>
      </c>
      <c r="BN325" s="314">
        <f t="shared" ref="BN325" si="5067">BN323*BN324</f>
        <v>0</v>
      </c>
      <c r="BO325" s="314">
        <f t="shared" ref="BO325" si="5068">BO323*BO324</f>
        <v>0</v>
      </c>
      <c r="BP325" s="314">
        <f t="shared" ref="BP325" si="5069">BP323*BP324</f>
        <v>0</v>
      </c>
      <c r="BQ325" s="314">
        <f t="shared" ref="BQ325" si="5070">BQ323*BQ324</f>
        <v>0</v>
      </c>
      <c r="BR325" s="314">
        <f t="shared" ref="BR325" si="5071">BR323*BR324</f>
        <v>0</v>
      </c>
      <c r="BS325" s="314">
        <f t="shared" ref="BS325" si="5072">BS323*BS324</f>
        <v>0</v>
      </c>
      <c r="BT325" s="314">
        <f t="shared" ref="BT325" si="5073">BT323*BT324</f>
        <v>0</v>
      </c>
      <c r="BU325" s="314">
        <f t="shared" ref="BU325" si="5074">BU323*BU324</f>
        <v>0</v>
      </c>
      <c r="BV325" s="314">
        <f t="shared" ref="BV325" si="5075">BV323*BV324</f>
        <v>0</v>
      </c>
      <c r="BW325" s="314">
        <f t="shared" ref="BW325" si="5076">BW323*BW324</f>
        <v>0</v>
      </c>
      <c r="BX325" s="314">
        <f t="shared" ref="BX325" si="5077">BX323*BX324</f>
        <v>0</v>
      </c>
      <c r="BY325" s="314">
        <f t="shared" ref="BY325" si="5078">BY323*BY324</f>
        <v>0</v>
      </c>
      <c r="BZ325" s="314">
        <f t="shared" ref="BZ325" si="5079">BZ323*BZ324</f>
        <v>0</v>
      </c>
      <c r="CA325" s="314">
        <f t="shared" ref="CA325" si="5080">CA323*CA324</f>
        <v>0</v>
      </c>
      <c r="CB325" s="314">
        <f t="shared" ref="CB325" si="5081">CB323*CB324</f>
        <v>0</v>
      </c>
      <c r="CC325" s="314">
        <f t="shared" ref="CC325" si="5082">CC323*CC324</f>
        <v>0</v>
      </c>
      <c r="CD325" s="314">
        <f t="shared" ref="CD325" si="5083">CD323*CD324</f>
        <v>0</v>
      </c>
      <c r="CE325" s="314">
        <f t="shared" ref="CE325" si="5084">CE323*CE324</f>
        <v>0</v>
      </c>
      <c r="CF325" s="314">
        <f t="shared" ref="CF325" si="5085">CF323*CF324</f>
        <v>0</v>
      </c>
      <c r="CG325" s="314">
        <f t="shared" ref="CG325" si="5086">CG323*CG324</f>
        <v>0</v>
      </c>
      <c r="CH325" s="314">
        <f t="shared" ref="CH325" si="5087">CH323*CH324</f>
        <v>0</v>
      </c>
      <c r="CI325" s="314">
        <f t="shared" ref="CI325" si="5088">CI323*CI324</f>
        <v>0</v>
      </c>
      <c r="CJ325" s="314">
        <f t="shared" ref="CJ325" si="5089">CJ323*CJ324</f>
        <v>0</v>
      </c>
      <c r="CK325" s="314">
        <f t="shared" ref="CK325" si="5090">CK323*CK324</f>
        <v>0</v>
      </c>
      <c r="CL325" s="314">
        <f t="shared" ref="CL325" si="5091">CL323*CL324</f>
        <v>0</v>
      </c>
      <c r="CM325" s="314">
        <f t="shared" ref="CM325" si="5092">CM323*CM324</f>
        <v>0</v>
      </c>
      <c r="CN325" s="314">
        <f t="shared" ref="CN325" si="5093">CN323*CN324</f>
        <v>0</v>
      </c>
      <c r="CO325" s="314">
        <f t="shared" ref="CO325" si="5094">CO323*CO324</f>
        <v>0</v>
      </c>
      <c r="CP325" s="314">
        <f t="shared" ref="CP325" si="5095">CP323*CP324</f>
        <v>0</v>
      </c>
      <c r="CQ325" s="314">
        <f t="shared" ref="CQ325" si="5096">CQ323*CQ324</f>
        <v>0</v>
      </c>
      <c r="CR325" s="314">
        <f t="shared" ref="CR325" si="5097">CR323*CR324</f>
        <v>0</v>
      </c>
      <c r="CS325" s="314">
        <f t="shared" ref="CS325" si="5098">CS323*CS324</f>
        <v>0</v>
      </c>
      <c r="CT325" s="314">
        <f t="shared" ref="CT325" si="5099">CT323*CT324</f>
        <v>0</v>
      </c>
      <c r="CU325" s="314">
        <f t="shared" ref="CU325" si="5100">CU323*CU324</f>
        <v>0</v>
      </c>
      <c r="CV325" s="314">
        <f t="shared" ref="CV325" si="5101">CV323*CV324</f>
        <v>0</v>
      </c>
      <c r="CW325" s="314">
        <f t="shared" ref="CW325" si="5102">CW323*CW324</f>
        <v>0</v>
      </c>
      <c r="CX325" s="314">
        <f t="shared" ref="CX325" si="5103">CX323*CX324</f>
        <v>0</v>
      </c>
      <c r="CY325" s="314">
        <f t="shared" ref="CY325" si="5104">CY323*CY324</f>
        <v>0</v>
      </c>
      <c r="CZ325" s="314">
        <f t="shared" ref="CZ325" si="5105">CZ323*CZ324</f>
        <v>0</v>
      </c>
      <c r="DA325" s="314">
        <f t="shared" ref="DA325" si="5106">DA323*DA324</f>
        <v>0</v>
      </c>
      <c r="DB325" s="314">
        <f t="shared" ref="DB325" si="5107">DB323*DB324</f>
        <v>0</v>
      </c>
      <c r="DC325" s="314">
        <f t="shared" ref="DC325" si="5108">DC323*DC324</f>
        <v>0</v>
      </c>
      <c r="DD325" s="314">
        <f t="shared" ref="DD325" si="5109">DD323*DD324</f>
        <v>0</v>
      </c>
      <c r="DE325" s="314">
        <f t="shared" ref="DE325" si="5110">DE323*DE324</f>
        <v>0</v>
      </c>
      <c r="DF325" s="314">
        <f t="shared" ref="DF325" si="5111">DF323*DF324</f>
        <v>0</v>
      </c>
      <c r="DG325" s="314">
        <f t="shared" ref="DG325" si="5112">DG323*DG324</f>
        <v>0</v>
      </c>
      <c r="DH325" s="314">
        <f t="shared" ref="DH325" si="5113">DH323*DH324</f>
        <v>0</v>
      </c>
      <c r="DI325" s="314">
        <f t="shared" ref="DI325" si="5114">DI323*DI324</f>
        <v>0</v>
      </c>
      <c r="DJ325" s="314">
        <f t="shared" ref="DJ325" si="5115">DJ323*DJ324</f>
        <v>0</v>
      </c>
      <c r="DK325" s="314">
        <f t="shared" ref="DK325" si="5116">DK323*DK324</f>
        <v>0</v>
      </c>
      <c r="DL325" s="314">
        <f t="shared" ref="DL325" si="5117">DL323*DL324</f>
        <v>0</v>
      </c>
      <c r="DM325" s="314">
        <f t="shared" ref="DM325" si="5118">DM323*DM324</f>
        <v>0</v>
      </c>
      <c r="DN325" s="314">
        <f t="shared" ref="DN325" si="5119">DN323*DN324</f>
        <v>0</v>
      </c>
      <c r="DO325" s="314">
        <f t="shared" ref="DO325" si="5120">DO323*DO324</f>
        <v>0</v>
      </c>
      <c r="DP325" s="314">
        <f t="shared" ref="DP325" si="5121">DP323*DP324</f>
        <v>0</v>
      </c>
      <c r="DQ325" s="314">
        <f t="shared" ref="DQ325" si="5122">DQ323*DQ324</f>
        <v>0</v>
      </c>
      <c r="DR325" s="314">
        <f t="shared" ref="DR325" si="5123">DR323*DR324</f>
        <v>0</v>
      </c>
      <c r="DS325" s="314">
        <f t="shared" ref="DS325" si="5124">DS323*DS324</f>
        <v>0</v>
      </c>
      <c r="DT325" s="314">
        <f t="shared" ref="DT325" si="5125">DT323*DT324</f>
        <v>0</v>
      </c>
      <c r="DU325" s="314">
        <f t="shared" ref="DU325" si="5126">DU323*DU324</f>
        <v>0</v>
      </c>
      <c r="DV325" s="314">
        <f t="shared" ref="DV325" si="5127">DV323*DV324</f>
        <v>0</v>
      </c>
      <c r="DW325" s="314">
        <f t="shared" ref="DW325" si="5128">DW323*DW324</f>
        <v>0</v>
      </c>
      <c r="DX325" s="314">
        <f t="shared" ref="DX325" si="5129">DX323*DX324</f>
        <v>0</v>
      </c>
      <c r="DY325" s="314">
        <f t="shared" ref="DY325" si="5130">DY323*DY324</f>
        <v>0</v>
      </c>
      <c r="DZ325" s="314">
        <f t="shared" ref="DZ325" si="5131">DZ323*DZ324</f>
        <v>0</v>
      </c>
      <c r="EA325" s="314">
        <f t="shared" ref="EA325" si="5132">EA323*EA324</f>
        <v>0</v>
      </c>
      <c r="EB325" s="314">
        <f t="shared" ref="EB325" si="5133">EB323*EB324</f>
        <v>0</v>
      </c>
    </row>
    <row r="326" spans="1:132" outlineLevel="1" x14ac:dyDescent="0.25">
      <c r="C326" s="324" t="s">
        <v>417</v>
      </c>
      <c r="D326" s="34"/>
      <c r="E326" s="34"/>
      <c r="F326" s="34"/>
      <c r="G326" s="67" t="s">
        <v>215</v>
      </c>
      <c r="H326" s="34"/>
      <c r="I326" s="34"/>
      <c r="J326" s="126">
        <f>J$13</f>
        <v>1</v>
      </c>
      <c r="K326" s="126">
        <f t="shared" ref="K326:BV326" si="5134">K$13</f>
        <v>1.0026792493128671</v>
      </c>
      <c r="L326" s="126">
        <f t="shared" si="5134"/>
        <v>1.0056539350998608</v>
      </c>
      <c r="M326" s="126">
        <f t="shared" si="5134"/>
        <v>1.0085410656939733</v>
      </c>
      <c r="N326" s="126">
        <f t="shared" si="5134"/>
        <v>1.0114364849476103</v>
      </c>
      <c r="O326" s="126">
        <f t="shared" si="5134"/>
        <v>1.0143402166566737</v>
      </c>
      <c r="P326" s="126">
        <f t="shared" si="5134"/>
        <v>1.0172522846853813</v>
      </c>
      <c r="Q326" s="126">
        <f t="shared" si="5134"/>
        <v>1.0201727129664624</v>
      </c>
      <c r="R326" s="126">
        <f t="shared" si="5134"/>
        <v>1.0231015255013547</v>
      </c>
      <c r="S326" s="126">
        <f t="shared" si="5134"/>
        <v>1.0260387463604019</v>
      </c>
      <c r="T326" s="126">
        <f t="shared" si="5134"/>
        <v>1.028984399683051</v>
      </c>
      <c r="U326" s="126">
        <f t="shared" si="5134"/>
        <v>1.0319385096780509</v>
      </c>
      <c r="V326" s="126">
        <f t="shared" si="5134"/>
        <v>1.0349011006236515</v>
      </c>
      <c r="W326" s="126">
        <f t="shared" si="5134"/>
        <v>1.0377730230388176</v>
      </c>
      <c r="X326" s="126">
        <f t="shared" si="5134"/>
        <v>1.0408518228283561</v>
      </c>
      <c r="Y326" s="126">
        <f t="shared" si="5134"/>
        <v>1.0438400029932626</v>
      </c>
      <c r="Z326" s="126">
        <f t="shared" si="5134"/>
        <v>1.046836761920777</v>
      </c>
      <c r="AA326" s="126">
        <f t="shared" si="5134"/>
        <v>1.0498421242396576</v>
      </c>
      <c r="AB326" s="126">
        <f t="shared" si="5134"/>
        <v>1.05285611464937</v>
      </c>
      <c r="AC326" s="126">
        <f t="shared" si="5134"/>
        <v>1.0558787579202888</v>
      </c>
      <c r="AD326" s="126">
        <f t="shared" si="5134"/>
        <v>1.0589100788939025</v>
      </c>
      <c r="AE326" s="126">
        <f t="shared" si="5134"/>
        <v>1.0619501024830165</v>
      </c>
      <c r="AF326" s="126">
        <f t="shared" si="5134"/>
        <v>1.0649988536719583</v>
      </c>
      <c r="AG326" s="126">
        <f t="shared" si="5134"/>
        <v>1.0680563575167832</v>
      </c>
      <c r="AH326" s="126">
        <f t="shared" si="5134"/>
        <v>1.0711226391454798</v>
      </c>
      <c r="AI326" s="126">
        <f t="shared" si="5134"/>
        <v>1.0739924437404067</v>
      </c>
      <c r="AJ326" s="126">
        <f t="shared" si="5134"/>
        <v>1.0771786970311998</v>
      </c>
      <c r="AK326" s="126">
        <f t="shared" si="5134"/>
        <v>1.0802711679727233</v>
      </c>
      <c r="AL326" s="126">
        <f t="shared" si="5134"/>
        <v>1.0833725170851116</v>
      </c>
      <c r="AM326" s="126">
        <f t="shared" si="5134"/>
        <v>1.0864827698566941</v>
      </c>
      <c r="AN326" s="126">
        <f t="shared" si="5134"/>
        <v>1.0896019518489746</v>
      </c>
      <c r="AO326" s="126">
        <f t="shared" si="5134"/>
        <v>1.0927300886968412</v>
      </c>
      <c r="AP326" s="126">
        <f t="shared" si="5134"/>
        <v>1.0958672061087775</v>
      </c>
      <c r="AQ326" s="126">
        <f t="shared" si="5134"/>
        <v>1.0990133298670732</v>
      </c>
      <c r="AR326" s="126">
        <f t="shared" si="5134"/>
        <v>1.1021684858280367</v>
      </c>
      <c r="AS326" s="126">
        <f t="shared" si="5134"/>
        <v>1.1053326999222071</v>
      </c>
      <c r="AT326" s="126">
        <f t="shared" si="5134"/>
        <v>1.1085059981545673</v>
      </c>
      <c r="AU326" s="126">
        <f t="shared" si="5134"/>
        <v>1.111475962088432</v>
      </c>
      <c r="AV326" s="126">
        <f t="shared" si="5134"/>
        <v>1.1147734191259395</v>
      </c>
      <c r="AW326" s="126">
        <f t="shared" si="5134"/>
        <v>1.1179738207069689</v>
      </c>
      <c r="AX326" s="126">
        <f t="shared" si="5134"/>
        <v>1.1211834103167977</v>
      </c>
      <c r="AY326" s="126">
        <f t="shared" si="5134"/>
        <v>1.1244022143333261</v>
      </c>
      <c r="AZ326" s="126">
        <f t="shared" si="5134"/>
        <v>1.1276302592101826</v>
      </c>
      <c r="BA326" s="126">
        <f t="shared" si="5134"/>
        <v>1.1308675714769412</v>
      </c>
      <c r="BB326" s="126">
        <f t="shared" si="5134"/>
        <v>1.1341141777393395</v>
      </c>
      <c r="BC326" s="126">
        <f t="shared" si="5134"/>
        <v>1.1373701046794982</v>
      </c>
      <c r="BD326" s="126">
        <f t="shared" si="5134"/>
        <v>1.1406353790561385</v>
      </c>
      <c r="BE326" s="126">
        <f t="shared" si="5134"/>
        <v>1.1439100277048042</v>
      </c>
      <c r="BF326" s="126">
        <f t="shared" si="5134"/>
        <v>1.1471940775380809</v>
      </c>
      <c r="BG326" s="126">
        <f t="shared" si="5134"/>
        <v>1.15026769648205</v>
      </c>
      <c r="BH326" s="126">
        <f t="shared" si="5134"/>
        <v>1.1536802383994258</v>
      </c>
      <c r="BI326" s="126">
        <f t="shared" si="5134"/>
        <v>1.1569923375180708</v>
      </c>
      <c r="BJ326" s="126">
        <f t="shared" si="5134"/>
        <v>1.1603139453378331</v>
      </c>
      <c r="BK326" s="126">
        <f t="shared" si="5134"/>
        <v>1.1636450891572303</v>
      </c>
      <c r="BL326" s="126">
        <f t="shared" si="5134"/>
        <v>1.1669857963531516</v>
      </c>
      <c r="BM326" s="126">
        <f t="shared" si="5134"/>
        <v>1.1703360943810825</v>
      </c>
      <c r="BN326" s="126">
        <f t="shared" si="5134"/>
        <v>1.1736960107753303</v>
      </c>
      <c r="BO326" s="126">
        <f t="shared" si="5134"/>
        <v>1.1770655731492505</v>
      </c>
      <c r="BP326" s="126">
        <f t="shared" si="5134"/>
        <v>1.180444809195474</v>
      </c>
      <c r="BQ326" s="126">
        <f t="shared" si="5134"/>
        <v>1.1838337466861339</v>
      </c>
      <c r="BR326" s="126">
        <f t="shared" si="5134"/>
        <v>1.1872324134730949</v>
      </c>
      <c r="BS326" s="126">
        <f t="shared" si="5134"/>
        <v>1.1905270658589224</v>
      </c>
      <c r="BT326" s="126">
        <f t="shared" si="5134"/>
        <v>1.1940590467434065</v>
      </c>
      <c r="BU326" s="126">
        <f t="shared" si="5134"/>
        <v>1.1974870693312041</v>
      </c>
      <c r="BV326" s="126">
        <f t="shared" si="5134"/>
        <v>1.2009249334246579</v>
      </c>
      <c r="BW326" s="126">
        <f t="shared" ref="BW326:EB326" si="5135">BW$13</f>
        <v>1.204372667277734</v>
      </c>
      <c r="BX326" s="126">
        <f t="shared" si="5135"/>
        <v>1.2078302992255125</v>
      </c>
      <c r="BY326" s="126">
        <f t="shared" si="5135"/>
        <v>1.2112978576844211</v>
      </c>
      <c r="BZ326" s="126">
        <f t="shared" si="5135"/>
        <v>1.2147753711524676</v>
      </c>
      <c r="CA326" s="126">
        <f t="shared" si="5135"/>
        <v>1.2182628682094752</v>
      </c>
      <c r="CB326" s="126">
        <f t="shared" si="5135"/>
        <v>1.2217603775173165</v>
      </c>
      <c r="CC326" s="126">
        <f t="shared" si="5135"/>
        <v>1.2252679278201495</v>
      </c>
      <c r="CD326" s="126">
        <f t="shared" si="5135"/>
        <v>1.2287855479446541</v>
      </c>
      <c r="CE326" s="126">
        <f t="shared" si="5135"/>
        <v>1.232077770779646</v>
      </c>
      <c r="CF326" s="126">
        <f t="shared" si="5135"/>
        <v>1.23573302168438</v>
      </c>
      <c r="CG326" s="126">
        <f t="shared" si="5135"/>
        <v>1.2392806860334544</v>
      </c>
      <c r="CH326" s="126">
        <f t="shared" si="5135"/>
        <v>1.2428385353675644</v>
      </c>
      <c r="CI326" s="126">
        <f t="shared" si="5135"/>
        <v>1.2464065989267703</v>
      </c>
      <c r="CJ326" s="126">
        <f t="shared" si="5135"/>
        <v>1.2499849060350778</v>
      </c>
      <c r="CK326" s="126">
        <f t="shared" si="5135"/>
        <v>1.2535734861006791</v>
      </c>
      <c r="CL326" s="126">
        <f t="shared" si="5135"/>
        <v>1.257172368616194</v>
      </c>
      <c r="CM326" s="126">
        <f t="shared" si="5135"/>
        <v>1.2607815831589126</v>
      </c>
      <c r="CN326" s="126">
        <f t="shared" si="5135"/>
        <v>1.2644011593910389</v>
      </c>
      <c r="CO326" s="126">
        <f t="shared" si="5135"/>
        <v>1.2680311270599336</v>
      </c>
      <c r="CP326" s="126">
        <f t="shared" si="5135"/>
        <v>1.2716715159983594</v>
      </c>
      <c r="CQ326" s="126">
        <f t="shared" si="5135"/>
        <v>1.2750786410337906</v>
      </c>
      <c r="CR326" s="126">
        <f t="shared" si="5135"/>
        <v>1.2788614642181557</v>
      </c>
      <c r="CS326" s="126">
        <f t="shared" si="5135"/>
        <v>1.2825329459576562</v>
      </c>
      <c r="CT326" s="126">
        <f t="shared" si="5135"/>
        <v>1.2862149681493797</v>
      </c>
      <c r="CU326" s="126">
        <f t="shared" si="5135"/>
        <v>1.289907561053897</v>
      </c>
      <c r="CV326" s="126">
        <f t="shared" si="5135"/>
        <v>1.293610755018654</v>
      </c>
      <c r="CW326" s="126">
        <f t="shared" si="5135"/>
        <v>1.2973245804782207</v>
      </c>
      <c r="CX326" s="126">
        <f t="shared" si="5135"/>
        <v>1.3010490679545423</v>
      </c>
      <c r="CY326" s="126">
        <f t="shared" si="5135"/>
        <v>1.304784248057189</v>
      </c>
      <c r="CZ326" s="126">
        <f t="shared" si="5135"/>
        <v>1.3085301514836076</v>
      </c>
      <c r="DA326" s="126">
        <f t="shared" si="5135"/>
        <v>1.3122868090193751</v>
      </c>
      <c r="DB326" s="126">
        <f t="shared" si="5135"/>
        <v>1.3160542515384499</v>
      </c>
      <c r="DC326" s="126">
        <f t="shared" si="5135"/>
        <v>1.3195802889875801</v>
      </c>
      <c r="DD326" s="126">
        <f t="shared" si="5135"/>
        <v>1.323495136864544</v>
      </c>
      <c r="DE326" s="126">
        <f t="shared" si="5135"/>
        <v>1.3272947573576725</v>
      </c>
      <c r="DF326" s="126">
        <f t="shared" si="5135"/>
        <v>1.3311052861764079</v>
      </c>
      <c r="DG326" s="126">
        <f t="shared" si="5135"/>
        <v>1.3349267546374479</v>
      </c>
      <c r="DH326" s="126">
        <f t="shared" si="5135"/>
        <v>1.3387591941473977</v>
      </c>
      <c r="DI326" s="126">
        <f t="shared" si="5135"/>
        <v>1.3426026362030277</v>
      </c>
      <c r="DJ326" s="126">
        <f t="shared" si="5135"/>
        <v>1.3464571123915319</v>
      </c>
      <c r="DK326" s="126">
        <f t="shared" si="5135"/>
        <v>1.3503226543907885</v>
      </c>
      <c r="DL326" s="126">
        <f t="shared" si="5135"/>
        <v>1.3541992939696192</v>
      </c>
      <c r="DM326" s="126">
        <f t="shared" si="5135"/>
        <v>1.358087062988051</v>
      </c>
      <c r="DN326" s="126">
        <f t="shared" si="5135"/>
        <v>1.361985993397578</v>
      </c>
      <c r="DO326" s="126">
        <f t="shared" si="5135"/>
        <v>1.3657655991021458</v>
      </c>
      <c r="DP326" s="126">
        <f t="shared" si="5135"/>
        <v>1.3698174666548035</v>
      </c>
      <c r="DQ326" s="126">
        <f t="shared" si="5135"/>
        <v>1.3737500738651915</v>
      </c>
      <c r="DR326" s="126">
        <f t="shared" si="5135"/>
        <v>1.3776939711925826</v>
      </c>
      <c r="DS326" s="126">
        <f t="shared" si="5135"/>
        <v>1.381649191049759</v>
      </c>
      <c r="DT326" s="126">
        <f t="shared" si="5135"/>
        <v>1.385615765942557</v>
      </c>
      <c r="DU326" s="126">
        <f t="shared" si="5135"/>
        <v>1.3895937284701338</v>
      </c>
      <c r="DV326" s="126">
        <f t="shared" si="5135"/>
        <v>1.3935831113252357</v>
      </c>
      <c r="DW326" s="126">
        <f t="shared" si="5135"/>
        <v>1.3975839472944662</v>
      </c>
      <c r="DX326" s="126">
        <f t="shared" si="5135"/>
        <v>1.401596269258556</v>
      </c>
      <c r="DY326" s="126">
        <f t="shared" si="5135"/>
        <v>1.4056201101926329</v>
      </c>
      <c r="DZ326" s="126">
        <f t="shared" si="5135"/>
        <v>1.4096555031664932</v>
      </c>
      <c r="EA326" s="126">
        <f t="shared" si="5135"/>
        <v>1.4134323217047313</v>
      </c>
      <c r="EB326" s="126">
        <f t="shared" si="5135"/>
        <v>1.4176256038945581</v>
      </c>
    </row>
    <row r="327" spans="1:132" outlineLevel="1" x14ac:dyDescent="0.25">
      <c r="C327" s="321" t="s">
        <v>533</v>
      </c>
      <c r="D327" s="38"/>
      <c r="E327" s="38"/>
      <c r="F327" s="38"/>
      <c r="G327" s="52" t="s">
        <v>220</v>
      </c>
      <c r="H327" s="46">
        <f t="shared" ref="H327" si="5136">SUM(J327:EB327)</f>
        <v>0</v>
      </c>
      <c r="I327" s="38"/>
      <c r="J327" s="82">
        <f>J325*J326</f>
        <v>0</v>
      </c>
      <c r="K327" s="82">
        <f t="shared" ref="K327" si="5137">K325*K326</f>
        <v>0</v>
      </c>
      <c r="L327" s="82">
        <f t="shared" ref="L327" si="5138">L325*L326</f>
        <v>0</v>
      </c>
      <c r="M327" s="82">
        <f t="shared" ref="M327" si="5139">M325*M326</f>
        <v>0</v>
      </c>
      <c r="N327" s="82">
        <f t="shared" ref="N327" si="5140">N325*N326</f>
        <v>0</v>
      </c>
      <c r="O327" s="82">
        <f t="shared" ref="O327" si="5141">O325*O326</f>
        <v>0</v>
      </c>
      <c r="P327" s="82">
        <f t="shared" ref="P327" si="5142">P325*P326</f>
        <v>0</v>
      </c>
      <c r="Q327" s="82">
        <f t="shared" ref="Q327" si="5143">Q325*Q326</f>
        <v>0</v>
      </c>
      <c r="R327" s="82">
        <f t="shared" ref="R327" si="5144">R325*R326</f>
        <v>0</v>
      </c>
      <c r="S327" s="82">
        <f t="shared" ref="S327" si="5145">S325*S326</f>
        <v>0</v>
      </c>
      <c r="T327" s="82">
        <f t="shared" ref="T327" si="5146">T325*T326</f>
        <v>0</v>
      </c>
      <c r="U327" s="82">
        <f t="shared" ref="U327" si="5147">U325*U326</f>
        <v>0</v>
      </c>
      <c r="V327" s="82">
        <f t="shared" ref="V327" si="5148">V325*V326</f>
        <v>0</v>
      </c>
      <c r="W327" s="82">
        <f t="shared" ref="W327" si="5149">W325*W326</f>
        <v>0</v>
      </c>
      <c r="X327" s="82">
        <f t="shared" ref="X327" si="5150">X325*X326</f>
        <v>0</v>
      </c>
      <c r="Y327" s="82">
        <f t="shared" ref="Y327" si="5151">Y325*Y326</f>
        <v>0</v>
      </c>
      <c r="Z327" s="82">
        <f t="shared" ref="Z327" si="5152">Z325*Z326</f>
        <v>0</v>
      </c>
      <c r="AA327" s="82">
        <f t="shared" ref="AA327" si="5153">AA325*AA326</f>
        <v>0</v>
      </c>
      <c r="AB327" s="82">
        <f t="shared" ref="AB327" si="5154">AB325*AB326</f>
        <v>0</v>
      </c>
      <c r="AC327" s="82">
        <f t="shared" ref="AC327" si="5155">AC325*AC326</f>
        <v>0</v>
      </c>
      <c r="AD327" s="82">
        <f t="shared" ref="AD327" si="5156">AD325*AD326</f>
        <v>0</v>
      </c>
      <c r="AE327" s="82">
        <f t="shared" ref="AE327" si="5157">AE325*AE326</f>
        <v>0</v>
      </c>
      <c r="AF327" s="82">
        <f t="shared" ref="AF327" si="5158">AF325*AF326</f>
        <v>0</v>
      </c>
      <c r="AG327" s="82">
        <f t="shared" ref="AG327" si="5159">AG325*AG326</f>
        <v>0</v>
      </c>
      <c r="AH327" s="82">
        <f t="shared" ref="AH327" si="5160">AH325*AH326</f>
        <v>0</v>
      </c>
      <c r="AI327" s="82">
        <f t="shared" ref="AI327" si="5161">AI325*AI326</f>
        <v>0</v>
      </c>
      <c r="AJ327" s="82">
        <f t="shared" ref="AJ327" si="5162">AJ325*AJ326</f>
        <v>0</v>
      </c>
      <c r="AK327" s="82">
        <f t="shared" ref="AK327" si="5163">AK325*AK326</f>
        <v>0</v>
      </c>
      <c r="AL327" s="82">
        <f t="shared" ref="AL327" si="5164">AL325*AL326</f>
        <v>0</v>
      </c>
      <c r="AM327" s="82">
        <f t="shared" ref="AM327" si="5165">AM325*AM326</f>
        <v>0</v>
      </c>
      <c r="AN327" s="82">
        <f t="shared" ref="AN327" si="5166">AN325*AN326</f>
        <v>0</v>
      </c>
      <c r="AO327" s="82">
        <f t="shared" ref="AO327" si="5167">AO325*AO326</f>
        <v>0</v>
      </c>
      <c r="AP327" s="82">
        <f t="shared" ref="AP327" si="5168">AP325*AP326</f>
        <v>0</v>
      </c>
      <c r="AQ327" s="82">
        <f t="shared" ref="AQ327" si="5169">AQ325*AQ326</f>
        <v>0</v>
      </c>
      <c r="AR327" s="82">
        <f t="shared" ref="AR327" si="5170">AR325*AR326</f>
        <v>0</v>
      </c>
      <c r="AS327" s="82">
        <f t="shared" ref="AS327" si="5171">AS325*AS326</f>
        <v>0</v>
      </c>
      <c r="AT327" s="82">
        <f t="shared" ref="AT327" si="5172">AT325*AT326</f>
        <v>0</v>
      </c>
      <c r="AU327" s="82">
        <f t="shared" ref="AU327" si="5173">AU325*AU326</f>
        <v>0</v>
      </c>
      <c r="AV327" s="82">
        <f t="shared" ref="AV327" si="5174">AV325*AV326</f>
        <v>0</v>
      </c>
      <c r="AW327" s="82">
        <f t="shared" ref="AW327" si="5175">AW325*AW326</f>
        <v>0</v>
      </c>
      <c r="AX327" s="82">
        <f t="shared" ref="AX327" si="5176">AX325*AX326</f>
        <v>0</v>
      </c>
      <c r="AY327" s="82">
        <f t="shared" ref="AY327" si="5177">AY325*AY326</f>
        <v>0</v>
      </c>
      <c r="AZ327" s="82">
        <f t="shared" ref="AZ327" si="5178">AZ325*AZ326</f>
        <v>0</v>
      </c>
      <c r="BA327" s="82">
        <f t="shared" ref="BA327" si="5179">BA325*BA326</f>
        <v>0</v>
      </c>
      <c r="BB327" s="82">
        <f t="shared" ref="BB327" si="5180">BB325*BB326</f>
        <v>0</v>
      </c>
      <c r="BC327" s="82">
        <f t="shared" ref="BC327" si="5181">BC325*BC326</f>
        <v>0</v>
      </c>
      <c r="BD327" s="82">
        <f t="shared" ref="BD327" si="5182">BD325*BD326</f>
        <v>0</v>
      </c>
      <c r="BE327" s="82">
        <f t="shared" ref="BE327" si="5183">BE325*BE326</f>
        <v>0</v>
      </c>
      <c r="BF327" s="82">
        <f t="shared" ref="BF327" si="5184">BF325*BF326</f>
        <v>0</v>
      </c>
      <c r="BG327" s="82">
        <f t="shared" ref="BG327" si="5185">BG325*BG326</f>
        <v>0</v>
      </c>
      <c r="BH327" s="82">
        <f t="shared" ref="BH327" si="5186">BH325*BH326</f>
        <v>0</v>
      </c>
      <c r="BI327" s="82">
        <f t="shared" ref="BI327" si="5187">BI325*BI326</f>
        <v>0</v>
      </c>
      <c r="BJ327" s="82">
        <f t="shared" ref="BJ327" si="5188">BJ325*BJ326</f>
        <v>0</v>
      </c>
      <c r="BK327" s="82">
        <f t="shared" ref="BK327" si="5189">BK325*BK326</f>
        <v>0</v>
      </c>
      <c r="BL327" s="82">
        <f t="shared" ref="BL327" si="5190">BL325*BL326</f>
        <v>0</v>
      </c>
      <c r="BM327" s="82">
        <f t="shared" ref="BM327" si="5191">BM325*BM326</f>
        <v>0</v>
      </c>
      <c r="BN327" s="82">
        <f t="shared" ref="BN327" si="5192">BN325*BN326</f>
        <v>0</v>
      </c>
      <c r="BO327" s="82">
        <f t="shared" ref="BO327" si="5193">BO325*BO326</f>
        <v>0</v>
      </c>
      <c r="BP327" s="82">
        <f t="shared" ref="BP327" si="5194">BP325*BP326</f>
        <v>0</v>
      </c>
      <c r="BQ327" s="82">
        <f t="shared" ref="BQ327" si="5195">BQ325*BQ326</f>
        <v>0</v>
      </c>
      <c r="BR327" s="82">
        <f t="shared" ref="BR327" si="5196">BR325*BR326</f>
        <v>0</v>
      </c>
      <c r="BS327" s="82">
        <f t="shared" ref="BS327" si="5197">BS325*BS326</f>
        <v>0</v>
      </c>
      <c r="BT327" s="82">
        <f t="shared" ref="BT327" si="5198">BT325*BT326</f>
        <v>0</v>
      </c>
      <c r="BU327" s="82">
        <f t="shared" ref="BU327" si="5199">BU325*BU326</f>
        <v>0</v>
      </c>
      <c r="BV327" s="82">
        <f t="shared" ref="BV327" si="5200">BV325*BV326</f>
        <v>0</v>
      </c>
      <c r="BW327" s="82">
        <f t="shared" ref="BW327" si="5201">BW325*BW326</f>
        <v>0</v>
      </c>
      <c r="BX327" s="82">
        <f t="shared" ref="BX327" si="5202">BX325*BX326</f>
        <v>0</v>
      </c>
      <c r="BY327" s="82">
        <f t="shared" ref="BY327" si="5203">BY325*BY326</f>
        <v>0</v>
      </c>
      <c r="BZ327" s="82">
        <f t="shared" ref="BZ327" si="5204">BZ325*BZ326</f>
        <v>0</v>
      </c>
      <c r="CA327" s="82">
        <f t="shared" ref="CA327" si="5205">CA325*CA326</f>
        <v>0</v>
      </c>
      <c r="CB327" s="82">
        <f t="shared" ref="CB327" si="5206">CB325*CB326</f>
        <v>0</v>
      </c>
      <c r="CC327" s="82">
        <f t="shared" ref="CC327" si="5207">CC325*CC326</f>
        <v>0</v>
      </c>
      <c r="CD327" s="82">
        <f t="shared" ref="CD327" si="5208">CD325*CD326</f>
        <v>0</v>
      </c>
      <c r="CE327" s="82">
        <f t="shared" ref="CE327" si="5209">CE325*CE326</f>
        <v>0</v>
      </c>
      <c r="CF327" s="82">
        <f t="shared" ref="CF327" si="5210">CF325*CF326</f>
        <v>0</v>
      </c>
      <c r="CG327" s="82">
        <f t="shared" ref="CG327" si="5211">CG325*CG326</f>
        <v>0</v>
      </c>
      <c r="CH327" s="82">
        <f t="shared" ref="CH327" si="5212">CH325*CH326</f>
        <v>0</v>
      </c>
      <c r="CI327" s="82">
        <f t="shared" ref="CI327" si="5213">CI325*CI326</f>
        <v>0</v>
      </c>
      <c r="CJ327" s="82">
        <f t="shared" ref="CJ327" si="5214">CJ325*CJ326</f>
        <v>0</v>
      </c>
      <c r="CK327" s="82">
        <f t="shared" ref="CK327" si="5215">CK325*CK326</f>
        <v>0</v>
      </c>
      <c r="CL327" s="82">
        <f t="shared" ref="CL327" si="5216">CL325*CL326</f>
        <v>0</v>
      </c>
      <c r="CM327" s="82">
        <f t="shared" ref="CM327" si="5217">CM325*CM326</f>
        <v>0</v>
      </c>
      <c r="CN327" s="82">
        <f t="shared" ref="CN327" si="5218">CN325*CN326</f>
        <v>0</v>
      </c>
      <c r="CO327" s="82">
        <f t="shared" ref="CO327" si="5219">CO325*CO326</f>
        <v>0</v>
      </c>
      <c r="CP327" s="82">
        <f t="shared" ref="CP327" si="5220">CP325*CP326</f>
        <v>0</v>
      </c>
      <c r="CQ327" s="82">
        <f t="shared" ref="CQ327" si="5221">CQ325*CQ326</f>
        <v>0</v>
      </c>
      <c r="CR327" s="82">
        <f t="shared" ref="CR327" si="5222">CR325*CR326</f>
        <v>0</v>
      </c>
      <c r="CS327" s="82">
        <f t="shared" ref="CS327" si="5223">CS325*CS326</f>
        <v>0</v>
      </c>
      <c r="CT327" s="82">
        <f t="shared" ref="CT327" si="5224">CT325*CT326</f>
        <v>0</v>
      </c>
      <c r="CU327" s="82">
        <f t="shared" ref="CU327" si="5225">CU325*CU326</f>
        <v>0</v>
      </c>
      <c r="CV327" s="82">
        <f t="shared" ref="CV327" si="5226">CV325*CV326</f>
        <v>0</v>
      </c>
      <c r="CW327" s="82">
        <f t="shared" ref="CW327" si="5227">CW325*CW326</f>
        <v>0</v>
      </c>
      <c r="CX327" s="82">
        <f t="shared" ref="CX327" si="5228">CX325*CX326</f>
        <v>0</v>
      </c>
      <c r="CY327" s="82">
        <f t="shared" ref="CY327" si="5229">CY325*CY326</f>
        <v>0</v>
      </c>
      <c r="CZ327" s="82">
        <f t="shared" ref="CZ327" si="5230">CZ325*CZ326</f>
        <v>0</v>
      </c>
      <c r="DA327" s="82">
        <f t="shared" ref="DA327" si="5231">DA325*DA326</f>
        <v>0</v>
      </c>
      <c r="DB327" s="82">
        <f t="shared" ref="DB327" si="5232">DB325*DB326</f>
        <v>0</v>
      </c>
      <c r="DC327" s="82">
        <f t="shared" ref="DC327" si="5233">DC325*DC326</f>
        <v>0</v>
      </c>
      <c r="DD327" s="82">
        <f t="shared" ref="DD327" si="5234">DD325*DD326</f>
        <v>0</v>
      </c>
      <c r="DE327" s="82">
        <f t="shared" ref="DE327" si="5235">DE325*DE326</f>
        <v>0</v>
      </c>
      <c r="DF327" s="82">
        <f t="shared" ref="DF327" si="5236">DF325*DF326</f>
        <v>0</v>
      </c>
      <c r="DG327" s="82">
        <f t="shared" ref="DG327" si="5237">DG325*DG326</f>
        <v>0</v>
      </c>
      <c r="DH327" s="82">
        <f t="shared" ref="DH327" si="5238">DH325*DH326</f>
        <v>0</v>
      </c>
      <c r="DI327" s="82">
        <f t="shared" ref="DI327" si="5239">DI325*DI326</f>
        <v>0</v>
      </c>
      <c r="DJ327" s="82">
        <f t="shared" ref="DJ327" si="5240">DJ325*DJ326</f>
        <v>0</v>
      </c>
      <c r="DK327" s="82">
        <f t="shared" ref="DK327" si="5241">DK325*DK326</f>
        <v>0</v>
      </c>
      <c r="DL327" s="82">
        <f t="shared" ref="DL327" si="5242">DL325*DL326</f>
        <v>0</v>
      </c>
      <c r="DM327" s="82">
        <f t="shared" ref="DM327" si="5243">DM325*DM326</f>
        <v>0</v>
      </c>
      <c r="DN327" s="82">
        <f t="shared" ref="DN327" si="5244">DN325*DN326</f>
        <v>0</v>
      </c>
      <c r="DO327" s="82">
        <f t="shared" ref="DO327" si="5245">DO325*DO326</f>
        <v>0</v>
      </c>
      <c r="DP327" s="82">
        <f t="shared" ref="DP327" si="5246">DP325*DP326</f>
        <v>0</v>
      </c>
      <c r="DQ327" s="82">
        <f t="shared" ref="DQ327" si="5247">DQ325*DQ326</f>
        <v>0</v>
      </c>
      <c r="DR327" s="82">
        <f t="shared" ref="DR327" si="5248">DR325*DR326</f>
        <v>0</v>
      </c>
      <c r="DS327" s="82">
        <f t="shared" ref="DS327" si="5249">DS325*DS326</f>
        <v>0</v>
      </c>
      <c r="DT327" s="82">
        <f t="shared" ref="DT327" si="5250">DT325*DT326</f>
        <v>0</v>
      </c>
      <c r="DU327" s="82">
        <f t="shared" ref="DU327" si="5251">DU325*DU326</f>
        <v>0</v>
      </c>
      <c r="DV327" s="82">
        <f t="shared" ref="DV327" si="5252">DV325*DV326</f>
        <v>0</v>
      </c>
      <c r="DW327" s="82">
        <f t="shared" ref="DW327" si="5253">DW325*DW326</f>
        <v>0</v>
      </c>
      <c r="DX327" s="82">
        <f t="shared" ref="DX327" si="5254">DX325*DX326</f>
        <v>0</v>
      </c>
      <c r="DY327" s="82">
        <f t="shared" ref="DY327" si="5255">DY325*DY326</f>
        <v>0</v>
      </c>
      <c r="DZ327" s="82">
        <f t="shared" ref="DZ327" si="5256">DZ325*DZ326</f>
        <v>0</v>
      </c>
      <c r="EA327" s="82">
        <f t="shared" ref="EA327" si="5257">EA325*EA326</f>
        <v>0</v>
      </c>
      <c r="EB327" s="82">
        <f t="shared" ref="EB327" si="5258">EB325*EB326</f>
        <v>0</v>
      </c>
    </row>
    <row r="328" spans="1:132" outlineLevel="1" x14ac:dyDescent="0.25">
      <c r="G328" s="52"/>
      <c r="H328" s="29"/>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row>
    <row r="329" spans="1:132" ht="13" x14ac:dyDescent="0.3">
      <c r="C329" s="348" t="s">
        <v>566</v>
      </c>
      <c r="D329" s="342"/>
      <c r="E329" s="342"/>
      <c r="F329" s="342"/>
      <c r="G329" s="343" t="s">
        <v>220</v>
      </c>
      <c r="H329" s="344">
        <f>SUM(J329:EB329)</f>
        <v>0</v>
      </c>
      <c r="I329" s="342"/>
      <c r="J329" s="345">
        <f>J327</f>
        <v>0</v>
      </c>
      <c r="K329" s="346">
        <f t="shared" ref="K329:BV329" si="5259">K327</f>
        <v>0</v>
      </c>
      <c r="L329" s="346">
        <f t="shared" si="5259"/>
        <v>0</v>
      </c>
      <c r="M329" s="346">
        <f t="shared" si="5259"/>
        <v>0</v>
      </c>
      <c r="N329" s="346">
        <f t="shared" si="5259"/>
        <v>0</v>
      </c>
      <c r="O329" s="346">
        <f t="shared" si="5259"/>
        <v>0</v>
      </c>
      <c r="P329" s="346">
        <f t="shared" si="5259"/>
        <v>0</v>
      </c>
      <c r="Q329" s="346">
        <f t="shared" si="5259"/>
        <v>0</v>
      </c>
      <c r="R329" s="346">
        <f t="shared" si="5259"/>
        <v>0</v>
      </c>
      <c r="S329" s="346">
        <f t="shared" si="5259"/>
        <v>0</v>
      </c>
      <c r="T329" s="346">
        <f t="shared" si="5259"/>
        <v>0</v>
      </c>
      <c r="U329" s="346">
        <f t="shared" si="5259"/>
        <v>0</v>
      </c>
      <c r="V329" s="346">
        <f t="shared" si="5259"/>
        <v>0</v>
      </c>
      <c r="W329" s="346">
        <f t="shared" si="5259"/>
        <v>0</v>
      </c>
      <c r="X329" s="346">
        <f t="shared" si="5259"/>
        <v>0</v>
      </c>
      <c r="Y329" s="346">
        <f t="shared" si="5259"/>
        <v>0</v>
      </c>
      <c r="Z329" s="346">
        <f t="shared" si="5259"/>
        <v>0</v>
      </c>
      <c r="AA329" s="346">
        <f t="shared" si="5259"/>
        <v>0</v>
      </c>
      <c r="AB329" s="346">
        <f t="shared" si="5259"/>
        <v>0</v>
      </c>
      <c r="AC329" s="346">
        <f t="shared" si="5259"/>
        <v>0</v>
      </c>
      <c r="AD329" s="346">
        <f t="shared" si="5259"/>
        <v>0</v>
      </c>
      <c r="AE329" s="346">
        <f t="shared" si="5259"/>
        <v>0</v>
      </c>
      <c r="AF329" s="346">
        <f t="shared" si="5259"/>
        <v>0</v>
      </c>
      <c r="AG329" s="346">
        <f t="shared" si="5259"/>
        <v>0</v>
      </c>
      <c r="AH329" s="346">
        <f t="shared" si="5259"/>
        <v>0</v>
      </c>
      <c r="AI329" s="346">
        <f t="shared" si="5259"/>
        <v>0</v>
      </c>
      <c r="AJ329" s="346">
        <f t="shared" si="5259"/>
        <v>0</v>
      </c>
      <c r="AK329" s="346">
        <f t="shared" si="5259"/>
        <v>0</v>
      </c>
      <c r="AL329" s="346">
        <f t="shared" si="5259"/>
        <v>0</v>
      </c>
      <c r="AM329" s="346">
        <f t="shared" si="5259"/>
        <v>0</v>
      </c>
      <c r="AN329" s="346">
        <f t="shared" si="5259"/>
        <v>0</v>
      </c>
      <c r="AO329" s="346">
        <f t="shared" si="5259"/>
        <v>0</v>
      </c>
      <c r="AP329" s="346">
        <f t="shared" si="5259"/>
        <v>0</v>
      </c>
      <c r="AQ329" s="346">
        <f t="shared" si="5259"/>
        <v>0</v>
      </c>
      <c r="AR329" s="346">
        <f t="shared" si="5259"/>
        <v>0</v>
      </c>
      <c r="AS329" s="346">
        <f t="shared" si="5259"/>
        <v>0</v>
      </c>
      <c r="AT329" s="346">
        <f t="shared" si="5259"/>
        <v>0</v>
      </c>
      <c r="AU329" s="346">
        <f t="shared" si="5259"/>
        <v>0</v>
      </c>
      <c r="AV329" s="346">
        <f t="shared" si="5259"/>
        <v>0</v>
      </c>
      <c r="AW329" s="346">
        <f t="shared" si="5259"/>
        <v>0</v>
      </c>
      <c r="AX329" s="346">
        <f t="shared" si="5259"/>
        <v>0</v>
      </c>
      <c r="AY329" s="346">
        <f t="shared" si="5259"/>
        <v>0</v>
      </c>
      <c r="AZ329" s="346">
        <f t="shared" si="5259"/>
        <v>0</v>
      </c>
      <c r="BA329" s="346">
        <f t="shared" si="5259"/>
        <v>0</v>
      </c>
      <c r="BB329" s="346">
        <f t="shared" si="5259"/>
        <v>0</v>
      </c>
      <c r="BC329" s="346">
        <f t="shared" si="5259"/>
        <v>0</v>
      </c>
      <c r="BD329" s="346">
        <f t="shared" si="5259"/>
        <v>0</v>
      </c>
      <c r="BE329" s="346">
        <f t="shared" si="5259"/>
        <v>0</v>
      </c>
      <c r="BF329" s="346">
        <f t="shared" si="5259"/>
        <v>0</v>
      </c>
      <c r="BG329" s="346">
        <f t="shared" si="5259"/>
        <v>0</v>
      </c>
      <c r="BH329" s="346">
        <f t="shared" si="5259"/>
        <v>0</v>
      </c>
      <c r="BI329" s="346">
        <f t="shared" si="5259"/>
        <v>0</v>
      </c>
      <c r="BJ329" s="346">
        <f t="shared" si="5259"/>
        <v>0</v>
      </c>
      <c r="BK329" s="346">
        <f t="shared" si="5259"/>
        <v>0</v>
      </c>
      <c r="BL329" s="346">
        <f t="shared" si="5259"/>
        <v>0</v>
      </c>
      <c r="BM329" s="346">
        <f t="shared" si="5259"/>
        <v>0</v>
      </c>
      <c r="BN329" s="346">
        <f t="shared" si="5259"/>
        <v>0</v>
      </c>
      <c r="BO329" s="346">
        <f t="shared" si="5259"/>
        <v>0</v>
      </c>
      <c r="BP329" s="346">
        <f t="shared" si="5259"/>
        <v>0</v>
      </c>
      <c r="BQ329" s="346">
        <f t="shared" si="5259"/>
        <v>0</v>
      </c>
      <c r="BR329" s="346">
        <f t="shared" si="5259"/>
        <v>0</v>
      </c>
      <c r="BS329" s="346">
        <f t="shared" si="5259"/>
        <v>0</v>
      </c>
      <c r="BT329" s="346">
        <f t="shared" si="5259"/>
        <v>0</v>
      </c>
      <c r="BU329" s="346">
        <f t="shared" si="5259"/>
        <v>0</v>
      </c>
      <c r="BV329" s="346">
        <f t="shared" si="5259"/>
        <v>0</v>
      </c>
      <c r="BW329" s="346">
        <f t="shared" ref="BW329:EB329" si="5260">BW327</f>
        <v>0</v>
      </c>
      <c r="BX329" s="346">
        <f t="shared" si="5260"/>
        <v>0</v>
      </c>
      <c r="BY329" s="346">
        <f t="shared" si="5260"/>
        <v>0</v>
      </c>
      <c r="BZ329" s="346">
        <f t="shared" si="5260"/>
        <v>0</v>
      </c>
      <c r="CA329" s="346">
        <f t="shared" si="5260"/>
        <v>0</v>
      </c>
      <c r="CB329" s="346">
        <f t="shared" si="5260"/>
        <v>0</v>
      </c>
      <c r="CC329" s="346">
        <f t="shared" si="5260"/>
        <v>0</v>
      </c>
      <c r="CD329" s="346">
        <f t="shared" si="5260"/>
        <v>0</v>
      </c>
      <c r="CE329" s="346">
        <f t="shared" si="5260"/>
        <v>0</v>
      </c>
      <c r="CF329" s="346">
        <f t="shared" si="5260"/>
        <v>0</v>
      </c>
      <c r="CG329" s="346">
        <f t="shared" si="5260"/>
        <v>0</v>
      </c>
      <c r="CH329" s="346">
        <f t="shared" si="5260"/>
        <v>0</v>
      </c>
      <c r="CI329" s="346">
        <f t="shared" si="5260"/>
        <v>0</v>
      </c>
      <c r="CJ329" s="346">
        <f t="shared" si="5260"/>
        <v>0</v>
      </c>
      <c r="CK329" s="346">
        <f t="shared" si="5260"/>
        <v>0</v>
      </c>
      <c r="CL329" s="346">
        <f t="shared" si="5260"/>
        <v>0</v>
      </c>
      <c r="CM329" s="346">
        <f t="shared" si="5260"/>
        <v>0</v>
      </c>
      <c r="CN329" s="346">
        <f t="shared" si="5260"/>
        <v>0</v>
      </c>
      <c r="CO329" s="346">
        <f t="shared" si="5260"/>
        <v>0</v>
      </c>
      <c r="CP329" s="346">
        <f t="shared" si="5260"/>
        <v>0</v>
      </c>
      <c r="CQ329" s="346">
        <f t="shared" si="5260"/>
        <v>0</v>
      </c>
      <c r="CR329" s="346">
        <f t="shared" si="5260"/>
        <v>0</v>
      </c>
      <c r="CS329" s="346">
        <f t="shared" si="5260"/>
        <v>0</v>
      </c>
      <c r="CT329" s="346">
        <f t="shared" si="5260"/>
        <v>0</v>
      </c>
      <c r="CU329" s="346">
        <f t="shared" si="5260"/>
        <v>0</v>
      </c>
      <c r="CV329" s="346">
        <f t="shared" si="5260"/>
        <v>0</v>
      </c>
      <c r="CW329" s="346">
        <f t="shared" si="5260"/>
        <v>0</v>
      </c>
      <c r="CX329" s="346">
        <f t="shared" si="5260"/>
        <v>0</v>
      </c>
      <c r="CY329" s="346">
        <f t="shared" si="5260"/>
        <v>0</v>
      </c>
      <c r="CZ329" s="346">
        <f t="shared" si="5260"/>
        <v>0</v>
      </c>
      <c r="DA329" s="346">
        <f t="shared" si="5260"/>
        <v>0</v>
      </c>
      <c r="DB329" s="346">
        <f t="shared" si="5260"/>
        <v>0</v>
      </c>
      <c r="DC329" s="346">
        <f t="shared" si="5260"/>
        <v>0</v>
      </c>
      <c r="DD329" s="346">
        <f t="shared" si="5260"/>
        <v>0</v>
      </c>
      <c r="DE329" s="346">
        <f t="shared" si="5260"/>
        <v>0</v>
      </c>
      <c r="DF329" s="346">
        <f t="shared" si="5260"/>
        <v>0</v>
      </c>
      <c r="DG329" s="346">
        <f t="shared" si="5260"/>
        <v>0</v>
      </c>
      <c r="DH329" s="346">
        <f t="shared" si="5260"/>
        <v>0</v>
      </c>
      <c r="DI329" s="346">
        <f t="shared" si="5260"/>
        <v>0</v>
      </c>
      <c r="DJ329" s="346">
        <f t="shared" si="5260"/>
        <v>0</v>
      </c>
      <c r="DK329" s="346">
        <f t="shared" si="5260"/>
        <v>0</v>
      </c>
      <c r="DL329" s="346">
        <f t="shared" si="5260"/>
        <v>0</v>
      </c>
      <c r="DM329" s="346">
        <f t="shared" si="5260"/>
        <v>0</v>
      </c>
      <c r="DN329" s="346">
        <f t="shared" si="5260"/>
        <v>0</v>
      </c>
      <c r="DO329" s="346">
        <f t="shared" si="5260"/>
        <v>0</v>
      </c>
      <c r="DP329" s="346">
        <f t="shared" si="5260"/>
        <v>0</v>
      </c>
      <c r="DQ329" s="346">
        <f t="shared" si="5260"/>
        <v>0</v>
      </c>
      <c r="DR329" s="346">
        <f t="shared" si="5260"/>
        <v>0</v>
      </c>
      <c r="DS329" s="346">
        <f t="shared" si="5260"/>
        <v>0</v>
      </c>
      <c r="DT329" s="346">
        <f t="shared" si="5260"/>
        <v>0</v>
      </c>
      <c r="DU329" s="346">
        <f t="shared" si="5260"/>
        <v>0</v>
      </c>
      <c r="DV329" s="346">
        <f t="shared" si="5260"/>
        <v>0</v>
      </c>
      <c r="DW329" s="346">
        <f t="shared" si="5260"/>
        <v>0</v>
      </c>
      <c r="DX329" s="346">
        <f t="shared" si="5260"/>
        <v>0</v>
      </c>
      <c r="DY329" s="346">
        <f t="shared" si="5260"/>
        <v>0</v>
      </c>
      <c r="DZ329" s="346">
        <f t="shared" si="5260"/>
        <v>0</v>
      </c>
      <c r="EA329" s="346">
        <f t="shared" si="5260"/>
        <v>0</v>
      </c>
      <c r="EB329" s="347">
        <f t="shared" si="5260"/>
        <v>0</v>
      </c>
    </row>
    <row r="330" spans="1:132" x14ac:dyDescent="0.25">
      <c r="G330" s="52"/>
      <c r="H330" s="29"/>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row>
    <row r="331" spans="1:132" ht="13" x14ac:dyDescent="0.3">
      <c r="B331" s="34"/>
      <c r="C331" s="2" t="s">
        <v>595</v>
      </c>
      <c r="D331" s="34"/>
      <c r="E331" s="34"/>
      <c r="F331" s="34"/>
      <c r="G331" s="67"/>
      <c r="H331" s="35"/>
      <c r="I331" s="34"/>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row>
    <row r="332" spans="1:132" ht="13" x14ac:dyDescent="0.25">
      <c r="A332" s="59">
        <f>IF(ROUND(SUM(H256,H279,H299,H327)-H332,2)=0,0,1)</f>
        <v>0</v>
      </c>
      <c r="C332" s="311" t="s">
        <v>500</v>
      </c>
      <c r="G332" s="52" t="s">
        <v>220</v>
      </c>
      <c r="H332" s="66">
        <f t="shared" ref="H332:H334" si="5261">SUM(J332:EB332)</f>
        <v>0</v>
      </c>
      <c r="J332" s="82">
        <f t="shared" ref="J332:AO332" si="5262">SUM(J256,J279,J299,J327)</f>
        <v>0</v>
      </c>
      <c r="K332" s="82">
        <f t="shared" si="5262"/>
        <v>0</v>
      </c>
      <c r="L332" s="82">
        <f t="shared" si="5262"/>
        <v>0</v>
      </c>
      <c r="M332" s="82">
        <f t="shared" si="5262"/>
        <v>0</v>
      </c>
      <c r="N332" s="82">
        <f t="shared" si="5262"/>
        <v>0</v>
      </c>
      <c r="O332" s="82">
        <f t="shared" si="5262"/>
        <v>0</v>
      </c>
      <c r="P332" s="82">
        <f t="shared" si="5262"/>
        <v>0</v>
      </c>
      <c r="Q332" s="82">
        <f t="shared" si="5262"/>
        <v>0</v>
      </c>
      <c r="R332" s="82">
        <f t="shared" si="5262"/>
        <v>0</v>
      </c>
      <c r="S332" s="82">
        <f t="shared" si="5262"/>
        <v>0</v>
      </c>
      <c r="T332" s="82">
        <f t="shared" si="5262"/>
        <v>0</v>
      </c>
      <c r="U332" s="82">
        <f t="shared" si="5262"/>
        <v>0</v>
      </c>
      <c r="V332" s="82">
        <f t="shared" si="5262"/>
        <v>0</v>
      </c>
      <c r="W332" s="82">
        <f t="shared" si="5262"/>
        <v>0</v>
      </c>
      <c r="X332" s="82">
        <f t="shared" si="5262"/>
        <v>0</v>
      </c>
      <c r="Y332" s="82">
        <f t="shared" si="5262"/>
        <v>0</v>
      </c>
      <c r="Z332" s="82">
        <f t="shared" si="5262"/>
        <v>0</v>
      </c>
      <c r="AA332" s="82">
        <f t="shared" si="5262"/>
        <v>0</v>
      </c>
      <c r="AB332" s="82">
        <f t="shared" si="5262"/>
        <v>0</v>
      </c>
      <c r="AC332" s="82">
        <f t="shared" si="5262"/>
        <v>0</v>
      </c>
      <c r="AD332" s="82">
        <f t="shared" si="5262"/>
        <v>0</v>
      </c>
      <c r="AE332" s="82">
        <f t="shared" si="5262"/>
        <v>0</v>
      </c>
      <c r="AF332" s="82">
        <f t="shared" si="5262"/>
        <v>0</v>
      </c>
      <c r="AG332" s="82">
        <f t="shared" si="5262"/>
        <v>0</v>
      </c>
      <c r="AH332" s="82">
        <f t="shared" si="5262"/>
        <v>0</v>
      </c>
      <c r="AI332" s="82">
        <f t="shared" si="5262"/>
        <v>0</v>
      </c>
      <c r="AJ332" s="82">
        <f t="shared" si="5262"/>
        <v>0</v>
      </c>
      <c r="AK332" s="82">
        <f t="shared" si="5262"/>
        <v>0</v>
      </c>
      <c r="AL332" s="82">
        <f t="shared" si="5262"/>
        <v>0</v>
      </c>
      <c r="AM332" s="82">
        <f t="shared" si="5262"/>
        <v>0</v>
      </c>
      <c r="AN332" s="82">
        <f t="shared" si="5262"/>
        <v>0</v>
      </c>
      <c r="AO332" s="82">
        <f t="shared" si="5262"/>
        <v>0</v>
      </c>
      <c r="AP332" s="82">
        <f t="shared" ref="AP332:BU332" si="5263">SUM(AP256,AP279,AP299,AP327)</f>
        <v>0</v>
      </c>
      <c r="AQ332" s="82">
        <f t="shared" si="5263"/>
        <v>0</v>
      </c>
      <c r="AR332" s="82">
        <f t="shared" si="5263"/>
        <v>0</v>
      </c>
      <c r="AS332" s="82">
        <f t="shared" si="5263"/>
        <v>0</v>
      </c>
      <c r="AT332" s="82">
        <f t="shared" si="5263"/>
        <v>0</v>
      </c>
      <c r="AU332" s="82">
        <f t="shared" si="5263"/>
        <v>0</v>
      </c>
      <c r="AV332" s="82">
        <f t="shared" si="5263"/>
        <v>0</v>
      </c>
      <c r="AW332" s="82">
        <f t="shared" si="5263"/>
        <v>0</v>
      </c>
      <c r="AX332" s="82">
        <f t="shared" si="5263"/>
        <v>0</v>
      </c>
      <c r="AY332" s="82">
        <f t="shared" si="5263"/>
        <v>0</v>
      </c>
      <c r="AZ332" s="82">
        <f t="shared" si="5263"/>
        <v>0</v>
      </c>
      <c r="BA332" s="82">
        <f t="shared" si="5263"/>
        <v>0</v>
      </c>
      <c r="BB332" s="82">
        <f t="shared" si="5263"/>
        <v>0</v>
      </c>
      <c r="BC332" s="82">
        <f t="shared" si="5263"/>
        <v>0</v>
      </c>
      <c r="BD332" s="82">
        <f t="shared" si="5263"/>
        <v>0</v>
      </c>
      <c r="BE332" s="82">
        <f t="shared" si="5263"/>
        <v>0</v>
      </c>
      <c r="BF332" s="82">
        <f t="shared" si="5263"/>
        <v>0</v>
      </c>
      <c r="BG332" s="82">
        <f t="shared" si="5263"/>
        <v>0</v>
      </c>
      <c r="BH332" s="82">
        <f t="shared" si="5263"/>
        <v>0</v>
      </c>
      <c r="BI332" s="82">
        <f t="shared" si="5263"/>
        <v>0</v>
      </c>
      <c r="BJ332" s="82">
        <f t="shared" si="5263"/>
        <v>0</v>
      </c>
      <c r="BK332" s="82">
        <f t="shared" si="5263"/>
        <v>0</v>
      </c>
      <c r="BL332" s="82">
        <f t="shared" si="5263"/>
        <v>0</v>
      </c>
      <c r="BM332" s="82">
        <f t="shared" si="5263"/>
        <v>0</v>
      </c>
      <c r="BN332" s="82">
        <f t="shared" si="5263"/>
        <v>0</v>
      </c>
      <c r="BO332" s="82">
        <f t="shared" si="5263"/>
        <v>0</v>
      </c>
      <c r="BP332" s="82">
        <f t="shared" si="5263"/>
        <v>0</v>
      </c>
      <c r="BQ332" s="82">
        <f t="shared" si="5263"/>
        <v>0</v>
      </c>
      <c r="BR332" s="82">
        <f t="shared" si="5263"/>
        <v>0</v>
      </c>
      <c r="BS332" s="82">
        <f t="shared" si="5263"/>
        <v>0</v>
      </c>
      <c r="BT332" s="82">
        <f t="shared" si="5263"/>
        <v>0</v>
      </c>
      <c r="BU332" s="82">
        <f t="shared" si="5263"/>
        <v>0</v>
      </c>
      <c r="BV332" s="82">
        <f t="shared" ref="BV332:DA332" si="5264">SUM(BV256,BV279,BV299,BV327)</f>
        <v>0</v>
      </c>
      <c r="BW332" s="82">
        <f t="shared" si="5264"/>
        <v>0</v>
      </c>
      <c r="BX332" s="82">
        <f t="shared" si="5264"/>
        <v>0</v>
      </c>
      <c r="BY332" s="82">
        <f t="shared" si="5264"/>
        <v>0</v>
      </c>
      <c r="BZ332" s="82">
        <f t="shared" si="5264"/>
        <v>0</v>
      </c>
      <c r="CA332" s="82">
        <f t="shared" si="5264"/>
        <v>0</v>
      </c>
      <c r="CB332" s="82">
        <f t="shared" si="5264"/>
        <v>0</v>
      </c>
      <c r="CC332" s="82">
        <f t="shared" si="5264"/>
        <v>0</v>
      </c>
      <c r="CD332" s="82">
        <f t="shared" si="5264"/>
        <v>0</v>
      </c>
      <c r="CE332" s="82">
        <f t="shared" si="5264"/>
        <v>0</v>
      </c>
      <c r="CF332" s="82">
        <f t="shared" si="5264"/>
        <v>0</v>
      </c>
      <c r="CG332" s="82">
        <f t="shared" si="5264"/>
        <v>0</v>
      </c>
      <c r="CH332" s="82">
        <f t="shared" si="5264"/>
        <v>0</v>
      </c>
      <c r="CI332" s="82">
        <f t="shared" si="5264"/>
        <v>0</v>
      </c>
      <c r="CJ332" s="82">
        <f t="shared" si="5264"/>
        <v>0</v>
      </c>
      <c r="CK332" s="82">
        <f t="shared" si="5264"/>
        <v>0</v>
      </c>
      <c r="CL332" s="82">
        <f t="shared" si="5264"/>
        <v>0</v>
      </c>
      <c r="CM332" s="82">
        <f t="shared" si="5264"/>
        <v>0</v>
      </c>
      <c r="CN332" s="82">
        <f t="shared" si="5264"/>
        <v>0</v>
      </c>
      <c r="CO332" s="82">
        <f t="shared" si="5264"/>
        <v>0</v>
      </c>
      <c r="CP332" s="82">
        <f t="shared" si="5264"/>
        <v>0</v>
      </c>
      <c r="CQ332" s="82">
        <f t="shared" si="5264"/>
        <v>0</v>
      </c>
      <c r="CR332" s="82">
        <f t="shared" si="5264"/>
        <v>0</v>
      </c>
      <c r="CS332" s="82">
        <f t="shared" si="5264"/>
        <v>0</v>
      </c>
      <c r="CT332" s="82">
        <f t="shared" si="5264"/>
        <v>0</v>
      </c>
      <c r="CU332" s="82">
        <f t="shared" si="5264"/>
        <v>0</v>
      </c>
      <c r="CV332" s="82">
        <f t="shared" si="5264"/>
        <v>0</v>
      </c>
      <c r="CW332" s="82">
        <f t="shared" si="5264"/>
        <v>0</v>
      </c>
      <c r="CX332" s="82">
        <f t="shared" si="5264"/>
        <v>0</v>
      </c>
      <c r="CY332" s="82">
        <f t="shared" si="5264"/>
        <v>0</v>
      </c>
      <c r="CZ332" s="82">
        <f t="shared" si="5264"/>
        <v>0</v>
      </c>
      <c r="DA332" s="82">
        <f t="shared" si="5264"/>
        <v>0</v>
      </c>
      <c r="DB332" s="82">
        <f t="shared" ref="DB332:EB332" si="5265">SUM(DB256,DB279,DB299,DB327)</f>
        <v>0</v>
      </c>
      <c r="DC332" s="82">
        <f t="shared" si="5265"/>
        <v>0</v>
      </c>
      <c r="DD332" s="82">
        <f t="shared" si="5265"/>
        <v>0</v>
      </c>
      <c r="DE332" s="82">
        <f t="shared" si="5265"/>
        <v>0</v>
      </c>
      <c r="DF332" s="82">
        <f t="shared" si="5265"/>
        <v>0</v>
      </c>
      <c r="DG332" s="82">
        <f t="shared" si="5265"/>
        <v>0</v>
      </c>
      <c r="DH332" s="82">
        <f t="shared" si="5265"/>
        <v>0</v>
      </c>
      <c r="DI332" s="82">
        <f t="shared" si="5265"/>
        <v>0</v>
      </c>
      <c r="DJ332" s="82">
        <f t="shared" si="5265"/>
        <v>0</v>
      </c>
      <c r="DK332" s="82">
        <f t="shared" si="5265"/>
        <v>0</v>
      </c>
      <c r="DL332" s="82">
        <f t="shared" si="5265"/>
        <v>0</v>
      </c>
      <c r="DM332" s="82">
        <f t="shared" si="5265"/>
        <v>0</v>
      </c>
      <c r="DN332" s="82">
        <f t="shared" si="5265"/>
        <v>0</v>
      </c>
      <c r="DO332" s="82">
        <f t="shared" si="5265"/>
        <v>0</v>
      </c>
      <c r="DP332" s="82">
        <f t="shared" si="5265"/>
        <v>0</v>
      </c>
      <c r="DQ332" s="82">
        <f t="shared" si="5265"/>
        <v>0</v>
      </c>
      <c r="DR332" s="82">
        <f t="shared" si="5265"/>
        <v>0</v>
      </c>
      <c r="DS332" s="82">
        <f t="shared" si="5265"/>
        <v>0</v>
      </c>
      <c r="DT332" s="82">
        <f t="shared" si="5265"/>
        <v>0</v>
      </c>
      <c r="DU332" s="82">
        <f t="shared" si="5265"/>
        <v>0</v>
      </c>
      <c r="DV332" s="82">
        <f t="shared" si="5265"/>
        <v>0</v>
      </c>
      <c r="DW332" s="82">
        <f t="shared" si="5265"/>
        <v>0</v>
      </c>
      <c r="DX332" s="82">
        <f t="shared" si="5265"/>
        <v>0</v>
      </c>
      <c r="DY332" s="82">
        <f t="shared" si="5265"/>
        <v>0</v>
      </c>
      <c r="DZ332" s="82">
        <f t="shared" si="5265"/>
        <v>0</v>
      </c>
      <c r="EA332" s="82">
        <f t="shared" si="5265"/>
        <v>0</v>
      </c>
      <c r="EB332" s="82">
        <f t="shared" si="5265"/>
        <v>0</v>
      </c>
    </row>
    <row r="333" spans="1:132" ht="13" x14ac:dyDescent="0.25">
      <c r="A333" s="59">
        <f>IF(ROUND(SUM(H265,H286,H308,H327)-H333,2)=0,0,1)</f>
        <v>0</v>
      </c>
      <c r="C333" s="311" t="s">
        <v>502</v>
      </c>
      <c r="G333" s="52" t="s">
        <v>220</v>
      </c>
      <c r="H333" s="46">
        <f t="shared" si="5261"/>
        <v>0</v>
      </c>
      <c r="J333" s="82">
        <f t="shared" ref="J333:AO333" si="5266">SUM(J265,J286,J308,J327)</f>
        <v>0</v>
      </c>
      <c r="K333" s="82">
        <f t="shared" si="5266"/>
        <v>0</v>
      </c>
      <c r="L333" s="82">
        <f t="shared" si="5266"/>
        <v>0</v>
      </c>
      <c r="M333" s="82">
        <f t="shared" si="5266"/>
        <v>0</v>
      </c>
      <c r="N333" s="82">
        <f t="shared" si="5266"/>
        <v>0</v>
      </c>
      <c r="O333" s="82">
        <f t="shared" si="5266"/>
        <v>0</v>
      </c>
      <c r="P333" s="82">
        <f t="shared" si="5266"/>
        <v>0</v>
      </c>
      <c r="Q333" s="82">
        <f t="shared" si="5266"/>
        <v>0</v>
      </c>
      <c r="R333" s="82">
        <f t="shared" si="5266"/>
        <v>0</v>
      </c>
      <c r="S333" s="82">
        <f t="shared" si="5266"/>
        <v>0</v>
      </c>
      <c r="T333" s="82">
        <f t="shared" si="5266"/>
        <v>0</v>
      </c>
      <c r="U333" s="82">
        <f t="shared" si="5266"/>
        <v>0</v>
      </c>
      <c r="V333" s="82">
        <f t="shared" si="5266"/>
        <v>0</v>
      </c>
      <c r="W333" s="82">
        <f t="shared" si="5266"/>
        <v>0</v>
      </c>
      <c r="X333" s="82">
        <f t="shared" si="5266"/>
        <v>0</v>
      </c>
      <c r="Y333" s="82">
        <f t="shared" si="5266"/>
        <v>0</v>
      </c>
      <c r="Z333" s="82">
        <f t="shared" si="5266"/>
        <v>0</v>
      </c>
      <c r="AA333" s="82">
        <f t="shared" si="5266"/>
        <v>0</v>
      </c>
      <c r="AB333" s="82">
        <f t="shared" si="5266"/>
        <v>0</v>
      </c>
      <c r="AC333" s="82">
        <f t="shared" si="5266"/>
        <v>0</v>
      </c>
      <c r="AD333" s="82">
        <f t="shared" si="5266"/>
        <v>0</v>
      </c>
      <c r="AE333" s="82">
        <f t="shared" si="5266"/>
        <v>0</v>
      </c>
      <c r="AF333" s="82">
        <f t="shared" si="5266"/>
        <v>0</v>
      </c>
      <c r="AG333" s="82">
        <f t="shared" si="5266"/>
        <v>0</v>
      </c>
      <c r="AH333" s="82">
        <f t="shared" si="5266"/>
        <v>0</v>
      </c>
      <c r="AI333" s="82">
        <f t="shared" si="5266"/>
        <v>0</v>
      </c>
      <c r="AJ333" s="82">
        <f t="shared" si="5266"/>
        <v>0</v>
      </c>
      <c r="AK333" s="82">
        <f t="shared" si="5266"/>
        <v>0</v>
      </c>
      <c r="AL333" s="82">
        <f t="shared" si="5266"/>
        <v>0</v>
      </c>
      <c r="AM333" s="82">
        <f t="shared" si="5266"/>
        <v>0</v>
      </c>
      <c r="AN333" s="82">
        <f t="shared" si="5266"/>
        <v>0</v>
      </c>
      <c r="AO333" s="82">
        <f t="shared" si="5266"/>
        <v>0</v>
      </c>
      <c r="AP333" s="82">
        <f t="shared" ref="AP333:BU333" si="5267">SUM(AP265,AP286,AP308,AP327)</f>
        <v>0</v>
      </c>
      <c r="AQ333" s="82">
        <f t="shared" si="5267"/>
        <v>0</v>
      </c>
      <c r="AR333" s="82">
        <f t="shared" si="5267"/>
        <v>0</v>
      </c>
      <c r="AS333" s="82">
        <f t="shared" si="5267"/>
        <v>0</v>
      </c>
      <c r="AT333" s="82">
        <f t="shared" si="5267"/>
        <v>0</v>
      </c>
      <c r="AU333" s="82">
        <f t="shared" si="5267"/>
        <v>0</v>
      </c>
      <c r="AV333" s="82">
        <f t="shared" si="5267"/>
        <v>0</v>
      </c>
      <c r="AW333" s="82">
        <f t="shared" si="5267"/>
        <v>0</v>
      </c>
      <c r="AX333" s="82">
        <f t="shared" si="5267"/>
        <v>0</v>
      </c>
      <c r="AY333" s="82">
        <f t="shared" si="5267"/>
        <v>0</v>
      </c>
      <c r="AZ333" s="82">
        <f t="shared" si="5267"/>
        <v>0</v>
      </c>
      <c r="BA333" s="82">
        <f t="shared" si="5267"/>
        <v>0</v>
      </c>
      <c r="BB333" s="82">
        <f t="shared" si="5267"/>
        <v>0</v>
      </c>
      <c r="BC333" s="82">
        <f t="shared" si="5267"/>
        <v>0</v>
      </c>
      <c r="BD333" s="82">
        <f t="shared" si="5267"/>
        <v>0</v>
      </c>
      <c r="BE333" s="82">
        <f t="shared" si="5267"/>
        <v>0</v>
      </c>
      <c r="BF333" s="82">
        <f t="shared" si="5267"/>
        <v>0</v>
      </c>
      <c r="BG333" s="82">
        <f t="shared" si="5267"/>
        <v>0</v>
      </c>
      <c r="BH333" s="82">
        <f t="shared" si="5267"/>
        <v>0</v>
      </c>
      <c r="BI333" s="82">
        <f t="shared" si="5267"/>
        <v>0</v>
      </c>
      <c r="BJ333" s="82">
        <f t="shared" si="5267"/>
        <v>0</v>
      </c>
      <c r="BK333" s="82">
        <f t="shared" si="5267"/>
        <v>0</v>
      </c>
      <c r="BL333" s="82">
        <f t="shared" si="5267"/>
        <v>0</v>
      </c>
      <c r="BM333" s="82">
        <f t="shared" si="5267"/>
        <v>0</v>
      </c>
      <c r="BN333" s="82">
        <f t="shared" si="5267"/>
        <v>0</v>
      </c>
      <c r="BO333" s="82">
        <f t="shared" si="5267"/>
        <v>0</v>
      </c>
      <c r="BP333" s="82">
        <f t="shared" si="5267"/>
        <v>0</v>
      </c>
      <c r="BQ333" s="82">
        <f t="shared" si="5267"/>
        <v>0</v>
      </c>
      <c r="BR333" s="82">
        <f t="shared" si="5267"/>
        <v>0</v>
      </c>
      <c r="BS333" s="82">
        <f t="shared" si="5267"/>
        <v>0</v>
      </c>
      <c r="BT333" s="82">
        <f t="shared" si="5267"/>
        <v>0</v>
      </c>
      <c r="BU333" s="82">
        <f t="shared" si="5267"/>
        <v>0</v>
      </c>
      <c r="BV333" s="82">
        <f t="shared" ref="BV333:DA333" si="5268">SUM(BV265,BV286,BV308,BV327)</f>
        <v>0</v>
      </c>
      <c r="BW333" s="82">
        <f t="shared" si="5268"/>
        <v>0</v>
      </c>
      <c r="BX333" s="82">
        <f t="shared" si="5268"/>
        <v>0</v>
      </c>
      <c r="BY333" s="82">
        <f t="shared" si="5268"/>
        <v>0</v>
      </c>
      <c r="BZ333" s="82">
        <f t="shared" si="5268"/>
        <v>0</v>
      </c>
      <c r="CA333" s="82">
        <f t="shared" si="5268"/>
        <v>0</v>
      </c>
      <c r="CB333" s="82">
        <f t="shared" si="5268"/>
        <v>0</v>
      </c>
      <c r="CC333" s="82">
        <f t="shared" si="5268"/>
        <v>0</v>
      </c>
      <c r="CD333" s="82">
        <f t="shared" si="5268"/>
        <v>0</v>
      </c>
      <c r="CE333" s="82">
        <f t="shared" si="5268"/>
        <v>0</v>
      </c>
      <c r="CF333" s="82">
        <f t="shared" si="5268"/>
        <v>0</v>
      </c>
      <c r="CG333" s="82">
        <f t="shared" si="5268"/>
        <v>0</v>
      </c>
      <c r="CH333" s="82">
        <f t="shared" si="5268"/>
        <v>0</v>
      </c>
      <c r="CI333" s="82">
        <f t="shared" si="5268"/>
        <v>0</v>
      </c>
      <c r="CJ333" s="82">
        <f t="shared" si="5268"/>
        <v>0</v>
      </c>
      <c r="CK333" s="82">
        <f t="shared" si="5268"/>
        <v>0</v>
      </c>
      <c r="CL333" s="82">
        <f t="shared" si="5268"/>
        <v>0</v>
      </c>
      <c r="CM333" s="82">
        <f t="shared" si="5268"/>
        <v>0</v>
      </c>
      <c r="CN333" s="82">
        <f t="shared" si="5268"/>
        <v>0</v>
      </c>
      <c r="CO333" s="82">
        <f t="shared" si="5268"/>
        <v>0</v>
      </c>
      <c r="CP333" s="82">
        <f t="shared" si="5268"/>
        <v>0</v>
      </c>
      <c r="CQ333" s="82">
        <f t="shared" si="5268"/>
        <v>0</v>
      </c>
      <c r="CR333" s="82">
        <f t="shared" si="5268"/>
        <v>0</v>
      </c>
      <c r="CS333" s="82">
        <f t="shared" si="5268"/>
        <v>0</v>
      </c>
      <c r="CT333" s="82">
        <f t="shared" si="5268"/>
        <v>0</v>
      </c>
      <c r="CU333" s="82">
        <f t="shared" si="5268"/>
        <v>0</v>
      </c>
      <c r="CV333" s="82">
        <f t="shared" si="5268"/>
        <v>0</v>
      </c>
      <c r="CW333" s="82">
        <f t="shared" si="5268"/>
        <v>0</v>
      </c>
      <c r="CX333" s="82">
        <f t="shared" si="5268"/>
        <v>0</v>
      </c>
      <c r="CY333" s="82">
        <f t="shared" si="5268"/>
        <v>0</v>
      </c>
      <c r="CZ333" s="82">
        <f t="shared" si="5268"/>
        <v>0</v>
      </c>
      <c r="DA333" s="82">
        <f t="shared" si="5268"/>
        <v>0</v>
      </c>
      <c r="DB333" s="82">
        <f t="shared" ref="DB333:EB333" si="5269">SUM(DB265,DB286,DB308,DB327)</f>
        <v>0</v>
      </c>
      <c r="DC333" s="82">
        <f t="shared" si="5269"/>
        <v>0</v>
      </c>
      <c r="DD333" s="82">
        <f t="shared" si="5269"/>
        <v>0</v>
      </c>
      <c r="DE333" s="82">
        <f t="shared" si="5269"/>
        <v>0</v>
      </c>
      <c r="DF333" s="82">
        <f t="shared" si="5269"/>
        <v>0</v>
      </c>
      <c r="DG333" s="82">
        <f t="shared" si="5269"/>
        <v>0</v>
      </c>
      <c r="DH333" s="82">
        <f t="shared" si="5269"/>
        <v>0</v>
      </c>
      <c r="DI333" s="82">
        <f t="shared" si="5269"/>
        <v>0</v>
      </c>
      <c r="DJ333" s="82">
        <f t="shared" si="5269"/>
        <v>0</v>
      </c>
      <c r="DK333" s="82">
        <f t="shared" si="5269"/>
        <v>0</v>
      </c>
      <c r="DL333" s="82">
        <f t="shared" si="5269"/>
        <v>0</v>
      </c>
      <c r="DM333" s="82">
        <f t="shared" si="5269"/>
        <v>0</v>
      </c>
      <c r="DN333" s="82">
        <f t="shared" si="5269"/>
        <v>0</v>
      </c>
      <c r="DO333" s="82">
        <f t="shared" si="5269"/>
        <v>0</v>
      </c>
      <c r="DP333" s="82">
        <f t="shared" si="5269"/>
        <v>0</v>
      </c>
      <c r="DQ333" s="82">
        <f t="shared" si="5269"/>
        <v>0</v>
      </c>
      <c r="DR333" s="82">
        <f t="shared" si="5269"/>
        <v>0</v>
      </c>
      <c r="DS333" s="82">
        <f t="shared" si="5269"/>
        <v>0</v>
      </c>
      <c r="DT333" s="82">
        <f t="shared" si="5269"/>
        <v>0</v>
      </c>
      <c r="DU333" s="82">
        <f t="shared" si="5269"/>
        <v>0</v>
      </c>
      <c r="DV333" s="82">
        <f t="shared" si="5269"/>
        <v>0</v>
      </c>
      <c r="DW333" s="82">
        <f t="shared" si="5269"/>
        <v>0</v>
      </c>
      <c r="DX333" s="82">
        <f t="shared" si="5269"/>
        <v>0</v>
      </c>
      <c r="DY333" s="82">
        <f t="shared" si="5269"/>
        <v>0</v>
      </c>
      <c r="DZ333" s="82">
        <f t="shared" si="5269"/>
        <v>0</v>
      </c>
      <c r="EA333" s="82">
        <f t="shared" si="5269"/>
        <v>0</v>
      </c>
      <c r="EB333" s="82">
        <f t="shared" si="5269"/>
        <v>0</v>
      </c>
    </row>
    <row r="334" spans="1:132" ht="13" x14ac:dyDescent="0.25">
      <c r="A334" s="59">
        <f>IF(ROUND(SUM(H273,H293,H317,H327)-H334,2)=0,0,1)</f>
        <v>0</v>
      </c>
      <c r="C334" s="311" t="s">
        <v>504</v>
      </c>
      <c r="G334" s="52" t="s">
        <v>220</v>
      </c>
      <c r="H334" s="46">
        <f t="shared" si="5261"/>
        <v>0</v>
      </c>
      <c r="J334" s="82">
        <f t="shared" ref="J334:AO334" si="5270">SUM(J273,J293,J317,J327)</f>
        <v>0</v>
      </c>
      <c r="K334" s="82">
        <f t="shared" si="5270"/>
        <v>0</v>
      </c>
      <c r="L334" s="82">
        <f t="shared" si="5270"/>
        <v>0</v>
      </c>
      <c r="M334" s="82">
        <f t="shared" si="5270"/>
        <v>0</v>
      </c>
      <c r="N334" s="82">
        <f t="shared" si="5270"/>
        <v>0</v>
      </c>
      <c r="O334" s="82">
        <f t="shared" si="5270"/>
        <v>0</v>
      </c>
      <c r="P334" s="82">
        <f t="shared" si="5270"/>
        <v>0</v>
      </c>
      <c r="Q334" s="82">
        <f t="shared" si="5270"/>
        <v>0</v>
      </c>
      <c r="R334" s="82">
        <f t="shared" si="5270"/>
        <v>0</v>
      </c>
      <c r="S334" s="82">
        <f t="shared" si="5270"/>
        <v>0</v>
      </c>
      <c r="T334" s="82">
        <f t="shared" si="5270"/>
        <v>0</v>
      </c>
      <c r="U334" s="82">
        <f t="shared" si="5270"/>
        <v>0</v>
      </c>
      <c r="V334" s="82">
        <f t="shared" si="5270"/>
        <v>0</v>
      </c>
      <c r="W334" s="82">
        <f t="shared" si="5270"/>
        <v>0</v>
      </c>
      <c r="X334" s="82">
        <f t="shared" si="5270"/>
        <v>0</v>
      </c>
      <c r="Y334" s="82">
        <f t="shared" si="5270"/>
        <v>0</v>
      </c>
      <c r="Z334" s="82">
        <f t="shared" si="5270"/>
        <v>0</v>
      </c>
      <c r="AA334" s="82">
        <f t="shared" si="5270"/>
        <v>0</v>
      </c>
      <c r="AB334" s="82">
        <f t="shared" si="5270"/>
        <v>0</v>
      </c>
      <c r="AC334" s="82">
        <f t="shared" si="5270"/>
        <v>0</v>
      </c>
      <c r="AD334" s="82">
        <f t="shared" si="5270"/>
        <v>0</v>
      </c>
      <c r="AE334" s="82">
        <f t="shared" si="5270"/>
        <v>0</v>
      </c>
      <c r="AF334" s="82">
        <f t="shared" si="5270"/>
        <v>0</v>
      </c>
      <c r="AG334" s="82">
        <f t="shared" si="5270"/>
        <v>0</v>
      </c>
      <c r="AH334" s="82">
        <f t="shared" si="5270"/>
        <v>0</v>
      </c>
      <c r="AI334" s="82">
        <f t="shared" si="5270"/>
        <v>0</v>
      </c>
      <c r="AJ334" s="82">
        <f t="shared" si="5270"/>
        <v>0</v>
      </c>
      <c r="AK334" s="82">
        <f t="shared" si="5270"/>
        <v>0</v>
      </c>
      <c r="AL334" s="82">
        <f t="shared" si="5270"/>
        <v>0</v>
      </c>
      <c r="AM334" s="82">
        <f t="shared" si="5270"/>
        <v>0</v>
      </c>
      <c r="AN334" s="82">
        <f t="shared" si="5270"/>
        <v>0</v>
      </c>
      <c r="AO334" s="82">
        <f t="shared" si="5270"/>
        <v>0</v>
      </c>
      <c r="AP334" s="82">
        <f t="shared" ref="AP334:BU334" si="5271">SUM(AP273,AP293,AP317,AP327)</f>
        <v>0</v>
      </c>
      <c r="AQ334" s="82">
        <f t="shared" si="5271"/>
        <v>0</v>
      </c>
      <c r="AR334" s="82">
        <f t="shared" si="5271"/>
        <v>0</v>
      </c>
      <c r="AS334" s="82">
        <f t="shared" si="5271"/>
        <v>0</v>
      </c>
      <c r="AT334" s="82">
        <f t="shared" si="5271"/>
        <v>0</v>
      </c>
      <c r="AU334" s="82">
        <f t="shared" si="5271"/>
        <v>0</v>
      </c>
      <c r="AV334" s="82">
        <f t="shared" si="5271"/>
        <v>0</v>
      </c>
      <c r="AW334" s="82">
        <f t="shared" si="5271"/>
        <v>0</v>
      </c>
      <c r="AX334" s="82">
        <f t="shared" si="5271"/>
        <v>0</v>
      </c>
      <c r="AY334" s="82">
        <f t="shared" si="5271"/>
        <v>0</v>
      </c>
      <c r="AZ334" s="82">
        <f t="shared" si="5271"/>
        <v>0</v>
      </c>
      <c r="BA334" s="82">
        <f t="shared" si="5271"/>
        <v>0</v>
      </c>
      <c r="BB334" s="82">
        <f t="shared" si="5271"/>
        <v>0</v>
      </c>
      <c r="BC334" s="82">
        <f t="shared" si="5271"/>
        <v>0</v>
      </c>
      <c r="BD334" s="82">
        <f t="shared" si="5271"/>
        <v>0</v>
      </c>
      <c r="BE334" s="82">
        <f t="shared" si="5271"/>
        <v>0</v>
      </c>
      <c r="BF334" s="82">
        <f t="shared" si="5271"/>
        <v>0</v>
      </c>
      <c r="BG334" s="82">
        <f t="shared" si="5271"/>
        <v>0</v>
      </c>
      <c r="BH334" s="82">
        <f t="shared" si="5271"/>
        <v>0</v>
      </c>
      <c r="BI334" s="82">
        <f t="shared" si="5271"/>
        <v>0</v>
      </c>
      <c r="BJ334" s="82">
        <f t="shared" si="5271"/>
        <v>0</v>
      </c>
      <c r="BK334" s="82">
        <f t="shared" si="5271"/>
        <v>0</v>
      </c>
      <c r="BL334" s="82">
        <f t="shared" si="5271"/>
        <v>0</v>
      </c>
      <c r="BM334" s="82">
        <f t="shared" si="5271"/>
        <v>0</v>
      </c>
      <c r="BN334" s="82">
        <f t="shared" si="5271"/>
        <v>0</v>
      </c>
      <c r="BO334" s="82">
        <f t="shared" si="5271"/>
        <v>0</v>
      </c>
      <c r="BP334" s="82">
        <f t="shared" si="5271"/>
        <v>0</v>
      </c>
      <c r="BQ334" s="82">
        <f t="shared" si="5271"/>
        <v>0</v>
      </c>
      <c r="BR334" s="82">
        <f t="shared" si="5271"/>
        <v>0</v>
      </c>
      <c r="BS334" s="82">
        <f t="shared" si="5271"/>
        <v>0</v>
      </c>
      <c r="BT334" s="82">
        <f t="shared" si="5271"/>
        <v>0</v>
      </c>
      <c r="BU334" s="82">
        <f t="shared" si="5271"/>
        <v>0</v>
      </c>
      <c r="BV334" s="82">
        <f t="shared" ref="BV334:DA334" si="5272">SUM(BV273,BV293,BV317,BV327)</f>
        <v>0</v>
      </c>
      <c r="BW334" s="82">
        <f t="shared" si="5272"/>
        <v>0</v>
      </c>
      <c r="BX334" s="82">
        <f t="shared" si="5272"/>
        <v>0</v>
      </c>
      <c r="BY334" s="82">
        <f t="shared" si="5272"/>
        <v>0</v>
      </c>
      <c r="BZ334" s="82">
        <f t="shared" si="5272"/>
        <v>0</v>
      </c>
      <c r="CA334" s="82">
        <f t="shared" si="5272"/>
        <v>0</v>
      </c>
      <c r="CB334" s="82">
        <f t="shared" si="5272"/>
        <v>0</v>
      </c>
      <c r="CC334" s="82">
        <f t="shared" si="5272"/>
        <v>0</v>
      </c>
      <c r="CD334" s="82">
        <f t="shared" si="5272"/>
        <v>0</v>
      </c>
      <c r="CE334" s="82">
        <f t="shared" si="5272"/>
        <v>0</v>
      </c>
      <c r="CF334" s="82">
        <f t="shared" si="5272"/>
        <v>0</v>
      </c>
      <c r="CG334" s="82">
        <f t="shared" si="5272"/>
        <v>0</v>
      </c>
      <c r="CH334" s="82">
        <f t="shared" si="5272"/>
        <v>0</v>
      </c>
      <c r="CI334" s="82">
        <f t="shared" si="5272"/>
        <v>0</v>
      </c>
      <c r="CJ334" s="82">
        <f t="shared" si="5272"/>
        <v>0</v>
      </c>
      <c r="CK334" s="82">
        <f t="shared" si="5272"/>
        <v>0</v>
      </c>
      <c r="CL334" s="82">
        <f t="shared" si="5272"/>
        <v>0</v>
      </c>
      <c r="CM334" s="82">
        <f t="shared" si="5272"/>
        <v>0</v>
      </c>
      <c r="CN334" s="82">
        <f t="shared" si="5272"/>
        <v>0</v>
      </c>
      <c r="CO334" s="82">
        <f t="shared" si="5272"/>
        <v>0</v>
      </c>
      <c r="CP334" s="82">
        <f t="shared" si="5272"/>
        <v>0</v>
      </c>
      <c r="CQ334" s="82">
        <f t="shared" si="5272"/>
        <v>0</v>
      </c>
      <c r="CR334" s="82">
        <f t="shared" si="5272"/>
        <v>0</v>
      </c>
      <c r="CS334" s="82">
        <f t="shared" si="5272"/>
        <v>0</v>
      </c>
      <c r="CT334" s="82">
        <f t="shared" si="5272"/>
        <v>0</v>
      </c>
      <c r="CU334" s="82">
        <f t="shared" si="5272"/>
        <v>0</v>
      </c>
      <c r="CV334" s="82">
        <f t="shared" si="5272"/>
        <v>0</v>
      </c>
      <c r="CW334" s="82">
        <f t="shared" si="5272"/>
        <v>0</v>
      </c>
      <c r="CX334" s="82">
        <f t="shared" si="5272"/>
        <v>0</v>
      </c>
      <c r="CY334" s="82">
        <f t="shared" si="5272"/>
        <v>0</v>
      </c>
      <c r="CZ334" s="82">
        <f t="shared" si="5272"/>
        <v>0</v>
      </c>
      <c r="DA334" s="82">
        <f t="shared" si="5272"/>
        <v>0</v>
      </c>
      <c r="DB334" s="82">
        <f t="shared" ref="DB334:EB334" si="5273">SUM(DB273,DB293,DB317,DB327)</f>
        <v>0</v>
      </c>
      <c r="DC334" s="82">
        <f t="shared" si="5273"/>
        <v>0</v>
      </c>
      <c r="DD334" s="82">
        <f t="shared" si="5273"/>
        <v>0</v>
      </c>
      <c r="DE334" s="82">
        <f t="shared" si="5273"/>
        <v>0</v>
      </c>
      <c r="DF334" s="82">
        <f t="shared" si="5273"/>
        <v>0</v>
      </c>
      <c r="DG334" s="82">
        <f t="shared" si="5273"/>
        <v>0</v>
      </c>
      <c r="DH334" s="82">
        <f t="shared" si="5273"/>
        <v>0</v>
      </c>
      <c r="DI334" s="82">
        <f t="shared" si="5273"/>
        <v>0</v>
      </c>
      <c r="DJ334" s="82">
        <f t="shared" si="5273"/>
        <v>0</v>
      </c>
      <c r="DK334" s="82">
        <f t="shared" si="5273"/>
        <v>0</v>
      </c>
      <c r="DL334" s="82">
        <f t="shared" si="5273"/>
        <v>0</v>
      </c>
      <c r="DM334" s="82">
        <f t="shared" si="5273"/>
        <v>0</v>
      </c>
      <c r="DN334" s="82">
        <f t="shared" si="5273"/>
        <v>0</v>
      </c>
      <c r="DO334" s="82">
        <f t="shared" si="5273"/>
        <v>0</v>
      </c>
      <c r="DP334" s="82">
        <f t="shared" si="5273"/>
        <v>0</v>
      </c>
      <c r="DQ334" s="82">
        <f t="shared" si="5273"/>
        <v>0</v>
      </c>
      <c r="DR334" s="82">
        <f t="shared" si="5273"/>
        <v>0</v>
      </c>
      <c r="DS334" s="82">
        <f t="shared" si="5273"/>
        <v>0</v>
      </c>
      <c r="DT334" s="82">
        <f t="shared" si="5273"/>
        <v>0</v>
      </c>
      <c r="DU334" s="82">
        <f t="shared" si="5273"/>
        <v>0</v>
      </c>
      <c r="DV334" s="82">
        <f t="shared" si="5273"/>
        <v>0</v>
      </c>
      <c r="DW334" s="82">
        <f t="shared" si="5273"/>
        <v>0</v>
      </c>
      <c r="DX334" s="82">
        <f t="shared" si="5273"/>
        <v>0</v>
      </c>
      <c r="DY334" s="82">
        <f t="shared" si="5273"/>
        <v>0</v>
      </c>
      <c r="DZ334" s="82">
        <f t="shared" si="5273"/>
        <v>0</v>
      </c>
      <c r="EA334" s="82">
        <f t="shared" si="5273"/>
        <v>0</v>
      </c>
      <c r="EB334" s="82">
        <f t="shared" si="5273"/>
        <v>0</v>
      </c>
    </row>
    <row r="335" spans="1:132" ht="13" thickBot="1" x14ac:dyDescent="0.3">
      <c r="C335" s="311"/>
      <c r="G335" s="52"/>
      <c r="H335" s="29"/>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row>
    <row r="336" spans="1:132" ht="13.5" thickBot="1" x14ac:dyDescent="0.35">
      <c r="C336" s="358" t="s">
        <v>535</v>
      </c>
      <c r="D336" s="352"/>
      <c r="E336" s="352"/>
      <c r="F336" s="352"/>
      <c r="G336" s="353" t="s">
        <v>220</v>
      </c>
      <c r="H336" s="369">
        <f>SUM(J336:EB336)</f>
        <v>0</v>
      </c>
      <c r="I336" s="352"/>
      <c r="J336" s="372">
        <f t="shared" ref="J336:AO336" si="5274">CHOOSE(Scenario,J332,J333,J334)</f>
        <v>0</v>
      </c>
      <c r="K336" s="372">
        <f t="shared" si="5274"/>
        <v>0</v>
      </c>
      <c r="L336" s="372">
        <f t="shared" si="5274"/>
        <v>0</v>
      </c>
      <c r="M336" s="372">
        <f t="shared" si="5274"/>
        <v>0</v>
      </c>
      <c r="N336" s="372">
        <f t="shared" si="5274"/>
        <v>0</v>
      </c>
      <c r="O336" s="372">
        <f t="shared" si="5274"/>
        <v>0</v>
      </c>
      <c r="P336" s="372">
        <f t="shared" si="5274"/>
        <v>0</v>
      </c>
      <c r="Q336" s="372">
        <f t="shared" si="5274"/>
        <v>0</v>
      </c>
      <c r="R336" s="372">
        <f t="shared" si="5274"/>
        <v>0</v>
      </c>
      <c r="S336" s="372">
        <f t="shared" si="5274"/>
        <v>0</v>
      </c>
      <c r="T336" s="372">
        <f t="shared" si="5274"/>
        <v>0</v>
      </c>
      <c r="U336" s="372">
        <f t="shared" si="5274"/>
        <v>0</v>
      </c>
      <c r="V336" s="372">
        <f t="shared" si="5274"/>
        <v>0</v>
      </c>
      <c r="W336" s="372">
        <f t="shared" si="5274"/>
        <v>0</v>
      </c>
      <c r="X336" s="372">
        <f t="shared" si="5274"/>
        <v>0</v>
      </c>
      <c r="Y336" s="372">
        <f t="shared" si="5274"/>
        <v>0</v>
      </c>
      <c r="Z336" s="372">
        <f t="shared" si="5274"/>
        <v>0</v>
      </c>
      <c r="AA336" s="372">
        <f t="shared" si="5274"/>
        <v>0</v>
      </c>
      <c r="AB336" s="372">
        <f t="shared" si="5274"/>
        <v>0</v>
      </c>
      <c r="AC336" s="372">
        <f t="shared" si="5274"/>
        <v>0</v>
      </c>
      <c r="AD336" s="372">
        <f t="shared" si="5274"/>
        <v>0</v>
      </c>
      <c r="AE336" s="372">
        <f t="shared" si="5274"/>
        <v>0</v>
      </c>
      <c r="AF336" s="372">
        <f t="shared" si="5274"/>
        <v>0</v>
      </c>
      <c r="AG336" s="372">
        <f t="shared" si="5274"/>
        <v>0</v>
      </c>
      <c r="AH336" s="372">
        <f t="shared" si="5274"/>
        <v>0</v>
      </c>
      <c r="AI336" s="372">
        <f t="shared" si="5274"/>
        <v>0</v>
      </c>
      <c r="AJ336" s="372">
        <f t="shared" si="5274"/>
        <v>0</v>
      </c>
      <c r="AK336" s="372">
        <f t="shared" si="5274"/>
        <v>0</v>
      </c>
      <c r="AL336" s="372">
        <f t="shared" si="5274"/>
        <v>0</v>
      </c>
      <c r="AM336" s="372">
        <f t="shared" si="5274"/>
        <v>0</v>
      </c>
      <c r="AN336" s="372">
        <f t="shared" si="5274"/>
        <v>0</v>
      </c>
      <c r="AO336" s="372">
        <f t="shared" si="5274"/>
        <v>0</v>
      </c>
      <c r="AP336" s="372">
        <f t="shared" ref="AP336:BU336" si="5275">CHOOSE(Scenario,AP332,AP333,AP334)</f>
        <v>0</v>
      </c>
      <c r="AQ336" s="372">
        <f t="shared" si="5275"/>
        <v>0</v>
      </c>
      <c r="AR336" s="372">
        <f t="shared" si="5275"/>
        <v>0</v>
      </c>
      <c r="AS336" s="372">
        <f t="shared" si="5275"/>
        <v>0</v>
      </c>
      <c r="AT336" s="372">
        <f t="shared" si="5275"/>
        <v>0</v>
      </c>
      <c r="AU336" s="372">
        <f t="shared" si="5275"/>
        <v>0</v>
      </c>
      <c r="AV336" s="372">
        <f t="shared" si="5275"/>
        <v>0</v>
      </c>
      <c r="AW336" s="372">
        <f t="shared" si="5275"/>
        <v>0</v>
      </c>
      <c r="AX336" s="372">
        <f t="shared" si="5275"/>
        <v>0</v>
      </c>
      <c r="AY336" s="372">
        <f t="shared" si="5275"/>
        <v>0</v>
      </c>
      <c r="AZ336" s="372">
        <f t="shared" si="5275"/>
        <v>0</v>
      </c>
      <c r="BA336" s="372">
        <f t="shared" si="5275"/>
        <v>0</v>
      </c>
      <c r="BB336" s="372">
        <f t="shared" si="5275"/>
        <v>0</v>
      </c>
      <c r="BC336" s="372">
        <f t="shared" si="5275"/>
        <v>0</v>
      </c>
      <c r="BD336" s="372">
        <f t="shared" si="5275"/>
        <v>0</v>
      </c>
      <c r="BE336" s="372">
        <f t="shared" si="5275"/>
        <v>0</v>
      </c>
      <c r="BF336" s="372">
        <f t="shared" si="5275"/>
        <v>0</v>
      </c>
      <c r="BG336" s="372">
        <f t="shared" si="5275"/>
        <v>0</v>
      </c>
      <c r="BH336" s="372">
        <f t="shared" si="5275"/>
        <v>0</v>
      </c>
      <c r="BI336" s="372">
        <f t="shared" si="5275"/>
        <v>0</v>
      </c>
      <c r="BJ336" s="372">
        <f t="shared" si="5275"/>
        <v>0</v>
      </c>
      <c r="BK336" s="372">
        <f t="shared" si="5275"/>
        <v>0</v>
      </c>
      <c r="BL336" s="372">
        <f t="shared" si="5275"/>
        <v>0</v>
      </c>
      <c r="BM336" s="372">
        <f t="shared" si="5275"/>
        <v>0</v>
      </c>
      <c r="BN336" s="372">
        <f t="shared" si="5275"/>
        <v>0</v>
      </c>
      <c r="BO336" s="372">
        <f t="shared" si="5275"/>
        <v>0</v>
      </c>
      <c r="BP336" s="372">
        <f t="shared" si="5275"/>
        <v>0</v>
      </c>
      <c r="BQ336" s="372">
        <f t="shared" si="5275"/>
        <v>0</v>
      </c>
      <c r="BR336" s="372">
        <f t="shared" si="5275"/>
        <v>0</v>
      </c>
      <c r="BS336" s="372">
        <f t="shared" si="5275"/>
        <v>0</v>
      </c>
      <c r="BT336" s="372">
        <f t="shared" si="5275"/>
        <v>0</v>
      </c>
      <c r="BU336" s="372">
        <f t="shared" si="5275"/>
        <v>0</v>
      </c>
      <c r="BV336" s="372">
        <f t="shared" ref="BV336:DA336" si="5276">CHOOSE(Scenario,BV332,BV333,BV334)</f>
        <v>0</v>
      </c>
      <c r="BW336" s="372">
        <f t="shared" si="5276"/>
        <v>0</v>
      </c>
      <c r="BX336" s="372">
        <f t="shared" si="5276"/>
        <v>0</v>
      </c>
      <c r="BY336" s="372">
        <f t="shared" si="5276"/>
        <v>0</v>
      </c>
      <c r="BZ336" s="372">
        <f t="shared" si="5276"/>
        <v>0</v>
      </c>
      <c r="CA336" s="372">
        <f t="shared" si="5276"/>
        <v>0</v>
      </c>
      <c r="CB336" s="372">
        <f t="shared" si="5276"/>
        <v>0</v>
      </c>
      <c r="CC336" s="372">
        <f t="shared" si="5276"/>
        <v>0</v>
      </c>
      <c r="CD336" s="372">
        <f t="shared" si="5276"/>
        <v>0</v>
      </c>
      <c r="CE336" s="372">
        <f t="shared" si="5276"/>
        <v>0</v>
      </c>
      <c r="CF336" s="372">
        <f t="shared" si="5276"/>
        <v>0</v>
      </c>
      <c r="CG336" s="372">
        <f t="shared" si="5276"/>
        <v>0</v>
      </c>
      <c r="CH336" s="372">
        <f t="shared" si="5276"/>
        <v>0</v>
      </c>
      <c r="CI336" s="372">
        <f t="shared" si="5276"/>
        <v>0</v>
      </c>
      <c r="CJ336" s="372">
        <f t="shared" si="5276"/>
        <v>0</v>
      </c>
      <c r="CK336" s="372">
        <f t="shared" si="5276"/>
        <v>0</v>
      </c>
      <c r="CL336" s="372">
        <f t="shared" si="5276"/>
        <v>0</v>
      </c>
      <c r="CM336" s="372">
        <f t="shared" si="5276"/>
        <v>0</v>
      </c>
      <c r="CN336" s="372">
        <f t="shared" si="5276"/>
        <v>0</v>
      </c>
      <c r="CO336" s="372">
        <f t="shared" si="5276"/>
        <v>0</v>
      </c>
      <c r="CP336" s="372">
        <f t="shared" si="5276"/>
        <v>0</v>
      </c>
      <c r="CQ336" s="372">
        <f t="shared" si="5276"/>
        <v>0</v>
      </c>
      <c r="CR336" s="372">
        <f t="shared" si="5276"/>
        <v>0</v>
      </c>
      <c r="CS336" s="372">
        <f t="shared" si="5276"/>
        <v>0</v>
      </c>
      <c r="CT336" s="372">
        <f t="shared" si="5276"/>
        <v>0</v>
      </c>
      <c r="CU336" s="372">
        <f t="shared" si="5276"/>
        <v>0</v>
      </c>
      <c r="CV336" s="372">
        <f t="shared" si="5276"/>
        <v>0</v>
      </c>
      <c r="CW336" s="372">
        <f t="shared" si="5276"/>
        <v>0</v>
      </c>
      <c r="CX336" s="372">
        <f t="shared" si="5276"/>
        <v>0</v>
      </c>
      <c r="CY336" s="372">
        <f t="shared" si="5276"/>
        <v>0</v>
      </c>
      <c r="CZ336" s="372">
        <f t="shared" si="5276"/>
        <v>0</v>
      </c>
      <c r="DA336" s="372">
        <f t="shared" si="5276"/>
        <v>0</v>
      </c>
      <c r="DB336" s="372">
        <f t="shared" ref="DB336:EB336" si="5277">CHOOSE(Scenario,DB332,DB333,DB334)</f>
        <v>0</v>
      </c>
      <c r="DC336" s="372">
        <f t="shared" si="5277"/>
        <v>0</v>
      </c>
      <c r="DD336" s="372">
        <f t="shared" si="5277"/>
        <v>0</v>
      </c>
      <c r="DE336" s="372">
        <f t="shared" si="5277"/>
        <v>0</v>
      </c>
      <c r="DF336" s="372">
        <f t="shared" si="5277"/>
        <v>0</v>
      </c>
      <c r="DG336" s="372">
        <f t="shared" si="5277"/>
        <v>0</v>
      </c>
      <c r="DH336" s="372">
        <f t="shared" si="5277"/>
        <v>0</v>
      </c>
      <c r="DI336" s="372">
        <f t="shared" si="5277"/>
        <v>0</v>
      </c>
      <c r="DJ336" s="372">
        <f t="shared" si="5277"/>
        <v>0</v>
      </c>
      <c r="DK336" s="372">
        <f t="shared" si="5277"/>
        <v>0</v>
      </c>
      <c r="DL336" s="372">
        <f t="shared" si="5277"/>
        <v>0</v>
      </c>
      <c r="DM336" s="372">
        <f t="shared" si="5277"/>
        <v>0</v>
      </c>
      <c r="DN336" s="372">
        <f t="shared" si="5277"/>
        <v>0</v>
      </c>
      <c r="DO336" s="372">
        <f t="shared" si="5277"/>
        <v>0</v>
      </c>
      <c r="DP336" s="372">
        <f t="shared" si="5277"/>
        <v>0</v>
      </c>
      <c r="DQ336" s="372">
        <f t="shared" si="5277"/>
        <v>0</v>
      </c>
      <c r="DR336" s="372">
        <f t="shared" si="5277"/>
        <v>0</v>
      </c>
      <c r="DS336" s="372">
        <f t="shared" si="5277"/>
        <v>0</v>
      </c>
      <c r="DT336" s="372">
        <f t="shared" si="5277"/>
        <v>0</v>
      </c>
      <c r="DU336" s="372">
        <f t="shared" si="5277"/>
        <v>0</v>
      </c>
      <c r="DV336" s="372">
        <f t="shared" si="5277"/>
        <v>0</v>
      </c>
      <c r="DW336" s="372">
        <f t="shared" si="5277"/>
        <v>0</v>
      </c>
      <c r="DX336" s="372">
        <f t="shared" si="5277"/>
        <v>0</v>
      </c>
      <c r="DY336" s="372">
        <f t="shared" si="5277"/>
        <v>0</v>
      </c>
      <c r="DZ336" s="372">
        <f t="shared" si="5277"/>
        <v>0</v>
      </c>
      <c r="EA336" s="372">
        <f t="shared" si="5277"/>
        <v>0</v>
      </c>
      <c r="EB336" s="373">
        <f t="shared" si="5277"/>
        <v>0</v>
      </c>
    </row>
    <row r="337" spans="1:132" ht="14" x14ac:dyDescent="0.3">
      <c r="B337" s="73"/>
      <c r="C337" s="27"/>
      <c r="H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row>
    <row r="338" spans="1:132" ht="14" x14ac:dyDescent="0.3">
      <c r="B338" s="73"/>
      <c r="C338" s="2" t="s">
        <v>419</v>
      </c>
      <c r="D338" s="34"/>
      <c r="E338" s="34"/>
      <c r="F338" s="34"/>
      <c r="G338" s="34"/>
      <c r="H338" s="127"/>
      <c r="I338" s="34"/>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row>
    <row r="339" spans="1:132" x14ac:dyDescent="0.25">
      <c r="C339" t="s">
        <v>339</v>
      </c>
      <c r="D339" s="79">
        <f>Assumptions!M85</f>
        <v>44927</v>
      </c>
      <c r="E339" s="16">
        <f>Costs!$M$84</f>
        <v>12</v>
      </c>
      <c r="F339" s="61">
        <f t="shared" ref="F339" si="5278">EDATE(D339,E339)</f>
        <v>45292</v>
      </c>
      <c r="G339" s="52" t="s">
        <v>215</v>
      </c>
      <c r="H339" s="50">
        <f t="shared" ref="H339" si="5279">SUM(J339:EB339)</f>
        <v>1</v>
      </c>
      <c r="J339" s="130">
        <f t="shared" ref="J339:AO339" si="5280">IFERROR(IF(AND(J$6&gt;=$D339,J$7&lt;=$F339),1,0)*1/(YEARFRAC($D339,$F339)*MiY),0)+IF(AND($D339=$F339,J$6&lt;=$D339,J$7&gt;=$F339),1)</f>
        <v>8.3333333333333329E-2</v>
      </c>
      <c r="K339" s="130">
        <f t="shared" si="5280"/>
        <v>8.3333333333333329E-2</v>
      </c>
      <c r="L339" s="130">
        <f t="shared" si="5280"/>
        <v>8.3333333333333329E-2</v>
      </c>
      <c r="M339" s="130">
        <f t="shared" si="5280"/>
        <v>8.3333333333333329E-2</v>
      </c>
      <c r="N339" s="130">
        <f t="shared" si="5280"/>
        <v>8.3333333333333329E-2</v>
      </c>
      <c r="O339" s="130">
        <f t="shared" si="5280"/>
        <v>8.3333333333333329E-2</v>
      </c>
      <c r="P339" s="130">
        <f t="shared" si="5280"/>
        <v>8.3333333333333329E-2</v>
      </c>
      <c r="Q339" s="130">
        <f t="shared" si="5280"/>
        <v>8.3333333333333329E-2</v>
      </c>
      <c r="R339" s="130">
        <f t="shared" si="5280"/>
        <v>8.3333333333333329E-2</v>
      </c>
      <c r="S339" s="130">
        <f t="shared" si="5280"/>
        <v>8.3333333333333329E-2</v>
      </c>
      <c r="T339" s="130">
        <f t="shared" si="5280"/>
        <v>8.3333333333333329E-2</v>
      </c>
      <c r="U339" s="130">
        <f t="shared" si="5280"/>
        <v>8.3333333333333329E-2</v>
      </c>
      <c r="V339" s="130">
        <f t="shared" si="5280"/>
        <v>0</v>
      </c>
      <c r="W339" s="130">
        <f t="shared" si="5280"/>
        <v>0</v>
      </c>
      <c r="X339" s="130">
        <f t="shared" si="5280"/>
        <v>0</v>
      </c>
      <c r="Y339" s="130">
        <f t="shared" si="5280"/>
        <v>0</v>
      </c>
      <c r="Z339" s="130">
        <f t="shared" si="5280"/>
        <v>0</v>
      </c>
      <c r="AA339" s="130">
        <f t="shared" si="5280"/>
        <v>0</v>
      </c>
      <c r="AB339" s="130">
        <f t="shared" si="5280"/>
        <v>0</v>
      </c>
      <c r="AC339" s="130">
        <f t="shared" si="5280"/>
        <v>0</v>
      </c>
      <c r="AD339" s="130">
        <f t="shared" si="5280"/>
        <v>0</v>
      </c>
      <c r="AE339" s="130">
        <f t="shared" si="5280"/>
        <v>0</v>
      </c>
      <c r="AF339" s="130">
        <f t="shared" si="5280"/>
        <v>0</v>
      </c>
      <c r="AG339" s="130">
        <f t="shared" si="5280"/>
        <v>0</v>
      </c>
      <c r="AH339" s="130">
        <f t="shared" si="5280"/>
        <v>0</v>
      </c>
      <c r="AI339" s="130">
        <f t="shared" si="5280"/>
        <v>0</v>
      </c>
      <c r="AJ339" s="130">
        <f t="shared" si="5280"/>
        <v>0</v>
      </c>
      <c r="AK339" s="130">
        <f t="shared" si="5280"/>
        <v>0</v>
      </c>
      <c r="AL339" s="130">
        <f t="shared" si="5280"/>
        <v>0</v>
      </c>
      <c r="AM339" s="130">
        <f t="shared" si="5280"/>
        <v>0</v>
      </c>
      <c r="AN339" s="130">
        <f t="shared" si="5280"/>
        <v>0</v>
      </c>
      <c r="AO339" s="130">
        <f t="shared" si="5280"/>
        <v>0</v>
      </c>
      <c r="AP339" s="130">
        <f t="shared" ref="AP339:BU339" si="5281">IFERROR(IF(AND(AP$6&gt;=$D339,AP$7&lt;=$F339),1,0)*1/(YEARFRAC($D339,$F339)*MiY),0)+IF(AND($D339=$F339,AP$6&lt;=$D339,AP$7&gt;=$F339),1)</f>
        <v>0</v>
      </c>
      <c r="AQ339" s="130">
        <f t="shared" si="5281"/>
        <v>0</v>
      </c>
      <c r="AR339" s="130">
        <f t="shared" si="5281"/>
        <v>0</v>
      </c>
      <c r="AS339" s="130">
        <f t="shared" si="5281"/>
        <v>0</v>
      </c>
      <c r="AT339" s="130">
        <f t="shared" si="5281"/>
        <v>0</v>
      </c>
      <c r="AU339" s="130">
        <f t="shared" si="5281"/>
        <v>0</v>
      </c>
      <c r="AV339" s="130">
        <f t="shared" si="5281"/>
        <v>0</v>
      </c>
      <c r="AW339" s="130">
        <f t="shared" si="5281"/>
        <v>0</v>
      </c>
      <c r="AX339" s="130">
        <f t="shared" si="5281"/>
        <v>0</v>
      </c>
      <c r="AY339" s="130">
        <f t="shared" si="5281"/>
        <v>0</v>
      </c>
      <c r="AZ339" s="130">
        <f t="shared" si="5281"/>
        <v>0</v>
      </c>
      <c r="BA339" s="130">
        <f t="shared" si="5281"/>
        <v>0</v>
      </c>
      <c r="BB339" s="130">
        <f t="shared" si="5281"/>
        <v>0</v>
      </c>
      <c r="BC339" s="130">
        <f t="shared" si="5281"/>
        <v>0</v>
      </c>
      <c r="BD339" s="130">
        <f t="shared" si="5281"/>
        <v>0</v>
      </c>
      <c r="BE339" s="130">
        <f t="shared" si="5281"/>
        <v>0</v>
      </c>
      <c r="BF339" s="130">
        <f t="shared" si="5281"/>
        <v>0</v>
      </c>
      <c r="BG339" s="130">
        <f t="shared" si="5281"/>
        <v>0</v>
      </c>
      <c r="BH339" s="130">
        <f t="shared" si="5281"/>
        <v>0</v>
      </c>
      <c r="BI339" s="130">
        <f t="shared" si="5281"/>
        <v>0</v>
      </c>
      <c r="BJ339" s="130">
        <f t="shared" si="5281"/>
        <v>0</v>
      </c>
      <c r="BK339" s="130">
        <f t="shared" si="5281"/>
        <v>0</v>
      </c>
      <c r="BL339" s="130">
        <f t="shared" si="5281"/>
        <v>0</v>
      </c>
      <c r="BM339" s="130">
        <f t="shared" si="5281"/>
        <v>0</v>
      </c>
      <c r="BN339" s="130">
        <f t="shared" si="5281"/>
        <v>0</v>
      </c>
      <c r="BO339" s="130">
        <f t="shared" si="5281"/>
        <v>0</v>
      </c>
      <c r="BP339" s="130">
        <f t="shared" si="5281"/>
        <v>0</v>
      </c>
      <c r="BQ339" s="130">
        <f t="shared" si="5281"/>
        <v>0</v>
      </c>
      <c r="BR339" s="130">
        <f t="shared" si="5281"/>
        <v>0</v>
      </c>
      <c r="BS339" s="130">
        <f t="shared" si="5281"/>
        <v>0</v>
      </c>
      <c r="BT339" s="130">
        <f t="shared" si="5281"/>
        <v>0</v>
      </c>
      <c r="BU339" s="130">
        <f t="shared" si="5281"/>
        <v>0</v>
      </c>
      <c r="BV339" s="130">
        <f t="shared" ref="BV339:DA339" si="5282">IFERROR(IF(AND(BV$6&gt;=$D339,BV$7&lt;=$F339),1,0)*1/(YEARFRAC($D339,$F339)*MiY),0)+IF(AND($D339=$F339,BV$6&lt;=$D339,BV$7&gt;=$F339),1)</f>
        <v>0</v>
      </c>
      <c r="BW339" s="130">
        <f t="shared" si="5282"/>
        <v>0</v>
      </c>
      <c r="BX339" s="130">
        <f t="shared" si="5282"/>
        <v>0</v>
      </c>
      <c r="BY339" s="130">
        <f t="shared" si="5282"/>
        <v>0</v>
      </c>
      <c r="BZ339" s="130">
        <f t="shared" si="5282"/>
        <v>0</v>
      </c>
      <c r="CA339" s="130">
        <f t="shared" si="5282"/>
        <v>0</v>
      </c>
      <c r="CB339" s="130">
        <f t="shared" si="5282"/>
        <v>0</v>
      </c>
      <c r="CC339" s="130">
        <f t="shared" si="5282"/>
        <v>0</v>
      </c>
      <c r="CD339" s="130">
        <f t="shared" si="5282"/>
        <v>0</v>
      </c>
      <c r="CE339" s="130">
        <f t="shared" si="5282"/>
        <v>0</v>
      </c>
      <c r="CF339" s="130">
        <f t="shared" si="5282"/>
        <v>0</v>
      </c>
      <c r="CG339" s="130">
        <f t="shared" si="5282"/>
        <v>0</v>
      </c>
      <c r="CH339" s="130">
        <f t="shared" si="5282"/>
        <v>0</v>
      </c>
      <c r="CI339" s="130">
        <f t="shared" si="5282"/>
        <v>0</v>
      </c>
      <c r="CJ339" s="130">
        <f t="shared" si="5282"/>
        <v>0</v>
      </c>
      <c r="CK339" s="130">
        <f t="shared" si="5282"/>
        <v>0</v>
      </c>
      <c r="CL339" s="130">
        <f t="shared" si="5282"/>
        <v>0</v>
      </c>
      <c r="CM339" s="130">
        <f t="shared" si="5282"/>
        <v>0</v>
      </c>
      <c r="CN339" s="130">
        <f t="shared" si="5282"/>
        <v>0</v>
      </c>
      <c r="CO339" s="130">
        <f t="shared" si="5282"/>
        <v>0</v>
      </c>
      <c r="CP339" s="130">
        <f t="shared" si="5282"/>
        <v>0</v>
      </c>
      <c r="CQ339" s="130">
        <f t="shared" si="5282"/>
        <v>0</v>
      </c>
      <c r="CR339" s="130">
        <f t="shared" si="5282"/>
        <v>0</v>
      </c>
      <c r="CS339" s="130">
        <f t="shared" si="5282"/>
        <v>0</v>
      </c>
      <c r="CT339" s="130">
        <f t="shared" si="5282"/>
        <v>0</v>
      </c>
      <c r="CU339" s="130">
        <f t="shared" si="5282"/>
        <v>0</v>
      </c>
      <c r="CV339" s="130">
        <f t="shared" si="5282"/>
        <v>0</v>
      </c>
      <c r="CW339" s="130">
        <f t="shared" si="5282"/>
        <v>0</v>
      </c>
      <c r="CX339" s="130">
        <f t="shared" si="5282"/>
        <v>0</v>
      </c>
      <c r="CY339" s="130">
        <f t="shared" si="5282"/>
        <v>0</v>
      </c>
      <c r="CZ339" s="130">
        <f t="shared" si="5282"/>
        <v>0</v>
      </c>
      <c r="DA339" s="130">
        <f t="shared" si="5282"/>
        <v>0</v>
      </c>
      <c r="DB339" s="130">
        <f t="shared" ref="DB339:EB339" si="5283">IFERROR(IF(AND(DB$6&gt;=$D339,DB$7&lt;=$F339),1,0)*1/(YEARFRAC($D339,$F339)*MiY),0)+IF(AND($D339=$F339,DB$6&lt;=$D339,DB$7&gt;=$F339),1)</f>
        <v>0</v>
      </c>
      <c r="DC339" s="130">
        <f t="shared" si="5283"/>
        <v>0</v>
      </c>
      <c r="DD339" s="130">
        <f t="shared" si="5283"/>
        <v>0</v>
      </c>
      <c r="DE339" s="130">
        <f t="shared" si="5283"/>
        <v>0</v>
      </c>
      <c r="DF339" s="130">
        <f t="shared" si="5283"/>
        <v>0</v>
      </c>
      <c r="DG339" s="130">
        <f t="shared" si="5283"/>
        <v>0</v>
      </c>
      <c r="DH339" s="130">
        <f t="shared" si="5283"/>
        <v>0</v>
      </c>
      <c r="DI339" s="130">
        <f t="shared" si="5283"/>
        <v>0</v>
      </c>
      <c r="DJ339" s="130">
        <f t="shared" si="5283"/>
        <v>0</v>
      </c>
      <c r="DK339" s="130">
        <f t="shared" si="5283"/>
        <v>0</v>
      </c>
      <c r="DL339" s="130">
        <f t="shared" si="5283"/>
        <v>0</v>
      </c>
      <c r="DM339" s="130">
        <f t="shared" si="5283"/>
        <v>0</v>
      </c>
      <c r="DN339" s="130">
        <f t="shared" si="5283"/>
        <v>0</v>
      </c>
      <c r="DO339" s="130">
        <f t="shared" si="5283"/>
        <v>0</v>
      </c>
      <c r="DP339" s="130">
        <f t="shared" si="5283"/>
        <v>0</v>
      </c>
      <c r="DQ339" s="130">
        <f t="shared" si="5283"/>
        <v>0</v>
      </c>
      <c r="DR339" s="130">
        <f t="shared" si="5283"/>
        <v>0</v>
      </c>
      <c r="DS339" s="130">
        <f t="shared" si="5283"/>
        <v>0</v>
      </c>
      <c r="DT339" s="130">
        <f t="shared" si="5283"/>
        <v>0</v>
      </c>
      <c r="DU339" s="130">
        <f t="shared" si="5283"/>
        <v>0</v>
      </c>
      <c r="DV339" s="130">
        <f t="shared" si="5283"/>
        <v>0</v>
      </c>
      <c r="DW339" s="130">
        <f t="shared" si="5283"/>
        <v>0</v>
      </c>
      <c r="DX339" s="130">
        <f t="shared" si="5283"/>
        <v>0</v>
      </c>
      <c r="DY339" s="130">
        <f t="shared" si="5283"/>
        <v>0</v>
      </c>
      <c r="DZ339" s="130">
        <f t="shared" si="5283"/>
        <v>0</v>
      </c>
      <c r="EA339" s="130">
        <f t="shared" si="5283"/>
        <v>0</v>
      </c>
      <c r="EB339" s="130">
        <f t="shared" si="5283"/>
        <v>0</v>
      </c>
    </row>
    <row r="340" spans="1:132" outlineLevel="1" x14ac:dyDescent="0.25">
      <c r="C340" t="s">
        <v>420</v>
      </c>
      <c r="D340" s="16">
        <f>SUM(Costs!M105:M109)</f>
        <v>3175137.4045759998</v>
      </c>
      <c r="G340" s="52" t="s">
        <v>220</v>
      </c>
      <c r="H340" s="66">
        <f t="shared" ref="H340" si="5284">SUM(J340:EB340)</f>
        <v>3175137.4045759984</v>
      </c>
      <c r="J340" s="29">
        <f t="shared" ref="J340:AO340" si="5285">$D340*J339</f>
        <v>264594.78371466661</v>
      </c>
      <c r="K340" s="29">
        <f t="shared" si="5285"/>
        <v>264594.78371466661</v>
      </c>
      <c r="L340" s="29">
        <f t="shared" si="5285"/>
        <v>264594.78371466661</v>
      </c>
      <c r="M340" s="29">
        <f t="shared" si="5285"/>
        <v>264594.78371466661</v>
      </c>
      <c r="N340" s="29">
        <f t="shared" si="5285"/>
        <v>264594.78371466661</v>
      </c>
      <c r="O340" s="29">
        <f t="shared" si="5285"/>
        <v>264594.78371466661</v>
      </c>
      <c r="P340" s="29">
        <f t="shared" si="5285"/>
        <v>264594.78371466661</v>
      </c>
      <c r="Q340" s="29">
        <f t="shared" si="5285"/>
        <v>264594.78371466661</v>
      </c>
      <c r="R340" s="29">
        <f t="shared" si="5285"/>
        <v>264594.78371466661</v>
      </c>
      <c r="S340" s="29">
        <f t="shared" si="5285"/>
        <v>264594.78371466661</v>
      </c>
      <c r="T340" s="29">
        <f t="shared" si="5285"/>
        <v>264594.78371466661</v>
      </c>
      <c r="U340" s="29">
        <f t="shared" si="5285"/>
        <v>264594.78371466661</v>
      </c>
      <c r="V340" s="29">
        <f t="shared" si="5285"/>
        <v>0</v>
      </c>
      <c r="W340" s="29">
        <f t="shared" si="5285"/>
        <v>0</v>
      </c>
      <c r="X340" s="29">
        <f t="shared" si="5285"/>
        <v>0</v>
      </c>
      <c r="Y340" s="29">
        <f t="shared" si="5285"/>
        <v>0</v>
      </c>
      <c r="Z340" s="29">
        <f t="shared" si="5285"/>
        <v>0</v>
      </c>
      <c r="AA340" s="29">
        <f t="shared" si="5285"/>
        <v>0</v>
      </c>
      <c r="AB340" s="29">
        <f t="shared" si="5285"/>
        <v>0</v>
      </c>
      <c r="AC340" s="29">
        <f t="shared" si="5285"/>
        <v>0</v>
      </c>
      <c r="AD340" s="29">
        <f t="shared" si="5285"/>
        <v>0</v>
      </c>
      <c r="AE340" s="29">
        <f t="shared" si="5285"/>
        <v>0</v>
      </c>
      <c r="AF340" s="29">
        <f t="shared" si="5285"/>
        <v>0</v>
      </c>
      <c r="AG340" s="29">
        <f t="shared" si="5285"/>
        <v>0</v>
      </c>
      <c r="AH340" s="29">
        <f t="shared" si="5285"/>
        <v>0</v>
      </c>
      <c r="AI340" s="29">
        <f t="shared" si="5285"/>
        <v>0</v>
      </c>
      <c r="AJ340" s="29">
        <f t="shared" si="5285"/>
        <v>0</v>
      </c>
      <c r="AK340" s="29">
        <f t="shared" si="5285"/>
        <v>0</v>
      </c>
      <c r="AL340" s="29">
        <f t="shared" si="5285"/>
        <v>0</v>
      </c>
      <c r="AM340" s="29">
        <f t="shared" si="5285"/>
        <v>0</v>
      </c>
      <c r="AN340" s="29">
        <f t="shared" si="5285"/>
        <v>0</v>
      </c>
      <c r="AO340" s="29">
        <f t="shared" si="5285"/>
        <v>0</v>
      </c>
      <c r="AP340" s="29">
        <f t="shared" ref="AP340:BU340" si="5286">$D340*AP339</f>
        <v>0</v>
      </c>
      <c r="AQ340" s="29">
        <f t="shared" si="5286"/>
        <v>0</v>
      </c>
      <c r="AR340" s="29">
        <f t="shared" si="5286"/>
        <v>0</v>
      </c>
      <c r="AS340" s="29">
        <f t="shared" si="5286"/>
        <v>0</v>
      </c>
      <c r="AT340" s="29">
        <f t="shared" si="5286"/>
        <v>0</v>
      </c>
      <c r="AU340" s="29">
        <f t="shared" si="5286"/>
        <v>0</v>
      </c>
      <c r="AV340" s="29">
        <f t="shared" si="5286"/>
        <v>0</v>
      </c>
      <c r="AW340" s="29">
        <f t="shared" si="5286"/>
        <v>0</v>
      </c>
      <c r="AX340" s="29">
        <f t="shared" si="5286"/>
        <v>0</v>
      </c>
      <c r="AY340" s="29">
        <f t="shared" si="5286"/>
        <v>0</v>
      </c>
      <c r="AZ340" s="29">
        <f t="shared" si="5286"/>
        <v>0</v>
      </c>
      <c r="BA340" s="29">
        <f t="shared" si="5286"/>
        <v>0</v>
      </c>
      <c r="BB340" s="29">
        <f t="shared" si="5286"/>
        <v>0</v>
      </c>
      <c r="BC340" s="29">
        <f t="shared" si="5286"/>
        <v>0</v>
      </c>
      <c r="BD340" s="29">
        <f t="shared" si="5286"/>
        <v>0</v>
      </c>
      <c r="BE340" s="29">
        <f t="shared" si="5286"/>
        <v>0</v>
      </c>
      <c r="BF340" s="29">
        <f t="shared" si="5286"/>
        <v>0</v>
      </c>
      <c r="BG340" s="29">
        <f t="shared" si="5286"/>
        <v>0</v>
      </c>
      <c r="BH340" s="29">
        <f t="shared" si="5286"/>
        <v>0</v>
      </c>
      <c r="BI340" s="29">
        <f t="shared" si="5286"/>
        <v>0</v>
      </c>
      <c r="BJ340" s="29">
        <f t="shared" si="5286"/>
        <v>0</v>
      </c>
      <c r="BK340" s="29">
        <f t="shared" si="5286"/>
        <v>0</v>
      </c>
      <c r="BL340" s="29">
        <f t="shared" si="5286"/>
        <v>0</v>
      </c>
      <c r="BM340" s="29">
        <f t="shared" si="5286"/>
        <v>0</v>
      </c>
      <c r="BN340" s="29">
        <f t="shared" si="5286"/>
        <v>0</v>
      </c>
      <c r="BO340" s="29">
        <f t="shared" si="5286"/>
        <v>0</v>
      </c>
      <c r="BP340" s="29">
        <f t="shared" si="5286"/>
        <v>0</v>
      </c>
      <c r="BQ340" s="29">
        <f t="shared" si="5286"/>
        <v>0</v>
      </c>
      <c r="BR340" s="29">
        <f t="shared" si="5286"/>
        <v>0</v>
      </c>
      <c r="BS340" s="29">
        <f t="shared" si="5286"/>
        <v>0</v>
      </c>
      <c r="BT340" s="29">
        <f t="shared" si="5286"/>
        <v>0</v>
      </c>
      <c r="BU340" s="29">
        <f t="shared" si="5286"/>
        <v>0</v>
      </c>
      <c r="BV340" s="29">
        <f t="shared" ref="BV340:DA340" si="5287">$D340*BV339</f>
        <v>0</v>
      </c>
      <c r="BW340" s="29">
        <f t="shared" si="5287"/>
        <v>0</v>
      </c>
      <c r="BX340" s="29">
        <f t="shared" si="5287"/>
        <v>0</v>
      </c>
      <c r="BY340" s="29">
        <f t="shared" si="5287"/>
        <v>0</v>
      </c>
      <c r="BZ340" s="29">
        <f t="shared" si="5287"/>
        <v>0</v>
      </c>
      <c r="CA340" s="29">
        <f t="shared" si="5287"/>
        <v>0</v>
      </c>
      <c r="CB340" s="29">
        <f t="shared" si="5287"/>
        <v>0</v>
      </c>
      <c r="CC340" s="29">
        <f t="shared" si="5287"/>
        <v>0</v>
      </c>
      <c r="CD340" s="29">
        <f t="shared" si="5287"/>
        <v>0</v>
      </c>
      <c r="CE340" s="29">
        <f t="shared" si="5287"/>
        <v>0</v>
      </c>
      <c r="CF340" s="29">
        <f t="shared" si="5287"/>
        <v>0</v>
      </c>
      <c r="CG340" s="29">
        <f t="shared" si="5287"/>
        <v>0</v>
      </c>
      <c r="CH340" s="29">
        <f t="shared" si="5287"/>
        <v>0</v>
      </c>
      <c r="CI340" s="29">
        <f t="shared" si="5287"/>
        <v>0</v>
      </c>
      <c r="CJ340" s="29">
        <f t="shared" si="5287"/>
        <v>0</v>
      </c>
      <c r="CK340" s="29">
        <f t="shared" si="5287"/>
        <v>0</v>
      </c>
      <c r="CL340" s="29">
        <f t="shared" si="5287"/>
        <v>0</v>
      </c>
      <c r="CM340" s="29">
        <f t="shared" si="5287"/>
        <v>0</v>
      </c>
      <c r="CN340" s="29">
        <f t="shared" si="5287"/>
        <v>0</v>
      </c>
      <c r="CO340" s="29">
        <f t="shared" si="5287"/>
        <v>0</v>
      </c>
      <c r="CP340" s="29">
        <f t="shared" si="5287"/>
        <v>0</v>
      </c>
      <c r="CQ340" s="29">
        <f t="shared" si="5287"/>
        <v>0</v>
      </c>
      <c r="CR340" s="29">
        <f t="shared" si="5287"/>
        <v>0</v>
      </c>
      <c r="CS340" s="29">
        <f t="shared" si="5287"/>
        <v>0</v>
      </c>
      <c r="CT340" s="29">
        <f t="shared" si="5287"/>
        <v>0</v>
      </c>
      <c r="CU340" s="29">
        <f t="shared" si="5287"/>
        <v>0</v>
      </c>
      <c r="CV340" s="29">
        <f t="shared" si="5287"/>
        <v>0</v>
      </c>
      <c r="CW340" s="29">
        <f t="shared" si="5287"/>
        <v>0</v>
      </c>
      <c r="CX340" s="29">
        <f t="shared" si="5287"/>
        <v>0</v>
      </c>
      <c r="CY340" s="29">
        <f t="shared" si="5287"/>
        <v>0</v>
      </c>
      <c r="CZ340" s="29">
        <f t="shared" si="5287"/>
        <v>0</v>
      </c>
      <c r="DA340" s="29">
        <f t="shared" si="5287"/>
        <v>0</v>
      </c>
      <c r="DB340" s="29">
        <f t="shared" ref="DB340:EB340" si="5288">$D340*DB339</f>
        <v>0</v>
      </c>
      <c r="DC340" s="29">
        <f t="shared" si="5288"/>
        <v>0</v>
      </c>
      <c r="DD340" s="29">
        <f t="shared" si="5288"/>
        <v>0</v>
      </c>
      <c r="DE340" s="29">
        <f t="shared" si="5288"/>
        <v>0</v>
      </c>
      <c r="DF340" s="29">
        <f t="shared" si="5288"/>
        <v>0</v>
      </c>
      <c r="DG340" s="29">
        <f t="shared" si="5288"/>
        <v>0</v>
      </c>
      <c r="DH340" s="29">
        <f t="shared" si="5288"/>
        <v>0</v>
      </c>
      <c r="DI340" s="29">
        <f t="shared" si="5288"/>
        <v>0</v>
      </c>
      <c r="DJ340" s="29">
        <f t="shared" si="5288"/>
        <v>0</v>
      </c>
      <c r="DK340" s="29">
        <f t="shared" si="5288"/>
        <v>0</v>
      </c>
      <c r="DL340" s="29">
        <f t="shared" si="5288"/>
        <v>0</v>
      </c>
      <c r="DM340" s="29">
        <f t="shared" si="5288"/>
        <v>0</v>
      </c>
      <c r="DN340" s="29">
        <f t="shared" si="5288"/>
        <v>0</v>
      </c>
      <c r="DO340" s="29">
        <f t="shared" si="5288"/>
        <v>0</v>
      </c>
      <c r="DP340" s="29">
        <f t="shared" si="5288"/>
        <v>0</v>
      </c>
      <c r="DQ340" s="29">
        <f t="shared" si="5288"/>
        <v>0</v>
      </c>
      <c r="DR340" s="29">
        <f t="shared" si="5288"/>
        <v>0</v>
      </c>
      <c r="DS340" s="29">
        <f t="shared" si="5288"/>
        <v>0</v>
      </c>
      <c r="DT340" s="29">
        <f t="shared" si="5288"/>
        <v>0</v>
      </c>
      <c r="DU340" s="29">
        <f t="shared" si="5288"/>
        <v>0</v>
      </c>
      <c r="DV340" s="29">
        <f t="shared" si="5288"/>
        <v>0</v>
      </c>
      <c r="DW340" s="29">
        <f t="shared" si="5288"/>
        <v>0</v>
      </c>
      <c r="DX340" s="29">
        <f t="shared" si="5288"/>
        <v>0</v>
      </c>
      <c r="DY340" s="29">
        <f t="shared" si="5288"/>
        <v>0</v>
      </c>
      <c r="DZ340" s="29">
        <f t="shared" si="5288"/>
        <v>0</v>
      </c>
      <c r="EA340" s="29">
        <f t="shared" si="5288"/>
        <v>0</v>
      </c>
      <c r="EB340" s="29">
        <f t="shared" si="5288"/>
        <v>0</v>
      </c>
    </row>
    <row r="341" spans="1:132" outlineLevel="1" x14ac:dyDescent="0.25">
      <c r="C341" s="34" t="s">
        <v>417</v>
      </c>
      <c r="D341" s="34"/>
      <c r="E341" s="34"/>
      <c r="F341" s="34"/>
      <c r="G341" s="67" t="s">
        <v>215</v>
      </c>
      <c r="H341" s="34"/>
      <c r="I341" s="34"/>
      <c r="J341" s="126">
        <f>J$13</f>
        <v>1</v>
      </c>
      <c r="K341" s="126">
        <f t="shared" ref="K341:BV341" si="5289">K$13</f>
        <v>1.0026792493128671</v>
      </c>
      <c r="L341" s="126">
        <f t="shared" si="5289"/>
        <v>1.0056539350998608</v>
      </c>
      <c r="M341" s="126">
        <f t="shared" si="5289"/>
        <v>1.0085410656939733</v>
      </c>
      <c r="N341" s="126">
        <f t="shared" si="5289"/>
        <v>1.0114364849476103</v>
      </c>
      <c r="O341" s="126">
        <f t="shared" si="5289"/>
        <v>1.0143402166566737</v>
      </c>
      <c r="P341" s="126">
        <f t="shared" si="5289"/>
        <v>1.0172522846853813</v>
      </c>
      <c r="Q341" s="126">
        <f t="shared" si="5289"/>
        <v>1.0201727129664624</v>
      </c>
      <c r="R341" s="126">
        <f t="shared" si="5289"/>
        <v>1.0231015255013547</v>
      </c>
      <c r="S341" s="126">
        <f t="shared" si="5289"/>
        <v>1.0260387463604019</v>
      </c>
      <c r="T341" s="126">
        <f t="shared" si="5289"/>
        <v>1.028984399683051</v>
      </c>
      <c r="U341" s="126">
        <f t="shared" si="5289"/>
        <v>1.0319385096780509</v>
      </c>
      <c r="V341" s="126">
        <f t="shared" si="5289"/>
        <v>1.0349011006236515</v>
      </c>
      <c r="W341" s="126">
        <f t="shared" si="5289"/>
        <v>1.0377730230388176</v>
      </c>
      <c r="X341" s="126">
        <f t="shared" si="5289"/>
        <v>1.0408518228283561</v>
      </c>
      <c r="Y341" s="126">
        <f t="shared" si="5289"/>
        <v>1.0438400029932626</v>
      </c>
      <c r="Z341" s="126">
        <f t="shared" si="5289"/>
        <v>1.046836761920777</v>
      </c>
      <c r="AA341" s="126">
        <f t="shared" si="5289"/>
        <v>1.0498421242396576</v>
      </c>
      <c r="AB341" s="126">
        <f t="shared" si="5289"/>
        <v>1.05285611464937</v>
      </c>
      <c r="AC341" s="126">
        <f t="shared" si="5289"/>
        <v>1.0558787579202888</v>
      </c>
      <c r="AD341" s="126">
        <f t="shared" si="5289"/>
        <v>1.0589100788939025</v>
      </c>
      <c r="AE341" s="126">
        <f t="shared" si="5289"/>
        <v>1.0619501024830165</v>
      </c>
      <c r="AF341" s="126">
        <f t="shared" si="5289"/>
        <v>1.0649988536719583</v>
      </c>
      <c r="AG341" s="126">
        <f t="shared" si="5289"/>
        <v>1.0680563575167832</v>
      </c>
      <c r="AH341" s="126">
        <f t="shared" si="5289"/>
        <v>1.0711226391454798</v>
      </c>
      <c r="AI341" s="126">
        <f t="shared" si="5289"/>
        <v>1.0739924437404067</v>
      </c>
      <c r="AJ341" s="126">
        <f t="shared" si="5289"/>
        <v>1.0771786970311998</v>
      </c>
      <c r="AK341" s="126">
        <f t="shared" si="5289"/>
        <v>1.0802711679727233</v>
      </c>
      <c r="AL341" s="126">
        <f t="shared" si="5289"/>
        <v>1.0833725170851116</v>
      </c>
      <c r="AM341" s="126">
        <f t="shared" si="5289"/>
        <v>1.0864827698566941</v>
      </c>
      <c r="AN341" s="126">
        <f t="shared" si="5289"/>
        <v>1.0896019518489746</v>
      </c>
      <c r="AO341" s="126">
        <f t="shared" si="5289"/>
        <v>1.0927300886968412</v>
      </c>
      <c r="AP341" s="126">
        <f t="shared" si="5289"/>
        <v>1.0958672061087775</v>
      </c>
      <c r="AQ341" s="126">
        <f t="shared" si="5289"/>
        <v>1.0990133298670732</v>
      </c>
      <c r="AR341" s="126">
        <f t="shared" si="5289"/>
        <v>1.1021684858280367</v>
      </c>
      <c r="AS341" s="126">
        <f t="shared" si="5289"/>
        <v>1.1053326999222071</v>
      </c>
      <c r="AT341" s="126">
        <f t="shared" si="5289"/>
        <v>1.1085059981545673</v>
      </c>
      <c r="AU341" s="126">
        <f t="shared" si="5289"/>
        <v>1.111475962088432</v>
      </c>
      <c r="AV341" s="126">
        <f t="shared" si="5289"/>
        <v>1.1147734191259395</v>
      </c>
      <c r="AW341" s="126">
        <f t="shared" si="5289"/>
        <v>1.1179738207069689</v>
      </c>
      <c r="AX341" s="126">
        <f t="shared" si="5289"/>
        <v>1.1211834103167977</v>
      </c>
      <c r="AY341" s="126">
        <f t="shared" si="5289"/>
        <v>1.1244022143333261</v>
      </c>
      <c r="AZ341" s="126">
        <f t="shared" si="5289"/>
        <v>1.1276302592101826</v>
      </c>
      <c r="BA341" s="126">
        <f t="shared" si="5289"/>
        <v>1.1308675714769412</v>
      </c>
      <c r="BB341" s="126">
        <f t="shared" si="5289"/>
        <v>1.1341141777393395</v>
      </c>
      <c r="BC341" s="126">
        <f t="shared" si="5289"/>
        <v>1.1373701046794982</v>
      </c>
      <c r="BD341" s="126">
        <f t="shared" si="5289"/>
        <v>1.1406353790561385</v>
      </c>
      <c r="BE341" s="126">
        <f t="shared" si="5289"/>
        <v>1.1439100277048042</v>
      </c>
      <c r="BF341" s="126">
        <f t="shared" si="5289"/>
        <v>1.1471940775380809</v>
      </c>
      <c r="BG341" s="126">
        <f t="shared" si="5289"/>
        <v>1.15026769648205</v>
      </c>
      <c r="BH341" s="126">
        <f t="shared" si="5289"/>
        <v>1.1536802383994258</v>
      </c>
      <c r="BI341" s="126">
        <f t="shared" si="5289"/>
        <v>1.1569923375180708</v>
      </c>
      <c r="BJ341" s="126">
        <f t="shared" si="5289"/>
        <v>1.1603139453378331</v>
      </c>
      <c r="BK341" s="126">
        <f t="shared" si="5289"/>
        <v>1.1636450891572303</v>
      </c>
      <c r="BL341" s="126">
        <f t="shared" si="5289"/>
        <v>1.1669857963531516</v>
      </c>
      <c r="BM341" s="126">
        <f t="shared" si="5289"/>
        <v>1.1703360943810825</v>
      </c>
      <c r="BN341" s="126">
        <f t="shared" si="5289"/>
        <v>1.1736960107753303</v>
      </c>
      <c r="BO341" s="126">
        <f t="shared" si="5289"/>
        <v>1.1770655731492505</v>
      </c>
      <c r="BP341" s="126">
        <f t="shared" si="5289"/>
        <v>1.180444809195474</v>
      </c>
      <c r="BQ341" s="126">
        <f t="shared" si="5289"/>
        <v>1.1838337466861339</v>
      </c>
      <c r="BR341" s="126">
        <f t="shared" si="5289"/>
        <v>1.1872324134730949</v>
      </c>
      <c r="BS341" s="126">
        <f t="shared" si="5289"/>
        <v>1.1905270658589224</v>
      </c>
      <c r="BT341" s="126">
        <f t="shared" si="5289"/>
        <v>1.1940590467434065</v>
      </c>
      <c r="BU341" s="126">
        <f t="shared" si="5289"/>
        <v>1.1974870693312041</v>
      </c>
      <c r="BV341" s="126">
        <f t="shared" si="5289"/>
        <v>1.2009249334246579</v>
      </c>
      <c r="BW341" s="126">
        <f t="shared" ref="BW341:EB341" si="5290">BW$13</f>
        <v>1.204372667277734</v>
      </c>
      <c r="BX341" s="126">
        <f t="shared" si="5290"/>
        <v>1.2078302992255125</v>
      </c>
      <c r="BY341" s="126">
        <f t="shared" si="5290"/>
        <v>1.2112978576844211</v>
      </c>
      <c r="BZ341" s="126">
        <f t="shared" si="5290"/>
        <v>1.2147753711524676</v>
      </c>
      <c r="CA341" s="126">
        <f t="shared" si="5290"/>
        <v>1.2182628682094752</v>
      </c>
      <c r="CB341" s="126">
        <f t="shared" si="5290"/>
        <v>1.2217603775173165</v>
      </c>
      <c r="CC341" s="126">
        <f t="shared" si="5290"/>
        <v>1.2252679278201495</v>
      </c>
      <c r="CD341" s="126">
        <f t="shared" si="5290"/>
        <v>1.2287855479446541</v>
      </c>
      <c r="CE341" s="126">
        <f t="shared" si="5290"/>
        <v>1.232077770779646</v>
      </c>
      <c r="CF341" s="126">
        <f t="shared" si="5290"/>
        <v>1.23573302168438</v>
      </c>
      <c r="CG341" s="126">
        <f t="shared" si="5290"/>
        <v>1.2392806860334544</v>
      </c>
      <c r="CH341" s="126">
        <f t="shared" si="5290"/>
        <v>1.2428385353675644</v>
      </c>
      <c r="CI341" s="126">
        <f t="shared" si="5290"/>
        <v>1.2464065989267703</v>
      </c>
      <c r="CJ341" s="126">
        <f t="shared" si="5290"/>
        <v>1.2499849060350778</v>
      </c>
      <c r="CK341" s="126">
        <f t="shared" si="5290"/>
        <v>1.2535734861006791</v>
      </c>
      <c r="CL341" s="126">
        <f t="shared" si="5290"/>
        <v>1.257172368616194</v>
      </c>
      <c r="CM341" s="126">
        <f t="shared" si="5290"/>
        <v>1.2607815831589126</v>
      </c>
      <c r="CN341" s="126">
        <f t="shared" si="5290"/>
        <v>1.2644011593910389</v>
      </c>
      <c r="CO341" s="126">
        <f t="shared" si="5290"/>
        <v>1.2680311270599336</v>
      </c>
      <c r="CP341" s="126">
        <f t="shared" si="5290"/>
        <v>1.2716715159983594</v>
      </c>
      <c r="CQ341" s="126">
        <f t="shared" si="5290"/>
        <v>1.2750786410337906</v>
      </c>
      <c r="CR341" s="126">
        <f t="shared" si="5290"/>
        <v>1.2788614642181557</v>
      </c>
      <c r="CS341" s="126">
        <f t="shared" si="5290"/>
        <v>1.2825329459576562</v>
      </c>
      <c r="CT341" s="126">
        <f t="shared" si="5290"/>
        <v>1.2862149681493797</v>
      </c>
      <c r="CU341" s="126">
        <f t="shared" si="5290"/>
        <v>1.289907561053897</v>
      </c>
      <c r="CV341" s="126">
        <f t="shared" si="5290"/>
        <v>1.293610755018654</v>
      </c>
      <c r="CW341" s="126">
        <f t="shared" si="5290"/>
        <v>1.2973245804782207</v>
      </c>
      <c r="CX341" s="126">
        <f t="shared" si="5290"/>
        <v>1.3010490679545423</v>
      </c>
      <c r="CY341" s="126">
        <f t="shared" si="5290"/>
        <v>1.304784248057189</v>
      </c>
      <c r="CZ341" s="126">
        <f t="shared" si="5290"/>
        <v>1.3085301514836076</v>
      </c>
      <c r="DA341" s="126">
        <f t="shared" si="5290"/>
        <v>1.3122868090193751</v>
      </c>
      <c r="DB341" s="126">
        <f t="shared" si="5290"/>
        <v>1.3160542515384499</v>
      </c>
      <c r="DC341" s="126">
        <f t="shared" si="5290"/>
        <v>1.3195802889875801</v>
      </c>
      <c r="DD341" s="126">
        <f t="shared" si="5290"/>
        <v>1.323495136864544</v>
      </c>
      <c r="DE341" s="126">
        <f t="shared" si="5290"/>
        <v>1.3272947573576725</v>
      </c>
      <c r="DF341" s="126">
        <f t="shared" si="5290"/>
        <v>1.3311052861764079</v>
      </c>
      <c r="DG341" s="126">
        <f t="shared" si="5290"/>
        <v>1.3349267546374479</v>
      </c>
      <c r="DH341" s="126">
        <f t="shared" si="5290"/>
        <v>1.3387591941473977</v>
      </c>
      <c r="DI341" s="126">
        <f t="shared" si="5290"/>
        <v>1.3426026362030277</v>
      </c>
      <c r="DJ341" s="126">
        <f t="shared" si="5290"/>
        <v>1.3464571123915319</v>
      </c>
      <c r="DK341" s="126">
        <f t="shared" si="5290"/>
        <v>1.3503226543907885</v>
      </c>
      <c r="DL341" s="126">
        <f t="shared" si="5290"/>
        <v>1.3541992939696192</v>
      </c>
      <c r="DM341" s="126">
        <f t="shared" si="5290"/>
        <v>1.358087062988051</v>
      </c>
      <c r="DN341" s="126">
        <f t="shared" si="5290"/>
        <v>1.361985993397578</v>
      </c>
      <c r="DO341" s="126">
        <f t="shared" si="5290"/>
        <v>1.3657655991021458</v>
      </c>
      <c r="DP341" s="126">
        <f t="shared" si="5290"/>
        <v>1.3698174666548035</v>
      </c>
      <c r="DQ341" s="126">
        <f t="shared" si="5290"/>
        <v>1.3737500738651915</v>
      </c>
      <c r="DR341" s="126">
        <f t="shared" si="5290"/>
        <v>1.3776939711925826</v>
      </c>
      <c r="DS341" s="126">
        <f t="shared" si="5290"/>
        <v>1.381649191049759</v>
      </c>
      <c r="DT341" s="126">
        <f t="shared" si="5290"/>
        <v>1.385615765942557</v>
      </c>
      <c r="DU341" s="126">
        <f t="shared" si="5290"/>
        <v>1.3895937284701338</v>
      </c>
      <c r="DV341" s="126">
        <f t="shared" si="5290"/>
        <v>1.3935831113252357</v>
      </c>
      <c r="DW341" s="126">
        <f t="shared" si="5290"/>
        <v>1.3975839472944662</v>
      </c>
      <c r="DX341" s="126">
        <f t="shared" si="5290"/>
        <v>1.401596269258556</v>
      </c>
      <c r="DY341" s="126">
        <f t="shared" si="5290"/>
        <v>1.4056201101926329</v>
      </c>
      <c r="DZ341" s="126">
        <f t="shared" si="5290"/>
        <v>1.4096555031664932</v>
      </c>
      <c r="EA341" s="126">
        <f t="shared" si="5290"/>
        <v>1.4134323217047313</v>
      </c>
      <c r="EB341" s="126">
        <f t="shared" si="5290"/>
        <v>1.4176256038945581</v>
      </c>
    </row>
    <row r="342" spans="1:132" x14ac:dyDescent="0.25">
      <c r="C342" t="s">
        <v>52</v>
      </c>
      <c r="G342" s="52" t="s">
        <v>220</v>
      </c>
      <c r="H342" s="46">
        <f>SUM(J342:EB342)</f>
        <v>3225447.2267090143</v>
      </c>
      <c r="J342" s="82">
        <f>J340*J341</f>
        <v>264594.78371466661</v>
      </c>
      <c r="K342" s="82">
        <f t="shared" ref="K342:BV342" si="5291">K340*K341</f>
        <v>265303.69910712237</v>
      </c>
      <c r="L342" s="82">
        <f t="shared" si="5291"/>
        <v>266090.78544955101</v>
      </c>
      <c r="M342" s="82">
        <f t="shared" si="5291"/>
        <v>266854.70514465624</v>
      </c>
      <c r="N342" s="82">
        <f t="shared" si="5291"/>
        <v>267620.81797583558</v>
      </c>
      <c r="O342" s="82">
        <f t="shared" si="5291"/>
        <v>268389.13023936067</v>
      </c>
      <c r="P342" s="82">
        <f t="shared" si="5291"/>
        <v>269159.64824957895</v>
      </c>
      <c r="Q342" s="82">
        <f t="shared" si="5291"/>
        <v>269932.37833896576</v>
      </c>
      <c r="R342" s="82">
        <f t="shared" si="5291"/>
        <v>270707.32685817638</v>
      </c>
      <c r="S342" s="82">
        <f t="shared" si="5291"/>
        <v>271484.5001760982</v>
      </c>
      <c r="T342" s="82">
        <f t="shared" si="5291"/>
        <v>272263.90467990295</v>
      </c>
      <c r="U342" s="82">
        <f t="shared" si="5291"/>
        <v>273045.5467750993</v>
      </c>
      <c r="V342" s="82">
        <f t="shared" si="5291"/>
        <v>0</v>
      </c>
      <c r="W342" s="82">
        <f t="shared" si="5291"/>
        <v>0</v>
      </c>
      <c r="X342" s="82">
        <f t="shared" si="5291"/>
        <v>0</v>
      </c>
      <c r="Y342" s="82">
        <f t="shared" si="5291"/>
        <v>0</v>
      </c>
      <c r="Z342" s="82">
        <f t="shared" si="5291"/>
        <v>0</v>
      </c>
      <c r="AA342" s="82">
        <f t="shared" si="5291"/>
        <v>0</v>
      </c>
      <c r="AB342" s="82">
        <f t="shared" si="5291"/>
        <v>0</v>
      </c>
      <c r="AC342" s="82">
        <f t="shared" si="5291"/>
        <v>0</v>
      </c>
      <c r="AD342" s="82">
        <f t="shared" si="5291"/>
        <v>0</v>
      </c>
      <c r="AE342" s="82">
        <f t="shared" si="5291"/>
        <v>0</v>
      </c>
      <c r="AF342" s="82">
        <f t="shared" si="5291"/>
        <v>0</v>
      </c>
      <c r="AG342" s="82">
        <f t="shared" si="5291"/>
        <v>0</v>
      </c>
      <c r="AH342" s="82">
        <f t="shared" si="5291"/>
        <v>0</v>
      </c>
      <c r="AI342" s="82">
        <f t="shared" si="5291"/>
        <v>0</v>
      </c>
      <c r="AJ342" s="82">
        <f t="shared" si="5291"/>
        <v>0</v>
      </c>
      <c r="AK342" s="82">
        <f t="shared" si="5291"/>
        <v>0</v>
      </c>
      <c r="AL342" s="82">
        <f t="shared" si="5291"/>
        <v>0</v>
      </c>
      <c r="AM342" s="82">
        <f t="shared" si="5291"/>
        <v>0</v>
      </c>
      <c r="AN342" s="82">
        <f t="shared" si="5291"/>
        <v>0</v>
      </c>
      <c r="AO342" s="82">
        <f t="shared" si="5291"/>
        <v>0</v>
      </c>
      <c r="AP342" s="82">
        <f t="shared" si="5291"/>
        <v>0</v>
      </c>
      <c r="AQ342" s="82">
        <f t="shared" si="5291"/>
        <v>0</v>
      </c>
      <c r="AR342" s="82">
        <f t="shared" si="5291"/>
        <v>0</v>
      </c>
      <c r="AS342" s="82">
        <f t="shared" si="5291"/>
        <v>0</v>
      </c>
      <c r="AT342" s="82">
        <f t="shared" si="5291"/>
        <v>0</v>
      </c>
      <c r="AU342" s="82">
        <f t="shared" si="5291"/>
        <v>0</v>
      </c>
      <c r="AV342" s="82">
        <f t="shared" si="5291"/>
        <v>0</v>
      </c>
      <c r="AW342" s="82">
        <f t="shared" si="5291"/>
        <v>0</v>
      </c>
      <c r="AX342" s="82">
        <f t="shared" si="5291"/>
        <v>0</v>
      </c>
      <c r="AY342" s="82">
        <f t="shared" si="5291"/>
        <v>0</v>
      </c>
      <c r="AZ342" s="82">
        <f t="shared" si="5291"/>
        <v>0</v>
      </c>
      <c r="BA342" s="82">
        <f t="shared" si="5291"/>
        <v>0</v>
      </c>
      <c r="BB342" s="82">
        <f t="shared" si="5291"/>
        <v>0</v>
      </c>
      <c r="BC342" s="82">
        <f t="shared" si="5291"/>
        <v>0</v>
      </c>
      <c r="BD342" s="82">
        <f t="shared" si="5291"/>
        <v>0</v>
      </c>
      <c r="BE342" s="82">
        <f t="shared" si="5291"/>
        <v>0</v>
      </c>
      <c r="BF342" s="82">
        <f t="shared" si="5291"/>
        <v>0</v>
      </c>
      <c r="BG342" s="82">
        <f t="shared" si="5291"/>
        <v>0</v>
      </c>
      <c r="BH342" s="82">
        <f t="shared" si="5291"/>
        <v>0</v>
      </c>
      <c r="BI342" s="82">
        <f t="shared" si="5291"/>
        <v>0</v>
      </c>
      <c r="BJ342" s="82">
        <f t="shared" si="5291"/>
        <v>0</v>
      </c>
      <c r="BK342" s="82">
        <f t="shared" si="5291"/>
        <v>0</v>
      </c>
      <c r="BL342" s="82">
        <f t="shared" si="5291"/>
        <v>0</v>
      </c>
      <c r="BM342" s="82">
        <f t="shared" si="5291"/>
        <v>0</v>
      </c>
      <c r="BN342" s="82">
        <f t="shared" si="5291"/>
        <v>0</v>
      </c>
      <c r="BO342" s="82">
        <f t="shared" si="5291"/>
        <v>0</v>
      </c>
      <c r="BP342" s="82">
        <f t="shared" si="5291"/>
        <v>0</v>
      </c>
      <c r="BQ342" s="82">
        <f t="shared" si="5291"/>
        <v>0</v>
      </c>
      <c r="BR342" s="82">
        <f t="shared" si="5291"/>
        <v>0</v>
      </c>
      <c r="BS342" s="82">
        <f t="shared" si="5291"/>
        <v>0</v>
      </c>
      <c r="BT342" s="82">
        <f t="shared" si="5291"/>
        <v>0</v>
      </c>
      <c r="BU342" s="82">
        <f t="shared" si="5291"/>
        <v>0</v>
      </c>
      <c r="BV342" s="82">
        <f t="shared" si="5291"/>
        <v>0</v>
      </c>
      <c r="BW342" s="82">
        <f t="shared" ref="BW342:EB342" si="5292">BW340*BW341</f>
        <v>0</v>
      </c>
      <c r="BX342" s="82">
        <f t="shared" si="5292"/>
        <v>0</v>
      </c>
      <c r="BY342" s="82">
        <f t="shared" si="5292"/>
        <v>0</v>
      </c>
      <c r="BZ342" s="82">
        <f t="shared" si="5292"/>
        <v>0</v>
      </c>
      <c r="CA342" s="82">
        <f t="shared" si="5292"/>
        <v>0</v>
      </c>
      <c r="CB342" s="82">
        <f t="shared" si="5292"/>
        <v>0</v>
      </c>
      <c r="CC342" s="82">
        <f t="shared" si="5292"/>
        <v>0</v>
      </c>
      <c r="CD342" s="82">
        <f t="shared" si="5292"/>
        <v>0</v>
      </c>
      <c r="CE342" s="82">
        <f t="shared" si="5292"/>
        <v>0</v>
      </c>
      <c r="CF342" s="82">
        <f t="shared" si="5292"/>
        <v>0</v>
      </c>
      <c r="CG342" s="82">
        <f t="shared" si="5292"/>
        <v>0</v>
      </c>
      <c r="CH342" s="82">
        <f t="shared" si="5292"/>
        <v>0</v>
      </c>
      <c r="CI342" s="82">
        <f t="shared" si="5292"/>
        <v>0</v>
      </c>
      <c r="CJ342" s="82">
        <f t="shared" si="5292"/>
        <v>0</v>
      </c>
      <c r="CK342" s="82">
        <f t="shared" si="5292"/>
        <v>0</v>
      </c>
      <c r="CL342" s="82">
        <f t="shared" si="5292"/>
        <v>0</v>
      </c>
      <c r="CM342" s="82">
        <f t="shared" si="5292"/>
        <v>0</v>
      </c>
      <c r="CN342" s="82">
        <f t="shared" si="5292"/>
        <v>0</v>
      </c>
      <c r="CO342" s="82">
        <f t="shared" si="5292"/>
        <v>0</v>
      </c>
      <c r="CP342" s="82">
        <f t="shared" si="5292"/>
        <v>0</v>
      </c>
      <c r="CQ342" s="82">
        <f t="shared" si="5292"/>
        <v>0</v>
      </c>
      <c r="CR342" s="82">
        <f t="shared" si="5292"/>
        <v>0</v>
      </c>
      <c r="CS342" s="82">
        <f t="shared" si="5292"/>
        <v>0</v>
      </c>
      <c r="CT342" s="82">
        <f t="shared" si="5292"/>
        <v>0</v>
      </c>
      <c r="CU342" s="82">
        <f t="shared" si="5292"/>
        <v>0</v>
      </c>
      <c r="CV342" s="82">
        <f t="shared" si="5292"/>
        <v>0</v>
      </c>
      <c r="CW342" s="82">
        <f t="shared" si="5292"/>
        <v>0</v>
      </c>
      <c r="CX342" s="82">
        <f t="shared" si="5292"/>
        <v>0</v>
      </c>
      <c r="CY342" s="82">
        <f t="shared" si="5292"/>
        <v>0</v>
      </c>
      <c r="CZ342" s="82">
        <f t="shared" si="5292"/>
        <v>0</v>
      </c>
      <c r="DA342" s="82">
        <f t="shared" si="5292"/>
        <v>0</v>
      </c>
      <c r="DB342" s="82">
        <f t="shared" si="5292"/>
        <v>0</v>
      </c>
      <c r="DC342" s="82">
        <f t="shared" si="5292"/>
        <v>0</v>
      </c>
      <c r="DD342" s="82">
        <f t="shared" si="5292"/>
        <v>0</v>
      </c>
      <c r="DE342" s="82">
        <f t="shared" si="5292"/>
        <v>0</v>
      </c>
      <c r="DF342" s="82">
        <f t="shared" si="5292"/>
        <v>0</v>
      </c>
      <c r="DG342" s="82">
        <f t="shared" si="5292"/>
        <v>0</v>
      </c>
      <c r="DH342" s="82">
        <f t="shared" si="5292"/>
        <v>0</v>
      </c>
      <c r="DI342" s="82">
        <f t="shared" si="5292"/>
        <v>0</v>
      </c>
      <c r="DJ342" s="82">
        <f t="shared" si="5292"/>
        <v>0</v>
      </c>
      <c r="DK342" s="82">
        <f t="shared" si="5292"/>
        <v>0</v>
      </c>
      <c r="DL342" s="82">
        <f t="shared" si="5292"/>
        <v>0</v>
      </c>
      <c r="DM342" s="82">
        <f t="shared" si="5292"/>
        <v>0</v>
      </c>
      <c r="DN342" s="82">
        <f t="shared" si="5292"/>
        <v>0</v>
      </c>
      <c r="DO342" s="82">
        <f t="shared" si="5292"/>
        <v>0</v>
      </c>
      <c r="DP342" s="82">
        <f t="shared" si="5292"/>
        <v>0</v>
      </c>
      <c r="DQ342" s="82">
        <f t="shared" si="5292"/>
        <v>0</v>
      </c>
      <c r="DR342" s="82">
        <f t="shared" si="5292"/>
        <v>0</v>
      </c>
      <c r="DS342" s="82">
        <f t="shared" si="5292"/>
        <v>0</v>
      </c>
      <c r="DT342" s="82">
        <f t="shared" si="5292"/>
        <v>0</v>
      </c>
      <c r="DU342" s="82">
        <f t="shared" si="5292"/>
        <v>0</v>
      </c>
      <c r="DV342" s="82">
        <f t="shared" si="5292"/>
        <v>0</v>
      </c>
      <c r="DW342" s="82">
        <f t="shared" si="5292"/>
        <v>0</v>
      </c>
      <c r="DX342" s="82">
        <f t="shared" si="5292"/>
        <v>0</v>
      </c>
      <c r="DY342" s="82">
        <f t="shared" si="5292"/>
        <v>0</v>
      </c>
      <c r="DZ342" s="82">
        <f t="shared" si="5292"/>
        <v>0</v>
      </c>
      <c r="EA342" s="82">
        <f t="shared" si="5292"/>
        <v>0</v>
      </c>
      <c r="EB342" s="82">
        <f t="shared" si="5292"/>
        <v>0</v>
      </c>
    </row>
    <row r="343" spans="1:132" x14ac:dyDescent="0.25"/>
    <row r="344" spans="1:132" ht="13" x14ac:dyDescent="0.3">
      <c r="C344" s="36" t="s">
        <v>421</v>
      </c>
      <c r="D344" s="36"/>
      <c r="E344" s="36"/>
      <c r="F344" s="36"/>
      <c r="G344" s="55" t="s">
        <v>220</v>
      </c>
      <c r="H344" s="51">
        <f>SUM(J344:EB344)</f>
        <v>151106792.05448997</v>
      </c>
      <c r="I344" s="36"/>
      <c r="J344" s="128">
        <f t="shared" ref="J344:AO344" si="5293">SUM(J87,J156,J246,J336,J342)</f>
        <v>3244800.8529630094</v>
      </c>
      <c r="K344" s="128">
        <f t="shared" si="5293"/>
        <v>265303.69910712237</v>
      </c>
      <c r="L344" s="128">
        <f t="shared" si="5293"/>
        <v>266090.78544955101</v>
      </c>
      <c r="M344" s="128">
        <f t="shared" si="5293"/>
        <v>266854.70514465624</v>
      </c>
      <c r="N344" s="128">
        <f t="shared" si="5293"/>
        <v>267620.81797583558</v>
      </c>
      <c r="O344" s="128">
        <f t="shared" si="5293"/>
        <v>268389.13023936067</v>
      </c>
      <c r="P344" s="128">
        <f t="shared" si="5293"/>
        <v>3507826.2362368186</v>
      </c>
      <c r="Q344" s="128">
        <f t="shared" si="5293"/>
        <v>269932.37833896576</v>
      </c>
      <c r="R344" s="128">
        <f t="shared" si="5293"/>
        <v>270707.32685817638</v>
      </c>
      <c r="S344" s="128">
        <f t="shared" si="5293"/>
        <v>271484.5001760982</v>
      </c>
      <c r="T344" s="128">
        <f t="shared" si="5293"/>
        <v>272263.90467990295</v>
      </c>
      <c r="U344" s="128">
        <f t="shared" si="5293"/>
        <v>273045.5467750993</v>
      </c>
      <c r="V344" s="128">
        <f t="shared" si="5293"/>
        <v>2765947.7203710866</v>
      </c>
      <c r="W344" s="128">
        <f t="shared" si="5293"/>
        <v>0</v>
      </c>
      <c r="X344" s="128">
        <f t="shared" si="5293"/>
        <v>0</v>
      </c>
      <c r="Y344" s="128">
        <f t="shared" si="5293"/>
        <v>0</v>
      </c>
      <c r="Z344" s="128">
        <f t="shared" si="5293"/>
        <v>0</v>
      </c>
      <c r="AA344" s="128">
        <f t="shared" si="5293"/>
        <v>0</v>
      </c>
      <c r="AB344" s="128">
        <f t="shared" si="5293"/>
        <v>3352019.9185667937</v>
      </c>
      <c r="AC344" s="128">
        <f t="shared" si="5293"/>
        <v>0</v>
      </c>
      <c r="AD344" s="128">
        <f t="shared" si="5293"/>
        <v>0</v>
      </c>
      <c r="AE344" s="128">
        <f t="shared" si="5293"/>
        <v>0</v>
      </c>
      <c r="AF344" s="128">
        <f t="shared" si="5293"/>
        <v>0</v>
      </c>
      <c r="AG344" s="128">
        <f t="shared" si="5293"/>
        <v>0</v>
      </c>
      <c r="AH344" s="128">
        <f t="shared" si="5293"/>
        <v>2279626.6366688027</v>
      </c>
      <c r="AI344" s="128">
        <f t="shared" si="5293"/>
        <v>2285734.3247686909</v>
      </c>
      <c r="AJ344" s="128">
        <f t="shared" si="5293"/>
        <v>2292515.4977244418</v>
      </c>
      <c r="AK344" s="128">
        <f t="shared" si="5293"/>
        <v>2299097.0775303217</v>
      </c>
      <c r="AL344" s="128">
        <f t="shared" si="5293"/>
        <v>2305697.5523852366</v>
      </c>
      <c r="AM344" s="128">
        <f t="shared" si="5293"/>
        <v>2312316.9765349575</v>
      </c>
      <c r="AN344" s="128">
        <f t="shared" si="5293"/>
        <v>12452130.08201159</v>
      </c>
      <c r="AO344" s="128">
        <f t="shared" si="5293"/>
        <v>2325612.890481024</v>
      </c>
      <c r="AP344" s="128">
        <f t="shared" ref="AP344:BU344" si="5294">SUM(AP87,AP156,AP246,AP336,AP342)</f>
        <v>2332289.4895493742</v>
      </c>
      <c r="AQ344" s="128">
        <f t="shared" si="5294"/>
        <v>2338985.2564574378</v>
      </c>
      <c r="AR344" s="128">
        <f t="shared" si="5294"/>
        <v>2345700.2462341404</v>
      </c>
      <c r="AS344" s="128">
        <f t="shared" si="5294"/>
        <v>2352434.5140663916</v>
      </c>
      <c r="AT344" s="128">
        <f t="shared" si="5294"/>
        <v>2359188.1152995364</v>
      </c>
      <c r="AU344" s="128">
        <f t="shared" si="5294"/>
        <v>2365508.9684363771</v>
      </c>
      <c r="AV344" s="128">
        <f t="shared" si="5294"/>
        <v>2372526.8117918028</v>
      </c>
      <c r="AW344" s="128">
        <f t="shared" si="5294"/>
        <v>2379338.0959767513</v>
      </c>
      <c r="AX344" s="128">
        <f t="shared" si="5294"/>
        <v>2386168.9346687407</v>
      </c>
      <c r="AY344" s="128">
        <f t="shared" si="5294"/>
        <v>2393019.3840067815</v>
      </c>
      <c r="AZ344" s="128">
        <f t="shared" si="5294"/>
        <v>12289563.298202205</v>
      </c>
      <c r="BA344" s="128">
        <f t="shared" si="5294"/>
        <v>0</v>
      </c>
      <c r="BB344" s="128">
        <f t="shared" si="5294"/>
        <v>0</v>
      </c>
      <c r="BC344" s="128">
        <f t="shared" si="5294"/>
        <v>0</v>
      </c>
      <c r="BD344" s="128">
        <f t="shared" si="5294"/>
        <v>0</v>
      </c>
      <c r="BE344" s="128">
        <f t="shared" si="5294"/>
        <v>0</v>
      </c>
      <c r="BF344" s="128">
        <f t="shared" si="5294"/>
        <v>0</v>
      </c>
      <c r="BG344" s="128">
        <f t="shared" si="5294"/>
        <v>0</v>
      </c>
      <c r="BH344" s="128">
        <f t="shared" si="5294"/>
        <v>0</v>
      </c>
      <c r="BI344" s="128">
        <f t="shared" si="5294"/>
        <v>0</v>
      </c>
      <c r="BJ344" s="128">
        <f t="shared" si="5294"/>
        <v>0</v>
      </c>
      <c r="BK344" s="128">
        <f t="shared" si="5294"/>
        <v>0</v>
      </c>
      <c r="BL344" s="128">
        <f t="shared" si="5294"/>
        <v>10852835.662320277</v>
      </c>
      <c r="BM344" s="128">
        <f t="shared" si="5294"/>
        <v>0</v>
      </c>
      <c r="BN344" s="128">
        <f t="shared" si="5294"/>
        <v>0</v>
      </c>
      <c r="BO344" s="128">
        <f t="shared" si="5294"/>
        <v>0</v>
      </c>
      <c r="BP344" s="128">
        <f t="shared" si="5294"/>
        <v>0</v>
      </c>
      <c r="BQ344" s="128">
        <f t="shared" si="5294"/>
        <v>0</v>
      </c>
      <c r="BR344" s="128">
        <f t="shared" si="5294"/>
        <v>0</v>
      </c>
      <c r="BS344" s="128">
        <f t="shared" si="5294"/>
        <v>0</v>
      </c>
      <c r="BT344" s="128">
        <f t="shared" si="5294"/>
        <v>0</v>
      </c>
      <c r="BU344" s="128">
        <f t="shared" si="5294"/>
        <v>0</v>
      </c>
      <c r="BV344" s="128">
        <f t="shared" ref="BV344:DA344" si="5295">SUM(BV87,BV156,BV246,BV336,BV342)</f>
        <v>0</v>
      </c>
      <c r="BW344" s="128">
        <f t="shared" si="5295"/>
        <v>0</v>
      </c>
      <c r="BX344" s="128">
        <f t="shared" si="5295"/>
        <v>11232684.910501493</v>
      </c>
      <c r="BY344" s="128">
        <f t="shared" si="5295"/>
        <v>0</v>
      </c>
      <c r="BZ344" s="128">
        <f t="shared" si="5295"/>
        <v>0</v>
      </c>
      <c r="CA344" s="128">
        <f t="shared" si="5295"/>
        <v>0</v>
      </c>
      <c r="CB344" s="128">
        <f t="shared" si="5295"/>
        <v>0</v>
      </c>
      <c r="CC344" s="128">
        <f t="shared" si="5295"/>
        <v>0</v>
      </c>
      <c r="CD344" s="128">
        <f t="shared" si="5295"/>
        <v>0</v>
      </c>
      <c r="CE344" s="128">
        <f t="shared" si="5295"/>
        <v>0</v>
      </c>
      <c r="CF344" s="128">
        <f t="shared" si="5295"/>
        <v>0</v>
      </c>
      <c r="CG344" s="128">
        <f t="shared" si="5295"/>
        <v>0</v>
      </c>
      <c r="CH344" s="128">
        <f t="shared" si="5295"/>
        <v>0</v>
      </c>
      <c r="CI344" s="128">
        <f t="shared" si="5295"/>
        <v>0</v>
      </c>
      <c r="CJ344" s="128">
        <f t="shared" si="5295"/>
        <v>11624717.976836683</v>
      </c>
      <c r="CK344" s="128">
        <f t="shared" si="5295"/>
        <v>0</v>
      </c>
      <c r="CL344" s="128">
        <f t="shared" si="5295"/>
        <v>0</v>
      </c>
      <c r="CM344" s="128">
        <f t="shared" si="5295"/>
        <v>0</v>
      </c>
      <c r="CN344" s="128">
        <f t="shared" si="5295"/>
        <v>0</v>
      </c>
      <c r="CO344" s="128">
        <f t="shared" si="5295"/>
        <v>0</v>
      </c>
      <c r="CP344" s="128">
        <f t="shared" si="5295"/>
        <v>0</v>
      </c>
      <c r="CQ344" s="128">
        <f t="shared" si="5295"/>
        <v>0</v>
      </c>
      <c r="CR344" s="128">
        <f t="shared" si="5295"/>
        <v>0</v>
      </c>
      <c r="CS344" s="128">
        <f t="shared" si="5295"/>
        <v>0</v>
      </c>
      <c r="CT344" s="128">
        <f t="shared" si="5295"/>
        <v>0</v>
      </c>
      <c r="CU344" s="128">
        <f t="shared" si="5295"/>
        <v>0</v>
      </c>
      <c r="CV344" s="128">
        <f t="shared" si="5295"/>
        <v>12030433.428667834</v>
      </c>
      <c r="CW344" s="128">
        <f t="shared" si="5295"/>
        <v>0</v>
      </c>
      <c r="CX344" s="128">
        <f t="shared" si="5295"/>
        <v>0</v>
      </c>
      <c r="CY344" s="128">
        <f t="shared" si="5295"/>
        <v>0</v>
      </c>
      <c r="CZ344" s="128">
        <f t="shared" si="5295"/>
        <v>0</v>
      </c>
      <c r="DA344" s="128">
        <f t="shared" si="5295"/>
        <v>0</v>
      </c>
      <c r="DB344" s="128">
        <f t="shared" ref="DB344:EB344" si="5296">SUM(DB87,DB156,DB246,DB336,DB342)</f>
        <v>0</v>
      </c>
      <c r="DC344" s="128">
        <f t="shared" si="5296"/>
        <v>0</v>
      </c>
      <c r="DD344" s="128">
        <f t="shared" si="5296"/>
        <v>0</v>
      </c>
      <c r="DE344" s="128">
        <f t="shared" si="5296"/>
        <v>0</v>
      </c>
      <c r="DF344" s="128">
        <f t="shared" si="5296"/>
        <v>0</v>
      </c>
      <c r="DG344" s="128">
        <f t="shared" si="5296"/>
        <v>0</v>
      </c>
      <c r="DH344" s="128">
        <f t="shared" si="5296"/>
        <v>12450308.79630791</v>
      </c>
      <c r="DI344" s="128">
        <f t="shared" si="5296"/>
        <v>0</v>
      </c>
      <c r="DJ344" s="128">
        <f t="shared" si="5296"/>
        <v>0</v>
      </c>
      <c r="DK344" s="128">
        <f t="shared" si="5296"/>
        <v>0</v>
      </c>
      <c r="DL344" s="128">
        <f t="shared" si="5296"/>
        <v>0</v>
      </c>
      <c r="DM344" s="128">
        <f t="shared" si="5296"/>
        <v>0</v>
      </c>
      <c r="DN344" s="128">
        <f t="shared" si="5296"/>
        <v>0</v>
      </c>
      <c r="DO344" s="128">
        <f t="shared" si="5296"/>
        <v>0</v>
      </c>
      <c r="DP344" s="128">
        <f t="shared" si="5296"/>
        <v>0</v>
      </c>
      <c r="DQ344" s="128">
        <f t="shared" si="5296"/>
        <v>0</v>
      </c>
      <c r="DR344" s="128">
        <f t="shared" si="5296"/>
        <v>0</v>
      </c>
      <c r="DS344" s="128">
        <f t="shared" si="5296"/>
        <v>0</v>
      </c>
      <c r="DT344" s="128">
        <f t="shared" si="5296"/>
        <v>12886069.604178689</v>
      </c>
      <c r="DU344" s="128">
        <f t="shared" si="5296"/>
        <v>0</v>
      </c>
      <c r="DV344" s="128">
        <f t="shared" si="5296"/>
        <v>0</v>
      </c>
      <c r="DW344" s="128">
        <f t="shared" si="5296"/>
        <v>0</v>
      </c>
      <c r="DX344" s="128">
        <f t="shared" si="5296"/>
        <v>0</v>
      </c>
      <c r="DY344" s="128">
        <f t="shared" si="5296"/>
        <v>0</v>
      </c>
      <c r="DZ344" s="128">
        <f t="shared" si="5296"/>
        <v>0</v>
      </c>
      <c r="EA344" s="128">
        <f t="shared" si="5296"/>
        <v>0</v>
      </c>
      <c r="EB344" s="128">
        <f t="shared" si="5296"/>
        <v>0</v>
      </c>
    </row>
    <row r="345" spans="1:132" x14ac:dyDescent="0.25"/>
    <row r="346" spans="1:132" ht="13" x14ac:dyDescent="0.3">
      <c r="A346" s="59">
        <f>IF(H349=D349,0,1)</f>
        <v>0</v>
      </c>
      <c r="B346" s="108" t="str">
        <f>Assumptions!B88</f>
        <v>Saleyards</v>
      </c>
      <c r="C346" s="108"/>
      <c r="D346" s="108"/>
      <c r="E346" s="108"/>
      <c r="F346" s="108"/>
      <c r="G346" s="108"/>
      <c r="H346" s="108"/>
      <c r="I346" s="108"/>
    </row>
    <row r="347" spans="1:132" ht="13" x14ac:dyDescent="0.3">
      <c r="C347" s="2" t="s">
        <v>419</v>
      </c>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row>
    <row r="348" spans="1:132" outlineLevel="1" x14ac:dyDescent="0.25">
      <c r="C348" t="s">
        <v>339</v>
      </c>
      <c r="D348" s="79">
        <f>Costs!M172</f>
        <v>44927</v>
      </c>
      <c r="E348" s="16">
        <f>Costs!M173</f>
        <v>12</v>
      </c>
      <c r="F348" s="61">
        <f>EDATE(D348,E348)</f>
        <v>45292</v>
      </c>
      <c r="G348" s="52" t="s">
        <v>215</v>
      </c>
      <c r="H348" s="50">
        <f>SUM(J348:EB348)</f>
        <v>1</v>
      </c>
      <c r="J348" s="130">
        <f t="shared" ref="J348:AO348" si="5297">IFERROR(IF(AND(J$6&gt;=$D348,J$7&lt;=$F348),1,0)*1/(YEARFRAC($D348,$F348)*MiY),0)+IF(AND($D348=$F348,J$6&lt;=$D348,J$7&gt;=$F348),1)</f>
        <v>8.3333333333333329E-2</v>
      </c>
      <c r="K348" s="130">
        <f t="shared" si="5297"/>
        <v>8.3333333333333329E-2</v>
      </c>
      <c r="L348" s="130">
        <f t="shared" si="5297"/>
        <v>8.3333333333333329E-2</v>
      </c>
      <c r="M348" s="130">
        <f t="shared" si="5297"/>
        <v>8.3333333333333329E-2</v>
      </c>
      <c r="N348" s="130">
        <f t="shared" si="5297"/>
        <v>8.3333333333333329E-2</v>
      </c>
      <c r="O348" s="130">
        <f t="shared" si="5297"/>
        <v>8.3333333333333329E-2</v>
      </c>
      <c r="P348" s="130">
        <f t="shared" si="5297"/>
        <v>8.3333333333333329E-2</v>
      </c>
      <c r="Q348" s="130">
        <f t="shared" si="5297"/>
        <v>8.3333333333333329E-2</v>
      </c>
      <c r="R348" s="130">
        <f t="shared" si="5297"/>
        <v>8.3333333333333329E-2</v>
      </c>
      <c r="S348" s="130">
        <f t="shared" si="5297"/>
        <v>8.3333333333333329E-2</v>
      </c>
      <c r="T348" s="130">
        <f t="shared" si="5297"/>
        <v>8.3333333333333329E-2</v>
      </c>
      <c r="U348" s="130">
        <f t="shared" si="5297"/>
        <v>8.3333333333333329E-2</v>
      </c>
      <c r="V348" s="130">
        <f t="shared" si="5297"/>
        <v>0</v>
      </c>
      <c r="W348" s="130">
        <f t="shared" si="5297"/>
        <v>0</v>
      </c>
      <c r="X348" s="130">
        <f t="shared" si="5297"/>
        <v>0</v>
      </c>
      <c r="Y348" s="130">
        <f t="shared" si="5297"/>
        <v>0</v>
      </c>
      <c r="Z348" s="130">
        <f t="shared" si="5297"/>
        <v>0</v>
      </c>
      <c r="AA348" s="130">
        <f t="shared" si="5297"/>
        <v>0</v>
      </c>
      <c r="AB348" s="130">
        <f t="shared" si="5297"/>
        <v>0</v>
      </c>
      <c r="AC348" s="130">
        <f t="shared" si="5297"/>
        <v>0</v>
      </c>
      <c r="AD348" s="130">
        <f t="shared" si="5297"/>
        <v>0</v>
      </c>
      <c r="AE348" s="130">
        <f t="shared" si="5297"/>
        <v>0</v>
      </c>
      <c r="AF348" s="130">
        <f t="shared" si="5297"/>
        <v>0</v>
      </c>
      <c r="AG348" s="130">
        <f t="shared" si="5297"/>
        <v>0</v>
      </c>
      <c r="AH348" s="130">
        <f t="shared" si="5297"/>
        <v>0</v>
      </c>
      <c r="AI348" s="130">
        <f t="shared" si="5297"/>
        <v>0</v>
      </c>
      <c r="AJ348" s="130">
        <f t="shared" si="5297"/>
        <v>0</v>
      </c>
      <c r="AK348" s="130">
        <f t="shared" si="5297"/>
        <v>0</v>
      </c>
      <c r="AL348" s="130">
        <f t="shared" si="5297"/>
        <v>0</v>
      </c>
      <c r="AM348" s="130">
        <f t="shared" si="5297"/>
        <v>0</v>
      </c>
      <c r="AN348" s="130">
        <f t="shared" si="5297"/>
        <v>0</v>
      </c>
      <c r="AO348" s="130">
        <f t="shared" si="5297"/>
        <v>0</v>
      </c>
      <c r="AP348" s="130">
        <f t="shared" ref="AP348:BU348" si="5298">IFERROR(IF(AND(AP$6&gt;=$D348,AP$7&lt;=$F348),1,0)*1/(YEARFRAC($D348,$F348)*MiY),0)+IF(AND($D348=$F348,AP$6&lt;=$D348,AP$7&gt;=$F348),1)</f>
        <v>0</v>
      </c>
      <c r="AQ348" s="130">
        <f t="shared" si="5298"/>
        <v>0</v>
      </c>
      <c r="AR348" s="130">
        <f t="shared" si="5298"/>
        <v>0</v>
      </c>
      <c r="AS348" s="130">
        <f t="shared" si="5298"/>
        <v>0</v>
      </c>
      <c r="AT348" s="130">
        <f t="shared" si="5298"/>
        <v>0</v>
      </c>
      <c r="AU348" s="130">
        <f t="shared" si="5298"/>
        <v>0</v>
      </c>
      <c r="AV348" s="130">
        <f t="shared" si="5298"/>
        <v>0</v>
      </c>
      <c r="AW348" s="130">
        <f t="shared" si="5298"/>
        <v>0</v>
      </c>
      <c r="AX348" s="130">
        <f t="shared" si="5298"/>
        <v>0</v>
      </c>
      <c r="AY348" s="130">
        <f t="shared" si="5298"/>
        <v>0</v>
      </c>
      <c r="AZ348" s="130">
        <f t="shared" si="5298"/>
        <v>0</v>
      </c>
      <c r="BA348" s="130">
        <f t="shared" si="5298"/>
        <v>0</v>
      </c>
      <c r="BB348" s="130">
        <f t="shared" si="5298"/>
        <v>0</v>
      </c>
      <c r="BC348" s="130">
        <f t="shared" si="5298"/>
        <v>0</v>
      </c>
      <c r="BD348" s="130">
        <f t="shared" si="5298"/>
        <v>0</v>
      </c>
      <c r="BE348" s="130">
        <f t="shared" si="5298"/>
        <v>0</v>
      </c>
      <c r="BF348" s="130">
        <f t="shared" si="5298"/>
        <v>0</v>
      </c>
      <c r="BG348" s="130">
        <f t="shared" si="5298"/>
        <v>0</v>
      </c>
      <c r="BH348" s="130">
        <f t="shared" si="5298"/>
        <v>0</v>
      </c>
      <c r="BI348" s="130">
        <f t="shared" si="5298"/>
        <v>0</v>
      </c>
      <c r="BJ348" s="130">
        <f t="shared" si="5298"/>
        <v>0</v>
      </c>
      <c r="BK348" s="130">
        <f t="shared" si="5298"/>
        <v>0</v>
      </c>
      <c r="BL348" s="130">
        <f t="shared" si="5298"/>
        <v>0</v>
      </c>
      <c r="BM348" s="130">
        <f t="shared" si="5298"/>
        <v>0</v>
      </c>
      <c r="BN348" s="130">
        <f t="shared" si="5298"/>
        <v>0</v>
      </c>
      <c r="BO348" s="130">
        <f t="shared" si="5298"/>
        <v>0</v>
      </c>
      <c r="BP348" s="130">
        <f t="shared" si="5298"/>
        <v>0</v>
      </c>
      <c r="BQ348" s="130">
        <f t="shared" si="5298"/>
        <v>0</v>
      </c>
      <c r="BR348" s="130">
        <f t="shared" si="5298"/>
        <v>0</v>
      </c>
      <c r="BS348" s="130">
        <f t="shared" si="5298"/>
        <v>0</v>
      </c>
      <c r="BT348" s="130">
        <f t="shared" si="5298"/>
        <v>0</v>
      </c>
      <c r="BU348" s="130">
        <f t="shared" si="5298"/>
        <v>0</v>
      </c>
      <c r="BV348" s="130">
        <f t="shared" ref="BV348:DA348" si="5299">IFERROR(IF(AND(BV$6&gt;=$D348,BV$7&lt;=$F348),1,0)*1/(YEARFRAC($D348,$F348)*MiY),0)+IF(AND($D348=$F348,BV$6&lt;=$D348,BV$7&gt;=$F348),1)</f>
        <v>0</v>
      </c>
      <c r="BW348" s="130">
        <f t="shared" si="5299"/>
        <v>0</v>
      </c>
      <c r="BX348" s="130">
        <f t="shared" si="5299"/>
        <v>0</v>
      </c>
      <c r="BY348" s="130">
        <f t="shared" si="5299"/>
        <v>0</v>
      </c>
      <c r="BZ348" s="130">
        <f t="shared" si="5299"/>
        <v>0</v>
      </c>
      <c r="CA348" s="130">
        <f t="shared" si="5299"/>
        <v>0</v>
      </c>
      <c r="CB348" s="130">
        <f t="shared" si="5299"/>
        <v>0</v>
      </c>
      <c r="CC348" s="130">
        <f t="shared" si="5299"/>
        <v>0</v>
      </c>
      <c r="CD348" s="130">
        <f t="shared" si="5299"/>
        <v>0</v>
      </c>
      <c r="CE348" s="130">
        <f t="shared" si="5299"/>
        <v>0</v>
      </c>
      <c r="CF348" s="130">
        <f t="shared" si="5299"/>
        <v>0</v>
      </c>
      <c r="CG348" s="130">
        <f t="shared" si="5299"/>
        <v>0</v>
      </c>
      <c r="CH348" s="130">
        <f t="shared" si="5299"/>
        <v>0</v>
      </c>
      <c r="CI348" s="130">
        <f t="shared" si="5299"/>
        <v>0</v>
      </c>
      <c r="CJ348" s="130">
        <f t="shared" si="5299"/>
        <v>0</v>
      </c>
      <c r="CK348" s="130">
        <f t="shared" si="5299"/>
        <v>0</v>
      </c>
      <c r="CL348" s="130">
        <f t="shared" si="5299"/>
        <v>0</v>
      </c>
      <c r="CM348" s="130">
        <f t="shared" si="5299"/>
        <v>0</v>
      </c>
      <c r="CN348" s="130">
        <f t="shared" si="5299"/>
        <v>0</v>
      </c>
      <c r="CO348" s="130">
        <f t="shared" si="5299"/>
        <v>0</v>
      </c>
      <c r="CP348" s="130">
        <f t="shared" si="5299"/>
        <v>0</v>
      </c>
      <c r="CQ348" s="130">
        <f t="shared" si="5299"/>
        <v>0</v>
      </c>
      <c r="CR348" s="130">
        <f t="shared" si="5299"/>
        <v>0</v>
      </c>
      <c r="CS348" s="130">
        <f t="shared" si="5299"/>
        <v>0</v>
      </c>
      <c r="CT348" s="130">
        <f t="shared" si="5299"/>
        <v>0</v>
      </c>
      <c r="CU348" s="130">
        <f t="shared" si="5299"/>
        <v>0</v>
      </c>
      <c r="CV348" s="130">
        <f t="shared" si="5299"/>
        <v>0</v>
      </c>
      <c r="CW348" s="130">
        <f t="shared" si="5299"/>
        <v>0</v>
      </c>
      <c r="CX348" s="130">
        <f t="shared" si="5299"/>
        <v>0</v>
      </c>
      <c r="CY348" s="130">
        <f t="shared" si="5299"/>
        <v>0</v>
      </c>
      <c r="CZ348" s="130">
        <f t="shared" si="5299"/>
        <v>0</v>
      </c>
      <c r="DA348" s="130">
        <f t="shared" si="5299"/>
        <v>0</v>
      </c>
      <c r="DB348" s="130">
        <f t="shared" ref="DB348:EB348" si="5300">IFERROR(IF(AND(DB$6&gt;=$D348,DB$7&lt;=$F348),1,0)*1/(YEARFRAC($D348,$F348)*MiY),0)+IF(AND($D348=$F348,DB$6&lt;=$D348,DB$7&gt;=$F348),1)</f>
        <v>0</v>
      </c>
      <c r="DC348" s="130">
        <f t="shared" si="5300"/>
        <v>0</v>
      </c>
      <c r="DD348" s="130">
        <f t="shared" si="5300"/>
        <v>0</v>
      </c>
      <c r="DE348" s="130">
        <f t="shared" si="5300"/>
        <v>0</v>
      </c>
      <c r="DF348" s="130">
        <f t="shared" si="5300"/>
        <v>0</v>
      </c>
      <c r="DG348" s="130">
        <f t="shared" si="5300"/>
        <v>0</v>
      </c>
      <c r="DH348" s="130">
        <f t="shared" si="5300"/>
        <v>0</v>
      </c>
      <c r="DI348" s="130">
        <f t="shared" si="5300"/>
        <v>0</v>
      </c>
      <c r="DJ348" s="130">
        <f t="shared" si="5300"/>
        <v>0</v>
      </c>
      <c r="DK348" s="130">
        <f t="shared" si="5300"/>
        <v>0</v>
      </c>
      <c r="DL348" s="130">
        <f t="shared" si="5300"/>
        <v>0</v>
      </c>
      <c r="DM348" s="130">
        <f t="shared" si="5300"/>
        <v>0</v>
      </c>
      <c r="DN348" s="130">
        <f t="shared" si="5300"/>
        <v>0</v>
      </c>
      <c r="DO348" s="130">
        <f t="shared" si="5300"/>
        <v>0</v>
      </c>
      <c r="DP348" s="130">
        <f t="shared" si="5300"/>
        <v>0</v>
      </c>
      <c r="DQ348" s="130">
        <f t="shared" si="5300"/>
        <v>0</v>
      </c>
      <c r="DR348" s="130">
        <f t="shared" si="5300"/>
        <v>0</v>
      </c>
      <c r="DS348" s="130">
        <f t="shared" si="5300"/>
        <v>0</v>
      </c>
      <c r="DT348" s="130">
        <f t="shared" si="5300"/>
        <v>0</v>
      </c>
      <c r="DU348" s="130">
        <f t="shared" si="5300"/>
        <v>0</v>
      </c>
      <c r="DV348" s="130">
        <f t="shared" si="5300"/>
        <v>0</v>
      </c>
      <c r="DW348" s="130">
        <f t="shared" si="5300"/>
        <v>0</v>
      </c>
      <c r="DX348" s="130">
        <f t="shared" si="5300"/>
        <v>0</v>
      </c>
      <c r="DY348" s="130">
        <f t="shared" si="5300"/>
        <v>0</v>
      </c>
      <c r="DZ348" s="130">
        <f t="shared" si="5300"/>
        <v>0</v>
      </c>
      <c r="EA348" s="130">
        <f t="shared" si="5300"/>
        <v>0</v>
      </c>
      <c r="EB348" s="130">
        <f t="shared" si="5300"/>
        <v>0</v>
      </c>
    </row>
    <row r="349" spans="1:132" outlineLevel="1" x14ac:dyDescent="0.25">
      <c r="C349" t="s">
        <v>422</v>
      </c>
      <c r="D349" s="16">
        <f>Costs!M188</f>
        <v>1952167.5487523598</v>
      </c>
      <c r="G349" s="52" t="s">
        <v>220</v>
      </c>
      <c r="H349" s="66">
        <f t="shared" ref="H349:H351" si="5301">SUM(J349:EB349)</f>
        <v>1952167.5487523593</v>
      </c>
      <c r="J349" s="29">
        <f t="shared" ref="J349" si="5302">$D349*J348</f>
        <v>162680.62906269665</v>
      </c>
      <c r="K349" s="29">
        <f t="shared" ref="K349:BV349" si="5303">$D349*K348</f>
        <v>162680.62906269665</v>
      </c>
      <c r="L349" s="29">
        <f t="shared" si="5303"/>
        <v>162680.62906269665</v>
      </c>
      <c r="M349" s="29">
        <f t="shared" si="5303"/>
        <v>162680.62906269665</v>
      </c>
      <c r="N349" s="29">
        <f t="shared" si="5303"/>
        <v>162680.62906269665</v>
      </c>
      <c r="O349" s="29">
        <f t="shared" si="5303"/>
        <v>162680.62906269665</v>
      </c>
      <c r="P349" s="29">
        <f t="shared" si="5303"/>
        <v>162680.62906269665</v>
      </c>
      <c r="Q349" s="29">
        <f t="shared" si="5303"/>
        <v>162680.62906269665</v>
      </c>
      <c r="R349" s="29">
        <f t="shared" si="5303"/>
        <v>162680.62906269665</v>
      </c>
      <c r="S349" s="29">
        <f t="shared" si="5303"/>
        <v>162680.62906269665</v>
      </c>
      <c r="T349" s="29">
        <f t="shared" si="5303"/>
        <v>162680.62906269665</v>
      </c>
      <c r="U349" s="29">
        <f t="shared" si="5303"/>
        <v>162680.62906269665</v>
      </c>
      <c r="V349" s="29">
        <f t="shared" si="5303"/>
        <v>0</v>
      </c>
      <c r="W349" s="29">
        <f t="shared" si="5303"/>
        <v>0</v>
      </c>
      <c r="X349" s="29">
        <f t="shared" si="5303"/>
        <v>0</v>
      </c>
      <c r="Y349" s="29">
        <f t="shared" si="5303"/>
        <v>0</v>
      </c>
      <c r="Z349" s="29">
        <f t="shared" si="5303"/>
        <v>0</v>
      </c>
      <c r="AA349" s="29">
        <f t="shared" si="5303"/>
        <v>0</v>
      </c>
      <c r="AB349" s="29">
        <f t="shared" si="5303"/>
        <v>0</v>
      </c>
      <c r="AC349" s="29">
        <f t="shared" si="5303"/>
        <v>0</v>
      </c>
      <c r="AD349" s="29">
        <f t="shared" si="5303"/>
        <v>0</v>
      </c>
      <c r="AE349" s="29">
        <f t="shared" si="5303"/>
        <v>0</v>
      </c>
      <c r="AF349" s="29">
        <f t="shared" si="5303"/>
        <v>0</v>
      </c>
      <c r="AG349" s="29">
        <f t="shared" si="5303"/>
        <v>0</v>
      </c>
      <c r="AH349" s="29">
        <f t="shared" si="5303"/>
        <v>0</v>
      </c>
      <c r="AI349" s="29">
        <f t="shared" si="5303"/>
        <v>0</v>
      </c>
      <c r="AJ349" s="29">
        <f t="shared" si="5303"/>
        <v>0</v>
      </c>
      <c r="AK349" s="29">
        <f t="shared" si="5303"/>
        <v>0</v>
      </c>
      <c r="AL349" s="29">
        <f t="shared" si="5303"/>
        <v>0</v>
      </c>
      <c r="AM349" s="29">
        <f t="shared" si="5303"/>
        <v>0</v>
      </c>
      <c r="AN349" s="29">
        <f t="shared" si="5303"/>
        <v>0</v>
      </c>
      <c r="AO349" s="29">
        <f t="shared" si="5303"/>
        <v>0</v>
      </c>
      <c r="AP349" s="29">
        <f t="shared" si="5303"/>
        <v>0</v>
      </c>
      <c r="AQ349" s="29">
        <f t="shared" si="5303"/>
        <v>0</v>
      </c>
      <c r="AR349" s="29">
        <f t="shared" si="5303"/>
        <v>0</v>
      </c>
      <c r="AS349" s="29">
        <f t="shared" si="5303"/>
        <v>0</v>
      </c>
      <c r="AT349" s="29">
        <f t="shared" si="5303"/>
        <v>0</v>
      </c>
      <c r="AU349" s="29">
        <f t="shared" si="5303"/>
        <v>0</v>
      </c>
      <c r="AV349" s="29">
        <f t="shared" si="5303"/>
        <v>0</v>
      </c>
      <c r="AW349" s="29">
        <f t="shared" si="5303"/>
        <v>0</v>
      </c>
      <c r="AX349" s="29">
        <f t="shared" si="5303"/>
        <v>0</v>
      </c>
      <c r="AY349" s="29">
        <f t="shared" si="5303"/>
        <v>0</v>
      </c>
      <c r="AZ349" s="29">
        <f t="shared" si="5303"/>
        <v>0</v>
      </c>
      <c r="BA349" s="29">
        <f t="shared" si="5303"/>
        <v>0</v>
      </c>
      <c r="BB349" s="29">
        <f t="shared" si="5303"/>
        <v>0</v>
      </c>
      <c r="BC349" s="29">
        <f t="shared" si="5303"/>
        <v>0</v>
      </c>
      <c r="BD349" s="29">
        <f t="shared" si="5303"/>
        <v>0</v>
      </c>
      <c r="BE349" s="29">
        <f t="shared" si="5303"/>
        <v>0</v>
      </c>
      <c r="BF349" s="29">
        <f t="shared" si="5303"/>
        <v>0</v>
      </c>
      <c r="BG349" s="29">
        <f t="shared" si="5303"/>
        <v>0</v>
      </c>
      <c r="BH349" s="29">
        <f t="shared" si="5303"/>
        <v>0</v>
      </c>
      <c r="BI349" s="29">
        <f t="shared" si="5303"/>
        <v>0</v>
      </c>
      <c r="BJ349" s="29">
        <f t="shared" si="5303"/>
        <v>0</v>
      </c>
      <c r="BK349" s="29">
        <f t="shared" si="5303"/>
        <v>0</v>
      </c>
      <c r="BL349" s="29">
        <f t="shared" si="5303"/>
        <v>0</v>
      </c>
      <c r="BM349" s="29">
        <f t="shared" si="5303"/>
        <v>0</v>
      </c>
      <c r="BN349" s="29">
        <f t="shared" si="5303"/>
        <v>0</v>
      </c>
      <c r="BO349" s="29">
        <f t="shared" si="5303"/>
        <v>0</v>
      </c>
      <c r="BP349" s="29">
        <f t="shared" si="5303"/>
        <v>0</v>
      </c>
      <c r="BQ349" s="29">
        <f t="shared" si="5303"/>
        <v>0</v>
      </c>
      <c r="BR349" s="29">
        <f t="shared" si="5303"/>
        <v>0</v>
      </c>
      <c r="BS349" s="29">
        <f t="shared" si="5303"/>
        <v>0</v>
      </c>
      <c r="BT349" s="29">
        <f t="shared" si="5303"/>
        <v>0</v>
      </c>
      <c r="BU349" s="29">
        <f t="shared" si="5303"/>
        <v>0</v>
      </c>
      <c r="BV349" s="29">
        <f t="shared" si="5303"/>
        <v>0</v>
      </c>
      <c r="BW349" s="29">
        <f t="shared" ref="BW349:EB349" si="5304">$D349*BW348</f>
        <v>0</v>
      </c>
      <c r="BX349" s="29">
        <f t="shared" si="5304"/>
        <v>0</v>
      </c>
      <c r="BY349" s="29">
        <f t="shared" si="5304"/>
        <v>0</v>
      </c>
      <c r="BZ349" s="29">
        <f t="shared" si="5304"/>
        <v>0</v>
      </c>
      <c r="CA349" s="29">
        <f t="shared" si="5304"/>
        <v>0</v>
      </c>
      <c r="CB349" s="29">
        <f t="shared" si="5304"/>
        <v>0</v>
      </c>
      <c r="CC349" s="29">
        <f t="shared" si="5304"/>
        <v>0</v>
      </c>
      <c r="CD349" s="29">
        <f t="shared" si="5304"/>
        <v>0</v>
      </c>
      <c r="CE349" s="29">
        <f t="shared" si="5304"/>
        <v>0</v>
      </c>
      <c r="CF349" s="29">
        <f t="shared" si="5304"/>
        <v>0</v>
      </c>
      <c r="CG349" s="29">
        <f t="shared" si="5304"/>
        <v>0</v>
      </c>
      <c r="CH349" s="29">
        <f t="shared" si="5304"/>
        <v>0</v>
      </c>
      <c r="CI349" s="29">
        <f t="shared" si="5304"/>
        <v>0</v>
      </c>
      <c r="CJ349" s="29">
        <f t="shared" si="5304"/>
        <v>0</v>
      </c>
      <c r="CK349" s="29">
        <f t="shared" si="5304"/>
        <v>0</v>
      </c>
      <c r="CL349" s="29">
        <f t="shared" si="5304"/>
        <v>0</v>
      </c>
      <c r="CM349" s="29">
        <f t="shared" si="5304"/>
        <v>0</v>
      </c>
      <c r="CN349" s="29">
        <f t="shared" si="5304"/>
        <v>0</v>
      </c>
      <c r="CO349" s="29">
        <f t="shared" si="5304"/>
        <v>0</v>
      </c>
      <c r="CP349" s="29">
        <f t="shared" si="5304"/>
        <v>0</v>
      </c>
      <c r="CQ349" s="29">
        <f t="shared" si="5304"/>
        <v>0</v>
      </c>
      <c r="CR349" s="29">
        <f t="shared" si="5304"/>
        <v>0</v>
      </c>
      <c r="CS349" s="29">
        <f t="shared" si="5304"/>
        <v>0</v>
      </c>
      <c r="CT349" s="29">
        <f t="shared" si="5304"/>
        <v>0</v>
      </c>
      <c r="CU349" s="29">
        <f t="shared" si="5304"/>
        <v>0</v>
      </c>
      <c r="CV349" s="29">
        <f t="shared" si="5304"/>
        <v>0</v>
      </c>
      <c r="CW349" s="29">
        <f t="shared" si="5304"/>
        <v>0</v>
      </c>
      <c r="CX349" s="29">
        <f t="shared" si="5304"/>
        <v>0</v>
      </c>
      <c r="CY349" s="29">
        <f t="shared" si="5304"/>
        <v>0</v>
      </c>
      <c r="CZ349" s="29">
        <f t="shared" si="5304"/>
        <v>0</v>
      </c>
      <c r="DA349" s="29">
        <f t="shared" si="5304"/>
        <v>0</v>
      </c>
      <c r="DB349" s="29">
        <f t="shared" si="5304"/>
        <v>0</v>
      </c>
      <c r="DC349" s="29">
        <f t="shared" si="5304"/>
        <v>0</v>
      </c>
      <c r="DD349" s="29">
        <f t="shared" si="5304"/>
        <v>0</v>
      </c>
      <c r="DE349" s="29">
        <f t="shared" si="5304"/>
        <v>0</v>
      </c>
      <c r="DF349" s="29">
        <f t="shared" si="5304"/>
        <v>0</v>
      </c>
      <c r="DG349" s="29">
        <f t="shared" si="5304"/>
        <v>0</v>
      </c>
      <c r="DH349" s="29">
        <f t="shared" si="5304"/>
        <v>0</v>
      </c>
      <c r="DI349" s="29">
        <f t="shared" si="5304"/>
        <v>0</v>
      </c>
      <c r="DJ349" s="29">
        <f t="shared" si="5304"/>
        <v>0</v>
      </c>
      <c r="DK349" s="29">
        <f t="shared" si="5304"/>
        <v>0</v>
      </c>
      <c r="DL349" s="29">
        <f t="shared" si="5304"/>
        <v>0</v>
      </c>
      <c r="DM349" s="29">
        <f t="shared" si="5304"/>
        <v>0</v>
      </c>
      <c r="DN349" s="29">
        <f t="shared" si="5304"/>
        <v>0</v>
      </c>
      <c r="DO349" s="29">
        <f t="shared" si="5304"/>
        <v>0</v>
      </c>
      <c r="DP349" s="29">
        <f t="shared" si="5304"/>
        <v>0</v>
      </c>
      <c r="DQ349" s="29">
        <f t="shared" si="5304"/>
        <v>0</v>
      </c>
      <c r="DR349" s="29">
        <f t="shared" si="5304"/>
        <v>0</v>
      </c>
      <c r="DS349" s="29">
        <f t="shared" si="5304"/>
        <v>0</v>
      </c>
      <c r="DT349" s="29">
        <f t="shared" si="5304"/>
        <v>0</v>
      </c>
      <c r="DU349" s="29">
        <f t="shared" si="5304"/>
        <v>0</v>
      </c>
      <c r="DV349" s="29">
        <f t="shared" si="5304"/>
        <v>0</v>
      </c>
      <c r="DW349" s="29">
        <f t="shared" si="5304"/>
        <v>0</v>
      </c>
      <c r="DX349" s="29">
        <f t="shared" si="5304"/>
        <v>0</v>
      </c>
      <c r="DY349" s="29">
        <f t="shared" si="5304"/>
        <v>0</v>
      </c>
      <c r="DZ349" s="29">
        <f t="shared" si="5304"/>
        <v>0</v>
      </c>
      <c r="EA349" s="29">
        <f t="shared" si="5304"/>
        <v>0</v>
      </c>
      <c r="EB349" s="29">
        <f t="shared" si="5304"/>
        <v>0</v>
      </c>
    </row>
    <row r="350" spans="1:132" outlineLevel="1" x14ac:dyDescent="0.25">
      <c r="C350" s="34" t="s">
        <v>417</v>
      </c>
      <c r="D350" s="34"/>
      <c r="E350" s="34"/>
      <c r="F350" s="34"/>
      <c r="G350" s="67" t="s">
        <v>215</v>
      </c>
      <c r="H350" s="34"/>
      <c r="I350" s="34"/>
      <c r="J350" s="126">
        <f>J$13</f>
        <v>1</v>
      </c>
      <c r="K350" s="126">
        <f t="shared" ref="K350:BV350" si="5305">K$13</f>
        <v>1.0026792493128671</v>
      </c>
      <c r="L350" s="126">
        <f t="shared" si="5305"/>
        <v>1.0056539350998608</v>
      </c>
      <c r="M350" s="126">
        <f t="shared" si="5305"/>
        <v>1.0085410656939733</v>
      </c>
      <c r="N350" s="126">
        <f t="shared" si="5305"/>
        <v>1.0114364849476103</v>
      </c>
      <c r="O350" s="126">
        <f t="shared" si="5305"/>
        <v>1.0143402166566737</v>
      </c>
      <c r="P350" s="126">
        <f t="shared" si="5305"/>
        <v>1.0172522846853813</v>
      </c>
      <c r="Q350" s="126">
        <f t="shared" si="5305"/>
        <v>1.0201727129664624</v>
      </c>
      <c r="R350" s="126">
        <f t="shared" si="5305"/>
        <v>1.0231015255013547</v>
      </c>
      <c r="S350" s="126">
        <f t="shared" si="5305"/>
        <v>1.0260387463604019</v>
      </c>
      <c r="T350" s="126">
        <f t="shared" si="5305"/>
        <v>1.028984399683051</v>
      </c>
      <c r="U350" s="126">
        <f t="shared" si="5305"/>
        <v>1.0319385096780509</v>
      </c>
      <c r="V350" s="126">
        <f t="shared" si="5305"/>
        <v>1.0349011006236515</v>
      </c>
      <c r="W350" s="126">
        <f t="shared" si="5305"/>
        <v>1.0377730230388176</v>
      </c>
      <c r="X350" s="126">
        <f t="shared" si="5305"/>
        <v>1.0408518228283561</v>
      </c>
      <c r="Y350" s="126">
        <f t="shared" si="5305"/>
        <v>1.0438400029932626</v>
      </c>
      <c r="Z350" s="126">
        <f t="shared" si="5305"/>
        <v>1.046836761920777</v>
      </c>
      <c r="AA350" s="126">
        <f t="shared" si="5305"/>
        <v>1.0498421242396576</v>
      </c>
      <c r="AB350" s="126">
        <f t="shared" si="5305"/>
        <v>1.05285611464937</v>
      </c>
      <c r="AC350" s="126">
        <f t="shared" si="5305"/>
        <v>1.0558787579202888</v>
      </c>
      <c r="AD350" s="126">
        <f t="shared" si="5305"/>
        <v>1.0589100788939025</v>
      </c>
      <c r="AE350" s="126">
        <f t="shared" si="5305"/>
        <v>1.0619501024830165</v>
      </c>
      <c r="AF350" s="126">
        <f t="shared" si="5305"/>
        <v>1.0649988536719583</v>
      </c>
      <c r="AG350" s="126">
        <f t="shared" si="5305"/>
        <v>1.0680563575167832</v>
      </c>
      <c r="AH350" s="126">
        <f t="shared" si="5305"/>
        <v>1.0711226391454798</v>
      </c>
      <c r="AI350" s="126">
        <f t="shared" si="5305"/>
        <v>1.0739924437404067</v>
      </c>
      <c r="AJ350" s="126">
        <f t="shared" si="5305"/>
        <v>1.0771786970311998</v>
      </c>
      <c r="AK350" s="126">
        <f t="shared" si="5305"/>
        <v>1.0802711679727233</v>
      </c>
      <c r="AL350" s="126">
        <f t="shared" si="5305"/>
        <v>1.0833725170851116</v>
      </c>
      <c r="AM350" s="126">
        <f t="shared" si="5305"/>
        <v>1.0864827698566941</v>
      </c>
      <c r="AN350" s="126">
        <f t="shared" si="5305"/>
        <v>1.0896019518489746</v>
      </c>
      <c r="AO350" s="126">
        <f t="shared" si="5305"/>
        <v>1.0927300886968412</v>
      </c>
      <c r="AP350" s="126">
        <f t="shared" si="5305"/>
        <v>1.0958672061087775</v>
      </c>
      <c r="AQ350" s="126">
        <f t="shared" si="5305"/>
        <v>1.0990133298670732</v>
      </c>
      <c r="AR350" s="126">
        <f t="shared" si="5305"/>
        <v>1.1021684858280367</v>
      </c>
      <c r="AS350" s="126">
        <f t="shared" si="5305"/>
        <v>1.1053326999222071</v>
      </c>
      <c r="AT350" s="126">
        <f t="shared" si="5305"/>
        <v>1.1085059981545673</v>
      </c>
      <c r="AU350" s="126">
        <f t="shared" si="5305"/>
        <v>1.111475962088432</v>
      </c>
      <c r="AV350" s="126">
        <f t="shared" si="5305"/>
        <v>1.1147734191259395</v>
      </c>
      <c r="AW350" s="126">
        <f t="shared" si="5305"/>
        <v>1.1179738207069689</v>
      </c>
      <c r="AX350" s="126">
        <f t="shared" si="5305"/>
        <v>1.1211834103167977</v>
      </c>
      <c r="AY350" s="126">
        <f t="shared" si="5305"/>
        <v>1.1244022143333261</v>
      </c>
      <c r="AZ350" s="126">
        <f t="shared" si="5305"/>
        <v>1.1276302592101826</v>
      </c>
      <c r="BA350" s="126">
        <f t="shared" si="5305"/>
        <v>1.1308675714769412</v>
      </c>
      <c r="BB350" s="126">
        <f t="shared" si="5305"/>
        <v>1.1341141777393395</v>
      </c>
      <c r="BC350" s="126">
        <f t="shared" si="5305"/>
        <v>1.1373701046794982</v>
      </c>
      <c r="BD350" s="126">
        <f t="shared" si="5305"/>
        <v>1.1406353790561385</v>
      </c>
      <c r="BE350" s="126">
        <f t="shared" si="5305"/>
        <v>1.1439100277048042</v>
      </c>
      <c r="BF350" s="126">
        <f t="shared" si="5305"/>
        <v>1.1471940775380809</v>
      </c>
      <c r="BG350" s="126">
        <f t="shared" si="5305"/>
        <v>1.15026769648205</v>
      </c>
      <c r="BH350" s="126">
        <f t="shared" si="5305"/>
        <v>1.1536802383994258</v>
      </c>
      <c r="BI350" s="126">
        <f t="shared" si="5305"/>
        <v>1.1569923375180708</v>
      </c>
      <c r="BJ350" s="126">
        <f t="shared" si="5305"/>
        <v>1.1603139453378331</v>
      </c>
      <c r="BK350" s="126">
        <f t="shared" si="5305"/>
        <v>1.1636450891572303</v>
      </c>
      <c r="BL350" s="126">
        <f t="shared" si="5305"/>
        <v>1.1669857963531516</v>
      </c>
      <c r="BM350" s="126">
        <f t="shared" si="5305"/>
        <v>1.1703360943810825</v>
      </c>
      <c r="BN350" s="126">
        <f t="shared" si="5305"/>
        <v>1.1736960107753303</v>
      </c>
      <c r="BO350" s="126">
        <f t="shared" si="5305"/>
        <v>1.1770655731492505</v>
      </c>
      <c r="BP350" s="126">
        <f t="shared" si="5305"/>
        <v>1.180444809195474</v>
      </c>
      <c r="BQ350" s="126">
        <f t="shared" si="5305"/>
        <v>1.1838337466861339</v>
      </c>
      <c r="BR350" s="126">
        <f t="shared" si="5305"/>
        <v>1.1872324134730949</v>
      </c>
      <c r="BS350" s="126">
        <f t="shared" si="5305"/>
        <v>1.1905270658589224</v>
      </c>
      <c r="BT350" s="126">
        <f t="shared" si="5305"/>
        <v>1.1940590467434065</v>
      </c>
      <c r="BU350" s="126">
        <f t="shared" si="5305"/>
        <v>1.1974870693312041</v>
      </c>
      <c r="BV350" s="126">
        <f t="shared" si="5305"/>
        <v>1.2009249334246579</v>
      </c>
      <c r="BW350" s="126">
        <f t="shared" ref="BW350:EB350" si="5306">BW$13</f>
        <v>1.204372667277734</v>
      </c>
      <c r="BX350" s="126">
        <f t="shared" si="5306"/>
        <v>1.2078302992255125</v>
      </c>
      <c r="BY350" s="126">
        <f t="shared" si="5306"/>
        <v>1.2112978576844211</v>
      </c>
      <c r="BZ350" s="126">
        <f t="shared" si="5306"/>
        <v>1.2147753711524676</v>
      </c>
      <c r="CA350" s="126">
        <f t="shared" si="5306"/>
        <v>1.2182628682094752</v>
      </c>
      <c r="CB350" s="126">
        <f t="shared" si="5306"/>
        <v>1.2217603775173165</v>
      </c>
      <c r="CC350" s="126">
        <f t="shared" si="5306"/>
        <v>1.2252679278201495</v>
      </c>
      <c r="CD350" s="126">
        <f t="shared" si="5306"/>
        <v>1.2287855479446541</v>
      </c>
      <c r="CE350" s="126">
        <f t="shared" si="5306"/>
        <v>1.232077770779646</v>
      </c>
      <c r="CF350" s="126">
        <f t="shared" si="5306"/>
        <v>1.23573302168438</v>
      </c>
      <c r="CG350" s="126">
        <f t="shared" si="5306"/>
        <v>1.2392806860334544</v>
      </c>
      <c r="CH350" s="126">
        <f t="shared" si="5306"/>
        <v>1.2428385353675644</v>
      </c>
      <c r="CI350" s="126">
        <f t="shared" si="5306"/>
        <v>1.2464065989267703</v>
      </c>
      <c r="CJ350" s="126">
        <f t="shared" si="5306"/>
        <v>1.2499849060350778</v>
      </c>
      <c r="CK350" s="126">
        <f t="shared" si="5306"/>
        <v>1.2535734861006791</v>
      </c>
      <c r="CL350" s="126">
        <f t="shared" si="5306"/>
        <v>1.257172368616194</v>
      </c>
      <c r="CM350" s="126">
        <f t="shared" si="5306"/>
        <v>1.2607815831589126</v>
      </c>
      <c r="CN350" s="126">
        <f t="shared" si="5306"/>
        <v>1.2644011593910389</v>
      </c>
      <c r="CO350" s="126">
        <f t="shared" si="5306"/>
        <v>1.2680311270599336</v>
      </c>
      <c r="CP350" s="126">
        <f t="shared" si="5306"/>
        <v>1.2716715159983594</v>
      </c>
      <c r="CQ350" s="126">
        <f t="shared" si="5306"/>
        <v>1.2750786410337906</v>
      </c>
      <c r="CR350" s="126">
        <f t="shared" si="5306"/>
        <v>1.2788614642181557</v>
      </c>
      <c r="CS350" s="126">
        <f t="shared" si="5306"/>
        <v>1.2825329459576562</v>
      </c>
      <c r="CT350" s="126">
        <f t="shared" si="5306"/>
        <v>1.2862149681493797</v>
      </c>
      <c r="CU350" s="126">
        <f t="shared" si="5306"/>
        <v>1.289907561053897</v>
      </c>
      <c r="CV350" s="126">
        <f t="shared" si="5306"/>
        <v>1.293610755018654</v>
      </c>
      <c r="CW350" s="126">
        <f t="shared" si="5306"/>
        <v>1.2973245804782207</v>
      </c>
      <c r="CX350" s="126">
        <f t="shared" si="5306"/>
        <v>1.3010490679545423</v>
      </c>
      <c r="CY350" s="126">
        <f t="shared" si="5306"/>
        <v>1.304784248057189</v>
      </c>
      <c r="CZ350" s="126">
        <f t="shared" si="5306"/>
        <v>1.3085301514836076</v>
      </c>
      <c r="DA350" s="126">
        <f t="shared" si="5306"/>
        <v>1.3122868090193751</v>
      </c>
      <c r="DB350" s="126">
        <f t="shared" si="5306"/>
        <v>1.3160542515384499</v>
      </c>
      <c r="DC350" s="126">
        <f t="shared" si="5306"/>
        <v>1.3195802889875801</v>
      </c>
      <c r="DD350" s="126">
        <f t="shared" si="5306"/>
        <v>1.323495136864544</v>
      </c>
      <c r="DE350" s="126">
        <f t="shared" si="5306"/>
        <v>1.3272947573576725</v>
      </c>
      <c r="DF350" s="126">
        <f t="shared" si="5306"/>
        <v>1.3311052861764079</v>
      </c>
      <c r="DG350" s="126">
        <f t="shared" si="5306"/>
        <v>1.3349267546374479</v>
      </c>
      <c r="DH350" s="126">
        <f t="shared" si="5306"/>
        <v>1.3387591941473977</v>
      </c>
      <c r="DI350" s="126">
        <f t="shared" si="5306"/>
        <v>1.3426026362030277</v>
      </c>
      <c r="DJ350" s="126">
        <f t="shared" si="5306"/>
        <v>1.3464571123915319</v>
      </c>
      <c r="DK350" s="126">
        <f t="shared" si="5306"/>
        <v>1.3503226543907885</v>
      </c>
      <c r="DL350" s="126">
        <f t="shared" si="5306"/>
        <v>1.3541992939696192</v>
      </c>
      <c r="DM350" s="126">
        <f t="shared" si="5306"/>
        <v>1.358087062988051</v>
      </c>
      <c r="DN350" s="126">
        <f t="shared" si="5306"/>
        <v>1.361985993397578</v>
      </c>
      <c r="DO350" s="126">
        <f t="shared" si="5306"/>
        <v>1.3657655991021458</v>
      </c>
      <c r="DP350" s="126">
        <f t="shared" si="5306"/>
        <v>1.3698174666548035</v>
      </c>
      <c r="DQ350" s="126">
        <f t="shared" si="5306"/>
        <v>1.3737500738651915</v>
      </c>
      <c r="DR350" s="126">
        <f t="shared" si="5306"/>
        <v>1.3776939711925826</v>
      </c>
      <c r="DS350" s="126">
        <f t="shared" si="5306"/>
        <v>1.381649191049759</v>
      </c>
      <c r="DT350" s="126">
        <f t="shared" si="5306"/>
        <v>1.385615765942557</v>
      </c>
      <c r="DU350" s="126">
        <f t="shared" si="5306"/>
        <v>1.3895937284701338</v>
      </c>
      <c r="DV350" s="126">
        <f t="shared" si="5306"/>
        <v>1.3935831113252357</v>
      </c>
      <c r="DW350" s="126">
        <f t="shared" si="5306"/>
        <v>1.3975839472944662</v>
      </c>
      <c r="DX350" s="126">
        <f t="shared" si="5306"/>
        <v>1.401596269258556</v>
      </c>
      <c r="DY350" s="126">
        <f t="shared" si="5306"/>
        <v>1.4056201101926329</v>
      </c>
      <c r="DZ350" s="126">
        <f t="shared" si="5306"/>
        <v>1.4096555031664932</v>
      </c>
      <c r="EA350" s="126">
        <f t="shared" si="5306"/>
        <v>1.4134323217047313</v>
      </c>
      <c r="EB350" s="126">
        <f t="shared" si="5306"/>
        <v>1.4176256038945581</v>
      </c>
    </row>
    <row r="351" spans="1:132" ht="13" x14ac:dyDescent="0.3">
      <c r="C351" s="36" t="str">
        <f>"TOTAL "&amp;UPPER(B346)&amp;" COSTS"</f>
        <v>TOTAL SALEYARDS COSTS</v>
      </c>
      <c r="D351" s="38"/>
      <c r="E351" s="38"/>
      <c r="F351" s="38"/>
      <c r="G351" s="52" t="s">
        <v>220</v>
      </c>
      <c r="H351" s="51">
        <f t="shared" si="5301"/>
        <v>1983099.5021254739</v>
      </c>
      <c r="I351" s="38"/>
      <c r="J351" s="37">
        <f>J349*J350</f>
        <v>162680.62906269665</v>
      </c>
      <c r="K351" s="37">
        <f t="shared" ref="K351:BV351" si="5307">K349*K350</f>
        <v>163116.49102632966</v>
      </c>
      <c r="L351" s="37">
        <f t="shared" si="5307"/>
        <v>163600.41478142166</v>
      </c>
      <c r="M351" s="37">
        <f t="shared" si="5307"/>
        <v>164070.09500265805</v>
      </c>
      <c r="N351" s="37">
        <f t="shared" si="5307"/>
        <v>164541.12362823996</v>
      </c>
      <c r="O351" s="37">
        <f t="shared" si="5307"/>
        <v>165013.50452929968</v>
      </c>
      <c r="P351" s="37">
        <f t="shared" si="5307"/>
        <v>165487.24158808321</v>
      </c>
      <c r="Q351" s="37">
        <f t="shared" si="5307"/>
        <v>165962.33869798196</v>
      </c>
      <c r="R351" s="37">
        <f t="shared" si="5307"/>
        <v>166438.79976356495</v>
      </c>
      <c r="S351" s="37">
        <f t="shared" si="5307"/>
        <v>166916.62870061083</v>
      </c>
      <c r="T351" s="37">
        <f t="shared" si="5307"/>
        <v>167395.82943614002</v>
      </c>
      <c r="U351" s="37">
        <f t="shared" si="5307"/>
        <v>167876.40590844699</v>
      </c>
      <c r="V351" s="37">
        <f t="shared" si="5307"/>
        <v>0</v>
      </c>
      <c r="W351" s="37">
        <f t="shared" si="5307"/>
        <v>0</v>
      </c>
      <c r="X351" s="37">
        <f t="shared" si="5307"/>
        <v>0</v>
      </c>
      <c r="Y351" s="37">
        <f t="shared" si="5307"/>
        <v>0</v>
      </c>
      <c r="Z351" s="37">
        <f t="shared" si="5307"/>
        <v>0</v>
      </c>
      <c r="AA351" s="37">
        <f t="shared" si="5307"/>
        <v>0</v>
      </c>
      <c r="AB351" s="37">
        <f t="shared" si="5307"/>
        <v>0</v>
      </c>
      <c r="AC351" s="37">
        <f t="shared" si="5307"/>
        <v>0</v>
      </c>
      <c r="AD351" s="37">
        <f t="shared" si="5307"/>
        <v>0</v>
      </c>
      <c r="AE351" s="37">
        <f t="shared" si="5307"/>
        <v>0</v>
      </c>
      <c r="AF351" s="37">
        <f t="shared" si="5307"/>
        <v>0</v>
      </c>
      <c r="AG351" s="37">
        <f t="shared" si="5307"/>
        <v>0</v>
      </c>
      <c r="AH351" s="37">
        <f t="shared" si="5307"/>
        <v>0</v>
      </c>
      <c r="AI351" s="37">
        <f t="shared" si="5307"/>
        <v>0</v>
      </c>
      <c r="AJ351" s="37">
        <f t="shared" si="5307"/>
        <v>0</v>
      </c>
      <c r="AK351" s="37">
        <f t="shared" si="5307"/>
        <v>0</v>
      </c>
      <c r="AL351" s="37">
        <f t="shared" si="5307"/>
        <v>0</v>
      </c>
      <c r="AM351" s="37">
        <f t="shared" si="5307"/>
        <v>0</v>
      </c>
      <c r="AN351" s="37">
        <f t="shared" si="5307"/>
        <v>0</v>
      </c>
      <c r="AO351" s="37">
        <f t="shared" si="5307"/>
        <v>0</v>
      </c>
      <c r="AP351" s="37">
        <f t="shared" si="5307"/>
        <v>0</v>
      </c>
      <c r="AQ351" s="37">
        <f t="shared" si="5307"/>
        <v>0</v>
      </c>
      <c r="AR351" s="37">
        <f t="shared" si="5307"/>
        <v>0</v>
      </c>
      <c r="AS351" s="37">
        <f t="shared" si="5307"/>
        <v>0</v>
      </c>
      <c r="AT351" s="37">
        <f t="shared" si="5307"/>
        <v>0</v>
      </c>
      <c r="AU351" s="37">
        <f t="shared" si="5307"/>
        <v>0</v>
      </c>
      <c r="AV351" s="37">
        <f t="shared" si="5307"/>
        <v>0</v>
      </c>
      <c r="AW351" s="37">
        <f t="shared" si="5307"/>
        <v>0</v>
      </c>
      <c r="AX351" s="37">
        <f t="shared" si="5307"/>
        <v>0</v>
      </c>
      <c r="AY351" s="37">
        <f t="shared" si="5307"/>
        <v>0</v>
      </c>
      <c r="AZ351" s="37">
        <f t="shared" si="5307"/>
        <v>0</v>
      </c>
      <c r="BA351" s="37">
        <f t="shared" si="5307"/>
        <v>0</v>
      </c>
      <c r="BB351" s="37">
        <f t="shared" si="5307"/>
        <v>0</v>
      </c>
      <c r="BC351" s="37">
        <f t="shared" si="5307"/>
        <v>0</v>
      </c>
      <c r="BD351" s="37">
        <f t="shared" si="5307"/>
        <v>0</v>
      </c>
      <c r="BE351" s="37">
        <f t="shared" si="5307"/>
        <v>0</v>
      </c>
      <c r="BF351" s="37">
        <f t="shared" si="5307"/>
        <v>0</v>
      </c>
      <c r="BG351" s="37">
        <f t="shared" si="5307"/>
        <v>0</v>
      </c>
      <c r="BH351" s="37">
        <f t="shared" si="5307"/>
        <v>0</v>
      </c>
      <c r="BI351" s="37">
        <f t="shared" si="5307"/>
        <v>0</v>
      </c>
      <c r="BJ351" s="37">
        <f t="shared" si="5307"/>
        <v>0</v>
      </c>
      <c r="BK351" s="37">
        <f t="shared" si="5307"/>
        <v>0</v>
      </c>
      <c r="BL351" s="37">
        <f t="shared" si="5307"/>
        <v>0</v>
      </c>
      <c r="BM351" s="37">
        <f t="shared" si="5307"/>
        <v>0</v>
      </c>
      <c r="BN351" s="37">
        <f t="shared" si="5307"/>
        <v>0</v>
      </c>
      <c r="BO351" s="37">
        <f t="shared" si="5307"/>
        <v>0</v>
      </c>
      <c r="BP351" s="37">
        <f t="shared" si="5307"/>
        <v>0</v>
      </c>
      <c r="BQ351" s="37">
        <f t="shared" si="5307"/>
        <v>0</v>
      </c>
      <c r="BR351" s="37">
        <f t="shared" si="5307"/>
        <v>0</v>
      </c>
      <c r="BS351" s="37">
        <f t="shared" si="5307"/>
        <v>0</v>
      </c>
      <c r="BT351" s="37">
        <f t="shared" si="5307"/>
        <v>0</v>
      </c>
      <c r="BU351" s="37">
        <f t="shared" si="5307"/>
        <v>0</v>
      </c>
      <c r="BV351" s="37">
        <f t="shared" si="5307"/>
        <v>0</v>
      </c>
      <c r="BW351" s="37">
        <f t="shared" ref="BW351:EB351" si="5308">BW349*BW350</f>
        <v>0</v>
      </c>
      <c r="BX351" s="37">
        <f t="shared" si="5308"/>
        <v>0</v>
      </c>
      <c r="BY351" s="37">
        <f t="shared" si="5308"/>
        <v>0</v>
      </c>
      <c r="BZ351" s="37">
        <f t="shared" si="5308"/>
        <v>0</v>
      </c>
      <c r="CA351" s="37">
        <f t="shared" si="5308"/>
        <v>0</v>
      </c>
      <c r="CB351" s="37">
        <f t="shared" si="5308"/>
        <v>0</v>
      </c>
      <c r="CC351" s="37">
        <f t="shared" si="5308"/>
        <v>0</v>
      </c>
      <c r="CD351" s="37">
        <f t="shared" si="5308"/>
        <v>0</v>
      </c>
      <c r="CE351" s="37">
        <f t="shared" si="5308"/>
        <v>0</v>
      </c>
      <c r="CF351" s="37">
        <f t="shared" si="5308"/>
        <v>0</v>
      </c>
      <c r="CG351" s="37">
        <f t="shared" si="5308"/>
        <v>0</v>
      </c>
      <c r="CH351" s="37">
        <f t="shared" si="5308"/>
        <v>0</v>
      </c>
      <c r="CI351" s="37">
        <f t="shared" si="5308"/>
        <v>0</v>
      </c>
      <c r="CJ351" s="37">
        <f t="shared" si="5308"/>
        <v>0</v>
      </c>
      <c r="CK351" s="37">
        <f t="shared" si="5308"/>
        <v>0</v>
      </c>
      <c r="CL351" s="37">
        <f t="shared" si="5308"/>
        <v>0</v>
      </c>
      <c r="CM351" s="37">
        <f t="shared" si="5308"/>
        <v>0</v>
      </c>
      <c r="CN351" s="37">
        <f t="shared" si="5308"/>
        <v>0</v>
      </c>
      <c r="CO351" s="37">
        <f t="shared" si="5308"/>
        <v>0</v>
      </c>
      <c r="CP351" s="37">
        <f t="shared" si="5308"/>
        <v>0</v>
      </c>
      <c r="CQ351" s="37">
        <f t="shared" si="5308"/>
        <v>0</v>
      </c>
      <c r="CR351" s="37">
        <f t="shared" si="5308"/>
        <v>0</v>
      </c>
      <c r="CS351" s="37">
        <f t="shared" si="5308"/>
        <v>0</v>
      </c>
      <c r="CT351" s="37">
        <f t="shared" si="5308"/>
        <v>0</v>
      </c>
      <c r="CU351" s="37">
        <f t="shared" si="5308"/>
        <v>0</v>
      </c>
      <c r="CV351" s="37">
        <f t="shared" si="5308"/>
        <v>0</v>
      </c>
      <c r="CW351" s="37">
        <f t="shared" si="5308"/>
        <v>0</v>
      </c>
      <c r="CX351" s="37">
        <f t="shared" si="5308"/>
        <v>0</v>
      </c>
      <c r="CY351" s="37">
        <f t="shared" si="5308"/>
        <v>0</v>
      </c>
      <c r="CZ351" s="37">
        <f t="shared" si="5308"/>
        <v>0</v>
      </c>
      <c r="DA351" s="37">
        <f t="shared" si="5308"/>
        <v>0</v>
      </c>
      <c r="DB351" s="37">
        <f t="shared" si="5308"/>
        <v>0</v>
      </c>
      <c r="DC351" s="37">
        <f t="shared" si="5308"/>
        <v>0</v>
      </c>
      <c r="DD351" s="37">
        <f t="shared" si="5308"/>
        <v>0</v>
      </c>
      <c r="DE351" s="37">
        <f t="shared" si="5308"/>
        <v>0</v>
      </c>
      <c r="DF351" s="37">
        <f t="shared" si="5308"/>
        <v>0</v>
      </c>
      <c r="DG351" s="37">
        <f t="shared" si="5308"/>
        <v>0</v>
      </c>
      <c r="DH351" s="37">
        <f t="shared" si="5308"/>
        <v>0</v>
      </c>
      <c r="DI351" s="37">
        <f t="shared" si="5308"/>
        <v>0</v>
      </c>
      <c r="DJ351" s="37">
        <f t="shared" si="5308"/>
        <v>0</v>
      </c>
      <c r="DK351" s="37">
        <f t="shared" si="5308"/>
        <v>0</v>
      </c>
      <c r="DL351" s="37">
        <f t="shared" si="5308"/>
        <v>0</v>
      </c>
      <c r="DM351" s="37">
        <f t="shared" si="5308"/>
        <v>0</v>
      </c>
      <c r="DN351" s="37">
        <f t="shared" si="5308"/>
        <v>0</v>
      </c>
      <c r="DO351" s="37">
        <f t="shared" si="5308"/>
        <v>0</v>
      </c>
      <c r="DP351" s="37">
        <f t="shared" si="5308"/>
        <v>0</v>
      </c>
      <c r="DQ351" s="37">
        <f t="shared" si="5308"/>
        <v>0</v>
      </c>
      <c r="DR351" s="37">
        <f t="shared" si="5308"/>
        <v>0</v>
      </c>
      <c r="DS351" s="37">
        <f t="shared" si="5308"/>
        <v>0</v>
      </c>
      <c r="DT351" s="37">
        <f t="shared" si="5308"/>
        <v>0</v>
      </c>
      <c r="DU351" s="37">
        <f t="shared" si="5308"/>
        <v>0</v>
      </c>
      <c r="DV351" s="37">
        <f t="shared" si="5308"/>
        <v>0</v>
      </c>
      <c r="DW351" s="37">
        <f t="shared" si="5308"/>
        <v>0</v>
      </c>
      <c r="DX351" s="37">
        <f t="shared" si="5308"/>
        <v>0</v>
      </c>
      <c r="DY351" s="37">
        <f t="shared" si="5308"/>
        <v>0</v>
      </c>
      <c r="DZ351" s="37">
        <f t="shared" si="5308"/>
        <v>0</v>
      </c>
      <c r="EA351" s="37">
        <f t="shared" si="5308"/>
        <v>0</v>
      </c>
      <c r="EB351" s="37">
        <f t="shared" si="5308"/>
        <v>0</v>
      </c>
    </row>
    <row r="352" spans="1:132" x14ac:dyDescent="0.25"/>
    <row r="353" spans="1:132" ht="13" x14ac:dyDescent="0.3">
      <c r="A353" s="59">
        <f>IF(H356=D356,0,1)</f>
        <v>0</v>
      </c>
      <c r="B353" s="108" t="str">
        <f>Assumptions!B145</f>
        <v>Processors</v>
      </c>
      <c r="C353" s="108"/>
      <c r="D353" s="108"/>
      <c r="E353" s="108"/>
      <c r="F353" s="108"/>
      <c r="G353" s="108"/>
      <c r="H353" s="108"/>
      <c r="I353" s="108"/>
    </row>
    <row r="354" spans="1:132" ht="13" x14ac:dyDescent="0.3">
      <c r="C354" s="2" t="s">
        <v>419</v>
      </c>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row>
    <row r="355" spans="1:132" outlineLevel="1" x14ac:dyDescent="0.25">
      <c r="C355" t="s">
        <v>339</v>
      </c>
      <c r="D355" s="79">
        <f>Costs!M233</f>
        <v>44927</v>
      </c>
      <c r="E355" s="16">
        <f>Costs!M234</f>
        <v>12</v>
      </c>
      <c r="F355" s="61">
        <f>EDATE(D355,E355)</f>
        <v>45292</v>
      </c>
      <c r="G355" s="52" t="s">
        <v>215</v>
      </c>
      <c r="H355" s="50">
        <f>SUM(J355:EB355)</f>
        <v>1</v>
      </c>
      <c r="J355" s="130">
        <f t="shared" ref="J355:AO355" si="5309">IFERROR(IF(AND(J$6&gt;=$D355,J$7&lt;=$F355),1,0)*1/(YEARFRAC($D355,$F355)*MiY),0)+IF(AND($D355=$F355,J$6&lt;=$D355,J$7&gt;=$F355),1)</f>
        <v>8.3333333333333329E-2</v>
      </c>
      <c r="K355" s="130">
        <f t="shared" si="5309"/>
        <v>8.3333333333333329E-2</v>
      </c>
      <c r="L355" s="130">
        <f t="shared" si="5309"/>
        <v>8.3333333333333329E-2</v>
      </c>
      <c r="M355" s="130">
        <f t="shared" si="5309"/>
        <v>8.3333333333333329E-2</v>
      </c>
      <c r="N355" s="130">
        <f t="shared" si="5309"/>
        <v>8.3333333333333329E-2</v>
      </c>
      <c r="O355" s="130">
        <f t="shared" si="5309"/>
        <v>8.3333333333333329E-2</v>
      </c>
      <c r="P355" s="130">
        <f t="shared" si="5309"/>
        <v>8.3333333333333329E-2</v>
      </c>
      <c r="Q355" s="130">
        <f t="shared" si="5309"/>
        <v>8.3333333333333329E-2</v>
      </c>
      <c r="R355" s="130">
        <f t="shared" si="5309"/>
        <v>8.3333333333333329E-2</v>
      </c>
      <c r="S355" s="130">
        <f t="shared" si="5309"/>
        <v>8.3333333333333329E-2</v>
      </c>
      <c r="T355" s="130">
        <f t="shared" si="5309"/>
        <v>8.3333333333333329E-2</v>
      </c>
      <c r="U355" s="130">
        <f t="shared" si="5309"/>
        <v>8.3333333333333329E-2</v>
      </c>
      <c r="V355" s="130">
        <f t="shared" si="5309"/>
        <v>0</v>
      </c>
      <c r="W355" s="130">
        <f t="shared" si="5309"/>
        <v>0</v>
      </c>
      <c r="X355" s="130">
        <f t="shared" si="5309"/>
        <v>0</v>
      </c>
      <c r="Y355" s="130">
        <f t="shared" si="5309"/>
        <v>0</v>
      </c>
      <c r="Z355" s="130">
        <f t="shared" si="5309"/>
        <v>0</v>
      </c>
      <c r="AA355" s="130">
        <f t="shared" si="5309"/>
        <v>0</v>
      </c>
      <c r="AB355" s="130">
        <f t="shared" si="5309"/>
        <v>0</v>
      </c>
      <c r="AC355" s="130">
        <f t="shared" si="5309"/>
        <v>0</v>
      </c>
      <c r="AD355" s="130">
        <f t="shared" si="5309"/>
        <v>0</v>
      </c>
      <c r="AE355" s="130">
        <f t="shared" si="5309"/>
        <v>0</v>
      </c>
      <c r="AF355" s="130">
        <f t="shared" si="5309"/>
        <v>0</v>
      </c>
      <c r="AG355" s="130">
        <f t="shared" si="5309"/>
        <v>0</v>
      </c>
      <c r="AH355" s="130">
        <f t="shared" si="5309"/>
        <v>0</v>
      </c>
      <c r="AI355" s="130">
        <f t="shared" si="5309"/>
        <v>0</v>
      </c>
      <c r="AJ355" s="130">
        <f t="shared" si="5309"/>
        <v>0</v>
      </c>
      <c r="AK355" s="130">
        <f t="shared" si="5309"/>
        <v>0</v>
      </c>
      <c r="AL355" s="130">
        <f t="shared" si="5309"/>
        <v>0</v>
      </c>
      <c r="AM355" s="130">
        <f t="shared" si="5309"/>
        <v>0</v>
      </c>
      <c r="AN355" s="130">
        <f t="shared" si="5309"/>
        <v>0</v>
      </c>
      <c r="AO355" s="130">
        <f t="shared" si="5309"/>
        <v>0</v>
      </c>
      <c r="AP355" s="130">
        <f t="shared" ref="AP355:BU355" si="5310">IFERROR(IF(AND(AP$6&gt;=$D355,AP$7&lt;=$F355),1,0)*1/(YEARFRAC($D355,$F355)*MiY),0)+IF(AND($D355=$F355,AP$6&lt;=$D355,AP$7&gt;=$F355),1)</f>
        <v>0</v>
      </c>
      <c r="AQ355" s="130">
        <f t="shared" si="5310"/>
        <v>0</v>
      </c>
      <c r="AR355" s="130">
        <f t="shared" si="5310"/>
        <v>0</v>
      </c>
      <c r="AS355" s="130">
        <f t="shared" si="5310"/>
        <v>0</v>
      </c>
      <c r="AT355" s="130">
        <f t="shared" si="5310"/>
        <v>0</v>
      </c>
      <c r="AU355" s="130">
        <f t="shared" si="5310"/>
        <v>0</v>
      </c>
      <c r="AV355" s="130">
        <f t="shared" si="5310"/>
        <v>0</v>
      </c>
      <c r="AW355" s="130">
        <f t="shared" si="5310"/>
        <v>0</v>
      </c>
      <c r="AX355" s="130">
        <f t="shared" si="5310"/>
        <v>0</v>
      </c>
      <c r="AY355" s="130">
        <f t="shared" si="5310"/>
        <v>0</v>
      </c>
      <c r="AZ355" s="130">
        <f t="shared" si="5310"/>
        <v>0</v>
      </c>
      <c r="BA355" s="130">
        <f t="shared" si="5310"/>
        <v>0</v>
      </c>
      <c r="BB355" s="130">
        <f t="shared" si="5310"/>
        <v>0</v>
      </c>
      <c r="BC355" s="130">
        <f t="shared" si="5310"/>
        <v>0</v>
      </c>
      <c r="BD355" s="130">
        <f t="shared" si="5310"/>
        <v>0</v>
      </c>
      <c r="BE355" s="130">
        <f t="shared" si="5310"/>
        <v>0</v>
      </c>
      <c r="BF355" s="130">
        <f t="shared" si="5310"/>
        <v>0</v>
      </c>
      <c r="BG355" s="130">
        <f t="shared" si="5310"/>
        <v>0</v>
      </c>
      <c r="BH355" s="130">
        <f t="shared" si="5310"/>
        <v>0</v>
      </c>
      <c r="BI355" s="130">
        <f t="shared" si="5310"/>
        <v>0</v>
      </c>
      <c r="BJ355" s="130">
        <f t="shared" si="5310"/>
        <v>0</v>
      </c>
      <c r="BK355" s="130">
        <f t="shared" si="5310"/>
        <v>0</v>
      </c>
      <c r="BL355" s="130">
        <f t="shared" si="5310"/>
        <v>0</v>
      </c>
      <c r="BM355" s="130">
        <f t="shared" si="5310"/>
        <v>0</v>
      </c>
      <c r="BN355" s="130">
        <f t="shared" si="5310"/>
        <v>0</v>
      </c>
      <c r="BO355" s="130">
        <f t="shared" si="5310"/>
        <v>0</v>
      </c>
      <c r="BP355" s="130">
        <f t="shared" si="5310"/>
        <v>0</v>
      </c>
      <c r="BQ355" s="130">
        <f t="shared" si="5310"/>
        <v>0</v>
      </c>
      <c r="BR355" s="130">
        <f t="shared" si="5310"/>
        <v>0</v>
      </c>
      <c r="BS355" s="130">
        <f t="shared" si="5310"/>
        <v>0</v>
      </c>
      <c r="BT355" s="130">
        <f t="shared" si="5310"/>
        <v>0</v>
      </c>
      <c r="BU355" s="130">
        <f t="shared" si="5310"/>
        <v>0</v>
      </c>
      <c r="BV355" s="130">
        <f t="shared" ref="BV355:DA355" si="5311">IFERROR(IF(AND(BV$6&gt;=$D355,BV$7&lt;=$F355),1,0)*1/(YEARFRAC($D355,$F355)*MiY),0)+IF(AND($D355=$F355,BV$6&lt;=$D355,BV$7&gt;=$F355),1)</f>
        <v>0</v>
      </c>
      <c r="BW355" s="130">
        <f t="shared" si="5311"/>
        <v>0</v>
      </c>
      <c r="BX355" s="130">
        <f t="shared" si="5311"/>
        <v>0</v>
      </c>
      <c r="BY355" s="130">
        <f t="shared" si="5311"/>
        <v>0</v>
      </c>
      <c r="BZ355" s="130">
        <f t="shared" si="5311"/>
        <v>0</v>
      </c>
      <c r="CA355" s="130">
        <f t="shared" si="5311"/>
        <v>0</v>
      </c>
      <c r="CB355" s="130">
        <f t="shared" si="5311"/>
        <v>0</v>
      </c>
      <c r="CC355" s="130">
        <f t="shared" si="5311"/>
        <v>0</v>
      </c>
      <c r="CD355" s="130">
        <f t="shared" si="5311"/>
        <v>0</v>
      </c>
      <c r="CE355" s="130">
        <f t="shared" si="5311"/>
        <v>0</v>
      </c>
      <c r="CF355" s="130">
        <f t="shared" si="5311"/>
        <v>0</v>
      </c>
      <c r="CG355" s="130">
        <f t="shared" si="5311"/>
        <v>0</v>
      </c>
      <c r="CH355" s="130">
        <f t="shared" si="5311"/>
        <v>0</v>
      </c>
      <c r="CI355" s="130">
        <f t="shared" si="5311"/>
        <v>0</v>
      </c>
      <c r="CJ355" s="130">
        <f t="shared" si="5311"/>
        <v>0</v>
      </c>
      <c r="CK355" s="130">
        <f t="shared" si="5311"/>
        <v>0</v>
      </c>
      <c r="CL355" s="130">
        <f t="shared" si="5311"/>
        <v>0</v>
      </c>
      <c r="CM355" s="130">
        <f t="shared" si="5311"/>
        <v>0</v>
      </c>
      <c r="CN355" s="130">
        <f t="shared" si="5311"/>
        <v>0</v>
      </c>
      <c r="CO355" s="130">
        <f t="shared" si="5311"/>
        <v>0</v>
      </c>
      <c r="CP355" s="130">
        <f t="shared" si="5311"/>
        <v>0</v>
      </c>
      <c r="CQ355" s="130">
        <f t="shared" si="5311"/>
        <v>0</v>
      </c>
      <c r="CR355" s="130">
        <f t="shared" si="5311"/>
        <v>0</v>
      </c>
      <c r="CS355" s="130">
        <f t="shared" si="5311"/>
        <v>0</v>
      </c>
      <c r="CT355" s="130">
        <f t="shared" si="5311"/>
        <v>0</v>
      </c>
      <c r="CU355" s="130">
        <f t="shared" si="5311"/>
        <v>0</v>
      </c>
      <c r="CV355" s="130">
        <f t="shared" si="5311"/>
        <v>0</v>
      </c>
      <c r="CW355" s="130">
        <f t="shared" si="5311"/>
        <v>0</v>
      </c>
      <c r="CX355" s="130">
        <f t="shared" si="5311"/>
        <v>0</v>
      </c>
      <c r="CY355" s="130">
        <f t="shared" si="5311"/>
        <v>0</v>
      </c>
      <c r="CZ355" s="130">
        <f t="shared" si="5311"/>
        <v>0</v>
      </c>
      <c r="DA355" s="130">
        <f t="shared" si="5311"/>
        <v>0</v>
      </c>
      <c r="DB355" s="130">
        <f t="shared" ref="DB355:EB355" si="5312">IFERROR(IF(AND(DB$6&gt;=$D355,DB$7&lt;=$F355),1,0)*1/(YEARFRAC($D355,$F355)*MiY),0)+IF(AND($D355=$F355,DB$6&lt;=$D355,DB$7&gt;=$F355),1)</f>
        <v>0</v>
      </c>
      <c r="DC355" s="130">
        <f t="shared" si="5312"/>
        <v>0</v>
      </c>
      <c r="DD355" s="130">
        <f t="shared" si="5312"/>
        <v>0</v>
      </c>
      <c r="DE355" s="130">
        <f t="shared" si="5312"/>
        <v>0</v>
      </c>
      <c r="DF355" s="130">
        <f t="shared" si="5312"/>
        <v>0</v>
      </c>
      <c r="DG355" s="130">
        <f t="shared" si="5312"/>
        <v>0</v>
      </c>
      <c r="DH355" s="130">
        <f t="shared" si="5312"/>
        <v>0</v>
      </c>
      <c r="DI355" s="130">
        <f t="shared" si="5312"/>
        <v>0</v>
      </c>
      <c r="DJ355" s="130">
        <f t="shared" si="5312"/>
        <v>0</v>
      </c>
      <c r="DK355" s="130">
        <f t="shared" si="5312"/>
        <v>0</v>
      </c>
      <c r="DL355" s="130">
        <f t="shared" si="5312"/>
        <v>0</v>
      </c>
      <c r="DM355" s="130">
        <f t="shared" si="5312"/>
        <v>0</v>
      </c>
      <c r="DN355" s="130">
        <f t="shared" si="5312"/>
        <v>0</v>
      </c>
      <c r="DO355" s="130">
        <f t="shared" si="5312"/>
        <v>0</v>
      </c>
      <c r="DP355" s="130">
        <f t="shared" si="5312"/>
        <v>0</v>
      </c>
      <c r="DQ355" s="130">
        <f t="shared" si="5312"/>
        <v>0</v>
      </c>
      <c r="DR355" s="130">
        <f t="shared" si="5312"/>
        <v>0</v>
      </c>
      <c r="DS355" s="130">
        <f t="shared" si="5312"/>
        <v>0</v>
      </c>
      <c r="DT355" s="130">
        <f t="shared" si="5312"/>
        <v>0</v>
      </c>
      <c r="DU355" s="130">
        <f t="shared" si="5312"/>
        <v>0</v>
      </c>
      <c r="DV355" s="130">
        <f t="shared" si="5312"/>
        <v>0</v>
      </c>
      <c r="DW355" s="130">
        <f t="shared" si="5312"/>
        <v>0</v>
      </c>
      <c r="DX355" s="130">
        <f t="shared" si="5312"/>
        <v>0</v>
      </c>
      <c r="DY355" s="130">
        <f t="shared" si="5312"/>
        <v>0</v>
      </c>
      <c r="DZ355" s="130">
        <f t="shared" si="5312"/>
        <v>0</v>
      </c>
      <c r="EA355" s="130">
        <f t="shared" si="5312"/>
        <v>0</v>
      </c>
      <c r="EB355" s="130">
        <f t="shared" si="5312"/>
        <v>0</v>
      </c>
    </row>
    <row r="356" spans="1:132" outlineLevel="1" x14ac:dyDescent="0.25">
      <c r="C356" t="s">
        <v>422</v>
      </c>
      <c r="D356" s="16">
        <f>Costs!M247</f>
        <v>481100</v>
      </c>
      <c r="G356" s="52" t="s">
        <v>220</v>
      </c>
      <c r="H356" s="66">
        <f>SUM(J356:EB356)</f>
        <v>481100.00000000006</v>
      </c>
      <c r="J356" s="29">
        <f t="shared" ref="J356" si="5313">$D356*J355</f>
        <v>40091.666666666664</v>
      </c>
      <c r="K356" s="29">
        <f t="shared" ref="K356:BV356" si="5314">$D356*K355</f>
        <v>40091.666666666664</v>
      </c>
      <c r="L356" s="29">
        <f t="shared" si="5314"/>
        <v>40091.666666666664</v>
      </c>
      <c r="M356" s="29">
        <f t="shared" si="5314"/>
        <v>40091.666666666664</v>
      </c>
      <c r="N356" s="29">
        <f t="shared" si="5314"/>
        <v>40091.666666666664</v>
      </c>
      <c r="O356" s="29">
        <f t="shared" si="5314"/>
        <v>40091.666666666664</v>
      </c>
      <c r="P356" s="29">
        <f t="shared" si="5314"/>
        <v>40091.666666666664</v>
      </c>
      <c r="Q356" s="29">
        <f t="shared" si="5314"/>
        <v>40091.666666666664</v>
      </c>
      <c r="R356" s="29">
        <f t="shared" si="5314"/>
        <v>40091.666666666664</v>
      </c>
      <c r="S356" s="29">
        <f t="shared" si="5314"/>
        <v>40091.666666666664</v>
      </c>
      <c r="T356" s="29">
        <f t="shared" si="5314"/>
        <v>40091.666666666664</v>
      </c>
      <c r="U356" s="29">
        <f t="shared" si="5314"/>
        <v>40091.666666666664</v>
      </c>
      <c r="V356" s="29">
        <f t="shared" si="5314"/>
        <v>0</v>
      </c>
      <c r="W356" s="29">
        <f t="shared" si="5314"/>
        <v>0</v>
      </c>
      <c r="X356" s="29">
        <f t="shared" si="5314"/>
        <v>0</v>
      </c>
      <c r="Y356" s="29">
        <f t="shared" si="5314"/>
        <v>0</v>
      </c>
      <c r="Z356" s="29">
        <f t="shared" si="5314"/>
        <v>0</v>
      </c>
      <c r="AA356" s="29">
        <f t="shared" si="5314"/>
        <v>0</v>
      </c>
      <c r="AB356" s="29">
        <f t="shared" si="5314"/>
        <v>0</v>
      </c>
      <c r="AC356" s="29">
        <f t="shared" si="5314"/>
        <v>0</v>
      </c>
      <c r="AD356" s="29">
        <f t="shared" si="5314"/>
        <v>0</v>
      </c>
      <c r="AE356" s="29">
        <f t="shared" si="5314"/>
        <v>0</v>
      </c>
      <c r="AF356" s="29">
        <f t="shared" si="5314"/>
        <v>0</v>
      </c>
      <c r="AG356" s="29">
        <f t="shared" si="5314"/>
        <v>0</v>
      </c>
      <c r="AH356" s="29">
        <f t="shared" si="5314"/>
        <v>0</v>
      </c>
      <c r="AI356" s="29">
        <f t="shared" si="5314"/>
        <v>0</v>
      </c>
      <c r="AJ356" s="29">
        <f t="shared" si="5314"/>
        <v>0</v>
      </c>
      <c r="AK356" s="29">
        <f t="shared" si="5314"/>
        <v>0</v>
      </c>
      <c r="AL356" s="29">
        <f t="shared" si="5314"/>
        <v>0</v>
      </c>
      <c r="AM356" s="29">
        <f t="shared" si="5314"/>
        <v>0</v>
      </c>
      <c r="AN356" s="29">
        <f t="shared" si="5314"/>
        <v>0</v>
      </c>
      <c r="AO356" s="29">
        <f t="shared" si="5314"/>
        <v>0</v>
      </c>
      <c r="AP356" s="29">
        <f t="shared" si="5314"/>
        <v>0</v>
      </c>
      <c r="AQ356" s="29">
        <f t="shared" si="5314"/>
        <v>0</v>
      </c>
      <c r="AR356" s="29">
        <f t="shared" si="5314"/>
        <v>0</v>
      </c>
      <c r="AS356" s="29">
        <f t="shared" si="5314"/>
        <v>0</v>
      </c>
      <c r="AT356" s="29">
        <f t="shared" si="5314"/>
        <v>0</v>
      </c>
      <c r="AU356" s="29">
        <f t="shared" si="5314"/>
        <v>0</v>
      </c>
      <c r="AV356" s="29">
        <f t="shared" si="5314"/>
        <v>0</v>
      </c>
      <c r="AW356" s="29">
        <f t="shared" si="5314"/>
        <v>0</v>
      </c>
      <c r="AX356" s="29">
        <f t="shared" si="5314"/>
        <v>0</v>
      </c>
      <c r="AY356" s="29">
        <f t="shared" si="5314"/>
        <v>0</v>
      </c>
      <c r="AZ356" s="29">
        <f t="shared" si="5314"/>
        <v>0</v>
      </c>
      <c r="BA356" s="29">
        <f t="shared" si="5314"/>
        <v>0</v>
      </c>
      <c r="BB356" s="29">
        <f t="shared" si="5314"/>
        <v>0</v>
      </c>
      <c r="BC356" s="29">
        <f t="shared" si="5314"/>
        <v>0</v>
      </c>
      <c r="BD356" s="29">
        <f t="shared" si="5314"/>
        <v>0</v>
      </c>
      <c r="BE356" s="29">
        <f t="shared" si="5314"/>
        <v>0</v>
      </c>
      <c r="BF356" s="29">
        <f t="shared" si="5314"/>
        <v>0</v>
      </c>
      <c r="BG356" s="29">
        <f t="shared" si="5314"/>
        <v>0</v>
      </c>
      <c r="BH356" s="29">
        <f t="shared" si="5314"/>
        <v>0</v>
      </c>
      <c r="BI356" s="29">
        <f t="shared" si="5314"/>
        <v>0</v>
      </c>
      <c r="BJ356" s="29">
        <f t="shared" si="5314"/>
        <v>0</v>
      </c>
      <c r="BK356" s="29">
        <f t="shared" si="5314"/>
        <v>0</v>
      </c>
      <c r="BL356" s="29">
        <f t="shared" si="5314"/>
        <v>0</v>
      </c>
      <c r="BM356" s="29">
        <f t="shared" si="5314"/>
        <v>0</v>
      </c>
      <c r="BN356" s="29">
        <f t="shared" si="5314"/>
        <v>0</v>
      </c>
      <c r="BO356" s="29">
        <f t="shared" si="5314"/>
        <v>0</v>
      </c>
      <c r="BP356" s="29">
        <f t="shared" si="5314"/>
        <v>0</v>
      </c>
      <c r="BQ356" s="29">
        <f t="shared" si="5314"/>
        <v>0</v>
      </c>
      <c r="BR356" s="29">
        <f t="shared" si="5314"/>
        <v>0</v>
      </c>
      <c r="BS356" s="29">
        <f t="shared" si="5314"/>
        <v>0</v>
      </c>
      <c r="BT356" s="29">
        <f t="shared" si="5314"/>
        <v>0</v>
      </c>
      <c r="BU356" s="29">
        <f t="shared" si="5314"/>
        <v>0</v>
      </c>
      <c r="BV356" s="29">
        <f t="shared" si="5314"/>
        <v>0</v>
      </c>
      <c r="BW356" s="29">
        <f t="shared" ref="BW356:EB356" si="5315">$D356*BW355</f>
        <v>0</v>
      </c>
      <c r="BX356" s="29">
        <f t="shared" si="5315"/>
        <v>0</v>
      </c>
      <c r="BY356" s="29">
        <f t="shared" si="5315"/>
        <v>0</v>
      </c>
      <c r="BZ356" s="29">
        <f t="shared" si="5315"/>
        <v>0</v>
      </c>
      <c r="CA356" s="29">
        <f t="shared" si="5315"/>
        <v>0</v>
      </c>
      <c r="CB356" s="29">
        <f t="shared" si="5315"/>
        <v>0</v>
      </c>
      <c r="CC356" s="29">
        <f t="shared" si="5315"/>
        <v>0</v>
      </c>
      <c r="CD356" s="29">
        <f t="shared" si="5315"/>
        <v>0</v>
      </c>
      <c r="CE356" s="29">
        <f t="shared" si="5315"/>
        <v>0</v>
      </c>
      <c r="CF356" s="29">
        <f t="shared" si="5315"/>
        <v>0</v>
      </c>
      <c r="CG356" s="29">
        <f t="shared" si="5315"/>
        <v>0</v>
      </c>
      <c r="CH356" s="29">
        <f t="shared" si="5315"/>
        <v>0</v>
      </c>
      <c r="CI356" s="29">
        <f t="shared" si="5315"/>
        <v>0</v>
      </c>
      <c r="CJ356" s="29">
        <f t="shared" si="5315"/>
        <v>0</v>
      </c>
      <c r="CK356" s="29">
        <f t="shared" si="5315"/>
        <v>0</v>
      </c>
      <c r="CL356" s="29">
        <f t="shared" si="5315"/>
        <v>0</v>
      </c>
      <c r="CM356" s="29">
        <f t="shared" si="5315"/>
        <v>0</v>
      </c>
      <c r="CN356" s="29">
        <f t="shared" si="5315"/>
        <v>0</v>
      </c>
      <c r="CO356" s="29">
        <f t="shared" si="5315"/>
        <v>0</v>
      </c>
      <c r="CP356" s="29">
        <f t="shared" si="5315"/>
        <v>0</v>
      </c>
      <c r="CQ356" s="29">
        <f t="shared" si="5315"/>
        <v>0</v>
      </c>
      <c r="CR356" s="29">
        <f t="shared" si="5315"/>
        <v>0</v>
      </c>
      <c r="CS356" s="29">
        <f t="shared" si="5315"/>
        <v>0</v>
      </c>
      <c r="CT356" s="29">
        <f t="shared" si="5315"/>
        <v>0</v>
      </c>
      <c r="CU356" s="29">
        <f t="shared" si="5315"/>
        <v>0</v>
      </c>
      <c r="CV356" s="29">
        <f t="shared" si="5315"/>
        <v>0</v>
      </c>
      <c r="CW356" s="29">
        <f t="shared" si="5315"/>
        <v>0</v>
      </c>
      <c r="CX356" s="29">
        <f t="shared" si="5315"/>
        <v>0</v>
      </c>
      <c r="CY356" s="29">
        <f t="shared" si="5315"/>
        <v>0</v>
      </c>
      <c r="CZ356" s="29">
        <f t="shared" si="5315"/>
        <v>0</v>
      </c>
      <c r="DA356" s="29">
        <f t="shared" si="5315"/>
        <v>0</v>
      </c>
      <c r="DB356" s="29">
        <f t="shared" si="5315"/>
        <v>0</v>
      </c>
      <c r="DC356" s="29">
        <f t="shared" si="5315"/>
        <v>0</v>
      </c>
      <c r="DD356" s="29">
        <f t="shared" si="5315"/>
        <v>0</v>
      </c>
      <c r="DE356" s="29">
        <f t="shared" si="5315"/>
        <v>0</v>
      </c>
      <c r="DF356" s="29">
        <f t="shared" si="5315"/>
        <v>0</v>
      </c>
      <c r="DG356" s="29">
        <f t="shared" si="5315"/>
        <v>0</v>
      </c>
      <c r="DH356" s="29">
        <f t="shared" si="5315"/>
        <v>0</v>
      </c>
      <c r="DI356" s="29">
        <f t="shared" si="5315"/>
        <v>0</v>
      </c>
      <c r="DJ356" s="29">
        <f t="shared" si="5315"/>
        <v>0</v>
      </c>
      <c r="DK356" s="29">
        <f t="shared" si="5315"/>
        <v>0</v>
      </c>
      <c r="DL356" s="29">
        <f t="shared" si="5315"/>
        <v>0</v>
      </c>
      <c r="DM356" s="29">
        <f t="shared" si="5315"/>
        <v>0</v>
      </c>
      <c r="DN356" s="29">
        <f t="shared" si="5315"/>
        <v>0</v>
      </c>
      <c r="DO356" s="29">
        <f t="shared" si="5315"/>
        <v>0</v>
      </c>
      <c r="DP356" s="29">
        <f t="shared" si="5315"/>
        <v>0</v>
      </c>
      <c r="DQ356" s="29">
        <f t="shared" si="5315"/>
        <v>0</v>
      </c>
      <c r="DR356" s="29">
        <f t="shared" si="5315"/>
        <v>0</v>
      </c>
      <c r="DS356" s="29">
        <f t="shared" si="5315"/>
        <v>0</v>
      </c>
      <c r="DT356" s="29">
        <f t="shared" si="5315"/>
        <v>0</v>
      </c>
      <c r="DU356" s="29">
        <f t="shared" si="5315"/>
        <v>0</v>
      </c>
      <c r="DV356" s="29">
        <f t="shared" si="5315"/>
        <v>0</v>
      </c>
      <c r="DW356" s="29">
        <f t="shared" si="5315"/>
        <v>0</v>
      </c>
      <c r="DX356" s="29">
        <f t="shared" si="5315"/>
        <v>0</v>
      </c>
      <c r="DY356" s="29">
        <f t="shared" si="5315"/>
        <v>0</v>
      </c>
      <c r="DZ356" s="29">
        <f t="shared" si="5315"/>
        <v>0</v>
      </c>
      <c r="EA356" s="29">
        <f t="shared" si="5315"/>
        <v>0</v>
      </c>
      <c r="EB356" s="29">
        <f t="shared" si="5315"/>
        <v>0</v>
      </c>
    </row>
    <row r="357" spans="1:132" outlineLevel="1" x14ac:dyDescent="0.25">
      <c r="C357" s="34" t="s">
        <v>417</v>
      </c>
      <c r="D357" s="34"/>
      <c r="E357" s="34"/>
      <c r="F357" s="34"/>
      <c r="G357" s="67" t="s">
        <v>215</v>
      </c>
      <c r="H357" s="34"/>
      <c r="I357" s="34"/>
      <c r="J357" s="126">
        <f>J$13</f>
        <v>1</v>
      </c>
      <c r="K357" s="126">
        <f t="shared" ref="K357:BV357" si="5316">K$13</f>
        <v>1.0026792493128671</v>
      </c>
      <c r="L357" s="126">
        <f t="shared" si="5316"/>
        <v>1.0056539350998608</v>
      </c>
      <c r="M357" s="126">
        <f t="shared" si="5316"/>
        <v>1.0085410656939733</v>
      </c>
      <c r="N357" s="126">
        <f t="shared" si="5316"/>
        <v>1.0114364849476103</v>
      </c>
      <c r="O357" s="126">
        <f t="shared" si="5316"/>
        <v>1.0143402166566737</v>
      </c>
      <c r="P357" s="126">
        <f t="shared" si="5316"/>
        <v>1.0172522846853813</v>
      </c>
      <c r="Q357" s="126">
        <f t="shared" si="5316"/>
        <v>1.0201727129664624</v>
      </c>
      <c r="R357" s="126">
        <f t="shared" si="5316"/>
        <v>1.0231015255013547</v>
      </c>
      <c r="S357" s="126">
        <f t="shared" si="5316"/>
        <v>1.0260387463604019</v>
      </c>
      <c r="T357" s="126">
        <f t="shared" si="5316"/>
        <v>1.028984399683051</v>
      </c>
      <c r="U357" s="126">
        <f t="shared" si="5316"/>
        <v>1.0319385096780509</v>
      </c>
      <c r="V357" s="126">
        <f t="shared" si="5316"/>
        <v>1.0349011006236515</v>
      </c>
      <c r="W357" s="126">
        <f t="shared" si="5316"/>
        <v>1.0377730230388176</v>
      </c>
      <c r="X357" s="126">
        <f t="shared" si="5316"/>
        <v>1.0408518228283561</v>
      </c>
      <c r="Y357" s="126">
        <f t="shared" si="5316"/>
        <v>1.0438400029932626</v>
      </c>
      <c r="Z357" s="126">
        <f t="shared" si="5316"/>
        <v>1.046836761920777</v>
      </c>
      <c r="AA357" s="126">
        <f t="shared" si="5316"/>
        <v>1.0498421242396576</v>
      </c>
      <c r="AB357" s="126">
        <f t="shared" si="5316"/>
        <v>1.05285611464937</v>
      </c>
      <c r="AC357" s="126">
        <f t="shared" si="5316"/>
        <v>1.0558787579202888</v>
      </c>
      <c r="AD357" s="126">
        <f t="shared" si="5316"/>
        <v>1.0589100788939025</v>
      </c>
      <c r="AE357" s="126">
        <f t="shared" si="5316"/>
        <v>1.0619501024830165</v>
      </c>
      <c r="AF357" s="126">
        <f t="shared" si="5316"/>
        <v>1.0649988536719583</v>
      </c>
      <c r="AG357" s="126">
        <f t="shared" si="5316"/>
        <v>1.0680563575167832</v>
      </c>
      <c r="AH357" s="126">
        <f t="shared" si="5316"/>
        <v>1.0711226391454798</v>
      </c>
      <c r="AI357" s="126">
        <f t="shared" si="5316"/>
        <v>1.0739924437404067</v>
      </c>
      <c r="AJ357" s="126">
        <f t="shared" si="5316"/>
        <v>1.0771786970311998</v>
      </c>
      <c r="AK357" s="126">
        <f t="shared" si="5316"/>
        <v>1.0802711679727233</v>
      </c>
      <c r="AL357" s="126">
        <f t="shared" si="5316"/>
        <v>1.0833725170851116</v>
      </c>
      <c r="AM357" s="126">
        <f t="shared" si="5316"/>
        <v>1.0864827698566941</v>
      </c>
      <c r="AN357" s="126">
        <f t="shared" si="5316"/>
        <v>1.0896019518489746</v>
      </c>
      <c r="AO357" s="126">
        <f t="shared" si="5316"/>
        <v>1.0927300886968412</v>
      </c>
      <c r="AP357" s="126">
        <f t="shared" si="5316"/>
        <v>1.0958672061087775</v>
      </c>
      <c r="AQ357" s="126">
        <f t="shared" si="5316"/>
        <v>1.0990133298670732</v>
      </c>
      <c r="AR357" s="126">
        <f t="shared" si="5316"/>
        <v>1.1021684858280367</v>
      </c>
      <c r="AS357" s="126">
        <f t="shared" si="5316"/>
        <v>1.1053326999222071</v>
      </c>
      <c r="AT357" s="126">
        <f t="shared" si="5316"/>
        <v>1.1085059981545673</v>
      </c>
      <c r="AU357" s="126">
        <f t="shared" si="5316"/>
        <v>1.111475962088432</v>
      </c>
      <c r="AV357" s="126">
        <f t="shared" si="5316"/>
        <v>1.1147734191259395</v>
      </c>
      <c r="AW357" s="126">
        <f t="shared" si="5316"/>
        <v>1.1179738207069689</v>
      </c>
      <c r="AX357" s="126">
        <f t="shared" si="5316"/>
        <v>1.1211834103167977</v>
      </c>
      <c r="AY357" s="126">
        <f t="shared" si="5316"/>
        <v>1.1244022143333261</v>
      </c>
      <c r="AZ357" s="126">
        <f t="shared" si="5316"/>
        <v>1.1276302592101826</v>
      </c>
      <c r="BA357" s="126">
        <f t="shared" si="5316"/>
        <v>1.1308675714769412</v>
      </c>
      <c r="BB357" s="126">
        <f t="shared" si="5316"/>
        <v>1.1341141777393395</v>
      </c>
      <c r="BC357" s="126">
        <f t="shared" si="5316"/>
        <v>1.1373701046794982</v>
      </c>
      <c r="BD357" s="126">
        <f t="shared" si="5316"/>
        <v>1.1406353790561385</v>
      </c>
      <c r="BE357" s="126">
        <f t="shared" si="5316"/>
        <v>1.1439100277048042</v>
      </c>
      <c r="BF357" s="126">
        <f t="shared" si="5316"/>
        <v>1.1471940775380809</v>
      </c>
      <c r="BG357" s="126">
        <f t="shared" si="5316"/>
        <v>1.15026769648205</v>
      </c>
      <c r="BH357" s="126">
        <f t="shared" si="5316"/>
        <v>1.1536802383994258</v>
      </c>
      <c r="BI357" s="126">
        <f t="shared" si="5316"/>
        <v>1.1569923375180708</v>
      </c>
      <c r="BJ357" s="126">
        <f t="shared" si="5316"/>
        <v>1.1603139453378331</v>
      </c>
      <c r="BK357" s="126">
        <f t="shared" si="5316"/>
        <v>1.1636450891572303</v>
      </c>
      <c r="BL357" s="126">
        <f t="shared" si="5316"/>
        <v>1.1669857963531516</v>
      </c>
      <c r="BM357" s="126">
        <f t="shared" si="5316"/>
        <v>1.1703360943810825</v>
      </c>
      <c r="BN357" s="126">
        <f t="shared" si="5316"/>
        <v>1.1736960107753303</v>
      </c>
      <c r="BO357" s="126">
        <f t="shared" si="5316"/>
        <v>1.1770655731492505</v>
      </c>
      <c r="BP357" s="126">
        <f t="shared" si="5316"/>
        <v>1.180444809195474</v>
      </c>
      <c r="BQ357" s="126">
        <f t="shared" si="5316"/>
        <v>1.1838337466861339</v>
      </c>
      <c r="BR357" s="126">
        <f t="shared" si="5316"/>
        <v>1.1872324134730949</v>
      </c>
      <c r="BS357" s="126">
        <f t="shared" si="5316"/>
        <v>1.1905270658589224</v>
      </c>
      <c r="BT357" s="126">
        <f t="shared" si="5316"/>
        <v>1.1940590467434065</v>
      </c>
      <c r="BU357" s="126">
        <f t="shared" si="5316"/>
        <v>1.1974870693312041</v>
      </c>
      <c r="BV357" s="126">
        <f t="shared" si="5316"/>
        <v>1.2009249334246579</v>
      </c>
      <c r="BW357" s="126">
        <f t="shared" ref="BW357:EB357" si="5317">BW$13</f>
        <v>1.204372667277734</v>
      </c>
      <c r="BX357" s="126">
        <f t="shared" si="5317"/>
        <v>1.2078302992255125</v>
      </c>
      <c r="BY357" s="126">
        <f t="shared" si="5317"/>
        <v>1.2112978576844211</v>
      </c>
      <c r="BZ357" s="126">
        <f t="shared" si="5317"/>
        <v>1.2147753711524676</v>
      </c>
      <c r="CA357" s="126">
        <f t="shared" si="5317"/>
        <v>1.2182628682094752</v>
      </c>
      <c r="CB357" s="126">
        <f t="shared" si="5317"/>
        <v>1.2217603775173165</v>
      </c>
      <c r="CC357" s="126">
        <f t="shared" si="5317"/>
        <v>1.2252679278201495</v>
      </c>
      <c r="CD357" s="126">
        <f t="shared" si="5317"/>
        <v>1.2287855479446541</v>
      </c>
      <c r="CE357" s="126">
        <f t="shared" si="5317"/>
        <v>1.232077770779646</v>
      </c>
      <c r="CF357" s="126">
        <f t="shared" si="5317"/>
        <v>1.23573302168438</v>
      </c>
      <c r="CG357" s="126">
        <f t="shared" si="5317"/>
        <v>1.2392806860334544</v>
      </c>
      <c r="CH357" s="126">
        <f t="shared" si="5317"/>
        <v>1.2428385353675644</v>
      </c>
      <c r="CI357" s="126">
        <f t="shared" si="5317"/>
        <v>1.2464065989267703</v>
      </c>
      <c r="CJ357" s="126">
        <f t="shared" si="5317"/>
        <v>1.2499849060350778</v>
      </c>
      <c r="CK357" s="126">
        <f t="shared" si="5317"/>
        <v>1.2535734861006791</v>
      </c>
      <c r="CL357" s="126">
        <f t="shared" si="5317"/>
        <v>1.257172368616194</v>
      </c>
      <c r="CM357" s="126">
        <f t="shared" si="5317"/>
        <v>1.2607815831589126</v>
      </c>
      <c r="CN357" s="126">
        <f t="shared" si="5317"/>
        <v>1.2644011593910389</v>
      </c>
      <c r="CO357" s="126">
        <f t="shared" si="5317"/>
        <v>1.2680311270599336</v>
      </c>
      <c r="CP357" s="126">
        <f t="shared" si="5317"/>
        <v>1.2716715159983594</v>
      </c>
      <c r="CQ357" s="126">
        <f t="shared" si="5317"/>
        <v>1.2750786410337906</v>
      </c>
      <c r="CR357" s="126">
        <f t="shared" si="5317"/>
        <v>1.2788614642181557</v>
      </c>
      <c r="CS357" s="126">
        <f t="shared" si="5317"/>
        <v>1.2825329459576562</v>
      </c>
      <c r="CT357" s="126">
        <f t="shared" si="5317"/>
        <v>1.2862149681493797</v>
      </c>
      <c r="CU357" s="126">
        <f t="shared" si="5317"/>
        <v>1.289907561053897</v>
      </c>
      <c r="CV357" s="126">
        <f t="shared" si="5317"/>
        <v>1.293610755018654</v>
      </c>
      <c r="CW357" s="126">
        <f t="shared" si="5317"/>
        <v>1.2973245804782207</v>
      </c>
      <c r="CX357" s="126">
        <f t="shared" si="5317"/>
        <v>1.3010490679545423</v>
      </c>
      <c r="CY357" s="126">
        <f t="shared" si="5317"/>
        <v>1.304784248057189</v>
      </c>
      <c r="CZ357" s="126">
        <f t="shared" si="5317"/>
        <v>1.3085301514836076</v>
      </c>
      <c r="DA357" s="126">
        <f t="shared" si="5317"/>
        <v>1.3122868090193751</v>
      </c>
      <c r="DB357" s="126">
        <f t="shared" si="5317"/>
        <v>1.3160542515384499</v>
      </c>
      <c r="DC357" s="126">
        <f t="shared" si="5317"/>
        <v>1.3195802889875801</v>
      </c>
      <c r="DD357" s="126">
        <f t="shared" si="5317"/>
        <v>1.323495136864544</v>
      </c>
      <c r="DE357" s="126">
        <f t="shared" si="5317"/>
        <v>1.3272947573576725</v>
      </c>
      <c r="DF357" s="126">
        <f t="shared" si="5317"/>
        <v>1.3311052861764079</v>
      </c>
      <c r="DG357" s="126">
        <f t="shared" si="5317"/>
        <v>1.3349267546374479</v>
      </c>
      <c r="DH357" s="126">
        <f t="shared" si="5317"/>
        <v>1.3387591941473977</v>
      </c>
      <c r="DI357" s="126">
        <f t="shared" si="5317"/>
        <v>1.3426026362030277</v>
      </c>
      <c r="DJ357" s="126">
        <f t="shared" si="5317"/>
        <v>1.3464571123915319</v>
      </c>
      <c r="DK357" s="126">
        <f t="shared" si="5317"/>
        <v>1.3503226543907885</v>
      </c>
      <c r="DL357" s="126">
        <f t="shared" si="5317"/>
        <v>1.3541992939696192</v>
      </c>
      <c r="DM357" s="126">
        <f t="shared" si="5317"/>
        <v>1.358087062988051</v>
      </c>
      <c r="DN357" s="126">
        <f t="shared" si="5317"/>
        <v>1.361985993397578</v>
      </c>
      <c r="DO357" s="126">
        <f t="shared" si="5317"/>
        <v>1.3657655991021458</v>
      </c>
      <c r="DP357" s="126">
        <f t="shared" si="5317"/>
        <v>1.3698174666548035</v>
      </c>
      <c r="DQ357" s="126">
        <f t="shared" si="5317"/>
        <v>1.3737500738651915</v>
      </c>
      <c r="DR357" s="126">
        <f t="shared" si="5317"/>
        <v>1.3776939711925826</v>
      </c>
      <c r="DS357" s="126">
        <f t="shared" si="5317"/>
        <v>1.381649191049759</v>
      </c>
      <c r="DT357" s="126">
        <f t="shared" si="5317"/>
        <v>1.385615765942557</v>
      </c>
      <c r="DU357" s="126">
        <f t="shared" si="5317"/>
        <v>1.3895937284701338</v>
      </c>
      <c r="DV357" s="126">
        <f t="shared" si="5317"/>
        <v>1.3935831113252357</v>
      </c>
      <c r="DW357" s="126">
        <f t="shared" si="5317"/>
        <v>1.3975839472944662</v>
      </c>
      <c r="DX357" s="126">
        <f t="shared" si="5317"/>
        <v>1.401596269258556</v>
      </c>
      <c r="DY357" s="126">
        <f t="shared" si="5317"/>
        <v>1.4056201101926329</v>
      </c>
      <c r="DZ357" s="126">
        <f t="shared" si="5317"/>
        <v>1.4096555031664932</v>
      </c>
      <c r="EA357" s="126">
        <f t="shared" si="5317"/>
        <v>1.4134323217047313</v>
      </c>
      <c r="EB357" s="126">
        <f t="shared" si="5317"/>
        <v>1.4176256038945581</v>
      </c>
    </row>
    <row r="358" spans="1:132" ht="13" x14ac:dyDescent="0.3">
      <c r="C358" s="36" t="str">
        <f>"TOTAL "&amp;UPPER(B353)&amp;" COSTS"</f>
        <v>TOTAL PROCESSORS COSTS</v>
      </c>
      <c r="D358" s="38"/>
      <c r="E358" s="38"/>
      <c r="F358" s="38"/>
      <c r="G358" s="52" t="s">
        <v>220</v>
      </c>
      <c r="H358" s="51">
        <f t="shared" ref="H358" si="5318">SUM(J358:EB358)</f>
        <v>488722.99464373116</v>
      </c>
      <c r="I358" s="38"/>
      <c r="J358" s="37">
        <f t="shared" ref="J358" si="5319">J356*J357</f>
        <v>40091.666666666664</v>
      </c>
      <c r="K358" s="37">
        <f t="shared" ref="K358:BV358" si="5320">K356*K357</f>
        <v>40199.082237035029</v>
      </c>
      <c r="L358" s="37">
        <f t="shared" si="5320"/>
        <v>40318.342348045247</v>
      </c>
      <c r="M358" s="37">
        <f t="shared" si="5320"/>
        <v>40434.092225447544</v>
      </c>
      <c r="N358" s="37">
        <f t="shared" si="5320"/>
        <v>40550.174409024607</v>
      </c>
      <c r="O358" s="37">
        <f t="shared" si="5320"/>
        <v>40666.589852793812</v>
      </c>
      <c r="P358" s="37">
        <f t="shared" si="5320"/>
        <v>40783.339513511411</v>
      </c>
      <c r="Q358" s="37">
        <f t="shared" si="5320"/>
        <v>40900.42435068042</v>
      </c>
      <c r="R358" s="37">
        <f t="shared" si="5320"/>
        <v>41017.845326558476</v>
      </c>
      <c r="S358" s="37">
        <f t="shared" si="5320"/>
        <v>41135.603406165777</v>
      </c>
      <c r="T358" s="37">
        <f t="shared" si="5320"/>
        <v>41253.699557292981</v>
      </c>
      <c r="U358" s="37">
        <f t="shared" si="5320"/>
        <v>41372.134750509191</v>
      </c>
      <c r="V358" s="37">
        <f t="shared" si="5320"/>
        <v>0</v>
      </c>
      <c r="W358" s="37">
        <f t="shared" si="5320"/>
        <v>0</v>
      </c>
      <c r="X358" s="37">
        <f t="shared" si="5320"/>
        <v>0</v>
      </c>
      <c r="Y358" s="37">
        <f t="shared" si="5320"/>
        <v>0</v>
      </c>
      <c r="Z358" s="37">
        <f t="shared" si="5320"/>
        <v>0</v>
      </c>
      <c r="AA358" s="37">
        <f t="shared" si="5320"/>
        <v>0</v>
      </c>
      <c r="AB358" s="37">
        <f t="shared" si="5320"/>
        <v>0</v>
      </c>
      <c r="AC358" s="37">
        <f t="shared" si="5320"/>
        <v>0</v>
      </c>
      <c r="AD358" s="37">
        <f t="shared" si="5320"/>
        <v>0</v>
      </c>
      <c r="AE358" s="37">
        <f t="shared" si="5320"/>
        <v>0</v>
      </c>
      <c r="AF358" s="37">
        <f t="shared" si="5320"/>
        <v>0</v>
      </c>
      <c r="AG358" s="37">
        <f t="shared" si="5320"/>
        <v>0</v>
      </c>
      <c r="AH358" s="37">
        <f t="shared" si="5320"/>
        <v>0</v>
      </c>
      <c r="AI358" s="37">
        <f t="shared" si="5320"/>
        <v>0</v>
      </c>
      <c r="AJ358" s="37">
        <f t="shared" si="5320"/>
        <v>0</v>
      </c>
      <c r="AK358" s="37">
        <f t="shared" si="5320"/>
        <v>0</v>
      </c>
      <c r="AL358" s="37">
        <f t="shared" si="5320"/>
        <v>0</v>
      </c>
      <c r="AM358" s="37">
        <f t="shared" si="5320"/>
        <v>0</v>
      </c>
      <c r="AN358" s="37">
        <f t="shared" si="5320"/>
        <v>0</v>
      </c>
      <c r="AO358" s="37">
        <f t="shared" si="5320"/>
        <v>0</v>
      </c>
      <c r="AP358" s="37">
        <f t="shared" si="5320"/>
        <v>0</v>
      </c>
      <c r="AQ358" s="37">
        <f t="shared" si="5320"/>
        <v>0</v>
      </c>
      <c r="AR358" s="37">
        <f t="shared" si="5320"/>
        <v>0</v>
      </c>
      <c r="AS358" s="37">
        <f t="shared" si="5320"/>
        <v>0</v>
      </c>
      <c r="AT358" s="37">
        <f t="shared" si="5320"/>
        <v>0</v>
      </c>
      <c r="AU358" s="37">
        <f t="shared" si="5320"/>
        <v>0</v>
      </c>
      <c r="AV358" s="37">
        <f t="shared" si="5320"/>
        <v>0</v>
      </c>
      <c r="AW358" s="37">
        <f t="shared" si="5320"/>
        <v>0</v>
      </c>
      <c r="AX358" s="37">
        <f t="shared" si="5320"/>
        <v>0</v>
      </c>
      <c r="AY358" s="37">
        <f t="shared" si="5320"/>
        <v>0</v>
      </c>
      <c r="AZ358" s="37">
        <f t="shared" si="5320"/>
        <v>0</v>
      </c>
      <c r="BA358" s="37">
        <f t="shared" si="5320"/>
        <v>0</v>
      </c>
      <c r="BB358" s="37">
        <f t="shared" si="5320"/>
        <v>0</v>
      </c>
      <c r="BC358" s="37">
        <f t="shared" si="5320"/>
        <v>0</v>
      </c>
      <c r="BD358" s="37">
        <f t="shared" si="5320"/>
        <v>0</v>
      </c>
      <c r="BE358" s="37">
        <f t="shared" si="5320"/>
        <v>0</v>
      </c>
      <c r="BF358" s="37">
        <f t="shared" si="5320"/>
        <v>0</v>
      </c>
      <c r="BG358" s="37">
        <f t="shared" si="5320"/>
        <v>0</v>
      </c>
      <c r="BH358" s="37">
        <f t="shared" si="5320"/>
        <v>0</v>
      </c>
      <c r="BI358" s="37">
        <f t="shared" si="5320"/>
        <v>0</v>
      </c>
      <c r="BJ358" s="37">
        <f t="shared" si="5320"/>
        <v>0</v>
      </c>
      <c r="BK358" s="37">
        <f t="shared" si="5320"/>
        <v>0</v>
      </c>
      <c r="BL358" s="37">
        <f t="shared" si="5320"/>
        <v>0</v>
      </c>
      <c r="BM358" s="37">
        <f t="shared" si="5320"/>
        <v>0</v>
      </c>
      <c r="BN358" s="37">
        <f t="shared" si="5320"/>
        <v>0</v>
      </c>
      <c r="BO358" s="37">
        <f t="shared" si="5320"/>
        <v>0</v>
      </c>
      <c r="BP358" s="37">
        <f t="shared" si="5320"/>
        <v>0</v>
      </c>
      <c r="BQ358" s="37">
        <f t="shared" si="5320"/>
        <v>0</v>
      </c>
      <c r="BR358" s="37">
        <f t="shared" si="5320"/>
        <v>0</v>
      </c>
      <c r="BS358" s="37">
        <f t="shared" si="5320"/>
        <v>0</v>
      </c>
      <c r="BT358" s="37">
        <f t="shared" si="5320"/>
        <v>0</v>
      </c>
      <c r="BU358" s="37">
        <f t="shared" si="5320"/>
        <v>0</v>
      </c>
      <c r="BV358" s="37">
        <f t="shared" si="5320"/>
        <v>0</v>
      </c>
      <c r="BW358" s="37">
        <f t="shared" ref="BW358:EB358" si="5321">BW356*BW357</f>
        <v>0</v>
      </c>
      <c r="BX358" s="37">
        <f t="shared" si="5321"/>
        <v>0</v>
      </c>
      <c r="BY358" s="37">
        <f t="shared" si="5321"/>
        <v>0</v>
      </c>
      <c r="BZ358" s="37">
        <f t="shared" si="5321"/>
        <v>0</v>
      </c>
      <c r="CA358" s="37">
        <f t="shared" si="5321"/>
        <v>0</v>
      </c>
      <c r="CB358" s="37">
        <f t="shared" si="5321"/>
        <v>0</v>
      </c>
      <c r="CC358" s="37">
        <f t="shared" si="5321"/>
        <v>0</v>
      </c>
      <c r="CD358" s="37">
        <f t="shared" si="5321"/>
        <v>0</v>
      </c>
      <c r="CE358" s="37">
        <f t="shared" si="5321"/>
        <v>0</v>
      </c>
      <c r="CF358" s="37">
        <f t="shared" si="5321"/>
        <v>0</v>
      </c>
      <c r="CG358" s="37">
        <f t="shared" si="5321"/>
        <v>0</v>
      </c>
      <c r="CH358" s="37">
        <f t="shared" si="5321"/>
        <v>0</v>
      </c>
      <c r="CI358" s="37">
        <f t="shared" si="5321"/>
        <v>0</v>
      </c>
      <c r="CJ358" s="37">
        <f t="shared" si="5321"/>
        <v>0</v>
      </c>
      <c r="CK358" s="37">
        <f t="shared" si="5321"/>
        <v>0</v>
      </c>
      <c r="CL358" s="37">
        <f t="shared" si="5321"/>
        <v>0</v>
      </c>
      <c r="CM358" s="37">
        <f t="shared" si="5321"/>
        <v>0</v>
      </c>
      <c r="CN358" s="37">
        <f t="shared" si="5321"/>
        <v>0</v>
      </c>
      <c r="CO358" s="37">
        <f t="shared" si="5321"/>
        <v>0</v>
      </c>
      <c r="CP358" s="37">
        <f t="shared" si="5321"/>
        <v>0</v>
      </c>
      <c r="CQ358" s="37">
        <f t="shared" si="5321"/>
        <v>0</v>
      </c>
      <c r="CR358" s="37">
        <f t="shared" si="5321"/>
        <v>0</v>
      </c>
      <c r="CS358" s="37">
        <f t="shared" si="5321"/>
        <v>0</v>
      </c>
      <c r="CT358" s="37">
        <f t="shared" si="5321"/>
        <v>0</v>
      </c>
      <c r="CU358" s="37">
        <f t="shared" si="5321"/>
        <v>0</v>
      </c>
      <c r="CV358" s="37">
        <f t="shared" si="5321"/>
        <v>0</v>
      </c>
      <c r="CW358" s="37">
        <f t="shared" si="5321"/>
        <v>0</v>
      </c>
      <c r="CX358" s="37">
        <f t="shared" si="5321"/>
        <v>0</v>
      </c>
      <c r="CY358" s="37">
        <f t="shared" si="5321"/>
        <v>0</v>
      </c>
      <c r="CZ358" s="37">
        <f t="shared" si="5321"/>
        <v>0</v>
      </c>
      <c r="DA358" s="37">
        <f t="shared" si="5321"/>
        <v>0</v>
      </c>
      <c r="DB358" s="37">
        <f t="shared" si="5321"/>
        <v>0</v>
      </c>
      <c r="DC358" s="37">
        <f t="shared" si="5321"/>
        <v>0</v>
      </c>
      <c r="DD358" s="37">
        <f t="shared" si="5321"/>
        <v>0</v>
      </c>
      <c r="DE358" s="37">
        <f t="shared" si="5321"/>
        <v>0</v>
      </c>
      <c r="DF358" s="37">
        <f t="shared" si="5321"/>
        <v>0</v>
      </c>
      <c r="DG358" s="37">
        <f t="shared" si="5321"/>
        <v>0</v>
      </c>
      <c r="DH358" s="37">
        <f t="shared" si="5321"/>
        <v>0</v>
      </c>
      <c r="DI358" s="37">
        <f t="shared" si="5321"/>
        <v>0</v>
      </c>
      <c r="DJ358" s="37">
        <f t="shared" si="5321"/>
        <v>0</v>
      </c>
      <c r="DK358" s="37">
        <f t="shared" si="5321"/>
        <v>0</v>
      </c>
      <c r="DL358" s="37">
        <f t="shared" si="5321"/>
        <v>0</v>
      </c>
      <c r="DM358" s="37">
        <f t="shared" si="5321"/>
        <v>0</v>
      </c>
      <c r="DN358" s="37">
        <f t="shared" si="5321"/>
        <v>0</v>
      </c>
      <c r="DO358" s="37">
        <f t="shared" si="5321"/>
        <v>0</v>
      </c>
      <c r="DP358" s="37">
        <f t="shared" si="5321"/>
        <v>0</v>
      </c>
      <c r="DQ358" s="37">
        <f t="shared" si="5321"/>
        <v>0</v>
      </c>
      <c r="DR358" s="37">
        <f t="shared" si="5321"/>
        <v>0</v>
      </c>
      <c r="DS358" s="37">
        <f t="shared" si="5321"/>
        <v>0</v>
      </c>
      <c r="DT358" s="37">
        <f t="shared" si="5321"/>
        <v>0</v>
      </c>
      <c r="DU358" s="37">
        <f t="shared" si="5321"/>
        <v>0</v>
      </c>
      <c r="DV358" s="37">
        <f t="shared" si="5321"/>
        <v>0</v>
      </c>
      <c r="DW358" s="37">
        <f t="shared" si="5321"/>
        <v>0</v>
      </c>
      <c r="DX358" s="37">
        <f t="shared" si="5321"/>
        <v>0</v>
      </c>
      <c r="DY358" s="37">
        <f t="shared" si="5321"/>
        <v>0</v>
      </c>
      <c r="DZ358" s="37">
        <f t="shared" si="5321"/>
        <v>0</v>
      </c>
      <c r="EA358" s="37">
        <f t="shared" si="5321"/>
        <v>0</v>
      </c>
      <c r="EB358" s="37">
        <f t="shared" si="5321"/>
        <v>0</v>
      </c>
    </row>
    <row r="359" spans="1:132" x14ac:dyDescent="0.25"/>
    <row r="360" spans="1:132" ht="13" x14ac:dyDescent="0.3">
      <c r="A360" s="59">
        <f>IF(H363=D363,0,1)</f>
        <v>0</v>
      </c>
      <c r="B360" s="108" t="str">
        <f>Assumptions!B191</f>
        <v>Agents</v>
      </c>
      <c r="C360" s="108"/>
      <c r="D360" s="108"/>
      <c r="E360" s="108"/>
      <c r="F360" s="108"/>
      <c r="G360" s="108"/>
      <c r="H360" s="108"/>
      <c r="I360" s="108"/>
    </row>
    <row r="361" spans="1:132" ht="13" x14ac:dyDescent="0.3">
      <c r="C361" s="2" t="s">
        <v>419</v>
      </c>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row>
    <row r="362" spans="1:132" outlineLevel="1" x14ac:dyDescent="0.25">
      <c r="C362" t="s">
        <v>339</v>
      </c>
      <c r="D362" s="79">
        <f>Costs!M267</f>
        <v>45078</v>
      </c>
      <c r="E362" s="16">
        <f>Costs!M268</f>
        <v>12</v>
      </c>
      <c r="F362" s="61">
        <f>EDATE(D362,E362)</f>
        <v>45444</v>
      </c>
      <c r="G362" s="52" t="s">
        <v>215</v>
      </c>
      <c r="H362" s="50">
        <f>SUM(J362:EB362)</f>
        <v>1</v>
      </c>
      <c r="J362" s="130">
        <f t="shared" ref="J362:AO362" si="5322">IFERROR(IF(AND(J$6&gt;=$D362,J$7&lt;=$F362),1,0)*1/(YEARFRAC($D362,$F362)*MiY),0)+IF(AND($D362=$F362,J$6&lt;=$D362,J$7&gt;=$F362),1)</f>
        <v>0</v>
      </c>
      <c r="K362" s="130">
        <f t="shared" si="5322"/>
        <v>0</v>
      </c>
      <c r="L362" s="130">
        <f t="shared" si="5322"/>
        <v>0</v>
      </c>
      <c r="M362" s="130">
        <f t="shared" si="5322"/>
        <v>0</v>
      </c>
      <c r="N362" s="130">
        <f t="shared" si="5322"/>
        <v>0</v>
      </c>
      <c r="O362" s="130">
        <f t="shared" si="5322"/>
        <v>8.3333333333333329E-2</v>
      </c>
      <c r="P362" s="130">
        <f t="shared" si="5322"/>
        <v>8.3333333333333329E-2</v>
      </c>
      <c r="Q362" s="130">
        <f t="shared" si="5322"/>
        <v>8.3333333333333329E-2</v>
      </c>
      <c r="R362" s="130">
        <f t="shared" si="5322"/>
        <v>8.3333333333333329E-2</v>
      </c>
      <c r="S362" s="130">
        <f t="shared" si="5322"/>
        <v>8.3333333333333329E-2</v>
      </c>
      <c r="T362" s="130">
        <f t="shared" si="5322"/>
        <v>8.3333333333333329E-2</v>
      </c>
      <c r="U362" s="130">
        <f t="shared" si="5322"/>
        <v>8.3333333333333329E-2</v>
      </c>
      <c r="V362" s="130">
        <f t="shared" si="5322"/>
        <v>8.3333333333333329E-2</v>
      </c>
      <c r="W362" s="130">
        <f t="shared" si="5322"/>
        <v>8.3333333333333329E-2</v>
      </c>
      <c r="X362" s="130">
        <f t="shared" si="5322"/>
        <v>8.3333333333333329E-2</v>
      </c>
      <c r="Y362" s="130">
        <f t="shared" si="5322"/>
        <v>8.3333333333333329E-2</v>
      </c>
      <c r="Z362" s="130">
        <f t="shared" si="5322"/>
        <v>8.3333333333333329E-2</v>
      </c>
      <c r="AA362" s="130">
        <f t="shared" si="5322"/>
        <v>0</v>
      </c>
      <c r="AB362" s="130">
        <f t="shared" si="5322"/>
        <v>0</v>
      </c>
      <c r="AC362" s="130">
        <f t="shared" si="5322"/>
        <v>0</v>
      </c>
      <c r="AD362" s="130">
        <f t="shared" si="5322"/>
        <v>0</v>
      </c>
      <c r="AE362" s="130">
        <f t="shared" si="5322"/>
        <v>0</v>
      </c>
      <c r="AF362" s="130">
        <f t="shared" si="5322"/>
        <v>0</v>
      </c>
      <c r="AG362" s="130">
        <f t="shared" si="5322"/>
        <v>0</v>
      </c>
      <c r="AH362" s="130">
        <f t="shared" si="5322"/>
        <v>0</v>
      </c>
      <c r="AI362" s="130">
        <f t="shared" si="5322"/>
        <v>0</v>
      </c>
      <c r="AJ362" s="130">
        <f t="shared" si="5322"/>
        <v>0</v>
      </c>
      <c r="AK362" s="130">
        <f t="shared" si="5322"/>
        <v>0</v>
      </c>
      <c r="AL362" s="130">
        <f t="shared" si="5322"/>
        <v>0</v>
      </c>
      <c r="AM362" s="130">
        <f t="shared" si="5322"/>
        <v>0</v>
      </c>
      <c r="AN362" s="130">
        <f t="shared" si="5322"/>
        <v>0</v>
      </c>
      <c r="AO362" s="130">
        <f t="shared" si="5322"/>
        <v>0</v>
      </c>
      <c r="AP362" s="130">
        <f t="shared" ref="AP362:BU362" si="5323">IFERROR(IF(AND(AP$6&gt;=$D362,AP$7&lt;=$F362),1,0)*1/(YEARFRAC($D362,$F362)*MiY),0)+IF(AND($D362=$F362,AP$6&lt;=$D362,AP$7&gt;=$F362),1)</f>
        <v>0</v>
      </c>
      <c r="AQ362" s="130">
        <f t="shared" si="5323"/>
        <v>0</v>
      </c>
      <c r="AR362" s="130">
        <f t="shared" si="5323"/>
        <v>0</v>
      </c>
      <c r="AS362" s="130">
        <f t="shared" si="5323"/>
        <v>0</v>
      </c>
      <c r="AT362" s="130">
        <f t="shared" si="5323"/>
        <v>0</v>
      </c>
      <c r="AU362" s="130">
        <f t="shared" si="5323"/>
        <v>0</v>
      </c>
      <c r="AV362" s="130">
        <f t="shared" si="5323"/>
        <v>0</v>
      </c>
      <c r="AW362" s="130">
        <f t="shared" si="5323"/>
        <v>0</v>
      </c>
      <c r="AX362" s="130">
        <f t="shared" si="5323"/>
        <v>0</v>
      </c>
      <c r="AY362" s="130">
        <f t="shared" si="5323"/>
        <v>0</v>
      </c>
      <c r="AZ362" s="130">
        <f t="shared" si="5323"/>
        <v>0</v>
      </c>
      <c r="BA362" s="130">
        <f t="shared" si="5323"/>
        <v>0</v>
      </c>
      <c r="BB362" s="130">
        <f t="shared" si="5323"/>
        <v>0</v>
      </c>
      <c r="BC362" s="130">
        <f t="shared" si="5323"/>
        <v>0</v>
      </c>
      <c r="BD362" s="130">
        <f t="shared" si="5323"/>
        <v>0</v>
      </c>
      <c r="BE362" s="130">
        <f t="shared" si="5323"/>
        <v>0</v>
      </c>
      <c r="BF362" s="130">
        <f t="shared" si="5323"/>
        <v>0</v>
      </c>
      <c r="BG362" s="130">
        <f t="shared" si="5323"/>
        <v>0</v>
      </c>
      <c r="BH362" s="130">
        <f t="shared" si="5323"/>
        <v>0</v>
      </c>
      <c r="BI362" s="130">
        <f t="shared" si="5323"/>
        <v>0</v>
      </c>
      <c r="BJ362" s="130">
        <f t="shared" si="5323"/>
        <v>0</v>
      </c>
      <c r="BK362" s="130">
        <f t="shared" si="5323"/>
        <v>0</v>
      </c>
      <c r="BL362" s="130">
        <f t="shared" si="5323"/>
        <v>0</v>
      </c>
      <c r="BM362" s="130">
        <f t="shared" si="5323"/>
        <v>0</v>
      </c>
      <c r="BN362" s="130">
        <f t="shared" si="5323"/>
        <v>0</v>
      </c>
      <c r="BO362" s="130">
        <f t="shared" si="5323"/>
        <v>0</v>
      </c>
      <c r="BP362" s="130">
        <f t="shared" si="5323"/>
        <v>0</v>
      </c>
      <c r="BQ362" s="130">
        <f t="shared" si="5323"/>
        <v>0</v>
      </c>
      <c r="BR362" s="130">
        <f t="shared" si="5323"/>
        <v>0</v>
      </c>
      <c r="BS362" s="130">
        <f t="shared" si="5323"/>
        <v>0</v>
      </c>
      <c r="BT362" s="130">
        <f t="shared" si="5323"/>
        <v>0</v>
      </c>
      <c r="BU362" s="130">
        <f t="shared" si="5323"/>
        <v>0</v>
      </c>
      <c r="BV362" s="130">
        <f t="shared" ref="BV362:DA362" si="5324">IFERROR(IF(AND(BV$6&gt;=$D362,BV$7&lt;=$F362),1,0)*1/(YEARFRAC($D362,$F362)*MiY),0)+IF(AND($D362=$F362,BV$6&lt;=$D362,BV$7&gt;=$F362),1)</f>
        <v>0</v>
      </c>
      <c r="BW362" s="130">
        <f t="shared" si="5324"/>
        <v>0</v>
      </c>
      <c r="BX362" s="130">
        <f t="shared" si="5324"/>
        <v>0</v>
      </c>
      <c r="BY362" s="130">
        <f t="shared" si="5324"/>
        <v>0</v>
      </c>
      <c r="BZ362" s="130">
        <f t="shared" si="5324"/>
        <v>0</v>
      </c>
      <c r="CA362" s="130">
        <f t="shared" si="5324"/>
        <v>0</v>
      </c>
      <c r="CB362" s="130">
        <f t="shared" si="5324"/>
        <v>0</v>
      </c>
      <c r="CC362" s="130">
        <f t="shared" si="5324"/>
        <v>0</v>
      </c>
      <c r="CD362" s="130">
        <f t="shared" si="5324"/>
        <v>0</v>
      </c>
      <c r="CE362" s="130">
        <f t="shared" si="5324"/>
        <v>0</v>
      </c>
      <c r="CF362" s="130">
        <f t="shared" si="5324"/>
        <v>0</v>
      </c>
      <c r="CG362" s="130">
        <f t="shared" si="5324"/>
        <v>0</v>
      </c>
      <c r="CH362" s="130">
        <f t="shared" si="5324"/>
        <v>0</v>
      </c>
      <c r="CI362" s="130">
        <f t="shared" si="5324"/>
        <v>0</v>
      </c>
      <c r="CJ362" s="130">
        <f t="shared" si="5324"/>
        <v>0</v>
      </c>
      <c r="CK362" s="130">
        <f t="shared" si="5324"/>
        <v>0</v>
      </c>
      <c r="CL362" s="130">
        <f t="shared" si="5324"/>
        <v>0</v>
      </c>
      <c r="CM362" s="130">
        <f t="shared" si="5324"/>
        <v>0</v>
      </c>
      <c r="CN362" s="130">
        <f t="shared" si="5324"/>
        <v>0</v>
      </c>
      <c r="CO362" s="130">
        <f t="shared" si="5324"/>
        <v>0</v>
      </c>
      <c r="CP362" s="130">
        <f t="shared" si="5324"/>
        <v>0</v>
      </c>
      <c r="CQ362" s="130">
        <f t="shared" si="5324"/>
        <v>0</v>
      </c>
      <c r="CR362" s="130">
        <f t="shared" si="5324"/>
        <v>0</v>
      </c>
      <c r="CS362" s="130">
        <f t="shared" si="5324"/>
        <v>0</v>
      </c>
      <c r="CT362" s="130">
        <f t="shared" si="5324"/>
        <v>0</v>
      </c>
      <c r="CU362" s="130">
        <f t="shared" si="5324"/>
        <v>0</v>
      </c>
      <c r="CV362" s="130">
        <f t="shared" si="5324"/>
        <v>0</v>
      </c>
      <c r="CW362" s="130">
        <f t="shared" si="5324"/>
        <v>0</v>
      </c>
      <c r="CX362" s="130">
        <f t="shared" si="5324"/>
        <v>0</v>
      </c>
      <c r="CY362" s="130">
        <f t="shared" si="5324"/>
        <v>0</v>
      </c>
      <c r="CZ362" s="130">
        <f t="shared" si="5324"/>
        <v>0</v>
      </c>
      <c r="DA362" s="130">
        <f t="shared" si="5324"/>
        <v>0</v>
      </c>
      <c r="DB362" s="130">
        <f t="shared" ref="DB362:EB362" si="5325">IFERROR(IF(AND(DB$6&gt;=$D362,DB$7&lt;=$F362),1,0)*1/(YEARFRAC($D362,$F362)*MiY),0)+IF(AND($D362=$F362,DB$6&lt;=$D362,DB$7&gt;=$F362),1)</f>
        <v>0</v>
      </c>
      <c r="DC362" s="130">
        <f t="shared" si="5325"/>
        <v>0</v>
      </c>
      <c r="DD362" s="130">
        <f t="shared" si="5325"/>
        <v>0</v>
      </c>
      <c r="DE362" s="130">
        <f t="shared" si="5325"/>
        <v>0</v>
      </c>
      <c r="DF362" s="130">
        <f t="shared" si="5325"/>
        <v>0</v>
      </c>
      <c r="DG362" s="130">
        <f t="shared" si="5325"/>
        <v>0</v>
      </c>
      <c r="DH362" s="130">
        <f t="shared" si="5325"/>
        <v>0</v>
      </c>
      <c r="DI362" s="130">
        <f t="shared" si="5325"/>
        <v>0</v>
      </c>
      <c r="DJ362" s="130">
        <f t="shared" si="5325"/>
        <v>0</v>
      </c>
      <c r="DK362" s="130">
        <f t="shared" si="5325"/>
        <v>0</v>
      </c>
      <c r="DL362" s="130">
        <f t="shared" si="5325"/>
        <v>0</v>
      </c>
      <c r="DM362" s="130">
        <f t="shared" si="5325"/>
        <v>0</v>
      </c>
      <c r="DN362" s="130">
        <f t="shared" si="5325"/>
        <v>0</v>
      </c>
      <c r="DO362" s="130">
        <f t="shared" si="5325"/>
        <v>0</v>
      </c>
      <c r="DP362" s="130">
        <f t="shared" si="5325"/>
        <v>0</v>
      </c>
      <c r="DQ362" s="130">
        <f t="shared" si="5325"/>
        <v>0</v>
      </c>
      <c r="DR362" s="130">
        <f t="shared" si="5325"/>
        <v>0</v>
      </c>
      <c r="DS362" s="130">
        <f t="shared" si="5325"/>
        <v>0</v>
      </c>
      <c r="DT362" s="130">
        <f t="shared" si="5325"/>
        <v>0</v>
      </c>
      <c r="DU362" s="130">
        <f t="shared" si="5325"/>
        <v>0</v>
      </c>
      <c r="DV362" s="130">
        <f t="shared" si="5325"/>
        <v>0</v>
      </c>
      <c r="DW362" s="130">
        <f t="shared" si="5325"/>
        <v>0</v>
      </c>
      <c r="DX362" s="130">
        <f t="shared" si="5325"/>
        <v>0</v>
      </c>
      <c r="DY362" s="130">
        <f t="shared" si="5325"/>
        <v>0</v>
      </c>
      <c r="DZ362" s="130">
        <f t="shared" si="5325"/>
        <v>0</v>
      </c>
      <c r="EA362" s="130">
        <f t="shared" si="5325"/>
        <v>0</v>
      </c>
      <c r="EB362" s="130">
        <f t="shared" si="5325"/>
        <v>0</v>
      </c>
    </row>
    <row r="363" spans="1:132" outlineLevel="1" x14ac:dyDescent="0.25">
      <c r="C363" t="s">
        <v>422</v>
      </c>
      <c r="D363" s="16">
        <f>Costs!M278</f>
        <v>261500</v>
      </c>
      <c r="G363" s="52" t="s">
        <v>220</v>
      </c>
      <c r="H363" s="66">
        <f>SUM(J363:EB363)</f>
        <v>261499.99999999991</v>
      </c>
      <c r="J363" s="29">
        <f t="shared" ref="J363:BU363" si="5326">$D363*J362</f>
        <v>0</v>
      </c>
      <c r="K363" s="29">
        <f t="shared" si="5326"/>
        <v>0</v>
      </c>
      <c r="L363" s="29">
        <f t="shared" si="5326"/>
        <v>0</v>
      </c>
      <c r="M363" s="29">
        <f t="shared" si="5326"/>
        <v>0</v>
      </c>
      <c r="N363" s="29">
        <f t="shared" si="5326"/>
        <v>0</v>
      </c>
      <c r="O363" s="29">
        <f t="shared" si="5326"/>
        <v>21791.666666666664</v>
      </c>
      <c r="P363" s="29">
        <f t="shared" si="5326"/>
        <v>21791.666666666664</v>
      </c>
      <c r="Q363" s="29">
        <f t="shared" si="5326"/>
        <v>21791.666666666664</v>
      </c>
      <c r="R363" s="29">
        <f t="shared" si="5326"/>
        <v>21791.666666666664</v>
      </c>
      <c r="S363" s="29">
        <f t="shared" si="5326"/>
        <v>21791.666666666664</v>
      </c>
      <c r="T363" s="29">
        <f t="shared" si="5326"/>
        <v>21791.666666666664</v>
      </c>
      <c r="U363" s="29">
        <f t="shared" si="5326"/>
        <v>21791.666666666664</v>
      </c>
      <c r="V363" s="29">
        <f t="shared" si="5326"/>
        <v>21791.666666666664</v>
      </c>
      <c r="W363" s="29">
        <f t="shared" si="5326"/>
        <v>21791.666666666664</v>
      </c>
      <c r="X363" s="29">
        <f t="shared" si="5326"/>
        <v>21791.666666666664</v>
      </c>
      <c r="Y363" s="29">
        <f t="shared" si="5326"/>
        <v>21791.666666666664</v>
      </c>
      <c r="Z363" s="29">
        <f t="shared" si="5326"/>
        <v>21791.666666666664</v>
      </c>
      <c r="AA363" s="29">
        <f t="shared" si="5326"/>
        <v>0</v>
      </c>
      <c r="AB363" s="29">
        <f t="shared" si="5326"/>
        <v>0</v>
      </c>
      <c r="AC363" s="29">
        <f t="shared" si="5326"/>
        <v>0</v>
      </c>
      <c r="AD363" s="29">
        <f t="shared" si="5326"/>
        <v>0</v>
      </c>
      <c r="AE363" s="29">
        <f t="shared" si="5326"/>
        <v>0</v>
      </c>
      <c r="AF363" s="29">
        <f t="shared" si="5326"/>
        <v>0</v>
      </c>
      <c r="AG363" s="29">
        <f t="shared" si="5326"/>
        <v>0</v>
      </c>
      <c r="AH363" s="29">
        <f t="shared" si="5326"/>
        <v>0</v>
      </c>
      <c r="AI363" s="29">
        <f t="shared" si="5326"/>
        <v>0</v>
      </c>
      <c r="AJ363" s="29">
        <f t="shared" si="5326"/>
        <v>0</v>
      </c>
      <c r="AK363" s="29">
        <f t="shared" si="5326"/>
        <v>0</v>
      </c>
      <c r="AL363" s="29">
        <f t="shared" si="5326"/>
        <v>0</v>
      </c>
      <c r="AM363" s="29">
        <f t="shared" si="5326"/>
        <v>0</v>
      </c>
      <c r="AN363" s="29">
        <f t="shared" si="5326"/>
        <v>0</v>
      </c>
      <c r="AO363" s="29">
        <f t="shared" si="5326"/>
        <v>0</v>
      </c>
      <c r="AP363" s="29">
        <f t="shared" si="5326"/>
        <v>0</v>
      </c>
      <c r="AQ363" s="29">
        <f t="shared" si="5326"/>
        <v>0</v>
      </c>
      <c r="AR363" s="29">
        <f t="shared" si="5326"/>
        <v>0</v>
      </c>
      <c r="AS363" s="29">
        <f t="shared" si="5326"/>
        <v>0</v>
      </c>
      <c r="AT363" s="29">
        <f t="shared" si="5326"/>
        <v>0</v>
      </c>
      <c r="AU363" s="29">
        <f t="shared" si="5326"/>
        <v>0</v>
      </c>
      <c r="AV363" s="29">
        <f t="shared" si="5326"/>
        <v>0</v>
      </c>
      <c r="AW363" s="29">
        <f t="shared" si="5326"/>
        <v>0</v>
      </c>
      <c r="AX363" s="29">
        <f t="shared" si="5326"/>
        <v>0</v>
      </c>
      <c r="AY363" s="29">
        <f t="shared" si="5326"/>
        <v>0</v>
      </c>
      <c r="AZ363" s="29">
        <f t="shared" si="5326"/>
        <v>0</v>
      </c>
      <c r="BA363" s="29">
        <f t="shared" si="5326"/>
        <v>0</v>
      </c>
      <c r="BB363" s="29">
        <f t="shared" si="5326"/>
        <v>0</v>
      </c>
      <c r="BC363" s="29">
        <f t="shared" si="5326"/>
        <v>0</v>
      </c>
      <c r="BD363" s="29">
        <f t="shared" si="5326"/>
        <v>0</v>
      </c>
      <c r="BE363" s="29">
        <f t="shared" si="5326"/>
        <v>0</v>
      </c>
      <c r="BF363" s="29">
        <f t="shared" si="5326"/>
        <v>0</v>
      </c>
      <c r="BG363" s="29">
        <f t="shared" si="5326"/>
        <v>0</v>
      </c>
      <c r="BH363" s="29">
        <f t="shared" si="5326"/>
        <v>0</v>
      </c>
      <c r="BI363" s="29">
        <f t="shared" si="5326"/>
        <v>0</v>
      </c>
      <c r="BJ363" s="29">
        <f t="shared" si="5326"/>
        <v>0</v>
      </c>
      <c r="BK363" s="29">
        <f t="shared" si="5326"/>
        <v>0</v>
      </c>
      <c r="BL363" s="29">
        <f t="shared" si="5326"/>
        <v>0</v>
      </c>
      <c r="BM363" s="29">
        <f t="shared" si="5326"/>
        <v>0</v>
      </c>
      <c r="BN363" s="29">
        <f t="shared" si="5326"/>
        <v>0</v>
      </c>
      <c r="BO363" s="29">
        <f t="shared" si="5326"/>
        <v>0</v>
      </c>
      <c r="BP363" s="29">
        <f t="shared" si="5326"/>
        <v>0</v>
      </c>
      <c r="BQ363" s="29">
        <f t="shared" si="5326"/>
        <v>0</v>
      </c>
      <c r="BR363" s="29">
        <f t="shared" si="5326"/>
        <v>0</v>
      </c>
      <c r="BS363" s="29">
        <f t="shared" si="5326"/>
        <v>0</v>
      </c>
      <c r="BT363" s="29">
        <f t="shared" si="5326"/>
        <v>0</v>
      </c>
      <c r="BU363" s="29">
        <f t="shared" si="5326"/>
        <v>0</v>
      </c>
      <c r="BV363" s="29">
        <f t="shared" ref="BV363:EB363" si="5327">$D363*BV362</f>
        <v>0</v>
      </c>
      <c r="BW363" s="29">
        <f t="shared" si="5327"/>
        <v>0</v>
      </c>
      <c r="BX363" s="29">
        <f t="shared" si="5327"/>
        <v>0</v>
      </c>
      <c r="BY363" s="29">
        <f t="shared" si="5327"/>
        <v>0</v>
      </c>
      <c r="BZ363" s="29">
        <f t="shared" si="5327"/>
        <v>0</v>
      </c>
      <c r="CA363" s="29">
        <f t="shared" si="5327"/>
        <v>0</v>
      </c>
      <c r="CB363" s="29">
        <f t="shared" si="5327"/>
        <v>0</v>
      </c>
      <c r="CC363" s="29">
        <f t="shared" si="5327"/>
        <v>0</v>
      </c>
      <c r="CD363" s="29">
        <f t="shared" si="5327"/>
        <v>0</v>
      </c>
      <c r="CE363" s="29">
        <f t="shared" si="5327"/>
        <v>0</v>
      </c>
      <c r="CF363" s="29">
        <f t="shared" si="5327"/>
        <v>0</v>
      </c>
      <c r="CG363" s="29">
        <f t="shared" si="5327"/>
        <v>0</v>
      </c>
      <c r="CH363" s="29">
        <f t="shared" si="5327"/>
        <v>0</v>
      </c>
      <c r="CI363" s="29">
        <f t="shared" si="5327"/>
        <v>0</v>
      </c>
      <c r="CJ363" s="29">
        <f t="shared" si="5327"/>
        <v>0</v>
      </c>
      <c r="CK363" s="29">
        <f t="shared" si="5327"/>
        <v>0</v>
      </c>
      <c r="CL363" s="29">
        <f t="shared" si="5327"/>
        <v>0</v>
      </c>
      <c r="CM363" s="29">
        <f t="shared" si="5327"/>
        <v>0</v>
      </c>
      <c r="CN363" s="29">
        <f t="shared" si="5327"/>
        <v>0</v>
      </c>
      <c r="CO363" s="29">
        <f t="shared" si="5327"/>
        <v>0</v>
      </c>
      <c r="CP363" s="29">
        <f t="shared" si="5327"/>
        <v>0</v>
      </c>
      <c r="CQ363" s="29">
        <f t="shared" si="5327"/>
        <v>0</v>
      </c>
      <c r="CR363" s="29">
        <f t="shared" si="5327"/>
        <v>0</v>
      </c>
      <c r="CS363" s="29">
        <f t="shared" si="5327"/>
        <v>0</v>
      </c>
      <c r="CT363" s="29">
        <f t="shared" si="5327"/>
        <v>0</v>
      </c>
      <c r="CU363" s="29">
        <f t="shared" si="5327"/>
        <v>0</v>
      </c>
      <c r="CV363" s="29">
        <f t="shared" si="5327"/>
        <v>0</v>
      </c>
      <c r="CW363" s="29">
        <f t="shared" si="5327"/>
        <v>0</v>
      </c>
      <c r="CX363" s="29">
        <f t="shared" si="5327"/>
        <v>0</v>
      </c>
      <c r="CY363" s="29">
        <f t="shared" si="5327"/>
        <v>0</v>
      </c>
      <c r="CZ363" s="29">
        <f t="shared" si="5327"/>
        <v>0</v>
      </c>
      <c r="DA363" s="29">
        <f t="shared" si="5327"/>
        <v>0</v>
      </c>
      <c r="DB363" s="29">
        <f t="shared" si="5327"/>
        <v>0</v>
      </c>
      <c r="DC363" s="29">
        <f t="shared" si="5327"/>
        <v>0</v>
      </c>
      <c r="DD363" s="29">
        <f t="shared" si="5327"/>
        <v>0</v>
      </c>
      <c r="DE363" s="29">
        <f t="shared" si="5327"/>
        <v>0</v>
      </c>
      <c r="DF363" s="29">
        <f t="shared" si="5327"/>
        <v>0</v>
      </c>
      <c r="DG363" s="29">
        <f t="shared" si="5327"/>
        <v>0</v>
      </c>
      <c r="DH363" s="29">
        <f t="shared" si="5327"/>
        <v>0</v>
      </c>
      <c r="DI363" s="29">
        <f t="shared" si="5327"/>
        <v>0</v>
      </c>
      <c r="DJ363" s="29">
        <f t="shared" si="5327"/>
        <v>0</v>
      </c>
      <c r="DK363" s="29">
        <f t="shared" si="5327"/>
        <v>0</v>
      </c>
      <c r="DL363" s="29">
        <f t="shared" si="5327"/>
        <v>0</v>
      </c>
      <c r="DM363" s="29">
        <f t="shared" si="5327"/>
        <v>0</v>
      </c>
      <c r="DN363" s="29">
        <f t="shared" si="5327"/>
        <v>0</v>
      </c>
      <c r="DO363" s="29">
        <f t="shared" si="5327"/>
        <v>0</v>
      </c>
      <c r="DP363" s="29">
        <f t="shared" si="5327"/>
        <v>0</v>
      </c>
      <c r="DQ363" s="29">
        <f t="shared" si="5327"/>
        <v>0</v>
      </c>
      <c r="DR363" s="29">
        <f t="shared" si="5327"/>
        <v>0</v>
      </c>
      <c r="DS363" s="29">
        <f t="shared" si="5327"/>
        <v>0</v>
      </c>
      <c r="DT363" s="29">
        <f t="shared" si="5327"/>
        <v>0</v>
      </c>
      <c r="DU363" s="29">
        <f t="shared" si="5327"/>
        <v>0</v>
      </c>
      <c r="DV363" s="29">
        <f t="shared" si="5327"/>
        <v>0</v>
      </c>
      <c r="DW363" s="29">
        <f t="shared" si="5327"/>
        <v>0</v>
      </c>
      <c r="DX363" s="29">
        <f t="shared" si="5327"/>
        <v>0</v>
      </c>
      <c r="DY363" s="29">
        <f t="shared" si="5327"/>
        <v>0</v>
      </c>
      <c r="DZ363" s="29">
        <f t="shared" si="5327"/>
        <v>0</v>
      </c>
      <c r="EA363" s="29">
        <f t="shared" si="5327"/>
        <v>0</v>
      </c>
      <c r="EB363" s="29">
        <f t="shared" si="5327"/>
        <v>0</v>
      </c>
    </row>
    <row r="364" spans="1:132" outlineLevel="1" x14ac:dyDescent="0.25">
      <c r="C364" s="34" t="s">
        <v>417</v>
      </c>
      <c r="D364" s="34"/>
      <c r="E364" s="34"/>
      <c r="F364" s="34"/>
      <c r="G364" s="67" t="s">
        <v>215</v>
      </c>
      <c r="H364" s="34"/>
      <c r="I364" s="34"/>
      <c r="J364" s="126">
        <f>J$13</f>
        <v>1</v>
      </c>
      <c r="K364" s="126">
        <f t="shared" ref="K364:BV364" si="5328">K$13</f>
        <v>1.0026792493128671</v>
      </c>
      <c r="L364" s="126">
        <f t="shared" si="5328"/>
        <v>1.0056539350998608</v>
      </c>
      <c r="M364" s="126">
        <f t="shared" si="5328"/>
        <v>1.0085410656939733</v>
      </c>
      <c r="N364" s="126">
        <f t="shared" si="5328"/>
        <v>1.0114364849476103</v>
      </c>
      <c r="O364" s="126">
        <f t="shared" si="5328"/>
        <v>1.0143402166566737</v>
      </c>
      <c r="P364" s="126">
        <f t="shared" si="5328"/>
        <v>1.0172522846853813</v>
      </c>
      <c r="Q364" s="126">
        <f t="shared" si="5328"/>
        <v>1.0201727129664624</v>
      </c>
      <c r="R364" s="126">
        <f t="shared" si="5328"/>
        <v>1.0231015255013547</v>
      </c>
      <c r="S364" s="126">
        <f t="shared" si="5328"/>
        <v>1.0260387463604019</v>
      </c>
      <c r="T364" s="126">
        <f t="shared" si="5328"/>
        <v>1.028984399683051</v>
      </c>
      <c r="U364" s="126">
        <f t="shared" si="5328"/>
        <v>1.0319385096780509</v>
      </c>
      <c r="V364" s="126">
        <f t="shared" si="5328"/>
        <v>1.0349011006236515</v>
      </c>
      <c r="W364" s="126">
        <f t="shared" si="5328"/>
        <v>1.0377730230388176</v>
      </c>
      <c r="X364" s="126">
        <f t="shared" si="5328"/>
        <v>1.0408518228283561</v>
      </c>
      <c r="Y364" s="126">
        <f t="shared" si="5328"/>
        <v>1.0438400029932626</v>
      </c>
      <c r="Z364" s="126">
        <f t="shared" si="5328"/>
        <v>1.046836761920777</v>
      </c>
      <c r="AA364" s="126">
        <f t="shared" si="5328"/>
        <v>1.0498421242396576</v>
      </c>
      <c r="AB364" s="126">
        <f t="shared" si="5328"/>
        <v>1.05285611464937</v>
      </c>
      <c r="AC364" s="126">
        <f t="shared" si="5328"/>
        <v>1.0558787579202888</v>
      </c>
      <c r="AD364" s="126">
        <f t="shared" si="5328"/>
        <v>1.0589100788939025</v>
      </c>
      <c r="AE364" s="126">
        <f t="shared" si="5328"/>
        <v>1.0619501024830165</v>
      </c>
      <c r="AF364" s="126">
        <f t="shared" si="5328"/>
        <v>1.0649988536719583</v>
      </c>
      <c r="AG364" s="126">
        <f t="shared" si="5328"/>
        <v>1.0680563575167832</v>
      </c>
      <c r="AH364" s="126">
        <f t="shared" si="5328"/>
        <v>1.0711226391454798</v>
      </c>
      <c r="AI364" s="126">
        <f t="shared" si="5328"/>
        <v>1.0739924437404067</v>
      </c>
      <c r="AJ364" s="126">
        <f t="shared" si="5328"/>
        <v>1.0771786970311998</v>
      </c>
      <c r="AK364" s="126">
        <f t="shared" si="5328"/>
        <v>1.0802711679727233</v>
      </c>
      <c r="AL364" s="126">
        <f t="shared" si="5328"/>
        <v>1.0833725170851116</v>
      </c>
      <c r="AM364" s="126">
        <f t="shared" si="5328"/>
        <v>1.0864827698566941</v>
      </c>
      <c r="AN364" s="126">
        <f t="shared" si="5328"/>
        <v>1.0896019518489746</v>
      </c>
      <c r="AO364" s="126">
        <f t="shared" si="5328"/>
        <v>1.0927300886968412</v>
      </c>
      <c r="AP364" s="126">
        <f t="shared" si="5328"/>
        <v>1.0958672061087775</v>
      </c>
      <c r="AQ364" s="126">
        <f t="shared" si="5328"/>
        <v>1.0990133298670732</v>
      </c>
      <c r="AR364" s="126">
        <f t="shared" si="5328"/>
        <v>1.1021684858280367</v>
      </c>
      <c r="AS364" s="126">
        <f t="shared" si="5328"/>
        <v>1.1053326999222071</v>
      </c>
      <c r="AT364" s="126">
        <f t="shared" si="5328"/>
        <v>1.1085059981545673</v>
      </c>
      <c r="AU364" s="126">
        <f t="shared" si="5328"/>
        <v>1.111475962088432</v>
      </c>
      <c r="AV364" s="126">
        <f t="shared" si="5328"/>
        <v>1.1147734191259395</v>
      </c>
      <c r="AW364" s="126">
        <f t="shared" si="5328"/>
        <v>1.1179738207069689</v>
      </c>
      <c r="AX364" s="126">
        <f t="shared" si="5328"/>
        <v>1.1211834103167977</v>
      </c>
      <c r="AY364" s="126">
        <f t="shared" si="5328"/>
        <v>1.1244022143333261</v>
      </c>
      <c r="AZ364" s="126">
        <f t="shared" si="5328"/>
        <v>1.1276302592101826</v>
      </c>
      <c r="BA364" s="126">
        <f t="shared" si="5328"/>
        <v>1.1308675714769412</v>
      </c>
      <c r="BB364" s="126">
        <f t="shared" si="5328"/>
        <v>1.1341141777393395</v>
      </c>
      <c r="BC364" s="126">
        <f t="shared" si="5328"/>
        <v>1.1373701046794982</v>
      </c>
      <c r="BD364" s="126">
        <f t="shared" si="5328"/>
        <v>1.1406353790561385</v>
      </c>
      <c r="BE364" s="126">
        <f t="shared" si="5328"/>
        <v>1.1439100277048042</v>
      </c>
      <c r="BF364" s="126">
        <f t="shared" si="5328"/>
        <v>1.1471940775380809</v>
      </c>
      <c r="BG364" s="126">
        <f t="shared" si="5328"/>
        <v>1.15026769648205</v>
      </c>
      <c r="BH364" s="126">
        <f t="shared" si="5328"/>
        <v>1.1536802383994258</v>
      </c>
      <c r="BI364" s="126">
        <f t="shared" si="5328"/>
        <v>1.1569923375180708</v>
      </c>
      <c r="BJ364" s="126">
        <f t="shared" si="5328"/>
        <v>1.1603139453378331</v>
      </c>
      <c r="BK364" s="126">
        <f t="shared" si="5328"/>
        <v>1.1636450891572303</v>
      </c>
      <c r="BL364" s="126">
        <f t="shared" si="5328"/>
        <v>1.1669857963531516</v>
      </c>
      <c r="BM364" s="126">
        <f t="shared" si="5328"/>
        <v>1.1703360943810825</v>
      </c>
      <c r="BN364" s="126">
        <f t="shared" si="5328"/>
        <v>1.1736960107753303</v>
      </c>
      <c r="BO364" s="126">
        <f t="shared" si="5328"/>
        <v>1.1770655731492505</v>
      </c>
      <c r="BP364" s="126">
        <f t="shared" si="5328"/>
        <v>1.180444809195474</v>
      </c>
      <c r="BQ364" s="126">
        <f t="shared" si="5328"/>
        <v>1.1838337466861339</v>
      </c>
      <c r="BR364" s="126">
        <f t="shared" si="5328"/>
        <v>1.1872324134730949</v>
      </c>
      <c r="BS364" s="126">
        <f t="shared" si="5328"/>
        <v>1.1905270658589224</v>
      </c>
      <c r="BT364" s="126">
        <f t="shared" si="5328"/>
        <v>1.1940590467434065</v>
      </c>
      <c r="BU364" s="126">
        <f t="shared" si="5328"/>
        <v>1.1974870693312041</v>
      </c>
      <c r="BV364" s="126">
        <f t="shared" si="5328"/>
        <v>1.2009249334246579</v>
      </c>
      <c r="BW364" s="126">
        <f t="shared" ref="BW364:EB364" si="5329">BW$13</f>
        <v>1.204372667277734</v>
      </c>
      <c r="BX364" s="126">
        <f t="shared" si="5329"/>
        <v>1.2078302992255125</v>
      </c>
      <c r="BY364" s="126">
        <f t="shared" si="5329"/>
        <v>1.2112978576844211</v>
      </c>
      <c r="BZ364" s="126">
        <f t="shared" si="5329"/>
        <v>1.2147753711524676</v>
      </c>
      <c r="CA364" s="126">
        <f t="shared" si="5329"/>
        <v>1.2182628682094752</v>
      </c>
      <c r="CB364" s="126">
        <f t="shared" si="5329"/>
        <v>1.2217603775173165</v>
      </c>
      <c r="CC364" s="126">
        <f t="shared" si="5329"/>
        <v>1.2252679278201495</v>
      </c>
      <c r="CD364" s="126">
        <f t="shared" si="5329"/>
        <v>1.2287855479446541</v>
      </c>
      <c r="CE364" s="126">
        <f t="shared" si="5329"/>
        <v>1.232077770779646</v>
      </c>
      <c r="CF364" s="126">
        <f t="shared" si="5329"/>
        <v>1.23573302168438</v>
      </c>
      <c r="CG364" s="126">
        <f t="shared" si="5329"/>
        <v>1.2392806860334544</v>
      </c>
      <c r="CH364" s="126">
        <f t="shared" si="5329"/>
        <v>1.2428385353675644</v>
      </c>
      <c r="CI364" s="126">
        <f t="shared" si="5329"/>
        <v>1.2464065989267703</v>
      </c>
      <c r="CJ364" s="126">
        <f t="shared" si="5329"/>
        <v>1.2499849060350778</v>
      </c>
      <c r="CK364" s="126">
        <f t="shared" si="5329"/>
        <v>1.2535734861006791</v>
      </c>
      <c r="CL364" s="126">
        <f t="shared" si="5329"/>
        <v>1.257172368616194</v>
      </c>
      <c r="CM364" s="126">
        <f t="shared" si="5329"/>
        <v>1.2607815831589126</v>
      </c>
      <c r="CN364" s="126">
        <f t="shared" si="5329"/>
        <v>1.2644011593910389</v>
      </c>
      <c r="CO364" s="126">
        <f t="shared" si="5329"/>
        <v>1.2680311270599336</v>
      </c>
      <c r="CP364" s="126">
        <f t="shared" si="5329"/>
        <v>1.2716715159983594</v>
      </c>
      <c r="CQ364" s="126">
        <f t="shared" si="5329"/>
        <v>1.2750786410337906</v>
      </c>
      <c r="CR364" s="126">
        <f t="shared" si="5329"/>
        <v>1.2788614642181557</v>
      </c>
      <c r="CS364" s="126">
        <f t="shared" si="5329"/>
        <v>1.2825329459576562</v>
      </c>
      <c r="CT364" s="126">
        <f t="shared" si="5329"/>
        <v>1.2862149681493797</v>
      </c>
      <c r="CU364" s="126">
        <f t="shared" si="5329"/>
        <v>1.289907561053897</v>
      </c>
      <c r="CV364" s="126">
        <f t="shared" si="5329"/>
        <v>1.293610755018654</v>
      </c>
      <c r="CW364" s="126">
        <f t="shared" si="5329"/>
        <v>1.2973245804782207</v>
      </c>
      <c r="CX364" s="126">
        <f t="shared" si="5329"/>
        <v>1.3010490679545423</v>
      </c>
      <c r="CY364" s="126">
        <f t="shared" si="5329"/>
        <v>1.304784248057189</v>
      </c>
      <c r="CZ364" s="126">
        <f t="shared" si="5329"/>
        <v>1.3085301514836076</v>
      </c>
      <c r="DA364" s="126">
        <f t="shared" si="5329"/>
        <v>1.3122868090193751</v>
      </c>
      <c r="DB364" s="126">
        <f t="shared" si="5329"/>
        <v>1.3160542515384499</v>
      </c>
      <c r="DC364" s="126">
        <f t="shared" si="5329"/>
        <v>1.3195802889875801</v>
      </c>
      <c r="DD364" s="126">
        <f t="shared" si="5329"/>
        <v>1.323495136864544</v>
      </c>
      <c r="DE364" s="126">
        <f t="shared" si="5329"/>
        <v>1.3272947573576725</v>
      </c>
      <c r="DF364" s="126">
        <f t="shared" si="5329"/>
        <v>1.3311052861764079</v>
      </c>
      <c r="DG364" s="126">
        <f t="shared" si="5329"/>
        <v>1.3349267546374479</v>
      </c>
      <c r="DH364" s="126">
        <f t="shared" si="5329"/>
        <v>1.3387591941473977</v>
      </c>
      <c r="DI364" s="126">
        <f t="shared" si="5329"/>
        <v>1.3426026362030277</v>
      </c>
      <c r="DJ364" s="126">
        <f t="shared" si="5329"/>
        <v>1.3464571123915319</v>
      </c>
      <c r="DK364" s="126">
        <f t="shared" si="5329"/>
        <v>1.3503226543907885</v>
      </c>
      <c r="DL364" s="126">
        <f t="shared" si="5329"/>
        <v>1.3541992939696192</v>
      </c>
      <c r="DM364" s="126">
        <f t="shared" si="5329"/>
        <v>1.358087062988051</v>
      </c>
      <c r="DN364" s="126">
        <f t="shared" si="5329"/>
        <v>1.361985993397578</v>
      </c>
      <c r="DO364" s="126">
        <f t="shared" si="5329"/>
        <v>1.3657655991021458</v>
      </c>
      <c r="DP364" s="126">
        <f t="shared" si="5329"/>
        <v>1.3698174666548035</v>
      </c>
      <c r="DQ364" s="126">
        <f t="shared" si="5329"/>
        <v>1.3737500738651915</v>
      </c>
      <c r="DR364" s="126">
        <f t="shared" si="5329"/>
        <v>1.3776939711925826</v>
      </c>
      <c r="DS364" s="126">
        <f t="shared" si="5329"/>
        <v>1.381649191049759</v>
      </c>
      <c r="DT364" s="126">
        <f t="shared" si="5329"/>
        <v>1.385615765942557</v>
      </c>
      <c r="DU364" s="126">
        <f t="shared" si="5329"/>
        <v>1.3895937284701338</v>
      </c>
      <c r="DV364" s="126">
        <f t="shared" si="5329"/>
        <v>1.3935831113252357</v>
      </c>
      <c r="DW364" s="126">
        <f t="shared" si="5329"/>
        <v>1.3975839472944662</v>
      </c>
      <c r="DX364" s="126">
        <f t="shared" si="5329"/>
        <v>1.401596269258556</v>
      </c>
      <c r="DY364" s="126">
        <f t="shared" si="5329"/>
        <v>1.4056201101926329</v>
      </c>
      <c r="DZ364" s="126">
        <f t="shared" si="5329"/>
        <v>1.4096555031664932</v>
      </c>
      <c r="EA364" s="126">
        <f t="shared" si="5329"/>
        <v>1.4134323217047313</v>
      </c>
      <c r="EB364" s="126">
        <f t="shared" si="5329"/>
        <v>1.4176256038945581</v>
      </c>
    </row>
    <row r="365" spans="1:132" ht="13" x14ac:dyDescent="0.3">
      <c r="C365" s="36" t="str">
        <f>"TOTAL "&amp;UPPER(B360)&amp;" COSTS"</f>
        <v>TOTAL AGENTS COSTS</v>
      </c>
      <c r="D365" s="38"/>
      <c r="E365" s="38"/>
      <c r="F365" s="38"/>
      <c r="G365" s="52" t="s">
        <v>220</v>
      </c>
      <c r="H365" s="51">
        <f t="shared" ref="H365" si="5330">SUM(J365:EB365)</f>
        <v>269476.42787198559</v>
      </c>
      <c r="I365" s="38"/>
      <c r="J365" s="37">
        <f t="shared" ref="J365" si="5331">J363*J364</f>
        <v>0</v>
      </c>
      <c r="K365" s="37">
        <f t="shared" ref="K365:BV365" si="5332">K363*K364</f>
        <v>0</v>
      </c>
      <c r="L365" s="37">
        <f t="shared" si="5332"/>
        <v>0</v>
      </c>
      <c r="M365" s="37">
        <f t="shared" si="5332"/>
        <v>0</v>
      </c>
      <c r="N365" s="37">
        <f t="shared" si="5332"/>
        <v>0</v>
      </c>
      <c r="O365" s="37">
        <f t="shared" si="5332"/>
        <v>22104.16388797668</v>
      </c>
      <c r="P365" s="37">
        <f t="shared" si="5332"/>
        <v>22167.622703768931</v>
      </c>
      <c r="Q365" s="37">
        <f t="shared" si="5332"/>
        <v>22231.263703394157</v>
      </c>
      <c r="R365" s="37">
        <f t="shared" si="5332"/>
        <v>22295.087409883687</v>
      </c>
      <c r="S365" s="37">
        <f t="shared" si="5332"/>
        <v>22359.094347770424</v>
      </c>
      <c r="T365" s="37">
        <f t="shared" si="5332"/>
        <v>22423.28504309315</v>
      </c>
      <c r="U365" s="37">
        <f t="shared" si="5332"/>
        <v>22487.660023400858</v>
      </c>
      <c r="V365" s="37">
        <f t="shared" si="5332"/>
        <v>22552.219817757068</v>
      </c>
      <c r="W365" s="37">
        <f t="shared" si="5332"/>
        <v>22614.803793720897</v>
      </c>
      <c r="X365" s="37">
        <f t="shared" si="5332"/>
        <v>22681.895972467923</v>
      </c>
      <c r="Y365" s="37">
        <f t="shared" si="5332"/>
        <v>22747.013398561514</v>
      </c>
      <c r="Z365" s="37">
        <f t="shared" si="5332"/>
        <v>22812.317770190264</v>
      </c>
      <c r="AA365" s="37">
        <f t="shared" si="5332"/>
        <v>0</v>
      </c>
      <c r="AB365" s="37">
        <f t="shared" si="5332"/>
        <v>0</v>
      </c>
      <c r="AC365" s="37">
        <f t="shared" si="5332"/>
        <v>0</v>
      </c>
      <c r="AD365" s="37">
        <f t="shared" si="5332"/>
        <v>0</v>
      </c>
      <c r="AE365" s="37">
        <f t="shared" si="5332"/>
        <v>0</v>
      </c>
      <c r="AF365" s="37">
        <f t="shared" si="5332"/>
        <v>0</v>
      </c>
      <c r="AG365" s="37">
        <f t="shared" si="5332"/>
        <v>0</v>
      </c>
      <c r="AH365" s="37">
        <f t="shared" si="5332"/>
        <v>0</v>
      </c>
      <c r="AI365" s="37">
        <f t="shared" si="5332"/>
        <v>0</v>
      </c>
      <c r="AJ365" s="37">
        <f t="shared" si="5332"/>
        <v>0</v>
      </c>
      <c r="AK365" s="37">
        <f t="shared" si="5332"/>
        <v>0</v>
      </c>
      <c r="AL365" s="37">
        <f t="shared" si="5332"/>
        <v>0</v>
      </c>
      <c r="AM365" s="37">
        <f t="shared" si="5332"/>
        <v>0</v>
      </c>
      <c r="AN365" s="37">
        <f t="shared" si="5332"/>
        <v>0</v>
      </c>
      <c r="AO365" s="37">
        <f t="shared" si="5332"/>
        <v>0</v>
      </c>
      <c r="AP365" s="37">
        <f t="shared" si="5332"/>
        <v>0</v>
      </c>
      <c r="AQ365" s="37">
        <f t="shared" si="5332"/>
        <v>0</v>
      </c>
      <c r="AR365" s="37">
        <f t="shared" si="5332"/>
        <v>0</v>
      </c>
      <c r="AS365" s="37">
        <f t="shared" si="5332"/>
        <v>0</v>
      </c>
      <c r="AT365" s="37">
        <f t="shared" si="5332"/>
        <v>0</v>
      </c>
      <c r="AU365" s="37">
        <f t="shared" si="5332"/>
        <v>0</v>
      </c>
      <c r="AV365" s="37">
        <f t="shared" si="5332"/>
        <v>0</v>
      </c>
      <c r="AW365" s="37">
        <f t="shared" si="5332"/>
        <v>0</v>
      </c>
      <c r="AX365" s="37">
        <f t="shared" si="5332"/>
        <v>0</v>
      </c>
      <c r="AY365" s="37">
        <f t="shared" si="5332"/>
        <v>0</v>
      </c>
      <c r="AZ365" s="37">
        <f t="shared" si="5332"/>
        <v>0</v>
      </c>
      <c r="BA365" s="37">
        <f t="shared" si="5332"/>
        <v>0</v>
      </c>
      <c r="BB365" s="37">
        <f t="shared" si="5332"/>
        <v>0</v>
      </c>
      <c r="BC365" s="37">
        <f t="shared" si="5332"/>
        <v>0</v>
      </c>
      <c r="BD365" s="37">
        <f t="shared" si="5332"/>
        <v>0</v>
      </c>
      <c r="BE365" s="37">
        <f t="shared" si="5332"/>
        <v>0</v>
      </c>
      <c r="BF365" s="37">
        <f t="shared" si="5332"/>
        <v>0</v>
      </c>
      <c r="BG365" s="37">
        <f t="shared" si="5332"/>
        <v>0</v>
      </c>
      <c r="BH365" s="37">
        <f t="shared" si="5332"/>
        <v>0</v>
      </c>
      <c r="BI365" s="37">
        <f t="shared" si="5332"/>
        <v>0</v>
      </c>
      <c r="BJ365" s="37">
        <f t="shared" si="5332"/>
        <v>0</v>
      </c>
      <c r="BK365" s="37">
        <f t="shared" si="5332"/>
        <v>0</v>
      </c>
      <c r="BL365" s="37">
        <f t="shared" si="5332"/>
        <v>0</v>
      </c>
      <c r="BM365" s="37">
        <f t="shared" si="5332"/>
        <v>0</v>
      </c>
      <c r="BN365" s="37">
        <f t="shared" si="5332"/>
        <v>0</v>
      </c>
      <c r="BO365" s="37">
        <f t="shared" si="5332"/>
        <v>0</v>
      </c>
      <c r="BP365" s="37">
        <f t="shared" si="5332"/>
        <v>0</v>
      </c>
      <c r="BQ365" s="37">
        <f t="shared" si="5332"/>
        <v>0</v>
      </c>
      <c r="BR365" s="37">
        <f t="shared" si="5332"/>
        <v>0</v>
      </c>
      <c r="BS365" s="37">
        <f t="shared" si="5332"/>
        <v>0</v>
      </c>
      <c r="BT365" s="37">
        <f t="shared" si="5332"/>
        <v>0</v>
      </c>
      <c r="BU365" s="37">
        <f t="shared" si="5332"/>
        <v>0</v>
      </c>
      <c r="BV365" s="37">
        <f t="shared" si="5332"/>
        <v>0</v>
      </c>
      <c r="BW365" s="37">
        <f t="shared" ref="BW365:EB365" si="5333">BW363*BW364</f>
        <v>0</v>
      </c>
      <c r="BX365" s="37">
        <f t="shared" si="5333"/>
        <v>0</v>
      </c>
      <c r="BY365" s="37">
        <f t="shared" si="5333"/>
        <v>0</v>
      </c>
      <c r="BZ365" s="37">
        <f t="shared" si="5333"/>
        <v>0</v>
      </c>
      <c r="CA365" s="37">
        <f t="shared" si="5333"/>
        <v>0</v>
      </c>
      <c r="CB365" s="37">
        <f t="shared" si="5333"/>
        <v>0</v>
      </c>
      <c r="CC365" s="37">
        <f t="shared" si="5333"/>
        <v>0</v>
      </c>
      <c r="CD365" s="37">
        <f t="shared" si="5333"/>
        <v>0</v>
      </c>
      <c r="CE365" s="37">
        <f t="shared" si="5333"/>
        <v>0</v>
      </c>
      <c r="CF365" s="37">
        <f t="shared" si="5333"/>
        <v>0</v>
      </c>
      <c r="CG365" s="37">
        <f t="shared" si="5333"/>
        <v>0</v>
      </c>
      <c r="CH365" s="37">
        <f t="shared" si="5333"/>
        <v>0</v>
      </c>
      <c r="CI365" s="37">
        <f t="shared" si="5333"/>
        <v>0</v>
      </c>
      <c r="CJ365" s="37">
        <f t="shared" si="5333"/>
        <v>0</v>
      </c>
      <c r="CK365" s="37">
        <f t="shared" si="5333"/>
        <v>0</v>
      </c>
      <c r="CL365" s="37">
        <f t="shared" si="5333"/>
        <v>0</v>
      </c>
      <c r="CM365" s="37">
        <f t="shared" si="5333"/>
        <v>0</v>
      </c>
      <c r="CN365" s="37">
        <f t="shared" si="5333"/>
        <v>0</v>
      </c>
      <c r="CO365" s="37">
        <f t="shared" si="5333"/>
        <v>0</v>
      </c>
      <c r="CP365" s="37">
        <f t="shared" si="5333"/>
        <v>0</v>
      </c>
      <c r="CQ365" s="37">
        <f t="shared" si="5333"/>
        <v>0</v>
      </c>
      <c r="CR365" s="37">
        <f t="shared" si="5333"/>
        <v>0</v>
      </c>
      <c r="CS365" s="37">
        <f t="shared" si="5333"/>
        <v>0</v>
      </c>
      <c r="CT365" s="37">
        <f t="shared" si="5333"/>
        <v>0</v>
      </c>
      <c r="CU365" s="37">
        <f t="shared" si="5333"/>
        <v>0</v>
      </c>
      <c r="CV365" s="37">
        <f t="shared" si="5333"/>
        <v>0</v>
      </c>
      <c r="CW365" s="37">
        <f t="shared" si="5333"/>
        <v>0</v>
      </c>
      <c r="CX365" s="37">
        <f t="shared" si="5333"/>
        <v>0</v>
      </c>
      <c r="CY365" s="37">
        <f t="shared" si="5333"/>
        <v>0</v>
      </c>
      <c r="CZ365" s="37">
        <f t="shared" si="5333"/>
        <v>0</v>
      </c>
      <c r="DA365" s="37">
        <f t="shared" si="5333"/>
        <v>0</v>
      </c>
      <c r="DB365" s="37">
        <f t="shared" si="5333"/>
        <v>0</v>
      </c>
      <c r="DC365" s="37">
        <f t="shared" si="5333"/>
        <v>0</v>
      </c>
      <c r="DD365" s="37">
        <f t="shared" si="5333"/>
        <v>0</v>
      </c>
      <c r="DE365" s="37">
        <f t="shared" si="5333"/>
        <v>0</v>
      </c>
      <c r="DF365" s="37">
        <f t="shared" si="5333"/>
        <v>0</v>
      </c>
      <c r="DG365" s="37">
        <f t="shared" si="5333"/>
        <v>0</v>
      </c>
      <c r="DH365" s="37">
        <f t="shared" si="5333"/>
        <v>0</v>
      </c>
      <c r="DI365" s="37">
        <f t="shared" si="5333"/>
        <v>0</v>
      </c>
      <c r="DJ365" s="37">
        <f t="shared" si="5333"/>
        <v>0</v>
      </c>
      <c r="DK365" s="37">
        <f t="shared" si="5333"/>
        <v>0</v>
      </c>
      <c r="DL365" s="37">
        <f t="shared" si="5333"/>
        <v>0</v>
      </c>
      <c r="DM365" s="37">
        <f t="shared" si="5333"/>
        <v>0</v>
      </c>
      <c r="DN365" s="37">
        <f t="shared" si="5333"/>
        <v>0</v>
      </c>
      <c r="DO365" s="37">
        <f t="shared" si="5333"/>
        <v>0</v>
      </c>
      <c r="DP365" s="37">
        <f t="shared" si="5333"/>
        <v>0</v>
      </c>
      <c r="DQ365" s="37">
        <f t="shared" si="5333"/>
        <v>0</v>
      </c>
      <c r="DR365" s="37">
        <f t="shared" si="5333"/>
        <v>0</v>
      </c>
      <c r="DS365" s="37">
        <f t="shared" si="5333"/>
        <v>0</v>
      </c>
      <c r="DT365" s="37">
        <f t="shared" si="5333"/>
        <v>0</v>
      </c>
      <c r="DU365" s="37">
        <f t="shared" si="5333"/>
        <v>0</v>
      </c>
      <c r="DV365" s="37">
        <f t="shared" si="5333"/>
        <v>0</v>
      </c>
      <c r="DW365" s="37">
        <f t="shared" si="5333"/>
        <v>0</v>
      </c>
      <c r="DX365" s="37">
        <f t="shared" si="5333"/>
        <v>0</v>
      </c>
      <c r="DY365" s="37">
        <f t="shared" si="5333"/>
        <v>0</v>
      </c>
      <c r="DZ365" s="37">
        <f t="shared" si="5333"/>
        <v>0</v>
      </c>
      <c r="EA365" s="37">
        <f t="shared" si="5333"/>
        <v>0</v>
      </c>
      <c r="EB365" s="37">
        <f t="shared" si="5333"/>
        <v>0</v>
      </c>
    </row>
    <row r="366" spans="1:132" x14ac:dyDescent="0.25"/>
    <row r="367" spans="1:132" ht="13" x14ac:dyDescent="0.3">
      <c r="A367" s="59">
        <f>IF(H370=D370,0,1)</f>
        <v>0</v>
      </c>
      <c r="B367" s="108" t="str">
        <f>Assumptions!B212</f>
        <v>Other facilities (shows, depots, ports)</v>
      </c>
      <c r="C367" s="108"/>
      <c r="D367" s="108"/>
      <c r="E367" s="108"/>
      <c r="F367" s="108"/>
      <c r="G367" s="108"/>
      <c r="H367" s="108"/>
      <c r="I367" s="108"/>
    </row>
    <row r="368" spans="1:132" ht="13" x14ac:dyDescent="0.3">
      <c r="C368" s="2" t="s">
        <v>419</v>
      </c>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row>
    <row r="369" spans="1:132" outlineLevel="1" x14ac:dyDescent="0.25">
      <c r="C369" t="s">
        <v>339</v>
      </c>
      <c r="D369" s="79">
        <f>Costs!M326</f>
        <v>45108</v>
      </c>
      <c r="E369" s="16">
        <f>Costs!M327</f>
        <v>12</v>
      </c>
      <c r="F369" s="61">
        <f>EDATE(D369,E369)</f>
        <v>45474</v>
      </c>
      <c r="G369" s="52" t="s">
        <v>215</v>
      </c>
      <c r="H369" s="50">
        <f>SUM(J369:EB369)</f>
        <v>1</v>
      </c>
      <c r="J369" s="130">
        <f t="shared" ref="J369:AO369" si="5334">IFERROR(IF(AND(J$6&gt;=$D369,J$7&lt;=$F369),1,0)*1/(YEARFRAC($D369,$F369)*MiY),0)+IF(AND($D369=$F369,J$6&lt;=$D369,J$7&gt;=$F369),1)</f>
        <v>0</v>
      </c>
      <c r="K369" s="130">
        <f t="shared" si="5334"/>
        <v>0</v>
      </c>
      <c r="L369" s="130">
        <f t="shared" si="5334"/>
        <v>0</v>
      </c>
      <c r="M369" s="130">
        <f t="shared" si="5334"/>
        <v>0</v>
      </c>
      <c r="N369" s="130">
        <f t="shared" si="5334"/>
        <v>0</v>
      </c>
      <c r="O369" s="130">
        <f t="shared" si="5334"/>
        <v>0</v>
      </c>
      <c r="P369" s="130">
        <f t="shared" si="5334"/>
        <v>8.3333333333333329E-2</v>
      </c>
      <c r="Q369" s="130">
        <f t="shared" si="5334"/>
        <v>8.3333333333333329E-2</v>
      </c>
      <c r="R369" s="130">
        <f t="shared" si="5334"/>
        <v>8.3333333333333329E-2</v>
      </c>
      <c r="S369" s="130">
        <f t="shared" si="5334"/>
        <v>8.3333333333333329E-2</v>
      </c>
      <c r="T369" s="130">
        <f t="shared" si="5334"/>
        <v>8.3333333333333329E-2</v>
      </c>
      <c r="U369" s="130">
        <f t="shared" si="5334"/>
        <v>8.3333333333333329E-2</v>
      </c>
      <c r="V369" s="130">
        <f t="shared" si="5334"/>
        <v>8.3333333333333329E-2</v>
      </c>
      <c r="W369" s="130">
        <f t="shared" si="5334"/>
        <v>8.3333333333333329E-2</v>
      </c>
      <c r="X369" s="130">
        <f t="shared" si="5334"/>
        <v>8.3333333333333329E-2</v>
      </c>
      <c r="Y369" s="130">
        <f t="shared" si="5334"/>
        <v>8.3333333333333329E-2</v>
      </c>
      <c r="Z369" s="130">
        <f t="shared" si="5334"/>
        <v>8.3333333333333329E-2</v>
      </c>
      <c r="AA369" s="130">
        <f t="shared" si="5334"/>
        <v>8.3333333333333329E-2</v>
      </c>
      <c r="AB369" s="130">
        <f t="shared" si="5334"/>
        <v>0</v>
      </c>
      <c r="AC369" s="130">
        <f t="shared" si="5334"/>
        <v>0</v>
      </c>
      <c r="AD369" s="130">
        <f t="shared" si="5334"/>
        <v>0</v>
      </c>
      <c r="AE369" s="130">
        <f t="shared" si="5334"/>
        <v>0</v>
      </c>
      <c r="AF369" s="130">
        <f t="shared" si="5334"/>
        <v>0</v>
      </c>
      <c r="AG369" s="130">
        <f t="shared" si="5334"/>
        <v>0</v>
      </c>
      <c r="AH369" s="130">
        <f t="shared" si="5334"/>
        <v>0</v>
      </c>
      <c r="AI369" s="130">
        <f t="shared" si="5334"/>
        <v>0</v>
      </c>
      <c r="AJ369" s="130">
        <f t="shared" si="5334"/>
        <v>0</v>
      </c>
      <c r="AK369" s="130">
        <f t="shared" si="5334"/>
        <v>0</v>
      </c>
      <c r="AL369" s="130">
        <f t="shared" si="5334"/>
        <v>0</v>
      </c>
      <c r="AM369" s="130">
        <f t="shared" si="5334"/>
        <v>0</v>
      </c>
      <c r="AN369" s="130">
        <f t="shared" si="5334"/>
        <v>0</v>
      </c>
      <c r="AO369" s="130">
        <f t="shared" si="5334"/>
        <v>0</v>
      </c>
      <c r="AP369" s="130">
        <f t="shared" ref="AP369:BU369" si="5335">IFERROR(IF(AND(AP$6&gt;=$D369,AP$7&lt;=$F369),1,0)*1/(YEARFRAC($D369,$F369)*MiY),0)+IF(AND($D369=$F369,AP$6&lt;=$D369,AP$7&gt;=$F369),1)</f>
        <v>0</v>
      </c>
      <c r="AQ369" s="130">
        <f t="shared" si="5335"/>
        <v>0</v>
      </c>
      <c r="AR369" s="130">
        <f t="shared" si="5335"/>
        <v>0</v>
      </c>
      <c r="AS369" s="130">
        <f t="shared" si="5335"/>
        <v>0</v>
      </c>
      <c r="AT369" s="130">
        <f t="shared" si="5335"/>
        <v>0</v>
      </c>
      <c r="AU369" s="130">
        <f t="shared" si="5335"/>
        <v>0</v>
      </c>
      <c r="AV369" s="130">
        <f t="shared" si="5335"/>
        <v>0</v>
      </c>
      <c r="AW369" s="130">
        <f t="shared" si="5335"/>
        <v>0</v>
      </c>
      <c r="AX369" s="130">
        <f t="shared" si="5335"/>
        <v>0</v>
      </c>
      <c r="AY369" s="130">
        <f t="shared" si="5335"/>
        <v>0</v>
      </c>
      <c r="AZ369" s="130">
        <f t="shared" si="5335"/>
        <v>0</v>
      </c>
      <c r="BA369" s="130">
        <f t="shared" si="5335"/>
        <v>0</v>
      </c>
      <c r="BB369" s="130">
        <f t="shared" si="5335"/>
        <v>0</v>
      </c>
      <c r="BC369" s="130">
        <f t="shared" si="5335"/>
        <v>0</v>
      </c>
      <c r="BD369" s="130">
        <f t="shared" si="5335"/>
        <v>0</v>
      </c>
      <c r="BE369" s="130">
        <f t="shared" si="5335"/>
        <v>0</v>
      </c>
      <c r="BF369" s="130">
        <f t="shared" si="5335"/>
        <v>0</v>
      </c>
      <c r="BG369" s="130">
        <f t="shared" si="5335"/>
        <v>0</v>
      </c>
      <c r="BH369" s="130">
        <f t="shared" si="5335"/>
        <v>0</v>
      </c>
      <c r="BI369" s="130">
        <f t="shared" si="5335"/>
        <v>0</v>
      </c>
      <c r="BJ369" s="130">
        <f t="shared" si="5335"/>
        <v>0</v>
      </c>
      <c r="BK369" s="130">
        <f t="shared" si="5335"/>
        <v>0</v>
      </c>
      <c r="BL369" s="130">
        <f t="shared" si="5335"/>
        <v>0</v>
      </c>
      <c r="BM369" s="130">
        <f t="shared" si="5335"/>
        <v>0</v>
      </c>
      <c r="BN369" s="130">
        <f t="shared" si="5335"/>
        <v>0</v>
      </c>
      <c r="BO369" s="130">
        <f t="shared" si="5335"/>
        <v>0</v>
      </c>
      <c r="BP369" s="130">
        <f t="shared" si="5335"/>
        <v>0</v>
      </c>
      <c r="BQ369" s="130">
        <f t="shared" si="5335"/>
        <v>0</v>
      </c>
      <c r="BR369" s="130">
        <f t="shared" si="5335"/>
        <v>0</v>
      </c>
      <c r="BS369" s="130">
        <f t="shared" si="5335"/>
        <v>0</v>
      </c>
      <c r="BT369" s="130">
        <f t="shared" si="5335"/>
        <v>0</v>
      </c>
      <c r="BU369" s="130">
        <f t="shared" si="5335"/>
        <v>0</v>
      </c>
      <c r="BV369" s="130">
        <f t="shared" ref="BV369:DA369" si="5336">IFERROR(IF(AND(BV$6&gt;=$D369,BV$7&lt;=$F369),1,0)*1/(YEARFRAC($D369,$F369)*MiY),0)+IF(AND($D369=$F369,BV$6&lt;=$D369,BV$7&gt;=$F369),1)</f>
        <v>0</v>
      </c>
      <c r="BW369" s="130">
        <f t="shared" si="5336"/>
        <v>0</v>
      </c>
      <c r="BX369" s="130">
        <f t="shared" si="5336"/>
        <v>0</v>
      </c>
      <c r="BY369" s="130">
        <f t="shared" si="5336"/>
        <v>0</v>
      </c>
      <c r="BZ369" s="130">
        <f t="shared" si="5336"/>
        <v>0</v>
      </c>
      <c r="CA369" s="130">
        <f t="shared" si="5336"/>
        <v>0</v>
      </c>
      <c r="CB369" s="130">
        <f t="shared" si="5336"/>
        <v>0</v>
      </c>
      <c r="CC369" s="130">
        <f t="shared" si="5336"/>
        <v>0</v>
      </c>
      <c r="CD369" s="130">
        <f t="shared" si="5336"/>
        <v>0</v>
      </c>
      <c r="CE369" s="130">
        <f t="shared" si="5336"/>
        <v>0</v>
      </c>
      <c r="CF369" s="130">
        <f t="shared" si="5336"/>
        <v>0</v>
      </c>
      <c r="CG369" s="130">
        <f t="shared" si="5336"/>
        <v>0</v>
      </c>
      <c r="CH369" s="130">
        <f t="shared" si="5336"/>
        <v>0</v>
      </c>
      <c r="CI369" s="130">
        <f t="shared" si="5336"/>
        <v>0</v>
      </c>
      <c r="CJ369" s="130">
        <f t="shared" si="5336"/>
        <v>0</v>
      </c>
      <c r="CK369" s="130">
        <f t="shared" si="5336"/>
        <v>0</v>
      </c>
      <c r="CL369" s="130">
        <f t="shared" si="5336"/>
        <v>0</v>
      </c>
      <c r="CM369" s="130">
        <f t="shared" si="5336"/>
        <v>0</v>
      </c>
      <c r="CN369" s="130">
        <f t="shared" si="5336"/>
        <v>0</v>
      </c>
      <c r="CO369" s="130">
        <f t="shared" si="5336"/>
        <v>0</v>
      </c>
      <c r="CP369" s="130">
        <f t="shared" si="5336"/>
        <v>0</v>
      </c>
      <c r="CQ369" s="130">
        <f t="shared" si="5336"/>
        <v>0</v>
      </c>
      <c r="CR369" s="130">
        <f t="shared" si="5336"/>
        <v>0</v>
      </c>
      <c r="CS369" s="130">
        <f t="shared" si="5336"/>
        <v>0</v>
      </c>
      <c r="CT369" s="130">
        <f t="shared" si="5336"/>
        <v>0</v>
      </c>
      <c r="CU369" s="130">
        <f t="shared" si="5336"/>
        <v>0</v>
      </c>
      <c r="CV369" s="130">
        <f t="shared" si="5336"/>
        <v>0</v>
      </c>
      <c r="CW369" s="130">
        <f t="shared" si="5336"/>
        <v>0</v>
      </c>
      <c r="CX369" s="130">
        <f t="shared" si="5336"/>
        <v>0</v>
      </c>
      <c r="CY369" s="130">
        <f t="shared" si="5336"/>
        <v>0</v>
      </c>
      <c r="CZ369" s="130">
        <f t="shared" si="5336"/>
        <v>0</v>
      </c>
      <c r="DA369" s="130">
        <f t="shared" si="5336"/>
        <v>0</v>
      </c>
      <c r="DB369" s="130">
        <f t="shared" ref="DB369:EB369" si="5337">IFERROR(IF(AND(DB$6&gt;=$D369,DB$7&lt;=$F369),1,0)*1/(YEARFRAC($D369,$F369)*MiY),0)+IF(AND($D369=$F369,DB$6&lt;=$D369,DB$7&gt;=$F369),1)</f>
        <v>0</v>
      </c>
      <c r="DC369" s="130">
        <f t="shared" si="5337"/>
        <v>0</v>
      </c>
      <c r="DD369" s="130">
        <f t="shared" si="5337"/>
        <v>0</v>
      </c>
      <c r="DE369" s="130">
        <f t="shared" si="5337"/>
        <v>0</v>
      </c>
      <c r="DF369" s="130">
        <f t="shared" si="5337"/>
        <v>0</v>
      </c>
      <c r="DG369" s="130">
        <f t="shared" si="5337"/>
        <v>0</v>
      </c>
      <c r="DH369" s="130">
        <f t="shared" si="5337"/>
        <v>0</v>
      </c>
      <c r="DI369" s="130">
        <f t="shared" si="5337"/>
        <v>0</v>
      </c>
      <c r="DJ369" s="130">
        <f t="shared" si="5337"/>
        <v>0</v>
      </c>
      <c r="DK369" s="130">
        <f t="shared" si="5337"/>
        <v>0</v>
      </c>
      <c r="DL369" s="130">
        <f t="shared" si="5337"/>
        <v>0</v>
      </c>
      <c r="DM369" s="130">
        <f t="shared" si="5337"/>
        <v>0</v>
      </c>
      <c r="DN369" s="130">
        <f t="shared" si="5337"/>
        <v>0</v>
      </c>
      <c r="DO369" s="130">
        <f t="shared" si="5337"/>
        <v>0</v>
      </c>
      <c r="DP369" s="130">
        <f t="shared" si="5337"/>
        <v>0</v>
      </c>
      <c r="DQ369" s="130">
        <f t="shared" si="5337"/>
        <v>0</v>
      </c>
      <c r="DR369" s="130">
        <f t="shared" si="5337"/>
        <v>0</v>
      </c>
      <c r="DS369" s="130">
        <f t="shared" si="5337"/>
        <v>0</v>
      </c>
      <c r="DT369" s="130">
        <f t="shared" si="5337"/>
        <v>0</v>
      </c>
      <c r="DU369" s="130">
        <f t="shared" si="5337"/>
        <v>0</v>
      </c>
      <c r="DV369" s="130">
        <f t="shared" si="5337"/>
        <v>0</v>
      </c>
      <c r="DW369" s="130">
        <f t="shared" si="5337"/>
        <v>0</v>
      </c>
      <c r="DX369" s="130">
        <f t="shared" si="5337"/>
        <v>0</v>
      </c>
      <c r="DY369" s="130">
        <f t="shared" si="5337"/>
        <v>0</v>
      </c>
      <c r="DZ369" s="130">
        <f t="shared" si="5337"/>
        <v>0</v>
      </c>
      <c r="EA369" s="130">
        <f t="shared" si="5337"/>
        <v>0</v>
      </c>
      <c r="EB369" s="130">
        <f t="shared" si="5337"/>
        <v>0</v>
      </c>
    </row>
    <row r="370" spans="1:132" outlineLevel="1" x14ac:dyDescent="0.25">
      <c r="C370" t="s">
        <v>422</v>
      </c>
      <c r="D370" s="16">
        <f>Costs!M340</f>
        <v>467600</v>
      </c>
      <c r="G370" s="52" t="s">
        <v>220</v>
      </c>
      <c r="H370" s="66">
        <f>SUM(J370:EB370)</f>
        <v>467600.00000000006</v>
      </c>
      <c r="J370" s="29">
        <f t="shared" ref="J370:BU370" si="5338">$D370*J369</f>
        <v>0</v>
      </c>
      <c r="K370" s="29">
        <f t="shared" si="5338"/>
        <v>0</v>
      </c>
      <c r="L370" s="29">
        <f t="shared" si="5338"/>
        <v>0</v>
      </c>
      <c r="M370" s="29">
        <f t="shared" si="5338"/>
        <v>0</v>
      </c>
      <c r="N370" s="29">
        <f t="shared" si="5338"/>
        <v>0</v>
      </c>
      <c r="O370" s="29">
        <f t="shared" si="5338"/>
        <v>0</v>
      </c>
      <c r="P370" s="29">
        <f t="shared" si="5338"/>
        <v>38966.666666666664</v>
      </c>
      <c r="Q370" s="29">
        <f t="shared" si="5338"/>
        <v>38966.666666666664</v>
      </c>
      <c r="R370" s="29">
        <f t="shared" si="5338"/>
        <v>38966.666666666664</v>
      </c>
      <c r="S370" s="29">
        <f t="shared" si="5338"/>
        <v>38966.666666666664</v>
      </c>
      <c r="T370" s="29">
        <f t="shared" si="5338"/>
        <v>38966.666666666664</v>
      </c>
      <c r="U370" s="29">
        <f t="shared" si="5338"/>
        <v>38966.666666666664</v>
      </c>
      <c r="V370" s="29">
        <f t="shared" si="5338"/>
        <v>38966.666666666664</v>
      </c>
      <c r="W370" s="29">
        <f t="shared" si="5338"/>
        <v>38966.666666666664</v>
      </c>
      <c r="X370" s="29">
        <f t="shared" si="5338"/>
        <v>38966.666666666664</v>
      </c>
      <c r="Y370" s="29">
        <f t="shared" si="5338"/>
        <v>38966.666666666664</v>
      </c>
      <c r="Z370" s="29">
        <f t="shared" si="5338"/>
        <v>38966.666666666664</v>
      </c>
      <c r="AA370" s="29">
        <f t="shared" si="5338"/>
        <v>38966.666666666664</v>
      </c>
      <c r="AB370" s="29">
        <f t="shared" si="5338"/>
        <v>0</v>
      </c>
      <c r="AC370" s="29">
        <f t="shared" si="5338"/>
        <v>0</v>
      </c>
      <c r="AD370" s="29">
        <f t="shared" si="5338"/>
        <v>0</v>
      </c>
      <c r="AE370" s="29">
        <f t="shared" si="5338"/>
        <v>0</v>
      </c>
      <c r="AF370" s="29">
        <f t="shared" si="5338"/>
        <v>0</v>
      </c>
      <c r="AG370" s="29">
        <f t="shared" si="5338"/>
        <v>0</v>
      </c>
      <c r="AH370" s="29">
        <f t="shared" si="5338"/>
        <v>0</v>
      </c>
      <c r="AI370" s="29">
        <f t="shared" si="5338"/>
        <v>0</v>
      </c>
      <c r="AJ370" s="29">
        <f t="shared" si="5338"/>
        <v>0</v>
      </c>
      <c r="AK370" s="29">
        <f t="shared" si="5338"/>
        <v>0</v>
      </c>
      <c r="AL370" s="29">
        <f t="shared" si="5338"/>
        <v>0</v>
      </c>
      <c r="AM370" s="29">
        <f t="shared" si="5338"/>
        <v>0</v>
      </c>
      <c r="AN370" s="29">
        <f t="shared" si="5338"/>
        <v>0</v>
      </c>
      <c r="AO370" s="29">
        <f t="shared" si="5338"/>
        <v>0</v>
      </c>
      <c r="AP370" s="29">
        <f t="shared" si="5338"/>
        <v>0</v>
      </c>
      <c r="AQ370" s="29">
        <f t="shared" si="5338"/>
        <v>0</v>
      </c>
      <c r="AR370" s="29">
        <f t="shared" si="5338"/>
        <v>0</v>
      </c>
      <c r="AS370" s="29">
        <f t="shared" si="5338"/>
        <v>0</v>
      </c>
      <c r="AT370" s="29">
        <f t="shared" si="5338"/>
        <v>0</v>
      </c>
      <c r="AU370" s="29">
        <f t="shared" si="5338"/>
        <v>0</v>
      </c>
      <c r="AV370" s="29">
        <f t="shared" si="5338"/>
        <v>0</v>
      </c>
      <c r="AW370" s="29">
        <f t="shared" si="5338"/>
        <v>0</v>
      </c>
      <c r="AX370" s="29">
        <f t="shared" si="5338"/>
        <v>0</v>
      </c>
      <c r="AY370" s="29">
        <f t="shared" si="5338"/>
        <v>0</v>
      </c>
      <c r="AZ370" s="29">
        <f t="shared" si="5338"/>
        <v>0</v>
      </c>
      <c r="BA370" s="29">
        <f t="shared" si="5338"/>
        <v>0</v>
      </c>
      <c r="BB370" s="29">
        <f t="shared" si="5338"/>
        <v>0</v>
      </c>
      <c r="BC370" s="29">
        <f t="shared" si="5338"/>
        <v>0</v>
      </c>
      <c r="BD370" s="29">
        <f t="shared" si="5338"/>
        <v>0</v>
      </c>
      <c r="BE370" s="29">
        <f t="shared" si="5338"/>
        <v>0</v>
      </c>
      <c r="BF370" s="29">
        <f t="shared" si="5338"/>
        <v>0</v>
      </c>
      <c r="BG370" s="29">
        <f t="shared" si="5338"/>
        <v>0</v>
      </c>
      <c r="BH370" s="29">
        <f t="shared" si="5338"/>
        <v>0</v>
      </c>
      <c r="BI370" s="29">
        <f t="shared" si="5338"/>
        <v>0</v>
      </c>
      <c r="BJ370" s="29">
        <f t="shared" si="5338"/>
        <v>0</v>
      </c>
      <c r="BK370" s="29">
        <f t="shared" si="5338"/>
        <v>0</v>
      </c>
      <c r="BL370" s="29">
        <f t="shared" si="5338"/>
        <v>0</v>
      </c>
      <c r="BM370" s="29">
        <f t="shared" si="5338"/>
        <v>0</v>
      </c>
      <c r="BN370" s="29">
        <f t="shared" si="5338"/>
        <v>0</v>
      </c>
      <c r="BO370" s="29">
        <f t="shared" si="5338"/>
        <v>0</v>
      </c>
      <c r="BP370" s="29">
        <f t="shared" si="5338"/>
        <v>0</v>
      </c>
      <c r="BQ370" s="29">
        <f t="shared" si="5338"/>
        <v>0</v>
      </c>
      <c r="BR370" s="29">
        <f t="shared" si="5338"/>
        <v>0</v>
      </c>
      <c r="BS370" s="29">
        <f t="shared" si="5338"/>
        <v>0</v>
      </c>
      <c r="BT370" s="29">
        <f t="shared" si="5338"/>
        <v>0</v>
      </c>
      <c r="BU370" s="29">
        <f t="shared" si="5338"/>
        <v>0</v>
      </c>
      <c r="BV370" s="29">
        <f t="shared" ref="BV370:EB370" si="5339">$D370*BV369</f>
        <v>0</v>
      </c>
      <c r="BW370" s="29">
        <f t="shared" si="5339"/>
        <v>0</v>
      </c>
      <c r="BX370" s="29">
        <f t="shared" si="5339"/>
        <v>0</v>
      </c>
      <c r="BY370" s="29">
        <f t="shared" si="5339"/>
        <v>0</v>
      </c>
      <c r="BZ370" s="29">
        <f t="shared" si="5339"/>
        <v>0</v>
      </c>
      <c r="CA370" s="29">
        <f t="shared" si="5339"/>
        <v>0</v>
      </c>
      <c r="CB370" s="29">
        <f t="shared" si="5339"/>
        <v>0</v>
      </c>
      <c r="CC370" s="29">
        <f t="shared" si="5339"/>
        <v>0</v>
      </c>
      <c r="CD370" s="29">
        <f t="shared" si="5339"/>
        <v>0</v>
      </c>
      <c r="CE370" s="29">
        <f t="shared" si="5339"/>
        <v>0</v>
      </c>
      <c r="CF370" s="29">
        <f t="shared" si="5339"/>
        <v>0</v>
      </c>
      <c r="CG370" s="29">
        <f t="shared" si="5339"/>
        <v>0</v>
      </c>
      <c r="CH370" s="29">
        <f t="shared" si="5339"/>
        <v>0</v>
      </c>
      <c r="CI370" s="29">
        <f t="shared" si="5339"/>
        <v>0</v>
      </c>
      <c r="CJ370" s="29">
        <f t="shared" si="5339"/>
        <v>0</v>
      </c>
      <c r="CK370" s="29">
        <f t="shared" si="5339"/>
        <v>0</v>
      </c>
      <c r="CL370" s="29">
        <f t="shared" si="5339"/>
        <v>0</v>
      </c>
      <c r="CM370" s="29">
        <f t="shared" si="5339"/>
        <v>0</v>
      </c>
      <c r="CN370" s="29">
        <f t="shared" si="5339"/>
        <v>0</v>
      </c>
      <c r="CO370" s="29">
        <f t="shared" si="5339"/>
        <v>0</v>
      </c>
      <c r="CP370" s="29">
        <f t="shared" si="5339"/>
        <v>0</v>
      </c>
      <c r="CQ370" s="29">
        <f t="shared" si="5339"/>
        <v>0</v>
      </c>
      <c r="CR370" s="29">
        <f t="shared" si="5339"/>
        <v>0</v>
      </c>
      <c r="CS370" s="29">
        <f t="shared" si="5339"/>
        <v>0</v>
      </c>
      <c r="CT370" s="29">
        <f t="shared" si="5339"/>
        <v>0</v>
      </c>
      <c r="CU370" s="29">
        <f t="shared" si="5339"/>
        <v>0</v>
      </c>
      <c r="CV370" s="29">
        <f t="shared" si="5339"/>
        <v>0</v>
      </c>
      <c r="CW370" s="29">
        <f t="shared" si="5339"/>
        <v>0</v>
      </c>
      <c r="CX370" s="29">
        <f t="shared" si="5339"/>
        <v>0</v>
      </c>
      <c r="CY370" s="29">
        <f t="shared" si="5339"/>
        <v>0</v>
      </c>
      <c r="CZ370" s="29">
        <f t="shared" si="5339"/>
        <v>0</v>
      </c>
      <c r="DA370" s="29">
        <f t="shared" si="5339"/>
        <v>0</v>
      </c>
      <c r="DB370" s="29">
        <f t="shared" si="5339"/>
        <v>0</v>
      </c>
      <c r="DC370" s="29">
        <f t="shared" si="5339"/>
        <v>0</v>
      </c>
      <c r="DD370" s="29">
        <f t="shared" si="5339"/>
        <v>0</v>
      </c>
      <c r="DE370" s="29">
        <f t="shared" si="5339"/>
        <v>0</v>
      </c>
      <c r="DF370" s="29">
        <f t="shared" si="5339"/>
        <v>0</v>
      </c>
      <c r="DG370" s="29">
        <f t="shared" si="5339"/>
        <v>0</v>
      </c>
      <c r="DH370" s="29">
        <f t="shared" si="5339"/>
        <v>0</v>
      </c>
      <c r="DI370" s="29">
        <f t="shared" si="5339"/>
        <v>0</v>
      </c>
      <c r="DJ370" s="29">
        <f t="shared" si="5339"/>
        <v>0</v>
      </c>
      <c r="DK370" s="29">
        <f t="shared" si="5339"/>
        <v>0</v>
      </c>
      <c r="DL370" s="29">
        <f t="shared" si="5339"/>
        <v>0</v>
      </c>
      <c r="DM370" s="29">
        <f t="shared" si="5339"/>
        <v>0</v>
      </c>
      <c r="DN370" s="29">
        <f t="shared" si="5339"/>
        <v>0</v>
      </c>
      <c r="DO370" s="29">
        <f t="shared" si="5339"/>
        <v>0</v>
      </c>
      <c r="DP370" s="29">
        <f t="shared" si="5339"/>
        <v>0</v>
      </c>
      <c r="DQ370" s="29">
        <f t="shared" si="5339"/>
        <v>0</v>
      </c>
      <c r="DR370" s="29">
        <f t="shared" si="5339"/>
        <v>0</v>
      </c>
      <c r="DS370" s="29">
        <f t="shared" si="5339"/>
        <v>0</v>
      </c>
      <c r="DT370" s="29">
        <f t="shared" si="5339"/>
        <v>0</v>
      </c>
      <c r="DU370" s="29">
        <f t="shared" si="5339"/>
        <v>0</v>
      </c>
      <c r="DV370" s="29">
        <f t="shared" si="5339"/>
        <v>0</v>
      </c>
      <c r="DW370" s="29">
        <f t="shared" si="5339"/>
        <v>0</v>
      </c>
      <c r="DX370" s="29">
        <f t="shared" si="5339"/>
        <v>0</v>
      </c>
      <c r="DY370" s="29">
        <f t="shared" si="5339"/>
        <v>0</v>
      </c>
      <c r="DZ370" s="29">
        <f t="shared" si="5339"/>
        <v>0</v>
      </c>
      <c r="EA370" s="29">
        <f t="shared" si="5339"/>
        <v>0</v>
      </c>
      <c r="EB370" s="29">
        <f t="shared" si="5339"/>
        <v>0</v>
      </c>
    </row>
    <row r="371" spans="1:132" outlineLevel="1" x14ac:dyDescent="0.25">
      <c r="C371" s="34" t="s">
        <v>417</v>
      </c>
      <c r="D371" s="34"/>
      <c r="E371" s="34"/>
      <c r="F371" s="34"/>
      <c r="G371" s="67" t="s">
        <v>215</v>
      </c>
      <c r="H371" s="34"/>
      <c r="I371" s="34"/>
      <c r="J371" s="126">
        <f>J$13</f>
        <v>1</v>
      </c>
      <c r="K371" s="126">
        <f t="shared" ref="K371:BV371" si="5340">K$13</f>
        <v>1.0026792493128671</v>
      </c>
      <c r="L371" s="126">
        <f t="shared" si="5340"/>
        <v>1.0056539350998608</v>
      </c>
      <c r="M371" s="126">
        <f t="shared" si="5340"/>
        <v>1.0085410656939733</v>
      </c>
      <c r="N371" s="126">
        <f t="shared" si="5340"/>
        <v>1.0114364849476103</v>
      </c>
      <c r="O371" s="126">
        <f t="shared" si="5340"/>
        <v>1.0143402166566737</v>
      </c>
      <c r="P371" s="126">
        <f t="shared" si="5340"/>
        <v>1.0172522846853813</v>
      </c>
      <c r="Q371" s="126">
        <f t="shared" si="5340"/>
        <v>1.0201727129664624</v>
      </c>
      <c r="R371" s="126">
        <f t="shared" si="5340"/>
        <v>1.0231015255013547</v>
      </c>
      <c r="S371" s="126">
        <f t="shared" si="5340"/>
        <v>1.0260387463604019</v>
      </c>
      <c r="T371" s="126">
        <f t="shared" si="5340"/>
        <v>1.028984399683051</v>
      </c>
      <c r="U371" s="126">
        <f t="shared" si="5340"/>
        <v>1.0319385096780509</v>
      </c>
      <c r="V371" s="126">
        <f t="shared" si="5340"/>
        <v>1.0349011006236515</v>
      </c>
      <c r="W371" s="126">
        <f t="shared" si="5340"/>
        <v>1.0377730230388176</v>
      </c>
      <c r="X371" s="126">
        <f t="shared" si="5340"/>
        <v>1.0408518228283561</v>
      </c>
      <c r="Y371" s="126">
        <f t="shared" si="5340"/>
        <v>1.0438400029932626</v>
      </c>
      <c r="Z371" s="126">
        <f t="shared" si="5340"/>
        <v>1.046836761920777</v>
      </c>
      <c r="AA371" s="126">
        <f t="shared" si="5340"/>
        <v>1.0498421242396576</v>
      </c>
      <c r="AB371" s="126">
        <f t="shared" si="5340"/>
        <v>1.05285611464937</v>
      </c>
      <c r="AC371" s="126">
        <f t="shared" si="5340"/>
        <v>1.0558787579202888</v>
      </c>
      <c r="AD371" s="126">
        <f t="shared" si="5340"/>
        <v>1.0589100788939025</v>
      </c>
      <c r="AE371" s="126">
        <f t="shared" si="5340"/>
        <v>1.0619501024830165</v>
      </c>
      <c r="AF371" s="126">
        <f t="shared" si="5340"/>
        <v>1.0649988536719583</v>
      </c>
      <c r="AG371" s="126">
        <f t="shared" si="5340"/>
        <v>1.0680563575167832</v>
      </c>
      <c r="AH371" s="126">
        <f t="shared" si="5340"/>
        <v>1.0711226391454798</v>
      </c>
      <c r="AI371" s="126">
        <f t="shared" si="5340"/>
        <v>1.0739924437404067</v>
      </c>
      <c r="AJ371" s="126">
        <f t="shared" si="5340"/>
        <v>1.0771786970311998</v>
      </c>
      <c r="AK371" s="126">
        <f t="shared" si="5340"/>
        <v>1.0802711679727233</v>
      </c>
      <c r="AL371" s="126">
        <f t="shared" si="5340"/>
        <v>1.0833725170851116</v>
      </c>
      <c r="AM371" s="126">
        <f t="shared" si="5340"/>
        <v>1.0864827698566941</v>
      </c>
      <c r="AN371" s="126">
        <f t="shared" si="5340"/>
        <v>1.0896019518489746</v>
      </c>
      <c r="AO371" s="126">
        <f t="shared" si="5340"/>
        <v>1.0927300886968412</v>
      </c>
      <c r="AP371" s="126">
        <f t="shared" si="5340"/>
        <v>1.0958672061087775</v>
      </c>
      <c r="AQ371" s="126">
        <f t="shared" si="5340"/>
        <v>1.0990133298670732</v>
      </c>
      <c r="AR371" s="126">
        <f t="shared" si="5340"/>
        <v>1.1021684858280367</v>
      </c>
      <c r="AS371" s="126">
        <f t="shared" si="5340"/>
        <v>1.1053326999222071</v>
      </c>
      <c r="AT371" s="126">
        <f t="shared" si="5340"/>
        <v>1.1085059981545673</v>
      </c>
      <c r="AU371" s="126">
        <f t="shared" si="5340"/>
        <v>1.111475962088432</v>
      </c>
      <c r="AV371" s="126">
        <f t="shared" si="5340"/>
        <v>1.1147734191259395</v>
      </c>
      <c r="AW371" s="126">
        <f t="shared" si="5340"/>
        <v>1.1179738207069689</v>
      </c>
      <c r="AX371" s="126">
        <f t="shared" si="5340"/>
        <v>1.1211834103167977</v>
      </c>
      <c r="AY371" s="126">
        <f t="shared" si="5340"/>
        <v>1.1244022143333261</v>
      </c>
      <c r="AZ371" s="126">
        <f t="shared" si="5340"/>
        <v>1.1276302592101826</v>
      </c>
      <c r="BA371" s="126">
        <f t="shared" si="5340"/>
        <v>1.1308675714769412</v>
      </c>
      <c r="BB371" s="126">
        <f t="shared" si="5340"/>
        <v>1.1341141777393395</v>
      </c>
      <c r="BC371" s="126">
        <f t="shared" si="5340"/>
        <v>1.1373701046794982</v>
      </c>
      <c r="BD371" s="126">
        <f t="shared" si="5340"/>
        <v>1.1406353790561385</v>
      </c>
      <c r="BE371" s="126">
        <f t="shared" si="5340"/>
        <v>1.1439100277048042</v>
      </c>
      <c r="BF371" s="126">
        <f t="shared" si="5340"/>
        <v>1.1471940775380809</v>
      </c>
      <c r="BG371" s="126">
        <f t="shared" si="5340"/>
        <v>1.15026769648205</v>
      </c>
      <c r="BH371" s="126">
        <f t="shared" si="5340"/>
        <v>1.1536802383994258</v>
      </c>
      <c r="BI371" s="126">
        <f t="shared" si="5340"/>
        <v>1.1569923375180708</v>
      </c>
      <c r="BJ371" s="126">
        <f t="shared" si="5340"/>
        <v>1.1603139453378331</v>
      </c>
      <c r="BK371" s="126">
        <f t="shared" si="5340"/>
        <v>1.1636450891572303</v>
      </c>
      <c r="BL371" s="126">
        <f t="shared" si="5340"/>
        <v>1.1669857963531516</v>
      </c>
      <c r="BM371" s="126">
        <f t="shared" si="5340"/>
        <v>1.1703360943810825</v>
      </c>
      <c r="BN371" s="126">
        <f t="shared" si="5340"/>
        <v>1.1736960107753303</v>
      </c>
      <c r="BO371" s="126">
        <f t="shared" si="5340"/>
        <v>1.1770655731492505</v>
      </c>
      <c r="BP371" s="126">
        <f t="shared" si="5340"/>
        <v>1.180444809195474</v>
      </c>
      <c r="BQ371" s="126">
        <f t="shared" si="5340"/>
        <v>1.1838337466861339</v>
      </c>
      <c r="BR371" s="126">
        <f t="shared" si="5340"/>
        <v>1.1872324134730949</v>
      </c>
      <c r="BS371" s="126">
        <f t="shared" si="5340"/>
        <v>1.1905270658589224</v>
      </c>
      <c r="BT371" s="126">
        <f t="shared" si="5340"/>
        <v>1.1940590467434065</v>
      </c>
      <c r="BU371" s="126">
        <f t="shared" si="5340"/>
        <v>1.1974870693312041</v>
      </c>
      <c r="BV371" s="126">
        <f t="shared" si="5340"/>
        <v>1.2009249334246579</v>
      </c>
      <c r="BW371" s="126">
        <f t="shared" ref="BW371:EB371" si="5341">BW$13</f>
        <v>1.204372667277734</v>
      </c>
      <c r="BX371" s="126">
        <f t="shared" si="5341"/>
        <v>1.2078302992255125</v>
      </c>
      <c r="BY371" s="126">
        <f t="shared" si="5341"/>
        <v>1.2112978576844211</v>
      </c>
      <c r="BZ371" s="126">
        <f t="shared" si="5341"/>
        <v>1.2147753711524676</v>
      </c>
      <c r="CA371" s="126">
        <f t="shared" si="5341"/>
        <v>1.2182628682094752</v>
      </c>
      <c r="CB371" s="126">
        <f t="shared" si="5341"/>
        <v>1.2217603775173165</v>
      </c>
      <c r="CC371" s="126">
        <f t="shared" si="5341"/>
        <v>1.2252679278201495</v>
      </c>
      <c r="CD371" s="126">
        <f t="shared" si="5341"/>
        <v>1.2287855479446541</v>
      </c>
      <c r="CE371" s="126">
        <f t="shared" si="5341"/>
        <v>1.232077770779646</v>
      </c>
      <c r="CF371" s="126">
        <f t="shared" si="5341"/>
        <v>1.23573302168438</v>
      </c>
      <c r="CG371" s="126">
        <f t="shared" si="5341"/>
        <v>1.2392806860334544</v>
      </c>
      <c r="CH371" s="126">
        <f t="shared" si="5341"/>
        <v>1.2428385353675644</v>
      </c>
      <c r="CI371" s="126">
        <f t="shared" si="5341"/>
        <v>1.2464065989267703</v>
      </c>
      <c r="CJ371" s="126">
        <f t="shared" si="5341"/>
        <v>1.2499849060350778</v>
      </c>
      <c r="CK371" s="126">
        <f t="shared" si="5341"/>
        <v>1.2535734861006791</v>
      </c>
      <c r="CL371" s="126">
        <f t="shared" si="5341"/>
        <v>1.257172368616194</v>
      </c>
      <c r="CM371" s="126">
        <f t="shared" si="5341"/>
        <v>1.2607815831589126</v>
      </c>
      <c r="CN371" s="126">
        <f t="shared" si="5341"/>
        <v>1.2644011593910389</v>
      </c>
      <c r="CO371" s="126">
        <f t="shared" si="5341"/>
        <v>1.2680311270599336</v>
      </c>
      <c r="CP371" s="126">
        <f t="shared" si="5341"/>
        <v>1.2716715159983594</v>
      </c>
      <c r="CQ371" s="126">
        <f t="shared" si="5341"/>
        <v>1.2750786410337906</v>
      </c>
      <c r="CR371" s="126">
        <f t="shared" si="5341"/>
        <v>1.2788614642181557</v>
      </c>
      <c r="CS371" s="126">
        <f t="shared" si="5341"/>
        <v>1.2825329459576562</v>
      </c>
      <c r="CT371" s="126">
        <f t="shared" si="5341"/>
        <v>1.2862149681493797</v>
      </c>
      <c r="CU371" s="126">
        <f t="shared" si="5341"/>
        <v>1.289907561053897</v>
      </c>
      <c r="CV371" s="126">
        <f t="shared" si="5341"/>
        <v>1.293610755018654</v>
      </c>
      <c r="CW371" s="126">
        <f t="shared" si="5341"/>
        <v>1.2973245804782207</v>
      </c>
      <c r="CX371" s="126">
        <f t="shared" si="5341"/>
        <v>1.3010490679545423</v>
      </c>
      <c r="CY371" s="126">
        <f t="shared" si="5341"/>
        <v>1.304784248057189</v>
      </c>
      <c r="CZ371" s="126">
        <f t="shared" si="5341"/>
        <v>1.3085301514836076</v>
      </c>
      <c r="DA371" s="126">
        <f t="shared" si="5341"/>
        <v>1.3122868090193751</v>
      </c>
      <c r="DB371" s="126">
        <f t="shared" si="5341"/>
        <v>1.3160542515384499</v>
      </c>
      <c r="DC371" s="126">
        <f t="shared" si="5341"/>
        <v>1.3195802889875801</v>
      </c>
      <c r="DD371" s="126">
        <f t="shared" si="5341"/>
        <v>1.323495136864544</v>
      </c>
      <c r="DE371" s="126">
        <f t="shared" si="5341"/>
        <v>1.3272947573576725</v>
      </c>
      <c r="DF371" s="126">
        <f t="shared" si="5341"/>
        <v>1.3311052861764079</v>
      </c>
      <c r="DG371" s="126">
        <f t="shared" si="5341"/>
        <v>1.3349267546374479</v>
      </c>
      <c r="DH371" s="126">
        <f t="shared" si="5341"/>
        <v>1.3387591941473977</v>
      </c>
      <c r="DI371" s="126">
        <f t="shared" si="5341"/>
        <v>1.3426026362030277</v>
      </c>
      <c r="DJ371" s="126">
        <f t="shared" si="5341"/>
        <v>1.3464571123915319</v>
      </c>
      <c r="DK371" s="126">
        <f t="shared" si="5341"/>
        <v>1.3503226543907885</v>
      </c>
      <c r="DL371" s="126">
        <f t="shared" si="5341"/>
        <v>1.3541992939696192</v>
      </c>
      <c r="DM371" s="126">
        <f t="shared" si="5341"/>
        <v>1.358087062988051</v>
      </c>
      <c r="DN371" s="126">
        <f t="shared" si="5341"/>
        <v>1.361985993397578</v>
      </c>
      <c r="DO371" s="126">
        <f t="shared" si="5341"/>
        <v>1.3657655991021458</v>
      </c>
      <c r="DP371" s="126">
        <f t="shared" si="5341"/>
        <v>1.3698174666548035</v>
      </c>
      <c r="DQ371" s="126">
        <f t="shared" si="5341"/>
        <v>1.3737500738651915</v>
      </c>
      <c r="DR371" s="126">
        <f t="shared" si="5341"/>
        <v>1.3776939711925826</v>
      </c>
      <c r="DS371" s="126">
        <f t="shared" si="5341"/>
        <v>1.381649191049759</v>
      </c>
      <c r="DT371" s="126">
        <f t="shared" si="5341"/>
        <v>1.385615765942557</v>
      </c>
      <c r="DU371" s="126">
        <f t="shared" si="5341"/>
        <v>1.3895937284701338</v>
      </c>
      <c r="DV371" s="126">
        <f t="shared" si="5341"/>
        <v>1.3935831113252357</v>
      </c>
      <c r="DW371" s="126">
        <f t="shared" si="5341"/>
        <v>1.3975839472944662</v>
      </c>
      <c r="DX371" s="126">
        <f t="shared" si="5341"/>
        <v>1.401596269258556</v>
      </c>
      <c r="DY371" s="126">
        <f t="shared" si="5341"/>
        <v>1.4056201101926329</v>
      </c>
      <c r="DZ371" s="126">
        <f t="shared" si="5341"/>
        <v>1.4096555031664932</v>
      </c>
      <c r="EA371" s="126">
        <f t="shared" si="5341"/>
        <v>1.4134323217047313</v>
      </c>
      <c r="EB371" s="126">
        <f t="shared" si="5341"/>
        <v>1.4176256038945581</v>
      </c>
    </row>
    <row r="372" spans="1:132" ht="13" x14ac:dyDescent="0.3">
      <c r="C372" s="36" t="str">
        <f>"TOTAL "&amp;UPPER(B367)&amp;" COSTS"</f>
        <v>TOTAL OTHER FACILITIES (SHOWS, DEPOTS, PORTS) COSTS</v>
      </c>
      <c r="D372" s="38"/>
      <c r="E372" s="38"/>
      <c r="F372" s="38"/>
      <c r="G372" s="52" t="s">
        <v>220</v>
      </c>
      <c r="H372" s="51">
        <f t="shared" ref="H372" si="5342">SUM(J372:EB372)</f>
        <v>483246.40313243249</v>
      </c>
      <c r="I372" s="38"/>
      <c r="J372" s="37">
        <f t="shared" ref="J372" si="5343">J370*J371</f>
        <v>0</v>
      </c>
      <c r="K372" s="37">
        <f t="shared" ref="K372:BV372" si="5344">K370*K371</f>
        <v>0</v>
      </c>
      <c r="L372" s="37">
        <f t="shared" si="5344"/>
        <v>0</v>
      </c>
      <c r="M372" s="37">
        <f t="shared" si="5344"/>
        <v>0</v>
      </c>
      <c r="N372" s="37">
        <f t="shared" si="5344"/>
        <v>0</v>
      </c>
      <c r="O372" s="37">
        <f t="shared" si="5344"/>
        <v>0</v>
      </c>
      <c r="P372" s="37">
        <f t="shared" si="5344"/>
        <v>39638.930693240356</v>
      </c>
      <c r="Q372" s="37">
        <f t="shared" si="5344"/>
        <v>39752.730048593148</v>
      </c>
      <c r="R372" s="37">
        <f t="shared" si="5344"/>
        <v>39866.856110369452</v>
      </c>
      <c r="S372" s="37">
        <f t="shared" si="5344"/>
        <v>39981.309816510329</v>
      </c>
      <c r="T372" s="37">
        <f t="shared" si="5344"/>
        <v>40096.092107649551</v>
      </c>
      <c r="U372" s="37">
        <f t="shared" si="5344"/>
        <v>40211.20392712138</v>
      </c>
      <c r="V372" s="37">
        <f t="shared" si="5344"/>
        <v>40326.646220968287</v>
      </c>
      <c r="W372" s="37">
        <f t="shared" si="5344"/>
        <v>40438.555464412588</v>
      </c>
      <c r="X372" s="37">
        <f t="shared" si="5344"/>
        <v>40558.526029544941</v>
      </c>
      <c r="Y372" s="37">
        <f t="shared" si="5344"/>
        <v>40674.965449970798</v>
      </c>
      <c r="Z372" s="37">
        <f t="shared" si="5344"/>
        <v>40791.73915617961</v>
      </c>
      <c r="AA372" s="37">
        <f t="shared" si="5344"/>
        <v>40908.848107871992</v>
      </c>
      <c r="AB372" s="37">
        <f t="shared" si="5344"/>
        <v>0</v>
      </c>
      <c r="AC372" s="37">
        <f t="shared" si="5344"/>
        <v>0</v>
      </c>
      <c r="AD372" s="37">
        <f t="shared" si="5344"/>
        <v>0</v>
      </c>
      <c r="AE372" s="37">
        <f t="shared" si="5344"/>
        <v>0</v>
      </c>
      <c r="AF372" s="37">
        <f t="shared" si="5344"/>
        <v>0</v>
      </c>
      <c r="AG372" s="37">
        <f t="shared" si="5344"/>
        <v>0</v>
      </c>
      <c r="AH372" s="37">
        <f t="shared" si="5344"/>
        <v>0</v>
      </c>
      <c r="AI372" s="37">
        <f t="shared" si="5344"/>
        <v>0</v>
      </c>
      <c r="AJ372" s="37">
        <f t="shared" si="5344"/>
        <v>0</v>
      </c>
      <c r="AK372" s="37">
        <f t="shared" si="5344"/>
        <v>0</v>
      </c>
      <c r="AL372" s="37">
        <f t="shared" si="5344"/>
        <v>0</v>
      </c>
      <c r="AM372" s="37">
        <f t="shared" si="5344"/>
        <v>0</v>
      </c>
      <c r="AN372" s="37">
        <f t="shared" si="5344"/>
        <v>0</v>
      </c>
      <c r="AO372" s="37">
        <f t="shared" si="5344"/>
        <v>0</v>
      </c>
      <c r="AP372" s="37">
        <f t="shared" si="5344"/>
        <v>0</v>
      </c>
      <c r="AQ372" s="37">
        <f t="shared" si="5344"/>
        <v>0</v>
      </c>
      <c r="AR372" s="37">
        <f t="shared" si="5344"/>
        <v>0</v>
      </c>
      <c r="AS372" s="37">
        <f t="shared" si="5344"/>
        <v>0</v>
      </c>
      <c r="AT372" s="37">
        <f t="shared" si="5344"/>
        <v>0</v>
      </c>
      <c r="AU372" s="37">
        <f t="shared" si="5344"/>
        <v>0</v>
      </c>
      <c r="AV372" s="37">
        <f t="shared" si="5344"/>
        <v>0</v>
      </c>
      <c r="AW372" s="37">
        <f t="shared" si="5344"/>
        <v>0</v>
      </c>
      <c r="AX372" s="37">
        <f t="shared" si="5344"/>
        <v>0</v>
      </c>
      <c r="AY372" s="37">
        <f t="shared" si="5344"/>
        <v>0</v>
      </c>
      <c r="AZ372" s="37">
        <f t="shared" si="5344"/>
        <v>0</v>
      </c>
      <c r="BA372" s="37">
        <f t="shared" si="5344"/>
        <v>0</v>
      </c>
      <c r="BB372" s="37">
        <f t="shared" si="5344"/>
        <v>0</v>
      </c>
      <c r="BC372" s="37">
        <f t="shared" si="5344"/>
        <v>0</v>
      </c>
      <c r="BD372" s="37">
        <f t="shared" si="5344"/>
        <v>0</v>
      </c>
      <c r="BE372" s="37">
        <f t="shared" si="5344"/>
        <v>0</v>
      </c>
      <c r="BF372" s="37">
        <f t="shared" si="5344"/>
        <v>0</v>
      </c>
      <c r="BG372" s="37">
        <f t="shared" si="5344"/>
        <v>0</v>
      </c>
      <c r="BH372" s="37">
        <f t="shared" si="5344"/>
        <v>0</v>
      </c>
      <c r="BI372" s="37">
        <f t="shared" si="5344"/>
        <v>0</v>
      </c>
      <c r="BJ372" s="37">
        <f t="shared" si="5344"/>
        <v>0</v>
      </c>
      <c r="BK372" s="37">
        <f t="shared" si="5344"/>
        <v>0</v>
      </c>
      <c r="BL372" s="37">
        <f t="shared" si="5344"/>
        <v>0</v>
      </c>
      <c r="BM372" s="37">
        <f t="shared" si="5344"/>
        <v>0</v>
      </c>
      <c r="BN372" s="37">
        <f t="shared" si="5344"/>
        <v>0</v>
      </c>
      <c r="BO372" s="37">
        <f t="shared" si="5344"/>
        <v>0</v>
      </c>
      <c r="BP372" s="37">
        <f t="shared" si="5344"/>
        <v>0</v>
      </c>
      <c r="BQ372" s="37">
        <f t="shared" si="5344"/>
        <v>0</v>
      </c>
      <c r="BR372" s="37">
        <f t="shared" si="5344"/>
        <v>0</v>
      </c>
      <c r="BS372" s="37">
        <f t="shared" si="5344"/>
        <v>0</v>
      </c>
      <c r="BT372" s="37">
        <f t="shared" si="5344"/>
        <v>0</v>
      </c>
      <c r="BU372" s="37">
        <f t="shared" si="5344"/>
        <v>0</v>
      </c>
      <c r="BV372" s="37">
        <f t="shared" si="5344"/>
        <v>0</v>
      </c>
      <c r="BW372" s="37">
        <f t="shared" ref="BW372:EB372" si="5345">BW370*BW371</f>
        <v>0</v>
      </c>
      <c r="BX372" s="37">
        <f t="shared" si="5345"/>
        <v>0</v>
      </c>
      <c r="BY372" s="37">
        <f t="shared" si="5345"/>
        <v>0</v>
      </c>
      <c r="BZ372" s="37">
        <f t="shared" si="5345"/>
        <v>0</v>
      </c>
      <c r="CA372" s="37">
        <f t="shared" si="5345"/>
        <v>0</v>
      </c>
      <c r="CB372" s="37">
        <f t="shared" si="5345"/>
        <v>0</v>
      </c>
      <c r="CC372" s="37">
        <f t="shared" si="5345"/>
        <v>0</v>
      </c>
      <c r="CD372" s="37">
        <f t="shared" si="5345"/>
        <v>0</v>
      </c>
      <c r="CE372" s="37">
        <f t="shared" si="5345"/>
        <v>0</v>
      </c>
      <c r="CF372" s="37">
        <f t="shared" si="5345"/>
        <v>0</v>
      </c>
      <c r="CG372" s="37">
        <f t="shared" si="5345"/>
        <v>0</v>
      </c>
      <c r="CH372" s="37">
        <f t="shared" si="5345"/>
        <v>0</v>
      </c>
      <c r="CI372" s="37">
        <f t="shared" si="5345"/>
        <v>0</v>
      </c>
      <c r="CJ372" s="37">
        <f t="shared" si="5345"/>
        <v>0</v>
      </c>
      <c r="CK372" s="37">
        <f t="shared" si="5345"/>
        <v>0</v>
      </c>
      <c r="CL372" s="37">
        <f t="shared" si="5345"/>
        <v>0</v>
      </c>
      <c r="CM372" s="37">
        <f t="shared" si="5345"/>
        <v>0</v>
      </c>
      <c r="CN372" s="37">
        <f t="shared" si="5345"/>
        <v>0</v>
      </c>
      <c r="CO372" s="37">
        <f t="shared" si="5345"/>
        <v>0</v>
      </c>
      <c r="CP372" s="37">
        <f t="shared" si="5345"/>
        <v>0</v>
      </c>
      <c r="CQ372" s="37">
        <f t="shared" si="5345"/>
        <v>0</v>
      </c>
      <c r="CR372" s="37">
        <f t="shared" si="5345"/>
        <v>0</v>
      </c>
      <c r="CS372" s="37">
        <f t="shared" si="5345"/>
        <v>0</v>
      </c>
      <c r="CT372" s="37">
        <f t="shared" si="5345"/>
        <v>0</v>
      </c>
      <c r="CU372" s="37">
        <f t="shared" si="5345"/>
        <v>0</v>
      </c>
      <c r="CV372" s="37">
        <f t="shared" si="5345"/>
        <v>0</v>
      </c>
      <c r="CW372" s="37">
        <f t="shared" si="5345"/>
        <v>0</v>
      </c>
      <c r="CX372" s="37">
        <f t="shared" si="5345"/>
        <v>0</v>
      </c>
      <c r="CY372" s="37">
        <f t="shared" si="5345"/>
        <v>0</v>
      </c>
      <c r="CZ372" s="37">
        <f t="shared" si="5345"/>
        <v>0</v>
      </c>
      <c r="DA372" s="37">
        <f t="shared" si="5345"/>
        <v>0</v>
      </c>
      <c r="DB372" s="37">
        <f t="shared" si="5345"/>
        <v>0</v>
      </c>
      <c r="DC372" s="37">
        <f t="shared" si="5345"/>
        <v>0</v>
      </c>
      <c r="DD372" s="37">
        <f t="shared" si="5345"/>
        <v>0</v>
      </c>
      <c r="DE372" s="37">
        <f t="shared" si="5345"/>
        <v>0</v>
      </c>
      <c r="DF372" s="37">
        <f t="shared" si="5345"/>
        <v>0</v>
      </c>
      <c r="DG372" s="37">
        <f t="shared" si="5345"/>
        <v>0</v>
      </c>
      <c r="DH372" s="37">
        <f t="shared" si="5345"/>
        <v>0</v>
      </c>
      <c r="DI372" s="37">
        <f t="shared" si="5345"/>
        <v>0</v>
      </c>
      <c r="DJ372" s="37">
        <f t="shared" si="5345"/>
        <v>0</v>
      </c>
      <c r="DK372" s="37">
        <f t="shared" si="5345"/>
        <v>0</v>
      </c>
      <c r="DL372" s="37">
        <f t="shared" si="5345"/>
        <v>0</v>
      </c>
      <c r="DM372" s="37">
        <f t="shared" si="5345"/>
        <v>0</v>
      </c>
      <c r="DN372" s="37">
        <f t="shared" si="5345"/>
        <v>0</v>
      </c>
      <c r="DO372" s="37">
        <f t="shared" si="5345"/>
        <v>0</v>
      </c>
      <c r="DP372" s="37">
        <f t="shared" si="5345"/>
        <v>0</v>
      </c>
      <c r="DQ372" s="37">
        <f t="shared" si="5345"/>
        <v>0</v>
      </c>
      <c r="DR372" s="37">
        <f t="shared" si="5345"/>
        <v>0</v>
      </c>
      <c r="DS372" s="37">
        <f t="shared" si="5345"/>
        <v>0</v>
      </c>
      <c r="DT372" s="37">
        <f t="shared" si="5345"/>
        <v>0</v>
      </c>
      <c r="DU372" s="37">
        <f t="shared" si="5345"/>
        <v>0</v>
      </c>
      <c r="DV372" s="37">
        <f t="shared" si="5345"/>
        <v>0</v>
      </c>
      <c r="DW372" s="37">
        <f t="shared" si="5345"/>
        <v>0</v>
      </c>
      <c r="DX372" s="37">
        <f t="shared" si="5345"/>
        <v>0</v>
      </c>
      <c r="DY372" s="37">
        <f t="shared" si="5345"/>
        <v>0</v>
      </c>
      <c r="DZ372" s="37">
        <f t="shared" si="5345"/>
        <v>0</v>
      </c>
      <c r="EA372" s="37">
        <f t="shared" si="5345"/>
        <v>0</v>
      </c>
      <c r="EB372" s="37">
        <f t="shared" si="5345"/>
        <v>0</v>
      </c>
    </row>
    <row r="373" spans="1:132" x14ac:dyDescent="0.25"/>
    <row r="374" spans="1:132" ht="13" x14ac:dyDescent="0.25">
      <c r="A374" s="60"/>
      <c r="B374" s="60" t="s">
        <v>46</v>
      </c>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row>
    <row r="375" spans="1:132" x14ac:dyDescent="0.25"/>
  </sheetData>
  <sheetProtection algorithmName="SHA-1" hashValue="grX2DHVE8tFU6OJX1kXRtl8odng=" saltValue="p3Mqv3Kca97PTPmDVT9Zeg==" spinCount="100000" sheet="1" objects="1" scenarios="1"/>
  <mergeCells count="2">
    <mergeCell ref="D7:E7"/>
    <mergeCell ref="D8:E8"/>
  </mergeCells>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63FB-D9BE-4518-9ECA-259379625FF0}">
  <sheetPr>
    <tabColor rgb="FFDBE6ED"/>
  </sheetPr>
  <dimension ref="A1:RN375"/>
  <sheetViews>
    <sheetView showGridLines="0" zoomScale="70" zoomScaleNormal="70" workbookViewId="0">
      <pane xSplit="9" ySplit="10" topLeftCell="J11" activePane="bottomRight" state="frozen"/>
      <selection activeCell="D138" sqref="D138"/>
      <selection pane="topRight" activeCell="D138" sqref="D138"/>
      <selection pane="bottomLeft" activeCell="D138" sqref="D138"/>
      <selection pane="bottomRight" activeCell="D11" sqref="D11"/>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VIC</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hidden="1"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EB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si="1"/>
        <v>2032</v>
      </c>
      <c r="DW2">
        <f t="shared" si="1"/>
        <v>2032</v>
      </c>
      <c r="DX2">
        <f t="shared" si="1"/>
        <v>2032</v>
      </c>
      <c r="DY2">
        <f t="shared" si="1"/>
        <v>2032</v>
      </c>
      <c r="DZ2">
        <f t="shared" si="1"/>
        <v>2033</v>
      </c>
      <c r="EA2">
        <f t="shared" si="1"/>
        <v>2033</v>
      </c>
      <c r="EB2">
        <f t="shared" si="1"/>
        <v>2033</v>
      </c>
    </row>
    <row r="3" spans="1:482" ht="12.65" hidden="1" customHeight="1" outlineLevel="1" x14ac:dyDescent="0.25">
      <c r="C3" t="s">
        <v>406</v>
      </c>
      <c r="D3" s="8"/>
      <c r="E3" s="8"/>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ht="12.65" hidden="1" customHeight="1" outlineLevel="1" x14ac:dyDescent="0.25">
      <c r="C4" t="s">
        <v>321</v>
      </c>
      <c r="H4" s="9"/>
      <c r="I4">
        <f>ROUNDUP(I5/3,0)</f>
        <v>4</v>
      </c>
      <c r="J4">
        <f>ROUNDUP(J5/3,0)</f>
        <v>1</v>
      </c>
      <c r="K4">
        <f>ROUNDUP(K5/3,0)</f>
        <v>1</v>
      </c>
      <c r="L4">
        <f>ROUNDUP(L5/3,0)</f>
        <v>1</v>
      </c>
      <c r="M4">
        <f>ROUNDUP(M5/3,0)</f>
        <v>2</v>
      </c>
      <c r="N4">
        <f t="shared" ref="N4:BY4" si="2">ROUNDUP(N5/3,0)</f>
        <v>2</v>
      </c>
      <c r="O4">
        <f t="shared" si="2"/>
        <v>2</v>
      </c>
      <c r="P4">
        <f t="shared" si="2"/>
        <v>3</v>
      </c>
      <c r="Q4">
        <f t="shared" si="2"/>
        <v>3</v>
      </c>
      <c r="R4">
        <f t="shared" si="2"/>
        <v>3</v>
      </c>
      <c r="S4">
        <f t="shared" si="2"/>
        <v>4</v>
      </c>
      <c r="T4">
        <f t="shared" si="2"/>
        <v>4</v>
      </c>
      <c r="U4">
        <f t="shared" si="2"/>
        <v>4</v>
      </c>
      <c r="V4">
        <f t="shared" si="2"/>
        <v>1</v>
      </c>
      <c r="W4">
        <f t="shared" si="2"/>
        <v>1</v>
      </c>
      <c r="X4">
        <f t="shared" si="2"/>
        <v>1</v>
      </c>
      <c r="Y4">
        <f t="shared" si="2"/>
        <v>2</v>
      </c>
      <c r="Z4">
        <f t="shared" si="2"/>
        <v>2</v>
      </c>
      <c r="AA4">
        <f t="shared" si="2"/>
        <v>2</v>
      </c>
      <c r="AB4">
        <f t="shared" si="2"/>
        <v>3</v>
      </c>
      <c r="AC4">
        <f t="shared" si="2"/>
        <v>3</v>
      </c>
      <c r="AD4">
        <f t="shared" si="2"/>
        <v>3</v>
      </c>
      <c r="AE4">
        <f t="shared" si="2"/>
        <v>4</v>
      </c>
      <c r="AF4">
        <f t="shared" si="2"/>
        <v>4</v>
      </c>
      <c r="AG4">
        <f t="shared" si="2"/>
        <v>4</v>
      </c>
      <c r="AH4">
        <f t="shared" si="2"/>
        <v>1</v>
      </c>
      <c r="AI4">
        <f t="shared" si="2"/>
        <v>1</v>
      </c>
      <c r="AJ4">
        <f t="shared" si="2"/>
        <v>1</v>
      </c>
      <c r="AK4">
        <f t="shared" si="2"/>
        <v>2</v>
      </c>
      <c r="AL4">
        <f t="shared" si="2"/>
        <v>2</v>
      </c>
      <c r="AM4">
        <f t="shared" si="2"/>
        <v>2</v>
      </c>
      <c r="AN4">
        <f t="shared" si="2"/>
        <v>3</v>
      </c>
      <c r="AO4">
        <f t="shared" si="2"/>
        <v>3</v>
      </c>
      <c r="AP4">
        <f t="shared" si="2"/>
        <v>3</v>
      </c>
      <c r="AQ4">
        <f t="shared" si="2"/>
        <v>4</v>
      </c>
      <c r="AR4">
        <f t="shared" si="2"/>
        <v>4</v>
      </c>
      <c r="AS4">
        <f t="shared" si="2"/>
        <v>4</v>
      </c>
      <c r="AT4">
        <f t="shared" si="2"/>
        <v>1</v>
      </c>
      <c r="AU4">
        <f t="shared" si="2"/>
        <v>1</v>
      </c>
      <c r="AV4">
        <f t="shared" si="2"/>
        <v>1</v>
      </c>
      <c r="AW4">
        <f t="shared" si="2"/>
        <v>2</v>
      </c>
      <c r="AX4">
        <f t="shared" si="2"/>
        <v>2</v>
      </c>
      <c r="AY4">
        <f t="shared" si="2"/>
        <v>2</v>
      </c>
      <c r="AZ4">
        <f t="shared" si="2"/>
        <v>3</v>
      </c>
      <c r="BA4">
        <f t="shared" si="2"/>
        <v>3</v>
      </c>
      <c r="BB4">
        <f t="shared" si="2"/>
        <v>3</v>
      </c>
      <c r="BC4">
        <f t="shared" si="2"/>
        <v>4</v>
      </c>
      <c r="BD4">
        <f t="shared" si="2"/>
        <v>4</v>
      </c>
      <c r="BE4">
        <f t="shared" si="2"/>
        <v>4</v>
      </c>
      <c r="BF4">
        <f t="shared" si="2"/>
        <v>1</v>
      </c>
      <c r="BG4">
        <f t="shared" si="2"/>
        <v>1</v>
      </c>
      <c r="BH4">
        <f t="shared" si="2"/>
        <v>1</v>
      </c>
      <c r="BI4">
        <f t="shared" si="2"/>
        <v>2</v>
      </c>
      <c r="BJ4">
        <f t="shared" si="2"/>
        <v>2</v>
      </c>
      <c r="BK4">
        <f t="shared" si="2"/>
        <v>2</v>
      </c>
      <c r="BL4">
        <f t="shared" si="2"/>
        <v>3</v>
      </c>
      <c r="BM4">
        <f t="shared" si="2"/>
        <v>3</v>
      </c>
      <c r="BN4">
        <f t="shared" si="2"/>
        <v>3</v>
      </c>
      <c r="BO4">
        <f t="shared" si="2"/>
        <v>4</v>
      </c>
      <c r="BP4">
        <f t="shared" si="2"/>
        <v>4</v>
      </c>
      <c r="BQ4">
        <f t="shared" si="2"/>
        <v>4</v>
      </c>
      <c r="BR4">
        <f t="shared" si="2"/>
        <v>1</v>
      </c>
      <c r="BS4">
        <f t="shared" si="2"/>
        <v>1</v>
      </c>
      <c r="BT4">
        <f t="shared" si="2"/>
        <v>1</v>
      </c>
      <c r="BU4">
        <f t="shared" si="2"/>
        <v>2</v>
      </c>
      <c r="BV4">
        <f t="shared" si="2"/>
        <v>2</v>
      </c>
      <c r="BW4">
        <f t="shared" si="2"/>
        <v>2</v>
      </c>
      <c r="BX4">
        <f t="shared" si="2"/>
        <v>3</v>
      </c>
      <c r="BY4">
        <f t="shared" si="2"/>
        <v>3</v>
      </c>
      <c r="BZ4">
        <f t="shared" ref="BZ4:EB4" si="3">ROUNDUP(BZ5/3,0)</f>
        <v>3</v>
      </c>
      <c r="CA4">
        <f t="shared" si="3"/>
        <v>4</v>
      </c>
      <c r="CB4">
        <f t="shared" si="3"/>
        <v>4</v>
      </c>
      <c r="CC4">
        <f t="shared" si="3"/>
        <v>4</v>
      </c>
      <c r="CD4">
        <f t="shared" si="3"/>
        <v>1</v>
      </c>
      <c r="CE4">
        <f t="shared" si="3"/>
        <v>1</v>
      </c>
      <c r="CF4">
        <f t="shared" si="3"/>
        <v>1</v>
      </c>
      <c r="CG4">
        <f t="shared" si="3"/>
        <v>2</v>
      </c>
      <c r="CH4">
        <f t="shared" si="3"/>
        <v>2</v>
      </c>
      <c r="CI4">
        <f t="shared" si="3"/>
        <v>2</v>
      </c>
      <c r="CJ4">
        <f t="shared" si="3"/>
        <v>3</v>
      </c>
      <c r="CK4">
        <f t="shared" si="3"/>
        <v>3</v>
      </c>
      <c r="CL4">
        <f t="shared" si="3"/>
        <v>3</v>
      </c>
      <c r="CM4">
        <f t="shared" si="3"/>
        <v>4</v>
      </c>
      <c r="CN4">
        <f t="shared" si="3"/>
        <v>4</v>
      </c>
      <c r="CO4">
        <f t="shared" si="3"/>
        <v>4</v>
      </c>
      <c r="CP4">
        <f t="shared" si="3"/>
        <v>1</v>
      </c>
      <c r="CQ4">
        <f t="shared" si="3"/>
        <v>1</v>
      </c>
      <c r="CR4">
        <f t="shared" si="3"/>
        <v>1</v>
      </c>
      <c r="CS4">
        <f t="shared" si="3"/>
        <v>2</v>
      </c>
      <c r="CT4">
        <f t="shared" si="3"/>
        <v>2</v>
      </c>
      <c r="CU4">
        <f t="shared" si="3"/>
        <v>2</v>
      </c>
      <c r="CV4">
        <f t="shared" si="3"/>
        <v>3</v>
      </c>
      <c r="CW4">
        <f t="shared" si="3"/>
        <v>3</v>
      </c>
      <c r="CX4">
        <f t="shared" si="3"/>
        <v>3</v>
      </c>
      <c r="CY4">
        <f t="shared" si="3"/>
        <v>4</v>
      </c>
      <c r="CZ4">
        <f t="shared" si="3"/>
        <v>4</v>
      </c>
      <c r="DA4">
        <f t="shared" si="3"/>
        <v>4</v>
      </c>
      <c r="DB4">
        <f t="shared" si="3"/>
        <v>1</v>
      </c>
      <c r="DC4">
        <f t="shared" si="3"/>
        <v>1</v>
      </c>
      <c r="DD4">
        <f t="shared" si="3"/>
        <v>1</v>
      </c>
      <c r="DE4">
        <f t="shared" si="3"/>
        <v>2</v>
      </c>
      <c r="DF4">
        <f t="shared" si="3"/>
        <v>2</v>
      </c>
      <c r="DG4">
        <f t="shared" si="3"/>
        <v>2</v>
      </c>
      <c r="DH4">
        <f t="shared" si="3"/>
        <v>3</v>
      </c>
      <c r="DI4">
        <f t="shared" si="3"/>
        <v>3</v>
      </c>
      <c r="DJ4">
        <f t="shared" si="3"/>
        <v>3</v>
      </c>
      <c r="DK4">
        <f t="shared" si="3"/>
        <v>4</v>
      </c>
      <c r="DL4">
        <f t="shared" si="3"/>
        <v>4</v>
      </c>
      <c r="DM4">
        <f t="shared" si="3"/>
        <v>4</v>
      </c>
      <c r="DN4">
        <f t="shared" si="3"/>
        <v>1</v>
      </c>
      <c r="DO4">
        <f t="shared" si="3"/>
        <v>1</v>
      </c>
      <c r="DP4">
        <f t="shared" si="3"/>
        <v>1</v>
      </c>
      <c r="DQ4">
        <f t="shared" si="3"/>
        <v>2</v>
      </c>
      <c r="DR4">
        <f t="shared" si="3"/>
        <v>2</v>
      </c>
      <c r="DS4">
        <f t="shared" si="3"/>
        <v>2</v>
      </c>
      <c r="DT4">
        <f t="shared" si="3"/>
        <v>3</v>
      </c>
      <c r="DU4">
        <f t="shared" si="3"/>
        <v>3</v>
      </c>
      <c r="DV4">
        <f t="shared" si="3"/>
        <v>3</v>
      </c>
      <c r="DW4">
        <f t="shared" si="3"/>
        <v>4</v>
      </c>
      <c r="DX4">
        <f t="shared" si="3"/>
        <v>4</v>
      </c>
      <c r="DY4">
        <f t="shared" si="3"/>
        <v>4</v>
      </c>
      <c r="DZ4">
        <f t="shared" si="3"/>
        <v>1</v>
      </c>
      <c r="EA4">
        <f t="shared" si="3"/>
        <v>1</v>
      </c>
      <c r="EB4">
        <f t="shared" si="3"/>
        <v>1</v>
      </c>
    </row>
    <row r="5" spans="1:482" ht="12.65" hidden="1" customHeight="1" outlineLevel="1" x14ac:dyDescent="0.25">
      <c r="C5" t="s">
        <v>407</v>
      </c>
      <c r="I5">
        <f>MONTH(I7)</f>
        <v>12</v>
      </c>
      <c r="J5">
        <f>MONTH(J7)</f>
        <v>1</v>
      </c>
      <c r="K5">
        <f>MONTH(K7)</f>
        <v>2</v>
      </c>
      <c r="L5">
        <f>MONTH(L7)</f>
        <v>3</v>
      </c>
      <c r="M5">
        <f>MONTH(M7)</f>
        <v>4</v>
      </c>
      <c r="N5">
        <f t="shared" ref="N5:BY5" si="4">MONTH(N7)</f>
        <v>5</v>
      </c>
      <c r="O5">
        <f t="shared" si="4"/>
        <v>6</v>
      </c>
      <c r="P5">
        <f t="shared" si="4"/>
        <v>7</v>
      </c>
      <c r="Q5">
        <f t="shared" si="4"/>
        <v>8</v>
      </c>
      <c r="R5">
        <f t="shared" si="4"/>
        <v>9</v>
      </c>
      <c r="S5">
        <f t="shared" si="4"/>
        <v>10</v>
      </c>
      <c r="T5">
        <f t="shared" si="4"/>
        <v>11</v>
      </c>
      <c r="U5">
        <f t="shared" si="4"/>
        <v>12</v>
      </c>
      <c r="V5">
        <f t="shared" si="4"/>
        <v>1</v>
      </c>
      <c r="W5">
        <f t="shared" si="4"/>
        <v>2</v>
      </c>
      <c r="X5">
        <f t="shared" si="4"/>
        <v>3</v>
      </c>
      <c r="Y5">
        <f t="shared" si="4"/>
        <v>4</v>
      </c>
      <c r="Z5">
        <f t="shared" si="4"/>
        <v>5</v>
      </c>
      <c r="AA5">
        <f t="shared" si="4"/>
        <v>6</v>
      </c>
      <c r="AB5">
        <f t="shared" si="4"/>
        <v>7</v>
      </c>
      <c r="AC5">
        <f t="shared" si="4"/>
        <v>8</v>
      </c>
      <c r="AD5">
        <f t="shared" si="4"/>
        <v>9</v>
      </c>
      <c r="AE5">
        <f t="shared" si="4"/>
        <v>10</v>
      </c>
      <c r="AF5">
        <f t="shared" si="4"/>
        <v>11</v>
      </c>
      <c r="AG5">
        <f t="shared" si="4"/>
        <v>12</v>
      </c>
      <c r="AH5">
        <f t="shared" si="4"/>
        <v>1</v>
      </c>
      <c r="AI5">
        <f t="shared" si="4"/>
        <v>2</v>
      </c>
      <c r="AJ5">
        <f t="shared" si="4"/>
        <v>3</v>
      </c>
      <c r="AK5">
        <f t="shared" si="4"/>
        <v>4</v>
      </c>
      <c r="AL5">
        <f t="shared" si="4"/>
        <v>5</v>
      </c>
      <c r="AM5">
        <f t="shared" si="4"/>
        <v>6</v>
      </c>
      <c r="AN5">
        <f t="shared" si="4"/>
        <v>7</v>
      </c>
      <c r="AO5">
        <f t="shared" si="4"/>
        <v>8</v>
      </c>
      <c r="AP5">
        <f t="shared" si="4"/>
        <v>9</v>
      </c>
      <c r="AQ5">
        <f t="shared" si="4"/>
        <v>10</v>
      </c>
      <c r="AR5">
        <f t="shared" si="4"/>
        <v>11</v>
      </c>
      <c r="AS5">
        <f t="shared" si="4"/>
        <v>12</v>
      </c>
      <c r="AT5">
        <f t="shared" si="4"/>
        <v>1</v>
      </c>
      <c r="AU5">
        <f t="shared" si="4"/>
        <v>2</v>
      </c>
      <c r="AV5">
        <f t="shared" si="4"/>
        <v>3</v>
      </c>
      <c r="AW5">
        <f t="shared" si="4"/>
        <v>4</v>
      </c>
      <c r="AX5">
        <f t="shared" si="4"/>
        <v>5</v>
      </c>
      <c r="AY5">
        <f t="shared" si="4"/>
        <v>6</v>
      </c>
      <c r="AZ5">
        <f t="shared" si="4"/>
        <v>7</v>
      </c>
      <c r="BA5">
        <f t="shared" si="4"/>
        <v>8</v>
      </c>
      <c r="BB5">
        <f t="shared" si="4"/>
        <v>9</v>
      </c>
      <c r="BC5">
        <f t="shared" si="4"/>
        <v>10</v>
      </c>
      <c r="BD5">
        <f t="shared" si="4"/>
        <v>11</v>
      </c>
      <c r="BE5">
        <f t="shared" si="4"/>
        <v>12</v>
      </c>
      <c r="BF5">
        <f t="shared" si="4"/>
        <v>1</v>
      </c>
      <c r="BG5">
        <f t="shared" si="4"/>
        <v>2</v>
      </c>
      <c r="BH5">
        <f t="shared" si="4"/>
        <v>3</v>
      </c>
      <c r="BI5">
        <f t="shared" si="4"/>
        <v>4</v>
      </c>
      <c r="BJ5">
        <f t="shared" si="4"/>
        <v>5</v>
      </c>
      <c r="BK5">
        <f t="shared" si="4"/>
        <v>6</v>
      </c>
      <c r="BL5">
        <f t="shared" si="4"/>
        <v>7</v>
      </c>
      <c r="BM5">
        <f t="shared" si="4"/>
        <v>8</v>
      </c>
      <c r="BN5">
        <f t="shared" si="4"/>
        <v>9</v>
      </c>
      <c r="BO5">
        <f t="shared" si="4"/>
        <v>10</v>
      </c>
      <c r="BP5">
        <f t="shared" si="4"/>
        <v>11</v>
      </c>
      <c r="BQ5">
        <f t="shared" si="4"/>
        <v>12</v>
      </c>
      <c r="BR5">
        <f t="shared" si="4"/>
        <v>1</v>
      </c>
      <c r="BS5">
        <f t="shared" si="4"/>
        <v>2</v>
      </c>
      <c r="BT5">
        <f t="shared" si="4"/>
        <v>3</v>
      </c>
      <c r="BU5">
        <f t="shared" si="4"/>
        <v>4</v>
      </c>
      <c r="BV5">
        <f t="shared" si="4"/>
        <v>5</v>
      </c>
      <c r="BW5">
        <f t="shared" si="4"/>
        <v>6</v>
      </c>
      <c r="BX5">
        <f t="shared" si="4"/>
        <v>7</v>
      </c>
      <c r="BY5">
        <f t="shared" si="4"/>
        <v>8</v>
      </c>
      <c r="BZ5">
        <f t="shared" ref="BZ5:EB5" si="5">MONTH(BZ7)</f>
        <v>9</v>
      </c>
      <c r="CA5">
        <f t="shared" si="5"/>
        <v>10</v>
      </c>
      <c r="CB5">
        <f t="shared" si="5"/>
        <v>11</v>
      </c>
      <c r="CC5">
        <f t="shared" si="5"/>
        <v>12</v>
      </c>
      <c r="CD5">
        <f t="shared" si="5"/>
        <v>1</v>
      </c>
      <c r="CE5">
        <f t="shared" si="5"/>
        <v>2</v>
      </c>
      <c r="CF5">
        <f t="shared" si="5"/>
        <v>3</v>
      </c>
      <c r="CG5">
        <f t="shared" si="5"/>
        <v>4</v>
      </c>
      <c r="CH5">
        <f t="shared" si="5"/>
        <v>5</v>
      </c>
      <c r="CI5">
        <f t="shared" si="5"/>
        <v>6</v>
      </c>
      <c r="CJ5">
        <f t="shared" si="5"/>
        <v>7</v>
      </c>
      <c r="CK5">
        <f t="shared" si="5"/>
        <v>8</v>
      </c>
      <c r="CL5">
        <f t="shared" si="5"/>
        <v>9</v>
      </c>
      <c r="CM5">
        <f t="shared" si="5"/>
        <v>10</v>
      </c>
      <c r="CN5">
        <f t="shared" si="5"/>
        <v>11</v>
      </c>
      <c r="CO5">
        <f t="shared" si="5"/>
        <v>12</v>
      </c>
      <c r="CP5">
        <f t="shared" si="5"/>
        <v>1</v>
      </c>
      <c r="CQ5">
        <f t="shared" si="5"/>
        <v>2</v>
      </c>
      <c r="CR5">
        <f t="shared" si="5"/>
        <v>3</v>
      </c>
      <c r="CS5">
        <f t="shared" si="5"/>
        <v>4</v>
      </c>
      <c r="CT5">
        <f t="shared" si="5"/>
        <v>5</v>
      </c>
      <c r="CU5">
        <f t="shared" si="5"/>
        <v>6</v>
      </c>
      <c r="CV5">
        <f t="shared" si="5"/>
        <v>7</v>
      </c>
      <c r="CW5">
        <f t="shared" si="5"/>
        <v>8</v>
      </c>
      <c r="CX5">
        <f t="shared" si="5"/>
        <v>9</v>
      </c>
      <c r="CY5">
        <f t="shared" si="5"/>
        <v>10</v>
      </c>
      <c r="CZ5">
        <f t="shared" si="5"/>
        <v>11</v>
      </c>
      <c r="DA5">
        <f t="shared" si="5"/>
        <v>12</v>
      </c>
      <c r="DB5">
        <f t="shared" si="5"/>
        <v>1</v>
      </c>
      <c r="DC5">
        <f t="shared" si="5"/>
        <v>2</v>
      </c>
      <c r="DD5">
        <f t="shared" si="5"/>
        <v>3</v>
      </c>
      <c r="DE5">
        <f t="shared" si="5"/>
        <v>4</v>
      </c>
      <c r="DF5">
        <f t="shared" si="5"/>
        <v>5</v>
      </c>
      <c r="DG5">
        <f t="shared" si="5"/>
        <v>6</v>
      </c>
      <c r="DH5">
        <f t="shared" si="5"/>
        <v>7</v>
      </c>
      <c r="DI5">
        <f t="shared" si="5"/>
        <v>8</v>
      </c>
      <c r="DJ5">
        <f t="shared" si="5"/>
        <v>9</v>
      </c>
      <c r="DK5">
        <f t="shared" si="5"/>
        <v>10</v>
      </c>
      <c r="DL5">
        <f t="shared" si="5"/>
        <v>11</v>
      </c>
      <c r="DM5">
        <f t="shared" si="5"/>
        <v>12</v>
      </c>
      <c r="DN5">
        <f t="shared" si="5"/>
        <v>1</v>
      </c>
      <c r="DO5">
        <f t="shared" si="5"/>
        <v>2</v>
      </c>
      <c r="DP5">
        <f t="shared" si="5"/>
        <v>3</v>
      </c>
      <c r="DQ5">
        <f t="shared" si="5"/>
        <v>4</v>
      </c>
      <c r="DR5">
        <f t="shared" si="5"/>
        <v>5</v>
      </c>
      <c r="DS5">
        <f t="shared" si="5"/>
        <v>6</v>
      </c>
      <c r="DT5">
        <f t="shared" si="5"/>
        <v>7</v>
      </c>
      <c r="DU5">
        <f t="shared" si="5"/>
        <v>8</v>
      </c>
      <c r="DV5">
        <f t="shared" si="5"/>
        <v>9</v>
      </c>
      <c r="DW5">
        <f t="shared" si="5"/>
        <v>10</v>
      </c>
      <c r="DX5">
        <f t="shared" si="5"/>
        <v>11</v>
      </c>
      <c r="DY5">
        <f t="shared" si="5"/>
        <v>12</v>
      </c>
      <c r="DZ5">
        <f t="shared" si="5"/>
        <v>1</v>
      </c>
      <c r="EA5">
        <f t="shared" si="5"/>
        <v>2</v>
      </c>
      <c r="EB5">
        <f t="shared" si="5"/>
        <v>3</v>
      </c>
    </row>
    <row r="6" spans="1:482" collapsed="1" x14ac:dyDescent="0.25">
      <c r="C6" t="s">
        <v>408</v>
      </c>
      <c r="H6" s="9"/>
      <c r="I6" s="9">
        <f>IFERROR(EOMONTH(J6,-2)+1,0)</f>
        <v>44896</v>
      </c>
      <c r="J6" s="12">
        <f>Databook!$D$6</f>
        <v>44927</v>
      </c>
      <c r="K6" s="9">
        <f t="shared" ref="K6:BV6" si="6">J7+1</f>
        <v>44958</v>
      </c>
      <c r="L6" s="9">
        <f t="shared" si="6"/>
        <v>44986</v>
      </c>
      <c r="M6" s="9">
        <f t="shared" si="6"/>
        <v>45017</v>
      </c>
      <c r="N6" s="9">
        <f t="shared" si="6"/>
        <v>45047</v>
      </c>
      <c r="O6" s="9">
        <f t="shared" si="6"/>
        <v>45078</v>
      </c>
      <c r="P6" s="9">
        <f t="shared" si="6"/>
        <v>45108</v>
      </c>
      <c r="Q6" s="9">
        <f t="shared" si="6"/>
        <v>45139</v>
      </c>
      <c r="R6" s="9">
        <f t="shared" si="6"/>
        <v>45170</v>
      </c>
      <c r="S6" s="9">
        <f t="shared" si="6"/>
        <v>45200</v>
      </c>
      <c r="T6" s="9">
        <f t="shared" si="6"/>
        <v>45231</v>
      </c>
      <c r="U6" s="9">
        <f t="shared" si="6"/>
        <v>45261</v>
      </c>
      <c r="V6" s="9">
        <f t="shared" si="6"/>
        <v>45292</v>
      </c>
      <c r="W6" s="9">
        <f t="shared" si="6"/>
        <v>45323</v>
      </c>
      <c r="X6" s="9">
        <f t="shared" si="6"/>
        <v>45352</v>
      </c>
      <c r="Y6" s="9">
        <f t="shared" si="6"/>
        <v>45383</v>
      </c>
      <c r="Z6" s="9">
        <f t="shared" si="6"/>
        <v>45413</v>
      </c>
      <c r="AA6" s="9">
        <f t="shared" si="6"/>
        <v>45444</v>
      </c>
      <c r="AB6" s="9">
        <f t="shared" si="6"/>
        <v>45474</v>
      </c>
      <c r="AC6" s="9">
        <f t="shared" si="6"/>
        <v>45505</v>
      </c>
      <c r="AD6" s="9">
        <f t="shared" si="6"/>
        <v>45536</v>
      </c>
      <c r="AE6" s="9">
        <f t="shared" si="6"/>
        <v>45566</v>
      </c>
      <c r="AF6" s="9">
        <f t="shared" si="6"/>
        <v>45597</v>
      </c>
      <c r="AG6" s="9">
        <f t="shared" si="6"/>
        <v>45627</v>
      </c>
      <c r="AH6" s="9">
        <f t="shared" si="6"/>
        <v>45658</v>
      </c>
      <c r="AI6" s="9">
        <f t="shared" si="6"/>
        <v>45689</v>
      </c>
      <c r="AJ6" s="9">
        <f t="shared" si="6"/>
        <v>45717</v>
      </c>
      <c r="AK6" s="9">
        <f t="shared" si="6"/>
        <v>45748</v>
      </c>
      <c r="AL6" s="9">
        <f t="shared" si="6"/>
        <v>45778</v>
      </c>
      <c r="AM6" s="9">
        <f t="shared" si="6"/>
        <v>45809</v>
      </c>
      <c r="AN6" s="9">
        <f t="shared" si="6"/>
        <v>45839</v>
      </c>
      <c r="AO6" s="9">
        <f t="shared" si="6"/>
        <v>45870</v>
      </c>
      <c r="AP6" s="9">
        <f t="shared" si="6"/>
        <v>45901</v>
      </c>
      <c r="AQ6" s="9">
        <f t="shared" si="6"/>
        <v>45931</v>
      </c>
      <c r="AR6" s="9">
        <f t="shared" si="6"/>
        <v>45962</v>
      </c>
      <c r="AS6" s="9">
        <f t="shared" si="6"/>
        <v>45992</v>
      </c>
      <c r="AT6" s="9">
        <f t="shared" si="6"/>
        <v>46023</v>
      </c>
      <c r="AU6" s="9">
        <f t="shared" si="6"/>
        <v>46054</v>
      </c>
      <c r="AV6" s="9">
        <f t="shared" si="6"/>
        <v>46082</v>
      </c>
      <c r="AW6" s="9">
        <f t="shared" si="6"/>
        <v>46113</v>
      </c>
      <c r="AX6" s="9">
        <f t="shared" si="6"/>
        <v>46143</v>
      </c>
      <c r="AY6" s="9">
        <f t="shared" si="6"/>
        <v>46174</v>
      </c>
      <c r="AZ6" s="9">
        <f t="shared" si="6"/>
        <v>46204</v>
      </c>
      <c r="BA6" s="9">
        <f t="shared" si="6"/>
        <v>46235</v>
      </c>
      <c r="BB6" s="9">
        <f t="shared" si="6"/>
        <v>46266</v>
      </c>
      <c r="BC6" s="9">
        <f t="shared" si="6"/>
        <v>46296</v>
      </c>
      <c r="BD6" s="9">
        <f t="shared" si="6"/>
        <v>46327</v>
      </c>
      <c r="BE6" s="9">
        <f t="shared" si="6"/>
        <v>46357</v>
      </c>
      <c r="BF6" s="9">
        <f t="shared" si="6"/>
        <v>46388</v>
      </c>
      <c r="BG6" s="9">
        <f t="shared" si="6"/>
        <v>46419</v>
      </c>
      <c r="BH6" s="9">
        <f t="shared" si="6"/>
        <v>46447</v>
      </c>
      <c r="BI6" s="9">
        <f t="shared" si="6"/>
        <v>46478</v>
      </c>
      <c r="BJ6" s="9">
        <f t="shared" si="6"/>
        <v>46508</v>
      </c>
      <c r="BK6" s="9">
        <f t="shared" si="6"/>
        <v>46539</v>
      </c>
      <c r="BL6" s="9">
        <f t="shared" si="6"/>
        <v>46569</v>
      </c>
      <c r="BM6" s="9">
        <f t="shared" si="6"/>
        <v>46600</v>
      </c>
      <c r="BN6" s="9">
        <f t="shared" si="6"/>
        <v>46631</v>
      </c>
      <c r="BO6" s="9">
        <f t="shared" si="6"/>
        <v>46661</v>
      </c>
      <c r="BP6" s="9">
        <f t="shared" si="6"/>
        <v>46692</v>
      </c>
      <c r="BQ6" s="9">
        <f t="shared" si="6"/>
        <v>46722</v>
      </c>
      <c r="BR6" s="9">
        <f t="shared" si="6"/>
        <v>46753</v>
      </c>
      <c r="BS6" s="9">
        <f t="shared" si="6"/>
        <v>46784</v>
      </c>
      <c r="BT6" s="9">
        <f t="shared" si="6"/>
        <v>46813</v>
      </c>
      <c r="BU6" s="9">
        <f t="shared" si="6"/>
        <v>46844</v>
      </c>
      <c r="BV6" s="9">
        <f t="shared" si="6"/>
        <v>46874</v>
      </c>
      <c r="BW6" s="9">
        <f t="shared" ref="BW6:EB6" si="7">BV7+1</f>
        <v>46905</v>
      </c>
      <c r="BX6" s="9">
        <f t="shared" si="7"/>
        <v>46935</v>
      </c>
      <c r="BY6" s="9">
        <f t="shared" si="7"/>
        <v>46966</v>
      </c>
      <c r="BZ6" s="9">
        <f t="shared" si="7"/>
        <v>46997</v>
      </c>
      <c r="CA6" s="9">
        <f t="shared" si="7"/>
        <v>47027</v>
      </c>
      <c r="CB6" s="9">
        <f t="shared" si="7"/>
        <v>47058</v>
      </c>
      <c r="CC6" s="9">
        <f t="shared" si="7"/>
        <v>47088</v>
      </c>
      <c r="CD6" s="9">
        <f t="shared" si="7"/>
        <v>47119</v>
      </c>
      <c r="CE6" s="9">
        <f t="shared" si="7"/>
        <v>47150</v>
      </c>
      <c r="CF6" s="9">
        <f t="shared" si="7"/>
        <v>47178</v>
      </c>
      <c r="CG6" s="9">
        <f t="shared" si="7"/>
        <v>47209</v>
      </c>
      <c r="CH6" s="9">
        <f t="shared" si="7"/>
        <v>47239</v>
      </c>
      <c r="CI6" s="9">
        <f t="shared" si="7"/>
        <v>47270</v>
      </c>
      <c r="CJ6" s="9">
        <f t="shared" si="7"/>
        <v>47300</v>
      </c>
      <c r="CK6" s="9">
        <f t="shared" si="7"/>
        <v>47331</v>
      </c>
      <c r="CL6" s="9">
        <f t="shared" si="7"/>
        <v>47362</v>
      </c>
      <c r="CM6" s="9">
        <f t="shared" si="7"/>
        <v>47392</v>
      </c>
      <c r="CN6" s="9">
        <f t="shared" si="7"/>
        <v>47423</v>
      </c>
      <c r="CO6" s="9">
        <f t="shared" si="7"/>
        <v>47453</v>
      </c>
      <c r="CP6" s="9">
        <f t="shared" si="7"/>
        <v>47484</v>
      </c>
      <c r="CQ6" s="9">
        <f t="shared" si="7"/>
        <v>47515</v>
      </c>
      <c r="CR6" s="9">
        <f t="shared" si="7"/>
        <v>47543</v>
      </c>
      <c r="CS6" s="9">
        <f t="shared" si="7"/>
        <v>47574</v>
      </c>
      <c r="CT6" s="9">
        <f t="shared" si="7"/>
        <v>47604</v>
      </c>
      <c r="CU6" s="9">
        <f t="shared" si="7"/>
        <v>47635</v>
      </c>
      <c r="CV6" s="9">
        <f t="shared" si="7"/>
        <v>47665</v>
      </c>
      <c r="CW6" s="9">
        <f t="shared" si="7"/>
        <v>47696</v>
      </c>
      <c r="CX6" s="9">
        <f t="shared" si="7"/>
        <v>47727</v>
      </c>
      <c r="CY6" s="9">
        <f t="shared" si="7"/>
        <v>47757</v>
      </c>
      <c r="CZ6" s="9">
        <f t="shared" si="7"/>
        <v>47788</v>
      </c>
      <c r="DA6" s="9">
        <f t="shared" si="7"/>
        <v>47818</v>
      </c>
      <c r="DB6" s="9">
        <f t="shared" si="7"/>
        <v>47849</v>
      </c>
      <c r="DC6" s="9">
        <f t="shared" si="7"/>
        <v>47880</v>
      </c>
      <c r="DD6" s="9">
        <f t="shared" si="7"/>
        <v>47908</v>
      </c>
      <c r="DE6" s="9">
        <f t="shared" si="7"/>
        <v>47939</v>
      </c>
      <c r="DF6" s="9">
        <f t="shared" si="7"/>
        <v>47969</v>
      </c>
      <c r="DG6" s="9">
        <f t="shared" si="7"/>
        <v>48000</v>
      </c>
      <c r="DH6" s="9">
        <f t="shared" si="7"/>
        <v>48030</v>
      </c>
      <c r="DI6" s="9">
        <f t="shared" si="7"/>
        <v>48061</v>
      </c>
      <c r="DJ6" s="9">
        <f t="shared" si="7"/>
        <v>48092</v>
      </c>
      <c r="DK6" s="9">
        <f t="shared" si="7"/>
        <v>48122</v>
      </c>
      <c r="DL6" s="9">
        <f t="shared" si="7"/>
        <v>48153</v>
      </c>
      <c r="DM6" s="9">
        <f t="shared" si="7"/>
        <v>48183</v>
      </c>
      <c r="DN6" s="9">
        <f t="shared" si="7"/>
        <v>48214</v>
      </c>
      <c r="DO6" s="9">
        <f t="shared" si="7"/>
        <v>48245</v>
      </c>
      <c r="DP6" s="9">
        <f t="shared" si="7"/>
        <v>48274</v>
      </c>
      <c r="DQ6" s="9">
        <f t="shared" si="7"/>
        <v>48305</v>
      </c>
      <c r="DR6" s="9">
        <f t="shared" si="7"/>
        <v>48335</v>
      </c>
      <c r="DS6" s="9">
        <f t="shared" si="7"/>
        <v>48366</v>
      </c>
      <c r="DT6" s="9">
        <f t="shared" si="7"/>
        <v>48396</v>
      </c>
      <c r="DU6" s="9">
        <f t="shared" si="7"/>
        <v>48427</v>
      </c>
      <c r="DV6" s="9">
        <f t="shared" si="7"/>
        <v>48458</v>
      </c>
      <c r="DW6" s="9">
        <f t="shared" si="7"/>
        <v>48488</v>
      </c>
      <c r="DX6" s="9">
        <f t="shared" si="7"/>
        <v>48519</v>
      </c>
      <c r="DY6" s="9">
        <f t="shared" si="7"/>
        <v>48549</v>
      </c>
      <c r="DZ6" s="9">
        <f t="shared" si="7"/>
        <v>48580</v>
      </c>
      <c r="EA6" s="9">
        <f t="shared" si="7"/>
        <v>48611</v>
      </c>
      <c r="EB6" s="9">
        <f t="shared" si="7"/>
        <v>48639</v>
      </c>
    </row>
    <row r="7" spans="1:482" x14ac:dyDescent="0.25">
      <c r="C7" t="s">
        <v>409</v>
      </c>
      <c r="D7" s="559">
        <f>Scenario</f>
        <v>2</v>
      </c>
      <c r="E7" s="559"/>
      <c r="I7" s="9">
        <f>EOMONTH(I6,0)</f>
        <v>44926</v>
      </c>
      <c r="J7" s="9">
        <f>EOMONTH(J6,0)</f>
        <v>44957</v>
      </c>
      <c r="K7" s="9">
        <f>EOMONTH(K6,0)</f>
        <v>44985</v>
      </c>
      <c r="L7" s="9">
        <f>EOMONTH(L6,0)</f>
        <v>45016</v>
      </c>
      <c r="M7" s="9">
        <f>EOMONTH(M6,0)</f>
        <v>45046</v>
      </c>
      <c r="N7" s="9">
        <f t="shared" ref="N7:BY7" si="8">EOMONTH(N6,0)</f>
        <v>45077</v>
      </c>
      <c r="O7" s="9">
        <f t="shared" si="8"/>
        <v>45107</v>
      </c>
      <c r="P7" s="9">
        <f t="shared" si="8"/>
        <v>45138</v>
      </c>
      <c r="Q7" s="9">
        <f t="shared" si="8"/>
        <v>45169</v>
      </c>
      <c r="R7" s="9">
        <f t="shared" si="8"/>
        <v>45199</v>
      </c>
      <c r="S7" s="9">
        <f t="shared" si="8"/>
        <v>45230</v>
      </c>
      <c r="T7" s="9">
        <f t="shared" si="8"/>
        <v>45260</v>
      </c>
      <c r="U7" s="9">
        <f t="shared" si="8"/>
        <v>45291</v>
      </c>
      <c r="V7" s="9">
        <f t="shared" si="8"/>
        <v>45322</v>
      </c>
      <c r="W7" s="9">
        <f t="shared" si="8"/>
        <v>45351</v>
      </c>
      <c r="X7" s="9">
        <f t="shared" si="8"/>
        <v>45382</v>
      </c>
      <c r="Y7" s="9">
        <f t="shared" si="8"/>
        <v>45412</v>
      </c>
      <c r="Z7" s="9">
        <f t="shared" si="8"/>
        <v>45443</v>
      </c>
      <c r="AA7" s="9">
        <f t="shared" si="8"/>
        <v>45473</v>
      </c>
      <c r="AB7" s="9">
        <f t="shared" si="8"/>
        <v>45504</v>
      </c>
      <c r="AC7" s="9">
        <f t="shared" si="8"/>
        <v>45535</v>
      </c>
      <c r="AD7" s="9">
        <f t="shared" si="8"/>
        <v>45565</v>
      </c>
      <c r="AE7" s="9">
        <f t="shared" si="8"/>
        <v>45596</v>
      </c>
      <c r="AF7" s="9">
        <f t="shared" si="8"/>
        <v>45626</v>
      </c>
      <c r="AG7" s="9">
        <f t="shared" si="8"/>
        <v>45657</v>
      </c>
      <c r="AH7" s="9">
        <f t="shared" si="8"/>
        <v>45688</v>
      </c>
      <c r="AI7" s="9">
        <f t="shared" si="8"/>
        <v>45716</v>
      </c>
      <c r="AJ7" s="9">
        <f t="shared" si="8"/>
        <v>45747</v>
      </c>
      <c r="AK7" s="9">
        <f t="shared" si="8"/>
        <v>45777</v>
      </c>
      <c r="AL7" s="9">
        <f t="shared" si="8"/>
        <v>45808</v>
      </c>
      <c r="AM7" s="9">
        <f t="shared" si="8"/>
        <v>45838</v>
      </c>
      <c r="AN7" s="9">
        <f t="shared" si="8"/>
        <v>45869</v>
      </c>
      <c r="AO7" s="9">
        <f t="shared" si="8"/>
        <v>45900</v>
      </c>
      <c r="AP7" s="9">
        <f t="shared" si="8"/>
        <v>45930</v>
      </c>
      <c r="AQ7" s="9">
        <f t="shared" si="8"/>
        <v>45961</v>
      </c>
      <c r="AR7" s="9">
        <f t="shared" si="8"/>
        <v>45991</v>
      </c>
      <c r="AS7" s="9">
        <f t="shared" si="8"/>
        <v>46022</v>
      </c>
      <c r="AT7" s="9">
        <f t="shared" si="8"/>
        <v>46053</v>
      </c>
      <c r="AU7" s="9">
        <f t="shared" si="8"/>
        <v>46081</v>
      </c>
      <c r="AV7" s="9">
        <f t="shared" si="8"/>
        <v>46112</v>
      </c>
      <c r="AW7" s="9">
        <f t="shared" si="8"/>
        <v>46142</v>
      </c>
      <c r="AX7" s="9">
        <f t="shared" si="8"/>
        <v>46173</v>
      </c>
      <c r="AY7" s="9">
        <f t="shared" si="8"/>
        <v>46203</v>
      </c>
      <c r="AZ7" s="9">
        <f t="shared" si="8"/>
        <v>46234</v>
      </c>
      <c r="BA7" s="9">
        <f t="shared" si="8"/>
        <v>46265</v>
      </c>
      <c r="BB7" s="9">
        <f t="shared" si="8"/>
        <v>46295</v>
      </c>
      <c r="BC7" s="9">
        <f t="shared" si="8"/>
        <v>46326</v>
      </c>
      <c r="BD7" s="9">
        <f t="shared" si="8"/>
        <v>46356</v>
      </c>
      <c r="BE7" s="9">
        <f t="shared" si="8"/>
        <v>46387</v>
      </c>
      <c r="BF7" s="9">
        <f t="shared" si="8"/>
        <v>46418</v>
      </c>
      <c r="BG7" s="9">
        <f t="shared" si="8"/>
        <v>46446</v>
      </c>
      <c r="BH7" s="9">
        <f t="shared" si="8"/>
        <v>46477</v>
      </c>
      <c r="BI7" s="9">
        <f t="shared" si="8"/>
        <v>46507</v>
      </c>
      <c r="BJ7" s="9">
        <f t="shared" si="8"/>
        <v>46538</v>
      </c>
      <c r="BK7" s="9">
        <f t="shared" si="8"/>
        <v>46568</v>
      </c>
      <c r="BL7" s="9">
        <f t="shared" si="8"/>
        <v>46599</v>
      </c>
      <c r="BM7" s="9">
        <f t="shared" si="8"/>
        <v>46630</v>
      </c>
      <c r="BN7" s="9">
        <f t="shared" si="8"/>
        <v>46660</v>
      </c>
      <c r="BO7" s="9">
        <f t="shared" si="8"/>
        <v>46691</v>
      </c>
      <c r="BP7" s="9">
        <f t="shared" si="8"/>
        <v>46721</v>
      </c>
      <c r="BQ7" s="9">
        <f t="shared" si="8"/>
        <v>46752</v>
      </c>
      <c r="BR7" s="9">
        <f t="shared" si="8"/>
        <v>46783</v>
      </c>
      <c r="BS7" s="9">
        <f t="shared" si="8"/>
        <v>46812</v>
      </c>
      <c r="BT7" s="9">
        <f t="shared" si="8"/>
        <v>46843</v>
      </c>
      <c r="BU7" s="9">
        <f t="shared" si="8"/>
        <v>46873</v>
      </c>
      <c r="BV7" s="9">
        <f t="shared" si="8"/>
        <v>46904</v>
      </c>
      <c r="BW7" s="9">
        <f t="shared" si="8"/>
        <v>46934</v>
      </c>
      <c r="BX7" s="9">
        <f t="shared" si="8"/>
        <v>46965</v>
      </c>
      <c r="BY7" s="9">
        <f t="shared" si="8"/>
        <v>46996</v>
      </c>
      <c r="BZ7" s="9">
        <f t="shared" ref="BZ7:EB7" si="9">EOMONTH(BZ6,0)</f>
        <v>47026</v>
      </c>
      <c r="CA7" s="9">
        <f t="shared" si="9"/>
        <v>47057</v>
      </c>
      <c r="CB7" s="9">
        <f t="shared" si="9"/>
        <v>47087</v>
      </c>
      <c r="CC7" s="9">
        <f t="shared" si="9"/>
        <v>47118</v>
      </c>
      <c r="CD7" s="9">
        <f t="shared" si="9"/>
        <v>47149</v>
      </c>
      <c r="CE7" s="9">
        <f t="shared" si="9"/>
        <v>47177</v>
      </c>
      <c r="CF7" s="9">
        <f t="shared" si="9"/>
        <v>47208</v>
      </c>
      <c r="CG7" s="9">
        <f t="shared" si="9"/>
        <v>47238</v>
      </c>
      <c r="CH7" s="9">
        <f t="shared" si="9"/>
        <v>47269</v>
      </c>
      <c r="CI7" s="9">
        <f t="shared" si="9"/>
        <v>47299</v>
      </c>
      <c r="CJ7" s="9">
        <f t="shared" si="9"/>
        <v>47330</v>
      </c>
      <c r="CK7" s="9">
        <f t="shared" si="9"/>
        <v>47361</v>
      </c>
      <c r="CL7" s="9">
        <f t="shared" si="9"/>
        <v>47391</v>
      </c>
      <c r="CM7" s="9">
        <f t="shared" si="9"/>
        <v>47422</v>
      </c>
      <c r="CN7" s="9">
        <f t="shared" si="9"/>
        <v>47452</v>
      </c>
      <c r="CO7" s="9">
        <f t="shared" si="9"/>
        <v>47483</v>
      </c>
      <c r="CP7" s="9">
        <f t="shared" si="9"/>
        <v>47514</v>
      </c>
      <c r="CQ7" s="9">
        <f t="shared" si="9"/>
        <v>47542</v>
      </c>
      <c r="CR7" s="9">
        <f t="shared" si="9"/>
        <v>47573</v>
      </c>
      <c r="CS7" s="9">
        <f t="shared" si="9"/>
        <v>47603</v>
      </c>
      <c r="CT7" s="9">
        <f t="shared" si="9"/>
        <v>47634</v>
      </c>
      <c r="CU7" s="9">
        <f t="shared" si="9"/>
        <v>47664</v>
      </c>
      <c r="CV7" s="9">
        <f t="shared" si="9"/>
        <v>47695</v>
      </c>
      <c r="CW7" s="9">
        <f t="shared" si="9"/>
        <v>47726</v>
      </c>
      <c r="CX7" s="9">
        <f t="shared" si="9"/>
        <v>47756</v>
      </c>
      <c r="CY7" s="9">
        <f t="shared" si="9"/>
        <v>47787</v>
      </c>
      <c r="CZ7" s="9">
        <f t="shared" si="9"/>
        <v>47817</v>
      </c>
      <c r="DA7" s="9">
        <f t="shared" si="9"/>
        <v>47848</v>
      </c>
      <c r="DB7" s="9">
        <f t="shared" si="9"/>
        <v>47879</v>
      </c>
      <c r="DC7" s="9">
        <f t="shared" si="9"/>
        <v>47907</v>
      </c>
      <c r="DD7" s="9">
        <f t="shared" si="9"/>
        <v>47938</v>
      </c>
      <c r="DE7" s="9">
        <f t="shared" si="9"/>
        <v>47968</v>
      </c>
      <c r="DF7" s="9">
        <f t="shared" si="9"/>
        <v>47999</v>
      </c>
      <c r="DG7" s="9">
        <f t="shared" si="9"/>
        <v>48029</v>
      </c>
      <c r="DH7" s="9">
        <f t="shared" si="9"/>
        <v>48060</v>
      </c>
      <c r="DI7" s="9">
        <f t="shared" si="9"/>
        <v>48091</v>
      </c>
      <c r="DJ7" s="9">
        <f t="shared" si="9"/>
        <v>48121</v>
      </c>
      <c r="DK7" s="9">
        <f t="shared" si="9"/>
        <v>48152</v>
      </c>
      <c r="DL7" s="9">
        <f t="shared" si="9"/>
        <v>48182</v>
      </c>
      <c r="DM7" s="9">
        <f t="shared" si="9"/>
        <v>48213</v>
      </c>
      <c r="DN7" s="9">
        <f t="shared" si="9"/>
        <v>48244</v>
      </c>
      <c r="DO7" s="9">
        <f t="shared" si="9"/>
        <v>48273</v>
      </c>
      <c r="DP7" s="9">
        <f t="shared" si="9"/>
        <v>48304</v>
      </c>
      <c r="DQ7" s="9">
        <f t="shared" si="9"/>
        <v>48334</v>
      </c>
      <c r="DR7" s="9">
        <f t="shared" si="9"/>
        <v>48365</v>
      </c>
      <c r="DS7" s="9">
        <f t="shared" si="9"/>
        <v>48395</v>
      </c>
      <c r="DT7" s="9">
        <f t="shared" si="9"/>
        <v>48426</v>
      </c>
      <c r="DU7" s="9">
        <f t="shared" si="9"/>
        <v>48457</v>
      </c>
      <c r="DV7" s="9">
        <f t="shared" si="9"/>
        <v>48487</v>
      </c>
      <c r="DW7" s="9">
        <f t="shared" si="9"/>
        <v>48518</v>
      </c>
      <c r="DX7" s="9">
        <f t="shared" si="9"/>
        <v>48548</v>
      </c>
      <c r="DY7" s="9">
        <f t="shared" si="9"/>
        <v>48579</v>
      </c>
      <c r="DZ7" s="9">
        <f t="shared" si="9"/>
        <v>48610</v>
      </c>
      <c r="EA7" s="9">
        <f t="shared" si="9"/>
        <v>48638</v>
      </c>
      <c r="EB7" s="9">
        <f t="shared" si="9"/>
        <v>48669</v>
      </c>
    </row>
    <row r="8" spans="1:482" x14ac:dyDescent="0.25">
      <c r="C8" t="s">
        <v>6</v>
      </c>
      <c r="D8" s="560" t="str">
        <f>Scenario.Name</f>
        <v>Risk-based approach</v>
      </c>
      <c r="E8" s="560"/>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row>
    <row r="10" spans="1:482" ht="13" x14ac:dyDescent="0.25">
      <c r="A10" s="59">
        <f>SUM(A12:A374)</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x14ac:dyDescent="0.25">
      <c r="C13" t="s">
        <v>414</v>
      </c>
      <c r="D13" s="80">
        <f>Assumptions!$P$9</f>
        <v>3.5000000000000003E-2</v>
      </c>
      <c r="F13" s="9"/>
      <c r="G13" s="9"/>
      <c r="H13" s="9"/>
      <c r="I13" s="129"/>
      <c r="J13" s="174">
        <f t="shared" ref="J13:BU14" si="10">IF(J$7=EOMONTH(Start.Date,0),1,I13*(1+$D13)^YEARFRAC(I$7,J$7))</f>
        <v>1</v>
      </c>
      <c r="K13" s="174">
        <f t="shared" si="10"/>
        <v>1.0026792493128671</v>
      </c>
      <c r="L13" s="174">
        <f t="shared" si="10"/>
        <v>1.0056539350998608</v>
      </c>
      <c r="M13" s="174">
        <f t="shared" si="10"/>
        <v>1.0085410656939733</v>
      </c>
      <c r="N13" s="174">
        <f t="shared" si="10"/>
        <v>1.0114364849476103</v>
      </c>
      <c r="O13" s="174">
        <f t="shared" si="10"/>
        <v>1.0143402166566737</v>
      </c>
      <c r="P13" s="174">
        <f t="shared" si="10"/>
        <v>1.0172522846853813</v>
      </c>
      <c r="Q13" s="174">
        <f t="shared" si="10"/>
        <v>1.0201727129664624</v>
      </c>
      <c r="R13" s="174">
        <f t="shared" si="10"/>
        <v>1.0231015255013547</v>
      </c>
      <c r="S13" s="174">
        <f t="shared" si="10"/>
        <v>1.0260387463604019</v>
      </c>
      <c r="T13" s="174">
        <f t="shared" si="10"/>
        <v>1.028984399683051</v>
      </c>
      <c r="U13" s="174">
        <f t="shared" si="10"/>
        <v>1.0319385096780509</v>
      </c>
      <c r="V13" s="174">
        <f t="shared" si="10"/>
        <v>1.0349011006236515</v>
      </c>
      <c r="W13" s="174">
        <f t="shared" si="10"/>
        <v>1.0377730230388176</v>
      </c>
      <c r="X13" s="174">
        <f t="shared" si="10"/>
        <v>1.0408518228283561</v>
      </c>
      <c r="Y13" s="174">
        <f t="shared" si="10"/>
        <v>1.0438400029932626</v>
      </c>
      <c r="Z13" s="174">
        <f t="shared" si="10"/>
        <v>1.046836761920777</v>
      </c>
      <c r="AA13" s="174">
        <f t="shared" si="10"/>
        <v>1.0498421242396576</v>
      </c>
      <c r="AB13" s="174">
        <f t="shared" si="10"/>
        <v>1.05285611464937</v>
      </c>
      <c r="AC13" s="174">
        <f t="shared" si="10"/>
        <v>1.0558787579202888</v>
      </c>
      <c r="AD13" s="174">
        <f t="shared" si="10"/>
        <v>1.0589100788939025</v>
      </c>
      <c r="AE13" s="174">
        <f t="shared" si="10"/>
        <v>1.0619501024830165</v>
      </c>
      <c r="AF13" s="174">
        <f t="shared" si="10"/>
        <v>1.0649988536719583</v>
      </c>
      <c r="AG13" s="174">
        <f t="shared" si="10"/>
        <v>1.0680563575167832</v>
      </c>
      <c r="AH13" s="174">
        <f t="shared" si="10"/>
        <v>1.0711226391454798</v>
      </c>
      <c r="AI13" s="174">
        <f t="shared" si="10"/>
        <v>1.0739924437404067</v>
      </c>
      <c r="AJ13" s="174">
        <f t="shared" si="10"/>
        <v>1.0771786970311998</v>
      </c>
      <c r="AK13" s="174">
        <f t="shared" si="10"/>
        <v>1.0802711679727233</v>
      </c>
      <c r="AL13" s="174">
        <f t="shared" si="10"/>
        <v>1.0833725170851116</v>
      </c>
      <c r="AM13" s="174">
        <f t="shared" si="10"/>
        <v>1.0864827698566941</v>
      </c>
      <c r="AN13" s="174">
        <f t="shared" si="10"/>
        <v>1.0896019518489746</v>
      </c>
      <c r="AO13" s="174">
        <f t="shared" si="10"/>
        <v>1.0927300886968412</v>
      </c>
      <c r="AP13" s="174">
        <f t="shared" si="10"/>
        <v>1.0958672061087775</v>
      </c>
      <c r="AQ13" s="174">
        <f t="shared" si="10"/>
        <v>1.0990133298670732</v>
      </c>
      <c r="AR13" s="174">
        <f t="shared" si="10"/>
        <v>1.1021684858280367</v>
      </c>
      <c r="AS13" s="174">
        <f t="shared" si="10"/>
        <v>1.1053326999222071</v>
      </c>
      <c r="AT13" s="174">
        <f t="shared" si="10"/>
        <v>1.1085059981545673</v>
      </c>
      <c r="AU13" s="174">
        <f t="shared" si="10"/>
        <v>1.111475962088432</v>
      </c>
      <c r="AV13" s="174">
        <f t="shared" si="10"/>
        <v>1.1147734191259395</v>
      </c>
      <c r="AW13" s="174">
        <f t="shared" si="10"/>
        <v>1.1179738207069689</v>
      </c>
      <c r="AX13" s="174">
        <f t="shared" si="10"/>
        <v>1.1211834103167977</v>
      </c>
      <c r="AY13" s="174">
        <f t="shared" si="10"/>
        <v>1.1244022143333261</v>
      </c>
      <c r="AZ13" s="174">
        <f t="shared" si="10"/>
        <v>1.1276302592101826</v>
      </c>
      <c r="BA13" s="174">
        <f t="shared" si="10"/>
        <v>1.1308675714769412</v>
      </c>
      <c r="BB13" s="174">
        <f t="shared" si="10"/>
        <v>1.1341141777393395</v>
      </c>
      <c r="BC13" s="174">
        <f t="shared" si="10"/>
        <v>1.1373701046794982</v>
      </c>
      <c r="BD13" s="174">
        <f t="shared" si="10"/>
        <v>1.1406353790561385</v>
      </c>
      <c r="BE13" s="174">
        <f t="shared" si="10"/>
        <v>1.1439100277048042</v>
      </c>
      <c r="BF13" s="174">
        <f t="shared" si="10"/>
        <v>1.1471940775380809</v>
      </c>
      <c r="BG13" s="174">
        <f t="shared" si="10"/>
        <v>1.15026769648205</v>
      </c>
      <c r="BH13" s="174">
        <f t="shared" si="10"/>
        <v>1.1536802383994258</v>
      </c>
      <c r="BI13" s="174">
        <f t="shared" si="10"/>
        <v>1.1569923375180708</v>
      </c>
      <c r="BJ13" s="174">
        <f t="shared" si="10"/>
        <v>1.1603139453378331</v>
      </c>
      <c r="BK13" s="174">
        <f t="shared" si="10"/>
        <v>1.1636450891572303</v>
      </c>
      <c r="BL13" s="174">
        <f t="shared" si="10"/>
        <v>1.1669857963531516</v>
      </c>
      <c r="BM13" s="174">
        <f t="shared" si="10"/>
        <v>1.1703360943810825</v>
      </c>
      <c r="BN13" s="174">
        <f t="shared" si="10"/>
        <v>1.1736960107753303</v>
      </c>
      <c r="BO13" s="174">
        <f t="shared" si="10"/>
        <v>1.1770655731492505</v>
      </c>
      <c r="BP13" s="174">
        <f t="shared" si="10"/>
        <v>1.180444809195474</v>
      </c>
      <c r="BQ13" s="174">
        <f t="shared" si="10"/>
        <v>1.1838337466861339</v>
      </c>
      <c r="BR13" s="174">
        <f t="shared" si="10"/>
        <v>1.1872324134730949</v>
      </c>
      <c r="BS13" s="174">
        <f t="shared" si="10"/>
        <v>1.1905270658589224</v>
      </c>
      <c r="BT13" s="174">
        <f t="shared" si="10"/>
        <v>1.1940590467434065</v>
      </c>
      <c r="BU13" s="174">
        <f t="shared" si="10"/>
        <v>1.1974870693312041</v>
      </c>
      <c r="BV13" s="174">
        <f t="shared" ref="BV13:EB14" si="11">IF(BV$7=EOMONTH(Start.Date,0),1,BU13*(1+$D13)^YEARFRAC(BU$7,BV$7))</f>
        <v>1.2009249334246579</v>
      </c>
      <c r="BW13" s="174">
        <f t="shared" si="11"/>
        <v>1.204372667277734</v>
      </c>
      <c r="BX13" s="174">
        <f t="shared" si="11"/>
        <v>1.2078302992255125</v>
      </c>
      <c r="BY13" s="174">
        <f t="shared" si="11"/>
        <v>1.2112978576844211</v>
      </c>
      <c r="BZ13" s="174">
        <f t="shared" si="11"/>
        <v>1.2147753711524676</v>
      </c>
      <c r="CA13" s="174">
        <f t="shared" si="11"/>
        <v>1.2182628682094752</v>
      </c>
      <c r="CB13" s="174">
        <f t="shared" si="11"/>
        <v>1.2217603775173165</v>
      </c>
      <c r="CC13" s="174">
        <f t="shared" si="11"/>
        <v>1.2252679278201495</v>
      </c>
      <c r="CD13" s="174">
        <f t="shared" si="11"/>
        <v>1.2287855479446541</v>
      </c>
      <c r="CE13" s="174">
        <f t="shared" si="11"/>
        <v>1.232077770779646</v>
      </c>
      <c r="CF13" s="174">
        <f t="shared" si="11"/>
        <v>1.23573302168438</v>
      </c>
      <c r="CG13" s="174">
        <f t="shared" si="11"/>
        <v>1.2392806860334544</v>
      </c>
      <c r="CH13" s="174">
        <f t="shared" si="11"/>
        <v>1.2428385353675644</v>
      </c>
      <c r="CI13" s="174">
        <f t="shared" si="11"/>
        <v>1.2464065989267703</v>
      </c>
      <c r="CJ13" s="174">
        <f t="shared" si="11"/>
        <v>1.2499849060350778</v>
      </c>
      <c r="CK13" s="174">
        <f t="shared" si="11"/>
        <v>1.2535734861006791</v>
      </c>
      <c r="CL13" s="174">
        <f t="shared" si="11"/>
        <v>1.257172368616194</v>
      </c>
      <c r="CM13" s="174">
        <f t="shared" si="11"/>
        <v>1.2607815831589126</v>
      </c>
      <c r="CN13" s="174">
        <f t="shared" si="11"/>
        <v>1.2644011593910389</v>
      </c>
      <c r="CO13" s="174">
        <f t="shared" si="11"/>
        <v>1.2680311270599336</v>
      </c>
      <c r="CP13" s="174">
        <f t="shared" si="11"/>
        <v>1.2716715159983594</v>
      </c>
      <c r="CQ13" s="174">
        <f t="shared" si="11"/>
        <v>1.2750786410337906</v>
      </c>
      <c r="CR13" s="174">
        <f t="shared" si="11"/>
        <v>1.2788614642181557</v>
      </c>
      <c r="CS13" s="174">
        <f t="shared" si="11"/>
        <v>1.2825329459576562</v>
      </c>
      <c r="CT13" s="174">
        <f t="shared" si="11"/>
        <v>1.2862149681493797</v>
      </c>
      <c r="CU13" s="174">
        <f t="shared" si="11"/>
        <v>1.289907561053897</v>
      </c>
      <c r="CV13" s="174">
        <f t="shared" si="11"/>
        <v>1.293610755018654</v>
      </c>
      <c r="CW13" s="174">
        <f t="shared" si="11"/>
        <v>1.2973245804782207</v>
      </c>
      <c r="CX13" s="174">
        <f t="shared" si="11"/>
        <v>1.3010490679545423</v>
      </c>
      <c r="CY13" s="174">
        <f t="shared" si="11"/>
        <v>1.304784248057189</v>
      </c>
      <c r="CZ13" s="174">
        <f t="shared" si="11"/>
        <v>1.3085301514836076</v>
      </c>
      <c r="DA13" s="174">
        <f t="shared" si="11"/>
        <v>1.3122868090193751</v>
      </c>
      <c r="DB13" s="174">
        <f t="shared" si="11"/>
        <v>1.3160542515384499</v>
      </c>
      <c r="DC13" s="174">
        <f t="shared" si="11"/>
        <v>1.3195802889875801</v>
      </c>
      <c r="DD13" s="174">
        <f t="shared" si="11"/>
        <v>1.323495136864544</v>
      </c>
      <c r="DE13" s="174">
        <f t="shared" si="11"/>
        <v>1.3272947573576725</v>
      </c>
      <c r="DF13" s="174">
        <f t="shared" si="11"/>
        <v>1.3311052861764079</v>
      </c>
      <c r="DG13" s="174">
        <f t="shared" si="11"/>
        <v>1.3349267546374479</v>
      </c>
      <c r="DH13" s="174">
        <f t="shared" si="11"/>
        <v>1.3387591941473977</v>
      </c>
      <c r="DI13" s="174">
        <f t="shared" si="11"/>
        <v>1.3426026362030277</v>
      </c>
      <c r="DJ13" s="174">
        <f t="shared" si="11"/>
        <v>1.3464571123915319</v>
      </c>
      <c r="DK13" s="174">
        <f t="shared" si="11"/>
        <v>1.3503226543907885</v>
      </c>
      <c r="DL13" s="174">
        <f t="shared" si="11"/>
        <v>1.3541992939696192</v>
      </c>
      <c r="DM13" s="174">
        <f t="shared" si="11"/>
        <v>1.358087062988051</v>
      </c>
      <c r="DN13" s="174">
        <f t="shared" si="11"/>
        <v>1.361985993397578</v>
      </c>
      <c r="DO13" s="174">
        <f t="shared" si="11"/>
        <v>1.3657655991021458</v>
      </c>
      <c r="DP13" s="174">
        <f t="shared" si="11"/>
        <v>1.3698174666548035</v>
      </c>
      <c r="DQ13" s="174">
        <f t="shared" si="11"/>
        <v>1.3737500738651915</v>
      </c>
      <c r="DR13" s="174">
        <f t="shared" si="11"/>
        <v>1.3776939711925826</v>
      </c>
      <c r="DS13" s="174">
        <f t="shared" si="11"/>
        <v>1.381649191049759</v>
      </c>
      <c r="DT13" s="174">
        <f t="shared" si="11"/>
        <v>1.385615765942557</v>
      </c>
      <c r="DU13" s="174">
        <f t="shared" si="11"/>
        <v>1.3895937284701338</v>
      </c>
      <c r="DV13" s="174">
        <f t="shared" si="11"/>
        <v>1.3935831113252357</v>
      </c>
      <c r="DW13" s="174">
        <f t="shared" si="11"/>
        <v>1.3975839472944662</v>
      </c>
      <c r="DX13" s="174">
        <f t="shared" si="11"/>
        <v>1.401596269258556</v>
      </c>
      <c r="DY13" s="174">
        <f t="shared" si="11"/>
        <v>1.4056201101926329</v>
      </c>
      <c r="DZ13" s="174">
        <f t="shared" si="11"/>
        <v>1.4096555031664932</v>
      </c>
      <c r="EA13" s="174">
        <f t="shared" si="11"/>
        <v>1.4134323217047313</v>
      </c>
      <c r="EB13" s="174">
        <f t="shared" si="11"/>
        <v>1.4176256038945581</v>
      </c>
    </row>
    <row r="14" spans="1:482" x14ac:dyDescent="0.25">
      <c r="C14" t="s">
        <v>415</v>
      </c>
      <c r="D14" s="80">
        <f>Assumptions!$P$10</f>
        <v>3.7499999999999999E-2</v>
      </c>
      <c r="F14" s="9"/>
      <c r="G14" s="9"/>
      <c r="H14" s="9"/>
      <c r="I14" s="129"/>
      <c r="J14" s="174">
        <f t="shared" si="10"/>
        <v>1</v>
      </c>
      <c r="K14" s="174">
        <f t="shared" si="10"/>
        <v>1.0028674122052235</v>
      </c>
      <c r="L14" s="174">
        <f t="shared" si="10"/>
        <v>1.006051638775243</v>
      </c>
      <c r="M14" s="174">
        <f t="shared" si="10"/>
        <v>1.0091427743910084</v>
      </c>
      <c r="N14" s="174">
        <f t="shared" si="10"/>
        <v>1.0122434076498639</v>
      </c>
      <c r="O14" s="174">
        <f t="shared" si="10"/>
        <v>1.0153535677337135</v>
      </c>
      <c r="P14" s="174">
        <f t="shared" si="10"/>
        <v>1.0184732839141246</v>
      </c>
      <c r="Q14" s="174">
        <f t="shared" si="10"/>
        <v>1.0216025855526023</v>
      </c>
      <c r="R14" s="174">
        <f t="shared" si="10"/>
        <v>1.0247415021008663</v>
      </c>
      <c r="S14" s="174">
        <f t="shared" si="10"/>
        <v>1.0278900631011281</v>
      </c>
      <c r="T14" s="174">
        <f t="shared" si="10"/>
        <v>1.0310482981863682</v>
      </c>
      <c r="U14" s="174">
        <f t="shared" si="10"/>
        <v>1.0342162370806165</v>
      </c>
      <c r="V14" s="174">
        <f t="shared" si="10"/>
        <v>1.0373939095992306</v>
      </c>
      <c r="W14" s="174">
        <f t="shared" si="10"/>
        <v>1.0404749401629192</v>
      </c>
      <c r="X14" s="174">
        <f t="shared" si="10"/>
        <v>1.0437785752293143</v>
      </c>
      <c r="Y14" s="174">
        <f t="shared" si="10"/>
        <v>1.0469856284306711</v>
      </c>
      <c r="Z14" s="174">
        <f t="shared" si="10"/>
        <v>1.0502025354367335</v>
      </c>
      <c r="AA14" s="174">
        <f t="shared" si="10"/>
        <v>1.0534293265237276</v>
      </c>
      <c r="AB14" s="174">
        <f t="shared" si="10"/>
        <v>1.056666032060904</v>
      </c>
      <c r="AC14" s="174">
        <f t="shared" si="10"/>
        <v>1.0599126825108247</v>
      </c>
      <c r="AD14" s="174">
        <f t="shared" si="10"/>
        <v>1.0631693084296487</v>
      </c>
      <c r="AE14" s="174">
        <f t="shared" si="10"/>
        <v>1.0664359404674202</v>
      </c>
      <c r="AF14" s="174">
        <f t="shared" si="10"/>
        <v>1.0697126093683569</v>
      </c>
      <c r="AG14" s="174">
        <f t="shared" si="10"/>
        <v>1.0729993459711396</v>
      </c>
      <c r="AH14" s="174">
        <f t="shared" si="10"/>
        <v>1.0762961812092018</v>
      </c>
      <c r="AI14" s="174">
        <f t="shared" si="10"/>
        <v>1.0793823660156365</v>
      </c>
      <c r="AJ14" s="174">
        <f t="shared" si="10"/>
        <v>1.0828095369130533</v>
      </c>
      <c r="AK14" s="174">
        <f t="shared" si="10"/>
        <v>1.0861365143719015</v>
      </c>
      <c r="AL14" s="174">
        <f t="shared" si="10"/>
        <v>1.0894737141077377</v>
      </c>
      <c r="AM14" s="174">
        <f t="shared" si="10"/>
        <v>1.0928211675289345</v>
      </c>
      <c r="AN14" s="174">
        <f t="shared" si="10"/>
        <v>1.0961789061403677</v>
      </c>
      <c r="AO14" s="174">
        <f t="shared" si="10"/>
        <v>1.099546961543713</v>
      </c>
      <c r="AP14" s="174">
        <f t="shared" si="10"/>
        <v>1.102925365437744</v>
      </c>
      <c r="AQ14" s="174">
        <f t="shared" si="10"/>
        <v>1.1063141496186297</v>
      </c>
      <c r="AR14" s="174">
        <f t="shared" si="10"/>
        <v>1.1097133459802346</v>
      </c>
      <c r="AS14" s="174">
        <f t="shared" si="10"/>
        <v>1.1131229865144181</v>
      </c>
      <c r="AT14" s="174">
        <f t="shared" si="10"/>
        <v>1.116543103311336</v>
      </c>
      <c r="AU14" s="174">
        <f t="shared" si="10"/>
        <v>1.1197446926334289</v>
      </c>
      <c r="AV14" s="174">
        <f t="shared" si="10"/>
        <v>1.1233000188495648</v>
      </c>
      <c r="AW14" s="174">
        <f t="shared" si="10"/>
        <v>1.1267514050027478</v>
      </c>
      <c r="AX14" s="174">
        <f t="shared" si="10"/>
        <v>1.1302133956838205</v>
      </c>
      <c r="AY14" s="174">
        <f t="shared" si="10"/>
        <v>1.1336860234756372</v>
      </c>
      <c r="AZ14" s="174">
        <f t="shared" si="10"/>
        <v>1.137169321061164</v>
      </c>
      <c r="BA14" s="174">
        <f t="shared" si="10"/>
        <v>1.1406633212237871</v>
      </c>
      <c r="BB14" s="174">
        <f t="shared" si="10"/>
        <v>1.1441680568476211</v>
      </c>
      <c r="BC14" s="174">
        <f t="shared" si="10"/>
        <v>1.1476835609178182</v>
      </c>
      <c r="BD14" s="174">
        <f t="shared" si="10"/>
        <v>1.151209866520879</v>
      </c>
      <c r="BE14" s="174">
        <f t="shared" si="10"/>
        <v>1.1547470068449637</v>
      </c>
      <c r="BF14" s="174">
        <f t="shared" si="10"/>
        <v>1.1582950151802043</v>
      </c>
      <c r="BG14" s="174">
        <f t="shared" si="10"/>
        <v>1.1616163244439814</v>
      </c>
      <c r="BH14" s="174">
        <f t="shared" si="10"/>
        <v>1.1653045982072392</v>
      </c>
      <c r="BI14" s="174">
        <f t="shared" si="10"/>
        <v>1.1688850451822264</v>
      </c>
      <c r="BJ14" s="174">
        <f t="shared" si="10"/>
        <v>1.1724764932298606</v>
      </c>
      <c r="BK14" s="174">
        <f t="shared" si="10"/>
        <v>1.1760789761513961</v>
      </c>
      <c r="BL14" s="174">
        <f t="shared" si="10"/>
        <v>1.1796925278519435</v>
      </c>
      <c r="BM14" s="174">
        <f t="shared" si="10"/>
        <v>1.1833171823407875</v>
      </c>
      <c r="BN14" s="174">
        <f t="shared" si="10"/>
        <v>1.1869529737317084</v>
      </c>
      <c r="BO14" s="174">
        <f t="shared" si="10"/>
        <v>1.1905999362433022</v>
      </c>
      <c r="BP14" s="174">
        <f t="shared" si="10"/>
        <v>1.1942581041993032</v>
      </c>
      <c r="BQ14" s="174">
        <f t="shared" si="10"/>
        <v>1.1979275120289066</v>
      </c>
      <c r="BR14" s="174">
        <f t="shared" si="10"/>
        <v>1.2016081942670926</v>
      </c>
      <c r="BS14" s="174">
        <f t="shared" si="10"/>
        <v>1.2051769366106309</v>
      </c>
      <c r="BT14" s="174">
        <f t="shared" si="10"/>
        <v>1.2090035206400109</v>
      </c>
      <c r="BU14" s="174">
        <f t="shared" si="10"/>
        <v>1.2127182343765601</v>
      </c>
      <c r="BV14" s="174">
        <f t="shared" si="11"/>
        <v>1.2164443617259806</v>
      </c>
      <c r="BW14" s="174">
        <f t="shared" si="11"/>
        <v>1.2201819377570737</v>
      </c>
      <c r="BX14" s="174">
        <f t="shared" si="11"/>
        <v>1.2239309976463915</v>
      </c>
      <c r="BY14" s="174">
        <f t="shared" si="11"/>
        <v>1.2276915766785672</v>
      </c>
      <c r="BZ14" s="174">
        <f t="shared" si="11"/>
        <v>1.2314637102466477</v>
      </c>
      <c r="CA14" s="174">
        <f t="shared" si="11"/>
        <v>1.2352474338524264</v>
      </c>
      <c r="CB14" s="174">
        <f t="shared" si="11"/>
        <v>1.2390427831067774</v>
      </c>
      <c r="CC14" s="174">
        <f t="shared" si="11"/>
        <v>1.2428497937299907</v>
      </c>
      <c r="CD14" s="174">
        <f t="shared" si="11"/>
        <v>1.2466685015521086</v>
      </c>
      <c r="CE14" s="174">
        <f t="shared" si="11"/>
        <v>1.2502432140293267</v>
      </c>
      <c r="CF14" s="174">
        <f t="shared" si="11"/>
        <v>1.2542128889959752</v>
      </c>
      <c r="CG14" s="174">
        <f t="shared" si="11"/>
        <v>1.258066510402176</v>
      </c>
      <c r="CH14" s="174">
        <f t="shared" si="11"/>
        <v>1.261931972220856</v>
      </c>
      <c r="CI14" s="174">
        <f t="shared" si="11"/>
        <v>1.265809310832176</v>
      </c>
      <c r="CJ14" s="174">
        <f t="shared" si="11"/>
        <v>1.269698562728077</v>
      </c>
      <c r="CK14" s="174">
        <f t="shared" si="11"/>
        <v>1.2735997645126227</v>
      </c>
      <c r="CL14" s="174">
        <f t="shared" si="11"/>
        <v>1.2775129529023441</v>
      </c>
      <c r="CM14" s="174">
        <f t="shared" si="11"/>
        <v>1.2814381647265858</v>
      </c>
      <c r="CN14" s="174">
        <f t="shared" si="11"/>
        <v>1.2853754369278514</v>
      </c>
      <c r="CO14" s="174">
        <f t="shared" si="11"/>
        <v>1.2893248065621525</v>
      </c>
      <c r="CP14" s="174">
        <f t="shared" si="11"/>
        <v>1.2932863107993566</v>
      </c>
      <c r="CQ14" s="174">
        <f t="shared" si="11"/>
        <v>1.296994695751791</v>
      </c>
      <c r="CR14" s="174">
        <f t="shared" si="11"/>
        <v>1.3011128123852806</v>
      </c>
      <c r="CS14" s="174">
        <f t="shared" si="11"/>
        <v>1.3051105357619746</v>
      </c>
      <c r="CT14" s="174">
        <f t="shared" si="11"/>
        <v>1.3091205423104615</v>
      </c>
      <c r="CU14" s="174">
        <f t="shared" si="11"/>
        <v>1.3131428697712988</v>
      </c>
      <c r="CV14" s="174">
        <f t="shared" si="11"/>
        <v>1.3171775560010037</v>
      </c>
      <c r="CW14" s="174">
        <f t="shared" si="11"/>
        <v>1.3212246389724089</v>
      </c>
      <c r="CX14" s="174">
        <f t="shared" si="11"/>
        <v>1.3252841567750204</v>
      </c>
      <c r="CY14" s="174">
        <f t="shared" si="11"/>
        <v>1.3293561476153755</v>
      </c>
      <c r="CZ14" s="174">
        <f t="shared" si="11"/>
        <v>1.3334406498174027</v>
      </c>
      <c r="DA14" s="174">
        <f t="shared" si="11"/>
        <v>1.337537701822783</v>
      </c>
      <c r="DB14" s="174">
        <f t="shared" si="11"/>
        <v>1.34164734219131</v>
      </c>
      <c r="DC14" s="174">
        <f t="shared" si="11"/>
        <v>1.3454943981554151</v>
      </c>
      <c r="DD14" s="174">
        <f t="shared" si="11"/>
        <v>1.3497665072700165</v>
      </c>
      <c r="DE14" s="174">
        <f t="shared" si="11"/>
        <v>1.3539137211532613</v>
      </c>
      <c r="DF14" s="174">
        <f t="shared" si="11"/>
        <v>1.3580736775241145</v>
      </c>
      <c r="DG14" s="174">
        <f t="shared" si="11"/>
        <v>1.362246415534401</v>
      </c>
      <c r="DH14" s="174">
        <f t="shared" si="11"/>
        <v>1.3664319744562408</v>
      </c>
      <c r="DI14" s="174">
        <f t="shared" si="11"/>
        <v>1.3706303936824193</v>
      </c>
      <c r="DJ14" s="174">
        <f t="shared" si="11"/>
        <v>1.3748417127267583</v>
      </c>
      <c r="DK14" s="174">
        <f t="shared" si="11"/>
        <v>1.3790659712244866</v>
      </c>
      <c r="DL14" s="174">
        <f t="shared" si="11"/>
        <v>1.3833032089326145</v>
      </c>
      <c r="DM14" s="174">
        <f t="shared" si="11"/>
        <v>1.3875534657303072</v>
      </c>
      <c r="DN14" s="174">
        <f t="shared" si="11"/>
        <v>1.3918167816192604</v>
      </c>
      <c r="DO14" s="174">
        <f t="shared" si="11"/>
        <v>1.3959504380862433</v>
      </c>
      <c r="DP14" s="174">
        <f t="shared" si="11"/>
        <v>1.4003827512926423</v>
      </c>
      <c r="DQ14" s="174">
        <f t="shared" si="11"/>
        <v>1.4046854856965088</v>
      </c>
      <c r="DR14" s="174">
        <f t="shared" si="11"/>
        <v>1.409001440431269</v>
      </c>
      <c r="DS14" s="174">
        <f t="shared" si="11"/>
        <v>1.4133306561169412</v>
      </c>
      <c r="DT14" s="174">
        <f t="shared" si="11"/>
        <v>1.4176731734983501</v>
      </c>
      <c r="DU14" s="174">
        <f t="shared" si="11"/>
        <v>1.4220290334455103</v>
      </c>
      <c r="DV14" s="174">
        <f t="shared" si="11"/>
        <v>1.4263982769540118</v>
      </c>
      <c r="DW14" s="174">
        <f t="shared" si="11"/>
        <v>1.4307809451454048</v>
      </c>
      <c r="DX14" s="174">
        <f t="shared" si="11"/>
        <v>1.4351770792675873</v>
      </c>
      <c r="DY14" s="174">
        <f t="shared" si="11"/>
        <v>1.4395867206951936</v>
      </c>
      <c r="DZ14" s="174">
        <f t="shared" si="11"/>
        <v>1.4440099109299824</v>
      </c>
      <c r="EA14" s="174">
        <f t="shared" si="11"/>
        <v>1.4481504825730467</v>
      </c>
      <c r="EB14" s="174">
        <f t="shared" si="11"/>
        <v>1.4527485372988012</v>
      </c>
    </row>
    <row r="15" spans="1:482" x14ac:dyDescent="0.25">
      <c r="C15" t="s">
        <v>416</v>
      </c>
      <c r="J15" s="81">
        <f t="shared" ref="J15:BU15" si="12">+I15+1</f>
        <v>1</v>
      </c>
      <c r="K15" s="81">
        <f t="shared" si="12"/>
        <v>2</v>
      </c>
      <c r="L15" s="81">
        <f t="shared" si="12"/>
        <v>3</v>
      </c>
      <c r="M15" s="81">
        <f t="shared" si="12"/>
        <v>4</v>
      </c>
      <c r="N15" s="81">
        <f t="shared" si="12"/>
        <v>5</v>
      </c>
      <c r="O15" s="81">
        <f t="shared" si="12"/>
        <v>6</v>
      </c>
      <c r="P15" s="81">
        <f t="shared" si="12"/>
        <v>7</v>
      </c>
      <c r="Q15" s="81">
        <f t="shared" si="12"/>
        <v>8</v>
      </c>
      <c r="R15" s="81">
        <f t="shared" si="12"/>
        <v>9</v>
      </c>
      <c r="S15" s="81">
        <f t="shared" si="12"/>
        <v>10</v>
      </c>
      <c r="T15" s="81">
        <f t="shared" si="12"/>
        <v>11</v>
      </c>
      <c r="U15" s="81">
        <f t="shared" si="12"/>
        <v>12</v>
      </c>
      <c r="V15" s="81">
        <f t="shared" si="12"/>
        <v>13</v>
      </c>
      <c r="W15" s="81">
        <f t="shared" si="12"/>
        <v>14</v>
      </c>
      <c r="X15" s="81">
        <f t="shared" si="12"/>
        <v>15</v>
      </c>
      <c r="Y15" s="81">
        <f t="shared" si="12"/>
        <v>16</v>
      </c>
      <c r="Z15" s="81">
        <f t="shared" si="12"/>
        <v>17</v>
      </c>
      <c r="AA15" s="81">
        <f t="shared" si="12"/>
        <v>18</v>
      </c>
      <c r="AB15" s="81">
        <f t="shared" si="12"/>
        <v>19</v>
      </c>
      <c r="AC15" s="81">
        <f t="shared" si="12"/>
        <v>20</v>
      </c>
      <c r="AD15" s="81">
        <f t="shared" si="12"/>
        <v>21</v>
      </c>
      <c r="AE15" s="81">
        <f t="shared" si="12"/>
        <v>22</v>
      </c>
      <c r="AF15" s="81">
        <f t="shared" si="12"/>
        <v>23</v>
      </c>
      <c r="AG15" s="81">
        <f t="shared" si="12"/>
        <v>24</v>
      </c>
      <c r="AH15" s="81">
        <f t="shared" si="12"/>
        <v>25</v>
      </c>
      <c r="AI15" s="81">
        <f t="shared" si="12"/>
        <v>26</v>
      </c>
      <c r="AJ15" s="81">
        <f t="shared" si="12"/>
        <v>27</v>
      </c>
      <c r="AK15" s="81">
        <f t="shared" si="12"/>
        <v>28</v>
      </c>
      <c r="AL15" s="81">
        <f t="shared" si="12"/>
        <v>29</v>
      </c>
      <c r="AM15" s="81">
        <f t="shared" si="12"/>
        <v>30</v>
      </c>
      <c r="AN15" s="81">
        <f t="shared" si="12"/>
        <v>31</v>
      </c>
      <c r="AO15" s="81">
        <f t="shared" si="12"/>
        <v>32</v>
      </c>
      <c r="AP15" s="81">
        <f t="shared" si="12"/>
        <v>33</v>
      </c>
      <c r="AQ15" s="81">
        <f t="shared" si="12"/>
        <v>34</v>
      </c>
      <c r="AR15" s="81">
        <f t="shared" si="12"/>
        <v>35</v>
      </c>
      <c r="AS15" s="81">
        <f t="shared" si="12"/>
        <v>36</v>
      </c>
      <c r="AT15" s="81">
        <f t="shared" si="12"/>
        <v>37</v>
      </c>
      <c r="AU15" s="81">
        <f t="shared" si="12"/>
        <v>38</v>
      </c>
      <c r="AV15" s="81">
        <f t="shared" si="12"/>
        <v>39</v>
      </c>
      <c r="AW15" s="81">
        <f t="shared" si="12"/>
        <v>40</v>
      </c>
      <c r="AX15" s="81">
        <f t="shared" si="12"/>
        <v>41</v>
      </c>
      <c r="AY15" s="81">
        <f t="shared" si="12"/>
        <v>42</v>
      </c>
      <c r="AZ15" s="81">
        <f t="shared" si="12"/>
        <v>43</v>
      </c>
      <c r="BA15" s="81">
        <f t="shared" si="12"/>
        <v>44</v>
      </c>
      <c r="BB15" s="81">
        <f t="shared" si="12"/>
        <v>45</v>
      </c>
      <c r="BC15" s="81">
        <f t="shared" si="12"/>
        <v>46</v>
      </c>
      <c r="BD15" s="81">
        <f t="shared" si="12"/>
        <v>47</v>
      </c>
      <c r="BE15" s="81">
        <f t="shared" si="12"/>
        <v>48</v>
      </c>
      <c r="BF15" s="81">
        <f t="shared" si="12"/>
        <v>49</v>
      </c>
      <c r="BG15" s="81">
        <f t="shared" si="12"/>
        <v>50</v>
      </c>
      <c r="BH15" s="81">
        <f t="shared" si="12"/>
        <v>51</v>
      </c>
      <c r="BI15" s="81">
        <f t="shared" si="12"/>
        <v>52</v>
      </c>
      <c r="BJ15" s="81">
        <f t="shared" si="12"/>
        <v>53</v>
      </c>
      <c r="BK15" s="81">
        <f t="shared" si="12"/>
        <v>54</v>
      </c>
      <c r="BL15" s="81">
        <f t="shared" si="12"/>
        <v>55</v>
      </c>
      <c r="BM15" s="81">
        <f t="shared" si="12"/>
        <v>56</v>
      </c>
      <c r="BN15" s="81">
        <f t="shared" si="12"/>
        <v>57</v>
      </c>
      <c r="BO15" s="81">
        <f t="shared" si="12"/>
        <v>58</v>
      </c>
      <c r="BP15" s="81">
        <f t="shared" si="12"/>
        <v>59</v>
      </c>
      <c r="BQ15" s="81">
        <f t="shared" si="12"/>
        <v>60</v>
      </c>
      <c r="BR15" s="81">
        <f t="shared" si="12"/>
        <v>61</v>
      </c>
      <c r="BS15" s="81">
        <f t="shared" si="12"/>
        <v>62</v>
      </c>
      <c r="BT15" s="81">
        <f t="shared" si="12"/>
        <v>63</v>
      </c>
      <c r="BU15" s="81">
        <f t="shared" si="12"/>
        <v>64</v>
      </c>
      <c r="BV15" s="81">
        <f t="shared" ref="BV15:EB15" si="13">+BU15+1</f>
        <v>65</v>
      </c>
      <c r="BW15" s="81">
        <f t="shared" si="13"/>
        <v>66</v>
      </c>
      <c r="BX15" s="81">
        <f t="shared" si="13"/>
        <v>67</v>
      </c>
      <c r="BY15" s="81">
        <f t="shared" si="13"/>
        <v>68</v>
      </c>
      <c r="BZ15" s="81">
        <f t="shared" si="13"/>
        <v>69</v>
      </c>
      <c r="CA15" s="81">
        <f t="shared" si="13"/>
        <v>70</v>
      </c>
      <c r="CB15" s="81">
        <f t="shared" si="13"/>
        <v>71</v>
      </c>
      <c r="CC15" s="81">
        <f t="shared" si="13"/>
        <v>72</v>
      </c>
      <c r="CD15" s="81">
        <f t="shared" si="13"/>
        <v>73</v>
      </c>
      <c r="CE15" s="81">
        <f t="shared" si="13"/>
        <v>74</v>
      </c>
      <c r="CF15" s="81">
        <f t="shared" si="13"/>
        <v>75</v>
      </c>
      <c r="CG15" s="81">
        <f t="shared" si="13"/>
        <v>76</v>
      </c>
      <c r="CH15" s="81">
        <f t="shared" si="13"/>
        <v>77</v>
      </c>
      <c r="CI15" s="81">
        <f t="shared" si="13"/>
        <v>78</v>
      </c>
      <c r="CJ15" s="81">
        <f t="shared" si="13"/>
        <v>79</v>
      </c>
      <c r="CK15" s="81">
        <f t="shared" si="13"/>
        <v>80</v>
      </c>
      <c r="CL15" s="81">
        <f t="shared" si="13"/>
        <v>81</v>
      </c>
      <c r="CM15" s="81">
        <f t="shared" si="13"/>
        <v>82</v>
      </c>
      <c r="CN15" s="81">
        <f t="shared" si="13"/>
        <v>83</v>
      </c>
      <c r="CO15" s="81">
        <f t="shared" si="13"/>
        <v>84</v>
      </c>
      <c r="CP15" s="81">
        <f t="shared" si="13"/>
        <v>85</v>
      </c>
      <c r="CQ15" s="81">
        <f t="shared" si="13"/>
        <v>86</v>
      </c>
      <c r="CR15" s="81">
        <f t="shared" si="13"/>
        <v>87</v>
      </c>
      <c r="CS15" s="81">
        <f t="shared" si="13"/>
        <v>88</v>
      </c>
      <c r="CT15" s="81">
        <f t="shared" si="13"/>
        <v>89</v>
      </c>
      <c r="CU15" s="81">
        <f t="shared" si="13"/>
        <v>90</v>
      </c>
      <c r="CV15" s="81">
        <f t="shared" si="13"/>
        <v>91</v>
      </c>
      <c r="CW15" s="81">
        <f t="shared" si="13"/>
        <v>92</v>
      </c>
      <c r="CX15" s="81">
        <f t="shared" si="13"/>
        <v>93</v>
      </c>
      <c r="CY15" s="81">
        <f t="shared" si="13"/>
        <v>94</v>
      </c>
      <c r="CZ15" s="81">
        <f t="shared" si="13"/>
        <v>95</v>
      </c>
      <c r="DA15" s="81">
        <f t="shared" si="13"/>
        <v>96</v>
      </c>
      <c r="DB15" s="81">
        <f t="shared" si="13"/>
        <v>97</v>
      </c>
      <c r="DC15" s="81">
        <f t="shared" si="13"/>
        <v>98</v>
      </c>
      <c r="DD15" s="81">
        <f t="shared" si="13"/>
        <v>99</v>
      </c>
      <c r="DE15" s="81">
        <f t="shared" si="13"/>
        <v>100</v>
      </c>
      <c r="DF15" s="81">
        <f t="shared" si="13"/>
        <v>101</v>
      </c>
      <c r="DG15" s="81">
        <f t="shared" si="13"/>
        <v>102</v>
      </c>
      <c r="DH15" s="81">
        <f t="shared" si="13"/>
        <v>103</v>
      </c>
      <c r="DI15" s="81">
        <f t="shared" si="13"/>
        <v>104</v>
      </c>
      <c r="DJ15" s="81">
        <f t="shared" si="13"/>
        <v>105</v>
      </c>
      <c r="DK15" s="81">
        <f t="shared" si="13"/>
        <v>106</v>
      </c>
      <c r="DL15" s="81">
        <f t="shared" si="13"/>
        <v>107</v>
      </c>
      <c r="DM15" s="81">
        <f t="shared" si="13"/>
        <v>108</v>
      </c>
      <c r="DN15" s="81">
        <f t="shared" si="13"/>
        <v>109</v>
      </c>
      <c r="DO15" s="81">
        <f t="shared" si="13"/>
        <v>110</v>
      </c>
      <c r="DP15" s="81">
        <f t="shared" si="13"/>
        <v>111</v>
      </c>
      <c r="DQ15" s="81">
        <f t="shared" si="13"/>
        <v>112</v>
      </c>
      <c r="DR15" s="81">
        <f t="shared" si="13"/>
        <v>113</v>
      </c>
      <c r="DS15" s="81">
        <f t="shared" si="13"/>
        <v>114</v>
      </c>
      <c r="DT15" s="81">
        <f t="shared" si="13"/>
        <v>115</v>
      </c>
      <c r="DU15" s="81">
        <f t="shared" si="13"/>
        <v>116</v>
      </c>
      <c r="DV15" s="81">
        <f t="shared" si="13"/>
        <v>117</v>
      </c>
      <c r="DW15" s="81">
        <f t="shared" si="13"/>
        <v>118</v>
      </c>
      <c r="DX15" s="81">
        <f t="shared" si="13"/>
        <v>119</v>
      </c>
      <c r="DY15" s="81">
        <f t="shared" si="13"/>
        <v>120</v>
      </c>
      <c r="DZ15" s="81">
        <f t="shared" si="13"/>
        <v>121</v>
      </c>
      <c r="EA15" s="81">
        <f t="shared" si="13"/>
        <v>122</v>
      </c>
      <c r="EB15" s="81">
        <f t="shared" si="13"/>
        <v>123</v>
      </c>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row>
    <row r="16" spans="1:482" ht="14" x14ac:dyDescent="0.3">
      <c r="B16" s="73"/>
      <c r="C16" s="2"/>
      <c r="H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row>
    <row r="17" spans="2:133" ht="13" x14ac:dyDescent="0.3">
      <c r="B17" s="111" t="s">
        <v>340</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row>
    <row r="18" spans="2:133" ht="13" x14ac:dyDescent="0.3">
      <c r="B18" s="108" t="str">
        <f>Assumptions!B18</f>
        <v>Producers / Feedlots</v>
      </c>
      <c r="C18" s="108"/>
      <c r="D18" s="108"/>
      <c r="E18" s="108"/>
      <c r="F18" s="108"/>
      <c r="G18" s="108"/>
      <c r="H18" s="108"/>
      <c r="I18" s="108"/>
    </row>
    <row r="19" spans="2:133" ht="14" x14ac:dyDescent="0.3">
      <c r="B19" s="73"/>
      <c r="C19" s="27"/>
      <c r="H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row>
    <row r="20" spans="2:133" ht="13" x14ac:dyDescent="0.3">
      <c r="B20" s="334"/>
      <c r="C20" s="335" t="s">
        <v>571</v>
      </c>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7"/>
    </row>
    <row r="21" spans="2:133" ht="14" x14ac:dyDescent="0.3">
      <c r="B21" s="73"/>
      <c r="C21" s="27"/>
      <c r="H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row>
    <row r="22" spans="2:133" ht="13" x14ac:dyDescent="0.3">
      <c r="B22" s="34"/>
      <c r="C22" s="2" t="s">
        <v>516</v>
      </c>
      <c r="D22" s="34"/>
      <c r="E22" s="34"/>
      <c r="F22" s="34"/>
      <c r="G22" s="67"/>
      <c r="H22" s="35"/>
      <c r="I22" s="34"/>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row>
    <row r="23" spans="2:133" ht="13" outlineLevel="1" x14ac:dyDescent="0.3">
      <c r="C23" s="340" t="s">
        <v>500</v>
      </c>
      <c r="G23" s="52"/>
      <c r="H23" s="29"/>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row>
    <row r="24" spans="2:133" outlineLevel="1" x14ac:dyDescent="0.25">
      <c r="C24" s="328" t="s">
        <v>552</v>
      </c>
      <c r="G24" s="52" t="s">
        <v>220</v>
      </c>
      <c r="H24" s="46">
        <f t="shared" ref="H24" si="14">SUM(J24:EB24)</f>
        <v>0</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row>
    <row r="25" spans="2:133" ht="14" outlineLevel="1" x14ac:dyDescent="0.3">
      <c r="B25" s="73"/>
      <c r="C25" s="27"/>
      <c r="H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2:133" ht="13" outlineLevel="1" x14ac:dyDescent="0.3">
      <c r="C26" s="340" t="s">
        <v>502</v>
      </c>
      <c r="G26" s="52"/>
      <c r="H26" s="29"/>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row>
    <row r="27" spans="2:133" outlineLevel="1" x14ac:dyDescent="0.25">
      <c r="C27" s="317" t="s">
        <v>554</v>
      </c>
      <c r="D27" s="79">
        <f>Costs!$N$83</f>
        <v>44927</v>
      </c>
      <c r="E27" s="79">
        <f>Assumptions!N13</f>
        <v>45658</v>
      </c>
      <c r="G27" s="52" t="s">
        <v>418</v>
      </c>
      <c r="J27" s="82">
        <f t="shared" ref="J27:AO27" si="15">(MONTH($D27)=J$5)*(AND(J$7&gt;=$D$27,J$7&lt;$E$27))</f>
        <v>1</v>
      </c>
      <c r="K27" s="82">
        <f t="shared" si="15"/>
        <v>0</v>
      </c>
      <c r="L27" s="82">
        <f t="shared" si="15"/>
        <v>0</v>
      </c>
      <c r="M27" s="82">
        <f t="shared" si="15"/>
        <v>0</v>
      </c>
      <c r="N27" s="82">
        <f t="shared" si="15"/>
        <v>0</v>
      </c>
      <c r="O27" s="82">
        <f t="shared" si="15"/>
        <v>0</v>
      </c>
      <c r="P27" s="82">
        <f t="shared" si="15"/>
        <v>0</v>
      </c>
      <c r="Q27" s="82">
        <f t="shared" si="15"/>
        <v>0</v>
      </c>
      <c r="R27" s="82">
        <f t="shared" si="15"/>
        <v>0</v>
      </c>
      <c r="S27" s="82">
        <f t="shared" si="15"/>
        <v>0</v>
      </c>
      <c r="T27" s="82">
        <f t="shared" si="15"/>
        <v>0</v>
      </c>
      <c r="U27" s="82">
        <f t="shared" si="15"/>
        <v>0</v>
      </c>
      <c r="V27" s="82">
        <f t="shared" si="15"/>
        <v>1</v>
      </c>
      <c r="W27" s="82">
        <f t="shared" si="15"/>
        <v>0</v>
      </c>
      <c r="X27" s="82">
        <f t="shared" si="15"/>
        <v>0</v>
      </c>
      <c r="Y27" s="82">
        <f t="shared" si="15"/>
        <v>0</v>
      </c>
      <c r="Z27" s="82">
        <f t="shared" si="15"/>
        <v>0</v>
      </c>
      <c r="AA27" s="82">
        <f t="shared" si="15"/>
        <v>0</v>
      </c>
      <c r="AB27" s="82">
        <f t="shared" si="15"/>
        <v>0</v>
      </c>
      <c r="AC27" s="82">
        <f t="shared" si="15"/>
        <v>0</v>
      </c>
      <c r="AD27" s="82">
        <f t="shared" si="15"/>
        <v>0</v>
      </c>
      <c r="AE27" s="82">
        <f t="shared" si="15"/>
        <v>0</v>
      </c>
      <c r="AF27" s="82">
        <f t="shared" si="15"/>
        <v>0</v>
      </c>
      <c r="AG27" s="82">
        <f t="shared" si="15"/>
        <v>0</v>
      </c>
      <c r="AH27" s="82">
        <f t="shared" si="15"/>
        <v>0</v>
      </c>
      <c r="AI27" s="82">
        <f t="shared" si="15"/>
        <v>0</v>
      </c>
      <c r="AJ27" s="82">
        <f t="shared" si="15"/>
        <v>0</v>
      </c>
      <c r="AK27" s="82">
        <f t="shared" si="15"/>
        <v>0</v>
      </c>
      <c r="AL27" s="82">
        <f t="shared" si="15"/>
        <v>0</v>
      </c>
      <c r="AM27" s="82">
        <f t="shared" si="15"/>
        <v>0</v>
      </c>
      <c r="AN27" s="82">
        <f t="shared" si="15"/>
        <v>0</v>
      </c>
      <c r="AO27" s="82">
        <f t="shared" si="15"/>
        <v>0</v>
      </c>
      <c r="AP27" s="82">
        <f t="shared" ref="AP27:BU27" si="16">(MONTH($D27)=AP$5)*(AND(AP$7&gt;=$D$27,AP$7&lt;$E$27))</f>
        <v>0</v>
      </c>
      <c r="AQ27" s="82">
        <f t="shared" si="16"/>
        <v>0</v>
      </c>
      <c r="AR27" s="82">
        <f t="shared" si="16"/>
        <v>0</v>
      </c>
      <c r="AS27" s="82">
        <f t="shared" si="16"/>
        <v>0</v>
      </c>
      <c r="AT27" s="82">
        <f t="shared" si="16"/>
        <v>0</v>
      </c>
      <c r="AU27" s="82">
        <f t="shared" si="16"/>
        <v>0</v>
      </c>
      <c r="AV27" s="82">
        <f t="shared" si="16"/>
        <v>0</v>
      </c>
      <c r="AW27" s="82">
        <f t="shared" si="16"/>
        <v>0</v>
      </c>
      <c r="AX27" s="82">
        <f t="shared" si="16"/>
        <v>0</v>
      </c>
      <c r="AY27" s="82">
        <f t="shared" si="16"/>
        <v>0</v>
      </c>
      <c r="AZ27" s="82">
        <f t="shared" si="16"/>
        <v>0</v>
      </c>
      <c r="BA27" s="82">
        <f t="shared" si="16"/>
        <v>0</v>
      </c>
      <c r="BB27" s="82">
        <f t="shared" si="16"/>
        <v>0</v>
      </c>
      <c r="BC27" s="82">
        <f t="shared" si="16"/>
        <v>0</v>
      </c>
      <c r="BD27" s="82">
        <f t="shared" si="16"/>
        <v>0</v>
      </c>
      <c r="BE27" s="82">
        <f t="shared" si="16"/>
        <v>0</v>
      </c>
      <c r="BF27" s="82">
        <f t="shared" si="16"/>
        <v>0</v>
      </c>
      <c r="BG27" s="82">
        <f t="shared" si="16"/>
        <v>0</v>
      </c>
      <c r="BH27" s="82">
        <f t="shared" si="16"/>
        <v>0</v>
      </c>
      <c r="BI27" s="82">
        <f t="shared" si="16"/>
        <v>0</v>
      </c>
      <c r="BJ27" s="82">
        <f t="shared" si="16"/>
        <v>0</v>
      </c>
      <c r="BK27" s="82">
        <f t="shared" si="16"/>
        <v>0</v>
      </c>
      <c r="BL27" s="82">
        <f t="shared" si="16"/>
        <v>0</v>
      </c>
      <c r="BM27" s="82">
        <f t="shared" si="16"/>
        <v>0</v>
      </c>
      <c r="BN27" s="82">
        <f t="shared" si="16"/>
        <v>0</v>
      </c>
      <c r="BO27" s="82">
        <f t="shared" si="16"/>
        <v>0</v>
      </c>
      <c r="BP27" s="82">
        <f t="shared" si="16"/>
        <v>0</v>
      </c>
      <c r="BQ27" s="82">
        <f t="shared" si="16"/>
        <v>0</v>
      </c>
      <c r="BR27" s="82">
        <f t="shared" si="16"/>
        <v>0</v>
      </c>
      <c r="BS27" s="82">
        <f t="shared" si="16"/>
        <v>0</v>
      </c>
      <c r="BT27" s="82">
        <f t="shared" si="16"/>
        <v>0</v>
      </c>
      <c r="BU27" s="82">
        <f t="shared" si="16"/>
        <v>0</v>
      </c>
      <c r="BV27" s="82">
        <f t="shared" ref="BV27:DA27" si="17">(MONTH($D27)=BV$5)*(AND(BV$7&gt;=$D$27,BV$7&lt;$E$27))</f>
        <v>0</v>
      </c>
      <c r="BW27" s="82">
        <f t="shared" si="17"/>
        <v>0</v>
      </c>
      <c r="BX27" s="82">
        <f t="shared" si="17"/>
        <v>0</v>
      </c>
      <c r="BY27" s="82">
        <f t="shared" si="17"/>
        <v>0</v>
      </c>
      <c r="BZ27" s="82">
        <f t="shared" si="17"/>
        <v>0</v>
      </c>
      <c r="CA27" s="82">
        <f t="shared" si="17"/>
        <v>0</v>
      </c>
      <c r="CB27" s="82">
        <f t="shared" si="17"/>
        <v>0</v>
      </c>
      <c r="CC27" s="82">
        <f t="shared" si="17"/>
        <v>0</v>
      </c>
      <c r="CD27" s="82">
        <f t="shared" si="17"/>
        <v>0</v>
      </c>
      <c r="CE27" s="82">
        <f t="shared" si="17"/>
        <v>0</v>
      </c>
      <c r="CF27" s="82">
        <f t="shared" si="17"/>
        <v>0</v>
      </c>
      <c r="CG27" s="82">
        <f t="shared" si="17"/>
        <v>0</v>
      </c>
      <c r="CH27" s="82">
        <f t="shared" si="17"/>
        <v>0</v>
      </c>
      <c r="CI27" s="82">
        <f t="shared" si="17"/>
        <v>0</v>
      </c>
      <c r="CJ27" s="82">
        <f t="shared" si="17"/>
        <v>0</v>
      </c>
      <c r="CK27" s="82">
        <f t="shared" si="17"/>
        <v>0</v>
      </c>
      <c r="CL27" s="82">
        <f t="shared" si="17"/>
        <v>0</v>
      </c>
      <c r="CM27" s="82">
        <f t="shared" si="17"/>
        <v>0</v>
      </c>
      <c r="CN27" s="82">
        <f t="shared" si="17"/>
        <v>0</v>
      </c>
      <c r="CO27" s="82">
        <f t="shared" si="17"/>
        <v>0</v>
      </c>
      <c r="CP27" s="82">
        <f t="shared" si="17"/>
        <v>0</v>
      </c>
      <c r="CQ27" s="82">
        <f t="shared" si="17"/>
        <v>0</v>
      </c>
      <c r="CR27" s="82">
        <f t="shared" si="17"/>
        <v>0</v>
      </c>
      <c r="CS27" s="82">
        <f t="shared" si="17"/>
        <v>0</v>
      </c>
      <c r="CT27" s="82">
        <f t="shared" si="17"/>
        <v>0</v>
      </c>
      <c r="CU27" s="82">
        <f t="shared" si="17"/>
        <v>0</v>
      </c>
      <c r="CV27" s="82">
        <f t="shared" si="17"/>
        <v>0</v>
      </c>
      <c r="CW27" s="82">
        <f t="shared" si="17"/>
        <v>0</v>
      </c>
      <c r="CX27" s="82">
        <f t="shared" si="17"/>
        <v>0</v>
      </c>
      <c r="CY27" s="82">
        <f t="shared" si="17"/>
        <v>0</v>
      </c>
      <c r="CZ27" s="82">
        <f t="shared" si="17"/>
        <v>0</v>
      </c>
      <c r="DA27" s="82">
        <f t="shared" si="17"/>
        <v>0</v>
      </c>
      <c r="DB27" s="82">
        <f t="shared" ref="DB27:EB27" si="18">(MONTH($D27)=DB$5)*(AND(DB$7&gt;=$D$27,DB$7&lt;$E$27))</f>
        <v>0</v>
      </c>
      <c r="DC27" s="82">
        <f t="shared" si="18"/>
        <v>0</v>
      </c>
      <c r="DD27" s="82">
        <f t="shared" si="18"/>
        <v>0</v>
      </c>
      <c r="DE27" s="82">
        <f t="shared" si="18"/>
        <v>0</v>
      </c>
      <c r="DF27" s="82">
        <f t="shared" si="18"/>
        <v>0</v>
      </c>
      <c r="DG27" s="82">
        <f t="shared" si="18"/>
        <v>0</v>
      </c>
      <c r="DH27" s="82">
        <f t="shared" si="18"/>
        <v>0</v>
      </c>
      <c r="DI27" s="82">
        <f t="shared" si="18"/>
        <v>0</v>
      </c>
      <c r="DJ27" s="82">
        <f t="shared" si="18"/>
        <v>0</v>
      </c>
      <c r="DK27" s="82">
        <f t="shared" si="18"/>
        <v>0</v>
      </c>
      <c r="DL27" s="82">
        <f t="shared" si="18"/>
        <v>0</v>
      </c>
      <c r="DM27" s="82">
        <f t="shared" si="18"/>
        <v>0</v>
      </c>
      <c r="DN27" s="82">
        <f t="shared" si="18"/>
        <v>0</v>
      </c>
      <c r="DO27" s="82">
        <f t="shared" si="18"/>
        <v>0</v>
      </c>
      <c r="DP27" s="82">
        <f t="shared" si="18"/>
        <v>0</v>
      </c>
      <c r="DQ27" s="82">
        <f t="shared" si="18"/>
        <v>0</v>
      </c>
      <c r="DR27" s="82">
        <f t="shared" si="18"/>
        <v>0</v>
      </c>
      <c r="DS27" s="82">
        <f t="shared" si="18"/>
        <v>0</v>
      </c>
      <c r="DT27" s="82">
        <f t="shared" si="18"/>
        <v>0</v>
      </c>
      <c r="DU27" s="82">
        <f t="shared" si="18"/>
        <v>0</v>
      </c>
      <c r="DV27" s="82">
        <f t="shared" si="18"/>
        <v>0</v>
      </c>
      <c r="DW27" s="82">
        <f t="shared" si="18"/>
        <v>0</v>
      </c>
      <c r="DX27" s="82">
        <f t="shared" si="18"/>
        <v>0</v>
      </c>
      <c r="DY27" s="82">
        <f t="shared" si="18"/>
        <v>0</v>
      </c>
      <c r="DZ27" s="82">
        <f t="shared" si="18"/>
        <v>0</v>
      </c>
      <c r="EA27" s="82">
        <f t="shared" si="18"/>
        <v>0</v>
      </c>
      <c r="EB27" s="82">
        <f t="shared" si="18"/>
        <v>0</v>
      </c>
      <c r="EC27" s="82"/>
    </row>
    <row r="28" spans="2:133" outlineLevel="1" x14ac:dyDescent="0.25">
      <c r="C28" s="318" t="s">
        <v>555</v>
      </c>
      <c r="D28" s="125">
        <f>Costs!$N$35</f>
        <v>0</v>
      </c>
      <c r="G28" s="52" t="s">
        <v>215</v>
      </c>
      <c r="H28" s="29"/>
      <c r="J28" s="310">
        <f t="shared" ref="J28:S29" si="19">$D28</f>
        <v>0</v>
      </c>
      <c r="K28" s="310">
        <f t="shared" si="19"/>
        <v>0</v>
      </c>
      <c r="L28" s="310">
        <f t="shared" si="19"/>
        <v>0</v>
      </c>
      <c r="M28" s="310">
        <f t="shared" si="19"/>
        <v>0</v>
      </c>
      <c r="N28" s="310">
        <f t="shared" si="19"/>
        <v>0</v>
      </c>
      <c r="O28" s="310">
        <f t="shared" si="19"/>
        <v>0</v>
      </c>
      <c r="P28" s="310">
        <f t="shared" si="19"/>
        <v>0</v>
      </c>
      <c r="Q28" s="310">
        <f t="shared" si="19"/>
        <v>0</v>
      </c>
      <c r="R28" s="310">
        <f t="shared" si="19"/>
        <v>0</v>
      </c>
      <c r="S28" s="310">
        <f t="shared" si="19"/>
        <v>0</v>
      </c>
      <c r="T28" s="310">
        <f t="shared" ref="T28:AC29" si="20">$D28</f>
        <v>0</v>
      </c>
      <c r="U28" s="310">
        <f t="shared" si="20"/>
        <v>0</v>
      </c>
      <c r="V28" s="310">
        <f t="shared" si="20"/>
        <v>0</v>
      </c>
      <c r="W28" s="310">
        <f t="shared" si="20"/>
        <v>0</v>
      </c>
      <c r="X28" s="310">
        <f t="shared" si="20"/>
        <v>0</v>
      </c>
      <c r="Y28" s="310">
        <f t="shared" si="20"/>
        <v>0</v>
      </c>
      <c r="Z28" s="310">
        <f t="shared" si="20"/>
        <v>0</v>
      </c>
      <c r="AA28" s="310">
        <f t="shared" si="20"/>
        <v>0</v>
      </c>
      <c r="AB28" s="310">
        <f t="shared" si="20"/>
        <v>0</v>
      </c>
      <c r="AC28" s="310">
        <f t="shared" si="20"/>
        <v>0</v>
      </c>
      <c r="AD28" s="310">
        <f t="shared" ref="AD28:AM29" si="21">$D28</f>
        <v>0</v>
      </c>
      <c r="AE28" s="310">
        <f t="shared" si="21"/>
        <v>0</v>
      </c>
      <c r="AF28" s="310">
        <f t="shared" si="21"/>
        <v>0</v>
      </c>
      <c r="AG28" s="310">
        <f t="shared" si="21"/>
        <v>0</v>
      </c>
      <c r="AH28" s="310">
        <f t="shared" si="21"/>
        <v>0</v>
      </c>
      <c r="AI28" s="310">
        <f t="shared" si="21"/>
        <v>0</v>
      </c>
      <c r="AJ28" s="310">
        <f t="shared" si="21"/>
        <v>0</v>
      </c>
      <c r="AK28" s="310">
        <f t="shared" si="21"/>
        <v>0</v>
      </c>
      <c r="AL28" s="310">
        <f t="shared" si="21"/>
        <v>0</v>
      </c>
      <c r="AM28" s="310">
        <f t="shared" si="21"/>
        <v>0</v>
      </c>
      <c r="AN28" s="310">
        <f t="shared" ref="AN28:AW29" si="22">$D28</f>
        <v>0</v>
      </c>
      <c r="AO28" s="310">
        <f t="shared" si="22"/>
        <v>0</v>
      </c>
      <c r="AP28" s="310">
        <f t="shared" si="22"/>
        <v>0</v>
      </c>
      <c r="AQ28" s="310">
        <f t="shared" si="22"/>
        <v>0</v>
      </c>
      <c r="AR28" s="310">
        <f t="shared" si="22"/>
        <v>0</v>
      </c>
      <c r="AS28" s="310">
        <f t="shared" si="22"/>
        <v>0</v>
      </c>
      <c r="AT28" s="310">
        <f t="shared" si="22"/>
        <v>0</v>
      </c>
      <c r="AU28" s="310">
        <f t="shared" si="22"/>
        <v>0</v>
      </c>
      <c r="AV28" s="310">
        <f t="shared" si="22"/>
        <v>0</v>
      </c>
      <c r="AW28" s="310">
        <f t="shared" si="22"/>
        <v>0</v>
      </c>
      <c r="AX28" s="310">
        <f t="shared" ref="AX28:BG29" si="23">$D28</f>
        <v>0</v>
      </c>
      <c r="AY28" s="310">
        <f t="shared" si="23"/>
        <v>0</v>
      </c>
      <c r="AZ28" s="310">
        <f t="shared" si="23"/>
        <v>0</v>
      </c>
      <c r="BA28" s="310">
        <f t="shared" si="23"/>
        <v>0</v>
      </c>
      <c r="BB28" s="310">
        <f t="shared" si="23"/>
        <v>0</v>
      </c>
      <c r="BC28" s="310">
        <f t="shared" si="23"/>
        <v>0</v>
      </c>
      <c r="BD28" s="310">
        <f t="shared" si="23"/>
        <v>0</v>
      </c>
      <c r="BE28" s="310">
        <f t="shared" si="23"/>
        <v>0</v>
      </c>
      <c r="BF28" s="310">
        <f t="shared" si="23"/>
        <v>0</v>
      </c>
      <c r="BG28" s="310">
        <f t="shared" si="23"/>
        <v>0</v>
      </c>
      <c r="BH28" s="310">
        <f t="shared" ref="BH28:BQ29" si="24">$D28</f>
        <v>0</v>
      </c>
      <c r="BI28" s="310">
        <f t="shared" si="24"/>
        <v>0</v>
      </c>
      <c r="BJ28" s="310">
        <f t="shared" si="24"/>
        <v>0</v>
      </c>
      <c r="BK28" s="310">
        <f t="shared" si="24"/>
        <v>0</v>
      </c>
      <c r="BL28" s="310">
        <f t="shared" si="24"/>
        <v>0</v>
      </c>
      <c r="BM28" s="310">
        <f t="shared" si="24"/>
        <v>0</v>
      </c>
      <c r="BN28" s="310">
        <f t="shared" si="24"/>
        <v>0</v>
      </c>
      <c r="BO28" s="310">
        <f t="shared" si="24"/>
        <v>0</v>
      </c>
      <c r="BP28" s="310">
        <f t="shared" si="24"/>
        <v>0</v>
      </c>
      <c r="BQ28" s="310">
        <f t="shared" si="24"/>
        <v>0</v>
      </c>
      <c r="BR28" s="310">
        <f t="shared" ref="BR28:CA29" si="25">$D28</f>
        <v>0</v>
      </c>
      <c r="BS28" s="310">
        <f t="shared" si="25"/>
        <v>0</v>
      </c>
      <c r="BT28" s="310">
        <f t="shared" si="25"/>
        <v>0</v>
      </c>
      <c r="BU28" s="310">
        <f t="shared" si="25"/>
        <v>0</v>
      </c>
      <c r="BV28" s="310">
        <f t="shared" si="25"/>
        <v>0</v>
      </c>
      <c r="BW28" s="310">
        <f t="shared" si="25"/>
        <v>0</v>
      </c>
      <c r="BX28" s="310">
        <f t="shared" si="25"/>
        <v>0</v>
      </c>
      <c r="BY28" s="310">
        <f t="shared" si="25"/>
        <v>0</v>
      </c>
      <c r="BZ28" s="310">
        <f t="shared" si="25"/>
        <v>0</v>
      </c>
      <c r="CA28" s="310">
        <f t="shared" si="25"/>
        <v>0</v>
      </c>
      <c r="CB28" s="310">
        <f t="shared" ref="CB28:CK29" si="26">$D28</f>
        <v>0</v>
      </c>
      <c r="CC28" s="310">
        <f t="shared" si="26"/>
        <v>0</v>
      </c>
      <c r="CD28" s="310">
        <f t="shared" si="26"/>
        <v>0</v>
      </c>
      <c r="CE28" s="310">
        <f t="shared" si="26"/>
        <v>0</v>
      </c>
      <c r="CF28" s="310">
        <f t="shared" si="26"/>
        <v>0</v>
      </c>
      <c r="CG28" s="310">
        <f t="shared" si="26"/>
        <v>0</v>
      </c>
      <c r="CH28" s="310">
        <f t="shared" si="26"/>
        <v>0</v>
      </c>
      <c r="CI28" s="310">
        <f t="shared" si="26"/>
        <v>0</v>
      </c>
      <c r="CJ28" s="310">
        <f t="shared" si="26"/>
        <v>0</v>
      </c>
      <c r="CK28" s="310">
        <f t="shared" si="26"/>
        <v>0</v>
      </c>
      <c r="CL28" s="310">
        <f t="shared" ref="CL28:CU29" si="27">$D28</f>
        <v>0</v>
      </c>
      <c r="CM28" s="310">
        <f t="shared" si="27"/>
        <v>0</v>
      </c>
      <c r="CN28" s="310">
        <f t="shared" si="27"/>
        <v>0</v>
      </c>
      <c r="CO28" s="310">
        <f t="shared" si="27"/>
        <v>0</v>
      </c>
      <c r="CP28" s="310">
        <f t="shared" si="27"/>
        <v>0</v>
      </c>
      <c r="CQ28" s="310">
        <f t="shared" si="27"/>
        <v>0</v>
      </c>
      <c r="CR28" s="310">
        <f t="shared" si="27"/>
        <v>0</v>
      </c>
      <c r="CS28" s="310">
        <f t="shared" si="27"/>
        <v>0</v>
      </c>
      <c r="CT28" s="310">
        <f t="shared" si="27"/>
        <v>0</v>
      </c>
      <c r="CU28" s="310">
        <f t="shared" si="27"/>
        <v>0</v>
      </c>
      <c r="CV28" s="310">
        <f t="shared" ref="CV28:DE29" si="28">$D28</f>
        <v>0</v>
      </c>
      <c r="CW28" s="310">
        <f t="shared" si="28"/>
        <v>0</v>
      </c>
      <c r="CX28" s="310">
        <f t="shared" si="28"/>
        <v>0</v>
      </c>
      <c r="CY28" s="310">
        <f t="shared" si="28"/>
        <v>0</v>
      </c>
      <c r="CZ28" s="310">
        <f t="shared" si="28"/>
        <v>0</v>
      </c>
      <c r="DA28" s="310">
        <f t="shared" si="28"/>
        <v>0</v>
      </c>
      <c r="DB28" s="310">
        <f t="shared" si="28"/>
        <v>0</v>
      </c>
      <c r="DC28" s="310">
        <f t="shared" si="28"/>
        <v>0</v>
      </c>
      <c r="DD28" s="310">
        <f t="shared" si="28"/>
        <v>0</v>
      </c>
      <c r="DE28" s="310">
        <f t="shared" si="28"/>
        <v>0</v>
      </c>
      <c r="DF28" s="310">
        <f t="shared" ref="DF28:DO29" si="29">$D28</f>
        <v>0</v>
      </c>
      <c r="DG28" s="310">
        <f t="shared" si="29"/>
        <v>0</v>
      </c>
      <c r="DH28" s="310">
        <f t="shared" si="29"/>
        <v>0</v>
      </c>
      <c r="DI28" s="310">
        <f t="shared" si="29"/>
        <v>0</v>
      </c>
      <c r="DJ28" s="310">
        <f t="shared" si="29"/>
        <v>0</v>
      </c>
      <c r="DK28" s="310">
        <f t="shared" si="29"/>
        <v>0</v>
      </c>
      <c r="DL28" s="310">
        <f t="shared" si="29"/>
        <v>0</v>
      </c>
      <c r="DM28" s="310">
        <f t="shared" si="29"/>
        <v>0</v>
      </c>
      <c r="DN28" s="310">
        <f t="shared" si="29"/>
        <v>0</v>
      </c>
      <c r="DO28" s="310">
        <f t="shared" si="29"/>
        <v>0</v>
      </c>
      <c r="DP28" s="310">
        <f t="shared" ref="DP28:EB29" si="30">$D28</f>
        <v>0</v>
      </c>
      <c r="DQ28" s="310">
        <f t="shared" si="30"/>
        <v>0</v>
      </c>
      <c r="DR28" s="310">
        <f t="shared" si="30"/>
        <v>0</v>
      </c>
      <c r="DS28" s="310">
        <f t="shared" si="30"/>
        <v>0</v>
      </c>
      <c r="DT28" s="310">
        <f t="shared" si="30"/>
        <v>0</v>
      </c>
      <c r="DU28" s="310">
        <f t="shared" si="30"/>
        <v>0</v>
      </c>
      <c r="DV28" s="310">
        <f t="shared" si="30"/>
        <v>0</v>
      </c>
      <c r="DW28" s="310">
        <f t="shared" si="30"/>
        <v>0</v>
      </c>
      <c r="DX28" s="310">
        <f t="shared" si="30"/>
        <v>0</v>
      </c>
      <c r="DY28" s="310">
        <f t="shared" si="30"/>
        <v>0</v>
      </c>
      <c r="DZ28" s="310">
        <f t="shared" si="30"/>
        <v>0</v>
      </c>
      <c r="EA28" s="310">
        <f t="shared" si="30"/>
        <v>0</v>
      </c>
      <c r="EB28" s="310">
        <f t="shared" si="30"/>
        <v>0</v>
      </c>
    </row>
    <row r="29" spans="2:133" outlineLevel="1" x14ac:dyDescent="0.25">
      <c r="C29" s="318" t="s">
        <v>556</v>
      </c>
      <c r="D29" s="125">
        <f>Costs!$N$36</f>
        <v>0</v>
      </c>
      <c r="G29" s="52" t="s">
        <v>215</v>
      </c>
      <c r="H29" s="29"/>
      <c r="J29" s="310">
        <f t="shared" si="19"/>
        <v>0</v>
      </c>
      <c r="K29" s="310">
        <f t="shared" si="19"/>
        <v>0</v>
      </c>
      <c r="L29" s="310">
        <f t="shared" si="19"/>
        <v>0</v>
      </c>
      <c r="M29" s="310">
        <f t="shared" si="19"/>
        <v>0</v>
      </c>
      <c r="N29" s="310">
        <f t="shared" si="19"/>
        <v>0</v>
      </c>
      <c r="O29" s="310">
        <f t="shared" si="19"/>
        <v>0</v>
      </c>
      <c r="P29" s="310">
        <f t="shared" si="19"/>
        <v>0</v>
      </c>
      <c r="Q29" s="310">
        <f t="shared" si="19"/>
        <v>0</v>
      </c>
      <c r="R29" s="310">
        <f t="shared" si="19"/>
        <v>0</v>
      </c>
      <c r="S29" s="310">
        <f t="shared" si="19"/>
        <v>0</v>
      </c>
      <c r="T29" s="310">
        <f t="shared" si="20"/>
        <v>0</v>
      </c>
      <c r="U29" s="310">
        <f t="shared" si="20"/>
        <v>0</v>
      </c>
      <c r="V29" s="310">
        <f t="shared" si="20"/>
        <v>0</v>
      </c>
      <c r="W29" s="310">
        <f t="shared" si="20"/>
        <v>0</v>
      </c>
      <c r="X29" s="310">
        <f t="shared" si="20"/>
        <v>0</v>
      </c>
      <c r="Y29" s="310">
        <f t="shared" si="20"/>
        <v>0</v>
      </c>
      <c r="Z29" s="310">
        <f t="shared" si="20"/>
        <v>0</v>
      </c>
      <c r="AA29" s="310">
        <f t="shared" si="20"/>
        <v>0</v>
      </c>
      <c r="AB29" s="310">
        <f t="shared" si="20"/>
        <v>0</v>
      </c>
      <c r="AC29" s="310">
        <f t="shared" si="20"/>
        <v>0</v>
      </c>
      <c r="AD29" s="310">
        <f t="shared" si="21"/>
        <v>0</v>
      </c>
      <c r="AE29" s="310">
        <f t="shared" si="21"/>
        <v>0</v>
      </c>
      <c r="AF29" s="310">
        <f t="shared" si="21"/>
        <v>0</v>
      </c>
      <c r="AG29" s="310">
        <f t="shared" si="21"/>
        <v>0</v>
      </c>
      <c r="AH29" s="310">
        <f t="shared" si="21"/>
        <v>0</v>
      </c>
      <c r="AI29" s="310">
        <f t="shared" si="21"/>
        <v>0</v>
      </c>
      <c r="AJ29" s="310">
        <f t="shared" si="21"/>
        <v>0</v>
      </c>
      <c r="AK29" s="310">
        <f t="shared" si="21"/>
        <v>0</v>
      </c>
      <c r="AL29" s="310">
        <f t="shared" si="21"/>
        <v>0</v>
      </c>
      <c r="AM29" s="310">
        <f t="shared" si="21"/>
        <v>0</v>
      </c>
      <c r="AN29" s="310">
        <f t="shared" si="22"/>
        <v>0</v>
      </c>
      <c r="AO29" s="310">
        <f t="shared" si="22"/>
        <v>0</v>
      </c>
      <c r="AP29" s="310">
        <f t="shared" si="22"/>
        <v>0</v>
      </c>
      <c r="AQ29" s="310">
        <f t="shared" si="22"/>
        <v>0</v>
      </c>
      <c r="AR29" s="310">
        <f t="shared" si="22"/>
        <v>0</v>
      </c>
      <c r="AS29" s="310">
        <f t="shared" si="22"/>
        <v>0</v>
      </c>
      <c r="AT29" s="310">
        <f t="shared" si="22"/>
        <v>0</v>
      </c>
      <c r="AU29" s="310">
        <f t="shared" si="22"/>
        <v>0</v>
      </c>
      <c r="AV29" s="310">
        <f t="shared" si="22"/>
        <v>0</v>
      </c>
      <c r="AW29" s="310">
        <f t="shared" si="22"/>
        <v>0</v>
      </c>
      <c r="AX29" s="310">
        <f t="shared" si="23"/>
        <v>0</v>
      </c>
      <c r="AY29" s="310">
        <f t="shared" si="23"/>
        <v>0</v>
      </c>
      <c r="AZ29" s="310">
        <f t="shared" si="23"/>
        <v>0</v>
      </c>
      <c r="BA29" s="310">
        <f t="shared" si="23"/>
        <v>0</v>
      </c>
      <c r="BB29" s="310">
        <f t="shared" si="23"/>
        <v>0</v>
      </c>
      <c r="BC29" s="310">
        <f t="shared" si="23"/>
        <v>0</v>
      </c>
      <c r="BD29" s="310">
        <f t="shared" si="23"/>
        <v>0</v>
      </c>
      <c r="BE29" s="310">
        <f t="shared" si="23"/>
        <v>0</v>
      </c>
      <c r="BF29" s="310">
        <f t="shared" si="23"/>
        <v>0</v>
      </c>
      <c r="BG29" s="310">
        <f t="shared" si="23"/>
        <v>0</v>
      </c>
      <c r="BH29" s="310">
        <f t="shared" si="24"/>
        <v>0</v>
      </c>
      <c r="BI29" s="310">
        <f t="shared" si="24"/>
        <v>0</v>
      </c>
      <c r="BJ29" s="310">
        <f t="shared" si="24"/>
        <v>0</v>
      </c>
      <c r="BK29" s="310">
        <f t="shared" si="24"/>
        <v>0</v>
      </c>
      <c r="BL29" s="310">
        <f t="shared" si="24"/>
        <v>0</v>
      </c>
      <c r="BM29" s="310">
        <f t="shared" si="24"/>
        <v>0</v>
      </c>
      <c r="BN29" s="310">
        <f t="shared" si="24"/>
        <v>0</v>
      </c>
      <c r="BO29" s="310">
        <f t="shared" si="24"/>
        <v>0</v>
      </c>
      <c r="BP29" s="310">
        <f t="shared" si="24"/>
        <v>0</v>
      </c>
      <c r="BQ29" s="310">
        <f t="shared" si="24"/>
        <v>0</v>
      </c>
      <c r="BR29" s="310">
        <f t="shared" si="25"/>
        <v>0</v>
      </c>
      <c r="BS29" s="310">
        <f t="shared" si="25"/>
        <v>0</v>
      </c>
      <c r="BT29" s="310">
        <f t="shared" si="25"/>
        <v>0</v>
      </c>
      <c r="BU29" s="310">
        <f t="shared" si="25"/>
        <v>0</v>
      </c>
      <c r="BV29" s="310">
        <f t="shared" si="25"/>
        <v>0</v>
      </c>
      <c r="BW29" s="310">
        <f t="shared" si="25"/>
        <v>0</v>
      </c>
      <c r="BX29" s="310">
        <f t="shared" si="25"/>
        <v>0</v>
      </c>
      <c r="BY29" s="310">
        <f t="shared" si="25"/>
        <v>0</v>
      </c>
      <c r="BZ29" s="310">
        <f t="shared" si="25"/>
        <v>0</v>
      </c>
      <c r="CA29" s="310">
        <f t="shared" si="25"/>
        <v>0</v>
      </c>
      <c r="CB29" s="310">
        <f t="shared" si="26"/>
        <v>0</v>
      </c>
      <c r="CC29" s="310">
        <f t="shared" si="26"/>
        <v>0</v>
      </c>
      <c r="CD29" s="310">
        <f t="shared" si="26"/>
        <v>0</v>
      </c>
      <c r="CE29" s="310">
        <f t="shared" si="26"/>
        <v>0</v>
      </c>
      <c r="CF29" s="310">
        <f t="shared" si="26"/>
        <v>0</v>
      </c>
      <c r="CG29" s="310">
        <f t="shared" si="26"/>
        <v>0</v>
      </c>
      <c r="CH29" s="310">
        <f t="shared" si="26"/>
        <v>0</v>
      </c>
      <c r="CI29" s="310">
        <f t="shared" si="26"/>
        <v>0</v>
      </c>
      <c r="CJ29" s="310">
        <f t="shared" si="26"/>
        <v>0</v>
      </c>
      <c r="CK29" s="310">
        <f t="shared" si="26"/>
        <v>0</v>
      </c>
      <c r="CL29" s="310">
        <f t="shared" si="27"/>
        <v>0</v>
      </c>
      <c r="CM29" s="310">
        <f t="shared" si="27"/>
        <v>0</v>
      </c>
      <c r="CN29" s="310">
        <f t="shared" si="27"/>
        <v>0</v>
      </c>
      <c r="CO29" s="310">
        <f t="shared" si="27"/>
        <v>0</v>
      </c>
      <c r="CP29" s="310">
        <f t="shared" si="27"/>
        <v>0</v>
      </c>
      <c r="CQ29" s="310">
        <f t="shared" si="27"/>
        <v>0</v>
      </c>
      <c r="CR29" s="310">
        <f t="shared" si="27"/>
        <v>0</v>
      </c>
      <c r="CS29" s="310">
        <f t="shared" si="27"/>
        <v>0</v>
      </c>
      <c r="CT29" s="310">
        <f t="shared" si="27"/>
        <v>0</v>
      </c>
      <c r="CU29" s="310">
        <f t="shared" si="27"/>
        <v>0</v>
      </c>
      <c r="CV29" s="310">
        <f t="shared" si="28"/>
        <v>0</v>
      </c>
      <c r="CW29" s="310">
        <f t="shared" si="28"/>
        <v>0</v>
      </c>
      <c r="CX29" s="310">
        <f t="shared" si="28"/>
        <v>0</v>
      </c>
      <c r="CY29" s="310">
        <f t="shared" si="28"/>
        <v>0</v>
      </c>
      <c r="CZ29" s="310">
        <f t="shared" si="28"/>
        <v>0</v>
      </c>
      <c r="DA29" s="310">
        <f t="shared" si="28"/>
        <v>0</v>
      </c>
      <c r="DB29" s="310">
        <f t="shared" si="28"/>
        <v>0</v>
      </c>
      <c r="DC29" s="310">
        <f t="shared" si="28"/>
        <v>0</v>
      </c>
      <c r="DD29" s="310">
        <f t="shared" si="28"/>
        <v>0</v>
      </c>
      <c r="DE29" s="310">
        <f t="shared" si="28"/>
        <v>0</v>
      </c>
      <c r="DF29" s="310">
        <f t="shared" si="29"/>
        <v>0</v>
      </c>
      <c r="DG29" s="310">
        <f t="shared" si="29"/>
        <v>0</v>
      </c>
      <c r="DH29" s="310">
        <f t="shared" si="29"/>
        <v>0</v>
      </c>
      <c r="DI29" s="310">
        <f t="shared" si="29"/>
        <v>0</v>
      </c>
      <c r="DJ29" s="310">
        <f t="shared" si="29"/>
        <v>0</v>
      </c>
      <c r="DK29" s="310">
        <f t="shared" si="29"/>
        <v>0</v>
      </c>
      <c r="DL29" s="310">
        <f t="shared" si="29"/>
        <v>0</v>
      </c>
      <c r="DM29" s="310">
        <f t="shared" si="29"/>
        <v>0</v>
      </c>
      <c r="DN29" s="310">
        <f t="shared" si="29"/>
        <v>0</v>
      </c>
      <c r="DO29" s="310">
        <f t="shared" si="29"/>
        <v>0</v>
      </c>
      <c r="DP29" s="310">
        <f t="shared" si="30"/>
        <v>0</v>
      </c>
      <c r="DQ29" s="310">
        <f t="shared" si="30"/>
        <v>0</v>
      </c>
      <c r="DR29" s="310">
        <f t="shared" si="30"/>
        <v>0</v>
      </c>
      <c r="DS29" s="310">
        <f t="shared" si="30"/>
        <v>0</v>
      </c>
      <c r="DT29" s="310">
        <f t="shared" si="30"/>
        <v>0</v>
      </c>
      <c r="DU29" s="310">
        <f t="shared" si="30"/>
        <v>0</v>
      </c>
      <c r="DV29" s="310">
        <f t="shared" si="30"/>
        <v>0</v>
      </c>
      <c r="DW29" s="310">
        <f t="shared" si="30"/>
        <v>0</v>
      </c>
      <c r="DX29" s="310">
        <f t="shared" si="30"/>
        <v>0</v>
      </c>
      <c r="DY29" s="310">
        <f t="shared" si="30"/>
        <v>0</v>
      </c>
      <c r="DZ29" s="310">
        <f t="shared" si="30"/>
        <v>0</v>
      </c>
      <c r="EA29" s="310">
        <f t="shared" si="30"/>
        <v>0</v>
      </c>
      <c r="EB29" s="310">
        <f t="shared" si="30"/>
        <v>0</v>
      </c>
    </row>
    <row r="30" spans="2:133" outlineLevel="1" x14ac:dyDescent="0.25">
      <c r="C30" s="332" t="s">
        <v>559</v>
      </c>
      <c r="D30" s="16">
        <f>Costs!$N$24*Costs!$N$30</f>
        <v>0</v>
      </c>
      <c r="G30" s="52" t="s">
        <v>553</v>
      </c>
      <c r="H30" s="29"/>
      <c r="J30" s="82">
        <f t="shared" ref="J30:AO30" si="31">IF(J$7=EOMONTH($D$27,0),$D30,I32)</f>
        <v>0</v>
      </c>
      <c r="K30" s="82">
        <f t="shared" si="31"/>
        <v>0</v>
      </c>
      <c r="L30" s="82">
        <f t="shared" si="31"/>
        <v>0</v>
      </c>
      <c r="M30" s="82">
        <f t="shared" si="31"/>
        <v>0</v>
      </c>
      <c r="N30" s="82">
        <f t="shared" si="31"/>
        <v>0</v>
      </c>
      <c r="O30" s="82">
        <f t="shared" si="31"/>
        <v>0</v>
      </c>
      <c r="P30" s="82">
        <f t="shared" si="31"/>
        <v>0</v>
      </c>
      <c r="Q30" s="82">
        <f t="shared" si="31"/>
        <v>0</v>
      </c>
      <c r="R30" s="82">
        <f t="shared" si="31"/>
        <v>0</v>
      </c>
      <c r="S30" s="82">
        <f t="shared" si="31"/>
        <v>0</v>
      </c>
      <c r="T30" s="82">
        <f t="shared" si="31"/>
        <v>0</v>
      </c>
      <c r="U30" s="82">
        <f t="shared" si="31"/>
        <v>0</v>
      </c>
      <c r="V30" s="82">
        <f t="shared" si="31"/>
        <v>0</v>
      </c>
      <c r="W30" s="82">
        <f t="shared" si="31"/>
        <v>0</v>
      </c>
      <c r="X30" s="82">
        <f t="shared" si="31"/>
        <v>0</v>
      </c>
      <c r="Y30" s="82">
        <f t="shared" si="31"/>
        <v>0</v>
      </c>
      <c r="Z30" s="82">
        <f t="shared" si="31"/>
        <v>0</v>
      </c>
      <c r="AA30" s="82">
        <f t="shared" si="31"/>
        <v>0</v>
      </c>
      <c r="AB30" s="82">
        <f t="shared" si="31"/>
        <v>0</v>
      </c>
      <c r="AC30" s="82">
        <f t="shared" si="31"/>
        <v>0</v>
      </c>
      <c r="AD30" s="82">
        <f t="shared" si="31"/>
        <v>0</v>
      </c>
      <c r="AE30" s="82">
        <f t="shared" si="31"/>
        <v>0</v>
      </c>
      <c r="AF30" s="82">
        <f t="shared" si="31"/>
        <v>0</v>
      </c>
      <c r="AG30" s="82">
        <f t="shared" si="31"/>
        <v>0</v>
      </c>
      <c r="AH30" s="82">
        <f t="shared" si="31"/>
        <v>0</v>
      </c>
      <c r="AI30" s="82">
        <f t="shared" si="31"/>
        <v>0</v>
      </c>
      <c r="AJ30" s="82">
        <f t="shared" si="31"/>
        <v>0</v>
      </c>
      <c r="AK30" s="82">
        <f t="shared" si="31"/>
        <v>0</v>
      </c>
      <c r="AL30" s="82">
        <f t="shared" si="31"/>
        <v>0</v>
      </c>
      <c r="AM30" s="82">
        <f t="shared" si="31"/>
        <v>0</v>
      </c>
      <c r="AN30" s="82">
        <f t="shared" si="31"/>
        <v>0</v>
      </c>
      <c r="AO30" s="82">
        <f t="shared" si="31"/>
        <v>0</v>
      </c>
      <c r="AP30" s="82">
        <f t="shared" ref="AP30:BU30" si="32">IF(AP$7=EOMONTH($D$27,0),$D30,AO32)</f>
        <v>0</v>
      </c>
      <c r="AQ30" s="82">
        <f t="shared" si="32"/>
        <v>0</v>
      </c>
      <c r="AR30" s="82">
        <f t="shared" si="32"/>
        <v>0</v>
      </c>
      <c r="AS30" s="82">
        <f t="shared" si="32"/>
        <v>0</v>
      </c>
      <c r="AT30" s="82">
        <f t="shared" si="32"/>
        <v>0</v>
      </c>
      <c r="AU30" s="82">
        <f t="shared" si="32"/>
        <v>0</v>
      </c>
      <c r="AV30" s="82">
        <f t="shared" si="32"/>
        <v>0</v>
      </c>
      <c r="AW30" s="82">
        <f t="shared" si="32"/>
        <v>0</v>
      </c>
      <c r="AX30" s="82">
        <f t="shared" si="32"/>
        <v>0</v>
      </c>
      <c r="AY30" s="82">
        <f t="shared" si="32"/>
        <v>0</v>
      </c>
      <c r="AZ30" s="82">
        <f t="shared" si="32"/>
        <v>0</v>
      </c>
      <c r="BA30" s="82">
        <f t="shared" si="32"/>
        <v>0</v>
      </c>
      <c r="BB30" s="82">
        <f t="shared" si="32"/>
        <v>0</v>
      </c>
      <c r="BC30" s="82">
        <f t="shared" si="32"/>
        <v>0</v>
      </c>
      <c r="BD30" s="82">
        <f t="shared" si="32"/>
        <v>0</v>
      </c>
      <c r="BE30" s="82">
        <f t="shared" si="32"/>
        <v>0</v>
      </c>
      <c r="BF30" s="82">
        <f t="shared" si="32"/>
        <v>0</v>
      </c>
      <c r="BG30" s="82">
        <f t="shared" si="32"/>
        <v>0</v>
      </c>
      <c r="BH30" s="82">
        <f t="shared" si="32"/>
        <v>0</v>
      </c>
      <c r="BI30" s="82">
        <f t="shared" si="32"/>
        <v>0</v>
      </c>
      <c r="BJ30" s="82">
        <f t="shared" si="32"/>
        <v>0</v>
      </c>
      <c r="BK30" s="82">
        <f t="shared" si="32"/>
        <v>0</v>
      </c>
      <c r="BL30" s="82">
        <f t="shared" si="32"/>
        <v>0</v>
      </c>
      <c r="BM30" s="82">
        <f t="shared" si="32"/>
        <v>0</v>
      </c>
      <c r="BN30" s="82">
        <f t="shared" si="32"/>
        <v>0</v>
      </c>
      <c r="BO30" s="82">
        <f t="shared" si="32"/>
        <v>0</v>
      </c>
      <c r="BP30" s="82">
        <f t="shared" si="32"/>
        <v>0</v>
      </c>
      <c r="BQ30" s="82">
        <f t="shared" si="32"/>
        <v>0</v>
      </c>
      <c r="BR30" s="82">
        <f t="shared" si="32"/>
        <v>0</v>
      </c>
      <c r="BS30" s="82">
        <f t="shared" si="32"/>
        <v>0</v>
      </c>
      <c r="BT30" s="82">
        <f t="shared" si="32"/>
        <v>0</v>
      </c>
      <c r="BU30" s="82">
        <f t="shared" si="32"/>
        <v>0</v>
      </c>
      <c r="BV30" s="82">
        <f t="shared" ref="BV30:DA30" si="33">IF(BV$7=EOMONTH($D$27,0),$D30,BU32)</f>
        <v>0</v>
      </c>
      <c r="BW30" s="82">
        <f t="shared" si="33"/>
        <v>0</v>
      </c>
      <c r="BX30" s="82">
        <f t="shared" si="33"/>
        <v>0</v>
      </c>
      <c r="BY30" s="82">
        <f t="shared" si="33"/>
        <v>0</v>
      </c>
      <c r="BZ30" s="82">
        <f t="shared" si="33"/>
        <v>0</v>
      </c>
      <c r="CA30" s="82">
        <f t="shared" si="33"/>
        <v>0</v>
      </c>
      <c r="CB30" s="82">
        <f t="shared" si="33"/>
        <v>0</v>
      </c>
      <c r="CC30" s="82">
        <f t="shared" si="33"/>
        <v>0</v>
      </c>
      <c r="CD30" s="82">
        <f t="shared" si="33"/>
        <v>0</v>
      </c>
      <c r="CE30" s="82">
        <f t="shared" si="33"/>
        <v>0</v>
      </c>
      <c r="CF30" s="82">
        <f t="shared" si="33"/>
        <v>0</v>
      </c>
      <c r="CG30" s="82">
        <f t="shared" si="33"/>
        <v>0</v>
      </c>
      <c r="CH30" s="82">
        <f t="shared" si="33"/>
        <v>0</v>
      </c>
      <c r="CI30" s="82">
        <f t="shared" si="33"/>
        <v>0</v>
      </c>
      <c r="CJ30" s="82">
        <f t="shared" si="33"/>
        <v>0</v>
      </c>
      <c r="CK30" s="82">
        <f t="shared" si="33"/>
        <v>0</v>
      </c>
      <c r="CL30" s="82">
        <f t="shared" si="33"/>
        <v>0</v>
      </c>
      <c r="CM30" s="82">
        <f t="shared" si="33"/>
        <v>0</v>
      </c>
      <c r="CN30" s="82">
        <f t="shared" si="33"/>
        <v>0</v>
      </c>
      <c r="CO30" s="82">
        <f t="shared" si="33"/>
        <v>0</v>
      </c>
      <c r="CP30" s="82">
        <f t="shared" si="33"/>
        <v>0</v>
      </c>
      <c r="CQ30" s="82">
        <f t="shared" si="33"/>
        <v>0</v>
      </c>
      <c r="CR30" s="82">
        <f t="shared" si="33"/>
        <v>0</v>
      </c>
      <c r="CS30" s="82">
        <f t="shared" si="33"/>
        <v>0</v>
      </c>
      <c r="CT30" s="82">
        <f t="shared" si="33"/>
        <v>0</v>
      </c>
      <c r="CU30" s="82">
        <f t="shared" si="33"/>
        <v>0</v>
      </c>
      <c r="CV30" s="82">
        <f t="shared" si="33"/>
        <v>0</v>
      </c>
      <c r="CW30" s="82">
        <f t="shared" si="33"/>
        <v>0</v>
      </c>
      <c r="CX30" s="82">
        <f t="shared" si="33"/>
        <v>0</v>
      </c>
      <c r="CY30" s="82">
        <f t="shared" si="33"/>
        <v>0</v>
      </c>
      <c r="CZ30" s="82">
        <f t="shared" si="33"/>
        <v>0</v>
      </c>
      <c r="DA30" s="82">
        <f t="shared" si="33"/>
        <v>0</v>
      </c>
      <c r="DB30" s="82">
        <f t="shared" ref="DB30:EB30" si="34">IF(DB$7=EOMONTH($D$27,0),$D30,DA32)</f>
        <v>0</v>
      </c>
      <c r="DC30" s="82">
        <f t="shared" si="34"/>
        <v>0</v>
      </c>
      <c r="DD30" s="82">
        <f t="shared" si="34"/>
        <v>0</v>
      </c>
      <c r="DE30" s="82">
        <f t="shared" si="34"/>
        <v>0</v>
      </c>
      <c r="DF30" s="82">
        <f t="shared" si="34"/>
        <v>0</v>
      </c>
      <c r="DG30" s="82">
        <f t="shared" si="34"/>
        <v>0</v>
      </c>
      <c r="DH30" s="82">
        <f t="shared" si="34"/>
        <v>0</v>
      </c>
      <c r="DI30" s="82">
        <f t="shared" si="34"/>
        <v>0</v>
      </c>
      <c r="DJ30" s="82">
        <f t="shared" si="34"/>
        <v>0</v>
      </c>
      <c r="DK30" s="82">
        <f t="shared" si="34"/>
        <v>0</v>
      </c>
      <c r="DL30" s="82">
        <f t="shared" si="34"/>
        <v>0</v>
      </c>
      <c r="DM30" s="82">
        <f t="shared" si="34"/>
        <v>0</v>
      </c>
      <c r="DN30" s="82">
        <f t="shared" si="34"/>
        <v>0</v>
      </c>
      <c r="DO30" s="82">
        <f t="shared" si="34"/>
        <v>0</v>
      </c>
      <c r="DP30" s="82">
        <f t="shared" si="34"/>
        <v>0</v>
      </c>
      <c r="DQ30" s="82">
        <f t="shared" si="34"/>
        <v>0</v>
      </c>
      <c r="DR30" s="82">
        <f t="shared" si="34"/>
        <v>0</v>
      </c>
      <c r="DS30" s="82">
        <f t="shared" si="34"/>
        <v>0</v>
      </c>
      <c r="DT30" s="82">
        <f t="shared" si="34"/>
        <v>0</v>
      </c>
      <c r="DU30" s="82">
        <f t="shared" si="34"/>
        <v>0</v>
      </c>
      <c r="DV30" s="82">
        <f t="shared" si="34"/>
        <v>0</v>
      </c>
      <c r="DW30" s="82">
        <f t="shared" si="34"/>
        <v>0</v>
      </c>
      <c r="DX30" s="82">
        <f t="shared" si="34"/>
        <v>0</v>
      </c>
      <c r="DY30" s="82">
        <f t="shared" si="34"/>
        <v>0</v>
      </c>
      <c r="DZ30" s="82">
        <f t="shared" si="34"/>
        <v>0</v>
      </c>
      <c r="EA30" s="82">
        <f t="shared" si="34"/>
        <v>0</v>
      </c>
      <c r="EB30" s="82">
        <f t="shared" si="34"/>
        <v>0</v>
      </c>
      <c r="EC30" s="82"/>
    </row>
    <row r="31" spans="2:133" outlineLevel="1" x14ac:dyDescent="0.25">
      <c r="C31" s="333" t="s">
        <v>558</v>
      </c>
      <c r="G31" s="52" t="s">
        <v>553</v>
      </c>
      <c r="H31" s="46">
        <f t="shared" ref="H31" si="35">SUM(J31:EB31)</f>
        <v>0</v>
      </c>
      <c r="J31" s="82">
        <f>J30*SUM(J28:J29)*J27</f>
        <v>0</v>
      </c>
      <c r="K31" s="82">
        <f t="shared" ref="K31:BV31" si="36">K30*SUM(K28:K29)*K27</f>
        <v>0</v>
      </c>
      <c r="L31" s="82">
        <f t="shared" si="36"/>
        <v>0</v>
      </c>
      <c r="M31" s="82">
        <f t="shared" si="36"/>
        <v>0</v>
      </c>
      <c r="N31" s="82">
        <f t="shared" si="36"/>
        <v>0</v>
      </c>
      <c r="O31" s="82">
        <f t="shared" si="36"/>
        <v>0</v>
      </c>
      <c r="P31" s="82">
        <f t="shared" si="36"/>
        <v>0</v>
      </c>
      <c r="Q31" s="82">
        <f t="shared" si="36"/>
        <v>0</v>
      </c>
      <c r="R31" s="82">
        <f t="shared" si="36"/>
        <v>0</v>
      </c>
      <c r="S31" s="82">
        <f t="shared" si="36"/>
        <v>0</v>
      </c>
      <c r="T31" s="82">
        <f t="shared" si="36"/>
        <v>0</v>
      </c>
      <c r="U31" s="82">
        <f t="shared" si="36"/>
        <v>0</v>
      </c>
      <c r="V31" s="82">
        <f t="shared" si="36"/>
        <v>0</v>
      </c>
      <c r="W31" s="82">
        <f t="shared" si="36"/>
        <v>0</v>
      </c>
      <c r="X31" s="82">
        <f t="shared" si="36"/>
        <v>0</v>
      </c>
      <c r="Y31" s="82">
        <f t="shared" si="36"/>
        <v>0</v>
      </c>
      <c r="Z31" s="82">
        <f t="shared" si="36"/>
        <v>0</v>
      </c>
      <c r="AA31" s="82">
        <f t="shared" si="36"/>
        <v>0</v>
      </c>
      <c r="AB31" s="82">
        <f t="shared" si="36"/>
        <v>0</v>
      </c>
      <c r="AC31" s="82">
        <f t="shared" si="36"/>
        <v>0</v>
      </c>
      <c r="AD31" s="82">
        <f t="shared" si="36"/>
        <v>0</v>
      </c>
      <c r="AE31" s="82">
        <f t="shared" si="36"/>
        <v>0</v>
      </c>
      <c r="AF31" s="82">
        <f t="shared" si="36"/>
        <v>0</v>
      </c>
      <c r="AG31" s="82">
        <f t="shared" si="36"/>
        <v>0</v>
      </c>
      <c r="AH31" s="82">
        <f t="shared" si="36"/>
        <v>0</v>
      </c>
      <c r="AI31" s="82">
        <f t="shared" si="36"/>
        <v>0</v>
      </c>
      <c r="AJ31" s="82">
        <f t="shared" si="36"/>
        <v>0</v>
      </c>
      <c r="AK31" s="82">
        <f t="shared" si="36"/>
        <v>0</v>
      </c>
      <c r="AL31" s="82">
        <f t="shared" si="36"/>
        <v>0</v>
      </c>
      <c r="AM31" s="82">
        <f t="shared" si="36"/>
        <v>0</v>
      </c>
      <c r="AN31" s="82">
        <f t="shared" si="36"/>
        <v>0</v>
      </c>
      <c r="AO31" s="82">
        <f t="shared" si="36"/>
        <v>0</v>
      </c>
      <c r="AP31" s="82">
        <f t="shared" si="36"/>
        <v>0</v>
      </c>
      <c r="AQ31" s="82">
        <f t="shared" si="36"/>
        <v>0</v>
      </c>
      <c r="AR31" s="82">
        <f t="shared" si="36"/>
        <v>0</v>
      </c>
      <c r="AS31" s="82">
        <f t="shared" si="36"/>
        <v>0</v>
      </c>
      <c r="AT31" s="82">
        <f t="shared" si="36"/>
        <v>0</v>
      </c>
      <c r="AU31" s="82">
        <f t="shared" si="36"/>
        <v>0</v>
      </c>
      <c r="AV31" s="82">
        <f t="shared" si="36"/>
        <v>0</v>
      </c>
      <c r="AW31" s="82">
        <f t="shared" si="36"/>
        <v>0</v>
      </c>
      <c r="AX31" s="82">
        <f t="shared" si="36"/>
        <v>0</v>
      </c>
      <c r="AY31" s="82">
        <f t="shared" si="36"/>
        <v>0</v>
      </c>
      <c r="AZ31" s="82">
        <f t="shared" si="36"/>
        <v>0</v>
      </c>
      <c r="BA31" s="82">
        <f t="shared" si="36"/>
        <v>0</v>
      </c>
      <c r="BB31" s="82">
        <f t="shared" si="36"/>
        <v>0</v>
      </c>
      <c r="BC31" s="82">
        <f t="shared" si="36"/>
        <v>0</v>
      </c>
      <c r="BD31" s="82">
        <f t="shared" si="36"/>
        <v>0</v>
      </c>
      <c r="BE31" s="82">
        <f t="shared" si="36"/>
        <v>0</v>
      </c>
      <c r="BF31" s="82">
        <f t="shared" si="36"/>
        <v>0</v>
      </c>
      <c r="BG31" s="82">
        <f t="shared" si="36"/>
        <v>0</v>
      </c>
      <c r="BH31" s="82">
        <f t="shared" si="36"/>
        <v>0</v>
      </c>
      <c r="BI31" s="82">
        <f t="shared" si="36"/>
        <v>0</v>
      </c>
      <c r="BJ31" s="82">
        <f t="shared" si="36"/>
        <v>0</v>
      </c>
      <c r="BK31" s="82">
        <f t="shared" si="36"/>
        <v>0</v>
      </c>
      <c r="BL31" s="82">
        <f t="shared" si="36"/>
        <v>0</v>
      </c>
      <c r="BM31" s="82">
        <f t="shared" si="36"/>
        <v>0</v>
      </c>
      <c r="BN31" s="82">
        <f t="shared" si="36"/>
        <v>0</v>
      </c>
      <c r="BO31" s="82">
        <f t="shared" si="36"/>
        <v>0</v>
      </c>
      <c r="BP31" s="82">
        <f t="shared" si="36"/>
        <v>0</v>
      </c>
      <c r="BQ31" s="82">
        <f t="shared" si="36"/>
        <v>0</v>
      </c>
      <c r="BR31" s="82">
        <f t="shared" si="36"/>
        <v>0</v>
      </c>
      <c r="BS31" s="82">
        <f t="shared" si="36"/>
        <v>0</v>
      </c>
      <c r="BT31" s="82">
        <f t="shared" si="36"/>
        <v>0</v>
      </c>
      <c r="BU31" s="82">
        <f t="shared" si="36"/>
        <v>0</v>
      </c>
      <c r="BV31" s="82">
        <f t="shared" si="36"/>
        <v>0</v>
      </c>
      <c r="BW31" s="82">
        <f t="shared" ref="BW31:EB31" si="37">BW30*SUM(BW28:BW29)*BW27</f>
        <v>0</v>
      </c>
      <c r="BX31" s="82">
        <f t="shared" si="37"/>
        <v>0</v>
      </c>
      <c r="BY31" s="82">
        <f t="shared" si="37"/>
        <v>0</v>
      </c>
      <c r="BZ31" s="82">
        <f t="shared" si="37"/>
        <v>0</v>
      </c>
      <c r="CA31" s="82">
        <f t="shared" si="37"/>
        <v>0</v>
      </c>
      <c r="CB31" s="82">
        <f t="shared" si="37"/>
        <v>0</v>
      </c>
      <c r="CC31" s="82">
        <f t="shared" si="37"/>
        <v>0</v>
      </c>
      <c r="CD31" s="82">
        <f t="shared" si="37"/>
        <v>0</v>
      </c>
      <c r="CE31" s="82">
        <f t="shared" si="37"/>
        <v>0</v>
      </c>
      <c r="CF31" s="82">
        <f t="shared" si="37"/>
        <v>0</v>
      </c>
      <c r="CG31" s="82">
        <f t="shared" si="37"/>
        <v>0</v>
      </c>
      <c r="CH31" s="82">
        <f t="shared" si="37"/>
        <v>0</v>
      </c>
      <c r="CI31" s="82">
        <f t="shared" si="37"/>
        <v>0</v>
      </c>
      <c r="CJ31" s="82">
        <f t="shared" si="37"/>
        <v>0</v>
      </c>
      <c r="CK31" s="82">
        <f t="shared" si="37"/>
        <v>0</v>
      </c>
      <c r="CL31" s="82">
        <f t="shared" si="37"/>
        <v>0</v>
      </c>
      <c r="CM31" s="82">
        <f t="shared" si="37"/>
        <v>0</v>
      </c>
      <c r="CN31" s="82">
        <f t="shared" si="37"/>
        <v>0</v>
      </c>
      <c r="CO31" s="82">
        <f t="shared" si="37"/>
        <v>0</v>
      </c>
      <c r="CP31" s="82">
        <f t="shared" si="37"/>
        <v>0</v>
      </c>
      <c r="CQ31" s="82">
        <f t="shared" si="37"/>
        <v>0</v>
      </c>
      <c r="CR31" s="82">
        <f t="shared" si="37"/>
        <v>0</v>
      </c>
      <c r="CS31" s="82">
        <f t="shared" si="37"/>
        <v>0</v>
      </c>
      <c r="CT31" s="82">
        <f t="shared" si="37"/>
        <v>0</v>
      </c>
      <c r="CU31" s="82">
        <f t="shared" si="37"/>
        <v>0</v>
      </c>
      <c r="CV31" s="82">
        <f t="shared" si="37"/>
        <v>0</v>
      </c>
      <c r="CW31" s="82">
        <f t="shared" si="37"/>
        <v>0</v>
      </c>
      <c r="CX31" s="82">
        <f t="shared" si="37"/>
        <v>0</v>
      </c>
      <c r="CY31" s="82">
        <f t="shared" si="37"/>
        <v>0</v>
      </c>
      <c r="CZ31" s="82">
        <f t="shared" si="37"/>
        <v>0</v>
      </c>
      <c r="DA31" s="82">
        <f t="shared" si="37"/>
        <v>0</v>
      </c>
      <c r="DB31" s="82">
        <f t="shared" si="37"/>
        <v>0</v>
      </c>
      <c r="DC31" s="82">
        <f t="shared" si="37"/>
        <v>0</v>
      </c>
      <c r="DD31" s="82">
        <f t="shared" si="37"/>
        <v>0</v>
      </c>
      <c r="DE31" s="82">
        <f t="shared" si="37"/>
        <v>0</v>
      </c>
      <c r="DF31" s="82">
        <f t="shared" si="37"/>
        <v>0</v>
      </c>
      <c r="DG31" s="82">
        <f t="shared" si="37"/>
        <v>0</v>
      </c>
      <c r="DH31" s="82">
        <f t="shared" si="37"/>
        <v>0</v>
      </c>
      <c r="DI31" s="82">
        <f t="shared" si="37"/>
        <v>0</v>
      </c>
      <c r="DJ31" s="82">
        <f t="shared" si="37"/>
        <v>0</v>
      </c>
      <c r="DK31" s="82">
        <f t="shared" si="37"/>
        <v>0</v>
      </c>
      <c r="DL31" s="82">
        <f t="shared" si="37"/>
        <v>0</v>
      </c>
      <c r="DM31" s="82">
        <f t="shared" si="37"/>
        <v>0</v>
      </c>
      <c r="DN31" s="82">
        <f t="shared" si="37"/>
        <v>0</v>
      </c>
      <c r="DO31" s="82">
        <f t="shared" si="37"/>
        <v>0</v>
      </c>
      <c r="DP31" s="82">
        <f t="shared" si="37"/>
        <v>0</v>
      </c>
      <c r="DQ31" s="82">
        <f t="shared" si="37"/>
        <v>0</v>
      </c>
      <c r="DR31" s="82">
        <f t="shared" si="37"/>
        <v>0</v>
      </c>
      <c r="DS31" s="82">
        <f t="shared" si="37"/>
        <v>0</v>
      </c>
      <c r="DT31" s="82">
        <f t="shared" si="37"/>
        <v>0</v>
      </c>
      <c r="DU31" s="82">
        <f t="shared" si="37"/>
        <v>0</v>
      </c>
      <c r="DV31" s="82">
        <f t="shared" si="37"/>
        <v>0</v>
      </c>
      <c r="DW31" s="82">
        <f t="shared" si="37"/>
        <v>0</v>
      </c>
      <c r="DX31" s="82">
        <f t="shared" si="37"/>
        <v>0</v>
      </c>
      <c r="DY31" s="82">
        <f t="shared" si="37"/>
        <v>0</v>
      </c>
      <c r="DZ31" s="82">
        <f t="shared" si="37"/>
        <v>0</v>
      </c>
      <c r="EA31" s="82">
        <f t="shared" si="37"/>
        <v>0</v>
      </c>
      <c r="EB31" s="82">
        <f t="shared" si="37"/>
        <v>0</v>
      </c>
    </row>
    <row r="32" spans="2:133" outlineLevel="1" x14ac:dyDescent="0.25">
      <c r="C32" s="333" t="s">
        <v>561</v>
      </c>
      <c r="G32" s="52" t="s">
        <v>553</v>
      </c>
      <c r="H32" s="29"/>
      <c r="I32" s="129"/>
      <c r="J32" s="82">
        <f>J30-J31</f>
        <v>0</v>
      </c>
      <c r="K32" s="82">
        <f t="shared" ref="K32:BV32" si="38">K30-K31</f>
        <v>0</v>
      </c>
      <c r="L32" s="82">
        <f t="shared" si="38"/>
        <v>0</v>
      </c>
      <c r="M32" s="82">
        <f t="shared" si="38"/>
        <v>0</v>
      </c>
      <c r="N32" s="82">
        <f t="shared" si="38"/>
        <v>0</v>
      </c>
      <c r="O32" s="82">
        <f t="shared" si="38"/>
        <v>0</v>
      </c>
      <c r="P32" s="82">
        <f t="shared" si="38"/>
        <v>0</v>
      </c>
      <c r="Q32" s="82">
        <f t="shared" si="38"/>
        <v>0</v>
      </c>
      <c r="R32" s="82">
        <f t="shared" si="38"/>
        <v>0</v>
      </c>
      <c r="S32" s="82">
        <f t="shared" si="38"/>
        <v>0</v>
      </c>
      <c r="T32" s="82">
        <f t="shared" si="38"/>
        <v>0</v>
      </c>
      <c r="U32" s="82">
        <f t="shared" si="38"/>
        <v>0</v>
      </c>
      <c r="V32" s="82">
        <f t="shared" si="38"/>
        <v>0</v>
      </c>
      <c r="W32" s="82">
        <f t="shared" si="38"/>
        <v>0</v>
      </c>
      <c r="X32" s="82">
        <f t="shared" si="38"/>
        <v>0</v>
      </c>
      <c r="Y32" s="82">
        <f t="shared" si="38"/>
        <v>0</v>
      </c>
      <c r="Z32" s="82">
        <f t="shared" si="38"/>
        <v>0</v>
      </c>
      <c r="AA32" s="82">
        <f t="shared" si="38"/>
        <v>0</v>
      </c>
      <c r="AB32" s="82">
        <f t="shared" si="38"/>
        <v>0</v>
      </c>
      <c r="AC32" s="82">
        <f t="shared" si="38"/>
        <v>0</v>
      </c>
      <c r="AD32" s="82">
        <f t="shared" si="38"/>
        <v>0</v>
      </c>
      <c r="AE32" s="82">
        <f t="shared" si="38"/>
        <v>0</v>
      </c>
      <c r="AF32" s="82">
        <f t="shared" si="38"/>
        <v>0</v>
      </c>
      <c r="AG32" s="82">
        <f t="shared" si="38"/>
        <v>0</v>
      </c>
      <c r="AH32" s="82">
        <f t="shared" si="38"/>
        <v>0</v>
      </c>
      <c r="AI32" s="82">
        <f t="shared" si="38"/>
        <v>0</v>
      </c>
      <c r="AJ32" s="82">
        <f t="shared" si="38"/>
        <v>0</v>
      </c>
      <c r="AK32" s="82">
        <f t="shared" si="38"/>
        <v>0</v>
      </c>
      <c r="AL32" s="82">
        <f t="shared" si="38"/>
        <v>0</v>
      </c>
      <c r="AM32" s="82">
        <f t="shared" si="38"/>
        <v>0</v>
      </c>
      <c r="AN32" s="82">
        <f t="shared" si="38"/>
        <v>0</v>
      </c>
      <c r="AO32" s="82">
        <f t="shared" si="38"/>
        <v>0</v>
      </c>
      <c r="AP32" s="82">
        <f t="shared" si="38"/>
        <v>0</v>
      </c>
      <c r="AQ32" s="82">
        <f t="shared" si="38"/>
        <v>0</v>
      </c>
      <c r="AR32" s="82">
        <f t="shared" si="38"/>
        <v>0</v>
      </c>
      <c r="AS32" s="82">
        <f t="shared" si="38"/>
        <v>0</v>
      </c>
      <c r="AT32" s="82">
        <f t="shared" si="38"/>
        <v>0</v>
      </c>
      <c r="AU32" s="82">
        <f t="shared" si="38"/>
        <v>0</v>
      </c>
      <c r="AV32" s="82">
        <f t="shared" si="38"/>
        <v>0</v>
      </c>
      <c r="AW32" s="82">
        <f t="shared" si="38"/>
        <v>0</v>
      </c>
      <c r="AX32" s="82">
        <f t="shared" si="38"/>
        <v>0</v>
      </c>
      <c r="AY32" s="82">
        <f t="shared" si="38"/>
        <v>0</v>
      </c>
      <c r="AZ32" s="82">
        <f t="shared" si="38"/>
        <v>0</v>
      </c>
      <c r="BA32" s="82">
        <f t="shared" si="38"/>
        <v>0</v>
      </c>
      <c r="BB32" s="82">
        <f t="shared" si="38"/>
        <v>0</v>
      </c>
      <c r="BC32" s="82">
        <f t="shared" si="38"/>
        <v>0</v>
      </c>
      <c r="BD32" s="82">
        <f t="shared" si="38"/>
        <v>0</v>
      </c>
      <c r="BE32" s="82">
        <f t="shared" si="38"/>
        <v>0</v>
      </c>
      <c r="BF32" s="82">
        <f t="shared" si="38"/>
        <v>0</v>
      </c>
      <c r="BG32" s="82">
        <f t="shared" si="38"/>
        <v>0</v>
      </c>
      <c r="BH32" s="82">
        <f t="shared" si="38"/>
        <v>0</v>
      </c>
      <c r="BI32" s="82">
        <f t="shared" si="38"/>
        <v>0</v>
      </c>
      <c r="BJ32" s="82">
        <f t="shared" si="38"/>
        <v>0</v>
      </c>
      <c r="BK32" s="82">
        <f t="shared" si="38"/>
        <v>0</v>
      </c>
      <c r="BL32" s="82">
        <f t="shared" si="38"/>
        <v>0</v>
      </c>
      <c r="BM32" s="82">
        <f t="shared" si="38"/>
        <v>0</v>
      </c>
      <c r="BN32" s="82">
        <f t="shared" si="38"/>
        <v>0</v>
      </c>
      <c r="BO32" s="82">
        <f t="shared" si="38"/>
        <v>0</v>
      </c>
      <c r="BP32" s="82">
        <f t="shared" si="38"/>
        <v>0</v>
      </c>
      <c r="BQ32" s="82">
        <f t="shared" si="38"/>
        <v>0</v>
      </c>
      <c r="BR32" s="82">
        <f t="shared" si="38"/>
        <v>0</v>
      </c>
      <c r="BS32" s="82">
        <f t="shared" si="38"/>
        <v>0</v>
      </c>
      <c r="BT32" s="82">
        <f t="shared" si="38"/>
        <v>0</v>
      </c>
      <c r="BU32" s="82">
        <f t="shared" si="38"/>
        <v>0</v>
      </c>
      <c r="BV32" s="82">
        <f t="shared" si="38"/>
        <v>0</v>
      </c>
      <c r="BW32" s="82">
        <f t="shared" ref="BW32:EB32" si="39">BW30-BW31</f>
        <v>0</v>
      </c>
      <c r="BX32" s="82">
        <f t="shared" si="39"/>
        <v>0</v>
      </c>
      <c r="BY32" s="82">
        <f t="shared" si="39"/>
        <v>0</v>
      </c>
      <c r="BZ32" s="82">
        <f t="shared" si="39"/>
        <v>0</v>
      </c>
      <c r="CA32" s="82">
        <f t="shared" si="39"/>
        <v>0</v>
      </c>
      <c r="CB32" s="82">
        <f t="shared" si="39"/>
        <v>0</v>
      </c>
      <c r="CC32" s="82">
        <f t="shared" si="39"/>
        <v>0</v>
      </c>
      <c r="CD32" s="82">
        <f t="shared" si="39"/>
        <v>0</v>
      </c>
      <c r="CE32" s="82">
        <f t="shared" si="39"/>
        <v>0</v>
      </c>
      <c r="CF32" s="82">
        <f t="shared" si="39"/>
        <v>0</v>
      </c>
      <c r="CG32" s="82">
        <f t="shared" si="39"/>
        <v>0</v>
      </c>
      <c r="CH32" s="82">
        <f t="shared" si="39"/>
        <v>0</v>
      </c>
      <c r="CI32" s="82">
        <f t="shared" si="39"/>
        <v>0</v>
      </c>
      <c r="CJ32" s="82">
        <f t="shared" si="39"/>
        <v>0</v>
      </c>
      <c r="CK32" s="82">
        <f t="shared" si="39"/>
        <v>0</v>
      </c>
      <c r="CL32" s="82">
        <f t="shared" si="39"/>
        <v>0</v>
      </c>
      <c r="CM32" s="82">
        <f t="shared" si="39"/>
        <v>0</v>
      </c>
      <c r="CN32" s="82">
        <f t="shared" si="39"/>
        <v>0</v>
      </c>
      <c r="CO32" s="82">
        <f t="shared" si="39"/>
        <v>0</v>
      </c>
      <c r="CP32" s="82">
        <f t="shared" si="39"/>
        <v>0</v>
      </c>
      <c r="CQ32" s="82">
        <f t="shared" si="39"/>
        <v>0</v>
      </c>
      <c r="CR32" s="82">
        <f t="shared" si="39"/>
        <v>0</v>
      </c>
      <c r="CS32" s="82">
        <f t="shared" si="39"/>
        <v>0</v>
      </c>
      <c r="CT32" s="82">
        <f t="shared" si="39"/>
        <v>0</v>
      </c>
      <c r="CU32" s="82">
        <f t="shared" si="39"/>
        <v>0</v>
      </c>
      <c r="CV32" s="82">
        <f t="shared" si="39"/>
        <v>0</v>
      </c>
      <c r="CW32" s="82">
        <f t="shared" si="39"/>
        <v>0</v>
      </c>
      <c r="CX32" s="82">
        <f t="shared" si="39"/>
        <v>0</v>
      </c>
      <c r="CY32" s="82">
        <f t="shared" si="39"/>
        <v>0</v>
      </c>
      <c r="CZ32" s="82">
        <f t="shared" si="39"/>
        <v>0</v>
      </c>
      <c r="DA32" s="82">
        <f t="shared" si="39"/>
        <v>0</v>
      </c>
      <c r="DB32" s="82">
        <f t="shared" si="39"/>
        <v>0</v>
      </c>
      <c r="DC32" s="82">
        <f t="shared" si="39"/>
        <v>0</v>
      </c>
      <c r="DD32" s="82">
        <f t="shared" si="39"/>
        <v>0</v>
      </c>
      <c r="DE32" s="82">
        <f t="shared" si="39"/>
        <v>0</v>
      </c>
      <c r="DF32" s="82">
        <f t="shared" si="39"/>
        <v>0</v>
      </c>
      <c r="DG32" s="82">
        <f t="shared" si="39"/>
        <v>0</v>
      </c>
      <c r="DH32" s="82">
        <f t="shared" si="39"/>
        <v>0</v>
      </c>
      <c r="DI32" s="82">
        <f t="shared" si="39"/>
        <v>0</v>
      </c>
      <c r="DJ32" s="82">
        <f t="shared" si="39"/>
        <v>0</v>
      </c>
      <c r="DK32" s="82">
        <f t="shared" si="39"/>
        <v>0</v>
      </c>
      <c r="DL32" s="82">
        <f t="shared" si="39"/>
        <v>0</v>
      </c>
      <c r="DM32" s="82">
        <f t="shared" si="39"/>
        <v>0</v>
      </c>
      <c r="DN32" s="82">
        <f t="shared" si="39"/>
        <v>0</v>
      </c>
      <c r="DO32" s="82">
        <f t="shared" si="39"/>
        <v>0</v>
      </c>
      <c r="DP32" s="82">
        <f t="shared" si="39"/>
        <v>0</v>
      </c>
      <c r="DQ32" s="82">
        <f t="shared" si="39"/>
        <v>0</v>
      </c>
      <c r="DR32" s="82">
        <f t="shared" si="39"/>
        <v>0</v>
      </c>
      <c r="DS32" s="82">
        <f t="shared" si="39"/>
        <v>0</v>
      </c>
      <c r="DT32" s="82">
        <f t="shared" si="39"/>
        <v>0</v>
      </c>
      <c r="DU32" s="82">
        <f t="shared" si="39"/>
        <v>0</v>
      </c>
      <c r="DV32" s="82">
        <f t="shared" si="39"/>
        <v>0</v>
      </c>
      <c r="DW32" s="82">
        <f t="shared" si="39"/>
        <v>0</v>
      </c>
      <c r="DX32" s="82">
        <f t="shared" si="39"/>
        <v>0</v>
      </c>
      <c r="DY32" s="82">
        <f t="shared" si="39"/>
        <v>0</v>
      </c>
      <c r="DZ32" s="82">
        <f t="shared" si="39"/>
        <v>0</v>
      </c>
      <c r="EA32" s="82">
        <f t="shared" si="39"/>
        <v>0</v>
      </c>
      <c r="EB32" s="82">
        <f t="shared" si="39"/>
        <v>0</v>
      </c>
    </row>
    <row r="33" spans="2:132" outlineLevel="1" x14ac:dyDescent="0.25">
      <c r="C33" s="318" t="s">
        <v>557</v>
      </c>
      <c r="D33" s="31">
        <f>Costs!$N$39</f>
        <v>0</v>
      </c>
      <c r="G33" s="52" t="s">
        <v>220</v>
      </c>
      <c r="H33" s="29"/>
      <c r="J33" s="312">
        <f>$D33</f>
        <v>0</v>
      </c>
      <c r="K33" s="312">
        <f t="shared" ref="K33:BU33" si="40">$D33</f>
        <v>0</v>
      </c>
      <c r="L33" s="312">
        <f t="shared" si="40"/>
        <v>0</v>
      </c>
      <c r="M33" s="312">
        <f t="shared" si="40"/>
        <v>0</v>
      </c>
      <c r="N33" s="312">
        <f t="shared" si="40"/>
        <v>0</v>
      </c>
      <c r="O33" s="312">
        <f t="shared" si="40"/>
        <v>0</v>
      </c>
      <c r="P33" s="312">
        <f t="shared" si="40"/>
        <v>0</v>
      </c>
      <c r="Q33" s="312">
        <f t="shared" si="40"/>
        <v>0</v>
      </c>
      <c r="R33" s="312">
        <f t="shared" si="40"/>
        <v>0</v>
      </c>
      <c r="S33" s="312">
        <f t="shared" si="40"/>
        <v>0</v>
      </c>
      <c r="T33" s="312">
        <f t="shared" si="40"/>
        <v>0</v>
      </c>
      <c r="U33" s="312">
        <f t="shared" si="40"/>
        <v>0</v>
      </c>
      <c r="V33" s="312">
        <f t="shared" si="40"/>
        <v>0</v>
      </c>
      <c r="W33" s="312">
        <f t="shared" si="40"/>
        <v>0</v>
      </c>
      <c r="X33" s="312">
        <f t="shared" si="40"/>
        <v>0</v>
      </c>
      <c r="Y33" s="312">
        <f t="shared" si="40"/>
        <v>0</v>
      </c>
      <c r="Z33" s="312">
        <f t="shared" si="40"/>
        <v>0</v>
      </c>
      <c r="AA33" s="312">
        <f t="shared" si="40"/>
        <v>0</v>
      </c>
      <c r="AB33" s="312">
        <f t="shared" si="40"/>
        <v>0</v>
      </c>
      <c r="AC33" s="312">
        <f t="shared" si="40"/>
        <v>0</v>
      </c>
      <c r="AD33" s="312">
        <f t="shared" si="40"/>
        <v>0</v>
      </c>
      <c r="AE33" s="312">
        <f t="shared" si="40"/>
        <v>0</v>
      </c>
      <c r="AF33" s="312">
        <f t="shared" si="40"/>
        <v>0</v>
      </c>
      <c r="AG33" s="312">
        <f t="shared" si="40"/>
        <v>0</v>
      </c>
      <c r="AH33" s="312">
        <f t="shared" si="40"/>
        <v>0</v>
      </c>
      <c r="AI33" s="312">
        <f t="shared" si="40"/>
        <v>0</v>
      </c>
      <c r="AJ33" s="312">
        <f t="shared" si="40"/>
        <v>0</v>
      </c>
      <c r="AK33" s="312">
        <f t="shared" si="40"/>
        <v>0</v>
      </c>
      <c r="AL33" s="312">
        <f t="shared" si="40"/>
        <v>0</v>
      </c>
      <c r="AM33" s="312">
        <f t="shared" si="40"/>
        <v>0</v>
      </c>
      <c r="AN33" s="312">
        <f t="shared" si="40"/>
        <v>0</v>
      </c>
      <c r="AO33" s="312">
        <f t="shared" si="40"/>
        <v>0</v>
      </c>
      <c r="AP33" s="312">
        <f t="shared" si="40"/>
        <v>0</v>
      </c>
      <c r="AQ33" s="312">
        <f t="shared" si="40"/>
        <v>0</v>
      </c>
      <c r="AR33" s="312">
        <f t="shared" si="40"/>
        <v>0</v>
      </c>
      <c r="AS33" s="312">
        <f t="shared" si="40"/>
        <v>0</v>
      </c>
      <c r="AT33" s="312">
        <f t="shared" si="40"/>
        <v>0</v>
      </c>
      <c r="AU33" s="312">
        <f t="shared" si="40"/>
        <v>0</v>
      </c>
      <c r="AV33" s="312">
        <f t="shared" si="40"/>
        <v>0</v>
      </c>
      <c r="AW33" s="312">
        <f t="shared" si="40"/>
        <v>0</v>
      </c>
      <c r="AX33" s="312">
        <f t="shared" si="40"/>
        <v>0</v>
      </c>
      <c r="AY33" s="312">
        <f t="shared" si="40"/>
        <v>0</v>
      </c>
      <c r="AZ33" s="312">
        <f t="shared" si="40"/>
        <v>0</v>
      </c>
      <c r="BA33" s="312">
        <f t="shared" si="40"/>
        <v>0</v>
      </c>
      <c r="BB33" s="312">
        <f t="shared" si="40"/>
        <v>0</v>
      </c>
      <c r="BC33" s="312">
        <f t="shared" si="40"/>
        <v>0</v>
      </c>
      <c r="BD33" s="312">
        <f t="shared" si="40"/>
        <v>0</v>
      </c>
      <c r="BE33" s="312">
        <f t="shared" si="40"/>
        <v>0</v>
      </c>
      <c r="BF33" s="312">
        <f t="shared" si="40"/>
        <v>0</v>
      </c>
      <c r="BG33" s="312">
        <f t="shared" si="40"/>
        <v>0</v>
      </c>
      <c r="BH33" s="312">
        <f t="shared" si="40"/>
        <v>0</v>
      </c>
      <c r="BI33" s="312">
        <f t="shared" si="40"/>
        <v>0</v>
      </c>
      <c r="BJ33" s="312">
        <f t="shared" si="40"/>
        <v>0</v>
      </c>
      <c r="BK33" s="312">
        <f t="shared" si="40"/>
        <v>0</v>
      </c>
      <c r="BL33" s="312">
        <f t="shared" si="40"/>
        <v>0</v>
      </c>
      <c r="BM33" s="312">
        <f t="shared" si="40"/>
        <v>0</v>
      </c>
      <c r="BN33" s="312">
        <f t="shared" si="40"/>
        <v>0</v>
      </c>
      <c r="BO33" s="312">
        <f t="shared" si="40"/>
        <v>0</v>
      </c>
      <c r="BP33" s="312">
        <f t="shared" si="40"/>
        <v>0</v>
      </c>
      <c r="BQ33" s="312">
        <f t="shared" si="40"/>
        <v>0</v>
      </c>
      <c r="BR33" s="312">
        <f t="shared" si="40"/>
        <v>0</v>
      </c>
      <c r="BS33" s="312">
        <f t="shared" si="40"/>
        <v>0</v>
      </c>
      <c r="BT33" s="312">
        <f t="shared" si="40"/>
        <v>0</v>
      </c>
      <c r="BU33" s="312">
        <f t="shared" si="40"/>
        <v>0</v>
      </c>
      <c r="BV33" s="312">
        <f t="shared" ref="BV33" si="41">$D33</f>
        <v>0</v>
      </c>
      <c r="BW33" s="312">
        <f t="shared" ref="BW33:EB33" si="42">$D33</f>
        <v>0</v>
      </c>
      <c r="BX33" s="312">
        <f t="shared" si="42"/>
        <v>0</v>
      </c>
      <c r="BY33" s="312">
        <f t="shared" si="42"/>
        <v>0</v>
      </c>
      <c r="BZ33" s="312">
        <f t="shared" si="42"/>
        <v>0</v>
      </c>
      <c r="CA33" s="312">
        <f t="shared" si="42"/>
        <v>0</v>
      </c>
      <c r="CB33" s="312">
        <f t="shared" si="42"/>
        <v>0</v>
      </c>
      <c r="CC33" s="312">
        <f t="shared" si="42"/>
        <v>0</v>
      </c>
      <c r="CD33" s="312">
        <f t="shared" si="42"/>
        <v>0</v>
      </c>
      <c r="CE33" s="312">
        <f t="shared" si="42"/>
        <v>0</v>
      </c>
      <c r="CF33" s="312">
        <f t="shared" si="42"/>
        <v>0</v>
      </c>
      <c r="CG33" s="312">
        <f t="shared" si="42"/>
        <v>0</v>
      </c>
      <c r="CH33" s="312">
        <f t="shared" si="42"/>
        <v>0</v>
      </c>
      <c r="CI33" s="312">
        <f t="shared" si="42"/>
        <v>0</v>
      </c>
      <c r="CJ33" s="312">
        <f t="shared" si="42"/>
        <v>0</v>
      </c>
      <c r="CK33" s="312">
        <f t="shared" si="42"/>
        <v>0</v>
      </c>
      <c r="CL33" s="312">
        <f t="shared" si="42"/>
        <v>0</v>
      </c>
      <c r="CM33" s="312">
        <f t="shared" si="42"/>
        <v>0</v>
      </c>
      <c r="CN33" s="312">
        <f t="shared" si="42"/>
        <v>0</v>
      </c>
      <c r="CO33" s="312">
        <f t="shared" si="42"/>
        <v>0</v>
      </c>
      <c r="CP33" s="312">
        <f t="shared" si="42"/>
        <v>0</v>
      </c>
      <c r="CQ33" s="312">
        <f t="shared" si="42"/>
        <v>0</v>
      </c>
      <c r="CR33" s="312">
        <f t="shared" si="42"/>
        <v>0</v>
      </c>
      <c r="CS33" s="312">
        <f t="shared" si="42"/>
        <v>0</v>
      </c>
      <c r="CT33" s="312">
        <f t="shared" si="42"/>
        <v>0</v>
      </c>
      <c r="CU33" s="312">
        <f t="shared" si="42"/>
        <v>0</v>
      </c>
      <c r="CV33" s="312">
        <f t="shared" si="42"/>
        <v>0</v>
      </c>
      <c r="CW33" s="312">
        <f t="shared" si="42"/>
        <v>0</v>
      </c>
      <c r="CX33" s="312">
        <f t="shared" si="42"/>
        <v>0</v>
      </c>
      <c r="CY33" s="312">
        <f t="shared" si="42"/>
        <v>0</v>
      </c>
      <c r="CZ33" s="312">
        <f t="shared" si="42"/>
        <v>0</v>
      </c>
      <c r="DA33" s="312">
        <f t="shared" si="42"/>
        <v>0</v>
      </c>
      <c r="DB33" s="312">
        <f t="shared" si="42"/>
        <v>0</v>
      </c>
      <c r="DC33" s="312">
        <f t="shared" si="42"/>
        <v>0</v>
      </c>
      <c r="DD33" s="312">
        <f t="shared" si="42"/>
        <v>0</v>
      </c>
      <c r="DE33" s="312">
        <f t="shared" si="42"/>
        <v>0</v>
      </c>
      <c r="DF33" s="312">
        <f t="shared" si="42"/>
        <v>0</v>
      </c>
      <c r="DG33" s="312">
        <f t="shared" si="42"/>
        <v>0</v>
      </c>
      <c r="DH33" s="312">
        <f t="shared" si="42"/>
        <v>0</v>
      </c>
      <c r="DI33" s="312">
        <f t="shared" si="42"/>
        <v>0</v>
      </c>
      <c r="DJ33" s="312">
        <f t="shared" si="42"/>
        <v>0</v>
      </c>
      <c r="DK33" s="312">
        <f t="shared" si="42"/>
        <v>0</v>
      </c>
      <c r="DL33" s="312">
        <f t="shared" si="42"/>
        <v>0</v>
      </c>
      <c r="DM33" s="312">
        <f t="shared" si="42"/>
        <v>0</v>
      </c>
      <c r="DN33" s="312">
        <f t="shared" si="42"/>
        <v>0</v>
      </c>
      <c r="DO33" s="312">
        <f t="shared" si="42"/>
        <v>0</v>
      </c>
      <c r="DP33" s="312">
        <f t="shared" si="42"/>
        <v>0</v>
      </c>
      <c r="DQ33" s="312">
        <f t="shared" si="42"/>
        <v>0</v>
      </c>
      <c r="DR33" s="312">
        <f t="shared" si="42"/>
        <v>0</v>
      </c>
      <c r="DS33" s="312">
        <f t="shared" si="42"/>
        <v>0</v>
      </c>
      <c r="DT33" s="312">
        <f t="shared" si="42"/>
        <v>0</v>
      </c>
      <c r="DU33" s="312">
        <f t="shared" si="42"/>
        <v>0</v>
      </c>
      <c r="DV33" s="312">
        <f t="shared" si="42"/>
        <v>0</v>
      </c>
      <c r="DW33" s="312">
        <f t="shared" si="42"/>
        <v>0</v>
      </c>
      <c r="DX33" s="312">
        <f t="shared" si="42"/>
        <v>0</v>
      </c>
      <c r="DY33" s="312">
        <f t="shared" si="42"/>
        <v>0</v>
      </c>
      <c r="DZ33" s="312">
        <f t="shared" si="42"/>
        <v>0</v>
      </c>
      <c r="EA33" s="312">
        <f t="shared" si="42"/>
        <v>0</v>
      </c>
      <c r="EB33" s="312">
        <f t="shared" si="42"/>
        <v>0</v>
      </c>
    </row>
    <row r="34" spans="2:132" outlineLevel="1" x14ac:dyDescent="0.25">
      <c r="C34" s="327" t="s">
        <v>514</v>
      </c>
      <c r="D34" s="38"/>
      <c r="E34" s="38"/>
      <c r="F34" s="38"/>
      <c r="G34" s="55" t="s">
        <v>220</v>
      </c>
      <c r="H34" s="316">
        <f t="shared" ref="H34" si="43">SUM(J34:EB34)</f>
        <v>0</v>
      </c>
      <c r="I34" s="38"/>
      <c r="J34" s="314">
        <f>J27*J31*J33</f>
        <v>0</v>
      </c>
      <c r="K34" s="314">
        <f t="shared" ref="K34:BV34" si="44">K27*K31*K33</f>
        <v>0</v>
      </c>
      <c r="L34" s="314">
        <f t="shared" si="44"/>
        <v>0</v>
      </c>
      <c r="M34" s="314">
        <f t="shared" si="44"/>
        <v>0</v>
      </c>
      <c r="N34" s="314">
        <f t="shared" si="44"/>
        <v>0</v>
      </c>
      <c r="O34" s="314">
        <f t="shared" si="44"/>
        <v>0</v>
      </c>
      <c r="P34" s="314">
        <f t="shared" si="44"/>
        <v>0</v>
      </c>
      <c r="Q34" s="314">
        <f t="shared" si="44"/>
        <v>0</v>
      </c>
      <c r="R34" s="314">
        <f t="shared" si="44"/>
        <v>0</v>
      </c>
      <c r="S34" s="314">
        <f t="shared" si="44"/>
        <v>0</v>
      </c>
      <c r="T34" s="314">
        <f t="shared" si="44"/>
        <v>0</v>
      </c>
      <c r="U34" s="314">
        <f t="shared" si="44"/>
        <v>0</v>
      </c>
      <c r="V34" s="314">
        <f t="shared" si="44"/>
        <v>0</v>
      </c>
      <c r="W34" s="314">
        <f t="shared" si="44"/>
        <v>0</v>
      </c>
      <c r="X34" s="314">
        <f t="shared" si="44"/>
        <v>0</v>
      </c>
      <c r="Y34" s="314">
        <f t="shared" si="44"/>
        <v>0</v>
      </c>
      <c r="Z34" s="314">
        <f t="shared" si="44"/>
        <v>0</v>
      </c>
      <c r="AA34" s="314">
        <f t="shared" si="44"/>
        <v>0</v>
      </c>
      <c r="AB34" s="314">
        <f t="shared" si="44"/>
        <v>0</v>
      </c>
      <c r="AC34" s="314">
        <f t="shared" si="44"/>
        <v>0</v>
      </c>
      <c r="AD34" s="314">
        <f t="shared" si="44"/>
        <v>0</v>
      </c>
      <c r="AE34" s="314">
        <f t="shared" si="44"/>
        <v>0</v>
      </c>
      <c r="AF34" s="314">
        <f t="shared" si="44"/>
        <v>0</v>
      </c>
      <c r="AG34" s="314">
        <f t="shared" si="44"/>
        <v>0</v>
      </c>
      <c r="AH34" s="314">
        <f t="shared" si="44"/>
        <v>0</v>
      </c>
      <c r="AI34" s="314">
        <f t="shared" si="44"/>
        <v>0</v>
      </c>
      <c r="AJ34" s="314">
        <f t="shared" si="44"/>
        <v>0</v>
      </c>
      <c r="AK34" s="314">
        <f t="shared" si="44"/>
        <v>0</v>
      </c>
      <c r="AL34" s="314">
        <f t="shared" si="44"/>
        <v>0</v>
      </c>
      <c r="AM34" s="314">
        <f t="shared" si="44"/>
        <v>0</v>
      </c>
      <c r="AN34" s="314">
        <f t="shared" si="44"/>
        <v>0</v>
      </c>
      <c r="AO34" s="314">
        <f t="shared" si="44"/>
        <v>0</v>
      </c>
      <c r="AP34" s="314">
        <f t="shared" si="44"/>
        <v>0</v>
      </c>
      <c r="AQ34" s="314">
        <f t="shared" si="44"/>
        <v>0</v>
      </c>
      <c r="AR34" s="314">
        <f t="shared" si="44"/>
        <v>0</v>
      </c>
      <c r="AS34" s="314">
        <f t="shared" si="44"/>
        <v>0</v>
      </c>
      <c r="AT34" s="314">
        <f t="shared" si="44"/>
        <v>0</v>
      </c>
      <c r="AU34" s="314">
        <f t="shared" si="44"/>
        <v>0</v>
      </c>
      <c r="AV34" s="314">
        <f t="shared" si="44"/>
        <v>0</v>
      </c>
      <c r="AW34" s="314">
        <f t="shared" si="44"/>
        <v>0</v>
      </c>
      <c r="AX34" s="314">
        <f t="shared" si="44"/>
        <v>0</v>
      </c>
      <c r="AY34" s="314">
        <f t="shared" si="44"/>
        <v>0</v>
      </c>
      <c r="AZ34" s="314">
        <f t="shared" si="44"/>
        <v>0</v>
      </c>
      <c r="BA34" s="314">
        <f t="shared" si="44"/>
        <v>0</v>
      </c>
      <c r="BB34" s="314">
        <f t="shared" si="44"/>
        <v>0</v>
      </c>
      <c r="BC34" s="314">
        <f t="shared" si="44"/>
        <v>0</v>
      </c>
      <c r="BD34" s="314">
        <f t="shared" si="44"/>
        <v>0</v>
      </c>
      <c r="BE34" s="314">
        <f t="shared" si="44"/>
        <v>0</v>
      </c>
      <c r="BF34" s="314">
        <f t="shared" si="44"/>
        <v>0</v>
      </c>
      <c r="BG34" s="314">
        <f t="shared" si="44"/>
        <v>0</v>
      </c>
      <c r="BH34" s="314">
        <f t="shared" si="44"/>
        <v>0</v>
      </c>
      <c r="BI34" s="314">
        <f t="shared" si="44"/>
        <v>0</v>
      </c>
      <c r="BJ34" s="314">
        <f t="shared" si="44"/>
        <v>0</v>
      </c>
      <c r="BK34" s="314">
        <f t="shared" si="44"/>
        <v>0</v>
      </c>
      <c r="BL34" s="314">
        <f t="shared" si="44"/>
        <v>0</v>
      </c>
      <c r="BM34" s="314">
        <f t="shared" si="44"/>
        <v>0</v>
      </c>
      <c r="BN34" s="314">
        <f t="shared" si="44"/>
        <v>0</v>
      </c>
      <c r="BO34" s="314">
        <f t="shared" si="44"/>
        <v>0</v>
      </c>
      <c r="BP34" s="314">
        <f t="shared" si="44"/>
        <v>0</v>
      </c>
      <c r="BQ34" s="314">
        <f t="shared" si="44"/>
        <v>0</v>
      </c>
      <c r="BR34" s="314">
        <f t="shared" si="44"/>
        <v>0</v>
      </c>
      <c r="BS34" s="314">
        <f t="shared" si="44"/>
        <v>0</v>
      </c>
      <c r="BT34" s="314">
        <f t="shared" si="44"/>
        <v>0</v>
      </c>
      <c r="BU34" s="314">
        <f t="shared" si="44"/>
        <v>0</v>
      </c>
      <c r="BV34" s="314">
        <f t="shared" si="44"/>
        <v>0</v>
      </c>
      <c r="BW34" s="314">
        <f t="shared" ref="BW34:EB34" si="45">BW27*BW31*BW33</f>
        <v>0</v>
      </c>
      <c r="BX34" s="314">
        <f t="shared" si="45"/>
        <v>0</v>
      </c>
      <c r="BY34" s="314">
        <f t="shared" si="45"/>
        <v>0</v>
      </c>
      <c r="BZ34" s="314">
        <f t="shared" si="45"/>
        <v>0</v>
      </c>
      <c r="CA34" s="314">
        <f t="shared" si="45"/>
        <v>0</v>
      </c>
      <c r="CB34" s="314">
        <f t="shared" si="45"/>
        <v>0</v>
      </c>
      <c r="CC34" s="314">
        <f t="shared" si="45"/>
        <v>0</v>
      </c>
      <c r="CD34" s="314">
        <f t="shared" si="45"/>
        <v>0</v>
      </c>
      <c r="CE34" s="314">
        <f t="shared" si="45"/>
        <v>0</v>
      </c>
      <c r="CF34" s="314">
        <f t="shared" si="45"/>
        <v>0</v>
      </c>
      <c r="CG34" s="314">
        <f t="shared" si="45"/>
        <v>0</v>
      </c>
      <c r="CH34" s="314">
        <f t="shared" si="45"/>
        <v>0</v>
      </c>
      <c r="CI34" s="314">
        <f t="shared" si="45"/>
        <v>0</v>
      </c>
      <c r="CJ34" s="314">
        <f t="shared" si="45"/>
        <v>0</v>
      </c>
      <c r="CK34" s="314">
        <f t="shared" si="45"/>
        <v>0</v>
      </c>
      <c r="CL34" s="314">
        <f t="shared" si="45"/>
        <v>0</v>
      </c>
      <c r="CM34" s="314">
        <f t="shared" si="45"/>
        <v>0</v>
      </c>
      <c r="CN34" s="314">
        <f t="shared" si="45"/>
        <v>0</v>
      </c>
      <c r="CO34" s="314">
        <f t="shared" si="45"/>
        <v>0</v>
      </c>
      <c r="CP34" s="314">
        <f t="shared" si="45"/>
        <v>0</v>
      </c>
      <c r="CQ34" s="314">
        <f t="shared" si="45"/>
        <v>0</v>
      </c>
      <c r="CR34" s="314">
        <f t="shared" si="45"/>
        <v>0</v>
      </c>
      <c r="CS34" s="314">
        <f t="shared" si="45"/>
        <v>0</v>
      </c>
      <c r="CT34" s="314">
        <f t="shared" si="45"/>
        <v>0</v>
      </c>
      <c r="CU34" s="314">
        <f t="shared" si="45"/>
        <v>0</v>
      </c>
      <c r="CV34" s="314">
        <f t="shared" si="45"/>
        <v>0</v>
      </c>
      <c r="CW34" s="314">
        <f t="shared" si="45"/>
        <v>0</v>
      </c>
      <c r="CX34" s="314">
        <f t="shared" si="45"/>
        <v>0</v>
      </c>
      <c r="CY34" s="314">
        <f t="shared" si="45"/>
        <v>0</v>
      </c>
      <c r="CZ34" s="314">
        <f t="shared" si="45"/>
        <v>0</v>
      </c>
      <c r="DA34" s="314">
        <f t="shared" si="45"/>
        <v>0</v>
      </c>
      <c r="DB34" s="314">
        <f t="shared" si="45"/>
        <v>0</v>
      </c>
      <c r="DC34" s="314">
        <f t="shared" si="45"/>
        <v>0</v>
      </c>
      <c r="DD34" s="314">
        <f t="shared" si="45"/>
        <v>0</v>
      </c>
      <c r="DE34" s="314">
        <f t="shared" si="45"/>
        <v>0</v>
      </c>
      <c r="DF34" s="314">
        <f t="shared" si="45"/>
        <v>0</v>
      </c>
      <c r="DG34" s="314">
        <f t="shared" si="45"/>
        <v>0</v>
      </c>
      <c r="DH34" s="314">
        <f t="shared" si="45"/>
        <v>0</v>
      </c>
      <c r="DI34" s="314">
        <f t="shared" si="45"/>
        <v>0</v>
      </c>
      <c r="DJ34" s="314">
        <f t="shared" si="45"/>
        <v>0</v>
      </c>
      <c r="DK34" s="314">
        <f t="shared" si="45"/>
        <v>0</v>
      </c>
      <c r="DL34" s="314">
        <f t="shared" si="45"/>
        <v>0</v>
      </c>
      <c r="DM34" s="314">
        <f t="shared" si="45"/>
        <v>0</v>
      </c>
      <c r="DN34" s="314">
        <f t="shared" si="45"/>
        <v>0</v>
      </c>
      <c r="DO34" s="314">
        <f t="shared" si="45"/>
        <v>0</v>
      </c>
      <c r="DP34" s="314">
        <f t="shared" si="45"/>
        <v>0</v>
      </c>
      <c r="DQ34" s="314">
        <f t="shared" si="45"/>
        <v>0</v>
      </c>
      <c r="DR34" s="314">
        <f t="shared" si="45"/>
        <v>0</v>
      </c>
      <c r="DS34" s="314">
        <f t="shared" si="45"/>
        <v>0</v>
      </c>
      <c r="DT34" s="314">
        <f t="shared" si="45"/>
        <v>0</v>
      </c>
      <c r="DU34" s="314">
        <f t="shared" si="45"/>
        <v>0</v>
      </c>
      <c r="DV34" s="314">
        <f t="shared" si="45"/>
        <v>0</v>
      </c>
      <c r="DW34" s="314">
        <f t="shared" si="45"/>
        <v>0</v>
      </c>
      <c r="DX34" s="314">
        <f t="shared" si="45"/>
        <v>0</v>
      </c>
      <c r="DY34" s="314">
        <f t="shared" si="45"/>
        <v>0</v>
      </c>
      <c r="DZ34" s="314">
        <f t="shared" si="45"/>
        <v>0</v>
      </c>
      <c r="EA34" s="314">
        <f t="shared" si="45"/>
        <v>0</v>
      </c>
      <c r="EB34" s="314">
        <f t="shared" si="45"/>
        <v>0</v>
      </c>
    </row>
    <row r="35" spans="2:132" outlineLevel="1" x14ac:dyDescent="0.25">
      <c r="C35" s="324" t="s">
        <v>417</v>
      </c>
      <c r="D35" s="34"/>
      <c r="E35" s="34"/>
      <c r="F35" s="34"/>
      <c r="G35" s="67" t="s">
        <v>215</v>
      </c>
      <c r="H35" s="34"/>
      <c r="I35" s="34"/>
      <c r="J35" s="126">
        <f>J$13</f>
        <v>1</v>
      </c>
      <c r="K35" s="126">
        <f t="shared" ref="K35:BV35" si="46">K$13</f>
        <v>1.0026792493128671</v>
      </c>
      <c r="L35" s="126">
        <f t="shared" si="46"/>
        <v>1.0056539350998608</v>
      </c>
      <c r="M35" s="126">
        <f t="shared" si="46"/>
        <v>1.0085410656939733</v>
      </c>
      <c r="N35" s="126">
        <f t="shared" si="46"/>
        <v>1.0114364849476103</v>
      </c>
      <c r="O35" s="126">
        <f t="shared" si="46"/>
        <v>1.0143402166566737</v>
      </c>
      <c r="P35" s="126">
        <f t="shared" si="46"/>
        <v>1.0172522846853813</v>
      </c>
      <c r="Q35" s="126">
        <f t="shared" si="46"/>
        <v>1.0201727129664624</v>
      </c>
      <c r="R35" s="126">
        <f t="shared" si="46"/>
        <v>1.0231015255013547</v>
      </c>
      <c r="S35" s="126">
        <f t="shared" si="46"/>
        <v>1.0260387463604019</v>
      </c>
      <c r="T35" s="126">
        <f t="shared" si="46"/>
        <v>1.028984399683051</v>
      </c>
      <c r="U35" s="126">
        <f t="shared" si="46"/>
        <v>1.0319385096780509</v>
      </c>
      <c r="V35" s="126">
        <f t="shared" si="46"/>
        <v>1.0349011006236515</v>
      </c>
      <c r="W35" s="126">
        <f t="shared" si="46"/>
        <v>1.0377730230388176</v>
      </c>
      <c r="X35" s="126">
        <f t="shared" si="46"/>
        <v>1.0408518228283561</v>
      </c>
      <c r="Y35" s="126">
        <f t="shared" si="46"/>
        <v>1.0438400029932626</v>
      </c>
      <c r="Z35" s="126">
        <f t="shared" si="46"/>
        <v>1.046836761920777</v>
      </c>
      <c r="AA35" s="126">
        <f t="shared" si="46"/>
        <v>1.0498421242396576</v>
      </c>
      <c r="AB35" s="126">
        <f t="shared" si="46"/>
        <v>1.05285611464937</v>
      </c>
      <c r="AC35" s="126">
        <f t="shared" si="46"/>
        <v>1.0558787579202888</v>
      </c>
      <c r="AD35" s="126">
        <f t="shared" si="46"/>
        <v>1.0589100788939025</v>
      </c>
      <c r="AE35" s="126">
        <f t="shared" si="46"/>
        <v>1.0619501024830165</v>
      </c>
      <c r="AF35" s="126">
        <f t="shared" si="46"/>
        <v>1.0649988536719583</v>
      </c>
      <c r="AG35" s="126">
        <f t="shared" si="46"/>
        <v>1.0680563575167832</v>
      </c>
      <c r="AH35" s="126">
        <f t="shared" si="46"/>
        <v>1.0711226391454798</v>
      </c>
      <c r="AI35" s="126">
        <f t="shared" si="46"/>
        <v>1.0739924437404067</v>
      </c>
      <c r="AJ35" s="126">
        <f t="shared" si="46"/>
        <v>1.0771786970311998</v>
      </c>
      <c r="AK35" s="126">
        <f t="shared" si="46"/>
        <v>1.0802711679727233</v>
      </c>
      <c r="AL35" s="126">
        <f t="shared" si="46"/>
        <v>1.0833725170851116</v>
      </c>
      <c r="AM35" s="126">
        <f t="shared" si="46"/>
        <v>1.0864827698566941</v>
      </c>
      <c r="AN35" s="126">
        <f t="shared" si="46"/>
        <v>1.0896019518489746</v>
      </c>
      <c r="AO35" s="126">
        <f t="shared" si="46"/>
        <v>1.0927300886968412</v>
      </c>
      <c r="AP35" s="126">
        <f t="shared" si="46"/>
        <v>1.0958672061087775</v>
      </c>
      <c r="AQ35" s="126">
        <f t="shared" si="46"/>
        <v>1.0990133298670732</v>
      </c>
      <c r="AR35" s="126">
        <f t="shared" si="46"/>
        <v>1.1021684858280367</v>
      </c>
      <c r="AS35" s="126">
        <f t="shared" si="46"/>
        <v>1.1053326999222071</v>
      </c>
      <c r="AT35" s="126">
        <f t="shared" si="46"/>
        <v>1.1085059981545673</v>
      </c>
      <c r="AU35" s="126">
        <f t="shared" si="46"/>
        <v>1.111475962088432</v>
      </c>
      <c r="AV35" s="126">
        <f t="shared" si="46"/>
        <v>1.1147734191259395</v>
      </c>
      <c r="AW35" s="126">
        <f t="shared" si="46"/>
        <v>1.1179738207069689</v>
      </c>
      <c r="AX35" s="126">
        <f t="shared" si="46"/>
        <v>1.1211834103167977</v>
      </c>
      <c r="AY35" s="126">
        <f t="shared" si="46"/>
        <v>1.1244022143333261</v>
      </c>
      <c r="AZ35" s="126">
        <f t="shared" si="46"/>
        <v>1.1276302592101826</v>
      </c>
      <c r="BA35" s="126">
        <f t="shared" si="46"/>
        <v>1.1308675714769412</v>
      </c>
      <c r="BB35" s="126">
        <f t="shared" si="46"/>
        <v>1.1341141777393395</v>
      </c>
      <c r="BC35" s="126">
        <f t="shared" si="46"/>
        <v>1.1373701046794982</v>
      </c>
      <c r="BD35" s="126">
        <f t="shared" si="46"/>
        <v>1.1406353790561385</v>
      </c>
      <c r="BE35" s="126">
        <f t="shared" si="46"/>
        <v>1.1439100277048042</v>
      </c>
      <c r="BF35" s="126">
        <f t="shared" si="46"/>
        <v>1.1471940775380809</v>
      </c>
      <c r="BG35" s="126">
        <f t="shared" si="46"/>
        <v>1.15026769648205</v>
      </c>
      <c r="BH35" s="126">
        <f t="shared" si="46"/>
        <v>1.1536802383994258</v>
      </c>
      <c r="BI35" s="126">
        <f t="shared" si="46"/>
        <v>1.1569923375180708</v>
      </c>
      <c r="BJ35" s="126">
        <f t="shared" si="46"/>
        <v>1.1603139453378331</v>
      </c>
      <c r="BK35" s="126">
        <f t="shared" si="46"/>
        <v>1.1636450891572303</v>
      </c>
      <c r="BL35" s="126">
        <f t="shared" si="46"/>
        <v>1.1669857963531516</v>
      </c>
      <c r="BM35" s="126">
        <f t="shared" si="46"/>
        <v>1.1703360943810825</v>
      </c>
      <c r="BN35" s="126">
        <f t="shared" si="46"/>
        <v>1.1736960107753303</v>
      </c>
      <c r="BO35" s="126">
        <f t="shared" si="46"/>
        <v>1.1770655731492505</v>
      </c>
      <c r="BP35" s="126">
        <f t="shared" si="46"/>
        <v>1.180444809195474</v>
      </c>
      <c r="BQ35" s="126">
        <f t="shared" si="46"/>
        <v>1.1838337466861339</v>
      </c>
      <c r="BR35" s="126">
        <f t="shared" si="46"/>
        <v>1.1872324134730949</v>
      </c>
      <c r="BS35" s="126">
        <f t="shared" si="46"/>
        <v>1.1905270658589224</v>
      </c>
      <c r="BT35" s="126">
        <f t="shared" si="46"/>
        <v>1.1940590467434065</v>
      </c>
      <c r="BU35" s="126">
        <f t="shared" si="46"/>
        <v>1.1974870693312041</v>
      </c>
      <c r="BV35" s="126">
        <f t="shared" si="46"/>
        <v>1.2009249334246579</v>
      </c>
      <c r="BW35" s="126">
        <f t="shared" ref="BW35:EB35" si="47">BW$13</f>
        <v>1.204372667277734</v>
      </c>
      <c r="BX35" s="126">
        <f t="shared" si="47"/>
        <v>1.2078302992255125</v>
      </c>
      <c r="BY35" s="126">
        <f t="shared" si="47"/>
        <v>1.2112978576844211</v>
      </c>
      <c r="BZ35" s="126">
        <f t="shared" si="47"/>
        <v>1.2147753711524676</v>
      </c>
      <c r="CA35" s="126">
        <f t="shared" si="47"/>
        <v>1.2182628682094752</v>
      </c>
      <c r="CB35" s="126">
        <f t="shared" si="47"/>
        <v>1.2217603775173165</v>
      </c>
      <c r="CC35" s="126">
        <f t="shared" si="47"/>
        <v>1.2252679278201495</v>
      </c>
      <c r="CD35" s="126">
        <f t="shared" si="47"/>
        <v>1.2287855479446541</v>
      </c>
      <c r="CE35" s="126">
        <f t="shared" si="47"/>
        <v>1.232077770779646</v>
      </c>
      <c r="CF35" s="126">
        <f t="shared" si="47"/>
        <v>1.23573302168438</v>
      </c>
      <c r="CG35" s="126">
        <f t="shared" si="47"/>
        <v>1.2392806860334544</v>
      </c>
      <c r="CH35" s="126">
        <f t="shared" si="47"/>
        <v>1.2428385353675644</v>
      </c>
      <c r="CI35" s="126">
        <f t="shared" si="47"/>
        <v>1.2464065989267703</v>
      </c>
      <c r="CJ35" s="126">
        <f t="shared" si="47"/>
        <v>1.2499849060350778</v>
      </c>
      <c r="CK35" s="126">
        <f t="shared" si="47"/>
        <v>1.2535734861006791</v>
      </c>
      <c r="CL35" s="126">
        <f t="shared" si="47"/>
        <v>1.257172368616194</v>
      </c>
      <c r="CM35" s="126">
        <f t="shared" si="47"/>
        <v>1.2607815831589126</v>
      </c>
      <c r="CN35" s="126">
        <f t="shared" si="47"/>
        <v>1.2644011593910389</v>
      </c>
      <c r="CO35" s="126">
        <f t="shared" si="47"/>
        <v>1.2680311270599336</v>
      </c>
      <c r="CP35" s="126">
        <f t="shared" si="47"/>
        <v>1.2716715159983594</v>
      </c>
      <c r="CQ35" s="126">
        <f t="shared" si="47"/>
        <v>1.2750786410337906</v>
      </c>
      <c r="CR35" s="126">
        <f t="shared" si="47"/>
        <v>1.2788614642181557</v>
      </c>
      <c r="CS35" s="126">
        <f t="shared" si="47"/>
        <v>1.2825329459576562</v>
      </c>
      <c r="CT35" s="126">
        <f t="shared" si="47"/>
        <v>1.2862149681493797</v>
      </c>
      <c r="CU35" s="126">
        <f t="shared" si="47"/>
        <v>1.289907561053897</v>
      </c>
      <c r="CV35" s="126">
        <f t="shared" si="47"/>
        <v>1.293610755018654</v>
      </c>
      <c r="CW35" s="126">
        <f t="shared" si="47"/>
        <v>1.2973245804782207</v>
      </c>
      <c r="CX35" s="126">
        <f t="shared" si="47"/>
        <v>1.3010490679545423</v>
      </c>
      <c r="CY35" s="126">
        <f t="shared" si="47"/>
        <v>1.304784248057189</v>
      </c>
      <c r="CZ35" s="126">
        <f t="shared" si="47"/>
        <v>1.3085301514836076</v>
      </c>
      <c r="DA35" s="126">
        <f t="shared" si="47"/>
        <v>1.3122868090193751</v>
      </c>
      <c r="DB35" s="126">
        <f t="shared" si="47"/>
        <v>1.3160542515384499</v>
      </c>
      <c r="DC35" s="126">
        <f t="shared" si="47"/>
        <v>1.3195802889875801</v>
      </c>
      <c r="DD35" s="126">
        <f t="shared" si="47"/>
        <v>1.323495136864544</v>
      </c>
      <c r="DE35" s="126">
        <f t="shared" si="47"/>
        <v>1.3272947573576725</v>
      </c>
      <c r="DF35" s="126">
        <f t="shared" si="47"/>
        <v>1.3311052861764079</v>
      </c>
      <c r="DG35" s="126">
        <f t="shared" si="47"/>
        <v>1.3349267546374479</v>
      </c>
      <c r="DH35" s="126">
        <f t="shared" si="47"/>
        <v>1.3387591941473977</v>
      </c>
      <c r="DI35" s="126">
        <f t="shared" si="47"/>
        <v>1.3426026362030277</v>
      </c>
      <c r="DJ35" s="126">
        <f t="shared" si="47"/>
        <v>1.3464571123915319</v>
      </c>
      <c r="DK35" s="126">
        <f t="shared" si="47"/>
        <v>1.3503226543907885</v>
      </c>
      <c r="DL35" s="126">
        <f t="shared" si="47"/>
        <v>1.3541992939696192</v>
      </c>
      <c r="DM35" s="126">
        <f t="shared" si="47"/>
        <v>1.358087062988051</v>
      </c>
      <c r="DN35" s="126">
        <f t="shared" si="47"/>
        <v>1.361985993397578</v>
      </c>
      <c r="DO35" s="126">
        <f t="shared" si="47"/>
        <v>1.3657655991021458</v>
      </c>
      <c r="DP35" s="126">
        <f t="shared" si="47"/>
        <v>1.3698174666548035</v>
      </c>
      <c r="DQ35" s="126">
        <f t="shared" si="47"/>
        <v>1.3737500738651915</v>
      </c>
      <c r="DR35" s="126">
        <f t="shared" si="47"/>
        <v>1.3776939711925826</v>
      </c>
      <c r="DS35" s="126">
        <f t="shared" si="47"/>
        <v>1.381649191049759</v>
      </c>
      <c r="DT35" s="126">
        <f t="shared" si="47"/>
        <v>1.385615765942557</v>
      </c>
      <c r="DU35" s="126">
        <f t="shared" si="47"/>
        <v>1.3895937284701338</v>
      </c>
      <c r="DV35" s="126">
        <f t="shared" si="47"/>
        <v>1.3935831113252357</v>
      </c>
      <c r="DW35" s="126">
        <f t="shared" si="47"/>
        <v>1.3975839472944662</v>
      </c>
      <c r="DX35" s="126">
        <f t="shared" si="47"/>
        <v>1.401596269258556</v>
      </c>
      <c r="DY35" s="126">
        <f t="shared" si="47"/>
        <v>1.4056201101926329</v>
      </c>
      <c r="DZ35" s="126">
        <f t="shared" si="47"/>
        <v>1.4096555031664932</v>
      </c>
      <c r="EA35" s="126">
        <f t="shared" si="47"/>
        <v>1.4134323217047313</v>
      </c>
      <c r="EB35" s="126">
        <f t="shared" si="47"/>
        <v>1.4176256038945581</v>
      </c>
    </row>
    <row r="36" spans="2:132" outlineLevel="1" x14ac:dyDescent="0.25">
      <c r="C36" s="321" t="s">
        <v>510</v>
      </c>
      <c r="D36" s="38"/>
      <c r="E36" s="38"/>
      <c r="F36" s="38"/>
      <c r="G36" s="52" t="s">
        <v>220</v>
      </c>
      <c r="H36" s="46">
        <f t="shared" ref="H36" si="48">SUM(J36:EB36)</f>
        <v>0</v>
      </c>
      <c r="I36" s="38"/>
      <c r="J36" s="82">
        <f>J34*J35</f>
        <v>0</v>
      </c>
      <c r="K36" s="82">
        <f t="shared" ref="K36" si="49">K34*K35</f>
        <v>0</v>
      </c>
      <c r="L36" s="82">
        <f t="shared" ref="L36" si="50">L34*L35</f>
        <v>0</v>
      </c>
      <c r="M36" s="82">
        <f t="shared" ref="M36" si="51">M34*M35</f>
        <v>0</v>
      </c>
      <c r="N36" s="82">
        <f t="shared" ref="N36" si="52">N34*N35</f>
        <v>0</v>
      </c>
      <c r="O36" s="82">
        <f t="shared" ref="O36" si="53">O34*O35</f>
        <v>0</v>
      </c>
      <c r="P36" s="82">
        <f t="shared" ref="P36" si="54">P34*P35</f>
        <v>0</v>
      </c>
      <c r="Q36" s="82">
        <f t="shared" ref="Q36" si="55">Q34*Q35</f>
        <v>0</v>
      </c>
      <c r="R36" s="82">
        <f t="shared" ref="R36" si="56">R34*R35</f>
        <v>0</v>
      </c>
      <c r="S36" s="82">
        <f t="shared" ref="S36" si="57">S34*S35</f>
        <v>0</v>
      </c>
      <c r="T36" s="82">
        <f t="shared" ref="T36" si="58">T34*T35</f>
        <v>0</v>
      </c>
      <c r="U36" s="82">
        <f t="shared" ref="U36" si="59">U34*U35</f>
        <v>0</v>
      </c>
      <c r="V36" s="82">
        <f t="shared" ref="V36" si="60">V34*V35</f>
        <v>0</v>
      </c>
      <c r="W36" s="82">
        <f t="shared" ref="W36" si="61">W34*W35</f>
        <v>0</v>
      </c>
      <c r="X36" s="82">
        <f t="shared" ref="X36" si="62">X34*X35</f>
        <v>0</v>
      </c>
      <c r="Y36" s="82">
        <f t="shared" ref="Y36" si="63">Y34*Y35</f>
        <v>0</v>
      </c>
      <c r="Z36" s="82">
        <f t="shared" ref="Z36" si="64">Z34*Z35</f>
        <v>0</v>
      </c>
      <c r="AA36" s="82">
        <f t="shared" ref="AA36" si="65">AA34*AA35</f>
        <v>0</v>
      </c>
      <c r="AB36" s="82">
        <f t="shared" ref="AB36" si="66">AB34*AB35</f>
        <v>0</v>
      </c>
      <c r="AC36" s="82">
        <f t="shared" ref="AC36" si="67">AC34*AC35</f>
        <v>0</v>
      </c>
      <c r="AD36" s="82">
        <f t="shared" ref="AD36" si="68">AD34*AD35</f>
        <v>0</v>
      </c>
      <c r="AE36" s="82">
        <f t="shared" ref="AE36" si="69">AE34*AE35</f>
        <v>0</v>
      </c>
      <c r="AF36" s="82">
        <f t="shared" ref="AF36" si="70">AF34*AF35</f>
        <v>0</v>
      </c>
      <c r="AG36" s="82">
        <f t="shared" ref="AG36" si="71">AG34*AG35</f>
        <v>0</v>
      </c>
      <c r="AH36" s="82">
        <f t="shared" ref="AH36" si="72">AH34*AH35</f>
        <v>0</v>
      </c>
      <c r="AI36" s="82">
        <f t="shared" ref="AI36" si="73">AI34*AI35</f>
        <v>0</v>
      </c>
      <c r="AJ36" s="82">
        <f t="shared" ref="AJ36" si="74">AJ34*AJ35</f>
        <v>0</v>
      </c>
      <c r="AK36" s="82">
        <f t="shared" ref="AK36" si="75">AK34*AK35</f>
        <v>0</v>
      </c>
      <c r="AL36" s="82">
        <f t="shared" ref="AL36" si="76">AL34*AL35</f>
        <v>0</v>
      </c>
      <c r="AM36" s="82">
        <f t="shared" ref="AM36" si="77">AM34*AM35</f>
        <v>0</v>
      </c>
      <c r="AN36" s="82">
        <f t="shared" ref="AN36" si="78">AN34*AN35</f>
        <v>0</v>
      </c>
      <c r="AO36" s="82">
        <f t="shared" ref="AO36" si="79">AO34*AO35</f>
        <v>0</v>
      </c>
      <c r="AP36" s="82">
        <f t="shared" ref="AP36" si="80">AP34*AP35</f>
        <v>0</v>
      </c>
      <c r="AQ36" s="82">
        <f t="shared" ref="AQ36" si="81">AQ34*AQ35</f>
        <v>0</v>
      </c>
      <c r="AR36" s="82">
        <f t="shared" ref="AR36" si="82">AR34*AR35</f>
        <v>0</v>
      </c>
      <c r="AS36" s="82">
        <f t="shared" ref="AS36" si="83">AS34*AS35</f>
        <v>0</v>
      </c>
      <c r="AT36" s="82">
        <f t="shared" ref="AT36" si="84">AT34*AT35</f>
        <v>0</v>
      </c>
      <c r="AU36" s="82">
        <f t="shared" ref="AU36" si="85">AU34*AU35</f>
        <v>0</v>
      </c>
      <c r="AV36" s="82">
        <f t="shared" ref="AV36" si="86">AV34*AV35</f>
        <v>0</v>
      </c>
      <c r="AW36" s="82">
        <f t="shared" ref="AW36" si="87">AW34*AW35</f>
        <v>0</v>
      </c>
      <c r="AX36" s="82">
        <f t="shared" ref="AX36" si="88">AX34*AX35</f>
        <v>0</v>
      </c>
      <c r="AY36" s="82">
        <f t="shared" ref="AY36" si="89">AY34*AY35</f>
        <v>0</v>
      </c>
      <c r="AZ36" s="82">
        <f t="shared" ref="AZ36" si="90">AZ34*AZ35</f>
        <v>0</v>
      </c>
      <c r="BA36" s="82">
        <f t="shared" ref="BA36" si="91">BA34*BA35</f>
        <v>0</v>
      </c>
      <c r="BB36" s="82">
        <f t="shared" ref="BB36" si="92">BB34*BB35</f>
        <v>0</v>
      </c>
      <c r="BC36" s="82">
        <f t="shared" ref="BC36" si="93">BC34*BC35</f>
        <v>0</v>
      </c>
      <c r="BD36" s="82">
        <f t="shared" ref="BD36" si="94">BD34*BD35</f>
        <v>0</v>
      </c>
      <c r="BE36" s="82">
        <f t="shared" ref="BE36" si="95">BE34*BE35</f>
        <v>0</v>
      </c>
      <c r="BF36" s="82">
        <f t="shared" ref="BF36" si="96">BF34*BF35</f>
        <v>0</v>
      </c>
      <c r="BG36" s="82">
        <f t="shared" ref="BG36" si="97">BG34*BG35</f>
        <v>0</v>
      </c>
      <c r="BH36" s="82">
        <f t="shared" ref="BH36" si="98">BH34*BH35</f>
        <v>0</v>
      </c>
      <c r="BI36" s="82">
        <f t="shared" ref="BI36" si="99">BI34*BI35</f>
        <v>0</v>
      </c>
      <c r="BJ36" s="82">
        <f t="shared" ref="BJ36" si="100">BJ34*BJ35</f>
        <v>0</v>
      </c>
      <c r="BK36" s="82">
        <f t="shared" ref="BK36" si="101">BK34*BK35</f>
        <v>0</v>
      </c>
      <c r="BL36" s="82">
        <f t="shared" ref="BL36" si="102">BL34*BL35</f>
        <v>0</v>
      </c>
      <c r="BM36" s="82">
        <f t="shared" ref="BM36" si="103">BM34*BM35</f>
        <v>0</v>
      </c>
      <c r="BN36" s="82">
        <f t="shared" ref="BN36" si="104">BN34*BN35</f>
        <v>0</v>
      </c>
      <c r="BO36" s="82">
        <f t="shared" ref="BO36" si="105">BO34*BO35</f>
        <v>0</v>
      </c>
      <c r="BP36" s="82">
        <f t="shared" ref="BP36" si="106">BP34*BP35</f>
        <v>0</v>
      </c>
      <c r="BQ36" s="82">
        <f t="shared" ref="BQ36" si="107">BQ34*BQ35</f>
        <v>0</v>
      </c>
      <c r="BR36" s="82">
        <f t="shared" ref="BR36" si="108">BR34*BR35</f>
        <v>0</v>
      </c>
      <c r="BS36" s="82">
        <f t="shared" ref="BS36" si="109">BS34*BS35</f>
        <v>0</v>
      </c>
      <c r="BT36" s="82">
        <f t="shared" ref="BT36" si="110">BT34*BT35</f>
        <v>0</v>
      </c>
      <c r="BU36" s="82">
        <f t="shared" ref="BU36" si="111">BU34*BU35</f>
        <v>0</v>
      </c>
      <c r="BV36" s="82">
        <f t="shared" ref="BV36" si="112">BV34*BV35</f>
        <v>0</v>
      </c>
      <c r="BW36" s="82">
        <f t="shared" ref="BW36" si="113">BW34*BW35</f>
        <v>0</v>
      </c>
      <c r="BX36" s="82">
        <f t="shared" ref="BX36" si="114">BX34*BX35</f>
        <v>0</v>
      </c>
      <c r="BY36" s="82">
        <f t="shared" ref="BY36" si="115">BY34*BY35</f>
        <v>0</v>
      </c>
      <c r="BZ36" s="82">
        <f t="shared" ref="BZ36" si="116">BZ34*BZ35</f>
        <v>0</v>
      </c>
      <c r="CA36" s="82">
        <f t="shared" ref="CA36" si="117">CA34*CA35</f>
        <v>0</v>
      </c>
      <c r="CB36" s="82">
        <f t="shared" ref="CB36" si="118">CB34*CB35</f>
        <v>0</v>
      </c>
      <c r="CC36" s="82">
        <f t="shared" ref="CC36" si="119">CC34*CC35</f>
        <v>0</v>
      </c>
      <c r="CD36" s="82">
        <f t="shared" ref="CD36" si="120">CD34*CD35</f>
        <v>0</v>
      </c>
      <c r="CE36" s="82">
        <f t="shared" ref="CE36" si="121">CE34*CE35</f>
        <v>0</v>
      </c>
      <c r="CF36" s="82">
        <f t="shared" ref="CF36" si="122">CF34*CF35</f>
        <v>0</v>
      </c>
      <c r="CG36" s="82">
        <f t="shared" ref="CG36" si="123">CG34*CG35</f>
        <v>0</v>
      </c>
      <c r="CH36" s="82">
        <f t="shared" ref="CH36" si="124">CH34*CH35</f>
        <v>0</v>
      </c>
      <c r="CI36" s="82">
        <f t="shared" ref="CI36" si="125">CI34*CI35</f>
        <v>0</v>
      </c>
      <c r="CJ36" s="82">
        <f t="shared" ref="CJ36" si="126">CJ34*CJ35</f>
        <v>0</v>
      </c>
      <c r="CK36" s="82">
        <f t="shared" ref="CK36" si="127">CK34*CK35</f>
        <v>0</v>
      </c>
      <c r="CL36" s="82">
        <f t="shared" ref="CL36" si="128">CL34*CL35</f>
        <v>0</v>
      </c>
      <c r="CM36" s="82">
        <f t="shared" ref="CM36" si="129">CM34*CM35</f>
        <v>0</v>
      </c>
      <c r="CN36" s="82">
        <f t="shared" ref="CN36" si="130">CN34*CN35</f>
        <v>0</v>
      </c>
      <c r="CO36" s="82">
        <f t="shared" ref="CO36" si="131">CO34*CO35</f>
        <v>0</v>
      </c>
      <c r="CP36" s="82">
        <f t="shared" ref="CP36" si="132">CP34*CP35</f>
        <v>0</v>
      </c>
      <c r="CQ36" s="82">
        <f t="shared" ref="CQ36" si="133">CQ34*CQ35</f>
        <v>0</v>
      </c>
      <c r="CR36" s="82">
        <f t="shared" ref="CR36" si="134">CR34*CR35</f>
        <v>0</v>
      </c>
      <c r="CS36" s="82">
        <f t="shared" ref="CS36" si="135">CS34*CS35</f>
        <v>0</v>
      </c>
      <c r="CT36" s="82">
        <f t="shared" ref="CT36" si="136">CT34*CT35</f>
        <v>0</v>
      </c>
      <c r="CU36" s="82">
        <f t="shared" ref="CU36" si="137">CU34*CU35</f>
        <v>0</v>
      </c>
      <c r="CV36" s="82">
        <f t="shared" ref="CV36" si="138">CV34*CV35</f>
        <v>0</v>
      </c>
      <c r="CW36" s="82">
        <f t="shared" ref="CW36" si="139">CW34*CW35</f>
        <v>0</v>
      </c>
      <c r="CX36" s="82">
        <f t="shared" ref="CX36" si="140">CX34*CX35</f>
        <v>0</v>
      </c>
      <c r="CY36" s="82">
        <f t="shared" ref="CY36" si="141">CY34*CY35</f>
        <v>0</v>
      </c>
      <c r="CZ36" s="82">
        <f t="shared" ref="CZ36" si="142">CZ34*CZ35</f>
        <v>0</v>
      </c>
      <c r="DA36" s="82">
        <f t="shared" ref="DA36" si="143">DA34*DA35</f>
        <v>0</v>
      </c>
      <c r="DB36" s="82">
        <f t="shared" ref="DB36" si="144">DB34*DB35</f>
        <v>0</v>
      </c>
      <c r="DC36" s="82">
        <f t="shared" ref="DC36" si="145">DC34*DC35</f>
        <v>0</v>
      </c>
      <c r="DD36" s="82">
        <f t="shared" ref="DD36" si="146">DD34*DD35</f>
        <v>0</v>
      </c>
      <c r="DE36" s="82">
        <f t="shared" ref="DE36" si="147">DE34*DE35</f>
        <v>0</v>
      </c>
      <c r="DF36" s="82">
        <f t="shared" ref="DF36" si="148">DF34*DF35</f>
        <v>0</v>
      </c>
      <c r="DG36" s="82">
        <f t="shared" ref="DG36" si="149">DG34*DG35</f>
        <v>0</v>
      </c>
      <c r="DH36" s="82">
        <f t="shared" ref="DH36" si="150">DH34*DH35</f>
        <v>0</v>
      </c>
      <c r="DI36" s="82">
        <f t="shared" ref="DI36" si="151">DI34*DI35</f>
        <v>0</v>
      </c>
      <c r="DJ36" s="82">
        <f t="shared" ref="DJ36" si="152">DJ34*DJ35</f>
        <v>0</v>
      </c>
      <c r="DK36" s="82">
        <f t="shared" ref="DK36" si="153">DK34*DK35</f>
        <v>0</v>
      </c>
      <c r="DL36" s="82">
        <f t="shared" ref="DL36" si="154">DL34*DL35</f>
        <v>0</v>
      </c>
      <c r="DM36" s="82">
        <f t="shared" ref="DM36" si="155">DM34*DM35</f>
        <v>0</v>
      </c>
      <c r="DN36" s="82">
        <f t="shared" ref="DN36" si="156">DN34*DN35</f>
        <v>0</v>
      </c>
      <c r="DO36" s="82">
        <f t="shared" ref="DO36" si="157">DO34*DO35</f>
        <v>0</v>
      </c>
      <c r="DP36" s="82">
        <f t="shared" ref="DP36" si="158">DP34*DP35</f>
        <v>0</v>
      </c>
      <c r="DQ36" s="82">
        <f t="shared" ref="DQ36" si="159">DQ34*DQ35</f>
        <v>0</v>
      </c>
      <c r="DR36" s="82">
        <f t="shared" ref="DR36" si="160">DR34*DR35</f>
        <v>0</v>
      </c>
      <c r="DS36" s="82">
        <f t="shared" ref="DS36" si="161">DS34*DS35</f>
        <v>0</v>
      </c>
      <c r="DT36" s="82">
        <f t="shared" ref="DT36" si="162">DT34*DT35</f>
        <v>0</v>
      </c>
      <c r="DU36" s="82">
        <f t="shared" ref="DU36" si="163">DU34*DU35</f>
        <v>0</v>
      </c>
      <c r="DV36" s="82">
        <f t="shared" ref="DV36" si="164">DV34*DV35</f>
        <v>0</v>
      </c>
      <c r="DW36" s="82">
        <f t="shared" ref="DW36" si="165">DW34*DW35</f>
        <v>0</v>
      </c>
      <c r="DX36" s="82">
        <f t="shared" ref="DX36" si="166">DX34*DX35</f>
        <v>0</v>
      </c>
      <c r="DY36" s="82">
        <f t="shared" ref="DY36" si="167">DY34*DY35</f>
        <v>0</v>
      </c>
      <c r="DZ36" s="82">
        <f t="shared" ref="DZ36" si="168">DZ34*DZ35</f>
        <v>0</v>
      </c>
      <c r="EA36" s="82">
        <f t="shared" ref="EA36" si="169">EA34*EA35</f>
        <v>0</v>
      </c>
      <c r="EB36" s="82">
        <f t="shared" ref="EB36" si="170">EB34*EB35</f>
        <v>0</v>
      </c>
    </row>
    <row r="37" spans="2:132" ht="14" outlineLevel="1" x14ac:dyDescent="0.3">
      <c r="B37" s="73"/>
      <c r="C37" s="27"/>
      <c r="H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2:132" ht="13" outlineLevel="1" x14ac:dyDescent="0.3">
      <c r="C38" s="340" t="s">
        <v>504</v>
      </c>
      <c r="G38" s="52"/>
      <c r="H38" s="29"/>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row>
    <row r="39" spans="2:132" outlineLevel="1" x14ac:dyDescent="0.25">
      <c r="C39" s="328" t="s">
        <v>552</v>
      </c>
      <c r="G39" s="52" t="s">
        <v>220</v>
      </c>
      <c r="H39" s="46">
        <f t="shared" ref="H39" si="171">SUM(J39:EB39)</f>
        <v>0</v>
      </c>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row>
    <row r="40" spans="2:132" outlineLevel="1" x14ac:dyDescent="0.25">
      <c r="C40" s="311"/>
      <c r="G40" s="52"/>
      <c r="H40" s="29"/>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2:132" ht="13" x14ac:dyDescent="0.3">
      <c r="C41" s="348" t="s">
        <v>568</v>
      </c>
      <c r="D41" s="342"/>
      <c r="E41" s="342"/>
      <c r="F41" s="342"/>
      <c r="G41" s="343" t="s">
        <v>220</v>
      </c>
      <c r="H41" s="344">
        <f t="shared" ref="H41" si="172">SUM(J41:EB41)</f>
        <v>0</v>
      </c>
      <c r="I41" s="342"/>
      <c r="J41" s="345">
        <f t="shared" ref="J41:AO41" si="173">CHOOSE(Scenario,J24,J36,J39)</f>
        <v>0</v>
      </c>
      <c r="K41" s="346">
        <f t="shared" si="173"/>
        <v>0</v>
      </c>
      <c r="L41" s="346">
        <f t="shared" si="173"/>
        <v>0</v>
      </c>
      <c r="M41" s="346">
        <f t="shared" si="173"/>
        <v>0</v>
      </c>
      <c r="N41" s="346">
        <f t="shared" si="173"/>
        <v>0</v>
      </c>
      <c r="O41" s="346">
        <f t="shared" si="173"/>
        <v>0</v>
      </c>
      <c r="P41" s="346">
        <f t="shared" si="173"/>
        <v>0</v>
      </c>
      <c r="Q41" s="346">
        <f t="shared" si="173"/>
        <v>0</v>
      </c>
      <c r="R41" s="346">
        <f t="shared" si="173"/>
        <v>0</v>
      </c>
      <c r="S41" s="346">
        <f t="shared" si="173"/>
        <v>0</v>
      </c>
      <c r="T41" s="346">
        <f t="shared" si="173"/>
        <v>0</v>
      </c>
      <c r="U41" s="346">
        <f t="shared" si="173"/>
        <v>0</v>
      </c>
      <c r="V41" s="346">
        <f t="shared" si="173"/>
        <v>0</v>
      </c>
      <c r="W41" s="346">
        <f t="shared" si="173"/>
        <v>0</v>
      </c>
      <c r="X41" s="346">
        <f t="shared" si="173"/>
        <v>0</v>
      </c>
      <c r="Y41" s="346">
        <f t="shared" si="173"/>
        <v>0</v>
      </c>
      <c r="Z41" s="346">
        <f t="shared" si="173"/>
        <v>0</v>
      </c>
      <c r="AA41" s="346">
        <f t="shared" si="173"/>
        <v>0</v>
      </c>
      <c r="AB41" s="346">
        <f t="shared" si="173"/>
        <v>0</v>
      </c>
      <c r="AC41" s="346">
        <f t="shared" si="173"/>
        <v>0</v>
      </c>
      <c r="AD41" s="346">
        <f t="shared" si="173"/>
        <v>0</v>
      </c>
      <c r="AE41" s="346">
        <f t="shared" si="173"/>
        <v>0</v>
      </c>
      <c r="AF41" s="346">
        <f t="shared" si="173"/>
        <v>0</v>
      </c>
      <c r="AG41" s="346">
        <f t="shared" si="173"/>
        <v>0</v>
      </c>
      <c r="AH41" s="346">
        <f t="shared" si="173"/>
        <v>0</v>
      </c>
      <c r="AI41" s="346">
        <f t="shared" si="173"/>
        <v>0</v>
      </c>
      <c r="AJ41" s="346">
        <f t="shared" si="173"/>
        <v>0</v>
      </c>
      <c r="AK41" s="346">
        <f t="shared" si="173"/>
        <v>0</v>
      </c>
      <c r="AL41" s="346">
        <f t="shared" si="173"/>
        <v>0</v>
      </c>
      <c r="AM41" s="346">
        <f t="shared" si="173"/>
        <v>0</v>
      </c>
      <c r="AN41" s="346">
        <f t="shared" si="173"/>
        <v>0</v>
      </c>
      <c r="AO41" s="346">
        <f t="shared" si="173"/>
        <v>0</v>
      </c>
      <c r="AP41" s="346">
        <f t="shared" ref="AP41:BU41" si="174">CHOOSE(Scenario,AP24,AP36,AP39)</f>
        <v>0</v>
      </c>
      <c r="AQ41" s="346">
        <f t="shared" si="174"/>
        <v>0</v>
      </c>
      <c r="AR41" s="346">
        <f t="shared" si="174"/>
        <v>0</v>
      </c>
      <c r="AS41" s="346">
        <f t="shared" si="174"/>
        <v>0</v>
      </c>
      <c r="AT41" s="346">
        <f t="shared" si="174"/>
        <v>0</v>
      </c>
      <c r="AU41" s="346">
        <f t="shared" si="174"/>
        <v>0</v>
      </c>
      <c r="AV41" s="346">
        <f t="shared" si="174"/>
        <v>0</v>
      </c>
      <c r="AW41" s="346">
        <f t="shared" si="174"/>
        <v>0</v>
      </c>
      <c r="AX41" s="346">
        <f t="shared" si="174"/>
        <v>0</v>
      </c>
      <c r="AY41" s="346">
        <f t="shared" si="174"/>
        <v>0</v>
      </c>
      <c r="AZ41" s="346">
        <f t="shared" si="174"/>
        <v>0</v>
      </c>
      <c r="BA41" s="346">
        <f t="shared" si="174"/>
        <v>0</v>
      </c>
      <c r="BB41" s="346">
        <f t="shared" si="174"/>
        <v>0</v>
      </c>
      <c r="BC41" s="346">
        <f t="shared" si="174"/>
        <v>0</v>
      </c>
      <c r="BD41" s="346">
        <f t="shared" si="174"/>
        <v>0</v>
      </c>
      <c r="BE41" s="346">
        <f t="shared" si="174"/>
        <v>0</v>
      </c>
      <c r="BF41" s="346">
        <f t="shared" si="174"/>
        <v>0</v>
      </c>
      <c r="BG41" s="346">
        <f t="shared" si="174"/>
        <v>0</v>
      </c>
      <c r="BH41" s="346">
        <f t="shared" si="174"/>
        <v>0</v>
      </c>
      <c r="BI41" s="346">
        <f t="shared" si="174"/>
        <v>0</v>
      </c>
      <c r="BJ41" s="346">
        <f t="shared" si="174"/>
        <v>0</v>
      </c>
      <c r="BK41" s="346">
        <f t="shared" si="174"/>
        <v>0</v>
      </c>
      <c r="BL41" s="346">
        <f t="shared" si="174"/>
        <v>0</v>
      </c>
      <c r="BM41" s="346">
        <f t="shared" si="174"/>
        <v>0</v>
      </c>
      <c r="BN41" s="346">
        <f t="shared" si="174"/>
        <v>0</v>
      </c>
      <c r="BO41" s="346">
        <f t="shared" si="174"/>
        <v>0</v>
      </c>
      <c r="BP41" s="346">
        <f t="shared" si="174"/>
        <v>0</v>
      </c>
      <c r="BQ41" s="346">
        <f t="shared" si="174"/>
        <v>0</v>
      </c>
      <c r="BR41" s="346">
        <f t="shared" si="174"/>
        <v>0</v>
      </c>
      <c r="BS41" s="346">
        <f t="shared" si="174"/>
        <v>0</v>
      </c>
      <c r="BT41" s="346">
        <f t="shared" si="174"/>
        <v>0</v>
      </c>
      <c r="BU41" s="346">
        <f t="shared" si="174"/>
        <v>0</v>
      </c>
      <c r="BV41" s="346">
        <f t="shared" ref="BV41:DA41" si="175">CHOOSE(Scenario,BV24,BV36,BV39)</f>
        <v>0</v>
      </c>
      <c r="BW41" s="346">
        <f t="shared" si="175"/>
        <v>0</v>
      </c>
      <c r="BX41" s="346">
        <f t="shared" si="175"/>
        <v>0</v>
      </c>
      <c r="BY41" s="346">
        <f t="shared" si="175"/>
        <v>0</v>
      </c>
      <c r="BZ41" s="346">
        <f t="shared" si="175"/>
        <v>0</v>
      </c>
      <c r="CA41" s="346">
        <f t="shared" si="175"/>
        <v>0</v>
      </c>
      <c r="CB41" s="346">
        <f t="shared" si="175"/>
        <v>0</v>
      </c>
      <c r="CC41" s="346">
        <f t="shared" si="175"/>
        <v>0</v>
      </c>
      <c r="CD41" s="346">
        <f t="shared" si="175"/>
        <v>0</v>
      </c>
      <c r="CE41" s="346">
        <f t="shared" si="175"/>
        <v>0</v>
      </c>
      <c r="CF41" s="346">
        <f t="shared" si="175"/>
        <v>0</v>
      </c>
      <c r="CG41" s="346">
        <f t="shared" si="175"/>
        <v>0</v>
      </c>
      <c r="CH41" s="346">
        <f t="shared" si="175"/>
        <v>0</v>
      </c>
      <c r="CI41" s="346">
        <f t="shared" si="175"/>
        <v>0</v>
      </c>
      <c r="CJ41" s="346">
        <f t="shared" si="175"/>
        <v>0</v>
      </c>
      <c r="CK41" s="346">
        <f t="shared" si="175"/>
        <v>0</v>
      </c>
      <c r="CL41" s="346">
        <f t="shared" si="175"/>
        <v>0</v>
      </c>
      <c r="CM41" s="346">
        <f t="shared" si="175"/>
        <v>0</v>
      </c>
      <c r="CN41" s="346">
        <f t="shared" si="175"/>
        <v>0</v>
      </c>
      <c r="CO41" s="346">
        <f t="shared" si="175"/>
        <v>0</v>
      </c>
      <c r="CP41" s="346">
        <f t="shared" si="175"/>
        <v>0</v>
      </c>
      <c r="CQ41" s="346">
        <f t="shared" si="175"/>
        <v>0</v>
      </c>
      <c r="CR41" s="346">
        <f t="shared" si="175"/>
        <v>0</v>
      </c>
      <c r="CS41" s="346">
        <f t="shared" si="175"/>
        <v>0</v>
      </c>
      <c r="CT41" s="346">
        <f t="shared" si="175"/>
        <v>0</v>
      </c>
      <c r="CU41" s="346">
        <f t="shared" si="175"/>
        <v>0</v>
      </c>
      <c r="CV41" s="346">
        <f t="shared" si="175"/>
        <v>0</v>
      </c>
      <c r="CW41" s="346">
        <f t="shared" si="175"/>
        <v>0</v>
      </c>
      <c r="CX41" s="346">
        <f t="shared" si="175"/>
        <v>0</v>
      </c>
      <c r="CY41" s="346">
        <f t="shared" si="175"/>
        <v>0</v>
      </c>
      <c r="CZ41" s="346">
        <f t="shared" si="175"/>
        <v>0</v>
      </c>
      <c r="DA41" s="346">
        <f t="shared" si="175"/>
        <v>0</v>
      </c>
      <c r="DB41" s="346">
        <f t="shared" ref="DB41:EB41" si="176">CHOOSE(Scenario,DB24,DB36,DB39)</f>
        <v>0</v>
      </c>
      <c r="DC41" s="346">
        <f t="shared" si="176"/>
        <v>0</v>
      </c>
      <c r="DD41" s="346">
        <f t="shared" si="176"/>
        <v>0</v>
      </c>
      <c r="DE41" s="346">
        <f t="shared" si="176"/>
        <v>0</v>
      </c>
      <c r="DF41" s="346">
        <f t="shared" si="176"/>
        <v>0</v>
      </c>
      <c r="DG41" s="346">
        <f t="shared" si="176"/>
        <v>0</v>
      </c>
      <c r="DH41" s="346">
        <f t="shared" si="176"/>
        <v>0</v>
      </c>
      <c r="DI41" s="346">
        <f t="shared" si="176"/>
        <v>0</v>
      </c>
      <c r="DJ41" s="346">
        <f t="shared" si="176"/>
        <v>0</v>
      </c>
      <c r="DK41" s="346">
        <f t="shared" si="176"/>
        <v>0</v>
      </c>
      <c r="DL41" s="346">
        <f t="shared" si="176"/>
        <v>0</v>
      </c>
      <c r="DM41" s="346">
        <f t="shared" si="176"/>
        <v>0</v>
      </c>
      <c r="DN41" s="346">
        <f t="shared" si="176"/>
        <v>0</v>
      </c>
      <c r="DO41" s="346">
        <f t="shared" si="176"/>
        <v>0</v>
      </c>
      <c r="DP41" s="346">
        <f t="shared" si="176"/>
        <v>0</v>
      </c>
      <c r="DQ41" s="346">
        <f t="shared" si="176"/>
        <v>0</v>
      </c>
      <c r="DR41" s="346">
        <f t="shared" si="176"/>
        <v>0</v>
      </c>
      <c r="DS41" s="346">
        <f t="shared" si="176"/>
        <v>0</v>
      </c>
      <c r="DT41" s="346">
        <f t="shared" si="176"/>
        <v>0</v>
      </c>
      <c r="DU41" s="346">
        <f t="shared" si="176"/>
        <v>0</v>
      </c>
      <c r="DV41" s="346">
        <f t="shared" si="176"/>
        <v>0</v>
      </c>
      <c r="DW41" s="346">
        <f t="shared" si="176"/>
        <v>0</v>
      </c>
      <c r="DX41" s="346">
        <f t="shared" si="176"/>
        <v>0</v>
      </c>
      <c r="DY41" s="346">
        <f t="shared" si="176"/>
        <v>0</v>
      </c>
      <c r="DZ41" s="346">
        <f t="shared" si="176"/>
        <v>0</v>
      </c>
      <c r="EA41" s="346">
        <f t="shared" si="176"/>
        <v>0</v>
      </c>
      <c r="EB41" s="347">
        <f t="shared" si="176"/>
        <v>0</v>
      </c>
    </row>
    <row r="42" spans="2:132" ht="14" x14ac:dyDescent="0.3">
      <c r="B42" s="73"/>
      <c r="C42" s="27"/>
      <c r="H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row>
    <row r="43" spans="2:132" ht="13" x14ac:dyDescent="0.3">
      <c r="B43" s="34"/>
      <c r="C43" s="2" t="s">
        <v>515</v>
      </c>
      <c r="D43" s="34"/>
      <c r="E43" s="34"/>
      <c r="F43" s="34"/>
      <c r="G43" s="67"/>
      <c r="H43" s="35"/>
      <c r="I43" s="34"/>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2:132" outlineLevel="1" x14ac:dyDescent="0.25">
      <c r="C44" s="322" t="s">
        <v>503</v>
      </c>
      <c r="G44" s="52"/>
      <c r="H44" s="29"/>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row>
    <row r="45" spans="2:132" outlineLevel="1" x14ac:dyDescent="0.25">
      <c r="C45" s="328" t="s">
        <v>560</v>
      </c>
      <c r="G45" s="52" t="s">
        <v>220</v>
      </c>
      <c r="H45" s="46">
        <f t="shared" ref="H45" si="177">SUM(J45:EB45)</f>
        <v>0</v>
      </c>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row>
    <row r="46" spans="2:132" ht="13" outlineLevel="1" x14ac:dyDescent="0.3">
      <c r="C46" s="330"/>
      <c r="G46" s="52"/>
      <c r="H46" s="29"/>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row>
    <row r="47" spans="2:132" ht="13" x14ac:dyDescent="0.3">
      <c r="C47" s="348" t="s">
        <v>569</v>
      </c>
      <c r="D47" s="342"/>
      <c r="E47" s="342"/>
      <c r="F47" s="342"/>
      <c r="G47" s="349" t="s">
        <v>220</v>
      </c>
      <c r="H47" s="344">
        <f t="shared" ref="H47" si="178">SUM(J47:EB47)</f>
        <v>0</v>
      </c>
      <c r="I47" s="342"/>
      <c r="J47" s="345">
        <f>J45</f>
        <v>0</v>
      </c>
      <c r="K47" s="346">
        <f t="shared" ref="K47:BV47" si="179">K45</f>
        <v>0</v>
      </c>
      <c r="L47" s="346">
        <f t="shared" si="179"/>
        <v>0</v>
      </c>
      <c r="M47" s="346">
        <f t="shared" si="179"/>
        <v>0</v>
      </c>
      <c r="N47" s="346">
        <f t="shared" si="179"/>
        <v>0</v>
      </c>
      <c r="O47" s="346">
        <f t="shared" si="179"/>
        <v>0</v>
      </c>
      <c r="P47" s="346">
        <f t="shared" si="179"/>
        <v>0</v>
      </c>
      <c r="Q47" s="346">
        <f t="shared" si="179"/>
        <v>0</v>
      </c>
      <c r="R47" s="346">
        <f t="shared" si="179"/>
        <v>0</v>
      </c>
      <c r="S47" s="346">
        <f t="shared" si="179"/>
        <v>0</v>
      </c>
      <c r="T47" s="346">
        <f t="shared" si="179"/>
        <v>0</v>
      </c>
      <c r="U47" s="346">
        <f t="shared" si="179"/>
        <v>0</v>
      </c>
      <c r="V47" s="346">
        <f t="shared" si="179"/>
        <v>0</v>
      </c>
      <c r="W47" s="346">
        <f t="shared" si="179"/>
        <v>0</v>
      </c>
      <c r="X47" s="346">
        <f t="shared" si="179"/>
        <v>0</v>
      </c>
      <c r="Y47" s="346">
        <f t="shared" si="179"/>
        <v>0</v>
      </c>
      <c r="Z47" s="346">
        <f t="shared" si="179"/>
        <v>0</v>
      </c>
      <c r="AA47" s="346">
        <f t="shared" si="179"/>
        <v>0</v>
      </c>
      <c r="AB47" s="346">
        <f t="shared" si="179"/>
        <v>0</v>
      </c>
      <c r="AC47" s="346">
        <f t="shared" si="179"/>
        <v>0</v>
      </c>
      <c r="AD47" s="346">
        <f t="shared" si="179"/>
        <v>0</v>
      </c>
      <c r="AE47" s="346">
        <f t="shared" si="179"/>
        <v>0</v>
      </c>
      <c r="AF47" s="346">
        <f t="shared" si="179"/>
        <v>0</v>
      </c>
      <c r="AG47" s="346">
        <f t="shared" si="179"/>
        <v>0</v>
      </c>
      <c r="AH47" s="346">
        <f t="shared" si="179"/>
        <v>0</v>
      </c>
      <c r="AI47" s="346">
        <f t="shared" si="179"/>
        <v>0</v>
      </c>
      <c r="AJ47" s="346">
        <f t="shared" si="179"/>
        <v>0</v>
      </c>
      <c r="AK47" s="346">
        <f t="shared" si="179"/>
        <v>0</v>
      </c>
      <c r="AL47" s="346">
        <f t="shared" si="179"/>
        <v>0</v>
      </c>
      <c r="AM47" s="346">
        <f t="shared" si="179"/>
        <v>0</v>
      </c>
      <c r="AN47" s="346">
        <f t="shared" si="179"/>
        <v>0</v>
      </c>
      <c r="AO47" s="346">
        <f t="shared" si="179"/>
        <v>0</v>
      </c>
      <c r="AP47" s="346">
        <f t="shared" si="179"/>
        <v>0</v>
      </c>
      <c r="AQ47" s="346">
        <f t="shared" si="179"/>
        <v>0</v>
      </c>
      <c r="AR47" s="346">
        <f t="shared" si="179"/>
        <v>0</v>
      </c>
      <c r="AS47" s="346">
        <f t="shared" si="179"/>
        <v>0</v>
      </c>
      <c r="AT47" s="346">
        <f t="shared" si="179"/>
        <v>0</v>
      </c>
      <c r="AU47" s="346">
        <f t="shared" si="179"/>
        <v>0</v>
      </c>
      <c r="AV47" s="346">
        <f t="shared" si="179"/>
        <v>0</v>
      </c>
      <c r="AW47" s="346">
        <f t="shared" si="179"/>
        <v>0</v>
      </c>
      <c r="AX47" s="346">
        <f t="shared" si="179"/>
        <v>0</v>
      </c>
      <c r="AY47" s="346">
        <f t="shared" si="179"/>
        <v>0</v>
      </c>
      <c r="AZ47" s="346">
        <f t="shared" si="179"/>
        <v>0</v>
      </c>
      <c r="BA47" s="346">
        <f t="shared" si="179"/>
        <v>0</v>
      </c>
      <c r="BB47" s="346">
        <f t="shared" si="179"/>
        <v>0</v>
      </c>
      <c r="BC47" s="346">
        <f t="shared" si="179"/>
        <v>0</v>
      </c>
      <c r="BD47" s="346">
        <f t="shared" si="179"/>
        <v>0</v>
      </c>
      <c r="BE47" s="346">
        <f t="shared" si="179"/>
        <v>0</v>
      </c>
      <c r="BF47" s="346">
        <f t="shared" si="179"/>
        <v>0</v>
      </c>
      <c r="BG47" s="346">
        <f t="shared" si="179"/>
        <v>0</v>
      </c>
      <c r="BH47" s="346">
        <f t="shared" si="179"/>
        <v>0</v>
      </c>
      <c r="BI47" s="346">
        <f t="shared" si="179"/>
        <v>0</v>
      </c>
      <c r="BJ47" s="346">
        <f t="shared" si="179"/>
        <v>0</v>
      </c>
      <c r="BK47" s="346">
        <f t="shared" si="179"/>
        <v>0</v>
      </c>
      <c r="BL47" s="346">
        <f t="shared" si="179"/>
        <v>0</v>
      </c>
      <c r="BM47" s="346">
        <f t="shared" si="179"/>
        <v>0</v>
      </c>
      <c r="BN47" s="346">
        <f t="shared" si="179"/>
        <v>0</v>
      </c>
      <c r="BO47" s="346">
        <f t="shared" si="179"/>
        <v>0</v>
      </c>
      <c r="BP47" s="346">
        <f t="shared" si="179"/>
        <v>0</v>
      </c>
      <c r="BQ47" s="346">
        <f t="shared" si="179"/>
        <v>0</v>
      </c>
      <c r="BR47" s="346">
        <f t="shared" si="179"/>
        <v>0</v>
      </c>
      <c r="BS47" s="346">
        <f t="shared" si="179"/>
        <v>0</v>
      </c>
      <c r="BT47" s="346">
        <f t="shared" si="179"/>
        <v>0</v>
      </c>
      <c r="BU47" s="346">
        <f t="shared" si="179"/>
        <v>0</v>
      </c>
      <c r="BV47" s="346">
        <f t="shared" si="179"/>
        <v>0</v>
      </c>
      <c r="BW47" s="346">
        <f t="shared" ref="BW47:EB47" si="180">BW45</f>
        <v>0</v>
      </c>
      <c r="BX47" s="346">
        <f t="shared" si="180"/>
        <v>0</v>
      </c>
      <c r="BY47" s="346">
        <f t="shared" si="180"/>
        <v>0</v>
      </c>
      <c r="BZ47" s="346">
        <f t="shared" si="180"/>
        <v>0</v>
      </c>
      <c r="CA47" s="346">
        <f t="shared" si="180"/>
        <v>0</v>
      </c>
      <c r="CB47" s="346">
        <f t="shared" si="180"/>
        <v>0</v>
      </c>
      <c r="CC47" s="346">
        <f t="shared" si="180"/>
        <v>0</v>
      </c>
      <c r="CD47" s="346">
        <f t="shared" si="180"/>
        <v>0</v>
      </c>
      <c r="CE47" s="346">
        <f t="shared" si="180"/>
        <v>0</v>
      </c>
      <c r="CF47" s="346">
        <f t="shared" si="180"/>
        <v>0</v>
      </c>
      <c r="CG47" s="346">
        <f t="shared" si="180"/>
        <v>0</v>
      </c>
      <c r="CH47" s="346">
        <f t="shared" si="180"/>
        <v>0</v>
      </c>
      <c r="CI47" s="346">
        <f t="shared" si="180"/>
        <v>0</v>
      </c>
      <c r="CJ47" s="346">
        <f t="shared" si="180"/>
        <v>0</v>
      </c>
      <c r="CK47" s="346">
        <f t="shared" si="180"/>
        <v>0</v>
      </c>
      <c r="CL47" s="346">
        <f t="shared" si="180"/>
        <v>0</v>
      </c>
      <c r="CM47" s="346">
        <f t="shared" si="180"/>
        <v>0</v>
      </c>
      <c r="CN47" s="346">
        <f t="shared" si="180"/>
        <v>0</v>
      </c>
      <c r="CO47" s="346">
        <f t="shared" si="180"/>
        <v>0</v>
      </c>
      <c r="CP47" s="346">
        <f t="shared" si="180"/>
        <v>0</v>
      </c>
      <c r="CQ47" s="346">
        <f t="shared" si="180"/>
        <v>0</v>
      </c>
      <c r="CR47" s="346">
        <f t="shared" si="180"/>
        <v>0</v>
      </c>
      <c r="CS47" s="346">
        <f t="shared" si="180"/>
        <v>0</v>
      </c>
      <c r="CT47" s="346">
        <f t="shared" si="180"/>
        <v>0</v>
      </c>
      <c r="CU47" s="346">
        <f t="shared" si="180"/>
        <v>0</v>
      </c>
      <c r="CV47" s="346">
        <f t="shared" si="180"/>
        <v>0</v>
      </c>
      <c r="CW47" s="346">
        <f t="shared" si="180"/>
        <v>0</v>
      </c>
      <c r="CX47" s="346">
        <f t="shared" si="180"/>
        <v>0</v>
      </c>
      <c r="CY47" s="346">
        <f t="shared" si="180"/>
        <v>0</v>
      </c>
      <c r="CZ47" s="346">
        <f t="shared" si="180"/>
        <v>0</v>
      </c>
      <c r="DA47" s="346">
        <f t="shared" si="180"/>
        <v>0</v>
      </c>
      <c r="DB47" s="346">
        <f t="shared" si="180"/>
        <v>0</v>
      </c>
      <c r="DC47" s="346">
        <f t="shared" si="180"/>
        <v>0</v>
      </c>
      <c r="DD47" s="346">
        <f t="shared" si="180"/>
        <v>0</v>
      </c>
      <c r="DE47" s="346">
        <f t="shared" si="180"/>
        <v>0</v>
      </c>
      <c r="DF47" s="346">
        <f t="shared" si="180"/>
        <v>0</v>
      </c>
      <c r="DG47" s="346">
        <f t="shared" si="180"/>
        <v>0</v>
      </c>
      <c r="DH47" s="346">
        <f t="shared" si="180"/>
        <v>0</v>
      </c>
      <c r="DI47" s="346">
        <f t="shared" si="180"/>
        <v>0</v>
      </c>
      <c r="DJ47" s="346">
        <f t="shared" si="180"/>
        <v>0</v>
      </c>
      <c r="DK47" s="346">
        <f t="shared" si="180"/>
        <v>0</v>
      </c>
      <c r="DL47" s="346">
        <f t="shared" si="180"/>
        <v>0</v>
      </c>
      <c r="DM47" s="346">
        <f t="shared" si="180"/>
        <v>0</v>
      </c>
      <c r="DN47" s="346">
        <f t="shared" si="180"/>
        <v>0</v>
      </c>
      <c r="DO47" s="346">
        <f t="shared" si="180"/>
        <v>0</v>
      </c>
      <c r="DP47" s="346">
        <f t="shared" si="180"/>
        <v>0</v>
      </c>
      <c r="DQ47" s="346">
        <f t="shared" si="180"/>
        <v>0</v>
      </c>
      <c r="DR47" s="346">
        <f t="shared" si="180"/>
        <v>0</v>
      </c>
      <c r="DS47" s="346">
        <f t="shared" si="180"/>
        <v>0</v>
      </c>
      <c r="DT47" s="346">
        <f t="shared" si="180"/>
        <v>0</v>
      </c>
      <c r="DU47" s="346">
        <f t="shared" si="180"/>
        <v>0</v>
      </c>
      <c r="DV47" s="346">
        <f t="shared" si="180"/>
        <v>0</v>
      </c>
      <c r="DW47" s="346">
        <f t="shared" si="180"/>
        <v>0</v>
      </c>
      <c r="DX47" s="346">
        <f t="shared" si="180"/>
        <v>0</v>
      </c>
      <c r="DY47" s="346">
        <f t="shared" si="180"/>
        <v>0</v>
      </c>
      <c r="DZ47" s="346">
        <f t="shared" si="180"/>
        <v>0</v>
      </c>
      <c r="EA47" s="346">
        <f t="shared" si="180"/>
        <v>0</v>
      </c>
      <c r="EB47" s="347">
        <f t="shared" si="180"/>
        <v>0</v>
      </c>
    </row>
    <row r="48" spans="2:132" ht="14" x14ac:dyDescent="0.3">
      <c r="B48" s="73"/>
      <c r="C48" s="27"/>
      <c r="H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row>
    <row r="49" spans="2:132" ht="13" x14ac:dyDescent="0.3">
      <c r="B49" s="34"/>
      <c r="C49" s="2" t="s">
        <v>522</v>
      </c>
      <c r="D49" s="34"/>
      <c r="E49" s="34"/>
      <c r="F49" s="34"/>
      <c r="G49" s="67"/>
      <c r="H49" s="35"/>
      <c r="I49" s="34"/>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row>
    <row r="50" spans="2:132" ht="13" outlineLevel="1" x14ac:dyDescent="0.3">
      <c r="C50" s="340" t="s">
        <v>500</v>
      </c>
      <c r="G50" s="52"/>
      <c r="H50" s="29"/>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2:132" outlineLevel="1" x14ac:dyDescent="0.25">
      <c r="C51" s="317" t="s">
        <v>485</v>
      </c>
      <c r="D51" s="125">
        <f>Assumptions!N16</f>
        <v>0</v>
      </c>
      <c r="E51" s="79">
        <f>Assumptions!N13</f>
        <v>45658</v>
      </c>
      <c r="G51" s="52" t="s">
        <v>215</v>
      </c>
      <c r="H51" s="50">
        <f t="shared" ref="H51" si="181">SUM(J51:EB51)</f>
        <v>0</v>
      </c>
      <c r="J51" s="129"/>
      <c r="K51" s="155">
        <f>ROUND(($D$51/MiY*(SUM($J51:J$51)&lt;=1)+IF(SUM($J51:J$51)+($D$51/MiY)&gt;1,1-(SUM($J51:J$51)+($D$51/MiY)),0)),5)*(K$7&gt;=$E$51)</f>
        <v>0</v>
      </c>
      <c r="L51" s="155">
        <f>ROUND(($D$51/MiY*(SUM($J51:K$51)&lt;=1)+IF(SUM($J51:K$51)+($D$51/MiY)&gt;1,1-(SUM($J51:K$51)+($D$51/MiY)),0)),5)*(L$7&gt;=$E$51)</f>
        <v>0</v>
      </c>
      <c r="M51" s="155">
        <f>ROUND(($D$51/MiY*(SUM($J51:L$51)&lt;=1)+IF(SUM($J51:L$51)+($D$51/MiY)&gt;1,1-(SUM($J51:L$51)+($D$51/MiY)),0)),5)*(M$7&gt;=$E$51)</f>
        <v>0</v>
      </c>
      <c r="N51" s="155">
        <f>ROUND(($D$51/MiY*(SUM($J51:M$51)&lt;=1)+IF(SUM($J51:M$51)+($D$51/MiY)&gt;1,1-(SUM($J51:M$51)+($D$51/MiY)),0)),5)*(N$7&gt;=$E$51)</f>
        <v>0</v>
      </c>
      <c r="O51" s="155">
        <f>ROUND(($D$51/MiY*(SUM($J51:N$51)&lt;=1)+IF(SUM($J51:N$51)+($D$51/MiY)&gt;1,1-(SUM($J51:N$51)+($D$51/MiY)),0)),5)*(O$7&gt;=$E$51)</f>
        <v>0</v>
      </c>
      <c r="P51" s="155">
        <f>ROUND(($D$51/MiY*(SUM($J51:O$51)&lt;=1)+IF(SUM($J51:O$51)+($D$51/MiY)&gt;1,1-(SUM($J51:O$51)+($D$51/MiY)),0)),5)*(P$7&gt;=$E$51)</f>
        <v>0</v>
      </c>
      <c r="Q51" s="155">
        <f>ROUND(($D$51/MiY*(SUM($J51:P$51)&lt;=1)+IF(SUM($J51:P$51)+($D$51/MiY)&gt;1,1-(SUM($J51:P$51)+($D$51/MiY)),0)),5)*(Q$7&gt;=$E$51)</f>
        <v>0</v>
      </c>
      <c r="R51" s="155">
        <f>ROUND(($D$51/MiY*(SUM($J51:Q$51)&lt;=1)+IF(SUM($J51:Q$51)+($D$51/MiY)&gt;1,1-(SUM($J51:Q$51)+($D$51/MiY)),0)),5)*(R$7&gt;=$E$51)</f>
        <v>0</v>
      </c>
      <c r="S51" s="155">
        <f>ROUND(($D$51/MiY*(SUM($J51:R$51)&lt;=1)+IF(SUM($J51:R$51)+($D$51/MiY)&gt;1,1-(SUM($J51:R$51)+($D$51/MiY)),0)),5)*(S$7&gt;=$E$51)</f>
        <v>0</v>
      </c>
      <c r="T51" s="155">
        <f>ROUND(($D$51/MiY*(SUM($J51:S$51)&lt;=1)+IF(SUM($J51:S$51)+($D$51/MiY)&gt;1,1-(SUM($J51:S$51)+($D$51/MiY)),0)),5)*(T$7&gt;=$E$51)</f>
        <v>0</v>
      </c>
      <c r="U51" s="155">
        <f>ROUND(($D$51/MiY*(SUM($J51:T$51)&lt;=1)+IF(SUM($J51:T$51)+($D$51/MiY)&gt;1,1-(SUM($J51:T$51)+($D$51/MiY)),0)),5)*(U$7&gt;=$E$51)</f>
        <v>0</v>
      </c>
      <c r="V51" s="155">
        <f>ROUND(($D$51/MiY*(SUM($J51:U$51)&lt;=1)+IF(SUM($J51:U$51)+($D$51/MiY)&gt;1,1-(SUM($J51:U$51)+($D$51/MiY)),0)),5)*(V$7&gt;=$E$51)</f>
        <v>0</v>
      </c>
      <c r="W51" s="155">
        <f>ROUND(($D$51/MiY*(SUM($J51:V$51)&lt;=1)+IF(SUM($J51:V$51)+($D$51/MiY)&gt;1,1-(SUM($J51:V$51)+($D$51/MiY)),0)),5)*(W$7&gt;=$E$51)</f>
        <v>0</v>
      </c>
      <c r="X51" s="155">
        <f>ROUND(($D$51/MiY*(SUM($J51:W$51)&lt;=1)+IF(SUM($J51:W$51)+($D$51/MiY)&gt;1,1-(SUM($J51:W$51)+($D$51/MiY)),0)),5)*(X$7&gt;=$E$51)</f>
        <v>0</v>
      </c>
      <c r="Y51" s="155">
        <f>ROUND(($D$51/MiY*(SUM($J51:X$51)&lt;=1)+IF(SUM($J51:X$51)+($D$51/MiY)&gt;1,1-(SUM($J51:X$51)+($D$51/MiY)),0)),5)*(Y$7&gt;=$E$51)</f>
        <v>0</v>
      </c>
      <c r="Z51" s="155">
        <f>ROUND(($D$51/MiY*(SUM($J51:Y$51)&lt;=1)+IF(SUM($J51:Y$51)+($D$51/MiY)&gt;1,1-(SUM($J51:Y$51)+($D$51/MiY)),0)),5)*(Z$7&gt;=$E$51)</f>
        <v>0</v>
      </c>
      <c r="AA51" s="155">
        <f>ROUND(($D$51/MiY*(SUM($J51:Z$51)&lt;=1)+IF(SUM($J51:Z$51)+($D$51/MiY)&gt;1,1-(SUM($J51:Z$51)+($D$51/MiY)),0)),5)*(AA$7&gt;=$E$51)</f>
        <v>0</v>
      </c>
      <c r="AB51" s="155">
        <f>ROUND(($D$51/MiY*(SUM($J51:AA$51)&lt;=1)+IF(SUM($J51:AA$51)+($D$51/MiY)&gt;1,1-(SUM($J51:AA$51)+($D$51/MiY)),0)),5)*(AB$7&gt;=$E$51)</f>
        <v>0</v>
      </c>
      <c r="AC51" s="155">
        <f>ROUND(($D$51/MiY*(SUM($J51:AB$51)&lt;=1)+IF(SUM($J51:AB$51)+($D$51/MiY)&gt;1,1-(SUM($J51:AB$51)+($D$51/MiY)),0)),5)*(AC$7&gt;=$E$51)</f>
        <v>0</v>
      </c>
      <c r="AD51" s="155">
        <f>ROUND(($D$51/MiY*(SUM($J51:AC$51)&lt;=1)+IF(SUM($J51:AC$51)+($D$51/MiY)&gt;1,1-(SUM($J51:AC$51)+($D$51/MiY)),0)),5)*(AD$7&gt;=$E$51)</f>
        <v>0</v>
      </c>
      <c r="AE51" s="155">
        <f>ROUND(($D$51/MiY*(SUM($J51:AD$51)&lt;=1)+IF(SUM($J51:AD$51)+($D$51/MiY)&gt;1,1-(SUM($J51:AD$51)+($D$51/MiY)),0)),5)*(AE$7&gt;=$E$51)</f>
        <v>0</v>
      </c>
      <c r="AF51" s="155">
        <f>ROUND(($D$51/MiY*(SUM($J51:AE$51)&lt;=1)+IF(SUM($J51:AE$51)+($D$51/MiY)&gt;1,1-(SUM($J51:AE$51)+($D$51/MiY)),0)),5)*(AF$7&gt;=$E$51)</f>
        <v>0</v>
      </c>
      <c r="AG51" s="155">
        <f>ROUND(($D$51/MiY*(SUM($J51:AF$51)&lt;=1)+IF(SUM($J51:AF$51)+($D$51/MiY)&gt;1,1-(SUM($J51:AF$51)+($D$51/MiY)),0)),5)*(AG$7&gt;=$E$51)</f>
        <v>0</v>
      </c>
      <c r="AH51" s="155">
        <f>ROUND(($D$51/MiY*(SUM($J51:AG$51)&lt;=1)+IF(SUM($J51:AG$51)+($D$51/MiY)&gt;1,1-(SUM($J51:AG$51)+($D$51/MiY)),0)),5)*(AH$7&gt;=$E$51)</f>
        <v>0</v>
      </c>
      <c r="AI51" s="155">
        <f>ROUND(($D$51/MiY*(SUM($J51:AH$51)&lt;=1)+IF(SUM($J51:AH$51)+($D$51/MiY)&gt;1,1-(SUM($J51:AH$51)+($D$51/MiY)),0)),5)*(AI$7&gt;=$E$51)</f>
        <v>0</v>
      </c>
      <c r="AJ51" s="155">
        <f>ROUND(($D$51/MiY*(SUM($J51:AI$51)&lt;=1)+IF(SUM($J51:AI$51)+($D$51/MiY)&gt;1,1-(SUM($J51:AI$51)+($D$51/MiY)),0)),5)*(AJ$7&gt;=$E$51)</f>
        <v>0</v>
      </c>
      <c r="AK51" s="155">
        <f>ROUND(($D$51/MiY*(SUM($J51:AJ$51)&lt;=1)+IF(SUM($J51:AJ$51)+($D$51/MiY)&gt;1,1-(SUM($J51:AJ$51)+($D$51/MiY)),0)),5)*(AK$7&gt;=$E$51)</f>
        <v>0</v>
      </c>
      <c r="AL51" s="155">
        <f>ROUND(($D$51/MiY*(SUM($J51:AK$51)&lt;=1)+IF(SUM($J51:AK$51)+($D$51/MiY)&gt;1,1-(SUM($J51:AK$51)+($D$51/MiY)),0)),5)*(AL$7&gt;=$E$51)</f>
        <v>0</v>
      </c>
      <c r="AM51" s="155">
        <f>ROUND(($D$51/MiY*(SUM($J51:AL$51)&lt;=1)+IF(SUM($J51:AL$51)+($D$51/MiY)&gt;1,1-(SUM($J51:AL$51)+($D$51/MiY)),0)),5)*(AM$7&gt;=$E$51)</f>
        <v>0</v>
      </c>
      <c r="AN51" s="155">
        <f>ROUND(($D$51/MiY*(SUM($J51:AM$51)&lt;=1)+IF(SUM($J51:AM$51)+($D$51/MiY)&gt;1,1-(SUM($J51:AM$51)+($D$51/MiY)),0)),5)*(AN$7&gt;=$E$51)</f>
        <v>0</v>
      </c>
      <c r="AO51" s="155">
        <f>ROUND(($D$51/MiY*(SUM($J51:AN$51)&lt;=1)+IF(SUM($J51:AN$51)+($D$51/MiY)&gt;1,1-(SUM($J51:AN$51)+($D$51/MiY)),0)),5)*(AO$7&gt;=$E$51)</f>
        <v>0</v>
      </c>
      <c r="AP51" s="155">
        <f>ROUND(($D$51/MiY*(SUM($J51:AO$51)&lt;=1)+IF(SUM($J51:AO$51)+($D$51/MiY)&gt;1,1-(SUM($J51:AO$51)+($D$51/MiY)),0)),5)*(AP$7&gt;=$E$51)</f>
        <v>0</v>
      </c>
      <c r="AQ51" s="155">
        <f>ROUND(($D$51/MiY*(SUM($J51:AP$51)&lt;=1)+IF(SUM($J51:AP$51)+($D$51/MiY)&gt;1,1-(SUM($J51:AP$51)+($D$51/MiY)),0)),5)*(AQ$7&gt;=$E$51)</f>
        <v>0</v>
      </c>
      <c r="AR51" s="155">
        <f>ROUND(($D$51/MiY*(SUM($J51:AQ$51)&lt;=1)+IF(SUM($J51:AQ$51)+($D$51/MiY)&gt;1,1-(SUM($J51:AQ$51)+($D$51/MiY)),0)),5)*(AR$7&gt;=$E$51)</f>
        <v>0</v>
      </c>
      <c r="AS51" s="155">
        <f>ROUND(($D$51/MiY*(SUM($J51:AR$51)&lt;=1)+IF(SUM($J51:AR$51)+($D$51/MiY)&gt;1,1-(SUM($J51:AR$51)+($D$51/MiY)),0)),5)*(AS$7&gt;=$E$51)</f>
        <v>0</v>
      </c>
      <c r="AT51" s="155">
        <f>ROUND(($D$51/MiY*(SUM($J51:AS$51)&lt;=1)+IF(SUM($J51:AS$51)+($D$51/MiY)&gt;1,1-(SUM($J51:AS$51)+($D$51/MiY)),0)),5)*(AT$7&gt;=$E$51)</f>
        <v>0</v>
      </c>
      <c r="AU51" s="155">
        <f>ROUND(($D$51/MiY*(SUM($J51:AT$51)&lt;=1)+IF(SUM($J51:AT$51)+($D$51/MiY)&gt;1,1-(SUM($J51:AT$51)+($D$51/MiY)),0)),5)*(AU$7&gt;=$E$51)</f>
        <v>0</v>
      </c>
      <c r="AV51" s="155">
        <f>ROUND(($D$51/MiY*(SUM($J51:AU$51)&lt;=1)+IF(SUM($J51:AU$51)+($D$51/MiY)&gt;1,1-(SUM($J51:AU$51)+($D$51/MiY)),0)),5)*(AV$7&gt;=$E$51)</f>
        <v>0</v>
      </c>
      <c r="AW51" s="155">
        <f>ROUND(($D$51/MiY*(SUM($J51:AV$51)&lt;=1)+IF(SUM($J51:AV$51)+($D$51/MiY)&gt;1,1-(SUM($J51:AV$51)+($D$51/MiY)),0)),5)*(AW$7&gt;=$E$51)</f>
        <v>0</v>
      </c>
      <c r="AX51" s="155">
        <f>ROUND(($D$51/MiY*(SUM($J51:AW$51)&lt;=1)+IF(SUM($J51:AW$51)+($D$51/MiY)&gt;1,1-(SUM($J51:AW$51)+($D$51/MiY)),0)),5)*(AX$7&gt;=$E$51)</f>
        <v>0</v>
      </c>
      <c r="AY51" s="155">
        <f>ROUND(($D$51/MiY*(SUM($J51:AX$51)&lt;=1)+IF(SUM($J51:AX$51)+($D$51/MiY)&gt;1,1-(SUM($J51:AX$51)+($D$51/MiY)),0)),5)*(AY$7&gt;=$E$51)</f>
        <v>0</v>
      </c>
      <c r="AZ51" s="155">
        <f>ROUND(($D$51/MiY*(SUM($J51:AY$51)&lt;=1)+IF(SUM($J51:AY$51)+($D$51/MiY)&gt;1,1-(SUM($J51:AY$51)+($D$51/MiY)),0)),5)*(AZ$7&gt;=$E$51)</f>
        <v>0</v>
      </c>
      <c r="BA51" s="155">
        <f>ROUND(($D$51/MiY*(SUM($J51:AZ$51)&lt;=1)+IF(SUM($J51:AZ$51)+($D$51/MiY)&gt;1,1-(SUM($J51:AZ$51)+($D$51/MiY)),0)),5)*(BA$7&gt;=$E$51)</f>
        <v>0</v>
      </c>
      <c r="BB51" s="155">
        <f>ROUND(($D$51/MiY*(SUM($J51:BA$51)&lt;=1)+IF(SUM($J51:BA$51)+($D$51/MiY)&gt;1,1-(SUM($J51:BA$51)+($D$51/MiY)),0)),5)*(BB$7&gt;=$E$51)</f>
        <v>0</v>
      </c>
      <c r="BC51" s="155">
        <f>ROUND(($D$51/MiY*(SUM($J51:BB$51)&lt;=1)+IF(SUM($J51:BB$51)+($D$51/MiY)&gt;1,1-(SUM($J51:BB$51)+($D$51/MiY)),0)),5)*(BC$7&gt;=$E$51)</f>
        <v>0</v>
      </c>
      <c r="BD51" s="155">
        <f>ROUND(($D$51/MiY*(SUM($J51:BC$51)&lt;=1)+IF(SUM($J51:BC$51)+($D$51/MiY)&gt;1,1-(SUM($J51:BC$51)+($D$51/MiY)),0)),5)*(BD$7&gt;=$E$51)</f>
        <v>0</v>
      </c>
      <c r="BE51" s="155">
        <f>ROUND(($D$51/MiY*(SUM($J51:BD$51)&lt;=1)+IF(SUM($J51:BD$51)+($D$51/MiY)&gt;1,1-(SUM($J51:BD$51)+($D$51/MiY)),0)),5)*(BE$7&gt;=$E$51)</f>
        <v>0</v>
      </c>
      <c r="BF51" s="155">
        <f>ROUND(($D$51/MiY*(SUM($J51:BE$51)&lt;=1)+IF(SUM($J51:BE$51)+($D$51/MiY)&gt;1,1-(SUM($J51:BE$51)+($D$51/MiY)),0)),5)*(BF$7&gt;=$E$51)</f>
        <v>0</v>
      </c>
      <c r="BG51" s="155">
        <f>ROUND(($D$51/MiY*(SUM($J51:BF$51)&lt;=1)+IF(SUM($J51:BF$51)+($D$51/MiY)&gt;1,1-(SUM($J51:BF$51)+($D$51/MiY)),0)),5)*(BG$7&gt;=$E$51)</f>
        <v>0</v>
      </c>
      <c r="BH51" s="155">
        <f>ROUND(($D$51/MiY*(SUM($J51:BG$51)&lt;=1)+IF(SUM($J51:BG$51)+($D$51/MiY)&gt;1,1-(SUM($J51:BG$51)+($D$51/MiY)),0)),5)*(BH$7&gt;=$E$51)</f>
        <v>0</v>
      </c>
      <c r="BI51" s="155">
        <f>ROUND(($D$51/MiY*(SUM($J51:BH$51)&lt;=1)+IF(SUM($J51:BH$51)+($D$51/MiY)&gt;1,1-(SUM($J51:BH$51)+($D$51/MiY)),0)),5)*(BI$7&gt;=$E$51)</f>
        <v>0</v>
      </c>
      <c r="BJ51" s="155">
        <f>ROUND(($D$51/MiY*(SUM($J51:BI$51)&lt;=1)+IF(SUM($J51:BI$51)+($D$51/MiY)&gt;1,1-(SUM($J51:BI$51)+($D$51/MiY)),0)),5)*(BJ$7&gt;=$E$51)</f>
        <v>0</v>
      </c>
      <c r="BK51" s="155">
        <f>ROUND(($D$51/MiY*(SUM($J51:BJ$51)&lt;=1)+IF(SUM($J51:BJ$51)+($D$51/MiY)&gt;1,1-(SUM($J51:BJ$51)+($D$51/MiY)),0)),5)*(BK$7&gt;=$E$51)</f>
        <v>0</v>
      </c>
      <c r="BL51" s="155">
        <f>ROUND(($D$51/MiY*(SUM($J51:BK$51)&lt;=1)+IF(SUM($J51:BK$51)+($D$51/MiY)&gt;1,1-(SUM($J51:BK$51)+($D$51/MiY)),0)),5)*(BL$7&gt;=$E$51)</f>
        <v>0</v>
      </c>
      <c r="BM51" s="155">
        <f>ROUND(($D$51/MiY*(SUM($J51:BL$51)&lt;=1)+IF(SUM($J51:BL$51)+($D$51/MiY)&gt;1,1-(SUM($J51:BL$51)+($D$51/MiY)),0)),5)*(BM$7&gt;=$E$51)</f>
        <v>0</v>
      </c>
      <c r="BN51" s="155">
        <f>ROUND(($D$51/MiY*(SUM($J51:BM$51)&lt;=1)+IF(SUM($J51:BM$51)+($D$51/MiY)&gt;1,1-(SUM($J51:BM$51)+($D$51/MiY)),0)),5)*(BN$7&gt;=$E$51)</f>
        <v>0</v>
      </c>
      <c r="BO51" s="155">
        <f>ROUND(($D$51/MiY*(SUM($J51:BN$51)&lt;=1)+IF(SUM($J51:BN$51)+($D$51/MiY)&gt;1,1-(SUM($J51:BN$51)+($D$51/MiY)),0)),5)*(BO$7&gt;=$E$51)</f>
        <v>0</v>
      </c>
      <c r="BP51" s="155">
        <f>ROUND(($D$51/MiY*(SUM($J51:BO$51)&lt;=1)+IF(SUM($J51:BO$51)+($D$51/MiY)&gt;1,1-(SUM($J51:BO$51)+($D$51/MiY)),0)),5)*(BP$7&gt;=$E$51)</f>
        <v>0</v>
      </c>
      <c r="BQ51" s="155">
        <f>ROUND(($D$51/MiY*(SUM($J51:BP$51)&lt;=1)+IF(SUM($J51:BP$51)+($D$51/MiY)&gt;1,1-(SUM($J51:BP$51)+($D$51/MiY)),0)),5)*(BQ$7&gt;=$E$51)</f>
        <v>0</v>
      </c>
      <c r="BR51" s="155">
        <f>ROUND(($D$51/MiY*(SUM($J51:BQ$51)&lt;=1)+IF(SUM($J51:BQ$51)+($D$51/MiY)&gt;1,1-(SUM($J51:BQ$51)+($D$51/MiY)),0)),5)*(BR$7&gt;=$E$51)</f>
        <v>0</v>
      </c>
      <c r="BS51" s="155">
        <f>ROUND(($D$51/MiY*(SUM($J51:BR$51)&lt;=1)+IF(SUM($J51:BR$51)+($D$51/MiY)&gt;1,1-(SUM($J51:BR$51)+($D$51/MiY)),0)),5)*(BS$7&gt;=$E$51)</f>
        <v>0</v>
      </c>
      <c r="BT51" s="155">
        <f>ROUND(($D$51/MiY*(SUM($J51:BS$51)&lt;=1)+IF(SUM($J51:BS$51)+($D$51/MiY)&gt;1,1-(SUM($J51:BS$51)+($D$51/MiY)),0)),5)*(BT$7&gt;=$E$51)</f>
        <v>0</v>
      </c>
      <c r="BU51" s="155">
        <f>ROUND(($D$51/MiY*(SUM($J51:BT$51)&lt;=1)+IF(SUM($J51:BT$51)+($D$51/MiY)&gt;1,1-(SUM($J51:BT$51)+($D$51/MiY)),0)),5)*(BU$7&gt;=$E$51)</f>
        <v>0</v>
      </c>
      <c r="BV51" s="155">
        <f>ROUND(($D$51/MiY*(SUM($J51:BU$51)&lt;=1)+IF(SUM($J51:BU$51)+($D$51/MiY)&gt;1,1-(SUM($J51:BU$51)+($D$51/MiY)),0)),5)*(BV$7&gt;=$E$51)</f>
        <v>0</v>
      </c>
      <c r="BW51" s="155">
        <f>ROUND(($D$51/MiY*(SUM($J51:BV$51)&lt;=1)+IF(SUM($J51:BV$51)+($D$51/MiY)&gt;1,1-(SUM($J51:BV$51)+($D$51/MiY)),0)),5)*(BW$7&gt;=$E$51)</f>
        <v>0</v>
      </c>
      <c r="BX51" s="155">
        <f>ROUND(($D$51/MiY*(SUM($J51:BW$51)&lt;=1)+IF(SUM($J51:BW$51)+($D$51/MiY)&gt;1,1-(SUM($J51:BW$51)+($D$51/MiY)),0)),5)*(BX$7&gt;=$E$51)</f>
        <v>0</v>
      </c>
      <c r="BY51" s="155">
        <f>ROUND(($D$51/MiY*(SUM($J51:BX$51)&lt;=1)+IF(SUM($J51:BX$51)+($D$51/MiY)&gt;1,1-(SUM($J51:BX$51)+($D$51/MiY)),0)),5)*(BY$7&gt;=$E$51)</f>
        <v>0</v>
      </c>
      <c r="BZ51" s="155">
        <f>ROUND(($D$51/MiY*(SUM($J51:BY$51)&lt;=1)+IF(SUM($J51:BY$51)+($D$51/MiY)&gt;1,1-(SUM($J51:BY$51)+($D$51/MiY)),0)),5)*(BZ$7&gt;=$E$51)</f>
        <v>0</v>
      </c>
      <c r="CA51" s="155">
        <f>ROUND(($D$51/MiY*(SUM($J51:BZ$51)&lt;=1)+IF(SUM($J51:BZ$51)+($D$51/MiY)&gt;1,1-(SUM($J51:BZ$51)+($D$51/MiY)),0)),5)*(CA$7&gt;=$E$51)</f>
        <v>0</v>
      </c>
      <c r="CB51" s="155">
        <f>ROUND(($D$51/MiY*(SUM($J51:CA$51)&lt;=1)+IF(SUM($J51:CA$51)+($D$51/MiY)&gt;1,1-(SUM($J51:CA$51)+($D$51/MiY)),0)),5)*(CB$7&gt;=$E$51)</f>
        <v>0</v>
      </c>
      <c r="CC51" s="155">
        <f>ROUND(($D$51/MiY*(SUM($J51:CB$51)&lt;=1)+IF(SUM($J51:CB$51)+($D$51/MiY)&gt;1,1-(SUM($J51:CB$51)+($D$51/MiY)),0)),5)*(CC$7&gt;=$E$51)</f>
        <v>0</v>
      </c>
      <c r="CD51" s="155">
        <f>ROUND(($D$51/MiY*(SUM($J51:CC$51)&lt;=1)+IF(SUM($J51:CC$51)+($D$51/MiY)&gt;1,1-(SUM($J51:CC$51)+($D$51/MiY)),0)),5)*(CD$7&gt;=$E$51)</f>
        <v>0</v>
      </c>
      <c r="CE51" s="155">
        <f>ROUND(($D$51/MiY*(SUM($J51:CD$51)&lt;=1)+IF(SUM($J51:CD$51)+($D$51/MiY)&gt;1,1-(SUM($J51:CD$51)+($D$51/MiY)),0)),5)*(CE$7&gt;=$E$51)</f>
        <v>0</v>
      </c>
      <c r="CF51" s="155">
        <f>ROUND(($D$51/MiY*(SUM($J51:CE$51)&lt;=1)+IF(SUM($J51:CE$51)+($D$51/MiY)&gt;1,1-(SUM($J51:CE$51)+($D$51/MiY)),0)),5)*(CF$7&gt;=$E$51)</f>
        <v>0</v>
      </c>
      <c r="CG51" s="155">
        <f>ROUND(($D$51/MiY*(SUM($J51:CF$51)&lt;=1)+IF(SUM($J51:CF$51)+($D$51/MiY)&gt;1,1-(SUM($J51:CF$51)+($D$51/MiY)),0)),5)*(CG$7&gt;=$E$51)</f>
        <v>0</v>
      </c>
      <c r="CH51" s="155">
        <f>ROUND(($D$51/MiY*(SUM($J51:CG$51)&lt;=1)+IF(SUM($J51:CG$51)+($D$51/MiY)&gt;1,1-(SUM($J51:CG$51)+($D$51/MiY)),0)),5)*(CH$7&gt;=$E$51)</f>
        <v>0</v>
      </c>
      <c r="CI51" s="155">
        <f>ROUND(($D$51/MiY*(SUM($J51:CH$51)&lt;=1)+IF(SUM($J51:CH$51)+($D$51/MiY)&gt;1,1-(SUM($J51:CH$51)+($D$51/MiY)),0)),5)*(CI$7&gt;=$E$51)</f>
        <v>0</v>
      </c>
      <c r="CJ51" s="155">
        <f>ROUND(($D$51/MiY*(SUM($J51:CI$51)&lt;=1)+IF(SUM($J51:CI$51)+($D$51/MiY)&gt;1,1-(SUM($J51:CI$51)+($D$51/MiY)),0)),5)*(CJ$7&gt;=$E$51)</f>
        <v>0</v>
      </c>
      <c r="CK51" s="155">
        <f>ROUND(($D$51/MiY*(SUM($J51:CJ$51)&lt;=1)+IF(SUM($J51:CJ$51)+($D$51/MiY)&gt;1,1-(SUM($J51:CJ$51)+($D$51/MiY)),0)),5)*(CK$7&gt;=$E$51)</f>
        <v>0</v>
      </c>
      <c r="CL51" s="155">
        <f>ROUND(($D$51/MiY*(SUM($J51:CK$51)&lt;=1)+IF(SUM($J51:CK$51)+($D$51/MiY)&gt;1,1-(SUM($J51:CK$51)+($D$51/MiY)),0)),5)*(CL$7&gt;=$E$51)</f>
        <v>0</v>
      </c>
      <c r="CM51" s="155">
        <f>ROUND(($D$51/MiY*(SUM($J51:CL$51)&lt;=1)+IF(SUM($J51:CL$51)+($D$51/MiY)&gt;1,1-(SUM($J51:CL$51)+($D$51/MiY)),0)),5)*(CM$7&gt;=$E$51)</f>
        <v>0</v>
      </c>
      <c r="CN51" s="155">
        <f>ROUND(($D$51/MiY*(SUM($J51:CM$51)&lt;=1)+IF(SUM($J51:CM$51)+($D$51/MiY)&gt;1,1-(SUM($J51:CM$51)+($D$51/MiY)),0)),5)*(CN$7&gt;=$E$51)</f>
        <v>0</v>
      </c>
      <c r="CO51" s="155">
        <f>ROUND(($D$51/MiY*(SUM($J51:CN$51)&lt;=1)+IF(SUM($J51:CN$51)+($D$51/MiY)&gt;1,1-(SUM($J51:CN$51)+($D$51/MiY)),0)),5)*(CO$7&gt;=$E$51)</f>
        <v>0</v>
      </c>
      <c r="CP51" s="155">
        <f>ROUND(($D$51/MiY*(SUM($J51:CO$51)&lt;=1)+IF(SUM($J51:CO$51)+($D$51/MiY)&gt;1,1-(SUM($J51:CO$51)+($D$51/MiY)),0)),5)*(CP$7&gt;=$E$51)</f>
        <v>0</v>
      </c>
      <c r="CQ51" s="155">
        <f>ROUND(($D$51/MiY*(SUM($J51:CP$51)&lt;=1)+IF(SUM($J51:CP$51)+($D$51/MiY)&gt;1,1-(SUM($J51:CP$51)+($D$51/MiY)),0)),5)*(CQ$7&gt;=$E$51)</f>
        <v>0</v>
      </c>
      <c r="CR51" s="155">
        <f>ROUND(($D$51/MiY*(SUM($J51:CQ$51)&lt;=1)+IF(SUM($J51:CQ$51)+($D$51/MiY)&gt;1,1-(SUM($J51:CQ$51)+($D$51/MiY)),0)),5)*(CR$7&gt;=$E$51)</f>
        <v>0</v>
      </c>
      <c r="CS51" s="155">
        <f>ROUND(($D$51/MiY*(SUM($J51:CR$51)&lt;=1)+IF(SUM($J51:CR$51)+($D$51/MiY)&gt;1,1-(SUM($J51:CR$51)+($D$51/MiY)),0)),5)*(CS$7&gt;=$E$51)</f>
        <v>0</v>
      </c>
      <c r="CT51" s="155">
        <f>ROUND(($D$51/MiY*(SUM($J51:CS$51)&lt;=1)+IF(SUM($J51:CS$51)+($D$51/MiY)&gt;1,1-(SUM($J51:CS$51)+($D$51/MiY)),0)),5)*(CT$7&gt;=$E$51)</f>
        <v>0</v>
      </c>
      <c r="CU51" s="155">
        <f>ROUND(($D$51/MiY*(SUM($J51:CT$51)&lt;=1)+IF(SUM($J51:CT$51)+($D$51/MiY)&gt;1,1-(SUM($J51:CT$51)+($D$51/MiY)),0)),5)*(CU$7&gt;=$E$51)</f>
        <v>0</v>
      </c>
      <c r="CV51" s="155">
        <f>ROUND(($D$51/MiY*(SUM($J51:CU$51)&lt;=1)+IF(SUM($J51:CU$51)+($D$51/MiY)&gt;1,1-(SUM($J51:CU$51)+($D$51/MiY)),0)),5)*(CV$7&gt;=$E$51)</f>
        <v>0</v>
      </c>
      <c r="CW51" s="155">
        <f>ROUND(($D$51/MiY*(SUM($J51:CV$51)&lt;=1)+IF(SUM($J51:CV$51)+($D$51/MiY)&gt;1,1-(SUM($J51:CV$51)+($D$51/MiY)),0)),5)*(CW$7&gt;=$E$51)</f>
        <v>0</v>
      </c>
      <c r="CX51" s="155">
        <f>ROUND(($D$51/MiY*(SUM($J51:CW$51)&lt;=1)+IF(SUM($J51:CW$51)+($D$51/MiY)&gt;1,1-(SUM($J51:CW$51)+($D$51/MiY)),0)),5)*(CX$7&gt;=$E$51)</f>
        <v>0</v>
      </c>
      <c r="CY51" s="155">
        <f>ROUND(($D$51/MiY*(SUM($J51:CX$51)&lt;=1)+IF(SUM($J51:CX$51)+($D$51/MiY)&gt;1,1-(SUM($J51:CX$51)+($D$51/MiY)),0)),5)*(CY$7&gt;=$E$51)</f>
        <v>0</v>
      </c>
      <c r="CZ51" s="155">
        <f>ROUND(($D$51/MiY*(SUM($J51:CY$51)&lt;=1)+IF(SUM($J51:CY$51)+($D$51/MiY)&gt;1,1-(SUM($J51:CY$51)+($D$51/MiY)),0)),5)*(CZ$7&gt;=$E$51)</f>
        <v>0</v>
      </c>
      <c r="DA51" s="155">
        <f>ROUND(($D$51/MiY*(SUM($J51:CZ$51)&lt;=1)+IF(SUM($J51:CZ$51)+($D$51/MiY)&gt;1,1-(SUM($J51:CZ$51)+($D$51/MiY)),0)),5)*(DA$7&gt;=$E$51)</f>
        <v>0</v>
      </c>
      <c r="DB51" s="155">
        <f>ROUND(($D$51/MiY*(SUM($J51:DA$51)&lt;=1)+IF(SUM($J51:DA$51)+($D$51/MiY)&gt;1,1-(SUM($J51:DA$51)+($D$51/MiY)),0)),5)*(DB$7&gt;=$E$51)</f>
        <v>0</v>
      </c>
      <c r="DC51" s="155">
        <f>ROUND(($D$51/MiY*(SUM($J51:DB$51)&lt;=1)+IF(SUM($J51:DB$51)+($D$51/MiY)&gt;1,1-(SUM($J51:DB$51)+($D$51/MiY)),0)),5)*(DC$7&gt;=$E$51)</f>
        <v>0</v>
      </c>
      <c r="DD51" s="155">
        <f>ROUND(($D$51/MiY*(SUM($J51:DC$51)&lt;=1)+IF(SUM($J51:DC$51)+($D$51/MiY)&gt;1,1-(SUM($J51:DC$51)+($D$51/MiY)),0)),5)*(DD$7&gt;=$E$51)</f>
        <v>0</v>
      </c>
      <c r="DE51" s="155">
        <f>ROUND(($D$51/MiY*(SUM($J51:DD$51)&lt;=1)+IF(SUM($J51:DD$51)+($D$51/MiY)&gt;1,1-(SUM($J51:DD$51)+($D$51/MiY)),0)),5)*(DE$7&gt;=$E$51)</f>
        <v>0</v>
      </c>
      <c r="DF51" s="155">
        <f>ROUND(($D$51/MiY*(SUM($J51:DE$51)&lt;=1)+IF(SUM($J51:DE$51)+($D$51/MiY)&gt;1,1-(SUM($J51:DE$51)+($D$51/MiY)),0)),5)*(DF$7&gt;=$E$51)</f>
        <v>0</v>
      </c>
      <c r="DG51" s="155">
        <f>ROUND(($D$51/MiY*(SUM($J51:DF$51)&lt;=1)+IF(SUM($J51:DF$51)+($D$51/MiY)&gt;1,1-(SUM($J51:DF$51)+($D$51/MiY)),0)),5)*(DG$7&gt;=$E$51)</f>
        <v>0</v>
      </c>
      <c r="DH51" s="155">
        <f>ROUND(($D$51/MiY*(SUM($J51:DG$51)&lt;=1)+IF(SUM($J51:DG$51)+($D$51/MiY)&gt;1,1-(SUM($J51:DG$51)+($D$51/MiY)),0)),5)*(DH$7&gt;=$E$51)</f>
        <v>0</v>
      </c>
      <c r="DI51" s="155">
        <f>ROUND(($D$51/MiY*(SUM($J51:DH$51)&lt;=1)+IF(SUM($J51:DH$51)+($D$51/MiY)&gt;1,1-(SUM($J51:DH$51)+($D$51/MiY)),0)),5)*(DI$7&gt;=$E$51)</f>
        <v>0</v>
      </c>
      <c r="DJ51" s="155">
        <f>ROUND(($D$51/MiY*(SUM($J51:DI$51)&lt;=1)+IF(SUM($J51:DI$51)+($D$51/MiY)&gt;1,1-(SUM($J51:DI$51)+($D$51/MiY)),0)),5)*(DJ$7&gt;=$E$51)</f>
        <v>0</v>
      </c>
      <c r="DK51" s="155">
        <f>ROUND(($D$51/MiY*(SUM($J51:DJ$51)&lt;=1)+IF(SUM($J51:DJ$51)+($D$51/MiY)&gt;1,1-(SUM($J51:DJ$51)+($D$51/MiY)),0)),5)*(DK$7&gt;=$E$51)</f>
        <v>0</v>
      </c>
      <c r="DL51" s="155">
        <f>ROUND(($D$51/MiY*(SUM($J51:DK$51)&lt;=1)+IF(SUM($J51:DK$51)+($D$51/MiY)&gt;1,1-(SUM($J51:DK$51)+($D$51/MiY)),0)),5)*(DL$7&gt;=$E$51)</f>
        <v>0</v>
      </c>
      <c r="DM51" s="155">
        <f>ROUND(($D$51/MiY*(SUM($J51:DL$51)&lt;=1)+IF(SUM($J51:DL$51)+($D$51/MiY)&gt;1,1-(SUM($J51:DL$51)+($D$51/MiY)),0)),5)*(DM$7&gt;=$E$51)</f>
        <v>0</v>
      </c>
      <c r="DN51" s="155">
        <f>ROUND(($D$51/MiY*(SUM($J51:DM$51)&lt;=1)+IF(SUM($J51:DM$51)+($D$51/MiY)&gt;1,1-(SUM($J51:DM$51)+($D$51/MiY)),0)),5)*(DN$7&gt;=$E$51)</f>
        <v>0</v>
      </c>
      <c r="DO51" s="155">
        <f>ROUND(($D$51/MiY*(SUM($J51:DN$51)&lt;=1)+IF(SUM($J51:DN$51)+($D$51/MiY)&gt;1,1-(SUM($J51:DN$51)+($D$51/MiY)),0)),5)*(DO$7&gt;=$E$51)</f>
        <v>0</v>
      </c>
      <c r="DP51" s="155">
        <f>ROUND(($D$51/MiY*(SUM($J51:DO$51)&lt;=1)+IF(SUM($J51:DO$51)+($D$51/MiY)&gt;1,1-(SUM($J51:DO$51)+($D$51/MiY)),0)),5)*(DP$7&gt;=$E$51)</f>
        <v>0</v>
      </c>
      <c r="DQ51" s="155">
        <f>ROUND(($D$51/MiY*(SUM($J51:DP$51)&lt;=1)+IF(SUM($J51:DP$51)+($D$51/MiY)&gt;1,1-(SUM($J51:DP$51)+($D$51/MiY)),0)),5)*(DQ$7&gt;=$E$51)</f>
        <v>0</v>
      </c>
      <c r="DR51" s="155">
        <f>ROUND(($D$51/MiY*(SUM($J51:DQ$51)&lt;=1)+IF(SUM($J51:DQ$51)+($D$51/MiY)&gt;1,1-(SUM($J51:DQ$51)+($D$51/MiY)),0)),5)*(DR$7&gt;=$E$51)</f>
        <v>0</v>
      </c>
      <c r="DS51" s="155">
        <f>ROUND(($D$51/MiY*(SUM($J51:DR$51)&lt;=1)+IF(SUM($J51:DR$51)+($D$51/MiY)&gt;1,1-(SUM($J51:DR$51)+($D$51/MiY)),0)),5)*(DS$7&gt;=$E$51)</f>
        <v>0</v>
      </c>
      <c r="DT51" s="155">
        <f>ROUND(($D$51/MiY*(SUM($J51:DS$51)&lt;=1)+IF(SUM($J51:DS$51)+($D$51/MiY)&gt;1,1-(SUM($J51:DS$51)+($D$51/MiY)),0)),5)*(DT$7&gt;=$E$51)</f>
        <v>0</v>
      </c>
      <c r="DU51" s="155">
        <f>ROUND(($D$51/MiY*(SUM($J51:DT$51)&lt;=1)+IF(SUM($J51:DT$51)+($D$51/MiY)&gt;1,1-(SUM($J51:DT$51)+($D$51/MiY)),0)),5)*(DU$7&gt;=$E$51)</f>
        <v>0</v>
      </c>
      <c r="DV51" s="155">
        <f>ROUND(($D$51/MiY*(SUM($J51:DU$51)&lt;=1)+IF(SUM($J51:DU$51)+($D$51/MiY)&gt;1,1-(SUM($J51:DU$51)+($D$51/MiY)),0)),5)*(DV$7&gt;=$E$51)</f>
        <v>0</v>
      </c>
      <c r="DW51" s="155">
        <f>ROUND(($D$51/MiY*(SUM($J51:DV$51)&lt;=1)+IF(SUM($J51:DV$51)+($D$51/MiY)&gt;1,1-(SUM($J51:DV$51)+($D$51/MiY)),0)),5)*(DW$7&gt;=$E$51)</f>
        <v>0</v>
      </c>
      <c r="DX51" s="155">
        <f>ROUND(($D$51/MiY*(SUM($J51:DW$51)&lt;=1)+IF(SUM($J51:DW$51)+($D$51/MiY)&gt;1,1-(SUM($J51:DW$51)+($D$51/MiY)),0)),5)*(DX$7&gt;=$E$51)</f>
        <v>0</v>
      </c>
      <c r="DY51" s="155">
        <f>ROUND(($D$51/MiY*(SUM($J51:DX$51)&lt;=1)+IF(SUM($J51:DX$51)+($D$51/MiY)&gt;1,1-(SUM($J51:DX$51)+($D$51/MiY)),0)),5)*(DY$7&gt;=$E$51)</f>
        <v>0</v>
      </c>
      <c r="DZ51" s="155">
        <f>ROUND(($D$51/MiY*(SUM($J51:DY$51)&lt;=1)+IF(SUM($J51:DY$51)+($D$51/MiY)&gt;1,1-(SUM($J51:DY$51)+($D$51/MiY)),0)),5)*(DZ$7&gt;=$E$51)</f>
        <v>0</v>
      </c>
      <c r="EA51" s="155">
        <f>ROUND(($D$51/MiY*(SUM($J51:DZ$51)&lt;=1)+IF(SUM($J51:DZ$51)+($D$51/MiY)&gt;1,1-(SUM($J51:DZ$51)+($D$51/MiY)),0)),5)*(EA$7&gt;=$E$51)</f>
        <v>0</v>
      </c>
      <c r="EB51" s="155">
        <f>ROUND(($D$51/MiY*(SUM($J51:EA$51)&lt;=1)+IF(SUM($J51:EA$51)+($D$51/MiY)&gt;1,1-(SUM($J51:EA$51)+($D$51/MiY)),0)),5)*(EB$7&gt;=$E$51)</f>
        <v>0</v>
      </c>
    </row>
    <row r="52" spans="2:132" outlineLevel="1" x14ac:dyDescent="0.25">
      <c r="C52" s="318" t="s">
        <v>563</v>
      </c>
      <c r="D52" s="16">
        <f>Costs!$N$24*Costs!$N$30</f>
        <v>0</v>
      </c>
      <c r="G52" s="52" t="s">
        <v>553</v>
      </c>
      <c r="H52" s="46">
        <f t="shared" ref="H52" si="182">SUM(J52:EB52)</f>
        <v>0</v>
      </c>
      <c r="J52" s="82">
        <f t="shared" ref="J52:AO52" si="183">J51*$D52</f>
        <v>0</v>
      </c>
      <c r="K52" s="82">
        <f t="shared" si="183"/>
        <v>0</v>
      </c>
      <c r="L52" s="82">
        <f t="shared" si="183"/>
        <v>0</v>
      </c>
      <c r="M52" s="82">
        <f t="shared" si="183"/>
        <v>0</v>
      </c>
      <c r="N52" s="82">
        <f t="shared" si="183"/>
        <v>0</v>
      </c>
      <c r="O52" s="82">
        <f t="shared" si="183"/>
        <v>0</v>
      </c>
      <c r="P52" s="82">
        <f t="shared" si="183"/>
        <v>0</v>
      </c>
      <c r="Q52" s="82">
        <f t="shared" si="183"/>
        <v>0</v>
      </c>
      <c r="R52" s="82">
        <f t="shared" si="183"/>
        <v>0</v>
      </c>
      <c r="S52" s="82">
        <f t="shared" si="183"/>
        <v>0</v>
      </c>
      <c r="T52" s="82">
        <f t="shared" si="183"/>
        <v>0</v>
      </c>
      <c r="U52" s="82">
        <f t="shared" si="183"/>
        <v>0</v>
      </c>
      <c r="V52" s="82">
        <f t="shared" si="183"/>
        <v>0</v>
      </c>
      <c r="W52" s="82">
        <f t="shared" si="183"/>
        <v>0</v>
      </c>
      <c r="X52" s="82">
        <f t="shared" si="183"/>
        <v>0</v>
      </c>
      <c r="Y52" s="82">
        <f t="shared" si="183"/>
        <v>0</v>
      </c>
      <c r="Z52" s="82">
        <f t="shared" si="183"/>
        <v>0</v>
      </c>
      <c r="AA52" s="82">
        <f t="shared" si="183"/>
        <v>0</v>
      </c>
      <c r="AB52" s="82">
        <f t="shared" si="183"/>
        <v>0</v>
      </c>
      <c r="AC52" s="82">
        <f t="shared" si="183"/>
        <v>0</v>
      </c>
      <c r="AD52" s="82">
        <f t="shared" si="183"/>
        <v>0</v>
      </c>
      <c r="AE52" s="82">
        <f t="shared" si="183"/>
        <v>0</v>
      </c>
      <c r="AF52" s="82">
        <f t="shared" si="183"/>
        <v>0</v>
      </c>
      <c r="AG52" s="82">
        <f t="shared" si="183"/>
        <v>0</v>
      </c>
      <c r="AH52" s="82">
        <f t="shared" si="183"/>
        <v>0</v>
      </c>
      <c r="AI52" s="82">
        <f t="shared" si="183"/>
        <v>0</v>
      </c>
      <c r="AJ52" s="82">
        <f t="shared" si="183"/>
        <v>0</v>
      </c>
      <c r="AK52" s="82">
        <f t="shared" si="183"/>
        <v>0</v>
      </c>
      <c r="AL52" s="82">
        <f t="shared" si="183"/>
        <v>0</v>
      </c>
      <c r="AM52" s="82">
        <f t="shared" si="183"/>
        <v>0</v>
      </c>
      <c r="AN52" s="82">
        <f t="shared" si="183"/>
        <v>0</v>
      </c>
      <c r="AO52" s="82">
        <f t="shared" si="183"/>
        <v>0</v>
      </c>
      <c r="AP52" s="82">
        <f t="shared" ref="AP52:BU52" si="184">AP51*$D52</f>
        <v>0</v>
      </c>
      <c r="AQ52" s="82">
        <f t="shared" si="184"/>
        <v>0</v>
      </c>
      <c r="AR52" s="82">
        <f t="shared" si="184"/>
        <v>0</v>
      </c>
      <c r="AS52" s="82">
        <f t="shared" si="184"/>
        <v>0</v>
      </c>
      <c r="AT52" s="82">
        <f t="shared" si="184"/>
        <v>0</v>
      </c>
      <c r="AU52" s="82">
        <f t="shared" si="184"/>
        <v>0</v>
      </c>
      <c r="AV52" s="82">
        <f t="shared" si="184"/>
        <v>0</v>
      </c>
      <c r="AW52" s="82">
        <f t="shared" si="184"/>
        <v>0</v>
      </c>
      <c r="AX52" s="82">
        <f t="shared" si="184"/>
        <v>0</v>
      </c>
      <c r="AY52" s="82">
        <f t="shared" si="184"/>
        <v>0</v>
      </c>
      <c r="AZ52" s="82">
        <f t="shared" si="184"/>
        <v>0</v>
      </c>
      <c r="BA52" s="82">
        <f t="shared" si="184"/>
        <v>0</v>
      </c>
      <c r="BB52" s="82">
        <f t="shared" si="184"/>
        <v>0</v>
      </c>
      <c r="BC52" s="82">
        <f t="shared" si="184"/>
        <v>0</v>
      </c>
      <c r="BD52" s="82">
        <f t="shared" si="184"/>
        <v>0</v>
      </c>
      <c r="BE52" s="82">
        <f t="shared" si="184"/>
        <v>0</v>
      </c>
      <c r="BF52" s="82">
        <f t="shared" si="184"/>
        <v>0</v>
      </c>
      <c r="BG52" s="82">
        <f t="shared" si="184"/>
        <v>0</v>
      </c>
      <c r="BH52" s="82">
        <f t="shared" si="184"/>
        <v>0</v>
      </c>
      <c r="BI52" s="82">
        <f t="shared" si="184"/>
        <v>0</v>
      </c>
      <c r="BJ52" s="82">
        <f t="shared" si="184"/>
        <v>0</v>
      </c>
      <c r="BK52" s="82">
        <f t="shared" si="184"/>
        <v>0</v>
      </c>
      <c r="BL52" s="82">
        <f t="shared" si="184"/>
        <v>0</v>
      </c>
      <c r="BM52" s="82">
        <f t="shared" si="184"/>
        <v>0</v>
      </c>
      <c r="BN52" s="82">
        <f t="shared" si="184"/>
        <v>0</v>
      </c>
      <c r="BO52" s="82">
        <f t="shared" si="184"/>
        <v>0</v>
      </c>
      <c r="BP52" s="82">
        <f t="shared" si="184"/>
        <v>0</v>
      </c>
      <c r="BQ52" s="82">
        <f t="shared" si="184"/>
        <v>0</v>
      </c>
      <c r="BR52" s="82">
        <f t="shared" si="184"/>
        <v>0</v>
      </c>
      <c r="BS52" s="82">
        <f t="shared" si="184"/>
        <v>0</v>
      </c>
      <c r="BT52" s="82">
        <f t="shared" si="184"/>
        <v>0</v>
      </c>
      <c r="BU52" s="82">
        <f t="shared" si="184"/>
        <v>0</v>
      </c>
      <c r="BV52" s="82">
        <f t="shared" ref="BV52:DA52" si="185">BV51*$D52</f>
        <v>0</v>
      </c>
      <c r="BW52" s="82">
        <f t="shared" si="185"/>
        <v>0</v>
      </c>
      <c r="BX52" s="82">
        <f t="shared" si="185"/>
        <v>0</v>
      </c>
      <c r="BY52" s="82">
        <f t="shared" si="185"/>
        <v>0</v>
      </c>
      <c r="BZ52" s="82">
        <f t="shared" si="185"/>
        <v>0</v>
      </c>
      <c r="CA52" s="82">
        <f t="shared" si="185"/>
        <v>0</v>
      </c>
      <c r="CB52" s="82">
        <f t="shared" si="185"/>
        <v>0</v>
      </c>
      <c r="CC52" s="82">
        <f t="shared" si="185"/>
        <v>0</v>
      </c>
      <c r="CD52" s="82">
        <f t="shared" si="185"/>
        <v>0</v>
      </c>
      <c r="CE52" s="82">
        <f t="shared" si="185"/>
        <v>0</v>
      </c>
      <c r="CF52" s="82">
        <f t="shared" si="185"/>
        <v>0</v>
      </c>
      <c r="CG52" s="82">
        <f t="shared" si="185"/>
        <v>0</v>
      </c>
      <c r="CH52" s="82">
        <f t="shared" si="185"/>
        <v>0</v>
      </c>
      <c r="CI52" s="82">
        <f t="shared" si="185"/>
        <v>0</v>
      </c>
      <c r="CJ52" s="82">
        <f t="shared" si="185"/>
        <v>0</v>
      </c>
      <c r="CK52" s="82">
        <f t="shared" si="185"/>
        <v>0</v>
      </c>
      <c r="CL52" s="82">
        <f t="shared" si="185"/>
        <v>0</v>
      </c>
      <c r="CM52" s="82">
        <f t="shared" si="185"/>
        <v>0</v>
      </c>
      <c r="CN52" s="82">
        <f t="shared" si="185"/>
        <v>0</v>
      </c>
      <c r="CO52" s="82">
        <f t="shared" si="185"/>
        <v>0</v>
      </c>
      <c r="CP52" s="82">
        <f t="shared" si="185"/>
        <v>0</v>
      </c>
      <c r="CQ52" s="82">
        <f t="shared" si="185"/>
        <v>0</v>
      </c>
      <c r="CR52" s="82">
        <f t="shared" si="185"/>
        <v>0</v>
      </c>
      <c r="CS52" s="82">
        <f t="shared" si="185"/>
        <v>0</v>
      </c>
      <c r="CT52" s="82">
        <f t="shared" si="185"/>
        <v>0</v>
      </c>
      <c r="CU52" s="82">
        <f t="shared" si="185"/>
        <v>0</v>
      </c>
      <c r="CV52" s="82">
        <f t="shared" si="185"/>
        <v>0</v>
      </c>
      <c r="CW52" s="82">
        <f t="shared" si="185"/>
        <v>0</v>
      </c>
      <c r="CX52" s="82">
        <f t="shared" si="185"/>
        <v>0</v>
      </c>
      <c r="CY52" s="82">
        <f t="shared" si="185"/>
        <v>0</v>
      </c>
      <c r="CZ52" s="82">
        <f t="shared" si="185"/>
        <v>0</v>
      </c>
      <c r="DA52" s="82">
        <f t="shared" si="185"/>
        <v>0</v>
      </c>
      <c r="DB52" s="82">
        <f t="shared" ref="DB52:EB52" si="186">DB51*$D52</f>
        <v>0</v>
      </c>
      <c r="DC52" s="82">
        <f t="shared" si="186"/>
        <v>0</v>
      </c>
      <c r="DD52" s="82">
        <f t="shared" si="186"/>
        <v>0</v>
      </c>
      <c r="DE52" s="82">
        <f t="shared" si="186"/>
        <v>0</v>
      </c>
      <c r="DF52" s="82">
        <f t="shared" si="186"/>
        <v>0</v>
      </c>
      <c r="DG52" s="82">
        <f t="shared" si="186"/>
        <v>0</v>
      </c>
      <c r="DH52" s="82">
        <f t="shared" si="186"/>
        <v>0</v>
      </c>
      <c r="DI52" s="82">
        <f t="shared" si="186"/>
        <v>0</v>
      </c>
      <c r="DJ52" s="82">
        <f t="shared" si="186"/>
        <v>0</v>
      </c>
      <c r="DK52" s="82">
        <f t="shared" si="186"/>
        <v>0</v>
      </c>
      <c r="DL52" s="82">
        <f t="shared" si="186"/>
        <v>0</v>
      </c>
      <c r="DM52" s="82">
        <f t="shared" si="186"/>
        <v>0</v>
      </c>
      <c r="DN52" s="82">
        <f t="shared" si="186"/>
        <v>0</v>
      </c>
      <c r="DO52" s="82">
        <f t="shared" si="186"/>
        <v>0</v>
      </c>
      <c r="DP52" s="82">
        <f t="shared" si="186"/>
        <v>0</v>
      </c>
      <c r="DQ52" s="82">
        <f t="shared" si="186"/>
        <v>0</v>
      </c>
      <c r="DR52" s="82">
        <f t="shared" si="186"/>
        <v>0</v>
      </c>
      <c r="DS52" s="82">
        <f t="shared" si="186"/>
        <v>0</v>
      </c>
      <c r="DT52" s="82">
        <f t="shared" si="186"/>
        <v>0</v>
      </c>
      <c r="DU52" s="82">
        <f t="shared" si="186"/>
        <v>0</v>
      </c>
      <c r="DV52" s="82">
        <f t="shared" si="186"/>
        <v>0</v>
      </c>
      <c r="DW52" s="82">
        <f t="shared" si="186"/>
        <v>0</v>
      </c>
      <c r="DX52" s="82">
        <f t="shared" si="186"/>
        <v>0</v>
      </c>
      <c r="DY52" s="82">
        <f t="shared" si="186"/>
        <v>0</v>
      </c>
      <c r="DZ52" s="82">
        <f t="shared" si="186"/>
        <v>0</v>
      </c>
      <c r="EA52" s="82">
        <f t="shared" si="186"/>
        <v>0</v>
      </c>
      <c r="EB52" s="82">
        <f t="shared" si="186"/>
        <v>0</v>
      </c>
    </row>
    <row r="53" spans="2:132" outlineLevel="1" x14ac:dyDescent="0.25">
      <c r="C53" s="318" t="s">
        <v>557</v>
      </c>
      <c r="D53" s="31">
        <f>Costs!$N$39</f>
        <v>0</v>
      </c>
      <c r="G53" s="52" t="s">
        <v>220</v>
      </c>
      <c r="H53" s="29"/>
      <c r="J53" s="312">
        <f>$D53</f>
        <v>0</v>
      </c>
      <c r="K53" s="312">
        <f t="shared" ref="K53:BV53" si="187">$D53</f>
        <v>0</v>
      </c>
      <c r="L53" s="312">
        <f t="shared" si="187"/>
        <v>0</v>
      </c>
      <c r="M53" s="312">
        <f t="shared" si="187"/>
        <v>0</v>
      </c>
      <c r="N53" s="312">
        <f t="shared" si="187"/>
        <v>0</v>
      </c>
      <c r="O53" s="312">
        <f t="shared" si="187"/>
        <v>0</v>
      </c>
      <c r="P53" s="312">
        <f t="shared" si="187"/>
        <v>0</v>
      </c>
      <c r="Q53" s="312">
        <f t="shared" si="187"/>
        <v>0</v>
      </c>
      <c r="R53" s="312">
        <f t="shared" si="187"/>
        <v>0</v>
      </c>
      <c r="S53" s="312">
        <f t="shared" si="187"/>
        <v>0</v>
      </c>
      <c r="T53" s="312">
        <f t="shared" si="187"/>
        <v>0</v>
      </c>
      <c r="U53" s="312">
        <f t="shared" si="187"/>
        <v>0</v>
      </c>
      <c r="V53" s="312">
        <f t="shared" si="187"/>
        <v>0</v>
      </c>
      <c r="W53" s="312">
        <f t="shared" si="187"/>
        <v>0</v>
      </c>
      <c r="X53" s="312">
        <f t="shared" si="187"/>
        <v>0</v>
      </c>
      <c r="Y53" s="312">
        <f t="shared" si="187"/>
        <v>0</v>
      </c>
      <c r="Z53" s="312">
        <f t="shared" si="187"/>
        <v>0</v>
      </c>
      <c r="AA53" s="312">
        <f t="shared" si="187"/>
        <v>0</v>
      </c>
      <c r="AB53" s="312">
        <f t="shared" si="187"/>
        <v>0</v>
      </c>
      <c r="AC53" s="312">
        <f t="shared" si="187"/>
        <v>0</v>
      </c>
      <c r="AD53" s="312">
        <f t="shared" si="187"/>
        <v>0</v>
      </c>
      <c r="AE53" s="312">
        <f t="shared" si="187"/>
        <v>0</v>
      </c>
      <c r="AF53" s="312">
        <f t="shared" si="187"/>
        <v>0</v>
      </c>
      <c r="AG53" s="312">
        <f t="shared" si="187"/>
        <v>0</v>
      </c>
      <c r="AH53" s="312">
        <f t="shared" si="187"/>
        <v>0</v>
      </c>
      <c r="AI53" s="312">
        <f t="shared" si="187"/>
        <v>0</v>
      </c>
      <c r="AJ53" s="312">
        <f t="shared" si="187"/>
        <v>0</v>
      </c>
      <c r="AK53" s="312">
        <f t="shared" si="187"/>
        <v>0</v>
      </c>
      <c r="AL53" s="312">
        <f t="shared" si="187"/>
        <v>0</v>
      </c>
      <c r="AM53" s="312">
        <f t="shared" si="187"/>
        <v>0</v>
      </c>
      <c r="AN53" s="312">
        <f t="shared" si="187"/>
        <v>0</v>
      </c>
      <c r="AO53" s="312">
        <f t="shared" si="187"/>
        <v>0</v>
      </c>
      <c r="AP53" s="312">
        <f t="shared" si="187"/>
        <v>0</v>
      </c>
      <c r="AQ53" s="312">
        <f t="shared" si="187"/>
        <v>0</v>
      </c>
      <c r="AR53" s="312">
        <f t="shared" si="187"/>
        <v>0</v>
      </c>
      <c r="AS53" s="312">
        <f t="shared" si="187"/>
        <v>0</v>
      </c>
      <c r="AT53" s="312">
        <f t="shared" si="187"/>
        <v>0</v>
      </c>
      <c r="AU53" s="312">
        <f t="shared" si="187"/>
        <v>0</v>
      </c>
      <c r="AV53" s="312">
        <f t="shared" si="187"/>
        <v>0</v>
      </c>
      <c r="AW53" s="312">
        <f t="shared" si="187"/>
        <v>0</v>
      </c>
      <c r="AX53" s="312">
        <f t="shared" si="187"/>
        <v>0</v>
      </c>
      <c r="AY53" s="312">
        <f t="shared" si="187"/>
        <v>0</v>
      </c>
      <c r="AZ53" s="312">
        <f t="shared" si="187"/>
        <v>0</v>
      </c>
      <c r="BA53" s="312">
        <f t="shared" si="187"/>
        <v>0</v>
      </c>
      <c r="BB53" s="312">
        <f t="shared" si="187"/>
        <v>0</v>
      </c>
      <c r="BC53" s="312">
        <f t="shared" si="187"/>
        <v>0</v>
      </c>
      <c r="BD53" s="312">
        <f t="shared" si="187"/>
        <v>0</v>
      </c>
      <c r="BE53" s="312">
        <f t="shared" si="187"/>
        <v>0</v>
      </c>
      <c r="BF53" s="312">
        <f t="shared" si="187"/>
        <v>0</v>
      </c>
      <c r="BG53" s="312">
        <f t="shared" si="187"/>
        <v>0</v>
      </c>
      <c r="BH53" s="312">
        <f t="shared" si="187"/>
        <v>0</v>
      </c>
      <c r="BI53" s="312">
        <f t="shared" si="187"/>
        <v>0</v>
      </c>
      <c r="BJ53" s="312">
        <f t="shared" si="187"/>
        <v>0</v>
      </c>
      <c r="BK53" s="312">
        <f t="shared" si="187"/>
        <v>0</v>
      </c>
      <c r="BL53" s="312">
        <f t="shared" si="187"/>
        <v>0</v>
      </c>
      <c r="BM53" s="312">
        <f t="shared" si="187"/>
        <v>0</v>
      </c>
      <c r="BN53" s="312">
        <f t="shared" si="187"/>
        <v>0</v>
      </c>
      <c r="BO53" s="312">
        <f t="shared" si="187"/>
        <v>0</v>
      </c>
      <c r="BP53" s="312">
        <f t="shared" si="187"/>
        <v>0</v>
      </c>
      <c r="BQ53" s="312">
        <f t="shared" si="187"/>
        <v>0</v>
      </c>
      <c r="BR53" s="312">
        <f t="shared" si="187"/>
        <v>0</v>
      </c>
      <c r="BS53" s="312">
        <f t="shared" si="187"/>
        <v>0</v>
      </c>
      <c r="BT53" s="312">
        <f t="shared" si="187"/>
        <v>0</v>
      </c>
      <c r="BU53" s="312">
        <f t="shared" si="187"/>
        <v>0</v>
      </c>
      <c r="BV53" s="312">
        <f t="shared" si="187"/>
        <v>0</v>
      </c>
      <c r="BW53" s="312">
        <f t="shared" ref="BW53:EB53" si="188">$D53</f>
        <v>0</v>
      </c>
      <c r="BX53" s="312">
        <f t="shared" si="188"/>
        <v>0</v>
      </c>
      <c r="BY53" s="312">
        <f t="shared" si="188"/>
        <v>0</v>
      </c>
      <c r="BZ53" s="312">
        <f t="shared" si="188"/>
        <v>0</v>
      </c>
      <c r="CA53" s="312">
        <f t="shared" si="188"/>
        <v>0</v>
      </c>
      <c r="CB53" s="312">
        <f t="shared" si="188"/>
        <v>0</v>
      </c>
      <c r="CC53" s="312">
        <f t="shared" si="188"/>
        <v>0</v>
      </c>
      <c r="CD53" s="312">
        <f t="shared" si="188"/>
        <v>0</v>
      </c>
      <c r="CE53" s="312">
        <f t="shared" si="188"/>
        <v>0</v>
      </c>
      <c r="CF53" s="312">
        <f t="shared" si="188"/>
        <v>0</v>
      </c>
      <c r="CG53" s="312">
        <f t="shared" si="188"/>
        <v>0</v>
      </c>
      <c r="CH53" s="312">
        <f t="shared" si="188"/>
        <v>0</v>
      </c>
      <c r="CI53" s="312">
        <f t="shared" si="188"/>
        <v>0</v>
      </c>
      <c r="CJ53" s="312">
        <f t="shared" si="188"/>
        <v>0</v>
      </c>
      <c r="CK53" s="312">
        <f t="shared" si="188"/>
        <v>0</v>
      </c>
      <c r="CL53" s="312">
        <f t="shared" si="188"/>
        <v>0</v>
      </c>
      <c r="CM53" s="312">
        <f t="shared" si="188"/>
        <v>0</v>
      </c>
      <c r="CN53" s="312">
        <f t="shared" si="188"/>
        <v>0</v>
      </c>
      <c r="CO53" s="312">
        <f t="shared" si="188"/>
        <v>0</v>
      </c>
      <c r="CP53" s="312">
        <f t="shared" si="188"/>
        <v>0</v>
      </c>
      <c r="CQ53" s="312">
        <f t="shared" si="188"/>
        <v>0</v>
      </c>
      <c r="CR53" s="312">
        <f t="shared" si="188"/>
        <v>0</v>
      </c>
      <c r="CS53" s="312">
        <f t="shared" si="188"/>
        <v>0</v>
      </c>
      <c r="CT53" s="312">
        <f t="shared" si="188"/>
        <v>0</v>
      </c>
      <c r="CU53" s="312">
        <f t="shared" si="188"/>
        <v>0</v>
      </c>
      <c r="CV53" s="312">
        <f t="shared" si="188"/>
        <v>0</v>
      </c>
      <c r="CW53" s="312">
        <f t="shared" si="188"/>
        <v>0</v>
      </c>
      <c r="CX53" s="312">
        <f t="shared" si="188"/>
        <v>0</v>
      </c>
      <c r="CY53" s="312">
        <f t="shared" si="188"/>
        <v>0</v>
      </c>
      <c r="CZ53" s="312">
        <f t="shared" si="188"/>
        <v>0</v>
      </c>
      <c r="DA53" s="312">
        <f t="shared" si="188"/>
        <v>0</v>
      </c>
      <c r="DB53" s="312">
        <f t="shared" si="188"/>
        <v>0</v>
      </c>
      <c r="DC53" s="312">
        <f t="shared" si="188"/>
        <v>0</v>
      </c>
      <c r="DD53" s="312">
        <f t="shared" si="188"/>
        <v>0</v>
      </c>
      <c r="DE53" s="312">
        <f t="shared" si="188"/>
        <v>0</v>
      </c>
      <c r="DF53" s="312">
        <f t="shared" si="188"/>
        <v>0</v>
      </c>
      <c r="DG53" s="312">
        <f t="shared" si="188"/>
        <v>0</v>
      </c>
      <c r="DH53" s="312">
        <f t="shared" si="188"/>
        <v>0</v>
      </c>
      <c r="DI53" s="312">
        <f t="shared" si="188"/>
        <v>0</v>
      </c>
      <c r="DJ53" s="312">
        <f t="shared" si="188"/>
        <v>0</v>
      </c>
      <c r="DK53" s="312">
        <f t="shared" si="188"/>
        <v>0</v>
      </c>
      <c r="DL53" s="312">
        <f t="shared" si="188"/>
        <v>0</v>
      </c>
      <c r="DM53" s="312">
        <f t="shared" si="188"/>
        <v>0</v>
      </c>
      <c r="DN53" s="312">
        <f t="shared" si="188"/>
        <v>0</v>
      </c>
      <c r="DO53" s="312">
        <f t="shared" si="188"/>
        <v>0</v>
      </c>
      <c r="DP53" s="312">
        <f t="shared" si="188"/>
        <v>0</v>
      </c>
      <c r="DQ53" s="312">
        <f t="shared" si="188"/>
        <v>0</v>
      </c>
      <c r="DR53" s="312">
        <f t="shared" si="188"/>
        <v>0</v>
      </c>
      <c r="DS53" s="312">
        <f t="shared" si="188"/>
        <v>0</v>
      </c>
      <c r="DT53" s="312">
        <f t="shared" si="188"/>
        <v>0</v>
      </c>
      <c r="DU53" s="312">
        <f t="shared" si="188"/>
        <v>0</v>
      </c>
      <c r="DV53" s="312">
        <f t="shared" si="188"/>
        <v>0</v>
      </c>
      <c r="DW53" s="312">
        <f t="shared" si="188"/>
        <v>0</v>
      </c>
      <c r="DX53" s="312">
        <f t="shared" si="188"/>
        <v>0</v>
      </c>
      <c r="DY53" s="312">
        <f t="shared" si="188"/>
        <v>0</v>
      </c>
      <c r="DZ53" s="312">
        <f t="shared" si="188"/>
        <v>0</v>
      </c>
      <c r="EA53" s="312">
        <f t="shared" si="188"/>
        <v>0</v>
      </c>
      <c r="EB53" s="312">
        <f t="shared" si="188"/>
        <v>0</v>
      </c>
    </row>
    <row r="54" spans="2:132" outlineLevel="1" x14ac:dyDescent="0.25">
      <c r="C54" s="327" t="s">
        <v>602</v>
      </c>
      <c r="D54" s="38"/>
      <c r="E54" s="38"/>
      <c r="F54" s="38"/>
      <c r="G54" s="55" t="s">
        <v>220</v>
      </c>
      <c r="H54" s="316">
        <f t="shared" ref="H54" si="189">SUM(J54:EB54)</f>
        <v>0</v>
      </c>
      <c r="I54" s="38"/>
      <c r="J54" s="314">
        <f>J52*J53</f>
        <v>0</v>
      </c>
      <c r="K54" s="314">
        <f t="shared" ref="K54:BV54" si="190">K52*K53</f>
        <v>0</v>
      </c>
      <c r="L54" s="314">
        <f t="shared" si="190"/>
        <v>0</v>
      </c>
      <c r="M54" s="314">
        <f t="shared" si="190"/>
        <v>0</v>
      </c>
      <c r="N54" s="314">
        <f t="shared" si="190"/>
        <v>0</v>
      </c>
      <c r="O54" s="314">
        <f t="shared" si="190"/>
        <v>0</v>
      </c>
      <c r="P54" s="314">
        <f t="shared" si="190"/>
        <v>0</v>
      </c>
      <c r="Q54" s="314">
        <f t="shared" si="190"/>
        <v>0</v>
      </c>
      <c r="R54" s="314">
        <f t="shared" si="190"/>
        <v>0</v>
      </c>
      <c r="S54" s="314">
        <f t="shared" si="190"/>
        <v>0</v>
      </c>
      <c r="T54" s="314">
        <f t="shared" si="190"/>
        <v>0</v>
      </c>
      <c r="U54" s="314">
        <f t="shared" si="190"/>
        <v>0</v>
      </c>
      <c r="V54" s="314">
        <f t="shared" si="190"/>
        <v>0</v>
      </c>
      <c r="W54" s="314">
        <f t="shared" si="190"/>
        <v>0</v>
      </c>
      <c r="X54" s="314">
        <f t="shared" si="190"/>
        <v>0</v>
      </c>
      <c r="Y54" s="314">
        <f t="shared" si="190"/>
        <v>0</v>
      </c>
      <c r="Z54" s="314">
        <f t="shared" si="190"/>
        <v>0</v>
      </c>
      <c r="AA54" s="314">
        <f t="shared" si="190"/>
        <v>0</v>
      </c>
      <c r="AB54" s="314">
        <f t="shared" si="190"/>
        <v>0</v>
      </c>
      <c r="AC54" s="314">
        <f t="shared" si="190"/>
        <v>0</v>
      </c>
      <c r="AD54" s="314">
        <f t="shared" si="190"/>
        <v>0</v>
      </c>
      <c r="AE54" s="314">
        <f t="shared" si="190"/>
        <v>0</v>
      </c>
      <c r="AF54" s="314">
        <f t="shared" si="190"/>
        <v>0</v>
      </c>
      <c r="AG54" s="314">
        <f t="shared" si="190"/>
        <v>0</v>
      </c>
      <c r="AH54" s="314">
        <f t="shared" si="190"/>
        <v>0</v>
      </c>
      <c r="AI54" s="314">
        <f t="shared" si="190"/>
        <v>0</v>
      </c>
      <c r="AJ54" s="314">
        <f t="shared" si="190"/>
        <v>0</v>
      </c>
      <c r="AK54" s="314">
        <f t="shared" si="190"/>
        <v>0</v>
      </c>
      <c r="AL54" s="314">
        <f t="shared" si="190"/>
        <v>0</v>
      </c>
      <c r="AM54" s="314">
        <f t="shared" si="190"/>
        <v>0</v>
      </c>
      <c r="AN54" s="314">
        <f t="shared" si="190"/>
        <v>0</v>
      </c>
      <c r="AO54" s="314">
        <f t="shared" si="190"/>
        <v>0</v>
      </c>
      <c r="AP54" s="314">
        <f t="shared" si="190"/>
        <v>0</v>
      </c>
      <c r="AQ54" s="314">
        <f t="shared" si="190"/>
        <v>0</v>
      </c>
      <c r="AR54" s="314">
        <f t="shared" si="190"/>
        <v>0</v>
      </c>
      <c r="AS54" s="314">
        <f t="shared" si="190"/>
        <v>0</v>
      </c>
      <c r="AT54" s="314">
        <f t="shared" si="190"/>
        <v>0</v>
      </c>
      <c r="AU54" s="314">
        <f t="shared" si="190"/>
        <v>0</v>
      </c>
      <c r="AV54" s="314">
        <f t="shared" si="190"/>
        <v>0</v>
      </c>
      <c r="AW54" s="314">
        <f t="shared" si="190"/>
        <v>0</v>
      </c>
      <c r="AX54" s="314">
        <f t="shared" si="190"/>
        <v>0</v>
      </c>
      <c r="AY54" s="314">
        <f t="shared" si="190"/>
        <v>0</v>
      </c>
      <c r="AZ54" s="314">
        <f t="shared" si="190"/>
        <v>0</v>
      </c>
      <c r="BA54" s="314">
        <f t="shared" si="190"/>
        <v>0</v>
      </c>
      <c r="BB54" s="314">
        <f t="shared" si="190"/>
        <v>0</v>
      </c>
      <c r="BC54" s="314">
        <f t="shared" si="190"/>
        <v>0</v>
      </c>
      <c r="BD54" s="314">
        <f t="shared" si="190"/>
        <v>0</v>
      </c>
      <c r="BE54" s="314">
        <f t="shared" si="190"/>
        <v>0</v>
      </c>
      <c r="BF54" s="314">
        <f t="shared" si="190"/>
        <v>0</v>
      </c>
      <c r="BG54" s="314">
        <f t="shared" si="190"/>
        <v>0</v>
      </c>
      <c r="BH54" s="314">
        <f t="shared" si="190"/>
        <v>0</v>
      </c>
      <c r="BI54" s="314">
        <f t="shared" si="190"/>
        <v>0</v>
      </c>
      <c r="BJ54" s="314">
        <f t="shared" si="190"/>
        <v>0</v>
      </c>
      <c r="BK54" s="314">
        <f t="shared" si="190"/>
        <v>0</v>
      </c>
      <c r="BL54" s="314">
        <f t="shared" si="190"/>
        <v>0</v>
      </c>
      <c r="BM54" s="314">
        <f t="shared" si="190"/>
        <v>0</v>
      </c>
      <c r="BN54" s="314">
        <f t="shared" si="190"/>
        <v>0</v>
      </c>
      <c r="BO54" s="314">
        <f t="shared" si="190"/>
        <v>0</v>
      </c>
      <c r="BP54" s="314">
        <f t="shared" si="190"/>
        <v>0</v>
      </c>
      <c r="BQ54" s="314">
        <f t="shared" si="190"/>
        <v>0</v>
      </c>
      <c r="BR54" s="314">
        <f t="shared" si="190"/>
        <v>0</v>
      </c>
      <c r="BS54" s="314">
        <f t="shared" si="190"/>
        <v>0</v>
      </c>
      <c r="BT54" s="314">
        <f t="shared" si="190"/>
        <v>0</v>
      </c>
      <c r="BU54" s="314">
        <f t="shared" si="190"/>
        <v>0</v>
      </c>
      <c r="BV54" s="314">
        <f t="shared" si="190"/>
        <v>0</v>
      </c>
      <c r="BW54" s="314">
        <f t="shared" ref="BW54:EB54" si="191">BW52*BW53</f>
        <v>0</v>
      </c>
      <c r="BX54" s="314">
        <f t="shared" si="191"/>
        <v>0</v>
      </c>
      <c r="BY54" s="314">
        <f t="shared" si="191"/>
        <v>0</v>
      </c>
      <c r="BZ54" s="314">
        <f t="shared" si="191"/>
        <v>0</v>
      </c>
      <c r="CA54" s="314">
        <f t="shared" si="191"/>
        <v>0</v>
      </c>
      <c r="CB54" s="314">
        <f t="shared" si="191"/>
        <v>0</v>
      </c>
      <c r="CC54" s="314">
        <f t="shared" si="191"/>
        <v>0</v>
      </c>
      <c r="CD54" s="314">
        <f t="shared" si="191"/>
        <v>0</v>
      </c>
      <c r="CE54" s="314">
        <f t="shared" si="191"/>
        <v>0</v>
      </c>
      <c r="CF54" s="314">
        <f t="shared" si="191"/>
        <v>0</v>
      </c>
      <c r="CG54" s="314">
        <f t="shared" si="191"/>
        <v>0</v>
      </c>
      <c r="CH54" s="314">
        <f t="shared" si="191"/>
        <v>0</v>
      </c>
      <c r="CI54" s="314">
        <f t="shared" si="191"/>
        <v>0</v>
      </c>
      <c r="CJ54" s="314">
        <f t="shared" si="191"/>
        <v>0</v>
      </c>
      <c r="CK54" s="314">
        <f t="shared" si="191"/>
        <v>0</v>
      </c>
      <c r="CL54" s="314">
        <f t="shared" si="191"/>
        <v>0</v>
      </c>
      <c r="CM54" s="314">
        <f t="shared" si="191"/>
        <v>0</v>
      </c>
      <c r="CN54" s="314">
        <f t="shared" si="191"/>
        <v>0</v>
      </c>
      <c r="CO54" s="314">
        <f t="shared" si="191"/>
        <v>0</v>
      </c>
      <c r="CP54" s="314">
        <f t="shared" si="191"/>
        <v>0</v>
      </c>
      <c r="CQ54" s="314">
        <f t="shared" si="191"/>
        <v>0</v>
      </c>
      <c r="CR54" s="314">
        <f t="shared" si="191"/>
        <v>0</v>
      </c>
      <c r="CS54" s="314">
        <f t="shared" si="191"/>
        <v>0</v>
      </c>
      <c r="CT54" s="314">
        <f t="shared" si="191"/>
        <v>0</v>
      </c>
      <c r="CU54" s="314">
        <f t="shared" si="191"/>
        <v>0</v>
      </c>
      <c r="CV54" s="314">
        <f t="shared" si="191"/>
        <v>0</v>
      </c>
      <c r="CW54" s="314">
        <f t="shared" si="191"/>
        <v>0</v>
      </c>
      <c r="CX54" s="314">
        <f t="shared" si="191"/>
        <v>0</v>
      </c>
      <c r="CY54" s="314">
        <f t="shared" si="191"/>
        <v>0</v>
      </c>
      <c r="CZ54" s="314">
        <f t="shared" si="191"/>
        <v>0</v>
      </c>
      <c r="DA54" s="314">
        <f t="shared" si="191"/>
        <v>0</v>
      </c>
      <c r="DB54" s="314">
        <f t="shared" si="191"/>
        <v>0</v>
      </c>
      <c r="DC54" s="314">
        <f t="shared" si="191"/>
        <v>0</v>
      </c>
      <c r="DD54" s="314">
        <f t="shared" si="191"/>
        <v>0</v>
      </c>
      <c r="DE54" s="314">
        <f t="shared" si="191"/>
        <v>0</v>
      </c>
      <c r="DF54" s="314">
        <f t="shared" si="191"/>
        <v>0</v>
      </c>
      <c r="DG54" s="314">
        <f t="shared" si="191"/>
        <v>0</v>
      </c>
      <c r="DH54" s="314">
        <f t="shared" si="191"/>
        <v>0</v>
      </c>
      <c r="DI54" s="314">
        <f t="shared" si="191"/>
        <v>0</v>
      </c>
      <c r="DJ54" s="314">
        <f t="shared" si="191"/>
        <v>0</v>
      </c>
      <c r="DK54" s="314">
        <f t="shared" si="191"/>
        <v>0</v>
      </c>
      <c r="DL54" s="314">
        <f t="shared" si="191"/>
        <v>0</v>
      </c>
      <c r="DM54" s="314">
        <f t="shared" si="191"/>
        <v>0</v>
      </c>
      <c r="DN54" s="314">
        <f t="shared" si="191"/>
        <v>0</v>
      </c>
      <c r="DO54" s="314">
        <f t="shared" si="191"/>
        <v>0</v>
      </c>
      <c r="DP54" s="314">
        <f t="shared" si="191"/>
        <v>0</v>
      </c>
      <c r="DQ54" s="314">
        <f t="shared" si="191"/>
        <v>0</v>
      </c>
      <c r="DR54" s="314">
        <f t="shared" si="191"/>
        <v>0</v>
      </c>
      <c r="DS54" s="314">
        <f t="shared" si="191"/>
        <v>0</v>
      </c>
      <c r="DT54" s="314">
        <f t="shared" si="191"/>
        <v>0</v>
      </c>
      <c r="DU54" s="314">
        <f t="shared" si="191"/>
        <v>0</v>
      </c>
      <c r="DV54" s="314">
        <f t="shared" si="191"/>
        <v>0</v>
      </c>
      <c r="DW54" s="314">
        <f t="shared" si="191"/>
        <v>0</v>
      </c>
      <c r="DX54" s="314">
        <f t="shared" si="191"/>
        <v>0</v>
      </c>
      <c r="DY54" s="314">
        <f t="shared" si="191"/>
        <v>0</v>
      </c>
      <c r="DZ54" s="314">
        <f t="shared" si="191"/>
        <v>0</v>
      </c>
      <c r="EA54" s="314">
        <f t="shared" si="191"/>
        <v>0</v>
      </c>
      <c r="EB54" s="314">
        <f t="shared" si="191"/>
        <v>0</v>
      </c>
    </row>
    <row r="55" spans="2:132" outlineLevel="1" x14ac:dyDescent="0.25">
      <c r="C55" s="324" t="s">
        <v>417</v>
      </c>
      <c r="D55" s="34"/>
      <c r="E55" s="34"/>
      <c r="F55" s="34"/>
      <c r="G55" s="67" t="s">
        <v>215</v>
      </c>
      <c r="H55" s="34"/>
      <c r="I55" s="34"/>
      <c r="J55" s="126">
        <f>J$13</f>
        <v>1</v>
      </c>
      <c r="K55" s="126">
        <f t="shared" ref="K55:BV55" si="192">K$13</f>
        <v>1.0026792493128671</v>
      </c>
      <c r="L55" s="126">
        <f t="shared" si="192"/>
        <v>1.0056539350998608</v>
      </c>
      <c r="M55" s="126">
        <f t="shared" si="192"/>
        <v>1.0085410656939733</v>
      </c>
      <c r="N55" s="126">
        <f t="shared" si="192"/>
        <v>1.0114364849476103</v>
      </c>
      <c r="O55" s="126">
        <f t="shared" si="192"/>
        <v>1.0143402166566737</v>
      </c>
      <c r="P55" s="126">
        <f t="shared" si="192"/>
        <v>1.0172522846853813</v>
      </c>
      <c r="Q55" s="126">
        <f t="shared" si="192"/>
        <v>1.0201727129664624</v>
      </c>
      <c r="R55" s="126">
        <f t="shared" si="192"/>
        <v>1.0231015255013547</v>
      </c>
      <c r="S55" s="126">
        <f t="shared" si="192"/>
        <v>1.0260387463604019</v>
      </c>
      <c r="T55" s="126">
        <f t="shared" si="192"/>
        <v>1.028984399683051</v>
      </c>
      <c r="U55" s="126">
        <f t="shared" si="192"/>
        <v>1.0319385096780509</v>
      </c>
      <c r="V55" s="126">
        <f t="shared" si="192"/>
        <v>1.0349011006236515</v>
      </c>
      <c r="W55" s="126">
        <f t="shared" si="192"/>
        <v>1.0377730230388176</v>
      </c>
      <c r="X55" s="126">
        <f t="shared" si="192"/>
        <v>1.0408518228283561</v>
      </c>
      <c r="Y55" s="126">
        <f t="shared" si="192"/>
        <v>1.0438400029932626</v>
      </c>
      <c r="Z55" s="126">
        <f t="shared" si="192"/>
        <v>1.046836761920777</v>
      </c>
      <c r="AA55" s="126">
        <f t="shared" si="192"/>
        <v>1.0498421242396576</v>
      </c>
      <c r="AB55" s="126">
        <f t="shared" si="192"/>
        <v>1.05285611464937</v>
      </c>
      <c r="AC55" s="126">
        <f t="shared" si="192"/>
        <v>1.0558787579202888</v>
      </c>
      <c r="AD55" s="126">
        <f t="shared" si="192"/>
        <v>1.0589100788939025</v>
      </c>
      <c r="AE55" s="126">
        <f t="shared" si="192"/>
        <v>1.0619501024830165</v>
      </c>
      <c r="AF55" s="126">
        <f t="shared" si="192"/>
        <v>1.0649988536719583</v>
      </c>
      <c r="AG55" s="126">
        <f t="shared" si="192"/>
        <v>1.0680563575167832</v>
      </c>
      <c r="AH55" s="126">
        <f t="shared" si="192"/>
        <v>1.0711226391454798</v>
      </c>
      <c r="AI55" s="126">
        <f t="shared" si="192"/>
        <v>1.0739924437404067</v>
      </c>
      <c r="AJ55" s="126">
        <f t="shared" si="192"/>
        <v>1.0771786970311998</v>
      </c>
      <c r="AK55" s="126">
        <f t="shared" si="192"/>
        <v>1.0802711679727233</v>
      </c>
      <c r="AL55" s="126">
        <f t="shared" si="192"/>
        <v>1.0833725170851116</v>
      </c>
      <c r="AM55" s="126">
        <f t="shared" si="192"/>
        <v>1.0864827698566941</v>
      </c>
      <c r="AN55" s="126">
        <f t="shared" si="192"/>
        <v>1.0896019518489746</v>
      </c>
      <c r="AO55" s="126">
        <f t="shared" si="192"/>
        <v>1.0927300886968412</v>
      </c>
      <c r="AP55" s="126">
        <f t="shared" si="192"/>
        <v>1.0958672061087775</v>
      </c>
      <c r="AQ55" s="126">
        <f t="shared" si="192"/>
        <v>1.0990133298670732</v>
      </c>
      <c r="AR55" s="126">
        <f t="shared" si="192"/>
        <v>1.1021684858280367</v>
      </c>
      <c r="AS55" s="126">
        <f t="shared" si="192"/>
        <v>1.1053326999222071</v>
      </c>
      <c r="AT55" s="126">
        <f t="shared" si="192"/>
        <v>1.1085059981545673</v>
      </c>
      <c r="AU55" s="126">
        <f t="shared" si="192"/>
        <v>1.111475962088432</v>
      </c>
      <c r="AV55" s="126">
        <f t="shared" si="192"/>
        <v>1.1147734191259395</v>
      </c>
      <c r="AW55" s="126">
        <f t="shared" si="192"/>
        <v>1.1179738207069689</v>
      </c>
      <c r="AX55" s="126">
        <f t="shared" si="192"/>
        <v>1.1211834103167977</v>
      </c>
      <c r="AY55" s="126">
        <f t="shared" si="192"/>
        <v>1.1244022143333261</v>
      </c>
      <c r="AZ55" s="126">
        <f t="shared" si="192"/>
        <v>1.1276302592101826</v>
      </c>
      <c r="BA55" s="126">
        <f t="shared" si="192"/>
        <v>1.1308675714769412</v>
      </c>
      <c r="BB55" s="126">
        <f t="shared" si="192"/>
        <v>1.1341141777393395</v>
      </c>
      <c r="BC55" s="126">
        <f t="shared" si="192"/>
        <v>1.1373701046794982</v>
      </c>
      <c r="BD55" s="126">
        <f t="shared" si="192"/>
        <v>1.1406353790561385</v>
      </c>
      <c r="BE55" s="126">
        <f t="shared" si="192"/>
        <v>1.1439100277048042</v>
      </c>
      <c r="BF55" s="126">
        <f t="shared" si="192"/>
        <v>1.1471940775380809</v>
      </c>
      <c r="BG55" s="126">
        <f t="shared" si="192"/>
        <v>1.15026769648205</v>
      </c>
      <c r="BH55" s="126">
        <f t="shared" si="192"/>
        <v>1.1536802383994258</v>
      </c>
      <c r="BI55" s="126">
        <f t="shared" si="192"/>
        <v>1.1569923375180708</v>
      </c>
      <c r="BJ55" s="126">
        <f t="shared" si="192"/>
        <v>1.1603139453378331</v>
      </c>
      <c r="BK55" s="126">
        <f t="shared" si="192"/>
        <v>1.1636450891572303</v>
      </c>
      <c r="BL55" s="126">
        <f t="shared" si="192"/>
        <v>1.1669857963531516</v>
      </c>
      <c r="BM55" s="126">
        <f t="shared" si="192"/>
        <v>1.1703360943810825</v>
      </c>
      <c r="BN55" s="126">
        <f t="shared" si="192"/>
        <v>1.1736960107753303</v>
      </c>
      <c r="BO55" s="126">
        <f t="shared" si="192"/>
        <v>1.1770655731492505</v>
      </c>
      <c r="BP55" s="126">
        <f t="shared" si="192"/>
        <v>1.180444809195474</v>
      </c>
      <c r="BQ55" s="126">
        <f t="shared" si="192"/>
        <v>1.1838337466861339</v>
      </c>
      <c r="BR55" s="126">
        <f t="shared" si="192"/>
        <v>1.1872324134730949</v>
      </c>
      <c r="BS55" s="126">
        <f t="shared" si="192"/>
        <v>1.1905270658589224</v>
      </c>
      <c r="BT55" s="126">
        <f t="shared" si="192"/>
        <v>1.1940590467434065</v>
      </c>
      <c r="BU55" s="126">
        <f t="shared" si="192"/>
        <v>1.1974870693312041</v>
      </c>
      <c r="BV55" s="126">
        <f t="shared" si="192"/>
        <v>1.2009249334246579</v>
      </c>
      <c r="BW55" s="126">
        <f t="shared" ref="BW55:EB55" si="193">BW$13</f>
        <v>1.204372667277734</v>
      </c>
      <c r="BX55" s="126">
        <f t="shared" si="193"/>
        <v>1.2078302992255125</v>
      </c>
      <c r="BY55" s="126">
        <f t="shared" si="193"/>
        <v>1.2112978576844211</v>
      </c>
      <c r="BZ55" s="126">
        <f t="shared" si="193"/>
        <v>1.2147753711524676</v>
      </c>
      <c r="CA55" s="126">
        <f t="shared" si="193"/>
        <v>1.2182628682094752</v>
      </c>
      <c r="CB55" s="126">
        <f t="shared" si="193"/>
        <v>1.2217603775173165</v>
      </c>
      <c r="CC55" s="126">
        <f t="shared" si="193"/>
        <v>1.2252679278201495</v>
      </c>
      <c r="CD55" s="126">
        <f t="shared" si="193"/>
        <v>1.2287855479446541</v>
      </c>
      <c r="CE55" s="126">
        <f t="shared" si="193"/>
        <v>1.232077770779646</v>
      </c>
      <c r="CF55" s="126">
        <f t="shared" si="193"/>
        <v>1.23573302168438</v>
      </c>
      <c r="CG55" s="126">
        <f t="shared" si="193"/>
        <v>1.2392806860334544</v>
      </c>
      <c r="CH55" s="126">
        <f t="shared" si="193"/>
        <v>1.2428385353675644</v>
      </c>
      <c r="CI55" s="126">
        <f t="shared" si="193"/>
        <v>1.2464065989267703</v>
      </c>
      <c r="CJ55" s="126">
        <f t="shared" si="193"/>
        <v>1.2499849060350778</v>
      </c>
      <c r="CK55" s="126">
        <f t="shared" si="193"/>
        <v>1.2535734861006791</v>
      </c>
      <c r="CL55" s="126">
        <f t="shared" si="193"/>
        <v>1.257172368616194</v>
      </c>
      <c r="CM55" s="126">
        <f t="shared" si="193"/>
        <v>1.2607815831589126</v>
      </c>
      <c r="CN55" s="126">
        <f t="shared" si="193"/>
        <v>1.2644011593910389</v>
      </c>
      <c r="CO55" s="126">
        <f t="shared" si="193"/>
        <v>1.2680311270599336</v>
      </c>
      <c r="CP55" s="126">
        <f t="shared" si="193"/>
        <v>1.2716715159983594</v>
      </c>
      <c r="CQ55" s="126">
        <f t="shared" si="193"/>
        <v>1.2750786410337906</v>
      </c>
      <c r="CR55" s="126">
        <f t="shared" si="193"/>
        <v>1.2788614642181557</v>
      </c>
      <c r="CS55" s="126">
        <f t="shared" si="193"/>
        <v>1.2825329459576562</v>
      </c>
      <c r="CT55" s="126">
        <f t="shared" si="193"/>
        <v>1.2862149681493797</v>
      </c>
      <c r="CU55" s="126">
        <f t="shared" si="193"/>
        <v>1.289907561053897</v>
      </c>
      <c r="CV55" s="126">
        <f t="shared" si="193"/>
        <v>1.293610755018654</v>
      </c>
      <c r="CW55" s="126">
        <f t="shared" si="193"/>
        <v>1.2973245804782207</v>
      </c>
      <c r="CX55" s="126">
        <f t="shared" si="193"/>
        <v>1.3010490679545423</v>
      </c>
      <c r="CY55" s="126">
        <f t="shared" si="193"/>
        <v>1.304784248057189</v>
      </c>
      <c r="CZ55" s="126">
        <f t="shared" si="193"/>
        <v>1.3085301514836076</v>
      </c>
      <c r="DA55" s="126">
        <f t="shared" si="193"/>
        <v>1.3122868090193751</v>
      </c>
      <c r="DB55" s="126">
        <f t="shared" si="193"/>
        <v>1.3160542515384499</v>
      </c>
      <c r="DC55" s="126">
        <f t="shared" si="193"/>
        <v>1.3195802889875801</v>
      </c>
      <c r="DD55" s="126">
        <f t="shared" si="193"/>
        <v>1.323495136864544</v>
      </c>
      <c r="DE55" s="126">
        <f t="shared" si="193"/>
        <v>1.3272947573576725</v>
      </c>
      <c r="DF55" s="126">
        <f t="shared" si="193"/>
        <v>1.3311052861764079</v>
      </c>
      <c r="DG55" s="126">
        <f t="shared" si="193"/>
        <v>1.3349267546374479</v>
      </c>
      <c r="DH55" s="126">
        <f t="shared" si="193"/>
        <v>1.3387591941473977</v>
      </c>
      <c r="DI55" s="126">
        <f t="shared" si="193"/>
        <v>1.3426026362030277</v>
      </c>
      <c r="DJ55" s="126">
        <f t="shared" si="193"/>
        <v>1.3464571123915319</v>
      </c>
      <c r="DK55" s="126">
        <f t="shared" si="193"/>
        <v>1.3503226543907885</v>
      </c>
      <c r="DL55" s="126">
        <f t="shared" si="193"/>
        <v>1.3541992939696192</v>
      </c>
      <c r="DM55" s="126">
        <f t="shared" si="193"/>
        <v>1.358087062988051</v>
      </c>
      <c r="DN55" s="126">
        <f t="shared" si="193"/>
        <v>1.361985993397578</v>
      </c>
      <c r="DO55" s="126">
        <f t="shared" si="193"/>
        <v>1.3657655991021458</v>
      </c>
      <c r="DP55" s="126">
        <f t="shared" si="193"/>
        <v>1.3698174666548035</v>
      </c>
      <c r="DQ55" s="126">
        <f t="shared" si="193"/>
        <v>1.3737500738651915</v>
      </c>
      <c r="DR55" s="126">
        <f t="shared" si="193"/>
        <v>1.3776939711925826</v>
      </c>
      <c r="DS55" s="126">
        <f t="shared" si="193"/>
        <v>1.381649191049759</v>
      </c>
      <c r="DT55" s="126">
        <f t="shared" si="193"/>
        <v>1.385615765942557</v>
      </c>
      <c r="DU55" s="126">
        <f t="shared" si="193"/>
        <v>1.3895937284701338</v>
      </c>
      <c r="DV55" s="126">
        <f t="shared" si="193"/>
        <v>1.3935831113252357</v>
      </c>
      <c r="DW55" s="126">
        <f t="shared" si="193"/>
        <v>1.3975839472944662</v>
      </c>
      <c r="DX55" s="126">
        <f t="shared" si="193"/>
        <v>1.401596269258556</v>
      </c>
      <c r="DY55" s="126">
        <f t="shared" si="193"/>
        <v>1.4056201101926329</v>
      </c>
      <c r="DZ55" s="126">
        <f t="shared" si="193"/>
        <v>1.4096555031664932</v>
      </c>
      <c r="EA55" s="126">
        <f t="shared" si="193"/>
        <v>1.4134323217047313</v>
      </c>
      <c r="EB55" s="126">
        <f t="shared" si="193"/>
        <v>1.4176256038945581</v>
      </c>
    </row>
    <row r="56" spans="2:132" outlineLevel="1" x14ac:dyDescent="0.25">
      <c r="C56" s="321" t="s">
        <v>564</v>
      </c>
      <c r="D56" s="38"/>
      <c r="E56" s="38"/>
      <c r="F56" s="38"/>
      <c r="G56" s="52" t="s">
        <v>220</v>
      </c>
      <c r="H56" s="46">
        <f t="shared" ref="H56" si="194">SUM(J56:EB56)</f>
        <v>0</v>
      </c>
      <c r="I56" s="38"/>
      <c r="J56" s="82">
        <f>J54*J55</f>
        <v>0</v>
      </c>
      <c r="K56" s="82">
        <f t="shared" ref="K56" si="195">K54*K55</f>
        <v>0</v>
      </c>
      <c r="L56" s="82">
        <f t="shared" ref="L56" si="196">L54*L55</f>
        <v>0</v>
      </c>
      <c r="M56" s="82">
        <f t="shared" ref="M56" si="197">M54*M55</f>
        <v>0</v>
      </c>
      <c r="N56" s="82">
        <f t="shared" ref="N56" si="198">N54*N55</f>
        <v>0</v>
      </c>
      <c r="O56" s="82">
        <f t="shared" ref="O56" si="199">O54*O55</f>
        <v>0</v>
      </c>
      <c r="P56" s="82">
        <f t="shared" ref="P56" si="200">P54*P55</f>
        <v>0</v>
      </c>
      <c r="Q56" s="82">
        <f t="shared" ref="Q56" si="201">Q54*Q55</f>
        <v>0</v>
      </c>
      <c r="R56" s="82">
        <f t="shared" ref="R56" si="202">R54*R55</f>
        <v>0</v>
      </c>
      <c r="S56" s="82">
        <f t="shared" ref="S56" si="203">S54*S55</f>
        <v>0</v>
      </c>
      <c r="T56" s="82">
        <f t="shared" ref="T56" si="204">T54*T55</f>
        <v>0</v>
      </c>
      <c r="U56" s="82">
        <f t="shared" ref="U56" si="205">U54*U55</f>
        <v>0</v>
      </c>
      <c r="V56" s="82">
        <f t="shared" ref="V56" si="206">V54*V55</f>
        <v>0</v>
      </c>
      <c r="W56" s="82">
        <f t="shared" ref="W56" si="207">W54*W55</f>
        <v>0</v>
      </c>
      <c r="X56" s="82">
        <f t="shared" ref="X56" si="208">X54*X55</f>
        <v>0</v>
      </c>
      <c r="Y56" s="82">
        <f t="shared" ref="Y56" si="209">Y54*Y55</f>
        <v>0</v>
      </c>
      <c r="Z56" s="82">
        <f t="shared" ref="Z56" si="210">Z54*Z55</f>
        <v>0</v>
      </c>
      <c r="AA56" s="82">
        <f t="shared" ref="AA56" si="211">AA54*AA55</f>
        <v>0</v>
      </c>
      <c r="AB56" s="82">
        <f t="shared" ref="AB56" si="212">AB54*AB55</f>
        <v>0</v>
      </c>
      <c r="AC56" s="82">
        <f t="shared" ref="AC56" si="213">AC54*AC55</f>
        <v>0</v>
      </c>
      <c r="AD56" s="82">
        <f t="shared" ref="AD56" si="214">AD54*AD55</f>
        <v>0</v>
      </c>
      <c r="AE56" s="82">
        <f t="shared" ref="AE56" si="215">AE54*AE55</f>
        <v>0</v>
      </c>
      <c r="AF56" s="82">
        <f t="shared" ref="AF56" si="216">AF54*AF55</f>
        <v>0</v>
      </c>
      <c r="AG56" s="82">
        <f t="shared" ref="AG56" si="217">AG54*AG55</f>
        <v>0</v>
      </c>
      <c r="AH56" s="82">
        <f t="shared" ref="AH56" si="218">AH54*AH55</f>
        <v>0</v>
      </c>
      <c r="AI56" s="82">
        <f t="shared" ref="AI56" si="219">AI54*AI55</f>
        <v>0</v>
      </c>
      <c r="AJ56" s="82">
        <f t="shared" ref="AJ56" si="220">AJ54*AJ55</f>
        <v>0</v>
      </c>
      <c r="AK56" s="82">
        <f t="shared" ref="AK56" si="221">AK54*AK55</f>
        <v>0</v>
      </c>
      <c r="AL56" s="82">
        <f t="shared" ref="AL56" si="222">AL54*AL55</f>
        <v>0</v>
      </c>
      <c r="AM56" s="82">
        <f t="shared" ref="AM56" si="223">AM54*AM55</f>
        <v>0</v>
      </c>
      <c r="AN56" s="82">
        <f t="shared" ref="AN56" si="224">AN54*AN55</f>
        <v>0</v>
      </c>
      <c r="AO56" s="82">
        <f t="shared" ref="AO56" si="225">AO54*AO55</f>
        <v>0</v>
      </c>
      <c r="AP56" s="82">
        <f t="shared" ref="AP56" si="226">AP54*AP55</f>
        <v>0</v>
      </c>
      <c r="AQ56" s="82">
        <f t="shared" ref="AQ56" si="227">AQ54*AQ55</f>
        <v>0</v>
      </c>
      <c r="AR56" s="82">
        <f t="shared" ref="AR56" si="228">AR54*AR55</f>
        <v>0</v>
      </c>
      <c r="AS56" s="82">
        <f t="shared" ref="AS56" si="229">AS54*AS55</f>
        <v>0</v>
      </c>
      <c r="AT56" s="82">
        <f t="shared" ref="AT56" si="230">AT54*AT55</f>
        <v>0</v>
      </c>
      <c r="AU56" s="82">
        <f t="shared" ref="AU56" si="231">AU54*AU55</f>
        <v>0</v>
      </c>
      <c r="AV56" s="82">
        <f t="shared" ref="AV56" si="232">AV54*AV55</f>
        <v>0</v>
      </c>
      <c r="AW56" s="82">
        <f t="shared" ref="AW56" si="233">AW54*AW55</f>
        <v>0</v>
      </c>
      <c r="AX56" s="82">
        <f t="shared" ref="AX56" si="234">AX54*AX55</f>
        <v>0</v>
      </c>
      <c r="AY56" s="82">
        <f t="shared" ref="AY56" si="235">AY54*AY55</f>
        <v>0</v>
      </c>
      <c r="AZ56" s="82">
        <f t="shared" ref="AZ56" si="236">AZ54*AZ55</f>
        <v>0</v>
      </c>
      <c r="BA56" s="82">
        <f t="shared" ref="BA56" si="237">BA54*BA55</f>
        <v>0</v>
      </c>
      <c r="BB56" s="82">
        <f t="shared" ref="BB56" si="238">BB54*BB55</f>
        <v>0</v>
      </c>
      <c r="BC56" s="82">
        <f t="shared" ref="BC56" si="239">BC54*BC55</f>
        <v>0</v>
      </c>
      <c r="BD56" s="82">
        <f t="shared" ref="BD56" si="240">BD54*BD55</f>
        <v>0</v>
      </c>
      <c r="BE56" s="82">
        <f t="shared" ref="BE56" si="241">BE54*BE55</f>
        <v>0</v>
      </c>
      <c r="BF56" s="82">
        <f t="shared" ref="BF56" si="242">BF54*BF55</f>
        <v>0</v>
      </c>
      <c r="BG56" s="82">
        <f t="shared" ref="BG56" si="243">BG54*BG55</f>
        <v>0</v>
      </c>
      <c r="BH56" s="82">
        <f t="shared" ref="BH56" si="244">BH54*BH55</f>
        <v>0</v>
      </c>
      <c r="BI56" s="82">
        <f t="shared" ref="BI56" si="245">BI54*BI55</f>
        <v>0</v>
      </c>
      <c r="BJ56" s="82">
        <f t="shared" ref="BJ56" si="246">BJ54*BJ55</f>
        <v>0</v>
      </c>
      <c r="BK56" s="82">
        <f t="shared" ref="BK56" si="247">BK54*BK55</f>
        <v>0</v>
      </c>
      <c r="BL56" s="82">
        <f t="shared" ref="BL56" si="248">BL54*BL55</f>
        <v>0</v>
      </c>
      <c r="BM56" s="82">
        <f t="shared" ref="BM56" si="249">BM54*BM55</f>
        <v>0</v>
      </c>
      <c r="BN56" s="82">
        <f t="shared" ref="BN56" si="250">BN54*BN55</f>
        <v>0</v>
      </c>
      <c r="BO56" s="82">
        <f t="shared" ref="BO56" si="251">BO54*BO55</f>
        <v>0</v>
      </c>
      <c r="BP56" s="82">
        <f t="shared" ref="BP56" si="252">BP54*BP55</f>
        <v>0</v>
      </c>
      <c r="BQ56" s="82">
        <f t="shared" ref="BQ56" si="253">BQ54*BQ55</f>
        <v>0</v>
      </c>
      <c r="BR56" s="82">
        <f t="shared" ref="BR56" si="254">BR54*BR55</f>
        <v>0</v>
      </c>
      <c r="BS56" s="82">
        <f t="shared" ref="BS56" si="255">BS54*BS55</f>
        <v>0</v>
      </c>
      <c r="BT56" s="82">
        <f t="shared" ref="BT56" si="256">BT54*BT55</f>
        <v>0</v>
      </c>
      <c r="BU56" s="82">
        <f t="shared" ref="BU56" si="257">BU54*BU55</f>
        <v>0</v>
      </c>
      <c r="BV56" s="82">
        <f t="shared" ref="BV56" si="258">BV54*BV55</f>
        <v>0</v>
      </c>
      <c r="BW56" s="82">
        <f t="shared" ref="BW56" si="259">BW54*BW55</f>
        <v>0</v>
      </c>
      <c r="BX56" s="82">
        <f t="shared" ref="BX56" si="260">BX54*BX55</f>
        <v>0</v>
      </c>
      <c r="BY56" s="82">
        <f t="shared" ref="BY56" si="261">BY54*BY55</f>
        <v>0</v>
      </c>
      <c r="BZ56" s="82">
        <f t="shared" ref="BZ56" si="262">BZ54*BZ55</f>
        <v>0</v>
      </c>
      <c r="CA56" s="82">
        <f t="shared" ref="CA56" si="263">CA54*CA55</f>
        <v>0</v>
      </c>
      <c r="CB56" s="82">
        <f t="shared" ref="CB56" si="264">CB54*CB55</f>
        <v>0</v>
      </c>
      <c r="CC56" s="82">
        <f t="shared" ref="CC56" si="265">CC54*CC55</f>
        <v>0</v>
      </c>
      <c r="CD56" s="82">
        <f t="shared" ref="CD56" si="266">CD54*CD55</f>
        <v>0</v>
      </c>
      <c r="CE56" s="82">
        <f t="shared" ref="CE56" si="267">CE54*CE55</f>
        <v>0</v>
      </c>
      <c r="CF56" s="82">
        <f t="shared" ref="CF56" si="268">CF54*CF55</f>
        <v>0</v>
      </c>
      <c r="CG56" s="82">
        <f t="shared" ref="CG56" si="269">CG54*CG55</f>
        <v>0</v>
      </c>
      <c r="CH56" s="82">
        <f t="shared" ref="CH56" si="270">CH54*CH55</f>
        <v>0</v>
      </c>
      <c r="CI56" s="82">
        <f t="shared" ref="CI56" si="271">CI54*CI55</f>
        <v>0</v>
      </c>
      <c r="CJ56" s="82">
        <f t="shared" ref="CJ56" si="272">CJ54*CJ55</f>
        <v>0</v>
      </c>
      <c r="CK56" s="82">
        <f t="shared" ref="CK56" si="273">CK54*CK55</f>
        <v>0</v>
      </c>
      <c r="CL56" s="82">
        <f t="shared" ref="CL56" si="274">CL54*CL55</f>
        <v>0</v>
      </c>
      <c r="CM56" s="82">
        <f t="shared" ref="CM56" si="275">CM54*CM55</f>
        <v>0</v>
      </c>
      <c r="CN56" s="82">
        <f t="shared" ref="CN56" si="276">CN54*CN55</f>
        <v>0</v>
      </c>
      <c r="CO56" s="82">
        <f t="shared" ref="CO56" si="277">CO54*CO55</f>
        <v>0</v>
      </c>
      <c r="CP56" s="82">
        <f t="shared" ref="CP56" si="278">CP54*CP55</f>
        <v>0</v>
      </c>
      <c r="CQ56" s="82">
        <f t="shared" ref="CQ56" si="279">CQ54*CQ55</f>
        <v>0</v>
      </c>
      <c r="CR56" s="82">
        <f t="shared" ref="CR56" si="280">CR54*CR55</f>
        <v>0</v>
      </c>
      <c r="CS56" s="82">
        <f t="shared" ref="CS56" si="281">CS54*CS55</f>
        <v>0</v>
      </c>
      <c r="CT56" s="82">
        <f t="shared" ref="CT56" si="282">CT54*CT55</f>
        <v>0</v>
      </c>
      <c r="CU56" s="82">
        <f t="shared" ref="CU56" si="283">CU54*CU55</f>
        <v>0</v>
      </c>
      <c r="CV56" s="82">
        <f t="shared" ref="CV56" si="284">CV54*CV55</f>
        <v>0</v>
      </c>
      <c r="CW56" s="82">
        <f t="shared" ref="CW56" si="285">CW54*CW55</f>
        <v>0</v>
      </c>
      <c r="CX56" s="82">
        <f t="shared" ref="CX56" si="286">CX54*CX55</f>
        <v>0</v>
      </c>
      <c r="CY56" s="82">
        <f t="shared" ref="CY56" si="287">CY54*CY55</f>
        <v>0</v>
      </c>
      <c r="CZ56" s="82">
        <f t="shared" ref="CZ56" si="288">CZ54*CZ55</f>
        <v>0</v>
      </c>
      <c r="DA56" s="82">
        <f t="shared" ref="DA56" si="289">DA54*DA55</f>
        <v>0</v>
      </c>
      <c r="DB56" s="82">
        <f t="shared" ref="DB56" si="290">DB54*DB55</f>
        <v>0</v>
      </c>
      <c r="DC56" s="82">
        <f t="shared" ref="DC56" si="291">DC54*DC55</f>
        <v>0</v>
      </c>
      <c r="DD56" s="82">
        <f t="shared" ref="DD56" si="292">DD54*DD55</f>
        <v>0</v>
      </c>
      <c r="DE56" s="82">
        <f t="shared" ref="DE56" si="293">DE54*DE55</f>
        <v>0</v>
      </c>
      <c r="DF56" s="82">
        <f t="shared" ref="DF56" si="294">DF54*DF55</f>
        <v>0</v>
      </c>
      <c r="DG56" s="82">
        <f t="shared" ref="DG56" si="295">DG54*DG55</f>
        <v>0</v>
      </c>
      <c r="DH56" s="82">
        <f t="shared" ref="DH56" si="296">DH54*DH55</f>
        <v>0</v>
      </c>
      <c r="DI56" s="82">
        <f t="shared" ref="DI56" si="297">DI54*DI55</f>
        <v>0</v>
      </c>
      <c r="DJ56" s="82">
        <f t="shared" ref="DJ56" si="298">DJ54*DJ55</f>
        <v>0</v>
      </c>
      <c r="DK56" s="82">
        <f t="shared" ref="DK56" si="299">DK54*DK55</f>
        <v>0</v>
      </c>
      <c r="DL56" s="82">
        <f t="shared" ref="DL56" si="300">DL54*DL55</f>
        <v>0</v>
      </c>
      <c r="DM56" s="82">
        <f t="shared" ref="DM56" si="301">DM54*DM55</f>
        <v>0</v>
      </c>
      <c r="DN56" s="82">
        <f t="shared" ref="DN56" si="302">DN54*DN55</f>
        <v>0</v>
      </c>
      <c r="DO56" s="82">
        <f t="shared" ref="DO56" si="303">DO54*DO55</f>
        <v>0</v>
      </c>
      <c r="DP56" s="82">
        <f t="shared" ref="DP56" si="304">DP54*DP55</f>
        <v>0</v>
      </c>
      <c r="DQ56" s="82">
        <f t="shared" ref="DQ56" si="305">DQ54*DQ55</f>
        <v>0</v>
      </c>
      <c r="DR56" s="82">
        <f t="shared" ref="DR56" si="306">DR54*DR55</f>
        <v>0</v>
      </c>
      <c r="DS56" s="82">
        <f t="shared" ref="DS56" si="307">DS54*DS55</f>
        <v>0</v>
      </c>
      <c r="DT56" s="82">
        <f t="shared" ref="DT56" si="308">DT54*DT55</f>
        <v>0</v>
      </c>
      <c r="DU56" s="82">
        <f t="shared" ref="DU56" si="309">DU54*DU55</f>
        <v>0</v>
      </c>
      <c r="DV56" s="82">
        <f t="shared" ref="DV56" si="310">DV54*DV55</f>
        <v>0</v>
      </c>
      <c r="DW56" s="82">
        <f t="shared" ref="DW56" si="311">DW54*DW55</f>
        <v>0</v>
      </c>
      <c r="DX56" s="82">
        <f t="shared" ref="DX56" si="312">DX54*DX55</f>
        <v>0</v>
      </c>
      <c r="DY56" s="82">
        <f t="shared" ref="DY56" si="313">DY54*DY55</f>
        <v>0</v>
      </c>
      <c r="DZ56" s="82">
        <f t="shared" ref="DZ56" si="314">DZ54*DZ55</f>
        <v>0</v>
      </c>
      <c r="EA56" s="82">
        <f t="shared" ref="EA56" si="315">EA54*EA55</f>
        <v>0</v>
      </c>
      <c r="EB56" s="82">
        <f t="shared" ref="EB56" si="316">EB54*EB55</f>
        <v>0</v>
      </c>
    </row>
    <row r="57" spans="2:132" ht="14" outlineLevel="1" x14ac:dyDescent="0.3">
      <c r="B57" s="73"/>
      <c r="C57" s="27"/>
      <c r="H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row>
    <row r="58" spans="2:132" ht="13" outlineLevel="1" x14ac:dyDescent="0.3">
      <c r="C58" s="340" t="s">
        <v>502</v>
      </c>
      <c r="G58" s="52"/>
      <c r="H58" s="29"/>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row>
    <row r="59" spans="2:132" outlineLevel="1" x14ac:dyDescent="0.25">
      <c r="C59" s="317" t="s">
        <v>485</v>
      </c>
      <c r="D59" s="125">
        <f>Assumptions!N16</f>
        <v>0</v>
      </c>
      <c r="E59" s="79">
        <f>Assumptions!N13</f>
        <v>45658</v>
      </c>
      <c r="G59" s="52" t="s">
        <v>215</v>
      </c>
      <c r="H59" s="50">
        <f t="shared" ref="H59" si="317">SUM(J59:EB59)</f>
        <v>0</v>
      </c>
      <c r="J59" s="129"/>
      <c r="K59" s="155">
        <f>ROUND(($D$59/MiY*(SUM($J59:J$59)&lt;=1)+IF(SUM($J59:J$59)+($D$59/MiY)&gt;1,1-(SUM($J59:J$59)+($D$59/MiY)),0)),5)*(K$7&gt;=$E$59)</f>
        <v>0</v>
      </c>
      <c r="L59" s="155">
        <f>ROUND(($D$59/MiY*(SUM($J59:K$59)&lt;=1)+IF(SUM($J59:K$59)+($D$59/MiY)&gt;1,1-(SUM($J59:K$59)+($D$59/MiY)),0)),5)*(L$7&gt;=$E$59)</f>
        <v>0</v>
      </c>
      <c r="M59" s="155">
        <f>ROUND(($D$59/MiY*(SUM($J59:L$59)&lt;=1)+IF(SUM($J59:L$59)+($D$59/MiY)&gt;1,1-(SUM($J59:L$59)+($D$59/MiY)),0)),5)*(M$7&gt;=$E$59)</f>
        <v>0</v>
      </c>
      <c r="N59" s="155">
        <f>ROUND(($D$59/MiY*(SUM($J59:M$59)&lt;=1)+IF(SUM($J59:M$59)+($D$59/MiY)&gt;1,1-(SUM($J59:M$59)+($D$59/MiY)),0)),5)*(N$7&gt;=$E$59)</f>
        <v>0</v>
      </c>
      <c r="O59" s="155">
        <f>ROUND(($D$59/MiY*(SUM($J59:N$59)&lt;=1)+IF(SUM($J59:N$59)+($D$59/MiY)&gt;1,1-(SUM($J59:N$59)+($D$59/MiY)),0)),5)*(O$7&gt;=$E$59)</f>
        <v>0</v>
      </c>
      <c r="P59" s="155">
        <f>ROUND(($D$59/MiY*(SUM($J59:O$59)&lt;=1)+IF(SUM($J59:O$59)+($D$59/MiY)&gt;1,1-(SUM($J59:O$59)+($D$59/MiY)),0)),5)*(P$7&gt;=$E$59)</f>
        <v>0</v>
      </c>
      <c r="Q59" s="155">
        <f>ROUND(($D$59/MiY*(SUM($J59:P$59)&lt;=1)+IF(SUM($J59:P$59)+($D$59/MiY)&gt;1,1-(SUM($J59:P$59)+($D$59/MiY)),0)),5)*(Q$7&gt;=$E$59)</f>
        <v>0</v>
      </c>
      <c r="R59" s="155">
        <f>ROUND(($D$59/MiY*(SUM($J59:Q$59)&lt;=1)+IF(SUM($J59:Q$59)+($D$59/MiY)&gt;1,1-(SUM($J59:Q$59)+($D$59/MiY)),0)),5)*(R$7&gt;=$E$59)</f>
        <v>0</v>
      </c>
      <c r="S59" s="155">
        <f>ROUND(($D$59/MiY*(SUM($J59:R$59)&lt;=1)+IF(SUM($J59:R$59)+($D$59/MiY)&gt;1,1-(SUM($J59:R$59)+($D$59/MiY)),0)),5)*(S$7&gt;=$E$59)</f>
        <v>0</v>
      </c>
      <c r="T59" s="155">
        <f>ROUND(($D$59/MiY*(SUM($J59:S$59)&lt;=1)+IF(SUM($J59:S$59)+($D$59/MiY)&gt;1,1-(SUM($J59:S$59)+($D$59/MiY)),0)),5)*(T$7&gt;=$E$59)</f>
        <v>0</v>
      </c>
      <c r="U59" s="155">
        <f>ROUND(($D$59/MiY*(SUM($J59:T$59)&lt;=1)+IF(SUM($J59:T$59)+($D$59/MiY)&gt;1,1-(SUM($J59:T$59)+($D$59/MiY)),0)),5)*(U$7&gt;=$E$59)</f>
        <v>0</v>
      </c>
      <c r="V59" s="155">
        <f>ROUND(($D$59/MiY*(SUM($J59:U$59)&lt;=1)+IF(SUM($J59:U$59)+($D$59/MiY)&gt;1,1-(SUM($J59:U$59)+($D$59/MiY)),0)),5)*(V$7&gt;=$E$59)</f>
        <v>0</v>
      </c>
      <c r="W59" s="155">
        <f>ROUND(($D$59/MiY*(SUM($J59:V$59)&lt;=1)+IF(SUM($J59:V$59)+($D$59/MiY)&gt;1,1-(SUM($J59:V$59)+($D$59/MiY)),0)),5)*(W$7&gt;=$E$59)</f>
        <v>0</v>
      </c>
      <c r="X59" s="155">
        <f>ROUND(($D$59/MiY*(SUM($J59:W$59)&lt;=1)+IF(SUM($J59:W$59)+($D$59/MiY)&gt;1,1-(SUM($J59:W$59)+($D$59/MiY)),0)),5)*(X$7&gt;=$E$59)</f>
        <v>0</v>
      </c>
      <c r="Y59" s="155">
        <f>ROUND(($D$59/MiY*(SUM($J59:X$59)&lt;=1)+IF(SUM($J59:X$59)+($D$59/MiY)&gt;1,1-(SUM($J59:X$59)+($D$59/MiY)),0)),5)*(Y$7&gt;=$E$59)</f>
        <v>0</v>
      </c>
      <c r="Z59" s="155">
        <f>ROUND(($D$59/MiY*(SUM($J59:Y$59)&lt;=1)+IF(SUM($J59:Y$59)+($D$59/MiY)&gt;1,1-(SUM($J59:Y$59)+($D$59/MiY)),0)),5)*(Z$7&gt;=$E$59)</f>
        <v>0</v>
      </c>
      <c r="AA59" s="155">
        <f>ROUND(($D$59/MiY*(SUM($J59:Z$59)&lt;=1)+IF(SUM($J59:Z$59)+($D$59/MiY)&gt;1,1-(SUM($J59:Z$59)+($D$59/MiY)),0)),5)*(AA$7&gt;=$E$59)</f>
        <v>0</v>
      </c>
      <c r="AB59" s="155">
        <f>ROUND(($D$59/MiY*(SUM($J59:AA$59)&lt;=1)+IF(SUM($J59:AA$59)+($D$59/MiY)&gt;1,1-(SUM($J59:AA$59)+($D$59/MiY)),0)),5)*(AB$7&gt;=$E$59)</f>
        <v>0</v>
      </c>
      <c r="AC59" s="155">
        <f>ROUND(($D$59/MiY*(SUM($J59:AB$59)&lt;=1)+IF(SUM($J59:AB$59)+($D$59/MiY)&gt;1,1-(SUM($J59:AB$59)+($D$59/MiY)),0)),5)*(AC$7&gt;=$E$59)</f>
        <v>0</v>
      </c>
      <c r="AD59" s="155">
        <f>ROUND(($D$59/MiY*(SUM($J59:AC$59)&lt;=1)+IF(SUM($J59:AC$59)+($D$59/MiY)&gt;1,1-(SUM($J59:AC$59)+($D$59/MiY)),0)),5)*(AD$7&gt;=$E$59)</f>
        <v>0</v>
      </c>
      <c r="AE59" s="155">
        <f>ROUND(($D$59/MiY*(SUM($J59:AD$59)&lt;=1)+IF(SUM($J59:AD$59)+($D$59/MiY)&gt;1,1-(SUM($J59:AD$59)+($D$59/MiY)),0)),5)*(AE$7&gt;=$E$59)</f>
        <v>0</v>
      </c>
      <c r="AF59" s="155">
        <f>ROUND(($D$59/MiY*(SUM($J59:AE$59)&lt;=1)+IF(SUM($J59:AE$59)+($D$59/MiY)&gt;1,1-(SUM($J59:AE$59)+($D$59/MiY)),0)),5)*(AF$7&gt;=$E$59)</f>
        <v>0</v>
      </c>
      <c r="AG59" s="155">
        <f>ROUND(($D$59/MiY*(SUM($J59:AF$59)&lt;=1)+IF(SUM($J59:AF$59)+($D$59/MiY)&gt;1,1-(SUM($J59:AF$59)+($D$59/MiY)),0)),5)*(AG$7&gt;=$E$59)</f>
        <v>0</v>
      </c>
      <c r="AH59" s="155">
        <f>ROUND(($D$59/MiY*(SUM($J59:AG$59)&lt;=1)+IF(SUM($J59:AG$59)+($D$59/MiY)&gt;1,1-(SUM($J59:AG$59)+($D$59/MiY)),0)),5)*(AH$7&gt;=$E$59)</f>
        <v>0</v>
      </c>
      <c r="AI59" s="155">
        <f>ROUND(($D$59/MiY*(SUM($J59:AH$59)&lt;=1)+IF(SUM($J59:AH$59)+($D$59/MiY)&gt;1,1-(SUM($J59:AH$59)+($D$59/MiY)),0)),5)*(AI$7&gt;=$E$59)</f>
        <v>0</v>
      </c>
      <c r="AJ59" s="155">
        <f>ROUND(($D$59/MiY*(SUM($J59:AI$59)&lt;=1)+IF(SUM($J59:AI$59)+($D$59/MiY)&gt;1,1-(SUM($J59:AI$59)+($D$59/MiY)),0)),5)*(AJ$7&gt;=$E$59)</f>
        <v>0</v>
      </c>
      <c r="AK59" s="155">
        <f>ROUND(($D$59/MiY*(SUM($J59:AJ$59)&lt;=1)+IF(SUM($J59:AJ$59)+($D$59/MiY)&gt;1,1-(SUM($J59:AJ$59)+($D$59/MiY)),0)),5)*(AK$7&gt;=$E$59)</f>
        <v>0</v>
      </c>
      <c r="AL59" s="155">
        <f>ROUND(($D$59/MiY*(SUM($J59:AK$59)&lt;=1)+IF(SUM($J59:AK$59)+($D$59/MiY)&gt;1,1-(SUM($J59:AK$59)+($D$59/MiY)),0)),5)*(AL$7&gt;=$E$59)</f>
        <v>0</v>
      </c>
      <c r="AM59" s="155">
        <f>ROUND(($D$59/MiY*(SUM($J59:AL$59)&lt;=1)+IF(SUM($J59:AL$59)+($D$59/MiY)&gt;1,1-(SUM($J59:AL$59)+($D$59/MiY)),0)),5)*(AM$7&gt;=$E$59)</f>
        <v>0</v>
      </c>
      <c r="AN59" s="155">
        <f>ROUND(($D$59/MiY*(SUM($J59:AM$59)&lt;=1)+IF(SUM($J59:AM$59)+($D$59/MiY)&gt;1,1-(SUM($J59:AM$59)+($D$59/MiY)),0)),5)*(AN$7&gt;=$E$59)</f>
        <v>0</v>
      </c>
      <c r="AO59" s="155">
        <f>ROUND(($D$59/MiY*(SUM($J59:AN$59)&lt;=1)+IF(SUM($J59:AN$59)+($D$59/MiY)&gt;1,1-(SUM($J59:AN$59)+($D$59/MiY)),0)),5)*(AO$7&gt;=$E$59)</f>
        <v>0</v>
      </c>
      <c r="AP59" s="155">
        <f>ROUND(($D$59/MiY*(SUM($J59:AO$59)&lt;=1)+IF(SUM($J59:AO$59)+($D$59/MiY)&gt;1,1-(SUM($J59:AO$59)+($D$59/MiY)),0)),5)*(AP$7&gt;=$E$59)</f>
        <v>0</v>
      </c>
      <c r="AQ59" s="155">
        <f>ROUND(($D$59/MiY*(SUM($J59:AP$59)&lt;=1)+IF(SUM($J59:AP$59)+($D$59/MiY)&gt;1,1-(SUM($J59:AP$59)+($D$59/MiY)),0)),5)*(AQ$7&gt;=$E$59)</f>
        <v>0</v>
      </c>
      <c r="AR59" s="155">
        <f>ROUND(($D$59/MiY*(SUM($J59:AQ$59)&lt;=1)+IF(SUM($J59:AQ$59)+($D$59/MiY)&gt;1,1-(SUM($J59:AQ$59)+($D$59/MiY)),0)),5)*(AR$7&gt;=$E$59)</f>
        <v>0</v>
      </c>
      <c r="AS59" s="155">
        <f>ROUND(($D$59/MiY*(SUM($J59:AR$59)&lt;=1)+IF(SUM($J59:AR$59)+($D$59/MiY)&gt;1,1-(SUM($J59:AR$59)+($D$59/MiY)),0)),5)*(AS$7&gt;=$E$59)</f>
        <v>0</v>
      </c>
      <c r="AT59" s="155">
        <f>ROUND(($D$59/MiY*(SUM($J59:AS$59)&lt;=1)+IF(SUM($J59:AS$59)+($D$59/MiY)&gt;1,1-(SUM($J59:AS$59)+($D$59/MiY)),0)),5)*(AT$7&gt;=$E$59)</f>
        <v>0</v>
      </c>
      <c r="AU59" s="155">
        <f>ROUND(($D$59/MiY*(SUM($J59:AT$59)&lt;=1)+IF(SUM($J59:AT$59)+($D$59/MiY)&gt;1,1-(SUM($J59:AT$59)+($D$59/MiY)),0)),5)*(AU$7&gt;=$E$59)</f>
        <v>0</v>
      </c>
      <c r="AV59" s="155">
        <f>ROUND(($D$59/MiY*(SUM($J59:AU$59)&lt;=1)+IF(SUM($J59:AU$59)+($D$59/MiY)&gt;1,1-(SUM($J59:AU$59)+($D$59/MiY)),0)),5)*(AV$7&gt;=$E$59)</f>
        <v>0</v>
      </c>
      <c r="AW59" s="155">
        <f>ROUND(($D$59/MiY*(SUM($J59:AV$59)&lt;=1)+IF(SUM($J59:AV$59)+($D$59/MiY)&gt;1,1-(SUM($J59:AV$59)+($D$59/MiY)),0)),5)*(AW$7&gt;=$E$59)</f>
        <v>0</v>
      </c>
      <c r="AX59" s="155">
        <f>ROUND(($D$59/MiY*(SUM($J59:AW$59)&lt;=1)+IF(SUM($J59:AW$59)+($D$59/MiY)&gt;1,1-(SUM($J59:AW$59)+($D$59/MiY)),0)),5)*(AX$7&gt;=$E$59)</f>
        <v>0</v>
      </c>
      <c r="AY59" s="155">
        <f>ROUND(($D$59/MiY*(SUM($J59:AX$59)&lt;=1)+IF(SUM($J59:AX$59)+($D$59/MiY)&gt;1,1-(SUM($J59:AX$59)+($D$59/MiY)),0)),5)*(AY$7&gt;=$E$59)</f>
        <v>0</v>
      </c>
      <c r="AZ59" s="155">
        <f>ROUND(($D$59/MiY*(SUM($J59:AY$59)&lt;=1)+IF(SUM($J59:AY$59)+($D$59/MiY)&gt;1,1-(SUM($J59:AY$59)+($D$59/MiY)),0)),5)*(AZ$7&gt;=$E$59)</f>
        <v>0</v>
      </c>
      <c r="BA59" s="155">
        <f>ROUND(($D$59/MiY*(SUM($J59:AZ$59)&lt;=1)+IF(SUM($J59:AZ$59)+($D$59/MiY)&gt;1,1-(SUM($J59:AZ$59)+($D$59/MiY)),0)),5)*(BA$7&gt;=$E$59)</f>
        <v>0</v>
      </c>
      <c r="BB59" s="155">
        <f>ROUND(($D$59/MiY*(SUM($J59:BA$59)&lt;=1)+IF(SUM($J59:BA$59)+($D$59/MiY)&gt;1,1-(SUM($J59:BA$59)+($D$59/MiY)),0)),5)*(BB$7&gt;=$E$59)</f>
        <v>0</v>
      </c>
      <c r="BC59" s="155">
        <f>ROUND(($D$59/MiY*(SUM($J59:BB$59)&lt;=1)+IF(SUM($J59:BB$59)+($D$59/MiY)&gt;1,1-(SUM($J59:BB$59)+($D$59/MiY)),0)),5)*(BC$7&gt;=$E$59)</f>
        <v>0</v>
      </c>
      <c r="BD59" s="155">
        <f>ROUND(($D$59/MiY*(SUM($J59:BC$59)&lt;=1)+IF(SUM($J59:BC$59)+($D$59/MiY)&gt;1,1-(SUM($J59:BC$59)+($D$59/MiY)),0)),5)*(BD$7&gt;=$E$59)</f>
        <v>0</v>
      </c>
      <c r="BE59" s="155">
        <f>ROUND(($D$59/MiY*(SUM($J59:BD$59)&lt;=1)+IF(SUM($J59:BD$59)+($D$59/MiY)&gt;1,1-(SUM($J59:BD$59)+($D$59/MiY)),0)),5)*(BE$7&gt;=$E$59)</f>
        <v>0</v>
      </c>
      <c r="BF59" s="155">
        <f>ROUND(($D$59/MiY*(SUM($J59:BE$59)&lt;=1)+IF(SUM($J59:BE$59)+($D$59/MiY)&gt;1,1-(SUM($J59:BE$59)+($D$59/MiY)),0)),5)*(BF$7&gt;=$E$59)</f>
        <v>0</v>
      </c>
      <c r="BG59" s="155">
        <f>ROUND(($D$59/MiY*(SUM($J59:BF$59)&lt;=1)+IF(SUM($J59:BF$59)+($D$59/MiY)&gt;1,1-(SUM($J59:BF$59)+($D$59/MiY)),0)),5)*(BG$7&gt;=$E$59)</f>
        <v>0</v>
      </c>
      <c r="BH59" s="155">
        <f>ROUND(($D$59/MiY*(SUM($J59:BG$59)&lt;=1)+IF(SUM($J59:BG$59)+($D$59/MiY)&gt;1,1-(SUM($J59:BG$59)+($D$59/MiY)),0)),5)*(BH$7&gt;=$E$59)</f>
        <v>0</v>
      </c>
      <c r="BI59" s="155">
        <f>ROUND(($D$59/MiY*(SUM($J59:BH$59)&lt;=1)+IF(SUM($J59:BH$59)+($D$59/MiY)&gt;1,1-(SUM($J59:BH$59)+($D$59/MiY)),0)),5)*(BI$7&gt;=$E$59)</f>
        <v>0</v>
      </c>
      <c r="BJ59" s="155">
        <f>ROUND(($D$59/MiY*(SUM($J59:BI$59)&lt;=1)+IF(SUM($J59:BI$59)+($D$59/MiY)&gt;1,1-(SUM($J59:BI$59)+($D$59/MiY)),0)),5)*(BJ$7&gt;=$E$59)</f>
        <v>0</v>
      </c>
      <c r="BK59" s="155">
        <f>ROUND(($D$59/MiY*(SUM($J59:BJ$59)&lt;=1)+IF(SUM($J59:BJ$59)+($D$59/MiY)&gt;1,1-(SUM($J59:BJ$59)+($D$59/MiY)),0)),5)*(BK$7&gt;=$E$59)</f>
        <v>0</v>
      </c>
      <c r="BL59" s="155">
        <f>ROUND(($D$59/MiY*(SUM($J59:BK$59)&lt;=1)+IF(SUM($J59:BK$59)+($D$59/MiY)&gt;1,1-(SUM($J59:BK$59)+($D$59/MiY)),0)),5)*(BL$7&gt;=$E$59)</f>
        <v>0</v>
      </c>
      <c r="BM59" s="155">
        <f>ROUND(($D$59/MiY*(SUM($J59:BL$59)&lt;=1)+IF(SUM($J59:BL$59)+($D$59/MiY)&gt;1,1-(SUM($J59:BL$59)+($D$59/MiY)),0)),5)*(BM$7&gt;=$E$59)</f>
        <v>0</v>
      </c>
      <c r="BN59" s="155">
        <f>ROUND(($D$59/MiY*(SUM($J59:BM$59)&lt;=1)+IF(SUM($J59:BM$59)+($D$59/MiY)&gt;1,1-(SUM($J59:BM$59)+($D$59/MiY)),0)),5)*(BN$7&gt;=$E$59)</f>
        <v>0</v>
      </c>
      <c r="BO59" s="155">
        <f>ROUND(($D$59/MiY*(SUM($J59:BN$59)&lt;=1)+IF(SUM($J59:BN$59)+($D$59/MiY)&gt;1,1-(SUM($J59:BN$59)+($D$59/MiY)),0)),5)*(BO$7&gt;=$E$59)</f>
        <v>0</v>
      </c>
      <c r="BP59" s="155">
        <f>ROUND(($D$59/MiY*(SUM($J59:BO$59)&lt;=1)+IF(SUM($J59:BO$59)+($D$59/MiY)&gt;1,1-(SUM($J59:BO$59)+($D$59/MiY)),0)),5)*(BP$7&gt;=$E$59)</f>
        <v>0</v>
      </c>
      <c r="BQ59" s="155">
        <f>ROUND(($D$59/MiY*(SUM($J59:BP$59)&lt;=1)+IF(SUM($J59:BP$59)+($D$59/MiY)&gt;1,1-(SUM($J59:BP$59)+($D$59/MiY)),0)),5)*(BQ$7&gt;=$E$59)</f>
        <v>0</v>
      </c>
      <c r="BR59" s="155">
        <f>ROUND(($D$59/MiY*(SUM($J59:BQ$59)&lt;=1)+IF(SUM($J59:BQ$59)+($D$59/MiY)&gt;1,1-(SUM($J59:BQ$59)+($D$59/MiY)),0)),5)*(BR$7&gt;=$E$59)</f>
        <v>0</v>
      </c>
      <c r="BS59" s="155">
        <f>ROUND(($D$59/MiY*(SUM($J59:BR$59)&lt;=1)+IF(SUM($J59:BR$59)+($D$59/MiY)&gt;1,1-(SUM($J59:BR$59)+($D$59/MiY)),0)),5)*(BS$7&gt;=$E$59)</f>
        <v>0</v>
      </c>
      <c r="BT59" s="155">
        <f>ROUND(($D$59/MiY*(SUM($J59:BS$59)&lt;=1)+IF(SUM($J59:BS$59)+($D$59/MiY)&gt;1,1-(SUM($J59:BS$59)+($D$59/MiY)),0)),5)*(BT$7&gt;=$E$59)</f>
        <v>0</v>
      </c>
      <c r="BU59" s="155">
        <f>ROUND(($D$59/MiY*(SUM($J59:BT$59)&lt;=1)+IF(SUM($J59:BT$59)+($D$59/MiY)&gt;1,1-(SUM($J59:BT$59)+($D$59/MiY)),0)),5)*(BU$7&gt;=$E$59)</f>
        <v>0</v>
      </c>
      <c r="BV59" s="155">
        <f>ROUND(($D$59/MiY*(SUM($J59:BU$59)&lt;=1)+IF(SUM($J59:BU$59)+($D$59/MiY)&gt;1,1-(SUM($J59:BU$59)+($D$59/MiY)),0)),5)*(BV$7&gt;=$E$59)</f>
        <v>0</v>
      </c>
      <c r="BW59" s="155">
        <f>ROUND(($D$59/MiY*(SUM($J59:BV$59)&lt;=1)+IF(SUM($J59:BV$59)+($D$59/MiY)&gt;1,1-(SUM($J59:BV$59)+($D$59/MiY)),0)),5)*(BW$7&gt;=$E$59)</f>
        <v>0</v>
      </c>
      <c r="BX59" s="155">
        <f>ROUND(($D$59/MiY*(SUM($J59:BW$59)&lt;=1)+IF(SUM($J59:BW$59)+($D$59/MiY)&gt;1,1-(SUM($J59:BW$59)+($D$59/MiY)),0)),5)*(BX$7&gt;=$E$59)</f>
        <v>0</v>
      </c>
      <c r="BY59" s="155">
        <f>ROUND(($D$59/MiY*(SUM($J59:BX$59)&lt;=1)+IF(SUM($J59:BX$59)+($D$59/MiY)&gt;1,1-(SUM($J59:BX$59)+($D$59/MiY)),0)),5)*(BY$7&gt;=$E$59)</f>
        <v>0</v>
      </c>
      <c r="BZ59" s="155">
        <f>ROUND(($D$59/MiY*(SUM($J59:BY$59)&lt;=1)+IF(SUM($J59:BY$59)+($D$59/MiY)&gt;1,1-(SUM($J59:BY$59)+($D$59/MiY)),0)),5)*(BZ$7&gt;=$E$59)</f>
        <v>0</v>
      </c>
      <c r="CA59" s="155">
        <f>ROUND(($D$59/MiY*(SUM($J59:BZ$59)&lt;=1)+IF(SUM($J59:BZ$59)+($D$59/MiY)&gt;1,1-(SUM($J59:BZ$59)+($D$59/MiY)),0)),5)*(CA$7&gt;=$E$59)</f>
        <v>0</v>
      </c>
      <c r="CB59" s="155">
        <f>ROUND(($D$59/MiY*(SUM($J59:CA$59)&lt;=1)+IF(SUM($J59:CA$59)+($D$59/MiY)&gt;1,1-(SUM($J59:CA$59)+($D$59/MiY)),0)),5)*(CB$7&gt;=$E$59)</f>
        <v>0</v>
      </c>
      <c r="CC59" s="155">
        <f>ROUND(($D$59/MiY*(SUM($J59:CB$59)&lt;=1)+IF(SUM($J59:CB$59)+($D$59/MiY)&gt;1,1-(SUM($J59:CB$59)+($D$59/MiY)),0)),5)*(CC$7&gt;=$E$59)</f>
        <v>0</v>
      </c>
      <c r="CD59" s="155">
        <f>ROUND(($D$59/MiY*(SUM($J59:CC$59)&lt;=1)+IF(SUM($J59:CC$59)+($D$59/MiY)&gt;1,1-(SUM($J59:CC$59)+($D$59/MiY)),0)),5)*(CD$7&gt;=$E$59)</f>
        <v>0</v>
      </c>
      <c r="CE59" s="155">
        <f>ROUND(($D$59/MiY*(SUM($J59:CD$59)&lt;=1)+IF(SUM($J59:CD$59)+($D$59/MiY)&gt;1,1-(SUM($J59:CD$59)+($D$59/MiY)),0)),5)*(CE$7&gt;=$E$59)</f>
        <v>0</v>
      </c>
      <c r="CF59" s="155">
        <f>ROUND(($D$59/MiY*(SUM($J59:CE$59)&lt;=1)+IF(SUM($J59:CE$59)+($D$59/MiY)&gt;1,1-(SUM($J59:CE$59)+($D$59/MiY)),0)),5)*(CF$7&gt;=$E$59)</f>
        <v>0</v>
      </c>
      <c r="CG59" s="155">
        <f>ROUND(($D$59/MiY*(SUM($J59:CF$59)&lt;=1)+IF(SUM($J59:CF$59)+($D$59/MiY)&gt;1,1-(SUM($J59:CF$59)+($D$59/MiY)),0)),5)*(CG$7&gt;=$E$59)</f>
        <v>0</v>
      </c>
      <c r="CH59" s="155">
        <f>ROUND(($D$59/MiY*(SUM($J59:CG$59)&lt;=1)+IF(SUM($J59:CG$59)+($D$59/MiY)&gt;1,1-(SUM($J59:CG$59)+($D$59/MiY)),0)),5)*(CH$7&gt;=$E$59)</f>
        <v>0</v>
      </c>
      <c r="CI59" s="155">
        <f>ROUND(($D$59/MiY*(SUM($J59:CH$59)&lt;=1)+IF(SUM($J59:CH$59)+($D$59/MiY)&gt;1,1-(SUM($J59:CH$59)+($D$59/MiY)),0)),5)*(CI$7&gt;=$E$59)</f>
        <v>0</v>
      </c>
      <c r="CJ59" s="155">
        <f>ROUND(($D$59/MiY*(SUM($J59:CI$59)&lt;=1)+IF(SUM($J59:CI$59)+($D$59/MiY)&gt;1,1-(SUM($J59:CI$59)+($D$59/MiY)),0)),5)*(CJ$7&gt;=$E$59)</f>
        <v>0</v>
      </c>
      <c r="CK59" s="155">
        <f>ROUND(($D$59/MiY*(SUM($J59:CJ$59)&lt;=1)+IF(SUM($J59:CJ$59)+($D$59/MiY)&gt;1,1-(SUM($J59:CJ$59)+($D$59/MiY)),0)),5)*(CK$7&gt;=$E$59)</f>
        <v>0</v>
      </c>
      <c r="CL59" s="155">
        <f>ROUND(($D$59/MiY*(SUM($J59:CK$59)&lt;=1)+IF(SUM($J59:CK$59)+($D$59/MiY)&gt;1,1-(SUM($J59:CK$59)+($D$59/MiY)),0)),5)*(CL$7&gt;=$E$59)</f>
        <v>0</v>
      </c>
      <c r="CM59" s="155">
        <f>ROUND(($D$59/MiY*(SUM($J59:CL$59)&lt;=1)+IF(SUM($J59:CL$59)+($D$59/MiY)&gt;1,1-(SUM($J59:CL$59)+($D$59/MiY)),0)),5)*(CM$7&gt;=$E$59)</f>
        <v>0</v>
      </c>
      <c r="CN59" s="155">
        <f>ROUND(($D$59/MiY*(SUM($J59:CM$59)&lt;=1)+IF(SUM($J59:CM$59)+($D$59/MiY)&gt;1,1-(SUM($J59:CM$59)+($D$59/MiY)),0)),5)*(CN$7&gt;=$E$59)</f>
        <v>0</v>
      </c>
      <c r="CO59" s="155">
        <f>ROUND(($D$59/MiY*(SUM($J59:CN$59)&lt;=1)+IF(SUM($J59:CN$59)+($D$59/MiY)&gt;1,1-(SUM($J59:CN$59)+($D$59/MiY)),0)),5)*(CO$7&gt;=$E$59)</f>
        <v>0</v>
      </c>
      <c r="CP59" s="155">
        <f>ROUND(($D$59/MiY*(SUM($J59:CO$59)&lt;=1)+IF(SUM($J59:CO$59)+($D$59/MiY)&gt;1,1-(SUM($J59:CO$59)+($D$59/MiY)),0)),5)*(CP$7&gt;=$E$59)</f>
        <v>0</v>
      </c>
      <c r="CQ59" s="155">
        <f>ROUND(($D$59/MiY*(SUM($J59:CP$59)&lt;=1)+IF(SUM($J59:CP$59)+($D$59/MiY)&gt;1,1-(SUM($J59:CP$59)+($D$59/MiY)),0)),5)*(CQ$7&gt;=$E$59)</f>
        <v>0</v>
      </c>
      <c r="CR59" s="155">
        <f>ROUND(($D$59/MiY*(SUM($J59:CQ$59)&lt;=1)+IF(SUM($J59:CQ$59)+($D$59/MiY)&gt;1,1-(SUM($J59:CQ$59)+($D$59/MiY)),0)),5)*(CR$7&gt;=$E$59)</f>
        <v>0</v>
      </c>
      <c r="CS59" s="155">
        <f>ROUND(($D$59/MiY*(SUM($J59:CR$59)&lt;=1)+IF(SUM($J59:CR$59)+($D$59/MiY)&gt;1,1-(SUM($J59:CR$59)+($D$59/MiY)),0)),5)*(CS$7&gt;=$E$59)</f>
        <v>0</v>
      </c>
      <c r="CT59" s="155">
        <f>ROUND(($D$59/MiY*(SUM($J59:CS$59)&lt;=1)+IF(SUM($J59:CS$59)+($D$59/MiY)&gt;1,1-(SUM($J59:CS$59)+($D$59/MiY)),0)),5)*(CT$7&gt;=$E$59)</f>
        <v>0</v>
      </c>
      <c r="CU59" s="155">
        <f>ROUND(($D$59/MiY*(SUM($J59:CT$59)&lt;=1)+IF(SUM($J59:CT$59)+($D$59/MiY)&gt;1,1-(SUM($J59:CT$59)+($D$59/MiY)),0)),5)*(CU$7&gt;=$E$59)</f>
        <v>0</v>
      </c>
      <c r="CV59" s="155">
        <f>ROUND(($D$59/MiY*(SUM($J59:CU$59)&lt;=1)+IF(SUM($J59:CU$59)+($D$59/MiY)&gt;1,1-(SUM($J59:CU$59)+($D$59/MiY)),0)),5)*(CV$7&gt;=$E$59)</f>
        <v>0</v>
      </c>
      <c r="CW59" s="155">
        <f>ROUND(($D$59/MiY*(SUM($J59:CV$59)&lt;=1)+IF(SUM($J59:CV$59)+($D$59/MiY)&gt;1,1-(SUM($J59:CV$59)+($D$59/MiY)),0)),5)*(CW$7&gt;=$E$59)</f>
        <v>0</v>
      </c>
      <c r="CX59" s="155">
        <f>ROUND(($D$59/MiY*(SUM($J59:CW$59)&lt;=1)+IF(SUM($J59:CW$59)+($D$59/MiY)&gt;1,1-(SUM($J59:CW$59)+($D$59/MiY)),0)),5)*(CX$7&gt;=$E$59)</f>
        <v>0</v>
      </c>
      <c r="CY59" s="155">
        <f>ROUND(($D$59/MiY*(SUM($J59:CX$59)&lt;=1)+IF(SUM($J59:CX$59)+($D$59/MiY)&gt;1,1-(SUM($J59:CX$59)+($D$59/MiY)),0)),5)*(CY$7&gt;=$E$59)</f>
        <v>0</v>
      </c>
      <c r="CZ59" s="155">
        <f>ROUND(($D$59/MiY*(SUM($J59:CY$59)&lt;=1)+IF(SUM($J59:CY$59)+($D$59/MiY)&gt;1,1-(SUM($J59:CY$59)+($D$59/MiY)),0)),5)*(CZ$7&gt;=$E$59)</f>
        <v>0</v>
      </c>
      <c r="DA59" s="155">
        <f>ROUND(($D$59/MiY*(SUM($J59:CZ$59)&lt;=1)+IF(SUM($J59:CZ$59)+($D$59/MiY)&gt;1,1-(SUM($J59:CZ$59)+($D$59/MiY)),0)),5)*(DA$7&gt;=$E$59)</f>
        <v>0</v>
      </c>
      <c r="DB59" s="155">
        <f>ROUND(($D$59/MiY*(SUM($J59:DA$59)&lt;=1)+IF(SUM($J59:DA$59)+($D$59/MiY)&gt;1,1-(SUM($J59:DA$59)+($D$59/MiY)),0)),5)*(DB$7&gt;=$E$59)</f>
        <v>0</v>
      </c>
      <c r="DC59" s="155">
        <f>ROUND(($D$59/MiY*(SUM($J59:DB$59)&lt;=1)+IF(SUM($J59:DB$59)+($D$59/MiY)&gt;1,1-(SUM($J59:DB$59)+($D$59/MiY)),0)),5)*(DC$7&gt;=$E$59)</f>
        <v>0</v>
      </c>
      <c r="DD59" s="155">
        <f>ROUND(($D$59/MiY*(SUM($J59:DC$59)&lt;=1)+IF(SUM($J59:DC$59)+($D$59/MiY)&gt;1,1-(SUM($J59:DC$59)+($D$59/MiY)),0)),5)*(DD$7&gt;=$E$59)</f>
        <v>0</v>
      </c>
      <c r="DE59" s="155">
        <f>ROUND(($D$59/MiY*(SUM($J59:DD$59)&lt;=1)+IF(SUM($J59:DD$59)+($D$59/MiY)&gt;1,1-(SUM($J59:DD$59)+($D$59/MiY)),0)),5)*(DE$7&gt;=$E$59)</f>
        <v>0</v>
      </c>
      <c r="DF59" s="155">
        <f>ROUND(($D$59/MiY*(SUM($J59:DE$59)&lt;=1)+IF(SUM($J59:DE$59)+($D$59/MiY)&gt;1,1-(SUM($J59:DE$59)+($D$59/MiY)),0)),5)*(DF$7&gt;=$E$59)</f>
        <v>0</v>
      </c>
      <c r="DG59" s="155">
        <f>ROUND(($D$59/MiY*(SUM($J59:DF$59)&lt;=1)+IF(SUM($J59:DF$59)+($D$59/MiY)&gt;1,1-(SUM($J59:DF$59)+($D$59/MiY)),0)),5)*(DG$7&gt;=$E$59)</f>
        <v>0</v>
      </c>
      <c r="DH59" s="155">
        <f>ROUND(($D$59/MiY*(SUM($J59:DG$59)&lt;=1)+IF(SUM($J59:DG$59)+($D$59/MiY)&gt;1,1-(SUM($J59:DG$59)+($D$59/MiY)),0)),5)*(DH$7&gt;=$E$59)</f>
        <v>0</v>
      </c>
      <c r="DI59" s="155">
        <f>ROUND(($D$59/MiY*(SUM($J59:DH$59)&lt;=1)+IF(SUM($J59:DH$59)+($D$59/MiY)&gt;1,1-(SUM($J59:DH$59)+($D$59/MiY)),0)),5)*(DI$7&gt;=$E$59)</f>
        <v>0</v>
      </c>
      <c r="DJ59" s="155">
        <f>ROUND(($D$59/MiY*(SUM($J59:DI$59)&lt;=1)+IF(SUM($J59:DI$59)+($D$59/MiY)&gt;1,1-(SUM($J59:DI$59)+($D$59/MiY)),0)),5)*(DJ$7&gt;=$E$59)</f>
        <v>0</v>
      </c>
      <c r="DK59" s="155">
        <f>ROUND(($D$59/MiY*(SUM($J59:DJ$59)&lt;=1)+IF(SUM($J59:DJ$59)+($D$59/MiY)&gt;1,1-(SUM($J59:DJ$59)+($D$59/MiY)),0)),5)*(DK$7&gt;=$E$59)</f>
        <v>0</v>
      </c>
      <c r="DL59" s="155">
        <f>ROUND(($D$59/MiY*(SUM($J59:DK$59)&lt;=1)+IF(SUM($J59:DK$59)+($D$59/MiY)&gt;1,1-(SUM($J59:DK$59)+($D$59/MiY)),0)),5)*(DL$7&gt;=$E$59)</f>
        <v>0</v>
      </c>
      <c r="DM59" s="155">
        <f>ROUND(($D$59/MiY*(SUM($J59:DL$59)&lt;=1)+IF(SUM($J59:DL$59)+($D$59/MiY)&gt;1,1-(SUM($J59:DL$59)+($D$59/MiY)),0)),5)*(DM$7&gt;=$E$59)</f>
        <v>0</v>
      </c>
      <c r="DN59" s="155">
        <f>ROUND(($D$59/MiY*(SUM($J59:DM$59)&lt;=1)+IF(SUM($J59:DM$59)+($D$59/MiY)&gt;1,1-(SUM($J59:DM$59)+($D$59/MiY)),0)),5)*(DN$7&gt;=$E$59)</f>
        <v>0</v>
      </c>
      <c r="DO59" s="155">
        <f>ROUND(($D$59/MiY*(SUM($J59:DN$59)&lt;=1)+IF(SUM($J59:DN$59)+($D$59/MiY)&gt;1,1-(SUM($J59:DN$59)+($D$59/MiY)),0)),5)*(DO$7&gt;=$E$59)</f>
        <v>0</v>
      </c>
      <c r="DP59" s="155">
        <f>ROUND(($D$59/MiY*(SUM($J59:DO$59)&lt;=1)+IF(SUM($J59:DO$59)+($D$59/MiY)&gt;1,1-(SUM($J59:DO$59)+($D$59/MiY)),0)),5)*(DP$7&gt;=$E$59)</f>
        <v>0</v>
      </c>
      <c r="DQ59" s="155">
        <f>ROUND(($D$59/MiY*(SUM($J59:DP$59)&lt;=1)+IF(SUM($J59:DP$59)+($D$59/MiY)&gt;1,1-(SUM($J59:DP$59)+($D$59/MiY)),0)),5)*(DQ$7&gt;=$E$59)</f>
        <v>0</v>
      </c>
      <c r="DR59" s="155">
        <f>ROUND(($D$59/MiY*(SUM($J59:DQ$59)&lt;=1)+IF(SUM($J59:DQ$59)+($D$59/MiY)&gt;1,1-(SUM($J59:DQ$59)+($D$59/MiY)),0)),5)*(DR$7&gt;=$E$59)</f>
        <v>0</v>
      </c>
      <c r="DS59" s="155">
        <f>ROUND(($D$59/MiY*(SUM($J59:DR$59)&lt;=1)+IF(SUM($J59:DR$59)+($D$59/MiY)&gt;1,1-(SUM($J59:DR$59)+($D$59/MiY)),0)),5)*(DS$7&gt;=$E$59)</f>
        <v>0</v>
      </c>
      <c r="DT59" s="155">
        <f>ROUND(($D$59/MiY*(SUM($J59:DS$59)&lt;=1)+IF(SUM($J59:DS$59)+($D$59/MiY)&gt;1,1-(SUM($J59:DS$59)+($D$59/MiY)),0)),5)*(DT$7&gt;=$E$59)</f>
        <v>0</v>
      </c>
      <c r="DU59" s="155">
        <f>ROUND(($D$59/MiY*(SUM($J59:DT$59)&lt;=1)+IF(SUM($J59:DT$59)+($D$59/MiY)&gt;1,1-(SUM($J59:DT$59)+($D$59/MiY)),0)),5)*(DU$7&gt;=$E$59)</f>
        <v>0</v>
      </c>
      <c r="DV59" s="155">
        <f>ROUND(($D$59/MiY*(SUM($J59:DU$59)&lt;=1)+IF(SUM($J59:DU$59)+($D$59/MiY)&gt;1,1-(SUM($J59:DU$59)+($D$59/MiY)),0)),5)*(DV$7&gt;=$E$59)</f>
        <v>0</v>
      </c>
      <c r="DW59" s="155">
        <f>ROUND(($D$59/MiY*(SUM($J59:DV$59)&lt;=1)+IF(SUM($J59:DV$59)+($D$59/MiY)&gt;1,1-(SUM($J59:DV$59)+($D$59/MiY)),0)),5)*(DW$7&gt;=$E$59)</f>
        <v>0</v>
      </c>
      <c r="DX59" s="155">
        <f>ROUND(($D$59/MiY*(SUM($J59:DW$59)&lt;=1)+IF(SUM($J59:DW$59)+($D$59/MiY)&gt;1,1-(SUM($J59:DW$59)+($D$59/MiY)),0)),5)*(DX$7&gt;=$E$59)</f>
        <v>0</v>
      </c>
      <c r="DY59" s="155">
        <f>ROUND(($D$59/MiY*(SUM($J59:DX$59)&lt;=1)+IF(SUM($J59:DX$59)+($D$59/MiY)&gt;1,1-(SUM($J59:DX$59)+($D$59/MiY)),0)),5)*(DY$7&gt;=$E$59)</f>
        <v>0</v>
      </c>
      <c r="DZ59" s="155">
        <f>ROUND(($D$59/MiY*(SUM($J59:DY$59)&lt;=1)+IF(SUM($J59:DY$59)+($D$59/MiY)&gt;1,1-(SUM($J59:DY$59)+($D$59/MiY)),0)),5)*(DZ$7&gt;=$E$59)</f>
        <v>0</v>
      </c>
      <c r="EA59" s="155">
        <f>ROUND(($D$59/MiY*(SUM($J59:DZ$59)&lt;=1)+IF(SUM($J59:DZ$59)+($D$59/MiY)&gt;1,1-(SUM($J59:DZ$59)+($D$59/MiY)),0)),5)*(EA$7&gt;=$E$59)</f>
        <v>0</v>
      </c>
      <c r="EB59" s="155">
        <f>ROUND(($D$59/MiY*(SUM($J59:EA$59)&lt;=1)+IF(SUM($J59:EA$59)+($D$59/MiY)&gt;1,1-(SUM($J59:EA$59)+($D$59/MiY)),0)),5)*(EB$7&gt;=$E$59)</f>
        <v>0</v>
      </c>
    </row>
    <row r="60" spans="2:132" outlineLevel="1" x14ac:dyDescent="0.25">
      <c r="C60" s="318" t="s">
        <v>562</v>
      </c>
      <c r="D60" s="16">
        <f>Costs!$N$24*Costs!$N$30</f>
        <v>0</v>
      </c>
      <c r="G60" s="52" t="s">
        <v>553</v>
      </c>
      <c r="H60" s="46">
        <f t="shared" ref="H60" si="318">SUM(J60:EB60)</f>
        <v>0</v>
      </c>
      <c r="J60" s="82">
        <f t="shared" ref="J60:AG60" si="319">($D60-SUM($J$31:$EB$31))*J59</f>
        <v>0</v>
      </c>
      <c r="K60" s="82">
        <f t="shared" si="319"/>
        <v>0</v>
      </c>
      <c r="L60" s="82">
        <f t="shared" si="319"/>
        <v>0</v>
      </c>
      <c r="M60" s="82">
        <f t="shared" si="319"/>
        <v>0</v>
      </c>
      <c r="N60" s="82">
        <f t="shared" si="319"/>
        <v>0</v>
      </c>
      <c r="O60" s="82">
        <f t="shared" si="319"/>
        <v>0</v>
      </c>
      <c r="P60" s="82">
        <f t="shared" si="319"/>
        <v>0</v>
      </c>
      <c r="Q60" s="82">
        <f t="shared" si="319"/>
        <v>0</v>
      </c>
      <c r="R60" s="82">
        <f t="shared" si="319"/>
        <v>0</v>
      </c>
      <c r="S60" s="82">
        <f t="shared" si="319"/>
        <v>0</v>
      </c>
      <c r="T60" s="82">
        <f t="shared" si="319"/>
        <v>0</v>
      </c>
      <c r="U60" s="82">
        <f t="shared" si="319"/>
        <v>0</v>
      </c>
      <c r="V60" s="82">
        <f t="shared" si="319"/>
        <v>0</v>
      </c>
      <c r="W60" s="82">
        <f t="shared" si="319"/>
        <v>0</v>
      </c>
      <c r="X60" s="82">
        <f t="shared" si="319"/>
        <v>0</v>
      </c>
      <c r="Y60" s="82">
        <f t="shared" si="319"/>
        <v>0</v>
      </c>
      <c r="Z60" s="82">
        <f t="shared" si="319"/>
        <v>0</v>
      </c>
      <c r="AA60" s="82">
        <f t="shared" si="319"/>
        <v>0</v>
      </c>
      <c r="AB60" s="82">
        <f t="shared" si="319"/>
        <v>0</v>
      </c>
      <c r="AC60" s="82">
        <f t="shared" si="319"/>
        <v>0</v>
      </c>
      <c r="AD60" s="82">
        <f t="shared" si="319"/>
        <v>0</v>
      </c>
      <c r="AE60" s="82">
        <f t="shared" si="319"/>
        <v>0</v>
      </c>
      <c r="AF60" s="82">
        <f t="shared" si="319"/>
        <v>0</v>
      </c>
      <c r="AG60" s="82">
        <f t="shared" si="319"/>
        <v>0</v>
      </c>
      <c r="AH60" s="82">
        <f>($D60-SUM($J$31:$EB$31))*AH59</f>
        <v>0</v>
      </c>
      <c r="AI60" s="82">
        <f t="shared" ref="AI60:CT60" si="320">($D60-SUM($J$31:$EB$31))*AI59</f>
        <v>0</v>
      </c>
      <c r="AJ60" s="82">
        <f t="shared" si="320"/>
        <v>0</v>
      </c>
      <c r="AK60" s="82">
        <f t="shared" si="320"/>
        <v>0</v>
      </c>
      <c r="AL60" s="82">
        <f t="shared" si="320"/>
        <v>0</v>
      </c>
      <c r="AM60" s="82">
        <f t="shared" si="320"/>
        <v>0</v>
      </c>
      <c r="AN60" s="82">
        <f t="shared" si="320"/>
        <v>0</v>
      </c>
      <c r="AO60" s="82">
        <f t="shared" si="320"/>
        <v>0</v>
      </c>
      <c r="AP60" s="82">
        <f t="shared" si="320"/>
        <v>0</v>
      </c>
      <c r="AQ60" s="82">
        <f t="shared" si="320"/>
        <v>0</v>
      </c>
      <c r="AR60" s="82">
        <f t="shared" si="320"/>
        <v>0</v>
      </c>
      <c r="AS60" s="82">
        <f t="shared" si="320"/>
        <v>0</v>
      </c>
      <c r="AT60" s="82">
        <f t="shared" si="320"/>
        <v>0</v>
      </c>
      <c r="AU60" s="82">
        <f t="shared" si="320"/>
        <v>0</v>
      </c>
      <c r="AV60" s="82">
        <f t="shared" si="320"/>
        <v>0</v>
      </c>
      <c r="AW60" s="82">
        <f t="shared" si="320"/>
        <v>0</v>
      </c>
      <c r="AX60" s="82">
        <f t="shared" si="320"/>
        <v>0</v>
      </c>
      <c r="AY60" s="82">
        <f t="shared" si="320"/>
        <v>0</v>
      </c>
      <c r="AZ60" s="82">
        <f t="shared" si="320"/>
        <v>0</v>
      </c>
      <c r="BA60" s="82">
        <f t="shared" si="320"/>
        <v>0</v>
      </c>
      <c r="BB60" s="82">
        <f t="shared" si="320"/>
        <v>0</v>
      </c>
      <c r="BC60" s="82">
        <f t="shared" si="320"/>
        <v>0</v>
      </c>
      <c r="BD60" s="82">
        <f t="shared" si="320"/>
        <v>0</v>
      </c>
      <c r="BE60" s="82">
        <f t="shared" si="320"/>
        <v>0</v>
      </c>
      <c r="BF60" s="82">
        <f t="shared" si="320"/>
        <v>0</v>
      </c>
      <c r="BG60" s="82">
        <f t="shared" si="320"/>
        <v>0</v>
      </c>
      <c r="BH60" s="82">
        <f t="shared" si="320"/>
        <v>0</v>
      </c>
      <c r="BI60" s="82">
        <f t="shared" si="320"/>
        <v>0</v>
      </c>
      <c r="BJ60" s="82">
        <f t="shared" si="320"/>
        <v>0</v>
      </c>
      <c r="BK60" s="82">
        <f t="shared" si="320"/>
        <v>0</v>
      </c>
      <c r="BL60" s="82">
        <f t="shared" si="320"/>
        <v>0</v>
      </c>
      <c r="BM60" s="82">
        <f t="shared" si="320"/>
        <v>0</v>
      </c>
      <c r="BN60" s="82">
        <f t="shared" si="320"/>
        <v>0</v>
      </c>
      <c r="BO60" s="82">
        <f t="shared" si="320"/>
        <v>0</v>
      </c>
      <c r="BP60" s="82">
        <f t="shared" si="320"/>
        <v>0</v>
      </c>
      <c r="BQ60" s="82">
        <f t="shared" si="320"/>
        <v>0</v>
      </c>
      <c r="BR60" s="82">
        <f t="shared" si="320"/>
        <v>0</v>
      </c>
      <c r="BS60" s="82">
        <f t="shared" si="320"/>
        <v>0</v>
      </c>
      <c r="BT60" s="82">
        <f t="shared" si="320"/>
        <v>0</v>
      </c>
      <c r="BU60" s="82">
        <f t="shared" si="320"/>
        <v>0</v>
      </c>
      <c r="BV60" s="82">
        <f t="shared" si="320"/>
        <v>0</v>
      </c>
      <c r="BW60" s="82">
        <f t="shared" si="320"/>
        <v>0</v>
      </c>
      <c r="BX60" s="82">
        <f t="shared" si="320"/>
        <v>0</v>
      </c>
      <c r="BY60" s="82">
        <f t="shared" si="320"/>
        <v>0</v>
      </c>
      <c r="BZ60" s="82">
        <f t="shared" si="320"/>
        <v>0</v>
      </c>
      <c r="CA60" s="82">
        <f t="shared" si="320"/>
        <v>0</v>
      </c>
      <c r="CB60" s="82">
        <f t="shared" si="320"/>
        <v>0</v>
      </c>
      <c r="CC60" s="82">
        <f t="shared" si="320"/>
        <v>0</v>
      </c>
      <c r="CD60" s="82">
        <f t="shared" si="320"/>
        <v>0</v>
      </c>
      <c r="CE60" s="82">
        <f t="shared" si="320"/>
        <v>0</v>
      </c>
      <c r="CF60" s="82">
        <f t="shared" si="320"/>
        <v>0</v>
      </c>
      <c r="CG60" s="82">
        <f t="shared" si="320"/>
        <v>0</v>
      </c>
      <c r="CH60" s="82">
        <f t="shared" si="320"/>
        <v>0</v>
      </c>
      <c r="CI60" s="82">
        <f t="shared" si="320"/>
        <v>0</v>
      </c>
      <c r="CJ60" s="82">
        <f t="shared" si="320"/>
        <v>0</v>
      </c>
      <c r="CK60" s="82">
        <f t="shared" si="320"/>
        <v>0</v>
      </c>
      <c r="CL60" s="82">
        <f t="shared" si="320"/>
        <v>0</v>
      </c>
      <c r="CM60" s="82">
        <f t="shared" si="320"/>
        <v>0</v>
      </c>
      <c r="CN60" s="82">
        <f t="shared" si="320"/>
        <v>0</v>
      </c>
      <c r="CO60" s="82">
        <f t="shared" si="320"/>
        <v>0</v>
      </c>
      <c r="CP60" s="82">
        <f t="shared" si="320"/>
        <v>0</v>
      </c>
      <c r="CQ60" s="82">
        <f t="shared" si="320"/>
        <v>0</v>
      </c>
      <c r="CR60" s="82">
        <f t="shared" si="320"/>
        <v>0</v>
      </c>
      <c r="CS60" s="82">
        <f t="shared" si="320"/>
        <v>0</v>
      </c>
      <c r="CT60" s="82">
        <f t="shared" si="320"/>
        <v>0</v>
      </c>
      <c r="CU60" s="82">
        <f t="shared" ref="CU60:EB60" si="321">($D60-SUM($J$31:$EB$31))*CU59</f>
        <v>0</v>
      </c>
      <c r="CV60" s="82">
        <f t="shared" si="321"/>
        <v>0</v>
      </c>
      <c r="CW60" s="82">
        <f t="shared" si="321"/>
        <v>0</v>
      </c>
      <c r="CX60" s="82">
        <f t="shared" si="321"/>
        <v>0</v>
      </c>
      <c r="CY60" s="82">
        <f t="shared" si="321"/>
        <v>0</v>
      </c>
      <c r="CZ60" s="82">
        <f t="shared" si="321"/>
        <v>0</v>
      </c>
      <c r="DA60" s="82">
        <f t="shared" si="321"/>
        <v>0</v>
      </c>
      <c r="DB60" s="82">
        <f t="shared" si="321"/>
        <v>0</v>
      </c>
      <c r="DC60" s="82">
        <f t="shared" si="321"/>
        <v>0</v>
      </c>
      <c r="DD60" s="82">
        <f t="shared" si="321"/>
        <v>0</v>
      </c>
      <c r="DE60" s="82">
        <f t="shared" si="321"/>
        <v>0</v>
      </c>
      <c r="DF60" s="82">
        <f t="shared" si="321"/>
        <v>0</v>
      </c>
      <c r="DG60" s="82">
        <f t="shared" si="321"/>
        <v>0</v>
      </c>
      <c r="DH60" s="82">
        <f t="shared" si="321"/>
        <v>0</v>
      </c>
      <c r="DI60" s="82">
        <f t="shared" si="321"/>
        <v>0</v>
      </c>
      <c r="DJ60" s="82">
        <f t="shared" si="321"/>
        <v>0</v>
      </c>
      <c r="DK60" s="82">
        <f t="shared" si="321"/>
        <v>0</v>
      </c>
      <c r="DL60" s="82">
        <f t="shared" si="321"/>
        <v>0</v>
      </c>
      <c r="DM60" s="82">
        <f t="shared" si="321"/>
        <v>0</v>
      </c>
      <c r="DN60" s="82">
        <f t="shared" si="321"/>
        <v>0</v>
      </c>
      <c r="DO60" s="82">
        <f t="shared" si="321"/>
        <v>0</v>
      </c>
      <c r="DP60" s="82">
        <f t="shared" si="321"/>
        <v>0</v>
      </c>
      <c r="DQ60" s="82">
        <f t="shared" si="321"/>
        <v>0</v>
      </c>
      <c r="DR60" s="82">
        <f t="shared" si="321"/>
        <v>0</v>
      </c>
      <c r="DS60" s="82">
        <f t="shared" si="321"/>
        <v>0</v>
      </c>
      <c r="DT60" s="82">
        <f t="shared" si="321"/>
        <v>0</v>
      </c>
      <c r="DU60" s="82">
        <f t="shared" si="321"/>
        <v>0</v>
      </c>
      <c r="DV60" s="82">
        <f t="shared" si="321"/>
        <v>0</v>
      </c>
      <c r="DW60" s="82">
        <f t="shared" si="321"/>
        <v>0</v>
      </c>
      <c r="DX60" s="82">
        <f t="shared" si="321"/>
        <v>0</v>
      </c>
      <c r="DY60" s="82">
        <f t="shared" si="321"/>
        <v>0</v>
      </c>
      <c r="DZ60" s="82">
        <f t="shared" si="321"/>
        <v>0</v>
      </c>
      <c r="EA60" s="82">
        <f t="shared" si="321"/>
        <v>0</v>
      </c>
      <c r="EB60" s="82">
        <f t="shared" si="321"/>
        <v>0</v>
      </c>
    </row>
    <row r="61" spans="2:132" outlineLevel="1" x14ac:dyDescent="0.25">
      <c r="C61" s="318" t="s">
        <v>557</v>
      </c>
      <c r="D61" s="31">
        <f>Costs!$N$39</f>
        <v>0</v>
      </c>
      <c r="G61" s="52" t="s">
        <v>220</v>
      </c>
      <c r="H61" s="29"/>
      <c r="J61" s="312">
        <f>$D61</f>
        <v>0</v>
      </c>
      <c r="K61" s="312">
        <f t="shared" ref="K61:BV61" si="322">$D61</f>
        <v>0</v>
      </c>
      <c r="L61" s="312">
        <f t="shared" si="322"/>
        <v>0</v>
      </c>
      <c r="M61" s="312">
        <f t="shared" si="322"/>
        <v>0</v>
      </c>
      <c r="N61" s="312">
        <f t="shared" si="322"/>
        <v>0</v>
      </c>
      <c r="O61" s="312">
        <f t="shared" si="322"/>
        <v>0</v>
      </c>
      <c r="P61" s="312">
        <f t="shared" si="322"/>
        <v>0</v>
      </c>
      <c r="Q61" s="312">
        <f t="shared" si="322"/>
        <v>0</v>
      </c>
      <c r="R61" s="312">
        <f t="shared" si="322"/>
        <v>0</v>
      </c>
      <c r="S61" s="312">
        <f t="shared" si="322"/>
        <v>0</v>
      </c>
      <c r="T61" s="312">
        <f t="shared" si="322"/>
        <v>0</v>
      </c>
      <c r="U61" s="312">
        <f t="shared" si="322"/>
        <v>0</v>
      </c>
      <c r="V61" s="312">
        <f t="shared" si="322"/>
        <v>0</v>
      </c>
      <c r="W61" s="312">
        <f t="shared" si="322"/>
        <v>0</v>
      </c>
      <c r="X61" s="312">
        <f t="shared" si="322"/>
        <v>0</v>
      </c>
      <c r="Y61" s="312">
        <f t="shared" si="322"/>
        <v>0</v>
      </c>
      <c r="Z61" s="312">
        <f t="shared" si="322"/>
        <v>0</v>
      </c>
      <c r="AA61" s="312">
        <f t="shared" si="322"/>
        <v>0</v>
      </c>
      <c r="AB61" s="312">
        <f t="shared" si="322"/>
        <v>0</v>
      </c>
      <c r="AC61" s="312">
        <f t="shared" si="322"/>
        <v>0</v>
      </c>
      <c r="AD61" s="312">
        <f t="shared" si="322"/>
        <v>0</v>
      </c>
      <c r="AE61" s="312">
        <f t="shared" si="322"/>
        <v>0</v>
      </c>
      <c r="AF61" s="312">
        <f t="shared" si="322"/>
        <v>0</v>
      </c>
      <c r="AG61" s="312">
        <f t="shared" si="322"/>
        <v>0</v>
      </c>
      <c r="AH61" s="312">
        <f t="shared" si="322"/>
        <v>0</v>
      </c>
      <c r="AI61" s="312">
        <f t="shared" si="322"/>
        <v>0</v>
      </c>
      <c r="AJ61" s="312">
        <f t="shared" si="322"/>
        <v>0</v>
      </c>
      <c r="AK61" s="312">
        <f t="shared" si="322"/>
        <v>0</v>
      </c>
      <c r="AL61" s="312">
        <f t="shared" si="322"/>
        <v>0</v>
      </c>
      <c r="AM61" s="312">
        <f t="shared" si="322"/>
        <v>0</v>
      </c>
      <c r="AN61" s="312">
        <f t="shared" si="322"/>
        <v>0</v>
      </c>
      <c r="AO61" s="312">
        <f t="shared" si="322"/>
        <v>0</v>
      </c>
      <c r="AP61" s="312">
        <f t="shared" si="322"/>
        <v>0</v>
      </c>
      <c r="AQ61" s="312">
        <f t="shared" si="322"/>
        <v>0</v>
      </c>
      <c r="AR61" s="312">
        <f t="shared" si="322"/>
        <v>0</v>
      </c>
      <c r="AS61" s="312">
        <f t="shared" si="322"/>
        <v>0</v>
      </c>
      <c r="AT61" s="312">
        <f t="shared" si="322"/>
        <v>0</v>
      </c>
      <c r="AU61" s="312">
        <f t="shared" si="322"/>
        <v>0</v>
      </c>
      <c r="AV61" s="312">
        <f t="shared" si="322"/>
        <v>0</v>
      </c>
      <c r="AW61" s="312">
        <f t="shared" si="322"/>
        <v>0</v>
      </c>
      <c r="AX61" s="312">
        <f t="shared" si="322"/>
        <v>0</v>
      </c>
      <c r="AY61" s="312">
        <f t="shared" si="322"/>
        <v>0</v>
      </c>
      <c r="AZ61" s="312">
        <f t="shared" si="322"/>
        <v>0</v>
      </c>
      <c r="BA61" s="312">
        <f t="shared" si="322"/>
        <v>0</v>
      </c>
      <c r="BB61" s="312">
        <f t="shared" si="322"/>
        <v>0</v>
      </c>
      <c r="BC61" s="312">
        <f t="shared" si="322"/>
        <v>0</v>
      </c>
      <c r="BD61" s="312">
        <f t="shared" si="322"/>
        <v>0</v>
      </c>
      <c r="BE61" s="312">
        <f t="shared" si="322"/>
        <v>0</v>
      </c>
      <c r="BF61" s="312">
        <f t="shared" si="322"/>
        <v>0</v>
      </c>
      <c r="BG61" s="312">
        <f t="shared" si="322"/>
        <v>0</v>
      </c>
      <c r="BH61" s="312">
        <f t="shared" si="322"/>
        <v>0</v>
      </c>
      <c r="BI61" s="312">
        <f t="shared" si="322"/>
        <v>0</v>
      </c>
      <c r="BJ61" s="312">
        <f t="shared" si="322"/>
        <v>0</v>
      </c>
      <c r="BK61" s="312">
        <f t="shared" si="322"/>
        <v>0</v>
      </c>
      <c r="BL61" s="312">
        <f t="shared" si="322"/>
        <v>0</v>
      </c>
      <c r="BM61" s="312">
        <f t="shared" si="322"/>
        <v>0</v>
      </c>
      <c r="BN61" s="312">
        <f t="shared" si="322"/>
        <v>0</v>
      </c>
      <c r="BO61" s="312">
        <f t="shared" si="322"/>
        <v>0</v>
      </c>
      <c r="BP61" s="312">
        <f t="shared" si="322"/>
        <v>0</v>
      </c>
      <c r="BQ61" s="312">
        <f t="shared" si="322"/>
        <v>0</v>
      </c>
      <c r="BR61" s="312">
        <f t="shared" si="322"/>
        <v>0</v>
      </c>
      <c r="BS61" s="312">
        <f t="shared" si="322"/>
        <v>0</v>
      </c>
      <c r="BT61" s="312">
        <f t="shared" si="322"/>
        <v>0</v>
      </c>
      <c r="BU61" s="312">
        <f t="shared" si="322"/>
        <v>0</v>
      </c>
      <c r="BV61" s="312">
        <f t="shared" si="322"/>
        <v>0</v>
      </c>
      <c r="BW61" s="312">
        <f t="shared" ref="BW61:EB61" si="323">$D61</f>
        <v>0</v>
      </c>
      <c r="BX61" s="312">
        <f t="shared" si="323"/>
        <v>0</v>
      </c>
      <c r="BY61" s="312">
        <f t="shared" si="323"/>
        <v>0</v>
      </c>
      <c r="BZ61" s="312">
        <f t="shared" si="323"/>
        <v>0</v>
      </c>
      <c r="CA61" s="312">
        <f t="shared" si="323"/>
        <v>0</v>
      </c>
      <c r="CB61" s="312">
        <f t="shared" si="323"/>
        <v>0</v>
      </c>
      <c r="CC61" s="312">
        <f t="shared" si="323"/>
        <v>0</v>
      </c>
      <c r="CD61" s="312">
        <f t="shared" si="323"/>
        <v>0</v>
      </c>
      <c r="CE61" s="312">
        <f t="shared" si="323"/>
        <v>0</v>
      </c>
      <c r="CF61" s="312">
        <f t="shared" si="323"/>
        <v>0</v>
      </c>
      <c r="CG61" s="312">
        <f t="shared" si="323"/>
        <v>0</v>
      </c>
      <c r="CH61" s="312">
        <f t="shared" si="323"/>
        <v>0</v>
      </c>
      <c r="CI61" s="312">
        <f t="shared" si="323"/>
        <v>0</v>
      </c>
      <c r="CJ61" s="312">
        <f t="shared" si="323"/>
        <v>0</v>
      </c>
      <c r="CK61" s="312">
        <f t="shared" si="323"/>
        <v>0</v>
      </c>
      <c r="CL61" s="312">
        <f t="shared" si="323"/>
        <v>0</v>
      </c>
      <c r="CM61" s="312">
        <f t="shared" si="323"/>
        <v>0</v>
      </c>
      <c r="CN61" s="312">
        <f t="shared" si="323"/>
        <v>0</v>
      </c>
      <c r="CO61" s="312">
        <f t="shared" si="323"/>
        <v>0</v>
      </c>
      <c r="CP61" s="312">
        <f t="shared" si="323"/>
        <v>0</v>
      </c>
      <c r="CQ61" s="312">
        <f t="shared" si="323"/>
        <v>0</v>
      </c>
      <c r="CR61" s="312">
        <f t="shared" si="323"/>
        <v>0</v>
      </c>
      <c r="CS61" s="312">
        <f t="shared" si="323"/>
        <v>0</v>
      </c>
      <c r="CT61" s="312">
        <f t="shared" si="323"/>
        <v>0</v>
      </c>
      <c r="CU61" s="312">
        <f t="shared" si="323"/>
        <v>0</v>
      </c>
      <c r="CV61" s="312">
        <f t="shared" si="323"/>
        <v>0</v>
      </c>
      <c r="CW61" s="312">
        <f t="shared" si="323"/>
        <v>0</v>
      </c>
      <c r="CX61" s="312">
        <f t="shared" si="323"/>
        <v>0</v>
      </c>
      <c r="CY61" s="312">
        <f t="shared" si="323"/>
        <v>0</v>
      </c>
      <c r="CZ61" s="312">
        <f t="shared" si="323"/>
        <v>0</v>
      </c>
      <c r="DA61" s="312">
        <f t="shared" si="323"/>
        <v>0</v>
      </c>
      <c r="DB61" s="312">
        <f t="shared" si="323"/>
        <v>0</v>
      </c>
      <c r="DC61" s="312">
        <f t="shared" si="323"/>
        <v>0</v>
      </c>
      <c r="DD61" s="312">
        <f t="shared" si="323"/>
        <v>0</v>
      </c>
      <c r="DE61" s="312">
        <f t="shared" si="323"/>
        <v>0</v>
      </c>
      <c r="DF61" s="312">
        <f t="shared" si="323"/>
        <v>0</v>
      </c>
      <c r="DG61" s="312">
        <f t="shared" si="323"/>
        <v>0</v>
      </c>
      <c r="DH61" s="312">
        <f t="shared" si="323"/>
        <v>0</v>
      </c>
      <c r="DI61" s="312">
        <f t="shared" si="323"/>
        <v>0</v>
      </c>
      <c r="DJ61" s="312">
        <f t="shared" si="323"/>
        <v>0</v>
      </c>
      <c r="DK61" s="312">
        <f t="shared" si="323"/>
        <v>0</v>
      </c>
      <c r="DL61" s="312">
        <f t="shared" si="323"/>
        <v>0</v>
      </c>
      <c r="DM61" s="312">
        <f t="shared" si="323"/>
        <v>0</v>
      </c>
      <c r="DN61" s="312">
        <f t="shared" si="323"/>
        <v>0</v>
      </c>
      <c r="DO61" s="312">
        <f t="shared" si="323"/>
        <v>0</v>
      </c>
      <c r="DP61" s="312">
        <f t="shared" si="323"/>
        <v>0</v>
      </c>
      <c r="DQ61" s="312">
        <f t="shared" si="323"/>
        <v>0</v>
      </c>
      <c r="DR61" s="312">
        <f t="shared" si="323"/>
        <v>0</v>
      </c>
      <c r="DS61" s="312">
        <f t="shared" si="323"/>
        <v>0</v>
      </c>
      <c r="DT61" s="312">
        <f t="shared" si="323"/>
        <v>0</v>
      </c>
      <c r="DU61" s="312">
        <f t="shared" si="323"/>
        <v>0</v>
      </c>
      <c r="DV61" s="312">
        <f t="shared" si="323"/>
        <v>0</v>
      </c>
      <c r="DW61" s="312">
        <f t="shared" si="323"/>
        <v>0</v>
      </c>
      <c r="DX61" s="312">
        <f t="shared" si="323"/>
        <v>0</v>
      </c>
      <c r="DY61" s="312">
        <f t="shared" si="323"/>
        <v>0</v>
      </c>
      <c r="DZ61" s="312">
        <f t="shared" si="323"/>
        <v>0</v>
      </c>
      <c r="EA61" s="312">
        <f t="shared" si="323"/>
        <v>0</v>
      </c>
      <c r="EB61" s="312">
        <f t="shared" si="323"/>
        <v>0</v>
      </c>
    </row>
    <row r="62" spans="2:132" outlineLevel="1" x14ac:dyDescent="0.25">
      <c r="C62" s="327" t="s">
        <v>600</v>
      </c>
      <c r="D62" s="38"/>
      <c r="E62" s="38"/>
      <c r="F62" s="38"/>
      <c r="G62" s="55" t="s">
        <v>220</v>
      </c>
      <c r="H62" s="316">
        <f t="shared" ref="H62" si="324">SUM(J62:EB62)</f>
        <v>0</v>
      </c>
      <c r="I62" s="38"/>
      <c r="J62" s="314">
        <f>J60*J61</f>
        <v>0</v>
      </c>
      <c r="K62" s="314">
        <f t="shared" ref="K62" si="325">K60*K61</f>
        <v>0</v>
      </c>
      <c r="L62" s="314">
        <f t="shared" ref="L62" si="326">L60*L61</f>
        <v>0</v>
      </c>
      <c r="M62" s="314">
        <f t="shared" ref="M62" si="327">M60*M61</f>
        <v>0</v>
      </c>
      <c r="N62" s="314">
        <f t="shared" ref="N62" si="328">N60*N61</f>
        <v>0</v>
      </c>
      <c r="O62" s="314">
        <f t="shared" ref="O62" si="329">O60*O61</f>
        <v>0</v>
      </c>
      <c r="P62" s="314">
        <f t="shared" ref="P62" si="330">P60*P61</f>
        <v>0</v>
      </c>
      <c r="Q62" s="314">
        <f t="shared" ref="Q62" si="331">Q60*Q61</f>
        <v>0</v>
      </c>
      <c r="R62" s="314">
        <f t="shared" ref="R62" si="332">R60*R61</f>
        <v>0</v>
      </c>
      <c r="S62" s="314">
        <f t="shared" ref="S62" si="333">S60*S61</f>
        <v>0</v>
      </c>
      <c r="T62" s="314">
        <f t="shared" ref="T62" si="334">T60*T61</f>
        <v>0</v>
      </c>
      <c r="U62" s="314">
        <f t="shared" ref="U62" si="335">U60*U61</f>
        <v>0</v>
      </c>
      <c r="V62" s="314">
        <f t="shared" ref="V62" si="336">V60*V61</f>
        <v>0</v>
      </c>
      <c r="W62" s="314">
        <f t="shared" ref="W62" si="337">W60*W61</f>
        <v>0</v>
      </c>
      <c r="X62" s="314">
        <f t="shared" ref="X62" si="338">X60*X61</f>
        <v>0</v>
      </c>
      <c r="Y62" s="314">
        <f t="shared" ref="Y62" si="339">Y60*Y61</f>
        <v>0</v>
      </c>
      <c r="Z62" s="314">
        <f t="shared" ref="Z62" si="340">Z60*Z61</f>
        <v>0</v>
      </c>
      <c r="AA62" s="314">
        <f t="shared" ref="AA62" si="341">AA60*AA61</f>
        <v>0</v>
      </c>
      <c r="AB62" s="314">
        <f t="shared" ref="AB62" si="342">AB60*AB61</f>
        <v>0</v>
      </c>
      <c r="AC62" s="314">
        <f t="shared" ref="AC62" si="343">AC60*AC61</f>
        <v>0</v>
      </c>
      <c r="AD62" s="314">
        <f t="shared" ref="AD62" si="344">AD60*AD61</f>
        <v>0</v>
      </c>
      <c r="AE62" s="314">
        <f t="shared" ref="AE62" si="345">AE60*AE61</f>
        <v>0</v>
      </c>
      <c r="AF62" s="314">
        <f t="shared" ref="AF62" si="346">AF60*AF61</f>
        <v>0</v>
      </c>
      <c r="AG62" s="314">
        <f t="shared" ref="AG62" si="347">AG60*AG61</f>
        <v>0</v>
      </c>
      <c r="AH62" s="314">
        <f t="shared" ref="AH62" si="348">AH60*AH61</f>
        <v>0</v>
      </c>
      <c r="AI62" s="314">
        <f t="shared" ref="AI62" si="349">AI60*AI61</f>
        <v>0</v>
      </c>
      <c r="AJ62" s="314">
        <f t="shared" ref="AJ62" si="350">AJ60*AJ61</f>
        <v>0</v>
      </c>
      <c r="AK62" s="314">
        <f t="shared" ref="AK62" si="351">AK60*AK61</f>
        <v>0</v>
      </c>
      <c r="AL62" s="314">
        <f t="shared" ref="AL62" si="352">AL60*AL61</f>
        <v>0</v>
      </c>
      <c r="AM62" s="314">
        <f t="shared" ref="AM62" si="353">AM60*AM61</f>
        <v>0</v>
      </c>
      <c r="AN62" s="314">
        <f t="shared" ref="AN62" si="354">AN60*AN61</f>
        <v>0</v>
      </c>
      <c r="AO62" s="314">
        <f t="shared" ref="AO62" si="355">AO60*AO61</f>
        <v>0</v>
      </c>
      <c r="AP62" s="314">
        <f t="shared" ref="AP62" si="356">AP60*AP61</f>
        <v>0</v>
      </c>
      <c r="AQ62" s="314">
        <f t="shared" ref="AQ62" si="357">AQ60*AQ61</f>
        <v>0</v>
      </c>
      <c r="AR62" s="314">
        <f t="shared" ref="AR62" si="358">AR60*AR61</f>
        <v>0</v>
      </c>
      <c r="AS62" s="314">
        <f t="shared" ref="AS62" si="359">AS60*AS61</f>
        <v>0</v>
      </c>
      <c r="AT62" s="314">
        <f t="shared" ref="AT62" si="360">AT60*AT61</f>
        <v>0</v>
      </c>
      <c r="AU62" s="314">
        <f t="shared" ref="AU62" si="361">AU60*AU61</f>
        <v>0</v>
      </c>
      <c r="AV62" s="314">
        <f t="shared" ref="AV62" si="362">AV60*AV61</f>
        <v>0</v>
      </c>
      <c r="AW62" s="314">
        <f t="shared" ref="AW62" si="363">AW60*AW61</f>
        <v>0</v>
      </c>
      <c r="AX62" s="314">
        <f t="shared" ref="AX62" si="364">AX60*AX61</f>
        <v>0</v>
      </c>
      <c r="AY62" s="314">
        <f t="shared" ref="AY62" si="365">AY60*AY61</f>
        <v>0</v>
      </c>
      <c r="AZ62" s="314">
        <f t="shared" ref="AZ62" si="366">AZ60*AZ61</f>
        <v>0</v>
      </c>
      <c r="BA62" s="314">
        <f t="shared" ref="BA62" si="367">BA60*BA61</f>
        <v>0</v>
      </c>
      <c r="BB62" s="314">
        <f t="shared" ref="BB62" si="368">BB60*BB61</f>
        <v>0</v>
      </c>
      <c r="BC62" s="314">
        <f t="shared" ref="BC62" si="369">BC60*BC61</f>
        <v>0</v>
      </c>
      <c r="BD62" s="314">
        <f t="shared" ref="BD62" si="370">BD60*BD61</f>
        <v>0</v>
      </c>
      <c r="BE62" s="314">
        <f t="shared" ref="BE62" si="371">BE60*BE61</f>
        <v>0</v>
      </c>
      <c r="BF62" s="314">
        <f t="shared" ref="BF62" si="372">BF60*BF61</f>
        <v>0</v>
      </c>
      <c r="BG62" s="314">
        <f t="shared" ref="BG62" si="373">BG60*BG61</f>
        <v>0</v>
      </c>
      <c r="BH62" s="314">
        <f t="shared" ref="BH62" si="374">BH60*BH61</f>
        <v>0</v>
      </c>
      <c r="BI62" s="314">
        <f t="shared" ref="BI62" si="375">BI60*BI61</f>
        <v>0</v>
      </c>
      <c r="BJ62" s="314">
        <f t="shared" ref="BJ62" si="376">BJ60*BJ61</f>
        <v>0</v>
      </c>
      <c r="BK62" s="314">
        <f t="shared" ref="BK62" si="377">BK60*BK61</f>
        <v>0</v>
      </c>
      <c r="BL62" s="314">
        <f t="shared" ref="BL62" si="378">BL60*BL61</f>
        <v>0</v>
      </c>
      <c r="BM62" s="314">
        <f t="shared" ref="BM62" si="379">BM60*BM61</f>
        <v>0</v>
      </c>
      <c r="BN62" s="314">
        <f t="shared" ref="BN62" si="380">BN60*BN61</f>
        <v>0</v>
      </c>
      <c r="BO62" s="314">
        <f t="shared" ref="BO62" si="381">BO60*BO61</f>
        <v>0</v>
      </c>
      <c r="BP62" s="314">
        <f t="shared" ref="BP62" si="382">BP60*BP61</f>
        <v>0</v>
      </c>
      <c r="BQ62" s="314">
        <f t="shared" ref="BQ62" si="383">BQ60*BQ61</f>
        <v>0</v>
      </c>
      <c r="BR62" s="314">
        <f t="shared" ref="BR62" si="384">BR60*BR61</f>
        <v>0</v>
      </c>
      <c r="BS62" s="314">
        <f t="shared" ref="BS62" si="385">BS60*BS61</f>
        <v>0</v>
      </c>
      <c r="BT62" s="314">
        <f t="shared" ref="BT62" si="386">BT60*BT61</f>
        <v>0</v>
      </c>
      <c r="BU62" s="314">
        <f t="shared" ref="BU62" si="387">BU60*BU61</f>
        <v>0</v>
      </c>
      <c r="BV62" s="314">
        <f t="shared" ref="BV62" si="388">BV60*BV61</f>
        <v>0</v>
      </c>
      <c r="BW62" s="314">
        <f t="shared" ref="BW62" si="389">BW60*BW61</f>
        <v>0</v>
      </c>
      <c r="BX62" s="314">
        <f t="shared" ref="BX62" si="390">BX60*BX61</f>
        <v>0</v>
      </c>
      <c r="BY62" s="314">
        <f t="shared" ref="BY62" si="391">BY60*BY61</f>
        <v>0</v>
      </c>
      <c r="BZ62" s="314">
        <f t="shared" ref="BZ62" si="392">BZ60*BZ61</f>
        <v>0</v>
      </c>
      <c r="CA62" s="314">
        <f t="shared" ref="CA62" si="393">CA60*CA61</f>
        <v>0</v>
      </c>
      <c r="CB62" s="314">
        <f t="shared" ref="CB62" si="394">CB60*CB61</f>
        <v>0</v>
      </c>
      <c r="CC62" s="314">
        <f t="shared" ref="CC62" si="395">CC60*CC61</f>
        <v>0</v>
      </c>
      <c r="CD62" s="314">
        <f t="shared" ref="CD62" si="396">CD60*CD61</f>
        <v>0</v>
      </c>
      <c r="CE62" s="314">
        <f t="shared" ref="CE62" si="397">CE60*CE61</f>
        <v>0</v>
      </c>
      <c r="CF62" s="314">
        <f t="shared" ref="CF62" si="398">CF60*CF61</f>
        <v>0</v>
      </c>
      <c r="CG62" s="314">
        <f t="shared" ref="CG62" si="399">CG60*CG61</f>
        <v>0</v>
      </c>
      <c r="CH62" s="314">
        <f t="shared" ref="CH62" si="400">CH60*CH61</f>
        <v>0</v>
      </c>
      <c r="CI62" s="314">
        <f t="shared" ref="CI62" si="401">CI60*CI61</f>
        <v>0</v>
      </c>
      <c r="CJ62" s="314">
        <f t="shared" ref="CJ62" si="402">CJ60*CJ61</f>
        <v>0</v>
      </c>
      <c r="CK62" s="314">
        <f t="shared" ref="CK62" si="403">CK60*CK61</f>
        <v>0</v>
      </c>
      <c r="CL62" s="314">
        <f t="shared" ref="CL62" si="404">CL60*CL61</f>
        <v>0</v>
      </c>
      <c r="CM62" s="314">
        <f t="shared" ref="CM62" si="405">CM60*CM61</f>
        <v>0</v>
      </c>
      <c r="CN62" s="314">
        <f t="shared" ref="CN62" si="406">CN60*CN61</f>
        <v>0</v>
      </c>
      <c r="CO62" s="314">
        <f t="shared" ref="CO62" si="407">CO60*CO61</f>
        <v>0</v>
      </c>
      <c r="CP62" s="314">
        <f t="shared" ref="CP62" si="408">CP60*CP61</f>
        <v>0</v>
      </c>
      <c r="CQ62" s="314">
        <f t="shared" ref="CQ62" si="409">CQ60*CQ61</f>
        <v>0</v>
      </c>
      <c r="CR62" s="314">
        <f t="shared" ref="CR62" si="410">CR60*CR61</f>
        <v>0</v>
      </c>
      <c r="CS62" s="314">
        <f t="shared" ref="CS62" si="411">CS60*CS61</f>
        <v>0</v>
      </c>
      <c r="CT62" s="314">
        <f t="shared" ref="CT62" si="412">CT60*CT61</f>
        <v>0</v>
      </c>
      <c r="CU62" s="314">
        <f t="shared" ref="CU62" si="413">CU60*CU61</f>
        <v>0</v>
      </c>
      <c r="CV62" s="314">
        <f t="shared" ref="CV62" si="414">CV60*CV61</f>
        <v>0</v>
      </c>
      <c r="CW62" s="314">
        <f t="shared" ref="CW62" si="415">CW60*CW61</f>
        <v>0</v>
      </c>
      <c r="CX62" s="314">
        <f t="shared" ref="CX62" si="416">CX60*CX61</f>
        <v>0</v>
      </c>
      <c r="CY62" s="314">
        <f t="shared" ref="CY62" si="417">CY60*CY61</f>
        <v>0</v>
      </c>
      <c r="CZ62" s="314">
        <f t="shared" ref="CZ62" si="418">CZ60*CZ61</f>
        <v>0</v>
      </c>
      <c r="DA62" s="314">
        <f t="shared" ref="DA62" si="419">DA60*DA61</f>
        <v>0</v>
      </c>
      <c r="DB62" s="314">
        <f t="shared" ref="DB62" si="420">DB60*DB61</f>
        <v>0</v>
      </c>
      <c r="DC62" s="314">
        <f t="shared" ref="DC62" si="421">DC60*DC61</f>
        <v>0</v>
      </c>
      <c r="DD62" s="314">
        <f t="shared" ref="DD62" si="422">DD60*DD61</f>
        <v>0</v>
      </c>
      <c r="DE62" s="314">
        <f t="shared" ref="DE62" si="423">DE60*DE61</f>
        <v>0</v>
      </c>
      <c r="DF62" s="314">
        <f t="shared" ref="DF62" si="424">DF60*DF61</f>
        <v>0</v>
      </c>
      <c r="DG62" s="314">
        <f t="shared" ref="DG62" si="425">DG60*DG61</f>
        <v>0</v>
      </c>
      <c r="DH62" s="314">
        <f t="shared" ref="DH62" si="426">DH60*DH61</f>
        <v>0</v>
      </c>
      <c r="DI62" s="314">
        <f t="shared" ref="DI62" si="427">DI60*DI61</f>
        <v>0</v>
      </c>
      <c r="DJ62" s="314">
        <f t="shared" ref="DJ62" si="428">DJ60*DJ61</f>
        <v>0</v>
      </c>
      <c r="DK62" s="314">
        <f t="shared" ref="DK62" si="429">DK60*DK61</f>
        <v>0</v>
      </c>
      <c r="DL62" s="314">
        <f t="shared" ref="DL62" si="430">DL60*DL61</f>
        <v>0</v>
      </c>
      <c r="DM62" s="314">
        <f t="shared" ref="DM62" si="431">DM60*DM61</f>
        <v>0</v>
      </c>
      <c r="DN62" s="314">
        <f t="shared" ref="DN62" si="432">DN60*DN61</f>
        <v>0</v>
      </c>
      <c r="DO62" s="314">
        <f t="shared" ref="DO62" si="433">DO60*DO61</f>
        <v>0</v>
      </c>
      <c r="DP62" s="314">
        <f t="shared" ref="DP62" si="434">DP60*DP61</f>
        <v>0</v>
      </c>
      <c r="DQ62" s="314">
        <f t="shared" ref="DQ62" si="435">DQ60*DQ61</f>
        <v>0</v>
      </c>
      <c r="DR62" s="314">
        <f t="shared" ref="DR62" si="436">DR60*DR61</f>
        <v>0</v>
      </c>
      <c r="DS62" s="314">
        <f t="shared" ref="DS62" si="437">DS60*DS61</f>
        <v>0</v>
      </c>
      <c r="DT62" s="314">
        <f t="shared" ref="DT62" si="438">DT60*DT61</f>
        <v>0</v>
      </c>
      <c r="DU62" s="314">
        <f t="shared" ref="DU62" si="439">DU60*DU61</f>
        <v>0</v>
      </c>
      <c r="DV62" s="314">
        <f t="shared" ref="DV62" si="440">DV60*DV61</f>
        <v>0</v>
      </c>
      <c r="DW62" s="314">
        <f t="shared" ref="DW62" si="441">DW60*DW61</f>
        <v>0</v>
      </c>
      <c r="DX62" s="314">
        <f t="shared" ref="DX62" si="442">DX60*DX61</f>
        <v>0</v>
      </c>
      <c r="DY62" s="314">
        <f t="shared" ref="DY62" si="443">DY60*DY61</f>
        <v>0</v>
      </c>
      <c r="DZ62" s="314">
        <f t="shared" ref="DZ62" si="444">DZ60*DZ61</f>
        <v>0</v>
      </c>
      <c r="EA62" s="314">
        <f t="shared" ref="EA62" si="445">EA60*EA61</f>
        <v>0</v>
      </c>
      <c r="EB62" s="314">
        <f t="shared" ref="EB62" si="446">EB60*EB61</f>
        <v>0</v>
      </c>
    </row>
    <row r="63" spans="2:132" outlineLevel="1" x14ac:dyDescent="0.25">
      <c r="C63" s="324" t="s">
        <v>417</v>
      </c>
      <c r="D63" s="34"/>
      <c r="E63" s="34"/>
      <c r="F63" s="34"/>
      <c r="G63" s="67" t="s">
        <v>215</v>
      </c>
      <c r="H63" s="34"/>
      <c r="I63" s="34"/>
      <c r="J63" s="126">
        <f>J$13</f>
        <v>1</v>
      </c>
      <c r="K63" s="126">
        <f t="shared" ref="K63:BV63" si="447">K$13</f>
        <v>1.0026792493128671</v>
      </c>
      <c r="L63" s="126">
        <f t="shared" si="447"/>
        <v>1.0056539350998608</v>
      </c>
      <c r="M63" s="126">
        <f t="shared" si="447"/>
        <v>1.0085410656939733</v>
      </c>
      <c r="N63" s="126">
        <f t="shared" si="447"/>
        <v>1.0114364849476103</v>
      </c>
      <c r="O63" s="126">
        <f t="shared" si="447"/>
        <v>1.0143402166566737</v>
      </c>
      <c r="P63" s="126">
        <f t="shared" si="447"/>
        <v>1.0172522846853813</v>
      </c>
      <c r="Q63" s="126">
        <f t="shared" si="447"/>
        <v>1.0201727129664624</v>
      </c>
      <c r="R63" s="126">
        <f t="shared" si="447"/>
        <v>1.0231015255013547</v>
      </c>
      <c r="S63" s="126">
        <f t="shared" si="447"/>
        <v>1.0260387463604019</v>
      </c>
      <c r="T63" s="126">
        <f t="shared" si="447"/>
        <v>1.028984399683051</v>
      </c>
      <c r="U63" s="126">
        <f t="shared" si="447"/>
        <v>1.0319385096780509</v>
      </c>
      <c r="V63" s="126">
        <f t="shared" si="447"/>
        <v>1.0349011006236515</v>
      </c>
      <c r="W63" s="126">
        <f t="shared" si="447"/>
        <v>1.0377730230388176</v>
      </c>
      <c r="X63" s="126">
        <f t="shared" si="447"/>
        <v>1.0408518228283561</v>
      </c>
      <c r="Y63" s="126">
        <f t="shared" si="447"/>
        <v>1.0438400029932626</v>
      </c>
      <c r="Z63" s="126">
        <f t="shared" si="447"/>
        <v>1.046836761920777</v>
      </c>
      <c r="AA63" s="126">
        <f t="shared" si="447"/>
        <v>1.0498421242396576</v>
      </c>
      <c r="AB63" s="126">
        <f t="shared" si="447"/>
        <v>1.05285611464937</v>
      </c>
      <c r="AC63" s="126">
        <f t="shared" si="447"/>
        <v>1.0558787579202888</v>
      </c>
      <c r="AD63" s="126">
        <f t="shared" si="447"/>
        <v>1.0589100788939025</v>
      </c>
      <c r="AE63" s="126">
        <f t="shared" si="447"/>
        <v>1.0619501024830165</v>
      </c>
      <c r="AF63" s="126">
        <f t="shared" si="447"/>
        <v>1.0649988536719583</v>
      </c>
      <c r="AG63" s="126">
        <f t="shared" si="447"/>
        <v>1.0680563575167832</v>
      </c>
      <c r="AH63" s="126">
        <f t="shared" si="447"/>
        <v>1.0711226391454798</v>
      </c>
      <c r="AI63" s="126">
        <f t="shared" si="447"/>
        <v>1.0739924437404067</v>
      </c>
      <c r="AJ63" s="126">
        <f t="shared" si="447"/>
        <v>1.0771786970311998</v>
      </c>
      <c r="AK63" s="126">
        <f t="shared" si="447"/>
        <v>1.0802711679727233</v>
      </c>
      <c r="AL63" s="126">
        <f t="shared" si="447"/>
        <v>1.0833725170851116</v>
      </c>
      <c r="AM63" s="126">
        <f t="shared" si="447"/>
        <v>1.0864827698566941</v>
      </c>
      <c r="AN63" s="126">
        <f t="shared" si="447"/>
        <v>1.0896019518489746</v>
      </c>
      <c r="AO63" s="126">
        <f t="shared" si="447"/>
        <v>1.0927300886968412</v>
      </c>
      <c r="AP63" s="126">
        <f t="shared" si="447"/>
        <v>1.0958672061087775</v>
      </c>
      <c r="AQ63" s="126">
        <f t="shared" si="447"/>
        <v>1.0990133298670732</v>
      </c>
      <c r="AR63" s="126">
        <f t="shared" si="447"/>
        <v>1.1021684858280367</v>
      </c>
      <c r="AS63" s="126">
        <f t="shared" si="447"/>
        <v>1.1053326999222071</v>
      </c>
      <c r="AT63" s="126">
        <f t="shared" si="447"/>
        <v>1.1085059981545673</v>
      </c>
      <c r="AU63" s="126">
        <f t="shared" si="447"/>
        <v>1.111475962088432</v>
      </c>
      <c r="AV63" s="126">
        <f t="shared" si="447"/>
        <v>1.1147734191259395</v>
      </c>
      <c r="AW63" s="126">
        <f t="shared" si="447"/>
        <v>1.1179738207069689</v>
      </c>
      <c r="AX63" s="126">
        <f t="shared" si="447"/>
        <v>1.1211834103167977</v>
      </c>
      <c r="AY63" s="126">
        <f t="shared" si="447"/>
        <v>1.1244022143333261</v>
      </c>
      <c r="AZ63" s="126">
        <f t="shared" si="447"/>
        <v>1.1276302592101826</v>
      </c>
      <c r="BA63" s="126">
        <f t="shared" si="447"/>
        <v>1.1308675714769412</v>
      </c>
      <c r="BB63" s="126">
        <f t="shared" si="447"/>
        <v>1.1341141777393395</v>
      </c>
      <c r="BC63" s="126">
        <f t="shared" si="447"/>
        <v>1.1373701046794982</v>
      </c>
      <c r="BD63" s="126">
        <f t="shared" si="447"/>
        <v>1.1406353790561385</v>
      </c>
      <c r="BE63" s="126">
        <f t="shared" si="447"/>
        <v>1.1439100277048042</v>
      </c>
      <c r="BF63" s="126">
        <f t="shared" si="447"/>
        <v>1.1471940775380809</v>
      </c>
      <c r="BG63" s="126">
        <f t="shared" si="447"/>
        <v>1.15026769648205</v>
      </c>
      <c r="BH63" s="126">
        <f t="shared" si="447"/>
        <v>1.1536802383994258</v>
      </c>
      <c r="BI63" s="126">
        <f t="shared" si="447"/>
        <v>1.1569923375180708</v>
      </c>
      <c r="BJ63" s="126">
        <f t="shared" si="447"/>
        <v>1.1603139453378331</v>
      </c>
      <c r="BK63" s="126">
        <f t="shared" si="447"/>
        <v>1.1636450891572303</v>
      </c>
      <c r="BL63" s="126">
        <f t="shared" si="447"/>
        <v>1.1669857963531516</v>
      </c>
      <c r="BM63" s="126">
        <f t="shared" si="447"/>
        <v>1.1703360943810825</v>
      </c>
      <c r="BN63" s="126">
        <f t="shared" si="447"/>
        <v>1.1736960107753303</v>
      </c>
      <c r="BO63" s="126">
        <f t="shared" si="447"/>
        <v>1.1770655731492505</v>
      </c>
      <c r="BP63" s="126">
        <f t="shared" si="447"/>
        <v>1.180444809195474</v>
      </c>
      <c r="BQ63" s="126">
        <f t="shared" si="447"/>
        <v>1.1838337466861339</v>
      </c>
      <c r="BR63" s="126">
        <f t="shared" si="447"/>
        <v>1.1872324134730949</v>
      </c>
      <c r="BS63" s="126">
        <f t="shared" si="447"/>
        <v>1.1905270658589224</v>
      </c>
      <c r="BT63" s="126">
        <f t="shared" si="447"/>
        <v>1.1940590467434065</v>
      </c>
      <c r="BU63" s="126">
        <f t="shared" si="447"/>
        <v>1.1974870693312041</v>
      </c>
      <c r="BV63" s="126">
        <f t="shared" si="447"/>
        <v>1.2009249334246579</v>
      </c>
      <c r="BW63" s="126">
        <f t="shared" ref="BW63:EB63" si="448">BW$13</f>
        <v>1.204372667277734</v>
      </c>
      <c r="BX63" s="126">
        <f t="shared" si="448"/>
        <v>1.2078302992255125</v>
      </c>
      <c r="BY63" s="126">
        <f t="shared" si="448"/>
        <v>1.2112978576844211</v>
      </c>
      <c r="BZ63" s="126">
        <f t="shared" si="448"/>
        <v>1.2147753711524676</v>
      </c>
      <c r="CA63" s="126">
        <f t="shared" si="448"/>
        <v>1.2182628682094752</v>
      </c>
      <c r="CB63" s="126">
        <f t="shared" si="448"/>
        <v>1.2217603775173165</v>
      </c>
      <c r="CC63" s="126">
        <f t="shared" si="448"/>
        <v>1.2252679278201495</v>
      </c>
      <c r="CD63" s="126">
        <f t="shared" si="448"/>
        <v>1.2287855479446541</v>
      </c>
      <c r="CE63" s="126">
        <f t="shared" si="448"/>
        <v>1.232077770779646</v>
      </c>
      <c r="CF63" s="126">
        <f t="shared" si="448"/>
        <v>1.23573302168438</v>
      </c>
      <c r="CG63" s="126">
        <f t="shared" si="448"/>
        <v>1.2392806860334544</v>
      </c>
      <c r="CH63" s="126">
        <f t="shared" si="448"/>
        <v>1.2428385353675644</v>
      </c>
      <c r="CI63" s="126">
        <f t="shared" si="448"/>
        <v>1.2464065989267703</v>
      </c>
      <c r="CJ63" s="126">
        <f t="shared" si="448"/>
        <v>1.2499849060350778</v>
      </c>
      <c r="CK63" s="126">
        <f t="shared" si="448"/>
        <v>1.2535734861006791</v>
      </c>
      <c r="CL63" s="126">
        <f t="shared" si="448"/>
        <v>1.257172368616194</v>
      </c>
      <c r="CM63" s="126">
        <f t="shared" si="448"/>
        <v>1.2607815831589126</v>
      </c>
      <c r="CN63" s="126">
        <f t="shared" si="448"/>
        <v>1.2644011593910389</v>
      </c>
      <c r="CO63" s="126">
        <f t="shared" si="448"/>
        <v>1.2680311270599336</v>
      </c>
      <c r="CP63" s="126">
        <f t="shared" si="448"/>
        <v>1.2716715159983594</v>
      </c>
      <c r="CQ63" s="126">
        <f t="shared" si="448"/>
        <v>1.2750786410337906</v>
      </c>
      <c r="CR63" s="126">
        <f t="shared" si="448"/>
        <v>1.2788614642181557</v>
      </c>
      <c r="CS63" s="126">
        <f t="shared" si="448"/>
        <v>1.2825329459576562</v>
      </c>
      <c r="CT63" s="126">
        <f t="shared" si="448"/>
        <v>1.2862149681493797</v>
      </c>
      <c r="CU63" s="126">
        <f t="shared" si="448"/>
        <v>1.289907561053897</v>
      </c>
      <c r="CV63" s="126">
        <f t="shared" si="448"/>
        <v>1.293610755018654</v>
      </c>
      <c r="CW63" s="126">
        <f t="shared" si="448"/>
        <v>1.2973245804782207</v>
      </c>
      <c r="CX63" s="126">
        <f t="shared" si="448"/>
        <v>1.3010490679545423</v>
      </c>
      <c r="CY63" s="126">
        <f t="shared" si="448"/>
        <v>1.304784248057189</v>
      </c>
      <c r="CZ63" s="126">
        <f t="shared" si="448"/>
        <v>1.3085301514836076</v>
      </c>
      <c r="DA63" s="126">
        <f t="shared" si="448"/>
        <v>1.3122868090193751</v>
      </c>
      <c r="DB63" s="126">
        <f t="shared" si="448"/>
        <v>1.3160542515384499</v>
      </c>
      <c r="DC63" s="126">
        <f t="shared" si="448"/>
        <v>1.3195802889875801</v>
      </c>
      <c r="DD63" s="126">
        <f t="shared" si="448"/>
        <v>1.323495136864544</v>
      </c>
      <c r="DE63" s="126">
        <f t="shared" si="448"/>
        <v>1.3272947573576725</v>
      </c>
      <c r="DF63" s="126">
        <f t="shared" si="448"/>
        <v>1.3311052861764079</v>
      </c>
      <c r="DG63" s="126">
        <f t="shared" si="448"/>
        <v>1.3349267546374479</v>
      </c>
      <c r="DH63" s="126">
        <f t="shared" si="448"/>
        <v>1.3387591941473977</v>
      </c>
      <c r="DI63" s="126">
        <f t="shared" si="448"/>
        <v>1.3426026362030277</v>
      </c>
      <c r="DJ63" s="126">
        <f t="shared" si="448"/>
        <v>1.3464571123915319</v>
      </c>
      <c r="DK63" s="126">
        <f t="shared" si="448"/>
        <v>1.3503226543907885</v>
      </c>
      <c r="DL63" s="126">
        <f t="shared" si="448"/>
        <v>1.3541992939696192</v>
      </c>
      <c r="DM63" s="126">
        <f t="shared" si="448"/>
        <v>1.358087062988051</v>
      </c>
      <c r="DN63" s="126">
        <f t="shared" si="448"/>
        <v>1.361985993397578</v>
      </c>
      <c r="DO63" s="126">
        <f t="shared" si="448"/>
        <v>1.3657655991021458</v>
      </c>
      <c r="DP63" s="126">
        <f t="shared" si="448"/>
        <v>1.3698174666548035</v>
      </c>
      <c r="DQ63" s="126">
        <f t="shared" si="448"/>
        <v>1.3737500738651915</v>
      </c>
      <c r="DR63" s="126">
        <f t="shared" si="448"/>
        <v>1.3776939711925826</v>
      </c>
      <c r="DS63" s="126">
        <f t="shared" si="448"/>
        <v>1.381649191049759</v>
      </c>
      <c r="DT63" s="126">
        <f t="shared" si="448"/>
        <v>1.385615765942557</v>
      </c>
      <c r="DU63" s="126">
        <f t="shared" si="448"/>
        <v>1.3895937284701338</v>
      </c>
      <c r="DV63" s="126">
        <f t="shared" si="448"/>
        <v>1.3935831113252357</v>
      </c>
      <c r="DW63" s="126">
        <f t="shared" si="448"/>
        <v>1.3975839472944662</v>
      </c>
      <c r="DX63" s="126">
        <f t="shared" si="448"/>
        <v>1.401596269258556</v>
      </c>
      <c r="DY63" s="126">
        <f t="shared" si="448"/>
        <v>1.4056201101926329</v>
      </c>
      <c r="DZ63" s="126">
        <f t="shared" si="448"/>
        <v>1.4096555031664932</v>
      </c>
      <c r="EA63" s="126">
        <f t="shared" si="448"/>
        <v>1.4134323217047313</v>
      </c>
      <c r="EB63" s="126">
        <f t="shared" si="448"/>
        <v>1.4176256038945581</v>
      </c>
    </row>
    <row r="64" spans="2:132" outlineLevel="1" x14ac:dyDescent="0.25">
      <c r="C64" s="321" t="s">
        <v>528</v>
      </c>
      <c r="D64" s="38"/>
      <c r="E64" s="38"/>
      <c r="F64" s="38"/>
      <c r="G64" s="52" t="s">
        <v>220</v>
      </c>
      <c r="H64" s="46">
        <f t="shared" ref="H64" si="449">SUM(J64:EB64)</f>
        <v>0</v>
      </c>
      <c r="I64" s="38"/>
      <c r="J64" s="82">
        <f>J62*J63</f>
        <v>0</v>
      </c>
      <c r="K64" s="82">
        <f t="shared" ref="K64" si="450">K62*K63</f>
        <v>0</v>
      </c>
      <c r="L64" s="82">
        <f t="shared" ref="L64" si="451">L62*L63</f>
        <v>0</v>
      </c>
      <c r="M64" s="82">
        <f t="shared" ref="M64" si="452">M62*M63</f>
        <v>0</v>
      </c>
      <c r="N64" s="82">
        <f t="shared" ref="N64" si="453">N62*N63</f>
        <v>0</v>
      </c>
      <c r="O64" s="82">
        <f t="shared" ref="O64" si="454">O62*O63</f>
        <v>0</v>
      </c>
      <c r="P64" s="82">
        <f t="shared" ref="P64" si="455">P62*P63</f>
        <v>0</v>
      </c>
      <c r="Q64" s="82">
        <f t="shared" ref="Q64" si="456">Q62*Q63</f>
        <v>0</v>
      </c>
      <c r="R64" s="82">
        <f t="shared" ref="R64" si="457">R62*R63</f>
        <v>0</v>
      </c>
      <c r="S64" s="82">
        <f t="shared" ref="S64" si="458">S62*S63</f>
        <v>0</v>
      </c>
      <c r="T64" s="82">
        <f t="shared" ref="T64" si="459">T62*T63</f>
        <v>0</v>
      </c>
      <c r="U64" s="82">
        <f t="shared" ref="U64" si="460">U62*U63</f>
        <v>0</v>
      </c>
      <c r="V64" s="82">
        <f t="shared" ref="V64" si="461">V62*V63</f>
        <v>0</v>
      </c>
      <c r="W64" s="82">
        <f t="shared" ref="W64" si="462">W62*W63</f>
        <v>0</v>
      </c>
      <c r="X64" s="82">
        <f t="shared" ref="X64" si="463">X62*X63</f>
        <v>0</v>
      </c>
      <c r="Y64" s="82">
        <f t="shared" ref="Y64" si="464">Y62*Y63</f>
        <v>0</v>
      </c>
      <c r="Z64" s="82">
        <f t="shared" ref="Z64" si="465">Z62*Z63</f>
        <v>0</v>
      </c>
      <c r="AA64" s="82">
        <f t="shared" ref="AA64" si="466">AA62*AA63</f>
        <v>0</v>
      </c>
      <c r="AB64" s="82">
        <f t="shared" ref="AB64" si="467">AB62*AB63</f>
        <v>0</v>
      </c>
      <c r="AC64" s="82">
        <f t="shared" ref="AC64" si="468">AC62*AC63</f>
        <v>0</v>
      </c>
      <c r="AD64" s="82">
        <f t="shared" ref="AD64" si="469">AD62*AD63</f>
        <v>0</v>
      </c>
      <c r="AE64" s="82">
        <f t="shared" ref="AE64" si="470">AE62*AE63</f>
        <v>0</v>
      </c>
      <c r="AF64" s="82">
        <f t="shared" ref="AF64" si="471">AF62*AF63</f>
        <v>0</v>
      </c>
      <c r="AG64" s="82">
        <f t="shared" ref="AG64" si="472">AG62*AG63</f>
        <v>0</v>
      </c>
      <c r="AH64" s="82">
        <f t="shared" ref="AH64" si="473">AH62*AH63</f>
        <v>0</v>
      </c>
      <c r="AI64" s="82">
        <f t="shared" ref="AI64" si="474">AI62*AI63</f>
        <v>0</v>
      </c>
      <c r="AJ64" s="82">
        <f t="shared" ref="AJ64" si="475">AJ62*AJ63</f>
        <v>0</v>
      </c>
      <c r="AK64" s="82">
        <f t="shared" ref="AK64" si="476">AK62*AK63</f>
        <v>0</v>
      </c>
      <c r="AL64" s="82">
        <f t="shared" ref="AL64" si="477">AL62*AL63</f>
        <v>0</v>
      </c>
      <c r="AM64" s="82">
        <f t="shared" ref="AM64" si="478">AM62*AM63</f>
        <v>0</v>
      </c>
      <c r="AN64" s="82">
        <f t="shared" ref="AN64" si="479">AN62*AN63</f>
        <v>0</v>
      </c>
      <c r="AO64" s="82">
        <f t="shared" ref="AO64" si="480">AO62*AO63</f>
        <v>0</v>
      </c>
      <c r="AP64" s="82">
        <f t="shared" ref="AP64" si="481">AP62*AP63</f>
        <v>0</v>
      </c>
      <c r="AQ64" s="82">
        <f t="shared" ref="AQ64" si="482">AQ62*AQ63</f>
        <v>0</v>
      </c>
      <c r="AR64" s="82">
        <f t="shared" ref="AR64" si="483">AR62*AR63</f>
        <v>0</v>
      </c>
      <c r="AS64" s="82">
        <f t="shared" ref="AS64" si="484">AS62*AS63</f>
        <v>0</v>
      </c>
      <c r="AT64" s="82">
        <f t="shared" ref="AT64" si="485">AT62*AT63</f>
        <v>0</v>
      </c>
      <c r="AU64" s="82">
        <f t="shared" ref="AU64" si="486">AU62*AU63</f>
        <v>0</v>
      </c>
      <c r="AV64" s="82">
        <f t="shared" ref="AV64" si="487">AV62*AV63</f>
        <v>0</v>
      </c>
      <c r="AW64" s="82">
        <f t="shared" ref="AW64" si="488">AW62*AW63</f>
        <v>0</v>
      </c>
      <c r="AX64" s="82">
        <f t="shared" ref="AX64" si="489">AX62*AX63</f>
        <v>0</v>
      </c>
      <c r="AY64" s="82">
        <f t="shared" ref="AY64" si="490">AY62*AY63</f>
        <v>0</v>
      </c>
      <c r="AZ64" s="82">
        <f t="shared" ref="AZ64" si="491">AZ62*AZ63</f>
        <v>0</v>
      </c>
      <c r="BA64" s="82">
        <f t="shared" ref="BA64" si="492">BA62*BA63</f>
        <v>0</v>
      </c>
      <c r="BB64" s="82">
        <f t="shared" ref="BB64" si="493">BB62*BB63</f>
        <v>0</v>
      </c>
      <c r="BC64" s="82">
        <f t="shared" ref="BC64" si="494">BC62*BC63</f>
        <v>0</v>
      </c>
      <c r="BD64" s="82">
        <f t="shared" ref="BD64" si="495">BD62*BD63</f>
        <v>0</v>
      </c>
      <c r="BE64" s="82">
        <f t="shared" ref="BE64" si="496">BE62*BE63</f>
        <v>0</v>
      </c>
      <c r="BF64" s="82">
        <f t="shared" ref="BF64" si="497">BF62*BF63</f>
        <v>0</v>
      </c>
      <c r="BG64" s="82">
        <f t="shared" ref="BG64" si="498">BG62*BG63</f>
        <v>0</v>
      </c>
      <c r="BH64" s="82">
        <f t="shared" ref="BH64" si="499">BH62*BH63</f>
        <v>0</v>
      </c>
      <c r="BI64" s="82">
        <f t="shared" ref="BI64" si="500">BI62*BI63</f>
        <v>0</v>
      </c>
      <c r="BJ64" s="82">
        <f t="shared" ref="BJ64" si="501">BJ62*BJ63</f>
        <v>0</v>
      </c>
      <c r="BK64" s="82">
        <f t="shared" ref="BK64" si="502">BK62*BK63</f>
        <v>0</v>
      </c>
      <c r="BL64" s="82">
        <f t="shared" ref="BL64" si="503">BL62*BL63</f>
        <v>0</v>
      </c>
      <c r="BM64" s="82">
        <f t="shared" ref="BM64" si="504">BM62*BM63</f>
        <v>0</v>
      </c>
      <c r="BN64" s="82">
        <f t="shared" ref="BN64" si="505">BN62*BN63</f>
        <v>0</v>
      </c>
      <c r="BO64" s="82">
        <f t="shared" ref="BO64" si="506">BO62*BO63</f>
        <v>0</v>
      </c>
      <c r="BP64" s="82">
        <f t="shared" ref="BP64" si="507">BP62*BP63</f>
        <v>0</v>
      </c>
      <c r="BQ64" s="82">
        <f t="shared" ref="BQ64" si="508">BQ62*BQ63</f>
        <v>0</v>
      </c>
      <c r="BR64" s="82">
        <f t="shared" ref="BR64" si="509">BR62*BR63</f>
        <v>0</v>
      </c>
      <c r="BS64" s="82">
        <f t="shared" ref="BS64" si="510">BS62*BS63</f>
        <v>0</v>
      </c>
      <c r="BT64" s="82">
        <f t="shared" ref="BT64" si="511">BT62*BT63</f>
        <v>0</v>
      </c>
      <c r="BU64" s="82">
        <f t="shared" ref="BU64" si="512">BU62*BU63</f>
        <v>0</v>
      </c>
      <c r="BV64" s="82">
        <f t="shared" ref="BV64" si="513">BV62*BV63</f>
        <v>0</v>
      </c>
      <c r="BW64" s="82">
        <f t="shared" ref="BW64" si="514">BW62*BW63</f>
        <v>0</v>
      </c>
      <c r="BX64" s="82">
        <f t="shared" ref="BX64" si="515">BX62*BX63</f>
        <v>0</v>
      </c>
      <c r="BY64" s="82">
        <f t="shared" ref="BY64" si="516">BY62*BY63</f>
        <v>0</v>
      </c>
      <c r="BZ64" s="82">
        <f t="shared" ref="BZ64" si="517">BZ62*BZ63</f>
        <v>0</v>
      </c>
      <c r="CA64" s="82">
        <f t="shared" ref="CA64" si="518">CA62*CA63</f>
        <v>0</v>
      </c>
      <c r="CB64" s="82">
        <f t="shared" ref="CB64" si="519">CB62*CB63</f>
        <v>0</v>
      </c>
      <c r="CC64" s="82">
        <f t="shared" ref="CC64" si="520">CC62*CC63</f>
        <v>0</v>
      </c>
      <c r="CD64" s="82">
        <f t="shared" ref="CD64" si="521">CD62*CD63</f>
        <v>0</v>
      </c>
      <c r="CE64" s="82">
        <f t="shared" ref="CE64" si="522">CE62*CE63</f>
        <v>0</v>
      </c>
      <c r="CF64" s="82">
        <f t="shared" ref="CF64" si="523">CF62*CF63</f>
        <v>0</v>
      </c>
      <c r="CG64" s="82">
        <f t="shared" ref="CG64" si="524">CG62*CG63</f>
        <v>0</v>
      </c>
      <c r="CH64" s="82">
        <f t="shared" ref="CH64" si="525">CH62*CH63</f>
        <v>0</v>
      </c>
      <c r="CI64" s="82">
        <f t="shared" ref="CI64" si="526">CI62*CI63</f>
        <v>0</v>
      </c>
      <c r="CJ64" s="82">
        <f t="shared" ref="CJ64" si="527">CJ62*CJ63</f>
        <v>0</v>
      </c>
      <c r="CK64" s="82">
        <f t="shared" ref="CK64" si="528">CK62*CK63</f>
        <v>0</v>
      </c>
      <c r="CL64" s="82">
        <f t="shared" ref="CL64" si="529">CL62*CL63</f>
        <v>0</v>
      </c>
      <c r="CM64" s="82">
        <f t="shared" ref="CM64" si="530">CM62*CM63</f>
        <v>0</v>
      </c>
      <c r="CN64" s="82">
        <f t="shared" ref="CN64" si="531">CN62*CN63</f>
        <v>0</v>
      </c>
      <c r="CO64" s="82">
        <f t="shared" ref="CO64" si="532">CO62*CO63</f>
        <v>0</v>
      </c>
      <c r="CP64" s="82">
        <f t="shared" ref="CP64" si="533">CP62*CP63</f>
        <v>0</v>
      </c>
      <c r="CQ64" s="82">
        <f t="shared" ref="CQ64" si="534">CQ62*CQ63</f>
        <v>0</v>
      </c>
      <c r="CR64" s="82">
        <f t="shared" ref="CR64" si="535">CR62*CR63</f>
        <v>0</v>
      </c>
      <c r="CS64" s="82">
        <f t="shared" ref="CS64" si="536">CS62*CS63</f>
        <v>0</v>
      </c>
      <c r="CT64" s="82">
        <f t="shared" ref="CT64" si="537">CT62*CT63</f>
        <v>0</v>
      </c>
      <c r="CU64" s="82">
        <f t="shared" ref="CU64" si="538">CU62*CU63</f>
        <v>0</v>
      </c>
      <c r="CV64" s="82">
        <f t="shared" ref="CV64" si="539">CV62*CV63</f>
        <v>0</v>
      </c>
      <c r="CW64" s="82">
        <f t="shared" ref="CW64" si="540">CW62*CW63</f>
        <v>0</v>
      </c>
      <c r="CX64" s="82">
        <f t="shared" ref="CX64" si="541">CX62*CX63</f>
        <v>0</v>
      </c>
      <c r="CY64" s="82">
        <f t="shared" ref="CY64" si="542">CY62*CY63</f>
        <v>0</v>
      </c>
      <c r="CZ64" s="82">
        <f t="shared" ref="CZ64" si="543">CZ62*CZ63</f>
        <v>0</v>
      </c>
      <c r="DA64" s="82">
        <f t="shared" ref="DA64" si="544">DA62*DA63</f>
        <v>0</v>
      </c>
      <c r="DB64" s="82">
        <f t="shared" ref="DB64" si="545">DB62*DB63</f>
        <v>0</v>
      </c>
      <c r="DC64" s="82">
        <f t="shared" ref="DC64" si="546">DC62*DC63</f>
        <v>0</v>
      </c>
      <c r="DD64" s="82">
        <f t="shared" ref="DD64" si="547">DD62*DD63</f>
        <v>0</v>
      </c>
      <c r="DE64" s="82">
        <f t="shared" ref="DE64" si="548">DE62*DE63</f>
        <v>0</v>
      </c>
      <c r="DF64" s="82">
        <f t="shared" ref="DF64" si="549">DF62*DF63</f>
        <v>0</v>
      </c>
      <c r="DG64" s="82">
        <f t="shared" ref="DG64" si="550">DG62*DG63</f>
        <v>0</v>
      </c>
      <c r="DH64" s="82">
        <f t="shared" ref="DH64" si="551">DH62*DH63</f>
        <v>0</v>
      </c>
      <c r="DI64" s="82">
        <f t="shared" ref="DI64" si="552">DI62*DI63</f>
        <v>0</v>
      </c>
      <c r="DJ64" s="82">
        <f t="shared" ref="DJ64" si="553">DJ62*DJ63</f>
        <v>0</v>
      </c>
      <c r="DK64" s="82">
        <f t="shared" ref="DK64" si="554">DK62*DK63</f>
        <v>0</v>
      </c>
      <c r="DL64" s="82">
        <f t="shared" ref="DL64" si="555">DL62*DL63</f>
        <v>0</v>
      </c>
      <c r="DM64" s="82">
        <f t="shared" ref="DM64" si="556">DM62*DM63</f>
        <v>0</v>
      </c>
      <c r="DN64" s="82">
        <f t="shared" ref="DN64" si="557">DN62*DN63</f>
        <v>0</v>
      </c>
      <c r="DO64" s="82">
        <f t="shared" ref="DO64" si="558">DO62*DO63</f>
        <v>0</v>
      </c>
      <c r="DP64" s="82">
        <f t="shared" ref="DP64" si="559">DP62*DP63</f>
        <v>0</v>
      </c>
      <c r="DQ64" s="82">
        <f t="shared" ref="DQ64" si="560">DQ62*DQ63</f>
        <v>0</v>
      </c>
      <c r="DR64" s="82">
        <f t="shared" ref="DR64" si="561">DR62*DR63</f>
        <v>0</v>
      </c>
      <c r="DS64" s="82">
        <f t="shared" ref="DS64" si="562">DS62*DS63</f>
        <v>0</v>
      </c>
      <c r="DT64" s="82">
        <f t="shared" ref="DT64" si="563">DT62*DT63</f>
        <v>0</v>
      </c>
      <c r="DU64" s="82">
        <f t="shared" ref="DU64" si="564">DU62*DU63</f>
        <v>0</v>
      </c>
      <c r="DV64" s="82">
        <f t="shared" ref="DV64" si="565">DV62*DV63</f>
        <v>0</v>
      </c>
      <c r="DW64" s="82">
        <f t="shared" ref="DW64" si="566">DW62*DW63</f>
        <v>0</v>
      </c>
      <c r="DX64" s="82">
        <f t="shared" ref="DX64" si="567">DX62*DX63</f>
        <v>0</v>
      </c>
      <c r="DY64" s="82">
        <f t="shared" ref="DY64" si="568">DY62*DY63</f>
        <v>0</v>
      </c>
      <c r="DZ64" s="82">
        <f t="shared" ref="DZ64" si="569">DZ62*DZ63</f>
        <v>0</v>
      </c>
      <c r="EA64" s="82">
        <f t="shared" ref="EA64" si="570">EA62*EA63</f>
        <v>0</v>
      </c>
      <c r="EB64" s="82">
        <f t="shared" ref="EB64" si="571">EB62*EB63</f>
        <v>0</v>
      </c>
    </row>
    <row r="65" spans="2:132" ht="14" outlineLevel="1" x14ac:dyDescent="0.3">
      <c r="B65" s="73"/>
      <c r="C65" s="27"/>
      <c r="H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row>
    <row r="66" spans="2:132" ht="13" outlineLevel="1" x14ac:dyDescent="0.3">
      <c r="C66" s="340" t="s">
        <v>504</v>
      </c>
      <c r="G66" s="52"/>
      <c r="H66" s="29"/>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row>
    <row r="67" spans="2:132" outlineLevel="1" x14ac:dyDescent="0.25">
      <c r="C67" s="317" t="s">
        <v>485</v>
      </c>
      <c r="D67" s="125">
        <f>Assumptions!N16</f>
        <v>0</v>
      </c>
      <c r="E67" s="79">
        <f>Assumptions!N13</f>
        <v>45658</v>
      </c>
      <c r="G67" s="52" t="s">
        <v>215</v>
      </c>
      <c r="H67" s="50">
        <f t="shared" ref="H67" si="572">SUM(J67:EB67)</f>
        <v>0</v>
      </c>
      <c r="J67" s="129"/>
      <c r="K67" s="155">
        <f>ROUND(($D$67/MiY*(SUM($J$67:J67)&lt;=1)+IF(SUM($J$67:J67)+($D$67/MiY)&gt;1,1-(SUM($J$67:J67)+($D$67/MiY)),0)),5)*(K$7&gt;=$E$67)</f>
        <v>0</v>
      </c>
      <c r="L67" s="155">
        <f>ROUND(($D$67/MiY*(SUM($J$67:K67)&lt;=1)+IF(SUM($J$67:K67)+($D$67/MiY)&gt;1,1-(SUM($J$67:K67)+($D$67/MiY)),0)),5)*(L$7&gt;=$E$67)</f>
        <v>0</v>
      </c>
      <c r="M67" s="155">
        <f>ROUND(($D$67/MiY*(SUM($J$67:L67)&lt;=1)+IF(SUM($J$67:L67)+($D$67/MiY)&gt;1,1-(SUM($J$67:L67)+($D$67/MiY)),0)),5)*(M$7&gt;=$E$67)</f>
        <v>0</v>
      </c>
      <c r="N67" s="155">
        <f>ROUND(($D$67/MiY*(SUM($J$67:M67)&lt;=1)+IF(SUM($J$67:M67)+($D$67/MiY)&gt;1,1-(SUM($J$67:M67)+($D$67/MiY)),0)),5)*(N$7&gt;=$E$67)</f>
        <v>0</v>
      </c>
      <c r="O67" s="155">
        <f>ROUND(($D$67/MiY*(SUM($J$67:N67)&lt;=1)+IF(SUM($J$67:N67)+($D$67/MiY)&gt;1,1-(SUM($J$67:N67)+($D$67/MiY)),0)),5)*(O$7&gt;=$E$67)</f>
        <v>0</v>
      </c>
      <c r="P67" s="155">
        <f>ROUND(($D$67/MiY*(SUM($J$67:O67)&lt;=1)+IF(SUM($J$67:O67)+($D$67/MiY)&gt;1,1-(SUM($J$67:O67)+($D$67/MiY)),0)),5)*(P$7&gt;=$E$67)</f>
        <v>0</v>
      </c>
      <c r="Q67" s="155">
        <f>ROUND(($D$67/MiY*(SUM($J$67:P67)&lt;=1)+IF(SUM($J$67:P67)+($D$67/MiY)&gt;1,1-(SUM($J$67:P67)+($D$67/MiY)),0)),5)*(Q$7&gt;=$E$67)</f>
        <v>0</v>
      </c>
      <c r="R67" s="155">
        <f>ROUND(($D$67/MiY*(SUM($J$67:Q67)&lt;=1)+IF(SUM($J$67:Q67)+($D$67/MiY)&gt;1,1-(SUM($J$67:Q67)+($D$67/MiY)),0)),5)*(R$7&gt;=$E$67)</f>
        <v>0</v>
      </c>
      <c r="S67" s="155">
        <f>ROUND(($D$67/MiY*(SUM($J$67:R67)&lt;=1)+IF(SUM($J$67:R67)+($D$67/MiY)&gt;1,1-(SUM($J$67:R67)+($D$67/MiY)),0)),5)*(S$7&gt;=$E$67)</f>
        <v>0</v>
      </c>
      <c r="T67" s="155">
        <f>ROUND(($D$67/MiY*(SUM($J$67:S67)&lt;=1)+IF(SUM($J$67:S67)+($D$67/MiY)&gt;1,1-(SUM($J$67:S67)+($D$67/MiY)),0)),5)*(T$7&gt;=$E$67)</f>
        <v>0</v>
      </c>
      <c r="U67" s="155">
        <f>ROUND(($D$67/MiY*(SUM($J$67:T67)&lt;=1)+IF(SUM($J$67:T67)+($D$67/MiY)&gt;1,1-(SUM($J$67:T67)+($D$67/MiY)),0)),5)*(U$7&gt;=$E$67)</f>
        <v>0</v>
      </c>
      <c r="V67" s="155">
        <f>ROUND(($D$67/MiY*(SUM($J$67:U67)&lt;=1)+IF(SUM($J$67:U67)+($D$67/MiY)&gt;1,1-(SUM($J$67:U67)+($D$67/MiY)),0)),5)*(V$7&gt;=$E$67)</f>
        <v>0</v>
      </c>
      <c r="W67" s="155">
        <f>ROUND(($D$67/MiY*(SUM($J$67:V67)&lt;=1)+IF(SUM($J$67:V67)+($D$67/MiY)&gt;1,1-(SUM($J$67:V67)+($D$67/MiY)),0)),5)*(W$7&gt;=$E$67)</f>
        <v>0</v>
      </c>
      <c r="X67" s="155">
        <f>ROUND(($D$67/MiY*(SUM($J$67:W67)&lt;=1)+IF(SUM($J$67:W67)+($D$67/MiY)&gt;1,1-(SUM($J$67:W67)+($D$67/MiY)),0)),5)*(X$7&gt;=$E$67)</f>
        <v>0</v>
      </c>
      <c r="Y67" s="155">
        <f>ROUND(($D$67/MiY*(SUM($J$67:X67)&lt;=1)+IF(SUM($J$67:X67)+($D$67/MiY)&gt;1,1-(SUM($J$67:X67)+($D$67/MiY)),0)),5)*(Y$7&gt;=$E$67)</f>
        <v>0</v>
      </c>
      <c r="Z67" s="155">
        <f>ROUND(($D$67/MiY*(SUM($J$67:Y67)&lt;=1)+IF(SUM($J$67:Y67)+($D$67/MiY)&gt;1,1-(SUM($J$67:Y67)+($D$67/MiY)),0)),5)*(Z$7&gt;=$E$67)</f>
        <v>0</v>
      </c>
      <c r="AA67" s="155">
        <f>ROUND(($D$67/MiY*(SUM($J$67:Z67)&lt;=1)+IF(SUM($J$67:Z67)+($D$67/MiY)&gt;1,1-(SUM($J$67:Z67)+($D$67/MiY)),0)),5)*(AA$7&gt;=$E$67)</f>
        <v>0</v>
      </c>
      <c r="AB67" s="155">
        <f>ROUND(($D$67/MiY*(SUM($J$67:AA67)&lt;=1)+IF(SUM($J$67:AA67)+($D$67/MiY)&gt;1,1-(SUM($J$67:AA67)+($D$67/MiY)),0)),5)*(AB$7&gt;=$E$67)</f>
        <v>0</v>
      </c>
      <c r="AC67" s="155">
        <f>ROUND(($D$67/MiY*(SUM($J$67:AB67)&lt;=1)+IF(SUM($J$67:AB67)+($D$67/MiY)&gt;1,1-(SUM($J$67:AB67)+($D$67/MiY)),0)),5)*(AC$7&gt;=$E$67)</f>
        <v>0</v>
      </c>
      <c r="AD67" s="155">
        <f>ROUND(($D$67/MiY*(SUM($J$67:AC67)&lt;=1)+IF(SUM($J$67:AC67)+($D$67/MiY)&gt;1,1-(SUM($J$67:AC67)+($D$67/MiY)),0)),5)*(AD$7&gt;=$E$67)</f>
        <v>0</v>
      </c>
      <c r="AE67" s="155">
        <f>ROUND(($D$67/MiY*(SUM($J$67:AD67)&lt;=1)+IF(SUM($J$67:AD67)+($D$67/MiY)&gt;1,1-(SUM($J$67:AD67)+($D$67/MiY)),0)),5)*(AE$7&gt;=$E$67)</f>
        <v>0</v>
      </c>
      <c r="AF67" s="155">
        <f>ROUND(($D$67/MiY*(SUM($J$67:AE67)&lt;=1)+IF(SUM($J$67:AE67)+($D$67/MiY)&gt;1,1-(SUM($J$67:AE67)+($D$67/MiY)),0)),5)*(AF$7&gt;=$E$67)</f>
        <v>0</v>
      </c>
      <c r="AG67" s="155">
        <f>ROUND(($D$67/MiY*(SUM($J$67:AF67)&lt;=1)+IF(SUM($J$67:AF67)+($D$67/MiY)&gt;1,1-(SUM($J$67:AF67)+($D$67/MiY)),0)),5)*(AG$7&gt;=$E$67)</f>
        <v>0</v>
      </c>
      <c r="AH67" s="155">
        <f>ROUND(($D$67/MiY*(SUM($J$67:AG67)&lt;=1)+IF(SUM($J$67:AG67)+($D$67/MiY)&gt;1,1-(SUM($J$67:AG67)+($D$67/MiY)),0)),5)*(AH$7&gt;=$E$67)</f>
        <v>0</v>
      </c>
      <c r="AI67" s="155">
        <f>ROUND(($D$67/MiY*(SUM($J$67:AH67)&lt;=1)+IF(SUM($J$67:AH67)+($D$67/MiY)&gt;1,1-(SUM($J$67:AH67)+($D$67/MiY)),0)),5)*(AI$7&gt;=$E$67)</f>
        <v>0</v>
      </c>
      <c r="AJ67" s="155">
        <f>ROUND(($D$67/MiY*(SUM($J$67:AI67)&lt;=1)+IF(SUM($J$67:AI67)+($D$67/MiY)&gt;1,1-(SUM($J$67:AI67)+($D$67/MiY)),0)),5)*(AJ$7&gt;=$E$67)</f>
        <v>0</v>
      </c>
      <c r="AK67" s="155">
        <f>ROUND(($D$67/MiY*(SUM($J$67:AJ67)&lt;=1)+IF(SUM($J$67:AJ67)+($D$67/MiY)&gt;1,1-(SUM($J$67:AJ67)+($D$67/MiY)),0)),5)*(AK$7&gt;=$E$67)</f>
        <v>0</v>
      </c>
      <c r="AL67" s="155">
        <f>ROUND(($D$67/MiY*(SUM($J$67:AK67)&lt;=1)+IF(SUM($J$67:AK67)+($D$67/MiY)&gt;1,1-(SUM($J$67:AK67)+($D$67/MiY)),0)),5)*(AL$7&gt;=$E$67)</f>
        <v>0</v>
      </c>
      <c r="AM67" s="155">
        <f>ROUND(($D$67/MiY*(SUM($J$67:AL67)&lt;=1)+IF(SUM($J$67:AL67)+($D$67/MiY)&gt;1,1-(SUM($J$67:AL67)+($D$67/MiY)),0)),5)*(AM$7&gt;=$E$67)</f>
        <v>0</v>
      </c>
      <c r="AN67" s="155">
        <f>ROUND(($D$67/MiY*(SUM($J$67:AM67)&lt;=1)+IF(SUM($J$67:AM67)+($D$67/MiY)&gt;1,1-(SUM($J$67:AM67)+($D$67/MiY)),0)),5)*(AN$7&gt;=$E$67)</f>
        <v>0</v>
      </c>
      <c r="AO67" s="155">
        <f>ROUND(($D$67/MiY*(SUM($J$67:AN67)&lt;=1)+IF(SUM($J$67:AN67)+($D$67/MiY)&gt;1,1-(SUM($J$67:AN67)+($D$67/MiY)),0)),5)*(AO$7&gt;=$E$67)</f>
        <v>0</v>
      </c>
      <c r="AP67" s="155">
        <f>ROUND(($D$67/MiY*(SUM($J$67:AO67)&lt;=1)+IF(SUM($J$67:AO67)+($D$67/MiY)&gt;1,1-(SUM($J$67:AO67)+($D$67/MiY)),0)),5)*(AP$7&gt;=$E$67)</f>
        <v>0</v>
      </c>
      <c r="AQ67" s="155">
        <f>ROUND(($D$67/MiY*(SUM($J$67:AP67)&lt;=1)+IF(SUM($J$67:AP67)+($D$67/MiY)&gt;1,1-(SUM($J$67:AP67)+($D$67/MiY)),0)),5)*(AQ$7&gt;=$E$67)</f>
        <v>0</v>
      </c>
      <c r="AR67" s="155">
        <f>ROUND(($D$67/MiY*(SUM($J$67:AQ67)&lt;=1)+IF(SUM($J$67:AQ67)+($D$67/MiY)&gt;1,1-(SUM($J$67:AQ67)+($D$67/MiY)),0)),5)*(AR$7&gt;=$E$67)</f>
        <v>0</v>
      </c>
      <c r="AS67" s="155">
        <f>ROUND(($D$67/MiY*(SUM($J$67:AR67)&lt;=1)+IF(SUM($J$67:AR67)+($D$67/MiY)&gt;1,1-(SUM($J$67:AR67)+($D$67/MiY)),0)),5)*(AS$7&gt;=$E$67)</f>
        <v>0</v>
      </c>
      <c r="AT67" s="155">
        <f>ROUND(($D$67/MiY*(SUM($J$67:AS67)&lt;=1)+IF(SUM($J$67:AS67)+($D$67/MiY)&gt;1,1-(SUM($J$67:AS67)+($D$67/MiY)),0)),5)*(AT$7&gt;=$E$67)</f>
        <v>0</v>
      </c>
      <c r="AU67" s="155">
        <f>ROUND(($D$67/MiY*(SUM($J$67:AT67)&lt;=1)+IF(SUM($J$67:AT67)+($D$67/MiY)&gt;1,1-(SUM($J$67:AT67)+($D$67/MiY)),0)),5)*(AU$7&gt;=$E$67)</f>
        <v>0</v>
      </c>
      <c r="AV67" s="155">
        <f>ROUND(($D$67/MiY*(SUM($J$67:AU67)&lt;=1)+IF(SUM($J$67:AU67)+($D$67/MiY)&gt;1,1-(SUM($J$67:AU67)+($D$67/MiY)),0)),5)*(AV$7&gt;=$E$67)</f>
        <v>0</v>
      </c>
      <c r="AW67" s="155">
        <f>ROUND(($D$67/MiY*(SUM($J$67:AV67)&lt;=1)+IF(SUM($J$67:AV67)+($D$67/MiY)&gt;1,1-(SUM($J$67:AV67)+($D$67/MiY)),0)),5)*(AW$7&gt;=$E$67)</f>
        <v>0</v>
      </c>
      <c r="AX67" s="155">
        <f>ROUND(($D$67/MiY*(SUM($J$67:AW67)&lt;=1)+IF(SUM($J$67:AW67)+($D$67/MiY)&gt;1,1-(SUM($J$67:AW67)+($D$67/MiY)),0)),5)*(AX$7&gt;=$E$67)</f>
        <v>0</v>
      </c>
      <c r="AY67" s="155">
        <f>ROUND(($D$67/MiY*(SUM($J$67:AX67)&lt;=1)+IF(SUM($J$67:AX67)+($D$67/MiY)&gt;1,1-(SUM($J$67:AX67)+($D$67/MiY)),0)),5)*(AY$7&gt;=$E$67)</f>
        <v>0</v>
      </c>
      <c r="AZ67" s="155">
        <f>ROUND(($D$67/MiY*(SUM($J$67:AY67)&lt;=1)+IF(SUM($J$67:AY67)+($D$67/MiY)&gt;1,1-(SUM($J$67:AY67)+($D$67/MiY)),0)),5)*(AZ$7&gt;=$E$67)</f>
        <v>0</v>
      </c>
      <c r="BA67" s="155">
        <f>ROUND(($D$67/MiY*(SUM($J$67:AZ67)&lt;=1)+IF(SUM($J$67:AZ67)+($D$67/MiY)&gt;1,1-(SUM($J$67:AZ67)+($D$67/MiY)),0)),5)*(BA$7&gt;=$E$67)</f>
        <v>0</v>
      </c>
      <c r="BB67" s="155">
        <f>ROUND(($D$67/MiY*(SUM($J$67:BA67)&lt;=1)+IF(SUM($J$67:BA67)+($D$67/MiY)&gt;1,1-(SUM($J$67:BA67)+($D$67/MiY)),0)),5)*(BB$7&gt;=$E$67)</f>
        <v>0</v>
      </c>
      <c r="BC67" s="155">
        <f>ROUND(($D$67/MiY*(SUM($J$67:BB67)&lt;=1)+IF(SUM($J$67:BB67)+($D$67/MiY)&gt;1,1-(SUM($J$67:BB67)+($D$67/MiY)),0)),5)*(BC$7&gt;=$E$67)</f>
        <v>0</v>
      </c>
      <c r="BD67" s="155">
        <f>ROUND(($D$67/MiY*(SUM($J$67:BC67)&lt;=1)+IF(SUM($J$67:BC67)+($D$67/MiY)&gt;1,1-(SUM($J$67:BC67)+($D$67/MiY)),0)),5)*(BD$7&gt;=$E$67)</f>
        <v>0</v>
      </c>
      <c r="BE67" s="155">
        <f>ROUND(($D$67/MiY*(SUM($J$67:BD67)&lt;=1)+IF(SUM($J$67:BD67)+($D$67/MiY)&gt;1,1-(SUM($J$67:BD67)+($D$67/MiY)),0)),5)*(BE$7&gt;=$E$67)</f>
        <v>0</v>
      </c>
      <c r="BF67" s="155">
        <f>ROUND(($D$67/MiY*(SUM($J$67:BE67)&lt;=1)+IF(SUM($J$67:BE67)+($D$67/MiY)&gt;1,1-(SUM($J$67:BE67)+($D$67/MiY)),0)),5)*(BF$7&gt;=$E$67)</f>
        <v>0</v>
      </c>
      <c r="BG67" s="155">
        <f>ROUND(($D$67/MiY*(SUM($J$67:BF67)&lt;=1)+IF(SUM($J$67:BF67)+($D$67/MiY)&gt;1,1-(SUM($J$67:BF67)+($D$67/MiY)),0)),5)*(BG$7&gt;=$E$67)</f>
        <v>0</v>
      </c>
      <c r="BH67" s="155">
        <f>ROUND(($D$67/MiY*(SUM($J$67:BG67)&lt;=1)+IF(SUM($J$67:BG67)+($D$67/MiY)&gt;1,1-(SUM($J$67:BG67)+($D$67/MiY)),0)),5)*(BH$7&gt;=$E$67)</f>
        <v>0</v>
      </c>
      <c r="BI67" s="155">
        <f>ROUND(($D$67/MiY*(SUM($J$67:BH67)&lt;=1)+IF(SUM($J$67:BH67)+($D$67/MiY)&gt;1,1-(SUM($J$67:BH67)+($D$67/MiY)),0)),5)*(BI$7&gt;=$E$67)</f>
        <v>0</v>
      </c>
      <c r="BJ67" s="155">
        <f>ROUND(($D$67/MiY*(SUM($J$67:BI67)&lt;=1)+IF(SUM($J$67:BI67)+($D$67/MiY)&gt;1,1-(SUM($J$67:BI67)+($D$67/MiY)),0)),5)*(BJ$7&gt;=$E$67)</f>
        <v>0</v>
      </c>
      <c r="BK67" s="155">
        <f>ROUND(($D$67/MiY*(SUM($J$67:BJ67)&lt;=1)+IF(SUM($J$67:BJ67)+($D$67/MiY)&gt;1,1-(SUM($J$67:BJ67)+($D$67/MiY)),0)),5)*(BK$7&gt;=$E$67)</f>
        <v>0</v>
      </c>
      <c r="BL67" s="155">
        <f>ROUND(($D$67/MiY*(SUM($J$67:BK67)&lt;=1)+IF(SUM($J$67:BK67)+($D$67/MiY)&gt;1,1-(SUM($J$67:BK67)+($D$67/MiY)),0)),5)*(BL$7&gt;=$E$67)</f>
        <v>0</v>
      </c>
      <c r="BM67" s="155">
        <f>ROUND(($D$67/MiY*(SUM($J$67:BL67)&lt;=1)+IF(SUM($J$67:BL67)+($D$67/MiY)&gt;1,1-(SUM($J$67:BL67)+($D$67/MiY)),0)),5)*(BM$7&gt;=$E$67)</f>
        <v>0</v>
      </c>
      <c r="BN67" s="155">
        <f>ROUND(($D$67/MiY*(SUM($J$67:BM67)&lt;=1)+IF(SUM($J$67:BM67)+($D$67/MiY)&gt;1,1-(SUM($J$67:BM67)+($D$67/MiY)),0)),5)*(BN$7&gt;=$E$67)</f>
        <v>0</v>
      </c>
      <c r="BO67" s="155">
        <f>ROUND(($D$67/MiY*(SUM($J$67:BN67)&lt;=1)+IF(SUM($J$67:BN67)+($D$67/MiY)&gt;1,1-(SUM($J$67:BN67)+($D$67/MiY)),0)),5)*(BO$7&gt;=$E$67)</f>
        <v>0</v>
      </c>
      <c r="BP67" s="155">
        <f>ROUND(($D$67/MiY*(SUM($J$67:BO67)&lt;=1)+IF(SUM($J$67:BO67)+($D$67/MiY)&gt;1,1-(SUM($J$67:BO67)+($D$67/MiY)),0)),5)*(BP$7&gt;=$E$67)</f>
        <v>0</v>
      </c>
      <c r="BQ67" s="155">
        <f>ROUND(($D$67/MiY*(SUM($J$67:BP67)&lt;=1)+IF(SUM($J$67:BP67)+($D$67/MiY)&gt;1,1-(SUM($J$67:BP67)+($D$67/MiY)),0)),5)*(BQ$7&gt;=$E$67)</f>
        <v>0</v>
      </c>
      <c r="BR67" s="155">
        <f>ROUND(($D$67/MiY*(SUM($J$67:BQ67)&lt;=1)+IF(SUM($J$67:BQ67)+($D$67/MiY)&gt;1,1-(SUM($J$67:BQ67)+($D$67/MiY)),0)),5)*(BR$7&gt;=$E$67)</f>
        <v>0</v>
      </c>
      <c r="BS67" s="155">
        <f>ROUND(($D$67/MiY*(SUM($J$67:BR67)&lt;=1)+IF(SUM($J$67:BR67)+($D$67/MiY)&gt;1,1-(SUM($J$67:BR67)+($D$67/MiY)),0)),5)*(BS$7&gt;=$E$67)</f>
        <v>0</v>
      </c>
      <c r="BT67" s="155">
        <f>ROUND(($D$67/MiY*(SUM($J$67:BS67)&lt;=1)+IF(SUM($J$67:BS67)+($D$67/MiY)&gt;1,1-(SUM($J$67:BS67)+($D$67/MiY)),0)),5)*(BT$7&gt;=$E$67)</f>
        <v>0</v>
      </c>
      <c r="BU67" s="155">
        <f>ROUND(($D$67/MiY*(SUM($J$67:BT67)&lt;=1)+IF(SUM($J$67:BT67)+($D$67/MiY)&gt;1,1-(SUM($J$67:BT67)+($D$67/MiY)),0)),5)*(BU$7&gt;=$E$67)</f>
        <v>0</v>
      </c>
      <c r="BV67" s="155">
        <f>ROUND(($D$67/MiY*(SUM($J$67:BU67)&lt;=1)+IF(SUM($J$67:BU67)+($D$67/MiY)&gt;1,1-(SUM($J$67:BU67)+($D$67/MiY)),0)),5)*(BV$7&gt;=$E$67)</f>
        <v>0</v>
      </c>
      <c r="BW67" s="155">
        <f>ROUND(($D$67/MiY*(SUM($J$67:BV67)&lt;=1)+IF(SUM($J$67:BV67)+($D$67/MiY)&gt;1,1-(SUM($J$67:BV67)+($D$67/MiY)),0)),5)*(BW$7&gt;=$E$67)</f>
        <v>0</v>
      </c>
      <c r="BX67" s="155">
        <f>ROUND(($D$67/MiY*(SUM($J$67:BW67)&lt;=1)+IF(SUM($J$67:BW67)+($D$67/MiY)&gt;1,1-(SUM($J$67:BW67)+($D$67/MiY)),0)),5)*(BX$7&gt;=$E$67)</f>
        <v>0</v>
      </c>
      <c r="BY67" s="155">
        <f>ROUND(($D$67/MiY*(SUM($J$67:BX67)&lt;=1)+IF(SUM($J$67:BX67)+($D$67/MiY)&gt;1,1-(SUM($J$67:BX67)+($D$67/MiY)),0)),5)*(BY$7&gt;=$E$67)</f>
        <v>0</v>
      </c>
      <c r="BZ67" s="155">
        <f>ROUND(($D$67/MiY*(SUM($J$67:BY67)&lt;=1)+IF(SUM($J$67:BY67)+($D$67/MiY)&gt;1,1-(SUM($J$67:BY67)+($D$67/MiY)),0)),5)*(BZ$7&gt;=$E$67)</f>
        <v>0</v>
      </c>
      <c r="CA67" s="155">
        <f>ROUND(($D$67/MiY*(SUM($J$67:BZ67)&lt;=1)+IF(SUM($J$67:BZ67)+($D$67/MiY)&gt;1,1-(SUM($J$67:BZ67)+($D$67/MiY)),0)),5)*(CA$7&gt;=$E$67)</f>
        <v>0</v>
      </c>
      <c r="CB67" s="155">
        <f>ROUND(($D$67/MiY*(SUM($J$67:CA67)&lt;=1)+IF(SUM($J$67:CA67)+($D$67/MiY)&gt;1,1-(SUM($J$67:CA67)+($D$67/MiY)),0)),5)*(CB$7&gt;=$E$67)</f>
        <v>0</v>
      </c>
      <c r="CC67" s="155">
        <f>ROUND(($D$67/MiY*(SUM($J$67:CB67)&lt;=1)+IF(SUM($J$67:CB67)+($D$67/MiY)&gt;1,1-(SUM($J$67:CB67)+($D$67/MiY)),0)),5)*(CC$7&gt;=$E$67)</f>
        <v>0</v>
      </c>
      <c r="CD67" s="155">
        <f>ROUND(($D$67/MiY*(SUM($J$67:CC67)&lt;=1)+IF(SUM($J$67:CC67)+($D$67/MiY)&gt;1,1-(SUM($J$67:CC67)+($D$67/MiY)),0)),5)*(CD$7&gt;=$E$67)</f>
        <v>0</v>
      </c>
      <c r="CE67" s="155">
        <f>ROUND(($D$67/MiY*(SUM($J$67:CD67)&lt;=1)+IF(SUM($J$67:CD67)+($D$67/MiY)&gt;1,1-(SUM($J$67:CD67)+($D$67/MiY)),0)),5)*(CE$7&gt;=$E$67)</f>
        <v>0</v>
      </c>
      <c r="CF67" s="155">
        <f>ROUND(($D$67/MiY*(SUM($J$67:CE67)&lt;=1)+IF(SUM($J$67:CE67)+($D$67/MiY)&gt;1,1-(SUM($J$67:CE67)+($D$67/MiY)),0)),5)*(CF$7&gt;=$E$67)</f>
        <v>0</v>
      </c>
      <c r="CG67" s="155">
        <f>ROUND(($D$67/MiY*(SUM($J$67:CF67)&lt;=1)+IF(SUM($J$67:CF67)+($D$67/MiY)&gt;1,1-(SUM($J$67:CF67)+($D$67/MiY)),0)),5)*(CG$7&gt;=$E$67)</f>
        <v>0</v>
      </c>
      <c r="CH67" s="155">
        <f>ROUND(($D$67/MiY*(SUM($J$67:CG67)&lt;=1)+IF(SUM($J$67:CG67)+($D$67/MiY)&gt;1,1-(SUM($J$67:CG67)+($D$67/MiY)),0)),5)*(CH$7&gt;=$E$67)</f>
        <v>0</v>
      </c>
      <c r="CI67" s="155">
        <f>ROUND(($D$67/MiY*(SUM($J$67:CH67)&lt;=1)+IF(SUM($J$67:CH67)+($D$67/MiY)&gt;1,1-(SUM($J$67:CH67)+($D$67/MiY)),0)),5)*(CI$7&gt;=$E$67)</f>
        <v>0</v>
      </c>
      <c r="CJ67" s="155">
        <f>ROUND(($D$67/MiY*(SUM($J$67:CI67)&lt;=1)+IF(SUM($J$67:CI67)+($D$67/MiY)&gt;1,1-(SUM($J$67:CI67)+($D$67/MiY)),0)),5)*(CJ$7&gt;=$E$67)</f>
        <v>0</v>
      </c>
      <c r="CK67" s="155">
        <f>ROUND(($D$67/MiY*(SUM($J$67:CJ67)&lt;=1)+IF(SUM($J$67:CJ67)+($D$67/MiY)&gt;1,1-(SUM($J$67:CJ67)+($D$67/MiY)),0)),5)*(CK$7&gt;=$E$67)</f>
        <v>0</v>
      </c>
      <c r="CL67" s="155">
        <f>ROUND(($D$67/MiY*(SUM($J$67:CK67)&lt;=1)+IF(SUM($J$67:CK67)+($D$67/MiY)&gt;1,1-(SUM($J$67:CK67)+($D$67/MiY)),0)),5)*(CL$7&gt;=$E$67)</f>
        <v>0</v>
      </c>
      <c r="CM67" s="155">
        <f>ROUND(($D$67/MiY*(SUM($J$67:CL67)&lt;=1)+IF(SUM($J$67:CL67)+($D$67/MiY)&gt;1,1-(SUM($J$67:CL67)+($D$67/MiY)),0)),5)*(CM$7&gt;=$E$67)</f>
        <v>0</v>
      </c>
      <c r="CN67" s="155">
        <f>ROUND(($D$67/MiY*(SUM($J$67:CM67)&lt;=1)+IF(SUM($J$67:CM67)+($D$67/MiY)&gt;1,1-(SUM($J$67:CM67)+($D$67/MiY)),0)),5)*(CN$7&gt;=$E$67)</f>
        <v>0</v>
      </c>
      <c r="CO67" s="155">
        <f>ROUND(($D$67/MiY*(SUM($J$67:CN67)&lt;=1)+IF(SUM($J$67:CN67)+($D$67/MiY)&gt;1,1-(SUM($J$67:CN67)+($D$67/MiY)),0)),5)*(CO$7&gt;=$E$67)</f>
        <v>0</v>
      </c>
      <c r="CP67" s="155">
        <f>ROUND(($D$67/MiY*(SUM($J$67:CO67)&lt;=1)+IF(SUM($J$67:CO67)+($D$67/MiY)&gt;1,1-(SUM($J$67:CO67)+($D$67/MiY)),0)),5)*(CP$7&gt;=$E$67)</f>
        <v>0</v>
      </c>
      <c r="CQ67" s="155">
        <f>ROUND(($D$67/MiY*(SUM($J$67:CP67)&lt;=1)+IF(SUM($J$67:CP67)+($D$67/MiY)&gt;1,1-(SUM($J$67:CP67)+($D$67/MiY)),0)),5)*(CQ$7&gt;=$E$67)</f>
        <v>0</v>
      </c>
      <c r="CR67" s="155">
        <f>ROUND(($D$67/MiY*(SUM($J$67:CQ67)&lt;=1)+IF(SUM($J$67:CQ67)+($D$67/MiY)&gt;1,1-(SUM($J$67:CQ67)+($D$67/MiY)),0)),5)*(CR$7&gt;=$E$67)</f>
        <v>0</v>
      </c>
      <c r="CS67" s="155">
        <f>ROUND(($D$67/MiY*(SUM($J$67:CR67)&lt;=1)+IF(SUM($J$67:CR67)+($D$67/MiY)&gt;1,1-(SUM($J$67:CR67)+($D$67/MiY)),0)),5)*(CS$7&gt;=$E$67)</f>
        <v>0</v>
      </c>
      <c r="CT67" s="155">
        <f>ROUND(($D$67/MiY*(SUM($J$67:CS67)&lt;=1)+IF(SUM($J$67:CS67)+($D$67/MiY)&gt;1,1-(SUM($J$67:CS67)+($D$67/MiY)),0)),5)*(CT$7&gt;=$E$67)</f>
        <v>0</v>
      </c>
      <c r="CU67" s="155">
        <f>ROUND(($D$67/MiY*(SUM($J$67:CT67)&lt;=1)+IF(SUM($J$67:CT67)+($D$67/MiY)&gt;1,1-(SUM($J$67:CT67)+($D$67/MiY)),0)),5)*(CU$7&gt;=$E$67)</f>
        <v>0</v>
      </c>
      <c r="CV67" s="155">
        <f>ROUND(($D$67/MiY*(SUM($J$67:CU67)&lt;=1)+IF(SUM($J$67:CU67)+($D$67/MiY)&gt;1,1-(SUM($J$67:CU67)+($D$67/MiY)),0)),5)*(CV$7&gt;=$E$67)</f>
        <v>0</v>
      </c>
      <c r="CW67" s="155">
        <f>ROUND(($D$67/MiY*(SUM($J$67:CV67)&lt;=1)+IF(SUM($J$67:CV67)+($D$67/MiY)&gt;1,1-(SUM($J$67:CV67)+($D$67/MiY)),0)),5)*(CW$7&gt;=$E$67)</f>
        <v>0</v>
      </c>
      <c r="CX67" s="155">
        <f>ROUND(($D$67/MiY*(SUM($J$67:CW67)&lt;=1)+IF(SUM($J$67:CW67)+($D$67/MiY)&gt;1,1-(SUM($J$67:CW67)+($D$67/MiY)),0)),5)*(CX$7&gt;=$E$67)</f>
        <v>0</v>
      </c>
      <c r="CY67" s="155">
        <f>ROUND(($D$67/MiY*(SUM($J$67:CX67)&lt;=1)+IF(SUM($J$67:CX67)+($D$67/MiY)&gt;1,1-(SUM($J$67:CX67)+($D$67/MiY)),0)),5)*(CY$7&gt;=$E$67)</f>
        <v>0</v>
      </c>
      <c r="CZ67" s="155">
        <f>ROUND(($D$67/MiY*(SUM($J$67:CY67)&lt;=1)+IF(SUM($J$67:CY67)+($D$67/MiY)&gt;1,1-(SUM($J$67:CY67)+($D$67/MiY)),0)),5)*(CZ$7&gt;=$E$67)</f>
        <v>0</v>
      </c>
      <c r="DA67" s="155">
        <f>ROUND(($D$67/MiY*(SUM($J$67:CZ67)&lt;=1)+IF(SUM($J$67:CZ67)+($D$67/MiY)&gt;1,1-(SUM($J$67:CZ67)+($D$67/MiY)),0)),5)*(DA$7&gt;=$E$67)</f>
        <v>0</v>
      </c>
      <c r="DB67" s="155">
        <f>ROUND(($D$67/MiY*(SUM($J$67:DA67)&lt;=1)+IF(SUM($J$67:DA67)+($D$67/MiY)&gt;1,1-(SUM($J$67:DA67)+($D$67/MiY)),0)),5)*(DB$7&gt;=$E$67)</f>
        <v>0</v>
      </c>
      <c r="DC67" s="155">
        <f>ROUND(($D$67/MiY*(SUM($J$67:DB67)&lt;=1)+IF(SUM($J$67:DB67)+($D$67/MiY)&gt;1,1-(SUM($J$67:DB67)+($D$67/MiY)),0)),5)*(DC$7&gt;=$E$67)</f>
        <v>0</v>
      </c>
      <c r="DD67" s="155">
        <f>ROUND(($D$67/MiY*(SUM($J$67:DC67)&lt;=1)+IF(SUM($J$67:DC67)+($D$67/MiY)&gt;1,1-(SUM($J$67:DC67)+($D$67/MiY)),0)),5)*(DD$7&gt;=$E$67)</f>
        <v>0</v>
      </c>
      <c r="DE67" s="155">
        <f>ROUND(($D$67/MiY*(SUM($J$67:DD67)&lt;=1)+IF(SUM($J$67:DD67)+($D$67/MiY)&gt;1,1-(SUM($J$67:DD67)+($D$67/MiY)),0)),5)*(DE$7&gt;=$E$67)</f>
        <v>0</v>
      </c>
      <c r="DF67" s="155">
        <f>ROUND(($D$67/MiY*(SUM($J$67:DE67)&lt;=1)+IF(SUM($J$67:DE67)+($D$67/MiY)&gt;1,1-(SUM($J$67:DE67)+($D$67/MiY)),0)),5)*(DF$7&gt;=$E$67)</f>
        <v>0</v>
      </c>
      <c r="DG67" s="155">
        <f>ROUND(($D$67/MiY*(SUM($J$67:DF67)&lt;=1)+IF(SUM($J$67:DF67)+($D$67/MiY)&gt;1,1-(SUM($J$67:DF67)+($D$67/MiY)),0)),5)*(DG$7&gt;=$E$67)</f>
        <v>0</v>
      </c>
      <c r="DH67" s="155">
        <f>ROUND(($D$67/MiY*(SUM($J$67:DG67)&lt;=1)+IF(SUM($J$67:DG67)+($D$67/MiY)&gt;1,1-(SUM($J$67:DG67)+($D$67/MiY)),0)),5)*(DH$7&gt;=$E$67)</f>
        <v>0</v>
      </c>
      <c r="DI67" s="155">
        <f>ROUND(($D$67/MiY*(SUM($J$67:DH67)&lt;=1)+IF(SUM($J$67:DH67)+($D$67/MiY)&gt;1,1-(SUM($J$67:DH67)+($D$67/MiY)),0)),5)*(DI$7&gt;=$E$67)</f>
        <v>0</v>
      </c>
      <c r="DJ67" s="155">
        <f>ROUND(($D$67/MiY*(SUM($J$67:DI67)&lt;=1)+IF(SUM($J$67:DI67)+($D$67/MiY)&gt;1,1-(SUM($J$67:DI67)+($D$67/MiY)),0)),5)*(DJ$7&gt;=$E$67)</f>
        <v>0</v>
      </c>
      <c r="DK67" s="155">
        <f>ROUND(($D$67/MiY*(SUM($J$67:DJ67)&lt;=1)+IF(SUM($J$67:DJ67)+($D$67/MiY)&gt;1,1-(SUM($J$67:DJ67)+($D$67/MiY)),0)),5)*(DK$7&gt;=$E$67)</f>
        <v>0</v>
      </c>
      <c r="DL67" s="155">
        <f>ROUND(($D$67/MiY*(SUM($J$67:DK67)&lt;=1)+IF(SUM($J$67:DK67)+($D$67/MiY)&gt;1,1-(SUM($J$67:DK67)+($D$67/MiY)),0)),5)*(DL$7&gt;=$E$67)</f>
        <v>0</v>
      </c>
      <c r="DM67" s="155">
        <f>ROUND(($D$67/MiY*(SUM($J$67:DL67)&lt;=1)+IF(SUM($J$67:DL67)+($D$67/MiY)&gt;1,1-(SUM($J$67:DL67)+($D$67/MiY)),0)),5)*(DM$7&gt;=$E$67)</f>
        <v>0</v>
      </c>
      <c r="DN67" s="155">
        <f>ROUND(($D$67/MiY*(SUM($J$67:DM67)&lt;=1)+IF(SUM($J$67:DM67)+($D$67/MiY)&gt;1,1-(SUM($J$67:DM67)+($D$67/MiY)),0)),5)*(DN$7&gt;=$E$67)</f>
        <v>0</v>
      </c>
      <c r="DO67" s="155">
        <f>ROUND(($D$67/MiY*(SUM($J$67:DN67)&lt;=1)+IF(SUM($J$67:DN67)+($D$67/MiY)&gt;1,1-(SUM($J$67:DN67)+($D$67/MiY)),0)),5)*(DO$7&gt;=$E$67)</f>
        <v>0</v>
      </c>
      <c r="DP67" s="155">
        <f>ROUND(($D$67/MiY*(SUM($J$67:DO67)&lt;=1)+IF(SUM($J$67:DO67)+($D$67/MiY)&gt;1,1-(SUM($J$67:DO67)+($D$67/MiY)),0)),5)*(DP$7&gt;=$E$67)</f>
        <v>0</v>
      </c>
      <c r="DQ67" s="155">
        <f>ROUND(($D$67/MiY*(SUM($J$67:DP67)&lt;=1)+IF(SUM($J$67:DP67)+($D$67/MiY)&gt;1,1-(SUM($J$67:DP67)+($D$67/MiY)),0)),5)*(DQ$7&gt;=$E$67)</f>
        <v>0</v>
      </c>
      <c r="DR67" s="155">
        <f>ROUND(($D$67/MiY*(SUM($J$67:DQ67)&lt;=1)+IF(SUM($J$67:DQ67)+($D$67/MiY)&gt;1,1-(SUM($J$67:DQ67)+($D$67/MiY)),0)),5)*(DR$7&gt;=$E$67)</f>
        <v>0</v>
      </c>
      <c r="DS67" s="155">
        <f>ROUND(($D$67/MiY*(SUM($J$67:DR67)&lt;=1)+IF(SUM($J$67:DR67)+($D$67/MiY)&gt;1,1-(SUM($J$67:DR67)+($D$67/MiY)),0)),5)*(DS$7&gt;=$E$67)</f>
        <v>0</v>
      </c>
      <c r="DT67" s="155">
        <f>ROUND(($D$67/MiY*(SUM($J$67:DS67)&lt;=1)+IF(SUM($J$67:DS67)+($D$67/MiY)&gt;1,1-(SUM($J$67:DS67)+($D$67/MiY)),0)),5)*(DT$7&gt;=$E$67)</f>
        <v>0</v>
      </c>
      <c r="DU67" s="155">
        <f>ROUND(($D$67/MiY*(SUM($J$67:DT67)&lt;=1)+IF(SUM($J$67:DT67)+($D$67/MiY)&gt;1,1-(SUM($J$67:DT67)+($D$67/MiY)),0)),5)*(DU$7&gt;=$E$67)</f>
        <v>0</v>
      </c>
      <c r="DV67" s="155">
        <f>ROUND(($D$67/MiY*(SUM($J$67:DU67)&lt;=1)+IF(SUM($J$67:DU67)+($D$67/MiY)&gt;1,1-(SUM($J$67:DU67)+($D$67/MiY)),0)),5)*(DV$7&gt;=$E$67)</f>
        <v>0</v>
      </c>
      <c r="DW67" s="155">
        <f>ROUND(($D$67/MiY*(SUM($J$67:DV67)&lt;=1)+IF(SUM($J$67:DV67)+($D$67/MiY)&gt;1,1-(SUM($J$67:DV67)+($D$67/MiY)),0)),5)*(DW$7&gt;=$E$67)</f>
        <v>0</v>
      </c>
      <c r="DX67" s="155">
        <f>ROUND(($D$67/MiY*(SUM($J$67:DW67)&lt;=1)+IF(SUM($J$67:DW67)+($D$67/MiY)&gt;1,1-(SUM($J$67:DW67)+($D$67/MiY)),0)),5)*(DX$7&gt;=$E$67)</f>
        <v>0</v>
      </c>
      <c r="DY67" s="155">
        <f>ROUND(($D$67/MiY*(SUM($J$67:DX67)&lt;=1)+IF(SUM($J$67:DX67)+($D$67/MiY)&gt;1,1-(SUM($J$67:DX67)+($D$67/MiY)),0)),5)*(DY$7&gt;=$E$67)</f>
        <v>0</v>
      </c>
      <c r="DZ67" s="155">
        <f>ROUND(($D$67/MiY*(SUM($J$67:DY67)&lt;=1)+IF(SUM($J$67:DY67)+($D$67/MiY)&gt;1,1-(SUM($J$67:DY67)+($D$67/MiY)),0)),5)*(DZ$7&gt;=$E$67)</f>
        <v>0</v>
      </c>
      <c r="EA67" s="155">
        <f>ROUND(($D$67/MiY*(SUM($J$67:DZ67)&lt;=1)+IF(SUM($J$67:DZ67)+($D$67/MiY)&gt;1,1-(SUM($J$67:DZ67)+($D$67/MiY)),0)),5)*(EA$7&gt;=$E$67)</f>
        <v>0</v>
      </c>
      <c r="EB67" s="155">
        <f>ROUND(($D$67/MiY*(SUM($J$67:EA67)&lt;=1)+IF(SUM($J$67:EA67)+($D$67/MiY)&gt;1,1-(SUM($J$67:EA67)+($D$67/MiY)),0)),5)*(EB$7&gt;=$E$67)</f>
        <v>0</v>
      </c>
    </row>
    <row r="68" spans="2:132" outlineLevel="1" x14ac:dyDescent="0.25">
      <c r="C68" s="318" t="s">
        <v>563</v>
      </c>
      <c r="D68" s="16">
        <f>Costs!$N$24*Costs!$N$30</f>
        <v>0</v>
      </c>
      <c r="G68" s="52" t="s">
        <v>553</v>
      </c>
      <c r="H68" s="46">
        <f t="shared" ref="H68" si="573">SUM(J68:EB68)</f>
        <v>0</v>
      </c>
      <c r="J68" s="82">
        <f t="shared" ref="J68:AO68" si="574">J67*$D68</f>
        <v>0</v>
      </c>
      <c r="K68" s="82">
        <f t="shared" si="574"/>
        <v>0</v>
      </c>
      <c r="L68" s="82">
        <f t="shared" si="574"/>
        <v>0</v>
      </c>
      <c r="M68" s="82">
        <f t="shared" si="574"/>
        <v>0</v>
      </c>
      <c r="N68" s="82">
        <f t="shared" si="574"/>
        <v>0</v>
      </c>
      <c r="O68" s="82">
        <f t="shared" si="574"/>
        <v>0</v>
      </c>
      <c r="P68" s="82">
        <f t="shared" si="574"/>
        <v>0</v>
      </c>
      <c r="Q68" s="82">
        <f t="shared" si="574"/>
        <v>0</v>
      </c>
      <c r="R68" s="82">
        <f t="shared" si="574"/>
        <v>0</v>
      </c>
      <c r="S68" s="82">
        <f t="shared" si="574"/>
        <v>0</v>
      </c>
      <c r="T68" s="82">
        <f t="shared" si="574"/>
        <v>0</v>
      </c>
      <c r="U68" s="82">
        <f t="shared" si="574"/>
        <v>0</v>
      </c>
      <c r="V68" s="82">
        <f t="shared" si="574"/>
        <v>0</v>
      </c>
      <c r="W68" s="82">
        <f t="shared" si="574"/>
        <v>0</v>
      </c>
      <c r="X68" s="82">
        <f t="shared" si="574"/>
        <v>0</v>
      </c>
      <c r="Y68" s="82">
        <f t="shared" si="574"/>
        <v>0</v>
      </c>
      <c r="Z68" s="82">
        <f t="shared" si="574"/>
        <v>0</v>
      </c>
      <c r="AA68" s="82">
        <f t="shared" si="574"/>
        <v>0</v>
      </c>
      <c r="AB68" s="82">
        <f t="shared" si="574"/>
        <v>0</v>
      </c>
      <c r="AC68" s="82">
        <f t="shared" si="574"/>
        <v>0</v>
      </c>
      <c r="AD68" s="82">
        <f t="shared" si="574"/>
        <v>0</v>
      </c>
      <c r="AE68" s="82">
        <f t="shared" si="574"/>
        <v>0</v>
      </c>
      <c r="AF68" s="82">
        <f t="shared" si="574"/>
        <v>0</v>
      </c>
      <c r="AG68" s="82">
        <f t="shared" si="574"/>
        <v>0</v>
      </c>
      <c r="AH68" s="82">
        <f t="shared" si="574"/>
        <v>0</v>
      </c>
      <c r="AI68" s="82">
        <f t="shared" si="574"/>
        <v>0</v>
      </c>
      <c r="AJ68" s="82">
        <f t="shared" si="574"/>
        <v>0</v>
      </c>
      <c r="AK68" s="82">
        <f t="shared" si="574"/>
        <v>0</v>
      </c>
      <c r="AL68" s="82">
        <f t="shared" si="574"/>
        <v>0</v>
      </c>
      <c r="AM68" s="82">
        <f t="shared" si="574"/>
        <v>0</v>
      </c>
      <c r="AN68" s="82">
        <f t="shared" si="574"/>
        <v>0</v>
      </c>
      <c r="AO68" s="82">
        <f t="shared" si="574"/>
        <v>0</v>
      </c>
      <c r="AP68" s="82">
        <f t="shared" ref="AP68:BU68" si="575">AP67*$D68</f>
        <v>0</v>
      </c>
      <c r="AQ68" s="82">
        <f t="shared" si="575"/>
        <v>0</v>
      </c>
      <c r="AR68" s="82">
        <f t="shared" si="575"/>
        <v>0</v>
      </c>
      <c r="AS68" s="82">
        <f t="shared" si="575"/>
        <v>0</v>
      </c>
      <c r="AT68" s="82">
        <f t="shared" si="575"/>
        <v>0</v>
      </c>
      <c r="AU68" s="82">
        <f t="shared" si="575"/>
        <v>0</v>
      </c>
      <c r="AV68" s="82">
        <f t="shared" si="575"/>
        <v>0</v>
      </c>
      <c r="AW68" s="82">
        <f t="shared" si="575"/>
        <v>0</v>
      </c>
      <c r="AX68" s="82">
        <f t="shared" si="575"/>
        <v>0</v>
      </c>
      <c r="AY68" s="82">
        <f t="shared" si="575"/>
        <v>0</v>
      </c>
      <c r="AZ68" s="82">
        <f t="shared" si="575"/>
        <v>0</v>
      </c>
      <c r="BA68" s="82">
        <f t="shared" si="575"/>
        <v>0</v>
      </c>
      <c r="BB68" s="82">
        <f t="shared" si="575"/>
        <v>0</v>
      </c>
      <c r="BC68" s="82">
        <f t="shared" si="575"/>
        <v>0</v>
      </c>
      <c r="BD68" s="82">
        <f t="shared" si="575"/>
        <v>0</v>
      </c>
      <c r="BE68" s="82">
        <f t="shared" si="575"/>
        <v>0</v>
      </c>
      <c r="BF68" s="82">
        <f t="shared" si="575"/>
        <v>0</v>
      </c>
      <c r="BG68" s="82">
        <f t="shared" si="575"/>
        <v>0</v>
      </c>
      <c r="BH68" s="82">
        <f t="shared" si="575"/>
        <v>0</v>
      </c>
      <c r="BI68" s="82">
        <f t="shared" si="575"/>
        <v>0</v>
      </c>
      <c r="BJ68" s="82">
        <f t="shared" si="575"/>
        <v>0</v>
      </c>
      <c r="BK68" s="82">
        <f t="shared" si="575"/>
        <v>0</v>
      </c>
      <c r="BL68" s="82">
        <f t="shared" si="575"/>
        <v>0</v>
      </c>
      <c r="BM68" s="82">
        <f t="shared" si="575"/>
        <v>0</v>
      </c>
      <c r="BN68" s="82">
        <f t="shared" si="575"/>
        <v>0</v>
      </c>
      <c r="BO68" s="82">
        <f t="shared" si="575"/>
        <v>0</v>
      </c>
      <c r="BP68" s="82">
        <f t="shared" si="575"/>
        <v>0</v>
      </c>
      <c r="BQ68" s="82">
        <f t="shared" si="575"/>
        <v>0</v>
      </c>
      <c r="BR68" s="82">
        <f t="shared" si="575"/>
        <v>0</v>
      </c>
      <c r="BS68" s="82">
        <f t="shared" si="575"/>
        <v>0</v>
      </c>
      <c r="BT68" s="82">
        <f t="shared" si="575"/>
        <v>0</v>
      </c>
      <c r="BU68" s="82">
        <f t="shared" si="575"/>
        <v>0</v>
      </c>
      <c r="BV68" s="82">
        <f t="shared" ref="BV68:DA68" si="576">BV67*$D68</f>
        <v>0</v>
      </c>
      <c r="BW68" s="82">
        <f t="shared" si="576"/>
        <v>0</v>
      </c>
      <c r="BX68" s="82">
        <f t="shared" si="576"/>
        <v>0</v>
      </c>
      <c r="BY68" s="82">
        <f t="shared" si="576"/>
        <v>0</v>
      </c>
      <c r="BZ68" s="82">
        <f t="shared" si="576"/>
        <v>0</v>
      </c>
      <c r="CA68" s="82">
        <f t="shared" si="576"/>
        <v>0</v>
      </c>
      <c r="CB68" s="82">
        <f t="shared" si="576"/>
        <v>0</v>
      </c>
      <c r="CC68" s="82">
        <f t="shared" si="576"/>
        <v>0</v>
      </c>
      <c r="CD68" s="82">
        <f t="shared" si="576"/>
        <v>0</v>
      </c>
      <c r="CE68" s="82">
        <f t="shared" si="576"/>
        <v>0</v>
      </c>
      <c r="CF68" s="82">
        <f t="shared" si="576"/>
        <v>0</v>
      </c>
      <c r="CG68" s="82">
        <f t="shared" si="576"/>
        <v>0</v>
      </c>
      <c r="CH68" s="82">
        <f t="shared" si="576"/>
        <v>0</v>
      </c>
      <c r="CI68" s="82">
        <f t="shared" si="576"/>
        <v>0</v>
      </c>
      <c r="CJ68" s="82">
        <f t="shared" si="576"/>
        <v>0</v>
      </c>
      <c r="CK68" s="82">
        <f t="shared" si="576"/>
        <v>0</v>
      </c>
      <c r="CL68" s="82">
        <f t="shared" si="576"/>
        <v>0</v>
      </c>
      <c r="CM68" s="82">
        <f t="shared" si="576"/>
        <v>0</v>
      </c>
      <c r="CN68" s="82">
        <f t="shared" si="576"/>
        <v>0</v>
      </c>
      <c r="CO68" s="82">
        <f t="shared" si="576"/>
        <v>0</v>
      </c>
      <c r="CP68" s="82">
        <f t="shared" si="576"/>
        <v>0</v>
      </c>
      <c r="CQ68" s="82">
        <f t="shared" si="576"/>
        <v>0</v>
      </c>
      <c r="CR68" s="82">
        <f t="shared" si="576"/>
        <v>0</v>
      </c>
      <c r="CS68" s="82">
        <f t="shared" si="576"/>
        <v>0</v>
      </c>
      <c r="CT68" s="82">
        <f t="shared" si="576"/>
        <v>0</v>
      </c>
      <c r="CU68" s="82">
        <f t="shared" si="576"/>
        <v>0</v>
      </c>
      <c r="CV68" s="82">
        <f t="shared" si="576"/>
        <v>0</v>
      </c>
      <c r="CW68" s="82">
        <f t="shared" si="576"/>
        <v>0</v>
      </c>
      <c r="CX68" s="82">
        <f t="shared" si="576"/>
        <v>0</v>
      </c>
      <c r="CY68" s="82">
        <f t="shared" si="576"/>
        <v>0</v>
      </c>
      <c r="CZ68" s="82">
        <f t="shared" si="576"/>
        <v>0</v>
      </c>
      <c r="DA68" s="82">
        <f t="shared" si="576"/>
        <v>0</v>
      </c>
      <c r="DB68" s="82">
        <f t="shared" ref="DB68:EB68" si="577">DB67*$D68</f>
        <v>0</v>
      </c>
      <c r="DC68" s="82">
        <f t="shared" si="577"/>
        <v>0</v>
      </c>
      <c r="DD68" s="82">
        <f t="shared" si="577"/>
        <v>0</v>
      </c>
      <c r="DE68" s="82">
        <f t="shared" si="577"/>
        <v>0</v>
      </c>
      <c r="DF68" s="82">
        <f t="shared" si="577"/>
        <v>0</v>
      </c>
      <c r="DG68" s="82">
        <f t="shared" si="577"/>
        <v>0</v>
      </c>
      <c r="DH68" s="82">
        <f t="shared" si="577"/>
        <v>0</v>
      </c>
      <c r="DI68" s="82">
        <f t="shared" si="577"/>
        <v>0</v>
      </c>
      <c r="DJ68" s="82">
        <f t="shared" si="577"/>
        <v>0</v>
      </c>
      <c r="DK68" s="82">
        <f t="shared" si="577"/>
        <v>0</v>
      </c>
      <c r="DL68" s="82">
        <f t="shared" si="577"/>
        <v>0</v>
      </c>
      <c r="DM68" s="82">
        <f t="shared" si="577"/>
        <v>0</v>
      </c>
      <c r="DN68" s="82">
        <f t="shared" si="577"/>
        <v>0</v>
      </c>
      <c r="DO68" s="82">
        <f t="shared" si="577"/>
        <v>0</v>
      </c>
      <c r="DP68" s="82">
        <f t="shared" si="577"/>
        <v>0</v>
      </c>
      <c r="DQ68" s="82">
        <f t="shared" si="577"/>
        <v>0</v>
      </c>
      <c r="DR68" s="82">
        <f t="shared" si="577"/>
        <v>0</v>
      </c>
      <c r="DS68" s="82">
        <f t="shared" si="577"/>
        <v>0</v>
      </c>
      <c r="DT68" s="82">
        <f t="shared" si="577"/>
        <v>0</v>
      </c>
      <c r="DU68" s="82">
        <f t="shared" si="577"/>
        <v>0</v>
      </c>
      <c r="DV68" s="82">
        <f t="shared" si="577"/>
        <v>0</v>
      </c>
      <c r="DW68" s="82">
        <f t="shared" si="577"/>
        <v>0</v>
      </c>
      <c r="DX68" s="82">
        <f t="shared" si="577"/>
        <v>0</v>
      </c>
      <c r="DY68" s="82">
        <f t="shared" si="577"/>
        <v>0</v>
      </c>
      <c r="DZ68" s="82">
        <f t="shared" si="577"/>
        <v>0</v>
      </c>
      <c r="EA68" s="82">
        <f t="shared" si="577"/>
        <v>0</v>
      </c>
      <c r="EB68" s="82">
        <f t="shared" si="577"/>
        <v>0</v>
      </c>
    </row>
    <row r="69" spans="2:132" outlineLevel="1" x14ac:dyDescent="0.25">
      <c r="C69" s="318" t="s">
        <v>557</v>
      </c>
      <c r="D69" s="31">
        <f>Costs!$N$39</f>
        <v>0</v>
      </c>
      <c r="G69" s="52" t="s">
        <v>220</v>
      </c>
      <c r="H69" s="29"/>
      <c r="J69" s="312">
        <f>$D69</f>
        <v>0</v>
      </c>
      <c r="K69" s="312">
        <f t="shared" ref="K69:BV69" si="578">$D69</f>
        <v>0</v>
      </c>
      <c r="L69" s="312">
        <f t="shared" si="578"/>
        <v>0</v>
      </c>
      <c r="M69" s="312">
        <f t="shared" si="578"/>
        <v>0</v>
      </c>
      <c r="N69" s="312">
        <f t="shared" si="578"/>
        <v>0</v>
      </c>
      <c r="O69" s="312">
        <f t="shared" si="578"/>
        <v>0</v>
      </c>
      <c r="P69" s="312">
        <f t="shared" si="578"/>
        <v>0</v>
      </c>
      <c r="Q69" s="312">
        <f t="shared" si="578"/>
        <v>0</v>
      </c>
      <c r="R69" s="312">
        <f t="shared" si="578"/>
        <v>0</v>
      </c>
      <c r="S69" s="312">
        <f t="shared" si="578"/>
        <v>0</v>
      </c>
      <c r="T69" s="312">
        <f t="shared" si="578"/>
        <v>0</v>
      </c>
      <c r="U69" s="312">
        <f t="shared" si="578"/>
        <v>0</v>
      </c>
      <c r="V69" s="312">
        <f t="shared" si="578"/>
        <v>0</v>
      </c>
      <c r="W69" s="312">
        <f t="shared" si="578"/>
        <v>0</v>
      </c>
      <c r="X69" s="312">
        <f t="shared" si="578"/>
        <v>0</v>
      </c>
      <c r="Y69" s="312">
        <f t="shared" si="578"/>
        <v>0</v>
      </c>
      <c r="Z69" s="312">
        <f t="shared" si="578"/>
        <v>0</v>
      </c>
      <c r="AA69" s="312">
        <f t="shared" si="578"/>
        <v>0</v>
      </c>
      <c r="AB69" s="312">
        <f t="shared" si="578"/>
        <v>0</v>
      </c>
      <c r="AC69" s="312">
        <f t="shared" si="578"/>
        <v>0</v>
      </c>
      <c r="AD69" s="312">
        <f t="shared" si="578"/>
        <v>0</v>
      </c>
      <c r="AE69" s="312">
        <f t="shared" si="578"/>
        <v>0</v>
      </c>
      <c r="AF69" s="312">
        <f t="shared" si="578"/>
        <v>0</v>
      </c>
      <c r="AG69" s="312">
        <f t="shared" si="578"/>
        <v>0</v>
      </c>
      <c r="AH69" s="312">
        <f t="shared" si="578"/>
        <v>0</v>
      </c>
      <c r="AI69" s="312">
        <f t="shared" si="578"/>
        <v>0</v>
      </c>
      <c r="AJ69" s="312">
        <f t="shared" si="578"/>
        <v>0</v>
      </c>
      <c r="AK69" s="312">
        <f t="shared" si="578"/>
        <v>0</v>
      </c>
      <c r="AL69" s="312">
        <f t="shared" si="578"/>
        <v>0</v>
      </c>
      <c r="AM69" s="312">
        <f t="shared" si="578"/>
        <v>0</v>
      </c>
      <c r="AN69" s="312">
        <f t="shared" si="578"/>
        <v>0</v>
      </c>
      <c r="AO69" s="312">
        <f t="shared" si="578"/>
        <v>0</v>
      </c>
      <c r="AP69" s="312">
        <f t="shared" si="578"/>
        <v>0</v>
      </c>
      <c r="AQ69" s="312">
        <f t="shared" si="578"/>
        <v>0</v>
      </c>
      <c r="AR69" s="312">
        <f t="shared" si="578"/>
        <v>0</v>
      </c>
      <c r="AS69" s="312">
        <f t="shared" si="578"/>
        <v>0</v>
      </c>
      <c r="AT69" s="312">
        <f t="shared" si="578"/>
        <v>0</v>
      </c>
      <c r="AU69" s="312">
        <f t="shared" si="578"/>
        <v>0</v>
      </c>
      <c r="AV69" s="312">
        <f t="shared" si="578"/>
        <v>0</v>
      </c>
      <c r="AW69" s="312">
        <f t="shared" si="578"/>
        <v>0</v>
      </c>
      <c r="AX69" s="312">
        <f t="shared" si="578"/>
        <v>0</v>
      </c>
      <c r="AY69" s="312">
        <f t="shared" si="578"/>
        <v>0</v>
      </c>
      <c r="AZ69" s="312">
        <f t="shared" si="578"/>
        <v>0</v>
      </c>
      <c r="BA69" s="312">
        <f t="shared" si="578"/>
        <v>0</v>
      </c>
      <c r="BB69" s="312">
        <f t="shared" si="578"/>
        <v>0</v>
      </c>
      <c r="BC69" s="312">
        <f t="shared" si="578"/>
        <v>0</v>
      </c>
      <c r="BD69" s="312">
        <f t="shared" si="578"/>
        <v>0</v>
      </c>
      <c r="BE69" s="312">
        <f t="shared" si="578"/>
        <v>0</v>
      </c>
      <c r="BF69" s="312">
        <f t="shared" si="578"/>
        <v>0</v>
      </c>
      <c r="BG69" s="312">
        <f t="shared" si="578"/>
        <v>0</v>
      </c>
      <c r="BH69" s="312">
        <f t="shared" si="578"/>
        <v>0</v>
      </c>
      <c r="BI69" s="312">
        <f t="shared" si="578"/>
        <v>0</v>
      </c>
      <c r="BJ69" s="312">
        <f t="shared" si="578"/>
        <v>0</v>
      </c>
      <c r="BK69" s="312">
        <f t="shared" si="578"/>
        <v>0</v>
      </c>
      <c r="BL69" s="312">
        <f t="shared" si="578"/>
        <v>0</v>
      </c>
      <c r="BM69" s="312">
        <f t="shared" si="578"/>
        <v>0</v>
      </c>
      <c r="BN69" s="312">
        <f t="shared" si="578"/>
        <v>0</v>
      </c>
      <c r="BO69" s="312">
        <f t="shared" si="578"/>
        <v>0</v>
      </c>
      <c r="BP69" s="312">
        <f t="shared" si="578"/>
        <v>0</v>
      </c>
      <c r="BQ69" s="312">
        <f t="shared" si="578"/>
        <v>0</v>
      </c>
      <c r="BR69" s="312">
        <f t="shared" si="578"/>
        <v>0</v>
      </c>
      <c r="BS69" s="312">
        <f t="shared" si="578"/>
        <v>0</v>
      </c>
      <c r="BT69" s="312">
        <f t="shared" si="578"/>
        <v>0</v>
      </c>
      <c r="BU69" s="312">
        <f t="shared" si="578"/>
        <v>0</v>
      </c>
      <c r="BV69" s="312">
        <f t="shared" si="578"/>
        <v>0</v>
      </c>
      <c r="BW69" s="312">
        <f t="shared" ref="BW69:EB69" si="579">$D69</f>
        <v>0</v>
      </c>
      <c r="BX69" s="312">
        <f t="shared" si="579"/>
        <v>0</v>
      </c>
      <c r="BY69" s="312">
        <f t="shared" si="579"/>
        <v>0</v>
      </c>
      <c r="BZ69" s="312">
        <f t="shared" si="579"/>
        <v>0</v>
      </c>
      <c r="CA69" s="312">
        <f t="shared" si="579"/>
        <v>0</v>
      </c>
      <c r="CB69" s="312">
        <f t="shared" si="579"/>
        <v>0</v>
      </c>
      <c r="CC69" s="312">
        <f t="shared" si="579"/>
        <v>0</v>
      </c>
      <c r="CD69" s="312">
        <f t="shared" si="579"/>
        <v>0</v>
      </c>
      <c r="CE69" s="312">
        <f t="shared" si="579"/>
        <v>0</v>
      </c>
      <c r="CF69" s="312">
        <f t="shared" si="579"/>
        <v>0</v>
      </c>
      <c r="CG69" s="312">
        <f t="shared" si="579"/>
        <v>0</v>
      </c>
      <c r="CH69" s="312">
        <f t="shared" si="579"/>
        <v>0</v>
      </c>
      <c r="CI69" s="312">
        <f t="shared" si="579"/>
        <v>0</v>
      </c>
      <c r="CJ69" s="312">
        <f t="shared" si="579"/>
        <v>0</v>
      </c>
      <c r="CK69" s="312">
        <f t="shared" si="579"/>
        <v>0</v>
      </c>
      <c r="CL69" s="312">
        <f t="shared" si="579"/>
        <v>0</v>
      </c>
      <c r="CM69" s="312">
        <f t="shared" si="579"/>
        <v>0</v>
      </c>
      <c r="CN69" s="312">
        <f t="shared" si="579"/>
        <v>0</v>
      </c>
      <c r="CO69" s="312">
        <f t="shared" si="579"/>
        <v>0</v>
      </c>
      <c r="CP69" s="312">
        <f t="shared" si="579"/>
        <v>0</v>
      </c>
      <c r="CQ69" s="312">
        <f t="shared" si="579"/>
        <v>0</v>
      </c>
      <c r="CR69" s="312">
        <f t="shared" si="579"/>
        <v>0</v>
      </c>
      <c r="CS69" s="312">
        <f t="shared" si="579"/>
        <v>0</v>
      </c>
      <c r="CT69" s="312">
        <f t="shared" si="579"/>
        <v>0</v>
      </c>
      <c r="CU69" s="312">
        <f t="shared" si="579"/>
        <v>0</v>
      </c>
      <c r="CV69" s="312">
        <f t="shared" si="579"/>
        <v>0</v>
      </c>
      <c r="CW69" s="312">
        <f t="shared" si="579"/>
        <v>0</v>
      </c>
      <c r="CX69" s="312">
        <f t="shared" si="579"/>
        <v>0</v>
      </c>
      <c r="CY69" s="312">
        <f t="shared" si="579"/>
        <v>0</v>
      </c>
      <c r="CZ69" s="312">
        <f t="shared" si="579"/>
        <v>0</v>
      </c>
      <c r="DA69" s="312">
        <f t="shared" si="579"/>
        <v>0</v>
      </c>
      <c r="DB69" s="312">
        <f t="shared" si="579"/>
        <v>0</v>
      </c>
      <c r="DC69" s="312">
        <f t="shared" si="579"/>
        <v>0</v>
      </c>
      <c r="DD69" s="312">
        <f t="shared" si="579"/>
        <v>0</v>
      </c>
      <c r="DE69" s="312">
        <f t="shared" si="579"/>
        <v>0</v>
      </c>
      <c r="DF69" s="312">
        <f t="shared" si="579"/>
        <v>0</v>
      </c>
      <c r="DG69" s="312">
        <f t="shared" si="579"/>
        <v>0</v>
      </c>
      <c r="DH69" s="312">
        <f t="shared" si="579"/>
        <v>0</v>
      </c>
      <c r="DI69" s="312">
        <f t="shared" si="579"/>
        <v>0</v>
      </c>
      <c r="DJ69" s="312">
        <f t="shared" si="579"/>
        <v>0</v>
      </c>
      <c r="DK69" s="312">
        <f t="shared" si="579"/>
        <v>0</v>
      </c>
      <c r="DL69" s="312">
        <f t="shared" si="579"/>
        <v>0</v>
      </c>
      <c r="DM69" s="312">
        <f t="shared" si="579"/>
        <v>0</v>
      </c>
      <c r="DN69" s="312">
        <f t="shared" si="579"/>
        <v>0</v>
      </c>
      <c r="DO69" s="312">
        <f t="shared" si="579"/>
        <v>0</v>
      </c>
      <c r="DP69" s="312">
        <f t="shared" si="579"/>
        <v>0</v>
      </c>
      <c r="DQ69" s="312">
        <f t="shared" si="579"/>
        <v>0</v>
      </c>
      <c r="DR69" s="312">
        <f t="shared" si="579"/>
        <v>0</v>
      </c>
      <c r="DS69" s="312">
        <f t="shared" si="579"/>
        <v>0</v>
      </c>
      <c r="DT69" s="312">
        <f t="shared" si="579"/>
        <v>0</v>
      </c>
      <c r="DU69" s="312">
        <f t="shared" si="579"/>
        <v>0</v>
      </c>
      <c r="DV69" s="312">
        <f t="shared" si="579"/>
        <v>0</v>
      </c>
      <c r="DW69" s="312">
        <f t="shared" si="579"/>
        <v>0</v>
      </c>
      <c r="DX69" s="312">
        <f t="shared" si="579"/>
        <v>0</v>
      </c>
      <c r="DY69" s="312">
        <f t="shared" si="579"/>
        <v>0</v>
      </c>
      <c r="DZ69" s="312">
        <f t="shared" si="579"/>
        <v>0</v>
      </c>
      <c r="EA69" s="312">
        <f t="shared" si="579"/>
        <v>0</v>
      </c>
      <c r="EB69" s="312">
        <f t="shared" si="579"/>
        <v>0</v>
      </c>
    </row>
    <row r="70" spans="2:132" outlineLevel="1" x14ac:dyDescent="0.25">
      <c r="C70" s="327" t="s">
        <v>600</v>
      </c>
      <c r="D70" s="38"/>
      <c r="E70" s="38"/>
      <c r="F70" s="38"/>
      <c r="G70" s="55" t="s">
        <v>220</v>
      </c>
      <c r="H70" s="316">
        <f t="shared" ref="H70" si="580">SUM(J70:EB70)</f>
        <v>0</v>
      </c>
      <c r="I70" s="38"/>
      <c r="J70" s="314">
        <f>J68*J69</f>
        <v>0</v>
      </c>
      <c r="K70" s="314">
        <f t="shared" ref="K70" si="581">K68*K69</f>
        <v>0</v>
      </c>
      <c r="L70" s="314">
        <f t="shared" ref="L70" si="582">L68*L69</f>
        <v>0</v>
      </c>
      <c r="M70" s="314">
        <f t="shared" ref="M70" si="583">M68*M69</f>
        <v>0</v>
      </c>
      <c r="N70" s="314">
        <f t="shared" ref="N70" si="584">N68*N69</f>
        <v>0</v>
      </c>
      <c r="O70" s="314">
        <f t="shared" ref="O70" si="585">O68*O69</f>
        <v>0</v>
      </c>
      <c r="P70" s="314">
        <f t="shared" ref="P70" si="586">P68*P69</f>
        <v>0</v>
      </c>
      <c r="Q70" s="314">
        <f t="shared" ref="Q70" si="587">Q68*Q69</f>
        <v>0</v>
      </c>
      <c r="R70" s="314">
        <f t="shared" ref="R70" si="588">R68*R69</f>
        <v>0</v>
      </c>
      <c r="S70" s="314">
        <f t="shared" ref="S70" si="589">S68*S69</f>
        <v>0</v>
      </c>
      <c r="T70" s="314">
        <f t="shared" ref="T70" si="590">T68*T69</f>
        <v>0</v>
      </c>
      <c r="U70" s="314">
        <f t="shared" ref="U70" si="591">U68*U69</f>
        <v>0</v>
      </c>
      <c r="V70" s="314">
        <f t="shared" ref="V70" si="592">V68*V69</f>
        <v>0</v>
      </c>
      <c r="W70" s="314">
        <f t="shared" ref="W70" si="593">W68*W69</f>
        <v>0</v>
      </c>
      <c r="X70" s="314">
        <f t="shared" ref="X70" si="594">X68*X69</f>
        <v>0</v>
      </c>
      <c r="Y70" s="314">
        <f t="shared" ref="Y70" si="595">Y68*Y69</f>
        <v>0</v>
      </c>
      <c r="Z70" s="314">
        <f t="shared" ref="Z70" si="596">Z68*Z69</f>
        <v>0</v>
      </c>
      <c r="AA70" s="314">
        <f t="shared" ref="AA70" si="597">AA68*AA69</f>
        <v>0</v>
      </c>
      <c r="AB70" s="314">
        <f t="shared" ref="AB70" si="598">AB68*AB69</f>
        <v>0</v>
      </c>
      <c r="AC70" s="314">
        <f t="shared" ref="AC70" si="599">AC68*AC69</f>
        <v>0</v>
      </c>
      <c r="AD70" s="314">
        <f t="shared" ref="AD70" si="600">AD68*AD69</f>
        <v>0</v>
      </c>
      <c r="AE70" s="314">
        <f t="shared" ref="AE70" si="601">AE68*AE69</f>
        <v>0</v>
      </c>
      <c r="AF70" s="314">
        <f t="shared" ref="AF70" si="602">AF68*AF69</f>
        <v>0</v>
      </c>
      <c r="AG70" s="314">
        <f t="shared" ref="AG70" si="603">AG68*AG69</f>
        <v>0</v>
      </c>
      <c r="AH70" s="314">
        <f t="shared" ref="AH70" si="604">AH68*AH69</f>
        <v>0</v>
      </c>
      <c r="AI70" s="314">
        <f t="shared" ref="AI70" si="605">AI68*AI69</f>
        <v>0</v>
      </c>
      <c r="AJ70" s="314">
        <f t="shared" ref="AJ70" si="606">AJ68*AJ69</f>
        <v>0</v>
      </c>
      <c r="AK70" s="314">
        <f t="shared" ref="AK70" si="607">AK68*AK69</f>
        <v>0</v>
      </c>
      <c r="AL70" s="314">
        <f t="shared" ref="AL70" si="608">AL68*AL69</f>
        <v>0</v>
      </c>
      <c r="AM70" s="314">
        <f t="shared" ref="AM70" si="609">AM68*AM69</f>
        <v>0</v>
      </c>
      <c r="AN70" s="314">
        <f t="shared" ref="AN70" si="610">AN68*AN69</f>
        <v>0</v>
      </c>
      <c r="AO70" s="314">
        <f t="shared" ref="AO70" si="611">AO68*AO69</f>
        <v>0</v>
      </c>
      <c r="AP70" s="314">
        <f t="shared" ref="AP70" si="612">AP68*AP69</f>
        <v>0</v>
      </c>
      <c r="AQ70" s="314">
        <f t="shared" ref="AQ70" si="613">AQ68*AQ69</f>
        <v>0</v>
      </c>
      <c r="AR70" s="314">
        <f t="shared" ref="AR70" si="614">AR68*AR69</f>
        <v>0</v>
      </c>
      <c r="AS70" s="314">
        <f t="shared" ref="AS70" si="615">AS68*AS69</f>
        <v>0</v>
      </c>
      <c r="AT70" s="314">
        <f t="shared" ref="AT70" si="616">AT68*AT69</f>
        <v>0</v>
      </c>
      <c r="AU70" s="314">
        <f t="shared" ref="AU70" si="617">AU68*AU69</f>
        <v>0</v>
      </c>
      <c r="AV70" s="314">
        <f t="shared" ref="AV70" si="618">AV68*AV69</f>
        <v>0</v>
      </c>
      <c r="AW70" s="314">
        <f t="shared" ref="AW70" si="619">AW68*AW69</f>
        <v>0</v>
      </c>
      <c r="AX70" s="314">
        <f t="shared" ref="AX70" si="620">AX68*AX69</f>
        <v>0</v>
      </c>
      <c r="AY70" s="314">
        <f t="shared" ref="AY70" si="621">AY68*AY69</f>
        <v>0</v>
      </c>
      <c r="AZ70" s="314">
        <f t="shared" ref="AZ70" si="622">AZ68*AZ69</f>
        <v>0</v>
      </c>
      <c r="BA70" s="314">
        <f t="shared" ref="BA70" si="623">BA68*BA69</f>
        <v>0</v>
      </c>
      <c r="BB70" s="314">
        <f t="shared" ref="BB70" si="624">BB68*BB69</f>
        <v>0</v>
      </c>
      <c r="BC70" s="314">
        <f t="shared" ref="BC70" si="625">BC68*BC69</f>
        <v>0</v>
      </c>
      <c r="BD70" s="314">
        <f t="shared" ref="BD70" si="626">BD68*BD69</f>
        <v>0</v>
      </c>
      <c r="BE70" s="314">
        <f t="shared" ref="BE70" si="627">BE68*BE69</f>
        <v>0</v>
      </c>
      <c r="BF70" s="314">
        <f t="shared" ref="BF70" si="628">BF68*BF69</f>
        <v>0</v>
      </c>
      <c r="BG70" s="314">
        <f t="shared" ref="BG70" si="629">BG68*BG69</f>
        <v>0</v>
      </c>
      <c r="BH70" s="314">
        <f t="shared" ref="BH70" si="630">BH68*BH69</f>
        <v>0</v>
      </c>
      <c r="BI70" s="314">
        <f t="shared" ref="BI70" si="631">BI68*BI69</f>
        <v>0</v>
      </c>
      <c r="BJ70" s="314">
        <f t="shared" ref="BJ70" si="632">BJ68*BJ69</f>
        <v>0</v>
      </c>
      <c r="BK70" s="314">
        <f t="shared" ref="BK70" si="633">BK68*BK69</f>
        <v>0</v>
      </c>
      <c r="BL70" s="314">
        <f t="shared" ref="BL70" si="634">BL68*BL69</f>
        <v>0</v>
      </c>
      <c r="BM70" s="314">
        <f t="shared" ref="BM70" si="635">BM68*BM69</f>
        <v>0</v>
      </c>
      <c r="BN70" s="314">
        <f t="shared" ref="BN70" si="636">BN68*BN69</f>
        <v>0</v>
      </c>
      <c r="BO70" s="314">
        <f t="shared" ref="BO70" si="637">BO68*BO69</f>
        <v>0</v>
      </c>
      <c r="BP70" s="314">
        <f t="shared" ref="BP70" si="638">BP68*BP69</f>
        <v>0</v>
      </c>
      <c r="BQ70" s="314">
        <f t="shared" ref="BQ70" si="639">BQ68*BQ69</f>
        <v>0</v>
      </c>
      <c r="BR70" s="314">
        <f t="shared" ref="BR70" si="640">BR68*BR69</f>
        <v>0</v>
      </c>
      <c r="BS70" s="314">
        <f t="shared" ref="BS70" si="641">BS68*BS69</f>
        <v>0</v>
      </c>
      <c r="BT70" s="314">
        <f t="shared" ref="BT70" si="642">BT68*BT69</f>
        <v>0</v>
      </c>
      <c r="BU70" s="314">
        <f t="shared" ref="BU70" si="643">BU68*BU69</f>
        <v>0</v>
      </c>
      <c r="BV70" s="314">
        <f t="shared" ref="BV70" si="644">BV68*BV69</f>
        <v>0</v>
      </c>
      <c r="BW70" s="314">
        <f t="shared" ref="BW70" si="645">BW68*BW69</f>
        <v>0</v>
      </c>
      <c r="BX70" s="314">
        <f t="shared" ref="BX70" si="646">BX68*BX69</f>
        <v>0</v>
      </c>
      <c r="BY70" s="314">
        <f t="shared" ref="BY70" si="647">BY68*BY69</f>
        <v>0</v>
      </c>
      <c r="BZ70" s="314">
        <f t="shared" ref="BZ70" si="648">BZ68*BZ69</f>
        <v>0</v>
      </c>
      <c r="CA70" s="314">
        <f t="shared" ref="CA70" si="649">CA68*CA69</f>
        <v>0</v>
      </c>
      <c r="CB70" s="314">
        <f t="shared" ref="CB70" si="650">CB68*CB69</f>
        <v>0</v>
      </c>
      <c r="CC70" s="314">
        <f t="shared" ref="CC70" si="651">CC68*CC69</f>
        <v>0</v>
      </c>
      <c r="CD70" s="314">
        <f t="shared" ref="CD70" si="652">CD68*CD69</f>
        <v>0</v>
      </c>
      <c r="CE70" s="314">
        <f t="shared" ref="CE70" si="653">CE68*CE69</f>
        <v>0</v>
      </c>
      <c r="CF70" s="314">
        <f t="shared" ref="CF70" si="654">CF68*CF69</f>
        <v>0</v>
      </c>
      <c r="CG70" s="314">
        <f t="shared" ref="CG70" si="655">CG68*CG69</f>
        <v>0</v>
      </c>
      <c r="CH70" s="314">
        <f t="shared" ref="CH70" si="656">CH68*CH69</f>
        <v>0</v>
      </c>
      <c r="CI70" s="314">
        <f t="shared" ref="CI70" si="657">CI68*CI69</f>
        <v>0</v>
      </c>
      <c r="CJ70" s="314">
        <f t="shared" ref="CJ70" si="658">CJ68*CJ69</f>
        <v>0</v>
      </c>
      <c r="CK70" s="314">
        <f t="shared" ref="CK70" si="659">CK68*CK69</f>
        <v>0</v>
      </c>
      <c r="CL70" s="314">
        <f t="shared" ref="CL70" si="660">CL68*CL69</f>
        <v>0</v>
      </c>
      <c r="CM70" s="314">
        <f t="shared" ref="CM70" si="661">CM68*CM69</f>
        <v>0</v>
      </c>
      <c r="CN70" s="314">
        <f t="shared" ref="CN70" si="662">CN68*CN69</f>
        <v>0</v>
      </c>
      <c r="CO70" s="314">
        <f t="shared" ref="CO70" si="663">CO68*CO69</f>
        <v>0</v>
      </c>
      <c r="CP70" s="314">
        <f t="shared" ref="CP70" si="664">CP68*CP69</f>
        <v>0</v>
      </c>
      <c r="CQ70" s="314">
        <f t="shared" ref="CQ70" si="665">CQ68*CQ69</f>
        <v>0</v>
      </c>
      <c r="CR70" s="314">
        <f t="shared" ref="CR70" si="666">CR68*CR69</f>
        <v>0</v>
      </c>
      <c r="CS70" s="314">
        <f t="shared" ref="CS70" si="667">CS68*CS69</f>
        <v>0</v>
      </c>
      <c r="CT70" s="314">
        <f t="shared" ref="CT70" si="668">CT68*CT69</f>
        <v>0</v>
      </c>
      <c r="CU70" s="314">
        <f t="shared" ref="CU70" si="669">CU68*CU69</f>
        <v>0</v>
      </c>
      <c r="CV70" s="314">
        <f t="shared" ref="CV70" si="670">CV68*CV69</f>
        <v>0</v>
      </c>
      <c r="CW70" s="314">
        <f t="shared" ref="CW70" si="671">CW68*CW69</f>
        <v>0</v>
      </c>
      <c r="CX70" s="314">
        <f t="shared" ref="CX70" si="672">CX68*CX69</f>
        <v>0</v>
      </c>
      <c r="CY70" s="314">
        <f t="shared" ref="CY70" si="673">CY68*CY69</f>
        <v>0</v>
      </c>
      <c r="CZ70" s="314">
        <f t="shared" ref="CZ70" si="674">CZ68*CZ69</f>
        <v>0</v>
      </c>
      <c r="DA70" s="314">
        <f t="shared" ref="DA70" si="675">DA68*DA69</f>
        <v>0</v>
      </c>
      <c r="DB70" s="314">
        <f t="shared" ref="DB70" si="676">DB68*DB69</f>
        <v>0</v>
      </c>
      <c r="DC70" s="314">
        <f t="shared" ref="DC70" si="677">DC68*DC69</f>
        <v>0</v>
      </c>
      <c r="DD70" s="314">
        <f t="shared" ref="DD70" si="678">DD68*DD69</f>
        <v>0</v>
      </c>
      <c r="DE70" s="314">
        <f t="shared" ref="DE70" si="679">DE68*DE69</f>
        <v>0</v>
      </c>
      <c r="DF70" s="314">
        <f t="shared" ref="DF70" si="680">DF68*DF69</f>
        <v>0</v>
      </c>
      <c r="DG70" s="314">
        <f t="shared" ref="DG70" si="681">DG68*DG69</f>
        <v>0</v>
      </c>
      <c r="DH70" s="314">
        <f t="shared" ref="DH70" si="682">DH68*DH69</f>
        <v>0</v>
      </c>
      <c r="DI70" s="314">
        <f t="shared" ref="DI70" si="683">DI68*DI69</f>
        <v>0</v>
      </c>
      <c r="DJ70" s="314">
        <f t="shared" ref="DJ70" si="684">DJ68*DJ69</f>
        <v>0</v>
      </c>
      <c r="DK70" s="314">
        <f t="shared" ref="DK70" si="685">DK68*DK69</f>
        <v>0</v>
      </c>
      <c r="DL70" s="314">
        <f t="shared" ref="DL70" si="686">DL68*DL69</f>
        <v>0</v>
      </c>
      <c r="DM70" s="314">
        <f t="shared" ref="DM70" si="687">DM68*DM69</f>
        <v>0</v>
      </c>
      <c r="DN70" s="314">
        <f t="shared" ref="DN70" si="688">DN68*DN69</f>
        <v>0</v>
      </c>
      <c r="DO70" s="314">
        <f t="shared" ref="DO70" si="689">DO68*DO69</f>
        <v>0</v>
      </c>
      <c r="DP70" s="314">
        <f t="shared" ref="DP70" si="690">DP68*DP69</f>
        <v>0</v>
      </c>
      <c r="DQ70" s="314">
        <f t="shared" ref="DQ70" si="691">DQ68*DQ69</f>
        <v>0</v>
      </c>
      <c r="DR70" s="314">
        <f t="shared" ref="DR70" si="692">DR68*DR69</f>
        <v>0</v>
      </c>
      <c r="DS70" s="314">
        <f t="shared" ref="DS70" si="693">DS68*DS69</f>
        <v>0</v>
      </c>
      <c r="DT70" s="314">
        <f t="shared" ref="DT70" si="694">DT68*DT69</f>
        <v>0</v>
      </c>
      <c r="DU70" s="314">
        <f t="shared" ref="DU70" si="695">DU68*DU69</f>
        <v>0</v>
      </c>
      <c r="DV70" s="314">
        <f t="shared" ref="DV70" si="696">DV68*DV69</f>
        <v>0</v>
      </c>
      <c r="DW70" s="314">
        <f t="shared" ref="DW70" si="697">DW68*DW69</f>
        <v>0</v>
      </c>
      <c r="DX70" s="314">
        <f t="shared" ref="DX70" si="698">DX68*DX69</f>
        <v>0</v>
      </c>
      <c r="DY70" s="314">
        <f t="shared" ref="DY70" si="699">DY68*DY69</f>
        <v>0</v>
      </c>
      <c r="DZ70" s="314">
        <f t="shared" ref="DZ70" si="700">DZ68*DZ69</f>
        <v>0</v>
      </c>
      <c r="EA70" s="314">
        <f t="shared" ref="EA70" si="701">EA68*EA69</f>
        <v>0</v>
      </c>
      <c r="EB70" s="314">
        <f t="shared" ref="EB70" si="702">EB68*EB69</f>
        <v>0</v>
      </c>
    </row>
    <row r="71" spans="2:132" outlineLevel="1" x14ac:dyDescent="0.25">
      <c r="C71" s="324" t="s">
        <v>417</v>
      </c>
      <c r="D71" s="34"/>
      <c r="E71" s="34"/>
      <c r="F71" s="34"/>
      <c r="G71" s="67" t="s">
        <v>215</v>
      </c>
      <c r="H71" s="34"/>
      <c r="I71" s="34"/>
      <c r="J71" s="126">
        <f>J$13</f>
        <v>1</v>
      </c>
      <c r="K71" s="126">
        <f t="shared" ref="K71:BV71" si="703">K$13</f>
        <v>1.0026792493128671</v>
      </c>
      <c r="L71" s="126">
        <f t="shared" si="703"/>
        <v>1.0056539350998608</v>
      </c>
      <c r="M71" s="126">
        <f t="shared" si="703"/>
        <v>1.0085410656939733</v>
      </c>
      <c r="N71" s="126">
        <f t="shared" si="703"/>
        <v>1.0114364849476103</v>
      </c>
      <c r="O71" s="126">
        <f t="shared" si="703"/>
        <v>1.0143402166566737</v>
      </c>
      <c r="P71" s="126">
        <f t="shared" si="703"/>
        <v>1.0172522846853813</v>
      </c>
      <c r="Q71" s="126">
        <f t="shared" si="703"/>
        <v>1.0201727129664624</v>
      </c>
      <c r="R71" s="126">
        <f t="shared" si="703"/>
        <v>1.0231015255013547</v>
      </c>
      <c r="S71" s="126">
        <f t="shared" si="703"/>
        <v>1.0260387463604019</v>
      </c>
      <c r="T71" s="126">
        <f t="shared" si="703"/>
        <v>1.028984399683051</v>
      </c>
      <c r="U71" s="126">
        <f t="shared" si="703"/>
        <v>1.0319385096780509</v>
      </c>
      <c r="V71" s="126">
        <f t="shared" si="703"/>
        <v>1.0349011006236515</v>
      </c>
      <c r="W71" s="126">
        <f t="shared" si="703"/>
        <v>1.0377730230388176</v>
      </c>
      <c r="X71" s="126">
        <f t="shared" si="703"/>
        <v>1.0408518228283561</v>
      </c>
      <c r="Y71" s="126">
        <f t="shared" si="703"/>
        <v>1.0438400029932626</v>
      </c>
      <c r="Z71" s="126">
        <f t="shared" si="703"/>
        <v>1.046836761920777</v>
      </c>
      <c r="AA71" s="126">
        <f t="shared" si="703"/>
        <v>1.0498421242396576</v>
      </c>
      <c r="AB71" s="126">
        <f t="shared" si="703"/>
        <v>1.05285611464937</v>
      </c>
      <c r="AC71" s="126">
        <f t="shared" si="703"/>
        <v>1.0558787579202888</v>
      </c>
      <c r="AD71" s="126">
        <f t="shared" si="703"/>
        <v>1.0589100788939025</v>
      </c>
      <c r="AE71" s="126">
        <f t="shared" si="703"/>
        <v>1.0619501024830165</v>
      </c>
      <c r="AF71" s="126">
        <f t="shared" si="703"/>
        <v>1.0649988536719583</v>
      </c>
      <c r="AG71" s="126">
        <f t="shared" si="703"/>
        <v>1.0680563575167832</v>
      </c>
      <c r="AH71" s="126">
        <f t="shared" si="703"/>
        <v>1.0711226391454798</v>
      </c>
      <c r="AI71" s="126">
        <f t="shared" si="703"/>
        <v>1.0739924437404067</v>
      </c>
      <c r="AJ71" s="126">
        <f t="shared" si="703"/>
        <v>1.0771786970311998</v>
      </c>
      <c r="AK71" s="126">
        <f t="shared" si="703"/>
        <v>1.0802711679727233</v>
      </c>
      <c r="AL71" s="126">
        <f t="shared" si="703"/>
        <v>1.0833725170851116</v>
      </c>
      <c r="AM71" s="126">
        <f t="shared" si="703"/>
        <v>1.0864827698566941</v>
      </c>
      <c r="AN71" s="126">
        <f t="shared" si="703"/>
        <v>1.0896019518489746</v>
      </c>
      <c r="AO71" s="126">
        <f t="shared" si="703"/>
        <v>1.0927300886968412</v>
      </c>
      <c r="AP71" s="126">
        <f t="shared" si="703"/>
        <v>1.0958672061087775</v>
      </c>
      <c r="AQ71" s="126">
        <f t="shared" si="703"/>
        <v>1.0990133298670732</v>
      </c>
      <c r="AR71" s="126">
        <f t="shared" si="703"/>
        <v>1.1021684858280367</v>
      </c>
      <c r="AS71" s="126">
        <f t="shared" si="703"/>
        <v>1.1053326999222071</v>
      </c>
      <c r="AT71" s="126">
        <f t="shared" si="703"/>
        <v>1.1085059981545673</v>
      </c>
      <c r="AU71" s="126">
        <f t="shared" si="703"/>
        <v>1.111475962088432</v>
      </c>
      <c r="AV71" s="126">
        <f t="shared" si="703"/>
        <v>1.1147734191259395</v>
      </c>
      <c r="AW71" s="126">
        <f t="shared" si="703"/>
        <v>1.1179738207069689</v>
      </c>
      <c r="AX71" s="126">
        <f t="shared" si="703"/>
        <v>1.1211834103167977</v>
      </c>
      <c r="AY71" s="126">
        <f t="shared" si="703"/>
        <v>1.1244022143333261</v>
      </c>
      <c r="AZ71" s="126">
        <f t="shared" si="703"/>
        <v>1.1276302592101826</v>
      </c>
      <c r="BA71" s="126">
        <f t="shared" si="703"/>
        <v>1.1308675714769412</v>
      </c>
      <c r="BB71" s="126">
        <f t="shared" si="703"/>
        <v>1.1341141777393395</v>
      </c>
      <c r="BC71" s="126">
        <f t="shared" si="703"/>
        <v>1.1373701046794982</v>
      </c>
      <c r="BD71" s="126">
        <f t="shared" si="703"/>
        <v>1.1406353790561385</v>
      </c>
      <c r="BE71" s="126">
        <f t="shared" si="703"/>
        <v>1.1439100277048042</v>
      </c>
      <c r="BF71" s="126">
        <f t="shared" si="703"/>
        <v>1.1471940775380809</v>
      </c>
      <c r="BG71" s="126">
        <f t="shared" si="703"/>
        <v>1.15026769648205</v>
      </c>
      <c r="BH71" s="126">
        <f t="shared" si="703"/>
        <v>1.1536802383994258</v>
      </c>
      <c r="BI71" s="126">
        <f t="shared" si="703"/>
        <v>1.1569923375180708</v>
      </c>
      <c r="BJ71" s="126">
        <f t="shared" si="703"/>
        <v>1.1603139453378331</v>
      </c>
      <c r="BK71" s="126">
        <f t="shared" si="703"/>
        <v>1.1636450891572303</v>
      </c>
      <c r="BL71" s="126">
        <f t="shared" si="703"/>
        <v>1.1669857963531516</v>
      </c>
      <c r="BM71" s="126">
        <f t="shared" si="703"/>
        <v>1.1703360943810825</v>
      </c>
      <c r="BN71" s="126">
        <f t="shared" si="703"/>
        <v>1.1736960107753303</v>
      </c>
      <c r="BO71" s="126">
        <f t="shared" si="703"/>
        <v>1.1770655731492505</v>
      </c>
      <c r="BP71" s="126">
        <f t="shared" si="703"/>
        <v>1.180444809195474</v>
      </c>
      <c r="BQ71" s="126">
        <f t="shared" si="703"/>
        <v>1.1838337466861339</v>
      </c>
      <c r="BR71" s="126">
        <f t="shared" si="703"/>
        <v>1.1872324134730949</v>
      </c>
      <c r="BS71" s="126">
        <f t="shared" si="703"/>
        <v>1.1905270658589224</v>
      </c>
      <c r="BT71" s="126">
        <f t="shared" si="703"/>
        <v>1.1940590467434065</v>
      </c>
      <c r="BU71" s="126">
        <f t="shared" si="703"/>
        <v>1.1974870693312041</v>
      </c>
      <c r="BV71" s="126">
        <f t="shared" si="703"/>
        <v>1.2009249334246579</v>
      </c>
      <c r="BW71" s="126">
        <f t="shared" ref="BW71:EB71" si="704">BW$13</f>
        <v>1.204372667277734</v>
      </c>
      <c r="BX71" s="126">
        <f t="shared" si="704"/>
        <v>1.2078302992255125</v>
      </c>
      <c r="BY71" s="126">
        <f t="shared" si="704"/>
        <v>1.2112978576844211</v>
      </c>
      <c r="BZ71" s="126">
        <f t="shared" si="704"/>
        <v>1.2147753711524676</v>
      </c>
      <c r="CA71" s="126">
        <f t="shared" si="704"/>
        <v>1.2182628682094752</v>
      </c>
      <c r="CB71" s="126">
        <f t="shared" si="704"/>
        <v>1.2217603775173165</v>
      </c>
      <c r="CC71" s="126">
        <f t="shared" si="704"/>
        <v>1.2252679278201495</v>
      </c>
      <c r="CD71" s="126">
        <f t="shared" si="704"/>
        <v>1.2287855479446541</v>
      </c>
      <c r="CE71" s="126">
        <f t="shared" si="704"/>
        <v>1.232077770779646</v>
      </c>
      <c r="CF71" s="126">
        <f t="shared" si="704"/>
        <v>1.23573302168438</v>
      </c>
      <c r="CG71" s="126">
        <f t="shared" si="704"/>
        <v>1.2392806860334544</v>
      </c>
      <c r="CH71" s="126">
        <f t="shared" si="704"/>
        <v>1.2428385353675644</v>
      </c>
      <c r="CI71" s="126">
        <f t="shared" si="704"/>
        <v>1.2464065989267703</v>
      </c>
      <c r="CJ71" s="126">
        <f t="shared" si="704"/>
        <v>1.2499849060350778</v>
      </c>
      <c r="CK71" s="126">
        <f t="shared" si="704"/>
        <v>1.2535734861006791</v>
      </c>
      <c r="CL71" s="126">
        <f t="shared" si="704"/>
        <v>1.257172368616194</v>
      </c>
      <c r="CM71" s="126">
        <f t="shared" si="704"/>
        <v>1.2607815831589126</v>
      </c>
      <c r="CN71" s="126">
        <f t="shared" si="704"/>
        <v>1.2644011593910389</v>
      </c>
      <c r="CO71" s="126">
        <f t="shared" si="704"/>
        <v>1.2680311270599336</v>
      </c>
      <c r="CP71" s="126">
        <f t="shared" si="704"/>
        <v>1.2716715159983594</v>
      </c>
      <c r="CQ71" s="126">
        <f t="shared" si="704"/>
        <v>1.2750786410337906</v>
      </c>
      <c r="CR71" s="126">
        <f t="shared" si="704"/>
        <v>1.2788614642181557</v>
      </c>
      <c r="CS71" s="126">
        <f t="shared" si="704"/>
        <v>1.2825329459576562</v>
      </c>
      <c r="CT71" s="126">
        <f t="shared" si="704"/>
        <v>1.2862149681493797</v>
      </c>
      <c r="CU71" s="126">
        <f t="shared" si="704"/>
        <v>1.289907561053897</v>
      </c>
      <c r="CV71" s="126">
        <f t="shared" si="704"/>
        <v>1.293610755018654</v>
      </c>
      <c r="CW71" s="126">
        <f t="shared" si="704"/>
        <v>1.2973245804782207</v>
      </c>
      <c r="CX71" s="126">
        <f t="shared" si="704"/>
        <v>1.3010490679545423</v>
      </c>
      <c r="CY71" s="126">
        <f t="shared" si="704"/>
        <v>1.304784248057189</v>
      </c>
      <c r="CZ71" s="126">
        <f t="shared" si="704"/>
        <v>1.3085301514836076</v>
      </c>
      <c r="DA71" s="126">
        <f t="shared" si="704"/>
        <v>1.3122868090193751</v>
      </c>
      <c r="DB71" s="126">
        <f t="shared" si="704"/>
        <v>1.3160542515384499</v>
      </c>
      <c r="DC71" s="126">
        <f t="shared" si="704"/>
        <v>1.3195802889875801</v>
      </c>
      <c r="DD71" s="126">
        <f t="shared" si="704"/>
        <v>1.323495136864544</v>
      </c>
      <c r="DE71" s="126">
        <f t="shared" si="704"/>
        <v>1.3272947573576725</v>
      </c>
      <c r="DF71" s="126">
        <f t="shared" si="704"/>
        <v>1.3311052861764079</v>
      </c>
      <c r="DG71" s="126">
        <f t="shared" si="704"/>
        <v>1.3349267546374479</v>
      </c>
      <c r="DH71" s="126">
        <f t="shared" si="704"/>
        <v>1.3387591941473977</v>
      </c>
      <c r="DI71" s="126">
        <f t="shared" si="704"/>
        <v>1.3426026362030277</v>
      </c>
      <c r="DJ71" s="126">
        <f t="shared" si="704"/>
        <v>1.3464571123915319</v>
      </c>
      <c r="DK71" s="126">
        <f t="shared" si="704"/>
        <v>1.3503226543907885</v>
      </c>
      <c r="DL71" s="126">
        <f t="shared" si="704"/>
        <v>1.3541992939696192</v>
      </c>
      <c r="DM71" s="126">
        <f t="shared" si="704"/>
        <v>1.358087062988051</v>
      </c>
      <c r="DN71" s="126">
        <f t="shared" si="704"/>
        <v>1.361985993397578</v>
      </c>
      <c r="DO71" s="126">
        <f t="shared" si="704"/>
        <v>1.3657655991021458</v>
      </c>
      <c r="DP71" s="126">
        <f t="shared" si="704"/>
        <v>1.3698174666548035</v>
      </c>
      <c r="DQ71" s="126">
        <f t="shared" si="704"/>
        <v>1.3737500738651915</v>
      </c>
      <c r="DR71" s="126">
        <f t="shared" si="704"/>
        <v>1.3776939711925826</v>
      </c>
      <c r="DS71" s="126">
        <f t="shared" si="704"/>
        <v>1.381649191049759</v>
      </c>
      <c r="DT71" s="126">
        <f t="shared" si="704"/>
        <v>1.385615765942557</v>
      </c>
      <c r="DU71" s="126">
        <f t="shared" si="704"/>
        <v>1.3895937284701338</v>
      </c>
      <c r="DV71" s="126">
        <f t="shared" si="704"/>
        <v>1.3935831113252357</v>
      </c>
      <c r="DW71" s="126">
        <f t="shared" si="704"/>
        <v>1.3975839472944662</v>
      </c>
      <c r="DX71" s="126">
        <f t="shared" si="704"/>
        <v>1.401596269258556</v>
      </c>
      <c r="DY71" s="126">
        <f t="shared" si="704"/>
        <v>1.4056201101926329</v>
      </c>
      <c r="DZ71" s="126">
        <f t="shared" si="704"/>
        <v>1.4096555031664932</v>
      </c>
      <c r="EA71" s="126">
        <f t="shared" si="704"/>
        <v>1.4134323217047313</v>
      </c>
      <c r="EB71" s="126">
        <f t="shared" si="704"/>
        <v>1.4176256038945581</v>
      </c>
    </row>
    <row r="72" spans="2:132" outlineLevel="1" x14ac:dyDescent="0.25">
      <c r="C72" s="321" t="s">
        <v>531</v>
      </c>
      <c r="D72" s="38"/>
      <c r="E72" s="38"/>
      <c r="F72" s="38"/>
      <c r="G72" s="52" t="s">
        <v>220</v>
      </c>
      <c r="H72" s="46">
        <f t="shared" ref="H72" si="705">SUM(J72:EB72)</f>
        <v>0</v>
      </c>
      <c r="I72" s="38"/>
      <c r="J72" s="82">
        <f>J70*J71</f>
        <v>0</v>
      </c>
      <c r="K72" s="82">
        <f t="shared" ref="K72" si="706">K70*K71</f>
        <v>0</v>
      </c>
      <c r="L72" s="82">
        <f t="shared" ref="L72" si="707">L70*L71</f>
        <v>0</v>
      </c>
      <c r="M72" s="82">
        <f t="shared" ref="M72" si="708">M70*M71</f>
        <v>0</v>
      </c>
      <c r="N72" s="82">
        <f t="shared" ref="N72" si="709">N70*N71</f>
        <v>0</v>
      </c>
      <c r="O72" s="82">
        <f t="shared" ref="O72" si="710">O70*O71</f>
        <v>0</v>
      </c>
      <c r="P72" s="82">
        <f t="shared" ref="P72" si="711">P70*P71</f>
        <v>0</v>
      </c>
      <c r="Q72" s="82">
        <f t="shared" ref="Q72" si="712">Q70*Q71</f>
        <v>0</v>
      </c>
      <c r="R72" s="82">
        <f t="shared" ref="R72" si="713">R70*R71</f>
        <v>0</v>
      </c>
      <c r="S72" s="82">
        <f t="shared" ref="S72" si="714">S70*S71</f>
        <v>0</v>
      </c>
      <c r="T72" s="82">
        <f t="shared" ref="T72" si="715">T70*T71</f>
        <v>0</v>
      </c>
      <c r="U72" s="82">
        <f t="shared" ref="U72" si="716">U70*U71</f>
        <v>0</v>
      </c>
      <c r="V72" s="82">
        <f t="shared" ref="V72" si="717">V70*V71</f>
        <v>0</v>
      </c>
      <c r="W72" s="82">
        <f t="shared" ref="W72" si="718">W70*W71</f>
        <v>0</v>
      </c>
      <c r="X72" s="82">
        <f t="shared" ref="X72" si="719">X70*X71</f>
        <v>0</v>
      </c>
      <c r="Y72" s="82">
        <f t="shared" ref="Y72" si="720">Y70*Y71</f>
        <v>0</v>
      </c>
      <c r="Z72" s="82">
        <f t="shared" ref="Z72" si="721">Z70*Z71</f>
        <v>0</v>
      </c>
      <c r="AA72" s="82">
        <f t="shared" ref="AA72" si="722">AA70*AA71</f>
        <v>0</v>
      </c>
      <c r="AB72" s="82">
        <f t="shared" ref="AB72" si="723">AB70*AB71</f>
        <v>0</v>
      </c>
      <c r="AC72" s="82">
        <f t="shared" ref="AC72" si="724">AC70*AC71</f>
        <v>0</v>
      </c>
      <c r="AD72" s="82">
        <f t="shared" ref="AD72" si="725">AD70*AD71</f>
        <v>0</v>
      </c>
      <c r="AE72" s="82">
        <f t="shared" ref="AE72" si="726">AE70*AE71</f>
        <v>0</v>
      </c>
      <c r="AF72" s="82">
        <f t="shared" ref="AF72" si="727">AF70*AF71</f>
        <v>0</v>
      </c>
      <c r="AG72" s="82">
        <f t="shared" ref="AG72" si="728">AG70*AG71</f>
        <v>0</v>
      </c>
      <c r="AH72" s="82">
        <f t="shared" ref="AH72" si="729">AH70*AH71</f>
        <v>0</v>
      </c>
      <c r="AI72" s="82">
        <f t="shared" ref="AI72" si="730">AI70*AI71</f>
        <v>0</v>
      </c>
      <c r="AJ72" s="82">
        <f t="shared" ref="AJ72" si="731">AJ70*AJ71</f>
        <v>0</v>
      </c>
      <c r="AK72" s="82">
        <f t="shared" ref="AK72" si="732">AK70*AK71</f>
        <v>0</v>
      </c>
      <c r="AL72" s="82">
        <f t="shared" ref="AL72" si="733">AL70*AL71</f>
        <v>0</v>
      </c>
      <c r="AM72" s="82">
        <f t="shared" ref="AM72" si="734">AM70*AM71</f>
        <v>0</v>
      </c>
      <c r="AN72" s="82">
        <f t="shared" ref="AN72" si="735">AN70*AN71</f>
        <v>0</v>
      </c>
      <c r="AO72" s="82">
        <f t="shared" ref="AO72" si="736">AO70*AO71</f>
        <v>0</v>
      </c>
      <c r="AP72" s="82">
        <f t="shared" ref="AP72" si="737">AP70*AP71</f>
        <v>0</v>
      </c>
      <c r="AQ72" s="82">
        <f t="shared" ref="AQ72" si="738">AQ70*AQ71</f>
        <v>0</v>
      </c>
      <c r="AR72" s="82">
        <f t="shared" ref="AR72" si="739">AR70*AR71</f>
        <v>0</v>
      </c>
      <c r="AS72" s="82">
        <f t="shared" ref="AS72" si="740">AS70*AS71</f>
        <v>0</v>
      </c>
      <c r="AT72" s="82">
        <f t="shared" ref="AT72" si="741">AT70*AT71</f>
        <v>0</v>
      </c>
      <c r="AU72" s="82">
        <f t="shared" ref="AU72" si="742">AU70*AU71</f>
        <v>0</v>
      </c>
      <c r="AV72" s="82">
        <f t="shared" ref="AV72" si="743">AV70*AV71</f>
        <v>0</v>
      </c>
      <c r="AW72" s="82">
        <f t="shared" ref="AW72" si="744">AW70*AW71</f>
        <v>0</v>
      </c>
      <c r="AX72" s="82">
        <f t="shared" ref="AX72" si="745">AX70*AX71</f>
        <v>0</v>
      </c>
      <c r="AY72" s="82">
        <f t="shared" ref="AY72" si="746">AY70*AY71</f>
        <v>0</v>
      </c>
      <c r="AZ72" s="82">
        <f t="shared" ref="AZ72" si="747">AZ70*AZ71</f>
        <v>0</v>
      </c>
      <c r="BA72" s="82">
        <f t="shared" ref="BA72" si="748">BA70*BA71</f>
        <v>0</v>
      </c>
      <c r="BB72" s="82">
        <f t="shared" ref="BB72" si="749">BB70*BB71</f>
        <v>0</v>
      </c>
      <c r="BC72" s="82">
        <f t="shared" ref="BC72" si="750">BC70*BC71</f>
        <v>0</v>
      </c>
      <c r="BD72" s="82">
        <f t="shared" ref="BD72" si="751">BD70*BD71</f>
        <v>0</v>
      </c>
      <c r="BE72" s="82">
        <f t="shared" ref="BE72" si="752">BE70*BE71</f>
        <v>0</v>
      </c>
      <c r="BF72" s="82">
        <f t="shared" ref="BF72" si="753">BF70*BF71</f>
        <v>0</v>
      </c>
      <c r="BG72" s="82">
        <f t="shared" ref="BG72" si="754">BG70*BG71</f>
        <v>0</v>
      </c>
      <c r="BH72" s="82">
        <f t="shared" ref="BH72" si="755">BH70*BH71</f>
        <v>0</v>
      </c>
      <c r="BI72" s="82">
        <f t="shared" ref="BI72" si="756">BI70*BI71</f>
        <v>0</v>
      </c>
      <c r="BJ72" s="82">
        <f t="shared" ref="BJ72" si="757">BJ70*BJ71</f>
        <v>0</v>
      </c>
      <c r="BK72" s="82">
        <f t="shared" ref="BK72" si="758">BK70*BK71</f>
        <v>0</v>
      </c>
      <c r="BL72" s="82">
        <f t="shared" ref="BL72" si="759">BL70*BL71</f>
        <v>0</v>
      </c>
      <c r="BM72" s="82">
        <f t="shared" ref="BM72" si="760">BM70*BM71</f>
        <v>0</v>
      </c>
      <c r="BN72" s="82">
        <f t="shared" ref="BN72" si="761">BN70*BN71</f>
        <v>0</v>
      </c>
      <c r="BO72" s="82">
        <f t="shared" ref="BO72" si="762">BO70*BO71</f>
        <v>0</v>
      </c>
      <c r="BP72" s="82">
        <f t="shared" ref="BP72" si="763">BP70*BP71</f>
        <v>0</v>
      </c>
      <c r="BQ72" s="82">
        <f t="shared" ref="BQ72" si="764">BQ70*BQ71</f>
        <v>0</v>
      </c>
      <c r="BR72" s="82">
        <f t="shared" ref="BR72" si="765">BR70*BR71</f>
        <v>0</v>
      </c>
      <c r="BS72" s="82">
        <f t="shared" ref="BS72" si="766">BS70*BS71</f>
        <v>0</v>
      </c>
      <c r="BT72" s="82">
        <f t="shared" ref="BT72" si="767">BT70*BT71</f>
        <v>0</v>
      </c>
      <c r="BU72" s="82">
        <f t="shared" ref="BU72" si="768">BU70*BU71</f>
        <v>0</v>
      </c>
      <c r="BV72" s="82">
        <f t="shared" ref="BV72" si="769">BV70*BV71</f>
        <v>0</v>
      </c>
      <c r="BW72" s="82">
        <f t="shared" ref="BW72" si="770">BW70*BW71</f>
        <v>0</v>
      </c>
      <c r="BX72" s="82">
        <f t="shared" ref="BX72" si="771">BX70*BX71</f>
        <v>0</v>
      </c>
      <c r="BY72" s="82">
        <f t="shared" ref="BY72" si="772">BY70*BY71</f>
        <v>0</v>
      </c>
      <c r="BZ72" s="82">
        <f t="shared" ref="BZ72" si="773">BZ70*BZ71</f>
        <v>0</v>
      </c>
      <c r="CA72" s="82">
        <f t="shared" ref="CA72" si="774">CA70*CA71</f>
        <v>0</v>
      </c>
      <c r="CB72" s="82">
        <f t="shared" ref="CB72" si="775">CB70*CB71</f>
        <v>0</v>
      </c>
      <c r="CC72" s="82">
        <f t="shared" ref="CC72" si="776">CC70*CC71</f>
        <v>0</v>
      </c>
      <c r="CD72" s="82">
        <f t="shared" ref="CD72" si="777">CD70*CD71</f>
        <v>0</v>
      </c>
      <c r="CE72" s="82">
        <f t="shared" ref="CE72" si="778">CE70*CE71</f>
        <v>0</v>
      </c>
      <c r="CF72" s="82">
        <f t="shared" ref="CF72" si="779">CF70*CF71</f>
        <v>0</v>
      </c>
      <c r="CG72" s="82">
        <f t="shared" ref="CG72" si="780">CG70*CG71</f>
        <v>0</v>
      </c>
      <c r="CH72" s="82">
        <f t="shared" ref="CH72" si="781">CH70*CH71</f>
        <v>0</v>
      </c>
      <c r="CI72" s="82">
        <f t="shared" ref="CI72" si="782">CI70*CI71</f>
        <v>0</v>
      </c>
      <c r="CJ72" s="82">
        <f t="shared" ref="CJ72" si="783">CJ70*CJ71</f>
        <v>0</v>
      </c>
      <c r="CK72" s="82">
        <f t="shared" ref="CK72" si="784">CK70*CK71</f>
        <v>0</v>
      </c>
      <c r="CL72" s="82">
        <f t="shared" ref="CL72" si="785">CL70*CL71</f>
        <v>0</v>
      </c>
      <c r="CM72" s="82">
        <f t="shared" ref="CM72" si="786">CM70*CM71</f>
        <v>0</v>
      </c>
      <c r="CN72" s="82">
        <f t="shared" ref="CN72" si="787">CN70*CN71</f>
        <v>0</v>
      </c>
      <c r="CO72" s="82">
        <f t="shared" ref="CO72" si="788">CO70*CO71</f>
        <v>0</v>
      </c>
      <c r="CP72" s="82">
        <f t="shared" ref="CP72" si="789">CP70*CP71</f>
        <v>0</v>
      </c>
      <c r="CQ72" s="82">
        <f t="shared" ref="CQ72" si="790">CQ70*CQ71</f>
        <v>0</v>
      </c>
      <c r="CR72" s="82">
        <f t="shared" ref="CR72" si="791">CR70*CR71</f>
        <v>0</v>
      </c>
      <c r="CS72" s="82">
        <f t="shared" ref="CS72" si="792">CS70*CS71</f>
        <v>0</v>
      </c>
      <c r="CT72" s="82">
        <f t="shared" ref="CT72" si="793">CT70*CT71</f>
        <v>0</v>
      </c>
      <c r="CU72" s="82">
        <f t="shared" ref="CU72" si="794">CU70*CU71</f>
        <v>0</v>
      </c>
      <c r="CV72" s="82">
        <f t="shared" ref="CV72" si="795">CV70*CV71</f>
        <v>0</v>
      </c>
      <c r="CW72" s="82">
        <f t="shared" ref="CW72" si="796">CW70*CW71</f>
        <v>0</v>
      </c>
      <c r="CX72" s="82">
        <f t="shared" ref="CX72" si="797">CX70*CX71</f>
        <v>0</v>
      </c>
      <c r="CY72" s="82">
        <f t="shared" ref="CY72" si="798">CY70*CY71</f>
        <v>0</v>
      </c>
      <c r="CZ72" s="82">
        <f t="shared" ref="CZ72" si="799">CZ70*CZ71</f>
        <v>0</v>
      </c>
      <c r="DA72" s="82">
        <f t="shared" ref="DA72" si="800">DA70*DA71</f>
        <v>0</v>
      </c>
      <c r="DB72" s="82">
        <f t="shared" ref="DB72" si="801">DB70*DB71</f>
        <v>0</v>
      </c>
      <c r="DC72" s="82">
        <f t="shared" ref="DC72" si="802">DC70*DC71</f>
        <v>0</v>
      </c>
      <c r="DD72" s="82">
        <f t="shared" ref="DD72" si="803">DD70*DD71</f>
        <v>0</v>
      </c>
      <c r="DE72" s="82">
        <f t="shared" ref="DE72" si="804">DE70*DE71</f>
        <v>0</v>
      </c>
      <c r="DF72" s="82">
        <f t="shared" ref="DF72" si="805">DF70*DF71</f>
        <v>0</v>
      </c>
      <c r="DG72" s="82">
        <f t="shared" ref="DG72" si="806">DG70*DG71</f>
        <v>0</v>
      </c>
      <c r="DH72" s="82">
        <f t="shared" ref="DH72" si="807">DH70*DH71</f>
        <v>0</v>
      </c>
      <c r="DI72" s="82">
        <f t="shared" ref="DI72" si="808">DI70*DI71</f>
        <v>0</v>
      </c>
      <c r="DJ72" s="82">
        <f t="shared" ref="DJ72" si="809">DJ70*DJ71</f>
        <v>0</v>
      </c>
      <c r="DK72" s="82">
        <f t="shared" ref="DK72" si="810">DK70*DK71</f>
        <v>0</v>
      </c>
      <c r="DL72" s="82">
        <f t="shared" ref="DL72" si="811">DL70*DL71</f>
        <v>0</v>
      </c>
      <c r="DM72" s="82">
        <f t="shared" ref="DM72" si="812">DM70*DM71</f>
        <v>0</v>
      </c>
      <c r="DN72" s="82">
        <f t="shared" ref="DN72" si="813">DN70*DN71</f>
        <v>0</v>
      </c>
      <c r="DO72" s="82">
        <f t="shared" ref="DO72" si="814">DO70*DO71</f>
        <v>0</v>
      </c>
      <c r="DP72" s="82">
        <f t="shared" ref="DP72" si="815">DP70*DP71</f>
        <v>0</v>
      </c>
      <c r="DQ72" s="82">
        <f t="shared" ref="DQ72" si="816">DQ70*DQ71</f>
        <v>0</v>
      </c>
      <c r="DR72" s="82">
        <f t="shared" ref="DR72" si="817">DR70*DR71</f>
        <v>0</v>
      </c>
      <c r="DS72" s="82">
        <f t="shared" ref="DS72" si="818">DS70*DS71</f>
        <v>0</v>
      </c>
      <c r="DT72" s="82">
        <f t="shared" ref="DT72" si="819">DT70*DT71</f>
        <v>0</v>
      </c>
      <c r="DU72" s="82">
        <f t="shared" ref="DU72" si="820">DU70*DU71</f>
        <v>0</v>
      </c>
      <c r="DV72" s="82">
        <f t="shared" ref="DV72" si="821">DV70*DV71</f>
        <v>0</v>
      </c>
      <c r="DW72" s="82">
        <f t="shared" ref="DW72" si="822">DW70*DW71</f>
        <v>0</v>
      </c>
      <c r="DX72" s="82">
        <f t="shared" ref="DX72" si="823">DX70*DX71</f>
        <v>0</v>
      </c>
      <c r="DY72" s="82">
        <f t="shared" ref="DY72" si="824">DY70*DY71</f>
        <v>0</v>
      </c>
      <c r="DZ72" s="82">
        <f t="shared" ref="DZ72" si="825">DZ70*DZ71</f>
        <v>0</v>
      </c>
      <c r="EA72" s="82">
        <f t="shared" ref="EA72" si="826">EA70*EA71</f>
        <v>0</v>
      </c>
      <c r="EB72" s="82">
        <f t="shared" ref="EB72" si="827">EB70*EB71</f>
        <v>0</v>
      </c>
    </row>
    <row r="73" spans="2:132" ht="14" outlineLevel="1" x14ac:dyDescent="0.3">
      <c r="B73" s="73"/>
      <c r="C73" s="27"/>
      <c r="H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row>
    <row r="74" spans="2:132" ht="13" x14ac:dyDescent="0.3">
      <c r="C74" s="348" t="s">
        <v>567</v>
      </c>
      <c r="D74" s="342"/>
      <c r="E74" s="342"/>
      <c r="F74" s="342"/>
      <c r="G74" s="349" t="s">
        <v>220</v>
      </c>
      <c r="H74" s="344">
        <f t="shared" ref="H74" si="828">SUM(J74:EB74)</f>
        <v>0</v>
      </c>
      <c r="I74" s="342"/>
      <c r="J74" s="345">
        <f t="shared" ref="J74:AO74" si="829">CHOOSE(Scenario,J56,J64,J72)</f>
        <v>0</v>
      </c>
      <c r="K74" s="346">
        <f t="shared" si="829"/>
        <v>0</v>
      </c>
      <c r="L74" s="346">
        <f t="shared" si="829"/>
        <v>0</v>
      </c>
      <c r="M74" s="346">
        <f t="shared" si="829"/>
        <v>0</v>
      </c>
      <c r="N74" s="346">
        <f t="shared" si="829"/>
        <v>0</v>
      </c>
      <c r="O74" s="346">
        <f t="shared" si="829"/>
        <v>0</v>
      </c>
      <c r="P74" s="346">
        <f t="shared" si="829"/>
        <v>0</v>
      </c>
      <c r="Q74" s="346">
        <f t="shared" si="829"/>
        <v>0</v>
      </c>
      <c r="R74" s="346">
        <f t="shared" si="829"/>
        <v>0</v>
      </c>
      <c r="S74" s="346">
        <f t="shared" si="829"/>
        <v>0</v>
      </c>
      <c r="T74" s="346">
        <f t="shared" si="829"/>
        <v>0</v>
      </c>
      <c r="U74" s="346">
        <f t="shared" si="829"/>
        <v>0</v>
      </c>
      <c r="V74" s="346">
        <f t="shared" si="829"/>
        <v>0</v>
      </c>
      <c r="W74" s="346">
        <f t="shared" si="829"/>
        <v>0</v>
      </c>
      <c r="X74" s="346">
        <f t="shared" si="829"/>
        <v>0</v>
      </c>
      <c r="Y74" s="346">
        <f t="shared" si="829"/>
        <v>0</v>
      </c>
      <c r="Z74" s="346">
        <f t="shared" si="829"/>
        <v>0</v>
      </c>
      <c r="AA74" s="346">
        <f t="shared" si="829"/>
        <v>0</v>
      </c>
      <c r="AB74" s="346">
        <f t="shared" si="829"/>
        <v>0</v>
      </c>
      <c r="AC74" s="346">
        <f t="shared" si="829"/>
        <v>0</v>
      </c>
      <c r="AD74" s="346">
        <f t="shared" si="829"/>
        <v>0</v>
      </c>
      <c r="AE74" s="346">
        <f t="shared" si="829"/>
        <v>0</v>
      </c>
      <c r="AF74" s="346">
        <f t="shared" si="829"/>
        <v>0</v>
      </c>
      <c r="AG74" s="346">
        <f t="shared" si="829"/>
        <v>0</v>
      </c>
      <c r="AH74" s="346">
        <f t="shared" si="829"/>
        <v>0</v>
      </c>
      <c r="AI74" s="346">
        <f t="shared" si="829"/>
        <v>0</v>
      </c>
      <c r="AJ74" s="346">
        <f t="shared" si="829"/>
        <v>0</v>
      </c>
      <c r="AK74" s="346">
        <f t="shared" si="829"/>
        <v>0</v>
      </c>
      <c r="AL74" s="346">
        <f t="shared" si="829"/>
        <v>0</v>
      </c>
      <c r="AM74" s="346">
        <f t="shared" si="829"/>
        <v>0</v>
      </c>
      <c r="AN74" s="346">
        <f t="shared" si="829"/>
        <v>0</v>
      </c>
      <c r="AO74" s="346">
        <f t="shared" si="829"/>
        <v>0</v>
      </c>
      <c r="AP74" s="346">
        <f t="shared" ref="AP74:BU74" si="830">CHOOSE(Scenario,AP56,AP64,AP72)</f>
        <v>0</v>
      </c>
      <c r="AQ74" s="346">
        <f t="shared" si="830"/>
        <v>0</v>
      </c>
      <c r="AR74" s="346">
        <f t="shared" si="830"/>
        <v>0</v>
      </c>
      <c r="AS74" s="346">
        <f t="shared" si="830"/>
        <v>0</v>
      </c>
      <c r="AT74" s="346">
        <f t="shared" si="830"/>
        <v>0</v>
      </c>
      <c r="AU74" s="346">
        <f t="shared" si="830"/>
        <v>0</v>
      </c>
      <c r="AV74" s="346">
        <f t="shared" si="830"/>
        <v>0</v>
      </c>
      <c r="AW74" s="346">
        <f t="shared" si="830"/>
        <v>0</v>
      </c>
      <c r="AX74" s="346">
        <f t="shared" si="830"/>
        <v>0</v>
      </c>
      <c r="AY74" s="346">
        <f t="shared" si="830"/>
        <v>0</v>
      </c>
      <c r="AZ74" s="346">
        <f t="shared" si="830"/>
        <v>0</v>
      </c>
      <c r="BA74" s="346">
        <f t="shared" si="830"/>
        <v>0</v>
      </c>
      <c r="BB74" s="346">
        <f t="shared" si="830"/>
        <v>0</v>
      </c>
      <c r="BC74" s="346">
        <f t="shared" si="830"/>
        <v>0</v>
      </c>
      <c r="BD74" s="346">
        <f t="shared" si="830"/>
        <v>0</v>
      </c>
      <c r="BE74" s="346">
        <f t="shared" si="830"/>
        <v>0</v>
      </c>
      <c r="BF74" s="346">
        <f t="shared" si="830"/>
        <v>0</v>
      </c>
      <c r="BG74" s="346">
        <f t="shared" si="830"/>
        <v>0</v>
      </c>
      <c r="BH74" s="346">
        <f t="shared" si="830"/>
        <v>0</v>
      </c>
      <c r="BI74" s="346">
        <f t="shared" si="830"/>
        <v>0</v>
      </c>
      <c r="BJ74" s="346">
        <f t="shared" si="830"/>
        <v>0</v>
      </c>
      <c r="BK74" s="346">
        <f t="shared" si="830"/>
        <v>0</v>
      </c>
      <c r="BL74" s="346">
        <f t="shared" si="830"/>
        <v>0</v>
      </c>
      <c r="BM74" s="346">
        <f t="shared" si="830"/>
        <v>0</v>
      </c>
      <c r="BN74" s="346">
        <f t="shared" si="830"/>
        <v>0</v>
      </c>
      <c r="BO74" s="346">
        <f t="shared" si="830"/>
        <v>0</v>
      </c>
      <c r="BP74" s="346">
        <f t="shared" si="830"/>
        <v>0</v>
      </c>
      <c r="BQ74" s="346">
        <f t="shared" si="830"/>
        <v>0</v>
      </c>
      <c r="BR74" s="346">
        <f t="shared" si="830"/>
        <v>0</v>
      </c>
      <c r="BS74" s="346">
        <f t="shared" si="830"/>
        <v>0</v>
      </c>
      <c r="BT74" s="346">
        <f t="shared" si="830"/>
        <v>0</v>
      </c>
      <c r="BU74" s="346">
        <f t="shared" si="830"/>
        <v>0</v>
      </c>
      <c r="BV74" s="346">
        <f t="shared" ref="BV74:DA74" si="831">CHOOSE(Scenario,BV56,BV64,BV72)</f>
        <v>0</v>
      </c>
      <c r="BW74" s="346">
        <f t="shared" si="831"/>
        <v>0</v>
      </c>
      <c r="BX74" s="346">
        <f t="shared" si="831"/>
        <v>0</v>
      </c>
      <c r="BY74" s="346">
        <f t="shared" si="831"/>
        <v>0</v>
      </c>
      <c r="BZ74" s="346">
        <f t="shared" si="831"/>
        <v>0</v>
      </c>
      <c r="CA74" s="346">
        <f t="shared" si="831"/>
        <v>0</v>
      </c>
      <c r="CB74" s="346">
        <f t="shared" si="831"/>
        <v>0</v>
      </c>
      <c r="CC74" s="346">
        <f t="shared" si="831"/>
        <v>0</v>
      </c>
      <c r="CD74" s="346">
        <f t="shared" si="831"/>
        <v>0</v>
      </c>
      <c r="CE74" s="346">
        <f t="shared" si="831"/>
        <v>0</v>
      </c>
      <c r="CF74" s="346">
        <f t="shared" si="831"/>
        <v>0</v>
      </c>
      <c r="CG74" s="346">
        <f t="shared" si="831"/>
        <v>0</v>
      </c>
      <c r="CH74" s="346">
        <f t="shared" si="831"/>
        <v>0</v>
      </c>
      <c r="CI74" s="346">
        <f t="shared" si="831"/>
        <v>0</v>
      </c>
      <c r="CJ74" s="346">
        <f t="shared" si="831"/>
        <v>0</v>
      </c>
      <c r="CK74" s="346">
        <f t="shared" si="831"/>
        <v>0</v>
      </c>
      <c r="CL74" s="346">
        <f t="shared" si="831"/>
        <v>0</v>
      </c>
      <c r="CM74" s="346">
        <f t="shared" si="831"/>
        <v>0</v>
      </c>
      <c r="CN74" s="346">
        <f t="shared" si="831"/>
        <v>0</v>
      </c>
      <c r="CO74" s="346">
        <f t="shared" si="831"/>
        <v>0</v>
      </c>
      <c r="CP74" s="346">
        <f t="shared" si="831"/>
        <v>0</v>
      </c>
      <c r="CQ74" s="346">
        <f t="shared" si="831"/>
        <v>0</v>
      </c>
      <c r="CR74" s="346">
        <f t="shared" si="831"/>
        <v>0</v>
      </c>
      <c r="CS74" s="346">
        <f t="shared" si="831"/>
        <v>0</v>
      </c>
      <c r="CT74" s="346">
        <f t="shared" si="831"/>
        <v>0</v>
      </c>
      <c r="CU74" s="346">
        <f t="shared" si="831"/>
        <v>0</v>
      </c>
      <c r="CV74" s="346">
        <f t="shared" si="831"/>
        <v>0</v>
      </c>
      <c r="CW74" s="346">
        <f t="shared" si="831"/>
        <v>0</v>
      </c>
      <c r="CX74" s="346">
        <f t="shared" si="831"/>
        <v>0</v>
      </c>
      <c r="CY74" s="346">
        <f t="shared" si="831"/>
        <v>0</v>
      </c>
      <c r="CZ74" s="346">
        <f t="shared" si="831"/>
        <v>0</v>
      </c>
      <c r="DA74" s="346">
        <f t="shared" si="831"/>
        <v>0</v>
      </c>
      <c r="DB74" s="346">
        <f t="shared" ref="DB74:EB74" si="832">CHOOSE(Scenario,DB56,DB64,DB72)</f>
        <v>0</v>
      </c>
      <c r="DC74" s="346">
        <f t="shared" si="832"/>
        <v>0</v>
      </c>
      <c r="DD74" s="346">
        <f t="shared" si="832"/>
        <v>0</v>
      </c>
      <c r="DE74" s="346">
        <f t="shared" si="832"/>
        <v>0</v>
      </c>
      <c r="DF74" s="346">
        <f t="shared" si="832"/>
        <v>0</v>
      </c>
      <c r="DG74" s="346">
        <f t="shared" si="832"/>
        <v>0</v>
      </c>
      <c r="DH74" s="346">
        <f t="shared" si="832"/>
        <v>0</v>
      </c>
      <c r="DI74" s="346">
        <f t="shared" si="832"/>
        <v>0</v>
      </c>
      <c r="DJ74" s="346">
        <f t="shared" si="832"/>
        <v>0</v>
      </c>
      <c r="DK74" s="346">
        <f t="shared" si="832"/>
        <v>0</v>
      </c>
      <c r="DL74" s="346">
        <f t="shared" si="832"/>
        <v>0</v>
      </c>
      <c r="DM74" s="346">
        <f t="shared" si="832"/>
        <v>0</v>
      </c>
      <c r="DN74" s="346">
        <f t="shared" si="832"/>
        <v>0</v>
      </c>
      <c r="DO74" s="346">
        <f t="shared" si="832"/>
        <v>0</v>
      </c>
      <c r="DP74" s="346">
        <f t="shared" si="832"/>
        <v>0</v>
      </c>
      <c r="DQ74" s="346">
        <f t="shared" si="832"/>
        <v>0</v>
      </c>
      <c r="DR74" s="346">
        <f t="shared" si="832"/>
        <v>0</v>
      </c>
      <c r="DS74" s="346">
        <f t="shared" si="832"/>
        <v>0</v>
      </c>
      <c r="DT74" s="346">
        <f t="shared" si="832"/>
        <v>0</v>
      </c>
      <c r="DU74" s="346">
        <f t="shared" si="832"/>
        <v>0</v>
      </c>
      <c r="DV74" s="346">
        <f t="shared" si="832"/>
        <v>0</v>
      </c>
      <c r="DW74" s="346">
        <f t="shared" si="832"/>
        <v>0</v>
      </c>
      <c r="DX74" s="346">
        <f t="shared" si="832"/>
        <v>0</v>
      </c>
      <c r="DY74" s="346">
        <f t="shared" si="832"/>
        <v>0</v>
      </c>
      <c r="DZ74" s="346">
        <f t="shared" si="832"/>
        <v>0</v>
      </c>
      <c r="EA74" s="346">
        <f t="shared" si="832"/>
        <v>0</v>
      </c>
      <c r="EB74" s="347">
        <f t="shared" si="832"/>
        <v>0</v>
      </c>
    </row>
    <row r="75" spans="2:132" ht="14" x14ac:dyDescent="0.3">
      <c r="B75" s="73"/>
      <c r="C75" s="27"/>
      <c r="H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row>
    <row r="76" spans="2:132" ht="13" x14ac:dyDescent="0.3">
      <c r="B76" s="34"/>
      <c r="C76" s="2" t="s">
        <v>534</v>
      </c>
      <c r="D76" s="34"/>
      <c r="E76" s="34"/>
      <c r="F76" s="34"/>
      <c r="G76" s="67"/>
      <c r="H76" s="35"/>
      <c r="I76" s="34"/>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row>
    <row r="77" spans="2:132" ht="13" hidden="1" outlineLevel="1" x14ac:dyDescent="0.3">
      <c r="C77" s="340" t="s">
        <v>503</v>
      </c>
      <c r="G77" s="52"/>
      <c r="H77" s="29"/>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row>
    <row r="78" spans="2:132" hidden="1" outlineLevel="1" x14ac:dyDescent="0.25">
      <c r="C78" s="328" t="s">
        <v>565</v>
      </c>
      <c r="G78" s="52" t="s">
        <v>220</v>
      </c>
      <c r="H78" s="46">
        <f t="shared" ref="H78" si="833">SUM(J78:EB78)</f>
        <v>0</v>
      </c>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row>
    <row r="79" spans="2:132" ht="13" hidden="1" outlineLevel="1" x14ac:dyDescent="0.3">
      <c r="C79" s="330"/>
      <c r="G79" s="52"/>
      <c r="H79" s="29"/>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row>
    <row r="80" spans="2:132" ht="13" collapsed="1" x14ac:dyDescent="0.3">
      <c r="C80" s="348" t="s">
        <v>566</v>
      </c>
      <c r="D80" s="342"/>
      <c r="E80" s="342"/>
      <c r="F80" s="342"/>
      <c r="G80" s="349" t="s">
        <v>220</v>
      </c>
      <c r="H80" s="344">
        <f t="shared" ref="H80" si="834">SUM(J80:EB80)</f>
        <v>0</v>
      </c>
      <c r="I80" s="342"/>
      <c r="J80" s="345">
        <f>J78</f>
        <v>0</v>
      </c>
      <c r="K80" s="346">
        <f t="shared" ref="K80:BV80" si="835">K78</f>
        <v>0</v>
      </c>
      <c r="L80" s="346">
        <f t="shared" si="835"/>
        <v>0</v>
      </c>
      <c r="M80" s="346">
        <f t="shared" si="835"/>
        <v>0</v>
      </c>
      <c r="N80" s="346">
        <f t="shared" si="835"/>
        <v>0</v>
      </c>
      <c r="O80" s="346">
        <f t="shared" si="835"/>
        <v>0</v>
      </c>
      <c r="P80" s="346">
        <f t="shared" si="835"/>
        <v>0</v>
      </c>
      <c r="Q80" s="346">
        <f t="shared" si="835"/>
        <v>0</v>
      </c>
      <c r="R80" s="346">
        <f t="shared" si="835"/>
        <v>0</v>
      </c>
      <c r="S80" s="346">
        <f t="shared" si="835"/>
        <v>0</v>
      </c>
      <c r="T80" s="346">
        <f t="shared" si="835"/>
        <v>0</v>
      </c>
      <c r="U80" s="346">
        <f t="shared" si="835"/>
        <v>0</v>
      </c>
      <c r="V80" s="346">
        <f t="shared" si="835"/>
        <v>0</v>
      </c>
      <c r="W80" s="346">
        <f t="shared" si="835"/>
        <v>0</v>
      </c>
      <c r="X80" s="346">
        <f t="shared" si="835"/>
        <v>0</v>
      </c>
      <c r="Y80" s="346">
        <f t="shared" si="835"/>
        <v>0</v>
      </c>
      <c r="Z80" s="346">
        <f t="shared" si="835"/>
        <v>0</v>
      </c>
      <c r="AA80" s="346">
        <f t="shared" si="835"/>
        <v>0</v>
      </c>
      <c r="AB80" s="346">
        <f t="shared" si="835"/>
        <v>0</v>
      </c>
      <c r="AC80" s="346">
        <f t="shared" si="835"/>
        <v>0</v>
      </c>
      <c r="AD80" s="346">
        <f t="shared" si="835"/>
        <v>0</v>
      </c>
      <c r="AE80" s="346">
        <f t="shared" si="835"/>
        <v>0</v>
      </c>
      <c r="AF80" s="346">
        <f t="shared" si="835"/>
        <v>0</v>
      </c>
      <c r="AG80" s="346">
        <f t="shared" si="835"/>
        <v>0</v>
      </c>
      <c r="AH80" s="346">
        <f t="shared" si="835"/>
        <v>0</v>
      </c>
      <c r="AI80" s="346">
        <f t="shared" si="835"/>
        <v>0</v>
      </c>
      <c r="AJ80" s="346">
        <f t="shared" si="835"/>
        <v>0</v>
      </c>
      <c r="AK80" s="346">
        <f t="shared" si="835"/>
        <v>0</v>
      </c>
      <c r="AL80" s="346">
        <f t="shared" si="835"/>
        <v>0</v>
      </c>
      <c r="AM80" s="346">
        <f t="shared" si="835"/>
        <v>0</v>
      </c>
      <c r="AN80" s="346">
        <f t="shared" si="835"/>
        <v>0</v>
      </c>
      <c r="AO80" s="346">
        <f t="shared" si="835"/>
        <v>0</v>
      </c>
      <c r="AP80" s="346">
        <f t="shared" si="835"/>
        <v>0</v>
      </c>
      <c r="AQ80" s="346">
        <f t="shared" si="835"/>
        <v>0</v>
      </c>
      <c r="AR80" s="346">
        <f t="shared" si="835"/>
        <v>0</v>
      </c>
      <c r="AS80" s="346">
        <f t="shared" si="835"/>
        <v>0</v>
      </c>
      <c r="AT80" s="346">
        <f t="shared" si="835"/>
        <v>0</v>
      </c>
      <c r="AU80" s="346">
        <f t="shared" si="835"/>
        <v>0</v>
      </c>
      <c r="AV80" s="346">
        <f t="shared" si="835"/>
        <v>0</v>
      </c>
      <c r="AW80" s="346">
        <f t="shared" si="835"/>
        <v>0</v>
      </c>
      <c r="AX80" s="346">
        <f t="shared" si="835"/>
        <v>0</v>
      </c>
      <c r="AY80" s="346">
        <f t="shared" si="835"/>
        <v>0</v>
      </c>
      <c r="AZ80" s="346">
        <f t="shared" si="835"/>
        <v>0</v>
      </c>
      <c r="BA80" s="346">
        <f t="shared" si="835"/>
        <v>0</v>
      </c>
      <c r="BB80" s="346">
        <f t="shared" si="835"/>
        <v>0</v>
      </c>
      <c r="BC80" s="346">
        <f t="shared" si="835"/>
        <v>0</v>
      </c>
      <c r="BD80" s="346">
        <f t="shared" si="835"/>
        <v>0</v>
      </c>
      <c r="BE80" s="346">
        <f t="shared" si="835"/>
        <v>0</v>
      </c>
      <c r="BF80" s="346">
        <f t="shared" si="835"/>
        <v>0</v>
      </c>
      <c r="BG80" s="346">
        <f t="shared" si="835"/>
        <v>0</v>
      </c>
      <c r="BH80" s="346">
        <f t="shared" si="835"/>
        <v>0</v>
      </c>
      <c r="BI80" s="346">
        <f t="shared" si="835"/>
        <v>0</v>
      </c>
      <c r="BJ80" s="346">
        <f t="shared" si="835"/>
        <v>0</v>
      </c>
      <c r="BK80" s="346">
        <f t="shared" si="835"/>
        <v>0</v>
      </c>
      <c r="BL80" s="346">
        <f t="shared" si="835"/>
        <v>0</v>
      </c>
      <c r="BM80" s="346">
        <f t="shared" si="835"/>
        <v>0</v>
      </c>
      <c r="BN80" s="346">
        <f t="shared" si="835"/>
        <v>0</v>
      </c>
      <c r="BO80" s="346">
        <f t="shared" si="835"/>
        <v>0</v>
      </c>
      <c r="BP80" s="346">
        <f t="shared" si="835"/>
        <v>0</v>
      </c>
      <c r="BQ80" s="346">
        <f t="shared" si="835"/>
        <v>0</v>
      </c>
      <c r="BR80" s="346">
        <f t="shared" si="835"/>
        <v>0</v>
      </c>
      <c r="BS80" s="346">
        <f t="shared" si="835"/>
        <v>0</v>
      </c>
      <c r="BT80" s="346">
        <f t="shared" si="835"/>
        <v>0</v>
      </c>
      <c r="BU80" s="346">
        <f t="shared" si="835"/>
        <v>0</v>
      </c>
      <c r="BV80" s="346">
        <f t="shared" si="835"/>
        <v>0</v>
      </c>
      <c r="BW80" s="346">
        <f t="shared" ref="BW80:EB80" si="836">BW78</f>
        <v>0</v>
      </c>
      <c r="BX80" s="346">
        <f t="shared" si="836"/>
        <v>0</v>
      </c>
      <c r="BY80" s="346">
        <f t="shared" si="836"/>
        <v>0</v>
      </c>
      <c r="BZ80" s="346">
        <f t="shared" si="836"/>
        <v>0</v>
      </c>
      <c r="CA80" s="346">
        <f t="shared" si="836"/>
        <v>0</v>
      </c>
      <c r="CB80" s="346">
        <f t="shared" si="836"/>
        <v>0</v>
      </c>
      <c r="CC80" s="346">
        <f t="shared" si="836"/>
        <v>0</v>
      </c>
      <c r="CD80" s="346">
        <f t="shared" si="836"/>
        <v>0</v>
      </c>
      <c r="CE80" s="346">
        <f t="shared" si="836"/>
        <v>0</v>
      </c>
      <c r="CF80" s="346">
        <f t="shared" si="836"/>
        <v>0</v>
      </c>
      <c r="CG80" s="346">
        <f t="shared" si="836"/>
        <v>0</v>
      </c>
      <c r="CH80" s="346">
        <f t="shared" si="836"/>
        <v>0</v>
      </c>
      <c r="CI80" s="346">
        <f t="shared" si="836"/>
        <v>0</v>
      </c>
      <c r="CJ80" s="346">
        <f t="shared" si="836"/>
        <v>0</v>
      </c>
      <c r="CK80" s="346">
        <f t="shared" si="836"/>
        <v>0</v>
      </c>
      <c r="CL80" s="346">
        <f t="shared" si="836"/>
        <v>0</v>
      </c>
      <c r="CM80" s="346">
        <f t="shared" si="836"/>
        <v>0</v>
      </c>
      <c r="CN80" s="346">
        <f t="shared" si="836"/>
        <v>0</v>
      </c>
      <c r="CO80" s="346">
        <f t="shared" si="836"/>
        <v>0</v>
      </c>
      <c r="CP80" s="346">
        <f t="shared" si="836"/>
        <v>0</v>
      </c>
      <c r="CQ80" s="346">
        <f t="shared" si="836"/>
        <v>0</v>
      </c>
      <c r="CR80" s="346">
        <f t="shared" si="836"/>
        <v>0</v>
      </c>
      <c r="CS80" s="346">
        <f t="shared" si="836"/>
        <v>0</v>
      </c>
      <c r="CT80" s="346">
        <f t="shared" si="836"/>
        <v>0</v>
      </c>
      <c r="CU80" s="346">
        <f t="shared" si="836"/>
        <v>0</v>
      </c>
      <c r="CV80" s="346">
        <f t="shared" si="836"/>
        <v>0</v>
      </c>
      <c r="CW80" s="346">
        <f t="shared" si="836"/>
        <v>0</v>
      </c>
      <c r="CX80" s="346">
        <f t="shared" si="836"/>
        <v>0</v>
      </c>
      <c r="CY80" s="346">
        <f t="shared" si="836"/>
        <v>0</v>
      </c>
      <c r="CZ80" s="346">
        <f t="shared" si="836"/>
        <v>0</v>
      </c>
      <c r="DA80" s="346">
        <f t="shared" si="836"/>
        <v>0</v>
      </c>
      <c r="DB80" s="346">
        <f t="shared" si="836"/>
        <v>0</v>
      </c>
      <c r="DC80" s="346">
        <f t="shared" si="836"/>
        <v>0</v>
      </c>
      <c r="DD80" s="346">
        <f t="shared" si="836"/>
        <v>0</v>
      </c>
      <c r="DE80" s="346">
        <f t="shared" si="836"/>
        <v>0</v>
      </c>
      <c r="DF80" s="346">
        <f t="shared" si="836"/>
        <v>0</v>
      </c>
      <c r="DG80" s="346">
        <f t="shared" si="836"/>
        <v>0</v>
      </c>
      <c r="DH80" s="346">
        <f t="shared" si="836"/>
        <v>0</v>
      </c>
      <c r="DI80" s="346">
        <f t="shared" si="836"/>
        <v>0</v>
      </c>
      <c r="DJ80" s="346">
        <f t="shared" si="836"/>
        <v>0</v>
      </c>
      <c r="DK80" s="346">
        <f t="shared" si="836"/>
        <v>0</v>
      </c>
      <c r="DL80" s="346">
        <f t="shared" si="836"/>
        <v>0</v>
      </c>
      <c r="DM80" s="346">
        <f t="shared" si="836"/>
        <v>0</v>
      </c>
      <c r="DN80" s="346">
        <f t="shared" si="836"/>
        <v>0</v>
      </c>
      <c r="DO80" s="346">
        <f t="shared" si="836"/>
        <v>0</v>
      </c>
      <c r="DP80" s="346">
        <f t="shared" si="836"/>
        <v>0</v>
      </c>
      <c r="DQ80" s="346">
        <f t="shared" si="836"/>
        <v>0</v>
      </c>
      <c r="DR80" s="346">
        <f t="shared" si="836"/>
        <v>0</v>
      </c>
      <c r="DS80" s="346">
        <f t="shared" si="836"/>
        <v>0</v>
      </c>
      <c r="DT80" s="346">
        <f t="shared" si="836"/>
        <v>0</v>
      </c>
      <c r="DU80" s="346">
        <f t="shared" si="836"/>
        <v>0</v>
      </c>
      <c r="DV80" s="346">
        <f t="shared" si="836"/>
        <v>0</v>
      </c>
      <c r="DW80" s="346">
        <f t="shared" si="836"/>
        <v>0</v>
      </c>
      <c r="DX80" s="346">
        <f t="shared" si="836"/>
        <v>0</v>
      </c>
      <c r="DY80" s="346">
        <f t="shared" si="836"/>
        <v>0</v>
      </c>
      <c r="DZ80" s="346">
        <f t="shared" si="836"/>
        <v>0</v>
      </c>
      <c r="EA80" s="346">
        <f t="shared" si="836"/>
        <v>0</v>
      </c>
      <c r="EB80" s="347">
        <f t="shared" si="836"/>
        <v>0</v>
      </c>
    </row>
    <row r="81" spans="1:133" x14ac:dyDescent="0.25">
      <c r="G81" s="52"/>
      <c r="H81" s="29"/>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row>
    <row r="82" spans="1:133" ht="13" x14ac:dyDescent="0.3">
      <c r="B82" s="34"/>
      <c r="C82" s="2" t="s">
        <v>598</v>
      </c>
      <c r="D82" s="34"/>
      <c r="E82" s="34"/>
      <c r="F82" s="34"/>
      <c r="G82" s="67"/>
      <c r="H82" s="35"/>
      <c r="I82" s="34"/>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row>
    <row r="83" spans="1:133" ht="13" x14ac:dyDescent="0.25">
      <c r="A83" s="59">
        <f>IF(ROUND(SUM(H24,H45,H56,H78)-H83,2)=0,0,1)</f>
        <v>0</v>
      </c>
      <c r="C83" s="311" t="s">
        <v>500</v>
      </c>
      <c r="G83" s="52" t="s">
        <v>220</v>
      </c>
      <c r="H83" s="66">
        <f t="shared" ref="H83:H85" si="837">SUM(J83:EB83)</f>
        <v>0</v>
      </c>
      <c r="J83" s="82">
        <f>SUM(J24,J45,J56,J78)</f>
        <v>0</v>
      </c>
      <c r="K83" s="82">
        <f t="shared" ref="K83:BV83" si="838">SUM(K24,K45,K56,K78)</f>
        <v>0</v>
      </c>
      <c r="L83" s="82">
        <f t="shared" si="838"/>
        <v>0</v>
      </c>
      <c r="M83" s="82">
        <f t="shared" si="838"/>
        <v>0</v>
      </c>
      <c r="N83" s="82">
        <f t="shared" si="838"/>
        <v>0</v>
      </c>
      <c r="O83" s="82">
        <f t="shared" si="838"/>
        <v>0</v>
      </c>
      <c r="P83" s="82">
        <f t="shared" si="838"/>
        <v>0</v>
      </c>
      <c r="Q83" s="82">
        <f t="shared" si="838"/>
        <v>0</v>
      </c>
      <c r="R83" s="82">
        <f t="shared" si="838"/>
        <v>0</v>
      </c>
      <c r="S83" s="82">
        <f t="shared" si="838"/>
        <v>0</v>
      </c>
      <c r="T83" s="82">
        <f t="shared" si="838"/>
        <v>0</v>
      </c>
      <c r="U83" s="82">
        <f t="shared" si="838"/>
        <v>0</v>
      </c>
      <c r="V83" s="82">
        <f t="shared" si="838"/>
        <v>0</v>
      </c>
      <c r="W83" s="82">
        <f t="shared" si="838"/>
        <v>0</v>
      </c>
      <c r="X83" s="82">
        <f t="shared" si="838"/>
        <v>0</v>
      </c>
      <c r="Y83" s="82">
        <f t="shared" si="838"/>
        <v>0</v>
      </c>
      <c r="Z83" s="82">
        <f t="shared" si="838"/>
        <v>0</v>
      </c>
      <c r="AA83" s="82">
        <f t="shared" si="838"/>
        <v>0</v>
      </c>
      <c r="AB83" s="82">
        <f t="shared" si="838"/>
        <v>0</v>
      </c>
      <c r="AC83" s="82">
        <f t="shared" si="838"/>
        <v>0</v>
      </c>
      <c r="AD83" s="82">
        <f t="shared" si="838"/>
        <v>0</v>
      </c>
      <c r="AE83" s="82">
        <f t="shared" si="838"/>
        <v>0</v>
      </c>
      <c r="AF83" s="82">
        <f t="shared" si="838"/>
        <v>0</v>
      </c>
      <c r="AG83" s="82">
        <f t="shared" si="838"/>
        <v>0</v>
      </c>
      <c r="AH83" s="82">
        <f t="shared" si="838"/>
        <v>0</v>
      </c>
      <c r="AI83" s="82">
        <f t="shared" si="838"/>
        <v>0</v>
      </c>
      <c r="AJ83" s="82">
        <f t="shared" si="838"/>
        <v>0</v>
      </c>
      <c r="AK83" s="82">
        <f t="shared" si="838"/>
        <v>0</v>
      </c>
      <c r="AL83" s="82">
        <f t="shared" si="838"/>
        <v>0</v>
      </c>
      <c r="AM83" s="82">
        <f t="shared" si="838"/>
        <v>0</v>
      </c>
      <c r="AN83" s="82">
        <f t="shared" si="838"/>
        <v>0</v>
      </c>
      <c r="AO83" s="82">
        <f t="shared" si="838"/>
        <v>0</v>
      </c>
      <c r="AP83" s="82">
        <f t="shared" si="838"/>
        <v>0</v>
      </c>
      <c r="AQ83" s="82">
        <f t="shared" si="838"/>
        <v>0</v>
      </c>
      <c r="AR83" s="82">
        <f t="shared" si="838"/>
        <v>0</v>
      </c>
      <c r="AS83" s="82">
        <f t="shared" si="838"/>
        <v>0</v>
      </c>
      <c r="AT83" s="82">
        <f t="shared" si="838"/>
        <v>0</v>
      </c>
      <c r="AU83" s="82">
        <f t="shared" si="838"/>
        <v>0</v>
      </c>
      <c r="AV83" s="82">
        <f t="shared" si="838"/>
        <v>0</v>
      </c>
      <c r="AW83" s="82">
        <f t="shared" si="838"/>
        <v>0</v>
      </c>
      <c r="AX83" s="82">
        <f t="shared" si="838"/>
        <v>0</v>
      </c>
      <c r="AY83" s="82">
        <f t="shared" si="838"/>
        <v>0</v>
      </c>
      <c r="AZ83" s="82">
        <f t="shared" si="838"/>
        <v>0</v>
      </c>
      <c r="BA83" s="82">
        <f t="shared" si="838"/>
        <v>0</v>
      </c>
      <c r="BB83" s="82">
        <f t="shared" si="838"/>
        <v>0</v>
      </c>
      <c r="BC83" s="82">
        <f t="shared" si="838"/>
        <v>0</v>
      </c>
      <c r="BD83" s="82">
        <f t="shared" si="838"/>
        <v>0</v>
      </c>
      <c r="BE83" s="82">
        <f t="shared" si="838"/>
        <v>0</v>
      </c>
      <c r="BF83" s="82">
        <f t="shared" si="838"/>
        <v>0</v>
      </c>
      <c r="BG83" s="82">
        <f t="shared" si="838"/>
        <v>0</v>
      </c>
      <c r="BH83" s="82">
        <f t="shared" si="838"/>
        <v>0</v>
      </c>
      <c r="BI83" s="82">
        <f t="shared" si="838"/>
        <v>0</v>
      </c>
      <c r="BJ83" s="82">
        <f t="shared" si="838"/>
        <v>0</v>
      </c>
      <c r="BK83" s="82">
        <f t="shared" si="838"/>
        <v>0</v>
      </c>
      <c r="BL83" s="82">
        <f t="shared" si="838"/>
        <v>0</v>
      </c>
      <c r="BM83" s="82">
        <f t="shared" si="838"/>
        <v>0</v>
      </c>
      <c r="BN83" s="82">
        <f t="shared" si="838"/>
        <v>0</v>
      </c>
      <c r="BO83" s="82">
        <f t="shared" si="838"/>
        <v>0</v>
      </c>
      <c r="BP83" s="82">
        <f t="shared" si="838"/>
        <v>0</v>
      </c>
      <c r="BQ83" s="82">
        <f t="shared" si="838"/>
        <v>0</v>
      </c>
      <c r="BR83" s="82">
        <f t="shared" si="838"/>
        <v>0</v>
      </c>
      <c r="BS83" s="82">
        <f t="shared" si="838"/>
        <v>0</v>
      </c>
      <c r="BT83" s="82">
        <f t="shared" si="838"/>
        <v>0</v>
      </c>
      <c r="BU83" s="82">
        <f t="shared" si="838"/>
        <v>0</v>
      </c>
      <c r="BV83" s="82">
        <f t="shared" si="838"/>
        <v>0</v>
      </c>
      <c r="BW83" s="82">
        <f t="shared" ref="BW83:EB83" si="839">SUM(BW24,BW45,BW56,BW78)</f>
        <v>0</v>
      </c>
      <c r="BX83" s="82">
        <f t="shared" si="839"/>
        <v>0</v>
      </c>
      <c r="BY83" s="82">
        <f t="shared" si="839"/>
        <v>0</v>
      </c>
      <c r="BZ83" s="82">
        <f t="shared" si="839"/>
        <v>0</v>
      </c>
      <c r="CA83" s="82">
        <f t="shared" si="839"/>
        <v>0</v>
      </c>
      <c r="CB83" s="82">
        <f t="shared" si="839"/>
        <v>0</v>
      </c>
      <c r="CC83" s="82">
        <f t="shared" si="839"/>
        <v>0</v>
      </c>
      <c r="CD83" s="82">
        <f t="shared" si="839"/>
        <v>0</v>
      </c>
      <c r="CE83" s="82">
        <f t="shared" si="839"/>
        <v>0</v>
      </c>
      <c r="CF83" s="82">
        <f t="shared" si="839"/>
        <v>0</v>
      </c>
      <c r="CG83" s="82">
        <f t="shared" si="839"/>
        <v>0</v>
      </c>
      <c r="CH83" s="82">
        <f t="shared" si="839"/>
        <v>0</v>
      </c>
      <c r="CI83" s="82">
        <f t="shared" si="839"/>
        <v>0</v>
      </c>
      <c r="CJ83" s="82">
        <f t="shared" si="839"/>
        <v>0</v>
      </c>
      <c r="CK83" s="82">
        <f t="shared" si="839"/>
        <v>0</v>
      </c>
      <c r="CL83" s="82">
        <f t="shared" si="839"/>
        <v>0</v>
      </c>
      <c r="CM83" s="82">
        <f t="shared" si="839"/>
        <v>0</v>
      </c>
      <c r="CN83" s="82">
        <f t="shared" si="839"/>
        <v>0</v>
      </c>
      <c r="CO83" s="82">
        <f t="shared" si="839"/>
        <v>0</v>
      </c>
      <c r="CP83" s="82">
        <f t="shared" si="839"/>
        <v>0</v>
      </c>
      <c r="CQ83" s="82">
        <f t="shared" si="839"/>
        <v>0</v>
      </c>
      <c r="CR83" s="82">
        <f t="shared" si="839"/>
        <v>0</v>
      </c>
      <c r="CS83" s="82">
        <f t="shared" si="839"/>
        <v>0</v>
      </c>
      <c r="CT83" s="82">
        <f t="shared" si="839"/>
        <v>0</v>
      </c>
      <c r="CU83" s="82">
        <f t="shared" si="839"/>
        <v>0</v>
      </c>
      <c r="CV83" s="82">
        <f t="shared" si="839"/>
        <v>0</v>
      </c>
      <c r="CW83" s="82">
        <f t="shared" si="839"/>
        <v>0</v>
      </c>
      <c r="CX83" s="82">
        <f t="shared" si="839"/>
        <v>0</v>
      </c>
      <c r="CY83" s="82">
        <f t="shared" si="839"/>
        <v>0</v>
      </c>
      <c r="CZ83" s="82">
        <f t="shared" si="839"/>
        <v>0</v>
      </c>
      <c r="DA83" s="82">
        <f t="shared" si="839"/>
        <v>0</v>
      </c>
      <c r="DB83" s="82">
        <f t="shared" si="839"/>
        <v>0</v>
      </c>
      <c r="DC83" s="82">
        <f t="shared" si="839"/>
        <v>0</v>
      </c>
      <c r="DD83" s="82">
        <f t="shared" si="839"/>
        <v>0</v>
      </c>
      <c r="DE83" s="82">
        <f t="shared" si="839"/>
        <v>0</v>
      </c>
      <c r="DF83" s="82">
        <f t="shared" si="839"/>
        <v>0</v>
      </c>
      <c r="DG83" s="82">
        <f t="shared" si="839"/>
        <v>0</v>
      </c>
      <c r="DH83" s="82">
        <f t="shared" si="839"/>
        <v>0</v>
      </c>
      <c r="DI83" s="82">
        <f t="shared" si="839"/>
        <v>0</v>
      </c>
      <c r="DJ83" s="82">
        <f t="shared" si="839"/>
        <v>0</v>
      </c>
      <c r="DK83" s="82">
        <f t="shared" si="839"/>
        <v>0</v>
      </c>
      <c r="DL83" s="82">
        <f t="shared" si="839"/>
        <v>0</v>
      </c>
      <c r="DM83" s="82">
        <f t="shared" si="839"/>
        <v>0</v>
      </c>
      <c r="DN83" s="82">
        <f t="shared" si="839"/>
        <v>0</v>
      </c>
      <c r="DO83" s="82">
        <f t="shared" si="839"/>
        <v>0</v>
      </c>
      <c r="DP83" s="82">
        <f t="shared" si="839"/>
        <v>0</v>
      </c>
      <c r="DQ83" s="82">
        <f t="shared" si="839"/>
        <v>0</v>
      </c>
      <c r="DR83" s="82">
        <f t="shared" si="839"/>
        <v>0</v>
      </c>
      <c r="DS83" s="82">
        <f t="shared" si="839"/>
        <v>0</v>
      </c>
      <c r="DT83" s="82">
        <f t="shared" si="839"/>
        <v>0</v>
      </c>
      <c r="DU83" s="82">
        <f t="shared" si="839"/>
        <v>0</v>
      </c>
      <c r="DV83" s="82">
        <f t="shared" si="839"/>
        <v>0</v>
      </c>
      <c r="DW83" s="82">
        <f t="shared" si="839"/>
        <v>0</v>
      </c>
      <c r="DX83" s="82">
        <f t="shared" si="839"/>
        <v>0</v>
      </c>
      <c r="DY83" s="82">
        <f t="shared" si="839"/>
        <v>0</v>
      </c>
      <c r="DZ83" s="82">
        <f t="shared" si="839"/>
        <v>0</v>
      </c>
      <c r="EA83" s="82">
        <f t="shared" si="839"/>
        <v>0</v>
      </c>
      <c r="EB83" s="82">
        <f t="shared" si="839"/>
        <v>0</v>
      </c>
    </row>
    <row r="84" spans="1:133" ht="13" x14ac:dyDescent="0.25">
      <c r="A84" s="59">
        <f>IF(ROUND(SUM(H36,H45,H64,H78)-H84,2)=0,0,1)</f>
        <v>0</v>
      </c>
      <c r="C84" s="311" t="s">
        <v>502</v>
      </c>
      <c r="G84" s="52" t="s">
        <v>220</v>
      </c>
      <c r="H84" s="46">
        <f t="shared" si="837"/>
        <v>0</v>
      </c>
      <c r="J84" s="82">
        <f>SUM(J36,J45,J64,J78)</f>
        <v>0</v>
      </c>
      <c r="K84" s="82">
        <f t="shared" ref="K84:BV84" si="840">SUM(K36,K45,K64,K78)</f>
        <v>0</v>
      </c>
      <c r="L84" s="82">
        <f t="shared" si="840"/>
        <v>0</v>
      </c>
      <c r="M84" s="82">
        <f t="shared" si="840"/>
        <v>0</v>
      </c>
      <c r="N84" s="82">
        <f t="shared" si="840"/>
        <v>0</v>
      </c>
      <c r="O84" s="82">
        <f t="shared" si="840"/>
        <v>0</v>
      </c>
      <c r="P84" s="82">
        <f t="shared" si="840"/>
        <v>0</v>
      </c>
      <c r="Q84" s="82">
        <f t="shared" si="840"/>
        <v>0</v>
      </c>
      <c r="R84" s="82">
        <f t="shared" si="840"/>
        <v>0</v>
      </c>
      <c r="S84" s="82">
        <f t="shared" si="840"/>
        <v>0</v>
      </c>
      <c r="T84" s="82">
        <f t="shared" si="840"/>
        <v>0</v>
      </c>
      <c r="U84" s="82">
        <f t="shared" si="840"/>
        <v>0</v>
      </c>
      <c r="V84" s="82">
        <f t="shared" si="840"/>
        <v>0</v>
      </c>
      <c r="W84" s="82">
        <f t="shared" si="840"/>
        <v>0</v>
      </c>
      <c r="X84" s="82">
        <f t="shared" si="840"/>
        <v>0</v>
      </c>
      <c r="Y84" s="82">
        <f t="shared" si="840"/>
        <v>0</v>
      </c>
      <c r="Z84" s="82">
        <f t="shared" si="840"/>
        <v>0</v>
      </c>
      <c r="AA84" s="82">
        <f t="shared" si="840"/>
        <v>0</v>
      </c>
      <c r="AB84" s="82">
        <f t="shared" si="840"/>
        <v>0</v>
      </c>
      <c r="AC84" s="82">
        <f t="shared" si="840"/>
        <v>0</v>
      </c>
      <c r="AD84" s="82">
        <f t="shared" si="840"/>
        <v>0</v>
      </c>
      <c r="AE84" s="82">
        <f t="shared" si="840"/>
        <v>0</v>
      </c>
      <c r="AF84" s="82">
        <f t="shared" si="840"/>
        <v>0</v>
      </c>
      <c r="AG84" s="82">
        <f t="shared" si="840"/>
        <v>0</v>
      </c>
      <c r="AH84" s="82">
        <f>SUM(AH36,AH45,AH64,AH78)</f>
        <v>0</v>
      </c>
      <c r="AI84" s="82">
        <f t="shared" si="840"/>
        <v>0</v>
      </c>
      <c r="AJ84" s="82">
        <f t="shared" si="840"/>
        <v>0</v>
      </c>
      <c r="AK84" s="82">
        <f t="shared" si="840"/>
        <v>0</v>
      </c>
      <c r="AL84" s="82">
        <f t="shared" si="840"/>
        <v>0</v>
      </c>
      <c r="AM84" s="82">
        <f t="shared" si="840"/>
        <v>0</v>
      </c>
      <c r="AN84" s="82">
        <f t="shared" si="840"/>
        <v>0</v>
      </c>
      <c r="AO84" s="82">
        <f t="shared" si="840"/>
        <v>0</v>
      </c>
      <c r="AP84" s="82">
        <f t="shared" si="840"/>
        <v>0</v>
      </c>
      <c r="AQ84" s="82">
        <f t="shared" si="840"/>
        <v>0</v>
      </c>
      <c r="AR84" s="82">
        <f t="shared" si="840"/>
        <v>0</v>
      </c>
      <c r="AS84" s="82">
        <f t="shared" si="840"/>
        <v>0</v>
      </c>
      <c r="AT84" s="82">
        <f t="shared" si="840"/>
        <v>0</v>
      </c>
      <c r="AU84" s="82">
        <f t="shared" si="840"/>
        <v>0</v>
      </c>
      <c r="AV84" s="82">
        <f t="shared" si="840"/>
        <v>0</v>
      </c>
      <c r="AW84" s="82">
        <f t="shared" si="840"/>
        <v>0</v>
      </c>
      <c r="AX84" s="82">
        <f t="shared" si="840"/>
        <v>0</v>
      </c>
      <c r="AY84" s="82">
        <f t="shared" si="840"/>
        <v>0</v>
      </c>
      <c r="AZ84" s="82">
        <f t="shared" si="840"/>
        <v>0</v>
      </c>
      <c r="BA84" s="82">
        <f t="shared" si="840"/>
        <v>0</v>
      </c>
      <c r="BB84" s="82">
        <f t="shared" si="840"/>
        <v>0</v>
      </c>
      <c r="BC84" s="82">
        <f t="shared" si="840"/>
        <v>0</v>
      </c>
      <c r="BD84" s="82">
        <f t="shared" si="840"/>
        <v>0</v>
      </c>
      <c r="BE84" s="82">
        <f t="shared" si="840"/>
        <v>0</v>
      </c>
      <c r="BF84" s="82">
        <f t="shared" si="840"/>
        <v>0</v>
      </c>
      <c r="BG84" s="82">
        <f t="shared" si="840"/>
        <v>0</v>
      </c>
      <c r="BH84" s="82">
        <f t="shared" si="840"/>
        <v>0</v>
      </c>
      <c r="BI84" s="82">
        <f t="shared" si="840"/>
        <v>0</v>
      </c>
      <c r="BJ84" s="82">
        <f t="shared" si="840"/>
        <v>0</v>
      </c>
      <c r="BK84" s="82">
        <f t="shared" si="840"/>
        <v>0</v>
      </c>
      <c r="BL84" s="82">
        <f t="shared" si="840"/>
        <v>0</v>
      </c>
      <c r="BM84" s="82">
        <f t="shared" si="840"/>
        <v>0</v>
      </c>
      <c r="BN84" s="82">
        <f t="shared" si="840"/>
        <v>0</v>
      </c>
      <c r="BO84" s="82">
        <f t="shared" si="840"/>
        <v>0</v>
      </c>
      <c r="BP84" s="82">
        <f t="shared" si="840"/>
        <v>0</v>
      </c>
      <c r="BQ84" s="82">
        <f t="shared" si="840"/>
        <v>0</v>
      </c>
      <c r="BR84" s="82">
        <f t="shared" si="840"/>
        <v>0</v>
      </c>
      <c r="BS84" s="82">
        <f t="shared" si="840"/>
        <v>0</v>
      </c>
      <c r="BT84" s="82">
        <f t="shared" si="840"/>
        <v>0</v>
      </c>
      <c r="BU84" s="82">
        <f t="shared" si="840"/>
        <v>0</v>
      </c>
      <c r="BV84" s="82">
        <f t="shared" si="840"/>
        <v>0</v>
      </c>
      <c r="BW84" s="82">
        <f t="shared" ref="BW84:EB84" si="841">SUM(BW36,BW45,BW64,BW78)</f>
        <v>0</v>
      </c>
      <c r="BX84" s="82">
        <f t="shared" si="841"/>
        <v>0</v>
      </c>
      <c r="BY84" s="82">
        <f t="shared" si="841"/>
        <v>0</v>
      </c>
      <c r="BZ84" s="82">
        <f t="shared" si="841"/>
        <v>0</v>
      </c>
      <c r="CA84" s="82">
        <f t="shared" si="841"/>
        <v>0</v>
      </c>
      <c r="CB84" s="82">
        <f t="shared" si="841"/>
        <v>0</v>
      </c>
      <c r="CC84" s="82">
        <f t="shared" si="841"/>
        <v>0</v>
      </c>
      <c r="CD84" s="82">
        <f t="shared" si="841"/>
        <v>0</v>
      </c>
      <c r="CE84" s="82">
        <f t="shared" si="841"/>
        <v>0</v>
      </c>
      <c r="CF84" s="82">
        <f t="shared" si="841"/>
        <v>0</v>
      </c>
      <c r="CG84" s="82">
        <f t="shared" si="841"/>
        <v>0</v>
      </c>
      <c r="CH84" s="82">
        <f t="shared" si="841"/>
        <v>0</v>
      </c>
      <c r="CI84" s="82">
        <f t="shared" si="841"/>
        <v>0</v>
      </c>
      <c r="CJ84" s="82">
        <f t="shared" si="841"/>
        <v>0</v>
      </c>
      <c r="CK84" s="82">
        <f t="shared" si="841"/>
        <v>0</v>
      </c>
      <c r="CL84" s="82">
        <f t="shared" si="841"/>
        <v>0</v>
      </c>
      <c r="CM84" s="82">
        <f t="shared" si="841"/>
        <v>0</v>
      </c>
      <c r="CN84" s="82">
        <f t="shared" si="841"/>
        <v>0</v>
      </c>
      <c r="CO84" s="82">
        <f t="shared" si="841"/>
        <v>0</v>
      </c>
      <c r="CP84" s="82">
        <f t="shared" si="841"/>
        <v>0</v>
      </c>
      <c r="CQ84" s="82">
        <f t="shared" si="841"/>
        <v>0</v>
      </c>
      <c r="CR84" s="82">
        <f t="shared" si="841"/>
        <v>0</v>
      </c>
      <c r="CS84" s="82">
        <f t="shared" si="841"/>
        <v>0</v>
      </c>
      <c r="CT84" s="82">
        <f t="shared" si="841"/>
        <v>0</v>
      </c>
      <c r="CU84" s="82">
        <f t="shared" si="841"/>
        <v>0</v>
      </c>
      <c r="CV84" s="82">
        <f t="shared" si="841"/>
        <v>0</v>
      </c>
      <c r="CW84" s="82">
        <f t="shared" si="841"/>
        <v>0</v>
      </c>
      <c r="CX84" s="82">
        <f t="shared" si="841"/>
        <v>0</v>
      </c>
      <c r="CY84" s="82">
        <f t="shared" si="841"/>
        <v>0</v>
      </c>
      <c r="CZ84" s="82">
        <f t="shared" si="841"/>
        <v>0</v>
      </c>
      <c r="DA84" s="82">
        <f t="shared" si="841"/>
        <v>0</v>
      </c>
      <c r="DB84" s="82">
        <f t="shared" si="841"/>
        <v>0</v>
      </c>
      <c r="DC84" s="82">
        <f t="shared" si="841"/>
        <v>0</v>
      </c>
      <c r="DD84" s="82">
        <f t="shared" si="841"/>
        <v>0</v>
      </c>
      <c r="DE84" s="82">
        <f t="shared" si="841"/>
        <v>0</v>
      </c>
      <c r="DF84" s="82">
        <f t="shared" si="841"/>
        <v>0</v>
      </c>
      <c r="DG84" s="82">
        <f t="shared" si="841"/>
        <v>0</v>
      </c>
      <c r="DH84" s="82">
        <f t="shared" si="841"/>
        <v>0</v>
      </c>
      <c r="DI84" s="82">
        <f t="shared" si="841"/>
        <v>0</v>
      </c>
      <c r="DJ84" s="82">
        <f t="shared" si="841"/>
        <v>0</v>
      </c>
      <c r="DK84" s="82">
        <f t="shared" si="841"/>
        <v>0</v>
      </c>
      <c r="DL84" s="82">
        <f t="shared" si="841"/>
        <v>0</v>
      </c>
      <c r="DM84" s="82">
        <f t="shared" si="841"/>
        <v>0</v>
      </c>
      <c r="DN84" s="82">
        <f t="shared" si="841"/>
        <v>0</v>
      </c>
      <c r="DO84" s="82">
        <f t="shared" si="841"/>
        <v>0</v>
      </c>
      <c r="DP84" s="82">
        <f t="shared" si="841"/>
        <v>0</v>
      </c>
      <c r="DQ84" s="82">
        <f t="shared" si="841"/>
        <v>0</v>
      </c>
      <c r="DR84" s="82">
        <f t="shared" si="841"/>
        <v>0</v>
      </c>
      <c r="DS84" s="82">
        <f t="shared" si="841"/>
        <v>0</v>
      </c>
      <c r="DT84" s="82">
        <f t="shared" si="841"/>
        <v>0</v>
      </c>
      <c r="DU84" s="82">
        <f t="shared" si="841"/>
        <v>0</v>
      </c>
      <c r="DV84" s="82">
        <f t="shared" si="841"/>
        <v>0</v>
      </c>
      <c r="DW84" s="82">
        <f t="shared" si="841"/>
        <v>0</v>
      </c>
      <c r="DX84" s="82">
        <f t="shared" si="841"/>
        <v>0</v>
      </c>
      <c r="DY84" s="82">
        <f t="shared" si="841"/>
        <v>0</v>
      </c>
      <c r="DZ84" s="82">
        <f t="shared" si="841"/>
        <v>0</v>
      </c>
      <c r="EA84" s="82">
        <f t="shared" si="841"/>
        <v>0</v>
      </c>
      <c r="EB84" s="82">
        <f t="shared" si="841"/>
        <v>0</v>
      </c>
    </row>
    <row r="85" spans="1:133" ht="13" x14ac:dyDescent="0.25">
      <c r="A85" s="59">
        <f>IF(ROUND(SUM(H39,H45,H72,H78)-H85,2)=0,0,1)</f>
        <v>0</v>
      </c>
      <c r="C85" s="311" t="s">
        <v>504</v>
      </c>
      <c r="G85" s="52" t="s">
        <v>220</v>
      </c>
      <c r="H85" s="46">
        <f t="shared" si="837"/>
        <v>0</v>
      </c>
      <c r="J85" s="82">
        <f>SUM(J39,J45,J72,J78)</f>
        <v>0</v>
      </c>
      <c r="K85" s="82">
        <f t="shared" ref="K85:BV85" si="842">SUM(K39,K45,K72,K78)</f>
        <v>0</v>
      </c>
      <c r="L85" s="82">
        <f t="shared" si="842"/>
        <v>0</v>
      </c>
      <c r="M85" s="82">
        <f t="shared" si="842"/>
        <v>0</v>
      </c>
      <c r="N85" s="82">
        <f t="shared" si="842"/>
        <v>0</v>
      </c>
      <c r="O85" s="82">
        <f t="shared" si="842"/>
        <v>0</v>
      </c>
      <c r="P85" s="82">
        <f t="shared" si="842"/>
        <v>0</v>
      </c>
      <c r="Q85" s="82">
        <f t="shared" si="842"/>
        <v>0</v>
      </c>
      <c r="R85" s="82">
        <f t="shared" si="842"/>
        <v>0</v>
      </c>
      <c r="S85" s="82">
        <f t="shared" si="842"/>
        <v>0</v>
      </c>
      <c r="T85" s="82">
        <f t="shared" si="842"/>
        <v>0</v>
      </c>
      <c r="U85" s="82">
        <f t="shared" si="842"/>
        <v>0</v>
      </c>
      <c r="V85" s="82">
        <f t="shared" si="842"/>
        <v>0</v>
      </c>
      <c r="W85" s="82">
        <f t="shared" si="842"/>
        <v>0</v>
      </c>
      <c r="X85" s="82">
        <f t="shared" si="842"/>
        <v>0</v>
      </c>
      <c r="Y85" s="82">
        <f t="shared" si="842"/>
        <v>0</v>
      </c>
      <c r="Z85" s="82">
        <f t="shared" si="842"/>
        <v>0</v>
      </c>
      <c r="AA85" s="82">
        <f t="shared" si="842"/>
        <v>0</v>
      </c>
      <c r="AB85" s="82">
        <f t="shared" si="842"/>
        <v>0</v>
      </c>
      <c r="AC85" s="82">
        <f t="shared" si="842"/>
        <v>0</v>
      </c>
      <c r="AD85" s="82">
        <f t="shared" si="842"/>
        <v>0</v>
      </c>
      <c r="AE85" s="82">
        <f t="shared" si="842"/>
        <v>0</v>
      </c>
      <c r="AF85" s="82">
        <f t="shared" si="842"/>
        <v>0</v>
      </c>
      <c r="AG85" s="82">
        <f t="shared" si="842"/>
        <v>0</v>
      </c>
      <c r="AH85" s="82">
        <f t="shared" si="842"/>
        <v>0</v>
      </c>
      <c r="AI85" s="82">
        <f t="shared" si="842"/>
        <v>0</v>
      </c>
      <c r="AJ85" s="82">
        <f t="shared" si="842"/>
        <v>0</v>
      </c>
      <c r="AK85" s="82">
        <f t="shared" si="842"/>
        <v>0</v>
      </c>
      <c r="AL85" s="82">
        <f t="shared" si="842"/>
        <v>0</v>
      </c>
      <c r="AM85" s="82">
        <f t="shared" si="842"/>
        <v>0</v>
      </c>
      <c r="AN85" s="82">
        <f t="shared" si="842"/>
        <v>0</v>
      </c>
      <c r="AO85" s="82">
        <f t="shared" si="842"/>
        <v>0</v>
      </c>
      <c r="AP85" s="82">
        <f t="shared" si="842"/>
        <v>0</v>
      </c>
      <c r="AQ85" s="82">
        <f t="shared" si="842"/>
        <v>0</v>
      </c>
      <c r="AR85" s="82">
        <f t="shared" si="842"/>
        <v>0</v>
      </c>
      <c r="AS85" s="82">
        <f t="shared" si="842"/>
        <v>0</v>
      </c>
      <c r="AT85" s="82">
        <f t="shared" si="842"/>
        <v>0</v>
      </c>
      <c r="AU85" s="82">
        <f t="shared" si="842"/>
        <v>0</v>
      </c>
      <c r="AV85" s="82">
        <f t="shared" si="842"/>
        <v>0</v>
      </c>
      <c r="AW85" s="82">
        <f t="shared" si="842"/>
        <v>0</v>
      </c>
      <c r="AX85" s="82">
        <f t="shared" si="842"/>
        <v>0</v>
      </c>
      <c r="AY85" s="82">
        <f t="shared" si="842"/>
        <v>0</v>
      </c>
      <c r="AZ85" s="82">
        <f t="shared" si="842"/>
        <v>0</v>
      </c>
      <c r="BA85" s="82">
        <f t="shared" si="842"/>
        <v>0</v>
      </c>
      <c r="BB85" s="82">
        <f t="shared" si="842"/>
        <v>0</v>
      </c>
      <c r="BC85" s="82">
        <f t="shared" si="842"/>
        <v>0</v>
      </c>
      <c r="BD85" s="82">
        <f t="shared" si="842"/>
        <v>0</v>
      </c>
      <c r="BE85" s="82">
        <f t="shared" si="842"/>
        <v>0</v>
      </c>
      <c r="BF85" s="82">
        <f t="shared" si="842"/>
        <v>0</v>
      </c>
      <c r="BG85" s="82">
        <f t="shared" si="842"/>
        <v>0</v>
      </c>
      <c r="BH85" s="82">
        <f t="shared" si="842"/>
        <v>0</v>
      </c>
      <c r="BI85" s="82">
        <f t="shared" si="842"/>
        <v>0</v>
      </c>
      <c r="BJ85" s="82">
        <f t="shared" si="842"/>
        <v>0</v>
      </c>
      <c r="BK85" s="82">
        <f t="shared" si="842"/>
        <v>0</v>
      </c>
      <c r="BL85" s="82">
        <f t="shared" si="842"/>
        <v>0</v>
      </c>
      <c r="BM85" s="82">
        <f t="shared" si="842"/>
        <v>0</v>
      </c>
      <c r="BN85" s="82">
        <f t="shared" si="842"/>
        <v>0</v>
      </c>
      <c r="BO85" s="82">
        <f t="shared" si="842"/>
        <v>0</v>
      </c>
      <c r="BP85" s="82">
        <f t="shared" si="842"/>
        <v>0</v>
      </c>
      <c r="BQ85" s="82">
        <f t="shared" si="842"/>
        <v>0</v>
      </c>
      <c r="BR85" s="82">
        <f t="shared" si="842"/>
        <v>0</v>
      </c>
      <c r="BS85" s="82">
        <f t="shared" si="842"/>
        <v>0</v>
      </c>
      <c r="BT85" s="82">
        <f t="shared" si="842"/>
        <v>0</v>
      </c>
      <c r="BU85" s="82">
        <f t="shared" si="842"/>
        <v>0</v>
      </c>
      <c r="BV85" s="82">
        <f t="shared" si="842"/>
        <v>0</v>
      </c>
      <c r="BW85" s="82">
        <f t="shared" ref="BW85:EB85" si="843">SUM(BW39,BW45,BW72,BW78)</f>
        <v>0</v>
      </c>
      <c r="BX85" s="82">
        <f t="shared" si="843"/>
        <v>0</v>
      </c>
      <c r="BY85" s="82">
        <f t="shared" si="843"/>
        <v>0</v>
      </c>
      <c r="BZ85" s="82">
        <f t="shared" si="843"/>
        <v>0</v>
      </c>
      <c r="CA85" s="82">
        <f t="shared" si="843"/>
        <v>0</v>
      </c>
      <c r="CB85" s="82">
        <f t="shared" si="843"/>
        <v>0</v>
      </c>
      <c r="CC85" s="82">
        <f t="shared" si="843"/>
        <v>0</v>
      </c>
      <c r="CD85" s="82">
        <f t="shared" si="843"/>
        <v>0</v>
      </c>
      <c r="CE85" s="82">
        <f t="shared" si="843"/>
        <v>0</v>
      </c>
      <c r="CF85" s="82">
        <f t="shared" si="843"/>
        <v>0</v>
      </c>
      <c r="CG85" s="82">
        <f t="shared" si="843"/>
        <v>0</v>
      </c>
      <c r="CH85" s="82">
        <f t="shared" si="843"/>
        <v>0</v>
      </c>
      <c r="CI85" s="82">
        <f t="shared" si="843"/>
        <v>0</v>
      </c>
      <c r="CJ85" s="82">
        <f t="shared" si="843"/>
        <v>0</v>
      </c>
      <c r="CK85" s="82">
        <f t="shared" si="843"/>
        <v>0</v>
      </c>
      <c r="CL85" s="82">
        <f t="shared" si="843"/>
        <v>0</v>
      </c>
      <c r="CM85" s="82">
        <f t="shared" si="843"/>
        <v>0</v>
      </c>
      <c r="CN85" s="82">
        <f t="shared" si="843"/>
        <v>0</v>
      </c>
      <c r="CO85" s="82">
        <f t="shared" si="843"/>
        <v>0</v>
      </c>
      <c r="CP85" s="82">
        <f t="shared" si="843"/>
        <v>0</v>
      </c>
      <c r="CQ85" s="82">
        <f t="shared" si="843"/>
        <v>0</v>
      </c>
      <c r="CR85" s="82">
        <f t="shared" si="843"/>
        <v>0</v>
      </c>
      <c r="CS85" s="82">
        <f t="shared" si="843"/>
        <v>0</v>
      </c>
      <c r="CT85" s="82">
        <f t="shared" si="843"/>
        <v>0</v>
      </c>
      <c r="CU85" s="82">
        <f t="shared" si="843"/>
        <v>0</v>
      </c>
      <c r="CV85" s="82">
        <f t="shared" si="843"/>
        <v>0</v>
      </c>
      <c r="CW85" s="82">
        <f t="shared" si="843"/>
        <v>0</v>
      </c>
      <c r="CX85" s="82">
        <f t="shared" si="843"/>
        <v>0</v>
      </c>
      <c r="CY85" s="82">
        <f t="shared" si="843"/>
        <v>0</v>
      </c>
      <c r="CZ85" s="82">
        <f t="shared" si="843"/>
        <v>0</v>
      </c>
      <c r="DA85" s="82">
        <f t="shared" si="843"/>
        <v>0</v>
      </c>
      <c r="DB85" s="82">
        <f t="shared" si="843"/>
        <v>0</v>
      </c>
      <c r="DC85" s="82">
        <f t="shared" si="843"/>
        <v>0</v>
      </c>
      <c r="DD85" s="82">
        <f t="shared" si="843"/>
        <v>0</v>
      </c>
      <c r="DE85" s="82">
        <f t="shared" si="843"/>
        <v>0</v>
      </c>
      <c r="DF85" s="82">
        <f t="shared" si="843"/>
        <v>0</v>
      </c>
      <c r="DG85" s="82">
        <f t="shared" si="843"/>
        <v>0</v>
      </c>
      <c r="DH85" s="82">
        <f t="shared" si="843"/>
        <v>0</v>
      </c>
      <c r="DI85" s="82">
        <f t="shared" si="843"/>
        <v>0</v>
      </c>
      <c r="DJ85" s="82">
        <f t="shared" si="843"/>
        <v>0</v>
      </c>
      <c r="DK85" s="82">
        <f t="shared" si="843"/>
        <v>0</v>
      </c>
      <c r="DL85" s="82">
        <f t="shared" si="843"/>
        <v>0</v>
      </c>
      <c r="DM85" s="82">
        <f t="shared" si="843"/>
        <v>0</v>
      </c>
      <c r="DN85" s="82">
        <f t="shared" si="843"/>
        <v>0</v>
      </c>
      <c r="DO85" s="82">
        <f t="shared" si="843"/>
        <v>0</v>
      </c>
      <c r="DP85" s="82">
        <f t="shared" si="843"/>
        <v>0</v>
      </c>
      <c r="DQ85" s="82">
        <f t="shared" si="843"/>
        <v>0</v>
      </c>
      <c r="DR85" s="82">
        <f t="shared" si="843"/>
        <v>0</v>
      </c>
      <c r="DS85" s="82">
        <f t="shared" si="843"/>
        <v>0</v>
      </c>
      <c r="DT85" s="82">
        <f t="shared" si="843"/>
        <v>0</v>
      </c>
      <c r="DU85" s="82">
        <f t="shared" si="843"/>
        <v>0</v>
      </c>
      <c r="DV85" s="82">
        <f t="shared" si="843"/>
        <v>0</v>
      </c>
      <c r="DW85" s="82">
        <f t="shared" si="843"/>
        <v>0</v>
      </c>
      <c r="DX85" s="82">
        <f t="shared" si="843"/>
        <v>0</v>
      </c>
      <c r="DY85" s="82">
        <f t="shared" si="843"/>
        <v>0</v>
      </c>
      <c r="DZ85" s="82">
        <f t="shared" si="843"/>
        <v>0</v>
      </c>
      <c r="EA85" s="82">
        <f t="shared" si="843"/>
        <v>0</v>
      </c>
      <c r="EB85" s="82">
        <f t="shared" si="843"/>
        <v>0</v>
      </c>
    </row>
    <row r="86" spans="1:133" ht="14.5" thickBot="1" x14ac:dyDescent="0.35">
      <c r="B86" s="73"/>
      <c r="C86" s="27"/>
      <c r="H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row>
    <row r="87" spans="1:133" ht="13.5" thickBot="1" x14ac:dyDescent="0.35">
      <c r="C87" s="358" t="s">
        <v>570</v>
      </c>
      <c r="D87" s="352"/>
      <c r="E87" s="352"/>
      <c r="F87" s="352"/>
      <c r="G87" s="353" t="s">
        <v>220</v>
      </c>
      <c r="H87" s="354">
        <f>SUM(J87:EB87)</f>
        <v>0</v>
      </c>
      <c r="I87" s="355"/>
      <c r="J87" s="359">
        <f t="shared" ref="J87:AO87" si="844">CHOOSE(Scenario,J83,J84,J85)</f>
        <v>0</v>
      </c>
      <c r="K87" s="359">
        <f t="shared" si="844"/>
        <v>0</v>
      </c>
      <c r="L87" s="359">
        <f t="shared" si="844"/>
        <v>0</v>
      </c>
      <c r="M87" s="359">
        <f t="shared" si="844"/>
        <v>0</v>
      </c>
      <c r="N87" s="359">
        <f t="shared" si="844"/>
        <v>0</v>
      </c>
      <c r="O87" s="359">
        <f t="shared" si="844"/>
        <v>0</v>
      </c>
      <c r="P87" s="359">
        <f t="shared" si="844"/>
        <v>0</v>
      </c>
      <c r="Q87" s="359">
        <f t="shared" si="844"/>
        <v>0</v>
      </c>
      <c r="R87" s="359">
        <f t="shared" si="844"/>
        <v>0</v>
      </c>
      <c r="S87" s="359">
        <f t="shared" si="844"/>
        <v>0</v>
      </c>
      <c r="T87" s="359">
        <f t="shared" si="844"/>
        <v>0</v>
      </c>
      <c r="U87" s="359">
        <f t="shared" si="844"/>
        <v>0</v>
      </c>
      <c r="V87" s="359">
        <f t="shared" si="844"/>
        <v>0</v>
      </c>
      <c r="W87" s="359">
        <f t="shared" si="844"/>
        <v>0</v>
      </c>
      <c r="X87" s="359">
        <f t="shared" si="844"/>
        <v>0</v>
      </c>
      <c r="Y87" s="359">
        <f t="shared" si="844"/>
        <v>0</v>
      </c>
      <c r="Z87" s="359">
        <f t="shared" si="844"/>
        <v>0</v>
      </c>
      <c r="AA87" s="359">
        <f t="shared" si="844"/>
        <v>0</v>
      </c>
      <c r="AB87" s="359">
        <f t="shared" si="844"/>
        <v>0</v>
      </c>
      <c r="AC87" s="359">
        <f t="shared" si="844"/>
        <v>0</v>
      </c>
      <c r="AD87" s="359">
        <f t="shared" si="844"/>
        <v>0</v>
      </c>
      <c r="AE87" s="359">
        <f t="shared" si="844"/>
        <v>0</v>
      </c>
      <c r="AF87" s="359">
        <f t="shared" si="844"/>
        <v>0</v>
      </c>
      <c r="AG87" s="359">
        <f t="shared" si="844"/>
        <v>0</v>
      </c>
      <c r="AH87" s="359">
        <f t="shared" si="844"/>
        <v>0</v>
      </c>
      <c r="AI87" s="359">
        <f t="shared" si="844"/>
        <v>0</v>
      </c>
      <c r="AJ87" s="359">
        <f t="shared" si="844"/>
        <v>0</v>
      </c>
      <c r="AK87" s="359">
        <f t="shared" si="844"/>
        <v>0</v>
      </c>
      <c r="AL87" s="359">
        <f t="shared" si="844"/>
        <v>0</v>
      </c>
      <c r="AM87" s="359">
        <f t="shared" si="844"/>
        <v>0</v>
      </c>
      <c r="AN87" s="359">
        <f t="shared" si="844"/>
        <v>0</v>
      </c>
      <c r="AO87" s="359">
        <f t="shared" si="844"/>
        <v>0</v>
      </c>
      <c r="AP87" s="359">
        <f t="shared" ref="AP87:BU87" si="845">CHOOSE(Scenario,AP83,AP84,AP85)</f>
        <v>0</v>
      </c>
      <c r="AQ87" s="359">
        <f t="shared" si="845"/>
        <v>0</v>
      </c>
      <c r="AR87" s="359">
        <f t="shared" si="845"/>
        <v>0</v>
      </c>
      <c r="AS87" s="359">
        <f t="shared" si="845"/>
        <v>0</v>
      </c>
      <c r="AT87" s="359">
        <f t="shared" si="845"/>
        <v>0</v>
      </c>
      <c r="AU87" s="359">
        <f t="shared" si="845"/>
        <v>0</v>
      </c>
      <c r="AV87" s="359">
        <f t="shared" si="845"/>
        <v>0</v>
      </c>
      <c r="AW87" s="359">
        <f t="shared" si="845"/>
        <v>0</v>
      </c>
      <c r="AX87" s="359">
        <f t="shared" si="845"/>
        <v>0</v>
      </c>
      <c r="AY87" s="359">
        <f t="shared" si="845"/>
        <v>0</v>
      </c>
      <c r="AZ87" s="359">
        <f t="shared" si="845"/>
        <v>0</v>
      </c>
      <c r="BA87" s="359">
        <f t="shared" si="845"/>
        <v>0</v>
      </c>
      <c r="BB87" s="359">
        <f t="shared" si="845"/>
        <v>0</v>
      </c>
      <c r="BC87" s="359">
        <f t="shared" si="845"/>
        <v>0</v>
      </c>
      <c r="BD87" s="359">
        <f t="shared" si="845"/>
        <v>0</v>
      </c>
      <c r="BE87" s="359">
        <f t="shared" si="845"/>
        <v>0</v>
      </c>
      <c r="BF87" s="359">
        <f t="shared" si="845"/>
        <v>0</v>
      </c>
      <c r="BG87" s="359">
        <f t="shared" si="845"/>
        <v>0</v>
      </c>
      <c r="BH87" s="359">
        <f t="shared" si="845"/>
        <v>0</v>
      </c>
      <c r="BI87" s="359">
        <f t="shared" si="845"/>
        <v>0</v>
      </c>
      <c r="BJ87" s="359">
        <f t="shared" si="845"/>
        <v>0</v>
      </c>
      <c r="BK87" s="359">
        <f t="shared" si="845"/>
        <v>0</v>
      </c>
      <c r="BL87" s="359">
        <f t="shared" si="845"/>
        <v>0</v>
      </c>
      <c r="BM87" s="359">
        <f t="shared" si="845"/>
        <v>0</v>
      </c>
      <c r="BN87" s="359">
        <f t="shared" si="845"/>
        <v>0</v>
      </c>
      <c r="BO87" s="359">
        <f t="shared" si="845"/>
        <v>0</v>
      </c>
      <c r="BP87" s="359">
        <f t="shared" si="845"/>
        <v>0</v>
      </c>
      <c r="BQ87" s="359">
        <f t="shared" si="845"/>
        <v>0</v>
      </c>
      <c r="BR87" s="359">
        <f t="shared" si="845"/>
        <v>0</v>
      </c>
      <c r="BS87" s="359">
        <f t="shared" si="845"/>
        <v>0</v>
      </c>
      <c r="BT87" s="359">
        <f t="shared" si="845"/>
        <v>0</v>
      </c>
      <c r="BU87" s="359">
        <f t="shared" si="845"/>
        <v>0</v>
      </c>
      <c r="BV87" s="359">
        <f t="shared" ref="BV87:DA87" si="846">CHOOSE(Scenario,BV83,BV84,BV85)</f>
        <v>0</v>
      </c>
      <c r="BW87" s="359">
        <f t="shared" si="846"/>
        <v>0</v>
      </c>
      <c r="BX87" s="359">
        <f t="shared" si="846"/>
        <v>0</v>
      </c>
      <c r="BY87" s="359">
        <f t="shared" si="846"/>
        <v>0</v>
      </c>
      <c r="BZ87" s="359">
        <f t="shared" si="846"/>
        <v>0</v>
      </c>
      <c r="CA87" s="359">
        <f t="shared" si="846"/>
        <v>0</v>
      </c>
      <c r="CB87" s="359">
        <f t="shared" si="846"/>
        <v>0</v>
      </c>
      <c r="CC87" s="359">
        <f t="shared" si="846"/>
        <v>0</v>
      </c>
      <c r="CD87" s="359">
        <f t="shared" si="846"/>
        <v>0</v>
      </c>
      <c r="CE87" s="359">
        <f t="shared" si="846"/>
        <v>0</v>
      </c>
      <c r="CF87" s="359">
        <f t="shared" si="846"/>
        <v>0</v>
      </c>
      <c r="CG87" s="359">
        <f t="shared" si="846"/>
        <v>0</v>
      </c>
      <c r="CH87" s="359">
        <f t="shared" si="846"/>
        <v>0</v>
      </c>
      <c r="CI87" s="359">
        <f t="shared" si="846"/>
        <v>0</v>
      </c>
      <c r="CJ87" s="359">
        <f t="shared" si="846"/>
        <v>0</v>
      </c>
      <c r="CK87" s="359">
        <f t="shared" si="846"/>
        <v>0</v>
      </c>
      <c r="CL87" s="359">
        <f t="shared" si="846"/>
        <v>0</v>
      </c>
      <c r="CM87" s="359">
        <f t="shared" si="846"/>
        <v>0</v>
      </c>
      <c r="CN87" s="359">
        <f t="shared" si="846"/>
        <v>0</v>
      </c>
      <c r="CO87" s="359">
        <f t="shared" si="846"/>
        <v>0</v>
      </c>
      <c r="CP87" s="359">
        <f t="shared" si="846"/>
        <v>0</v>
      </c>
      <c r="CQ87" s="359">
        <f t="shared" si="846"/>
        <v>0</v>
      </c>
      <c r="CR87" s="359">
        <f t="shared" si="846"/>
        <v>0</v>
      </c>
      <c r="CS87" s="359">
        <f t="shared" si="846"/>
        <v>0</v>
      </c>
      <c r="CT87" s="359">
        <f t="shared" si="846"/>
        <v>0</v>
      </c>
      <c r="CU87" s="359">
        <f t="shared" si="846"/>
        <v>0</v>
      </c>
      <c r="CV87" s="359">
        <f t="shared" si="846"/>
        <v>0</v>
      </c>
      <c r="CW87" s="359">
        <f t="shared" si="846"/>
        <v>0</v>
      </c>
      <c r="CX87" s="359">
        <f t="shared" si="846"/>
        <v>0</v>
      </c>
      <c r="CY87" s="359">
        <f t="shared" si="846"/>
        <v>0</v>
      </c>
      <c r="CZ87" s="359">
        <f t="shared" si="846"/>
        <v>0</v>
      </c>
      <c r="DA87" s="359">
        <f t="shared" si="846"/>
        <v>0</v>
      </c>
      <c r="DB87" s="359">
        <f t="shared" ref="DB87:EB87" si="847">CHOOSE(Scenario,DB83,DB84,DB85)</f>
        <v>0</v>
      </c>
      <c r="DC87" s="359">
        <f t="shared" si="847"/>
        <v>0</v>
      </c>
      <c r="DD87" s="359">
        <f t="shared" si="847"/>
        <v>0</v>
      </c>
      <c r="DE87" s="359">
        <f t="shared" si="847"/>
        <v>0</v>
      </c>
      <c r="DF87" s="359">
        <f t="shared" si="847"/>
        <v>0</v>
      </c>
      <c r="DG87" s="359">
        <f t="shared" si="847"/>
        <v>0</v>
      </c>
      <c r="DH87" s="359">
        <f t="shared" si="847"/>
        <v>0</v>
      </c>
      <c r="DI87" s="359">
        <f t="shared" si="847"/>
        <v>0</v>
      </c>
      <c r="DJ87" s="359">
        <f t="shared" si="847"/>
        <v>0</v>
      </c>
      <c r="DK87" s="359">
        <f t="shared" si="847"/>
        <v>0</v>
      </c>
      <c r="DL87" s="359">
        <f t="shared" si="847"/>
        <v>0</v>
      </c>
      <c r="DM87" s="359">
        <f t="shared" si="847"/>
        <v>0</v>
      </c>
      <c r="DN87" s="359">
        <f t="shared" si="847"/>
        <v>0</v>
      </c>
      <c r="DO87" s="359">
        <f t="shared" si="847"/>
        <v>0</v>
      </c>
      <c r="DP87" s="359">
        <f t="shared" si="847"/>
        <v>0</v>
      </c>
      <c r="DQ87" s="359">
        <f t="shared" si="847"/>
        <v>0</v>
      </c>
      <c r="DR87" s="359">
        <f t="shared" si="847"/>
        <v>0</v>
      </c>
      <c r="DS87" s="359">
        <f t="shared" si="847"/>
        <v>0</v>
      </c>
      <c r="DT87" s="359">
        <f t="shared" si="847"/>
        <v>0</v>
      </c>
      <c r="DU87" s="359">
        <f t="shared" si="847"/>
        <v>0</v>
      </c>
      <c r="DV87" s="359">
        <f t="shared" si="847"/>
        <v>0</v>
      </c>
      <c r="DW87" s="359">
        <f t="shared" si="847"/>
        <v>0</v>
      </c>
      <c r="DX87" s="359">
        <f t="shared" si="847"/>
        <v>0</v>
      </c>
      <c r="DY87" s="359">
        <f t="shared" si="847"/>
        <v>0</v>
      </c>
      <c r="DZ87" s="359">
        <f t="shared" si="847"/>
        <v>0</v>
      </c>
      <c r="EA87" s="359">
        <f t="shared" si="847"/>
        <v>0</v>
      </c>
      <c r="EB87" s="360">
        <f t="shared" si="847"/>
        <v>0</v>
      </c>
    </row>
    <row r="88" spans="1:133" x14ac:dyDescent="0.25">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row>
    <row r="89" spans="1:133" ht="13" x14ac:dyDescent="0.3">
      <c r="B89" s="334"/>
      <c r="C89" s="335" t="s">
        <v>572</v>
      </c>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c r="CI89" s="336"/>
      <c r="CJ89" s="336"/>
      <c r="CK89" s="336"/>
      <c r="CL89" s="336"/>
      <c r="CM89" s="336"/>
      <c r="CN89" s="336"/>
      <c r="CO89" s="336"/>
      <c r="CP89" s="336"/>
      <c r="CQ89" s="336"/>
      <c r="CR89" s="336"/>
      <c r="CS89" s="336"/>
      <c r="CT89" s="336"/>
      <c r="CU89" s="336"/>
      <c r="CV89" s="336"/>
      <c r="CW89" s="336"/>
      <c r="CX89" s="336"/>
      <c r="CY89" s="336"/>
      <c r="CZ89" s="336"/>
      <c r="DA89" s="336"/>
      <c r="DB89" s="336"/>
      <c r="DC89" s="336"/>
      <c r="DD89" s="336"/>
      <c r="DE89" s="336"/>
      <c r="DF89" s="336"/>
      <c r="DG89" s="336"/>
      <c r="DH89" s="336"/>
      <c r="DI89" s="336"/>
      <c r="DJ89" s="336"/>
      <c r="DK89" s="336"/>
      <c r="DL89" s="336"/>
      <c r="DM89" s="336"/>
      <c r="DN89" s="336"/>
      <c r="DO89" s="336"/>
      <c r="DP89" s="336"/>
      <c r="DQ89" s="336"/>
      <c r="DR89" s="336"/>
      <c r="DS89" s="336"/>
      <c r="DT89" s="336"/>
      <c r="DU89" s="336"/>
      <c r="DV89" s="336"/>
      <c r="DW89" s="336"/>
      <c r="DX89" s="336"/>
      <c r="DY89" s="336"/>
      <c r="DZ89" s="336"/>
      <c r="EA89" s="336"/>
      <c r="EB89" s="337"/>
    </row>
    <row r="90" spans="1:133" ht="14" x14ac:dyDescent="0.3">
      <c r="B90" s="73"/>
      <c r="C90" s="27"/>
      <c r="H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row>
    <row r="91" spans="1:133" ht="13" x14ac:dyDescent="0.3">
      <c r="B91" s="34"/>
      <c r="C91" s="2" t="s">
        <v>516</v>
      </c>
      <c r="D91" s="34"/>
      <c r="E91" s="34"/>
      <c r="F91" s="34"/>
      <c r="G91" s="67"/>
      <c r="H91" s="35"/>
      <c r="I91" s="34"/>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row>
    <row r="92" spans="1:133" ht="13" outlineLevel="1" x14ac:dyDescent="0.3">
      <c r="C92" s="340" t="s">
        <v>500</v>
      </c>
      <c r="G92" s="52"/>
      <c r="H92" s="29"/>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row>
    <row r="93" spans="1:133" outlineLevel="1" x14ac:dyDescent="0.25">
      <c r="C93" s="328" t="s">
        <v>552</v>
      </c>
      <c r="G93" s="52" t="s">
        <v>220</v>
      </c>
      <c r="H93" s="46">
        <f t="shared" ref="H93" si="848">SUM(J93:EB93)</f>
        <v>0</v>
      </c>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row>
    <row r="94" spans="1:133" ht="14" outlineLevel="1" x14ac:dyDescent="0.3">
      <c r="B94" s="73"/>
      <c r="C94" s="27"/>
      <c r="H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row>
    <row r="95" spans="1:133" ht="13" outlineLevel="1" x14ac:dyDescent="0.3">
      <c r="C95" s="340" t="s">
        <v>502</v>
      </c>
      <c r="G95" s="52"/>
      <c r="H95" s="29"/>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row>
    <row r="96" spans="1:133" outlineLevel="1" x14ac:dyDescent="0.25">
      <c r="C96" s="317" t="s">
        <v>554</v>
      </c>
      <c r="D96" s="79">
        <f>Costs!N83</f>
        <v>44927</v>
      </c>
      <c r="E96" s="79">
        <f>Assumptions!N13</f>
        <v>45658</v>
      </c>
      <c r="G96" s="52" t="s">
        <v>418</v>
      </c>
      <c r="J96" s="82">
        <f t="shared" ref="J96:L96" si="849">(MONTH($D96)=J$5)*(AND(J$7&gt;=$D$96,J$7&lt;$E$96))</f>
        <v>1</v>
      </c>
      <c r="K96" s="82">
        <f t="shared" si="849"/>
        <v>0</v>
      </c>
      <c r="L96" s="82">
        <f t="shared" si="849"/>
        <v>0</v>
      </c>
      <c r="M96" s="82">
        <f>(MONTH($D96)=M$5)*(AND(M$7&gt;=$D$96,M$7&lt;$E$96))</f>
        <v>0</v>
      </c>
      <c r="N96" s="82">
        <f t="shared" ref="N96:BY96" si="850">(MONTH($D96)=N$5)*(AND(N$7&gt;=$D$96,N$7&lt;$E$96))</f>
        <v>0</v>
      </c>
      <c r="O96" s="82">
        <f t="shared" si="850"/>
        <v>0</v>
      </c>
      <c r="P96" s="82">
        <f t="shared" si="850"/>
        <v>0</v>
      </c>
      <c r="Q96" s="82">
        <f t="shared" si="850"/>
        <v>0</v>
      </c>
      <c r="R96" s="82">
        <f t="shared" si="850"/>
        <v>0</v>
      </c>
      <c r="S96" s="82">
        <f t="shared" si="850"/>
        <v>0</v>
      </c>
      <c r="T96" s="82">
        <f t="shared" si="850"/>
        <v>0</v>
      </c>
      <c r="U96" s="82">
        <f t="shared" si="850"/>
        <v>0</v>
      </c>
      <c r="V96" s="82">
        <f t="shared" si="850"/>
        <v>1</v>
      </c>
      <c r="W96" s="82">
        <f t="shared" si="850"/>
        <v>0</v>
      </c>
      <c r="X96" s="82">
        <f t="shared" si="850"/>
        <v>0</v>
      </c>
      <c r="Y96" s="82">
        <f t="shared" si="850"/>
        <v>0</v>
      </c>
      <c r="Z96" s="82">
        <f t="shared" si="850"/>
        <v>0</v>
      </c>
      <c r="AA96" s="82">
        <f t="shared" si="850"/>
        <v>0</v>
      </c>
      <c r="AB96" s="82">
        <f t="shared" si="850"/>
        <v>0</v>
      </c>
      <c r="AC96" s="82">
        <f t="shared" si="850"/>
        <v>0</v>
      </c>
      <c r="AD96" s="82">
        <f t="shared" si="850"/>
        <v>0</v>
      </c>
      <c r="AE96" s="82">
        <f t="shared" si="850"/>
        <v>0</v>
      </c>
      <c r="AF96" s="82">
        <f t="shared" si="850"/>
        <v>0</v>
      </c>
      <c r="AG96" s="82">
        <f t="shared" si="850"/>
        <v>0</v>
      </c>
      <c r="AH96" s="82">
        <f t="shared" si="850"/>
        <v>0</v>
      </c>
      <c r="AI96" s="82">
        <f t="shared" si="850"/>
        <v>0</v>
      </c>
      <c r="AJ96" s="82">
        <f t="shared" si="850"/>
        <v>0</v>
      </c>
      <c r="AK96" s="82">
        <f t="shared" si="850"/>
        <v>0</v>
      </c>
      <c r="AL96" s="82">
        <f t="shared" si="850"/>
        <v>0</v>
      </c>
      <c r="AM96" s="82">
        <f t="shared" si="850"/>
        <v>0</v>
      </c>
      <c r="AN96" s="82">
        <f t="shared" si="850"/>
        <v>0</v>
      </c>
      <c r="AO96" s="82">
        <f t="shared" si="850"/>
        <v>0</v>
      </c>
      <c r="AP96" s="82">
        <f t="shared" si="850"/>
        <v>0</v>
      </c>
      <c r="AQ96" s="82">
        <f t="shared" si="850"/>
        <v>0</v>
      </c>
      <c r="AR96" s="82">
        <f t="shared" si="850"/>
        <v>0</v>
      </c>
      <c r="AS96" s="82">
        <f t="shared" si="850"/>
        <v>0</v>
      </c>
      <c r="AT96" s="82">
        <f t="shared" si="850"/>
        <v>0</v>
      </c>
      <c r="AU96" s="82">
        <f t="shared" si="850"/>
        <v>0</v>
      </c>
      <c r="AV96" s="82">
        <f t="shared" si="850"/>
        <v>0</v>
      </c>
      <c r="AW96" s="82">
        <f t="shared" si="850"/>
        <v>0</v>
      </c>
      <c r="AX96" s="82">
        <f t="shared" si="850"/>
        <v>0</v>
      </c>
      <c r="AY96" s="82">
        <f t="shared" si="850"/>
        <v>0</v>
      </c>
      <c r="AZ96" s="82">
        <f t="shared" si="850"/>
        <v>0</v>
      </c>
      <c r="BA96" s="82">
        <f t="shared" si="850"/>
        <v>0</v>
      </c>
      <c r="BB96" s="82">
        <f t="shared" si="850"/>
        <v>0</v>
      </c>
      <c r="BC96" s="82">
        <f t="shared" si="850"/>
        <v>0</v>
      </c>
      <c r="BD96" s="82">
        <f t="shared" si="850"/>
        <v>0</v>
      </c>
      <c r="BE96" s="82">
        <f t="shared" si="850"/>
        <v>0</v>
      </c>
      <c r="BF96" s="82">
        <f t="shared" si="850"/>
        <v>0</v>
      </c>
      <c r="BG96" s="82">
        <f t="shared" si="850"/>
        <v>0</v>
      </c>
      <c r="BH96" s="82">
        <f t="shared" si="850"/>
        <v>0</v>
      </c>
      <c r="BI96" s="82">
        <f t="shared" si="850"/>
        <v>0</v>
      </c>
      <c r="BJ96" s="82">
        <f t="shared" si="850"/>
        <v>0</v>
      </c>
      <c r="BK96" s="82">
        <f t="shared" si="850"/>
        <v>0</v>
      </c>
      <c r="BL96" s="82">
        <f t="shared" si="850"/>
        <v>0</v>
      </c>
      <c r="BM96" s="82">
        <f t="shared" si="850"/>
        <v>0</v>
      </c>
      <c r="BN96" s="82">
        <f t="shared" si="850"/>
        <v>0</v>
      </c>
      <c r="BO96" s="82">
        <f t="shared" si="850"/>
        <v>0</v>
      </c>
      <c r="BP96" s="82">
        <f t="shared" si="850"/>
        <v>0</v>
      </c>
      <c r="BQ96" s="82">
        <f t="shared" si="850"/>
        <v>0</v>
      </c>
      <c r="BR96" s="82">
        <f t="shared" si="850"/>
        <v>0</v>
      </c>
      <c r="BS96" s="82">
        <f t="shared" si="850"/>
        <v>0</v>
      </c>
      <c r="BT96" s="82">
        <f t="shared" si="850"/>
        <v>0</v>
      </c>
      <c r="BU96" s="82">
        <f t="shared" si="850"/>
        <v>0</v>
      </c>
      <c r="BV96" s="82">
        <f t="shared" si="850"/>
        <v>0</v>
      </c>
      <c r="BW96" s="82">
        <f t="shared" si="850"/>
        <v>0</v>
      </c>
      <c r="BX96" s="82">
        <f t="shared" si="850"/>
        <v>0</v>
      </c>
      <c r="BY96" s="82">
        <f t="shared" si="850"/>
        <v>0</v>
      </c>
      <c r="BZ96" s="82">
        <f t="shared" ref="BZ96:EB96" si="851">(MONTH($D96)=BZ$5)*(AND(BZ$7&gt;=$D$96,BZ$7&lt;$E$96))</f>
        <v>0</v>
      </c>
      <c r="CA96" s="82">
        <f t="shared" si="851"/>
        <v>0</v>
      </c>
      <c r="CB96" s="82">
        <f t="shared" si="851"/>
        <v>0</v>
      </c>
      <c r="CC96" s="82">
        <f t="shared" si="851"/>
        <v>0</v>
      </c>
      <c r="CD96" s="82">
        <f t="shared" si="851"/>
        <v>0</v>
      </c>
      <c r="CE96" s="82">
        <f t="shared" si="851"/>
        <v>0</v>
      </c>
      <c r="CF96" s="82">
        <f t="shared" si="851"/>
        <v>0</v>
      </c>
      <c r="CG96" s="82">
        <f t="shared" si="851"/>
        <v>0</v>
      </c>
      <c r="CH96" s="82">
        <f t="shared" si="851"/>
        <v>0</v>
      </c>
      <c r="CI96" s="82">
        <f t="shared" si="851"/>
        <v>0</v>
      </c>
      <c r="CJ96" s="82">
        <f t="shared" si="851"/>
        <v>0</v>
      </c>
      <c r="CK96" s="82">
        <f t="shared" si="851"/>
        <v>0</v>
      </c>
      <c r="CL96" s="82">
        <f t="shared" si="851"/>
        <v>0</v>
      </c>
      <c r="CM96" s="82">
        <f t="shared" si="851"/>
        <v>0</v>
      </c>
      <c r="CN96" s="82">
        <f t="shared" si="851"/>
        <v>0</v>
      </c>
      <c r="CO96" s="82">
        <f t="shared" si="851"/>
        <v>0</v>
      </c>
      <c r="CP96" s="82">
        <f t="shared" si="851"/>
        <v>0</v>
      </c>
      <c r="CQ96" s="82">
        <f t="shared" si="851"/>
        <v>0</v>
      </c>
      <c r="CR96" s="82">
        <f t="shared" si="851"/>
        <v>0</v>
      </c>
      <c r="CS96" s="82">
        <f t="shared" si="851"/>
        <v>0</v>
      </c>
      <c r="CT96" s="82">
        <f t="shared" si="851"/>
        <v>0</v>
      </c>
      <c r="CU96" s="82">
        <f t="shared" si="851"/>
        <v>0</v>
      </c>
      <c r="CV96" s="82">
        <f t="shared" si="851"/>
        <v>0</v>
      </c>
      <c r="CW96" s="82">
        <f t="shared" si="851"/>
        <v>0</v>
      </c>
      <c r="CX96" s="82">
        <f t="shared" si="851"/>
        <v>0</v>
      </c>
      <c r="CY96" s="82">
        <f t="shared" si="851"/>
        <v>0</v>
      </c>
      <c r="CZ96" s="82">
        <f t="shared" si="851"/>
        <v>0</v>
      </c>
      <c r="DA96" s="82">
        <f t="shared" si="851"/>
        <v>0</v>
      </c>
      <c r="DB96" s="82">
        <f t="shared" si="851"/>
        <v>0</v>
      </c>
      <c r="DC96" s="82">
        <f t="shared" si="851"/>
        <v>0</v>
      </c>
      <c r="DD96" s="82">
        <f t="shared" si="851"/>
        <v>0</v>
      </c>
      <c r="DE96" s="82">
        <f t="shared" si="851"/>
        <v>0</v>
      </c>
      <c r="DF96" s="82">
        <f t="shared" si="851"/>
        <v>0</v>
      </c>
      <c r="DG96" s="82">
        <f t="shared" si="851"/>
        <v>0</v>
      </c>
      <c r="DH96" s="82">
        <f t="shared" si="851"/>
        <v>0</v>
      </c>
      <c r="DI96" s="82">
        <f t="shared" si="851"/>
        <v>0</v>
      </c>
      <c r="DJ96" s="82">
        <f t="shared" si="851"/>
        <v>0</v>
      </c>
      <c r="DK96" s="82">
        <f t="shared" si="851"/>
        <v>0</v>
      </c>
      <c r="DL96" s="82">
        <f t="shared" si="851"/>
        <v>0</v>
      </c>
      <c r="DM96" s="82">
        <f t="shared" si="851"/>
        <v>0</v>
      </c>
      <c r="DN96" s="82">
        <f t="shared" si="851"/>
        <v>0</v>
      </c>
      <c r="DO96" s="82">
        <f t="shared" si="851"/>
        <v>0</v>
      </c>
      <c r="DP96" s="82">
        <f t="shared" si="851"/>
        <v>0</v>
      </c>
      <c r="DQ96" s="82">
        <f t="shared" si="851"/>
        <v>0</v>
      </c>
      <c r="DR96" s="82">
        <f t="shared" si="851"/>
        <v>0</v>
      </c>
      <c r="DS96" s="82">
        <f t="shared" si="851"/>
        <v>0</v>
      </c>
      <c r="DT96" s="82">
        <f t="shared" si="851"/>
        <v>0</v>
      </c>
      <c r="DU96" s="82">
        <f t="shared" si="851"/>
        <v>0</v>
      </c>
      <c r="DV96" s="82">
        <f t="shared" si="851"/>
        <v>0</v>
      </c>
      <c r="DW96" s="82">
        <f t="shared" si="851"/>
        <v>0</v>
      </c>
      <c r="DX96" s="82">
        <f t="shared" si="851"/>
        <v>0</v>
      </c>
      <c r="DY96" s="82">
        <f t="shared" si="851"/>
        <v>0</v>
      </c>
      <c r="DZ96" s="82">
        <f t="shared" si="851"/>
        <v>0</v>
      </c>
      <c r="EA96" s="82">
        <f t="shared" si="851"/>
        <v>0</v>
      </c>
      <c r="EB96" s="82">
        <f t="shared" si="851"/>
        <v>0</v>
      </c>
      <c r="EC96" s="82"/>
    </row>
    <row r="97" spans="2:133" outlineLevel="1" x14ac:dyDescent="0.25">
      <c r="C97" s="318" t="s">
        <v>586</v>
      </c>
      <c r="D97" s="125">
        <f>Costs!N37</f>
        <v>0</v>
      </c>
      <c r="G97" s="52" t="s">
        <v>215</v>
      </c>
      <c r="H97" s="29"/>
      <c r="J97" s="310">
        <f t="shared" ref="J97:AO97" si="852">$D97</f>
        <v>0</v>
      </c>
      <c r="K97" s="310">
        <f t="shared" si="852"/>
        <v>0</v>
      </c>
      <c r="L97" s="310">
        <f t="shared" si="852"/>
        <v>0</v>
      </c>
      <c r="M97" s="310">
        <f t="shared" si="852"/>
        <v>0</v>
      </c>
      <c r="N97" s="310">
        <f t="shared" si="852"/>
        <v>0</v>
      </c>
      <c r="O97" s="310">
        <f t="shared" si="852"/>
        <v>0</v>
      </c>
      <c r="P97" s="310">
        <f t="shared" si="852"/>
        <v>0</v>
      </c>
      <c r="Q97" s="310">
        <f t="shared" si="852"/>
        <v>0</v>
      </c>
      <c r="R97" s="310">
        <f t="shared" si="852"/>
        <v>0</v>
      </c>
      <c r="S97" s="310">
        <f t="shared" si="852"/>
        <v>0</v>
      </c>
      <c r="T97" s="310">
        <f t="shared" si="852"/>
        <v>0</v>
      </c>
      <c r="U97" s="310">
        <f t="shared" si="852"/>
        <v>0</v>
      </c>
      <c r="V97" s="310">
        <f t="shared" si="852"/>
        <v>0</v>
      </c>
      <c r="W97" s="310">
        <f t="shared" si="852"/>
        <v>0</v>
      </c>
      <c r="X97" s="310">
        <f t="shared" si="852"/>
        <v>0</v>
      </c>
      <c r="Y97" s="310">
        <f t="shared" si="852"/>
        <v>0</v>
      </c>
      <c r="Z97" s="310">
        <f t="shared" si="852"/>
        <v>0</v>
      </c>
      <c r="AA97" s="310">
        <f t="shared" si="852"/>
        <v>0</v>
      </c>
      <c r="AB97" s="310">
        <f t="shared" si="852"/>
        <v>0</v>
      </c>
      <c r="AC97" s="310">
        <f t="shared" si="852"/>
        <v>0</v>
      </c>
      <c r="AD97" s="310">
        <f t="shared" si="852"/>
        <v>0</v>
      </c>
      <c r="AE97" s="310">
        <f t="shared" si="852"/>
        <v>0</v>
      </c>
      <c r="AF97" s="310">
        <f t="shared" si="852"/>
        <v>0</v>
      </c>
      <c r="AG97" s="310">
        <f t="shared" si="852"/>
        <v>0</v>
      </c>
      <c r="AH97" s="310">
        <f t="shared" si="852"/>
        <v>0</v>
      </c>
      <c r="AI97" s="310">
        <f t="shared" si="852"/>
        <v>0</v>
      </c>
      <c r="AJ97" s="310">
        <f t="shared" si="852"/>
        <v>0</v>
      </c>
      <c r="AK97" s="310">
        <f t="shared" si="852"/>
        <v>0</v>
      </c>
      <c r="AL97" s="310">
        <f t="shared" si="852"/>
        <v>0</v>
      </c>
      <c r="AM97" s="310">
        <f t="shared" si="852"/>
        <v>0</v>
      </c>
      <c r="AN97" s="310">
        <f t="shared" si="852"/>
        <v>0</v>
      </c>
      <c r="AO97" s="310">
        <f t="shared" si="852"/>
        <v>0</v>
      </c>
      <c r="AP97" s="310">
        <f t="shared" ref="AP97:BU97" si="853">$D97</f>
        <v>0</v>
      </c>
      <c r="AQ97" s="310">
        <f t="shared" si="853"/>
        <v>0</v>
      </c>
      <c r="AR97" s="310">
        <f t="shared" si="853"/>
        <v>0</v>
      </c>
      <c r="AS97" s="310">
        <f t="shared" si="853"/>
        <v>0</v>
      </c>
      <c r="AT97" s="310">
        <f t="shared" si="853"/>
        <v>0</v>
      </c>
      <c r="AU97" s="310">
        <f t="shared" si="853"/>
        <v>0</v>
      </c>
      <c r="AV97" s="310">
        <f t="shared" si="853"/>
        <v>0</v>
      </c>
      <c r="AW97" s="310">
        <f t="shared" si="853"/>
        <v>0</v>
      </c>
      <c r="AX97" s="310">
        <f t="shared" si="853"/>
        <v>0</v>
      </c>
      <c r="AY97" s="310">
        <f t="shared" si="853"/>
        <v>0</v>
      </c>
      <c r="AZ97" s="310">
        <f t="shared" si="853"/>
        <v>0</v>
      </c>
      <c r="BA97" s="310">
        <f t="shared" si="853"/>
        <v>0</v>
      </c>
      <c r="BB97" s="310">
        <f t="shared" si="853"/>
        <v>0</v>
      </c>
      <c r="BC97" s="310">
        <f t="shared" si="853"/>
        <v>0</v>
      </c>
      <c r="BD97" s="310">
        <f t="shared" si="853"/>
        <v>0</v>
      </c>
      <c r="BE97" s="310">
        <f t="shared" si="853"/>
        <v>0</v>
      </c>
      <c r="BF97" s="310">
        <f t="shared" si="853"/>
        <v>0</v>
      </c>
      <c r="BG97" s="310">
        <f t="shared" si="853"/>
        <v>0</v>
      </c>
      <c r="BH97" s="310">
        <f t="shared" si="853"/>
        <v>0</v>
      </c>
      <c r="BI97" s="310">
        <f t="shared" si="853"/>
        <v>0</v>
      </c>
      <c r="BJ97" s="310">
        <f t="shared" si="853"/>
        <v>0</v>
      </c>
      <c r="BK97" s="310">
        <f t="shared" si="853"/>
        <v>0</v>
      </c>
      <c r="BL97" s="310">
        <f t="shared" si="853"/>
        <v>0</v>
      </c>
      <c r="BM97" s="310">
        <f t="shared" si="853"/>
        <v>0</v>
      </c>
      <c r="BN97" s="310">
        <f t="shared" si="853"/>
        <v>0</v>
      </c>
      <c r="BO97" s="310">
        <f t="shared" si="853"/>
        <v>0</v>
      </c>
      <c r="BP97" s="310">
        <f t="shared" si="853"/>
        <v>0</v>
      </c>
      <c r="BQ97" s="310">
        <f t="shared" si="853"/>
        <v>0</v>
      </c>
      <c r="BR97" s="310">
        <f t="shared" si="853"/>
        <v>0</v>
      </c>
      <c r="BS97" s="310">
        <f t="shared" si="853"/>
        <v>0</v>
      </c>
      <c r="BT97" s="310">
        <f t="shared" si="853"/>
        <v>0</v>
      </c>
      <c r="BU97" s="310">
        <f t="shared" si="853"/>
        <v>0</v>
      </c>
      <c r="BV97" s="310">
        <f t="shared" ref="BV97:DA97" si="854">$D97</f>
        <v>0</v>
      </c>
      <c r="BW97" s="310">
        <f t="shared" si="854"/>
        <v>0</v>
      </c>
      <c r="BX97" s="310">
        <f t="shared" si="854"/>
        <v>0</v>
      </c>
      <c r="BY97" s="310">
        <f t="shared" si="854"/>
        <v>0</v>
      </c>
      <c r="BZ97" s="310">
        <f t="shared" si="854"/>
        <v>0</v>
      </c>
      <c r="CA97" s="310">
        <f t="shared" si="854"/>
        <v>0</v>
      </c>
      <c r="CB97" s="310">
        <f t="shared" si="854"/>
        <v>0</v>
      </c>
      <c r="CC97" s="310">
        <f t="shared" si="854"/>
        <v>0</v>
      </c>
      <c r="CD97" s="310">
        <f t="shared" si="854"/>
        <v>0</v>
      </c>
      <c r="CE97" s="310">
        <f t="shared" si="854"/>
        <v>0</v>
      </c>
      <c r="CF97" s="310">
        <f t="shared" si="854"/>
        <v>0</v>
      </c>
      <c r="CG97" s="310">
        <f t="shared" si="854"/>
        <v>0</v>
      </c>
      <c r="CH97" s="310">
        <f t="shared" si="854"/>
        <v>0</v>
      </c>
      <c r="CI97" s="310">
        <f t="shared" si="854"/>
        <v>0</v>
      </c>
      <c r="CJ97" s="310">
        <f t="shared" si="854"/>
        <v>0</v>
      </c>
      <c r="CK97" s="310">
        <f t="shared" si="854"/>
        <v>0</v>
      </c>
      <c r="CL97" s="310">
        <f t="shared" si="854"/>
        <v>0</v>
      </c>
      <c r="CM97" s="310">
        <f t="shared" si="854"/>
        <v>0</v>
      </c>
      <c r="CN97" s="310">
        <f t="shared" si="854"/>
        <v>0</v>
      </c>
      <c r="CO97" s="310">
        <f t="shared" si="854"/>
        <v>0</v>
      </c>
      <c r="CP97" s="310">
        <f t="shared" si="854"/>
        <v>0</v>
      </c>
      <c r="CQ97" s="310">
        <f t="shared" si="854"/>
        <v>0</v>
      </c>
      <c r="CR97" s="310">
        <f t="shared" si="854"/>
        <v>0</v>
      </c>
      <c r="CS97" s="310">
        <f t="shared" si="854"/>
        <v>0</v>
      </c>
      <c r="CT97" s="310">
        <f t="shared" si="854"/>
        <v>0</v>
      </c>
      <c r="CU97" s="310">
        <f t="shared" si="854"/>
        <v>0</v>
      </c>
      <c r="CV97" s="310">
        <f t="shared" si="854"/>
        <v>0</v>
      </c>
      <c r="CW97" s="310">
        <f t="shared" si="854"/>
        <v>0</v>
      </c>
      <c r="CX97" s="310">
        <f t="shared" si="854"/>
        <v>0</v>
      </c>
      <c r="CY97" s="310">
        <f t="shared" si="854"/>
        <v>0</v>
      </c>
      <c r="CZ97" s="310">
        <f t="shared" si="854"/>
        <v>0</v>
      </c>
      <c r="DA97" s="310">
        <f t="shared" si="854"/>
        <v>0</v>
      </c>
      <c r="DB97" s="310">
        <f t="shared" ref="DB97:EB97" si="855">$D97</f>
        <v>0</v>
      </c>
      <c r="DC97" s="310">
        <f t="shared" si="855"/>
        <v>0</v>
      </c>
      <c r="DD97" s="310">
        <f t="shared" si="855"/>
        <v>0</v>
      </c>
      <c r="DE97" s="310">
        <f t="shared" si="855"/>
        <v>0</v>
      </c>
      <c r="DF97" s="310">
        <f t="shared" si="855"/>
        <v>0</v>
      </c>
      <c r="DG97" s="310">
        <f t="shared" si="855"/>
        <v>0</v>
      </c>
      <c r="DH97" s="310">
        <f t="shared" si="855"/>
        <v>0</v>
      </c>
      <c r="DI97" s="310">
        <f t="shared" si="855"/>
        <v>0</v>
      </c>
      <c r="DJ97" s="310">
        <f t="shared" si="855"/>
        <v>0</v>
      </c>
      <c r="DK97" s="310">
        <f t="shared" si="855"/>
        <v>0</v>
      </c>
      <c r="DL97" s="310">
        <f t="shared" si="855"/>
        <v>0</v>
      </c>
      <c r="DM97" s="310">
        <f t="shared" si="855"/>
        <v>0</v>
      </c>
      <c r="DN97" s="310">
        <f t="shared" si="855"/>
        <v>0</v>
      </c>
      <c r="DO97" s="310">
        <f t="shared" si="855"/>
        <v>0</v>
      </c>
      <c r="DP97" s="310">
        <f t="shared" si="855"/>
        <v>0</v>
      </c>
      <c r="DQ97" s="310">
        <f t="shared" si="855"/>
        <v>0</v>
      </c>
      <c r="DR97" s="310">
        <f t="shared" si="855"/>
        <v>0</v>
      </c>
      <c r="DS97" s="310">
        <f t="shared" si="855"/>
        <v>0</v>
      </c>
      <c r="DT97" s="310">
        <f t="shared" si="855"/>
        <v>0</v>
      </c>
      <c r="DU97" s="310">
        <f t="shared" si="855"/>
        <v>0</v>
      </c>
      <c r="DV97" s="310">
        <f t="shared" si="855"/>
        <v>0</v>
      </c>
      <c r="DW97" s="310">
        <f t="shared" si="855"/>
        <v>0</v>
      </c>
      <c r="DX97" s="310">
        <f t="shared" si="855"/>
        <v>0</v>
      </c>
      <c r="DY97" s="310">
        <f t="shared" si="855"/>
        <v>0</v>
      </c>
      <c r="DZ97" s="310">
        <f t="shared" si="855"/>
        <v>0</v>
      </c>
      <c r="EA97" s="310">
        <f t="shared" si="855"/>
        <v>0</v>
      </c>
      <c r="EB97" s="310">
        <f t="shared" si="855"/>
        <v>0</v>
      </c>
    </row>
    <row r="98" spans="2:133" outlineLevel="1" x14ac:dyDescent="0.25">
      <c r="C98" s="318" t="s">
        <v>587</v>
      </c>
      <c r="D98" s="129"/>
      <c r="G98" s="52" t="s">
        <v>215</v>
      </c>
      <c r="H98" s="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row>
    <row r="99" spans="2:133" outlineLevel="1" x14ac:dyDescent="0.25">
      <c r="C99" s="332" t="s">
        <v>585</v>
      </c>
      <c r="D99" s="16">
        <f>Costs!$N$25*Costs!N31</f>
        <v>0</v>
      </c>
      <c r="G99" s="52" t="s">
        <v>603</v>
      </c>
      <c r="H99" s="29"/>
      <c r="J99" s="82">
        <f t="shared" ref="J99" si="856">IF(J$7=EOMONTH($D$96,0),$D99,I101)</f>
        <v>0</v>
      </c>
      <c r="K99" s="82">
        <f>IF(K$7=EOMONTH($D$96,0),$D99,J101)</f>
        <v>0</v>
      </c>
      <c r="L99" s="82">
        <f t="shared" ref="L99:BW99" si="857">IF(L$7=EOMONTH($D$96,0),$D99,K101)</f>
        <v>0</v>
      </c>
      <c r="M99" s="82">
        <f t="shared" si="857"/>
        <v>0</v>
      </c>
      <c r="N99" s="82">
        <f t="shared" si="857"/>
        <v>0</v>
      </c>
      <c r="O99" s="82">
        <f t="shared" si="857"/>
        <v>0</v>
      </c>
      <c r="P99" s="82">
        <f t="shared" si="857"/>
        <v>0</v>
      </c>
      <c r="Q99" s="82">
        <f t="shared" si="857"/>
        <v>0</v>
      </c>
      <c r="R99" s="82">
        <f t="shared" si="857"/>
        <v>0</v>
      </c>
      <c r="S99" s="82">
        <f t="shared" si="857"/>
        <v>0</v>
      </c>
      <c r="T99" s="82">
        <f t="shared" si="857"/>
        <v>0</v>
      </c>
      <c r="U99" s="82">
        <f t="shared" si="857"/>
        <v>0</v>
      </c>
      <c r="V99" s="82">
        <f t="shared" si="857"/>
        <v>0</v>
      </c>
      <c r="W99" s="82">
        <f t="shared" si="857"/>
        <v>0</v>
      </c>
      <c r="X99" s="82">
        <f t="shared" si="857"/>
        <v>0</v>
      </c>
      <c r="Y99" s="82">
        <f t="shared" si="857"/>
        <v>0</v>
      </c>
      <c r="Z99" s="82">
        <f t="shared" si="857"/>
        <v>0</v>
      </c>
      <c r="AA99" s="82">
        <f t="shared" si="857"/>
        <v>0</v>
      </c>
      <c r="AB99" s="82">
        <f t="shared" si="857"/>
        <v>0</v>
      </c>
      <c r="AC99" s="82">
        <f t="shared" si="857"/>
        <v>0</v>
      </c>
      <c r="AD99" s="82">
        <f t="shared" si="857"/>
        <v>0</v>
      </c>
      <c r="AE99" s="82">
        <f t="shared" si="857"/>
        <v>0</v>
      </c>
      <c r="AF99" s="82">
        <f t="shared" si="857"/>
        <v>0</v>
      </c>
      <c r="AG99" s="82">
        <f t="shared" si="857"/>
        <v>0</v>
      </c>
      <c r="AH99" s="82">
        <f t="shared" si="857"/>
        <v>0</v>
      </c>
      <c r="AI99" s="82">
        <f t="shared" si="857"/>
        <v>0</v>
      </c>
      <c r="AJ99" s="82">
        <f t="shared" si="857"/>
        <v>0</v>
      </c>
      <c r="AK99" s="82">
        <f t="shared" si="857"/>
        <v>0</v>
      </c>
      <c r="AL99" s="82">
        <f t="shared" si="857"/>
        <v>0</v>
      </c>
      <c r="AM99" s="82">
        <f t="shared" si="857"/>
        <v>0</v>
      </c>
      <c r="AN99" s="82">
        <f t="shared" si="857"/>
        <v>0</v>
      </c>
      <c r="AO99" s="82">
        <f t="shared" si="857"/>
        <v>0</v>
      </c>
      <c r="AP99" s="82">
        <f t="shared" si="857"/>
        <v>0</v>
      </c>
      <c r="AQ99" s="82">
        <f t="shared" si="857"/>
        <v>0</v>
      </c>
      <c r="AR99" s="82">
        <f t="shared" si="857"/>
        <v>0</v>
      </c>
      <c r="AS99" s="82">
        <f t="shared" si="857"/>
        <v>0</v>
      </c>
      <c r="AT99" s="82">
        <f t="shared" si="857"/>
        <v>0</v>
      </c>
      <c r="AU99" s="82">
        <f t="shared" si="857"/>
        <v>0</v>
      </c>
      <c r="AV99" s="82">
        <f t="shared" si="857"/>
        <v>0</v>
      </c>
      <c r="AW99" s="82">
        <f t="shared" si="857"/>
        <v>0</v>
      </c>
      <c r="AX99" s="82">
        <f t="shared" si="857"/>
        <v>0</v>
      </c>
      <c r="AY99" s="82">
        <f t="shared" si="857"/>
        <v>0</v>
      </c>
      <c r="AZ99" s="82">
        <f t="shared" si="857"/>
        <v>0</v>
      </c>
      <c r="BA99" s="82">
        <f t="shared" si="857"/>
        <v>0</v>
      </c>
      <c r="BB99" s="82">
        <f t="shared" si="857"/>
        <v>0</v>
      </c>
      <c r="BC99" s="82">
        <f t="shared" si="857"/>
        <v>0</v>
      </c>
      <c r="BD99" s="82">
        <f t="shared" si="857"/>
        <v>0</v>
      </c>
      <c r="BE99" s="82">
        <f t="shared" si="857"/>
        <v>0</v>
      </c>
      <c r="BF99" s="82">
        <f t="shared" si="857"/>
        <v>0</v>
      </c>
      <c r="BG99" s="82">
        <f t="shared" si="857"/>
        <v>0</v>
      </c>
      <c r="BH99" s="82">
        <f t="shared" si="857"/>
        <v>0</v>
      </c>
      <c r="BI99" s="82">
        <f t="shared" si="857"/>
        <v>0</v>
      </c>
      <c r="BJ99" s="82">
        <f t="shared" si="857"/>
        <v>0</v>
      </c>
      <c r="BK99" s="82">
        <f t="shared" si="857"/>
        <v>0</v>
      </c>
      <c r="BL99" s="82">
        <f t="shared" si="857"/>
        <v>0</v>
      </c>
      <c r="BM99" s="82">
        <f t="shared" si="857"/>
        <v>0</v>
      </c>
      <c r="BN99" s="82">
        <f t="shared" si="857"/>
        <v>0</v>
      </c>
      <c r="BO99" s="82">
        <f t="shared" si="857"/>
        <v>0</v>
      </c>
      <c r="BP99" s="82">
        <f t="shared" si="857"/>
        <v>0</v>
      </c>
      <c r="BQ99" s="82">
        <f t="shared" si="857"/>
        <v>0</v>
      </c>
      <c r="BR99" s="82">
        <f t="shared" si="857"/>
        <v>0</v>
      </c>
      <c r="BS99" s="82">
        <f t="shared" si="857"/>
        <v>0</v>
      </c>
      <c r="BT99" s="82">
        <f t="shared" si="857"/>
        <v>0</v>
      </c>
      <c r="BU99" s="82">
        <f t="shared" si="857"/>
        <v>0</v>
      </c>
      <c r="BV99" s="82">
        <f t="shared" si="857"/>
        <v>0</v>
      </c>
      <c r="BW99" s="82">
        <f t="shared" si="857"/>
        <v>0</v>
      </c>
      <c r="BX99" s="82">
        <f t="shared" ref="BX99:EB99" si="858">IF(BX$7=EOMONTH($D$96,0),$D99,BW101)</f>
        <v>0</v>
      </c>
      <c r="BY99" s="82">
        <f t="shared" si="858"/>
        <v>0</v>
      </c>
      <c r="BZ99" s="82">
        <f t="shared" si="858"/>
        <v>0</v>
      </c>
      <c r="CA99" s="82">
        <f t="shared" si="858"/>
        <v>0</v>
      </c>
      <c r="CB99" s="82">
        <f t="shared" si="858"/>
        <v>0</v>
      </c>
      <c r="CC99" s="82">
        <f t="shared" si="858"/>
        <v>0</v>
      </c>
      <c r="CD99" s="82">
        <f t="shared" si="858"/>
        <v>0</v>
      </c>
      <c r="CE99" s="82">
        <f t="shared" si="858"/>
        <v>0</v>
      </c>
      <c r="CF99" s="82">
        <f t="shared" si="858"/>
        <v>0</v>
      </c>
      <c r="CG99" s="82">
        <f t="shared" si="858"/>
        <v>0</v>
      </c>
      <c r="CH99" s="82">
        <f t="shared" si="858"/>
        <v>0</v>
      </c>
      <c r="CI99" s="82">
        <f t="shared" si="858"/>
        <v>0</v>
      </c>
      <c r="CJ99" s="82">
        <f t="shared" si="858"/>
        <v>0</v>
      </c>
      <c r="CK99" s="82">
        <f t="shared" si="858"/>
        <v>0</v>
      </c>
      <c r="CL99" s="82">
        <f t="shared" si="858"/>
        <v>0</v>
      </c>
      <c r="CM99" s="82">
        <f t="shared" si="858"/>
        <v>0</v>
      </c>
      <c r="CN99" s="82">
        <f t="shared" si="858"/>
        <v>0</v>
      </c>
      <c r="CO99" s="82">
        <f t="shared" si="858"/>
        <v>0</v>
      </c>
      <c r="CP99" s="82">
        <f t="shared" si="858"/>
        <v>0</v>
      </c>
      <c r="CQ99" s="82">
        <f t="shared" si="858"/>
        <v>0</v>
      </c>
      <c r="CR99" s="82">
        <f t="shared" si="858"/>
        <v>0</v>
      </c>
      <c r="CS99" s="82">
        <f t="shared" si="858"/>
        <v>0</v>
      </c>
      <c r="CT99" s="82">
        <f t="shared" si="858"/>
        <v>0</v>
      </c>
      <c r="CU99" s="82">
        <f t="shared" si="858"/>
        <v>0</v>
      </c>
      <c r="CV99" s="82">
        <f t="shared" si="858"/>
        <v>0</v>
      </c>
      <c r="CW99" s="82">
        <f t="shared" si="858"/>
        <v>0</v>
      </c>
      <c r="CX99" s="82">
        <f t="shared" si="858"/>
        <v>0</v>
      </c>
      <c r="CY99" s="82">
        <f t="shared" si="858"/>
        <v>0</v>
      </c>
      <c r="CZ99" s="82">
        <f t="shared" si="858"/>
        <v>0</v>
      </c>
      <c r="DA99" s="82">
        <f t="shared" si="858"/>
        <v>0</v>
      </c>
      <c r="DB99" s="82">
        <f t="shared" si="858"/>
        <v>0</v>
      </c>
      <c r="DC99" s="82">
        <f t="shared" si="858"/>
        <v>0</v>
      </c>
      <c r="DD99" s="82">
        <f t="shared" si="858"/>
        <v>0</v>
      </c>
      <c r="DE99" s="82">
        <f t="shared" si="858"/>
        <v>0</v>
      </c>
      <c r="DF99" s="82">
        <f t="shared" si="858"/>
        <v>0</v>
      </c>
      <c r="DG99" s="82">
        <f t="shared" si="858"/>
        <v>0</v>
      </c>
      <c r="DH99" s="82">
        <f t="shared" si="858"/>
        <v>0</v>
      </c>
      <c r="DI99" s="82">
        <f t="shared" si="858"/>
        <v>0</v>
      </c>
      <c r="DJ99" s="82">
        <f t="shared" si="858"/>
        <v>0</v>
      </c>
      <c r="DK99" s="82">
        <f t="shared" si="858"/>
        <v>0</v>
      </c>
      <c r="DL99" s="82">
        <f t="shared" si="858"/>
        <v>0</v>
      </c>
      <c r="DM99" s="82">
        <f t="shared" si="858"/>
        <v>0</v>
      </c>
      <c r="DN99" s="82">
        <f t="shared" si="858"/>
        <v>0</v>
      </c>
      <c r="DO99" s="82">
        <f t="shared" si="858"/>
        <v>0</v>
      </c>
      <c r="DP99" s="82">
        <f t="shared" si="858"/>
        <v>0</v>
      </c>
      <c r="DQ99" s="82">
        <f t="shared" si="858"/>
        <v>0</v>
      </c>
      <c r="DR99" s="82">
        <f t="shared" si="858"/>
        <v>0</v>
      </c>
      <c r="DS99" s="82">
        <f t="shared" si="858"/>
        <v>0</v>
      </c>
      <c r="DT99" s="82">
        <f t="shared" si="858"/>
        <v>0</v>
      </c>
      <c r="DU99" s="82">
        <f t="shared" si="858"/>
        <v>0</v>
      </c>
      <c r="DV99" s="82">
        <f t="shared" si="858"/>
        <v>0</v>
      </c>
      <c r="DW99" s="82">
        <f t="shared" si="858"/>
        <v>0</v>
      </c>
      <c r="DX99" s="82">
        <f t="shared" si="858"/>
        <v>0</v>
      </c>
      <c r="DY99" s="82">
        <f t="shared" si="858"/>
        <v>0</v>
      </c>
      <c r="DZ99" s="82">
        <f t="shared" si="858"/>
        <v>0</v>
      </c>
      <c r="EA99" s="82">
        <f t="shared" si="858"/>
        <v>0</v>
      </c>
      <c r="EB99" s="82">
        <f t="shared" si="858"/>
        <v>0</v>
      </c>
      <c r="EC99" s="82"/>
    </row>
    <row r="100" spans="2:133" outlineLevel="1" x14ac:dyDescent="0.25">
      <c r="C100" s="333" t="s">
        <v>588</v>
      </c>
      <c r="G100" s="52" t="s">
        <v>603</v>
      </c>
      <c r="H100" s="46">
        <f t="shared" ref="H100" si="859">SUM(J100:EB100)</f>
        <v>0</v>
      </c>
      <c r="J100" s="82">
        <f>J99*SUM(J97:J98)*J96</f>
        <v>0</v>
      </c>
      <c r="K100" s="82">
        <f t="shared" ref="K100" si="860">K99*SUM(K97:K98)*K96</f>
        <v>0</v>
      </c>
      <c r="L100" s="82">
        <f t="shared" ref="L100" si="861">L99*SUM(L97:L98)*L96</f>
        <v>0</v>
      </c>
      <c r="M100" s="82">
        <f t="shared" ref="M100" si="862">M99*SUM(M97:M98)*M96</f>
        <v>0</v>
      </c>
      <c r="N100" s="82">
        <f t="shared" ref="N100" si="863">N99*SUM(N97:N98)*N96</f>
        <v>0</v>
      </c>
      <c r="O100" s="82">
        <f t="shared" ref="O100" si="864">O99*SUM(O97:O98)*O96</f>
        <v>0</v>
      </c>
      <c r="P100" s="82">
        <f t="shared" ref="P100" si="865">P99*SUM(P97:P98)*P96</f>
        <v>0</v>
      </c>
      <c r="Q100" s="82">
        <f t="shared" ref="Q100" si="866">Q99*SUM(Q97:Q98)*Q96</f>
        <v>0</v>
      </c>
      <c r="R100" s="82">
        <f t="shared" ref="R100" si="867">R99*SUM(R97:R98)*R96</f>
        <v>0</v>
      </c>
      <c r="S100" s="82">
        <f t="shared" ref="S100" si="868">S99*SUM(S97:S98)*S96</f>
        <v>0</v>
      </c>
      <c r="T100" s="82">
        <f t="shared" ref="T100" si="869">T99*SUM(T97:T98)*T96</f>
        <v>0</v>
      </c>
      <c r="U100" s="82">
        <f t="shared" ref="U100" si="870">U99*SUM(U97:U98)*U96</f>
        <v>0</v>
      </c>
      <c r="V100" s="82">
        <f t="shared" ref="V100" si="871">V99*SUM(V97:V98)*V96</f>
        <v>0</v>
      </c>
      <c r="W100" s="82">
        <f t="shared" ref="W100" si="872">W99*SUM(W97:W98)*W96</f>
        <v>0</v>
      </c>
      <c r="X100" s="82">
        <f t="shared" ref="X100" si="873">X99*SUM(X97:X98)*X96</f>
        <v>0</v>
      </c>
      <c r="Y100" s="82">
        <f t="shared" ref="Y100" si="874">Y99*SUM(Y97:Y98)*Y96</f>
        <v>0</v>
      </c>
      <c r="Z100" s="82">
        <f t="shared" ref="Z100" si="875">Z99*SUM(Z97:Z98)*Z96</f>
        <v>0</v>
      </c>
      <c r="AA100" s="82">
        <f t="shared" ref="AA100" si="876">AA99*SUM(AA97:AA98)*AA96</f>
        <v>0</v>
      </c>
      <c r="AB100" s="82">
        <f t="shared" ref="AB100" si="877">AB99*SUM(AB97:AB98)*AB96</f>
        <v>0</v>
      </c>
      <c r="AC100" s="82">
        <f t="shared" ref="AC100" si="878">AC99*SUM(AC97:AC98)*AC96</f>
        <v>0</v>
      </c>
      <c r="AD100" s="82">
        <f t="shared" ref="AD100" si="879">AD99*SUM(AD97:AD98)*AD96</f>
        <v>0</v>
      </c>
      <c r="AE100" s="82">
        <f t="shared" ref="AE100" si="880">AE99*SUM(AE97:AE98)*AE96</f>
        <v>0</v>
      </c>
      <c r="AF100" s="82">
        <f t="shared" ref="AF100" si="881">AF99*SUM(AF97:AF98)*AF96</f>
        <v>0</v>
      </c>
      <c r="AG100" s="82">
        <f t="shared" ref="AG100" si="882">AG99*SUM(AG97:AG98)*AG96</f>
        <v>0</v>
      </c>
      <c r="AH100" s="82">
        <f t="shared" ref="AH100" si="883">AH99*SUM(AH97:AH98)*AH96</f>
        <v>0</v>
      </c>
      <c r="AI100" s="82">
        <f t="shared" ref="AI100" si="884">AI99*SUM(AI97:AI98)*AI96</f>
        <v>0</v>
      </c>
      <c r="AJ100" s="82">
        <f t="shared" ref="AJ100" si="885">AJ99*SUM(AJ97:AJ98)*AJ96</f>
        <v>0</v>
      </c>
      <c r="AK100" s="82">
        <f t="shared" ref="AK100" si="886">AK99*SUM(AK97:AK98)*AK96</f>
        <v>0</v>
      </c>
      <c r="AL100" s="82">
        <f t="shared" ref="AL100" si="887">AL99*SUM(AL97:AL98)*AL96</f>
        <v>0</v>
      </c>
      <c r="AM100" s="82">
        <f t="shared" ref="AM100" si="888">AM99*SUM(AM97:AM98)*AM96</f>
        <v>0</v>
      </c>
      <c r="AN100" s="82">
        <f t="shared" ref="AN100" si="889">AN99*SUM(AN97:AN98)*AN96</f>
        <v>0</v>
      </c>
      <c r="AO100" s="82">
        <f t="shared" ref="AO100" si="890">AO99*SUM(AO97:AO98)*AO96</f>
        <v>0</v>
      </c>
      <c r="AP100" s="82">
        <f t="shared" ref="AP100" si="891">AP99*SUM(AP97:AP98)*AP96</f>
        <v>0</v>
      </c>
      <c r="AQ100" s="82">
        <f t="shared" ref="AQ100" si="892">AQ99*SUM(AQ97:AQ98)*AQ96</f>
        <v>0</v>
      </c>
      <c r="AR100" s="82">
        <f t="shared" ref="AR100" si="893">AR99*SUM(AR97:AR98)*AR96</f>
        <v>0</v>
      </c>
      <c r="AS100" s="82">
        <f t="shared" ref="AS100" si="894">AS99*SUM(AS97:AS98)*AS96</f>
        <v>0</v>
      </c>
      <c r="AT100" s="82">
        <f t="shared" ref="AT100" si="895">AT99*SUM(AT97:AT98)*AT96</f>
        <v>0</v>
      </c>
      <c r="AU100" s="82">
        <f t="shared" ref="AU100" si="896">AU99*SUM(AU97:AU98)*AU96</f>
        <v>0</v>
      </c>
      <c r="AV100" s="82">
        <f t="shared" ref="AV100" si="897">AV99*SUM(AV97:AV98)*AV96</f>
        <v>0</v>
      </c>
      <c r="AW100" s="82">
        <f t="shared" ref="AW100" si="898">AW99*SUM(AW97:AW98)*AW96</f>
        <v>0</v>
      </c>
      <c r="AX100" s="82">
        <f t="shared" ref="AX100" si="899">AX99*SUM(AX97:AX98)*AX96</f>
        <v>0</v>
      </c>
      <c r="AY100" s="82">
        <f t="shared" ref="AY100" si="900">AY99*SUM(AY97:AY98)*AY96</f>
        <v>0</v>
      </c>
      <c r="AZ100" s="82">
        <f t="shared" ref="AZ100" si="901">AZ99*SUM(AZ97:AZ98)*AZ96</f>
        <v>0</v>
      </c>
      <c r="BA100" s="82">
        <f t="shared" ref="BA100" si="902">BA99*SUM(BA97:BA98)*BA96</f>
        <v>0</v>
      </c>
      <c r="BB100" s="82">
        <f t="shared" ref="BB100" si="903">BB99*SUM(BB97:BB98)*BB96</f>
        <v>0</v>
      </c>
      <c r="BC100" s="82">
        <f t="shared" ref="BC100" si="904">BC99*SUM(BC97:BC98)*BC96</f>
        <v>0</v>
      </c>
      <c r="BD100" s="82">
        <f t="shared" ref="BD100" si="905">BD99*SUM(BD97:BD98)*BD96</f>
        <v>0</v>
      </c>
      <c r="BE100" s="82">
        <f t="shared" ref="BE100" si="906">BE99*SUM(BE97:BE98)*BE96</f>
        <v>0</v>
      </c>
      <c r="BF100" s="82">
        <f t="shared" ref="BF100" si="907">BF99*SUM(BF97:BF98)*BF96</f>
        <v>0</v>
      </c>
      <c r="BG100" s="82">
        <f t="shared" ref="BG100" si="908">BG99*SUM(BG97:BG98)*BG96</f>
        <v>0</v>
      </c>
      <c r="BH100" s="82">
        <f t="shared" ref="BH100" si="909">BH99*SUM(BH97:BH98)*BH96</f>
        <v>0</v>
      </c>
      <c r="BI100" s="82">
        <f t="shared" ref="BI100" si="910">BI99*SUM(BI97:BI98)*BI96</f>
        <v>0</v>
      </c>
      <c r="BJ100" s="82">
        <f t="shared" ref="BJ100" si="911">BJ99*SUM(BJ97:BJ98)*BJ96</f>
        <v>0</v>
      </c>
      <c r="BK100" s="82">
        <f t="shared" ref="BK100" si="912">BK99*SUM(BK97:BK98)*BK96</f>
        <v>0</v>
      </c>
      <c r="BL100" s="82">
        <f t="shared" ref="BL100" si="913">BL99*SUM(BL97:BL98)*BL96</f>
        <v>0</v>
      </c>
      <c r="BM100" s="82">
        <f t="shared" ref="BM100" si="914">BM99*SUM(BM97:BM98)*BM96</f>
        <v>0</v>
      </c>
      <c r="BN100" s="82">
        <f t="shared" ref="BN100" si="915">BN99*SUM(BN97:BN98)*BN96</f>
        <v>0</v>
      </c>
      <c r="BO100" s="82">
        <f t="shared" ref="BO100" si="916">BO99*SUM(BO97:BO98)*BO96</f>
        <v>0</v>
      </c>
      <c r="BP100" s="82">
        <f t="shared" ref="BP100" si="917">BP99*SUM(BP97:BP98)*BP96</f>
        <v>0</v>
      </c>
      <c r="BQ100" s="82">
        <f t="shared" ref="BQ100" si="918">BQ99*SUM(BQ97:BQ98)*BQ96</f>
        <v>0</v>
      </c>
      <c r="BR100" s="82">
        <f t="shared" ref="BR100" si="919">BR99*SUM(BR97:BR98)*BR96</f>
        <v>0</v>
      </c>
      <c r="BS100" s="82">
        <f t="shared" ref="BS100" si="920">BS99*SUM(BS97:BS98)*BS96</f>
        <v>0</v>
      </c>
      <c r="BT100" s="82">
        <f t="shared" ref="BT100" si="921">BT99*SUM(BT97:BT98)*BT96</f>
        <v>0</v>
      </c>
      <c r="BU100" s="82">
        <f t="shared" ref="BU100" si="922">BU99*SUM(BU97:BU98)*BU96</f>
        <v>0</v>
      </c>
      <c r="BV100" s="82">
        <f t="shared" ref="BV100" si="923">BV99*SUM(BV97:BV98)*BV96</f>
        <v>0</v>
      </c>
      <c r="BW100" s="82">
        <f t="shared" ref="BW100" si="924">BW99*SUM(BW97:BW98)*BW96</f>
        <v>0</v>
      </c>
      <c r="BX100" s="82">
        <f t="shared" ref="BX100" si="925">BX99*SUM(BX97:BX98)*BX96</f>
        <v>0</v>
      </c>
      <c r="BY100" s="82">
        <f t="shared" ref="BY100" si="926">BY99*SUM(BY97:BY98)*BY96</f>
        <v>0</v>
      </c>
      <c r="BZ100" s="82">
        <f t="shared" ref="BZ100" si="927">BZ99*SUM(BZ97:BZ98)*BZ96</f>
        <v>0</v>
      </c>
      <c r="CA100" s="82">
        <f t="shared" ref="CA100" si="928">CA99*SUM(CA97:CA98)*CA96</f>
        <v>0</v>
      </c>
      <c r="CB100" s="82">
        <f t="shared" ref="CB100" si="929">CB99*SUM(CB97:CB98)*CB96</f>
        <v>0</v>
      </c>
      <c r="CC100" s="82">
        <f t="shared" ref="CC100" si="930">CC99*SUM(CC97:CC98)*CC96</f>
        <v>0</v>
      </c>
      <c r="CD100" s="82">
        <f t="shared" ref="CD100" si="931">CD99*SUM(CD97:CD98)*CD96</f>
        <v>0</v>
      </c>
      <c r="CE100" s="82">
        <f t="shared" ref="CE100" si="932">CE99*SUM(CE97:CE98)*CE96</f>
        <v>0</v>
      </c>
      <c r="CF100" s="82">
        <f t="shared" ref="CF100" si="933">CF99*SUM(CF97:CF98)*CF96</f>
        <v>0</v>
      </c>
      <c r="CG100" s="82">
        <f t="shared" ref="CG100" si="934">CG99*SUM(CG97:CG98)*CG96</f>
        <v>0</v>
      </c>
      <c r="CH100" s="82">
        <f t="shared" ref="CH100" si="935">CH99*SUM(CH97:CH98)*CH96</f>
        <v>0</v>
      </c>
      <c r="CI100" s="82">
        <f t="shared" ref="CI100" si="936">CI99*SUM(CI97:CI98)*CI96</f>
        <v>0</v>
      </c>
      <c r="CJ100" s="82">
        <f t="shared" ref="CJ100" si="937">CJ99*SUM(CJ97:CJ98)*CJ96</f>
        <v>0</v>
      </c>
      <c r="CK100" s="82">
        <f t="shared" ref="CK100" si="938">CK99*SUM(CK97:CK98)*CK96</f>
        <v>0</v>
      </c>
      <c r="CL100" s="82">
        <f t="shared" ref="CL100" si="939">CL99*SUM(CL97:CL98)*CL96</f>
        <v>0</v>
      </c>
      <c r="CM100" s="82">
        <f t="shared" ref="CM100" si="940">CM99*SUM(CM97:CM98)*CM96</f>
        <v>0</v>
      </c>
      <c r="CN100" s="82">
        <f t="shared" ref="CN100" si="941">CN99*SUM(CN97:CN98)*CN96</f>
        <v>0</v>
      </c>
      <c r="CO100" s="82">
        <f t="shared" ref="CO100" si="942">CO99*SUM(CO97:CO98)*CO96</f>
        <v>0</v>
      </c>
      <c r="CP100" s="82">
        <f t="shared" ref="CP100" si="943">CP99*SUM(CP97:CP98)*CP96</f>
        <v>0</v>
      </c>
      <c r="CQ100" s="82">
        <f t="shared" ref="CQ100" si="944">CQ99*SUM(CQ97:CQ98)*CQ96</f>
        <v>0</v>
      </c>
      <c r="CR100" s="82">
        <f t="shared" ref="CR100" si="945">CR99*SUM(CR97:CR98)*CR96</f>
        <v>0</v>
      </c>
      <c r="CS100" s="82">
        <f t="shared" ref="CS100" si="946">CS99*SUM(CS97:CS98)*CS96</f>
        <v>0</v>
      </c>
      <c r="CT100" s="82">
        <f t="shared" ref="CT100" si="947">CT99*SUM(CT97:CT98)*CT96</f>
        <v>0</v>
      </c>
      <c r="CU100" s="82">
        <f t="shared" ref="CU100" si="948">CU99*SUM(CU97:CU98)*CU96</f>
        <v>0</v>
      </c>
      <c r="CV100" s="82">
        <f t="shared" ref="CV100" si="949">CV99*SUM(CV97:CV98)*CV96</f>
        <v>0</v>
      </c>
      <c r="CW100" s="82">
        <f t="shared" ref="CW100" si="950">CW99*SUM(CW97:CW98)*CW96</f>
        <v>0</v>
      </c>
      <c r="CX100" s="82">
        <f t="shared" ref="CX100" si="951">CX99*SUM(CX97:CX98)*CX96</f>
        <v>0</v>
      </c>
      <c r="CY100" s="82">
        <f t="shared" ref="CY100" si="952">CY99*SUM(CY97:CY98)*CY96</f>
        <v>0</v>
      </c>
      <c r="CZ100" s="82">
        <f t="shared" ref="CZ100" si="953">CZ99*SUM(CZ97:CZ98)*CZ96</f>
        <v>0</v>
      </c>
      <c r="DA100" s="82">
        <f t="shared" ref="DA100" si="954">DA99*SUM(DA97:DA98)*DA96</f>
        <v>0</v>
      </c>
      <c r="DB100" s="82">
        <f t="shared" ref="DB100" si="955">DB99*SUM(DB97:DB98)*DB96</f>
        <v>0</v>
      </c>
      <c r="DC100" s="82">
        <f t="shared" ref="DC100" si="956">DC99*SUM(DC97:DC98)*DC96</f>
        <v>0</v>
      </c>
      <c r="DD100" s="82">
        <f t="shared" ref="DD100" si="957">DD99*SUM(DD97:DD98)*DD96</f>
        <v>0</v>
      </c>
      <c r="DE100" s="82">
        <f t="shared" ref="DE100" si="958">DE99*SUM(DE97:DE98)*DE96</f>
        <v>0</v>
      </c>
      <c r="DF100" s="82">
        <f t="shared" ref="DF100" si="959">DF99*SUM(DF97:DF98)*DF96</f>
        <v>0</v>
      </c>
      <c r="DG100" s="82">
        <f t="shared" ref="DG100" si="960">DG99*SUM(DG97:DG98)*DG96</f>
        <v>0</v>
      </c>
      <c r="DH100" s="82">
        <f t="shared" ref="DH100" si="961">DH99*SUM(DH97:DH98)*DH96</f>
        <v>0</v>
      </c>
      <c r="DI100" s="82">
        <f t="shared" ref="DI100" si="962">DI99*SUM(DI97:DI98)*DI96</f>
        <v>0</v>
      </c>
      <c r="DJ100" s="82">
        <f t="shared" ref="DJ100" si="963">DJ99*SUM(DJ97:DJ98)*DJ96</f>
        <v>0</v>
      </c>
      <c r="DK100" s="82">
        <f t="shared" ref="DK100" si="964">DK99*SUM(DK97:DK98)*DK96</f>
        <v>0</v>
      </c>
      <c r="DL100" s="82">
        <f t="shared" ref="DL100" si="965">DL99*SUM(DL97:DL98)*DL96</f>
        <v>0</v>
      </c>
      <c r="DM100" s="82">
        <f t="shared" ref="DM100" si="966">DM99*SUM(DM97:DM98)*DM96</f>
        <v>0</v>
      </c>
      <c r="DN100" s="82">
        <f t="shared" ref="DN100" si="967">DN99*SUM(DN97:DN98)*DN96</f>
        <v>0</v>
      </c>
      <c r="DO100" s="82">
        <f t="shared" ref="DO100" si="968">DO99*SUM(DO97:DO98)*DO96</f>
        <v>0</v>
      </c>
      <c r="DP100" s="82">
        <f t="shared" ref="DP100" si="969">DP99*SUM(DP97:DP98)*DP96</f>
        <v>0</v>
      </c>
      <c r="DQ100" s="82">
        <f t="shared" ref="DQ100" si="970">DQ99*SUM(DQ97:DQ98)*DQ96</f>
        <v>0</v>
      </c>
      <c r="DR100" s="82">
        <f t="shared" ref="DR100" si="971">DR99*SUM(DR97:DR98)*DR96</f>
        <v>0</v>
      </c>
      <c r="DS100" s="82">
        <f t="shared" ref="DS100" si="972">DS99*SUM(DS97:DS98)*DS96</f>
        <v>0</v>
      </c>
      <c r="DT100" s="82">
        <f t="shared" ref="DT100" si="973">DT99*SUM(DT97:DT98)*DT96</f>
        <v>0</v>
      </c>
      <c r="DU100" s="82">
        <f t="shared" ref="DU100" si="974">DU99*SUM(DU97:DU98)*DU96</f>
        <v>0</v>
      </c>
      <c r="DV100" s="82">
        <f t="shared" ref="DV100" si="975">DV99*SUM(DV97:DV98)*DV96</f>
        <v>0</v>
      </c>
      <c r="DW100" s="82">
        <f t="shared" ref="DW100" si="976">DW99*SUM(DW97:DW98)*DW96</f>
        <v>0</v>
      </c>
      <c r="DX100" s="82">
        <f t="shared" ref="DX100" si="977">DX99*SUM(DX97:DX98)*DX96</f>
        <v>0</v>
      </c>
      <c r="DY100" s="82">
        <f t="shared" ref="DY100" si="978">DY99*SUM(DY97:DY98)*DY96</f>
        <v>0</v>
      </c>
      <c r="DZ100" s="82">
        <f t="shared" ref="DZ100" si="979">DZ99*SUM(DZ97:DZ98)*DZ96</f>
        <v>0</v>
      </c>
      <c r="EA100" s="82">
        <f t="shared" ref="EA100" si="980">EA99*SUM(EA97:EA98)*EA96</f>
        <v>0</v>
      </c>
      <c r="EB100" s="82">
        <f t="shared" ref="EB100" si="981">EB99*SUM(EB97:EB98)*EB96</f>
        <v>0</v>
      </c>
    </row>
    <row r="101" spans="2:133" outlineLevel="1" x14ac:dyDescent="0.25">
      <c r="C101" s="333" t="s">
        <v>589</v>
      </c>
      <c r="G101" s="52" t="s">
        <v>603</v>
      </c>
      <c r="H101" s="29"/>
      <c r="I101" s="129"/>
      <c r="J101" s="82">
        <f>J99-J100</f>
        <v>0</v>
      </c>
      <c r="K101" s="82">
        <f t="shared" ref="K101" si="982">K99-K100</f>
        <v>0</v>
      </c>
      <c r="L101" s="82">
        <f t="shared" ref="L101" si="983">L99-L100</f>
        <v>0</v>
      </c>
      <c r="M101" s="82">
        <f t="shared" ref="M101" si="984">M99-M100</f>
        <v>0</v>
      </c>
      <c r="N101" s="82">
        <f t="shared" ref="N101" si="985">N99-N100</f>
        <v>0</v>
      </c>
      <c r="O101" s="82">
        <f t="shared" ref="O101" si="986">O99-O100</f>
        <v>0</v>
      </c>
      <c r="P101" s="82">
        <f t="shared" ref="P101" si="987">P99-P100</f>
        <v>0</v>
      </c>
      <c r="Q101" s="82">
        <f t="shared" ref="Q101" si="988">Q99-Q100</f>
        <v>0</v>
      </c>
      <c r="R101" s="82">
        <f t="shared" ref="R101" si="989">R99-R100</f>
        <v>0</v>
      </c>
      <c r="S101" s="82">
        <f t="shared" ref="S101" si="990">S99-S100</f>
        <v>0</v>
      </c>
      <c r="T101" s="82">
        <f t="shared" ref="T101" si="991">T99-T100</f>
        <v>0</v>
      </c>
      <c r="U101" s="82">
        <f t="shared" ref="U101" si="992">U99-U100</f>
        <v>0</v>
      </c>
      <c r="V101" s="82">
        <f t="shared" ref="V101" si="993">V99-V100</f>
        <v>0</v>
      </c>
      <c r="W101" s="82">
        <f t="shared" ref="W101" si="994">W99-W100</f>
        <v>0</v>
      </c>
      <c r="X101" s="82">
        <f t="shared" ref="X101" si="995">X99-X100</f>
        <v>0</v>
      </c>
      <c r="Y101" s="82">
        <f t="shared" ref="Y101" si="996">Y99-Y100</f>
        <v>0</v>
      </c>
      <c r="Z101" s="82">
        <f t="shared" ref="Z101" si="997">Z99-Z100</f>
        <v>0</v>
      </c>
      <c r="AA101" s="82">
        <f t="shared" ref="AA101" si="998">AA99-AA100</f>
        <v>0</v>
      </c>
      <c r="AB101" s="82">
        <f t="shared" ref="AB101" si="999">AB99-AB100</f>
        <v>0</v>
      </c>
      <c r="AC101" s="82">
        <f t="shared" ref="AC101" si="1000">AC99-AC100</f>
        <v>0</v>
      </c>
      <c r="AD101" s="82">
        <f t="shared" ref="AD101" si="1001">AD99-AD100</f>
        <v>0</v>
      </c>
      <c r="AE101" s="82">
        <f t="shared" ref="AE101" si="1002">AE99-AE100</f>
        <v>0</v>
      </c>
      <c r="AF101" s="82">
        <f t="shared" ref="AF101" si="1003">AF99-AF100</f>
        <v>0</v>
      </c>
      <c r="AG101" s="82">
        <f t="shared" ref="AG101" si="1004">AG99-AG100</f>
        <v>0</v>
      </c>
      <c r="AH101" s="82">
        <f t="shared" ref="AH101" si="1005">AH99-AH100</f>
        <v>0</v>
      </c>
      <c r="AI101" s="82">
        <f t="shared" ref="AI101" si="1006">AI99-AI100</f>
        <v>0</v>
      </c>
      <c r="AJ101" s="82">
        <f t="shared" ref="AJ101" si="1007">AJ99-AJ100</f>
        <v>0</v>
      </c>
      <c r="AK101" s="82">
        <f t="shared" ref="AK101" si="1008">AK99-AK100</f>
        <v>0</v>
      </c>
      <c r="AL101" s="82">
        <f t="shared" ref="AL101" si="1009">AL99-AL100</f>
        <v>0</v>
      </c>
      <c r="AM101" s="82">
        <f t="shared" ref="AM101" si="1010">AM99-AM100</f>
        <v>0</v>
      </c>
      <c r="AN101" s="82">
        <f t="shared" ref="AN101" si="1011">AN99-AN100</f>
        <v>0</v>
      </c>
      <c r="AO101" s="82">
        <f t="shared" ref="AO101" si="1012">AO99-AO100</f>
        <v>0</v>
      </c>
      <c r="AP101" s="82">
        <f t="shared" ref="AP101" si="1013">AP99-AP100</f>
        <v>0</v>
      </c>
      <c r="AQ101" s="82">
        <f t="shared" ref="AQ101" si="1014">AQ99-AQ100</f>
        <v>0</v>
      </c>
      <c r="AR101" s="82">
        <f t="shared" ref="AR101" si="1015">AR99-AR100</f>
        <v>0</v>
      </c>
      <c r="AS101" s="82">
        <f t="shared" ref="AS101" si="1016">AS99-AS100</f>
        <v>0</v>
      </c>
      <c r="AT101" s="82">
        <f t="shared" ref="AT101" si="1017">AT99-AT100</f>
        <v>0</v>
      </c>
      <c r="AU101" s="82">
        <f t="shared" ref="AU101" si="1018">AU99-AU100</f>
        <v>0</v>
      </c>
      <c r="AV101" s="82">
        <f t="shared" ref="AV101" si="1019">AV99-AV100</f>
        <v>0</v>
      </c>
      <c r="AW101" s="82">
        <f t="shared" ref="AW101" si="1020">AW99-AW100</f>
        <v>0</v>
      </c>
      <c r="AX101" s="82">
        <f t="shared" ref="AX101" si="1021">AX99-AX100</f>
        <v>0</v>
      </c>
      <c r="AY101" s="82">
        <f t="shared" ref="AY101" si="1022">AY99-AY100</f>
        <v>0</v>
      </c>
      <c r="AZ101" s="82">
        <f t="shared" ref="AZ101" si="1023">AZ99-AZ100</f>
        <v>0</v>
      </c>
      <c r="BA101" s="82">
        <f t="shared" ref="BA101" si="1024">BA99-BA100</f>
        <v>0</v>
      </c>
      <c r="BB101" s="82">
        <f t="shared" ref="BB101" si="1025">BB99-BB100</f>
        <v>0</v>
      </c>
      <c r="BC101" s="82">
        <f t="shared" ref="BC101" si="1026">BC99-BC100</f>
        <v>0</v>
      </c>
      <c r="BD101" s="82">
        <f t="shared" ref="BD101" si="1027">BD99-BD100</f>
        <v>0</v>
      </c>
      <c r="BE101" s="82">
        <f t="shared" ref="BE101" si="1028">BE99-BE100</f>
        <v>0</v>
      </c>
      <c r="BF101" s="82">
        <f t="shared" ref="BF101" si="1029">BF99-BF100</f>
        <v>0</v>
      </c>
      <c r="BG101" s="82">
        <f t="shared" ref="BG101" si="1030">BG99-BG100</f>
        <v>0</v>
      </c>
      <c r="BH101" s="82">
        <f t="shared" ref="BH101" si="1031">BH99-BH100</f>
        <v>0</v>
      </c>
      <c r="BI101" s="82">
        <f t="shared" ref="BI101" si="1032">BI99-BI100</f>
        <v>0</v>
      </c>
      <c r="BJ101" s="82">
        <f t="shared" ref="BJ101" si="1033">BJ99-BJ100</f>
        <v>0</v>
      </c>
      <c r="BK101" s="82">
        <f t="shared" ref="BK101" si="1034">BK99-BK100</f>
        <v>0</v>
      </c>
      <c r="BL101" s="82">
        <f t="shared" ref="BL101" si="1035">BL99-BL100</f>
        <v>0</v>
      </c>
      <c r="BM101" s="82">
        <f t="shared" ref="BM101" si="1036">BM99-BM100</f>
        <v>0</v>
      </c>
      <c r="BN101" s="82">
        <f t="shared" ref="BN101" si="1037">BN99-BN100</f>
        <v>0</v>
      </c>
      <c r="BO101" s="82">
        <f t="shared" ref="BO101" si="1038">BO99-BO100</f>
        <v>0</v>
      </c>
      <c r="BP101" s="82">
        <f t="shared" ref="BP101" si="1039">BP99-BP100</f>
        <v>0</v>
      </c>
      <c r="BQ101" s="82">
        <f t="shared" ref="BQ101" si="1040">BQ99-BQ100</f>
        <v>0</v>
      </c>
      <c r="BR101" s="82">
        <f t="shared" ref="BR101" si="1041">BR99-BR100</f>
        <v>0</v>
      </c>
      <c r="BS101" s="82">
        <f t="shared" ref="BS101" si="1042">BS99-BS100</f>
        <v>0</v>
      </c>
      <c r="BT101" s="82">
        <f t="shared" ref="BT101" si="1043">BT99-BT100</f>
        <v>0</v>
      </c>
      <c r="BU101" s="82">
        <f t="shared" ref="BU101" si="1044">BU99-BU100</f>
        <v>0</v>
      </c>
      <c r="BV101" s="82">
        <f t="shared" ref="BV101" si="1045">BV99-BV100</f>
        <v>0</v>
      </c>
      <c r="BW101" s="82">
        <f t="shared" ref="BW101" si="1046">BW99-BW100</f>
        <v>0</v>
      </c>
      <c r="BX101" s="82">
        <f t="shared" ref="BX101" si="1047">BX99-BX100</f>
        <v>0</v>
      </c>
      <c r="BY101" s="82">
        <f t="shared" ref="BY101" si="1048">BY99-BY100</f>
        <v>0</v>
      </c>
      <c r="BZ101" s="82">
        <f t="shared" ref="BZ101" si="1049">BZ99-BZ100</f>
        <v>0</v>
      </c>
      <c r="CA101" s="82">
        <f t="shared" ref="CA101" si="1050">CA99-CA100</f>
        <v>0</v>
      </c>
      <c r="CB101" s="82">
        <f t="shared" ref="CB101" si="1051">CB99-CB100</f>
        <v>0</v>
      </c>
      <c r="CC101" s="82">
        <f t="shared" ref="CC101" si="1052">CC99-CC100</f>
        <v>0</v>
      </c>
      <c r="CD101" s="82">
        <f t="shared" ref="CD101" si="1053">CD99-CD100</f>
        <v>0</v>
      </c>
      <c r="CE101" s="82">
        <f t="shared" ref="CE101" si="1054">CE99-CE100</f>
        <v>0</v>
      </c>
      <c r="CF101" s="82">
        <f t="shared" ref="CF101" si="1055">CF99-CF100</f>
        <v>0</v>
      </c>
      <c r="CG101" s="82">
        <f t="shared" ref="CG101" si="1056">CG99-CG100</f>
        <v>0</v>
      </c>
      <c r="CH101" s="82">
        <f t="shared" ref="CH101" si="1057">CH99-CH100</f>
        <v>0</v>
      </c>
      <c r="CI101" s="82">
        <f t="shared" ref="CI101" si="1058">CI99-CI100</f>
        <v>0</v>
      </c>
      <c r="CJ101" s="82">
        <f t="shared" ref="CJ101" si="1059">CJ99-CJ100</f>
        <v>0</v>
      </c>
      <c r="CK101" s="82">
        <f t="shared" ref="CK101" si="1060">CK99-CK100</f>
        <v>0</v>
      </c>
      <c r="CL101" s="82">
        <f t="shared" ref="CL101" si="1061">CL99-CL100</f>
        <v>0</v>
      </c>
      <c r="CM101" s="82">
        <f t="shared" ref="CM101" si="1062">CM99-CM100</f>
        <v>0</v>
      </c>
      <c r="CN101" s="82">
        <f t="shared" ref="CN101" si="1063">CN99-CN100</f>
        <v>0</v>
      </c>
      <c r="CO101" s="82">
        <f t="shared" ref="CO101" si="1064">CO99-CO100</f>
        <v>0</v>
      </c>
      <c r="CP101" s="82">
        <f t="shared" ref="CP101" si="1065">CP99-CP100</f>
        <v>0</v>
      </c>
      <c r="CQ101" s="82">
        <f t="shared" ref="CQ101" si="1066">CQ99-CQ100</f>
        <v>0</v>
      </c>
      <c r="CR101" s="82">
        <f t="shared" ref="CR101" si="1067">CR99-CR100</f>
        <v>0</v>
      </c>
      <c r="CS101" s="82">
        <f t="shared" ref="CS101" si="1068">CS99-CS100</f>
        <v>0</v>
      </c>
      <c r="CT101" s="82">
        <f t="shared" ref="CT101" si="1069">CT99-CT100</f>
        <v>0</v>
      </c>
      <c r="CU101" s="82">
        <f t="shared" ref="CU101" si="1070">CU99-CU100</f>
        <v>0</v>
      </c>
      <c r="CV101" s="82">
        <f t="shared" ref="CV101" si="1071">CV99-CV100</f>
        <v>0</v>
      </c>
      <c r="CW101" s="82">
        <f t="shared" ref="CW101" si="1072">CW99-CW100</f>
        <v>0</v>
      </c>
      <c r="CX101" s="82">
        <f t="shared" ref="CX101" si="1073">CX99-CX100</f>
        <v>0</v>
      </c>
      <c r="CY101" s="82">
        <f t="shared" ref="CY101" si="1074">CY99-CY100</f>
        <v>0</v>
      </c>
      <c r="CZ101" s="82">
        <f t="shared" ref="CZ101" si="1075">CZ99-CZ100</f>
        <v>0</v>
      </c>
      <c r="DA101" s="82">
        <f t="shared" ref="DA101" si="1076">DA99-DA100</f>
        <v>0</v>
      </c>
      <c r="DB101" s="82">
        <f t="shared" ref="DB101" si="1077">DB99-DB100</f>
        <v>0</v>
      </c>
      <c r="DC101" s="82">
        <f t="shared" ref="DC101" si="1078">DC99-DC100</f>
        <v>0</v>
      </c>
      <c r="DD101" s="82">
        <f t="shared" ref="DD101" si="1079">DD99-DD100</f>
        <v>0</v>
      </c>
      <c r="DE101" s="82">
        <f t="shared" ref="DE101" si="1080">DE99-DE100</f>
        <v>0</v>
      </c>
      <c r="DF101" s="82">
        <f t="shared" ref="DF101" si="1081">DF99-DF100</f>
        <v>0</v>
      </c>
      <c r="DG101" s="82">
        <f t="shared" ref="DG101" si="1082">DG99-DG100</f>
        <v>0</v>
      </c>
      <c r="DH101" s="82">
        <f t="shared" ref="DH101" si="1083">DH99-DH100</f>
        <v>0</v>
      </c>
      <c r="DI101" s="82">
        <f t="shared" ref="DI101" si="1084">DI99-DI100</f>
        <v>0</v>
      </c>
      <c r="DJ101" s="82">
        <f t="shared" ref="DJ101" si="1085">DJ99-DJ100</f>
        <v>0</v>
      </c>
      <c r="DK101" s="82">
        <f t="shared" ref="DK101" si="1086">DK99-DK100</f>
        <v>0</v>
      </c>
      <c r="DL101" s="82">
        <f t="shared" ref="DL101" si="1087">DL99-DL100</f>
        <v>0</v>
      </c>
      <c r="DM101" s="82">
        <f t="shared" ref="DM101" si="1088">DM99-DM100</f>
        <v>0</v>
      </c>
      <c r="DN101" s="82">
        <f t="shared" ref="DN101" si="1089">DN99-DN100</f>
        <v>0</v>
      </c>
      <c r="DO101" s="82">
        <f t="shared" ref="DO101" si="1090">DO99-DO100</f>
        <v>0</v>
      </c>
      <c r="DP101" s="82">
        <f t="shared" ref="DP101" si="1091">DP99-DP100</f>
        <v>0</v>
      </c>
      <c r="DQ101" s="82">
        <f t="shared" ref="DQ101" si="1092">DQ99-DQ100</f>
        <v>0</v>
      </c>
      <c r="DR101" s="82">
        <f t="shared" ref="DR101" si="1093">DR99-DR100</f>
        <v>0</v>
      </c>
      <c r="DS101" s="82">
        <f t="shared" ref="DS101" si="1094">DS99-DS100</f>
        <v>0</v>
      </c>
      <c r="DT101" s="82">
        <f t="shared" ref="DT101" si="1095">DT99-DT100</f>
        <v>0</v>
      </c>
      <c r="DU101" s="82">
        <f t="shared" ref="DU101" si="1096">DU99-DU100</f>
        <v>0</v>
      </c>
      <c r="DV101" s="82">
        <f t="shared" ref="DV101" si="1097">DV99-DV100</f>
        <v>0</v>
      </c>
      <c r="DW101" s="82">
        <f t="shared" ref="DW101" si="1098">DW99-DW100</f>
        <v>0</v>
      </c>
      <c r="DX101" s="82">
        <f t="shared" ref="DX101" si="1099">DX99-DX100</f>
        <v>0</v>
      </c>
      <c r="DY101" s="82">
        <f t="shared" ref="DY101" si="1100">DY99-DY100</f>
        <v>0</v>
      </c>
      <c r="DZ101" s="82">
        <f t="shared" ref="DZ101" si="1101">DZ99-DZ100</f>
        <v>0</v>
      </c>
      <c r="EA101" s="82">
        <f t="shared" ref="EA101" si="1102">EA99-EA100</f>
        <v>0</v>
      </c>
      <c r="EB101" s="82">
        <f t="shared" ref="EB101" si="1103">EB99-EB100</f>
        <v>0</v>
      </c>
    </row>
    <row r="102" spans="2:133" outlineLevel="1" x14ac:dyDescent="0.25">
      <c r="C102" s="318" t="s">
        <v>590</v>
      </c>
      <c r="D102" s="31">
        <f>Costs!$N$39</f>
        <v>0</v>
      </c>
      <c r="G102" s="52" t="s">
        <v>220</v>
      </c>
      <c r="H102" s="29"/>
      <c r="J102" s="312">
        <f>$D102</f>
        <v>0</v>
      </c>
      <c r="K102" s="312">
        <f t="shared" ref="K102:BV102" si="1104">$D102</f>
        <v>0</v>
      </c>
      <c r="L102" s="312">
        <f t="shared" si="1104"/>
        <v>0</v>
      </c>
      <c r="M102" s="312">
        <f t="shared" si="1104"/>
        <v>0</v>
      </c>
      <c r="N102" s="312">
        <f t="shared" si="1104"/>
        <v>0</v>
      </c>
      <c r="O102" s="312">
        <f t="shared" si="1104"/>
        <v>0</v>
      </c>
      <c r="P102" s="312">
        <f t="shared" si="1104"/>
        <v>0</v>
      </c>
      <c r="Q102" s="312">
        <f t="shared" si="1104"/>
        <v>0</v>
      </c>
      <c r="R102" s="312">
        <f t="shared" si="1104"/>
        <v>0</v>
      </c>
      <c r="S102" s="312">
        <f t="shared" si="1104"/>
        <v>0</v>
      </c>
      <c r="T102" s="312">
        <f t="shared" si="1104"/>
        <v>0</v>
      </c>
      <c r="U102" s="312">
        <f t="shared" si="1104"/>
        <v>0</v>
      </c>
      <c r="V102" s="312">
        <f t="shared" si="1104"/>
        <v>0</v>
      </c>
      <c r="W102" s="312">
        <f t="shared" si="1104"/>
        <v>0</v>
      </c>
      <c r="X102" s="312">
        <f t="shared" si="1104"/>
        <v>0</v>
      </c>
      <c r="Y102" s="312">
        <f t="shared" si="1104"/>
        <v>0</v>
      </c>
      <c r="Z102" s="312">
        <f t="shared" si="1104"/>
        <v>0</v>
      </c>
      <c r="AA102" s="312">
        <f t="shared" si="1104"/>
        <v>0</v>
      </c>
      <c r="AB102" s="312">
        <f t="shared" si="1104"/>
        <v>0</v>
      </c>
      <c r="AC102" s="312">
        <f t="shared" si="1104"/>
        <v>0</v>
      </c>
      <c r="AD102" s="312">
        <f t="shared" si="1104"/>
        <v>0</v>
      </c>
      <c r="AE102" s="312">
        <f t="shared" si="1104"/>
        <v>0</v>
      </c>
      <c r="AF102" s="312">
        <f t="shared" si="1104"/>
        <v>0</v>
      </c>
      <c r="AG102" s="312">
        <f t="shared" si="1104"/>
        <v>0</v>
      </c>
      <c r="AH102" s="312">
        <f t="shared" si="1104"/>
        <v>0</v>
      </c>
      <c r="AI102" s="312">
        <f t="shared" si="1104"/>
        <v>0</v>
      </c>
      <c r="AJ102" s="312">
        <f t="shared" si="1104"/>
        <v>0</v>
      </c>
      <c r="AK102" s="312">
        <f t="shared" si="1104"/>
        <v>0</v>
      </c>
      <c r="AL102" s="312">
        <f t="shared" si="1104"/>
        <v>0</v>
      </c>
      <c r="AM102" s="312">
        <f t="shared" si="1104"/>
        <v>0</v>
      </c>
      <c r="AN102" s="312">
        <f t="shared" si="1104"/>
        <v>0</v>
      </c>
      <c r="AO102" s="312">
        <f t="shared" si="1104"/>
        <v>0</v>
      </c>
      <c r="AP102" s="312">
        <f t="shared" si="1104"/>
        <v>0</v>
      </c>
      <c r="AQ102" s="312">
        <f t="shared" si="1104"/>
        <v>0</v>
      </c>
      <c r="AR102" s="312">
        <f t="shared" si="1104"/>
        <v>0</v>
      </c>
      <c r="AS102" s="312">
        <f t="shared" si="1104"/>
        <v>0</v>
      </c>
      <c r="AT102" s="312">
        <f t="shared" si="1104"/>
        <v>0</v>
      </c>
      <c r="AU102" s="312">
        <f t="shared" si="1104"/>
        <v>0</v>
      </c>
      <c r="AV102" s="312">
        <f t="shared" si="1104"/>
        <v>0</v>
      </c>
      <c r="AW102" s="312">
        <f t="shared" si="1104"/>
        <v>0</v>
      </c>
      <c r="AX102" s="312">
        <f t="shared" si="1104"/>
        <v>0</v>
      </c>
      <c r="AY102" s="312">
        <f t="shared" si="1104"/>
        <v>0</v>
      </c>
      <c r="AZ102" s="312">
        <f t="shared" si="1104"/>
        <v>0</v>
      </c>
      <c r="BA102" s="312">
        <f t="shared" si="1104"/>
        <v>0</v>
      </c>
      <c r="BB102" s="312">
        <f t="shared" si="1104"/>
        <v>0</v>
      </c>
      <c r="BC102" s="312">
        <f t="shared" si="1104"/>
        <v>0</v>
      </c>
      <c r="BD102" s="312">
        <f t="shared" si="1104"/>
        <v>0</v>
      </c>
      <c r="BE102" s="312">
        <f t="shared" si="1104"/>
        <v>0</v>
      </c>
      <c r="BF102" s="312">
        <f t="shared" si="1104"/>
        <v>0</v>
      </c>
      <c r="BG102" s="312">
        <f t="shared" si="1104"/>
        <v>0</v>
      </c>
      <c r="BH102" s="312">
        <f t="shared" si="1104"/>
        <v>0</v>
      </c>
      <c r="BI102" s="312">
        <f t="shared" si="1104"/>
        <v>0</v>
      </c>
      <c r="BJ102" s="312">
        <f t="shared" si="1104"/>
        <v>0</v>
      </c>
      <c r="BK102" s="312">
        <f t="shared" si="1104"/>
        <v>0</v>
      </c>
      <c r="BL102" s="312">
        <f t="shared" si="1104"/>
        <v>0</v>
      </c>
      <c r="BM102" s="312">
        <f t="shared" si="1104"/>
        <v>0</v>
      </c>
      <c r="BN102" s="312">
        <f t="shared" si="1104"/>
        <v>0</v>
      </c>
      <c r="BO102" s="312">
        <f t="shared" si="1104"/>
        <v>0</v>
      </c>
      <c r="BP102" s="312">
        <f t="shared" si="1104"/>
        <v>0</v>
      </c>
      <c r="BQ102" s="312">
        <f t="shared" si="1104"/>
        <v>0</v>
      </c>
      <c r="BR102" s="312">
        <f t="shared" si="1104"/>
        <v>0</v>
      </c>
      <c r="BS102" s="312">
        <f t="shared" si="1104"/>
        <v>0</v>
      </c>
      <c r="BT102" s="312">
        <f t="shared" si="1104"/>
        <v>0</v>
      </c>
      <c r="BU102" s="312">
        <f t="shared" si="1104"/>
        <v>0</v>
      </c>
      <c r="BV102" s="312">
        <f t="shared" si="1104"/>
        <v>0</v>
      </c>
      <c r="BW102" s="312">
        <f t="shared" ref="BW102:EB102" si="1105">$D102</f>
        <v>0</v>
      </c>
      <c r="BX102" s="312">
        <f t="shared" si="1105"/>
        <v>0</v>
      </c>
      <c r="BY102" s="312">
        <f t="shared" si="1105"/>
        <v>0</v>
      </c>
      <c r="BZ102" s="312">
        <f t="shared" si="1105"/>
        <v>0</v>
      </c>
      <c r="CA102" s="312">
        <f t="shared" si="1105"/>
        <v>0</v>
      </c>
      <c r="CB102" s="312">
        <f t="shared" si="1105"/>
        <v>0</v>
      </c>
      <c r="CC102" s="312">
        <f t="shared" si="1105"/>
        <v>0</v>
      </c>
      <c r="CD102" s="312">
        <f t="shared" si="1105"/>
        <v>0</v>
      </c>
      <c r="CE102" s="312">
        <f t="shared" si="1105"/>
        <v>0</v>
      </c>
      <c r="CF102" s="312">
        <f t="shared" si="1105"/>
        <v>0</v>
      </c>
      <c r="CG102" s="312">
        <f t="shared" si="1105"/>
        <v>0</v>
      </c>
      <c r="CH102" s="312">
        <f t="shared" si="1105"/>
        <v>0</v>
      </c>
      <c r="CI102" s="312">
        <f t="shared" si="1105"/>
        <v>0</v>
      </c>
      <c r="CJ102" s="312">
        <f t="shared" si="1105"/>
        <v>0</v>
      </c>
      <c r="CK102" s="312">
        <f t="shared" si="1105"/>
        <v>0</v>
      </c>
      <c r="CL102" s="312">
        <f t="shared" si="1105"/>
        <v>0</v>
      </c>
      <c r="CM102" s="312">
        <f t="shared" si="1105"/>
        <v>0</v>
      </c>
      <c r="CN102" s="312">
        <f t="shared" si="1105"/>
        <v>0</v>
      </c>
      <c r="CO102" s="312">
        <f t="shared" si="1105"/>
        <v>0</v>
      </c>
      <c r="CP102" s="312">
        <f t="shared" si="1105"/>
        <v>0</v>
      </c>
      <c r="CQ102" s="312">
        <f t="shared" si="1105"/>
        <v>0</v>
      </c>
      <c r="CR102" s="312">
        <f t="shared" si="1105"/>
        <v>0</v>
      </c>
      <c r="CS102" s="312">
        <f t="shared" si="1105"/>
        <v>0</v>
      </c>
      <c r="CT102" s="312">
        <f t="shared" si="1105"/>
        <v>0</v>
      </c>
      <c r="CU102" s="312">
        <f t="shared" si="1105"/>
        <v>0</v>
      </c>
      <c r="CV102" s="312">
        <f t="shared" si="1105"/>
        <v>0</v>
      </c>
      <c r="CW102" s="312">
        <f t="shared" si="1105"/>
        <v>0</v>
      </c>
      <c r="CX102" s="312">
        <f t="shared" si="1105"/>
        <v>0</v>
      </c>
      <c r="CY102" s="312">
        <f t="shared" si="1105"/>
        <v>0</v>
      </c>
      <c r="CZ102" s="312">
        <f t="shared" si="1105"/>
        <v>0</v>
      </c>
      <c r="DA102" s="312">
        <f t="shared" si="1105"/>
        <v>0</v>
      </c>
      <c r="DB102" s="312">
        <f t="shared" si="1105"/>
        <v>0</v>
      </c>
      <c r="DC102" s="312">
        <f t="shared" si="1105"/>
        <v>0</v>
      </c>
      <c r="DD102" s="312">
        <f t="shared" si="1105"/>
        <v>0</v>
      </c>
      <c r="DE102" s="312">
        <f t="shared" si="1105"/>
        <v>0</v>
      </c>
      <c r="DF102" s="312">
        <f t="shared" si="1105"/>
        <v>0</v>
      </c>
      <c r="DG102" s="312">
        <f t="shared" si="1105"/>
        <v>0</v>
      </c>
      <c r="DH102" s="312">
        <f t="shared" si="1105"/>
        <v>0</v>
      </c>
      <c r="DI102" s="312">
        <f t="shared" si="1105"/>
        <v>0</v>
      </c>
      <c r="DJ102" s="312">
        <f t="shared" si="1105"/>
        <v>0</v>
      </c>
      <c r="DK102" s="312">
        <f t="shared" si="1105"/>
        <v>0</v>
      </c>
      <c r="DL102" s="312">
        <f t="shared" si="1105"/>
        <v>0</v>
      </c>
      <c r="DM102" s="312">
        <f t="shared" si="1105"/>
        <v>0</v>
      </c>
      <c r="DN102" s="312">
        <f t="shared" si="1105"/>
        <v>0</v>
      </c>
      <c r="DO102" s="312">
        <f t="shared" si="1105"/>
        <v>0</v>
      </c>
      <c r="DP102" s="312">
        <f t="shared" si="1105"/>
        <v>0</v>
      </c>
      <c r="DQ102" s="312">
        <f t="shared" si="1105"/>
        <v>0</v>
      </c>
      <c r="DR102" s="312">
        <f t="shared" si="1105"/>
        <v>0</v>
      </c>
      <c r="DS102" s="312">
        <f t="shared" si="1105"/>
        <v>0</v>
      </c>
      <c r="DT102" s="312">
        <f t="shared" si="1105"/>
        <v>0</v>
      </c>
      <c r="DU102" s="312">
        <f t="shared" si="1105"/>
        <v>0</v>
      </c>
      <c r="DV102" s="312">
        <f t="shared" si="1105"/>
        <v>0</v>
      </c>
      <c r="DW102" s="312">
        <f t="shared" si="1105"/>
        <v>0</v>
      </c>
      <c r="DX102" s="312">
        <f t="shared" si="1105"/>
        <v>0</v>
      </c>
      <c r="DY102" s="312">
        <f t="shared" si="1105"/>
        <v>0</v>
      </c>
      <c r="DZ102" s="312">
        <f t="shared" si="1105"/>
        <v>0</v>
      </c>
      <c r="EA102" s="312">
        <f t="shared" si="1105"/>
        <v>0</v>
      </c>
      <c r="EB102" s="312">
        <f t="shared" si="1105"/>
        <v>0</v>
      </c>
    </row>
    <row r="103" spans="2:133" outlineLevel="1" x14ac:dyDescent="0.25">
      <c r="C103" s="327" t="s">
        <v>591</v>
      </c>
      <c r="D103" s="38"/>
      <c r="E103" s="38"/>
      <c r="F103" s="38"/>
      <c r="G103" s="55" t="s">
        <v>220</v>
      </c>
      <c r="H103" s="316">
        <f t="shared" ref="H103" si="1106">SUM(J103:EB103)</f>
        <v>0</v>
      </c>
      <c r="I103" s="38"/>
      <c r="J103" s="314">
        <f>J96*J100*J102</f>
        <v>0</v>
      </c>
      <c r="K103" s="314">
        <f t="shared" ref="K103" si="1107">K96*K100*K102</f>
        <v>0</v>
      </c>
      <c r="L103" s="314">
        <f t="shared" ref="L103" si="1108">L96*L100*L102</f>
        <v>0</v>
      </c>
      <c r="M103" s="314">
        <f t="shared" ref="M103" si="1109">M96*M100*M102</f>
        <v>0</v>
      </c>
      <c r="N103" s="314">
        <f t="shared" ref="N103" si="1110">N96*N100*N102</f>
        <v>0</v>
      </c>
      <c r="O103" s="314">
        <f t="shared" ref="O103" si="1111">O96*O100*O102</f>
        <v>0</v>
      </c>
      <c r="P103" s="314">
        <f t="shared" ref="P103" si="1112">P96*P100*P102</f>
        <v>0</v>
      </c>
      <c r="Q103" s="314">
        <f t="shared" ref="Q103" si="1113">Q96*Q100*Q102</f>
        <v>0</v>
      </c>
      <c r="R103" s="314">
        <f t="shared" ref="R103" si="1114">R96*R100*R102</f>
        <v>0</v>
      </c>
      <c r="S103" s="314">
        <f t="shared" ref="S103" si="1115">S96*S100*S102</f>
        <v>0</v>
      </c>
      <c r="T103" s="314">
        <f t="shared" ref="T103" si="1116">T96*T100*T102</f>
        <v>0</v>
      </c>
      <c r="U103" s="314">
        <f t="shared" ref="U103" si="1117">U96*U100*U102</f>
        <v>0</v>
      </c>
      <c r="V103" s="314">
        <f t="shared" ref="V103" si="1118">V96*V100*V102</f>
        <v>0</v>
      </c>
      <c r="W103" s="314">
        <f t="shared" ref="W103" si="1119">W96*W100*W102</f>
        <v>0</v>
      </c>
      <c r="X103" s="314">
        <f t="shared" ref="X103" si="1120">X96*X100*X102</f>
        <v>0</v>
      </c>
      <c r="Y103" s="314">
        <f t="shared" ref="Y103" si="1121">Y96*Y100*Y102</f>
        <v>0</v>
      </c>
      <c r="Z103" s="314">
        <f t="shared" ref="Z103" si="1122">Z96*Z100*Z102</f>
        <v>0</v>
      </c>
      <c r="AA103" s="314">
        <f t="shared" ref="AA103" si="1123">AA96*AA100*AA102</f>
        <v>0</v>
      </c>
      <c r="AB103" s="314">
        <f t="shared" ref="AB103" si="1124">AB96*AB100*AB102</f>
        <v>0</v>
      </c>
      <c r="AC103" s="314">
        <f t="shared" ref="AC103" si="1125">AC96*AC100*AC102</f>
        <v>0</v>
      </c>
      <c r="AD103" s="314">
        <f t="shared" ref="AD103" si="1126">AD96*AD100*AD102</f>
        <v>0</v>
      </c>
      <c r="AE103" s="314">
        <f t="shared" ref="AE103" si="1127">AE96*AE100*AE102</f>
        <v>0</v>
      </c>
      <c r="AF103" s="314">
        <f t="shared" ref="AF103" si="1128">AF96*AF100*AF102</f>
        <v>0</v>
      </c>
      <c r="AG103" s="314">
        <f t="shared" ref="AG103" si="1129">AG96*AG100*AG102</f>
        <v>0</v>
      </c>
      <c r="AH103" s="314">
        <f t="shared" ref="AH103" si="1130">AH96*AH100*AH102</f>
        <v>0</v>
      </c>
      <c r="AI103" s="314">
        <f t="shared" ref="AI103" si="1131">AI96*AI100*AI102</f>
        <v>0</v>
      </c>
      <c r="AJ103" s="314">
        <f t="shared" ref="AJ103" si="1132">AJ96*AJ100*AJ102</f>
        <v>0</v>
      </c>
      <c r="AK103" s="314">
        <f t="shared" ref="AK103" si="1133">AK96*AK100*AK102</f>
        <v>0</v>
      </c>
      <c r="AL103" s="314">
        <f t="shared" ref="AL103" si="1134">AL96*AL100*AL102</f>
        <v>0</v>
      </c>
      <c r="AM103" s="314">
        <f t="shared" ref="AM103" si="1135">AM96*AM100*AM102</f>
        <v>0</v>
      </c>
      <c r="AN103" s="314">
        <f t="shared" ref="AN103" si="1136">AN96*AN100*AN102</f>
        <v>0</v>
      </c>
      <c r="AO103" s="314">
        <f t="shared" ref="AO103" si="1137">AO96*AO100*AO102</f>
        <v>0</v>
      </c>
      <c r="AP103" s="314">
        <f t="shared" ref="AP103" si="1138">AP96*AP100*AP102</f>
        <v>0</v>
      </c>
      <c r="AQ103" s="314">
        <f t="shared" ref="AQ103" si="1139">AQ96*AQ100*AQ102</f>
        <v>0</v>
      </c>
      <c r="AR103" s="314">
        <f t="shared" ref="AR103" si="1140">AR96*AR100*AR102</f>
        <v>0</v>
      </c>
      <c r="AS103" s="314">
        <f t="shared" ref="AS103" si="1141">AS96*AS100*AS102</f>
        <v>0</v>
      </c>
      <c r="AT103" s="314">
        <f t="shared" ref="AT103" si="1142">AT96*AT100*AT102</f>
        <v>0</v>
      </c>
      <c r="AU103" s="314">
        <f t="shared" ref="AU103" si="1143">AU96*AU100*AU102</f>
        <v>0</v>
      </c>
      <c r="AV103" s="314">
        <f t="shared" ref="AV103" si="1144">AV96*AV100*AV102</f>
        <v>0</v>
      </c>
      <c r="AW103" s="314">
        <f t="shared" ref="AW103" si="1145">AW96*AW100*AW102</f>
        <v>0</v>
      </c>
      <c r="AX103" s="314">
        <f t="shared" ref="AX103" si="1146">AX96*AX100*AX102</f>
        <v>0</v>
      </c>
      <c r="AY103" s="314">
        <f t="shared" ref="AY103" si="1147">AY96*AY100*AY102</f>
        <v>0</v>
      </c>
      <c r="AZ103" s="314">
        <f t="shared" ref="AZ103" si="1148">AZ96*AZ100*AZ102</f>
        <v>0</v>
      </c>
      <c r="BA103" s="314">
        <f t="shared" ref="BA103" si="1149">BA96*BA100*BA102</f>
        <v>0</v>
      </c>
      <c r="BB103" s="314">
        <f t="shared" ref="BB103" si="1150">BB96*BB100*BB102</f>
        <v>0</v>
      </c>
      <c r="BC103" s="314">
        <f t="shared" ref="BC103" si="1151">BC96*BC100*BC102</f>
        <v>0</v>
      </c>
      <c r="BD103" s="314">
        <f t="shared" ref="BD103" si="1152">BD96*BD100*BD102</f>
        <v>0</v>
      </c>
      <c r="BE103" s="314">
        <f t="shared" ref="BE103" si="1153">BE96*BE100*BE102</f>
        <v>0</v>
      </c>
      <c r="BF103" s="314">
        <f t="shared" ref="BF103" si="1154">BF96*BF100*BF102</f>
        <v>0</v>
      </c>
      <c r="BG103" s="314">
        <f t="shared" ref="BG103" si="1155">BG96*BG100*BG102</f>
        <v>0</v>
      </c>
      <c r="BH103" s="314">
        <f t="shared" ref="BH103" si="1156">BH96*BH100*BH102</f>
        <v>0</v>
      </c>
      <c r="BI103" s="314">
        <f t="shared" ref="BI103" si="1157">BI96*BI100*BI102</f>
        <v>0</v>
      </c>
      <c r="BJ103" s="314">
        <f t="shared" ref="BJ103" si="1158">BJ96*BJ100*BJ102</f>
        <v>0</v>
      </c>
      <c r="BK103" s="314">
        <f t="shared" ref="BK103" si="1159">BK96*BK100*BK102</f>
        <v>0</v>
      </c>
      <c r="BL103" s="314">
        <f t="shared" ref="BL103" si="1160">BL96*BL100*BL102</f>
        <v>0</v>
      </c>
      <c r="BM103" s="314">
        <f t="shared" ref="BM103" si="1161">BM96*BM100*BM102</f>
        <v>0</v>
      </c>
      <c r="BN103" s="314">
        <f t="shared" ref="BN103" si="1162">BN96*BN100*BN102</f>
        <v>0</v>
      </c>
      <c r="BO103" s="314">
        <f t="shared" ref="BO103" si="1163">BO96*BO100*BO102</f>
        <v>0</v>
      </c>
      <c r="BP103" s="314">
        <f t="shared" ref="BP103" si="1164">BP96*BP100*BP102</f>
        <v>0</v>
      </c>
      <c r="BQ103" s="314">
        <f t="shared" ref="BQ103" si="1165">BQ96*BQ100*BQ102</f>
        <v>0</v>
      </c>
      <c r="BR103" s="314">
        <f t="shared" ref="BR103" si="1166">BR96*BR100*BR102</f>
        <v>0</v>
      </c>
      <c r="BS103" s="314">
        <f t="shared" ref="BS103" si="1167">BS96*BS100*BS102</f>
        <v>0</v>
      </c>
      <c r="BT103" s="314">
        <f t="shared" ref="BT103" si="1168">BT96*BT100*BT102</f>
        <v>0</v>
      </c>
      <c r="BU103" s="314">
        <f t="shared" ref="BU103" si="1169">BU96*BU100*BU102</f>
        <v>0</v>
      </c>
      <c r="BV103" s="314">
        <f t="shared" ref="BV103" si="1170">BV96*BV100*BV102</f>
        <v>0</v>
      </c>
      <c r="BW103" s="314">
        <f t="shared" ref="BW103" si="1171">BW96*BW100*BW102</f>
        <v>0</v>
      </c>
      <c r="BX103" s="314">
        <f t="shared" ref="BX103" si="1172">BX96*BX100*BX102</f>
        <v>0</v>
      </c>
      <c r="BY103" s="314">
        <f t="shared" ref="BY103" si="1173">BY96*BY100*BY102</f>
        <v>0</v>
      </c>
      <c r="BZ103" s="314">
        <f t="shared" ref="BZ103" si="1174">BZ96*BZ100*BZ102</f>
        <v>0</v>
      </c>
      <c r="CA103" s="314">
        <f t="shared" ref="CA103" si="1175">CA96*CA100*CA102</f>
        <v>0</v>
      </c>
      <c r="CB103" s="314">
        <f t="shared" ref="CB103" si="1176">CB96*CB100*CB102</f>
        <v>0</v>
      </c>
      <c r="CC103" s="314">
        <f t="shared" ref="CC103" si="1177">CC96*CC100*CC102</f>
        <v>0</v>
      </c>
      <c r="CD103" s="314">
        <f t="shared" ref="CD103" si="1178">CD96*CD100*CD102</f>
        <v>0</v>
      </c>
      <c r="CE103" s="314">
        <f t="shared" ref="CE103" si="1179">CE96*CE100*CE102</f>
        <v>0</v>
      </c>
      <c r="CF103" s="314">
        <f t="shared" ref="CF103" si="1180">CF96*CF100*CF102</f>
        <v>0</v>
      </c>
      <c r="CG103" s="314">
        <f t="shared" ref="CG103" si="1181">CG96*CG100*CG102</f>
        <v>0</v>
      </c>
      <c r="CH103" s="314">
        <f t="shared" ref="CH103" si="1182">CH96*CH100*CH102</f>
        <v>0</v>
      </c>
      <c r="CI103" s="314">
        <f t="shared" ref="CI103" si="1183">CI96*CI100*CI102</f>
        <v>0</v>
      </c>
      <c r="CJ103" s="314">
        <f t="shared" ref="CJ103" si="1184">CJ96*CJ100*CJ102</f>
        <v>0</v>
      </c>
      <c r="CK103" s="314">
        <f t="shared" ref="CK103" si="1185">CK96*CK100*CK102</f>
        <v>0</v>
      </c>
      <c r="CL103" s="314">
        <f t="shared" ref="CL103" si="1186">CL96*CL100*CL102</f>
        <v>0</v>
      </c>
      <c r="CM103" s="314">
        <f t="shared" ref="CM103" si="1187">CM96*CM100*CM102</f>
        <v>0</v>
      </c>
      <c r="CN103" s="314">
        <f t="shared" ref="CN103" si="1188">CN96*CN100*CN102</f>
        <v>0</v>
      </c>
      <c r="CO103" s="314">
        <f t="shared" ref="CO103" si="1189">CO96*CO100*CO102</f>
        <v>0</v>
      </c>
      <c r="CP103" s="314">
        <f t="shared" ref="CP103" si="1190">CP96*CP100*CP102</f>
        <v>0</v>
      </c>
      <c r="CQ103" s="314">
        <f t="shared" ref="CQ103" si="1191">CQ96*CQ100*CQ102</f>
        <v>0</v>
      </c>
      <c r="CR103" s="314">
        <f t="shared" ref="CR103" si="1192">CR96*CR100*CR102</f>
        <v>0</v>
      </c>
      <c r="CS103" s="314">
        <f t="shared" ref="CS103" si="1193">CS96*CS100*CS102</f>
        <v>0</v>
      </c>
      <c r="CT103" s="314">
        <f t="shared" ref="CT103" si="1194">CT96*CT100*CT102</f>
        <v>0</v>
      </c>
      <c r="CU103" s="314">
        <f t="shared" ref="CU103" si="1195">CU96*CU100*CU102</f>
        <v>0</v>
      </c>
      <c r="CV103" s="314">
        <f t="shared" ref="CV103" si="1196">CV96*CV100*CV102</f>
        <v>0</v>
      </c>
      <c r="CW103" s="314">
        <f t="shared" ref="CW103" si="1197">CW96*CW100*CW102</f>
        <v>0</v>
      </c>
      <c r="CX103" s="314">
        <f t="shared" ref="CX103" si="1198">CX96*CX100*CX102</f>
        <v>0</v>
      </c>
      <c r="CY103" s="314">
        <f t="shared" ref="CY103" si="1199">CY96*CY100*CY102</f>
        <v>0</v>
      </c>
      <c r="CZ103" s="314">
        <f t="shared" ref="CZ103" si="1200">CZ96*CZ100*CZ102</f>
        <v>0</v>
      </c>
      <c r="DA103" s="314">
        <f t="shared" ref="DA103" si="1201">DA96*DA100*DA102</f>
        <v>0</v>
      </c>
      <c r="DB103" s="314">
        <f t="shared" ref="DB103" si="1202">DB96*DB100*DB102</f>
        <v>0</v>
      </c>
      <c r="DC103" s="314">
        <f t="shared" ref="DC103" si="1203">DC96*DC100*DC102</f>
        <v>0</v>
      </c>
      <c r="DD103" s="314">
        <f t="shared" ref="DD103" si="1204">DD96*DD100*DD102</f>
        <v>0</v>
      </c>
      <c r="DE103" s="314">
        <f t="shared" ref="DE103" si="1205">DE96*DE100*DE102</f>
        <v>0</v>
      </c>
      <c r="DF103" s="314">
        <f t="shared" ref="DF103" si="1206">DF96*DF100*DF102</f>
        <v>0</v>
      </c>
      <c r="DG103" s="314">
        <f t="shared" ref="DG103" si="1207">DG96*DG100*DG102</f>
        <v>0</v>
      </c>
      <c r="DH103" s="314">
        <f t="shared" ref="DH103" si="1208">DH96*DH100*DH102</f>
        <v>0</v>
      </c>
      <c r="DI103" s="314">
        <f t="shared" ref="DI103" si="1209">DI96*DI100*DI102</f>
        <v>0</v>
      </c>
      <c r="DJ103" s="314">
        <f t="shared" ref="DJ103" si="1210">DJ96*DJ100*DJ102</f>
        <v>0</v>
      </c>
      <c r="DK103" s="314">
        <f t="shared" ref="DK103" si="1211">DK96*DK100*DK102</f>
        <v>0</v>
      </c>
      <c r="DL103" s="314">
        <f t="shared" ref="DL103" si="1212">DL96*DL100*DL102</f>
        <v>0</v>
      </c>
      <c r="DM103" s="314">
        <f t="shared" ref="DM103" si="1213">DM96*DM100*DM102</f>
        <v>0</v>
      </c>
      <c r="DN103" s="314">
        <f t="shared" ref="DN103" si="1214">DN96*DN100*DN102</f>
        <v>0</v>
      </c>
      <c r="DO103" s="314">
        <f t="shared" ref="DO103" si="1215">DO96*DO100*DO102</f>
        <v>0</v>
      </c>
      <c r="DP103" s="314">
        <f t="shared" ref="DP103" si="1216">DP96*DP100*DP102</f>
        <v>0</v>
      </c>
      <c r="DQ103" s="314">
        <f t="shared" ref="DQ103" si="1217">DQ96*DQ100*DQ102</f>
        <v>0</v>
      </c>
      <c r="DR103" s="314">
        <f t="shared" ref="DR103" si="1218">DR96*DR100*DR102</f>
        <v>0</v>
      </c>
      <c r="DS103" s="314">
        <f t="shared" ref="DS103" si="1219">DS96*DS100*DS102</f>
        <v>0</v>
      </c>
      <c r="DT103" s="314">
        <f t="shared" ref="DT103" si="1220">DT96*DT100*DT102</f>
        <v>0</v>
      </c>
      <c r="DU103" s="314">
        <f t="shared" ref="DU103" si="1221">DU96*DU100*DU102</f>
        <v>0</v>
      </c>
      <c r="DV103" s="314">
        <f t="shared" ref="DV103" si="1222">DV96*DV100*DV102</f>
        <v>0</v>
      </c>
      <c r="DW103" s="314">
        <f t="shared" ref="DW103" si="1223">DW96*DW100*DW102</f>
        <v>0</v>
      </c>
      <c r="DX103" s="314">
        <f t="shared" ref="DX103" si="1224">DX96*DX100*DX102</f>
        <v>0</v>
      </c>
      <c r="DY103" s="314">
        <f t="shared" ref="DY103" si="1225">DY96*DY100*DY102</f>
        <v>0</v>
      </c>
      <c r="DZ103" s="314">
        <f t="shared" ref="DZ103" si="1226">DZ96*DZ100*DZ102</f>
        <v>0</v>
      </c>
      <c r="EA103" s="314">
        <f t="shared" ref="EA103" si="1227">EA96*EA100*EA102</f>
        <v>0</v>
      </c>
      <c r="EB103" s="314">
        <f t="shared" ref="EB103" si="1228">EB96*EB100*EB102</f>
        <v>0</v>
      </c>
    </row>
    <row r="104" spans="2:133" outlineLevel="1" x14ac:dyDescent="0.25">
      <c r="C104" s="324" t="s">
        <v>417</v>
      </c>
      <c r="D104" s="34"/>
      <c r="E104" s="34"/>
      <c r="F104" s="34"/>
      <c r="G104" s="67" t="s">
        <v>215</v>
      </c>
      <c r="H104" s="34"/>
      <c r="I104" s="34"/>
      <c r="J104" s="126">
        <f>J$13</f>
        <v>1</v>
      </c>
      <c r="K104" s="126">
        <f t="shared" ref="K104:BV104" si="1229">K$13</f>
        <v>1.0026792493128671</v>
      </c>
      <c r="L104" s="126">
        <f t="shared" si="1229"/>
        <v>1.0056539350998608</v>
      </c>
      <c r="M104" s="126">
        <f t="shared" si="1229"/>
        <v>1.0085410656939733</v>
      </c>
      <c r="N104" s="126">
        <f t="shared" si="1229"/>
        <v>1.0114364849476103</v>
      </c>
      <c r="O104" s="126">
        <f t="shared" si="1229"/>
        <v>1.0143402166566737</v>
      </c>
      <c r="P104" s="126">
        <f t="shared" si="1229"/>
        <v>1.0172522846853813</v>
      </c>
      <c r="Q104" s="126">
        <f t="shared" si="1229"/>
        <v>1.0201727129664624</v>
      </c>
      <c r="R104" s="126">
        <f t="shared" si="1229"/>
        <v>1.0231015255013547</v>
      </c>
      <c r="S104" s="126">
        <f t="shared" si="1229"/>
        <v>1.0260387463604019</v>
      </c>
      <c r="T104" s="126">
        <f t="shared" si="1229"/>
        <v>1.028984399683051</v>
      </c>
      <c r="U104" s="126">
        <f t="shared" si="1229"/>
        <v>1.0319385096780509</v>
      </c>
      <c r="V104" s="126">
        <f t="shared" si="1229"/>
        <v>1.0349011006236515</v>
      </c>
      <c r="W104" s="126">
        <f t="shared" si="1229"/>
        <v>1.0377730230388176</v>
      </c>
      <c r="X104" s="126">
        <f t="shared" si="1229"/>
        <v>1.0408518228283561</v>
      </c>
      <c r="Y104" s="126">
        <f t="shared" si="1229"/>
        <v>1.0438400029932626</v>
      </c>
      <c r="Z104" s="126">
        <f t="shared" si="1229"/>
        <v>1.046836761920777</v>
      </c>
      <c r="AA104" s="126">
        <f t="shared" si="1229"/>
        <v>1.0498421242396576</v>
      </c>
      <c r="AB104" s="126">
        <f t="shared" si="1229"/>
        <v>1.05285611464937</v>
      </c>
      <c r="AC104" s="126">
        <f t="shared" si="1229"/>
        <v>1.0558787579202888</v>
      </c>
      <c r="AD104" s="126">
        <f t="shared" si="1229"/>
        <v>1.0589100788939025</v>
      </c>
      <c r="AE104" s="126">
        <f t="shared" si="1229"/>
        <v>1.0619501024830165</v>
      </c>
      <c r="AF104" s="126">
        <f t="shared" si="1229"/>
        <v>1.0649988536719583</v>
      </c>
      <c r="AG104" s="126">
        <f t="shared" si="1229"/>
        <v>1.0680563575167832</v>
      </c>
      <c r="AH104" s="126">
        <f t="shared" si="1229"/>
        <v>1.0711226391454798</v>
      </c>
      <c r="AI104" s="126">
        <f t="shared" si="1229"/>
        <v>1.0739924437404067</v>
      </c>
      <c r="AJ104" s="126">
        <f t="shared" si="1229"/>
        <v>1.0771786970311998</v>
      </c>
      <c r="AK104" s="126">
        <f t="shared" si="1229"/>
        <v>1.0802711679727233</v>
      </c>
      <c r="AL104" s="126">
        <f t="shared" si="1229"/>
        <v>1.0833725170851116</v>
      </c>
      <c r="AM104" s="126">
        <f t="shared" si="1229"/>
        <v>1.0864827698566941</v>
      </c>
      <c r="AN104" s="126">
        <f t="shared" si="1229"/>
        <v>1.0896019518489746</v>
      </c>
      <c r="AO104" s="126">
        <f t="shared" si="1229"/>
        <v>1.0927300886968412</v>
      </c>
      <c r="AP104" s="126">
        <f t="shared" si="1229"/>
        <v>1.0958672061087775</v>
      </c>
      <c r="AQ104" s="126">
        <f t="shared" si="1229"/>
        <v>1.0990133298670732</v>
      </c>
      <c r="AR104" s="126">
        <f t="shared" si="1229"/>
        <v>1.1021684858280367</v>
      </c>
      <c r="AS104" s="126">
        <f t="shared" si="1229"/>
        <v>1.1053326999222071</v>
      </c>
      <c r="AT104" s="126">
        <f t="shared" si="1229"/>
        <v>1.1085059981545673</v>
      </c>
      <c r="AU104" s="126">
        <f t="shared" si="1229"/>
        <v>1.111475962088432</v>
      </c>
      <c r="AV104" s="126">
        <f t="shared" si="1229"/>
        <v>1.1147734191259395</v>
      </c>
      <c r="AW104" s="126">
        <f t="shared" si="1229"/>
        <v>1.1179738207069689</v>
      </c>
      <c r="AX104" s="126">
        <f t="shared" si="1229"/>
        <v>1.1211834103167977</v>
      </c>
      <c r="AY104" s="126">
        <f t="shared" si="1229"/>
        <v>1.1244022143333261</v>
      </c>
      <c r="AZ104" s="126">
        <f t="shared" si="1229"/>
        <v>1.1276302592101826</v>
      </c>
      <c r="BA104" s="126">
        <f t="shared" si="1229"/>
        <v>1.1308675714769412</v>
      </c>
      <c r="BB104" s="126">
        <f t="shared" si="1229"/>
        <v>1.1341141777393395</v>
      </c>
      <c r="BC104" s="126">
        <f t="shared" si="1229"/>
        <v>1.1373701046794982</v>
      </c>
      <c r="BD104" s="126">
        <f t="shared" si="1229"/>
        <v>1.1406353790561385</v>
      </c>
      <c r="BE104" s="126">
        <f t="shared" si="1229"/>
        <v>1.1439100277048042</v>
      </c>
      <c r="BF104" s="126">
        <f t="shared" si="1229"/>
        <v>1.1471940775380809</v>
      </c>
      <c r="BG104" s="126">
        <f t="shared" si="1229"/>
        <v>1.15026769648205</v>
      </c>
      <c r="BH104" s="126">
        <f t="shared" si="1229"/>
        <v>1.1536802383994258</v>
      </c>
      <c r="BI104" s="126">
        <f t="shared" si="1229"/>
        <v>1.1569923375180708</v>
      </c>
      <c r="BJ104" s="126">
        <f t="shared" si="1229"/>
        <v>1.1603139453378331</v>
      </c>
      <c r="BK104" s="126">
        <f t="shared" si="1229"/>
        <v>1.1636450891572303</v>
      </c>
      <c r="BL104" s="126">
        <f t="shared" si="1229"/>
        <v>1.1669857963531516</v>
      </c>
      <c r="BM104" s="126">
        <f t="shared" si="1229"/>
        <v>1.1703360943810825</v>
      </c>
      <c r="BN104" s="126">
        <f t="shared" si="1229"/>
        <v>1.1736960107753303</v>
      </c>
      <c r="BO104" s="126">
        <f t="shared" si="1229"/>
        <v>1.1770655731492505</v>
      </c>
      <c r="BP104" s="126">
        <f t="shared" si="1229"/>
        <v>1.180444809195474</v>
      </c>
      <c r="BQ104" s="126">
        <f t="shared" si="1229"/>
        <v>1.1838337466861339</v>
      </c>
      <c r="BR104" s="126">
        <f t="shared" si="1229"/>
        <v>1.1872324134730949</v>
      </c>
      <c r="BS104" s="126">
        <f t="shared" si="1229"/>
        <v>1.1905270658589224</v>
      </c>
      <c r="BT104" s="126">
        <f t="shared" si="1229"/>
        <v>1.1940590467434065</v>
      </c>
      <c r="BU104" s="126">
        <f t="shared" si="1229"/>
        <v>1.1974870693312041</v>
      </c>
      <c r="BV104" s="126">
        <f t="shared" si="1229"/>
        <v>1.2009249334246579</v>
      </c>
      <c r="BW104" s="126">
        <f t="shared" ref="BW104:EB104" si="1230">BW$13</f>
        <v>1.204372667277734</v>
      </c>
      <c r="BX104" s="126">
        <f t="shared" si="1230"/>
        <v>1.2078302992255125</v>
      </c>
      <c r="BY104" s="126">
        <f t="shared" si="1230"/>
        <v>1.2112978576844211</v>
      </c>
      <c r="BZ104" s="126">
        <f t="shared" si="1230"/>
        <v>1.2147753711524676</v>
      </c>
      <c r="CA104" s="126">
        <f t="shared" si="1230"/>
        <v>1.2182628682094752</v>
      </c>
      <c r="CB104" s="126">
        <f t="shared" si="1230"/>
        <v>1.2217603775173165</v>
      </c>
      <c r="CC104" s="126">
        <f t="shared" si="1230"/>
        <v>1.2252679278201495</v>
      </c>
      <c r="CD104" s="126">
        <f t="shared" si="1230"/>
        <v>1.2287855479446541</v>
      </c>
      <c r="CE104" s="126">
        <f t="shared" si="1230"/>
        <v>1.232077770779646</v>
      </c>
      <c r="CF104" s="126">
        <f t="shared" si="1230"/>
        <v>1.23573302168438</v>
      </c>
      <c r="CG104" s="126">
        <f t="shared" si="1230"/>
        <v>1.2392806860334544</v>
      </c>
      <c r="CH104" s="126">
        <f t="shared" si="1230"/>
        <v>1.2428385353675644</v>
      </c>
      <c r="CI104" s="126">
        <f t="shared" si="1230"/>
        <v>1.2464065989267703</v>
      </c>
      <c r="CJ104" s="126">
        <f t="shared" si="1230"/>
        <v>1.2499849060350778</v>
      </c>
      <c r="CK104" s="126">
        <f t="shared" si="1230"/>
        <v>1.2535734861006791</v>
      </c>
      <c r="CL104" s="126">
        <f t="shared" si="1230"/>
        <v>1.257172368616194</v>
      </c>
      <c r="CM104" s="126">
        <f t="shared" si="1230"/>
        <v>1.2607815831589126</v>
      </c>
      <c r="CN104" s="126">
        <f t="shared" si="1230"/>
        <v>1.2644011593910389</v>
      </c>
      <c r="CO104" s="126">
        <f t="shared" si="1230"/>
        <v>1.2680311270599336</v>
      </c>
      <c r="CP104" s="126">
        <f t="shared" si="1230"/>
        <v>1.2716715159983594</v>
      </c>
      <c r="CQ104" s="126">
        <f t="shared" si="1230"/>
        <v>1.2750786410337906</v>
      </c>
      <c r="CR104" s="126">
        <f t="shared" si="1230"/>
        <v>1.2788614642181557</v>
      </c>
      <c r="CS104" s="126">
        <f t="shared" si="1230"/>
        <v>1.2825329459576562</v>
      </c>
      <c r="CT104" s="126">
        <f t="shared" si="1230"/>
        <v>1.2862149681493797</v>
      </c>
      <c r="CU104" s="126">
        <f t="shared" si="1230"/>
        <v>1.289907561053897</v>
      </c>
      <c r="CV104" s="126">
        <f t="shared" si="1230"/>
        <v>1.293610755018654</v>
      </c>
      <c r="CW104" s="126">
        <f t="shared" si="1230"/>
        <v>1.2973245804782207</v>
      </c>
      <c r="CX104" s="126">
        <f t="shared" si="1230"/>
        <v>1.3010490679545423</v>
      </c>
      <c r="CY104" s="126">
        <f t="shared" si="1230"/>
        <v>1.304784248057189</v>
      </c>
      <c r="CZ104" s="126">
        <f t="shared" si="1230"/>
        <v>1.3085301514836076</v>
      </c>
      <c r="DA104" s="126">
        <f t="shared" si="1230"/>
        <v>1.3122868090193751</v>
      </c>
      <c r="DB104" s="126">
        <f t="shared" si="1230"/>
        <v>1.3160542515384499</v>
      </c>
      <c r="DC104" s="126">
        <f t="shared" si="1230"/>
        <v>1.3195802889875801</v>
      </c>
      <c r="DD104" s="126">
        <f t="shared" si="1230"/>
        <v>1.323495136864544</v>
      </c>
      <c r="DE104" s="126">
        <f t="shared" si="1230"/>
        <v>1.3272947573576725</v>
      </c>
      <c r="DF104" s="126">
        <f t="shared" si="1230"/>
        <v>1.3311052861764079</v>
      </c>
      <c r="DG104" s="126">
        <f t="shared" si="1230"/>
        <v>1.3349267546374479</v>
      </c>
      <c r="DH104" s="126">
        <f t="shared" si="1230"/>
        <v>1.3387591941473977</v>
      </c>
      <c r="DI104" s="126">
        <f t="shared" si="1230"/>
        <v>1.3426026362030277</v>
      </c>
      <c r="DJ104" s="126">
        <f t="shared" si="1230"/>
        <v>1.3464571123915319</v>
      </c>
      <c r="DK104" s="126">
        <f t="shared" si="1230"/>
        <v>1.3503226543907885</v>
      </c>
      <c r="DL104" s="126">
        <f t="shared" si="1230"/>
        <v>1.3541992939696192</v>
      </c>
      <c r="DM104" s="126">
        <f t="shared" si="1230"/>
        <v>1.358087062988051</v>
      </c>
      <c r="DN104" s="126">
        <f t="shared" si="1230"/>
        <v>1.361985993397578</v>
      </c>
      <c r="DO104" s="126">
        <f t="shared" si="1230"/>
        <v>1.3657655991021458</v>
      </c>
      <c r="DP104" s="126">
        <f t="shared" si="1230"/>
        <v>1.3698174666548035</v>
      </c>
      <c r="DQ104" s="126">
        <f t="shared" si="1230"/>
        <v>1.3737500738651915</v>
      </c>
      <c r="DR104" s="126">
        <f t="shared" si="1230"/>
        <v>1.3776939711925826</v>
      </c>
      <c r="DS104" s="126">
        <f t="shared" si="1230"/>
        <v>1.381649191049759</v>
      </c>
      <c r="DT104" s="126">
        <f t="shared" si="1230"/>
        <v>1.385615765942557</v>
      </c>
      <c r="DU104" s="126">
        <f t="shared" si="1230"/>
        <v>1.3895937284701338</v>
      </c>
      <c r="DV104" s="126">
        <f t="shared" si="1230"/>
        <v>1.3935831113252357</v>
      </c>
      <c r="DW104" s="126">
        <f t="shared" si="1230"/>
        <v>1.3975839472944662</v>
      </c>
      <c r="DX104" s="126">
        <f t="shared" si="1230"/>
        <v>1.401596269258556</v>
      </c>
      <c r="DY104" s="126">
        <f t="shared" si="1230"/>
        <v>1.4056201101926329</v>
      </c>
      <c r="DZ104" s="126">
        <f t="shared" si="1230"/>
        <v>1.4096555031664932</v>
      </c>
      <c r="EA104" s="126">
        <f t="shared" si="1230"/>
        <v>1.4134323217047313</v>
      </c>
      <c r="EB104" s="126">
        <f t="shared" si="1230"/>
        <v>1.4176256038945581</v>
      </c>
    </row>
    <row r="105" spans="2:133" outlineLevel="1" x14ac:dyDescent="0.25">
      <c r="C105" s="321" t="s">
        <v>510</v>
      </c>
      <c r="D105" s="38"/>
      <c r="E105" s="38"/>
      <c r="F105" s="38"/>
      <c r="G105" s="52" t="s">
        <v>220</v>
      </c>
      <c r="H105" s="46">
        <f t="shared" ref="H105" si="1231">SUM(J105:EB105)</f>
        <v>0</v>
      </c>
      <c r="I105" s="38"/>
      <c r="J105" s="82">
        <f>J103*J104</f>
        <v>0</v>
      </c>
      <c r="K105" s="82">
        <f t="shared" ref="K105" si="1232">K103*K104</f>
        <v>0</v>
      </c>
      <c r="L105" s="82">
        <f t="shared" ref="L105" si="1233">L103*L104</f>
        <v>0</v>
      </c>
      <c r="M105" s="82">
        <f t="shared" ref="M105" si="1234">M103*M104</f>
        <v>0</v>
      </c>
      <c r="N105" s="82">
        <f t="shared" ref="N105" si="1235">N103*N104</f>
        <v>0</v>
      </c>
      <c r="O105" s="82">
        <f t="shared" ref="O105" si="1236">O103*O104</f>
        <v>0</v>
      </c>
      <c r="P105" s="82">
        <f t="shared" ref="P105" si="1237">P103*P104</f>
        <v>0</v>
      </c>
      <c r="Q105" s="82">
        <f t="shared" ref="Q105" si="1238">Q103*Q104</f>
        <v>0</v>
      </c>
      <c r="R105" s="82">
        <f t="shared" ref="R105" si="1239">R103*R104</f>
        <v>0</v>
      </c>
      <c r="S105" s="82">
        <f t="shared" ref="S105" si="1240">S103*S104</f>
        <v>0</v>
      </c>
      <c r="T105" s="82">
        <f t="shared" ref="T105" si="1241">T103*T104</f>
        <v>0</v>
      </c>
      <c r="U105" s="82">
        <f t="shared" ref="U105" si="1242">U103*U104</f>
        <v>0</v>
      </c>
      <c r="V105" s="82">
        <f t="shared" ref="V105" si="1243">V103*V104</f>
        <v>0</v>
      </c>
      <c r="W105" s="82">
        <f t="shared" ref="W105" si="1244">W103*W104</f>
        <v>0</v>
      </c>
      <c r="X105" s="82">
        <f t="shared" ref="X105" si="1245">X103*X104</f>
        <v>0</v>
      </c>
      <c r="Y105" s="82">
        <f t="shared" ref="Y105" si="1246">Y103*Y104</f>
        <v>0</v>
      </c>
      <c r="Z105" s="82">
        <f t="shared" ref="Z105" si="1247">Z103*Z104</f>
        <v>0</v>
      </c>
      <c r="AA105" s="82">
        <f t="shared" ref="AA105" si="1248">AA103*AA104</f>
        <v>0</v>
      </c>
      <c r="AB105" s="82">
        <f t="shared" ref="AB105" si="1249">AB103*AB104</f>
        <v>0</v>
      </c>
      <c r="AC105" s="82">
        <f t="shared" ref="AC105" si="1250">AC103*AC104</f>
        <v>0</v>
      </c>
      <c r="AD105" s="82">
        <f t="shared" ref="AD105" si="1251">AD103*AD104</f>
        <v>0</v>
      </c>
      <c r="AE105" s="82">
        <f t="shared" ref="AE105" si="1252">AE103*AE104</f>
        <v>0</v>
      </c>
      <c r="AF105" s="82">
        <f t="shared" ref="AF105" si="1253">AF103*AF104</f>
        <v>0</v>
      </c>
      <c r="AG105" s="82">
        <f t="shared" ref="AG105" si="1254">AG103*AG104</f>
        <v>0</v>
      </c>
      <c r="AH105" s="82">
        <f t="shared" ref="AH105" si="1255">AH103*AH104</f>
        <v>0</v>
      </c>
      <c r="AI105" s="82">
        <f t="shared" ref="AI105" si="1256">AI103*AI104</f>
        <v>0</v>
      </c>
      <c r="AJ105" s="82">
        <f t="shared" ref="AJ105" si="1257">AJ103*AJ104</f>
        <v>0</v>
      </c>
      <c r="AK105" s="82">
        <f t="shared" ref="AK105" si="1258">AK103*AK104</f>
        <v>0</v>
      </c>
      <c r="AL105" s="82">
        <f t="shared" ref="AL105" si="1259">AL103*AL104</f>
        <v>0</v>
      </c>
      <c r="AM105" s="82">
        <f t="shared" ref="AM105" si="1260">AM103*AM104</f>
        <v>0</v>
      </c>
      <c r="AN105" s="82">
        <f t="shared" ref="AN105" si="1261">AN103*AN104</f>
        <v>0</v>
      </c>
      <c r="AO105" s="82">
        <f t="shared" ref="AO105" si="1262">AO103*AO104</f>
        <v>0</v>
      </c>
      <c r="AP105" s="82">
        <f t="shared" ref="AP105" si="1263">AP103*AP104</f>
        <v>0</v>
      </c>
      <c r="AQ105" s="82">
        <f t="shared" ref="AQ105" si="1264">AQ103*AQ104</f>
        <v>0</v>
      </c>
      <c r="AR105" s="82">
        <f t="shared" ref="AR105" si="1265">AR103*AR104</f>
        <v>0</v>
      </c>
      <c r="AS105" s="82">
        <f t="shared" ref="AS105" si="1266">AS103*AS104</f>
        <v>0</v>
      </c>
      <c r="AT105" s="82">
        <f t="shared" ref="AT105" si="1267">AT103*AT104</f>
        <v>0</v>
      </c>
      <c r="AU105" s="82">
        <f t="shared" ref="AU105" si="1268">AU103*AU104</f>
        <v>0</v>
      </c>
      <c r="AV105" s="82">
        <f t="shared" ref="AV105" si="1269">AV103*AV104</f>
        <v>0</v>
      </c>
      <c r="AW105" s="82">
        <f t="shared" ref="AW105" si="1270">AW103*AW104</f>
        <v>0</v>
      </c>
      <c r="AX105" s="82">
        <f t="shared" ref="AX105" si="1271">AX103*AX104</f>
        <v>0</v>
      </c>
      <c r="AY105" s="82">
        <f t="shared" ref="AY105" si="1272">AY103*AY104</f>
        <v>0</v>
      </c>
      <c r="AZ105" s="82">
        <f t="shared" ref="AZ105" si="1273">AZ103*AZ104</f>
        <v>0</v>
      </c>
      <c r="BA105" s="82">
        <f t="shared" ref="BA105" si="1274">BA103*BA104</f>
        <v>0</v>
      </c>
      <c r="BB105" s="82">
        <f t="shared" ref="BB105" si="1275">BB103*BB104</f>
        <v>0</v>
      </c>
      <c r="BC105" s="82">
        <f t="shared" ref="BC105" si="1276">BC103*BC104</f>
        <v>0</v>
      </c>
      <c r="BD105" s="82">
        <f t="shared" ref="BD105" si="1277">BD103*BD104</f>
        <v>0</v>
      </c>
      <c r="BE105" s="82">
        <f t="shared" ref="BE105" si="1278">BE103*BE104</f>
        <v>0</v>
      </c>
      <c r="BF105" s="82">
        <f t="shared" ref="BF105" si="1279">BF103*BF104</f>
        <v>0</v>
      </c>
      <c r="BG105" s="82">
        <f t="shared" ref="BG105" si="1280">BG103*BG104</f>
        <v>0</v>
      </c>
      <c r="BH105" s="82">
        <f t="shared" ref="BH105" si="1281">BH103*BH104</f>
        <v>0</v>
      </c>
      <c r="BI105" s="82">
        <f t="shared" ref="BI105" si="1282">BI103*BI104</f>
        <v>0</v>
      </c>
      <c r="BJ105" s="82">
        <f t="shared" ref="BJ105" si="1283">BJ103*BJ104</f>
        <v>0</v>
      </c>
      <c r="BK105" s="82">
        <f t="shared" ref="BK105" si="1284">BK103*BK104</f>
        <v>0</v>
      </c>
      <c r="BL105" s="82">
        <f t="shared" ref="BL105" si="1285">BL103*BL104</f>
        <v>0</v>
      </c>
      <c r="BM105" s="82">
        <f t="shared" ref="BM105" si="1286">BM103*BM104</f>
        <v>0</v>
      </c>
      <c r="BN105" s="82">
        <f t="shared" ref="BN105" si="1287">BN103*BN104</f>
        <v>0</v>
      </c>
      <c r="BO105" s="82">
        <f t="shared" ref="BO105" si="1288">BO103*BO104</f>
        <v>0</v>
      </c>
      <c r="BP105" s="82">
        <f t="shared" ref="BP105" si="1289">BP103*BP104</f>
        <v>0</v>
      </c>
      <c r="BQ105" s="82">
        <f t="shared" ref="BQ105" si="1290">BQ103*BQ104</f>
        <v>0</v>
      </c>
      <c r="BR105" s="82">
        <f t="shared" ref="BR105" si="1291">BR103*BR104</f>
        <v>0</v>
      </c>
      <c r="BS105" s="82">
        <f t="shared" ref="BS105" si="1292">BS103*BS104</f>
        <v>0</v>
      </c>
      <c r="BT105" s="82">
        <f t="shared" ref="BT105" si="1293">BT103*BT104</f>
        <v>0</v>
      </c>
      <c r="BU105" s="82">
        <f t="shared" ref="BU105" si="1294">BU103*BU104</f>
        <v>0</v>
      </c>
      <c r="BV105" s="82">
        <f t="shared" ref="BV105" si="1295">BV103*BV104</f>
        <v>0</v>
      </c>
      <c r="BW105" s="82">
        <f t="shared" ref="BW105" si="1296">BW103*BW104</f>
        <v>0</v>
      </c>
      <c r="BX105" s="82">
        <f t="shared" ref="BX105" si="1297">BX103*BX104</f>
        <v>0</v>
      </c>
      <c r="BY105" s="82">
        <f t="shared" ref="BY105" si="1298">BY103*BY104</f>
        <v>0</v>
      </c>
      <c r="BZ105" s="82">
        <f t="shared" ref="BZ105" si="1299">BZ103*BZ104</f>
        <v>0</v>
      </c>
      <c r="CA105" s="82">
        <f t="shared" ref="CA105" si="1300">CA103*CA104</f>
        <v>0</v>
      </c>
      <c r="CB105" s="82">
        <f t="shared" ref="CB105" si="1301">CB103*CB104</f>
        <v>0</v>
      </c>
      <c r="CC105" s="82">
        <f t="shared" ref="CC105" si="1302">CC103*CC104</f>
        <v>0</v>
      </c>
      <c r="CD105" s="82">
        <f t="shared" ref="CD105" si="1303">CD103*CD104</f>
        <v>0</v>
      </c>
      <c r="CE105" s="82">
        <f t="shared" ref="CE105" si="1304">CE103*CE104</f>
        <v>0</v>
      </c>
      <c r="CF105" s="82">
        <f t="shared" ref="CF105" si="1305">CF103*CF104</f>
        <v>0</v>
      </c>
      <c r="CG105" s="82">
        <f t="shared" ref="CG105" si="1306">CG103*CG104</f>
        <v>0</v>
      </c>
      <c r="CH105" s="82">
        <f t="shared" ref="CH105" si="1307">CH103*CH104</f>
        <v>0</v>
      </c>
      <c r="CI105" s="82">
        <f t="shared" ref="CI105" si="1308">CI103*CI104</f>
        <v>0</v>
      </c>
      <c r="CJ105" s="82">
        <f t="shared" ref="CJ105" si="1309">CJ103*CJ104</f>
        <v>0</v>
      </c>
      <c r="CK105" s="82">
        <f t="shared" ref="CK105" si="1310">CK103*CK104</f>
        <v>0</v>
      </c>
      <c r="CL105" s="82">
        <f t="shared" ref="CL105" si="1311">CL103*CL104</f>
        <v>0</v>
      </c>
      <c r="CM105" s="82">
        <f t="shared" ref="CM105" si="1312">CM103*CM104</f>
        <v>0</v>
      </c>
      <c r="CN105" s="82">
        <f t="shared" ref="CN105" si="1313">CN103*CN104</f>
        <v>0</v>
      </c>
      <c r="CO105" s="82">
        <f t="shared" ref="CO105" si="1314">CO103*CO104</f>
        <v>0</v>
      </c>
      <c r="CP105" s="82">
        <f t="shared" ref="CP105" si="1315">CP103*CP104</f>
        <v>0</v>
      </c>
      <c r="CQ105" s="82">
        <f t="shared" ref="CQ105" si="1316">CQ103*CQ104</f>
        <v>0</v>
      </c>
      <c r="CR105" s="82">
        <f t="shared" ref="CR105" si="1317">CR103*CR104</f>
        <v>0</v>
      </c>
      <c r="CS105" s="82">
        <f t="shared" ref="CS105" si="1318">CS103*CS104</f>
        <v>0</v>
      </c>
      <c r="CT105" s="82">
        <f t="shared" ref="CT105" si="1319">CT103*CT104</f>
        <v>0</v>
      </c>
      <c r="CU105" s="82">
        <f t="shared" ref="CU105" si="1320">CU103*CU104</f>
        <v>0</v>
      </c>
      <c r="CV105" s="82">
        <f t="shared" ref="CV105" si="1321">CV103*CV104</f>
        <v>0</v>
      </c>
      <c r="CW105" s="82">
        <f t="shared" ref="CW105" si="1322">CW103*CW104</f>
        <v>0</v>
      </c>
      <c r="CX105" s="82">
        <f t="shared" ref="CX105" si="1323">CX103*CX104</f>
        <v>0</v>
      </c>
      <c r="CY105" s="82">
        <f t="shared" ref="CY105" si="1324">CY103*CY104</f>
        <v>0</v>
      </c>
      <c r="CZ105" s="82">
        <f t="shared" ref="CZ105" si="1325">CZ103*CZ104</f>
        <v>0</v>
      </c>
      <c r="DA105" s="82">
        <f t="shared" ref="DA105" si="1326">DA103*DA104</f>
        <v>0</v>
      </c>
      <c r="DB105" s="82">
        <f t="shared" ref="DB105" si="1327">DB103*DB104</f>
        <v>0</v>
      </c>
      <c r="DC105" s="82">
        <f t="shared" ref="DC105" si="1328">DC103*DC104</f>
        <v>0</v>
      </c>
      <c r="DD105" s="82">
        <f t="shared" ref="DD105" si="1329">DD103*DD104</f>
        <v>0</v>
      </c>
      <c r="DE105" s="82">
        <f t="shared" ref="DE105" si="1330">DE103*DE104</f>
        <v>0</v>
      </c>
      <c r="DF105" s="82">
        <f t="shared" ref="DF105" si="1331">DF103*DF104</f>
        <v>0</v>
      </c>
      <c r="DG105" s="82">
        <f t="shared" ref="DG105" si="1332">DG103*DG104</f>
        <v>0</v>
      </c>
      <c r="DH105" s="82">
        <f t="shared" ref="DH105" si="1333">DH103*DH104</f>
        <v>0</v>
      </c>
      <c r="DI105" s="82">
        <f t="shared" ref="DI105" si="1334">DI103*DI104</f>
        <v>0</v>
      </c>
      <c r="DJ105" s="82">
        <f t="shared" ref="DJ105" si="1335">DJ103*DJ104</f>
        <v>0</v>
      </c>
      <c r="DK105" s="82">
        <f t="shared" ref="DK105" si="1336">DK103*DK104</f>
        <v>0</v>
      </c>
      <c r="DL105" s="82">
        <f t="shared" ref="DL105" si="1337">DL103*DL104</f>
        <v>0</v>
      </c>
      <c r="DM105" s="82">
        <f t="shared" ref="DM105" si="1338">DM103*DM104</f>
        <v>0</v>
      </c>
      <c r="DN105" s="82">
        <f t="shared" ref="DN105" si="1339">DN103*DN104</f>
        <v>0</v>
      </c>
      <c r="DO105" s="82">
        <f t="shared" ref="DO105" si="1340">DO103*DO104</f>
        <v>0</v>
      </c>
      <c r="DP105" s="82">
        <f t="shared" ref="DP105" si="1341">DP103*DP104</f>
        <v>0</v>
      </c>
      <c r="DQ105" s="82">
        <f t="shared" ref="DQ105" si="1342">DQ103*DQ104</f>
        <v>0</v>
      </c>
      <c r="DR105" s="82">
        <f t="shared" ref="DR105" si="1343">DR103*DR104</f>
        <v>0</v>
      </c>
      <c r="DS105" s="82">
        <f t="shared" ref="DS105" si="1344">DS103*DS104</f>
        <v>0</v>
      </c>
      <c r="DT105" s="82">
        <f t="shared" ref="DT105" si="1345">DT103*DT104</f>
        <v>0</v>
      </c>
      <c r="DU105" s="82">
        <f t="shared" ref="DU105" si="1346">DU103*DU104</f>
        <v>0</v>
      </c>
      <c r="DV105" s="82">
        <f t="shared" ref="DV105" si="1347">DV103*DV104</f>
        <v>0</v>
      </c>
      <c r="DW105" s="82">
        <f t="shared" ref="DW105" si="1348">DW103*DW104</f>
        <v>0</v>
      </c>
      <c r="DX105" s="82">
        <f t="shared" ref="DX105" si="1349">DX103*DX104</f>
        <v>0</v>
      </c>
      <c r="DY105" s="82">
        <f t="shared" ref="DY105" si="1350">DY103*DY104</f>
        <v>0</v>
      </c>
      <c r="DZ105" s="82">
        <f t="shared" ref="DZ105" si="1351">DZ103*DZ104</f>
        <v>0</v>
      </c>
      <c r="EA105" s="82">
        <f t="shared" ref="EA105" si="1352">EA103*EA104</f>
        <v>0</v>
      </c>
      <c r="EB105" s="82">
        <f t="shared" ref="EB105" si="1353">EB103*EB104</f>
        <v>0</v>
      </c>
    </row>
    <row r="106" spans="2:133" ht="14" outlineLevel="1" x14ac:dyDescent="0.3">
      <c r="B106" s="73"/>
      <c r="C106" s="27"/>
      <c r="H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row>
    <row r="107" spans="2:133" ht="13" outlineLevel="1" x14ac:dyDescent="0.3">
      <c r="C107" s="340" t="s">
        <v>504</v>
      </c>
      <c r="G107" s="52"/>
      <c r="H107" s="29"/>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row>
    <row r="108" spans="2:133" outlineLevel="1" x14ac:dyDescent="0.25">
      <c r="C108" s="328" t="s">
        <v>592</v>
      </c>
      <c r="G108" s="52" t="s">
        <v>220</v>
      </c>
      <c r="H108" s="46">
        <f t="shared" ref="H108" si="1354">SUM(J108:EB108)</f>
        <v>0</v>
      </c>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row>
    <row r="109" spans="2:133" outlineLevel="1" x14ac:dyDescent="0.25">
      <c r="C109" s="311"/>
      <c r="G109" s="52"/>
      <c r="H109" s="29"/>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row>
    <row r="110" spans="2:133" ht="13" x14ac:dyDescent="0.3">
      <c r="C110" s="348" t="s">
        <v>568</v>
      </c>
      <c r="D110" s="342"/>
      <c r="E110" s="342"/>
      <c r="F110" s="342"/>
      <c r="G110" s="349" t="s">
        <v>220</v>
      </c>
      <c r="H110" s="344">
        <f t="shared" ref="H110" si="1355">SUM(J110:EB110)</f>
        <v>0</v>
      </c>
      <c r="I110" s="342"/>
      <c r="J110" s="345">
        <f t="shared" ref="J110:AO110" si="1356">CHOOSE(Scenario,J93,J105,J108)</f>
        <v>0</v>
      </c>
      <c r="K110" s="346">
        <f t="shared" si="1356"/>
        <v>0</v>
      </c>
      <c r="L110" s="346">
        <f t="shared" si="1356"/>
        <v>0</v>
      </c>
      <c r="M110" s="346">
        <f t="shared" si="1356"/>
        <v>0</v>
      </c>
      <c r="N110" s="346">
        <f t="shared" si="1356"/>
        <v>0</v>
      </c>
      <c r="O110" s="346">
        <f t="shared" si="1356"/>
        <v>0</v>
      </c>
      <c r="P110" s="346">
        <f t="shared" si="1356"/>
        <v>0</v>
      </c>
      <c r="Q110" s="346">
        <f t="shared" si="1356"/>
        <v>0</v>
      </c>
      <c r="R110" s="346">
        <f t="shared" si="1356"/>
        <v>0</v>
      </c>
      <c r="S110" s="346">
        <f t="shared" si="1356"/>
        <v>0</v>
      </c>
      <c r="T110" s="346">
        <f t="shared" si="1356"/>
        <v>0</v>
      </c>
      <c r="U110" s="346">
        <f t="shared" si="1356"/>
        <v>0</v>
      </c>
      <c r="V110" s="346">
        <f t="shared" si="1356"/>
        <v>0</v>
      </c>
      <c r="W110" s="346">
        <f t="shared" si="1356"/>
        <v>0</v>
      </c>
      <c r="X110" s="346">
        <f t="shared" si="1356"/>
        <v>0</v>
      </c>
      <c r="Y110" s="346">
        <f t="shared" si="1356"/>
        <v>0</v>
      </c>
      <c r="Z110" s="346">
        <f t="shared" si="1356"/>
        <v>0</v>
      </c>
      <c r="AA110" s="346">
        <f t="shared" si="1356"/>
        <v>0</v>
      </c>
      <c r="AB110" s="346">
        <f t="shared" si="1356"/>
        <v>0</v>
      </c>
      <c r="AC110" s="346">
        <f t="shared" si="1356"/>
        <v>0</v>
      </c>
      <c r="AD110" s="346">
        <f t="shared" si="1356"/>
        <v>0</v>
      </c>
      <c r="AE110" s="346">
        <f t="shared" si="1356"/>
        <v>0</v>
      </c>
      <c r="AF110" s="346">
        <f t="shared" si="1356"/>
        <v>0</v>
      </c>
      <c r="AG110" s="346">
        <f t="shared" si="1356"/>
        <v>0</v>
      </c>
      <c r="AH110" s="346">
        <f t="shared" si="1356"/>
        <v>0</v>
      </c>
      <c r="AI110" s="346">
        <f t="shared" si="1356"/>
        <v>0</v>
      </c>
      <c r="AJ110" s="346">
        <f t="shared" si="1356"/>
        <v>0</v>
      </c>
      <c r="AK110" s="346">
        <f t="shared" si="1356"/>
        <v>0</v>
      </c>
      <c r="AL110" s="346">
        <f t="shared" si="1356"/>
        <v>0</v>
      </c>
      <c r="AM110" s="346">
        <f t="shared" si="1356"/>
        <v>0</v>
      </c>
      <c r="AN110" s="346">
        <f t="shared" si="1356"/>
        <v>0</v>
      </c>
      <c r="AO110" s="346">
        <f t="shared" si="1356"/>
        <v>0</v>
      </c>
      <c r="AP110" s="346">
        <f t="shared" ref="AP110:BU110" si="1357">CHOOSE(Scenario,AP93,AP105,AP108)</f>
        <v>0</v>
      </c>
      <c r="AQ110" s="346">
        <f t="shared" si="1357"/>
        <v>0</v>
      </c>
      <c r="AR110" s="346">
        <f t="shared" si="1357"/>
        <v>0</v>
      </c>
      <c r="AS110" s="346">
        <f t="shared" si="1357"/>
        <v>0</v>
      </c>
      <c r="AT110" s="346">
        <f t="shared" si="1357"/>
        <v>0</v>
      </c>
      <c r="AU110" s="346">
        <f t="shared" si="1357"/>
        <v>0</v>
      </c>
      <c r="AV110" s="346">
        <f t="shared" si="1357"/>
        <v>0</v>
      </c>
      <c r="AW110" s="346">
        <f t="shared" si="1357"/>
        <v>0</v>
      </c>
      <c r="AX110" s="346">
        <f t="shared" si="1357"/>
        <v>0</v>
      </c>
      <c r="AY110" s="346">
        <f t="shared" si="1357"/>
        <v>0</v>
      </c>
      <c r="AZ110" s="346">
        <f t="shared" si="1357"/>
        <v>0</v>
      </c>
      <c r="BA110" s="346">
        <f t="shared" si="1357"/>
        <v>0</v>
      </c>
      <c r="BB110" s="346">
        <f t="shared" si="1357"/>
        <v>0</v>
      </c>
      <c r="BC110" s="346">
        <f t="shared" si="1357"/>
        <v>0</v>
      </c>
      <c r="BD110" s="346">
        <f t="shared" si="1357"/>
        <v>0</v>
      </c>
      <c r="BE110" s="346">
        <f t="shared" si="1357"/>
        <v>0</v>
      </c>
      <c r="BF110" s="346">
        <f t="shared" si="1357"/>
        <v>0</v>
      </c>
      <c r="BG110" s="346">
        <f t="shared" si="1357"/>
        <v>0</v>
      </c>
      <c r="BH110" s="346">
        <f t="shared" si="1357"/>
        <v>0</v>
      </c>
      <c r="BI110" s="346">
        <f t="shared" si="1357"/>
        <v>0</v>
      </c>
      <c r="BJ110" s="346">
        <f t="shared" si="1357"/>
        <v>0</v>
      </c>
      <c r="BK110" s="346">
        <f t="shared" si="1357"/>
        <v>0</v>
      </c>
      <c r="BL110" s="346">
        <f t="shared" si="1357"/>
        <v>0</v>
      </c>
      <c r="BM110" s="346">
        <f t="shared" si="1357"/>
        <v>0</v>
      </c>
      <c r="BN110" s="346">
        <f t="shared" si="1357"/>
        <v>0</v>
      </c>
      <c r="BO110" s="346">
        <f t="shared" si="1357"/>
        <v>0</v>
      </c>
      <c r="BP110" s="346">
        <f t="shared" si="1357"/>
        <v>0</v>
      </c>
      <c r="BQ110" s="346">
        <f t="shared" si="1357"/>
        <v>0</v>
      </c>
      <c r="BR110" s="346">
        <f t="shared" si="1357"/>
        <v>0</v>
      </c>
      <c r="BS110" s="346">
        <f t="shared" si="1357"/>
        <v>0</v>
      </c>
      <c r="BT110" s="346">
        <f t="shared" si="1357"/>
        <v>0</v>
      </c>
      <c r="BU110" s="346">
        <f t="shared" si="1357"/>
        <v>0</v>
      </c>
      <c r="BV110" s="346">
        <f t="shared" ref="BV110:DA110" si="1358">CHOOSE(Scenario,BV93,BV105,BV108)</f>
        <v>0</v>
      </c>
      <c r="BW110" s="346">
        <f t="shared" si="1358"/>
        <v>0</v>
      </c>
      <c r="BX110" s="346">
        <f t="shared" si="1358"/>
        <v>0</v>
      </c>
      <c r="BY110" s="346">
        <f t="shared" si="1358"/>
        <v>0</v>
      </c>
      <c r="BZ110" s="346">
        <f t="shared" si="1358"/>
        <v>0</v>
      </c>
      <c r="CA110" s="346">
        <f t="shared" si="1358"/>
        <v>0</v>
      </c>
      <c r="CB110" s="346">
        <f t="shared" si="1358"/>
        <v>0</v>
      </c>
      <c r="CC110" s="346">
        <f t="shared" si="1358"/>
        <v>0</v>
      </c>
      <c r="CD110" s="346">
        <f t="shared" si="1358"/>
        <v>0</v>
      </c>
      <c r="CE110" s="346">
        <f t="shared" si="1358"/>
        <v>0</v>
      </c>
      <c r="CF110" s="346">
        <f t="shared" si="1358"/>
        <v>0</v>
      </c>
      <c r="CG110" s="346">
        <f t="shared" si="1358"/>
        <v>0</v>
      </c>
      <c r="CH110" s="346">
        <f t="shared" si="1358"/>
        <v>0</v>
      </c>
      <c r="CI110" s="346">
        <f t="shared" si="1358"/>
        <v>0</v>
      </c>
      <c r="CJ110" s="346">
        <f t="shared" si="1358"/>
        <v>0</v>
      </c>
      <c r="CK110" s="346">
        <f t="shared" si="1358"/>
        <v>0</v>
      </c>
      <c r="CL110" s="346">
        <f t="shared" si="1358"/>
        <v>0</v>
      </c>
      <c r="CM110" s="346">
        <f t="shared" si="1358"/>
        <v>0</v>
      </c>
      <c r="CN110" s="346">
        <f t="shared" si="1358"/>
        <v>0</v>
      </c>
      <c r="CO110" s="346">
        <f t="shared" si="1358"/>
        <v>0</v>
      </c>
      <c r="CP110" s="346">
        <f t="shared" si="1358"/>
        <v>0</v>
      </c>
      <c r="CQ110" s="346">
        <f t="shared" si="1358"/>
        <v>0</v>
      </c>
      <c r="CR110" s="346">
        <f t="shared" si="1358"/>
        <v>0</v>
      </c>
      <c r="CS110" s="346">
        <f t="shared" si="1358"/>
        <v>0</v>
      </c>
      <c r="CT110" s="346">
        <f t="shared" si="1358"/>
        <v>0</v>
      </c>
      <c r="CU110" s="346">
        <f t="shared" si="1358"/>
        <v>0</v>
      </c>
      <c r="CV110" s="346">
        <f t="shared" si="1358"/>
        <v>0</v>
      </c>
      <c r="CW110" s="346">
        <f t="shared" si="1358"/>
        <v>0</v>
      </c>
      <c r="CX110" s="346">
        <f t="shared" si="1358"/>
        <v>0</v>
      </c>
      <c r="CY110" s="346">
        <f t="shared" si="1358"/>
        <v>0</v>
      </c>
      <c r="CZ110" s="346">
        <f t="shared" si="1358"/>
        <v>0</v>
      </c>
      <c r="DA110" s="346">
        <f t="shared" si="1358"/>
        <v>0</v>
      </c>
      <c r="DB110" s="346">
        <f t="shared" ref="DB110:EB110" si="1359">CHOOSE(Scenario,DB93,DB105,DB108)</f>
        <v>0</v>
      </c>
      <c r="DC110" s="346">
        <f t="shared" si="1359"/>
        <v>0</v>
      </c>
      <c r="DD110" s="346">
        <f t="shared" si="1359"/>
        <v>0</v>
      </c>
      <c r="DE110" s="346">
        <f t="shared" si="1359"/>
        <v>0</v>
      </c>
      <c r="DF110" s="346">
        <f t="shared" si="1359"/>
        <v>0</v>
      </c>
      <c r="DG110" s="346">
        <f t="shared" si="1359"/>
        <v>0</v>
      </c>
      <c r="DH110" s="346">
        <f t="shared" si="1359"/>
        <v>0</v>
      </c>
      <c r="DI110" s="346">
        <f t="shared" si="1359"/>
        <v>0</v>
      </c>
      <c r="DJ110" s="346">
        <f t="shared" si="1359"/>
        <v>0</v>
      </c>
      <c r="DK110" s="346">
        <f t="shared" si="1359"/>
        <v>0</v>
      </c>
      <c r="DL110" s="346">
        <f t="shared" si="1359"/>
        <v>0</v>
      </c>
      <c r="DM110" s="346">
        <f t="shared" si="1359"/>
        <v>0</v>
      </c>
      <c r="DN110" s="346">
        <f t="shared" si="1359"/>
        <v>0</v>
      </c>
      <c r="DO110" s="346">
        <f t="shared" si="1359"/>
        <v>0</v>
      </c>
      <c r="DP110" s="346">
        <f t="shared" si="1359"/>
        <v>0</v>
      </c>
      <c r="DQ110" s="346">
        <f t="shared" si="1359"/>
        <v>0</v>
      </c>
      <c r="DR110" s="346">
        <f t="shared" si="1359"/>
        <v>0</v>
      </c>
      <c r="DS110" s="346">
        <f t="shared" si="1359"/>
        <v>0</v>
      </c>
      <c r="DT110" s="346">
        <f t="shared" si="1359"/>
        <v>0</v>
      </c>
      <c r="DU110" s="346">
        <f t="shared" si="1359"/>
        <v>0</v>
      </c>
      <c r="DV110" s="346">
        <f t="shared" si="1359"/>
        <v>0</v>
      </c>
      <c r="DW110" s="346">
        <f t="shared" si="1359"/>
        <v>0</v>
      </c>
      <c r="DX110" s="346">
        <f t="shared" si="1359"/>
        <v>0</v>
      </c>
      <c r="DY110" s="346">
        <f t="shared" si="1359"/>
        <v>0</v>
      </c>
      <c r="DZ110" s="346">
        <f t="shared" si="1359"/>
        <v>0</v>
      </c>
      <c r="EA110" s="346">
        <f t="shared" si="1359"/>
        <v>0</v>
      </c>
      <c r="EB110" s="347">
        <f t="shared" si="1359"/>
        <v>0</v>
      </c>
    </row>
    <row r="111" spans="2:133" ht="14" x14ac:dyDescent="0.3">
      <c r="B111" s="73"/>
      <c r="C111" s="27"/>
      <c r="H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row>
    <row r="112" spans="2:133" ht="13" x14ac:dyDescent="0.3">
      <c r="B112" s="34"/>
      <c r="C112" s="2" t="s">
        <v>515</v>
      </c>
      <c r="D112" s="34"/>
      <c r="E112" s="34"/>
      <c r="F112" s="34"/>
      <c r="G112" s="67"/>
      <c r="H112" s="35"/>
      <c r="I112" s="34"/>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row>
    <row r="113" spans="2:132" ht="13" outlineLevel="1" x14ac:dyDescent="0.3">
      <c r="C113" s="340" t="s">
        <v>503</v>
      </c>
      <c r="G113" s="52"/>
      <c r="H113" s="29"/>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row>
    <row r="114" spans="2:132" outlineLevel="1" x14ac:dyDescent="0.25">
      <c r="C114" s="328" t="s">
        <v>560</v>
      </c>
      <c r="G114" s="52" t="s">
        <v>220</v>
      </c>
      <c r="H114" s="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row>
    <row r="115" spans="2:132" ht="13" outlineLevel="1" x14ac:dyDescent="0.3">
      <c r="C115" s="330"/>
      <c r="G115" s="52"/>
      <c r="H115" s="29"/>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row>
    <row r="116" spans="2:132" ht="13" x14ac:dyDescent="0.3">
      <c r="C116" s="348" t="s">
        <v>569</v>
      </c>
      <c r="D116" s="342"/>
      <c r="E116" s="342"/>
      <c r="F116" s="342"/>
      <c r="G116" s="343" t="s">
        <v>220</v>
      </c>
      <c r="H116" s="344">
        <f t="shared" ref="H116" si="1360">SUM(J116:EB116)</f>
        <v>0</v>
      </c>
      <c r="I116" s="342"/>
      <c r="J116" s="345">
        <f>J114</f>
        <v>0</v>
      </c>
      <c r="K116" s="346">
        <f t="shared" ref="K116:BV116" si="1361">K114</f>
        <v>0</v>
      </c>
      <c r="L116" s="346">
        <f t="shared" si="1361"/>
        <v>0</v>
      </c>
      <c r="M116" s="346">
        <f t="shared" si="1361"/>
        <v>0</v>
      </c>
      <c r="N116" s="346">
        <f t="shared" si="1361"/>
        <v>0</v>
      </c>
      <c r="O116" s="346">
        <f t="shared" si="1361"/>
        <v>0</v>
      </c>
      <c r="P116" s="346">
        <f t="shared" si="1361"/>
        <v>0</v>
      </c>
      <c r="Q116" s="346">
        <f t="shared" si="1361"/>
        <v>0</v>
      </c>
      <c r="R116" s="346">
        <f t="shared" si="1361"/>
        <v>0</v>
      </c>
      <c r="S116" s="346">
        <f t="shared" si="1361"/>
        <v>0</v>
      </c>
      <c r="T116" s="346">
        <f t="shared" si="1361"/>
        <v>0</v>
      </c>
      <c r="U116" s="346">
        <f t="shared" si="1361"/>
        <v>0</v>
      </c>
      <c r="V116" s="346">
        <f t="shared" si="1361"/>
        <v>0</v>
      </c>
      <c r="W116" s="346">
        <f t="shared" si="1361"/>
        <v>0</v>
      </c>
      <c r="X116" s="346">
        <f t="shared" si="1361"/>
        <v>0</v>
      </c>
      <c r="Y116" s="346">
        <f t="shared" si="1361"/>
        <v>0</v>
      </c>
      <c r="Z116" s="346">
        <f t="shared" si="1361"/>
        <v>0</v>
      </c>
      <c r="AA116" s="346">
        <f t="shared" si="1361"/>
        <v>0</v>
      </c>
      <c r="AB116" s="346">
        <f t="shared" si="1361"/>
        <v>0</v>
      </c>
      <c r="AC116" s="346">
        <f t="shared" si="1361"/>
        <v>0</v>
      </c>
      <c r="AD116" s="346">
        <f t="shared" si="1361"/>
        <v>0</v>
      </c>
      <c r="AE116" s="346">
        <f t="shared" si="1361"/>
        <v>0</v>
      </c>
      <c r="AF116" s="346">
        <f t="shared" si="1361"/>
        <v>0</v>
      </c>
      <c r="AG116" s="346">
        <f t="shared" si="1361"/>
        <v>0</v>
      </c>
      <c r="AH116" s="346">
        <f t="shared" si="1361"/>
        <v>0</v>
      </c>
      <c r="AI116" s="346">
        <f t="shared" si="1361"/>
        <v>0</v>
      </c>
      <c r="AJ116" s="346">
        <f t="shared" si="1361"/>
        <v>0</v>
      </c>
      <c r="AK116" s="346">
        <f t="shared" si="1361"/>
        <v>0</v>
      </c>
      <c r="AL116" s="346">
        <f t="shared" si="1361"/>
        <v>0</v>
      </c>
      <c r="AM116" s="346">
        <f t="shared" si="1361"/>
        <v>0</v>
      </c>
      <c r="AN116" s="346">
        <f t="shared" si="1361"/>
        <v>0</v>
      </c>
      <c r="AO116" s="346">
        <f t="shared" si="1361"/>
        <v>0</v>
      </c>
      <c r="AP116" s="346">
        <f t="shared" si="1361"/>
        <v>0</v>
      </c>
      <c r="AQ116" s="346">
        <f t="shared" si="1361"/>
        <v>0</v>
      </c>
      <c r="AR116" s="346">
        <f t="shared" si="1361"/>
        <v>0</v>
      </c>
      <c r="AS116" s="346">
        <f t="shared" si="1361"/>
        <v>0</v>
      </c>
      <c r="AT116" s="346">
        <f t="shared" si="1361"/>
        <v>0</v>
      </c>
      <c r="AU116" s="346">
        <f t="shared" si="1361"/>
        <v>0</v>
      </c>
      <c r="AV116" s="346">
        <f t="shared" si="1361"/>
        <v>0</v>
      </c>
      <c r="AW116" s="346">
        <f t="shared" si="1361"/>
        <v>0</v>
      </c>
      <c r="AX116" s="346">
        <f t="shared" si="1361"/>
        <v>0</v>
      </c>
      <c r="AY116" s="346">
        <f t="shared" si="1361"/>
        <v>0</v>
      </c>
      <c r="AZ116" s="346">
        <f t="shared" si="1361"/>
        <v>0</v>
      </c>
      <c r="BA116" s="346">
        <f t="shared" si="1361"/>
        <v>0</v>
      </c>
      <c r="BB116" s="346">
        <f t="shared" si="1361"/>
        <v>0</v>
      </c>
      <c r="BC116" s="346">
        <f t="shared" si="1361"/>
        <v>0</v>
      </c>
      <c r="BD116" s="346">
        <f t="shared" si="1361"/>
        <v>0</v>
      </c>
      <c r="BE116" s="346">
        <f t="shared" si="1361"/>
        <v>0</v>
      </c>
      <c r="BF116" s="346">
        <f t="shared" si="1361"/>
        <v>0</v>
      </c>
      <c r="BG116" s="346">
        <f t="shared" si="1361"/>
        <v>0</v>
      </c>
      <c r="BH116" s="346">
        <f t="shared" si="1361"/>
        <v>0</v>
      </c>
      <c r="BI116" s="346">
        <f t="shared" si="1361"/>
        <v>0</v>
      </c>
      <c r="BJ116" s="346">
        <f t="shared" si="1361"/>
        <v>0</v>
      </c>
      <c r="BK116" s="346">
        <f t="shared" si="1361"/>
        <v>0</v>
      </c>
      <c r="BL116" s="346">
        <f t="shared" si="1361"/>
        <v>0</v>
      </c>
      <c r="BM116" s="346">
        <f t="shared" si="1361"/>
        <v>0</v>
      </c>
      <c r="BN116" s="346">
        <f t="shared" si="1361"/>
        <v>0</v>
      </c>
      <c r="BO116" s="346">
        <f t="shared" si="1361"/>
        <v>0</v>
      </c>
      <c r="BP116" s="346">
        <f t="shared" si="1361"/>
        <v>0</v>
      </c>
      <c r="BQ116" s="346">
        <f t="shared" si="1361"/>
        <v>0</v>
      </c>
      <c r="BR116" s="346">
        <f t="shared" si="1361"/>
        <v>0</v>
      </c>
      <c r="BS116" s="346">
        <f t="shared" si="1361"/>
        <v>0</v>
      </c>
      <c r="BT116" s="346">
        <f t="shared" si="1361"/>
        <v>0</v>
      </c>
      <c r="BU116" s="346">
        <f t="shared" si="1361"/>
        <v>0</v>
      </c>
      <c r="BV116" s="346">
        <f t="shared" si="1361"/>
        <v>0</v>
      </c>
      <c r="BW116" s="346">
        <f t="shared" ref="BW116:EB116" si="1362">BW114</f>
        <v>0</v>
      </c>
      <c r="BX116" s="346">
        <f t="shared" si="1362"/>
        <v>0</v>
      </c>
      <c r="BY116" s="346">
        <f t="shared" si="1362"/>
        <v>0</v>
      </c>
      <c r="BZ116" s="346">
        <f t="shared" si="1362"/>
        <v>0</v>
      </c>
      <c r="CA116" s="346">
        <f t="shared" si="1362"/>
        <v>0</v>
      </c>
      <c r="CB116" s="346">
        <f t="shared" si="1362"/>
        <v>0</v>
      </c>
      <c r="CC116" s="346">
        <f t="shared" si="1362"/>
        <v>0</v>
      </c>
      <c r="CD116" s="346">
        <f t="shared" si="1362"/>
        <v>0</v>
      </c>
      <c r="CE116" s="346">
        <f t="shared" si="1362"/>
        <v>0</v>
      </c>
      <c r="CF116" s="346">
        <f t="shared" si="1362"/>
        <v>0</v>
      </c>
      <c r="CG116" s="346">
        <f t="shared" si="1362"/>
        <v>0</v>
      </c>
      <c r="CH116" s="346">
        <f t="shared" si="1362"/>
        <v>0</v>
      </c>
      <c r="CI116" s="346">
        <f t="shared" si="1362"/>
        <v>0</v>
      </c>
      <c r="CJ116" s="346">
        <f t="shared" si="1362"/>
        <v>0</v>
      </c>
      <c r="CK116" s="346">
        <f t="shared" si="1362"/>
        <v>0</v>
      </c>
      <c r="CL116" s="346">
        <f t="shared" si="1362"/>
        <v>0</v>
      </c>
      <c r="CM116" s="346">
        <f t="shared" si="1362"/>
        <v>0</v>
      </c>
      <c r="CN116" s="346">
        <f t="shared" si="1362"/>
        <v>0</v>
      </c>
      <c r="CO116" s="346">
        <f t="shared" si="1362"/>
        <v>0</v>
      </c>
      <c r="CP116" s="346">
        <f t="shared" si="1362"/>
        <v>0</v>
      </c>
      <c r="CQ116" s="346">
        <f t="shared" si="1362"/>
        <v>0</v>
      </c>
      <c r="CR116" s="346">
        <f t="shared" si="1362"/>
        <v>0</v>
      </c>
      <c r="CS116" s="346">
        <f t="shared" si="1362"/>
        <v>0</v>
      </c>
      <c r="CT116" s="346">
        <f t="shared" si="1362"/>
        <v>0</v>
      </c>
      <c r="CU116" s="346">
        <f t="shared" si="1362"/>
        <v>0</v>
      </c>
      <c r="CV116" s="346">
        <f t="shared" si="1362"/>
        <v>0</v>
      </c>
      <c r="CW116" s="346">
        <f t="shared" si="1362"/>
        <v>0</v>
      </c>
      <c r="CX116" s="346">
        <f t="shared" si="1362"/>
        <v>0</v>
      </c>
      <c r="CY116" s="346">
        <f t="shared" si="1362"/>
        <v>0</v>
      </c>
      <c r="CZ116" s="346">
        <f t="shared" si="1362"/>
        <v>0</v>
      </c>
      <c r="DA116" s="346">
        <f t="shared" si="1362"/>
        <v>0</v>
      </c>
      <c r="DB116" s="346">
        <f t="shared" si="1362"/>
        <v>0</v>
      </c>
      <c r="DC116" s="346">
        <f t="shared" si="1362"/>
        <v>0</v>
      </c>
      <c r="DD116" s="346">
        <f t="shared" si="1362"/>
        <v>0</v>
      </c>
      <c r="DE116" s="346">
        <f t="shared" si="1362"/>
        <v>0</v>
      </c>
      <c r="DF116" s="346">
        <f t="shared" si="1362"/>
        <v>0</v>
      </c>
      <c r="DG116" s="346">
        <f t="shared" si="1362"/>
        <v>0</v>
      </c>
      <c r="DH116" s="346">
        <f t="shared" si="1362"/>
        <v>0</v>
      </c>
      <c r="DI116" s="346">
        <f t="shared" si="1362"/>
        <v>0</v>
      </c>
      <c r="DJ116" s="346">
        <f t="shared" si="1362"/>
        <v>0</v>
      </c>
      <c r="DK116" s="346">
        <f t="shared" si="1362"/>
        <v>0</v>
      </c>
      <c r="DL116" s="346">
        <f t="shared" si="1362"/>
        <v>0</v>
      </c>
      <c r="DM116" s="346">
        <f t="shared" si="1362"/>
        <v>0</v>
      </c>
      <c r="DN116" s="346">
        <f t="shared" si="1362"/>
        <v>0</v>
      </c>
      <c r="DO116" s="346">
        <f t="shared" si="1362"/>
        <v>0</v>
      </c>
      <c r="DP116" s="346">
        <f t="shared" si="1362"/>
        <v>0</v>
      </c>
      <c r="DQ116" s="346">
        <f t="shared" si="1362"/>
        <v>0</v>
      </c>
      <c r="DR116" s="346">
        <f t="shared" si="1362"/>
        <v>0</v>
      </c>
      <c r="DS116" s="346">
        <f t="shared" si="1362"/>
        <v>0</v>
      </c>
      <c r="DT116" s="346">
        <f t="shared" si="1362"/>
        <v>0</v>
      </c>
      <c r="DU116" s="346">
        <f t="shared" si="1362"/>
        <v>0</v>
      </c>
      <c r="DV116" s="346">
        <f t="shared" si="1362"/>
        <v>0</v>
      </c>
      <c r="DW116" s="346">
        <f t="shared" si="1362"/>
        <v>0</v>
      </c>
      <c r="DX116" s="346">
        <f t="shared" si="1362"/>
        <v>0</v>
      </c>
      <c r="DY116" s="346">
        <f t="shared" si="1362"/>
        <v>0</v>
      </c>
      <c r="DZ116" s="346">
        <f t="shared" si="1362"/>
        <v>0</v>
      </c>
      <c r="EA116" s="346">
        <f t="shared" si="1362"/>
        <v>0</v>
      </c>
      <c r="EB116" s="347">
        <f t="shared" si="1362"/>
        <v>0</v>
      </c>
    </row>
    <row r="117" spans="2:132" ht="14" x14ac:dyDescent="0.3">
      <c r="B117" s="73"/>
      <c r="C117" s="27"/>
      <c r="H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row>
    <row r="118" spans="2:132" ht="13" x14ac:dyDescent="0.3">
      <c r="B118" s="34"/>
      <c r="C118" s="2" t="s">
        <v>522</v>
      </c>
      <c r="D118" s="34"/>
      <c r="E118" s="34"/>
      <c r="F118" s="34"/>
      <c r="G118" s="67"/>
      <c r="H118" s="35"/>
      <c r="I118" s="34"/>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row>
    <row r="119" spans="2:132" ht="13" outlineLevel="1" x14ac:dyDescent="0.3">
      <c r="C119" s="340" t="s">
        <v>500</v>
      </c>
      <c r="G119" s="52"/>
      <c r="H119" s="29"/>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row>
    <row r="120" spans="2:132" outlineLevel="1" x14ac:dyDescent="0.25">
      <c r="C120" s="318" t="s">
        <v>485</v>
      </c>
      <c r="D120" s="125">
        <f>Assumptions!N16</f>
        <v>0</v>
      </c>
      <c r="E120" s="79">
        <f>Assumptions!N13</f>
        <v>45658</v>
      </c>
      <c r="G120" s="52" t="s">
        <v>215</v>
      </c>
      <c r="H120" s="50">
        <f t="shared" ref="H120" si="1363">SUM(J120:EB120)</f>
        <v>0</v>
      </c>
      <c r="J120" s="129"/>
      <c r="K120" s="155">
        <f>ROUND(($D$120/MiY*(SUM($J$120:J120)&lt;=1)+IF(SUM($J$120:J120)+($D$120/MiY)&gt;1,1-(SUM($J$120:J120)+($D$120/MiY)),0)),5)*(K$7&gt;=$E$120)</f>
        <v>0</v>
      </c>
      <c r="L120" s="155">
        <f>ROUND(($D$120/MiY*(SUM($J$120:K120)&lt;=1)+IF(SUM($J$120:K120)+($D$120/MiY)&gt;1,1-(SUM($J$120:K120)+($D$120/MiY)),0)),5)*(L$7&gt;=$E$120)</f>
        <v>0</v>
      </c>
      <c r="M120" s="155">
        <f>ROUND(($D$120/MiY*(SUM($J$120:L120)&lt;=1)+IF(SUM($J$120:L120)+($D$120/MiY)&gt;1,1-(SUM($J$120:L120)+($D$120/MiY)),0)),5)*(M$7&gt;=$E$120)</f>
        <v>0</v>
      </c>
      <c r="N120" s="155">
        <f>ROUND(($D$120/MiY*(SUM($J$120:M120)&lt;=1)+IF(SUM($J$120:M120)+($D$120/MiY)&gt;1,1-(SUM($J$120:M120)+($D$120/MiY)),0)),5)*(N$7&gt;=$E$120)</f>
        <v>0</v>
      </c>
      <c r="O120" s="155">
        <f>ROUND(($D$120/MiY*(SUM($J$120:N120)&lt;=1)+IF(SUM($J$120:N120)+($D$120/MiY)&gt;1,1-(SUM($J$120:N120)+($D$120/MiY)),0)),5)*(O$7&gt;=$E$120)</f>
        <v>0</v>
      </c>
      <c r="P120" s="155">
        <f>ROUND(($D$120/MiY*(SUM($J$120:O120)&lt;=1)+IF(SUM($J$120:O120)+($D$120/MiY)&gt;1,1-(SUM($J$120:O120)+($D$120/MiY)),0)),5)*(P$7&gt;=$E$120)</f>
        <v>0</v>
      </c>
      <c r="Q120" s="155">
        <f>ROUND(($D$120/MiY*(SUM($J$120:P120)&lt;=1)+IF(SUM($J$120:P120)+($D$120/MiY)&gt;1,1-(SUM($J$120:P120)+($D$120/MiY)),0)),5)*(Q$7&gt;=$E$120)</f>
        <v>0</v>
      </c>
      <c r="R120" s="155">
        <f>ROUND(($D$120/MiY*(SUM($J$120:Q120)&lt;=1)+IF(SUM($J$120:Q120)+($D$120/MiY)&gt;1,1-(SUM($J$120:Q120)+($D$120/MiY)),0)),5)*(R$7&gt;=$E$120)</f>
        <v>0</v>
      </c>
      <c r="S120" s="155">
        <f>ROUND(($D$120/MiY*(SUM($J$120:R120)&lt;=1)+IF(SUM($J$120:R120)+($D$120/MiY)&gt;1,1-(SUM($J$120:R120)+($D$120/MiY)),0)),5)*(S$7&gt;=$E$120)</f>
        <v>0</v>
      </c>
      <c r="T120" s="155">
        <f>ROUND(($D$120/MiY*(SUM($J$120:S120)&lt;=1)+IF(SUM($J$120:S120)+($D$120/MiY)&gt;1,1-(SUM($J$120:S120)+($D$120/MiY)),0)),5)*(T$7&gt;=$E$120)</f>
        <v>0</v>
      </c>
      <c r="U120" s="155">
        <f>ROUND(($D$120/MiY*(SUM($J$120:T120)&lt;=1)+IF(SUM($J$120:T120)+($D$120/MiY)&gt;1,1-(SUM($J$120:T120)+($D$120/MiY)),0)),5)*(U$7&gt;=$E$120)</f>
        <v>0</v>
      </c>
      <c r="V120" s="155">
        <f>ROUND(($D$120/MiY*(SUM($J$120:U120)&lt;=1)+IF(SUM($J$120:U120)+($D$120/MiY)&gt;1,1-(SUM($J$120:U120)+($D$120/MiY)),0)),5)*(V$7&gt;=$E$120)</f>
        <v>0</v>
      </c>
      <c r="W120" s="155">
        <f>ROUND(($D$120/MiY*(SUM($J$120:V120)&lt;=1)+IF(SUM($J$120:V120)+($D$120/MiY)&gt;1,1-(SUM($J$120:V120)+($D$120/MiY)),0)),5)*(W$7&gt;=$E$120)</f>
        <v>0</v>
      </c>
      <c r="X120" s="155">
        <f>ROUND(($D$120/MiY*(SUM($J$120:W120)&lt;=1)+IF(SUM($J$120:W120)+($D$120/MiY)&gt;1,1-(SUM($J$120:W120)+($D$120/MiY)),0)),5)*(X$7&gt;=$E$120)</f>
        <v>0</v>
      </c>
      <c r="Y120" s="155">
        <f>ROUND(($D$120/MiY*(SUM($J$120:X120)&lt;=1)+IF(SUM($J$120:X120)+($D$120/MiY)&gt;1,1-(SUM($J$120:X120)+($D$120/MiY)),0)),5)*(Y$7&gt;=$E$120)</f>
        <v>0</v>
      </c>
      <c r="Z120" s="155">
        <f>ROUND(($D$120/MiY*(SUM($J$120:Y120)&lt;=1)+IF(SUM($J$120:Y120)+($D$120/MiY)&gt;1,1-(SUM($J$120:Y120)+($D$120/MiY)),0)),5)*(Z$7&gt;=$E$120)</f>
        <v>0</v>
      </c>
      <c r="AA120" s="155">
        <f>ROUND(($D$120/MiY*(SUM($J$120:Z120)&lt;=1)+IF(SUM($J$120:Z120)+($D$120/MiY)&gt;1,1-(SUM($J$120:Z120)+($D$120/MiY)),0)),5)*(AA$7&gt;=$E$120)</f>
        <v>0</v>
      </c>
      <c r="AB120" s="155">
        <f>ROUND(($D$120/MiY*(SUM($J$120:AA120)&lt;=1)+IF(SUM($J$120:AA120)+($D$120/MiY)&gt;1,1-(SUM($J$120:AA120)+($D$120/MiY)),0)),5)*(AB$7&gt;=$E$120)</f>
        <v>0</v>
      </c>
      <c r="AC120" s="155">
        <f>ROUND(($D$120/MiY*(SUM($J$120:AB120)&lt;=1)+IF(SUM($J$120:AB120)+($D$120/MiY)&gt;1,1-(SUM($J$120:AB120)+($D$120/MiY)),0)),5)*(AC$7&gt;=$E$120)</f>
        <v>0</v>
      </c>
      <c r="AD120" s="155">
        <f>ROUND(($D$120/MiY*(SUM($J$120:AC120)&lt;=1)+IF(SUM($J$120:AC120)+($D$120/MiY)&gt;1,1-(SUM($J$120:AC120)+($D$120/MiY)),0)),5)*(AD$7&gt;=$E$120)</f>
        <v>0</v>
      </c>
      <c r="AE120" s="155">
        <f>ROUND(($D$120/MiY*(SUM($J$120:AD120)&lt;=1)+IF(SUM($J$120:AD120)+($D$120/MiY)&gt;1,1-(SUM($J$120:AD120)+($D$120/MiY)),0)),5)*(AE$7&gt;=$E$120)</f>
        <v>0</v>
      </c>
      <c r="AF120" s="155">
        <f>ROUND(($D$120/MiY*(SUM($J$120:AE120)&lt;=1)+IF(SUM($J$120:AE120)+($D$120/MiY)&gt;1,1-(SUM($J$120:AE120)+($D$120/MiY)),0)),5)*(AF$7&gt;=$E$120)</f>
        <v>0</v>
      </c>
      <c r="AG120" s="155">
        <f>ROUND(($D$120/MiY*(SUM($J$120:AF120)&lt;=1)+IF(SUM($J$120:AF120)+($D$120/MiY)&gt;1,1-(SUM($J$120:AF120)+($D$120/MiY)),0)),5)*(AG$7&gt;=$E$120)</f>
        <v>0</v>
      </c>
      <c r="AH120" s="155">
        <f>ROUND(($D$120/MiY*(SUM($J$120:AG120)&lt;=1)+IF(SUM($J$120:AG120)+($D$120/MiY)&gt;1,1-(SUM($J$120:AG120)+($D$120/MiY)),0)),5)*(AH$7&gt;=$E$120)</f>
        <v>0</v>
      </c>
      <c r="AI120" s="155">
        <f>ROUND(($D$120/MiY*(SUM($J$120:AH120)&lt;=1)+IF(SUM($J$120:AH120)+($D$120/MiY)&gt;1,1-(SUM($J$120:AH120)+($D$120/MiY)),0)),5)*(AI$7&gt;=$E$120)</f>
        <v>0</v>
      </c>
      <c r="AJ120" s="155">
        <f>ROUND(($D$120/MiY*(SUM($J$120:AI120)&lt;=1)+IF(SUM($J$120:AI120)+($D$120/MiY)&gt;1,1-(SUM($J$120:AI120)+($D$120/MiY)),0)),5)*(AJ$7&gt;=$E$120)</f>
        <v>0</v>
      </c>
      <c r="AK120" s="155">
        <f>ROUND(($D$120/MiY*(SUM($J$120:AJ120)&lt;=1)+IF(SUM($J$120:AJ120)+($D$120/MiY)&gt;1,1-(SUM($J$120:AJ120)+($D$120/MiY)),0)),5)*(AK$7&gt;=$E$120)</f>
        <v>0</v>
      </c>
      <c r="AL120" s="155">
        <f>ROUND(($D$120/MiY*(SUM($J$120:AK120)&lt;=1)+IF(SUM($J$120:AK120)+($D$120/MiY)&gt;1,1-(SUM($J$120:AK120)+($D$120/MiY)),0)),5)*(AL$7&gt;=$E$120)</f>
        <v>0</v>
      </c>
      <c r="AM120" s="155">
        <f>ROUND(($D$120/MiY*(SUM($J$120:AL120)&lt;=1)+IF(SUM($J$120:AL120)+($D$120/MiY)&gt;1,1-(SUM($J$120:AL120)+($D$120/MiY)),0)),5)*(AM$7&gt;=$E$120)</f>
        <v>0</v>
      </c>
      <c r="AN120" s="155">
        <f>ROUND(($D$120/MiY*(SUM($J$120:AM120)&lt;=1)+IF(SUM($J$120:AM120)+($D$120/MiY)&gt;1,1-(SUM($J$120:AM120)+($D$120/MiY)),0)),5)*(AN$7&gt;=$E$120)</f>
        <v>0</v>
      </c>
      <c r="AO120" s="155">
        <f>ROUND(($D$120/MiY*(SUM($J$120:AN120)&lt;=1)+IF(SUM($J$120:AN120)+($D$120/MiY)&gt;1,1-(SUM($J$120:AN120)+($D$120/MiY)),0)),5)*(AO$7&gt;=$E$120)</f>
        <v>0</v>
      </c>
      <c r="AP120" s="155">
        <f>ROUND(($D$120/MiY*(SUM($J$120:AO120)&lt;=1)+IF(SUM($J$120:AO120)+($D$120/MiY)&gt;1,1-(SUM($J$120:AO120)+($D$120/MiY)),0)),5)*(AP$7&gt;=$E$120)</f>
        <v>0</v>
      </c>
      <c r="AQ120" s="155">
        <f>ROUND(($D$120/MiY*(SUM($J$120:AP120)&lt;=1)+IF(SUM($J$120:AP120)+($D$120/MiY)&gt;1,1-(SUM($J$120:AP120)+($D$120/MiY)),0)),5)*(AQ$7&gt;=$E$120)</f>
        <v>0</v>
      </c>
      <c r="AR120" s="155">
        <f>ROUND(($D$120/MiY*(SUM($J$120:AQ120)&lt;=1)+IF(SUM($J$120:AQ120)+($D$120/MiY)&gt;1,1-(SUM($J$120:AQ120)+($D$120/MiY)),0)),5)*(AR$7&gt;=$E$120)</f>
        <v>0</v>
      </c>
      <c r="AS120" s="155">
        <f>ROUND(($D$120/MiY*(SUM($J$120:AR120)&lt;=1)+IF(SUM($J$120:AR120)+($D$120/MiY)&gt;1,1-(SUM($J$120:AR120)+($D$120/MiY)),0)),5)*(AS$7&gt;=$E$120)</f>
        <v>0</v>
      </c>
      <c r="AT120" s="155">
        <f>ROUND(($D$120/MiY*(SUM($J$120:AS120)&lt;=1)+IF(SUM($J$120:AS120)+($D$120/MiY)&gt;1,1-(SUM($J$120:AS120)+($D$120/MiY)),0)),5)*(AT$7&gt;=$E$120)</f>
        <v>0</v>
      </c>
      <c r="AU120" s="155">
        <f>ROUND(($D$120/MiY*(SUM($J$120:AT120)&lt;=1)+IF(SUM($J$120:AT120)+($D$120/MiY)&gt;1,1-(SUM($J$120:AT120)+($D$120/MiY)),0)),5)*(AU$7&gt;=$E$120)</f>
        <v>0</v>
      </c>
      <c r="AV120" s="155">
        <f>ROUND(($D$120/MiY*(SUM($J$120:AU120)&lt;=1)+IF(SUM($J$120:AU120)+($D$120/MiY)&gt;1,1-(SUM($J$120:AU120)+($D$120/MiY)),0)),5)*(AV$7&gt;=$E$120)</f>
        <v>0</v>
      </c>
      <c r="AW120" s="155">
        <f>ROUND(($D$120/MiY*(SUM($J$120:AV120)&lt;=1)+IF(SUM($J$120:AV120)+($D$120/MiY)&gt;1,1-(SUM($J$120:AV120)+($D$120/MiY)),0)),5)*(AW$7&gt;=$E$120)</f>
        <v>0</v>
      </c>
      <c r="AX120" s="155">
        <f>ROUND(($D$120/MiY*(SUM($J$120:AW120)&lt;=1)+IF(SUM($J$120:AW120)+($D$120/MiY)&gt;1,1-(SUM($J$120:AW120)+($D$120/MiY)),0)),5)*(AX$7&gt;=$E$120)</f>
        <v>0</v>
      </c>
      <c r="AY120" s="155">
        <f>ROUND(($D$120/MiY*(SUM($J$120:AX120)&lt;=1)+IF(SUM($J$120:AX120)+($D$120/MiY)&gt;1,1-(SUM($J$120:AX120)+($D$120/MiY)),0)),5)*(AY$7&gt;=$E$120)</f>
        <v>0</v>
      </c>
      <c r="AZ120" s="155">
        <f>ROUND(($D$120/MiY*(SUM($J$120:AY120)&lt;=1)+IF(SUM($J$120:AY120)+($D$120/MiY)&gt;1,1-(SUM($J$120:AY120)+($D$120/MiY)),0)),5)*(AZ$7&gt;=$E$120)</f>
        <v>0</v>
      </c>
      <c r="BA120" s="155">
        <f>ROUND(($D$120/MiY*(SUM($J$120:AZ120)&lt;=1)+IF(SUM($J$120:AZ120)+($D$120/MiY)&gt;1,1-(SUM($J$120:AZ120)+($D$120/MiY)),0)),5)*(BA$7&gt;=$E$120)</f>
        <v>0</v>
      </c>
      <c r="BB120" s="155">
        <f>ROUND(($D$120/MiY*(SUM($J$120:BA120)&lt;=1)+IF(SUM($J$120:BA120)+($D$120/MiY)&gt;1,1-(SUM($J$120:BA120)+($D$120/MiY)),0)),5)*(BB$7&gt;=$E$120)</f>
        <v>0</v>
      </c>
      <c r="BC120" s="155">
        <f>ROUND(($D$120/MiY*(SUM($J$120:BB120)&lt;=1)+IF(SUM($J$120:BB120)+($D$120/MiY)&gt;1,1-(SUM($J$120:BB120)+($D$120/MiY)),0)),5)*(BC$7&gt;=$E$120)</f>
        <v>0</v>
      </c>
      <c r="BD120" s="155">
        <f>ROUND(($D$120/MiY*(SUM($J$120:BC120)&lt;=1)+IF(SUM($J$120:BC120)+($D$120/MiY)&gt;1,1-(SUM($J$120:BC120)+($D$120/MiY)),0)),5)*(BD$7&gt;=$E$120)</f>
        <v>0</v>
      </c>
      <c r="BE120" s="155">
        <f>ROUND(($D$120/MiY*(SUM($J$120:BD120)&lt;=1)+IF(SUM($J$120:BD120)+($D$120/MiY)&gt;1,1-(SUM($J$120:BD120)+($D$120/MiY)),0)),5)*(BE$7&gt;=$E$120)</f>
        <v>0</v>
      </c>
      <c r="BF120" s="155">
        <f>ROUND(($D$120/MiY*(SUM($J$120:BE120)&lt;=1)+IF(SUM($J$120:BE120)+($D$120/MiY)&gt;1,1-(SUM($J$120:BE120)+($D$120/MiY)),0)),5)*(BF$7&gt;=$E$120)</f>
        <v>0</v>
      </c>
      <c r="BG120" s="155">
        <f>ROUND(($D$120/MiY*(SUM($J$120:BF120)&lt;=1)+IF(SUM($J$120:BF120)+($D$120/MiY)&gt;1,1-(SUM($J$120:BF120)+($D$120/MiY)),0)),5)*(BG$7&gt;=$E$120)</f>
        <v>0</v>
      </c>
      <c r="BH120" s="155">
        <f>ROUND(($D$120/MiY*(SUM($J$120:BG120)&lt;=1)+IF(SUM($J$120:BG120)+($D$120/MiY)&gt;1,1-(SUM($J$120:BG120)+($D$120/MiY)),0)),5)*(BH$7&gt;=$E$120)</f>
        <v>0</v>
      </c>
      <c r="BI120" s="155">
        <f>ROUND(($D$120/MiY*(SUM($J$120:BH120)&lt;=1)+IF(SUM($J$120:BH120)+($D$120/MiY)&gt;1,1-(SUM($J$120:BH120)+($D$120/MiY)),0)),5)*(BI$7&gt;=$E$120)</f>
        <v>0</v>
      </c>
      <c r="BJ120" s="155">
        <f>ROUND(($D$120/MiY*(SUM($J$120:BI120)&lt;=1)+IF(SUM($J$120:BI120)+($D$120/MiY)&gt;1,1-(SUM($J$120:BI120)+($D$120/MiY)),0)),5)*(BJ$7&gt;=$E$120)</f>
        <v>0</v>
      </c>
      <c r="BK120" s="155">
        <f>ROUND(($D$120/MiY*(SUM($J$120:BJ120)&lt;=1)+IF(SUM($J$120:BJ120)+($D$120/MiY)&gt;1,1-(SUM($J$120:BJ120)+($D$120/MiY)),0)),5)*(BK$7&gt;=$E$120)</f>
        <v>0</v>
      </c>
      <c r="BL120" s="155">
        <f>ROUND(($D$120/MiY*(SUM($J$120:BK120)&lt;=1)+IF(SUM($J$120:BK120)+($D$120/MiY)&gt;1,1-(SUM($J$120:BK120)+($D$120/MiY)),0)),5)*(BL$7&gt;=$E$120)</f>
        <v>0</v>
      </c>
      <c r="BM120" s="155">
        <f>ROUND(($D$120/MiY*(SUM($J$120:BL120)&lt;=1)+IF(SUM($J$120:BL120)+($D$120/MiY)&gt;1,1-(SUM($J$120:BL120)+($D$120/MiY)),0)),5)*(BM$7&gt;=$E$120)</f>
        <v>0</v>
      </c>
      <c r="BN120" s="155">
        <f>ROUND(($D$120/MiY*(SUM($J$120:BM120)&lt;=1)+IF(SUM($J$120:BM120)+($D$120/MiY)&gt;1,1-(SUM($J$120:BM120)+($D$120/MiY)),0)),5)*(BN$7&gt;=$E$120)</f>
        <v>0</v>
      </c>
      <c r="BO120" s="155">
        <f>ROUND(($D$120/MiY*(SUM($J$120:BN120)&lt;=1)+IF(SUM($J$120:BN120)+($D$120/MiY)&gt;1,1-(SUM($J$120:BN120)+($D$120/MiY)),0)),5)*(BO$7&gt;=$E$120)</f>
        <v>0</v>
      </c>
      <c r="BP120" s="155">
        <f>ROUND(($D$120/MiY*(SUM($J$120:BO120)&lt;=1)+IF(SUM($J$120:BO120)+($D$120/MiY)&gt;1,1-(SUM($J$120:BO120)+($D$120/MiY)),0)),5)*(BP$7&gt;=$E$120)</f>
        <v>0</v>
      </c>
      <c r="BQ120" s="155">
        <f>ROUND(($D$120/MiY*(SUM($J$120:BP120)&lt;=1)+IF(SUM($J$120:BP120)+($D$120/MiY)&gt;1,1-(SUM($J$120:BP120)+($D$120/MiY)),0)),5)*(BQ$7&gt;=$E$120)</f>
        <v>0</v>
      </c>
      <c r="BR120" s="155">
        <f>ROUND(($D$120/MiY*(SUM($J$120:BQ120)&lt;=1)+IF(SUM($J$120:BQ120)+($D$120/MiY)&gt;1,1-(SUM($J$120:BQ120)+($D$120/MiY)),0)),5)*(BR$7&gt;=$E$120)</f>
        <v>0</v>
      </c>
      <c r="BS120" s="155">
        <f>ROUND(($D$120/MiY*(SUM($J$120:BR120)&lt;=1)+IF(SUM($J$120:BR120)+($D$120/MiY)&gt;1,1-(SUM($J$120:BR120)+($D$120/MiY)),0)),5)*(BS$7&gt;=$E$120)</f>
        <v>0</v>
      </c>
      <c r="BT120" s="155">
        <f>ROUND(($D$120/MiY*(SUM($J$120:BS120)&lt;=1)+IF(SUM($J$120:BS120)+($D$120/MiY)&gt;1,1-(SUM($J$120:BS120)+($D$120/MiY)),0)),5)*(BT$7&gt;=$E$120)</f>
        <v>0</v>
      </c>
      <c r="BU120" s="155">
        <f>ROUND(($D$120/MiY*(SUM($J$120:BT120)&lt;=1)+IF(SUM($J$120:BT120)+($D$120/MiY)&gt;1,1-(SUM($J$120:BT120)+($D$120/MiY)),0)),5)*(BU$7&gt;=$E$120)</f>
        <v>0</v>
      </c>
      <c r="BV120" s="155">
        <f>ROUND(($D$120/MiY*(SUM($J$120:BU120)&lt;=1)+IF(SUM($J$120:BU120)+($D$120/MiY)&gt;1,1-(SUM($J$120:BU120)+($D$120/MiY)),0)),5)*(BV$7&gt;=$E$120)</f>
        <v>0</v>
      </c>
      <c r="BW120" s="155">
        <f>ROUND(($D$120/MiY*(SUM($J$120:BV120)&lt;=1)+IF(SUM($J$120:BV120)+($D$120/MiY)&gt;1,1-(SUM($J$120:BV120)+($D$120/MiY)),0)),5)*(BW$7&gt;=$E$120)</f>
        <v>0</v>
      </c>
      <c r="BX120" s="155">
        <f>ROUND(($D$120/MiY*(SUM($J$120:BW120)&lt;=1)+IF(SUM($J$120:BW120)+($D$120/MiY)&gt;1,1-(SUM($J$120:BW120)+($D$120/MiY)),0)),5)*(BX$7&gt;=$E$120)</f>
        <v>0</v>
      </c>
      <c r="BY120" s="155">
        <f>ROUND(($D$120/MiY*(SUM($J$120:BX120)&lt;=1)+IF(SUM($J$120:BX120)+($D$120/MiY)&gt;1,1-(SUM($J$120:BX120)+($D$120/MiY)),0)),5)*(BY$7&gt;=$E$120)</f>
        <v>0</v>
      </c>
      <c r="BZ120" s="155">
        <f>ROUND(($D$120/MiY*(SUM($J$120:BY120)&lt;=1)+IF(SUM($J$120:BY120)+($D$120/MiY)&gt;1,1-(SUM($J$120:BY120)+($D$120/MiY)),0)),5)*(BZ$7&gt;=$E$120)</f>
        <v>0</v>
      </c>
      <c r="CA120" s="155">
        <f>ROUND(($D$120/MiY*(SUM($J$120:BZ120)&lt;=1)+IF(SUM($J$120:BZ120)+($D$120/MiY)&gt;1,1-(SUM($J$120:BZ120)+($D$120/MiY)),0)),5)*(CA$7&gt;=$E$120)</f>
        <v>0</v>
      </c>
      <c r="CB120" s="155">
        <f>ROUND(($D$120/MiY*(SUM($J$120:CA120)&lt;=1)+IF(SUM($J$120:CA120)+($D$120/MiY)&gt;1,1-(SUM($J$120:CA120)+($D$120/MiY)),0)),5)*(CB$7&gt;=$E$120)</f>
        <v>0</v>
      </c>
      <c r="CC120" s="155">
        <f>ROUND(($D$120/MiY*(SUM($J$120:CB120)&lt;=1)+IF(SUM($J$120:CB120)+($D$120/MiY)&gt;1,1-(SUM($J$120:CB120)+($D$120/MiY)),0)),5)*(CC$7&gt;=$E$120)</f>
        <v>0</v>
      </c>
      <c r="CD120" s="155">
        <f>ROUND(($D$120/MiY*(SUM($J$120:CC120)&lt;=1)+IF(SUM($J$120:CC120)+($D$120/MiY)&gt;1,1-(SUM($J$120:CC120)+($D$120/MiY)),0)),5)*(CD$7&gt;=$E$120)</f>
        <v>0</v>
      </c>
      <c r="CE120" s="155">
        <f>ROUND(($D$120/MiY*(SUM($J$120:CD120)&lt;=1)+IF(SUM($J$120:CD120)+($D$120/MiY)&gt;1,1-(SUM($J$120:CD120)+($D$120/MiY)),0)),5)*(CE$7&gt;=$E$120)</f>
        <v>0</v>
      </c>
      <c r="CF120" s="155">
        <f>ROUND(($D$120/MiY*(SUM($J$120:CE120)&lt;=1)+IF(SUM($J$120:CE120)+($D$120/MiY)&gt;1,1-(SUM($J$120:CE120)+($D$120/MiY)),0)),5)*(CF$7&gt;=$E$120)</f>
        <v>0</v>
      </c>
      <c r="CG120" s="155">
        <f>ROUND(($D$120/MiY*(SUM($J$120:CF120)&lt;=1)+IF(SUM($J$120:CF120)+($D$120/MiY)&gt;1,1-(SUM($J$120:CF120)+($D$120/MiY)),0)),5)*(CG$7&gt;=$E$120)</f>
        <v>0</v>
      </c>
      <c r="CH120" s="155">
        <f>ROUND(($D$120/MiY*(SUM($J$120:CG120)&lt;=1)+IF(SUM($J$120:CG120)+($D$120/MiY)&gt;1,1-(SUM($J$120:CG120)+($D$120/MiY)),0)),5)*(CH$7&gt;=$E$120)</f>
        <v>0</v>
      </c>
      <c r="CI120" s="155">
        <f>ROUND(($D$120/MiY*(SUM($J$120:CH120)&lt;=1)+IF(SUM($J$120:CH120)+($D$120/MiY)&gt;1,1-(SUM($J$120:CH120)+($D$120/MiY)),0)),5)*(CI$7&gt;=$E$120)</f>
        <v>0</v>
      </c>
      <c r="CJ120" s="155">
        <f>ROUND(($D$120/MiY*(SUM($J$120:CI120)&lt;=1)+IF(SUM($J$120:CI120)+($D$120/MiY)&gt;1,1-(SUM($J$120:CI120)+($D$120/MiY)),0)),5)*(CJ$7&gt;=$E$120)</f>
        <v>0</v>
      </c>
      <c r="CK120" s="155">
        <f>ROUND(($D$120/MiY*(SUM($J$120:CJ120)&lt;=1)+IF(SUM($J$120:CJ120)+($D$120/MiY)&gt;1,1-(SUM($J$120:CJ120)+($D$120/MiY)),0)),5)*(CK$7&gt;=$E$120)</f>
        <v>0</v>
      </c>
      <c r="CL120" s="155">
        <f>ROUND(($D$120/MiY*(SUM($J$120:CK120)&lt;=1)+IF(SUM($J$120:CK120)+($D$120/MiY)&gt;1,1-(SUM($J$120:CK120)+($D$120/MiY)),0)),5)*(CL$7&gt;=$E$120)</f>
        <v>0</v>
      </c>
      <c r="CM120" s="155">
        <f>ROUND(($D$120/MiY*(SUM($J$120:CL120)&lt;=1)+IF(SUM($J$120:CL120)+($D$120/MiY)&gt;1,1-(SUM($J$120:CL120)+($D$120/MiY)),0)),5)*(CM$7&gt;=$E$120)</f>
        <v>0</v>
      </c>
      <c r="CN120" s="155">
        <f>ROUND(($D$120/MiY*(SUM($J$120:CM120)&lt;=1)+IF(SUM($J$120:CM120)+($D$120/MiY)&gt;1,1-(SUM($J$120:CM120)+($D$120/MiY)),0)),5)*(CN$7&gt;=$E$120)</f>
        <v>0</v>
      </c>
      <c r="CO120" s="155">
        <f>ROUND(($D$120/MiY*(SUM($J$120:CN120)&lt;=1)+IF(SUM($J$120:CN120)+($D$120/MiY)&gt;1,1-(SUM($J$120:CN120)+($D$120/MiY)),0)),5)*(CO$7&gt;=$E$120)</f>
        <v>0</v>
      </c>
      <c r="CP120" s="155">
        <f>ROUND(($D$120/MiY*(SUM($J$120:CO120)&lt;=1)+IF(SUM($J$120:CO120)+($D$120/MiY)&gt;1,1-(SUM($J$120:CO120)+($D$120/MiY)),0)),5)*(CP$7&gt;=$E$120)</f>
        <v>0</v>
      </c>
      <c r="CQ120" s="155">
        <f>ROUND(($D$120/MiY*(SUM($J$120:CP120)&lt;=1)+IF(SUM($J$120:CP120)+($D$120/MiY)&gt;1,1-(SUM($J$120:CP120)+($D$120/MiY)),0)),5)*(CQ$7&gt;=$E$120)</f>
        <v>0</v>
      </c>
      <c r="CR120" s="155">
        <f>ROUND(($D$120/MiY*(SUM($J$120:CQ120)&lt;=1)+IF(SUM($J$120:CQ120)+($D$120/MiY)&gt;1,1-(SUM($J$120:CQ120)+($D$120/MiY)),0)),5)*(CR$7&gt;=$E$120)</f>
        <v>0</v>
      </c>
      <c r="CS120" s="155">
        <f>ROUND(($D$120/MiY*(SUM($J$120:CR120)&lt;=1)+IF(SUM($J$120:CR120)+($D$120/MiY)&gt;1,1-(SUM($J$120:CR120)+($D$120/MiY)),0)),5)*(CS$7&gt;=$E$120)</f>
        <v>0</v>
      </c>
      <c r="CT120" s="155">
        <f>ROUND(($D$120/MiY*(SUM($J$120:CS120)&lt;=1)+IF(SUM($J$120:CS120)+($D$120/MiY)&gt;1,1-(SUM($J$120:CS120)+($D$120/MiY)),0)),5)*(CT$7&gt;=$E$120)</f>
        <v>0</v>
      </c>
      <c r="CU120" s="155">
        <f>ROUND(($D$120/MiY*(SUM($J$120:CT120)&lt;=1)+IF(SUM($J$120:CT120)+($D$120/MiY)&gt;1,1-(SUM($J$120:CT120)+($D$120/MiY)),0)),5)*(CU$7&gt;=$E$120)</f>
        <v>0</v>
      </c>
      <c r="CV120" s="155">
        <f>ROUND(($D$120/MiY*(SUM($J$120:CU120)&lt;=1)+IF(SUM($J$120:CU120)+($D$120/MiY)&gt;1,1-(SUM($J$120:CU120)+($D$120/MiY)),0)),5)*(CV$7&gt;=$E$120)</f>
        <v>0</v>
      </c>
      <c r="CW120" s="155">
        <f>ROUND(($D$120/MiY*(SUM($J$120:CV120)&lt;=1)+IF(SUM($J$120:CV120)+($D$120/MiY)&gt;1,1-(SUM($J$120:CV120)+($D$120/MiY)),0)),5)*(CW$7&gt;=$E$120)</f>
        <v>0</v>
      </c>
      <c r="CX120" s="155">
        <f>ROUND(($D$120/MiY*(SUM($J$120:CW120)&lt;=1)+IF(SUM($J$120:CW120)+($D$120/MiY)&gt;1,1-(SUM($J$120:CW120)+($D$120/MiY)),0)),5)*(CX$7&gt;=$E$120)</f>
        <v>0</v>
      </c>
      <c r="CY120" s="155">
        <f>ROUND(($D$120/MiY*(SUM($J$120:CX120)&lt;=1)+IF(SUM($J$120:CX120)+($D$120/MiY)&gt;1,1-(SUM($J$120:CX120)+($D$120/MiY)),0)),5)*(CY$7&gt;=$E$120)</f>
        <v>0</v>
      </c>
      <c r="CZ120" s="155">
        <f>ROUND(($D$120/MiY*(SUM($J$120:CY120)&lt;=1)+IF(SUM($J$120:CY120)+($D$120/MiY)&gt;1,1-(SUM($J$120:CY120)+($D$120/MiY)),0)),5)*(CZ$7&gt;=$E$120)</f>
        <v>0</v>
      </c>
      <c r="DA120" s="155">
        <f>ROUND(($D$120/MiY*(SUM($J$120:CZ120)&lt;=1)+IF(SUM($J$120:CZ120)+($D$120/MiY)&gt;1,1-(SUM($J$120:CZ120)+($D$120/MiY)),0)),5)*(DA$7&gt;=$E$120)</f>
        <v>0</v>
      </c>
      <c r="DB120" s="155">
        <f>ROUND(($D$120/MiY*(SUM($J$120:DA120)&lt;=1)+IF(SUM($J$120:DA120)+($D$120/MiY)&gt;1,1-(SUM($J$120:DA120)+($D$120/MiY)),0)),5)*(DB$7&gt;=$E$120)</f>
        <v>0</v>
      </c>
      <c r="DC120" s="155">
        <f>ROUND(($D$120/MiY*(SUM($J$120:DB120)&lt;=1)+IF(SUM($J$120:DB120)+($D$120/MiY)&gt;1,1-(SUM($J$120:DB120)+($D$120/MiY)),0)),5)*(DC$7&gt;=$E$120)</f>
        <v>0</v>
      </c>
      <c r="DD120" s="155">
        <f>ROUND(($D$120/MiY*(SUM($J$120:DC120)&lt;=1)+IF(SUM($J$120:DC120)+($D$120/MiY)&gt;1,1-(SUM($J$120:DC120)+($D$120/MiY)),0)),5)*(DD$7&gt;=$E$120)</f>
        <v>0</v>
      </c>
      <c r="DE120" s="155">
        <f>ROUND(($D$120/MiY*(SUM($J$120:DD120)&lt;=1)+IF(SUM($J$120:DD120)+($D$120/MiY)&gt;1,1-(SUM($J$120:DD120)+($D$120/MiY)),0)),5)*(DE$7&gt;=$E$120)</f>
        <v>0</v>
      </c>
      <c r="DF120" s="155">
        <f>ROUND(($D$120/MiY*(SUM($J$120:DE120)&lt;=1)+IF(SUM($J$120:DE120)+($D$120/MiY)&gt;1,1-(SUM($J$120:DE120)+($D$120/MiY)),0)),5)*(DF$7&gt;=$E$120)</f>
        <v>0</v>
      </c>
      <c r="DG120" s="155">
        <f>ROUND(($D$120/MiY*(SUM($J$120:DF120)&lt;=1)+IF(SUM($J$120:DF120)+($D$120/MiY)&gt;1,1-(SUM($J$120:DF120)+($D$120/MiY)),0)),5)*(DG$7&gt;=$E$120)</f>
        <v>0</v>
      </c>
      <c r="DH120" s="155">
        <f>ROUND(($D$120/MiY*(SUM($J$120:DG120)&lt;=1)+IF(SUM($J$120:DG120)+($D$120/MiY)&gt;1,1-(SUM($J$120:DG120)+($D$120/MiY)),0)),5)*(DH$7&gt;=$E$120)</f>
        <v>0</v>
      </c>
      <c r="DI120" s="155">
        <f>ROUND(($D$120/MiY*(SUM($J$120:DH120)&lt;=1)+IF(SUM($J$120:DH120)+($D$120/MiY)&gt;1,1-(SUM($J$120:DH120)+($D$120/MiY)),0)),5)*(DI$7&gt;=$E$120)</f>
        <v>0</v>
      </c>
      <c r="DJ120" s="155">
        <f>ROUND(($D$120/MiY*(SUM($J$120:DI120)&lt;=1)+IF(SUM($J$120:DI120)+($D$120/MiY)&gt;1,1-(SUM($J$120:DI120)+($D$120/MiY)),0)),5)*(DJ$7&gt;=$E$120)</f>
        <v>0</v>
      </c>
      <c r="DK120" s="155">
        <f>ROUND(($D$120/MiY*(SUM($J$120:DJ120)&lt;=1)+IF(SUM($J$120:DJ120)+($D$120/MiY)&gt;1,1-(SUM($J$120:DJ120)+($D$120/MiY)),0)),5)*(DK$7&gt;=$E$120)</f>
        <v>0</v>
      </c>
      <c r="DL120" s="155">
        <f>ROUND(($D$120/MiY*(SUM($J$120:DK120)&lt;=1)+IF(SUM($J$120:DK120)+($D$120/MiY)&gt;1,1-(SUM($J$120:DK120)+($D$120/MiY)),0)),5)*(DL$7&gt;=$E$120)</f>
        <v>0</v>
      </c>
      <c r="DM120" s="155">
        <f>ROUND(($D$120/MiY*(SUM($J$120:DL120)&lt;=1)+IF(SUM($J$120:DL120)+($D$120/MiY)&gt;1,1-(SUM($J$120:DL120)+($D$120/MiY)),0)),5)*(DM$7&gt;=$E$120)</f>
        <v>0</v>
      </c>
      <c r="DN120" s="155">
        <f>ROUND(($D$120/MiY*(SUM($J$120:DM120)&lt;=1)+IF(SUM($J$120:DM120)+($D$120/MiY)&gt;1,1-(SUM($J$120:DM120)+($D$120/MiY)),0)),5)*(DN$7&gt;=$E$120)</f>
        <v>0</v>
      </c>
      <c r="DO120" s="155">
        <f>ROUND(($D$120/MiY*(SUM($J$120:DN120)&lt;=1)+IF(SUM($J$120:DN120)+($D$120/MiY)&gt;1,1-(SUM($J$120:DN120)+($D$120/MiY)),0)),5)*(DO$7&gt;=$E$120)</f>
        <v>0</v>
      </c>
      <c r="DP120" s="155">
        <f>ROUND(($D$120/MiY*(SUM($J$120:DO120)&lt;=1)+IF(SUM($J$120:DO120)+($D$120/MiY)&gt;1,1-(SUM($J$120:DO120)+($D$120/MiY)),0)),5)*(DP$7&gt;=$E$120)</f>
        <v>0</v>
      </c>
      <c r="DQ120" s="155">
        <f>ROUND(($D$120/MiY*(SUM($J$120:DP120)&lt;=1)+IF(SUM($J$120:DP120)+($D$120/MiY)&gt;1,1-(SUM($J$120:DP120)+($D$120/MiY)),0)),5)*(DQ$7&gt;=$E$120)</f>
        <v>0</v>
      </c>
      <c r="DR120" s="155">
        <f>ROUND(($D$120/MiY*(SUM($J$120:DQ120)&lt;=1)+IF(SUM($J$120:DQ120)+($D$120/MiY)&gt;1,1-(SUM($J$120:DQ120)+($D$120/MiY)),0)),5)*(DR$7&gt;=$E$120)</f>
        <v>0</v>
      </c>
      <c r="DS120" s="155">
        <f>ROUND(($D$120/MiY*(SUM($J$120:DR120)&lt;=1)+IF(SUM($J$120:DR120)+($D$120/MiY)&gt;1,1-(SUM($J$120:DR120)+($D$120/MiY)),0)),5)*(DS$7&gt;=$E$120)</f>
        <v>0</v>
      </c>
      <c r="DT120" s="155">
        <f>ROUND(($D$120/MiY*(SUM($J$120:DS120)&lt;=1)+IF(SUM($J$120:DS120)+($D$120/MiY)&gt;1,1-(SUM($J$120:DS120)+($D$120/MiY)),0)),5)*(DT$7&gt;=$E$120)</f>
        <v>0</v>
      </c>
      <c r="DU120" s="155">
        <f>ROUND(($D$120/MiY*(SUM($J$120:DT120)&lt;=1)+IF(SUM($J$120:DT120)+($D$120/MiY)&gt;1,1-(SUM($J$120:DT120)+($D$120/MiY)),0)),5)*(DU$7&gt;=$E$120)</f>
        <v>0</v>
      </c>
      <c r="DV120" s="155">
        <f>ROUND(($D$120/MiY*(SUM($J$120:DU120)&lt;=1)+IF(SUM($J$120:DU120)+($D$120/MiY)&gt;1,1-(SUM($J$120:DU120)+($D$120/MiY)),0)),5)*(DV$7&gt;=$E$120)</f>
        <v>0</v>
      </c>
      <c r="DW120" s="155">
        <f>ROUND(($D$120/MiY*(SUM($J$120:DV120)&lt;=1)+IF(SUM($J$120:DV120)+($D$120/MiY)&gt;1,1-(SUM($J$120:DV120)+($D$120/MiY)),0)),5)*(DW$7&gt;=$E$120)</f>
        <v>0</v>
      </c>
      <c r="DX120" s="155">
        <f>ROUND(($D$120/MiY*(SUM($J$120:DW120)&lt;=1)+IF(SUM($J$120:DW120)+($D$120/MiY)&gt;1,1-(SUM($J$120:DW120)+($D$120/MiY)),0)),5)*(DX$7&gt;=$E$120)</f>
        <v>0</v>
      </c>
      <c r="DY120" s="155">
        <f>ROUND(($D$120/MiY*(SUM($J$120:DX120)&lt;=1)+IF(SUM($J$120:DX120)+($D$120/MiY)&gt;1,1-(SUM($J$120:DX120)+($D$120/MiY)),0)),5)*(DY$7&gt;=$E$120)</f>
        <v>0</v>
      </c>
      <c r="DZ120" s="155">
        <f>ROUND(($D$120/MiY*(SUM($J$120:DY120)&lt;=1)+IF(SUM($J$120:DY120)+($D$120/MiY)&gt;1,1-(SUM($J$120:DY120)+($D$120/MiY)),0)),5)*(DZ$7&gt;=$E$120)</f>
        <v>0</v>
      </c>
      <c r="EA120" s="155">
        <f>ROUND(($D$120/MiY*(SUM($J$120:DZ120)&lt;=1)+IF(SUM($J$120:DZ120)+($D$120/MiY)&gt;1,1-(SUM($J$120:DZ120)+($D$120/MiY)),0)),5)*(EA$7&gt;=$E$120)</f>
        <v>0</v>
      </c>
      <c r="EB120" s="155">
        <f>ROUND(($D$120/MiY*(SUM($J$120:EA120)&lt;=1)+IF(SUM($J$120:EA120)+($D$120/MiY)&gt;1,1-(SUM($J$120:EA120)+($D$120/MiY)),0)),5)*(EB$7&gt;=$E$120)</f>
        <v>0</v>
      </c>
    </row>
    <row r="121" spans="2:132" outlineLevel="1" x14ac:dyDescent="0.25">
      <c r="C121" s="318" t="s">
        <v>593</v>
      </c>
      <c r="D121" s="16">
        <f>Costs!$N$25*Costs!$N$31</f>
        <v>0</v>
      </c>
      <c r="G121" s="52" t="s">
        <v>603</v>
      </c>
      <c r="H121" s="46">
        <f t="shared" ref="H121" si="1364">SUM(J121:EB121)</f>
        <v>0</v>
      </c>
      <c r="J121" s="82">
        <f t="shared" ref="J121:AO121" si="1365">J120*$D121</f>
        <v>0</v>
      </c>
      <c r="K121" s="82">
        <f t="shared" si="1365"/>
        <v>0</v>
      </c>
      <c r="L121" s="82">
        <f t="shared" si="1365"/>
        <v>0</v>
      </c>
      <c r="M121" s="82">
        <f t="shared" si="1365"/>
        <v>0</v>
      </c>
      <c r="N121" s="82">
        <f t="shared" si="1365"/>
        <v>0</v>
      </c>
      <c r="O121" s="82">
        <f t="shared" si="1365"/>
        <v>0</v>
      </c>
      <c r="P121" s="82">
        <f t="shared" si="1365"/>
        <v>0</v>
      </c>
      <c r="Q121" s="82">
        <f t="shared" si="1365"/>
        <v>0</v>
      </c>
      <c r="R121" s="82">
        <f t="shared" si="1365"/>
        <v>0</v>
      </c>
      <c r="S121" s="82">
        <f t="shared" si="1365"/>
        <v>0</v>
      </c>
      <c r="T121" s="82">
        <f t="shared" si="1365"/>
        <v>0</v>
      </c>
      <c r="U121" s="82">
        <f t="shared" si="1365"/>
        <v>0</v>
      </c>
      <c r="V121" s="82">
        <f t="shared" si="1365"/>
        <v>0</v>
      </c>
      <c r="W121" s="82">
        <f t="shared" si="1365"/>
        <v>0</v>
      </c>
      <c r="X121" s="82">
        <f t="shared" si="1365"/>
        <v>0</v>
      </c>
      <c r="Y121" s="82">
        <f t="shared" si="1365"/>
        <v>0</v>
      </c>
      <c r="Z121" s="82">
        <f t="shared" si="1365"/>
        <v>0</v>
      </c>
      <c r="AA121" s="82">
        <f t="shared" si="1365"/>
        <v>0</v>
      </c>
      <c r="AB121" s="82">
        <f t="shared" si="1365"/>
        <v>0</v>
      </c>
      <c r="AC121" s="82">
        <f t="shared" si="1365"/>
        <v>0</v>
      </c>
      <c r="AD121" s="82">
        <f t="shared" si="1365"/>
        <v>0</v>
      </c>
      <c r="AE121" s="82">
        <f t="shared" si="1365"/>
        <v>0</v>
      </c>
      <c r="AF121" s="82">
        <f t="shared" si="1365"/>
        <v>0</v>
      </c>
      <c r="AG121" s="82">
        <f t="shared" si="1365"/>
        <v>0</v>
      </c>
      <c r="AH121" s="82">
        <f t="shared" si="1365"/>
        <v>0</v>
      </c>
      <c r="AI121" s="82">
        <f t="shared" si="1365"/>
        <v>0</v>
      </c>
      <c r="AJ121" s="82">
        <f t="shared" si="1365"/>
        <v>0</v>
      </c>
      <c r="AK121" s="82">
        <f t="shared" si="1365"/>
        <v>0</v>
      </c>
      <c r="AL121" s="82">
        <f t="shared" si="1365"/>
        <v>0</v>
      </c>
      <c r="AM121" s="82">
        <f t="shared" si="1365"/>
        <v>0</v>
      </c>
      <c r="AN121" s="82">
        <f t="shared" si="1365"/>
        <v>0</v>
      </c>
      <c r="AO121" s="82">
        <f t="shared" si="1365"/>
        <v>0</v>
      </c>
      <c r="AP121" s="82">
        <f t="shared" ref="AP121:BU121" si="1366">AP120*$D121</f>
        <v>0</v>
      </c>
      <c r="AQ121" s="82">
        <f t="shared" si="1366"/>
        <v>0</v>
      </c>
      <c r="AR121" s="82">
        <f t="shared" si="1366"/>
        <v>0</v>
      </c>
      <c r="AS121" s="82">
        <f t="shared" si="1366"/>
        <v>0</v>
      </c>
      <c r="AT121" s="82">
        <f t="shared" si="1366"/>
        <v>0</v>
      </c>
      <c r="AU121" s="82">
        <f t="shared" si="1366"/>
        <v>0</v>
      </c>
      <c r="AV121" s="82">
        <f t="shared" si="1366"/>
        <v>0</v>
      </c>
      <c r="AW121" s="82">
        <f t="shared" si="1366"/>
        <v>0</v>
      </c>
      <c r="AX121" s="82">
        <f t="shared" si="1366"/>
        <v>0</v>
      </c>
      <c r="AY121" s="82">
        <f t="shared" si="1366"/>
        <v>0</v>
      </c>
      <c r="AZ121" s="82">
        <f t="shared" si="1366"/>
        <v>0</v>
      </c>
      <c r="BA121" s="82">
        <f t="shared" si="1366"/>
        <v>0</v>
      </c>
      <c r="BB121" s="82">
        <f t="shared" si="1366"/>
        <v>0</v>
      </c>
      <c r="BC121" s="82">
        <f t="shared" si="1366"/>
        <v>0</v>
      </c>
      <c r="BD121" s="82">
        <f t="shared" si="1366"/>
        <v>0</v>
      </c>
      <c r="BE121" s="82">
        <f t="shared" si="1366"/>
        <v>0</v>
      </c>
      <c r="BF121" s="82">
        <f t="shared" si="1366"/>
        <v>0</v>
      </c>
      <c r="BG121" s="82">
        <f t="shared" si="1366"/>
        <v>0</v>
      </c>
      <c r="BH121" s="82">
        <f t="shared" si="1366"/>
        <v>0</v>
      </c>
      <c r="BI121" s="82">
        <f t="shared" si="1366"/>
        <v>0</v>
      </c>
      <c r="BJ121" s="82">
        <f t="shared" si="1366"/>
        <v>0</v>
      </c>
      <c r="BK121" s="82">
        <f t="shared" si="1366"/>
        <v>0</v>
      </c>
      <c r="BL121" s="82">
        <f t="shared" si="1366"/>
        <v>0</v>
      </c>
      <c r="BM121" s="82">
        <f t="shared" si="1366"/>
        <v>0</v>
      </c>
      <c r="BN121" s="82">
        <f t="shared" si="1366"/>
        <v>0</v>
      </c>
      <c r="BO121" s="82">
        <f t="shared" si="1366"/>
        <v>0</v>
      </c>
      <c r="BP121" s="82">
        <f t="shared" si="1366"/>
        <v>0</v>
      </c>
      <c r="BQ121" s="82">
        <f t="shared" si="1366"/>
        <v>0</v>
      </c>
      <c r="BR121" s="82">
        <f t="shared" si="1366"/>
        <v>0</v>
      </c>
      <c r="BS121" s="82">
        <f t="shared" si="1366"/>
        <v>0</v>
      </c>
      <c r="BT121" s="82">
        <f t="shared" si="1366"/>
        <v>0</v>
      </c>
      <c r="BU121" s="82">
        <f t="shared" si="1366"/>
        <v>0</v>
      </c>
      <c r="BV121" s="82">
        <f t="shared" ref="BV121:DA121" si="1367">BV120*$D121</f>
        <v>0</v>
      </c>
      <c r="BW121" s="82">
        <f t="shared" si="1367"/>
        <v>0</v>
      </c>
      <c r="BX121" s="82">
        <f t="shared" si="1367"/>
        <v>0</v>
      </c>
      <c r="BY121" s="82">
        <f t="shared" si="1367"/>
        <v>0</v>
      </c>
      <c r="BZ121" s="82">
        <f t="shared" si="1367"/>
        <v>0</v>
      </c>
      <c r="CA121" s="82">
        <f t="shared" si="1367"/>
        <v>0</v>
      </c>
      <c r="CB121" s="82">
        <f t="shared" si="1367"/>
        <v>0</v>
      </c>
      <c r="CC121" s="82">
        <f t="shared" si="1367"/>
        <v>0</v>
      </c>
      <c r="CD121" s="82">
        <f t="shared" si="1367"/>
        <v>0</v>
      </c>
      <c r="CE121" s="82">
        <f t="shared" si="1367"/>
        <v>0</v>
      </c>
      <c r="CF121" s="82">
        <f t="shared" si="1367"/>
        <v>0</v>
      </c>
      <c r="CG121" s="82">
        <f t="shared" si="1367"/>
        <v>0</v>
      </c>
      <c r="CH121" s="82">
        <f t="shared" si="1367"/>
        <v>0</v>
      </c>
      <c r="CI121" s="82">
        <f t="shared" si="1367"/>
        <v>0</v>
      </c>
      <c r="CJ121" s="82">
        <f t="shared" si="1367"/>
        <v>0</v>
      </c>
      <c r="CK121" s="82">
        <f t="shared" si="1367"/>
        <v>0</v>
      </c>
      <c r="CL121" s="82">
        <f t="shared" si="1367"/>
        <v>0</v>
      </c>
      <c r="CM121" s="82">
        <f t="shared" si="1367"/>
        <v>0</v>
      </c>
      <c r="CN121" s="82">
        <f t="shared" si="1367"/>
        <v>0</v>
      </c>
      <c r="CO121" s="82">
        <f t="shared" si="1367"/>
        <v>0</v>
      </c>
      <c r="CP121" s="82">
        <f t="shared" si="1367"/>
        <v>0</v>
      </c>
      <c r="CQ121" s="82">
        <f t="shared" si="1367"/>
        <v>0</v>
      </c>
      <c r="CR121" s="82">
        <f t="shared" si="1367"/>
        <v>0</v>
      </c>
      <c r="CS121" s="82">
        <f t="shared" si="1367"/>
        <v>0</v>
      </c>
      <c r="CT121" s="82">
        <f t="shared" si="1367"/>
        <v>0</v>
      </c>
      <c r="CU121" s="82">
        <f t="shared" si="1367"/>
        <v>0</v>
      </c>
      <c r="CV121" s="82">
        <f t="shared" si="1367"/>
        <v>0</v>
      </c>
      <c r="CW121" s="82">
        <f t="shared" si="1367"/>
        <v>0</v>
      </c>
      <c r="CX121" s="82">
        <f t="shared" si="1367"/>
        <v>0</v>
      </c>
      <c r="CY121" s="82">
        <f t="shared" si="1367"/>
        <v>0</v>
      </c>
      <c r="CZ121" s="82">
        <f t="shared" si="1367"/>
        <v>0</v>
      </c>
      <c r="DA121" s="82">
        <f t="shared" si="1367"/>
        <v>0</v>
      </c>
      <c r="DB121" s="82">
        <f t="shared" ref="DB121:EB121" si="1368">DB120*$D121</f>
        <v>0</v>
      </c>
      <c r="DC121" s="82">
        <f t="shared" si="1368"/>
        <v>0</v>
      </c>
      <c r="DD121" s="82">
        <f t="shared" si="1368"/>
        <v>0</v>
      </c>
      <c r="DE121" s="82">
        <f t="shared" si="1368"/>
        <v>0</v>
      </c>
      <c r="DF121" s="82">
        <f t="shared" si="1368"/>
        <v>0</v>
      </c>
      <c r="DG121" s="82">
        <f t="shared" si="1368"/>
        <v>0</v>
      </c>
      <c r="DH121" s="82">
        <f t="shared" si="1368"/>
        <v>0</v>
      </c>
      <c r="DI121" s="82">
        <f t="shared" si="1368"/>
        <v>0</v>
      </c>
      <c r="DJ121" s="82">
        <f t="shared" si="1368"/>
        <v>0</v>
      </c>
      <c r="DK121" s="82">
        <f t="shared" si="1368"/>
        <v>0</v>
      </c>
      <c r="DL121" s="82">
        <f t="shared" si="1368"/>
        <v>0</v>
      </c>
      <c r="DM121" s="82">
        <f t="shared" si="1368"/>
        <v>0</v>
      </c>
      <c r="DN121" s="82">
        <f t="shared" si="1368"/>
        <v>0</v>
      </c>
      <c r="DO121" s="82">
        <f t="shared" si="1368"/>
        <v>0</v>
      </c>
      <c r="DP121" s="82">
        <f t="shared" si="1368"/>
        <v>0</v>
      </c>
      <c r="DQ121" s="82">
        <f t="shared" si="1368"/>
        <v>0</v>
      </c>
      <c r="DR121" s="82">
        <f t="shared" si="1368"/>
        <v>0</v>
      </c>
      <c r="DS121" s="82">
        <f t="shared" si="1368"/>
        <v>0</v>
      </c>
      <c r="DT121" s="82">
        <f t="shared" si="1368"/>
        <v>0</v>
      </c>
      <c r="DU121" s="82">
        <f t="shared" si="1368"/>
        <v>0</v>
      </c>
      <c r="DV121" s="82">
        <f t="shared" si="1368"/>
        <v>0</v>
      </c>
      <c r="DW121" s="82">
        <f t="shared" si="1368"/>
        <v>0</v>
      </c>
      <c r="DX121" s="82">
        <f t="shared" si="1368"/>
        <v>0</v>
      </c>
      <c r="DY121" s="82">
        <f t="shared" si="1368"/>
        <v>0</v>
      </c>
      <c r="DZ121" s="82">
        <f t="shared" si="1368"/>
        <v>0</v>
      </c>
      <c r="EA121" s="82">
        <f t="shared" si="1368"/>
        <v>0</v>
      </c>
      <c r="EB121" s="82">
        <f t="shared" si="1368"/>
        <v>0</v>
      </c>
    </row>
    <row r="122" spans="2:132" outlineLevel="1" x14ac:dyDescent="0.25">
      <c r="C122" s="318" t="s">
        <v>594</v>
      </c>
      <c r="D122" s="31">
        <f>Costs!$N$39</f>
        <v>0</v>
      </c>
      <c r="G122" s="52" t="s">
        <v>220</v>
      </c>
      <c r="H122" s="29"/>
      <c r="J122" s="312">
        <f>$D122</f>
        <v>0</v>
      </c>
      <c r="K122" s="312">
        <f t="shared" ref="K122:BV122" si="1369">$D122</f>
        <v>0</v>
      </c>
      <c r="L122" s="312">
        <f t="shared" si="1369"/>
        <v>0</v>
      </c>
      <c r="M122" s="312">
        <f t="shared" si="1369"/>
        <v>0</v>
      </c>
      <c r="N122" s="312">
        <f t="shared" si="1369"/>
        <v>0</v>
      </c>
      <c r="O122" s="312">
        <f t="shared" si="1369"/>
        <v>0</v>
      </c>
      <c r="P122" s="312">
        <f t="shared" si="1369"/>
        <v>0</v>
      </c>
      <c r="Q122" s="312">
        <f t="shared" si="1369"/>
        <v>0</v>
      </c>
      <c r="R122" s="312">
        <f t="shared" si="1369"/>
        <v>0</v>
      </c>
      <c r="S122" s="312">
        <f t="shared" si="1369"/>
        <v>0</v>
      </c>
      <c r="T122" s="312">
        <f t="shared" si="1369"/>
        <v>0</v>
      </c>
      <c r="U122" s="312">
        <f t="shared" si="1369"/>
        <v>0</v>
      </c>
      <c r="V122" s="312">
        <f t="shared" si="1369"/>
        <v>0</v>
      </c>
      <c r="W122" s="312">
        <f t="shared" si="1369"/>
        <v>0</v>
      </c>
      <c r="X122" s="312">
        <f t="shared" si="1369"/>
        <v>0</v>
      </c>
      <c r="Y122" s="312">
        <f t="shared" si="1369"/>
        <v>0</v>
      </c>
      <c r="Z122" s="312">
        <f t="shared" si="1369"/>
        <v>0</v>
      </c>
      <c r="AA122" s="312">
        <f t="shared" si="1369"/>
        <v>0</v>
      </c>
      <c r="AB122" s="312">
        <f t="shared" si="1369"/>
        <v>0</v>
      </c>
      <c r="AC122" s="312">
        <f t="shared" si="1369"/>
        <v>0</v>
      </c>
      <c r="AD122" s="312">
        <f t="shared" si="1369"/>
        <v>0</v>
      </c>
      <c r="AE122" s="312">
        <f t="shared" si="1369"/>
        <v>0</v>
      </c>
      <c r="AF122" s="312">
        <f t="shared" si="1369"/>
        <v>0</v>
      </c>
      <c r="AG122" s="312">
        <f t="shared" si="1369"/>
        <v>0</v>
      </c>
      <c r="AH122" s="312">
        <f t="shared" si="1369"/>
        <v>0</v>
      </c>
      <c r="AI122" s="312">
        <f t="shared" si="1369"/>
        <v>0</v>
      </c>
      <c r="AJ122" s="312">
        <f t="shared" si="1369"/>
        <v>0</v>
      </c>
      <c r="AK122" s="312">
        <f t="shared" si="1369"/>
        <v>0</v>
      </c>
      <c r="AL122" s="312">
        <f t="shared" si="1369"/>
        <v>0</v>
      </c>
      <c r="AM122" s="312">
        <f t="shared" si="1369"/>
        <v>0</v>
      </c>
      <c r="AN122" s="312">
        <f t="shared" si="1369"/>
        <v>0</v>
      </c>
      <c r="AO122" s="312">
        <f t="shared" si="1369"/>
        <v>0</v>
      </c>
      <c r="AP122" s="312">
        <f t="shared" si="1369"/>
        <v>0</v>
      </c>
      <c r="AQ122" s="312">
        <f t="shared" si="1369"/>
        <v>0</v>
      </c>
      <c r="AR122" s="312">
        <f t="shared" si="1369"/>
        <v>0</v>
      </c>
      <c r="AS122" s="312">
        <f t="shared" si="1369"/>
        <v>0</v>
      </c>
      <c r="AT122" s="312">
        <f t="shared" si="1369"/>
        <v>0</v>
      </c>
      <c r="AU122" s="312">
        <f t="shared" si="1369"/>
        <v>0</v>
      </c>
      <c r="AV122" s="312">
        <f t="shared" si="1369"/>
        <v>0</v>
      </c>
      <c r="AW122" s="312">
        <f t="shared" si="1369"/>
        <v>0</v>
      </c>
      <c r="AX122" s="312">
        <f t="shared" si="1369"/>
        <v>0</v>
      </c>
      <c r="AY122" s="312">
        <f t="shared" si="1369"/>
        <v>0</v>
      </c>
      <c r="AZ122" s="312">
        <f t="shared" si="1369"/>
        <v>0</v>
      </c>
      <c r="BA122" s="312">
        <f t="shared" si="1369"/>
        <v>0</v>
      </c>
      <c r="BB122" s="312">
        <f t="shared" si="1369"/>
        <v>0</v>
      </c>
      <c r="BC122" s="312">
        <f t="shared" si="1369"/>
        <v>0</v>
      </c>
      <c r="BD122" s="312">
        <f t="shared" si="1369"/>
        <v>0</v>
      </c>
      <c r="BE122" s="312">
        <f t="shared" si="1369"/>
        <v>0</v>
      </c>
      <c r="BF122" s="312">
        <f t="shared" si="1369"/>
        <v>0</v>
      </c>
      <c r="BG122" s="312">
        <f t="shared" si="1369"/>
        <v>0</v>
      </c>
      <c r="BH122" s="312">
        <f t="shared" si="1369"/>
        <v>0</v>
      </c>
      <c r="BI122" s="312">
        <f t="shared" si="1369"/>
        <v>0</v>
      </c>
      <c r="BJ122" s="312">
        <f t="shared" si="1369"/>
        <v>0</v>
      </c>
      <c r="BK122" s="312">
        <f t="shared" si="1369"/>
        <v>0</v>
      </c>
      <c r="BL122" s="312">
        <f t="shared" si="1369"/>
        <v>0</v>
      </c>
      <c r="BM122" s="312">
        <f t="shared" si="1369"/>
        <v>0</v>
      </c>
      <c r="BN122" s="312">
        <f t="shared" si="1369"/>
        <v>0</v>
      </c>
      <c r="BO122" s="312">
        <f t="shared" si="1369"/>
        <v>0</v>
      </c>
      <c r="BP122" s="312">
        <f t="shared" si="1369"/>
        <v>0</v>
      </c>
      <c r="BQ122" s="312">
        <f t="shared" si="1369"/>
        <v>0</v>
      </c>
      <c r="BR122" s="312">
        <f t="shared" si="1369"/>
        <v>0</v>
      </c>
      <c r="BS122" s="312">
        <f t="shared" si="1369"/>
        <v>0</v>
      </c>
      <c r="BT122" s="312">
        <f t="shared" si="1369"/>
        <v>0</v>
      </c>
      <c r="BU122" s="312">
        <f t="shared" si="1369"/>
        <v>0</v>
      </c>
      <c r="BV122" s="312">
        <f t="shared" si="1369"/>
        <v>0</v>
      </c>
      <c r="BW122" s="312">
        <f t="shared" ref="BW122:EB122" si="1370">$D122</f>
        <v>0</v>
      </c>
      <c r="BX122" s="312">
        <f t="shared" si="1370"/>
        <v>0</v>
      </c>
      <c r="BY122" s="312">
        <f t="shared" si="1370"/>
        <v>0</v>
      </c>
      <c r="BZ122" s="312">
        <f t="shared" si="1370"/>
        <v>0</v>
      </c>
      <c r="CA122" s="312">
        <f t="shared" si="1370"/>
        <v>0</v>
      </c>
      <c r="CB122" s="312">
        <f t="shared" si="1370"/>
        <v>0</v>
      </c>
      <c r="CC122" s="312">
        <f t="shared" si="1370"/>
        <v>0</v>
      </c>
      <c r="CD122" s="312">
        <f t="shared" si="1370"/>
        <v>0</v>
      </c>
      <c r="CE122" s="312">
        <f t="shared" si="1370"/>
        <v>0</v>
      </c>
      <c r="CF122" s="312">
        <f t="shared" si="1370"/>
        <v>0</v>
      </c>
      <c r="CG122" s="312">
        <f t="shared" si="1370"/>
        <v>0</v>
      </c>
      <c r="CH122" s="312">
        <f t="shared" si="1370"/>
        <v>0</v>
      </c>
      <c r="CI122" s="312">
        <f t="shared" si="1370"/>
        <v>0</v>
      </c>
      <c r="CJ122" s="312">
        <f t="shared" si="1370"/>
        <v>0</v>
      </c>
      <c r="CK122" s="312">
        <f t="shared" si="1370"/>
        <v>0</v>
      </c>
      <c r="CL122" s="312">
        <f t="shared" si="1370"/>
        <v>0</v>
      </c>
      <c r="CM122" s="312">
        <f t="shared" si="1370"/>
        <v>0</v>
      </c>
      <c r="CN122" s="312">
        <f t="shared" si="1370"/>
        <v>0</v>
      </c>
      <c r="CO122" s="312">
        <f t="shared" si="1370"/>
        <v>0</v>
      </c>
      <c r="CP122" s="312">
        <f t="shared" si="1370"/>
        <v>0</v>
      </c>
      <c r="CQ122" s="312">
        <f t="shared" si="1370"/>
        <v>0</v>
      </c>
      <c r="CR122" s="312">
        <f t="shared" si="1370"/>
        <v>0</v>
      </c>
      <c r="CS122" s="312">
        <f t="shared" si="1370"/>
        <v>0</v>
      </c>
      <c r="CT122" s="312">
        <f t="shared" si="1370"/>
        <v>0</v>
      </c>
      <c r="CU122" s="312">
        <f t="shared" si="1370"/>
        <v>0</v>
      </c>
      <c r="CV122" s="312">
        <f t="shared" si="1370"/>
        <v>0</v>
      </c>
      <c r="CW122" s="312">
        <f t="shared" si="1370"/>
        <v>0</v>
      </c>
      <c r="CX122" s="312">
        <f t="shared" si="1370"/>
        <v>0</v>
      </c>
      <c r="CY122" s="312">
        <f t="shared" si="1370"/>
        <v>0</v>
      </c>
      <c r="CZ122" s="312">
        <f t="shared" si="1370"/>
        <v>0</v>
      </c>
      <c r="DA122" s="312">
        <f t="shared" si="1370"/>
        <v>0</v>
      </c>
      <c r="DB122" s="312">
        <f t="shared" si="1370"/>
        <v>0</v>
      </c>
      <c r="DC122" s="312">
        <f t="shared" si="1370"/>
        <v>0</v>
      </c>
      <c r="DD122" s="312">
        <f t="shared" si="1370"/>
        <v>0</v>
      </c>
      <c r="DE122" s="312">
        <f t="shared" si="1370"/>
        <v>0</v>
      </c>
      <c r="DF122" s="312">
        <f t="shared" si="1370"/>
        <v>0</v>
      </c>
      <c r="DG122" s="312">
        <f t="shared" si="1370"/>
        <v>0</v>
      </c>
      <c r="DH122" s="312">
        <f t="shared" si="1370"/>
        <v>0</v>
      </c>
      <c r="DI122" s="312">
        <f t="shared" si="1370"/>
        <v>0</v>
      </c>
      <c r="DJ122" s="312">
        <f t="shared" si="1370"/>
        <v>0</v>
      </c>
      <c r="DK122" s="312">
        <f t="shared" si="1370"/>
        <v>0</v>
      </c>
      <c r="DL122" s="312">
        <f t="shared" si="1370"/>
        <v>0</v>
      </c>
      <c r="DM122" s="312">
        <f t="shared" si="1370"/>
        <v>0</v>
      </c>
      <c r="DN122" s="312">
        <f t="shared" si="1370"/>
        <v>0</v>
      </c>
      <c r="DO122" s="312">
        <f t="shared" si="1370"/>
        <v>0</v>
      </c>
      <c r="DP122" s="312">
        <f t="shared" si="1370"/>
        <v>0</v>
      </c>
      <c r="DQ122" s="312">
        <f t="shared" si="1370"/>
        <v>0</v>
      </c>
      <c r="DR122" s="312">
        <f t="shared" si="1370"/>
        <v>0</v>
      </c>
      <c r="DS122" s="312">
        <f t="shared" si="1370"/>
        <v>0</v>
      </c>
      <c r="DT122" s="312">
        <f t="shared" si="1370"/>
        <v>0</v>
      </c>
      <c r="DU122" s="312">
        <f t="shared" si="1370"/>
        <v>0</v>
      </c>
      <c r="DV122" s="312">
        <f t="shared" si="1370"/>
        <v>0</v>
      </c>
      <c r="DW122" s="312">
        <f t="shared" si="1370"/>
        <v>0</v>
      </c>
      <c r="DX122" s="312">
        <f t="shared" si="1370"/>
        <v>0</v>
      </c>
      <c r="DY122" s="312">
        <f t="shared" si="1370"/>
        <v>0</v>
      </c>
      <c r="DZ122" s="312">
        <f t="shared" si="1370"/>
        <v>0</v>
      </c>
      <c r="EA122" s="312">
        <f t="shared" si="1370"/>
        <v>0</v>
      </c>
      <c r="EB122" s="312">
        <f t="shared" si="1370"/>
        <v>0</v>
      </c>
    </row>
    <row r="123" spans="2:132" outlineLevel="1" x14ac:dyDescent="0.25">
      <c r="C123" s="327" t="s">
        <v>599</v>
      </c>
      <c r="D123" s="38"/>
      <c r="E123" s="38"/>
      <c r="F123" s="38"/>
      <c r="G123" s="55" t="s">
        <v>220</v>
      </c>
      <c r="H123" s="316">
        <f t="shared" ref="H123" si="1371">SUM(J123:EB123)</f>
        <v>0</v>
      </c>
      <c r="I123" s="38"/>
      <c r="J123" s="314">
        <f>J121*J122</f>
        <v>0</v>
      </c>
      <c r="K123" s="314">
        <f t="shared" ref="K123" si="1372">K121*K122</f>
        <v>0</v>
      </c>
      <c r="L123" s="314">
        <f t="shared" ref="L123" si="1373">L121*L122</f>
        <v>0</v>
      </c>
      <c r="M123" s="314">
        <f t="shared" ref="M123" si="1374">M121*M122</f>
        <v>0</v>
      </c>
      <c r="N123" s="314">
        <f t="shared" ref="N123" si="1375">N121*N122</f>
        <v>0</v>
      </c>
      <c r="O123" s="314">
        <f t="shared" ref="O123" si="1376">O121*O122</f>
        <v>0</v>
      </c>
      <c r="P123" s="314">
        <f t="shared" ref="P123" si="1377">P121*P122</f>
        <v>0</v>
      </c>
      <c r="Q123" s="314">
        <f t="shared" ref="Q123" si="1378">Q121*Q122</f>
        <v>0</v>
      </c>
      <c r="R123" s="314">
        <f t="shared" ref="R123" si="1379">R121*R122</f>
        <v>0</v>
      </c>
      <c r="S123" s="314">
        <f t="shared" ref="S123" si="1380">S121*S122</f>
        <v>0</v>
      </c>
      <c r="T123" s="314">
        <f t="shared" ref="T123" si="1381">T121*T122</f>
        <v>0</v>
      </c>
      <c r="U123" s="314">
        <f t="shared" ref="U123" si="1382">U121*U122</f>
        <v>0</v>
      </c>
      <c r="V123" s="314">
        <f t="shared" ref="V123" si="1383">V121*V122</f>
        <v>0</v>
      </c>
      <c r="W123" s="314">
        <f t="shared" ref="W123" si="1384">W121*W122</f>
        <v>0</v>
      </c>
      <c r="X123" s="314">
        <f t="shared" ref="X123" si="1385">X121*X122</f>
        <v>0</v>
      </c>
      <c r="Y123" s="314">
        <f t="shared" ref="Y123" si="1386">Y121*Y122</f>
        <v>0</v>
      </c>
      <c r="Z123" s="314">
        <f t="shared" ref="Z123" si="1387">Z121*Z122</f>
        <v>0</v>
      </c>
      <c r="AA123" s="314">
        <f t="shared" ref="AA123" si="1388">AA121*AA122</f>
        <v>0</v>
      </c>
      <c r="AB123" s="314">
        <f t="shared" ref="AB123" si="1389">AB121*AB122</f>
        <v>0</v>
      </c>
      <c r="AC123" s="314">
        <f t="shared" ref="AC123" si="1390">AC121*AC122</f>
        <v>0</v>
      </c>
      <c r="AD123" s="314">
        <f t="shared" ref="AD123" si="1391">AD121*AD122</f>
        <v>0</v>
      </c>
      <c r="AE123" s="314">
        <f t="shared" ref="AE123" si="1392">AE121*AE122</f>
        <v>0</v>
      </c>
      <c r="AF123" s="314">
        <f t="shared" ref="AF123" si="1393">AF121*AF122</f>
        <v>0</v>
      </c>
      <c r="AG123" s="314">
        <f t="shared" ref="AG123" si="1394">AG121*AG122</f>
        <v>0</v>
      </c>
      <c r="AH123" s="314">
        <f t="shared" ref="AH123" si="1395">AH121*AH122</f>
        <v>0</v>
      </c>
      <c r="AI123" s="314">
        <f t="shared" ref="AI123" si="1396">AI121*AI122</f>
        <v>0</v>
      </c>
      <c r="AJ123" s="314">
        <f t="shared" ref="AJ123" si="1397">AJ121*AJ122</f>
        <v>0</v>
      </c>
      <c r="AK123" s="314">
        <f t="shared" ref="AK123" si="1398">AK121*AK122</f>
        <v>0</v>
      </c>
      <c r="AL123" s="314">
        <f t="shared" ref="AL123" si="1399">AL121*AL122</f>
        <v>0</v>
      </c>
      <c r="AM123" s="314">
        <f t="shared" ref="AM123" si="1400">AM121*AM122</f>
        <v>0</v>
      </c>
      <c r="AN123" s="314">
        <f t="shared" ref="AN123" si="1401">AN121*AN122</f>
        <v>0</v>
      </c>
      <c r="AO123" s="314">
        <f t="shared" ref="AO123" si="1402">AO121*AO122</f>
        <v>0</v>
      </c>
      <c r="AP123" s="314">
        <f t="shared" ref="AP123" si="1403">AP121*AP122</f>
        <v>0</v>
      </c>
      <c r="AQ123" s="314">
        <f t="shared" ref="AQ123" si="1404">AQ121*AQ122</f>
        <v>0</v>
      </c>
      <c r="AR123" s="314">
        <f t="shared" ref="AR123" si="1405">AR121*AR122</f>
        <v>0</v>
      </c>
      <c r="AS123" s="314">
        <f t="shared" ref="AS123" si="1406">AS121*AS122</f>
        <v>0</v>
      </c>
      <c r="AT123" s="314">
        <f t="shared" ref="AT123" si="1407">AT121*AT122</f>
        <v>0</v>
      </c>
      <c r="AU123" s="314">
        <f t="shared" ref="AU123" si="1408">AU121*AU122</f>
        <v>0</v>
      </c>
      <c r="AV123" s="314">
        <f t="shared" ref="AV123" si="1409">AV121*AV122</f>
        <v>0</v>
      </c>
      <c r="AW123" s="314">
        <f t="shared" ref="AW123" si="1410">AW121*AW122</f>
        <v>0</v>
      </c>
      <c r="AX123" s="314">
        <f t="shared" ref="AX123" si="1411">AX121*AX122</f>
        <v>0</v>
      </c>
      <c r="AY123" s="314">
        <f t="shared" ref="AY123" si="1412">AY121*AY122</f>
        <v>0</v>
      </c>
      <c r="AZ123" s="314">
        <f t="shared" ref="AZ123" si="1413">AZ121*AZ122</f>
        <v>0</v>
      </c>
      <c r="BA123" s="314">
        <f t="shared" ref="BA123" si="1414">BA121*BA122</f>
        <v>0</v>
      </c>
      <c r="BB123" s="314">
        <f t="shared" ref="BB123" si="1415">BB121*BB122</f>
        <v>0</v>
      </c>
      <c r="BC123" s="314">
        <f t="shared" ref="BC123" si="1416">BC121*BC122</f>
        <v>0</v>
      </c>
      <c r="BD123" s="314">
        <f t="shared" ref="BD123" si="1417">BD121*BD122</f>
        <v>0</v>
      </c>
      <c r="BE123" s="314">
        <f t="shared" ref="BE123" si="1418">BE121*BE122</f>
        <v>0</v>
      </c>
      <c r="BF123" s="314">
        <f t="shared" ref="BF123" si="1419">BF121*BF122</f>
        <v>0</v>
      </c>
      <c r="BG123" s="314">
        <f t="shared" ref="BG123" si="1420">BG121*BG122</f>
        <v>0</v>
      </c>
      <c r="BH123" s="314">
        <f t="shared" ref="BH123" si="1421">BH121*BH122</f>
        <v>0</v>
      </c>
      <c r="BI123" s="314">
        <f t="shared" ref="BI123" si="1422">BI121*BI122</f>
        <v>0</v>
      </c>
      <c r="BJ123" s="314">
        <f t="shared" ref="BJ123" si="1423">BJ121*BJ122</f>
        <v>0</v>
      </c>
      <c r="BK123" s="314">
        <f t="shared" ref="BK123" si="1424">BK121*BK122</f>
        <v>0</v>
      </c>
      <c r="BL123" s="314">
        <f t="shared" ref="BL123" si="1425">BL121*BL122</f>
        <v>0</v>
      </c>
      <c r="BM123" s="314">
        <f t="shared" ref="BM123" si="1426">BM121*BM122</f>
        <v>0</v>
      </c>
      <c r="BN123" s="314">
        <f t="shared" ref="BN123" si="1427">BN121*BN122</f>
        <v>0</v>
      </c>
      <c r="BO123" s="314">
        <f t="shared" ref="BO123" si="1428">BO121*BO122</f>
        <v>0</v>
      </c>
      <c r="BP123" s="314">
        <f t="shared" ref="BP123" si="1429">BP121*BP122</f>
        <v>0</v>
      </c>
      <c r="BQ123" s="314">
        <f t="shared" ref="BQ123" si="1430">BQ121*BQ122</f>
        <v>0</v>
      </c>
      <c r="BR123" s="314">
        <f t="shared" ref="BR123" si="1431">BR121*BR122</f>
        <v>0</v>
      </c>
      <c r="BS123" s="314">
        <f t="shared" ref="BS123" si="1432">BS121*BS122</f>
        <v>0</v>
      </c>
      <c r="BT123" s="314">
        <f t="shared" ref="BT123" si="1433">BT121*BT122</f>
        <v>0</v>
      </c>
      <c r="BU123" s="314">
        <f t="shared" ref="BU123" si="1434">BU121*BU122</f>
        <v>0</v>
      </c>
      <c r="BV123" s="314">
        <f t="shared" ref="BV123" si="1435">BV121*BV122</f>
        <v>0</v>
      </c>
      <c r="BW123" s="314">
        <f t="shared" ref="BW123" si="1436">BW121*BW122</f>
        <v>0</v>
      </c>
      <c r="BX123" s="314">
        <f t="shared" ref="BX123" si="1437">BX121*BX122</f>
        <v>0</v>
      </c>
      <c r="BY123" s="314">
        <f t="shared" ref="BY123" si="1438">BY121*BY122</f>
        <v>0</v>
      </c>
      <c r="BZ123" s="314">
        <f t="shared" ref="BZ123" si="1439">BZ121*BZ122</f>
        <v>0</v>
      </c>
      <c r="CA123" s="314">
        <f t="shared" ref="CA123" si="1440">CA121*CA122</f>
        <v>0</v>
      </c>
      <c r="CB123" s="314">
        <f t="shared" ref="CB123" si="1441">CB121*CB122</f>
        <v>0</v>
      </c>
      <c r="CC123" s="314">
        <f t="shared" ref="CC123" si="1442">CC121*CC122</f>
        <v>0</v>
      </c>
      <c r="CD123" s="314">
        <f t="shared" ref="CD123" si="1443">CD121*CD122</f>
        <v>0</v>
      </c>
      <c r="CE123" s="314">
        <f t="shared" ref="CE123" si="1444">CE121*CE122</f>
        <v>0</v>
      </c>
      <c r="CF123" s="314">
        <f t="shared" ref="CF123" si="1445">CF121*CF122</f>
        <v>0</v>
      </c>
      <c r="CG123" s="314">
        <f t="shared" ref="CG123" si="1446">CG121*CG122</f>
        <v>0</v>
      </c>
      <c r="CH123" s="314">
        <f t="shared" ref="CH123" si="1447">CH121*CH122</f>
        <v>0</v>
      </c>
      <c r="CI123" s="314">
        <f t="shared" ref="CI123" si="1448">CI121*CI122</f>
        <v>0</v>
      </c>
      <c r="CJ123" s="314">
        <f t="shared" ref="CJ123" si="1449">CJ121*CJ122</f>
        <v>0</v>
      </c>
      <c r="CK123" s="314">
        <f t="shared" ref="CK123" si="1450">CK121*CK122</f>
        <v>0</v>
      </c>
      <c r="CL123" s="314">
        <f t="shared" ref="CL123" si="1451">CL121*CL122</f>
        <v>0</v>
      </c>
      <c r="CM123" s="314">
        <f t="shared" ref="CM123" si="1452">CM121*CM122</f>
        <v>0</v>
      </c>
      <c r="CN123" s="314">
        <f t="shared" ref="CN123" si="1453">CN121*CN122</f>
        <v>0</v>
      </c>
      <c r="CO123" s="314">
        <f t="shared" ref="CO123" si="1454">CO121*CO122</f>
        <v>0</v>
      </c>
      <c r="CP123" s="314">
        <f t="shared" ref="CP123" si="1455">CP121*CP122</f>
        <v>0</v>
      </c>
      <c r="CQ123" s="314">
        <f t="shared" ref="CQ123" si="1456">CQ121*CQ122</f>
        <v>0</v>
      </c>
      <c r="CR123" s="314">
        <f t="shared" ref="CR123" si="1457">CR121*CR122</f>
        <v>0</v>
      </c>
      <c r="CS123" s="314">
        <f t="shared" ref="CS123" si="1458">CS121*CS122</f>
        <v>0</v>
      </c>
      <c r="CT123" s="314">
        <f t="shared" ref="CT123" si="1459">CT121*CT122</f>
        <v>0</v>
      </c>
      <c r="CU123" s="314">
        <f t="shared" ref="CU123" si="1460">CU121*CU122</f>
        <v>0</v>
      </c>
      <c r="CV123" s="314">
        <f t="shared" ref="CV123" si="1461">CV121*CV122</f>
        <v>0</v>
      </c>
      <c r="CW123" s="314">
        <f t="shared" ref="CW123" si="1462">CW121*CW122</f>
        <v>0</v>
      </c>
      <c r="CX123" s="314">
        <f t="shared" ref="CX123" si="1463">CX121*CX122</f>
        <v>0</v>
      </c>
      <c r="CY123" s="314">
        <f t="shared" ref="CY123" si="1464">CY121*CY122</f>
        <v>0</v>
      </c>
      <c r="CZ123" s="314">
        <f t="shared" ref="CZ123" si="1465">CZ121*CZ122</f>
        <v>0</v>
      </c>
      <c r="DA123" s="314">
        <f t="shared" ref="DA123" si="1466">DA121*DA122</f>
        <v>0</v>
      </c>
      <c r="DB123" s="314">
        <f t="shared" ref="DB123" si="1467">DB121*DB122</f>
        <v>0</v>
      </c>
      <c r="DC123" s="314">
        <f t="shared" ref="DC123" si="1468">DC121*DC122</f>
        <v>0</v>
      </c>
      <c r="DD123" s="314">
        <f t="shared" ref="DD123" si="1469">DD121*DD122</f>
        <v>0</v>
      </c>
      <c r="DE123" s="314">
        <f t="shared" ref="DE123" si="1470">DE121*DE122</f>
        <v>0</v>
      </c>
      <c r="DF123" s="314">
        <f t="shared" ref="DF123" si="1471">DF121*DF122</f>
        <v>0</v>
      </c>
      <c r="DG123" s="314">
        <f t="shared" ref="DG123" si="1472">DG121*DG122</f>
        <v>0</v>
      </c>
      <c r="DH123" s="314">
        <f t="shared" ref="DH123" si="1473">DH121*DH122</f>
        <v>0</v>
      </c>
      <c r="DI123" s="314">
        <f t="shared" ref="DI123" si="1474">DI121*DI122</f>
        <v>0</v>
      </c>
      <c r="DJ123" s="314">
        <f t="shared" ref="DJ123" si="1475">DJ121*DJ122</f>
        <v>0</v>
      </c>
      <c r="DK123" s="314">
        <f t="shared" ref="DK123" si="1476">DK121*DK122</f>
        <v>0</v>
      </c>
      <c r="DL123" s="314">
        <f t="shared" ref="DL123" si="1477">DL121*DL122</f>
        <v>0</v>
      </c>
      <c r="DM123" s="314">
        <f t="shared" ref="DM123" si="1478">DM121*DM122</f>
        <v>0</v>
      </c>
      <c r="DN123" s="314">
        <f t="shared" ref="DN123" si="1479">DN121*DN122</f>
        <v>0</v>
      </c>
      <c r="DO123" s="314">
        <f t="shared" ref="DO123" si="1480">DO121*DO122</f>
        <v>0</v>
      </c>
      <c r="DP123" s="314">
        <f t="shared" ref="DP123" si="1481">DP121*DP122</f>
        <v>0</v>
      </c>
      <c r="DQ123" s="314">
        <f t="shared" ref="DQ123" si="1482">DQ121*DQ122</f>
        <v>0</v>
      </c>
      <c r="DR123" s="314">
        <f t="shared" ref="DR123" si="1483">DR121*DR122</f>
        <v>0</v>
      </c>
      <c r="DS123" s="314">
        <f t="shared" ref="DS123" si="1484">DS121*DS122</f>
        <v>0</v>
      </c>
      <c r="DT123" s="314">
        <f t="shared" ref="DT123" si="1485">DT121*DT122</f>
        <v>0</v>
      </c>
      <c r="DU123" s="314">
        <f t="shared" ref="DU123" si="1486">DU121*DU122</f>
        <v>0</v>
      </c>
      <c r="DV123" s="314">
        <f t="shared" ref="DV123" si="1487">DV121*DV122</f>
        <v>0</v>
      </c>
      <c r="DW123" s="314">
        <f t="shared" ref="DW123" si="1488">DW121*DW122</f>
        <v>0</v>
      </c>
      <c r="DX123" s="314">
        <f t="shared" ref="DX123" si="1489">DX121*DX122</f>
        <v>0</v>
      </c>
      <c r="DY123" s="314">
        <f t="shared" ref="DY123" si="1490">DY121*DY122</f>
        <v>0</v>
      </c>
      <c r="DZ123" s="314">
        <f t="shared" ref="DZ123" si="1491">DZ121*DZ122</f>
        <v>0</v>
      </c>
      <c r="EA123" s="314">
        <f t="shared" ref="EA123" si="1492">EA121*EA122</f>
        <v>0</v>
      </c>
      <c r="EB123" s="314">
        <f t="shared" ref="EB123" si="1493">EB121*EB122</f>
        <v>0</v>
      </c>
    </row>
    <row r="124" spans="2:132" outlineLevel="1" x14ac:dyDescent="0.25">
      <c r="C124" s="324" t="s">
        <v>417</v>
      </c>
      <c r="D124" s="34"/>
      <c r="E124" s="34"/>
      <c r="F124" s="34"/>
      <c r="G124" s="67" t="s">
        <v>215</v>
      </c>
      <c r="H124" s="34"/>
      <c r="I124" s="34"/>
      <c r="J124" s="126">
        <f>J$13</f>
        <v>1</v>
      </c>
      <c r="K124" s="126">
        <f t="shared" ref="K124:BV124" si="1494">K$13</f>
        <v>1.0026792493128671</v>
      </c>
      <c r="L124" s="126">
        <f t="shared" si="1494"/>
        <v>1.0056539350998608</v>
      </c>
      <c r="M124" s="126">
        <f t="shared" si="1494"/>
        <v>1.0085410656939733</v>
      </c>
      <c r="N124" s="126">
        <f t="shared" si="1494"/>
        <v>1.0114364849476103</v>
      </c>
      <c r="O124" s="126">
        <f t="shared" si="1494"/>
        <v>1.0143402166566737</v>
      </c>
      <c r="P124" s="126">
        <f t="shared" si="1494"/>
        <v>1.0172522846853813</v>
      </c>
      <c r="Q124" s="126">
        <f t="shared" si="1494"/>
        <v>1.0201727129664624</v>
      </c>
      <c r="R124" s="126">
        <f t="shared" si="1494"/>
        <v>1.0231015255013547</v>
      </c>
      <c r="S124" s="126">
        <f t="shared" si="1494"/>
        <v>1.0260387463604019</v>
      </c>
      <c r="T124" s="126">
        <f t="shared" si="1494"/>
        <v>1.028984399683051</v>
      </c>
      <c r="U124" s="126">
        <f t="shared" si="1494"/>
        <v>1.0319385096780509</v>
      </c>
      <c r="V124" s="126">
        <f t="shared" si="1494"/>
        <v>1.0349011006236515</v>
      </c>
      <c r="W124" s="126">
        <f t="shared" si="1494"/>
        <v>1.0377730230388176</v>
      </c>
      <c r="X124" s="126">
        <f t="shared" si="1494"/>
        <v>1.0408518228283561</v>
      </c>
      <c r="Y124" s="126">
        <f t="shared" si="1494"/>
        <v>1.0438400029932626</v>
      </c>
      <c r="Z124" s="126">
        <f t="shared" si="1494"/>
        <v>1.046836761920777</v>
      </c>
      <c r="AA124" s="126">
        <f t="shared" si="1494"/>
        <v>1.0498421242396576</v>
      </c>
      <c r="AB124" s="126">
        <f t="shared" si="1494"/>
        <v>1.05285611464937</v>
      </c>
      <c r="AC124" s="126">
        <f t="shared" si="1494"/>
        <v>1.0558787579202888</v>
      </c>
      <c r="AD124" s="126">
        <f t="shared" si="1494"/>
        <v>1.0589100788939025</v>
      </c>
      <c r="AE124" s="126">
        <f t="shared" si="1494"/>
        <v>1.0619501024830165</v>
      </c>
      <c r="AF124" s="126">
        <f t="shared" si="1494"/>
        <v>1.0649988536719583</v>
      </c>
      <c r="AG124" s="126">
        <f t="shared" si="1494"/>
        <v>1.0680563575167832</v>
      </c>
      <c r="AH124" s="126">
        <f t="shared" si="1494"/>
        <v>1.0711226391454798</v>
      </c>
      <c r="AI124" s="126">
        <f t="shared" si="1494"/>
        <v>1.0739924437404067</v>
      </c>
      <c r="AJ124" s="126">
        <f t="shared" si="1494"/>
        <v>1.0771786970311998</v>
      </c>
      <c r="AK124" s="126">
        <f t="shared" si="1494"/>
        <v>1.0802711679727233</v>
      </c>
      <c r="AL124" s="126">
        <f t="shared" si="1494"/>
        <v>1.0833725170851116</v>
      </c>
      <c r="AM124" s="126">
        <f t="shared" si="1494"/>
        <v>1.0864827698566941</v>
      </c>
      <c r="AN124" s="126">
        <f t="shared" si="1494"/>
        <v>1.0896019518489746</v>
      </c>
      <c r="AO124" s="126">
        <f t="shared" si="1494"/>
        <v>1.0927300886968412</v>
      </c>
      <c r="AP124" s="126">
        <f t="shared" si="1494"/>
        <v>1.0958672061087775</v>
      </c>
      <c r="AQ124" s="126">
        <f t="shared" si="1494"/>
        <v>1.0990133298670732</v>
      </c>
      <c r="AR124" s="126">
        <f t="shared" si="1494"/>
        <v>1.1021684858280367</v>
      </c>
      <c r="AS124" s="126">
        <f t="shared" si="1494"/>
        <v>1.1053326999222071</v>
      </c>
      <c r="AT124" s="126">
        <f t="shared" si="1494"/>
        <v>1.1085059981545673</v>
      </c>
      <c r="AU124" s="126">
        <f t="shared" si="1494"/>
        <v>1.111475962088432</v>
      </c>
      <c r="AV124" s="126">
        <f t="shared" si="1494"/>
        <v>1.1147734191259395</v>
      </c>
      <c r="AW124" s="126">
        <f t="shared" si="1494"/>
        <v>1.1179738207069689</v>
      </c>
      <c r="AX124" s="126">
        <f t="shared" si="1494"/>
        <v>1.1211834103167977</v>
      </c>
      <c r="AY124" s="126">
        <f t="shared" si="1494"/>
        <v>1.1244022143333261</v>
      </c>
      <c r="AZ124" s="126">
        <f t="shared" si="1494"/>
        <v>1.1276302592101826</v>
      </c>
      <c r="BA124" s="126">
        <f t="shared" si="1494"/>
        <v>1.1308675714769412</v>
      </c>
      <c r="BB124" s="126">
        <f t="shared" si="1494"/>
        <v>1.1341141777393395</v>
      </c>
      <c r="BC124" s="126">
        <f t="shared" si="1494"/>
        <v>1.1373701046794982</v>
      </c>
      <c r="BD124" s="126">
        <f t="shared" si="1494"/>
        <v>1.1406353790561385</v>
      </c>
      <c r="BE124" s="126">
        <f t="shared" si="1494"/>
        <v>1.1439100277048042</v>
      </c>
      <c r="BF124" s="126">
        <f t="shared" si="1494"/>
        <v>1.1471940775380809</v>
      </c>
      <c r="BG124" s="126">
        <f t="shared" si="1494"/>
        <v>1.15026769648205</v>
      </c>
      <c r="BH124" s="126">
        <f t="shared" si="1494"/>
        <v>1.1536802383994258</v>
      </c>
      <c r="BI124" s="126">
        <f t="shared" si="1494"/>
        <v>1.1569923375180708</v>
      </c>
      <c r="BJ124" s="126">
        <f t="shared" si="1494"/>
        <v>1.1603139453378331</v>
      </c>
      <c r="BK124" s="126">
        <f t="shared" si="1494"/>
        <v>1.1636450891572303</v>
      </c>
      <c r="BL124" s="126">
        <f t="shared" si="1494"/>
        <v>1.1669857963531516</v>
      </c>
      <c r="BM124" s="126">
        <f t="shared" si="1494"/>
        <v>1.1703360943810825</v>
      </c>
      <c r="BN124" s="126">
        <f t="shared" si="1494"/>
        <v>1.1736960107753303</v>
      </c>
      <c r="BO124" s="126">
        <f t="shared" si="1494"/>
        <v>1.1770655731492505</v>
      </c>
      <c r="BP124" s="126">
        <f t="shared" si="1494"/>
        <v>1.180444809195474</v>
      </c>
      <c r="BQ124" s="126">
        <f t="shared" si="1494"/>
        <v>1.1838337466861339</v>
      </c>
      <c r="BR124" s="126">
        <f t="shared" si="1494"/>
        <v>1.1872324134730949</v>
      </c>
      <c r="BS124" s="126">
        <f t="shared" si="1494"/>
        <v>1.1905270658589224</v>
      </c>
      <c r="BT124" s="126">
        <f t="shared" si="1494"/>
        <v>1.1940590467434065</v>
      </c>
      <c r="BU124" s="126">
        <f t="shared" si="1494"/>
        <v>1.1974870693312041</v>
      </c>
      <c r="BV124" s="126">
        <f t="shared" si="1494"/>
        <v>1.2009249334246579</v>
      </c>
      <c r="BW124" s="126">
        <f t="shared" ref="BW124:EB124" si="1495">BW$13</f>
        <v>1.204372667277734</v>
      </c>
      <c r="BX124" s="126">
        <f t="shared" si="1495"/>
        <v>1.2078302992255125</v>
      </c>
      <c r="BY124" s="126">
        <f t="shared" si="1495"/>
        <v>1.2112978576844211</v>
      </c>
      <c r="BZ124" s="126">
        <f t="shared" si="1495"/>
        <v>1.2147753711524676</v>
      </c>
      <c r="CA124" s="126">
        <f t="shared" si="1495"/>
        <v>1.2182628682094752</v>
      </c>
      <c r="CB124" s="126">
        <f t="shared" si="1495"/>
        <v>1.2217603775173165</v>
      </c>
      <c r="CC124" s="126">
        <f t="shared" si="1495"/>
        <v>1.2252679278201495</v>
      </c>
      <c r="CD124" s="126">
        <f t="shared" si="1495"/>
        <v>1.2287855479446541</v>
      </c>
      <c r="CE124" s="126">
        <f t="shared" si="1495"/>
        <v>1.232077770779646</v>
      </c>
      <c r="CF124" s="126">
        <f t="shared" si="1495"/>
        <v>1.23573302168438</v>
      </c>
      <c r="CG124" s="126">
        <f t="shared" si="1495"/>
        <v>1.2392806860334544</v>
      </c>
      <c r="CH124" s="126">
        <f t="shared" si="1495"/>
        <v>1.2428385353675644</v>
      </c>
      <c r="CI124" s="126">
        <f t="shared" si="1495"/>
        <v>1.2464065989267703</v>
      </c>
      <c r="CJ124" s="126">
        <f t="shared" si="1495"/>
        <v>1.2499849060350778</v>
      </c>
      <c r="CK124" s="126">
        <f t="shared" si="1495"/>
        <v>1.2535734861006791</v>
      </c>
      <c r="CL124" s="126">
        <f t="shared" si="1495"/>
        <v>1.257172368616194</v>
      </c>
      <c r="CM124" s="126">
        <f t="shared" si="1495"/>
        <v>1.2607815831589126</v>
      </c>
      <c r="CN124" s="126">
        <f t="shared" si="1495"/>
        <v>1.2644011593910389</v>
      </c>
      <c r="CO124" s="126">
        <f t="shared" si="1495"/>
        <v>1.2680311270599336</v>
      </c>
      <c r="CP124" s="126">
        <f t="shared" si="1495"/>
        <v>1.2716715159983594</v>
      </c>
      <c r="CQ124" s="126">
        <f t="shared" si="1495"/>
        <v>1.2750786410337906</v>
      </c>
      <c r="CR124" s="126">
        <f t="shared" si="1495"/>
        <v>1.2788614642181557</v>
      </c>
      <c r="CS124" s="126">
        <f t="shared" si="1495"/>
        <v>1.2825329459576562</v>
      </c>
      <c r="CT124" s="126">
        <f t="shared" si="1495"/>
        <v>1.2862149681493797</v>
      </c>
      <c r="CU124" s="126">
        <f t="shared" si="1495"/>
        <v>1.289907561053897</v>
      </c>
      <c r="CV124" s="126">
        <f t="shared" si="1495"/>
        <v>1.293610755018654</v>
      </c>
      <c r="CW124" s="126">
        <f t="shared" si="1495"/>
        <v>1.2973245804782207</v>
      </c>
      <c r="CX124" s="126">
        <f t="shared" si="1495"/>
        <v>1.3010490679545423</v>
      </c>
      <c r="CY124" s="126">
        <f t="shared" si="1495"/>
        <v>1.304784248057189</v>
      </c>
      <c r="CZ124" s="126">
        <f t="shared" si="1495"/>
        <v>1.3085301514836076</v>
      </c>
      <c r="DA124" s="126">
        <f t="shared" si="1495"/>
        <v>1.3122868090193751</v>
      </c>
      <c r="DB124" s="126">
        <f t="shared" si="1495"/>
        <v>1.3160542515384499</v>
      </c>
      <c r="DC124" s="126">
        <f t="shared" si="1495"/>
        <v>1.3195802889875801</v>
      </c>
      <c r="DD124" s="126">
        <f t="shared" si="1495"/>
        <v>1.323495136864544</v>
      </c>
      <c r="DE124" s="126">
        <f t="shared" si="1495"/>
        <v>1.3272947573576725</v>
      </c>
      <c r="DF124" s="126">
        <f t="shared" si="1495"/>
        <v>1.3311052861764079</v>
      </c>
      <c r="DG124" s="126">
        <f t="shared" si="1495"/>
        <v>1.3349267546374479</v>
      </c>
      <c r="DH124" s="126">
        <f t="shared" si="1495"/>
        <v>1.3387591941473977</v>
      </c>
      <c r="DI124" s="126">
        <f t="shared" si="1495"/>
        <v>1.3426026362030277</v>
      </c>
      <c r="DJ124" s="126">
        <f t="shared" si="1495"/>
        <v>1.3464571123915319</v>
      </c>
      <c r="DK124" s="126">
        <f t="shared" si="1495"/>
        <v>1.3503226543907885</v>
      </c>
      <c r="DL124" s="126">
        <f t="shared" si="1495"/>
        <v>1.3541992939696192</v>
      </c>
      <c r="DM124" s="126">
        <f t="shared" si="1495"/>
        <v>1.358087062988051</v>
      </c>
      <c r="DN124" s="126">
        <f t="shared" si="1495"/>
        <v>1.361985993397578</v>
      </c>
      <c r="DO124" s="126">
        <f t="shared" si="1495"/>
        <v>1.3657655991021458</v>
      </c>
      <c r="DP124" s="126">
        <f t="shared" si="1495"/>
        <v>1.3698174666548035</v>
      </c>
      <c r="DQ124" s="126">
        <f t="shared" si="1495"/>
        <v>1.3737500738651915</v>
      </c>
      <c r="DR124" s="126">
        <f t="shared" si="1495"/>
        <v>1.3776939711925826</v>
      </c>
      <c r="DS124" s="126">
        <f t="shared" si="1495"/>
        <v>1.381649191049759</v>
      </c>
      <c r="DT124" s="126">
        <f t="shared" si="1495"/>
        <v>1.385615765942557</v>
      </c>
      <c r="DU124" s="126">
        <f t="shared" si="1495"/>
        <v>1.3895937284701338</v>
      </c>
      <c r="DV124" s="126">
        <f t="shared" si="1495"/>
        <v>1.3935831113252357</v>
      </c>
      <c r="DW124" s="126">
        <f t="shared" si="1495"/>
        <v>1.3975839472944662</v>
      </c>
      <c r="DX124" s="126">
        <f t="shared" si="1495"/>
        <v>1.401596269258556</v>
      </c>
      <c r="DY124" s="126">
        <f t="shared" si="1495"/>
        <v>1.4056201101926329</v>
      </c>
      <c r="DZ124" s="126">
        <f t="shared" si="1495"/>
        <v>1.4096555031664932</v>
      </c>
      <c r="EA124" s="126">
        <f t="shared" si="1495"/>
        <v>1.4134323217047313</v>
      </c>
      <c r="EB124" s="126">
        <f t="shared" si="1495"/>
        <v>1.4176256038945581</v>
      </c>
    </row>
    <row r="125" spans="2:132" outlineLevel="1" x14ac:dyDescent="0.25">
      <c r="C125" s="321" t="s">
        <v>564</v>
      </c>
      <c r="D125" s="38"/>
      <c r="E125" s="38"/>
      <c r="F125" s="38"/>
      <c r="G125" s="52" t="s">
        <v>220</v>
      </c>
      <c r="H125" s="46">
        <f t="shared" ref="H125" si="1496">SUM(J125:EB125)</f>
        <v>0</v>
      </c>
      <c r="I125" s="38"/>
      <c r="J125" s="82">
        <f>J123*J124</f>
        <v>0</v>
      </c>
      <c r="K125" s="82">
        <f t="shared" ref="K125" si="1497">K123*K124</f>
        <v>0</v>
      </c>
      <c r="L125" s="82">
        <f t="shared" ref="L125" si="1498">L123*L124</f>
        <v>0</v>
      </c>
      <c r="M125" s="82">
        <f t="shared" ref="M125" si="1499">M123*M124</f>
        <v>0</v>
      </c>
      <c r="N125" s="82">
        <f t="shared" ref="N125" si="1500">N123*N124</f>
        <v>0</v>
      </c>
      <c r="O125" s="82">
        <f t="shared" ref="O125" si="1501">O123*O124</f>
        <v>0</v>
      </c>
      <c r="P125" s="82">
        <f t="shared" ref="P125" si="1502">P123*P124</f>
        <v>0</v>
      </c>
      <c r="Q125" s="82">
        <f t="shared" ref="Q125" si="1503">Q123*Q124</f>
        <v>0</v>
      </c>
      <c r="R125" s="82">
        <f t="shared" ref="R125" si="1504">R123*R124</f>
        <v>0</v>
      </c>
      <c r="S125" s="82">
        <f t="shared" ref="S125" si="1505">S123*S124</f>
        <v>0</v>
      </c>
      <c r="T125" s="82">
        <f t="shared" ref="T125" si="1506">T123*T124</f>
        <v>0</v>
      </c>
      <c r="U125" s="82">
        <f t="shared" ref="U125" si="1507">U123*U124</f>
        <v>0</v>
      </c>
      <c r="V125" s="82">
        <f t="shared" ref="V125" si="1508">V123*V124</f>
        <v>0</v>
      </c>
      <c r="W125" s="82">
        <f t="shared" ref="W125" si="1509">W123*W124</f>
        <v>0</v>
      </c>
      <c r="X125" s="82">
        <f t="shared" ref="X125" si="1510">X123*X124</f>
        <v>0</v>
      </c>
      <c r="Y125" s="82">
        <f t="shared" ref="Y125" si="1511">Y123*Y124</f>
        <v>0</v>
      </c>
      <c r="Z125" s="82">
        <f t="shared" ref="Z125" si="1512">Z123*Z124</f>
        <v>0</v>
      </c>
      <c r="AA125" s="82">
        <f t="shared" ref="AA125" si="1513">AA123*AA124</f>
        <v>0</v>
      </c>
      <c r="AB125" s="82">
        <f t="shared" ref="AB125" si="1514">AB123*AB124</f>
        <v>0</v>
      </c>
      <c r="AC125" s="82">
        <f t="shared" ref="AC125" si="1515">AC123*AC124</f>
        <v>0</v>
      </c>
      <c r="AD125" s="82">
        <f t="shared" ref="AD125" si="1516">AD123*AD124</f>
        <v>0</v>
      </c>
      <c r="AE125" s="82">
        <f t="shared" ref="AE125" si="1517">AE123*AE124</f>
        <v>0</v>
      </c>
      <c r="AF125" s="82">
        <f t="shared" ref="AF125" si="1518">AF123*AF124</f>
        <v>0</v>
      </c>
      <c r="AG125" s="82">
        <f t="shared" ref="AG125" si="1519">AG123*AG124</f>
        <v>0</v>
      </c>
      <c r="AH125" s="82">
        <f t="shared" ref="AH125" si="1520">AH123*AH124</f>
        <v>0</v>
      </c>
      <c r="AI125" s="82">
        <f t="shared" ref="AI125" si="1521">AI123*AI124</f>
        <v>0</v>
      </c>
      <c r="AJ125" s="82">
        <f t="shared" ref="AJ125" si="1522">AJ123*AJ124</f>
        <v>0</v>
      </c>
      <c r="AK125" s="82">
        <f t="shared" ref="AK125" si="1523">AK123*AK124</f>
        <v>0</v>
      </c>
      <c r="AL125" s="82">
        <f t="shared" ref="AL125" si="1524">AL123*AL124</f>
        <v>0</v>
      </c>
      <c r="AM125" s="82">
        <f t="shared" ref="AM125" si="1525">AM123*AM124</f>
        <v>0</v>
      </c>
      <c r="AN125" s="82">
        <f t="shared" ref="AN125" si="1526">AN123*AN124</f>
        <v>0</v>
      </c>
      <c r="AO125" s="82">
        <f t="shared" ref="AO125" si="1527">AO123*AO124</f>
        <v>0</v>
      </c>
      <c r="AP125" s="82">
        <f t="shared" ref="AP125" si="1528">AP123*AP124</f>
        <v>0</v>
      </c>
      <c r="AQ125" s="82">
        <f t="shared" ref="AQ125" si="1529">AQ123*AQ124</f>
        <v>0</v>
      </c>
      <c r="AR125" s="82">
        <f t="shared" ref="AR125" si="1530">AR123*AR124</f>
        <v>0</v>
      </c>
      <c r="AS125" s="82">
        <f t="shared" ref="AS125" si="1531">AS123*AS124</f>
        <v>0</v>
      </c>
      <c r="AT125" s="82">
        <f t="shared" ref="AT125" si="1532">AT123*AT124</f>
        <v>0</v>
      </c>
      <c r="AU125" s="82">
        <f t="shared" ref="AU125" si="1533">AU123*AU124</f>
        <v>0</v>
      </c>
      <c r="AV125" s="82">
        <f t="shared" ref="AV125" si="1534">AV123*AV124</f>
        <v>0</v>
      </c>
      <c r="AW125" s="82">
        <f t="shared" ref="AW125" si="1535">AW123*AW124</f>
        <v>0</v>
      </c>
      <c r="AX125" s="82">
        <f t="shared" ref="AX125" si="1536">AX123*AX124</f>
        <v>0</v>
      </c>
      <c r="AY125" s="82">
        <f t="shared" ref="AY125" si="1537">AY123*AY124</f>
        <v>0</v>
      </c>
      <c r="AZ125" s="82">
        <f t="shared" ref="AZ125" si="1538">AZ123*AZ124</f>
        <v>0</v>
      </c>
      <c r="BA125" s="82">
        <f t="shared" ref="BA125" si="1539">BA123*BA124</f>
        <v>0</v>
      </c>
      <c r="BB125" s="82">
        <f t="shared" ref="BB125" si="1540">BB123*BB124</f>
        <v>0</v>
      </c>
      <c r="BC125" s="82">
        <f t="shared" ref="BC125" si="1541">BC123*BC124</f>
        <v>0</v>
      </c>
      <c r="BD125" s="82">
        <f t="shared" ref="BD125" si="1542">BD123*BD124</f>
        <v>0</v>
      </c>
      <c r="BE125" s="82">
        <f t="shared" ref="BE125" si="1543">BE123*BE124</f>
        <v>0</v>
      </c>
      <c r="BF125" s="82">
        <f t="shared" ref="BF125" si="1544">BF123*BF124</f>
        <v>0</v>
      </c>
      <c r="BG125" s="82">
        <f t="shared" ref="BG125" si="1545">BG123*BG124</f>
        <v>0</v>
      </c>
      <c r="BH125" s="82">
        <f t="shared" ref="BH125" si="1546">BH123*BH124</f>
        <v>0</v>
      </c>
      <c r="BI125" s="82">
        <f t="shared" ref="BI125" si="1547">BI123*BI124</f>
        <v>0</v>
      </c>
      <c r="BJ125" s="82">
        <f t="shared" ref="BJ125" si="1548">BJ123*BJ124</f>
        <v>0</v>
      </c>
      <c r="BK125" s="82">
        <f t="shared" ref="BK125" si="1549">BK123*BK124</f>
        <v>0</v>
      </c>
      <c r="BL125" s="82">
        <f t="shared" ref="BL125" si="1550">BL123*BL124</f>
        <v>0</v>
      </c>
      <c r="BM125" s="82">
        <f t="shared" ref="BM125" si="1551">BM123*BM124</f>
        <v>0</v>
      </c>
      <c r="BN125" s="82">
        <f t="shared" ref="BN125" si="1552">BN123*BN124</f>
        <v>0</v>
      </c>
      <c r="BO125" s="82">
        <f t="shared" ref="BO125" si="1553">BO123*BO124</f>
        <v>0</v>
      </c>
      <c r="BP125" s="82">
        <f t="shared" ref="BP125" si="1554">BP123*BP124</f>
        <v>0</v>
      </c>
      <c r="BQ125" s="82">
        <f t="shared" ref="BQ125" si="1555">BQ123*BQ124</f>
        <v>0</v>
      </c>
      <c r="BR125" s="82">
        <f t="shared" ref="BR125" si="1556">BR123*BR124</f>
        <v>0</v>
      </c>
      <c r="BS125" s="82">
        <f t="shared" ref="BS125" si="1557">BS123*BS124</f>
        <v>0</v>
      </c>
      <c r="BT125" s="82">
        <f t="shared" ref="BT125" si="1558">BT123*BT124</f>
        <v>0</v>
      </c>
      <c r="BU125" s="82">
        <f t="shared" ref="BU125" si="1559">BU123*BU124</f>
        <v>0</v>
      </c>
      <c r="BV125" s="82">
        <f t="shared" ref="BV125" si="1560">BV123*BV124</f>
        <v>0</v>
      </c>
      <c r="BW125" s="82">
        <f t="shared" ref="BW125" si="1561">BW123*BW124</f>
        <v>0</v>
      </c>
      <c r="BX125" s="82">
        <f t="shared" ref="BX125" si="1562">BX123*BX124</f>
        <v>0</v>
      </c>
      <c r="BY125" s="82">
        <f t="shared" ref="BY125" si="1563">BY123*BY124</f>
        <v>0</v>
      </c>
      <c r="BZ125" s="82">
        <f t="shared" ref="BZ125" si="1564">BZ123*BZ124</f>
        <v>0</v>
      </c>
      <c r="CA125" s="82">
        <f t="shared" ref="CA125" si="1565">CA123*CA124</f>
        <v>0</v>
      </c>
      <c r="CB125" s="82">
        <f t="shared" ref="CB125" si="1566">CB123*CB124</f>
        <v>0</v>
      </c>
      <c r="CC125" s="82">
        <f t="shared" ref="CC125" si="1567">CC123*CC124</f>
        <v>0</v>
      </c>
      <c r="CD125" s="82">
        <f t="shared" ref="CD125" si="1568">CD123*CD124</f>
        <v>0</v>
      </c>
      <c r="CE125" s="82">
        <f t="shared" ref="CE125" si="1569">CE123*CE124</f>
        <v>0</v>
      </c>
      <c r="CF125" s="82">
        <f t="shared" ref="CF125" si="1570">CF123*CF124</f>
        <v>0</v>
      </c>
      <c r="CG125" s="82">
        <f t="shared" ref="CG125" si="1571">CG123*CG124</f>
        <v>0</v>
      </c>
      <c r="CH125" s="82">
        <f t="shared" ref="CH125" si="1572">CH123*CH124</f>
        <v>0</v>
      </c>
      <c r="CI125" s="82">
        <f t="shared" ref="CI125" si="1573">CI123*CI124</f>
        <v>0</v>
      </c>
      <c r="CJ125" s="82">
        <f t="shared" ref="CJ125" si="1574">CJ123*CJ124</f>
        <v>0</v>
      </c>
      <c r="CK125" s="82">
        <f t="shared" ref="CK125" si="1575">CK123*CK124</f>
        <v>0</v>
      </c>
      <c r="CL125" s="82">
        <f t="shared" ref="CL125" si="1576">CL123*CL124</f>
        <v>0</v>
      </c>
      <c r="CM125" s="82">
        <f t="shared" ref="CM125" si="1577">CM123*CM124</f>
        <v>0</v>
      </c>
      <c r="CN125" s="82">
        <f t="shared" ref="CN125" si="1578">CN123*CN124</f>
        <v>0</v>
      </c>
      <c r="CO125" s="82">
        <f t="shared" ref="CO125" si="1579">CO123*CO124</f>
        <v>0</v>
      </c>
      <c r="CP125" s="82">
        <f t="shared" ref="CP125" si="1580">CP123*CP124</f>
        <v>0</v>
      </c>
      <c r="CQ125" s="82">
        <f t="shared" ref="CQ125" si="1581">CQ123*CQ124</f>
        <v>0</v>
      </c>
      <c r="CR125" s="82">
        <f t="shared" ref="CR125" si="1582">CR123*CR124</f>
        <v>0</v>
      </c>
      <c r="CS125" s="82">
        <f t="shared" ref="CS125" si="1583">CS123*CS124</f>
        <v>0</v>
      </c>
      <c r="CT125" s="82">
        <f t="shared" ref="CT125" si="1584">CT123*CT124</f>
        <v>0</v>
      </c>
      <c r="CU125" s="82">
        <f t="shared" ref="CU125" si="1585">CU123*CU124</f>
        <v>0</v>
      </c>
      <c r="CV125" s="82">
        <f t="shared" ref="CV125" si="1586">CV123*CV124</f>
        <v>0</v>
      </c>
      <c r="CW125" s="82">
        <f t="shared" ref="CW125" si="1587">CW123*CW124</f>
        <v>0</v>
      </c>
      <c r="CX125" s="82">
        <f t="shared" ref="CX125" si="1588">CX123*CX124</f>
        <v>0</v>
      </c>
      <c r="CY125" s="82">
        <f t="shared" ref="CY125" si="1589">CY123*CY124</f>
        <v>0</v>
      </c>
      <c r="CZ125" s="82">
        <f t="shared" ref="CZ125" si="1590">CZ123*CZ124</f>
        <v>0</v>
      </c>
      <c r="DA125" s="82">
        <f t="shared" ref="DA125" si="1591">DA123*DA124</f>
        <v>0</v>
      </c>
      <c r="DB125" s="82">
        <f t="shared" ref="DB125" si="1592">DB123*DB124</f>
        <v>0</v>
      </c>
      <c r="DC125" s="82">
        <f t="shared" ref="DC125" si="1593">DC123*DC124</f>
        <v>0</v>
      </c>
      <c r="DD125" s="82">
        <f t="shared" ref="DD125" si="1594">DD123*DD124</f>
        <v>0</v>
      </c>
      <c r="DE125" s="82">
        <f t="shared" ref="DE125" si="1595">DE123*DE124</f>
        <v>0</v>
      </c>
      <c r="DF125" s="82">
        <f t="shared" ref="DF125" si="1596">DF123*DF124</f>
        <v>0</v>
      </c>
      <c r="DG125" s="82">
        <f t="shared" ref="DG125" si="1597">DG123*DG124</f>
        <v>0</v>
      </c>
      <c r="DH125" s="82">
        <f t="shared" ref="DH125" si="1598">DH123*DH124</f>
        <v>0</v>
      </c>
      <c r="DI125" s="82">
        <f t="shared" ref="DI125" si="1599">DI123*DI124</f>
        <v>0</v>
      </c>
      <c r="DJ125" s="82">
        <f t="shared" ref="DJ125" si="1600">DJ123*DJ124</f>
        <v>0</v>
      </c>
      <c r="DK125" s="82">
        <f t="shared" ref="DK125" si="1601">DK123*DK124</f>
        <v>0</v>
      </c>
      <c r="DL125" s="82">
        <f t="shared" ref="DL125" si="1602">DL123*DL124</f>
        <v>0</v>
      </c>
      <c r="DM125" s="82">
        <f t="shared" ref="DM125" si="1603">DM123*DM124</f>
        <v>0</v>
      </c>
      <c r="DN125" s="82">
        <f t="shared" ref="DN125" si="1604">DN123*DN124</f>
        <v>0</v>
      </c>
      <c r="DO125" s="82">
        <f t="shared" ref="DO125" si="1605">DO123*DO124</f>
        <v>0</v>
      </c>
      <c r="DP125" s="82">
        <f t="shared" ref="DP125" si="1606">DP123*DP124</f>
        <v>0</v>
      </c>
      <c r="DQ125" s="82">
        <f t="shared" ref="DQ125" si="1607">DQ123*DQ124</f>
        <v>0</v>
      </c>
      <c r="DR125" s="82">
        <f t="shared" ref="DR125" si="1608">DR123*DR124</f>
        <v>0</v>
      </c>
      <c r="DS125" s="82">
        <f t="shared" ref="DS125" si="1609">DS123*DS124</f>
        <v>0</v>
      </c>
      <c r="DT125" s="82">
        <f t="shared" ref="DT125" si="1610">DT123*DT124</f>
        <v>0</v>
      </c>
      <c r="DU125" s="82">
        <f t="shared" ref="DU125" si="1611">DU123*DU124</f>
        <v>0</v>
      </c>
      <c r="DV125" s="82">
        <f t="shared" ref="DV125" si="1612">DV123*DV124</f>
        <v>0</v>
      </c>
      <c r="DW125" s="82">
        <f t="shared" ref="DW125" si="1613">DW123*DW124</f>
        <v>0</v>
      </c>
      <c r="DX125" s="82">
        <f t="shared" ref="DX125" si="1614">DX123*DX124</f>
        <v>0</v>
      </c>
      <c r="DY125" s="82">
        <f t="shared" ref="DY125" si="1615">DY123*DY124</f>
        <v>0</v>
      </c>
      <c r="DZ125" s="82">
        <f t="shared" ref="DZ125" si="1616">DZ123*DZ124</f>
        <v>0</v>
      </c>
      <c r="EA125" s="82">
        <f t="shared" ref="EA125" si="1617">EA123*EA124</f>
        <v>0</v>
      </c>
      <c r="EB125" s="82">
        <f t="shared" ref="EB125" si="1618">EB123*EB124</f>
        <v>0</v>
      </c>
    </row>
    <row r="126" spans="2:132" ht="14" outlineLevel="1" x14ac:dyDescent="0.3">
      <c r="B126" s="73"/>
      <c r="C126" s="27"/>
      <c r="H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c r="DZ126" s="57"/>
      <c r="EA126" s="57"/>
      <c r="EB126" s="57"/>
    </row>
    <row r="127" spans="2:132" ht="13" outlineLevel="1" x14ac:dyDescent="0.3">
      <c r="C127" s="340" t="s">
        <v>502</v>
      </c>
      <c r="G127" s="52"/>
      <c r="H127" s="29"/>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row>
    <row r="128" spans="2:132" outlineLevel="1" x14ac:dyDescent="0.25">
      <c r="C128" s="317" t="s">
        <v>485</v>
      </c>
      <c r="D128" s="125">
        <f>Assumptions!N16</f>
        <v>0</v>
      </c>
      <c r="E128" s="79">
        <f>Assumptions!N13</f>
        <v>45658</v>
      </c>
      <c r="G128" s="52" t="s">
        <v>215</v>
      </c>
      <c r="H128" s="50">
        <f t="shared" ref="H128" si="1619">SUM(J128:EB128)</f>
        <v>0</v>
      </c>
      <c r="J128" s="129"/>
      <c r="K128" s="155">
        <f>ROUND(($D$128/MiY*(SUM($J$128:J128)&lt;=1)+IF(SUM($J$128:J128)+($D$128/MiY)&gt;1,1-(SUM($J$128:J128)+($D$128/MiY)),0)),5)*(K$7&gt;=$E$128)</f>
        <v>0</v>
      </c>
      <c r="L128" s="155">
        <f>ROUND(($D$128/MiY*(SUM($J$128:K128)&lt;=1)+IF(SUM($J$128:K128)+($D$128/MiY)&gt;1,1-(SUM($J$128:K128)+($D$128/MiY)),0)),5)*(L$7&gt;=$E$128)</f>
        <v>0</v>
      </c>
      <c r="M128" s="155">
        <f>ROUND(($D$128/MiY*(SUM($J$128:L128)&lt;=1)+IF(SUM($J$128:L128)+($D$128/MiY)&gt;1,1-(SUM($J$128:L128)+($D$128/MiY)),0)),5)*(M$7&gt;=$E$128)</f>
        <v>0</v>
      </c>
      <c r="N128" s="155">
        <f>ROUND(($D$128/MiY*(SUM($J$128:M128)&lt;=1)+IF(SUM($J$128:M128)+($D$128/MiY)&gt;1,1-(SUM($J$128:M128)+($D$128/MiY)),0)),5)*(N$7&gt;=$E$128)</f>
        <v>0</v>
      </c>
      <c r="O128" s="155">
        <f>ROUND(($D$128/MiY*(SUM($J$128:N128)&lt;=1)+IF(SUM($J$128:N128)+($D$128/MiY)&gt;1,1-(SUM($J$128:N128)+($D$128/MiY)),0)),5)*(O$7&gt;=$E$128)</f>
        <v>0</v>
      </c>
      <c r="P128" s="155">
        <f>ROUND(($D$128/MiY*(SUM($J$128:O128)&lt;=1)+IF(SUM($J$128:O128)+($D$128/MiY)&gt;1,1-(SUM($J$128:O128)+($D$128/MiY)),0)),5)*(P$7&gt;=$E$128)</f>
        <v>0</v>
      </c>
      <c r="Q128" s="155">
        <f>ROUND(($D$128/MiY*(SUM($J$128:P128)&lt;=1)+IF(SUM($J$128:P128)+($D$128/MiY)&gt;1,1-(SUM($J$128:P128)+($D$128/MiY)),0)),5)*(Q$7&gt;=$E$128)</f>
        <v>0</v>
      </c>
      <c r="R128" s="155">
        <f>ROUND(($D$128/MiY*(SUM($J$128:Q128)&lt;=1)+IF(SUM($J$128:Q128)+($D$128/MiY)&gt;1,1-(SUM($J$128:Q128)+($D$128/MiY)),0)),5)*(R$7&gt;=$E$128)</f>
        <v>0</v>
      </c>
      <c r="S128" s="155">
        <f>ROUND(($D$128/MiY*(SUM($J$128:R128)&lt;=1)+IF(SUM($J$128:R128)+($D$128/MiY)&gt;1,1-(SUM($J$128:R128)+($D$128/MiY)),0)),5)*(S$7&gt;=$E$128)</f>
        <v>0</v>
      </c>
      <c r="T128" s="155">
        <f>ROUND(($D$128/MiY*(SUM($J$128:S128)&lt;=1)+IF(SUM($J$128:S128)+($D$128/MiY)&gt;1,1-(SUM($J$128:S128)+($D$128/MiY)),0)),5)*(T$7&gt;=$E$128)</f>
        <v>0</v>
      </c>
      <c r="U128" s="155">
        <f>ROUND(($D$128/MiY*(SUM($J$128:T128)&lt;=1)+IF(SUM($J$128:T128)+($D$128/MiY)&gt;1,1-(SUM($J$128:T128)+($D$128/MiY)),0)),5)*(U$7&gt;=$E$128)</f>
        <v>0</v>
      </c>
      <c r="V128" s="155">
        <f>ROUND(($D$128/MiY*(SUM($J$128:U128)&lt;=1)+IF(SUM($J$128:U128)+($D$128/MiY)&gt;1,1-(SUM($J$128:U128)+($D$128/MiY)),0)),5)*(V$7&gt;=$E$128)</f>
        <v>0</v>
      </c>
      <c r="W128" s="155">
        <f>ROUND(($D$128/MiY*(SUM($J$128:V128)&lt;=1)+IF(SUM($J$128:V128)+($D$128/MiY)&gt;1,1-(SUM($J$128:V128)+($D$128/MiY)),0)),5)*(W$7&gt;=$E$128)</f>
        <v>0</v>
      </c>
      <c r="X128" s="155">
        <f>ROUND(($D$128/MiY*(SUM($J$128:W128)&lt;=1)+IF(SUM($J$128:W128)+($D$128/MiY)&gt;1,1-(SUM($J$128:W128)+($D$128/MiY)),0)),5)*(X$7&gt;=$E$128)</f>
        <v>0</v>
      </c>
      <c r="Y128" s="155">
        <f>ROUND(($D$128/MiY*(SUM($J$128:X128)&lt;=1)+IF(SUM($J$128:X128)+($D$128/MiY)&gt;1,1-(SUM($J$128:X128)+($D$128/MiY)),0)),5)*(Y$7&gt;=$E$128)</f>
        <v>0</v>
      </c>
      <c r="Z128" s="155">
        <f>ROUND(($D$128/MiY*(SUM($J$128:Y128)&lt;=1)+IF(SUM($J$128:Y128)+($D$128/MiY)&gt;1,1-(SUM($J$128:Y128)+($D$128/MiY)),0)),5)*(Z$7&gt;=$E$128)</f>
        <v>0</v>
      </c>
      <c r="AA128" s="155">
        <f>ROUND(($D$128/MiY*(SUM($J$128:Z128)&lt;=1)+IF(SUM($J$128:Z128)+($D$128/MiY)&gt;1,1-(SUM($J$128:Z128)+($D$128/MiY)),0)),5)*(AA$7&gt;=$E$128)</f>
        <v>0</v>
      </c>
      <c r="AB128" s="155">
        <f>ROUND(($D$128/MiY*(SUM($J$128:AA128)&lt;=1)+IF(SUM($J$128:AA128)+($D$128/MiY)&gt;1,1-(SUM($J$128:AA128)+($D$128/MiY)),0)),5)*(AB$7&gt;=$E$128)</f>
        <v>0</v>
      </c>
      <c r="AC128" s="155">
        <f>ROUND(($D$128/MiY*(SUM($J$128:AB128)&lt;=1)+IF(SUM($J$128:AB128)+($D$128/MiY)&gt;1,1-(SUM($J$128:AB128)+($D$128/MiY)),0)),5)*(AC$7&gt;=$E$128)</f>
        <v>0</v>
      </c>
      <c r="AD128" s="155">
        <f>ROUND(($D$128/MiY*(SUM($J$128:AC128)&lt;=1)+IF(SUM($J$128:AC128)+($D$128/MiY)&gt;1,1-(SUM($J$128:AC128)+($D$128/MiY)),0)),5)*(AD$7&gt;=$E$128)</f>
        <v>0</v>
      </c>
      <c r="AE128" s="155">
        <f>ROUND(($D$128/MiY*(SUM($J$128:AD128)&lt;=1)+IF(SUM($J$128:AD128)+($D$128/MiY)&gt;1,1-(SUM($J$128:AD128)+($D$128/MiY)),0)),5)*(AE$7&gt;=$E$128)</f>
        <v>0</v>
      </c>
      <c r="AF128" s="155">
        <f>ROUND(($D$128/MiY*(SUM($J$128:AE128)&lt;=1)+IF(SUM($J$128:AE128)+($D$128/MiY)&gt;1,1-(SUM($J$128:AE128)+($D$128/MiY)),0)),5)*(AF$7&gt;=$E$128)</f>
        <v>0</v>
      </c>
      <c r="AG128" s="155">
        <f>ROUND(($D$128/MiY*(SUM($J$128:AF128)&lt;=1)+IF(SUM($J$128:AF128)+($D$128/MiY)&gt;1,1-(SUM($J$128:AF128)+($D$128/MiY)),0)),5)*(AG$7&gt;=$E$128)</f>
        <v>0</v>
      </c>
      <c r="AH128" s="155">
        <f>ROUND(($D$128/MiY*(SUM($J$128:AG128)&lt;=1)+IF(SUM($J$128:AG128)+($D$128/MiY)&gt;1,1-(SUM($J$128:AG128)+($D$128/MiY)),0)),5)*(AH$7&gt;=$E$128)</f>
        <v>0</v>
      </c>
      <c r="AI128" s="155">
        <f>ROUND(($D$128/MiY*(SUM($J$128:AH128)&lt;=1)+IF(SUM($J$128:AH128)+($D$128/MiY)&gt;1,1-(SUM($J$128:AH128)+($D$128/MiY)),0)),5)*(AI$7&gt;=$E$128)</f>
        <v>0</v>
      </c>
      <c r="AJ128" s="155">
        <f>ROUND(($D$128/MiY*(SUM($J$128:AI128)&lt;=1)+IF(SUM($J$128:AI128)+($D$128/MiY)&gt;1,1-(SUM($J$128:AI128)+($D$128/MiY)),0)),5)*(AJ$7&gt;=$E$128)</f>
        <v>0</v>
      </c>
      <c r="AK128" s="155">
        <f>ROUND(($D$128/MiY*(SUM($J$128:AJ128)&lt;=1)+IF(SUM($J$128:AJ128)+($D$128/MiY)&gt;1,1-(SUM($J$128:AJ128)+($D$128/MiY)),0)),5)*(AK$7&gt;=$E$128)</f>
        <v>0</v>
      </c>
      <c r="AL128" s="155">
        <f>ROUND(($D$128/MiY*(SUM($J$128:AK128)&lt;=1)+IF(SUM($J$128:AK128)+($D$128/MiY)&gt;1,1-(SUM($J$128:AK128)+($D$128/MiY)),0)),5)*(AL$7&gt;=$E$128)</f>
        <v>0</v>
      </c>
      <c r="AM128" s="155">
        <f>ROUND(($D$128/MiY*(SUM($J$128:AL128)&lt;=1)+IF(SUM($J$128:AL128)+($D$128/MiY)&gt;1,1-(SUM($J$128:AL128)+($D$128/MiY)),0)),5)*(AM$7&gt;=$E$128)</f>
        <v>0</v>
      </c>
      <c r="AN128" s="155">
        <f>ROUND(($D$128/MiY*(SUM($J$128:AM128)&lt;=1)+IF(SUM($J$128:AM128)+($D$128/MiY)&gt;1,1-(SUM($J$128:AM128)+($D$128/MiY)),0)),5)*(AN$7&gt;=$E$128)</f>
        <v>0</v>
      </c>
      <c r="AO128" s="155">
        <f>ROUND(($D$128/MiY*(SUM($J$128:AN128)&lt;=1)+IF(SUM($J$128:AN128)+($D$128/MiY)&gt;1,1-(SUM($J$128:AN128)+($D$128/MiY)),0)),5)*(AO$7&gt;=$E$128)</f>
        <v>0</v>
      </c>
      <c r="AP128" s="155">
        <f>ROUND(($D$128/MiY*(SUM($J$128:AO128)&lt;=1)+IF(SUM($J$128:AO128)+($D$128/MiY)&gt;1,1-(SUM($J$128:AO128)+($D$128/MiY)),0)),5)*(AP$7&gt;=$E$128)</f>
        <v>0</v>
      </c>
      <c r="AQ128" s="155">
        <f>ROUND(($D$128/MiY*(SUM($J$128:AP128)&lt;=1)+IF(SUM($J$128:AP128)+($D$128/MiY)&gt;1,1-(SUM($J$128:AP128)+($D$128/MiY)),0)),5)*(AQ$7&gt;=$E$128)</f>
        <v>0</v>
      </c>
      <c r="AR128" s="155">
        <f>ROUND(($D$128/MiY*(SUM($J$128:AQ128)&lt;=1)+IF(SUM($J$128:AQ128)+($D$128/MiY)&gt;1,1-(SUM($J$128:AQ128)+($D$128/MiY)),0)),5)*(AR$7&gt;=$E$128)</f>
        <v>0</v>
      </c>
      <c r="AS128" s="155">
        <f>ROUND(($D$128/MiY*(SUM($J$128:AR128)&lt;=1)+IF(SUM($J$128:AR128)+($D$128/MiY)&gt;1,1-(SUM($J$128:AR128)+($D$128/MiY)),0)),5)*(AS$7&gt;=$E$128)</f>
        <v>0</v>
      </c>
      <c r="AT128" s="155">
        <f>ROUND(($D$128/MiY*(SUM($J$128:AS128)&lt;=1)+IF(SUM($J$128:AS128)+($D$128/MiY)&gt;1,1-(SUM($J$128:AS128)+($D$128/MiY)),0)),5)*(AT$7&gt;=$E$128)</f>
        <v>0</v>
      </c>
      <c r="AU128" s="155">
        <f>ROUND(($D$128/MiY*(SUM($J$128:AT128)&lt;=1)+IF(SUM($J$128:AT128)+($D$128/MiY)&gt;1,1-(SUM($J$128:AT128)+($D$128/MiY)),0)),5)*(AU$7&gt;=$E$128)</f>
        <v>0</v>
      </c>
      <c r="AV128" s="155">
        <f>ROUND(($D$128/MiY*(SUM($J$128:AU128)&lt;=1)+IF(SUM($J$128:AU128)+($D$128/MiY)&gt;1,1-(SUM($J$128:AU128)+($D$128/MiY)),0)),5)*(AV$7&gt;=$E$128)</f>
        <v>0</v>
      </c>
      <c r="AW128" s="155">
        <f>ROUND(($D$128/MiY*(SUM($J$128:AV128)&lt;=1)+IF(SUM($J$128:AV128)+($D$128/MiY)&gt;1,1-(SUM($J$128:AV128)+($D$128/MiY)),0)),5)*(AW$7&gt;=$E$128)</f>
        <v>0</v>
      </c>
      <c r="AX128" s="155">
        <f>ROUND(($D$128/MiY*(SUM($J$128:AW128)&lt;=1)+IF(SUM($J$128:AW128)+($D$128/MiY)&gt;1,1-(SUM($J$128:AW128)+($D$128/MiY)),0)),5)*(AX$7&gt;=$E$128)</f>
        <v>0</v>
      </c>
      <c r="AY128" s="155">
        <f>ROUND(($D$128/MiY*(SUM($J$128:AX128)&lt;=1)+IF(SUM($J$128:AX128)+($D$128/MiY)&gt;1,1-(SUM($J$128:AX128)+($D$128/MiY)),0)),5)*(AY$7&gt;=$E$128)</f>
        <v>0</v>
      </c>
      <c r="AZ128" s="155">
        <f>ROUND(($D$128/MiY*(SUM($J$128:AY128)&lt;=1)+IF(SUM($J$128:AY128)+($D$128/MiY)&gt;1,1-(SUM($J$128:AY128)+($D$128/MiY)),0)),5)*(AZ$7&gt;=$E$128)</f>
        <v>0</v>
      </c>
      <c r="BA128" s="155">
        <f>ROUND(($D$128/MiY*(SUM($J$128:AZ128)&lt;=1)+IF(SUM($J$128:AZ128)+($D$128/MiY)&gt;1,1-(SUM($J$128:AZ128)+($D$128/MiY)),0)),5)*(BA$7&gt;=$E$128)</f>
        <v>0</v>
      </c>
      <c r="BB128" s="155">
        <f>ROUND(($D$128/MiY*(SUM($J$128:BA128)&lt;=1)+IF(SUM($J$128:BA128)+($D$128/MiY)&gt;1,1-(SUM($J$128:BA128)+($D$128/MiY)),0)),5)*(BB$7&gt;=$E$128)</f>
        <v>0</v>
      </c>
      <c r="BC128" s="155">
        <f>ROUND(($D$128/MiY*(SUM($J$128:BB128)&lt;=1)+IF(SUM($J$128:BB128)+($D$128/MiY)&gt;1,1-(SUM($J$128:BB128)+($D$128/MiY)),0)),5)*(BC$7&gt;=$E$128)</f>
        <v>0</v>
      </c>
      <c r="BD128" s="155">
        <f>ROUND(($D$128/MiY*(SUM($J$128:BC128)&lt;=1)+IF(SUM($J$128:BC128)+($D$128/MiY)&gt;1,1-(SUM($J$128:BC128)+($D$128/MiY)),0)),5)*(BD$7&gt;=$E$128)</f>
        <v>0</v>
      </c>
      <c r="BE128" s="155">
        <f>ROUND(($D$128/MiY*(SUM($J$128:BD128)&lt;=1)+IF(SUM($J$128:BD128)+($D$128/MiY)&gt;1,1-(SUM($J$128:BD128)+($D$128/MiY)),0)),5)*(BE$7&gt;=$E$128)</f>
        <v>0</v>
      </c>
      <c r="BF128" s="155">
        <f>ROUND(($D$128/MiY*(SUM($J$128:BE128)&lt;=1)+IF(SUM($J$128:BE128)+($D$128/MiY)&gt;1,1-(SUM($J$128:BE128)+($D$128/MiY)),0)),5)*(BF$7&gt;=$E$128)</f>
        <v>0</v>
      </c>
      <c r="BG128" s="155">
        <f>ROUND(($D$128/MiY*(SUM($J$128:BF128)&lt;=1)+IF(SUM($J$128:BF128)+($D$128/MiY)&gt;1,1-(SUM($J$128:BF128)+($D$128/MiY)),0)),5)*(BG$7&gt;=$E$128)</f>
        <v>0</v>
      </c>
      <c r="BH128" s="155">
        <f>ROUND(($D$128/MiY*(SUM($J$128:BG128)&lt;=1)+IF(SUM($J$128:BG128)+($D$128/MiY)&gt;1,1-(SUM($J$128:BG128)+($D$128/MiY)),0)),5)*(BH$7&gt;=$E$128)</f>
        <v>0</v>
      </c>
      <c r="BI128" s="155">
        <f>ROUND(($D$128/MiY*(SUM($J$128:BH128)&lt;=1)+IF(SUM($J$128:BH128)+($D$128/MiY)&gt;1,1-(SUM($J$128:BH128)+($D$128/MiY)),0)),5)*(BI$7&gt;=$E$128)</f>
        <v>0</v>
      </c>
      <c r="BJ128" s="155">
        <f>ROUND(($D$128/MiY*(SUM($J$128:BI128)&lt;=1)+IF(SUM($J$128:BI128)+($D$128/MiY)&gt;1,1-(SUM($J$128:BI128)+($D$128/MiY)),0)),5)*(BJ$7&gt;=$E$128)</f>
        <v>0</v>
      </c>
      <c r="BK128" s="155">
        <f>ROUND(($D$128/MiY*(SUM($J$128:BJ128)&lt;=1)+IF(SUM($J$128:BJ128)+($D$128/MiY)&gt;1,1-(SUM($J$128:BJ128)+($D$128/MiY)),0)),5)*(BK$7&gt;=$E$128)</f>
        <v>0</v>
      </c>
      <c r="BL128" s="155">
        <f>ROUND(($D$128/MiY*(SUM($J$128:BK128)&lt;=1)+IF(SUM($J$128:BK128)+($D$128/MiY)&gt;1,1-(SUM($J$128:BK128)+($D$128/MiY)),0)),5)*(BL$7&gt;=$E$128)</f>
        <v>0</v>
      </c>
      <c r="BM128" s="155">
        <f>ROUND(($D$128/MiY*(SUM($J$128:BL128)&lt;=1)+IF(SUM($J$128:BL128)+($D$128/MiY)&gt;1,1-(SUM($J$128:BL128)+($D$128/MiY)),0)),5)*(BM$7&gt;=$E$128)</f>
        <v>0</v>
      </c>
      <c r="BN128" s="155">
        <f>ROUND(($D$128/MiY*(SUM($J$128:BM128)&lt;=1)+IF(SUM($J$128:BM128)+($D$128/MiY)&gt;1,1-(SUM($J$128:BM128)+($D$128/MiY)),0)),5)*(BN$7&gt;=$E$128)</f>
        <v>0</v>
      </c>
      <c r="BO128" s="155">
        <f>ROUND(($D$128/MiY*(SUM($J$128:BN128)&lt;=1)+IF(SUM($J$128:BN128)+($D$128/MiY)&gt;1,1-(SUM($J$128:BN128)+($D$128/MiY)),0)),5)*(BO$7&gt;=$E$128)</f>
        <v>0</v>
      </c>
      <c r="BP128" s="155">
        <f>ROUND(($D$128/MiY*(SUM($J$128:BO128)&lt;=1)+IF(SUM($J$128:BO128)+($D$128/MiY)&gt;1,1-(SUM($J$128:BO128)+($D$128/MiY)),0)),5)*(BP$7&gt;=$E$128)</f>
        <v>0</v>
      </c>
      <c r="BQ128" s="155">
        <f>ROUND(($D$128/MiY*(SUM($J$128:BP128)&lt;=1)+IF(SUM($J$128:BP128)+($D$128/MiY)&gt;1,1-(SUM($J$128:BP128)+($D$128/MiY)),0)),5)*(BQ$7&gt;=$E$128)</f>
        <v>0</v>
      </c>
      <c r="BR128" s="155">
        <f>ROUND(($D$128/MiY*(SUM($J$128:BQ128)&lt;=1)+IF(SUM($J$128:BQ128)+($D$128/MiY)&gt;1,1-(SUM($J$128:BQ128)+($D$128/MiY)),0)),5)*(BR$7&gt;=$E$128)</f>
        <v>0</v>
      </c>
      <c r="BS128" s="155">
        <f>ROUND(($D$128/MiY*(SUM($J$128:BR128)&lt;=1)+IF(SUM($J$128:BR128)+($D$128/MiY)&gt;1,1-(SUM($J$128:BR128)+($D$128/MiY)),0)),5)*(BS$7&gt;=$E$128)</f>
        <v>0</v>
      </c>
      <c r="BT128" s="155">
        <f>ROUND(($D$128/MiY*(SUM($J$128:BS128)&lt;=1)+IF(SUM($J$128:BS128)+($D$128/MiY)&gt;1,1-(SUM($J$128:BS128)+($D$128/MiY)),0)),5)*(BT$7&gt;=$E$128)</f>
        <v>0</v>
      </c>
      <c r="BU128" s="155">
        <f>ROUND(($D$128/MiY*(SUM($J$128:BT128)&lt;=1)+IF(SUM($J$128:BT128)+($D$128/MiY)&gt;1,1-(SUM($J$128:BT128)+($D$128/MiY)),0)),5)*(BU$7&gt;=$E$128)</f>
        <v>0</v>
      </c>
      <c r="BV128" s="155">
        <f>ROUND(($D$128/MiY*(SUM($J$128:BU128)&lt;=1)+IF(SUM($J$128:BU128)+($D$128/MiY)&gt;1,1-(SUM($J$128:BU128)+($D$128/MiY)),0)),5)*(BV$7&gt;=$E$128)</f>
        <v>0</v>
      </c>
      <c r="BW128" s="155">
        <f>ROUND(($D$128/MiY*(SUM($J$128:BV128)&lt;=1)+IF(SUM($J$128:BV128)+($D$128/MiY)&gt;1,1-(SUM($J$128:BV128)+($D$128/MiY)),0)),5)*(BW$7&gt;=$E$128)</f>
        <v>0</v>
      </c>
      <c r="BX128" s="155">
        <f>ROUND(($D$128/MiY*(SUM($J$128:BW128)&lt;=1)+IF(SUM($J$128:BW128)+($D$128/MiY)&gt;1,1-(SUM($J$128:BW128)+($D$128/MiY)),0)),5)*(BX$7&gt;=$E$128)</f>
        <v>0</v>
      </c>
      <c r="BY128" s="155">
        <f>ROUND(($D$128/MiY*(SUM($J$128:BX128)&lt;=1)+IF(SUM($J$128:BX128)+($D$128/MiY)&gt;1,1-(SUM($J$128:BX128)+($D$128/MiY)),0)),5)*(BY$7&gt;=$E$128)</f>
        <v>0</v>
      </c>
      <c r="BZ128" s="155">
        <f>ROUND(($D$128/MiY*(SUM($J$128:BY128)&lt;=1)+IF(SUM($J$128:BY128)+($D$128/MiY)&gt;1,1-(SUM($J$128:BY128)+($D$128/MiY)),0)),5)*(BZ$7&gt;=$E$128)</f>
        <v>0</v>
      </c>
      <c r="CA128" s="155">
        <f>ROUND(($D$128/MiY*(SUM($J$128:BZ128)&lt;=1)+IF(SUM($J$128:BZ128)+($D$128/MiY)&gt;1,1-(SUM($J$128:BZ128)+($D$128/MiY)),0)),5)*(CA$7&gt;=$E$128)</f>
        <v>0</v>
      </c>
      <c r="CB128" s="155">
        <f>ROUND(($D$128/MiY*(SUM($J$128:CA128)&lt;=1)+IF(SUM($J$128:CA128)+($D$128/MiY)&gt;1,1-(SUM($J$128:CA128)+($D$128/MiY)),0)),5)*(CB$7&gt;=$E$128)</f>
        <v>0</v>
      </c>
      <c r="CC128" s="155">
        <f>ROUND(($D$128/MiY*(SUM($J$128:CB128)&lt;=1)+IF(SUM($J$128:CB128)+($D$128/MiY)&gt;1,1-(SUM($J$128:CB128)+($D$128/MiY)),0)),5)*(CC$7&gt;=$E$128)</f>
        <v>0</v>
      </c>
      <c r="CD128" s="155">
        <f>ROUND(($D$128/MiY*(SUM($J$128:CC128)&lt;=1)+IF(SUM($J$128:CC128)+($D$128/MiY)&gt;1,1-(SUM($J$128:CC128)+($D$128/MiY)),0)),5)*(CD$7&gt;=$E$128)</f>
        <v>0</v>
      </c>
      <c r="CE128" s="155">
        <f>ROUND(($D$128/MiY*(SUM($J$128:CD128)&lt;=1)+IF(SUM($J$128:CD128)+($D$128/MiY)&gt;1,1-(SUM($J$128:CD128)+($D$128/MiY)),0)),5)*(CE$7&gt;=$E$128)</f>
        <v>0</v>
      </c>
      <c r="CF128" s="155">
        <f>ROUND(($D$128/MiY*(SUM($J$128:CE128)&lt;=1)+IF(SUM($J$128:CE128)+($D$128/MiY)&gt;1,1-(SUM($J$128:CE128)+($D$128/MiY)),0)),5)*(CF$7&gt;=$E$128)</f>
        <v>0</v>
      </c>
      <c r="CG128" s="155">
        <f>ROUND(($D$128/MiY*(SUM($J$128:CF128)&lt;=1)+IF(SUM($J$128:CF128)+($D$128/MiY)&gt;1,1-(SUM($J$128:CF128)+($D$128/MiY)),0)),5)*(CG$7&gt;=$E$128)</f>
        <v>0</v>
      </c>
      <c r="CH128" s="155">
        <f>ROUND(($D$128/MiY*(SUM($J$128:CG128)&lt;=1)+IF(SUM($J$128:CG128)+($D$128/MiY)&gt;1,1-(SUM($J$128:CG128)+($D$128/MiY)),0)),5)*(CH$7&gt;=$E$128)</f>
        <v>0</v>
      </c>
      <c r="CI128" s="155">
        <f>ROUND(($D$128/MiY*(SUM($J$128:CH128)&lt;=1)+IF(SUM($J$128:CH128)+($D$128/MiY)&gt;1,1-(SUM($J$128:CH128)+($D$128/MiY)),0)),5)*(CI$7&gt;=$E$128)</f>
        <v>0</v>
      </c>
      <c r="CJ128" s="155">
        <f>ROUND(($D$128/MiY*(SUM($J$128:CI128)&lt;=1)+IF(SUM($J$128:CI128)+($D$128/MiY)&gt;1,1-(SUM($J$128:CI128)+($D$128/MiY)),0)),5)*(CJ$7&gt;=$E$128)</f>
        <v>0</v>
      </c>
      <c r="CK128" s="155">
        <f>ROUND(($D$128/MiY*(SUM($J$128:CJ128)&lt;=1)+IF(SUM($J$128:CJ128)+($D$128/MiY)&gt;1,1-(SUM($J$128:CJ128)+($D$128/MiY)),0)),5)*(CK$7&gt;=$E$128)</f>
        <v>0</v>
      </c>
      <c r="CL128" s="155">
        <f>ROUND(($D$128/MiY*(SUM($J$128:CK128)&lt;=1)+IF(SUM($J$128:CK128)+($D$128/MiY)&gt;1,1-(SUM($J$128:CK128)+($D$128/MiY)),0)),5)*(CL$7&gt;=$E$128)</f>
        <v>0</v>
      </c>
      <c r="CM128" s="155">
        <f>ROUND(($D$128/MiY*(SUM($J$128:CL128)&lt;=1)+IF(SUM($J$128:CL128)+($D$128/MiY)&gt;1,1-(SUM($J$128:CL128)+($D$128/MiY)),0)),5)*(CM$7&gt;=$E$128)</f>
        <v>0</v>
      </c>
      <c r="CN128" s="155">
        <f>ROUND(($D$128/MiY*(SUM($J$128:CM128)&lt;=1)+IF(SUM($J$128:CM128)+($D$128/MiY)&gt;1,1-(SUM($J$128:CM128)+($D$128/MiY)),0)),5)*(CN$7&gt;=$E$128)</f>
        <v>0</v>
      </c>
      <c r="CO128" s="155">
        <f>ROUND(($D$128/MiY*(SUM($J$128:CN128)&lt;=1)+IF(SUM($J$128:CN128)+($D$128/MiY)&gt;1,1-(SUM($J$128:CN128)+($D$128/MiY)),0)),5)*(CO$7&gt;=$E$128)</f>
        <v>0</v>
      </c>
      <c r="CP128" s="155">
        <f>ROUND(($D$128/MiY*(SUM($J$128:CO128)&lt;=1)+IF(SUM($J$128:CO128)+($D$128/MiY)&gt;1,1-(SUM($J$128:CO128)+($D$128/MiY)),0)),5)*(CP$7&gt;=$E$128)</f>
        <v>0</v>
      </c>
      <c r="CQ128" s="155">
        <f>ROUND(($D$128/MiY*(SUM($J$128:CP128)&lt;=1)+IF(SUM($J$128:CP128)+($D$128/MiY)&gt;1,1-(SUM($J$128:CP128)+($D$128/MiY)),0)),5)*(CQ$7&gt;=$E$128)</f>
        <v>0</v>
      </c>
      <c r="CR128" s="155">
        <f>ROUND(($D$128/MiY*(SUM($J$128:CQ128)&lt;=1)+IF(SUM($J$128:CQ128)+($D$128/MiY)&gt;1,1-(SUM($J$128:CQ128)+($D$128/MiY)),0)),5)*(CR$7&gt;=$E$128)</f>
        <v>0</v>
      </c>
      <c r="CS128" s="155">
        <f>ROUND(($D$128/MiY*(SUM($J$128:CR128)&lt;=1)+IF(SUM($J$128:CR128)+($D$128/MiY)&gt;1,1-(SUM($J$128:CR128)+($D$128/MiY)),0)),5)*(CS$7&gt;=$E$128)</f>
        <v>0</v>
      </c>
      <c r="CT128" s="155">
        <f>ROUND(($D$128/MiY*(SUM($J$128:CS128)&lt;=1)+IF(SUM($J$128:CS128)+($D$128/MiY)&gt;1,1-(SUM($J$128:CS128)+($D$128/MiY)),0)),5)*(CT$7&gt;=$E$128)</f>
        <v>0</v>
      </c>
      <c r="CU128" s="155">
        <f>ROUND(($D$128/MiY*(SUM($J$128:CT128)&lt;=1)+IF(SUM($J$128:CT128)+($D$128/MiY)&gt;1,1-(SUM($J$128:CT128)+($D$128/MiY)),0)),5)*(CU$7&gt;=$E$128)</f>
        <v>0</v>
      </c>
      <c r="CV128" s="155">
        <f>ROUND(($D$128/MiY*(SUM($J$128:CU128)&lt;=1)+IF(SUM($J$128:CU128)+($D$128/MiY)&gt;1,1-(SUM($J$128:CU128)+($D$128/MiY)),0)),5)*(CV$7&gt;=$E$128)</f>
        <v>0</v>
      </c>
      <c r="CW128" s="155">
        <f>ROUND(($D$128/MiY*(SUM($J$128:CV128)&lt;=1)+IF(SUM($J$128:CV128)+($D$128/MiY)&gt;1,1-(SUM($J$128:CV128)+($D$128/MiY)),0)),5)*(CW$7&gt;=$E$128)</f>
        <v>0</v>
      </c>
      <c r="CX128" s="155">
        <f>ROUND(($D$128/MiY*(SUM($J$128:CW128)&lt;=1)+IF(SUM($J$128:CW128)+($D$128/MiY)&gt;1,1-(SUM($J$128:CW128)+($D$128/MiY)),0)),5)*(CX$7&gt;=$E$128)</f>
        <v>0</v>
      </c>
      <c r="CY128" s="155">
        <f>ROUND(($D$128/MiY*(SUM($J$128:CX128)&lt;=1)+IF(SUM($J$128:CX128)+($D$128/MiY)&gt;1,1-(SUM($J$128:CX128)+($D$128/MiY)),0)),5)*(CY$7&gt;=$E$128)</f>
        <v>0</v>
      </c>
      <c r="CZ128" s="155">
        <f>ROUND(($D$128/MiY*(SUM($J$128:CY128)&lt;=1)+IF(SUM($J$128:CY128)+($D$128/MiY)&gt;1,1-(SUM($J$128:CY128)+($D$128/MiY)),0)),5)*(CZ$7&gt;=$E$128)</f>
        <v>0</v>
      </c>
      <c r="DA128" s="155">
        <f>ROUND(($D$128/MiY*(SUM($J$128:CZ128)&lt;=1)+IF(SUM($J$128:CZ128)+($D$128/MiY)&gt;1,1-(SUM($J$128:CZ128)+($D$128/MiY)),0)),5)*(DA$7&gt;=$E$128)</f>
        <v>0</v>
      </c>
      <c r="DB128" s="155">
        <f>ROUND(($D$128/MiY*(SUM($J$128:DA128)&lt;=1)+IF(SUM($J$128:DA128)+($D$128/MiY)&gt;1,1-(SUM($J$128:DA128)+($D$128/MiY)),0)),5)*(DB$7&gt;=$E$128)</f>
        <v>0</v>
      </c>
      <c r="DC128" s="155">
        <f>ROUND(($D$128/MiY*(SUM($J$128:DB128)&lt;=1)+IF(SUM($J$128:DB128)+($D$128/MiY)&gt;1,1-(SUM($J$128:DB128)+($D$128/MiY)),0)),5)*(DC$7&gt;=$E$128)</f>
        <v>0</v>
      </c>
      <c r="DD128" s="155">
        <f>ROUND(($D$128/MiY*(SUM($J$128:DC128)&lt;=1)+IF(SUM($J$128:DC128)+($D$128/MiY)&gt;1,1-(SUM($J$128:DC128)+($D$128/MiY)),0)),5)*(DD$7&gt;=$E$128)</f>
        <v>0</v>
      </c>
      <c r="DE128" s="155">
        <f>ROUND(($D$128/MiY*(SUM($J$128:DD128)&lt;=1)+IF(SUM($J$128:DD128)+($D$128/MiY)&gt;1,1-(SUM($J$128:DD128)+($D$128/MiY)),0)),5)*(DE$7&gt;=$E$128)</f>
        <v>0</v>
      </c>
      <c r="DF128" s="155">
        <f>ROUND(($D$128/MiY*(SUM($J$128:DE128)&lt;=1)+IF(SUM($J$128:DE128)+($D$128/MiY)&gt;1,1-(SUM($J$128:DE128)+($D$128/MiY)),0)),5)*(DF$7&gt;=$E$128)</f>
        <v>0</v>
      </c>
      <c r="DG128" s="155">
        <f>ROUND(($D$128/MiY*(SUM($J$128:DF128)&lt;=1)+IF(SUM($J$128:DF128)+($D$128/MiY)&gt;1,1-(SUM($J$128:DF128)+($D$128/MiY)),0)),5)*(DG$7&gt;=$E$128)</f>
        <v>0</v>
      </c>
      <c r="DH128" s="155">
        <f>ROUND(($D$128/MiY*(SUM($J$128:DG128)&lt;=1)+IF(SUM($J$128:DG128)+($D$128/MiY)&gt;1,1-(SUM($J$128:DG128)+($D$128/MiY)),0)),5)*(DH$7&gt;=$E$128)</f>
        <v>0</v>
      </c>
      <c r="DI128" s="155">
        <f>ROUND(($D$128/MiY*(SUM($J$128:DH128)&lt;=1)+IF(SUM($J$128:DH128)+($D$128/MiY)&gt;1,1-(SUM($J$128:DH128)+($D$128/MiY)),0)),5)*(DI$7&gt;=$E$128)</f>
        <v>0</v>
      </c>
      <c r="DJ128" s="155">
        <f>ROUND(($D$128/MiY*(SUM($J$128:DI128)&lt;=1)+IF(SUM($J$128:DI128)+($D$128/MiY)&gt;1,1-(SUM($J$128:DI128)+($D$128/MiY)),0)),5)*(DJ$7&gt;=$E$128)</f>
        <v>0</v>
      </c>
      <c r="DK128" s="155">
        <f>ROUND(($D$128/MiY*(SUM($J$128:DJ128)&lt;=1)+IF(SUM($J$128:DJ128)+($D$128/MiY)&gt;1,1-(SUM($J$128:DJ128)+($D$128/MiY)),0)),5)*(DK$7&gt;=$E$128)</f>
        <v>0</v>
      </c>
      <c r="DL128" s="155">
        <f>ROUND(($D$128/MiY*(SUM($J$128:DK128)&lt;=1)+IF(SUM($J$128:DK128)+($D$128/MiY)&gt;1,1-(SUM($J$128:DK128)+($D$128/MiY)),0)),5)*(DL$7&gt;=$E$128)</f>
        <v>0</v>
      </c>
      <c r="DM128" s="155">
        <f>ROUND(($D$128/MiY*(SUM($J$128:DL128)&lt;=1)+IF(SUM($J$128:DL128)+($D$128/MiY)&gt;1,1-(SUM($J$128:DL128)+($D$128/MiY)),0)),5)*(DM$7&gt;=$E$128)</f>
        <v>0</v>
      </c>
      <c r="DN128" s="155">
        <f>ROUND(($D$128/MiY*(SUM($J$128:DM128)&lt;=1)+IF(SUM($J$128:DM128)+($D$128/MiY)&gt;1,1-(SUM($J$128:DM128)+($D$128/MiY)),0)),5)*(DN$7&gt;=$E$128)</f>
        <v>0</v>
      </c>
      <c r="DO128" s="155">
        <f>ROUND(($D$128/MiY*(SUM($J$128:DN128)&lt;=1)+IF(SUM($J$128:DN128)+($D$128/MiY)&gt;1,1-(SUM($J$128:DN128)+($D$128/MiY)),0)),5)*(DO$7&gt;=$E$128)</f>
        <v>0</v>
      </c>
      <c r="DP128" s="155">
        <f>ROUND(($D$128/MiY*(SUM($J$128:DO128)&lt;=1)+IF(SUM($J$128:DO128)+($D$128/MiY)&gt;1,1-(SUM($J$128:DO128)+($D$128/MiY)),0)),5)*(DP$7&gt;=$E$128)</f>
        <v>0</v>
      </c>
      <c r="DQ128" s="155">
        <f>ROUND(($D$128/MiY*(SUM($J$128:DP128)&lt;=1)+IF(SUM($J$128:DP128)+($D$128/MiY)&gt;1,1-(SUM($J$128:DP128)+($D$128/MiY)),0)),5)*(DQ$7&gt;=$E$128)</f>
        <v>0</v>
      </c>
      <c r="DR128" s="155">
        <f>ROUND(($D$128/MiY*(SUM($J$128:DQ128)&lt;=1)+IF(SUM($J$128:DQ128)+($D$128/MiY)&gt;1,1-(SUM($J$128:DQ128)+($D$128/MiY)),0)),5)*(DR$7&gt;=$E$128)</f>
        <v>0</v>
      </c>
      <c r="DS128" s="155">
        <f>ROUND(($D$128/MiY*(SUM($J$128:DR128)&lt;=1)+IF(SUM($J$128:DR128)+($D$128/MiY)&gt;1,1-(SUM($J$128:DR128)+($D$128/MiY)),0)),5)*(DS$7&gt;=$E$128)</f>
        <v>0</v>
      </c>
      <c r="DT128" s="155">
        <f>ROUND(($D$128/MiY*(SUM($J$128:DS128)&lt;=1)+IF(SUM($J$128:DS128)+($D$128/MiY)&gt;1,1-(SUM($J$128:DS128)+($D$128/MiY)),0)),5)*(DT$7&gt;=$E$128)</f>
        <v>0</v>
      </c>
      <c r="DU128" s="155">
        <f>ROUND(($D$128/MiY*(SUM($J$128:DT128)&lt;=1)+IF(SUM($J$128:DT128)+($D$128/MiY)&gt;1,1-(SUM($J$128:DT128)+($D$128/MiY)),0)),5)*(DU$7&gt;=$E$128)</f>
        <v>0</v>
      </c>
      <c r="DV128" s="155">
        <f>ROUND(($D$128/MiY*(SUM($J$128:DU128)&lt;=1)+IF(SUM($J$128:DU128)+($D$128/MiY)&gt;1,1-(SUM($J$128:DU128)+($D$128/MiY)),0)),5)*(DV$7&gt;=$E$128)</f>
        <v>0</v>
      </c>
      <c r="DW128" s="155">
        <f>ROUND(($D$128/MiY*(SUM($J$128:DV128)&lt;=1)+IF(SUM($J$128:DV128)+($D$128/MiY)&gt;1,1-(SUM($J$128:DV128)+($D$128/MiY)),0)),5)*(DW$7&gt;=$E$128)</f>
        <v>0</v>
      </c>
      <c r="DX128" s="155">
        <f>ROUND(($D$128/MiY*(SUM($J$128:DW128)&lt;=1)+IF(SUM($J$128:DW128)+($D$128/MiY)&gt;1,1-(SUM($J$128:DW128)+($D$128/MiY)),0)),5)*(DX$7&gt;=$E$128)</f>
        <v>0</v>
      </c>
      <c r="DY128" s="155">
        <f>ROUND(($D$128/MiY*(SUM($J$128:DX128)&lt;=1)+IF(SUM($J$128:DX128)+($D$128/MiY)&gt;1,1-(SUM($J$128:DX128)+($D$128/MiY)),0)),5)*(DY$7&gt;=$E$128)</f>
        <v>0</v>
      </c>
      <c r="DZ128" s="155">
        <f>ROUND(($D$128/MiY*(SUM($J$128:DY128)&lt;=1)+IF(SUM($J$128:DY128)+($D$128/MiY)&gt;1,1-(SUM($J$128:DY128)+($D$128/MiY)),0)),5)*(DZ$7&gt;=$E$128)</f>
        <v>0</v>
      </c>
      <c r="EA128" s="155">
        <f>ROUND(($D$128/MiY*(SUM($J$128:DZ128)&lt;=1)+IF(SUM($J$128:DZ128)+($D$128/MiY)&gt;1,1-(SUM($J$128:DZ128)+($D$128/MiY)),0)),5)*(EA$7&gt;=$E$128)</f>
        <v>0</v>
      </c>
      <c r="EB128" s="155">
        <f>ROUND(($D$128/MiY*(SUM($J$128:EA128)&lt;=1)+IF(SUM($J$128:EA128)+($D$128/MiY)&gt;1,1-(SUM($J$128:EA128)+($D$128/MiY)),0)),5)*(EB$7&gt;=$E$128)</f>
        <v>0</v>
      </c>
    </row>
    <row r="129" spans="2:132" outlineLevel="1" x14ac:dyDescent="0.25">
      <c r="C129" s="318" t="s">
        <v>605</v>
      </c>
      <c r="D129" s="16">
        <f>Costs!$N$25*Costs!$N$31</f>
        <v>0</v>
      </c>
      <c r="G129" s="52" t="s">
        <v>603</v>
      </c>
      <c r="H129" s="46">
        <f t="shared" ref="H129" si="1620">SUM(J129:EB129)</f>
        <v>0</v>
      </c>
      <c r="J129" s="82">
        <f t="shared" ref="J129" si="1621">($D129-SUM($J$100:$EB$100))*J128</f>
        <v>0</v>
      </c>
      <c r="K129" s="82">
        <f>($D129-SUM($J$100:$EB$100))*K128</f>
        <v>0</v>
      </c>
      <c r="L129" s="82">
        <f t="shared" ref="L129:BW129" si="1622">($D129-SUM($J$100:$EB$100))*L128</f>
        <v>0</v>
      </c>
      <c r="M129" s="82">
        <f t="shared" si="1622"/>
        <v>0</v>
      </c>
      <c r="N129" s="82">
        <f t="shared" si="1622"/>
        <v>0</v>
      </c>
      <c r="O129" s="82">
        <f t="shared" si="1622"/>
        <v>0</v>
      </c>
      <c r="P129" s="82">
        <f t="shared" si="1622"/>
        <v>0</v>
      </c>
      <c r="Q129" s="82">
        <f t="shared" si="1622"/>
        <v>0</v>
      </c>
      <c r="R129" s="82">
        <f t="shared" si="1622"/>
        <v>0</v>
      </c>
      <c r="S129" s="82">
        <f t="shared" si="1622"/>
        <v>0</v>
      </c>
      <c r="T129" s="82">
        <f t="shared" si="1622"/>
        <v>0</v>
      </c>
      <c r="U129" s="82">
        <f t="shared" si="1622"/>
        <v>0</v>
      </c>
      <c r="V129" s="82">
        <f t="shared" si="1622"/>
        <v>0</v>
      </c>
      <c r="W129" s="82">
        <f t="shared" si="1622"/>
        <v>0</v>
      </c>
      <c r="X129" s="82">
        <f t="shared" si="1622"/>
        <v>0</v>
      </c>
      <c r="Y129" s="82">
        <f t="shared" si="1622"/>
        <v>0</v>
      </c>
      <c r="Z129" s="82">
        <f t="shared" si="1622"/>
        <v>0</v>
      </c>
      <c r="AA129" s="82">
        <f t="shared" si="1622"/>
        <v>0</v>
      </c>
      <c r="AB129" s="82">
        <f t="shared" si="1622"/>
        <v>0</v>
      </c>
      <c r="AC129" s="82">
        <f t="shared" si="1622"/>
        <v>0</v>
      </c>
      <c r="AD129" s="82">
        <f t="shared" si="1622"/>
        <v>0</v>
      </c>
      <c r="AE129" s="82">
        <f t="shared" si="1622"/>
        <v>0</v>
      </c>
      <c r="AF129" s="82">
        <f t="shared" si="1622"/>
        <v>0</v>
      </c>
      <c r="AG129" s="82">
        <f t="shared" si="1622"/>
        <v>0</v>
      </c>
      <c r="AH129" s="82">
        <f t="shared" si="1622"/>
        <v>0</v>
      </c>
      <c r="AI129" s="82">
        <f t="shared" si="1622"/>
        <v>0</v>
      </c>
      <c r="AJ129" s="82">
        <f t="shared" si="1622"/>
        <v>0</v>
      </c>
      <c r="AK129" s="82">
        <f t="shared" si="1622"/>
        <v>0</v>
      </c>
      <c r="AL129" s="82">
        <f t="shared" si="1622"/>
        <v>0</v>
      </c>
      <c r="AM129" s="82">
        <f t="shared" si="1622"/>
        <v>0</v>
      </c>
      <c r="AN129" s="82">
        <f t="shared" si="1622"/>
        <v>0</v>
      </c>
      <c r="AO129" s="82">
        <f t="shared" si="1622"/>
        <v>0</v>
      </c>
      <c r="AP129" s="82">
        <f t="shared" si="1622"/>
        <v>0</v>
      </c>
      <c r="AQ129" s="82">
        <f t="shared" si="1622"/>
        <v>0</v>
      </c>
      <c r="AR129" s="82">
        <f t="shared" si="1622"/>
        <v>0</v>
      </c>
      <c r="AS129" s="82">
        <f t="shared" si="1622"/>
        <v>0</v>
      </c>
      <c r="AT129" s="82">
        <f t="shared" si="1622"/>
        <v>0</v>
      </c>
      <c r="AU129" s="82">
        <f t="shared" si="1622"/>
        <v>0</v>
      </c>
      <c r="AV129" s="82">
        <f t="shared" si="1622"/>
        <v>0</v>
      </c>
      <c r="AW129" s="82">
        <f t="shared" si="1622"/>
        <v>0</v>
      </c>
      <c r="AX129" s="82">
        <f t="shared" si="1622"/>
        <v>0</v>
      </c>
      <c r="AY129" s="82">
        <f t="shared" si="1622"/>
        <v>0</v>
      </c>
      <c r="AZ129" s="82">
        <f t="shared" si="1622"/>
        <v>0</v>
      </c>
      <c r="BA129" s="82">
        <f t="shared" si="1622"/>
        <v>0</v>
      </c>
      <c r="BB129" s="82">
        <f t="shared" si="1622"/>
        <v>0</v>
      </c>
      <c r="BC129" s="82">
        <f t="shared" si="1622"/>
        <v>0</v>
      </c>
      <c r="BD129" s="82">
        <f t="shared" si="1622"/>
        <v>0</v>
      </c>
      <c r="BE129" s="82">
        <f t="shared" si="1622"/>
        <v>0</v>
      </c>
      <c r="BF129" s="82">
        <f t="shared" si="1622"/>
        <v>0</v>
      </c>
      <c r="BG129" s="82">
        <f t="shared" si="1622"/>
        <v>0</v>
      </c>
      <c r="BH129" s="82">
        <f t="shared" si="1622"/>
        <v>0</v>
      </c>
      <c r="BI129" s="82">
        <f t="shared" si="1622"/>
        <v>0</v>
      </c>
      <c r="BJ129" s="82">
        <f t="shared" si="1622"/>
        <v>0</v>
      </c>
      <c r="BK129" s="82">
        <f t="shared" si="1622"/>
        <v>0</v>
      </c>
      <c r="BL129" s="82">
        <f t="shared" si="1622"/>
        <v>0</v>
      </c>
      <c r="BM129" s="82">
        <f t="shared" si="1622"/>
        <v>0</v>
      </c>
      <c r="BN129" s="82">
        <f t="shared" si="1622"/>
        <v>0</v>
      </c>
      <c r="BO129" s="82">
        <f t="shared" si="1622"/>
        <v>0</v>
      </c>
      <c r="BP129" s="82">
        <f t="shared" si="1622"/>
        <v>0</v>
      </c>
      <c r="BQ129" s="82">
        <f t="shared" si="1622"/>
        <v>0</v>
      </c>
      <c r="BR129" s="82">
        <f t="shared" si="1622"/>
        <v>0</v>
      </c>
      <c r="BS129" s="82">
        <f t="shared" si="1622"/>
        <v>0</v>
      </c>
      <c r="BT129" s="82">
        <f t="shared" si="1622"/>
        <v>0</v>
      </c>
      <c r="BU129" s="82">
        <f t="shared" si="1622"/>
        <v>0</v>
      </c>
      <c r="BV129" s="82">
        <f t="shared" si="1622"/>
        <v>0</v>
      </c>
      <c r="BW129" s="82">
        <f t="shared" si="1622"/>
        <v>0</v>
      </c>
      <c r="BX129" s="82">
        <f t="shared" ref="BX129:EB129" si="1623">($D129-SUM($J$100:$EB$100))*BX128</f>
        <v>0</v>
      </c>
      <c r="BY129" s="82">
        <f t="shared" si="1623"/>
        <v>0</v>
      </c>
      <c r="BZ129" s="82">
        <f t="shared" si="1623"/>
        <v>0</v>
      </c>
      <c r="CA129" s="82">
        <f t="shared" si="1623"/>
        <v>0</v>
      </c>
      <c r="CB129" s="82">
        <f t="shared" si="1623"/>
        <v>0</v>
      </c>
      <c r="CC129" s="82">
        <f t="shared" si="1623"/>
        <v>0</v>
      </c>
      <c r="CD129" s="82">
        <f t="shared" si="1623"/>
        <v>0</v>
      </c>
      <c r="CE129" s="82">
        <f t="shared" si="1623"/>
        <v>0</v>
      </c>
      <c r="CF129" s="82">
        <f t="shared" si="1623"/>
        <v>0</v>
      </c>
      <c r="CG129" s="82">
        <f t="shared" si="1623"/>
        <v>0</v>
      </c>
      <c r="CH129" s="82">
        <f t="shared" si="1623"/>
        <v>0</v>
      </c>
      <c r="CI129" s="82">
        <f t="shared" si="1623"/>
        <v>0</v>
      </c>
      <c r="CJ129" s="82">
        <f t="shared" si="1623"/>
        <v>0</v>
      </c>
      <c r="CK129" s="82">
        <f t="shared" si="1623"/>
        <v>0</v>
      </c>
      <c r="CL129" s="82">
        <f t="shared" si="1623"/>
        <v>0</v>
      </c>
      <c r="CM129" s="82">
        <f t="shared" si="1623"/>
        <v>0</v>
      </c>
      <c r="CN129" s="82">
        <f t="shared" si="1623"/>
        <v>0</v>
      </c>
      <c r="CO129" s="82">
        <f t="shared" si="1623"/>
        <v>0</v>
      </c>
      <c r="CP129" s="82">
        <f t="shared" si="1623"/>
        <v>0</v>
      </c>
      <c r="CQ129" s="82">
        <f t="shared" si="1623"/>
        <v>0</v>
      </c>
      <c r="CR129" s="82">
        <f t="shared" si="1623"/>
        <v>0</v>
      </c>
      <c r="CS129" s="82">
        <f t="shared" si="1623"/>
        <v>0</v>
      </c>
      <c r="CT129" s="82">
        <f t="shared" si="1623"/>
        <v>0</v>
      </c>
      <c r="CU129" s="82">
        <f t="shared" si="1623"/>
        <v>0</v>
      </c>
      <c r="CV129" s="82">
        <f t="shared" si="1623"/>
        <v>0</v>
      </c>
      <c r="CW129" s="82">
        <f t="shared" si="1623"/>
        <v>0</v>
      </c>
      <c r="CX129" s="82">
        <f t="shared" si="1623"/>
        <v>0</v>
      </c>
      <c r="CY129" s="82">
        <f t="shared" si="1623"/>
        <v>0</v>
      </c>
      <c r="CZ129" s="82">
        <f t="shared" si="1623"/>
        <v>0</v>
      </c>
      <c r="DA129" s="82">
        <f t="shared" si="1623"/>
        <v>0</v>
      </c>
      <c r="DB129" s="82">
        <f t="shared" si="1623"/>
        <v>0</v>
      </c>
      <c r="DC129" s="82">
        <f t="shared" si="1623"/>
        <v>0</v>
      </c>
      <c r="DD129" s="82">
        <f t="shared" si="1623"/>
        <v>0</v>
      </c>
      <c r="DE129" s="82">
        <f t="shared" si="1623"/>
        <v>0</v>
      </c>
      <c r="DF129" s="82">
        <f t="shared" si="1623"/>
        <v>0</v>
      </c>
      <c r="DG129" s="82">
        <f t="shared" si="1623"/>
        <v>0</v>
      </c>
      <c r="DH129" s="82">
        <f t="shared" si="1623"/>
        <v>0</v>
      </c>
      <c r="DI129" s="82">
        <f t="shared" si="1623"/>
        <v>0</v>
      </c>
      <c r="DJ129" s="82">
        <f t="shared" si="1623"/>
        <v>0</v>
      </c>
      <c r="DK129" s="82">
        <f t="shared" si="1623"/>
        <v>0</v>
      </c>
      <c r="DL129" s="82">
        <f t="shared" si="1623"/>
        <v>0</v>
      </c>
      <c r="DM129" s="82">
        <f t="shared" si="1623"/>
        <v>0</v>
      </c>
      <c r="DN129" s="82">
        <f t="shared" si="1623"/>
        <v>0</v>
      </c>
      <c r="DO129" s="82">
        <f t="shared" si="1623"/>
        <v>0</v>
      </c>
      <c r="DP129" s="82">
        <f t="shared" si="1623"/>
        <v>0</v>
      </c>
      <c r="DQ129" s="82">
        <f t="shared" si="1623"/>
        <v>0</v>
      </c>
      <c r="DR129" s="82">
        <f t="shared" si="1623"/>
        <v>0</v>
      </c>
      <c r="DS129" s="82">
        <f t="shared" si="1623"/>
        <v>0</v>
      </c>
      <c r="DT129" s="82">
        <f t="shared" si="1623"/>
        <v>0</v>
      </c>
      <c r="DU129" s="82">
        <f t="shared" si="1623"/>
        <v>0</v>
      </c>
      <c r="DV129" s="82">
        <f t="shared" si="1623"/>
        <v>0</v>
      </c>
      <c r="DW129" s="82">
        <f t="shared" si="1623"/>
        <v>0</v>
      </c>
      <c r="DX129" s="82">
        <f t="shared" si="1623"/>
        <v>0</v>
      </c>
      <c r="DY129" s="82">
        <f t="shared" si="1623"/>
        <v>0</v>
      </c>
      <c r="DZ129" s="82">
        <f t="shared" si="1623"/>
        <v>0</v>
      </c>
      <c r="EA129" s="82">
        <f t="shared" si="1623"/>
        <v>0</v>
      </c>
      <c r="EB129" s="82">
        <f t="shared" si="1623"/>
        <v>0</v>
      </c>
    </row>
    <row r="130" spans="2:132" outlineLevel="1" x14ac:dyDescent="0.25">
      <c r="C130" s="318" t="s">
        <v>594</v>
      </c>
      <c r="D130" s="31">
        <f>Costs!$N$39</f>
        <v>0</v>
      </c>
      <c r="G130" s="52" t="s">
        <v>220</v>
      </c>
      <c r="H130" s="29"/>
      <c r="J130" s="312">
        <f>$D130</f>
        <v>0</v>
      </c>
      <c r="K130" s="312">
        <f t="shared" ref="K130:BV130" si="1624">$D130</f>
        <v>0</v>
      </c>
      <c r="L130" s="312">
        <f t="shared" si="1624"/>
        <v>0</v>
      </c>
      <c r="M130" s="312">
        <f t="shared" si="1624"/>
        <v>0</v>
      </c>
      <c r="N130" s="312">
        <f t="shared" si="1624"/>
        <v>0</v>
      </c>
      <c r="O130" s="312">
        <f t="shared" si="1624"/>
        <v>0</v>
      </c>
      <c r="P130" s="312">
        <f t="shared" si="1624"/>
        <v>0</v>
      </c>
      <c r="Q130" s="312">
        <f t="shared" si="1624"/>
        <v>0</v>
      </c>
      <c r="R130" s="312">
        <f t="shared" si="1624"/>
        <v>0</v>
      </c>
      <c r="S130" s="312">
        <f t="shared" si="1624"/>
        <v>0</v>
      </c>
      <c r="T130" s="312">
        <f t="shared" si="1624"/>
        <v>0</v>
      </c>
      <c r="U130" s="312">
        <f t="shared" si="1624"/>
        <v>0</v>
      </c>
      <c r="V130" s="312">
        <f t="shared" si="1624"/>
        <v>0</v>
      </c>
      <c r="W130" s="312">
        <f t="shared" si="1624"/>
        <v>0</v>
      </c>
      <c r="X130" s="312">
        <f t="shared" si="1624"/>
        <v>0</v>
      </c>
      <c r="Y130" s="312">
        <f t="shared" si="1624"/>
        <v>0</v>
      </c>
      <c r="Z130" s="312">
        <f t="shared" si="1624"/>
        <v>0</v>
      </c>
      <c r="AA130" s="312">
        <f t="shared" si="1624"/>
        <v>0</v>
      </c>
      <c r="AB130" s="312">
        <f t="shared" si="1624"/>
        <v>0</v>
      </c>
      <c r="AC130" s="312">
        <f t="shared" si="1624"/>
        <v>0</v>
      </c>
      <c r="AD130" s="312">
        <f t="shared" si="1624"/>
        <v>0</v>
      </c>
      <c r="AE130" s="312">
        <f t="shared" si="1624"/>
        <v>0</v>
      </c>
      <c r="AF130" s="312">
        <f t="shared" si="1624"/>
        <v>0</v>
      </c>
      <c r="AG130" s="312">
        <f t="shared" si="1624"/>
        <v>0</v>
      </c>
      <c r="AH130" s="312">
        <f t="shared" si="1624"/>
        <v>0</v>
      </c>
      <c r="AI130" s="312">
        <f t="shared" si="1624"/>
        <v>0</v>
      </c>
      <c r="AJ130" s="312">
        <f t="shared" si="1624"/>
        <v>0</v>
      </c>
      <c r="AK130" s="312">
        <f t="shared" si="1624"/>
        <v>0</v>
      </c>
      <c r="AL130" s="312">
        <f t="shared" si="1624"/>
        <v>0</v>
      </c>
      <c r="AM130" s="312">
        <f t="shared" si="1624"/>
        <v>0</v>
      </c>
      <c r="AN130" s="312">
        <f t="shared" si="1624"/>
        <v>0</v>
      </c>
      <c r="AO130" s="312">
        <f t="shared" si="1624"/>
        <v>0</v>
      </c>
      <c r="AP130" s="312">
        <f t="shared" si="1624"/>
        <v>0</v>
      </c>
      <c r="AQ130" s="312">
        <f t="shared" si="1624"/>
        <v>0</v>
      </c>
      <c r="AR130" s="312">
        <f t="shared" si="1624"/>
        <v>0</v>
      </c>
      <c r="AS130" s="312">
        <f t="shared" si="1624"/>
        <v>0</v>
      </c>
      <c r="AT130" s="312">
        <f t="shared" si="1624"/>
        <v>0</v>
      </c>
      <c r="AU130" s="312">
        <f t="shared" si="1624"/>
        <v>0</v>
      </c>
      <c r="AV130" s="312">
        <f t="shared" si="1624"/>
        <v>0</v>
      </c>
      <c r="AW130" s="312">
        <f t="shared" si="1624"/>
        <v>0</v>
      </c>
      <c r="AX130" s="312">
        <f t="shared" si="1624"/>
        <v>0</v>
      </c>
      <c r="AY130" s="312">
        <f t="shared" si="1624"/>
        <v>0</v>
      </c>
      <c r="AZ130" s="312">
        <f t="shared" si="1624"/>
        <v>0</v>
      </c>
      <c r="BA130" s="312">
        <f t="shared" si="1624"/>
        <v>0</v>
      </c>
      <c r="BB130" s="312">
        <f t="shared" si="1624"/>
        <v>0</v>
      </c>
      <c r="BC130" s="312">
        <f t="shared" si="1624"/>
        <v>0</v>
      </c>
      <c r="BD130" s="312">
        <f t="shared" si="1624"/>
        <v>0</v>
      </c>
      <c r="BE130" s="312">
        <f t="shared" si="1624"/>
        <v>0</v>
      </c>
      <c r="BF130" s="312">
        <f t="shared" si="1624"/>
        <v>0</v>
      </c>
      <c r="BG130" s="312">
        <f t="shared" si="1624"/>
        <v>0</v>
      </c>
      <c r="BH130" s="312">
        <f t="shared" si="1624"/>
        <v>0</v>
      </c>
      <c r="BI130" s="312">
        <f t="shared" si="1624"/>
        <v>0</v>
      </c>
      <c r="BJ130" s="312">
        <f t="shared" si="1624"/>
        <v>0</v>
      </c>
      <c r="BK130" s="312">
        <f t="shared" si="1624"/>
        <v>0</v>
      </c>
      <c r="BL130" s="312">
        <f t="shared" si="1624"/>
        <v>0</v>
      </c>
      <c r="BM130" s="312">
        <f t="shared" si="1624"/>
        <v>0</v>
      </c>
      <c r="BN130" s="312">
        <f t="shared" si="1624"/>
        <v>0</v>
      </c>
      <c r="BO130" s="312">
        <f t="shared" si="1624"/>
        <v>0</v>
      </c>
      <c r="BP130" s="312">
        <f t="shared" si="1624"/>
        <v>0</v>
      </c>
      <c r="BQ130" s="312">
        <f t="shared" si="1624"/>
        <v>0</v>
      </c>
      <c r="BR130" s="312">
        <f t="shared" si="1624"/>
        <v>0</v>
      </c>
      <c r="BS130" s="312">
        <f t="shared" si="1624"/>
        <v>0</v>
      </c>
      <c r="BT130" s="312">
        <f t="shared" si="1624"/>
        <v>0</v>
      </c>
      <c r="BU130" s="312">
        <f t="shared" si="1624"/>
        <v>0</v>
      </c>
      <c r="BV130" s="312">
        <f t="shared" si="1624"/>
        <v>0</v>
      </c>
      <c r="BW130" s="312">
        <f t="shared" ref="BW130:EB130" si="1625">$D130</f>
        <v>0</v>
      </c>
      <c r="BX130" s="312">
        <f t="shared" si="1625"/>
        <v>0</v>
      </c>
      <c r="BY130" s="312">
        <f t="shared" si="1625"/>
        <v>0</v>
      </c>
      <c r="BZ130" s="312">
        <f t="shared" si="1625"/>
        <v>0</v>
      </c>
      <c r="CA130" s="312">
        <f t="shared" si="1625"/>
        <v>0</v>
      </c>
      <c r="CB130" s="312">
        <f t="shared" si="1625"/>
        <v>0</v>
      </c>
      <c r="CC130" s="312">
        <f t="shared" si="1625"/>
        <v>0</v>
      </c>
      <c r="CD130" s="312">
        <f t="shared" si="1625"/>
        <v>0</v>
      </c>
      <c r="CE130" s="312">
        <f t="shared" si="1625"/>
        <v>0</v>
      </c>
      <c r="CF130" s="312">
        <f t="shared" si="1625"/>
        <v>0</v>
      </c>
      <c r="CG130" s="312">
        <f t="shared" si="1625"/>
        <v>0</v>
      </c>
      <c r="CH130" s="312">
        <f t="shared" si="1625"/>
        <v>0</v>
      </c>
      <c r="CI130" s="312">
        <f t="shared" si="1625"/>
        <v>0</v>
      </c>
      <c r="CJ130" s="312">
        <f t="shared" si="1625"/>
        <v>0</v>
      </c>
      <c r="CK130" s="312">
        <f t="shared" si="1625"/>
        <v>0</v>
      </c>
      <c r="CL130" s="312">
        <f t="shared" si="1625"/>
        <v>0</v>
      </c>
      <c r="CM130" s="312">
        <f t="shared" si="1625"/>
        <v>0</v>
      </c>
      <c r="CN130" s="312">
        <f t="shared" si="1625"/>
        <v>0</v>
      </c>
      <c r="CO130" s="312">
        <f t="shared" si="1625"/>
        <v>0</v>
      </c>
      <c r="CP130" s="312">
        <f t="shared" si="1625"/>
        <v>0</v>
      </c>
      <c r="CQ130" s="312">
        <f t="shared" si="1625"/>
        <v>0</v>
      </c>
      <c r="CR130" s="312">
        <f t="shared" si="1625"/>
        <v>0</v>
      </c>
      <c r="CS130" s="312">
        <f t="shared" si="1625"/>
        <v>0</v>
      </c>
      <c r="CT130" s="312">
        <f t="shared" si="1625"/>
        <v>0</v>
      </c>
      <c r="CU130" s="312">
        <f t="shared" si="1625"/>
        <v>0</v>
      </c>
      <c r="CV130" s="312">
        <f t="shared" si="1625"/>
        <v>0</v>
      </c>
      <c r="CW130" s="312">
        <f t="shared" si="1625"/>
        <v>0</v>
      </c>
      <c r="CX130" s="312">
        <f t="shared" si="1625"/>
        <v>0</v>
      </c>
      <c r="CY130" s="312">
        <f t="shared" si="1625"/>
        <v>0</v>
      </c>
      <c r="CZ130" s="312">
        <f t="shared" si="1625"/>
        <v>0</v>
      </c>
      <c r="DA130" s="312">
        <f t="shared" si="1625"/>
        <v>0</v>
      </c>
      <c r="DB130" s="312">
        <f t="shared" si="1625"/>
        <v>0</v>
      </c>
      <c r="DC130" s="312">
        <f t="shared" si="1625"/>
        <v>0</v>
      </c>
      <c r="DD130" s="312">
        <f t="shared" si="1625"/>
        <v>0</v>
      </c>
      <c r="DE130" s="312">
        <f t="shared" si="1625"/>
        <v>0</v>
      </c>
      <c r="DF130" s="312">
        <f t="shared" si="1625"/>
        <v>0</v>
      </c>
      <c r="DG130" s="312">
        <f t="shared" si="1625"/>
        <v>0</v>
      </c>
      <c r="DH130" s="312">
        <f t="shared" si="1625"/>
        <v>0</v>
      </c>
      <c r="DI130" s="312">
        <f t="shared" si="1625"/>
        <v>0</v>
      </c>
      <c r="DJ130" s="312">
        <f t="shared" si="1625"/>
        <v>0</v>
      </c>
      <c r="DK130" s="312">
        <f t="shared" si="1625"/>
        <v>0</v>
      </c>
      <c r="DL130" s="312">
        <f t="shared" si="1625"/>
        <v>0</v>
      </c>
      <c r="DM130" s="312">
        <f t="shared" si="1625"/>
        <v>0</v>
      </c>
      <c r="DN130" s="312">
        <f t="shared" si="1625"/>
        <v>0</v>
      </c>
      <c r="DO130" s="312">
        <f t="shared" si="1625"/>
        <v>0</v>
      </c>
      <c r="DP130" s="312">
        <f t="shared" si="1625"/>
        <v>0</v>
      </c>
      <c r="DQ130" s="312">
        <f t="shared" si="1625"/>
        <v>0</v>
      </c>
      <c r="DR130" s="312">
        <f t="shared" si="1625"/>
        <v>0</v>
      </c>
      <c r="DS130" s="312">
        <f t="shared" si="1625"/>
        <v>0</v>
      </c>
      <c r="DT130" s="312">
        <f t="shared" si="1625"/>
        <v>0</v>
      </c>
      <c r="DU130" s="312">
        <f t="shared" si="1625"/>
        <v>0</v>
      </c>
      <c r="DV130" s="312">
        <f t="shared" si="1625"/>
        <v>0</v>
      </c>
      <c r="DW130" s="312">
        <f t="shared" si="1625"/>
        <v>0</v>
      </c>
      <c r="DX130" s="312">
        <f t="shared" si="1625"/>
        <v>0</v>
      </c>
      <c r="DY130" s="312">
        <f t="shared" si="1625"/>
        <v>0</v>
      </c>
      <c r="DZ130" s="312">
        <f t="shared" si="1625"/>
        <v>0</v>
      </c>
      <c r="EA130" s="312">
        <f t="shared" si="1625"/>
        <v>0</v>
      </c>
      <c r="EB130" s="312">
        <f t="shared" si="1625"/>
        <v>0</v>
      </c>
    </row>
    <row r="131" spans="2:132" outlineLevel="1" x14ac:dyDescent="0.25">
      <c r="C131" s="327" t="s">
        <v>601</v>
      </c>
      <c r="D131" s="38"/>
      <c r="E131" s="38"/>
      <c r="F131" s="38"/>
      <c r="G131" s="55" t="s">
        <v>220</v>
      </c>
      <c r="H131" s="316">
        <f t="shared" ref="H131" si="1626">SUM(J131:EB131)</f>
        <v>0</v>
      </c>
      <c r="I131" s="38"/>
      <c r="J131" s="314">
        <f>J129*J130</f>
        <v>0</v>
      </c>
      <c r="K131" s="314">
        <f t="shared" ref="K131" si="1627">K129*K130</f>
        <v>0</v>
      </c>
      <c r="L131" s="314">
        <f t="shared" ref="L131" si="1628">L129*L130</f>
        <v>0</v>
      </c>
      <c r="M131" s="314">
        <f t="shared" ref="M131" si="1629">M129*M130</f>
        <v>0</v>
      </c>
      <c r="N131" s="314">
        <f t="shared" ref="N131" si="1630">N129*N130</f>
        <v>0</v>
      </c>
      <c r="O131" s="314">
        <f t="shared" ref="O131" si="1631">O129*O130</f>
        <v>0</v>
      </c>
      <c r="P131" s="314">
        <f t="shared" ref="P131" si="1632">P129*P130</f>
        <v>0</v>
      </c>
      <c r="Q131" s="314">
        <f t="shared" ref="Q131" si="1633">Q129*Q130</f>
        <v>0</v>
      </c>
      <c r="R131" s="314">
        <f t="shared" ref="R131" si="1634">R129*R130</f>
        <v>0</v>
      </c>
      <c r="S131" s="314">
        <f t="shared" ref="S131" si="1635">S129*S130</f>
        <v>0</v>
      </c>
      <c r="T131" s="314">
        <f t="shared" ref="T131" si="1636">T129*T130</f>
        <v>0</v>
      </c>
      <c r="U131" s="314">
        <f t="shared" ref="U131" si="1637">U129*U130</f>
        <v>0</v>
      </c>
      <c r="V131" s="314">
        <f t="shared" ref="V131" si="1638">V129*V130</f>
        <v>0</v>
      </c>
      <c r="W131" s="314">
        <f t="shared" ref="W131" si="1639">W129*W130</f>
        <v>0</v>
      </c>
      <c r="X131" s="314">
        <f t="shared" ref="X131" si="1640">X129*X130</f>
        <v>0</v>
      </c>
      <c r="Y131" s="314">
        <f t="shared" ref="Y131" si="1641">Y129*Y130</f>
        <v>0</v>
      </c>
      <c r="Z131" s="314">
        <f t="shared" ref="Z131" si="1642">Z129*Z130</f>
        <v>0</v>
      </c>
      <c r="AA131" s="314">
        <f t="shared" ref="AA131" si="1643">AA129*AA130</f>
        <v>0</v>
      </c>
      <c r="AB131" s="314">
        <f t="shared" ref="AB131" si="1644">AB129*AB130</f>
        <v>0</v>
      </c>
      <c r="AC131" s="314">
        <f t="shared" ref="AC131" si="1645">AC129*AC130</f>
        <v>0</v>
      </c>
      <c r="AD131" s="314">
        <f t="shared" ref="AD131" si="1646">AD129*AD130</f>
        <v>0</v>
      </c>
      <c r="AE131" s="314">
        <f t="shared" ref="AE131" si="1647">AE129*AE130</f>
        <v>0</v>
      </c>
      <c r="AF131" s="314">
        <f t="shared" ref="AF131" si="1648">AF129*AF130</f>
        <v>0</v>
      </c>
      <c r="AG131" s="314">
        <f t="shared" ref="AG131" si="1649">AG129*AG130</f>
        <v>0</v>
      </c>
      <c r="AH131" s="314">
        <f t="shared" ref="AH131" si="1650">AH129*AH130</f>
        <v>0</v>
      </c>
      <c r="AI131" s="314">
        <f t="shared" ref="AI131" si="1651">AI129*AI130</f>
        <v>0</v>
      </c>
      <c r="AJ131" s="314">
        <f t="shared" ref="AJ131" si="1652">AJ129*AJ130</f>
        <v>0</v>
      </c>
      <c r="AK131" s="314">
        <f t="shared" ref="AK131" si="1653">AK129*AK130</f>
        <v>0</v>
      </c>
      <c r="AL131" s="314">
        <f t="shared" ref="AL131" si="1654">AL129*AL130</f>
        <v>0</v>
      </c>
      <c r="AM131" s="314">
        <f t="shared" ref="AM131" si="1655">AM129*AM130</f>
        <v>0</v>
      </c>
      <c r="AN131" s="314">
        <f t="shared" ref="AN131" si="1656">AN129*AN130</f>
        <v>0</v>
      </c>
      <c r="AO131" s="314">
        <f t="shared" ref="AO131" si="1657">AO129*AO130</f>
        <v>0</v>
      </c>
      <c r="AP131" s="314">
        <f t="shared" ref="AP131" si="1658">AP129*AP130</f>
        <v>0</v>
      </c>
      <c r="AQ131" s="314">
        <f t="shared" ref="AQ131" si="1659">AQ129*AQ130</f>
        <v>0</v>
      </c>
      <c r="AR131" s="314">
        <f t="shared" ref="AR131" si="1660">AR129*AR130</f>
        <v>0</v>
      </c>
      <c r="AS131" s="314">
        <f t="shared" ref="AS131" si="1661">AS129*AS130</f>
        <v>0</v>
      </c>
      <c r="AT131" s="314">
        <f t="shared" ref="AT131" si="1662">AT129*AT130</f>
        <v>0</v>
      </c>
      <c r="AU131" s="314">
        <f t="shared" ref="AU131" si="1663">AU129*AU130</f>
        <v>0</v>
      </c>
      <c r="AV131" s="314">
        <f t="shared" ref="AV131" si="1664">AV129*AV130</f>
        <v>0</v>
      </c>
      <c r="AW131" s="314">
        <f t="shared" ref="AW131" si="1665">AW129*AW130</f>
        <v>0</v>
      </c>
      <c r="AX131" s="314">
        <f t="shared" ref="AX131" si="1666">AX129*AX130</f>
        <v>0</v>
      </c>
      <c r="AY131" s="314">
        <f t="shared" ref="AY131" si="1667">AY129*AY130</f>
        <v>0</v>
      </c>
      <c r="AZ131" s="314">
        <f t="shared" ref="AZ131" si="1668">AZ129*AZ130</f>
        <v>0</v>
      </c>
      <c r="BA131" s="314">
        <f t="shared" ref="BA131" si="1669">BA129*BA130</f>
        <v>0</v>
      </c>
      <c r="BB131" s="314">
        <f t="shared" ref="BB131" si="1670">BB129*BB130</f>
        <v>0</v>
      </c>
      <c r="BC131" s="314">
        <f t="shared" ref="BC131" si="1671">BC129*BC130</f>
        <v>0</v>
      </c>
      <c r="BD131" s="314">
        <f t="shared" ref="BD131" si="1672">BD129*BD130</f>
        <v>0</v>
      </c>
      <c r="BE131" s="314">
        <f t="shared" ref="BE131" si="1673">BE129*BE130</f>
        <v>0</v>
      </c>
      <c r="BF131" s="314">
        <f t="shared" ref="BF131" si="1674">BF129*BF130</f>
        <v>0</v>
      </c>
      <c r="BG131" s="314">
        <f t="shared" ref="BG131" si="1675">BG129*BG130</f>
        <v>0</v>
      </c>
      <c r="BH131" s="314">
        <f t="shared" ref="BH131" si="1676">BH129*BH130</f>
        <v>0</v>
      </c>
      <c r="BI131" s="314">
        <f t="shared" ref="BI131" si="1677">BI129*BI130</f>
        <v>0</v>
      </c>
      <c r="BJ131" s="314">
        <f t="shared" ref="BJ131" si="1678">BJ129*BJ130</f>
        <v>0</v>
      </c>
      <c r="BK131" s="314">
        <f t="shared" ref="BK131" si="1679">BK129*BK130</f>
        <v>0</v>
      </c>
      <c r="BL131" s="314">
        <f t="shared" ref="BL131" si="1680">BL129*BL130</f>
        <v>0</v>
      </c>
      <c r="BM131" s="314">
        <f t="shared" ref="BM131" si="1681">BM129*BM130</f>
        <v>0</v>
      </c>
      <c r="BN131" s="314">
        <f t="shared" ref="BN131" si="1682">BN129*BN130</f>
        <v>0</v>
      </c>
      <c r="BO131" s="314">
        <f t="shared" ref="BO131" si="1683">BO129*BO130</f>
        <v>0</v>
      </c>
      <c r="BP131" s="314">
        <f t="shared" ref="BP131" si="1684">BP129*BP130</f>
        <v>0</v>
      </c>
      <c r="BQ131" s="314">
        <f t="shared" ref="BQ131" si="1685">BQ129*BQ130</f>
        <v>0</v>
      </c>
      <c r="BR131" s="314">
        <f t="shared" ref="BR131" si="1686">BR129*BR130</f>
        <v>0</v>
      </c>
      <c r="BS131" s="314">
        <f t="shared" ref="BS131" si="1687">BS129*BS130</f>
        <v>0</v>
      </c>
      <c r="BT131" s="314">
        <f t="shared" ref="BT131" si="1688">BT129*BT130</f>
        <v>0</v>
      </c>
      <c r="BU131" s="314">
        <f t="shared" ref="BU131" si="1689">BU129*BU130</f>
        <v>0</v>
      </c>
      <c r="BV131" s="314">
        <f t="shared" ref="BV131" si="1690">BV129*BV130</f>
        <v>0</v>
      </c>
      <c r="BW131" s="314">
        <f t="shared" ref="BW131" si="1691">BW129*BW130</f>
        <v>0</v>
      </c>
      <c r="BX131" s="314">
        <f t="shared" ref="BX131" si="1692">BX129*BX130</f>
        <v>0</v>
      </c>
      <c r="BY131" s="314">
        <f t="shared" ref="BY131" si="1693">BY129*BY130</f>
        <v>0</v>
      </c>
      <c r="BZ131" s="314">
        <f t="shared" ref="BZ131" si="1694">BZ129*BZ130</f>
        <v>0</v>
      </c>
      <c r="CA131" s="314">
        <f t="shared" ref="CA131" si="1695">CA129*CA130</f>
        <v>0</v>
      </c>
      <c r="CB131" s="314">
        <f t="shared" ref="CB131" si="1696">CB129*CB130</f>
        <v>0</v>
      </c>
      <c r="CC131" s="314">
        <f t="shared" ref="CC131" si="1697">CC129*CC130</f>
        <v>0</v>
      </c>
      <c r="CD131" s="314">
        <f t="shared" ref="CD131" si="1698">CD129*CD130</f>
        <v>0</v>
      </c>
      <c r="CE131" s="314">
        <f t="shared" ref="CE131" si="1699">CE129*CE130</f>
        <v>0</v>
      </c>
      <c r="CF131" s="314">
        <f t="shared" ref="CF131" si="1700">CF129*CF130</f>
        <v>0</v>
      </c>
      <c r="CG131" s="314">
        <f t="shared" ref="CG131" si="1701">CG129*CG130</f>
        <v>0</v>
      </c>
      <c r="CH131" s="314">
        <f t="shared" ref="CH131" si="1702">CH129*CH130</f>
        <v>0</v>
      </c>
      <c r="CI131" s="314">
        <f t="shared" ref="CI131" si="1703">CI129*CI130</f>
        <v>0</v>
      </c>
      <c r="CJ131" s="314">
        <f t="shared" ref="CJ131" si="1704">CJ129*CJ130</f>
        <v>0</v>
      </c>
      <c r="CK131" s="314">
        <f t="shared" ref="CK131" si="1705">CK129*CK130</f>
        <v>0</v>
      </c>
      <c r="CL131" s="314">
        <f t="shared" ref="CL131" si="1706">CL129*CL130</f>
        <v>0</v>
      </c>
      <c r="CM131" s="314">
        <f t="shared" ref="CM131" si="1707">CM129*CM130</f>
        <v>0</v>
      </c>
      <c r="CN131" s="314">
        <f t="shared" ref="CN131" si="1708">CN129*CN130</f>
        <v>0</v>
      </c>
      <c r="CO131" s="314">
        <f t="shared" ref="CO131" si="1709">CO129*CO130</f>
        <v>0</v>
      </c>
      <c r="CP131" s="314">
        <f t="shared" ref="CP131" si="1710">CP129*CP130</f>
        <v>0</v>
      </c>
      <c r="CQ131" s="314">
        <f t="shared" ref="CQ131" si="1711">CQ129*CQ130</f>
        <v>0</v>
      </c>
      <c r="CR131" s="314">
        <f t="shared" ref="CR131" si="1712">CR129*CR130</f>
        <v>0</v>
      </c>
      <c r="CS131" s="314">
        <f t="shared" ref="CS131" si="1713">CS129*CS130</f>
        <v>0</v>
      </c>
      <c r="CT131" s="314">
        <f t="shared" ref="CT131" si="1714">CT129*CT130</f>
        <v>0</v>
      </c>
      <c r="CU131" s="314">
        <f t="shared" ref="CU131" si="1715">CU129*CU130</f>
        <v>0</v>
      </c>
      <c r="CV131" s="314">
        <f t="shared" ref="CV131" si="1716">CV129*CV130</f>
        <v>0</v>
      </c>
      <c r="CW131" s="314">
        <f t="shared" ref="CW131" si="1717">CW129*CW130</f>
        <v>0</v>
      </c>
      <c r="CX131" s="314">
        <f t="shared" ref="CX131" si="1718">CX129*CX130</f>
        <v>0</v>
      </c>
      <c r="CY131" s="314">
        <f t="shared" ref="CY131" si="1719">CY129*CY130</f>
        <v>0</v>
      </c>
      <c r="CZ131" s="314">
        <f t="shared" ref="CZ131" si="1720">CZ129*CZ130</f>
        <v>0</v>
      </c>
      <c r="DA131" s="314">
        <f t="shared" ref="DA131" si="1721">DA129*DA130</f>
        <v>0</v>
      </c>
      <c r="DB131" s="314">
        <f t="shared" ref="DB131" si="1722">DB129*DB130</f>
        <v>0</v>
      </c>
      <c r="DC131" s="314">
        <f t="shared" ref="DC131" si="1723">DC129*DC130</f>
        <v>0</v>
      </c>
      <c r="DD131" s="314">
        <f t="shared" ref="DD131" si="1724">DD129*DD130</f>
        <v>0</v>
      </c>
      <c r="DE131" s="314">
        <f t="shared" ref="DE131" si="1725">DE129*DE130</f>
        <v>0</v>
      </c>
      <c r="DF131" s="314">
        <f t="shared" ref="DF131" si="1726">DF129*DF130</f>
        <v>0</v>
      </c>
      <c r="DG131" s="314">
        <f t="shared" ref="DG131" si="1727">DG129*DG130</f>
        <v>0</v>
      </c>
      <c r="DH131" s="314">
        <f t="shared" ref="DH131" si="1728">DH129*DH130</f>
        <v>0</v>
      </c>
      <c r="DI131" s="314">
        <f t="shared" ref="DI131" si="1729">DI129*DI130</f>
        <v>0</v>
      </c>
      <c r="DJ131" s="314">
        <f t="shared" ref="DJ131" si="1730">DJ129*DJ130</f>
        <v>0</v>
      </c>
      <c r="DK131" s="314">
        <f t="shared" ref="DK131" si="1731">DK129*DK130</f>
        <v>0</v>
      </c>
      <c r="DL131" s="314">
        <f t="shared" ref="DL131" si="1732">DL129*DL130</f>
        <v>0</v>
      </c>
      <c r="DM131" s="314">
        <f t="shared" ref="DM131" si="1733">DM129*DM130</f>
        <v>0</v>
      </c>
      <c r="DN131" s="314">
        <f t="shared" ref="DN131" si="1734">DN129*DN130</f>
        <v>0</v>
      </c>
      <c r="DO131" s="314">
        <f t="shared" ref="DO131" si="1735">DO129*DO130</f>
        <v>0</v>
      </c>
      <c r="DP131" s="314">
        <f t="shared" ref="DP131" si="1736">DP129*DP130</f>
        <v>0</v>
      </c>
      <c r="DQ131" s="314">
        <f t="shared" ref="DQ131" si="1737">DQ129*DQ130</f>
        <v>0</v>
      </c>
      <c r="DR131" s="314">
        <f t="shared" ref="DR131" si="1738">DR129*DR130</f>
        <v>0</v>
      </c>
      <c r="DS131" s="314">
        <f t="shared" ref="DS131" si="1739">DS129*DS130</f>
        <v>0</v>
      </c>
      <c r="DT131" s="314">
        <f t="shared" ref="DT131" si="1740">DT129*DT130</f>
        <v>0</v>
      </c>
      <c r="DU131" s="314">
        <f t="shared" ref="DU131" si="1741">DU129*DU130</f>
        <v>0</v>
      </c>
      <c r="DV131" s="314">
        <f t="shared" ref="DV131" si="1742">DV129*DV130</f>
        <v>0</v>
      </c>
      <c r="DW131" s="314">
        <f t="shared" ref="DW131" si="1743">DW129*DW130</f>
        <v>0</v>
      </c>
      <c r="DX131" s="314">
        <f t="shared" ref="DX131" si="1744">DX129*DX130</f>
        <v>0</v>
      </c>
      <c r="DY131" s="314">
        <f t="shared" ref="DY131" si="1745">DY129*DY130</f>
        <v>0</v>
      </c>
      <c r="DZ131" s="314">
        <f t="shared" ref="DZ131" si="1746">DZ129*DZ130</f>
        <v>0</v>
      </c>
      <c r="EA131" s="314">
        <f t="shared" ref="EA131" si="1747">EA129*EA130</f>
        <v>0</v>
      </c>
      <c r="EB131" s="314">
        <f t="shared" ref="EB131" si="1748">EB129*EB130</f>
        <v>0</v>
      </c>
    </row>
    <row r="132" spans="2:132" outlineLevel="1" x14ac:dyDescent="0.25">
      <c r="C132" s="324" t="s">
        <v>417</v>
      </c>
      <c r="D132" s="34"/>
      <c r="E132" s="34"/>
      <c r="F132" s="34"/>
      <c r="G132" s="67" t="s">
        <v>215</v>
      </c>
      <c r="H132" s="34"/>
      <c r="I132" s="34"/>
      <c r="J132" s="126">
        <f>J$13</f>
        <v>1</v>
      </c>
      <c r="K132" s="126">
        <f t="shared" ref="K132:BV132" si="1749">K$13</f>
        <v>1.0026792493128671</v>
      </c>
      <c r="L132" s="126">
        <f t="shared" si="1749"/>
        <v>1.0056539350998608</v>
      </c>
      <c r="M132" s="126">
        <f t="shared" si="1749"/>
        <v>1.0085410656939733</v>
      </c>
      <c r="N132" s="126">
        <f t="shared" si="1749"/>
        <v>1.0114364849476103</v>
      </c>
      <c r="O132" s="126">
        <f t="shared" si="1749"/>
        <v>1.0143402166566737</v>
      </c>
      <c r="P132" s="126">
        <f t="shared" si="1749"/>
        <v>1.0172522846853813</v>
      </c>
      <c r="Q132" s="126">
        <f t="shared" si="1749"/>
        <v>1.0201727129664624</v>
      </c>
      <c r="R132" s="126">
        <f t="shared" si="1749"/>
        <v>1.0231015255013547</v>
      </c>
      <c r="S132" s="126">
        <f t="shared" si="1749"/>
        <v>1.0260387463604019</v>
      </c>
      <c r="T132" s="126">
        <f t="shared" si="1749"/>
        <v>1.028984399683051</v>
      </c>
      <c r="U132" s="126">
        <f t="shared" si="1749"/>
        <v>1.0319385096780509</v>
      </c>
      <c r="V132" s="126">
        <f t="shared" si="1749"/>
        <v>1.0349011006236515</v>
      </c>
      <c r="W132" s="126">
        <f t="shared" si="1749"/>
        <v>1.0377730230388176</v>
      </c>
      <c r="X132" s="126">
        <f t="shared" si="1749"/>
        <v>1.0408518228283561</v>
      </c>
      <c r="Y132" s="126">
        <f t="shared" si="1749"/>
        <v>1.0438400029932626</v>
      </c>
      <c r="Z132" s="126">
        <f t="shared" si="1749"/>
        <v>1.046836761920777</v>
      </c>
      <c r="AA132" s="126">
        <f t="shared" si="1749"/>
        <v>1.0498421242396576</v>
      </c>
      <c r="AB132" s="126">
        <f t="shared" si="1749"/>
        <v>1.05285611464937</v>
      </c>
      <c r="AC132" s="126">
        <f t="shared" si="1749"/>
        <v>1.0558787579202888</v>
      </c>
      <c r="AD132" s="126">
        <f t="shared" si="1749"/>
        <v>1.0589100788939025</v>
      </c>
      <c r="AE132" s="126">
        <f t="shared" si="1749"/>
        <v>1.0619501024830165</v>
      </c>
      <c r="AF132" s="126">
        <f t="shared" si="1749"/>
        <v>1.0649988536719583</v>
      </c>
      <c r="AG132" s="126">
        <f t="shared" si="1749"/>
        <v>1.0680563575167832</v>
      </c>
      <c r="AH132" s="126">
        <f t="shared" si="1749"/>
        <v>1.0711226391454798</v>
      </c>
      <c r="AI132" s="126">
        <f t="shared" si="1749"/>
        <v>1.0739924437404067</v>
      </c>
      <c r="AJ132" s="126">
        <f t="shared" si="1749"/>
        <v>1.0771786970311998</v>
      </c>
      <c r="AK132" s="126">
        <f t="shared" si="1749"/>
        <v>1.0802711679727233</v>
      </c>
      <c r="AL132" s="126">
        <f t="shared" si="1749"/>
        <v>1.0833725170851116</v>
      </c>
      <c r="AM132" s="126">
        <f t="shared" si="1749"/>
        <v>1.0864827698566941</v>
      </c>
      <c r="AN132" s="126">
        <f t="shared" si="1749"/>
        <v>1.0896019518489746</v>
      </c>
      <c r="AO132" s="126">
        <f t="shared" si="1749"/>
        <v>1.0927300886968412</v>
      </c>
      <c r="AP132" s="126">
        <f t="shared" si="1749"/>
        <v>1.0958672061087775</v>
      </c>
      <c r="AQ132" s="126">
        <f t="shared" si="1749"/>
        <v>1.0990133298670732</v>
      </c>
      <c r="AR132" s="126">
        <f t="shared" si="1749"/>
        <v>1.1021684858280367</v>
      </c>
      <c r="AS132" s="126">
        <f t="shared" si="1749"/>
        <v>1.1053326999222071</v>
      </c>
      <c r="AT132" s="126">
        <f t="shared" si="1749"/>
        <v>1.1085059981545673</v>
      </c>
      <c r="AU132" s="126">
        <f t="shared" si="1749"/>
        <v>1.111475962088432</v>
      </c>
      <c r="AV132" s="126">
        <f t="shared" si="1749"/>
        <v>1.1147734191259395</v>
      </c>
      <c r="AW132" s="126">
        <f t="shared" si="1749"/>
        <v>1.1179738207069689</v>
      </c>
      <c r="AX132" s="126">
        <f t="shared" si="1749"/>
        <v>1.1211834103167977</v>
      </c>
      <c r="AY132" s="126">
        <f t="shared" si="1749"/>
        <v>1.1244022143333261</v>
      </c>
      <c r="AZ132" s="126">
        <f t="shared" si="1749"/>
        <v>1.1276302592101826</v>
      </c>
      <c r="BA132" s="126">
        <f t="shared" si="1749"/>
        <v>1.1308675714769412</v>
      </c>
      <c r="BB132" s="126">
        <f t="shared" si="1749"/>
        <v>1.1341141777393395</v>
      </c>
      <c r="BC132" s="126">
        <f t="shared" si="1749"/>
        <v>1.1373701046794982</v>
      </c>
      <c r="BD132" s="126">
        <f t="shared" si="1749"/>
        <v>1.1406353790561385</v>
      </c>
      <c r="BE132" s="126">
        <f t="shared" si="1749"/>
        <v>1.1439100277048042</v>
      </c>
      <c r="BF132" s="126">
        <f t="shared" si="1749"/>
        <v>1.1471940775380809</v>
      </c>
      <c r="BG132" s="126">
        <f t="shared" si="1749"/>
        <v>1.15026769648205</v>
      </c>
      <c r="BH132" s="126">
        <f t="shared" si="1749"/>
        <v>1.1536802383994258</v>
      </c>
      <c r="BI132" s="126">
        <f t="shared" si="1749"/>
        <v>1.1569923375180708</v>
      </c>
      <c r="BJ132" s="126">
        <f t="shared" si="1749"/>
        <v>1.1603139453378331</v>
      </c>
      <c r="BK132" s="126">
        <f t="shared" si="1749"/>
        <v>1.1636450891572303</v>
      </c>
      <c r="BL132" s="126">
        <f t="shared" si="1749"/>
        <v>1.1669857963531516</v>
      </c>
      <c r="BM132" s="126">
        <f t="shared" si="1749"/>
        <v>1.1703360943810825</v>
      </c>
      <c r="BN132" s="126">
        <f t="shared" si="1749"/>
        <v>1.1736960107753303</v>
      </c>
      <c r="BO132" s="126">
        <f t="shared" si="1749"/>
        <v>1.1770655731492505</v>
      </c>
      <c r="BP132" s="126">
        <f t="shared" si="1749"/>
        <v>1.180444809195474</v>
      </c>
      <c r="BQ132" s="126">
        <f t="shared" si="1749"/>
        <v>1.1838337466861339</v>
      </c>
      <c r="BR132" s="126">
        <f t="shared" si="1749"/>
        <v>1.1872324134730949</v>
      </c>
      <c r="BS132" s="126">
        <f t="shared" si="1749"/>
        <v>1.1905270658589224</v>
      </c>
      <c r="BT132" s="126">
        <f t="shared" si="1749"/>
        <v>1.1940590467434065</v>
      </c>
      <c r="BU132" s="126">
        <f t="shared" si="1749"/>
        <v>1.1974870693312041</v>
      </c>
      <c r="BV132" s="126">
        <f t="shared" si="1749"/>
        <v>1.2009249334246579</v>
      </c>
      <c r="BW132" s="126">
        <f t="shared" ref="BW132:EB132" si="1750">BW$13</f>
        <v>1.204372667277734</v>
      </c>
      <c r="BX132" s="126">
        <f t="shared" si="1750"/>
        <v>1.2078302992255125</v>
      </c>
      <c r="BY132" s="126">
        <f t="shared" si="1750"/>
        <v>1.2112978576844211</v>
      </c>
      <c r="BZ132" s="126">
        <f t="shared" si="1750"/>
        <v>1.2147753711524676</v>
      </c>
      <c r="CA132" s="126">
        <f t="shared" si="1750"/>
        <v>1.2182628682094752</v>
      </c>
      <c r="CB132" s="126">
        <f t="shared" si="1750"/>
        <v>1.2217603775173165</v>
      </c>
      <c r="CC132" s="126">
        <f t="shared" si="1750"/>
        <v>1.2252679278201495</v>
      </c>
      <c r="CD132" s="126">
        <f t="shared" si="1750"/>
        <v>1.2287855479446541</v>
      </c>
      <c r="CE132" s="126">
        <f t="shared" si="1750"/>
        <v>1.232077770779646</v>
      </c>
      <c r="CF132" s="126">
        <f t="shared" si="1750"/>
        <v>1.23573302168438</v>
      </c>
      <c r="CG132" s="126">
        <f t="shared" si="1750"/>
        <v>1.2392806860334544</v>
      </c>
      <c r="CH132" s="126">
        <f t="shared" si="1750"/>
        <v>1.2428385353675644</v>
      </c>
      <c r="CI132" s="126">
        <f t="shared" si="1750"/>
        <v>1.2464065989267703</v>
      </c>
      <c r="CJ132" s="126">
        <f t="shared" si="1750"/>
        <v>1.2499849060350778</v>
      </c>
      <c r="CK132" s="126">
        <f t="shared" si="1750"/>
        <v>1.2535734861006791</v>
      </c>
      <c r="CL132" s="126">
        <f t="shared" si="1750"/>
        <v>1.257172368616194</v>
      </c>
      <c r="CM132" s="126">
        <f t="shared" si="1750"/>
        <v>1.2607815831589126</v>
      </c>
      <c r="CN132" s="126">
        <f t="shared" si="1750"/>
        <v>1.2644011593910389</v>
      </c>
      <c r="CO132" s="126">
        <f t="shared" si="1750"/>
        <v>1.2680311270599336</v>
      </c>
      <c r="CP132" s="126">
        <f t="shared" si="1750"/>
        <v>1.2716715159983594</v>
      </c>
      <c r="CQ132" s="126">
        <f t="shared" si="1750"/>
        <v>1.2750786410337906</v>
      </c>
      <c r="CR132" s="126">
        <f t="shared" si="1750"/>
        <v>1.2788614642181557</v>
      </c>
      <c r="CS132" s="126">
        <f t="shared" si="1750"/>
        <v>1.2825329459576562</v>
      </c>
      <c r="CT132" s="126">
        <f t="shared" si="1750"/>
        <v>1.2862149681493797</v>
      </c>
      <c r="CU132" s="126">
        <f t="shared" si="1750"/>
        <v>1.289907561053897</v>
      </c>
      <c r="CV132" s="126">
        <f t="shared" si="1750"/>
        <v>1.293610755018654</v>
      </c>
      <c r="CW132" s="126">
        <f t="shared" si="1750"/>
        <v>1.2973245804782207</v>
      </c>
      <c r="CX132" s="126">
        <f t="shared" si="1750"/>
        <v>1.3010490679545423</v>
      </c>
      <c r="CY132" s="126">
        <f t="shared" si="1750"/>
        <v>1.304784248057189</v>
      </c>
      <c r="CZ132" s="126">
        <f t="shared" si="1750"/>
        <v>1.3085301514836076</v>
      </c>
      <c r="DA132" s="126">
        <f t="shared" si="1750"/>
        <v>1.3122868090193751</v>
      </c>
      <c r="DB132" s="126">
        <f t="shared" si="1750"/>
        <v>1.3160542515384499</v>
      </c>
      <c r="DC132" s="126">
        <f t="shared" si="1750"/>
        <v>1.3195802889875801</v>
      </c>
      <c r="DD132" s="126">
        <f t="shared" si="1750"/>
        <v>1.323495136864544</v>
      </c>
      <c r="DE132" s="126">
        <f t="shared" si="1750"/>
        <v>1.3272947573576725</v>
      </c>
      <c r="DF132" s="126">
        <f t="shared" si="1750"/>
        <v>1.3311052861764079</v>
      </c>
      <c r="DG132" s="126">
        <f t="shared" si="1750"/>
        <v>1.3349267546374479</v>
      </c>
      <c r="DH132" s="126">
        <f t="shared" si="1750"/>
        <v>1.3387591941473977</v>
      </c>
      <c r="DI132" s="126">
        <f t="shared" si="1750"/>
        <v>1.3426026362030277</v>
      </c>
      <c r="DJ132" s="126">
        <f t="shared" si="1750"/>
        <v>1.3464571123915319</v>
      </c>
      <c r="DK132" s="126">
        <f t="shared" si="1750"/>
        <v>1.3503226543907885</v>
      </c>
      <c r="DL132" s="126">
        <f t="shared" si="1750"/>
        <v>1.3541992939696192</v>
      </c>
      <c r="DM132" s="126">
        <f t="shared" si="1750"/>
        <v>1.358087062988051</v>
      </c>
      <c r="DN132" s="126">
        <f t="shared" si="1750"/>
        <v>1.361985993397578</v>
      </c>
      <c r="DO132" s="126">
        <f t="shared" si="1750"/>
        <v>1.3657655991021458</v>
      </c>
      <c r="DP132" s="126">
        <f t="shared" si="1750"/>
        <v>1.3698174666548035</v>
      </c>
      <c r="DQ132" s="126">
        <f t="shared" si="1750"/>
        <v>1.3737500738651915</v>
      </c>
      <c r="DR132" s="126">
        <f t="shared" si="1750"/>
        <v>1.3776939711925826</v>
      </c>
      <c r="DS132" s="126">
        <f t="shared" si="1750"/>
        <v>1.381649191049759</v>
      </c>
      <c r="DT132" s="126">
        <f t="shared" si="1750"/>
        <v>1.385615765942557</v>
      </c>
      <c r="DU132" s="126">
        <f t="shared" si="1750"/>
        <v>1.3895937284701338</v>
      </c>
      <c r="DV132" s="126">
        <f t="shared" si="1750"/>
        <v>1.3935831113252357</v>
      </c>
      <c r="DW132" s="126">
        <f t="shared" si="1750"/>
        <v>1.3975839472944662</v>
      </c>
      <c r="DX132" s="126">
        <f t="shared" si="1750"/>
        <v>1.401596269258556</v>
      </c>
      <c r="DY132" s="126">
        <f t="shared" si="1750"/>
        <v>1.4056201101926329</v>
      </c>
      <c r="DZ132" s="126">
        <f t="shared" si="1750"/>
        <v>1.4096555031664932</v>
      </c>
      <c r="EA132" s="126">
        <f t="shared" si="1750"/>
        <v>1.4134323217047313</v>
      </c>
      <c r="EB132" s="126">
        <f t="shared" si="1750"/>
        <v>1.4176256038945581</v>
      </c>
    </row>
    <row r="133" spans="2:132" outlineLevel="1" x14ac:dyDescent="0.25">
      <c r="C133" s="321" t="s">
        <v>528</v>
      </c>
      <c r="D133" s="38"/>
      <c r="E133" s="38"/>
      <c r="F133" s="38"/>
      <c r="G133" s="52" t="s">
        <v>220</v>
      </c>
      <c r="H133" s="46">
        <f t="shared" ref="H133" si="1751">SUM(J133:EB133)</f>
        <v>0</v>
      </c>
      <c r="I133" s="38"/>
      <c r="J133" s="82">
        <f>J131*J132</f>
        <v>0</v>
      </c>
      <c r="K133" s="82">
        <f t="shared" ref="K133" si="1752">K131*K132</f>
        <v>0</v>
      </c>
      <c r="L133" s="82">
        <f t="shared" ref="L133" si="1753">L131*L132</f>
        <v>0</v>
      </c>
      <c r="M133" s="82">
        <f t="shared" ref="M133" si="1754">M131*M132</f>
        <v>0</v>
      </c>
      <c r="N133" s="82">
        <f t="shared" ref="N133" si="1755">N131*N132</f>
        <v>0</v>
      </c>
      <c r="O133" s="82">
        <f t="shared" ref="O133" si="1756">O131*O132</f>
        <v>0</v>
      </c>
      <c r="P133" s="82">
        <f t="shared" ref="P133" si="1757">P131*P132</f>
        <v>0</v>
      </c>
      <c r="Q133" s="82">
        <f t="shared" ref="Q133" si="1758">Q131*Q132</f>
        <v>0</v>
      </c>
      <c r="R133" s="82">
        <f t="shared" ref="R133" si="1759">R131*R132</f>
        <v>0</v>
      </c>
      <c r="S133" s="82">
        <f t="shared" ref="S133" si="1760">S131*S132</f>
        <v>0</v>
      </c>
      <c r="T133" s="82">
        <f t="shared" ref="T133" si="1761">T131*T132</f>
        <v>0</v>
      </c>
      <c r="U133" s="82">
        <f t="shared" ref="U133" si="1762">U131*U132</f>
        <v>0</v>
      </c>
      <c r="V133" s="82">
        <f t="shared" ref="V133" si="1763">V131*V132</f>
        <v>0</v>
      </c>
      <c r="W133" s="82">
        <f t="shared" ref="W133" si="1764">W131*W132</f>
        <v>0</v>
      </c>
      <c r="X133" s="82">
        <f t="shared" ref="X133" si="1765">X131*X132</f>
        <v>0</v>
      </c>
      <c r="Y133" s="82">
        <f t="shared" ref="Y133" si="1766">Y131*Y132</f>
        <v>0</v>
      </c>
      <c r="Z133" s="82">
        <f t="shared" ref="Z133" si="1767">Z131*Z132</f>
        <v>0</v>
      </c>
      <c r="AA133" s="82">
        <f t="shared" ref="AA133" si="1768">AA131*AA132</f>
        <v>0</v>
      </c>
      <c r="AB133" s="82">
        <f t="shared" ref="AB133" si="1769">AB131*AB132</f>
        <v>0</v>
      </c>
      <c r="AC133" s="82">
        <f t="shared" ref="AC133" si="1770">AC131*AC132</f>
        <v>0</v>
      </c>
      <c r="AD133" s="82">
        <f t="shared" ref="AD133" si="1771">AD131*AD132</f>
        <v>0</v>
      </c>
      <c r="AE133" s="82">
        <f t="shared" ref="AE133" si="1772">AE131*AE132</f>
        <v>0</v>
      </c>
      <c r="AF133" s="82">
        <f t="shared" ref="AF133" si="1773">AF131*AF132</f>
        <v>0</v>
      </c>
      <c r="AG133" s="82">
        <f t="shared" ref="AG133" si="1774">AG131*AG132</f>
        <v>0</v>
      </c>
      <c r="AH133" s="82">
        <f t="shared" ref="AH133" si="1775">AH131*AH132</f>
        <v>0</v>
      </c>
      <c r="AI133" s="82">
        <f t="shared" ref="AI133" si="1776">AI131*AI132</f>
        <v>0</v>
      </c>
      <c r="AJ133" s="82">
        <f t="shared" ref="AJ133" si="1777">AJ131*AJ132</f>
        <v>0</v>
      </c>
      <c r="AK133" s="82">
        <f t="shared" ref="AK133" si="1778">AK131*AK132</f>
        <v>0</v>
      </c>
      <c r="AL133" s="82">
        <f t="shared" ref="AL133" si="1779">AL131*AL132</f>
        <v>0</v>
      </c>
      <c r="AM133" s="82">
        <f t="shared" ref="AM133" si="1780">AM131*AM132</f>
        <v>0</v>
      </c>
      <c r="AN133" s="82">
        <f t="shared" ref="AN133" si="1781">AN131*AN132</f>
        <v>0</v>
      </c>
      <c r="AO133" s="82">
        <f t="shared" ref="AO133" si="1782">AO131*AO132</f>
        <v>0</v>
      </c>
      <c r="AP133" s="82">
        <f t="shared" ref="AP133" si="1783">AP131*AP132</f>
        <v>0</v>
      </c>
      <c r="AQ133" s="82">
        <f t="shared" ref="AQ133" si="1784">AQ131*AQ132</f>
        <v>0</v>
      </c>
      <c r="AR133" s="82">
        <f t="shared" ref="AR133" si="1785">AR131*AR132</f>
        <v>0</v>
      </c>
      <c r="AS133" s="82">
        <f t="shared" ref="AS133" si="1786">AS131*AS132</f>
        <v>0</v>
      </c>
      <c r="AT133" s="82">
        <f t="shared" ref="AT133" si="1787">AT131*AT132</f>
        <v>0</v>
      </c>
      <c r="AU133" s="82">
        <f t="shared" ref="AU133" si="1788">AU131*AU132</f>
        <v>0</v>
      </c>
      <c r="AV133" s="82">
        <f t="shared" ref="AV133" si="1789">AV131*AV132</f>
        <v>0</v>
      </c>
      <c r="AW133" s="82">
        <f t="shared" ref="AW133" si="1790">AW131*AW132</f>
        <v>0</v>
      </c>
      <c r="AX133" s="82">
        <f t="shared" ref="AX133" si="1791">AX131*AX132</f>
        <v>0</v>
      </c>
      <c r="AY133" s="82">
        <f t="shared" ref="AY133" si="1792">AY131*AY132</f>
        <v>0</v>
      </c>
      <c r="AZ133" s="82">
        <f t="shared" ref="AZ133" si="1793">AZ131*AZ132</f>
        <v>0</v>
      </c>
      <c r="BA133" s="82">
        <f t="shared" ref="BA133" si="1794">BA131*BA132</f>
        <v>0</v>
      </c>
      <c r="BB133" s="82">
        <f t="shared" ref="BB133" si="1795">BB131*BB132</f>
        <v>0</v>
      </c>
      <c r="BC133" s="82">
        <f t="shared" ref="BC133" si="1796">BC131*BC132</f>
        <v>0</v>
      </c>
      <c r="BD133" s="82">
        <f t="shared" ref="BD133" si="1797">BD131*BD132</f>
        <v>0</v>
      </c>
      <c r="BE133" s="82">
        <f t="shared" ref="BE133" si="1798">BE131*BE132</f>
        <v>0</v>
      </c>
      <c r="BF133" s="82">
        <f t="shared" ref="BF133" si="1799">BF131*BF132</f>
        <v>0</v>
      </c>
      <c r="BG133" s="82">
        <f t="shared" ref="BG133" si="1800">BG131*BG132</f>
        <v>0</v>
      </c>
      <c r="BH133" s="82">
        <f t="shared" ref="BH133" si="1801">BH131*BH132</f>
        <v>0</v>
      </c>
      <c r="BI133" s="82">
        <f t="shared" ref="BI133" si="1802">BI131*BI132</f>
        <v>0</v>
      </c>
      <c r="BJ133" s="82">
        <f t="shared" ref="BJ133" si="1803">BJ131*BJ132</f>
        <v>0</v>
      </c>
      <c r="BK133" s="82">
        <f t="shared" ref="BK133" si="1804">BK131*BK132</f>
        <v>0</v>
      </c>
      <c r="BL133" s="82">
        <f t="shared" ref="BL133" si="1805">BL131*BL132</f>
        <v>0</v>
      </c>
      <c r="BM133" s="82">
        <f t="shared" ref="BM133" si="1806">BM131*BM132</f>
        <v>0</v>
      </c>
      <c r="BN133" s="82">
        <f t="shared" ref="BN133" si="1807">BN131*BN132</f>
        <v>0</v>
      </c>
      <c r="BO133" s="82">
        <f t="shared" ref="BO133" si="1808">BO131*BO132</f>
        <v>0</v>
      </c>
      <c r="BP133" s="82">
        <f t="shared" ref="BP133" si="1809">BP131*BP132</f>
        <v>0</v>
      </c>
      <c r="BQ133" s="82">
        <f t="shared" ref="BQ133" si="1810">BQ131*BQ132</f>
        <v>0</v>
      </c>
      <c r="BR133" s="82">
        <f t="shared" ref="BR133" si="1811">BR131*BR132</f>
        <v>0</v>
      </c>
      <c r="BS133" s="82">
        <f t="shared" ref="BS133" si="1812">BS131*BS132</f>
        <v>0</v>
      </c>
      <c r="BT133" s="82">
        <f t="shared" ref="BT133" si="1813">BT131*BT132</f>
        <v>0</v>
      </c>
      <c r="BU133" s="82">
        <f t="shared" ref="BU133" si="1814">BU131*BU132</f>
        <v>0</v>
      </c>
      <c r="BV133" s="82">
        <f t="shared" ref="BV133" si="1815">BV131*BV132</f>
        <v>0</v>
      </c>
      <c r="BW133" s="82">
        <f t="shared" ref="BW133" si="1816">BW131*BW132</f>
        <v>0</v>
      </c>
      <c r="BX133" s="82">
        <f t="shared" ref="BX133" si="1817">BX131*BX132</f>
        <v>0</v>
      </c>
      <c r="BY133" s="82">
        <f t="shared" ref="BY133" si="1818">BY131*BY132</f>
        <v>0</v>
      </c>
      <c r="BZ133" s="82">
        <f t="shared" ref="BZ133" si="1819">BZ131*BZ132</f>
        <v>0</v>
      </c>
      <c r="CA133" s="82">
        <f t="shared" ref="CA133" si="1820">CA131*CA132</f>
        <v>0</v>
      </c>
      <c r="CB133" s="82">
        <f t="shared" ref="CB133" si="1821">CB131*CB132</f>
        <v>0</v>
      </c>
      <c r="CC133" s="82">
        <f t="shared" ref="CC133" si="1822">CC131*CC132</f>
        <v>0</v>
      </c>
      <c r="CD133" s="82">
        <f t="shared" ref="CD133" si="1823">CD131*CD132</f>
        <v>0</v>
      </c>
      <c r="CE133" s="82">
        <f t="shared" ref="CE133" si="1824">CE131*CE132</f>
        <v>0</v>
      </c>
      <c r="CF133" s="82">
        <f t="shared" ref="CF133" si="1825">CF131*CF132</f>
        <v>0</v>
      </c>
      <c r="CG133" s="82">
        <f t="shared" ref="CG133" si="1826">CG131*CG132</f>
        <v>0</v>
      </c>
      <c r="CH133" s="82">
        <f t="shared" ref="CH133" si="1827">CH131*CH132</f>
        <v>0</v>
      </c>
      <c r="CI133" s="82">
        <f t="shared" ref="CI133" si="1828">CI131*CI132</f>
        <v>0</v>
      </c>
      <c r="CJ133" s="82">
        <f t="shared" ref="CJ133" si="1829">CJ131*CJ132</f>
        <v>0</v>
      </c>
      <c r="CK133" s="82">
        <f t="shared" ref="CK133" si="1830">CK131*CK132</f>
        <v>0</v>
      </c>
      <c r="CL133" s="82">
        <f t="shared" ref="CL133" si="1831">CL131*CL132</f>
        <v>0</v>
      </c>
      <c r="CM133" s="82">
        <f t="shared" ref="CM133" si="1832">CM131*CM132</f>
        <v>0</v>
      </c>
      <c r="CN133" s="82">
        <f t="shared" ref="CN133" si="1833">CN131*CN132</f>
        <v>0</v>
      </c>
      <c r="CO133" s="82">
        <f t="shared" ref="CO133" si="1834">CO131*CO132</f>
        <v>0</v>
      </c>
      <c r="CP133" s="82">
        <f t="shared" ref="CP133" si="1835">CP131*CP132</f>
        <v>0</v>
      </c>
      <c r="CQ133" s="82">
        <f t="shared" ref="CQ133" si="1836">CQ131*CQ132</f>
        <v>0</v>
      </c>
      <c r="CR133" s="82">
        <f t="shared" ref="CR133" si="1837">CR131*CR132</f>
        <v>0</v>
      </c>
      <c r="CS133" s="82">
        <f t="shared" ref="CS133" si="1838">CS131*CS132</f>
        <v>0</v>
      </c>
      <c r="CT133" s="82">
        <f t="shared" ref="CT133" si="1839">CT131*CT132</f>
        <v>0</v>
      </c>
      <c r="CU133" s="82">
        <f t="shared" ref="CU133" si="1840">CU131*CU132</f>
        <v>0</v>
      </c>
      <c r="CV133" s="82">
        <f t="shared" ref="CV133" si="1841">CV131*CV132</f>
        <v>0</v>
      </c>
      <c r="CW133" s="82">
        <f t="shared" ref="CW133" si="1842">CW131*CW132</f>
        <v>0</v>
      </c>
      <c r="CX133" s="82">
        <f t="shared" ref="CX133" si="1843">CX131*CX132</f>
        <v>0</v>
      </c>
      <c r="CY133" s="82">
        <f t="shared" ref="CY133" si="1844">CY131*CY132</f>
        <v>0</v>
      </c>
      <c r="CZ133" s="82">
        <f t="shared" ref="CZ133" si="1845">CZ131*CZ132</f>
        <v>0</v>
      </c>
      <c r="DA133" s="82">
        <f t="shared" ref="DA133" si="1846">DA131*DA132</f>
        <v>0</v>
      </c>
      <c r="DB133" s="82">
        <f t="shared" ref="DB133" si="1847">DB131*DB132</f>
        <v>0</v>
      </c>
      <c r="DC133" s="82">
        <f t="shared" ref="DC133" si="1848">DC131*DC132</f>
        <v>0</v>
      </c>
      <c r="DD133" s="82">
        <f t="shared" ref="DD133" si="1849">DD131*DD132</f>
        <v>0</v>
      </c>
      <c r="DE133" s="82">
        <f t="shared" ref="DE133" si="1850">DE131*DE132</f>
        <v>0</v>
      </c>
      <c r="DF133" s="82">
        <f t="shared" ref="DF133" si="1851">DF131*DF132</f>
        <v>0</v>
      </c>
      <c r="DG133" s="82">
        <f t="shared" ref="DG133" si="1852">DG131*DG132</f>
        <v>0</v>
      </c>
      <c r="DH133" s="82">
        <f t="shared" ref="DH133" si="1853">DH131*DH132</f>
        <v>0</v>
      </c>
      <c r="DI133" s="82">
        <f t="shared" ref="DI133" si="1854">DI131*DI132</f>
        <v>0</v>
      </c>
      <c r="DJ133" s="82">
        <f t="shared" ref="DJ133" si="1855">DJ131*DJ132</f>
        <v>0</v>
      </c>
      <c r="DK133" s="82">
        <f t="shared" ref="DK133" si="1856">DK131*DK132</f>
        <v>0</v>
      </c>
      <c r="DL133" s="82">
        <f t="shared" ref="DL133" si="1857">DL131*DL132</f>
        <v>0</v>
      </c>
      <c r="DM133" s="82">
        <f t="shared" ref="DM133" si="1858">DM131*DM132</f>
        <v>0</v>
      </c>
      <c r="DN133" s="82">
        <f t="shared" ref="DN133" si="1859">DN131*DN132</f>
        <v>0</v>
      </c>
      <c r="DO133" s="82">
        <f t="shared" ref="DO133" si="1860">DO131*DO132</f>
        <v>0</v>
      </c>
      <c r="DP133" s="82">
        <f t="shared" ref="DP133" si="1861">DP131*DP132</f>
        <v>0</v>
      </c>
      <c r="DQ133" s="82">
        <f t="shared" ref="DQ133" si="1862">DQ131*DQ132</f>
        <v>0</v>
      </c>
      <c r="DR133" s="82">
        <f t="shared" ref="DR133" si="1863">DR131*DR132</f>
        <v>0</v>
      </c>
      <c r="DS133" s="82">
        <f t="shared" ref="DS133" si="1864">DS131*DS132</f>
        <v>0</v>
      </c>
      <c r="DT133" s="82">
        <f t="shared" ref="DT133" si="1865">DT131*DT132</f>
        <v>0</v>
      </c>
      <c r="DU133" s="82">
        <f t="shared" ref="DU133" si="1866">DU131*DU132</f>
        <v>0</v>
      </c>
      <c r="DV133" s="82">
        <f t="shared" ref="DV133" si="1867">DV131*DV132</f>
        <v>0</v>
      </c>
      <c r="DW133" s="82">
        <f t="shared" ref="DW133" si="1868">DW131*DW132</f>
        <v>0</v>
      </c>
      <c r="DX133" s="82">
        <f t="shared" ref="DX133" si="1869">DX131*DX132</f>
        <v>0</v>
      </c>
      <c r="DY133" s="82">
        <f t="shared" ref="DY133" si="1870">DY131*DY132</f>
        <v>0</v>
      </c>
      <c r="DZ133" s="82">
        <f t="shared" ref="DZ133" si="1871">DZ131*DZ132</f>
        <v>0</v>
      </c>
      <c r="EA133" s="82">
        <f t="shared" ref="EA133" si="1872">EA131*EA132</f>
        <v>0</v>
      </c>
      <c r="EB133" s="82">
        <f t="shared" ref="EB133" si="1873">EB131*EB132</f>
        <v>0</v>
      </c>
    </row>
    <row r="134" spans="2:132" ht="14" outlineLevel="1" x14ac:dyDescent="0.3">
      <c r="B134" s="73"/>
      <c r="C134" s="27"/>
      <c r="H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row>
    <row r="135" spans="2:132" ht="13" outlineLevel="1" x14ac:dyDescent="0.3">
      <c r="C135" s="340" t="s">
        <v>504</v>
      </c>
      <c r="G135" s="52"/>
      <c r="H135" s="29"/>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row>
    <row r="136" spans="2:132" outlineLevel="1" x14ac:dyDescent="0.25">
      <c r="C136" s="317" t="s">
        <v>485</v>
      </c>
      <c r="D136" s="125">
        <f>Assumptions!N16</f>
        <v>0</v>
      </c>
      <c r="E136" s="79">
        <f>Assumptions!N13</f>
        <v>45658</v>
      </c>
      <c r="G136" s="52" t="s">
        <v>215</v>
      </c>
      <c r="H136" s="50">
        <f t="shared" ref="H136" si="1874">SUM(J136:EB136)</f>
        <v>0</v>
      </c>
      <c r="J136" s="129"/>
      <c r="K136" s="155">
        <f>ROUND(($D$136/MiY*(SUM($J$136:J136)&lt;=1)+IF(SUM($J$136:J136)+($D$136/MiY)&gt;1,1-(SUM($J$136:J136)+($D$136/MiY)),0)),5)*(K$7&gt;=$E$136)</f>
        <v>0</v>
      </c>
      <c r="L136" s="155">
        <f>ROUND(($D$136/MiY*(SUM($J$136:K136)&lt;=1)+IF(SUM($J$136:K136)+($D$136/MiY)&gt;1,1-(SUM($J$136:K136)+($D$136/MiY)),0)),5)*(L$7&gt;=$E$136)</f>
        <v>0</v>
      </c>
      <c r="M136" s="155">
        <f>ROUND(($D$136/MiY*(SUM($J$136:L136)&lt;=1)+IF(SUM($J$136:L136)+($D$136/MiY)&gt;1,1-(SUM($J$136:L136)+($D$136/MiY)),0)),5)*(M$7&gt;=$E$136)</f>
        <v>0</v>
      </c>
      <c r="N136" s="155">
        <f>ROUND(($D$136/MiY*(SUM($J$136:M136)&lt;=1)+IF(SUM($J$136:M136)+($D$136/MiY)&gt;1,1-(SUM($J$136:M136)+($D$136/MiY)),0)),5)*(N$7&gt;=$E$136)</f>
        <v>0</v>
      </c>
      <c r="O136" s="155">
        <f>ROUND(($D$136/MiY*(SUM($J$136:N136)&lt;=1)+IF(SUM($J$136:N136)+($D$136/MiY)&gt;1,1-(SUM($J$136:N136)+($D$136/MiY)),0)),5)*(O$7&gt;=$E$136)</f>
        <v>0</v>
      </c>
      <c r="P136" s="155">
        <f>ROUND(($D$136/MiY*(SUM($J$136:O136)&lt;=1)+IF(SUM($J$136:O136)+($D$136/MiY)&gt;1,1-(SUM($J$136:O136)+($D$136/MiY)),0)),5)*(P$7&gt;=$E$136)</f>
        <v>0</v>
      </c>
      <c r="Q136" s="155">
        <f>ROUND(($D$136/MiY*(SUM($J$136:P136)&lt;=1)+IF(SUM($J$136:P136)+($D$136/MiY)&gt;1,1-(SUM($J$136:P136)+($D$136/MiY)),0)),5)*(Q$7&gt;=$E$136)</f>
        <v>0</v>
      </c>
      <c r="R136" s="155">
        <f>ROUND(($D$136/MiY*(SUM($J$136:Q136)&lt;=1)+IF(SUM($J$136:Q136)+($D$136/MiY)&gt;1,1-(SUM($J$136:Q136)+($D$136/MiY)),0)),5)*(R$7&gt;=$E$136)</f>
        <v>0</v>
      </c>
      <c r="S136" s="155">
        <f>ROUND(($D$136/MiY*(SUM($J$136:R136)&lt;=1)+IF(SUM($J$136:R136)+($D$136/MiY)&gt;1,1-(SUM($J$136:R136)+($D$136/MiY)),0)),5)*(S$7&gt;=$E$136)</f>
        <v>0</v>
      </c>
      <c r="T136" s="155">
        <f>ROUND(($D$136/MiY*(SUM($J$136:S136)&lt;=1)+IF(SUM($J$136:S136)+($D$136/MiY)&gt;1,1-(SUM($J$136:S136)+($D$136/MiY)),0)),5)*(T$7&gt;=$E$136)</f>
        <v>0</v>
      </c>
      <c r="U136" s="155">
        <f>ROUND(($D$136/MiY*(SUM($J$136:T136)&lt;=1)+IF(SUM($J$136:T136)+($D$136/MiY)&gt;1,1-(SUM($J$136:T136)+($D$136/MiY)),0)),5)*(U$7&gt;=$E$136)</f>
        <v>0</v>
      </c>
      <c r="V136" s="155">
        <f>ROUND(($D$136/MiY*(SUM($J$136:U136)&lt;=1)+IF(SUM($J$136:U136)+($D$136/MiY)&gt;1,1-(SUM($J$136:U136)+($D$136/MiY)),0)),5)*(V$7&gt;=$E$136)</f>
        <v>0</v>
      </c>
      <c r="W136" s="155">
        <f>ROUND(($D$136/MiY*(SUM($J$136:V136)&lt;=1)+IF(SUM($J$136:V136)+($D$136/MiY)&gt;1,1-(SUM($J$136:V136)+($D$136/MiY)),0)),5)*(W$7&gt;=$E$136)</f>
        <v>0</v>
      </c>
      <c r="X136" s="155">
        <f>ROUND(($D$136/MiY*(SUM($J$136:W136)&lt;=1)+IF(SUM($J$136:W136)+($D$136/MiY)&gt;1,1-(SUM($J$136:W136)+($D$136/MiY)),0)),5)*(X$7&gt;=$E$136)</f>
        <v>0</v>
      </c>
      <c r="Y136" s="155">
        <f>ROUND(($D$136/MiY*(SUM($J$136:X136)&lt;=1)+IF(SUM($J$136:X136)+($D$136/MiY)&gt;1,1-(SUM($J$136:X136)+($D$136/MiY)),0)),5)*(Y$7&gt;=$E$136)</f>
        <v>0</v>
      </c>
      <c r="Z136" s="155">
        <f>ROUND(($D$136/MiY*(SUM($J$136:Y136)&lt;=1)+IF(SUM($J$136:Y136)+($D$136/MiY)&gt;1,1-(SUM($J$136:Y136)+($D$136/MiY)),0)),5)*(Z$7&gt;=$E$136)</f>
        <v>0</v>
      </c>
      <c r="AA136" s="155">
        <f>ROUND(($D$136/MiY*(SUM($J$136:Z136)&lt;=1)+IF(SUM($J$136:Z136)+($D$136/MiY)&gt;1,1-(SUM($J$136:Z136)+($D$136/MiY)),0)),5)*(AA$7&gt;=$E$136)</f>
        <v>0</v>
      </c>
      <c r="AB136" s="155">
        <f>ROUND(($D$136/MiY*(SUM($J$136:AA136)&lt;=1)+IF(SUM($J$136:AA136)+($D$136/MiY)&gt;1,1-(SUM($J$136:AA136)+($D$136/MiY)),0)),5)*(AB$7&gt;=$E$136)</f>
        <v>0</v>
      </c>
      <c r="AC136" s="155">
        <f>ROUND(($D$136/MiY*(SUM($J$136:AB136)&lt;=1)+IF(SUM($J$136:AB136)+($D$136/MiY)&gt;1,1-(SUM($J$136:AB136)+($D$136/MiY)),0)),5)*(AC$7&gt;=$E$136)</f>
        <v>0</v>
      </c>
      <c r="AD136" s="155">
        <f>ROUND(($D$136/MiY*(SUM($J$136:AC136)&lt;=1)+IF(SUM($J$136:AC136)+($D$136/MiY)&gt;1,1-(SUM($J$136:AC136)+($D$136/MiY)),0)),5)*(AD$7&gt;=$E$136)</f>
        <v>0</v>
      </c>
      <c r="AE136" s="155">
        <f>ROUND(($D$136/MiY*(SUM($J$136:AD136)&lt;=1)+IF(SUM($J$136:AD136)+($D$136/MiY)&gt;1,1-(SUM($J$136:AD136)+($D$136/MiY)),0)),5)*(AE$7&gt;=$E$136)</f>
        <v>0</v>
      </c>
      <c r="AF136" s="155">
        <f>ROUND(($D$136/MiY*(SUM($J$136:AE136)&lt;=1)+IF(SUM($J$136:AE136)+($D$136/MiY)&gt;1,1-(SUM($J$136:AE136)+($D$136/MiY)),0)),5)*(AF$7&gt;=$E$136)</f>
        <v>0</v>
      </c>
      <c r="AG136" s="155">
        <f>ROUND(($D$136/MiY*(SUM($J$136:AF136)&lt;=1)+IF(SUM($J$136:AF136)+($D$136/MiY)&gt;1,1-(SUM($J$136:AF136)+($D$136/MiY)),0)),5)*(AG$7&gt;=$E$136)</f>
        <v>0</v>
      </c>
      <c r="AH136" s="155">
        <f>ROUND(($D$136/MiY*(SUM($J$136:AG136)&lt;=1)+IF(SUM($J$136:AG136)+($D$136/MiY)&gt;1,1-(SUM($J$136:AG136)+($D$136/MiY)),0)),5)*(AH$7&gt;=$E$136)</f>
        <v>0</v>
      </c>
      <c r="AI136" s="155">
        <f>ROUND(($D$136/MiY*(SUM($J$136:AH136)&lt;=1)+IF(SUM($J$136:AH136)+($D$136/MiY)&gt;1,1-(SUM($J$136:AH136)+($D$136/MiY)),0)),5)*(AI$7&gt;=$E$136)</f>
        <v>0</v>
      </c>
      <c r="AJ136" s="155">
        <f>ROUND(($D$136/MiY*(SUM($J$136:AI136)&lt;=1)+IF(SUM($J$136:AI136)+($D$136/MiY)&gt;1,1-(SUM($J$136:AI136)+($D$136/MiY)),0)),5)*(AJ$7&gt;=$E$136)</f>
        <v>0</v>
      </c>
      <c r="AK136" s="155">
        <f>ROUND(($D$136/MiY*(SUM($J$136:AJ136)&lt;=1)+IF(SUM($J$136:AJ136)+($D$136/MiY)&gt;1,1-(SUM($J$136:AJ136)+($D$136/MiY)),0)),5)*(AK$7&gt;=$E$136)</f>
        <v>0</v>
      </c>
      <c r="AL136" s="155">
        <f>ROUND(($D$136/MiY*(SUM($J$136:AK136)&lt;=1)+IF(SUM($J$136:AK136)+($D$136/MiY)&gt;1,1-(SUM($J$136:AK136)+($D$136/MiY)),0)),5)*(AL$7&gt;=$E$136)</f>
        <v>0</v>
      </c>
      <c r="AM136" s="155">
        <f>ROUND(($D$136/MiY*(SUM($J$136:AL136)&lt;=1)+IF(SUM($J$136:AL136)+($D$136/MiY)&gt;1,1-(SUM($J$136:AL136)+($D$136/MiY)),0)),5)*(AM$7&gt;=$E$136)</f>
        <v>0</v>
      </c>
      <c r="AN136" s="155">
        <f>ROUND(($D$136/MiY*(SUM($J$136:AM136)&lt;=1)+IF(SUM($J$136:AM136)+($D$136/MiY)&gt;1,1-(SUM($J$136:AM136)+($D$136/MiY)),0)),5)*(AN$7&gt;=$E$136)</f>
        <v>0</v>
      </c>
      <c r="AO136" s="155">
        <f>ROUND(($D$136/MiY*(SUM($J$136:AN136)&lt;=1)+IF(SUM($J$136:AN136)+($D$136/MiY)&gt;1,1-(SUM($J$136:AN136)+($D$136/MiY)),0)),5)*(AO$7&gt;=$E$136)</f>
        <v>0</v>
      </c>
      <c r="AP136" s="155">
        <f>ROUND(($D$136/MiY*(SUM($J$136:AO136)&lt;=1)+IF(SUM($J$136:AO136)+($D$136/MiY)&gt;1,1-(SUM($J$136:AO136)+($D$136/MiY)),0)),5)*(AP$7&gt;=$E$136)</f>
        <v>0</v>
      </c>
      <c r="AQ136" s="155">
        <f>ROUND(($D$136/MiY*(SUM($J$136:AP136)&lt;=1)+IF(SUM($J$136:AP136)+($D$136/MiY)&gt;1,1-(SUM($J$136:AP136)+($D$136/MiY)),0)),5)*(AQ$7&gt;=$E$136)</f>
        <v>0</v>
      </c>
      <c r="AR136" s="155">
        <f>ROUND(($D$136/MiY*(SUM($J$136:AQ136)&lt;=1)+IF(SUM($J$136:AQ136)+($D$136/MiY)&gt;1,1-(SUM($J$136:AQ136)+($D$136/MiY)),0)),5)*(AR$7&gt;=$E$136)</f>
        <v>0</v>
      </c>
      <c r="AS136" s="155">
        <f>ROUND(($D$136/MiY*(SUM($J$136:AR136)&lt;=1)+IF(SUM($J$136:AR136)+($D$136/MiY)&gt;1,1-(SUM($J$136:AR136)+($D$136/MiY)),0)),5)*(AS$7&gt;=$E$136)</f>
        <v>0</v>
      </c>
      <c r="AT136" s="155">
        <f>ROUND(($D$136/MiY*(SUM($J$136:AS136)&lt;=1)+IF(SUM($J$136:AS136)+($D$136/MiY)&gt;1,1-(SUM($J$136:AS136)+($D$136/MiY)),0)),5)*(AT$7&gt;=$E$136)</f>
        <v>0</v>
      </c>
      <c r="AU136" s="155">
        <f>ROUND(($D$136/MiY*(SUM($J$136:AT136)&lt;=1)+IF(SUM($J$136:AT136)+($D$136/MiY)&gt;1,1-(SUM($J$136:AT136)+($D$136/MiY)),0)),5)*(AU$7&gt;=$E$136)</f>
        <v>0</v>
      </c>
      <c r="AV136" s="155">
        <f>ROUND(($D$136/MiY*(SUM($J$136:AU136)&lt;=1)+IF(SUM($J$136:AU136)+($D$136/MiY)&gt;1,1-(SUM($J$136:AU136)+($D$136/MiY)),0)),5)*(AV$7&gt;=$E$136)</f>
        <v>0</v>
      </c>
      <c r="AW136" s="155">
        <f>ROUND(($D$136/MiY*(SUM($J$136:AV136)&lt;=1)+IF(SUM($J$136:AV136)+($D$136/MiY)&gt;1,1-(SUM($J$136:AV136)+($D$136/MiY)),0)),5)*(AW$7&gt;=$E$136)</f>
        <v>0</v>
      </c>
      <c r="AX136" s="155">
        <f>ROUND(($D$136/MiY*(SUM($J$136:AW136)&lt;=1)+IF(SUM($J$136:AW136)+($D$136/MiY)&gt;1,1-(SUM($J$136:AW136)+($D$136/MiY)),0)),5)*(AX$7&gt;=$E$136)</f>
        <v>0</v>
      </c>
      <c r="AY136" s="155">
        <f>ROUND(($D$136/MiY*(SUM($J$136:AX136)&lt;=1)+IF(SUM($J$136:AX136)+($D$136/MiY)&gt;1,1-(SUM($J$136:AX136)+($D$136/MiY)),0)),5)*(AY$7&gt;=$E$136)</f>
        <v>0</v>
      </c>
      <c r="AZ136" s="155">
        <f>ROUND(($D$136/MiY*(SUM($J$136:AY136)&lt;=1)+IF(SUM($J$136:AY136)+($D$136/MiY)&gt;1,1-(SUM($J$136:AY136)+($D$136/MiY)),0)),5)*(AZ$7&gt;=$E$136)</f>
        <v>0</v>
      </c>
      <c r="BA136" s="155">
        <f>ROUND(($D$136/MiY*(SUM($J$136:AZ136)&lt;=1)+IF(SUM($J$136:AZ136)+($D$136/MiY)&gt;1,1-(SUM($J$136:AZ136)+($D$136/MiY)),0)),5)*(BA$7&gt;=$E$136)</f>
        <v>0</v>
      </c>
      <c r="BB136" s="155">
        <f>ROUND(($D$136/MiY*(SUM($J$136:BA136)&lt;=1)+IF(SUM($J$136:BA136)+($D$136/MiY)&gt;1,1-(SUM($J$136:BA136)+($D$136/MiY)),0)),5)*(BB$7&gt;=$E$136)</f>
        <v>0</v>
      </c>
      <c r="BC136" s="155">
        <f>ROUND(($D$136/MiY*(SUM($J$136:BB136)&lt;=1)+IF(SUM($J$136:BB136)+($D$136/MiY)&gt;1,1-(SUM($J$136:BB136)+($D$136/MiY)),0)),5)*(BC$7&gt;=$E$136)</f>
        <v>0</v>
      </c>
      <c r="BD136" s="155">
        <f>ROUND(($D$136/MiY*(SUM($J$136:BC136)&lt;=1)+IF(SUM($J$136:BC136)+($D$136/MiY)&gt;1,1-(SUM($J$136:BC136)+($D$136/MiY)),0)),5)*(BD$7&gt;=$E$136)</f>
        <v>0</v>
      </c>
      <c r="BE136" s="155">
        <f>ROUND(($D$136/MiY*(SUM($J$136:BD136)&lt;=1)+IF(SUM($J$136:BD136)+($D$136/MiY)&gt;1,1-(SUM($J$136:BD136)+($D$136/MiY)),0)),5)*(BE$7&gt;=$E$136)</f>
        <v>0</v>
      </c>
      <c r="BF136" s="155">
        <f>ROUND(($D$136/MiY*(SUM($J$136:BE136)&lt;=1)+IF(SUM($J$136:BE136)+($D$136/MiY)&gt;1,1-(SUM($J$136:BE136)+($D$136/MiY)),0)),5)*(BF$7&gt;=$E$136)</f>
        <v>0</v>
      </c>
      <c r="BG136" s="155">
        <f>ROUND(($D$136/MiY*(SUM($J$136:BF136)&lt;=1)+IF(SUM($J$136:BF136)+($D$136/MiY)&gt;1,1-(SUM($J$136:BF136)+($D$136/MiY)),0)),5)*(BG$7&gt;=$E$136)</f>
        <v>0</v>
      </c>
      <c r="BH136" s="155">
        <f>ROUND(($D$136/MiY*(SUM($J$136:BG136)&lt;=1)+IF(SUM($J$136:BG136)+($D$136/MiY)&gt;1,1-(SUM($J$136:BG136)+($D$136/MiY)),0)),5)*(BH$7&gt;=$E$136)</f>
        <v>0</v>
      </c>
      <c r="BI136" s="155">
        <f>ROUND(($D$136/MiY*(SUM($J$136:BH136)&lt;=1)+IF(SUM($J$136:BH136)+($D$136/MiY)&gt;1,1-(SUM($J$136:BH136)+($D$136/MiY)),0)),5)*(BI$7&gt;=$E$136)</f>
        <v>0</v>
      </c>
      <c r="BJ136" s="155">
        <f>ROUND(($D$136/MiY*(SUM($J$136:BI136)&lt;=1)+IF(SUM($J$136:BI136)+($D$136/MiY)&gt;1,1-(SUM($J$136:BI136)+($D$136/MiY)),0)),5)*(BJ$7&gt;=$E$136)</f>
        <v>0</v>
      </c>
      <c r="BK136" s="155">
        <f>ROUND(($D$136/MiY*(SUM($J$136:BJ136)&lt;=1)+IF(SUM($J$136:BJ136)+($D$136/MiY)&gt;1,1-(SUM($J$136:BJ136)+($D$136/MiY)),0)),5)*(BK$7&gt;=$E$136)</f>
        <v>0</v>
      </c>
      <c r="BL136" s="155">
        <f>ROUND(($D$136/MiY*(SUM($J$136:BK136)&lt;=1)+IF(SUM($J$136:BK136)+($D$136/MiY)&gt;1,1-(SUM($J$136:BK136)+($D$136/MiY)),0)),5)*(BL$7&gt;=$E$136)</f>
        <v>0</v>
      </c>
      <c r="BM136" s="155">
        <f>ROUND(($D$136/MiY*(SUM($J$136:BL136)&lt;=1)+IF(SUM($J$136:BL136)+($D$136/MiY)&gt;1,1-(SUM($J$136:BL136)+($D$136/MiY)),0)),5)*(BM$7&gt;=$E$136)</f>
        <v>0</v>
      </c>
      <c r="BN136" s="155">
        <f>ROUND(($D$136/MiY*(SUM($J$136:BM136)&lt;=1)+IF(SUM($J$136:BM136)+($D$136/MiY)&gt;1,1-(SUM($J$136:BM136)+($D$136/MiY)),0)),5)*(BN$7&gt;=$E$136)</f>
        <v>0</v>
      </c>
      <c r="BO136" s="155">
        <f>ROUND(($D$136/MiY*(SUM($J$136:BN136)&lt;=1)+IF(SUM($J$136:BN136)+($D$136/MiY)&gt;1,1-(SUM($J$136:BN136)+($D$136/MiY)),0)),5)*(BO$7&gt;=$E$136)</f>
        <v>0</v>
      </c>
      <c r="BP136" s="155">
        <f>ROUND(($D$136/MiY*(SUM($J$136:BO136)&lt;=1)+IF(SUM($J$136:BO136)+($D$136/MiY)&gt;1,1-(SUM($J$136:BO136)+($D$136/MiY)),0)),5)*(BP$7&gt;=$E$136)</f>
        <v>0</v>
      </c>
      <c r="BQ136" s="155">
        <f>ROUND(($D$136/MiY*(SUM($J$136:BP136)&lt;=1)+IF(SUM($J$136:BP136)+($D$136/MiY)&gt;1,1-(SUM($J$136:BP136)+($D$136/MiY)),0)),5)*(BQ$7&gt;=$E$136)</f>
        <v>0</v>
      </c>
      <c r="BR136" s="155">
        <f>ROUND(($D$136/MiY*(SUM($J$136:BQ136)&lt;=1)+IF(SUM($J$136:BQ136)+($D$136/MiY)&gt;1,1-(SUM($J$136:BQ136)+($D$136/MiY)),0)),5)*(BR$7&gt;=$E$136)</f>
        <v>0</v>
      </c>
      <c r="BS136" s="155">
        <f>ROUND(($D$136/MiY*(SUM($J$136:BR136)&lt;=1)+IF(SUM($J$136:BR136)+($D$136/MiY)&gt;1,1-(SUM($J$136:BR136)+($D$136/MiY)),0)),5)*(BS$7&gt;=$E$136)</f>
        <v>0</v>
      </c>
      <c r="BT136" s="155">
        <f>ROUND(($D$136/MiY*(SUM($J$136:BS136)&lt;=1)+IF(SUM($J$136:BS136)+($D$136/MiY)&gt;1,1-(SUM($J$136:BS136)+($D$136/MiY)),0)),5)*(BT$7&gt;=$E$136)</f>
        <v>0</v>
      </c>
      <c r="BU136" s="155">
        <f>ROUND(($D$136/MiY*(SUM($J$136:BT136)&lt;=1)+IF(SUM($J$136:BT136)+($D$136/MiY)&gt;1,1-(SUM($J$136:BT136)+($D$136/MiY)),0)),5)*(BU$7&gt;=$E$136)</f>
        <v>0</v>
      </c>
      <c r="BV136" s="155">
        <f>ROUND(($D$136/MiY*(SUM($J$136:BU136)&lt;=1)+IF(SUM($J$136:BU136)+($D$136/MiY)&gt;1,1-(SUM($J$136:BU136)+($D$136/MiY)),0)),5)*(BV$7&gt;=$E$136)</f>
        <v>0</v>
      </c>
      <c r="BW136" s="155">
        <f>ROUND(($D$136/MiY*(SUM($J$136:BV136)&lt;=1)+IF(SUM($J$136:BV136)+($D$136/MiY)&gt;1,1-(SUM($J$136:BV136)+($D$136/MiY)),0)),5)*(BW$7&gt;=$E$136)</f>
        <v>0</v>
      </c>
      <c r="BX136" s="155">
        <f>ROUND(($D$136/MiY*(SUM($J$136:BW136)&lt;=1)+IF(SUM($J$136:BW136)+($D$136/MiY)&gt;1,1-(SUM($J$136:BW136)+($D$136/MiY)),0)),5)*(BX$7&gt;=$E$136)</f>
        <v>0</v>
      </c>
      <c r="BY136" s="155">
        <f>ROUND(($D$136/MiY*(SUM($J$136:BX136)&lt;=1)+IF(SUM($J$136:BX136)+($D$136/MiY)&gt;1,1-(SUM($J$136:BX136)+($D$136/MiY)),0)),5)*(BY$7&gt;=$E$136)</f>
        <v>0</v>
      </c>
      <c r="BZ136" s="155">
        <f>ROUND(($D$136/MiY*(SUM($J$136:BY136)&lt;=1)+IF(SUM($J$136:BY136)+($D$136/MiY)&gt;1,1-(SUM($J$136:BY136)+($D$136/MiY)),0)),5)*(BZ$7&gt;=$E$136)</f>
        <v>0</v>
      </c>
      <c r="CA136" s="155">
        <f>ROUND(($D$136/MiY*(SUM($J$136:BZ136)&lt;=1)+IF(SUM($J$136:BZ136)+($D$136/MiY)&gt;1,1-(SUM($J$136:BZ136)+($D$136/MiY)),0)),5)*(CA$7&gt;=$E$136)</f>
        <v>0</v>
      </c>
      <c r="CB136" s="155">
        <f>ROUND(($D$136/MiY*(SUM($J$136:CA136)&lt;=1)+IF(SUM($J$136:CA136)+($D$136/MiY)&gt;1,1-(SUM($J$136:CA136)+($D$136/MiY)),0)),5)*(CB$7&gt;=$E$136)</f>
        <v>0</v>
      </c>
      <c r="CC136" s="155">
        <f>ROUND(($D$136/MiY*(SUM($J$136:CB136)&lt;=1)+IF(SUM($J$136:CB136)+($D$136/MiY)&gt;1,1-(SUM($J$136:CB136)+($D$136/MiY)),0)),5)*(CC$7&gt;=$E$136)</f>
        <v>0</v>
      </c>
      <c r="CD136" s="155">
        <f>ROUND(($D$136/MiY*(SUM($J$136:CC136)&lt;=1)+IF(SUM($J$136:CC136)+($D$136/MiY)&gt;1,1-(SUM($J$136:CC136)+($D$136/MiY)),0)),5)*(CD$7&gt;=$E$136)</f>
        <v>0</v>
      </c>
      <c r="CE136" s="155">
        <f>ROUND(($D$136/MiY*(SUM($J$136:CD136)&lt;=1)+IF(SUM($J$136:CD136)+($D$136/MiY)&gt;1,1-(SUM($J$136:CD136)+($D$136/MiY)),0)),5)*(CE$7&gt;=$E$136)</f>
        <v>0</v>
      </c>
      <c r="CF136" s="155">
        <f>ROUND(($D$136/MiY*(SUM($J$136:CE136)&lt;=1)+IF(SUM($J$136:CE136)+($D$136/MiY)&gt;1,1-(SUM($J$136:CE136)+($D$136/MiY)),0)),5)*(CF$7&gt;=$E$136)</f>
        <v>0</v>
      </c>
      <c r="CG136" s="155">
        <f>ROUND(($D$136/MiY*(SUM($J$136:CF136)&lt;=1)+IF(SUM($J$136:CF136)+($D$136/MiY)&gt;1,1-(SUM($J$136:CF136)+($D$136/MiY)),0)),5)*(CG$7&gt;=$E$136)</f>
        <v>0</v>
      </c>
      <c r="CH136" s="155">
        <f>ROUND(($D$136/MiY*(SUM($J$136:CG136)&lt;=1)+IF(SUM($J$136:CG136)+($D$136/MiY)&gt;1,1-(SUM($J$136:CG136)+($D$136/MiY)),0)),5)*(CH$7&gt;=$E$136)</f>
        <v>0</v>
      </c>
      <c r="CI136" s="155">
        <f>ROUND(($D$136/MiY*(SUM($J$136:CH136)&lt;=1)+IF(SUM($J$136:CH136)+($D$136/MiY)&gt;1,1-(SUM($J$136:CH136)+($D$136/MiY)),0)),5)*(CI$7&gt;=$E$136)</f>
        <v>0</v>
      </c>
      <c r="CJ136" s="155">
        <f>ROUND(($D$136/MiY*(SUM($J$136:CI136)&lt;=1)+IF(SUM($J$136:CI136)+($D$136/MiY)&gt;1,1-(SUM($J$136:CI136)+($D$136/MiY)),0)),5)*(CJ$7&gt;=$E$136)</f>
        <v>0</v>
      </c>
      <c r="CK136" s="155">
        <f>ROUND(($D$136/MiY*(SUM($J$136:CJ136)&lt;=1)+IF(SUM($J$136:CJ136)+($D$136/MiY)&gt;1,1-(SUM($J$136:CJ136)+($D$136/MiY)),0)),5)*(CK$7&gt;=$E$136)</f>
        <v>0</v>
      </c>
      <c r="CL136" s="155">
        <f>ROUND(($D$136/MiY*(SUM($J$136:CK136)&lt;=1)+IF(SUM($J$136:CK136)+($D$136/MiY)&gt;1,1-(SUM($J$136:CK136)+($D$136/MiY)),0)),5)*(CL$7&gt;=$E$136)</f>
        <v>0</v>
      </c>
      <c r="CM136" s="155">
        <f>ROUND(($D$136/MiY*(SUM($J$136:CL136)&lt;=1)+IF(SUM($J$136:CL136)+($D$136/MiY)&gt;1,1-(SUM($J$136:CL136)+($D$136/MiY)),0)),5)*(CM$7&gt;=$E$136)</f>
        <v>0</v>
      </c>
      <c r="CN136" s="155">
        <f>ROUND(($D$136/MiY*(SUM($J$136:CM136)&lt;=1)+IF(SUM($J$136:CM136)+($D$136/MiY)&gt;1,1-(SUM($J$136:CM136)+($D$136/MiY)),0)),5)*(CN$7&gt;=$E$136)</f>
        <v>0</v>
      </c>
      <c r="CO136" s="155">
        <f>ROUND(($D$136/MiY*(SUM($J$136:CN136)&lt;=1)+IF(SUM($J$136:CN136)+($D$136/MiY)&gt;1,1-(SUM($J$136:CN136)+($D$136/MiY)),0)),5)*(CO$7&gt;=$E$136)</f>
        <v>0</v>
      </c>
      <c r="CP136" s="155">
        <f>ROUND(($D$136/MiY*(SUM($J$136:CO136)&lt;=1)+IF(SUM($J$136:CO136)+($D$136/MiY)&gt;1,1-(SUM($J$136:CO136)+($D$136/MiY)),0)),5)*(CP$7&gt;=$E$136)</f>
        <v>0</v>
      </c>
      <c r="CQ136" s="155">
        <f>ROUND(($D$136/MiY*(SUM($J$136:CP136)&lt;=1)+IF(SUM($J$136:CP136)+($D$136/MiY)&gt;1,1-(SUM($J$136:CP136)+($D$136/MiY)),0)),5)*(CQ$7&gt;=$E$136)</f>
        <v>0</v>
      </c>
      <c r="CR136" s="155">
        <f>ROUND(($D$136/MiY*(SUM($J$136:CQ136)&lt;=1)+IF(SUM($J$136:CQ136)+($D$136/MiY)&gt;1,1-(SUM($J$136:CQ136)+($D$136/MiY)),0)),5)*(CR$7&gt;=$E$136)</f>
        <v>0</v>
      </c>
      <c r="CS136" s="155">
        <f>ROUND(($D$136/MiY*(SUM($J$136:CR136)&lt;=1)+IF(SUM($J$136:CR136)+($D$136/MiY)&gt;1,1-(SUM($J$136:CR136)+($D$136/MiY)),0)),5)*(CS$7&gt;=$E$136)</f>
        <v>0</v>
      </c>
      <c r="CT136" s="155">
        <f>ROUND(($D$136/MiY*(SUM($J$136:CS136)&lt;=1)+IF(SUM($J$136:CS136)+($D$136/MiY)&gt;1,1-(SUM($J$136:CS136)+($D$136/MiY)),0)),5)*(CT$7&gt;=$E$136)</f>
        <v>0</v>
      </c>
      <c r="CU136" s="155">
        <f>ROUND(($D$136/MiY*(SUM($J$136:CT136)&lt;=1)+IF(SUM($J$136:CT136)+($D$136/MiY)&gt;1,1-(SUM($J$136:CT136)+($D$136/MiY)),0)),5)*(CU$7&gt;=$E$136)</f>
        <v>0</v>
      </c>
      <c r="CV136" s="155">
        <f>ROUND(($D$136/MiY*(SUM($J$136:CU136)&lt;=1)+IF(SUM($J$136:CU136)+($D$136/MiY)&gt;1,1-(SUM($J$136:CU136)+($D$136/MiY)),0)),5)*(CV$7&gt;=$E$136)</f>
        <v>0</v>
      </c>
      <c r="CW136" s="155">
        <f>ROUND(($D$136/MiY*(SUM($J$136:CV136)&lt;=1)+IF(SUM($J$136:CV136)+($D$136/MiY)&gt;1,1-(SUM($J$136:CV136)+($D$136/MiY)),0)),5)*(CW$7&gt;=$E$136)</f>
        <v>0</v>
      </c>
      <c r="CX136" s="155">
        <f>ROUND(($D$136/MiY*(SUM($J$136:CW136)&lt;=1)+IF(SUM($J$136:CW136)+($D$136/MiY)&gt;1,1-(SUM($J$136:CW136)+($D$136/MiY)),0)),5)*(CX$7&gt;=$E$136)</f>
        <v>0</v>
      </c>
      <c r="CY136" s="155">
        <f>ROUND(($D$136/MiY*(SUM($J$136:CX136)&lt;=1)+IF(SUM($J$136:CX136)+($D$136/MiY)&gt;1,1-(SUM($J$136:CX136)+($D$136/MiY)),0)),5)*(CY$7&gt;=$E$136)</f>
        <v>0</v>
      </c>
      <c r="CZ136" s="155">
        <f>ROUND(($D$136/MiY*(SUM($J$136:CY136)&lt;=1)+IF(SUM($J$136:CY136)+($D$136/MiY)&gt;1,1-(SUM($J$136:CY136)+($D$136/MiY)),0)),5)*(CZ$7&gt;=$E$136)</f>
        <v>0</v>
      </c>
      <c r="DA136" s="155">
        <f>ROUND(($D$136/MiY*(SUM($J$136:CZ136)&lt;=1)+IF(SUM($J$136:CZ136)+($D$136/MiY)&gt;1,1-(SUM($J$136:CZ136)+($D$136/MiY)),0)),5)*(DA$7&gt;=$E$136)</f>
        <v>0</v>
      </c>
      <c r="DB136" s="155">
        <f>ROUND(($D$136/MiY*(SUM($J$136:DA136)&lt;=1)+IF(SUM($J$136:DA136)+($D$136/MiY)&gt;1,1-(SUM($J$136:DA136)+($D$136/MiY)),0)),5)*(DB$7&gt;=$E$136)</f>
        <v>0</v>
      </c>
      <c r="DC136" s="155">
        <f>ROUND(($D$136/MiY*(SUM($J$136:DB136)&lt;=1)+IF(SUM($J$136:DB136)+($D$136/MiY)&gt;1,1-(SUM($J$136:DB136)+($D$136/MiY)),0)),5)*(DC$7&gt;=$E$136)</f>
        <v>0</v>
      </c>
      <c r="DD136" s="155">
        <f>ROUND(($D$136/MiY*(SUM($J$136:DC136)&lt;=1)+IF(SUM($J$136:DC136)+($D$136/MiY)&gt;1,1-(SUM($J$136:DC136)+($D$136/MiY)),0)),5)*(DD$7&gt;=$E$136)</f>
        <v>0</v>
      </c>
      <c r="DE136" s="155">
        <f>ROUND(($D$136/MiY*(SUM($J$136:DD136)&lt;=1)+IF(SUM($J$136:DD136)+($D$136/MiY)&gt;1,1-(SUM($J$136:DD136)+($D$136/MiY)),0)),5)*(DE$7&gt;=$E$136)</f>
        <v>0</v>
      </c>
      <c r="DF136" s="155">
        <f>ROUND(($D$136/MiY*(SUM($J$136:DE136)&lt;=1)+IF(SUM($J$136:DE136)+($D$136/MiY)&gt;1,1-(SUM($J$136:DE136)+($D$136/MiY)),0)),5)*(DF$7&gt;=$E$136)</f>
        <v>0</v>
      </c>
      <c r="DG136" s="155">
        <f>ROUND(($D$136/MiY*(SUM($J$136:DF136)&lt;=1)+IF(SUM($J$136:DF136)+($D$136/MiY)&gt;1,1-(SUM($J$136:DF136)+($D$136/MiY)),0)),5)*(DG$7&gt;=$E$136)</f>
        <v>0</v>
      </c>
      <c r="DH136" s="155">
        <f>ROUND(($D$136/MiY*(SUM($J$136:DG136)&lt;=1)+IF(SUM($J$136:DG136)+($D$136/MiY)&gt;1,1-(SUM($J$136:DG136)+($D$136/MiY)),0)),5)*(DH$7&gt;=$E$136)</f>
        <v>0</v>
      </c>
      <c r="DI136" s="155">
        <f>ROUND(($D$136/MiY*(SUM($J$136:DH136)&lt;=1)+IF(SUM($J$136:DH136)+($D$136/MiY)&gt;1,1-(SUM($J$136:DH136)+($D$136/MiY)),0)),5)*(DI$7&gt;=$E$136)</f>
        <v>0</v>
      </c>
      <c r="DJ136" s="155">
        <f>ROUND(($D$136/MiY*(SUM($J$136:DI136)&lt;=1)+IF(SUM($J$136:DI136)+($D$136/MiY)&gt;1,1-(SUM($J$136:DI136)+($D$136/MiY)),0)),5)*(DJ$7&gt;=$E$136)</f>
        <v>0</v>
      </c>
      <c r="DK136" s="155">
        <f>ROUND(($D$136/MiY*(SUM($J$136:DJ136)&lt;=1)+IF(SUM($J$136:DJ136)+($D$136/MiY)&gt;1,1-(SUM($J$136:DJ136)+($D$136/MiY)),0)),5)*(DK$7&gt;=$E$136)</f>
        <v>0</v>
      </c>
      <c r="DL136" s="155">
        <f>ROUND(($D$136/MiY*(SUM($J$136:DK136)&lt;=1)+IF(SUM($J$136:DK136)+($D$136/MiY)&gt;1,1-(SUM($J$136:DK136)+($D$136/MiY)),0)),5)*(DL$7&gt;=$E$136)</f>
        <v>0</v>
      </c>
      <c r="DM136" s="155">
        <f>ROUND(($D$136/MiY*(SUM($J$136:DL136)&lt;=1)+IF(SUM($J$136:DL136)+($D$136/MiY)&gt;1,1-(SUM($J$136:DL136)+($D$136/MiY)),0)),5)*(DM$7&gt;=$E$136)</f>
        <v>0</v>
      </c>
      <c r="DN136" s="155">
        <f>ROUND(($D$136/MiY*(SUM($J$136:DM136)&lt;=1)+IF(SUM($J$136:DM136)+($D$136/MiY)&gt;1,1-(SUM($J$136:DM136)+($D$136/MiY)),0)),5)*(DN$7&gt;=$E$136)</f>
        <v>0</v>
      </c>
      <c r="DO136" s="155">
        <f>ROUND(($D$136/MiY*(SUM($J$136:DN136)&lt;=1)+IF(SUM($J$136:DN136)+($D$136/MiY)&gt;1,1-(SUM($J$136:DN136)+($D$136/MiY)),0)),5)*(DO$7&gt;=$E$136)</f>
        <v>0</v>
      </c>
      <c r="DP136" s="155">
        <f>ROUND(($D$136/MiY*(SUM($J$136:DO136)&lt;=1)+IF(SUM($J$136:DO136)+($D$136/MiY)&gt;1,1-(SUM($J$136:DO136)+($D$136/MiY)),0)),5)*(DP$7&gt;=$E$136)</f>
        <v>0</v>
      </c>
      <c r="DQ136" s="155">
        <f>ROUND(($D$136/MiY*(SUM($J$136:DP136)&lt;=1)+IF(SUM($J$136:DP136)+($D$136/MiY)&gt;1,1-(SUM($J$136:DP136)+($D$136/MiY)),0)),5)*(DQ$7&gt;=$E$136)</f>
        <v>0</v>
      </c>
      <c r="DR136" s="155">
        <f>ROUND(($D$136/MiY*(SUM($J$136:DQ136)&lt;=1)+IF(SUM($J$136:DQ136)+($D$136/MiY)&gt;1,1-(SUM($J$136:DQ136)+($D$136/MiY)),0)),5)*(DR$7&gt;=$E$136)</f>
        <v>0</v>
      </c>
      <c r="DS136" s="155">
        <f>ROUND(($D$136/MiY*(SUM($J$136:DR136)&lt;=1)+IF(SUM($J$136:DR136)+($D$136/MiY)&gt;1,1-(SUM($J$136:DR136)+($D$136/MiY)),0)),5)*(DS$7&gt;=$E$136)</f>
        <v>0</v>
      </c>
      <c r="DT136" s="155">
        <f>ROUND(($D$136/MiY*(SUM($J$136:DS136)&lt;=1)+IF(SUM($J$136:DS136)+($D$136/MiY)&gt;1,1-(SUM($J$136:DS136)+($D$136/MiY)),0)),5)*(DT$7&gt;=$E$136)</f>
        <v>0</v>
      </c>
      <c r="DU136" s="155">
        <f>ROUND(($D$136/MiY*(SUM($J$136:DT136)&lt;=1)+IF(SUM($J$136:DT136)+($D$136/MiY)&gt;1,1-(SUM($J$136:DT136)+($D$136/MiY)),0)),5)*(DU$7&gt;=$E$136)</f>
        <v>0</v>
      </c>
      <c r="DV136" s="155">
        <f>ROUND(($D$136/MiY*(SUM($J$136:DU136)&lt;=1)+IF(SUM($J$136:DU136)+($D$136/MiY)&gt;1,1-(SUM($J$136:DU136)+($D$136/MiY)),0)),5)*(DV$7&gt;=$E$136)</f>
        <v>0</v>
      </c>
      <c r="DW136" s="155">
        <f>ROUND(($D$136/MiY*(SUM($J$136:DV136)&lt;=1)+IF(SUM($J$136:DV136)+($D$136/MiY)&gt;1,1-(SUM($J$136:DV136)+($D$136/MiY)),0)),5)*(DW$7&gt;=$E$136)</f>
        <v>0</v>
      </c>
      <c r="DX136" s="155">
        <f>ROUND(($D$136/MiY*(SUM($J$136:DW136)&lt;=1)+IF(SUM($J$136:DW136)+($D$136/MiY)&gt;1,1-(SUM($J$136:DW136)+($D$136/MiY)),0)),5)*(DX$7&gt;=$E$136)</f>
        <v>0</v>
      </c>
      <c r="DY136" s="155">
        <f>ROUND(($D$136/MiY*(SUM($J$136:DX136)&lt;=1)+IF(SUM($J$136:DX136)+($D$136/MiY)&gt;1,1-(SUM($J$136:DX136)+($D$136/MiY)),0)),5)*(DY$7&gt;=$E$136)</f>
        <v>0</v>
      </c>
      <c r="DZ136" s="155">
        <f>ROUND(($D$136/MiY*(SUM($J$136:DY136)&lt;=1)+IF(SUM($J$136:DY136)+($D$136/MiY)&gt;1,1-(SUM($J$136:DY136)+($D$136/MiY)),0)),5)*(DZ$7&gt;=$E$136)</f>
        <v>0</v>
      </c>
      <c r="EA136" s="155">
        <f>ROUND(($D$136/MiY*(SUM($J$136:DZ136)&lt;=1)+IF(SUM($J$136:DZ136)+($D$136/MiY)&gt;1,1-(SUM($J$136:DZ136)+($D$136/MiY)),0)),5)*(EA$7&gt;=$E$136)</f>
        <v>0</v>
      </c>
      <c r="EB136" s="155">
        <f>ROUND(($D$136/MiY*(SUM($J$136:EA136)&lt;=1)+IF(SUM($J$136:EA136)+($D$136/MiY)&gt;1,1-(SUM($J$136:EA136)+($D$136/MiY)),0)),5)*(EB$7&gt;=$E$136)</f>
        <v>0</v>
      </c>
    </row>
    <row r="137" spans="2:132" outlineLevel="1" x14ac:dyDescent="0.25">
      <c r="C137" s="318" t="s">
        <v>593</v>
      </c>
      <c r="D137" s="16">
        <f>Costs!$N$25*Costs!$N$31</f>
        <v>0</v>
      </c>
      <c r="G137" s="52" t="s">
        <v>603</v>
      </c>
      <c r="H137" s="46">
        <f t="shared" ref="H137" si="1875">SUM(J137:EB137)</f>
        <v>0</v>
      </c>
      <c r="J137" s="82">
        <f t="shared" ref="J137:AO137" si="1876">J136*$D137</f>
        <v>0</v>
      </c>
      <c r="K137" s="82">
        <f t="shared" si="1876"/>
        <v>0</v>
      </c>
      <c r="L137" s="82">
        <f t="shared" si="1876"/>
        <v>0</v>
      </c>
      <c r="M137" s="82">
        <f t="shared" si="1876"/>
        <v>0</v>
      </c>
      <c r="N137" s="82">
        <f t="shared" si="1876"/>
        <v>0</v>
      </c>
      <c r="O137" s="82">
        <f t="shared" si="1876"/>
        <v>0</v>
      </c>
      <c r="P137" s="82">
        <f t="shared" si="1876"/>
        <v>0</v>
      </c>
      <c r="Q137" s="82">
        <f t="shared" si="1876"/>
        <v>0</v>
      </c>
      <c r="R137" s="82">
        <f t="shared" si="1876"/>
        <v>0</v>
      </c>
      <c r="S137" s="82">
        <f t="shared" si="1876"/>
        <v>0</v>
      </c>
      <c r="T137" s="82">
        <f t="shared" si="1876"/>
        <v>0</v>
      </c>
      <c r="U137" s="82">
        <f t="shared" si="1876"/>
        <v>0</v>
      </c>
      <c r="V137" s="82">
        <f t="shared" si="1876"/>
        <v>0</v>
      </c>
      <c r="W137" s="82">
        <f t="shared" si="1876"/>
        <v>0</v>
      </c>
      <c r="X137" s="82">
        <f t="shared" si="1876"/>
        <v>0</v>
      </c>
      <c r="Y137" s="82">
        <f t="shared" si="1876"/>
        <v>0</v>
      </c>
      <c r="Z137" s="82">
        <f t="shared" si="1876"/>
        <v>0</v>
      </c>
      <c r="AA137" s="82">
        <f t="shared" si="1876"/>
        <v>0</v>
      </c>
      <c r="AB137" s="82">
        <f t="shared" si="1876"/>
        <v>0</v>
      </c>
      <c r="AC137" s="82">
        <f t="shared" si="1876"/>
        <v>0</v>
      </c>
      <c r="AD137" s="82">
        <f t="shared" si="1876"/>
        <v>0</v>
      </c>
      <c r="AE137" s="82">
        <f t="shared" si="1876"/>
        <v>0</v>
      </c>
      <c r="AF137" s="82">
        <f t="shared" si="1876"/>
        <v>0</v>
      </c>
      <c r="AG137" s="82">
        <f t="shared" si="1876"/>
        <v>0</v>
      </c>
      <c r="AH137" s="82">
        <f t="shared" si="1876"/>
        <v>0</v>
      </c>
      <c r="AI137" s="82">
        <f t="shared" si="1876"/>
        <v>0</v>
      </c>
      <c r="AJ137" s="82">
        <f t="shared" si="1876"/>
        <v>0</v>
      </c>
      <c r="AK137" s="82">
        <f t="shared" si="1876"/>
        <v>0</v>
      </c>
      <c r="AL137" s="82">
        <f t="shared" si="1876"/>
        <v>0</v>
      </c>
      <c r="AM137" s="82">
        <f t="shared" si="1876"/>
        <v>0</v>
      </c>
      <c r="AN137" s="82">
        <f t="shared" si="1876"/>
        <v>0</v>
      </c>
      <c r="AO137" s="82">
        <f t="shared" si="1876"/>
        <v>0</v>
      </c>
      <c r="AP137" s="82">
        <f t="shared" ref="AP137:BU137" si="1877">AP136*$D137</f>
        <v>0</v>
      </c>
      <c r="AQ137" s="82">
        <f t="shared" si="1877"/>
        <v>0</v>
      </c>
      <c r="AR137" s="82">
        <f t="shared" si="1877"/>
        <v>0</v>
      </c>
      <c r="AS137" s="82">
        <f t="shared" si="1877"/>
        <v>0</v>
      </c>
      <c r="AT137" s="82">
        <f t="shared" si="1877"/>
        <v>0</v>
      </c>
      <c r="AU137" s="82">
        <f t="shared" si="1877"/>
        <v>0</v>
      </c>
      <c r="AV137" s="82">
        <f t="shared" si="1877"/>
        <v>0</v>
      </c>
      <c r="AW137" s="82">
        <f t="shared" si="1877"/>
        <v>0</v>
      </c>
      <c r="AX137" s="82">
        <f t="shared" si="1877"/>
        <v>0</v>
      </c>
      <c r="AY137" s="82">
        <f t="shared" si="1877"/>
        <v>0</v>
      </c>
      <c r="AZ137" s="82">
        <f t="shared" si="1877"/>
        <v>0</v>
      </c>
      <c r="BA137" s="82">
        <f t="shared" si="1877"/>
        <v>0</v>
      </c>
      <c r="BB137" s="82">
        <f t="shared" si="1877"/>
        <v>0</v>
      </c>
      <c r="BC137" s="82">
        <f t="shared" si="1877"/>
        <v>0</v>
      </c>
      <c r="BD137" s="82">
        <f t="shared" si="1877"/>
        <v>0</v>
      </c>
      <c r="BE137" s="82">
        <f t="shared" si="1877"/>
        <v>0</v>
      </c>
      <c r="BF137" s="82">
        <f t="shared" si="1877"/>
        <v>0</v>
      </c>
      <c r="BG137" s="82">
        <f t="shared" si="1877"/>
        <v>0</v>
      </c>
      <c r="BH137" s="82">
        <f t="shared" si="1877"/>
        <v>0</v>
      </c>
      <c r="BI137" s="82">
        <f t="shared" si="1877"/>
        <v>0</v>
      </c>
      <c r="BJ137" s="82">
        <f t="shared" si="1877"/>
        <v>0</v>
      </c>
      <c r="BK137" s="82">
        <f t="shared" si="1877"/>
        <v>0</v>
      </c>
      <c r="BL137" s="82">
        <f t="shared" si="1877"/>
        <v>0</v>
      </c>
      <c r="BM137" s="82">
        <f t="shared" si="1877"/>
        <v>0</v>
      </c>
      <c r="BN137" s="82">
        <f t="shared" si="1877"/>
        <v>0</v>
      </c>
      <c r="BO137" s="82">
        <f t="shared" si="1877"/>
        <v>0</v>
      </c>
      <c r="BP137" s="82">
        <f t="shared" si="1877"/>
        <v>0</v>
      </c>
      <c r="BQ137" s="82">
        <f t="shared" si="1877"/>
        <v>0</v>
      </c>
      <c r="BR137" s="82">
        <f t="shared" si="1877"/>
        <v>0</v>
      </c>
      <c r="BS137" s="82">
        <f t="shared" si="1877"/>
        <v>0</v>
      </c>
      <c r="BT137" s="82">
        <f t="shared" si="1877"/>
        <v>0</v>
      </c>
      <c r="BU137" s="82">
        <f t="shared" si="1877"/>
        <v>0</v>
      </c>
      <c r="BV137" s="82">
        <f t="shared" ref="BV137:DA137" si="1878">BV136*$D137</f>
        <v>0</v>
      </c>
      <c r="BW137" s="82">
        <f t="shared" si="1878"/>
        <v>0</v>
      </c>
      <c r="BX137" s="82">
        <f t="shared" si="1878"/>
        <v>0</v>
      </c>
      <c r="BY137" s="82">
        <f t="shared" si="1878"/>
        <v>0</v>
      </c>
      <c r="BZ137" s="82">
        <f t="shared" si="1878"/>
        <v>0</v>
      </c>
      <c r="CA137" s="82">
        <f t="shared" si="1878"/>
        <v>0</v>
      </c>
      <c r="CB137" s="82">
        <f t="shared" si="1878"/>
        <v>0</v>
      </c>
      <c r="CC137" s="82">
        <f t="shared" si="1878"/>
        <v>0</v>
      </c>
      <c r="CD137" s="82">
        <f t="shared" si="1878"/>
        <v>0</v>
      </c>
      <c r="CE137" s="82">
        <f t="shared" si="1878"/>
        <v>0</v>
      </c>
      <c r="CF137" s="82">
        <f t="shared" si="1878"/>
        <v>0</v>
      </c>
      <c r="CG137" s="82">
        <f t="shared" si="1878"/>
        <v>0</v>
      </c>
      <c r="CH137" s="82">
        <f t="shared" si="1878"/>
        <v>0</v>
      </c>
      <c r="CI137" s="82">
        <f t="shared" si="1878"/>
        <v>0</v>
      </c>
      <c r="CJ137" s="82">
        <f t="shared" si="1878"/>
        <v>0</v>
      </c>
      <c r="CK137" s="82">
        <f t="shared" si="1878"/>
        <v>0</v>
      </c>
      <c r="CL137" s="82">
        <f t="shared" si="1878"/>
        <v>0</v>
      </c>
      <c r="CM137" s="82">
        <f t="shared" si="1878"/>
        <v>0</v>
      </c>
      <c r="CN137" s="82">
        <f t="shared" si="1878"/>
        <v>0</v>
      </c>
      <c r="CO137" s="82">
        <f t="shared" si="1878"/>
        <v>0</v>
      </c>
      <c r="CP137" s="82">
        <f t="shared" si="1878"/>
        <v>0</v>
      </c>
      <c r="CQ137" s="82">
        <f t="shared" si="1878"/>
        <v>0</v>
      </c>
      <c r="CR137" s="82">
        <f t="shared" si="1878"/>
        <v>0</v>
      </c>
      <c r="CS137" s="82">
        <f t="shared" si="1878"/>
        <v>0</v>
      </c>
      <c r="CT137" s="82">
        <f t="shared" si="1878"/>
        <v>0</v>
      </c>
      <c r="CU137" s="82">
        <f t="shared" si="1878"/>
        <v>0</v>
      </c>
      <c r="CV137" s="82">
        <f t="shared" si="1878"/>
        <v>0</v>
      </c>
      <c r="CW137" s="82">
        <f t="shared" si="1878"/>
        <v>0</v>
      </c>
      <c r="CX137" s="82">
        <f t="shared" si="1878"/>
        <v>0</v>
      </c>
      <c r="CY137" s="82">
        <f t="shared" si="1878"/>
        <v>0</v>
      </c>
      <c r="CZ137" s="82">
        <f t="shared" si="1878"/>
        <v>0</v>
      </c>
      <c r="DA137" s="82">
        <f t="shared" si="1878"/>
        <v>0</v>
      </c>
      <c r="DB137" s="82">
        <f t="shared" ref="DB137:EB137" si="1879">DB136*$D137</f>
        <v>0</v>
      </c>
      <c r="DC137" s="82">
        <f t="shared" si="1879"/>
        <v>0</v>
      </c>
      <c r="DD137" s="82">
        <f t="shared" si="1879"/>
        <v>0</v>
      </c>
      <c r="DE137" s="82">
        <f t="shared" si="1879"/>
        <v>0</v>
      </c>
      <c r="DF137" s="82">
        <f t="shared" si="1879"/>
        <v>0</v>
      </c>
      <c r="DG137" s="82">
        <f t="shared" si="1879"/>
        <v>0</v>
      </c>
      <c r="DH137" s="82">
        <f t="shared" si="1879"/>
        <v>0</v>
      </c>
      <c r="DI137" s="82">
        <f t="shared" si="1879"/>
        <v>0</v>
      </c>
      <c r="DJ137" s="82">
        <f t="shared" si="1879"/>
        <v>0</v>
      </c>
      <c r="DK137" s="82">
        <f t="shared" si="1879"/>
        <v>0</v>
      </c>
      <c r="DL137" s="82">
        <f t="shared" si="1879"/>
        <v>0</v>
      </c>
      <c r="DM137" s="82">
        <f t="shared" si="1879"/>
        <v>0</v>
      </c>
      <c r="DN137" s="82">
        <f t="shared" si="1879"/>
        <v>0</v>
      </c>
      <c r="DO137" s="82">
        <f t="shared" si="1879"/>
        <v>0</v>
      </c>
      <c r="DP137" s="82">
        <f t="shared" si="1879"/>
        <v>0</v>
      </c>
      <c r="DQ137" s="82">
        <f t="shared" si="1879"/>
        <v>0</v>
      </c>
      <c r="DR137" s="82">
        <f t="shared" si="1879"/>
        <v>0</v>
      </c>
      <c r="DS137" s="82">
        <f t="shared" si="1879"/>
        <v>0</v>
      </c>
      <c r="DT137" s="82">
        <f t="shared" si="1879"/>
        <v>0</v>
      </c>
      <c r="DU137" s="82">
        <f t="shared" si="1879"/>
        <v>0</v>
      </c>
      <c r="DV137" s="82">
        <f t="shared" si="1879"/>
        <v>0</v>
      </c>
      <c r="DW137" s="82">
        <f t="shared" si="1879"/>
        <v>0</v>
      </c>
      <c r="DX137" s="82">
        <f t="shared" si="1879"/>
        <v>0</v>
      </c>
      <c r="DY137" s="82">
        <f t="shared" si="1879"/>
        <v>0</v>
      </c>
      <c r="DZ137" s="82">
        <f t="shared" si="1879"/>
        <v>0</v>
      </c>
      <c r="EA137" s="82">
        <f t="shared" si="1879"/>
        <v>0</v>
      </c>
      <c r="EB137" s="82">
        <f t="shared" si="1879"/>
        <v>0</v>
      </c>
    </row>
    <row r="138" spans="2:132" outlineLevel="1" x14ac:dyDescent="0.25">
      <c r="C138" s="318" t="s">
        <v>594</v>
      </c>
      <c r="D138" s="31">
        <f>Costs!$N$39</f>
        <v>0</v>
      </c>
      <c r="G138" s="52" t="s">
        <v>220</v>
      </c>
      <c r="H138" s="29"/>
      <c r="J138" s="312">
        <f>$D138</f>
        <v>0</v>
      </c>
      <c r="K138" s="312">
        <f t="shared" ref="K138:BV138" si="1880">$D138</f>
        <v>0</v>
      </c>
      <c r="L138" s="312">
        <f t="shared" si="1880"/>
        <v>0</v>
      </c>
      <c r="M138" s="312">
        <f t="shared" si="1880"/>
        <v>0</v>
      </c>
      <c r="N138" s="312">
        <f t="shared" si="1880"/>
        <v>0</v>
      </c>
      <c r="O138" s="312">
        <f t="shared" si="1880"/>
        <v>0</v>
      </c>
      <c r="P138" s="312">
        <f t="shared" si="1880"/>
        <v>0</v>
      </c>
      <c r="Q138" s="312">
        <f t="shared" si="1880"/>
        <v>0</v>
      </c>
      <c r="R138" s="312">
        <f t="shared" si="1880"/>
        <v>0</v>
      </c>
      <c r="S138" s="312">
        <f t="shared" si="1880"/>
        <v>0</v>
      </c>
      <c r="T138" s="312">
        <f t="shared" si="1880"/>
        <v>0</v>
      </c>
      <c r="U138" s="312">
        <f t="shared" si="1880"/>
        <v>0</v>
      </c>
      <c r="V138" s="312">
        <f t="shared" si="1880"/>
        <v>0</v>
      </c>
      <c r="W138" s="312">
        <f t="shared" si="1880"/>
        <v>0</v>
      </c>
      <c r="X138" s="312">
        <f t="shared" si="1880"/>
        <v>0</v>
      </c>
      <c r="Y138" s="312">
        <f t="shared" si="1880"/>
        <v>0</v>
      </c>
      <c r="Z138" s="312">
        <f t="shared" si="1880"/>
        <v>0</v>
      </c>
      <c r="AA138" s="312">
        <f t="shared" si="1880"/>
        <v>0</v>
      </c>
      <c r="AB138" s="312">
        <f t="shared" si="1880"/>
        <v>0</v>
      </c>
      <c r="AC138" s="312">
        <f t="shared" si="1880"/>
        <v>0</v>
      </c>
      <c r="AD138" s="312">
        <f t="shared" si="1880"/>
        <v>0</v>
      </c>
      <c r="AE138" s="312">
        <f t="shared" si="1880"/>
        <v>0</v>
      </c>
      <c r="AF138" s="312">
        <f t="shared" si="1880"/>
        <v>0</v>
      </c>
      <c r="AG138" s="312">
        <f t="shared" si="1880"/>
        <v>0</v>
      </c>
      <c r="AH138" s="312">
        <f t="shared" si="1880"/>
        <v>0</v>
      </c>
      <c r="AI138" s="312">
        <f t="shared" si="1880"/>
        <v>0</v>
      </c>
      <c r="AJ138" s="312">
        <f t="shared" si="1880"/>
        <v>0</v>
      </c>
      <c r="AK138" s="312">
        <f t="shared" si="1880"/>
        <v>0</v>
      </c>
      <c r="AL138" s="312">
        <f t="shared" si="1880"/>
        <v>0</v>
      </c>
      <c r="AM138" s="312">
        <f t="shared" si="1880"/>
        <v>0</v>
      </c>
      <c r="AN138" s="312">
        <f t="shared" si="1880"/>
        <v>0</v>
      </c>
      <c r="AO138" s="312">
        <f t="shared" si="1880"/>
        <v>0</v>
      </c>
      <c r="AP138" s="312">
        <f t="shared" si="1880"/>
        <v>0</v>
      </c>
      <c r="AQ138" s="312">
        <f t="shared" si="1880"/>
        <v>0</v>
      </c>
      <c r="AR138" s="312">
        <f t="shared" si="1880"/>
        <v>0</v>
      </c>
      <c r="AS138" s="312">
        <f t="shared" si="1880"/>
        <v>0</v>
      </c>
      <c r="AT138" s="312">
        <f t="shared" si="1880"/>
        <v>0</v>
      </c>
      <c r="AU138" s="312">
        <f t="shared" si="1880"/>
        <v>0</v>
      </c>
      <c r="AV138" s="312">
        <f t="shared" si="1880"/>
        <v>0</v>
      </c>
      <c r="AW138" s="312">
        <f t="shared" si="1880"/>
        <v>0</v>
      </c>
      <c r="AX138" s="312">
        <f t="shared" si="1880"/>
        <v>0</v>
      </c>
      <c r="AY138" s="312">
        <f t="shared" si="1880"/>
        <v>0</v>
      </c>
      <c r="AZ138" s="312">
        <f t="shared" si="1880"/>
        <v>0</v>
      </c>
      <c r="BA138" s="312">
        <f t="shared" si="1880"/>
        <v>0</v>
      </c>
      <c r="BB138" s="312">
        <f t="shared" si="1880"/>
        <v>0</v>
      </c>
      <c r="BC138" s="312">
        <f t="shared" si="1880"/>
        <v>0</v>
      </c>
      <c r="BD138" s="312">
        <f t="shared" si="1880"/>
        <v>0</v>
      </c>
      <c r="BE138" s="312">
        <f t="shared" si="1880"/>
        <v>0</v>
      </c>
      <c r="BF138" s="312">
        <f t="shared" si="1880"/>
        <v>0</v>
      </c>
      <c r="BG138" s="312">
        <f t="shared" si="1880"/>
        <v>0</v>
      </c>
      <c r="BH138" s="312">
        <f t="shared" si="1880"/>
        <v>0</v>
      </c>
      <c r="BI138" s="312">
        <f t="shared" si="1880"/>
        <v>0</v>
      </c>
      <c r="BJ138" s="312">
        <f t="shared" si="1880"/>
        <v>0</v>
      </c>
      <c r="BK138" s="312">
        <f t="shared" si="1880"/>
        <v>0</v>
      </c>
      <c r="BL138" s="312">
        <f t="shared" si="1880"/>
        <v>0</v>
      </c>
      <c r="BM138" s="312">
        <f t="shared" si="1880"/>
        <v>0</v>
      </c>
      <c r="BN138" s="312">
        <f t="shared" si="1880"/>
        <v>0</v>
      </c>
      <c r="BO138" s="312">
        <f t="shared" si="1880"/>
        <v>0</v>
      </c>
      <c r="BP138" s="312">
        <f t="shared" si="1880"/>
        <v>0</v>
      </c>
      <c r="BQ138" s="312">
        <f t="shared" si="1880"/>
        <v>0</v>
      </c>
      <c r="BR138" s="312">
        <f t="shared" si="1880"/>
        <v>0</v>
      </c>
      <c r="BS138" s="312">
        <f t="shared" si="1880"/>
        <v>0</v>
      </c>
      <c r="BT138" s="312">
        <f t="shared" si="1880"/>
        <v>0</v>
      </c>
      <c r="BU138" s="312">
        <f t="shared" si="1880"/>
        <v>0</v>
      </c>
      <c r="BV138" s="312">
        <f t="shared" si="1880"/>
        <v>0</v>
      </c>
      <c r="BW138" s="312">
        <f t="shared" ref="BW138:EB138" si="1881">$D138</f>
        <v>0</v>
      </c>
      <c r="BX138" s="312">
        <f t="shared" si="1881"/>
        <v>0</v>
      </c>
      <c r="BY138" s="312">
        <f t="shared" si="1881"/>
        <v>0</v>
      </c>
      <c r="BZ138" s="312">
        <f t="shared" si="1881"/>
        <v>0</v>
      </c>
      <c r="CA138" s="312">
        <f t="shared" si="1881"/>
        <v>0</v>
      </c>
      <c r="CB138" s="312">
        <f t="shared" si="1881"/>
        <v>0</v>
      </c>
      <c r="CC138" s="312">
        <f t="shared" si="1881"/>
        <v>0</v>
      </c>
      <c r="CD138" s="312">
        <f t="shared" si="1881"/>
        <v>0</v>
      </c>
      <c r="CE138" s="312">
        <f t="shared" si="1881"/>
        <v>0</v>
      </c>
      <c r="CF138" s="312">
        <f t="shared" si="1881"/>
        <v>0</v>
      </c>
      <c r="CG138" s="312">
        <f t="shared" si="1881"/>
        <v>0</v>
      </c>
      <c r="CH138" s="312">
        <f t="shared" si="1881"/>
        <v>0</v>
      </c>
      <c r="CI138" s="312">
        <f t="shared" si="1881"/>
        <v>0</v>
      </c>
      <c r="CJ138" s="312">
        <f t="shared" si="1881"/>
        <v>0</v>
      </c>
      <c r="CK138" s="312">
        <f t="shared" si="1881"/>
        <v>0</v>
      </c>
      <c r="CL138" s="312">
        <f t="shared" si="1881"/>
        <v>0</v>
      </c>
      <c r="CM138" s="312">
        <f t="shared" si="1881"/>
        <v>0</v>
      </c>
      <c r="CN138" s="312">
        <f t="shared" si="1881"/>
        <v>0</v>
      </c>
      <c r="CO138" s="312">
        <f t="shared" si="1881"/>
        <v>0</v>
      </c>
      <c r="CP138" s="312">
        <f t="shared" si="1881"/>
        <v>0</v>
      </c>
      <c r="CQ138" s="312">
        <f t="shared" si="1881"/>
        <v>0</v>
      </c>
      <c r="CR138" s="312">
        <f t="shared" si="1881"/>
        <v>0</v>
      </c>
      <c r="CS138" s="312">
        <f t="shared" si="1881"/>
        <v>0</v>
      </c>
      <c r="CT138" s="312">
        <f t="shared" si="1881"/>
        <v>0</v>
      </c>
      <c r="CU138" s="312">
        <f t="shared" si="1881"/>
        <v>0</v>
      </c>
      <c r="CV138" s="312">
        <f t="shared" si="1881"/>
        <v>0</v>
      </c>
      <c r="CW138" s="312">
        <f t="shared" si="1881"/>
        <v>0</v>
      </c>
      <c r="CX138" s="312">
        <f t="shared" si="1881"/>
        <v>0</v>
      </c>
      <c r="CY138" s="312">
        <f t="shared" si="1881"/>
        <v>0</v>
      </c>
      <c r="CZ138" s="312">
        <f t="shared" si="1881"/>
        <v>0</v>
      </c>
      <c r="DA138" s="312">
        <f t="shared" si="1881"/>
        <v>0</v>
      </c>
      <c r="DB138" s="312">
        <f t="shared" si="1881"/>
        <v>0</v>
      </c>
      <c r="DC138" s="312">
        <f t="shared" si="1881"/>
        <v>0</v>
      </c>
      <c r="DD138" s="312">
        <f t="shared" si="1881"/>
        <v>0</v>
      </c>
      <c r="DE138" s="312">
        <f t="shared" si="1881"/>
        <v>0</v>
      </c>
      <c r="DF138" s="312">
        <f t="shared" si="1881"/>
        <v>0</v>
      </c>
      <c r="DG138" s="312">
        <f t="shared" si="1881"/>
        <v>0</v>
      </c>
      <c r="DH138" s="312">
        <f t="shared" si="1881"/>
        <v>0</v>
      </c>
      <c r="DI138" s="312">
        <f t="shared" si="1881"/>
        <v>0</v>
      </c>
      <c r="DJ138" s="312">
        <f t="shared" si="1881"/>
        <v>0</v>
      </c>
      <c r="DK138" s="312">
        <f t="shared" si="1881"/>
        <v>0</v>
      </c>
      <c r="DL138" s="312">
        <f t="shared" si="1881"/>
        <v>0</v>
      </c>
      <c r="DM138" s="312">
        <f t="shared" si="1881"/>
        <v>0</v>
      </c>
      <c r="DN138" s="312">
        <f t="shared" si="1881"/>
        <v>0</v>
      </c>
      <c r="DO138" s="312">
        <f t="shared" si="1881"/>
        <v>0</v>
      </c>
      <c r="DP138" s="312">
        <f t="shared" si="1881"/>
        <v>0</v>
      </c>
      <c r="DQ138" s="312">
        <f t="shared" si="1881"/>
        <v>0</v>
      </c>
      <c r="DR138" s="312">
        <f t="shared" si="1881"/>
        <v>0</v>
      </c>
      <c r="DS138" s="312">
        <f t="shared" si="1881"/>
        <v>0</v>
      </c>
      <c r="DT138" s="312">
        <f t="shared" si="1881"/>
        <v>0</v>
      </c>
      <c r="DU138" s="312">
        <f t="shared" si="1881"/>
        <v>0</v>
      </c>
      <c r="DV138" s="312">
        <f t="shared" si="1881"/>
        <v>0</v>
      </c>
      <c r="DW138" s="312">
        <f t="shared" si="1881"/>
        <v>0</v>
      </c>
      <c r="DX138" s="312">
        <f t="shared" si="1881"/>
        <v>0</v>
      </c>
      <c r="DY138" s="312">
        <f t="shared" si="1881"/>
        <v>0</v>
      </c>
      <c r="DZ138" s="312">
        <f t="shared" si="1881"/>
        <v>0</v>
      </c>
      <c r="EA138" s="312">
        <f t="shared" si="1881"/>
        <v>0</v>
      </c>
      <c r="EB138" s="312">
        <f t="shared" si="1881"/>
        <v>0</v>
      </c>
    </row>
    <row r="139" spans="2:132" outlineLevel="1" x14ac:dyDescent="0.25">
      <c r="C139" s="327" t="s">
        <v>601</v>
      </c>
      <c r="D139" s="38"/>
      <c r="E139" s="38"/>
      <c r="F139" s="38"/>
      <c r="G139" s="55" t="s">
        <v>220</v>
      </c>
      <c r="H139" s="316">
        <f t="shared" ref="H139" si="1882">SUM(J139:EB139)</f>
        <v>0</v>
      </c>
      <c r="I139" s="38"/>
      <c r="J139" s="314">
        <f>J137*J138</f>
        <v>0</v>
      </c>
      <c r="K139" s="314">
        <f t="shared" ref="K139" si="1883">K137*K138</f>
        <v>0</v>
      </c>
      <c r="L139" s="314">
        <f t="shared" ref="L139" si="1884">L137*L138</f>
        <v>0</v>
      </c>
      <c r="M139" s="314">
        <f t="shared" ref="M139" si="1885">M137*M138</f>
        <v>0</v>
      </c>
      <c r="N139" s="314">
        <f t="shared" ref="N139" si="1886">N137*N138</f>
        <v>0</v>
      </c>
      <c r="O139" s="314">
        <f t="shared" ref="O139" si="1887">O137*O138</f>
        <v>0</v>
      </c>
      <c r="P139" s="314">
        <f t="shared" ref="P139" si="1888">P137*P138</f>
        <v>0</v>
      </c>
      <c r="Q139" s="314">
        <f t="shared" ref="Q139" si="1889">Q137*Q138</f>
        <v>0</v>
      </c>
      <c r="R139" s="314">
        <f t="shared" ref="R139" si="1890">R137*R138</f>
        <v>0</v>
      </c>
      <c r="S139" s="314">
        <f t="shared" ref="S139" si="1891">S137*S138</f>
        <v>0</v>
      </c>
      <c r="T139" s="314">
        <f t="shared" ref="T139" si="1892">T137*T138</f>
        <v>0</v>
      </c>
      <c r="U139" s="314">
        <f t="shared" ref="U139" si="1893">U137*U138</f>
        <v>0</v>
      </c>
      <c r="V139" s="314">
        <f t="shared" ref="V139" si="1894">V137*V138</f>
        <v>0</v>
      </c>
      <c r="W139" s="314">
        <f t="shared" ref="W139" si="1895">W137*W138</f>
        <v>0</v>
      </c>
      <c r="X139" s="314">
        <f t="shared" ref="X139" si="1896">X137*X138</f>
        <v>0</v>
      </c>
      <c r="Y139" s="314">
        <f t="shared" ref="Y139" si="1897">Y137*Y138</f>
        <v>0</v>
      </c>
      <c r="Z139" s="314">
        <f t="shared" ref="Z139" si="1898">Z137*Z138</f>
        <v>0</v>
      </c>
      <c r="AA139" s="314">
        <f t="shared" ref="AA139" si="1899">AA137*AA138</f>
        <v>0</v>
      </c>
      <c r="AB139" s="314">
        <f t="shared" ref="AB139" si="1900">AB137*AB138</f>
        <v>0</v>
      </c>
      <c r="AC139" s="314">
        <f t="shared" ref="AC139" si="1901">AC137*AC138</f>
        <v>0</v>
      </c>
      <c r="AD139" s="314">
        <f t="shared" ref="AD139" si="1902">AD137*AD138</f>
        <v>0</v>
      </c>
      <c r="AE139" s="314">
        <f t="shared" ref="AE139" si="1903">AE137*AE138</f>
        <v>0</v>
      </c>
      <c r="AF139" s="314">
        <f t="shared" ref="AF139" si="1904">AF137*AF138</f>
        <v>0</v>
      </c>
      <c r="AG139" s="314">
        <f t="shared" ref="AG139" si="1905">AG137*AG138</f>
        <v>0</v>
      </c>
      <c r="AH139" s="314">
        <f t="shared" ref="AH139" si="1906">AH137*AH138</f>
        <v>0</v>
      </c>
      <c r="AI139" s="314">
        <f t="shared" ref="AI139" si="1907">AI137*AI138</f>
        <v>0</v>
      </c>
      <c r="AJ139" s="314">
        <f t="shared" ref="AJ139" si="1908">AJ137*AJ138</f>
        <v>0</v>
      </c>
      <c r="AK139" s="314">
        <f t="shared" ref="AK139" si="1909">AK137*AK138</f>
        <v>0</v>
      </c>
      <c r="AL139" s="314">
        <f t="shared" ref="AL139" si="1910">AL137*AL138</f>
        <v>0</v>
      </c>
      <c r="AM139" s="314">
        <f t="shared" ref="AM139" si="1911">AM137*AM138</f>
        <v>0</v>
      </c>
      <c r="AN139" s="314">
        <f t="shared" ref="AN139" si="1912">AN137*AN138</f>
        <v>0</v>
      </c>
      <c r="AO139" s="314">
        <f t="shared" ref="AO139" si="1913">AO137*AO138</f>
        <v>0</v>
      </c>
      <c r="AP139" s="314">
        <f t="shared" ref="AP139" si="1914">AP137*AP138</f>
        <v>0</v>
      </c>
      <c r="AQ139" s="314">
        <f t="shared" ref="AQ139" si="1915">AQ137*AQ138</f>
        <v>0</v>
      </c>
      <c r="AR139" s="314">
        <f t="shared" ref="AR139" si="1916">AR137*AR138</f>
        <v>0</v>
      </c>
      <c r="AS139" s="314">
        <f t="shared" ref="AS139" si="1917">AS137*AS138</f>
        <v>0</v>
      </c>
      <c r="AT139" s="314">
        <f t="shared" ref="AT139" si="1918">AT137*AT138</f>
        <v>0</v>
      </c>
      <c r="AU139" s="314">
        <f t="shared" ref="AU139" si="1919">AU137*AU138</f>
        <v>0</v>
      </c>
      <c r="AV139" s="314">
        <f t="shared" ref="AV139" si="1920">AV137*AV138</f>
        <v>0</v>
      </c>
      <c r="AW139" s="314">
        <f t="shared" ref="AW139" si="1921">AW137*AW138</f>
        <v>0</v>
      </c>
      <c r="AX139" s="314">
        <f t="shared" ref="AX139" si="1922">AX137*AX138</f>
        <v>0</v>
      </c>
      <c r="AY139" s="314">
        <f t="shared" ref="AY139" si="1923">AY137*AY138</f>
        <v>0</v>
      </c>
      <c r="AZ139" s="314">
        <f t="shared" ref="AZ139" si="1924">AZ137*AZ138</f>
        <v>0</v>
      </c>
      <c r="BA139" s="314">
        <f t="shared" ref="BA139" si="1925">BA137*BA138</f>
        <v>0</v>
      </c>
      <c r="BB139" s="314">
        <f t="shared" ref="BB139" si="1926">BB137*BB138</f>
        <v>0</v>
      </c>
      <c r="BC139" s="314">
        <f t="shared" ref="BC139" si="1927">BC137*BC138</f>
        <v>0</v>
      </c>
      <c r="BD139" s="314">
        <f t="shared" ref="BD139" si="1928">BD137*BD138</f>
        <v>0</v>
      </c>
      <c r="BE139" s="314">
        <f t="shared" ref="BE139" si="1929">BE137*BE138</f>
        <v>0</v>
      </c>
      <c r="BF139" s="314">
        <f t="shared" ref="BF139" si="1930">BF137*BF138</f>
        <v>0</v>
      </c>
      <c r="BG139" s="314">
        <f t="shared" ref="BG139" si="1931">BG137*BG138</f>
        <v>0</v>
      </c>
      <c r="BH139" s="314">
        <f t="shared" ref="BH139" si="1932">BH137*BH138</f>
        <v>0</v>
      </c>
      <c r="BI139" s="314">
        <f t="shared" ref="BI139" si="1933">BI137*BI138</f>
        <v>0</v>
      </c>
      <c r="BJ139" s="314">
        <f t="shared" ref="BJ139" si="1934">BJ137*BJ138</f>
        <v>0</v>
      </c>
      <c r="BK139" s="314">
        <f t="shared" ref="BK139" si="1935">BK137*BK138</f>
        <v>0</v>
      </c>
      <c r="BL139" s="314">
        <f t="shared" ref="BL139" si="1936">BL137*BL138</f>
        <v>0</v>
      </c>
      <c r="BM139" s="314">
        <f t="shared" ref="BM139" si="1937">BM137*BM138</f>
        <v>0</v>
      </c>
      <c r="BN139" s="314">
        <f t="shared" ref="BN139" si="1938">BN137*BN138</f>
        <v>0</v>
      </c>
      <c r="BO139" s="314">
        <f t="shared" ref="BO139" si="1939">BO137*BO138</f>
        <v>0</v>
      </c>
      <c r="BP139" s="314">
        <f t="shared" ref="BP139" si="1940">BP137*BP138</f>
        <v>0</v>
      </c>
      <c r="BQ139" s="314">
        <f t="shared" ref="BQ139" si="1941">BQ137*BQ138</f>
        <v>0</v>
      </c>
      <c r="BR139" s="314">
        <f t="shared" ref="BR139" si="1942">BR137*BR138</f>
        <v>0</v>
      </c>
      <c r="BS139" s="314">
        <f t="shared" ref="BS139" si="1943">BS137*BS138</f>
        <v>0</v>
      </c>
      <c r="BT139" s="314">
        <f t="shared" ref="BT139" si="1944">BT137*BT138</f>
        <v>0</v>
      </c>
      <c r="BU139" s="314">
        <f t="shared" ref="BU139" si="1945">BU137*BU138</f>
        <v>0</v>
      </c>
      <c r="BV139" s="314">
        <f t="shared" ref="BV139" si="1946">BV137*BV138</f>
        <v>0</v>
      </c>
      <c r="BW139" s="314">
        <f t="shared" ref="BW139" si="1947">BW137*BW138</f>
        <v>0</v>
      </c>
      <c r="BX139" s="314">
        <f t="shared" ref="BX139" si="1948">BX137*BX138</f>
        <v>0</v>
      </c>
      <c r="BY139" s="314">
        <f t="shared" ref="BY139" si="1949">BY137*BY138</f>
        <v>0</v>
      </c>
      <c r="BZ139" s="314">
        <f t="shared" ref="BZ139" si="1950">BZ137*BZ138</f>
        <v>0</v>
      </c>
      <c r="CA139" s="314">
        <f t="shared" ref="CA139" si="1951">CA137*CA138</f>
        <v>0</v>
      </c>
      <c r="CB139" s="314">
        <f t="shared" ref="CB139" si="1952">CB137*CB138</f>
        <v>0</v>
      </c>
      <c r="CC139" s="314">
        <f t="shared" ref="CC139" si="1953">CC137*CC138</f>
        <v>0</v>
      </c>
      <c r="CD139" s="314">
        <f t="shared" ref="CD139" si="1954">CD137*CD138</f>
        <v>0</v>
      </c>
      <c r="CE139" s="314">
        <f t="shared" ref="CE139" si="1955">CE137*CE138</f>
        <v>0</v>
      </c>
      <c r="CF139" s="314">
        <f t="shared" ref="CF139" si="1956">CF137*CF138</f>
        <v>0</v>
      </c>
      <c r="CG139" s="314">
        <f t="shared" ref="CG139" si="1957">CG137*CG138</f>
        <v>0</v>
      </c>
      <c r="CH139" s="314">
        <f t="shared" ref="CH139" si="1958">CH137*CH138</f>
        <v>0</v>
      </c>
      <c r="CI139" s="314">
        <f t="shared" ref="CI139" si="1959">CI137*CI138</f>
        <v>0</v>
      </c>
      <c r="CJ139" s="314">
        <f t="shared" ref="CJ139" si="1960">CJ137*CJ138</f>
        <v>0</v>
      </c>
      <c r="CK139" s="314">
        <f t="shared" ref="CK139" si="1961">CK137*CK138</f>
        <v>0</v>
      </c>
      <c r="CL139" s="314">
        <f t="shared" ref="CL139" si="1962">CL137*CL138</f>
        <v>0</v>
      </c>
      <c r="CM139" s="314">
        <f t="shared" ref="CM139" si="1963">CM137*CM138</f>
        <v>0</v>
      </c>
      <c r="CN139" s="314">
        <f t="shared" ref="CN139" si="1964">CN137*CN138</f>
        <v>0</v>
      </c>
      <c r="CO139" s="314">
        <f t="shared" ref="CO139" si="1965">CO137*CO138</f>
        <v>0</v>
      </c>
      <c r="CP139" s="314">
        <f t="shared" ref="CP139" si="1966">CP137*CP138</f>
        <v>0</v>
      </c>
      <c r="CQ139" s="314">
        <f t="shared" ref="CQ139" si="1967">CQ137*CQ138</f>
        <v>0</v>
      </c>
      <c r="CR139" s="314">
        <f t="shared" ref="CR139" si="1968">CR137*CR138</f>
        <v>0</v>
      </c>
      <c r="CS139" s="314">
        <f t="shared" ref="CS139" si="1969">CS137*CS138</f>
        <v>0</v>
      </c>
      <c r="CT139" s="314">
        <f t="shared" ref="CT139" si="1970">CT137*CT138</f>
        <v>0</v>
      </c>
      <c r="CU139" s="314">
        <f t="shared" ref="CU139" si="1971">CU137*CU138</f>
        <v>0</v>
      </c>
      <c r="CV139" s="314">
        <f t="shared" ref="CV139" si="1972">CV137*CV138</f>
        <v>0</v>
      </c>
      <c r="CW139" s="314">
        <f t="shared" ref="CW139" si="1973">CW137*CW138</f>
        <v>0</v>
      </c>
      <c r="CX139" s="314">
        <f t="shared" ref="CX139" si="1974">CX137*CX138</f>
        <v>0</v>
      </c>
      <c r="CY139" s="314">
        <f t="shared" ref="CY139" si="1975">CY137*CY138</f>
        <v>0</v>
      </c>
      <c r="CZ139" s="314">
        <f t="shared" ref="CZ139" si="1976">CZ137*CZ138</f>
        <v>0</v>
      </c>
      <c r="DA139" s="314">
        <f t="shared" ref="DA139" si="1977">DA137*DA138</f>
        <v>0</v>
      </c>
      <c r="DB139" s="314">
        <f t="shared" ref="DB139" si="1978">DB137*DB138</f>
        <v>0</v>
      </c>
      <c r="DC139" s="314">
        <f t="shared" ref="DC139" si="1979">DC137*DC138</f>
        <v>0</v>
      </c>
      <c r="DD139" s="314">
        <f t="shared" ref="DD139" si="1980">DD137*DD138</f>
        <v>0</v>
      </c>
      <c r="DE139" s="314">
        <f t="shared" ref="DE139" si="1981">DE137*DE138</f>
        <v>0</v>
      </c>
      <c r="DF139" s="314">
        <f t="shared" ref="DF139" si="1982">DF137*DF138</f>
        <v>0</v>
      </c>
      <c r="DG139" s="314">
        <f t="shared" ref="DG139" si="1983">DG137*DG138</f>
        <v>0</v>
      </c>
      <c r="DH139" s="314">
        <f t="shared" ref="DH139" si="1984">DH137*DH138</f>
        <v>0</v>
      </c>
      <c r="DI139" s="314">
        <f t="shared" ref="DI139" si="1985">DI137*DI138</f>
        <v>0</v>
      </c>
      <c r="DJ139" s="314">
        <f t="shared" ref="DJ139" si="1986">DJ137*DJ138</f>
        <v>0</v>
      </c>
      <c r="DK139" s="314">
        <f t="shared" ref="DK139" si="1987">DK137*DK138</f>
        <v>0</v>
      </c>
      <c r="DL139" s="314">
        <f t="shared" ref="DL139" si="1988">DL137*DL138</f>
        <v>0</v>
      </c>
      <c r="DM139" s="314">
        <f t="shared" ref="DM139" si="1989">DM137*DM138</f>
        <v>0</v>
      </c>
      <c r="DN139" s="314">
        <f t="shared" ref="DN139" si="1990">DN137*DN138</f>
        <v>0</v>
      </c>
      <c r="DO139" s="314">
        <f t="shared" ref="DO139" si="1991">DO137*DO138</f>
        <v>0</v>
      </c>
      <c r="DP139" s="314">
        <f t="shared" ref="DP139" si="1992">DP137*DP138</f>
        <v>0</v>
      </c>
      <c r="DQ139" s="314">
        <f t="shared" ref="DQ139" si="1993">DQ137*DQ138</f>
        <v>0</v>
      </c>
      <c r="DR139" s="314">
        <f t="shared" ref="DR139" si="1994">DR137*DR138</f>
        <v>0</v>
      </c>
      <c r="DS139" s="314">
        <f t="shared" ref="DS139" si="1995">DS137*DS138</f>
        <v>0</v>
      </c>
      <c r="DT139" s="314">
        <f t="shared" ref="DT139" si="1996">DT137*DT138</f>
        <v>0</v>
      </c>
      <c r="DU139" s="314">
        <f t="shared" ref="DU139" si="1997">DU137*DU138</f>
        <v>0</v>
      </c>
      <c r="DV139" s="314">
        <f t="shared" ref="DV139" si="1998">DV137*DV138</f>
        <v>0</v>
      </c>
      <c r="DW139" s="314">
        <f t="shared" ref="DW139" si="1999">DW137*DW138</f>
        <v>0</v>
      </c>
      <c r="DX139" s="314">
        <f t="shared" ref="DX139" si="2000">DX137*DX138</f>
        <v>0</v>
      </c>
      <c r="DY139" s="314">
        <f t="shared" ref="DY139" si="2001">DY137*DY138</f>
        <v>0</v>
      </c>
      <c r="DZ139" s="314">
        <f t="shared" ref="DZ139" si="2002">DZ137*DZ138</f>
        <v>0</v>
      </c>
      <c r="EA139" s="314">
        <f t="shared" ref="EA139" si="2003">EA137*EA138</f>
        <v>0</v>
      </c>
      <c r="EB139" s="314">
        <f t="shared" ref="EB139" si="2004">EB137*EB138</f>
        <v>0</v>
      </c>
    </row>
    <row r="140" spans="2:132" outlineLevel="1" x14ac:dyDescent="0.25">
      <c r="C140" s="324" t="s">
        <v>417</v>
      </c>
      <c r="D140" s="34"/>
      <c r="E140" s="34"/>
      <c r="F140" s="34"/>
      <c r="G140" s="67" t="s">
        <v>215</v>
      </c>
      <c r="H140" s="34"/>
      <c r="I140" s="34"/>
      <c r="J140" s="126">
        <f>J$13</f>
        <v>1</v>
      </c>
      <c r="K140" s="126">
        <f t="shared" ref="K140:BV140" si="2005">K$13</f>
        <v>1.0026792493128671</v>
      </c>
      <c r="L140" s="126">
        <f t="shared" si="2005"/>
        <v>1.0056539350998608</v>
      </c>
      <c r="M140" s="126">
        <f t="shared" si="2005"/>
        <v>1.0085410656939733</v>
      </c>
      <c r="N140" s="126">
        <f t="shared" si="2005"/>
        <v>1.0114364849476103</v>
      </c>
      <c r="O140" s="126">
        <f t="shared" si="2005"/>
        <v>1.0143402166566737</v>
      </c>
      <c r="P140" s="126">
        <f t="shared" si="2005"/>
        <v>1.0172522846853813</v>
      </c>
      <c r="Q140" s="126">
        <f t="shared" si="2005"/>
        <v>1.0201727129664624</v>
      </c>
      <c r="R140" s="126">
        <f t="shared" si="2005"/>
        <v>1.0231015255013547</v>
      </c>
      <c r="S140" s="126">
        <f t="shared" si="2005"/>
        <v>1.0260387463604019</v>
      </c>
      <c r="T140" s="126">
        <f t="shared" si="2005"/>
        <v>1.028984399683051</v>
      </c>
      <c r="U140" s="126">
        <f t="shared" si="2005"/>
        <v>1.0319385096780509</v>
      </c>
      <c r="V140" s="126">
        <f t="shared" si="2005"/>
        <v>1.0349011006236515</v>
      </c>
      <c r="W140" s="126">
        <f t="shared" si="2005"/>
        <v>1.0377730230388176</v>
      </c>
      <c r="X140" s="126">
        <f t="shared" si="2005"/>
        <v>1.0408518228283561</v>
      </c>
      <c r="Y140" s="126">
        <f t="shared" si="2005"/>
        <v>1.0438400029932626</v>
      </c>
      <c r="Z140" s="126">
        <f t="shared" si="2005"/>
        <v>1.046836761920777</v>
      </c>
      <c r="AA140" s="126">
        <f t="shared" si="2005"/>
        <v>1.0498421242396576</v>
      </c>
      <c r="AB140" s="126">
        <f t="shared" si="2005"/>
        <v>1.05285611464937</v>
      </c>
      <c r="AC140" s="126">
        <f t="shared" si="2005"/>
        <v>1.0558787579202888</v>
      </c>
      <c r="AD140" s="126">
        <f t="shared" si="2005"/>
        <v>1.0589100788939025</v>
      </c>
      <c r="AE140" s="126">
        <f t="shared" si="2005"/>
        <v>1.0619501024830165</v>
      </c>
      <c r="AF140" s="126">
        <f t="shared" si="2005"/>
        <v>1.0649988536719583</v>
      </c>
      <c r="AG140" s="126">
        <f t="shared" si="2005"/>
        <v>1.0680563575167832</v>
      </c>
      <c r="AH140" s="126">
        <f t="shared" si="2005"/>
        <v>1.0711226391454798</v>
      </c>
      <c r="AI140" s="126">
        <f t="shared" si="2005"/>
        <v>1.0739924437404067</v>
      </c>
      <c r="AJ140" s="126">
        <f t="shared" si="2005"/>
        <v>1.0771786970311998</v>
      </c>
      <c r="AK140" s="126">
        <f t="shared" si="2005"/>
        <v>1.0802711679727233</v>
      </c>
      <c r="AL140" s="126">
        <f t="shared" si="2005"/>
        <v>1.0833725170851116</v>
      </c>
      <c r="AM140" s="126">
        <f t="shared" si="2005"/>
        <v>1.0864827698566941</v>
      </c>
      <c r="AN140" s="126">
        <f t="shared" si="2005"/>
        <v>1.0896019518489746</v>
      </c>
      <c r="AO140" s="126">
        <f t="shared" si="2005"/>
        <v>1.0927300886968412</v>
      </c>
      <c r="AP140" s="126">
        <f t="shared" si="2005"/>
        <v>1.0958672061087775</v>
      </c>
      <c r="AQ140" s="126">
        <f t="shared" si="2005"/>
        <v>1.0990133298670732</v>
      </c>
      <c r="AR140" s="126">
        <f t="shared" si="2005"/>
        <v>1.1021684858280367</v>
      </c>
      <c r="AS140" s="126">
        <f t="shared" si="2005"/>
        <v>1.1053326999222071</v>
      </c>
      <c r="AT140" s="126">
        <f t="shared" si="2005"/>
        <v>1.1085059981545673</v>
      </c>
      <c r="AU140" s="126">
        <f t="shared" si="2005"/>
        <v>1.111475962088432</v>
      </c>
      <c r="AV140" s="126">
        <f t="shared" si="2005"/>
        <v>1.1147734191259395</v>
      </c>
      <c r="AW140" s="126">
        <f t="shared" si="2005"/>
        <v>1.1179738207069689</v>
      </c>
      <c r="AX140" s="126">
        <f t="shared" si="2005"/>
        <v>1.1211834103167977</v>
      </c>
      <c r="AY140" s="126">
        <f t="shared" si="2005"/>
        <v>1.1244022143333261</v>
      </c>
      <c r="AZ140" s="126">
        <f t="shared" si="2005"/>
        <v>1.1276302592101826</v>
      </c>
      <c r="BA140" s="126">
        <f t="shared" si="2005"/>
        <v>1.1308675714769412</v>
      </c>
      <c r="BB140" s="126">
        <f t="shared" si="2005"/>
        <v>1.1341141777393395</v>
      </c>
      <c r="BC140" s="126">
        <f t="shared" si="2005"/>
        <v>1.1373701046794982</v>
      </c>
      <c r="BD140" s="126">
        <f t="shared" si="2005"/>
        <v>1.1406353790561385</v>
      </c>
      <c r="BE140" s="126">
        <f t="shared" si="2005"/>
        <v>1.1439100277048042</v>
      </c>
      <c r="BF140" s="126">
        <f t="shared" si="2005"/>
        <v>1.1471940775380809</v>
      </c>
      <c r="BG140" s="126">
        <f t="shared" si="2005"/>
        <v>1.15026769648205</v>
      </c>
      <c r="BH140" s="126">
        <f t="shared" si="2005"/>
        <v>1.1536802383994258</v>
      </c>
      <c r="BI140" s="126">
        <f t="shared" si="2005"/>
        <v>1.1569923375180708</v>
      </c>
      <c r="BJ140" s="126">
        <f t="shared" si="2005"/>
        <v>1.1603139453378331</v>
      </c>
      <c r="BK140" s="126">
        <f t="shared" si="2005"/>
        <v>1.1636450891572303</v>
      </c>
      <c r="BL140" s="126">
        <f t="shared" si="2005"/>
        <v>1.1669857963531516</v>
      </c>
      <c r="BM140" s="126">
        <f t="shared" si="2005"/>
        <v>1.1703360943810825</v>
      </c>
      <c r="BN140" s="126">
        <f t="shared" si="2005"/>
        <v>1.1736960107753303</v>
      </c>
      <c r="BO140" s="126">
        <f t="shared" si="2005"/>
        <v>1.1770655731492505</v>
      </c>
      <c r="BP140" s="126">
        <f t="shared" si="2005"/>
        <v>1.180444809195474</v>
      </c>
      <c r="BQ140" s="126">
        <f t="shared" si="2005"/>
        <v>1.1838337466861339</v>
      </c>
      <c r="BR140" s="126">
        <f t="shared" si="2005"/>
        <v>1.1872324134730949</v>
      </c>
      <c r="BS140" s="126">
        <f t="shared" si="2005"/>
        <v>1.1905270658589224</v>
      </c>
      <c r="BT140" s="126">
        <f t="shared" si="2005"/>
        <v>1.1940590467434065</v>
      </c>
      <c r="BU140" s="126">
        <f t="shared" si="2005"/>
        <v>1.1974870693312041</v>
      </c>
      <c r="BV140" s="126">
        <f t="shared" si="2005"/>
        <v>1.2009249334246579</v>
      </c>
      <c r="BW140" s="126">
        <f t="shared" ref="BW140:EB140" si="2006">BW$13</f>
        <v>1.204372667277734</v>
      </c>
      <c r="BX140" s="126">
        <f t="shared" si="2006"/>
        <v>1.2078302992255125</v>
      </c>
      <c r="BY140" s="126">
        <f t="shared" si="2006"/>
        <v>1.2112978576844211</v>
      </c>
      <c r="BZ140" s="126">
        <f t="shared" si="2006"/>
        <v>1.2147753711524676</v>
      </c>
      <c r="CA140" s="126">
        <f t="shared" si="2006"/>
        <v>1.2182628682094752</v>
      </c>
      <c r="CB140" s="126">
        <f t="shared" si="2006"/>
        <v>1.2217603775173165</v>
      </c>
      <c r="CC140" s="126">
        <f t="shared" si="2006"/>
        <v>1.2252679278201495</v>
      </c>
      <c r="CD140" s="126">
        <f t="shared" si="2006"/>
        <v>1.2287855479446541</v>
      </c>
      <c r="CE140" s="126">
        <f t="shared" si="2006"/>
        <v>1.232077770779646</v>
      </c>
      <c r="CF140" s="126">
        <f t="shared" si="2006"/>
        <v>1.23573302168438</v>
      </c>
      <c r="CG140" s="126">
        <f t="shared" si="2006"/>
        <v>1.2392806860334544</v>
      </c>
      <c r="CH140" s="126">
        <f t="shared" si="2006"/>
        <v>1.2428385353675644</v>
      </c>
      <c r="CI140" s="126">
        <f t="shared" si="2006"/>
        <v>1.2464065989267703</v>
      </c>
      <c r="CJ140" s="126">
        <f t="shared" si="2006"/>
        <v>1.2499849060350778</v>
      </c>
      <c r="CK140" s="126">
        <f t="shared" si="2006"/>
        <v>1.2535734861006791</v>
      </c>
      <c r="CL140" s="126">
        <f t="shared" si="2006"/>
        <v>1.257172368616194</v>
      </c>
      <c r="CM140" s="126">
        <f t="shared" si="2006"/>
        <v>1.2607815831589126</v>
      </c>
      <c r="CN140" s="126">
        <f t="shared" si="2006"/>
        <v>1.2644011593910389</v>
      </c>
      <c r="CO140" s="126">
        <f t="shared" si="2006"/>
        <v>1.2680311270599336</v>
      </c>
      <c r="CP140" s="126">
        <f t="shared" si="2006"/>
        <v>1.2716715159983594</v>
      </c>
      <c r="CQ140" s="126">
        <f t="shared" si="2006"/>
        <v>1.2750786410337906</v>
      </c>
      <c r="CR140" s="126">
        <f t="shared" si="2006"/>
        <v>1.2788614642181557</v>
      </c>
      <c r="CS140" s="126">
        <f t="shared" si="2006"/>
        <v>1.2825329459576562</v>
      </c>
      <c r="CT140" s="126">
        <f t="shared" si="2006"/>
        <v>1.2862149681493797</v>
      </c>
      <c r="CU140" s="126">
        <f t="shared" si="2006"/>
        <v>1.289907561053897</v>
      </c>
      <c r="CV140" s="126">
        <f t="shared" si="2006"/>
        <v>1.293610755018654</v>
      </c>
      <c r="CW140" s="126">
        <f t="shared" si="2006"/>
        <v>1.2973245804782207</v>
      </c>
      <c r="CX140" s="126">
        <f t="shared" si="2006"/>
        <v>1.3010490679545423</v>
      </c>
      <c r="CY140" s="126">
        <f t="shared" si="2006"/>
        <v>1.304784248057189</v>
      </c>
      <c r="CZ140" s="126">
        <f t="shared" si="2006"/>
        <v>1.3085301514836076</v>
      </c>
      <c r="DA140" s="126">
        <f t="shared" si="2006"/>
        <v>1.3122868090193751</v>
      </c>
      <c r="DB140" s="126">
        <f t="shared" si="2006"/>
        <v>1.3160542515384499</v>
      </c>
      <c r="DC140" s="126">
        <f t="shared" si="2006"/>
        <v>1.3195802889875801</v>
      </c>
      <c r="DD140" s="126">
        <f t="shared" si="2006"/>
        <v>1.323495136864544</v>
      </c>
      <c r="DE140" s="126">
        <f t="shared" si="2006"/>
        <v>1.3272947573576725</v>
      </c>
      <c r="DF140" s="126">
        <f t="shared" si="2006"/>
        <v>1.3311052861764079</v>
      </c>
      <c r="DG140" s="126">
        <f t="shared" si="2006"/>
        <v>1.3349267546374479</v>
      </c>
      <c r="DH140" s="126">
        <f t="shared" si="2006"/>
        <v>1.3387591941473977</v>
      </c>
      <c r="DI140" s="126">
        <f t="shared" si="2006"/>
        <v>1.3426026362030277</v>
      </c>
      <c r="DJ140" s="126">
        <f t="shared" si="2006"/>
        <v>1.3464571123915319</v>
      </c>
      <c r="DK140" s="126">
        <f t="shared" si="2006"/>
        <v>1.3503226543907885</v>
      </c>
      <c r="DL140" s="126">
        <f t="shared" si="2006"/>
        <v>1.3541992939696192</v>
      </c>
      <c r="DM140" s="126">
        <f t="shared" si="2006"/>
        <v>1.358087062988051</v>
      </c>
      <c r="DN140" s="126">
        <f t="shared" si="2006"/>
        <v>1.361985993397578</v>
      </c>
      <c r="DO140" s="126">
        <f t="shared" si="2006"/>
        <v>1.3657655991021458</v>
      </c>
      <c r="DP140" s="126">
        <f t="shared" si="2006"/>
        <v>1.3698174666548035</v>
      </c>
      <c r="DQ140" s="126">
        <f t="shared" si="2006"/>
        <v>1.3737500738651915</v>
      </c>
      <c r="DR140" s="126">
        <f t="shared" si="2006"/>
        <v>1.3776939711925826</v>
      </c>
      <c r="DS140" s="126">
        <f t="shared" si="2006"/>
        <v>1.381649191049759</v>
      </c>
      <c r="DT140" s="126">
        <f t="shared" si="2006"/>
        <v>1.385615765942557</v>
      </c>
      <c r="DU140" s="126">
        <f t="shared" si="2006"/>
        <v>1.3895937284701338</v>
      </c>
      <c r="DV140" s="126">
        <f t="shared" si="2006"/>
        <v>1.3935831113252357</v>
      </c>
      <c r="DW140" s="126">
        <f t="shared" si="2006"/>
        <v>1.3975839472944662</v>
      </c>
      <c r="DX140" s="126">
        <f t="shared" si="2006"/>
        <v>1.401596269258556</v>
      </c>
      <c r="DY140" s="126">
        <f t="shared" si="2006"/>
        <v>1.4056201101926329</v>
      </c>
      <c r="DZ140" s="126">
        <f t="shared" si="2006"/>
        <v>1.4096555031664932</v>
      </c>
      <c r="EA140" s="126">
        <f t="shared" si="2006"/>
        <v>1.4134323217047313</v>
      </c>
      <c r="EB140" s="126">
        <f t="shared" si="2006"/>
        <v>1.4176256038945581</v>
      </c>
    </row>
    <row r="141" spans="2:132" outlineLevel="1" x14ac:dyDescent="0.25">
      <c r="C141" s="321" t="s">
        <v>531</v>
      </c>
      <c r="D141" s="38"/>
      <c r="E141" s="38"/>
      <c r="F141" s="38"/>
      <c r="G141" s="52" t="s">
        <v>220</v>
      </c>
      <c r="H141" s="46">
        <f t="shared" ref="H141" si="2007">SUM(J141:EB141)</f>
        <v>0</v>
      </c>
      <c r="I141" s="38"/>
      <c r="J141" s="82">
        <f>J139*J140</f>
        <v>0</v>
      </c>
      <c r="K141" s="82">
        <f t="shared" ref="K141" si="2008">K139*K140</f>
        <v>0</v>
      </c>
      <c r="L141" s="82">
        <f t="shared" ref="L141" si="2009">L139*L140</f>
        <v>0</v>
      </c>
      <c r="M141" s="82">
        <f t="shared" ref="M141" si="2010">M139*M140</f>
        <v>0</v>
      </c>
      <c r="N141" s="82">
        <f t="shared" ref="N141" si="2011">N139*N140</f>
        <v>0</v>
      </c>
      <c r="O141" s="82">
        <f t="shared" ref="O141" si="2012">O139*O140</f>
        <v>0</v>
      </c>
      <c r="P141" s="82">
        <f t="shared" ref="P141" si="2013">P139*P140</f>
        <v>0</v>
      </c>
      <c r="Q141" s="82">
        <f t="shared" ref="Q141" si="2014">Q139*Q140</f>
        <v>0</v>
      </c>
      <c r="R141" s="82">
        <f t="shared" ref="R141" si="2015">R139*R140</f>
        <v>0</v>
      </c>
      <c r="S141" s="82">
        <f t="shared" ref="S141" si="2016">S139*S140</f>
        <v>0</v>
      </c>
      <c r="T141" s="82">
        <f t="shared" ref="T141" si="2017">T139*T140</f>
        <v>0</v>
      </c>
      <c r="U141" s="82">
        <f t="shared" ref="U141" si="2018">U139*U140</f>
        <v>0</v>
      </c>
      <c r="V141" s="82">
        <f t="shared" ref="V141" si="2019">V139*V140</f>
        <v>0</v>
      </c>
      <c r="W141" s="82">
        <f t="shared" ref="W141" si="2020">W139*W140</f>
        <v>0</v>
      </c>
      <c r="X141" s="82">
        <f t="shared" ref="X141" si="2021">X139*X140</f>
        <v>0</v>
      </c>
      <c r="Y141" s="82">
        <f t="shared" ref="Y141" si="2022">Y139*Y140</f>
        <v>0</v>
      </c>
      <c r="Z141" s="82">
        <f t="shared" ref="Z141" si="2023">Z139*Z140</f>
        <v>0</v>
      </c>
      <c r="AA141" s="82">
        <f t="shared" ref="AA141" si="2024">AA139*AA140</f>
        <v>0</v>
      </c>
      <c r="AB141" s="82">
        <f t="shared" ref="AB141" si="2025">AB139*AB140</f>
        <v>0</v>
      </c>
      <c r="AC141" s="82">
        <f t="shared" ref="AC141" si="2026">AC139*AC140</f>
        <v>0</v>
      </c>
      <c r="AD141" s="82">
        <f t="shared" ref="AD141" si="2027">AD139*AD140</f>
        <v>0</v>
      </c>
      <c r="AE141" s="82">
        <f t="shared" ref="AE141" si="2028">AE139*AE140</f>
        <v>0</v>
      </c>
      <c r="AF141" s="82">
        <f t="shared" ref="AF141" si="2029">AF139*AF140</f>
        <v>0</v>
      </c>
      <c r="AG141" s="82">
        <f t="shared" ref="AG141" si="2030">AG139*AG140</f>
        <v>0</v>
      </c>
      <c r="AH141" s="82">
        <f t="shared" ref="AH141" si="2031">AH139*AH140</f>
        <v>0</v>
      </c>
      <c r="AI141" s="82">
        <f t="shared" ref="AI141" si="2032">AI139*AI140</f>
        <v>0</v>
      </c>
      <c r="AJ141" s="82">
        <f t="shared" ref="AJ141" si="2033">AJ139*AJ140</f>
        <v>0</v>
      </c>
      <c r="AK141" s="82">
        <f t="shared" ref="AK141" si="2034">AK139*AK140</f>
        <v>0</v>
      </c>
      <c r="AL141" s="82">
        <f t="shared" ref="AL141" si="2035">AL139*AL140</f>
        <v>0</v>
      </c>
      <c r="AM141" s="82">
        <f t="shared" ref="AM141" si="2036">AM139*AM140</f>
        <v>0</v>
      </c>
      <c r="AN141" s="82">
        <f t="shared" ref="AN141" si="2037">AN139*AN140</f>
        <v>0</v>
      </c>
      <c r="AO141" s="82">
        <f t="shared" ref="AO141" si="2038">AO139*AO140</f>
        <v>0</v>
      </c>
      <c r="AP141" s="82">
        <f t="shared" ref="AP141" si="2039">AP139*AP140</f>
        <v>0</v>
      </c>
      <c r="AQ141" s="82">
        <f t="shared" ref="AQ141" si="2040">AQ139*AQ140</f>
        <v>0</v>
      </c>
      <c r="AR141" s="82">
        <f t="shared" ref="AR141" si="2041">AR139*AR140</f>
        <v>0</v>
      </c>
      <c r="AS141" s="82">
        <f t="shared" ref="AS141" si="2042">AS139*AS140</f>
        <v>0</v>
      </c>
      <c r="AT141" s="82">
        <f t="shared" ref="AT141" si="2043">AT139*AT140</f>
        <v>0</v>
      </c>
      <c r="AU141" s="82">
        <f t="shared" ref="AU141" si="2044">AU139*AU140</f>
        <v>0</v>
      </c>
      <c r="AV141" s="82">
        <f t="shared" ref="AV141" si="2045">AV139*AV140</f>
        <v>0</v>
      </c>
      <c r="AW141" s="82">
        <f t="shared" ref="AW141" si="2046">AW139*AW140</f>
        <v>0</v>
      </c>
      <c r="AX141" s="82">
        <f t="shared" ref="AX141" si="2047">AX139*AX140</f>
        <v>0</v>
      </c>
      <c r="AY141" s="82">
        <f t="shared" ref="AY141" si="2048">AY139*AY140</f>
        <v>0</v>
      </c>
      <c r="AZ141" s="82">
        <f t="shared" ref="AZ141" si="2049">AZ139*AZ140</f>
        <v>0</v>
      </c>
      <c r="BA141" s="82">
        <f t="shared" ref="BA141" si="2050">BA139*BA140</f>
        <v>0</v>
      </c>
      <c r="BB141" s="82">
        <f t="shared" ref="BB141" si="2051">BB139*BB140</f>
        <v>0</v>
      </c>
      <c r="BC141" s="82">
        <f t="shared" ref="BC141" si="2052">BC139*BC140</f>
        <v>0</v>
      </c>
      <c r="BD141" s="82">
        <f t="shared" ref="BD141" si="2053">BD139*BD140</f>
        <v>0</v>
      </c>
      <c r="BE141" s="82">
        <f t="shared" ref="BE141" si="2054">BE139*BE140</f>
        <v>0</v>
      </c>
      <c r="BF141" s="82">
        <f t="shared" ref="BF141" si="2055">BF139*BF140</f>
        <v>0</v>
      </c>
      <c r="BG141" s="82">
        <f t="shared" ref="BG141" si="2056">BG139*BG140</f>
        <v>0</v>
      </c>
      <c r="BH141" s="82">
        <f t="shared" ref="BH141" si="2057">BH139*BH140</f>
        <v>0</v>
      </c>
      <c r="BI141" s="82">
        <f t="shared" ref="BI141" si="2058">BI139*BI140</f>
        <v>0</v>
      </c>
      <c r="BJ141" s="82">
        <f t="shared" ref="BJ141" si="2059">BJ139*BJ140</f>
        <v>0</v>
      </c>
      <c r="BK141" s="82">
        <f t="shared" ref="BK141" si="2060">BK139*BK140</f>
        <v>0</v>
      </c>
      <c r="BL141" s="82">
        <f t="shared" ref="BL141" si="2061">BL139*BL140</f>
        <v>0</v>
      </c>
      <c r="BM141" s="82">
        <f t="shared" ref="BM141" si="2062">BM139*BM140</f>
        <v>0</v>
      </c>
      <c r="BN141" s="82">
        <f t="shared" ref="BN141" si="2063">BN139*BN140</f>
        <v>0</v>
      </c>
      <c r="BO141" s="82">
        <f t="shared" ref="BO141" si="2064">BO139*BO140</f>
        <v>0</v>
      </c>
      <c r="BP141" s="82">
        <f t="shared" ref="BP141" si="2065">BP139*BP140</f>
        <v>0</v>
      </c>
      <c r="BQ141" s="82">
        <f t="shared" ref="BQ141" si="2066">BQ139*BQ140</f>
        <v>0</v>
      </c>
      <c r="BR141" s="82">
        <f t="shared" ref="BR141" si="2067">BR139*BR140</f>
        <v>0</v>
      </c>
      <c r="BS141" s="82">
        <f t="shared" ref="BS141" si="2068">BS139*BS140</f>
        <v>0</v>
      </c>
      <c r="BT141" s="82">
        <f t="shared" ref="BT141" si="2069">BT139*BT140</f>
        <v>0</v>
      </c>
      <c r="BU141" s="82">
        <f t="shared" ref="BU141" si="2070">BU139*BU140</f>
        <v>0</v>
      </c>
      <c r="BV141" s="82">
        <f t="shared" ref="BV141" si="2071">BV139*BV140</f>
        <v>0</v>
      </c>
      <c r="BW141" s="82">
        <f t="shared" ref="BW141" si="2072">BW139*BW140</f>
        <v>0</v>
      </c>
      <c r="BX141" s="82">
        <f t="shared" ref="BX141" si="2073">BX139*BX140</f>
        <v>0</v>
      </c>
      <c r="BY141" s="82">
        <f t="shared" ref="BY141" si="2074">BY139*BY140</f>
        <v>0</v>
      </c>
      <c r="BZ141" s="82">
        <f t="shared" ref="BZ141" si="2075">BZ139*BZ140</f>
        <v>0</v>
      </c>
      <c r="CA141" s="82">
        <f t="shared" ref="CA141" si="2076">CA139*CA140</f>
        <v>0</v>
      </c>
      <c r="CB141" s="82">
        <f t="shared" ref="CB141" si="2077">CB139*CB140</f>
        <v>0</v>
      </c>
      <c r="CC141" s="82">
        <f t="shared" ref="CC141" si="2078">CC139*CC140</f>
        <v>0</v>
      </c>
      <c r="CD141" s="82">
        <f t="shared" ref="CD141" si="2079">CD139*CD140</f>
        <v>0</v>
      </c>
      <c r="CE141" s="82">
        <f t="shared" ref="CE141" si="2080">CE139*CE140</f>
        <v>0</v>
      </c>
      <c r="CF141" s="82">
        <f t="shared" ref="CF141" si="2081">CF139*CF140</f>
        <v>0</v>
      </c>
      <c r="CG141" s="82">
        <f t="shared" ref="CG141" si="2082">CG139*CG140</f>
        <v>0</v>
      </c>
      <c r="CH141" s="82">
        <f t="shared" ref="CH141" si="2083">CH139*CH140</f>
        <v>0</v>
      </c>
      <c r="CI141" s="82">
        <f t="shared" ref="CI141" si="2084">CI139*CI140</f>
        <v>0</v>
      </c>
      <c r="CJ141" s="82">
        <f t="shared" ref="CJ141" si="2085">CJ139*CJ140</f>
        <v>0</v>
      </c>
      <c r="CK141" s="82">
        <f t="shared" ref="CK141" si="2086">CK139*CK140</f>
        <v>0</v>
      </c>
      <c r="CL141" s="82">
        <f t="shared" ref="CL141" si="2087">CL139*CL140</f>
        <v>0</v>
      </c>
      <c r="CM141" s="82">
        <f t="shared" ref="CM141" si="2088">CM139*CM140</f>
        <v>0</v>
      </c>
      <c r="CN141" s="82">
        <f t="shared" ref="CN141" si="2089">CN139*CN140</f>
        <v>0</v>
      </c>
      <c r="CO141" s="82">
        <f t="shared" ref="CO141" si="2090">CO139*CO140</f>
        <v>0</v>
      </c>
      <c r="CP141" s="82">
        <f t="shared" ref="CP141" si="2091">CP139*CP140</f>
        <v>0</v>
      </c>
      <c r="CQ141" s="82">
        <f t="shared" ref="CQ141" si="2092">CQ139*CQ140</f>
        <v>0</v>
      </c>
      <c r="CR141" s="82">
        <f t="shared" ref="CR141" si="2093">CR139*CR140</f>
        <v>0</v>
      </c>
      <c r="CS141" s="82">
        <f t="shared" ref="CS141" si="2094">CS139*CS140</f>
        <v>0</v>
      </c>
      <c r="CT141" s="82">
        <f t="shared" ref="CT141" si="2095">CT139*CT140</f>
        <v>0</v>
      </c>
      <c r="CU141" s="82">
        <f t="shared" ref="CU141" si="2096">CU139*CU140</f>
        <v>0</v>
      </c>
      <c r="CV141" s="82">
        <f t="shared" ref="CV141" si="2097">CV139*CV140</f>
        <v>0</v>
      </c>
      <c r="CW141" s="82">
        <f t="shared" ref="CW141" si="2098">CW139*CW140</f>
        <v>0</v>
      </c>
      <c r="CX141" s="82">
        <f t="shared" ref="CX141" si="2099">CX139*CX140</f>
        <v>0</v>
      </c>
      <c r="CY141" s="82">
        <f t="shared" ref="CY141" si="2100">CY139*CY140</f>
        <v>0</v>
      </c>
      <c r="CZ141" s="82">
        <f t="shared" ref="CZ141" si="2101">CZ139*CZ140</f>
        <v>0</v>
      </c>
      <c r="DA141" s="82">
        <f t="shared" ref="DA141" si="2102">DA139*DA140</f>
        <v>0</v>
      </c>
      <c r="DB141" s="82">
        <f t="shared" ref="DB141" si="2103">DB139*DB140</f>
        <v>0</v>
      </c>
      <c r="DC141" s="82">
        <f t="shared" ref="DC141" si="2104">DC139*DC140</f>
        <v>0</v>
      </c>
      <c r="DD141" s="82">
        <f t="shared" ref="DD141" si="2105">DD139*DD140</f>
        <v>0</v>
      </c>
      <c r="DE141" s="82">
        <f t="shared" ref="DE141" si="2106">DE139*DE140</f>
        <v>0</v>
      </c>
      <c r="DF141" s="82">
        <f t="shared" ref="DF141" si="2107">DF139*DF140</f>
        <v>0</v>
      </c>
      <c r="DG141" s="82">
        <f t="shared" ref="DG141" si="2108">DG139*DG140</f>
        <v>0</v>
      </c>
      <c r="DH141" s="82">
        <f t="shared" ref="DH141" si="2109">DH139*DH140</f>
        <v>0</v>
      </c>
      <c r="DI141" s="82">
        <f t="shared" ref="DI141" si="2110">DI139*DI140</f>
        <v>0</v>
      </c>
      <c r="DJ141" s="82">
        <f t="shared" ref="DJ141" si="2111">DJ139*DJ140</f>
        <v>0</v>
      </c>
      <c r="DK141" s="82">
        <f t="shared" ref="DK141" si="2112">DK139*DK140</f>
        <v>0</v>
      </c>
      <c r="DL141" s="82">
        <f t="shared" ref="DL141" si="2113">DL139*DL140</f>
        <v>0</v>
      </c>
      <c r="DM141" s="82">
        <f t="shared" ref="DM141" si="2114">DM139*DM140</f>
        <v>0</v>
      </c>
      <c r="DN141" s="82">
        <f t="shared" ref="DN141" si="2115">DN139*DN140</f>
        <v>0</v>
      </c>
      <c r="DO141" s="82">
        <f t="shared" ref="DO141" si="2116">DO139*DO140</f>
        <v>0</v>
      </c>
      <c r="DP141" s="82">
        <f t="shared" ref="DP141" si="2117">DP139*DP140</f>
        <v>0</v>
      </c>
      <c r="DQ141" s="82">
        <f t="shared" ref="DQ141" si="2118">DQ139*DQ140</f>
        <v>0</v>
      </c>
      <c r="DR141" s="82">
        <f t="shared" ref="DR141" si="2119">DR139*DR140</f>
        <v>0</v>
      </c>
      <c r="DS141" s="82">
        <f t="shared" ref="DS141" si="2120">DS139*DS140</f>
        <v>0</v>
      </c>
      <c r="DT141" s="82">
        <f t="shared" ref="DT141" si="2121">DT139*DT140</f>
        <v>0</v>
      </c>
      <c r="DU141" s="82">
        <f t="shared" ref="DU141" si="2122">DU139*DU140</f>
        <v>0</v>
      </c>
      <c r="DV141" s="82">
        <f t="shared" ref="DV141" si="2123">DV139*DV140</f>
        <v>0</v>
      </c>
      <c r="DW141" s="82">
        <f t="shared" ref="DW141" si="2124">DW139*DW140</f>
        <v>0</v>
      </c>
      <c r="DX141" s="82">
        <f t="shared" ref="DX141" si="2125">DX139*DX140</f>
        <v>0</v>
      </c>
      <c r="DY141" s="82">
        <f t="shared" ref="DY141" si="2126">DY139*DY140</f>
        <v>0</v>
      </c>
      <c r="DZ141" s="82">
        <f t="shared" ref="DZ141" si="2127">DZ139*DZ140</f>
        <v>0</v>
      </c>
      <c r="EA141" s="82">
        <f t="shared" ref="EA141" si="2128">EA139*EA140</f>
        <v>0</v>
      </c>
      <c r="EB141" s="82">
        <f t="shared" ref="EB141" si="2129">EB139*EB140</f>
        <v>0</v>
      </c>
    </row>
    <row r="142" spans="2:132" ht="14" outlineLevel="1" x14ac:dyDescent="0.3">
      <c r="B142" s="73"/>
      <c r="C142" s="27"/>
      <c r="H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c r="DZ142" s="57"/>
      <c r="EA142" s="57"/>
      <c r="EB142" s="57"/>
    </row>
    <row r="143" spans="2:132" ht="13" x14ac:dyDescent="0.3">
      <c r="C143" s="348" t="s">
        <v>567</v>
      </c>
      <c r="D143" s="342"/>
      <c r="E143" s="342"/>
      <c r="F143" s="342"/>
      <c r="G143" s="343" t="s">
        <v>220</v>
      </c>
      <c r="H143" s="344">
        <f>SUM(J143:EB143)</f>
        <v>0</v>
      </c>
      <c r="I143" s="342"/>
      <c r="J143" s="345">
        <f t="shared" ref="J143:AO143" si="2130">CHOOSE(Scenario,J125,J133,J141)</f>
        <v>0</v>
      </c>
      <c r="K143" s="346">
        <f t="shared" si="2130"/>
        <v>0</v>
      </c>
      <c r="L143" s="346">
        <f t="shared" si="2130"/>
        <v>0</v>
      </c>
      <c r="M143" s="346">
        <f t="shared" si="2130"/>
        <v>0</v>
      </c>
      <c r="N143" s="346">
        <f t="shared" si="2130"/>
        <v>0</v>
      </c>
      <c r="O143" s="346">
        <f t="shared" si="2130"/>
        <v>0</v>
      </c>
      <c r="P143" s="346">
        <f t="shared" si="2130"/>
        <v>0</v>
      </c>
      <c r="Q143" s="346">
        <f t="shared" si="2130"/>
        <v>0</v>
      </c>
      <c r="R143" s="346">
        <f t="shared" si="2130"/>
        <v>0</v>
      </c>
      <c r="S143" s="346">
        <f t="shared" si="2130"/>
        <v>0</v>
      </c>
      <c r="T143" s="346">
        <f t="shared" si="2130"/>
        <v>0</v>
      </c>
      <c r="U143" s="346">
        <f t="shared" si="2130"/>
        <v>0</v>
      </c>
      <c r="V143" s="346">
        <f t="shared" si="2130"/>
        <v>0</v>
      </c>
      <c r="W143" s="346">
        <f t="shared" si="2130"/>
        <v>0</v>
      </c>
      <c r="X143" s="346">
        <f t="shared" si="2130"/>
        <v>0</v>
      </c>
      <c r="Y143" s="346">
        <f t="shared" si="2130"/>
        <v>0</v>
      </c>
      <c r="Z143" s="346">
        <f t="shared" si="2130"/>
        <v>0</v>
      </c>
      <c r="AA143" s="346">
        <f t="shared" si="2130"/>
        <v>0</v>
      </c>
      <c r="AB143" s="346">
        <f t="shared" si="2130"/>
        <v>0</v>
      </c>
      <c r="AC143" s="346">
        <f t="shared" si="2130"/>
        <v>0</v>
      </c>
      <c r="AD143" s="346">
        <f t="shared" si="2130"/>
        <v>0</v>
      </c>
      <c r="AE143" s="346">
        <f t="shared" si="2130"/>
        <v>0</v>
      </c>
      <c r="AF143" s="346">
        <f t="shared" si="2130"/>
        <v>0</v>
      </c>
      <c r="AG143" s="346">
        <f t="shared" si="2130"/>
        <v>0</v>
      </c>
      <c r="AH143" s="346">
        <f t="shared" si="2130"/>
        <v>0</v>
      </c>
      <c r="AI143" s="346">
        <f t="shared" si="2130"/>
        <v>0</v>
      </c>
      <c r="AJ143" s="346">
        <f t="shared" si="2130"/>
        <v>0</v>
      </c>
      <c r="AK143" s="346">
        <f t="shared" si="2130"/>
        <v>0</v>
      </c>
      <c r="AL143" s="346">
        <f t="shared" si="2130"/>
        <v>0</v>
      </c>
      <c r="AM143" s="346">
        <f t="shared" si="2130"/>
        <v>0</v>
      </c>
      <c r="AN143" s="346">
        <f t="shared" si="2130"/>
        <v>0</v>
      </c>
      <c r="AO143" s="346">
        <f t="shared" si="2130"/>
        <v>0</v>
      </c>
      <c r="AP143" s="346">
        <f t="shared" ref="AP143:BU143" si="2131">CHOOSE(Scenario,AP125,AP133,AP141)</f>
        <v>0</v>
      </c>
      <c r="AQ143" s="346">
        <f t="shared" si="2131"/>
        <v>0</v>
      </c>
      <c r="AR143" s="346">
        <f t="shared" si="2131"/>
        <v>0</v>
      </c>
      <c r="AS143" s="346">
        <f t="shared" si="2131"/>
        <v>0</v>
      </c>
      <c r="AT143" s="346">
        <f t="shared" si="2131"/>
        <v>0</v>
      </c>
      <c r="AU143" s="346">
        <f t="shared" si="2131"/>
        <v>0</v>
      </c>
      <c r="AV143" s="346">
        <f t="shared" si="2131"/>
        <v>0</v>
      </c>
      <c r="AW143" s="346">
        <f t="shared" si="2131"/>
        <v>0</v>
      </c>
      <c r="AX143" s="346">
        <f t="shared" si="2131"/>
        <v>0</v>
      </c>
      <c r="AY143" s="346">
        <f t="shared" si="2131"/>
        <v>0</v>
      </c>
      <c r="AZ143" s="346">
        <f t="shared" si="2131"/>
        <v>0</v>
      </c>
      <c r="BA143" s="346">
        <f t="shared" si="2131"/>
        <v>0</v>
      </c>
      <c r="BB143" s="346">
        <f t="shared" si="2131"/>
        <v>0</v>
      </c>
      <c r="BC143" s="346">
        <f t="shared" si="2131"/>
        <v>0</v>
      </c>
      <c r="BD143" s="346">
        <f t="shared" si="2131"/>
        <v>0</v>
      </c>
      <c r="BE143" s="346">
        <f t="shared" si="2131"/>
        <v>0</v>
      </c>
      <c r="BF143" s="346">
        <f t="shared" si="2131"/>
        <v>0</v>
      </c>
      <c r="BG143" s="346">
        <f t="shared" si="2131"/>
        <v>0</v>
      </c>
      <c r="BH143" s="346">
        <f t="shared" si="2131"/>
        <v>0</v>
      </c>
      <c r="BI143" s="346">
        <f t="shared" si="2131"/>
        <v>0</v>
      </c>
      <c r="BJ143" s="346">
        <f t="shared" si="2131"/>
        <v>0</v>
      </c>
      <c r="BK143" s="346">
        <f t="shared" si="2131"/>
        <v>0</v>
      </c>
      <c r="BL143" s="346">
        <f t="shared" si="2131"/>
        <v>0</v>
      </c>
      <c r="BM143" s="346">
        <f t="shared" si="2131"/>
        <v>0</v>
      </c>
      <c r="BN143" s="346">
        <f t="shared" si="2131"/>
        <v>0</v>
      </c>
      <c r="BO143" s="346">
        <f t="shared" si="2131"/>
        <v>0</v>
      </c>
      <c r="BP143" s="346">
        <f t="shared" si="2131"/>
        <v>0</v>
      </c>
      <c r="BQ143" s="346">
        <f t="shared" si="2131"/>
        <v>0</v>
      </c>
      <c r="BR143" s="346">
        <f t="shared" si="2131"/>
        <v>0</v>
      </c>
      <c r="BS143" s="346">
        <f t="shared" si="2131"/>
        <v>0</v>
      </c>
      <c r="BT143" s="346">
        <f t="shared" si="2131"/>
        <v>0</v>
      </c>
      <c r="BU143" s="346">
        <f t="shared" si="2131"/>
        <v>0</v>
      </c>
      <c r="BV143" s="346">
        <f t="shared" ref="BV143:DA143" si="2132">CHOOSE(Scenario,BV125,BV133,BV141)</f>
        <v>0</v>
      </c>
      <c r="BW143" s="346">
        <f t="shared" si="2132"/>
        <v>0</v>
      </c>
      <c r="BX143" s="346">
        <f t="shared" si="2132"/>
        <v>0</v>
      </c>
      <c r="BY143" s="346">
        <f t="shared" si="2132"/>
        <v>0</v>
      </c>
      <c r="BZ143" s="346">
        <f t="shared" si="2132"/>
        <v>0</v>
      </c>
      <c r="CA143" s="346">
        <f t="shared" si="2132"/>
        <v>0</v>
      </c>
      <c r="CB143" s="346">
        <f t="shared" si="2132"/>
        <v>0</v>
      </c>
      <c r="CC143" s="346">
        <f t="shared" si="2132"/>
        <v>0</v>
      </c>
      <c r="CD143" s="346">
        <f t="shared" si="2132"/>
        <v>0</v>
      </c>
      <c r="CE143" s="346">
        <f t="shared" si="2132"/>
        <v>0</v>
      </c>
      <c r="CF143" s="346">
        <f t="shared" si="2132"/>
        <v>0</v>
      </c>
      <c r="CG143" s="346">
        <f t="shared" si="2132"/>
        <v>0</v>
      </c>
      <c r="CH143" s="346">
        <f t="shared" si="2132"/>
        <v>0</v>
      </c>
      <c r="CI143" s="346">
        <f t="shared" si="2132"/>
        <v>0</v>
      </c>
      <c r="CJ143" s="346">
        <f t="shared" si="2132"/>
        <v>0</v>
      </c>
      <c r="CK143" s="346">
        <f t="shared" si="2132"/>
        <v>0</v>
      </c>
      <c r="CL143" s="346">
        <f t="shared" si="2132"/>
        <v>0</v>
      </c>
      <c r="CM143" s="346">
        <f t="shared" si="2132"/>
        <v>0</v>
      </c>
      <c r="CN143" s="346">
        <f t="shared" si="2132"/>
        <v>0</v>
      </c>
      <c r="CO143" s="346">
        <f t="shared" si="2132"/>
        <v>0</v>
      </c>
      <c r="CP143" s="346">
        <f t="shared" si="2132"/>
        <v>0</v>
      </c>
      <c r="CQ143" s="346">
        <f t="shared" si="2132"/>
        <v>0</v>
      </c>
      <c r="CR143" s="346">
        <f t="shared" si="2132"/>
        <v>0</v>
      </c>
      <c r="CS143" s="346">
        <f t="shared" si="2132"/>
        <v>0</v>
      </c>
      <c r="CT143" s="346">
        <f t="shared" si="2132"/>
        <v>0</v>
      </c>
      <c r="CU143" s="346">
        <f t="shared" si="2132"/>
        <v>0</v>
      </c>
      <c r="CV143" s="346">
        <f t="shared" si="2132"/>
        <v>0</v>
      </c>
      <c r="CW143" s="346">
        <f t="shared" si="2132"/>
        <v>0</v>
      </c>
      <c r="CX143" s="346">
        <f t="shared" si="2132"/>
        <v>0</v>
      </c>
      <c r="CY143" s="346">
        <f t="shared" si="2132"/>
        <v>0</v>
      </c>
      <c r="CZ143" s="346">
        <f t="shared" si="2132"/>
        <v>0</v>
      </c>
      <c r="DA143" s="346">
        <f t="shared" si="2132"/>
        <v>0</v>
      </c>
      <c r="DB143" s="346">
        <f t="shared" ref="DB143:EB143" si="2133">CHOOSE(Scenario,DB125,DB133,DB141)</f>
        <v>0</v>
      </c>
      <c r="DC143" s="346">
        <f t="shared" si="2133"/>
        <v>0</v>
      </c>
      <c r="DD143" s="346">
        <f t="shared" si="2133"/>
        <v>0</v>
      </c>
      <c r="DE143" s="346">
        <f t="shared" si="2133"/>
        <v>0</v>
      </c>
      <c r="DF143" s="346">
        <f t="shared" si="2133"/>
        <v>0</v>
      </c>
      <c r="DG143" s="346">
        <f t="shared" si="2133"/>
        <v>0</v>
      </c>
      <c r="DH143" s="346">
        <f t="shared" si="2133"/>
        <v>0</v>
      </c>
      <c r="DI143" s="346">
        <f t="shared" si="2133"/>
        <v>0</v>
      </c>
      <c r="DJ143" s="346">
        <f t="shared" si="2133"/>
        <v>0</v>
      </c>
      <c r="DK143" s="346">
        <f t="shared" si="2133"/>
        <v>0</v>
      </c>
      <c r="DL143" s="346">
        <f t="shared" si="2133"/>
        <v>0</v>
      </c>
      <c r="DM143" s="346">
        <f t="shared" si="2133"/>
        <v>0</v>
      </c>
      <c r="DN143" s="346">
        <f t="shared" si="2133"/>
        <v>0</v>
      </c>
      <c r="DO143" s="346">
        <f t="shared" si="2133"/>
        <v>0</v>
      </c>
      <c r="DP143" s="346">
        <f t="shared" si="2133"/>
        <v>0</v>
      </c>
      <c r="DQ143" s="346">
        <f t="shared" si="2133"/>
        <v>0</v>
      </c>
      <c r="DR143" s="346">
        <f t="shared" si="2133"/>
        <v>0</v>
      </c>
      <c r="DS143" s="346">
        <f t="shared" si="2133"/>
        <v>0</v>
      </c>
      <c r="DT143" s="346">
        <f t="shared" si="2133"/>
        <v>0</v>
      </c>
      <c r="DU143" s="346">
        <f t="shared" si="2133"/>
        <v>0</v>
      </c>
      <c r="DV143" s="346">
        <f t="shared" si="2133"/>
        <v>0</v>
      </c>
      <c r="DW143" s="346">
        <f t="shared" si="2133"/>
        <v>0</v>
      </c>
      <c r="DX143" s="346">
        <f t="shared" si="2133"/>
        <v>0</v>
      </c>
      <c r="DY143" s="346">
        <f t="shared" si="2133"/>
        <v>0</v>
      </c>
      <c r="DZ143" s="346">
        <f t="shared" si="2133"/>
        <v>0</v>
      </c>
      <c r="EA143" s="346">
        <f t="shared" si="2133"/>
        <v>0</v>
      </c>
      <c r="EB143" s="347">
        <f t="shared" si="2133"/>
        <v>0</v>
      </c>
    </row>
    <row r="144" spans="2:132" ht="14" x14ac:dyDescent="0.3">
      <c r="B144" s="73"/>
      <c r="C144" s="27"/>
      <c r="H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row>
    <row r="145" spans="1:132" ht="13" x14ac:dyDescent="0.3">
      <c r="B145" s="34"/>
      <c r="C145" s="2" t="s">
        <v>534</v>
      </c>
      <c r="D145" s="34"/>
      <c r="E145" s="34"/>
      <c r="F145" s="34"/>
      <c r="G145" s="67"/>
      <c r="H145" s="35"/>
      <c r="I145" s="34"/>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row>
    <row r="146" spans="1:132" ht="13" outlineLevel="1" x14ac:dyDescent="0.3">
      <c r="C146" s="340" t="s">
        <v>503</v>
      </c>
      <c r="G146" s="52"/>
      <c r="H146" s="29"/>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row>
    <row r="147" spans="1:132" outlineLevel="1" x14ac:dyDescent="0.25">
      <c r="C147" s="328" t="s">
        <v>565</v>
      </c>
      <c r="G147" s="52" t="s">
        <v>220</v>
      </c>
      <c r="H147" s="46">
        <f t="shared" ref="H147" si="2134">SUM(J147:EB147)</f>
        <v>0</v>
      </c>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row>
    <row r="148" spans="1:132" ht="13" outlineLevel="1" x14ac:dyDescent="0.3">
      <c r="C148" s="330"/>
      <c r="G148" s="52"/>
      <c r="H148" s="29"/>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row>
    <row r="149" spans="1:132" ht="13" x14ac:dyDescent="0.3">
      <c r="C149" s="348" t="s">
        <v>566</v>
      </c>
      <c r="D149" s="342"/>
      <c r="E149" s="342"/>
      <c r="F149" s="342"/>
      <c r="G149" s="349" t="s">
        <v>220</v>
      </c>
      <c r="H149" s="362">
        <f t="shared" ref="H149" si="2135">SUM(J149:EB149)</f>
        <v>0</v>
      </c>
      <c r="I149" s="342"/>
      <c r="J149" s="363">
        <f>J147</f>
        <v>0</v>
      </c>
      <c r="K149" s="363">
        <f t="shared" ref="K149:BV149" si="2136">K147</f>
        <v>0</v>
      </c>
      <c r="L149" s="363">
        <f t="shared" si="2136"/>
        <v>0</v>
      </c>
      <c r="M149" s="363">
        <f t="shared" si="2136"/>
        <v>0</v>
      </c>
      <c r="N149" s="363">
        <f t="shared" si="2136"/>
        <v>0</v>
      </c>
      <c r="O149" s="363">
        <f t="shared" si="2136"/>
        <v>0</v>
      </c>
      <c r="P149" s="363">
        <f t="shared" si="2136"/>
        <v>0</v>
      </c>
      <c r="Q149" s="363">
        <f t="shared" si="2136"/>
        <v>0</v>
      </c>
      <c r="R149" s="363">
        <f t="shared" si="2136"/>
        <v>0</v>
      </c>
      <c r="S149" s="363">
        <f t="shared" si="2136"/>
        <v>0</v>
      </c>
      <c r="T149" s="363">
        <f t="shared" si="2136"/>
        <v>0</v>
      </c>
      <c r="U149" s="363">
        <f t="shared" si="2136"/>
        <v>0</v>
      </c>
      <c r="V149" s="363">
        <f t="shared" si="2136"/>
        <v>0</v>
      </c>
      <c r="W149" s="363">
        <f t="shared" si="2136"/>
        <v>0</v>
      </c>
      <c r="X149" s="363">
        <f t="shared" si="2136"/>
        <v>0</v>
      </c>
      <c r="Y149" s="363">
        <f t="shared" si="2136"/>
        <v>0</v>
      </c>
      <c r="Z149" s="363">
        <f t="shared" si="2136"/>
        <v>0</v>
      </c>
      <c r="AA149" s="363">
        <f t="shared" si="2136"/>
        <v>0</v>
      </c>
      <c r="AB149" s="363">
        <f t="shared" si="2136"/>
        <v>0</v>
      </c>
      <c r="AC149" s="363">
        <f t="shared" si="2136"/>
        <v>0</v>
      </c>
      <c r="AD149" s="363">
        <f t="shared" si="2136"/>
        <v>0</v>
      </c>
      <c r="AE149" s="363">
        <f t="shared" si="2136"/>
        <v>0</v>
      </c>
      <c r="AF149" s="363">
        <f t="shared" si="2136"/>
        <v>0</v>
      </c>
      <c r="AG149" s="363">
        <f t="shared" si="2136"/>
        <v>0</v>
      </c>
      <c r="AH149" s="363">
        <f t="shared" si="2136"/>
        <v>0</v>
      </c>
      <c r="AI149" s="363">
        <f t="shared" si="2136"/>
        <v>0</v>
      </c>
      <c r="AJ149" s="363">
        <f t="shared" si="2136"/>
        <v>0</v>
      </c>
      <c r="AK149" s="363">
        <f t="shared" si="2136"/>
        <v>0</v>
      </c>
      <c r="AL149" s="363">
        <f t="shared" si="2136"/>
        <v>0</v>
      </c>
      <c r="AM149" s="363">
        <f t="shared" si="2136"/>
        <v>0</v>
      </c>
      <c r="AN149" s="363">
        <f t="shared" si="2136"/>
        <v>0</v>
      </c>
      <c r="AO149" s="363">
        <f t="shared" si="2136"/>
        <v>0</v>
      </c>
      <c r="AP149" s="363">
        <f t="shared" si="2136"/>
        <v>0</v>
      </c>
      <c r="AQ149" s="363">
        <f t="shared" si="2136"/>
        <v>0</v>
      </c>
      <c r="AR149" s="363">
        <f t="shared" si="2136"/>
        <v>0</v>
      </c>
      <c r="AS149" s="363">
        <f t="shared" si="2136"/>
        <v>0</v>
      </c>
      <c r="AT149" s="363">
        <f t="shared" si="2136"/>
        <v>0</v>
      </c>
      <c r="AU149" s="363">
        <f t="shared" si="2136"/>
        <v>0</v>
      </c>
      <c r="AV149" s="363">
        <f t="shared" si="2136"/>
        <v>0</v>
      </c>
      <c r="AW149" s="363">
        <f t="shared" si="2136"/>
        <v>0</v>
      </c>
      <c r="AX149" s="363">
        <f t="shared" si="2136"/>
        <v>0</v>
      </c>
      <c r="AY149" s="363">
        <f t="shared" si="2136"/>
        <v>0</v>
      </c>
      <c r="AZ149" s="363">
        <f t="shared" si="2136"/>
        <v>0</v>
      </c>
      <c r="BA149" s="363">
        <f t="shared" si="2136"/>
        <v>0</v>
      </c>
      <c r="BB149" s="363">
        <f t="shared" si="2136"/>
        <v>0</v>
      </c>
      <c r="BC149" s="363">
        <f t="shared" si="2136"/>
        <v>0</v>
      </c>
      <c r="BD149" s="363">
        <f t="shared" si="2136"/>
        <v>0</v>
      </c>
      <c r="BE149" s="363">
        <f t="shared" si="2136"/>
        <v>0</v>
      </c>
      <c r="BF149" s="363">
        <f t="shared" si="2136"/>
        <v>0</v>
      </c>
      <c r="BG149" s="363">
        <f t="shared" si="2136"/>
        <v>0</v>
      </c>
      <c r="BH149" s="363">
        <f t="shared" si="2136"/>
        <v>0</v>
      </c>
      <c r="BI149" s="363">
        <f t="shared" si="2136"/>
        <v>0</v>
      </c>
      <c r="BJ149" s="363">
        <f t="shared" si="2136"/>
        <v>0</v>
      </c>
      <c r="BK149" s="363">
        <f t="shared" si="2136"/>
        <v>0</v>
      </c>
      <c r="BL149" s="363">
        <f t="shared" si="2136"/>
        <v>0</v>
      </c>
      <c r="BM149" s="363">
        <f t="shared" si="2136"/>
        <v>0</v>
      </c>
      <c r="BN149" s="363">
        <f t="shared" si="2136"/>
        <v>0</v>
      </c>
      <c r="BO149" s="363">
        <f t="shared" si="2136"/>
        <v>0</v>
      </c>
      <c r="BP149" s="363">
        <f t="shared" si="2136"/>
        <v>0</v>
      </c>
      <c r="BQ149" s="363">
        <f t="shared" si="2136"/>
        <v>0</v>
      </c>
      <c r="BR149" s="363">
        <f t="shared" si="2136"/>
        <v>0</v>
      </c>
      <c r="BS149" s="363">
        <f t="shared" si="2136"/>
        <v>0</v>
      </c>
      <c r="BT149" s="363">
        <f t="shared" si="2136"/>
        <v>0</v>
      </c>
      <c r="BU149" s="363">
        <f t="shared" si="2136"/>
        <v>0</v>
      </c>
      <c r="BV149" s="363">
        <f t="shared" si="2136"/>
        <v>0</v>
      </c>
      <c r="BW149" s="363">
        <f t="shared" ref="BW149:EB149" si="2137">BW147</f>
        <v>0</v>
      </c>
      <c r="BX149" s="363">
        <f t="shared" si="2137"/>
        <v>0</v>
      </c>
      <c r="BY149" s="363">
        <f t="shared" si="2137"/>
        <v>0</v>
      </c>
      <c r="BZ149" s="363">
        <f t="shared" si="2137"/>
        <v>0</v>
      </c>
      <c r="CA149" s="363">
        <f t="shared" si="2137"/>
        <v>0</v>
      </c>
      <c r="CB149" s="363">
        <f t="shared" si="2137"/>
        <v>0</v>
      </c>
      <c r="CC149" s="363">
        <f t="shared" si="2137"/>
        <v>0</v>
      </c>
      <c r="CD149" s="363">
        <f t="shared" si="2137"/>
        <v>0</v>
      </c>
      <c r="CE149" s="363">
        <f t="shared" si="2137"/>
        <v>0</v>
      </c>
      <c r="CF149" s="363">
        <f t="shared" si="2137"/>
        <v>0</v>
      </c>
      <c r="CG149" s="363">
        <f t="shared" si="2137"/>
        <v>0</v>
      </c>
      <c r="CH149" s="363">
        <f t="shared" si="2137"/>
        <v>0</v>
      </c>
      <c r="CI149" s="363">
        <f t="shared" si="2137"/>
        <v>0</v>
      </c>
      <c r="CJ149" s="363">
        <f t="shared" si="2137"/>
        <v>0</v>
      </c>
      <c r="CK149" s="363">
        <f t="shared" si="2137"/>
        <v>0</v>
      </c>
      <c r="CL149" s="363">
        <f t="shared" si="2137"/>
        <v>0</v>
      </c>
      <c r="CM149" s="363">
        <f t="shared" si="2137"/>
        <v>0</v>
      </c>
      <c r="CN149" s="363">
        <f t="shared" si="2137"/>
        <v>0</v>
      </c>
      <c r="CO149" s="363">
        <f t="shared" si="2137"/>
        <v>0</v>
      </c>
      <c r="CP149" s="363">
        <f t="shared" si="2137"/>
        <v>0</v>
      </c>
      <c r="CQ149" s="363">
        <f t="shared" si="2137"/>
        <v>0</v>
      </c>
      <c r="CR149" s="363">
        <f t="shared" si="2137"/>
        <v>0</v>
      </c>
      <c r="CS149" s="363">
        <f t="shared" si="2137"/>
        <v>0</v>
      </c>
      <c r="CT149" s="363">
        <f t="shared" si="2137"/>
        <v>0</v>
      </c>
      <c r="CU149" s="363">
        <f t="shared" si="2137"/>
        <v>0</v>
      </c>
      <c r="CV149" s="363">
        <f t="shared" si="2137"/>
        <v>0</v>
      </c>
      <c r="CW149" s="363">
        <f t="shared" si="2137"/>
        <v>0</v>
      </c>
      <c r="CX149" s="363">
        <f t="shared" si="2137"/>
        <v>0</v>
      </c>
      <c r="CY149" s="363">
        <f t="shared" si="2137"/>
        <v>0</v>
      </c>
      <c r="CZ149" s="363">
        <f t="shared" si="2137"/>
        <v>0</v>
      </c>
      <c r="DA149" s="363">
        <f t="shared" si="2137"/>
        <v>0</v>
      </c>
      <c r="DB149" s="363">
        <f t="shared" si="2137"/>
        <v>0</v>
      </c>
      <c r="DC149" s="363">
        <f t="shared" si="2137"/>
        <v>0</v>
      </c>
      <c r="DD149" s="363">
        <f t="shared" si="2137"/>
        <v>0</v>
      </c>
      <c r="DE149" s="363">
        <f t="shared" si="2137"/>
        <v>0</v>
      </c>
      <c r="DF149" s="363">
        <f t="shared" si="2137"/>
        <v>0</v>
      </c>
      <c r="DG149" s="363">
        <f t="shared" si="2137"/>
        <v>0</v>
      </c>
      <c r="DH149" s="363">
        <f t="shared" si="2137"/>
        <v>0</v>
      </c>
      <c r="DI149" s="363">
        <f t="shared" si="2137"/>
        <v>0</v>
      </c>
      <c r="DJ149" s="363">
        <f t="shared" si="2137"/>
        <v>0</v>
      </c>
      <c r="DK149" s="363">
        <f t="shared" si="2137"/>
        <v>0</v>
      </c>
      <c r="DL149" s="363">
        <f t="shared" si="2137"/>
        <v>0</v>
      </c>
      <c r="DM149" s="363">
        <f t="shared" si="2137"/>
        <v>0</v>
      </c>
      <c r="DN149" s="363">
        <f t="shared" si="2137"/>
        <v>0</v>
      </c>
      <c r="DO149" s="363">
        <f t="shared" si="2137"/>
        <v>0</v>
      </c>
      <c r="DP149" s="363">
        <f t="shared" si="2137"/>
        <v>0</v>
      </c>
      <c r="DQ149" s="363">
        <f t="shared" si="2137"/>
        <v>0</v>
      </c>
      <c r="DR149" s="363">
        <f t="shared" si="2137"/>
        <v>0</v>
      </c>
      <c r="DS149" s="363">
        <f t="shared" si="2137"/>
        <v>0</v>
      </c>
      <c r="DT149" s="363">
        <f t="shared" si="2137"/>
        <v>0</v>
      </c>
      <c r="DU149" s="363">
        <f t="shared" si="2137"/>
        <v>0</v>
      </c>
      <c r="DV149" s="363">
        <f t="shared" si="2137"/>
        <v>0</v>
      </c>
      <c r="DW149" s="363">
        <f t="shared" si="2137"/>
        <v>0</v>
      </c>
      <c r="DX149" s="363">
        <f t="shared" si="2137"/>
        <v>0</v>
      </c>
      <c r="DY149" s="363">
        <f t="shared" si="2137"/>
        <v>0</v>
      </c>
      <c r="DZ149" s="363">
        <f t="shared" si="2137"/>
        <v>0</v>
      </c>
      <c r="EA149" s="363">
        <f t="shared" si="2137"/>
        <v>0</v>
      </c>
      <c r="EB149" s="364">
        <f t="shared" si="2137"/>
        <v>0</v>
      </c>
    </row>
    <row r="150" spans="1:132" x14ac:dyDescent="0.25">
      <c r="G150" s="52"/>
      <c r="H150" s="29"/>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row>
    <row r="151" spans="1:132" ht="13" x14ac:dyDescent="0.3">
      <c r="B151" s="34"/>
      <c r="C151" s="2" t="s">
        <v>597</v>
      </c>
      <c r="D151" s="34"/>
      <c r="E151" s="34"/>
      <c r="F151" s="34"/>
      <c r="G151" s="67"/>
      <c r="H151" s="35"/>
      <c r="I151" s="34"/>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row>
    <row r="152" spans="1:132" ht="13" x14ac:dyDescent="0.25">
      <c r="A152" s="59">
        <f>IF(ROUND(SUM(H93,H114,H125,H147)-H152,2)=0,0,1)</f>
        <v>0</v>
      </c>
      <c r="C152" s="311" t="s">
        <v>500</v>
      </c>
      <c r="G152" s="52" t="s">
        <v>220</v>
      </c>
      <c r="H152" s="66">
        <f t="shared" ref="H152:H154" si="2138">SUM(J152:EB152)</f>
        <v>0</v>
      </c>
      <c r="J152" s="82">
        <f t="shared" ref="J152:AO152" si="2139">SUM(J93,J114,J125,J147)</f>
        <v>0</v>
      </c>
      <c r="K152" s="82">
        <f t="shared" si="2139"/>
        <v>0</v>
      </c>
      <c r="L152" s="82">
        <f t="shared" si="2139"/>
        <v>0</v>
      </c>
      <c r="M152" s="82">
        <f t="shared" si="2139"/>
        <v>0</v>
      </c>
      <c r="N152" s="82">
        <f t="shared" si="2139"/>
        <v>0</v>
      </c>
      <c r="O152" s="82">
        <f t="shared" si="2139"/>
        <v>0</v>
      </c>
      <c r="P152" s="82">
        <f t="shared" si="2139"/>
        <v>0</v>
      </c>
      <c r="Q152" s="82">
        <f t="shared" si="2139"/>
        <v>0</v>
      </c>
      <c r="R152" s="82">
        <f t="shared" si="2139"/>
        <v>0</v>
      </c>
      <c r="S152" s="82">
        <f t="shared" si="2139"/>
        <v>0</v>
      </c>
      <c r="T152" s="82">
        <f t="shared" si="2139"/>
        <v>0</v>
      </c>
      <c r="U152" s="82">
        <f t="shared" si="2139"/>
        <v>0</v>
      </c>
      <c r="V152" s="82">
        <f t="shared" si="2139"/>
        <v>0</v>
      </c>
      <c r="W152" s="82">
        <f t="shared" si="2139"/>
        <v>0</v>
      </c>
      <c r="X152" s="82">
        <f t="shared" si="2139"/>
        <v>0</v>
      </c>
      <c r="Y152" s="82">
        <f t="shared" si="2139"/>
        <v>0</v>
      </c>
      <c r="Z152" s="82">
        <f t="shared" si="2139"/>
        <v>0</v>
      </c>
      <c r="AA152" s="82">
        <f t="shared" si="2139"/>
        <v>0</v>
      </c>
      <c r="AB152" s="82">
        <f t="shared" si="2139"/>
        <v>0</v>
      </c>
      <c r="AC152" s="82">
        <f t="shared" si="2139"/>
        <v>0</v>
      </c>
      <c r="AD152" s="82">
        <f t="shared" si="2139"/>
        <v>0</v>
      </c>
      <c r="AE152" s="82">
        <f t="shared" si="2139"/>
        <v>0</v>
      </c>
      <c r="AF152" s="82">
        <f t="shared" si="2139"/>
        <v>0</v>
      </c>
      <c r="AG152" s="82">
        <f t="shared" si="2139"/>
        <v>0</v>
      </c>
      <c r="AH152" s="82">
        <f t="shared" si="2139"/>
        <v>0</v>
      </c>
      <c r="AI152" s="82">
        <f t="shared" si="2139"/>
        <v>0</v>
      </c>
      <c r="AJ152" s="82">
        <f t="shared" si="2139"/>
        <v>0</v>
      </c>
      <c r="AK152" s="82">
        <f t="shared" si="2139"/>
        <v>0</v>
      </c>
      <c r="AL152" s="82">
        <f t="shared" si="2139"/>
        <v>0</v>
      </c>
      <c r="AM152" s="82">
        <f t="shared" si="2139"/>
        <v>0</v>
      </c>
      <c r="AN152" s="82">
        <f t="shared" si="2139"/>
        <v>0</v>
      </c>
      <c r="AO152" s="82">
        <f t="shared" si="2139"/>
        <v>0</v>
      </c>
      <c r="AP152" s="82">
        <f t="shared" ref="AP152:BU152" si="2140">SUM(AP93,AP114,AP125,AP147)</f>
        <v>0</v>
      </c>
      <c r="AQ152" s="82">
        <f t="shared" si="2140"/>
        <v>0</v>
      </c>
      <c r="AR152" s="82">
        <f t="shared" si="2140"/>
        <v>0</v>
      </c>
      <c r="AS152" s="82">
        <f t="shared" si="2140"/>
        <v>0</v>
      </c>
      <c r="AT152" s="82">
        <f t="shared" si="2140"/>
        <v>0</v>
      </c>
      <c r="AU152" s="82">
        <f t="shared" si="2140"/>
        <v>0</v>
      </c>
      <c r="AV152" s="82">
        <f t="shared" si="2140"/>
        <v>0</v>
      </c>
      <c r="AW152" s="82">
        <f t="shared" si="2140"/>
        <v>0</v>
      </c>
      <c r="AX152" s="82">
        <f t="shared" si="2140"/>
        <v>0</v>
      </c>
      <c r="AY152" s="82">
        <f t="shared" si="2140"/>
        <v>0</v>
      </c>
      <c r="AZ152" s="82">
        <f t="shared" si="2140"/>
        <v>0</v>
      </c>
      <c r="BA152" s="82">
        <f t="shared" si="2140"/>
        <v>0</v>
      </c>
      <c r="BB152" s="82">
        <f t="shared" si="2140"/>
        <v>0</v>
      </c>
      <c r="BC152" s="82">
        <f t="shared" si="2140"/>
        <v>0</v>
      </c>
      <c r="BD152" s="82">
        <f t="shared" si="2140"/>
        <v>0</v>
      </c>
      <c r="BE152" s="82">
        <f t="shared" si="2140"/>
        <v>0</v>
      </c>
      <c r="BF152" s="82">
        <f t="shared" si="2140"/>
        <v>0</v>
      </c>
      <c r="BG152" s="82">
        <f t="shared" si="2140"/>
        <v>0</v>
      </c>
      <c r="BH152" s="82">
        <f t="shared" si="2140"/>
        <v>0</v>
      </c>
      <c r="BI152" s="82">
        <f t="shared" si="2140"/>
        <v>0</v>
      </c>
      <c r="BJ152" s="82">
        <f t="shared" si="2140"/>
        <v>0</v>
      </c>
      <c r="BK152" s="82">
        <f t="shared" si="2140"/>
        <v>0</v>
      </c>
      <c r="BL152" s="82">
        <f t="shared" si="2140"/>
        <v>0</v>
      </c>
      <c r="BM152" s="82">
        <f t="shared" si="2140"/>
        <v>0</v>
      </c>
      <c r="BN152" s="82">
        <f t="shared" si="2140"/>
        <v>0</v>
      </c>
      <c r="BO152" s="82">
        <f t="shared" si="2140"/>
        <v>0</v>
      </c>
      <c r="BP152" s="82">
        <f t="shared" si="2140"/>
        <v>0</v>
      </c>
      <c r="BQ152" s="82">
        <f t="shared" si="2140"/>
        <v>0</v>
      </c>
      <c r="BR152" s="82">
        <f t="shared" si="2140"/>
        <v>0</v>
      </c>
      <c r="BS152" s="82">
        <f t="shared" si="2140"/>
        <v>0</v>
      </c>
      <c r="BT152" s="82">
        <f t="shared" si="2140"/>
        <v>0</v>
      </c>
      <c r="BU152" s="82">
        <f t="shared" si="2140"/>
        <v>0</v>
      </c>
      <c r="BV152" s="82">
        <f t="shared" ref="BV152:DA152" si="2141">SUM(BV93,BV114,BV125,BV147)</f>
        <v>0</v>
      </c>
      <c r="BW152" s="82">
        <f t="shared" si="2141"/>
        <v>0</v>
      </c>
      <c r="BX152" s="82">
        <f t="shared" si="2141"/>
        <v>0</v>
      </c>
      <c r="BY152" s="82">
        <f t="shared" si="2141"/>
        <v>0</v>
      </c>
      <c r="BZ152" s="82">
        <f t="shared" si="2141"/>
        <v>0</v>
      </c>
      <c r="CA152" s="82">
        <f t="shared" si="2141"/>
        <v>0</v>
      </c>
      <c r="CB152" s="82">
        <f t="shared" si="2141"/>
        <v>0</v>
      </c>
      <c r="CC152" s="82">
        <f t="shared" si="2141"/>
        <v>0</v>
      </c>
      <c r="CD152" s="82">
        <f t="shared" si="2141"/>
        <v>0</v>
      </c>
      <c r="CE152" s="82">
        <f t="shared" si="2141"/>
        <v>0</v>
      </c>
      <c r="CF152" s="82">
        <f t="shared" si="2141"/>
        <v>0</v>
      </c>
      <c r="CG152" s="82">
        <f t="shared" si="2141"/>
        <v>0</v>
      </c>
      <c r="CH152" s="82">
        <f t="shared" si="2141"/>
        <v>0</v>
      </c>
      <c r="CI152" s="82">
        <f t="shared" si="2141"/>
        <v>0</v>
      </c>
      <c r="CJ152" s="82">
        <f t="shared" si="2141"/>
        <v>0</v>
      </c>
      <c r="CK152" s="82">
        <f t="shared" si="2141"/>
        <v>0</v>
      </c>
      <c r="CL152" s="82">
        <f t="shared" si="2141"/>
        <v>0</v>
      </c>
      <c r="CM152" s="82">
        <f t="shared" si="2141"/>
        <v>0</v>
      </c>
      <c r="CN152" s="82">
        <f t="shared" si="2141"/>
        <v>0</v>
      </c>
      <c r="CO152" s="82">
        <f t="shared" si="2141"/>
        <v>0</v>
      </c>
      <c r="CP152" s="82">
        <f t="shared" si="2141"/>
        <v>0</v>
      </c>
      <c r="CQ152" s="82">
        <f t="shared" si="2141"/>
        <v>0</v>
      </c>
      <c r="CR152" s="82">
        <f t="shared" si="2141"/>
        <v>0</v>
      </c>
      <c r="CS152" s="82">
        <f t="shared" si="2141"/>
        <v>0</v>
      </c>
      <c r="CT152" s="82">
        <f t="shared" si="2141"/>
        <v>0</v>
      </c>
      <c r="CU152" s="82">
        <f t="shared" si="2141"/>
        <v>0</v>
      </c>
      <c r="CV152" s="82">
        <f t="shared" si="2141"/>
        <v>0</v>
      </c>
      <c r="CW152" s="82">
        <f t="shared" si="2141"/>
        <v>0</v>
      </c>
      <c r="CX152" s="82">
        <f t="shared" si="2141"/>
        <v>0</v>
      </c>
      <c r="CY152" s="82">
        <f t="shared" si="2141"/>
        <v>0</v>
      </c>
      <c r="CZ152" s="82">
        <f t="shared" si="2141"/>
        <v>0</v>
      </c>
      <c r="DA152" s="82">
        <f t="shared" si="2141"/>
        <v>0</v>
      </c>
      <c r="DB152" s="82">
        <f t="shared" ref="DB152:EB152" si="2142">SUM(DB93,DB114,DB125,DB147)</f>
        <v>0</v>
      </c>
      <c r="DC152" s="82">
        <f t="shared" si="2142"/>
        <v>0</v>
      </c>
      <c r="DD152" s="82">
        <f t="shared" si="2142"/>
        <v>0</v>
      </c>
      <c r="DE152" s="82">
        <f t="shared" si="2142"/>
        <v>0</v>
      </c>
      <c r="DF152" s="82">
        <f t="shared" si="2142"/>
        <v>0</v>
      </c>
      <c r="DG152" s="82">
        <f t="shared" si="2142"/>
        <v>0</v>
      </c>
      <c r="DH152" s="82">
        <f t="shared" si="2142"/>
        <v>0</v>
      </c>
      <c r="DI152" s="82">
        <f t="shared" si="2142"/>
        <v>0</v>
      </c>
      <c r="DJ152" s="82">
        <f t="shared" si="2142"/>
        <v>0</v>
      </c>
      <c r="DK152" s="82">
        <f t="shared" si="2142"/>
        <v>0</v>
      </c>
      <c r="DL152" s="82">
        <f t="shared" si="2142"/>
        <v>0</v>
      </c>
      <c r="DM152" s="82">
        <f t="shared" si="2142"/>
        <v>0</v>
      </c>
      <c r="DN152" s="82">
        <f t="shared" si="2142"/>
        <v>0</v>
      </c>
      <c r="DO152" s="82">
        <f t="shared" si="2142"/>
        <v>0</v>
      </c>
      <c r="DP152" s="82">
        <f t="shared" si="2142"/>
        <v>0</v>
      </c>
      <c r="DQ152" s="82">
        <f t="shared" si="2142"/>
        <v>0</v>
      </c>
      <c r="DR152" s="82">
        <f t="shared" si="2142"/>
        <v>0</v>
      </c>
      <c r="DS152" s="82">
        <f t="shared" si="2142"/>
        <v>0</v>
      </c>
      <c r="DT152" s="82">
        <f t="shared" si="2142"/>
        <v>0</v>
      </c>
      <c r="DU152" s="82">
        <f t="shared" si="2142"/>
        <v>0</v>
      </c>
      <c r="DV152" s="82">
        <f t="shared" si="2142"/>
        <v>0</v>
      </c>
      <c r="DW152" s="82">
        <f t="shared" si="2142"/>
        <v>0</v>
      </c>
      <c r="DX152" s="82">
        <f t="shared" si="2142"/>
        <v>0</v>
      </c>
      <c r="DY152" s="82">
        <f t="shared" si="2142"/>
        <v>0</v>
      </c>
      <c r="DZ152" s="82">
        <f t="shared" si="2142"/>
        <v>0</v>
      </c>
      <c r="EA152" s="82">
        <f t="shared" si="2142"/>
        <v>0</v>
      </c>
      <c r="EB152" s="82">
        <f t="shared" si="2142"/>
        <v>0</v>
      </c>
    </row>
    <row r="153" spans="1:132" ht="13" x14ac:dyDescent="0.25">
      <c r="A153" s="59">
        <f>IF(ROUND(SUM(H105,H114,H133,H147)-H153,2)=0,0,1)</f>
        <v>0</v>
      </c>
      <c r="C153" s="311" t="s">
        <v>502</v>
      </c>
      <c r="G153" s="52" t="s">
        <v>220</v>
      </c>
      <c r="H153" s="46">
        <f t="shared" si="2138"/>
        <v>0</v>
      </c>
      <c r="J153" s="82">
        <f t="shared" ref="J153:AO153" si="2143">SUM(J105,J114,J133,J147)</f>
        <v>0</v>
      </c>
      <c r="K153" s="82">
        <f t="shared" si="2143"/>
        <v>0</v>
      </c>
      <c r="L153" s="82">
        <f t="shared" si="2143"/>
        <v>0</v>
      </c>
      <c r="M153" s="82">
        <f t="shared" si="2143"/>
        <v>0</v>
      </c>
      <c r="N153" s="82">
        <f t="shared" si="2143"/>
        <v>0</v>
      </c>
      <c r="O153" s="82">
        <f t="shared" si="2143"/>
        <v>0</v>
      </c>
      <c r="P153" s="82">
        <f t="shared" si="2143"/>
        <v>0</v>
      </c>
      <c r="Q153" s="82">
        <f t="shared" si="2143"/>
        <v>0</v>
      </c>
      <c r="R153" s="82">
        <f t="shared" si="2143"/>
        <v>0</v>
      </c>
      <c r="S153" s="82">
        <f t="shared" si="2143"/>
        <v>0</v>
      </c>
      <c r="T153" s="82">
        <f t="shared" si="2143"/>
        <v>0</v>
      </c>
      <c r="U153" s="82">
        <f t="shared" si="2143"/>
        <v>0</v>
      </c>
      <c r="V153" s="82">
        <f t="shared" si="2143"/>
        <v>0</v>
      </c>
      <c r="W153" s="82">
        <f t="shared" si="2143"/>
        <v>0</v>
      </c>
      <c r="X153" s="82">
        <f t="shared" si="2143"/>
        <v>0</v>
      </c>
      <c r="Y153" s="82">
        <f t="shared" si="2143"/>
        <v>0</v>
      </c>
      <c r="Z153" s="82">
        <f t="shared" si="2143"/>
        <v>0</v>
      </c>
      <c r="AA153" s="82">
        <f t="shared" si="2143"/>
        <v>0</v>
      </c>
      <c r="AB153" s="82">
        <f t="shared" si="2143"/>
        <v>0</v>
      </c>
      <c r="AC153" s="82">
        <f t="shared" si="2143"/>
        <v>0</v>
      </c>
      <c r="AD153" s="82">
        <f t="shared" si="2143"/>
        <v>0</v>
      </c>
      <c r="AE153" s="82">
        <f t="shared" si="2143"/>
        <v>0</v>
      </c>
      <c r="AF153" s="82">
        <f t="shared" si="2143"/>
        <v>0</v>
      </c>
      <c r="AG153" s="82">
        <f t="shared" si="2143"/>
        <v>0</v>
      </c>
      <c r="AH153" s="82">
        <f t="shared" si="2143"/>
        <v>0</v>
      </c>
      <c r="AI153" s="82">
        <f t="shared" si="2143"/>
        <v>0</v>
      </c>
      <c r="AJ153" s="82">
        <f t="shared" si="2143"/>
        <v>0</v>
      </c>
      <c r="AK153" s="82">
        <f t="shared" si="2143"/>
        <v>0</v>
      </c>
      <c r="AL153" s="82">
        <f t="shared" si="2143"/>
        <v>0</v>
      </c>
      <c r="AM153" s="82">
        <f t="shared" si="2143"/>
        <v>0</v>
      </c>
      <c r="AN153" s="82">
        <f t="shared" si="2143"/>
        <v>0</v>
      </c>
      <c r="AO153" s="82">
        <f t="shared" si="2143"/>
        <v>0</v>
      </c>
      <c r="AP153" s="82">
        <f t="shared" ref="AP153:BU153" si="2144">SUM(AP105,AP114,AP133,AP147)</f>
        <v>0</v>
      </c>
      <c r="AQ153" s="82">
        <f t="shared" si="2144"/>
        <v>0</v>
      </c>
      <c r="AR153" s="82">
        <f t="shared" si="2144"/>
        <v>0</v>
      </c>
      <c r="AS153" s="82">
        <f t="shared" si="2144"/>
        <v>0</v>
      </c>
      <c r="AT153" s="82">
        <f t="shared" si="2144"/>
        <v>0</v>
      </c>
      <c r="AU153" s="82">
        <f t="shared" si="2144"/>
        <v>0</v>
      </c>
      <c r="AV153" s="82">
        <f t="shared" si="2144"/>
        <v>0</v>
      </c>
      <c r="AW153" s="82">
        <f t="shared" si="2144"/>
        <v>0</v>
      </c>
      <c r="AX153" s="82">
        <f t="shared" si="2144"/>
        <v>0</v>
      </c>
      <c r="AY153" s="82">
        <f t="shared" si="2144"/>
        <v>0</v>
      </c>
      <c r="AZ153" s="82">
        <f t="shared" si="2144"/>
        <v>0</v>
      </c>
      <c r="BA153" s="82">
        <f t="shared" si="2144"/>
        <v>0</v>
      </c>
      <c r="BB153" s="82">
        <f t="shared" si="2144"/>
        <v>0</v>
      </c>
      <c r="BC153" s="82">
        <f t="shared" si="2144"/>
        <v>0</v>
      </c>
      <c r="BD153" s="82">
        <f t="shared" si="2144"/>
        <v>0</v>
      </c>
      <c r="BE153" s="82">
        <f t="shared" si="2144"/>
        <v>0</v>
      </c>
      <c r="BF153" s="82">
        <f t="shared" si="2144"/>
        <v>0</v>
      </c>
      <c r="BG153" s="82">
        <f t="shared" si="2144"/>
        <v>0</v>
      </c>
      <c r="BH153" s="82">
        <f t="shared" si="2144"/>
        <v>0</v>
      </c>
      <c r="BI153" s="82">
        <f t="shared" si="2144"/>
        <v>0</v>
      </c>
      <c r="BJ153" s="82">
        <f t="shared" si="2144"/>
        <v>0</v>
      </c>
      <c r="BK153" s="82">
        <f t="shared" si="2144"/>
        <v>0</v>
      </c>
      <c r="BL153" s="82">
        <f t="shared" si="2144"/>
        <v>0</v>
      </c>
      <c r="BM153" s="82">
        <f t="shared" si="2144"/>
        <v>0</v>
      </c>
      <c r="BN153" s="82">
        <f t="shared" si="2144"/>
        <v>0</v>
      </c>
      <c r="BO153" s="82">
        <f t="shared" si="2144"/>
        <v>0</v>
      </c>
      <c r="BP153" s="82">
        <f t="shared" si="2144"/>
        <v>0</v>
      </c>
      <c r="BQ153" s="82">
        <f t="shared" si="2144"/>
        <v>0</v>
      </c>
      <c r="BR153" s="82">
        <f t="shared" si="2144"/>
        <v>0</v>
      </c>
      <c r="BS153" s="82">
        <f t="shared" si="2144"/>
        <v>0</v>
      </c>
      <c r="BT153" s="82">
        <f t="shared" si="2144"/>
        <v>0</v>
      </c>
      <c r="BU153" s="82">
        <f t="shared" si="2144"/>
        <v>0</v>
      </c>
      <c r="BV153" s="82">
        <f t="shared" ref="BV153:DA153" si="2145">SUM(BV105,BV114,BV133,BV147)</f>
        <v>0</v>
      </c>
      <c r="BW153" s="82">
        <f t="shared" si="2145"/>
        <v>0</v>
      </c>
      <c r="BX153" s="82">
        <f t="shared" si="2145"/>
        <v>0</v>
      </c>
      <c r="BY153" s="82">
        <f t="shared" si="2145"/>
        <v>0</v>
      </c>
      <c r="BZ153" s="82">
        <f t="shared" si="2145"/>
        <v>0</v>
      </c>
      <c r="CA153" s="82">
        <f t="shared" si="2145"/>
        <v>0</v>
      </c>
      <c r="CB153" s="82">
        <f t="shared" si="2145"/>
        <v>0</v>
      </c>
      <c r="CC153" s="82">
        <f t="shared" si="2145"/>
        <v>0</v>
      </c>
      <c r="CD153" s="82">
        <f t="shared" si="2145"/>
        <v>0</v>
      </c>
      <c r="CE153" s="82">
        <f t="shared" si="2145"/>
        <v>0</v>
      </c>
      <c r="CF153" s="82">
        <f t="shared" si="2145"/>
        <v>0</v>
      </c>
      <c r="CG153" s="82">
        <f t="shared" si="2145"/>
        <v>0</v>
      </c>
      <c r="CH153" s="82">
        <f t="shared" si="2145"/>
        <v>0</v>
      </c>
      <c r="CI153" s="82">
        <f t="shared" si="2145"/>
        <v>0</v>
      </c>
      <c r="CJ153" s="82">
        <f t="shared" si="2145"/>
        <v>0</v>
      </c>
      <c r="CK153" s="82">
        <f t="shared" si="2145"/>
        <v>0</v>
      </c>
      <c r="CL153" s="82">
        <f t="shared" si="2145"/>
        <v>0</v>
      </c>
      <c r="CM153" s="82">
        <f t="shared" si="2145"/>
        <v>0</v>
      </c>
      <c r="CN153" s="82">
        <f t="shared" si="2145"/>
        <v>0</v>
      </c>
      <c r="CO153" s="82">
        <f t="shared" si="2145"/>
        <v>0</v>
      </c>
      <c r="CP153" s="82">
        <f t="shared" si="2145"/>
        <v>0</v>
      </c>
      <c r="CQ153" s="82">
        <f t="shared" si="2145"/>
        <v>0</v>
      </c>
      <c r="CR153" s="82">
        <f t="shared" si="2145"/>
        <v>0</v>
      </c>
      <c r="CS153" s="82">
        <f t="shared" si="2145"/>
        <v>0</v>
      </c>
      <c r="CT153" s="82">
        <f t="shared" si="2145"/>
        <v>0</v>
      </c>
      <c r="CU153" s="82">
        <f t="shared" si="2145"/>
        <v>0</v>
      </c>
      <c r="CV153" s="82">
        <f t="shared" si="2145"/>
        <v>0</v>
      </c>
      <c r="CW153" s="82">
        <f t="shared" si="2145"/>
        <v>0</v>
      </c>
      <c r="CX153" s="82">
        <f t="shared" si="2145"/>
        <v>0</v>
      </c>
      <c r="CY153" s="82">
        <f t="shared" si="2145"/>
        <v>0</v>
      </c>
      <c r="CZ153" s="82">
        <f t="shared" si="2145"/>
        <v>0</v>
      </c>
      <c r="DA153" s="82">
        <f t="shared" si="2145"/>
        <v>0</v>
      </c>
      <c r="DB153" s="82">
        <f t="shared" ref="DB153:EB153" si="2146">SUM(DB105,DB114,DB133,DB147)</f>
        <v>0</v>
      </c>
      <c r="DC153" s="82">
        <f t="shared" si="2146"/>
        <v>0</v>
      </c>
      <c r="DD153" s="82">
        <f t="shared" si="2146"/>
        <v>0</v>
      </c>
      <c r="DE153" s="82">
        <f t="shared" si="2146"/>
        <v>0</v>
      </c>
      <c r="DF153" s="82">
        <f t="shared" si="2146"/>
        <v>0</v>
      </c>
      <c r="DG153" s="82">
        <f t="shared" si="2146"/>
        <v>0</v>
      </c>
      <c r="DH153" s="82">
        <f t="shared" si="2146"/>
        <v>0</v>
      </c>
      <c r="DI153" s="82">
        <f t="shared" si="2146"/>
        <v>0</v>
      </c>
      <c r="DJ153" s="82">
        <f t="shared" si="2146"/>
        <v>0</v>
      </c>
      <c r="DK153" s="82">
        <f t="shared" si="2146"/>
        <v>0</v>
      </c>
      <c r="DL153" s="82">
        <f t="shared" si="2146"/>
        <v>0</v>
      </c>
      <c r="DM153" s="82">
        <f t="shared" si="2146"/>
        <v>0</v>
      </c>
      <c r="DN153" s="82">
        <f t="shared" si="2146"/>
        <v>0</v>
      </c>
      <c r="DO153" s="82">
        <f t="shared" si="2146"/>
        <v>0</v>
      </c>
      <c r="DP153" s="82">
        <f t="shared" si="2146"/>
        <v>0</v>
      </c>
      <c r="DQ153" s="82">
        <f t="shared" si="2146"/>
        <v>0</v>
      </c>
      <c r="DR153" s="82">
        <f t="shared" si="2146"/>
        <v>0</v>
      </c>
      <c r="DS153" s="82">
        <f t="shared" si="2146"/>
        <v>0</v>
      </c>
      <c r="DT153" s="82">
        <f t="shared" si="2146"/>
        <v>0</v>
      </c>
      <c r="DU153" s="82">
        <f t="shared" si="2146"/>
        <v>0</v>
      </c>
      <c r="DV153" s="82">
        <f t="shared" si="2146"/>
        <v>0</v>
      </c>
      <c r="DW153" s="82">
        <f t="shared" si="2146"/>
        <v>0</v>
      </c>
      <c r="DX153" s="82">
        <f t="shared" si="2146"/>
        <v>0</v>
      </c>
      <c r="DY153" s="82">
        <f t="shared" si="2146"/>
        <v>0</v>
      </c>
      <c r="DZ153" s="82">
        <f t="shared" si="2146"/>
        <v>0</v>
      </c>
      <c r="EA153" s="82">
        <f t="shared" si="2146"/>
        <v>0</v>
      </c>
      <c r="EB153" s="82">
        <f t="shared" si="2146"/>
        <v>0</v>
      </c>
    </row>
    <row r="154" spans="1:132" ht="13" x14ac:dyDescent="0.25">
      <c r="A154" s="59">
        <f>IF(ROUND(SUM(H108,H114,H141,H147)-H154,2)=0,0,1)</f>
        <v>0</v>
      </c>
      <c r="C154" s="311" t="s">
        <v>504</v>
      </c>
      <c r="G154" s="52" t="s">
        <v>220</v>
      </c>
      <c r="H154" s="46">
        <f t="shared" si="2138"/>
        <v>0</v>
      </c>
      <c r="J154" s="82">
        <f t="shared" ref="J154:AO154" si="2147">SUM(J108,J114,J141,J147)</f>
        <v>0</v>
      </c>
      <c r="K154" s="82">
        <f t="shared" si="2147"/>
        <v>0</v>
      </c>
      <c r="L154" s="82">
        <f t="shared" si="2147"/>
        <v>0</v>
      </c>
      <c r="M154" s="82">
        <f t="shared" si="2147"/>
        <v>0</v>
      </c>
      <c r="N154" s="82">
        <f t="shared" si="2147"/>
        <v>0</v>
      </c>
      <c r="O154" s="82">
        <f t="shared" si="2147"/>
        <v>0</v>
      </c>
      <c r="P154" s="82">
        <f t="shared" si="2147"/>
        <v>0</v>
      </c>
      <c r="Q154" s="82">
        <f t="shared" si="2147"/>
        <v>0</v>
      </c>
      <c r="R154" s="82">
        <f t="shared" si="2147"/>
        <v>0</v>
      </c>
      <c r="S154" s="82">
        <f t="shared" si="2147"/>
        <v>0</v>
      </c>
      <c r="T154" s="82">
        <f t="shared" si="2147"/>
        <v>0</v>
      </c>
      <c r="U154" s="82">
        <f t="shared" si="2147"/>
        <v>0</v>
      </c>
      <c r="V154" s="82">
        <f t="shared" si="2147"/>
        <v>0</v>
      </c>
      <c r="W154" s="82">
        <f t="shared" si="2147"/>
        <v>0</v>
      </c>
      <c r="X154" s="82">
        <f t="shared" si="2147"/>
        <v>0</v>
      </c>
      <c r="Y154" s="82">
        <f t="shared" si="2147"/>
        <v>0</v>
      </c>
      <c r="Z154" s="82">
        <f t="shared" si="2147"/>
        <v>0</v>
      </c>
      <c r="AA154" s="82">
        <f t="shared" si="2147"/>
        <v>0</v>
      </c>
      <c r="AB154" s="82">
        <f t="shared" si="2147"/>
        <v>0</v>
      </c>
      <c r="AC154" s="82">
        <f t="shared" si="2147"/>
        <v>0</v>
      </c>
      <c r="AD154" s="82">
        <f t="shared" si="2147"/>
        <v>0</v>
      </c>
      <c r="AE154" s="82">
        <f t="shared" si="2147"/>
        <v>0</v>
      </c>
      <c r="AF154" s="82">
        <f t="shared" si="2147"/>
        <v>0</v>
      </c>
      <c r="AG154" s="82">
        <f t="shared" si="2147"/>
        <v>0</v>
      </c>
      <c r="AH154" s="82">
        <f t="shared" si="2147"/>
        <v>0</v>
      </c>
      <c r="AI154" s="82">
        <f t="shared" si="2147"/>
        <v>0</v>
      </c>
      <c r="AJ154" s="82">
        <f t="shared" si="2147"/>
        <v>0</v>
      </c>
      <c r="AK154" s="82">
        <f t="shared" si="2147"/>
        <v>0</v>
      </c>
      <c r="AL154" s="82">
        <f t="shared" si="2147"/>
        <v>0</v>
      </c>
      <c r="AM154" s="82">
        <f t="shared" si="2147"/>
        <v>0</v>
      </c>
      <c r="AN154" s="82">
        <f t="shared" si="2147"/>
        <v>0</v>
      </c>
      <c r="AO154" s="82">
        <f t="shared" si="2147"/>
        <v>0</v>
      </c>
      <c r="AP154" s="82">
        <f t="shared" ref="AP154:BU154" si="2148">SUM(AP108,AP114,AP141,AP147)</f>
        <v>0</v>
      </c>
      <c r="AQ154" s="82">
        <f t="shared" si="2148"/>
        <v>0</v>
      </c>
      <c r="AR154" s="82">
        <f t="shared" si="2148"/>
        <v>0</v>
      </c>
      <c r="AS154" s="82">
        <f t="shared" si="2148"/>
        <v>0</v>
      </c>
      <c r="AT154" s="82">
        <f t="shared" si="2148"/>
        <v>0</v>
      </c>
      <c r="AU154" s="82">
        <f t="shared" si="2148"/>
        <v>0</v>
      </c>
      <c r="AV154" s="82">
        <f t="shared" si="2148"/>
        <v>0</v>
      </c>
      <c r="AW154" s="82">
        <f t="shared" si="2148"/>
        <v>0</v>
      </c>
      <c r="AX154" s="82">
        <f t="shared" si="2148"/>
        <v>0</v>
      </c>
      <c r="AY154" s="82">
        <f t="shared" si="2148"/>
        <v>0</v>
      </c>
      <c r="AZ154" s="82">
        <f t="shared" si="2148"/>
        <v>0</v>
      </c>
      <c r="BA154" s="82">
        <f t="shared" si="2148"/>
        <v>0</v>
      </c>
      <c r="BB154" s="82">
        <f t="shared" si="2148"/>
        <v>0</v>
      </c>
      <c r="BC154" s="82">
        <f t="shared" si="2148"/>
        <v>0</v>
      </c>
      <c r="BD154" s="82">
        <f t="shared" si="2148"/>
        <v>0</v>
      </c>
      <c r="BE154" s="82">
        <f t="shared" si="2148"/>
        <v>0</v>
      </c>
      <c r="BF154" s="82">
        <f t="shared" si="2148"/>
        <v>0</v>
      </c>
      <c r="BG154" s="82">
        <f t="shared" si="2148"/>
        <v>0</v>
      </c>
      <c r="BH154" s="82">
        <f t="shared" si="2148"/>
        <v>0</v>
      </c>
      <c r="BI154" s="82">
        <f t="shared" si="2148"/>
        <v>0</v>
      </c>
      <c r="BJ154" s="82">
        <f t="shared" si="2148"/>
        <v>0</v>
      </c>
      <c r="BK154" s="82">
        <f t="shared" si="2148"/>
        <v>0</v>
      </c>
      <c r="BL154" s="82">
        <f t="shared" si="2148"/>
        <v>0</v>
      </c>
      <c r="BM154" s="82">
        <f t="shared" si="2148"/>
        <v>0</v>
      </c>
      <c r="BN154" s="82">
        <f t="shared" si="2148"/>
        <v>0</v>
      </c>
      <c r="BO154" s="82">
        <f t="shared" si="2148"/>
        <v>0</v>
      </c>
      <c r="BP154" s="82">
        <f t="shared" si="2148"/>
        <v>0</v>
      </c>
      <c r="BQ154" s="82">
        <f t="shared" si="2148"/>
        <v>0</v>
      </c>
      <c r="BR154" s="82">
        <f t="shared" si="2148"/>
        <v>0</v>
      </c>
      <c r="BS154" s="82">
        <f t="shared" si="2148"/>
        <v>0</v>
      </c>
      <c r="BT154" s="82">
        <f t="shared" si="2148"/>
        <v>0</v>
      </c>
      <c r="BU154" s="82">
        <f t="shared" si="2148"/>
        <v>0</v>
      </c>
      <c r="BV154" s="82">
        <f t="shared" ref="BV154:DA154" si="2149">SUM(BV108,BV114,BV141,BV147)</f>
        <v>0</v>
      </c>
      <c r="BW154" s="82">
        <f t="shared" si="2149"/>
        <v>0</v>
      </c>
      <c r="BX154" s="82">
        <f t="shared" si="2149"/>
        <v>0</v>
      </c>
      <c r="BY154" s="82">
        <f t="shared" si="2149"/>
        <v>0</v>
      </c>
      <c r="BZ154" s="82">
        <f t="shared" si="2149"/>
        <v>0</v>
      </c>
      <c r="CA154" s="82">
        <f t="shared" si="2149"/>
        <v>0</v>
      </c>
      <c r="CB154" s="82">
        <f t="shared" si="2149"/>
        <v>0</v>
      </c>
      <c r="CC154" s="82">
        <f t="shared" si="2149"/>
        <v>0</v>
      </c>
      <c r="CD154" s="82">
        <f t="shared" si="2149"/>
        <v>0</v>
      </c>
      <c r="CE154" s="82">
        <f t="shared" si="2149"/>
        <v>0</v>
      </c>
      <c r="CF154" s="82">
        <f t="shared" si="2149"/>
        <v>0</v>
      </c>
      <c r="CG154" s="82">
        <f t="shared" si="2149"/>
        <v>0</v>
      </c>
      <c r="CH154" s="82">
        <f t="shared" si="2149"/>
        <v>0</v>
      </c>
      <c r="CI154" s="82">
        <f t="shared" si="2149"/>
        <v>0</v>
      </c>
      <c r="CJ154" s="82">
        <f t="shared" si="2149"/>
        <v>0</v>
      </c>
      <c r="CK154" s="82">
        <f t="shared" si="2149"/>
        <v>0</v>
      </c>
      <c r="CL154" s="82">
        <f t="shared" si="2149"/>
        <v>0</v>
      </c>
      <c r="CM154" s="82">
        <f t="shared" si="2149"/>
        <v>0</v>
      </c>
      <c r="CN154" s="82">
        <f t="shared" si="2149"/>
        <v>0</v>
      </c>
      <c r="CO154" s="82">
        <f t="shared" si="2149"/>
        <v>0</v>
      </c>
      <c r="CP154" s="82">
        <f t="shared" si="2149"/>
        <v>0</v>
      </c>
      <c r="CQ154" s="82">
        <f t="shared" si="2149"/>
        <v>0</v>
      </c>
      <c r="CR154" s="82">
        <f t="shared" si="2149"/>
        <v>0</v>
      </c>
      <c r="CS154" s="82">
        <f t="shared" si="2149"/>
        <v>0</v>
      </c>
      <c r="CT154" s="82">
        <f t="shared" si="2149"/>
        <v>0</v>
      </c>
      <c r="CU154" s="82">
        <f t="shared" si="2149"/>
        <v>0</v>
      </c>
      <c r="CV154" s="82">
        <f t="shared" si="2149"/>
        <v>0</v>
      </c>
      <c r="CW154" s="82">
        <f t="shared" si="2149"/>
        <v>0</v>
      </c>
      <c r="CX154" s="82">
        <f t="shared" si="2149"/>
        <v>0</v>
      </c>
      <c r="CY154" s="82">
        <f t="shared" si="2149"/>
        <v>0</v>
      </c>
      <c r="CZ154" s="82">
        <f t="shared" si="2149"/>
        <v>0</v>
      </c>
      <c r="DA154" s="82">
        <f t="shared" si="2149"/>
        <v>0</v>
      </c>
      <c r="DB154" s="82">
        <f t="shared" ref="DB154:EB154" si="2150">SUM(DB108,DB114,DB141,DB147)</f>
        <v>0</v>
      </c>
      <c r="DC154" s="82">
        <f t="shared" si="2150"/>
        <v>0</v>
      </c>
      <c r="DD154" s="82">
        <f t="shared" si="2150"/>
        <v>0</v>
      </c>
      <c r="DE154" s="82">
        <f t="shared" si="2150"/>
        <v>0</v>
      </c>
      <c r="DF154" s="82">
        <f t="shared" si="2150"/>
        <v>0</v>
      </c>
      <c r="DG154" s="82">
        <f t="shared" si="2150"/>
        <v>0</v>
      </c>
      <c r="DH154" s="82">
        <f t="shared" si="2150"/>
        <v>0</v>
      </c>
      <c r="DI154" s="82">
        <f t="shared" si="2150"/>
        <v>0</v>
      </c>
      <c r="DJ154" s="82">
        <f t="shared" si="2150"/>
        <v>0</v>
      </c>
      <c r="DK154" s="82">
        <f t="shared" si="2150"/>
        <v>0</v>
      </c>
      <c r="DL154" s="82">
        <f t="shared" si="2150"/>
        <v>0</v>
      </c>
      <c r="DM154" s="82">
        <f t="shared" si="2150"/>
        <v>0</v>
      </c>
      <c r="DN154" s="82">
        <f t="shared" si="2150"/>
        <v>0</v>
      </c>
      <c r="DO154" s="82">
        <f t="shared" si="2150"/>
        <v>0</v>
      </c>
      <c r="DP154" s="82">
        <f t="shared" si="2150"/>
        <v>0</v>
      </c>
      <c r="DQ154" s="82">
        <f t="shared" si="2150"/>
        <v>0</v>
      </c>
      <c r="DR154" s="82">
        <f t="shared" si="2150"/>
        <v>0</v>
      </c>
      <c r="DS154" s="82">
        <f t="shared" si="2150"/>
        <v>0</v>
      </c>
      <c r="DT154" s="82">
        <f t="shared" si="2150"/>
        <v>0</v>
      </c>
      <c r="DU154" s="82">
        <f t="shared" si="2150"/>
        <v>0</v>
      </c>
      <c r="DV154" s="82">
        <f t="shared" si="2150"/>
        <v>0</v>
      </c>
      <c r="DW154" s="82">
        <f t="shared" si="2150"/>
        <v>0</v>
      </c>
      <c r="DX154" s="82">
        <f t="shared" si="2150"/>
        <v>0</v>
      </c>
      <c r="DY154" s="82">
        <f t="shared" si="2150"/>
        <v>0</v>
      </c>
      <c r="DZ154" s="82">
        <f t="shared" si="2150"/>
        <v>0</v>
      </c>
      <c r="EA154" s="82">
        <f t="shared" si="2150"/>
        <v>0</v>
      </c>
      <c r="EB154" s="82">
        <f t="shared" si="2150"/>
        <v>0</v>
      </c>
    </row>
    <row r="155" spans="1:132" ht="13" thickBot="1" x14ac:dyDescent="0.3"/>
    <row r="156" spans="1:132" ht="13.5" thickBot="1" x14ac:dyDescent="0.35">
      <c r="C156" s="358" t="s">
        <v>575</v>
      </c>
      <c r="D156" s="355"/>
      <c r="E156" s="355"/>
      <c r="F156" s="355"/>
      <c r="G156" s="361" t="s">
        <v>220</v>
      </c>
      <c r="H156" s="354">
        <f>SUM(J156:EB156)</f>
        <v>0</v>
      </c>
      <c r="I156" s="355"/>
      <c r="J156" s="367">
        <f t="shared" ref="J156:AO156" si="2151">CHOOSE(Scenario,J152,J153,J154)</f>
        <v>0</v>
      </c>
      <c r="K156" s="367">
        <f t="shared" si="2151"/>
        <v>0</v>
      </c>
      <c r="L156" s="367">
        <f t="shared" si="2151"/>
        <v>0</v>
      </c>
      <c r="M156" s="367">
        <f t="shared" si="2151"/>
        <v>0</v>
      </c>
      <c r="N156" s="367">
        <f t="shared" si="2151"/>
        <v>0</v>
      </c>
      <c r="O156" s="367">
        <f t="shared" si="2151"/>
        <v>0</v>
      </c>
      <c r="P156" s="367">
        <f t="shared" si="2151"/>
        <v>0</v>
      </c>
      <c r="Q156" s="367">
        <f t="shared" si="2151"/>
        <v>0</v>
      </c>
      <c r="R156" s="367">
        <f t="shared" si="2151"/>
        <v>0</v>
      </c>
      <c r="S156" s="367">
        <f t="shared" si="2151"/>
        <v>0</v>
      </c>
      <c r="T156" s="367">
        <f t="shared" si="2151"/>
        <v>0</v>
      </c>
      <c r="U156" s="367">
        <f t="shared" si="2151"/>
        <v>0</v>
      </c>
      <c r="V156" s="367">
        <f t="shared" si="2151"/>
        <v>0</v>
      </c>
      <c r="W156" s="367">
        <f t="shared" si="2151"/>
        <v>0</v>
      </c>
      <c r="X156" s="367">
        <f t="shared" si="2151"/>
        <v>0</v>
      </c>
      <c r="Y156" s="367">
        <f t="shared" si="2151"/>
        <v>0</v>
      </c>
      <c r="Z156" s="367">
        <f t="shared" si="2151"/>
        <v>0</v>
      </c>
      <c r="AA156" s="367">
        <f t="shared" si="2151"/>
        <v>0</v>
      </c>
      <c r="AB156" s="367">
        <f t="shared" si="2151"/>
        <v>0</v>
      </c>
      <c r="AC156" s="367">
        <f t="shared" si="2151"/>
        <v>0</v>
      </c>
      <c r="AD156" s="367">
        <f t="shared" si="2151"/>
        <v>0</v>
      </c>
      <c r="AE156" s="367">
        <f t="shared" si="2151"/>
        <v>0</v>
      </c>
      <c r="AF156" s="367">
        <f t="shared" si="2151"/>
        <v>0</v>
      </c>
      <c r="AG156" s="367">
        <f t="shared" si="2151"/>
        <v>0</v>
      </c>
      <c r="AH156" s="367">
        <f t="shared" si="2151"/>
        <v>0</v>
      </c>
      <c r="AI156" s="367">
        <f t="shared" si="2151"/>
        <v>0</v>
      </c>
      <c r="AJ156" s="367">
        <f t="shared" si="2151"/>
        <v>0</v>
      </c>
      <c r="AK156" s="367">
        <f t="shared" si="2151"/>
        <v>0</v>
      </c>
      <c r="AL156" s="367">
        <f t="shared" si="2151"/>
        <v>0</v>
      </c>
      <c r="AM156" s="367">
        <f t="shared" si="2151"/>
        <v>0</v>
      </c>
      <c r="AN156" s="367">
        <f t="shared" si="2151"/>
        <v>0</v>
      </c>
      <c r="AO156" s="367">
        <f t="shared" si="2151"/>
        <v>0</v>
      </c>
      <c r="AP156" s="367">
        <f t="shared" ref="AP156:BU156" si="2152">CHOOSE(Scenario,AP152,AP153,AP154)</f>
        <v>0</v>
      </c>
      <c r="AQ156" s="367">
        <f t="shared" si="2152"/>
        <v>0</v>
      </c>
      <c r="AR156" s="367">
        <f t="shared" si="2152"/>
        <v>0</v>
      </c>
      <c r="AS156" s="367">
        <f t="shared" si="2152"/>
        <v>0</v>
      </c>
      <c r="AT156" s="367">
        <f t="shared" si="2152"/>
        <v>0</v>
      </c>
      <c r="AU156" s="367">
        <f t="shared" si="2152"/>
        <v>0</v>
      </c>
      <c r="AV156" s="367">
        <f t="shared" si="2152"/>
        <v>0</v>
      </c>
      <c r="AW156" s="367">
        <f t="shared" si="2152"/>
        <v>0</v>
      </c>
      <c r="AX156" s="367">
        <f t="shared" si="2152"/>
        <v>0</v>
      </c>
      <c r="AY156" s="367">
        <f t="shared" si="2152"/>
        <v>0</v>
      </c>
      <c r="AZ156" s="367">
        <f t="shared" si="2152"/>
        <v>0</v>
      </c>
      <c r="BA156" s="367">
        <f t="shared" si="2152"/>
        <v>0</v>
      </c>
      <c r="BB156" s="367">
        <f t="shared" si="2152"/>
        <v>0</v>
      </c>
      <c r="BC156" s="367">
        <f t="shared" si="2152"/>
        <v>0</v>
      </c>
      <c r="BD156" s="367">
        <f t="shared" si="2152"/>
        <v>0</v>
      </c>
      <c r="BE156" s="367">
        <f t="shared" si="2152"/>
        <v>0</v>
      </c>
      <c r="BF156" s="367">
        <f t="shared" si="2152"/>
        <v>0</v>
      </c>
      <c r="BG156" s="367">
        <f t="shared" si="2152"/>
        <v>0</v>
      </c>
      <c r="BH156" s="367">
        <f t="shared" si="2152"/>
        <v>0</v>
      </c>
      <c r="BI156" s="367">
        <f t="shared" si="2152"/>
        <v>0</v>
      </c>
      <c r="BJ156" s="367">
        <f t="shared" si="2152"/>
        <v>0</v>
      </c>
      <c r="BK156" s="367">
        <f t="shared" si="2152"/>
        <v>0</v>
      </c>
      <c r="BL156" s="367">
        <f t="shared" si="2152"/>
        <v>0</v>
      </c>
      <c r="BM156" s="367">
        <f t="shared" si="2152"/>
        <v>0</v>
      </c>
      <c r="BN156" s="367">
        <f t="shared" si="2152"/>
        <v>0</v>
      </c>
      <c r="BO156" s="367">
        <f t="shared" si="2152"/>
        <v>0</v>
      </c>
      <c r="BP156" s="367">
        <f t="shared" si="2152"/>
        <v>0</v>
      </c>
      <c r="BQ156" s="367">
        <f t="shared" si="2152"/>
        <v>0</v>
      </c>
      <c r="BR156" s="367">
        <f t="shared" si="2152"/>
        <v>0</v>
      </c>
      <c r="BS156" s="367">
        <f t="shared" si="2152"/>
        <v>0</v>
      </c>
      <c r="BT156" s="367">
        <f t="shared" si="2152"/>
        <v>0</v>
      </c>
      <c r="BU156" s="367">
        <f t="shared" si="2152"/>
        <v>0</v>
      </c>
      <c r="BV156" s="367">
        <f t="shared" ref="BV156:DA156" si="2153">CHOOSE(Scenario,BV152,BV153,BV154)</f>
        <v>0</v>
      </c>
      <c r="BW156" s="367">
        <f t="shared" si="2153"/>
        <v>0</v>
      </c>
      <c r="BX156" s="367">
        <f t="shared" si="2153"/>
        <v>0</v>
      </c>
      <c r="BY156" s="367">
        <f t="shared" si="2153"/>
        <v>0</v>
      </c>
      <c r="BZ156" s="367">
        <f t="shared" si="2153"/>
        <v>0</v>
      </c>
      <c r="CA156" s="367">
        <f t="shared" si="2153"/>
        <v>0</v>
      </c>
      <c r="CB156" s="367">
        <f t="shared" si="2153"/>
        <v>0</v>
      </c>
      <c r="CC156" s="367">
        <f t="shared" si="2153"/>
        <v>0</v>
      </c>
      <c r="CD156" s="367">
        <f t="shared" si="2153"/>
        <v>0</v>
      </c>
      <c r="CE156" s="367">
        <f t="shared" si="2153"/>
        <v>0</v>
      </c>
      <c r="CF156" s="367">
        <f t="shared" si="2153"/>
        <v>0</v>
      </c>
      <c r="CG156" s="367">
        <f t="shared" si="2153"/>
        <v>0</v>
      </c>
      <c r="CH156" s="367">
        <f t="shared" si="2153"/>
        <v>0</v>
      </c>
      <c r="CI156" s="367">
        <f t="shared" si="2153"/>
        <v>0</v>
      </c>
      <c r="CJ156" s="367">
        <f t="shared" si="2153"/>
        <v>0</v>
      </c>
      <c r="CK156" s="367">
        <f t="shared" si="2153"/>
        <v>0</v>
      </c>
      <c r="CL156" s="367">
        <f t="shared" si="2153"/>
        <v>0</v>
      </c>
      <c r="CM156" s="367">
        <f t="shared" si="2153"/>
        <v>0</v>
      </c>
      <c r="CN156" s="367">
        <f t="shared" si="2153"/>
        <v>0</v>
      </c>
      <c r="CO156" s="367">
        <f t="shared" si="2153"/>
        <v>0</v>
      </c>
      <c r="CP156" s="367">
        <f t="shared" si="2153"/>
        <v>0</v>
      </c>
      <c r="CQ156" s="367">
        <f t="shared" si="2153"/>
        <v>0</v>
      </c>
      <c r="CR156" s="367">
        <f t="shared" si="2153"/>
        <v>0</v>
      </c>
      <c r="CS156" s="367">
        <f t="shared" si="2153"/>
        <v>0</v>
      </c>
      <c r="CT156" s="367">
        <f t="shared" si="2153"/>
        <v>0</v>
      </c>
      <c r="CU156" s="367">
        <f t="shared" si="2153"/>
        <v>0</v>
      </c>
      <c r="CV156" s="367">
        <f t="shared" si="2153"/>
        <v>0</v>
      </c>
      <c r="CW156" s="367">
        <f t="shared" si="2153"/>
        <v>0</v>
      </c>
      <c r="CX156" s="367">
        <f t="shared" si="2153"/>
        <v>0</v>
      </c>
      <c r="CY156" s="367">
        <f t="shared" si="2153"/>
        <v>0</v>
      </c>
      <c r="CZ156" s="367">
        <f t="shared" si="2153"/>
        <v>0</v>
      </c>
      <c r="DA156" s="367">
        <f t="shared" si="2153"/>
        <v>0</v>
      </c>
      <c r="DB156" s="367">
        <f t="shared" ref="DB156:EB156" si="2154">CHOOSE(Scenario,DB152,DB153,DB154)</f>
        <v>0</v>
      </c>
      <c r="DC156" s="367">
        <f t="shared" si="2154"/>
        <v>0</v>
      </c>
      <c r="DD156" s="367">
        <f t="shared" si="2154"/>
        <v>0</v>
      </c>
      <c r="DE156" s="367">
        <f t="shared" si="2154"/>
        <v>0</v>
      </c>
      <c r="DF156" s="367">
        <f t="shared" si="2154"/>
        <v>0</v>
      </c>
      <c r="DG156" s="367">
        <f t="shared" si="2154"/>
        <v>0</v>
      </c>
      <c r="DH156" s="367">
        <f t="shared" si="2154"/>
        <v>0</v>
      </c>
      <c r="DI156" s="367">
        <f t="shared" si="2154"/>
        <v>0</v>
      </c>
      <c r="DJ156" s="367">
        <f t="shared" si="2154"/>
        <v>0</v>
      </c>
      <c r="DK156" s="367">
        <f t="shared" si="2154"/>
        <v>0</v>
      </c>
      <c r="DL156" s="367">
        <f t="shared" si="2154"/>
        <v>0</v>
      </c>
      <c r="DM156" s="367">
        <f t="shared" si="2154"/>
        <v>0</v>
      </c>
      <c r="DN156" s="367">
        <f t="shared" si="2154"/>
        <v>0</v>
      </c>
      <c r="DO156" s="367">
        <f t="shared" si="2154"/>
        <v>0</v>
      </c>
      <c r="DP156" s="367">
        <f t="shared" si="2154"/>
        <v>0</v>
      </c>
      <c r="DQ156" s="367">
        <f t="shared" si="2154"/>
        <v>0</v>
      </c>
      <c r="DR156" s="367">
        <f t="shared" si="2154"/>
        <v>0</v>
      </c>
      <c r="DS156" s="367">
        <f t="shared" si="2154"/>
        <v>0</v>
      </c>
      <c r="DT156" s="367">
        <f t="shared" si="2154"/>
        <v>0</v>
      </c>
      <c r="DU156" s="367">
        <f t="shared" si="2154"/>
        <v>0</v>
      </c>
      <c r="DV156" s="367">
        <f t="shared" si="2154"/>
        <v>0</v>
      </c>
      <c r="DW156" s="367">
        <f t="shared" si="2154"/>
        <v>0</v>
      </c>
      <c r="DX156" s="367">
        <f t="shared" si="2154"/>
        <v>0</v>
      </c>
      <c r="DY156" s="367">
        <f t="shared" si="2154"/>
        <v>0</v>
      </c>
      <c r="DZ156" s="367">
        <f t="shared" si="2154"/>
        <v>0</v>
      </c>
      <c r="EA156" s="367">
        <f t="shared" si="2154"/>
        <v>0</v>
      </c>
      <c r="EB156" s="368">
        <f t="shared" si="2154"/>
        <v>0</v>
      </c>
    </row>
    <row r="157" spans="1:132" x14ac:dyDescent="0.25">
      <c r="G157" s="52"/>
      <c r="H157" s="29"/>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row>
    <row r="158" spans="1:132" ht="13" x14ac:dyDescent="0.3">
      <c r="B158" s="334"/>
      <c r="C158" s="335" t="s">
        <v>573</v>
      </c>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c r="AA158" s="336"/>
      <c r="AB158" s="336"/>
      <c r="AC158" s="336"/>
      <c r="AD158" s="336"/>
      <c r="AE158" s="336"/>
      <c r="AF158" s="336"/>
      <c r="AG158" s="336"/>
      <c r="AH158" s="336"/>
      <c r="AI158" s="336"/>
      <c r="AJ158" s="336"/>
      <c r="AK158" s="336"/>
      <c r="AL158" s="336"/>
      <c r="AM158" s="336"/>
      <c r="AN158" s="336"/>
      <c r="AO158" s="336"/>
      <c r="AP158" s="336"/>
      <c r="AQ158" s="336"/>
      <c r="AR158" s="336"/>
      <c r="AS158" s="336"/>
      <c r="AT158" s="336"/>
      <c r="AU158" s="336"/>
      <c r="AV158" s="336"/>
      <c r="AW158" s="336"/>
      <c r="AX158" s="336"/>
      <c r="AY158" s="336"/>
      <c r="AZ158" s="336"/>
      <c r="BA158" s="336"/>
      <c r="BB158" s="336"/>
      <c r="BC158" s="336"/>
      <c r="BD158" s="336"/>
      <c r="BE158" s="336"/>
      <c r="BF158" s="336"/>
      <c r="BG158" s="336"/>
      <c r="BH158" s="336"/>
      <c r="BI158" s="336"/>
      <c r="BJ158" s="336"/>
      <c r="BK158" s="336"/>
      <c r="BL158" s="336"/>
      <c r="BM158" s="336"/>
      <c r="BN158" s="336"/>
      <c r="BO158" s="336"/>
      <c r="BP158" s="336"/>
      <c r="BQ158" s="336"/>
      <c r="BR158" s="336"/>
      <c r="BS158" s="336"/>
      <c r="BT158" s="336"/>
      <c r="BU158" s="336"/>
      <c r="BV158" s="336"/>
      <c r="BW158" s="336"/>
      <c r="BX158" s="336"/>
      <c r="BY158" s="336"/>
      <c r="BZ158" s="336"/>
      <c r="CA158" s="336"/>
      <c r="CB158" s="336"/>
      <c r="CC158" s="336"/>
      <c r="CD158" s="336"/>
      <c r="CE158" s="336"/>
      <c r="CF158" s="336"/>
      <c r="CG158" s="336"/>
      <c r="CH158" s="336"/>
      <c r="CI158" s="336"/>
      <c r="CJ158" s="336"/>
      <c r="CK158" s="336"/>
      <c r="CL158" s="336"/>
      <c r="CM158" s="336"/>
      <c r="CN158" s="336"/>
      <c r="CO158" s="336"/>
      <c r="CP158" s="336"/>
      <c r="CQ158" s="336"/>
      <c r="CR158" s="336"/>
      <c r="CS158" s="336"/>
      <c r="CT158" s="336"/>
      <c r="CU158" s="336"/>
      <c r="CV158" s="336"/>
      <c r="CW158" s="336"/>
      <c r="CX158" s="336"/>
      <c r="CY158" s="336"/>
      <c r="CZ158" s="336"/>
      <c r="DA158" s="336"/>
      <c r="DB158" s="336"/>
      <c r="DC158" s="336"/>
      <c r="DD158" s="336"/>
      <c r="DE158" s="336"/>
      <c r="DF158" s="336"/>
      <c r="DG158" s="336"/>
      <c r="DH158" s="336"/>
      <c r="DI158" s="336"/>
      <c r="DJ158" s="336"/>
      <c r="DK158" s="336"/>
      <c r="DL158" s="336"/>
      <c r="DM158" s="336"/>
      <c r="DN158" s="336"/>
      <c r="DO158" s="336"/>
      <c r="DP158" s="336"/>
      <c r="DQ158" s="336"/>
      <c r="DR158" s="336"/>
      <c r="DS158" s="336"/>
      <c r="DT158" s="336"/>
      <c r="DU158" s="336"/>
      <c r="DV158" s="336"/>
      <c r="DW158" s="336"/>
      <c r="DX158" s="336"/>
      <c r="DY158" s="336"/>
      <c r="DZ158" s="336"/>
      <c r="EA158" s="336"/>
      <c r="EB158" s="337"/>
    </row>
    <row r="159" spans="1:132" ht="13" x14ac:dyDescent="0.3">
      <c r="C159" s="331"/>
      <c r="D159" s="38"/>
      <c r="E159" s="38"/>
      <c r="F159" s="38"/>
      <c r="G159" s="55"/>
      <c r="H159" s="76"/>
      <c r="I159" s="38"/>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row>
    <row r="160" spans="1:132" ht="13" x14ac:dyDescent="0.3">
      <c r="B160" s="34"/>
      <c r="C160" s="2" t="s">
        <v>516</v>
      </c>
      <c r="D160" s="34"/>
      <c r="E160" s="34"/>
      <c r="F160" s="34"/>
      <c r="G160" s="67"/>
      <c r="H160" s="35"/>
      <c r="I160" s="34"/>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row>
    <row r="161" spans="3:132" ht="13" outlineLevel="1" x14ac:dyDescent="0.3">
      <c r="C161" s="340" t="s">
        <v>500</v>
      </c>
      <c r="E161" s="38"/>
      <c r="G161" s="52"/>
      <c r="H161" s="29"/>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row>
    <row r="162" spans="3:132" outlineLevel="1" x14ac:dyDescent="0.25">
      <c r="C162" s="318" t="s">
        <v>509</v>
      </c>
      <c r="D162" s="79">
        <f>Assumptions!N33</f>
        <v>0</v>
      </c>
      <c r="E162" s="79">
        <f>Assumptions!N13</f>
        <v>45658</v>
      </c>
      <c r="G162" s="52" t="s">
        <v>525</v>
      </c>
      <c r="H162" s="46">
        <f t="shared" ref="H162" si="2155">SUM(J162:EB162)</f>
        <v>0</v>
      </c>
      <c r="J162" s="82">
        <f t="shared" ref="J162:AO162" si="2156">$D$169*(MONTH($D162)=J$5)*(AND(J$7&gt;=$D$162,J$7&lt;$E$162))</f>
        <v>0</v>
      </c>
      <c r="K162" s="82">
        <f t="shared" si="2156"/>
        <v>0</v>
      </c>
      <c r="L162" s="82">
        <f t="shared" si="2156"/>
        <v>0</v>
      </c>
      <c r="M162" s="82">
        <f t="shared" si="2156"/>
        <v>0</v>
      </c>
      <c r="N162" s="82">
        <f t="shared" si="2156"/>
        <v>0</v>
      </c>
      <c r="O162" s="82">
        <f t="shared" si="2156"/>
        <v>0</v>
      </c>
      <c r="P162" s="82">
        <f t="shared" si="2156"/>
        <v>0</v>
      </c>
      <c r="Q162" s="82">
        <f t="shared" si="2156"/>
        <v>0</v>
      </c>
      <c r="R162" s="82">
        <f t="shared" si="2156"/>
        <v>0</v>
      </c>
      <c r="S162" s="82">
        <f t="shared" si="2156"/>
        <v>0</v>
      </c>
      <c r="T162" s="82">
        <f t="shared" si="2156"/>
        <v>0</v>
      </c>
      <c r="U162" s="82">
        <f t="shared" si="2156"/>
        <v>0</v>
      </c>
      <c r="V162" s="82">
        <f t="shared" si="2156"/>
        <v>0</v>
      </c>
      <c r="W162" s="82">
        <f t="shared" si="2156"/>
        <v>0</v>
      </c>
      <c r="X162" s="82">
        <f t="shared" si="2156"/>
        <v>0</v>
      </c>
      <c r="Y162" s="82">
        <f t="shared" si="2156"/>
        <v>0</v>
      </c>
      <c r="Z162" s="82">
        <f t="shared" si="2156"/>
        <v>0</v>
      </c>
      <c r="AA162" s="82">
        <f t="shared" si="2156"/>
        <v>0</v>
      </c>
      <c r="AB162" s="82">
        <f t="shared" si="2156"/>
        <v>0</v>
      </c>
      <c r="AC162" s="82">
        <f t="shared" si="2156"/>
        <v>0</v>
      </c>
      <c r="AD162" s="82">
        <f t="shared" si="2156"/>
        <v>0</v>
      </c>
      <c r="AE162" s="82">
        <f t="shared" si="2156"/>
        <v>0</v>
      </c>
      <c r="AF162" s="82">
        <f t="shared" si="2156"/>
        <v>0</v>
      </c>
      <c r="AG162" s="82">
        <f t="shared" si="2156"/>
        <v>0</v>
      </c>
      <c r="AH162" s="82">
        <f t="shared" si="2156"/>
        <v>0</v>
      </c>
      <c r="AI162" s="82">
        <f t="shared" si="2156"/>
        <v>0</v>
      </c>
      <c r="AJ162" s="82">
        <f t="shared" si="2156"/>
        <v>0</v>
      </c>
      <c r="AK162" s="82">
        <f t="shared" si="2156"/>
        <v>0</v>
      </c>
      <c r="AL162" s="82">
        <f t="shared" si="2156"/>
        <v>0</v>
      </c>
      <c r="AM162" s="82">
        <f t="shared" si="2156"/>
        <v>0</v>
      </c>
      <c r="AN162" s="82">
        <f t="shared" si="2156"/>
        <v>0</v>
      </c>
      <c r="AO162" s="82">
        <f t="shared" si="2156"/>
        <v>0</v>
      </c>
      <c r="AP162" s="82">
        <f t="shared" ref="AP162:BU162" si="2157">$D$169*(MONTH($D162)=AP$5)*(AND(AP$7&gt;=$D$162,AP$7&lt;$E$162))</f>
        <v>0</v>
      </c>
      <c r="AQ162" s="82">
        <f t="shared" si="2157"/>
        <v>0</v>
      </c>
      <c r="AR162" s="82">
        <f t="shared" si="2157"/>
        <v>0</v>
      </c>
      <c r="AS162" s="82">
        <f t="shared" si="2157"/>
        <v>0</v>
      </c>
      <c r="AT162" s="82">
        <f t="shared" si="2157"/>
        <v>0</v>
      </c>
      <c r="AU162" s="82">
        <f t="shared" si="2157"/>
        <v>0</v>
      </c>
      <c r="AV162" s="82">
        <f t="shared" si="2157"/>
        <v>0</v>
      </c>
      <c r="AW162" s="82">
        <f t="shared" si="2157"/>
        <v>0</v>
      </c>
      <c r="AX162" s="82">
        <f t="shared" si="2157"/>
        <v>0</v>
      </c>
      <c r="AY162" s="82">
        <f t="shared" si="2157"/>
        <v>0</v>
      </c>
      <c r="AZ162" s="82">
        <f t="shared" si="2157"/>
        <v>0</v>
      </c>
      <c r="BA162" s="82">
        <f t="shared" si="2157"/>
        <v>0</v>
      </c>
      <c r="BB162" s="82">
        <f t="shared" si="2157"/>
        <v>0</v>
      </c>
      <c r="BC162" s="82">
        <f t="shared" si="2157"/>
        <v>0</v>
      </c>
      <c r="BD162" s="82">
        <f t="shared" si="2157"/>
        <v>0</v>
      </c>
      <c r="BE162" s="82">
        <f t="shared" si="2157"/>
        <v>0</v>
      </c>
      <c r="BF162" s="82">
        <f t="shared" si="2157"/>
        <v>0</v>
      </c>
      <c r="BG162" s="82">
        <f t="shared" si="2157"/>
        <v>0</v>
      </c>
      <c r="BH162" s="82">
        <f t="shared" si="2157"/>
        <v>0</v>
      </c>
      <c r="BI162" s="82">
        <f t="shared" si="2157"/>
        <v>0</v>
      </c>
      <c r="BJ162" s="82">
        <f t="shared" si="2157"/>
        <v>0</v>
      </c>
      <c r="BK162" s="82">
        <f t="shared" si="2157"/>
        <v>0</v>
      </c>
      <c r="BL162" s="82">
        <f t="shared" si="2157"/>
        <v>0</v>
      </c>
      <c r="BM162" s="82">
        <f t="shared" si="2157"/>
        <v>0</v>
      </c>
      <c r="BN162" s="82">
        <f t="shared" si="2157"/>
        <v>0</v>
      </c>
      <c r="BO162" s="82">
        <f t="shared" si="2157"/>
        <v>0</v>
      </c>
      <c r="BP162" s="82">
        <f t="shared" si="2157"/>
        <v>0</v>
      </c>
      <c r="BQ162" s="82">
        <f t="shared" si="2157"/>
        <v>0</v>
      </c>
      <c r="BR162" s="82">
        <f t="shared" si="2157"/>
        <v>0</v>
      </c>
      <c r="BS162" s="82">
        <f t="shared" si="2157"/>
        <v>0</v>
      </c>
      <c r="BT162" s="82">
        <f t="shared" si="2157"/>
        <v>0</v>
      </c>
      <c r="BU162" s="82">
        <f t="shared" si="2157"/>
        <v>0</v>
      </c>
      <c r="BV162" s="82">
        <f t="shared" ref="BV162:DA162" si="2158">$D$169*(MONTH($D162)=BV$5)*(AND(BV$7&gt;=$D$162,BV$7&lt;$E$162))</f>
        <v>0</v>
      </c>
      <c r="BW162" s="82">
        <f t="shared" si="2158"/>
        <v>0</v>
      </c>
      <c r="BX162" s="82">
        <f t="shared" si="2158"/>
        <v>0</v>
      </c>
      <c r="BY162" s="82">
        <f t="shared" si="2158"/>
        <v>0</v>
      </c>
      <c r="BZ162" s="82">
        <f t="shared" si="2158"/>
        <v>0</v>
      </c>
      <c r="CA162" s="82">
        <f t="shared" si="2158"/>
        <v>0</v>
      </c>
      <c r="CB162" s="82">
        <f t="shared" si="2158"/>
        <v>0</v>
      </c>
      <c r="CC162" s="82">
        <f t="shared" si="2158"/>
        <v>0</v>
      </c>
      <c r="CD162" s="82">
        <f t="shared" si="2158"/>
        <v>0</v>
      </c>
      <c r="CE162" s="82">
        <f t="shared" si="2158"/>
        <v>0</v>
      </c>
      <c r="CF162" s="82">
        <f t="shared" si="2158"/>
        <v>0</v>
      </c>
      <c r="CG162" s="82">
        <f t="shared" si="2158"/>
        <v>0</v>
      </c>
      <c r="CH162" s="82">
        <f t="shared" si="2158"/>
        <v>0</v>
      </c>
      <c r="CI162" s="82">
        <f t="shared" si="2158"/>
        <v>0</v>
      </c>
      <c r="CJ162" s="82">
        <f t="shared" si="2158"/>
        <v>0</v>
      </c>
      <c r="CK162" s="82">
        <f t="shared" si="2158"/>
        <v>0</v>
      </c>
      <c r="CL162" s="82">
        <f t="shared" si="2158"/>
        <v>0</v>
      </c>
      <c r="CM162" s="82">
        <f t="shared" si="2158"/>
        <v>0</v>
      </c>
      <c r="CN162" s="82">
        <f t="shared" si="2158"/>
        <v>0</v>
      </c>
      <c r="CO162" s="82">
        <f t="shared" si="2158"/>
        <v>0</v>
      </c>
      <c r="CP162" s="82">
        <f t="shared" si="2158"/>
        <v>0</v>
      </c>
      <c r="CQ162" s="82">
        <f t="shared" si="2158"/>
        <v>0</v>
      </c>
      <c r="CR162" s="82">
        <f t="shared" si="2158"/>
        <v>0</v>
      </c>
      <c r="CS162" s="82">
        <f t="shared" si="2158"/>
        <v>0</v>
      </c>
      <c r="CT162" s="82">
        <f t="shared" si="2158"/>
        <v>0</v>
      </c>
      <c r="CU162" s="82">
        <f t="shared" si="2158"/>
        <v>0</v>
      </c>
      <c r="CV162" s="82">
        <f t="shared" si="2158"/>
        <v>0</v>
      </c>
      <c r="CW162" s="82">
        <f t="shared" si="2158"/>
        <v>0</v>
      </c>
      <c r="CX162" s="82">
        <f t="shared" si="2158"/>
        <v>0</v>
      </c>
      <c r="CY162" s="82">
        <f t="shared" si="2158"/>
        <v>0</v>
      </c>
      <c r="CZ162" s="82">
        <f t="shared" si="2158"/>
        <v>0</v>
      </c>
      <c r="DA162" s="82">
        <f t="shared" si="2158"/>
        <v>0</v>
      </c>
      <c r="DB162" s="82">
        <f t="shared" ref="DB162:EB162" si="2159">$D$169*(MONTH($D162)=DB$5)*(AND(DB$7&gt;=$D$162,DB$7&lt;$E$162))</f>
        <v>0</v>
      </c>
      <c r="DC162" s="82">
        <f t="shared" si="2159"/>
        <v>0</v>
      </c>
      <c r="DD162" s="82">
        <f t="shared" si="2159"/>
        <v>0</v>
      </c>
      <c r="DE162" s="82">
        <f t="shared" si="2159"/>
        <v>0</v>
      </c>
      <c r="DF162" s="82">
        <f t="shared" si="2159"/>
        <v>0</v>
      </c>
      <c r="DG162" s="82">
        <f t="shared" si="2159"/>
        <v>0</v>
      </c>
      <c r="DH162" s="82">
        <f t="shared" si="2159"/>
        <v>0</v>
      </c>
      <c r="DI162" s="82">
        <f t="shared" si="2159"/>
        <v>0</v>
      </c>
      <c r="DJ162" s="82">
        <f t="shared" si="2159"/>
        <v>0</v>
      </c>
      <c r="DK162" s="82">
        <f t="shared" si="2159"/>
        <v>0</v>
      </c>
      <c r="DL162" s="82">
        <f t="shared" si="2159"/>
        <v>0</v>
      </c>
      <c r="DM162" s="82">
        <f t="shared" si="2159"/>
        <v>0</v>
      </c>
      <c r="DN162" s="82">
        <f t="shared" si="2159"/>
        <v>0</v>
      </c>
      <c r="DO162" s="82">
        <f t="shared" si="2159"/>
        <v>0</v>
      </c>
      <c r="DP162" s="82">
        <f t="shared" si="2159"/>
        <v>0</v>
      </c>
      <c r="DQ162" s="82">
        <f t="shared" si="2159"/>
        <v>0</v>
      </c>
      <c r="DR162" s="82">
        <f t="shared" si="2159"/>
        <v>0</v>
      </c>
      <c r="DS162" s="82">
        <f t="shared" si="2159"/>
        <v>0</v>
      </c>
      <c r="DT162" s="82">
        <f t="shared" si="2159"/>
        <v>0</v>
      </c>
      <c r="DU162" s="82">
        <f t="shared" si="2159"/>
        <v>0</v>
      </c>
      <c r="DV162" s="82">
        <f t="shared" si="2159"/>
        <v>0</v>
      </c>
      <c r="DW162" s="82">
        <f t="shared" si="2159"/>
        <v>0</v>
      </c>
      <c r="DX162" s="82">
        <f t="shared" si="2159"/>
        <v>0</v>
      </c>
      <c r="DY162" s="82">
        <f t="shared" si="2159"/>
        <v>0</v>
      </c>
      <c r="DZ162" s="82">
        <f t="shared" si="2159"/>
        <v>0</v>
      </c>
      <c r="EA162" s="82">
        <f t="shared" si="2159"/>
        <v>0</v>
      </c>
      <c r="EB162" s="82">
        <f t="shared" si="2159"/>
        <v>0</v>
      </c>
    </row>
    <row r="163" spans="3:132" outlineLevel="1" x14ac:dyDescent="0.25">
      <c r="C163" s="318" t="s">
        <v>508</v>
      </c>
      <c r="D163" s="31">
        <f>Costs!$N$39</f>
        <v>0</v>
      </c>
      <c r="E163" s="31">
        <f>Costs!$N$40</f>
        <v>0</v>
      </c>
      <c r="G163" s="52" t="s">
        <v>220</v>
      </c>
      <c r="H163" s="29"/>
      <c r="J163" s="312">
        <f t="shared" ref="J163:BU163" si="2160">$D163-$E163</f>
        <v>0</v>
      </c>
      <c r="K163" s="312">
        <f t="shared" si="2160"/>
        <v>0</v>
      </c>
      <c r="L163" s="312">
        <f t="shared" si="2160"/>
        <v>0</v>
      </c>
      <c r="M163" s="312">
        <f t="shared" si="2160"/>
        <v>0</v>
      </c>
      <c r="N163" s="312">
        <f t="shared" si="2160"/>
        <v>0</v>
      </c>
      <c r="O163" s="312">
        <f t="shared" si="2160"/>
        <v>0</v>
      </c>
      <c r="P163" s="312">
        <f t="shared" si="2160"/>
        <v>0</v>
      </c>
      <c r="Q163" s="312">
        <f t="shared" si="2160"/>
        <v>0</v>
      </c>
      <c r="R163" s="312">
        <f t="shared" si="2160"/>
        <v>0</v>
      </c>
      <c r="S163" s="312">
        <f t="shared" si="2160"/>
        <v>0</v>
      </c>
      <c r="T163" s="312">
        <f t="shared" si="2160"/>
        <v>0</v>
      </c>
      <c r="U163" s="312">
        <f t="shared" si="2160"/>
        <v>0</v>
      </c>
      <c r="V163" s="312">
        <f t="shared" si="2160"/>
        <v>0</v>
      </c>
      <c r="W163" s="312">
        <f t="shared" si="2160"/>
        <v>0</v>
      </c>
      <c r="X163" s="312">
        <f t="shared" si="2160"/>
        <v>0</v>
      </c>
      <c r="Y163" s="312">
        <f t="shared" si="2160"/>
        <v>0</v>
      </c>
      <c r="Z163" s="312">
        <f t="shared" si="2160"/>
        <v>0</v>
      </c>
      <c r="AA163" s="312">
        <f t="shared" si="2160"/>
        <v>0</v>
      </c>
      <c r="AB163" s="312">
        <f t="shared" si="2160"/>
        <v>0</v>
      </c>
      <c r="AC163" s="312">
        <f t="shared" si="2160"/>
        <v>0</v>
      </c>
      <c r="AD163" s="312">
        <f t="shared" si="2160"/>
        <v>0</v>
      </c>
      <c r="AE163" s="312">
        <f t="shared" si="2160"/>
        <v>0</v>
      </c>
      <c r="AF163" s="312">
        <f t="shared" si="2160"/>
        <v>0</v>
      </c>
      <c r="AG163" s="312">
        <f t="shared" si="2160"/>
        <v>0</v>
      </c>
      <c r="AH163" s="312">
        <f t="shared" si="2160"/>
        <v>0</v>
      </c>
      <c r="AI163" s="312">
        <f t="shared" si="2160"/>
        <v>0</v>
      </c>
      <c r="AJ163" s="312">
        <f t="shared" si="2160"/>
        <v>0</v>
      </c>
      <c r="AK163" s="312">
        <f t="shared" si="2160"/>
        <v>0</v>
      </c>
      <c r="AL163" s="312">
        <f t="shared" si="2160"/>
        <v>0</v>
      </c>
      <c r="AM163" s="312">
        <f t="shared" si="2160"/>
        <v>0</v>
      </c>
      <c r="AN163" s="312">
        <f t="shared" si="2160"/>
        <v>0</v>
      </c>
      <c r="AO163" s="312">
        <f t="shared" si="2160"/>
        <v>0</v>
      </c>
      <c r="AP163" s="312">
        <f t="shared" si="2160"/>
        <v>0</v>
      </c>
      <c r="AQ163" s="312">
        <f t="shared" si="2160"/>
        <v>0</v>
      </c>
      <c r="AR163" s="312">
        <f t="shared" si="2160"/>
        <v>0</v>
      </c>
      <c r="AS163" s="312">
        <f t="shared" si="2160"/>
        <v>0</v>
      </c>
      <c r="AT163" s="312">
        <f t="shared" si="2160"/>
        <v>0</v>
      </c>
      <c r="AU163" s="312">
        <f t="shared" si="2160"/>
        <v>0</v>
      </c>
      <c r="AV163" s="312">
        <f t="shared" si="2160"/>
        <v>0</v>
      </c>
      <c r="AW163" s="312">
        <f t="shared" si="2160"/>
        <v>0</v>
      </c>
      <c r="AX163" s="312">
        <f t="shared" si="2160"/>
        <v>0</v>
      </c>
      <c r="AY163" s="312">
        <f t="shared" si="2160"/>
        <v>0</v>
      </c>
      <c r="AZ163" s="312">
        <f t="shared" si="2160"/>
        <v>0</v>
      </c>
      <c r="BA163" s="312">
        <f t="shared" si="2160"/>
        <v>0</v>
      </c>
      <c r="BB163" s="312">
        <f t="shared" si="2160"/>
        <v>0</v>
      </c>
      <c r="BC163" s="312">
        <f t="shared" si="2160"/>
        <v>0</v>
      </c>
      <c r="BD163" s="312">
        <f t="shared" si="2160"/>
        <v>0</v>
      </c>
      <c r="BE163" s="312">
        <f t="shared" si="2160"/>
        <v>0</v>
      </c>
      <c r="BF163" s="312">
        <f t="shared" si="2160"/>
        <v>0</v>
      </c>
      <c r="BG163" s="312">
        <f t="shared" si="2160"/>
        <v>0</v>
      </c>
      <c r="BH163" s="312">
        <f t="shared" si="2160"/>
        <v>0</v>
      </c>
      <c r="BI163" s="312">
        <f t="shared" si="2160"/>
        <v>0</v>
      </c>
      <c r="BJ163" s="312">
        <f t="shared" si="2160"/>
        <v>0</v>
      </c>
      <c r="BK163" s="312">
        <f t="shared" si="2160"/>
        <v>0</v>
      </c>
      <c r="BL163" s="312">
        <f t="shared" si="2160"/>
        <v>0</v>
      </c>
      <c r="BM163" s="312">
        <f t="shared" si="2160"/>
        <v>0</v>
      </c>
      <c r="BN163" s="312">
        <f t="shared" si="2160"/>
        <v>0</v>
      </c>
      <c r="BO163" s="312">
        <f t="shared" si="2160"/>
        <v>0</v>
      </c>
      <c r="BP163" s="312">
        <f t="shared" si="2160"/>
        <v>0</v>
      </c>
      <c r="BQ163" s="312">
        <f t="shared" si="2160"/>
        <v>0</v>
      </c>
      <c r="BR163" s="312">
        <f t="shared" si="2160"/>
        <v>0</v>
      </c>
      <c r="BS163" s="312">
        <f t="shared" si="2160"/>
        <v>0</v>
      </c>
      <c r="BT163" s="312">
        <f t="shared" si="2160"/>
        <v>0</v>
      </c>
      <c r="BU163" s="312">
        <f t="shared" si="2160"/>
        <v>0</v>
      </c>
      <c r="BV163" s="312">
        <f t="shared" ref="BV163:EB163" si="2161">$D163-$E163</f>
        <v>0</v>
      </c>
      <c r="BW163" s="312">
        <f t="shared" si="2161"/>
        <v>0</v>
      </c>
      <c r="BX163" s="312">
        <f t="shared" si="2161"/>
        <v>0</v>
      </c>
      <c r="BY163" s="312">
        <f t="shared" si="2161"/>
        <v>0</v>
      </c>
      <c r="BZ163" s="312">
        <f t="shared" si="2161"/>
        <v>0</v>
      </c>
      <c r="CA163" s="312">
        <f t="shared" si="2161"/>
        <v>0</v>
      </c>
      <c r="CB163" s="312">
        <f t="shared" si="2161"/>
        <v>0</v>
      </c>
      <c r="CC163" s="312">
        <f t="shared" si="2161"/>
        <v>0</v>
      </c>
      <c r="CD163" s="312">
        <f t="shared" si="2161"/>
        <v>0</v>
      </c>
      <c r="CE163" s="312">
        <f t="shared" si="2161"/>
        <v>0</v>
      </c>
      <c r="CF163" s="312">
        <f t="shared" si="2161"/>
        <v>0</v>
      </c>
      <c r="CG163" s="312">
        <f t="shared" si="2161"/>
        <v>0</v>
      </c>
      <c r="CH163" s="312">
        <f t="shared" si="2161"/>
        <v>0</v>
      </c>
      <c r="CI163" s="312">
        <f t="shared" si="2161"/>
        <v>0</v>
      </c>
      <c r="CJ163" s="312">
        <f t="shared" si="2161"/>
        <v>0</v>
      </c>
      <c r="CK163" s="312">
        <f t="shared" si="2161"/>
        <v>0</v>
      </c>
      <c r="CL163" s="312">
        <f t="shared" si="2161"/>
        <v>0</v>
      </c>
      <c r="CM163" s="312">
        <f t="shared" si="2161"/>
        <v>0</v>
      </c>
      <c r="CN163" s="312">
        <f t="shared" si="2161"/>
        <v>0</v>
      </c>
      <c r="CO163" s="312">
        <f t="shared" si="2161"/>
        <v>0</v>
      </c>
      <c r="CP163" s="312">
        <f t="shared" si="2161"/>
        <v>0</v>
      </c>
      <c r="CQ163" s="312">
        <f t="shared" si="2161"/>
        <v>0</v>
      </c>
      <c r="CR163" s="312">
        <f t="shared" si="2161"/>
        <v>0</v>
      </c>
      <c r="CS163" s="312">
        <f t="shared" si="2161"/>
        <v>0</v>
      </c>
      <c r="CT163" s="312">
        <f t="shared" si="2161"/>
        <v>0</v>
      </c>
      <c r="CU163" s="312">
        <f t="shared" si="2161"/>
        <v>0</v>
      </c>
      <c r="CV163" s="312">
        <f t="shared" si="2161"/>
        <v>0</v>
      </c>
      <c r="CW163" s="312">
        <f t="shared" si="2161"/>
        <v>0</v>
      </c>
      <c r="CX163" s="312">
        <f t="shared" si="2161"/>
        <v>0</v>
      </c>
      <c r="CY163" s="312">
        <f t="shared" si="2161"/>
        <v>0</v>
      </c>
      <c r="CZ163" s="312">
        <f t="shared" si="2161"/>
        <v>0</v>
      </c>
      <c r="DA163" s="312">
        <f t="shared" si="2161"/>
        <v>0</v>
      </c>
      <c r="DB163" s="312">
        <f t="shared" si="2161"/>
        <v>0</v>
      </c>
      <c r="DC163" s="312">
        <f t="shared" si="2161"/>
        <v>0</v>
      </c>
      <c r="DD163" s="312">
        <f t="shared" si="2161"/>
        <v>0</v>
      </c>
      <c r="DE163" s="312">
        <f t="shared" si="2161"/>
        <v>0</v>
      </c>
      <c r="DF163" s="312">
        <f t="shared" si="2161"/>
        <v>0</v>
      </c>
      <c r="DG163" s="312">
        <f t="shared" si="2161"/>
        <v>0</v>
      </c>
      <c r="DH163" s="312">
        <f t="shared" si="2161"/>
        <v>0</v>
      </c>
      <c r="DI163" s="312">
        <f t="shared" si="2161"/>
        <v>0</v>
      </c>
      <c r="DJ163" s="312">
        <f t="shared" si="2161"/>
        <v>0</v>
      </c>
      <c r="DK163" s="312">
        <f t="shared" si="2161"/>
        <v>0</v>
      </c>
      <c r="DL163" s="312">
        <f t="shared" si="2161"/>
        <v>0</v>
      </c>
      <c r="DM163" s="312">
        <f t="shared" si="2161"/>
        <v>0</v>
      </c>
      <c r="DN163" s="312">
        <f t="shared" si="2161"/>
        <v>0</v>
      </c>
      <c r="DO163" s="312">
        <f t="shared" si="2161"/>
        <v>0</v>
      </c>
      <c r="DP163" s="312">
        <f t="shared" si="2161"/>
        <v>0</v>
      </c>
      <c r="DQ163" s="312">
        <f t="shared" si="2161"/>
        <v>0</v>
      </c>
      <c r="DR163" s="312">
        <f t="shared" si="2161"/>
        <v>0</v>
      </c>
      <c r="DS163" s="312">
        <f t="shared" si="2161"/>
        <v>0</v>
      </c>
      <c r="DT163" s="312">
        <f t="shared" si="2161"/>
        <v>0</v>
      </c>
      <c r="DU163" s="312">
        <f t="shared" si="2161"/>
        <v>0</v>
      </c>
      <c r="DV163" s="312">
        <f t="shared" si="2161"/>
        <v>0</v>
      </c>
      <c r="DW163" s="312">
        <f t="shared" si="2161"/>
        <v>0</v>
      </c>
      <c r="DX163" s="312">
        <f t="shared" si="2161"/>
        <v>0</v>
      </c>
      <c r="DY163" s="312">
        <f t="shared" si="2161"/>
        <v>0</v>
      </c>
      <c r="DZ163" s="312">
        <f t="shared" si="2161"/>
        <v>0</v>
      </c>
      <c r="EA163" s="312">
        <f t="shared" si="2161"/>
        <v>0</v>
      </c>
      <c r="EB163" s="312">
        <f t="shared" si="2161"/>
        <v>0</v>
      </c>
    </row>
    <row r="164" spans="3:132" outlineLevel="1" x14ac:dyDescent="0.25">
      <c r="C164" s="323" t="s">
        <v>501</v>
      </c>
      <c r="D164" s="38"/>
      <c r="E164" s="38"/>
      <c r="F164" s="38"/>
      <c r="G164" s="55" t="s">
        <v>220</v>
      </c>
      <c r="H164" s="316">
        <f t="shared" ref="H164" si="2162">SUM(J164:EB164)</f>
        <v>0</v>
      </c>
      <c r="I164" s="38"/>
      <c r="J164" s="314">
        <f>J162*J163</f>
        <v>0</v>
      </c>
      <c r="K164" s="314">
        <f t="shared" ref="K164:BV164" si="2163">K162*K163</f>
        <v>0</v>
      </c>
      <c r="L164" s="314">
        <f t="shared" si="2163"/>
        <v>0</v>
      </c>
      <c r="M164" s="314">
        <f t="shared" si="2163"/>
        <v>0</v>
      </c>
      <c r="N164" s="314">
        <f t="shared" si="2163"/>
        <v>0</v>
      </c>
      <c r="O164" s="314">
        <f t="shared" si="2163"/>
        <v>0</v>
      </c>
      <c r="P164" s="314">
        <f t="shared" si="2163"/>
        <v>0</v>
      </c>
      <c r="Q164" s="314">
        <f t="shared" si="2163"/>
        <v>0</v>
      </c>
      <c r="R164" s="314">
        <f t="shared" si="2163"/>
        <v>0</v>
      </c>
      <c r="S164" s="314">
        <f t="shared" si="2163"/>
        <v>0</v>
      </c>
      <c r="T164" s="314">
        <f t="shared" si="2163"/>
        <v>0</v>
      </c>
      <c r="U164" s="314">
        <f t="shared" si="2163"/>
        <v>0</v>
      </c>
      <c r="V164" s="314">
        <f t="shared" si="2163"/>
        <v>0</v>
      </c>
      <c r="W164" s="314">
        <f t="shared" si="2163"/>
        <v>0</v>
      </c>
      <c r="X164" s="314">
        <f t="shared" si="2163"/>
        <v>0</v>
      </c>
      <c r="Y164" s="314">
        <f t="shared" si="2163"/>
        <v>0</v>
      </c>
      <c r="Z164" s="314">
        <f t="shared" si="2163"/>
        <v>0</v>
      </c>
      <c r="AA164" s="314">
        <f t="shared" si="2163"/>
        <v>0</v>
      </c>
      <c r="AB164" s="314">
        <f t="shared" si="2163"/>
        <v>0</v>
      </c>
      <c r="AC164" s="314">
        <f t="shared" si="2163"/>
        <v>0</v>
      </c>
      <c r="AD164" s="314">
        <f t="shared" si="2163"/>
        <v>0</v>
      </c>
      <c r="AE164" s="314">
        <f t="shared" si="2163"/>
        <v>0</v>
      </c>
      <c r="AF164" s="314">
        <f t="shared" si="2163"/>
        <v>0</v>
      </c>
      <c r="AG164" s="314">
        <f t="shared" si="2163"/>
        <v>0</v>
      </c>
      <c r="AH164" s="314">
        <f t="shared" si="2163"/>
        <v>0</v>
      </c>
      <c r="AI164" s="314">
        <f t="shared" si="2163"/>
        <v>0</v>
      </c>
      <c r="AJ164" s="314">
        <f t="shared" si="2163"/>
        <v>0</v>
      </c>
      <c r="AK164" s="314">
        <f t="shared" si="2163"/>
        <v>0</v>
      </c>
      <c r="AL164" s="314">
        <f t="shared" si="2163"/>
        <v>0</v>
      </c>
      <c r="AM164" s="314">
        <f t="shared" si="2163"/>
        <v>0</v>
      </c>
      <c r="AN164" s="314">
        <f t="shared" si="2163"/>
        <v>0</v>
      </c>
      <c r="AO164" s="314">
        <f t="shared" si="2163"/>
        <v>0</v>
      </c>
      <c r="AP164" s="314">
        <f t="shared" si="2163"/>
        <v>0</v>
      </c>
      <c r="AQ164" s="314">
        <f t="shared" si="2163"/>
        <v>0</v>
      </c>
      <c r="AR164" s="314">
        <f t="shared" si="2163"/>
        <v>0</v>
      </c>
      <c r="AS164" s="314">
        <f t="shared" si="2163"/>
        <v>0</v>
      </c>
      <c r="AT164" s="314">
        <f t="shared" si="2163"/>
        <v>0</v>
      </c>
      <c r="AU164" s="314">
        <f t="shared" si="2163"/>
        <v>0</v>
      </c>
      <c r="AV164" s="314">
        <f t="shared" si="2163"/>
        <v>0</v>
      </c>
      <c r="AW164" s="314">
        <f t="shared" si="2163"/>
        <v>0</v>
      </c>
      <c r="AX164" s="314">
        <f t="shared" si="2163"/>
        <v>0</v>
      </c>
      <c r="AY164" s="314">
        <f t="shared" si="2163"/>
        <v>0</v>
      </c>
      <c r="AZ164" s="314">
        <f t="shared" si="2163"/>
        <v>0</v>
      </c>
      <c r="BA164" s="314">
        <f t="shared" si="2163"/>
        <v>0</v>
      </c>
      <c r="BB164" s="314">
        <f t="shared" si="2163"/>
        <v>0</v>
      </c>
      <c r="BC164" s="314">
        <f t="shared" si="2163"/>
        <v>0</v>
      </c>
      <c r="BD164" s="314">
        <f t="shared" si="2163"/>
        <v>0</v>
      </c>
      <c r="BE164" s="314">
        <f t="shared" si="2163"/>
        <v>0</v>
      </c>
      <c r="BF164" s="314">
        <f t="shared" si="2163"/>
        <v>0</v>
      </c>
      <c r="BG164" s="314">
        <f t="shared" si="2163"/>
        <v>0</v>
      </c>
      <c r="BH164" s="314">
        <f t="shared" si="2163"/>
        <v>0</v>
      </c>
      <c r="BI164" s="314">
        <f t="shared" si="2163"/>
        <v>0</v>
      </c>
      <c r="BJ164" s="314">
        <f t="shared" si="2163"/>
        <v>0</v>
      </c>
      <c r="BK164" s="314">
        <f t="shared" si="2163"/>
        <v>0</v>
      </c>
      <c r="BL164" s="314">
        <f t="shared" si="2163"/>
        <v>0</v>
      </c>
      <c r="BM164" s="314">
        <f t="shared" si="2163"/>
        <v>0</v>
      </c>
      <c r="BN164" s="314">
        <f t="shared" si="2163"/>
        <v>0</v>
      </c>
      <c r="BO164" s="314">
        <f t="shared" si="2163"/>
        <v>0</v>
      </c>
      <c r="BP164" s="314">
        <f t="shared" si="2163"/>
        <v>0</v>
      </c>
      <c r="BQ164" s="314">
        <f t="shared" si="2163"/>
        <v>0</v>
      </c>
      <c r="BR164" s="314">
        <f t="shared" si="2163"/>
        <v>0</v>
      </c>
      <c r="BS164" s="314">
        <f t="shared" si="2163"/>
        <v>0</v>
      </c>
      <c r="BT164" s="314">
        <f t="shared" si="2163"/>
        <v>0</v>
      </c>
      <c r="BU164" s="314">
        <f t="shared" si="2163"/>
        <v>0</v>
      </c>
      <c r="BV164" s="314">
        <f t="shared" si="2163"/>
        <v>0</v>
      </c>
      <c r="BW164" s="314">
        <f t="shared" ref="BW164:EB164" si="2164">BW162*BW163</f>
        <v>0</v>
      </c>
      <c r="BX164" s="314">
        <f t="shared" si="2164"/>
        <v>0</v>
      </c>
      <c r="BY164" s="314">
        <f t="shared" si="2164"/>
        <v>0</v>
      </c>
      <c r="BZ164" s="314">
        <f t="shared" si="2164"/>
        <v>0</v>
      </c>
      <c r="CA164" s="314">
        <f t="shared" si="2164"/>
        <v>0</v>
      </c>
      <c r="CB164" s="314">
        <f t="shared" si="2164"/>
        <v>0</v>
      </c>
      <c r="CC164" s="314">
        <f t="shared" si="2164"/>
        <v>0</v>
      </c>
      <c r="CD164" s="314">
        <f t="shared" si="2164"/>
        <v>0</v>
      </c>
      <c r="CE164" s="314">
        <f t="shared" si="2164"/>
        <v>0</v>
      </c>
      <c r="CF164" s="314">
        <f t="shared" si="2164"/>
        <v>0</v>
      </c>
      <c r="CG164" s="314">
        <f t="shared" si="2164"/>
        <v>0</v>
      </c>
      <c r="CH164" s="314">
        <f t="shared" si="2164"/>
        <v>0</v>
      </c>
      <c r="CI164" s="314">
        <f t="shared" si="2164"/>
        <v>0</v>
      </c>
      <c r="CJ164" s="314">
        <f t="shared" si="2164"/>
        <v>0</v>
      </c>
      <c r="CK164" s="314">
        <f t="shared" si="2164"/>
        <v>0</v>
      </c>
      <c r="CL164" s="314">
        <f t="shared" si="2164"/>
        <v>0</v>
      </c>
      <c r="CM164" s="314">
        <f t="shared" si="2164"/>
        <v>0</v>
      </c>
      <c r="CN164" s="314">
        <f t="shared" si="2164"/>
        <v>0</v>
      </c>
      <c r="CO164" s="314">
        <f t="shared" si="2164"/>
        <v>0</v>
      </c>
      <c r="CP164" s="314">
        <f t="shared" si="2164"/>
        <v>0</v>
      </c>
      <c r="CQ164" s="314">
        <f t="shared" si="2164"/>
        <v>0</v>
      </c>
      <c r="CR164" s="314">
        <f t="shared" si="2164"/>
        <v>0</v>
      </c>
      <c r="CS164" s="314">
        <f t="shared" si="2164"/>
        <v>0</v>
      </c>
      <c r="CT164" s="314">
        <f t="shared" si="2164"/>
        <v>0</v>
      </c>
      <c r="CU164" s="314">
        <f t="shared" si="2164"/>
        <v>0</v>
      </c>
      <c r="CV164" s="314">
        <f t="shared" si="2164"/>
        <v>0</v>
      </c>
      <c r="CW164" s="314">
        <f t="shared" si="2164"/>
        <v>0</v>
      </c>
      <c r="CX164" s="314">
        <f t="shared" si="2164"/>
        <v>0</v>
      </c>
      <c r="CY164" s="314">
        <f t="shared" si="2164"/>
        <v>0</v>
      </c>
      <c r="CZ164" s="314">
        <f t="shared" si="2164"/>
        <v>0</v>
      </c>
      <c r="DA164" s="314">
        <f t="shared" si="2164"/>
        <v>0</v>
      </c>
      <c r="DB164" s="314">
        <f t="shared" si="2164"/>
        <v>0</v>
      </c>
      <c r="DC164" s="314">
        <f t="shared" si="2164"/>
        <v>0</v>
      </c>
      <c r="DD164" s="314">
        <f t="shared" si="2164"/>
        <v>0</v>
      </c>
      <c r="DE164" s="314">
        <f t="shared" si="2164"/>
        <v>0</v>
      </c>
      <c r="DF164" s="314">
        <f t="shared" si="2164"/>
        <v>0</v>
      </c>
      <c r="DG164" s="314">
        <f t="shared" si="2164"/>
        <v>0</v>
      </c>
      <c r="DH164" s="314">
        <f t="shared" si="2164"/>
        <v>0</v>
      </c>
      <c r="DI164" s="314">
        <f t="shared" si="2164"/>
        <v>0</v>
      </c>
      <c r="DJ164" s="314">
        <f t="shared" si="2164"/>
        <v>0</v>
      </c>
      <c r="DK164" s="314">
        <f t="shared" si="2164"/>
        <v>0</v>
      </c>
      <c r="DL164" s="314">
        <f t="shared" si="2164"/>
        <v>0</v>
      </c>
      <c r="DM164" s="314">
        <f t="shared" si="2164"/>
        <v>0</v>
      </c>
      <c r="DN164" s="314">
        <f t="shared" si="2164"/>
        <v>0</v>
      </c>
      <c r="DO164" s="314">
        <f t="shared" si="2164"/>
        <v>0</v>
      </c>
      <c r="DP164" s="314">
        <f t="shared" si="2164"/>
        <v>0</v>
      </c>
      <c r="DQ164" s="314">
        <f t="shared" si="2164"/>
        <v>0</v>
      </c>
      <c r="DR164" s="314">
        <f t="shared" si="2164"/>
        <v>0</v>
      </c>
      <c r="DS164" s="314">
        <f t="shared" si="2164"/>
        <v>0</v>
      </c>
      <c r="DT164" s="314">
        <f t="shared" si="2164"/>
        <v>0</v>
      </c>
      <c r="DU164" s="314">
        <f t="shared" si="2164"/>
        <v>0</v>
      </c>
      <c r="DV164" s="314">
        <f t="shared" si="2164"/>
        <v>0</v>
      </c>
      <c r="DW164" s="314">
        <f t="shared" si="2164"/>
        <v>0</v>
      </c>
      <c r="DX164" s="314">
        <f t="shared" si="2164"/>
        <v>0</v>
      </c>
      <c r="DY164" s="314">
        <f t="shared" si="2164"/>
        <v>0</v>
      </c>
      <c r="DZ164" s="314">
        <f t="shared" si="2164"/>
        <v>0</v>
      </c>
      <c r="EA164" s="314">
        <f t="shared" si="2164"/>
        <v>0</v>
      </c>
      <c r="EB164" s="314">
        <f t="shared" si="2164"/>
        <v>0</v>
      </c>
    </row>
    <row r="165" spans="3:132" outlineLevel="1" x14ac:dyDescent="0.25">
      <c r="C165" s="324" t="s">
        <v>417</v>
      </c>
      <c r="D165" s="34"/>
      <c r="E165" s="34"/>
      <c r="F165" s="34"/>
      <c r="G165" s="67" t="s">
        <v>215</v>
      </c>
      <c r="H165" s="34"/>
      <c r="I165" s="34"/>
      <c r="J165" s="126">
        <f>J$13</f>
        <v>1</v>
      </c>
      <c r="K165" s="126">
        <f t="shared" ref="K165:BV165" si="2165">K$13</f>
        <v>1.0026792493128671</v>
      </c>
      <c r="L165" s="126">
        <f t="shared" si="2165"/>
        <v>1.0056539350998608</v>
      </c>
      <c r="M165" s="126">
        <f t="shared" si="2165"/>
        <v>1.0085410656939733</v>
      </c>
      <c r="N165" s="126">
        <f t="shared" si="2165"/>
        <v>1.0114364849476103</v>
      </c>
      <c r="O165" s="126">
        <f t="shared" si="2165"/>
        <v>1.0143402166566737</v>
      </c>
      <c r="P165" s="126">
        <f t="shared" si="2165"/>
        <v>1.0172522846853813</v>
      </c>
      <c r="Q165" s="126">
        <f t="shared" si="2165"/>
        <v>1.0201727129664624</v>
      </c>
      <c r="R165" s="126">
        <f t="shared" si="2165"/>
        <v>1.0231015255013547</v>
      </c>
      <c r="S165" s="126">
        <f t="shared" si="2165"/>
        <v>1.0260387463604019</v>
      </c>
      <c r="T165" s="126">
        <f t="shared" si="2165"/>
        <v>1.028984399683051</v>
      </c>
      <c r="U165" s="126">
        <f t="shared" si="2165"/>
        <v>1.0319385096780509</v>
      </c>
      <c r="V165" s="126">
        <f t="shared" si="2165"/>
        <v>1.0349011006236515</v>
      </c>
      <c r="W165" s="126">
        <f t="shared" si="2165"/>
        <v>1.0377730230388176</v>
      </c>
      <c r="X165" s="126">
        <f t="shared" si="2165"/>
        <v>1.0408518228283561</v>
      </c>
      <c r="Y165" s="126">
        <f t="shared" si="2165"/>
        <v>1.0438400029932626</v>
      </c>
      <c r="Z165" s="126">
        <f t="shared" si="2165"/>
        <v>1.046836761920777</v>
      </c>
      <c r="AA165" s="126">
        <f t="shared" si="2165"/>
        <v>1.0498421242396576</v>
      </c>
      <c r="AB165" s="126">
        <f t="shared" si="2165"/>
        <v>1.05285611464937</v>
      </c>
      <c r="AC165" s="126">
        <f t="shared" si="2165"/>
        <v>1.0558787579202888</v>
      </c>
      <c r="AD165" s="126">
        <f t="shared" si="2165"/>
        <v>1.0589100788939025</v>
      </c>
      <c r="AE165" s="126">
        <f t="shared" si="2165"/>
        <v>1.0619501024830165</v>
      </c>
      <c r="AF165" s="126">
        <f t="shared" si="2165"/>
        <v>1.0649988536719583</v>
      </c>
      <c r="AG165" s="126">
        <f t="shared" si="2165"/>
        <v>1.0680563575167832</v>
      </c>
      <c r="AH165" s="126">
        <f t="shared" si="2165"/>
        <v>1.0711226391454798</v>
      </c>
      <c r="AI165" s="126">
        <f t="shared" si="2165"/>
        <v>1.0739924437404067</v>
      </c>
      <c r="AJ165" s="126">
        <f t="shared" si="2165"/>
        <v>1.0771786970311998</v>
      </c>
      <c r="AK165" s="126">
        <f t="shared" si="2165"/>
        <v>1.0802711679727233</v>
      </c>
      <c r="AL165" s="126">
        <f t="shared" si="2165"/>
        <v>1.0833725170851116</v>
      </c>
      <c r="AM165" s="126">
        <f t="shared" si="2165"/>
        <v>1.0864827698566941</v>
      </c>
      <c r="AN165" s="126">
        <f t="shared" si="2165"/>
        <v>1.0896019518489746</v>
      </c>
      <c r="AO165" s="126">
        <f t="shared" si="2165"/>
        <v>1.0927300886968412</v>
      </c>
      <c r="AP165" s="126">
        <f t="shared" si="2165"/>
        <v>1.0958672061087775</v>
      </c>
      <c r="AQ165" s="126">
        <f t="shared" si="2165"/>
        <v>1.0990133298670732</v>
      </c>
      <c r="AR165" s="126">
        <f t="shared" si="2165"/>
        <v>1.1021684858280367</v>
      </c>
      <c r="AS165" s="126">
        <f t="shared" si="2165"/>
        <v>1.1053326999222071</v>
      </c>
      <c r="AT165" s="126">
        <f t="shared" si="2165"/>
        <v>1.1085059981545673</v>
      </c>
      <c r="AU165" s="126">
        <f t="shared" si="2165"/>
        <v>1.111475962088432</v>
      </c>
      <c r="AV165" s="126">
        <f t="shared" si="2165"/>
        <v>1.1147734191259395</v>
      </c>
      <c r="AW165" s="126">
        <f t="shared" si="2165"/>
        <v>1.1179738207069689</v>
      </c>
      <c r="AX165" s="126">
        <f t="shared" si="2165"/>
        <v>1.1211834103167977</v>
      </c>
      <c r="AY165" s="126">
        <f t="shared" si="2165"/>
        <v>1.1244022143333261</v>
      </c>
      <c r="AZ165" s="126">
        <f t="shared" si="2165"/>
        <v>1.1276302592101826</v>
      </c>
      <c r="BA165" s="126">
        <f t="shared" si="2165"/>
        <v>1.1308675714769412</v>
      </c>
      <c r="BB165" s="126">
        <f t="shared" si="2165"/>
        <v>1.1341141777393395</v>
      </c>
      <c r="BC165" s="126">
        <f t="shared" si="2165"/>
        <v>1.1373701046794982</v>
      </c>
      <c r="BD165" s="126">
        <f t="shared" si="2165"/>
        <v>1.1406353790561385</v>
      </c>
      <c r="BE165" s="126">
        <f t="shared" si="2165"/>
        <v>1.1439100277048042</v>
      </c>
      <c r="BF165" s="126">
        <f t="shared" si="2165"/>
        <v>1.1471940775380809</v>
      </c>
      <c r="BG165" s="126">
        <f t="shared" si="2165"/>
        <v>1.15026769648205</v>
      </c>
      <c r="BH165" s="126">
        <f t="shared" si="2165"/>
        <v>1.1536802383994258</v>
      </c>
      <c r="BI165" s="126">
        <f t="shared" si="2165"/>
        <v>1.1569923375180708</v>
      </c>
      <c r="BJ165" s="126">
        <f t="shared" si="2165"/>
        <v>1.1603139453378331</v>
      </c>
      <c r="BK165" s="126">
        <f t="shared" si="2165"/>
        <v>1.1636450891572303</v>
      </c>
      <c r="BL165" s="126">
        <f t="shared" si="2165"/>
        <v>1.1669857963531516</v>
      </c>
      <c r="BM165" s="126">
        <f t="shared" si="2165"/>
        <v>1.1703360943810825</v>
      </c>
      <c r="BN165" s="126">
        <f t="shared" si="2165"/>
        <v>1.1736960107753303</v>
      </c>
      <c r="BO165" s="126">
        <f t="shared" si="2165"/>
        <v>1.1770655731492505</v>
      </c>
      <c r="BP165" s="126">
        <f t="shared" si="2165"/>
        <v>1.180444809195474</v>
      </c>
      <c r="BQ165" s="126">
        <f t="shared" si="2165"/>
        <v>1.1838337466861339</v>
      </c>
      <c r="BR165" s="126">
        <f t="shared" si="2165"/>
        <v>1.1872324134730949</v>
      </c>
      <c r="BS165" s="126">
        <f t="shared" si="2165"/>
        <v>1.1905270658589224</v>
      </c>
      <c r="BT165" s="126">
        <f t="shared" si="2165"/>
        <v>1.1940590467434065</v>
      </c>
      <c r="BU165" s="126">
        <f t="shared" si="2165"/>
        <v>1.1974870693312041</v>
      </c>
      <c r="BV165" s="126">
        <f t="shared" si="2165"/>
        <v>1.2009249334246579</v>
      </c>
      <c r="BW165" s="126">
        <f t="shared" ref="BW165:EB165" si="2166">BW$13</f>
        <v>1.204372667277734</v>
      </c>
      <c r="BX165" s="126">
        <f t="shared" si="2166"/>
        <v>1.2078302992255125</v>
      </c>
      <c r="BY165" s="126">
        <f t="shared" si="2166"/>
        <v>1.2112978576844211</v>
      </c>
      <c r="BZ165" s="126">
        <f t="shared" si="2166"/>
        <v>1.2147753711524676</v>
      </c>
      <c r="CA165" s="126">
        <f t="shared" si="2166"/>
        <v>1.2182628682094752</v>
      </c>
      <c r="CB165" s="126">
        <f t="shared" si="2166"/>
        <v>1.2217603775173165</v>
      </c>
      <c r="CC165" s="126">
        <f t="shared" si="2166"/>
        <v>1.2252679278201495</v>
      </c>
      <c r="CD165" s="126">
        <f t="shared" si="2166"/>
        <v>1.2287855479446541</v>
      </c>
      <c r="CE165" s="126">
        <f t="shared" si="2166"/>
        <v>1.232077770779646</v>
      </c>
      <c r="CF165" s="126">
        <f t="shared" si="2166"/>
        <v>1.23573302168438</v>
      </c>
      <c r="CG165" s="126">
        <f t="shared" si="2166"/>
        <v>1.2392806860334544</v>
      </c>
      <c r="CH165" s="126">
        <f t="shared" si="2166"/>
        <v>1.2428385353675644</v>
      </c>
      <c r="CI165" s="126">
        <f t="shared" si="2166"/>
        <v>1.2464065989267703</v>
      </c>
      <c r="CJ165" s="126">
        <f t="shared" si="2166"/>
        <v>1.2499849060350778</v>
      </c>
      <c r="CK165" s="126">
        <f t="shared" si="2166"/>
        <v>1.2535734861006791</v>
      </c>
      <c r="CL165" s="126">
        <f t="shared" si="2166"/>
        <v>1.257172368616194</v>
      </c>
      <c r="CM165" s="126">
        <f t="shared" si="2166"/>
        <v>1.2607815831589126</v>
      </c>
      <c r="CN165" s="126">
        <f t="shared" si="2166"/>
        <v>1.2644011593910389</v>
      </c>
      <c r="CO165" s="126">
        <f t="shared" si="2166"/>
        <v>1.2680311270599336</v>
      </c>
      <c r="CP165" s="126">
        <f t="shared" si="2166"/>
        <v>1.2716715159983594</v>
      </c>
      <c r="CQ165" s="126">
        <f t="shared" si="2166"/>
        <v>1.2750786410337906</v>
      </c>
      <c r="CR165" s="126">
        <f t="shared" si="2166"/>
        <v>1.2788614642181557</v>
      </c>
      <c r="CS165" s="126">
        <f t="shared" si="2166"/>
        <v>1.2825329459576562</v>
      </c>
      <c r="CT165" s="126">
        <f t="shared" si="2166"/>
        <v>1.2862149681493797</v>
      </c>
      <c r="CU165" s="126">
        <f t="shared" si="2166"/>
        <v>1.289907561053897</v>
      </c>
      <c r="CV165" s="126">
        <f t="shared" si="2166"/>
        <v>1.293610755018654</v>
      </c>
      <c r="CW165" s="126">
        <f t="shared" si="2166"/>
        <v>1.2973245804782207</v>
      </c>
      <c r="CX165" s="126">
        <f t="shared" si="2166"/>
        <v>1.3010490679545423</v>
      </c>
      <c r="CY165" s="126">
        <f t="shared" si="2166"/>
        <v>1.304784248057189</v>
      </c>
      <c r="CZ165" s="126">
        <f t="shared" si="2166"/>
        <v>1.3085301514836076</v>
      </c>
      <c r="DA165" s="126">
        <f t="shared" si="2166"/>
        <v>1.3122868090193751</v>
      </c>
      <c r="DB165" s="126">
        <f t="shared" si="2166"/>
        <v>1.3160542515384499</v>
      </c>
      <c r="DC165" s="126">
        <f t="shared" si="2166"/>
        <v>1.3195802889875801</v>
      </c>
      <c r="DD165" s="126">
        <f t="shared" si="2166"/>
        <v>1.323495136864544</v>
      </c>
      <c r="DE165" s="126">
        <f t="shared" si="2166"/>
        <v>1.3272947573576725</v>
      </c>
      <c r="DF165" s="126">
        <f t="shared" si="2166"/>
        <v>1.3311052861764079</v>
      </c>
      <c r="DG165" s="126">
        <f t="shared" si="2166"/>
        <v>1.3349267546374479</v>
      </c>
      <c r="DH165" s="126">
        <f t="shared" si="2166"/>
        <v>1.3387591941473977</v>
      </c>
      <c r="DI165" s="126">
        <f t="shared" si="2166"/>
        <v>1.3426026362030277</v>
      </c>
      <c r="DJ165" s="126">
        <f t="shared" si="2166"/>
        <v>1.3464571123915319</v>
      </c>
      <c r="DK165" s="126">
        <f t="shared" si="2166"/>
        <v>1.3503226543907885</v>
      </c>
      <c r="DL165" s="126">
        <f t="shared" si="2166"/>
        <v>1.3541992939696192</v>
      </c>
      <c r="DM165" s="126">
        <f t="shared" si="2166"/>
        <v>1.358087062988051</v>
      </c>
      <c r="DN165" s="126">
        <f t="shared" si="2166"/>
        <v>1.361985993397578</v>
      </c>
      <c r="DO165" s="126">
        <f t="shared" si="2166"/>
        <v>1.3657655991021458</v>
      </c>
      <c r="DP165" s="126">
        <f t="shared" si="2166"/>
        <v>1.3698174666548035</v>
      </c>
      <c r="DQ165" s="126">
        <f t="shared" si="2166"/>
        <v>1.3737500738651915</v>
      </c>
      <c r="DR165" s="126">
        <f t="shared" si="2166"/>
        <v>1.3776939711925826</v>
      </c>
      <c r="DS165" s="126">
        <f t="shared" si="2166"/>
        <v>1.381649191049759</v>
      </c>
      <c r="DT165" s="126">
        <f t="shared" si="2166"/>
        <v>1.385615765942557</v>
      </c>
      <c r="DU165" s="126">
        <f t="shared" si="2166"/>
        <v>1.3895937284701338</v>
      </c>
      <c r="DV165" s="126">
        <f t="shared" si="2166"/>
        <v>1.3935831113252357</v>
      </c>
      <c r="DW165" s="126">
        <f t="shared" si="2166"/>
        <v>1.3975839472944662</v>
      </c>
      <c r="DX165" s="126">
        <f t="shared" si="2166"/>
        <v>1.401596269258556</v>
      </c>
      <c r="DY165" s="126">
        <f t="shared" si="2166"/>
        <v>1.4056201101926329</v>
      </c>
      <c r="DZ165" s="126">
        <f t="shared" si="2166"/>
        <v>1.4096555031664932</v>
      </c>
      <c r="EA165" s="126">
        <f t="shared" si="2166"/>
        <v>1.4134323217047313</v>
      </c>
      <c r="EB165" s="126">
        <f t="shared" si="2166"/>
        <v>1.4176256038945581</v>
      </c>
    </row>
    <row r="166" spans="3:132" outlineLevel="1" x14ac:dyDescent="0.25">
      <c r="C166" s="321" t="s">
        <v>511</v>
      </c>
      <c r="D166" s="38"/>
      <c r="E166" s="38"/>
      <c r="F166" s="38"/>
      <c r="G166" s="52" t="s">
        <v>220</v>
      </c>
      <c r="H166" s="46">
        <f t="shared" ref="H166" si="2167">SUM(J166:EB166)</f>
        <v>0</v>
      </c>
      <c r="I166" s="38"/>
      <c r="J166" s="82">
        <f>J164*J165</f>
        <v>0</v>
      </c>
      <c r="K166" s="82">
        <f t="shared" ref="K166" si="2168">K164*K165</f>
        <v>0</v>
      </c>
      <c r="L166" s="82">
        <f t="shared" ref="L166" si="2169">L164*L165</f>
        <v>0</v>
      </c>
      <c r="M166" s="82">
        <f t="shared" ref="M166" si="2170">M164*M165</f>
        <v>0</v>
      </c>
      <c r="N166" s="82">
        <f t="shared" ref="N166" si="2171">N164*N165</f>
        <v>0</v>
      </c>
      <c r="O166" s="82">
        <f t="shared" ref="O166" si="2172">O164*O165</f>
        <v>0</v>
      </c>
      <c r="P166" s="82">
        <f t="shared" ref="P166" si="2173">P164*P165</f>
        <v>0</v>
      </c>
      <c r="Q166" s="82">
        <f t="shared" ref="Q166" si="2174">Q164*Q165</f>
        <v>0</v>
      </c>
      <c r="R166" s="82">
        <f t="shared" ref="R166" si="2175">R164*R165</f>
        <v>0</v>
      </c>
      <c r="S166" s="82">
        <f t="shared" ref="S166" si="2176">S164*S165</f>
        <v>0</v>
      </c>
      <c r="T166" s="82">
        <f t="shared" ref="T166" si="2177">T164*T165</f>
        <v>0</v>
      </c>
      <c r="U166" s="82">
        <f t="shared" ref="U166" si="2178">U164*U165</f>
        <v>0</v>
      </c>
      <c r="V166" s="82">
        <f t="shared" ref="V166" si="2179">V164*V165</f>
        <v>0</v>
      </c>
      <c r="W166" s="82">
        <f t="shared" ref="W166" si="2180">W164*W165</f>
        <v>0</v>
      </c>
      <c r="X166" s="82">
        <f t="shared" ref="X166" si="2181">X164*X165</f>
        <v>0</v>
      </c>
      <c r="Y166" s="82">
        <f t="shared" ref="Y166" si="2182">Y164*Y165</f>
        <v>0</v>
      </c>
      <c r="Z166" s="82">
        <f t="shared" ref="Z166" si="2183">Z164*Z165</f>
        <v>0</v>
      </c>
      <c r="AA166" s="82">
        <f t="shared" ref="AA166" si="2184">AA164*AA165</f>
        <v>0</v>
      </c>
      <c r="AB166" s="82">
        <f t="shared" ref="AB166" si="2185">AB164*AB165</f>
        <v>0</v>
      </c>
      <c r="AC166" s="82">
        <f t="shared" ref="AC166" si="2186">AC164*AC165</f>
        <v>0</v>
      </c>
      <c r="AD166" s="82">
        <f t="shared" ref="AD166" si="2187">AD164*AD165</f>
        <v>0</v>
      </c>
      <c r="AE166" s="82">
        <f t="shared" ref="AE166" si="2188">AE164*AE165</f>
        <v>0</v>
      </c>
      <c r="AF166" s="82">
        <f t="shared" ref="AF166" si="2189">AF164*AF165</f>
        <v>0</v>
      </c>
      <c r="AG166" s="82">
        <f t="shared" ref="AG166" si="2190">AG164*AG165</f>
        <v>0</v>
      </c>
      <c r="AH166" s="82">
        <f t="shared" ref="AH166" si="2191">AH164*AH165</f>
        <v>0</v>
      </c>
      <c r="AI166" s="82">
        <f t="shared" ref="AI166" si="2192">AI164*AI165</f>
        <v>0</v>
      </c>
      <c r="AJ166" s="82">
        <f t="shared" ref="AJ166" si="2193">AJ164*AJ165</f>
        <v>0</v>
      </c>
      <c r="AK166" s="82">
        <f t="shared" ref="AK166" si="2194">AK164*AK165</f>
        <v>0</v>
      </c>
      <c r="AL166" s="82">
        <f t="shared" ref="AL166" si="2195">AL164*AL165</f>
        <v>0</v>
      </c>
      <c r="AM166" s="82">
        <f t="shared" ref="AM166" si="2196">AM164*AM165</f>
        <v>0</v>
      </c>
      <c r="AN166" s="82">
        <f t="shared" ref="AN166" si="2197">AN164*AN165</f>
        <v>0</v>
      </c>
      <c r="AO166" s="82">
        <f t="shared" ref="AO166" si="2198">AO164*AO165</f>
        <v>0</v>
      </c>
      <c r="AP166" s="82">
        <f t="shared" ref="AP166" si="2199">AP164*AP165</f>
        <v>0</v>
      </c>
      <c r="AQ166" s="82">
        <f t="shared" ref="AQ166" si="2200">AQ164*AQ165</f>
        <v>0</v>
      </c>
      <c r="AR166" s="82">
        <f t="shared" ref="AR166" si="2201">AR164*AR165</f>
        <v>0</v>
      </c>
      <c r="AS166" s="82">
        <f t="shared" ref="AS166" si="2202">AS164*AS165</f>
        <v>0</v>
      </c>
      <c r="AT166" s="82">
        <f t="shared" ref="AT166" si="2203">AT164*AT165</f>
        <v>0</v>
      </c>
      <c r="AU166" s="82">
        <f t="shared" ref="AU166" si="2204">AU164*AU165</f>
        <v>0</v>
      </c>
      <c r="AV166" s="82">
        <f t="shared" ref="AV166" si="2205">AV164*AV165</f>
        <v>0</v>
      </c>
      <c r="AW166" s="82">
        <f t="shared" ref="AW166" si="2206">AW164*AW165</f>
        <v>0</v>
      </c>
      <c r="AX166" s="82">
        <f t="shared" ref="AX166" si="2207">AX164*AX165</f>
        <v>0</v>
      </c>
      <c r="AY166" s="82">
        <f t="shared" ref="AY166" si="2208">AY164*AY165</f>
        <v>0</v>
      </c>
      <c r="AZ166" s="82">
        <f t="shared" ref="AZ166" si="2209">AZ164*AZ165</f>
        <v>0</v>
      </c>
      <c r="BA166" s="82">
        <f t="shared" ref="BA166" si="2210">BA164*BA165</f>
        <v>0</v>
      </c>
      <c r="BB166" s="82">
        <f t="shared" ref="BB166" si="2211">BB164*BB165</f>
        <v>0</v>
      </c>
      <c r="BC166" s="82">
        <f t="shared" ref="BC166" si="2212">BC164*BC165</f>
        <v>0</v>
      </c>
      <c r="BD166" s="82">
        <f t="shared" ref="BD166" si="2213">BD164*BD165</f>
        <v>0</v>
      </c>
      <c r="BE166" s="82">
        <f t="shared" ref="BE166" si="2214">BE164*BE165</f>
        <v>0</v>
      </c>
      <c r="BF166" s="82">
        <f t="shared" ref="BF166" si="2215">BF164*BF165</f>
        <v>0</v>
      </c>
      <c r="BG166" s="82">
        <f t="shared" ref="BG166" si="2216">BG164*BG165</f>
        <v>0</v>
      </c>
      <c r="BH166" s="82">
        <f t="shared" ref="BH166" si="2217">BH164*BH165</f>
        <v>0</v>
      </c>
      <c r="BI166" s="82">
        <f t="shared" ref="BI166" si="2218">BI164*BI165</f>
        <v>0</v>
      </c>
      <c r="BJ166" s="82">
        <f t="shared" ref="BJ166" si="2219">BJ164*BJ165</f>
        <v>0</v>
      </c>
      <c r="BK166" s="82">
        <f t="shared" ref="BK166" si="2220">BK164*BK165</f>
        <v>0</v>
      </c>
      <c r="BL166" s="82">
        <f t="shared" ref="BL166" si="2221">BL164*BL165</f>
        <v>0</v>
      </c>
      <c r="BM166" s="82">
        <f t="shared" ref="BM166" si="2222">BM164*BM165</f>
        <v>0</v>
      </c>
      <c r="BN166" s="82">
        <f t="shared" ref="BN166" si="2223">BN164*BN165</f>
        <v>0</v>
      </c>
      <c r="BO166" s="82">
        <f t="shared" ref="BO166" si="2224">BO164*BO165</f>
        <v>0</v>
      </c>
      <c r="BP166" s="82">
        <f t="shared" ref="BP166" si="2225">BP164*BP165</f>
        <v>0</v>
      </c>
      <c r="BQ166" s="82">
        <f t="shared" ref="BQ166" si="2226">BQ164*BQ165</f>
        <v>0</v>
      </c>
      <c r="BR166" s="82">
        <f t="shared" ref="BR166" si="2227">BR164*BR165</f>
        <v>0</v>
      </c>
      <c r="BS166" s="82">
        <f t="shared" ref="BS166" si="2228">BS164*BS165</f>
        <v>0</v>
      </c>
      <c r="BT166" s="82">
        <f t="shared" ref="BT166" si="2229">BT164*BT165</f>
        <v>0</v>
      </c>
      <c r="BU166" s="82">
        <f t="shared" ref="BU166" si="2230">BU164*BU165</f>
        <v>0</v>
      </c>
      <c r="BV166" s="82">
        <f t="shared" ref="BV166" si="2231">BV164*BV165</f>
        <v>0</v>
      </c>
      <c r="BW166" s="82">
        <f t="shared" ref="BW166" si="2232">BW164*BW165</f>
        <v>0</v>
      </c>
      <c r="BX166" s="82">
        <f t="shared" ref="BX166" si="2233">BX164*BX165</f>
        <v>0</v>
      </c>
      <c r="BY166" s="82">
        <f t="shared" ref="BY166" si="2234">BY164*BY165</f>
        <v>0</v>
      </c>
      <c r="BZ166" s="82">
        <f t="shared" ref="BZ166" si="2235">BZ164*BZ165</f>
        <v>0</v>
      </c>
      <c r="CA166" s="82">
        <f t="shared" ref="CA166" si="2236">CA164*CA165</f>
        <v>0</v>
      </c>
      <c r="CB166" s="82">
        <f t="shared" ref="CB166" si="2237">CB164*CB165</f>
        <v>0</v>
      </c>
      <c r="CC166" s="82">
        <f t="shared" ref="CC166" si="2238">CC164*CC165</f>
        <v>0</v>
      </c>
      <c r="CD166" s="82">
        <f t="shared" ref="CD166" si="2239">CD164*CD165</f>
        <v>0</v>
      </c>
      <c r="CE166" s="82">
        <f t="shared" ref="CE166" si="2240">CE164*CE165</f>
        <v>0</v>
      </c>
      <c r="CF166" s="82">
        <f t="shared" ref="CF166" si="2241">CF164*CF165</f>
        <v>0</v>
      </c>
      <c r="CG166" s="82">
        <f t="shared" ref="CG166" si="2242">CG164*CG165</f>
        <v>0</v>
      </c>
      <c r="CH166" s="82">
        <f t="shared" ref="CH166" si="2243">CH164*CH165</f>
        <v>0</v>
      </c>
      <c r="CI166" s="82">
        <f t="shared" ref="CI166" si="2244">CI164*CI165</f>
        <v>0</v>
      </c>
      <c r="CJ166" s="82">
        <f t="shared" ref="CJ166" si="2245">CJ164*CJ165</f>
        <v>0</v>
      </c>
      <c r="CK166" s="82">
        <f t="shared" ref="CK166" si="2246">CK164*CK165</f>
        <v>0</v>
      </c>
      <c r="CL166" s="82">
        <f t="shared" ref="CL166" si="2247">CL164*CL165</f>
        <v>0</v>
      </c>
      <c r="CM166" s="82">
        <f t="shared" ref="CM166" si="2248">CM164*CM165</f>
        <v>0</v>
      </c>
      <c r="CN166" s="82">
        <f t="shared" ref="CN166" si="2249">CN164*CN165</f>
        <v>0</v>
      </c>
      <c r="CO166" s="82">
        <f t="shared" ref="CO166" si="2250">CO164*CO165</f>
        <v>0</v>
      </c>
      <c r="CP166" s="82">
        <f t="shared" ref="CP166" si="2251">CP164*CP165</f>
        <v>0</v>
      </c>
      <c r="CQ166" s="82">
        <f t="shared" ref="CQ166" si="2252">CQ164*CQ165</f>
        <v>0</v>
      </c>
      <c r="CR166" s="82">
        <f t="shared" ref="CR166" si="2253">CR164*CR165</f>
        <v>0</v>
      </c>
      <c r="CS166" s="82">
        <f t="shared" ref="CS166" si="2254">CS164*CS165</f>
        <v>0</v>
      </c>
      <c r="CT166" s="82">
        <f t="shared" ref="CT166" si="2255">CT164*CT165</f>
        <v>0</v>
      </c>
      <c r="CU166" s="82">
        <f t="shared" ref="CU166" si="2256">CU164*CU165</f>
        <v>0</v>
      </c>
      <c r="CV166" s="82">
        <f t="shared" ref="CV166" si="2257">CV164*CV165</f>
        <v>0</v>
      </c>
      <c r="CW166" s="82">
        <f t="shared" ref="CW166" si="2258">CW164*CW165</f>
        <v>0</v>
      </c>
      <c r="CX166" s="82">
        <f t="shared" ref="CX166" si="2259">CX164*CX165</f>
        <v>0</v>
      </c>
      <c r="CY166" s="82">
        <f t="shared" ref="CY166" si="2260">CY164*CY165</f>
        <v>0</v>
      </c>
      <c r="CZ166" s="82">
        <f t="shared" ref="CZ166" si="2261">CZ164*CZ165</f>
        <v>0</v>
      </c>
      <c r="DA166" s="82">
        <f t="shared" ref="DA166" si="2262">DA164*DA165</f>
        <v>0</v>
      </c>
      <c r="DB166" s="82">
        <f t="shared" ref="DB166" si="2263">DB164*DB165</f>
        <v>0</v>
      </c>
      <c r="DC166" s="82">
        <f t="shared" ref="DC166" si="2264">DC164*DC165</f>
        <v>0</v>
      </c>
      <c r="DD166" s="82">
        <f t="shared" ref="DD166" si="2265">DD164*DD165</f>
        <v>0</v>
      </c>
      <c r="DE166" s="82">
        <f t="shared" ref="DE166" si="2266">DE164*DE165</f>
        <v>0</v>
      </c>
      <c r="DF166" s="82">
        <f t="shared" ref="DF166" si="2267">DF164*DF165</f>
        <v>0</v>
      </c>
      <c r="DG166" s="82">
        <f t="shared" ref="DG166" si="2268">DG164*DG165</f>
        <v>0</v>
      </c>
      <c r="DH166" s="82">
        <f t="shared" ref="DH166" si="2269">DH164*DH165</f>
        <v>0</v>
      </c>
      <c r="DI166" s="82">
        <f t="shared" ref="DI166" si="2270">DI164*DI165</f>
        <v>0</v>
      </c>
      <c r="DJ166" s="82">
        <f t="shared" ref="DJ166" si="2271">DJ164*DJ165</f>
        <v>0</v>
      </c>
      <c r="DK166" s="82">
        <f t="shared" ref="DK166" si="2272">DK164*DK165</f>
        <v>0</v>
      </c>
      <c r="DL166" s="82">
        <f t="shared" ref="DL166" si="2273">DL164*DL165</f>
        <v>0</v>
      </c>
      <c r="DM166" s="82">
        <f t="shared" ref="DM166" si="2274">DM164*DM165</f>
        <v>0</v>
      </c>
      <c r="DN166" s="82">
        <f t="shared" ref="DN166" si="2275">DN164*DN165</f>
        <v>0</v>
      </c>
      <c r="DO166" s="82">
        <f t="shared" ref="DO166" si="2276">DO164*DO165</f>
        <v>0</v>
      </c>
      <c r="DP166" s="82">
        <f t="shared" ref="DP166" si="2277">DP164*DP165</f>
        <v>0</v>
      </c>
      <c r="DQ166" s="82">
        <f t="shared" ref="DQ166" si="2278">DQ164*DQ165</f>
        <v>0</v>
      </c>
      <c r="DR166" s="82">
        <f t="shared" ref="DR166" si="2279">DR164*DR165</f>
        <v>0</v>
      </c>
      <c r="DS166" s="82">
        <f t="shared" ref="DS166" si="2280">DS164*DS165</f>
        <v>0</v>
      </c>
      <c r="DT166" s="82">
        <f t="shared" ref="DT166" si="2281">DT164*DT165</f>
        <v>0</v>
      </c>
      <c r="DU166" s="82">
        <f t="shared" ref="DU166" si="2282">DU164*DU165</f>
        <v>0</v>
      </c>
      <c r="DV166" s="82">
        <f t="shared" ref="DV166" si="2283">DV164*DV165</f>
        <v>0</v>
      </c>
      <c r="DW166" s="82">
        <f t="shared" ref="DW166" si="2284">DW164*DW165</f>
        <v>0</v>
      </c>
      <c r="DX166" s="82">
        <f t="shared" ref="DX166" si="2285">DX164*DX165</f>
        <v>0</v>
      </c>
      <c r="DY166" s="82">
        <f t="shared" ref="DY166" si="2286">DY164*DY165</f>
        <v>0</v>
      </c>
      <c r="DZ166" s="82">
        <f t="shared" ref="DZ166" si="2287">DZ164*DZ165</f>
        <v>0</v>
      </c>
      <c r="EA166" s="82">
        <f t="shared" ref="EA166" si="2288">EA164*EA165</f>
        <v>0</v>
      </c>
      <c r="EB166" s="82">
        <f t="shared" ref="EB166" si="2289">EB164*EB165</f>
        <v>0</v>
      </c>
    </row>
    <row r="167" spans="3:132" outlineLevel="1" x14ac:dyDescent="0.25">
      <c r="C167" s="325"/>
    </row>
    <row r="168" spans="3:132" ht="13" outlineLevel="1" x14ac:dyDescent="0.3">
      <c r="C168" s="340" t="s">
        <v>502</v>
      </c>
      <c r="G168" s="52"/>
      <c r="H168" s="29"/>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row>
    <row r="169" spans="3:132" outlineLevel="1" x14ac:dyDescent="0.25">
      <c r="C169" s="318" t="s">
        <v>509</v>
      </c>
      <c r="D169" s="16">
        <f>Costs!$N$24*Costs!$N$32</f>
        <v>0</v>
      </c>
      <c r="G169" s="52" t="s">
        <v>525</v>
      </c>
      <c r="H169" s="46">
        <f t="shared" ref="H169" si="2290">SUM(J169:EB169)</f>
        <v>0</v>
      </c>
      <c r="J169" s="82">
        <f t="shared" ref="J169:AO169" si="2291">$D$169*(MONTH($D162)=J$5)*(AND(J$7&gt;=$D$162,J$7&lt;$E$162))</f>
        <v>0</v>
      </c>
      <c r="K169" s="82">
        <f t="shared" si="2291"/>
        <v>0</v>
      </c>
      <c r="L169" s="82">
        <f t="shared" si="2291"/>
        <v>0</v>
      </c>
      <c r="M169" s="82">
        <f t="shared" si="2291"/>
        <v>0</v>
      </c>
      <c r="N169" s="82">
        <f t="shared" si="2291"/>
        <v>0</v>
      </c>
      <c r="O169" s="82">
        <f t="shared" si="2291"/>
        <v>0</v>
      </c>
      <c r="P169" s="82">
        <f t="shared" si="2291"/>
        <v>0</v>
      </c>
      <c r="Q169" s="82">
        <f t="shared" si="2291"/>
        <v>0</v>
      </c>
      <c r="R169" s="82">
        <f t="shared" si="2291"/>
        <v>0</v>
      </c>
      <c r="S169" s="82">
        <f t="shared" si="2291"/>
        <v>0</v>
      </c>
      <c r="T169" s="82">
        <f t="shared" si="2291"/>
        <v>0</v>
      </c>
      <c r="U169" s="82">
        <f t="shared" si="2291"/>
        <v>0</v>
      </c>
      <c r="V169" s="82">
        <f t="shared" si="2291"/>
        <v>0</v>
      </c>
      <c r="W169" s="82">
        <f t="shared" si="2291"/>
        <v>0</v>
      </c>
      <c r="X169" s="82">
        <f t="shared" si="2291"/>
        <v>0</v>
      </c>
      <c r="Y169" s="82">
        <f t="shared" si="2291"/>
        <v>0</v>
      </c>
      <c r="Z169" s="82">
        <f t="shared" si="2291"/>
        <v>0</v>
      </c>
      <c r="AA169" s="82">
        <f t="shared" si="2291"/>
        <v>0</v>
      </c>
      <c r="AB169" s="82">
        <f t="shared" si="2291"/>
        <v>0</v>
      </c>
      <c r="AC169" s="82">
        <f t="shared" si="2291"/>
        <v>0</v>
      </c>
      <c r="AD169" s="82">
        <f t="shared" si="2291"/>
        <v>0</v>
      </c>
      <c r="AE169" s="82">
        <f t="shared" si="2291"/>
        <v>0</v>
      </c>
      <c r="AF169" s="82">
        <f t="shared" si="2291"/>
        <v>0</v>
      </c>
      <c r="AG169" s="82">
        <f t="shared" si="2291"/>
        <v>0</v>
      </c>
      <c r="AH169" s="82">
        <f t="shared" si="2291"/>
        <v>0</v>
      </c>
      <c r="AI169" s="82">
        <f t="shared" si="2291"/>
        <v>0</v>
      </c>
      <c r="AJ169" s="82">
        <f t="shared" si="2291"/>
        <v>0</v>
      </c>
      <c r="AK169" s="82">
        <f t="shared" si="2291"/>
        <v>0</v>
      </c>
      <c r="AL169" s="82">
        <f t="shared" si="2291"/>
        <v>0</v>
      </c>
      <c r="AM169" s="82">
        <f t="shared" si="2291"/>
        <v>0</v>
      </c>
      <c r="AN169" s="82">
        <f t="shared" si="2291"/>
        <v>0</v>
      </c>
      <c r="AO169" s="82">
        <f t="shared" si="2291"/>
        <v>0</v>
      </c>
      <c r="AP169" s="82">
        <f t="shared" ref="AP169:BU169" si="2292">$D$169*(MONTH($D162)=AP$5)*(AND(AP$7&gt;=$D$162,AP$7&lt;$E$162))</f>
        <v>0</v>
      </c>
      <c r="AQ169" s="82">
        <f t="shared" si="2292"/>
        <v>0</v>
      </c>
      <c r="AR169" s="82">
        <f t="shared" si="2292"/>
        <v>0</v>
      </c>
      <c r="AS169" s="82">
        <f t="shared" si="2292"/>
        <v>0</v>
      </c>
      <c r="AT169" s="82">
        <f t="shared" si="2292"/>
        <v>0</v>
      </c>
      <c r="AU169" s="82">
        <f t="shared" si="2292"/>
        <v>0</v>
      </c>
      <c r="AV169" s="82">
        <f t="shared" si="2292"/>
        <v>0</v>
      </c>
      <c r="AW169" s="82">
        <f t="shared" si="2292"/>
        <v>0</v>
      </c>
      <c r="AX169" s="82">
        <f t="shared" si="2292"/>
        <v>0</v>
      </c>
      <c r="AY169" s="82">
        <f t="shared" si="2292"/>
        <v>0</v>
      </c>
      <c r="AZ169" s="82">
        <f t="shared" si="2292"/>
        <v>0</v>
      </c>
      <c r="BA169" s="82">
        <f t="shared" si="2292"/>
        <v>0</v>
      </c>
      <c r="BB169" s="82">
        <f t="shared" si="2292"/>
        <v>0</v>
      </c>
      <c r="BC169" s="82">
        <f t="shared" si="2292"/>
        <v>0</v>
      </c>
      <c r="BD169" s="82">
        <f t="shared" si="2292"/>
        <v>0</v>
      </c>
      <c r="BE169" s="82">
        <f t="shared" si="2292"/>
        <v>0</v>
      </c>
      <c r="BF169" s="82">
        <f t="shared" si="2292"/>
        <v>0</v>
      </c>
      <c r="BG169" s="82">
        <f t="shared" si="2292"/>
        <v>0</v>
      </c>
      <c r="BH169" s="82">
        <f t="shared" si="2292"/>
        <v>0</v>
      </c>
      <c r="BI169" s="82">
        <f t="shared" si="2292"/>
        <v>0</v>
      </c>
      <c r="BJ169" s="82">
        <f t="shared" si="2292"/>
        <v>0</v>
      </c>
      <c r="BK169" s="82">
        <f t="shared" si="2292"/>
        <v>0</v>
      </c>
      <c r="BL169" s="82">
        <f t="shared" si="2292"/>
        <v>0</v>
      </c>
      <c r="BM169" s="82">
        <f t="shared" si="2292"/>
        <v>0</v>
      </c>
      <c r="BN169" s="82">
        <f t="shared" si="2292"/>
        <v>0</v>
      </c>
      <c r="BO169" s="82">
        <f t="shared" si="2292"/>
        <v>0</v>
      </c>
      <c r="BP169" s="82">
        <f t="shared" si="2292"/>
        <v>0</v>
      </c>
      <c r="BQ169" s="82">
        <f t="shared" si="2292"/>
        <v>0</v>
      </c>
      <c r="BR169" s="82">
        <f t="shared" si="2292"/>
        <v>0</v>
      </c>
      <c r="BS169" s="82">
        <f t="shared" si="2292"/>
        <v>0</v>
      </c>
      <c r="BT169" s="82">
        <f t="shared" si="2292"/>
        <v>0</v>
      </c>
      <c r="BU169" s="82">
        <f t="shared" si="2292"/>
        <v>0</v>
      </c>
      <c r="BV169" s="82">
        <f t="shared" ref="BV169:DA169" si="2293">$D$169*(MONTH($D162)=BV$5)*(AND(BV$7&gt;=$D$162,BV$7&lt;$E$162))</f>
        <v>0</v>
      </c>
      <c r="BW169" s="82">
        <f t="shared" si="2293"/>
        <v>0</v>
      </c>
      <c r="BX169" s="82">
        <f t="shared" si="2293"/>
        <v>0</v>
      </c>
      <c r="BY169" s="82">
        <f t="shared" si="2293"/>
        <v>0</v>
      </c>
      <c r="BZ169" s="82">
        <f t="shared" si="2293"/>
        <v>0</v>
      </c>
      <c r="CA169" s="82">
        <f t="shared" si="2293"/>
        <v>0</v>
      </c>
      <c r="CB169" s="82">
        <f t="shared" si="2293"/>
        <v>0</v>
      </c>
      <c r="CC169" s="82">
        <f t="shared" si="2293"/>
        <v>0</v>
      </c>
      <c r="CD169" s="82">
        <f t="shared" si="2293"/>
        <v>0</v>
      </c>
      <c r="CE169" s="82">
        <f t="shared" si="2293"/>
        <v>0</v>
      </c>
      <c r="CF169" s="82">
        <f t="shared" si="2293"/>
        <v>0</v>
      </c>
      <c r="CG169" s="82">
        <f t="shared" si="2293"/>
        <v>0</v>
      </c>
      <c r="CH169" s="82">
        <f t="shared" si="2293"/>
        <v>0</v>
      </c>
      <c r="CI169" s="82">
        <f t="shared" si="2293"/>
        <v>0</v>
      </c>
      <c r="CJ169" s="82">
        <f t="shared" si="2293"/>
        <v>0</v>
      </c>
      <c r="CK169" s="82">
        <f t="shared" si="2293"/>
        <v>0</v>
      </c>
      <c r="CL169" s="82">
        <f t="shared" si="2293"/>
        <v>0</v>
      </c>
      <c r="CM169" s="82">
        <f t="shared" si="2293"/>
        <v>0</v>
      </c>
      <c r="CN169" s="82">
        <f t="shared" si="2293"/>
        <v>0</v>
      </c>
      <c r="CO169" s="82">
        <f t="shared" si="2293"/>
        <v>0</v>
      </c>
      <c r="CP169" s="82">
        <f t="shared" si="2293"/>
        <v>0</v>
      </c>
      <c r="CQ169" s="82">
        <f t="shared" si="2293"/>
        <v>0</v>
      </c>
      <c r="CR169" s="82">
        <f t="shared" si="2293"/>
        <v>0</v>
      </c>
      <c r="CS169" s="82">
        <f t="shared" si="2293"/>
        <v>0</v>
      </c>
      <c r="CT169" s="82">
        <f t="shared" si="2293"/>
        <v>0</v>
      </c>
      <c r="CU169" s="82">
        <f t="shared" si="2293"/>
        <v>0</v>
      </c>
      <c r="CV169" s="82">
        <f t="shared" si="2293"/>
        <v>0</v>
      </c>
      <c r="CW169" s="82">
        <f t="shared" si="2293"/>
        <v>0</v>
      </c>
      <c r="CX169" s="82">
        <f t="shared" si="2293"/>
        <v>0</v>
      </c>
      <c r="CY169" s="82">
        <f t="shared" si="2293"/>
        <v>0</v>
      </c>
      <c r="CZ169" s="82">
        <f t="shared" si="2293"/>
        <v>0</v>
      </c>
      <c r="DA169" s="82">
        <f t="shared" si="2293"/>
        <v>0</v>
      </c>
      <c r="DB169" s="82">
        <f t="shared" ref="DB169:EB169" si="2294">$D$169*(MONTH($D162)=DB$5)*(AND(DB$7&gt;=$D$162,DB$7&lt;$E$162))</f>
        <v>0</v>
      </c>
      <c r="DC169" s="82">
        <f t="shared" si="2294"/>
        <v>0</v>
      </c>
      <c r="DD169" s="82">
        <f t="shared" si="2294"/>
        <v>0</v>
      </c>
      <c r="DE169" s="82">
        <f t="shared" si="2294"/>
        <v>0</v>
      </c>
      <c r="DF169" s="82">
        <f t="shared" si="2294"/>
        <v>0</v>
      </c>
      <c r="DG169" s="82">
        <f t="shared" si="2294"/>
        <v>0</v>
      </c>
      <c r="DH169" s="82">
        <f t="shared" si="2294"/>
        <v>0</v>
      </c>
      <c r="DI169" s="82">
        <f t="shared" si="2294"/>
        <v>0</v>
      </c>
      <c r="DJ169" s="82">
        <f t="shared" si="2294"/>
        <v>0</v>
      </c>
      <c r="DK169" s="82">
        <f t="shared" si="2294"/>
        <v>0</v>
      </c>
      <c r="DL169" s="82">
        <f t="shared" si="2294"/>
        <v>0</v>
      </c>
      <c r="DM169" s="82">
        <f t="shared" si="2294"/>
        <v>0</v>
      </c>
      <c r="DN169" s="82">
        <f t="shared" si="2294"/>
        <v>0</v>
      </c>
      <c r="DO169" s="82">
        <f t="shared" si="2294"/>
        <v>0</v>
      </c>
      <c r="DP169" s="82">
        <f t="shared" si="2294"/>
        <v>0</v>
      </c>
      <c r="DQ169" s="82">
        <f t="shared" si="2294"/>
        <v>0</v>
      </c>
      <c r="DR169" s="82">
        <f t="shared" si="2294"/>
        <v>0</v>
      </c>
      <c r="DS169" s="82">
        <f t="shared" si="2294"/>
        <v>0</v>
      </c>
      <c r="DT169" s="82">
        <f t="shared" si="2294"/>
        <v>0</v>
      </c>
      <c r="DU169" s="82">
        <f t="shared" si="2294"/>
        <v>0</v>
      </c>
      <c r="DV169" s="82">
        <f t="shared" si="2294"/>
        <v>0</v>
      </c>
      <c r="DW169" s="82">
        <f t="shared" si="2294"/>
        <v>0</v>
      </c>
      <c r="DX169" s="82">
        <f t="shared" si="2294"/>
        <v>0</v>
      </c>
      <c r="DY169" s="82">
        <f t="shared" si="2294"/>
        <v>0</v>
      </c>
      <c r="DZ169" s="82">
        <f t="shared" si="2294"/>
        <v>0</v>
      </c>
      <c r="EA169" s="82">
        <f t="shared" si="2294"/>
        <v>0</v>
      </c>
      <c r="EB169" s="82">
        <f t="shared" si="2294"/>
        <v>0</v>
      </c>
    </row>
    <row r="170" spans="3:132" outlineLevel="1" x14ac:dyDescent="0.25">
      <c r="C170" s="318" t="s">
        <v>506</v>
      </c>
      <c r="D170" s="125">
        <f>Costs!N35</f>
        <v>0</v>
      </c>
      <c r="G170" s="52" t="s">
        <v>215</v>
      </c>
      <c r="H170" s="29"/>
      <c r="J170" s="310">
        <f>$D170</f>
        <v>0</v>
      </c>
      <c r="K170" s="310">
        <f t="shared" ref="K170:BV171" si="2295">$D170</f>
        <v>0</v>
      </c>
      <c r="L170" s="310">
        <f t="shared" si="2295"/>
        <v>0</v>
      </c>
      <c r="M170" s="310">
        <f t="shared" si="2295"/>
        <v>0</v>
      </c>
      <c r="N170" s="310">
        <f t="shared" si="2295"/>
        <v>0</v>
      </c>
      <c r="O170" s="310">
        <f t="shared" si="2295"/>
        <v>0</v>
      </c>
      <c r="P170" s="310">
        <f t="shared" si="2295"/>
        <v>0</v>
      </c>
      <c r="Q170" s="310">
        <f t="shared" si="2295"/>
        <v>0</v>
      </c>
      <c r="R170" s="310">
        <f t="shared" si="2295"/>
        <v>0</v>
      </c>
      <c r="S170" s="310">
        <f t="shared" si="2295"/>
        <v>0</v>
      </c>
      <c r="T170" s="310">
        <f t="shared" si="2295"/>
        <v>0</v>
      </c>
      <c r="U170" s="310">
        <f t="shared" si="2295"/>
        <v>0</v>
      </c>
      <c r="V170" s="310">
        <f t="shared" si="2295"/>
        <v>0</v>
      </c>
      <c r="W170" s="310">
        <f t="shared" si="2295"/>
        <v>0</v>
      </c>
      <c r="X170" s="310">
        <f t="shared" si="2295"/>
        <v>0</v>
      </c>
      <c r="Y170" s="310">
        <f t="shared" si="2295"/>
        <v>0</v>
      </c>
      <c r="Z170" s="310">
        <f t="shared" si="2295"/>
        <v>0</v>
      </c>
      <c r="AA170" s="310">
        <f t="shared" si="2295"/>
        <v>0</v>
      </c>
      <c r="AB170" s="310">
        <f t="shared" si="2295"/>
        <v>0</v>
      </c>
      <c r="AC170" s="310">
        <f t="shared" si="2295"/>
        <v>0</v>
      </c>
      <c r="AD170" s="310">
        <f t="shared" si="2295"/>
        <v>0</v>
      </c>
      <c r="AE170" s="310">
        <f t="shared" si="2295"/>
        <v>0</v>
      </c>
      <c r="AF170" s="310">
        <f t="shared" si="2295"/>
        <v>0</v>
      </c>
      <c r="AG170" s="310">
        <f t="shared" si="2295"/>
        <v>0</v>
      </c>
      <c r="AH170" s="310">
        <f t="shared" si="2295"/>
        <v>0</v>
      </c>
      <c r="AI170" s="310">
        <f t="shared" si="2295"/>
        <v>0</v>
      </c>
      <c r="AJ170" s="310">
        <f t="shared" si="2295"/>
        <v>0</v>
      </c>
      <c r="AK170" s="310">
        <f t="shared" si="2295"/>
        <v>0</v>
      </c>
      <c r="AL170" s="310">
        <f t="shared" si="2295"/>
        <v>0</v>
      </c>
      <c r="AM170" s="310">
        <f t="shared" si="2295"/>
        <v>0</v>
      </c>
      <c r="AN170" s="310">
        <f t="shared" si="2295"/>
        <v>0</v>
      </c>
      <c r="AO170" s="310">
        <f t="shared" si="2295"/>
        <v>0</v>
      </c>
      <c r="AP170" s="310">
        <f t="shared" si="2295"/>
        <v>0</v>
      </c>
      <c r="AQ170" s="310">
        <f t="shared" si="2295"/>
        <v>0</v>
      </c>
      <c r="AR170" s="310">
        <f t="shared" si="2295"/>
        <v>0</v>
      </c>
      <c r="AS170" s="310">
        <f t="shared" si="2295"/>
        <v>0</v>
      </c>
      <c r="AT170" s="310">
        <f t="shared" si="2295"/>
        <v>0</v>
      </c>
      <c r="AU170" s="310">
        <f t="shared" si="2295"/>
        <v>0</v>
      </c>
      <c r="AV170" s="310">
        <f t="shared" si="2295"/>
        <v>0</v>
      </c>
      <c r="AW170" s="310">
        <f t="shared" si="2295"/>
        <v>0</v>
      </c>
      <c r="AX170" s="310">
        <f t="shared" si="2295"/>
        <v>0</v>
      </c>
      <c r="AY170" s="310">
        <f t="shared" si="2295"/>
        <v>0</v>
      </c>
      <c r="AZ170" s="310">
        <f t="shared" si="2295"/>
        <v>0</v>
      </c>
      <c r="BA170" s="310">
        <f t="shared" si="2295"/>
        <v>0</v>
      </c>
      <c r="BB170" s="310">
        <f t="shared" si="2295"/>
        <v>0</v>
      </c>
      <c r="BC170" s="310">
        <f t="shared" si="2295"/>
        <v>0</v>
      </c>
      <c r="BD170" s="310">
        <f t="shared" si="2295"/>
        <v>0</v>
      </c>
      <c r="BE170" s="310">
        <f t="shared" si="2295"/>
        <v>0</v>
      </c>
      <c r="BF170" s="310">
        <f t="shared" si="2295"/>
        <v>0</v>
      </c>
      <c r="BG170" s="310">
        <f t="shared" si="2295"/>
        <v>0</v>
      </c>
      <c r="BH170" s="310">
        <f t="shared" si="2295"/>
        <v>0</v>
      </c>
      <c r="BI170" s="310">
        <f t="shared" si="2295"/>
        <v>0</v>
      </c>
      <c r="BJ170" s="310">
        <f t="shared" si="2295"/>
        <v>0</v>
      </c>
      <c r="BK170" s="310">
        <f t="shared" si="2295"/>
        <v>0</v>
      </c>
      <c r="BL170" s="310">
        <f t="shared" si="2295"/>
        <v>0</v>
      </c>
      <c r="BM170" s="310">
        <f t="shared" si="2295"/>
        <v>0</v>
      </c>
      <c r="BN170" s="310">
        <f t="shared" si="2295"/>
        <v>0</v>
      </c>
      <c r="BO170" s="310">
        <f t="shared" si="2295"/>
        <v>0</v>
      </c>
      <c r="BP170" s="310">
        <f t="shared" si="2295"/>
        <v>0</v>
      </c>
      <c r="BQ170" s="310">
        <f t="shared" si="2295"/>
        <v>0</v>
      </c>
      <c r="BR170" s="310">
        <f t="shared" si="2295"/>
        <v>0</v>
      </c>
      <c r="BS170" s="310">
        <f t="shared" si="2295"/>
        <v>0</v>
      </c>
      <c r="BT170" s="310">
        <f t="shared" si="2295"/>
        <v>0</v>
      </c>
      <c r="BU170" s="310">
        <f t="shared" si="2295"/>
        <v>0</v>
      </c>
      <c r="BV170" s="310">
        <f t="shared" si="2295"/>
        <v>0</v>
      </c>
      <c r="BW170" s="310">
        <f t="shared" ref="BW170:EB171" si="2296">$D170</f>
        <v>0</v>
      </c>
      <c r="BX170" s="310">
        <f t="shared" si="2296"/>
        <v>0</v>
      </c>
      <c r="BY170" s="310">
        <f t="shared" si="2296"/>
        <v>0</v>
      </c>
      <c r="BZ170" s="310">
        <f t="shared" si="2296"/>
        <v>0</v>
      </c>
      <c r="CA170" s="310">
        <f t="shared" si="2296"/>
        <v>0</v>
      </c>
      <c r="CB170" s="310">
        <f t="shared" si="2296"/>
        <v>0</v>
      </c>
      <c r="CC170" s="310">
        <f t="shared" si="2296"/>
        <v>0</v>
      </c>
      <c r="CD170" s="310">
        <f t="shared" si="2296"/>
        <v>0</v>
      </c>
      <c r="CE170" s="310">
        <f t="shared" si="2296"/>
        <v>0</v>
      </c>
      <c r="CF170" s="310">
        <f t="shared" si="2296"/>
        <v>0</v>
      </c>
      <c r="CG170" s="310">
        <f t="shared" si="2296"/>
        <v>0</v>
      </c>
      <c r="CH170" s="310">
        <f t="shared" si="2296"/>
        <v>0</v>
      </c>
      <c r="CI170" s="310">
        <f t="shared" si="2296"/>
        <v>0</v>
      </c>
      <c r="CJ170" s="310">
        <f t="shared" si="2296"/>
        <v>0</v>
      </c>
      <c r="CK170" s="310">
        <f t="shared" si="2296"/>
        <v>0</v>
      </c>
      <c r="CL170" s="310">
        <f t="shared" si="2296"/>
        <v>0</v>
      </c>
      <c r="CM170" s="310">
        <f t="shared" si="2296"/>
        <v>0</v>
      </c>
      <c r="CN170" s="310">
        <f t="shared" si="2296"/>
        <v>0</v>
      </c>
      <c r="CO170" s="310">
        <f t="shared" si="2296"/>
        <v>0</v>
      </c>
      <c r="CP170" s="310">
        <f t="shared" si="2296"/>
        <v>0</v>
      </c>
      <c r="CQ170" s="310">
        <f t="shared" si="2296"/>
        <v>0</v>
      </c>
      <c r="CR170" s="310">
        <f t="shared" si="2296"/>
        <v>0</v>
      </c>
      <c r="CS170" s="310">
        <f t="shared" si="2296"/>
        <v>0</v>
      </c>
      <c r="CT170" s="310">
        <f t="shared" si="2296"/>
        <v>0</v>
      </c>
      <c r="CU170" s="310">
        <f t="shared" si="2296"/>
        <v>0</v>
      </c>
      <c r="CV170" s="310">
        <f t="shared" si="2296"/>
        <v>0</v>
      </c>
      <c r="CW170" s="310">
        <f t="shared" si="2296"/>
        <v>0</v>
      </c>
      <c r="CX170" s="310">
        <f t="shared" si="2296"/>
        <v>0</v>
      </c>
      <c r="CY170" s="310">
        <f t="shared" si="2296"/>
        <v>0</v>
      </c>
      <c r="CZ170" s="310">
        <f t="shared" si="2296"/>
        <v>0</v>
      </c>
      <c r="DA170" s="310">
        <f t="shared" si="2296"/>
        <v>0</v>
      </c>
      <c r="DB170" s="310">
        <f t="shared" si="2296"/>
        <v>0</v>
      </c>
      <c r="DC170" s="310">
        <f t="shared" si="2296"/>
        <v>0</v>
      </c>
      <c r="DD170" s="310">
        <f t="shared" si="2296"/>
        <v>0</v>
      </c>
      <c r="DE170" s="310">
        <f t="shared" si="2296"/>
        <v>0</v>
      </c>
      <c r="DF170" s="310">
        <f t="shared" si="2296"/>
        <v>0</v>
      </c>
      <c r="DG170" s="310">
        <f t="shared" si="2296"/>
        <v>0</v>
      </c>
      <c r="DH170" s="310">
        <f t="shared" si="2296"/>
        <v>0</v>
      </c>
      <c r="DI170" s="310">
        <f t="shared" si="2296"/>
        <v>0</v>
      </c>
      <c r="DJ170" s="310">
        <f t="shared" si="2296"/>
        <v>0</v>
      </c>
      <c r="DK170" s="310">
        <f t="shared" si="2296"/>
        <v>0</v>
      </c>
      <c r="DL170" s="310">
        <f t="shared" si="2296"/>
        <v>0</v>
      </c>
      <c r="DM170" s="310">
        <f t="shared" si="2296"/>
        <v>0</v>
      </c>
      <c r="DN170" s="310">
        <f t="shared" si="2296"/>
        <v>0</v>
      </c>
      <c r="DO170" s="310">
        <f t="shared" si="2296"/>
        <v>0</v>
      </c>
      <c r="DP170" s="310">
        <f t="shared" si="2296"/>
        <v>0</v>
      </c>
      <c r="DQ170" s="310">
        <f t="shared" si="2296"/>
        <v>0</v>
      </c>
      <c r="DR170" s="310">
        <f t="shared" si="2296"/>
        <v>0</v>
      </c>
      <c r="DS170" s="310">
        <f t="shared" si="2296"/>
        <v>0</v>
      </c>
      <c r="DT170" s="310">
        <f t="shared" si="2296"/>
        <v>0</v>
      </c>
      <c r="DU170" s="310">
        <f t="shared" si="2296"/>
        <v>0</v>
      </c>
      <c r="DV170" s="310">
        <f t="shared" si="2296"/>
        <v>0</v>
      </c>
      <c r="DW170" s="310">
        <f t="shared" si="2296"/>
        <v>0</v>
      </c>
      <c r="DX170" s="310">
        <f t="shared" si="2296"/>
        <v>0</v>
      </c>
      <c r="DY170" s="310">
        <f t="shared" si="2296"/>
        <v>0</v>
      </c>
      <c r="DZ170" s="310">
        <f t="shared" si="2296"/>
        <v>0</v>
      </c>
      <c r="EA170" s="310">
        <f t="shared" si="2296"/>
        <v>0</v>
      </c>
      <c r="EB170" s="310">
        <f t="shared" si="2296"/>
        <v>0</v>
      </c>
    </row>
    <row r="171" spans="3:132" outlineLevel="1" x14ac:dyDescent="0.25">
      <c r="C171" s="318" t="s">
        <v>507</v>
      </c>
      <c r="D171" s="125">
        <f>Costs!N36</f>
        <v>0</v>
      </c>
      <c r="G171" s="52" t="s">
        <v>215</v>
      </c>
      <c r="H171" s="29"/>
      <c r="J171" s="310">
        <f>$D171</f>
        <v>0</v>
      </c>
      <c r="K171" s="310">
        <f t="shared" si="2295"/>
        <v>0</v>
      </c>
      <c r="L171" s="310">
        <f t="shared" si="2295"/>
        <v>0</v>
      </c>
      <c r="M171" s="310">
        <f t="shared" si="2295"/>
        <v>0</v>
      </c>
      <c r="N171" s="310">
        <f t="shared" si="2295"/>
        <v>0</v>
      </c>
      <c r="O171" s="310">
        <f t="shared" si="2295"/>
        <v>0</v>
      </c>
      <c r="P171" s="310">
        <f t="shared" si="2295"/>
        <v>0</v>
      </c>
      <c r="Q171" s="310">
        <f t="shared" si="2295"/>
        <v>0</v>
      </c>
      <c r="R171" s="310">
        <f t="shared" si="2295"/>
        <v>0</v>
      </c>
      <c r="S171" s="310">
        <f t="shared" si="2295"/>
        <v>0</v>
      </c>
      <c r="T171" s="310">
        <f t="shared" si="2295"/>
        <v>0</v>
      </c>
      <c r="U171" s="310">
        <f t="shared" si="2295"/>
        <v>0</v>
      </c>
      <c r="V171" s="310">
        <f t="shared" si="2295"/>
        <v>0</v>
      </c>
      <c r="W171" s="310">
        <f t="shared" si="2295"/>
        <v>0</v>
      </c>
      <c r="X171" s="310">
        <f t="shared" si="2295"/>
        <v>0</v>
      </c>
      <c r="Y171" s="310">
        <f t="shared" si="2295"/>
        <v>0</v>
      </c>
      <c r="Z171" s="310">
        <f t="shared" si="2295"/>
        <v>0</v>
      </c>
      <c r="AA171" s="310">
        <f t="shared" si="2295"/>
        <v>0</v>
      </c>
      <c r="AB171" s="310">
        <f t="shared" si="2295"/>
        <v>0</v>
      </c>
      <c r="AC171" s="310">
        <f t="shared" si="2295"/>
        <v>0</v>
      </c>
      <c r="AD171" s="310">
        <f t="shared" si="2295"/>
        <v>0</v>
      </c>
      <c r="AE171" s="310">
        <f t="shared" si="2295"/>
        <v>0</v>
      </c>
      <c r="AF171" s="310">
        <f t="shared" si="2295"/>
        <v>0</v>
      </c>
      <c r="AG171" s="310">
        <f t="shared" si="2295"/>
        <v>0</v>
      </c>
      <c r="AH171" s="310">
        <f t="shared" si="2295"/>
        <v>0</v>
      </c>
      <c r="AI171" s="310">
        <f t="shared" si="2295"/>
        <v>0</v>
      </c>
      <c r="AJ171" s="310">
        <f t="shared" si="2295"/>
        <v>0</v>
      </c>
      <c r="AK171" s="310">
        <f t="shared" si="2295"/>
        <v>0</v>
      </c>
      <c r="AL171" s="310">
        <f t="shared" si="2295"/>
        <v>0</v>
      </c>
      <c r="AM171" s="310">
        <f t="shared" si="2295"/>
        <v>0</v>
      </c>
      <c r="AN171" s="310">
        <f t="shared" si="2295"/>
        <v>0</v>
      </c>
      <c r="AO171" s="310">
        <f t="shared" si="2295"/>
        <v>0</v>
      </c>
      <c r="AP171" s="310">
        <f t="shared" si="2295"/>
        <v>0</v>
      </c>
      <c r="AQ171" s="310">
        <f t="shared" si="2295"/>
        <v>0</v>
      </c>
      <c r="AR171" s="310">
        <f t="shared" si="2295"/>
        <v>0</v>
      </c>
      <c r="AS171" s="310">
        <f t="shared" si="2295"/>
        <v>0</v>
      </c>
      <c r="AT171" s="310">
        <f t="shared" si="2295"/>
        <v>0</v>
      </c>
      <c r="AU171" s="310">
        <f t="shared" si="2295"/>
        <v>0</v>
      </c>
      <c r="AV171" s="310">
        <f t="shared" si="2295"/>
        <v>0</v>
      </c>
      <c r="AW171" s="310">
        <f t="shared" si="2295"/>
        <v>0</v>
      </c>
      <c r="AX171" s="310">
        <f t="shared" si="2295"/>
        <v>0</v>
      </c>
      <c r="AY171" s="310">
        <f t="shared" si="2295"/>
        <v>0</v>
      </c>
      <c r="AZ171" s="310">
        <f t="shared" si="2295"/>
        <v>0</v>
      </c>
      <c r="BA171" s="310">
        <f t="shared" si="2295"/>
        <v>0</v>
      </c>
      <c r="BB171" s="310">
        <f t="shared" si="2295"/>
        <v>0</v>
      </c>
      <c r="BC171" s="310">
        <f t="shared" si="2295"/>
        <v>0</v>
      </c>
      <c r="BD171" s="310">
        <f t="shared" si="2295"/>
        <v>0</v>
      </c>
      <c r="BE171" s="310">
        <f t="shared" si="2295"/>
        <v>0</v>
      </c>
      <c r="BF171" s="310">
        <f t="shared" si="2295"/>
        <v>0</v>
      </c>
      <c r="BG171" s="310">
        <f t="shared" si="2295"/>
        <v>0</v>
      </c>
      <c r="BH171" s="310">
        <f t="shared" si="2295"/>
        <v>0</v>
      </c>
      <c r="BI171" s="310">
        <f t="shared" si="2295"/>
        <v>0</v>
      </c>
      <c r="BJ171" s="310">
        <f t="shared" si="2295"/>
        <v>0</v>
      </c>
      <c r="BK171" s="310">
        <f t="shared" si="2295"/>
        <v>0</v>
      </c>
      <c r="BL171" s="310">
        <f t="shared" si="2295"/>
        <v>0</v>
      </c>
      <c r="BM171" s="310">
        <f t="shared" si="2295"/>
        <v>0</v>
      </c>
      <c r="BN171" s="310">
        <f t="shared" si="2295"/>
        <v>0</v>
      </c>
      <c r="BO171" s="310">
        <f t="shared" si="2295"/>
        <v>0</v>
      </c>
      <c r="BP171" s="310">
        <f t="shared" si="2295"/>
        <v>0</v>
      </c>
      <c r="BQ171" s="310">
        <f t="shared" si="2295"/>
        <v>0</v>
      </c>
      <c r="BR171" s="310">
        <f t="shared" si="2295"/>
        <v>0</v>
      </c>
      <c r="BS171" s="310">
        <f t="shared" si="2295"/>
        <v>0</v>
      </c>
      <c r="BT171" s="310">
        <f t="shared" si="2295"/>
        <v>0</v>
      </c>
      <c r="BU171" s="310">
        <f t="shared" si="2295"/>
        <v>0</v>
      </c>
      <c r="BV171" s="310">
        <f t="shared" si="2295"/>
        <v>0</v>
      </c>
      <c r="BW171" s="310">
        <f t="shared" si="2296"/>
        <v>0</v>
      </c>
      <c r="BX171" s="310">
        <f t="shared" si="2296"/>
        <v>0</v>
      </c>
      <c r="BY171" s="310">
        <f t="shared" si="2296"/>
        <v>0</v>
      </c>
      <c r="BZ171" s="310">
        <f t="shared" si="2296"/>
        <v>0</v>
      </c>
      <c r="CA171" s="310">
        <f t="shared" si="2296"/>
        <v>0</v>
      </c>
      <c r="CB171" s="310">
        <f t="shared" si="2296"/>
        <v>0</v>
      </c>
      <c r="CC171" s="310">
        <f t="shared" si="2296"/>
        <v>0</v>
      </c>
      <c r="CD171" s="310">
        <f t="shared" si="2296"/>
        <v>0</v>
      </c>
      <c r="CE171" s="310">
        <f t="shared" si="2296"/>
        <v>0</v>
      </c>
      <c r="CF171" s="310">
        <f t="shared" si="2296"/>
        <v>0</v>
      </c>
      <c r="CG171" s="310">
        <f t="shared" si="2296"/>
        <v>0</v>
      </c>
      <c r="CH171" s="310">
        <f t="shared" si="2296"/>
        <v>0</v>
      </c>
      <c r="CI171" s="310">
        <f t="shared" si="2296"/>
        <v>0</v>
      </c>
      <c r="CJ171" s="310">
        <f t="shared" si="2296"/>
        <v>0</v>
      </c>
      <c r="CK171" s="310">
        <f t="shared" si="2296"/>
        <v>0</v>
      </c>
      <c r="CL171" s="310">
        <f t="shared" si="2296"/>
        <v>0</v>
      </c>
      <c r="CM171" s="310">
        <f t="shared" si="2296"/>
        <v>0</v>
      </c>
      <c r="CN171" s="310">
        <f t="shared" si="2296"/>
        <v>0</v>
      </c>
      <c r="CO171" s="310">
        <f t="shared" si="2296"/>
        <v>0</v>
      </c>
      <c r="CP171" s="310">
        <f t="shared" si="2296"/>
        <v>0</v>
      </c>
      <c r="CQ171" s="310">
        <f t="shared" si="2296"/>
        <v>0</v>
      </c>
      <c r="CR171" s="310">
        <f t="shared" si="2296"/>
        <v>0</v>
      </c>
      <c r="CS171" s="310">
        <f t="shared" si="2296"/>
        <v>0</v>
      </c>
      <c r="CT171" s="310">
        <f t="shared" si="2296"/>
        <v>0</v>
      </c>
      <c r="CU171" s="310">
        <f t="shared" si="2296"/>
        <v>0</v>
      </c>
      <c r="CV171" s="310">
        <f t="shared" si="2296"/>
        <v>0</v>
      </c>
      <c r="CW171" s="310">
        <f t="shared" si="2296"/>
        <v>0</v>
      </c>
      <c r="CX171" s="310">
        <f t="shared" si="2296"/>
        <v>0</v>
      </c>
      <c r="CY171" s="310">
        <f t="shared" si="2296"/>
        <v>0</v>
      </c>
      <c r="CZ171" s="310">
        <f t="shared" si="2296"/>
        <v>0</v>
      </c>
      <c r="DA171" s="310">
        <f t="shared" si="2296"/>
        <v>0</v>
      </c>
      <c r="DB171" s="310">
        <f t="shared" si="2296"/>
        <v>0</v>
      </c>
      <c r="DC171" s="310">
        <f t="shared" si="2296"/>
        <v>0</v>
      </c>
      <c r="DD171" s="310">
        <f t="shared" si="2296"/>
        <v>0</v>
      </c>
      <c r="DE171" s="310">
        <f t="shared" si="2296"/>
        <v>0</v>
      </c>
      <c r="DF171" s="310">
        <f t="shared" si="2296"/>
        <v>0</v>
      </c>
      <c r="DG171" s="310">
        <f t="shared" si="2296"/>
        <v>0</v>
      </c>
      <c r="DH171" s="310">
        <f t="shared" si="2296"/>
        <v>0</v>
      </c>
      <c r="DI171" s="310">
        <f t="shared" si="2296"/>
        <v>0</v>
      </c>
      <c r="DJ171" s="310">
        <f t="shared" si="2296"/>
        <v>0</v>
      </c>
      <c r="DK171" s="310">
        <f t="shared" si="2296"/>
        <v>0</v>
      </c>
      <c r="DL171" s="310">
        <f t="shared" si="2296"/>
        <v>0</v>
      </c>
      <c r="DM171" s="310">
        <f t="shared" si="2296"/>
        <v>0</v>
      </c>
      <c r="DN171" s="310">
        <f t="shared" si="2296"/>
        <v>0</v>
      </c>
      <c r="DO171" s="310">
        <f t="shared" si="2296"/>
        <v>0</v>
      </c>
      <c r="DP171" s="310">
        <f t="shared" si="2296"/>
        <v>0</v>
      </c>
      <c r="DQ171" s="310">
        <f t="shared" si="2296"/>
        <v>0</v>
      </c>
      <c r="DR171" s="310">
        <f t="shared" si="2296"/>
        <v>0</v>
      </c>
      <c r="DS171" s="310">
        <f t="shared" si="2296"/>
        <v>0</v>
      </c>
      <c r="DT171" s="310">
        <f t="shared" si="2296"/>
        <v>0</v>
      </c>
      <c r="DU171" s="310">
        <f t="shared" si="2296"/>
        <v>0</v>
      </c>
      <c r="DV171" s="310">
        <f t="shared" si="2296"/>
        <v>0</v>
      </c>
      <c r="DW171" s="310">
        <f t="shared" si="2296"/>
        <v>0</v>
      </c>
      <c r="DX171" s="310">
        <f t="shared" si="2296"/>
        <v>0</v>
      </c>
      <c r="DY171" s="310">
        <f t="shared" si="2296"/>
        <v>0</v>
      </c>
      <c r="DZ171" s="310">
        <f t="shared" si="2296"/>
        <v>0</v>
      </c>
      <c r="EA171" s="310">
        <f t="shared" si="2296"/>
        <v>0</v>
      </c>
      <c r="EB171" s="310">
        <f t="shared" si="2296"/>
        <v>0</v>
      </c>
    </row>
    <row r="172" spans="3:132" outlineLevel="1" x14ac:dyDescent="0.25">
      <c r="C172" s="318" t="s">
        <v>508</v>
      </c>
      <c r="D172" s="31">
        <f>Costs!$N$39</f>
        <v>0</v>
      </c>
      <c r="E172" s="31">
        <f>Costs!$N$40</f>
        <v>0</v>
      </c>
      <c r="G172" s="52" t="s">
        <v>220</v>
      </c>
      <c r="H172" s="29"/>
      <c r="J172" s="312">
        <f t="shared" ref="J172:BU172" si="2297">$D172-$E172</f>
        <v>0</v>
      </c>
      <c r="K172" s="312">
        <f t="shared" si="2297"/>
        <v>0</v>
      </c>
      <c r="L172" s="312">
        <f t="shared" si="2297"/>
        <v>0</v>
      </c>
      <c r="M172" s="312">
        <f t="shared" si="2297"/>
        <v>0</v>
      </c>
      <c r="N172" s="312">
        <f t="shared" si="2297"/>
        <v>0</v>
      </c>
      <c r="O172" s="312">
        <f t="shared" si="2297"/>
        <v>0</v>
      </c>
      <c r="P172" s="312">
        <f t="shared" si="2297"/>
        <v>0</v>
      </c>
      <c r="Q172" s="312">
        <f t="shared" si="2297"/>
        <v>0</v>
      </c>
      <c r="R172" s="312">
        <f t="shared" si="2297"/>
        <v>0</v>
      </c>
      <c r="S172" s="312">
        <f t="shared" si="2297"/>
        <v>0</v>
      </c>
      <c r="T172" s="312">
        <f t="shared" si="2297"/>
        <v>0</v>
      </c>
      <c r="U172" s="312">
        <f t="shared" si="2297"/>
        <v>0</v>
      </c>
      <c r="V172" s="312">
        <f t="shared" si="2297"/>
        <v>0</v>
      </c>
      <c r="W172" s="312">
        <f t="shared" si="2297"/>
        <v>0</v>
      </c>
      <c r="X172" s="312">
        <f t="shared" si="2297"/>
        <v>0</v>
      </c>
      <c r="Y172" s="312">
        <f t="shared" si="2297"/>
        <v>0</v>
      </c>
      <c r="Z172" s="312">
        <f t="shared" si="2297"/>
        <v>0</v>
      </c>
      <c r="AA172" s="312">
        <f t="shared" si="2297"/>
        <v>0</v>
      </c>
      <c r="AB172" s="312">
        <f t="shared" si="2297"/>
        <v>0</v>
      </c>
      <c r="AC172" s="312">
        <f t="shared" si="2297"/>
        <v>0</v>
      </c>
      <c r="AD172" s="312">
        <f t="shared" si="2297"/>
        <v>0</v>
      </c>
      <c r="AE172" s="312">
        <f t="shared" si="2297"/>
        <v>0</v>
      </c>
      <c r="AF172" s="312">
        <f t="shared" si="2297"/>
        <v>0</v>
      </c>
      <c r="AG172" s="312">
        <f t="shared" si="2297"/>
        <v>0</v>
      </c>
      <c r="AH172" s="312">
        <f t="shared" si="2297"/>
        <v>0</v>
      </c>
      <c r="AI172" s="312">
        <f t="shared" si="2297"/>
        <v>0</v>
      </c>
      <c r="AJ172" s="312">
        <f t="shared" si="2297"/>
        <v>0</v>
      </c>
      <c r="AK172" s="312">
        <f t="shared" si="2297"/>
        <v>0</v>
      </c>
      <c r="AL172" s="312">
        <f t="shared" si="2297"/>
        <v>0</v>
      </c>
      <c r="AM172" s="312">
        <f t="shared" si="2297"/>
        <v>0</v>
      </c>
      <c r="AN172" s="312">
        <f t="shared" si="2297"/>
        <v>0</v>
      </c>
      <c r="AO172" s="312">
        <f t="shared" si="2297"/>
        <v>0</v>
      </c>
      <c r="AP172" s="312">
        <f t="shared" si="2297"/>
        <v>0</v>
      </c>
      <c r="AQ172" s="312">
        <f t="shared" si="2297"/>
        <v>0</v>
      </c>
      <c r="AR172" s="312">
        <f t="shared" si="2297"/>
        <v>0</v>
      </c>
      <c r="AS172" s="312">
        <f t="shared" si="2297"/>
        <v>0</v>
      </c>
      <c r="AT172" s="312">
        <f t="shared" si="2297"/>
        <v>0</v>
      </c>
      <c r="AU172" s="312">
        <f t="shared" si="2297"/>
        <v>0</v>
      </c>
      <c r="AV172" s="312">
        <f t="shared" si="2297"/>
        <v>0</v>
      </c>
      <c r="AW172" s="312">
        <f t="shared" si="2297"/>
        <v>0</v>
      </c>
      <c r="AX172" s="312">
        <f t="shared" si="2297"/>
        <v>0</v>
      </c>
      <c r="AY172" s="312">
        <f t="shared" si="2297"/>
        <v>0</v>
      </c>
      <c r="AZ172" s="312">
        <f t="shared" si="2297"/>
        <v>0</v>
      </c>
      <c r="BA172" s="312">
        <f t="shared" si="2297"/>
        <v>0</v>
      </c>
      <c r="BB172" s="312">
        <f t="shared" si="2297"/>
        <v>0</v>
      </c>
      <c r="BC172" s="312">
        <f t="shared" si="2297"/>
        <v>0</v>
      </c>
      <c r="BD172" s="312">
        <f t="shared" si="2297"/>
        <v>0</v>
      </c>
      <c r="BE172" s="312">
        <f t="shared" si="2297"/>
        <v>0</v>
      </c>
      <c r="BF172" s="312">
        <f t="shared" si="2297"/>
        <v>0</v>
      </c>
      <c r="BG172" s="312">
        <f t="shared" si="2297"/>
        <v>0</v>
      </c>
      <c r="BH172" s="312">
        <f t="shared" si="2297"/>
        <v>0</v>
      </c>
      <c r="BI172" s="312">
        <f t="shared" si="2297"/>
        <v>0</v>
      </c>
      <c r="BJ172" s="312">
        <f t="shared" si="2297"/>
        <v>0</v>
      </c>
      <c r="BK172" s="312">
        <f t="shared" si="2297"/>
        <v>0</v>
      </c>
      <c r="BL172" s="312">
        <f t="shared" si="2297"/>
        <v>0</v>
      </c>
      <c r="BM172" s="312">
        <f t="shared" si="2297"/>
        <v>0</v>
      </c>
      <c r="BN172" s="312">
        <f t="shared" si="2297"/>
        <v>0</v>
      </c>
      <c r="BO172" s="312">
        <f t="shared" si="2297"/>
        <v>0</v>
      </c>
      <c r="BP172" s="312">
        <f t="shared" si="2297"/>
        <v>0</v>
      </c>
      <c r="BQ172" s="312">
        <f t="shared" si="2297"/>
        <v>0</v>
      </c>
      <c r="BR172" s="312">
        <f t="shared" si="2297"/>
        <v>0</v>
      </c>
      <c r="BS172" s="312">
        <f t="shared" si="2297"/>
        <v>0</v>
      </c>
      <c r="BT172" s="312">
        <f t="shared" si="2297"/>
        <v>0</v>
      </c>
      <c r="BU172" s="312">
        <f t="shared" si="2297"/>
        <v>0</v>
      </c>
      <c r="BV172" s="312">
        <f t="shared" ref="BV172:EB172" si="2298">$D172-$E172</f>
        <v>0</v>
      </c>
      <c r="BW172" s="312">
        <f t="shared" si="2298"/>
        <v>0</v>
      </c>
      <c r="BX172" s="312">
        <f t="shared" si="2298"/>
        <v>0</v>
      </c>
      <c r="BY172" s="312">
        <f t="shared" si="2298"/>
        <v>0</v>
      </c>
      <c r="BZ172" s="312">
        <f t="shared" si="2298"/>
        <v>0</v>
      </c>
      <c r="CA172" s="312">
        <f t="shared" si="2298"/>
        <v>0</v>
      </c>
      <c r="CB172" s="312">
        <f t="shared" si="2298"/>
        <v>0</v>
      </c>
      <c r="CC172" s="312">
        <f t="shared" si="2298"/>
        <v>0</v>
      </c>
      <c r="CD172" s="312">
        <f t="shared" si="2298"/>
        <v>0</v>
      </c>
      <c r="CE172" s="312">
        <f t="shared" si="2298"/>
        <v>0</v>
      </c>
      <c r="CF172" s="312">
        <f t="shared" si="2298"/>
        <v>0</v>
      </c>
      <c r="CG172" s="312">
        <f t="shared" si="2298"/>
        <v>0</v>
      </c>
      <c r="CH172" s="312">
        <f t="shared" si="2298"/>
        <v>0</v>
      </c>
      <c r="CI172" s="312">
        <f t="shared" si="2298"/>
        <v>0</v>
      </c>
      <c r="CJ172" s="312">
        <f t="shared" si="2298"/>
        <v>0</v>
      </c>
      <c r="CK172" s="312">
        <f t="shared" si="2298"/>
        <v>0</v>
      </c>
      <c r="CL172" s="312">
        <f t="shared" si="2298"/>
        <v>0</v>
      </c>
      <c r="CM172" s="312">
        <f t="shared" si="2298"/>
        <v>0</v>
      </c>
      <c r="CN172" s="312">
        <f t="shared" si="2298"/>
        <v>0</v>
      </c>
      <c r="CO172" s="312">
        <f t="shared" si="2298"/>
        <v>0</v>
      </c>
      <c r="CP172" s="312">
        <f t="shared" si="2298"/>
        <v>0</v>
      </c>
      <c r="CQ172" s="312">
        <f t="shared" si="2298"/>
        <v>0</v>
      </c>
      <c r="CR172" s="312">
        <f t="shared" si="2298"/>
        <v>0</v>
      </c>
      <c r="CS172" s="312">
        <f t="shared" si="2298"/>
        <v>0</v>
      </c>
      <c r="CT172" s="312">
        <f t="shared" si="2298"/>
        <v>0</v>
      </c>
      <c r="CU172" s="312">
        <f t="shared" si="2298"/>
        <v>0</v>
      </c>
      <c r="CV172" s="312">
        <f t="shared" si="2298"/>
        <v>0</v>
      </c>
      <c r="CW172" s="312">
        <f t="shared" si="2298"/>
        <v>0</v>
      </c>
      <c r="CX172" s="312">
        <f t="shared" si="2298"/>
        <v>0</v>
      </c>
      <c r="CY172" s="312">
        <f t="shared" si="2298"/>
        <v>0</v>
      </c>
      <c r="CZ172" s="312">
        <f t="shared" si="2298"/>
        <v>0</v>
      </c>
      <c r="DA172" s="312">
        <f t="shared" si="2298"/>
        <v>0</v>
      </c>
      <c r="DB172" s="312">
        <f t="shared" si="2298"/>
        <v>0</v>
      </c>
      <c r="DC172" s="312">
        <f t="shared" si="2298"/>
        <v>0</v>
      </c>
      <c r="DD172" s="312">
        <f t="shared" si="2298"/>
        <v>0</v>
      </c>
      <c r="DE172" s="312">
        <f t="shared" si="2298"/>
        <v>0</v>
      </c>
      <c r="DF172" s="312">
        <f t="shared" si="2298"/>
        <v>0</v>
      </c>
      <c r="DG172" s="312">
        <f t="shared" si="2298"/>
        <v>0</v>
      </c>
      <c r="DH172" s="312">
        <f t="shared" si="2298"/>
        <v>0</v>
      </c>
      <c r="DI172" s="312">
        <f t="shared" si="2298"/>
        <v>0</v>
      </c>
      <c r="DJ172" s="312">
        <f t="shared" si="2298"/>
        <v>0</v>
      </c>
      <c r="DK172" s="312">
        <f t="shared" si="2298"/>
        <v>0</v>
      </c>
      <c r="DL172" s="312">
        <f t="shared" si="2298"/>
        <v>0</v>
      </c>
      <c r="DM172" s="312">
        <f t="shared" si="2298"/>
        <v>0</v>
      </c>
      <c r="DN172" s="312">
        <f t="shared" si="2298"/>
        <v>0</v>
      </c>
      <c r="DO172" s="312">
        <f t="shared" si="2298"/>
        <v>0</v>
      </c>
      <c r="DP172" s="312">
        <f t="shared" si="2298"/>
        <v>0</v>
      </c>
      <c r="DQ172" s="312">
        <f t="shared" si="2298"/>
        <v>0</v>
      </c>
      <c r="DR172" s="312">
        <f t="shared" si="2298"/>
        <v>0</v>
      </c>
      <c r="DS172" s="312">
        <f t="shared" si="2298"/>
        <v>0</v>
      </c>
      <c r="DT172" s="312">
        <f t="shared" si="2298"/>
        <v>0</v>
      </c>
      <c r="DU172" s="312">
        <f t="shared" si="2298"/>
        <v>0</v>
      </c>
      <c r="DV172" s="312">
        <f t="shared" si="2298"/>
        <v>0</v>
      </c>
      <c r="DW172" s="312">
        <f t="shared" si="2298"/>
        <v>0</v>
      </c>
      <c r="DX172" s="312">
        <f t="shared" si="2298"/>
        <v>0</v>
      </c>
      <c r="DY172" s="312">
        <f t="shared" si="2298"/>
        <v>0</v>
      </c>
      <c r="DZ172" s="312">
        <f t="shared" si="2298"/>
        <v>0</v>
      </c>
      <c r="EA172" s="312">
        <f t="shared" si="2298"/>
        <v>0</v>
      </c>
      <c r="EB172" s="312">
        <f t="shared" si="2298"/>
        <v>0</v>
      </c>
    </row>
    <row r="173" spans="3:132" outlineLevel="1" x14ac:dyDescent="0.25">
      <c r="C173" s="327" t="s">
        <v>514</v>
      </c>
      <c r="D173" s="38"/>
      <c r="E173" s="38"/>
      <c r="F173" s="38"/>
      <c r="G173" s="55" t="s">
        <v>220</v>
      </c>
      <c r="H173" s="316">
        <f t="shared" ref="H173" si="2299">SUM(J173:EB173)</f>
        <v>0</v>
      </c>
      <c r="I173" s="38"/>
      <c r="J173" s="314">
        <f>J169*(J170+J171)*J172</f>
        <v>0</v>
      </c>
      <c r="K173" s="314">
        <f t="shared" ref="K173:BV173" si="2300">K169*(K170+K171)*K172</f>
        <v>0</v>
      </c>
      <c r="L173" s="314">
        <f t="shared" si="2300"/>
        <v>0</v>
      </c>
      <c r="M173" s="314">
        <f t="shared" si="2300"/>
        <v>0</v>
      </c>
      <c r="N173" s="314">
        <f t="shared" si="2300"/>
        <v>0</v>
      </c>
      <c r="O173" s="314">
        <f t="shared" si="2300"/>
        <v>0</v>
      </c>
      <c r="P173" s="314">
        <f t="shared" si="2300"/>
        <v>0</v>
      </c>
      <c r="Q173" s="314">
        <f t="shared" si="2300"/>
        <v>0</v>
      </c>
      <c r="R173" s="314">
        <f t="shared" si="2300"/>
        <v>0</v>
      </c>
      <c r="S173" s="314">
        <f t="shared" si="2300"/>
        <v>0</v>
      </c>
      <c r="T173" s="314">
        <f t="shared" si="2300"/>
        <v>0</v>
      </c>
      <c r="U173" s="314">
        <f t="shared" si="2300"/>
        <v>0</v>
      </c>
      <c r="V173" s="314">
        <f t="shared" si="2300"/>
        <v>0</v>
      </c>
      <c r="W173" s="314">
        <f t="shared" si="2300"/>
        <v>0</v>
      </c>
      <c r="X173" s="314">
        <f t="shared" si="2300"/>
        <v>0</v>
      </c>
      <c r="Y173" s="314">
        <f t="shared" si="2300"/>
        <v>0</v>
      </c>
      <c r="Z173" s="314">
        <f t="shared" si="2300"/>
        <v>0</v>
      </c>
      <c r="AA173" s="314">
        <f t="shared" si="2300"/>
        <v>0</v>
      </c>
      <c r="AB173" s="314">
        <f t="shared" si="2300"/>
        <v>0</v>
      </c>
      <c r="AC173" s="314">
        <f t="shared" si="2300"/>
        <v>0</v>
      </c>
      <c r="AD173" s="314">
        <f t="shared" si="2300"/>
        <v>0</v>
      </c>
      <c r="AE173" s="314">
        <f t="shared" si="2300"/>
        <v>0</v>
      </c>
      <c r="AF173" s="314">
        <f t="shared" si="2300"/>
        <v>0</v>
      </c>
      <c r="AG173" s="314">
        <f t="shared" si="2300"/>
        <v>0</v>
      </c>
      <c r="AH173" s="314">
        <f t="shared" si="2300"/>
        <v>0</v>
      </c>
      <c r="AI173" s="314">
        <f t="shared" si="2300"/>
        <v>0</v>
      </c>
      <c r="AJ173" s="314">
        <f t="shared" si="2300"/>
        <v>0</v>
      </c>
      <c r="AK173" s="314">
        <f t="shared" si="2300"/>
        <v>0</v>
      </c>
      <c r="AL173" s="314">
        <f t="shared" si="2300"/>
        <v>0</v>
      </c>
      <c r="AM173" s="314">
        <f t="shared" si="2300"/>
        <v>0</v>
      </c>
      <c r="AN173" s="314">
        <f t="shared" si="2300"/>
        <v>0</v>
      </c>
      <c r="AO173" s="314">
        <f t="shared" si="2300"/>
        <v>0</v>
      </c>
      <c r="AP173" s="314">
        <f t="shared" si="2300"/>
        <v>0</v>
      </c>
      <c r="AQ173" s="314">
        <f t="shared" si="2300"/>
        <v>0</v>
      </c>
      <c r="AR173" s="314">
        <f t="shared" si="2300"/>
        <v>0</v>
      </c>
      <c r="AS173" s="314">
        <f t="shared" si="2300"/>
        <v>0</v>
      </c>
      <c r="AT173" s="314">
        <f t="shared" si="2300"/>
        <v>0</v>
      </c>
      <c r="AU173" s="314">
        <f t="shared" si="2300"/>
        <v>0</v>
      </c>
      <c r="AV173" s="314">
        <f t="shared" si="2300"/>
        <v>0</v>
      </c>
      <c r="AW173" s="314">
        <f t="shared" si="2300"/>
        <v>0</v>
      </c>
      <c r="AX173" s="314">
        <f t="shared" si="2300"/>
        <v>0</v>
      </c>
      <c r="AY173" s="314">
        <f t="shared" si="2300"/>
        <v>0</v>
      </c>
      <c r="AZ173" s="314">
        <f t="shared" si="2300"/>
        <v>0</v>
      </c>
      <c r="BA173" s="314">
        <f t="shared" si="2300"/>
        <v>0</v>
      </c>
      <c r="BB173" s="314">
        <f t="shared" si="2300"/>
        <v>0</v>
      </c>
      <c r="BC173" s="314">
        <f t="shared" si="2300"/>
        <v>0</v>
      </c>
      <c r="BD173" s="314">
        <f t="shared" si="2300"/>
        <v>0</v>
      </c>
      <c r="BE173" s="314">
        <f t="shared" si="2300"/>
        <v>0</v>
      </c>
      <c r="BF173" s="314">
        <f t="shared" si="2300"/>
        <v>0</v>
      </c>
      <c r="BG173" s="314">
        <f t="shared" si="2300"/>
        <v>0</v>
      </c>
      <c r="BH173" s="314">
        <f t="shared" si="2300"/>
        <v>0</v>
      </c>
      <c r="BI173" s="314">
        <f t="shared" si="2300"/>
        <v>0</v>
      </c>
      <c r="BJ173" s="314">
        <f t="shared" si="2300"/>
        <v>0</v>
      </c>
      <c r="BK173" s="314">
        <f t="shared" si="2300"/>
        <v>0</v>
      </c>
      <c r="BL173" s="314">
        <f t="shared" si="2300"/>
        <v>0</v>
      </c>
      <c r="BM173" s="314">
        <f t="shared" si="2300"/>
        <v>0</v>
      </c>
      <c r="BN173" s="314">
        <f t="shared" si="2300"/>
        <v>0</v>
      </c>
      <c r="BO173" s="314">
        <f t="shared" si="2300"/>
        <v>0</v>
      </c>
      <c r="BP173" s="314">
        <f t="shared" si="2300"/>
        <v>0</v>
      </c>
      <c r="BQ173" s="314">
        <f t="shared" si="2300"/>
        <v>0</v>
      </c>
      <c r="BR173" s="314">
        <f t="shared" si="2300"/>
        <v>0</v>
      </c>
      <c r="BS173" s="314">
        <f t="shared" si="2300"/>
        <v>0</v>
      </c>
      <c r="BT173" s="314">
        <f t="shared" si="2300"/>
        <v>0</v>
      </c>
      <c r="BU173" s="314">
        <f t="shared" si="2300"/>
        <v>0</v>
      </c>
      <c r="BV173" s="314">
        <f t="shared" si="2300"/>
        <v>0</v>
      </c>
      <c r="BW173" s="314">
        <f t="shared" ref="BW173:EB173" si="2301">BW169*(BW170+BW171)*BW172</f>
        <v>0</v>
      </c>
      <c r="BX173" s="314">
        <f t="shared" si="2301"/>
        <v>0</v>
      </c>
      <c r="BY173" s="314">
        <f t="shared" si="2301"/>
        <v>0</v>
      </c>
      <c r="BZ173" s="314">
        <f t="shared" si="2301"/>
        <v>0</v>
      </c>
      <c r="CA173" s="314">
        <f t="shared" si="2301"/>
        <v>0</v>
      </c>
      <c r="CB173" s="314">
        <f t="shared" si="2301"/>
        <v>0</v>
      </c>
      <c r="CC173" s="314">
        <f t="shared" si="2301"/>
        <v>0</v>
      </c>
      <c r="CD173" s="314">
        <f t="shared" si="2301"/>
        <v>0</v>
      </c>
      <c r="CE173" s="314">
        <f t="shared" si="2301"/>
        <v>0</v>
      </c>
      <c r="CF173" s="314">
        <f t="shared" si="2301"/>
        <v>0</v>
      </c>
      <c r="CG173" s="314">
        <f t="shared" si="2301"/>
        <v>0</v>
      </c>
      <c r="CH173" s="314">
        <f t="shared" si="2301"/>
        <v>0</v>
      </c>
      <c r="CI173" s="314">
        <f t="shared" si="2301"/>
        <v>0</v>
      </c>
      <c r="CJ173" s="314">
        <f t="shared" si="2301"/>
        <v>0</v>
      </c>
      <c r="CK173" s="314">
        <f t="shared" si="2301"/>
        <v>0</v>
      </c>
      <c r="CL173" s="314">
        <f t="shared" si="2301"/>
        <v>0</v>
      </c>
      <c r="CM173" s="314">
        <f t="shared" si="2301"/>
        <v>0</v>
      </c>
      <c r="CN173" s="314">
        <f t="shared" si="2301"/>
        <v>0</v>
      </c>
      <c r="CO173" s="314">
        <f t="shared" si="2301"/>
        <v>0</v>
      </c>
      <c r="CP173" s="314">
        <f t="shared" si="2301"/>
        <v>0</v>
      </c>
      <c r="CQ173" s="314">
        <f t="shared" si="2301"/>
        <v>0</v>
      </c>
      <c r="CR173" s="314">
        <f t="shared" si="2301"/>
        <v>0</v>
      </c>
      <c r="CS173" s="314">
        <f t="shared" si="2301"/>
        <v>0</v>
      </c>
      <c r="CT173" s="314">
        <f t="shared" si="2301"/>
        <v>0</v>
      </c>
      <c r="CU173" s="314">
        <f t="shared" si="2301"/>
        <v>0</v>
      </c>
      <c r="CV173" s="314">
        <f t="shared" si="2301"/>
        <v>0</v>
      </c>
      <c r="CW173" s="314">
        <f t="shared" si="2301"/>
        <v>0</v>
      </c>
      <c r="CX173" s="314">
        <f t="shared" si="2301"/>
        <v>0</v>
      </c>
      <c r="CY173" s="314">
        <f t="shared" si="2301"/>
        <v>0</v>
      </c>
      <c r="CZ173" s="314">
        <f t="shared" si="2301"/>
        <v>0</v>
      </c>
      <c r="DA173" s="314">
        <f t="shared" si="2301"/>
        <v>0</v>
      </c>
      <c r="DB173" s="314">
        <f t="shared" si="2301"/>
        <v>0</v>
      </c>
      <c r="DC173" s="314">
        <f t="shared" si="2301"/>
        <v>0</v>
      </c>
      <c r="DD173" s="314">
        <f t="shared" si="2301"/>
        <v>0</v>
      </c>
      <c r="DE173" s="314">
        <f t="shared" si="2301"/>
        <v>0</v>
      </c>
      <c r="DF173" s="314">
        <f t="shared" si="2301"/>
        <v>0</v>
      </c>
      <c r="DG173" s="314">
        <f t="shared" si="2301"/>
        <v>0</v>
      </c>
      <c r="DH173" s="314">
        <f t="shared" si="2301"/>
        <v>0</v>
      </c>
      <c r="DI173" s="314">
        <f t="shared" si="2301"/>
        <v>0</v>
      </c>
      <c r="DJ173" s="314">
        <f t="shared" si="2301"/>
        <v>0</v>
      </c>
      <c r="DK173" s="314">
        <f t="shared" si="2301"/>
        <v>0</v>
      </c>
      <c r="DL173" s="314">
        <f t="shared" si="2301"/>
        <v>0</v>
      </c>
      <c r="DM173" s="314">
        <f t="shared" si="2301"/>
        <v>0</v>
      </c>
      <c r="DN173" s="314">
        <f t="shared" si="2301"/>
        <v>0</v>
      </c>
      <c r="DO173" s="314">
        <f t="shared" si="2301"/>
        <v>0</v>
      </c>
      <c r="DP173" s="314">
        <f t="shared" si="2301"/>
        <v>0</v>
      </c>
      <c r="DQ173" s="314">
        <f t="shared" si="2301"/>
        <v>0</v>
      </c>
      <c r="DR173" s="314">
        <f t="shared" si="2301"/>
        <v>0</v>
      </c>
      <c r="DS173" s="314">
        <f t="shared" si="2301"/>
        <v>0</v>
      </c>
      <c r="DT173" s="314">
        <f t="shared" si="2301"/>
        <v>0</v>
      </c>
      <c r="DU173" s="314">
        <f t="shared" si="2301"/>
        <v>0</v>
      </c>
      <c r="DV173" s="314">
        <f t="shared" si="2301"/>
        <v>0</v>
      </c>
      <c r="DW173" s="314">
        <f t="shared" si="2301"/>
        <v>0</v>
      </c>
      <c r="DX173" s="314">
        <f t="shared" si="2301"/>
        <v>0</v>
      </c>
      <c r="DY173" s="314">
        <f t="shared" si="2301"/>
        <v>0</v>
      </c>
      <c r="DZ173" s="314">
        <f t="shared" si="2301"/>
        <v>0</v>
      </c>
      <c r="EA173" s="314">
        <f t="shared" si="2301"/>
        <v>0</v>
      </c>
      <c r="EB173" s="314">
        <f t="shared" si="2301"/>
        <v>0</v>
      </c>
    </row>
    <row r="174" spans="3:132" outlineLevel="1" x14ac:dyDescent="0.25">
      <c r="C174" s="324" t="s">
        <v>417</v>
      </c>
      <c r="D174" s="34"/>
      <c r="E174" s="34"/>
      <c r="F174" s="34"/>
      <c r="G174" s="67" t="s">
        <v>215</v>
      </c>
      <c r="H174" s="34"/>
      <c r="I174" s="34"/>
      <c r="J174" s="126">
        <f>J$13</f>
        <v>1</v>
      </c>
      <c r="K174" s="126">
        <f t="shared" ref="K174:BV174" si="2302">K$13</f>
        <v>1.0026792493128671</v>
      </c>
      <c r="L174" s="126">
        <f t="shared" si="2302"/>
        <v>1.0056539350998608</v>
      </c>
      <c r="M174" s="126">
        <f t="shared" si="2302"/>
        <v>1.0085410656939733</v>
      </c>
      <c r="N174" s="126">
        <f t="shared" si="2302"/>
        <v>1.0114364849476103</v>
      </c>
      <c r="O174" s="126">
        <f t="shared" si="2302"/>
        <v>1.0143402166566737</v>
      </c>
      <c r="P174" s="126">
        <f t="shared" si="2302"/>
        <v>1.0172522846853813</v>
      </c>
      <c r="Q174" s="126">
        <f t="shared" si="2302"/>
        <v>1.0201727129664624</v>
      </c>
      <c r="R174" s="126">
        <f t="shared" si="2302"/>
        <v>1.0231015255013547</v>
      </c>
      <c r="S174" s="126">
        <f t="shared" si="2302"/>
        <v>1.0260387463604019</v>
      </c>
      <c r="T174" s="126">
        <f t="shared" si="2302"/>
        <v>1.028984399683051</v>
      </c>
      <c r="U174" s="126">
        <f t="shared" si="2302"/>
        <v>1.0319385096780509</v>
      </c>
      <c r="V174" s="126">
        <f t="shared" si="2302"/>
        <v>1.0349011006236515</v>
      </c>
      <c r="W174" s="126">
        <f t="shared" si="2302"/>
        <v>1.0377730230388176</v>
      </c>
      <c r="X174" s="126">
        <f t="shared" si="2302"/>
        <v>1.0408518228283561</v>
      </c>
      <c r="Y174" s="126">
        <f t="shared" si="2302"/>
        <v>1.0438400029932626</v>
      </c>
      <c r="Z174" s="126">
        <f t="shared" si="2302"/>
        <v>1.046836761920777</v>
      </c>
      <c r="AA174" s="126">
        <f t="shared" si="2302"/>
        <v>1.0498421242396576</v>
      </c>
      <c r="AB174" s="126">
        <f t="shared" si="2302"/>
        <v>1.05285611464937</v>
      </c>
      <c r="AC174" s="126">
        <f t="shared" si="2302"/>
        <v>1.0558787579202888</v>
      </c>
      <c r="AD174" s="126">
        <f t="shared" si="2302"/>
        <v>1.0589100788939025</v>
      </c>
      <c r="AE174" s="126">
        <f t="shared" si="2302"/>
        <v>1.0619501024830165</v>
      </c>
      <c r="AF174" s="126">
        <f t="shared" si="2302"/>
        <v>1.0649988536719583</v>
      </c>
      <c r="AG174" s="126">
        <f t="shared" si="2302"/>
        <v>1.0680563575167832</v>
      </c>
      <c r="AH174" s="126">
        <f t="shared" si="2302"/>
        <v>1.0711226391454798</v>
      </c>
      <c r="AI174" s="126">
        <f t="shared" si="2302"/>
        <v>1.0739924437404067</v>
      </c>
      <c r="AJ174" s="126">
        <f t="shared" si="2302"/>
        <v>1.0771786970311998</v>
      </c>
      <c r="AK174" s="126">
        <f t="shared" si="2302"/>
        <v>1.0802711679727233</v>
      </c>
      <c r="AL174" s="126">
        <f t="shared" si="2302"/>
        <v>1.0833725170851116</v>
      </c>
      <c r="AM174" s="126">
        <f t="shared" si="2302"/>
        <v>1.0864827698566941</v>
      </c>
      <c r="AN174" s="126">
        <f t="shared" si="2302"/>
        <v>1.0896019518489746</v>
      </c>
      <c r="AO174" s="126">
        <f t="shared" si="2302"/>
        <v>1.0927300886968412</v>
      </c>
      <c r="AP174" s="126">
        <f t="shared" si="2302"/>
        <v>1.0958672061087775</v>
      </c>
      <c r="AQ174" s="126">
        <f t="shared" si="2302"/>
        <v>1.0990133298670732</v>
      </c>
      <c r="AR174" s="126">
        <f t="shared" si="2302"/>
        <v>1.1021684858280367</v>
      </c>
      <c r="AS174" s="126">
        <f t="shared" si="2302"/>
        <v>1.1053326999222071</v>
      </c>
      <c r="AT174" s="126">
        <f t="shared" si="2302"/>
        <v>1.1085059981545673</v>
      </c>
      <c r="AU174" s="126">
        <f t="shared" si="2302"/>
        <v>1.111475962088432</v>
      </c>
      <c r="AV174" s="126">
        <f t="shared" si="2302"/>
        <v>1.1147734191259395</v>
      </c>
      <c r="AW174" s="126">
        <f t="shared" si="2302"/>
        <v>1.1179738207069689</v>
      </c>
      <c r="AX174" s="126">
        <f t="shared" si="2302"/>
        <v>1.1211834103167977</v>
      </c>
      <c r="AY174" s="126">
        <f t="shared" si="2302"/>
        <v>1.1244022143333261</v>
      </c>
      <c r="AZ174" s="126">
        <f t="shared" si="2302"/>
        <v>1.1276302592101826</v>
      </c>
      <c r="BA174" s="126">
        <f t="shared" si="2302"/>
        <v>1.1308675714769412</v>
      </c>
      <c r="BB174" s="126">
        <f t="shared" si="2302"/>
        <v>1.1341141777393395</v>
      </c>
      <c r="BC174" s="126">
        <f t="shared" si="2302"/>
        <v>1.1373701046794982</v>
      </c>
      <c r="BD174" s="126">
        <f t="shared" si="2302"/>
        <v>1.1406353790561385</v>
      </c>
      <c r="BE174" s="126">
        <f t="shared" si="2302"/>
        <v>1.1439100277048042</v>
      </c>
      <c r="BF174" s="126">
        <f t="shared" si="2302"/>
        <v>1.1471940775380809</v>
      </c>
      <c r="BG174" s="126">
        <f t="shared" si="2302"/>
        <v>1.15026769648205</v>
      </c>
      <c r="BH174" s="126">
        <f t="shared" si="2302"/>
        <v>1.1536802383994258</v>
      </c>
      <c r="BI174" s="126">
        <f t="shared" si="2302"/>
        <v>1.1569923375180708</v>
      </c>
      <c r="BJ174" s="126">
        <f t="shared" si="2302"/>
        <v>1.1603139453378331</v>
      </c>
      <c r="BK174" s="126">
        <f t="shared" si="2302"/>
        <v>1.1636450891572303</v>
      </c>
      <c r="BL174" s="126">
        <f t="shared" si="2302"/>
        <v>1.1669857963531516</v>
      </c>
      <c r="BM174" s="126">
        <f t="shared" si="2302"/>
        <v>1.1703360943810825</v>
      </c>
      <c r="BN174" s="126">
        <f t="shared" si="2302"/>
        <v>1.1736960107753303</v>
      </c>
      <c r="BO174" s="126">
        <f t="shared" si="2302"/>
        <v>1.1770655731492505</v>
      </c>
      <c r="BP174" s="126">
        <f t="shared" si="2302"/>
        <v>1.180444809195474</v>
      </c>
      <c r="BQ174" s="126">
        <f t="shared" si="2302"/>
        <v>1.1838337466861339</v>
      </c>
      <c r="BR174" s="126">
        <f t="shared" si="2302"/>
        <v>1.1872324134730949</v>
      </c>
      <c r="BS174" s="126">
        <f t="shared" si="2302"/>
        <v>1.1905270658589224</v>
      </c>
      <c r="BT174" s="126">
        <f t="shared" si="2302"/>
        <v>1.1940590467434065</v>
      </c>
      <c r="BU174" s="126">
        <f t="shared" si="2302"/>
        <v>1.1974870693312041</v>
      </c>
      <c r="BV174" s="126">
        <f t="shared" si="2302"/>
        <v>1.2009249334246579</v>
      </c>
      <c r="BW174" s="126">
        <f t="shared" ref="BW174:EB174" si="2303">BW$13</f>
        <v>1.204372667277734</v>
      </c>
      <c r="BX174" s="126">
        <f t="shared" si="2303"/>
        <v>1.2078302992255125</v>
      </c>
      <c r="BY174" s="126">
        <f t="shared" si="2303"/>
        <v>1.2112978576844211</v>
      </c>
      <c r="BZ174" s="126">
        <f t="shared" si="2303"/>
        <v>1.2147753711524676</v>
      </c>
      <c r="CA174" s="126">
        <f t="shared" si="2303"/>
        <v>1.2182628682094752</v>
      </c>
      <c r="CB174" s="126">
        <f t="shared" si="2303"/>
        <v>1.2217603775173165</v>
      </c>
      <c r="CC174" s="126">
        <f t="shared" si="2303"/>
        <v>1.2252679278201495</v>
      </c>
      <c r="CD174" s="126">
        <f t="shared" si="2303"/>
        <v>1.2287855479446541</v>
      </c>
      <c r="CE174" s="126">
        <f t="shared" si="2303"/>
        <v>1.232077770779646</v>
      </c>
      <c r="CF174" s="126">
        <f t="shared" si="2303"/>
        <v>1.23573302168438</v>
      </c>
      <c r="CG174" s="126">
        <f t="shared" si="2303"/>
        <v>1.2392806860334544</v>
      </c>
      <c r="CH174" s="126">
        <f t="shared" si="2303"/>
        <v>1.2428385353675644</v>
      </c>
      <c r="CI174" s="126">
        <f t="shared" si="2303"/>
        <v>1.2464065989267703</v>
      </c>
      <c r="CJ174" s="126">
        <f t="shared" si="2303"/>
        <v>1.2499849060350778</v>
      </c>
      <c r="CK174" s="126">
        <f t="shared" si="2303"/>
        <v>1.2535734861006791</v>
      </c>
      <c r="CL174" s="126">
        <f t="shared" si="2303"/>
        <v>1.257172368616194</v>
      </c>
      <c r="CM174" s="126">
        <f t="shared" si="2303"/>
        <v>1.2607815831589126</v>
      </c>
      <c r="CN174" s="126">
        <f t="shared" si="2303"/>
        <v>1.2644011593910389</v>
      </c>
      <c r="CO174" s="126">
        <f t="shared" si="2303"/>
        <v>1.2680311270599336</v>
      </c>
      <c r="CP174" s="126">
        <f t="shared" si="2303"/>
        <v>1.2716715159983594</v>
      </c>
      <c r="CQ174" s="126">
        <f t="shared" si="2303"/>
        <v>1.2750786410337906</v>
      </c>
      <c r="CR174" s="126">
        <f t="shared" si="2303"/>
        <v>1.2788614642181557</v>
      </c>
      <c r="CS174" s="126">
        <f t="shared" si="2303"/>
        <v>1.2825329459576562</v>
      </c>
      <c r="CT174" s="126">
        <f t="shared" si="2303"/>
        <v>1.2862149681493797</v>
      </c>
      <c r="CU174" s="126">
        <f t="shared" si="2303"/>
        <v>1.289907561053897</v>
      </c>
      <c r="CV174" s="126">
        <f t="shared" si="2303"/>
        <v>1.293610755018654</v>
      </c>
      <c r="CW174" s="126">
        <f t="shared" si="2303"/>
        <v>1.2973245804782207</v>
      </c>
      <c r="CX174" s="126">
        <f t="shared" si="2303"/>
        <v>1.3010490679545423</v>
      </c>
      <c r="CY174" s="126">
        <f t="shared" si="2303"/>
        <v>1.304784248057189</v>
      </c>
      <c r="CZ174" s="126">
        <f t="shared" si="2303"/>
        <v>1.3085301514836076</v>
      </c>
      <c r="DA174" s="126">
        <f t="shared" si="2303"/>
        <v>1.3122868090193751</v>
      </c>
      <c r="DB174" s="126">
        <f t="shared" si="2303"/>
        <v>1.3160542515384499</v>
      </c>
      <c r="DC174" s="126">
        <f t="shared" si="2303"/>
        <v>1.3195802889875801</v>
      </c>
      <c r="DD174" s="126">
        <f t="shared" si="2303"/>
        <v>1.323495136864544</v>
      </c>
      <c r="DE174" s="126">
        <f t="shared" si="2303"/>
        <v>1.3272947573576725</v>
      </c>
      <c r="DF174" s="126">
        <f t="shared" si="2303"/>
        <v>1.3311052861764079</v>
      </c>
      <c r="DG174" s="126">
        <f t="shared" si="2303"/>
        <v>1.3349267546374479</v>
      </c>
      <c r="DH174" s="126">
        <f t="shared" si="2303"/>
        <v>1.3387591941473977</v>
      </c>
      <c r="DI174" s="126">
        <f t="shared" si="2303"/>
        <v>1.3426026362030277</v>
      </c>
      <c r="DJ174" s="126">
        <f t="shared" si="2303"/>
        <v>1.3464571123915319</v>
      </c>
      <c r="DK174" s="126">
        <f t="shared" si="2303"/>
        <v>1.3503226543907885</v>
      </c>
      <c r="DL174" s="126">
        <f t="shared" si="2303"/>
        <v>1.3541992939696192</v>
      </c>
      <c r="DM174" s="126">
        <f t="shared" si="2303"/>
        <v>1.358087062988051</v>
      </c>
      <c r="DN174" s="126">
        <f t="shared" si="2303"/>
        <v>1.361985993397578</v>
      </c>
      <c r="DO174" s="126">
        <f t="shared" si="2303"/>
        <v>1.3657655991021458</v>
      </c>
      <c r="DP174" s="126">
        <f t="shared" si="2303"/>
        <v>1.3698174666548035</v>
      </c>
      <c r="DQ174" s="126">
        <f t="shared" si="2303"/>
        <v>1.3737500738651915</v>
      </c>
      <c r="DR174" s="126">
        <f t="shared" si="2303"/>
        <v>1.3776939711925826</v>
      </c>
      <c r="DS174" s="126">
        <f t="shared" si="2303"/>
        <v>1.381649191049759</v>
      </c>
      <c r="DT174" s="126">
        <f t="shared" si="2303"/>
        <v>1.385615765942557</v>
      </c>
      <c r="DU174" s="126">
        <f t="shared" si="2303"/>
        <v>1.3895937284701338</v>
      </c>
      <c r="DV174" s="126">
        <f t="shared" si="2303"/>
        <v>1.3935831113252357</v>
      </c>
      <c r="DW174" s="126">
        <f t="shared" si="2303"/>
        <v>1.3975839472944662</v>
      </c>
      <c r="DX174" s="126">
        <f t="shared" si="2303"/>
        <v>1.401596269258556</v>
      </c>
      <c r="DY174" s="126">
        <f t="shared" si="2303"/>
        <v>1.4056201101926329</v>
      </c>
      <c r="DZ174" s="126">
        <f t="shared" si="2303"/>
        <v>1.4096555031664932</v>
      </c>
      <c r="EA174" s="126">
        <f t="shared" si="2303"/>
        <v>1.4134323217047313</v>
      </c>
      <c r="EB174" s="126">
        <f t="shared" si="2303"/>
        <v>1.4176256038945581</v>
      </c>
    </row>
    <row r="175" spans="3:132" outlineLevel="1" x14ac:dyDescent="0.25">
      <c r="C175" s="321" t="s">
        <v>510</v>
      </c>
      <c r="D175" s="38"/>
      <c r="E175" s="38"/>
      <c r="F175" s="38"/>
      <c r="G175" s="52" t="s">
        <v>220</v>
      </c>
      <c r="H175" s="46">
        <f t="shared" ref="H175" si="2304">SUM(J175:EB175)</f>
        <v>0</v>
      </c>
      <c r="I175" s="38"/>
      <c r="J175" s="82">
        <f>J173*J174</f>
        <v>0</v>
      </c>
      <c r="K175" s="82">
        <f t="shared" ref="K175:BV175" si="2305">K173*K174</f>
        <v>0</v>
      </c>
      <c r="L175" s="82">
        <f t="shared" si="2305"/>
        <v>0</v>
      </c>
      <c r="M175" s="82">
        <f t="shared" si="2305"/>
        <v>0</v>
      </c>
      <c r="N175" s="82">
        <f t="shared" si="2305"/>
        <v>0</v>
      </c>
      <c r="O175" s="82">
        <f t="shared" si="2305"/>
        <v>0</v>
      </c>
      <c r="P175" s="82">
        <f t="shared" si="2305"/>
        <v>0</v>
      </c>
      <c r="Q175" s="82">
        <f t="shared" si="2305"/>
        <v>0</v>
      </c>
      <c r="R175" s="82">
        <f t="shared" si="2305"/>
        <v>0</v>
      </c>
      <c r="S175" s="82">
        <f t="shared" si="2305"/>
        <v>0</v>
      </c>
      <c r="T175" s="82">
        <f t="shared" si="2305"/>
        <v>0</v>
      </c>
      <c r="U175" s="82">
        <f t="shared" si="2305"/>
        <v>0</v>
      </c>
      <c r="V175" s="82">
        <f t="shared" si="2305"/>
        <v>0</v>
      </c>
      <c r="W175" s="82">
        <f t="shared" si="2305"/>
        <v>0</v>
      </c>
      <c r="X175" s="82">
        <f t="shared" si="2305"/>
        <v>0</v>
      </c>
      <c r="Y175" s="82">
        <f t="shared" si="2305"/>
        <v>0</v>
      </c>
      <c r="Z175" s="82">
        <f t="shared" si="2305"/>
        <v>0</v>
      </c>
      <c r="AA175" s="82">
        <f t="shared" si="2305"/>
        <v>0</v>
      </c>
      <c r="AB175" s="82">
        <f t="shared" si="2305"/>
        <v>0</v>
      </c>
      <c r="AC175" s="82">
        <f t="shared" si="2305"/>
        <v>0</v>
      </c>
      <c r="AD175" s="82">
        <f t="shared" si="2305"/>
        <v>0</v>
      </c>
      <c r="AE175" s="82">
        <f t="shared" si="2305"/>
        <v>0</v>
      </c>
      <c r="AF175" s="82">
        <f t="shared" si="2305"/>
        <v>0</v>
      </c>
      <c r="AG175" s="82">
        <f t="shared" si="2305"/>
        <v>0</v>
      </c>
      <c r="AH175" s="82">
        <f t="shared" si="2305"/>
        <v>0</v>
      </c>
      <c r="AI175" s="82">
        <f t="shared" si="2305"/>
        <v>0</v>
      </c>
      <c r="AJ175" s="82">
        <f t="shared" si="2305"/>
        <v>0</v>
      </c>
      <c r="AK175" s="82">
        <f t="shared" si="2305"/>
        <v>0</v>
      </c>
      <c r="AL175" s="82">
        <f t="shared" si="2305"/>
        <v>0</v>
      </c>
      <c r="AM175" s="82">
        <f t="shared" si="2305"/>
        <v>0</v>
      </c>
      <c r="AN175" s="82">
        <f t="shared" si="2305"/>
        <v>0</v>
      </c>
      <c r="AO175" s="82">
        <f t="shared" si="2305"/>
        <v>0</v>
      </c>
      <c r="AP175" s="82">
        <f t="shared" si="2305"/>
        <v>0</v>
      </c>
      <c r="AQ175" s="82">
        <f t="shared" si="2305"/>
        <v>0</v>
      </c>
      <c r="AR175" s="82">
        <f t="shared" si="2305"/>
        <v>0</v>
      </c>
      <c r="AS175" s="82">
        <f t="shared" si="2305"/>
        <v>0</v>
      </c>
      <c r="AT175" s="82">
        <f t="shared" si="2305"/>
        <v>0</v>
      </c>
      <c r="AU175" s="82">
        <f t="shared" si="2305"/>
        <v>0</v>
      </c>
      <c r="AV175" s="82">
        <f t="shared" si="2305"/>
        <v>0</v>
      </c>
      <c r="AW175" s="82">
        <f t="shared" si="2305"/>
        <v>0</v>
      </c>
      <c r="AX175" s="82">
        <f t="shared" si="2305"/>
        <v>0</v>
      </c>
      <c r="AY175" s="82">
        <f t="shared" si="2305"/>
        <v>0</v>
      </c>
      <c r="AZ175" s="82">
        <f t="shared" si="2305"/>
        <v>0</v>
      </c>
      <c r="BA175" s="82">
        <f t="shared" si="2305"/>
        <v>0</v>
      </c>
      <c r="BB175" s="82">
        <f t="shared" si="2305"/>
        <v>0</v>
      </c>
      <c r="BC175" s="82">
        <f t="shared" si="2305"/>
        <v>0</v>
      </c>
      <c r="BD175" s="82">
        <f t="shared" si="2305"/>
        <v>0</v>
      </c>
      <c r="BE175" s="82">
        <f t="shared" si="2305"/>
        <v>0</v>
      </c>
      <c r="BF175" s="82">
        <f t="shared" si="2305"/>
        <v>0</v>
      </c>
      <c r="BG175" s="82">
        <f t="shared" si="2305"/>
        <v>0</v>
      </c>
      <c r="BH175" s="82">
        <f t="shared" si="2305"/>
        <v>0</v>
      </c>
      <c r="BI175" s="82">
        <f t="shared" si="2305"/>
        <v>0</v>
      </c>
      <c r="BJ175" s="82">
        <f t="shared" si="2305"/>
        <v>0</v>
      </c>
      <c r="BK175" s="82">
        <f t="shared" si="2305"/>
        <v>0</v>
      </c>
      <c r="BL175" s="82">
        <f t="shared" si="2305"/>
        <v>0</v>
      </c>
      <c r="BM175" s="82">
        <f t="shared" si="2305"/>
        <v>0</v>
      </c>
      <c r="BN175" s="82">
        <f t="shared" si="2305"/>
        <v>0</v>
      </c>
      <c r="BO175" s="82">
        <f t="shared" si="2305"/>
        <v>0</v>
      </c>
      <c r="BP175" s="82">
        <f t="shared" si="2305"/>
        <v>0</v>
      </c>
      <c r="BQ175" s="82">
        <f t="shared" si="2305"/>
        <v>0</v>
      </c>
      <c r="BR175" s="82">
        <f t="shared" si="2305"/>
        <v>0</v>
      </c>
      <c r="BS175" s="82">
        <f t="shared" si="2305"/>
        <v>0</v>
      </c>
      <c r="BT175" s="82">
        <f t="shared" si="2305"/>
        <v>0</v>
      </c>
      <c r="BU175" s="82">
        <f t="shared" si="2305"/>
        <v>0</v>
      </c>
      <c r="BV175" s="82">
        <f t="shared" si="2305"/>
        <v>0</v>
      </c>
      <c r="BW175" s="82">
        <f t="shared" ref="BW175:EB175" si="2306">BW173*BW174</f>
        <v>0</v>
      </c>
      <c r="BX175" s="82">
        <f t="shared" si="2306"/>
        <v>0</v>
      </c>
      <c r="BY175" s="82">
        <f t="shared" si="2306"/>
        <v>0</v>
      </c>
      <c r="BZ175" s="82">
        <f t="shared" si="2306"/>
        <v>0</v>
      </c>
      <c r="CA175" s="82">
        <f t="shared" si="2306"/>
        <v>0</v>
      </c>
      <c r="CB175" s="82">
        <f t="shared" si="2306"/>
        <v>0</v>
      </c>
      <c r="CC175" s="82">
        <f t="shared" si="2306"/>
        <v>0</v>
      </c>
      <c r="CD175" s="82">
        <f t="shared" si="2306"/>
        <v>0</v>
      </c>
      <c r="CE175" s="82">
        <f t="shared" si="2306"/>
        <v>0</v>
      </c>
      <c r="CF175" s="82">
        <f t="shared" si="2306"/>
        <v>0</v>
      </c>
      <c r="CG175" s="82">
        <f t="shared" si="2306"/>
        <v>0</v>
      </c>
      <c r="CH175" s="82">
        <f t="shared" si="2306"/>
        <v>0</v>
      </c>
      <c r="CI175" s="82">
        <f t="shared" si="2306"/>
        <v>0</v>
      </c>
      <c r="CJ175" s="82">
        <f t="shared" si="2306"/>
        <v>0</v>
      </c>
      <c r="CK175" s="82">
        <f t="shared" si="2306"/>
        <v>0</v>
      </c>
      <c r="CL175" s="82">
        <f t="shared" si="2306"/>
        <v>0</v>
      </c>
      <c r="CM175" s="82">
        <f t="shared" si="2306"/>
        <v>0</v>
      </c>
      <c r="CN175" s="82">
        <f t="shared" si="2306"/>
        <v>0</v>
      </c>
      <c r="CO175" s="82">
        <f t="shared" si="2306"/>
        <v>0</v>
      </c>
      <c r="CP175" s="82">
        <f t="shared" si="2306"/>
        <v>0</v>
      </c>
      <c r="CQ175" s="82">
        <f t="shared" si="2306"/>
        <v>0</v>
      </c>
      <c r="CR175" s="82">
        <f t="shared" si="2306"/>
        <v>0</v>
      </c>
      <c r="CS175" s="82">
        <f t="shared" si="2306"/>
        <v>0</v>
      </c>
      <c r="CT175" s="82">
        <f t="shared" si="2306"/>
        <v>0</v>
      </c>
      <c r="CU175" s="82">
        <f t="shared" si="2306"/>
        <v>0</v>
      </c>
      <c r="CV175" s="82">
        <f t="shared" si="2306"/>
        <v>0</v>
      </c>
      <c r="CW175" s="82">
        <f t="shared" si="2306"/>
        <v>0</v>
      </c>
      <c r="CX175" s="82">
        <f t="shared" si="2306"/>
        <v>0</v>
      </c>
      <c r="CY175" s="82">
        <f t="shared" si="2306"/>
        <v>0</v>
      </c>
      <c r="CZ175" s="82">
        <f t="shared" si="2306"/>
        <v>0</v>
      </c>
      <c r="DA175" s="82">
        <f t="shared" si="2306"/>
        <v>0</v>
      </c>
      <c r="DB175" s="82">
        <f t="shared" si="2306"/>
        <v>0</v>
      </c>
      <c r="DC175" s="82">
        <f t="shared" si="2306"/>
        <v>0</v>
      </c>
      <c r="DD175" s="82">
        <f t="shared" si="2306"/>
        <v>0</v>
      </c>
      <c r="DE175" s="82">
        <f t="shared" si="2306"/>
        <v>0</v>
      </c>
      <c r="DF175" s="82">
        <f t="shared" si="2306"/>
        <v>0</v>
      </c>
      <c r="DG175" s="82">
        <f t="shared" si="2306"/>
        <v>0</v>
      </c>
      <c r="DH175" s="82">
        <f t="shared" si="2306"/>
        <v>0</v>
      </c>
      <c r="DI175" s="82">
        <f t="shared" si="2306"/>
        <v>0</v>
      </c>
      <c r="DJ175" s="82">
        <f t="shared" si="2306"/>
        <v>0</v>
      </c>
      <c r="DK175" s="82">
        <f t="shared" si="2306"/>
        <v>0</v>
      </c>
      <c r="DL175" s="82">
        <f t="shared" si="2306"/>
        <v>0</v>
      </c>
      <c r="DM175" s="82">
        <f t="shared" si="2306"/>
        <v>0</v>
      </c>
      <c r="DN175" s="82">
        <f t="shared" si="2306"/>
        <v>0</v>
      </c>
      <c r="DO175" s="82">
        <f t="shared" si="2306"/>
        <v>0</v>
      </c>
      <c r="DP175" s="82">
        <f t="shared" si="2306"/>
        <v>0</v>
      </c>
      <c r="DQ175" s="82">
        <f t="shared" si="2306"/>
        <v>0</v>
      </c>
      <c r="DR175" s="82">
        <f t="shared" si="2306"/>
        <v>0</v>
      </c>
      <c r="DS175" s="82">
        <f t="shared" si="2306"/>
        <v>0</v>
      </c>
      <c r="DT175" s="82">
        <f t="shared" si="2306"/>
        <v>0</v>
      </c>
      <c r="DU175" s="82">
        <f t="shared" si="2306"/>
        <v>0</v>
      </c>
      <c r="DV175" s="82">
        <f t="shared" si="2306"/>
        <v>0</v>
      </c>
      <c r="DW175" s="82">
        <f t="shared" si="2306"/>
        <v>0</v>
      </c>
      <c r="DX175" s="82">
        <f t="shared" si="2306"/>
        <v>0</v>
      </c>
      <c r="DY175" s="82">
        <f t="shared" si="2306"/>
        <v>0</v>
      </c>
      <c r="DZ175" s="82">
        <f t="shared" si="2306"/>
        <v>0</v>
      </c>
      <c r="EA175" s="82">
        <f t="shared" si="2306"/>
        <v>0</v>
      </c>
      <c r="EB175" s="82">
        <f t="shared" si="2306"/>
        <v>0</v>
      </c>
    </row>
    <row r="176" spans="3:132" outlineLevel="1" x14ac:dyDescent="0.25">
      <c r="C176" s="32"/>
      <c r="G176" s="52"/>
      <c r="H176" s="29"/>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row>
    <row r="177" spans="2:132" ht="13" outlineLevel="1" x14ac:dyDescent="0.3">
      <c r="C177" s="340" t="s">
        <v>504</v>
      </c>
      <c r="G177" s="52"/>
      <c r="H177" s="29"/>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row>
    <row r="178" spans="2:132" outlineLevel="1" x14ac:dyDescent="0.25">
      <c r="C178" s="318" t="s">
        <v>509</v>
      </c>
      <c r="G178" s="52" t="s">
        <v>525</v>
      </c>
      <c r="H178" s="46">
        <f t="shared" ref="H178:H179" si="2307">SUM(J178:EB178)</f>
        <v>0</v>
      </c>
      <c r="J178" s="82">
        <f t="shared" ref="J178:AO178" si="2308">$D$169*(MONTH($D162)=J$5)*(AND(J$7&gt;=$D$162,J$7&lt;$E$162))</f>
        <v>0</v>
      </c>
      <c r="K178" s="82">
        <f t="shared" si="2308"/>
        <v>0</v>
      </c>
      <c r="L178" s="82">
        <f t="shared" si="2308"/>
        <v>0</v>
      </c>
      <c r="M178" s="82">
        <f t="shared" si="2308"/>
        <v>0</v>
      </c>
      <c r="N178" s="82">
        <f t="shared" si="2308"/>
        <v>0</v>
      </c>
      <c r="O178" s="82">
        <f t="shared" si="2308"/>
        <v>0</v>
      </c>
      <c r="P178" s="82">
        <f t="shared" si="2308"/>
        <v>0</v>
      </c>
      <c r="Q178" s="82">
        <f t="shared" si="2308"/>
        <v>0</v>
      </c>
      <c r="R178" s="82">
        <f t="shared" si="2308"/>
        <v>0</v>
      </c>
      <c r="S178" s="82">
        <f t="shared" si="2308"/>
        <v>0</v>
      </c>
      <c r="T178" s="82">
        <f t="shared" si="2308"/>
        <v>0</v>
      </c>
      <c r="U178" s="82">
        <f t="shared" si="2308"/>
        <v>0</v>
      </c>
      <c r="V178" s="82">
        <f t="shared" si="2308"/>
        <v>0</v>
      </c>
      <c r="W178" s="82">
        <f t="shared" si="2308"/>
        <v>0</v>
      </c>
      <c r="X178" s="82">
        <f t="shared" si="2308"/>
        <v>0</v>
      </c>
      <c r="Y178" s="82">
        <f t="shared" si="2308"/>
        <v>0</v>
      </c>
      <c r="Z178" s="82">
        <f t="shared" si="2308"/>
        <v>0</v>
      </c>
      <c r="AA178" s="82">
        <f t="shared" si="2308"/>
        <v>0</v>
      </c>
      <c r="AB178" s="82">
        <f t="shared" si="2308"/>
        <v>0</v>
      </c>
      <c r="AC178" s="82">
        <f t="shared" si="2308"/>
        <v>0</v>
      </c>
      <c r="AD178" s="82">
        <f t="shared" si="2308"/>
        <v>0</v>
      </c>
      <c r="AE178" s="82">
        <f t="shared" si="2308"/>
        <v>0</v>
      </c>
      <c r="AF178" s="82">
        <f t="shared" si="2308"/>
        <v>0</v>
      </c>
      <c r="AG178" s="82">
        <f t="shared" si="2308"/>
        <v>0</v>
      </c>
      <c r="AH178" s="82">
        <f t="shared" si="2308"/>
        <v>0</v>
      </c>
      <c r="AI178" s="82">
        <f t="shared" si="2308"/>
        <v>0</v>
      </c>
      <c r="AJ178" s="82">
        <f t="shared" si="2308"/>
        <v>0</v>
      </c>
      <c r="AK178" s="82">
        <f t="shared" si="2308"/>
        <v>0</v>
      </c>
      <c r="AL178" s="82">
        <f t="shared" si="2308"/>
        <v>0</v>
      </c>
      <c r="AM178" s="82">
        <f t="shared" si="2308"/>
        <v>0</v>
      </c>
      <c r="AN178" s="82">
        <f t="shared" si="2308"/>
        <v>0</v>
      </c>
      <c r="AO178" s="82">
        <f t="shared" si="2308"/>
        <v>0</v>
      </c>
      <c r="AP178" s="82">
        <f t="shared" ref="AP178:BU178" si="2309">$D$169*(MONTH($D162)=AP$5)*(AND(AP$7&gt;=$D$162,AP$7&lt;$E$162))</f>
        <v>0</v>
      </c>
      <c r="AQ178" s="82">
        <f t="shared" si="2309"/>
        <v>0</v>
      </c>
      <c r="AR178" s="82">
        <f t="shared" si="2309"/>
        <v>0</v>
      </c>
      <c r="AS178" s="82">
        <f t="shared" si="2309"/>
        <v>0</v>
      </c>
      <c r="AT178" s="82">
        <f t="shared" si="2309"/>
        <v>0</v>
      </c>
      <c r="AU178" s="82">
        <f t="shared" si="2309"/>
        <v>0</v>
      </c>
      <c r="AV178" s="82">
        <f t="shared" si="2309"/>
        <v>0</v>
      </c>
      <c r="AW178" s="82">
        <f t="shared" si="2309"/>
        <v>0</v>
      </c>
      <c r="AX178" s="82">
        <f t="shared" si="2309"/>
        <v>0</v>
      </c>
      <c r="AY178" s="82">
        <f t="shared" si="2309"/>
        <v>0</v>
      </c>
      <c r="AZ178" s="82">
        <f t="shared" si="2309"/>
        <v>0</v>
      </c>
      <c r="BA178" s="82">
        <f t="shared" si="2309"/>
        <v>0</v>
      </c>
      <c r="BB178" s="82">
        <f t="shared" si="2309"/>
        <v>0</v>
      </c>
      <c r="BC178" s="82">
        <f t="shared" si="2309"/>
        <v>0</v>
      </c>
      <c r="BD178" s="82">
        <f t="shared" si="2309"/>
        <v>0</v>
      </c>
      <c r="BE178" s="82">
        <f t="shared" si="2309"/>
        <v>0</v>
      </c>
      <c r="BF178" s="82">
        <f t="shared" si="2309"/>
        <v>0</v>
      </c>
      <c r="BG178" s="82">
        <f t="shared" si="2309"/>
        <v>0</v>
      </c>
      <c r="BH178" s="82">
        <f t="shared" si="2309"/>
        <v>0</v>
      </c>
      <c r="BI178" s="82">
        <f t="shared" si="2309"/>
        <v>0</v>
      </c>
      <c r="BJ178" s="82">
        <f t="shared" si="2309"/>
        <v>0</v>
      </c>
      <c r="BK178" s="82">
        <f t="shared" si="2309"/>
        <v>0</v>
      </c>
      <c r="BL178" s="82">
        <f t="shared" si="2309"/>
        <v>0</v>
      </c>
      <c r="BM178" s="82">
        <f t="shared" si="2309"/>
        <v>0</v>
      </c>
      <c r="BN178" s="82">
        <f t="shared" si="2309"/>
        <v>0</v>
      </c>
      <c r="BO178" s="82">
        <f t="shared" si="2309"/>
        <v>0</v>
      </c>
      <c r="BP178" s="82">
        <f t="shared" si="2309"/>
        <v>0</v>
      </c>
      <c r="BQ178" s="82">
        <f t="shared" si="2309"/>
        <v>0</v>
      </c>
      <c r="BR178" s="82">
        <f t="shared" si="2309"/>
        <v>0</v>
      </c>
      <c r="BS178" s="82">
        <f t="shared" si="2309"/>
        <v>0</v>
      </c>
      <c r="BT178" s="82">
        <f t="shared" si="2309"/>
        <v>0</v>
      </c>
      <c r="BU178" s="82">
        <f t="shared" si="2309"/>
        <v>0</v>
      </c>
      <c r="BV178" s="82">
        <f t="shared" ref="BV178:DA178" si="2310">$D$169*(MONTH($D162)=BV$5)*(AND(BV$7&gt;=$D$162,BV$7&lt;$E$162))</f>
        <v>0</v>
      </c>
      <c r="BW178" s="82">
        <f t="shared" si="2310"/>
        <v>0</v>
      </c>
      <c r="BX178" s="82">
        <f t="shared" si="2310"/>
        <v>0</v>
      </c>
      <c r="BY178" s="82">
        <f t="shared" si="2310"/>
        <v>0</v>
      </c>
      <c r="BZ178" s="82">
        <f t="shared" si="2310"/>
        <v>0</v>
      </c>
      <c r="CA178" s="82">
        <f t="shared" si="2310"/>
        <v>0</v>
      </c>
      <c r="CB178" s="82">
        <f t="shared" si="2310"/>
        <v>0</v>
      </c>
      <c r="CC178" s="82">
        <f t="shared" si="2310"/>
        <v>0</v>
      </c>
      <c r="CD178" s="82">
        <f t="shared" si="2310"/>
        <v>0</v>
      </c>
      <c r="CE178" s="82">
        <f t="shared" si="2310"/>
        <v>0</v>
      </c>
      <c r="CF178" s="82">
        <f t="shared" si="2310"/>
        <v>0</v>
      </c>
      <c r="CG178" s="82">
        <f t="shared" si="2310"/>
        <v>0</v>
      </c>
      <c r="CH178" s="82">
        <f t="shared" si="2310"/>
        <v>0</v>
      </c>
      <c r="CI178" s="82">
        <f t="shared" si="2310"/>
        <v>0</v>
      </c>
      <c r="CJ178" s="82">
        <f t="shared" si="2310"/>
        <v>0</v>
      </c>
      <c r="CK178" s="82">
        <f t="shared" si="2310"/>
        <v>0</v>
      </c>
      <c r="CL178" s="82">
        <f t="shared" si="2310"/>
        <v>0</v>
      </c>
      <c r="CM178" s="82">
        <f t="shared" si="2310"/>
        <v>0</v>
      </c>
      <c r="CN178" s="82">
        <f t="shared" si="2310"/>
        <v>0</v>
      </c>
      <c r="CO178" s="82">
        <f t="shared" si="2310"/>
        <v>0</v>
      </c>
      <c r="CP178" s="82">
        <f t="shared" si="2310"/>
        <v>0</v>
      </c>
      <c r="CQ178" s="82">
        <f t="shared" si="2310"/>
        <v>0</v>
      </c>
      <c r="CR178" s="82">
        <f t="shared" si="2310"/>
        <v>0</v>
      </c>
      <c r="CS178" s="82">
        <f t="shared" si="2310"/>
        <v>0</v>
      </c>
      <c r="CT178" s="82">
        <f t="shared" si="2310"/>
        <v>0</v>
      </c>
      <c r="CU178" s="82">
        <f t="shared" si="2310"/>
        <v>0</v>
      </c>
      <c r="CV178" s="82">
        <f t="shared" si="2310"/>
        <v>0</v>
      </c>
      <c r="CW178" s="82">
        <f t="shared" si="2310"/>
        <v>0</v>
      </c>
      <c r="CX178" s="82">
        <f t="shared" si="2310"/>
        <v>0</v>
      </c>
      <c r="CY178" s="82">
        <f t="shared" si="2310"/>
        <v>0</v>
      </c>
      <c r="CZ178" s="82">
        <f t="shared" si="2310"/>
        <v>0</v>
      </c>
      <c r="DA178" s="82">
        <f t="shared" si="2310"/>
        <v>0</v>
      </c>
      <c r="DB178" s="82">
        <f t="shared" ref="DB178:EB178" si="2311">$D$169*(MONTH($D162)=DB$5)*(AND(DB$7&gt;=$D$162,DB$7&lt;$E$162))</f>
        <v>0</v>
      </c>
      <c r="DC178" s="82">
        <f t="shared" si="2311"/>
        <v>0</v>
      </c>
      <c r="DD178" s="82">
        <f t="shared" si="2311"/>
        <v>0</v>
      </c>
      <c r="DE178" s="82">
        <f t="shared" si="2311"/>
        <v>0</v>
      </c>
      <c r="DF178" s="82">
        <f t="shared" si="2311"/>
        <v>0</v>
      </c>
      <c r="DG178" s="82">
        <f t="shared" si="2311"/>
        <v>0</v>
      </c>
      <c r="DH178" s="82">
        <f t="shared" si="2311"/>
        <v>0</v>
      </c>
      <c r="DI178" s="82">
        <f t="shared" si="2311"/>
        <v>0</v>
      </c>
      <c r="DJ178" s="82">
        <f t="shared" si="2311"/>
        <v>0</v>
      </c>
      <c r="DK178" s="82">
        <f t="shared" si="2311"/>
        <v>0</v>
      </c>
      <c r="DL178" s="82">
        <f t="shared" si="2311"/>
        <v>0</v>
      </c>
      <c r="DM178" s="82">
        <f t="shared" si="2311"/>
        <v>0</v>
      </c>
      <c r="DN178" s="82">
        <f t="shared" si="2311"/>
        <v>0</v>
      </c>
      <c r="DO178" s="82">
        <f t="shared" si="2311"/>
        <v>0</v>
      </c>
      <c r="DP178" s="82">
        <f t="shared" si="2311"/>
        <v>0</v>
      </c>
      <c r="DQ178" s="82">
        <f t="shared" si="2311"/>
        <v>0</v>
      </c>
      <c r="DR178" s="82">
        <f t="shared" si="2311"/>
        <v>0</v>
      </c>
      <c r="DS178" s="82">
        <f t="shared" si="2311"/>
        <v>0</v>
      </c>
      <c r="DT178" s="82">
        <f t="shared" si="2311"/>
        <v>0</v>
      </c>
      <c r="DU178" s="82">
        <f t="shared" si="2311"/>
        <v>0</v>
      </c>
      <c r="DV178" s="82">
        <f t="shared" si="2311"/>
        <v>0</v>
      </c>
      <c r="DW178" s="82">
        <f t="shared" si="2311"/>
        <v>0</v>
      </c>
      <c r="DX178" s="82">
        <f t="shared" si="2311"/>
        <v>0</v>
      </c>
      <c r="DY178" s="82">
        <f t="shared" si="2311"/>
        <v>0</v>
      </c>
      <c r="DZ178" s="82">
        <f t="shared" si="2311"/>
        <v>0</v>
      </c>
      <c r="EA178" s="82">
        <f t="shared" si="2311"/>
        <v>0</v>
      </c>
      <c r="EB178" s="82">
        <f t="shared" si="2311"/>
        <v>0</v>
      </c>
    </row>
    <row r="179" spans="2:132" outlineLevel="1" x14ac:dyDescent="0.25">
      <c r="C179" s="318" t="s">
        <v>512</v>
      </c>
      <c r="D179" s="79">
        <f>Assumptions!N85</f>
        <v>44927</v>
      </c>
      <c r="E179" s="16">
        <f>Assumptions!N86</f>
        <v>12</v>
      </c>
      <c r="F179" s="61">
        <f t="shared" ref="F179" si="2312">EDATE(D179,E179)</f>
        <v>45292</v>
      </c>
      <c r="G179" s="52" t="s">
        <v>215</v>
      </c>
      <c r="H179" s="50">
        <f t="shared" si="2307"/>
        <v>1</v>
      </c>
      <c r="J179" s="130">
        <f t="shared" ref="J179:BU179" si="2313">IFERROR(IF(AND(J$6&gt;=$D179,J$7&lt;=$F179),1,0)*1/(YEARFRAC($D179,$F179)*MiY),0)+IF(AND($D179=$F179,J$6&lt;=$D179,J$7&gt;=$F179),1)</f>
        <v>8.3333333333333329E-2</v>
      </c>
      <c r="K179" s="130">
        <f t="shared" si="2313"/>
        <v>8.3333333333333329E-2</v>
      </c>
      <c r="L179" s="130">
        <f t="shared" si="2313"/>
        <v>8.3333333333333329E-2</v>
      </c>
      <c r="M179" s="130">
        <f t="shared" si="2313"/>
        <v>8.3333333333333329E-2</v>
      </c>
      <c r="N179" s="130">
        <f t="shared" si="2313"/>
        <v>8.3333333333333329E-2</v>
      </c>
      <c r="O179" s="130">
        <f t="shared" si="2313"/>
        <v>8.3333333333333329E-2</v>
      </c>
      <c r="P179" s="130">
        <f t="shared" si="2313"/>
        <v>8.3333333333333329E-2</v>
      </c>
      <c r="Q179" s="130">
        <f t="shared" si="2313"/>
        <v>8.3333333333333329E-2</v>
      </c>
      <c r="R179" s="130">
        <f t="shared" si="2313"/>
        <v>8.3333333333333329E-2</v>
      </c>
      <c r="S179" s="130">
        <f t="shared" si="2313"/>
        <v>8.3333333333333329E-2</v>
      </c>
      <c r="T179" s="130">
        <f t="shared" si="2313"/>
        <v>8.3333333333333329E-2</v>
      </c>
      <c r="U179" s="130">
        <f t="shared" si="2313"/>
        <v>8.3333333333333329E-2</v>
      </c>
      <c r="V179" s="130">
        <f t="shared" si="2313"/>
        <v>0</v>
      </c>
      <c r="W179" s="130">
        <f t="shared" si="2313"/>
        <v>0</v>
      </c>
      <c r="X179" s="130">
        <f t="shared" si="2313"/>
        <v>0</v>
      </c>
      <c r="Y179" s="130">
        <f t="shared" si="2313"/>
        <v>0</v>
      </c>
      <c r="Z179" s="130">
        <f t="shared" si="2313"/>
        <v>0</v>
      </c>
      <c r="AA179" s="130">
        <f t="shared" si="2313"/>
        <v>0</v>
      </c>
      <c r="AB179" s="130">
        <f t="shared" si="2313"/>
        <v>0</v>
      </c>
      <c r="AC179" s="130">
        <f t="shared" si="2313"/>
        <v>0</v>
      </c>
      <c r="AD179" s="130">
        <f t="shared" si="2313"/>
        <v>0</v>
      </c>
      <c r="AE179" s="130">
        <f t="shared" si="2313"/>
        <v>0</v>
      </c>
      <c r="AF179" s="130">
        <f t="shared" si="2313"/>
        <v>0</v>
      </c>
      <c r="AG179" s="130">
        <f t="shared" si="2313"/>
        <v>0</v>
      </c>
      <c r="AH179" s="130">
        <f t="shared" si="2313"/>
        <v>0</v>
      </c>
      <c r="AI179" s="130">
        <f t="shared" si="2313"/>
        <v>0</v>
      </c>
      <c r="AJ179" s="130">
        <f t="shared" si="2313"/>
        <v>0</v>
      </c>
      <c r="AK179" s="130">
        <f t="shared" si="2313"/>
        <v>0</v>
      </c>
      <c r="AL179" s="130">
        <f t="shared" si="2313"/>
        <v>0</v>
      </c>
      <c r="AM179" s="130">
        <f t="shared" si="2313"/>
        <v>0</v>
      </c>
      <c r="AN179" s="130">
        <f t="shared" si="2313"/>
        <v>0</v>
      </c>
      <c r="AO179" s="130">
        <f t="shared" si="2313"/>
        <v>0</v>
      </c>
      <c r="AP179" s="130">
        <f t="shared" si="2313"/>
        <v>0</v>
      </c>
      <c r="AQ179" s="130">
        <f t="shared" si="2313"/>
        <v>0</v>
      </c>
      <c r="AR179" s="130">
        <f t="shared" si="2313"/>
        <v>0</v>
      </c>
      <c r="AS179" s="130">
        <f t="shared" si="2313"/>
        <v>0</v>
      </c>
      <c r="AT179" s="130">
        <f t="shared" si="2313"/>
        <v>0</v>
      </c>
      <c r="AU179" s="130">
        <f t="shared" si="2313"/>
        <v>0</v>
      </c>
      <c r="AV179" s="130">
        <f t="shared" si="2313"/>
        <v>0</v>
      </c>
      <c r="AW179" s="130">
        <f t="shared" si="2313"/>
        <v>0</v>
      </c>
      <c r="AX179" s="130">
        <f t="shared" si="2313"/>
        <v>0</v>
      </c>
      <c r="AY179" s="130">
        <f t="shared" si="2313"/>
        <v>0</v>
      </c>
      <c r="AZ179" s="130">
        <f t="shared" si="2313"/>
        <v>0</v>
      </c>
      <c r="BA179" s="130">
        <f t="shared" si="2313"/>
        <v>0</v>
      </c>
      <c r="BB179" s="130">
        <f t="shared" si="2313"/>
        <v>0</v>
      </c>
      <c r="BC179" s="130">
        <f t="shared" si="2313"/>
        <v>0</v>
      </c>
      <c r="BD179" s="130">
        <f t="shared" si="2313"/>
        <v>0</v>
      </c>
      <c r="BE179" s="130">
        <f t="shared" si="2313"/>
        <v>0</v>
      </c>
      <c r="BF179" s="130">
        <f t="shared" si="2313"/>
        <v>0</v>
      </c>
      <c r="BG179" s="130">
        <f t="shared" si="2313"/>
        <v>0</v>
      </c>
      <c r="BH179" s="130">
        <f t="shared" si="2313"/>
        <v>0</v>
      </c>
      <c r="BI179" s="130">
        <f t="shared" si="2313"/>
        <v>0</v>
      </c>
      <c r="BJ179" s="130">
        <f t="shared" si="2313"/>
        <v>0</v>
      </c>
      <c r="BK179" s="130">
        <f t="shared" si="2313"/>
        <v>0</v>
      </c>
      <c r="BL179" s="130">
        <f t="shared" si="2313"/>
        <v>0</v>
      </c>
      <c r="BM179" s="130">
        <f t="shared" si="2313"/>
        <v>0</v>
      </c>
      <c r="BN179" s="130">
        <f t="shared" si="2313"/>
        <v>0</v>
      </c>
      <c r="BO179" s="130">
        <f t="shared" si="2313"/>
        <v>0</v>
      </c>
      <c r="BP179" s="130">
        <f t="shared" si="2313"/>
        <v>0</v>
      </c>
      <c r="BQ179" s="130">
        <f t="shared" si="2313"/>
        <v>0</v>
      </c>
      <c r="BR179" s="130">
        <f t="shared" si="2313"/>
        <v>0</v>
      </c>
      <c r="BS179" s="130">
        <f t="shared" si="2313"/>
        <v>0</v>
      </c>
      <c r="BT179" s="130">
        <f t="shared" si="2313"/>
        <v>0</v>
      </c>
      <c r="BU179" s="130">
        <f t="shared" si="2313"/>
        <v>0</v>
      </c>
      <c r="BV179" s="130">
        <f t="shared" ref="BV179:EB179" si="2314">IFERROR(IF(AND(BV$6&gt;=$D179,BV$7&lt;=$F179),1,0)*1/(YEARFRAC($D179,$F179)*MiY),0)+IF(AND($D179=$F179,BV$6&lt;=$D179,BV$7&gt;=$F179),1)</f>
        <v>0</v>
      </c>
      <c r="BW179" s="130">
        <f t="shared" si="2314"/>
        <v>0</v>
      </c>
      <c r="BX179" s="130">
        <f t="shared" si="2314"/>
        <v>0</v>
      </c>
      <c r="BY179" s="130">
        <f t="shared" si="2314"/>
        <v>0</v>
      </c>
      <c r="BZ179" s="130">
        <f t="shared" si="2314"/>
        <v>0</v>
      </c>
      <c r="CA179" s="130">
        <f t="shared" si="2314"/>
        <v>0</v>
      </c>
      <c r="CB179" s="130">
        <f t="shared" si="2314"/>
        <v>0</v>
      </c>
      <c r="CC179" s="130">
        <f t="shared" si="2314"/>
        <v>0</v>
      </c>
      <c r="CD179" s="130">
        <f t="shared" si="2314"/>
        <v>0</v>
      </c>
      <c r="CE179" s="130">
        <f t="shared" si="2314"/>
        <v>0</v>
      </c>
      <c r="CF179" s="130">
        <f t="shared" si="2314"/>
        <v>0</v>
      </c>
      <c r="CG179" s="130">
        <f t="shared" si="2314"/>
        <v>0</v>
      </c>
      <c r="CH179" s="130">
        <f t="shared" si="2314"/>
        <v>0</v>
      </c>
      <c r="CI179" s="130">
        <f t="shared" si="2314"/>
        <v>0</v>
      </c>
      <c r="CJ179" s="130">
        <f t="shared" si="2314"/>
        <v>0</v>
      </c>
      <c r="CK179" s="130">
        <f t="shared" si="2314"/>
        <v>0</v>
      </c>
      <c r="CL179" s="130">
        <f t="shared" si="2314"/>
        <v>0</v>
      </c>
      <c r="CM179" s="130">
        <f t="shared" si="2314"/>
        <v>0</v>
      </c>
      <c r="CN179" s="130">
        <f t="shared" si="2314"/>
        <v>0</v>
      </c>
      <c r="CO179" s="130">
        <f t="shared" si="2314"/>
        <v>0</v>
      </c>
      <c r="CP179" s="130">
        <f t="shared" si="2314"/>
        <v>0</v>
      </c>
      <c r="CQ179" s="130">
        <f t="shared" si="2314"/>
        <v>0</v>
      </c>
      <c r="CR179" s="130">
        <f t="shared" si="2314"/>
        <v>0</v>
      </c>
      <c r="CS179" s="130">
        <f t="shared" si="2314"/>
        <v>0</v>
      </c>
      <c r="CT179" s="130">
        <f t="shared" si="2314"/>
        <v>0</v>
      </c>
      <c r="CU179" s="130">
        <f t="shared" si="2314"/>
        <v>0</v>
      </c>
      <c r="CV179" s="130">
        <f t="shared" si="2314"/>
        <v>0</v>
      </c>
      <c r="CW179" s="130">
        <f t="shared" si="2314"/>
        <v>0</v>
      </c>
      <c r="CX179" s="130">
        <f t="shared" si="2314"/>
        <v>0</v>
      </c>
      <c r="CY179" s="130">
        <f t="shared" si="2314"/>
        <v>0</v>
      </c>
      <c r="CZ179" s="130">
        <f t="shared" si="2314"/>
        <v>0</v>
      </c>
      <c r="DA179" s="130">
        <f t="shared" si="2314"/>
        <v>0</v>
      </c>
      <c r="DB179" s="130">
        <f t="shared" si="2314"/>
        <v>0</v>
      </c>
      <c r="DC179" s="130">
        <f t="shared" si="2314"/>
        <v>0</v>
      </c>
      <c r="DD179" s="130">
        <f t="shared" si="2314"/>
        <v>0</v>
      </c>
      <c r="DE179" s="130">
        <f t="shared" si="2314"/>
        <v>0</v>
      </c>
      <c r="DF179" s="130">
        <f t="shared" si="2314"/>
        <v>0</v>
      </c>
      <c r="DG179" s="130">
        <f t="shared" si="2314"/>
        <v>0</v>
      </c>
      <c r="DH179" s="130">
        <f t="shared" si="2314"/>
        <v>0</v>
      </c>
      <c r="DI179" s="130">
        <f t="shared" si="2314"/>
        <v>0</v>
      </c>
      <c r="DJ179" s="130">
        <f t="shared" si="2314"/>
        <v>0</v>
      </c>
      <c r="DK179" s="130">
        <f t="shared" si="2314"/>
        <v>0</v>
      </c>
      <c r="DL179" s="130">
        <f t="shared" si="2314"/>
        <v>0</v>
      </c>
      <c r="DM179" s="130">
        <f t="shared" si="2314"/>
        <v>0</v>
      </c>
      <c r="DN179" s="130">
        <f t="shared" si="2314"/>
        <v>0</v>
      </c>
      <c r="DO179" s="130">
        <f t="shared" si="2314"/>
        <v>0</v>
      </c>
      <c r="DP179" s="130">
        <f t="shared" si="2314"/>
        <v>0</v>
      </c>
      <c r="DQ179" s="130">
        <f t="shared" si="2314"/>
        <v>0</v>
      </c>
      <c r="DR179" s="130">
        <f t="shared" si="2314"/>
        <v>0</v>
      </c>
      <c r="DS179" s="130">
        <f t="shared" si="2314"/>
        <v>0</v>
      </c>
      <c r="DT179" s="130">
        <f t="shared" si="2314"/>
        <v>0</v>
      </c>
      <c r="DU179" s="130">
        <f t="shared" si="2314"/>
        <v>0</v>
      </c>
      <c r="DV179" s="130">
        <f t="shared" si="2314"/>
        <v>0</v>
      </c>
      <c r="DW179" s="130">
        <f t="shared" si="2314"/>
        <v>0</v>
      </c>
      <c r="DX179" s="130">
        <f t="shared" si="2314"/>
        <v>0</v>
      </c>
      <c r="DY179" s="130">
        <f t="shared" si="2314"/>
        <v>0</v>
      </c>
      <c r="DZ179" s="130">
        <f t="shared" si="2314"/>
        <v>0</v>
      </c>
      <c r="EA179" s="130">
        <f t="shared" si="2314"/>
        <v>0</v>
      </c>
      <c r="EB179" s="130">
        <f t="shared" si="2314"/>
        <v>0</v>
      </c>
    </row>
    <row r="180" spans="2:132" outlineLevel="1" x14ac:dyDescent="0.25">
      <c r="C180" s="318" t="s">
        <v>508</v>
      </c>
      <c r="D180" s="31">
        <f>Costs!$N$39</f>
        <v>0</v>
      </c>
      <c r="E180" s="31">
        <f>Costs!$N$40</f>
        <v>0</v>
      </c>
      <c r="G180" s="52" t="s">
        <v>220</v>
      </c>
      <c r="H180" s="29"/>
      <c r="J180" s="312">
        <f t="shared" ref="J180:BU180" si="2315">$D180-$E180</f>
        <v>0</v>
      </c>
      <c r="K180" s="312">
        <f t="shared" si="2315"/>
        <v>0</v>
      </c>
      <c r="L180" s="312">
        <f t="shared" si="2315"/>
        <v>0</v>
      </c>
      <c r="M180" s="312">
        <f t="shared" si="2315"/>
        <v>0</v>
      </c>
      <c r="N180" s="312">
        <f t="shared" si="2315"/>
        <v>0</v>
      </c>
      <c r="O180" s="312">
        <f t="shared" si="2315"/>
        <v>0</v>
      </c>
      <c r="P180" s="312">
        <f t="shared" si="2315"/>
        <v>0</v>
      </c>
      <c r="Q180" s="312">
        <f t="shared" si="2315"/>
        <v>0</v>
      </c>
      <c r="R180" s="312">
        <f t="shared" si="2315"/>
        <v>0</v>
      </c>
      <c r="S180" s="312">
        <f t="shared" si="2315"/>
        <v>0</v>
      </c>
      <c r="T180" s="312">
        <f t="shared" si="2315"/>
        <v>0</v>
      </c>
      <c r="U180" s="312">
        <f t="shared" si="2315"/>
        <v>0</v>
      </c>
      <c r="V180" s="312">
        <f t="shared" si="2315"/>
        <v>0</v>
      </c>
      <c r="W180" s="312">
        <f t="shared" si="2315"/>
        <v>0</v>
      </c>
      <c r="X180" s="312">
        <f t="shared" si="2315"/>
        <v>0</v>
      </c>
      <c r="Y180" s="312">
        <f t="shared" si="2315"/>
        <v>0</v>
      </c>
      <c r="Z180" s="312">
        <f t="shared" si="2315"/>
        <v>0</v>
      </c>
      <c r="AA180" s="312">
        <f t="shared" si="2315"/>
        <v>0</v>
      </c>
      <c r="AB180" s="312">
        <f t="shared" si="2315"/>
        <v>0</v>
      </c>
      <c r="AC180" s="312">
        <f t="shared" si="2315"/>
        <v>0</v>
      </c>
      <c r="AD180" s="312">
        <f t="shared" si="2315"/>
        <v>0</v>
      </c>
      <c r="AE180" s="312">
        <f t="shared" si="2315"/>
        <v>0</v>
      </c>
      <c r="AF180" s="312">
        <f t="shared" si="2315"/>
        <v>0</v>
      </c>
      <c r="AG180" s="312">
        <f t="shared" si="2315"/>
        <v>0</v>
      </c>
      <c r="AH180" s="312">
        <f t="shared" si="2315"/>
        <v>0</v>
      </c>
      <c r="AI180" s="312">
        <f t="shared" si="2315"/>
        <v>0</v>
      </c>
      <c r="AJ180" s="312">
        <f t="shared" si="2315"/>
        <v>0</v>
      </c>
      <c r="AK180" s="312">
        <f t="shared" si="2315"/>
        <v>0</v>
      </c>
      <c r="AL180" s="312">
        <f t="shared" si="2315"/>
        <v>0</v>
      </c>
      <c r="AM180" s="312">
        <f t="shared" si="2315"/>
        <v>0</v>
      </c>
      <c r="AN180" s="312">
        <f t="shared" si="2315"/>
        <v>0</v>
      </c>
      <c r="AO180" s="312">
        <f t="shared" si="2315"/>
        <v>0</v>
      </c>
      <c r="AP180" s="312">
        <f t="shared" si="2315"/>
        <v>0</v>
      </c>
      <c r="AQ180" s="312">
        <f t="shared" si="2315"/>
        <v>0</v>
      </c>
      <c r="AR180" s="312">
        <f t="shared" si="2315"/>
        <v>0</v>
      </c>
      <c r="AS180" s="312">
        <f t="shared" si="2315"/>
        <v>0</v>
      </c>
      <c r="AT180" s="312">
        <f t="shared" si="2315"/>
        <v>0</v>
      </c>
      <c r="AU180" s="312">
        <f t="shared" si="2315"/>
        <v>0</v>
      </c>
      <c r="AV180" s="312">
        <f t="shared" si="2315"/>
        <v>0</v>
      </c>
      <c r="AW180" s="312">
        <f t="shared" si="2315"/>
        <v>0</v>
      </c>
      <c r="AX180" s="312">
        <f t="shared" si="2315"/>
        <v>0</v>
      </c>
      <c r="AY180" s="312">
        <f t="shared" si="2315"/>
        <v>0</v>
      </c>
      <c r="AZ180" s="312">
        <f t="shared" si="2315"/>
        <v>0</v>
      </c>
      <c r="BA180" s="312">
        <f t="shared" si="2315"/>
        <v>0</v>
      </c>
      <c r="BB180" s="312">
        <f t="shared" si="2315"/>
        <v>0</v>
      </c>
      <c r="BC180" s="312">
        <f t="shared" si="2315"/>
        <v>0</v>
      </c>
      <c r="BD180" s="312">
        <f t="shared" si="2315"/>
        <v>0</v>
      </c>
      <c r="BE180" s="312">
        <f t="shared" si="2315"/>
        <v>0</v>
      </c>
      <c r="BF180" s="312">
        <f t="shared" si="2315"/>
        <v>0</v>
      </c>
      <c r="BG180" s="312">
        <f t="shared" si="2315"/>
        <v>0</v>
      </c>
      <c r="BH180" s="312">
        <f t="shared" si="2315"/>
        <v>0</v>
      </c>
      <c r="BI180" s="312">
        <f t="shared" si="2315"/>
        <v>0</v>
      </c>
      <c r="BJ180" s="312">
        <f t="shared" si="2315"/>
        <v>0</v>
      </c>
      <c r="BK180" s="312">
        <f t="shared" si="2315"/>
        <v>0</v>
      </c>
      <c r="BL180" s="312">
        <f t="shared" si="2315"/>
        <v>0</v>
      </c>
      <c r="BM180" s="312">
        <f t="shared" si="2315"/>
        <v>0</v>
      </c>
      <c r="BN180" s="312">
        <f t="shared" si="2315"/>
        <v>0</v>
      </c>
      <c r="BO180" s="312">
        <f t="shared" si="2315"/>
        <v>0</v>
      </c>
      <c r="BP180" s="312">
        <f t="shared" si="2315"/>
        <v>0</v>
      </c>
      <c r="BQ180" s="312">
        <f t="shared" si="2315"/>
        <v>0</v>
      </c>
      <c r="BR180" s="312">
        <f t="shared" si="2315"/>
        <v>0</v>
      </c>
      <c r="BS180" s="312">
        <f t="shared" si="2315"/>
        <v>0</v>
      </c>
      <c r="BT180" s="312">
        <f t="shared" si="2315"/>
        <v>0</v>
      </c>
      <c r="BU180" s="312">
        <f t="shared" si="2315"/>
        <v>0</v>
      </c>
      <c r="BV180" s="312">
        <f t="shared" ref="BV180:EB180" si="2316">$D180-$E180</f>
        <v>0</v>
      </c>
      <c r="BW180" s="312">
        <f t="shared" si="2316"/>
        <v>0</v>
      </c>
      <c r="BX180" s="312">
        <f t="shared" si="2316"/>
        <v>0</v>
      </c>
      <c r="BY180" s="312">
        <f t="shared" si="2316"/>
        <v>0</v>
      </c>
      <c r="BZ180" s="312">
        <f t="shared" si="2316"/>
        <v>0</v>
      </c>
      <c r="CA180" s="312">
        <f t="shared" si="2316"/>
        <v>0</v>
      </c>
      <c r="CB180" s="312">
        <f t="shared" si="2316"/>
        <v>0</v>
      </c>
      <c r="CC180" s="312">
        <f t="shared" si="2316"/>
        <v>0</v>
      </c>
      <c r="CD180" s="312">
        <f t="shared" si="2316"/>
        <v>0</v>
      </c>
      <c r="CE180" s="312">
        <f t="shared" si="2316"/>
        <v>0</v>
      </c>
      <c r="CF180" s="312">
        <f t="shared" si="2316"/>
        <v>0</v>
      </c>
      <c r="CG180" s="312">
        <f t="shared" si="2316"/>
        <v>0</v>
      </c>
      <c r="CH180" s="312">
        <f t="shared" si="2316"/>
        <v>0</v>
      </c>
      <c r="CI180" s="312">
        <f t="shared" si="2316"/>
        <v>0</v>
      </c>
      <c r="CJ180" s="312">
        <f t="shared" si="2316"/>
        <v>0</v>
      </c>
      <c r="CK180" s="312">
        <f t="shared" si="2316"/>
        <v>0</v>
      </c>
      <c r="CL180" s="312">
        <f t="shared" si="2316"/>
        <v>0</v>
      </c>
      <c r="CM180" s="312">
        <f t="shared" si="2316"/>
        <v>0</v>
      </c>
      <c r="CN180" s="312">
        <f t="shared" si="2316"/>
        <v>0</v>
      </c>
      <c r="CO180" s="312">
        <f t="shared" si="2316"/>
        <v>0</v>
      </c>
      <c r="CP180" s="312">
        <f t="shared" si="2316"/>
        <v>0</v>
      </c>
      <c r="CQ180" s="312">
        <f t="shared" si="2316"/>
        <v>0</v>
      </c>
      <c r="CR180" s="312">
        <f t="shared" si="2316"/>
        <v>0</v>
      </c>
      <c r="CS180" s="312">
        <f t="shared" si="2316"/>
        <v>0</v>
      </c>
      <c r="CT180" s="312">
        <f t="shared" si="2316"/>
        <v>0</v>
      </c>
      <c r="CU180" s="312">
        <f t="shared" si="2316"/>
        <v>0</v>
      </c>
      <c r="CV180" s="312">
        <f t="shared" si="2316"/>
        <v>0</v>
      </c>
      <c r="CW180" s="312">
        <f t="shared" si="2316"/>
        <v>0</v>
      </c>
      <c r="CX180" s="312">
        <f t="shared" si="2316"/>
        <v>0</v>
      </c>
      <c r="CY180" s="312">
        <f t="shared" si="2316"/>
        <v>0</v>
      </c>
      <c r="CZ180" s="312">
        <f t="shared" si="2316"/>
        <v>0</v>
      </c>
      <c r="DA180" s="312">
        <f t="shared" si="2316"/>
        <v>0</v>
      </c>
      <c r="DB180" s="312">
        <f t="shared" si="2316"/>
        <v>0</v>
      </c>
      <c r="DC180" s="312">
        <f t="shared" si="2316"/>
        <v>0</v>
      </c>
      <c r="DD180" s="312">
        <f t="shared" si="2316"/>
        <v>0</v>
      </c>
      <c r="DE180" s="312">
        <f t="shared" si="2316"/>
        <v>0</v>
      </c>
      <c r="DF180" s="312">
        <f t="shared" si="2316"/>
        <v>0</v>
      </c>
      <c r="DG180" s="312">
        <f t="shared" si="2316"/>
        <v>0</v>
      </c>
      <c r="DH180" s="312">
        <f t="shared" si="2316"/>
        <v>0</v>
      </c>
      <c r="DI180" s="312">
        <f t="shared" si="2316"/>
        <v>0</v>
      </c>
      <c r="DJ180" s="312">
        <f t="shared" si="2316"/>
        <v>0</v>
      </c>
      <c r="DK180" s="312">
        <f t="shared" si="2316"/>
        <v>0</v>
      </c>
      <c r="DL180" s="312">
        <f t="shared" si="2316"/>
        <v>0</v>
      </c>
      <c r="DM180" s="312">
        <f t="shared" si="2316"/>
        <v>0</v>
      </c>
      <c r="DN180" s="312">
        <f t="shared" si="2316"/>
        <v>0</v>
      </c>
      <c r="DO180" s="312">
        <f t="shared" si="2316"/>
        <v>0</v>
      </c>
      <c r="DP180" s="312">
        <f t="shared" si="2316"/>
        <v>0</v>
      </c>
      <c r="DQ180" s="312">
        <f t="shared" si="2316"/>
        <v>0</v>
      </c>
      <c r="DR180" s="312">
        <f t="shared" si="2316"/>
        <v>0</v>
      </c>
      <c r="DS180" s="312">
        <f t="shared" si="2316"/>
        <v>0</v>
      </c>
      <c r="DT180" s="312">
        <f t="shared" si="2316"/>
        <v>0</v>
      </c>
      <c r="DU180" s="312">
        <f t="shared" si="2316"/>
        <v>0</v>
      </c>
      <c r="DV180" s="312">
        <f t="shared" si="2316"/>
        <v>0</v>
      </c>
      <c r="DW180" s="312">
        <f t="shared" si="2316"/>
        <v>0</v>
      </c>
      <c r="DX180" s="312">
        <f t="shared" si="2316"/>
        <v>0</v>
      </c>
      <c r="DY180" s="312">
        <f t="shared" si="2316"/>
        <v>0</v>
      </c>
      <c r="DZ180" s="312">
        <f t="shared" si="2316"/>
        <v>0</v>
      </c>
      <c r="EA180" s="312">
        <f t="shared" si="2316"/>
        <v>0</v>
      </c>
      <c r="EB180" s="312">
        <f t="shared" si="2316"/>
        <v>0</v>
      </c>
    </row>
    <row r="181" spans="2:132" outlineLevel="1" x14ac:dyDescent="0.25">
      <c r="C181" s="327" t="s">
        <v>513</v>
      </c>
      <c r="D181" s="38"/>
      <c r="E181" s="38"/>
      <c r="F181" s="38"/>
      <c r="G181" s="55" t="s">
        <v>220</v>
      </c>
      <c r="H181" s="316">
        <f t="shared" ref="H181" si="2317">SUM(J181:EB181)</f>
        <v>0</v>
      </c>
      <c r="I181" s="38"/>
      <c r="J181" s="314">
        <f>J178*SUM($J$179:J$179)*J180</f>
        <v>0</v>
      </c>
      <c r="K181" s="314">
        <f>K178*SUM($J$179:K$179)*K180</f>
        <v>0</v>
      </c>
      <c r="L181" s="314">
        <f>L178*SUM($J$179:L$179)*L180</f>
        <v>0</v>
      </c>
      <c r="M181" s="314">
        <f>M178*SUM($J$179:M$179)*M180</f>
        <v>0</v>
      </c>
      <c r="N181" s="314">
        <f>N178*SUM($J$179:N$179)*N180</f>
        <v>0</v>
      </c>
      <c r="O181" s="314">
        <f>O178*SUM($J$179:O$179)*O180</f>
        <v>0</v>
      </c>
      <c r="P181" s="314">
        <f>P178*SUM($J$179:P$179)*P180</f>
        <v>0</v>
      </c>
      <c r="Q181" s="314">
        <f>Q178*SUM($J$179:Q$179)*Q180</f>
        <v>0</v>
      </c>
      <c r="R181" s="314">
        <f>R178*SUM($J$179:R$179)*R180</f>
        <v>0</v>
      </c>
      <c r="S181" s="314">
        <f>S178*SUM($J$179:S$179)*S180</f>
        <v>0</v>
      </c>
      <c r="T181" s="314">
        <f>T178*SUM($J$179:T$179)*T180</f>
        <v>0</v>
      </c>
      <c r="U181" s="314">
        <f>U178*SUM($J$179:U$179)*U180</f>
        <v>0</v>
      </c>
      <c r="V181" s="314">
        <f>V178*SUM($J$179:V$179)*V180</f>
        <v>0</v>
      </c>
      <c r="W181" s="314">
        <f>W178*SUM($J$179:W$179)*W180</f>
        <v>0</v>
      </c>
      <c r="X181" s="314">
        <f>X178*SUM($J$179:X$179)*X180</f>
        <v>0</v>
      </c>
      <c r="Y181" s="314">
        <f>Y178*SUM($J$179:Y$179)*Y180</f>
        <v>0</v>
      </c>
      <c r="Z181" s="314">
        <f>Z178*SUM($J$179:Z$179)*Z180</f>
        <v>0</v>
      </c>
      <c r="AA181" s="314">
        <f>AA178*SUM($J$179:AA$179)*AA180</f>
        <v>0</v>
      </c>
      <c r="AB181" s="314">
        <f>AB178*SUM($J$179:AB$179)*AB180</f>
        <v>0</v>
      </c>
      <c r="AC181" s="314">
        <f>AC178*SUM($J$179:AC$179)*AC180</f>
        <v>0</v>
      </c>
      <c r="AD181" s="314">
        <f>AD178*SUM($J$179:AD$179)*AD180</f>
        <v>0</v>
      </c>
      <c r="AE181" s="314">
        <f>AE178*SUM($J$179:AE$179)*AE180</f>
        <v>0</v>
      </c>
      <c r="AF181" s="314">
        <f>AF178*SUM($J$179:AF$179)*AF180</f>
        <v>0</v>
      </c>
      <c r="AG181" s="314">
        <f>AG178*SUM($J$179:AG$179)*AG180</f>
        <v>0</v>
      </c>
      <c r="AH181" s="314">
        <f>AH178*SUM($J$179:AH$179)*AH180</f>
        <v>0</v>
      </c>
      <c r="AI181" s="314">
        <f>AI178*SUM($J$179:AI$179)*AI180</f>
        <v>0</v>
      </c>
      <c r="AJ181" s="314">
        <f>AJ178*SUM($J$179:AJ$179)*AJ180</f>
        <v>0</v>
      </c>
      <c r="AK181" s="314">
        <f>AK178*SUM($J$179:AK$179)*AK180</f>
        <v>0</v>
      </c>
      <c r="AL181" s="314">
        <f>AL178*SUM($J$179:AL$179)*AL180</f>
        <v>0</v>
      </c>
      <c r="AM181" s="314">
        <f>AM178*SUM($J$179:AM$179)*AM180</f>
        <v>0</v>
      </c>
      <c r="AN181" s="314">
        <f>AN178*SUM($J$179:AN$179)*AN180</f>
        <v>0</v>
      </c>
      <c r="AO181" s="314">
        <f>AO178*SUM($J$179:AO$179)*AO180</f>
        <v>0</v>
      </c>
      <c r="AP181" s="314">
        <f>AP178*SUM($J$179:AP$179)*AP180</f>
        <v>0</v>
      </c>
      <c r="AQ181" s="314">
        <f>AQ178*SUM($J$179:AQ$179)*AQ180</f>
        <v>0</v>
      </c>
      <c r="AR181" s="314">
        <f>AR178*SUM($J$179:AR$179)*AR180</f>
        <v>0</v>
      </c>
      <c r="AS181" s="314">
        <f>AS178*SUM($J$179:AS$179)*AS180</f>
        <v>0</v>
      </c>
      <c r="AT181" s="314">
        <f>AT178*SUM($J$179:AT$179)*AT180</f>
        <v>0</v>
      </c>
      <c r="AU181" s="314">
        <f>AU178*SUM($J$179:AU$179)*AU180</f>
        <v>0</v>
      </c>
      <c r="AV181" s="314">
        <f>AV178*SUM($J$179:AV$179)*AV180</f>
        <v>0</v>
      </c>
      <c r="AW181" s="314">
        <f>AW178*SUM($J$179:AW$179)*AW180</f>
        <v>0</v>
      </c>
      <c r="AX181" s="314">
        <f>AX178*SUM($J$179:AX$179)*AX180</f>
        <v>0</v>
      </c>
      <c r="AY181" s="314">
        <f>AY178*SUM($J$179:AY$179)*AY180</f>
        <v>0</v>
      </c>
      <c r="AZ181" s="314">
        <f>AZ178*SUM($J$179:AZ$179)*AZ180</f>
        <v>0</v>
      </c>
      <c r="BA181" s="314">
        <f>BA178*SUM($J$179:BA$179)*BA180</f>
        <v>0</v>
      </c>
      <c r="BB181" s="314">
        <f>BB178*SUM($J$179:BB$179)*BB180</f>
        <v>0</v>
      </c>
      <c r="BC181" s="314">
        <f>BC178*SUM($J$179:BC$179)*BC180</f>
        <v>0</v>
      </c>
      <c r="BD181" s="314">
        <f>BD178*SUM($J$179:BD$179)*BD180</f>
        <v>0</v>
      </c>
      <c r="BE181" s="314">
        <f>BE178*SUM($J$179:BE$179)*BE180</f>
        <v>0</v>
      </c>
      <c r="BF181" s="314">
        <f>BF178*SUM($J$179:BF$179)*BF180</f>
        <v>0</v>
      </c>
      <c r="BG181" s="314">
        <f>BG178*SUM($J$179:BG$179)*BG180</f>
        <v>0</v>
      </c>
      <c r="BH181" s="314">
        <f>BH178*SUM($J$179:BH$179)*BH180</f>
        <v>0</v>
      </c>
      <c r="BI181" s="314">
        <f>BI178*SUM($J$179:BI$179)*BI180</f>
        <v>0</v>
      </c>
      <c r="BJ181" s="314">
        <f>BJ178*SUM($J$179:BJ$179)*BJ180</f>
        <v>0</v>
      </c>
      <c r="BK181" s="314">
        <f>BK178*SUM($J$179:BK$179)*BK180</f>
        <v>0</v>
      </c>
      <c r="BL181" s="314">
        <f>BL178*SUM($J$179:BL$179)*BL180</f>
        <v>0</v>
      </c>
      <c r="BM181" s="314">
        <f>BM178*SUM($J$179:BM$179)*BM180</f>
        <v>0</v>
      </c>
      <c r="BN181" s="314">
        <f>BN178*SUM($J$179:BN$179)*BN180</f>
        <v>0</v>
      </c>
      <c r="BO181" s="314">
        <f>BO178*SUM($J$179:BO$179)*BO180</f>
        <v>0</v>
      </c>
      <c r="BP181" s="314">
        <f>BP178*SUM($J$179:BP$179)*BP180</f>
        <v>0</v>
      </c>
      <c r="BQ181" s="314">
        <f>BQ178*SUM($J$179:BQ$179)*BQ180</f>
        <v>0</v>
      </c>
      <c r="BR181" s="314">
        <f>BR178*SUM($J$179:BR$179)*BR180</f>
        <v>0</v>
      </c>
      <c r="BS181" s="314">
        <f>BS178*SUM($J$179:BS$179)*BS180</f>
        <v>0</v>
      </c>
      <c r="BT181" s="314">
        <f>BT178*SUM($J$179:BT$179)*BT180</f>
        <v>0</v>
      </c>
      <c r="BU181" s="314">
        <f>BU178*SUM($J$179:BU$179)*BU180</f>
        <v>0</v>
      </c>
      <c r="BV181" s="314">
        <f>BV178*SUM($J$179:BV$179)*BV180</f>
        <v>0</v>
      </c>
      <c r="BW181" s="314">
        <f>BW178*SUM($J$179:BW$179)*BW180</f>
        <v>0</v>
      </c>
      <c r="BX181" s="314">
        <f>BX178*SUM($J$179:BX$179)*BX180</f>
        <v>0</v>
      </c>
      <c r="BY181" s="314">
        <f>BY178*SUM($J$179:BY$179)*BY180</f>
        <v>0</v>
      </c>
      <c r="BZ181" s="314">
        <f>BZ178*SUM($J$179:BZ$179)*BZ180</f>
        <v>0</v>
      </c>
      <c r="CA181" s="314">
        <f>CA178*SUM($J$179:CA$179)*CA180</f>
        <v>0</v>
      </c>
      <c r="CB181" s="314">
        <f>CB178*SUM($J$179:CB$179)*CB180</f>
        <v>0</v>
      </c>
      <c r="CC181" s="314">
        <f>CC178*SUM($J$179:CC$179)*CC180</f>
        <v>0</v>
      </c>
      <c r="CD181" s="314">
        <f>CD178*SUM($J$179:CD$179)*CD180</f>
        <v>0</v>
      </c>
      <c r="CE181" s="314">
        <f>CE178*SUM($J$179:CE$179)*CE180</f>
        <v>0</v>
      </c>
      <c r="CF181" s="314">
        <f>CF178*SUM($J$179:CF$179)*CF180</f>
        <v>0</v>
      </c>
      <c r="CG181" s="314">
        <f>CG178*SUM($J$179:CG$179)*CG180</f>
        <v>0</v>
      </c>
      <c r="CH181" s="314">
        <f>CH178*SUM($J$179:CH$179)*CH180</f>
        <v>0</v>
      </c>
      <c r="CI181" s="314">
        <f>CI178*SUM($J$179:CI$179)*CI180</f>
        <v>0</v>
      </c>
      <c r="CJ181" s="314">
        <f>CJ178*SUM($J$179:CJ$179)*CJ180</f>
        <v>0</v>
      </c>
      <c r="CK181" s="314">
        <f>CK178*SUM($J$179:CK$179)*CK180</f>
        <v>0</v>
      </c>
      <c r="CL181" s="314">
        <f>CL178*SUM($J$179:CL$179)*CL180</f>
        <v>0</v>
      </c>
      <c r="CM181" s="314">
        <f>CM178*SUM($J$179:CM$179)*CM180</f>
        <v>0</v>
      </c>
      <c r="CN181" s="314">
        <f>CN178*SUM($J$179:CN$179)*CN180</f>
        <v>0</v>
      </c>
      <c r="CO181" s="314">
        <f>CO178*SUM($J$179:CO$179)*CO180</f>
        <v>0</v>
      </c>
      <c r="CP181" s="314">
        <f>CP178*SUM($J$179:CP$179)*CP180</f>
        <v>0</v>
      </c>
      <c r="CQ181" s="314">
        <f>CQ178*SUM($J$179:CQ$179)*CQ180</f>
        <v>0</v>
      </c>
      <c r="CR181" s="314">
        <f>CR178*SUM($J$179:CR$179)*CR180</f>
        <v>0</v>
      </c>
      <c r="CS181" s="314">
        <f>CS178*SUM($J$179:CS$179)*CS180</f>
        <v>0</v>
      </c>
      <c r="CT181" s="314">
        <f>CT178*SUM($J$179:CT$179)*CT180</f>
        <v>0</v>
      </c>
      <c r="CU181" s="314">
        <f>CU178*SUM($J$179:CU$179)*CU180</f>
        <v>0</v>
      </c>
      <c r="CV181" s="314">
        <f>CV178*SUM($J$179:CV$179)*CV180</f>
        <v>0</v>
      </c>
      <c r="CW181" s="314">
        <f>CW178*SUM($J$179:CW$179)*CW180</f>
        <v>0</v>
      </c>
      <c r="CX181" s="314">
        <f>CX178*SUM($J$179:CX$179)*CX180</f>
        <v>0</v>
      </c>
      <c r="CY181" s="314">
        <f>CY178*SUM($J$179:CY$179)*CY180</f>
        <v>0</v>
      </c>
      <c r="CZ181" s="314">
        <f>CZ178*SUM($J$179:CZ$179)*CZ180</f>
        <v>0</v>
      </c>
      <c r="DA181" s="314">
        <f>DA178*SUM($J$179:DA$179)*DA180</f>
        <v>0</v>
      </c>
      <c r="DB181" s="314">
        <f>DB178*SUM($J$179:DB$179)*DB180</f>
        <v>0</v>
      </c>
      <c r="DC181" s="314">
        <f>DC178*SUM($J$179:DC$179)*DC180</f>
        <v>0</v>
      </c>
      <c r="DD181" s="314">
        <f>DD178*SUM($J$179:DD$179)*DD180</f>
        <v>0</v>
      </c>
      <c r="DE181" s="314">
        <f>DE178*SUM($J$179:DE$179)*DE180</f>
        <v>0</v>
      </c>
      <c r="DF181" s="314">
        <f>DF178*SUM($J$179:DF$179)*DF180</f>
        <v>0</v>
      </c>
      <c r="DG181" s="314">
        <f>DG178*SUM($J$179:DG$179)*DG180</f>
        <v>0</v>
      </c>
      <c r="DH181" s="314">
        <f>DH178*SUM($J$179:DH$179)*DH180</f>
        <v>0</v>
      </c>
      <c r="DI181" s="314">
        <f>DI178*SUM($J$179:DI$179)*DI180</f>
        <v>0</v>
      </c>
      <c r="DJ181" s="314">
        <f>DJ178*SUM($J$179:DJ$179)*DJ180</f>
        <v>0</v>
      </c>
      <c r="DK181" s="314">
        <f>DK178*SUM($J$179:DK$179)*DK180</f>
        <v>0</v>
      </c>
      <c r="DL181" s="314">
        <f>DL178*SUM($J$179:DL$179)*DL180</f>
        <v>0</v>
      </c>
      <c r="DM181" s="314">
        <f>DM178*SUM($J$179:DM$179)*DM180</f>
        <v>0</v>
      </c>
      <c r="DN181" s="314">
        <f>DN178*SUM($J$179:DN$179)*DN180</f>
        <v>0</v>
      </c>
      <c r="DO181" s="314">
        <f>DO178*SUM($J$179:DO$179)*DO180</f>
        <v>0</v>
      </c>
      <c r="DP181" s="314">
        <f>DP178*SUM($J$179:DP$179)*DP180</f>
        <v>0</v>
      </c>
      <c r="DQ181" s="314">
        <f>DQ178*SUM($J$179:DQ$179)*DQ180</f>
        <v>0</v>
      </c>
      <c r="DR181" s="314">
        <f>DR178*SUM($J$179:DR$179)*DR180</f>
        <v>0</v>
      </c>
      <c r="DS181" s="314">
        <f>DS178*SUM($J$179:DS$179)*DS180</f>
        <v>0</v>
      </c>
      <c r="DT181" s="314">
        <f>DT178*SUM($J$179:DT$179)*DT180</f>
        <v>0</v>
      </c>
      <c r="DU181" s="314">
        <f>DU178*SUM($J$179:DU$179)*DU180</f>
        <v>0</v>
      </c>
      <c r="DV181" s="314">
        <f>DV178*SUM($J$179:DV$179)*DV180</f>
        <v>0</v>
      </c>
      <c r="DW181" s="314">
        <f>DW178*SUM($J$179:DW$179)*DW180</f>
        <v>0</v>
      </c>
      <c r="DX181" s="314">
        <f>DX178*SUM($J$179:DX$179)*DX180</f>
        <v>0</v>
      </c>
      <c r="DY181" s="314">
        <f>DY178*SUM($J$179:DY$179)*DY180</f>
        <v>0</v>
      </c>
      <c r="DZ181" s="314">
        <f>DZ178*SUM($J$179:DZ$179)*DZ180</f>
        <v>0</v>
      </c>
      <c r="EA181" s="314">
        <f>EA178*SUM($J$179:EA$179)*EA180</f>
        <v>0</v>
      </c>
      <c r="EB181" s="314">
        <f>EB178*SUM($J$179:EB$179)*EB180</f>
        <v>0</v>
      </c>
    </row>
    <row r="182" spans="2:132" outlineLevel="1" x14ac:dyDescent="0.25">
      <c r="C182" s="324" t="s">
        <v>417</v>
      </c>
      <c r="D182" s="34"/>
      <c r="E182" s="34"/>
      <c r="F182" s="34"/>
      <c r="G182" s="67" t="s">
        <v>215</v>
      </c>
      <c r="H182" s="34"/>
      <c r="I182" s="34"/>
      <c r="J182" s="126">
        <f>J$13</f>
        <v>1</v>
      </c>
      <c r="K182" s="126">
        <f t="shared" ref="K182:BV182" si="2318">K$13</f>
        <v>1.0026792493128671</v>
      </c>
      <c r="L182" s="126">
        <f t="shared" si="2318"/>
        <v>1.0056539350998608</v>
      </c>
      <c r="M182" s="126">
        <f t="shared" si="2318"/>
        <v>1.0085410656939733</v>
      </c>
      <c r="N182" s="126">
        <f t="shared" si="2318"/>
        <v>1.0114364849476103</v>
      </c>
      <c r="O182" s="126">
        <f t="shared" si="2318"/>
        <v>1.0143402166566737</v>
      </c>
      <c r="P182" s="126">
        <f t="shared" si="2318"/>
        <v>1.0172522846853813</v>
      </c>
      <c r="Q182" s="126">
        <f t="shared" si="2318"/>
        <v>1.0201727129664624</v>
      </c>
      <c r="R182" s="126">
        <f t="shared" si="2318"/>
        <v>1.0231015255013547</v>
      </c>
      <c r="S182" s="126">
        <f t="shared" si="2318"/>
        <v>1.0260387463604019</v>
      </c>
      <c r="T182" s="126">
        <f t="shared" si="2318"/>
        <v>1.028984399683051</v>
      </c>
      <c r="U182" s="126">
        <f t="shared" si="2318"/>
        <v>1.0319385096780509</v>
      </c>
      <c r="V182" s="126">
        <f t="shared" si="2318"/>
        <v>1.0349011006236515</v>
      </c>
      <c r="W182" s="126">
        <f t="shared" si="2318"/>
        <v>1.0377730230388176</v>
      </c>
      <c r="X182" s="126">
        <f t="shared" si="2318"/>
        <v>1.0408518228283561</v>
      </c>
      <c r="Y182" s="126">
        <f t="shared" si="2318"/>
        <v>1.0438400029932626</v>
      </c>
      <c r="Z182" s="126">
        <f t="shared" si="2318"/>
        <v>1.046836761920777</v>
      </c>
      <c r="AA182" s="126">
        <f t="shared" si="2318"/>
        <v>1.0498421242396576</v>
      </c>
      <c r="AB182" s="126">
        <f t="shared" si="2318"/>
        <v>1.05285611464937</v>
      </c>
      <c r="AC182" s="126">
        <f t="shared" si="2318"/>
        <v>1.0558787579202888</v>
      </c>
      <c r="AD182" s="126">
        <f t="shared" si="2318"/>
        <v>1.0589100788939025</v>
      </c>
      <c r="AE182" s="126">
        <f t="shared" si="2318"/>
        <v>1.0619501024830165</v>
      </c>
      <c r="AF182" s="126">
        <f t="shared" si="2318"/>
        <v>1.0649988536719583</v>
      </c>
      <c r="AG182" s="126">
        <f t="shared" si="2318"/>
        <v>1.0680563575167832</v>
      </c>
      <c r="AH182" s="126">
        <f t="shared" si="2318"/>
        <v>1.0711226391454798</v>
      </c>
      <c r="AI182" s="126">
        <f t="shared" si="2318"/>
        <v>1.0739924437404067</v>
      </c>
      <c r="AJ182" s="126">
        <f t="shared" si="2318"/>
        <v>1.0771786970311998</v>
      </c>
      <c r="AK182" s="126">
        <f t="shared" si="2318"/>
        <v>1.0802711679727233</v>
      </c>
      <c r="AL182" s="126">
        <f t="shared" si="2318"/>
        <v>1.0833725170851116</v>
      </c>
      <c r="AM182" s="126">
        <f t="shared" si="2318"/>
        <v>1.0864827698566941</v>
      </c>
      <c r="AN182" s="126">
        <f t="shared" si="2318"/>
        <v>1.0896019518489746</v>
      </c>
      <c r="AO182" s="126">
        <f t="shared" si="2318"/>
        <v>1.0927300886968412</v>
      </c>
      <c r="AP182" s="126">
        <f t="shared" si="2318"/>
        <v>1.0958672061087775</v>
      </c>
      <c r="AQ182" s="126">
        <f t="shared" si="2318"/>
        <v>1.0990133298670732</v>
      </c>
      <c r="AR182" s="126">
        <f t="shared" si="2318"/>
        <v>1.1021684858280367</v>
      </c>
      <c r="AS182" s="126">
        <f t="shared" si="2318"/>
        <v>1.1053326999222071</v>
      </c>
      <c r="AT182" s="126">
        <f t="shared" si="2318"/>
        <v>1.1085059981545673</v>
      </c>
      <c r="AU182" s="126">
        <f t="shared" si="2318"/>
        <v>1.111475962088432</v>
      </c>
      <c r="AV182" s="126">
        <f t="shared" si="2318"/>
        <v>1.1147734191259395</v>
      </c>
      <c r="AW182" s="126">
        <f t="shared" si="2318"/>
        <v>1.1179738207069689</v>
      </c>
      <c r="AX182" s="126">
        <f t="shared" si="2318"/>
        <v>1.1211834103167977</v>
      </c>
      <c r="AY182" s="126">
        <f t="shared" si="2318"/>
        <v>1.1244022143333261</v>
      </c>
      <c r="AZ182" s="126">
        <f t="shared" si="2318"/>
        <v>1.1276302592101826</v>
      </c>
      <c r="BA182" s="126">
        <f t="shared" si="2318"/>
        <v>1.1308675714769412</v>
      </c>
      <c r="BB182" s="126">
        <f t="shared" si="2318"/>
        <v>1.1341141777393395</v>
      </c>
      <c r="BC182" s="126">
        <f t="shared" si="2318"/>
        <v>1.1373701046794982</v>
      </c>
      <c r="BD182" s="126">
        <f t="shared" si="2318"/>
        <v>1.1406353790561385</v>
      </c>
      <c r="BE182" s="126">
        <f t="shared" si="2318"/>
        <v>1.1439100277048042</v>
      </c>
      <c r="BF182" s="126">
        <f t="shared" si="2318"/>
        <v>1.1471940775380809</v>
      </c>
      <c r="BG182" s="126">
        <f t="shared" si="2318"/>
        <v>1.15026769648205</v>
      </c>
      <c r="BH182" s="126">
        <f t="shared" si="2318"/>
        <v>1.1536802383994258</v>
      </c>
      <c r="BI182" s="126">
        <f t="shared" si="2318"/>
        <v>1.1569923375180708</v>
      </c>
      <c r="BJ182" s="126">
        <f t="shared" si="2318"/>
        <v>1.1603139453378331</v>
      </c>
      <c r="BK182" s="126">
        <f t="shared" si="2318"/>
        <v>1.1636450891572303</v>
      </c>
      <c r="BL182" s="126">
        <f t="shared" si="2318"/>
        <v>1.1669857963531516</v>
      </c>
      <c r="BM182" s="126">
        <f t="shared" si="2318"/>
        <v>1.1703360943810825</v>
      </c>
      <c r="BN182" s="126">
        <f t="shared" si="2318"/>
        <v>1.1736960107753303</v>
      </c>
      <c r="BO182" s="126">
        <f t="shared" si="2318"/>
        <v>1.1770655731492505</v>
      </c>
      <c r="BP182" s="126">
        <f t="shared" si="2318"/>
        <v>1.180444809195474</v>
      </c>
      <c r="BQ182" s="126">
        <f t="shared" si="2318"/>
        <v>1.1838337466861339</v>
      </c>
      <c r="BR182" s="126">
        <f t="shared" si="2318"/>
        <v>1.1872324134730949</v>
      </c>
      <c r="BS182" s="126">
        <f t="shared" si="2318"/>
        <v>1.1905270658589224</v>
      </c>
      <c r="BT182" s="126">
        <f t="shared" si="2318"/>
        <v>1.1940590467434065</v>
      </c>
      <c r="BU182" s="126">
        <f t="shared" si="2318"/>
        <v>1.1974870693312041</v>
      </c>
      <c r="BV182" s="126">
        <f t="shared" si="2318"/>
        <v>1.2009249334246579</v>
      </c>
      <c r="BW182" s="126">
        <f t="shared" ref="BW182:EB182" si="2319">BW$13</f>
        <v>1.204372667277734</v>
      </c>
      <c r="BX182" s="126">
        <f t="shared" si="2319"/>
        <v>1.2078302992255125</v>
      </c>
      <c r="BY182" s="126">
        <f t="shared" si="2319"/>
        <v>1.2112978576844211</v>
      </c>
      <c r="BZ182" s="126">
        <f t="shared" si="2319"/>
        <v>1.2147753711524676</v>
      </c>
      <c r="CA182" s="126">
        <f t="shared" si="2319"/>
        <v>1.2182628682094752</v>
      </c>
      <c r="CB182" s="126">
        <f t="shared" si="2319"/>
        <v>1.2217603775173165</v>
      </c>
      <c r="CC182" s="126">
        <f t="shared" si="2319"/>
        <v>1.2252679278201495</v>
      </c>
      <c r="CD182" s="126">
        <f t="shared" si="2319"/>
        <v>1.2287855479446541</v>
      </c>
      <c r="CE182" s="126">
        <f t="shared" si="2319"/>
        <v>1.232077770779646</v>
      </c>
      <c r="CF182" s="126">
        <f t="shared" si="2319"/>
        <v>1.23573302168438</v>
      </c>
      <c r="CG182" s="126">
        <f t="shared" si="2319"/>
        <v>1.2392806860334544</v>
      </c>
      <c r="CH182" s="126">
        <f t="shared" si="2319"/>
        <v>1.2428385353675644</v>
      </c>
      <c r="CI182" s="126">
        <f t="shared" si="2319"/>
        <v>1.2464065989267703</v>
      </c>
      <c r="CJ182" s="126">
        <f t="shared" si="2319"/>
        <v>1.2499849060350778</v>
      </c>
      <c r="CK182" s="126">
        <f t="shared" si="2319"/>
        <v>1.2535734861006791</v>
      </c>
      <c r="CL182" s="126">
        <f t="shared" si="2319"/>
        <v>1.257172368616194</v>
      </c>
      <c r="CM182" s="126">
        <f t="shared" si="2319"/>
        <v>1.2607815831589126</v>
      </c>
      <c r="CN182" s="126">
        <f t="shared" si="2319"/>
        <v>1.2644011593910389</v>
      </c>
      <c r="CO182" s="126">
        <f t="shared" si="2319"/>
        <v>1.2680311270599336</v>
      </c>
      <c r="CP182" s="126">
        <f t="shared" si="2319"/>
        <v>1.2716715159983594</v>
      </c>
      <c r="CQ182" s="126">
        <f t="shared" si="2319"/>
        <v>1.2750786410337906</v>
      </c>
      <c r="CR182" s="126">
        <f t="shared" si="2319"/>
        <v>1.2788614642181557</v>
      </c>
      <c r="CS182" s="126">
        <f t="shared" si="2319"/>
        <v>1.2825329459576562</v>
      </c>
      <c r="CT182" s="126">
        <f t="shared" si="2319"/>
        <v>1.2862149681493797</v>
      </c>
      <c r="CU182" s="126">
        <f t="shared" si="2319"/>
        <v>1.289907561053897</v>
      </c>
      <c r="CV182" s="126">
        <f t="shared" si="2319"/>
        <v>1.293610755018654</v>
      </c>
      <c r="CW182" s="126">
        <f t="shared" si="2319"/>
        <v>1.2973245804782207</v>
      </c>
      <c r="CX182" s="126">
        <f t="shared" si="2319"/>
        <v>1.3010490679545423</v>
      </c>
      <c r="CY182" s="126">
        <f t="shared" si="2319"/>
        <v>1.304784248057189</v>
      </c>
      <c r="CZ182" s="126">
        <f t="shared" si="2319"/>
        <v>1.3085301514836076</v>
      </c>
      <c r="DA182" s="126">
        <f t="shared" si="2319"/>
        <v>1.3122868090193751</v>
      </c>
      <c r="DB182" s="126">
        <f t="shared" si="2319"/>
        <v>1.3160542515384499</v>
      </c>
      <c r="DC182" s="126">
        <f t="shared" si="2319"/>
        <v>1.3195802889875801</v>
      </c>
      <c r="DD182" s="126">
        <f t="shared" si="2319"/>
        <v>1.323495136864544</v>
      </c>
      <c r="DE182" s="126">
        <f t="shared" si="2319"/>
        <v>1.3272947573576725</v>
      </c>
      <c r="DF182" s="126">
        <f t="shared" si="2319"/>
        <v>1.3311052861764079</v>
      </c>
      <c r="DG182" s="126">
        <f t="shared" si="2319"/>
        <v>1.3349267546374479</v>
      </c>
      <c r="DH182" s="126">
        <f t="shared" si="2319"/>
        <v>1.3387591941473977</v>
      </c>
      <c r="DI182" s="126">
        <f t="shared" si="2319"/>
        <v>1.3426026362030277</v>
      </c>
      <c r="DJ182" s="126">
        <f t="shared" si="2319"/>
        <v>1.3464571123915319</v>
      </c>
      <c r="DK182" s="126">
        <f t="shared" si="2319"/>
        <v>1.3503226543907885</v>
      </c>
      <c r="DL182" s="126">
        <f t="shared" si="2319"/>
        <v>1.3541992939696192</v>
      </c>
      <c r="DM182" s="126">
        <f t="shared" si="2319"/>
        <v>1.358087062988051</v>
      </c>
      <c r="DN182" s="126">
        <f t="shared" si="2319"/>
        <v>1.361985993397578</v>
      </c>
      <c r="DO182" s="126">
        <f t="shared" si="2319"/>
        <v>1.3657655991021458</v>
      </c>
      <c r="DP182" s="126">
        <f t="shared" si="2319"/>
        <v>1.3698174666548035</v>
      </c>
      <c r="DQ182" s="126">
        <f t="shared" si="2319"/>
        <v>1.3737500738651915</v>
      </c>
      <c r="DR182" s="126">
        <f t="shared" si="2319"/>
        <v>1.3776939711925826</v>
      </c>
      <c r="DS182" s="126">
        <f t="shared" si="2319"/>
        <v>1.381649191049759</v>
      </c>
      <c r="DT182" s="126">
        <f t="shared" si="2319"/>
        <v>1.385615765942557</v>
      </c>
      <c r="DU182" s="126">
        <f t="shared" si="2319"/>
        <v>1.3895937284701338</v>
      </c>
      <c r="DV182" s="126">
        <f t="shared" si="2319"/>
        <v>1.3935831113252357</v>
      </c>
      <c r="DW182" s="126">
        <f t="shared" si="2319"/>
        <v>1.3975839472944662</v>
      </c>
      <c r="DX182" s="126">
        <f t="shared" si="2319"/>
        <v>1.401596269258556</v>
      </c>
      <c r="DY182" s="126">
        <f t="shared" si="2319"/>
        <v>1.4056201101926329</v>
      </c>
      <c r="DZ182" s="126">
        <f t="shared" si="2319"/>
        <v>1.4096555031664932</v>
      </c>
      <c r="EA182" s="126">
        <f t="shared" si="2319"/>
        <v>1.4134323217047313</v>
      </c>
      <c r="EB182" s="126">
        <f t="shared" si="2319"/>
        <v>1.4176256038945581</v>
      </c>
    </row>
    <row r="183" spans="2:132" outlineLevel="1" x14ac:dyDescent="0.25">
      <c r="C183" s="321" t="s">
        <v>518</v>
      </c>
      <c r="D183" s="38"/>
      <c r="E183" s="38"/>
      <c r="F183" s="38"/>
      <c r="G183" s="52" t="s">
        <v>220</v>
      </c>
      <c r="H183" s="46">
        <f t="shared" ref="H183" si="2320">SUM(J183:EB183)</f>
        <v>0</v>
      </c>
      <c r="I183" s="38"/>
      <c r="J183" s="82">
        <f>J181*J182</f>
        <v>0</v>
      </c>
      <c r="K183" s="82">
        <f t="shared" ref="K183" si="2321">K181*K182</f>
        <v>0</v>
      </c>
      <c r="L183" s="82">
        <f t="shared" ref="L183" si="2322">L181*L182</f>
        <v>0</v>
      </c>
      <c r="M183" s="82">
        <f t="shared" ref="M183" si="2323">M181*M182</f>
        <v>0</v>
      </c>
      <c r="N183" s="82">
        <f t="shared" ref="N183" si="2324">N181*N182</f>
        <v>0</v>
      </c>
      <c r="O183" s="82">
        <f t="shared" ref="O183" si="2325">O181*O182</f>
        <v>0</v>
      </c>
      <c r="P183" s="82">
        <f t="shared" ref="P183" si="2326">P181*P182</f>
        <v>0</v>
      </c>
      <c r="Q183" s="82">
        <f t="shared" ref="Q183" si="2327">Q181*Q182</f>
        <v>0</v>
      </c>
      <c r="R183" s="82">
        <f t="shared" ref="R183" si="2328">R181*R182</f>
        <v>0</v>
      </c>
      <c r="S183" s="82">
        <f t="shared" ref="S183" si="2329">S181*S182</f>
        <v>0</v>
      </c>
      <c r="T183" s="82">
        <f t="shared" ref="T183" si="2330">T181*T182</f>
        <v>0</v>
      </c>
      <c r="U183" s="82">
        <f t="shared" ref="U183" si="2331">U181*U182</f>
        <v>0</v>
      </c>
      <c r="V183" s="82">
        <f t="shared" ref="V183" si="2332">V181*V182</f>
        <v>0</v>
      </c>
      <c r="W183" s="82">
        <f t="shared" ref="W183" si="2333">W181*W182</f>
        <v>0</v>
      </c>
      <c r="X183" s="82">
        <f t="shared" ref="X183" si="2334">X181*X182</f>
        <v>0</v>
      </c>
      <c r="Y183" s="82">
        <f t="shared" ref="Y183" si="2335">Y181*Y182</f>
        <v>0</v>
      </c>
      <c r="Z183" s="82">
        <f t="shared" ref="Z183" si="2336">Z181*Z182</f>
        <v>0</v>
      </c>
      <c r="AA183" s="82">
        <f t="shared" ref="AA183" si="2337">AA181*AA182</f>
        <v>0</v>
      </c>
      <c r="AB183" s="82">
        <f t="shared" ref="AB183" si="2338">AB181*AB182</f>
        <v>0</v>
      </c>
      <c r="AC183" s="82">
        <f t="shared" ref="AC183" si="2339">AC181*AC182</f>
        <v>0</v>
      </c>
      <c r="AD183" s="82">
        <f t="shared" ref="AD183" si="2340">AD181*AD182</f>
        <v>0</v>
      </c>
      <c r="AE183" s="82">
        <f t="shared" ref="AE183" si="2341">AE181*AE182</f>
        <v>0</v>
      </c>
      <c r="AF183" s="82">
        <f t="shared" ref="AF183" si="2342">AF181*AF182</f>
        <v>0</v>
      </c>
      <c r="AG183" s="82">
        <f t="shared" ref="AG183" si="2343">AG181*AG182</f>
        <v>0</v>
      </c>
      <c r="AH183" s="82">
        <f t="shared" ref="AH183" si="2344">AH181*AH182</f>
        <v>0</v>
      </c>
      <c r="AI183" s="82">
        <f t="shared" ref="AI183" si="2345">AI181*AI182</f>
        <v>0</v>
      </c>
      <c r="AJ183" s="82">
        <f t="shared" ref="AJ183" si="2346">AJ181*AJ182</f>
        <v>0</v>
      </c>
      <c r="AK183" s="82">
        <f t="shared" ref="AK183" si="2347">AK181*AK182</f>
        <v>0</v>
      </c>
      <c r="AL183" s="82">
        <f t="shared" ref="AL183" si="2348">AL181*AL182</f>
        <v>0</v>
      </c>
      <c r="AM183" s="82">
        <f t="shared" ref="AM183" si="2349">AM181*AM182</f>
        <v>0</v>
      </c>
      <c r="AN183" s="82">
        <f t="shared" ref="AN183" si="2350">AN181*AN182</f>
        <v>0</v>
      </c>
      <c r="AO183" s="82">
        <f t="shared" ref="AO183" si="2351">AO181*AO182</f>
        <v>0</v>
      </c>
      <c r="AP183" s="82">
        <f t="shared" ref="AP183" si="2352">AP181*AP182</f>
        <v>0</v>
      </c>
      <c r="AQ183" s="82">
        <f t="shared" ref="AQ183" si="2353">AQ181*AQ182</f>
        <v>0</v>
      </c>
      <c r="AR183" s="82">
        <f t="shared" ref="AR183" si="2354">AR181*AR182</f>
        <v>0</v>
      </c>
      <c r="AS183" s="82">
        <f t="shared" ref="AS183" si="2355">AS181*AS182</f>
        <v>0</v>
      </c>
      <c r="AT183" s="82">
        <f t="shared" ref="AT183" si="2356">AT181*AT182</f>
        <v>0</v>
      </c>
      <c r="AU183" s="82">
        <f t="shared" ref="AU183" si="2357">AU181*AU182</f>
        <v>0</v>
      </c>
      <c r="AV183" s="82">
        <f t="shared" ref="AV183" si="2358">AV181*AV182</f>
        <v>0</v>
      </c>
      <c r="AW183" s="82">
        <f t="shared" ref="AW183" si="2359">AW181*AW182</f>
        <v>0</v>
      </c>
      <c r="AX183" s="82">
        <f t="shared" ref="AX183" si="2360">AX181*AX182</f>
        <v>0</v>
      </c>
      <c r="AY183" s="82">
        <f t="shared" ref="AY183" si="2361">AY181*AY182</f>
        <v>0</v>
      </c>
      <c r="AZ183" s="82">
        <f t="shared" ref="AZ183" si="2362">AZ181*AZ182</f>
        <v>0</v>
      </c>
      <c r="BA183" s="82">
        <f t="shared" ref="BA183" si="2363">BA181*BA182</f>
        <v>0</v>
      </c>
      <c r="BB183" s="82">
        <f t="shared" ref="BB183" si="2364">BB181*BB182</f>
        <v>0</v>
      </c>
      <c r="BC183" s="82">
        <f t="shared" ref="BC183" si="2365">BC181*BC182</f>
        <v>0</v>
      </c>
      <c r="BD183" s="82">
        <f t="shared" ref="BD183" si="2366">BD181*BD182</f>
        <v>0</v>
      </c>
      <c r="BE183" s="82">
        <f t="shared" ref="BE183" si="2367">BE181*BE182</f>
        <v>0</v>
      </c>
      <c r="BF183" s="82">
        <f t="shared" ref="BF183" si="2368">BF181*BF182</f>
        <v>0</v>
      </c>
      <c r="BG183" s="82">
        <f t="shared" ref="BG183" si="2369">BG181*BG182</f>
        <v>0</v>
      </c>
      <c r="BH183" s="82">
        <f t="shared" ref="BH183" si="2370">BH181*BH182</f>
        <v>0</v>
      </c>
      <c r="BI183" s="82">
        <f t="shared" ref="BI183" si="2371">BI181*BI182</f>
        <v>0</v>
      </c>
      <c r="BJ183" s="82">
        <f t="shared" ref="BJ183" si="2372">BJ181*BJ182</f>
        <v>0</v>
      </c>
      <c r="BK183" s="82">
        <f t="shared" ref="BK183" si="2373">BK181*BK182</f>
        <v>0</v>
      </c>
      <c r="BL183" s="82">
        <f t="shared" ref="BL183" si="2374">BL181*BL182</f>
        <v>0</v>
      </c>
      <c r="BM183" s="82">
        <f t="shared" ref="BM183" si="2375">BM181*BM182</f>
        <v>0</v>
      </c>
      <c r="BN183" s="82">
        <f t="shared" ref="BN183" si="2376">BN181*BN182</f>
        <v>0</v>
      </c>
      <c r="BO183" s="82">
        <f t="shared" ref="BO183" si="2377">BO181*BO182</f>
        <v>0</v>
      </c>
      <c r="BP183" s="82">
        <f t="shared" ref="BP183" si="2378">BP181*BP182</f>
        <v>0</v>
      </c>
      <c r="BQ183" s="82">
        <f t="shared" ref="BQ183" si="2379">BQ181*BQ182</f>
        <v>0</v>
      </c>
      <c r="BR183" s="82">
        <f t="shared" ref="BR183" si="2380">BR181*BR182</f>
        <v>0</v>
      </c>
      <c r="BS183" s="82">
        <f t="shared" ref="BS183" si="2381">BS181*BS182</f>
        <v>0</v>
      </c>
      <c r="BT183" s="82">
        <f t="shared" ref="BT183" si="2382">BT181*BT182</f>
        <v>0</v>
      </c>
      <c r="BU183" s="82">
        <f t="shared" ref="BU183" si="2383">BU181*BU182</f>
        <v>0</v>
      </c>
      <c r="BV183" s="82">
        <f t="shared" ref="BV183" si="2384">BV181*BV182</f>
        <v>0</v>
      </c>
      <c r="BW183" s="82">
        <f t="shared" ref="BW183" si="2385">BW181*BW182</f>
        <v>0</v>
      </c>
      <c r="BX183" s="82">
        <f t="shared" ref="BX183" si="2386">BX181*BX182</f>
        <v>0</v>
      </c>
      <c r="BY183" s="82">
        <f t="shared" ref="BY183" si="2387">BY181*BY182</f>
        <v>0</v>
      </c>
      <c r="BZ183" s="82">
        <f t="shared" ref="BZ183" si="2388">BZ181*BZ182</f>
        <v>0</v>
      </c>
      <c r="CA183" s="82">
        <f t="shared" ref="CA183" si="2389">CA181*CA182</f>
        <v>0</v>
      </c>
      <c r="CB183" s="82">
        <f t="shared" ref="CB183" si="2390">CB181*CB182</f>
        <v>0</v>
      </c>
      <c r="CC183" s="82">
        <f t="shared" ref="CC183" si="2391">CC181*CC182</f>
        <v>0</v>
      </c>
      <c r="CD183" s="82">
        <f t="shared" ref="CD183" si="2392">CD181*CD182</f>
        <v>0</v>
      </c>
      <c r="CE183" s="82">
        <f t="shared" ref="CE183" si="2393">CE181*CE182</f>
        <v>0</v>
      </c>
      <c r="CF183" s="82">
        <f t="shared" ref="CF183" si="2394">CF181*CF182</f>
        <v>0</v>
      </c>
      <c r="CG183" s="82">
        <f t="shared" ref="CG183" si="2395">CG181*CG182</f>
        <v>0</v>
      </c>
      <c r="CH183" s="82">
        <f t="shared" ref="CH183" si="2396">CH181*CH182</f>
        <v>0</v>
      </c>
      <c r="CI183" s="82">
        <f t="shared" ref="CI183" si="2397">CI181*CI182</f>
        <v>0</v>
      </c>
      <c r="CJ183" s="82">
        <f t="shared" ref="CJ183" si="2398">CJ181*CJ182</f>
        <v>0</v>
      </c>
      <c r="CK183" s="82">
        <f t="shared" ref="CK183" si="2399">CK181*CK182</f>
        <v>0</v>
      </c>
      <c r="CL183" s="82">
        <f t="shared" ref="CL183" si="2400">CL181*CL182</f>
        <v>0</v>
      </c>
      <c r="CM183" s="82">
        <f t="shared" ref="CM183" si="2401">CM181*CM182</f>
        <v>0</v>
      </c>
      <c r="CN183" s="82">
        <f t="shared" ref="CN183" si="2402">CN181*CN182</f>
        <v>0</v>
      </c>
      <c r="CO183" s="82">
        <f t="shared" ref="CO183" si="2403">CO181*CO182</f>
        <v>0</v>
      </c>
      <c r="CP183" s="82">
        <f t="shared" ref="CP183" si="2404">CP181*CP182</f>
        <v>0</v>
      </c>
      <c r="CQ183" s="82">
        <f t="shared" ref="CQ183" si="2405">CQ181*CQ182</f>
        <v>0</v>
      </c>
      <c r="CR183" s="82">
        <f t="shared" ref="CR183" si="2406">CR181*CR182</f>
        <v>0</v>
      </c>
      <c r="CS183" s="82">
        <f t="shared" ref="CS183" si="2407">CS181*CS182</f>
        <v>0</v>
      </c>
      <c r="CT183" s="82">
        <f t="shared" ref="CT183" si="2408">CT181*CT182</f>
        <v>0</v>
      </c>
      <c r="CU183" s="82">
        <f t="shared" ref="CU183" si="2409">CU181*CU182</f>
        <v>0</v>
      </c>
      <c r="CV183" s="82">
        <f t="shared" ref="CV183" si="2410">CV181*CV182</f>
        <v>0</v>
      </c>
      <c r="CW183" s="82">
        <f t="shared" ref="CW183" si="2411">CW181*CW182</f>
        <v>0</v>
      </c>
      <c r="CX183" s="82">
        <f t="shared" ref="CX183" si="2412">CX181*CX182</f>
        <v>0</v>
      </c>
      <c r="CY183" s="82">
        <f t="shared" ref="CY183" si="2413">CY181*CY182</f>
        <v>0</v>
      </c>
      <c r="CZ183" s="82">
        <f t="shared" ref="CZ183" si="2414">CZ181*CZ182</f>
        <v>0</v>
      </c>
      <c r="DA183" s="82">
        <f t="shared" ref="DA183" si="2415">DA181*DA182</f>
        <v>0</v>
      </c>
      <c r="DB183" s="82">
        <f t="shared" ref="DB183" si="2416">DB181*DB182</f>
        <v>0</v>
      </c>
      <c r="DC183" s="82">
        <f t="shared" ref="DC183" si="2417">DC181*DC182</f>
        <v>0</v>
      </c>
      <c r="DD183" s="82">
        <f t="shared" ref="DD183" si="2418">DD181*DD182</f>
        <v>0</v>
      </c>
      <c r="DE183" s="82">
        <f t="shared" ref="DE183" si="2419">DE181*DE182</f>
        <v>0</v>
      </c>
      <c r="DF183" s="82">
        <f t="shared" ref="DF183" si="2420">DF181*DF182</f>
        <v>0</v>
      </c>
      <c r="DG183" s="82">
        <f t="shared" ref="DG183" si="2421">DG181*DG182</f>
        <v>0</v>
      </c>
      <c r="DH183" s="82">
        <f t="shared" ref="DH183" si="2422">DH181*DH182</f>
        <v>0</v>
      </c>
      <c r="DI183" s="82">
        <f t="shared" ref="DI183" si="2423">DI181*DI182</f>
        <v>0</v>
      </c>
      <c r="DJ183" s="82">
        <f t="shared" ref="DJ183" si="2424">DJ181*DJ182</f>
        <v>0</v>
      </c>
      <c r="DK183" s="82">
        <f t="shared" ref="DK183" si="2425">DK181*DK182</f>
        <v>0</v>
      </c>
      <c r="DL183" s="82">
        <f t="shared" ref="DL183" si="2426">DL181*DL182</f>
        <v>0</v>
      </c>
      <c r="DM183" s="82">
        <f t="shared" ref="DM183" si="2427">DM181*DM182</f>
        <v>0</v>
      </c>
      <c r="DN183" s="82">
        <f t="shared" ref="DN183" si="2428">DN181*DN182</f>
        <v>0</v>
      </c>
      <c r="DO183" s="82">
        <f t="shared" ref="DO183" si="2429">DO181*DO182</f>
        <v>0</v>
      </c>
      <c r="DP183" s="82">
        <f t="shared" ref="DP183" si="2430">DP181*DP182</f>
        <v>0</v>
      </c>
      <c r="DQ183" s="82">
        <f t="shared" ref="DQ183" si="2431">DQ181*DQ182</f>
        <v>0</v>
      </c>
      <c r="DR183" s="82">
        <f t="shared" ref="DR183" si="2432">DR181*DR182</f>
        <v>0</v>
      </c>
      <c r="DS183" s="82">
        <f t="shared" ref="DS183" si="2433">DS181*DS182</f>
        <v>0</v>
      </c>
      <c r="DT183" s="82">
        <f t="shared" ref="DT183" si="2434">DT181*DT182</f>
        <v>0</v>
      </c>
      <c r="DU183" s="82">
        <f t="shared" ref="DU183" si="2435">DU181*DU182</f>
        <v>0</v>
      </c>
      <c r="DV183" s="82">
        <f t="shared" ref="DV183" si="2436">DV181*DV182</f>
        <v>0</v>
      </c>
      <c r="DW183" s="82">
        <f t="shared" ref="DW183" si="2437">DW181*DW182</f>
        <v>0</v>
      </c>
      <c r="DX183" s="82">
        <f t="shared" ref="DX183" si="2438">DX181*DX182</f>
        <v>0</v>
      </c>
      <c r="DY183" s="82">
        <f t="shared" ref="DY183" si="2439">DY181*DY182</f>
        <v>0</v>
      </c>
      <c r="DZ183" s="82">
        <f t="shared" ref="DZ183" si="2440">DZ181*DZ182</f>
        <v>0</v>
      </c>
      <c r="EA183" s="82">
        <f t="shared" ref="EA183" si="2441">EA181*EA182</f>
        <v>0</v>
      </c>
      <c r="EB183" s="82">
        <f t="shared" ref="EB183" si="2442">EB181*EB182</f>
        <v>0</v>
      </c>
    </row>
    <row r="184" spans="2:132" outlineLevel="1" x14ac:dyDescent="0.25">
      <c r="C184" s="311"/>
      <c r="G184" s="52"/>
      <c r="H184" s="29"/>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row>
    <row r="185" spans="2:132" ht="13" x14ac:dyDescent="0.3">
      <c r="C185" s="348" t="s">
        <v>568</v>
      </c>
      <c r="D185" s="342"/>
      <c r="E185" s="342"/>
      <c r="F185" s="342"/>
      <c r="G185" s="349" t="s">
        <v>220</v>
      </c>
      <c r="H185" s="344">
        <f t="shared" ref="H185" si="2443">SUM(J185:EB185)</f>
        <v>0</v>
      </c>
      <c r="I185" s="342"/>
      <c r="J185" s="345">
        <f t="shared" ref="J185:AO185" si="2444">CHOOSE(Scenario,J166,J175,J183)</f>
        <v>0</v>
      </c>
      <c r="K185" s="346">
        <f t="shared" si="2444"/>
        <v>0</v>
      </c>
      <c r="L185" s="346">
        <f t="shared" si="2444"/>
        <v>0</v>
      </c>
      <c r="M185" s="346">
        <f t="shared" si="2444"/>
        <v>0</v>
      </c>
      <c r="N185" s="346">
        <f t="shared" si="2444"/>
        <v>0</v>
      </c>
      <c r="O185" s="346">
        <f t="shared" si="2444"/>
        <v>0</v>
      </c>
      <c r="P185" s="346">
        <f t="shared" si="2444"/>
        <v>0</v>
      </c>
      <c r="Q185" s="346">
        <f t="shared" si="2444"/>
        <v>0</v>
      </c>
      <c r="R185" s="346">
        <f t="shared" si="2444"/>
        <v>0</v>
      </c>
      <c r="S185" s="346">
        <f t="shared" si="2444"/>
        <v>0</v>
      </c>
      <c r="T185" s="346">
        <f t="shared" si="2444"/>
        <v>0</v>
      </c>
      <c r="U185" s="346">
        <f t="shared" si="2444"/>
        <v>0</v>
      </c>
      <c r="V185" s="346">
        <f t="shared" si="2444"/>
        <v>0</v>
      </c>
      <c r="W185" s="346">
        <f t="shared" si="2444"/>
        <v>0</v>
      </c>
      <c r="X185" s="346">
        <f t="shared" si="2444"/>
        <v>0</v>
      </c>
      <c r="Y185" s="346">
        <f t="shared" si="2444"/>
        <v>0</v>
      </c>
      <c r="Z185" s="346">
        <f t="shared" si="2444"/>
        <v>0</v>
      </c>
      <c r="AA185" s="346">
        <f t="shared" si="2444"/>
        <v>0</v>
      </c>
      <c r="AB185" s="346">
        <f t="shared" si="2444"/>
        <v>0</v>
      </c>
      <c r="AC185" s="346">
        <f t="shared" si="2444"/>
        <v>0</v>
      </c>
      <c r="AD185" s="346">
        <f t="shared" si="2444"/>
        <v>0</v>
      </c>
      <c r="AE185" s="346">
        <f t="shared" si="2444"/>
        <v>0</v>
      </c>
      <c r="AF185" s="346">
        <f t="shared" si="2444"/>
        <v>0</v>
      </c>
      <c r="AG185" s="346">
        <f t="shared" si="2444"/>
        <v>0</v>
      </c>
      <c r="AH185" s="346">
        <f t="shared" si="2444"/>
        <v>0</v>
      </c>
      <c r="AI185" s="346">
        <f t="shared" si="2444"/>
        <v>0</v>
      </c>
      <c r="AJ185" s="346">
        <f t="shared" si="2444"/>
        <v>0</v>
      </c>
      <c r="AK185" s="346">
        <f t="shared" si="2444"/>
        <v>0</v>
      </c>
      <c r="AL185" s="346">
        <f t="shared" si="2444"/>
        <v>0</v>
      </c>
      <c r="AM185" s="346">
        <f t="shared" si="2444"/>
        <v>0</v>
      </c>
      <c r="AN185" s="346">
        <f t="shared" si="2444"/>
        <v>0</v>
      </c>
      <c r="AO185" s="346">
        <f t="shared" si="2444"/>
        <v>0</v>
      </c>
      <c r="AP185" s="346">
        <f t="shared" ref="AP185:BU185" si="2445">CHOOSE(Scenario,AP166,AP175,AP183)</f>
        <v>0</v>
      </c>
      <c r="AQ185" s="346">
        <f t="shared" si="2445"/>
        <v>0</v>
      </c>
      <c r="AR185" s="346">
        <f t="shared" si="2445"/>
        <v>0</v>
      </c>
      <c r="AS185" s="346">
        <f t="shared" si="2445"/>
        <v>0</v>
      </c>
      <c r="AT185" s="346">
        <f t="shared" si="2445"/>
        <v>0</v>
      </c>
      <c r="AU185" s="346">
        <f t="shared" si="2445"/>
        <v>0</v>
      </c>
      <c r="AV185" s="346">
        <f t="shared" si="2445"/>
        <v>0</v>
      </c>
      <c r="AW185" s="346">
        <f t="shared" si="2445"/>
        <v>0</v>
      </c>
      <c r="AX185" s="346">
        <f t="shared" si="2445"/>
        <v>0</v>
      </c>
      <c r="AY185" s="346">
        <f t="shared" si="2445"/>
        <v>0</v>
      </c>
      <c r="AZ185" s="346">
        <f t="shared" si="2445"/>
        <v>0</v>
      </c>
      <c r="BA185" s="346">
        <f t="shared" si="2445"/>
        <v>0</v>
      </c>
      <c r="BB185" s="346">
        <f t="shared" si="2445"/>
        <v>0</v>
      </c>
      <c r="BC185" s="346">
        <f t="shared" si="2445"/>
        <v>0</v>
      </c>
      <c r="BD185" s="346">
        <f t="shared" si="2445"/>
        <v>0</v>
      </c>
      <c r="BE185" s="346">
        <f t="shared" si="2445"/>
        <v>0</v>
      </c>
      <c r="BF185" s="346">
        <f t="shared" si="2445"/>
        <v>0</v>
      </c>
      <c r="BG185" s="346">
        <f t="shared" si="2445"/>
        <v>0</v>
      </c>
      <c r="BH185" s="346">
        <f t="shared" si="2445"/>
        <v>0</v>
      </c>
      <c r="BI185" s="346">
        <f t="shared" si="2445"/>
        <v>0</v>
      </c>
      <c r="BJ185" s="346">
        <f t="shared" si="2445"/>
        <v>0</v>
      </c>
      <c r="BK185" s="346">
        <f t="shared" si="2445"/>
        <v>0</v>
      </c>
      <c r="BL185" s="346">
        <f t="shared" si="2445"/>
        <v>0</v>
      </c>
      <c r="BM185" s="346">
        <f t="shared" si="2445"/>
        <v>0</v>
      </c>
      <c r="BN185" s="346">
        <f t="shared" si="2445"/>
        <v>0</v>
      </c>
      <c r="BO185" s="346">
        <f t="shared" si="2445"/>
        <v>0</v>
      </c>
      <c r="BP185" s="346">
        <f t="shared" si="2445"/>
        <v>0</v>
      </c>
      <c r="BQ185" s="346">
        <f t="shared" si="2445"/>
        <v>0</v>
      </c>
      <c r="BR185" s="346">
        <f t="shared" si="2445"/>
        <v>0</v>
      </c>
      <c r="BS185" s="346">
        <f t="shared" si="2445"/>
        <v>0</v>
      </c>
      <c r="BT185" s="346">
        <f t="shared" si="2445"/>
        <v>0</v>
      </c>
      <c r="BU185" s="346">
        <f t="shared" si="2445"/>
        <v>0</v>
      </c>
      <c r="BV185" s="346">
        <f t="shared" ref="BV185:DA185" si="2446">CHOOSE(Scenario,BV166,BV175,BV183)</f>
        <v>0</v>
      </c>
      <c r="BW185" s="346">
        <f t="shared" si="2446"/>
        <v>0</v>
      </c>
      <c r="BX185" s="346">
        <f t="shared" si="2446"/>
        <v>0</v>
      </c>
      <c r="BY185" s="346">
        <f t="shared" si="2446"/>
        <v>0</v>
      </c>
      <c r="BZ185" s="346">
        <f t="shared" si="2446"/>
        <v>0</v>
      </c>
      <c r="CA185" s="346">
        <f t="shared" si="2446"/>
        <v>0</v>
      </c>
      <c r="CB185" s="346">
        <f t="shared" si="2446"/>
        <v>0</v>
      </c>
      <c r="CC185" s="346">
        <f t="shared" si="2446"/>
        <v>0</v>
      </c>
      <c r="CD185" s="346">
        <f t="shared" si="2446"/>
        <v>0</v>
      </c>
      <c r="CE185" s="346">
        <f t="shared" si="2446"/>
        <v>0</v>
      </c>
      <c r="CF185" s="346">
        <f t="shared" si="2446"/>
        <v>0</v>
      </c>
      <c r="CG185" s="346">
        <f t="shared" si="2446"/>
        <v>0</v>
      </c>
      <c r="CH185" s="346">
        <f t="shared" si="2446"/>
        <v>0</v>
      </c>
      <c r="CI185" s="346">
        <f t="shared" si="2446"/>
        <v>0</v>
      </c>
      <c r="CJ185" s="346">
        <f t="shared" si="2446"/>
        <v>0</v>
      </c>
      <c r="CK185" s="346">
        <f t="shared" si="2446"/>
        <v>0</v>
      </c>
      <c r="CL185" s="346">
        <f t="shared" si="2446"/>
        <v>0</v>
      </c>
      <c r="CM185" s="346">
        <f t="shared" si="2446"/>
        <v>0</v>
      </c>
      <c r="CN185" s="346">
        <f t="shared" si="2446"/>
        <v>0</v>
      </c>
      <c r="CO185" s="346">
        <f t="shared" si="2446"/>
        <v>0</v>
      </c>
      <c r="CP185" s="346">
        <f t="shared" si="2446"/>
        <v>0</v>
      </c>
      <c r="CQ185" s="346">
        <f t="shared" si="2446"/>
        <v>0</v>
      </c>
      <c r="CR185" s="346">
        <f t="shared" si="2446"/>
        <v>0</v>
      </c>
      <c r="CS185" s="346">
        <f t="shared" si="2446"/>
        <v>0</v>
      </c>
      <c r="CT185" s="346">
        <f t="shared" si="2446"/>
        <v>0</v>
      </c>
      <c r="CU185" s="346">
        <f t="shared" si="2446"/>
        <v>0</v>
      </c>
      <c r="CV185" s="346">
        <f t="shared" si="2446"/>
        <v>0</v>
      </c>
      <c r="CW185" s="346">
        <f t="shared" si="2446"/>
        <v>0</v>
      </c>
      <c r="CX185" s="346">
        <f t="shared" si="2446"/>
        <v>0</v>
      </c>
      <c r="CY185" s="346">
        <f t="shared" si="2446"/>
        <v>0</v>
      </c>
      <c r="CZ185" s="346">
        <f t="shared" si="2446"/>
        <v>0</v>
      </c>
      <c r="DA185" s="346">
        <f t="shared" si="2446"/>
        <v>0</v>
      </c>
      <c r="DB185" s="346">
        <f t="shared" ref="DB185:EB185" si="2447">CHOOSE(Scenario,DB166,DB175,DB183)</f>
        <v>0</v>
      </c>
      <c r="DC185" s="346">
        <f t="shared" si="2447"/>
        <v>0</v>
      </c>
      <c r="DD185" s="346">
        <f t="shared" si="2447"/>
        <v>0</v>
      </c>
      <c r="DE185" s="346">
        <f t="shared" si="2447"/>
        <v>0</v>
      </c>
      <c r="DF185" s="346">
        <f t="shared" si="2447"/>
        <v>0</v>
      </c>
      <c r="DG185" s="346">
        <f t="shared" si="2447"/>
        <v>0</v>
      </c>
      <c r="DH185" s="346">
        <f t="shared" si="2447"/>
        <v>0</v>
      </c>
      <c r="DI185" s="346">
        <f t="shared" si="2447"/>
        <v>0</v>
      </c>
      <c r="DJ185" s="346">
        <f t="shared" si="2447"/>
        <v>0</v>
      </c>
      <c r="DK185" s="346">
        <f t="shared" si="2447"/>
        <v>0</v>
      </c>
      <c r="DL185" s="346">
        <f t="shared" si="2447"/>
        <v>0</v>
      </c>
      <c r="DM185" s="346">
        <f t="shared" si="2447"/>
        <v>0</v>
      </c>
      <c r="DN185" s="346">
        <f t="shared" si="2447"/>
        <v>0</v>
      </c>
      <c r="DO185" s="346">
        <f t="shared" si="2447"/>
        <v>0</v>
      </c>
      <c r="DP185" s="346">
        <f t="shared" si="2447"/>
        <v>0</v>
      </c>
      <c r="DQ185" s="346">
        <f t="shared" si="2447"/>
        <v>0</v>
      </c>
      <c r="DR185" s="346">
        <f t="shared" si="2447"/>
        <v>0</v>
      </c>
      <c r="DS185" s="346">
        <f t="shared" si="2447"/>
        <v>0</v>
      </c>
      <c r="DT185" s="346">
        <f t="shared" si="2447"/>
        <v>0</v>
      </c>
      <c r="DU185" s="346">
        <f t="shared" si="2447"/>
        <v>0</v>
      </c>
      <c r="DV185" s="346">
        <f t="shared" si="2447"/>
        <v>0</v>
      </c>
      <c r="DW185" s="346">
        <f t="shared" si="2447"/>
        <v>0</v>
      </c>
      <c r="DX185" s="346">
        <f t="shared" si="2447"/>
        <v>0</v>
      </c>
      <c r="DY185" s="346">
        <f t="shared" si="2447"/>
        <v>0</v>
      </c>
      <c r="DZ185" s="346">
        <f t="shared" si="2447"/>
        <v>0</v>
      </c>
      <c r="EA185" s="346">
        <f t="shared" si="2447"/>
        <v>0</v>
      </c>
      <c r="EB185" s="347">
        <f t="shared" si="2447"/>
        <v>0</v>
      </c>
    </row>
    <row r="186" spans="2:132" ht="13" x14ac:dyDescent="0.3">
      <c r="C186" s="24"/>
      <c r="G186" s="52"/>
      <c r="H186" s="29"/>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row>
    <row r="187" spans="2:132" ht="13" x14ac:dyDescent="0.3">
      <c r="B187" s="34"/>
      <c r="C187" s="2" t="s">
        <v>515</v>
      </c>
      <c r="D187" s="34"/>
      <c r="E187" s="34"/>
      <c r="F187" s="34"/>
      <c r="G187" s="67"/>
      <c r="H187" s="35"/>
      <c r="I187" s="34"/>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row>
    <row r="188" spans="2:132" ht="13" outlineLevel="1" x14ac:dyDescent="0.3">
      <c r="C188" s="340" t="s">
        <v>500</v>
      </c>
      <c r="G188" s="52"/>
      <c r="H188" s="29"/>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row>
    <row r="189" spans="2:132" outlineLevel="1" x14ac:dyDescent="0.25">
      <c r="C189" s="328" t="s">
        <v>505</v>
      </c>
      <c r="G189" s="52" t="s">
        <v>220</v>
      </c>
      <c r="H189" s="46">
        <f t="shared" ref="H189" si="2448">SUM(J189:EB189)</f>
        <v>0</v>
      </c>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row>
    <row r="190" spans="2:132" outlineLevel="1" x14ac:dyDescent="0.25">
      <c r="C190" s="32"/>
      <c r="G190" s="52"/>
      <c r="H190" s="29"/>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row>
    <row r="191" spans="2:132" ht="13" outlineLevel="1" x14ac:dyDescent="0.3">
      <c r="C191" s="340" t="s">
        <v>502</v>
      </c>
      <c r="G191" s="52"/>
      <c r="H191" s="29"/>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row>
    <row r="192" spans="2:132" outlineLevel="1" x14ac:dyDescent="0.25">
      <c r="C192" s="317" t="s">
        <v>519</v>
      </c>
      <c r="G192" s="52" t="s">
        <v>525</v>
      </c>
      <c r="H192" s="46">
        <f t="shared" ref="H192" si="2449">SUM(J192:EB192)</f>
        <v>0</v>
      </c>
      <c r="J192" s="82">
        <f>J169-J169*(J170+J171)</f>
        <v>0</v>
      </c>
      <c r="K192" s="82">
        <f t="shared" ref="K192:BV192" si="2450">K169-K169*(K170+K171)</f>
        <v>0</v>
      </c>
      <c r="L192" s="82">
        <f t="shared" si="2450"/>
        <v>0</v>
      </c>
      <c r="M192" s="82">
        <f t="shared" si="2450"/>
        <v>0</v>
      </c>
      <c r="N192" s="82">
        <f t="shared" si="2450"/>
        <v>0</v>
      </c>
      <c r="O192" s="82">
        <f t="shared" si="2450"/>
        <v>0</v>
      </c>
      <c r="P192" s="82">
        <f t="shared" si="2450"/>
        <v>0</v>
      </c>
      <c r="Q192" s="82">
        <f t="shared" si="2450"/>
        <v>0</v>
      </c>
      <c r="R192" s="82">
        <f t="shared" si="2450"/>
        <v>0</v>
      </c>
      <c r="S192" s="82">
        <f t="shared" si="2450"/>
        <v>0</v>
      </c>
      <c r="T192" s="82">
        <f t="shared" si="2450"/>
        <v>0</v>
      </c>
      <c r="U192" s="82">
        <f t="shared" si="2450"/>
        <v>0</v>
      </c>
      <c r="V192" s="82">
        <f t="shared" si="2450"/>
        <v>0</v>
      </c>
      <c r="W192" s="82">
        <f t="shared" si="2450"/>
        <v>0</v>
      </c>
      <c r="X192" s="82">
        <f t="shared" si="2450"/>
        <v>0</v>
      </c>
      <c r="Y192" s="82">
        <f t="shared" si="2450"/>
        <v>0</v>
      </c>
      <c r="Z192" s="82">
        <f t="shared" si="2450"/>
        <v>0</v>
      </c>
      <c r="AA192" s="82">
        <f t="shared" si="2450"/>
        <v>0</v>
      </c>
      <c r="AB192" s="82">
        <f t="shared" si="2450"/>
        <v>0</v>
      </c>
      <c r="AC192" s="82">
        <f t="shared" si="2450"/>
        <v>0</v>
      </c>
      <c r="AD192" s="82">
        <f t="shared" si="2450"/>
        <v>0</v>
      </c>
      <c r="AE192" s="82">
        <f t="shared" si="2450"/>
        <v>0</v>
      </c>
      <c r="AF192" s="82">
        <f t="shared" si="2450"/>
        <v>0</v>
      </c>
      <c r="AG192" s="82">
        <f t="shared" si="2450"/>
        <v>0</v>
      </c>
      <c r="AH192" s="82">
        <f t="shared" si="2450"/>
        <v>0</v>
      </c>
      <c r="AI192" s="82">
        <f t="shared" si="2450"/>
        <v>0</v>
      </c>
      <c r="AJ192" s="82">
        <f t="shared" si="2450"/>
        <v>0</v>
      </c>
      <c r="AK192" s="82">
        <f t="shared" si="2450"/>
        <v>0</v>
      </c>
      <c r="AL192" s="82">
        <f t="shared" si="2450"/>
        <v>0</v>
      </c>
      <c r="AM192" s="82">
        <f t="shared" si="2450"/>
        <v>0</v>
      </c>
      <c r="AN192" s="82">
        <f t="shared" si="2450"/>
        <v>0</v>
      </c>
      <c r="AO192" s="82">
        <f t="shared" si="2450"/>
        <v>0</v>
      </c>
      <c r="AP192" s="82">
        <f t="shared" si="2450"/>
        <v>0</v>
      </c>
      <c r="AQ192" s="82">
        <f t="shared" si="2450"/>
        <v>0</v>
      </c>
      <c r="AR192" s="82">
        <f t="shared" si="2450"/>
        <v>0</v>
      </c>
      <c r="AS192" s="82">
        <f t="shared" si="2450"/>
        <v>0</v>
      </c>
      <c r="AT192" s="82">
        <f t="shared" si="2450"/>
        <v>0</v>
      </c>
      <c r="AU192" s="82">
        <f t="shared" si="2450"/>
        <v>0</v>
      </c>
      <c r="AV192" s="82">
        <f t="shared" si="2450"/>
        <v>0</v>
      </c>
      <c r="AW192" s="82">
        <f t="shared" si="2450"/>
        <v>0</v>
      </c>
      <c r="AX192" s="82">
        <f t="shared" si="2450"/>
        <v>0</v>
      </c>
      <c r="AY192" s="82">
        <f t="shared" si="2450"/>
        <v>0</v>
      </c>
      <c r="AZ192" s="82">
        <f t="shared" si="2450"/>
        <v>0</v>
      </c>
      <c r="BA192" s="82">
        <f t="shared" si="2450"/>
        <v>0</v>
      </c>
      <c r="BB192" s="82">
        <f t="shared" si="2450"/>
        <v>0</v>
      </c>
      <c r="BC192" s="82">
        <f t="shared" si="2450"/>
        <v>0</v>
      </c>
      <c r="BD192" s="82">
        <f t="shared" si="2450"/>
        <v>0</v>
      </c>
      <c r="BE192" s="82">
        <f t="shared" si="2450"/>
        <v>0</v>
      </c>
      <c r="BF192" s="82">
        <f t="shared" si="2450"/>
        <v>0</v>
      </c>
      <c r="BG192" s="82">
        <f t="shared" si="2450"/>
        <v>0</v>
      </c>
      <c r="BH192" s="82">
        <f t="shared" si="2450"/>
        <v>0</v>
      </c>
      <c r="BI192" s="82">
        <f t="shared" si="2450"/>
        <v>0</v>
      </c>
      <c r="BJ192" s="82">
        <f t="shared" si="2450"/>
        <v>0</v>
      </c>
      <c r="BK192" s="82">
        <f t="shared" si="2450"/>
        <v>0</v>
      </c>
      <c r="BL192" s="82">
        <f t="shared" si="2450"/>
        <v>0</v>
      </c>
      <c r="BM192" s="82">
        <f t="shared" si="2450"/>
        <v>0</v>
      </c>
      <c r="BN192" s="82">
        <f t="shared" si="2450"/>
        <v>0</v>
      </c>
      <c r="BO192" s="82">
        <f t="shared" si="2450"/>
        <v>0</v>
      </c>
      <c r="BP192" s="82">
        <f t="shared" si="2450"/>
        <v>0</v>
      </c>
      <c r="BQ192" s="82">
        <f t="shared" si="2450"/>
        <v>0</v>
      </c>
      <c r="BR192" s="82">
        <f t="shared" si="2450"/>
        <v>0</v>
      </c>
      <c r="BS192" s="82">
        <f t="shared" si="2450"/>
        <v>0</v>
      </c>
      <c r="BT192" s="82">
        <f t="shared" si="2450"/>
        <v>0</v>
      </c>
      <c r="BU192" s="82">
        <f t="shared" si="2450"/>
        <v>0</v>
      </c>
      <c r="BV192" s="82">
        <f t="shared" si="2450"/>
        <v>0</v>
      </c>
      <c r="BW192" s="82">
        <f t="shared" ref="BW192:EB192" si="2451">BW169-BW169*(BW170+BW171)</f>
        <v>0</v>
      </c>
      <c r="BX192" s="82">
        <f t="shared" si="2451"/>
        <v>0</v>
      </c>
      <c r="BY192" s="82">
        <f t="shared" si="2451"/>
        <v>0</v>
      </c>
      <c r="BZ192" s="82">
        <f t="shared" si="2451"/>
        <v>0</v>
      </c>
      <c r="CA192" s="82">
        <f t="shared" si="2451"/>
        <v>0</v>
      </c>
      <c r="CB192" s="82">
        <f t="shared" si="2451"/>
        <v>0</v>
      </c>
      <c r="CC192" s="82">
        <f t="shared" si="2451"/>
        <v>0</v>
      </c>
      <c r="CD192" s="82">
        <f t="shared" si="2451"/>
        <v>0</v>
      </c>
      <c r="CE192" s="82">
        <f t="shared" si="2451"/>
        <v>0</v>
      </c>
      <c r="CF192" s="82">
        <f t="shared" si="2451"/>
        <v>0</v>
      </c>
      <c r="CG192" s="82">
        <f t="shared" si="2451"/>
        <v>0</v>
      </c>
      <c r="CH192" s="82">
        <f t="shared" si="2451"/>
        <v>0</v>
      </c>
      <c r="CI192" s="82">
        <f t="shared" si="2451"/>
        <v>0</v>
      </c>
      <c r="CJ192" s="82">
        <f t="shared" si="2451"/>
        <v>0</v>
      </c>
      <c r="CK192" s="82">
        <f t="shared" si="2451"/>
        <v>0</v>
      </c>
      <c r="CL192" s="82">
        <f t="shared" si="2451"/>
        <v>0</v>
      </c>
      <c r="CM192" s="82">
        <f t="shared" si="2451"/>
        <v>0</v>
      </c>
      <c r="CN192" s="82">
        <f t="shared" si="2451"/>
        <v>0</v>
      </c>
      <c r="CO192" s="82">
        <f t="shared" si="2451"/>
        <v>0</v>
      </c>
      <c r="CP192" s="82">
        <f t="shared" si="2451"/>
        <v>0</v>
      </c>
      <c r="CQ192" s="82">
        <f t="shared" si="2451"/>
        <v>0</v>
      </c>
      <c r="CR192" s="82">
        <f t="shared" si="2451"/>
        <v>0</v>
      </c>
      <c r="CS192" s="82">
        <f t="shared" si="2451"/>
        <v>0</v>
      </c>
      <c r="CT192" s="82">
        <f t="shared" si="2451"/>
        <v>0</v>
      </c>
      <c r="CU192" s="82">
        <f t="shared" si="2451"/>
        <v>0</v>
      </c>
      <c r="CV192" s="82">
        <f t="shared" si="2451"/>
        <v>0</v>
      </c>
      <c r="CW192" s="82">
        <f t="shared" si="2451"/>
        <v>0</v>
      </c>
      <c r="CX192" s="82">
        <f t="shared" si="2451"/>
        <v>0</v>
      </c>
      <c r="CY192" s="82">
        <f t="shared" si="2451"/>
        <v>0</v>
      </c>
      <c r="CZ192" s="82">
        <f t="shared" si="2451"/>
        <v>0</v>
      </c>
      <c r="DA192" s="82">
        <f t="shared" si="2451"/>
        <v>0</v>
      </c>
      <c r="DB192" s="82">
        <f t="shared" si="2451"/>
        <v>0</v>
      </c>
      <c r="DC192" s="82">
        <f t="shared" si="2451"/>
        <v>0</v>
      </c>
      <c r="DD192" s="82">
        <f t="shared" si="2451"/>
        <v>0</v>
      </c>
      <c r="DE192" s="82">
        <f t="shared" si="2451"/>
        <v>0</v>
      </c>
      <c r="DF192" s="82">
        <f t="shared" si="2451"/>
        <v>0</v>
      </c>
      <c r="DG192" s="82">
        <f t="shared" si="2451"/>
        <v>0</v>
      </c>
      <c r="DH192" s="82">
        <f t="shared" si="2451"/>
        <v>0</v>
      </c>
      <c r="DI192" s="82">
        <f t="shared" si="2451"/>
        <v>0</v>
      </c>
      <c r="DJ192" s="82">
        <f t="shared" si="2451"/>
        <v>0</v>
      </c>
      <c r="DK192" s="82">
        <f t="shared" si="2451"/>
        <v>0</v>
      </c>
      <c r="DL192" s="82">
        <f t="shared" si="2451"/>
        <v>0</v>
      </c>
      <c r="DM192" s="82">
        <f t="shared" si="2451"/>
        <v>0</v>
      </c>
      <c r="DN192" s="82">
        <f t="shared" si="2451"/>
        <v>0</v>
      </c>
      <c r="DO192" s="82">
        <f t="shared" si="2451"/>
        <v>0</v>
      </c>
      <c r="DP192" s="82">
        <f t="shared" si="2451"/>
        <v>0</v>
      </c>
      <c r="DQ192" s="82">
        <f t="shared" si="2451"/>
        <v>0</v>
      </c>
      <c r="DR192" s="82">
        <f t="shared" si="2451"/>
        <v>0</v>
      </c>
      <c r="DS192" s="82">
        <f t="shared" si="2451"/>
        <v>0</v>
      </c>
      <c r="DT192" s="82">
        <f t="shared" si="2451"/>
        <v>0</v>
      </c>
      <c r="DU192" s="82">
        <f t="shared" si="2451"/>
        <v>0</v>
      </c>
      <c r="DV192" s="82">
        <f t="shared" si="2451"/>
        <v>0</v>
      </c>
      <c r="DW192" s="82">
        <f t="shared" si="2451"/>
        <v>0</v>
      </c>
      <c r="DX192" s="82">
        <f t="shared" si="2451"/>
        <v>0</v>
      </c>
      <c r="DY192" s="82">
        <f t="shared" si="2451"/>
        <v>0</v>
      </c>
      <c r="DZ192" s="82">
        <f t="shared" si="2451"/>
        <v>0</v>
      </c>
      <c r="EA192" s="82">
        <f t="shared" si="2451"/>
        <v>0</v>
      </c>
      <c r="EB192" s="82">
        <f t="shared" si="2451"/>
        <v>0</v>
      </c>
    </row>
    <row r="193" spans="2:132" outlineLevel="1" x14ac:dyDescent="0.25">
      <c r="C193" s="317" t="s">
        <v>333</v>
      </c>
      <c r="E193" s="31">
        <f>Costs!$N$40</f>
        <v>0</v>
      </c>
      <c r="G193" s="52" t="s">
        <v>220</v>
      </c>
      <c r="J193" s="312">
        <f>$E$193</f>
        <v>0</v>
      </c>
      <c r="K193" s="312">
        <f t="shared" ref="K193:BV193" si="2452">$E$193</f>
        <v>0</v>
      </c>
      <c r="L193" s="312">
        <f t="shared" si="2452"/>
        <v>0</v>
      </c>
      <c r="M193" s="312">
        <f t="shared" si="2452"/>
        <v>0</v>
      </c>
      <c r="N193" s="312">
        <f t="shared" si="2452"/>
        <v>0</v>
      </c>
      <c r="O193" s="312">
        <f t="shared" si="2452"/>
        <v>0</v>
      </c>
      <c r="P193" s="312">
        <f t="shared" si="2452"/>
        <v>0</v>
      </c>
      <c r="Q193" s="312">
        <f t="shared" si="2452"/>
        <v>0</v>
      </c>
      <c r="R193" s="312">
        <f t="shared" si="2452"/>
        <v>0</v>
      </c>
      <c r="S193" s="312">
        <f t="shared" si="2452"/>
        <v>0</v>
      </c>
      <c r="T193" s="312">
        <f t="shared" si="2452"/>
        <v>0</v>
      </c>
      <c r="U193" s="312">
        <f t="shared" si="2452"/>
        <v>0</v>
      </c>
      <c r="V193" s="312">
        <f t="shared" si="2452"/>
        <v>0</v>
      </c>
      <c r="W193" s="312">
        <f t="shared" si="2452"/>
        <v>0</v>
      </c>
      <c r="X193" s="312">
        <f t="shared" si="2452"/>
        <v>0</v>
      </c>
      <c r="Y193" s="312">
        <f t="shared" si="2452"/>
        <v>0</v>
      </c>
      <c r="Z193" s="312">
        <f t="shared" si="2452"/>
        <v>0</v>
      </c>
      <c r="AA193" s="312">
        <f t="shared" si="2452"/>
        <v>0</v>
      </c>
      <c r="AB193" s="312">
        <f t="shared" si="2452"/>
        <v>0</v>
      </c>
      <c r="AC193" s="312">
        <f t="shared" si="2452"/>
        <v>0</v>
      </c>
      <c r="AD193" s="312">
        <f t="shared" si="2452"/>
        <v>0</v>
      </c>
      <c r="AE193" s="312">
        <f t="shared" si="2452"/>
        <v>0</v>
      </c>
      <c r="AF193" s="312">
        <f t="shared" si="2452"/>
        <v>0</v>
      </c>
      <c r="AG193" s="312">
        <f t="shared" si="2452"/>
        <v>0</v>
      </c>
      <c r="AH193" s="312">
        <f t="shared" si="2452"/>
        <v>0</v>
      </c>
      <c r="AI193" s="312">
        <f t="shared" si="2452"/>
        <v>0</v>
      </c>
      <c r="AJ193" s="312">
        <f t="shared" si="2452"/>
        <v>0</v>
      </c>
      <c r="AK193" s="312">
        <f t="shared" si="2452"/>
        <v>0</v>
      </c>
      <c r="AL193" s="312">
        <f t="shared" si="2452"/>
        <v>0</v>
      </c>
      <c r="AM193" s="312">
        <f t="shared" si="2452"/>
        <v>0</v>
      </c>
      <c r="AN193" s="312">
        <f t="shared" si="2452"/>
        <v>0</v>
      </c>
      <c r="AO193" s="312">
        <f t="shared" si="2452"/>
        <v>0</v>
      </c>
      <c r="AP193" s="312">
        <f t="shared" si="2452"/>
        <v>0</v>
      </c>
      <c r="AQ193" s="312">
        <f t="shared" si="2452"/>
        <v>0</v>
      </c>
      <c r="AR193" s="312">
        <f t="shared" si="2452"/>
        <v>0</v>
      </c>
      <c r="AS193" s="312">
        <f t="shared" si="2452"/>
        <v>0</v>
      </c>
      <c r="AT193" s="312">
        <f t="shared" si="2452"/>
        <v>0</v>
      </c>
      <c r="AU193" s="312">
        <f t="shared" si="2452"/>
        <v>0</v>
      </c>
      <c r="AV193" s="312">
        <f t="shared" si="2452"/>
        <v>0</v>
      </c>
      <c r="AW193" s="312">
        <f t="shared" si="2452"/>
        <v>0</v>
      </c>
      <c r="AX193" s="312">
        <f t="shared" si="2452"/>
        <v>0</v>
      </c>
      <c r="AY193" s="312">
        <f t="shared" si="2452"/>
        <v>0</v>
      </c>
      <c r="AZ193" s="312">
        <f t="shared" si="2452"/>
        <v>0</v>
      </c>
      <c r="BA193" s="312">
        <f t="shared" si="2452"/>
        <v>0</v>
      </c>
      <c r="BB193" s="312">
        <f t="shared" si="2452"/>
        <v>0</v>
      </c>
      <c r="BC193" s="312">
        <f t="shared" si="2452"/>
        <v>0</v>
      </c>
      <c r="BD193" s="312">
        <f t="shared" si="2452"/>
        <v>0</v>
      </c>
      <c r="BE193" s="312">
        <f t="shared" si="2452"/>
        <v>0</v>
      </c>
      <c r="BF193" s="312">
        <f t="shared" si="2452"/>
        <v>0</v>
      </c>
      <c r="BG193" s="312">
        <f t="shared" si="2452"/>
        <v>0</v>
      </c>
      <c r="BH193" s="312">
        <f t="shared" si="2452"/>
        <v>0</v>
      </c>
      <c r="BI193" s="312">
        <f t="shared" si="2452"/>
        <v>0</v>
      </c>
      <c r="BJ193" s="312">
        <f t="shared" si="2452"/>
        <v>0</v>
      </c>
      <c r="BK193" s="312">
        <f t="shared" si="2452"/>
        <v>0</v>
      </c>
      <c r="BL193" s="312">
        <f t="shared" si="2452"/>
        <v>0</v>
      </c>
      <c r="BM193" s="312">
        <f t="shared" si="2452"/>
        <v>0</v>
      </c>
      <c r="BN193" s="312">
        <f t="shared" si="2452"/>
        <v>0</v>
      </c>
      <c r="BO193" s="312">
        <f t="shared" si="2452"/>
        <v>0</v>
      </c>
      <c r="BP193" s="312">
        <f t="shared" si="2452"/>
        <v>0</v>
      </c>
      <c r="BQ193" s="312">
        <f t="shared" si="2452"/>
        <v>0</v>
      </c>
      <c r="BR193" s="312">
        <f t="shared" si="2452"/>
        <v>0</v>
      </c>
      <c r="BS193" s="312">
        <f t="shared" si="2452"/>
        <v>0</v>
      </c>
      <c r="BT193" s="312">
        <f t="shared" si="2452"/>
        <v>0</v>
      </c>
      <c r="BU193" s="312">
        <f t="shared" si="2452"/>
        <v>0</v>
      </c>
      <c r="BV193" s="312">
        <f t="shared" si="2452"/>
        <v>0</v>
      </c>
      <c r="BW193" s="312">
        <f t="shared" ref="BW193:EB193" si="2453">$E$193</f>
        <v>0</v>
      </c>
      <c r="BX193" s="312">
        <f t="shared" si="2453"/>
        <v>0</v>
      </c>
      <c r="BY193" s="312">
        <f t="shared" si="2453"/>
        <v>0</v>
      </c>
      <c r="BZ193" s="312">
        <f t="shared" si="2453"/>
        <v>0</v>
      </c>
      <c r="CA193" s="312">
        <f t="shared" si="2453"/>
        <v>0</v>
      </c>
      <c r="CB193" s="312">
        <f t="shared" si="2453"/>
        <v>0</v>
      </c>
      <c r="CC193" s="312">
        <f t="shared" si="2453"/>
        <v>0</v>
      </c>
      <c r="CD193" s="312">
        <f t="shared" si="2453"/>
        <v>0</v>
      </c>
      <c r="CE193" s="312">
        <f t="shared" si="2453"/>
        <v>0</v>
      </c>
      <c r="CF193" s="312">
        <f t="shared" si="2453"/>
        <v>0</v>
      </c>
      <c r="CG193" s="312">
        <f t="shared" si="2453"/>
        <v>0</v>
      </c>
      <c r="CH193" s="312">
        <f t="shared" si="2453"/>
        <v>0</v>
      </c>
      <c r="CI193" s="312">
        <f t="shared" si="2453"/>
        <v>0</v>
      </c>
      <c r="CJ193" s="312">
        <f t="shared" si="2453"/>
        <v>0</v>
      </c>
      <c r="CK193" s="312">
        <f t="shared" si="2453"/>
        <v>0</v>
      </c>
      <c r="CL193" s="312">
        <f t="shared" si="2453"/>
        <v>0</v>
      </c>
      <c r="CM193" s="312">
        <f t="shared" si="2453"/>
        <v>0</v>
      </c>
      <c r="CN193" s="312">
        <f t="shared" si="2453"/>
        <v>0</v>
      </c>
      <c r="CO193" s="312">
        <f t="shared" si="2453"/>
        <v>0</v>
      </c>
      <c r="CP193" s="312">
        <f t="shared" si="2453"/>
        <v>0</v>
      </c>
      <c r="CQ193" s="312">
        <f t="shared" si="2453"/>
        <v>0</v>
      </c>
      <c r="CR193" s="312">
        <f t="shared" si="2453"/>
        <v>0</v>
      </c>
      <c r="CS193" s="312">
        <f t="shared" si="2453"/>
        <v>0</v>
      </c>
      <c r="CT193" s="312">
        <f t="shared" si="2453"/>
        <v>0</v>
      </c>
      <c r="CU193" s="312">
        <f t="shared" si="2453"/>
        <v>0</v>
      </c>
      <c r="CV193" s="312">
        <f t="shared" si="2453"/>
        <v>0</v>
      </c>
      <c r="CW193" s="312">
        <f t="shared" si="2453"/>
        <v>0</v>
      </c>
      <c r="CX193" s="312">
        <f t="shared" si="2453"/>
        <v>0</v>
      </c>
      <c r="CY193" s="312">
        <f t="shared" si="2453"/>
        <v>0</v>
      </c>
      <c r="CZ193" s="312">
        <f t="shared" si="2453"/>
        <v>0</v>
      </c>
      <c r="DA193" s="312">
        <f t="shared" si="2453"/>
        <v>0</v>
      </c>
      <c r="DB193" s="312">
        <f t="shared" si="2453"/>
        <v>0</v>
      </c>
      <c r="DC193" s="312">
        <f t="shared" si="2453"/>
        <v>0</v>
      </c>
      <c r="DD193" s="312">
        <f t="shared" si="2453"/>
        <v>0</v>
      </c>
      <c r="DE193" s="312">
        <f t="shared" si="2453"/>
        <v>0</v>
      </c>
      <c r="DF193" s="312">
        <f t="shared" si="2453"/>
        <v>0</v>
      </c>
      <c r="DG193" s="312">
        <f t="shared" si="2453"/>
        <v>0</v>
      </c>
      <c r="DH193" s="312">
        <f t="shared" si="2453"/>
        <v>0</v>
      </c>
      <c r="DI193" s="312">
        <f t="shared" si="2453"/>
        <v>0</v>
      </c>
      <c r="DJ193" s="312">
        <f t="shared" si="2453"/>
        <v>0</v>
      </c>
      <c r="DK193" s="312">
        <f t="shared" si="2453"/>
        <v>0</v>
      </c>
      <c r="DL193" s="312">
        <f t="shared" si="2453"/>
        <v>0</v>
      </c>
      <c r="DM193" s="312">
        <f t="shared" si="2453"/>
        <v>0</v>
      </c>
      <c r="DN193" s="312">
        <f t="shared" si="2453"/>
        <v>0</v>
      </c>
      <c r="DO193" s="312">
        <f t="shared" si="2453"/>
        <v>0</v>
      </c>
      <c r="DP193" s="312">
        <f t="shared" si="2453"/>
        <v>0</v>
      </c>
      <c r="DQ193" s="312">
        <f t="shared" si="2453"/>
        <v>0</v>
      </c>
      <c r="DR193" s="312">
        <f t="shared" si="2453"/>
        <v>0</v>
      </c>
      <c r="DS193" s="312">
        <f t="shared" si="2453"/>
        <v>0</v>
      </c>
      <c r="DT193" s="312">
        <f t="shared" si="2453"/>
        <v>0</v>
      </c>
      <c r="DU193" s="312">
        <f t="shared" si="2453"/>
        <v>0</v>
      </c>
      <c r="DV193" s="312">
        <f t="shared" si="2453"/>
        <v>0</v>
      </c>
      <c r="DW193" s="312">
        <f t="shared" si="2453"/>
        <v>0</v>
      </c>
      <c r="DX193" s="312">
        <f t="shared" si="2453"/>
        <v>0</v>
      </c>
      <c r="DY193" s="312">
        <f t="shared" si="2453"/>
        <v>0</v>
      </c>
      <c r="DZ193" s="312">
        <f t="shared" si="2453"/>
        <v>0</v>
      </c>
      <c r="EA193" s="312">
        <f t="shared" si="2453"/>
        <v>0</v>
      </c>
      <c r="EB193" s="312">
        <f t="shared" si="2453"/>
        <v>0</v>
      </c>
    </row>
    <row r="194" spans="2:132" outlineLevel="1" x14ac:dyDescent="0.25">
      <c r="C194" s="329" t="s">
        <v>544</v>
      </c>
      <c r="D194" s="38"/>
      <c r="E194" s="38"/>
      <c r="F194" s="38"/>
      <c r="G194" s="55" t="s">
        <v>220</v>
      </c>
      <c r="H194" s="316">
        <f t="shared" ref="H194" si="2454">SUM(J194:EB194)</f>
        <v>0</v>
      </c>
      <c r="I194" s="38"/>
      <c r="J194" s="314">
        <f>J192*J193</f>
        <v>0</v>
      </c>
      <c r="K194" s="314">
        <f t="shared" ref="K194:BV194" si="2455">K192*K193</f>
        <v>0</v>
      </c>
      <c r="L194" s="314">
        <f t="shared" si="2455"/>
        <v>0</v>
      </c>
      <c r="M194" s="314">
        <f t="shared" si="2455"/>
        <v>0</v>
      </c>
      <c r="N194" s="314">
        <f t="shared" si="2455"/>
        <v>0</v>
      </c>
      <c r="O194" s="314">
        <f t="shared" si="2455"/>
        <v>0</v>
      </c>
      <c r="P194" s="314">
        <f t="shared" si="2455"/>
        <v>0</v>
      </c>
      <c r="Q194" s="314">
        <f t="shared" si="2455"/>
        <v>0</v>
      </c>
      <c r="R194" s="314">
        <f t="shared" si="2455"/>
        <v>0</v>
      </c>
      <c r="S194" s="314">
        <f t="shared" si="2455"/>
        <v>0</v>
      </c>
      <c r="T194" s="314">
        <f t="shared" si="2455"/>
        <v>0</v>
      </c>
      <c r="U194" s="314">
        <f t="shared" si="2455"/>
        <v>0</v>
      </c>
      <c r="V194" s="314">
        <f t="shared" si="2455"/>
        <v>0</v>
      </c>
      <c r="W194" s="314">
        <f t="shared" si="2455"/>
        <v>0</v>
      </c>
      <c r="X194" s="314">
        <f t="shared" si="2455"/>
        <v>0</v>
      </c>
      <c r="Y194" s="314">
        <f t="shared" si="2455"/>
        <v>0</v>
      </c>
      <c r="Z194" s="314">
        <f t="shared" si="2455"/>
        <v>0</v>
      </c>
      <c r="AA194" s="314">
        <f t="shared" si="2455"/>
        <v>0</v>
      </c>
      <c r="AB194" s="314">
        <f t="shared" si="2455"/>
        <v>0</v>
      </c>
      <c r="AC194" s="314">
        <f t="shared" si="2455"/>
        <v>0</v>
      </c>
      <c r="AD194" s="314">
        <f t="shared" si="2455"/>
        <v>0</v>
      </c>
      <c r="AE194" s="314">
        <f t="shared" si="2455"/>
        <v>0</v>
      </c>
      <c r="AF194" s="314">
        <f t="shared" si="2455"/>
        <v>0</v>
      </c>
      <c r="AG194" s="314">
        <f t="shared" si="2455"/>
        <v>0</v>
      </c>
      <c r="AH194" s="314">
        <f t="shared" si="2455"/>
        <v>0</v>
      </c>
      <c r="AI194" s="314">
        <f t="shared" si="2455"/>
        <v>0</v>
      </c>
      <c r="AJ194" s="314">
        <f t="shared" si="2455"/>
        <v>0</v>
      </c>
      <c r="AK194" s="314">
        <f t="shared" si="2455"/>
        <v>0</v>
      </c>
      <c r="AL194" s="314">
        <f t="shared" si="2455"/>
        <v>0</v>
      </c>
      <c r="AM194" s="314">
        <f t="shared" si="2455"/>
        <v>0</v>
      </c>
      <c r="AN194" s="314">
        <f t="shared" si="2455"/>
        <v>0</v>
      </c>
      <c r="AO194" s="314">
        <f t="shared" si="2455"/>
        <v>0</v>
      </c>
      <c r="AP194" s="314">
        <f t="shared" si="2455"/>
        <v>0</v>
      </c>
      <c r="AQ194" s="314">
        <f t="shared" si="2455"/>
        <v>0</v>
      </c>
      <c r="AR194" s="314">
        <f t="shared" si="2455"/>
        <v>0</v>
      </c>
      <c r="AS194" s="314">
        <f t="shared" si="2455"/>
        <v>0</v>
      </c>
      <c r="AT194" s="314">
        <f t="shared" si="2455"/>
        <v>0</v>
      </c>
      <c r="AU194" s="314">
        <f t="shared" si="2455"/>
        <v>0</v>
      </c>
      <c r="AV194" s="314">
        <f t="shared" si="2455"/>
        <v>0</v>
      </c>
      <c r="AW194" s="314">
        <f t="shared" si="2455"/>
        <v>0</v>
      </c>
      <c r="AX194" s="314">
        <f t="shared" si="2455"/>
        <v>0</v>
      </c>
      <c r="AY194" s="314">
        <f t="shared" si="2455"/>
        <v>0</v>
      </c>
      <c r="AZ194" s="314">
        <f t="shared" si="2455"/>
        <v>0</v>
      </c>
      <c r="BA194" s="314">
        <f t="shared" si="2455"/>
        <v>0</v>
      </c>
      <c r="BB194" s="314">
        <f t="shared" si="2455"/>
        <v>0</v>
      </c>
      <c r="BC194" s="314">
        <f t="shared" si="2455"/>
        <v>0</v>
      </c>
      <c r="BD194" s="314">
        <f t="shared" si="2455"/>
        <v>0</v>
      </c>
      <c r="BE194" s="314">
        <f t="shared" si="2455"/>
        <v>0</v>
      </c>
      <c r="BF194" s="314">
        <f t="shared" si="2455"/>
        <v>0</v>
      </c>
      <c r="BG194" s="314">
        <f t="shared" si="2455"/>
        <v>0</v>
      </c>
      <c r="BH194" s="314">
        <f t="shared" si="2455"/>
        <v>0</v>
      </c>
      <c r="BI194" s="314">
        <f t="shared" si="2455"/>
        <v>0</v>
      </c>
      <c r="BJ194" s="314">
        <f t="shared" si="2455"/>
        <v>0</v>
      </c>
      <c r="BK194" s="314">
        <f t="shared" si="2455"/>
        <v>0</v>
      </c>
      <c r="BL194" s="314">
        <f t="shared" si="2455"/>
        <v>0</v>
      </c>
      <c r="BM194" s="314">
        <f t="shared" si="2455"/>
        <v>0</v>
      </c>
      <c r="BN194" s="314">
        <f t="shared" si="2455"/>
        <v>0</v>
      </c>
      <c r="BO194" s="314">
        <f t="shared" si="2455"/>
        <v>0</v>
      </c>
      <c r="BP194" s="314">
        <f t="shared" si="2455"/>
        <v>0</v>
      </c>
      <c r="BQ194" s="314">
        <f t="shared" si="2455"/>
        <v>0</v>
      </c>
      <c r="BR194" s="314">
        <f t="shared" si="2455"/>
        <v>0</v>
      </c>
      <c r="BS194" s="314">
        <f t="shared" si="2455"/>
        <v>0</v>
      </c>
      <c r="BT194" s="314">
        <f t="shared" si="2455"/>
        <v>0</v>
      </c>
      <c r="BU194" s="314">
        <f t="shared" si="2455"/>
        <v>0</v>
      </c>
      <c r="BV194" s="314">
        <f t="shared" si="2455"/>
        <v>0</v>
      </c>
      <c r="BW194" s="314">
        <f t="shared" ref="BW194:EB194" si="2456">BW192*BW193</f>
        <v>0</v>
      </c>
      <c r="BX194" s="314">
        <f t="shared" si="2456"/>
        <v>0</v>
      </c>
      <c r="BY194" s="314">
        <f t="shared" si="2456"/>
        <v>0</v>
      </c>
      <c r="BZ194" s="314">
        <f t="shared" si="2456"/>
        <v>0</v>
      </c>
      <c r="CA194" s="314">
        <f t="shared" si="2456"/>
        <v>0</v>
      </c>
      <c r="CB194" s="314">
        <f t="shared" si="2456"/>
        <v>0</v>
      </c>
      <c r="CC194" s="314">
        <f t="shared" si="2456"/>
        <v>0</v>
      </c>
      <c r="CD194" s="314">
        <f t="shared" si="2456"/>
        <v>0</v>
      </c>
      <c r="CE194" s="314">
        <f t="shared" si="2456"/>
        <v>0</v>
      </c>
      <c r="CF194" s="314">
        <f t="shared" si="2456"/>
        <v>0</v>
      </c>
      <c r="CG194" s="314">
        <f t="shared" si="2456"/>
        <v>0</v>
      </c>
      <c r="CH194" s="314">
        <f t="shared" si="2456"/>
        <v>0</v>
      </c>
      <c r="CI194" s="314">
        <f t="shared" si="2456"/>
        <v>0</v>
      </c>
      <c r="CJ194" s="314">
        <f t="shared" si="2456"/>
        <v>0</v>
      </c>
      <c r="CK194" s="314">
        <f t="shared" si="2456"/>
        <v>0</v>
      </c>
      <c r="CL194" s="314">
        <f t="shared" si="2456"/>
        <v>0</v>
      </c>
      <c r="CM194" s="314">
        <f t="shared" si="2456"/>
        <v>0</v>
      </c>
      <c r="CN194" s="314">
        <f t="shared" si="2456"/>
        <v>0</v>
      </c>
      <c r="CO194" s="314">
        <f t="shared" si="2456"/>
        <v>0</v>
      </c>
      <c r="CP194" s="314">
        <f t="shared" si="2456"/>
        <v>0</v>
      </c>
      <c r="CQ194" s="314">
        <f t="shared" si="2456"/>
        <v>0</v>
      </c>
      <c r="CR194" s="314">
        <f t="shared" si="2456"/>
        <v>0</v>
      </c>
      <c r="CS194" s="314">
        <f t="shared" si="2456"/>
        <v>0</v>
      </c>
      <c r="CT194" s="314">
        <f t="shared" si="2456"/>
        <v>0</v>
      </c>
      <c r="CU194" s="314">
        <f t="shared" si="2456"/>
        <v>0</v>
      </c>
      <c r="CV194" s="314">
        <f t="shared" si="2456"/>
        <v>0</v>
      </c>
      <c r="CW194" s="314">
        <f t="shared" si="2456"/>
        <v>0</v>
      </c>
      <c r="CX194" s="314">
        <f t="shared" si="2456"/>
        <v>0</v>
      </c>
      <c r="CY194" s="314">
        <f t="shared" si="2456"/>
        <v>0</v>
      </c>
      <c r="CZ194" s="314">
        <f t="shared" si="2456"/>
        <v>0</v>
      </c>
      <c r="DA194" s="314">
        <f t="shared" si="2456"/>
        <v>0</v>
      </c>
      <c r="DB194" s="314">
        <f t="shared" si="2456"/>
        <v>0</v>
      </c>
      <c r="DC194" s="314">
        <f t="shared" si="2456"/>
        <v>0</v>
      </c>
      <c r="DD194" s="314">
        <f t="shared" si="2456"/>
        <v>0</v>
      </c>
      <c r="DE194" s="314">
        <f t="shared" si="2456"/>
        <v>0</v>
      </c>
      <c r="DF194" s="314">
        <f t="shared" si="2456"/>
        <v>0</v>
      </c>
      <c r="DG194" s="314">
        <f t="shared" si="2456"/>
        <v>0</v>
      </c>
      <c r="DH194" s="314">
        <f t="shared" si="2456"/>
        <v>0</v>
      </c>
      <c r="DI194" s="314">
        <f t="shared" si="2456"/>
        <v>0</v>
      </c>
      <c r="DJ194" s="314">
        <f t="shared" si="2456"/>
        <v>0</v>
      </c>
      <c r="DK194" s="314">
        <f t="shared" si="2456"/>
        <v>0</v>
      </c>
      <c r="DL194" s="314">
        <f t="shared" si="2456"/>
        <v>0</v>
      </c>
      <c r="DM194" s="314">
        <f t="shared" si="2456"/>
        <v>0</v>
      </c>
      <c r="DN194" s="314">
        <f t="shared" si="2456"/>
        <v>0</v>
      </c>
      <c r="DO194" s="314">
        <f t="shared" si="2456"/>
        <v>0</v>
      </c>
      <c r="DP194" s="314">
        <f t="shared" si="2456"/>
        <v>0</v>
      </c>
      <c r="DQ194" s="314">
        <f t="shared" si="2456"/>
        <v>0</v>
      </c>
      <c r="DR194" s="314">
        <f t="shared" si="2456"/>
        <v>0</v>
      </c>
      <c r="DS194" s="314">
        <f t="shared" si="2456"/>
        <v>0</v>
      </c>
      <c r="DT194" s="314">
        <f t="shared" si="2456"/>
        <v>0</v>
      </c>
      <c r="DU194" s="314">
        <f t="shared" si="2456"/>
        <v>0</v>
      </c>
      <c r="DV194" s="314">
        <f t="shared" si="2456"/>
        <v>0</v>
      </c>
      <c r="DW194" s="314">
        <f t="shared" si="2456"/>
        <v>0</v>
      </c>
      <c r="DX194" s="314">
        <f t="shared" si="2456"/>
        <v>0</v>
      </c>
      <c r="DY194" s="314">
        <f t="shared" si="2456"/>
        <v>0</v>
      </c>
      <c r="DZ194" s="314">
        <f t="shared" si="2456"/>
        <v>0</v>
      </c>
      <c r="EA194" s="314">
        <f t="shared" si="2456"/>
        <v>0</v>
      </c>
      <c r="EB194" s="314">
        <f t="shared" si="2456"/>
        <v>0</v>
      </c>
    </row>
    <row r="195" spans="2:132" outlineLevel="1" x14ac:dyDescent="0.25">
      <c r="C195" s="324" t="s">
        <v>417</v>
      </c>
      <c r="D195" s="34"/>
      <c r="E195" s="34"/>
      <c r="F195" s="34"/>
      <c r="G195" s="67" t="s">
        <v>215</v>
      </c>
      <c r="H195" s="34"/>
      <c r="I195" s="34"/>
      <c r="J195" s="126">
        <f>J$13</f>
        <v>1</v>
      </c>
      <c r="K195" s="126">
        <f t="shared" ref="K195:BV195" si="2457">K$13</f>
        <v>1.0026792493128671</v>
      </c>
      <c r="L195" s="126">
        <f>L$13</f>
        <v>1.0056539350998608</v>
      </c>
      <c r="M195" s="126">
        <f t="shared" si="2457"/>
        <v>1.0085410656939733</v>
      </c>
      <c r="N195" s="126">
        <f t="shared" si="2457"/>
        <v>1.0114364849476103</v>
      </c>
      <c r="O195" s="126">
        <f t="shared" si="2457"/>
        <v>1.0143402166566737</v>
      </c>
      <c r="P195" s="126">
        <f t="shared" si="2457"/>
        <v>1.0172522846853813</v>
      </c>
      <c r="Q195" s="126">
        <f t="shared" si="2457"/>
        <v>1.0201727129664624</v>
      </c>
      <c r="R195" s="126">
        <f t="shared" si="2457"/>
        <v>1.0231015255013547</v>
      </c>
      <c r="S195" s="126">
        <f t="shared" si="2457"/>
        <v>1.0260387463604019</v>
      </c>
      <c r="T195" s="126">
        <f t="shared" si="2457"/>
        <v>1.028984399683051</v>
      </c>
      <c r="U195" s="126">
        <f t="shared" si="2457"/>
        <v>1.0319385096780509</v>
      </c>
      <c r="V195" s="126">
        <f t="shared" si="2457"/>
        <v>1.0349011006236515</v>
      </c>
      <c r="W195" s="126">
        <f t="shared" si="2457"/>
        <v>1.0377730230388176</v>
      </c>
      <c r="X195" s="126">
        <f t="shared" si="2457"/>
        <v>1.0408518228283561</v>
      </c>
      <c r="Y195" s="126">
        <f t="shared" si="2457"/>
        <v>1.0438400029932626</v>
      </c>
      <c r="Z195" s="126">
        <f t="shared" si="2457"/>
        <v>1.046836761920777</v>
      </c>
      <c r="AA195" s="126">
        <f t="shared" si="2457"/>
        <v>1.0498421242396576</v>
      </c>
      <c r="AB195" s="126">
        <f t="shared" si="2457"/>
        <v>1.05285611464937</v>
      </c>
      <c r="AC195" s="126">
        <f t="shared" si="2457"/>
        <v>1.0558787579202888</v>
      </c>
      <c r="AD195" s="126">
        <f t="shared" si="2457"/>
        <v>1.0589100788939025</v>
      </c>
      <c r="AE195" s="126">
        <f t="shared" si="2457"/>
        <v>1.0619501024830165</v>
      </c>
      <c r="AF195" s="126">
        <f t="shared" si="2457"/>
        <v>1.0649988536719583</v>
      </c>
      <c r="AG195" s="126">
        <f t="shared" si="2457"/>
        <v>1.0680563575167832</v>
      </c>
      <c r="AH195" s="126">
        <f t="shared" si="2457"/>
        <v>1.0711226391454798</v>
      </c>
      <c r="AI195" s="126">
        <f t="shared" si="2457"/>
        <v>1.0739924437404067</v>
      </c>
      <c r="AJ195" s="126">
        <f t="shared" si="2457"/>
        <v>1.0771786970311998</v>
      </c>
      <c r="AK195" s="126">
        <f t="shared" si="2457"/>
        <v>1.0802711679727233</v>
      </c>
      <c r="AL195" s="126">
        <f t="shared" si="2457"/>
        <v>1.0833725170851116</v>
      </c>
      <c r="AM195" s="126">
        <f t="shared" si="2457"/>
        <v>1.0864827698566941</v>
      </c>
      <c r="AN195" s="126">
        <f t="shared" si="2457"/>
        <v>1.0896019518489746</v>
      </c>
      <c r="AO195" s="126">
        <f t="shared" si="2457"/>
        <v>1.0927300886968412</v>
      </c>
      <c r="AP195" s="126">
        <f t="shared" si="2457"/>
        <v>1.0958672061087775</v>
      </c>
      <c r="AQ195" s="126">
        <f t="shared" si="2457"/>
        <v>1.0990133298670732</v>
      </c>
      <c r="AR195" s="126">
        <f t="shared" si="2457"/>
        <v>1.1021684858280367</v>
      </c>
      <c r="AS195" s="126">
        <f t="shared" si="2457"/>
        <v>1.1053326999222071</v>
      </c>
      <c r="AT195" s="126">
        <f t="shared" si="2457"/>
        <v>1.1085059981545673</v>
      </c>
      <c r="AU195" s="126">
        <f t="shared" si="2457"/>
        <v>1.111475962088432</v>
      </c>
      <c r="AV195" s="126">
        <f t="shared" si="2457"/>
        <v>1.1147734191259395</v>
      </c>
      <c r="AW195" s="126">
        <f t="shared" si="2457"/>
        <v>1.1179738207069689</v>
      </c>
      <c r="AX195" s="126">
        <f t="shared" si="2457"/>
        <v>1.1211834103167977</v>
      </c>
      <c r="AY195" s="126">
        <f t="shared" si="2457"/>
        <v>1.1244022143333261</v>
      </c>
      <c r="AZ195" s="126">
        <f t="shared" si="2457"/>
        <v>1.1276302592101826</v>
      </c>
      <c r="BA195" s="126">
        <f t="shared" si="2457"/>
        <v>1.1308675714769412</v>
      </c>
      <c r="BB195" s="126">
        <f t="shared" si="2457"/>
        <v>1.1341141777393395</v>
      </c>
      <c r="BC195" s="126">
        <f t="shared" si="2457"/>
        <v>1.1373701046794982</v>
      </c>
      <c r="BD195" s="126">
        <f t="shared" si="2457"/>
        <v>1.1406353790561385</v>
      </c>
      <c r="BE195" s="126">
        <f t="shared" si="2457"/>
        <v>1.1439100277048042</v>
      </c>
      <c r="BF195" s="126">
        <f t="shared" si="2457"/>
        <v>1.1471940775380809</v>
      </c>
      <c r="BG195" s="126">
        <f t="shared" si="2457"/>
        <v>1.15026769648205</v>
      </c>
      <c r="BH195" s="126">
        <f t="shared" si="2457"/>
        <v>1.1536802383994258</v>
      </c>
      <c r="BI195" s="126">
        <f t="shared" si="2457"/>
        <v>1.1569923375180708</v>
      </c>
      <c r="BJ195" s="126">
        <f t="shared" si="2457"/>
        <v>1.1603139453378331</v>
      </c>
      <c r="BK195" s="126">
        <f t="shared" si="2457"/>
        <v>1.1636450891572303</v>
      </c>
      <c r="BL195" s="126">
        <f t="shared" si="2457"/>
        <v>1.1669857963531516</v>
      </c>
      <c r="BM195" s="126">
        <f t="shared" si="2457"/>
        <v>1.1703360943810825</v>
      </c>
      <c r="BN195" s="126">
        <f t="shared" si="2457"/>
        <v>1.1736960107753303</v>
      </c>
      <c r="BO195" s="126">
        <f t="shared" si="2457"/>
        <v>1.1770655731492505</v>
      </c>
      <c r="BP195" s="126">
        <f t="shared" si="2457"/>
        <v>1.180444809195474</v>
      </c>
      <c r="BQ195" s="126">
        <f t="shared" si="2457"/>
        <v>1.1838337466861339</v>
      </c>
      <c r="BR195" s="126">
        <f t="shared" si="2457"/>
        <v>1.1872324134730949</v>
      </c>
      <c r="BS195" s="126">
        <f t="shared" si="2457"/>
        <v>1.1905270658589224</v>
      </c>
      <c r="BT195" s="126">
        <f t="shared" si="2457"/>
        <v>1.1940590467434065</v>
      </c>
      <c r="BU195" s="126">
        <f t="shared" si="2457"/>
        <v>1.1974870693312041</v>
      </c>
      <c r="BV195" s="126">
        <f t="shared" si="2457"/>
        <v>1.2009249334246579</v>
      </c>
      <c r="BW195" s="126">
        <f t="shared" ref="BW195:EB195" si="2458">BW$13</f>
        <v>1.204372667277734</v>
      </c>
      <c r="BX195" s="126">
        <f t="shared" si="2458"/>
        <v>1.2078302992255125</v>
      </c>
      <c r="BY195" s="126">
        <f t="shared" si="2458"/>
        <v>1.2112978576844211</v>
      </c>
      <c r="BZ195" s="126">
        <f t="shared" si="2458"/>
        <v>1.2147753711524676</v>
      </c>
      <c r="CA195" s="126">
        <f t="shared" si="2458"/>
        <v>1.2182628682094752</v>
      </c>
      <c r="CB195" s="126">
        <f t="shared" si="2458"/>
        <v>1.2217603775173165</v>
      </c>
      <c r="CC195" s="126">
        <f t="shared" si="2458"/>
        <v>1.2252679278201495</v>
      </c>
      <c r="CD195" s="126">
        <f t="shared" si="2458"/>
        <v>1.2287855479446541</v>
      </c>
      <c r="CE195" s="126">
        <f t="shared" si="2458"/>
        <v>1.232077770779646</v>
      </c>
      <c r="CF195" s="126">
        <f t="shared" si="2458"/>
        <v>1.23573302168438</v>
      </c>
      <c r="CG195" s="126">
        <f t="shared" si="2458"/>
        <v>1.2392806860334544</v>
      </c>
      <c r="CH195" s="126">
        <f t="shared" si="2458"/>
        <v>1.2428385353675644</v>
      </c>
      <c r="CI195" s="126">
        <f t="shared" si="2458"/>
        <v>1.2464065989267703</v>
      </c>
      <c r="CJ195" s="126">
        <f t="shared" si="2458"/>
        <v>1.2499849060350778</v>
      </c>
      <c r="CK195" s="126">
        <f t="shared" si="2458"/>
        <v>1.2535734861006791</v>
      </c>
      <c r="CL195" s="126">
        <f t="shared" si="2458"/>
        <v>1.257172368616194</v>
      </c>
      <c r="CM195" s="126">
        <f t="shared" si="2458"/>
        <v>1.2607815831589126</v>
      </c>
      <c r="CN195" s="126">
        <f t="shared" si="2458"/>
        <v>1.2644011593910389</v>
      </c>
      <c r="CO195" s="126">
        <f t="shared" si="2458"/>
        <v>1.2680311270599336</v>
      </c>
      <c r="CP195" s="126">
        <f t="shared" si="2458"/>
        <v>1.2716715159983594</v>
      </c>
      <c r="CQ195" s="126">
        <f t="shared" si="2458"/>
        <v>1.2750786410337906</v>
      </c>
      <c r="CR195" s="126">
        <f t="shared" si="2458"/>
        <v>1.2788614642181557</v>
      </c>
      <c r="CS195" s="126">
        <f t="shared" si="2458"/>
        <v>1.2825329459576562</v>
      </c>
      <c r="CT195" s="126">
        <f t="shared" si="2458"/>
        <v>1.2862149681493797</v>
      </c>
      <c r="CU195" s="126">
        <f t="shared" si="2458"/>
        <v>1.289907561053897</v>
      </c>
      <c r="CV195" s="126">
        <f t="shared" si="2458"/>
        <v>1.293610755018654</v>
      </c>
      <c r="CW195" s="126">
        <f t="shared" si="2458"/>
        <v>1.2973245804782207</v>
      </c>
      <c r="CX195" s="126">
        <f t="shared" si="2458"/>
        <v>1.3010490679545423</v>
      </c>
      <c r="CY195" s="126">
        <f t="shared" si="2458"/>
        <v>1.304784248057189</v>
      </c>
      <c r="CZ195" s="126">
        <f t="shared" si="2458"/>
        <v>1.3085301514836076</v>
      </c>
      <c r="DA195" s="126">
        <f t="shared" si="2458"/>
        <v>1.3122868090193751</v>
      </c>
      <c r="DB195" s="126">
        <f t="shared" si="2458"/>
        <v>1.3160542515384499</v>
      </c>
      <c r="DC195" s="126">
        <f t="shared" si="2458"/>
        <v>1.3195802889875801</v>
      </c>
      <c r="DD195" s="126">
        <f t="shared" si="2458"/>
        <v>1.323495136864544</v>
      </c>
      <c r="DE195" s="126">
        <f t="shared" si="2458"/>
        <v>1.3272947573576725</v>
      </c>
      <c r="DF195" s="126">
        <f t="shared" si="2458"/>
        <v>1.3311052861764079</v>
      </c>
      <c r="DG195" s="126">
        <f t="shared" si="2458"/>
        <v>1.3349267546374479</v>
      </c>
      <c r="DH195" s="126">
        <f t="shared" si="2458"/>
        <v>1.3387591941473977</v>
      </c>
      <c r="DI195" s="126">
        <f t="shared" si="2458"/>
        <v>1.3426026362030277</v>
      </c>
      <c r="DJ195" s="126">
        <f t="shared" si="2458"/>
        <v>1.3464571123915319</v>
      </c>
      <c r="DK195" s="126">
        <f t="shared" si="2458"/>
        <v>1.3503226543907885</v>
      </c>
      <c r="DL195" s="126">
        <f t="shared" si="2458"/>
        <v>1.3541992939696192</v>
      </c>
      <c r="DM195" s="126">
        <f t="shared" si="2458"/>
        <v>1.358087062988051</v>
      </c>
      <c r="DN195" s="126">
        <f t="shared" si="2458"/>
        <v>1.361985993397578</v>
      </c>
      <c r="DO195" s="126">
        <f t="shared" si="2458"/>
        <v>1.3657655991021458</v>
      </c>
      <c r="DP195" s="126">
        <f t="shared" si="2458"/>
        <v>1.3698174666548035</v>
      </c>
      <c r="DQ195" s="126">
        <f t="shared" si="2458"/>
        <v>1.3737500738651915</v>
      </c>
      <c r="DR195" s="126">
        <f t="shared" si="2458"/>
        <v>1.3776939711925826</v>
      </c>
      <c r="DS195" s="126">
        <f t="shared" si="2458"/>
        <v>1.381649191049759</v>
      </c>
      <c r="DT195" s="126">
        <f t="shared" si="2458"/>
        <v>1.385615765942557</v>
      </c>
      <c r="DU195" s="126">
        <f t="shared" si="2458"/>
        <v>1.3895937284701338</v>
      </c>
      <c r="DV195" s="126">
        <f t="shared" si="2458"/>
        <v>1.3935831113252357</v>
      </c>
      <c r="DW195" s="126">
        <f t="shared" si="2458"/>
        <v>1.3975839472944662</v>
      </c>
      <c r="DX195" s="126">
        <f t="shared" si="2458"/>
        <v>1.401596269258556</v>
      </c>
      <c r="DY195" s="126">
        <f t="shared" si="2458"/>
        <v>1.4056201101926329</v>
      </c>
      <c r="DZ195" s="126">
        <f t="shared" si="2458"/>
        <v>1.4096555031664932</v>
      </c>
      <c r="EA195" s="126">
        <f t="shared" si="2458"/>
        <v>1.4134323217047313</v>
      </c>
      <c r="EB195" s="126">
        <f t="shared" si="2458"/>
        <v>1.4176256038945581</v>
      </c>
    </row>
    <row r="196" spans="2:132" outlineLevel="1" x14ac:dyDescent="0.25">
      <c r="C196" s="321" t="s">
        <v>517</v>
      </c>
      <c r="D196" s="38"/>
      <c r="E196" s="38"/>
      <c r="F196" s="38"/>
      <c r="G196" s="52" t="s">
        <v>220</v>
      </c>
      <c r="H196" s="46">
        <f t="shared" ref="H196" si="2459">SUM(J196:EB196)</f>
        <v>0</v>
      </c>
      <c r="I196" s="38"/>
      <c r="J196" s="82">
        <f>J194*J195</f>
        <v>0</v>
      </c>
      <c r="K196" s="82">
        <f t="shared" ref="K196" si="2460">K194*K195</f>
        <v>0</v>
      </c>
      <c r="L196" s="82">
        <f t="shared" ref="L196" si="2461">L194*L195</f>
        <v>0</v>
      </c>
      <c r="M196" s="82">
        <f t="shared" ref="M196" si="2462">M194*M195</f>
        <v>0</v>
      </c>
      <c r="N196" s="82">
        <f t="shared" ref="N196" si="2463">N194*N195</f>
        <v>0</v>
      </c>
      <c r="O196" s="82">
        <f t="shared" ref="O196" si="2464">O194*O195</f>
        <v>0</v>
      </c>
      <c r="P196" s="82">
        <f t="shared" ref="P196" si="2465">P194*P195</f>
        <v>0</v>
      </c>
      <c r="Q196" s="82">
        <f t="shared" ref="Q196" si="2466">Q194*Q195</f>
        <v>0</v>
      </c>
      <c r="R196" s="82">
        <f t="shared" ref="R196" si="2467">R194*R195</f>
        <v>0</v>
      </c>
      <c r="S196" s="82">
        <f t="shared" ref="S196" si="2468">S194*S195</f>
        <v>0</v>
      </c>
      <c r="T196" s="82">
        <f t="shared" ref="T196" si="2469">T194*T195</f>
        <v>0</v>
      </c>
      <c r="U196" s="82">
        <f t="shared" ref="U196" si="2470">U194*U195</f>
        <v>0</v>
      </c>
      <c r="V196" s="82">
        <f t="shared" ref="V196" si="2471">V194*V195</f>
        <v>0</v>
      </c>
      <c r="W196" s="82">
        <f t="shared" ref="W196" si="2472">W194*W195</f>
        <v>0</v>
      </c>
      <c r="X196" s="82">
        <f t="shared" ref="X196" si="2473">X194*X195</f>
        <v>0</v>
      </c>
      <c r="Y196" s="82">
        <f t="shared" ref="Y196" si="2474">Y194*Y195</f>
        <v>0</v>
      </c>
      <c r="Z196" s="82">
        <f t="shared" ref="Z196" si="2475">Z194*Z195</f>
        <v>0</v>
      </c>
      <c r="AA196" s="82">
        <f t="shared" ref="AA196" si="2476">AA194*AA195</f>
        <v>0</v>
      </c>
      <c r="AB196" s="82">
        <f t="shared" ref="AB196" si="2477">AB194*AB195</f>
        <v>0</v>
      </c>
      <c r="AC196" s="82">
        <f t="shared" ref="AC196" si="2478">AC194*AC195</f>
        <v>0</v>
      </c>
      <c r="AD196" s="82">
        <f t="shared" ref="AD196" si="2479">AD194*AD195</f>
        <v>0</v>
      </c>
      <c r="AE196" s="82">
        <f t="shared" ref="AE196" si="2480">AE194*AE195</f>
        <v>0</v>
      </c>
      <c r="AF196" s="82">
        <f t="shared" ref="AF196" si="2481">AF194*AF195</f>
        <v>0</v>
      </c>
      <c r="AG196" s="82">
        <f t="shared" ref="AG196" si="2482">AG194*AG195</f>
        <v>0</v>
      </c>
      <c r="AH196" s="82">
        <f t="shared" ref="AH196" si="2483">AH194*AH195</f>
        <v>0</v>
      </c>
      <c r="AI196" s="82">
        <f t="shared" ref="AI196" si="2484">AI194*AI195</f>
        <v>0</v>
      </c>
      <c r="AJ196" s="82">
        <f t="shared" ref="AJ196" si="2485">AJ194*AJ195</f>
        <v>0</v>
      </c>
      <c r="AK196" s="82">
        <f t="shared" ref="AK196" si="2486">AK194*AK195</f>
        <v>0</v>
      </c>
      <c r="AL196" s="82">
        <f t="shared" ref="AL196" si="2487">AL194*AL195</f>
        <v>0</v>
      </c>
      <c r="AM196" s="82">
        <f t="shared" ref="AM196" si="2488">AM194*AM195</f>
        <v>0</v>
      </c>
      <c r="AN196" s="82">
        <f t="shared" ref="AN196" si="2489">AN194*AN195</f>
        <v>0</v>
      </c>
      <c r="AO196" s="82">
        <f t="shared" ref="AO196" si="2490">AO194*AO195</f>
        <v>0</v>
      </c>
      <c r="AP196" s="82">
        <f t="shared" ref="AP196" si="2491">AP194*AP195</f>
        <v>0</v>
      </c>
      <c r="AQ196" s="82">
        <f t="shared" ref="AQ196" si="2492">AQ194*AQ195</f>
        <v>0</v>
      </c>
      <c r="AR196" s="82">
        <f t="shared" ref="AR196" si="2493">AR194*AR195</f>
        <v>0</v>
      </c>
      <c r="AS196" s="82">
        <f t="shared" ref="AS196" si="2494">AS194*AS195</f>
        <v>0</v>
      </c>
      <c r="AT196" s="82">
        <f t="shared" ref="AT196" si="2495">AT194*AT195</f>
        <v>0</v>
      </c>
      <c r="AU196" s="82">
        <f t="shared" ref="AU196" si="2496">AU194*AU195</f>
        <v>0</v>
      </c>
      <c r="AV196" s="82">
        <f t="shared" ref="AV196" si="2497">AV194*AV195</f>
        <v>0</v>
      </c>
      <c r="AW196" s="82">
        <f t="shared" ref="AW196" si="2498">AW194*AW195</f>
        <v>0</v>
      </c>
      <c r="AX196" s="82">
        <f t="shared" ref="AX196" si="2499">AX194*AX195</f>
        <v>0</v>
      </c>
      <c r="AY196" s="82">
        <f t="shared" ref="AY196" si="2500">AY194*AY195</f>
        <v>0</v>
      </c>
      <c r="AZ196" s="82">
        <f t="shared" ref="AZ196" si="2501">AZ194*AZ195</f>
        <v>0</v>
      </c>
      <c r="BA196" s="82">
        <f t="shared" ref="BA196" si="2502">BA194*BA195</f>
        <v>0</v>
      </c>
      <c r="BB196" s="82">
        <f t="shared" ref="BB196" si="2503">BB194*BB195</f>
        <v>0</v>
      </c>
      <c r="BC196" s="82">
        <f t="shared" ref="BC196" si="2504">BC194*BC195</f>
        <v>0</v>
      </c>
      <c r="BD196" s="82">
        <f t="shared" ref="BD196" si="2505">BD194*BD195</f>
        <v>0</v>
      </c>
      <c r="BE196" s="82">
        <f t="shared" ref="BE196" si="2506">BE194*BE195</f>
        <v>0</v>
      </c>
      <c r="BF196" s="82">
        <f t="shared" ref="BF196" si="2507">BF194*BF195</f>
        <v>0</v>
      </c>
      <c r="BG196" s="82">
        <f t="shared" ref="BG196" si="2508">BG194*BG195</f>
        <v>0</v>
      </c>
      <c r="BH196" s="82">
        <f t="shared" ref="BH196" si="2509">BH194*BH195</f>
        <v>0</v>
      </c>
      <c r="BI196" s="82">
        <f t="shared" ref="BI196" si="2510">BI194*BI195</f>
        <v>0</v>
      </c>
      <c r="BJ196" s="82">
        <f t="shared" ref="BJ196" si="2511">BJ194*BJ195</f>
        <v>0</v>
      </c>
      <c r="BK196" s="82">
        <f t="shared" ref="BK196" si="2512">BK194*BK195</f>
        <v>0</v>
      </c>
      <c r="BL196" s="82">
        <f t="shared" ref="BL196" si="2513">BL194*BL195</f>
        <v>0</v>
      </c>
      <c r="BM196" s="82">
        <f t="shared" ref="BM196" si="2514">BM194*BM195</f>
        <v>0</v>
      </c>
      <c r="BN196" s="82">
        <f t="shared" ref="BN196" si="2515">BN194*BN195</f>
        <v>0</v>
      </c>
      <c r="BO196" s="82">
        <f t="shared" ref="BO196" si="2516">BO194*BO195</f>
        <v>0</v>
      </c>
      <c r="BP196" s="82">
        <f t="shared" ref="BP196" si="2517">BP194*BP195</f>
        <v>0</v>
      </c>
      <c r="BQ196" s="82">
        <f t="shared" ref="BQ196" si="2518">BQ194*BQ195</f>
        <v>0</v>
      </c>
      <c r="BR196" s="82">
        <f t="shared" ref="BR196" si="2519">BR194*BR195</f>
        <v>0</v>
      </c>
      <c r="BS196" s="82">
        <f t="shared" ref="BS196" si="2520">BS194*BS195</f>
        <v>0</v>
      </c>
      <c r="BT196" s="82">
        <f t="shared" ref="BT196" si="2521">BT194*BT195</f>
        <v>0</v>
      </c>
      <c r="BU196" s="82">
        <f t="shared" ref="BU196" si="2522">BU194*BU195</f>
        <v>0</v>
      </c>
      <c r="BV196" s="82">
        <f t="shared" ref="BV196" si="2523">BV194*BV195</f>
        <v>0</v>
      </c>
      <c r="BW196" s="82">
        <f t="shared" ref="BW196" si="2524">BW194*BW195</f>
        <v>0</v>
      </c>
      <c r="BX196" s="82">
        <f t="shared" ref="BX196" si="2525">BX194*BX195</f>
        <v>0</v>
      </c>
      <c r="BY196" s="82">
        <f t="shared" ref="BY196" si="2526">BY194*BY195</f>
        <v>0</v>
      </c>
      <c r="BZ196" s="82">
        <f t="shared" ref="BZ196" si="2527">BZ194*BZ195</f>
        <v>0</v>
      </c>
      <c r="CA196" s="82">
        <f t="shared" ref="CA196" si="2528">CA194*CA195</f>
        <v>0</v>
      </c>
      <c r="CB196" s="82">
        <f t="shared" ref="CB196" si="2529">CB194*CB195</f>
        <v>0</v>
      </c>
      <c r="CC196" s="82">
        <f t="shared" ref="CC196" si="2530">CC194*CC195</f>
        <v>0</v>
      </c>
      <c r="CD196" s="82">
        <f t="shared" ref="CD196" si="2531">CD194*CD195</f>
        <v>0</v>
      </c>
      <c r="CE196" s="82">
        <f t="shared" ref="CE196" si="2532">CE194*CE195</f>
        <v>0</v>
      </c>
      <c r="CF196" s="82">
        <f t="shared" ref="CF196" si="2533">CF194*CF195</f>
        <v>0</v>
      </c>
      <c r="CG196" s="82">
        <f t="shared" ref="CG196" si="2534">CG194*CG195</f>
        <v>0</v>
      </c>
      <c r="CH196" s="82">
        <f t="shared" ref="CH196" si="2535">CH194*CH195</f>
        <v>0</v>
      </c>
      <c r="CI196" s="82">
        <f t="shared" ref="CI196" si="2536">CI194*CI195</f>
        <v>0</v>
      </c>
      <c r="CJ196" s="82">
        <f t="shared" ref="CJ196" si="2537">CJ194*CJ195</f>
        <v>0</v>
      </c>
      <c r="CK196" s="82">
        <f t="shared" ref="CK196" si="2538">CK194*CK195</f>
        <v>0</v>
      </c>
      <c r="CL196" s="82">
        <f t="shared" ref="CL196" si="2539">CL194*CL195</f>
        <v>0</v>
      </c>
      <c r="CM196" s="82">
        <f t="shared" ref="CM196" si="2540">CM194*CM195</f>
        <v>0</v>
      </c>
      <c r="CN196" s="82">
        <f t="shared" ref="CN196" si="2541">CN194*CN195</f>
        <v>0</v>
      </c>
      <c r="CO196" s="82">
        <f t="shared" ref="CO196" si="2542">CO194*CO195</f>
        <v>0</v>
      </c>
      <c r="CP196" s="82">
        <f t="shared" ref="CP196" si="2543">CP194*CP195</f>
        <v>0</v>
      </c>
      <c r="CQ196" s="82">
        <f t="shared" ref="CQ196" si="2544">CQ194*CQ195</f>
        <v>0</v>
      </c>
      <c r="CR196" s="82">
        <f t="shared" ref="CR196" si="2545">CR194*CR195</f>
        <v>0</v>
      </c>
      <c r="CS196" s="82">
        <f t="shared" ref="CS196" si="2546">CS194*CS195</f>
        <v>0</v>
      </c>
      <c r="CT196" s="82">
        <f t="shared" ref="CT196" si="2547">CT194*CT195</f>
        <v>0</v>
      </c>
      <c r="CU196" s="82">
        <f t="shared" ref="CU196" si="2548">CU194*CU195</f>
        <v>0</v>
      </c>
      <c r="CV196" s="82">
        <f t="shared" ref="CV196" si="2549">CV194*CV195</f>
        <v>0</v>
      </c>
      <c r="CW196" s="82">
        <f t="shared" ref="CW196" si="2550">CW194*CW195</f>
        <v>0</v>
      </c>
      <c r="CX196" s="82">
        <f t="shared" ref="CX196" si="2551">CX194*CX195</f>
        <v>0</v>
      </c>
      <c r="CY196" s="82">
        <f t="shared" ref="CY196" si="2552">CY194*CY195</f>
        <v>0</v>
      </c>
      <c r="CZ196" s="82">
        <f t="shared" ref="CZ196" si="2553">CZ194*CZ195</f>
        <v>0</v>
      </c>
      <c r="DA196" s="82">
        <f t="shared" ref="DA196" si="2554">DA194*DA195</f>
        <v>0</v>
      </c>
      <c r="DB196" s="82">
        <f t="shared" ref="DB196" si="2555">DB194*DB195</f>
        <v>0</v>
      </c>
      <c r="DC196" s="82">
        <f t="shared" ref="DC196" si="2556">DC194*DC195</f>
        <v>0</v>
      </c>
      <c r="DD196" s="82">
        <f t="shared" ref="DD196" si="2557">DD194*DD195</f>
        <v>0</v>
      </c>
      <c r="DE196" s="82">
        <f t="shared" ref="DE196" si="2558">DE194*DE195</f>
        <v>0</v>
      </c>
      <c r="DF196" s="82">
        <f t="shared" ref="DF196" si="2559">DF194*DF195</f>
        <v>0</v>
      </c>
      <c r="DG196" s="82">
        <f t="shared" ref="DG196" si="2560">DG194*DG195</f>
        <v>0</v>
      </c>
      <c r="DH196" s="82">
        <f t="shared" ref="DH196" si="2561">DH194*DH195</f>
        <v>0</v>
      </c>
      <c r="DI196" s="82">
        <f t="shared" ref="DI196" si="2562">DI194*DI195</f>
        <v>0</v>
      </c>
      <c r="DJ196" s="82">
        <f t="shared" ref="DJ196" si="2563">DJ194*DJ195</f>
        <v>0</v>
      </c>
      <c r="DK196" s="82">
        <f t="shared" ref="DK196" si="2564">DK194*DK195</f>
        <v>0</v>
      </c>
      <c r="DL196" s="82">
        <f t="shared" ref="DL196" si="2565">DL194*DL195</f>
        <v>0</v>
      </c>
      <c r="DM196" s="82">
        <f t="shared" ref="DM196" si="2566">DM194*DM195</f>
        <v>0</v>
      </c>
      <c r="DN196" s="82">
        <f t="shared" ref="DN196" si="2567">DN194*DN195</f>
        <v>0</v>
      </c>
      <c r="DO196" s="82">
        <f t="shared" ref="DO196" si="2568">DO194*DO195</f>
        <v>0</v>
      </c>
      <c r="DP196" s="82">
        <f t="shared" ref="DP196" si="2569">DP194*DP195</f>
        <v>0</v>
      </c>
      <c r="DQ196" s="82">
        <f t="shared" ref="DQ196" si="2570">DQ194*DQ195</f>
        <v>0</v>
      </c>
      <c r="DR196" s="82">
        <f t="shared" ref="DR196" si="2571">DR194*DR195</f>
        <v>0</v>
      </c>
      <c r="DS196" s="82">
        <f t="shared" ref="DS196" si="2572">DS194*DS195</f>
        <v>0</v>
      </c>
      <c r="DT196" s="82">
        <f t="shared" ref="DT196" si="2573">DT194*DT195</f>
        <v>0</v>
      </c>
      <c r="DU196" s="82">
        <f t="shared" ref="DU196" si="2574">DU194*DU195</f>
        <v>0</v>
      </c>
      <c r="DV196" s="82">
        <f t="shared" ref="DV196" si="2575">DV194*DV195</f>
        <v>0</v>
      </c>
      <c r="DW196" s="82">
        <f t="shared" ref="DW196" si="2576">DW194*DW195</f>
        <v>0</v>
      </c>
      <c r="DX196" s="82">
        <f t="shared" ref="DX196" si="2577">DX194*DX195</f>
        <v>0</v>
      </c>
      <c r="DY196" s="82">
        <f t="shared" ref="DY196" si="2578">DY194*DY195</f>
        <v>0</v>
      </c>
      <c r="DZ196" s="82">
        <f t="shared" ref="DZ196" si="2579">DZ194*DZ195</f>
        <v>0</v>
      </c>
      <c r="EA196" s="82">
        <f t="shared" ref="EA196" si="2580">EA194*EA195</f>
        <v>0</v>
      </c>
      <c r="EB196" s="82">
        <f t="shared" ref="EB196" si="2581">EB194*EB195</f>
        <v>0</v>
      </c>
    </row>
    <row r="197" spans="2:132" outlineLevel="1" x14ac:dyDescent="0.25">
      <c r="C197" s="328"/>
      <c r="G197" s="5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row>
    <row r="198" spans="2:132" ht="13" outlineLevel="1" x14ac:dyDescent="0.3">
      <c r="C198" s="340" t="s">
        <v>504</v>
      </c>
      <c r="G198" s="52"/>
      <c r="H198" s="29"/>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row>
    <row r="199" spans="2:132" outlineLevel="1" x14ac:dyDescent="0.25">
      <c r="C199" s="317" t="s">
        <v>520</v>
      </c>
      <c r="G199" s="52" t="s">
        <v>525</v>
      </c>
      <c r="H199" s="46">
        <f t="shared" ref="H199" si="2582">SUM(J199:EB199)</f>
        <v>0</v>
      </c>
      <c r="J199" s="82">
        <f>J178-J178*SUM($J$179:J$179)</f>
        <v>0</v>
      </c>
      <c r="K199" s="82">
        <f>K178-K178*SUM($J$179:K$179)</f>
        <v>0</v>
      </c>
      <c r="L199" s="82">
        <f>L178-L178*SUM($J$179:L$179)</f>
        <v>0</v>
      </c>
      <c r="M199" s="82">
        <f>M178-M178*SUM($J$179:M$179)</f>
        <v>0</v>
      </c>
      <c r="N199" s="82">
        <f>N178-N178*SUM($J$179:N$179)</f>
        <v>0</v>
      </c>
      <c r="O199" s="82">
        <f>O178-O178*SUM($J$179:O$179)</f>
        <v>0</v>
      </c>
      <c r="P199" s="82">
        <f>P178-P178*SUM($J$179:P$179)</f>
        <v>0</v>
      </c>
      <c r="Q199" s="82">
        <f>Q178-Q178*SUM($J$179:Q$179)</f>
        <v>0</v>
      </c>
      <c r="R199" s="82">
        <f>R178-R178*SUM($J$179:R$179)</f>
        <v>0</v>
      </c>
      <c r="S199" s="82">
        <f>S178-S178*SUM($J$179:S$179)</f>
        <v>0</v>
      </c>
      <c r="T199" s="82">
        <f>T178-T178*SUM($J$179:T$179)</f>
        <v>0</v>
      </c>
      <c r="U199" s="82">
        <f>U178-U178*SUM($J$179:U$179)</f>
        <v>0</v>
      </c>
      <c r="V199" s="82">
        <f>V178-V178*SUM($J$179:V$179)</f>
        <v>0</v>
      </c>
      <c r="W199" s="82">
        <f>W178-W178*SUM($J$179:W$179)</f>
        <v>0</v>
      </c>
      <c r="X199" s="82">
        <f>X178-X178*SUM($J$179:X$179)</f>
        <v>0</v>
      </c>
      <c r="Y199" s="82">
        <f>Y178-Y178*SUM($J$179:Y$179)</f>
        <v>0</v>
      </c>
      <c r="Z199" s="82">
        <f>Z178-Z178*SUM($J$179:Z$179)</f>
        <v>0</v>
      </c>
      <c r="AA199" s="82">
        <f>AA178-AA178*SUM($J$179:AA$179)</f>
        <v>0</v>
      </c>
      <c r="AB199" s="82">
        <f>AB178-AB178*SUM($J$179:AB$179)</f>
        <v>0</v>
      </c>
      <c r="AC199" s="82">
        <f>AC178-AC178*SUM($J$179:AC$179)</f>
        <v>0</v>
      </c>
      <c r="AD199" s="82">
        <f>AD178-AD178*SUM($J$179:AD$179)</f>
        <v>0</v>
      </c>
      <c r="AE199" s="82">
        <f>AE178-AE178*SUM($J$179:AE$179)</f>
        <v>0</v>
      </c>
      <c r="AF199" s="82">
        <f>AF178-AF178*SUM($J$179:AF$179)</f>
        <v>0</v>
      </c>
      <c r="AG199" s="82">
        <f>AG178-AG178*SUM($J$179:AG$179)</f>
        <v>0</v>
      </c>
      <c r="AH199" s="82">
        <f>AH178-AH178*SUM($J$179:AH$179)</f>
        <v>0</v>
      </c>
      <c r="AI199" s="82">
        <f>AI178-AI178*SUM($J$179:AI$179)</f>
        <v>0</v>
      </c>
      <c r="AJ199" s="82">
        <f>AJ178-AJ178*SUM($J$179:AJ$179)</f>
        <v>0</v>
      </c>
      <c r="AK199" s="82">
        <f>AK178-AK178*SUM($J$179:AK$179)</f>
        <v>0</v>
      </c>
      <c r="AL199" s="82">
        <f>AL178-AL178*SUM($J$179:AL$179)</f>
        <v>0</v>
      </c>
      <c r="AM199" s="82">
        <f>AM178-AM178*SUM($J$179:AM$179)</f>
        <v>0</v>
      </c>
      <c r="AN199" s="82">
        <f>AN178-AN178*SUM($J$179:AN$179)</f>
        <v>0</v>
      </c>
      <c r="AO199" s="82">
        <f>AO178-AO178*SUM($J$179:AO$179)</f>
        <v>0</v>
      </c>
      <c r="AP199" s="82">
        <f>AP178-AP178*SUM($J$179:AP$179)</f>
        <v>0</v>
      </c>
      <c r="AQ199" s="82">
        <f>AQ178-AQ178*SUM($J$179:AQ$179)</f>
        <v>0</v>
      </c>
      <c r="AR199" s="82">
        <f>AR178-AR178*SUM($J$179:AR$179)</f>
        <v>0</v>
      </c>
      <c r="AS199" s="82">
        <f>AS178-AS178*SUM($J$179:AS$179)</f>
        <v>0</v>
      </c>
      <c r="AT199" s="82">
        <f>AT178-AT178*SUM($J$179:AT$179)</f>
        <v>0</v>
      </c>
      <c r="AU199" s="82">
        <f>AU178-AU178*SUM($J$179:AU$179)</f>
        <v>0</v>
      </c>
      <c r="AV199" s="82">
        <f>AV178-AV178*SUM($J$179:AV$179)</f>
        <v>0</v>
      </c>
      <c r="AW199" s="82">
        <f>AW178-AW178*SUM($J$179:AW$179)</f>
        <v>0</v>
      </c>
      <c r="AX199" s="82">
        <f>AX178-AX178*SUM($J$179:AX$179)</f>
        <v>0</v>
      </c>
      <c r="AY199" s="82">
        <f>AY178-AY178*SUM($J$179:AY$179)</f>
        <v>0</v>
      </c>
      <c r="AZ199" s="82">
        <f>AZ178-AZ178*SUM($J$179:AZ$179)</f>
        <v>0</v>
      </c>
      <c r="BA199" s="82">
        <f>BA178-BA178*SUM($J$179:BA$179)</f>
        <v>0</v>
      </c>
      <c r="BB199" s="82">
        <f>BB178-BB178*SUM($J$179:BB$179)</f>
        <v>0</v>
      </c>
      <c r="BC199" s="82">
        <f>BC178-BC178*SUM($J$179:BC$179)</f>
        <v>0</v>
      </c>
      <c r="BD199" s="82">
        <f>BD178-BD178*SUM($J$179:BD$179)</f>
        <v>0</v>
      </c>
      <c r="BE199" s="82">
        <f>BE178-BE178*SUM($J$179:BE$179)</f>
        <v>0</v>
      </c>
      <c r="BF199" s="82">
        <f>BF178-BF178*SUM($J$179:BF$179)</f>
        <v>0</v>
      </c>
      <c r="BG199" s="82">
        <f>BG178-BG178*SUM($J$179:BG$179)</f>
        <v>0</v>
      </c>
      <c r="BH199" s="82">
        <f>BH178-BH178*SUM($J$179:BH$179)</f>
        <v>0</v>
      </c>
      <c r="BI199" s="82">
        <f>BI178-BI178*SUM($J$179:BI$179)</f>
        <v>0</v>
      </c>
      <c r="BJ199" s="82">
        <f>BJ178-BJ178*SUM($J$179:BJ$179)</f>
        <v>0</v>
      </c>
      <c r="BK199" s="82">
        <f>BK178-BK178*SUM($J$179:BK$179)</f>
        <v>0</v>
      </c>
      <c r="BL199" s="82">
        <f>BL178-BL178*SUM($J$179:BL$179)</f>
        <v>0</v>
      </c>
      <c r="BM199" s="82">
        <f>BM178-BM178*SUM($J$179:BM$179)</f>
        <v>0</v>
      </c>
      <c r="BN199" s="82">
        <f>BN178-BN178*SUM($J$179:BN$179)</f>
        <v>0</v>
      </c>
      <c r="BO199" s="82">
        <f>BO178-BO178*SUM($J$179:BO$179)</f>
        <v>0</v>
      </c>
      <c r="BP199" s="82">
        <f>BP178-BP178*SUM($J$179:BP$179)</f>
        <v>0</v>
      </c>
      <c r="BQ199" s="82">
        <f>BQ178-BQ178*SUM($J$179:BQ$179)</f>
        <v>0</v>
      </c>
      <c r="BR199" s="82">
        <f>BR178-BR178*SUM($J$179:BR$179)</f>
        <v>0</v>
      </c>
      <c r="BS199" s="82">
        <f>BS178-BS178*SUM($J$179:BS$179)</f>
        <v>0</v>
      </c>
      <c r="BT199" s="82">
        <f>BT178-BT178*SUM($J$179:BT$179)</f>
        <v>0</v>
      </c>
      <c r="BU199" s="82">
        <f>BU178-BU178*SUM($J$179:BU$179)</f>
        <v>0</v>
      </c>
      <c r="BV199" s="82">
        <f>BV178-BV178*SUM($J$179:BV$179)</f>
        <v>0</v>
      </c>
      <c r="BW199" s="82">
        <f>BW178-BW178*SUM($J$179:BW$179)</f>
        <v>0</v>
      </c>
      <c r="BX199" s="82">
        <f>BX178-BX178*SUM($J$179:BX$179)</f>
        <v>0</v>
      </c>
      <c r="BY199" s="82">
        <f>BY178-BY178*SUM($J$179:BY$179)</f>
        <v>0</v>
      </c>
      <c r="BZ199" s="82">
        <f>BZ178-BZ178*SUM($J$179:BZ$179)</f>
        <v>0</v>
      </c>
      <c r="CA199" s="82">
        <f>CA178-CA178*SUM($J$179:CA$179)</f>
        <v>0</v>
      </c>
      <c r="CB199" s="82">
        <f>CB178-CB178*SUM($J$179:CB$179)</f>
        <v>0</v>
      </c>
      <c r="CC199" s="82">
        <f>CC178-CC178*SUM($J$179:CC$179)</f>
        <v>0</v>
      </c>
      <c r="CD199" s="82">
        <f>CD178-CD178*SUM($J$179:CD$179)</f>
        <v>0</v>
      </c>
      <c r="CE199" s="82">
        <f>CE178-CE178*SUM($J$179:CE$179)</f>
        <v>0</v>
      </c>
      <c r="CF199" s="82">
        <f>CF178-CF178*SUM($J$179:CF$179)</f>
        <v>0</v>
      </c>
      <c r="CG199" s="82">
        <f>CG178-CG178*SUM($J$179:CG$179)</f>
        <v>0</v>
      </c>
      <c r="CH199" s="82">
        <f>CH178-CH178*SUM($J$179:CH$179)</f>
        <v>0</v>
      </c>
      <c r="CI199" s="82">
        <f>CI178-CI178*SUM($J$179:CI$179)</f>
        <v>0</v>
      </c>
      <c r="CJ199" s="82">
        <f>CJ178-CJ178*SUM($J$179:CJ$179)</f>
        <v>0</v>
      </c>
      <c r="CK199" s="82">
        <f>CK178-CK178*SUM($J$179:CK$179)</f>
        <v>0</v>
      </c>
      <c r="CL199" s="82">
        <f>CL178-CL178*SUM($J$179:CL$179)</f>
        <v>0</v>
      </c>
      <c r="CM199" s="82">
        <f>CM178-CM178*SUM($J$179:CM$179)</f>
        <v>0</v>
      </c>
      <c r="CN199" s="82">
        <f>CN178-CN178*SUM($J$179:CN$179)</f>
        <v>0</v>
      </c>
      <c r="CO199" s="82">
        <f>CO178-CO178*SUM($J$179:CO$179)</f>
        <v>0</v>
      </c>
      <c r="CP199" s="82">
        <f>CP178-CP178*SUM($J$179:CP$179)</f>
        <v>0</v>
      </c>
      <c r="CQ199" s="82">
        <f>CQ178-CQ178*SUM($J$179:CQ$179)</f>
        <v>0</v>
      </c>
      <c r="CR199" s="82">
        <f>CR178-CR178*SUM($J$179:CR$179)</f>
        <v>0</v>
      </c>
      <c r="CS199" s="82">
        <f>CS178-CS178*SUM($J$179:CS$179)</f>
        <v>0</v>
      </c>
      <c r="CT199" s="82">
        <f>CT178-CT178*SUM($J$179:CT$179)</f>
        <v>0</v>
      </c>
      <c r="CU199" s="82">
        <f>CU178-CU178*SUM($J$179:CU$179)</f>
        <v>0</v>
      </c>
      <c r="CV199" s="82">
        <f>CV178-CV178*SUM($J$179:CV$179)</f>
        <v>0</v>
      </c>
      <c r="CW199" s="82">
        <f>CW178-CW178*SUM($J$179:CW$179)</f>
        <v>0</v>
      </c>
      <c r="CX199" s="82">
        <f>CX178-CX178*SUM($J$179:CX$179)</f>
        <v>0</v>
      </c>
      <c r="CY199" s="82">
        <f>CY178-CY178*SUM($J$179:CY$179)</f>
        <v>0</v>
      </c>
      <c r="CZ199" s="82">
        <f>CZ178-CZ178*SUM($J$179:CZ$179)</f>
        <v>0</v>
      </c>
      <c r="DA199" s="82">
        <f>DA178-DA178*SUM($J$179:DA$179)</f>
        <v>0</v>
      </c>
      <c r="DB199" s="82">
        <f>DB178-DB178*SUM($J$179:DB$179)</f>
        <v>0</v>
      </c>
      <c r="DC199" s="82">
        <f>DC178-DC178*SUM($J$179:DC$179)</f>
        <v>0</v>
      </c>
      <c r="DD199" s="82">
        <f>DD178-DD178*SUM($J$179:DD$179)</f>
        <v>0</v>
      </c>
      <c r="DE199" s="82">
        <f>DE178-DE178*SUM($J$179:DE$179)</f>
        <v>0</v>
      </c>
      <c r="DF199" s="82">
        <f>DF178-DF178*SUM($J$179:DF$179)</f>
        <v>0</v>
      </c>
      <c r="DG199" s="82">
        <f>DG178-DG178*SUM($J$179:DG$179)</f>
        <v>0</v>
      </c>
      <c r="DH199" s="82">
        <f>DH178-DH178*SUM($J$179:DH$179)</f>
        <v>0</v>
      </c>
      <c r="DI199" s="82">
        <f>DI178-DI178*SUM($J$179:DI$179)</f>
        <v>0</v>
      </c>
      <c r="DJ199" s="82">
        <f>DJ178-DJ178*SUM($J$179:DJ$179)</f>
        <v>0</v>
      </c>
      <c r="DK199" s="82">
        <f>DK178-DK178*SUM($J$179:DK$179)</f>
        <v>0</v>
      </c>
      <c r="DL199" s="82">
        <f>DL178-DL178*SUM($J$179:DL$179)</f>
        <v>0</v>
      </c>
      <c r="DM199" s="82">
        <f>DM178-DM178*SUM($J$179:DM$179)</f>
        <v>0</v>
      </c>
      <c r="DN199" s="82">
        <f>DN178-DN178*SUM($J$179:DN$179)</f>
        <v>0</v>
      </c>
      <c r="DO199" s="82">
        <f>DO178-DO178*SUM($J$179:DO$179)</f>
        <v>0</v>
      </c>
      <c r="DP199" s="82">
        <f>DP178-DP178*SUM($J$179:DP$179)</f>
        <v>0</v>
      </c>
      <c r="DQ199" s="82">
        <f>DQ178-DQ178*SUM($J$179:DQ$179)</f>
        <v>0</v>
      </c>
      <c r="DR199" s="82">
        <f>DR178-DR178*SUM($J$179:DR$179)</f>
        <v>0</v>
      </c>
      <c r="DS199" s="82">
        <f>DS178-DS178*SUM($J$179:DS$179)</f>
        <v>0</v>
      </c>
      <c r="DT199" s="82">
        <f>DT178-DT178*SUM($J$179:DT$179)</f>
        <v>0</v>
      </c>
      <c r="DU199" s="82">
        <f>DU178-DU178*SUM($J$179:DU$179)</f>
        <v>0</v>
      </c>
      <c r="DV199" s="82">
        <f>DV178-DV178*SUM($J$179:DV$179)</f>
        <v>0</v>
      </c>
      <c r="DW199" s="82">
        <f>DW178-DW178*SUM($J$179:DW$179)</f>
        <v>0</v>
      </c>
      <c r="DX199" s="82">
        <f>DX178-DX178*SUM($J$179:DX$179)</f>
        <v>0</v>
      </c>
      <c r="DY199" s="82">
        <f>DY178-DY178*SUM($J$179:DY$179)</f>
        <v>0</v>
      </c>
      <c r="DZ199" s="82">
        <f>DZ178-DZ178*SUM($J$179:DZ$179)</f>
        <v>0</v>
      </c>
      <c r="EA199" s="82">
        <f>EA178-EA178*SUM($J$179:EA$179)</f>
        <v>0</v>
      </c>
      <c r="EB199" s="82">
        <f>EB178-EB178*SUM($J$179:EB$179)</f>
        <v>0</v>
      </c>
    </row>
    <row r="200" spans="2:132" outlineLevel="1" x14ac:dyDescent="0.25">
      <c r="C200" s="317" t="s">
        <v>333</v>
      </c>
      <c r="E200" s="31">
        <f>Costs!$N$40</f>
        <v>0</v>
      </c>
      <c r="G200" s="52" t="s">
        <v>220</v>
      </c>
      <c r="J200" s="312">
        <f>$E$200</f>
        <v>0</v>
      </c>
      <c r="K200" s="312">
        <f t="shared" ref="K200:BV200" si="2583">$E$200</f>
        <v>0</v>
      </c>
      <c r="L200" s="312">
        <f t="shared" si="2583"/>
        <v>0</v>
      </c>
      <c r="M200" s="312">
        <f t="shared" si="2583"/>
        <v>0</v>
      </c>
      <c r="N200" s="312">
        <f t="shared" si="2583"/>
        <v>0</v>
      </c>
      <c r="O200" s="312">
        <f t="shared" si="2583"/>
        <v>0</v>
      </c>
      <c r="P200" s="312">
        <f t="shared" si="2583"/>
        <v>0</v>
      </c>
      <c r="Q200" s="312">
        <f t="shared" si="2583"/>
        <v>0</v>
      </c>
      <c r="R200" s="312">
        <f t="shared" si="2583"/>
        <v>0</v>
      </c>
      <c r="S200" s="312">
        <f t="shared" si="2583"/>
        <v>0</v>
      </c>
      <c r="T200" s="312">
        <f t="shared" si="2583"/>
        <v>0</v>
      </c>
      <c r="U200" s="312">
        <f t="shared" si="2583"/>
        <v>0</v>
      </c>
      <c r="V200" s="312">
        <f t="shared" si="2583"/>
        <v>0</v>
      </c>
      <c r="W200" s="312">
        <f t="shared" si="2583"/>
        <v>0</v>
      </c>
      <c r="X200" s="312">
        <f t="shared" si="2583"/>
        <v>0</v>
      </c>
      <c r="Y200" s="312">
        <f t="shared" si="2583"/>
        <v>0</v>
      </c>
      <c r="Z200" s="312">
        <f t="shared" si="2583"/>
        <v>0</v>
      </c>
      <c r="AA200" s="312">
        <f t="shared" si="2583"/>
        <v>0</v>
      </c>
      <c r="AB200" s="312">
        <f t="shared" si="2583"/>
        <v>0</v>
      </c>
      <c r="AC200" s="312">
        <f t="shared" si="2583"/>
        <v>0</v>
      </c>
      <c r="AD200" s="312">
        <f t="shared" si="2583"/>
        <v>0</v>
      </c>
      <c r="AE200" s="312">
        <f t="shared" si="2583"/>
        <v>0</v>
      </c>
      <c r="AF200" s="312">
        <f t="shared" si="2583"/>
        <v>0</v>
      </c>
      <c r="AG200" s="312">
        <f t="shared" si="2583"/>
        <v>0</v>
      </c>
      <c r="AH200" s="312">
        <f t="shared" si="2583"/>
        <v>0</v>
      </c>
      <c r="AI200" s="312">
        <f t="shared" si="2583"/>
        <v>0</v>
      </c>
      <c r="AJ200" s="312">
        <f t="shared" si="2583"/>
        <v>0</v>
      </c>
      <c r="AK200" s="312">
        <f t="shared" si="2583"/>
        <v>0</v>
      </c>
      <c r="AL200" s="312">
        <f t="shared" si="2583"/>
        <v>0</v>
      </c>
      <c r="AM200" s="312">
        <f t="shared" si="2583"/>
        <v>0</v>
      </c>
      <c r="AN200" s="312">
        <f t="shared" si="2583"/>
        <v>0</v>
      </c>
      <c r="AO200" s="312">
        <f t="shared" si="2583"/>
        <v>0</v>
      </c>
      <c r="AP200" s="312">
        <f t="shared" si="2583"/>
        <v>0</v>
      </c>
      <c r="AQ200" s="312">
        <f t="shared" si="2583"/>
        <v>0</v>
      </c>
      <c r="AR200" s="312">
        <f t="shared" si="2583"/>
        <v>0</v>
      </c>
      <c r="AS200" s="312">
        <f t="shared" si="2583"/>
        <v>0</v>
      </c>
      <c r="AT200" s="312">
        <f t="shared" si="2583"/>
        <v>0</v>
      </c>
      <c r="AU200" s="312">
        <f t="shared" si="2583"/>
        <v>0</v>
      </c>
      <c r="AV200" s="312">
        <f t="shared" si="2583"/>
        <v>0</v>
      </c>
      <c r="AW200" s="312">
        <f t="shared" si="2583"/>
        <v>0</v>
      </c>
      <c r="AX200" s="312">
        <f t="shared" si="2583"/>
        <v>0</v>
      </c>
      <c r="AY200" s="312">
        <f t="shared" si="2583"/>
        <v>0</v>
      </c>
      <c r="AZ200" s="312">
        <f t="shared" si="2583"/>
        <v>0</v>
      </c>
      <c r="BA200" s="312">
        <f t="shared" si="2583"/>
        <v>0</v>
      </c>
      <c r="BB200" s="312">
        <f t="shared" si="2583"/>
        <v>0</v>
      </c>
      <c r="BC200" s="312">
        <f t="shared" si="2583"/>
        <v>0</v>
      </c>
      <c r="BD200" s="312">
        <f t="shared" si="2583"/>
        <v>0</v>
      </c>
      <c r="BE200" s="312">
        <f t="shared" si="2583"/>
        <v>0</v>
      </c>
      <c r="BF200" s="312">
        <f t="shared" si="2583"/>
        <v>0</v>
      </c>
      <c r="BG200" s="312">
        <f t="shared" si="2583"/>
        <v>0</v>
      </c>
      <c r="BH200" s="312">
        <f t="shared" si="2583"/>
        <v>0</v>
      </c>
      <c r="BI200" s="312">
        <f t="shared" si="2583"/>
        <v>0</v>
      </c>
      <c r="BJ200" s="312">
        <f t="shared" si="2583"/>
        <v>0</v>
      </c>
      <c r="BK200" s="312">
        <f t="shared" si="2583"/>
        <v>0</v>
      </c>
      <c r="BL200" s="312">
        <f t="shared" si="2583"/>
        <v>0</v>
      </c>
      <c r="BM200" s="312">
        <f t="shared" si="2583"/>
        <v>0</v>
      </c>
      <c r="BN200" s="312">
        <f t="shared" si="2583"/>
        <v>0</v>
      </c>
      <c r="BO200" s="312">
        <f t="shared" si="2583"/>
        <v>0</v>
      </c>
      <c r="BP200" s="312">
        <f t="shared" si="2583"/>
        <v>0</v>
      </c>
      <c r="BQ200" s="312">
        <f t="shared" si="2583"/>
        <v>0</v>
      </c>
      <c r="BR200" s="312">
        <f t="shared" si="2583"/>
        <v>0</v>
      </c>
      <c r="BS200" s="312">
        <f t="shared" si="2583"/>
        <v>0</v>
      </c>
      <c r="BT200" s="312">
        <f t="shared" si="2583"/>
        <v>0</v>
      </c>
      <c r="BU200" s="312">
        <f t="shared" si="2583"/>
        <v>0</v>
      </c>
      <c r="BV200" s="312">
        <f t="shared" si="2583"/>
        <v>0</v>
      </c>
      <c r="BW200" s="312">
        <f t="shared" ref="BW200:EB200" si="2584">$E$200</f>
        <v>0</v>
      </c>
      <c r="BX200" s="312">
        <f t="shared" si="2584"/>
        <v>0</v>
      </c>
      <c r="BY200" s="312">
        <f t="shared" si="2584"/>
        <v>0</v>
      </c>
      <c r="BZ200" s="312">
        <f t="shared" si="2584"/>
        <v>0</v>
      </c>
      <c r="CA200" s="312">
        <f t="shared" si="2584"/>
        <v>0</v>
      </c>
      <c r="CB200" s="312">
        <f t="shared" si="2584"/>
        <v>0</v>
      </c>
      <c r="CC200" s="312">
        <f t="shared" si="2584"/>
        <v>0</v>
      </c>
      <c r="CD200" s="312">
        <f t="shared" si="2584"/>
        <v>0</v>
      </c>
      <c r="CE200" s="312">
        <f t="shared" si="2584"/>
        <v>0</v>
      </c>
      <c r="CF200" s="312">
        <f t="shared" si="2584"/>
        <v>0</v>
      </c>
      <c r="CG200" s="312">
        <f t="shared" si="2584"/>
        <v>0</v>
      </c>
      <c r="CH200" s="312">
        <f t="shared" si="2584"/>
        <v>0</v>
      </c>
      <c r="CI200" s="312">
        <f t="shared" si="2584"/>
        <v>0</v>
      </c>
      <c r="CJ200" s="312">
        <f t="shared" si="2584"/>
        <v>0</v>
      </c>
      <c r="CK200" s="312">
        <f t="shared" si="2584"/>
        <v>0</v>
      </c>
      <c r="CL200" s="312">
        <f t="shared" si="2584"/>
        <v>0</v>
      </c>
      <c r="CM200" s="312">
        <f t="shared" si="2584"/>
        <v>0</v>
      </c>
      <c r="CN200" s="312">
        <f t="shared" si="2584"/>
        <v>0</v>
      </c>
      <c r="CO200" s="312">
        <f t="shared" si="2584"/>
        <v>0</v>
      </c>
      <c r="CP200" s="312">
        <f t="shared" si="2584"/>
        <v>0</v>
      </c>
      <c r="CQ200" s="312">
        <f t="shared" si="2584"/>
        <v>0</v>
      </c>
      <c r="CR200" s="312">
        <f t="shared" si="2584"/>
        <v>0</v>
      </c>
      <c r="CS200" s="312">
        <f t="shared" si="2584"/>
        <v>0</v>
      </c>
      <c r="CT200" s="312">
        <f t="shared" si="2584"/>
        <v>0</v>
      </c>
      <c r="CU200" s="312">
        <f t="shared" si="2584"/>
        <v>0</v>
      </c>
      <c r="CV200" s="312">
        <f t="shared" si="2584"/>
        <v>0</v>
      </c>
      <c r="CW200" s="312">
        <f t="shared" si="2584"/>
        <v>0</v>
      </c>
      <c r="CX200" s="312">
        <f t="shared" si="2584"/>
        <v>0</v>
      </c>
      <c r="CY200" s="312">
        <f t="shared" si="2584"/>
        <v>0</v>
      </c>
      <c r="CZ200" s="312">
        <f t="shared" si="2584"/>
        <v>0</v>
      </c>
      <c r="DA200" s="312">
        <f t="shared" si="2584"/>
        <v>0</v>
      </c>
      <c r="DB200" s="312">
        <f t="shared" si="2584"/>
        <v>0</v>
      </c>
      <c r="DC200" s="312">
        <f t="shared" si="2584"/>
        <v>0</v>
      </c>
      <c r="DD200" s="312">
        <f t="shared" si="2584"/>
        <v>0</v>
      </c>
      <c r="DE200" s="312">
        <f t="shared" si="2584"/>
        <v>0</v>
      </c>
      <c r="DF200" s="312">
        <f t="shared" si="2584"/>
        <v>0</v>
      </c>
      <c r="DG200" s="312">
        <f t="shared" si="2584"/>
        <v>0</v>
      </c>
      <c r="DH200" s="312">
        <f t="shared" si="2584"/>
        <v>0</v>
      </c>
      <c r="DI200" s="312">
        <f t="shared" si="2584"/>
        <v>0</v>
      </c>
      <c r="DJ200" s="312">
        <f t="shared" si="2584"/>
        <v>0</v>
      </c>
      <c r="DK200" s="312">
        <f t="shared" si="2584"/>
        <v>0</v>
      </c>
      <c r="DL200" s="312">
        <f t="shared" si="2584"/>
        <v>0</v>
      </c>
      <c r="DM200" s="312">
        <f t="shared" si="2584"/>
        <v>0</v>
      </c>
      <c r="DN200" s="312">
        <f t="shared" si="2584"/>
        <v>0</v>
      </c>
      <c r="DO200" s="312">
        <f t="shared" si="2584"/>
        <v>0</v>
      </c>
      <c r="DP200" s="312">
        <f t="shared" si="2584"/>
        <v>0</v>
      </c>
      <c r="DQ200" s="312">
        <f t="shared" si="2584"/>
        <v>0</v>
      </c>
      <c r="DR200" s="312">
        <f t="shared" si="2584"/>
        <v>0</v>
      </c>
      <c r="DS200" s="312">
        <f t="shared" si="2584"/>
        <v>0</v>
      </c>
      <c r="DT200" s="312">
        <f t="shared" si="2584"/>
        <v>0</v>
      </c>
      <c r="DU200" s="312">
        <f t="shared" si="2584"/>
        <v>0</v>
      </c>
      <c r="DV200" s="312">
        <f t="shared" si="2584"/>
        <v>0</v>
      </c>
      <c r="DW200" s="312">
        <f t="shared" si="2584"/>
        <v>0</v>
      </c>
      <c r="DX200" s="312">
        <f t="shared" si="2584"/>
        <v>0</v>
      </c>
      <c r="DY200" s="312">
        <f t="shared" si="2584"/>
        <v>0</v>
      </c>
      <c r="DZ200" s="312">
        <f t="shared" si="2584"/>
        <v>0</v>
      </c>
      <c r="EA200" s="312">
        <f t="shared" si="2584"/>
        <v>0</v>
      </c>
      <c r="EB200" s="312">
        <f t="shared" si="2584"/>
        <v>0</v>
      </c>
    </row>
    <row r="201" spans="2:132" outlineLevel="1" x14ac:dyDescent="0.25">
      <c r="C201" s="329" t="s">
        <v>545</v>
      </c>
      <c r="D201" s="38"/>
      <c r="E201" s="38"/>
      <c r="F201" s="38"/>
      <c r="G201" s="55" t="s">
        <v>220</v>
      </c>
      <c r="H201" s="316">
        <f t="shared" ref="H201" si="2585">SUM(J201:EB201)</f>
        <v>0</v>
      </c>
      <c r="I201" s="38"/>
      <c r="J201" s="314">
        <f>J199*J200</f>
        <v>0</v>
      </c>
      <c r="K201" s="314">
        <f t="shared" ref="K201" si="2586">K199*K200</f>
        <v>0</v>
      </c>
      <c r="L201" s="314">
        <f t="shared" ref="L201" si="2587">L199*L200</f>
        <v>0</v>
      </c>
      <c r="M201" s="314">
        <f t="shared" ref="M201" si="2588">M199*M200</f>
        <v>0</v>
      </c>
      <c r="N201" s="314">
        <f t="shared" ref="N201" si="2589">N199*N200</f>
        <v>0</v>
      </c>
      <c r="O201" s="314">
        <f t="shared" ref="O201" si="2590">O199*O200</f>
        <v>0</v>
      </c>
      <c r="P201" s="314">
        <f t="shared" ref="P201" si="2591">P199*P200</f>
        <v>0</v>
      </c>
      <c r="Q201" s="314">
        <f t="shared" ref="Q201" si="2592">Q199*Q200</f>
        <v>0</v>
      </c>
      <c r="R201" s="314">
        <f t="shared" ref="R201" si="2593">R199*R200</f>
        <v>0</v>
      </c>
      <c r="S201" s="314">
        <f t="shared" ref="S201" si="2594">S199*S200</f>
        <v>0</v>
      </c>
      <c r="T201" s="314">
        <f t="shared" ref="T201" si="2595">T199*T200</f>
        <v>0</v>
      </c>
      <c r="U201" s="314">
        <f t="shared" ref="U201" si="2596">U199*U200</f>
        <v>0</v>
      </c>
      <c r="V201" s="314">
        <f t="shared" ref="V201" si="2597">V199*V200</f>
        <v>0</v>
      </c>
      <c r="W201" s="314">
        <f t="shared" ref="W201" si="2598">W199*W200</f>
        <v>0</v>
      </c>
      <c r="X201" s="314">
        <f t="shared" ref="X201" si="2599">X199*X200</f>
        <v>0</v>
      </c>
      <c r="Y201" s="314">
        <f t="shared" ref="Y201" si="2600">Y199*Y200</f>
        <v>0</v>
      </c>
      <c r="Z201" s="314">
        <f t="shared" ref="Z201" si="2601">Z199*Z200</f>
        <v>0</v>
      </c>
      <c r="AA201" s="314">
        <f t="shared" ref="AA201" si="2602">AA199*AA200</f>
        <v>0</v>
      </c>
      <c r="AB201" s="314">
        <f t="shared" ref="AB201" si="2603">AB199*AB200</f>
        <v>0</v>
      </c>
      <c r="AC201" s="314">
        <f t="shared" ref="AC201" si="2604">AC199*AC200</f>
        <v>0</v>
      </c>
      <c r="AD201" s="314">
        <f t="shared" ref="AD201" si="2605">AD199*AD200</f>
        <v>0</v>
      </c>
      <c r="AE201" s="314">
        <f t="shared" ref="AE201" si="2606">AE199*AE200</f>
        <v>0</v>
      </c>
      <c r="AF201" s="314">
        <f t="shared" ref="AF201" si="2607">AF199*AF200</f>
        <v>0</v>
      </c>
      <c r="AG201" s="314">
        <f t="shared" ref="AG201" si="2608">AG199*AG200</f>
        <v>0</v>
      </c>
      <c r="AH201" s="314">
        <f t="shared" ref="AH201" si="2609">AH199*AH200</f>
        <v>0</v>
      </c>
      <c r="AI201" s="314">
        <f t="shared" ref="AI201" si="2610">AI199*AI200</f>
        <v>0</v>
      </c>
      <c r="AJ201" s="314">
        <f t="shared" ref="AJ201" si="2611">AJ199*AJ200</f>
        <v>0</v>
      </c>
      <c r="AK201" s="314">
        <f t="shared" ref="AK201" si="2612">AK199*AK200</f>
        <v>0</v>
      </c>
      <c r="AL201" s="314">
        <f t="shared" ref="AL201" si="2613">AL199*AL200</f>
        <v>0</v>
      </c>
      <c r="AM201" s="314">
        <f t="shared" ref="AM201" si="2614">AM199*AM200</f>
        <v>0</v>
      </c>
      <c r="AN201" s="314">
        <f t="shared" ref="AN201" si="2615">AN199*AN200</f>
        <v>0</v>
      </c>
      <c r="AO201" s="314">
        <f t="shared" ref="AO201" si="2616">AO199*AO200</f>
        <v>0</v>
      </c>
      <c r="AP201" s="314">
        <f t="shared" ref="AP201" si="2617">AP199*AP200</f>
        <v>0</v>
      </c>
      <c r="AQ201" s="314">
        <f t="shared" ref="AQ201" si="2618">AQ199*AQ200</f>
        <v>0</v>
      </c>
      <c r="AR201" s="314">
        <f t="shared" ref="AR201" si="2619">AR199*AR200</f>
        <v>0</v>
      </c>
      <c r="AS201" s="314">
        <f t="shared" ref="AS201" si="2620">AS199*AS200</f>
        <v>0</v>
      </c>
      <c r="AT201" s="314">
        <f t="shared" ref="AT201" si="2621">AT199*AT200</f>
        <v>0</v>
      </c>
      <c r="AU201" s="314">
        <f t="shared" ref="AU201" si="2622">AU199*AU200</f>
        <v>0</v>
      </c>
      <c r="AV201" s="314">
        <f t="shared" ref="AV201" si="2623">AV199*AV200</f>
        <v>0</v>
      </c>
      <c r="AW201" s="314">
        <f t="shared" ref="AW201" si="2624">AW199*AW200</f>
        <v>0</v>
      </c>
      <c r="AX201" s="314">
        <f t="shared" ref="AX201" si="2625">AX199*AX200</f>
        <v>0</v>
      </c>
      <c r="AY201" s="314">
        <f t="shared" ref="AY201" si="2626">AY199*AY200</f>
        <v>0</v>
      </c>
      <c r="AZ201" s="314">
        <f t="shared" ref="AZ201" si="2627">AZ199*AZ200</f>
        <v>0</v>
      </c>
      <c r="BA201" s="314">
        <f t="shared" ref="BA201" si="2628">BA199*BA200</f>
        <v>0</v>
      </c>
      <c r="BB201" s="314">
        <f t="shared" ref="BB201" si="2629">BB199*BB200</f>
        <v>0</v>
      </c>
      <c r="BC201" s="314">
        <f t="shared" ref="BC201" si="2630">BC199*BC200</f>
        <v>0</v>
      </c>
      <c r="BD201" s="314">
        <f t="shared" ref="BD201" si="2631">BD199*BD200</f>
        <v>0</v>
      </c>
      <c r="BE201" s="314">
        <f t="shared" ref="BE201" si="2632">BE199*BE200</f>
        <v>0</v>
      </c>
      <c r="BF201" s="314">
        <f t="shared" ref="BF201" si="2633">BF199*BF200</f>
        <v>0</v>
      </c>
      <c r="BG201" s="314">
        <f t="shared" ref="BG201" si="2634">BG199*BG200</f>
        <v>0</v>
      </c>
      <c r="BH201" s="314">
        <f t="shared" ref="BH201" si="2635">BH199*BH200</f>
        <v>0</v>
      </c>
      <c r="BI201" s="314">
        <f t="shared" ref="BI201" si="2636">BI199*BI200</f>
        <v>0</v>
      </c>
      <c r="BJ201" s="314">
        <f t="shared" ref="BJ201" si="2637">BJ199*BJ200</f>
        <v>0</v>
      </c>
      <c r="BK201" s="314">
        <f t="shared" ref="BK201" si="2638">BK199*BK200</f>
        <v>0</v>
      </c>
      <c r="BL201" s="314">
        <f t="shared" ref="BL201" si="2639">BL199*BL200</f>
        <v>0</v>
      </c>
      <c r="BM201" s="314">
        <f t="shared" ref="BM201" si="2640">BM199*BM200</f>
        <v>0</v>
      </c>
      <c r="BN201" s="314">
        <f t="shared" ref="BN201" si="2641">BN199*BN200</f>
        <v>0</v>
      </c>
      <c r="BO201" s="314">
        <f t="shared" ref="BO201" si="2642">BO199*BO200</f>
        <v>0</v>
      </c>
      <c r="BP201" s="314">
        <f t="shared" ref="BP201" si="2643">BP199*BP200</f>
        <v>0</v>
      </c>
      <c r="BQ201" s="314">
        <f t="shared" ref="BQ201" si="2644">BQ199*BQ200</f>
        <v>0</v>
      </c>
      <c r="BR201" s="314">
        <f t="shared" ref="BR201" si="2645">BR199*BR200</f>
        <v>0</v>
      </c>
      <c r="BS201" s="314">
        <f t="shared" ref="BS201" si="2646">BS199*BS200</f>
        <v>0</v>
      </c>
      <c r="BT201" s="314">
        <f t="shared" ref="BT201" si="2647">BT199*BT200</f>
        <v>0</v>
      </c>
      <c r="BU201" s="314">
        <f t="shared" ref="BU201" si="2648">BU199*BU200</f>
        <v>0</v>
      </c>
      <c r="BV201" s="314">
        <f t="shared" ref="BV201" si="2649">BV199*BV200</f>
        <v>0</v>
      </c>
      <c r="BW201" s="314">
        <f t="shared" ref="BW201" si="2650">BW199*BW200</f>
        <v>0</v>
      </c>
      <c r="BX201" s="314">
        <f t="shared" ref="BX201" si="2651">BX199*BX200</f>
        <v>0</v>
      </c>
      <c r="BY201" s="314">
        <f t="shared" ref="BY201" si="2652">BY199*BY200</f>
        <v>0</v>
      </c>
      <c r="BZ201" s="314">
        <f t="shared" ref="BZ201" si="2653">BZ199*BZ200</f>
        <v>0</v>
      </c>
      <c r="CA201" s="314">
        <f t="shared" ref="CA201" si="2654">CA199*CA200</f>
        <v>0</v>
      </c>
      <c r="CB201" s="314">
        <f t="shared" ref="CB201" si="2655">CB199*CB200</f>
        <v>0</v>
      </c>
      <c r="CC201" s="314">
        <f t="shared" ref="CC201" si="2656">CC199*CC200</f>
        <v>0</v>
      </c>
      <c r="CD201" s="314">
        <f t="shared" ref="CD201" si="2657">CD199*CD200</f>
        <v>0</v>
      </c>
      <c r="CE201" s="314">
        <f t="shared" ref="CE201" si="2658">CE199*CE200</f>
        <v>0</v>
      </c>
      <c r="CF201" s="314">
        <f t="shared" ref="CF201" si="2659">CF199*CF200</f>
        <v>0</v>
      </c>
      <c r="CG201" s="314">
        <f t="shared" ref="CG201" si="2660">CG199*CG200</f>
        <v>0</v>
      </c>
      <c r="CH201" s="314">
        <f t="shared" ref="CH201" si="2661">CH199*CH200</f>
        <v>0</v>
      </c>
      <c r="CI201" s="314">
        <f t="shared" ref="CI201" si="2662">CI199*CI200</f>
        <v>0</v>
      </c>
      <c r="CJ201" s="314">
        <f t="shared" ref="CJ201" si="2663">CJ199*CJ200</f>
        <v>0</v>
      </c>
      <c r="CK201" s="314">
        <f t="shared" ref="CK201" si="2664">CK199*CK200</f>
        <v>0</v>
      </c>
      <c r="CL201" s="314">
        <f t="shared" ref="CL201" si="2665">CL199*CL200</f>
        <v>0</v>
      </c>
      <c r="CM201" s="314">
        <f t="shared" ref="CM201" si="2666">CM199*CM200</f>
        <v>0</v>
      </c>
      <c r="CN201" s="314">
        <f t="shared" ref="CN201" si="2667">CN199*CN200</f>
        <v>0</v>
      </c>
      <c r="CO201" s="314">
        <f t="shared" ref="CO201" si="2668">CO199*CO200</f>
        <v>0</v>
      </c>
      <c r="CP201" s="314">
        <f t="shared" ref="CP201" si="2669">CP199*CP200</f>
        <v>0</v>
      </c>
      <c r="CQ201" s="314">
        <f t="shared" ref="CQ201" si="2670">CQ199*CQ200</f>
        <v>0</v>
      </c>
      <c r="CR201" s="314">
        <f t="shared" ref="CR201" si="2671">CR199*CR200</f>
        <v>0</v>
      </c>
      <c r="CS201" s="314">
        <f t="shared" ref="CS201" si="2672">CS199*CS200</f>
        <v>0</v>
      </c>
      <c r="CT201" s="314">
        <f t="shared" ref="CT201" si="2673">CT199*CT200</f>
        <v>0</v>
      </c>
      <c r="CU201" s="314">
        <f t="shared" ref="CU201" si="2674">CU199*CU200</f>
        <v>0</v>
      </c>
      <c r="CV201" s="314">
        <f t="shared" ref="CV201" si="2675">CV199*CV200</f>
        <v>0</v>
      </c>
      <c r="CW201" s="314">
        <f t="shared" ref="CW201" si="2676">CW199*CW200</f>
        <v>0</v>
      </c>
      <c r="CX201" s="314">
        <f t="shared" ref="CX201" si="2677">CX199*CX200</f>
        <v>0</v>
      </c>
      <c r="CY201" s="314">
        <f t="shared" ref="CY201" si="2678">CY199*CY200</f>
        <v>0</v>
      </c>
      <c r="CZ201" s="314">
        <f t="shared" ref="CZ201" si="2679">CZ199*CZ200</f>
        <v>0</v>
      </c>
      <c r="DA201" s="314">
        <f t="shared" ref="DA201" si="2680">DA199*DA200</f>
        <v>0</v>
      </c>
      <c r="DB201" s="314">
        <f t="shared" ref="DB201" si="2681">DB199*DB200</f>
        <v>0</v>
      </c>
      <c r="DC201" s="314">
        <f t="shared" ref="DC201" si="2682">DC199*DC200</f>
        <v>0</v>
      </c>
      <c r="DD201" s="314">
        <f t="shared" ref="DD201" si="2683">DD199*DD200</f>
        <v>0</v>
      </c>
      <c r="DE201" s="314">
        <f t="shared" ref="DE201" si="2684">DE199*DE200</f>
        <v>0</v>
      </c>
      <c r="DF201" s="314">
        <f t="shared" ref="DF201" si="2685">DF199*DF200</f>
        <v>0</v>
      </c>
      <c r="DG201" s="314">
        <f t="shared" ref="DG201" si="2686">DG199*DG200</f>
        <v>0</v>
      </c>
      <c r="DH201" s="314">
        <f t="shared" ref="DH201" si="2687">DH199*DH200</f>
        <v>0</v>
      </c>
      <c r="DI201" s="314">
        <f t="shared" ref="DI201" si="2688">DI199*DI200</f>
        <v>0</v>
      </c>
      <c r="DJ201" s="314">
        <f t="shared" ref="DJ201" si="2689">DJ199*DJ200</f>
        <v>0</v>
      </c>
      <c r="DK201" s="314">
        <f t="shared" ref="DK201" si="2690">DK199*DK200</f>
        <v>0</v>
      </c>
      <c r="DL201" s="314">
        <f t="shared" ref="DL201" si="2691">DL199*DL200</f>
        <v>0</v>
      </c>
      <c r="DM201" s="314">
        <f t="shared" ref="DM201" si="2692">DM199*DM200</f>
        <v>0</v>
      </c>
      <c r="DN201" s="314">
        <f t="shared" ref="DN201" si="2693">DN199*DN200</f>
        <v>0</v>
      </c>
      <c r="DO201" s="314">
        <f t="shared" ref="DO201" si="2694">DO199*DO200</f>
        <v>0</v>
      </c>
      <c r="DP201" s="314">
        <f t="shared" ref="DP201" si="2695">DP199*DP200</f>
        <v>0</v>
      </c>
      <c r="DQ201" s="314">
        <f t="shared" ref="DQ201" si="2696">DQ199*DQ200</f>
        <v>0</v>
      </c>
      <c r="DR201" s="314">
        <f t="shared" ref="DR201" si="2697">DR199*DR200</f>
        <v>0</v>
      </c>
      <c r="DS201" s="314">
        <f t="shared" ref="DS201" si="2698">DS199*DS200</f>
        <v>0</v>
      </c>
      <c r="DT201" s="314">
        <f t="shared" ref="DT201" si="2699">DT199*DT200</f>
        <v>0</v>
      </c>
      <c r="DU201" s="314">
        <f t="shared" ref="DU201" si="2700">DU199*DU200</f>
        <v>0</v>
      </c>
      <c r="DV201" s="314">
        <f t="shared" ref="DV201" si="2701">DV199*DV200</f>
        <v>0</v>
      </c>
      <c r="DW201" s="314">
        <f t="shared" ref="DW201" si="2702">DW199*DW200</f>
        <v>0</v>
      </c>
      <c r="DX201" s="314">
        <f t="shared" ref="DX201" si="2703">DX199*DX200</f>
        <v>0</v>
      </c>
      <c r="DY201" s="314">
        <f t="shared" ref="DY201" si="2704">DY199*DY200</f>
        <v>0</v>
      </c>
      <c r="DZ201" s="314">
        <f t="shared" ref="DZ201" si="2705">DZ199*DZ200</f>
        <v>0</v>
      </c>
      <c r="EA201" s="314">
        <f t="shared" ref="EA201" si="2706">EA199*EA200</f>
        <v>0</v>
      </c>
      <c r="EB201" s="314">
        <f t="shared" ref="EB201" si="2707">EB199*EB200</f>
        <v>0</v>
      </c>
    </row>
    <row r="202" spans="2:132" outlineLevel="1" x14ac:dyDescent="0.25">
      <c r="C202" s="324" t="s">
        <v>417</v>
      </c>
      <c r="D202" s="34"/>
      <c r="E202" s="34"/>
      <c r="F202" s="34"/>
      <c r="G202" s="67" t="s">
        <v>215</v>
      </c>
      <c r="H202" s="34"/>
      <c r="I202" s="34"/>
      <c r="J202" s="126">
        <f>J$13</f>
        <v>1</v>
      </c>
      <c r="K202" s="126">
        <f t="shared" ref="K202:BV202" si="2708">K$13</f>
        <v>1.0026792493128671</v>
      </c>
      <c r="L202" s="126">
        <f>L$13</f>
        <v>1.0056539350998608</v>
      </c>
      <c r="M202" s="126">
        <f t="shared" si="2708"/>
        <v>1.0085410656939733</v>
      </c>
      <c r="N202" s="126">
        <f t="shared" si="2708"/>
        <v>1.0114364849476103</v>
      </c>
      <c r="O202" s="126">
        <f t="shared" si="2708"/>
        <v>1.0143402166566737</v>
      </c>
      <c r="P202" s="126">
        <f t="shared" si="2708"/>
        <v>1.0172522846853813</v>
      </c>
      <c r="Q202" s="126">
        <f t="shared" si="2708"/>
        <v>1.0201727129664624</v>
      </c>
      <c r="R202" s="126">
        <f t="shared" si="2708"/>
        <v>1.0231015255013547</v>
      </c>
      <c r="S202" s="126">
        <f t="shared" si="2708"/>
        <v>1.0260387463604019</v>
      </c>
      <c r="T202" s="126">
        <f t="shared" si="2708"/>
        <v>1.028984399683051</v>
      </c>
      <c r="U202" s="126">
        <f t="shared" si="2708"/>
        <v>1.0319385096780509</v>
      </c>
      <c r="V202" s="126">
        <f t="shared" si="2708"/>
        <v>1.0349011006236515</v>
      </c>
      <c r="W202" s="126">
        <f t="shared" si="2708"/>
        <v>1.0377730230388176</v>
      </c>
      <c r="X202" s="126">
        <f t="shared" si="2708"/>
        <v>1.0408518228283561</v>
      </c>
      <c r="Y202" s="126">
        <f t="shared" si="2708"/>
        <v>1.0438400029932626</v>
      </c>
      <c r="Z202" s="126">
        <f t="shared" si="2708"/>
        <v>1.046836761920777</v>
      </c>
      <c r="AA202" s="126">
        <f t="shared" si="2708"/>
        <v>1.0498421242396576</v>
      </c>
      <c r="AB202" s="126">
        <f t="shared" si="2708"/>
        <v>1.05285611464937</v>
      </c>
      <c r="AC202" s="126">
        <f t="shared" si="2708"/>
        <v>1.0558787579202888</v>
      </c>
      <c r="AD202" s="126">
        <f t="shared" si="2708"/>
        <v>1.0589100788939025</v>
      </c>
      <c r="AE202" s="126">
        <f t="shared" si="2708"/>
        <v>1.0619501024830165</v>
      </c>
      <c r="AF202" s="126">
        <f t="shared" si="2708"/>
        <v>1.0649988536719583</v>
      </c>
      <c r="AG202" s="126">
        <f t="shared" si="2708"/>
        <v>1.0680563575167832</v>
      </c>
      <c r="AH202" s="126">
        <f t="shared" si="2708"/>
        <v>1.0711226391454798</v>
      </c>
      <c r="AI202" s="126">
        <f t="shared" si="2708"/>
        <v>1.0739924437404067</v>
      </c>
      <c r="AJ202" s="126">
        <f t="shared" si="2708"/>
        <v>1.0771786970311998</v>
      </c>
      <c r="AK202" s="126">
        <f t="shared" si="2708"/>
        <v>1.0802711679727233</v>
      </c>
      <c r="AL202" s="126">
        <f t="shared" si="2708"/>
        <v>1.0833725170851116</v>
      </c>
      <c r="AM202" s="126">
        <f t="shared" si="2708"/>
        <v>1.0864827698566941</v>
      </c>
      <c r="AN202" s="126">
        <f t="shared" si="2708"/>
        <v>1.0896019518489746</v>
      </c>
      <c r="AO202" s="126">
        <f t="shared" si="2708"/>
        <v>1.0927300886968412</v>
      </c>
      <c r="AP202" s="126">
        <f t="shared" si="2708"/>
        <v>1.0958672061087775</v>
      </c>
      <c r="AQ202" s="126">
        <f t="shared" si="2708"/>
        <v>1.0990133298670732</v>
      </c>
      <c r="AR202" s="126">
        <f t="shared" si="2708"/>
        <v>1.1021684858280367</v>
      </c>
      <c r="AS202" s="126">
        <f t="shared" si="2708"/>
        <v>1.1053326999222071</v>
      </c>
      <c r="AT202" s="126">
        <f t="shared" si="2708"/>
        <v>1.1085059981545673</v>
      </c>
      <c r="AU202" s="126">
        <f t="shared" si="2708"/>
        <v>1.111475962088432</v>
      </c>
      <c r="AV202" s="126">
        <f t="shared" si="2708"/>
        <v>1.1147734191259395</v>
      </c>
      <c r="AW202" s="126">
        <f t="shared" si="2708"/>
        <v>1.1179738207069689</v>
      </c>
      <c r="AX202" s="126">
        <f t="shared" si="2708"/>
        <v>1.1211834103167977</v>
      </c>
      <c r="AY202" s="126">
        <f t="shared" si="2708"/>
        <v>1.1244022143333261</v>
      </c>
      <c r="AZ202" s="126">
        <f t="shared" si="2708"/>
        <v>1.1276302592101826</v>
      </c>
      <c r="BA202" s="126">
        <f t="shared" si="2708"/>
        <v>1.1308675714769412</v>
      </c>
      <c r="BB202" s="126">
        <f t="shared" si="2708"/>
        <v>1.1341141777393395</v>
      </c>
      <c r="BC202" s="126">
        <f t="shared" si="2708"/>
        <v>1.1373701046794982</v>
      </c>
      <c r="BD202" s="126">
        <f t="shared" si="2708"/>
        <v>1.1406353790561385</v>
      </c>
      <c r="BE202" s="126">
        <f t="shared" si="2708"/>
        <v>1.1439100277048042</v>
      </c>
      <c r="BF202" s="126">
        <f t="shared" si="2708"/>
        <v>1.1471940775380809</v>
      </c>
      <c r="BG202" s="126">
        <f t="shared" si="2708"/>
        <v>1.15026769648205</v>
      </c>
      <c r="BH202" s="126">
        <f t="shared" si="2708"/>
        <v>1.1536802383994258</v>
      </c>
      <c r="BI202" s="126">
        <f t="shared" si="2708"/>
        <v>1.1569923375180708</v>
      </c>
      <c r="BJ202" s="126">
        <f t="shared" si="2708"/>
        <v>1.1603139453378331</v>
      </c>
      <c r="BK202" s="126">
        <f t="shared" si="2708"/>
        <v>1.1636450891572303</v>
      </c>
      <c r="BL202" s="126">
        <f t="shared" si="2708"/>
        <v>1.1669857963531516</v>
      </c>
      <c r="BM202" s="126">
        <f t="shared" si="2708"/>
        <v>1.1703360943810825</v>
      </c>
      <c r="BN202" s="126">
        <f t="shared" si="2708"/>
        <v>1.1736960107753303</v>
      </c>
      <c r="BO202" s="126">
        <f t="shared" si="2708"/>
        <v>1.1770655731492505</v>
      </c>
      <c r="BP202" s="126">
        <f t="shared" si="2708"/>
        <v>1.180444809195474</v>
      </c>
      <c r="BQ202" s="126">
        <f t="shared" si="2708"/>
        <v>1.1838337466861339</v>
      </c>
      <c r="BR202" s="126">
        <f t="shared" si="2708"/>
        <v>1.1872324134730949</v>
      </c>
      <c r="BS202" s="126">
        <f t="shared" si="2708"/>
        <v>1.1905270658589224</v>
      </c>
      <c r="BT202" s="126">
        <f t="shared" si="2708"/>
        <v>1.1940590467434065</v>
      </c>
      <c r="BU202" s="126">
        <f t="shared" si="2708"/>
        <v>1.1974870693312041</v>
      </c>
      <c r="BV202" s="126">
        <f t="shared" si="2708"/>
        <v>1.2009249334246579</v>
      </c>
      <c r="BW202" s="126">
        <f t="shared" ref="BW202:EB202" si="2709">BW$13</f>
        <v>1.204372667277734</v>
      </c>
      <c r="BX202" s="126">
        <f t="shared" si="2709"/>
        <v>1.2078302992255125</v>
      </c>
      <c r="BY202" s="126">
        <f t="shared" si="2709"/>
        <v>1.2112978576844211</v>
      </c>
      <c r="BZ202" s="126">
        <f t="shared" si="2709"/>
        <v>1.2147753711524676</v>
      </c>
      <c r="CA202" s="126">
        <f t="shared" si="2709"/>
        <v>1.2182628682094752</v>
      </c>
      <c r="CB202" s="126">
        <f t="shared" si="2709"/>
        <v>1.2217603775173165</v>
      </c>
      <c r="CC202" s="126">
        <f t="shared" si="2709"/>
        <v>1.2252679278201495</v>
      </c>
      <c r="CD202" s="126">
        <f t="shared" si="2709"/>
        <v>1.2287855479446541</v>
      </c>
      <c r="CE202" s="126">
        <f t="shared" si="2709"/>
        <v>1.232077770779646</v>
      </c>
      <c r="CF202" s="126">
        <f t="shared" si="2709"/>
        <v>1.23573302168438</v>
      </c>
      <c r="CG202" s="126">
        <f t="shared" si="2709"/>
        <v>1.2392806860334544</v>
      </c>
      <c r="CH202" s="126">
        <f t="shared" si="2709"/>
        <v>1.2428385353675644</v>
      </c>
      <c r="CI202" s="126">
        <f t="shared" si="2709"/>
        <v>1.2464065989267703</v>
      </c>
      <c r="CJ202" s="126">
        <f t="shared" si="2709"/>
        <v>1.2499849060350778</v>
      </c>
      <c r="CK202" s="126">
        <f t="shared" si="2709"/>
        <v>1.2535734861006791</v>
      </c>
      <c r="CL202" s="126">
        <f t="shared" si="2709"/>
        <v>1.257172368616194</v>
      </c>
      <c r="CM202" s="126">
        <f t="shared" si="2709"/>
        <v>1.2607815831589126</v>
      </c>
      <c r="CN202" s="126">
        <f t="shared" si="2709"/>
        <v>1.2644011593910389</v>
      </c>
      <c r="CO202" s="126">
        <f t="shared" si="2709"/>
        <v>1.2680311270599336</v>
      </c>
      <c r="CP202" s="126">
        <f t="shared" si="2709"/>
        <v>1.2716715159983594</v>
      </c>
      <c r="CQ202" s="126">
        <f t="shared" si="2709"/>
        <v>1.2750786410337906</v>
      </c>
      <c r="CR202" s="126">
        <f t="shared" si="2709"/>
        <v>1.2788614642181557</v>
      </c>
      <c r="CS202" s="126">
        <f t="shared" si="2709"/>
        <v>1.2825329459576562</v>
      </c>
      <c r="CT202" s="126">
        <f t="shared" si="2709"/>
        <v>1.2862149681493797</v>
      </c>
      <c r="CU202" s="126">
        <f t="shared" si="2709"/>
        <v>1.289907561053897</v>
      </c>
      <c r="CV202" s="126">
        <f t="shared" si="2709"/>
        <v>1.293610755018654</v>
      </c>
      <c r="CW202" s="126">
        <f t="shared" si="2709"/>
        <v>1.2973245804782207</v>
      </c>
      <c r="CX202" s="126">
        <f t="shared" si="2709"/>
        <v>1.3010490679545423</v>
      </c>
      <c r="CY202" s="126">
        <f t="shared" si="2709"/>
        <v>1.304784248057189</v>
      </c>
      <c r="CZ202" s="126">
        <f t="shared" si="2709"/>
        <v>1.3085301514836076</v>
      </c>
      <c r="DA202" s="126">
        <f t="shared" si="2709"/>
        <v>1.3122868090193751</v>
      </c>
      <c r="DB202" s="126">
        <f t="shared" si="2709"/>
        <v>1.3160542515384499</v>
      </c>
      <c r="DC202" s="126">
        <f t="shared" si="2709"/>
        <v>1.3195802889875801</v>
      </c>
      <c r="DD202" s="126">
        <f t="shared" si="2709"/>
        <v>1.323495136864544</v>
      </c>
      <c r="DE202" s="126">
        <f t="shared" si="2709"/>
        <v>1.3272947573576725</v>
      </c>
      <c r="DF202" s="126">
        <f t="shared" si="2709"/>
        <v>1.3311052861764079</v>
      </c>
      <c r="DG202" s="126">
        <f t="shared" si="2709"/>
        <v>1.3349267546374479</v>
      </c>
      <c r="DH202" s="126">
        <f t="shared" si="2709"/>
        <v>1.3387591941473977</v>
      </c>
      <c r="DI202" s="126">
        <f t="shared" si="2709"/>
        <v>1.3426026362030277</v>
      </c>
      <c r="DJ202" s="126">
        <f t="shared" si="2709"/>
        <v>1.3464571123915319</v>
      </c>
      <c r="DK202" s="126">
        <f t="shared" si="2709"/>
        <v>1.3503226543907885</v>
      </c>
      <c r="DL202" s="126">
        <f t="shared" si="2709"/>
        <v>1.3541992939696192</v>
      </c>
      <c r="DM202" s="126">
        <f t="shared" si="2709"/>
        <v>1.358087062988051</v>
      </c>
      <c r="DN202" s="126">
        <f t="shared" si="2709"/>
        <v>1.361985993397578</v>
      </c>
      <c r="DO202" s="126">
        <f t="shared" si="2709"/>
        <v>1.3657655991021458</v>
      </c>
      <c r="DP202" s="126">
        <f t="shared" si="2709"/>
        <v>1.3698174666548035</v>
      </c>
      <c r="DQ202" s="126">
        <f t="shared" si="2709"/>
        <v>1.3737500738651915</v>
      </c>
      <c r="DR202" s="126">
        <f t="shared" si="2709"/>
        <v>1.3776939711925826</v>
      </c>
      <c r="DS202" s="126">
        <f t="shared" si="2709"/>
        <v>1.381649191049759</v>
      </c>
      <c r="DT202" s="126">
        <f t="shared" si="2709"/>
        <v>1.385615765942557</v>
      </c>
      <c r="DU202" s="126">
        <f t="shared" si="2709"/>
        <v>1.3895937284701338</v>
      </c>
      <c r="DV202" s="126">
        <f t="shared" si="2709"/>
        <v>1.3935831113252357</v>
      </c>
      <c r="DW202" s="126">
        <f t="shared" si="2709"/>
        <v>1.3975839472944662</v>
      </c>
      <c r="DX202" s="126">
        <f t="shared" si="2709"/>
        <v>1.401596269258556</v>
      </c>
      <c r="DY202" s="126">
        <f t="shared" si="2709"/>
        <v>1.4056201101926329</v>
      </c>
      <c r="DZ202" s="126">
        <f t="shared" si="2709"/>
        <v>1.4096555031664932</v>
      </c>
      <c r="EA202" s="126">
        <f t="shared" si="2709"/>
        <v>1.4134323217047313</v>
      </c>
      <c r="EB202" s="126">
        <f t="shared" si="2709"/>
        <v>1.4176256038945581</v>
      </c>
    </row>
    <row r="203" spans="2:132" outlineLevel="1" x14ac:dyDescent="0.25">
      <c r="C203" s="321" t="s">
        <v>521</v>
      </c>
      <c r="D203" s="38"/>
      <c r="E203" s="38"/>
      <c r="F203" s="38"/>
      <c r="G203" s="52" t="s">
        <v>220</v>
      </c>
      <c r="H203" s="46">
        <f t="shared" ref="H203" si="2710">SUM(J203:EB203)</f>
        <v>0</v>
      </c>
      <c r="I203" s="38"/>
      <c r="J203" s="82">
        <f>J201*J202</f>
        <v>0</v>
      </c>
      <c r="K203" s="82">
        <f t="shared" ref="K203" si="2711">K201*K202</f>
        <v>0</v>
      </c>
      <c r="L203" s="82">
        <f t="shared" ref="L203" si="2712">L201*L202</f>
        <v>0</v>
      </c>
      <c r="M203" s="82">
        <f t="shared" ref="M203" si="2713">M201*M202</f>
        <v>0</v>
      </c>
      <c r="N203" s="82">
        <f t="shared" ref="N203" si="2714">N201*N202</f>
        <v>0</v>
      </c>
      <c r="O203" s="82">
        <f t="shared" ref="O203" si="2715">O201*O202</f>
        <v>0</v>
      </c>
      <c r="P203" s="82">
        <f t="shared" ref="P203" si="2716">P201*P202</f>
        <v>0</v>
      </c>
      <c r="Q203" s="82">
        <f t="shared" ref="Q203" si="2717">Q201*Q202</f>
        <v>0</v>
      </c>
      <c r="R203" s="82">
        <f t="shared" ref="R203" si="2718">R201*R202</f>
        <v>0</v>
      </c>
      <c r="S203" s="82">
        <f t="shared" ref="S203" si="2719">S201*S202</f>
        <v>0</v>
      </c>
      <c r="T203" s="82">
        <f t="shared" ref="T203" si="2720">T201*T202</f>
        <v>0</v>
      </c>
      <c r="U203" s="82">
        <f t="shared" ref="U203" si="2721">U201*U202</f>
        <v>0</v>
      </c>
      <c r="V203" s="82">
        <f t="shared" ref="V203" si="2722">V201*V202</f>
        <v>0</v>
      </c>
      <c r="W203" s="82">
        <f t="shared" ref="W203" si="2723">W201*W202</f>
        <v>0</v>
      </c>
      <c r="X203" s="82">
        <f t="shared" ref="X203" si="2724">X201*X202</f>
        <v>0</v>
      </c>
      <c r="Y203" s="82">
        <f t="shared" ref="Y203" si="2725">Y201*Y202</f>
        <v>0</v>
      </c>
      <c r="Z203" s="82">
        <f t="shared" ref="Z203" si="2726">Z201*Z202</f>
        <v>0</v>
      </c>
      <c r="AA203" s="82">
        <f t="shared" ref="AA203" si="2727">AA201*AA202</f>
        <v>0</v>
      </c>
      <c r="AB203" s="82">
        <f t="shared" ref="AB203" si="2728">AB201*AB202</f>
        <v>0</v>
      </c>
      <c r="AC203" s="82">
        <f t="shared" ref="AC203" si="2729">AC201*AC202</f>
        <v>0</v>
      </c>
      <c r="AD203" s="82">
        <f t="shared" ref="AD203" si="2730">AD201*AD202</f>
        <v>0</v>
      </c>
      <c r="AE203" s="82">
        <f t="shared" ref="AE203" si="2731">AE201*AE202</f>
        <v>0</v>
      </c>
      <c r="AF203" s="82">
        <f t="shared" ref="AF203" si="2732">AF201*AF202</f>
        <v>0</v>
      </c>
      <c r="AG203" s="82">
        <f t="shared" ref="AG203" si="2733">AG201*AG202</f>
        <v>0</v>
      </c>
      <c r="AH203" s="82">
        <f t="shared" ref="AH203" si="2734">AH201*AH202</f>
        <v>0</v>
      </c>
      <c r="AI203" s="82">
        <f t="shared" ref="AI203" si="2735">AI201*AI202</f>
        <v>0</v>
      </c>
      <c r="AJ203" s="82">
        <f t="shared" ref="AJ203" si="2736">AJ201*AJ202</f>
        <v>0</v>
      </c>
      <c r="AK203" s="82">
        <f t="shared" ref="AK203" si="2737">AK201*AK202</f>
        <v>0</v>
      </c>
      <c r="AL203" s="82">
        <f t="shared" ref="AL203" si="2738">AL201*AL202</f>
        <v>0</v>
      </c>
      <c r="AM203" s="82">
        <f t="shared" ref="AM203" si="2739">AM201*AM202</f>
        <v>0</v>
      </c>
      <c r="AN203" s="82">
        <f t="shared" ref="AN203" si="2740">AN201*AN202</f>
        <v>0</v>
      </c>
      <c r="AO203" s="82">
        <f t="shared" ref="AO203" si="2741">AO201*AO202</f>
        <v>0</v>
      </c>
      <c r="AP203" s="82">
        <f t="shared" ref="AP203" si="2742">AP201*AP202</f>
        <v>0</v>
      </c>
      <c r="AQ203" s="82">
        <f t="shared" ref="AQ203" si="2743">AQ201*AQ202</f>
        <v>0</v>
      </c>
      <c r="AR203" s="82">
        <f t="shared" ref="AR203" si="2744">AR201*AR202</f>
        <v>0</v>
      </c>
      <c r="AS203" s="82">
        <f t="shared" ref="AS203" si="2745">AS201*AS202</f>
        <v>0</v>
      </c>
      <c r="AT203" s="82">
        <f t="shared" ref="AT203" si="2746">AT201*AT202</f>
        <v>0</v>
      </c>
      <c r="AU203" s="82">
        <f t="shared" ref="AU203" si="2747">AU201*AU202</f>
        <v>0</v>
      </c>
      <c r="AV203" s="82">
        <f t="shared" ref="AV203" si="2748">AV201*AV202</f>
        <v>0</v>
      </c>
      <c r="AW203" s="82">
        <f t="shared" ref="AW203" si="2749">AW201*AW202</f>
        <v>0</v>
      </c>
      <c r="AX203" s="82">
        <f t="shared" ref="AX203" si="2750">AX201*AX202</f>
        <v>0</v>
      </c>
      <c r="AY203" s="82">
        <f t="shared" ref="AY203" si="2751">AY201*AY202</f>
        <v>0</v>
      </c>
      <c r="AZ203" s="82">
        <f t="shared" ref="AZ203" si="2752">AZ201*AZ202</f>
        <v>0</v>
      </c>
      <c r="BA203" s="82">
        <f t="shared" ref="BA203" si="2753">BA201*BA202</f>
        <v>0</v>
      </c>
      <c r="BB203" s="82">
        <f t="shared" ref="BB203" si="2754">BB201*BB202</f>
        <v>0</v>
      </c>
      <c r="BC203" s="82">
        <f t="shared" ref="BC203" si="2755">BC201*BC202</f>
        <v>0</v>
      </c>
      <c r="BD203" s="82">
        <f t="shared" ref="BD203" si="2756">BD201*BD202</f>
        <v>0</v>
      </c>
      <c r="BE203" s="82">
        <f t="shared" ref="BE203" si="2757">BE201*BE202</f>
        <v>0</v>
      </c>
      <c r="BF203" s="82">
        <f t="shared" ref="BF203" si="2758">BF201*BF202</f>
        <v>0</v>
      </c>
      <c r="BG203" s="82">
        <f t="shared" ref="BG203" si="2759">BG201*BG202</f>
        <v>0</v>
      </c>
      <c r="BH203" s="82">
        <f t="shared" ref="BH203" si="2760">BH201*BH202</f>
        <v>0</v>
      </c>
      <c r="BI203" s="82">
        <f t="shared" ref="BI203" si="2761">BI201*BI202</f>
        <v>0</v>
      </c>
      <c r="BJ203" s="82">
        <f t="shared" ref="BJ203" si="2762">BJ201*BJ202</f>
        <v>0</v>
      </c>
      <c r="BK203" s="82">
        <f t="shared" ref="BK203" si="2763">BK201*BK202</f>
        <v>0</v>
      </c>
      <c r="BL203" s="82">
        <f t="shared" ref="BL203" si="2764">BL201*BL202</f>
        <v>0</v>
      </c>
      <c r="BM203" s="82">
        <f t="shared" ref="BM203" si="2765">BM201*BM202</f>
        <v>0</v>
      </c>
      <c r="BN203" s="82">
        <f t="shared" ref="BN203" si="2766">BN201*BN202</f>
        <v>0</v>
      </c>
      <c r="BO203" s="82">
        <f t="shared" ref="BO203" si="2767">BO201*BO202</f>
        <v>0</v>
      </c>
      <c r="BP203" s="82">
        <f t="shared" ref="BP203" si="2768">BP201*BP202</f>
        <v>0</v>
      </c>
      <c r="BQ203" s="82">
        <f t="shared" ref="BQ203" si="2769">BQ201*BQ202</f>
        <v>0</v>
      </c>
      <c r="BR203" s="82">
        <f t="shared" ref="BR203" si="2770">BR201*BR202</f>
        <v>0</v>
      </c>
      <c r="BS203" s="82">
        <f t="shared" ref="BS203" si="2771">BS201*BS202</f>
        <v>0</v>
      </c>
      <c r="BT203" s="82">
        <f t="shared" ref="BT203" si="2772">BT201*BT202</f>
        <v>0</v>
      </c>
      <c r="BU203" s="82">
        <f t="shared" ref="BU203" si="2773">BU201*BU202</f>
        <v>0</v>
      </c>
      <c r="BV203" s="82">
        <f t="shared" ref="BV203" si="2774">BV201*BV202</f>
        <v>0</v>
      </c>
      <c r="BW203" s="82">
        <f t="shared" ref="BW203" si="2775">BW201*BW202</f>
        <v>0</v>
      </c>
      <c r="BX203" s="82">
        <f t="shared" ref="BX203" si="2776">BX201*BX202</f>
        <v>0</v>
      </c>
      <c r="BY203" s="82">
        <f t="shared" ref="BY203" si="2777">BY201*BY202</f>
        <v>0</v>
      </c>
      <c r="BZ203" s="82">
        <f t="shared" ref="BZ203" si="2778">BZ201*BZ202</f>
        <v>0</v>
      </c>
      <c r="CA203" s="82">
        <f t="shared" ref="CA203" si="2779">CA201*CA202</f>
        <v>0</v>
      </c>
      <c r="CB203" s="82">
        <f t="shared" ref="CB203" si="2780">CB201*CB202</f>
        <v>0</v>
      </c>
      <c r="CC203" s="82">
        <f t="shared" ref="CC203" si="2781">CC201*CC202</f>
        <v>0</v>
      </c>
      <c r="CD203" s="82">
        <f t="shared" ref="CD203" si="2782">CD201*CD202</f>
        <v>0</v>
      </c>
      <c r="CE203" s="82">
        <f t="shared" ref="CE203" si="2783">CE201*CE202</f>
        <v>0</v>
      </c>
      <c r="CF203" s="82">
        <f t="shared" ref="CF203" si="2784">CF201*CF202</f>
        <v>0</v>
      </c>
      <c r="CG203" s="82">
        <f t="shared" ref="CG203" si="2785">CG201*CG202</f>
        <v>0</v>
      </c>
      <c r="CH203" s="82">
        <f t="shared" ref="CH203" si="2786">CH201*CH202</f>
        <v>0</v>
      </c>
      <c r="CI203" s="82">
        <f t="shared" ref="CI203" si="2787">CI201*CI202</f>
        <v>0</v>
      </c>
      <c r="CJ203" s="82">
        <f t="shared" ref="CJ203" si="2788">CJ201*CJ202</f>
        <v>0</v>
      </c>
      <c r="CK203" s="82">
        <f t="shared" ref="CK203" si="2789">CK201*CK202</f>
        <v>0</v>
      </c>
      <c r="CL203" s="82">
        <f t="shared" ref="CL203" si="2790">CL201*CL202</f>
        <v>0</v>
      </c>
      <c r="CM203" s="82">
        <f t="shared" ref="CM203" si="2791">CM201*CM202</f>
        <v>0</v>
      </c>
      <c r="CN203" s="82">
        <f t="shared" ref="CN203" si="2792">CN201*CN202</f>
        <v>0</v>
      </c>
      <c r="CO203" s="82">
        <f t="shared" ref="CO203" si="2793">CO201*CO202</f>
        <v>0</v>
      </c>
      <c r="CP203" s="82">
        <f t="shared" ref="CP203" si="2794">CP201*CP202</f>
        <v>0</v>
      </c>
      <c r="CQ203" s="82">
        <f t="shared" ref="CQ203" si="2795">CQ201*CQ202</f>
        <v>0</v>
      </c>
      <c r="CR203" s="82">
        <f t="shared" ref="CR203" si="2796">CR201*CR202</f>
        <v>0</v>
      </c>
      <c r="CS203" s="82">
        <f t="shared" ref="CS203" si="2797">CS201*CS202</f>
        <v>0</v>
      </c>
      <c r="CT203" s="82">
        <f t="shared" ref="CT203" si="2798">CT201*CT202</f>
        <v>0</v>
      </c>
      <c r="CU203" s="82">
        <f t="shared" ref="CU203" si="2799">CU201*CU202</f>
        <v>0</v>
      </c>
      <c r="CV203" s="82">
        <f t="shared" ref="CV203" si="2800">CV201*CV202</f>
        <v>0</v>
      </c>
      <c r="CW203" s="82">
        <f t="shared" ref="CW203" si="2801">CW201*CW202</f>
        <v>0</v>
      </c>
      <c r="CX203" s="82">
        <f t="shared" ref="CX203" si="2802">CX201*CX202</f>
        <v>0</v>
      </c>
      <c r="CY203" s="82">
        <f t="shared" ref="CY203" si="2803">CY201*CY202</f>
        <v>0</v>
      </c>
      <c r="CZ203" s="82">
        <f t="shared" ref="CZ203" si="2804">CZ201*CZ202</f>
        <v>0</v>
      </c>
      <c r="DA203" s="82">
        <f t="shared" ref="DA203" si="2805">DA201*DA202</f>
        <v>0</v>
      </c>
      <c r="DB203" s="82">
        <f t="shared" ref="DB203" si="2806">DB201*DB202</f>
        <v>0</v>
      </c>
      <c r="DC203" s="82">
        <f t="shared" ref="DC203" si="2807">DC201*DC202</f>
        <v>0</v>
      </c>
      <c r="DD203" s="82">
        <f t="shared" ref="DD203" si="2808">DD201*DD202</f>
        <v>0</v>
      </c>
      <c r="DE203" s="82">
        <f t="shared" ref="DE203" si="2809">DE201*DE202</f>
        <v>0</v>
      </c>
      <c r="DF203" s="82">
        <f t="shared" ref="DF203" si="2810">DF201*DF202</f>
        <v>0</v>
      </c>
      <c r="DG203" s="82">
        <f t="shared" ref="DG203" si="2811">DG201*DG202</f>
        <v>0</v>
      </c>
      <c r="DH203" s="82">
        <f t="shared" ref="DH203" si="2812">DH201*DH202</f>
        <v>0</v>
      </c>
      <c r="DI203" s="82">
        <f t="shared" ref="DI203" si="2813">DI201*DI202</f>
        <v>0</v>
      </c>
      <c r="DJ203" s="82">
        <f t="shared" ref="DJ203" si="2814">DJ201*DJ202</f>
        <v>0</v>
      </c>
      <c r="DK203" s="82">
        <f t="shared" ref="DK203" si="2815">DK201*DK202</f>
        <v>0</v>
      </c>
      <c r="DL203" s="82">
        <f t="shared" ref="DL203" si="2816">DL201*DL202</f>
        <v>0</v>
      </c>
      <c r="DM203" s="82">
        <f t="shared" ref="DM203" si="2817">DM201*DM202</f>
        <v>0</v>
      </c>
      <c r="DN203" s="82">
        <f t="shared" ref="DN203" si="2818">DN201*DN202</f>
        <v>0</v>
      </c>
      <c r="DO203" s="82">
        <f t="shared" ref="DO203" si="2819">DO201*DO202</f>
        <v>0</v>
      </c>
      <c r="DP203" s="82">
        <f t="shared" ref="DP203" si="2820">DP201*DP202</f>
        <v>0</v>
      </c>
      <c r="DQ203" s="82">
        <f t="shared" ref="DQ203" si="2821">DQ201*DQ202</f>
        <v>0</v>
      </c>
      <c r="DR203" s="82">
        <f t="shared" ref="DR203" si="2822">DR201*DR202</f>
        <v>0</v>
      </c>
      <c r="DS203" s="82">
        <f t="shared" ref="DS203" si="2823">DS201*DS202</f>
        <v>0</v>
      </c>
      <c r="DT203" s="82">
        <f t="shared" ref="DT203" si="2824">DT201*DT202</f>
        <v>0</v>
      </c>
      <c r="DU203" s="82">
        <f t="shared" ref="DU203" si="2825">DU201*DU202</f>
        <v>0</v>
      </c>
      <c r="DV203" s="82">
        <f t="shared" ref="DV203" si="2826">DV201*DV202</f>
        <v>0</v>
      </c>
      <c r="DW203" s="82">
        <f t="shared" ref="DW203" si="2827">DW201*DW202</f>
        <v>0</v>
      </c>
      <c r="DX203" s="82">
        <f t="shared" ref="DX203" si="2828">DX201*DX202</f>
        <v>0</v>
      </c>
      <c r="DY203" s="82">
        <f t="shared" ref="DY203" si="2829">DY201*DY202</f>
        <v>0</v>
      </c>
      <c r="DZ203" s="82">
        <f t="shared" ref="DZ203" si="2830">DZ201*DZ202</f>
        <v>0</v>
      </c>
      <c r="EA203" s="82">
        <f t="shared" ref="EA203" si="2831">EA201*EA202</f>
        <v>0</v>
      </c>
      <c r="EB203" s="82">
        <f t="shared" ref="EB203" si="2832">EB201*EB202</f>
        <v>0</v>
      </c>
    </row>
    <row r="204" spans="2:132" outlineLevel="1" x14ac:dyDescent="0.25">
      <c r="G204" s="52"/>
      <c r="H204" s="29"/>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row>
    <row r="205" spans="2:132" ht="13" x14ac:dyDescent="0.3">
      <c r="C205" s="348" t="s">
        <v>569</v>
      </c>
      <c r="D205" s="342"/>
      <c r="E205" s="342"/>
      <c r="F205" s="342"/>
      <c r="G205" s="349" t="s">
        <v>220</v>
      </c>
      <c r="H205" s="344">
        <f t="shared" ref="H205" si="2833">SUM(J205:EB205)</f>
        <v>0</v>
      </c>
      <c r="I205" s="342"/>
      <c r="J205" s="345">
        <f t="shared" ref="J205:AO205" si="2834">CHOOSE(Scenario,J189,J196,J203)</f>
        <v>0</v>
      </c>
      <c r="K205" s="346">
        <f t="shared" si="2834"/>
        <v>0</v>
      </c>
      <c r="L205" s="346">
        <f t="shared" si="2834"/>
        <v>0</v>
      </c>
      <c r="M205" s="346">
        <f t="shared" si="2834"/>
        <v>0</v>
      </c>
      <c r="N205" s="346">
        <f t="shared" si="2834"/>
        <v>0</v>
      </c>
      <c r="O205" s="346">
        <f t="shared" si="2834"/>
        <v>0</v>
      </c>
      <c r="P205" s="346">
        <f t="shared" si="2834"/>
        <v>0</v>
      </c>
      <c r="Q205" s="346">
        <f t="shared" si="2834"/>
        <v>0</v>
      </c>
      <c r="R205" s="346">
        <f t="shared" si="2834"/>
        <v>0</v>
      </c>
      <c r="S205" s="346">
        <f t="shared" si="2834"/>
        <v>0</v>
      </c>
      <c r="T205" s="346">
        <f t="shared" si="2834"/>
        <v>0</v>
      </c>
      <c r="U205" s="346">
        <f t="shared" si="2834"/>
        <v>0</v>
      </c>
      <c r="V205" s="346">
        <f t="shared" si="2834"/>
        <v>0</v>
      </c>
      <c r="W205" s="346">
        <f t="shared" si="2834"/>
        <v>0</v>
      </c>
      <c r="X205" s="346">
        <f t="shared" si="2834"/>
        <v>0</v>
      </c>
      <c r="Y205" s="346">
        <f t="shared" si="2834"/>
        <v>0</v>
      </c>
      <c r="Z205" s="346">
        <f t="shared" si="2834"/>
        <v>0</v>
      </c>
      <c r="AA205" s="346">
        <f t="shared" si="2834"/>
        <v>0</v>
      </c>
      <c r="AB205" s="346">
        <f t="shared" si="2834"/>
        <v>0</v>
      </c>
      <c r="AC205" s="346">
        <f t="shared" si="2834"/>
        <v>0</v>
      </c>
      <c r="AD205" s="346">
        <f t="shared" si="2834"/>
        <v>0</v>
      </c>
      <c r="AE205" s="346">
        <f t="shared" si="2834"/>
        <v>0</v>
      </c>
      <c r="AF205" s="346">
        <f t="shared" si="2834"/>
        <v>0</v>
      </c>
      <c r="AG205" s="346">
        <f t="shared" si="2834"/>
        <v>0</v>
      </c>
      <c r="AH205" s="346">
        <f t="shared" si="2834"/>
        <v>0</v>
      </c>
      <c r="AI205" s="346">
        <f t="shared" si="2834"/>
        <v>0</v>
      </c>
      <c r="AJ205" s="346">
        <f t="shared" si="2834"/>
        <v>0</v>
      </c>
      <c r="AK205" s="346">
        <f t="shared" si="2834"/>
        <v>0</v>
      </c>
      <c r="AL205" s="346">
        <f t="shared" si="2834"/>
        <v>0</v>
      </c>
      <c r="AM205" s="346">
        <f t="shared" si="2834"/>
        <v>0</v>
      </c>
      <c r="AN205" s="346">
        <f t="shared" si="2834"/>
        <v>0</v>
      </c>
      <c r="AO205" s="346">
        <f t="shared" si="2834"/>
        <v>0</v>
      </c>
      <c r="AP205" s="346">
        <f t="shared" ref="AP205:BU205" si="2835">CHOOSE(Scenario,AP189,AP196,AP203)</f>
        <v>0</v>
      </c>
      <c r="AQ205" s="346">
        <f t="shared" si="2835"/>
        <v>0</v>
      </c>
      <c r="AR205" s="346">
        <f t="shared" si="2835"/>
        <v>0</v>
      </c>
      <c r="AS205" s="346">
        <f t="shared" si="2835"/>
        <v>0</v>
      </c>
      <c r="AT205" s="346">
        <f t="shared" si="2835"/>
        <v>0</v>
      </c>
      <c r="AU205" s="346">
        <f t="shared" si="2835"/>
        <v>0</v>
      </c>
      <c r="AV205" s="346">
        <f t="shared" si="2835"/>
        <v>0</v>
      </c>
      <c r="AW205" s="346">
        <f t="shared" si="2835"/>
        <v>0</v>
      </c>
      <c r="AX205" s="346">
        <f t="shared" si="2835"/>
        <v>0</v>
      </c>
      <c r="AY205" s="346">
        <f t="shared" si="2835"/>
        <v>0</v>
      </c>
      <c r="AZ205" s="346">
        <f t="shared" si="2835"/>
        <v>0</v>
      </c>
      <c r="BA205" s="346">
        <f t="shared" si="2835"/>
        <v>0</v>
      </c>
      <c r="BB205" s="346">
        <f t="shared" si="2835"/>
        <v>0</v>
      </c>
      <c r="BC205" s="346">
        <f t="shared" si="2835"/>
        <v>0</v>
      </c>
      <c r="BD205" s="346">
        <f t="shared" si="2835"/>
        <v>0</v>
      </c>
      <c r="BE205" s="346">
        <f t="shared" si="2835"/>
        <v>0</v>
      </c>
      <c r="BF205" s="346">
        <f t="shared" si="2835"/>
        <v>0</v>
      </c>
      <c r="BG205" s="346">
        <f t="shared" si="2835"/>
        <v>0</v>
      </c>
      <c r="BH205" s="346">
        <f t="shared" si="2835"/>
        <v>0</v>
      </c>
      <c r="BI205" s="346">
        <f t="shared" si="2835"/>
        <v>0</v>
      </c>
      <c r="BJ205" s="346">
        <f t="shared" si="2835"/>
        <v>0</v>
      </c>
      <c r="BK205" s="346">
        <f t="shared" si="2835"/>
        <v>0</v>
      </c>
      <c r="BL205" s="346">
        <f t="shared" si="2835"/>
        <v>0</v>
      </c>
      <c r="BM205" s="346">
        <f t="shared" si="2835"/>
        <v>0</v>
      </c>
      <c r="BN205" s="346">
        <f t="shared" si="2835"/>
        <v>0</v>
      </c>
      <c r="BO205" s="346">
        <f t="shared" si="2835"/>
        <v>0</v>
      </c>
      <c r="BP205" s="346">
        <f t="shared" si="2835"/>
        <v>0</v>
      </c>
      <c r="BQ205" s="346">
        <f t="shared" si="2835"/>
        <v>0</v>
      </c>
      <c r="BR205" s="346">
        <f t="shared" si="2835"/>
        <v>0</v>
      </c>
      <c r="BS205" s="346">
        <f t="shared" si="2835"/>
        <v>0</v>
      </c>
      <c r="BT205" s="346">
        <f t="shared" si="2835"/>
        <v>0</v>
      </c>
      <c r="BU205" s="346">
        <f t="shared" si="2835"/>
        <v>0</v>
      </c>
      <c r="BV205" s="346">
        <f t="shared" ref="BV205:DA205" si="2836">CHOOSE(Scenario,BV189,BV196,BV203)</f>
        <v>0</v>
      </c>
      <c r="BW205" s="346">
        <f t="shared" si="2836"/>
        <v>0</v>
      </c>
      <c r="BX205" s="346">
        <f t="shared" si="2836"/>
        <v>0</v>
      </c>
      <c r="BY205" s="346">
        <f t="shared" si="2836"/>
        <v>0</v>
      </c>
      <c r="BZ205" s="346">
        <f t="shared" si="2836"/>
        <v>0</v>
      </c>
      <c r="CA205" s="346">
        <f t="shared" si="2836"/>
        <v>0</v>
      </c>
      <c r="CB205" s="346">
        <f t="shared" si="2836"/>
        <v>0</v>
      </c>
      <c r="CC205" s="346">
        <f t="shared" si="2836"/>
        <v>0</v>
      </c>
      <c r="CD205" s="346">
        <f t="shared" si="2836"/>
        <v>0</v>
      </c>
      <c r="CE205" s="346">
        <f t="shared" si="2836"/>
        <v>0</v>
      </c>
      <c r="CF205" s="346">
        <f t="shared" si="2836"/>
        <v>0</v>
      </c>
      <c r="CG205" s="346">
        <f t="shared" si="2836"/>
        <v>0</v>
      </c>
      <c r="CH205" s="346">
        <f t="shared" si="2836"/>
        <v>0</v>
      </c>
      <c r="CI205" s="346">
        <f t="shared" si="2836"/>
        <v>0</v>
      </c>
      <c r="CJ205" s="346">
        <f t="shared" si="2836"/>
        <v>0</v>
      </c>
      <c r="CK205" s="346">
        <f t="shared" si="2836"/>
        <v>0</v>
      </c>
      <c r="CL205" s="346">
        <f t="shared" si="2836"/>
        <v>0</v>
      </c>
      <c r="CM205" s="346">
        <f t="shared" si="2836"/>
        <v>0</v>
      </c>
      <c r="CN205" s="346">
        <f t="shared" si="2836"/>
        <v>0</v>
      </c>
      <c r="CO205" s="346">
        <f t="shared" si="2836"/>
        <v>0</v>
      </c>
      <c r="CP205" s="346">
        <f t="shared" si="2836"/>
        <v>0</v>
      </c>
      <c r="CQ205" s="346">
        <f t="shared" si="2836"/>
        <v>0</v>
      </c>
      <c r="CR205" s="346">
        <f t="shared" si="2836"/>
        <v>0</v>
      </c>
      <c r="CS205" s="346">
        <f t="shared" si="2836"/>
        <v>0</v>
      </c>
      <c r="CT205" s="346">
        <f t="shared" si="2836"/>
        <v>0</v>
      </c>
      <c r="CU205" s="346">
        <f t="shared" si="2836"/>
        <v>0</v>
      </c>
      <c r="CV205" s="346">
        <f t="shared" si="2836"/>
        <v>0</v>
      </c>
      <c r="CW205" s="346">
        <f t="shared" si="2836"/>
        <v>0</v>
      </c>
      <c r="CX205" s="346">
        <f t="shared" si="2836"/>
        <v>0</v>
      </c>
      <c r="CY205" s="346">
        <f t="shared" si="2836"/>
        <v>0</v>
      </c>
      <c r="CZ205" s="346">
        <f t="shared" si="2836"/>
        <v>0</v>
      </c>
      <c r="DA205" s="346">
        <f t="shared" si="2836"/>
        <v>0</v>
      </c>
      <c r="DB205" s="346">
        <f t="shared" ref="DB205:EB205" si="2837">CHOOSE(Scenario,DB189,DB196,DB203)</f>
        <v>0</v>
      </c>
      <c r="DC205" s="346">
        <f t="shared" si="2837"/>
        <v>0</v>
      </c>
      <c r="DD205" s="346">
        <f t="shared" si="2837"/>
        <v>0</v>
      </c>
      <c r="DE205" s="346">
        <f t="shared" si="2837"/>
        <v>0</v>
      </c>
      <c r="DF205" s="346">
        <f t="shared" si="2837"/>
        <v>0</v>
      </c>
      <c r="DG205" s="346">
        <f t="shared" si="2837"/>
        <v>0</v>
      </c>
      <c r="DH205" s="346">
        <f t="shared" si="2837"/>
        <v>0</v>
      </c>
      <c r="DI205" s="346">
        <f t="shared" si="2837"/>
        <v>0</v>
      </c>
      <c r="DJ205" s="346">
        <f t="shared" si="2837"/>
        <v>0</v>
      </c>
      <c r="DK205" s="346">
        <f t="shared" si="2837"/>
        <v>0</v>
      </c>
      <c r="DL205" s="346">
        <f t="shared" si="2837"/>
        <v>0</v>
      </c>
      <c r="DM205" s="346">
        <f t="shared" si="2837"/>
        <v>0</v>
      </c>
      <c r="DN205" s="346">
        <f t="shared" si="2837"/>
        <v>0</v>
      </c>
      <c r="DO205" s="346">
        <f t="shared" si="2837"/>
        <v>0</v>
      </c>
      <c r="DP205" s="346">
        <f t="shared" si="2837"/>
        <v>0</v>
      </c>
      <c r="DQ205" s="346">
        <f t="shared" si="2837"/>
        <v>0</v>
      </c>
      <c r="DR205" s="346">
        <f t="shared" si="2837"/>
        <v>0</v>
      </c>
      <c r="DS205" s="346">
        <f t="shared" si="2837"/>
        <v>0</v>
      </c>
      <c r="DT205" s="346">
        <f t="shared" si="2837"/>
        <v>0</v>
      </c>
      <c r="DU205" s="346">
        <f t="shared" si="2837"/>
        <v>0</v>
      </c>
      <c r="DV205" s="346">
        <f t="shared" si="2837"/>
        <v>0</v>
      </c>
      <c r="DW205" s="346">
        <f t="shared" si="2837"/>
        <v>0</v>
      </c>
      <c r="DX205" s="346">
        <f t="shared" si="2837"/>
        <v>0</v>
      </c>
      <c r="DY205" s="346">
        <f t="shared" si="2837"/>
        <v>0</v>
      </c>
      <c r="DZ205" s="346">
        <f t="shared" si="2837"/>
        <v>0</v>
      </c>
      <c r="EA205" s="346">
        <f t="shared" si="2837"/>
        <v>0</v>
      </c>
      <c r="EB205" s="347">
        <f t="shared" si="2837"/>
        <v>0</v>
      </c>
    </row>
    <row r="206" spans="2:132" x14ac:dyDescent="0.25">
      <c r="G206" s="52"/>
      <c r="H206" s="29"/>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row>
    <row r="207" spans="2:132" ht="13" x14ac:dyDescent="0.3">
      <c r="B207" s="34"/>
      <c r="C207" s="2" t="s">
        <v>522</v>
      </c>
      <c r="D207" s="34"/>
      <c r="E207" s="34"/>
      <c r="F207" s="34"/>
      <c r="G207" s="67"/>
      <c r="H207" s="35"/>
      <c r="I207" s="34"/>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row>
    <row r="208" spans="2:132" ht="13" outlineLevel="1" x14ac:dyDescent="0.3">
      <c r="C208" s="340" t="s">
        <v>500</v>
      </c>
      <c r="G208" s="52"/>
      <c r="H208" s="29"/>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row>
    <row r="209" spans="3:132" outlineLevel="1" x14ac:dyDescent="0.25">
      <c r="C209" s="328" t="s">
        <v>523</v>
      </c>
      <c r="G209" s="52" t="s">
        <v>220</v>
      </c>
      <c r="H209" s="46">
        <f t="shared" ref="H209" si="2838">SUM(J209:EB209)</f>
        <v>0</v>
      </c>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row>
    <row r="210" spans="3:132" outlineLevel="1" x14ac:dyDescent="0.25">
      <c r="C210" s="32"/>
      <c r="G210" s="52"/>
      <c r="H210" s="29"/>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row>
    <row r="211" spans="3:132" ht="13" outlineLevel="1" x14ac:dyDescent="0.3">
      <c r="C211" s="340" t="s">
        <v>502</v>
      </c>
      <c r="G211" s="52"/>
      <c r="H211" s="29"/>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row>
    <row r="212" spans="3:132" outlineLevel="1" x14ac:dyDescent="0.25">
      <c r="C212" s="318" t="s">
        <v>524</v>
      </c>
      <c r="G212" s="52" t="s">
        <v>525</v>
      </c>
      <c r="H212" s="46">
        <f t="shared" ref="H212:H214" si="2839">SUM(J212:EB212)</f>
        <v>0</v>
      </c>
      <c r="J212" s="82">
        <f>J192</f>
        <v>0</v>
      </c>
      <c r="K212" s="82">
        <f t="shared" ref="K212:BV212" si="2840">K192</f>
        <v>0</v>
      </c>
      <c r="L212" s="82">
        <f t="shared" si="2840"/>
        <v>0</v>
      </c>
      <c r="M212" s="82">
        <f t="shared" si="2840"/>
        <v>0</v>
      </c>
      <c r="N212" s="82">
        <f t="shared" si="2840"/>
        <v>0</v>
      </c>
      <c r="O212" s="82">
        <f t="shared" si="2840"/>
        <v>0</v>
      </c>
      <c r="P212" s="82">
        <f t="shared" si="2840"/>
        <v>0</v>
      </c>
      <c r="Q212" s="82">
        <f t="shared" si="2840"/>
        <v>0</v>
      </c>
      <c r="R212" s="82">
        <f t="shared" si="2840"/>
        <v>0</v>
      </c>
      <c r="S212" s="82">
        <f t="shared" si="2840"/>
        <v>0</v>
      </c>
      <c r="T212" s="82">
        <f t="shared" si="2840"/>
        <v>0</v>
      </c>
      <c r="U212" s="82">
        <f t="shared" si="2840"/>
        <v>0</v>
      </c>
      <c r="V212" s="82">
        <f t="shared" si="2840"/>
        <v>0</v>
      </c>
      <c r="W212" s="82">
        <f t="shared" si="2840"/>
        <v>0</v>
      </c>
      <c r="X212" s="82">
        <f t="shared" si="2840"/>
        <v>0</v>
      </c>
      <c r="Y212" s="82">
        <f t="shared" si="2840"/>
        <v>0</v>
      </c>
      <c r="Z212" s="82">
        <f t="shared" si="2840"/>
        <v>0</v>
      </c>
      <c r="AA212" s="82">
        <f t="shared" si="2840"/>
        <v>0</v>
      </c>
      <c r="AB212" s="82">
        <f t="shared" si="2840"/>
        <v>0</v>
      </c>
      <c r="AC212" s="82">
        <f t="shared" si="2840"/>
        <v>0</v>
      </c>
      <c r="AD212" s="82">
        <f t="shared" si="2840"/>
        <v>0</v>
      </c>
      <c r="AE212" s="82">
        <f t="shared" si="2840"/>
        <v>0</v>
      </c>
      <c r="AF212" s="82">
        <f t="shared" si="2840"/>
        <v>0</v>
      </c>
      <c r="AG212" s="82">
        <f t="shared" si="2840"/>
        <v>0</v>
      </c>
      <c r="AH212" s="82">
        <f t="shared" si="2840"/>
        <v>0</v>
      </c>
      <c r="AI212" s="82">
        <f t="shared" si="2840"/>
        <v>0</v>
      </c>
      <c r="AJ212" s="82">
        <f t="shared" si="2840"/>
        <v>0</v>
      </c>
      <c r="AK212" s="82">
        <f t="shared" si="2840"/>
        <v>0</v>
      </c>
      <c r="AL212" s="82">
        <f t="shared" si="2840"/>
        <v>0</v>
      </c>
      <c r="AM212" s="82">
        <f t="shared" si="2840"/>
        <v>0</v>
      </c>
      <c r="AN212" s="82">
        <f t="shared" si="2840"/>
        <v>0</v>
      </c>
      <c r="AO212" s="82">
        <f t="shared" si="2840"/>
        <v>0</v>
      </c>
      <c r="AP212" s="82">
        <f t="shared" si="2840"/>
        <v>0</v>
      </c>
      <c r="AQ212" s="82">
        <f t="shared" si="2840"/>
        <v>0</v>
      </c>
      <c r="AR212" s="82">
        <f t="shared" si="2840"/>
        <v>0</v>
      </c>
      <c r="AS212" s="82">
        <f t="shared" si="2840"/>
        <v>0</v>
      </c>
      <c r="AT212" s="82">
        <f t="shared" si="2840"/>
        <v>0</v>
      </c>
      <c r="AU212" s="82">
        <f t="shared" si="2840"/>
        <v>0</v>
      </c>
      <c r="AV212" s="82">
        <f t="shared" si="2840"/>
        <v>0</v>
      </c>
      <c r="AW212" s="82">
        <f t="shared" si="2840"/>
        <v>0</v>
      </c>
      <c r="AX212" s="82">
        <f t="shared" si="2840"/>
        <v>0</v>
      </c>
      <c r="AY212" s="82">
        <f t="shared" si="2840"/>
        <v>0</v>
      </c>
      <c r="AZ212" s="82">
        <f t="shared" si="2840"/>
        <v>0</v>
      </c>
      <c r="BA212" s="82">
        <f t="shared" si="2840"/>
        <v>0</v>
      </c>
      <c r="BB212" s="82">
        <f t="shared" si="2840"/>
        <v>0</v>
      </c>
      <c r="BC212" s="82">
        <f t="shared" si="2840"/>
        <v>0</v>
      </c>
      <c r="BD212" s="82">
        <f t="shared" si="2840"/>
        <v>0</v>
      </c>
      <c r="BE212" s="82">
        <f t="shared" si="2840"/>
        <v>0</v>
      </c>
      <c r="BF212" s="82">
        <f t="shared" si="2840"/>
        <v>0</v>
      </c>
      <c r="BG212" s="82">
        <f t="shared" si="2840"/>
        <v>0</v>
      </c>
      <c r="BH212" s="82">
        <f t="shared" si="2840"/>
        <v>0</v>
      </c>
      <c r="BI212" s="82">
        <f t="shared" si="2840"/>
        <v>0</v>
      </c>
      <c r="BJ212" s="82">
        <f t="shared" si="2840"/>
        <v>0</v>
      </c>
      <c r="BK212" s="82">
        <f t="shared" si="2840"/>
        <v>0</v>
      </c>
      <c r="BL212" s="82">
        <f t="shared" si="2840"/>
        <v>0</v>
      </c>
      <c r="BM212" s="82">
        <f t="shared" si="2840"/>
        <v>0</v>
      </c>
      <c r="BN212" s="82">
        <f t="shared" si="2840"/>
        <v>0</v>
      </c>
      <c r="BO212" s="82">
        <f t="shared" si="2840"/>
        <v>0</v>
      </c>
      <c r="BP212" s="82">
        <f t="shared" si="2840"/>
        <v>0</v>
      </c>
      <c r="BQ212" s="82">
        <f t="shared" si="2840"/>
        <v>0</v>
      </c>
      <c r="BR212" s="82">
        <f t="shared" si="2840"/>
        <v>0</v>
      </c>
      <c r="BS212" s="82">
        <f t="shared" si="2840"/>
        <v>0</v>
      </c>
      <c r="BT212" s="82">
        <f t="shared" si="2840"/>
        <v>0</v>
      </c>
      <c r="BU212" s="82">
        <f t="shared" si="2840"/>
        <v>0</v>
      </c>
      <c r="BV212" s="82">
        <f t="shared" si="2840"/>
        <v>0</v>
      </c>
      <c r="BW212" s="82">
        <f t="shared" ref="BW212:EB212" si="2841">BW192</f>
        <v>0</v>
      </c>
      <c r="BX212" s="82">
        <f t="shared" si="2841"/>
        <v>0</v>
      </c>
      <c r="BY212" s="82">
        <f t="shared" si="2841"/>
        <v>0</v>
      </c>
      <c r="BZ212" s="82">
        <f t="shared" si="2841"/>
        <v>0</v>
      </c>
      <c r="CA212" s="82">
        <f t="shared" si="2841"/>
        <v>0</v>
      </c>
      <c r="CB212" s="82">
        <f t="shared" si="2841"/>
        <v>0</v>
      </c>
      <c r="CC212" s="82">
        <f t="shared" si="2841"/>
        <v>0</v>
      </c>
      <c r="CD212" s="82">
        <f t="shared" si="2841"/>
        <v>0</v>
      </c>
      <c r="CE212" s="82">
        <f t="shared" si="2841"/>
        <v>0</v>
      </c>
      <c r="CF212" s="82">
        <f t="shared" si="2841"/>
        <v>0</v>
      </c>
      <c r="CG212" s="82">
        <f t="shared" si="2841"/>
        <v>0</v>
      </c>
      <c r="CH212" s="82">
        <f t="shared" si="2841"/>
        <v>0</v>
      </c>
      <c r="CI212" s="82">
        <f t="shared" si="2841"/>
        <v>0</v>
      </c>
      <c r="CJ212" s="82">
        <f t="shared" si="2841"/>
        <v>0</v>
      </c>
      <c r="CK212" s="82">
        <f t="shared" si="2841"/>
        <v>0</v>
      </c>
      <c r="CL212" s="82">
        <f t="shared" si="2841"/>
        <v>0</v>
      </c>
      <c r="CM212" s="82">
        <f t="shared" si="2841"/>
        <v>0</v>
      </c>
      <c r="CN212" s="82">
        <f t="shared" si="2841"/>
        <v>0</v>
      </c>
      <c r="CO212" s="82">
        <f t="shared" si="2841"/>
        <v>0</v>
      </c>
      <c r="CP212" s="82">
        <f t="shared" si="2841"/>
        <v>0</v>
      </c>
      <c r="CQ212" s="82">
        <f t="shared" si="2841"/>
        <v>0</v>
      </c>
      <c r="CR212" s="82">
        <f t="shared" si="2841"/>
        <v>0</v>
      </c>
      <c r="CS212" s="82">
        <f t="shared" si="2841"/>
        <v>0</v>
      </c>
      <c r="CT212" s="82">
        <f t="shared" si="2841"/>
        <v>0</v>
      </c>
      <c r="CU212" s="82">
        <f t="shared" si="2841"/>
        <v>0</v>
      </c>
      <c r="CV212" s="82">
        <f t="shared" si="2841"/>
        <v>0</v>
      </c>
      <c r="CW212" s="82">
        <f t="shared" si="2841"/>
        <v>0</v>
      </c>
      <c r="CX212" s="82">
        <f t="shared" si="2841"/>
        <v>0</v>
      </c>
      <c r="CY212" s="82">
        <f t="shared" si="2841"/>
        <v>0</v>
      </c>
      <c r="CZ212" s="82">
        <f t="shared" si="2841"/>
        <v>0</v>
      </c>
      <c r="DA212" s="82">
        <f t="shared" si="2841"/>
        <v>0</v>
      </c>
      <c r="DB212" s="82">
        <f t="shared" si="2841"/>
        <v>0</v>
      </c>
      <c r="DC212" s="82">
        <f t="shared" si="2841"/>
        <v>0</v>
      </c>
      <c r="DD212" s="82">
        <f t="shared" si="2841"/>
        <v>0</v>
      </c>
      <c r="DE212" s="82">
        <f t="shared" si="2841"/>
        <v>0</v>
      </c>
      <c r="DF212" s="82">
        <f t="shared" si="2841"/>
        <v>0</v>
      </c>
      <c r="DG212" s="82">
        <f t="shared" si="2841"/>
        <v>0</v>
      </c>
      <c r="DH212" s="82">
        <f t="shared" si="2841"/>
        <v>0</v>
      </c>
      <c r="DI212" s="82">
        <f t="shared" si="2841"/>
        <v>0</v>
      </c>
      <c r="DJ212" s="82">
        <f t="shared" si="2841"/>
        <v>0</v>
      </c>
      <c r="DK212" s="82">
        <f t="shared" si="2841"/>
        <v>0</v>
      </c>
      <c r="DL212" s="82">
        <f t="shared" si="2841"/>
        <v>0</v>
      </c>
      <c r="DM212" s="82">
        <f t="shared" si="2841"/>
        <v>0</v>
      </c>
      <c r="DN212" s="82">
        <f t="shared" si="2841"/>
        <v>0</v>
      </c>
      <c r="DO212" s="82">
        <f t="shared" si="2841"/>
        <v>0</v>
      </c>
      <c r="DP212" s="82">
        <f t="shared" si="2841"/>
        <v>0</v>
      </c>
      <c r="DQ212" s="82">
        <f t="shared" si="2841"/>
        <v>0</v>
      </c>
      <c r="DR212" s="82">
        <f t="shared" si="2841"/>
        <v>0</v>
      </c>
      <c r="DS212" s="82">
        <f t="shared" si="2841"/>
        <v>0</v>
      </c>
      <c r="DT212" s="82">
        <f t="shared" si="2841"/>
        <v>0</v>
      </c>
      <c r="DU212" s="82">
        <f t="shared" si="2841"/>
        <v>0</v>
      </c>
      <c r="DV212" s="82">
        <f t="shared" si="2841"/>
        <v>0</v>
      </c>
      <c r="DW212" s="82">
        <f t="shared" si="2841"/>
        <v>0</v>
      </c>
      <c r="DX212" s="82">
        <f t="shared" si="2841"/>
        <v>0</v>
      </c>
      <c r="DY212" s="82">
        <f t="shared" si="2841"/>
        <v>0</v>
      </c>
      <c r="DZ212" s="82">
        <f t="shared" si="2841"/>
        <v>0</v>
      </c>
      <c r="EA212" s="82">
        <f t="shared" si="2841"/>
        <v>0</v>
      </c>
      <c r="EB212" s="82">
        <f t="shared" si="2841"/>
        <v>0</v>
      </c>
    </row>
    <row r="213" spans="3:132" outlineLevel="1" x14ac:dyDescent="0.25">
      <c r="C213" s="317" t="s">
        <v>485</v>
      </c>
      <c r="D213" s="125">
        <f>Assumptions!N16</f>
        <v>0</v>
      </c>
      <c r="E213" s="79">
        <f>Assumptions!N13</f>
        <v>45658</v>
      </c>
      <c r="G213" s="52" t="s">
        <v>215</v>
      </c>
      <c r="H213" s="50">
        <f t="shared" ref="H213" si="2842">SUM(J213:EB213)</f>
        <v>0</v>
      </c>
      <c r="J213" s="129"/>
      <c r="K213" s="155">
        <f>ROUND(($D$213/MiY*(SUM($J$213:J213)&lt;=1)+IF(SUM($J$213:J213)+($D$213/MiY)&gt;1,1-(SUM($J$213:J213)+($D$213/MiY)),0)),5)*(K$7&gt;=$E$213)</f>
        <v>0</v>
      </c>
      <c r="L213" s="155">
        <f>ROUND(($D$213/MiY*(SUM($J$213:K213)&lt;=1)+IF(SUM($J$213:K213)+($D$213/MiY)&gt;1,1-(SUM($J$213:K213)+($D$213/MiY)),0)),5)*(L$7&gt;=$E$213)</f>
        <v>0</v>
      </c>
      <c r="M213" s="155">
        <f>ROUND(($D$213/MiY*(SUM($J$213:L213)&lt;=1)+IF(SUM($J$213:L213)+($D$213/MiY)&gt;1,1-(SUM($J$213:L213)+($D$213/MiY)),0)),5)*(M$7&gt;=$E$213)</f>
        <v>0</v>
      </c>
      <c r="N213" s="155">
        <f>ROUND(($D$213/MiY*(SUM($J$213:M213)&lt;=1)+IF(SUM($J$213:M213)+($D$213/MiY)&gt;1,1-(SUM($J$213:M213)+($D$213/MiY)),0)),5)*(N$7&gt;=$E$213)</f>
        <v>0</v>
      </c>
      <c r="O213" s="155">
        <f>ROUND(($D$213/MiY*(SUM($J$213:N213)&lt;=1)+IF(SUM($J$213:N213)+($D$213/MiY)&gt;1,1-(SUM($J$213:N213)+($D$213/MiY)),0)),5)*(O$7&gt;=$E$213)</f>
        <v>0</v>
      </c>
      <c r="P213" s="155">
        <f>ROUND(($D$213/MiY*(SUM($J$213:O213)&lt;=1)+IF(SUM($J$213:O213)+($D$213/MiY)&gt;1,1-(SUM($J$213:O213)+($D$213/MiY)),0)),5)*(P$7&gt;=$E$213)</f>
        <v>0</v>
      </c>
      <c r="Q213" s="155">
        <f>ROUND(($D$213/MiY*(SUM($J$213:P213)&lt;=1)+IF(SUM($J$213:P213)+($D$213/MiY)&gt;1,1-(SUM($J$213:P213)+($D$213/MiY)),0)),5)*(Q$7&gt;=$E$213)</f>
        <v>0</v>
      </c>
      <c r="R213" s="155">
        <f>ROUND(($D$213/MiY*(SUM($J$213:Q213)&lt;=1)+IF(SUM($J$213:Q213)+($D$213/MiY)&gt;1,1-(SUM($J$213:Q213)+($D$213/MiY)),0)),5)*(R$7&gt;=$E$213)</f>
        <v>0</v>
      </c>
      <c r="S213" s="155">
        <f>ROUND(($D$213/MiY*(SUM($J$213:R213)&lt;=1)+IF(SUM($J$213:R213)+($D$213/MiY)&gt;1,1-(SUM($J$213:R213)+($D$213/MiY)),0)),5)*(S$7&gt;=$E$213)</f>
        <v>0</v>
      </c>
      <c r="T213" s="155">
        <f>ROUND(($D$213/MiY*(SUM($J$213:S213)&lt;=1)+IF(SUM($J$213:S213)+($D$213/MiY)&gt;1,1-(SUM($J$213:S213)+($D$213/MiY)),0)),5)*(T$7&gt;=$E$213)</f>
        <v>0</v>
      </c>
      <c r="U213" s="155">
        <f>ROUND(($D$213/MiY*(SUM($J$213:T213)&lt;=1)+IF(SUM($J$213:T213)+($D$213/MiY)&gt;1,1-(SUM($J$213:T213)+($D$213/MiY)),0)),5)*(U$7&gt;=$E$213)</f>
        <v>0</v>
      </c>
      <c r="V213" s="155">
        <f>ROUND(($D$213/MiY*(SUM($J$213:U213)&lt;=1)+IF(SUM($J$213:U213)+($D$213/MiY)&gt;1,1-(SUM($J$213:U213)+($D$213/MiY)),0)),5)*(V$7&gt;=$E$213)</f>
        <v>0</v>
      </c>
      <c r="W213" s="155">
        <f>ROUND(($D$213/MiY*(SUM($J$213:V213)&lt;=1)+IF(SUM($J$213:V213)+($D$213/MiY)&gt;1,1-(SUM($J$213:V213)+($D$213/MiY)),0)),5)*(W$7&gt;=$E$213)</f>
        <v>0</v>
      </c>
      <c r="X213" s="155">
        <f>ROUND(($D$213/MiY*(SUM($J$213:W213)&lt;=1)+IF(SUM($J$213:W213)+($D$213/MiY)&gt;1,1-(SUM($J$213:W213)+($D$213/MiY)),0)),5)*(X$7&gt;=$E$213)</f>
        <v>0</v>
      </c>
      <c r="Y213" s="155">
        <f>ROUND(($D$213/MiY*(SUM($J$213:X213)&lt;=1)+IF(SUM($J$213:X213)+($D$213/MiY)&gt;1,1-(SUM($J$213:X213)+($D$213/MiY)),0)),5)*(Y$7&gt;=$E$213)</f>
        <v>0</v>
      </c>
      <c r="Z213" s="155">
        <f>ROUND(($D$213/MiY*(SUM($J$213:Y213)&lt;=1)+IF(SUM($J$213:Y213)+($D$213/MiY)&gt;1,1-(SUM($J$213:Y213)+($D$213/MiY)),0)),5)*(Z$7&gt;=$E$213)</f>
        <v>0</v>
      </c>
      <c r="AA213" s="155">
        <f>ROUND(($D$213/MiY*(SUM($J$213:Z213)&lt;=1)+IF(SUM($J$213:Z213)+($D$213/MiY)&gt;1,1-(SUM($J$213:Z213)+($D$213/MiY)),0)),5)*(AA$7&gt;=$E$213)</f>
        <v>0</v>
      </c>
      <c r="AB213" s="155">
        <f>ROUND(($D$213/MiY*(SUM($J$213:AA213)&lt;=1)+IF(SUM($J$213:AA213)+($D$213/MiY)&gt;1,1-(SUM($J$213:AA213)+($D$213/MiY)),0)),5)*(AB$7&gt;=$E$213)</f>
        <v>0</v>
      </c>
      <c r="AC213" s="155">
        <f>ROUND(($D$213/MiY*(SUM($J$213:AB213)&lt;=1)+IF(SUM($J$213:AB213)+($D$213/MiY)&gt;1,1-(SUM($J$213:AB213)+($D$213/MiY)),0)),5)*(AC$7&gt;=$E$213)</f>
        <v>0</v>
      </c>
      <c r="AD213" s="155">
        <f>ROUND(($D$213/MiY*(SUM($J$213:AC213)&lt;=1)+IF(SUM($J$213:AC213)+($D$213/MiY)&gt;1,1-(SUM($J$213:AC213)+($D$213/MiY)),0)),5)*(AD$7&gt;=$E$213)</f>
        <v>0</v>
      </c>
      <c r="AE213" s="155">
        <f>ROUND(($D$213/MiY*(SUM($J$213:AD213)&lt;=1)+IF(SUM($J$213:AD213)+($D$213/MiY)&gt;1,1-(SUM($J$213:AD213)+($D$213/MiY)),0)),5)*(AE$7&gt;=$E$213)</f>
        <v>0</v>
      </c>
      <c r="AF213" s="155">
        <f>ROUND(($D$213/MiY*(SUM($J$213:AE213)&lt;=1)+IF(SUM($J$213:AE213)+($D$213/MiY)&gt;1,1-(SUM($J$213:AE213)+($D$213/MiY)),0)),5)*(AF$7&gt;=$E$213)</f>
        <v>0</v>
      </c>
      <c r="AG213" s="155">
        <f>ROUND(($D$213/MiY*(SUM($J$213:AF213)&lt;=1)+IF(SUM($J$213:AF213)+($D$213/MiY)&gt;1,1-(SUM($J$213:AF213)+($D$213/MiY)),0)),5)*(AG$7&gt;=$E$213)</f>
        <v>0</v>
      </c>
      <c r="AH213" s="155">
        <f>ROUND(($D$213/MiY*(SUM($J$213:AG213)&lt;=1)+IF(SUM($J$213:AG213)+($D$213/MiY)&gt;1,1-(SUM($J$213:AG213)+($D$213/MiY)),0)),5)*(AH$7&gt;=$E$213)</f>
        <v>0</v>
      </c>
      <c r="AI213" s="155">
        <f>ROUND(($D$213/MiY*(SUM($J$213:AH213)&lt;=1)+IF(SUM($J$213:AH213)+($D$213/MiY)&gt;1,1-(SUM($J$213:AH213)+($D$213/MiY)),0)),5)*(AI$7&gt;=$E$213)</f>
        <v>0</v>
      </c>
      <c r="AJ213" s="155">
        <f>ROUND(($D$213/MiY*(SUM($J$213:AI213)&lt;=1)+IF(SUM($J$213:AI213)+($D$213/MiY)&gt;1,1-(SUM($J$213:AI213)+($D$213/MiY)),0)),5)*(AJ$7&gt;=$E$213)</f>
        <v>0</v>
      </c>
      <c r="AK213" s="155">
        <f>ROUND(($D$213/MiY*(SUM($J$213:AJ213)&lt;=1)+IF(SUM($J$213:AJ213)+($D$213/MiY)&gt;1,1-(SUM($J$213:AJ213)+($D$213/MiY)),0)),5)*(AK$7&gt;=$E$213)</f>
        <v>0</v>
      </c>
      <c r="AL213" s="155">
        <f>ROUND(($D$213/MiY*(SUM($J$213:AK213)&lt;=1)+IF(SUM($J$213:AK213)+($D$213/MiY)&gt;1,1-(SUM($J$213:AK213)+($D$213/MiY)),0)),5)*(AL$7&gt;=$E$213)</f>
        <v>0</v>
      </c>
      <c r="AM213" s="155">
        <f>ROUND(($D$213/MiY*(SUM($J$213:AL213)&lt;=1)+IF(SUM($J$213:AL213)+($D$213/MiY)&gt;1,1-(SUM($J$213:AL213)+($D$213/MiY)),0)),5)*(AM$7&gt;=$E$213)</f>
        <v>0</v>
      </c>
      <c r="AN213" s="155">
        <f>ROUND(($D$213/MiY*(SUM($J$213:AM213)&lt;=1)+IF(SUM($J$213:AM213)+($D$213/MiY)&gt;1,1-(SUM($J$213:AM213)+($D$213/MiY)),0)),5)*(AN$7&gt;=$E$213)</f>
        <v>0</v>
      </c>
      <c r="AO213" s="155">
        <f>ROUND(($D$213/MiY*(SUM($J$213:AN213)&lt;=1)+IF(SUM($J$213:AN213)+($D$213/MiY)&gt;1,1-(SUM($J$213:AN213)+($D$213/MiY)),0)),5)*(AO$7&gt;=$E$213)</f>
        <v>0</v>
      </c>
      <c r="AP213" s="155">
        <f>ROUND(($D$213/MiY*(SUM($J$213:AO213)&lt;=1)+IF(SUM($J$213:AO213)+($D$213/MiY)&gt;1,1-(SUM($J$213:AO213)+($D$213/MiY)),0)),5)*(AP$7&gt;=$E$213)</f>
        <v>0</v>
      </c>
      <c r="AQ213" s="155">
        <f>ROUND(($D$213/MiY*(SUM($J$213:AP213)&lt;=1)+IF(SUM($J$213:AP213)+($D$213/MiY)&gt;1,1-(SUM($J$213:AP213)+($D$213/MiY)),0)),5)*(AQ$7&gt;=$E$213)</f>
        <v>0</v>
      </c>
      <c r="AR213" s="155">
        <f>ROUND(($D$213/MiY*(SUM($J$213:AQ213)&lt;=1)+IF(SUM($J$213:AQ213)+($D$213/MiY)&gt;1,1-(SUM($J$213:AQ213)+($D$213/MiY)),0)),5)*(AR$7&gt;=$E$213)</f>
        <v>0</v>
      </c>
      <c r="AS213" s="155">
        <f>ROUND(($D$213/MiY*(SUM($J$213:AR213)&lt;=1)+IF(SUM($J$213:AR213)+($D$213/MiY)&gt;1,1-(SUM($J$213:AR213)+($D$213/MiY)),0)),5)*(AS$7&gt;=$E$213)</f>
        <v>0</v>
      </c>
      <c r="AT213" s="155">
        <f>ROUND(($D$213/MiY*(SUM($J$213:AS213)&lt;=1)+IF(SUM($J$213:AS213)+($D$213/MiY)&gt;1,1-(SUM($J$213:AS213)+($D$213/MiY)),0)),5)*(AT$7&gt;=$E$213)</f>
        <v>0</v>
      </c>
      <c r="AU213" s="155">
        <f>ROUND(($D$213/MiY*(SUM($J$213:AT213)&lt;=1)+IF(SUM($J$213:AT213)+($D$213/MiY)&gt;1,1-(SUM($J$213:AT213)+($D$213/MiY)),0)),5)*(AU$7&gt;=$E$213)</f>
        <v>0</v>
      </c>
      <c r="AV213" s="155">
        <f>ROUND(($D$213/MiY*(SUM($J$213:AU213)&lt;=1)+IF(SUM($J$213:AU213)+($D$213/MiY)&gt;1,1-(SUM($J$213:AU213)+($D$213/MiY)),0)),5)*(AV$7&gt;=$E$213)</f>
        <v>0</v>
      </c>
      <c r="AW213" s="155">
        <f>ROUND(($D$213/MiY*(SUM($J$213:AV213)&lt;=1)+IF(SUM($J$213:AV213)+($D$213/MiY)&gt;1,1-(SUM($J$213:AV213)+($D$213/MiY)),0)),5)*(AW$7&gt;=$E$213)</f>
        <v>0</v>
      </c>
      <c r="AX213" s="155">
        <f>ROUND(($D$213/MiY*(SUM($J$213:AW213)&lt;=1)+IF(SUM($J$213:AW213)+($D$213/MiY)&gt;1,1-(SUM($J$213:AW213)+($D$213/MiY)),0)),5)*(AX$7&gt;=$E$213)</f>
        <v>0</v>
      </c>
      <c r="AY213" s="155">
        <f>ROUND(($D$213/MiY*(SUM($J$213:AX213)&lt;=1)+IF(SUM($J$213:AX213)+($D$213/MiY)&gt;1,1-(SUM($J$213:AX213)+($D$213/MiY)),0)),5)*(AY$7&gt;=$E$213)</f>
        <v>0</v>
      </c>
      <c r="AZ213" s="155">
        <f>ROUND(($D$213/MiY*(SUM($J$213:AY213)&lt;=1)+IF(SUM($J$213:AY213)+($D$213/MiY)&gt;1,1-(SUM($J$213:AY213)+($D$213/MiY)),0)),5)*(AZ$7&gt;=$E$213)</f>
        <v>0</v>
      </c>
      <c r="BA213" s="155">
        <f>ROUND(($D$213/MiY*(SUM($J$213:AZ213)&lt;=1)+IF(SUM($J$213:AZ213)+($D$213/MiY)&gt;1,1-(SUM($J$213:AZ213)+($D$213/MiY)),0)),5)*(BA$7&gt;=$E$213)</f>
        <v>0</v>
      </c>
      <c r="BB213" s="155">
        <f>ROUND(($D$213/MiY*(SUM($J$213:BA213)&lt;=1)+IF(SUM($J$213:BA213)+($D$213/MiY)&gt;1,1-(SUM($J$213:BA213)+($D$213/MiY)),0)),5)*(BB$7&gt;=$E$213)</f>
        <v>0</v>
      </c>
      <c r="BC213" s="155">
        <f>ROUND(($D$213/MiY*(SUM($J$213:BB213)&lt;=1)+IF(SUM($J$213:BB213)+($D$213/MiY)&gt;1,1-(SUM($J$213:BB213)+($D$213/MiY)),0)),5)*(BC$7&gt;=$E$213)</f>
        <v>0</v>
      </c>
      <c r="BD213" s="155">
        <f>ROUND(($D$213/MiY*(SUM($J$213:BC213)&lt;=1)+IF(SUM($J$213:BC213)+($D$213/MiY)&gt;1,1-(SUM($J$213:BC213)+($D$213/MiY)),0)),5)*(BD$7&gt;=$E$213)</f>
        <v>0</v>
      </c>
      <c r="BE213" s="155">
        <f>ROUND(($D$213/MiY*(SUM($J$213:BD213)&lt;=1)+IF(SUM($J$213:BD213)+($D$213/MiY)&gt;1,1-(SUM($J$213:BD213)+($D$213/MiY)),0)),5)*(BE$7&gt;=$E$213)</f>
        <v>0</v>
      </c>
      <c r="BF213" s="155">
        <f>ROUND(($D$213/MiY*(SUM($J$213:BE213)&lt;=1)+IF(SUM($J$213:BE213)+($D$213/MiY)&gt;1,1-(SUM($J$213:BE213)+($D$213/MiY)),0)),5)*(BF$7&gt;=$E$213)</f>
        <v>0</v>
      </c>
      <c r="BG213" s="155">
        <f>ROUND(($D$213/MiY*(SUM($J$213:BF213)&lt;=1)+IF(SUM($J$213:BF213)+($D$213/MiY)&gt;1,1-(SUM($J$213:BF213)+($D$213/MiY)),0)),5)*(BG$7&gt;=$E$213)</f>
        <v>0</v>
      </c>
      <c r="BH213" s="155">
        <f>ROUND(($D$213/MiY*(SUM($J$213:BG213)&lt;=1)+IF(SUM($J$213:BG213)+($D$213/MiY)&gt;1,1-(SUM($J$213:BG213)+($D$213/MiY)),0)),5)*(BH$7&gt;=$E$213)</f>
        <v>0</v>
      </c>
      <c r="BI213" s="155">
        <f>ROUND(($D$213/MiY*(SUM($J$213:BH213)&lt;=1)+IF(SUM($J$213:BH213)+($D$213/MiY)&gt;1,1-(SUM($J$213:BH213)+($D$213/MiY)),0)),5)*(BI$7&gt;=$E$213)</f>
        <v>0</v>
      </c>
      <c r="BJ213" s="155">
        <f>ROUND(($D$213/MiY*(SUM($J$213:BI213)&lt;=1)+IF(SUM($J$213:BI213)+($D$213/MiY)&gt;1,1-(SUM($J$213:BI213)+($D$213/MiY)),0)),5)*(BJ$7&gt;=$E$213)</f>
        <v>0</v>
      </c>
      <c r="BK213" s="155">
        <f>ROUND(($D$213/MiY*(SUM($J$213:BJ213)&lt;=1)+IF(SUM($J$213:BJ213)+($D$213/MiY)&gt;1,1-(SUM($J$213:BJ213)+($D$213/MiY)),0)),5)*(BK$7&gt;=$E$213)</f>
        <v>0</v>
      </c>
      <c r="BL213" s="155">
        <f>ROUND(($D$213/MiY*(SUM($J$213:BK213)&lt;=1)+IF(SUM($J$213:BK213)+($D$213/MiY)&gt;1,1-(SUM($J$213:BK213)+($D$213/MiY)),0)),5)*(BL$7&gt;=$E$213)</f>
        <v>0</v>
      </c>
      <c r="BM213" s="155">
        <f>ROUND(($D$213/MiY*(SUM($J$213:BL213)&lt;=1)+IF(SUM($J$213:BL213)+($D$213/MiY)&gt;1,1-(SUM($J$213:BL213)+($D$213/MiY)),0)),5)*(BM$7&gt;=$E$213)</f>
        <v>0</v>
      </c>
      <c r="BN213" s="155">
        <f>ROUND(($D$213/MiY*(SUM($J$213:BM213)&lt;=1)+IF(SUM($J$213:BM213)+($D$213/MiY)&gt;1,1-(SUM($J$213:BM213)+($D$213/MiY)),0)),5)*(BN$7&gt;=$E$213)</f>
        <v>0</v>
      </c>
      <c r="BO213" s="155">
        <f>ROUND(($D$213/MiY*(SUM($J$213:BN213)&lt;=1)+IF(SUM($J$213:BN213)+($D$213/MiY)&gt;1,1-(SUM($J$213:BN213)+($D$213/MiY)),0)),5)*(BO$7&gt;=$E$213)</f>
        <v>0</v>
      </c>
      <c r="BP213" s="155">
        <f>ROUND(($D$213/MiY*(SUM($J$213:BO213)&lt;=1)+IF(SUM($J$213:BO213)+($D$213/MiY)&gt;1,1-(SUM($J$213:BO213)+($D$213/MiY)),0)),5)*(BP$7&gt;=$E$213)</f>
        <v>0</v>
      </c>
      <c r="BQ213" s="155">
        <f>ROUND(($D$213/MiY*(SUM($J$213:BP213)&lt;=1)+IF(SUM($J$213:BP213)+($D$213/MiY)&gt;1,1-(SUM($J$213:BP213)+($D$213/MiY)),0)),5)*(BQ$7&gt;=$E$213)</f>
        <v>0</v>
      </c>
      <c r="BR213" s="155">
        <f>ROUND(($D$213/MiY*(SUM($J$213:BQ213)&lt;=1)+IF(SUM($J$213:BQ213)+($D$213/MiY)&gt;1,1-(SUM($J$213:BQ213)+($D$213/MiY)),0)),5)*(BR$7&gt;=$E$213)</f>
        <v>0</v>
      </c>
      <c r="BS213" s="155">
        <f>ROUND(($D$213/MiY*(SUM($J$213:BR213)&lt;=1)+IF(SUM($J$213:BR213)+($D$213/MiY)&gt;1,1-(SUM($J$213:BR213)+($D$213/MiY)),0)),5)*(BS$7&gt;=$E$213)</f>
        <v>0</v>
      </c>
      <c r="BT213" s="155">
        <f>ROUND(($D$213/MiY*(SUM($J$213:BS213)&lt;=1)+IF(SUM($J$213:BS213)+($D$213/MiY)&gt;1,1-(SUM($J$213:BS213)+($D$213/MiY)),0)),5)*(BT$7&gt;=$E$213)</f>
        <v>0</v>
      </c>
      <c r="BU213" s="155">
        <f>ROUND(($D$213/MiY*(SUM($J$213:BT213)&lt;=1)+IF(SUM($J$213:BT213)+($D$213/MiY)&gt;1,1-(SUM($J$213:BT213)+($D$213/MiY)),0)),5)*(BU$7&gt;=$E$213)</f>
        <v>0</v>
      </c>
      <c r="BV213" s="155">
        <f>ROUND(($D$213/MiY*(SUM($J$213:BU213)&lt;=1)+IF(SUM($J$213:BU213)+($D$213/MiY)&gt;1,1-(SUM($J$213:BU213)+($D$213/MiY)),0)),5)*(BV$7&gt;=$E$213)</f>
        <v>0</v>
      </c>
      <c r="BW213" s="155">
        <f>ROUND(($D$213/MiY*(SUM($J$213:BV213)&lt;=1)+IF(SUM($J$213:BV213)+($D$213/MiY)&gt;1,1-(SUM($J$213:BV213)+($D$213/MiY)),0)),5)*(BW$7&gt;=$E$213)</f>
        <v>0</v>
      </c>
      <c r="BX213" s="155">
        <f>ROUND(($D$213/MiY*(SUM($J$213:BW213)&lt;=1)+IF(SUM($J$213:BW213)+($D$213/MiY)&gt;1,1-(SUM($J$213:BW213)+($D$213/MiY)),0)),5)*(BX$7&gt;=$E$213)</f>
        <v>0</v>
      </c>
      <c r="BY213" s="155">
        <f>ROUND(($D$213/MiY*(SUM($J$213:BX213)&lt;=1)+IF(SUM($J$213:BX213)+($D$213/MiY)&gt;1,1-(SUM($J$213:BX213)+($D$213/MiY)),0)),5)*(BY$7&gt;=$E$213)</f>
        <v>0</v>
      </c>
      <c r="BZ213" s="155">
        <f>ROUND(($D$213/MiY*(SUM($J$213:BY213)&lt;=1)+IF(SUM($J$213:BY213)+($D$213/MiY)&gt;1,1-(SUM($J$213:BY213)+($D$213/MiY)),0)),5)*(BZ$7&gt;=$E$213)</f>
        <v>0</v>
      </c>
      <c r="CA213" s="155">
        <f>ROUND(($D$213/MiY*(SUM($J$213:BZ213)&lt;=1)+IF(SUM($J$213:BZ213)+($D$213/MiY)&gt;1,1-(SUM($J$213:BZ213)+($D$213/MiY)),0)),5)*(CA$7&gt;=$E$213)</f>
        <v>0</v>
      </c>
      <c r="CB213" s="155">
        <f>ROUND(($D$213/MiY*(SUM($J$213:CA213)&lt;=1)+IF(SUM($J$213:CA213)+($D$213/MiY)&gt;1,1-(SUM($J$213:CA213)+($D$213/MiY)),0)),5)*(CB$7&gt;=$E$213)</f>
        <v>0</v>
      </c>
      <c r="CC213" s="155">
        <f>ROUND(($D$213/MiY*(SUM($J$213:CB213)&lt;=1)+IF(SUM($J$213:CB213)+($D$213/MiY)&gt;1,1-(SUM($J$213:CB213)+($D$213/MiY)),0)),5)*(CC$7&gt;=$E$213)</f>
        <v>0</v>
      </c>
      <c r="CD213" s="155">
        <f>ROUND(($D$213/MiY*(SUM($J$213:CC213)&lt;=1)+IF(SUM($J$213:CC213)+($D$213/MiY)&gt;1,1-(SUM($J$213:CC213)+($D$213/MiY)),0)),5)*(CD$7&gt;=$E$213)</f>
        <v>0</v>
      </c>
      <c r="CE213" s="155">
        <f>ROUND(($D$213/MiY*(SUM($J$213:CD213)&lt;=1)+IF(SUM($J$213:CD213)+($D$213/MiY)&gt;1,1-(SUM($J$213:CD213)+($D$213/MiY)),0)),5)*(CE$7&gt;=$E$213)</f>
        <v>0</v>
      </c>
      <c r="CF213" s="155">
        <f>ROUND(($D$213/MiY*(SUM($J$213:CE213)&lt;=1)+IF(SUM($J$213:CE213)+($D$213/MiY)&gt;1,1-(SUM($J$213:CE213)+($D$213/MiY)),0)),5)*(CF$7&gt;=$E$213)</f>
        <v>0</v>
      </c>
      <c r="CG213" s="155">
        <f>ROUND(($D$213/MiY*(SUM($J$213:CF213)&lt;=1)+IF(SUM($J$213:CF213)+($D$213/MiY)&gt;1,1-(SUM($J$213:CF213)+($D$213/MiY)),0)),5)*(CG$7&gt;=$E$213)</f>
        <v>0</v>
      </c>
      <c r="CH213" s="155">
        <f>ROUND(($D$213/MiY*(SUM($J$213:CG213)&lt;=1)+IF(SUM($J$213:CG213)+($D$213/MiY)&gt;1,1-(SUM($J$213:CG213)+($D$213/MiY)),0)),5)*(CH$7&gt;=$E$213)</f>
        <v>0</v>
      </c>
      <c r="CI213" s="155">
        <f>ROUND(($D$213/MiY*(SUM($J$213:CH213)&lt;=1)+IF(SUM($J$213:CH213)+($D$213/MiY)&gt;1,1-(SUM($J$213:CH213)+($D$213/MiY)),0)),5)*(CI$7&gt;=$E$213)</f>
        <v>0</v>
      </c>
      <c r="CJ213" s="155">
        <f>ROUND(($D$213/MiY*(SUM($J$213:CI213)&lt;=1)+IF(SUM($J$213:CI213)+($D$213/MiY)&gt;1,1-(SUM($J$213:CI213)+($D$213/MiY)),0)),5)*(CJ$7&gt;=$E$213)</f>
        <v>0</v>
      </c>
      <c r="CK213" s="155">
        <f>ROUND(($D$213/MiY*(SUM($J$213:CJ213)&lt;=1)+IF(SUM($J$213:CJ213)+($D$213/MiY)&gt;1,1-(SUM($J$213:CJ213)+($D$213/MiY)),0)),5)*(CK$7&gt;=$E$213)</f>
        <v>0</v>
      </c>
      <c r="CL213" s="155">
        <f>ROUND(($D$213/MiY*(SUM($J$213:CK213)&lt;=1)+IF(SUM($J$213:CK213)+($D$213/MiY)&gt;1,1-(SUM($J$213:CK213)+($D$213/MiY)),0)),5)*(CL$7&gt;=$E$213)</f>
        <v>0</v>
      </c>
      <c r="CM213" s="155">
        <f>ROUND(($D$213/MiY*(SUM($J$213:CL213)&lt;=1)+IF(SUM($J$213:CL213)+($D$213/MiY)&gt;1,1-(SUM($J$213:CL213)+($D$213/MiY)),0)),5)*(CM$7&gt;=$E$213)</f>
        <v>0</v>
      </c>
      <c r="CN213" s="155">
        <f>ROUND(($D$213/MiY*(SUM($J$213:CM213)&lt;=1)+IF(SUM($J$213:CM213)+($D$213/MiY)&gt;1,1-(SUM($J$213:CM213)+($D$213/MiY)),0)),5)*(CN$7&gt;=$E$213)</f>
        <v>0</v>
      </c>
      <c r="CO213" s="155">
        <f>ROUND(($D$213/MiY*(SUM($J$213:CN213)&lt;=1)+IF(SUM($J$213:CN213)+($D$213/MiY)&gt;1,1-(SUM($J$213:CN213)+($D$213/MiY)),0)),5)*(CO$7&gt;=$E$213)</f>
        <v>0</v>
      </c>
      <c r="CP213" s="155">
        <f>ROUND(($D$213/MiY*(SUM($J$213:CO213)&lt;=1)+IF(SUM($J$213:CO213)+($D$213/MiY)&gt;1,1-(SUM($J$213:CO213)+($D$213/MiY)),0)),5)*(CP$7&gt;=$E$213)</f>
        <v>0</v>
      </c>
      <c r="CQ213" s="155">
        <f>ROUND(($D$213/MiY*(SUM($J$213:CP213)&lt;=1)+IF(SUM($J$213:CP213)+($D$213/MiY)&gt;1,1-(SUM($J$213:CP213)+($D$213/MiY)),0)),5)*(CQ$7&gt;=$E$213)</f>
        <v>0</v>
      </c>
      <c r="CR213" s="155">
        <f>ROUND(($D$213/MiY*(SUM($J$213:CQ213)&lt;=1)+IF(SUM($J$213:CQ213)+($D$213/MiY)&gt;1,1-(SUM($J$213:CQ213)+($D$213/MiY)),0)),5)*(CR$7&gt;=$E$213)</f>
        <v>0</v>
      </c>
      <c r="CS213" s="155">
        <f>ROUND(($D$213/MiY*(SUM($J$213:CR213)&lt;=1)+IF(SUM($J$213:CR213)+($D$213/MiY)&gt;1,1-(SUM($J$213:CR213)+($D$213/MiY)),0)),5)*(CS$7&gt;=$E$213)</f>
        <v>0</v>
      </c>
      <c r="CT213" s="155">
        <f>ROUND(($D$213/MiY*(SUM($J$213:CS213)&lt;=1)+IF(SUM($J$213:CS213)+($D$213/MiY)&gt;1,1-(SUM($J$213:CS213)+($D$213/MiY)),0)),5)*(CT$7&gt;=$E$213)</f>
        <v>0</v>
      </c>
      <c r="CU213" s="155">
        <f>ROUND(($D$213/MiY*(SUM($J$213:CT213)&lt;=1)+IF(SUM($J$213:CT213)+($D$213/MiY)&gt;1,1-(SUM($J$213:CT213)+($D$213/MiY)),0)),5)*(CU$7&gt;=$E$213)</f>
        <v>0</v>
      </c>
      <c r="CV213" s="155">
        <f>ROUND(($D$213/MiY*(SUM($J$213:CU213)&lt;=1)+IF(SUM($J$213:CU213)+($D$213/MiY)&gt;1,1-(SUM($J$213:CU213)+($D$213/MiY)),0)),5)*(CV$7&gt;=$E$213)</f>
        <v>0</v>
      </c>
      <c r="CW213" s="155">
        <f>ROUND(($D$213/MiY*(SUM($J$213:CV213)&lt;=1)+IF(SUM($J$213:CV213)+($D$213/MiY)&gt;1,1-(SUM($J$213:CV213)+($D$213/MiY)),0)),5)*(CW$7&gt;=$E$213)</f>
        <v>0</v>
      </c>
      <c r="CX213" s="155">
        <f>ROUND(($D$213/MiY*(SUM($J$213:CW213)&lt;=1)+IF(SUM($J$213:CW213)+($D$213/MiY)&gt;1,1-(SUM($J$213:CW213)+($D$213/MiY)),0)),5)*(CX$7&gt;=$E$213)</f>
        <v>0</v>
      </c>
      <c r="CY213" s="155">
        <f>ROUND(($D$213/MiY*(SUM($J$213:CX213)&lt;=1)+IF(SUM($J$213:CX213)+($D$213/MiY)&gt;1,1-(SUM($J$213:CX213)+($D$213/MiY)),0)),5)*(CY$7&gt;=$E$213)</f>
        <v>0</v>
      </c>
      <c r="CZ213" s="155">
        <f>ROUND(($D$213/MiY*(SUM($J$213:CY213)&lt;=1)+IF(SUM($J$213:CY213)+($D$213/MiY)&gt;1,1-(SUM($J$213:CY213)+($D$213/MiY)),0)),5)*(CZ$7&gt;=$E$213)</f>
        <v>0</v>
      </c>
      <c r="DA213" s="155">
        <f>ROUND(($D$213/MiY*(SUM($J$213:CZ213)&lt;=1)+IF(SUM($J$213:CZ213)+($D$213/MiY)&gt;1,1-(SUM($J$213:CZ213)+($D$213/MiY)),0)),5)*(DA$7&gt;=$E$213)</f>
        <v>0</v>
      </c>
      <c r="DB213" s="155">
        <f>ROUND(($D$213/MiY*(SUM($J$213:DA213)&lt;=1)+IF(SUM($J$213:DA213)+($D$213/MiY)&gt;1,1-(SUM($J$213:DA213)+($D$213/MiY)),0)),5)*(DB$7&gt;=$E$213)</f>
        <v>0</v>
      </c>
      <c r="DC213" s="155">
        <f>ROUND(($D$213/MiY*(SUM($J$213:DB213)&lt;=1)+IF(SUM($J$213:DB213)+($D$213/MiY)&gt;1,1-(SUM($J$213:DB213)+($D$213/MiY)),0)),5)*(DC$7&gt;=$E$213)</f>
        <v>0</v>
      </c>
      <c r="DD213" s="155">
        <f>ROUND(($D$213/MiY*(SUM($J$213:DC213)&lt;=1)+IF(SUM($J$213:DC213)+($D$213/MiY)&gt;1,1-(SUM($J$213:DC213)+($D$213/MiY)),0)),5)*(DD$7&gt;=$E$213)</f>
        <v>0</v>
      </c>
      <c r="DE213" s="155">
        <f>ROUND(($D$213/MiY*(SUM($J$213:DD213)&lt;=1)+IF(SUM($J$213:DD213)+($D$213/MiY)&gt;1,1-(SUM($J$213:DD213)+($D$213/MiY)),0)),5)*(DE$7&gt;=$E$213)</f>
        <v>0</v>
      </c>
      <c r="DF213" s="155">
        <f>ROUND(($D$213/MiY*(SUM($J$213:DE213)&lt;=1)+IF(SUM($J$213:DE213)+($D$213/MiY)&gt;1,1-(SUM($J$213:DE213)+($D$213/MiY)),0)),5)*(DF$7&gt;=$E$213)</f>
        <v>0</v>
      </c>
      <c r="DG213" s="155">
        <f>ROUND(($D$213/MiY*(SUM($J$213:DF213)&lt;=1)+IF(SUM($J$213:DF213)+($D$213/MiY)&gt;1,1-(SUM($J$213:DF213)+($D$213/MiY)),0)),5)*(DG$7&gt;=$E$213)</f>
        <v>0</v>
      </c>
      <c r="DH213" s="155">
        <f>ROUND(($D$213/MiY*(SUM($J$213:DG213)&lt;=1)+IF(SUM($J$213:DG213)+($D$213/MiY)&gt;1,1-(SUM($J$213:DG213)+($D$213/MiY)),0)),5)*(DH$7&gt;=$E$213)</f>
        <v>0</v>
      </c>
      <c r="DI213" s="155">
        <f>ROUND(($D$213/MiY*(SUM($J$213:DH213)&lt;=1)+IF(SUM($J$213:DH213)+($D$213/MiY)&gt;1,1-(SUM($J$213:DH213)+($D$213/MiY)),0)),5)*(DI$7&gt;=$E$213)</f>
        <v>0</v>
      </c>
      <c r="DJ213" s="155">
        <f>ROUND(($D$213/MiY*(SUM($J$213:DI213)&lt;=1)+IF(SUM($J$213:DI213)+($D$213/MiY)&gt;1,1-(SUM($J$213:DI213)+($D$213/MiY)),0)),5)*(DJ$7&gt;=$E$213)</f>
        <v>0</v>
      </c>
      <c r="DK213" s="155">
        <f>ROUND(($D$213/MiY*(SUM($J$213:DJ213)&lt;=1)+IF(SUM($J$213:DJ213)+($D$213/MiY)&gt;1,1-(SUM($J$213:DJ213)+($D$213/MiY)),0)),5)*(DK$7&gt;=$E$213)</f>
        <v>0</v>
      </c>
      <c r="DL213" s="155">
        <f>ROUND(($D$213/MiY*(SUM($J$213:DK213)&lt;=1)+IF(SUM($J$213:DK213)+($D$213/MiY)&gt;1,1-(SUM($J$213:DK213)+($D$213/MiY)),0)),5)*(DL$7&gt;=$E$213)</f>
        <v>0</v>
      </c>
      <c r="DM213" s="155">
        <f>ROUND(($D$213/MiY*(SUM($J$213:DL213)&lt;=1)+IF(SUM($J$213:DL213)+($D$213/MiY)&gt;1,1-(SUM($J$213:DL213)+($D$213/MiY)),0)),5)*(DM$7&gt;=$E$213)</f>
        <v>0</v>
      </c>
      <c r="DN213" s="155">
        <f>ROUND(($D$213/MiY*(SUM($J$213:DM213)&lt;=1)+IF(SUM($J$213:DM213)+($D$213/MiY)&gt;1,1-(SUM($J$213:DM213)+($D$213/MiY)),0)),5)*(DN$7&gt;=$E$213)</f>
        <v>0</v>
      </c>
      <c r="DO213" s="155">
        <f>ROUND(($D$213/MiY*(SUM($J$213:DN213)&lt;=1)+IF(SUM($J$213:DN213)+($D$213/MiY)&gt;1,1-(SUM($J$213:DN213)+($D$213/MiY)),0)),5)*(DO$7&gt;=$E$213)</f>
        <v>0</v>
      </c>
      <c r="DP213" s="155">
        <f>ROUND(($D$213/MiY*(SUM($J$213:DO213)&lt;=1)+IF(SUM($J$213:DO213)+($D$213/MiY)&gt;1,1-(SUM($J$213:DO213)+($D$213/MiY)),0)),5)*(DP$7&gt;=$E$213)</f>
        <v>0</v>
      </c>
      <c r="DQ213" s="155">
        <f>ROUND(($D$213/MiY*(SUM($J$213:DP213)&lt;=1)+IF(SUM($J$213:DP213)+($D$213/MiY)&gt;1,1-(SUM($J$213:DP213)+($D$213/MiY)),0)),5)*(DQ$7&gt;=$E$213)</f>
        <v>0</v>
      </c>
      <c r="DR213" s="155">
        <f>ROUND(($D$213/MiY*(SUM($J$213:DQ213)&lt;=1)+IF(SUM($J$213:DQ213)+($D$213/MiY)&gt;1,1-(SUM($J$213:DQ213)+($D$213/MiY)),0)),5)*(DR$7&gt;=$E$213)</f>
        <v>0</v>
      </c>
      <c r="DS213" s="155">
        <f>ROUND(($D$213/MiY*(SUM($J$213:DR213)&lt;=1)+IF(SUM($J$213:DR213)+($D$213/MiY)&gt;1,1-(SUM($J$213:DR213)+($D$213/MiY)),0)),5)*(DS$7&gt;=$E$213)</f>
        <v>0</v>
      </c>
      <c r="DT213" s="155">
        <f>ROUND(($D$213/MiY*(SUM($J$213:DS213)&lt;=1)+IF(SUM($J$213:DS213)+($D$213/MiY)&gt;1,1-(SUM($J$213:DS213)+($D$213/MiY)),0)),5)*(DT$7&gt;=$E$213)</f>
        <v>0</v>
      </c>
      <c r="DU213" s="155">
        <f>ROUND(($D$213/MiY*(SUM($J$213:DT213)&lt;=1)+IF(SUM($J$213:DT213)+($D$213/MiY)&gt;1,1-(SUM($J$213:DT213)+($D$213/MiY)),0)),5)*(DU$7&gt;=$E$213)</f>
        <v>0</v>
      </c>
      <c r="DV213" s="155">
        <f>ROUND(($D$213/MiY*(SUM($J$213:DU213)&lt;=1)+IF(SUM($J$213:DU213)+($D$213/MiY)&gt;1,1-(SUM($J$213:DU213)+($D$213/MiY)),0)),5)*(DV$7&gt;=$E$213)</f>
        <v>0</v>
      </c>
      <c r="DW213" s="155">
        <f>ROUND(($D$213/MiY*(SUM($J$213:DV213)&lt;=1)+IF(SUM($J$213:DV213)+($D$213/MiY)&gt;1,1-(SUM($J$213:DV213)+($D$213/MiY)),0)),5)*(DW$7&gt;=$E$213)</f>
        <v>0</v>
      </c>
      <c r="DX213" s="155">
        <f>ROUND(($D$213/MiY*(SUM($J$213:DW213)&lt;=1)+IF(SUM($J$213:DW213)+($D$213/MiY)&gt;1,1-(SUM($J$213:DW213)+($D$213/MiY)),0)),5)*(DX$7&gt;=$E$213)</f>
        <v>0</v>
      </c>
      <c r="DY213" s="155">
        <f>ROUND(($D$213/MiY*(SUM($J$213:DX213)&lt;=1)+IF(SUM($J$213:DX213)+($D$213/MiY)&gt;1,1-(SUM($J$213:DX213)+($D$213/MiY)),0)),5)*(DY$7&gt;=$E$213)</f>
        <v>0</v>
      </c>
      <c r="DZ213" s="155">
        <f>ROUND(($D$213/MiY*(SUM($J$213:DY213)&lt;=1)+IF(SUM($J$213:DY213)+($D$213/MiY)&gt;1,1-(SUM($J$213:DY213)+($D$213/MiY)),0)),5)*(DZ$7&gt;=$E$213)</f>
        <v>0</v>
      </c>
      <c r="EA213" s="155">
        <f>ROUND(($D$213/MiY*(SUM($J$213:DZ213)&lt;=1)+IF(SUM($J$213:DZ213)+($D$213/MiY)&gt;1,1-(SUM($J$213:DZ213)+($D$213/MiY)),0)),5)*(EA$7&gt;=$E$213)</f>
        <v>0</v>
      </c>
      <c r="EB213" s="155">
        <f>ROUND(($D$213/MiY*(SUM($J$213:EA213)&lt;=1)+IF(SUM($J$213:EA213)+($D$213/MiY)&gt;1,1-(SUM($J$213:EA213)+($D$213/MiY)),0)),5)*(EB$7&gt;=$E$213)</f>
        <v>0</v>
      </c>
    </row>
    <row r="214" spans="3:132" outlineLevel="1" x14ac:dyDescent="0.25">
      <c r="C214" s="318" t="s">
        <v>526</v>
      </c>
      <c r="G214" s="52" t="s">
        <v>525</v>
      </c>
      <c r="H214" s="46">
        <f t="shared" si="2839"/>
        <v>0</v>
      </c>
      <c r="J214" s="82">
        <f t="shared" ref="J214" si="2843">SUM($J$212:$EB$212)*J213</f>
        <v>0</v>
      </c>
      <c r="K214" s="82">
        <f t="shared" ref="K214" si="2844">SUM($J$212:$EB$212)*K213</f>
        <v>0</v>
      </c>
      <c r="L214" s="82">
        <f t="shared" ref="L214" si="2845">SUM($J$212:$EB$212)*L213</f>
        <v>0</v>
      </c>
      <c r="M214" s="82">
        <f t="shared" ref="M214" si="2846">SUM($J$212:$EB$212)*M213</f>
        <v>0</v>
      </c>
      <c r="N214" s="82">
        <f t="shared" ref="N214" si="2847">SUM($J$212:$EB$212)*N213</f>
        <v>0</v>
      </c>
      <c r="O214" s="82">
        <f t="shared" ref="O214" si="2848">SUM($J$212:$EB$212)*O213</f>
        <v>0</v>
      </c>
      <c r="P214" s="82">
        <f t="shared" ref="P214" si="2849">SUM($J$212:$EB$212)*P213</f>
        <v>0</v>
      </c>
      <c r="Q214" s="82">
        <f t="shared" ref="Q214" si="2850">SUM($J$212:$EB$212)*Q213</f>
        <v>0</v>
      </c>
      <c r="R214" s="82">
        <f t="shared" ref="R214" si="2851">SUM($J$212:$EB$212)*R213</f>
        <v>0</v>
      </c>
      <c r="S214" s="82">
        <f t="shared" ref="S214" si="2852">SUM($J$212:$EB$212)*S213</f>
        <v>0</v>
      </c>
      <c r="T214" s="82">
        <f t="shared" ref="T214" si="2853">SUM($J$212:$EB$212)*T213</f>
        <v>0</v>
      </c>
      <c r="U214" s="82">
        <f t="shared" ref="U214" si="2854">SUM($J$212:$EB$212)*U213</f>
        <v>0</v>
      </c>
      <c r="V214" s="82">
        <f t="shared" ref="V214" si="2855">SUM($J$212:$EB$212)*V213</f>
        <v>0</v>
      </c>
      <c r="W214" s="82">
        <f t="shared" ref="W214" si="2856">SUM($J$212:$EB$212)*W213</f>
        <v>0</v>
      </c>
      <c r="X214" s="82">
        <f t="shared" ref="X214" si="2857">SUM($J$212:$EB$212)*X213</f>
        <v>0</v>
      </c>
      <c r="Y214" s="82">
        <f t="shared" ref="Y214" si="2858">SUM($J$212:$EB$212)*Y213</f>
        <v>0</v>
      </c>
      <c r="Z214" s="82">
        <f t="shared" ref="Z214" si="2859">SUM($J$212:$EB$212)*Z213</f>
        <v>0</v>
      </c>
      <c r="AA214" s="82">
        <f t="shared" ref="AA214" si="2860">SUM($J$212:$EB$212)*AA213</f>
        <v>0</v>
      </c>
      <c r="AB214" s="82">
        <f t="shared" ref="AB214" si="2861">SUM($J$212:$EB$212)*AB213</f>
        <v>0</v>
      </c>
      <c r="AC214" s="82">
        <f t="shared" ref="AC214" si="2862">SUM($J$212:$EB$212)*AC213</f>
        <v>0</v>
      </c>
      <c r="AD214" s="82">
        <f t="shared" ref="AD214" si="2863">SUM($J$212:$EB$212)*AD213</f>
        <v>0</v>
      </c>
      <c r="AE214" s="82">
        <f t="shared" ref="AE214" si="2864">SUM($J$212:$EB$212)*AE213</f>
        <v>0</v>
      </c>
      <c r="AF214" s="82">
        <f t="shared" ref="AF214" si="2865">SUM($J$212:$EB$212)*AF213</f>
        <v>0</v>
      </c>
      <c r="AG214" s="82">
        <f t="shared" ref="AG214" si="2866">SUM($J$212:$EB$212)*AG213</f>
        <v>0</v>
      </c>
      <c r="AH214" s="82">
        <f t="shared" ref="AH214" si="2867">SUM($J$212:$EB$212)*AH213</f>
        <v>0</v>
      </c>
      <c r="AI214" s="82">
        <f>SUM($J$212:$EB$212)*AI213</f>
        <v>0</v>
      </c>
      <c r="AJ214" s="82">
        <f>SUM($J$212:$EB$212)*AJ213</f>
        <v>0</v>
      </c>
      <c r="AK214" s="82">
        <f t="shared" ref="AK214:BA214" si="2868">SUM($J$212:$EB$212)*AK213</f>
        <v>0</v>
      </c>
      <c r="AL214" s="82">
        <f t="shared" si="2868"/>
        <v>0</v>
      </c>
      <c r="AM214" s="82">
        <f t="shared" si="2868"/>
        <v>0</v>
      </c>
      <c r="AN214" s="82">
        <f t="shared" si="2868"/>
        <v>0</v>
      </c>
      <c r="AO214" s="82">
        <f t="shared" si="2868"/>
        <v>0</v>
      </c>
      <c r="AP214" s="82">
        <f t="shared" si="2868"/>
        <v>0</v>
      </c>
      <c r="AQ214" s="82">
        <f t="shared" si="2868"/>
        <v>0</v>
      </c>
      <c r="AR214" s="82">
        <f t="shared" si="2868"/>
        <v>0</v>
      </c>
      <c r="AS214" s="82">
        <f t="shared" si="2868"/>
        <v>0</v>
      </c>
      <c r="AT214" s="82">
        <f t="shared" si="2868"/>
        <v>0</v>
      </c>
      <c r="AU214" s="82">
        <f t="shared" si="2868"/>
        <v>0</v>
      </c>
      <c r="AV214" s="82">
        <f t="shared" si="2868"/>
        <v>0</v>
      </c>
      <c r="AW214" s="82">
        <f t="shared" si="2868"/>
        <v>0</v>
      </c>
      <c r="AX214" s="82">
        <f t="shared" si="2868"/>
        <v>0</v>
      </c>
      <c r="AY214" s="82">
        <f t="shared" si="2868"/>
        <v>0</v>
      </c>
      <c r="AZ214" s="82">
        <f t="shared" si="2868"/>
        <v>0</v>
      </c>
      <c r="BA214" s="82">
        <f t="shared" si="2868"/>
        <v>0</v>
      </c>
      <c r="BB214" s="82">
        <f>SUM($J$212:$EB$212)*BB213</f>
        <v>0</v>
      </c>
      <c r="BC214" s="82">
        <f t="shared" ref="BC214:DN214" si="2869">SUM($J$212:$EB$212)*BC213</f>
        <v>0</v>
      </c>
      <c r="BD214" s="82">
        <f t="shared" si="2869"/>
        <v>0</v>
      </c>
      <c r="BE214" s="82">
        <f t="shared" si="2869"/>
        <v>0</v>
      </c>
      <c r="BF214" s="82">
        <f t="shared" si="2869"/>
        <v>0</v>
      </c>
      <c r="BG214" s="82">
        <f t="shared" si="2869"/>
        <v>0</v>
      </c>
      <c r="BH214" s="82">
        <f t="shared" si="2869"/>
        <v>0</v>
      </c>
      <c r="BI214" s="82">
        <f t="shared" si="2869"/>
        <v>0</v>
      </c>
      <c r="BJ214" s="82">
        <f t="shared" si="2869"/>
        <v>0</v>
      </c>
      <c r="BK214" s="82">
        <f t="shared" si="2869"/>
        <v>0</v>
      </c>
      <c r="BL214" s="82">
        <f t="shared" si="2869"/>
        <v>0</v>
      </c>
      <c r="BM214" s="82">
        <f t="shared" si="2869"/>
        <v>0</v>
      </c>
      <c r="BN214" s="82">
        <f t="shared" si="2869"/>
        <v>0</v>
      </c>
      <c r="BO214" s="82">
        <f t="shared" si="2869"/>
        <v>0</v>
      </c>
      <c r="BP214" s="82">
        <f t="shared" si="2869"/>
        <v>0</v>
      </c>
      <c r="BQ214" s="82">
        <f t="shared" si="2869"/>
        <v>0</v>
      </c>
      <c r="BR214" s="82">
        <f t="shared" si="2869"/>
        <v>0</v>
      </c>
      <c r="BS214" s="82">
        <f t="shared" si="2869"/>
        <v>0</v>
      </c>
      <c r="BT214" s="82">
        <f t="shared" si="2869"/>
        <v>0</v>
      </c>
      <c r="BU214" s="82">
        <f t="shared" si="2869"/>
        <v>0</v>
      </c>
      <c r="BV214" s="82">
        <f t="shared" si="2869"/>
        <v>0</v>
      </c>
      <c r="BW214" s="82">
        <f t="shared" si="2869"/>
        <v>0</v>
      </c>
      <c r="BX214" s="82">
        <f t="shared" si="2869"/>
        <v>0</v>
      </c>
      <c r="BY214" s="82">
        <f t="shared" si="2869"/>
        <v>0</v>
      </c>
      <c r="BZ214" s="82">
        <f t="shared" si="2869"/>
        <v>0</v>
      </c>
      <c r="CA214" s="82">
        <f t="shared" si="2869"/>
        <v>0</v>
      </c>
      <c r="CB214" s="82">
        <f t="shared" si="2869"/>
        <v>0</v>
      </c>
      <c r="CC214" s="82">
        <f t="shared" si="2869"/>
        <v>0</v>
      </c>
      <c r="CD214" s="82">
        <f t="shared" si="2869"/>
        <v>0</v>
      </c>
      <c r="CE214" s="82">
        <f t="shared" si="2869"/>
        <v>0</v>
      </c>
      <c r="CF214" s="82">
        <f t="shared" si="2869"/>
        <v>0</v>
      </c>
      <c r="CG214" s="82">
        <f t="shared" si="2869"/>
        <v>0</v>
      </c>
      <c r="CH214" s="82">
        <f t="shared" si="2869"/>
        <v>0</v>
      </c>
      <c r="CI214" s="82">
        <f t="shared" si="2869"/>
        <v>0</v>
      </c>
      <c r="CJ214" s="82">
        <f t="shared" si="2869"/>
        <v>0</v>
      </c>
      <c r="CK214" s="82">
        <f t="shared" si="2869"/>
        <v>0</v>
      </c>
      <c r="CL214" s="82">
        <f t="shared" si="2869"/>
        <v>0</v>
      </c>
      <c r="CM214" s="82">
        <f t="shared" si="2869"/>
        <v>0</v>
      </c>
      <c r="CN214" s="82">
        <f t="shared" si="2869"/>
        <v>0</v>
      </c>
      <c r="CO214" s="82">
        <f t="shared" si="2869"/>
        <v>0</v>
      </c>
      <c r="CP214" s="82">
        <f t="shared" si="2869"/>
        <v>0</v>
      </c>
      <c r="CQ214" s="82">
        <f t="shared" si="2869"/>
        <v>0</v>
      </c>
      <c r="CR214" s="82">
        <f t="shared" si="2869"/>
        <v>0</v>
      </c>
      <c r="CS214" s="82">
        <f t="shared" si="2869"/>
        <v>0</v>
      </c>
      <c r="CT214" s="82">
        <f t="shared" si="2869"/>
        <v>0</v>
      </c>
      <c r="CU214" s="82">
        <f t="shared" si="2869"/>
        <v>0</v>
      </c>
      <c r="CV214" s="82">
        <f t="shared" si="2869"/>
        <v>0</v>
      </c>
      <c r="CW214" s="82">
        <f t="shared" si="2869"/>
        <v>0</v>
      </c>
      <c r="CX214" s="82">
        <f t="shared" si="2869"/>
        <v>0</v>
      </c>
      <c r="CY214" s="82">
        <f t="shared" si="2869"/>
        <v>0</v>
      </c>
      <c r="CZ214" s="82">
        <f t="shared" si="2869"/>
        <v>0</v>
      </c>
      <c r="DA214" s="82">
        <f t="shared" si="2869"/>
        <v>0</v>
      </c>
      <c r="DB214" s="82">
        <f t="shared" si="2869"/>
        <v>0</v>
      </c>
      <c r="DC214" s="82">
        <f t="shared" si="2869"/>
        <v>0</v>
      </c>
      <c r="DD214" s="82">
        <f t="shared" si="2869"/>
        <v>0</v>
      </c>
      <c r="DE214" s="82">
        <f t="shared" si="2869"/>
        <v>0</v>
      </c>
      <c r="DF214" s="82">
        <f t="shared" si="2869"/>
        <v>0</v>
      </c>
      <c r="DG214" s="82">
        <f t="shared" si="2869"/>
        <v>0</v>
      </c>
      <c r="DH214" s="82">
        <f t="shared" si="2869"/>
        <v>0</v>
      </c>
      <c r="DI214" s="82">
        <f t="shared" si="2869"/>
        <v>0</v>
      </c>
      <c r="DJ214" s="82">
        <f t="shared" si="2869"/>
        <v>0</v>
      </c>
      <c r="DK214" s="82">
        <f t="shared" si="2869"/>
        <v>0</v>
      </c>
      <c r="DL214" s="82">
        <f t="shared" si="2869"/>
        <v>0</v>
      </c>
      <c r="DM214" s="82">
        <f t="shared" si="2869"/>
        <v>0</v>
      </c>
      <c r="DN214" s="82">
        <f t="shared" si="2869"/>
        <v>0</v>
      </c>
      <c r="DO214" s="82">
        <f t="shared" ref="DO214:EB214" si="2870">SUM($J$212:$EB$212)*DO213</f>
        <v>0</v>
      </c>
      <c r="DP214" s="82">
        <f t="shared" si="2870"/>
        <v>0</v>
      </c>
      <c r="DQ214" s="82">
        <f t="shared" si="2870"/>
        <v>0</v>
      </c>
      <c r="DR214" s="82">
        <f t="shared" si="2870"/>
        <v>0</v>
      </c>
      <c r="DS214" s="82">
        <f t="shared" si="2870"/>
        <v>0</v>
      </c>
      <c r="DT214" s="82">
        <f t="shared" si="2870"/>
        <v>0</v>
      </c>
      <c r="DU214" s="82">
        <f t="shared" si="2870"/>
        <v>0</v>
      </c>
      <c r="DV214" s="82">
        <f t="shared" si="2870"/>
        <v>0</v>
      </c>
      <c r="DW214" s="82">
        <f t="shared" si="2870"/>
        <v>0</v>
      </c>
      <c r="DX214" s="82">
        <f t="shared" si="2870"/>
        <v>0</v>
      </c>
      <c r="DY214" s="82">
        <f t="shared" si="2870"/>
        <v>0</v>
      </c>
      <c r="DZ214" s="82">
        <f t="shared" si="2870"/>
        <v>0</v>
      </c>
      <c r="EA214" s="82">
        <f t="shared" si="2870"/>
        <v>0</v>
      </c>
      <c r="EB214" s="82">
        <f t="shared" si="2870"/>
        <v>0</v>
      </c>
    </row>
    <row r="215" spans="3:132" outlineLevel="1" x14ac:dyDescent="0.25">
      <c r="C215" s="318" t="s">
        <v>527</v>
      </c>
      <c r="D215" s="31">
        <f>Costs!$N$39</f>
        <v>0</v>
      </c>
      <c r="E215" s="31">
        <f>Costs!$N$40</f>
        <v>0</v>
      </c>
      <c r="G215" s="52" t="s">
        <v>220</v>
      </c>
      <c r="H215" s="29"/>
      <c r="J215" s="312">
        <f t="shared" ref="J215:BU215" si="2871">$D215-$E215</f>
        <v>0</v>
      </c>
      <c r="K215" s="312">
        <f t="shared" si="2871"/>
        <v>0</v>
      </c>
      <c r="L215" s="312">
        <f t="shared" si="2871"/>
        <v>0</v>
      </c>
      <c r="M215" s="312">
        <f t="shared" si="2871"/>
        <v>0</v>
      </c>
      <c r="N215" s="312">
        <f t="shared" si="2871"/>
        <v>0</v>
      </c>
      <c r="O215" s="312">
        <f t="shared" si="2871"/>
        <v>0</v>
      </c>
      <c r="P215" s="312">
        <f t="shared" si="2871"/>
        <v>0</v>
      </c>
      <c r="Q215" s="312">
        <f t="shared" si="2871"/>
        <v>0</v>
      </c>
      <c r="R215" s="312">
        <f t="shared" si="2871"/>
        <v>0</v>
      </c>
      <c r="S215" s="312">
        <f t="shared" si="2871"/>
        <v>0</v>
      </c>
      <c r="T215" s="312">
        <f t="shared" si="2871"/>
        <v>0</v>
      </c>
      <c r="U215" s="312">
        <f t="shared" si="2871"/>
        <v>0</v>
      </c>
      <c r="V215" s="312">
        <f t="shared" si="2871"/>
        <v>0</v>
      </c>
      <c r="W215" s="312">
        <f t="shared" si="2871"/>
        <v>0</v>
      </c>
      <c r="X215" s="312">
        <f t="shared" si="2871"/>
        <v>0</v>
      </c>
      <c r="Y215" s="312">
        <f t="shared" si="2871"/>
        <v>0</v>
      </c>
      <c r="Z215" s="312">
        <f t="shared" si="2871"/>
        <v>0</v>
      </c>
      <c r="AA215" s="312">
        <f t="shared" si="2871"/>
        <v>0</v>
      </c>
      <c r="AB215" s="312">
        <f t="shared" si="2871"/>
        <v>0</v>
      </c>
      <c r="AC215" s="312">
        <f t="shared" si="2871"/>
        <v>0</v>
      </c>
      <c r="AD215" s="312">
        <f t="shared" si="2871"/>
        <v>0</v>
      </c>
      <c r="AE215" s="312">
        <f t="shared" si="2871"/>
        <v>0</v>
      </c>
      <c r="AF215" s="312">
        <f t="shared" si="2871"/>
        <v>0</v>
      </c>
      <c r="AG215" s="312">
        <f t="shared" si="2871"/>
        <v>0</v>
      </c>
      <c r="AH215" s="312">
        <f t="shared" si="2871"/>
        <v>0</v>
      </c>
      <c r="AI215" s="312">
        <f t="shared" si="2871"/>
        <v>0</v>
      </c>
      <c r="AJ215" s="312">
        <f t="shared" si="2871"/>
        <v>0</v>
      </c>
      <c r="AK215" s="312">
        <f t="shared" si="2871"/>
        <v>0</v>
      </c>
      <c r="AL215" s="312">
        <f t="shared" si="2871"/>
        <v>0</v>
      </c>
      <c r="AM215" s="312">
        <f t="shared" si="2871"/>
        <v>0</v>
      </c>
      <c r="AN215" s="312">
        <f t="shared" si="2871"/>
        <v>0</v>
      </c>
      <c r="AO215" s="312">
        <f t="shared" si="2871"/>
        <v>0</v>
      </c>
      <c r="AP215" s="312">
        <f t="shared" si="2871"/>
        <v>0</v>
      </c>
      <c r="AQ215" s="312">
        <f t="shared" si="2871"/>
        <v>0</v>
      </c>
      <c r="AR215" s="312">
        <f t="shared" si="2871"/>
        <v>0</v>
      </c>
      <c r="AS215" s="312">
        <f t="shared" si="2871"/>
        <v>0</v>
      </c>
      <c r="AT215" s="312">
        <f t="shared" si="2871"/>
        <v>0</v>
      </c>
      <c r="AU215" s="312">
        <f t="shared" si="2871"/>
        <v>0</v>
      </c>
      <c r="AV215" s="312">
        <f t="shared" si="2871"/>
        <v>0</v>
      </c>
      <c r="AW215" s="312">
        <f t="shared" si="2871"/>
        <v>0</v>
      </c>
      <c r="AX215" s="312">
        <f t="shared" si="2871"/>
        <v>0</v>
      </c>
      <c r="AY215" s="312">
        <f t="shared" si="2871"/>
        <v>0</v>
      </c>
      <c r="AZ215" s="312">
        <f t="shared" si="2871"/>
        <v>0</v>
      </c>
      <c r="BA215" s="312">
        <f t="shared" si="2871"/>
        <v>0</v>
      </c>
      <c r="BB215" s="312">
        <f t="shared" si="2871"/>
        <v>0</v>
      </c>
      <c r="BC215" s="312">
        <f t="shared" si="2871"/>
        <v>0</v>
      </c>
      <c r="BD215" s="312">
        <f t="shared" si="2871"/>
        <v>0</v>
      </c>
      <c r="BE215" s="312">
        <f t="shared" si="2871"/>
        <v>0</v>
      </c>
      <c r="BF215" s="312">
        <f t="shared" si="2871"/>
        <v>0</v>
      </c>
      <c r="BG215" s="312">
        <f t="shared" si="2871"/>
        <v>0</v>
      </c>
      <c r="BH215" s="312">
        <f t="shared" si="2871"/>
        <v>0</v>
      </c>
      <c r="BI215" s="312">
        <f t="shared" si="2871"/>
        <v>0</v>
      </c>
      <c r="BJ215" s="312">
        <f t="shared" si="2871"/>
        <v>0</v>
      </c>
      <c r="BK215" s="312">
        <f t="shared" si="2871"/>
        <v>0</v>
      </c>
      <c r="BL215" s="312">
        <f t="shared" si="2871"/>
        <v>0</v>
      </c>
      <c r="BM215" s="312">
        <f t="shared" si="2871"/>
        <v>0</v>
      </c>
      <c r="BN215" s="312">
        <f t="shared" si="2871"/>
        <v>0</v>
      </c>
      <c r="BO215" s="312">
        <f t="shared" si="2871"/>
        <v>0</v>
      </c>
      <c r="BP215" s="312">
        <f t="shared" si="2871"/>
        <v>0</v>
      </c>
      <c r="BQ215" s="312">
        <f t="shared" si="2871"/>
        <v>0</v>
      </c>
      <c r="BR215" s="312">
        <f t="shared" si="2871"/>
        <v>0</v>
      </c>
      <c r="BS215" s="312">
        <f t="shared" si="2871"/>
        <v>0</v>
      </c>
      <c r="BT215" s="312">
        <f t="shared" si="2871"/>
        <v>0</v>
      </c>
      <c r="BU215" s="312">
        <f t="shared" si="2871"/>
        <v>0</v>
      </c>
      <c r="BV215" s="312">
        <f t="shared" ref="BV215:EB215" si="2872">$D215-$E215</f>
        <v>0</v>
      </c>
      <c r="BW215" s="312">
        <f t="shared" si="2872"/>
        <v>0</v>
      </c>
      <c r="BX215" s="312">
        <f t="shared" si="2872"/>
        <v>0</v>
      </c>
      <c r="BY215" s="312">
        <f t="shared" si="2872"/>
        <v>0</v>
      </c>
      <c r="BZ215" s="312">
        <f t="shared" si="2872"/>
        <v>0</v>
      </c>
      <c r="CA215" s="312">
        <f t="shared" si="2872"/>
        <v>0</v>
      </c>
      <c r="CB215" s="312">
        <f t="shared" si="2872"/>
        <v>0</v>
      </c>
      <c r="CC215" s="312">
        <f t="shared" si="2872"/>
        <v>0</v>
      </c>
      <c r="CD215" s="312">
        <f t="shared" si="2872"/>
        <v>0</v>
      </c>
      <c r="CE215" s="312">
        <f t="shared" si="2872"/>
        <v>0</v>
      </c>
      <c r="CF215" s="312">
        <f t="shared" si="2872"/>
        <v>0</v>
      </c>
      <c r="CG215" s="312">
        <f t="shared" si="2872"/>
        <v>0</v>
      </c>
      <c r="CH215" s="312">
        <f t="shared" si="2872"/>
        <v>0</v>
      </c>
      <c r="CI215" s="312">
        <f t="shared" si="2872"/>
        <v>0</v>
      </c>
      <c r="CJ215" s="312">
        <f t="shared" si="2872"/>
        <v>0</v>
      </c>
      <c r="CK215" s="312">
        <f t="shared" si="2872"/>
        <v>0</v>
      </c>
      <c r="CL215" s="312">
        <f t="shared" si="2872"/>
        <v>0</v>
      </c>
      <c r="CM215" s="312">
        <f t="shared" si="2872"/>
        <v>0</v>
      </c>
      <c r="CN215" s="312">
        <f t="shared" si="2872"/>
        <v>0</v>
      </c>
      <c r="CO215" s="312">
        <f t="shared" si="2872"/>
        <v>0</v>
      </c>
      <c r="CP215" s="312">
        <f t="shared" si="2872"/>
        <v>0</v>
      </c>
      <c r="CQ215" s="312">
        <f t="shared" si="2872"/>
        <v>0</v>
      </c>
      <c r="CR215" s="312">
        <f t="shared" si="2872"/>
        <v>0</v>
      </c>
      <c r="CS215" s="312">
        <f t="shared" si="2872"/>
        <v>0</v>
      </c>
      <c r="CT215" s="312">
        <f t="shared" si="2872"/>
        <v>0</v>
      </c>
      <c r="CU215" s="312">
        <f t="shared" si="2872"/>
        <v>0</v>
      </c>
      <c r="CV215" s="312">
        <f t="shared" si="2872"/>
        <v>0</v>
      </c>
      <c r="CW215" s="312">
        <f t="shared" si="2872"/>
        <v>0</v>
      </c>
      <c r="CX215" s="312">
        <f t="shared" si="2872"/>
        <v>0</v>
      </c>
      <c r="CY215" s="312">
        <f t="shared" si="2872"/>
        <v>0</v>
      </c>
      <c r="CZ215" s="312">
        <f t="shared" si="2872"/>
        <v>0</v>
      </c>
      <c r="DA215" s="312">
        <f t="shared" si="2872"/>
        <v>0</v>
      </c>
      <c r="DB215" s="312">
        <f t="shared" si="2872"/>
        <v>0</v>
      </c>
      <c r="DC215" s="312">
        <f t="shared" si="2872"/>
        <v>0</v>
      </c>
      <c r="DD215" s="312">
        <f t="shared" si="2872"/>
        <v>0</v>
      </c>
      <c r="DE215" s="312">
        <f t="shared" si="2872"/>
        <v>0</v>
      </c>
      <c r="DF215" s="312">
        <f t="shared" si="2872"/>
        <v>0</v>
      </c>
      <c r="DG215" s="312">
        <f t="shared" si="2872"/>
        <v>0</v>
      </c>
      <c r="DH215" s="312">
        <f t="shared" si="2872"/>
        <v>0</v>
      </c>
      <c r="DI215" s="312">
        <f t="shared" si="2872"/>
        <v>0</v>
      </c>
      <c r="DJ215" s="312">
        <f t="shared" si="2872"/>
        <v>0</v>
      </c>
      <c r="DK215" s="312">
        <f t="shared" si="2872"/>
        <v>0</v>
      </c>
      <c r="DL215" s="312">
        <f t="shared" si="2872"/>
        <v>0</v>
      </c>
      <c r="DM215" s="312">
        <f t="shared" si="2872"/>
        <v>0</v>
      </c>
      <c r="DN215" s="312">
        <f t="shared" si="2872"/>
        <v>0</v>
      </c>
      <c r="DO215" s="312">
        <f t="shared" si="2872"/>
        <v>0</v>
      </c>
      <c r="DP215" s="312">
        <f t="shared" si="2872"/>
        <v>0</v>
      </c>
      <c r="DQ215" s="312">
        <f t="shared" si="2872"/>
        <v>0</v>
      </c>
      <c r="DR215" s="312">
        <f t="shared" si="2872"/>
        <v>0</v>
      </c>
      <c r="DS215" s="312">
        <f t="shared" si="2872"/>
        <v>0</v>
      </c>
      <c r="DT215" s="312">
        <f t="shared" si="2872"/>
        <v>0</v>
      </c>
      <c r="DU215" s="312">
        <f t="shared" si="2872"/>
        <v>0</v>
      </c>
      <c r="DV215" s="312">
        <f t="shared" si="2872"/>
        <v>0</v>
      </c>
      <c r="DW215" s="312">
        <f t="shared" si="2872"/>
        <v>0</v>
      </c>
      <c r="DX215" s="312">
        <f t="shared" si="2872"/>
        <v>0</v>
      </c>
      <c r="DY215" s="312">
        <f t="shared" si="2872"/>
        <v>0</v>
      </c>
      <c r="DZ215" s="312">
        <f t="shared" si="2872"/>
        <v>0</v>
      </c>
      <c r="EA215" s="312">
        <f t="shared" si="2872"/>
        <v>0</v>
      </c>
      <c r="EB215" s="312">
        <f t="shared" si="2872"/>
        <v>0</v>
      </c>
    </row>
    <row r="216" spans="3:132" outlineLevel="1" x14ac:dyDescent="0.25">
      <c r="C216" s="327" t="s">
        <v>530</v>
      </c>
      <c r="D216" s="38"/>
      <c r="E216" s="38"/>
      <c r="F216" s="38"/>
      <c r="G216" s="55" t="s">
        <v>220</v>
      </c>
      <c r="H216" s="316">
        <f t="shared" ref="H216" si="2873">SUM(J216:EB216)</f>
        <v>0</v>
      </c>
      <c r="I216" s="38"/>
      <c r="J216" s="314">
        <f t="shared" ref="J216:Y216" si="2874">J214*J215</f>
        <v>0</v>
      </c>
      <c r="K216" s="314">
        <f t="shared" si="2874"/>
        <v>0</v>
      </c>
      <c r="L216" s="314">
        <f t="shared" si="2874"/>
        <v>0</v>
      </c>
      <c r="M216" s="314">
        <f t="shared" si="2874"/>
        <v>0</v>
      </c>
      <c r="N216" s="314">
        <f t="shared" si="2874"/>
        <v>0</v>
      </c>
      <c r="O216" s="314">
        <f t="shared" si="2874"/>
        <v>0</v>
      </c>
      <c r="P216" s="314">
        <f t="shared" si="2874"/>
        <v>0</v>
      </c>
      <c r="Q216" s="314">
        <f t="shared" si="2874"/>
        <v>0</v>
      </c>
      <c r="R216" s="314">
        <f t="shared" si="2874"/>
        <v>0</v>
      </c>
      <c r="S216" s="314">
        <f t="shared" si="2874"/>
        <v>0</v>
      </c>
      <c r="T216" s="314">
        <f t="shared" si="2874"/>
        <v>0</v>
      </c>
      <c r="U216" s="314">
        <f t="shared" si="2874"/>
        <v>0</v>
      </c>
      <c r="V216" s="314">
        <f t="shared" si="2874"/>
        <v>0</v>
      </c>
      <c r="W216" s="314">
        <f t="shared" si="2874"/>
        <v>0</v>
      </c>
      <c r="X216" s="314">
        <f t="shared" si="2874"/>
        <v>0</v>
      </c>
      <c r="Y216" s="314">
        <f t="shared" si="2874"/>
        <v>0</v>
      </c>
      <c r="Z216" s="314">
        <f>Z214*Z215</f>
        <v>0</v>
      </c>
      <c r="AA216" s="314">
        <f t="shared" ref="AA216:CL216" si="2875">AA214*AA215</f>
        <v>0</v>
      </c>
      <c r="AB216" s="314">
        <f t="shared" si="2875"/>
        <v>0</v>
      </c>
      <c r="AC216" s="314">
        <f t="shared" si="2875"/>
        <v>0</v>
      </c>
      <c r="AD216" s="314">
        <f t="shared" si="2875"/>
        <v>0</v>
      </c>
      <c r="AE216" s="314">
        <f t="shared" si="2875"/>
        <v>0</v>
      </c>
      <c r="AF216" s="314">
        <f t="shared" si="2875"/>
        <v>0</v>
      </c>
      <c r="AG216" s="314">
        <f t="shared" si="2875"/>
        <v>0</v>
      </c>
      <c r="AH216" s="314">
        <f t="shared" si="2875"/>
        <v>0</v>
      </c>
      <c r="AI216" s="314">
        <f t="shared" si="2875"/>
        <v>0</v>
      </c>
      <c r="AJ216" s="314">
        <f t="shared" si="2875"/>
        <v>0</v>
      </c>
      <c r="AK216" s="314">
        <f t="shared" si="2875"/>
        <v>0</v>
      </c>
      <c r="AL216" s="314">
        <f t="shared" si="2875"/>
        <v>0</v>
      </c>
      <c r="AM216" s="314">
        <f t="shared" si="2875"/>
        <v>0</v>
      </c>
      <c r="AN216" s="314">
        <f t="shared" si="2875"/>
        <v>0</v>
      </c>
      <c r="AO216" s="314">
        <f t="shared" si="2875"/>
        <v>0</v>
      </c>
      <c r="AP216" s="314">
        <f t="shared" si="2875"/>
        <v>0</v>
      </c>
      <c r="AQ216" s="314">
        <f t="shared" si="2875"/>
        <v>0</v>
      </c>
      <c r="AR216" s="314">
        <f t="shared" si="2875"/>
        <v>0</v>
      </c>
      <c r="AS216" s="314">
        <f t="shared" si="2875"/>
        <v>0</v>
      </c>
      <c r="AT216" s="314">
        <f t="shared" si="2875"/>
        <v>0</v>
      </c>
      <c r="AU216" s="314">
        <f t="shared" si="2875"/>
        <v>0</v>
      </c>
      <c r="AV216" s="314">
        <f t="shared" si="2875"/>
        <v>0</v>
      </c>
      <c r="AW216" s="314">
        <f t="shared" si="2875"/>
        <v>0</v>
      </c>
      <c r="AX216" s="314">
        <f t="shared" si="2875"/>
        <v>0</v>
      </c>
      <c r="AY216" s="314">
        <f t="shared" si="2875"/>
        <v>0</v>
      </c>
      <c r="AZ216" s="314">
        <f t="shared" si="2875"/>
        <v>0</v>
      </c>
      <c r="BA216" s="314">
        <f t="shared" si="2875"/>
        <v>0</v>
      </c>
      <c r="BB216" s="314">
        <f t="shared" si="2875"/>
        <v>0</v>
      </c>
      <c r="BC216" s="314">
        <f t="shared" si="2875"/>
        <v>0</v>
      </c>
      <c r="BD216" s="314">
        <f t="shared" si="2875"/>
        <v>0</v>
      </c>
      <c r="BE216" s="314">
        <f t="shared" si="2875"/>
        <v>0</v>
      </c>
      <c r="BF216" s="314">
        <f t="shared" si="2875"/>
        <v>0</v>
      </c>
      <c r="BG216" s="314">
        <f t="shared" si="2875"/>
        <v>0</v>
      </c>
      <c r="BH216" s="314">
        <f t="shared" si="2875"/>
        <v>0</v>
      </c>
      <c r="BI216" s="314">
        <f t="shared" si="2875"/>
        <v>0</v>
      </c>
      <c r="BJ216" s="314">
        <f t="shared" si="2875"/>
        <v>0</v>
      </c>
      <c r="BK216" s="314">
        <f t="shared" si="2875"/>
        <v>0</v>
      </c>
      <c r="BL216" s="314">
        <f t="shared" si="2875"/>
        <v>0</v>
      </c>
      <c r="BM216" s="314">
        <f t="shared" si="2875"/>
        <v>0</v>
      </c>
      <c r="BN216" s="314">
        <f t="shared" si="2875"/>
        <v>0</v>
      </c>
      <c r="BO216" s="314">
        <f t="shared" si="2875"/>
        <v>0</v>
      </c>
      <c r="BP216" s="314">
        <f t="shared" si="2875"/>
        <v>0</v>
      </c>
      <c r="BQ216" s="314">
        <f t="shared" si="2875"/>
        <v>0</v>
      </c>
      <c r="BR216" s="314">
        <f t="shared" si="2875"/>
        <v>0</v>
      </c>
      <c r="BS216" s="314">
        <f t="shared" si="2875"/>
        <v>0</v>
      </c>
      <c r="BT216" s="314">
        <f t="shared" si="2875"/>
        <v>0</v>
      </c>
      <c r="BU216" s="314">
        <f t="shared" si="2875"/>
        <v>0</v>
      </c>
      <c r="BV216" s="314">
        <f t="shared" si="2875"/>
        <v>0</v>
      </c>
      <c r="BW216" s="314">
        <f t="shared" si="2875"/>
        <v>0</v>
      </c>
      <c r="BX216" s="314">
        <f t="shared" si="2875"/>
        <v>0</v>
      </c>
      <c r="BY216" s="314">
        <f t="shared" si="2875"/>
        <v>0</v>
      </c>
      <c r="BZ216" s="314">
        <f t="shared" si="2875"/>
        <v>0</v>
      </c>
      <c r="CA216" s="314">
        <f t="shared" si="2875"/>
        <v>0</v>
      </c>
      <c r="CB216" s="314">
        <f t="shared" si="2875"/>
        <v>0</v>
      </c>
      <c r="CC216" s="314">
        <f t="shared" si="2875"/>
        <v>0</v>
      </c>
      <c r="CD216" s="314">
        <f t="shared" si="2875"/>
        <v>0</v>
      </c>
      <c r="CE216" s="314">
        <f t="shared" si="2875"/>
        <v>0</v>
      </c>
      <c r="CF216" s="314">
        <f t="shared" si="2875"/>
        <v>0</v>
      </c>
      <c r="CG216" s="314">
        <f t="shared" si="2875"/>
        <v>0</v>
      </c>
      <c r="CH216" s="314">
        <f t="shared" si="2875"/>
        <v>0</v>
      </c>
      <c r="CI216" s="314">
        <f t="shared" si="2875"/>
        <v>0</v>
      </c>
      <c r="CJ216" s="314">
        <f t="shared" si="2875"/>
        <v>0</v>
      </c>
      <c r="CK216" s="314">
        <f t="shared" si="2875"/>
        <v>0</v>
      </c>
      <c r="CL216" s="314">
        <f t="shared" si="2875"/>
        <v>0</v>
      </c>
      <c r="CM216" s="314">
        <f t="shared" ref="CM216:EB216" si="2876">CM214*CM215</f>
        <v>0</v>
      </c>
      <c r="CN216" s="314">
        <f t="shared" si="2876"/>
        <v>0</v>
      </c>
      <c r="CO216" s="314">
        <f t="shared" si="2876"/>
        <v>0</v>
      </c>
      <c r="CP216" s="314">
        <f t="shared" si="2876"/>
        <v>0</v>
      </c>
      <c r="CQ216" s="314">
        <f t="shared" si="2876"/>
        <v>0</v>
      </c>
      <c r="CR216" s="314">
        <f t="shared" si="2876"/>
        <v>0</v>
      </c>
      <c r="CS216" s="314">
        <f t="shared" si="2876"/>
        <v>0</v>
      </c>
      <c r="CT216" s="314">
        <f t="shared" si="2876"/>
        <v>0</v>
      </c>
      <c r="CU216" s="314">
        <f t="shared" si="2876"/>
        <v>0</v>
      </c>
      <c r="CV216" s="314">
        <f t="shared" si="2876"/>
        <v>0</v>
      </c>
      <c r="CW216" s="314">
        <f t="shared" si="2876"/>
        <v>0</v>
      </c>
      <c r="CX216" s="314">
        <f t="shared" si="2876"/>
        <v>0</v>
      </c>
      <c r="CY216" s="314">
        <f t="shared" si="2876"/>
        <v>0</v>
      </c>
      <c r="CZ216" s="314">
        <f t="shared" si="2876"/>
        <v>0</v>
      </c>
      <c r="DA216" s="314">
        <f t="shared" si="2876"/>
        <v>0</v>
      </c>
      <c r="DB216" s="314">
        <f t="shared" si="2876"/>
        <v>0</v>
      </c>
      <c r="DC216" s="314">
        <f t="shared" si="2876"/>
        <v>0</v>
      </c>
      <c r="DD216" s="314">
        <f t="shared" si="2876"/>
        <v>0</v>
      </c>
      <c r="DE216" s="314">
        <f t="shared" si="2876"/>
        <v>0</v>
      </c>
      <c r="DF216" s="314">
        <f t="shared" si="2876"/>
        <v>0</v>
      </c>
      <c r="DG216" s="314">
        <f t="shared" si="2876"/>
        <v>0</v>
      </c>
      <c r="DH216" s="314">
        <f t="shared" si="2876"/>
        <v>0</v>
      </c>
      <c r="DI216" s="314">
        <f t="shared" si="2876"/>
        <v>0</v>
      </c>
      <c r="DJ216" s="314">
        <f t="shared" si="2876"/>
        <v>0</v>
      </c>
      <c r="DK216" s="314">
        <f t="shared" si="2876"/>
        <v>0</v>
      </c>
      <c r="DL216" s="314">
        <f t="shared" si="2876"/>
        <v>0</v>
      </c>
      <c r="DM216" s="314">
        <f t="shared" si="2876"/>
        <v>0</v>
      </c>
      <c r="DN216" s="314">
        <f t="shared" si="2876"/>
        <v>0</v>
      </c>
      <c r="DO216" s="314">
        <f t="shared" si="2876"/>
        <v>0</v>
      </c>
      <c r="DP216" s="314">
        <f t="shared" si="2876"/>
        <v>0</v>
      </c>
      <c r="DQ216" s="314">
        <f t="shared" si="2876"/>
        <v>0</v>
      </c>
      <c r="DR216" s="314">
        <f t="shared" si="2876"/>
        <v>0</v>
      </c>
      <c r="DS216" s="314">
        <f t="shared" si="2876"/>
        <v>0</v>
      </c>
      <c r="DT216" s="314">
        <f t="shared" si="2876"/>
        <v>0</v>
      </c>
      <c r="DU216" s="314">
        <f t="shared" si="2876"/>
        <v>0</v>
      </c>
      <c r="DV216" s="314">
        <f t="shared" si="2876"/>
        <v>0</v>
      </c>
      <c r="DW216" s="314">
        <f t="shared" si="2876"/>
        <v>0</v>
      </c>
      <c r="DX216" s="314">
        <f t="shared" si="2876"/>
        <v>0</v>
      </c>
      <c r="DY216" s="314">
        <f t="shared" si="2876"/>
        <v>0</v>
      </c>
      <c r="DZ216" s="314">
        <f t="shared" si="2876"/>
        <v>0</v>
      </c>
      <c r="EA216" s="314">
        <f t="shared" si="2876"/>
        <v>0</v>
      </c>
      <c r="EB216" s="314">
        <f t="shared" si="2876"/>
        <v>0</v>
      </c>
    </row>
    <row r="217" spans="3:132" outlineLevel="1" x14ac:dyDescent="0.25">
      <c r="C217" s="324" t="s">
        <v>417</v>
      </c>
      <c r="D217" s="34"/>
      <c r="E217" s="34"/>
      <c r="F217" s="34"/>
      <c r="G217" s="67" t="s">
        <v>215</v>
      </c>
      <c r="H217" s="34"/>
      <c r="I217" s="34"/>
      <c r="J217" s="126">
        <f>J$13</f>
        <v>1</v>
      </c>
      <c r="K217" s="126">
        <f t="shared" ref="K217:BV217" si="2877">K$13</f>
        <v>1.0026792493128671</v>
      </c>
      <c r="L217" s="126">
        <f t="shared" si="2877"/>
        <v>1.0056539350998608</v>
      </c>
      <c r="M217" s="126">
        <f t="shared" si="2877"/>
        <v>1.0085410656939733</v>
      </c>
      <c r="N217" s="126">
        <f t="shared" si="2877"/>
        <v>1.0114364849476103</v>
      </c>
      <c r="O217" s="126">
        <f t="shared" si="2877"/>
        <v>1.0143402166566737</v>
      </c>
      <c r="P217" s="126">
        <f t="shared" si="2877"/>
        <v>1.0172522846853813</v>
      </c>
      <c r="Q217" s="126">
        <f t="shared" si="2877"/>
        <v>1.0201727129664624</v>
      </c>
      <c r="R217" s="126">
        <f t="shared" si="2877"/>
        <v>1.0231015255013547</v>
      </c>
      <c r="S217" s="126">
        <f t="shared" si="2877"/>
        <v>1.0260387463604019</v>
      </c>
      <c r="T217" s="126">
        <f t="shared" si="2877"/>
        <v>1.028984399683051</v>
      </c>
      <c r="U217" s="126">
        <f t="shared" si="2877"/>
        <v>1.0319385096780509</v>
      </c>
      <c r="V217" s="126">
        <f t="shared" si="2877"/>
        <v>1.0349011006236515</v>
      </c>
      <c r="W217" s="126">
        <f t="shared" si="2877"/>
        <v>1.0377730230388176</v>
      </c>
      <c r="X217" s="126">
        <f t="shared" si="2877"/>
        <v>1.0408518228283561</v>
      </c>
      <c r="Y217" s="126">
        <f t="shared" si="2877"/>
        <v>1.0438400029932626</v>
      </c>
      <c r="Z217" s="126">
        <f t="shared" si="2877"/>
        <v>1.046836761920777</v>
      </c>
      <c r="AA217" s="126">
        <f t="shared" si="2877"/>
        <v>1.0498421242396576</v>
      </c>
      <c r="AB217" s="126">
        <f t="shared" si="2877"/>
        <v>1.05285611464937</v>
      </c>
      <c r="AC217" s="126">
        <f t="shared" si="2877"/>
        <v>1.0558787579202888</v>
      </c>
      <c r="AD217" s="126">
        <f t="shared" si="2877"/>
        <v>1.0589100788939025</v>
      </c>
      <c r="AE217" s="126">
        <f t="shared" si="2877"/>
        <v>1.0619501024830165</v>
      </c>
      <c r="AF217" s="126">
        <f t="shared" si="2877"/>
        <v>1.0649988536719583</v>
      </c>
      <c r="AG217" s="126">
        <f t="shared" si="2877"/>
        <v>1.0680563575167832</v>
      </c>
      <c r="AH217" s="126">
        <f t="shared" si="2877"/>
        <v>1.0711226391454798</v>
      </c>
      <c r="AI217" s="126">
        <f t="shared" si="2877"/>
        <v>1.0739924437404067</v>
      </c>
      <c r="AJ217" s="126">
        <f t="shared" si="2877"/>
        <v>1.0771786970311998</v>
      </c>
      <c r="AK217" s="126">
        <f t="shared" si="2877"/>
        <v>1.0802711679727233</v>
      </c>
      <c r="AL217" s="126">
        <f t="shared" si="2877"/>
        <v>1.0833725170851116</v>
      </c>
      <c r="AM217" s="126">
        <f t="shared" si="2877"/>
        <v>1.0864827698566941</v>
      </c>
      <c r="AN217" s="126">
        <f t="shared" si="2877"/>
        <v>1.0896019518489746</v>
      </c>
      <c r="AO217" s="126">
        <f t="shared" si="2877"/>
        <v>1.0927300886968412</v>
      </c>
      <c r="AP217" s="126">
        <f t="shared" si="2877"/>
        <v>1.0958672061087775</v>
      </c>
      <c r="AQ217" s="126">
        <f t="shared" si="2877"/>
        <v>1.0990133298670732</v>
      </c>
      <c r="AR217" s="126">
        <f t="shared" si="2877"/>
        <v>1.1021684858280367</v>
      </c>
      <c r="AS217" s="126">
        <f t="shared" si="2877"/>
        <v>1.1053326999222071</v>
      </c>
      <c r="AT217" s="126">
        <f t="shared" si="2877"/>
        <v>1.1085059981545673</v>
      </c>
      <c r="AU217" s="126">
        <f t="shared" si="2877"/>
        <v>1.111475962088432</v>
      </c>
      <c r="AV217" s="126">
        <f t="shared" si="2877"/>
        <v>1.1147734191259395</v>
      </c>
      <c r="AW217" s="126">
        <f t="shared" si="2877"/>
        <v>1.1179738207069689</v>
      </c>
      <c r="AX217" s="126">
        <f t="shared" si="2877"/>
        <v>1.1211834103167977</v>
      </c>
      <c r="AY217" s="126">
        <f t="shared" si="2877"/>
        <v>1.1244022143333261</v>
      </c>
      <c r="AZ217" s="126">
        <f t="shared" si="2877"/>
        <v>1.1276302592101826</v>
      </c>
      <c r="BA217" s="126">
        <f t="shared" si="2877"/>
        <v>1.1308675714769412</v>
      </c>
      <c r="BB217" s="126">
        <f t="shared" si="2877"/>
        <v>1.1341141777393395</v>
      </c>
      <c r="BC217" s="126">
        <f t="shared" si="2877"/>
        <v>1.1373701046794982</v>
      </c>
      <c r="BD217" s="126">
        <f t="shared" si="2877"/>
        <v>1.1406353790561385</v>
      </c>
      <c r="BE217" s="126">
        <f t="shared" si="2877"/>
        <v>1.1439100277048042</v>
      </c>
      <c r="BF217" s="126">
        <f t="shared" si="2877"/>
        <v>1.1471940775380809</v>
      </c>
      <c r="BG217" s="126">
        <f t="shared" si="2877"/>
        <v>1.15026769648205</v>
      </c>
      <c r="BH217" s="126">
        <f t="shared" si="2877"/>
        <v>1.1536802383994258</v>
      </c>
      <c r="BI217" s="126">
        <f t="shared" si="2877"/>
        <v>1.1569923375180708</v>
      </c>
      <c r="BJ217" s="126">
        <f t="shared" si="2877"/>
        <v>1.1603139453378331</v>
      </c>
      <c r="BK217" s="126">
        <f t="shared" si="2877"/>
        <v>1.1636450891572303</v>
      </c>
      <c r="BL217" s="126">
        <f t="shared" si="2877"/>
        <v>1.1669857963531516</v>
      </c>
      <c r="BM217" s="126">
        <f t="shared" si="2877"/>
        <v>1.1703360943810825</v>
      </c>
      <c r="BN217" s="126">
        <f t="shared" si="2877"/>
        <v>1.1736960107753303</v>
      </c>
      <c r="BO217" s="126">
        <f t="shared" si="2877"/>
        <v>1.1770655731492505</v>
      </c>
      <c r="BP217" s="126">
        <f t="shared" si="2877"/>
        <v>1.180444809195474</v>
      </c>
      <c r="BQ217" s="126">
        <f t="shared" si="2877"/>
        <v>1.1838337466861339</v>
      </c>
      <c r="BR217" s="126">
        <f t="shared" si="2877"/>
        <v>1.1872324134730949</v>
      </c>
      <c r="BS217" s="126">
        <f t="shared" si="2877"/>
        <v>1.1905270658589224</v>
      </c>
      <c r="BT217" s="126">
        <f t="shared" si="2877"/>
        <v>1.1940590467434065</v>
      </c>
      <c r="BU217" s="126">
        <f t="shared" si="2877"/>
        <v>1.1974870693312041</v>
      </c>
      <c r="BV217" s="126">
        <f t="shared" si="2877"/>
        <v>1.2009249334246579</v>
      </c>
      <c r="BW217" s="126">
        <f t="shared" ref="BW217:EB217" si="2878">BW$13</f>
        <v>1.204372667277734</v>
      </c>
      <c r="BX217" s="126">
        <f t="shared" si="2878"/>
        <v>1.2078302992255125</v>
      </c>
      <c r="BY217" s="126">
        <f t="shared" si="2878"/>
        <v>1.2112978576844211</v>
      </c>
      <c r="BZ217" s="126">
        <f t="shared" si="2878"/>
        <v>1.2147753711524676</v>
      </c>
      <c r="CA217" s="126">
        <f t="shared" si="2878"/>
        <v>1.2182628682094752</v>
      </c>
      <c r="CB217" s="126">
        <f t="shared" si="2878"/>
        <v>1.2217603775173165</v>
      </c>
      <c r="CC217" s="126">
        <f t="shared" si="2878"/>
        <v>1.2252679278201495</v>
      </c>
      <c r="CD217" s="126">
        <f t="shared" si="2878"/>
        <v>1.2287855479446541</v>
      </c>
      <c r="CE217" s="126">
        <f t="shared" si="2878"/>
        <v>1.232077770779646</v>
      </c>
      <c r="CF217" s="126">
        <f t="shared" si="2878"/>
        <v>1.23573302168438</v>
      </c>
      <c r="CG217" s="126">
        <f t="shared" si="2878"/>
        <v>1.2392806860334544</v>
      </c>
      <c r="CH217" s="126">
        <f t="shared" si="2878"/>
        <v>1.2428385353675644</v>
      </c>
      <c r="CI217" s="126">
        <f t="shared" si="2878"/>
        <v>1.2464065989267703</v>
      </c>
      <c r="CJ217" s="126">
        <f t="shared" si="2878"/>
        <v>1.2499849060350778</v>
      </c>
      <c r="CK217" s="126">
        <f t="shared" si="2878"/>
        <v>1.2535734861006791</v>
      </c>
      <c r="CL217" s="126">
        <f t="shared" si="2878"/>
        <v>1.257172368616194</v>
      </c>
      <c r="CM217" s="126">
        <f t="shared" si="2878"/>
        <v>1.2607815831589126</v>
      </c>
      <c r="CN217" s="126">
        <f t="shared" si="2878"/>
        <v>1.2644011593910389</v>
      </c>
      <c r="CO217" s="126">
        <f t="shared" si="2878"/>
        <v>1.2680311270599336</v>
      </c>
      <c r="CP217" s="126">
        <f t="shared" si="2878"/>
        <v>1.2716715159983594</v>
      </c>
      <c r="CQ217" s="126">
        <f t="shared" si="2878"/>
        <v>1.2750786410337906</v>
      </c>
      <c r="CR217" s="126">
        <f t="shared" si="2878"/>
        <v>1.2788614642181557</v>
      </c>
      <c r="CS217" s="126">
        <f t="shared" si="2878"/>
        <v>1.2825329459576562</v>
      </c>
      <c r="CT217" s="126">
        <f t="shared" si="2878"/>
        <v>1.2862149681493797</v>
      </c>
      <c r="CU217" s="126">
        <f t="shared" si="2878"/>
        <v>1.289907561053897</v>
      </c>
      <c r="CV217" s="126">
        <f t="shared" si="2878"/>
        <v>1.293610755018654</v>
      </c>
      <c r="CW217" s="126">
        <f t="shared" si="2878"/>
        <v>1.2973245804782207</v>
      </c>
      <c r="CX217" s="126">
        <f t="shared" si="2878"/>
        <v>1.3010490679545423</v>
      </c>
      <c r="CY217" s="126">
        <f t="shared" si="2878"/>
        <v>1.304784248057189</v>
      </c>
      <c r="CZ217" s="126">
        <f t="shared" si="2878"/>
        <v>1.3085301514836076</v>
      </c>
      <c r="DA217" s="126">
        <f t="shared" si="2878"/>
        <v>1.3122868090193751</v>
      </c>
      <c r="DB217" s="126">
        <f t="shared" si="2878"/>
        <v>1.3160542515384499</v>
      </c>
      <c r="DC217" s="126">
        <f t="shared" si="2878"/>
        <v>1.3195802889875801</v>
      </c>
      <c r="DD217" s="126">
        <f t="shared" si="2878"/>
        <v>1.323495136864544</v>
      </c>
      <c r="DE217" s="126">
        <f t="shared" si="2878"/>
        <v>1.3272947573576725</v>
      </c>
      <c r="DF217" s="126">
        <f t="shared" si="2878"/>
        <v>1.3311052861764079</v>
      </c>
      <c r="DG217" s="126">
        <f t="shared" si="2878"/>
        <v>1.3349267546374479</v>
      </c>
      <c r="DH217" s="126">
        <f t="shared" si="2878"/>
        <v>1.3387591941473977</v>
      </c>
      <c r="DI217" s="126">
        <f t="shared" si="2878"/>
        <v>1.3426026362030277</v>
      </c>
      <c r="DJ217" s="126">
        <f t="shared" si="2878"/>
        <v>1.3464571123915319</v>
      </c>
      <c r="DK217" s="126">
        <f t="shared" si="2878"/>
        <v>1.3503226543907885</v>
      </c>
      <c r="DL217" s="126">
        <f t="shared" si="2878"/>
        <v>1.3541992939696192</v>
      </c>
      <c r="DM217" s="126">
        <f t="shared" si="2878"/>
        <v>1.358087062988051</v>
      </c>
      <c r="DN217" s="126">
        <f t="shared" si="2878"/>
        <v>1.361985993397578</v>
      </c>
      <c r="DO217" s="126">
        <f t="shared" si="2878"/>
        <v>1.3657655991021458</v>
      </c>
      <c r="DP217" s="126">
        <f t="shared" si="2878"/>
        <v>1.3698174666548035</v>
      </c>
      <c r="DQ217" s="126">
        <f t="shared" si="2878"/>
        <v>1.3737500738651915</v>
      </c>
      <c r="DR217" s="126">
        <f t="shared" si="2878"/>
        <v>1.3776939711925826</v>
      </c>
      <c r="DS217" s="126">
        <f t="shared" si="2878"/>
        <v>1.381649191049759</v>
      </c>
      <c r="DT217" s="126">
        <f t="shared" si="2878"/>
        <v>1.385615765942557</v>
      </c>
      <c r="DU217" s="126">
        <f t="shared" si="2878"/>
        <v>1.3895937284701338</v>
      </c>
      <c r="DV217" s="126">
        <f t="shared" si="2878"/>
        <v>1.3935831113252357</v>
      </c>
      <c r="DW217" s="126">
        <f t="shared" si="2878"/>
        <v>1.3975839472944662</v>
      </c>
      <c r="DX217" s="126">
        <f t="shared" si="2878"/>
        <v>1.401596269258556</v>
      </c>
      <c r="DY217" s="126">
        <f t="shared" si="2878"/>
        <v>1.4056201101926329</v>
      </c>
      <c r="DZ217" s="126">
        <f t="shared" si="2878"/>
        <v>1.4096555031664932</v>
      </c>
      <c r="EA217" s="126">
        <f t="shared" si="2878"/>
        <v>1.4134323217047313</v>
      </c>
      <c r="EB217" s="126">
        <f t="shared" si="2878"/>
        <v>1.4176256038945581</v>
      </c>
    </row>
    <row r="218" spans="3:132" outlineLevel="1" x14ac:dyDescent="0.25">
      <c r="C218" s="321" t="s">
        <v>528</v>
      </c>
      <c r="D218" s="38"/>
      <c r="E218" s="38"/>
      <c r="F218" s="38"/>
      <c r="G218" s="52" t="s">
        <v>220</v>
      </c>
      <c r="H218" s="46">
        <f t="shared" ref="H218" si="2879">SUM(J218:EB218)</f>
        <v>0</v>
      </c>
      <c r="I218" s="38"/>
      <c r="J218" s="82">
        <f>J216*J217</f>
        <v>0</v>
      </c>
      <c r="K218" s="82">
        <f t="shared" ref="K218" si="2880">K216*K217</f>
        <v>0</v>
      </c>
      <c r="L218" s="82">
        <f t="shared" ref="L218" si="2881">L216*L217</f>
        <v>0</v>
      </c>
      <c r="M218" s="82">
        <f t="shared" ref="M218" si="2882">M216*M217</f>
        <v>0</v>
      </c>
      <c r="N218" s="82">
        <f t="shared" ref="N218" si="2883">N216*N217</f>
        <v>0</v>
      </c>
      <c r="O218" s="82">
        <f t="shared" ref="O218" si="2884">O216*O217</f>
        <v>0</v>
      </c>
      <c r="P218" s="82">
        <f t="shared" ref="P218" si="2885">P216*P217</f>
        <v>0</v>
      </c>
      <c r="Q218" s="82">
        <f t="shared" ref="Q218" si="2886">Q216*Q217</f>
        <v>0</v>
      </c>
      <c r="R218" s="82">
        <f t="shared" ref="R218" si="2887">R216*R217</f>
        <v>0</v>
      </c>
      <c r="S218" s="82">
        <f t="shared" ref="S218" si="2888">S216*S217</f>
        <v>0</v>
      </c>
      <c r="T218" s="82">
        <f t="shared" ref="T218" si="2889">T216*T217</f>
        <v>0</v>
      </c>
      <c r="U218" s="82">
        <f t="shared" ref="U218" si="2890">U216*U217</f>
        <v>0</v>
      </c>
      <c r="V218" s="82">
        <f t="shared" ref="V218" si="2891">V216*V217</f>
        <v>0</v>
      </c>
      <c r="W218" s="82">
        <f t="shared" ref="W218" si="2892">W216*W217</f>
        <v>0</v>
      </c>
      <c r="X218" s="82">
        <f t="shared" ref="X218" si="2893">X216*X217</f>
        <v>0</v>
      </c>
      <c r="Y218" s="82">
        <f t="shared" ref="Y218" si="2894">Y216*Y217</f>
        <v>0</v>
      </c>
      <c r="Z218" s="82">
        <f t="shared" ref="Z218" si="2895">Z216*Z217</f>
        <v>0</v>
      </c>
      <c r="AA218" s="82">
        <f t="shared" ref="AA218" si="2896">AA216*AA217</f>
        <v>0</v>
      </c>
      <c r="AB218" s="82">
        <f t="shared" ref="AB218" si="2897">AB216*AB217</f>
        <v>0</v>
      </c>
      <c r="AC218" s="82">
        <f t="shared" ref="AC218" si="2898">AC216*AC217</f>
        <v>0</v>
      </c>
      <c r="AD218" s="82">
        <f t="shared" ref="AD218" si="2899">AD216*AD217</f>
        <v>0</v>
      </c>
      <c r="AE218" s="82">
        <f t="shared" ref="AE218" si="2900">AE216*AE217</f>
        <v>0</v>
      </c>
      <c r="AF218" s="82">
        <f t="shared" ref="AF218" si="2901">AF216*AF217</f>
        <v>0</v>
      </c>
      <c r="AG218" s="82">
        <f t="shared" ref="AG218" si="2902">AG216*AG217</f>
        <v>0</v>
      </c>
      <c r="AH218" s="82">
        <f t="shared" ref="AH218" si="2903">AH216*AH217</f>
        <v>0</v>
      </c>
      <c r="AI218" s="82">
        <f t="shared" ref="AI218" si="2904">AI216*AI217</f>
        <v>0</v>
      </c>
      <c r="AJ218" s="82">
        <f t="shared" ref="AJ218" si="2905">AJ216*AJ217</f>
        <v>0</v>
      </c>
      <c r="AK218" s="82">
        <f t="shared" ref="AK218" si="2906">AK216*AK217</f>
        <v>0</v>
      </c>
      <c r="AL218" s="82">
        <f t="shared" ref="AL218" si="2907">AL216*AL217</f>
        <v>0</v>
      </c>
      <c r="AM218" s="82">
        <f t="shared" ref="AM218" si="2908">AM216*AM217</f>
        <v>0</v>
      </c>
      <c r="AN218" s="82">
        <f t="shared" ref="AN218" si="2909">AN216*AN217</f>
        <v>0</v>
      </c>
      <c r="AO218" s="82">
        <f t="shared" ref="AO218" si="2910">AO216*AO217</f>
        <v>0</v>
      </c>
      <c r="AP218" s="82">
        <f t="shared" ref="AP218" si="2911">AP216*AP217</f>
        <v>0</v>
      </c>
      <c r="AQ218" s="82">
        <f t="shared" ref="AQ218" si="2912">AQ216*AQ217</f>
        <v>0</v>
      </c>
      <c r="AR218" s="82">
        <f t="shared" ref="AR218" si="2913">AR216*AR217</f>
        <v>0</v>
      </c>
      <c r="AS218" s="82">
        <f t="shared" ref="AS218" si="2914">AS216*AS217</f>
        <v>0</v>
      </c>
      <c r="AT218" s="82">
        <f t="shared" ref="AT218" si="2915">AT216*AT217</f>
        <v>0</v>
      </c>
      <c r="AU218" s="82">
        <f t="shared" ref="AU218" si="2916">AU216*AU217</f>
        <v>0</v>
      </c>
      <c r="AV218" s="82">
        <f t="shared" ref="AV218" si="2917">AV216*AV217</f>
        <v>0</v>
      </c>
      <c r="AW218" s="82">
        <f t="shared" ref="AW218" si="2918">AW216*AW217</f>
        <v>0</v>
      </c>
      <c r="AX218" s="82">
        <f t="shared" ref="AX218" si="2919">AX216*AX217</f>
        <v>0</v>
      </c>
      <c r="AY218" s="82">
        <f t="shared" ref="AY218" si="2920">AY216*AY217</f>
        <v>0</v>
      </c>
      <c r="AZ218" s="82">
        <f t="shared" ref="AZ218" si="2921">AZ216*AZ217</f>
        <v>0</v>
      </c>
      <c r="BA218" s="82">
        <f t="shared" ref="BA218" si="2922">BA216*BA217</f>
        <v>0</v>
      </c>
      <c r="BB218" s="82">
        <f t="shared" ref="BB218" si="2923">BB216*BB217</f>
        <v>0</v>
      </c>
      <c r="BC218" s="82">
        <f t="shared" ref="BC218" si="2924">BC216*BC217</f>
        <v>0</v>
      </c>
      <c r="BD218" s="82">
        <f t="shared" ref="BD218" si="2925">BD216*BD217</f>
        <v>0</v>
      </c>
      <c r="BE218" s="82">
        <f t="shared" ref="BE218" si="2926">BE216*BE217</f>
        <v>0</v>
      </c>
      <c r="BF218" s="82">
        <f t="shared" ref="BF218" si="2927">BF216*BF217</f>
        <v>0</v>
      </c>
      <c r="BG218" s="82">
        <f t="shared" ref="BG218" si="2928">BG216*BG217</f>
        <v>0</v>
      </c>
      <c r="BH218" s="82">
        <f t="shared" ref="BH218" si="2929">BH216*BH217</f>
        <v>0</v>
      </c>
      <c r="BI218" s="82">
        <f t="shared" ref="BI218" si="2930">BI216*BI217</f>
        <v>0</v>
      </c>
      <c r="BJ218" s="82">
        <f t="shared" ref="BJ218" si="2931">BJ216*BJ217</f>
        <v>0</v>
      </c>
      <c r="BK218" s="82">
        <f t="shared" ref="BK218" si="2932">BK216*BK217</f>
        <v>0</v>
      </c>
      <c r="BL218" s="82">
        <f t="shared" ref="BL218" si="2933">BL216*BL217</f>
        <v>0</v>
      </c>
      <c r="BM218" s="82">
        <f t="shared" ref="BM218" si="2934">BM216*BM217</f>
        <v>0</v>
      </c>
      <c r="BN218" s="82">
        <f t="shared" ref="BN218" si="2935">BN216*BN217</f>
        <v>0</v>
      </c>
      <c r="BO218" s="82">
        <f t="shared" ref="BO218" si="2936">BO216*BO217</f>
        <v>0</v>
      </c>
      <c r="BP218" s="82">
        <f t="shared" ref="BP218" si="2937">BP216*BP217</f>
        <v>0</v>
      </c>
      <c r="BQ218" s="82">
        <f t="shared" ref="BQ218" si="2938">BQ216*BQ217</f>
        <v>0</v>
      </c>
      <c r="BR218" s="82">
        <f t="shared" ref="BR218" si="2939">BR216*BR217</f>
        <v>0</v>
      </c>
      <c r="BS218" s="82">
        <f t="shared" ref="BS218" si="2940">BS216*BS217</f>
        <v>0</v>
      </c>
      <c r="BT218" s="82">
        <f t="shared" ref="BT218" si="2941">BT216*BT217</f>
        <v>0</v>
      </c>
      <c r="BU218" s="82">
        <f t="shared" ref="BU218" si="2942">BU216*BU217</f>
        <v>0</v>
      </c>
      <c r="BV218" s="82">
        <f t="shared" ref="BV218" si="2943">BV216*BV217</f>
        <v>0</v>
      </c>
      <c r="BW218" s="82">
        <f t="shared" ref="BW218" si="2944">BW216*BW217</f>
        <v>0</v>
      </c>
      <c r="BX218" s="82">
        <f t="shared" ref="BX218" si="2945">BX216*BX217</f>
        <v>0</v>
      </c>
      <c r="BY218" s="82">
        <f t="shared" ref="BY218" si="2946">BY216*BY217</f>
        <v>0</v>
      </c>
      <c r="BZ218" s="82">
        <f t="shared" ref="BZ218" si="2947">BZ216*BZ217</f>
        <v>0</v>
      </c>
      <c r="CA218" s="82">
        <f t="shared" ref="CA218" si="2948">CA216*CA217</f>
        <v>0</v>
      </c>
      <c r="CB218" s="82">
        <f t="shared" ref="CB218" si="2949">CB216*CB217</f>
        <v>0</v>
      </c>
      <c r="CC218" s="82">
        <f t="shared" ref="CC218" si="2950">CC216*CC217</f>
        <v>0</v>
      </c>
      <c r="CD218" s="82">
        <f t="shared" ref="CD218" si="2951">CD216*CD217</f>
        <v>0</v>
      </c>
      <c r="CE218" s="82">
        <f t="shared" ref="CE218" si="2952">CE216*CE217</f>
        <v>0</v>
      </c>
      <c r="CF218" s="82">
        <f t="shared" ref="CF218" si="2953">CF216*CF217</f>
        <v>0</v>
      </c>
      <c r="CG218" s="82">
        <f t="shared" ref="CG218" si="2954">CG216*CG217</f>
        <v>0</v>
      </c>
      <c r="CH218" s="82">
        <f t="shared" ref="CH218" si="2955">CH216*CH217</f>
        <v>0</v>
      </c>
      <c r="CI218" s="82">
        <f t="shared" ref="CI218" si="2956">CI216*CI217</f>
        <v>0</v>
      </c>
      <c r="CJ218" s="82">
        <f t="shared" ref="CJ218" si="2957">CJ216*CJ217</f>
        <v>0</v>
      </c>
      <c r="CK218" s="82">
        <f t="shared" ref="CK218" si="2958">CK216*CK217</f>
        <v>0</v>
      </c>
      <c r="CL218" s="82">
        <f t="shared" ref="CL218" si="2959">CL216*CL217</f>
        <v>0</v>
      </c>
      <c r="CM218" s="82">
        <f t="shared" ref="CM218" si="2960">CM216*CM217</f>
        <v>0</v>
      </c>
      <c r="CN218" s="82">
        <f t="shared" ref="CN218" si="2961">CN216*CN217</f>
        <v>0</v>
      </c>
      <c r="CO218" s="82">
        <f t="shared" ref="CO218" si="2962">CO216*CO217</f>
        <v>0</v>
      </c>
      <c r="CP218" s="82">
        <f t="shared" ref="CP218" si="2963">CP216*CP217</f>
        <v>0</v>
      </c>
      <c r="CQ218" s="82">
        <f t="shared" ref="CQ218" si="2964">CQ216*CQ217</f>
        <v>0</v>
      </c>
      <c r="CR218" s="82">
        <f t="shared" ref="CR218" si="2965">CR216*CR217</f>
        <v>0</v>
      </c>
      <c r="CS218" s="82">
        <f t="shared" ref="CS218" si="2966">CS216*CS217</f>
        <v>0</v>
      </c>
      <c r="CT218" s="82">
        <f t="shared" ref="CT218" si="2967">CT216*CT217</f>
        <v>0</v>
      </c>
      <c r="CU218" s="82">
        <f t="shared" ref="CU218" si="2968">CU216*CU217</f>
        <v>0</v>
      </c>
      <c r="CV218" s="82">
        <f t="shared" ref="CV218" si="2969">CV216*CV217</f>
        <v>0</v>
      </c>
      <c r="CW218" s="82">
        <f t="shared" ref="CW218" si="2970">CW216*CW217</f>
        <v>0</v>
      </c>
      <c r="CX218" s="82">
        <f t="shared" ref="CX218" si="2971">CX216*CX217</f>
        <v>0</v>
      </c>
      <c r="CY218" s="82">
        <f t="shared" ref="CY218" si="2972">CY216*CY217</f>
        <v>0</v>
      </c>
      <c r="CZ218" s="82">
        <f t="shared" ref="CZ218" si="2973">CZ216*CZ217</f>
        <v>0</v>
      </c>
      <c r="DA218" s="82">
        <f t="shared" ref="DA218" si="2974">DA216*DA217</f>
        <v>0</v>
      </c>
      <c r="DB218" s="82">
        <f t="shared" ref="DB218" si="2975">DB216*DB217</f>
        <v>0</v>
      </c>
      <c r="DC218" s="82">
        <f t="shared" ref="DC218" si="2976">DC216*DC217</f>
        <v>0</v>
      </c>
      <c r="DD218" s="82">
        <f t="shared" ref="DD218" si="2977">DD216*DD217</f>
        <v>0</v>
      </c>
      <c r="DE218" s="82">
        <f t="shared" ref="DE218" si="2978">DE216*DE217</f>
        <v>0</v>
      </c>
      <c r="DF218" s="82">
        <f t="shared" ref="DF218" si="2979">DF216*DF217</f>
        <v>0</v>
      </c>
      <c r="DG218" s="82">
        <f t="shared" ref="DG218" si="2980">DG216*DG217</f>
        <v>0</v>
      </c>
      <c r="DH218" s="82">
        <f t="shared" ref="DH218" si="2981">DH216*DH217</f>
        <v>0</v>
      </c>
      <c r="DI218" s="82">
        <f t="shared" ref="DI218" si="2982">DI216*DI217</f>
        <v>0</v>
      </c>
      <c r="DJ218" s="82">
        <f t="shared" ref="DJ218" si="2983">DJ216*DJ217</f>
        <v>0</v>
      </c>
      <c r="DK218" s="82">
        <f t="shared" ref="DK218" si="2984">DK216*DK217</f>
        <v>0</v>
      </c>
      <c r="DL218" s="82">
        <f t="shared" ref="DL218" si="2985">DL216*DL217</f>
        <v>0</v>
      </c>
      <c r="DM218" s="82">
        <f t="shared" ref="DM218" si="2986">DM216*DM217</f>
        <v>0</v>
      </c>
      <c r="DN218" s="82">
        <f t="shared" ref="DN218" si="2987">DN216*DN217</f>
        <v>0</v>
      </c>
      <c r="DO218" s="82">
        <f t="shared" ref="DO218" si="2988">DO216*DO217</f>
        <v>0</v>
      </c>
      <c r="DP218" s="82">
        <f t="shared" ref="DP218" si="2989">DP216*DP217</f>
        <v>0</v>
      </c>
      <c r="DQ218" s="82">
        <f t="shared" ref="DQ218" si="2990">DQ216*DQ217</f>
        <v>0</v>
      </c>
      <c r="DR218" s="82">
        <f t="shared" ref="DR218" si="2991">DR216*DR217</f>
        <v>0</v>
      </c>
      <c r="DS218" s="82">
        <f t="shared" ref="DS218" si="2992">DS216*DS217</f>
        <v>0</v>
      </c>
      <c r="DT218" s="82">
        <f t="shared" ref="DT218" si="2993">DT216*DT217</f>
        <v>0</v>
      </c>
      <c r="DU218" s="82">
        <f t="shared" ref="DU218" si="2994">DU216*DU217</f>
        <v>0</v>
      </c>
      <c r="DV218" s="82">
        <f t="shared" ref="DV218" si="2995">DV216*DV217</f>
        <v>0</v>
      </c>
      <c r="DW218" s="82">
        <f t="shared" ref="DW218" si="2996">DW216*DW217</f>
        <v>0</v>
      </c>
      <c r="DX218" s="82">
        <f t="shared" ref="DX218" si="2997">DX216*DX217</f>
        <v>0</v>
      </c>
      <c r="DY218" s="82">
        <f t="shared" ref="DY218" si="2998">DY216*DY217</f>
        <v>0</v>
      </c>
      <c r="DZ218" s="82">
        <f t="shared" ref="DZ218" si="2999">DZ216*DZ217</f>
        <v>0</v>
      </c>
      <c r="EA218" s="82">
        <f t="shared" ref="EA218" si="3000">EA216*EA217</f>
        <v>0</v>
      </c>
      <c r="EB218" s="82">
        <f t="shared" ref="EB218" si="3001">EB216*EB217</f>
        <v>0</v>
      </c>
    </row>
    <row r="219" spans="3:132" outlineLevel="1" x14ac:dyDescent="0.25">
      <c r="C219" s="32"/>
      <c r="G219" s="52"/>
      <c r="H219" s="29"/>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row>
    <row r="220" spans="3:132" ht="13" outlineLevel="1" x14ac:dyDescent="0.3">
      <c r="C220" s="340" t="s">
        <v>504</v>
      </c>
      <c r="G220" s="52"/>
      <c r="H220" s="29"/>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row>
    <row r="221" spans="3:132" outlineLevel="1" x14ac:dyDescent="0.25">
      <c r="C221" s="318" t="s">
        <v>524</v>
      </c>
      <c r="G221" s="52" t="s">
        <v>525</v>
      </c>
      <c r="H221" s="46">
        <f t="shared" ref="H221" si="3002">SUM(J221:EB221)</f>
        <v>0</v>
      </c>
      <c r="J221" s="82">
        <f>J199</f>
        <v>0</v>
      </c>
      <c r="K221" s="82">
        <f t="shared" ref="K221:BV221" si="3003">K199</f>
        <v>0</v>
      </c>
      <c r="L221" s="82">
        <f t="shared" si="3003"/>
        <v>0</v>
      </c>
      <c r="M221" s="82">
        <f t="shared" si="3003"/>
        <v>0</v>
      </c>
      <c r="N221" s="82">
        <f t="shared" si="3003"/>
        <v>0</v>
      </c>
      <c r="O221" s="82">
        <f t="shared" si="3003"/>
        <v>0</v>
      </c>
      <c r="P221" s="82">
        <f t="shared" si="3003"/>
        <v>0</v>
      </c>
      <c r="Q221" s="82">
        <f t="shared" si="3003"/>
        <v>0</v>
      </c>
      <c r="R221" s="82">
        <f t="shared" si="3003"/>
        <v>0</v>
      </c>
      <c r="S221" s="82">
        <f t="shared" si="3003"/>
        <v>0</v>
      </c>
      <c r="T221" s="82">
        <f t="shared" si="3003"/>
        <v>0</v>
      </c>
      <c r="U221" s="82">
        <f t="shared" si="3003"/>
        <v>0</v>
      </c>
      <c r="V221" s="82">
        <f t="shared" si="3003"/>
        <v>0</v>
      </c>
      <c r="W221" s="82">
        <f t="shared" si="3003"/>
        <v>0</v>
      </c>
      <c r="X221" s="82">
        <f t="shared" si="3003"/>
        <v>0</v>
      </c>
      <c r="Y221" s="82">
        <f t="shared" si="3003"/>
        <v>0</v>
      </c>
      <c r="Z221" s="82">
        <f t="shared" si="3003"/>
        <v>0</v>
      </c>
      <c r="AA221" s="82">
        <f t="shared" si="3003"/>
        <v>0</v>
      </c>
      <c r="AB221" s="82">
        <f t="shared" si="3003"/>
        <v>0</v>
      </c>
      <c r="AC221" s="82">
        <f t="shared" si="3003"/>
        <v>0</v>
      </c>
      <c r="AD221" s="82">
        <f t="shared" si="3003"/>
        <v>0</v>
      </c>
      <c r="AE221" s="82">
        <f t="shared" si="3003"/>
        <v>0</v>
      </c>
      <c r="AF221" s="82">
        <f t="shared" si="3003"/>
        <v>0</v>
      </c>
      <c r="AG221" s="82">
        <f t="shared" si="3003"/>
        <v>0</v>
      </c>
      <c r="AH221" s="82">
        <f t="shared" si="3003"/>
        <v>0</v>
      </c>
      <c r="AI221" s="82">
        <f t="shared" si="3003"/>
        <v>0</v>
      </c>
      <c r="AJ221" s="82">
        <f t="shared" si="3003"/>
        <v>0</v>
      </c>
      <c r="AK221" s="82">
        <f t="shared" si="3003"/>
        <v>0</v>
      </c>
      <c r="AL221" s="82">
        <f t="shared" si="3003"/>
        <v>0</v>
      </c>
      <c r="AM221" s="82">
        <f t="shared" si="3003"/>
        <v>0</v>
      </c>
      <c r="AN221" s="82">
        <f t="shared" si="3003"/>
        <v>0</v>
      </c>
      <c r="AO221" s="82">
        <f t="shared" si="3003"/>
        <v>0</v>
      </c>
      <c r="AP221" s="82">
        <f t="shared" si="3003"/>
        <v>0</v>
      </c>
      <c r="AQ221" s="82">
        <f t="shared" si="3003"/>
        <v>0</v>
      </c>
      <c r="AR221" s="82">
        <f t="shared" si="3003"/>
        <v>0</v>
      </c>
      <c r="AS221" s="82">
        <f t="shared" si="3003"/>
        <v>0</v>
      </c>
      <c r="AT221" s="82">
        <f t="shared" si="3003"/>
        <v>0</v>
      </c>
      <c r="AU221" s="82">
        <f t="shared" si="3003"/>
        <v>0</v>
      </c>
      <c r="AV221" s="82">
        <f t="shared" si="3003"/>
        <v>0</v>
      </c>
      <c r="AW221" s="82">
        <f t="shared" si="3003"/>
        <v>0</v>
      </c>
      <c r="AX221" s="82">
        <f t="shared" si="3003"/>
        <v>0</v>
      </c>
      <c r="AY221" s="82">
        <f t="shared" si="3003"/>
        <v>0</v>
      </c>
      <c r="AZ221" s="82">
        <f t="shared" si="3003"/>
        <v>0</v>
      </c>
      <c r="BA221" s="82">
        <f t="shared" si="3003"/>
        <v>0</v>
      </c>
      <c r="BB221" s="82">
        <f t="shared" si="3003"/>
        <v>0</v>
      </c>
      <c r="BC221" s="82">
        <f t="shared" si="3003"/>
        <v>0</v>
      </c>
      <c r="BD221" s="82">
        <f t="shared" si="3003"/>
        <v>0</v>
      </c>
      <c r="BE221" s="82">
        <f t="shared" si="3003"/>
        <v>0</v>
      </c>
      <c r="BF221" s="82">
        <f t="shared" si="3003"/>
        <v>0</v>
      </c>
      <c r="BG221" s="82">
        <f t="shared" si="3003"/>
        <v>0</v>
      </c>
      <c r="BH221" s="82">
        <f t="shared" si="3003"/>
        <v>0</v>
      </c>
      <c r="BI221" s="82">
        <f t="shared" si="3003"/>
        <v>0</v>
      </c>
      <c r="BJ221" s="82">
        <f t="shared" si="3003"/>
        <v>0</v>
      </c>
      <c r="BK221" s="82">
        <f t="shared" si="3003"/>
        <v>0</v>
      </c>
      <c r="BL221" s="82">
        <f t="shared" si="3003"/>
        <v>0</v>
      </c>
      <c r="BM221" s="82">
        <f t="shared" si="3003"/>
        <v>0</v>
      </c>
      <c r="BN221" s="82">
        <f t="shared" si="3003"/>
        <v>0</v>
      </c>
      <c r="BO221" s="82">
        <f t="shared" si="3003"/>
        <v>0</v>
      </c>
      <c r="BP221" s="82">
        <f t="shared" si="3003"/>
        <v>0</v>
      </c>
      <c r="BQ221" s="82">
        <f t="shared" si="3003"/>
        <v>0</v>
      </c>
      <c r="BR221" s="82">
        <f t="shared" si="3003"/>
        <v>0</v>
      </c>
      <c r="BS221" s="82">
        <f t="shared" si="3003"/>
        <v>0</v>
      </c>
      <c r="BT221" s="82">
        <f t="shared" si="3003"/>
        <v>0</v>
      </c>
      <c r="BU221" s="82">
        <f t="shared" si="3003"/>
        <v>0</v>
      </c>
      <c r="BV221" s="82">
        <f t="shared" si="3003"/>
        <v>0</v>
      </c>
      <c r="BW221" s="82">
        <f t="shared" ref="BW221:EB221" si="3004">BW199</f>
        <v>0</v>
      </c>
      <c r="BX221" s="82">
        <f t="shared" si="3004"/>
        <v>0</v>
      </c>
      <c r="BY221" s="82">
        <f t="shared" si="3004"/>
        <v>0</v>
      </c>
      <c r="BZ221" s="82">
        <f t="shared" si="3004"/>
        <v>0</v>
      </c>
      <c r="CA221" s="82">
        <f t="shared" si="3004"/>
        <v>0</v>
      </c>
      <c r="CB221" s="82">
        <f t="shared" si="3004"/>
        <v>0</v>
      </c>
      <c r="CC221" s="82">
        <f t="shared" si="3004"/>
        <v>0</v>
      </c>
      <c r="CD221" s="82">
        <f t="shared" si="3004"/>
        <v>0</v>
      </c>
      <c r="CE221" s="82">
        <f t="shared" si="3004"/>
        <v>0</v>
      </c>
      <c r="CF221" s="82">
        <f t="shared" si="3004"/>
        <v>0</v>
      </c>
      <c r="CG221" s="82">
        <f t="shared" si="3004"/>
        <v>0</v>
      </c>
      <c r="CH221" s="82">
        <f t="shared" si="3004"/>
        <v>0</v>
      </c>
      <c r="CI221" s="82">
        <f t="shared" si="3004"/>
        <v>0</v>
      </c>
      <c r="CJ221" s="82">
        <f t="shared" si="3004"/>
        <v>0</v>
      </c>
      <c r="CK221" s="82">
        <f t="shared" si="3004"/>
        <v>0</v>
      </c>
      <c r="CL221" s="82">
        <f t="shared" si="3004"/>
        <v>0</v>
      </c>
      <c r="CM221" s="82">
        <f t="shared" si="3004"/>
        <v>0</v>
      </c>
      <c r="CN221" s="82">
        <f t="shared" si="3004"/>
        <v>0</v>
      </c>
      <c r="CO221" s="82">
        <f t="shared" si="3004"/>
        <v>0</v>
      </c>
      <c r="CP221" s="82">
        <f t="shared" si="3004"/>
        <v>0</v>
      </c>
      <c r="CQ221" s="82">
        <f t="shared" si="3004"/>
        <v>0</v>
      </c>
      <c r="CR221" s="82">
        <f t="shared" si="3004"/>
        <v>0</v>
      </c>
      <c r="CS221" s="82">
        <f t="shared" si="3004"/>
        <v>0</v>
      </c>
      <c r="CT221" s="82">
        <f t="shared" si="3004"/>
        <v>0</v>
      </c>
      <c r="CU221" s="82">
        <f t="shared" si="3004"/>
        <v>0</v>
      </c>
      <c r="CV221" s="82">
        <f t="shared" si="3004"/>
        <v>0</v>
      </c>
      <c r="CW221" s="82">
        <f t="shared" si="3004"/>
        <v>0</v>
      </c>
      <c r="CX221" s="82">
        <f t="shared" si="3004"/>
        <v>0</v>
      </c>
      <c r="CY221" s="82">
        <f t="shared" si="3004"/>
        <v>0</v>
      </c>
      <c r="CZ221" s="82">
        <f t="shared" si="3004"/>
        <v>0</v>
      </c>
      <c r="DA221" s="82">
        <f t="shared" si="3004"/>
        <v>0</v>
      </c>
      <c r="DB221" s="82">
        <f t="shared" si="3004"/>
        <v>0</v>
      </c>
      <c r="DC221" s="82">
        <f t="shared" si="3004"/>
        <v>0</v>
      </c>
      <c r="DD221" s="82">
        <f t="shared" si="3004"/>
        <v>0</v>
      </c>
      <c r="DE221" s="82">
        <f t="shared" si="3004"/>
        <v>0</v>
      </c>
      <c r="DF221" s="82">
        <f t="shared" si="3004"/>
        <v>0</v>
      </c>
      <c r="DG221" s="82">
        <f t="shared" si="3004"/>
        <v>0</v>
      </c>
      <c r="DH221" s="82">
        <f t="shared" si="3004"/>
        <v>0</v>
      </c>
      <c r="DI221" s="82">
        <f t="shared" si="3004"/>
        <v>0</v>
      </c>
      <c r="DJ221" s="82">
        <f t="shared" si="3004"/>
        <v>0</v>
      </c>
      <c r="DK221" s="82">
        <f t="shared" si="3004"/>
        <v>0</v>
      </c>
      <c r="DL221" s="82">
        <f t="shared" si="3004"/>
        <v>0</v>
      </c>
      <c r="DM221" s="82">
        <f t="shared" si="3004"/>
        <v>0</v>
      </c>
      <c r="DN221" s="82">
        <f t="shared" si="3004"/>
        <v>0</v>
      </c>
      <c r="DO221" s="82">
        <f t="shared" si="3004"/>
        <v>0</v>
      </c>
      <c r="DP221" s="82">
        <f t="shared" si="3004"/>
        <v>0</v>
      </c>
      <c r="DQ221" s="82">
        <f t="shared" si="3004"/>
        <v>0</v>
      </c>
      <c r="DR221" s="82">
        <f t="shared" si="3004"/>
        <v>0</v>
      </c>
      <c r="DS221" s="82">
        <f t="shared" si="3004"/>
        <v>0</v>
      </c>
      <c r="DT221" s="82">
        <f t="shared" si="3004"/>
        <v>0</v>
      </c>
      <c r="DU221" s="82">
        <f t="shared" si="3004"/>
        <v>0</v>
      </c>
      <c r="DV221" s="82">
        <f t="shared" si="3004"/>
        <v>0</v>
      </c>
      <c r="DW221" s="82">
        <f t="shared" si="3004"/>
        <v>0</v>
      </c>
      <c r="DX221" s="82">
        <f t="shared" si="3004"/>
        <v>0</v>
      </c>
      <c r="DY221" s="82">
        <f t="shared" si="3004"/>
        <v>0</v>
      </c>
      <c r="DZ221" s="82">
        <f t="shared" si="3004"/>
        <v>0</v>
      </c>
      <c r="EA221" s="82">
        <f t="shared" si="3004"/>
        <v>0</v>
      </c>
      <c r="EB221" s="82">
        <f t="shared" si="3004"/>
        <v>0</v>
      </c>
    </row>
    <row r="222" spans="3:132" outlineLevel="1" x14ac:dyDescent="0.25">
      <c r="C222" s="317" t="s">
        <v>485</v>
      </c>
      <c r="D222" s="125">
        <f>Assumptions!N16</f>
        <v>0</v>
      </c>
      <c r="E222" s="79">
        <f>Assumptions!N13</f>
        <v>45658</v>
      </c>
      <c r="G222" s="52" t="s">
        <v>215</v>
      </c>
      <c r="H222" s="50">
        <f t="shared" ref="H222" si="3005">SUM(J222:EB222)</f>
        <v>0</v>
      </c>
      <c r="J222" s="129"/>
      <c r="K222" s="155">
        <f>ROUND(($D$222/MiY*(SUM($J$222:J222)&lt;=1)+IF(SUM($J$222:J222)+($D$222/MiY)&gt;1,1-(SUM($J$222:J222)+($D$222/MiY)),0)),5)*(K$7&gt;=$E$222)</f>
        <v>0</v>
      </c>
      <c r="L222" s="155">
        <f>ROUND(($D$222/MiY*(SUM($J$222:K222)&lt;=1)+IF(SUM($J$222:K222)+($D$222/MiY)&gt;1,1-(SUM($J$222:K222)+($D$222/MiY)),0)),5)*(L$7&gt;=$E$222)</f>
        <v>0</v>
      </c>
      <c r="M222" s="155">
        <f>ROUND(($D$222/MiY*(SUM($J$222:L222)&lt;=1)+IF(SUM($J$222:L222)+($D$222/MiY)&gt;1,1-(SUM($J$222:L222)+($D$222/MiY)),0)),5)*(M$7&gt;=$E$222)</f>
        <v>0</v>
      </c>
      <c r="N222" s="155">
        <f>ROUND(($D$222/MiY*(SUM($J$222:M222)&lt;=1)+IF(SUM($J$222:M222)+($D$222/MiY)&gt;1,1-(SUM($J$222:M222)+($D$222/MiY)),0)),5)*(N$7&gt;=$E$222)</f>
        <v>0</v>
      </c>
      <c r="O222" s="155">
        <f>ROUND(($D$222/MiY*(SUM($J$222:N222)&lt;=1)+IF(SUM($J$222:N222)+($D$222/MiY)&gt;1,1-(SUM($J$222:N222)+($D$222/MiY)),0)),5)*(O$7&gt;=$E$222)</f>
        <v>0</v>
      </c>
      <c r="P222" s="155">
        <f>ROUND(($D$222/MiY*(SUM($J$222:O222)&lt;=1)+IF(SUM($J$222:O222)+($D$222/MiY)&gt;1,1-(SUM($J$222:O222)+($D$222/MiY)),0)),5)*(P$7&gt;=$E$222)</f>
        <v>0</v>
      </c>
      <c r="Q222" s="155">
        <f>ROUND(($D$222/MiY*(SUM($J$222:P222)&lt;=1)+IF(SUM($J$222:P222)+($D$222/MiY)&gt;1,1-(SUM($J$222:P222)+($D$222/MiY)),0)),5)*(Q$7&gt;=$E$222)</f>
        <v>0</v>
      </c>
      <c r="R222" s="155">
        <f>ROUND(($D$222/MiY*(SUM($J$222:Q222)&lt;=1)+IF(SUM($J$222:Q222)+($D$222/MiY)&gt;1,1-(SUM($J$222:Q222)+($D$222/MiY)),0)),5)*(R$7&gt;=$E$222)</f>
        <v>0</v>
      </c>
      <c r="S222" s="155">
        <f>ROUND(($D$222/MiY*(SUM($J$222:R222)&lt;=1)+IF(SUM($J$222:R222)+($D$222/MiY)&gt;1,1-(SUM($J$222:R222)+($D$222/MiY)),0)),5)*(S$7&gt;=$E$222)</f>
        <v>0</v>
      </c>
      <c r="T222" s="155">
        <f>ROUND(($D$222/MiY*(SUM($J$222:S222)&lt;=1)+IF(SUM($J$222:S222)+($D$222/MiY)&gt;1,1-(SUM($J$222:S222)+($D$222/MiY)),0)),5)*(T$7&gt;=$E$222)</f>
        <v>0</v>
      </c>
      <c r="U222" s="155">
        <f>ROUND(($D$222/MiY*(SUM($J$222:T222)&lt;=1)+IF(SUM($J$222:T222)+($D$222/MiY)&gt;1,1-(SUM($J$222:T222)+($D$222/MiY)),0)),5)*(U$7&gt;=$E$222)</f>
        <v>0</v>
      </c>
      <c r="V222" s="155">
        <f>ROUND(($D$222/MiY*(SUM($J$222:U222)&lt;=1)+IF(SUM($J$222:U222)+($D$222/MiY)&gt;1,1-(SUM($J$222:U222)+($D$222/MiY)),0)),5)*(V$7&gt;=$E$222)</f>
        <v>0</v>
      </c>
      <c r="W222" s="155">
        <f>ROUND(($D$222/MiY*(SUM($J$222:V222)&lt;=1)+IF(SUM($J$222:V222)+($D$222/MiY)&gt;1,1-(SUM($J$222:V222)+($D$222/MiY)),0)),5)*(W$7&gt;=$E$222)</f>
        <v>0</v>
      </c>
      <c r="X222" s="155">
        <f>ROUND(($D$222/MiY*(SUM($J$222:W222)&lt;=1)+IF(SUM($J$222:W222)+($D$222/MiY)&gt;1,1-(SUM($J$222:W222)+($D$222/MiY)),0)),5)*(X$7&gt;=$E$222)</f>
        <v>0</v>
      </c>
      <c r="Y222" s="155">
        <f>ROUND(($D$222/MiY*(SUM($J$222:X222)&lt;=1)+IF(SUM($J$222:X222)+($D$222/MiY)&gt;1,1-(SUM($J$222:X222)+($D$222/MiY)),0)),5)*(Y$7&gt;=$E$222)</f>
        <v>0</v>
      </c>
      <c r="Z222" s="155">
        <f>ROUND(($D$222/MiY*(SUM($J$222:Y222)&lt;=1)+IF(SUM($J$222:Y222)+($D$222/MiY)&gt;1,1-(SUM($J$222:Y222)+($D$222/MiY)),0)),5)*(Z$7&gt;=$E$222)</f>
        <v>0</v>
      </c>
      <c r="AA222" s="155">
        <f>ROUND(($D$222/MiY*(SUM($J$222:Z222)&lt;=1)+IF(SUM($J$222:Z222)+($D$222/MiY)&gt;1,1-(SUM($J$222:Z222)+($D$222/MiY)),0)),5)*(AA$7&gt;=$E$222)</f>
        <v>0</v>
      </c>
      <c r="AB222" s="155">
        <f>ROUND(($D$222/MiY*(SUM($J$222:AA222)&lt;=1)+IF(SUM($J$222:AA222)+($D$222/MiY)&gt;1,1-(SUM($J$222:AA222)+($D$222/MiY)),0)),5)*(AB$7&gt;=$E$222)</f>
        <v>0</v>
      </c>
      <c r="AC222" s="155">
        <f>ROUND(($D$222/MiY*(SUM($J$222:AB222)&lt;=1)+IF(SUM($J$222:AB222)+($D$222/MiY)&gt;1,1-(SUM($J$222:AB222)+($D$222/MiY)),0)),5)*(AC$7&gt;=$E$222)</f>
        <v>0</v>
      </c>
      <c r="AD222" s="155">
        <f>ROUND(($D$222/MiY*(SUM($J$222:AC222)&lt;=1)+IF(SUM($J$222:AC222)+($D$222/MiY)&gt;1,1-(SUM($J$222:AC222)+($D$222/MiY)),0)),5)*(AD$7&gt;=$E$222)</f>
        <v>0</v>
      </c>
      <c r="AE222" s="155">
        <f>ROUND(($D$222/MiY*(SUM($J$222:AD222)&lt;=1)+IF(SUM($J$222:AD222)+($D$222/MiY)&gt;1,1-(SUM($J$222:AD222)+($D$222/MiY)),0)),5)*(AE$7&gt;=$E$222)</f>
        <v>0</v>
      </c>
      <c r="AF222" s="155">
        <f>ROUND(($D$222/MiY*(SUM($J$222:AE222)&lt;=1)+IF(SUM($J$222:AE222)+($D$222/MiY)&gt;1,1-(SUM($J$222:AE222)+($D$222/MiY)),0)),5)*(AF$7&gt;=$E$222)</f>
        <v>0</v>
      </c>
      <c r="AG222" s="155">
        <f>ROUND(($D$222/MiY*(SUM($J$222:AF222)&lt;=1)+IF(SUM($J$222:AF222)+($D$222/MiY)&gt;1,1-(SUM($J$222:AF222)+($D$222/MiY)),0)),5)*(AG$7&gt;=$E$222)</f>
        <v>0</v>
      </c>
      <c r="AH222" s="155">
        <f>ROUND(($D$222/MiY*(SUM($J$222:AG222)&lt;=1)+IF(SUM($J$222:AG222)+($D$222/MiY)&gt;1,1-(SUM($J$222:AG222)+($D$222/MiY)),0)),5)*(AH$7&gt;=$E$222)</f>
        <v>0</v>
      </c>
      <c r="AI222" s="155">
        <f>ROUND(($D$222/MiY*(SUM($J$222:AH222)&lt;=1)+IF(SUM($J$222:AH222)+($D$222/MiY)&gt;1,1-(SUM($J$222:AH222)+($D$222/MiY)),0)),5)*(AI$7&gt;=$E$222)</f>
        <v>0</v>
      </c>
      <c r="AJ222" s="155">
        <f>ROUND(($D$222/MiY*(SUM($J$222:AI222)&lt;=1)+IF(SUM($J$222:AI222)+($D$222/MiY)&gt;1,1-(SUM($J$222:AI222)+($D$222/MiY)),0)),5)*(AJ$7&gt;=$E$222)</f>
        <v>0</v>
      </c>
      <c r="AK222" s="155">
        <f>ROUND(($D$222/MiY*(SUM($J$222:AJ222)&lt;=1)+IF(SUM($J$222:AJ222)+($D$222/MiY)&gt;1,1-(SUM($J$222:AJ222)+($D$222/MiY)),0)),5)*(AK$7&gt;=$E$222)</f>
        <v>0</v>
      </c>
      <c r="AL222" s="155">
        <f>ROUND(($D$222/MiY*(SUM($J$222:AK222)&lt;=1)+IF(SUM($J$222:AK222)+($D$222/MiY)&gt;1,1-(SUM($J$222:AK222)+($D$222/MiY)),0)),5)*(AL$7&gt;=$E$222)</f>
        <v>0</v>
      </c>
      <c r="AM222" s="155">
        <f>ROUND(($D$222/MiY*(SUM($J$222:AL222)&lt;=1)+IF(SUM($J$222:AL222)+($D$222/MiY)&gt;1,1-(SUM($J$222:AL222)+($D$222/MiY)),0)),5)*(AM$7&gt;=$E$222)</f>
        <v>0</v>
      </c>
      <c r="AN222" s="155">
        <f>ROUND(($D$222/MiY*(SUM($J$222:AM222)&lt;=1)+IF(SUM($J$222:AM222)+($D$222/MiY)&gt;1,1-(SUM($J$222:AM222)+($D$222/MiY)),0)),5)*(AN$7&gt;=$E$222)</f>
        <v>0</v>
      </c>
      <c r="AO222" s="155">
        <f>ROUND(($D$222/MiY*(SUM($J$222:AN222)&lt;=1)+IF(SUM($J$222:AN222)+($D$222/MiY)&gt;1,1-(SUM($J$222:AN222)+($D$222/MiY)),0)),5)*(AO$7&gt;=$E$222)</f>
        <v>0</v>
      </c>
      <c r="AP222" s="155">
        <f>ROUND(($D$222/MiY*(SUM($J$222:AO222)&lt;=1)+IF(SUM($J$222:AO222)+($D$222/MiY)&gt;1,1-(SUM($J$222:AO222)+($D$222/MiY)),0)),5)*(AP$7&gt;=$E$222)</f>
        <v>0</v>
      </c>
      <c r="AQ222" s="155">
        <f>ROUND(($D$222/MiY*(SUM($J$222:AP222)&lt;=1)+IF(SUM($J$222:AP222)+($D$222/MiY)&gt;1,1-(SUM($J$222:AP222)+($D$222/MiY)),0)),5)*(AQ$7&gt;=$E$222)</f>
        <v>0</v>
      </c>
      <c r="AR222" s="155">
        <f>ROUND(($D$222/MiY*(SUM($J$222:AQ222)&lt;=1)+IF(SUM($J$222:AQ222)+($D$222/MiY)&gt;1,1-(SUM($J$222:AQ222)+($D$222/MiY)),0)),5)*(AR$7&gt;=$E$222)</f>
        <v>0</v>
      </c>
      <c r="AS222" s="155">
        <f>ROUND(($D$222/MiY*(SUM($J$222:AR222)&lt;=1)+IF(SUM($J$222:AR222)+($D$222/MiY)&gt;1,1-(SUM($J$222:AR222)+($D$222/MiY)),0)),5)*(AS$7&gt;=$E$222)</f>
        <v>0</v>
      </c>
      <c r="AT222" s="155">
        <f>ROUND(($D$222/MiY*(SUM($J$222:AS222)&lt;=1)+IF(SUM($J$222:AS222)+($D$222/MiY)&gt;1,1-(SUM($J$222:AS222)+($D$222/MiY)),0)),5)*(AT$7&gt;=$E$222)</f>
        <v>0</v>
      </c>
      <c r="AU222" s="155">
        <f>ROUND(($D$222/MiY*(SUM($J$222:AT222)&lt;=1)+IF(SUM($J$222:AT222)+($D$222/MiY)&gt;1,1-(SUM($J$222:AT222)+($D$222/MiY)),0)),5)*(AU$7&gt;=$E$222)</f>
        <v>0</v>
      </c>
      <c r="AV222" s="155">
        <f>ROUND(($D$222/MiY*(SUM($J$222:AU222)&lt;=1)+IF(SUM($J$222:AU222)+($D$222/MiY)&gt;1,1-(SUM($J$222:AU222)+($D$222/MiY)),0)),5)*(AV$7&gt;=$E$222)</f>
        <v>0</v>
      </c>
      <c r="AW222" s="155">
        <f>ROUND(($D$222/MiY*(SUM($J$222:AV222)&lt;=1)+IF(SUM($J$222:AV222)+($D$222/MiY)&gt;1,1-(SUM($J$222:AV222)+($D$222/MiY)),0)),5)*(AW$7&gt;=$E$222)</f>
        <v>0</v>
      </c>
      <c r="AX222" s="155">
        <f>ROUND(($D$222/MiY*(SUM($J$222:AW222)&lt;=1)+IF(SUM($J$222:AW222)+($D$222/MiY)&gt;1,1-(SUM($J$222:AW222)+($D$222/MiY)),0)),5)*(AX$7&gt;=$E$222)</f>
        <v>0</v>
      </c>
      <c r="AY222" s="155">
        <f>ROUND(($D$222/MiY*(SUM($J$222:AX222)&lt;=1)+IF(SUM($J$222:AX222)+($D$222/MiY)&gt;1,1-(SUM($J$222:AX222)+($D$222/MiY)),0)),5)*(AY$7&gt;=$E$222)</f>
        <v>0</v>
      </c>
      <c r="AZ222" s="155">
        <f>ROUND(($D$222/MiY*(SUM($J$222:AY222)&lt;=1)+IF(SUM($J$222:AY222)+($D$222/MiY)&gt;1,1-(SUM($J$222:AY222)+($D$222/MiY)),0)),5)*(AZ$7&gt;=$E$222)</f>
        <v>0</v>
      </c>
      <c r="BA222" s="155">
        <f>ROUND(($D$222/MiY*(SUM($J$222:AZ222)&lt;=1)+IF(SUM($J$222:AZ222)+($D$222/MiY)&gt;1,1-(SUM($J$222:AZ222)+($D$222/MiY)),0)),5)*(BA$7&gt;=$E$222)</f>
        <v>0</v>
      </c>
      <c r="BB222" s="155">
        <f>ROUND(($D$222/MiY*(SUM($J$222:BA222)&lt;=1)+IF(SUM($J$222:BA222)+($D$222/MiY)&gt;1,1-(SUM($J$222:BA222)+($D$222/MiY)),0)),5)*(BB$7&gt;=$E$222)</f>
        <v>0</v>
      </c>
      <c r="BC222" s="155">
        <f>ROUND(($D$222/MiY*(SUM($J$222:BB222)&lt;=1)+IF(SUM($J$222:BB222)+($D$222/MiY)&gt;1,1-(SUM($J$222:BB222)+($D$222/MiY)),0)),5)*(BC$7&gt;=$E$222)</f>
        <v>0</v>
      </c>
      <c r="BD222" s="155">
        <f>ROUND(($D$222/MiY*(SUM($J$222:BC222)&lt;=1)+IF(SUM($J$222:BC222)+($D$222/MiY)&gt;1,1-(SUM($J$222:BC222)+($D$222/MiY)),0)),5)*(BD$7&gt;=$E$222)</f>
        <v>0</v>
      </c>
      <c r="BE222" s="155">
        <f>ROUND(($D$222/MiY*(SUM($J$222:BD222)&lt;=1)+IF(SUM($J$222:BD222)+($D$222/MiY)&gt;1,1-(SUM($J$222:BD222)+($D$222/MiY)),0)),5)*(BE$7&gt;=$E$222)</f>
        <v>0</v>
      </c>
      <c r="BF222" s="155">
        <f>ROUND(($D$222/MiY*(SUM($J$222:BE222)&lt;=1)+IF(SUM($J$222:BE222)+($D$222/MiY)&gt;1,1-(SUM($J$222:BE222)+($D$222/MiY)),0)),5)*(BF$7&gt;=$E$222)</f>
        <v>0</v>
      </c>
      <c r="BG222" s="155">
        <f>ROUND(($D$222/MiY*(SUM($J$222:BF222)&lt;=1)+IF(SUM($J$222:BF222)+($D$222/MiY)&gt;1,1-(SUM($J$222:BF222)+($D$222/MiY)),0)),5)*(BG$7&gt;=$E$222)</f>
        <v>0</v>
      </c>
      <c r="BH222" s="155">
        <f>ROUND(($D$222/MiY*(SUM($J$222:BG222)&lt;=1)+IF(SUM($J$222:BG222)+($D$222/MiY)&gt;1,1-(SUM($J$222:BG222)+($D$222/MiY)),0)),5)*(BH$7&gt;=$E$222)</f>
        <v>0</v>
      </c>
      <c r="BI222" s="155">
        <f>ROUND(($D$222/MiY*(SUM($J$222:BH222)&lt;=1)+IF(SUM($J$222:BH222)+($D$222/MiY)&gt;1,1-(SUM($J$222:BH222)+($D$222/MiY)),0)),5)*(BI$7&gt;=$E$222)</f>
        <v>0</v>
      </c>
      <c r="BJ222" s="155">
        <f>ROUND(($D$222/MiY*(SUM($J$222:BI222)&lt;=1)+IF(SUM($J$222:BI222)+($D$222/MiY)&gt;1,1-(SUM($J$222:BI222)+($D$222/MiY)),0)),5)*(BJ$7&gt;=$E$222)</f>
        <v>0</v>
      </c>
      <c r="BK222" s="155">
        <f>ROUND(($D$222/MiY*(SUM($J$222:BJ222)&lt;=1)+IF(SUM($J$222:BJ222)+($D$222/MiY)&gt;1,1-(SUM($J$222:BJ222)+($D$222/MiY)),0)),5)*(BK$7&gt;=$E$222)</f>
        <v>0</v>
      </c>
      <c r="BL222" s="155">
        <f>ROUND(($D$222/MiY*(SUM($J$222:BK222)&lt;=1)+IF(SUM($J$222:BK222)+($D$222/MiY)&gt;1,1-(SUM($J$222:BK222)+($D$222/MiY)),0)),5)*(BL$7&gt;=$E$222)</f>
        <v>0</v>
      </c>
      <c r="BM222" s="155">
        <f>ROUND(($D$222/MiY*(SUM($J$222:BL222)&lt;=1)+IF(SUM($J$222:BL222)+($D$222/MiY)&gt;1,1-(SUM($J$222:BL222)+($D$222/MiY)),0)),5)*(BM$7&gt;=$E$222)</f>
        <v>0</v>
      </c>
      <c r="BN222" s="155">
        <f>ROUND(($D$222/MiY*(SUM($J$222:BM222)&lt;=1)+IF(SUM($J$222:BM222)+($D$222/MiY)&gt;1,1-(SUM($J$222:BM222)+($D$222/MiY)),0)),5)*(BN$7&gt;=$E$222)</f>
        <v>0</v>
      </c>
      <c r="BO222" s="155">
        <f>ROUND(($D$222/MiY*(SUM($J$222:BN222)&lt;=1)+IF(SUM($J$222:BN222)+($D$222/MiY)&gt;1,1-(SUM($J$222:BN222)+($D$222/MiY)),0)),5)*(BO$7&gt;=$E$222)</f>
        <v>0</v>
      </c>
      <c r="BP222" s="155">
        <f>ROUND(($D$222/MiY*(SUM($J$222:BO222)&lt;=1)+IF(SUM($J$222:BO222)+($D$222/MiY)&gt;1,1-(SUM($J$222:BO222)+($D$222/MiY)),0)),5)*(BP$7&gt;=$E$222)</f>
        <v>0</v>
      </c>
      <c r="BQ222" s="155">
        <f>ROUND(($D$222/MiY*(SUM($J$222:BP222)&lt;=1)+IF(SUM($J$222:BP222)+($D$222/MiY)&gt;1,1-(SUM($J$222:BP222)+($D$222/MiY)),0)),5)*(BQ$7&gt;=$E$222)</f>
        <v>0</v>
      </c>
      <c r="BR222" s="155">
        <f>ROUND(($D$222/MiY*(SUM($J$222:BQ222)&lt;=1)+IF(SUM($J$222:BQ222)+($D$222/MiY)&gt;1,1-(SUM($J$222:BQ222)+($D$222/MiY)),0)),5)*(BR$7&gt;=$E$222)</f>
        <v>0</v>
      </c>
      <c r="BS222" s="155">
        <f>ROUND(($D$222/MiY*(SUM($J$222:BR222)&lt;=1)+IF(SUM($J$222:BR222)+($D$222/MiY)&gt;1,1-(SUM($J$222:BR222)+($D$222/MiY)),0)),5)*(BS$7&gt;=$E$222)</f>
        <v>0</v>
      </c>
      <c r="BT222" s="155">
        <f>ROUND(($D$222/MiY*(SUM($J$222:BS222)&lt;=1)+IF(SUM($J$222:BS222)+($D$222/MiY)&gt;1,1-(SUM($J$222:BS222)+($D$222/MiY)),0)),5)*(BT$7&gt;=$E$222)</f>
        <v>0</v>
      </c>
      <c r="BU222" s="155">
        <f>ROUND(($D$222/MiY*(SUM($J$222:BT222)&lt;=1)+IF(SUM($J$222:BT222)+($D$222/MiY)&gt;1,1-(SUM($J$222:BT222)+($D$222/MiY)),0)),5)*(BU$7&gt;=$E$222)</f>
        <v>0</v>
      </c>
      <c r="BV222" s="155">
        <f>ROUND(($D$222/MiY*(SUM($J$222:BU222)&lt;=1)+IF(SUM($J$222:BU222)+($D$222/MiY)&gt;1,1-(SUM($J$222:BU222)+($D$222/MiY)),0)),5)*(BV$7&gt;=$E$222)</f>
        <v>0</v>
      </c>
      <c r="BW222" s="155">
        <f>ROUND(($D$222/MiY*(SUM($J$222:BV222)&lt;=1)+IF(SUM($J$222:BV222)+($D$222/MiY)&gt;1,1-(SUM($J$222:BV222)+($D$222/MiY)),0)),5)*(BW$7&gt;=$E$222)</f>
        <v>0</v>
      </c>
      <c r="BX222" s="155">
        <f>ROUND(($D$222/MiY*(SUM($J$222:BW222)&lt;=1)+IF(SUM($J$222:BW222)+($D$222/MiY)&gt;1,1-(SUM($J$222:BW222)+($D$222/MiY)),0)),5)*(BX$7&gt;=$E$222)</f>
        <v>0</v>
      </c>
      <c r="BY222" s="155">
        <f>ROUND(($D$222/MiY*(SUM($J$222:BX222)&lt;=1)+IF(SUM($J$222:BX222)+($D$222/MiY)&gt;1,1-(SUM($J$222:BX222)+($D$222/MiY)),0)),5)*(BY$7&gt;=$E$222)</f>
        <v>0</v>
      </c>
      <c r="BZ222" s="155">
        <f>ROUND(($D$222/MiY*(SUM($J$222:BY222)&lt;=1)+IF(SUM($J$222:BY222)+($D$222/MiY)&gt;1,1-(SUM($J$222:BY222)+($D$222/MiY)),0)),5)*(BZ$7&gt;=$E$222)</f>
        <v>0</v>
      </c>
      <c r="CA222" s="155">
        <f>ROUND(($D$222/MiY*(SUM($J$222:BZ222)&lt;=1)+IF(SUM($J$222:BZ222)+($D$222/MiY)&gt;1,1-(SUM($J$222:BZ222)+($D$222/MiY)),0)),5)*(CA$7&gt;=$E$222)</f>
        <v>0</v>
      </c>
      <c r="CB222" s="155">
        <f>ROUND(($D$222/MiY*(SUM($J$222:CA222)&lt;=1)+IF(SUM($J$222:CA222)+($D$222/MiY)&gt;1,1-(SUM($J$222:CA222)+($D$222/MiY)),0)),5)*(CB$7&gt;=$E$222)</f>
        <v>0</v>
      </c>
      <c r="CC222" s="155">
        <f>ROUND(($D$222/MiY*(SUM($J$222:CB222)&lt;=1)+IF(SUM($J$222:CB222)+($D$222/MiY)&gt;1,1-(SUM($J$222:CB222)+($D$222/MiY)),0)),5)*(CC$7&gt;=$E$222)</f>
        <v>0</v>
      </c>
      <c r="CD222" s="155">
        <f>ROUND(($D$222/MiY*(SUM($J$222:CC222)&lt;=1)+IF(SUM($J$222:CC222)+($D$222/MiY)&gt;1,1-(SUM($J$222:CC222)+($D$222/MiY)),0)),5)*(CD$7&gt;=$E$222)</f>
        <v>0</v>
      </c>
      <c r="CE222" s="155">
        <f>ROUND(($D$222/MiY*(SUM($J$222:CD222)&lt;=1)+IF(SUM($J$222:CD222)+($D$222/MiY)&gt;1,1-(SUM($J$222:CD222)+($D$222/MiY)),0)),5)*(CE$7&gt;=$E$222)</f>
        <v>0</v>
      </c>
      <c r="CF222" s="155">
        <f>ROUND(($D$222/MiY*(SUM($J$222:CE222)&lt;=1)+IF(SUM($J$222:CE222)+($D$222/MiY)&gt;1,1-(SUM($J$222:CE222)+($D$222/MiY)),0)),5)*(CF$7&gt;=$E$222)</f>
        <v>0</v>
      </c>
      <c r="CG222" s="155">
        <f>ROUND(($D$222/MiY*(SUM($J$222:CF222)&lt;=1)+IF(SUM($J$222:CF222)+($D$222/MiY)&gt;1,1-(SUM($J$222:CF222)+($D$222/MiY)),0)),5)*(CG$7&gt;=$E$222)</f>
        <v>0</v>
      </c>
      <c r="CH222" s="155">
        <f>ROUND(($D$222/MiY*(SUM($J$222:CG222)&lt;=1)+IF(SUM($J$222:CG222)+($D$222/MiY)&gt;1,1-(SUM($J$222:CG222)+($D$222/MiY)),0)),5)*(CH$7&gt;=$E$222)</f>
        <v>0</v>
      </c>
      <c r="CI222" s="155">
        <f>ROUND(($D$222/MiY*(SUM($J$222:CH222)&lt;=1)+IF(SUM($J$222:CH222)+($D$222/MiY)&gt;1,1-(SUM($J$222:CH222)+($D$222/MiY)),0)),5)*(CI$7&gt;=$E$222)</f>
        <v>0</v>
      </c>
      <c r="CJ222" s="155">
        <f>ROUND(($D$222/MiY*(SUM($J$222:CI222)&lt;=1)+IF(SUM($J$222:CI222)+($D$222/MiY)&gt;1,1-(SUM($J$222:CI222)+($D$222/MiY)),0)),5)*(CJ$7&gt;=$E$222)</f>
        <v>0</v>
      </c>
      <c r="CK222" s="155">
        <f>ROUND(($D$222/MiY*(SUM($J$222:CJ222)&lt;=1)+IF(SUM($J$222:CJ222)+($D$222/MiY)&gt;1,1-(SUM($J$222:CJ222)+($D$222/MiY)),0)),5)*(CK$7&gt;=$E$222)</f>
        <v>0</v>
      </c>
      <c r="CL222" s="155">
        <f>ROUND(($D$222/MiY*(SUM($J$222:CK222)&lt;=1)+IF(SUM($J$222:CK222)+($D$222/MiY)&gt;1,1-(SUM($J$222:CK222)+($D$222/MiY)),0)),5)*(CL$7&gt;=$E$222)</f>
        <v>0</v>
      </c>
      <c r="CM222" s="155">
        <f>ROUND(($D$222/MiY*(SUM($J$222:CL222)&lt;=1)+IF(SUM($J$222:CL222)+($D$222/MiY)&gt;1,1-(SUM($J$222:CL222)+($D$222/MiY)),0)),5)*(CM$7&gt;=$E$222)</f>
        <v>0</v>
      </c>
      <c r="CN222" s="155">
        <f>ROUND(($D$222/MiY*(SUM($J$222:CM222)&lt;=1)+IF(SUM($J$222:CM222)+($D$222/MiY)&gt;1,1-(SUM($J$222:CM222)+($D$222/MiY)),0)),5)*(CN$7&gt;=$E$222)</f>
        <v>0</v>
      </c>
      <c r="CO222" s="155">
        <f>ROUND(($D$222/MiY*(SUM($J$222:CN222)&lt;=1)+IF(SUM($J$222:CN222)+($D$222/MiY)&gt;1,1-(SUM($J$222:CN222)+($D$222/MiY)),0)),5)*(CO$7&gt;=$E$222)</f>
        <v>0</v>
      </c>
      <c r="CP222" s="155">
        <f>ROUND(($D$222/MiY*(SUM($J$222:CO222)&lt;=1)+IF(SUM($J$222:CO222)+($D$222/MiY)&gt;1,1-(SUM($J$222:CO222)+($D$222/MiY)),0)),5)*(CP$7&gt;=$E$222)</f>
        <v>0</v>
      </c>
      <c r="CQ222" s="155">
        <f>ROUND(($D$222/MiY*(SUM($J$222:CP222)&lt;=1)+IF(SUM($J$222:CP222)+($D$222/MiY)&gt;1,1-(SUM($J$222:CP222)+($D$222/MiY)),0)),5)*(CQ$7&gt;=$E$222)</f>
        <v>0</v>
      </c>
      <c r="CR222" s="155">
        <f>ROUND(($D$222/MiY*(SUM($J$222:CQ222)&lt;=1)+IF(SUM($J$222:CQ222)+($D$222/MiY)&gt;1,1-(SUM($J$222:CQ222)+($D$222/MiY)),0)),5)*(CR$7&gt;=$E$222)</f>
        <v>0</v>
      </c>
      <c r="CS222" s="155">
        <f>ROUND(($D$222/MiY*(SUM($J$222:CR222)&lt;=1)+IF(SUM($J$222:CR222)+($D$222/MiY)&gt;1,1-(SUM($J$222:CR222)+($D$222/MiY)),0)),5)*(CS$7&gt;=$E$222)</f>
        <v>0</v>
      </c>
      <c r="CT222" s="155">
        <f>ROUND(($D$222/MiY*(SUM($J$222:CS222)&lt;=1)+IF(SUM($J$222:CS222)+($D$222/MiY)&gt;1,1-(SUM($J$222:CS222)+($D$222/MiY)),0)),5)*(CT$7&gt;=$E$222)</f>
        <v>0</v>
      </c>
      <c r="CU222" s="155">
        <f>ROUND(($D$222/MiY*(SUM($J$222:CT222)&lt;=1)+IF(SUM($J$222:CT222)+($D$222/MiY)&gt;1,1-(SUM($J$222:CT222)+($D$222/MiY)),0)),5)*(CU$7&gt;=$E$222)</f>
        <v>0</v>
      </c>
      <c r="CV222" s="155">
        <f>ROUND(($D$222/MiY*(SUM($J$222:CU222)&lt;=1)+IF(SUM($J$222:CU222)+($D$222/MiY)&gt;1,1-(SUM($J$222:CU222)+($D$222/MiY)),0)),5)*(CV$7&gt;=$E$222)</f>
        <v>0</v>
      </c>
      <c r="CW222" s="155">
        <f>ROUND(($D$222/MiY*(SUM($J$222:CV222)&lt;=1)+IF(SUM($J$222:CV222)+($D$222/MiY)&gt;1,1-(SUM($J$222:CV222)+($D$222/MiY)),0)),5)*(CW$7&gt;=$E$222)</f>
        <v>0</v>
      </c>
      <c r="CX222" s="155">
        <f>ROUND(($D$222/MiY*(SUM($J$222:CW222)&lt;=1)+IF(SUM($J$222:CW222)+($D$222/MiY)&gt;1,1-(SUM($J$222:CW222)+($D$222/MiY)),0)),5)*(CX$7&gt;=$E$222)</f>
        <v>0</v>
      </c>
      <c r="CY222" s="155">
        <f>ROUND(($D$222/MiY*(SUM($J$222:CX222)&lt;=1)+IF(SUM($J$222:CX222)+($D$222/MiY)&gt;1,1-(SUM($J$222:CX222)+($D$222/MiY)),0)),5)*(CY$7&gt;=$E$222)</f>
        <v>0</v>
      </c>
      <c r="CZ222" s="155">
        <f>ROUND(($D$222/MiY*(SUM($J$222:CY222)&lt;=1)+IF(SUM($J$222:CY222)+($D$222/MiY)&gt;1,1-(SUM($J$222:CY222)+($D$222/MiY)),0)),5)*(CZ$7&gt;=$E$222)</f>
        <v>0</v>
      </c>
      <c r="DA222" s="155">
        <f>ROUND(($D$222/MiY*(SUM($J$222:CZ222)&lt;=1)+IF(SUM($J$222:CZ222)+($D$222/MiY)&gt;1,1-(SUM($J$222:CZ222)+($D$222/MiY)),0)),5)*(DA$7&gt;=$E$222)</f>
        <v>0</v>
      </c>
      <c r="DB222" s="155">
        <f>ROUND(($D$222/MiY*(SUM($J$222:DA222)&lt;=1)+IF(SUM($J$222:DA222)+($D$222/MiY)&gt;1,1-(SUM($J$222:DA222)+($D$222/MiY)),0)),5)*(DB$7&gt;=$E$222)</f>
        <v>0</v>
      </c>
      <c r="DC222" s="155">
        <f>ROUND(($D$222/MiY*(SUM($J$222:DB222)&lt;=1)+IF(SUM($J$222:DB222)+($D$222/MiY)&gt;1,1-(SUM($J$222:DB222)+($D$222/MiY)),0)),5)*(DC$7&gt;=$E$222)</f>
        <v>0</v>
      </c>
      <c r="DD222" s="155">
        <f>ROUND(($D$222/MiY*(SUM($J$222:DC222)&lt;=1)+IF(SUM($J$222:DC222)+($D$222/MiY)&gt;1,1-(SUM($J$222:DC222)+($D$222/MiY)),0)),5)*(DD$7&gt;=$E$222)</f>
        <v>0</v>
      </c>
      <c r="DE222" s="155">
        <f>ROUND(($D$222/MiY*(SUM($J$222:DD222)&lt;=1)+IF(SUM($J$222:DD222)+($D$222/MiY)&gt;1,1-(SUM($J$222:DD222)+($D$222/MiY)),0)),5)*(DE$7&gt;=$E$222)</f>
        <v>0</v>
      </c>
      <c r="DF222" s="155">
        <f>ROUND(($D$222/MiY*(SUM($J$222:DE222)&lt;=1)+IF(SUM($J$222:DE222)+($D$222/MiY)&gt;1,1-(SUM($J$222:DE222)+($D$222/MiY)),0)),5)*(DF$7&gt;=$E$222)</f>
        <v>0</v>
      </c>
      <c r="DG222" s="155">
        <f>ROUND(($D$222/MiY*(SUM($J$222:DF222)&lt;=1)+IF(SUM($J$222:DF222)+($D$222/MiY)&gt;1,1-(SUM($J$222:DF222)+($D$222/MiY)),0)),5)*(DG$7&gt;=$E$222)</f>
        <v>0</v>
      </c>
      <c r="DH222" s="155">
        <f>ROUND(($D$222/MiY*(SUM($J$222:DG222)&lt;=1)+IF(SUM($J$222:DG222)+($D$222/MiY)&gt;1,1-(SUM($J$222:DG222)+($D$222/MiY)),0)),5)*(DH$7&gt;=$E$222)</f>
        <v>0</v>
      </c>
      <c r="DI222" s="155">
        <f>ROUND(($D$222/MiY*(SUM($J$222:DH222)&lt;=1)+IF(SUM($J$222:DH222)+($D$222/MiY)&gt;1,1-(SUM($J$222:DH222)+($D$222/MiY)),0)),5)*(DI$7&gt;=$E$222)</f>
        <v>0</v>
      </c>
      <c r="DJ222" s="155">
        <f>ROUND(($D$222/MiY*(SUM($J$222:DI222)&lt;=1)+IF(SUM($J$222:DI222)+($D$222/MiY)&gt;1,1-(SUM($J$222:DI222)+($D$222/MiY)),0)),5)*(DJ$7&gt;=$E$222)</f>
        <v>0</v>
      </c>
      <c r="DK222" s="155">
        <f>ROUND(($D$222/MiY*(SUM($J$222:DJ222)&lt;=1)+IF(SUM($J$222:DJ222)+($D$222/MiY)&gt;1,1-(SUM($J$222:DJ222)+($D$222/MiY)),0)),5)*(DK$7&gt;=$E$222)</f>
        <v>0</v>
      </c>
      <c r="DL222" s="155">
        <f>ROUND(($D$222/MiY*(SUM($J$222:DK222)&lt;=1)+IF(SUM($J$222:DK222)+($D$222/MiY)&gt;1,1-(SUM($J$222:DK222)+($D$222/MiY)),0)),5)*(DL$7&gt;=$E$222)</f>
        <v>0</v>
      </c>
      <c r="DM222" s="155">
        <f>ROUND(($D$222/MiY*(SUM($J$222:DL222)&lt;=1)+IF(SUM($J$222:DL222)+($D$222/MiY)&gt;1,1-(SUM($J$222:DL222)+($D$222/MiY)),0)),5)*(DM$7&gt;=$E$222)</f>
        <v>0</v>
      </c>
      <c r="DN222" s="155">
        <f>ROUND(($D$222/MiY*(SUM($J$222:DM222)&lt;=1)+IF(SUM($J$222:DM222)+($D$222/MiY)&gt;1,1-(SUM($J$222:DM222)+($D$222/MiY)),0)),5)*(DN$7&gt;=$E$222)</f>
        <v>0</v>
      </c>
      <c r="DO222" s="155">
        <f>ROUND(($D$222/MiY*(SUM($J$222:DN222)&lt;=1)+IF(SUM($J$222:DN222)+($D$222/MiY)&gt;1,1-(SUM($J$222:DN222)+($D$222/MiY)),0)),5)*(DO$7&gt;=$E$222)</f>
        <v>0</v>
      </c>
      <c r="DP222" s="155">
        <f>ROUND(($D$222/MiY*(SUM($J$222:DO222)&lt;=1)+IF(SUM($J$222:DO222)+($D$222/MiY)&gt;1,1-(SUM($J$222:DO222)+($D$222/MiY)),0)),5)*(DP$7&gt;=$E$222)</f>
        <v>0</v>
      </c>
      <c r="DQ222" s="155">
        <f>ROUND(($D$222/MiY*(SUM($J$222:DP222)&lt;=1)+IF(SUM($J$222:DP222)+($D$222/MiY)&gt;1,1-(SUM($J$222:DP222)+($D$222/MiY)),0)),5)*(DQ$7&gt;=$E$222)</f>
        <v>0</v>
      </c>
      <c r="DR222" s="155">
        <f>ROUND(($D$222/MiY*(SUM($J$222:DQ222)&lt;=1)+IF(SUM($J$222:DQ222)+($D$222/MiY)&gt;1,1-(SUM($J$222:DQ222)+($D$222/MiY)),0)),5)*(DR$7&gt;=$E$222)</f>
        <v>0</v>
      </c>
      <c r="DS222" s="155">
        <f>ROUND(($D$222/MiY*(SUM($J$222:DR222)&lt;=1)+IF(SUM($J$222:DR222)+($D$222/MiY)&gt;1,1-(SUM($J$222:DR222)+($D$222/MiY)),0)),5)*(DS$7&gt;=$E$222)</f>
        <v>0</v>
      </c>
      <c r="DT222" s="155">
        <f>ROUND(($D$222/MiY*(SUM($J$222:DS222)&lt;=1)+IF(SUM($J$222:DS222)+($D$222/MiY)&gt;1,1-(SUM($J$222:DS222)+($D$222/MiY)),0)),5)*(DT$7&gt;=$E$222)</f>
        <v>0</v>
      </c>
      <c r="DU222" s="155">
        <f>ROUND(($D$222/MiY*(SUM($J$222:DT222)&lt;=1)+IF(SUM($J$222:DT222)+($D$222/MiY)&gt;1,1-(SUM($J$222:DT222)+($D$222/MiY)),0)),5)*(DU$7&gt;=$E$222)</f>
        <v>0</v>
      </c>
      <c r="DV222" s="155">
        <f>ROUND(($D$222/MiY*(SUM($J$222:DU222)&lt;=1)+IF(SUM($J$222:DU222)+($D$222/MiY)&gt;1,1-(SUM($J$222:DU222)+($D$222/MiY)),0)),5)*(DV$7&gt;=$E$222)</f>
        <v>0</v>
      </c>
      <c r="DW222" s="155">
        <f>ROUND(($D$222/MiY*(SUM($J$222:DV222)&lt;=1)+IF(SUM($J$222:DV222)+($D$222/MiY)&gt;1,1-(SUM($J$222:DV222)+($D$222/MiY)),0)),5)*(DW$7&gt;=$E$222)</f>
        <v>0</v>
      </c>
      <c r="DX222" s="155">
        <f>ROUND(($D$222/MiY*(SUM($J$222:DW222)&lt;=1)+IF(SUM($J$222:DW222)+($D$222/MiY)&gt;1,1-(SUM($J$222:DW222)+($D$222/MiY)),0)),5)*(DX$7&gt;=$E$222)</f>
        <v>0</v>
      </c>
      <c r="DY222" s="155">
        <f>ROUND(($D$222/MiY*(SUM($J$222:DX222)&lt;=1)+IF(SUM($J$222:DX222)+($D$222/MiY)&gt;1,1-(SUM($J$222:DX222)+($D$222/MiY)),0)),5)*(DY$7&gt;=$E$222)</f>
        <v>0</v>
      </c>
      <c r="DZ222" s="155">
        <f>ROUND(($D$222/MiY*(SUM($J$222:DY222)&lt;=1)+IF(SUM($J$222:DY222)+($D$222/MiY)&gt;1,1-(SUM($J$222:DY222)+($D$222/MiY)),0)),5)*(DZ$7&gt;=$E$222)</f>
        <v>0</v>
      </c>
      <c r="EA222" s="155">
        <f>ROUND(($D$222/MiY*(SUM($J$222:DZ222)&lt;=1)+IF(SUM($J$222:DZ222)+($D$222/MiY)&gt;1,1-(SUM($J$222:DZ222)+($D$222/MiY)),0)),5)*(EA$7&gt;=$E$222)</f>
        <v>0</v>
      </c>
      <c r="EB222" s="155">
        <f>ROUND(($D$222/MiY*(SUM($J$222:EA222)&lt;=1)+IF(SUM($J$222:EA222)+($D$222/MiY)&gt;1,1-(SUM($J$222:EA222)+($D$222/MiY)),0)),5)*(EB$7&gt;=$E$222)</f>
        <v>0</v>
      </c>
    </row>
    <row r="223" spans="3:132" outlineLevel="1" x14ac:dyDescent="0.25">
      <c r="C223" s="318" t="s">
        <v>526</v>
      </c>
      <c r="G223" s="52" t="s">
        <v>525</v>
      </c>
      <c r="H223" s="46">
        <f t="shared" ref="H223" si="3006">SUM(J223:EB223)</f>
        <v>0</v>
      </c>
      <c r="J223" s="82">
        <f t="shared" ref="J223:P223" si="3007">SUM($J$221:$EB$221)*J222</f>
        <v>0</v>
      </c>
      <c r="K223" s="82">
        <f t="shared" si="3007"/>
        <v>0</v>
      </c>
      <c r="L223" s="82">
        <f t="shared" si="3007"/>
        <v>0</v>
      </c>
      <c r="M223" s="82">
        <f t="shared" si="3007"/>
        <v>0</v>
      </c>
      <c r="N223" s="82">
        <f t="shared" si="3007"/>
        <v>0</v>
      </c>
      <c r="O223" s="82">
        <f t="shared" si="3007"/>
        <v>0</v>
      </c>
      <c r="P223" s="82">
        <f t="shared" si="3007"/>
        <v>0</v>
      </c>
      <c r="Q223" s="82">
        <f>SUM($J$221:$EB$221)*Q222</f>
        <v>0</v>
      </c>
      <c r="R223" s="82">
        <f t="shared" ref="R223:CC223" si="3008">SUM($J$221:$EB$221)*R222</f>
        <v>0</v>
      </c>
      <c r="S223" s="82">
        <f t="shared" si="3008"/>
        <v>0</v>
      </c>
      <c r="T223" s="82">
        <f t="shared" si="3008"/>
        <v>0</v>
      </c>
      <c r="U223" s="82">
        <f t="shared" si="3008"/>
        <v>0</v>
      </c>
      <c r="V223" s="82">
        <f t="shared" si="3008"/>
        <v>0</v>
      </c>
      <c r="W223" s="82">
        <f t="shared" si="3008"/>
        <v>0</v>
      </c>
      <c r="X223" s="82">
        <f t="shared" si="3008"/>
        <v>0</v>
      </c>
      <c r="Y223" s="82">
        <f t="shared" si="3008"/>
        <v>0</v>
      </c>
      <c r="Z223" s="82">
        <f t="shared" si="3008"/>
        <v>0</v>
      </c>
      <c r="AA223" s="82">
        <f t="shared" si="3008"/>
        <v>0</v>
      </c>
      <c r="AB223" s="82">
        <f t="shared" si="3008"/>
        <v>0</v>
      </c>
      <c r="AC223" s="82">
        <f t="shared" si="3008"/>
        <v>0</v>
      </c>
      <c r="AD223" s="82">
        <f t="shared" si="3008"/>
        <v>0</v>
      </c>
      <c r="AE223" s="82">
        <f t="shared" si="3008"/>
        <v>0</v>
      </c>
      <c r="AF223" s="82">
        <f t="shared" si="3008"/>
        <v>0</v>
      </c>
      <c r="AG223" s="82">
        <f t="shared" si="3008"/>
        <v>0</v>
      </c>
      <c r="AH223" s="82">
        <f t="shared" si="3008"/>
        <v>0</v>
      </c>
      <c r="AI223" s="82">
        <f t="shared" si="3008"/>
        <v>0</v>
      </c>
      <c r="AJ223" s="82">
        <f t="shared" si="3008"/>
        <v>0</v>
      </c>
      <c r="AK223" s="82">
        <f t="shared" si="3008"/>
        <v>0</v>
      </c>
      <c r="AL223" s="82">
        <f t="shared" si="3008"/>
        <v>0</v>
      </c>
      <c r="AM223" s="82">
        <f t="shared" si="3008"/>
        <v>0</v>
      </c>
      <c r="AN223" s="82">
        <f t="shared" si="3008"/>
        <v>0</v>
      </c>
      <c r="AO223" s="82">
        <f t="shared" si="3008"/>
        <v>0</v>
      </c>
      <c r="AP223" s="82">
        <f t="shared" si="3008"/>
        <v>0</v>
      </c>
      <c r="AQ223" s="82">
        <f t="shared" si="3008"/>
        <v>0</v>
      </c>
      <c r="AR223" s="82">
        <f t="shared" si="3008"/>
        <v>0</v>
      </c>
      <c r="AS223" s="82">
        <f t="shared" si="3008"/>
        <v>0</v>
      </c>
      <c r="AT223" s="82">
        <f t="shared" si="3008"/>
        <v>0</v>
      </c>
      <c r="AU223" s="82">
        <f t="shared" si="3008"/>
        <v>0</v>
      </c>
      <c r="AV223" s="82">
        <f t="shared" si="3008"/>
        <v>0</v>
      </c>
      <c r="AW223" s="82">
        <f t="shared" si="3008"/>
        <v>0</v>
      </c>
      <c r="AX223" s="82">
        <f t="shared" si="3008"/>
        <v>0</v>
      </c>
      <c r="AY223" s="82">
        <f t="shared" si="3008"/>
        <v>0</v>
      </c>
      <c r="AZ223" s="82">
        <f t="shared" si="3008"/>
        <v>0</v>
      </c>
      <c r="BA223" s="82">
        <f t="shared" si="3008"/>
        <v>0</v>
      </c>
      <c r="BB223" s="82">
        <f t="shared" si="3008"/>
        <v>0</v>
      </c>
      <c r="BC223" s="82">
        <f t="shared" si="3008"/>
        <v>0</v>
      </c>
      <c r="BD223" s="82">
        <f t="shared" si="3008"/>
        <v>0</v>
      </c>
      <c r="BE223" s="82">
        <f t="shared" si="3008"/>
        <v>0</v>
      </c>
      <c r="BF223" s="82">
        <f t="shared" si="3008"/>
        <v>0</v>
      </c>
      <c r="BG223" s="82">
        <f t="shared" si="3008"/>
        <v>0</v>
      </c>
      <c r="BH223" s="82">
        <f t="shared" si="3008"/>
        <v>0</v>
      </c>
      <c r="BI223" s="82">
        <f t="shared" si="3008"/>
        <v>0</v>
      </c>
      <c r="BJ223" s="82">
        <f t="shared" si="3008"/>
        <v>0</v>
      </c>
      <c r="BK223" s="82">
        <f t="shared" si="3008"/>
        <v>0</v>
      </c>
      <c r="BL223" s="82">
        <f t="shared" si="3008"/>
        <v>0</v>
      </c>
      <c r="BM223" s="82">
        <f t="shared" si="3008"/>
        <v>0</v>
      </c>
      <c r="BN223" s="82">
        <f t="shared" si="3008"/>
        <v>0</v>
      </c>
      <c r="BO223" s="82">
        <f t="shared" si="3008"/>
        <v>0</v>
      </c>
      <c r="BP223" s="82">
        <f t="shared" si="3008"/>
        <v>0</v>
      </c>
      <c r="BQ223" s="82">
        <f t="shared" si="3008"/>
        <v>0</v>
      </c>
      <c r="BR223" s="82">
        <f t="shared" si="3008"/>
        <v>0</v>
      </c>
      <c r="BS223" s="82">
        <f t="shared" si="3008"/>
        <v>0</v>
      </c>
      <c r="BT223" s="82">
        <f t="shared" si="3008"/>
        <v>0</v>
      </c>
      <c r="BU223" s="82">
        <f t="shared" si="3008"/>
        <v>0</v>
      </c>
      <c r="BV223" s="82">
        <f t="shared" si="3008"/>
        <v>0</v>
      </c>
      <c r="BW223" s="82">
        <f t="shared" si="3008"/>
        <v>0</v>
      </c>
      <c r="BX223" s="82">
        <f t="shared" si="3008"/>
        <v>0</v>
      </c>
      <c r="BY223" s="82">
        <f t="shared" si="3008"/>
        <v>0</v>
      </c>
      <c r="BZ223" s="82">
        <f t="shared" si="3008"/>
        <v>0</v>
      </c>
      <c r="CA223" s="82">
        <f t="shared" si="3008"/>
        <v>0</v>
      </c>
      <c r="CB223" s="82">
        <f t="shared" si="3008"/>
        <v>0</v>
      </c>
      <c r="CC223" s="82">
        <f t="shared" si="3008"/>
        <v>0</v>
      </c>
      <c r="CD223" s="82">
        <f t="shared" ref="CD223:EB223" si="3009">SUM($J$221:$EB$221)*CD222</f>
        <v>0</v>
      </c>
      <c r="CE223" s="82">
        <f t="shared" si="3009"/>
        <v>0</v>
      </c>
      <c r="CF223" s="82">
        <f t="shared" si="3009"/>
        <v>0</v>
      </c>
      <c r="CG223" s="82">
        <f t="shared" si="3009"/>
        <v>0</v>
      </c>
      <c r="CH223" s="82">
        <f t="shared" si="3009"/>
        <v>0</v>
      </c>
      <c r="CI223" s="82">
        <f t="shared" si="3009"/>
        <v>0</v>
      </c>
      <c r="CJ223" s="82">
        <f t="shared" si="3009"/>
        <v>0</v>
      </c>
      <c r="CK223" s="82">
        <f t="shared" si="3009"/>
        <v>0</v>
      </c>
      <c r="CL223" s="82">
        <f t="shared" si="3009"/>
        <v>0</v>
      </c>
      <c r="CM223" s="82">
        <f t="shared" si="3009"/>
        <v>0</v>
      </c>
      <c r="CN223" s="82">
        <f t="shared" si="3009"/>
        <v>0</v>
      </c>
      <c r="CO223" s="82">
        <f t="shared" si="3009"/>
        <v>0</v>
      </c>
      <c r="CP223" s="82">
        <f t="shared" si="3009"/>
        <v>0</v>
      </c>
      <c r="CQ223" s="82">
        <f t="shared" si="3009"/>
        <v>0</v>
      </c>
      <c r="CR223" s="82">
        <f t="shared" si="3009"/>
        <v>0</v>
      </c>
      <c r="CS223" s="82">
        <f t="shared" si="3009"/>
        <v>0</v>
      </c>
      <c r="CT223" s="82">
        <f t="shared" si="3009"/>
        <v>0</v>
      </c>
      <c r="CU223" s="82">
        <f t="shared" si="3009"/>
        <v>0</v>
      </c>
      <c r="CV223" s="82">
        <f t="shared" si="3009"/>
        <v>0</v>
      </c>
      <c r="CW223" s="82">
        <f t="shared" si="3009"/>
        <v>0</v>
      </c>
      <c r="CX223" s="82">
        <f t="shared" si="3009"/>
        <v>0</v>
      </c>
      <c r="CY223" s="82">
        <f t="shared" si="3009"/>
        <v>0</v>
      </c>
      <c r="CZ223" s="82">
        <f t="shared" si="3009"/>
        <v>0</v>
      </c>
      <c r="DA223" s="82">
        <f t="shared" si="3009"/>
        <v>0</v>
      </c>
      <c r="DB223" s="82">
        <f t="shared" si="3009"/>
        <v>0</v>
      </c>
      <c r="DC223" s="82">
        <f t="shared" si="3009"/>
        <v>0</v>
      </c>
      <c r="DD223" s="82">
        <f t="shared" si="3009"/>
        <v>0</v>
      </c>
      <c r="DE223" s="82">
        <f t="shared" si="3009"/>
        <v>0</v>
      </c>
      <c r="DF223" s="82">
        <f t="shared" si="3009"/>
        <v>0</v>
      </c>
      <c r="DG223" s="82">
        <f t="shared" si="3009"/>
        <v>0</v>
      </c>
      <c r="DH223" s="82">
        <f t="shared" si="3009"/>
        <v>0</v>
      </c>
      <c r="DI223" s="82">
        <f t="shared" si="3009"/>
        <v>0</v>
      </c>
      <c r="DJ223" s="82">
        <f t="shared" si="3009"/>
        <v>0</v>
      </c>
      <c r="DK223" s="82">
        <f t="shared" si="3009"/>
        <v>0</v>
      </c>
      <c r="DL223" s="82">
        <f t="shared" si="3009"/>
        <v>0</v>
      </c>
      <c r="DM223" s="82">
        <f t="shared" si="3009"/>
        <v>0</v>
      </c>
      <c r="DN223" s="82">
        <f t="shared" si="3009"/>
        <v>0</v>
      </c>
      <c r="DO223" s="82">
        <f t="shared" si="3009"/>
        <v>0</v>
      </c>
      <c r="DP223" s="82">
        <f t="shared" si="3009"/>
        <v>0</v>
      </c>
      <c r="DQ223" s="82">
        <f t="shared" si="3009"/>
        <v>0</v>
      </c>
      <c r="DR223" s="82">
        <f t="shared" si="3009"/>
        <v>0</v>
      </c>
      <c r="DS223" s="82">
        <f t="shared" si="3009"/>
        <v>0</v>
      </c>
      <c r="DT223" s="82">
        <f t="shared" si="3009"/>
        <v>0</v>
      </c>
      <c r="DU223" s="82">
        <f t="shared" si="3009"/>
        <v>0</v>
      </c>
      <c r="DV223" s="82">
        <f t="shared" si="3009"/>
        <v>0</v>
      </c>
      <c r="DW223" s="82">
        <f t="shared" si="3009"/>
        <v>0</v>
      </c>
      <c r="DX223" s="82">
        <f t="shared" si="3009"/>
        <v>0</v>
      </c>
      <c r="DY223" s="82">
        <f t="shared" si="3009"/>
        <v>0</v>
      </c>
      <c r="DZ223" s="82">
        <f t="shared" si="3009"/>
        <v>0</v>
      </c>
      <c r="EA223" s="82">
        <f t="shared" si="3009"/>
        <v>0</v>
      </c>
      <c r="EB223" s="82">
        <f t="shared" si="3009"/>
        <v>0</v>
      </c>
    </row>
    <row r="224" spans="3:132" outlineLevel="1" x14ac:dyDescent="0.25">
      <c r="C224" s="318" t="s">
        <v>527</v>
      </c>
      <c r="D224" s="31">
        <f>Costs!$N$39</f>
        <v>0</v>
      </c>
      <c r="E224" s="31">
        <f>Costs!$N$40</f>
        <v>0</v>
      </c>
      <c r="G224" s="52" t="s">
        <v>220</v>
      </c>
      <c r="H224" s="29"/>
      <c r="J224" s="312">
        <f t="shared" ref="J224:BU224" si="3010">$D224-$E224</f>
        <v>0</v>
      </c>
      <c r="K224" s="312">
        <f t="shared" si="3010"/>
        <v>0</v>
      </c>
      <c r="L224" s="312">
        <f t="shared" si="3010"/>
        <v>0</v>
      </c>
      <c r="M224" s="312">
        <f t="shared" si="3010"/>
        <v>0</v>
      </c>
      <c r="N224" s="312">
        <f t="shared" si="3010"/>
        <v>0</v>
      </c>
      <c r="O224" s="312">
        <f t="shared" si="3010"/>
        <v>0</v>
      </c>
      <c r="P224" s="312">
        <f t="shared" si="3010"/>
        <v>0</v>
      </c>
      <c r="Q224" s="312">
        <f t="shared" si="3010"/>
        <v>0</v>
      </c>
      <c r="R224" s="312">
        <f t="shared" si="3010"/>
        <v>0</v>
      </c>
      <c r="S224" s="312">
        <f t="shared" si="3010"/>
        <v>0</v>
      </c>
      <c r="T224" s="312">
        <f t="shared" si="3010"/>
        <v>0</v>
      </c>
      <c r="U224" s="312">
        <f t="shared" si="3010"/>
        <v>0</v>
      </c>
      <c r="V224" s="312">
        <f t="shared" si="3010"/>
        <v>0</v>
      </c>
      <c r="W224" s="312">
        <f t="shared" si="3010"/>
        <v>0</v>
      </c>
      <c r="X224" s="312">
        <f t="shared" si="3010"/>
        <v>0</v>
      </c>
      <c r="Y224" s="312">
        <f t="shared" si="3010"/>
        <v>0</v>
      </c>
      <c r="Z224" s="312">
        <f t="shared" si="3010"/>
        <v>0</v>
      </c>
      <c r="AA224" s="312">
        <f t="shared" si="3010"/>
        <v>0</v>
      </c>
      <c r="AB224" s="312">
        <f t="shared" si="3010"/>
        <v>0</v>
      </c>
      <c r="AC224" s="312">
        <f t="shared" si="3010"/>
        <v>0</v>
      </c>
      <c r="AD224" s="312">
        <f t="shared" si="3010"/>
        <v>0</v>
      </c>
      <c r="AE224" s="312">
        <f t="shared" si="3010"/>
        <v>0</v>
      </c>
      <c r="AF224" s="312">
        <f t="shared" si="3010"/>
        <v>0</v>
      </c>
      <c r="AG224" s="312">
        <f t="shared" si="3010"/>
        <v>0</v>
      </c>
      <c r="AH224" s="312">
        <f t="shared" si="3010"/>
        <v>0</v>
      </c>
      <c r="AI224" s="312">
        <f t="shared" si="3010"/>
        <v>0</v>
      </c>
      <c r="AJ224" s="312">
        <f t="shared" si="3010"/>
        <v>0</v>
      </c>
      <c r="AK224" s="312">
        <f t="shared" si="3010"/>
        <v>0</v>
      </c>
      <c r="AL224" s="312">
        <f t="shared" si="3010"/>
        <v>0</v>
      </c>
      <c r="AM224" s="312">
        <f t="shared" si="3010"/>
        <v>0</v>
      </c>
      <c r="AN224" s="312">
        <f t="shared" si="3010"/>
        <v>0</v>
      </c>
      <c r="AO224" s="312">
        <f t="shared" si="3010"/>
        <v>0</v>
      </c>
      <c r="AP224" s="312">
        <f t="shared" si="3010"/>
        <v>0</v>
      </c>
      <c r="AQ224" s="312">
        <f t="shared" si="3010"/>
        <v>0</v>
      </c>
      <c r="AR224" s="312">
        <f t="shared" si="3010"/>
        <v>0</v>
      </c>
      <c r="AS224" s="312">
        <f t="shared" si="3010"/>
        <v>0</v>
      </c>
      <c r="AT224" s="312">
        <f t="shared" si="3010"/>
        <v>0</v>
      </c>
      <c r="AU224" s="312">
        <f t="shared" si="3010"/>
        <v>0</v>
      </c>
      <c r="AV224" s="312">
        <f t="shared" si="3010"/>
        <v>0</v>
      </c>
      <c r="AW224" s="312">
        <f t="shared" si="3010"/>
        <v>0</v>
      </c>
      <c r="AX224" s="312">
        <f t="shared" si="3010"/>
        <v>0</v>
      </c>
      <c r="AY224" s="312">
        <f t="shared" si="3010"/>
        <v>0</v>
      </c>
      <c r="AZ224" s="312">
        <f t="shared" si="3010"/>
        <v>0</v>
      </c>
      <c r="BA224" s="312">
        <f t="shared" si="3010"/>
        <v>0</v>
      </c>
      <c r="BB224" s="312">
        <f t="shared" si="3010"/>
        <v>0</v>
      </c>
      <c r="BC224" s="312">
        <f t="shared" si="3010"/>
        <v>0</v>
      </c>
      <c r="BD224" s="312">
        <f t="shared" si="3010"/>
        <v>0</v>
      </c>
      <c r="BE224" s="312">
        <f t="shared" si="3010"/>
        <v>0</v>
      </c>
      <c r="BF224" s="312">
        <f t="shared" si="3010"/>
        <v>0</v>
      </c>
      <c r="BG224" s="312">
        <f t="shared" si="3010"/>
        <v>0</v>
      </c>
      <c r="BH224" s="312">
        <f t="shared" si="3010"/>
        <v>0</v>
      </c>
      <c r="BI224" s="312">
        <f t="shared" si="3010"/>
        <v>0</v>
      </c>
      <c r="BJ224" s="312">
        <f t="shared" si="3010"/>
        <v>0</v>
      </c>
      <c r="BK224" s="312">
        <f t="shared" si="3010"/>
        <v>0</v>
      </c>
      <c r="BL224" s="312">
        <f t="shared" si="3010"/>
        <v>0</v>
      </c>
      <c r="BM224" s="312">
        <f t="shared" si="3010"/>
        <v>0</v>
      </c>
      <c r="BN224" s="312">
        <f t="shared" si="3010"/>
        <v>0</v>
      </c>
      <c r="BO224" s="312">
        <f t="shared" si="3010"/>
        <v>0</v>
      </c>
      <c r="BP224" s="312">
        <f t="shared" si="3010"/>
        <v>0</v>
      </c>
      <c r="BQ224" s="312">
        <f t="shared" si="3010"/>
        <v>0</v>
      </c>
      <c r="BR224" s="312">
        <f t="shared" si="3010"/>
        <v>0</v>
      </c>
      <c r="BS224" s="312">
        <f t="shared" si="3010"/>
        <v>0</v>
      </c>
      <c r="BT224" s="312">
        <f t="shared" si="3010"/>
        <v>0</v>
      </c>
      <c r="BU224" s="312">
        <f t="shared" si="3010"/>
        <v>0</v>
      </c>
      <c r="BV224" s="312">
        <f t="shared" ref="BV224:EB224" si="3011">$D224-$E224</f>
        <v>0</v>
      </c>
      <c r="BW224" s="312">
        <f t="shared" si="3011"/>
        <v>0</v>
      </c>
      <c r="BX224" s="312">
        <f t="shared" si="3011"/>
        <v>0</v>
      </c>
      <c r="BY224" s="312">
        <f t="shared" si="3011"/>
        <v>0</v>
      </c>
      <c r="BZ224" s="312">
        <f t="shared" si="3011"/>
        <v>0</v>
      </c>
      <c r="CA224" s="312">
        <f t="shared" si="3011"/>
        <v>0</v>
      </c>
      <c r="CB224" s="312">
        <f t="shared" si="3011"/>
        <v>0</v>
      </c>
      <c r="CC224" s="312">
        <f t="shared" si="3011"/>
        <v>0</v>
      </c>
      <c r="CD224" s="312">
        <f t="shared" si="3011"/>
        <v>0</v>
      </c>
      <c r="CE224" s="312">
        <f t="shared" si="3011"/>
        <v>0</v>
      </c>
      <c r="CF224" s="312">
        <f t="shared" si="3011"/>
        <v>0</v>
      </c>
      <c r="CG224" s="312">
        <f t="shared" si="3011"/>
        <v>0</v>
      </c>
      <c r="CH224" s="312">
        <f t="shared" si="3011"/>
        <v>0</v>
      </c>
      <c r="CI224" s="312">
        <f t="shared" si="3011"/>
        <v>0</v>
      </c>
      <c r="CJ224" s="312">
        <f t="shared" si="3011"/>
        <v>0</v>
      </c>
      <c r="CK224" s="312">
        <f t="shared" si="3011"/>
        <v>0</v>
      </c>
      <c r="CL224" s="312">
        <f t="shared" si="3011"/>
        <v>0</v>
      </c>
      <c r="CM224" s="312">
        <f t="shared" si="3011"/>
        <v>0</v>
      </c>
      <c r="CN224" s="312">
        <f t="shared" si="3011"/>
        <v>0</v>
      </c>
      <c r="CO224" s="312">
        <f t="shared" si="3011"/>
        <v>0</v>
      </c>
      <c r="CP224" s="312">
        <f t="shared" si="3011"/>
        <v>0</v>
      </c>
      <c r="CQ224" s="312">
        <f t="shared" si="3011"/>
        <v>0</v>
      </c>
      <c r="CR224" s="312">
        <f t="shared" si="3011"/>
        <v>0</v>
      </c>
      <c r="CS224" s="312">
        <f t="shared" si="3011"/>
        <v>0</v>
      </c>
      <c r="CT224" s="312">
        <f t="shared" si="3011"/>
        <v>0</v>
      </c>
      <c r="CU224" s="312">
        <f t="shared" si="3011"/>
        <v>0</v>
      </c>
      <c r="CV224" s="312">
        <f t="shared" si="3011"/>
        <v>0</v>
      </c>
      <c r="CW224" s="312">
        <f t="shared" si="3011"/>
        <v>0</v>
      </c>
      <c r="CX224" s="312">
        <f t="shared" si="3011"/>
        <v>0</v>
      </c>
      <c r="CY224" s="312">
        <f t="shared" si="3011"/>
        <v>0</v>
      </c>
      <c r="CZ224" s="312">
        <f t="shared" si="3011"/>
        <v>0</v>
      </c>
      <c r="DA224" s="312">
        <f t="shared" si="3011"/>
        <v>0</v>
      </c>
      <c r="DB224" s="312">
        <f t="shared" si="3011"/>
        <v>0</v>
      </c>
      <c r="DC224" s="312">
        <f t="shared" si="3011"/>
        <v>0</v>
      </c>
      <c r="DD224" s="312">
        <f t="shared" si="3011"/>
        <v>0</v>
      </c>
      <c r="DE224" s="312">
        <f t="shared" si="3011"/>
        <v>0</v>
      </c>
      <c r="DF224" s="312">
        <f t="shared" si="3011"/>
        <v>0</v>
      </c>
      <c r="DG224" s="312">
        <f t="shared" si="3011"/>
        <v>0</v>
      </c>
      <c r="DH224" s="312">
        <f t="shared" si="3011"/>
        <v>0</v>
      </c>
      <c r="DI224" s="312">
        <f t="shared" si="3011"/>
        <v>0</v>
      </c>
      <c r="DJ224" s="312">
        <f t="shared" si="3011"/>
        <v>0</v>
      </c>
      <c r="DK224" s="312">
        <f t="shared" si="3011"/>
        <v>0</v>
      </c>
      <c r="DL224" s="312">
        <f t="shared" si="3011"/>
        <v>0</v>
      </c>
      <c r="DM224" s="312">
        <f t="shared" si="3011"/>
        <v>0</v>
      </c>
      <c r="DN224" s="312">
        <f t="shared" si="3011"/>
        <v>0</v>
      </c>
      <c r="DO224" s="312">
        <f t="shared" si="3011"/>
        <v>0</v>
      </c>
      <c r="DP224" s="312">
        <f t="shared" si="3011"/>
        <v>0</v>
      </c>
      <c r="DQ224" s="312">
        <f t="shared" si="3011"/>
        <v>0</v>
      </c>
      <c r="DR224" s="312">
        <f t="shared" si="3011"/>
        <v>0</v>
      </c>
      <c r="DS224" s="312">
        <f t="shared" si="3011"/>
        <v>0</v>
      </c>
      <c r="DT224" s="312">
        <f t="shared" si="3011"/>
        <v>0</v>
      </c>
      <c r="DU224" s="312">
        <f t="shared" si="3011"/>
        <v>0</v>
      </c>
      <c r="DV224" s="312">
        <f t="shared" si="3011"/>
        <v>0</v>
      </c>
      <c r="DW224" s="312">
        <f t="shared" si="3011"/>
        <v>0</v>
      </c>
      <c r="DX224" s="312">
        <f t="shared" si="3011"/>
        <v>0</v>
      </c>
      <c r="DY224" s="312">
        <f t="shared" si="3011"/>
        <v>0</v>
      </c>
      <c r="DZ224" s="312">
        <f t="shared" si="3011"/>
        <v>0</v>
      </c>
      <c r="EA224" s="312">
        <f t="shared" si="3011"/>
        <v>0</v>
      </c>
      <c r="EB224" s="312">
        <f t="shared" si="3011"/>
        <v>0</v>
      </c>
    </row>
    <row r="225" spans="2:132" outlineLevel="1" x14ac:dyDescent="0.25">
      <c r="C225" s="327" t="s">
        <v>530</v>
      </c>
      <c r="D225" s="38"/>
      <c r="E225" s="38"/>
      <c r="F225" s="38"/>
      <c r="G225" s="55" t="s">
        <v>220</v>
      </c>
      <c r="H225" s="316">
        <f t="shared" ref="H225" si="3012">SUM(J225:EB225)</f>
        <v>0</v>
      </c>
      <c r="I225" s="38"/>
      <c r="J225" s="314">
        <f t="shared" ref="J225" si="3013">J223*J224</f>
        <v>0</v>
      </c>
      <c r="K225" s="314">
        <f t="shared" ref="K225" si="3014">K223*K224</f>
        <v>0</v>
      </c>
      <c r="L225" s="314">
        <f t="shared" ref="L225" si="3015">L223*L224</f>
        <v>0</v>
      </c>
      <c r="M225" s="314">
        <f t="shared" ref="M225" si="3016">M223*M224</f>
        <v>0</v>
      </c>
      <c r="N225" s="314">
        <f t="shared" ref="N225" si="3017">N223*N224</f>
        <v>0</v>
      </c>
      <c r="O225" s="314">
        <f t="shared" ref="O225" si="3018">O223*O224</f>
        <v>0</v>
      </c>
      <c r="P225" s="314">
        <f t="shared" ref="P225" si="3019">P223*P224</f>
        <v>0</v>
      </c>
      <c r="Q225" s="314">
        <f t="shared" ref="Q225" si="3020">Q223*Q224</f>
        <v>0</v>
      </c>
      <c r="R225" s="314">
        <f t="shared" ref="R225" si="3021">R223*R224</f>
        <v>0</v>
      </c>
      <c r="S225" s="314">
        <f t="shared" ref="S225" si="3022">S223*S224</f>
        <v>0</v>
      </c>
      <c r="T225" s="314">
        <f t="shared" ref="T225" si="3023">T223*T224</f>
        <v>0</v>
      </c>
      <c r="U225" s="314">
        <f t="shared" ref="U225" si="3024">U223*U224</f>
        <v>0</v>
      </c>
      <c r="V225" s="314">
        <f t="shared" ref="V225" si="3025">V223*V224</f>
        <v>0</v>
      </c>
      <c r="W225" s="314">
        <f t="shared" ref="W225" si="3026">W223*W224</f>
        <v>0</v>
      </c>
      <c r="X225" s="314">
        <f t="shared" ref="X225" si="3027">X223*X224</f>
        <v>0</v>
      </c>
      <c r="Y225" s="314">
        <f t="shared" ref="Y225" si="3028">Y223*Y224</f>
        <v>0</v>
      </c>
      <c r="Z225" s="314">
        <f>Z223*Z224</f>
        <v>0</v>
      </c>
      <c r="AA225" s="314">
        <f t="shared" ref="AA225" si="3029">AA223*AA224</f>
        <v>0</v>
      </c>
      <c r="AB225" s="314">
        <f t="shared" ref="AB225" si="3030">AB223*AB224</f>
        <v>0</v>
      </c>
      <c r="AC225" s="314">
        <f t="shared" ref="AC225" si="3031">AC223*AC224</f>
        <v>0</v>
      </c>
      <c r="AD225" s="314">
        <f t="shared" ref="AD225" si="3032">AD223*AD224</f>
        <v>0</v>
      </c>
      <c r="AE225" s="314">
        <f t="shared" ref="AE225" si="3033">AE223*AE224</f>
        <v>0</v>
      </c>
      <c r="AF225" s="314">
        <f t="shared" ref="AF225" si="3034">AF223*AF224</f>
        <v>0</v>
      </c>
      <c r="AG225" s="314">
        <f t="shared" ref="AG225" si="3035">AG223*AG224</f>
        <v>0</v>
      </c>
      <c r="AH225" s="314">
        <f t="shared" ref="AH225" si="3036">AH223*AH224</f>
        <v>0</v>
      </c>
      <c r="AI225" s="314">
        <f t="shared" ref="AI225" si="3037">AI223*AI224</f>
        <v>0</v>
      </c>
      <c r="AJ225" s="314">
        <f t="shared" ref="AJ225" si="3038">AJ223*AJ224</f>
        <v>0</v>
      </c>
      <c r="AK225" s="314">
        <f t="shared" ref="AK225" si="3039">AK223*AK224</f>
        <v>0</v>
      </c>
      <c r="AL225" s="314">
        <f t="shared" ref="AL225" si="3040">AL223*AL224</f>
        <v>0</v>
      </c>
      <c r="AM225" s="314">
        <f t="shared" ref="AM225" si="3041">AM223*AM224</f>
        <v>0</v>
      </c>
      <c r="AN225" s="314">
        <f t="shared" ref="AN225" si="3042">AN223*AN224</f>
        <v>0</v>
      </c>
      <c r="AO225" s="314">
        <f t="shared" ref="AO225" si="3043">AO223*AO224</f>
        <v>0</v>
      </c>
      <c r="AP225" s="314">
        <f t="shared" ref="AP225" si="3044">AP223*AP224</f>
        <v>0</v>
      </c>
      <c r="AQ225" s="314">
        <f t="shared" ref="AQ225" si="3045">AQ223*AQ224</f>
        <v>0</v>
      </c>
      <c r="AR225" s="314">
        <f t="shared" ref="AR225" si="3046">AR223*AR224</f>
        <v>0</v>
      </c>
      <c r="AS225" s="314">
        <f t="shared" ref="AS225" si="3047">AS223*AS224</f>
        <v>0</v>
      </c>
      <c r="AT225" s="314">
        <f t="shared" ref="AT225" si="3048">AT223*AT224</f>
        <v>0</v>
      </c>
      <c r="AU225" s="314">
        <f t="shared" ref="AU225" si="3049">AU223*AU224</f>
        <v>0</v>
      </c>
      <c r="AV225" s="314">
        <f t="shared" ref="AV225" si="3050">AV223*AV224</f>
        <v>0</v>
      </c>
      <c r="AW225" s="314">
        <f t="shared" ref="AW225" si="3051">AW223*AW224</f>
        <v>0</v>
      </c>
      <c r="AX225" s="314">
        <f t="shared" ref="AX225" si="3052">AX223*AX224</f>
        <v>0</v>
      </c>
      <c r="AY225" s="314">
        <f t="shared" ref="AY225" si="3053">AY223*AY224</f>
        <v>0</v>
      </c>
      <c r="AZ225" s="314">
        <f t="shared" ref="AZ225" si="3054">AZ223*AZ224</f>
        <v>0</v>
      </c>
      <c r="BA225" s="314">
        <f t="shared" ref="BA225" si="3055">BA223*BA224</f>
        <v>0</v>
      </c>
      <c r="BB225" s="314">
        <f t="shared" ref="BB225" si="3056">BB223*BB224</f>
        <v>0</v>
      </c>
      <c r="BC225" s="314">
        <f t="shared" ref="BC225" si="3057">BC223*BC224</f>
        <v>0</v>
      </c>
      <c r="BD225" s="314">
        <f t="shared" ref="BD225" si="3058">BD223*BD224</f>
        <v>0</v>
      </c>
      <c r="BE225" s="314">
        <f t="shared" ref="BE225" si="3059">BE223*BE224</f>
        <v>0</v>
      </c>
      <c r="BF225" s="314">
        <f t="shared" ref="BF225" si="3060">BF223*BF224</f>
        <v>0</v>
      </c>
      <c r="BG225" s="314">
        <f t="shared" ref="BG225" si="3061">BG223*BG224</f>
        <v>0</v>
      </c>
      <c r="BH225" s="314">
        <f t="shared" ref="BH225" si="3062">BH223*BH224</f>
        <v>0</v>
      </c>
      <c r="BI225" s="314">
        <f t="shared" ref="BI225" si="3063">BI223*BI224</f>
        <v>0</v>
      </c>
      <c r="BJ225" s="314">
        <f t="shared" ref="BJ225" si="3064">BJ223*BJ224</f>
        <v>0</v>
      </c>
      <c r="BK225" s="314">
        <f t="shared" ref="BK225" si="3065">BK223*BK224</f>
        <v>0</v>
      </c>
      <c r="BL225" s="314">
        <f t="shared" ref="BL225" si="3066">BL223*BL224</f>
        <v>0</v>
      </c>
      <c r="BM225" s="314">
        <f t="shared" ref="BM225" si="3067">BM223*BM224</f>
        <v>0</v>
      </c>
      <c r="BN225" s="314">
        <f t="shared" ref="BN225" si="3068">BN223*BN224</f>
        <v>0</v>
      </c>
      <c r="BO225" s="314">
        <f t="shared" ref="BO225" si="3069">BO223*BO224</f>
        <v>0</v>
      </c>
      <c r="BP225" s="314">
        <f t="shared" ref="BP225" si="3070">BP223*BP224</f>
        <v>0</v>
      </c>
      <c r="BQ225" s="314">
        <f t="shared" ref="BQ225" si="3071">BQ223*BQ224</f>
        <v>0</v>
      </c>
      <c r="BR225" s="314">
        <f t="shared" ref="BR225" si="3072">BR223*BR224</f>
        <v>0</v>
      </c>
      <c r="BS225" s="314">
        <f t="shared" ref="BS225" si="3073">BS223*BS224</f>
        <v>0</v>
      </c>
      <c r="BT225" s="314">
        <f t="shared" ref="BT225" si="3074">BT223*BT224</f>
        <v>0</v>
      </c>
      <c r="BU225" s="314">
        <f t="shared" ref="BU225" si="3075">BU223*BU224</f>
        <v>0</v>
      </c>
      <c r="BV225" s="314">
        <f t="shared" ref="BV225" si="3076">BV223*BV224</f>
        <v>0</v>
      </c>
      <c r="BW225" s="314">
        <f t="shared" ref="BW225" si="3077">BW223*BW224</f>
        <v>0</v>
      </c>
      <c r="BX225" s="314">
        <f t="shared" ref="BX225" si="3078">BX223*BX224</f>
        <v>0</v>
      </c>
      <c r="BY225" s="314">
        <f t="shared" ref="BY225" si="3079">BY223*BY224</f>
        <v>0</v>
      </c>
      <c r="BZ225" s="314">
        <f t="shared" ref="BZ225" si="3080">BZ223*BZ224</f>
        <v>0</v>
      </c>
      <c r="CA225" s="314">
        <f t="shared" ref="CA225" si="3081">CA223*CA224</f>
        <v>0</v>
      </c>
      <c r="CB225" s="314">
        <f t="shared" ref="CB225" si="3082">CB223*CB224</f>
        <v>0</v>
      </c>
      <c r="CC225" s="314">
        <f t="shared" ref="CC225" si="3083">CC223*CC224</f>
        <v>0</v>
      </c>
      <c r="CD225" s="314">
        <f t="shared" ref="CD225" si="3084">CD223*CD224</f>
        <v>0</v>
      </c>
      <c r="CE225" s="314">
        <f t="shared" ref="CE225" si="3085">CE223*CE224</f>
        <v>0</v>
      </c>
      <c r="CF225" s="314">
        <f t="shared" ref="CF225" si="3086">CF223*CF224</f>
        <v>0</v>
      </c>
      <c r="CG225" s="314">
        <f t="shared" ref="CG225" si="3087">CG223*CG224</f>
        <v>0</v>
      </c>
      <c r="CH225" s="314">
        <f t="shared" ref="CH225" si="3088">CH223*CH224</f>
        <v>0</v>
      </c>
      <c r="CI225" s="314">
        <f t="shared" ref="CI225" si="3089">CI223*CI224</f>
        <v>0</v>
      </c>
      <c r="CJ225" s="314">
        <f t="shared" ref="CJ225" si="3090">CJ223*CJ224</f>
        <v>0</v>
      </c>
      <c r="CK225" s="314">
        <f t="shared" ref="CK225" si="3091">CK223*CK224</f>
        <v>0</v>
      </c>
      <c r="CL225" s="314">
        <f t="shared" ref="CL225" si="3092">CL223*CL224</f>
        <v>0</v>
      </c>
      <c r="CM225" s="314">
        <f t="shared" ref="CM225" si="3093">CM223*CM224</f>
        <v>0</v>
      </c>
      <c r="CN225" s="314">
        <f t="shared" ref="CN225" si="3094">CN223*CN224</f>
        <v>0</v>
      </c>
      <c r="CO225" s="314">
        <f t="shared" ref="CO225" si="3095">CO223*CO224</f>
        <v>0</v>
      </c>
      <c r="CP225" s="314">
        <f t="shared" ref="CP225" si="3096">CP223*CP224</f>
        <v>0</v>
      </c>
      <c r="CQ225" s="314">
        <f t="shared" ref="CQ225" si="3097">CQ223*CQ224</f>
        <v>0</v>
      </c>
      <c r="CR225" s="314">
        <f t="shared" ref="CR225" si="3098">CR223*CR224</f>
        <v>0</v>
      </c>
      <c r="CS225" s="314">
        <f t="shared" ref="CS225" si="3099">CS223*CS224</f>
        <v>0</v>
      </c>
      <c r="CT225" s="314">
        <f t="shared" ref="CT225" si="3100">CT223*CT224</f>
        <v>0</v>
      </c>
      <c r="CU225" s="314">
        <f t="shared" ref="CU225" si="3101">CU223*CU224</f>
        <v>0</v>
      </c>
      <c r="CV225" s="314">
        <f t="shared" ref="CV225" si="3102">CV223*CV224</f>
        <v>0</v>
      </c>
      <c r="CW225" s="314">
        <f t="shared" ref="CW225" si="3103">CW223*CW224</f>
        <v>0</v>
      </c>
      <c r="CX225" s="314">
        <f t="shared" ref="CX225" si="3104">CX223*CX224</f>
        <v>0</v>
      </c>
      <c r="CY225" s="314">
        <f t="shared" ref="CY225" si="3105">CY223*CY224</f>
        <v>0</v>
      </c>
      <c r="CZ225" s="314">
        <f t="shared" ref="CZ225" si="3106">CZ223*CZ224</f>
        <v>0</v>
      </c>
      <c r="DA225" s="314">
        <f t="shared" ref="DA225" si="3107">DA223*DA224</f>
        <v>0</v>
      </c>
      <c r="DB225" s="314">
        <f t="shared" ref="DB225" si="3108">DB223*DB224</f>
        <v>0</v>
      </c>
      <c r="DC225" s="314">
        <f t="shared" ref="DC225" si="3109">DC223*DC224</f>
        <v>0</v>
      </c>
      <c r="DD225" s="314">
        <f t="shared" ref="DD225" si="3110">DD223*DD224</f>
        <v>0</v>
      </c>
      <c r="DE225" s="314">
        <f t="shared" ref="DE225" si="3111">DE223*DE224</f>
        <v>0</v>
      </c>
      <c r="DF225" s="314">
        <f t="shared" ref="DF225" si="3112">DF223*DF224</f>
        <v>0</v>
      </c>
      <c r="DG225" s="314">
        <f t="shared" ref="DG225" si="3113">DG223*DG224</f>
        <v>0</v>
      </c>
      <c r="DH225" s="314">
        <f t="shared" ref="DH225" si="3114">DH223*DH224</f>
        <v>0</v>
      </c>
      <c r="DI225" s="314">
        <f t="shared" ref="DI225" si="3115">DI223*DI224</f>
        <v>0</v>
      </c>
      <c r="DJ225" s="314">
        <f t="shared" ref="DJ225" si="3116">DJ223*DJ224</f>
        <v>0</v>
      </c>
      <c r="DK225" s="314">
        <f t="shared" ref="DK225" si="3117">DK223*DK224</f>
        <v>0</v>
      </c>
      <c r="DL225" s="314">
        <f t="shared" ref="DL225" si="3118">DL223*DL224</f>
        <v>0</v>
      </c>
      <c r="DM225" s="314">
        <f t="shared" ref="DM225" si="3119">DM223*DM224</f>
        <v>0</v>
      </c>
      <c r="DN225" s="314">
        <f t="shared" ref="DN225" si="3120">DN223*DN224</f>
        <v>0</v>
      </c>
      <c r="DO225" s="314">
        <f t="shared" ref="DO225" si="3121">DO223*DO224</f>
        <v>0</v>
      </c>
      <c r="DP225" s="314">
        <f t="shared" ref="DP225" si="3122">DP223*DP224</f>
        <v>0</v>
      </c>
      <c r="DQ225" s="314">
        <f t="shared" ref="DQ225" si="3123">DQ223*DQ224</f>
        <v>0</v>
      </c>
      <c r="DR225" s="314">
        <f t="shared" ref="DR225" si="3124">DR223*DR224</f>
        <v>0</v>
      </c>
      <c r="DS225" s="314">
        <f t="shared" ref="DS225" si="3125">DS223*DS224</f>
        <v>0</v>
      </c>
      <c r="DT225" s="314">
        <f t="shared" ref="DT225" si="3126">DT223*DT224</f>
        <v>0</v>
      </c>
      <c r="DU225" s="314">
        <f t="shared" ref="DU225" si="3127">DU223*DU224</f>
        <v>0</v>
      </c>
      <c r="DV225" s="314">
        <f t="shared" ref="DV225" si="3128">DV223*DV224</f>
        <v>0</v>
      </c>
      <c r="DW225" s="314">
        <f t="shared" ref="DW225" si="3129">DW223*DW224</f>
        <v>0</v>
      </c>
      <c r="DX225" s="314">
        <f t="shared" ref="DX225" si="3130">DX223*DX224</f>
        <v>0</v>
      </c>
      <c r="DY225" s="314">
        <f t="shared" ref="DY225" si="3131">DY223*DY224</f>
        <v>0</v>
      </c>
      <c r="DZ225" s="314">
        <f t="shared" ref="DZ225" si="3132">DZ223*DZ224</f>
        <v>0</v>
      </c>
      <c r="EA225" s="314">
        <f t="shared" ref="EA225" si="3133">EA223*EA224</f>
        <v>0</v>
      </c>
      <c r="EB225" s="314">
        <f t="shared" ref="EB225" si="3134">EB223*EB224</f>
        <v>0</v>
      </c>
    </row>
    <row r="226" spans="2:132" outlineLevel="1" x14ac:dyDescent="0.25">
      <c r="C226" s="324" t="s">
        <v>417</v>
      </c>
      <c r="D226" s="34"/>
      <c r="E226" s="34"/>
      <c r="F226" s="34"/>
      <c r="G226" s="67" t="s">
        <v>215</v>
      </c>
      <c r="H226" s="34"/>
      <c r="I226" s="34"/>
      <c r="J226" s="126">
        <f>J$13</f>
        <v>1</v>
      </c>
      <c r="K226" s="126">
        <f t="shared" ref="K226:BV226" si="3135">K$13</f>
        <v>1.0026792493128671</v>
      </c>
      <c r="L226" s="126">
        <f t="shared" si="3135"/>
        <v>1.0056539350998608</v>
      </c>
      <c r="M226" s="126">
        <f t="shared" si="3135"/>
        <v>1.0085410656939733</v>
      </c>
      <c r="N226" s="126">
        <f t="shared" si="3135"/>
        <v>1.0114364849476103</v>
      </c>
      <c r="O226" s="126">
        <f t="shared" si="3135"/>
        <v>1.0143402166566737</v>
      </c>
      <c r="P226" s="126">
        <f t="shared" si="3135"/>
        <v>1.0172522846853813</v>
      </c>
      <c r="Q226" s="126">
        <f t="shared" si="3135"/>
        <v>1.0201727129664624</v>
      </c>
      <c r="R226" s="126">
        <f t="shared" si="3135"/>
        <v>1.0231015255013547</v>
      </c>
      <c r="S226" s="126">
        <f t="shared" si="3135"/>
        <v>1.0260387463604019</v>
      </c>
      <c r="T226" s="126">
        <f t="shared" si="3135"/>
        <v>1.028984399683051</v>
      </c>
      <c r="U226" s="126">
        <f t="shared" si="3135"/>
        <v>1.0319385096780509</v>
      </c>
      <c r="V226" s="126">
        <f t="shared" si="3135"/>
        <v>1.0349011006236515</v>
      </c>
      <c r="W226" s="126">
        <f t="shared" si="3135"/>
        <v>1.0377730230388176</v>
      </c>
      <c r="X226" s="126">
        <f t="shared" si="3135"/>
        <v>1.0408518228283561</v>
      </c>
      <c r="Y226" s="126">
        <f t="shared" si="3135"/>
        <v>1.0438400029932626</v>
      </c>
      <c r="Z226" s="126">
        <f t="shared" si="3135"/>
        <v>1.046836761920777</v>
      </c>
      <c r="AA226" s="126">
        <f t="shared" si="3135"/>
        <v>1.0498421242396576</v>
      </c>
      <c r="AB226" s="126">
        <f t="shared" si="3135"/>
        <v>1.05285611464937</v>
      </c>
      <c r="AC226" s="126">
        <f t="shared" si="3135"/>
        <v>1.0558787579202888</v>
      </c>
      <c r="AD226" s="126">
        <f t="shared" si="3135"/>
        <v>1.0589100788939025</v>
      </c>
      <c r="AE226" s="126">
        <f t="shared" si="3135"/>
        <v>1.0619501024830165</v>
      </c>
      <c r="AF226" s="126">
        <f t="shared" si="3135"/>
        <v>1.0649988536719583</v>
      </c>
      <c r="AG226" s="126">
        <f t="shared" si="3135"/>
        <v>1.0680563575167832</v>
      </c>
      <c r="AH226" s="126">
        <f t="shared" si="3135"/>
        <v>1.0711226391454798</v>
      </c>
      <c r="AI226" s="126">
        <f t="shared" si="3135"/>
        <v>1.0739924437404067</v>
      </c>
      <c r="AJ226" s="126">
        <f t="shared" si="3135"/>
        <v>1.0771786970311998</v>
      </c>
      <c r="AK226" s="126">
        <f t="shared" si="3135"/>
        <v>1.0802711679727233</v>
      </c>
      <c r="AL226" s="126">
        <f t="shared" si="3135"/>
        <v>1.0833725170851116</v>
      </c>
      <c r="AM226" s="126">
        <f t="shared" si="3135"/>
        <v>1.0864827698566941</v>
      </c>
      <c r="AN226" s="126">
        <f t="shared" si="3135"/>
        <v>1.0896019518489746</v>
      </c>
      <c r="AO226" s="126">
        <f t="shared" si="3135"/>
        <v>1.0927300886968412</v>
      </c>
      <c r="AP226" s="126">
        <f t="shared" si="3135"/>
        <v>1.0958672061087775</v>
      </c>
      <c r="AQ226" s="126">
        <f t="shared" si="3135"/>
        <v>1.0990133298670732</v>
      </c>
      <c r="AR226" s="126">
        <f t="shared" si="3135"/>
        <v>1.1021684858280367</v>
      </c>
      <c r="AS226" s="126">
        <f t="shared" si="3135"/>
        <v>1.1053326999222071</v>
      </c>
      <c r="AT226" s="126">
        <f t="shared" si="3135"/>
        <v>1.1085059981545673</v>
      </c>
      <c r="AU226" s="126">
        <f t="shared" si="3135"/>
        <v>1.111475962088432</v>
      </c>
      <c r="AV226" s="126">
        <f t="shared" si="3135"/>
        <v>1.1147734191259395</v>
      </c>
      <c r="AW226" s="126">
        <f t="shared" si="3135"/>
        <v>1.1179738207069689</v>
      </c>
      <c r="AX226" s="126">
        <f t="shared" si="3135"/>
        <v>1.1211834103167977</v>
      </c>
      <c r="AY226" s="126">
        <f t="shared" si="3135"/>
        <v>1.1244022143333261</v>
      </c>
      <c r="AZ226" s="126">
        <f t="shared" si="3135"/>
        <v>1.1276302592101826</v>
      </c>
      <c r="BA226" s="126">
        <f t="shared" si="3135"/>
        <v>1.1308675714769412</v>
      </c>
      <c r="BB226" s="126">
        <f t="shared" si="3135"/>
        <v>1.1341141777393395</v>
      </c>
      <c r="BC226" s="126">
        <f t="shared" si="3135"/>
        <v>1.1373701046794982</v>
      </c>
      <c r="BD226" s="126">
        <f t="shared" si="3135"/>
        <v>1.1406353790561385</v>
      </c>
      <c r="BE226" s="126">
        <f t="shared" si="3135"/>
        <v>1.1439100277048042</v>
      </c>
      <c r="BF226" s="126">
        <f t="shared" si="3135"/>
        <v>1.1471940775380809</v>
      </c>
      <c r="BG226" s="126">
        <f t="shared" si="3135"/>
        <v>1.15026769648205</v>
      </c>
      <c r="BH226" s="126">
        <f t="shared" si="3135"/>
        <v>1.1536802383994258</v>
      </c>
      <c r="BI226" s="126">
        <f t="shared" si="3135"/>
        <v>1.1569923375180708</v>
      </c>
      <c r="BJ226" s="126">
        <f t="shared" si="3135"/>
        <v>1.1603139453378331</v>
      </c>
      <c r="BK226" s="126">
        <f t="shared" si="3135"/>
        <v>1.1636450891572303</v>
      </c>
      <c r="BL226" s="126">
        <f t="shared" si="3135"/>
        <v>1.1669857963531516</v>
      </c>
      <c r="BM226" s="126">
        <f t="shared" si="3135"/>
        <v>1.1703360943810825</v>
      </c>
      <c r="BN226" s="126">
        <f t="shared" si="3135"/>
        <v>1.1736960107753303</v>
      </c>
      <c r="BO226" s="126">
        <f t="shared" si="3135"/>
        <v>1.1770655731492505</v>
      </c>
      <c r="BP226" s="126">
        <f t="shared" si="3135"/>
        <v>1.180444809195474</v>
      </c>
      <c r="BQ226" s="126">
        <f t="shared" si="3135"/>
        <v>1.1838337466861339</v>
      </c>
      <c r="BR226" s="126">
        <f t="shared" si="3135"/>
        <v>1.1872324134730949</v>
      </c>
      <c r="BS226" s="126">
        <f t="shared" si="3135"/>
        <v>1.1905270658589224</v>
      </c>
      <c r="BT226" s="126">
        <f t="shared" si="3135"/>
        <v>1.1940590467434065</v>
      </c>
      <c r="BU226" s="126">
        <f t="shared" si="3135"/>
        <v>1.1974870693312041</v>
      </c>
      <c r="BV226" s="126">
        <f t="shared" si="3135"/>
        <v>1.2009249334246579</v>
      </c>
      <c r="BW226" s="126">
        <f t="shared" ref="BW226:EB226" si="3136">BW$13</f>
        <v>1.204372667277734</v>
      </c>
      <c r="BX226" s="126">
        <f t="shared" si="3136"/>
        <v>1.2078302992255125</v>
      </c>
      <c r="BY226" s="126">
        <f t="shared" si="3136"/>
        <v>1.2112978576844211</v>
      </c>
      <c r="BZ226" s="126">
        <f t="shared" si="3136"/>
        <v>1.2147753711524676</v>
      </c>
      <c r="CA226" s="126">
        <f t="shared" si="3136"/>
        <v>1.2182628682094752</v>
      </c>
      <c r="CB226" s="126">
        <f t="shared" si="3136"/>
        <v>1.2217603775173165</v>
      </c>
      <c r="CC226" s="126">
        <f t="shared" si="3136"/>
        <v>1.2252679278201495</v>
      </c>
      <c r="CD226" s="126">
        <f t="shared" si="3136"/>
        <v>1.2287855479446541</v>
      </c>
      <c r="CE226" s="126">
        <f t="shared" si="3136"/>
        <v>1.232077770779646</v>
      </c>
      <c r="CF226" s="126">
        <f t="shared" si="3136"/>
        <v>1.23573302168438</v>
      </c>
      <c r="CG226" s="126">
        <f t="shared" si="3136"/>
        <v>1.2392806860334544</v>
      </c>
      <c r="CH226" s="126">
        <f t="shared" si="3136"/>
        <v>1.2428385353675644</v>
      </c>
      <c r="CI226" s="126">
        <f t="shared" si="3136"/>
        <v>1.2464065989267703</v>
      </c>
      <c r="CJ226" s="126">
        <f t="shared" si="3136"/>
        <v>1.2499849060350778</v>
      </c>
      <c r="CK226" s="126">
        <f t="shared" si="3136"/>
        <v>1.2535734861006791</v>
      </c>
      <c r="CL226" s="126">
        <f t="shared" si="3136"/>
        <v>1.257172368616194</v>
      </c>
      <c r="CM226" s="126">
        <f t="shared" si="3136"/>
        <v>1.2607815831589126</v>
      </c>
      <c r="CN226" s="126">
        <f t="shared" si="3136"/>
        <v>1.2644011593910389</v>
      </c>
      <c r="CO226" s="126">
        <f t="shared" si="3136"/>
        <v>1.2680311270599336</v>
      </c>
      <c r="CP226" s="126">
        <f t="shared" si="3136"/>
        <v>1.2716715159983594</v>
      </c>
      <c r="CQ226" s="126">
        <f t="shared" si="3136"/>
        <v>1.2750786410337906</v>
      </c>
      <c r="CR226" s="126">
        <f t="shared" si="3136"/>
        <v>1.2788614642181557</v>
      </c>
      <c r="CS226" s="126">
        <f t="shared" si="3136"/>
        <v>1.2825329459576562</v>
      </c>
      <c r="CT226" s="126">
        <f t="shared" si="3136"/>
        <v>1.2862149681493797</v>
      </c>
      <c r="CU226" s="126">
        <f t="shared" si="3136"/>
        <v>1.289907561053897</v>
      </c>
      <c r="CV226" s="126">
        <f t="shared" si="3136"/>
        <v>1.293610755018654</v>
      </c>
      <c r="CW226" s="126">
        <f t="shared" si="3136"/>
        <v>1.2973245804782207</v>
      </c>
      <c r="CX226" s="126">
        <f t="shared" si="3136"/>
        <v>1.3010490679545423</v>
      </c>
      <c r="CY226" s="126">
        <f t="shared" si="3136"/>
        <v>1.304784248057189</v>
      </c>
      <c r="CZ226" s="126">
        <f t="shared" si="3136"/>
        <v>1.3085301514836076</v>
      </c>
      <c r="DA226" s="126">
        <f t="shared" si="3136"/>
        <v>1.3122868090193751</v>
      </c>
      <c r="DB226" s="126">
        <f t="shared" si="3136"/>
        <v>1.3160542515384499</v>
      </c>
      <c r="DC226" s="126">
        <f t="shared" si="3136"/>
        <v>1.3195802889875801</v>
      </c>
      <c r="DD226" s="126">
        <f t="shared" si="3136"/>
        <v>1.323495136864544</v>
      </c>
      <c r="DE226" s="126">
        <f t="shared" si="3136"/>
        <v>1.3272947573576725</v>
      </c>
      <c r="DF226" s="126">
        <f t="shared" si="3136"/>
        <v>1.3311052861764079</v>
      </c>
      <c r="DG226" s="126">
        <f t="shared" si="3136"/>
        <v>1.3349267546374479</v>
      </c>
      <c r="DH226" s="126">
        <f t="shared" si="3136"/>
        <v>1.3387591941473977</v>
      </c>
      <c r="DI226" s="126">
        <f t="shared" si="3136"/>
        <v>1.3426026362030277</v>
      </c>
      <c r="DJ226" s="126">
        <f t="shared" si="3136"/>
        <v>1.3464571123915319</v>
      </c>
      <c r="DK226" s="126">
        <f t="shared" si="3136"/>
        <v>1.3503226543907885</v>
      </c>
      <c r="DL226" s="126">
        <f t="shared" si="3136"/>
        <v>1.3541992939696192</v>
      </c>
      <c r="DM226" s="126">
        <f t="shared" si="3136"/>
        <v>1.358087062988051</v>
      </c>
      <c r="DN226" s="126">
        <f t="shared" si="3136"/>
        <v>1.361985993397578</v>
      </c>
      <c r="DO226" s="126">
        <f t="shared" si="3136"/>
        <v>1.3657655991021458</v>
      </c>
      <c r="DP226" s="126">
        <f t="shared" si="3136"/>
        <v>1.3698174666548035</v>
      </c>
      <c r="DQ226" s="126">
        <f t="shared" si="3136"/>
        <v>1.3737500738651915</v>
      </c>
      <c r="DR226" s="126">
        <f t="shared" si="3136"/>
        <v>1.3776939711925826</v>
      </c>
      <c r="DS226" s="126">
        <f t="shared" si="3136"/>
        <v>1.381649191049759</v>
      </c>
      <c r="DT226" s="126">
        <f t="shared" si="3136"/>
        <v>1.385615765942557</v>
      </c>
      <c r="DU226" s="126">
        <f t="shared" si="3136"/>
        <v>1.3895937284701338</v>
      </c>
      <c r="DV226" s="126">
        <f t="shared" si="3136"/>
        <v>1.3935831113252357</v>
      </c>
      <c r="DW226" s="126">
        <f t="shared" si="3136"/>
        <v>1.3975839472944662</v>
      </c>
      <c r="DX226" s="126">
        <f t="shared" si="3136"/>
        <v>1.401596269258556</v>
      </c>
      <c r="DY226" s="126">
        <f t="shared" si="3136"/>
        <v>1.4056201101926329</v>
      </c>
      <c r="DZ226" s="126">
        <f t="shared" si="3136"/>
        <v>1.4096555031664932</v>
      </c>
      <c r="EA226" s="126">
        <f t="shared" si="3136"/>
        <v>1.4134323217047313</v>
      </c>
      <c r="EB226" s="126">
        <f t="shared" si="3136"/>
        <v>1.4176256038945581</v>
      </c>
    </row>
    <row r="227" spans="2:132" outlineLevel="1" x14ac:dyDescent="0.25">
      <c r="C227" s="321" t="s">
        <v>531</v>
      </c>
      <c r="D227" s="38"/>
      <c r="E227" s="38"/>
      <c r="F227" s="38"/>
      <c r="G227" s="52" t="s">
        <v>220</v>
      </c>
      <c r="H227" s="46">
        <f t="shared" ref="H227" si="3137">SUM(J227:EB227)</f>
        <v>0</v>
      </c>
      <c r="I227" s="38"/>
      <c r="J227" s="82">
        <f>J225*J226</f>
        <v>0</v>
      </c>
      <c r="K227" s="82">
        <f t="shared" ref="K227" si="3138">K225*K226</f>
        <v>0</v>
      </c>
      <c r="L227" s="82">
        <f t="shared" ref="L227" si="3139">L225*L226</f>
        <v>0</v>
      </c>
      <c r="M227" s="82">
        <f t="shared" ref="M227" si="3140">M225*M226</f>
        <v>0</v>
      </c>
      <c r="N227" s="82">
        <f t="shared" ref="N227" si="3141">N225*N226</f>
        <v>0</v>
      </c>
      <c r="O227" s="82">
        <f t="shared" ref="O227" si="3142">O225*O226</f>
        <v>0</v>
      </c>
      <c r="P227" s="82">
        <f t="shared" ref="P227" si="3143">P225*P226</f>
        <v>0</v>
      </c>
      <c r="Q227" s="82">
        <f t="shared" ref="Q227" si="3144">Q225*Q226</f>
        <v>0</v>
      </c>
      <c r="R227" s="82">
        <f t="shared" ref="R227" si="3145">R225*R226</f>
        <v>0</v>
      </c>
      <c r="S227" s="82">
        <f t="shared" ref="S227" si="3146">S225*S226</f>
        <v>0</v>
      </c>
      <c r="T227" s="82">
        <f t="shared" ref="T227" si="3147">T225*T226</f>
        <v>0</v>
      </c>
      <c r="U227" s="82">
        <f t="shared" ref="U227" si="3148">U225*U226</f>
        <v>0</v>
      </c>
      <c r="V227" s="82">
        <f t="shared" ref="V227" si="3149">V225*V226</f>
        <v>0</v>
      </c>
      <c r="W227" s="82">
        <f t="shared" ref="W227" si="3150">W225*W226</f>
        <v>0</v>
      </c>
      <c r="X227" s="82">
        <f t="shared" ref="X227" si="3151">X225*X226</f>
        <v>0</v>
      </c>
      <c r="Y227" s="82">
        <f t="shared" ref="Y227" si="3152">Y225*Y226</f>
        <v>0</v>
      </c>
      <c r="Z227" s="82">
        <f t="shared" ref="Z227" si="3153">Z225*Z226</f>
        <v>0</v>
      </c>
      <c r="AA227" s="82">
        <f t="shared" ref="AA227" si="3154">AA225*AA226</f>
        <v>0</v>
      </c>
      <c r="AB227" s="82">
        <f t="shared" ref="AB227" si="3155">AB225*AB226</f>
        <v>0</v>
      </c>
      <c r="AC227" s="82">
        <f t="shared" ref="AC227" si="3156">AC225*AC226</f>
        <v>0</v>
      </c>
      <c r="AD227" s="82">
        <f t="shared" ref="AD227" si="3157">AD225*AD226</f>
        <v>0</v>
      </c>
      <c r="AE227" s="82">
        <f t="shared" ref="AE227" si="3158">AE225*AE226</f>
        <v>0</v>
      </c>
      <c r="AF227" s="82">
        <f t="shared" ref="AF227" si="3159">AF225*AF226</f>
        <v>0</v>
      </c>
      <c r="AG227" s="82">
        <f t="shared" ref="AG227" si="3160">AG225*AG226</f>
        <v>0</v>
      </c>
      <c r="AH227" s="82">
        <f t="shared" ref="AH227" si="3161">AH225*AH226</f>
        <v>0</v>
      </c>
      <c r="AI227" s="82">
        <f t="shared" ref="AI227" si="3162">AI225*AI226</f>
        <v>0</v>
      </c>
      <c r="AJ227" s="82">
        <f t="shared" ref="AJ227" si="3163">AJ225*AJ226</f>
        <v>0</v>
      </c>
      <c r="AK227" s="82">
        <f t="shared" ref="AK227" si="3164">AK225*AK226</f>
        <v>0</v>
      </c>
      <c r="AL227" s="82">
        <f t="shared" ref="AL227" si="3165">AL225*AL226</f>
        <v>0</v>
      </c>
      <c r="AM227" s="82">
        <f t="shared" ref="AM227" si="3166">AM225*AM226</f>
        <v>0</v>
      </c>
      <c r="AN227" s="82">
        <f t="shared" ref="AN227" si="3167">AN225*AN226</f>
        <v>0</v>
      </c>
      <c r="AO227" s="82">
        <f t="shared" ref="AO227" si="3168">AO225*AO226</f>
        <v>0</v>
      </c>
      <c r="AP227" s="82">
        <f t="shared" ref="AP227" si="3169">AP225*AP226</f>
        <v>0</v>
      </c>
      <c r="AQ227" s="82">
        <f t="shared" ref="AQ227" si="3170">AQ225*AQ226</f>
        <v>0</v>
      </c>
      <c r="AR227" s="82">
        <f t="shared" ref="AR227" si="3171">AR225*AR226</f>
        <v>0</v>
      </c>
      <c r="AS227" s="82">
        <f t="shared" ref="AS227" si="3172">AS225*AS226</f>
        <v>0</v>
      </c>
      <c r="AT227" s="82">
        <f t="shared" ref="AT227" si="3173">AT225*AT226</f>
        <v>0</v>
      </c>
      <c r="AU227" s="82">
        <f t="shared" ref="AU227" si="3174">AU225*AU226</f>
        <v>0</v>
      </c>
      <c r="AV227" s="82">
        <f t="shared" ref="AV227" si="3175">AV225*AV226</f>
        <v>0</v>
      </c>
      <c r="AW227" s="82">
        <f t="shared" ref="AW227" si="3176">AW225*AW226</f>
        <v>0</v>
      </c>
      <c r="AX227" s="82">
        <f t="shared" ref="AX227" si="3177">AX225*AX226</f>
        <v>0</v>
      </c>
      <c r="AY227" s="82">
        <f t="shared" ref="AY227" si="3178">AY225*AY226</f>
        <v>0</v>
      </c>
      <c r="AZ227" s="82">
        <f t="shared" ref="AZ227" si="3179">AZ225*AZ226</f>
        <v>0</v>
      </c>
      <c r="BA227" s="82">
        <f t="shared" ref="BA227" si="3180">BA225*BA226</f>
        <v>0</v>
      </c>
      <c r="BB227" s="82">
        <f t="shared" ref="BB227" si="3181">BB225*BB226</f>
        <v>0</v>
      </c>
      <c r="BC227" s="82">
        <f t="shared" ref="BC227" si="3182">BC225*BC226</f>
        <v>0</v>
      </c>
      <c r="BD227" s="82">
        <f t="shared" ref="BD227" si="3183">BD225*BD226</f>
        <v>0</v>
      </c>
      <c r="BE227" s="82">
        <f t="shared" ref="BE227" si="3184">BE225*BE226</f>
        <v>0</v>
      </c>
      <c r="BF227" s="82">
        <f t="shared" ref="BF227" si="3185">BF225*BF226</f>
        <v>0</v>
      </c>
      <c r="BG227" s="82">
        <f t="shared" ref="BG227" si="3186">BG225*BG226</f>
        <v>0</v>
      </c>
      <c r="BH227" s="82">
        <f t="shared" ref="BH227" si="3187">BH225*BH226</f>
        <v>0</v>
      </c>
      <c r="BI227" s="82">
        <f t="shared" ref="BI227" si="3188">BI225*BI226</f>
        <v>0</v>
      </c>
      <c r="BJ227" s="82">
        <f t="shared" ref="BJ227" si="3189">BJ225*BJ226</f>
        <v>0</v>
      </c>
      <c r="BK227" s="82">
        <f t="shared" ref="BK227" si="3190">BK225*BK226</f>
        <v>0</v>
      </c>
      <c r="BL227" s="82">
        <f t="shared" ref="BL227" si="3191">BL225*BL226</f>
        <v>0</v>
      </c>
      <c r="BM227" s="82">
        <f t="shared" ref="BM227" si="3192">BM225*BM226</f>
        <v>0</v>
      </c>
      <c r="BN227" s="82">
        <f t="shared" ref="BN227" si="3193">BN225*BN226</f>
        <v>0</v>
      </c>
      <c r="BO227" s="82">
        <f t="shared" ref="BO227" si="3194">BO225*BO226</f>
        <v>0</v>
      </c>
      <c r="BP227" s="82">
        <f t="shared" ref="BP227" si="3195">BP225*BP226</f>
        <v>0</v>
      </c>
      <c r="BQ227" s="82">
        <f t="shared" ref="BQ227" si="3196">BQ225*BQ226</f>
        <v>0</v>
      </c>
      <c r="BR227" s="82">
        <f t="shared" ref="BR227" si="3197">BR225*BR226</f>
        <v>0</v>
      </c>
      <c r="BS227" s="82">
        <f t="shared" ref="BS227" si="3198">BS225*BS226</f>
        <v>0</v>
      </c>
      <c r="BT227" s="82">
        <f t="shared" ref="BT227" si="3199">BT225*BT226</f>
        <v>0</v>
      </c>
      <c r="BU227" s="82">
        <f t="shared" ref="BU227" si="3200">BU225*BU226</f>
        <v>0</v>
      </c>
      <c r="BV227" s="82">
        <f t="shared" ref="BV227" si="3201">BV225*BV226</f>
        <v>0</v>
      </c>
      <c r="BW227" s="82">
        <f t="shared" ref="BW227" si="3202">BW225*BW226</f>
        <v>0</v>
      </c>
      <c r="BX227" s="82">
        <f t="shared" ref="BX227" si="3203">BX225*BX226</f>
        <v>0</v>
      </c>
      <c r="BY227" s="82">
        <f t="shared" ref="BY227" si="3204">BY225*BY226</f>
        <v>0</v>
      </c>
      <c r="BZ227" s="82">
        <f t="shared" ref="BZ227" si="3205">BZ225*BZ226</f>
        <v>0</v>
      </c>
      <c r="CA227" s="82">
        <f t="shared" ref="CA227" si="3206">CA225*CA226</f>
        <v>0</v>
      </c>
      <c r="CB227" s="82">
        <f t="shared" ref="CB227" si="3207">CB225*CB226</f>
        <v>0</v>
      </c>
      <c r="CC227" s="82">
        <f t="shared" ref="CC227" si="3208">CC225*CC226</f>
        <v>0</v>
      </c>
      <c r="CD227" s="82">
        <f t="shared" ref="CD227" si="3209">CD225*CD226</f>
        <v>0</v>
      </c>
      <c r="CE227" s="82">
        <f t="shared" ref="CE227" si="3210">CE225*CE226</f>
        <v>0</v>
      </c>
      <c r="CF227" s="82">
        <f t="shared" ref="CF227" si="3211">CF225*CF226</f>
        <v>0</v>
      </c>
      <c r="CG227" s="82">
        <f t="shared" ref="CG227" si="3212">CG225*CG226</f>
        <v>0</v>
      </c>
      <c r="CH227" s="82">
        <f t="shared" ref="CH227" si="3213">CH225*CH226</f>
        <v>0</v>
      </c>
      <c r="CI227" s="82">
        <f t="shared" ref="CI227" si="3214">CI225*CI226</f>
        <v>0</v>
      </c>
      <c r="CJ227" s="82">
        <f t="shared" ref="CJ227" si="3215">CJ225*CJ226</f>
        <v>0</v>
      </c>
      <c r="CK227" s="82">
        <f t="shared" ref="CK227" si="3216">CK225*CK226</f>
        <v>0</v>
      </c>
      <c r="CL227" s="82">
        <f t="shared" ref="CL227" si="3217">CL225*CL226</f>
        <v>0</v>
      </c>
      <c r="CM227" s="82">
        <f t="shared" ref="CM227" si="3218">CM225*CM226</f>
        <v>0</v>
      </c>
      <c r="CN227" s="82">
        <f t="shared" ref="CN227" si="3219">CN225*CN226</f>
        <v>0</v>
      </c>
      <c r="CO227" s="82">
        <f t="shared" ref="CO227" si="3220">CO225*CO226</f>
        <v>0</v>
      </c>
      <c r="CP227" s="82">
        <f t="shared" ref="CP227" si="3221">CP225*CP226</f>
        <v>0</v>
      </c>
      <c r="CQ227" s="82">
        <f t="shared" ref="CQ227" si="3222">CQ225*CQ226</f>
        <v>0</v>
      </c>
      <c r="CR227" s="82">
        <f t="shared" ref="CR227" si="3223">CR225*CR226</f>
        <v>0</v>
      </c>
      <c r="CS227" s="82">
        <f t="shared" ref="CS227" si="3224">CS225*CS226</f>
        <v>0</v>
      </c>
      <c r="CT227" s="82">
        <f t="shared" ref="CT227" si="3225">CT225*CT226</f>
        <v>0</v>
      </c>
      <c r="CU227" s="82">
        <f t="shared" ref="CU227" si="3226">CU225*CU226</f>
        <v>0</v>
      </c>
      <c r="CV227" s="82">
        <f t="shared" ref="CV227" si="3227">CV225*CV226</f>
        <v>0</v>
      </c>
      <c r="CW227" s="82">
        <f t="shared" ref="CW227" si="3228">CW225*CW226</f>
        <v>0</v>
      </c>
      <c r="CX227" s="82">
        <f t="shared" ref="CX227" si="3229">CX225*CX226</f>
        <v>0</v>
      </c>
      <c r="CY227" s="82">
        <f t="shared" ref="CY227" si="3230">CY225*CY226</f>
        <v>0</v>
      </c>
      <c r="CZ227" s="82">
        <f t="shared" ref="CZ227" si="3231">CZ225*CZ226</f>
        <v>0</v>
      </c>
      <c r="DA227" s="82">
        <f t="shared" ref="DA227" si="3232">DA225*DA226</f>
        <v>0</v>
      </c>
      <c r="DB227" s="82">
        <f t="shared" ref="DB227" si="3233">DB225*DB226</f>
        <v>0</v>
      </c>
      <c r="DC227" s="82">
        <f t="shared" ref="DC227" si="3234">DC225*DC226</f>
        <v>0</v>
      </c>
      <c r="DD227" s="82">
        <f t="shared" ref="DD227" si="3235">DD225*DD226</f>
        <v>0</v>
      </c>
      <c r="DE227" s="82">
        <f t="shared" ref="DE227" si="3236">DE225*DE226</f>
        <v>0</v>
      </c>
      <c r="DF227" s="82">
        <f t="shared" ref="DF227" si="3237">DF225*DF226</f>
        <v>0</v>
      </c>
      <c r="DG227" s="82">
        <f t="shared" ref="DG227" si="3238">DG225*DG226</f>
        <v>0</v>
      </c>
      <c r="DH227" s="82">
        <f t="shared" ref="DH227" si="3239">DH225*DH226</f>
        <v>0</v>
      </c>
      <c r="DI227" s="82">
        <f t="shared" ref="DI227" si="3240">DI225*DI226</f>
        <v>0</v>
      </c>
      <c r="DJ227" s="82">
        <f t="shared" ref="DJ227" si="3241">DJ225*DJ226</f>
        <v>0</v>
      </c>
      <c r="DK227" s="82">
        <f t="shared" ref="DK227" si="3242">DK225*DK226</f>
        <v>0</v>
      </c>
      <c r="DL227" s="82">
        <f t="shared" ref="DL227" si="3243">DL225*DL226</f>
        <v>0</v>
      </c>
      <c r="DM227" s="82">
        <f t="shared" ref="DM227" si="3244">DM225*DM226</f>
        <v>0</v>
      </c>
      <c r="DN227" s="82">
        <f t="shared" ref="DN227" si="3245">DN225*DN226</f>
        <v>0</v>
      </c>
      <c r="DO227" s="82">
        <f t="shared" ref="DO227" si="3246">DO225*DO226</f>
        <v>0</v>
      </c>
      <c r="DP227" s="82">
        <f t="shared" ref="DP227" si="3247">DP225*DP226</f>
        <v>0</v>
      </c>
      <c r="DQ227" s="82">
        <f t="shared" ref="DQ227" si="3248">DQ225*DQ226</f>
        <v>0</v>
      </c>
      <c r="DR227" s="82">
        <f t="shared" ref="DR227" si="3249">DR225*DR226</f>
        <v>0</v>
      </c>
      <c r="DS227" s="82">
        <f t="shared" ref="DS227" si="3250">DS225*DS226</f>
        <v>0</v>
      </c>
      <c r="DT227" s="82">
        <f t="shared" ref="DT227" si="3251">DT225*DT226</f>
        <v>0</v>
      </c>
      <c r="DU227" s="82">
        <f t="shared" ref="DU227" si="3252">DU225*DU226</f>
        <v>0</v>
      </c>
      <c r="DV227" s="82">
        <f t="shared" ref="DV227" si="3253">DV225*DV226</f>
        <v>0</v>
      </c>
      <c r="DW227" s="82">
        <f t="shared" ref="DW227" si="3254">DW225*DW226</f>
        <v>0</v>
      </c>
      <c r="DX227" s="82">
        <f t="shared" ref="DX227" si="3255">DX225*DX226</f>
        <v>0</v>
      </c>
      <c r="DY227" s="82">
        <f t="shared" ref="DY227" si="3256">DY225*DY226</f>
        <v>0</v>
      </c>
      <c r="DZ227" s="82">
        <f t="shared" ref="DZ227" si="3257">DZ225*DZ226</f>
        <v>0</v>
      </c>
      <c r="EA227" s="82">
        <f t="shared" ref="EA227" si="3258">EA225*EA226</f>
        <v>0</v>
      </c>
      <c r="EB227" s="82">
        <f t="shared" ref="EB227" si="3259">EB225*EB226</f>
        <v>0</v>
      </c>
    </row>
    <row r="228" spans="2:132" outlineLevel="1" x14ac:dyDescent="0.25">
      <c r="G228" s="52"/>
      <c r="H228" s="29"/>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row>
    <row r="229" spans="2:132" ht="13" x14ac:dyDescent="0.3">
      <c r="C229" s="348" t="s">
        <v>567</v>
      </c>
      <c r="D229" s="342"/>
      <c r="E229" s="342"/>
      <c r="F229" s="342"/>
      <c r="G229" s="349" t="s">
        <v>220</v>
      </c>
      <c r="H229" s="344">
        <f>SUM(J229:EB229)</f>
        <v>0</v>
      </c>
      <c r="I229" s="342"/>
      <c r="J229" s="345">
        <f t="shared" ref="J229:AO229" si="3260">CHOOSE(Scenario,J209,J218,J227)</f>
        <v>0</v>
      </c>
      <c r="K229" s="346">
        <f t="shared" si="3260"/>
        <v>0</v>
      </c>
      <c r="L229" s="346">
        <f t="shared" si="3260"/>
        <v>0</v>
      </c>
      <c r="M229" s="346">
        <f t="shared" si="3260"/>
        <v>0</v>
      </c>
      <c r="N229" s="346">
        <f t="shared" si="3260"/>
        <v>0</v>
      </c>
      <c r="O229" s="346">
        <f t="shared" si="3260"/>
        <v>0</v>
      </c>
      <c r="P229" s="346">
        <f t="shared" si="3260"/>
        <v>0</v>
      </c>
      <c r="Q229" s="346">
        <f t="shared" si="3260"/>
        <v>0</v>
      </c>
      <c r="R229" s="346">
        <f t="shared" si="3260"/>
        <v>0</v>
      </c>
      <c r="S229" s="346">
        <f t="shared" si="3260"/>
        <v>0</v>
      </c>
      <c r="T229" s="346">
        <f t="shared" si="3260"/>
        <v>0</v>
      </c>
      <c r="U229" s="346">
        <f t="shared" si="3260"/>
        <v>0</v>
      </c>
      <c r="V229" s="346">
        <f t="shared" si="3260"/>
        <v>0</v>
      </c>
      <c r="W229" s="346">
        <f t="shared" si="3260"/>
        <v>0</v>
      </c>
      <c r="X229" s="346">
        <f t="shared" si="3260"/>
        <v>0</v>
      </c>
      <c r="Y229" s="346">
        <f t="shared" si="3260"/>
        <v>0</v>
      </c>
      <c r="Z229" s="346">
        <f t="shared" si="3260"/>
        <v>0</v>
      </c>
      <c r="AA229" s="346">
        <f t="shared" si="3260"/>
        <v>0</v>
      </c>
      <c r="AB229" s="346">
        <f t="shared" si="3260"/>
        <v>0</v>
      </c>
      <c r="AC229" s="346">
        <f t="shared" si="3260"/>
        <v>0</v>
      </c>
      <c r="AD229" s="346">
        <f t="shared" si="3260"/>
        <v>0</v>
      </c>
      <c r="AE229" s="346">
        <f t="shared" si="3260"/>
        <v>0</v>
      </c>
      <c r="AF229" s="346">
        <f t="shared" si="3260"/>
        <v>0</v>
      </c>
      <c r="AG229" s="346">
        <f t="shared" si="3260"/>
        <v>0</v>
      </c>
      <c r="AH229" s="346">
        <f t="shared" si="3260"/>
        <v>0</v>
      </c>
      <c r="AI229" s="346">
        <f t="shared" si="3260"/>
        <v>0</v>
      </c>
      <c r="AJ229" s="346">
        <f t="shared" si="3260"/>
        <v>0</v>
      </c>
      <c r="AK229" s="346">
        <f t="shared" si="3260"/>
        <v>0</v>
      </c>
      <c r="AL229" s="346">
        <f t="shared" si="3260"/>
        <v>0</v>
      </c>
      <c r="AM229" s="346">
        <f t="shared" si="3260"/>
        <v>0</v>
      </c>
      <c r="AN229" s="346">
        <f t="shared" si="3260"/>
        <v>0</v>
      </c>
      <c r="AO229" s="346">
        <f t="shared" si="3260"/>
        <v>0</v>
      </c>
      <c r="AP229" s="346">
        <f t="shared" ref="AP229:BU229" si="3261">CHOOSE(Scenario,AP209,AP218,AP227)</f>
        <v>0</v>
      </c>
      <c r="AQ229" s="346">
        <f t="shared" si="3261"/>
        <v>0</v>
      </c>
      <c r="AR229" s="346">
        <f t="shared" si="3261"/>
        <v>0</v>
      </c>
      <c r="AS229" s="346">
        <f t="shared" si="3261"/>
        <v>0</v>
      </c>
      <c r="AT229" s="346">
        <f t="shared" si="3261"/>
        <v>0</v>
      </c>
      <c r="AU229" s="346">
        <f t="shared" si="3261"/>
        <v>0</v>
      </c>
      <c r="AV229" s="346">
        <f t="shared" si="3261"/>
        <v>0</v>
      </c>
      <c r="AW229" s="346">
        <f t="shared" si="3261"/>
        <v>0</v>
      </c>
      <c r="AX229" s="346">
        <f t="shared" si="3261"/>
        <v>0</v>
      </c>
      <c r="AY229" s="346">
        <f t="shared" si="3261"/>
        <v>0</v>
      </c>
      <c r="AZ229" s="346">
        <f t="shared" si="3261"/>
        <v>0</v>
      </c>
      <c r="BA229" s="346">
        <f t="shared" si="3261"/>
        <v>0</v>
      </c>
      <c r="BB229" s="346">
        <f t="shared" si="3261"/>
        <v>0</v>
      </c>
      <c r="BC229" s="346">
        <f t="shared" si="3261"/>
        <v>0</v>
      </c>
      <c r="BD229" s="346">
        <f t="shared" si="3261"/>
        <v>0</v>
      </c>
      <c r="BE229" s="346">
        <f t="shared" si="3261"/>
        <v>0</v>
      </c>
      <c r="BF229" s="346">
        <f t="shared" si="3261"/>
        <v>0</v>
      </c>
      <c r="BG229" s="346">
        <f t="shared" si="3261"/>
        <v>0</v>
      </c>
      <c r="BH229" s="346">
        <f t="shared" si="3261"/>
        <v>0</v>
      </c>
      <c r="BI229" s="346">
        <f t="shared" si="3261"/>
        <v>0</v>
      </c>
      <c r="BJ229" s="346">
        <f t="shared" si="3261"/>
        <v>0</v>
      </c>
      <c r="BK229" s="346">
        <f t="shared" si="3261"/>
        <v>0</v>
      </c>
      <c r="BL229" s="346">
        <f t="shared" si="3261"/>
        <v>0</v>
      </c>
      <c r="BM229" s="346">
        <f t="shared" si="3261"/>
        <v>0</v>
      </c>
      <c r="BN229" s="346">
        <f t="shared" si="3261"/>
        <v>0</v>
      </c>
      <c r="BO229" s="346">
        <f t="shared" si="3261"/>
        <v>0</v>
      </c>
      <c r="BP229" s="346">
        <f t="shared" si="3261"/>
        <v>0</v>
      </c>
      <c r="BQ229" s="346">
        <f t="shared" si="3261"/>
        <v>0</v>
      </c>
      <c r="BR229" s="346">
        <f t="shared" si="3261"/>
        <v>0</v>
      </c>
      <c r="BS229" s="346">
        <f t="shared" si="3261"/>
        <v>0</v>
      </c>
      <c r="BT229" s="346">
        <f t="shared" si="3261"/>
        <v>0</v>
      </c>
      <c r="BU229" s="346">
        <f t="shared" si="3261"/>
        <v>0</v>
      </c>
      <c r="BV229" s="346">
        <f t="shared" ref="BV229:DA229" si="3262">CHOOSE(Scenario,BV209,BV218,BV227)</f>
        <v>0</v>
      </c>
      <c r="BW229" s="346">
        <f t="shared" si="3262"/>
        <v>0</v>
      </c>
      <c r="BX229" s="346">
        <f t="shared" si="3262"/>
        <v>0</v>
      </c>
      <c r="BY229" s="346">
        <f t="shared" si="3262"/>
        <v>0</v>
      </c>
      <c r="BZ229" s="346">
        <f t="shared" si="3262"/>
        <v>0</v>
      </c>
      <c r="CA229" s="346">
        <f t="shared" si="3262"/>
        <v>0</v>
      </c>
      <c r="CB229" s="346">
        <f t="shared" si="3262"/>
        <v>0</v>
      </c>
      <c r="CC229" s="346">
        <f t="shared" si="3262"/>
        <v>0</v>
      </c>
      <c r="CD229" s="346">
        <f t="shared" si="3262"/>
        <v>0</v>
      </c>
      <c r="CE229" s="346">
        <f t="shared" si="3262"/>
        <v>0</v>
      </c>
      <c r="CF229" s="346">
        <f t="shared" si="3262"/>
        <v>0</v>
      </c>
      <c r="CG229" s="346">
        <f t="shared" si="3262"/>
        <v>0</v>
      </c>
      <c r="CH229" s="346">
        <f t="shared" si="3262"/>
        <v>0</v>
      </c>
      <c r="CI229" s="346">
        <f t="shared" si="3262"/>
        <v>0</v>
      </c>
      <c r="CJ229" s="346">
        <f t="shared" si="3262"/>
        <v>0</v>
      </c>
      <c r="CK229" s="346">
        <f t="shared" si="3262"/>
        <v>0</v>
      </c>
      <c r="CL229" s="346">
        <f t="shared" si="3262"/>
        <v>0</v>
      </c>
      <c r="CM229" s="346">
        <f t="shared" si="3262"/>
        <v>0</v>
      </c>
      <c r="CN229" s="346">
        <f t="shared" si="3262"/>
        <v>0</v>
      </c>
      <c r="CO229" s="346">
        <f t="shared" si="3262"/>
        <v>0</v>
      </c>
      <c r="CP229" s="346">
        <f t="shared" si="3262"/>
        <v>0</v>
      </c>
      <c r="CQ229" s="346">
        <f t="shared" si="3262"/>
        <v>0</v>
      </c>
      <c r="CR229" s="346">
        <f t="shared" si="3262"/>
        <v>0</v>
      </c>
      <c r="CS229" s="346">
        <f t="shared" si="3262"/>
        <v>0</v>
      </c>
      <c r="CT229" s="346">
        <f t="shared" si="3262"/>
        <v>0</v>
      </c>
      <c r="CU229" s="346">
        <f t="shared" si="3262"/>
        <v>0</v>
      </c>
      <c r="CV229" s="346">
        <f t="shared" si="3262"/>
        <v>0</v>
      </c>
      <c r="CW229" s="346">
        <f t="shared" si="3262"/>
        <v>0</v>
      </c>
      <c r="CX229" s="346">
        <f t="shared" si="3262"/>
        <v>0</v>
      </c>
      <c r="CY229" s="346">
        <f t="shared" si="3262"/>
        <v>0</v>
      </c>
      <c r="CZ229" s="346">
        <f t="shared" si="3262"/>
        <v>0</v>
      </c>
      <c r="DA229" s="346">
        <f t="shared" si="3262"/>
        <v>0</v>
      </c>
      <c r="DB229" s="346">
        <f t="shared" ref="DB229:EB229" si="3263">CHOOSE(Scenario,DB209,DB218,DB227)</f>
        <v>0</v>
      </c>
      <c r="DC229" s="346">
        <f t="shared" si="3263"/>
        <v>0</v>
      </c>
      <c r="DD229" s="346">
        <f t="shared" si="3263"/>
        <v>0</v>
      </c>
      <c r="DE229" s="346">
        <f t="shared" si="3263"/>
        <v>0</v>
      </c>
      <c r="DF229" s="346">
        <f t="shared" si="3263"/>
        <v>0</v>
      </c>
      <c r="DG229" s="346">
        <f t="shared" si="3263"/>
        <v>0</v>
      </c>
      <c r="DH229" s="346">
        <f t="shared" si="3263"/>
        <v>0</v>
      </c>
      <c r="DI229" s="346">
        <f t="shared" si="3263"/>
        <v>0</v>
      </c>
      <c r="DJ229" s="346">
        <f t="shared" si="3263"/>
        <v>0</v>
      </c>
      <c r="DK229" s="346">
        <f t="shared" si="3263"/>
        <v>0</v>
      </c>
      <c r="DL229" s="346">
        <f t="shared" si="3263"/>
        <v>0</v>
      </c>
      <c r="DM229" s="346">
        <f t="shared" si="3263"/>
        <v>0</v>
      </c>
      <c r="DN229" s="346">
        <f t="shared" si="3263"/>
        <v>0</v>
      </c>
      <c r="DO229" s="346">
        <f t="shared" si="3263"/>
        <v>0</v>
      </c>
      <c r="DP229" s="346">
        <f t="shared" si="3263"/>
        <v>0</v>
      </c>
      <c r="DQ229" s="346">
        <f t="shared" si="3263"/>
        <v>0</v>
      </c>
      <c r="DR229" s="346">
        <f t="shared" si="3263"/>
        <v>0</v>
      </c>
      <c r="DS229" s="346">
        <f t="shared" si="3263"/>
        <v>0</v>
      </c>
      <c r="DT229" s="346">
        <f t="shared" si="3263"/>
        <v>0</v>
      </c>
      <c r="DU229" s="346">
        <f t="shared" si="3263"/>
        <v>0</v>
      </c>
      <c r="DV229" s="346">
        <f t="shared" si="3263"/>
        <v>0</v>
      </c>
      <c r="DW229" s="346">
        <f t="shared" si="3263"/>
        <v>0</v>
      </c>
      <c r="DX229" s="346">
        <f t="shared" si="3263"/>
        <v>0</v>
      </c>
      <c r="DY229" s="346">
        <f t="shared" si="3263"/>
        <v>0</v>
      </c>
      <c r="DZ229" s="346">
        <f t="shared" si="3263"/>
        <v>0</v>
      </c>
      <c r="EA229" s="346">
        <f t="shared" si="3263"/>
        <v>0</v>
      </c>
      <c r="EB229" s="347">
        <f t="shared" si="3263"/>
        <v>0</v>
      </c>
    </row>
    <row r="230" spans="2:132" x14ac:dyDescent="0.25">
      <c r="G230" s="52"/>
      <c r="H230" s="29"/>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row>
    <row r="231" spans="2:132" ht="13" x14ac:dyDescent="0.3">
      <c r="B231" s="34"/>
      <c r="C231" s="2" t="s">
        <v>534</v>
      </c>
      <c r="D231" s="34"/>
      <c r="E231" s="34"/>
      <c r="F231" s="34"/>
      <c r="G231" s="67"/>
      <c r="H231" s="35"/>
      <c r="I231" s="34"/>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row>
    <row r="232" spans="2:132" ht="13" outlineLevel="1" x14ac:dyDescent="0.3">
      <c r="C232" s="340" t="s">
        <v>503</v>
      </c>
      <c r="G232" s="52"/>
      <c r="H232" s="29"/>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row>
    <row r="233" spans="2:132" outlineLevel="1" x14ac:dyDescent="0.25">
      <c r="C233" s="318" t="s">
        <v>529</v>
      </c>
      <c r="G233" s="52" t="s">
        <v>525</v>
      </c>
      <c r="H233" s="46">
        <f t="shared" ref="H233" si="3264">SUM(J233:EB233)</f>
        <v>0</v>
      </c>
      <c r="J233" s="82">
        <f t="shared" ref="J233:AO233" si="3265">$D$169*(MONTH($D162)=J$5)*(J$7&gt;=$E$162)</f>
        <v>0</v>
      </c>
      <c r="K233" s="82">
        <f t="shared" si="3265"/>
        <v>0</v>
      </c>
      <c r="L233" s="82">
        <f t="shared" si="3265"/>
        <v>0</v>
      </c>
      <c r="M233" s="82">
        <f t="shared" si="3265"/>
        <v>0</v>
      </c>
      <c r="N233" s="82">
        <f t="shared" si="3265"/>
        <v>0</v>
      </c>
      <c r="O233" s="82">
        <f t="shared" si="3265"/>
        <v>0</v>
      </c>
      <c r="P233" s="82">
        <f t="shared" si="3265"/>
        <v>0</v>
      </c>
      <c r="Q233" s="82">
        <f t="shared" si="3265"/>
        <v>0</v>
      </c>
      <c r="R233" s="82">
        <f t="shared" si="3265"/>
        <v>0</v>
      </c>
      <c r="S233" s="82">
        <f t="shared" si="3265"/>
        <v>0</v>
      </c>
      <c r="T233" s="82">
        <f t="shared" si="3265"/>
        <v>0</v>
      </c>
      <c r="U233" s="82">
        <f t="shared" si="3265"/>
        <v>0</v>
      </c>
      <c r="V233" s="82">
        <f t="shared" si="3265"/>
        <v>0</v>
      </c>
      <c r="W233" s="82">
        <f t="shared" si="3265"/>
        <v>0</v>
      </c>
      <c r="X233" s="82">
        <f t="shared" si="3265"/>
        <v>0</v>
      </c>
      <c r="Y233" s="82">
        <f t="shared" si="3265"/>
        <v>0</v>
      </c>
      <c r="Z233" s="82">
        <f t="shared" si="3265"/>
        <v>0</v>
      </c>
      <c r="AA233" s="82">
        <f t="shared" si="3265"/>
        <v>0</v>
      </c>
      <c r="AB233" s="82">
        <f t="shared" si="3265"/>
        <v>0</v>
      </c>
      <c r="AC233" s="82">
        <f t="shared" si="3265"/>
        <v>0</v>
      </c>
      <c r="AD233" s="82">
        <f t="shared" si="3265"/>
        <v>0</v>
      </c>
      <c r="AE233" s="82">
        <f t="shared" si="3265"/>
        <v>0</v>
      </c>
      <c r="AF233" s="82">
        <f t="shared" si="3265"/>
        <v>0</v>
      </c>
      <c r="AG233" s="82">
        <f t="shared" si="3265"/>
        <v>0</v>
      </c>
      <c r="AH233" s="82">
        <f t="shared" si="3265"/>
        <v>0</v>
      </c>
      <c r="AI233" s="82">
        <f t="shared" si="3265"/>
        <v>0</v>
      </c>
      <c r="AJ233" s="82">
        <f t="shared" si="3265"/>
        <v>0</v>
      </c>
      <c r="AK233" s="82">
        <f t="shared" si="3265"/>
        <v>0</v>
      </c>
      <c r="AL233" s="82">
        <f t="shared" si="3265"/>
        <v>0</v>
      </c>
      <c r="AM233" s="82">
        <f t="shared" si="3265"/>
        <v>0</v>
      </c>
      <c r="AN233" s="82">
        <f t="shared" si="3265"/>
        <v>0</v>
      </c>
      <c r="AO233" s="82">
        <f t="shared" si="3265"/>
        <v>0</v>
      </c>
      <c r="AP233" s="82">
        <f t="shared" ref="AP233:BU233" si="3266">$D$169*(MONTH($D162)=AP$5)*(AP$7&gt;=$E$162)</f>
        <v>0</v>
      </c>
      <c r="AQ233" s="82">
        <f t="shared" si="3266"/>
        <v>0</v>
      </c>
      <c r="AR233" s="82">
        <f t="shared" si="3266"/>
        <v>0</v>
      </c>
      <c r="AS233" s="82">
        <f t="shared" si="3266"/>
        <v>0</v>
      </c>
      <c r="AT233" s="82">
        <f t="shared" si="3266"/>
        <v>0</v>
      </c>
      <c r="AU233" s="82">
        <f t="shared" si="3266"/>
        <v>0</v>
      </c>
      <c r="AV233" s="82">
        <f t="shared" si="3266"/>
        <v>0</v>
      </c>
      <c r="AW233" s="82">
        <f t="shared" si="3266"/>
        <v>0</v>
      </c>
      <c r="AX233" s="82">
        <f t="shared" si="3266"/>
        <v>0</v>
      </c>
      <c r="AY233" s="82">
        <f t="shared" si="3266"/>
        <v>0</v>
      </c>
      <c r="AZ233" s="82">
        <f t="shared" si="3266"/>
        <v>0</v>
      </c>
      <c r="BA233" s="82">
        <f t="shared" si="3266"/>
        <v>0</v>
      </c>
      <c r="BB233" s="82">
        <f t="shared" si="3266"/>
        <v>0</v>
      </c>
      <c r="BC233" s="82">
        <f t="shared" si="3266"/>
        <v>0</v>
      </c>
      <c r="BD233" s="82">
        <f t="shared" si="3266"/>
        <v>0</v>
      </c>
      <c r="BE233" s="82">
        <f t="shared" si="3266"/>
        <v>0</v>
      </c>
      <c r="BF233" s="82">
        <f t="shared" si="3266"/>
        <v>0</v>
      </c>
      <c r="BG233" s="82">
        <f t="shared" si="3266"/>
        <v>0</v>
      </c>
      <c r="BH233" s="82">
        <f t="shared" si="3266"/>
        <v>0</v>
      </c>
      <c r="BI233" s="82">
        <f t="shared" si="3266"/>
        <v>0</v>
      </c>
      <c r="BJ233" s="82">
        <f t="shared" si="3266"/>
        <v>0</v>
      </c>
      <c r="BK233" s="82">
        <f t="shared" si="3266"/>
        <v>0</v>
      </c>
      <c r="BL233" s="82">
        <f t="shared" si="3266"/>
        <v>0</v>
      </c>
      <c r="BM233" s="82">
        <f t="shared" si="3266"/>
        <v>0</v>
      </c>
      <c r="BN233" s="82">
        <f t="shared" si="3266"/>
        <v>0</v>
      </c>
      <c r="BO233" s="82">
        <f t="shared" si="3266"/>
        <v>0</v>
      </c>
      <c r="BP233" s="82">
        <f t="shared" si="3266"/>
        <v>0</v>
      </c>
      <c r="BQ233" s="82">
        <f t="shared" si="3266"/>
        <v>0</v>
      </c>
      <c r="BR233" s="82">
        <f t="shared" si="3266"/>
        <v>0</v>
      </c>
      <c r="BS233" s="82">
        <f t="shared" si="3266"/>
        <v>0</v>
      </c>
      <c r="BT233" s="82">
        <f t="shared" si="3266"/>
        <v>0</v>
      </c>
      <c r="BU233" s="82">
        <f t="shared" si="3266"/>
        <v>0</v>
      </c>
      <c r="BV233" s="82">
        <f t="shared" ref="BV233:DA233" si="3267">$D$169*(MONTH($D162)=BV$5)*(BV$7&gt;=$E$162)</f>
        <v>0</v>
      </c>
      <c r="BW233" s="82">
        <f t="shared" si="3267"/>
        <v>0</v>
      </c>
      <c r="BX233" s="82">
        <f t="shared" si="3267"/>
        <v>0</v>
      </c>
      <c r="BY233" s="82">
        <f t="shared" si="3267"/>
        <v>0</v>
      </c>
      <c r="BZ233" s="82">
        <f t="shared" si="3267"/>
        <v>0</v>
      </c>
      <c r="CA233" s="82">
        <f t="shared" si="3267"/>
        <v>0</v>
      </c>
      <c r="CB233" s="82">
        <f t="shared" si="3267"/>
        <v>0</v>
      </c>
      <c r="CC233" s="82">
        <f t="shared" si="3267"/>
        <v>0</v>
      </c>
      <c r="CD233" s="82">
        <f t="shared" si="3267"/>
        <v>0</v>
      </c>
      <c r="CE233" s="82">
        <f t="shared" si="3267"/>
        <v>0</v>
      </c>
      <c r="CF233" s="82">
        <f t="shared" si="3267"/>
        <v>0</v>
      </c>
      <c r="CG233" s="82">
        <f t="shared" si="3267"/>
        <v>0</v>
      </c>
      <c r="CH233" s="82">
        <f t="shared" si="3267"/>
        <v>0</v>
      </c>
      <c r="CI233" s="82">
        <f t="shared" si="3267"/>
        <v>0</v>
      </c>
      <c r="CJ233" s="82">
        <f t="shared" si="3267"/>
        <v>0</v>
      </c>
      <c r="CK233" s="82">
        <f t="shared" si="3267"/>
        <v>0</v>
      </c>
      <c r="CL233" s="82">
        <f t="shared" si="3267"/>
        <v>0</v>
      </c>
      <c r="CM233" s="82">
        <f t="shared" si="3267"/>
        <v>0</v>
      </c>
      <c r="CN233" s="82">
        <f t="shared" si="3267"/>
        <v>0</v>
      </c>
      <c r="CO233" s="82">
        <f t="shared" si="3267"/>
        <v>0</v>
      </c>
      <c r="CP233" s="82">
        <f t="shared" si="3267"/>
        <v>0</v>
      </c>
      <c r="CQ233" s="82">
        <f t="shared" si="3267"/>
        <v>0</v>
      </c>
      <c r="CR233" s="82">
        <f t="shared" si="3267"/>
        <v>0</v>
      </c>
      <c r="CS233" s="82">
        <f t="shared" si="3267"/>
        <v>0</v>
      </c>
      <c r="CT233" s="82">
        <f t="shared" si="3267"/>
        <v>0</v>
      </c>
      <c r="CU233" s="82">
        <f t="shared" si="3267"/>
        <v>0</v>
      </c>
      <c r="CV233" s="82">
        <f t="shared" si="3267"/>
        <v>0</v>
      </c>
      <c r="CW233" s="82">
        <f t="shared" si="3267"/>
        <v>0</v>
      </c>
      <c r="CX233" s="82">
        <f t="shared" si="3267"/>
        <v>0</v>
      </c>
      <c r="CY233" s="82">
        <f t="shared" si="3267"/>
        <v>0</v>
      </c>
      <c r="CZ233" s="82">
        <f t="shared" si="3267"/>
        <v>0</v>
      </c>
      <c r="DA233" s="82">
        <f t="shared" si="3267"/>
        <v>0</v>
      </c>
      <c r="DB233" s="82">
        <f t="shared" ref="DB233:EB233" si="3268">$D$169*(MONTH($D162)=DB$5)*(DB$7&gt;=$E$162)</f>
        <v>0</v>
      </c>
      <c r="DC233" s="82">
        <f t="shared" si="3268"/>
        <v>0</v>
      </c>
      <c r="DD233" s="82">
        <f t="shared" si="3268"/>
        <v>0</v>
      </c>
      <c r="DE233" s="82">
        <f t="shared" si="3268"/>
        <v>0</v>
      </c>
      <c r="DF233" s="82">
        <f t="shared" si="3268"/>
        <v>0</v>
      </c>
      <c r="DG233" s="82">
        <f t="shared" si="3268"/>
        <v>0</v>
      </c>
      <c r="DH233" s="82">
        <f t="shared" si="3268"/>
        <v>0</v>
      </c>
      <c r="DI233" s="82">
        <f t="shared" si="3268"/>
        <v>0</v>
      </c>
      <c r="DJ233" s="82">
        <f t="shared" si="3268"/>
        <v>0</v>
      </c>
      <c r="DK233" s="82">
        <f t="shared" si="3268"/>
        <v>0</v>
      </c>
      <c r="DL233" s="82">
        <f t="shared" si="3268"/>
        <v>0</v>
      </c>
      <c r="DM233" s="82">
        <f t="shared" si="3268"/>
        <v>0</v>
      </c>
      <c r="DN233" s="82">
        <f t="shared" si="3268"/>
        <v>0</v>
      </c>
      <c r="DO233" s="82">
        <f t="shared" si="3268"/>
        <v>0</v>
      </c>
      <c r="DP233" s="82">
        <f t="shared" si="3268"/>
        <v>0</v>
      </c>
      <c r="DQ233" s="82">
        <f t="shared" si="3268"/>
        <v>0</v>
      </c>
      <c r="DR233" s="82">
        <f t="shared" si="3268"/>
        <v>0</v>
      </c>
      <c r="DS233" s="82">
        <f t="shared" si="3268"/>
        <v>0</v>
      </c>
      <c r="DT233" s="82">
        <f t="shared" si="3268"/>
        <v>0</v>
      </c>
      <c r="DU233" s="82">
        <f t="shared" si="3268"/>
        <v>0</v>
      </c>
      <c r="DV233" s="82">
        <f t="shared" si="3268"/>
        <v>0</v>
      </c>
      <c r="DW233" s="82">
        <f t="shared" si="3268"/>
        <v>0</v>
      </c>
      <c r="DX233" s="82">
        <f t="shared" si="3268"/>
        <v>0</v>
      </c>
      <c r="DY233" s="82">
        <f t="shared" si="3268"/>
        <v>0</v>
      </c>
      <c r="DZ233" s="82">
        <f t="shared" si="3268"/>
        <v>0</v>
      </c>
      <c r="EA233" s="82">
        <f t="shared" si="3268"/>
        <v>0</v>
      </c>
      <c r="EB233" s="82">
        <f t="shared" si="3268"/>
        <v>0</v>
      </c>
    </row>
    <row r="234" spans="2:132" outlineLevel="1" x14ac:dyDescent="0.25">
      <c r="C234" s="318" t="s">
        <v>508</v>
      </c>
      <c r="D234" s="31">
        <f>Costs!$N$39</f>
        <v>0</v>
      </c>
      <c r="E234" s="31">
        <f>Costs!$N$40</f>
        <v>0</v>
      </c>
      <c r="G234" s="52" t="s">
        <v>220</v>
      </c>
      <c r="H234" s="29"/>
      <c r="J234" s="312">
        <f t="shared" ref="J234:BU234" si="3269">$D234-$E234</f>
        <v>0</v>
      </c>
      <c r="K234" s="312">
        <f t="shared" si="3269"/>
        <v>0</v>
      </c>
      <c r="L234" s="312">
        <f t="shared" si="3269"/>
        <v>0</v>
      </c>
      <c r="M234" s="312">
        <f t="shared" si="3269"/>
        <v>0</v>
      </c>
      <c r="N234" s="312">
        <f t="shared" si="3269"/>
        <v>0</v>
      </c>
      <c r="O234" s="312">
        <f t="shared" si="3269"/>
        <v>0</v>
      </c>
      <c r="P234" s="312">
        <f t="shared" si="3269"/>
        <v>0</v>
      </c>
      <c r="Q234" s="312">
        <f t="shared" si="3269"/>
        <v>0</v>
      </c>
      <c r="R234" s="312">
        <f t="shared" si="3269"/>
        <v>0</v>
      </c>
      <c r="S234" s="312">
        <f t="shared" si="3269"/>
        <v>0</v>
      </c>
      <c r="T234" s="312">
        <f t="shared" si="3269"/>
        <v>0</v>
      </c>
      <c r="U234" s="312">
        <f t="shared" si="3269"/>
        <v>0</v>
      </c>
      <c r="V234" s="312">
        <f t="shared" si="3269"/>
        <v>0</v>
      </c>
      <c r="W234" s="312">
        <f t="shared" si="3269"/>
        <v>0</v>
      </c>
      <c r="X234" s="312">
        <f t="shared" si="3269"/>
        <v>0</v>
      </c>
      <c r="Y234" s="312">
        <f t="shared" si="3269"/>
        <v>0</v>
      </c>
      <c r="Z234" s="312">
        <f t="shared" si="3269"/>
        <v>0</v>
      </c>
      <c r="AA234" s="312">
        <f t="shared" si="3269"/>
        <v>0</v>
      </c>
      <c r="AB234" s="312">
        <f t="shared" si="3269"/>
        <v>0</v>
      </c>
      <c r="AC234" s="312">
        <f t="shared" si="3269"/>
        <v>0</v>
      </c>
      <c r="AD234" s="312">
        <f t="shared" si="3269"/>
        <v>0</v>
      </c>
      <c r="AE234" s="312">
        <f t="shared" si="3269"/>
        <v>0</v>
      </c>
      <c r="AF234" s="312">
        <f t="shared" si="3269"/>
        <v>0</v>
      </c>
      <c r="AG234" s="312">
        <f t="shared" si="3269"/>
        <v>0</v>
      </c>
      <c r="AH234" s="312">
        <f t="shared" si="3269"/>
        <v>0</v>
      </c>
      <c r="AI234" s="312">
        <f t="shared" si="3269"/>
        <v>0</v>
      </c>
      <c r="AJ234" s="312">
        <f t="shared" si="3269"/>
        <v>0</v>
      </c>
      <c r="AK234" s="312">
        <f t="shared" si="3269"/>
        <v>0</v>
      </c>
      <c r="AL234" s="312">
        <f t="shared" si="3269"/>
        <v>0</v>
      </c>
      <c r="AM234" s="312">
        <f t="shared" si="3269"/>
        <v>0</v>
      </c>
      <c r="AN234" s="312">
        <f t="shared" si="3269"/>
        <v>0</v>
      </c>
      <c r="AO234" s="312">
        <f t="shared" si="3269"/>
        <v>0</v>
      </c>
      <c r="AP234" s="312">
        <f t="shared" si="3269"/>
        <v>0</v>
      </c>
      <c r="AQ234" s="312">
        <f t="shared" si="3269"/>
        <v>0</v>
      </c>
      <c r="AR234" s="312">
        <f t="shared" si="3269"/>
        <v>0</v>
      </c>
      <c r="AS234" s="312">
        <f t="shared" si="3269"/>
        <v>0</v>
      </c>
      <c r="AT234" s="312">
        <f t="shared" si="3269"/>
        <v>0</v>
      </c>
      <c r="AU234" s="312">
        <f t="shared" si="3269"/>
        <v>0</v>
      </c>
      <c r="AV234" s="312">
        <f t="shared" si="3269"/>
        <v>0</v>
      </c>
      <c r="AW234" s="312">
        <f t="shared" si="3269"/>
        <v>0</v>
      </c>
      <c r="AX234" s="312">
        <f t="shared" si="3269"/>
        <v>0</v>
      </c>
      <c r="AY234" s="312">
        <f t="shared" si="3269"/>
        <v>0</v>
      </c>
      <c r="AZ234" s="312">
        <f t="shared" si="3269"/>
        <v>0</v>
      </c>
      <c r="BA234" s="312">
        <f t="shared" si="3269"/>
        <v>0</v>
      </c>
      <c r="BB234" s="312">
        <f t="shared" si="3269"/>
        <v>0</v>
      </c>
      <c r="BC234" s="312">
        <f t="shared" si="3269"/>
        <v>0</v>
      </c>
      <c r="BD234" s="312">
        <f t="shared" si="3269"/>
        <v>0</v>
      </c>
      <c r="BE234" s="312">
        <f t="shared" si="3269"/>
        <v>0</v>
      </c>
      <c r="BF234" s="312">
        <f t="shared" si="3269"/>
        <v>0</v>
      </c>
      <c r="BG234" s="312">
        <f t="shared" si="3269"/>
        <v>0</v>
      </c>
      <c r="BH234" s="312">
        <f t="shared" si="3269"/>
        <v>0</v>
      </c>
      <c r="BI234" s="312">
        <f t="shared" si="3269"/>
        <v>0</v>
      </c>
      <c r="BJ234" s="312">
        <f t="shared" si="3269"/>
        <v>0</v>
      </c>
      <c r="BK234" s="312">
        <f t="shared" si="3269"/>
        <v>0</v>
      </c>
      <c r="BL234" s="312">
        <f t="shared" si="3269"/>
        <v>0</v>
      </c>
      <c r="BM234" s="312">
        <f t="shared" si="3269"/>
        <v>0</v>
      </c>
      <c r="BN234" s="312">
        <f t="shared" si="3269"/>
        <v>0</v>
      </c>
      <c r="BO234" s="312">
        <f t="shared" si="3269"/>
        <v>0</v>
      </c>
      <c r="BP234" s="312">
        <f t="shared" si="3269"/>
        <v>0</v>
      </c>
      <c r="BQ234" s="312">
        <f t="shared" si="3269"/>
        <v>0</v>
      </c>
      <c r="BR234" s="312">
        <f t="shared" si="3269"/>
        <v>0</v>
      </c>
      <c r="BS234" s="312">
        <f t="shared" si="3269"/>
        <v>0</v>
      </c>
      <c r="BT234" s="312">
        <f t="shared" si="3269"/>
        <v>0</v>
      </c>
      <c r="BU234" s="312">
        <f t="shared" si="3269"/>
        <v>0</v>
      </c>
      <c r="BV234" s="312">
        <f t="shared" ref="BV234:EB234" si="3270">$D234-$E234</f>
        <v>0</v>
      </c>
      <c r="BW234" s="312">
        <f t="shared" si="3270"/>
        <v>0</v>
      </c>
      <c r="BX234" s="312">
        <f t="shared" si="3270"/>
        <v>0</v>
      </c>
      <c r="BY234" s="312">
        <f t="shared" si="3270"/>
        <v>0</v>
      </c>
      <c r="BZ234" s="312">
        <f t="shared" si="3270"/>
        <v>0</v>
      </c>
      <c r="CA234" s="312">
        <f t="shared" si="3270"/>
        <v>0</v>
      </c>
      <c r="CB234" s="312">
        <f t="shared" si="3270"/>
        <v>0</v>
      </c>
      <c r="CC234" s="312">
        <f t="shared" si="3270"/>
        <v>0</v>
      </c>
      <c r="CD234" s="312">
        <f t="shared" si="3270"/>
        <v>0</v>
      </c>
      <c r="CE234" s="312">
        <f t="shared" si="3270"/>
        <v>0</v>
      </c>
      <c r="CF234" s="312">
        <f t="shared" si="3270"/>
        <v>0</v>
      </c>
      <c r="CG234" s="312">
        <f t="shared" si="3270"/>
        <v>0</v>
      </c>
      <c r="CH234" s="312">
        <f t="shared" si="3270"/>
        <v>0</v>
      </c>
      <c r="CI234" s="312">
        <f t="shared" si="3270"/>
        <v>0</v>
      </c>
      <c r="CJ234" s="312">
        <f t="shared" si="3270"/>
        <v>0</v>
      </c>
      <c r="CK234" s="312">
        <f t="shared" si="3270"/>
        <v>0</v>
      </c>
      <c r="CL234" s="312">
        <f t="shared" si="3270"/>
        <v>0</v>
      </c>
      <c r="CM234" s="312">
        <f t="shared" si="3270"/>
        <v>0</v>
      </c>
      <c r="CN234" s="312">
        <f t="shared" si="3270"/>
        <v>0</v>
      </c>
      <c r="CO234" s="312">
        <f t="shared" si="3270"/>
        <v>0</v>
      </c>
      <c r="CP234" s="312">
        <f t="shared" si="3270"/>
        <v>0</v>
      </c>
      <c r="CQ234" s="312">
        <f t="shared" si="3270"/>
        <v>0</v>
      </c>
      <c r="CR234" s="312">
        <f t="shared" si="3270"/>
        <v>0</v>
      </c>
      <c r="CS234" s="312">
        <f t="shared" si="3270"/>
        <v>0</v>
      </c>
      <c r="CT234" s="312">
        <f t="shared" si="3270"/>
        <v>0</v>
      </c>
      <c r="CU234" s="312">
        <f t="shared" si="3270"/>
        <v>0</v>
      </c>
      <c r="CV234" s="312">
        <f t="shared" si="3270"/>
        <v>0</v>
      </c>
      <c r="CW234" s="312">
        <f t="shared" si="3270"/>
        <v>0</v>
      </c>
      <c r="CX234" s="312">
        <f t="shared" si="3270"/>
        <v>0</v>
      </c>
      <c r="CY234" s="312">
        <f t="shared" si="3270"/>
        <v>0</v>
      </c>
      <c r="CZ234" s="312">
        <f t="shared" si="3270"/>
        <v>0</v>
      </c>
      <c r="DA234" s="312">
        <f t="shared" si="3270"/>
        <v>0</v>
      </c>
      <c r="DB234" s="312">
        <f t="shared" si="3270"/>
        <v>0</v>
      </c>
      <c r="DC234" s="312">
        <f t="shared" si="3270"/>
        <v>0</v>
      </c>
      <c r="DD234" s="312">
        <f t="shared" si="3270"/>
        <v>0</v>
      </c>
      <c r="DE234" s="312">
        <f t="shared" si="3270"/>
        <v>0</v>
      </c>
      <c r="DF234" s="312">
        <f t="shared" si="3270"/>
        <v>0</v>
      </c>
      <c r="DG234" s="312">
        <f t="shared" si="3270"/>
        <v>0</v>
      </c>
      <c r="DH234" s="312">
        <f t="shared" si="3270"/>
        <v>0</v>
      </c>
      <c r="DI234" s="312">
        <f t="shared" si="3270"/>
        <v>0</v>
      </c>
      <c r="DJ234" s="312">
        <f t="shared" si="3270"/>
        <v>0</v>
      </c>
      <c r="DK234" s="312">
        <f t="shared" si="3270"/>
        <v>0</v>
      </c>
      <c r="DL234" s="312">
        <f t="shared" si="3270"/>
        <v>0</v>
      </c>
      <c r="DM234" s="312">
        <f t="shared" si="3270"/>
        <v>0</v>
      </c>
      <c r="DN234" s="312">
        <f t="shared" si="3270"/>
        <v>0</v>
      </c>
      <c r="DO234" s="312">
        <f t="shared" si="3270"/>
        <v>0</v>
      </c>
      <c r="DP234" s="312">
        <f t="shared" si="3270"/>
        <v>0</v>
      </c>
      <c r="DQ234" s="312">
        <f t="shared" si="3270"/>
        <v>0</v>
      </c>
      <c r="DR234" s="312">
        <f t="shared" si="3270"/>
        <v>0</v>
      </c>
      <c r="DS234" s="312">
        <f t="shared" si="3270"/>
        <v>0</v>
      </c>
      <c r="DT234" s="312">
        <f t="shared" si="3270"/>
        <v>0</v>
      </c>
      <c r="DU234" s="312">
        <f t="shared" si="3270"/>
        <v>0</v>
      </c>
      <c r="DV234" s="312">
        <f t="shared" si="3270"/>
        <v>0</v>
      </c>
      <c r="DW234" s="312">
        <f t="shared" si="3270"/>
        <v>0</v>
      </c>
      <c r="DX234" s="312">
        <f t="shared" si="3270"/>
        <v>0</v>
      </c>
      <c r="DY234" s="312">
        <f t="shared" si="3270"/>
        <v>0</v>
      </c>
      <c r="DZ234" s="312">
        <f t="shared" si="3270"/>
        <v>0</v>
      </c>
      <c r="EA234" s="312">
        <f t="shared" si="3270"/>
        <v>0</v>
      </c>
      <c r="EB234" s="312">
        <f t="shared" si="3270"/>
        <v>0</v>
      </c>
    </row>
    <row r="235" spans="2:132" outlineLevel="1" x14ac:dyDescent="0.25">
      <c r="C235" s="327" t="s">
        <v>532</v>
      </c>
      <c r="D235" s="38"/>
      <c r="E235" s="38"/>
      <c r="F235" s="38"/>
      <c r="G235" s="55" t="s">
        <v>220</v>
      </c>
      <c r="H235" s="316">
        <f t="shared" ref="H235" si="3271">SUM(J235:EB235)</f>
        <v>0</v>
      </c>
      <c r="I235" s="38"/>
      <c r="J235" s="314">
        <f t="shared" ref="J235" si="3272">J233*J234</f>
        <v>0</v>
      </c>
      <c r="K235" s="314">
        <f t="shared" ref="K235" si="3273">K233*K234</f>
        <v>0</v>
      </c>
      <c r="L235" s="314">
        <f t="shared" ref="L235" si="3274">L233*L234</f>
        <v>0</v>
      </c>
      <c r="M235" s="314">
        <f t="shared" ref="M235" si="3275">M233*M234</f>
        <v>0</v>
      </c>
      <c r="N235" s="314">
        <f t="shared" ref="N235" si="3276">N233*N234</f>
        <v>0</v>
      </c>
      <c r="O235" s="314">
        <f t="shared" ref="O235" si="3277">O233*O234</f>
        <v>0</v>
      </c>
      <c r="P235" s="314">
        <f t="shared" ref="P235" si="3278">P233*P234</f>
        <v>0</v>
      </c>
      <c r="Q235" s="314">
        <f t="shared" ref="Q235" si="3279">Q233*Q234</f>
        <v>0</v>
      </c>
      <c r="R235" s="314">
        <f t="shared" ref="R235" si="3280">R233*R234</f>
        <v>0</v>
      </c>
      <c r="S235" s="314">
        <f t="shared" ref="S235" si="3281">S233*S234</f>
        <v>0</v>
      </c>
      <c r="T235" s="314">
        <f t="shared" ref="T235" si="3282">T233*T234</f>
        <v>0</v>
      </c>
      <c r="U235" s="314">
        <f t="shared" ref="U235" si="3283">U233*U234</f>
        <v>0</v>
      </c>
      <c r="V235" s="314">
        <f t="shared" ref="V235" si="3284">V233*V234</f>
        <v>0</v>
      </c>
      <c r="W235" s="314">
        <f t="shared" ref="W235" si="3285">W233*W234</f>
        <v>0</v>
      </c>
      <c r="X235" s="314">
        <f t="shared" ref="X235" si="3286">X233*X234</f>
        <v>0</v>
      </c>
      <c r="Y235" s="314">
        <f t="shared" ref="Y235" si="3287">Y233*Y234</f>
        <v>0</v>
      </c>
      <c r="Z235" s="314">
        <f>Z233*Z234</f>
        <v>0</v>
      </c>
      <c r="AA235" s="314">
        <f t="shared" ref="AA235" si="3288">AA233*AA234</f>
        <v>0</v>
      </c>
      <c r="AB235" s="314">
        <f t="shared" ref="AB235" si="3289">AB233*AB234</f>
        <v>0</v>
      </c>
      <c r="AC235" s="314">
        <f t="shared" ref="AC235" si="3290">AC233*AC234</f>
        <v>0</v>
      </c>
      <c r="AD235" s="314">
        <f t="shared" ref="AD235" si="3291">AD233*AD234</f>
        <v>0</v>
      </c>
      <c r="AE235" s="314">
        <f t="shared" ref="AE235" si="3292">AE233*AE234</f>
        <v>0</v>
      </c>
      <c r="AF235" s="314">
        <f t="shared" ref="AF235" si="3293">AF233*AF234</f>
        <v>0</v>
      </c>
      <c r="AG235" s="314">
        <f t="shared" ref="AG235" si="3294">AG233*AG234</f>
        <v>0</v>
      </c>
      <c r="AH235" s="314">
        <f t="shared" ref="AH235" si="3295">AH233*AH234</f>
        <v>0</v>
      </c>
      <c r="AI235" s="314">
        <f t="shared" ref="AI235" si="3296">AI233*AI234</f>
        <v>0</v>
      </c>
      <c r="AJ235" s="314">
        <f t="shared" ref="AJ235" si="3297">AJ233*AJ234</f>
        <v>0</v>
      </c>
      <c r="AK235" s="314">
        <f t="shared" ref="AK235" si="3298">AK233*AK234</f>
        <v>0</v>
      </c>
      <c r="AL235" s="314">
        <f t="shared" ref="AL235" si="3299">AL233*AL234</f>
        <v>0</v>
      </c>
      <c r="AM235" s="314">
        <f t="shared" ref="AM235" si="3300">AM233*AM234</f>
        <v>0</v>
      </c>
      <c r="AN235" s="314">
        <f t="shared" ref="AN235" si="3301">AN233*AN234</f>
        <v>0</v>
      </c>
      <c r="AO235" s="314">
        <f t="shared" ref="AO235" si="3302">AO233*AO234</f>
        <v>0</v>
      </c>
      <c r="AP235" s="314">
        <f t="shared" ref="AP235" si="3303">AP233*AP234</f>
        <v>0</v>
      </c>
      <c r="AQ235" s="314">
        <f t="shared" ref="AQ235" si="3304">AQ233*AQ234</f>
        <v>0</v>
      </c>
      <c r="AR235" s="314">
        <f t="shared" ref="AR235" si="3305">AR233*AR234</f>
        <v>0</v>
      </c>
      <c r="AS235" s="314">
        <f t="shared" ref="AS235" si="3306">AS233*AS234</f>
        <v>0</v>
      </c>
      <c r="AT235" s="314">
        <f t="shared" ref="AT235" si="3307">AT233*AT234</f>
        <v>0</v>
      </c>
      <c r="AU235" s="314">
        <f t="shared" ref="AU235" si="3308">AU233*AU234</f>
        <v>0</v>
      </c>
      <c r="AV235" s="314">
        <f t="shared" ref="AV235" si="3309">AV233*AV234</f>
        <v>0</v>
      </c>
      <c r="AW235" s="314">
        <f t="shared" ref="AW235" si="3310">AW233*AW234</f>
        <v>0</v>
      </c>
      <c r="AX235" s="314">
        <f t="shared" ref="AX235" si="3311">AX233*AX234</f>
        <v>0</v>
      </c>
      <c r="AY235" s="314">
        <f t="shared" ref="AY235" si="3312">AY233*AY234</f>
        <v>0</v>
      </c>
      <c r="AZ235" s="314">
        <f t="shared" ref="AZ235" si="3313">AZ233*AZ234</f>
        <v>0</v>
      </c>
      <c r="BA235" s="314">
        <f t="shared" ref="BA235" si="3314">BA233*BA234</f>
        <v>0</v>
      </c>
      <c r="BB235" s="314">
        <f t="shared" ref="BB235" si="3315">BB233*BB234</f>
        <v>0</v>
      </c>
      <c r="BC235" s="314">
        <f t="shared" ref="BC235" si="3316">BC233*BC234</f>
        <v>0</v>
      </c>
      <c r="BD235" s="314">
        <f t="shared" ref="BD235" si="3317">BD233*BD234</f>
        <v>0</v>
      </c>
      <c r="BE235" s="314">
        <f t="shared" ref="BE235" si="3318">BE233*BE234</f>
        <v>0</v>
      </c>
      <c r="BF235" s="314">
        <f t="shared" ref="BF235" si="3319">BF233*BF234</f>
        <v>0</v>
      </c>
      <c r="BG235" s="314">
        <f t="shared" ref="BG235" si="3320">BG233*BG234</f>
        <v>0</v>
      </c>
      <c r="BH235" s="314">
        <f t="shared" ref="BH235" si="3321">BH233*BH234</f>
        <v>0</v>
      </c>
      <c r="BI235" s="314">
        <f t="shared" ref="BI235" si="3322">BI233*BI234</f>
        <v>0</v>
      </c>
      <c r="BJ235" s="314">
        <f t="shared" ref="BJ235" si="3323">BJ233*BJ234</f>
        <v>0</v>
      </c>
      <c r="BK235" s="314">
        <f t="shared" ref="BK235" si="3324">BK233*BK234</f>
        <v>0</v>
      </c>
      <c r="BL235" s="314">
        <f t="shared" ref="BL235" si="3325">BL233*BL234</f>
        <v>0</v>
      </c>
      <c r="BM235" s="314">
        <f t="shared" ref="BM235" si="3326">BM233*BM234</f>
        <v>0</v>
      </c>
      <c r="BN235" s="314">
        <f t="shared" ref="BN235" si="3327">BN233*BN234</f>
        <v>0</v>
      </c>
      <c r="BO235" s="314">
        <f t="shared" ref="BO235" si="3328">BO233*BO234</f>
        <v>0</v>
      </c>
      <c r="BP235" s="314">
        <f t="shared" ref="BP235" si="3329">BP233*BP234</f>
        <v>0</v>
      </c>
      <c r="BQ235" s="314">
        <f t="shared" ref="BQ235" si="3330">BQ233*BQ234</f>
        <v>0</v>
      </c>
      <c r="BR235" s="314">
        <f t="shared" ref="BR235" si="3331">BR233*BR234</f>
        <v>0</v>
      </c>
      <c r="BS235" s="314">
        <f t="shared" ref="BS235" si="3332">BS233*BS234</f>
        <v>0</v>
      </c>
      <c r="BT235" s="314">
        <f t="shared" ref="BT235" si="3333">BT233*BT234</f>
        <v>0</v>
      </c>
      <c r="BU235" s="314">
        <f t="shared" ref="BU235" si="3334">BU233*BU234</f>
        <v>0</v>
      </c>
      <c r="BV235" s="314">
        <f t="shared" ref="BV235" si="3335">BV233*BV234</f>
        <v>0</v>
      </c>
      <c r="BW235" s="314">
        <f t="shared" ref="BW235" si="3336">BW233*BW234</f>
        <v>0</v>
      </c>
      <c r="BX235" s="314">
        <f t="shared" ref="BX235" si="3337">BX233*BX234</f>
        <v>0</v>
      </c>
      <c r="BY235" s="314">
        <f t="shared" ref="BY235" si="3338">BY233*BY234</f>
        <v>0</v>
      </c>
      <c r="BZ235" s="314">
        <f t="shared" ref="BZ235" si="3339">BZ233*BZ234</f>
        <v>0</v>
      </c>
      <c r="CA235" s="314">
        <f t="shared" ref="CA235" si="3340">CA233*CA234</f>
        <v>0</v>
      </c>
      <c r="CB235" s="314">
        <f t="shared" ref="CB235" si="3341">CB233*CB234</f>
        <v>0</v>
      </c>
      <c r="CC235" s="314">
        <f t="shared" ref="CC235" si="3342">CC233*CC234</f>
        <v>0</v>
      </c>
      <c r="CD235" s="314">
        <f t="shared" ref="CD235" si="3343">CD233*CD234</f>
        <v>0</v>
      </c>
      <c r="CE235" s="314">
        <f t="shared" ref="CE235" si="3344">CE233*CE234</f>
        <v>0</v>
      </c>
      <c r="CF235" s="314">
        <f t="shared" ref="CF235" si="3345">CF233*CF234</f>
        <v>0</v>
      </c>
      <c r="CG235" s="314">
        <f t="shared" ref="CG235" si="3346">CG233*CG234</f>
        <v>0</v>
      </c>
      <c r="CH235" s="314">
        <f t="shared" ref="CH235" si="3347">CH233*CH234</f>
        <v>0</v>
      </c>
      <c r="CI235" s="314">
        <f t="shared" ref="CI235" si="3348">CI233*CI234</f>
        <v>0</v>
      </c>
      <c r="CJ235" s="314">
        <f t="shared" ref="CJ235" si="3349">CJ233*CJ234</f>
        <v>0</v>
      </c>
      <c r="CK235" s="314">
        <f t="shared" ref="CK235" si="3350">CK233*CK234</f>
        <v>0</v>
      </c>
      <c r="CL235" s="314">
        <f t="shared" ref="CL235" si="3351">CL233*CL234</f>
        <v>0</v>
      </c>
      <c r="CM235" s="314">
        <f t="shared" ref="CM235" si="3352">CM233*CM234</f>
        <v>0</v>
      </c>
      <c r="CN235" s="314">
        <f t="shared" ref="CN235" si="3353">CN233*CN234</f>
        <v>0</v>
      </c>
      <c r="CO235" s="314">
        <f t="shared" ref="CO235" si="3354">CO233*CO234</f>
        <v>0</v>
      </c>
      <c r="CP235" s="314">
        <f t="shared" ref="CP235" si="3355">CP233*CP234</f>
        <v>0</v>
      </c>
      <c r="CQ235" s="314">
        <f t="shared" ref="CQ235" si="3356">CQ233*CQ234</f>
        <v>0</v>
      </c>
      <c r="CR235" s="314">
        <f t="shared" ref="CR235" si="3357">CR233*CR234</f>
        <v>0</v>
      </c>
      <c r="CS235" s="314">
        <f t="shared" ref="CS235" si="3358">CS233*CS234</f>
        <v>0</v>
      </c>
      <c r="CT235" s="314">
        <f t="shared" ref="CT235" si="3359">CT233*CT234</f>
        <v>0</v>
      </c>
      <c r="CU235" s="314">
        <f t="shared" ref="CU235" si="3360">CU233*CU234</f>
        <v>0</v>
      </c>
      <c r="CV235" s="314">
        <f t="shared" ref="CV235" si="3361">CV233*CV234</f>
        <v>0</v>
      </c>
      <c r="CW235" s="314">
        <f t="shared" ref="CW235" si="3362">CW233*CW234</f>
        <v>0</v>
      </c>
      <c r="CX235" s="314">
        <f t="shared" ref="CX235" si="3363">CX233*CX234</f>
        <v>0</v>
      </c>
      <c r="CY235" s="314">
        <f t="shared" ref="CY235" si="3364">CY233*CY234</f>
        <v>0</v>
      </c>
      <c r="CZ235" s="314">
        <f t="shared" ref="CZ235" si="3365">CZ233*CZ234</f>
        <v>0</v>
      </c>
      <c r="DA235" s="314">
        <f t="shared" ref="DA235" si="3366">DA233*DA234</f>
        <v>0</v>
      </c>
      <c r="DB235" s="314">
        <f t="shared" ref="DB235" si="3367">DB233*DB234</f>
        <v>0</v>
      </c>
      <c r="DC235" s="314">
        <f t="shared" ref="DC235" si="3368">DC233*DC234</f>
        <v>0</v>
      </c>
      <c r="DD235" s="314">
        <f t="shared" ref="DD235" si="3369">DD233*DD234</f>
        <v>0</v>
      </c>
      <c r="DE235" s="314">
        <f t="shared" ref="DE235" si="3370">DE233*DE234</f>
        <v>0</v>
      </c>
      <c r="DF235" s="314">
        <f t="shared" ref="DF235" si="3371">DF233*DF234</f>
        <v>0</v>
      </c>
      <c r="DG235" s="314">
        <f t="shared" ref="DG235" si="3372">DG233*DG234</f>
        <v>0</v>
      </c>
      <c r="DH235" s="314">
        <f t="shared" ref="DH235" si="3373">DH233*DH234</f>
        <v>0</v>
      </c>
      <c r="DI235" s="314">
        <f t="shared" ref="DI235" si="3374">DI233*DI234</f>
        <v>0</v>
      </c>
      <c r="DJ235" s="314">
        <f t="shared" ref="DJ235" si="3375">DJ233*DJ234</f>
        <v>0</v>
      </c>
      <c r="DK235" s="314">
        <f t="shared" ref="DK235" si="3376">DK233*DK234</f>
        <v>0</v>
      </c>
      <c r="DL235" s="314">
        <f t="shared" ref="DL235" si="3377">DL233*DL234</f>
        <v>0</v>
      </c>
      <c r="DM235" s="314">
        <f t="shared" ref="DM235" si="3378">DM233*DM234</f>
        <v>0</v>
      </c>
      <c r="DN235" s="314">
        <f t="shared" ref="DN235" si="3379">DN233*DN234</f>
        <v>0</v>
      </c>
      <c r="DO235" s="314">
        <f t="shared" ref="DO235" si="3380">DO233*DO234</f>
        <v>0</v>
      </c>
      <c r="DP235" s="314">
        <f t="shared" ref="DP235" si="3381">DP233*DP234</f>
        <v>0</v>
      </c>
      <c r="DQ235" s="314">
        <f t="shared" ref="DQ235" si="3382">DQ233*DQ234</f>
        <v>0</v>
      </c>
      <c r="DR235" s="314">
        <f t="shared" ref="DR235" si="3383">DR233*DR234</f>
        <v>0</v>
      </c>
      <c r="DS235" s="314">
        <f t="shared" ref="DS235" si="3384">DS233*DS234</f>
        <v>0</v>
      </c>
      <c r="DT235" s="314">
        <f t="shared" ref="DT235" si="3385">DT233*DT234</f>
        <v>0</v>
      </c>
      <c r="DU235" s="314">
        <f t="shared" ref="DU235" si="3386">DU233*DU234</f>
        <v>0</v>
      </c>
      <c r="DV235" s="314">
        <f t="shared" ref="DV235" si="3387">DV233*DV234</f>
        <v>0</v>
      </c>
      <c r="DW235" s="314">
        <f t="shared" ref="DW235" si="3388">DW233*DW234</f>
        <v>0</v>
      </c>
      <c r="DX235" s="314">
        <f t="shared" ref="DX235" si="3389">DX233*DX234</f>
        <v>0</v>
      </c>
      <c r="DY235" s="314">
        <f t="shared" ref="DY235" si="3390">DY233*DY234</f>
        <v>0</v>
      </c>
      <c r="DZ235" s="314">
        <f t="shared" ref="DZ235" si="3391">DZ233*DZ234</f>
        <v>0</v>
      </c>
      <c r="EA235" s="314">
        <f t="shared" ref="EA235" si="3392">EA233*EA234</f>
        <v>0</v>
      </c>
      <c r="EB235" s="314">
        <f t="shared" ref="EB235" si="3393">EB233*EB234</f>
        <v>0</v>
      </c>
    </row>
    <row r="236" spans="2:132" outlineLevel="1" x14ac:dyDescent="0.25">
      <c r="C236" s="324" t="s">
        <v>417</v>
      </c>
      <c r="D236" s="34"/>
      <c r="E236" s="34"/>
      <c r="F236" s="34"/>
      <c r="G236" s="67" t="s">
        <v>215</v>
      </c>
      <c r="H236" s="34"/>
      <c r="I236" s="34"/>
      <c r="J236" s="126">
        <f>J$13</f>
        <v>1</v>
      </c>
      <c r="K236" s="126">
        <f t="shared" ref="K236:BV236" si="3394">K$13</f>
        <v>1.0026792493128671</v>
      </c>
      <c r="L236" s="126">
        <f t="shared" si="3394"/>
        <v>1.0056539350998608</v>
      </c>
      <c r="M236" s="126">
        <f t="shared" si="3394"/>
        <v>1.0085410656939733</v>
      </c>
      <c r="N236" s="126">
        <f t="shared" si="3394"/>
        <v>1.0114364849476103</v>
      </c>
      <c r="O236" s="126">
        <f t="shared" si="3394"/>
        <v>1.0143402166566737</v>
      </c>
      <c r="P236" s="126">
        <f t="shared" si="3394"/>
        <v>1.0172522846853813</v>
      </c>
      <c r="Q236" s="126">
        <f t="shared" si="3394"/>
        <v>1.0201727129664624</v>
      </c>
      <c r="R236" s="126">
        <f t="shared" si="3394"/>
        <v>1.0231015255013547</v>
      </c>
      <c r="S236" s="126">
        <f t="shared" si="3394"/>
        <v>1.0260387463604019</v>
      </c>
      <c r="T236" s="126">
        <f t="shared" si="3394"/>
        <v>1.028984399683051</v>
      </c>
      <c r="U236" s="126">
        <f t="shared" si="3394"/>
        <v>1.0319385096780509</v>
      </c>
      <c r="V236" s="126">
        <f t="shared" si="3394"/>
        <v>1.0349011006236515</v>
      </c>
      <c r="W236" s="126">
        <f t="shared" si="3394"/>
        <v>1.0377730230388176</v>
      </c>
      <c r="X236" s="126">
        <f t="shared" si="3394"/>
        <v>1.0408518228283561</v>
      </c>
      <c r="Y236" s="126">
        <f t="shared" si="3394"/>
        <v>1.0438400029932626</v>
      </c>
      <c r="Z236" s="126">
        <f t="shared" si="3394"/>
        <v>1.046836761920777</v>
      </c>
      <c r="AA236" s="126">
        <f t="shared" si="3394"/>
        <v>1.0498421242396576</v>
      </c>
      <c r="AB236" s="126">
        <f t="shared" si="3394"/>
        <v>1.05285611464937</v>
      </c>
      <c r="AC236" s="126">
        <f t="shared" si="3394"/>
        <v>1.0558787579202888</v>
      </c>
      <c r="AD236" s="126">
        <f t="shared" si="3394"/>
        <v>1.0589100788939025</v>
      </c>
      <c r="AE236" s="126">
        <f t="shared" si="3394"/>
        <v>1.0619501024830165</v>
      </c>
      <c r="AF236" s="126">
        <f t="shared" si="3394"/>
        <v>1.0649988536719583</v>
      </c>
      <c r="AG236" s="126">
        <f t="shared" si="3394"/>
        <v>1.0680563575167832</v>
      </c>
      <c r="AH236" s="126">
        <f t="shared" si="3394"/>
        <v>1.0711226391454798</v>
      </c>
      <c r="AI236" s="126">
        <f t="shared" si="3394"/>
        <v>1.0739924437404067</v>
      </c>
      <c r="AJ236" s="126">
        <f t="shared" si="3394"/>
        <v>1.0771786970311998</v>
      </c>
      <c r="AK236" s="126">
        <f t="shared" si="3394"/>
        <v>1.0802711679727233</v>
      </c>
      <c r="AL236" s="126">
        <f t="shared" si="3394"/>
        <v>1.0833725170851116</v>
      </c>
      <c r="AM236" s="126">
        <f t="shared" si="3394"/>
        <v>1.0864827698566941</v>
      </c>
      <c r="AN236" s="126">
        <f t="shared" si="3394"/>
        <v>1.0896019518489746</v>
      </c>
      <c r="AO236" s="126">
        <f t="shared" si="3394"/>
        <v>1.0927300886968412</v>
      </c>
      <c r="AP236" s="126">
        <f t="shared" si="3394"/>
        <v>1.0958672061087775</v>
      </c>
      <c r="AQ236" s="126">
        <f t="shared" si="3394"/>
        <v>1.0990133298670732</v>
      </c>
      <c r="AR236" s="126">
        <f t="shared" si="3394"/>
        <v>1.1021684858280367</v>
      </c>
      <c r="AS236" s="126">
        <f t="shared" si="3394"/>
        <v>1.1053326999222071</v>
      </c>
      <c r="AT236" s="126">
        <f t="shared" si="3394"/>
        <v>1.1085059981545673</v>
      </c>
      <c r="AU236" s="126">
        <f t="shared" si="3394"/>
        <v>1.111475962088432</v>
      </c>
      <c r="AV236" s="126">
        <f t="shared" si="3394"/>
        <v>1.1147734191259395</v>
      </c>
      <c r="AW236" s="126">
        <f t="shared" si="3394"/>
        <v>1.1179738207069689</v>
      </c>
      <c r="AX236" s="126">
        <f t="shared" si="3394"/>
        <v>1.1211834103167977</v>
      </c>
      <c r="AY236" s="126">
        <f t="shared" si="3394"/>
        <v>1.1244022143333261</v>
      </c>
      <c r="AZ236" s="126">
        <f t="shared" si="3394"/>
        <v>1.1276302592101826</v>
      </c>
      <c r="BA236" s="126">
        <f t="shared" si="3394"/>
        <v>1.1308675714769412</v>
      </c>
      <c r="BB236" s="126">
        <f t="shared" si="3394"/>
        <v>1.1341141777393395</v>
      </c>
      <c r="BC236" s="126">
        <f t="shared" si="3394"/>
        <v>1.1373701046794982</v>
      </c>
      <c r="BD236" s="126">
        <f t="shared" si="3394"/>
        <v>1.1406353790561385</v>
      </c>
      <c r="BE236" s="126">
        <f t="shared" si="3394"/>
        <v>1.1439100277048042</v>
      </c>
      <c r="BF236" s="126">
        <f t="shared" si="3394"/>
        <v>1.1471940775380809</v>
      </c>
      <c r="BG236" s="126">
        <f t="shared" si="3394"/>
        <v>1.15026769648205</v>
      </c>
      <c r="BH236" s="126">
        <f t="shared" si="3394"/>
        <v>1.1536802383994258</v>
      </c>
      <c r="BI236" s="126">
        <f t="shared" si="3394"/>
        <v>1.1569923375180708</v>
      </c>
      <c r="BJ236" s="126">
        <f t="shared" si="3394"/>
        <v>1.1603139453378331</v>
      </c>
      <c r="BK236" s="126">
        <f t="shared" si="3394"/>
        <v>1.1636450891572303</v>
      </c>
      <c r="BL236" s="126">
        <f t="shared" si="3394"/>
        <v>1.1669857963531516</v>
      </c>
      <c r="BM236" s="126">
        <f t="shared" si="3394"/>
        <v>1.1703360943810825</v>
      </c>
      <c r="BN236" s="126">
        <f t="shared" si="3394"/>
        <v>1.1736960107753303</v>
      </c>
      <c r="BO236" s="126">
        <f t="shared" si="3394"/>
        <v>1.1770655731492505</v>
      </c>
      <c r="BP236" s="126">
        <f t="shared" si="3394"/>
        <v>1.180444809195474</v>
      </c>
      <c r="BQ236" s="126">
        <f t="shared" si="3394"/>
        <v>1.1838337466861339</v>
      </c>
      <c r="BR236" s="126">
        <f t="shared" si="3394"/>
        <v>1.1872324134730949</v>
      </c>
      <c r="BS236" s="126">
        <f t="shared" si="3394"/>
        <v>1.1905270658589224</v>
      </c>
      <c r="BT236" s="126">
        <f t="shared" si="3394"/>
        <v>1.1940590467434065</v>
      </c>
      <c r="BU236" s="126">
        <f t="shared" si="3394"/>
        <v>1.1974870693312041</v>
      </c>
      <c r="BV236" s="126">
        <f t="shared" si="3394"/>
        <v>1.2009249334246579</v>
      </c>
      <c r="BW236" s="126">
        <f t="shared" ref="BW236:EB236" si="3395">BW$13</f>
        <v>1.204372667277734</v>
      </c>
      <c r="BX236" s="126">
        <f t="shared" si="3395"/>
        <v>1.2078302992255125</v>
      </c>
      <c r="BY236" s="126">
        <f t="shared" si="3395"/>
        <v>1.2112978576844211</v>
      </c>
      <c r="BZ236" s="126">
        <f t="shared" si="3395"/>
        <v>1.2147753711524676</v>
      </c>
      <c r="CA236" s="126">
        <f t="shared" si="3395"/>
        <v>1.2182628682094752</v>
      </c>
      <c r="CB236" s="126">
        <f t="shared" si="3395"/>
        <v>1.2217603775173165</v>
      </c>
      <c r="CC236" s="126">
        <f t="shared" si="3395"/>
        <v>1.2252679278201495</v>
      </c>
      <c r="CD236" s="126">
        <f t="shared" si="3395"/>
        <v>1.2287855479446541</v>
      </c>
      <c r="CE236" s="126">
        <f t="shared" si="3395"/>
        <v>1.232077770779646</v>
      </c>
      <c r="CF236" s="126">
        <f t="shared" si="3395"/>
        <v>1.23573302168438</v>
      </c>
      <c r="CG236" s="126">
        <f t="shared" si="3395"/>
        <v>1.2392806860334544</v>
      </c>
      <c r="CH236" s="126">
        <f t="shared" si="3395"/>
        <v>1.2428385353675644</v>
      </c>
      <c r="CI236" s="126">
        <f t="shared" si="3395"/>
        <v>1.2464065989267703</v>
      </c>
      <c r="CJ236" s="126">
        <f t="shared" si="3395"/>
        <v>1.2499849060350778</v>
      </c>
      <c r="CK236" s="126">
        <f t="shared" si="3395"/>
        <v>1.2535734861006791</v>
      </c>
      <c r="CL236" s="126">
        <f t="shared" si="3395"/>
        <v>1.257172368616194</v>
      </c>
      <c r="CM236" s="126">
        <f t="shared" si="3395"/>
        <v>1.2607815831589126</v>
      </c>
      <c r="CN236" s="126">
        <f t="shared" si="3395"/>
        <v>1.2644011593910389</v>
      </c>
      <c r="CO236" s="126">
        <f t="shared" si="3395"/>
        <v>1.2680311270599336</v>
      </c>
      <c r="CP236" s="126">
        <f t="shared" si="3395"/>
        <v>1.2716715159983594</v>
      </c>
      <c r="CQ236" s="126">
        <f t="shared" si="3395"/>
        <v>1.2750786410337906</v>
      </c>
      <c r="CR236" s="126">
        <f t="shared" si="3395"/>
        <v>1.2788614642181557</v>
      </c>
      <c r="CS236" s="126">
        <f t="shared" si="3395"/>
        <v>1.2825329459576562</v>
      </c>
      <c r="CT236" s="126">
        <f t="shared" si="3395"/>
        <v>1.2862149681493797</v>
      </c>
      <c r="CU236" s="126">
        <f t="shared" si="3395"/>
        <v>1.289907561053897</v>
      </c>
      <c r="CV236" s="126">
        <f t="shared" si="3395"/>
        <v>1.293610755018654</v>
      </c>
      <c r="CW236" s="126">
        <f t="shared" si="3395"/>
        <v>1.2973245804782207</v>
      </c>
      <c r="CX236" s="126">
        <f t="shared" si="3395"/>
        <v>1.3010490679545423</v>
      </c>
      <c r="CY236" s="126">
        <f t="shared" si="3395"/>
        <v>1.304784248057189</v>
      </c>
      <c r="CZ236" s="126">
        <f t="shared" si="3395"/>
        <v>1.3085301514836076</v>
      </c>
      <c r="DA236" s="126">
        <f t="shared" si="3395"/>
        <v>1.3122868090193751</v>
      </c>
      <c r="DB236" s="126">
        <f t="shared" si="3395"/>
        <v>1.3160542515384499</v>
      </c>
      <c r="DC236" s="126">
        <f t="shared" si="3395"/>
        <v>1.3195802889875801</v>
      </c>
      <c r="DD236" s="126">
        <f t="shared" si="3395"/>
        <v>1.323495136864544</v>
      </c>
      <c r="DE236" s="126">
        <f t="shared" si="3395"/>
        <v>1.3272947573576725</v>
      </c>
      <c r="DF236" s="126">
        <f t="shared" si="3395"/>
        <v>1.3311052861764079</v>
      </c>
      <c r="DG236" s="126">
        <f t="shared" si="3395"/>
        <v>1.3349267546374479</v>
      </c>
      <c r="DH236" s="126">
        <f t="shared" si="3395"/>
        <v>1.3387591941473977</v>
      </c>
      <c r="DI236" s="126">
        <f t="shared" si="3395"/>
        <v>1.3426026362030277</v>
      </c>
      <c r="DJ236" s="126">
        <f t="shared" si="3395"/>
        <v>1.3464571123915319</v>
      </c>
      <c r="DK236" s="126">
        <f t="shared" si="3395"/>
        <v>1.3503226543907885</v>
      </c>
      <c r="DL236" s="126">
        <f t="shared" si="3395"/>
        <v>1.3541992939696192</v>
      </c>
      <c r="DM236" s="126">
        <f t="shared" si="3395"/>
        <v>1.358087062988051</v>
      </c>
      <c r="DN236" s="126">
        <f t="shared" si="3395"/>
        <v>1.361985993397578</v>
      </c>
      <c r="DO236" s="126">
        <f t="shared" si="3395"/>
        <v>1.3657655991021458</v>
      </c>
      <c r="DP236" s="126">
        <f t="shared" si="3395"/>
        <v>1.3698174666548035</v>
      </c>
      <c r="DQ236" s="126">
        <f t="shared" si="3395"/>
        <v>1.3737500738651915</v>
      </c>
      <c r="DR236" s="126">
        <f t="shared" si="3395"/>
        <v>1.3776939711925826</v>
      </c>
      <c r="DS236" s="126">
        <f t="shared" si="3395"/>
        <v>1.381649191049759</v>
      </c>
      <c r="DT236" s="126">
        <f t="shared" si="3395"/>
        <v>1.385615765942557</v>
      </c>
      <c r="DU236" s="126">
        <f t="shared" si="3395"/>
        <v>1.3895937284701338</v>
      </c>
      <c r="DV236" s="126">
        <f t="shared" si="3395"/>
        <v>1.3935831113252357</v>
      </c>
      <c r="DW236" s="126">
        <f t="shared" si="3395"/>
        <v>1.3975839472944662</v>
      </c>
      <c r="DX236" s="126">
        <f t="shared" si="3395"/>
        <v>1.401596269258556</v>
      </c>
      <c r="DY236" s="126">
        <f t="shared" si="3395"/>
        <v>1.4056201101926329</v>
      </c>
      <c r="DZ236" s="126">
        <f t="shared" si="3395"/>
        <v>1.4096555031664932</v>
      </c>
      <c r="EA236" s="126">
        <f t="shared" si="3395"/>
        <v>1.4134323217047313</v>
      </c>
      <c r="EB236" s="126">
        <f t="shared" si="3395"/>
        <v>1.4176256038945581</v>
      </c>
    </row>
    <row r="237" spans="2:132" outlineLevel="1" x14ac:dyDescent="0.25">
      <c r="C237" s="321" t="s">
        <v>533</v>
      </c>
      <c r="D237" s="38"/>
      <c r="E237" s="38"/>
      <c r="F237" s="38"/>
      <c r="G237" s="52" t="s">
        <v>220</v>
      </c>
      <c r="H237" s="46">
        <f t="shared" ref="H237" si="3396">SUM(J237:EB237)</f>
        <v>0</v>
      </c>
      <c r="I237" s="38"/>
      <c r="J237" s="82">
        <f>J235*J236</f>
        <v>0</v>
      </c>
      <c r="K237" s="82">
        <f t="shared" ref="K237" si="3397">K235*K236</f>
        <v>0</v>
      </c>
      <c r="L237" s="82">
        <f t="shared" ref="L237" si="3398">L235*L236</f>
        <v>0</v>
      </c>
      <c r="M237" s="82">
        <f t="shared" ref="M237" si="3399">M235*M236</f>
        <v>0</v>
      </c>
      <c r="N237" s="82">
        <f t="shared" ref="N237" si="3400">N235*N236</f>
        <v>0</v>
      </c>
      <c r="O237" s="82">
        <f t="shared" ref="O237" si="3401">O235*O236</f>
        <v>0</v>
      </c>
      <c r="P237" s="82">
        <f t="shared" ref="P237" si="3402">P235*P236</f>
        <v>0</v>
      </c>
      <c r="Q237" s="82">
        <f t="shared" ref="Q237" si="3403">Q235*Q236</f>
        <v>0</v>
      </c>
      <c r="R237" s="82">
        <f t="shared" ref="R237" si="3404">R235*R236</f>
        <v>0</v>
      </c>
      <c r="S237" s="82">
        <f t="shared" ref="S237" si="3405">S235*S236</f>
        <v>0</v>
      </c>
      <c r="T237" s="82">
        <f t="shared" ref="T237" si="3406">T235*T236</f>
        <v>0</v>
      </c>
      <c r="U237" s="82">
        <f t="shared" ref="U237" si="3407">U235*U236</f>
        <v>0</v>
      </c>
      <c r="V237" s="82">
        <f t="shared" ref="V237" si="3408">V235*V236</f>
        <v>0</v>
      </c>
      <c r="W237" s="82">
        <f t="shared" ref="W237" si="3409">W235*W236</f>
        <v>0</v>
      </c>
      <c r="X237" s="82">
        <f t="shared" ref="X237" si="3410">X235*X236</f>
        <v>0</v>
      </c>
      <c r="Y237" s="82">
        <f t="shared" ref="Y237" si="3411">Y235*Y236</f>
        <v>0</v>
      </c>
      <c r="Z237" s="82">
        <f t="shared" ref="Z237" si="3412">Z235*Z236</f>
        <v>0</v>
      </c>
      <c r="AA237" s="82">
        <f t="shared" ref="AA237" si="3413">AA235*AA236</f>
        <v>0</v>
      </c>
      <c r="AB237" s="82">
        <f t="shared" ref="AB237" si="3414">AB235*AB236</f>
        <v>0</v>
      </c>
      <c r="AC237" s="82">
        <f t="shared" ref="AC237" si="3415">AC235*AC236</f>
        <v>0</v>
      </c>
      <c r="AD237" s="82">
        <f t="shared" ref="AD237" si="3416">AD235*AD236</f>
        <v>0</v>
      </c>
      <c r="AE237" s="82">
        <f t="shared" ref="AE237" si="3417">AE235*AE236</f>
        <v>0</v>
      </c>
      <c r="AF237" s="82">
        <f t="shared" ref="AF237" si="3418">AF235*AF236</f>
        <v>0</v>
      </c>
      <c r="AG237" s="82">
        <f t="shared" ref="AG237" si="3419">AG235*AG236</f>
        <v>0</v>
      </c>
      <c r="AH237" s="82">
        <f t="shared" ref="AH237" si="3420">AH235*AH236</f>
        <v>0</v>
      </c>
      <c r="AI237" s="82">
        <f t="shared" ref="AI237" si="3421">AI235*AI236</f>
        <v>0</v>
      </c>
      <c r="AJ237" s="82">
        <f t="shared" ref="AJ237" si="3422">AJ235*AJ236</f>
        <v>0</v>
      </c>
      <c r="AK237" s="82">
        <f t="shared" ref="AK237" si="3423">AK235*AK236</f>
        <v>0</v>
      </c>
      <c r="AL237" s="82">
        <f t="shared" ref="AL237" si="3424">AL235*AL236</f>
        <v>0</v>
      </c>
      <c r="AM237" s="82">
        <f t="shared" ref="AM237" si="3425">AM235*AM236</f>
        <v>0</v>
      </c>
      <c r="AN237" s="82">
        <f t="shared" ref="AN237" si="3426">AN235*AN236</f>
        <v>0</v>
      </c>
      <c r="AO237" s="82">
        <f t="shared" ref="AO237" si="3427">AO235*AO236</f>
        <v>0</v>
      </c>
      <c r="AP237" s="82">
        <f t="shared" ref="AP237" si="3428">AP235*AP236</f>
        <v>0</v>
      </c>
      <c r="AQ237" s="82">
        <f t="shared" ref="AQ237" si="3429">AQ235*AQ236</f>
        <v>0</v>
      </c>
      <c r="AR237" s="82">
        <f t="shared" ref="AR237" si="3430">AR235*AR236</f>
        <v>0</v>
      </c>
      <c r="AS237" s="82">
        <f t="shared" ref="AS237" si="3431">AS235*AS236</f>
        <v>0</v>
      </c>
      <c r="AT237" s="82">
        <f t="shared" ref="AT237" si="3432">AT235*AT236</f>
        <v>0</v>
      </c>
      <c r="AU237" s="82">
        <f t="shared" ref="AU237" si="3433">AU235*AU236</f>
        <v>0</v>
      </c>
      <c r="AV237" s="82">
        <f t="shared" ref="AV237" si="3434">AV235*AV236</f>
        <v>0</v>
      </c>
      <c r="AW237" s="82">
        <f t="shared" ref="AW237" si="3435">AW235*AW236</f>
        <v>0</v>
      </c>
      <c r="AX237" s="82">
        <f t="shared" ref="AX237" si="3436">AX235*AX236</f>
        <v>0</v>
      </c>
      <c r="AY237" s="82">
        <f t="shared" ref="AY237" si="3437">AY235*AY236</f>
        <v>0</v>
      </c>
      <c r="AZ237" s="82">
        <f t="shared" ref="AZ237" si="3438">AZ235*AZ236</f>
        <v>0</v>
      </c>
      <c r="BA237" s="82">
        <f t="shared" ref="BA237" si="3439">BA235*BA236</f>
        <v>0</v>
      </c>
      <c r="BB237" s="82">
        <f t="shared" ref="BB237" si="3440">BB235*BB236</f>
        <v>0</v>
      </c>
      <c r="BC237" s="82">
        <f t="shared" ref="BC237" si="3441">BC235*BC236</f>
        <v>0</v>
      </c>
      <c r="BD237" s="82">
        <f t="shared" ref="BD237" si="3442">BD235*BD236</f>
        <v>0</v>
      </c>
      <c r="BE237" s="82">
        <f t="shared" ref="BE237" si="3443">BE235*BE236</f>
        <v>0</v>
      </c>
      <c r="BF237" s="82">
        <f t="shared" ref="BF237" si="3444">BF235*BF236</f>
        <v>0</v>
      </c>
      <c r="BG237" s="82">
        <f t="shared" ref="BG237" si="3445">BG235*BG236</f>
        <v>0</v>
      </c>
      <c r="BH237" s="82">
        <f t="shared" ref="BH237" si="3446">BH235*BH236</f>
        <v>0</v>
      </c>
      <c r="BI237" s="82">
        <f t="shared" ref="BI237" si="3447">BI235*BI236</f>
        <v>0</v>
      </c>
      <c r="BJ237" s="82">
        <f t="shared" ref="BJ237" si="3448">BJ235*BJ236</f>
        <v>0</v>
      </c>
      <c r="BK237" s="82">
        <f t="shared" ref="BK237" si="3449">BK235*BK236</f>
        <v>0</v>
      </c>
      <c r="BL237" s="82">
        <f t="shared" ref="BL237" si="3450">BL235*BL236</f>
        <v>0</v>
      </c>
      <c r="BM237" s="82">
        <f t="shared" ref="BM237" si="3451">BM235*BM236</f>
        <v>0</v>
      </c>
      <c r="BN237" s="82">
        <f t="shared" ref="BN237" si="3452">BN235*BN236</f>
        <v>0</v>
      </c>
      <c r="BO237" s="82">
        <f t="shared" ref="BO237" si="3453">BO235*BO236</f>
        <v>0</v>
      </c>
      <c r="BP237" s="82">
        <f t="shared" ref="BP237" si="3454">BP235*BP236</f>
        <v>0</v>
      </c>
      <c r="BQ237" s="82">
        <f t="shared" ref="BQ237" si="3455">BQ235*BQ236</f>
        <v>0</v>
      </c>
      <c r="BR237" s="82">
        <f t="shared" ref="BR237" si="3456">BR235*BR236</f>
        <v>0</v>
      </c>
      <c r="BS237" s="82">
        <f t="shared" ref="BS237" si="3457">BS235*BS236</f>
        <v>0</v>
      </c>
      <c r="BT237" s="82">
        <f t="shared" ref="BT237" si="3458">BT235*BT236</f>
        <v>0</v>
      </c>
      <c r="BU237" s="82">
        <f t="shared" ref="BU237" si="3459">BU235*BU236</f>
        <v>0</v>
      </c>
      <c r="BV237" s="82">
        <f t="shared" ref="BV237" si="3460">BV235*BV236</f>
        <v>0</v>
      </c>
      <c r="BW237" s="82">
        <f t="shared" ref="BW237" si="3461">BW235*BW236</f>
        <v>0</v>
      </c>
      <c r="BX237" s="82">
        <f t="shared" ref="BX237" si="3462">BX235*BX236</f>
        <v>0</v>
      </c>
      <c r="BY237" s="82">
        <f t="shared" ref="BY237" si="3463">BY235*BY236</f>
        <v>0</v>
      </c>
      <c r="BZ237" s="82">
        <f t="shared" ref="BZ237" si="3464">BZ235*BZ236</f>
        <v>0</v>
      </c>
      <c r="CA237" s="82">
        <f t="shared" ref="CA237" si="3465">CA235*CA236</f>
        <v>0</v>
      </c>
      <c r="CB237" s="82">
        <f t="shared" ref="CB237" si="3466">CB235*CB236</f>
        <v>0</v>
      </c>
      <c r="CC237" s="82">
        <f t="shared" ref="CC237" si="3467">CC235*CC236</f>
        <v>0</v>
      </c>
      <c r="CD237" s="82">
        <f t="shared" ref="CD237" si="3468">CD235*CD236</f>
        <v>0</v>
      </c>
      <c r="CE237" s="82">
        <f t="shared" ref="CE237" si="3469">CE235*CE236</f>
        <v>0</v>
      </c>
      <c r="CF237" s="82">
        <f t="shared" ref="CF237" si="3470">CF235*CF236</f>
        <v>0</v>
      </c>
      <c r="CG237" s="82">
        <f t="shared" ref="CG237" si="3471">CG235*CG236</f>
        <v>0</v>
      </c>
      <c r="CH237" s="82">
        <f t="shared" ref="CH237" si="3472">CH235*CH236</f>
        <v>0</v>
      </c>
      <c r="CI237" s="82">
        <f t="shared" ref="CI237" si="3473">CI235*CI236</f>
        <v>0</v>
      </c>
      <c r="CJ237" s="82">
        <f t="shared" ref="CJ237" si="3474">CJ235*CJ236</f>
        <v>0</v>
      </c>
      <c r="CK237" s="82">
        <f t="shared" ref="CK237" si="3475">CK235*CK236</f>
        <v>0</v>
      </c>
      <c r="CL237" s="82">
        <f t="shared" ref="CL237" si="3476">CL235*CL236</f>
        <v>0</v>
      </c>
      <c r="CM237" s="82">
        <f t="shared" ref="CM237" si="3477">CM235*CM236</f>
        <v>0</v>
      </c>
      <c r="CN237" s="82">
        <f t="shared" ref="CN237" si="3478">CN235*CN236</f>
        <v>0</v>
      </c>
      <c r="CO237" s="82">
        <f t="shared" ref="CO237" si="3479">CO235*CO236</f>
        <v>0</v>
      </c>
      <c r="CP237" s="82">
        <f t="shared" ref="CP237" si="3480">CP235*CP236</f>
        <v>0</v>
      </c>
      <c r="CQ237" s="82">
        <f t="shared" ref="CQ237" si="3481">CQ235*CQ236</f>
        <v>0</v>
      </c>
      <c r="CR237" s="82">
        <f t="shared" ref="CR237" si="3482">CR235*CR236</f>
        <v>0</v>
      </c>
      <c r="CS237" s="82">
        <f t="shared" ref="CS237" si="3483">CS235*CS236</f>
        <v>0</v>
      </c>
      <c r="CT237" s="82">
        <f t="shared" ref="CT237" si="3484">CT235*CT236</f>
        <v>0</v>
      </c>
      <c r="CU237" s="82">
        <f t="shared" ref="CU237" si="3485">CU235*CU236</f>
        <v>0</v>
      </c>
      <c r="CV237" s="82">
        <f t="shared" ref="CV237" si="3486">CV235*CV236</f>
        <v>0</v>
      </c>
      <c r="CW237" s="82">
        <f t="shared" ref="CW237" si="3487">CW235*CW236</f>
        <v>0</v>
      </c>
      <c r="CX237" s="82">
        <f t="shared" ref="CX237" si="3488">CX235*CX236</f>
        <v>0</v>
      </c>
      <c r="CY237" s="82">
        <f t="shared" ref="CY237" si="3489">CY235*CY236</f>
        <v>0</v>
      </c>
      <c r="CZ237" s="82">
        <f t="shared" ref="CZ237" si="3490">CZ235*CZ236</f>
        <v>0</v>
      </c>
      <c r="DA237" s="82">
        <f t="shared" ref="DA237" si="3491">DA235*DA236</f>
        <v>0</v>
      </c>
      <c r="DB237" s="82">
        <f t="shared" ref="DB237" si="3492">DB235*DB236</f>
        <v>0</v>
      </c>
      <c r="DC237" s="82">
        <f t="shared" ref="DC237" si="3493">DC235*DC236</f>
        <v>0</v>
      </c>
      <c r="DD237" s="82">
        <f t="shared" ref="DD237" si="3494">DD235*DD236</f>
        <v>0</v>
      </c>
      <c r="DE237" s="82">
        <f t="shared" ref="DE237" si="3495">DE235*DE236</f>
        <v>0</v>
      </c>
      <c r="DF237" s="82">
        <f t="shared" ref="DF237" si="3496">DF235*DF236</f>
        <v>0</v>
      </c>
      <c r="DG237" s="82">
        <f t="shared" ref="DG237" si="3497">DG235*DG236</f>
        <v>0</v>
      </c>
      <c r="DH237" s="82">
        <f t="shared" ref="DH237" si="3498">DH235*DH236</f>
        <v>0</v>
      </c>
      <c r="DI237" s="82">
        <f t="shared" ref="DI237" si="3499">DI235*DI236</f>
        <v>0</v>
      </c>
      <c r="DJ237" s="82">
        <f t="shared" ref="DJ237" si="3500">DJ235*DJ236</f>
        <v>0</v>
      </c>
      <c r="DK237" s="82">
        <f t="shared" ref="DK237" si="3501">DK235*DK236</f>
        <v>0</v>
      </c>
      <c r="DL237" s="82">
        <f t="shared" ref="DL237" si="3502">DL235*DL236</f>
        <v>0</v>
      </c>
      <c r="DM237" s="82">
        <f t="shared" ref="DM237" si="3503">DM235*DM236</f>
        <v>0</v>
      </c>
      <c r="DN237" s="82">
        <f t="shared" ref="DN237" si="3504">DN235*DN236</f>
        <v>0</v>
      </c>
      <c r="DO237" s="82">
        <f t="shared" ref="DO237" si="3505">DO235*DO236</f>
        <v>0</v>
      </c>
      <c r="DP237" s="82">
        <f t="shared" ref="DP237" si="3506">DP235*DP236</f>
        <v>0</v>
      </c>
      <c r="DQ237" s="82">
        <f t="shared" ref="DQ237" si="3507">DQ235*DQ236</f>
        <v>0</v>
      </c>
      <c r="DR237" s="82">
        <f t="shared" ref="DR237" si="3508">DR235*DR236</f>
        <v>0</v>
      </c>
      <c r="DS237" s="82">
        <f t="shared" ref="DS237" si="3509">DS235*DS236</f>
        <v>0</v>
      </c>
      <c r="DT237" s="82">
        <f t="shared" ref="DT237" si="3510">DT235*DT236</f>
        <v>0</v>
      </c>
      <c r="DU237" s="82">
        <f t="shared" ref="DU237" si="3511">DU235*DU236</f>
        <v>0</v>
      </c>
      <c r="DV237" s="82">
        <f t="shared" ref="DV237" si="3512">DV235*DV236</f>
        <v>0</v>
      </c>
      <c r="DW237" s="82">
        <f t="shared" ref="DW237" si="3513">DW235*DW236</f>
        <v>0</v>
      </c>
      <c r="DX237" s="82">
        <f t="shared" ref="DX237" si="3514">DX235*DX236</f>
        <v>0</v>
      </c>
      <c r="DY237" s="82">
        <f t="shared" ref="DY237" si="3515">DY235*DY236</f>
        <v>0</v>
      </c>
      <c r="DZ237" s="82">
        <f t="shared" ref="DZ237" si="3516">DZ235*DZ236</f>
        <v>0</v>
      </c>
      <c r="EA237" s="82">
        <f t="shared" ref="EA237" si="3517">EA235*EA236</f>
        <v>0</v>
      </c>
      <c r="EB237" s="82">
        <f t="shared" ref="EB237" si="3518">EB235*EB236</f>
        <v>0</v>
      </c>
    </row>
    <row r="238" spans="2:132" outlineLevel="1" x14ac:dyDescent="0.25">
      <c r="G238" s="52"/>
      <c r="H238" s="29"/>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row>
    <row r="239" spans="2:132" ht="13" x14ac:dyDescent="0.3">
      <c r="C239" s="348" t="s">
        <v>566</v>
      </c>
      <c r="D239" s="342"/>
      <c r="E239" s="342"/>
      <c r="F239" s="342"/>
      <c r="G239" s="349" t="s">
        <v>220</v>
      </c>
      <c r="H239" s="344">
        <f>SUM(J239:EB239)</f>
        <v>0</v>
      </c>
      <c r="I239" s="342"/>
      <c r="J239" s="345">
        <f>J237</f>
        <v>0</v>
      </c>
      <c r="K239" s="346">
        <f t="shared" ref="K239:BV239" si="3519">K237</f>
        <v>0</v>
      </c>
      <c r="L239" s="346">
        <f t="shared" si="3519"/>
        <v>0</v>
      </c>
      <c r="M239" s="346">
        <f t="shared" si="3519"/>
        <v>0</v>
      </c>
      <c r="N239" s="346">
        <f t="shared" si="3519"/>
        <v>0</v>
      </c>
      <c r="O239" s="346">
        <f t="shared" si="3519"/>
        <v>0</v>
      </c>
      <c r="P239" s="346">
        <f t="shared" si="3519"/>
        <v>0</v>
      </c>
      <c r="Q239" s="346">
        <f t="shared" si="3519"/>
        <v>0</v>
      </c>
      <c r="R239" s="346">
        <f t="shared" si="3519"/>
        <v>0</v>
      </c>
      <c r="S239" s="346">
        <f t="shared" si="3519"/>
        <v>0</v>
      </c>
      <c r="T239" s="346">
        <f t="shared" si="3519"/>
        <v>0</v>
      </c>
      <c r="U239" s="346">
        <f t="shared" si="3519"/>
        <v>0</v>
      </c>
      <c r="V239" s="346">
        <f t="shared" si="3519"/>
        <v>0</v>
      </c>
      <c r="W239" s="346">
        <f t="shared" si="3519"/>
        <v>0</v>
      </c>
      <c r="X239" s="346">
        <f t="shared" si="3519"/>
        <v>0</v>
      </c>
      <c r="Y239" s="346">
        <f t="shared" si="3519"/>
        <v>0</v>
      </c>
      <c r="Z239" s="346">
        <f t="shared" si="3519"/>
        <v>0</v>
      </c>
      <c r="AA239" s="346">
        <f t="shared" si="3519"/>
        <v>0</v>
      </c>
      <c r="AB239" s="346">
        <f t="shared" si="3519"/>
        <v>0</v>
      </c>
      <c r="AC239" s="346">
        <f t="shared" si="3519"/>
        <v>0</v>
      </c>
      <c r="AD239" s="346">
        <f t="shared" si="3519"/>
        <v>0</v>
      </c>
      <c r="AE239" s="346">
        <f t="shared" si="3519"/>
        <v>0</v>
      </c>
      <c r="AF239" s="346">
        <f t="shared" si="3519"/>
        <v>0</v>
      </c>
      <c r="AG239" s="346">
        <f t="shared" si="3519"/>
        <v>0</v>
      </c>
      <c r="AH239" s="346">
        <f t="shared" si="3519"/>
        <v>0</v>
      </c>
      <c r="AI239" s="346">
        <f t="shared" si="3519"/>
        <v>0</v>
      </c>
      <c r="AJ239" s="346">
        <f t="shared" si="3519"/>
        <v>0</v>
      </c>
      <c r="AK239" s="346">
        <f t="shared" si="3519"/>
        <v>0</v>
      </c>
      <c r="AL239" s="346">
        <f t="shared" si="3519"/>
        <v>0</v>
      </c>
      <c r="AM239" s="346">
        <f t="shared" si="3519"/>
        <v>0</v>
      </c>
      <c r="AN239" s="346">
        <f t="shared" si="3519"/>
        <v>0</v>
      </c>
      <c r="AO239" s="346">
        <f t="shared" si="3519"/>
        <v>0</v>
      </c>
      <c r="AP239" s="346">
        <f t="shared" si="3519"/>
        <v>0</v>
      </c>
      <c r="AQ239" s="346">
        <f t="shared" si="3519"/>
        <v>0</v>
      </c>
      <c r="AR239" s="346">
        <f t="shared" si="3519"/>
        <v>0</v>
      </c>
      <c r="AS239" s="346">
        <f t="shared" si="3519"/>
        <v>0</v>
      </c>
      <c r="AT239" s="346">
        <f t="shared" si="3519"/>
        <v>0</v>
      </c>
      <c r="AU239" s="346">
        <f t="shared" si="3519"/>
        <v>0</v>
      </c>
      <c r="AV239" s="346">
        <f t="shared" si="3519"/>
        <v>0</v>
      </c>
      <c r="AW239" s="346">
        <f t="shared" si="3519"/>
        <v>0</v>
      </c>
      <c r="AX239" s="346">
        <f t="shared" si="3519"/>
        <v>0</v>
      </c>
      <c r="AY239" s="346">
        <f t="shared" si="3519"/>
        <v>0</v>
      </c>
      <c r="AZ239" s="346">
        <f t="shared" si="3519"/>
        <v>0</v>
      </c>
      <c r="BA239" s="346">
        <f t="shared" si="3519"/>
        <v>0</v>
      </c>
      <c r="BB239" s="346">
        <f t="shared" si="3519"/>
        <v>0</v>
      </c>
      <c r="BC239" s="346">
        <f t="shared" si="3519"/>
        <v>0</v>
      </c>
      <c r="BD239" s="346">
        <f t="shared" si="3519"/>
        <v>0</v>
      </c>
      <c r="BE239" s="346">
        <f t="shared" si="3519"/>
        <v>0</v>
      </c>
      <c r="BF239" s="346">
        <f t="shared" si="3519"/>
        <v>0</v>
      </c>
      <c r="BG239" s="346">
        <f t="shared" si="3519"/>
        <v>0</v>
      </c>
      <c r="BH239" s="346">
        <f t="shared" si="3519"/>
        <v>0</v>
      </c>
      <c r="BI239" s="346">
        <f t="shared" si="3519"/>
        <v>0</v>
      </c>
      <c r="BJ239" s="346">
        <f t="shared" si="3519"/>
        <v>0</v>
      </c>
      <c r="BK239" s="346">
        <f t="shared" si="3519"/>
        <v>0</v>
      </c>
      <c r="BL239" s="346">
        <f t="shared" si="3519"/>
        <v>0</v>
      </c>
      <c r="BM239" s="346">
        <f t="shared" si="3519"/>
        <v>0</v>
      </c>
      <c r="BN239" s="346">
        <f t="shared" si="3519"/>
        <v>0</v>
      </c>
      <c r="BO239" s="346">
        <f t="shared" si="3519"/>
        <v>0</v>
      </c>
      <c r="BP239" s="346">
        <f t="shared" si="3519"/>
        <v>0</v>
      </c>
      <c r="BQ239" s="346">
        <f t="shared" si="3519"/>
        <v>0</v>
      </c>
      <c r="BR239" s="346">
        <f t="shared" si="3519"/>
        <v>0</v>
      </c>
      <c r="BS239" s="346">
        <f t="shared" si="3519"/>
        <v>0</v>
      </c>
      <c r="BT239" s="346">
        <f t="shared" si="3519"/>
        <v>0</v>
      </c>
      <c r="BU239" s="346">
        <f t="shared" si="3519"/>
        <v>0</v>
      </c>
      <c r="BV239" s="346">
        <f t="shared" si="3519"/>
        <v>0</v>
      </c>
      <c r="BW239" s="346">
        <f t="shared" ref="BW239:EB239" si="3520">BW237</f>
        <v>0</v>
      </c>
      <c r="BX239" s="346">
        <f t="shared" si="3520"/>
        <v>0</v>
      </c>
      <c r="BY239" s="346">
        <f t="shared" si="3520"/>
        <v>0</v>
      </c>
      <c r="BZ239" s="346">
        <f t="shared" si="3520"/>
        <v>0</v>
      </c>
      <c r="CA239" s="346">
        <f t="shared" si="3520"/>
        <v>0</v>
      </c>
      <c r="CB239" s="346">
        <f t="shared" si="3520"/>
        <v>0</v>
      </c>
      <c r="CC239" s="346">
        <f t="shared" si="3520"/>
        <v>0</v>
      </c>
      <c r="CD239" s="346">
        <f t="shared" si="3520"/>
        <v>0</v>
      </c>
      <c r="CE239" s="346">
        <f t="shared" si="3520"/>
        <v>0</v>
      </c>
      <c r="CF239" s="346">
        <f t="shared" si="3520"/>
        <v>0</v>
      </c>
      <c r="CG239" s="346">
        <f t="shared" si="3520"/>
        <v>0</v>
      </c>
      <c r="CH239" s="346">
        <f t="shared" si="3520"/>
        <v>0</v>
      </c>
      <c r="CI239" s="346">
        <f t="shared" si="3520"/>
        <v>0</v>
      </c>
      <c r="CJ239" s="346">
        <f t="shared" si="3520"/>
        <v>0</v>
      </c>
      <c r="CK239" s="346">
        <f t="shared" si="3520"/>
        <v>0</v>
      </c>
      <c r="CL239" s="346">
        <f t="shared" si="3520"/>
        <v>0</v>
      </c>
      <c r="CM239" s="346">
        <f t="shared" si="3520"/>
        <v>0</v>
      </c>
      <c r="CN239" s="346">
        <f t="shared" si="3520"/>
        <v>0</v>
      </c>
      <c r="CO239" s="346">
        <f t="shared" si="3520"/>
        <v>0</v>
      </c>
      <c r="CP239" s="346">
        <f t="shared" si="3520"/>
        <v>0</v>
      </c>
      <c r="CQ239" s="346">
        <f t="shared" si="3520"/>
        <v>0</v>
      </c>
      <c r="CR239" s="346">
        <f t="shared" si="3520"/>
        <v>0</v>
      </c>
      <c r="CS239" s="346">
        <f t="shared" si="3520"/>
        <v>0</v>
      </c>
      <c r="CT239" s="346">
        <f t="shared" si="3520"/>
        <v>0</v>
      </c>
      <c r="CU239" s="346">
        <f t="shared" si="3520"/>
        <v>0</v>
      </c>
      <c r="CV239" s="346">
        <f t="shared" si="3520"/>
        <v>0</v>
      </c>
      <c r="CW239" s="346">
        <f t="shared" si="3520"/>
        <v>0</v>
      </c>
      <c r="CX239" s="346">
        <f t="shared" si="3520"/>
        <v>0</v>
      </c>
      <c r="CY239" s="346">
        <f t="shared" si="3520"/>
        <v>0</v>
      </c>
      <c r="CZ239" s="346">
        <f t="shared" si="3520"/>
        <v>0</v>
      </c>
      <c r="DA239" s="346">
        <f t="shared" si="3520"/>
        <v>0</v>
      </c>
      <c r="DB239" s="346">
        <f t="shared" si="3520"/>
        <v>0</v>
      </c>
      <c r="DC239" s="346">
        <f t="shared" si="3520"/>
        <v>0</v>
      </c>
      <c r="DD239" s="346">
        <f t="shared" si="3520"/>
        <v>0</v>
      </c>
      <c r="DE239" s="346">
        <f t="shared" si="3520"/>
        <v>0</v>
      </c>
      <c r="DF239" s="346">
        <f t="shared" si="3520"/>
        <v>0</v>
      </c>
      <c r="DG239" s="346">
        <f t="shared" si="3520"/>
        <v>0</v>
      </c>
      <c r="DH239" s="346">
        <f t="shared" si="3520"/>
        <v>0</v>
      </c>
      <c r="DI239" s="346">
        <f t="shared" si="3520"/>
        <v>0</v>
      </c>
      <c r="DJ239" s="346">
        <f t="shared" si="3520"/>
        <v>0</v>
      </c>
      <c r="DK239" s="346">
        <f t="shared" si="3520"/>
        <v>0</v>
      </c>
      <c r="DL239" s="346">
        <f t="shared" si="3520"/>
        <v>0</v>
      </c>
      <c r="DM239" s="346">
        <f t="shared" si="3520"/>
        <v>0</v>
      </c>
      <c r="DN239" s="346">
        <f t="shared" si="3520"/>
        <v>0</v>
      </c>
      <c r="DO239" s="346">
        <f t="shared" si="3520"/>
        <v>0</v>
      </c>
      <c r="DP239" s="346">
        <f t="shared" si="3520"/>
        <v>0</v>
      </c>
      <c r="DQ239" s="346">
        <f t="shared" si="3520"/>
        <v>0</v>
      </c>
      <c r="DR239" s="346">
        <f t="shared" si="3520"/>
        <v>0</v>
      </c>
      <c r="DS239" s="346">
        <f t="shared" si="3520"/>
        <v>0</v>
      </c>
      <c r="DT239" s="346">
        <f t="shared" si="3520"/>
        <v>0</v>
      </c>
      <c r="DU239" s="346">
        <f t="shared" si="3520"/>
        <v>0</v>
      </c>
      <c r="DV239" s="346">
        <f t="shared" si="3520"/>
        <v>0</v>
      </c>
      <c r="DW239" s="346">
        <f t="shared" si="3520"/>
        <v>0</v>
      </c>
      <c r="DX239" s="346">
        <f t="shared" si="3520"/>
        <v>0</v>
      </c>
      <c r="DY239" s="346">
        <f t="shared" si="3520"/>
        <v>0</v>
      </c>
      <c r="DZ239" s="346">
        <f t="shared" si="3520"/>
        <v>0</v>
      </c>
      <c r="EA239" s="346">
        <f t="shared" si="3520"/>
        <v>0</v>
      </c>
      <c r="EB239" s="347">
        <f t="shared" si="3520"/>
        <v>0</v>
      </c>
    </row>
    <row r="240" spans="2:132" x14ac:dyDescent="0.25">
      <c r="G240" s="52"/>
      <c r="H240" s="29"/>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row>
    <row r="241" spans="1:132" ht="13" x14ac:dyDescent="0.3">
      <c r="B241" s="34"/>
      <c r="C241" s="2" t="s">
        <v>596</v>
      </c>
      <c r="D241" s="34"/>
      <c r="E241" s="34"/>
      <c r="F241" s="34"/>
      <c r="G241" s="67"/>
      <c r="H241" s="35"/>
      <c r="I241" s="34"/>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row>
    <row r="242" spans="1:132" ht="13" x14ac:dyDescent="0.25">
      <c r="A242" s="59">
        <f>IF(ROUND(SUM(H166,H189,H209,H237)-H242,2)=0,0,1)</f>
        <v>0</v>
      </c>
      <c r="C242" s="311" t="s">
        <v>500</v>
      </c>
      <c r="G242" s="52" t="s">
        <v>220</v>
      </c>
      <c r="H242" s="66">
        <f t="shared" ref="H242" si="3521">SUM(J242:EB242)</f>
        <v>0</v>
      </c>
      <c r="J242" s="82">
        <f>SUM(J166,J189,J209,J237)</f>
        <v>0</v>
      </c>
      <c r="K242" s="82">
        <f t="shared" ref="K242:BV242" si="3522">SUM(K166,K189,K209,K237)</f>
        <v>0</v>
      </c>
      <c r="L242" s="82">
        <f t="shared" si="3522"/>
        <v>0</v>
      </c>
      <c r="M242" s="82">
        <f t="shared" si="3522"/>
        <v>0</v>
      </c>
      <c r="N242" s="82">
        <f t="shared" si="3522"/>
        <v>0</v>
      </c>
      <c r="O242" s="82">
        <f t="shared" si="3522"/>
        <v>0</v>
      </c>
      <c r="P242" s="82">
        <f t="shared" si="3522"/>
        <v>0</v>
      </c>
      <c r="Q242" s="82">
        <f t="shared" si="3522"/>
        <v>0</v>
      </c>
      <c r="R242" s="82">
        <f t="shared" si="3522"/>
        <v>0</v>
      </c>
      <c r="S242" s="82">
        <f t="shared" si="3522"/>
        <v>0</v>
      </c>
      <c r="T242" s="82">
        <f t="shared" si="3522"/>
        <v>0</v>
      </c>
      <c r="U242" s="82">
        <f t="shared" si="3522"/>
        <v>0</v>
      </c>
      <c r="V242" s="82">
        <f t="shared" si="3522"/>
        <v>0</v>
      </c>
      <c r="W242" s="82">
        <f t="shared" si="3522"/>
        <v>0</v>
      </c>
      <c r="X242" s="82">
        <f t="shared" si="3522"/>
        <v>0</v>
      </c>
      <c r="Y242" s="82">
        <f t="shared" si="3522"/>
        <v>0</v>
      </c>
      <c r="Z242" s="82">
        <f t="shared" si="3522"/>
        <v>0</v>
      </c>
      <c r="AA242" s="82">
        <f t="shared" si="3522"/>
        <v>0</v>
      </c>
      <c r="AB242" s="82">
        <f t="shared" si="3522"/>
        <v>0</v>
      </c>
      <c r="AC242" s="82">
        <f t="shared" si="3522"/>
        <v>0</v>
      </c>
      <c r="AD242" s="82">
        <f t="shared" si="3522"/>
        <v>0</v>
      </c>
      <c r="AE242" s="82">
        <f t="shared" si="3522"/>
        <v>0</v>
      </c>
      <c r="AF242" s="82">
        <f t="shared" si="3522"/>
        <v>0</v>
      </c>
      <c r="AG242" s="82">
        <f t="shared" si="3522"/>
        <v>0</v>
      </c>
      <c r="AH242" s="82">
        <f t="shared" si="3522"/>
        <v>0</v>
      </c>
      <c r="AI242" s="82">
        <f t="shared" si="3522"/>
        <v>0</v>
      </c>
      <c r="AJ242" s="82">
        <f t="shared" si="3522"/>
        <v>0</v>
      </c>
      <c r="AK242" s="82">
        <f t="shared" si="3522"/>
        <v>0</v>
      </c>
      <c r="AL242" s="82">
        <f t="shared" si="3522"/>
        <v>0</v>
      </c>
      <c r="AM242" s="82">
        <f t="shared" si="3522"/>
        <v>0</v>
      </c>
      <c r="AN242" s="82">
        <f t="shared" si="3522"/>
        <v>0</v>
      </c>
      <c r="AO242" s="82">
        <f t="shared" si="3522"/>
        <v>0</v>
      </c>
      <c r="AP242" s="82">
        <f t="shared" si="3522"/>
        <v>0</v>
      </c>
      <c r="AQ242" s="82">
        <f t="shared" si="3522"/>
        <v>0</v>
      </c>
      <c r="AR242" s="82">
        <f t="shared" si="3522"/>
        <v>0</v>
      </c>
      <c r="AS242" s="82">
        <f t="shared" si="3522"/>
        <v>0</v>
      </c>
      <c r="AT242" s="82">
        <f t="shared" si="3522"/>
        <v>0</v>
      </c>
      <c r="AU242" s="82">
        <f t="shared" si="3522"/>
        <v>0</v>
      </c>
      <c r="AV242" s="82">
        <f t="shared" si="3522"/>
        <v>0</v>
      </c>
      <c r="AW242" s="82">
        <f t="shared" si="3522"/>
        <v>0</v>
      </c>
      <c r="AX242" s="82">
        <f t="shared" si="3522"/>
        <v>0</v>
      </c>
      <c r="AY242" s="82">
        <f t="shared" si="3522"/>
        <v>0</v>
      </c>
      <c r="AZ242" s="82">
        <f t="shared" si="3522"/>
        <v>0</v>
      </c>
      <c r="BA242" s="82">
        <f t="shared" si="3522"/>
        <v>0</v>
      </c>
      <c r="BB242" s="82">
        <f t="shared" si="3522"/>
        <v>0</v>
      </c>
      <c r="BC242" s="82">
        <f t="shared" si="3522"/>
        <v>0</v>
      </c>
      <c r="BD242" s="82">
        <f t="shared" si="3522"/>
        <v>0</v>
      </c>
      <c r="BE242" s="82">
        <f t="shared" si="3522"/>
        <v>0</v>
      </c>
      <c r="BF242" s="82">
        <f t="shared" si="3522"/>
        <v>0</v>
      </c>
      <c r="BG242" s="82">
        <f t="shared" si="3522"/>
        <v>0</v>
      </c>
      <c r="BH242" s="82">
        <f t="shared" si="3522"/>
        <v>0</v>
      </c>
      <c r="BI242" s="82">
        <f t="shared" si="3522"/>
        <v>0</v>
      </c>
      <c r="BJ242" s="82">
        <f t="shared" si="3522"/>
        <v>0</v>
      </c>
      <c r="BK242" s="82">
        <f t="shared" si="3522"/>
        <v>0</v>
      </c>
      <c r="BL242" s="82">
        <f t="shared" si="3522"/>
        <v>0</v>
      </c>
      <c r="BM242" s="82">
        <f t="shared" si="3522"/>
        <v>0</v>
      </c>
      <c r="BN242" s="82">
        <f t="shared" si="3522"/>
        <v>0</v>
      </c>
      <c r="BO242" s="82">
        <f t="shared" si="3522"/>
        <v>0</v>
      </c>
      <c r="BP242" s="82">
        <f t="shared" si="3522"/>
        <v>0</v>
      </c>
      <c r="BQ242" s="82">
        <f t="shared" si="3522"/>
        <v>0</v>
      </c>
      <c r="BR242" s="82">
        <f t="shared" si="3522"/>
        <v>0</v>
      </c>
      <c r="BS242" s="82">
        <f t="shared" si="3522"/>
        <v>0</v>
      </c>
      <c r="BT242" s="82">
        <f t="shared" si="3522"/>
        <v>0</v>
      </c>
      <c r="BU242" s="82">
        <f t="shared" si="3522"/>
        <v>0</v>
      </c>
      <c r="BV242" s="82">
        <f t="shared" si="3522"/>
        <v>0</v>
      </c>
      <c r="BW242" s="82">
        <f t="shared" ref="BW242:EB242" si="3523">SUM(BW166,BW189,BW209,BW237)</f>
        <v>0</v>
      </c>
      <c r="BX242" s="82">
        <f t="shared" si="3523"/>
        <v>0</v>
      </c>
      <c r="BY242" s="82">
        <f t="shared" si="3523"/>
        <v>0</v>
      </c>
      <c r="BZ242" s="82">
        <f t="shared" si="3523"/>
        <v>0</v>
      </c>
      <c r="CA242" s="82">
        <f t="shared" si="3523"/>
        <v>0</v>
      </c>
      <c r="CB242" s="82">
        <f t="shared" si="3523"/>
        <v>0</v>
      </c>
      <c r="CC242" s="82">
        <f t="shared" si="3523"/>
        <v>0</v>
      </c>
      <c r="CD242" s="82">
        <f t="shared" si="3523"/>
        <v>0</v>
      </c>
      <c r="CE242" s="82">
        <f t="shared" si="3523"/>
        <v>0</v>
      </c>
      <c r="CF242" s="82">
        <f t="shared" si="3523"/>
        <v>0</v>
      </c>
      <c r="CG242" s="82">
        <f t="shared" si="3523"/>
        <v>0</v>
      </c>
      <c r="CH242" s="82">
        <f t="shared" si="3523"/>
        <v>0</v>
      </c>
      <c r="CI242" s="82">
        <f t="shared" si="3523"/>
        <v>0</v>
      </c>
      <c r="CJ242" s="82">
        <f t="shared" si="3523"/>
        <v>0</v>
      </c>
      <c r="CK242" s="82">
        <f t="shared" si="3523"/>
        <v>0</v>
      </c>
      <c r="CL242" s="82">
        <f t="shared" si="3523"/>
        <v>0</v>
      </c>
      <c r="CM242" s="82">
        <f t="shared" si="3523"/>
        <v>0</v>
      </c>
      <c r="CN242" s="82">
        <f t="shared" si="3523"/>
        <v>0</v>
      </c>
      <c r="CO242" s="82">
        <f t="shared" si="3523"/>
        <v>0</v>
      </c>
      <c r="CP242" s="82">
        <f t="shared" si="3523"/>
        <v>0</v>
      </c>
      <c r="CQ242" s="82">
        <f t="shared" si="3523"/>
        <v>0</v>
      </c>
      <c r="CR242" s="82">
        <f t="shared" si="3523"/>
        <v>0</v>
      </c>
      <c r="CS242" s="82">
        <f t="shared" si="3523"/>
        <v>0</v>
      </c>
      <c r="CT242" s="82">
        <f t="shared" si="3523"/>
        <v>0</v>
      </c>
      <c r="CU242" s="82">
        <f t="shared" si="3523"/>
        <v>0</v>
      </c>
      <c r="CV242" s="82">
        <f t="shared" si="3523"/>
        <v>0</v>
      </c>
      <c r="CW242" s="82">
        <f t="shared" si="3523"/>
        <v>0</v>
      </c>
      <c r="CX242" s="82">
        <f t="shared" si="3523"/>
        <v>0</v>
      </c>
      <c r="CY242" s="82">
        <f t="shared" si="3523"/>
        <v>0</v>
      </c>
      <c r="CZ242" s="82">
        <f t="shared" si="3523"/>
        <v>0</v>
      </c>
      <c r="DA242" s="82">
        <f t="shared" si="3523"/>
        <v>0</v>
      </c>
      <c r="DB242" s="82">
        <f t="shared" si="3523"/>
        <v>0</v>
      </c>
      <c r="DC242" s="82">
        <f t="shared" si="3523"/>
        <v>0</v>
      </c>
      <c r="DD242" s="82">
        <f t="shared" si="3523"/>
        <v>0</v>
      </c>
      <c r="DE242" s="82">
        <f t="shared" si="3523"/>
        <v>0</v>
      </c>
      <c r="DF242" s="82">
        <f t="shared" si="3523"/>
        <v>0</v>
      </c>
      <c r="DG242" s="82">
        <f t="shared" si="3523"/>
        <v>0</v>
      </c>
      <c r="DH242" s="82">
        <f t="shared" si="3523"/>
        <v>0</v>
      </c>
      <c r="DI242" s="82">
        <f t="shared" si="3523"/>
        <v>0</v>
      </c>
      <c r="DJ242" s="82">
        <f t="shared" si="3523"/>
        <v>0</v>
      </c>
      <c r="DK242" s="82">
        <f t="shared" si="3523"/>
        <v>0</v>
      </c>
      <c r="DL242" s="82">
        <f t="shared" si="3523"/>
        <v>0</v>
      </c>
      <c r="DM242" s="82">
        <f t="shared" si="3523"/>
        <v>0</v>
      </c>
      <c r="DN242" s="82">
        <f t="shared" si="3523"/>
        <v>0</v>
      </c>
      <c r="DO242" s="82">
        <f t="shared" si="3523"/>
        <v>0</v>
      </c>
      <c r="DP242" s="82">
        <f t="shared" si="3523"/>
        <v>0</v>
      </c>
      <c r="DQ242" s="82">
        <f t="shared" si="3523"/>
        <v>0</v>
      </c>
      <c r="DR242" s="82">
        <f t="shared" si="3523"/>
        <v>0</v>
      </c>
      <c r="DS242" s="82">
        <f t="shared" si="3523"/>
        <v>0</v>
      </c>
      <c r="DT242" s="82">
        <f t="shared" si="3523"/>
        <v>0</v>
      </c>
      <c r="DU242" s="82">
        <f t="shared" si="3523"/>
        <v>0</v>
      </c>
      <c r="DV242" s="82">
        <f t="shared" si="3523"/>
        <v>0</v>
      </c>
      <c r="DW242" s="82">
        <f t="shared" si="3523"/>
        <v>0</v>
      </c>
      <c r="DX242" s="82">
        <f t="shared" si="3523"/>
        <v>0</v>
      </c>
      <c r="DY242" s="82">
        <f t="shared" si="3523"/>
        <v>0</v>
      </c>
      <c r="DZ242" s="82">
        <f t="shared" si="3523"/>
        <v>0</v>
      </c>
      <c r="EA242" s="82">
        <f t="shared" si="3523"/>
        <v>0</v>
      </c>
      <c r="EB242" s="82">
        <f t="shared" si="3523"/>
        <v>0</v>
      </c>
    </row>
    <row r="243" spans="1:132" ht="13" x14ac:dyDescent="0.25">
      <c r="A243" s="59">
        <f>IF(ROUND(SUM(H175,H196,H218,H237)-H243,2)=0,0,1)</f>
        <v>0</v>
      </c>
      <c r="C243" s="311" t="s">
        <v>502</v>
      </c>
      <c r="G243" s="52" t="s">
        <v>220</v>
      </c>
      <c r="H243" s="46">
        <f t="shared" ref="H243:H244" si="3524">SUM(J243:EB243)</f>
        <v>0</v>
      </c>
      <c r="J243" s="82">
        <f>SUM(J175,J196,J218,J237)</f>
        <v>0</v>
      </c>
      <c r="K243" s="82">
        <f t="shared" ref="K243:BV243" si="3525">SUM(K175,K196,K218,K237)</f>
        <v>0</v>
      </c>
      <c r="L243" s="82">
        <f t="shared" si="3525"/>
        <v>0</v>
      </c>
      <c r="M243" s="82">
        <f t="shared" si="3525"/>
        <v>0</v>
      </c>
      <c r="N243" s="82">
        <f t="shared" si="3525"/>
        <v>0</v>
      </c>
      <c r="O243" s="82">
        <f t="shared" si="3525"/>
        <v>0</v>
      </c>
      <c r="P243" s="82">
        <f t="shared" si="3525"/>
        <v>0</v>
      </c>
      <c r="Q243" s="82">
        <f t="shared" si="3525"/>
        <v>0</v>
      </c>
      <c r="R243" s="82">
        <f t="shared" si="3525"/>
        <v>0</v>
      </c>
      <c r="S243" s="82">
        <f t="shared" si="3525"/>
        <v>0</v>
      </c>
      <c r="T243" s="82">
        <f t="shared" si="3525"/>
        <v>0</v>
      </c>
      <c r="U243" s="82">
        <f t="shared" si="3525"/>
        <v>0</v>
      </c>
      <c r="V243" s="82">
        <f t="shared" si="3525"/>
        <v>0</v>
      </c>
      <c r="W243" s="82">
        <f t="shared" si="3525"/>
        <v>0</v>
      </c>
      <c r="X243" s="82">
        <f t="shared" si="3525"/>
        <v>0</v>
      </c>
      <c r="Y243" s="82">
        <f t="shared" si="3525"/>
        <v>0</v>
      </c>
      <c r="Z243" s="82">
        <f t="shared" si="3525"/>
        <v>0</v>
      </c>
      <c r="AA243" s="82">
        <f t="shared" si="3525"/>
        <v>0</v>
      </c>
      <c r="AB243" s="82">
        <f t="shared" si="3525"/>
        <v>0</v>
      </c>
      <c r="AC243" s="82">
        <f t="shared" si="3525"/>
        <v>0</v>
      </c>
      <c r="AD243" s="82">
        <f t="shared" si="3525"/>
        <v>0</v>
      </c>
      <c r="AE243" s="82">
        <f t="shared" si="3525"/>
        <v>0</v>
      </c>
      <c r="AF243" s="82">
        <f t="shared" si="3525"/>
        <v>0</v>
      </c>
      <c r="AG243" s="82">
        <f t="shared" si="3525"/>
        <v>0</v>
      </c>
      <c r="AH243" s="82">
        <f t="shared" si="3525"/>
        <v>0</v>
      </c>
      <c r="AI243" s="82">
        <f t="shared" si="3525"/>
        <v>0</v>
      </c>
      <c r="AJ243" s="82">
        <f t="shared" si="3525"/>
        <v>0</v>
      </c>
      <c r="AK243" s="82">
        <f t="shared" si="3525"/>
        <v>0</v>
      </c>
      <c r="AL243" s="82">
        <f t="shared" si="3525"/>
        <v>0</v>
      </c>
      <c r="AM243" s="82">
        <f t="shared" si="3525"/>
        <v>0</v>
      </c>
      <c r="AN243" s="82">
        <f t="shared" si="3525"/>
        <v>0</v>
      </c>
      <c r="AO243" s="82">
        <f t="shared" si="3525"/>
        <v>0</v>
      </c>
      <c r="AP243" s="82">
        <f t="shared" si="3525"/>
        <v>0</v>
      </c>
      <c r="AQ243" s="82">
        <f t="shared" si="3525"/>
        <v>0</v>
      </c>
      <c r="AR243" s="82">
        <f t="shared" si="3525"/>
        <v>0</v>
      </c>
      <c r="AS243" s="82">
        <f t="shared" si="3525"/>
        <v>0</v>
      </c>
      <c r="AT243" s="82">
        <f t="shared" si="3525"/>
        <v>0</v>
      </c>
      <c r="AU243" s="82">
        <f t="shared" si="3525"/>
        <v>0</v>
      </c>
      <c r="AV243" s="82">
        <f t="shared" si="3525"/>
        <v>0</v>
      </c>
      <c r="AW243" s="82">
        <f t="shared" si="3525"/>
        <v>0</v>
      </c>
      <c r="AX243" s="82">
        <f t="shared" si="3525"/>
        <v>0</v>
      </c>
      <c r="AY243" s="82">
        <f t="shared" si="3525"/>
        <v>0</v>
      </c>
      <c r="AZ243" s="82">
        <f t="shared" si="3525"/>
        <v>0</v>
      </c>
      <c r="BA243" s="82">
        <f t="shared" si="3525"/>
        <v>0</v>
      </c>
      <c r="BB243" s="82">
        <f t="shared" si="3525"/>
        <v>0</v>
      </c>
      <c r="BC243" s="82">
        <f t="shared" si="3525"/>
        <v>0</v>
      </c>
      <c r="BD243" s="82">
        <f t="shared" si="3525"/>
        <v>0</v>
      </c>
      <c r="BE243" s="82">
        <f t="shared" si="3525"/>
        <v>0</v>
      </c>
      <c r="BF243" s="82">
        <f t="shared" si="3525"/>
        <v>0</v>
      </c>
      <c r="BG243" s="82">
        <f t="shared" si="3525"/>
        <v>0</v>
      </c>
      <c r="BH243" s="82">
        <f t="shared" si="3525"/>
        <v>0</v>
      </c>
      <c r="BI243" s="82">
        <f t="shared" si="3525"/>
        <v>0</v>
      </c>
      <c r="BJ243" s="82">
        <f t="shared" si="3525"/>
        <v>0</v>
      </c>
      <c r="BK243" s="82">
        <f t="shared" si="3525"/>
        <v>0</v>
      </c>
      <c r="BL243" s="82">
        <f t="shared" si="3525"/>
        <v>0</v>
      </c>
      <c r="BM243" s="82">
        <f t="shared" si="3525"/>
        <v>0</v>
      </c>
      <c r="BN243" s="82">
        <f t="shared" si="3525"/>
        <v>0</v>
      </c>
      <c r="BO243" s="82">
        <f t="shared" si="3525"/>
        <v>0</v>
      </c>
      <c r="BP243" s="82">
        <f t="shared" si="3525"/>
        <v>0</v>
      </c>
      <c r="BQ243" s="82">
        <f t="shared" si="3525"/>
        <v>0</v>
      </c>
      <c r="BR243" s="82">
        <f t="shared" si="3525"/>
        <v>0</v>
      </c>
      <c r="BS243" s="82">
        <f t="shared" si="3525"/>
        <v>0</v>
      </c>
      <c r="BT243" s="82">
        <f t="shared" si="3525"/>
        <v>0</v>
      </c>
      <c r="BU243" s="82">
        <f t="shared" si="3525"/>
        <v>0</v>
      </c>
      <c r="BV243" s="82">
        <f t="shared" si="3525"/>
        <v>0</v>
      </c>
      <c r="BW243" s="82">
        <f t="shared" ref="BW243:EB243" si="3526">SUM(BW175,BW196,BW218,BW237)</f>
        <v>0</v>
      </c>
      <c r="BX243" s="82">
        <f t="shared" si="3526"/>
        <v>0</v>
      </c>
      <c r="BY243" s="82">
        <f t="shared" si="3526"/>
        <v>0</v>
      </c>
      <c r="BZ243" s="82">
        <f t="shared" si="3526"/>
        <v>0</v>
      </c>
      <c r="CA243" s="82">
        <f t="shared" si="3526"/>
        <v>0</v>
      </c>
      <c r="CB243" s="82">
        <f t="shared" si="3526"/>
        <v>0</v>
      </c>
      <c r="CC243" s="82">
        <f t="shared" si="3526"/>
        <v>0</v>
      </c>
      <c r="CD243" s="82">
        <f t="shared" si="3526"/>
        <v>0</v>
      </c>
      <c r="CE243" s="82">
        <f t="shared" si="3526"/>
        <v>0</v>
      </c>
      <c r="CF243" s="82">
        <f t="shared" si="3526"/>
        <v>0</v>
      </c>
      <c r="CG243" s="82">
        <f t="shared" si="3526"/>
        <v>0</v>
      </c>
      <c r="CH243" s="82">
        <f t="shared" si="3526"/>
        <v>0</v>
      </c>
      <c r="CI243" s="82">
        <f t="shared" si="3526"/>
        <v>0</v>
      </c>
      <c r="CJ243" s="82">
        <f t="shared" si="3526"/>
        <v>0</v>
      </c>
      <c r="CK243" s="82">
        <f t="shared" si="3526"/>
        <v>0</v>
      </c>
      <c r="CL243" s="82">
        <f t="shared" si="3526"/>
        <v>0</v>
      </c>
      <c r="CM243" s="82">
        <f t="shared" si="3526"/>
        <v>0</v>
      </c>
      <c r="CN243" s="82">
        <f t="shared" si="3526"/>
        <v>0</v>
      </c>
      <c r="CO243" s="82">
        <f t="shared" si="3526"/>
        <v>0</v>
      </c>
      <c r="CP243" s="82">
        <f t="shared" si="3526"/>
        <v>0</v>
      </c>
      <c r="CQ243" s="82">
        <f t="shared" si="3526"/>
        <v>0</v>
      </c>
      <c r="CR243" s="82">
        <f t="shared" si="3526"/>
        <v>0</v>
      </c>
      <c r="CS243" s="82">
        <f t="shared" si="3526"/>
        <v>0</v>
      </c>
      <c r="CT243" s="82">
        <f t="shared" si="3526"/>
        <v>0</v>
      </c>
      <c r="CU243" s="82">
        <f t="shared" si="3526"/>
        <v>0</v>
      </c>
      <c r="CV243" s="82">
        <f t="shared" si="3526"/>
        <v>0</v>
      </c>
      <c r="CW243" s="82">
        <f t="shared" si="3526"/>
        <v>0</v>
      </c>
      <c r="CX243" s="82">
        <f t="shared" si="3526"/>
        <v>0</v>
      </c>
      <c r="CY243" s="82">
        <f t="shared" si="3526"/>
        <v>0</v>
      </c>
      <c r="CZ243" s="82">
        <f t="shared" si="3526"/>
        <v>0</v>
      </c>
      <c r="DA243" s="82">
        <f t="shared" si="3526"/>
        <v>0</v>
      </c>
      <c r="DB243" s="82">
        <f t="shared" si="3526"/>
        <v>0</v>
      </c>
      <c r="DC243" s="82">
        <f t="shared" si="3526"/>
        <v>0</v>
      </c>
      <c r="DD243" s="82">
        <f t="shared" si="3526"/>
        <v>0</v>
      </c>
      <c r="DE243" s="82">
        <f t="shared" si="3526"/>
        <v>0</v>
      </c>
      <c r="DF243" s="82">
        <f t="shared" si="3526"/>
        <v>0</v>
      </c>
      <c r="DG243" s="82">
        <f t="shared" si="3526"/>
        <v>0</v>
      </c>
      <c r="DH243" s="82">
        <f t="shared" si="3526"/>
        <v>0</v>
      </c>
      <c r="DI243" s="82">
        <f t="shared" si="3526"/>
        <v>0</v>
      </c>
      <c r="DJ243" s="82">
        <f t="shared" si="3526"/>
        <v>0</v>
      </c>
      <c r="DK243" s="82">
        <f t="shared" si="3526"/>
        <v>0</v>
      </c>
      <c r="DL243" s="82">
        <f t="shared" si="3526"/>
        <v>0</v>
      </c>
      <c r="DM243" s="82">
        <f t="shared" si="3526"/>
        <v>0</v>
      </c>
      <c r="DN243" s="82">
        <f t="shared" si="3526"/>
        <v>0</v>
      </c>
      <c r="DO243" s="82">
        <f t="shared" si="3526"/>
        <v>0</v>
      </c>
      <c r="DP243" s="82">
        <f t="shared" si="3526"/>
        <v>0</v>
      </c>
      <c r="DQ243" s="82">
        <f t="shared" si="3526"/>
        <v>0</v>
      </c>
      <c r="DR243" s="82">
        <f t="shared" si="3526"/>
        <v>0</v>
      </c>
      <c r="DS243" s="82">
        <f t="shared" si="3526"/>
        <v>0</v>
      </c>
      <c r="DT243" s="82">
        <f t="shared" si="3526"/>
        <v>0</v>
      </c>
      <c r="DU243" s="82">
        <f t="shared" si="3526"/>
        <v>0</v>
      </c>
      <c r="DV243" s="82">
        <f t="shared" si="3526"/>
        <v>0</v>
      </c>
      <c r="DW243" s="82">
        <f t="shared" si="3526"/>
        <v>0</v>
      </c>
      <c r="DX243" s="82">
        <f t="shared" si="3526"/>
        <v>0</v>
      </c>
      <c r="DY243" s="82">
        <f t="shared" si="3526"/>
        <v>0</v>
      </c>
      <c r="DZ243" s="82">
        <f t="shared" si="3526"/>
        <v>0</v>
      </c>
      <c r="EA243" s="82">
        <f t="shared" si="3526"/>
        <v>0</v>
      </c>
      <c r="EB243" s="82">
        <f t="shared" si="3526"/>
        <v>0</v>
      </c>
    </row>
    <row r="244" spans="1:132" ht="13" x14ac:dyDescent="0.25">
      <c r="A244" s="59">
        <f>IF(ROUND(SUM(H183,H203,H227,H237)-H244,2)=0,0,1)</f>
        <v>0</v>
      </c>
      <c r="C244" s="311" t="s">
        <v>504</v>
      </c>
      <c r="G244" s="52" t="s">
        <v>220</v>
      </c>
      <c r="H244" s="46">
        <f t="shared" si="3524"/>
        <v>0</v>
      </c>
      <c r="J244" s="82">
        <f>SUM(J183,J203,J227,J237)</f>
        <v>0</v>
      </c>
      <c r="K244" s="82">
        <f t="shared" ref="K244:BV244" si="3527">SUM(K183,K203,K227,K237)</f>
        <v>0</v>
      </c>
      <c r="L244" s="82">
        <f t="shared" si="3527"/>
        <v>0</v>
      </c>
      <c r="M244" s="82">
        <f t="shared" si="3527"/>
        <v>0</v>
      </c>
      <c r="N244" s="82">
        <f t="shared" si="3527"/>
        <v>0</v>
      </c>
      <c r="O244" s="82">
        <f t="shared" si="3527"/>
        <v>0</v>
      </c>
      <c r="P244" s="82">
        <f t="shared" si="3527"/>
        <v>0</v>
      </c>
      <c r="Q244" s="82">
        <f t="shared" si="3527"/>
        <v>0</v>
      </c>
      <c r="R244" s="82">
        <f t="shared" si="3527"/>
        <v>0</v>
      </c>
      <c r="S244" s="82">
        <f t="shared" si="3527"/>
        <v>0</v>
      </c>
      <c r="T244" s="82">
        <f t="shared" si="3527"/>
        <v>0</v>
      </c>
      <c r="U244" s="82">
        <f t="shared" si="3527"/>
        <v>0</v>
      </c>
      <c r="V244" s="82">
        <f t="shared" si="3527"/>
        <v>0</v>
      </c>
      <c r="W244" s="82">
        <f t="shared" si="3527"/>
        <v>0</v>
      </c>
      <c r="X244" s="82">
        <f t="shared" si="3527"/>
        <v>0</v>
      </c>
      <c r="Y244" s="82">
        <f t="shared" si="3527"/>
        <v>0</v>
      </c>
      <c r="Z244" s="82">
        <f t="shared" si="3527"/>
        <v>0</v>
      </c>
      <c r="AA244" s="82">
        <f t="shared" si="3527"/>
        <v>0</v>
      </c>
      <c r="AB244" s="82">
        <f t="shared" si="3527"/>
        <v>0</v>
      </c>
      <c r="AC244" s="82">
        <f t="shared" si="3527"/>
        <v>0</v>
      </c>
      <c r="AD244" s="82">
        <f t="shared" si="3527"/>
        <v>0</v>
      </c>
      <c r="AE244" s="82">
        <f t="shared" si="3527"/>
        <v>0</v>
      </c>
      <c r="AF244" s="82">
        <f t="shared" si="3527"/>
        <v>0</v>
      </c>
      <c r="AG244" s="82">
        <f t="shared" si="3527"/>
        <v>0</v>
      </c>
      <c r="AH244" s="82">
        <f t="shared" si="3527"/>
        <v>0</v>
      </c>
      <c r="AI244" s="82">
        <f t="shared" si="3527"/>
        <v>0</v>
      </c>
      <c r="AJ244" s="82">
        <f t="shared" si="3527"/>
        <v>0</v>
      </c>
      <c r="AK244" s="82">
        <f t="shared" si="3527"/>
        <v>0</v>
      </c>
      <c r="AL244" s="82">
        <f t="shared" si="3527"/>
        <v>0</v>
      </c>
      <c r="AM244" s="82">
        <f t="shared" si="3527"/>
        <v>0</v>
      </c>
      <c r="AN244" s="82">
        <f t="shared" si="3527"/>
        <v>0</v>
      </c>
      <c r="AO244" s="82">
        <f t="shared" si="3527"/>
        <v>0</v>
      </c>
      <c r="AP244" s="82">
        <f t="shared" si="3527"/>
        <v>0</v>
      </c>
      <c r="AQ244" s="82">
        <f t="shared" si="3527"/>
        <v>0</v>
      </c>
      <c r="AR244" s="82">
        <f t="shared" si="3527"/>
        <v>0</v>
      </c>
      <c r="AS244" s="82">
        <f t="shared" si="3527"/>
        <v>0</v>
      </c>
      <c r="AT244" s="82">
        <f t="shared" si="3527"/>
        <v>0</v>
      </c>
      <c r="AU244" s="82">
        <f t="shared" si="3527"/>
        <v>0</v>
      </c>
      <c r="AV244" s="82">
        <f t="shared" si="3527"/>
        <v>0</v>
      </c>
      <c r="AW244" s="82">
        <f t="shared" si="3527"/>
        <v>0</v>
      </c>
      <c r="AX244" s="82">
        <f t="shared" si="3527"/>
        <v>0</v>
      </c>
      <c r="AY244" s="82">
        <f t="shared" si="3527"/>
        <v>0</v>
      </c>
      <c r="AZ244" s="82">
        <f t="shared" si="3527"/>
        <v>0</v>
      </c>
      <c r="BA244" s="82">
        <f t="shared" si="3527"/>
        <v>0</v>
      </c>
      <c r="BB244" s="82">
        <f t="shared" si="3527"/>
        <v>0</v>
      </c>
      <c r="BC244" s="82">
        <f t="shared" si="3527"/>
        <v>0</v>
      </c>
      <c r="BD244" s="82">
        <f t="shared" si="3527"/>
        <v>0</v>
      </c>
      <c r="BE244" s="82">
        <f t="shared" si="3527"/>
        <v>0</v>
      </c>
      <c r="BF244" s="82">
        <f t="shared" si="3527"/>
        <v>0</v>
      </c>
      <c r="BG244" s="82">
        <f t="shared" si="3527"/>
        <v>0</v>
      </c>
      <c r="BH244" s="82">
        <f t="shared" si="3527"/>
        <v>0</v>
      </c>
      <c r="BI244" s="82">
        <f t="shared" si="3527"/>
        <v>0</v>
      </c>
      <c r="BJ244" s="82">
        <f t="shared" si="3527"/>
        <v>0</v>
      </c>
      <c r="BK244" s="82">
        <f t="shared" si="3527"/>
        <v>0</v>
      </c>
      <c r="BL244" s="82">
        <f t="shared" si="3527"/>
        <v>0</v>
      </c>
      <c r="BM244" s="82">
        <f t="shared" si="3527"/>
        <v>0</v>
      </c>
      <c r="BN244" s="82">
        <f t="shared" si="3527"/>
        <v>0</v>
      </c>
      <c r="BO244" s="82">
        <f t="shared" si="3527"/>
        <v>0</v>
      </c>
      <c r="BP244" s="82">
        <f t="shared" si="3527"/>
        <v>0</v>
      </c>
      <c r="BQ244" s="82">
        <f t="shared" si="3527"/>
        <v>0</v>
      </c>
      <c r="BR244" s="82">
        <f t="shared" si="3527"/>
        <v>0</v>
      </c>
      <c r="BS244" s="82">
        <f t="shared" si="3527"/>
        <v>0</v>
      </c>
      <c r="BT244" s="82">
        <f t="shared" si="3527"/>
        <v>0</v>
      </c>
      <c r="BU244" s="82">
        <f t="shared" si="3527"/>
        <v>0</v>
      </c>
      <c r="BV244" s="82">
        <f t="shared" si="3527"/>
        <v>0</v>
      </c>
      <c r="BW244" s="82">
        <f t="shared" ref="BW244:EB244" si="3528">SUM(BW183,BW203,BW227,BW237)</f>
        <v>0</v>
      </c>
      <c r="BX244" s="82">
        <f t="shared" si="3528"/>
        <v>0</v>
      </c>
      <c r="BY244" s="82">
        <f t="shared" si="3528"/>
        <v>0</v>
      </c>
      <c r="BZ244" s="82">
        <f t="shared" si="3528"/>
        <v>0</v>
      </c>
      <c r="CA244" s="82">
        <f t="shared" si="3528"/>
        <v>0</v>
      </c>
      <c r="CB244" s="82">
        <f t="shared" si="3528"/>
        <v>0</v>
      </c>
      <c r="CC244" s="82">
        <f t="shared" si="3528"/>
        <v>0</v>
      </c>
      <c r="CD244" s="82">
        <f t="shared" si="3528"/>
        <v>0</v>
      </c>
      <c r="CE244" s="82">
        <f t="shared" si="3528"/>
        <v>0</v>
      </c>
      <c r="CF244" s="82">
        <f t="shared" si="3528"/>
        <v>0</v>
      </c>
      <c r="CG244" s="82">
        <f t="shared" si="3528"/>
        <v>0</v>
      </c>
      <c r="CH244" s="82">
        <f t="shared" si="3528"/>
        <v>0</v>
      </c>
      <c r="CI244" s="82">
        <f t="shared" si="3528"/>
        <v>0</v>
      </c>
      <c r="CJ244" s="82">
        <f t="shared" si="3528"/>
        <v>0</v>
      </c>
      <c r="CK244" s="82">
        <f t="shared" si="3528"/>
        <v>0</v>
      </c>
      <c r="CL244" s="82">
        <f t="shared" si="3528"/>
        <v>0</v>
      </c>
      <c r="CM244" s="82">
        <f t="shared" si="3528"/>
        <v>0</v>
      </c>
      <c r="CN244" s="82">
        <f t="shared" si="3528"/>
        <v>0</v>
      </c>
      <c r="CO244" s="82">
        <f t="shared" si="3528"/>
        <v>0</v>
      </c>
      <c r="CP244" s="82">
        <f t="shared" si="3528"/>
        <v>0</v>
      </c>
      <c r="CQ244" s="82">
        <f t="shared" si="3528"/>
        <v>0</v>
      </c>
      <c r="CR244" s="82">
        <f t="shared" si="3528"/>
        <v>0</v>
      </c>
      <c r="CS244" s="82">
        <f t="shared" si="3528"/>
        <v>0</v>
      </c>
      <c r="CT244" s="82">
        <f t="shared" si="3528"/>
        <v>0</v>
      </c>
      <c r="CU244" s="82">
        <f t="shared" si="3528"/>
        <v>0</v>
      </c>
      <c r="CV244" s="82">
        <f t="shared" si="3528"/>
        <v>0</v>
      </c>
      <c r="CW244" s="82">
        <f t="shared" si="3528"/>
        <v>0</v>
      </c>
      <c r="CX244" s="82">
        <f t="shared" si="3528"/>
        <v>0</v>
      </c>
      <c r="CY244" s="82">
        <f t="shared" si="3528"/>
        <v>0</v>
      </c>
      <c r="CZ244" s="82">
        <f t="shared" si="3528"/>
        <v>0</v>
      </c>
      <c r="DA244" s="82">
        <f t="shared" si="3528"/>
        <v>0</v>
      </c>
      <c r="DB244" s="82">
        <f t="shared" si="3528"/>
        <v>0</v>
      </c>
      <c r="DC244" s="82">
        <f t="shared" si="3528"/>
        <v>0</v>
      </c>
      <c r="DD244" s="82">
        <f t="shared" si="3528"/>
        <v>0</v>
      </c>
      <c r="DE244" s="82">
        <f t="shared" si="3528"/>
        <v>0</v>
      </c>
      <c r="DF244" s="82">
        <f t="shared" si="3528"/>
        <v>0</v>
      </c>
      <c r="DG244" s="82">
        <f t="shared" si="3528"/>
        <v>0</v>
      </c>
      <c r="DH244" s="82">
        <f t="shared" si="3528"/>
        <v>0</v>
      </c>
      <c r="DI244" s="82">
        <f t="shared" si="3528"/>
        <v>0</v>
      </c>
      <c r="DJ244" s="82">
        <f t="shared" si="3528"/>
        <v>0</v>
      </c>
      <c r="DK244" s="82">
        <f t="shared" si="3528"/>
        <v>0</v>
      </c>
      <c r="DL244" s="82">
        <f t="shared" si="3528"/>
        <v>0</v>
      </c>
      <c r="DM244" s="82">
        <f t="shared" si="3528"/>
        <v>0</v>
      </c>
      <c r="DN244" s="82">
        <f t="shared" si="3528"/>
        <v>0</v>
      </c>
      <c r="DO244" s="82">
        <f t="shared" si="3528"/>
        <v>0</v>
      </c>
      <c r="DP244" s="82">
        <f t="shared" si="3528"/>
        <v>0</v>
      </c>
      <c r="DQ244" s="82">
        <f t="shared" si="3528"/>
        <v>0</v>
      </c>
      <c r="DR244" s="82">
        <f t="shared" si="3528"/>
        <v>0</v>
      </c>
      <c r="DS244" s="82">
        <f t="shared" si="3528"/>
        <v>0</v>
      </c>
      <c r="DT244" s="82">
        <f t="shared" si="3528"/>
        <v>0</v>
      </c>
      <c r="DU244" s="82">
        <f t="shared" si="3528"/>
        <v>0</v>
      </c>
      <c r="DV244" s="82">
        <f t="shared" si="3528"/>
        <v>0</v>
      </c>
      <c r="DW244" s="82">
        <f t="shared" si="3528"/>
        <v>0</v>
      </c>
      <c r="DX244" s="82">
        <f t="shared" si="3528"/>
        <v>0</v>
      </c>
      <c r="DY244" s="82">
        <f t="shared" si="3528"/>
        <v>0</v>
      </c>
      <c r="DZ244" s="82">
        <f t="shared" si="3528"/>
        <v>0</v>
      </c>
      <c r="EA244" s="82">
        <f t="shared" si="3528"/>
        <v>0</v>
      </c>
      <c r="EB244" s="82">
        <f t="shared" si="3528"/>
        <v>0</v>
      </c>
    </row>
    <row r="245" spans="1:132" ht="13" thickBot="1" x14ac:dyDescent="0.3">
      <c r="C245" s="311"/>
      <c r="G245" s="52"/>
      <c r="H245" s="29"/>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row>
    <row r="246" spans="1:132" ht="13.5" thickBot="1" x14ac:dyDescent="0.35">
      <c r="C246" s="358" t="s">
        <v>581</v>
      </c>
      <c r="D246" s="352"/>
      <c r="E246" s="355"/>
      <c r="F246" s="355"/>
      <c r="G246" s="361" t="s">
        <v>220</v>
      </c>
      <c r="H246" s="354">
        <f>SUM(J246:EB246)</f>
        <v>0</v>
      </c>
      <c r="I246" s="355"/>
      <c r="J246" s="359">
        <f t="shared" ref="J246:AO246" si="3529">CHOOSE(Scenario,J242,J243,J244)</f>
        <v>0</v>
      </c>
      <c r="K246" s="359">
        <f t="shared" si="3529"/>
        <v>0</v>
      </c>
      <c r="L246" s="359">
        <f t="shared" si="3529"/>
        <v>0</v>
      </c>
      <c r="M246" s="359">
        <f t="shared" si="3529"/>
        <v>0</v>
      </c>
      <c r="N246" s="359">
        <f t="shared" si="3529"/>
        <v>0</v>
      </c>
      <c r="O246" s="359">
        <f t="shared" si="3529"/>
        <v>0</v>
      </c>
      <c r="P246" s="359">
        <f t="shared" si="3529"/>
        <v>0</v>
      </c>
      <c r="Q246" s="359">
        <f t="shared" si="3529"/>
        <v>0</v>
      </c>
      <c r="R246" s="359">
        <f t="shared" si="3529"/>
        <v>0</v>
      </c>
      <c r="S246" s="359">
        <f t="shared" si="3529"/>
        <v>0</v>
      </c>
      <c r="T246" s="359">
        <f t="shared" si="3529"/>
        <v>0</v>
      </c>
      <c r="U246" s="359">
        <f t="shared" si="3529"/>
        <v>0</v>
      </c>
      <c r="V246" s="359">
        <f t="shared" si="3529"/>
        <v>0</v>
      </c>
      <c r="W246" s="359">
        <f t="shared" si="3529"/>
        <v>0</v>
      </c>
      <c r="X246" s="359">
        <f t="shared" si="3529"/>
        <v>0</v>
      </c>
      <c r="Y246" s="359">
        <f t="shared" si="3529"/>
        <v>0</v>
      </c>
      <c r="Z246" s="359">
        <f t="shared" si="3529"/>
        <v>0</v>
      </c>
      <c r="AA246" s="359">
        <f t="shared" si="3529"/>
        <v>0</v>
      </c>
      <c r="AB246" s="359">
        <f t="shared" si="3529"/>
        <v>0</v>
      </c>
      <c r="AC246" s="359">
        <f t="shared" si="3529"/>
        <v>0</v>
      </c>
      <c r="AD246" s="359">
        <f t="shared" si="3529"/>
        <v>0</v>
      </c>
      <c r="AE246" s="359">
        <f t="shared" si="3529"/>
        <v>0</v>
      </c>
      <c r="AF246" s="359">
        <f t="shared" si="3529"/>
        <v>0</v>
      </c>
      <c r="AG246" s="359">
        <f t="shared" si="3529"/>
        <v>0</v>
      </c>
      <c r="AH246" s="359">
        <f t="shared" si="3529"/>
        <v>0</v>
      </c>
      <c r="AI246" s="359">
        <f t="shared" si="3529"/>
        <v>0</v>
      </c>
      <c r="AJ246" s="359">
        <f t="shared" si="3529"/>
        <v>0</v>
      </c>
      <c r="AK246" s="359">
        <f t="shared" si="3529"/>
        <v>0</v>
      </c>
      <c r="AL246" s="359">
        <f t="shared" si="3529"/>
        <v>0</v>
      </c>
      <c r="AM246" s="359">
        <f t="shared" si="3529"/>
        <v>0</v>
      </c>
      <c r="AN246" s="359">
        <f t="shared" si="3529"/>
        <v>0</v>
      </c>
      <c r="AO246" s="359">
        <f t="shared" si="3529"/>
        <v>0</v>
      </c>
      <c r="AP246" s="359">
        <f t="shared" ref="AP246:BU246" si="3530">CHOOSE(Scenario,AP242,AP243,AP244)</f>
        <v>0</v>
      </c>
      <c r="AQ246" s="359">
        <f t="shared" si="3530"/>
        <v>0</v>
      </c>
      <c r="AR246" s="359">
        <f t="shared" si="3530"/>
        <v>0</v>
      </c>
      <c r="AS246" s="359">
        <f t="shared" si="3530"/>
        <v>0</v>
      </c>
      <c r="AT246" s="359">
        <f t="shared" si="3530"/>
        <v>0</v>
      </c>
      <c r="AU246" s="359">
        <f t="shared" si="3530"/>
        <v>0</v>
      </c>
      <c r="AV246" s="359">
        <f t="shared" si="3530"/>
        <v>0</v>
      </c>
      <c r="AW246" s="359">
        <f t="shared" si="3530"/>
        <v>0</v>
      </c>
      <c r="AX246" s="359">
        <f t="shared" si="3530"/>
        <v>0</v>
      </c>
      <c r="AY246" s="359">
        <f t="shared" si="3530"/>
        <v>0</v>
      </c>
      <c r="AZ246" s="359">
        <f t="shared" si="3530"/>
        <v>0</v>
      </c>
      <c r="BA246" s="359">
        <f t="shared" si="3530"/>
        <v>0</v>
      </c>
      <c r="BB246" s="359">
        <f t="shared" si="3530"/>
        <v>0</v>
      </c>
      <c r="BC246" s="359">
        <f t="shared" si="3530"/>
        <v>0</v>
      </c>
      <c r="BD246" s="359">
        <f t="shared" si="3530"/>
        <v>0</v>
      </c>
      <c r="BE246" s="359">
        <f t="shared" si="3530"/>
        <v>0</v>
      </c>
      <c r="BF246" s="359">
        <f t="shared" si="3530"/>
        <v>0</v>
      </c>
      <c r="BG246" s="359">
        <f t="shared" si="3530"/>
        <v>0</v>
      </c>
      <c r="BH246" s="359">
        <f t="shared" si="3530"/>
        <v>0</v>
      </c>
      <c r="BI246" s="359">
        <f t="shared" si="3530"/>
        <v>0</v>
      </c>
      <c r="BJ246" s="359">
        <f t="shared" si="3530"/>
        <v>0</v>
      </c>
      <c r="BK246" s="359">
        <f t="shared" si="3530"/>
        <v>0</v>
      </c>
      <c r="BL246" s="359">
        <f t="shared" si="3530"/>
        <v>0</v>
      </c>
      <c r="BM246" s="359">
        <f t="shared" si="3530"/>
        <v>0</v>
      </c>
      <c r="BN246" s="359">
        <f t="shared" si="3530"/>
        <v>0</v>
      </c>
      <c r="BO246" s="359">
        <f t="shared" si="3530"/>
        <v>0</v>
      </c>
      <c r="BP246" s="359">
        <f t="shared" si="3530"/>
        <v>0</v>
      </c>
      <c r="BQ246" s="359">
        <f t="shared" si="3530"/>
        <v>0</v>
      </c>
      <c r="BR246" s="359">
        <f t="shared" si="3530"/>
        <v>0</v>
      </c>
      <c r="BS246" s="359">
        <f t="shared" si="3530"/>
        <v>0</v>
      </c>
      <c r="BT246" s="359">
        <f t="shared" si="3530"/>
        <v>0</v>
      </c>
      <c r="BU246" s="359">
        <f t="shared" si="3530"/>
        <v>0</v>
      </c>
      <c r="BV246" s="359">
        <f t="shared" ref="BV246:DA246" si="3531">CHOOSE(Scenario,BV242,BV243,BV244)</f>
        <v>0</v>
      </c>
      <c r="BW246" s="359">
        <f t="shared" si="3531"/>
        <v>0</v>
      </c>
      <c r="BX246" s="359">
        <f t="shared" si="3531"/>
        <v>0</v>
      </c>
      <c r="BY246" s="359">
        <f t="shared" si="3531"/>
        <v>0</v>
      </c>
      <c r="BZ246" s="359">
        <f t="shared" si="3531"/>
        <v>0</v>
      </c>
      <c r="CA246" s="359">
        <f t="shared" si="3531"/>
        <v>0</v>
      </c>
      <c r="CB246" s="359">
        <f t="shared" si="3531"/>
        <v>0</v>
      </c>
      <c r="CC246" s="359">
        <f t="shared" si="3531"/>
        <v>0</v>
      </c>
      <c r="CD246" s="359">
        <f t="shared" si="3531"/>
        <v>0</v>
      </c>
      <c r="CE246" s="359">
        <f t="shared" si="3531"/>
        <v>0</v>
      </c>
      <c r="CF246" s="359">
        <f t="shared" si="3531"/>
        <v>0</v>
      </c>
      <c r="CG246" s="359">
        <f t="shared" si="3531"/>
        <v>0</v>
      </c>
      <c r="CH246" s="359">
        <f t="shared" si="3531"/>
        <v>0</v>
      </c>
      <c r="CI246" s="359">
        <f t="shared" si="3531"/>
        <v>0</v>
      </c>
      <c r="CJ246" s="359">
        <f t="shared" si="3531"/>
        <v>0</v>
      </c>
      <c r="CK246" s="359">
        <f t="shared" si="3531"/>
        <v>0</v>
      </c>
      <c r="CL246" s="359">
        <f t="shared" si="3531"/>
        <v>0</v>
      </c>
      <c r="CM246" s="359">
        <f t="shared" si="3531"/>
        <v>0</v>
      </c>
      <c r="CN246" s="359">
        <f t="shared" si="3531"/>
        <v>0</v>
      </c>
      <c r="CO246" s="359">
        <f t="shared" si="3531"/>
        <v>0</v>
      </c>
      <c r="CP246" s="359">
        <f t="shared" si="3531"/>
        <v>0</v>
      </c>
      <c r="CQ246" s="359">
        <f t="shared" si="3531"/>
        <v>0</v>
      </c>
      <c r="CR246" s="359">
        <f t="shared" si="3531"/>
        <v>0</v>
      </c>
      <c r="CS246" s="359">
        <f t="shared" si="3531"/>
        <v>0</v>
      </c>
      <c r="CT246" s="359">
        <f t="shared" si="3531"/>
        <v>0</v>
      </c>
      <c r="CU246" s="359">
        <f t="shared" si="3531"/>
        <v>0</v>
      </c>
      <c r="CV246" s="359">
        <f t="shared" si="3531"/>
        <v>0</v>
      </c>
      <c r="CW246" s="359">
        <f t="shared" si="3531"/>
        <v>0</v>
      </c>
      <c r="CX246" s="359">
        <f t="shared" si="3531"/>
        <v>0</v>
      </c>
      <c r="CY246" s="359">
        <f t="shared" si="3531"/>
        <v>0</v>
      </c>
      <c r="CZ246" s="359">
        <f t="shared" si="3531"/>
        <v>0</v>
      </c>
      <c r="DA246" s="359">
        <f t="shared" si="3531"/>
        <v>0</v>
      </c>
      <c r="DB246" s="359">
        <f t="shared" ref="DB246:EB246" si="3532">CHOOSE(Scenario,DB242,DB243,DB244)</f>
        <v>0</v>
      </c>
      <c r="DC246" s="359">
        <f t="shared" si="3532"/>
        <v>0</v>
      </c>
      <c r="DD246" s="359">
        <f t="shared" si="3532"/>
        <v>0</v>
      </c>
      <c r="DE246" s="359">
        <f t="shared" si="3532"/>
        <v>0</v>
      </c>
      <c r="DF246" s="359">
        <f t="shared" si="3532"/>
        <v>0</v>
      </c>
      <c r="DG246" s="359">
        <f t="shared" si="3532"/>
        <v>0</v>
      </c>
      <c r="DH246" s="359">
        <f t="shared" si="3532"/>
        <v>0</v>
      </c>
      <c r="DI246" s="359">
        <f t="shared" si="3532"/>
        <v>0</v>
      </c>
      <c r="DJ246" s="359">
        <f t="shared" si="3532"/>
        <v>0</v>
      </c>
      <c r="DK246" s="359">
        <f t="shared" si="3532"/>
        <v>0</v>
      </c>
      <c r="DL246" s="359">
        <f t="shared" si="3532"/>
        <v>0</v>
      </c>
      <c r="DM246" s="359">
        <f t="shared" si="3532"/>
        <v>0</v>
      </c>
      <c r="DN246" s="359">
        <f t="shared" si="3532"/>
        <v>0</v>
      </c>
      <c r="DO246" s="359">
        <f t="shared" si="3532"/>
        <v>0</v>
      </c>
      <c r="DP246" s="359">
        <f t="shared" si="3532"/>
        <v>0</v>
      </c>
      <c r="DQ246" s="359">
        <f t="shared" si="3532"/>
        <v>0</v>
      </c>
      <c r="DR246" s="359">
        <f t="shared" si="3532"/>
        <v>0</v>
      </c>
      <c r="DS246" s="359">
        <f t="shared" si="3532"/>
        <v>0</v>
      </c>
      <c r="DT246" s="359">
        <f t="shared" si="3532"/>
        <v>0</v>
      </c>
      <c r="DU246" s="359">
        <f t="shared" si="3532"/>
        <v>0</v>
      </c>
      <c r="DV246" s="359">
        <f t="shared" si="3532"/>
        <v>0</v>
      </c>
      <c r="DW246" s="359">
        <f t="shared" si="3532"/>
        <v>0</v>
      </c>
      <c r="DX246" s="359">
        <f t="shared" si="3532"/>
        <v>0</v>
      </c>
      <c r="DY246" s="359">
        <f t="shared" si="3532"/>
        <v>0</v>
      </c>
      <c r="DZ246" s="359">
        <f t="shared" si="3532"/>
        <v>0</v>
      </c>
      <c r="EA246" s="359">
        <f t="shared" si="3532"/>
        <v>0</v>
      </c>
      <c r="EB246" s="360">
        <f t="shared" si="3532"/>
        <v>0</v>
      </c>
    </row>
    <row r="247" spans="1:132" x14ac:dyDescent="0.25">
      <c r="G247" s="52"/>
      <c r="H247" s="29"/>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row>
    <row r="248" spans="1:132" ht="13" x14ac:dyDescent="0.3">
      <c r="B248" s="334"/>
      <c r="C248" s="335" t="s">
        <v>574</v>
      </c>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C248" s="336"/>
      <c r="AD248" s="336"/>
      <c r="AE248" s="336"/>
      <c r="AF248" s="336"/>
      <c r="AG248" s="336"/>
      <c r="AH248" s="336"/>
      <c r="AI248" s="336"/>
      <c r="AJ248" s="336"/>
      <c r="AK248" s="336"/>
      <c r="AL248" s="336"/>
      <c r="AM248" s="336"/>
      <c r="AN248" s="336"/>
      <c r="AO248" s="336"/>
      <c r="AP248" s="336"/>
      <c r="AQ248" s="336"/>
      <c r="AR248" s="336"/>
      <c r="AS248" s="336"/>
      <c r="AT248" s="336"/>
      <c r="AU248" s="336"/>
      <c r="AV248" s="336"/>
      <c r="AW248" s="336"/>
      <c r="AX248" s="336"/>
      <c r="AY248" s="336"/>
      <c r="AZ248" s="336"/>
      <c r="BA248" s="336"/>
      <c r="BB248" s="336"/>
      <c r="BC248" s="336"/>
      <c r="BD248" s="336"/>
      <c r="BE248" s="336"/>
      <c r="BF248" s="336"/>
      <c r="BG248" s="336"/>
      <c r="BH248" s="336"/>
      <c r="BI248" s="336"/>
      <c r="BJ248" s="336"/>
      <c r="BK248" s="336"/>
      <c r="BL248" s="336"/>
      <c r="BM248" s="336"/>
      <c r="BN248" s="336"/>
      <c r="BO248" s="336"/>
      <c r="BP248" s="336"/>
      <c r="BQ248" s="336"/>
      <c r="BR248" s="336"/>
      <c r="BS248" s="336"/>
      <c r="BT248" s="336"/>
      <c r="BU248" s="336"/>
      <c r="BV248" s="336"/>
      <c r="BW248" s="336"/>
      <c r="BX248" s="336"/>
      <c r="BY248" s="336"/>
      <c r="BZ248" s="336"/>
      <c r="CA248" s="336"/>
      <c r="CB248" s="336"/>
      <c r="CC248" s="336"/>
      <c r="CD248" s="336"/>
      <c r="CE248" s="336"/>
      <c r="CF248" s="336"/>
      <c r="CG248" s="336"/>
      <c r="CH248" s="336"/>
      <c r="CI248" s="336"/>
      <c r="CJ248" s="336"/>
      <c r="CK248" s="336"/>
      <c r="CL248" s="336"/>
      <c r="CM248" s="336"/>
      <c r="CN248" s="336"/>
      <c r="CO248" s="336"/>
      <c r="CP248" s="336"/>
      <c r="CQ248" s="336"/>
      <c r="CR248" s="336"/>
      <c r="CS248" s="336"/>
      <c r="CT248" s="336"/>
      <c r="CU248" s="336"/>
      <c r="CV248" s="336"/>
      <c r="CW248" s="336"/>
      <c r="CX248" s="336"/>
      <c r="CY248" s="336"/>
      <c r="CZ248" s="336"/>
      <c r="DA248" s="336"/>
      <c r="DB248" s="336"/>
      <c r="DC248" s="336"/>
      <c r="DD248" s="336"/>
      <c r="DE248" s="336"/>
      <c r="DF248" s="336"/>
      <c r="DG248" s="336"/>
      <c r="DH248" s="336"/>
      <c r="DI248" s="336"/>
      <c r="DJ248" s="336"/>
      <c r="DK248" s="336"/>
      <c r="DL248" s="336"/>
      <c r="DM248" s="336"/>
      <c r="DN248" s="336"/>
      <c r="DO248" s="336"/>
      <c r="DP248" s="336"/>
      <c r="DQ248" s="336"/>
      <c r="DR248" s="336"/>
      <c r="DS248" s="336"/>
      <c r="DT248" s="336"/>
      <c r="DU248" s="336"/>
      <c r="DV248" s="336"/>
      <c r="DW248" s="336"/>
      <c r="DX248" s="336"/>
      <c r="DY248" s="336"/>
      <c r="DZ248" s="336"/>
      <c r="EA248" s="336"/>
      <c r="EB248" s="337"/>
    </row>
    <row r="249" spans="1:132" x14ac:dyDescent="0.25">
      <c r="G249" s="52"/>
      <c r="H249" s="29"/>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row>
    <row r="250" spans="1:132" ht="13" x14ac:dyDescent="0.3">
      <c r="B250" s="34"/>
      <c r="C250" s="2" t="s">
        <v>516</v>
      </c>
      <c r="D250" s="34"/>
      <c r="E250" s="34"/>
      <c r="F250" s="34"/>
      <c r="G250" s="67"/>
      <c r="H250" s="35"/>
      <c r="I250" s="34"/>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row>
    <row r="251" spans="1:132" ht="13" outlineLevel="1" x14ac:dyDescent="0.3">
      <c r="C251" s="340" t="s">
        <v>500</v>
      </c>
      <c r="E251" s="38"/>
      <c r="G251" s="52"/>
      <c r="H251" s="29"/>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row>
    <row r="252" spans="1:132" outlineLevel="1" x14ac:dyDescent="0.25">
      <c r="C252" s="318" t="s">
        <v>536</v>
      </c>
      <c r="D252" s="79">
        <f>Assumptions!N33</f>
        <v>0</v>
      </c>
      <c r="E252" s="79">
        <f>Assumptions!N13</f>
        <v>45658</v>
      </c>
      <c r="G252" s="52" t="s">
        <v>604</v>
      </c>
      <c r="H252" s="46">
        <f t="shared" ref="H252" si="3533">SUM(J252:EB252)</f>
        <v>0</v>
      </c>
      <c r="J252" s="82">
        <f t="shared" ref="J252:AO252" si="3534">$D$259*(MONTH($D$252)=J$5)*(AND(J$7&gt;=$D$252,J$7&lt;$E$252))</f>
        <v>0</v>
      </c>
      <c r="K252" s="82">
        <f t="shared" si="3534"/>
        <v>0</v>
      </c>
      <c r="L252" s="82">
        <f t="shared" si="3534"/>
        <v>0</v>
      </c>
      <c r="M252" s="82">
        <f t="shared" si="3534"/>
        <v>0</v>
      </c>
      <c r="N252" s="82">
        <f t="shared" si="3534"/>
        <v>0</v>
      </c>
      <c r="O252" s="82">
        <f t="shared" si="3534"/>
        <v>0</v>
      </c>
      <c r="P252" s="82">
        <f t="shared" si="3534"/>
        <v>0</v>
      </c>
      <c r="Q252" s="82">
        <f t="shared" si="3534"/>
        <v>0</v>
      </c>
      <c r="R252" s="82">
        <f t="shared" si="3534"/>
        <v>0</v>
      </c>
      <c r="S252" s="82">
        <f t="shared" si="3534"/>
        <v>0</v>
      </c>
      <c r="T252" s="82">
        <f t="shared" si="3534"/>
        <v>0</v>
      </c>
      <c r="U252" s="82">
        <f t="shared" si="3534"/>
        <v>0</v>
      </c>
      <c r="V252" s="82">
        <f t="shared" si="3534"/>
        <v>0</v>
      </c>
      <c r="W252" s="82">
        <f t="shared" si="3534"/>
        <v>0</v>
      </c>
      <c r="X252" s="82">
        <f t="shared" si="3534"/>
        <v>0</v>
      </c>
      <c r="Y252" s="82">
        <f t="shared" si="3534"/>
        <v>0</v>
      </c>
      <c r="Z252" s="82">
        <f t="shared" si="3534"/>
        <v>0</v>
      </c>
      <c r="AA252" s="82">
        <f t="shared" si="3534"/>
        <v>0</v>
      </c>
      <c r="AB252" s="82">
        <f t="shared" si="3534"/>
        <v>0</v>
      </c>
      <c r="AC252" s="82">
        <f t="shared" si="3534"/>
        <v>0</v>
      </c>
      <c r="AD252" s="82">
        <f t="shared" si="3534"/>
        <v>0</v>
      </c>
      <c r="AE252" s="82">
        <f t="shared" si="3534"/>
        <v>0</v>
      </c>
      <c r="AF252" s="82">
        <f t="shared" si="3534"/>
        <v>0</v>
      </c>
      <c r="AG252" s="82">
        <f t="shared" si="3534"/>
        <v>0</v>
      </c>
      <c r="AH252" s="82">
        <f t="shared" si="3534"/>
        <v>0</v>
      </c>
      <c r="AI252" s="82">
        <f t="shared" si="3534"/>
        <v>0</v>
      </c>
      <c r="AJ252" s="82">
        <f t="shared" si="3534"/>
        <v>0</v>
      </c>
      <c r="AK252" s="82">
        <f t="shared" si="3534"/>
        <v>0</v>
      </c>
      <c r="AL252" s="82">
        <f t="shared" si="3534"/>
        <v>0</v>
      </c>
      <c r="AM252" s="82">
        <f t="shared" si="3534"/>
        <v>0</v>
      </c>
      <c r="AN252" s="82">
        <f t="shared" si="3534"/>
        <v>0</v>
      </c>
      <c r="AO252" s="82">
        <f t="shared" si="3534"/>
        <v>0</v>
      </c>
      <c r="AP252" s="82">
        <f t="shared" ref="AP252:BU252" si="3535">$D$259*(MONTH($D$252)=AP$5)*(AND(AP$7&gt;=$D$252,AP$7&lt;$E$252))</f>
        <v>0</v>
      </c>
      <c r="AQ252" s="82">
        <f t="shared" si="3535"/>
        <v>0</v>
      </c>
      <c r="AR252" s="82">
        <f t="shared" si="3535"/>
        <v>0</v>
      </c>
      <c r="AS252" s="82">
        <f t="shared" si="3535"/>
        <v>0</v>
      </c>
      <c r="AT252" s="82">
        <f t="shared" si="3535"/>
        <v>0</v>
      </c>
      <c r="AU252" s="82">
        <f t="shared" si="3535"/>
        <v>0</v>
      </c>
      <c r="AV252" s="82">
        <f t="shared" si="3535"/>
        <v>0</v>
      </c>
      <c r="AW252" s="82">
        <f t="shared" si="3535"/>
        <v>0</v>
      </c>
      <c r="AX252" s="82">
        <f t="shared" si="3535"/>
        <v>0</v>
      </c>
      <c r="AY252" s="82">
        <f t="shared" si="3535"/>
        <v>0</v>
      </c>
      <c r="AZ252" s="82">
        <f t="shared" si="3535"/>
        <v>0</v>
      </c>
      <c r="BA252" s="82">
        <f t="shared" si="3535"/>
        <v>0</v>
      </c>
      <c r="BB252" s="82">
        <f t="shared" si="3535"/>
        <v>0</v>
      </c>
      <c r="BC252" s="82">
        <f t="shared" si="3535"/>
        <v>0</v>
      </c>
      <c r="BD252" s="82">
        <f t="shared" si="3535"/>
        <v>0</v>
      </c>
      <c r="BE252" s="82">
        <f t="shared" si="3535"/>
        <v>0</v>
      </c>
      <c r="BF252" s="82">
        <f t="shared" si="3535"/>
        <v>0</v>
      </c>
      <c r="BG252" s="82">
        <f t="shared" si="3535"/>
        <v>0</v>
      </c>
      <c r="BH252" s="82">
        <f t="shared" si="3535"/>
        <v>0</v>
      </c>
      <c r="BI252" s="82">
        <f t="shared" si="3535"/>
        <v>0</v>
      </c>
      <c r="BJ252" s="82">
        <f t="shared" si="3535"/>
        <v>0</v>
      </c>
      <c r="BK252" s="82">
        <f t="shared" si="3535"/>
        <v>0</v>
      </c>
      <c r="BL252" s="82">
        <f t="shared" si="3535"/>
        <v>0</v>
      </c>
      <c r="BM252" s="82">
        <f t="shared" si="3535"/>
        <v>0</v>
      </c>
      <c r="BN252" s="82">
        <f t="shared" si="3535"/>
        <v>0</v>
      </c>
      <c r="BO252" s="82">
        <f t="shared" si="3535"/>
        <v>0</v>
      </c>
      <c r="BP252" s="82">
        <f t="shared" si="3535"/>
        <v>0</v>
      </c>
      <c r="BQ252" s="82">
        <f t="shared" si="3535"/>
        <v>0</v>
      </c>
      <c r="BR252" s="82">
        <f t="shared" si="3535"/>
        <v>0</v>
      </c>
      <c r="BS252" s="82">
        <f t="shared" si="3535"/>
        <v>0</v>
      </c>
      <c r="BT252" s="82">
        <f t="shared" si="3535"/>
        <v>0</v>
      </c>
      <c r="BU252" s="82">
        <f t="shared" si="3535"/>
        <v>0</v>
      </c>
      <c r="BV252" s="82">
        <f t="shared" ref="BV252:DA252" si="3536">$D$259*(MONTH($D$252)=BV$5)*(AND(BV$7&gt;=$D$252,BV$7&lt;$E$252))</f>
        <v>0</v>
      </c>
      <c r="BW252" s="82">
        <f t="shared" si="3536"/>
        <v>0</v>
      </c>
      <c r="BX252" s="82">
        <f t="shared" si="3536"/>
        <v>0</v>
      </c>
      <c r="BY252" s="82">
        <f t="shared" si="3536"/>
        <v>0</v>
      </c>
      <c r="BZ252" s="82">
        <f t="shared" si="3536"/>
        <v>0</v>
      </c>
      <c r="CA252" s="82">
        <f t="shared" si="3536"/>
        <v>0</v>
      </c>
      <c r="CB252" s="82">
        <f t="shared" si="3536"/>
        <v>0</v>
      </c>
      <c r="CC252" s="82">
        <f t="shared" si="3536"/>
        <v>0</v>
      </c>
      <c r="CD252" s="82">
        <f t="shared" si="3536"/>
        <v>0</v>
      </c>
      <c r="CE252" s="82">
        <f t="shared" si="3536"/>
        <v>0</v>
      </c>
      <c r="CF252" s="82">
        <f t="shared" si="3536"/>
        <v>0</v>
      </c>
      <c r="CG252" s="82">
        <f t="shared" si="3536"/>
        <v>0</v>
      </c>
      <c r="CH252" s="82">
        <f t="shared" si="3536"/>
        <v>0</v>
      </c>
      <c r="CI252" s="82">
        <f t="shared" si="3536"/>
        <v>0</v>
      </c>
      <c r="CJ252" s="82">
        <f t="shared" si="3536"/>
        <v>0</v>
      </c>
      <c r="CK252" s="82">
        <f t="shared" si="3536"/>
        <v>0</v>
      </c>
      <c r="CL252" s="82">
        <f t="shared" si="3536"/>
        <v>0</v>
      </c>
      <c r="CM252" s="82">
        <f t="shared" si="3536"/>
        <v>0</v>
      </c>
      <c r="CN252" s="82">
        <f t="shared" si="3536"/>
        <v>0</v>
      </c>
      <c r="CO252" s="82">
        <f t="shared" si="3536"/>
        <v>0</v>
      </c>
      <c r="CP252" s="82">
        <f t="shared" si="3536"/>
        <v>0</v>
      </c>
      <c r="CQ252" s="82">
        <f t="shared" si="3536"/>
        <v>0</v>
      </c>
      <c r="CR252" s="82">
        <f t="shared" si="3536"/>
        <v>0</v>
      </c>
      <c r="CS252" s="82">
        <f t="shared" si="3536"/>
        <v>0</v>
      </c>
      <c r="CT252" s="82">
        <f t="shared" si="3536"/>
        <v>0</v>
      </c>
      <c r="CU252" s="82">
        <f t="shared" si="3536"/>
        <v>0</v>
      </c>
      <c r="CV252" s="82">
        <f t="shared" si="3536"/>
        <v>0</v>
      </c>
      <c r="CW252" s="82">
        <f t="shared" si="3536"/>
        <v>0</v>
      </c>
      <c r="CX252" s="82">
        <f t="shared" si="3536"/>
        <v>0</v>
      </c>
      <c r="CY252" s="82">
        <f t="shared" si="3536"/>
        <v>0</v>
      </c>
      <c r="CZ252" s="82">
        <f t="shared" si="3536"/>
        <v>0</v>
      </c>
      <c r="DA252" s="82">
        <f t="shared" si="3536"/>
        <v>0</v>
      </c>
      <c r="DB252" s="82">
        <f t="shared" ref="DB252:EB252" si="3537">$D$259*(MONTH($D$252)=DB$5)*(AND(DB$7&gt;=$D$252,DB$7&lt;$E$252))</f>
        <v>0</v>
      </c>
      <c r="DC252" s="82">
        <f t="shared" si="3537"/>
        <v>0</v>
      </c>
      <c r="DD252" s="82">
        <f t="shared" si="3537"/>
        <v>0</v>
      </c>
      <c r="DE252" s="82">
        <f t="shared" si="3537"/>
        <v>0</v>
      </c>
      <c r="DF252" s="82">
        <f t="shared" si="3537"/>
        <v>0</v>
      </c>
      <c r="DG252" s="82">
        <f t="shared" si="3537"/>
        <v>0</v>
      </c>
      <c r="DH252" s="82">
        <f t="shared" si="3537"/>
        <v>0</v>
      </c>
      <c r="DI252" s="82">
        <f t="shared" si="3537"/>
        <v>0</v>
      </c>
      <c r="DJ252" s="82">
        <f t="shared" si="3537"/>
        <v>0</v>
      </c>
      <c r="DK252" s="82">
        <f t="shared" si="3537"/>
        <v>0</v>
      </c>
      <c r="DL252" s="82">
        <f t="shared" si="3537"/>
        <v>0</v>
      </c>
      <c r="DM252" s="82">
        <f t="shared" si="3537"/>
        <v>0</v>
      </c>
      <c r="DN252" s="82">
        <f t="shared" si="3537"/>
        <v>0</v>
      </c>
      <c r="DO252" s="82">
        <f t="shared" si="3537"/>
        <v>0</v>
      </c>
      <c r="DP252" s="82">
        <f t="shared" si="3537"/>
        <v>0</v>
      </c>
      <c r="DQ252" s="82">
        <f t="shared" si="3537"/>
        <v>0</v>
      </c>
      <c r="DR252" s="82">
        <f t="shared" si="3537"/>
        <v>0</v>
      </c>
      <c r="DS252" s="82">
        <f t="shared" si="3537"/>
        <v>0</v>
      </c>
      <c r="DT252" s="82">
        <f t="shared" si="3537"/>
        <v>0</v>
      </c>
      <c r="DU252" s="82">
        <f t="shared" si="3537"/>
        <v>0</v>
      </c>
      <c r="DV252" s="82">
        <f t="shared" si="3537"/>
        <v>0</v>
      </c>
      <c r="DW252" s="82">
        <f t="shared" si="3537"/>
        <v>0</v>
      </c>
      <c r="DX252" s="82">
        <f t="shared" si="3537"/>
        <v>0</v>
      </c>
      <c r="DY252" s="82">
        <f t="shared" si="3537"/>
        <v>0</v>
      </c>
      <c r="DZ252" s="82">
        <f t="shared" si="3537"/>
        <v>0</v>
      </c>
      <c r="EA252" s="82">
        <f t="shared" si="3537"/>
        <v>0</v>
      </c>
      <c r="EB252" s="82">
        <f t="shared" si="3537"/>
        <v>0</v>
      </c>
    </row>
    <row r="253" spans="1:132" outlineLevel="1" x14ac:dyDescent="0.25">
      <c r="C253" s="318" t="s">
        <v>537</v>
      </c>
      <c r="D253" s="31">
        <f>Costs!$N$39</f>
        <v>0</v>
      </c>
      <c r="E253" s="31">
        <f>Costs!$N$40</f>
        <v>0</v>
      </c>
      <c r="G253" s="52" t="s">
        <v>220</v>
      </c>
      <c r="H253" s="29"/>
      <c r="J253" s="312">
        <f t="shared" ref="J253:BU253" si="3538">$D253-$E253</f>
        <v>0</v>
      </c>
      <c r="K253" s="312">
        <f t="shared" si="3538"/>
        <v>0</v>
      </c>
      <c r="L253" s="312">
        <f t="shared" si="3538"/>
        <v>0</v>
      </c>
      <c r="M253" s="312">
        <f t="shared" si="3538"/>
        <v>0</v>
      </c>
      <c r="N253" s="312">
        <f t="shared" si="3538"/>
        <v>0</v>
      </c>
      <c r="O253" s="312">
        <f t="shared" si="3538"/>
        <v>0</v>
      </c>
      <c r="P253" s="312">
        <f t="shared" si="3538"/>
        <v>0</v>
      </c>
      <c r="Q253" s="312">
        <f t="shared" si="3538"/>
        <v>0</v>
      </c>
      <c r="R253" s="312">
        <f t="shared" si="3538"/>
        <v>0</v>
      </c>
      <c r="S253" s="312">
        <f t="shared" si="3538"/>
        <v>0</v>
      </c>
      <c r="T253" s="312">
        <f t="shared" si="3538"/>
        <v>0</v>
      </c>
      <c r="U253" s="312">
        <f t="shared" si="3538"/>
        <v>0</v>
      </c>
      <c r="V253" s="312">
        <f t="shared" si="3538"/>
        <v>0</v>
      </c>
      <c r="W253" s="312">
        <f t="shared" si="3538"/>
        <v>0</v>
      </c>
      <c r="X253" s="312">
        <f t="shared" si="3538"/>
        <v>0</v>
      </c>
      <c r="Y253" s="312">
        <f t="shared" si="3538"/>
        <v>0</v>
      </c>
      <c r="Z253" s="312">
        <f t="shared" si="3538"/>
        <v>0</v>
      </c>
      <c r="AA253" s="312">
        <f t="shared" si="3538"/>
        <v>0</v>
      </c>
      <c r="AB253" s="312">
        <f t="shared" si="3538"/>
        <v>0</v>
      </c>
      <c r="AC253" s="312">
        <f t="shared" si="3538"/>
        <v>0</v>
      </c>
      <c r="AD253" s="312">
        <f t="shared" si="3538"/>
        <v>0</v>
      </c>
      <c r="AE253" s="312">
        <f t="shared" si="3538"/>
        <v>0</v>
      </c>
      <c r="AF253" s="312">
        <f t="shared" si="3538"/>
        <v>0</v>
      </c>
      <c r="AG253" s="312">
        <f t="shared" si="3538"/>
        <v>0</v>
      </c>
      <c r="AH253" s="312">
        <f t="shared" si="3538"/>
        <v>0</v>
      </c>
      <c r="AI253" s="312">
        <f t="shared" si="3538"/>
        <v>0</v>
      </c>
      <c r="AJ253" s="312">
        <f t="shared" si="3538"/>
        <v>0</v>
      </c>
      <c r="AK253" s="312">
        <f t="shared" si="3538"/>
        <v>0</v>
      </c>
      <c r="AL253" s="312">
        <f t="shared" si="3538"/>
        <v>0</v>
      </c>
      <c r="AM253" s="312">
        <f t="shared" si="3538"/>
        <v>0</v>
      </c>
      <c r="AN253" s="312">
        <f t="shared" si="3538"/>
        <v>0</v>
      </c>
      <c r="AO253" s="312">
        <f t="shared" si="3538"/>
        <v>0</v>
      </c>
      <c r="AP253" s="312">
        <f t="shared" si="3538"/>
        <v>0</v>
      </c>
      <c r="AQ253" s="312">
        <f t="shared" si="3538"/>
        <v>0</v>
      </c>
      <c r="AR253" s="312">
        <f t="shared" si="3538"/>
        <v>0</v>
      </c>
      <c r="AS253" s="312">
        <f t="shared" si="3538"/>
        <v>0</v>
      </c>
      <c r="AT253" s="312">
        <f t="shared" si="3538"/>
        <v>0</v>
      </c>
      <c r="AU253" s="312">
        <f t="shared" si="3538"/>
        <v>0</v>
      </c>
      <c r="AV253" s="312">
        <f t="shared" si="3538"/>
        <v>0</v>
      </c>
      <c r="AW253" s="312">
        <f t="shared" si="3538"/>
        <v>0</v>
      </c>
      <c r="AX253" s="312">
        <f t="shared" si="3538"/>
        <v>0</v>
      </c>
      <c r="AY253" s="312">
        <f t="shared" si="3538"/>
        <v>0</v>
      </c>
      <c r="AZ253" s="312">
        <f t="shared" si="3538"/>
        <v>0</v>
      </c>
      <c r="BA253" s="312">
        <f t="shared" si="3538"/>
        <v>0</v>
      </c>
      <c r="BB253" s="312">
        <f t="shared" si="3538"/>
        <v>0</v>
      </c>
      <c r="BC253" s="312">
        <f t="shared" si="3538"/>
        <v>0</v>
      </c>
      <c r="BD253" s="312">
        <f t="shared" si="3538"/>
        <v>0</v>
      </c>
      <c r="BE253" s="312">
        <f t="shared" si="3538"/>
        <v>0</v>
      </c>
      <c r="BF253" s="312">
        <f t="shared" si="3538"/>
        <v>0</v>
      </c>
      <c r="BG253" s="312">
        <f t="shared" si="3538"/>
        <v>0</v>
      </c>
      <c r="BH253" s="312">
        <f t="shared" si="3538"/>
        <v>0</v>
      </c>
      <c r="BI253" s="312">
        <f t="shared" si="3538"/>
        <v>0</v>
      </c>
      <c r="BJ253" s="312">
        <f t="shared" si="3538"/>
        <v>0</v>
      </c>
      <c r="BK253" s="312">
        <f t="shared" si="3538"/>
        <v>0</v>
      </c>
      <c r="BL253" s="312">
        <f t="shared" si="3538"/>
        <v>0</v>
      </c>
      <c r="BM253" s="312">
        <f t="shared" si="3538"/>
        <v>0</v>
      </c>
      <c r="BN253" s="312">
        <f t="shared" si="3538"/>
        <v>0</v>
      </c>
      <c r="BO253" s="312">
        <f t="shared" si="3538"/>
        <v>0</v>
      </c>
      <c r="BP253" s="312">
        <f t="shared" si="3538"/>
        <v>0</v>
      </c>
      <c r="BQ253" s="312">
        <f t="shared" si="3538"/>
        <v>0</v>
      </c>
      <c r="BR253" s="312">
        <f t="shared" si="3538"/>
        <v>0</v>
      </c>
      <c r="BS253" s="312">
        <f t="shared" si="3538"/>
        <v>0</v>
      </c>
      <c r="BT253" s="312">
        <f t="shared" si="3538"/>
        <v>0</v>
      </c>
      <c r="BU253" s="312">
        <f t="shared" si="3538"/>
        <v>0</v>
      </c>
      <c r="BV253" s="312">
        <f t="shared" ref="BV253:EB253" si="3539">$D253-$E253</f>
        <v>0</v>
      </c>
      <c r="BW253" s="312">
        <f t="shared" si="3539"/>
        <v>0</v>
      </c>
      <c r="BX253" s="312">
        <f t="shared" si="3539"/>
        <v>0</v>
      </c>
      <c r="BY253" s="312">
        <f t="shared" si="3539"/>
        <v>0</v>
      </c>
      <c r="BZ253" s="312">
        <f t="shared" si="3539"/>
        <v>0</v>
      </c>
      <c r="CA253" s="312">
        <f t="shared" si="3539"/>
        <v>0</v>
      </c>
      <c r="CB253" s="312">
        <f t="shared" si="3539"/>
        <v>0</v>
      </c>
      <c r="CC253" s="312">
        <f t="shared" si="3539"/>
        <v>0</v>
      </c>
      <c r="CD253" s="312">
        <f t="shared" si="3539"/>
        <v>0</v>
      </c>
      <c r="CE253" s="312">
        <f t="shared" si="3539"/>
        <v>0</v>
      </c>
      <c r="CF253" s="312">
        <f t="shared" si="3539"/>
        <v>0</v>
      </c>
      <c r="CG253" s="312">
        <f t="shared" si="3539"/>
        <v>0</v>
      </c>
      <c r="CH253" s="312">
        <f t="shared" si="3539"/>
        <v>0</v>
      </c>
      <c r="CI253" s="312">
        <f t="shared" si="3539"/>
        <v>0</v>
      </c>
      <c r="CJ253" s="312">
        <f t="shared" si="3539"/>
        <v>0</v>
      </c>
      <c r="CK253" s="312">
        <f t="shared" si="3539"/>
        <v>0</v>
      </c>
      <c r="CL253" s="312">
        <f t="shared" si="3539"/>
        <v>0</v>
      </c>
      <c r="CM253" s="312">
        <f t="shared" si="3539"/>
        <v>0</v>
      </c>
      <c r="CN253" s="312">
        <f t="shared" si="3539"/>
        <v>0</v>
      </c>
      <c r="CO253" s="312">
        <f t="shared" si="3539"/>
        <v>0</v>
      </c>
      <c r="CP253" s="312">
        <f t="shared" si="3539"/>
        <v>0</v>
      </c>
      <c r="CQ253" s="312">
        <f t="shared" si="3539"/>
        <v>0</v>
      </c>
      <c r="CR253" s="312">
        <f t="shared" si="3539"/>
        <v>0</v>
      </c>
      <c r="CS253" s="312">
        <f t="shared" si="3539"/>
        <v>0</v>
      </c>
      <c r="CT253" s="312">
        <f t="shared" si="3539"/>
        <v>0</v>
      </c>
      <c r="CU253" s="312">
        <f t="shared" si="3539"/>
        <v>0</v>
      </c>
      <c r="CV253" s="312">
        <f t="shared" si="3539"/>
        <v>0</v>
      </c>
      <c r="CW253" s="312">
        <f t="shared" si="3539"/>
        <v>0</v>
      </c>
      <c r="CX253" s="312">
        <f t="shared" si="3539"/>
        <v>0</v>
      </c>
      <c r="CY253" s="312">
        <f t="shared" si="3539"/>
        <v>0</v>
      </c>
      <c r="CZ253" s="312">
        <f t="shared" si="3539"/>
        <v>0</v>
      </c>
      <c r="DA253" s="312">
        <f t="shared" si="3539"/>
        <v>0</v>
      </c>
      <c r="DB253" s="312">
        <f t="shared" si="3539"/>
        <v>0</v>
      </c>
      <c r="DC253" s="312">
        <f t="shared" si="3539"/>
        <v>0</v>
      </c>
      <c r="DD253" s="312">
        <f t="shared" si="3539"/>
        <v>0</v>
      </c>
      <c r="DE253" s="312">
        <f t="shared" si="3539"/>
        <v>0</v>
      </c>
      <c r="DF253" s="312">
        <f t="shared" si="3539"/>
        <v>0</v>
      </c>
      <c r="DG253" s="312">
        <f t="shared" si="3539"/>
        <v>0</v>
      </c>
      <c r="DH253" s="312">
        <f t="shared" si="3539"/>
        <v>0</v>
      </c>
      <c r="DI253" s="312">
        <f t="shared" si="3539"/>
        <v>0</v>
      </c>
      <c r="DJ253" s="312">
        <f t="shared" si="3539"/>
        <v>0</v>
      </c>
      <c r="DK253" s="312">
        <f t="shared" si="3539"/>
        <v>0</v>
      </c>
      <c r="DL253" s="312">
        <f t="shared" si="3539"/>
        <v>0</v>
      </c>
      <c r="DM253" s="312">
        <f t="shared" si="3539"/>
        <v>0</v>
      </c>
      <c r="DN253" s="312">
        <f t="shared" si="3539"/>
        <v>0</v>
      </c>
      <c r="DO253" s="312">
        <f t="shared" si="3539"/>
        <v>0</v>
      </c>
      <c r="DP253" s="312">
        <f t="shared" si="3539"/>
        <v>0</v>
      </c>
      <c r="DQ253" s="312">
        <f t="shared" si="3539"/>
        <v>0</v>
      </c>
      <c r="DR253" s="312">
        <f t="shared" si="3539"/>
        <v>0</v>
      </c>
      <c r="DS253" s="312">
        <f t="shared" si="3539"/>
        <v>0</v>
      </c>
      <c r="DT253" s="312">
        <f t="shared" si="3539"/>
        <v>0</v>
      </c>
      <c r="DU253" s="312">
        <f t="shared" si="3539"/>
        <v>0</v>
      </c>
      <c r="DV253" s="312">
        <f t="shared" si="3539"/>
        <v>0</v>
      </c>
      <c r="DW253" s="312">
        <f t="shared" si="3539"/>
        <v>0</v>
      </c>
      <c r="DX253" s="312">
        <f t="shared" si="3539"/>
        <v>0</v>
      </c>
      <c r="DY253" s="312">
        <f t="shared" si="3539"/>
        <v>0</v>
      </c>
      <c r="DZ253" s="312">
        <f t="shared" si="3539"/>
        <v>0</v>
      </c>
      <c r="EA253" s="312">
        <f t="shared" si="3539"/>
        <v>0</v>
      </c>
      <c r="EB253" s="312">
        <f t="shared" si="3539"/>
        <v>0</v>
      </c>
    </row>
    <row r="254" spans="1:132" outlineLevel="1" x14ac:dyDescent="0.25">
      <c r="C254" s="323" t="s">
        <v>538</v>
      </c>
      <c r="D254" s="38"/>
      <c r="E254" s="38"/>
      <c r="F254" s="38"/>
      <c r="G254" s="55" t="s">
        <v>220</v>
      </c>
      <c r="H254" s="316">
        <f t="shared" ref="H254" si="3540">SUM(J254:EB254)</f>
        <v>0</v>
      </c>
      <c r="I254" s="38"/>
      <c r="J254" s="314">
        <f>J252*J253</f>
        <v>0</v>
      </c>
      <c r="K254" s="314">
        <f t="shared" ref="K254:BV254" si="3541">K252*K253</f>
        <v>0</v>
      </c>
      <c r="L254" s="314">
        <f t="shared" si="3541"/>
        <v>0</v>
      </c>
      <c r="M254" s="314">
        <f t="shared" si="3541"/>
        <v>0</v>
      </c>
      <c r="N254" s="314">
        <f t="shared" si="3541"/>
        <v>0</v>
      </c>
      <c r="O254" s="314">
        <f t="shared" si="3541"/>
        <v>0</v>
      </c>
      <c r="P254" s="314">
        <f t="shared" si="3541"/>
        <v>0</v>
      </c>
      <c r="Q254" s="314">
        <f t="shared" si="3541"/>
        <v>0</v>
      </c>
      <c r="R254" s="314">
        <f t="shared" si="3541"/>
        <v>0</v>
      </c>
      <c r="S254" s="314">
        <f t="shared" si="3541"/>
        <v>0</v>
      </c>
      <c r="T254" s="314">
        <f t="shared" si="3541"/>
        <v>0</v>
      </c>
      <c r="U254" s="314">
        <f t="shared" si="3541"/>
        <v>0</v>
      </c>
      <c r="V254" s="314">
        <f t="shared" si="3541"/>
        <v>0</v>
      </c>
      <c r="W254" s="314">
        <f t="shared" si="3541"/>
        <v>0</v>
      </c>
      <c r="X254" s="314">
        <f t="shared" si="3541"/>
        <v>0</v>
      </c>
      <c r="Y254" s="314">
        <f t="shared" si="3541"/>
        <v>0</v>
      </c>
      <c r="Z254" s="314">
        <f t="shared" si="3541"/>
        <v>0</v>
      </c>
      <c r="AA254" s="314">
        <f t="shared" si="3541"/>
        <v>0</v>
      </c>
      <c r="AB254" s="314">
        <f t="shared" si="3541"/>
        <v>0</v>
      </c>
      <c r="AC254" s="314">
        <f t="shared" si="3541"/>
        <v>0</v>
      </c>
      <c r="AD254" s="314">
        <f t="shared" si="3541"/>
        <v>0</v>
      </c>
      <c r="AE254" s="314">
        <f t="shared" si="3541"/>
        <v>0</v>
      </c>
      <c r="AF254" s="314">
        <f t="shared" si="3541"/>
        <v>0</v>
      </c>
      <c r="AG254" s="314">
        <f t="shared" si="3541"/>
        <v>0</v>
      </c>
      <c r="AH254" s="314">
        <f t="shared" si="3541"/>
        <v>0</v>
      </c>
      <c r="AI254" s="314">
        <f t="shared" si="3541"/>
        <v>0</v>
      </c>
      <c r="AJ254" s="314">
        <f t="shared" si="3541"/>
        <v>0</v>
      </c>
      <c r="AK254" s="314">
        <f t="shared" si="3541"/>
        <v>0</v>
      </c>
      <c r="AL254" s="314">
        <f t="shared" si="3541"/>
        <v>0</v>
      </c>
      <c r="AM254" s="314">
        <f t="shared" si="3541"/>
        <v>0</v>
      </c>
      <c r="AN254" s="314">
        <f t="shared" si="3541"/>
        <v>0</v>
      </c>
      <c r="AO254" s="314">
        <f t="shared" si="3541"/>
        <v>0</v>
      </c>
      <c r="AP254" s="314">
        <f t="shared" si="3541"/>
        <v>0</v>
      </c>
      <c r="AQ254" s="314">
        <f t="shared" si="3541"/>
        <v>0</v>
      </c>
      <c r="AR254" s="314">
        <f t="shared" si="3541"/>
        <v>0</v>
      </c>
      <c r="AS254" s="314">
        <f t="shared" si="3541"/>
        <v>0</v>
      </c>
      <c r="AT254" s="314">
        <f t="shared" si="3541"/>
        <v>0</v>
      </c>
      <c r="AU254" s="314">
        <f t="shared" si="3541"/>
        <v>0</v>
      </c>
      <c r="AV254" s="314">
        <f t="shared" si="3541"/>
        <v>0</v>
      </c>
      <c r="AW254" s="314">
        <f t="shared" si="3541"/>
        <v>0</v>
      </c>
      <c r="AX254" s="314">
        <f t="shared" si="3541"/>
        <v>0</v>
      </c>
      <c r="AY254" s="314">
        <f t="shared" si="3541"/>
        <v>0</v>
      </c>
      <c r="AZ254" s="314">
        <f t="shared" si="3541"/>
        <v>0</v>
      </c>
      <c r="BA254" s="314">
        <f t="shared" si="3541"/>
        <v>0</v>
      </c>
      <c r="BB254" s="314">
        <f t="shared" si="3541"/>
        <v>0</v>
      </c>
      <c r="BC254" s="314">
        <f t="shared" si="3541"/>
        <v>0</v>
      </c>
      <c r="BD254" s="314">
        <f t="shared" si="3541"/>
        <v>0</v>
      </c>
      <c r="BE254" s="314">
        <f t="shared" si="3541"/>
        <v>0</v>
      </c>
      <c r="BF254" s="314">
        <f t="shared" si="3541"/>
        <v>0</v>
      </c>
      <c r="BG254" s="314">
        <f t="shared" si="3541"/>
        <v>0</v>
      </c>
      <c r="BH254" s="314">
        <f t="shared" si="3541"/>
        <v>0</v>
      </c>
      <c r="BI254" s="314">
        <f t="shared" si="3541"/>
        <v>0</v>
      </c>
      <c r="BJ254" s="314">
        <f t="shared" si="3541"/>
        <v>0</v>
      </c>
      <c r="BK254" s="314">
        <f t="shared" si="3541"/>
        <v>0</v>
      </c>
      <c r="BL254" s="314">
        <f t="shared" si="3541"/>
        <v>0</v>
      </c>
      <c r="BM254" s="314">
        <f t="shared" si="3541"/>
        <v>0</v>
      </c>
      <c r="BN254" s="314">
        <f t="shared" si="3541"/>
        <v>0</v>
      </c>
      <c r="BO254" s="314">
        <f t="shared" si="3541"/>
        <v>0</v>
      </c>
      <c r="BP254" s="314">
        <f t="shared" si="3541"/>
        <v>0</v>
      </c>
      <c r="BQ254" s="314">
        <f t="shared" si="3541"/>
        <v>0</v>
      </c>
      <c r="BR254" s="314">
        <f t="shared" si="3541"/>
        <v>0</v>
      </c>
      <c r="BS254" s="314">
        <f t="shared" si="3541"/>
        <v>0</v>
      </c>
      <c r="BT254" s="314">
        <f t="shared" si="3541"/>
        <v>0</v>
      </c>
      <c r="BU254" s="314">
        <f t="shared" si="3541"/>
        <v>0</v>
      </c>
      <c r="BV254" s="314">
        <f t="shared" si="3541"/>
        <v>0</v>
      </c>
      <c r="BW254" s="314">
        <f t="shared" ref="BW254:EB254" si="3542">BW252*BW253</f>
        <v>0</v>
      </c>
      <c r="BX254" s="314">
        <f t="shared" si="3542"/>
        <v>0</v>
      </c>
      <c r="BY254" s="314">
        <f t="shared" si="3542"/>
        <v>0</v>
      </c>
      <c r="BZ254" s="314">
        <f t="shared" si="3542"/>
        <v>0</v>
      </c>
      <c r="CA254" s="314">
        <f t="shared" si="3542"/>
        <v>0</v>
      </c>
      <c r="CB254" s="314">
        <f t="shared" si="3542"/>
        <v>0</v>
      </c>
      <c r="CC254" s="314">
        <f t="shared" si="3542"/>
        <v>0</v>
      </c>
      <c r="CD254" s="314">
        <f t="shared" si="3542"/>
        <v>0</v>
      </c>
      <c r="CE254" s="314">
        <f t="shared" si="3542"/>
        <v>0</v>
      </c>
      <c r="CF254" s="314">
        <f t="shared" si="3542"/>
        <v>0</v>
      </c>
      <c r="CG254" s="314">
        <f t="shared" si="3542"/>
        <v>0</v>
      </c>
      <c r="CH254" s="314">
        <f t="shared" si="3542"/>
        <v>0</v>
      </c>
      <c r="CI254" s="314">
        <f t="shared" si="3542"/>
        <v>0</v>
      </c>
      <c r="CJ254" s="314">
        <f t="shared" si="3542"/>
        <v>0</v>
      </c>
      <c r="CK254" s="314">
        <f t="shared" si="3542"/>
        <v>0</v>
      </c>
      <c r="CL254" s="314">
        <f t="shared" si="3542"/>
        <v>0</v>
      </c>
      <c r="CM254" s="314">
        <f t="shared" si="3542"/>
        <v>0</v>
      </c>
      <c r="CN254" s="314">
        <f t="shared" si="3542"/>
        <v>0</v>
      </c>
      <c r="CO254" s="314">
        <f t="shared" si="3542"/>
        <v>0</v>
      </c>
      <c r="CP254" s="314">
        <f t="shared" si="3542"/>
        <v>0</v>
      </c>
      <c r="CQ254" s="314">
        <f t="shared" si="3542"/>
        <v>0</v>
      </c>
      <c r="CR254" s="314">
        <f t="shared" si="3542"/>
        <v>0</v>
      </c>
      <c r="CS254" s="314">
        <f t="shared" si="3542"/>
        <v>0</v>
      </c>
      <c r="CT254" s="314">
        <f t="shared" si="3542"/>
        <v>0</v>
      </c>
      <c r="CU254" s="314">
        <f t="shared" si="3542"/>
        <v>0</v>
      </c>
      <c r="CV254" s="314">
        <f t="shared" si="3542"/>
        <v>0</v>
      </c>
      <c r="CW254" s="314">
        <f t="shared" si="3542"/>
        <v>0</v>
      </c>
      <c r="CX254" s="314">
        <f t="shared" si="3542"/>
        <v>0</v>
      </c>
      <c r="CY254" s="314">
        <f t="shared" si="3542"/>
        <v>0</v>
      </c>
      <c r="CZ254" s="314">
        <f t="shared" si="3542"/>
        <v>0</v>
      </c>
      <c r="DA254" s="314">
        <f t="shared" si="3542"/>
        <v>0</v>
      </c>
      <c r="DB254" s="314">
        <f t="shared" si="3542"/>
        <v>0</v>
      </c>
      <c r="DC254" s="314">
        <f t="shared" si="3542"/>
        <v>0</v>
      </c>
      <c r="DD254" s="314">
        <f t="shared" si="3542"/>
        <v>0</v>
      </c>
      <c r="DE254" s="314">
        <f t="shared" si="3542"/>
        <v>0</v>
      </c>
      <c r="DF254" s="314">
        <f t="shared" si="3542"/>
        <v>0</v>
      </c>
      <c r="DG254" s="314">
        <f t="shared" si="3542"/>
        <v>0</v>
      </c>
      <c r="DH254" s="314">
        <f t="shared" si="3542"/>
        <v>0</v>
      </c>
      <c r="DI254" s="314">
        <f t="shared" si="3542"/>
        <v>0</v>
      </c>
      <c r="DJ254" s="314">
        <f t="shared" si="3542"/>
        <v>0</v>
      </c>
      <c r="DK254" s="314">
        <f t="shared" si="3542"/>
        <v>0</v>
      </c>
      <c r="DL254" s="314">
        <f t="shared" si="3542"/>
        <v>0</v>
      </c>
      <c r="DM254" s="314">
        <f t="shared" si="3542"/>
        <v>0</v>
      </c>
      <c r="DN254" s="314">
        <f t="shared" si="3542"/>
        <v>0</v>
      </c>
      <c r="DO254" s="314">
        <f t="shared" si="3542"/>
        <v>0</v>
      </c>
      <c r="DP254" s="314">
        <f t="shared" si="3542"/>
        <v>0</v>
      </c>
      <c r="DQ254" s="314">
        <f t="shared" si="3542"/>
        <v>0</v>
      </c>
      <c r="DR254" s="314">
        <f t="shared" si="3542"/>
        <v>0</v>
      </c>
      <c r="DS254" s="314">
        <f t="shared" si="3542"/>
        <v>0</v>
      </c>
      <c r="DT254" s="314">
        <f t="shared" si="3542"/>
        <v>0</v>
      </c>
      <c r="DU254" s="314">
        <f t="shared" si="3542"/>
        <v>0</v>
      </c>
      <c r="DV254" s="314">
        <f t="shared" si="3542"/>
        <v>0</v>
      </c>
      <c r="DW254" s="314">
        <f t="shared" si="3542"/>
        <v>0</v>
      </c>
      <c r="DX254" s="314">
        <f t="shared" si="3542"/>
        <v>0</v>
      </c>
      <c r="DY254" s="314">
        <f t="shared" si="3542"/>
        <v>0</v>
      </c>
      <c r="DZ254" s="314">
        <f t="shared" si="3542"/>
        <v>0</v>
      </c>
      <c r="EA254" s="314">
        <f t="shared" si="3542"/>
        <v>0</v>
      </c>
      <c r="EB254" s="314">
        <f t="shared" si="3542"/>
        <v>0</v>
      </c>
    </row>
    <row r="255" spans="1:132" outlineLevel="1" x14ac:dyDescent="0.25">
      <c r="C255" s="324" t="s">
        <v>417</v>
      </c>
      <c r="D255" s="34"/>
      <c r="E255" s="34"/>
      <c r="F255" s="34"/>
      <c r="G255" s="67" t="s">
        <v>215</v>
      </c>
      <c r="H255" s="34"/>
      <c r="I255" s="34"/>
      <c r="J255" s="126">
        <f>J$13</f>
        <v>1</v>
      </c>
      <c r="K255" s="126">
        <f t="shared" ref="K255:BV255" si="3543">K$13</f>
        <v>1.0026792493128671</v>
      </c>
      <c r="L255" s="126">
        <f t="shared" si="3543"/>
        <v>1.0056539350998608</v>
      </c>
      <c r="M255" s="126">
        <f t="shared" si="3543"/>
        <v>1.0085410656939733</v>
      </c>
      <c r="N255" s="126">
        <f t="shared" si="3543"/>
        <v>1.0114364849476103</v>
      </c>
      <c r="O255" s="126">
        <f t="shared" si="3543"/>
        <v>1.0143402166566737</v>
      </c>
      <c r="P255" s="126">
        <f t="shared" si="3543"/>
        <v>1.0172522846853813</v>
      </c>
      <c r="Q255" s="126">
        <f t="shared" si="3543"/>
        <v>1.0201727129664624</v>
      </c>
      <c r="R255" s="126">
        <f t="shared" si="3543"/>
        <v>1.0231015255013547</v>
      </c>
      <c r="S255" s="126">
        <f t="shared" si="3543"/>
        <v>1.0260387463604019</v>
      </c>
      <c r="T255" s="126">
        <f t="shared" si="3543"/>
        <v>1.028984399683051</v>
      </c>
      <c r="U255" s="126">
        <f t="shared" si="3543"/>
        <v>1.0319385096780509</v>
      </c>
      <c r="V255" s="126">
        <f t="shared" si="3543"/>
        <v>1.0349011006236515</v>
      </c>
      <c r="W255" s="126">
        <f t="shared" si="3543"/>
        <v>1.0377730230388176</v>
      </c>
      <c r="X255" s="126">
        <f t="shared" si="3543"/>
        <v>1.0408518228283561</v>
      </c>
      <c r="Y255" s="126">
        <f t="shared" si="3543"/>
        <v>1.0438400029932626</v>
      </c>
      <c r="Z255" s="126">
        <f t="shared" si="3543"/>
        <v>1.046836761920777</v>
      </c>
      <c r="AA255" s="126">
        <f t="shared" si="3543"/>
        <v>1.0498421242396576</v>
      </c>
      <c r="AB255" s="126">
        <f t="shared" si="3543"/>
        <v>1.05285611464937</v>
      </c>
      <c r="AC255" s="126">
        <f t="shared" si="3543"/>
        <v>1.0558787579202888</v>
      </c>
      <c r="AD255" s="126">
        <f t="shared" si="3543"/>
        <v>1.0589100788939025</v>
      </c>
      <c r="AE255" s="126">
        <f t="shared" si="3543"/>
        <v>1.0619501024830165</v>
      </c>
      <c r="AF255" s="126">
        <f t="shared" si="3543"/>
        <v>1.0649988536719583</v>
      </c>
      <c r="AG255" s="126">
        <f t="shared" si="3543"/>
        <v>1.0680563575167832</v>
      </c>
      <c r="AH255" s="126">
        <f t="shared" si="3543"/>
        <v>1.0711226391454798</v>
      </c>
      <c r="AI255" s="126">
        <f t="shared" si="3543"/>
        <v>1.0739924437404067</v>
      </c>
      <c r="AJ255" s="126">
        <f t="shared" si="3543"/>
        <v>1.0771786970311998</v>
      </c>
      <c r="AK255" s="126">
        <f t="shared" si="3543"/>
        <v>1.0802711679727233</v>
      </c>
      <c r="AL255" s="126">
        <f t="shared" si="3543"/>
        <v>1.0833725170851116</v>
      </c>
      <c r="AM255" s="126">
        <f t="shared" si="3543"/>
        <v>1.0864827698566941</v>
      </c>
      <c r="AN255" s="126">
        <f t="shared" si="3543"/>
        <v>1.0896019518489746</v>
      </c>
      <c r="AO255" s="126">
        <f t="shared" si="3543"/>
        <v>1.0927300886968412</v>
      </c>
      <c r="AP255" s="126">
        <f t="shared" si="3543"/>
        <v>1.0958672061087775</v>
      </c>
      <c r="AQ255" s="126">
        <f t="shared" si="3543"/>
        <v>1.0990133298670732</v>
      </c>
      <c r="AR255" s="126">
        <f t="shared" si="3543"/>
        <v>1.1021684858280367</v>
      </c>
      <c r="AS255" s="126">
        <f t="shared" si="3543"/>
        <v>1.1053326999222071</v>
      </c>
      <c r="AT255" s="126">
        <f t="shared" si="3543"/>
        <v>1.1085059981545673</v>
      </c>
      <c r="AU255" s="126">
        <f t="shared" si="3543"/>
        <v>1.111475962088432</v>
      </c>
      <c r="AV255" s="126">
        <f t="shared" si="3543"/>
        <v>1.1147734191259395</v>
      </c>
      <c r="AW255" s="126">
        <f t="shared" si="3543"/>
        <v>1.1179738207069689</v>
      </c>
      <c r="AX255" s="126">
        <f t="shared" si="3543"/>
        <v>1.1211834103167977</v>
      </c>
      <c r="AY255" s="126">
        <f t="shared" si="3543"/>
        <v>1.1244022143333261</v>
      </c>
      <c r="AZ255" s="126">
        <f t="shared" si="3543"/>
        <v>1.1276302592101826</v>
      </c>
      <c r="BA255" s="126">
        <f t="shared" si="3543"/>
        <v>1.1308675714769412</v>
      </c>
      <c r="BB255" s="126">
        <f t="shared" si="3543"/>
        <v>1.1341141777393395</v>
      </c>
      <c r="BC255" s="126">
        <f t="shared" si="3543"/>
        <v>1.1373701046794982</v>
      </c>
      <c r="BD255" s="126">
        <f t="shared" si="3543"/>
        <v>1.1406353790561385</v>
      </c>
      <c r="BE255" s="126">
        <f t="shared" si="3543"/>
        <v>1.1439100277048042</v>
      </c>
      <c r="BF255" s="126">
        <f t="shared" si="3543"/>
        <v>1.1471940775380809</v>
      </c>
      <c r="BG255" s="126">
        <f t="shared" si="3543"/>
        <v>1.15026769648205</v>
      </c>
      <c r="BH255" s="126">
        <f t="shared" si="3543"/>
        <v>1.1536802383994258</v>
      </c>
      <c r="BI255" s="126">
        <f t="shared" si="3543"/>
        <v>1.1569923375180708</v>
      </c>
      <c r="BJ255" s="126">
        <f t="shared" si="3543"/>
        <v>1.1603139453378331</v>
      </c>
      <c r="BK255" s="126">
        <f t="shared" si="3543"/>
        <v>1.1636450891572303</v>
      </c>
      <c r="BL255" s="126">
        <f t="shared" si="3543"/>
        <v>1.1669857963531516</v>
      </c>
      <c r="BM255" s="126">
        <f t="shared" si="3543"/>
        <v>1.1703360943810825</v>
      </c>
      <c r="BN255" s="126">
        <f t="shared" si="3543"/>
        <v>1.1736960107753303</v>
      </c>
      <c r="BO255" s="126">
        <f t="shared" si="3543"/>
        <v>1.1770655731492505</v>
      </c>
      <c r="BP255" s="126">
        <f t="shared" si="3543"/>
        <v>1.180444809195474</v>
      </c>
      <c r="BQ255" s="126">
        <f t="shared" si="3543"/>
        <v>1.1838337466861339</v>
      </c>
      <c r="BR255" s="126">
        <f t="shared" si="3543"/>
        <v>1.1872324134730949</v>
      </c>
      <c r="BS255" s="126">
        <f t="shared" si="3543"/>
        <v>1.1905270658589224</v>
      </c>
      <c r="BT255" s="126">
        <f t="shared" si="3543"/>
        <v>1.1940590467434065</v>
      </c>
      <c r="BU255" s="126">
        <f t="shared" si="3543"/>
        <v>1.1974870693312041</v>
      </c>
      <c r="BV255" s="126">
        <f t="shared" si="3543"/>
        <v>1.2009249334246579</v>
      </c>
      <c r="BW255" s="126">
        <f t="shared" ref="BW255:EB255" si="3544">BW$13</f>
        <v>1.204372667277734</v>
      </c>
      <c r="BX255" s="126">
        <f t="shared" si="3544"/>
        <v>1.2078302992255125</v>
      </c>
      <c r="BY255" s="126">
        <f t="shared" si="3544"/>
        <v>1.2112978576844211</v>
      </c>
      <c r="BZ255" s="126">
        <f t="shared" si="3544"/>
        <v>1.2147753711524676</v>
      </c>
      <c r="CA255" s="126">
        <f t="shared" si="3544"/>
        <v>1.2182628682094752</v>
      </c>
      <c r="CB255" s="126">
        <f t="shared" si="3544"/>
        <v>1.2217603775173165</v>
      </c>
      <c r="CC255" s="126">
        <f t="shared" si="3544"/>
        <v>1.2252679278201495</v>
      </c>
      <c r="CD255" s="126">
        <f t="shared" si="3544"/>
        <v>1.2287855479446541</v>
      </c>
      <c r="CE255" s="126">
        <f t="shared" si="3544"/>
        <v>1.232077770779646</v>
      </c>
      <c r="CF255" s="126">
        <f t="shared" si="3544"/>
        <v>1.23573302168438</v>
      </c>
      <c r="CG255" s="126">
        <f t="shared" si="3544"/>
        <v>1.2392806860334544</v>
      </c>
      <c r="CH255" s="126">
        <f t="shared" si="3544"/>
        <v>1.2428385353675644</v>
      </c>
      <c r="CI255" s="126">
        <f t="shared" si="3544"/>
        <v>1.2464065989267703</v>
      </c>
      <c r="CJ255" s="126">
        <f t="shared" si="3544"/>
        <v>1.2499849060350778</v>
      </c>
      <c r="CK255" s="126">
        <f t="shared" si="3544"/>
        <v>1.2535734861006791</v>
      </c>
      <c r="CL255" s="126">
        <f t="shared" si="3544"/>
        <v>1.257172368616194</v>
      </c>
      <c r="CM255" s="126">
        <f t="shared" si="3544"/>
        <v>1.2607815831589126</v>
      </c>
      <c r="CN255" s="126">
        <f t="shared" si="3544"/>
        <v>1.2644011593910389</v>
      </c>
      <c r="CO255" s="126">
        <f t="shared" si="3544"/>
        <v>1.2680311270599336</v>
      </c>
      <c r="CP255" s="126">
        <f t="shared" si="3544"/>
        <v>1.2716715159983594</v>
      </c>
      <c r="CQ255" s="126">
        <f t="shared" si="3544"/>
        <v>1.2750786410337906</v>
      </c>
      <c r="CR255" s="126">
        <f t="shared" si="3544"/>
        <v>1.2788614642181557</v>
      </c>
      <c r="CS255" s="126">
        <f t="shared" si="3544"/>
        <v>1.2825329459576562</v>
      </c>
      <c r="CT255" s="126">
        <f t="shared" si="3544"/>
        <v>1.2862149681493797</v>
      </c>
      <c r="CU255" s="126">
        <f t="shared" si="3544"/>
        <v>1.289907561053897</v>
      </c>
      <c r="CV255" s="126">
        <f t="shared" si="3544"/>
        <v>1.293610755018654</v>
      </c>
      <c r="CW255" s="126">
        <f t="shared" si="3544"/>
        <v>1.2973245804782207</v>
      </c>
      <c r="CX255" s="126">
        <f t="shared" si="3544"/>
        <v>1.3010490679545423</v>
      </c>
      <c r="CY255" s="126">
        <f t="shared" si="3544"/>
        <v>1.304784248057189</v>
      </c>
      <c r="CZ255" s="126">
        <f t="shared" si="3544"/>
        <v>1.3085301514836076</v>
      </c>
      <c r="DA255" s="126">
        <f t="shared" si="3544"/>
        <v>1.3122868090193751</v>
      </c>
      <c r="DB255" s="126">
        <f t="shared" si="3544"/>
        <v>1.3160542515384499</v>
      </c>
      <c r="DC255" s="126">
        <f t="shared" si="3544"/>
        <v>1.3195802889875801</v>
      </c>
      <c r="DD255" s="126">
        <f t="shared" si="3544"/>
        <v>1.323495136864544</v>
      </c>
      <c r="DE255" s="126">
        <f t="shared" si="3544"/>
        <v>1.3272947573576725</v>
      </c>
      <c r="DF255" s="126">
        <f t="shared" si="3544"/>
        <v>1.3311052861764079</v>
      </c>
      <c r="DG255" s="126">
        <f t="shared" si="3544"/>
        <v>1.3349267546374479</v>
      </c>
      <c r="DH255" s="126">
        <f t="shared" si="3544"/>
        <v>1.3387591941473977</v>
      </c>
      <c r="DI255" s="126">
        <f t="shared" si="3544"/>
        <v>1.3426026362030277</v>
      </c>
      <c r="DJ255" s="126">
        <f t="shared" si="3544"/>
        <v>1.3464571123915319</v>
      </c>
      <c r="DK255" s="126">
        <f t="shared" si="3544"/>
        <v>1.3503226543907885</v>
      </c>
      <c r="DL255" s="126">
        <f t="shared" si="3544"/>
        <v>1.3541992939696192</v>
      </c>
      <c r="DM255" s="126">
        <f t="shared" si="3544"/>
        <v>1.358087062988051</v>
      </c>
      <c r="DN255" s="126">
        <f t="shared" si="3544"/>
        <v>1.361985993397578</v>
      </c>
      <c r="DO255" s="126">
        <f t="shared" si="3544"/>
        <v>1.3657655991021458</v>
      </c>
      <c r="DP255" s="126">
        <f t="shared" si="3544"/>
        <v>1.3698174666548035</v>
      </c>
      <c r="DQ255" s="126">
        <f t="shared" si="3544"/>
        <v>1.3737500738651915</v>
      </c>
      <c r="DR255" s="126">
        <f t="shared" si="3544"/>
        <v>1.3776939711925826</v>
      </c>
      <c r="DS255" s="126">
        <f t="shared" si="3544"/>
        <v>1.381649191049759</v>
      </c>
      <c r="DT255" s="126">
        <f t="shared" si="3544"/>
        <v>1.385615765942557</v>
      </c>
      <c r="DU255" s="126">
        <f t="shared" si="3544"/>
        <v>1.3895937284701338</v>
      </c>
      <c r="DV255" s="126">
        <f t="shared" si="3544"/>
        <v>1.3935831113252357</v>
      </c>
      <c r="DW255" s="126">
        <f t="shared" si="3544"/>
        <v>1.3975839472944662</v>
      </c>
      <c r="DX255" s="126">
        <f t="shared" si="3544"/>
        <v>1.401596269258556</v>
      </c>
      <c r="DY255" s="126">
        <f t="shared" si="3544"/>
        <v>1.4056201101926329</v>
      </c>
      <c r="DZ255" s="126">
        <f t="shared" si="3544"/>
        <v>1.4096555031664932</v>
      </c>
      <c r="EA255" s="126">
        <f t="shared" si="3544"/>
        <v>1.4134323217047313</v>
      </c>
      <c r="EB255" s="126">
        <f t="shared" si="3544"/>
        <v>1.4176256038945581</v>
      </c>
    </row>
    <row r="256" spans="1:132" outlineLevel="1" x14ac:dyDescent="0.25">
      <c r="C256" s="321" t="s">
        <v>511</v>
      </c>
      <c r="D256" s="38"/>
      <c r="E256" s="38"/>
      <c r="F256" s="38"/>
      <c r="G256" s="52" t="s">
        <v>220</v>
      </c>
      <c r="H256" s="46">
        <f t="shared" ref="H256" si="3545">SUM(J256:EB256)</f>
        <v>0</v>
      </c>
      <c r="I256" s="38"/>
      <c r="J256" s="82">
        <f>J254*J255</f>
        <v>0</v>
      </c>
      <c r="K256" s="82">
        <f t="shared" ref="K256" si="3546">K254*K255</f>
        <v>0</v>
      </c>
      <c r="L256" s="82">
        <f t="shared" ref="L256" si="3547">L254*L255</f>
        <v>0</v>
      </c>
      <c r="M256" s="82">
        <f t="shared" ref="M256" si="3548">M254*M255</f>
        <v>0</v>
      </c>
      <c r="N256" s="82">
        <f t="shared" ref="N256" si="3549">N254*N255</f>
        <v>0</v>
      </c>
      <c r="O256" s="82">
        <f t="shared" ref="O256" si="3550">O254*O255</f>
        <v>0</v>
      </c>
      <c r="P256" s="82">
        <f t="shared" ref="P256" si="3551">P254*P255</f>
        <v>0</v>
      </c>
      <c r="Q256" s="82">
        <f t="shared" ref="Q256" si="3552">Q254*Q255</f>
        <v>0</v>
      </c>
      <c r="R256" s="82">
        <f t="shared" ref="R256" si="3553">R254*R255</f>
        <v>0</v>
      </c>
      <c r="S256" s="82">
        <f t="shared" ref="S256" si="3554">S254*S255</f>
        <v>0</v>
      </c>
      <c r="T256" s="82">
        <f t="shared" ref="T256" si="3555">T254*T255</f>
        <v>0</v>
      </c>
      <c r="U256" s="82">
        <f t="shared" ref="U256" si="3556">U254*U255</f>
        <v>0</v>
      </c>
      <c r="V256" s="82">
        <f t="shared" ref="V256" si="3557">V254*V255</f>
        <v>0</v>
      </c>
      <c r="W256" s="82">
        <f t="shared" ref="W256" si="3558">W254*W255</f>
        <v>0</v>
      </c>
      <c r="X256" s="82">
        <f t="shared" ref="X256" si="3559">X254*X255</f>
        <v>0</v>
      </c>
      <c r="Y256" s="82">
        <f t="shared" ref="Y256" si="3560">Y254*Y255</f>
        <v>0</v>
      </c>
      <c r="Z256" s="82">
        <f t="shared" ref="Z256" si="3561">Z254*Z255</f>
        <v>0</v>
      </c>
      <c r="AA256" s="82">
        <f t="shared" ref="AA256" si="3562">AA254*AA255</f>
        <v>0</v>
      </c>
      <c r="AB256" s="82">
        <f t="shared" ref="AB256" si="3563">AB254*AB255</f>
        <v>0</v>
      </c>
      <c r="AC256" s="82">
        <f t="shared" ref="AC256" si="3564">AC254*AC255</f>
        <v>0</v>
      </c>
      <c r="AD256" s="82">
        <f t="shared" ref="AD256" si="3565">AD254*AD255</f>
        <v>0</v>
      </c>
      <c r="AE256" s="82">
        <f t="shared" ref="AE256" si="3566">AE254*AE255</f>
        <v>0</v>
      </c>
      <c r="AF256" s="82">
        <f t="shared" ref="AF256" si="3567">AF254*AF255</f>
        <v>0</v>
      </c>
      <c r="AG256" s="82">
        <f t="shared" ref="AG256" si="3568">AG254*AG255</f>
        <v>0</v>
      </c>
      <c r="AH256" s="82">
        <f t="shared" ref="AH256" si="3569">AH254*AH255</f>
        <v>0</v>
      </c>
      <c r="AI256" s="82">
        <f t="shared" ref="AI256" si="3570">AI254*AI255</f>
        <v>0</v>
      </c>
      <c r="AJ256" s="82">
        <f t="shared" ref="AJ256" si="3571">AJ254*AJ255</f>
        <v>0</v>
      </c>
      <c r="AK256" s="82">
        <f t="shared" ref="AK256" si="3572">AK254*AK255</f>
        <v>0</v>
      </c>
      <c r="AL256" s="82">
        <f t="shared" ref="AL256" si="3573">AL254*AL255</f>
        <v>0</v>
      </c>
      <c r="AM256" s="82">
        <f t="shared" ref="AM256" si="3574">AM254*AM255</f>
        <v>0</v>
      </c>
      <c r="AN256" s="82">
        <f t="shared" ref="AN256" si="3575">AN254*AN255</f>
        <v>0</v>
      </c>
      <c r="AO256" s="82">
        <f t="shared" ref="AO256" si="3576">AO254*AO255</f>
        <v>0</v>
      </c>
      <c r="AP256" s="82">
        <f t="shared" ref="AP256" si="3577">AP254*AP255</f>
        <v>0</v>
      </c>
      <c r="AQ256" s="82">
        <f t="shared" ref="AQ256" si="3578">AQ254*AQ255</f>
        <v>0</v>
      </c>
      <c r="AR256" s="82">
        <f t="shared" ref="AR256" si="3579">AR254*AR255</f>
        <v>0</v>
      </c>
      <c r="AS256" s="82">
        <f t="shared" ref="AS256" si="3580">AS254*AS255</f>
        <v>0</v>
      </c>
      <c r="AT256" s="82">
        <f t="shared" ref="AT256" si="3581">AT254*AT255</f>
        <v>0</v>
      </c>
      <c r="AU256" s="82">
        <f t="shared" ref="AU256" si="3582">AU254*AU255</f>
        <v>0</v>
      </c>
      <c r="AV256" s="82">
        <f t="shared" ref="AV256" si="3583">AV254*AV255</f>
        <v>0</v>
      </c>
      <c r="AW256" s="82">
        <f t="shared" ref="AW256" si="3584">AW254*AW255</f>
        <v>0</v>
      </c>
      <c r="AX256" s="82">
        <f t="shared" ref="AX256" si="3585">AX254*AX255</f>
        <v>0</v>
      </c>
      <c r="AY256" s="82">
        <f t="shared" ref="AY256" si="3586">AY254*AY255</f>
        <v>0</v>
      </c>
      <c r="AZ256" s="82">
        <f t="shared" ref="AZ256" si="3587">AZ254*AZ255</f>
        <v>0</v>
      </c>
      <c r="BA256" s="82">
        <f t="shared" ref="BA256" si="3588">BA254*BA255</f>
        <v>0</v>
      </c>
      <c r="BB256" s="82">
        <f t="shared" ref="BB256" si="3589">BB254*BB255</f>
        <v>0</v>
      </c>
      <c r="BC256" s="82">
        <f t="shared" ref="BC256" si="3590">BC254*BC255</f>
        <v>0</v>
      </c>
      <c r="BD256" s="82">
        <f t="shared" ref="BD256" si="3591">BD254*BD255</f>
        <v>0</v>
      </c>
      <c r="BE256" s="82">
        <f t="shared" ref="BE256" si="3592">BE254*BE255</f>
        <v>0</v>
      </c>
      <c r="BF256" s="82">
        <f t="shared" ref="BF256" si="3593">BF254*BF255</f>
        <v>0</v>
      </c>
      <c r="BG256" s="82">
        <f t="shared" ref="BG256" si="3594">BG254*BG255</f>
        <v>0</v>
      </c>
      <c r="BH256" s="82">
        <f t="shared" ref="BH256" si="3595">BH254*BH255</f>
        <v>0</v>
      </c>
      <c r="BI256" s="82">
        <f t="shared" ref="BI256" si="3596">BI254*BI255</f>
        <v>0</v>
      </c>
      <c r="BJ256" s="82">
        <f t="shared" ref="BJ256" si="3597">BJ254*BJ255</f>
        <v>0</v>
      </c>
      <c r="BK256" s="82">
        <f t="shared" ref="BK256" si="3598">BK254*BK255</f>
        <v>0</v>
      </c>
      <c r="BL256" s="82">
        <f t="shared" ref="BL256" si="3599">BL254*BL255</f>
        <v>0</v>
      </c>
      <c r="BM256" s="82">
        <f t="shared" ref="BM256" si="3600">BM254*BM255</f>
        <v>0</v>
      </c>
      <c r="BN256" s="82">
        <f t="shared" ref="BN256" si="3601">BN254*BN255</f>
        <v>0</v>
      </c>
      <c r="BO256" s="82">
        <f t="shared" ref="BO256" si="3602">BO254*BO255</f>
        <v>0</v>
      </c>
      <c r="BP256" s="82">
        <f t="shared" ref="BP256" si="3603">BP254*BP255</f>
        <v>0</v>
      </c>
      <c r="BQ256" s="82">
        <f t="shared" ref="BQ256" si="3604">BQ254*BQ255</f>
        <v>0</v>
      </c>
      <c r="BR256" s="82">
        <f t="shared" ref="BR256" si="3605">BR254*BR255</f>
        <v>0</v>
      </c>
      <c r="BS256" s="82">
        <f t="shared" ref="BS256" si="3606">BS254*BS255</f>
        <v>0</v>
      </c>
      <c r="BT256" s="82">
        <f t="shared" ref="BT256" si="3607">BT254*BT255</f>
        <v>0</v>
      </c>
      <c r="BU256" s="82">
        <f t="shared" ref="BU256" si="3608">BU254*BU255</f>
        <v>0</v>
      </c>
      <c r="BV256" s="82">
        <f t="shared" ref="BV256" si="3609">BV254*BV255</f>
        <v>0</v>
      </c>
      <c r="BW256" s="82">
        <f t="shared" ref="BW256" si="3610">BW254*BW255</f>
        <v>0</v>
      </c>
      <c r="BX256" s="82">
        <f t="shared" ref="BX256" si="3611">BX254*BX255</f>
        <v>0</v>
      </c>
      <c r="BY256" s="82">
        <f t="shared" ref="BY256" si="3612">BY254*BY255</f>
        <v>0</v>
      </c>
      <c r="BZ256" s="82">
        <f t="shared" ref="BZ256" si="3613">BZ254*BZ255</f>
        <v>0</v>
      </c>
      <c r="CA256" s="82">
        <f t="shared" ref="CA256" si="3614">CA254*CA255</f>
        <v>0</v>
      </c>
      <c r="CB256" s="82">
        <f t="shared" ref="CB256" si="3615">CB254*CB255</f>
        <v>0</v>
      </c>
      <c r="CC256" s="82">
        <f t="shared" ref="CC256" si="3616">CC254*CC255</f>
        <v>0</v>
      </c>
      <c r="CD256" s="82">
        <f t="shared" ref="CD256" si="3617">CD254*CD255</f>
        <v>0</v>
      </c>
      <c r="CE256" s="82">
        <f t="shared" ref="CE256" si="3618">CE254*CE255</f>
        <v>0</v>
      </c>
      <c r="CF256" s="82">
        <f t="shared" ref="CF256" si="3619">CF254*CF255</f>
        <v>0</v>
      </c>
      <c r="CG256" s="82">
        <f t="shared" ref="CG256" si="3620">CG254*CG255</f>
        <v>0</v>
      </c>
      <c r="CH256" s="82">
        <f t="shared" ref="CH256" si="3621">CH254*CH255</f>
        <v>0</v>
      </c>
      <c r="CI256" s="82">
        <f t="shared" ref="CI256" si="3622">CI254*CI255</f>
        <v>0</v>
      </c>
      <c r="CJ256" s="82">
        <f t="shared" ref="CJ256" si="3623">CJ254*CJ255</f>
        <v>0</v>
      </c>
      <c r="CK256" s="82">
        <f t="shared" ref="CK256" si="3624">CK254*CK255</f>
        <v>0</v>
      </c>
      <c r="CL256" s="82">
        <f t="shared" ref="CL256" si="3625">CL254*CL255</f>
        <v>0</v>
      </c>
      <c r="CM256" s="82">
        <f t="shared" ref="CM256" si="3626">CM254*CM255</f>
        <v>0</v>
      </c>
      <c r="CN256" s="82">
        <f t="shared" ref="CN256" si="3627">CN254*CN255</f>
        <v>0</v>
      </c>
      <c r="CO256" s="82">
        <f t="shared" ref="CO256" si="3628">CO254*CO255</f>
        <v>0</v>
      </c>
      <c r="CP256" s="82">
        <f t="shared" ref="CP256" si="3629">CP254*CP255</f>
        <v>0</v>
      </c>
      <c r="CQ256" s="82">
        <f t="shared" ref="CQ256" si="3630">CQ254*CQ255</f>
        <v>0</v>
      </c>
      <c r="CR256" s="82">
        <f t="shared" ref="CR256" si="3631">CR254*CR255</f>
        <v>0</v>
      </c>
      <c r="CS256" s="82">
        <f t="shared" ref="CS256" si="3632">CS254*CS255</f>
        <v>0</v>
      </c>
      <c r="CT256" s="82">
        <f t="shared" ref="CT256" si="3633">CT254*CT255</f>
        <v>0</v>
      </c>
      <c r="CU256" s="82">
        <f t="shared" ref="CU256" si="3634">CU254*CU255</f>
        <v>0</v>
      </c>
      <c r="CV256" s="82">
        <f t="shared" ref="CV256" si="3635">CV254*CV255</f>
        <v>0</v>
      </c>
      <c r="CW256" s="82">
        <f t="shared" ref="CW256" si="3636">CW254*CW255</f>
        <v>0</v>
      </c>
      <c r="CX256" s="82">
        <f t="shared" ref="CX256" si="3637">CX254*CX255</f>
        <v>0</v>
      </c>
      <c r="CY256" s="82">
        <f t="shared" ref="CY256" si="3638">CY254*CY255</f>
        <v>0</v>
      </c>
      <c r="CZ256" s="82">
        <f t="shared" ref="CZ256" si="3639">CZ254*CZ255</f>
        <v>0</v>
      </c>
      <c r="DA256" s="82">
        <f t="shared" ref="DA256" si="3640">DA254*DA255</f>
        <v>0</v>
      </c>
      <c r="DB256" s="82">
        <f t="shared" ref="DB256" si="3641">DB254*DB255</f>
        <v>0</v>
      </c>
      <c r="DC256" s="82">
        <f t="shared" ref="DC256" si="3642">DC254*DC255</f>
        <v>0</v>
      </c>
      <c r="DD256" s="82">
        <f t="shared" ref="DD256" si="3643">DD254*DD255</f>
        <v>0</v>
      </c>
      <c r="DE256" s="82">
        <f t="shared" ref="DE256" si="3644">DE254*DE255</f>
        <v>0</v>
      </c>
      <c r="DF256" s="82">
        <f t="shared" ref="DF256" si="3645">DF254*DF255</f>
        <v>0</v>
      </c>
      <c r="DG256" s="82">
        <f t="shared" ref="DG256" si="3646">DG254*DG255</f>
        <v>0</v>
      </c>
      <c r="DH256" s="82">
        <f t="shared" ref="DH256" si="3647">DH254*DH255</f>
        <v>0</v>
      </c>
      <c r="DI256" s="82">
        <f t="shared" ref="DI256" si="3648">DI254*DI255</f>
        <v>0</v>
      </c>
      <c r="DJ256" s="82">
        <f t="shared" ref="DJ256" si="3649">DJ254*DJ255</f>
        <v>0</v>
      </c>
      <c r="DK256" s="82">
        <f t="shared" ref="DK256" si="3650">DK254*DK255</f>
        <v>0</v>
      </c>
      <c r="DL256" s="82">
        <f t="shared" ref="DL256" si="3651">DL254*DL255</f>
        <v>0</v>
      </c>
      <c r="DM256" s="82">
        <f t="shared" ref="DM256" si="3652">DM254*DM255</f>
        <v>0</v>
      </c>
      <c r="DN256" s="82">
        <f t="shared" ref="DN256" si="3653">DN254*DN255</f>
        <v>0</v>
      </c>
      <c r="DO256" s="82">
        <f t="shared" ref="DO256" si="3654">DO254*DO255</f>
        <v>0</v>
      </c>
      <c r="DP256" s="82">
        <f t="shared" ref="DP256" si="3655">DP254*DP255</f>
        <v>0</v>
      </c>
      <c r="DQ256" s="82">
        <f t="shared" ref="DQ256" si="3656">DQ254*DQ255</f>
        <v>0</v>
      </c>
      <c r="DR256" s="82">
        <f t="shared" ref="DR256" si="3657">DR254*DR255</f>
        <v>0</v>
      </c>
      <c r="DS256" s="82">
        <f t="shared" ref="DS256" si="3658">DS254*DS255</f>
        <v>0</v>
      </c>
      <c r="DT256" s="82">
        <f t="shared" ref="DT256" si="3659">DT254*DT255</f>
        <v>0</v>
      </c>
      <c r="DU256" s="82">
        <f t="shared" ref="DU256" si="3660">DU254*DU255</f>
        <v>0</v>
      </c>
      <c r="DV256" s="82">
        <f t="shared" ref="DV256" si="3661">DV254*DV255</f>
        <v>0</v>
      </c>
      <c r="DW256" s="82">
        <f t="shared" ref="DW256" si="3662">DW254*DW255</f>
        <v>0</v>
      </c>
      <c r="DX256" s="82">
        <f t="shared" ref="DX256" si="3663">DX254*DX255</f>
        <v>0</v>
      </c>
      <c r="DY256" s="82">
        <f t="shared" ref="DY256" si="3664">DY254*DY255</f>
        <v>0</v>
      </c>
      <c r="DZ256" s="82">
        <f t="shared" ref="DZ256" si="3665">DZ254*DZ255</f>
        <v>0</v>
      </c>
      <c r="EA256" s="82">
        <f t="shared" ref="EA256" si="3666">EA254*EA255</f>
        <v>0</v>
      </c>
      <c r="EB256" s="82">
        <f t="shared" ref="EB256" si="3667">EB254*EB255</f>
        <v>0</v>
      </c>
    </row>
    <row r="257" spans="3:132" outlineLevel="1" x14ac:dyDescent="0.25">
      <c r="C257" s="325"/>
    </row>
    <row r="258" spans="3:132" ht="13" outlineLevel="1" x14ac:dyDescent="0.3">
      <c r="C258" s="340" t="s">
        <v>502</v>
      </c>
      <c r="G258" s="52"/>
      <c r="H258" s="29"/>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row>
    <row r="259" spans="3:132" outlineLevel="1" x14ac:dyDescent="0.25">
      <c r="C259" s="318" t="s">
        <v>536</v>
      </c>
      <c r="D259" s="16">
        <f>Costs!$N$25*Costs!$N$33</f>
        <v>0</v>
      </c>
      <c r="G259" s="52" t="s">
        <v>604</v>
      </c>
      <c r="H259" s="46">
        <f t="shared" ref="H259" si="3668">SUM(J259:EB259)</f>
        <v>0</v>
      </c>
      <c r="J259" s="82">
        <f t="shared" ref="J259:AO259" si="3669">$D$259*(MONTH($D$252)=J$5)*(AND(J$7&gt;=$D$252,J$7&lt;$E$252))</f>
        <v>0</v>
      </c>
      <c r="K259" s="82">
        <f t="shared" si="3669"/>
        <v>0</v>
      </c>
      <c r="L259" s="82">
        <f t="shared" si="3669"/>
        <v>0</v>
      </c>
      <c r="M259" s="82">
        <f t="shared" si="3669"/>
        <v>0</v>
      </c>
      <c r="N259" s="82">
        <f t="shared" si="3669"/>
        <v>0</v>
      </c>
      <c r="O259" s="82">
        <f t="shared" si="3669"/>
        <v>0</v>
      </c>
      <c r="P259" s="82">
        <f t="shared" si="3669"/>
        <v>0</v>
      </c>
      <c r="Q259" s="82">
        <f t="shared" si="3669"/>
        <v>0</v>
      </c>
      <c r="R259" s="82">
        <f t="shared" si="3669"/>
        <v>0</v>
      </c>
      <c r="S259" s="82">
        <f t="shared" si="3669"/>
        <v>0</v>
      </c>
      <c r="T259" s="82">
        <f t="shared" si="3669"/>
        <v>0</v>
      </c>
      <c r="U259" s="82">
        <f t="shared" si="3669"/>
        <v>0</v>
      </c>
      <c r="V259" s="82">
        <f t="shared" si="3669"/>
        <v>0</v>
      </c>
      <c r="W259" s="82">
        <f t="shared" si="3669"/>
        <v>0</v>
      </c>
      <c r="X259" s="82">
        <f t="shared" si="3669"/>
        <v>0</v>
      </c>
      <c r="Y259" s="82">
        <f t="shared" si="3669"/>
        <v>0</v>
      </c>
      <c r="Z259" s="82">
        <f t="shared" si="3669"/>
        <v>0</v>
      </c>
      <c r="AA259" s="82">
        <f t="shared" si="3669"/>
        <v>0</v>
      </c>
      <c r="AB259" s="82">
        <f t="shared" si="3669"/>
        <v>0</v>
      </c>
      <c r="AC259" s="82">
        <f t="shared" si="3669"/>
        <v>0</v>
      </c>
      <c r="AD259" s="82">
        <f t="shared" si="3669"/>
        <v>0</v>
      </c>
      <c r="AE259" s="82">
        <f t="shared" si="3669"/>
        <v>0</v>
      </c>
      <c r="AF259" s="82">
        <f t="shared" si="3669"/>
        <v>0</v>
      </c>
      <c r="AG259" s="82">
        <f t="shared" si="3669"/>
        <v>0</v>
      </c>
      <c r="AH259" s="82">
        <f t="shared" si="3669"/>
        <v>0</v>
      </c>
      <c r="AI259" s="82">
        <f t="shared" si="3669"/>
        <v>0</v>
      </c>
      <c r="AJ259" s="82">
        <f t="shared" si="3669"/>
        <v>0</v>
      </c>
      <c r="AK259" s="82">
        <f t="shared" si="3669"/>
        <v>0</v>
      </c>
      <c r="AL259" s="82">
        <f t="shared" si="3669"/>
        <v>0</v>
      </c>
      <c r="AM259" s="82">
        <f t="shared" si="3669"/>
        <v>0</v>
      </c>
      <c r="AN259" s="82">
        <f t="shared" si="3669"/>
        <v>0</v>
      </c>
      <c r="AO259" s="82">
        <f t="shared" si="3669"/>
        <v>0</v>
      </c>
      <c r="AP259" s="82">
        <f t="shared" ref="AP259:BU259" si="3670">$D$259*(MONTH($D$252)=AP$5)*(AND(AP$7&gt;=$D$252,AP$7&lt;$E$252))</f>
        <v>0</v>
      </c>
      <c r="AQ259" s="82">
        <f t="shared" si="3670"/>
        <v>0</v>
      </c>
      <c r="AR259" s="82">
        <f t="shared" si="3670"/>
        <v>0</v>
      </c>
      <c r="AS259" s="82">
        <f t="shared" si="3670"/>
        <v>0</v>
      </c>
      <c r="AT259" s="82">
        <f t="shared" si="3670"/>
        <v>0</v>
      </c>
      <c r="AU259" s="82">
        <f t="shared" si="3670"/>
        <v>0</v>
      </c>
      <c r="AV259" s="82">
        <f t="shared" si="3670"/>
        <v>0</v>
      </c>
      <c r="AW259" s="82">
        <f t="shared" si="3670"/>
        <v>0</v>
      </c>
      <c r="AX259" s="82">
        <f t="shared" si="3670"/>
        <v>0</v>
      </c>
      <c r="AY259" s="82">
        <f t="shared" si="3670"/>
        <v>0</v>
      </c>
      <c r="AZ259" s="82">
        <f t="shared" si="3670"/>
        <v>0</v>
      </c>
      <c r="BA259" s="82">
        <f t="shared" si="3670"/>
        <v>0</v>
      </c>
      <c r="BB259" s="82">
        <f t="shared" si="3670"/>
        <v>0</v>
      </c>
      <c r="BC259" s="82">
        <f t="shared" si="3670"/>
        <v>0</v>
      </c>
      <c r="BD259" s="82">
        <f t="shared" si="3670"/>
        <v>0</v>
      </c>
      <c r="BE259" s="82">
        <f t="shared" si="3670"/>
        <v>0</v>
      </c>
      <c r="BF259" s="82">
        <f t="shared" si="3670"/>
        <v>0</v>
      </c>
      <c r="BG259" s="82">
        <f t="shared" si="3670"/>
        <v>0</v>
      </c>
      <c r="BH259" s="82">
        <f t="shared" si="3670"/>
        <v>0</v>
      </c>
      <c r="BI259" s="82">
        <f t="shared" si="3670"/>
        <v>0</v>
      </c>
      <c r="BJ259" s="82">
        <f t="shared" si="3670"/>
        <v>0</v>
      </c>
      <c r="BK259" s="82">
        <f t="shared" si="3670"/>
        <v>0</v>
      </c>
      <c r="BL259" s="82">
        <f t="shared" si="3670"/>
        <v>0</v>
      </c>
      <c r="BM259" s="82">
        <f t="shared" si="3670"/>
        <v>0</v>
      </c>
      <c r="BN259" s="82">
        <f t="shared" si="3670"/>
        <v>0</v>
      </c>
      <c r="BO259" s="82">
        <f t="shared" si="3670"/>
        <v>0</v>
      </c>
      <c r="BP259" s="82">
        <f t="shared" si="3670"/>
        <v>0</v>
      </c>
      <c r="BQ259" s="82">
        <f t="shared" si="3670"/>
        <v>0</v>
      </c>
      <c r="BR259" s="82">
        <f t="shared" si="3670"/>
        <v>0</v>
      </c>
      <c r="BS259" s="82">
        <f t="shared" si="3670"/>
        <v>0</v>
      </c>
      <c r="BT259" s="82">
        <f t="shared" si="3670"/>
        <v>0</v>
      </c>
      <c r="BU259" s="82">
        <f t="shared" si="3670"/>
        <v>0</v>
      </c>
      <c r="BV259" s="82">
        <f t="shared" ref="BV259:DA259" si="3671">$D$259*(MONTH($D$252)=BV$5)*(AND(BV$7&gt;=$D$252,BV$7&lt;$E$252))</f>
        <v>0</v>
      </c>
      <c r="BW259" s="82">
        <f t="shared" si="3671"/>
        <v>0</v>
      </c>
      <c r="BX259" s="82">
        <f t="shared" si="3671"/>
        <v>0</v>
      </c>
      <c r="BY259" s="82">
        <f t="shared" si="3671"/>
        <v>0</v>
      </c>
      <c r="BZ259" s="82">
        <f t="shared" si="3671"/>
        <v>0</v>
      </c>
      <c r="CA259" s="82">
        <f t="shared" si="3671"/>
        <v>0</v>
      </c>
      <c r="CB259" s="82">
        <f t="shared" si="3671"/>
        <v>0</v>
      </c>
      <c r="CC259" s="82">
        <f t="shared" si="3671"/>
        <v>0</v>
      </c>
      <c r="CD259" s="82">
        <f t="shared" si="3671"/>
        <v>0</v>
      </c>
      <c r="CE259" s="82">
        <f t="shared" si="3671"/>
        <v>0</v>
      </c>
      <c r="CF259" s="82">
        <f t="shared" si="3671"/>
        <v>0</v>
      </c>
      <c r="CG259" s="82">
        <f t="shared" si="3671"/>
        <v>0</v>
      </c>
      <c r="CH259" s="82">
        <f t="shared" si="3671"/>
        <v>0</v>
      </c>
      <c r="CI259" s="82">
        <f t="shared" si="3671"/>
        <v>0</v>
      </c>
      <c r="CJ259" s="82">
        <f t="shared" si="3671"/>
        <v>0</v>
      </c>
      <c r="CK259" s="82">
        <f t="shared" si="3671"/>
        <v>0</v>
      </c>
      <c r="CL259" s="82">
        <f t="shared" si="3671"/>
        <v>0</v>
      </c>
      <c r="CM259" s="82">
        <f t="shared" si="3671"/>
        <v>0</v>
      </c>
      <c r="CN259" s="82">
        <f t="shared" si="3671"/>
        <v>0</v>
      </c>
      <c r="CO259" s="82">
        <f t="shared" si="3671"/>
        <v>0</v>
      </c>
      <c r="CP259" s="82">
        <f t="shared" si="3671"/>
        <v>0</v>
      </c>
      <c r="CQ259" s="82">
        <f t="shared" si="3671"/>
        <v>0</v>
      </c>
      <c r="CR259" s="82">
        <f t="shared" si="3671"/>
        <v>0</v>
      </c>
      <c r="CS259" s="82">
        <f t="shared" si="3671"/>
        <v>0</v>
      </c>
      <c r="CT259" s="82">
        <f t="shared" si="3671"/>
        <v>0</v>
      </c>
      <c r="CU259" s="82">
        <f t="shared" si="3671"/>
        <v>0</v>
      </c>
      <c r="CV259" s="82">
        <f t="shared" si="3671"/>
        <v>0</v>
      </c>
      <c r="CW259" s="82">
        <f t="shared" si="3671"/>
        <v>0</v>
      </c>
      <c r="CX259" s="82">
        <f t="shared" si="3671"/>
        <v>0</v>
      </c>
      <c r="CY259" s="82">
        <f t="shared" si="3671"/>
        <v>0</v>
      </c>
      <c r="CZ259" s="82">
        <f t="shared" si="3671"/>
        <v>0</v>
      </c>
      <c r="DA259" s="82">
        <f t="shared" si="3671"/>
        <v>0</v>
      </c>
      <c r="DB259" s="82">
        <f t="shared" ref="DB259:EB259" si="3672">$D$259*(MONTH($D$252)=DB$5)*(AND(DB$7&gt;=$D$252,DB$7&lt;$E$252))</f>
        <v>0</v>
      </c>
      <c r="DC259" s="82">
        <f t="shared" si="3672"/>
        <v>0</v>
      </c>
      <c r="DD259" s="82">
        <f t="shared" si="3672"/>
        <v>0</v>
      </c>
      <c r="DE259" s="82">
        <f t="shared" si="3672"/>
        <v>0</v>
      </c>
      <c r="DF259" s="82">
        <f t="shared" si="3672"/>
        <v>0</v>
      </c>
      <c r="DG259" s="82">
        <f t="shared" si="3672"/>
        <v>0</v>
      </c>
      <c r="DH259" s="82">
        <f t="shared" si="3672"/>
        <v>0</v>
      </c>
      <c r="DI259" s="82">
        <f t="shared" si="3672"/>
        <v>0</v>
      </c>
      <c r="DJ259" s="82">
        <f t="shared" si="3672"/>
        <v>0</v>
      </c>
      <c r="DK259" s="82">
        <f t="shared" si="3672"/>
        <v>0</v>
      </c>
      <c r="DL259" s="82">
        <f t="shared" si="3672"/>
        <v>0</v>
      </c>
      <c r="DM259" s="82">
        <f t="shared" si="3672"/>
        <v>0</v>
      </c>
      <c r="DN259" s="82">
        <f t="shared" si="3672"/>
        <v>0</v>
      </c>
      <c r="DO259" s="82">
        <f t="shared" si="3672"/>
        <v>0</v>
      </c>
      <c r="DP259" s="82">
        <f t="shared" si="3672"/>
        <v>0</v>
      </c>
      <c r="DQ259" s="82">
        <f t="shared" si="3672"/>
        <v>0</v>
      </c>
      <c r="DR259" s="82">
        <f t="shared" si="3672"/>
        <v>0</v>
      </c>
      <c r="DS259" s="82">
        <f t="shared" si="3672"/>
        <v>0</v>
      </c>
      <c r="DT259" s="82">
        <f t="shared" si="3672"/>
        <v>0</v>
      </c>
      <c r="DU259" s="82">
        <f t="shared" si="3672"/>
        <v>0</v>
      </c>
      <c r="DV259" s="82">
        <f t="shared" si="3672"/>
        <v>0</v>
      </c>
      <c r="DW259" s="82">
        <f t="shared" si="3672"/>
        <v>0</v>
      </c>
      <c r="DX259" s="82">
        <f t="shared" si="3672"/>
        <v>0</v>
      </c>
      <c r="DY259" s="82">
        <f t="shared" si="3672"/>
        <v>0</v>
      </c>
      <c r="DZ259" s="82">
        <f t="shared" si="3672"/>
        <v>0</v>
      </c>
      <c r="EA259" s="82">
        <f t="shared" si="3672"/>
        <v>0</v>
      </c>
      <c r="EB259" s="82">
        <f t="shared" si="3672"/>
        <v>0</v>
      </c>
    </row>
    <row r="260" spans="3:132" outlineLevel="1" x14ac:dyDescent="0.25">
      <c r="C260" s="318" t="s">
        <v>539</v>
      </c>
      <c r="D260" s="125">
        <f>Costs!N37</f>
        <v>0</v>
      </c>
      <c r="G260" s="52" t="s">
        <v>215</v>
      </c>
      <c r="H260" s="29"/>
      <c r="J260" s="310">
        <f>$D260</f>
        <v>0</v>
      </c>
      <c r="K260" s="310">
        <f t="shared" ref="K260:BV260" si="3673">$D260</f>
        <v>0</v>
      </c>
      <c r="L260" s="310">
        <f t="shared" si="3673"/>
        <v>0</v>
      </c>
      <c r="M260" s="310">
        <f t="shared" si="3673"/>
        <v>0</v>
      </c>
      <c r="N260" s="310">
        <f t="shared" si="3673"/>
        <v>0</v>
      </c>
      <c r="O260" s="310">
        <f t="shared" si="3673"/>
        <v>0</v>
      </c>
      <c r="P260" s="310">
        <f t="shared" si="3673"/>
        <v>0</v>
      </c>
      <c r="Q260" s="310">
        <f t="shared" si="3673"/>
        <v>0</v>
      </c>
      <c r="R260" s="310">
        <f t="shared" si="3673"/>
        <v>0</v>
      </c>
      <c r="S260" s="310">
        <f t="shared" si="3673"/>
        <v>0</v>
      </c>
      <c r="T260" s="310">
        <f t="shared" si="3673"/>
        <v>0</v>
      </c>
      <c r="U260" s="310">
        <f t="shared" si="3673"/>
        <v>0</v>
      </c>
      <c r="V260" s="310">
        <f t="shared" si="3673"/>
        <v>0</v>
      </c>
      <c r="W260" s="310">
        <f t="shared" si="3673"/>
        <v>0</v>
      </c>
      <c r="X260" s="310">
        <f t="shared" si="3673"/>
        <v>0</v>
      </c>
      <c r="Y260" s="310">
        <f t="shared" si="3673"/>
        <v>0</v>
      </c>
      <c r="Z260" s="310">
        <f t="shared" si="3673"/>
        <v>0</v>
      </c>
      <c r="AA260" s="310">
        <f t="shared" si="3673"/>
        <v>0</v>
      </c>
      <c r="AB260" s="310">
        <f t="shared" si="3673"/>
        <v>0</v>
      </c>
      <c r="AC260" s="310">
        <f t="shared" si="3673"/>
        <v>0</v>
      </c>
      <c r="AD260" s="310">
        <f t="shared" si="3673"/>
        <v>0</v>
      </c>
      <c r="AE260" s="310">
        <f t="shared" si="3673"/>
        <v>0</v>
      </c>
      <c r="AF260" s="310">
        <f t="shared" si="3673"/>
        <v>0</v>
      </c>
      <c r="AG260" s="310">
        <f t="shared" si="3673"/>
        <v>0</v>
      </c>
      <c r="AH260" s="310">
        <f t="shared" si="3673"/>
        <v>0</v>
      </c>
      <c r="AI260" s="310">
        <f t="shared" si="3673"/>
        <v>0</v>
      </c>
      <c r="AJ260" s="310">
        <f t="shared" si="3673"/>
        <v>0</v>
      </c>
      <c r="AK260" s="310">
        <f t="shared" si="3673"/>
        <v>0</v>
      </c>
      <c r="AL260" s="310">
        <f t="shared" si="3673"/>
        <v>0</v>
      </c>
      <c r="AM260" s="310">
        <f t="shared" si="3673"/>
        <v>0</v>
      </c>
      <c r="AN260" s="310">
        <f t="shared" si="3673"/>
        <v>0</v>
      </c>
      <c r="AO260" s="310">
        <f t="shared" si="3673"/>
        <v>0</v>
      </c>
      <c r="AP260" s="310">
        <f t="shared" si="3673"/>
        <v>0</v>
      </c>
      <c r="AQ260" s="310">
        <f t="shared" si="3673"/>
        <v>0</v>
      </c>
      <c r="AR260" s="310">
        <f t="shared" si="3673"/>
        <v>0</v>
      </c>
      <c r="AS260" s="310">
        <f t="shared" si="3673"/>
        <v>0</v>
      </c>
      <c r="AT260" s="310">
        <f t="shared" si="3673"/>
        <v>0</v>
      </c>
      <c r="AU260" s="310">
        <f t="shared" si="3673"/>
        <v>0</v>
      </c>
      <c r="AV260" s="310">
        <f t="shared" si="3673"/>
        <v>0</v>
      </c>
      <c r="AW260" s="310">
        <f t="shared" si="3673"/>
        <v>0</v>
      </c>
      <c r="AX260" s="310">
        <f t="shared" si="3673"/>
        <v>0</v>
      </c>
      <c r="AY260" s="310">
        <f t="shared" si="3673"/>
        <v>0</v>
      </c>
      <c r="AZ260" s="310">
        <f t="shared" si="3673"/>
        <v>0</v>
      </c>
      <c r="BA260" s="310">
        <f t="shared" si="3673"/>
        <v>0</v>
      </c>
      <c r="BB260" s="310">
        <f t="shared" si="3673"/>
        <v>0</v>
      </c>
      <c r="BC260" s="310">
        <f t="shared" si="3673"/>
        <v>0</v>
      </c>
      <c r="BD260" s="310">
        <f t="shared" si="3673"/>
        <v>0</v>
      </c>
      <c r="BE260" s="310">
        <f t="shared" si="3673"/>
        <v>0</v>
      </c>
      <c r="BF260" s="310">
        <f t="shared" si="3673"/>
        <v>0</v>
      </c>
      <c r="BG260" s="310">
        <f t="shared" si="3673"/>
        <v>0</v>
      </c>
      <c r="BH260" s="310">
        <f t="shared" si="3673"/>
        <v>0</v>
      </c>
      <c r="BI260" s="310">
        <f t="shared" si="3673"/>
        <v>0</v>
      </c>
      <c r="BJ260" s="310">
        <f t="shared" si="3673"/>
        <v>0</v>
      </c>
      <c r="BK260" s="310">
        <f t="shared" si="3673"/>
        <v>0</v>
      </c>
      <c r="BL260" s="310">
        <f t="shared" si="3673"/>
        <v>0</v>
      </c>
      <c r="BM260" s="310">
        <f t="shared" si="3673"/>
        <v>0</v>
      </c>
      <c r="BN260" s="310">
        <f t="shared" si="3673"/>
        <v>0</v>
      </c>
      <c r="BO260" s="310">
        <f t="shared" si="3673"/>
        <v>0</v>
      </c>
      <c r="BP260" s="310">
        <f t="shared" si="3673"/>
        <v>0</v>
      </c>
      <c r="BQ260" s="310">
        <f t="shared" si="3673"/>
        <v>0</v>
      </c>
      <c r="BR260" s="310">
        <f t="shared" si="3673"/>
        <v>0</v>
      </c>
      <c r="BS260" s="310">
        <f t="shared" si="3673"/>
        <v>0</v>
      </c>
      <c r="BT260" s="310">
        <f t="shared" si="3673"/>
        <v>0</v>
      </c>
      <c r="BU260" s="310">
        <f t="shared" si="3673"/>
        <v>0</v>
      </c>
      <c r="BV260" s="310">
        <f t="shared" si="3673"/>
        <v>0</v>
      </c>
      <c r="BW260" s="310">
        <f t="shared" ref="BW260:EB260" si="3674">$D260</f>
        <v>0</v>
      </c>
      <c r="BX260" s="310">
        <f t="shared" si="3674"/>
        <v>0</v>
      </c>
      <c r="BY260" s="310">
        <f t="shared" si="3674"/>
        <v>0</v>
      </c>
      <c r="BZ260" s="310">
        <f t="shared" si="3674"/>
        <v>0</v>
      </c>
      <c r="CA260" s="310">
        <f t="shared" si="3674"/>
        <v>0</v>
      </c>
      <c r="CB260" s="310">
        <f t="shared" si="3674"/>
        <v>0</v>
      </c>
      <c r="CC260" s="310">
        <f t="shared" si="3674"/>
        <v>0</v>
      </c>
      <c r="CD260" s="310">
        <f t="shared" si="3674"/>
        <v>0</v>
      </c>
      <c r="CE260" s="310">
        <f t="shared" si="3674"/>
        <v>0</v>
      </c>
      <c r="CF260" s="310">
        <f t="shared" si="3674"/>
        <v>0</v>
      </c>
      <c r="CG260" s="310">
        <f t="shared" si="3674"/>
        <v>0</v>
      </c>
      <c r="CH260" s="310">
        <f t="shared" si="3674"/>
        <v>0</v>
      </c>
      <c r="CI260" s="310">
        <f t="shared" si="3674"/>
        <v>0</v>
      </c>
      <c r="CJ260" s="310">
        <f t="shared" si="3674"/>
        <v>0</v>
      </c>
      <c r="CK260" s="310">
        <f t="shared" si="3674"/>
        <v>0</v>
      </c>
      <c r="CL260" s="310">
        <f t="shared" si="3674"/>
        <v>0</v>
      </c>
      <c r="CM260" s="310">
        <f t="shared" si="3674"/>
        <v>0</v>
      </c>
      <c r="CN260" s="310">
        <f t="shared" si="3674"/>
        <v>0</v>
      </c>
      <c r="CO260" s="310">
        <f t="shared" si="3674"/>
        <v>0</v>
      </c>
      <c r="CP260" s="310">
        <f t="shared" si="3674"/>
        <v>0</v>
      </c>
      <c r="CQ260" s="310">
        <f t="shared" si="3674"/>
        <v>0</v>
      </c>
      <c r="CR260" s="310">
        <f t="shared" si="3674"/>
        <v>0</v>
      </c>
      <c r="CS260" s="310">
        <f t="shared" si="3674"/>
        <v>0</v>
      </c>
      <c r="CT260" s="310">
        <f t="shared" si="3674"/>
        <v>0</v>
      </c>
      <c r="CU260" s="310">
        <f t="shared" si="3674"/>
        <v>0</v>
      </c>
      <c r="CV260" s="310">
        <f t="shared" si="3674"/>
        <v>0</v>
      </c>
      <c r="CW260" s="310">
        <f t="shared" si="3674"/>
        <v>0</v>
      </c>
      <c r="CX260" s="310">
        <f t="shared" si="3674"/>
        <v>0</v>
      </c>
      <c r="CY260" s="310">
        <f t="shared" si="3674"/>
        <v>0</v>
      </c>
      <c r="CZ260" s="310">
        <f t="shared" si="3674"/>
        <v>0</v>
      </c>
      <c r="DA260" s="310">
        <f t="shared" si="3674"/>
        <v>0</v>
      </c>
      <c r="DB260" s="310">
        <f t="shared" si="3674"/>
        <v>0</v>
      </c>
      <c r="DC260" s="310">
        <f t="shared" si="3674"/>
        <v>0</v>
      </c>
      <c r="DD260" s="310">
        <f t="shared" si="3674"/>
        <v>0</v>
      </c>
      <c r="DE260" s="310">
        <f t="shared" si="3674"/>
        <v>0</v>
      </c>
      <c r="DF260" s="310">
        <f t="shared" si="3674"/>
        <v>0</v>
      </c>
      <c r="DG260" s="310">
        <f t="shared" si="3674"/>
        <v>0</v>
      </c>
      <c r="DH260" s="310">
        <f t="shared" si="3674"/>
        <v>0</v>
      </c>
      <c r="DI260" s="310">
        <f t="shared" si="3674"/>
        <v>0</v>
      </c>
      <c r="DJ260" s="310">
        <f t="shared" si="3674"/>
        <v>0</v>
      </c>
      <c r="DK260" s="310">
        <f t="shared" si="3674"/>
        <v>0</v>
      </c>
      <c r="DL260" s="310">
        <f t="shared" si="3674"/>
        <v>0</v>
      </c>
      <c r="DM260" s="310">
        <f t="shared" si="3674"/>
        <v>0</v>
      </c>
      <c r="DN260" s="310">
        <f t="shared" si="3674"/>
        <v>0</v>
      </c>
      <c r="DO260" s="310">
        <f t="shared" si="3674"/>
        <v>0</v>
      </c>
      <c r="DP260" s="310">
        <f t="shared" si="3674"/>
        <v>0</v>
      </c>
      <c r="DQ260" s="310">
        <f t="shared" si="3674"/>
        <v>0</v>
      </c>
      <c r="DR260" s="310">
        <f t="shared" si="3674"/>
        <v>0</v>
      </c>
      <c r="DS260" s="310">
        <f t="shared" si="3674"/>
        <v>0</v>
      </c>
      <c r="DT260" s="310">
        <f t="shared" si="3674"/>
        <v>0</v>
      </c>
      <c r="DU260" s="310">
        <f t="shared" si="3674"/>
        <v>0</v>
      </c>
      <c r="DV260" s="310">
        <f t="shared" si="3674"/>
        <v>0</v>
      </c>
      <c r="DW260" s="310">
        <f t="shared" si="3674"/>
        <v>0</v>
      </c>
      <c r="DX260" s="310">
        <f t="shared" si="3674"/>
        <v>0</v>
      </c>
      <c r="DY260" s="310">
        <f t="shared" si="3674"/>
        <v>0</v>
      </c>
      <c r="DZ260" s="310">
        <f t="shared" si="3674"/>
        <v>0</v>
      </c>
      <c r="EA260" s="310">
        <f t="shared" si="3674"/>
        <v>0</v>
      </c>
      <c r="EB260" s="310">
        <f t="shared" si="3674"/>
        <v>0</v>
      </c>
    </row>
    <row r="261" spans="3:132" outlineLevel="1" x14ac:dyDescent="0.25">
      <c r="C261" s="318" t="s">
        <v>540</v>
      </c>
      <c r="D261" s="129"/>
      <c r="G261" s="52" t="s">
        <v>215</v>
      </c>
      <c r="H261" s="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row>
    <row r="262" spans="3:132" outlineLevel="1" x14ac:dyDescent="0.25">
      <c r="C262" s="318" t="s">
        <v>541</v>
      </c>
      <c r="D262" s="31">
        <f>Costs!$N$39</f>
        <v>0</v>
      </c>
      <c r="E262" s="31">
        <f>Costs!$N$40</f>
        <v>0</v>
      </c>
      <c r="G262" s="52" t="s">
        <v>220</v>
      </c>
      <c r="H262" s="29"/>
      <c r="J262" s="312">
        <f t="shared" ref="J262:BU262" si="3675">$D262-$E262</f>
        <v>0</v>
      </c>
      <c r="K262" s="312">
        <f t="shared" si="3675"/>
        <v>0</v>
      </c>
      <c r="L262" s="312">
        <f t="shared" si="3675"/>
        <v>0</v>
      </c>
      <c r="M262" s="312">
        <f t="shared" si="3675"/>
        <v>0</v>
      </c>
      <c r="N262" s="312">
        <f t="shared" si="3675"/>
        <v>0</v>
      </c>
      <c r="O262" s="312">
        <f t="shared" si="3675"/>
        <v>0</v>
      </c>
      <c r="P262" s="312">
        <f t="shared" si="3675"/>
        <v>0</v>
      </c>
      <c r="Q262" s="312">
        <f t="shared" si="3675"/>
        <v>0</v>
      </c>
      <c r="R262" s="312">
        <f t="shared" si="3675"/>
        <v>0</v>
      </c>
      <c r="S262" s="312">
        <f t="shared" si="3675"/>
        <v>0</v>
      </c>
      <c r="T262" s="312">
        <f t="shared" si="3675"/>
        <v>0</v>
      </c>
      <c r="U262" s="312">
        <f t="shared" si="3675"/>
        <v>0</v>
      </c>
      <c r="V262" s="312">
        <f t="shared" si="3675"/>
        <v>0</v>
      </c>
      <c r="W262" s="312">
        <f t="shared" si="3675"/>
        <v>0</v>
      </c>
      <c r="X262" s="312">
        <f t="shared" si="3675"/>
        <v>0</v>
      </c>
      <c r="Y262" s="312">
        <f t="shared" si="3675"/>
        <v>0</v>
      </c>
      <c r="Z262" s="312">
        <f t="shared" si="3675"/>
        <v>0</v>
      </c>
      <c r="AA262" s="312">
        <f t="shared" si="3675"/>
        <v>0</v>
      </c>
      <c r="AB262" s="312">
        <f t="shared" si="3675"/>
        <v>0</v>
      </c>
      <c r="AC262" s="312">
        <f t="shared" si="3675"/>
        <v>0</v>
      </c>
      <c r="AD262" s="312">
        <f t="shared" si="3675"/>
        <v>0</v>
      </c>
      <c r="AE262" s="312">
        <f t="shared" si="3675"/>
        <v>0</v>
      </c>
      <c r="AF262" s="312">
        <f t="shared" si="3675"/>
        <v>0</v>
      </c>
      <c r="AG262" s="312">
        <f t="shared" si="3675"/>
        <v>0</v>
      </c>
      <c r="AH262" s="312">
        <f t="shared" si="3675"/>
        <v>0</v>
      </c>
      <c r="AI262" s="312">
        <f t="shared" si="3675"/>
        <v>0</v>
      </c>
      <c r="AJ262" s="312">
        <f t="shared" si="3675"/>
        <v>0</v>
      </c>
      <c r="AK262" s="312">
        <f t="shared" si="3675"/>
        <v>0</v>
      </c>
      <c r="AL262" s="312">
        <f t="shared" si="3675"/>
        <v>0</v>
      </c>
      <c r="AM262" s="312">
        <f t="shared" si="3675"/>
        <v>0</v>
      </c>
      <c r="AN262" s="312">
        <f t="shared" si="3675"/>
        <v>0</v>
      </c>
      <c r="AO262" s="312">
        <f t="shared" si="3675"/>
        <v>0</v>
      </c>
      <c r="AP262" s="312">
        <f t="shared" si="3675"/>
        <v>0</v>
      </c>
      <c r="AQ262" s="312">
        <f t="shared" si="3675"/>
        <v>0</v>
      </c>
      <c r="AR262" s="312">
        <f t="shared" si="3675"/>
        <v>0</v>
      </c>
      <c r="AS262" s="312">
        <f t="shared" si="3675"/>
        <v>0</v>
      </c>
      <c r="AT262" s="312">
        <f t="shared" si="3675"/>
        <v>0</v>
      </c>
      <c r="AU262" s="312">
        <f t="shared" si="3675"/>
        <v>0</v>
      </c>
      <c r="AV262" s="312">
        <f t="shared" si="3675"/>
        <v>0</v>
      </c>
      <c r="AW262" s="312">
        <f t="shared" si="3675"/>
        <v>0</v>
      </c>
      <c r="AX262" s="312">
        <f t="shared" si="3675"/>
        <v>0</v>
      </c>
      <c r="AY262" s="312">
        <f t="shared" si="3675"/>
        <v>0</v>
      </c>
      <c r="AZ262" s="312">
        <f t="shared" si="3675"/>
        <v>0</v>
      </c>
      <c r="BA262" s="312">
        <f t="shared" si="3675"/>
        <v>0</v>
      </c>
      <c r="BB262" s="312">
        <f t="shared" si="3675"/>
        <v>0</v>
      </c>
      <c r="BC262" s="312">
        <f t="shared" si="3675"/>
        <v>0</v>
      </c>
      <c r="BD262" s="312">
        <f t="shared" si="3675"/>
        <v>0</v>
      </c>
      <c r="BE262" s="312">
        <f t="shared" si="3675"/>
        <v>0</v>
      </c>
      <c r="BF262" s="312">
        <f t="shared" si="3675"/>
        <v>0</v>
      </c>
      <c r="BG262" s="312">
        <f t="shared" si="3675"/>
        <v>0</v>
      </c>
      <c r="BH262" s="312">
        <f t="shared" si="3675"/>
        <v>0</v>
      </c>
      <c r="BI262" s="312">
        <f t="shared" si="3675"/>
        <v>0</v>
      </c>
      <c r="BJ262" s="312">
        <f t="shared" si="3675"/>
        <v>0</v>
      </c>
      <c r="BK262" s="312">
        <f t="shared" si="3675"/>
        <v>0</v>
      </c>
      <c r="BL262" s="312">
        <f t="shared" si="3675"/>
        <v>0</v>
      </c>
      <c r="BM262" s="312">
        <f t="shared" si="3675"/>
        <v>0</v>
      </c>
      <c r="BN262" s="312">
        <f t="shared" si="3675"/>
        <v>0</v>
      </c>
      <c r="BO262" s="312">
        <f t="shared" si="3675"/>
        <v>0</v>
      </c>
      <c r="BP262" s="312">
        <f t="shared" si="3675"/>
        <v>0</v>
      </c>
      <c r="BQ262" s="312">
        <f t="shared" si="3675"/>
        <v>0</v>
      </c>
      <c r="BR262" s="312">
        <f t="shared" si="3675"/>
        <v>0</v>
      </c>
      <c r="BS262" s="312">
        <f t="shared" si="3675"/>
        <v>0</v>
      </c>
      <c r="BT262" s="312">
        <f t="shared" si="3675"/>
        <v>0</v>
      </c>
      <c r="BU262" s="312">
        <f t="shared" si="3675"/>
        <v>0</v>
      </c>
      <c r="BV262" s="312">
        <f t="shared" ref="BV262:EB262" si="3676">$D262-$E262</f>
        <v>0</v>
      </c>
      <c r="BW262" s="312">
        <f t="shared" si="3676"/>
        <v>0</v>
      </c>
      <c r="BX262" s="312">
        <f t="shared" si="3676"/>
        <v>0</v>
      </c>
      <c r="BY262" s="312">
        <f t="shared" si="3676"/>
        <v>0</v>
      </c>
      <c r="BZ262" s="312">
        <f t="shared" si="3676"/>
        <v>0</v>
      </c>
      <c r="CA262" s="312">
        <f t="shared" si="3676"/>
        <v>0</v>
      </c>
      <c r="CB262" s="312">
        <f t="shared" si="3676"/>
        <v>0</v>
      </c>
      <c r="CC262" s="312">
        <f t="shared" si="3676"/>
        <v>0</v>
      </c>
      <c r="CD262" s="312">
        <f t="shared" si="3676"/>
        <v>0</v>
      </c>
      <c r="CE262" s="312">
        <f t="shared" si="3676"/>
        <v>0</v>
      </c>
      <c r="CF262" s="312">
        <f t="shared" si="3676"/>
        <v>0</v>
      </c>
      <c r="CG262" s="312">
        <f t="shared" si="3676"/>
        <v>0</v>
      </c>
      <c r="CH262" s="312">
        <f t="shared" si="3676"/>
        <v>0</v>
      </c>
      <c r="CI262" s="312">
        <f t="shared" si="3676"/>
        <v>0</v>
      </c>
      <c r="CJ262" s="312">
        <f t="shared" si="3676"/>
        <v>0</v>
      </c>
      <c r="CK262" s="312">
        <f t="shared" si="3676"/>
        <v>0</v>
      </c>
      <c r="CL262" s="312">
        <f t="shared" si="3676"/>
        <v>0</v>
      </c>
      <c r="CM262" s="312">
        <f t="shared" si="3676"/>
        <v>0</v>
      </c>
      <c r="CN262" s="312">
        <f t="shared" si="3676"/>
        <v>0</v>
      </c>
      <c r="CO262" s="312">
        <f t="shared" si="3676"/>
        <v>0</v>
      </c>
      <c r="CP262" s="312">
        <f t="shared" si="3676"/>
        <v>0</v>
      </c>
      <c r="CQ262" s="312">
        <f t="shared" si="3676"/>
        <v>0</v>
      </c>
      <c r="CR262" s="312">
        <f t="shared" si="3676"/>
        <v>0</v>
      </c>
      <c r="CS262" s="312">
        <f t="shared" si="3676"/>
        <v>0</v>
      </c>
      <c r="CT262" s="312">
        <f t="shared" si="3676"/>
        <v>0</v>
      </c>
      <c r="CU262" s="312">
        <f t="shared" si="3676"/>
        <v>0</v>
      </c>
      <c r="CV262" s="312">
        <f t="shared" si="3676"/>
        <v>0</v>
      </c>
      <c r="CW262" s="312">
        <f t="shared" si="3676"/>
        <v>0</v>
      </c>
      <c r="CX262" s="312">
        <f t="shared" si="3676"/>
        <v>0</v>
      </c>
      <c r="CY262" s="312">
        <f t="shared" si="3676"/>
        <v>0</v>
      </c>
      <c r="CZ262" s="312">
        <f t="shared" si="3676"/>
        <v>0</v>
      </c>
      <c r="DA262" s="312">
        <f t="shared" si="3676"/>
        <v>0</v>
      </c>
      <c r="DB262" s="312">
        <f t="shared" si="3676"/>
        <v>0</v>
      </c>
      <c r="DC262" s="312">
        <f t="shared" si="3676"/>
        <v>0</v>
      </c>
      <c r="DD262" s="312">
        <f t="shared" si="3676"/>
        <v>0</v>
      </c>
      <c r="DE262" s="312">
        <f t="shared" si="3676"/>
        <v>0</v>
      </c>
      <c r="DF262" s="312">
        <f t="shared" si="3676"/>
        <v>0</v>
      </c>
      <c r="DG262" s="312">
        <f t="shared" si="3676"/>
        <v>0</v>
      </c>
      <c r="DH262" s="312">
        <f t="shared" si="3676"/>
        <v>0</v>
      </c>
      <c r="DI262" s="312">
        <f t="shared" si="3676"/>
        <v>0</v>
      </c>
      <c r="DJ262" s="312">
        <f t="shared" si="3676"/>
        <v>0</v>
      </c>
      <c r="DK262" s="312">
        <f t="shared" si="3676"/>
        <v>0</v>
      </c>
      <c r="DL262" s="312">
        <f t="shared" si="3676"/>
        <v>0</v>
      </c>
      <c r="DM262" s="312">
        <f t="shared" si="3676"/>
        <v>0</v>
      </c>
      <c r="DN262" s="312">
        <f t="shared" si="3676"/>
        <v>0</v>
      </c>
      <c r="DO262" s="312">
        <f t="shared" si="3676"/>
        <v>0</v>
      </c>
      <c r="DP262" s="312">
        <f t="shared" si="3676"/>
        <v>0</v>
      </c>
      <c r="DQ262" s="312">
        <f t="shared" si="3676"/>
        <v>0</v>
      </c>
      <c r="DR262" s="312">
        <f t="shared" si="3676"/>
        <v>0</v>
      </c>
      <c r="DS262" s="312">
        <f t="shared" si="3676"/>
        <v>0</v>
      </c>
      <c r="DT262" s="312">
        <f t="shared" si="3676"/>
        <v>0</v>
      </c>
      <c r="DU262" s="312">
        <f t="shared" si="3676"/>
        <v>0</v>
      </c>
      <c r="DV262" s="312">
        <f t="shared" si="3676"/>
        <v>0</v>
      </c>
      <c r="DW262" s="312">
        <f t="shared" si="3676"/>
        <v>0</v>
      </c>
      <c r="DX262" s="312">
        <f t="shared" si="3676"/>
        <v>0</v>
      </c>
      <c r="DY262" s="312">
        <f t="shared" si="3676"/>
        <v>0</v>
      </c>
      <c r="DZ262" s="312">
        <f t="shared" si="3676"/>
        <v>0</v>
      </c>
      <c r="EA262" s="312">
        <f t="shared" si="3676"/>
        <v>0</v>
      </c>
      <c r="EB262" s="312">
        <f t="shared" si="3676"/>
        <v>0</v>
      </c>
    </row>
    <row r="263" spans="3:132" outlineLevel="1" x14ac:dyDescent="0.25">
      <c r="C263" s="327" t="s">
        <v>542</v>
      </c>
      <c r="D263" s="38"/>
      <c r="E263" s="38"/>
      <c r="F263" s="38"/>
      <c r="G263" s="55" t="s">
        <v>220</v>
      </c>
      <c r="H263" s="316">
        <f t="shared" ref="H263" si="3677">SUM(J263:EB263)</f>
        <v>0</v>
      </c>
      <c r="I263" s="38"/>
      <c r="J263" s="314">
        <f>J259*(J260+J261)*J262</f>
        <v>0</v>
      </c>
      <c r="K263" s="314">
        <f t="shared" ref="K263:BV263" si="3678">K259*(K260+K261)*K262</f>
        <v>0</v>
      </c>
      <c r="L263" s="314">
        <f t="shared" si="3678"/>
        <v>0</v>
      </c>
      <c r="M263" s="314">
        <f t="shared" si="3678"/>
        <v>0</v>
      </c>
      <c r="N263" s="314">
        <f t="shared" si="3678"/>
        <v>0</v>
      </c>
      <c r="O263" s="314">
        <f t="shared" si="3678"/>
        <v>0</v>
      </c>
      <c r="P263" s="314">
        <f t="shared" si="3678"/>
        <v>0</v>
      </c>
      <c r="Q263" s="314">
        <f t="shared" si="3678"/>
        <v>0</v>
      </c>
      <c r="R263" s="314">
        <f t="shared" si="3678"/>
        <v>0</v>
      </c>
      <c r="S263" s="314">
        <f t="shared" si="3678"/>
        <v>0</v>
      </c>
      <c r="T263" s="314">
        <f t="shared" si="3678"/>
        <v>0</v>
      </c>
      <c r="U263" s="314">
        <f t="shared" si="3678"/>
        <v>0</v>
      </c>
      <c r="V263" s="314">
        <f t="shared" si="3678"/>
        <v>0</v>
      </c>
      <c r="W263" s="314">
        <f t="shared" si="3678"/>
        <v>0</v>
      </c>
      <c r="X263" s="314">
        <f t="shared" si="3678"/>
        <v>0</v>
      </c>
      <c r="Y263" s="314">
        <f t="shared" si="3678"/>
        <v>0</v>
      </c>
      <c r="Z263" s="314">
        <f t="shared" si="3678"/>
        <v>0</v>
      </c>
      <c r="AA263" s="314">
        <f t="shared" si="3678"/>
        <v>0</v>
      </c>
      <c r="AB263" s="314">
        <f t="shared" si="3678"/>
        <v>0</v>
      </c>
      <c r="AC263" s="314">
        <f t="shared" si="3678"/>
        <v>0</v>
      </c>
      <c r="AD263" s="314">
        <f t="shared" si="3678"/>
        <v>0</v>
      </c>
      <c r="AE263" s="314">
        <f t="shared" si="3678"/>
        <v>0</v>
      </c>
      <c r="AF263" s="314">
        <f t="shared" si="3678"/>
        <v>0</v>
      </c>
      <c r="AG263" s="314">
        <f t="shared" si="3678"/>
        <v>0</v>
      </c>
      <c r="AH263" s="314">
        <f t="shared" si="3678"/>
        <v>0</v>
      </c>
      <c r="AI263" s="314">
        <f t="shared" si="3678"/>
        <v>0</v>
      </c>
      <c r="AJ263" s="314">
        <f t="shared" si="3678"/>
        <v>0</v>
      </c>
      <c r="AK263" s="314">
        <f t="shared" si="3678"/>
        <v>0</v>
      </c>
      <c r="AL263" s="314">
        <f t="shared" si="3678"/>
        <v>0</v>
      </c>
      <c r="AM263" s="314">
        <f t="shared" si="3678"/>
        <v>0</v>
      </c>
      <c r="AN263" s="314">
        <f t="shared" si="3678"/>
        <v>0</v>
      </c>
      <c r="AO263" s="314">
        <f t="shared" si="3678"/>
        <v>0</v>
      </c>
      <c r="AP263" s="314">
        <f t="shared" si="3678"/>
        <v>0</v>
      </c>
      <c r="AQ263" s="314">
        <f t="shared" si="3678"/>
        <v>0</v>
      </c>
      <c r="AR263" s="314">
        <f t="shared" si="3678"/>
        <v>0</v>
      </c>
      <c r="AS263" s="314">
        <f t="shared" si="3678"/>
        <v>0</v>
      </c>
      <c r="AT263" s="314">
        <f t="shared" si="3678"/>
        <v>0</v>
      </c>
      <c r="AU263" s="314">
        <f t="shared" si="3678"/>
        <v>0</v>
      </c>
      <c r="AV263" s="314">
        <f t="shared" si="3678"/>
        <v>0</v>
      </c>
      <c r="AW263" s="314">
        <f t="shared" si="3678"/>
        <v>0</v>
      </c>
      <c r="AX263" s="314">
        <f t="shared" si="3678"/>
        <v>0</v>
      </c>
      <c r="AY263" s="314">
        <f t="shared" si="3678"/>
        <v>0</v>
      </c>
      <c r="AZ263" s="314">
        <f t="shared" si="3678"/>
        <v>0</v>
      </c>
      <c r="BA263" s="314">
        <f t="shared" si="3678"/>
        <v>0</v>
      </c>
      <c r="BB263" s="314">
        <f t="shared" si="3678"/>
        <v>0</v>
      </c>
      <c r="BC263" s="314">
        <f t="shared" si="3678"/>
        <v>0</v>
      </c>
      <c r="BD263" s="314">
        <f t="shared" si="3678"/>
        <v>0</v>
      </c>
      <c r="BE263" s="314">
        <f t="shared" si="3678"/>
        <v>0</v>
      </c>
      <c r="BF263" s="314">
        <f t="shared" si="3678"/>
        <v>0</v>
      </c>
      <c r="BG263" s="314">
        <f t="shared" si="3678"/>
        <v>0</v>
      </c>
      <c r="BH263" s="314">
        <f t="shared" si="3678"/>
        <v>0</v>
      </c>
      <c r="BI263" s="314">
        <f t="shared" si="3678"/>
        <v>0</v>
      </c>
      <c r="BJ263" s="314">
        <f t="shared" si="3678"/>
        <v>0</v>
      </c>
      <c r="BK263" s="314">
        <f t="shared" si="3678"/>
        <v>0</v>
      </c>
      <c r="BL263" s="314">
        <f t="shared" si="3678"/>
        <v>0</v>
      </c>
      <c r="BM263" s="314">
        <f t="shared" si="3678"/>
        <v>0</v>
      </c>
      <c r="BN263" s="314">
        <f t="shared" si="3678"/>
        <v>0</v>
      </c>
      <c r="BO263" s="314">
        <f t="shared" si="3678"/>
        <v>0</v>
      </c>
      <c r="BP263" s="314">
        <f t="shared" si="3678"/>
        <v>0</v>
      </c>
      <c r="BQ263" s="314">
        <f t="shared" si="3678"/>
        <v>0</v>
      </c>
      <c r="BR263" s="314">
        <f t="shared" si="3678"/>
        <v>0</v>
      </c>
      <c r="BS263" s="314">
        <f t="shared" si="3678"/>
        <v>0</v>
      </c>
      <c r="BT263" s="314">
        <f t="shared" si="3678"/>
        <v>0</v>
      </c>
      <c r="BU263" s="314">
        <f t="shared" si="3678"/>
        <v>0</v>
      </c>
      <c r="BV263" s="314">
        <f t="shared" si="3678"/>
        <v>0</v>
      </c>
      <c r="BW263" s="314">
        <f t="shared" ref="BW263:EB263" si="3679">BW259*(BW260+BW261)*BW262</f>
        <v>0</v>
      </c>
      <c r="BX263" s="314">
        <f t="shared" si="3679"/>
        <v>0</v>
      </c>
      <c r="BY263" s="314">
        <f t="shared" si="3679"/>
        <v>0</v>
      </c>
      <c r="BZ263" s="314">
        <f t="shared" si="3679"/>
        <v>0</v>
      </c>
      <c r="CA263" s="314">
        <f t="shared" si="3679"/>
        <v>0</v>
      </c>
      <c r="CB263" s="314">
        <f t="shared" si="3679"/>
        <v>0</v>
      </c>
      <c r="CC263" s="314">
        <f t="shared" si="3679"/>
        <v>0</v>
      </c>
      <c r="CD263" s="314">
        <f t="shared" si="3679"/>
        <v>0</v>
      </c>
      <c r="CE263" s="314">
        <f t="shared" si="3679"/>
        <v>0</v>
      </c>
      <c r="CF263" s="314">
        <f t="shared" si="3679"/>
        <v>0</v>
      </c>
      <c r="CG263" s="314">
        <f t="shared" si="3679"/>
        <v>0</v>
      </c>
      <c r="CH263" s="314">
        <f t="shared" si="3679"/>
        <v>0</v>
      </c>
      <c r="CI263" s="314">
        <f t="shared" si="3679"/>
        <v>0</v>
      </c>
      <c r="CJ263" s="314">
        <f t="shared" si="3679"/>
        <v>0</v>
      </c>
      <c r="CK263" s="314">
        <f t="shared" si="3679"/>
        <v>0</v>
      </c>
      <c r="CL263" s="314">
        <f t="shared" si="3679"/>
        <v>0</v>
      </c>
      <c r="CM263" s="314">
        <f t="shared" si="3679"/>
        <v>0</v>
      </c>
      <c r="CN263" s="314">
        <f t="shared" si="3679"/>
        <v>0</v>
      </c>
      <c r="CO263" s="314">
        <f t="shared" si="3679"/>
        <v>0</v>
      </c>
      <c r="CP263" s="314">
        <f t="shared" si="3679"/>
        <v>0</v>
      </c>
      <c r="CQ263" s="314">
        <f t="shared" si="3679"/>
        <v>0</v>
      </c>
      <c r="CR263" s="314">
        <f t="shared" si="3679"/>
        <v>0</v>
      </c>
      <c r="CS263" s="314">
        <f t="shared" si="3679"/>
        <v>0</v>
      </c>
      <c r="CT263" s="314">
        <f t="shared" si="3679"/>
        <v>0</v>
      </c>
      <c r="CU263" s="314">
        <f t="shared" si="3679"/>
        <v>0</v>
      </c>
      <c r="CV263" s="314">
        <f t="shared" si="3679"/>
        <v>0</v>
      </c>
      <c r="CW263" s="314">
        <f t="shared" si="3679"/>
        <v>0</v>
      </c>
      <c r="CX263" s="314">
        <f t="shared" si="3679"/>
        <v>0</v>
      </c>
      <c r="CY263" s="314">
        <f t="shared" si="3679"/>
        <v>0</v>
      </c>
      <c r="CZ263" s="314">
        <f t="shared" si="3679"/>
        <v>0</v>
      </c>
      <c r="DA263" s="314">
        <f t="shared" si="3679"/>
        <v>0</v>
      </c>
      <c r="DB263" s="314">
        <f t="shared" si="3679"/>
        <v>0</v>
      </c>
      <c r="DC263" s="314">
        <f t="shared" si="3679"/>
        <v>0</v>
      </c>
      <c r="DD263" s="314">
        <f t="shared" si="3679"/>
        <v>0</v>
      </c>
      <c r="DE263" s="314">
        <f t="shared" si="3679"/>
        <v>0</v>
      </c>
      <c r="DF263" s="314">
        <f t="shared" si="3679"/>
        <v>0</v>
      </c>
      <c r="DG263" s="314">
        <f t="shared" si="3679"/>
        <v>0</v>
      </c>
      <c r="DH263" s="314">
        <f t="shared" si="3679"/>
        <v>0</v>
      </c>
      <c r="DI263" s="314">
        <f t="shared" si="3679"/>
        <v>0</v>
      </c>
      <c r="DJ263" s="314">
        <f t="shared" si="3679"/>
        <v>0</v>
      </c>
      <c r="DK263" s="314">
        <f t="shared" si="3679"/>
        <v>0</v>
      </c>
      <c r="DL263" s="314">
        <f t="shared" si="3679"/>
        <v>0</v>
      </c>
      <c r="DM263" s="314">
        <f t="shared" si="3679"/>
        <v>0</v>
      </c>
      <c r="DN263" s="314">
        <f t="shared" si="3679"/>
        <v>0</v>
      </c>
      <c r="DO263" s="314">
        <f t="shared" si="3679"/>
        <v>0</v>
      </c>
      <c r="DP263" s="314">
        <f t="shared" si="3679"/>
        <v>0</v>
      </c>
      <c r="DQ263" s="314">
        <f t="shared" si="3679"/>
        <v>0</v>
      </c>
      <c r="DR263" s="314">
        <f t="shared" si="3679"/>
        <v>0</v>
      </c>
      <c r="DS263" s="314">
        <f t="shared" si="3679"/>
        <v>0</v>
      </c>
      <c r="DT263" s="314">
        <f t="shared" si="3679"/>
        <v>0</v>
      </c>
      <c r="DU263" s="314">
        <f t="shared" si="3679"/>
        <v>0</v>
      </c>
      <c r="DV263" s="314">
        <f t="shared" si="3679"/>
        <v>0</v>
      </c>
      <c r="DW263" s="314">
        <f t="shared" si="3679"/>
        <v>0</v>
      </c>
      <c r="DX263" s="314">
        <f t="shared" si="3679"/>
        <v>0</v>
      </c>
      <c r="DY263" s="314">
        <f t="shared" si="3679"/>
        <v>0</v>
      </c>
      <c r="DZ263" s="314">
        <f t="shared" si="3679"/>
        <v>0</v>
      </c>
      <c r="EA263" s="314">
        <f t="shared" si="3679"/>
        <v>0</v>
      </c>
      <c r="EB263" s="314">
        <f t="shared" si="3679"/>
        <v>0</v>
      </c>
    </row>
    <row r="264" spans="3:132" outlineLevel="1" x14ac:dyDescent="0.25">
      <c r="C264" s="324" t="s">
        <v>417</v>
      </c>
      <c r="D264" s="34"/>
      <c r="E264" s="34"/>
      <c r="F264" s="34"/>
      <c r="G264" s="67" t="s">
        <v>215</v>
      </c>
      <c r="H264" s="34"/>
      <c r="I264" s="34"/>
      <c r="J264" s="126">
        <f>J$13</f>
        <v>1</v>
      </c>
      <c r="K264" s="126">
        <f t="shared" ref="K264:BV264" si="3680">K$13</f>
        <v>1.0026792493128671</v>
      </c>
      <c r="L264" s="126">
        <f t="shared" si="3680"/>
        <v>1.0056539350998608</v>
      </c>
      <c r="M264" s="126">
        <f t="shared" si="3680"/>
        <v>1.0085410656939733</v>
      </c>
      <c r="N264" s="126">
        <f t="shared" si="3680"/>
        <v>1.0114364849476103</v>
      </c>
      <c r="O264" s="126">
        <f t="shared" si="3680"/>
        <v>1.0143402166566737</v>
      </c>
      <c r="P264" s="126">
        <f t="shared" si="3680"/>
        <v>1.0172522846853813</v>
      </c>
      <c r="Q264" s="126">
        <f t="shared" si="3680"/>
        <v>1.0201727129664624</v>
      </c>
      <c r="R264" s="126">
        <f t="shared" si="3680"/>
        <v>1.0231015255013547</v>
      </c>
      <c r="S264" s="126">
        <f t="shared" si="3680"/>
        <v>1.0260387463604019</v>
      </c>
      <c r="T264" s="126">
        <f t="shared" si="3680"/>
        <v>1.028984399683051</v>
      </c>
      <c r="U264" s="126">
        <f t="shared" si="3680"/>
        <v>1.0319385096780509</v>
      </c>
      <c r="V264" s="126">
        <f t="shared" si="3680"/>
        <v>1.0349011006236515</v>
      </c>
      <c r="W264" s="126">
        <f t="shared" si="3680"/>
        <v>1.0377730230388176</v>
      </c>
      <c r="X264" s="126">
        <f t="shared" si="3680"/>
        <v>1.0408518228283561</v>
      </c>
      <c r="Y264" s="126">
        <f t="shared" si="3680"/>
        <v>1.0438400029932626</v>
      </c>
      <c r="Z264" s="126">
        <f t="shared" si="3680"/>
        <v>1.046836761920777</v>
      </c>
      <c r="AA264" s="126">
        <f t="shared" si="3680"/>
        <v>1.0498421242396576</v>
      </c>
      <c r="AB264" s="126">
        <f t="shared" si="3680"/>
        <v>1.05285611464937</v>
      </c>
      <c r="AC264" s="126">
        <f t="shared" si="3680"/>
        <v>1.0558787579202888</v>
      </c>
      <c r="AD264" s="126">
        <f t="shared" si="3680"/>
        <v>1.0589100788939025</v>
      </c>
      <c r="AE264" s="126">
        <f t="shared" si="3680"/>
        <v>1.0619501024830165</v>
      </c>
      <c r="AF264" s="126">
        <f t="shared" si="3680"/>
        <v>1.0649988536719583</v>
      </c>
      <c r="AG264" s="126">
        <f t="shared" si="3680"/>
        <v>1.0680563575167832</v>
      </c>
      <c r="AH264" s="126">
        <f t="shared" si="3680"/>
        <v>1.0711226391454798</v>
      </c>
      <c r="AI264" s="126">
        <f t="shared" si="3680"/>
        <v>1.0739924437404067</v>
      </c>
      <c r="AJ264" s="126">
        <f t="shared" si="3680"/>
        <v>1.0771786970311998</v>
      </c>
      <c r="AK264" s="126">
        <f t="shared" si="3680"/>
        <v>1.0802711679727233</v>
      </c>
      <c r="AL264" s="126">
        <f t="shared" si="3680"/>
        <v>1.0833725170851116</v>
      </c>
      <c r="AM264" s="126">
        <f t="shared" si="3680"/>
        <v>1.0864827698566941</v>
      </c>
      <c r="AN264" s="126">
        <f t="shared" si="3680"/>
        <v>1.0896019518489746</v>
      </c>
      <c r="AO264" s="126">
        <f t="shared" si="3680"/>
        <v>1.0927300886968412</v>
      </c>
      <c r="AP264" s="126">
        <f t="shared" si="3680"/>
        <v>1.0958672061087775</v>
      </c>
      <c r="AQ264" s="126">
        <f t="shared" si="3680"/>
        <v>1.0990133298670732</v>
      </c>
      <c r="AR264" s="126">
        <f t="shared" si="3680"/>
        <v>1.1021684858280367</v>
      </c>
      <c r="AS264" s="126">
        <f t="shared" si="3680"/>
        <v>1.1053326999222071</v>
      </c>
      <c r="AT264" s="126">
        <f t="shared" si="3680"/>
        <v>1.1085059981545673</v>
      </c>
      <c r="AU264" s="126">
        <f t="shared" si="3680"/>
        <v>1.111475962088432</v>
      </c>
      <c r="AV264" s="126">
        <f t="shared" si="3680"/>
        <v>1.1147734191259395</v>
      </c>
      <c r="AW264" s="126">
        <f t="shared" si="3680"/>
        <v>1.1179738207069689</v>
      </c>
      <c r="AX264" s="126">
        <f t="shared" si="3680"/>
        <v>1.1211834103167977</v>
      </c>
      <c r="AY264" s="126">
        <f t="shared" si="3680"/>
        <v>1.1244022143333261</v>
      </c>
      <c r="AZ264" s="126">
        <f t="shared" si="3680"/>
        <v>1.1276302592101826</v>
      </c>
      <c r="BA264" s="126">
        <f t="shared" si="3680"/>
        <v>1.1308675714769412</v>
      </c>
      <c r="BB264" s="126">
        <f t="shared" si="3680"/>
        <v>1.1341141777393395</v>
      </c>
      <c r="BC264" s="126">
        <f t="shared" si="3680"/>
        <v>1.1373701046794982</v>
      </c>
      <c r="BD264" s="126">
        <f t="shared" si="3680"/>
        <v>1.1406353790561385</v>
      </c>
      <c r="BE264" s="126">
        <f t="shared" si="3680"/>
        <v>1.1439100277048042</v>
      </c>
      <c r="BF264" s="126">
        <f t="shared" si="3680"/>
        <v>1.1471940775380809</v>
      </c>
      <c r="BG264" s="126">
        <f t="shared" si="3680"/>
        <v>1.15026769648205</v>
      </c>
      <c r="BH264" s="126">
        <f t="shared" si="3680"/>
        <v>1.1536802383994258</v>
      </c>
      <c r="BI264" s="126">
        <f t="shared" si="3680"/>
        <v>1.1569923375180708</v>
      </c>
      <c r="BJ264" s="126">
        <f t="shared" si="3680"/>
        <v>1.1603139453378331</v>
      </c>
      <c r="BK264" s="126">
        <f t="shared" si="3680"/>
        <v>1.1636450891572303</v>
      </c>
      <c r="BL264" s="126">
        <f t="shared" si="3680"/>
        <v>1.1669857963531516</v>
      </c>
      <c r="BM264" s="126">
        <f t="shared" si="3680"/>
        <v>1.1703360943810825</v>
      </c>
      <c r="BN264" s="126">
        <f t="shared" si="3680"/>
        <v>1.1736960107753303</v>
      </c>
      <c r="BO264" s="126">
        <f t="shared" si="3680"/>
        <v>1.1770655731492505</v>
      </c>
      <c r="BP264" s="126">
        <f t="shared" si="3680"/>
        <v>1.180444809195474</v>
      </c>
      <c r="BQ264" s="126">
        <f t="shared" si="3680"/>
        <v>1.1838337466861339</v>
      </c>
      <c r="BR264" s="126">
        <f t="shared" si="3680"/>
        <v>1.1872324134730949</v>
      </c>
      <c r="BS264" s="126">
        <f t="shared" si="3680"/>
        <v>1.1905270658589224</v>
      </c>
      <c r="BT264" s="126">
        <f t="shared" si="3680"/>
        <v>1.1940590467434065</v>
      </c>
      <c r="BU264" s="126">
        <f t="shared" si="3680"/>
        <v>1.1974870693312041</v>
      </c>
      <c r="BV264" s="126">
        <f t="shared" si="3680"/>
        <v>1.2009249334246579</v>
      </c>
      <c r="BW264" s="126">
        <f t="shared" ref="BW264:EB264" si="3681">BW$13</f>
        <v>1.204372667277734</v>
      </c>
      <c r="BX264" s="126">
        <f t="shared" si="3681"/>
        <v>1.2078302992255125</v>
      </c>
      <c r="BY264" s="126">
        <f t="shared" si="3681"/>
        <v>1.2112978576844211</v>
      </c>
      <c r="BZ264" s="126">
        <f t="shared" si="3681"/>
        <v>1.2147753711524676</v>
      </c>
      <c r="CA264" s="126">
        <f t="shared" si="3681"/>
        <v>1.2182628682094752</v>
      </c>
      <c r="CB264" s="126">
        <f t="shared" si="3681"/>
        <v>1.2217603775173165</v>
      </c>
      <c r="CC264" s="126">
        <f t="shared" si="3681"/>
        <v>1.2252679278201495</v>
      </c>
      <c r="CD264" s="126">
        <f t="shared" si="3681"/>
        <v>1.2287855479446541</v>
      </c>
      <c r="CE264" s="126">
        <f t="shared" si="3681"/>
        <v>1.232077770779646</v>
      </c>
      <c r="CF264" s="126">
        <f t="shared" si="3681"/>
        <v>1.23573302168438</v>
      </c>
      <c r="CG264" s="126">
        <f t="shared" si="3681"/>
        <v>1.2392806860334544</v>
      </c>
      <c r="CH264" s="126">
        <f t="shared" si="3681"/>
        <v>1.2428385353675644</v>
      </c>
      <c r="CI264" s="126">
        <f t="shared" si="3681"/>
        <v>1.2464065989267703</v>
      </c>
      <c r="CJ264" s="126">
        <f t="shared" si="3681"/>
        <v>1.2499849060350778</v>
      </c>
      <c r="CK264" s="126">
        <f t="shared" si="3681"/>
        <v>1.2535734861006791</v>
      </c>
      <c r="CL264" s="126">
        <f t="shared" si="3681"/>
        <v>1.257172368616194</v>
      </c>
      <c r="CM264" s="126">
        <f t="shared" si="3681"/>
        <v>1.2607815831589126</v>
      </c>
      <c r="CN264" s="126">
        <f t="shared" si="3681"/>
        <v>1.2644011593910389</v>
      </c>
      <c r="CO264" s="126">
        <f t="shared" si="3681"/>
        <v>1.2680311270599336</v>
      </c>
      <c r="CP264" s="126">
        <f t="shared" si="3681"/>
        <v>1.2716715159983594</v>
      </c>
      <c r="CQ264" s="126">
        <f t="shared" si="3681"/>
        <v>1.2750786410337906</v>
      </c>
      <c r="CR264" s="126">
        <f t="shared" si="3681"/>
        <v>1.2788614642181557</v>
      </c>
      <c r="CS264" s="126">
        <f t="shared" si="3681"/>
        <v>1.2825329459576562</v>
      </c>
      <c r="CT264" s="126">
        <f t="shared" si="3681"/>
        <v>1.2862149681493797</v>
      </c>
      <c r="CU264" s="126">
        <f t="shared" si="3681"/>
        <v>1.289907561053897</v>
      </c>
      <c r="CV264" s="126">
        <f t="shared" si="3681"/>
        <v>1.293610755018654</v>
      </c>
      <c r="CW264" s="126">
        <f t="shared" si="3681"/>
        <v>1.2973245804782207</v>
      </c>
      <c r="CX264" s="126">
        <f t="shared" si="3681"/>
        <v>1.3010490679545423</v>
      </c>
      <c r="CY264" s="126">
        <f t="shared" si="3681"/>
        <v>1.304784248057189</v>
      </c>
      <c r="CZ264" s="126">
        <f t="shared" si="3681"/>
        <v>1.3085301514836076</v>
      </c>
      <c r="DA264" s="126">
        <f t="shared" si="3681"/>
        <v>1.3122868090193751</v>
      </c>
      <c r="DB264" s="126">
        <f t="shared" si="3681"/>
        <v>1.3160542515384499</v>
      </c>
      <c r="DC264" s="126">
        <f t="shared" si="3681"/>
        <v>1.3195802889875801</v>
      </c>
      <c r="DD264" s="126">
        <f t="shared" si="3681"/>
        <v>1.323495136864544</v>
      </c>
      <c r="DE264" s="126">
        <f t="shared" si="3681"/>
        <v>1.3272947573576725</v>
      </c>
      <c r="DF264" s="126">
        <f t="shared" si="3681"/>
        <v>1.3311052861764079</v>
      </c>
      <c r="DG264" s="126">
        <f t="shared" si="3681"/>
        <v>1.3349267546374479</v>
      </c>
      <c r="DH264" s="126">
        <f t="shared" si="3681"/>
        <v>1.3387591941473977</v>
      </c>
      <c r="DI264" s="126">
        <f t="shared" si="3681"/>
        <v>1.3426026362030277</v>
      </c>
      <c r="DJ264" s="126">
        <f t="shared" si="3681"/>
        <v>1.3464571123915319</v>
      </c>
      <c r="DK264" s="126">
        <f t="shared" si="3681"/>
        <v>1.3503226543907885</v>
      </c>
      <c r="DL264" s="126">
        <f t="shared" si="3681"/>
        <v>1.3541992939696192</v>
      </c>
      <c r="DM264" s="126">
        <f t="shared" si="3681"/>
        <v>1.358087062988051</v>
      </c>
      <c r="DN264" s="126">
        <f t="shared" si="3681"/>
        <v>1.361985993397578</v>
      </c>
      <c r="DO264" s="126">
        <f t="shared" si="3681"/>
        <v>1.3657655991021458</v>
      </c>
      <c r="DP264" s="126">
        <f t="shared" si="3681"/>
        <v>1.3698174666548035</v>
      </c>
      <c r="DQ264" s="126">
        <f t="shared" si="3681"/>
        <v>1.3737500738651915</v>
      </c>
      <c r="DR264" s="126">
        <f t="shared" si="3681"/>
        <v>1.3776939711925826</v>
      </c>
      <c r="DS264" s="126">
        <f t="shared" si="3681"/>
        <v>1.381649191049759</v>
      </c>
      <c r="DT264" s="126">
        <f t="shared" si="3681"/>
        <v>1.385615765942557</v>
      </c>
      <c r="DU264" s="126">
        <f t="shared" si="3681"/>
        <v>1.3895937284701338</v>
      </c>
      <c r="DV264" s="126">
        <f t="shared" si="3681"/>
        <v>1.3935831113252357</v>
      </c>
      <c r="DW264" s="126">
        <f t="shared" si="3681"/>
        <v>1.3975839472944662</v>
      </c>
      <c r="DX264" s="126">
        <f t="shared" si="3681"/>
        <v>1.401596269258556</v>
      </c>
      <c r="DY264" s="126">
        <f t="shared" si="3681"/>
        <v>1.4056201101926329</v>
      </c>
      <c r="DZ264" s="126">
        <f t="shared" si="3681"/>
        <v>1.4096555031664932</v>
      </c>
      <c r="EA264" s="126">
        <f t="shared" si="3681"/>
        <v>1.4134323217047313</v>
      </c>
      <c r="EB264" s="126">
        <f t="shared" si="3681"/>
        <v>1.4176256038945581</v>
      </c>
    </row>
    <row r="265" spans="3:132" outlineLevel="1" x14ac:dyDescent="0.25">
      <c r="C265" s="321" t="s">
        <v>510</v>
      </c>
      <c r="D265" s="38"/>
      <c r="E265" s="38"/>
      <c r="F265" s="38"/>
      <c r="G265" s="52" t="s">
        <v>220</v>
      </c>
      <c r="H265" s="46">
        <f t="shared" ref="H265" si="3682">SUM(J265:EB265)</f>
        <v>0</v>
      </c>
      <c r="I265" s="38"/>
      <c r="J265" s="82">
        <f>J263*J264</f>
        <v>0</v>
      </c>
      <c r="K265" s="82">
        <f t="shared" ref="K265" si="3683">K263*K264</f>
        <v>0</v>
      </c>
      <c r="L265" s="82">
        <f t="shared" ref="L265" si="3684">L263*L264</f>
        <v>0</v>
      </c>
      <c r="M265" s="82">
        <f t="shared" ref="M265" si="3685">M263*M264</f>
        <v>0</v>
      </c>
      <c r="N265" s="82">
        <f t="shared" ref="N265" si="3686">N263*N264</f>
        <v>0</v>
      </c>
      <c r="O265" s="82">
        <f t="shared" ref="O265" si="3687">O263*O264</f>
        <v>0</v>
      </c>
      <c r="P265" s="82">
        <f t="shared" ref="P265" si="3688">P263*P264</f>
        <v>0</v>
      </c>
      <c r="Q265" s="82">
        <f t="shared" ref="Q265" si="3689">Q263*Q264</f>
        <v>0</v>
      </c>
      <c r="R265" s="82">
        <f t="shared" ref="R265" si="3690">R263*R264</f>
        <v>0</v>
      </c>
      <c r="S265" s="82">
        <f t="shared" ref="S265" si="3691">S263*S264</f>
        <v>0</v>
      </c>
      <c r="T265" s="82">
        <f t="shared" ref="T265" si="3692">T263*T264</f>
        <v>0</v>
      </c>
      <c r="U265" s="82">
        <f t="shared" ref="U265" si="3693">U263*U264</f>
        <v>0</v>
      </c>
      <c r="V265" s="82">
        <f t="shared" ref="V265" si="3694">V263*V264</f>
        <v>0</v>
      </c>
      <c r="W265" s="82">
        <f t="shared" ref="W265" si="3695">W263*W264</f>
        <v>0</v>
      </c>
      <c r="X265" s="82">
        <f t="shared" ref="X265" si="3696">X263*X264</f>
        <v>0</v>
      </c>
      <c r="Y265" s="82">
        <f t="shared" ref="Y265" si="3697">Y263*Y264</f>
        <v>0</v>
      </c>
      <c r="Z265" s="82">
        <f t="shared" ref="Z265" si="3698">Z263*Z264</f>
        <v>0</v>
      </c>
      <c r="AA265" s="82">
        <f t="shared" ref="AA265" si="3699">AA263*AA264</f>
        <v>0</v>
      </c>
      <c r="AB265" s="82">
        <f t="shared" ref="AB265" si="3700">AB263*AB264</f>
        <v>0</v>
      </c>
      <c r="AC265" s="82">
        <f t="shared" ref="AC265" si="3701">AC263*AC264</f>
        <v>0</v>
      </c>
      <c r="AD265" s="82">
        <f t="shared" ref="AD265" si="3702">AD263*AD264</f>
        <v>0</v>
      </c>
      <c r="AE265" s="82">
        <f t="shared" ref="AE265" si="3703">AE263*AE264</f>
        <v>0</v>
      </c>
      <c r="AF265" s="82">
        <f t="shared" ref="AF265" si="3704">AF263*AF264</f>
        <v>0</v>
      </c>
      <c r="AG265" s="82">
        <f t="shared" ref="AG265" si="3705">AG263*AG264</f>
        <v>0</v>
      </c>
      <c r="AH265" s="82">
        <f t="shared" ref="AH265" si="3706">AH263*AH264</f>
        <v>0</v>
      </c>
      <c r="AI265" s="82">
        <f t="shared" ref="AI265" si="3707">AI263*AI264</f>
        <v>0</v>
      </c>
      <c r="AJ265" s="82">
        <f t="shared" ref="AJ265" si="3708">AJ263*AJ264</f>
        <v>0</v>
      </c>
      <c r="AK265" s="82">
        <f t="shared" ref="AK265" si="3709">AK263*AK264</f>
        <v>0</v>
      </c>
      <c r="AL265" s="82">
        <f t="shared" ref="AL265" si="3710">AL263*AL264</f>
        <v>0</v>
      </c>
      <c r="AM265" s="82">
        <f t="shared" ref="AM265" si="3711">AM263*AM264</f>
        <v>0</v>
      </c>
      <c r="AN265" s="82">
        <f t="shared" ref="AN265" si="3712">AN263*AN264</f>
        <v>0</v>
      </c>
      <c r="AO265" s="82">
        <f t="shared" ref="AO265" si="3713">AO263*AO264</f>
        <v>0</v>
      </c>
      <c r="AP265" s="82">
        <f t="shared" ref="AP265" si="3714">AP263*AP264</f>
        <v>0</v>
      </c>
      <c r="AQ265" s="82">
        <f t="shared" ref="AQ265" si="3715">AQ263*AQ264</f>
        <v>0</v>
      </c>
      <c r="AR265" s="82">
        <f t="shared" ref="AR265" si="3716">AR263*AR264</f>
        <v>0</v>
      </c>
      <c r="AS265" s="82">
        <f t="shared" ref="AS265" si="3717">AS263*AS264</f>
        <v>0</v>
      </c>
      <c r="AT265" s="82">
        <f t="shared" ref="AT265" si="3718">AT263*AT264</f>
        <v>0</v>
      </c>
      <c r="AU265" s="82">
        <f t="shared" ref="AU265" si="3719">AU263*AU264</f>
        <v>0</v>
      </c>
      <c r="AV265" s="82">
        <f t="shared" ref="AV265" si="3720">AV263*AV264</f>
        <v>0</v>
      </c>
      <c r="AW265" s="82">
        <f t="shared" ref="AW265" si="3721">AW263*AW264</f>
        <v>0</v>
      </c>
      <c r="AX265" s="82">
        <f t="shared" ref="AX265" si="3722">AX263*AX264</f>
        <v>0</v>
      </c>
      <c r="AY265" s="82">
        <f t="shared" ref="AY265" si="3723">AY263*AY264</f>
        <v>0</v>
      </c>
      <c r="AZ265" s="82">
        <f t="shared" ref="AZ265" si="3724">AZ263*AZ264</f>
        <v>0</v>
      </c>
      <c r="BA265" s="82">
        <f t="shared" ref="BA265" si="3725">BA263*BA264</f>
        <v>0</v>
      </c>
      <c r="BB265" s="82">
        <f t="shared" ref="BB265" si="3726">BB263*BB264</f>
        <v>0</v>
      </c>
      <c r="BC265" s="82">
        <f t="shared" ref="BC265" si="3727">BC263*BC264</f>
        <v>0</v>
      </c>
      <c r="BD265" s="82">
        <f t="shared" ref="BD265" si="3728">BD263*BD264</f>
        <v>0</v>
      </c>
      <c r="BE265" s="82">
        <f t="shared" ref="BE265" si="3729">BE263*BE264</f>
        <v>0</v>
      </c>
      <c r="BF265" s="82">
        <f t="shared" ref="BF265" si="3730">BF263*BF264</f>
        <v>0</v>
      </c>
      <c r="BG265" s="82">
        <f t="shared" ref="BG265" si="3731">BG263*BG264</f>
        <v>0</v>
      </c>
      <c r="BH265" s="82">
        <f t="shared" ref="BH265" si="3732">BH263*BH264</f>
        <v>0</v>
      </c>
      <c r="BI265" s="82">
        <f t="shared" ref="BI265" si="3733">BI263*BI264</f>
        <v>0</v>
      </c>
      <c r="BJ265" s="82">
        <f t="shared" ref="BJ265" si="3734">BJ263*BJ264</f>
        <v>0</v>
      </c>
      <c r="BK265" s="82">
        <f t="shared" ref="BK265" si="3735">BK263*BK264</f>
        <v>0</v>
      </c>
      <c r="BL265" s="82">
        <f t="shared" ref="BL265" si="3736">BL263*BL264</f>
        <v>0</v>
      </c>
      <c r="BM265" s="82">
        <f t="shared" ref="BM265" si="3737">BM263*BM264</f>
        <v>0</v>
      </c>
      <c r="BN265" s="82">
        <f t="shared" ref="BN265" si="3738">BN263*BN264</f>
        <v>0</v>
      </c>
      <c r="BO265" s="82">
        <f t="shared" ref="BO265" si="3739">BO263*BO264</f>
        <v>0</v>
      </c>
      <c r="BP265" s="82">
        <f t="shared" ref="BP265" si="3740">BP263*BP264</f>
        <v>0</v>
      </c>
      <c r="BQ265" s="82">
        <f t="shared" ref="BQ265" si="3741">BQ263*BQ264</f>
        <v>0</v>
      </c>
      <c r="BR265" s="82">
        <f t="shared" ref="BR265" si="3742">BR263*BR264</f>
        <v>0</v>
      </c>
      <c r="BS265" s="82">
        <f t="shared" ref="BS265" si="3743">BS263*BS264</f>
        <v>0</v>
      </c>
      <c r="BT265" s="82">
        <f t="shared" ref="BT265" si="3744">BT263*BT264</f>
        <v>0</v>
      </c>
      <c r="BU265" s="82">
        <f t="shared" ref="BU265" si="3745">BU263*BU264</f>
        <v>0</v>
      </c>
      <c r="BV265" s="82">
        <f t="shared" ref="BV265" si="3746">BV263*BV264</f>
        <v>0</v>
      </c>
      <c r="BW265" s="82">
        <f t="shared" ref="BW265" si="3747">BW263*BW264</f>
        <v>0</v>
      </c>
      <c r="BX265" s="82">
        <f t="shared" ref="BX265" si="3748">BX263*BX264</f>
        <v>0</v>
      </c>
      <c r="BY265" s="82">
        <f t="shared" ref="BY265" si="3749">BY263*BY264</f>
        <v>0</v>
      </c>
      <c r="BZ265" s="82">
        <f t="shared" ref="BZ265" si="3750">BZ263*BZ264</f>
        <v>0</v>
      </c>
      <c r="CA265" s="82">
        <f t="shared" ref="CA265" si="3751">CA263*CA264</f>
        <v>0</v>
      </c>
      <c r="CB265" s="82">
        <f t="shared" ref="CB265" si="3752">CB263*CB264</f>
        <v>0</v>
      </c>
      <c r="CC265" s="82">
        <f t="shared" ref="CC265" si="3753">CC263*CC264</f>
        <v>0</v>
      </c>
      <c r="CD265" s="82">
        <f t="shared" ref="CD265" si="3754">CD263*CD264</f>
        <v>0</v>
      </c>
      <c r="CE265" s="82">
        <f t="shared" ref="CE265" si="3755">CE263*CE264</f>
        <v>0</v>
      </c>
      <c r="CF265" s="82">
        <f t="shared" ref="CF265" si="3756">CF263*CF264</f>
        <v>0</v>
      </c>
      <c r="CG265" s="82">
        <f t="shared" ref="CG265" si="3757">CG263*CG264</f>
        <v>0</v>
      </c>
      <c r="CH265" s="82">
        <f t="shared" ref="CH265" si="3758">CH263*CH264</f>
        <v>0</v>
      </c>
      <c r="CI265" s="82">
        <f t="shared" ref="CI265" si="3759">CI263*CI264</f>
        <v>0</v>
      </c>
      <c r="CJ265" s="82">
        <f t="shared" ref="CJ265" si="3760">CJ263*CJ264</f>
        <v>0</v>
      </c>
      <c r="CK265" s="82">
        <f t="shared" ref="CK265" si="3761">CK263*CK264</f>
        <v>0</v>
      </c>
      <c r="CL265" s="82">
        <f t="shared" ref="CL265" si="3762">CL263*CL264</f>
        <v>0</v>
      </c>
      <c r="CM265" s="82">
        <f t="shared" ref="CM265" si="3763">CM263*CM264</f>
        <v>0</v>
      </c>
      <c r="CN265" s="82">
        <f t="shared" ref="CN265" si="3764">CN263*CN264</f>
        <v>0</v>
      </c>
      <c r="CO265" s="82">
        <f t="shared" ref="CO265" si="3765">CO263*CO264</f>
        <v>0</v>
      </c>
      <c r="CP265" s="82">
        <f t="shared" ref="CP265" si="3766">CP263*CP264</f>
        <v>0</v>
      </c>
      <c r="CQ265" s="82">
        <f t="shared" ref="CQ265" si="3767">CQ263*CQ264</f>
        <v>0</v>
      </c>
      <c r="CR265" s="82">
        <f t="shared" ref="CR265" si="3768">CR263*CR264</f>
        <v>0</v>
      </c>
      <c r="CS265" s="82">
        <f t="shared" ref="CS265" si="3769">CS263*CS264</f>
        <v>0</v>
      </c>
      <c r="CT265" s="82">
        <f t="shared" ref="CT265" si="3770">CT263*CT264</f>
        <v>0</v>
      </c>
      <c r="CU265" s="82">
        <f t="shared" ref="CU265" si="3771">CU263*CU264</f>
        <v>0</v>
      </c>
      <c r="CV265" s="82">
        <f t="shared" ref="CV265" si="3772">CV263*CV264</f>
        <v>0</v>
      </c>
      <c r="CW265" s="82">
        <f t="shared" ref="CW265" si="3773">CW263*CW264</f>
        <v>0</v>
      </c>
      <c r="CX265" s="82">
        <f t="shared" ref="CX265" si="3774">CX263*CX264</f>
        <v>0</v>
      </c>
      <c r="CY265" s="82">
        <f t="shared" ref="CY265" si="3775">CY263*CY264</f>
        <v>0</v>
      </c>
      <c r="CZ265" s="82">
        <f t="shared" ref="CZ265" si="3776">CZ263*CZ264</f>
        <v>0</v>
      </c>
      <c r="DA265" s="82">
        <f t="shared" ref="DA265" si="3777">DA263*DA264</f>
        <v>0</v>
      </c>
      <c r="DB265" s="82">
        <f t="shared" ref="DB265" si="3778">DB263*DB264</f>
        <v>0</v>
      </c>
      <c r="DC265" s="82">
        <f t="shared" ref="DC265" si="3779">DC263*DC264</f>
        <v>0</v>
      </c>
      <c r="DD265" s="82">
        <f t="shared" ref="DD265" si="3780">DD263*DD264</f>
        <v>0</v>
      </c>
      <c r="DE265" s="82">
        <f t="shared" ref="DE265" si="3781">DE263*DE264</f>
        <v>0</v>
      </c>
      <c r="DF265" s="82">
        <f t="shared" ref="DF265" si="3782">DF263*DF264</f>
        <v>0</v>
      </c>
      <c r="DG265" s="82">
        <f t="shared" ref="DG265" si="3783">DG263*DG264</f>
        <v>0</v>
      </c>
      <c r="DH265" s="82">
        <f t="shared" ref="DH265" si="3784">DH263*DH264</f>
        <v>0</v>
      </c>
      <c r="DI265" s="82">
        <f t="shared" ref="DI265" si="3785">DI263*DI264</f>
        <v>0</v>
      </c>
      <c r="DJ265" s="82">
        <f t="shared" ref="DJ265" si="3786">DJ263*DJ264</f>
        <v>0</v>
      </c>
      <c r="DK265" s="82">
        <f t="shared" ref="DK265" si="3787">DK263*DK264</f>
        <v>0</v>
      </c>
      <c r="DL265" s="82">
        <f t="shared" ref="DL265" si="3788">DL263*DL264</f>
        <v>0</v>
      </c>
      <c r="DM265" s="82">
        <f t="shared" ref="DM265" si="3789">DM263*DM264</f>
        <v>0</v>
      </c>
      <c r="DN265" s="82">
        <f t="shared" ref="DN265" si="3790">DN263*DN264</f>
        <v>0</v>
      </c>
      <c r="DO265" s="82">
        <f t="shared" ref="DO265" si="3791">DO263*DO264</f>
        <v>0</v>
      </c>
      <c r="DP265" s="82">
        <f t="shared" ref="DP265" si="3792">DP263*DP264</f>
        <v>0</v>
      </c>
      <c r="DQ265" s="82">
        <f t="shared" ref="DQ265" si="3793">DQ263*DQ264</f>
        <v>0</v>
      </c>
      <c r="DR265" s="82">
        <f t="shared" ref="DR265" si="3794">DR263*DR264</f>
        <v>0</v>
      </c>
      <c r="DS265" s="82">
        <f t="shared" ref="DS265" si="3795">DS263*DS264</f>
        <v>0</v>
      </c>
      <c r="DT265" s="82">
        <f t="shared" ref="DT265" si="3796">DT263*DT264</f>
        <v>0</v>
      </c>
      <c r="DU265" s="82">
        <f t="shared" ref="DU265" si="3797">DU263*DU264</f>
        <v>0</v>
      </c>
      <c r="DV265" s="82">
        <f t="shared" ref="DV265" si="3798">DV263*DV264</f>
        <v>0</v>
      </c>
      <c r="DW265" s="82">
        <f t="shared" ref="DW265" si="3799">DW263*DW264</f>
        <v>0</v>
      </c>
      <c r="DX265" s="82">
        <f t="shared" ref="DX265" si="3800">DX263*DX264</f>
        <v>0</v>
      </c>
      <c r="DY265" s="82">
        <f t="shared" ref="DY265" si="3801">DY263*DY264</f>
        <v>0</v>
      </c>
      <c r="DZ265" s="82">
        <f t="shared" ref="DZ265" si="3802">DZ263*DZ264</f>
        <v>0</v>
      </c>
      <c r="EA265" s="82">
        <f t="shared" ref="EA265" si="3803">EA263*EA264</f>
        <v>0</v>
      </c>
      <c r="EB265" s="82">
        <f t="shared" ref="EB265" si="3804">EB263*EB264</f>
        <v>0</v>
      </c>
    </row>
    <row r="266" spans="3:132" outlineLevel="1" x14ac:dyDescent="0.25">
      <c r="C266" s="32"/>
      <c r="G266" s="52"/>
      <c r="H266" s="29"/>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row>
    <row r="267" spans="3:132" ht="13" outlineLevel="1" x14ac:dyDescent="0.3">
      <c r="C267" s="340" t="s">
        <v>504</v>
      </c>
      <c r="G267" s="52"/>
      <c r="H267" s="29"/>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row>
    <row r="268" spans="3:132" outlineLevel="1" x14ac:dyDescent="0.25">
      <c r="C268" s="318" t="s">
        <v>536</v>
      </c>
      <c r="G268" s="52" t="s">
        <v>604</v>
      </c>
      <c r="H268" s="46">
        <f t="shared" ref="H268:H269" si="3805">SUM(J268:EB268)</f>
        <v>0</v>
      </c>
      <c r="J268" s="82">
        <f t="shared" ref="J268:AO268" si="3806">$D$259*(MONTH($D$252)=J$5)*(AND(J$7&gt;=$D$252,J$7&lt;$E$252))</f>
        <v>0</v>
      </c>
      <c r="K268" s="82">
        <f t="shared" si="3806"/>
        <v>0</v>
      </c>
      <c r="L268" s="82">
        <f t="shared" si="3806"/>
        <v>0</v>
      </c>
      <c r="M268" s="82">
        <f t="shared" si="3806"/>
        <v>0</v>
      </c>
      <c r="N268" s="82">
        <f t="shared" si="3806"/>
        <v>0</v>
      </c>
      <c r="O268" s="82">
        <f t="shared" si="3806"/>
        <v>0</v>
      </c>
      <c r="P268" s="82">
        <f t="shared" si="3806"/>
        <v>0</v>
      </c>
      <c r="Q268" s="82">
        <f t="shared" si="3806"/>
        <v>0</v>
      </c>
      <c r="R268" s="82">
        <f t="shared" si="3806"/>
        <v>0</v>
      </c>
      <c r="S268" s="82">
        <f t="shared" si="3806"/>
        <v>0</v>
      </c>
      <c r="T268" s="82">
        <f t="shared" si="3806"/>
        <v>0</v>
      </c>
      <c r="U268" s="82">
        <f t="shared" si="3806"/>
        <v>0</v>
      </c>
      <c r="V268" s="82">
        <f t="shared" si="3806"/>
        <v>0</v>
      </c>
      <c r="W268" s="82">
        <f t="shared" si="3806"/>
        <v>0</v>
      </c>
      <c r="X268" s="82">
        <f t="shared" si="3806"/>
        <v>0</v>
      </c>
      <c r="Y268" s="82">
        <f t="shared" si="3806"/>
        <v>0</v>
      </c>
      <c r="Z268" s="82">
        <f t="shared" si="3806"/>
        <v>0</v>
      </c>
      <c r="AA268" s="82">
        <f t="shared" si="3806"/>
        <v>0</v>
      </c>
      <c r="AB268" s="82">
        <f t="shared" si="3806"/>
        <v>0</v>
      </c>
      <c r="AC268" s="82">
        <f t="shared" si="3806"/>
        <v>0</v>
      </c>
      <c r="AD268" s="82">
        <f t="shared" si="3806"/>
        <v>0</v>
      </c>
      <c r="AE268" s="82">
        <f t="shared" si="3806"/>
        <v>0</v>
      </c>
      <c r="AF268" s="82">
        <f t="shared" si="3806"/>
        <v>0</v>
      </c>
      <c r="AG268" s="82">
        <f t="shared" si="3806"/>
        <v>0</v>
      </c>
      <c r="AH268" s="82">
        <f t="shared" si="3806"/>
        <v>0</v>
      </c>
      <c r="AI268" s="82">
        <f t="shared" si="3806"/>
        <v>0</v>
      </c>
      <c r="AJ268" s="82">
        <f t="shared" si="3806"/>
        <v>0</v>
      </c>
      <c r="AK268" s="82">
        <f t="shared" si="3806"/>
        <v>0</v>
      </c>
      <c r="AL268" s="82">
        <f t="shared" si="3806"/>
        <v>0</v>
      </c>
      <c r="AM268" s="82">
        <f t="shared" si="3806"/>
        <v>0</v>
      </c>
      <c r="AN268" s="82">
        <f t="shared" si="3806"/>
        <v>0</v>
      </c>
      <c r="AO268" s="82">
        <f t="shared" si="3806"/>
        <v>0</v>
      </c>
      <c r="AP268" s="82">
        <f t="shared" ref="AP268:BU268" si="3807">$D$259*(MONTH($D$252)=AP$5)*(AND(AP$7&gt;=$D$252,AP$7&lt;$E$252))</f>
        <v>0</v>
      </c>
      <c r="AQ268" s="82">
        <f t="shared" si="3807"/>
        <v>0</v>
      </c>
      <c r="AR268" s="82">
        <f t="shared" si="3807"/>
        <v>0</v>
      </c>
      <c r="AS268" s="82">
        <f t="shared" si="3807"/>
        <v>0</v>
      </c>
      <c r="AT268" s="82">
        <f t="shared" si="3807"/>
        <v>0</v>
      </c>
      <c r="AU268" s="82">
        <f t="shared" si="3807"/>
        <v>0</v>
      </c>
      <c r="AV268" s="82">
        <f t="shared" si="3807"/>
        <v>0</v>
      </c>
      <c r="AW268" s="82">
        <f t="shared" si="3807"/>
        <v>0</v>
      </c>
      <c r="AX268" s="82">
        <f t="shared" si="3807"/>
        <v>0</v>
      </c>
      <c r="AY268" s="82">
        <f t="shared" si="3807"/>
        <v>0</v>
      </c>
      <c r="AZ268" s="82">
        <f t="shared" si="3807"/>
        <v>0</v>
      </c>
      <c r="BA268" s="82">
        <f t="shared" si="3807"/>
        <v>0</v>
      </c>
      <c r="BB268" s="82">
        <f t="shared" si="3807"/>
        <v>0</v>
      </c>
      <c r="BC268" s="82">
        <f t="shared" si="3807"/>
        <v>0</v>
      </c>
      <c r="BD268" s="82">
        <f t="shared" si="3807"/>
        <v>0</v>
      </c>
      <c r="BE268" s="82">
        <f t="shared" si="3807"/>
        <v>0</v>
      </c>
      <c r="BF268" s="82">
        <f t="shared" si="3807"/>
        <v>0</v>
      </c>
      <c r="BG268" s="82">
        <f t="shared" si="3807"/>
        <v>0</v>
      </c>
      <c r="BH268" s="82">
        <f t="shared" si="3807"/>
        <v>0</v>
      </c>
      <c r="BI268" s="82">
        <f t="shared" si="3807"/>
        <v>0</v>
      </c>
      <c r="BJ268" s="82">
        <f t="shared" si="3807"/>
        <v>0</v>
      </c>
      <c r="BK268" s="82">
        <f t="shared" si="3807"/>
        <v>0</v>
      </c>
      <c r="BL268" s="82">
        <f t="shared" si="3807"/>
        <v>0</v>
      </c>
      <c r="BM268" s="82">
        <f t="shared" si="3807"/>
        <v>0</v>
      </c>
      <c r="BN268" s="82">
        <f t="shared" si="3807"/>
        <v>0</v>
      </c>
      <c r="BO268" s="82">
        <f t="shared" si="3807"/>
        <v>0</v>
      </c>
      <c r="BP268" s="82">
        <f t="shared" si="3807"/>
        <v>0</v>
      </c>
      <c r="BQ268" s="82">
        <f t="shared" si="3807"/>
        <v>0</v>
      </c>
      <c r="BR268" s="82">
        <f t="shared" si="3807"/>
        <v>0</v>
      </c>
      <c r="BS268" s="82">
        <f t="shared" si="3807"/>
        <v>0</v>
      </c>
      <c r="BT268" s="82">
        <f t="shared" si="3807"/>
        <v>0</v>
      </c>
      <c r="BU268" s="82">
        <f t="shared" si="3807"/>
        <v>0</v>
      </c>
      <c r="BV268" s="82">
        <f t="shared" ref="BV268:DA268" si="3808">$D$259*(MONTH($D$252)=BV$5)*(AND(BV$7&gt;=$D$252,BV$7&lt;$E$252))</f>
        <v>0</v>
      </c>
      <c r="BW268" s="82">
        <f t="shared" si="3808"/>
        <v>0</v>
      </c>
      <c r="BX268" s="82">
        <f t="shared" si="3808"/>
        <v>0</v>
      </c>
      <c r="BY268" s="82">
        <f t="shared" si="3808"/>
        <v>0</v>
      </c>
      <c r="BZ268" s="82">
        <f t="shared" si="3808"/>
        <v>0</v>
      </c>
      <c r="CA268" s="82">
        <f t="shared" si="3808"/>
        <v>0</v>
      </c>
      <c r="CB268" s="82">
        <f t="shared" si="3808"/>
        <v>0</v>
      </c>
      <c r="CC268" s="82">
        <f t="shared" si="3808"/>
        <v>0</v>
      </c>
      <c r="CD268" s="82">
        <f t="shared" si="3808"/>
        <v>0</v>
      </c>
      <c r="CE268" s="82">
        <f t="shared" si="3808"/>
        <v>0</v>
      </c>
      <c r="CF268" s="82">
        <f t="shared" si="3808"/>
        <v>0</v>
      </c>
      <c r="CG268" s="82">
        <f t="shared" si="3808"/>
        <v>0</v>
      </c>
      <c r="CH268" s="82">
        <f t="shared" si="3808"/>
        <v>0</v>
      </c>
      <c r="CI268" s="82">
        <f t="shared" si="3808"/>
        <v>0</v>
      </c>
      <c r="CJ268" s="82">
        <f t="shared" si="3808"/>
        <v>0</v>
      </c>
      <c r="CK268" s="82">
        <f t="shared" si="3808"/>
        <v>0</v>
      </c>
      <c r="CL268" s="82">
        <f t="shared" si="3808"/>
        <v>0</v>
      </c>
      <c r="CM268" s="82">
        <f t="shared" si="3808"/>
        <v>0</v>
      </c>
      <c r="CN268" s="82">
        <f t="shared" si="3808"/>
        <v>0</v>
      </c>
      <c r="CO268" s="82">
        <f t="shared" si="3808"/>
        <v>0</v>
      </c>
      <c r="CP268" s="82">
        <f t="shared" si="3808"/>
        <v>0</v>
      </c>
      <c r="CQ268" s="82">
        <f t="shared" si="3808"/>
        <v>0</v>
      </c>
      <c r="CR268" s="82">
        <f t="shared" si="3808"/>
        <v>0</v>
      </c>
      <c r="CS268" s="82">
        <f t="shared" si="3808"/>
        <v>0</v>
      </c>
      <c r="CT268" s="82">
        <f t="shared" si="3808"/>
        <v>0</v>
      </c>
      <c r="CU268" s="82">
        <f t="shared" si="3808"/>
        <v>0</v>
      </c>
      <c r="CV268" s="82">
        <f t="shared" si="3808"/>
        <v>0</v>
      </c>
      <c r="CW268" s="82">
        <f t="shared" si="3808"/>
        <v>0</v>
      </c>
      <c r="CX268" s="82">
        <f t="shared" si="3808"/>
        <v>0</v>
      </c>
      <c r="CY268" s="82">
        <f t="shared" si="3808"/>
        <v>0</v>
      </c>
      <c r="CZ268" s="82">
        <f t="shared" si="3808"/>
        <v>0</v>
      </c>
      <c r="DA268" s="82">
        <f t="shared" si="3808"/>
        <v>0</v>
      </c>
      <c r="DB268" s="82">
        <f t="shared" ref="DB268:EB268" si="3809">$D$259*(MONTH($D$252)=DB$5)*(AND(DB$7&gt;=$D$252,DB$7&lt;$E$252))</f>
        <v>0</v>
      </c>
      <c r="DC268" s="82">
        <f t="shared" si="3809"/>
        <v>0</v>
      </c>
      <c r="DD268" s="82">
        <f t="shared" si="3809"/>
        <v>0</v>
      </c>
      <c r="DE268" s="82">
        <f t="shared" si="3809"/>
        <v>0</v>
      </c>
      <c r="DF268" s="82">
        <f t="shared" si="3809"/>
        <v>0</v>
      </c>
      <c r="DG268" s="82">
        <f t="shared" si="3809"/>
        <v>0</v>
      </c>
      <c r="DH268" s="82">
        <f t="shared" si="3809"/>
        <v>0</v>
      </c>
      <c r="DI268" s="82">
        <f t="shared" si="3809"/>
        <v>0</v>
      </c>
      <c r="DJ268" s="82">
        <f t="shared" si="3809"/>
        <v>0</v>
      </c>
      <c r="DK268" s="82">
        <f t="shared" si="3809"/>
        <v>0</v>
      </c>
      <c r="DL268" s="82">
        <f t="shared" si="3809"/>
        <v>0</v>
      </c>
      <c r="DM268" s="82">
        <f t="shared" si="3809"/>
        <v>0</v>
      </c>
      <c r="DN268" s="82">
        <f t="shared" si="3809"/>
        <v>0</v>
      </c>
      <c r="DO268" s="82">
        <f t="shared" si="3809"/>
        <v>0</v>
      </c>
      <c r="DP268" s="82">
        <f t="shared" si="3809"/>
        <v>0</v>
      </c>
      <c r="DQ268" s="82">
        <f t="shared" si="3809"/>
        <v>0</v>
      </c>
      <c r="DR268" s="82">
        <f t="shared" si="3809"/>
        <v>0</v>
      </c>
      <c r="DS268" s="82">
        <f t="shared" si="3809"/>
        <v>0</v>
      </c>
      <c r="DT268" s="82">
        <f t="shared" si="3809"/>
        <v>0</v>
      </c>
      <c r="DU268" s="82">
        <f t="shared" si="3809"/>
        <v>0</v>
      </c>
      <c r="DV268" s="82">
        <f t="shared" si="3809"/>
        <v>0</v>
      </c>
      <c r="DW268" s="82">
        <f t="shared" si="3809"/>
        <v>0</v>
      </c>
      <c r="DX268" s="82">
        <f t="shared" si="3809"/>
        <v>0</v>
      </c>
      <c r="DY268" s="82">
        <f t="shared" si="3809"/>
        <v>0</v>
      </c>
      <c r="DZ268" s="82">
        <f t="shared" si="3809"/>
        <v>0</v>
      </c>
      <c r="EA268" s="82">
        <f t="shared" si="3809"/>
        <v>0</v>
      </c>
      <c r="EB268" s="82">
        <f t="shared" si="3809"/>
        <v>0</v>
      </c>
    </row>
    <row r="269" spans="3:132" outlineLevel="1" x14ac:dyDescent="0.25">
      <c r="C269" s="318" t="s">
        <v>512</v>
      </c>
      <c r="D269" s="79">
        <f>Assumptions!N85</f>
        <v>44927</v>
      </c>
      <c r="E269" s="16">
        <f>Assumptions!N86</f>
        <v>12</v>
      </c>
      <c r="F269" s="61">
        <f t="shared" ref="F269" si="3810">EDATE(D269,E269)</f>
        <v>45292</v>
      </c>
      <c r="G269" s="52" t="s">
        <v>215</v>
      </c>
      <c r="H269" s="50">
        <f t="shared" si="3805"/>
        <v>1</v>
      </c>
      <c r="J269" s="130">
        <f t="shared" ref="J269:BU269" si="3811">IFERROR(IF(AND(J$6&gt;=$D269,J$7&lt;=$F269),1,0)*1/(YEARFRAC($D269,$F269)*MiY),0)+IF(AND($D269=$F269,J$6&lt;=$D269,J$7&gt;=$F269),1)</f>
        <v>8.3333333333333329E-2</v>
      </c>
      <c r="K269" s="130">
        <f t="shared" si="3811"/>
        <v>8.3333333333333329E-2</v>
      </c>
      <c r="L269" s="130">
        <f t="shared" si="3811"/>
        <v>8.3333333333333329E-2</v>
      </c>
      <c r="M269" s="130">
        <f t="shared" si="3811"/>
        <v>8.3333333333333329E-2</v>
      </c>
      <c r="N269" s="130">
        <f t="shared" si="3811"/>
        <v>8.3333333333333329E-2</v>
      </c>
      <c r="O269" s="130">
        <f t="shared" si="3811"/>
        <v>8.3333333333333329E-2</v>
      </c>
      <c r="P269" s="130">
        <f t="shared" si="3811"/>
        <v>8.3333333333333329E-2</v>
      </c>
      <c r="Q269" s="130">
        <f t="shared" si="3811"/>
        <v>8.3333333333333329E-2</v>
      </c>
      <c r="R269" s="130">
        <f t="shared" si="3811"/>
        <v>8.3333333333333329E-2</v>
      </c>
      <c r="S269" s="130">
        <f t="shared" si="3811"/>
        <v>8.3333333333333329E-2</v>
      </c>
      <c r="T269" s="130">
        <f t="shared" si="3811"/>
        <v>8.3333333333333329E-2</v>
      </c>
      <c r="U269" s="130">
        <f t="shared" si="3811"/>
        <v>8.3333333333333329E-2</v>
      </c>
      <c r="V269" s="130">
        <f t="shared" si="3811"/>
        <v>0</v>
      </c>
      <c r="W269" s="130">
        <f t="shared" si="3811"/>
        <v>0</v>
      </c>
      <c r="X269" s="130">
        <f t="shared" si="3811"/>
        <v>0</v>
      </c>
      <c r="Y269" s="130">
        <f t="shared" si="3811"/>
        <v>0</v>
      </c>
      <c r="Z269" s="130">
        <f t="shared" si="3811"/>
        <v>0</v>
      </c>
      <c r="AA269" s="130">
        <f t="shared" si="3811"/>
        <v>0</v>
      </c>
      <c r="AB269" s="130">
        <f t="shared" si="3811"/>
        <v>0</v>
      </c>
      <c r="AC269" s="130">
        <f t="shared" si="3811"/>
        <v>0</v>
      </c>
      <c r="AD269" s="130">
        <f t="shared" si="3811"/>
        <v>0</v>
      </c>
      <c r="AE269" s="130">
        <f t="shared" si="3811"/>
        <v>0</v>
      </c>
      <c r="AF269" s="130">
        <f t="shared" si="3811"/>
        <v>0</v>
      </c>
      <c r="AG269" s="130">
        <f t="shared" si="3811"/>
        <v>0</v>
      </c>
      <c r="AH269" s="130">
        <f t="shared" si="3811"/>
        <v>0</v>
      </c>
      <c r="AI269" s="130">
        <f t="shared" si="3811"/>
        <v>0</v>
      </c>
      <c r="AJ269" s="130">
        <f t="shared" si="3811"/>
        <v>0</v>
      </c>
      <c r="AK269" s="130">
        <f t="shared" si="3811"/>
        <v>0</v>
      </c>
      <c r="AL269" s="130">
        <f t="shared" si="3811"/>
        <v>0</v>
      </c>
      <c r="AM269" s="130">
        <f t="shared" si="3811"/>
        <v>0</v>
      </c>
      <c r="AN269" s="130">
        <f t="shared" si="3811"/>
        <v>0</v>
      </c>
      <c r="AO269" s="130">
        <f t="shared" si="3811"/>
        <v>0</v>
      </c>
      <c r="AP269" s="130">
        <f t="shared" si="3811"/>
        <v>0</v>
      </c>
      <c r="AQ269" s="130">
        <f t="shared" si="3811"/>
        <v>0</v>
      </c>
      <c r="AR269" s="130">
        <f t="shared" si="3811"/>
        <v>0</v>
      </c>
      <c r="AS269" s="130">
        <f t="shared" si="3811"/>
        <v>0</v>
      </c>
      <c r="AT269" s="130">
        <f t="shared" si="3811"/>
        <v>0</v>
      </c>
      <c r="AU269" s="130">
        <f t="shared" si="3811"/>
        <v>0</v>
      </c>
      <c r="AV269" s="130">
        <f t="shared" si="3811"/>
        <v>0</v>
      </c>
      <c r="AW269" s="130">
        <f t="shared" si="3811"/>
        <v>0</v>
      </c>
      <c r="AX269" s="130">
        <f t="shared" si="3811"/>
        <v>0</v>
      </c>
      <c r="AY269" s="130">
        <f t="shared" si="3811"/>
        <v>0</v>
      </c>
      <c r="AZ269" s="130">
        <f t="shared" si="3811"/>
        <v>0</v>
      </c>
      <c r="BA269" s="130">
        <f t="shared" si="3811"/>
        <v>0</v>
      </c>
      <c r="BB269" s="130">
        <f t="shared" si="3811"/>
        <v>0</v>
      </c>
      <c r="BC269" s="130">
        <f t="shared" si="3811"/>
        <v>0</v>
      </c>
      <c r="BD269" s="130">
        <f t="shared" si="3811"/>
        <v>0</v>
      </c>
      <c r="BE269" s="130">
        <f t="shared" si="3811"/>
        <v>0</v>
      </c>
      <c r="BF269" s="130">
        <f t="shared" si="3811"/>
        <v>0</v>
      </c>
      <c r="BG269" s="130">
        <f t="shared" si="3811"/>
        <v>0</v>
      </c>
      <c r="BH269" s="130">
        <f t="shared" si="3811"/>
        <v>0</v>
      </c>
      <c r="BI269" s="130">
        <f t="shared" si="3811"/>
        <v>0</v>
      </c>
      <c r="BJ269" s="130">
        <f t="shared" si="3811"/>
        <v>0</v>
      </c>
      <c r="BK269" s="130">
        <f t="shared" si="3811"/>
        <v>0</v>
      </c>
      <c r="BL269" s="130">
        <f t="shared" si="3811"/>
        <v>0</v>
      </c>
      <c r="BM269" s="130">
        <f t="shared" si="3811"/>
        <v>0</v>
      </c>
      <c r="BN269" s="130">
        <f t="shared" si="3811"/>
        <v>0</v>
      </c>
      <c r="BO269" s="130">
        <f t="shared" si="3811"/>
        <v>0</v>
      </c>
      <c r="BP269" s="130">
        <f t="shared" si="3811"/>
        <v>0</v>
      </c>
      <c r="BQ269" s="130">
        <f t="shared" si="3811"/>
        <v>0</v>
      </c>
      <c r="BR269" s="130">
        <f t="shared" si="3811"/>
        <v>0</v>
      </c>
      <c r="BS269" s="130">
        <f t="shared" si="3811"/>
        <v>0</v>
      </c>
      <c r="BT269" s="130">
        <f t="shared" si="3811"/>
        <v>0</v>
      </c>
      <c r="BU269" s="130">
        <f t="shared" si="3811"/>
        <v>0</v>
      </c>
      <c r="BV269" s="130">
        <f t="shared" ref="BV269:EB269" si="3812">IFERROR(IF(AND(BV$6&gt;=$D269,BV$7&lt;=$F269),1,0)*1/(YEARFRAC($D269,$F269)*MiY),0)+IF(AND($D269=$F269,BV$6&lt;=$D269,BV$7&gt;=$F269),1)</f>
        <v>0</v>
      </c>
      <c r="BW269" s="130">
        <f t="shared" si="3812"/>
        <v>0</v>
      </c>
      <c r="BX269" s="130">
        <f t="shared" si="3812"/>
        <v>0</v>
      </c>
      <c r="BY269" s="130">
        <f t="shared" si="3812"/>
        <v>0</v>
      </c>
      <c r="BZ269" s="130">
        <f t="shared" si="3812"/>
        <v>0</v>
      </c>
      <c r="CA269" s="130">
        <f t="shared" si="3812"/>
        <v>0</v>
      </c>
      <c r="CB269" s="130">
        <f t="shared" si="3812"/>
        <v>0</v>
      </c>
      <c r="CC269" s="130">
        <f t="shared" si="3812"/>
        <v>0</v>
      </c>
      <c r="CD269" s="130">
        <f t="shared" si="3812"/>
        <v>0</v>
      </c>
      <c r="CE269" s="130">
        <f t="shared" si="3812"/>
        <v>0</v>
      </c>
      <c r="CF269" s="130">
        <f t="shared" si="3812"/>
        <v>0</v>
      </c>
      <c r="CG269" s="130">
        <f t="shared" si="3812"/>
        <v>0</v>
      </c>
      <c r="CH269" s="130">
        <f t="shared" si="3812"/>
        <v>0</v>
      </c>
      <c r="CI269" s="130">
        <f t="shared" si="3812"/>
        <v>0</v>
      </c>
      <c r="CJ269" s="130">
        <f t="shared" si="3812"/>
        <v>0</v>
      </c>
      <c r="CK269" s="130">
        <f t="shared" si="3812"/>
        <v>0</v>
      </c>
      <c r="CL269" s="130">
        <f t="shared" si="3812"/>
        <v>0</v>
      </c>
      <c r="CM269" s="130">
        <f t="shared" si="3812"/>
        <v>0</v>
      </c>
      <c r="CN269" s="130">
        <f t="shared" si="3812"/>
        <v>0</v>
      </c>
      <c r="CO269" s="130">
        <f t="shared" si="3812"/>
        <v>0</v>
      </c>
      <c r="CP269" s="130">
        <f t="shared" si="3812"/>
        <v>0</v>
      </c>
      <c r="CQ269" s="130">
        <f t="shared" si="3812"/>
        <v>0</v>
      </c>
      <c r="CR269" s="130">
        <f t="shared" si="3812"/>
        <v>0</v>
      </c>
      <c r="CS269" s="130">
        <f t="shared" si="3812"/>
        <v>0</v>
      </c>
      <c r="CT269" s="130">
        <f t="shared" si="3812"/>
        <v>0</v>
      </c>
      <c r="CU269" s="130">
        <f t="shared" si="3812"/>
        <v>0</v>
      </c>
      <c r="CV269" s="130">
        <f t="shared" si="3812"/>
        <v>0</v>
      </c>
      <c r="CW269" s="130">
        <f t="shared" si="3812"/>
        <v>0</v>
      </c>
      <c r="CX269" s="130">
        <f t="shared" si="3812"/>
        <v>0</v>
      </c>
      <c r="CY269" s="130">
        <f t="shared" si="3812"/>
        <v>0</v>
      </c>
      <c r="CZ269" s="130">
        <f t="shared" si="3812"/>
        <v>0</v>
      </c>
      <c r="DA269" s="130">
        <f t="shared" si="3812"/>
        <v>0</v>
      </c>
      <c r="DB269" s="130">
        <f t="shared" si="3812"/>
        <v>0</v>
      </c>
      <c r="DC269" s="130">
        <f t="shared" si="3812"/>
        <v>0</v>
      </c>
      <c r="DD269" s="130">
        <f t="shared" si="3812"/>
        <v>0</v>
      </c>
      <c r="DE269" s="130">
        <f t="shared" si="3812"/>
        <v>0</v>
      </c>
      <c r="DF269" s="130">
        <f t="shared" si="3812"/>
        <v>0</v>
      </c>
      <c r="DG269" s="130">
        <f t="shared" si="3812"/>
        <v>0</v>
      </c>
      <c r="DH269" s="130">
        <f t="shared" si="3812"/>
        <v>0</v>
      </c>
      <c r="DI269" s="130">
        <f t="shared" si="3812"/>
        <v>0</v>
      </c>
      <c r="DJ269" s="130">
        <f t="shared" si="3812"/>
        <v>0</v>
      </c>
      <c r="DK269" s="130">
        <f t="shared" si="3812"/>
        <v>0</v>
      </c>
      <c r="DL269" s="130">
        <f t="shared" si="3812"/>
        <v>0</v>
      </c>
      <c r="DM269" s="130">
        <f t="shared" si="3812"/>
        <v>0</v>
      </c>
      <c r="DN269" s="130">
        <f t="shared" si="3812"/>
        <v>0</v>
      </c>
      <c r="DO269" s="130">
        <f t="shared" si="3812"/>
        <v>0</v>
      </c>
      <c r="DP269" s="130">
        <f t="shared" si="3812"/>
        <v>0</v>
      </c>
      <c r="DQ269" s="130">
        <f t="shared" si="3812"/>
        <v>0</v>
      </c>
      <c r="DR269" s="130">
        <f t="shared" si="3812"/>
        <v>0</v>
      </c>
      <c r="DS269" s="130">
        <f t="shared" si="3812"/>
        <v>0</v>
      </c>
      <c r="DT269" s="130">
        <f t="shared" si="3812"/>
        <v>0</v>
      </c>
      <c r="DU269" s="130">
        <f t="shared" si="3812"/>
        <v>0</v>
      </c>
      <c r="DV269" s="130">
        <f t="shared" si="3812"/>
        <v>0</v>
      </c>
      <c r="DW269" s="130">
        <f t="shared" si="3812"/>
        <v>0</v>
      </c>
      <c r="DX269" s="130">
        <f t="shared" si="3812"/>
        <v>0</v>
      </c>
      <c r="DY269" s="130">
        <f t="shared" si="3812"/>
        <v>0</v>
      </c>
      <c r="DZ269" s="130">
        <f t="shared" si="3812"/>
        <v>0</v>
      </c>
      <c r="EA269" s="130">
        <f t="shared" si="3812"/>
        <v>0</v>
      </c>
      <c r="EB269" s="130">
        <f t="shared" si="3812"/>
        <v>0</v>
      </c>
    </row>
    <row r="270" spans="3:132" outlineLevel="1" x14ac:dyDescent="0.25">
      <c r="C270" s="318" t="s">
        <v>537</v>
      </c>
      <c r="D270" s="31">
        <f>Costs!$N$39</f>
        <v>0</v>
      </c>
      <c r="E270" s="31">
        <f>Costs!$N$40</f>
        <v>0</v>
      </c>
      <c r="G270" s="52" t="s">
        <v>220</v>
      </c>
      <c r="H270" s="29"/>
      <c r="J270" s="312">
        <f t="shared" ref="J270:BU270" si="3813">$D270-$E270</f>
        <v>0</v>
      </c>
      <c r="K270" s="312">
        <f t="shared" si="3813"/>
        <v>0</v>
      </c>
      <c r="L270" s="312">
        <f t="shared" si="3813"/>
        <v>0</v>
      </c>
      <c r="M270" s="312">
        <f t="shared" si="3813"/>
        <v>0</v>
      </c>
      <c r="N270" s="312">
        <f t="shared" si="3813"/>
        <v>0</v>
      </c>
      <c r="O270" s="312">
        <f t="shared" si="3813"/>
        <v>0</v>
      </c>
      <c r="P270" s="312">
        <f t="shared" si="3813"/>
        <v>0</v>
      </c>
      <c r="Q270" s="312">
        <f t="shared" si="3813"/>
        <v>0</v>
      </c>
      <c r="R270" s="312">
        <f t="shared" si="3813"/>
        <v>0</v>
      </c>
      <c r="S270" s="312">
        <f t="shared" si="3813"/>
        <v>0</v>
      </c>
      <c r="T270" s="312">
        <f t="shared" si="3813"/>
        <v>0</v>
      </c>
      <c r="U270" s="312">
        <f t="shared" si="3813"/>
        <v>0</v>
      </c>
      <c r="V270" s="312">
        <f t="shared" si="3813"/>
        <v>0</v>
      </c>
      <c r="W270" s="312">
        <f t="shared" si="3813"/>
        <v>0</v>
      </c>
      <c r="X270" s="312">
        <f t="shared" si="3813"/>
        <v>0</v>
      </c>
      <c r="Y270" s="312">
        <f t="shared" si="3813"/>
        <v>0</v>
      </c>
      <c r="Z270" s="312">
        <f t="shared" si="3813"/>
        <v>0</v>
      </c>
      <c r="AA270" s="312">
        <f t="shared" si="3813"/>
        <v>0</v>
      </c>
      <c r="AB270" s="312">
        <f t="shared" si="3813"/>
        <v>0</v>
      </c>
      <c r="AC270" s="312">
        <f t="shared" si="3813"/>
        <v>0</v>
      </c>
      <c r="AD270" s="312">
        <f t="shared" si="3813"/>
        <v>0</v>
      </c>
      <c r="AE270" s="312">
        <f t="shared" si="3813"/>
        <v>0</v>
      </c>
      <c r="AF270" s="312">
        <f t="shared" si="3813"/>
        <v>0</v>
      </c>
      <c r="AG270" s="312">
        <f t="shared" si="3813"/>
        <v>0</v>
      </c>
      <c r="AH270" s="312">
        <f t="shared" si="3813"/>
        <v>0</v>
      </c>
      <c r="AI270" s="312">
        <f t="shared" si="3813"/>
        <v>0</v>
      </c>
      <c r="AJ270" s="312">
        <f t="shared" si="3813"/>
        <v>0</v>
      </c>
      <c r="AK270" s="312">
        <f t="shared" si="3813"/>
        <v>0</v>
      </c>
      <c r="AL270" s="312">
        <f t="shared" si="3813"/>
        <v>0</v>
      </c>
      <c r="AM270" s="312">
        <f t="shared" si="3813"/>
        <v>0</v>
      </c>
      <c r="AN270" s="312">
        <f t="shared" si="3813"/>
        <v>0</v>
      </c>
      <c r="AO270" s="312">
        <f t="shared" si="3813"/>
        <v>0</v>
      </c>
      <c r="AP270" s="312">
        <f t="shared" si="3813"/>
        <v>0</v>
      </c>
      <c r="AQ270" s="312">
        <f t="shared" si="3813"/>
        <v>0</v>
      </c>
      <c r="AR270" s="312">
        <f t="shared" si="3813"/>
        <v>0</v>
      </c>
      <c r="AS270" s="312">
        <f t="shared" si="3813"/>
        <v>0</v>
      </c>
      <c r="AT270" s="312">
        <f t="shared" si="3813"/>
        <v>0</v>
      </c>
      <c r="AU270" s="312">
        <f t="shared" si="3813"/>
        <v>0</v>
      </c>
      <c r="AV270" s="312">
        <f t="shared" si="3813"/>
        <v>0</v>
      </c>
      <c r="AW270" s="312">
        <f t="shared" si="3813"/>
        <v>0</v>
      </c>
      <c r="AX270" s="312">
        <f t="shared" si="3813"/>
        <v>0</v>
      </c>
      <c r="AY270" s="312">
        <f t="shared" si="3813"/>
        <v>0</v>
      </c>
      <c r="AZ270" s="312">
        <f t="shared" si="3813"/>
        <v>0</v>
      </c>
      <c r="BA270" s="312">
        <f t="shared" si="3813"/>
        <v>0</v>
      </c>
      <c r="BB270" s="312">
        <f t="shared" si="3813"/>
        <v>0</v>
      </c>
      <c r="BC270" s="312">
        <f t="shared" si="3813"/>
        <v>0</v>
      </c>
      <c r="BD270" s="312">
        <f t="shared" si="3813"/>
        <v>0</v>
      </c>
      <c r="BE270" s="312">
        <f t="shared" si="3813"/>
        <v>0</v>
      </c>
      <c r="BF270" s="312">
        <f t="shared" si="3813"/>
        <v>0</v>
      </c>
      <c r="BG270" s="312">
        <f t="shared" si="3813"/>
        <v>0</v>
      </c>
      <c r="BH270" s="312">
        <f t="shared" si="3813"/>
        <v>0</v>
      </c>
      <c r="BI270" s="312">
        <f t="shared" si="3813"/>
        <v>0</v>
      </c>
      <c r="BJ270" s="312">
        <f t="shared" si="3813"/>
        <v>0</v>
      </c>
      <c r="BK270" s="312">
        <f t="shared" si="3813"/>
        <v>0</v>
      </c>
      <c r="BL270" s="312">
        <f t="shared" si="3813"/>
        <v>0</v>
      </c>
      <c r="BM270" s="312">
        <f t="shared" si="3813"/>
        <v>0</v>
      </c>
      <c r="BN270" s="312">
        <f t="shared" si="3813"/>
        <v>0</v>
      </c>
      <c r="BO270" s="312">
        <f t="shared" si="3813"/>
        <v>0</v>
      </c>
      <c r="BP270" s="312">
        <f t="shared" si="3813"/>
        <v>0</v>
      </c>
      <c r="BQ270" s="312">
        <f t="shared" si="3813"/>
        <v>0</v>
      </c>
      <c r="BR270" s="312">
        <f t="shared" si="3813"/>
        <v>0</v>
      </c>
      <c r="BS270" s="312">
        <f t="shared" si="3813"/>
        <v>0</v>
      </c>
      <c r="BT270" s="312">
        <f t="shared" si="3813"/>
        <v>0</v>
      </c>
      <c r="BU270" s="312">
        <f t="shared" si="3813"/>
        <v>0</v>
      </c>
      <c r="BV270" s="312">
        <f t="shared" ref="BV270:EB270" si="3814">$D270-$E270</f>
        <v>0</v>
      </c>
      <c r="BW270" s="312">
        <f t="shared" si="3814"/>
        <v>0</v>
      </c>
      <c r="BX270" s="312">
        <f t="shared" si="3814"/>
        <v>0</v>
      </c>
      <c r="BY270" s="312">
        <f t="shared" si="3814"/>
        <v>0</v>
      </c>
      <c r="BZ270" s="312">
        <f t="shared" si="3814"/>
        <v>0</v>
      </c>
      <c r="CA270" s="312">
        <f t="shared" si="3814"/>
        <v>0</v>
      </c>
      <c r="CB270" s="312">
        <f t="shared" si="3814"/>
        <v>0</v>
      </c>
      <c r="CC270" s="312">
        <f t="shared" si="3814"/>
        <v>0</v>
      </c>
      <c r="CD270" s="312">
        <f t="shared" si="3814"/>
        <v>0</v>
      </c>
      <c r="CE270" s="312">
        <f t="shared" si="3814"/>
        <v>0</v>
      </c>
      <c r="CF270" s="312">
        <f t="shared" si="3814"/>
        <v>0</v>
      </c>
      <c r="CG270" s="312">
        <f t="shared" si="3814"/>
        <v>0</v>
      </c>
      <c r="CH270" s="312">
        <f t="shared" si="3814"/>
        <v>0</v>
      </c>
      <c r="CI270" s="312">
        <f t="shared" si="3814"/>
        <v>0</v>
      </c>
      <c r="CJ270" s="312">
        <f t="shared" si="3814"/>
        <v>0</v>
      </c>
      <c r="CK270" s="312">
        <f t="shared" si="3814"/>
        <v>0</v>
      </c>
      <c r="CL270" s="312">
        <f t="shared" si="3814"/>
        <v>0</v>
      </c>
      <c r="CM270" s="312">
        <f t="shared" si="3814"/>
        <v>0</v>
      </c>
      <c r="CN270" s="312">
        <f t="shared" si="3814"/>
        <v>0</v>
      </c>
      <c r="CO270" s="312">
        <f t="shared" si="3814"/>
        <v>0</v>
      </c>
      <c r="CP270" s="312">
        <f t="shared" si="3814"/>
        <v>0</v>
      </c>
      <c r="CQ270" s="312">
        <f t="shared" si="3814"/>
        <v>0</v>
      </c>
      <c r="CR270" s="312">
        <f t="shared" si="3814"/>
        <v>0</v>
      </c>
      <c r="CS270" s="312">
        <f t="shared" si="3814"/>
        <v>0</v>
      </c>
      <c r="CT270" s="312">
        <f t="shared" si="3814"/>
        <v>0</v>
      </c>
      <c r="CU270" s="312">
        <f t="shared" si="3814"/>
        <v>0</v>
      </c>
      <c r="CV270" s="312">
        <f t="shared" si="3814"/>
        <v>0</v>
      </c>
      <c r="CW270" s="312">
        <f t="shared" si="3814"/>
        <v>0</v>
      </c>
      <c r="CX270" s="312">
        <f t="shared" si="3814"/>
        <v>0</v>
      </c>
      <c r="CY270" s="312">
        <f t="shared" si="3814"/>
        <v>0</v>
      </c>
      <c r="CZ270" s="312">
        <f t="shared" si="3814"/>
        <v>0</v>
      </c>
      <c r="DA270" s="312">
        <f t="shared" si="3814"/>
        <v>0</v>
      </c>
      <c r="DB270" s="312">
        <f t="shared" si="3814"/>
        <v>0</v>
      </c>
      <c r="DC270" s="312">
        <f t="shared" si="3814"/>
        <v>0</v>
      </c>
      <c r="DD270" s="312">
        <f t="shared" si="3814"/>
        <v>0</v>
      </c>
      <c r="DE270" s="312">
        <f t="shared" si="3814"/>
        <v>0</v>
      </c>
      <c r="DF270" s="312">
        <f t="shared" si="3814"/>
        <v>0</v>
      </c>
      <c r="DG270" s="312">
        <f t="shared" si="3814"/>
        <v>0</v>
      </c>
      <c r="DH270" s="312">
        <f t="shared" si="3814"/>
        <v>0</v>
      </c>
      <c r="DI270" s="312">
        <f t="shared" si="3814"/>
        <v>0</v>
      </c>
      <c r="DJ270" s="312">
        <f t="shared" si="3814"/>
        <v>0</v>
      </c>
      <c r="DK270" s="312">
        <f t="shared" si="3814"/>
        <v>0</v>
      </c>
      <c r="DL270" s="312">
        <f t="shared" si="3814"/>
        <v>0</v>
      </c>
      <c r="DM270" s="312">
        <f t="shared" si="3814"/>
        <v>0</v>
      </c>
      <c r="DN270" s="312">
        <f t="shared" si="3814"/>
        <v>0</v>
      </c>
      <c r="DO270" s="312">
        <f t="shared" si="3814"/>
        <v>0</v>
      </c>
      <c r="DP270" s="312">
        <f t="shared" si="3814"/>
        <v>0</v>
      </c>
      <c r="DQ270" s="312">
        <f t="shared" si="3814"/>
        <v>0</v>
      </c>
      <c r="DR270" s="312">
        <f t="shared" si="3814"/>
        <v>0</v>
      </c>
      <c r="DS270" s="312">
        <f t="shared" si="3814"/>
        <v>0</v>
      </c>
      <c r="DT270" s="312">
        <f t="shared" si="3814"/>
        <v>0</v>
      </c>
      <c r="DU270" s="312">
        <f t="shared" si="3814"/>
        <v>0</v>
      </c>
      <c r="DV270" s="312">
        <f t="shared" si="3814"/>
        <v>0</v>
      </c>
      <c r="DW270" s="312">
        <f t="shared" si="3814"/>
        <v>0</v>
      </c>
      <c r="DX270" s="312">
        <f t="shared" si="3814"/>
        <v>0</v>
      </c>
      <c r="DY270" s="312">
        <f t="shared" si="3814"/>
        <v>0</v>
      </c>
      <c r="DZ270" s="312">
        <f t="shared" si="3814"/>
        <v>0</v>
      </c>
      <c r="EA270" s="312">
        <f t="shared" si="3814"/>
        <v>0</v>
      </c>
      <c r="EB270" s="312">
        <f t="shared" si="3814"/>
        <v>0</v>
      </c>
    </row>
    <row r="271" spans="3:132" outlineLevel="1" x14ac:dyDescent="0.25">
      <c r="C271" s="327" t="s">
        <v>543</v>
      </c>
      <c r="D271" s="38"/>
      <c r="E271" s="38"/>
      <c r="F271" s="38"/>
      <c r="G271" s="55" t="s">
        <v>220</v>
      </c>
      <c r="H271" s="316">
        <f t="shared" ref="H271" si="3815">SUM(J271:EB271)</f>
        <v>0</v>
      </c>
      <c r="I271" s="38"/>
      <c r="J271" s="314">
        <f>J268*SUM($J$269:J$269)*J270</f>
        <v>0</v>
      </c>
      <c r="K271" s="314">
        <f>K268*SUM($J$269:K$269)*K270</f>
        <v>0</v>
      </c>
      <c r="L271" s="314">
        <f>L268*SUM($J$269:L$269)*L270</f>
        <v>0</v>
      </c>
      <c r="M271" s="314">
        <f>M268*SUM($J$269:M$269)*M270</f>
        <v>0</v>
      </c>
      <c r="N271" s="314">
        <f>N268*SUM($J$269:N$269)*N270</f>
        <v>0</v>
      </c>
      <c r="O271" s="314">
        <f>O268*SUM($J$269:O$269)*O270</f>
        <v>0</v>
      </c>
      <c r="P271" s="314">
        <f>P268*SUM($J$269:P$269)*P270</f>
        <v>0</v>
      </c>
      <c r="Q271" s="314">
        <f>Q268*SUM($J$269:Q$269)*Q270</f>
        <v>0</v>
      </c>
      <c r="R271" s="314">
        <f>R268*SUM($J$269:R$269)*R270</f>
        <v>0</v>
      </c>
      <c r="S271" s="314">
        <f>S268*SUM($J$269:S$269)*S270</f>
        <v>0</v>
      </c>
      <c r="T271" s="314">
        <f>T268*SUM($J$269:T$269)*T270</f>
        <v>0</v>
      </c>
      <c r="U271" s="314">
        <f>U268*SUM($J$269:U$269)*U270</f>
        <v>0</v>
      </c>
      <c r="V271" s="314">
        <f>V268*SUM($J$269:V$269)*V270</f>
        <v>0</v>
      </c>
      <c r="W271" s="314">
        <f>W268*SUM($J$269:W$269)*W270</f>
        <v>0</v>
      </c>
      <c r="X271" s="314">
        <f>X268*SUM($J$269:X$269)*X270</f>
        <v>0</v>
      </c>
      <c r="Y271" s="314">
        <f>Y268*SUM($J$269:Y$269)*Y270</f>
        <v>0</v>
      </c>
      <c r="Z271" s="314">
        <f>Z268*SUM($J$269:Z$269)*Z270</f>
        <v>0</v>
      </c>
      <c r="AA271" s="314">
        <f>AA268*SUM($J$269:AA$269)*AA270</f>
        <v>0</v>
      </c>
      <c r="AB271" s="314">
        <f>AB268*SUM($J$269:AB$269)*AB270</f>
        <v>0</v>
      </c>
      <c r="AC271" s="314">
        <f>AC268*SUM($J$269:AC$269)*AC270</f>
        <v>0</v>
      </c>
      <c r="AD271" s="314">
        <f>AD268*SUM($J$269:AD$269)*AD270</f>
        <v>0</v>
      </c>
      <c r="AE271" s="314">
        <f>AE268*SUM($J$269:AE$269)*AE270</f>
        <v>0</v>
      </c>
      <c r="AF271" s="314">
        <f>AF268*SUM($J$269:AF$269)*AF270</f>
        <v>0</v>
      </c>
      <c r="AG271" s="314">
        <f>AG268*SUM($J$269:AG$269)*AG270</f>
        <v>0</v>
      </c>
      <c r="AH271" s="314">
        <f>AH268*SUM($J$269:AH$269)*AH270</f>
        <v>0</v>
      </c>
      <c r="AI271" s="314">
        <f>AI268*SUM($J$269:AI$269)*AI270</f>
        <v>0</v>
      </c>
      <c r="AJ271" s="314">
        <f>AJ268*SUM($J$269:AJ$269)*AJ270</f>
        <v>0</v>
      </c>
      <c r="AK271" s="314">
        <f>AK268*SUM($J$269:AK$269)*AK270</f>
        <v>0</v>
      </c>
      <c r="AL271" s="314">
        <f>AL268*SUM($J$269:AL$269)*AL270</f>
        <v>0</v>
      </c>
      <c r="AM271" s="314">
        <f>AM268*SUM($J$269:AM$269)*AM270</f>
        <v>0</v>
      </c>
      <c r="AN271" s="314">
        <f>AN268*SUM($J$269:AN$269)*AN270</f>
        <v>0</v>
      </c>
      <c r="AO271" s="314">
        <f>AO268*SUM($J$269:AO$269)*AO270</f>
        <v>0</v>
      </c>
      <c r="AP271" s="314">
        <f>AP268*SUM($J$269:AP$269)*AP270</f>
        <v>0</v>
      </c>
      <c r="AQ271" s="314">
        <f>AQ268*SUM($J$269:AQ$269)*AQ270</f>
        <v>0</v>
      </c>
      <c r="AR271" s="314">
        <f>AR268*SUM($J$269:AR$269)*AR270</f>
        <v>0</v>
      </c>
      <c r="AS271" s="314">
        <f>AS268*SUM($J$269:AS$269)*AS270</f>
        <v>0</v>
      </c>
      <c r="AT271" s="314">
        <f>AT268*SUM($J$269:AT$269)*AT270</f>
        <v>0</v>
      </c>
      <c r="AU271" s="314">
        <f>AU268*SUM($J$269:AU$269)*AU270</f>
        <v>0</v>
      </c>
      <c r="AV271" s="314">
        <f>AV268*SUM($J$269:AV$269)*AV270</f>
        <v>0</v>
      </c>
      <c r="AW271" s="314">
        <f>AW268*SUM($J$269:AW$269)*AW270</f>
        <v>0</v>
      </c>
      <c r="AX271" s="314">
        <f>AX268*SUM($J$269:AX$269)*AX270</f>
        <v>0</v>
      </c>
      <c r="AY271" s="314">
        <f>AY268*SUM($J$269:AY$269)*AY270</f>
        <v>0</v>
      </c>
      <c r="AZ271" s="314">
        <f>AZ268*SUM($J$269:AZ$269)*AZ270</f>
        <v>0</v>
      </c>
      <c r="BA271" s="314">
        <f>BA268*SUM($J$269:BA$269)*BA270</f>
        <v>0</v>
      </c>
      <c r="BB271" s="314">
        <f>BB268*SUM($J$269:BB$269)*BB270</f>
        <v>0</v>
      </c>
      <c r="BC271" s="314">
        <f>BC268*SUM($J$269:BC$269)*BC270</f>
        <v>0</v>
      </c>
      <c r="BD271" s="314">
        <f>BD268*SUM($J$269:BD$269)*BD270</f>
        <v>0</v>
      </c>
      <c r="BE271" s="314">
        <f>BE268*SUM($J$269:BE$269)*BE270</f>
        <v>0</v>
      </c>
      <c r="BF271" s="314">
        <f>BF268*SUM($J$269:BF$269)*BF270</f>
        <v>0</v>
      </c>
      <c r="BG271" s="314">
        <f>BG268*SUM($J$269:BG$269)*BG270</f>
        <v>0</v>
      </c>
      <c r="BH271" s="314">
        <f>BH268*SUM($J$269:BH$269)*BH270</f>
        <v>0</v>
      </c>
      <c r="BI271" s="314">
        <f>BI268*SUM($J$269:BI$269)*BI270</f>
        <v>0</v>
      </c>
      <c r="BJ271" s="314">
        <f>BJ268*SUM($J$269:BJ$269)*BJ270</f>
        <v>0</v>
      </c>
      <c r="BK271" s="314">
        <f>BK268*SUM($J$269:BK$269)*BK270</f>
        <v>0</v>
      </c>
      <c r="BL271" s="314">
        <f>BL268*SUM($J$269:BL$269)*BL270</f>
        <v>0</v>
      </c>
      <c r="BM271" s="314">
        <f>BM268*SUM($J$269:BM$269)*BM270</f>
        <v>0</v>
      </c>
      <c r="BN271" s="314">
        <f>BN268*SUM($J$269:BN$269)*BN270</f>
        <v>0</v>
      </c>
      <c r="BO271" s="314">
        <f>BO268*SUM($J$269:BO$269)*BO270</f>
        <v>0</v>
      </c>
      <c r="BP271" s="314">
        <f>BP268*SUM($J$269:BP$269)*BP270</f>
        <v>0</v>
      </c>
      <c r="BQ271" s="314">
        <f>BQ268*SUM($J$269:BQ$269)*BQ270</f>
        <v>0</v>
      </c>
      <c r="BR271" s="314">
        <f>BR268*SUM($J$269:BR$269)*BR270</f>
        <v>0</v>
      </c>
      <c r="BS271" s="314">
        <f>BS268*SUM($J$269:BS$269)*BS270</f>
        <v>0</v>
      </c>
      <c r="BT271" s="314">
        <f>BT268*SUM($J$269:BT$269)*BT270</f>
        <v>0</v>
      </c>
      <c r="BU271" s="314">
        <f>BU268*SUM($J$269:BU$269)*BU270</f>
        <v>0</v>
      </c>
      <c r="BV271" s="314">
        <f>BV268*SUM($J$269:BV$269)*BV270</f>
        <v>0</v>
      </c>
      <c r="BW271" s="314">
        <f>BW268*SUM($J$269:BW$269)*BW270</f>
        <v>0</v>
      </c>
      <c r="BX271" s="314">
        <f>BX268*SUM($J$269:BX$269)*BX270</f>
        <v>0</v>
      </c>
      <c r="BY271" s="314">
        <f>BY268*SUM($J$269:BY$269)*BY270</f>
        <v>0</v>
      </c>
      <c r="BZ271" s="314">
        <f>BZ268*SUM($J$269:BZ$269)*BZ270</f>
        <v>0</v>
      </c>
      <c r="CA271" s="314">
        <f>CA268*SUM($J$269:CA$269)*CA270</f>
        <v>0</v>
      </c>
      <c r="CB271" s="314">
        <f>CB268*SUM($J$269:CB$269)*CB270</f>
        <v>0</v>
      </c>
      <c r="CC271" s="314">
        <f>CC268*SUM($J$269:CC$269)*CC270</f>
        <v>0</v>
      </c>
      <c r="CD271" s="314">
        <f>CD268*SUM($J$269:CD$269)*CD270</f>
        <v>0</v>
      </c>
      <c r="CE271" s="314">
        <f>CE268*SUM($J$269:CE$269)*CE270</f>
        <v>0</v>
      </c>
      <c r="CF271" s="314">
        <f>CF268*SUM($J$269:CF$269)*CF270</f>
        <v>0</v>
      </c>
      <c r="CG271" s="314">
        <f>CG268*SUM($J$269:CG$269)*CG270</f>
        <v>0</v>
      </c>
      <c r="CH271" s="314">
        <f>CH268*SUM($J$269:CH$269)*CH270</f>
        <v>0</v>
      </c>
      <c r="CI271" s="314">
        <f>CI268*SUM($J$269:CI$269)*CI270</f>
        <v>0</v>
      </c>
      <c r="CJ271" s="314">
        <f>CJ268*SUM($J$269:CJ$269)*CJ270</f>
        <v>0</v>
      </c>
      <c r="CK271" s="314">
        <f>CK268*SUM($J$269:CK$269)*CK270</f>
        <v>0</v>
      </c>
      <c r="CL271" s="314">
        <f>CL268*SUM($J$269:CL$269)*CL270</f>
        <v>0</v>
      </c>
      <c r="CM271" s="314">
        <f>CM268*SUM($J$269:CM$269)*CM270</f>
        <v>0</v>
      </c>
      <c r="CN271" s="314">
        <f>CN268*SUM($J$269:CN$269)*CN270</f>
        <v>0</v>
      </c>
      <c r="CO271" s="314">
        <f>CO268*SUM($J$269:CO$269)*CO270</f>
        <v>0</v>
      </c>
      <c r="CP271" s="314">
        <f>CP268*SUM($J$269:CP$269)*CP270</f>
        <v>0</v>
      </c>
      <c r="CQ271" s="314">
        <f>CQ268*SUM($J$269:CQ$269)*CQ270</f>
        <v>0</v>
      </c>
      <c r="CR271" s="314">
        <f>CR268*SUM($J$269:CR$269)*CR270</f>
        <v>0</v>
      </c>
      <c r="CS271" s="314">
        <f>CS268*SUM($J$269:CS$269)*CS270</f>
        <v>0</v>
      </c>
      <c r="CT271" s="314">
        <f>CT268*SUM($J$269:CT$269)*CT270</f>
        <v>0</v>
      </c>
      <c r="CU271" s="314">
        <f>CU268*SUM($J$269:CU$269)*CU270</f>
        <v>0</v>
      </c>
      <c r="CV271" s="314">
        <f>CV268*SUM($J$269:CV$269)*CV270</f>
        <v>0</v>
      </c>
      <c r="CW271" s="314">
        <f>CW268*SUM($J$269:CW$269)*CW270</f>
        <v>0</v>
      </c>
      <c r="CX271" s="314">
        <f>CX268*SUM($J$269:CX$269)*CX270</f>
        <v>0</v>
      </c>
      <c r="CY271" s="314">
        <f>CY268*SUM($J$269:CY$269)*CY270</f>
        <v>0</v>
      </c>
      <c r="CZ271" s="314">
        <f>CZ268*SUM($J$269:CZ$269)*CZ270</f>
        <v>0</v>
      </c>
      <c r="DA271" s="314">
        <f>DA268*SUM($J$269:DA$269)*DA270</f>
        <v>0</v>
      </c>
      <c r="DB271" s="314">
        <f>DB268*SUM($J$269:DB$269)*DB270</f>
        <v>0</v>
      </c>
      <c r="DC271" s="314">
        <f>DC268*SUM($J$269:DC$269)*DC270</f>
        <v>0</v>
      </c>
      <c r="DD271" s="314">
        <f>DD268*SUM($J$269:DD$269)*DD270</f>
        <v>0</v>
      </c>
      <c r="DE271" s="314">
        <f>DE268*SUM($J$269:DE$269)*DE270</f>
        <v>0</v>
      </c>
      <c r="DF271" s="314">
        <f>DF268*SUM($J$269:DF$269)*DF270</f>
        <v>0</v>
      </c>
      <c r="DG271" s="314">
        <f>DG268*SUM($J$269:DG$269)*DG270</f>
        <v>0</v>
      </c>
      <c r="DH271" s="314">
        <f>DH268*SUM($J$269:DH$269)*DH270</f>
        <v>0</v>
      </c>
      <c r="DI271" s="314">
        <f>DI268*SUM($J$269:DI$269)*DI270</f>
        <v>0</v>
      </c>
      <c r="DJ271" s="314">
        <f>DJ268*SUM($J$269:DJ$269)*DJ270</f>
        <v>0</v>
      </c>
      <c r="DK271" s="314">
        <f>DK268*SUM($J$269:DK$269)*DK270</f>
        <v>0</v>
      </c>
      <c r="DL271" s="314">
        <f>DL268*SUM($J$269:DL$269)*DL270</f>
        <v>0</v>
      </c>
      <c r="DM271" s="314">
        <f>DM268*SUM($J$269:DM$269)*DM270</f>
        <v>0</v>
      </c>
      <c r="DN271" s="314">
        <f>DN268*SUM($J$269:DN$269)*DN270</f>
        <v>0</v>
      </c>
      <c r="DO271" s="314">
        <f>DO268*SUM($J$269:DO$269)*DO270</f>
        <v>0</v>
      </c>
      <c r="DP271" s="314">
        <f>DP268*SUM($J$269:DP$269)*DP270</f>
        <v>0</v>
      </c>
      <c r="DQ271" s="314">
        <f>DQ268*SUM($J$269:DQ$269)*DQ270</f>
        <v>0</v>
      </c>
      <c r="DR271" s="314">
        <f>DR268*SUM($J$269:DR$269)*DR270</f>
        <v>0</v>
      </c>
      <c r="DS271" s="314">
        <f>DS268*SUM($J$269:DS$269)*DS270</f>
        <v>0</v>
      </c>
      <c r="DT271" s="314">
        <f>DT268*SUM($J$269:DT$269)*DT270</f>
        <v>0</v>
      </c>
      <c r="DU271" s="314">
        <f>DU268*SUM($J$269:DU$269)*DU270</f>
        <v>0</v>
      </c>
      <c r="DV271" s="314">
        <f>DV268*SUM($J$269:DV$269)*DV270</f>
        <v>0</v>
      </c>
      <c r="DW271" s="314">
        <f>DW268*SUM($J$269:DW$269)*DW270</f>
        <v>0</v>
      </c>
      <c r="DX271" s="314">
        <f>DX268*SUM($J$269:DX$269)*DX270</f>
        <v>0</v>
      </c>
      <c r="DY271" s="314">
        <f>DY268*SUM($J$269:DY$269)*DY270</f>
        <v>0</v>
      </c>
      <c r="DZ271" s="314">
        <f>DZ268*SUM($J$269:DZ$269)*DZ270</f>
        <v>0</v>
      </c>
      <c r="EA271" s="314">
        <f>EA268*SUM($J$269:EA$269)*EA270</f>
        <v>0</v>
      </c>
      <c r="EB271" s="314">
        <f>EB268*SUM($J$269:EB$269)*EB270</f>
        <v>0</v>
      </c>
    </row>
    <row r="272" spans="3:132" outlineLevel="1" x14ac:dyDescent="0.25">
      <c r="C272" s="324" t="s">
        <v>417</v>
      </c>
      <c r="D272" s="34"/>
      <c r="E272" s="34"/>
      <c r="F272" s="34"/>
      <c r="G272" s="67" t="s">
        <v>215</v>
      </c>
      <c r="H272" s="34"/>
      <c r="I272" s="34"/>
      <c r="J272" s="126">
        <f>J$13</f>
        <v>1</v>
      </c>
      <c r="K272" s="126">
        <f t="shared" ref="K272:BV272" si="3816">K$13</f>
        <v>1.0026792493128671</v>
      </c>
      <c r="L272" s="126">
        <f t="shared" si="3816"/>
        <v>1.0056539350998608</v>
      </c>
      <c r="M272" s="126">
        <f t="shared" si="3816"/>
        <v>1.0085410656939733</v>
      </c>
      <c r="N272" s="126">
        <f t="shared" si="3816"/>
        <v>1.0114364849476103</v>
      </c>
      <c r="O272" s="126">
        <f t="shared" si="3816"/>
        <v>1.0143402166566737</v>
      </c>
      <c r="P272" s="126">
        <f t="shared" si="3816"/>
        <v>1.0172522846853813</v>
      </c>
      <c r="Q272" s="126">
        <f t="shared" si="3816"/>
        <v>1.0201727129664624</v>
      </c>
      <c r="R272" s="126">
        <f t="shared" si="3816"/>
        <v>1.0231015255013547</v>
      </c>
      <c r="S272" s="126">
        <f t="shared" si="3816"/>
        <v>1.0260387463604019</v>
      </c>
      <c r="T272" s="126">
        <f t="shared" si="3816"/>
        <v>1.028984399683051</v>
      </c>
      <c r="U272" s="126">
        <f t="shared" si="3816"/>
        <v>1.0319385096780509</v>
      </c>
      <c r="V272" s="126">
        <f t="shared" si="3816"/>
        <v>1.0349011006236515</v>
      </c>
      <c r="W272" s="126">
        <f t="shared" si="3816"/>
        <v>1.0377730230388176</v>
      </c>
      <c r="X272" s="126">
        <f t="shared" si="3816"/>
        <v>1.0408518228283561</v>
      </c>
      <c r="Y272" s="126">
        <f t="shared" si="3816"/>
        <v>1.0438400029932626</v>
      </c>
      <c r="Z272" s="126">
        <f t="shared" si="3816"/>
        <v>1.046836761920777</v>
      </c>
      <c r="AA272" s="126">
        <f t="shared" si="3816"/>
        <v>1.0498421242396576</v>
      </c>
      <c r="AB272" s="126">
        <f t="shared" si="3816"/>
        <v>1.05285611464937</v>
      </c>
      <c r="AC272" s="126">
        <f t="shared" si="3816"/>
        <v>1.0558787579202888</v>
      </c>
      <c r="AD272" s="126">
        <f t="shared" si="3816"/>
        <v>1.0589100788939025</v>
      </c>
      <c r="AE272" s="126">
        <f t="shared" si="3816"/>
        <v>1.0619501024830165</v>
      </c>
      <c r="AF272" s="126">
        <f t="shared" si="3816"/>
        <v>1.0649988536719583</v>
      </c>
      <c r="AG272" s="126">
        <f t="shared" si="3816"/>
        <v>1.0680563575167832</v>
      </c>
      <c r="AH272" s="126">
        <f t="shared" si="3816"/>
        <v>1.0711226391454798</v>
      </c>
      <c r="AI272" s="126">
        <f t="shared" si="3816"/>
        <v>1.0739924437404067</v>
      </c>
      <c r="AJ272" s="126">
        <f t="shared" si="3816"/>
        <v>1.0771786970311998</v>
      </c>
      <c r="AK272" s="126">
        <f t="shared" si="3816"/>
        <v>1.0802711679727233</v>
      </c>
      <c r="AL272" s="126">
        <f t="shared" si="3816"/>
        <v>1.0833725170851116</v>
      </c>
      <c r="AM272" s="126">
        <f t="shared" si="3816"/>
        <v>1.0864827698566941</v>
      </c>
      <c r="AN272" s="126">
        <f t="shared" si="3816"/>
        <v>1.0896019518489746</v>
      </c>
      <c r="AO272" s="126">
        <f t="shared" si="3816"/>
        <v>1.0927300886968412</v>
      </c>
      <c r="AP272" s="126">
        <f t="shared" si="3816"/>
        <v>1.0958672061087775</v>
      </c>
      <c r="AQ272" s="126">
        <f t="shared" si="3816"/>
        <v>1.0990133298670732</v>
      </c>
      <c r="AR272" s="126">
        <f t="shared" si="3816"/>
        <v>1.1021684858280367</v>
      </c>
      <c r="AS272" s="126">
        <f t="shared" si="3816"/>
        <v>1.1053326999222071</v>
      </c>
      <c r="AT272" s="126">
        <f t="shared" si="3816"/>
        <v>1.1085059981545673</v>
      </c>
      <c r="AU272" s="126">
        <f t="shared" si="3816"/>
        <v>1.111475962088432</v>
      </c>
      <c r="AV272" s="126">
        <f t="shared" si="3816"/>
        <v>1.1147734191259395</v>
      </c>
      <c r="AW272" s="126">
        <f t="shared" si="3816"/>
        <v>1.1179738207069689</v>
      </c>
      <c r="AX272" s="126">
        <f t="shared" si="3816"/>
        <v>1.1211834103167977</v>
      </c>
      <c r="AY272" s="126">
        <f t="shared" si="3816"/>
        <v>1.1244022143333261</v>
      </c>
      <c r="AZ272" s="126">
        <f t="shared" si="3816"/>
        <v>1.1276302592101826</v>
      </c>
      <c r="BA272" s="126">
        <f t="shared" si="3816"/>
        <v>1.1308675714769412</v>
      </c>
      <c r="BB272" s="126">
        <f t="shared" si="3816"/>
        <v>1.1341141777393395</v>
      </c>
      <c r="BC272" s="126">
        <f t="shared" si="3816"/>
        <v>1.1373701046794982</v>
      </c>
      <c r="BD272" s="126">
        <f t="shared" si="3816"/>
        <v>1.1406353790561385</v>
      </c>
      <c r="BE272" s="126">
        <f t="shared" si="3816"/>
        <v>1.1439100277048042</v>
      </c>
      <c r="BF272" s="126">
        <f t="shared" si="3816"/>
        <v>1.1471940775380809</v>
      </c>
      <c r="BG272" s="126">
        <f t="shared" si="3816"/>
        <v>1.15026769648205</v>
      </c>
      <c r="BH272" s="126">
        <f t="shared" si="3816"/>
        <v>1.1536802383994258</v>
      </c>
      <c r="BI272" s="126">
        <f t="shared" si="3816"/>
        <v>1.1569923375180708</v>
      </c>
      <c r="BJ272" s="126">
        <f t="shared" si="3816"/>
        <v>1.1603139453378331</v>
      </c>
      <c r="BK272" s="126">
        <f t="shared" si="3816"/>
        <v>1.1636450891572303</v>
      </c>
      <c r="BL272" s="126">
        <f t="shared" si="3816"/>
        <v>1.1669857963531516</v>
      </c>
      <c r="BM272" s="126">
        <f t="shared" si="3816"/>
        <v>1.1703360943810825</v>
      </c>
      <c r="BN272" s="126">
        <f t="shared" si="3816"/>
        <v>1.1736960107753303</v>
      </c>
      <c r="BO272" s="126">
        <f t="shared" si="3816"/>
        <v>1.1770655731492505</v>
      </c>
      <c r="BP272" s="126">
        <f t="shared" si="3816"/>
        <v>1.180444809195474</v>
      </c>
      <c r="BQ272" s="126">
        <f t="shared" si="3816"/>
        <v>1.1838337466861339</v>
      </c>
      <c r="BR272" s="126">
        <f t="shared" si="3816"/>
        <v>1.1872324134730949</v>
      </c>
      <c r="BS272" s="126">
        <f t="shared" si="3816"/>
        <v>1.1905270658589224</v>
      </c>
      <c r="BT272" s="126">
        <f t="shared" si="3816"/>
        <v>1.1940590467434065</v>
      </c>
      <c r="BU272" s="126">
        <f t="shared" si="3816"/>
        <v>1.1974870693312041</v>
      </c>
      <c r="BV272" s="126">
        <f t="shared" si="3816"/>
        <v>1.2009249334246579</v>
      </c>
      <c r="BW272" s="126">
        <f t="shared" ref="BW272:EB272" si="3817">BW$13</f>
        <v>1.204372667277734</v>
      </c>
      <c r="BX272" s="126">
        <f t="shared" si="3817"/>
        <v>1.2078302992255125</v>
      </c>
      <c r="BY272" s="126">
        <f t="shared" si="3817"/>
        <v>1.2112978576844211</v>
      </c>
      <c r="BZ272" s="126">
        <f t="shared" si="3817"/>
        <v>1.2147753711524676</v>
      </c>
      <c r="CA272" s="126">
        <f t="shared" si="3817"/>
        <v>1.2182628682094752</v>
      </c>
      <c r="CB272" s="126">
        <f t="shared" si="3817"/>
        <v>1.2217603775173165</v>
      </c>
      <c r="CC272" s="126">
        <f t="shared" si="3817"/>
        <v>1.2252679278201495</v>
      </c>
      <c r="CD272" s="126">
        <f t="shared" si="3817"/>
        <v>1.2287855479446541</v>
      </c>
      <c r="CE272" s="126">
        <f t="shared" si="3817"/>
        <v>1.232077770779646</v>
      </c>
      <c r="CF272" s="126">
        <f t="shared" si="3817"/>
        <v>1.23573302168438</v>
      </c>
      <c r="CG272" s="126">
        <f t="shared" si="3817"/>
        <v>1.2392806860334544</v>
      </c>
      <c r="CH272" s="126">
        <f t="shared" si="3817"/>
        <v>1.2428385353675644</v>
      </c>
      <c r="CI272" s="126">
        <f t="shared" si="3817"/>
        <v>1.2464065989267703</v>
      </c>
      <c r="CJ272" s="126">
        <f t="shared" si="3817"/>
        <v>1.2499849060350778</v>
      </c>
      <c r="CK272" s="126">
        <f t="shared" si="3817"/>
        <v>1.2535734861006791</v>
      </c>
      <c r="CL272" s="126">
        <f t="shared" si="3817"/>
        <v>1.257172368616194</v>
      </c>
      <c r="CM272" s="126">
        <f t="shared" si="3817"/>
        <v>1.2607815831589126</v>
      </c>
      <c r="CN272" s="126">
        <f t="shared" si="3817"/>
        <v>1.2644011593910389</v>
      </c>
      <c r="CO272" s="126">
        <f t="shared" si="3817"/>
        <v>1.2680311270599336</v>
      </c>
      <c r="CP272" s="126">
        <f t="shared" si="3817"/>
        <v>1.2716715159983594</v>
      </c>
      <c r="CQ272" s="126">
        <f t="shared" si="3817"/>
        <v>1.2750786410337906</v>
      </c>
      <c r="CR272" s="126">
        <f t="shared" si="3817"/>
        <v>1.2788614642181557</v>
      </c>
      <c r="CS272" s="126">
        <f t="shared" si="3817"/>
        <v>1.2825329459576562</v>
      </c>
      <c r="CT272" s="126">
        <f t="shared" si="3817"/>
        <v>1.2862149681493797</v>
      </c>
      <c r="CU272" s="126">
        <f t="shared" si="3817"/>
        <v>1.289907561053897</v>
      </c>
      <c r="CV272" s="126">
        <f t="shared" si="3817"/>
        <v>1.293610755018654</v>
      </c>
      <c r="CW272" s="126">
        <f t="shared" si="3817"/>
        <v>1.2973245804782207</v>
      </c>
      <c r="CX272" s="126">
        <f t="shared" si="3817"/>
        <v>1.3010490679545423</v>
      </c>
      <c r="CY272" s="126">
        <f t="shared" si="3817"/>
        <v>1.304784248057189</v>
      </c>
      <c r="CZ272" s="126">
        <f t="shared" si="3817"/>
        <v>1.3085301514836076</v>
      </c>
      <c r="DA272" s="126">
        <f t="shared" si="3817"/>
        <v>1.3122868090193751</v>
      </c>
      <c r="DB272" s="126">
        <f t="shared" si="3817"/>
        <v>1.3160542515384499</v>
      </c>
      <c r="DC272" s="126">
        <f t="shared" si="3817"/>
        <v>1.3195802889875801</v>
      </c>
      <c r="DD272" s="126">
        <f t="shared" si="3817"/>
        <v>1.323495136864544</v>
      </c>
      <c r="DE272" s="126">
        <f t="shared" si="3817"/>
        <v>1.3272947573576725</v>
      </c>
      <c r="DF272" s="126">
        <f t="shared" si="3817"/>
        <v>1.3311052861764079</v>
      </c>
      <c r="DG272" s="126">
        <f t="shared" si="3817"/>
        <v>1.3349267546374479</v>
      </c>
      <c r="DH272" s="126">
        <f t="shared" si="3817"/>
        <v>1.3387591941473977</v>
      </c>
      <c r="DI272" s="126">
        <f t="shared" si="3817"/>
        <v>1.3426026362030277</v>
      </c>
      <c r="DJ272" s="126">
        <f t="shared" si="3817"/>
        <v>1.3464571123915319</v>
      </c>
      <c r="DK272" s="126">
        <f t="shared" si="3817"/>
        <v>1.3503226543907885</v>
      </c>
      <c r="DL272" s="126">
        <f t="shared" si="3817"/>
        <v>1.3541992939696192</v>
      </c>
      <c r="DM272" s="126">
        <f t="shared" si="3817"/>
        <v>1.358087062988051</v>
      </c>
      <c r="DN272" s="126">
        <f t="shared" si="3817"/>
        <v>1.361985993397578</v>
      </c>
      <c r="DO272" s="126">
        <f t="shared" si="3817"/>
        <v>1.3657655991021458</v>
      </c>
      <c r="DP272" s="126">
        <f t="shared" si="3817"/>
        <v>1.3698174666548035</v>
      </c>
      <c r="DQ272" s="126">
        <f t="shared" si="3817"/>
        <v>1.3737500738651915</v>
      </c>
      <c r="DR272" s="126">
        <f t="shared" si="3817"/>
        <v>1.3776939711925826</v>
      </c>
      <c r="DS272" s="126">
        <f t="shared" si="3817"/>
        <v>1.381649191049759</v>
      </c>
      <c r="DT272" s="126">
        <f t="shared" si="3817"/>
        <v>1.385615765942557</v>
      </c>
      <c r="DU272" s="126">
        <f t="shared" si="3817"/>
        <v>1.3895937284701338</v>
      </c>
      <c r="DV272" s="126">
        <f t="shared" si="3817"/>
        <v>1.3935831113252357</v>
      </c>
      <c r="DW272" s="126">
        <f t="shared" si="3817"/>
        <v>1.3975839472944662</v>
      </c>
      <c r="DX272" s="126">
        <f t="shared" si="3817"/>
        <v>1.401596269258556</v>
      </c>
      <c r="DY272" s="126">
        <f t="shared" si="3817"/>
        <v>1.4056201101926329</v>
      </c>
      <c r="DZ272" s="126">
        <f t="shared" si="3817"/>
        <v>1.4096555031664932</v>
      </c>
      <c r="EA272" s="126">
        <f t="shared" si="3817"/>
        <v>1.4134323217047313</v>
      </c>
      <c r="EB272" s="126">
        <f t="shared" si="3817"/>
        <v>1.4176256038945581</v>
      </c>
    </row>
    <row r="273" spans="2:132" outlineLevel="1" x14ac:dyDescent="0.25">
      <c r="C273" s="321" t="s">
        <v>518</v>
      </c>
      <c r="D273" s="38"/>
      <c r="E273" s="38"/>
      <c r="F273" s="38"/>
      <c r="G273" s="52" t="s">
        <v>220</v>
      </c>
      <c r="H273" s="46">
        <f t="shared" ref="H273" si="3818">SUM(J273:EB273)</f>
        <v>0</v>
      </c>
      <c r="I273" s="38"/>
      <c r="J273" s="82">
        <f>J271*J272</f>
        <v>0</v>
      </c>
      <c r="K273" s="82">
        <f t="shared" ref="K273" si="3819">K271*K272</f>
        <v>0</v>
      </c>
      <c r="L273" s="82">
        <f t="shared" ref="L273" si="3820">L271*L272</f>
        <v>0</v>
      </c>
      <c r="M273" s="82">
        <f t="shared" ref="M273" si="3821">M271*M272</f>
        <v>0</v>
      </c>
      <c r="N273" s="82">
        <f t="shared" ref="N273" si="3822">N271*N272</f>
        <v>0</v>
      </c>
      <c r="O273" s="82">
        <f t="shared" ref="O273" si="3823">O271*O272</f>
        <v>0</v>
      </c>
      <c r="P273" s="82">
        <f t="shared" ref="P273" si="3824">P271*P272</f>
        <v>0</v>
      </c>
      <c r="Q273" s="82">
        <f t="shared" ref="Q273" si="3825">Q271*Q272</f>
        <v>0</v>
      </c>
      <c r="R273" s="82">
        <f t="shared" ref="R273" si="3826">R271*R272</f>
        <v>0</v>
      </c>
      <c r="S273" s="82">
        <f t="shared" ref="S273" si="3827">S271*S272</f>
        <v>0</v>
      </c>
      <c r="T273" s="82">
        <f t="shared" ref="T273" si="3828">T271*T272</f>
        <v>0</v>
      </c>
      <c r="U273" s="82">
        <f t="shared" ref="U273" si="3829">U271*U272</f>
        <v>0</v>
      </c>
      <c r="V273" s="82">
        <f t="shared" ref="V273" si="3830">V271*V272</f>
        <v>0</v>
      </c>
      <c r="W273" s="82">
        <f t="shared" ref="W273" si="3831">W271*W272</f>
        <v>0</v>
      </c>
      <c r="X273" s="82">
        <f t="shared" ref="X273" si="3832">X271*X272</f>
        <v>0</v>
      </c>
      <c r="Y273" s="82">
        <f t="shared" ref="Y273" si="3833">Y271*Y272</f>
        <v>0</v>
      </c>
      <c r="Z273" s="82">
        <f t="shared" ref="Z273" si="3834">Z271*Z272</f>
        <v>0</v>
      </c>
      <c r="AA273" s="82">
        <f t="shared" ref="AA273" si="3835">AA271*AA272</f>
        <v>0</v>
      </c>
      <c r="AB273" s="82">
        <f t="shared" ref="AB273" si="3836">AB271*AB272</f>
        <v>0</v>
      </c>
      <c r="AC273" s="82">
        <f t="shared" ref="AC273" si="3837">AC271*AC272</f>
        <v>0</v>
      </c>
      <c r="AD273" s="82">
        <f t="shared" ref="AD273" si="3838">AD271*AD272</f>
        <v>0</v>
      </c>
      <c r="AE273" s="82">
        <f t="shared" ref="AE273" si="3839">AE271*AE272</f>
        <v>0</v>
      </c>
      <c r="AF273" s="82">
        <f t="shared" ref="AF273" si="3840">AF271*AF272</f>
        <v>0</v>
      </c>
      <c r="AG273" s="82">
        <f t="shared" ref="AG273" si="3841">AG271*AG272</f>
        <v>0</v>
      </c>
      <c r="AH273" s="82">
        <f t="shared" ref="AH273" si="3842">AH271*AH272</f>
        <v>0</v>
      </c>
      <c r="AI273" s="82">
        <f t="shared" ref="AI273" si="3843">AI271*AI272</f>
        <v>0</v>
      </c>
      <c r="AJ273" s="82">
        <f t="shared" ref="AJ273" si="3844">AJ271*AJ272</f>
        <v>0</v>
      </c>
      <c r="AK273" s="82">
        <f t="shared" ref="AK273" si="3845">AK271*AK272</f>
        <v>0</v>
      </c>
      <c r="AL273" s="82">
        <f t="shared" ref="AL273" si="3846">AL271*AL272</f>
        <v>0</v>
      </c>
      <c r="AM273" s="82">
        <f t="shared" ref="AM273" si="3847">AM271*AM272</f>
        <v>0</v>
      </c>
      <c r="AN273" s="82">
        <f t="shared" ref="AN273" si="3848">AN271*AN272</f>
        <v>0</v>
      </c>
      <c r="AO273" s="82">
        <f t="shared" ref="AO273" si="3849">AO271*AO272</f>
        <v>0</v>
      </c>
      <c r="AP273" s="82">
        <f t="shared" ref="AP273" si="3850">AP271*AP272</f>
        <v>0</v>
      </c>
      <c r="AQ273" s="82">
        <f t="shared" ref="AQ273" si="3851">AQ271*AQ272</f>
        <v>0</v>
      </c>
      <c r="AR273" s="82">
        <f t="shared" ref="AR273" si="3852">AR271*AR272</f>
        <v>0</v>
      </c>
      <c r="AS273" s="82">
        <f t="shared" ref="AS273" si="3853">AS271*AS272</f>
        <v>0</v>
      </c>
      <c r="AT273" s="82">
        <f t="shared" ref="AT273" si="3854">AT271*AT272</f>
        <v>0</v>
      </c>
      <c r="AU273" s="82">
        <f t="shared" ref="AU273" si="3855">AU271*AU272</f>
        <v>0</v>
      </c>
      <c r="AV273" s="82">
        <f t="shared" ref="AV273" si="3856">AV271*AV272</f>
        <v>0</v>
      </c>
      <c r="AW273" s="82">
        <f t="shared" ref="AW273" si="3857">AW271*AW272</f>
        <v>0</v>
      </c>
      <c r="AX273" s="82">
        <f t="shared" ref="AX273" si="3858">AX271*AX272</f>
        <v>0</v>
      </c>
      <c r="AY273" s="82">
        <f t="shared" ref="AY273" si="3859">AY271*AY272</f>
        <v>0</v>
      </c>
      <c r="AZ273" s="82">
        <f t="shared" ref="AZ273" si="3860">AZ271*AZ272</f>
        <v>0</v>
      </c>
      <c r="BA273" s="82">
        <f t="shared" ref="BA273" si="3861">BA271*BA272</f>
        <v>0</v>
      </c>
      <c r="BB273" s="82">
        <f t="shared" ref="BB273" si="3862">BB271*BB272</f>
        <v>0</v>
      </c>
      <c r="BC273" s="82">
        <f t="shared" ref="BC273" si="3863">BC271*BC272</f>
        <v>0</v>
      </c>
      <c r="BD273" s="82">
        <f t="shared" ref="BD273" si="3864">BD271*BD272</f>
        <v>0</v>
      </c>
      <c r="BE273" s="82">
        <f t="shared" ref="BE273" si="3865">BE271*BE272</f>
        <v>0</v>
      </c>
      <c r="BF273" s="82">
        <f t="shared" ref="BF273" si="3866">BF271*BF272</f>
        <v>0</v>
      </c>
      <c r="BG273" s="82">
        <f t="shared" ref="BG273" si="3867">BG271*BG272</f>
        <v>0</v>
      </c>
      <c r="BH273" s="82">
        <f t="shared" ref="BH273" si="3868">BH271*BH272</f>
        <v>0</v>
      </c>
      <c r="BI273" s="82">
        <f t="shared" ref="BI273" si="3869">BI271*BI272</f>
        <v>0</v>
      </c>
      <c r="BJ273" s="82">
        <f t="shared" ref="BJ273" si="3870">BJ271*BJ272</f>
        <v>0</v>
      </c>
      <c r="BK273" s="82">
        <f t="shared" ref="BK273" si="3871">BK271*BK272</f>
        <v>0</v>
      </c>
      <c r="BL273" s="82">
        <f t="shared" ref="BL273" si="3872">BL271*BL272</f>
        <v>0</v>
      </c>
      <c r="BM273" s="82">
        <f t="shared" ref="BM273" si="3873">BM271*BM272</f>
        <v>0</v>
      </c>
      <c r="BN273" s="82">
        <f t="shared" ref="BN273" si="3874">BN271*BN272</f>
        <v>0</v>
      </c>
      <c r="BO273" s="82">
        <f t="shared" ref="BO273" si="3875">BO271*BO272</f>
        <v>0</v>
      </c>
      <c r="BP273" s="82">
        <f t="shared" ref="BP273" si="3876">BP271*BP272</f>
        <v>0</v>
      </c>
      <c r="BQ273" s="82">
        <f t="shared" ref="BQ273" si="3877">BQ271*BQ272</f>
        <v>0</v>
      </c>
      <c r="BR273" s="82">
        <f t="shared" ref="BR273" si="3878">BR271*BR272</f>
        <v>0</v>
      </c>
      <c r="BS273" s="82">
        <f t="shared" ref="BS273" si="3879">BS271*BS272</f>
        <v>0</v>
      </c>
      <c r="BT273" s="82">
        <f t="shared" ref="BT273" si="3880">BT271*BT272</f>
        <v>0</v>
      </c>
      <c r="BU273" s="82">
        <f t="shared" ref="BU273" si="3881">BU271*BU272</f>
        <v>0</v>
      </c>
      <c r="BV273" s="82">
        <f t="shared" ref="BV273" si="3882">BV271*BV272</f>
        <v>0</v>
      </c>
      <c r="BW273" s="82">
        <f t="shared" ref="BW273" si="3883">BW271*BW272</f>
        <v>0</v>
      </c>
      <c r="BX273" s="82">
        <f t="shared" ref="BX273" si="3884">BX271*BX272</f>
        <v>0</v>
      </c>
      <c r="BY273" s="82">
        <f t="shared" ref="BY273" si="3885">BY271*BY272</f>
        <v>0</v>
      </c>
      <c r="BZ273" s="82">
        <f t="shared" ref="BZ273" si="3886">BZ271*BZ272</f>
        <v>0</v>
      </c>
      <c r="CA273" s="82">
        <f t="shared" ref="CA273" si="3887">CA271*CA272</f>
        <v>0</v>
      </c>
      <c r="CB273" s="82">
        <f t="shared" ref="CB273" si="3888">CB271*CB272</f>
        <v>0</v>
      </c>
      <c r="CC273" s="82">
        <f t="shared" ref="CC273" si="3889">CC271*CC272</f>
        <v>0</v>
      </c>
      <c r="CD273" s="82">
        <f t="shared" ref="CD273" si="3890">CD271*CD272</f>
        <v>0</v>
      </c>
      <c r="CE273" s="82">
        <f t="shared" ref="CE273" si="3891">CE271*CE272</f>
        <v>0</v>
      </c>
      <c r="CF273" s="82">
        <f t="shared" ref="CF273" si="3892">CF271*CF272</f>
        <v>0</v>
      </c>
      <c r="CG273" s="82">
        <f t="shared" ref="CG273" si="3893">CG271*CG272</f>
        <v>0</v>
      </c>
      <c r="CH273" s="82">
        <f t="shared" ref="CH273" si="3894">CH271*CH272</f>
        <v>0</v>
      </c>
      <c r="CI273" s="82">
        <f t="shared" ref="CI273" si="3895">CI271*CI272</f>
        <v>0</v>
      </c>
      <c r="CJ273" s="82">
        <f t="shared" ref="CJ273" si="3896">CJ271*CJ272</f>
        <v>0</v>
      </c>
      <c r="CK273" s="82">
        <f t="shared" ref="CK273" si="3897">CK271*CK272</f>
        <v>0</v>
      </c>
      <c r="CL273" s="82">
        <f t="shared" ref="CL273" si="3898">CL271*CL272</f>
        <v>0</v>
      </c>
      <c r="CM273" s="82">
        <f t="shared" ref="CM273" si="3899">CM271*CM272</f>
        <v>0</v>
      </c>
      <c r="CN273" s="82">
        <f t="shared" ref="CN273" si="3900">CN271*CN272</f>
        <v>0</v>
      </c>
      <c r="CO273" s="82">
        <f t="shared" ref="CO273" si="3901">CO271*CO272</f>
        <v>0</v>
      </c>
      <c r="CP273" s="82">
        <f t="shared" ref="CP273" si="3902">CP271*CP272</f>
        <v>0</v>
      </c>
      <c r="CQ273" s="82">
        <f t="shared" ref="CQ273" si="3903">CQ271*CQ272</f>
        <v>0</v>
      </c>
      <c r="CR273" s="82">
        <f t="shared" ref="CR273" si="3904">CR271*CR272</f>
        <v>0</v>
      </c>
      <c r="CS273" s="82">
        <f t="shared" ref="CS273" si="3905">CS271*CS272</f>
        <v>0</v>
      </c>
      <c r="CT273" s="82">
        <f t="shared" ref="CT273" si="3906">CT271*CT272</f>
        <v>0</v>
      </c>
      <c r="CU273" s="82">
        <f t="shared" ref="CU273" si="3907">CU271*CU272</f>
        <v>0</v>
      </c>
      <c r="CV273" s="82">
        <f t="shared" ref="CV273" si="3908">CV271*CV272</f>
        <v>0</v>
      </c>
      <c r="CW273" s="82">
        <f t="shared" ref="CW273" si="3909">CW271*CW272</f>
        <v>0</v>
      </c>
      <c r="CX273" s="82">
        <f t="shared" ref="CX273" si="3910">CX271*CX272</f>
        <v>0</v>
      </c>
      <c r="CY273" s="82">
        <f t="shared" ref="CY273" si="3911">CY271*CY272</f>
        <v>0</v>
      </c>
      <c r="CZ273" s="82">
        <f t="shared" ref="CZ273" si="3912">CZ271*CZ272</f>
        <v>0</v>
      </c>
      <c r="DA273" s="82">
        <f t="shared" ref="DA273" si="3913">DA271*DA272</f>
        <v>0</v>
      </c>
      <c r="DB273" s="82">
        <f t="shared" ref="DB273" si="3914">DB271*DB272</f>
        <v>0</v>
      </c>
      <c r="DC273" s="82">
        <f t="shared" ref="DC273" si="3915">DC271*DC272</f>
        <v>0</v>
      </c>
      <c r="DD273" s="82">
        <f t="shared" ref="DD273" si="3916">DD271*DD272</f>
        <v>0</v>
      </c>
      <c r="DE273" s="82">
        <f t="shared" ref="DE273" si="3917">DE271*DE272</f>
        <v>0</v>
      </c>
      <c r="DF273" s="82">
        <f t="shared" ref="DF273" si="3918">DF271*DF272</f>
        <v>0</v>
      </c>
      <c r="DG273" s="82">
        <f t="shared" ref="DG273" si="3919">DG271*DG272</f>
        <v>0</v>
      </c>
      <c r="DH273" s="82">
        <f t="shared" ref="DH273" si="3920">DH271*DH272</f>
        <v>0</v>
      </c>
      <c r="DI273" s="82">
        <f t="shared" ref="DI273" si="3921">DI271*DI272</f>
        <v>0</v>
      </c>
      <c r="DJ273" s="82">
        <f t="shared" ref="DJ273" si="3922">DJ271*DJ272</f>
        <v>0</v>
      </c>
      <c r="DK273" s="82">
        <f t="shared" ref="DK273" si="3923">DK271*DK272</f>
        <v>0</v>
      </c>
      <c r="DL273" s="82">
        <f t="shared" ref="DL273" si="3924">DL271*DL272</f>
        <v>0</v>
      </c>
      <c r="DM273" s="82">
        <f t="shared" ref="DM273" si="3925">DM271*DM272</f>
        <v>0</v>
      </c>
      <c r="DN273" s="82">
        <f t="shared" ref="DN273" si="3926">DN271*DN272</f>
        <v>0</v>
      </c>
      <c r="DO273" s="82">
        <f t="shared" ref="DO273" si="3927">DO271*DO272</f>
        <v>0</v>
      </c>
      <c r="DP273" s="82">
        <f t="shared" ref="DP273" si="3928">DP271*DP272</f>
        <v>0</v>
      </c>
      <c r="DQ273" s="82">
        <f t="shared" ref="DQ273" si="3929">DQ271*DQ272</f>
        <v>0</v>
      </c>
      <c r="DR273" s="82">
        <f t="shared" ref="DR273" si="3930">DR271*DR272</f>
        <v>0</v>
      </c>
      <c r="DS273" s="82">
        <f t="shared" ref="DS273" si="3931">DS271*DS272</f>
        <v>0</v>
      </c>
      <c r="DT273" s="82">
        <f t="shared" ref="DT273" si="3932">DT271*DT272</f>
        <v>0</v>
      </c>
      <c r="DU273" s="82">
        <f t="shared" ref="DU273" si="3933">DU271*DU272</f>
        <v>0</v>
      </c>
      <c r="DV273" s="82">
        <f t="shared" ref="DV273" si="3934">DV271*DV272</f>
        <v>0</v>
      </c>
      <c r="DW273" s="82">
        <f t="shared" ref="DW273" si="3935">DW271*DW272</f>
        <v>0</v>
      </c>
      <c r="DX273" s="82">
        <f t="shared" ref="DX273" si="3936">DX271*DX272</f>
        <v>0</v>
      </c>
      <c r="DY273" s="82">
        <f t="shared" ref="DY273" si="3937">DY271*DY272</f>
        <v>0</v>
      </c>
      <c r="DZ273" s="82">
        <f t="shared" ref="DZ273" si="3938">DZ271*DZ272</f>
        <v>0</v>
      </c>
      <c r="EA273" s="82">
        <f t="shared" ref="EA273" si="3939">EA271*EA272</f>
        <v>0</v>
      </c>
      <c r="EB273" s="82">
        <f t="shared" ref="EB273" si="3940">EB271*EB272</f>
        <v>0</v>
      </c>
    </row>
    <row r="274" spans="2:132" outlineLevel="1" x14ac:dyDescent="0.25">
      <c r="C274" s="311"/>
      <c r="G274" s="52"/>
      <c r="H274" s="29"/>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row>
    <row r="275" spans="2:132" ht="13" x14ac:dyDescent="0.3">
      <c r="C275" s="348" t="s">
        <v>568</v>
      </c>
      <c r="D275" s="342"/>
      <c r="E275" s="342"/>
      <c r="F275" s="342"/>
      <c r="G275" s="349" t="s">
        <v>220</v>
      </c>
      <c r="H275" s="344">
        <f t="shared" ref="H275" si="3941">SUM(J275:EB275)</f>
        <v>0</v>
      </c>
      <c r="I275" s="342"/>
      <c r="J275" s="345">
        <f t="shared" ref="J275:AO275" si="3942">CHOOSE(Scenario,J256,J265,J273)</f>
        <v>0</v>
      </c>
      <c r="K275" s="346">
        <f t="shared" si="3942"/>
        <v>0</v>
      </c>
      <c r="L275" s="346">
        <f t="shared" si="3942"/>
        <v>0</v>
      </c>
      <c r="M275" s="346">
        <f t="shared" si="3942"/>
        <v>0</v>
      </c>
      <c r="N275" s="346">
        <f t="shared" si="3942"/>
        <v>0</v>
      </c>
      <c r="O275" s="346">
        <f t="shared" si="3942"/>
        <v>0</v>
      </c>
      <c r="P275" s="346">
        <f t="shared" si="3942"/>
        <v>0</v>
      </c>
      <c r="Q275" s="346">
        <f t="shared" si="3942"/>
        <v>0</v>
      </c>
      <c r="R275" s="346">
        <f t="shared" si="3942"/>
        <v>0</v>
      </c>
      <c r="S275" s="346">
        <f t="shared" si="3942"/>
        <v>0</v>
      </c>
      <c r="T275" s="346">
        <f t="shared" si="3942"/>
        <v>0</v>
      </c>
      <c r="U275" s="346">
        <f t="shared" si="3942"/>
        <v>0</v>
      </c>
      <c r="V275" s="346">
        <f t="shared" si="3942"/>
        <v>0</v>
      </c>
      <c r="W275" s="346">
        <f t="shared" si="3942"/>
        <v>0</v>
      </c>
      <c r="X275" s="346">
        <f t="shared" si="3942"/>
        <v>0</v>
      </c>
      <c r="Y275" s="346">
        <f t="shared" si="3942"/>
        <v>0</v>
      </c>
      <c r="Z275" s="346">
        <f t="shared" si="3942"/>
        <v>0</v>
      </c>
      <c r="AA275" s="346">
        <f t="shared" si="3942"/>
        <v>0</v>
      </c>
      <c r="AB275" s="346">
        <f t="shared" si="3942"/>
        <v>0</v>
      </c>
      <c r="AC275" s="346">
        <f t="shared" si="3942"/>
        <v>0</v>
      </c>
      <c r="AD275" s="346">
        <f t="shared" si="3942"/>
        <v>0</v>
      </c>
      <c r="AE275" s="346">
        <f t="shared" si="3942"/>
        <v>0</v>
      </c>
      <c r="AF275" s="346">
        <f t="shared" si="3942"/>
        <v>0</v>
      </c>
      <c r="AG275" s="346">
        <f t="shared" si="3942"/>
        <v>0</v>
      </c>
      <c r="AH275" s="346">
        <f t="shared" si="3942"/>
        <v>0</v>
      </c>
      <c r="AI275" s="346">
        <f t="shared" si="3942"/>
        <v>0</v>
      </c>
      <c r="AJ275" s="346">
        <f t="shared" si="3942"/>
        <v>0</v>
      </c>
      <c r="AK275" s="346">
        <f t="shared" si="3942"/>
        <v>0</v>
      </c>
      <c r="AL275" s="346">
        <f t="shared" si="3942"/>
        <v>0</v>
      </c>
      <c r="AM275" s="346">
        <f t="shared" si="3942"/>
        <v>0</v>
      </c>
      <c r="AN275" s="346">
        <f t="shared" si="3942"/>
        <v>0</v>
      </c>
      <c r="AO275" s="346">
        <f t="shared" si="3942"/>
        <v>0</v>
      </c>
      <c r="AP275" s="346">
        <f t="shared" ref="AP275:BU275" si="3943">CHOOSE(Scenario,AP256,AP265,AP273)</f>
        <v>0</v>
      </c>
      <c r="AQ275" s="346">
        <f t="shared" si="3943"/>
        <v>0</v>
      </c>
      <c r="AR275" s="346">
        <f t="shared" si="3943"/>
        <v>0</v>
      </c>
      <c r="AS275" s="346">
        <f t="shared" si="3943"/>
        <v>0</v>
      </c>
      <c r="AT275" s="346">
        <f t="shared" si="3943"/>
        <v>0</v>
      </c>
      <c r="AU275" s="346">
        <f t="shared" si="3943"/>
        <v>0</v>
      </c>
      <c r="AV275" s="346">
        <f t="shared" si="3943"/>
        <v>0</v>
      </c>
      <c r="AW275" s="346">
        <f t="shared" si="3943"/>
        <v>0</v>
      </c>
      <c r="AX275" s="346">
        <f t="shared" si="3943"/>
        <v>0</v>
      </c>
      <c r="AY275" s="346">
        <f t="shared" si="3943"/>
        <v>0</v>
      </c>
      <c r="AZ275" s="346">
        <f t="shared" si="3943"/>
        <v>0</v>
      </c>
      <c r="BA275" s="346">
        <f t="shared" si="3943"/>
        <v>0</v>
      </c>
      <c r="BB275" s="346">
        <f t="shared" si="3943"/>
        <v>0</v>
      </c>
      <c r="BC275" s="346">
        <f t="shared" si="3943"/>
        <v>0</v>
      </c>
      <c r="BD275" s="346">
        <f t="shared" si="3943"/>
        <v>0</v>
      </c>
      <c r="BE275" s="346">
        <f t="shared" si="3943"/>
        <v>0</v>
      </c>
      <c r="BF275" s="346">
        <f t="shared" si="3943"/>
        <v>0</v>
      </c>
      <c r="BG275" s="346">
        <f t="shared" si="3943"/>
        <v>0</v>
      </c>
      <c r="BH275" s="346">
        <f t="shared" si="3943"/>
        <v>0</v>
      </c>
      <c r="BI275" s="346">
        <f t="shared" si="3943"/>
        <v>0</v>
      </c>
      <c r="BJ275" s="346">
        <f t="shared" si="3943"/>
        <v>0</v>
      </c>
      <c r="BK275" s="346">
        <f t="shared" si="3943"/>
        <v>0</v>
      </c>
      <c r="BL275" s="346">
        <f t="shared" si="3943"/>
        <v>0</v>
      </c>
      <c r="BM275" s="346">
        <f t="shared" si="3943"/>
        <v>0</v>
      </c>
      <c r="BN275" s="346">
        <f t="shared" si="3943"/>
        <v>0</v>
      </c>
      <c r="BO275" s="346">
        <f t="shared" si="3943"/>
        <v>0</v>
      </c>
      <c r="BP275" s="346">
        <f t="shared" si="3943"/>
        <v>0</v>
      </c>
      <c r="BQ275" s="346">
        <f t="shared" si="3943"/>
        <v>0</v>
      </c>
      <c r="BR275" s="346">
        <f t="shared" si="3943"/>
        <v>0</v>
      </c>
      <c r="BS275" s="346">
        <f t="shared" si="3943"/>
        <v>0</v>
      </c>
      <c r="BT275" s="346">
        <f t="shared" si="3943"/>
        <v>0</v>
      </c>
      <c r="BU275" s="346">
        <f t="shared" si="3943"/>
        <v>0</v>
      </c>
      <c r="BV275" s="346">
        <f t="shared" ref="BV275:DA275" si="3944">CHOOSE(Scenario,BV256,BV265,BV273)</f>
        <v>0</v>
      </c>
      <c r="BW275" s="346">
        <f t="shared" si="3944"/>
        <v>0</v>
      </c>
      <c r="BX275" s="346">
        <f t="shared" si="3944"/>
        <v>0</v>
      </c>
      <c r="BY275" s="346">
        <f t="shared" si="3944"/>
        <v>0</v>
      </c>
      <c r="BZ275" s="346">
        <f t="shared" si="3944"/>
        <v>0</v>
      </c>
      <c r="CA275" s="346">
        <f t="shared" si="3944"/>
        <v>0</v>
      </c>
      <c r="CB275" s="346">
        <f t="shared" si="3944"/>
        <v>0</v>
      </c>
      <c r="CC275" s="346">
        <f t="shared" si="3944"/>
        <v>0</v>
      </c>
      <c r="CD275" s="346">
        <f t="shared" si="3944"/>
        <v>0</v>
      </c>
      <c r="CE275" s="346">
        <f t="shared" si="3944"/>
        <v>0</v>
      </c>
      <c r="CF275" s="346">
        <f t="shared" si="3944"/>
        <v>0</v>
      </c>
      <c r="CG275" s="346">
        <f t="shared" si="3944"/>
        <v>0</v>
      </c>
      <c r="CH275" s="346">
        <f t="shared" si="3944"/>
        <v>0</v>
      </c>
      <c r="CI275" s="346">
        <f t="shared" si="3944"/>
        <v>0</v>
      </c>
      <c r="CJ275" s="346">
        <f t="shared" si="3944"/>
        <v>0</v>
      </c>
      <c r="CK275" s="346">
        <f t="shared" si="3944"/>
        <v>0</v>
      </c>
      <c r="CL275" s="346">
        <f t="shared" si="3944"/>
        <v>0</v>
      </c>
      <c r="CM275" s="346">
        <f t="shared" si="3944"/>
        <v>0</v>
      </c>
      <c r="CN275" s="346">
        <f t="shared" si="3944"/>
        <v>0</v>
      </c>
      <c r="CO275" s="346">
        <f t="shared" si="3944"/>
        <v>0</v>
      </c>
      <c r="CP275" s="346">
        <f t="shared" si="3944"/>
        <v>0</v>
      </c>
      <c r="CQ275" s="346">
        <f t="shared" si="3944"/>
        <v>0</v>
      </c>
      <c r="CR275" s="346">
        <f t="shared" si="3944"/>
        <v>0</v>
      </c>
      <c r="CS275" s="346">
        <f t="shared" si="3944"/>
        <v>0</v>
      </c>
      <c r="CT275" s="346">
        <f t="shared" si="3944"/>
        <v>0</v>
      </c>
      <c r="CU275" s="346">
        <f t="shared" si="3944"/>
        <v>0</v>
      </c>
      <c r="CV275" s="346">
        <f t="shared" si="3944"/>
        <v>0</v>
      </c>
      <c r="CW275" s="346">
        <f t="shared" si="3944"/>
        <v>0</v>
      </c>
      <c r="CX275" s="346">
        <f t="shared" si="3944"/>
        <v>0</v>
      </c>
      <c r="CY275" s="346">
        <f t="shared" si="3944"/>
        <v>0</v>
      </c>
      <c r="CZ275" s="346">
        <f t="shared" si="3944"/>
        <v>0</v>
      </c>
      <c r="DA275" s="346">
        <f t="shared" si="3944"/>
        <v>0</v>
      </c>
      <c r="DB275" s="346">
        <f t="shared" ref="DB275:EB275" si="3945">CHOOSE(Scenario,DB256,DB265,DB273)</f>
        <v>0</v>
      </c>
      <c r="DC275" s="346">
        <f t="shared" si="3945"/>
        <v>0</v>
      </c>
      <c r="DD275" s="346">
        <f t="shared" si="3945"/>
        <v>0</v>
      </c>
      <c r="DE275" s="346">
        <f t="shared" si="3945"/>
        <v>0</v>
      </c>
      <c r="DF275" s="346">
        <f t="shared" si="3945"/>
        <v>0</v>
      </c>
      <c r="DG275" s="346">
        <f t="shared" si="3945"/>
        <v>0</v>
      </c>
      <c r="DH275" s="346">
        <f t="shared" si="3945"/>
        <v>0</v>
      </c>
      <c r="DI275" s="346">
        <f t="shared" si="3945"/>
        <v>0</v>
      </c>
      <c r="DJ275" s="346">
        <f t="shared" si="3945"/>
        <v>0</v>
      </c>
      <c r="DK275" s="346">
        <f t="shared" si="3945"/>
        <v>0</v>
      </c>
      <c r="DL275" s="346">
        <f t="shared" si="3945"/>
        <v>0</v>
      </c>
      <c r="DM275" s="346">
        <f t="shared" si="3945"/>
        <v>0</v>
      </c>
      <c r="DN275" s="346">
        <f t="shared" si="3945"/>
        <v>0</v>
      </c>
      <c r="DO275" s="346">
        <f t="shared" si="3945"/>
        <v>0</v>
      </c>
      <c r="DP275" s="346">
        <f t="shared" si="3945"/>
        <v>0</v>
      </c>
      <c r="DQ275" s="346">
        <f t="shared" si="3945"/>
        <v>0</v>
      </c>
      <c r="DR275" s="346">
        <f t="shared" si="3945"/>
        <v>0</v>
      </c>
      <c r="DS275" s="346">
        <f t="shared" si="3945"/>
        <v>0</v>
      </c>
      <c r="DT275" s="346">
        <f t="shared" si="3945"/>
        <v>0</v>
      </c>
      <c r="DU275" s="346">
        <f t="shared" si="3945"/>
        <v>0</v>
      </c>
      <c r="DV275" s="346">
        <f t="shared" si="3945"/>
        <v>0</v>
      </c>
      <c r="DW275" s="346">
        <f t="shared" si="3945"/>
        <v>0</v>
      </c>
      <c r="DX275" s="346">
        <f t="shared" si="3945"/>
        <v>0</v>
      </c>
      <c r="DY275" s="346">
        <f t="shared" si="3945"/>
        <v>0</v>
      </c>
      <c r="DZ275" s="346">
        <f t="shared" si="3945"/>
        <v>0</v>
      </c>
      <c r="EA275" s="346">
        <f t="shared" si="3945"/>
        <v>0</v>
      </c>
      <c r="EB275" s="347">
        <f t="shared" si="3945"/>
        <v>0</v>
      </c>
    </row>
    <row r="276" spans="2:132" ht="13" x14ac:dyDescent="0.3">
      <c r="C276" s="24"/>
      <c r="G276" s="52"/>
      <c r="H276" s="29"/>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row>
    <row r="277" spans="2:132" ht="13" x14ac:dyDescent="0.3">
      <c r="B277" s="34"/>
      <c r="C277" s="2" t="s">
        <v>515</v>
      </c>
      <c r="D277" s="34"/>
      <c r="E277" s="34"/>
      <c r="F277" s="34"/>
      <c r="G277" s="67"/>
      <c r="H277" s="35"/>
      <c r="I277" s="34"/>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row>
    <row r="278" spans="2:132" ht="13" outlineLevel="1" x14ac:dyDescent="0.3">
      <c r="C278" s="340" t="s">
        <v>500</v>
      </c>
      <c r="G278" s="52"/>
      <c r="H278" s="29"/>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row>
    <row r="279" spans="2:132" outlineLevel="1" x14ac:dyDescent="0.25">
      <c r="C279" s="328" t="s">
        <v>505</v>
      </c>
      <c r="G279" s="52" t="s">
        <v>220</v>
      </c>
      <c r="H279" s="46">
        <f t="shared" ref="H279" si="3946">SUM(J279:EB279)</f>
        <v>0</v>
      </c>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row>
    <row r="280" spans="2:132" outlineLevel="1" x14ac:dyDescent="0.25">
      <c r="C280" s="32"/>
      <c r="G280" s="52"/>
      <c r="H280" s="29"/>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row>
    <row r="281" spans="2:132" ht="13" outlineLevel="1" x14ac:dyDescent="0.3">
      <c r="C281" s="340" t="s">
        <v>502</v>
      </c>
      <c r="G281" s="52"/>
      <c r="H281" s="29"/>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row>
    <row r="282" spans="2:132" outlineLevel="1" x14ac:dyDescent="0.25">
      <c r="C282" s="317" t="s">
        <v>519</v>
      </c>
      <c r="G282" s="52" t="s">
        <v>604</v>
      </c>
      <c r="H282" s="46">
        <f t="shared" ref="H282" si="3947">SUM(J282:EB282)</f>
        <v>0</v>
      </c>
      <c r="J282" s="82">
        <f>J259-J259*(J260+J261)</f>
        <v>0</v>
      </c>
      <c r="K282" s="82">
        <f t="shared" ref="K282:BV282" si="3948">K259-K259*(K260+K261)</f>
        <v>0</v>
      </c>
      <c r="L282" s="82">
        <f t="shared" si="3948"/>
        <v>0</v>
      </c>
      <c r="M282" s="82">
        <f t="shared" si="3948"/>
        <v>0</v>
      </c>
      <c r="N282" s="82">
        <f t="shared" si="3948"/>
        <v>0</v>
      </c>
      <c r="O282" s="82">
        <f t="shared" si="3948"/>
        <v>0</v>
      </c>
      <c r="P282" s="82">
        <f t="shared" si="3948"/>
        <v>0</v>
      </c>
      <c r="Q282" s="82">
        <f t="shared" si="3948"/>
        <v>0</v>
      </c>
      <c r="R282" s="82">
        <f t="shared" si="3948"/>
        <v>0</v>
      </c>
      <c r="S282" s="82">
        <f t="shared" si="3948"/>
        <v>0</v>
      </c>
      <c r="T282" s="82">
        <f t="shared" si="3948"/>
        <v>0</v>
      </c>
      <c r="U282" s="82">
        <f t="shared" si="3948"/>
        <v>0</v>
      </c>
      <c r="V282" s="82">
        <f t="shared" si="3948"/>
        <v>0</v>
      </c>
      <c r="W282" s="82">
        <f t="shared" si="3948"/>
        <v>0</v>
      </c>
      <c r="X282" s="82">
        <f t="shared" si="3948"/>
        <v>0</v>
      </c>
      <c r="Y282" s="82">
        <f t="shared" si="3948"/>
        <v>0</v>
      </c>
      <c r="Z282" s="82">
        <f t="shared" si="3948"/>
        <v>0</v>
      </c>
      <c r="AA282" s="82">
        <f t="shared" si="3948"/>
        <v>0</v>
      </c>
      <c r="AB282" s="82">
        <f t="shared" si="3948"/>
        <v>0</v>
      </c>
      <c r="AC282" s="82">
        <f t="shared" si="3948"/>
        <v>0</v>
      </c>
      <c r="AD282" s="82">
        <f t="shared" si="3948"/>
        <v>0</v>
      </c>
      <c r="AE282" s="82">
        <f t="shared" si="3948"/>
        <v>0</v>
      </c>
      <c r="AF282" s="82">
        <f t="shared" si="3948"/>
        <v>0</v>
      </c>
      <c r="AG282" s="82">
        <f t="shared" si="3948"/>
        <v>0</v>
      </c>
      <c r="AH282" s="82">
        <f t="shared" si="3948"/>
        <v>0</v>
      </c>
      <c r="AI282" s="82">
        <f t="shared" si="3948"/>
        <v>0</v>
      </c>
      <c r="AJ282" s="82">
        <f t="shared" si="3948"/>
        <v>0</v>
      </c>
      <c r="AK282" s="82">
        <f t="shared" si="3948"/>
        <v>0</v>
      </c>
      <c r="AL282" s="82">
        <f t="shared" si="3948"/>
        <v>0</v>
      </c>
      <c r="AM282" s="82">
        <f t="shared" si="3948"/>
        <v>0</v>
      </c>
      <c r="AN282" s="82">
        <f t="shared" si="3948"/>
        <v>0</v>
      </c>
      <c r="AO282" s="82">
        <f t="shared" si="3948"/>
        <v>0</v>
      </c>
      <c r="AP282" s="82">
        <f t="shared" si="3948"/>
        <v>0</v>
      </c>
      <c r="AQ282" s="82">
        <f t="shared" si="3948"/>
        <v>0</v>
      </c>
      <c r="AR282" s="82">
        <f t="shared" si="3948"/>
        <v>0</v>
      </c>
      <c r="AS282" s="82">
        <f t="shared" si="3948"/>
        <v>0</v>
      </c>
      <c r="AT282" s="82">
        <f t="shared" si="3948"/>
        <v>0</v>
      </c>
      <c r="AU282" s="82">
        <f t="shared" si="3948"/>
        <v>0</v>
      </c>
      <c r="AV282" s="82">
        <f t="shared" si="3948"/>
        <v>0</v>
      </c>
      <c r="AW282" s="82">
        <f t="shared" si="3948"/>
        <v>0</v>
      </c>
      <c r="AX282" s="82">
        <f t="shared" si="3948"/>
        <v>0</v>
      </c>
      <c r="AY282" s="82">
        <f t="shared" si="3948"/>
        <v>0</v>
      </c>
      <c r="AZ282" s="82">
        <f t="shared" si="3948"/>
        <v>0</v>
      </c>
      <c r="BA282" s="82">
        <f t="shared" si="3948"/>
        <v>0</v>
      </c>
      <c r="BB282" s="82">
        <f t="shared" si="3948"/>
        <v>0</v>
      </c>
      <c r="BC282" s="82">
        <f t="shared" si="3948"/>
        <v>0</v>
      </c>
      <c r="BD282" s="82">
        <f t="shared" si="3948"/>
        <v>0</v>
      </c>
      <c r="BE282" s="82">
        <f t="shared" si="3948"/>
        <v>0</v>
      </c>
      <c r="BF282" s="82">
        <f t="shared" si="3948"/>
        <v>0</v>
      </c>
      <c r="BG282" s="82">
        <f t="shared" si="3948"/>
        <v>0</v>
      </c>
      <c r="BH282" s="82">
        <f t="shared" si="3948"/>
        <v>0</v>
      </c>
      <c r="BI282" s="82">
        <f t="shared" si="3948"/>
        <v>0</v>
      </c>
      <c r="BJ282" s="82">
        <f t="shared" si="3948"/>
        <v>0</v>
      </c>
      <c r="BK282" s="82">
        <f t="shared" si="3948"/>
        <v>0</v>
      </c>
      <c r="BL282" s="82">
        <f t="shared" si="3948"/>
        <v>0</v>
      </c>
      <c r="BM282" s="82">
        <f t="shared" si="3948"/>
        <v>0</v>
      </c>
      <c r="BN282" s="82">
        <f t="shared" si="3948"/>
        <v>0</v>
      </c>
      <c r="BO282" s="82">
        <f t="shared" si="3948"/>
        <v>0</v>
      </c>
      <c r="BP282" s="82">
        <f t="shared" si="3948"/>
        <v>0</v>
      </c>
      <c r="BQ282" s="82">
        <f t="shared" si="3948"/>
        <v>0</v>
      </c>
      <c r="BR282" s="82">
        <f t="shared" si="3948"/>
        <v>0</v>
      </c>
      <c r="BS282" s="82">
        <f t="shared" si="3948"/>
        <v>0</v>
      </c>
      <c r="BT282" s="82">
        <f t="shared" si="3948"/>
        <v>0</v>
      </c>
      <c r="BU282" s="82">
        <f t="shared" si="3948"/>
        <v>0</v>
      </c>
      <c r="BV282" s="82">
        <f t="shared" si="3948"/>
        <v>0</v>
      </c>
      <c r="BW282" s="82">
        <f t="shared" ref="BW282:EB282" si="3949">BW259-BW259*(BW260+BW261)</f>
        <v>0</v>
      </c>
      <c r="BX282" s="82">
        <f t="shared" si="3949"/>
        <v>0</v>
      </c>
      <c r="BY282" s="82">
        <f t="shared" si="3949"/>
        <v>0</v>
      </c>
      <c r="BZ282" s="82">
        <f t="shared" si="3949"/>
        <v>0</v>
      </c>
      <c r="CA282" s="82">
        <f t="shared" si="3949"/>
        <v>0</v>
      </c>
      <c r="CB282" s="82">
        <f t="shared" si="3949"/>
        <v>0</v>
      </c>
      <c r="CC282" s="82">
        <f t="shared" si="3949"/>
        <v>0</v>
      </c>
      <c r="CD282" s="82">
        <f t="shared" si="3949"/>
        <v>0</v>
      </c>
      <c r="CE282" s="82">
        <f t="shared" si="3949"/>
        <v>0</v>
      </c>
      <c r="CF282" s="82">
        <f t="shared" si="3949"/>
        <v>0</v>
      </c>
      <c r="CG282" s="82">
        <f t="shared" si="3949"/>
        <v>0</v>
      </c>
      <c r="CH282" s="82">
        <f t="shared" si="3949"/>
        <v>0</v>
      </c>
      <c r="CI282" s="82">
        <f t="shared" si="3949"/>
        <v>0</v>
      </c>
      <c r="CJ282" s="82">
        <f t="shared" si="3949"/>
        <v>0</v>
      </c>
      <c r="CK282" s="82">
        <f t="shared" si="3949"/>
        <v>0</v>
      </c>
      <c r="CL282" s="82">
        <f t="shared" si="3949"/>
        <v>0</v>
      </c>
      <c r="CM282" s="82">
        <f t="shared" si="3949"/>
        <v>0</v>
      </c>
      <c r="CN282" s="82">
        <f t="shared" si="3949"/>
        <v>0</v>
      </c>
      <c r="CO282" s="82">
        <f t="shared" si="3949"/>
        <v>0</v>
      </c>
      <c r="CP282" s="82">
        <f t="shared" si="3949"/>
        <v>0</v>
      </c>
      <c r="CQ282" s="82">
        <f t="shared" si="3949"/>
        <v>0</v>
      </c>
      <c r="CR282" s="82">
        <f t="shared" si="3949"/>
        <v>0</v>
      </c>
      <c r="CS282" s="82">
        <f t="shared" si="3949"/>
        <v>0</v>
      </c>
      <c r="CT282" s="82">
        <f t="shared" si="3949"/>
        <v>0</v>
      </c>
      <c r="CU282" s="82">
        <f t="shared" si="3949"/>
        <v>0</v>
      </c>
      <c r="CV282" s="82">
        <f t="shared" si="3949"/>
        <v>0</v>
      </c>
      <c r="CW282" s="82">
        <f t="shared" si="3949"/>
        <v>0</v>
      </c>
      <c r="CX282" s="82">
        <f t="shared" si="3949"/>
        <v>0</v>
      </c>
      <c r="CY282" s="82">
        <f t="shared" si="3949"/>
        <v>0</v>
      </c>
      <c r="CZ282" s="82">
        <f t="shared" si="3949"/>
        <v>0</v>
      </c>
      <c r="DA282" s="82">
        <f t="shared" si="3949"/>
        <v>0</v>
      </c>
      <c r="DB282" s="82">
        <f t="shared" si="3949"/>
        <v>0</v>
      </c>
      <c r="DC282" s="82">
        <f t="shared" si="3949"/>
        <v>0</v>
      </c>
      <c r="DD282" s="82">
        <f t="shared" si="3949"/>
        <v>0</v>
      </c>
      <c r="DE282" s="82">
        <f t="shared" si="3949"/>
        <v>0</v>
      </c>
      <c r="DF282" s="82">
        <f t="shared" si="3949"/>
        <v>0</v>
      </c>
      <c r="DG282" s="82">
        <f t="shared" si="3949"/>
        <v>0</v>
      </c>
      <c r="DH282" s="82">
        <f t="shared" si="3949"/>
        <v>0</v>
      </c>
      <c r="DI282" s="82">
        <f t="shared" si="3949"/>
        <v>0</v>
      </c>
      <c r="DJ282" s="82">
        <f t="shared" si="3949"/>
        <v>0</v>
      </c>
      <c r="DK282" s="82">
        <f t="shared" si="3949"/>
        <v>0</v>
      </c>
      <c r="DL282" s="82">
        <f t="shared" si="3949"/>
        <v>0</v>
      </c>
      <c r="DM282" s="82">
        <f t="shared" si="3949"/>
        <v>0</v>
      </c>
      <c r="DN282" s="82">
        <f t="shared" si="3949"/>
        <v>0</v>
      </c>
      <c r="DO282" s="82">
        <f t="shared" si="3949"/>
        <v>0</v>
      </c>
      <c r="DP282" s="82">
        <f t="shared" si="3949"/>
        <v>0</v>
      </c>
      <c r="DQ282" s="82">
        <f t="shared" si="3949"/>
        <v>0</v>
      </c>
      <c r="DR282" s="82">
        <f t="shared" si="3949"/>
        <v>0</v>
      </c>
      <c r="DS282" s="82">
        <f t="shared" si="3949"/>
        <v>0</v>
      </c>
      <c r="DT282" s="82">
        <f t="shared" si="3949"/>
        <v>0</v>
      </c>
      <c r="DU282" s="82">
        <f t="shared" si="3949"/>
        <v>0</v>
      </c>
      <c r="DV282" s="82">
        <f t="shared" si="3949"/>
        <v>0</v>
      </c>
      <c r="DW282" s="82">
        <f t="shared" si="3949"/>
        <v>0</v>
      </c>
      <c r="DX282" s="82">
        <f t="shared" si="3949"/>
        <v>0</v>
      </c>
      <c r="DY282" s="82">
        <f t="shared" si="3949"/>
        <v>0</v>
      </c>
      <c r="DZ282" s="82">
        <f t="shared" si="3949"/>
        <v>0</v>
      </c>
      <c r="EA282" s="82">
        <f t="shared" si="3949"/>
        <v>0</v>
      </c>
      <c r="EB282" s="82">
        <f t="shared" si="3949"/>
        <v>0</v>
      </c>
    </row>
    <row r="283" spans="2:132" outlineLevel="1" x14ac:dyDescent="0.25">
      <c r="C283" s="317" t="s">
        <v>333</v>
      </c>
      <c r="E283" s="31">
        <f>Costs!$N$40</f>
        <v>0</v>
      </c>
      <c r="G283" s="52" t="s">
        <v>220</v>
      </c>
      <c r="J283" s="312">
        <f>$E$283</f>
        <v>0</v>
      </c>
      <c r="K283" s="312">
        <f t="shared" ref="K283:BV283" si="3950">$E$283</f>
        <v>0</v>
      </c>
      <c r="L283" s="312">
        <f t="shared" si="3950"/>
        <v>0</v>
      </c>
      <c r="M283" s="312">
        <f t="shared" si="3950"/>
        <v>0</v>
      </c>
      <c r="N283" s="312">
        <f t="shared" si="3950"/>
        <v>0</v>
      </c>
      <c r="O283" s="312">
        <f t="shared" si="3950"/>
        <v>0</v>
      </c>
      <c r="P283" s="312">
        <f t="shared" si="3950"/>
        <v>0</v>
      </c>
      <c r="Q283" s="312">
        <f t="shared" si="3950"/>
        <v>0</v>
      </c>
      <c r="R283" s="312">
        <f t="shared" si="3950"/>
        <v>0</v>
      </c>
      <c r="S283" s="312">
        <f t="shared" si="3950"/>
        <v>0</v>
      </c>
      <c r="T283" s="312">
        <f t="shared" si="3950"/>
        <v>0</v>
      </c>
      <c r="U283" s="312">
        <f t="shared" si="3950"/>
        <v>0</v>
      </c>
      <c r="V283" s="312">
        <f t="shared" si="3950"/>
        <v>0</v>
      </c>
      <c r="W283" s="312">
        <f t="shared" si="3950"/>
        <v>0</v>
      </c>
      <c r="X283" s="312">
        <f t="shared" si="3950"/>
        <v>0</v>
      </c>
      <c r="Y283" s="312">
        <f t="shared" si="3950"/>
        <v>0</v>
      </c>
      <c r="Z283" s="312">
        <f t="shared" si="3950"/>
        <v>0</v>
      </c>
      <c r="AA283" s="312">
        <f t="shared" si="3950"/>
        <v>0</v>
      </c>
      <c r="AB283" s="312">
        <f t="shared" si="3950"/>
        <v>0</v>
      </c>
      <c r="AC283" s="312">
        <f t="shared" si="3950"/>
        <v>0</v>
      </c>
      <c r="AD283" s="312">
        <f t="shared" si="3950"/>
        <v>0</v>
      </c>
      <c r="AE283" s="312">
        <f t="shared" si="3950"/>
        <v>0</v>
      </c>
      <c r="AF283" s="312">
        <f t="shared" si="3950"/>
        <v>0</v>
      </c>
      <c r="AG283" s="312">
        <f t="shared" si="3950"/>
        <v>0</v>
      </c>
      <c r="AH283" s="312">
        <f t="shared" si="3950"/>
        <v>0</v>
      </c>
      <c r="AI283" s="312">
        <f t="shared" si="3950"/>
        <v>0</v>
      </c>
      <c r="AJ283" s="312">
        <f t="shared" si="3950"/>
        <v>0</v>
      </c>
      <c r="AK283" s="312">
        <f t="shared" si="3950"/>
        <v>0</v>
      </c>
      <c r="AL283" s="312">
        <f t="shared" si="3950"/>
        <v>0</v>
      </c>
      <c r="AM283" s="312">
        <f t="shared" si="3950"/>
        <v>0</v>
      </c>
      <c r="AN283" s="312">
        <f t="shared" si="3950"/>
        <v>0</v>
      </c>
      <c r="AO283" s="312">
        <f t="shared" si="3950"/>
        <v>0</v>
      </c>
      <c r="AP283" s="312">
        <f t="shared" si="3950"/>
        <v>0</v>
      </c>
      <c r="AQ283" s="312">
        <f t="shared" si="3950"/>
        <v>0</v>
      </c>
      <c r="AR283" s="312">
        <f t="shared" si="3950"/>
        <v>0</v>
      </c>
      <c r="AS283" s="312">
        <f t="shared" si="3950"/>
        <v>0</v>
      </c>
      <c r="AT283" s="312">
        <f t="shared" si="3950"/>
        <v>0</v>
      </c>
      <c r="AU283" s="312">
        <f t="shared" si="3950"/>
        <v>0</v>
      </c>
      <c r="AV283" s="312">
        <f t="shared" si="3950"/>
        <v>0</v>
      </c>
      <c r="AW283" s="312">
        <f t="shared" si="3950"/>
        <v>0</v>
      </c>
      <c r="AX283" s="312">
        <f t="shared" si="3950"/>
        <v>0</v>
      </c>
      <c r="AY283" s="312">
        <f t="shared" si="3950"/>
        <v>0</v>
      </c>
      <c r="AZ283" s="312">
        <f t="shared" si="3950"/>
        <v>0</v>
      </c>
      <c r="BA283" s="312">
        <f t="shared" si="3950"/>
        <v>0</v>
      </c>
      <c r="BB283" s="312">
        <f t="shared" si="3950"/>
        <v>0</v>
      </c>
      <c r="BC283" s="312">
        <f t="shared" si="3950"/>
        <v>0</v>
      </c>
      <c r="BD283" s="312">
        <f t="shared" si="3950"/>
        <v>0</v>
      </c>
      <c r="BE283" s="312">
        <f t="shared" si="3950"/>
        <v>0</v>
      </c>
      <c r="BF283" s="312">
        <f t="shared" si="3950"/>
        <v>0</v>
      </c>
      <c r="BG283" s="312">
        <f t="shared" si="3950"/>
        <v>0</v>
      </c>
      <c r="BH283" s="312">
        <f t="shared" si="3950"/>
        <v>0</v>
      </c>
      <c r="BI283" s="312">
        <f t="shared" si="3950"/>
        <v>0</v>
      </c>
      <c r="BJ283" s="312">
        <f t="shared" si="3950"/>
        <v>0</v>
      </c>
      <c r="BK283" s="312">
        <f t="shared" si="3950"/>
        <v>0</v>
      </c>
      <c r="BL283" s="312">
        <f t="shared" si="3950"/>
        <v>0</v>
      </c>
      <c r="BM283" s="312">
        <f t="shared" si="3950"/>
        <v>0</v>
      </c>
      <c r="BN283" s="312">
        <f t="shared" si="3950"/>
        <v>0</v>
      </c>
      <c r="BO283" s="312">
        <f t="shared" si="3950"/>
        <v>0</v>
      </c>
      <c r="BP283" s="312">
        <f t="shared" si="3950"/>
        <v>0</v>
      </c>
      <c r="BQ283" s="312">
        <f t="shared" si="3950"/>
        <v>0</v>
      </c>
      <c r="BR283" s="312">
        <f t="shared" si="3950"/>
        <v>0</v>
      </c>
      <c r="BS283" s="312">
        <f t="shared" si="3950"/>
        <v>0</v>
      </c>
      <c r="BT283" s="312">
        <f t="shared" si="3950"/>
        <v>0</v>
      </c>
      <c r="BU283" s="312">
        <f t="shared" si="3950"/>
        <v>0</v>
      </c>
      <c r="BV283" s="312">
        <f t="shared" si="3950"/>
        <v>0</v>
      </c>
      <c r="BW283" s="312">
        <f t="shared" ref="BW283:EB283" si="3951">$E$283</f>
        <v>0</v>
      </c>
      <c r="BX283" s="312">
        <f t="shared" si="3951"/>
        <v>0</v>
      </c>
      <c r="BY283" s="312">
        <f t="shared" si="3951"/>
        <v>0</v>
      </c>
      <c r="BZ283" s="312">
        <f t="shared" si="3951"/>
        <v>0</v>
      </c>
      <c r="CA283" s="312">
        <f t="shared" si="3951"/>
        <v>0</v>
      </c>
      <c r="CB283" s="312">
        <f t="shared" si="3951"/>
        <v>0</v>
      </c>
      <c r="CC283" s="312">
        <f t="shared" si="3951"/>
        <v>0</v>
      </c>
      <c r="CD283" s="312">
        <f t="shared" si="3951"/>
        <v>0</v>
      </c>
      <c r="CE283" s="312">
        <f t="shared" si="3951"/>
        <v>0</v>
      </c>
      <c r="CF283" s="312">
        <f t="shared" si="3951"/>
        <v>0</v>
      </c>
      <c r="CG283" s="312">
        <f t="shared" si="3951"/>
        <v>0</v>
      </c>
      <c r="CH283" s="312">
        <f t="shared" si="3951"/>
        <v>0</v>
      </c>
      <c r="CI283" s="312">
        <f t="shared" si="3951"/>
        <v>0</v>
      </c>
      <c r="CJ283" s="312">
        <f t="shared" si="3951"/>
        <v>0</v>
      </c>
      <c r="CK283" s="312">
        <f t="shared" si="3951"/>
        <v>0</v>
      </c>
      <c r="CL283" s="312">
        <f t="shared" si="3951"/>
        <v>0</v>
      </c>
      <c r="CM283" s="312">
        <f t="shared" si="3951"/>
        <v>0</v>
      </c>
      <c r="CN283" s="312">
        <f t="shared" si="3951"/>
        <v>0</v>
      </c>
      <c r="CO283" s="312">
        <f t="shared" si="3951"/>
        <v>0</v>
      </c>
      <c r="CP283" s="312">
        <f t="shared" si="3951"/>
        <v>0</v>
      </c>
      <c r="CQ283" s="312">
        <f t="shared" si="3951"/>
        <v>0</v>
      </c>
      <c r="CR283" s="312">
        <f t="shared" si="3951"/>
        <v>0</v>
      </c>
      <c r="CS283" s="312">
        <f t="shared" si="3951"/>
        <v>0</v>
      </c>
      <c r="CT283" s="312">
        <f t="shared" si="3951"/>
        <v>0</v>
      </c>
      <c r="CU283" s="312">
        <f t="shared" si="3951"/>
        <v>0</v>
      </c>
      <c r="CV283" s="312">
        <f t="shared" si="3951"/>
        <v>0</v>
      </c>
      <c r="CW283" s="312">
        <f t="shared" si="3951"/>
        <v>0</v>
      </c>
      <c r="CX283" s="312">
        <f t="shared" si="3951"/>
        <v>0</v>
      </c>
      <c r="CY283" s="312">
        <f t="shared" si="3951"/>
        <v>0</v>
      </c>
      <c r="CZ283" s="312">
        <f t="shared" si="3951"/>
        <v>0</v>
      </c>
      <c r="DA283" s="312">
        <f t="shared" si="3951"/>
        <v>0</v>
      </c>
      <c r="DB283" s="312">
        <f t="shared" si="3951"/>
        <v>0</v>
      </c>
      <c r="DC283" s="312">
        <f t="shared" si="3951"/>
        <v>0</v>
      </c>
      <c r="DD283" s="312">
        <f t="shared" si="3951"/>
        <v>0</v>
      </c>
      <c r="DE283" s="312">
        <f t="shared" si="3951"/>
        <v>0</v>
      </c>
      <c r="DF283" s="312">
        <f t="shared" si="3951"/>
        <v>0</v>
      </c>
      <c r="DG283" s="312">
        <f t="shared" si="3951"/>
        <v>0</v>
      </c>
      <c r="DH283" s="312">
        <f t="shared" si="3951"/>
        <v>0</v>
      </c>
      <c r="DI283" s="312">
        <f t="shared" si="3951"/>
        <v>0</v>
      </c>
      <c r="DJ283" s="312">
        <f t="shared" si="3951"/>
        <v>0</v>
      </c>
      <c r="DK283" s="312">
        <f t="shared" si="3951"/>
        <v>0</v>
      </c>
      <c r="DL283" s="312">
        <f t="shared" si="3951"/>
        <v>0</v>
      </c>
      <c r="DM283" s="312">
        <f t="shared" si="3951"/>
        <v>0</v>
      </c>
      <c r="DN283" s="312">
        <f t="shared" si="3951"/>
        <v>0</v>
      </c>
      <c r="DO283" s="312">
        <f t="shared" si="3951"/>
        <v>0</v>
      </c>
      <c r="DP283" s="312">
        <f t="shared" si="3951"/>
        <v>0</v>
      </c>
      <c r="DQ283" s="312">
        <f t="shared" si="3951"/>
        <v>0</v>
      </c>
      <c r="DR283" s="312">
        <f t="shared" si="3951"/>
        <v>0</v>
      </c>
      <c r="DS283" s="312">
        <f t="shared" si="3951"/>
        <v>0</v>
      </c>
      <c r="DT283" s="312">
        <f t="shared" si="3951"/>
        <v>0</v>
      </c>
      <c r="DU283" s="312">
        <f t="shared" si="3951"/>
        <v>0</v>
      </c>
      <c r="DV283" s="312">
        <f t="shared" si="3951"/>
        <v>0</v>
      </c>
      <c r="DW283" s="312">
        <f t="shared" si="3951"/>
        <v>0</v>
      </c>
      <c r="DX283" s="312">
        <f t="shared" si="3951"/>
        <v>0</v>
      </c>
      <c r="DY283" s="312">
        <f t="shared" si="3951"/>
        <v>0</v>
      </c>
      <c r="DZ283" s="312">
        <f t="shared" si="3951"/>
        <v>0</v>
      </c>
      <c r="EA283" s="312">
        <f t="shared" si="3951"/>
        <v>0</v>
      </c>
      <c r="EB283" s="312">
        <f t="shared" si="3951"/>
        <v>0</v>
      </c>
    </row>
    <row r="284" spans="2:132" outlineLevel="1" x14ac:dyDescent="0.25">
      <c r="C284" s="329" t="s">
        <v>545</v>
      </c>
      <c r="D284" s="38"/>
      <c r="E284" s="38"/>
      <c r="F284" s="38"/>
      <c r="G284" s="55" t="s">
        <v>220</v>
      </c>
      <c r="H284" s="316">
        <f t="shared" ref="H284" si="3952">SUM(J284:EB284)</f>
        <v>0</v>
      </c>
      <c r="I284" s="38"/>
      <c r="J284" s="314">
        <f>J282*J283</f>
        <v>0</v>
      </c>
      <c r="K284" s="314">
        <f t="shared" ref="K284" si="3953">K282*K283</f>
        <v>0</v>
      </c>
      <c r="L284" s="314">
        <f t="shared" ref="L284" si="3954">L282*L283</f>
        <v>0</v>
      </c>
      <c r="M284" s="314">
        <f t="shared" ref="M284" si="3955">M282*M283</f>
        <v>0</v>
      </c>
      <c r="N284" s="314">
        <f t="shared" ref="N284" si="3956">N282*N283</f>
        <v>0</v>
      </c>
      <c r="O284" s="314">
        <f t="shared" ref="O284" si="3957">O282*O283</f>
        <v>0</v>
      </c>
      <c r="P284" s="314">
        <f t="shared" ref="P284" si="3958">P282*P283</f>
        <v>0</v>
      </c>
      <c r="Q284" s="314">
        <f t="shared" ref="Q284" si="3959">Q282*Q283</f>
        <v>0</v>
      </c>
      <c r="R284" s="314">
        <f t="shared" ref="R284" si="3960">R282*R283</f>
        <v>0</v>
      </c>
      <c r="S284" s="314">
        <f t="shared" ref="S284" si="3961">S282*S283</f>
        <v>0</v>
      </c>
      <c r="T284" s="314">
        <f t="shared" ref="T284" si="3962">T282*T283</f>
        <v>0</v>
      </c>
      <c r="U284" s="314">
        <f t="shared" ref="U284" si="3963">U282*U283</f>
        <v>0</v>
      </c>
      <c r="V284" s="314">
        <f t="shared" ref="V284" si="3964">V282*V283</f>
        <v>0</v>
      </c>
      <c r="W284" s="314">
        <f t="shared" ref="W284" si="3965">W282*W283</f>
        <v>0</v>
      </c>
      <c r="X284" s="314">
        <f t="shared" ref="X284" si="3966">X282*X283</f>
        <v>0</v>
      </c>
      <c r="Y284" s="314">
        <f t="shared" ref="Y284" si="3967">Y282*Y283</f>
        <v>0</v>
      </c>
      <c r="Z284" s="314">
        <f t="shared" ref="Z284" si="3968">Z282*Z283</f>
        <v>0</v>
      </c>
      <c r="AA284" s="314">
        <f t="shared" ref="AA284" si="3969">AA282*AA283</f>
        <v>0</v>
      </c>
      <c r="AB284" s="314">
        <f t="shared" ref="AB284" si="3970">AB282*AB283</f>
        <v>0</v>
      </c>
      <c r="AC284" s="314">
        <f t="shared" ref="AC284" si="3971">AC282*AC283</f>
        <v>0</v>
      </c>
      <c r="AD284" s="314">
        <f t="shared" ref="AD284" si="3972">AD282*AD283</f>
        <v>0</v>
      </c>
      <c r="AE284" s="314">
        <f t="shared" ref="AE284" si="3973">AE282*AE283</f>
        <v>0</v>
      </c>
      <c r="AF284" s="314">
        <f t="shared" ref="AF284" si="3974">AF282*AF283</f>
        <v>0</v>
      </c>
      <c r="AG284" s="314">
        <f t="shared" ref="AG284" si="3975">AG282*AG283</f>
        <v>0</v>
      </c>
      <c r="AH284" s="314">
        <f t="shared" ref="AH284" si="3976">AH282*AH283</f>
        <v>0</v>
      </c>
      <c r="AI284" s="314">
        <f t="shared" ref="AI284" si="3977">AI282*AI283</f>
        <v>0</v>
      </c>
      <c r="AJ284" s="314">
        <f t="shared" ref="AJ284" si="3978">AJ282*AJ283</f>
        <v>0</v>
      </c>
      <c r="AK284" s="314">
        <f t="shared" ref="AK284" si="3979">AK282*AK283</f>
        <v>0</v>
      </c>
      <c r="AL284" s="314">
        <f t="shared" ref="AL284" si="3980">AL282*AL283</f>
        <v>0</v>
      </c>
      <c r="AM284" s="314">
        <f t="shared" ref="AM284" si="3981">AM282*AM283</f>
        <v>0</v>
      </c>
      <c r="AN284" s="314">
        <f t="shared" ref="AN284" si="3982">AN282*AN283</f>
        <v>0</v>
      </c>
      <c r="AO284" s="314">
        <f t="shared" ref="AO284" si="3983">AO282*AO283</f>
        <v>0</v>
      </c>
      <c r="AP284" s="314">
        <f t="shared" ref="AP284" si="3984">AP282*AP283</f>
        <v>0</v>
      </c>
      <c r="AQ284" s="314">
        <f t="shared" ref="AQ284" si="3985">AQ282*AQ283</f>
        <v>0</v>
      </c>
      <c r="AR284" s="314">
        <f t="shared" ref="AR284" si="3986">AR282*AR283</f>
        <v>0</v>
      </c>
      <c r="AS284" s="314">
        <f t="shared" ref="AS284" si="3987">AS282*AS283</f>
        <v>0</v>
      </c>
      <c r="AT284" s="314">
        <f t="shared" ref="AT284" si="3988">AT282*AT283</f>
        <v>0</v>
      </c>
      <c r="AU284" s="314">
        <f t="shared" ref="AU284" si="3989">AU282*AU283</f>
        <v>0</v>
      </c>
      <c r="AV284" s="314">
        <f t="shared" ref="AV284" si="3990">AV282*AV283</f>
        <v>0</v>
      </c>
      <c r="AW284" s="314">
        <f t="shared" ref="AW284" si="3991">AW282*AW283</f>
        <v>0</v>
      </c>
      <c r="AX284" s="314">
        <f t="shared" ref="AX284" si="3992">AX282*AX283</f>
        <v>0</v>
      </c>
      <c r="AY284" s="314">
        <f t="shared" ref="AY284" si="3993">AY282*AY283</f>
        <v>0</v>
      </c>
      <c r="AZ284" s="314">
        <f t="shared" ref="AZ284" si="3994">AZ282*AZ283</f>
        <v>0</v>
      </c>
      <c r="BA284" s="314">
        <f t="shared" ref="BA284" si="3995">BA282*BA283</f>
        <v>0</v>
      </c>
      <c r="BB284" s="314">
        <f t="shared" ref="BB284" si="3996">BB282*BB283</f>
        <v>0</v>
      </c>
      <c r="BC284" s="314">
        <f t="shared" ref="BC284" si="3997">BC282*BC283</f>
        <v>0</v>
      </c>
      <c r="BD284" s="314">
        <f t="shared" ref="BD284" si="3998">BD282*BD283</f>
        <v>0</v>
      </c>
      <c r="BE284" s="314">
        <f t="shared" ref="BE284" si="3999">BE282*BE283</f>
        <v>0</v>
      </c>
      <c r="BF284" s="314">
        <f t="shared" ref="BF284" si="4000">BF282*BF283</f>
        <v>0</v>
      </c>
      <c r="BG284" s="314">
        <f t="shared" ref="BG284" si="4001">BG282*BG283</f>
        <v>0</v>
      </c>
      <c r="BH284" s="314">
        <f t="shared" ref="BH284" si="4002">BH282*BH283</f>
        <v>0</v>
      </c>
      <c r="BI284" s="314">
        <f t="shared" ref="BI284" si="4003">BI282*BI283</f>
        <v>0</v>
      </c>
      <c r="BJ284" s="314">
        <f t="shared" ref="BJ284" si="4004">BJ282*BJ283</f>
        <v>0</v>
      </c>
      <c r="BK284" s="314">
        <f t="shared" ref="BK284" si="4005">BK282*BK283</f>
        <v>0</v>
      </c>
      <c r="BL284" s="314">
        <f t="shared" ref="BL284" si="4006">BL282*BL283</f>
        <v>0</v>
      </c>
      <c r="BM284" s="314">
        <f t="shared" ref="BM284" si="4007">BM282*BM283</f>
        <v>0</v>
      </c>
      <c r="BN284" s="314">
        <f t="shared" ref="BN284" si="4008">BN282*BN283</f>
        <v>0</v>
      </c>
      <c r="BO284" s="314">
        <f t="shared" ref="BO284" si="4009">BO282*BO283</f>
        <v>0</v>
      </c>
      <c r="BP284" s="314">
        <f t="shared" ref="BP284" si="4010">BP282*BP283</f>
        <v>0</v>
      </c>
      <c r="BQ284" s="314">
        <f t="shared" ref="BQ284" si="4011">BQ282*BQ283</f>
        <v>0</v>
      </c>
      <c r="BR284" s="314">
        <f t="shared" ref="BR284" si="4012">BR282*BR283</f>
        <v>0</v>
      </c>
      <c r="BS284" s="314">
        <f t="shared" ref="BS284" si="4013">BS282*BS283</f>
        <v>0</v>
      </c>
      <c r="BT284" s="314">
        <f t="shared" ref="BT284" si="4014">BT282*BT283</f>
        <v>0</v>
      </c>
      <c r="BU284" s="314">
        <f t="shared" ref="BU284" si="4015">BU282*BU283</f>
        <v>0</v>
      </c>
      <c r="BV284" s="314">
        <f t="shared" ref="BV284" si="4016">BV282*BV283</f>
        <v>0</v>
      </c>
      <c r="BW284" s="314">
        <f t="shared" ref="BW284" si="4017">BW282*BW283</f>
        <v>0</v>
      </c>
      <c r="BX284" s="314">
        <f t="shared" ref="BX284" si="4018">BX282*BX283</f>
        <v>0</v>
      </c>
      <c r="BY284" s="314">
        <f t="shared" ref="BY284" si="4019">BY282*BY283</f>
        <v>0</v>
      </c>
      <c r="BZ284" s="314">
        <f t="shared" ref="BZ284" si="4020">BZ282*BZ283</f>
        <v>0</v>
      </c>
      <c r="CA284" s="314">
        <f t="shared" ref="CA284" si="4021">CA282*CA283</f>
        <v>0</v>
      </c>
      <c r="CB284" s="314">
        <f t="shared" ref="CB284" si="4022">CB282*CB283</f>
        <v>0</v>
      </c>
      <c r="CC284" s="314">
        <f t="shared" ref="CC284" si="4023">CC282*CC283</f>
        <v>0</v>
      </c>
      <c r="CD284" s="314">
        <f t="shared" ref="CD284" si="4024">CD282*CD283</f>
        <v>0</v>
      </c>
      <c r="CE284" s="314">
        <f t="shared" ref="CE284" si="4025">CE282*CE283</f>
        <v>0</v>
      </c>
      <c r="CF284" s="314">
        <f t="shared" ref="CF284" si="4026">CF282*CF283</f>
        <v>0</v>
      </c>
      <c r="CG284" s="314">
        <f t="shared" ref="CG284" si="4027">CG282*CG283</f>
        <v>0</v>
      </c>
      <c r="CH284" s="314">
        <f t="shared" ref="CH284" si="4028">CH282*CH283</f>
        <v>0</v>
      </c>
      <c r="CI284" s="314">
        <f t="shared" ref="CI284" si="4029">CI282*CI283</f>
        <v>0</v>
      </c>
      <c r="CJ284" s="314">
        <f t="shared" ref="CJ284" si="4030">CJ282*CJ283</f>
        <v>0</v>
      </c>
      <c r="CK284" s="314">
        <f t="shared" ref="CK284" si="4031">CK282*CK283</f>
        <v>0</v>
      </c>
      <c r="CL284" s="314">
        <f t="shared" ref="CL284" si="4032">CL282*CL283</f>
        <v>0</v>
      </c>
      <c r="CM284" s="314">
        <f t="shared" ref="CM284" si="4033">CM282*CM283</f>
        <v>0</v>
      </c>
      <c r="CN284" s="314">
        <f t="shared" ref="CN284" si="4034">CN282*CN283</f>
        <v>0</v>
      </c>
      <c r="CO284" s="314">
        <f t="shared" ref="CO284" si="4035">CO282*CO283</f>
        <v>0</v>
      </c>
      <c r="CP284" s="314">
        <f t="shared" ref="CP284" si="4036">CP282*CP283</f>
        <v>0</v>
      </c>
      <c r="CQ284" s="314">
        <f t="shared" ref="CQ284" si="4037">CQ282*CQ283</f>
        <v>0</v>
      </c>
      <c r="CR284" s="314">
        <f t="shared" ref="CR284" si="4038">CR282*CR283</f>
        <v>0</v>
      </c>
      <c r="CS284" s="314">
        <f t="shared" ref="CS284" si="4039">CS282*CS283</f>
        <v>0</v>
      </c>
      <c r="CT284" s="314">
        <f t="shared" ref="CT284" si="4040">CT282*CT283</f>
        <v>0</v>
      </c>
      <c r="CU284" s="314">
        <f t="shared" ref="CU284" si="4041">CU282*CU283</f>
        <v>0</v>
      </c>
      <c r="CV284" s="314">
        <f t="shared" ref="CV284" si="4042">CV282*CV283</f>
        <v>0</v>
      </c>
      <c r="CW284" s="314">
        <f t="shared" ref="CW284" si="4043">CW282*CW283</f>
        <v>0</v>
      </c>
      <c r="CX284" s="314">
        <f t="shared" ref="CX284" si="4044">CX282*CX283</f>
        <v>0</v>
      </c>
      <c r="CY284" s="314">
        <f t="shared" ref="CY284" si="4045">CY282*CY283</f>
        <v>0</v>
      </c>
      <c r="CZ284" s="314">
        <f t="shared" ref="CZ284" si="4046">CZ282*CZ283</f>
        <v>0</v>
      </c>
      <c r="DA284" s="314">
        <f t="shared" ref="DA284" si="4047">DA282*DA283</f>
        <v>0</v>
      </c>
      <c r="DB284" s="314">
        <f t="shared" ref="DB284" si="4048">DB282*DB283</f>
        <v>0</v>
      </c>
      <c r="DC284" s="314">
        <f t="shared" ref="DC284" si="4049">DC282*DC283</f>
        <v>0</v>
      </c>
      <c r="DD284" s="314">
        <f t="shared" ref="DD284" si="4050">DD282*DD283</f>
        <v>0</v>
      </c>
      <c r="DE284" s="314">
        <f t="shared" ref="DE284" si="4051">DE282*DE283</f>
        <v>0</v>
      </c>
      <c r="DF284" s="314">
        <f t="shared" ref="DF284" si="4052">DF282*DF283</f>
        <v>0</v>
      </c>
      <c r="DG284" s="314">
        <f t="shared" ref="DG284" si="4053">DG282*DG283</f>
        <v>0</v>
      </c>
      <c r="DH284" s="314">
        <f t="shared" ref="DH284" si="4054">DH282*DH283</f>
        <v>0</v>
      </c>
      <c r="DI284" s="314">
        <f t="shared" ref="DI284" si="4055">DI282*DI283</f>
        <v>0</v>
      </c>
      <c r="DJ284" s="314">
        <f t="shared" ref="DJ284" si="4056">DJ282*DJ283</f>
        <v>0</v>
      </c>
      <c r="DK284" s="314">
        <f t="shared" ref="DK284" si="4057">DK282*DK283</f>
        <v>0</v>
      </c>
      <c r="DL284" s="314">
        <f t="shared" ref="DL284" si="4058">DL282*DL283</f>
        <v>0</v>
      </c>
      <c r="DM284" s="314">
        <f t="shared" ref="DM284" si="4059">DM282*DM283</f>
        <v>0</v>
      </c>
      <c r="DN284" s="314">
        <f t="shared" ref="DN284" si="4060">DN282*DN283</f>
        <v>0</v>
      </c>
      <c r="DO284" s="314">
        <f t="shared" ref="DO284" si="4061">DO282*DO283</f>
        <v>0</v>
      </c>
      <c r="DP284" s="314">
        <f t="shared" ref="DP284" si="4062">DP282*DP283</f>
        <v>0</v>
      </c>
      <c r="DQ284" s="314">
        <f t="shared" ref="DQ284" si="4063">DQ282*DQ283</f>
        <v>0</v>
      </c>
      <c r="DR284" s="314">
        <f t="shared" ref="DR284" si="4064">DR282*DR283</f>
        <v>0</v>
      </c>
      <c r="DS284" s="314">
        <f t="shared" ref="DS284" si="4065">DS282*DS283</f>
        <v>0</v>
      </c>
      <c r="DT284" s="314">
        <f t="shared" ref="DT284" si="4066">DT282*DT283</f>
        <v>0</v>
      </c>
      <c r="DU284" s="314">
        <f t="shared" ref="DU284" si="4067">DU282*DU283</f>
        <v>0</v>
      </c>
      <c r="DV284" s="314">
        <f t="shared" ref="DV284" si="4068">DV282*DV283</f>
        <v>0</v>
      </c>
      <c r="DW284" s="314">
        <f t="shared" ref="DW284" si="4069">DW282*DW283</f>
        <v>0</v>
      </c>
      <c r="DX284" s="314">
        <f t="shared" ref="DX284" si="4070">DX282*DX283</f>
        <v>0</v>
      </c>
      <c r="DY284" s="314">
        <f t="shared" ref="DY284" si="4071">DY282*DY283</f>
        <v>0</v>
      </c>
      <c r="DZ284" s="314">
        <f t="shared" ref="DZ284" si="4072">DZ282*DZ283</f>
        <v>0</v>
      </c>
      <c r="EA284" s="314">
        <f t="shared" ref="EA284" si="4073">EA282*EA283</f>
        <v>0</v>
      </c>
      <c r="EB284" s="314">
        <f t="shared" ref="EB284" si="4074">EB282*EB283</f>
        <v>0</v>
      </c>
    </row>
    <row r="285" spans="2:132" outlineLevel="1" x14ac:dyDescent="0.25">
      <c r="C285" s="324" t="s">
        <v>417</v>
      </c>
      <c r="D285" s="34"/>
      <c r="E285" s="34"/>
      <c r="F285" s="34"/>
      <c r="G285" s="67" t="s">
        <v>215</v>
      </c>
      <c r="H285" s="34"/>
      <c r="I285" s="34"/>
      <c r="J285" s="126">
        <f>J$13</f>
        <v>1</v>
      </c>
      <c r="K285" s="126">
        <f t="shared" ref="K285:BV285" si="4075">K$13</f>
        <v>1.0026792493128671</v>
      </c>
      <c r="L285" s="126">
        <f>L$13</f>
        <v>1.0056539350998608</v>
      </c>
      <c r="M285" s="126">
        <f t="shared" si="4075"/>
        <v>1.0085410656939733</v>
      </c>
      <c r="N285" s="126">
        <f t="shared" si="4075"/>
        <v>1.0114364849476103</v>
      </c>
      <c r="O285" s="126">
        <f t="shared" si="4075"/>
        <v>1.0143402166566737</v>
      </c>
      <c r="P285" s="126">
        <f t="shared" si="4075"/>
        <v>1.0172522846853813</v>
      </c>
      <c r="Q285" s="126">
        <f t="shared" si="4075"/>
        <v>1.0201727129664624</v>
      </c>
      <c r="R285" s="126">
        <f t="shared" si="4075"/>
        <v>1.0231015255013547</v>
      </c>
      <c r="S285" s="126">
        <f t="shared" si="4075"/>
        <v>1.0260387463604019</v>
      </c>
      <c r="T285" s="126">
        <f t="shared" si="4075"/>
        <v>1.028984399683051</v>
      </c>
      <c r="U285" s="126">
        <f t="shared" si="4075"/>
        <v>1.0319385096780509</v>
      </c>
      <c r="V285" s="126">
        <f t="shared" si="4075"/>
        <v>1.0349011006236515</v>
      </c>
      <c r="W285" s="126">
        <f t="shared" si="4075"/>
        <v>1.0377730230388176</v>
      </c>
      <c r="X285" s="126">
        <f t="shared" si="4075"/>
        <v>1.0408518228283561</v>
      </c>
      <c r="Y285" s="126">
        <f t="shared" si="4075"/>
        <v>1.0438400029932626</v>
      </c>
      <c r="Z285" s="126">
        <f t="shared" si="4075"/>
        <v>1.046836761920777</v>
      </c>
      <c r="AA285" s="126">
        <f t="shared" si="4075"/>
        <v>1.0498421242396576</v>
      </c>
      <c r="AB285" s="126">
        <f t="shared" si="4075"/>
        <v>1.05285611464937</v>
      </c>
      <c r="AC285" s="126">
        <f t="shared" si="4075"/>
        <v>1.0558787579202888</v>
      </c>
      <c r="AD285" s="126">
        <f t="shared" si="4075"/>
        <v>1.0589100788939025</v>
      </c>
      <c r="AE285" s="126">
        <f t="shared" si="4075"/>
        <v>1.0619501024830165</v>
      </c>
      <c r="AF285" s="126">
        <f t="shared" si="4075"/>
        <v>1.0649988536719583</v>
      </c>
      <c r="AG285" s="126">
        <f t="shared" si="4075"/>
        <v>1.0680563575167832</v>
      </c>
      <c r="AH285" s="126">
        <f t="shared" si="4075"/>
        <v>1.0711226391454798</v>
      </c>
      <c r="AI285" s="126">
        <f t="shared" si="4075"/>
        <v>1.0739924437404067</v>
      </c>
      <c r="AJ285" s="126">
        <f t="shared" si="4075"/>
        <v>1.0771786970311998</v>
      </c>
      <c r="AK285" s="126">
        <f t="shared" si="4075"/>
        <v>1.0802711679727233</v>
      </c>
      <c r="AL285" s="126">
        <f t="shared" si="4075"/>
        <v>1.0833725170851116</v>
      </c>
      <c r="AM285" s="126">
        <f t="shared" si="4075"/>
        <v>1.0864827698566941</v>
      </c>
      <c r="AN285" s="126">
        <f t="shared" si="4075"/>
        <v>1.0896019518489746</v>
      </c>
      <c r="AO285" s="126">
        <f t="shared" si="4075"/>
        <v>1.0927300886968412</v>
      </c>
      <c r="AP285" s="126">
        <f t="shared" si="4075"/>
        <v>1.0958672061087775</v>
      </c>
      <c r="AQ285" s="126">
        <f t="shared" si="4075"/>
        <v>1.0990133298670732</v>
      </c>
      <c r="AR285" s="126">
        <f t="shared" si="4075"/>
        <v>1.1021684858280367</v>
      </c>
      <c r="AS285" s="126">
        <f t="shared" si="4075"/>
        <v>1.1053326999222071</v>
      </c>
      <c r="AT285" s="126">
        <f t="shared" si="4075"/>
        <v>1.1085059981545673</v>
      </c>
      <c r="AU285" s="126">
        <f t="shared" si="4075"/>
        <v>1.111475962088432</v>
      </c>
      <c r="AV285" s="126">
        <f t="shared" si="4075"/>
        <v>1.1147734191259395</v>
      </c>
      <c r="AW285" s="126">
        <f t="shared" si="4075"/>
        <v>1.1179738207069689</v>
      </c>
      <c r="AX285" s="126">
        <f t="shared" si="4075"/>
        <v>1.1211834103167977</v>
      </c>
      <c r="AY285" s="126">
        <f t="shared" si="4075"/>
        <v>1.1244022143333261</v>
      </c>
      <c r="AZ285" s="126">
        <f t="shared" si="4075"/>
        <v>1.1276302592101826</v>
      </c>
      <c r="BA285" s="126">
        <f t="shared" si="4075"/>
        <v>1.1308675714769412</v>
      </c>
      <c r="BB285" s="126">
        <f t="shared" si="4075"/>
        <v>1.1341141777393395</v>
      </c>
      <c r="BC285" s="126">
        <f t="shared" si="4075"/>
        <v>1.1373701046794982</v>
      </c>
      <c r="BD285" s="126">
        <f t="shared" si="4075"/>
        <v>1.1406353790561385</v>
      </c>
      <c r="BE285" s="126">
        <f t="shared" si="4075"/>
        <v>1.1439100277048042</v>
      </c>
      <c r="BF285" s="126">
        <f t="shared" si="4075"/>
        <v>1.1471940775380809</v>
      </c>
      <c r="BG285" s="126">
        <f t="shared" si="4075"/>
        <v>1.15026769648205</v>
      </c>
      <c r="BH285" s="126">
        <f t="shared" si="4075"/>
        <v>1.1536802383994258</v>
      </c>
      <c r="BI285" s="126">
        <f t="shared" si="4075"/>
        <v>1.1569923375180708</v>
      </c>
      <c r="BJ285" s="126">
        <f t="shared" si="4075"/>
        <v>1.1603139453378331</v>
      </c>
      <c r="BK285" s="126">
        <f t="shared" si="4075"/>
        <v>1.1636450891572303</v>
      </c>
      <c r="BL285" s="126">
        <f t="shared" si="4075"/>
        <v>1.1669857963531516</v>
      </c>
      <c r="BM285" s="126">
        <f t="shared" si="4075"/>
        <v>1.1703360943810825</v>
      </c>
      <c r="BN285" s="126">
        <f t="shared" si="4075"/>
        <v>1.1736960107753303</v>
      </c>
      <c r="BO285" s="126">
        <f t="shared" si="4075"/>
        <v>1.1770655731492505</v>
      </c>
      <c r="BP285" s="126">
        <f t="shared" si="4075"/>
        <v>1.180444809195474</v>
      </c>
      <c r="BQ285" s="126">
        <f t="shared" si="4075"/>
        <v>1.1838337466861339</v>
      </c>
      <c r="BR285" s="126">
        <f t="shared" si="4075"/>
        <v>1.1872324134730949</v>
      </c>
      <c r="BS285" s="126">
        <f t="shared" si="4075"/>
        <v>1.1905270658589224</v>
      </c>
      <c r="BT285" s="126">
        <f t="shared" si="4075"/>
        <v>1.1940590467434065</v>
      </c>
      <c r="BU285" s="126">
        <f t="shared" si="4075"/>
        <v>1.1974870693312041</v>
      </c>
      <c r="BV285" s="126">
        <f t="shared" si="4075"/>
        <v>1.2009249334246579</v>
      </c>
      <c r="BW285" s="126">
        <f t="shared" ref="BW285:EB285" si="4076">BW$13</f>
        <v>1.204372667277734</v>
      </c>
      <c r="BX285" s="126">
        <f t="shared" si="4076"/>
        <v>1.2078302992255125</v>
      </c>
      <c r="BY285" s="126">
        <f t="shared" si="4076"/>
        <v>1.2112978576844211</v>
      </c>
      <c r="BZ285" s="126">
        <f t="shared" si="4076"/>
        <v>1.2147753711524676</v>
      </c>
      <c r="CA285" s="126">
        <f t="shared" si="4076"/>
        <v>1.2182628682094752</v>
      </c>
      <c r="CB285" s="126">
        <f t="shared" si="4076"/>
        <v>1.2217603775173165</v>
      </c>
      <c r="CC285" s="126">
        <f t="shared" si="4076"/>
        <v>1.2252679278201495</v>
      </c>
      <c r="CD285" s="126">
        <f t="shared" si="4076"/>
        <v>1.2287855479446541</v>
      </c>
      <c r="CE285" s="126">
        <f t="shared" si="4076"/>
        <v>1.232077770779646</v>
      </c>
      <c r="CF285" s="126">
        <f t="shared" si="4076"/>
        <v>1.23573302168438</v>
      </c>
      <c r="CG285" s="126">
        <f t="shared" si="4076"/>
        <v>1.2392806860334544</v>
      </c>
      <c r="CH285" s="126">
        <f t="shared" si="4076"/>
        <v>1.2428385353675644</v>
      </c>
      <c r="CI285" s="126">
        <f t="shared" si="4076"/>
        <v>1.2464065989267703</v>
      </c>
      <c r="CJ285" s="126">
        <f t="shared" si="4076"/>
        <v>1.2499849060350778</v>
      </c>
      <c r="CK285" s="126">
        <f t="shared" si="4076"/>
        <v>1.2535734861006791</v>
      </c>
      <c r="CL285" s="126">
        <f t="shared" si="4076"/>
        <v>1.257172368616194</v>
      </c>
      <c r="CM285" s="126">
        <f t="shared" si="4076"/>
        <v>1.2607815831589126</v>
      </c>
      <c r="CN285" s="126">
        <f t="shared" si="4076"/>
        <v>1.2644011593910389</v>
      </c>
      <c r="CO285" s="126">
        <f t="shared" si="4076"/>
        <v>1.2680311270599336</v>
      </c>
      <c r="CP285" s="126">
        <f t="shared" si="4076"/>
        <v>1.2716715159983594</v>
      </c>
      <c r="CQ285" s="126">
        <f t="shared" si="4076"/>
        <v>1.2750786410337906</v>
      </c>
      <c r="CR285" s="126">
        <f t="shared" si="4076"/>
        <v>1.2788614642181557</v>
      </c>
      <c r="CS285" s="126">
        <f t="shared" si="4076"/>
        <v>1.2825329459576562</v>
      </c>
      <c r="CT285" s="126">
        <f t="shared" si="4076"/>
        <v>1.2862149681493797</v>
      </c>
      <c r="CU285" s="126">
        <f t="shared" si="4076"/>
        <v>1.289907561053897</v>
      </c>
      <c r="CV285" s="126">
        <f t="shared" si="4076"/>
        <v>1.293610755018654</v>
      </c>
      <c r="CW285" s="126">
        <f t="shared" si="4076"/>
        <v>1.2973245804782207</v>
      </c>
      <c r="CX285" s="126">
        <f t="shared" si="4076"/>
        <v>1.3010490679545423</v>
      </c>
      <c r="CY285" s="126">
        <f t="shared" si="4076"/>
        <v>1.304784248057189</v>
      </c>
      <c r="CZ285" s="126">
        <f t="shared" si="4076"/>
        <v>1.3085301514836076</v>
      </c>
      <c r="DA285" s="126">
        <f t="shared" si="4076"/>
        <v>1.3122868090193751</v>
      </c>
      <c r="DB285" s="126">
        <f t="shared" si="4076"/>
        <v>1.3160542515384499</v>
      </c>
      <c r="DC285" s="126">
        <f t="shared" si="4076"/>
        <v>1.3195802889875801</v>
      </c>
      <c r="DD285" s="126">
        <f t="shared" si="4076"/>
        <v>1.323495136864544</v>
      </c>
      <c r="DE285" s="126">
        <f t="shared" si="4076"/>
        <v>1.3272947573576725</v>
      </c>
      <c r="DF285" s="126">
        <f t="shared" si="4076"/>
        <v>1.3311052861764079</v>
      </c>
      <c r="DG285" s="126">
        <f t="shared" si="4076"/>
        <v>1.3349267546374479</v>
      </c>
      <c r="DH285" s="126">
        <f t="shared" si="4076"/>
        <v>1.3387591941473977</v>
      </c>
      <c r="DI285" s="126">
        <f t="shared" si="4076"/>
        <v>1.3426026362030277</v>
      </c>
      <c r="DJ285" s="126">
        <f t="shared" si="4076"/>
        <v>1.3464571123915319</v>
      </c>
      <c r="DK285" s="126">
        <f t="shared" si="4076"/>
        <v>1.3503226543907885</v>
      </c>
      <c r="DL285" s="126">
        <f t="shared" si="4076"/>
        <v>1.3541992939696192</v>
      </c>
      <c r="DM285" s="126">
        <f t="shared" si="4076"/>
        <v>1.358087062988051</v>
      </c>
      <c r="DN285" s="126">
        <f t="shared" si="4076"/>
        <v>1.361985993397578</v>
      </c>
      <c r="DO285" s="126">
        <f t="shared" si="4076"/>
        <v>1.3657655991021458</v>
      </c>
      <c r="DP285" s="126">
        <f t="shared" si="4076"/>
        <v>1.3698174666548035</v>
      </c>
      <c r="DQ285" s="126">
        <f t="shared" si="4076"/>
        <v>1.3737500738651915</v>
      </c>
      <c r="DR285" s="126">
        <f t="shared" si="4076"/>
        <v>1.3776939711925826</v>
      </c>
      <c r="DS285" s="126">
        <f t="shared" si="4076"/>
        <v>1.381649191049759</v>
      </c>
      <c r="DT285" s="126">
        <f t="shared" si="4076"/>
        <v>1.385615765942557</v>
      </c>
      <c r="DU285" s="126">
        <f t="shared" si="4076"/>
        <v>1.3895937284701338</v>
      </c>
      <c r="DV285" s="126">
        <f t="shared" si="4076"/>
        <v>1.3935831113252357</v>
      </c>
      <c r="DW285" s="126">
        <f t="shared" si="4076"/>
        <v>1.3975839472944662</v>
      </c>
      <c r="DX285" s="126">
        <f t="shared" si="4076"/>
        <v>1.401596269258556</v>
      </c>
      <c r="DY285" s="126">
        <f t="shared" si="4076"/>
        <v>1.4056201101926329</v>
      </c>
      <c r="DZ285" s="126">
        <f t="shared" si="4076"/>
        <v>1.4096555031664932</v>
      </c>
      <c r="EA285" s="126">
        <f t="shared" si="4076"/>
        <v>1.4134323217047313</v>
      </c>
      <c r="EB285" s="126">
        <f t="shared" si="4076"/>
        <v>1.4176256038945581</v>
      </c>
    </row>
    <row r="286" spans="2:132" outlineLevel="1" x14ac:dyDescent="0.25">
      <c r="C286" s="321" t="s">
        <v>517</v>
      </c>
      <c r="D286" s="38"/>
      <c r="E286" s="38"/>
      <c r="F286" s="38"/>
      <c r="G286" s="52" t="s">
        <v>220</v>
      </c>
      <c r="H286" s="46">
        <f t="shared" ref="H286" si="4077">SUM(J286:EB286)</f>
        <v>0</v>
      </c>
      <c r="I286" s="38"/>
      <c r="J286" s="82">
        <f>J284*J285</f>
        <v>0</v>
      </c>
      <c r="K286" s="82">
        <f t="shared" ref="K286" si="4078">K284*K285</f>
        <v>0</v>
      </c>
      <c r="L286" s="82">
        <f t="shared" ref="L286" si="4079">L284*L285</f>
        <v>0</v>
      </c>
      <c r="M286" s="82">
        <f t="shared" ref="M286" si="4080">M284*M285</f>
        <v>0</v>
      </c>
      <c r="N286" s="82">
        <f t="shared" ref="N286" si="4081">N284*N285</f>
        <v>0</v>
      </c>
      <c r="O286" s="82">
        <f t="shared" ref="O286" si="4082">O284*O285</f>
        <v>0</v>
      </c>
      <c r="P286" s="82">
        <f t="shared" ref="P286" si="4083">P284*P285</f>
        <v>0</v>
      </c>
      <c r="Q286" s="82">
        <f t="shared" ref="Q286" si="4084">Q284*Q285</f>
        <v>0</v>
      </c>
      <c r="R286" s="82">
        <f t="shared" ref="R286" si="4085">R284*R285</f>
        <v>0</v>
      </c>
      <c r="S286" s="82">
        <f t="shared" ref="S286" si="4086">S284*S285</f>
        <v>0</v>
      </c>
      <c r="T286" s="82">
        <f t="shared" ref="T286" si="4087">T284*T285</f>
        <v>0</v>
      </c>
      <c r="U286" s="82">
        <f t="shared" ref="U286" si="4088">U284*U285</f>
        <v>0</v>
      </c>
      <c r="V286" s="82">
        <f t="shared" ref="V286" si="4089">V284*V285</f>
        <v>0</v>
      </c>
      <c r="W286" s="82">
        <f t="shared" ref="W286" si="4090">W284*W285</f>
        <v>0</v>
      </c>
      <c r="X286" s="82">
        <f t="shared" ref="X286" si="4091">X284*X285</f>
        <v>0</v>
      </c>
      <c r="Y286" s="82">
        <f t="shared" ref="Y286" si="4092">Y284*Y285</f>
        <v>0</v>
      </c>
      <c r="Z286" s="82">
        <f t="shared" ref="Z286" si="4093">Z284*Z285</f>
        <v>0</v>
      </c>
      <c r="AA286" s="82">
        <f t="shared" ref="AA286" si="4094">AA284*AA285</f>
        <v>0</v>
      </c>
      <c r="AB286" s="82">
        <f t="shared" ref="AB286" si="4095">AB284*AB285</f>
        <v>0</v>
      </c>
      <c r="AC286" s="82">
        <f t="shared" ref="AC286" si="4096">AC284*AC285</f>
        <v>0</v>
      </c>
      <c r="AD286" s="82">
        <f t="shared" ref="AD286" si="4097">AD284*AD285</f>
        <v>0</v>
      </c>
      <c r="AE286" s="82">
        <f t="shared" ref="AE286" si="4098">AE284*AE285</f>
        <v>0</v>
      </c>
      <c r="AF286" s="82">
        <f t="shared" ref="AF286" si="4099">AF284*AF285</f>
        <v>0</v>
      </c>
      <c r="AG286" s="82">
        <f t="shared" ref="AG286" si="4100">AG284*AG285</f>
        <v>0</v>
      </c>
      <c r="AH286" s="82">
        <f t="shared" ref="AH286" si="4101">AH284*AH285</f>
        <v>0</v>
      </c>
      <c r="AI286" s="82">
        <f t="shared" ref="AI286" si="4102">AI284*AI285</f>
        <v>0</v>
      </c>
      <c r="AJ286" s="82">
        <f t="shared" ref="AJ286" si="4103">AJ284*AJ285</f>
        <v>0</v>
      </c>
      <c r="AK286" s="82">
        <f t="shared" ref="AK286" si="4104">AK284*AK285</f>
        <v>0</v>
      </c>
      <c r="AL286" s="82">
        <f t="shared" ref="AL286" si="4105">AL284*AL285</f>
        <v>0</v>
      </c>
      <c r="AM286" s="82">
        <f t="shared" ref="AM286" si="4106">AM284*AM285</f>
        <v>0</v>
      </c>
      <c r="AN286" s="82">
        <f t="shared" ref="AN286" si="4107">AN284*AN285</f>
        <v>0</v>
      </c>
      <c r="AO286" s="82">
        <f t="shared" ref="AO286" si="4108">AO284*AO285</f>
        <v>0</v>
      </c>
      <c r="AP286" s="82">
        <f t="shared" ref="AP286" si="4109">AP284*AP285</f>
        <v>0</v>
      </c>
      <c r="AQ286" s="82">
        <f t="shared" ref="AQ286" si="4110">AQ284*AQ285</f>
        <v>0</v>
      </c>
      <c r="AR286" s="82">
        <f t="shared" ref="AR286" si="4111">AR284*AR285</f>
        <v>0</v>
      </c>
      <c r="AS286" s="82">
        <f t="shared" ref="AS286" si="4112">AS284*AS285</f>
        <v>0</v>
      </c>
      <c r="AT286" s="82">
        <f t="shared" ref="AT286" si="4113">AT284*AT285</f>
        <v>0</v>
      </c>
      <c r="AU286" s="82">
        <f t="shared" ref="AU286" si="4114">AU284*AU285</f>
        <v>0</v>
      </c>
      <c r="AV286" s="82">
        <f t="shared" ref="AV286" si="4115">AV284*AV285</f>
        <v>0</v>
      </c>
      <c r="AW286" s="82">
        <f t="shared" ref="AW286" si="4116">AW284*AW285</f>
        <v>0</v>
      </c>
      <c r="AX286" s="82">
        <f t="shared" ref="AX286" si="4117">AX284*AX285</f>
        <v>0</v>
      </c>
      <c r="AY286" s="82">
        <f t="shared" ref="AY286" si="4118">AY284*AY285</f>
        <v>0</v>
      </c>
      <c r="AZ286" s="82">
        <f t="shared" ref="AZ286" si="4119">AZ284*AZ285</f>
        <v>0</v>
      </c>
      <c r="BA286" s="82">
        <f t="shared" ref="BA286" si="4120">BA284*BA285</f>
        <v>0</v>
      </c>
      <c r="BB286" s="82">
        <f t="shared" ref="BB286" si="4121">BB284*BB285</f>
        <v>0</v>
      </c>
      <c r="BC286" s="82">
        <f t="shared" ref="BC286" si="4122">BC284*BC285</f>
        <v>0</v>
      </c>
      <c r="BD286" s="82">
        <f t="shared" ref="BD286" si="4123">BD284*BD285</f>
        <v>0</v>
      </c>
      <c r="BE286" s="82">
        <f t="shared" ref="BE286" si="4124">BE284*BE285</f>
        <v>0</v>
      </c>
      <c r="BF286" s="82">
        <f t="shared" ref="BF286" si="4125">BF284*BF285</f>
        <v>0</v>
      </c>
      <c r="BG286" s="82">
        <f t="shared" ref="BG286" si="4126">BG284*BG285</f>
        <v>0</v>
      </c>
      <c r="BH286" s="82">
        <f t="shared" ref="BH286" si="4127">BH284*BH285</f>
        <v>0</v>
      </c>
      <c r="BI286" s="82">
        <f t="shared" ref="BI286" si="4128">BI284*BI285</f>
        <v>0</v>
      </c>
      <c r="BJ286" s="82">
        <f t="shared" ref="BJ286" si="4129">BJ284*BJ285</f>
        <v>0</v>
      </c>
      <c r="BK286" s="82">
        <f t="shared" ref="BK286" si="4130">BK284*BK285</f>
        <v>0</v>
      </c>
      <c r="BL286" s="82">
        <f t="shared" ref="BL286" si="4131">BL284*BL285</f>
        <v>0</v>
      </c>
      <c r="BM286" s="82">
        <f t="shared" ref="BM286" si="4132">BM284*BM285</f>
        <v>0</v>
      </c>
      <c r="BN286" s="82">
        <f t="shared" ref="BN286" si="4133">BN284*BN285</f>
        <v>0</v>
      </c>
      <c r="BO286" s="82">
        <f t="shared" ref="BO286" si="4134">BO284*BO285</f>
        <v>0</v>
      </c>
      <c r="BP286" s="82">
        <f t="shared" ref="BP286" si="4135">BP284*BP285</f>
        <v>0</v>
      </c>
      <c r="BQ286" s="82">
        <f t="shared" ref="BQ286" si="4136">BQ284*BQ285</f>
        <v>0</v>
      </c>
      <c r="BR286" s="82">
        <f t="shared" ref="BR286" si="4137">BR284*BR285</f>
        <v>0</v>
      </c>
      <c r="BS286" s="82">
        <f t="shared" ref="BS286" si="4138">BS284*BS285</f>
        <v>0</v>
      </c>
      <c r="BT286" s="82">
        <f t="shared" ref="BT286" si="4139">BT284*BT285</f>
        <v>0</v>
      </c>
      <c r="BU286" s="82">
        <f t="shared" ref="BU286" si="4140">BU284*BU285</f>
        <v>0</v>
      </c>
      <c r="BV286" s="82">
        <f t="shared" ref="BV286" si="4141">BV284*BV285</f>
        <v>0</v>
      </c>
      <c r="BW286" s="82">
        <f t="shared" ref="BW286" si="4142">BW284*BW285</f>
        <v>0</v>
      </c>
      <c r="BX286" s="82">
        <f t="shared" ref="BX286" si="4143">BX284*BX285</f>
        <v>0</v>
      </c>
      <c r="BY286" s="82">
        <f t="shared" ref="BY286" si="4144">BY284*BY285</f>
        <v>0</v>
      </c>
      <c r="BZ286" s="82">
        <f t="shared" ref="BZ286" si="4145">BZ284*BZ285</f>
        <v>0</v>
      </c>
      <c r="CA286" s="82">
        <f t="shared" ref="CA286" si="4146">CA284*CA285</f>
        <v>0</v>
      </c>
      <c r="CB286" s="82">
        <f t="shared" ref="CB286" si="4147">CB284*CB285</f>
        <v>0</v>
      </c>
      <c r="CC286" s="82">
        <f t="shared" ref="CC286" si="4148">CC284*CC285</f>
        <v>0</v>
      </c>
      <c r="CD286" s="82">
        <f t="shared" ref="CD286" si="4149">CD284*CD285</f>
        <v>0</v>
      </c>
      <c r="CE286" s="82">
        <f t="shared" ref="CE286" si="4150">CE284*CE285</f>
        <v>0</v>
      </c>
      <c r="CF286" s="82">
        <f t="shared" ref="CF286" si="4151">CF284*CF285</f>
        <v>0</v>
      </c>
      <c r="CG286" s="82">
        <f t="shared" ref="CG286" si="4152">CG284*CG285</f>
        <v>0</v>
      </c>
      <c r="CH286" s="82">
        <f t="shared" ref="CH286" si="4153">CH284*CH285</f>
        <v>0</v>
      </c>
      <c r="CI286" s="82">
        <f t="shared" ref="CI286" si="4154">CI284*CI285</f>
        <v>0</v>
      </c>
      <c r="CJ286" s="82">
        <f t="shared" ref="CJ286" si="4155">CJ284*CJ285</f>
        <v>0</v>
      </c>
      <c r="CK286" s="82">
        <f t="shared" ref="CK286" si="4156">CK284*CK285</f>
        <v>0</v>
      </c>
      <c r="CL286" s="82">
        <f t="shared" ref="CL286" si="4157">CL284*CL285</f>
        <v>0</v>
      </c>
      <c r="CM286" s="82">
        <f t="shared" ref="CM286" si="4158">CM284*CM285</f>
        <v>0</v>
      </c>
      <c r="CN286" s="82">
        <f t="shared" ref="CN286" si="4159">CN284*CN285</f>
        <v>0</v>
      </c>
      <c r="CO286" s="82">
        <f t="shared" ref="CO286" si="4160">CO284*CO285</f>
        <v>0</v>
      </c>
      <c r="CP286" s="82">
        <f t="shared" ref="CP286" si="4161">CP284*CP285</f>
        <v>0</v>
      </c>
      <c r="CQ286" s="82">
        <f t="shared" ref="CQ286" si="4162">CQ284*CQ285</f>
        <v>0</v>
      </c>
      <c r="CR286" s="82">
        <f t="shared" ref="CR286" si="4163">CR284*CR285</f>
        <v>0</v>
      </c>
      <c r="CS286" s="82">
        <f t="shared" ref="CS286" si="4164">CS284*CS285</f>
        <v>0</v>
      </c>
      <c r="CT286" s="82">
        <f t="shared" ref="CT286" si="4165">CT284*CT285</f>
        <v>0</v>
      </c>
      <c r="CU286" s="82">
        <f t="shared" ref="CU286" si="4166">CU284*CU285</f>
        <v>0</v>
      </c>
      <c r="CV286" s="82">
        <f t="shared" ref="CV286" si="4167">CV284*CV285</f>
        <v>0</v>
      </c>
      <c r="CW286" s="82">
        <f t="shared" ref="CW286" si="4168">CW284*CW285</f>
        <v>0</v>
      </c>
      <c r="CX286" s="82">
        <f t="shared" ref="CX286" si="4169">CX284*CX285</f>
        <v>0</v>
      </c>
      <c r="CY286" s="82">
        <f t="shared" ref="CY286" si="4170">CY284*CY285</f>
        <v>0</v>
      </c>
      <c r="CZ286" s="82">
        <f t="shared" ref="CZ286" si="4171">CZ284*CZ285</f>
        <v>0</v>
      </c>
      <c r="DA286" s="82">
        <f t="shared" ref="DA286" si="4172">DA284*DA285</f>
        <v>0</v>
      </c>
      <c r="DB286" s="82">
        <f t="shared" ref="DB286" si="4173">DB284*DB285</f>
        <v>0</v>
      </c>
      <c r="DC286" s="82">
        <f t="shared" ref="DC286" si="4174">DC284*DC285</f>
        <v>0</v>
      </c>
      <c r="DD286" s="82">
        <f t="shared" ref="DD286" si="4175">DD284*DD285</f>
        <v>0</v>
      </c>
      <c r="DE286" s="82">
        <f t="shared" ref="DE286" si="4176">DE284*DE285</f>
        <v>0</v>
      </c>
      <c r="DF286" s="82">
        <f t="shared" ref="DF286" si="4177">DF284*DF285</f>
        <v>0</v>
      </c>
      <c r="DG286" s="82">
        <f t="shared" ref="DG286" si="4178">DG284*DG285</f>
        <v>0</v>
      </c>
      <c r="DH286" s="82">
        <f t="shared" ref="DH286" si="4179">DH284*DH285</f>
        <v>0</v>
      </c>
      <c r="DI286" s="82">
        <f t="shared" ref="DI286" si="4180">DI284*DI285</f>
        <v>0</v>
      </c>
      <c r="DJ286" s="82">
        <f t="shared" ref="DJ286" si="4181">DJ284*DJ285</f>
        <v>0</v>
      </c>
      <c r="DK286" s="82">
        <f t="shared" ref="DK286" si="4182">DK284*DK285</f>
        <v>0</v>
      </c>
      <c r="DL286" s="82">
        <f t="shared" ref="DL286" si="4183">DL284*DL285</f>
        <v>0</v>
      </c>
      <c r="DM286" s="82">
        <f t="shared" ref="DM286" si="4184">DM284*DM285</f>
        <v>0</v>
      </c>
      <c r="DN286" s="82">
        <f t="shared" ref="DN286" si="4185">DN284*DN285</f>
        <v>0</v>
      </c>
      <c r="DO286" s="82">
        <f t="shared" ref="DO286" si="4186">DO284*DO285</f>
        <v>0</v>
      </c>
      <c r="DP286" s="82">
        <f t="shared" ref="DP286" si="4187">DP284*DP285</f>
        <v>0</v>
      </c>
      <c r="DQ286" s="82">
        <f t="shared" ref="DQ286" si="4188">DQ284*DQ285</f>
        <v>0</v>
      </c>
      <c r="DR286" s="82">
        <f t="shared" ref="DR286" si="4189">DR284*DR285</f>
        <v>0</v>
      </c>
      <c r="DS286" s="82">
        <f t="shared" ref="DS286" si="4190">DS284*DS285</f>
        <v>0</v>
      </c>
      <c r="DT286" s="82">
        <f t="shared" ref="DT286" si="4191">DT284*DT285</f>
        <v>0</v>
      </c>
      <c r="DU286" s="82">
        <f t="shared" ref="DU286" si="4192">DU284*DU285</f>
        <v>0</v>
      </c>
      <c r="DV286" s="82">
        <f t="shared" ref="DV286" si="4193">DV284*DV285</f>
        <v>0</v>
      </c>
      <c r="DW286" s="82">
        <f t="shared" ref="DW286" si="4194">DW284*DW285</f>
        <v>0</v>
      </c>
      <c r="DX286" s="82">
        <f t="shared" ref="DX286" si="4195">DX284*DX285</f>
        <v>0</v>
      </c>
      <c r="DY286" s="82">
        <f t="shared" ref="DY286" si="4196">DY284*DY285</f>
        <v>0</v>
      </c>
      <c r="DZ286" s="82">
        <f t="shared" ref="DZ286" si="4197">DZ284*DZ285</f>
        <v>0</v>
      </c>
      <c r="EA286" s="82">
        <f t="shared" ref="EA286" si="4198">EA284*EA285</f>
        <v>0</v>
      </c>
      <c r="EB286" s="82">
        <f t="shared" ref="EB286" si="4199">EB284*EB285</f>
        <v>0</v>
      </c>
    </row>
    <row r="287" spans="2:132" outlineLevel="1" x14ac:dyDescent="0.25">
      <c r="C287" s="328"/>
      <c r="G287" s="5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row>
    <row r="288" spans="2:132" ht="13" outlineLevel="1" x14ac:dyDescent="0.3">
      <c r="C288" s="340" t="s">
        <v>504</v>
      </c>
      <c r="G288" s="52"/>
      <c r="H288" s="29"/>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row>
    <row r="289" spans="2:132" outlineLevel="1" x14ac:dyDescent="0.25">
      <c r="C289" s="317" t="s">
        <v>520</v>
      </c>
      <c r="G289" s="52" t="s">
        <v>604</v>
      </c>
      <c r="H289" s="46">
        <f t="shared" ref="H289" si="4200">SUM(J289:EB289)</f>
        <v>0</v>
      </c>
      <c r="J289" s="82">
        <f>J268-J268*SUM($J$179:J$179)</f>
        <v>0</v>
      </c>
      <c r="K289" s="82">
        <f>K268-K268*SUM($J$179:K$179)</f>
        <v>0</v>
      </c>
      <c r="L289" s="82">
        <f>L268-L268*SUM($J$179:L$179)</f>
        <v>0</v>
      </c>
      <c r="M289" s="82">
        <f>M268-M268*SUM($J$179:M$179)</f>
        <v>0</v>
      </c>
      <c r="N289" s="82">
        <f>N268-N268*SUM($J$179:N$179)</f>
        <v>0</v>
      </c>
      <c r="O289" s="82">
        <f>O268-O268*SUM($J$179:O$179)</f>
        <v>0</v>
      </c>
      <c r="P289" s="82">
        <f>P268-P268*SUM($J$179:P$179)</f>
        <v>0</v>
      </c>
      <c r="Q289" s="82">
        <f>Q268-Q268*SUM($J$179:Q$179)</f>
        <v>0</v>
      </c>
      <c r="R289" s="82">
        <f>R268-R268*SUM($J$179:R$179)</f>
        <v>0</v>
      </c>
      <c r="S289" s="82">
        <f>S268-S268*SUM($J$179:S$179)</f>
        <v>0</v>
      </c>
      <c r="T289" s="82">
        <f>T268-T268*SUM($J$179:T$179)</f>
        <v>0</v>
      </c>
      <c r="U289" s="82">
        <f>U268-U268*SUM($J$179:U$179)</f>
        <v>0</v>
      </c>
      <c r="V289" s="82">
        <f>V268-V268*SUM($J$179:V$179)</f>
        <v>0</v>
      </c>
      <c r="W289" s="82">
        <f>W268-W268*SUM($J$179:W$179)</f>
        <v>0</v>
      </c>
      <c r="X289" s="82">
        <f>X268-X268*SUM($J$179:X$179)</f>
        <v>0</v>
      </c>
      <c r="Y289" s="82">
        <f>Y268-Y268*SUM($J$179:Y$179)</f>
        <v>0</v>
      </c>
      <c r="Z289" s="82">
        <f>Z268-Z268*SUM($J$179:Z$179)</f>
        <v>0</v>
      </c>
      <c r="AA289" s="82">
        <f>AA268-AA268*SUM($J$179:AA$179)</f>
        <v>0</v>
      </c>
      <c r="AB289" s="82">
        <f>AB268-AB268*SUM($J$179:AB$179)</f>
        <v>0</v>
      </c>
      <c r="AC289" s="82">
        <f>AC268-AC268*SUM($J$179:AC$179)</f>
        <v>0</v>
      </c>
      <c r="AD289" s="82">
        <f>AD268-AD268*SUM($J$179:AD$179)</f>
        <v>0</v>
      </c>
      <c r="AE289" s="82">
        <f>AE268-AE268*SUM($J$179:AE$179)</f>
        <v>0</v>
      </c>
      <c r="AF289" s="82">
        <f>AF268-AF268*SUM($J$179:AF$179)</f>
        <v>0</v>
      </c>
      <c r="AG289" s="82">
        <f>AG268-AG268*SUM($J$179:AG$179)</f>
        <v>0</v>
      </c>
      <c r="AH289" s="82">
        <f>AH268-AH268*SUM($J$179:AH$179)</f>
        <v>0</v>
      </c>
      <c r="AI289" s="82">
        <f>AI268-AI268*SUM($J$179:AI$179)</f>
        <v>0</v>
      </c>
      <c r="AJ289" s="82">
        <f>AJ268-AJ268*SUM($J$179:AJ$179)</f>
        <v>0</v>
      </c>
      <c r="AK289" s="82">
        <f>AK268-AK268*SUM($J$179:AK$179)</f>
        <v>0</v>
      </c>
      <c r="AL289" s="82">
        <f>AL268-AL268*SUM($J$179:AL$179)</f>
        <v>0</v>
      </c>
      <c r="AM289" s="82">
        <f>AM268-AM268*SUM($J$179:AM$179)</f>
        <v>0</v>
      </c>
      <c r="AN289" s="82">
        <f>AN268-AN268*SUM($J$179:AN$179)</f>
        <v>0</v>
      </c>
      <c r="AO289" s="82">
        <f>AO268-AO268*SUM($J$179:AO$179)</f>
        <v>0</v>
      </c>
      <c r="AP289" s="82">
        <f>AP268-AP268*SUM($J$179:AP$179)</f>
        <v>0</v>
      </c>
      <c r="AQ289" s="82">
        <f>AQ268-AQ268*SUM($J$179:AQ$179)</f>
        <v>0</v>
      </c>
      <c r="AR289" s="82">
        <f>AR268-AR268*SUM($J$179:AR$179)</f>
        <v>0</v>
      </c>
      <c r="AS289" s="82">
        <f>AS268-AS268*SUM($J$179:AS$179)</f>
        <v>0</v>
      </c>
      <c r="AT289" s="82">
        <f>AT268-AT268*SUM($J$179:AT$179)</f>
        <v>0</v>
      </c>
      <c r="AU289" s="82">
        <f>AU268-AU268*SUM($J$179:AU$179)</f>
        <v>0</v>
      </c>
      <c r="AV289" s="82">
        <f>AV268-AV268*SUM($J$179:AV$179)</f>
        <v>0</v>
      </c>
      <c r="AW289" s="82">
        <f>AW268-AW268*SUM($J$179:AW$179)</f>
        <v>0</v>
      </c>
      <c r="AX289" s="82">
        <f>AX268-AX268*SUM($J$179:AX$179)</f>
        <v>0</v>
      </c>
      <c r="AY289" s="82">
        <f>AY268-AY268*SUM($J$179:AY$179)</f>
        <v>0</v>
      </c>
      <c r="AZ289" s="82">
        <f>AZ268-AZ268*SUM($J$179:AZ$179)</f>
        <v>0</v>
      </c>
      <c r="BA289" s="82">
        <f>BA268-BA268*SUM($J$179:BA$179)</f>
        <v>0</v>
      </c>
      <c r="BB289" s="82">
        <f>BB268-BB268*SUM($J$179:BB$179)</f>
        <v>0</v>
      </c>
      <c r="BC289" s="82">
        <f>BC268-BC268*SUM($J$179:BC$179)</f>
        <v>0</v>
      </c>
      <c r="BD289" s="82">
        <f>BD268-BD268*SUM($J$179:BD$179)</f>
        <v>0</v>
      </c>
      <c r="BE289" s="82">
        <f>BE268-BE268*SUM($J$179:BE$179)</f>
        <v>0</v>
      </c>
      <c r="BF289" s="82">
        <f>BF268-BF268*SUM($J$179:BF$179)</f>
        <v>0</v>
      </c>
      <c r="BG289" s="82">
        <f>BG268-BG268*SUM($J$179:BG$179)</f>
        <v>0</v>
      </c>
      <c r="BH289" s="82">
        <f>BH268-BH268*SUM($J$179:BH$179)</f>
        <v>0</v>
      </c>
      <c r="BI289" s="82">
        <f>BI268-BI268*SUM($J$179:BI$179)</f>
        <v>0</v>
      </c>
      <c r="BJ289" s="82">
        <f>BJ268-BJ268*SUM($J$179:BJ$179)</f>
        <v>0</v>
      </c>
      <c r="BK289" s="82">
        <f>BK268-BK268*SUM($J$179:BK$179)</f>
        <v>0</v>
      </c>
      <c r="BL289" s="82">
        <f>BL268-BL268*SUM($J$179:BL$179)</f>
        <v>0</v>
      </c>
      <c r="BM289" s="82">
        <f>BM268-BM268*SUM($J$179:BM$179)</f>
        <v>0</v>
      </c>
      <c r="BN289" s="82">
        <f>BN268-BN268*SUM($J$179:BN$179)</f>
        <v>0</v>
      </c>
      <c r="BO289" s="82">
        <f>BO268-BO268*SUM($J$179:BO$179)</f>
        <v>0</v>
      </c>
      <c r="BP289" s="82">
        <f>BP268-BP268*SUM($J$179:BP$179)</f>
        <v>0</v>
      </c>
      <c r="BQ289" s="82">
        <f>BQ268-BQ268*SUM($J$179:BQ$179)</f>
        <v>0</v>
      </c>
      <c r="BR289" s="82">
        <f>BR268-BR268*SUM($J$179:BR$179)</f>
        <v>0</v>
      </c>
      <c r="BS289" s="82">
        <f>BS268-BS268*SUM($J$179:BS$179)</f>
        <v>0</v>
      </c>
      <c r="BT289" s="82">
        <f>BT268-BT268*SUM($J$179:BT$179)</f>
        <v>0</v>
      </c>
      <c r="BU289" s="82">
        <f>BU268-BU268*SUM($J$179:BU$179)</f>
        <v>0</v>
      </c>
      <c r="BV289" s="82">
        <f>BV268-BV268*SUM($J$179:BV$179)</f>
        <v>0</v>
      </c>
      <c r="BW289" s="82">
        <f>BW268-BW268*SUM($J$179:BW$179)</f>
        <v>0</v>
      </c>
      <c r="BX289" s="82">
        <f>BX268-BX268*SUM($J$179:BX$179)</f>
        <v>0</v>
      </c>
      <c r="BY289" s="82">
        <f>BY268-BY268*SUM($J$179:BY$179)</f>
        <v>0</v>
      </c>
      <c r="BZ289" s="82">
        <f>BZ268-BZ268*SUM($J$179:BZ$179)</f>
        <v>0</v>
      </c>
      <c r="CA289" s="82">
        <f>CA268-CA268*SUM($J$179:CA$179)</f>
        <v>0</v>
      </c>
      <c r="CB289" s="82">
        <f>CB268-CB268*SUM($J$179:CB$179)</f>
        <v>0</v>
      </c>
      <c r="CC289" s="82">
        <f>CC268-CC268*SUM($J$179:CC$179)</f>
        <v>0</v>
      </c>
      <c r="CD289" s="82">
        <f>CD268-CD268*SUM($J$179:CD$179)</f>
        <v>0</v>
      </c>
      <c r="CE289" s="82">
        <f>CE268-CE268*SUM($J$179:CE$179)</f>
        <v>0</v>
      </c>
      <c r="CF289" s="82">
        <f>CF268-CF268*SUM($J$179:CF$179)</f>
        <v>0</v>
      </c>
      <c r="CG289" s="82">
        <f>CG268-CG268*SUM($J$179:CG$179)</f>
        <v>0</v>
      </c>
      <c r="CH289" s="82">
        <f>CH268-CH268*SUM($J$179:CH$179)</f>
        <v>0</v>
      </c>
      <c r="CI289" s="82">
        <f>CI268-CI268*SUM($J$179:CI$179)</f>
        <v>0</v>
      </c>
      <c r="CJ289" s="82">
        <f>CJ268-CJ268*SUM($J$179:CJ$179)</f>
        <v>0</v>
      </c>
      <c r="CK289" s="82">
        <f>CK268-CK268*SUM($J$179:CK$179)</f>
        <v>0</v>
      </c>
      <c r="CL289" s="82">
        <f>CL268-CL268*SUM($J$179:CL$179)</f>
        <v>0</v>
      </c>
      <c r="CM289" s="82">
        <f>CM268-CM268*SUM($J$179:CM$179)</f>
        <v>0</v>
      </c>
      <c r="CN289" s="82">
        <f>CN268-CN268*SUM($J$179:CN$179)</f>
        <v>0</v>
      </c>
      <c r="CO289" s="82">
        <f>CO268-CO268*SUM($J$179:CO$179)</f>
        <v>0</v>
      </c>
      <c r="CP289" s="82">
        <f>CP268-CP268*SUM($J$179:CP$179)</f>
        <v>0</v>
      </c>
      <c r="CQ289" s="82">
        <f>CQ268-CQ268*SUM($J$179:CQ$179)</f>
        <v>0</v>
      </c>
      <c r="CR289" s="82">
        <f>CR268-CR268*SUM($J$179:CR$179)</f>
        <v>0</v>
      </c>
      <c r="CS289" s="82">
        <f>CS268-CS268*SUM($J$179:CS$179)</f>
        <v>0</v>
      </c>
      <c r="CT289" s="82">
        <f>CT268-CT268*SUM($J$179:CT$179)</f>
        <v>0</v>
      </c>
      <c r="CU289" s="82">
        <f>CU268-CU268*SUM($J$179:CU$179)</f>
        <v>0</v>
      </c>
      <c r="CV289" s="82">
        <f>CV268-CV268*SUM($J$179:CV$179)</f>
        <v>0</v>
      </c>
      <c r="CW289" s="82">
        <f>CW268-CW268*SUM($J$179:CW$179)</f>
        <v>0</v>
      </c>
      <c r="CX289" s="82">
        <f>CX268-CX268*SUM($J$179:CX$179)</f>
        <v>0</v>
      </c>
      <c r="CY289" s="82">
        <f>CY268-CY268*SUM($J$179:CY$179)</f>
        <v>0</v>
      </c>
      <c r="CZ289" s="82">
        <f>CZ268-CZ268*SUM($J$179:CZ$179)</f>
        <v>0</v>
      </c>
      <c r="DA289" s="82">
        <f>DA268-DA268*SUM($J$179:DA$179)</f>
        <v>0</v>
      </c>
      <c r="DB289" s="82">
        <f>DB268-DB268*SUM($J$179:DB$179)</f>
        <v>0</v>
      </c>
      <c r="DC289" s="82">
        <f>DC268-DC268*SUM($J$179:DC$179)</f>
        <v>0</v>
      </c>
      <c r="DD289" s="82">
        <f>DD268-DD268*SUM($J$179:DD$179)</f>
        <v>0</v>
      </c>
      <c r="DE289" s="82">
        <f>DE268-DE268*SUM($J$179:DE$179)</f>
        <v>0</v>
      </c>
      <c r="DF289" s="82">
        <f>DF268-DF268*SUM($J$179:DF$179)</f>
        <v>0</v>
      </c>
      <c r="DG289" s="82">
        <f>DG268-DG268*SUM($J$179:DG$179)</f>
        <v>0</v>
      </c>
      <c r="DH289" s="82">
        <f>DH268-DH268*SUM($J$179:DH$179)</f>
        <v>0</v>
      </c>
      <c r="DI289" s="82">
        <f>DI268-DI268*SUM($J$179:DI$179)</f>
        <v>0</v>
      </c>
      <c r="DJ289" s="82">
        <f>DJ268-DJ268*SUM($J$179:DJ$179)</f>
        <v>0</v>
      </c>
      <c r="DK289" s="82">
        <f>DK268-DK268*SUM($J$179:DK$179)</f>
        <v>0</v>
      </c>
      <c r="DL289" s="82">
        <f>DL268-DL268*SUM($J$179:DL$179)</f>
        <v>0</v>
      </c>
      <c r="DM289" s="82">
        <f>DM268-DM268*SUM($J$179:DM$179)</f>
        <v>0</v>
      </c>
      <c r="DN289" s="82">
        <f>DN268-DN268*SUM($J$179:DN$179)</f>
        <v>0</v>
      </c>
      <c r="DO289" s="82">
        <f>DO268-DO268*SUM($J$179:DO$179)</f>
        <v>0</v>
      </c>
      <c r="DP289" s="82">
        <f>DP268-DP268*SUM($J$179:DP$179)</f>
        <v>0</v>
      </c>
      <c r="DQ289" s="82">
        <f>DQ268-DQ268*SUM($J$179:DQ$179)</f>
        <v>0</v>
      </c>
      <c r="DR289" s="82">
        <f>DR268-DR268*SUM($J$179:DR$179)</f>
        <v>0</v>
      </c>
      <c r="DS289" s="82">
        <f>DS268-DS268*SUM($J$179:DS$179)</f>
        <v>0</v>
      </c>
      <c r="DT289" s="82">
        <f>DT268-DT268*SUM($J$179:DT$179)</f>
        <v>0</v>
      </c>
      <c r="DU289" s="82">
        <f>DU268-DU268*SUM($J$179:DU$179)</f>
        <v>0</v>
      </c>
      <c r="DV289" s="82">
        <f>DV268-DV268*SUM($J$179:DV$179)</f>
        <v>0</v>
      </c>
      <c r="DW289" s="82">
        <f>DW268-DW268*SUM($J$179:DW$179)</f>
        <v>0</v>
      </c>
      <c r="DX289" s="82">
        <f>DX268-DX268*SUM($J$179:DX$179)</f>
        <v>0</v>
      </c>
      <c r="DY289" s="82">
        <f>DY268-DY268*SUM($J$179:DY$179)</f>
        <v>0</v>
      </c>
      <c r="DZ289" s="82">
        <f>DZ268-DZ268*SUM($J$179:DZ$179)</f>
        <v>0</v>
      </c>
      <c r="EA289" s="82">
        <f>EA268-EA268*SUM($J$179:EA$179)</f>
        <v>0</v>
      </c>
      <c r="EB289" s="82">
        <f>EB268-EB268*SUM($J$179:EB$179)</f>
        <v>0</v>
      </c>
    </row>
    <row r="290" spans="2:132" outlineLevel="1" x14ac:dyDescent="0.25">
      <c r="C290" s="317" t="s">
        <v>333</v>
      </c>
      <c r="E290" s="31">
        <f>Costs!$N$40</f>
        <v>0</v>
      </c>
      <c r="G290" s="52" t="s">
        <v>220</v>
      </c>
      <c r="J290" s="312">
        <f>$E$290</f>
        <v>0</v>
      </c>
      <c r="K290" s="312">
        <f t="shared" ref="K290:BV290" si="4201">$E$290</f>
        <v>0</v>
      </c>
      <c r="L290" s="312">
        <f t="shared" si="4201"/>
        <v>0</v>
      </c>
      <c r="M290" s="312">
        <f t="shared" si="4201"/>
        <v>0</v>
      </c>
      <c r="N290" s="312">
        <f t="shared" si="4201"/>
        <v>0</v>
      </c>
      <c r="O290" s="312">
        <f t="shared" si="4201"/>
        <v>0</v>
      </c>
      <c r="P290" s="312">
        <f t="shared" si="4201"/>
        <v>0</v>
      </c>
      <c r="Q290" s="312">
        <f t="shared" si="4201"/>
        <v>0</v>
      </c>
      <c r="R290" s="312">
        <f t="shared" si="4201"/>
        <v>0</v>
      </c>
      <c r="S290" s="312">
        <f t="shared" si="4201"/>
        <v>0</v>
      </c>
      <c r="T290" s="312">
        <f t="shared" si="4201"/>
        <v>0</v>
      </c>
      <c r="U290" s="312">
        <f t="shared" si="4201"/>
        <v>0</v>
      </c>
      <c r="V290" s="312">
        <f t="shared" si="4201"/>
        <v>0</v>
      </c>
      <c r="W290" s="312">
        <f t="shared" si="4201"/>
        <v>0</v>
      </c>
      <c r="X290" s="312">
        <f t="shared" si="4201"/>
        <v>0</v>
      </c>
      <c r="Y290" s="312">
        <f t="shared" si="4201"/>
        <v>0</v>
      </c>
      <c r="Z290" s="312">
        <f t="shared" si="4201"/>
        <v>0</v>
      </c>
      <c r="AA290" s="312">
        <f t="shared" si="4201"/>
        <v>0</v>
      </c>
      <c r="AB290" s="312">
        <f t="shared" si="4201"/>
        <v>0</v>
      </c>
      <c r="AC290" s="312">
        <f t="shared" si="4201"/>
        <v>0</v>
      </c>
      <c r="AD290" s="312">
        <f t="shared" si="4201"/>
        <v>0</v>
      </c>
      <c r="AE290" s="312">
        <f t="shared" si="4201"/>
        <v>0</v>
      </c>
      <c r="AF290" s="312">
        <f t="shared" si="4201"/>
        <v>0</v>
      </c>
      <c r="AG290" s="312">
        <f t="shared" si="4201"/>
        <v>0</v>
      </c>
      <c r="AH290" s="312">
        <f t="shared" si="4201"/>
        <v>0</v>
      </c>
      <c r="AI290" s="312">
        <f t="shared" si="4201"/>
        <v>0</v>
      </c>
      <c r="AJ290" s="312">
        <f t="shared" si="4201"/>
        <v>0</v>
      </c>
      <c r="AK290" s="312">
        <f t="shared" si="4201"/>
        <v>0</v>
      </c>
      <c r="AL290" s="312">
        <f t="shared" si="4201"/>
        <v>0</v>
      </c>
      <c r="AM290" s="312">
        <f t="shared" si="4201"/>
        <v>0</v>
      </c>
      <c r="AN290" s="312">
        <f t="shared" si="4201"/>
        <v>0</v>
      </c>
      <c r="AO290" s="312">
        <f t="shared" si="4201"/>
        <v>0</v>
      </c>
      <c r="AP290" s="312">
        <f t="shared" si="4201"/>
        <v>0</v>
      </c>
      <c r="AQ290" s="312">
        <f t="shared" si="4201"/>
        <v>0</v>
      </c>
      <c r="AR290" s="312">
        <f t="shared" si="4201"/>
        <v>0</v>
      </c>
      <c r="AS290" s="312">
        <f t="shared" si="4201"/>
        <v>0</v>
      </c>
      <c r="AT290" s="312">
        <f t="shared" si="4201"/>
        <v>0</v>
      </c>
      <c r="AU290" s="312">
        <f t="shared" si="4201"/>
        <v>0</v>
      </c>
      <c r="AV290" s="312">
        <f t="shared" si="4201"/>
        <v>0</v>
      </c>
      <c r="AW290" s="312">
        <f t="shared" si="4201"/>
        <v>0</v>
      </c>
      <c r="AX290" s="312">
        <f t="shared" si="4201"/>
        <v>0</v>
      </c>
      <c r="AY290" s="312">
        <f t="shared" si="4201"/>
        <v>0</v>
      </c>
      <c r="AZ290" s="312">
        <f t="shared" si="4201"/>
        <v>0</v>
      </c>
      <c r="BA290" s="312">
        <f t="shared" si="4201"/>
        <v>0</v>
      </c>
      <c r="BB290" s="312">
        <f t="shared" si="4201"/>
        <v>0</v>
      </c>
      <c r="BC290" s="312">
        <f t="shared" si="4201"/>
        <v>0</v>
      </c>
      <c r="BD290" s="312">
        <f t="shared" si="4201"/>
        <v>0</v>
      </c>
      <c r="BE290" s="312">
        <f t="shared" si="4201"/>
        <v>0</v>
      </c>
      <c r="BF290" s="312">
        <f t="shared" si="4201"/>
        <v>0</v>
      </c>
      <c r="BG290" s="312">
        <f t="shared" si="4201"/>
        <v>0</v>
      </c>
      <c r="BH290" s="312">
        <f t="shared" si="4201"/>
        <v>0</v>
      </c>
      <c r="BI290" s="312">
        <f t="shared" si="4201"/>
        <v>0</v>
      </c>
      <c r="BJ290" s="312">
        <f t="shared" si="4201"/>
        <v>0</v>
      </c>
      <c r="BK290" s="312">
        <f t="shared" si="4201"/>
        <v>0</v>
      </c>
      <c r="BL290" s="312">
        <f t="shared" si="4201"/>
        <v>0</v>
      </c>
      <c r="BM290" s="312">
        <f t="shared" si="4201"/>
        <v>0</v>
      </c>
      <c r="BN290" s="312">
        <f t="shared" si="4201"/>
        <v>0</v>
      </c>
      <c r="BO290" s="312">
        <f t="shared" si="4201"/>
        <v>0</v>
      </c>
      <c r="BP290" s="312">
        <f t="shared" si="4201"/>
        <v>0</v>
      </c>
      <c r="BQ290" s="312">
        <f t="shared" si="4201"/>
        <v>0</v>
      </c>
      <c r="BR290" s="312">
        <f t="shared" si="4201"/>
        <v>0</v>
      </c>
      <c r="BS290" s="312">
        <f t="shared" si="4201"/>
        <v>0</v>
      </c>
      <c r="BT290" s="312">
        <f t="shared" si="4201"/>
        <v>0</v>
      </c>
      <c r="BU290" s="312">
        <f t="shared" si="4201"/>
        <v>0</v>
      </c>
      <c r="BV290" s="312">
        <f t="shared" si="4201"/>
        <v>0</v>
      </c>
      <c r="BW290" s="312">
        <f t="shared" ref="BW290:EB290" si="4202">$E$290</f>
        <v>0</v>
      </c>
      <c r="BX290" s="312">
        <f t="shared" si="4202"/>
        <v>0</v>
      </c>
      <c r="BY290" s="312">
        <f t="shared" si="4202"/>
        <v>0</v>
      </c>
      <c r="BZ290" s="312">
        <f t="shared" si="4202"/>
        <v>0</v>
      </c>
      <c r="CA290" s="312">
        <f t="shared" si="4202"/>
        <v>0</v>
      </c>
      <c r="CB290" s="312">
        <f t="shared" si="4202"/>
        <v>0</v>
      </c>
      <c r="CC290" s="312">
        <f t="shared" si="4202"/>
        <v>0</v>
      </c>
      <c r="CD290" s="312">
        <f t="shared" si="4202"/>
        <v>0</v>
      </c>
      <c r="CE290" s="312">
        <f t="shared" si="4202"/>
        <v>0</v>
      </c>
      <c r="CF290" s="312">
        <f t="shared" si="4202"/>
        <v>0</v>
      </c>
      <c r="CG290" s="312">
        <f t="shared" si="4202"/>
        <v>0</v>
      </c>
      <c r="CH290" s="312">
        <f t="shared" si="4202"/>
        <v>0</v>
      </c>
      <c r="CI290" s="312">
        <f t="shared" si="4202"/>
        <v>0</v>
      </c>
      <c r="CJ290" s="312">
        <f t="shared" si="4202"/>
        <v>0</v>
      </c>
      <c r="CK290" s="312">
        <f t="shared" si="4202"/>
        <v>0</v>
      </c>
      <c r="CL290" s="312">
        <f t="shared" si="4202"/>
        <v>0</v>
      </c>
      <c r="CM290" s="312">
        <f t="shared" si="4202"/>
        <v>0</v>
      </c>
      <c r="CN290" s="312">
        <f t="shared" si="4202"/>
        <v>0</v>
      </c>
      <c r="CO290" s="312">
        <f t="shared" si="4202"/>
        <v>0</v>
      </c>
      <c r="CP290" s="312">
        <f t="shared" si="4202"/>
        <v>0</v>
      </c>
      <c r="CQ290" s="312">
        <f t="shared" si="4202"/>
        <v>0</v>
      </c>
      <c r="CR290" s="312">
        <f t="shared" si="4202"/>
        <v>0</v>
      </c>
      <c r="CS290" s="312">
        <f t="shared" si="4202"/>
        <v>0</v>
      </c>
      <c r="CT290" s="312">
        <f t="shared" si="4202"/>
        <v>0</v>
      </c>
      <c r="CU290" s="312">
        <f t="shared" si="4202"/>
        <v>0</v>
      </c>
      <c r="CV290" s="312">
        <f t="shared" si="4202"/>
        <v>0</v>
      </c>
      <c r="CW290" s="312">
        <f t="shared" si="4202"/>
        <v>0</v>
      </c>
      <c r="CX290" s="312">
        <f t="shared" si="4202"/>
        <v>0</v>
      </c>
      <c r="CY290" s="312">
        <f t="shared" si="4202"/>
        <v>0</v>
      </c>
      <c r="CZ290" s="312">
        <f t="shared" si="4202"/>
        <v>0</v>
      </c>
      <c r="DA290" s="312">
        <f t="shared" si="4202"/>
        <v>0</v>
      </c>
      <c r="DB290" s="312">
        <f t="shared" si="4202"/>
        <v>0</v>
      </c>
      <c r="DC290" s="312">
        <f t="shared" si="4202"/>
        <v>0</v>
      </c>
      <c r="DD290" s="312">
        <f t="shared" si="4202"/>
        <v>0</v>
      </c>
      <c r="DE290" s="312">
        <f t="shared" si="4202"/>
        <v>0</v>
      </c>
      <c r="DF290" s="312">
        <f t="shared" si="4202"/>
        <v>0</v>
      </c>
      <c r="DG290" s="312">
        <f t="shared" si="4202"/>
        <v>0</v>
      </c>
      <c r="DH290" s="312">
        <f t="shared" si="4202"/>
        <v>0</v>
      </c>
      <c r="DI290" s="312">
        <f t="shared" si="4202"/>
        <v>0</v>
      </c>
      <c r="DJ290" s="312">
        <f t="shared" si="4202"/>
        <v>0</v>
      </c>
      <c r="DK290" s="312">
        <f t="shared" si="4202"/>
        <v>0</v>
      </c>
      <c r="DL290" s="312">
        <f t="shared" si="4202"/>
        <v>0</v>
      </c>
      <c r="DM290" s="312">
        <f t="shared" si="4202"/>
        <v>0</v>
      </c>
      <c r="DN290" s="312">
        <f t="shared" si="4202"/>
        <v>0</v>
      </c>
      <c r="DO290" s="312">
        <f t="shared" si="4202"/>
        <v>0</v>
      </c>
      <c r="DP290" s="312">
        <f t="shared" si="4202"/>
        <v>0</v>
      </c>
      <c r="DQ290" s="312">
        <f t="shared" si="4202"/>
        <v>0</v>
      </c>
      <c r="DR290" s="312">
        <f t="shared" si="4202"/>
        <v>0</v>
      </c>
      <c r="DS290" s="312">
        <f t="shared" si="4202"/>
        <v>0</v>
      </c>
      <c r="DT290" s="312">
        <f t="shared" si="4202"/>
        <v>0</v>
      </c>
      <c r="DU290" s="312">
        <f t="shared" si="4202"/>
        <v>0</v>
      </c>
      <c r="DV290" s="312">
        <f t="shared" si="4202"/>
        <v>0</v>
      </c>
      <c r="DW290" s="312">
        <f t="shared" si="4202"/>
        <v>0</v>
      </c>
      <c r="DX290" s="312">
        <f t="shared" si="4202"/>
        <v>0</v>
      </c>
      <c r="DY290" s="312">
        <f t="shared" si="4202"/>
        <v>0</v>
      </c>
      <c r="DZ290" s="312">
        <f t="shared" si="4202"/>
        <v>0</v>
      </c>
      <c r="EA290" s="312">
        <f t="shared" si="4202"/>
        <v>0</v>
      </c>
      <c r="EB290" s="312">
        <f t="shared" si="4202"/>
        <v>0</v>
      </c>
    </row>
    <row r="291" spans="2:132" outlineLevel="1" x14ac:dyDescent="0.25">
      <c r="C291" s="329" t="s">
        <v>545</v>
      </c>
      <c r="D291" s="38"/>
      <c r="E291" s="38"/>
      <c r="F291" s="38"/>
      <c r="G291" s="55" t="s">
        <v>220</v>
      </c>
      <c r="H291" s="316">
        <f t="shared" ref="H291" si="4203">SUM(J291:EB291)</f>
        <v>0</v>
      </c>
      <c r="I291" s="38"/>
      <c r="J291" s="314">
        <f>J289*J290</f>
        <v>0</v>
      </c>
      <c r="K291" s="314">
        <f t="shared" ref="K291" si="4204">K289*K290</f>
        <v>0</v>
      </c>
      <c r="L291" s="314">
        <f t="shared" ref="L291" si="4205">L289*L290</f>
        <v>0</v>
      </c>
      <c r="M291" s="314">
        <f t="shared" ref="M291" si="4206">M289*M290</f>
        <v>0</v>
      </c>
      <c r="N291" s="314">
        <f t="shared" ref="N291" si="4207">N289*N290</f>
        <v>0</v>
      </c>
      <c r="O291" s="314">
        <f t="shared" ref="O291" si="4208">O289*O290</f>
        <v>0</v>
      </c>
      <c r="P291" s="314">
        <f t="shared" ref="P291" si="4209">P289*P290</f>
        <v>0</v>
      </c>
      <c r="Q291" s="314">
        <f t="shared" ref="Q291" si="4210">Q289*Q290</f>
        <v>0</v>
      </c>
      <c r="R291" s="314">
        <f t="shared" ref="R291" si="4211">R289*R290</f>
        <v>0</v>
      </c>
      <c r="S291" s="314">
        <f t="shared" ref="S291" si="4212">S289*S290</f>
        <v>0</v>
      </c>
      <c r="T291" s="314">
        <f t="shared" ref="T291" si="4213">T289*T290</f>
        <v>0</v>
      </c>
      <c r="U291" s="314">
        <f t="shared" ref="U291" si="4214">U289*U290</f>
        <v>0</v>
      </c>
      <c r="V291" s="314">
        <f t="shared" ref="V291" si="4215">V289*V290</f>
        <v>0</v>
      </c>
      <c r="W291" s="314">
        <f t="shared" ref="W291" si="4216">W289*W290</f>
        <v>0</v>
      </c>
      <c r="X291" s="314">
        <f t="shared" ref="X291" si="4217">X289*X290</f>
        <v>0</v>
      </c>
      <c r="Y291" s="314">
        <f t="shared" ref="Y291" si="4218">Y289*Y290</f>
        <v>0</v>
      </c>
      <c r="Z291" s="314">
        <f t="shared" ref="Z291" si="4219">Z289*Z290</f>
        <v>0</v>
      </c>
      <c r="AA291" s="314">
        <f t="shared" ref="AA291" si="4220">AA289*AA290</f>
        <v>0</v>
      </c>
      <c r="AB291" s="314">
        <f t="shared" ref="AB291" si="4221">AB289*AB290</f>
        <v>0</v>
      </c>
      <c r="AC291" s="314">
        <f t="shared" ref="AC291" si="4222">AC289*AC290</f>
        <v>0</v>
      </c>
      <c r="AD291" s="314">
        <f t="shared" ref="AD291" si="4223">AD289*AD290</f>
        <v>0</v>
      </c>
      <c r="AE291" s="314">
        <f t="shared" ref="AE291" si="4224">AE289*AE290</f>
        <v>0</v>
      </c>
      <c r="AF291" s="314">
        <f t="shared" ref="AF291" si="4225">AF289*AF290</f>
        <v>0</v>
      </c>
      <c r="AG291" s="314">
        <f t="shared" ref="AG291" si="4226">AG289*AG290</f>
        <v>0</v>
      </c>
      <c r="AH291" s="314">
        <f t="shared" ref="AH291" si="4227">AH289*AH290</f>
        <v>0</v>
      </c>
      <c r="AI291" s="314">
        <f t="shared" ref="AI291" si="4228">AI289*AI290</f>
        <v>0</v>
      </c>
      <c r="AJ291" s="314">
        <f t="shared" ref="AJ291" si="4229">AJ289*AJ290</f>
        <v>0</v>
      </c>
      <c r="AK291" s="314">
        <f t="shared" ref="AK291" si="4230">AK289*AK290</f>
        <v>0</v>
      </c>
      <c r="AL291" s="314">
        <f t="shared" ref="AL291" si="4231">AL289*AL290</f>
        <v>0</v>
      </c>
      <c r="AM291" s="314">
        <f t="shared" ref="AM291" si="4232">AM289*AM290</f>
        <v>0</v>
      </c>
      <c r="AN291" s="314">
        <f t="shared" ref="AN291" si="4233">AN289*AN290</f>
        <v>0</v>
      </c>
      <c r="AO291" s="314">
        <f t="shared" ref="AO291" si="4234">AO289*AO290</f>
        <v>0</v>
      </c>
      <c r="AP291" s="314">
        <f t="shared" ref="AP291" si="4235">AP289*AP290</f>
        <v>0</v>
      </c>
      <c r="AQ291" s="314">
        <f t="shared" ref="AQ291" si="4236">AQ289*AQ290</f>
        <v>0</v>
      </c>
      <c r="AR291" s="314">
        <f t="shared" ref="AR291" si="4237">AR289*AR290</f>
        <v>0</v>
      </c>
      <c r="AS291" s="314">
        <f t="shared" ref="AS291" si="4238">AS289*AS290</f>
        <v>0</v>
      </c>
      <c r="AT291" s="314">
        <f t="shared" ref="AT291" si="4239">AT289*AT290</f>
        <v>0</v>
      </c>
      <c r="AU291" s="314">
        <f t="shared" ref="AU291" si="4240">AU289*AU290</f>
        <v>0</v>
      </c>
      <c r="AV291" s="314">
        <f t="shared" ref="AV291" si="4241">AV289*AV290</f>
        <v>0</v>
      </c>
      <c r="AW291" s="314">
        <f t="shared" ref="AW291" si="4242">AW289*AW290</f>
        <v>0</v>
      </c>
      <c r="AX291" s="314">
        <f t="shared" ref="AX291" si="4243">AX289*AX290</f>
        <v>0</v>
      </c>
      <c r="AY291" s="314">
        <f t="shared" ref="AY291" si="4244">AY289*AY290</f>
        <v>0</v>
      </c>
      <c r="AZ291" s="314">
        <f t="shared" ref="AZ291" si="4245">AZ289*AZ290</f>
        <v>0</v>
      </c>
      <c r="BA291" s="314">
        <f t="shared" ref="BA291" si="4246">BA289*BA290</f>
        <v>0</v>
      </c>
      <c r="BB291" s="314">
        <f t="shared" ref="BB291" si="4247">BB289*BB290</f>
        <v>0</v>
      </c>
      <c r="BC291" s="314">
        <f t="shared" ref="BC291" si="4248">BC289*BC290</f>
        <v>0</v>
      </c>
      <c r="BD291" s="314">
        <f t="shared" ref="BD291" si="4249">BD289*BD290</f>
        <v>0</v>
      </c>
      <c r="BE291" s="314">
        <f t="shared" ref="BE291" si="4250">BE289*BE290</f>
        <v>0</v>
      </c>
      <c r="BF291" s="314">
        <f t="shared" ref="BF291" si="4251">BF289*BF290</f>
        <v>0</v>
      </c>
      <c r="BG291" s="314">
        <f t="shared" ref="BG291" si="4252">BG289*BG290</f>
        <v>0</v>
      </c>
      <c r="BH291" s="314">
        <f t="shared" ref="BH291" si="4253">BH289*BH290</f>
        <v>0</v>
      </c>
      <c r="BI291" s="314">
        <f t="shared" ref="BI291" si="4254">BI289*BI290</f>
        <v>0</v>
      </c>
      <c r="BJ291" s="314">
        <f t="shared" ref="BJ291" si="4255">BJ289*BJ290</f>
        <v>0</v>
      </c>
      <c r="BK291" s="314">
        <f t="shared" ref="BK291" si="4256">BK289*BK290</f>
        <v>0</v>
      </c>
      <c r="BL291" s="314">
        <f t="shared" ref="BL291" si="4257">BL289*BL290</f>
        <v>0</v>
      </c>
      <c r="BM291" s="314">
        <f t="shared" ref="BM291" si="4258">BM289*BM290</f>
        <v>0</v>
      </c>
      <c r="BN291" s="314">
        <f t="shared" ref="BN291" si="4259">BN289*BN290</f>
        <v>0</v>
      </c>
      <c r="BO291" s="314">
        <f t="shared" ref="BO291" si="4260">BO289*BO290</f>
        <v>0</v>
      </c>
      <c r="BP291" s="314">
        <f t="shared" ref="BP291" si="4261">BP289*BP290</f>
        <v>0</v>
      </c>
      <c r="BQ291" s="314">
        <f t="shared" ref="BQ291" si="4262">BQ289*BQ290</f>
        <v>0</v>
      </c>
      <c r="BR291" s="314">
        <f t="shared" ref="BR291" si="4263">BR289*BR290</f>
        <v>0</v>
      </c>
      <c r="BS291" s="314">
        <f t="shared" ref="BS291" si="4264">BS289*BS290</f>
        <v>0</v>
      </c>
      <c r="BT291" s="314">
        <f t="shared" ref="BT291" si="4265">BT289*BT290</f>
        <v>0</v>
      </c>
      <c r="BU291" s="314">
        <f t="shared" ref="BU291" si="4266">BU289*BU290</f>
        <v>0</v>
      </c>
      <c r="BV291" s="314">
        <f t="shared" ref="BV291" si="4267">BV289*BV290</f>
        <v>0</v>
      </c>
      <c r="BW291" s="314">
        <f t="shared" ref="BW291" si="4268">BW289*BW290</f>
        <v>0</v>
      </c>
      <c r="BX291" s="314">
        <f t="shared" ref="BX291" si="4269">BX289*BX290</f>
        <v>0</v>
      </c>
      <c r="BY291" s="314">
        <f t="shared" ref="BY291" si="4270">BY289*BY290</f>
        <v>0</v>
      </c>
      <c r="BZ291" s="314">
        <f t="shared" ref="BZ291" si="4271">BZ289*BZ290</f>
        <v>0</v>
      </c>
      <c r="CA291" s="314">
        <f t="shared" ref="CA291" si="4272">CA289*CA290</f>
        <v>0</v>
      </c>
      <c r="CB291" s="314">
        <f t="shared" ref="CB291" si="4273">CB289*CB290</f>
        <v>0</v>
      </c>
      <c r="CC291" s="314">
        <f t="shared" ref="CC291" si="4274">CC289*CC290</f>
        <v>0</v>
      </c>
      <c r="CD291" s="314">
        <f t="shared" ref="CD291" si="4275">CD289*CD290</f>
        <v>0</v>
      </c>
      <c r="CE291" s="314">
        <f t="shared" ref="CE291" si="4276">CE289*CE290</f>
        <v>0</v>
      </c>
      <c r="CF291" s="314">
        <f t="shared" ref="CF291" si="4277">CF289*CF290</f>
        <v>0</v>
      </c>
      <c r="CG291" s="314">
        <f t="shared" ref="CG291" si="4278">CG289*CG290</f>
        <v>0</v>
      </c>
      <c r="CH291" s="314">
        <f t="shared" ref="CH291" si="4279">CH289*CH290</f>
        <v>0</v>
      </c>
      <c r="CI291" s="314">
        <f t="shared" ref="CI291" si="4280">CI289*CI290</f>
        <v>0</v>
      </c>
      <c r="CJ291" s="314">
        <f t="shared" ref="CJ291" si="4281">CJ289*CJ290</f>
        <v>0</v>
      </c>
      <c r="CK291" s="314">
        <f t="shared" ref="CK291" si="4282">CK289*CK290</f>
        <v>0</v>
      </c>
      <c r="CL291" s="314">
        <f t="shared" ref="CL291" si="4283">CL289*CL290</f>
        <v>0</v>
      </c>
      <c r="CM291" s="314">
        <f t="shared" ref="CM291" si="4284">CM289*CM290</f>
        <v>0</v>
      </c>
      <c r="CN291" s="314">
        <f t="shared" ref="CN291" si="4285">CN289*CN290</f>
        <v>0</v>
      </c>
      <c r="CO291" s="314">
        <f t="shared" ref="CO291" si="4286">CO289*CO290</f>
        <v>0</v>
      </c>
      <c r="CP291" s="314">
        <f t="shared" ref="CP291" si="4287">CP289*CP290</f>
        <v>0</v>
      </c>
      <c r="CQ291" s="314">
        <f t="shared" ref="CQ291" si="4288">CQ289*CQ290</f>
        <v>0</v>
      </c>
      <c r="CR291" s="314">
        <f t="shared" ref="CR291" si="4289">CR289*CR290</f>
        <v>0</v>
      </c>
      <c r="CS291" s="314">
        <f t="shared" ref="CS291" si="4290">CS289*CS290</f>
        <v>0</v>
      </c>
      <c r="CT291" s="314">
        <f t="shared" ref="CT291" si="4291">CT289*CT290</f>
        <v>0</v>
      </c>
      <c r="CU291" s="314">
        <f t="shared" ref="CU291" si="4292">CU289*CU290</f>
        <v>0</v>
      </c>
      <c r="CV291" s="314">
        <f t="shared" ref="CV291" si="4293">CV289*CV290</f>
        <v>0</v>
      </c>
      <c r="CW291" s="314">
        <f t="shared" ref="CW291" si="4294">CW289*CW290</f>
        <v>0</v>
      </c>
      <c r="CX291" s="314">
        <f t="shared" ref="CX291" si="4295">CX289*CX290</f>
        <v>0</v>
      </c>
      <c r="CY291" s="314">
        <f t="shared" ref="CY291" si="4296">CY289*CY290</f>
        <v>0</v>
      </c>
      <c r="CZ291" s="314">
        <f t="shared" ref="CZ291" si="4297">CZ289*CZ290</f>
        <v>0</v>
      </c>
      <c r="DA291" s="314">
        <f t="shared" ref="DA291" si="4298">DA289*DA290</f>
        <v>0</v>
      </c>
      <c r="DB291" s="314">
        <f t="shared" ref="DB291" si="4299">DB289*DB290</f>
        <v>0</v>
      </c>
      <c r="DC291" s="314">
        <f t="shared" ref="DC291" si="4300">DC289*DC290</f>
        <v>0</v>
      </c>
      <c r="DD291" s="314">
        <f t="shared" ref="DD291" si="4301">DD289*DD290</f>
        <v>0</v>
      </c>
      <c r="DE291" s="314">
        <f t="shared" ref="DE291" si="4302">DE289*DE290</f>
        <v>0</v>
      </c>
      <c r="DF291" s="314">
        <f t="shared" ref="DF291" si="4303">DF289*DF290</f>
        <v>0</v>
      </c>
      <c r="DG291" s="314">
        <f t="shared" ref="DG291" si="4304">DG289*DG290</f>
        <v>0</v>
      </c>
      <c r="DH291" s="314">
        <f t="shared" ref="DH291" si="4305">DH289*DH290</f>
        <v>0</v>
      </c>
      <c r="DI291" s="314">
        <f t="shared" ref="DI291" si="4306">DI289*DI290</f>
        <v>0</v>
      </c>
      <c r="DJ291" s="314">
        <f t="shared" ref="DJ291" si="4307">DJ289*DJ290</f>
        <v>0</v>
      </c>
      <c r="DK291" s="314">
        <f t="shared" ref="DK291" si="4308">DK289*DK290</f>
        <v>0</v>
      </c>
      <c r="DL291" s="314">
        <f t="shared" ref="DL291" si="4309">DL289*DL290</f>
        <v>0</v>
      </c>
      <c r="DM291" s="314">
        <f t="shared" ref="DM291" si="4310">DM289*DM290</f>
        <v>0</v>
      </c>
      <c r="DN291" s="314">
        <f t="shared" ref="DN291" si="4311">DN289*DN290</f>
        <v>0</v>
      </c>
      <c r="DO291" s="314">
        <f t="shared" ref="DO291" si="4312">DO289*DO290</f>
        <v>0</v>
      </c>
      <c r="DP291" s="314">
        <f t="shared" ref="DP291" si="4313">DP289*DP290</f>
        <v>0</v>
      </c>
      <c r="DQ291" s="314">
        <f t="shared" ref="DQ291" si="4314">DQ289*DQ290</f>
        <v>0</v>
      </c>
      <c r="DR291" s="314">
        <f t="shared" ref="DR291" si="4315">DR289*DR290</f>
        <v>0</v>
      </c>
      <c r="DS291" s="314">
        <f t="shared" ref="DS291" si="4316">DS289*DS290</f>
        <v>0</v>
      </c>
      <c r="DT291" s="314">
        <f t="shared" ref="DT291" si="4317">DT289*DT290</f>
        <v>0</v>
      </c>
      <c r="DU291" s="314">
        <f t="shared" ref="DU291" si="4318">DU289*DU290</f>
        <v>0</v>
      </c>
      <c r="DV291" s="314">
        <f t="shared" ref="DV291" si="4319">DV289*DV290</f>
        <v>0</v>
      </c>
      <c r="DW291" s="314">
        <f t="shared" ref="DW291" si="4320">DW289*DW290</f>
        <v>0</v>
      </c>
      <c r="DX291" s="314">
        <f t="shared" ref="DX291" si="4321">DX289*DX290</f>
        <v>0</v>
      </c>
      <c r="DY291" s="314">
        <f t="shared" ref="DY291" si="4322">DY289*DY290</f>
        <v>0</v>
      </c>
      <c r="DZ291" s="314">
        <f t="shared" ref="DZ291" si="4323">DZ289*DZ290</f>
        <v>0</v>
      </c>
      <c r="EA291" s="314">
        <f t="shared" ref="EA291" si="4324">EA289*EA290</f>
        <v>0</v>
      </c>
      <c r="EB291" s="314">
        <f t="shared" ref="EB291" si="4325">EB289*EB290</f>
        <v>0</v>
      </c>
    </row>
    <row r="292" spans="2:132" outlineLevel="1" x14ac:dyDescent="0.25">
      <c r="C292" s="324" t="s">
        <v>417</v>
      </c>
      <c r="D292" s="34"/>
      <c r="E292" s="34"/>
      <c r="F292" s="34"/>
      <c r="G292" s="67" t="s">
        <v>215</v>
      </c>
      <c r="H292" s="34"/>
      <c r="I292" s="34"/>
      <c r="J292" s="126">
        <f>J$13</f>
        <v>1</v>
      </c>
      <c r="K292" s="126">
        <f t="shared" ref="K292:BV292" si="4326">K$13</f>
        <v>1.0026792493128671</v>
      </c>
      <c r="L292" s="126">
        <f>L$13</f>
        <v>1.0056539350998608</v>
      </c>
      <c r="M292" s="126">
        <f t="shared" si="4326"/>
        <v>1.0085410656939733</v>
      </c>
      <c r="N292" s="126">
        <f t="shared" si="4326"/>
        <v>1.0114364849476103</v>
      </c>
      <c r="O292" s="126">
        <f t="shared" si="4326"/>
        <v>1.0143402166566737</v>
      </c>
      <c r="P292" s="126">
        <f t="shared" si="4326"/>
        <v>1.0172522846853813</v>
      </c>
      <c r="Q292" s="126">
        <f t="shared" si="4326"/>
        <v>1.0201727129664624</v>
      </c>
      <c r="R292" s="126">
        <f t="shared" si="4326"/>
        <v>1.0231015255013547</v>
      </c>
      <c r="S292" s="126">
        <f t="shared" si="4326"/>
        <v>1.0260387463604019</v>
      </c>
      <c r="T292" s="126">
        <f t="shared" si="4326"/>
        <v>1.028984399683051</v>
      </c>
      <c r="U292" s="126">
        <f t="shared" si="4326"/>
        <v>1.0319385096780509</v>
      </c>
      <c r="V292" s="126">
        <f t="shared" si="4326"/>
        <v>1.0349011006236515</v>
      </c>
      <c r="W292" s="126">
        <f t="shared" si="4326"/>
        <v>1.0377730230388176</v>
      </c>
      <c r="X292" s="126">
        <f t="shared" si="4326"/>
        <v>1.0408518228283561</v>
      </c>
      <c r="Y292" s="126">
        <f t="shared" si="4326"/>
        <v>1.0438400029932626</v>
      </c>
      <c r="Z292" s="126">
        <f t="shared" si="4326"/>
        <v>1.046836761920777</v>
      </c>
      <c r="AA292" s="126">
        <f t="shared" si="4326"/>
        <v>1.0498421242396576</v>
      </c>
      <c r="AB292" s="126">
        <f t="shared" si="4326"/>
        <v>1.05285611464937</v>
      </c>
      <c r="AC292" s="126">
        <f t="shared" si="4326"/>
        <v>1.0558787579202888</v>
      </c>
      <c r="AD292" s="126">
        <f t="shared" si="4326"/>
        <v>1.0589100788939025</v>
      </c>
      <c r="AE292" s="126">
        <f t="shared" si="4326"/>
        <v>1.0619501024830165</v>
      </c>
      <c r="AF292" s="126">
        <f t="shared" si="4326"/>
        <v>1.0649988536719583</v>
      </c>
      <c r="AG292" s="126">
        <f t="shared" si="4326"/>
        <v>1.0680563575167832</v>
      </c>
      <c r="AH292" s="126">
        <f t="shared" si="4326"/>
        <v>1.0711226391454798</v>
      </c>
      <c r="AI292" s="126">
        <f t="shared" si="4326"/>
        <v>1.0739924437404067</v>
      </c>
      <c r="AJ292" s="126">
        <f t="shared" si="4326"/>
        <v>1.0771786970311998</v>
      </c>
      <c r="AK292" s="126">
        <f t="shared" si="4326"/>
        <v>1.0802711679727233</v>
      </c>
      <c r="AL292" s="126">
        <f t="shared" si="4326"/>
        <v>1.0833725170851116</v>
      </c>
      <c r="AM292" s="126">
        <f t="shared" si="4326"/>
        <v>1.0864827698566941</v>
      </c>
      <c r="AN292" s="126">
        <f t="shared" si="4326"/>
        <v>1.0896019518489746</v>
      </c>
      <c r="AO292" s="126">
        <f t="shared" si="4326"/>
        <v>1.0927300886968412</v>
      </c>
      <c r="AP292" s="126">
        <f t="shared" si="4326"/>
        <v>1.0958672061087775</v>
      </c>
      <c r="AQ292" s="126">
        <f t="shared" si="4326"/>
        <v>1.0990133298670732</v>
      </c>
      <c r="AR292" s="126">
        <f t="shared" si="4326"/>
        <v>1.1021684858280367</v>
      </c>
      <c r="AS292" s="126">
        <f t="shared" si="4326"/>
        <v>1.1053326999222071</v>
      </c>
      <c r="AT292" s="126">
        <f t="shared" si="4326"/>
        <v>1.1085059981545673</v>
      </c>
      <c r="AU292" s="126">
        <f t="shared" si="4326"/>
        <v>1.111475962088432</v>
      </c>
      <c r="AV292" s="126">
        <f t="shared" si="4326"/>
        <v>1.1147734191259395</v>
      </c>
      <c r="AW292" s="126">
        <f t="shared" si="4326"/>
        <v>1.1179738207069689</v>
      </c>
      <c r="AX292" s="126">
        <f t="shared" si="4326"/>
        <v>1.1211834103167977</v>
      </c>
      <c r="AY292" s="126">
        <f t="shared" si="4326"/>
        <v>1.1244022143333261</v>
      </c>
      <c r="AZ292" s="126">
        <f t="shared" si="4326"/>
        <v>1.1276302592101826</v>
      </c>
      <c r="BA292" s="126">
        <f t="shared" si="4326"/>
        <v>1.1308675714769412</v>
      </c>
      <c r="BB292" s="126">
        <f t="shared" si="4326"/>
        <v>1.1341141777393395</v>
      </c>
      <c r="BC292" s="126">
        <f t="shared" si="4326"/>
        <v>1.1373701046794982</v>
      </c>
      <c r="BD292" s="126">
        <f t="shared" si="4326"/>
        <v>1.1406353790561385</v>
      </c>
      <c r="BE292" s="126">
        <f t="shared" si="4326"/>
        <v>1.1439100277048042</v>
      </c>
      <c r="BF292" s="126">
        <f t="shared" si="4326"/>
        <v>1.1471940775380809</v>
      </c>
      <c r="BG292" s="126">
        <f t="shared" si="4326"/>
        <v>1.15026769648205</v>
      </c>
      <c r="BH292" s="126">
        <f t="shared" si="4326"/>
        <v>1.1536802383994258</v>
      </c>
      <c r="BI292" s="126">
        <f t="shared" si="4326"/>
        <v>1.1569923375180708</v>
      </c>
      <c r="BJ292" s="126">
        <f t="shared" si="4326"/>
        <v>1.1603139453378331</v>
      </c>
      <c r="BK292" s="126">
        <f t="shared" si="4326"/>
        <v>1.1636450891572303</v>
      </c>
      <c r="BL292" s="126">
        <f t="shared" si="4326"/>
        <v>1.1669857963531516</v>
      </c>
      <c r="BM292" s="126">
        <f t="shared" si="4326"/>
        <v>1.1703360943810825</v>
      </c>
      <c r="BN292" s="126">
        <f t="shared" si="4326"/>
        <v>1.1736960107753303</v>
      </c>
      <c r="BO292" s="126">
        <f t="shared" si="4326"/>
        <v>1.1770655731492505</v>
      </c>
      <c r="BP292" s="126">
        <f t="shared" si="4326"/>
        <v>1.180444809195474</v>
      </c>
      <c r="BQ292" s="126">
        <f t="shared" si="4326"/>
        <v>1.1838337466861339</v>
      </c>
      <c r="BR292" s="126">
        <f t="shared" si="4326"/>
        <v>1.1872324134730949</v>
      </c>
      <c r="BS292" s="126">
        <f t="shared" si="4326"/>
        <v>1.1905270658589224</v>
      </c>
      <c r="BT292" s="126">
        <f t="shared" si="4326"/>
        <v>1.1940590467434065</v>
      </c>
      <c r="BU292" s="126">
        <f t="shared" si="4326"/>
        <v>1.1974870693312041</v>
      </c>
      <c r="BV292" s="126">
        <f t="shared" si="4326"/>
        <v>1.2009249334246579</v>
      </c>
      <c r="BW292" s="126">
        <f t="shared" ref="BW292:EB292" si="4327">BW$13</f>
        <v>1.204372667277734</v>
      </c>
      <c r="BX292" s="126">
        <f t="shared" si="4327"/>
        <v>1.2078302992255125</v>
      </c>
      <c r="BY292" s="126">
        <f t="shared" si="4327"/>
        <v>1.2112978576844211</v>
      </c>
      <c r="BZ292" s="126">
        <f t="shared" si="4327"/>
        <v>1.2147753711524676</v>
      </c>
      <c r="CA292" s="126">
        <f t="shared" si="4327"/>
        <v>1.2182628682094752</v>
      </c>
      <c r="CB292" s="126">
        <f t="shared" si="4327"/>
        <v>1.2217603775173165</v>
      </c>
      <c r="CC292" s="126">
        <f t="shared" si="4327"/>
        <v>1.2252679278201495</v>
      </c>
      <c r="CD292" s="126">
        <f t="shared" si="4327"/>
        <v>1.2287855479446541</v>
      </c>
      <c r="CE292" s="126">
        <f t="shared" si="4327"/>
        <v>1.232077770779646</v>
      </c>
      <c r="CF292" s="126">
        <f t="shared" si="4327"/>
        <v>1.23573302168438</v>
      </c>
      <c r="CG292" s="126">
        <f t="shared" si="4327"/>
        <v>1.2392806860334544</v>
      </c>
      <c r="CH292" s="126">
        <f t="shared" si="4327"/>
        <v>1.2428385353675644</v>
      </c>
      <c r="CI292" s="126">
        <f t="shared" si="4327"/>
        <v>1.2464065989267703</v>
      </c>
      <c r="CJ292" s="126">
        <f t="shared" si="4327"/>
        <v>1.2499849060350778</v>
      </c>
      <c r="CK292" s="126">
        <f t="shared" si="4327"/>
        <v>1.2535734861006791</v>
      </c>
      <c r="CL292" s="126">
        <f t="shared" si="4327"/>
        <v>1.257172368616194</v>
      </c>
      <c r="CM292" s="126">
        <f t="shared" si="4327"/>
        <v>1.2607815831589126</v>
      </c>
      <c r="CN292" s="126">
        <f t="shared" si="4327"/>
        <v>1.2644011593910389</v>
      </c>
      <c r="CO292" s="126">
        <f t="shared" si="4327"/>
        <v>1.2680311270599336</v>
      </c>
      <c r="CP292" s="126">
        <f t="shared" si="4327"/>
        <v>1.2716715159983594</v>
      </c>
      <c r="CQ292" s="126">
        <f t="shared" si="4327"/>
        <v>1.2750786410337906</v>
      </c>
      <c r="CR292" s="126">
        <f t="shared" si="4327"/>
        <v>1.2788614642181557</v>
      </c>
      <c r="CS292" s="126">
        <f t="shared" si="4327"/>
        <v>1.2825329459576562</v>
      </c>
      <c r="CT292" s="126">
        <f t="shared" si="4327"/>
        <v>1.2862149681493797</v>
      </c>
      <c r="CU292" s="126">
        <f t="shared" si="4327"/>
        <v>1.289907561053897</v>
      </c>
      <c r="CV292" s="126">
        <f t="shared" si="4327"/>
        <v>1.293610755018654</v>
      </c>
      <c r="CW292" s="126">
        <f t="shared" si="4327"/>
        <v>1.2973245804782207</v>
      </c>
      <c r="CX292" s="126">
        <f t="shared" si="4327"/>
        <v>1.3010490679545423</v>
      </c>
      <c r="CY292" s="126">
        <f t="shared" si="4327"/>
        <v>1.304784248057189</v>
      </c>
      <c r="CZ292" s="126">
        <f t="shared" si="4327"/>
        <v>1.3085301514836076</v>
      </c>
      <c r="DA292" s="126">
        <f t="shared" si="4327"/>
        <v>1.3122868090193751</v>
      </c>
      <c r="DB292" s="126">
        <f t="shared" si="4327"/>
        <v>1.3160542515384499</v>
      </c>
      <c r="DC292" s="126">
        <f t="shared" si="4327"/>
        <v>1.3195802889875801</v>
      </c>
      <c r="DD292" s="126">
        <f t="shared" si="4327"/>
        <v>1.323495136864544</v>
      </c>
      <c r="DE292" s="126">
        <f t="shared" si="4327"/>
        <v>1.3272947573576725</v>
      </c>
      <c r="DF292" s="126">
        <f t="shared" si="4327"/>
        <v>1.3311052861764079</v>
      </c>
      <c r="DG292" s="126">
        <f t="shared" si="4327"/>
        <v>1.3349267546374479</v>
      </c>
      <c r="DH292" s="126">
        <f t="shared" si="4327"/>
        <v>1.3387591941473977</v>
      </c>
      <c r="DI292" s="126">
        <f t="shared" si="4327"/>
        <v>1.3426026362030277</v>
      </c>
      <c r="DJ292" s="126">
        <f t="shared" si="4327"/>
        <v>1.3464571123915319</v>
      </c>
      <c r="DK292" s="126">
        <f t="shared" si="4327"/>
        <v>1.3503226543907885</v>
      </c>
      <c r="DL292" s="126">
        <f t="shared" si="4327"/>
        <v>1.3541992939696192</v>
      </c>
      <c r="DM292" s="126">
        <f t="shared" si="4327"/>
        <v>1.358087062988051</v>
      </c>
      <c r="DN292" s="126">
        <f t="shared" si="4327"/>
        <v>1.361985993397578</v>
      </c>
      <c r="DO292" s="126">
        <f t="shared" si="4327"/>
        <v>1.3657655991021458</v>
      </c>
      <c r="DP292" s="126">
        <f t="shared" si="4327"/>
        <v>1.3698174666548035</v>
      </c>
      <c r="DQ292" s="126">
        <f t="shared" si="4327"/>
        <v>1.3737500738651915</v>
      </c>
      <c r="DR292" s="126">
        <f t="shared" si="4327"/>
        <v>1.3776939711925826</v>
      </c>
      <c r="DS292" s="126">
        <f t="shared" si="4327"/>
        <v>1.381649191049759</v>
      </c>
      <c r="DT292" s="126">
        <f t="shared" si="4327"/>
        <v>1.385615765942557</v>
      </c>
      <c r="DU292" s="126">
        <f t="shared" si="4327"/>
        <v>1.3895937284701338</v>
      </c>
      <c r="DV292" s="126">
        <f t="shared" si="4327"/>
        <v>1.3935831113252357</v>
      </c>
      <c r="DW292" s="126">
        <f t="shared" si="4327"/>
        <v>1.3975839472944662</v>
      </c>
      <c r="DX292" s="126">
        <f t="shared" si="4327"/>
        <v>1.401596269258556</v>
      </c>
      <c r="DY292" s="126">
        <f t="shared" si="4327"/>
        <v>1.4056201101926329</v>
      </c>
      <c r="DZ292" s="126">
        <f t="shared" si="4327"/>
        <v>1.4096555031664932</v>
      </c>
      <c r="EA292" s="126">
        <f t="shared" si="4327"/>
        <v>1.4134323217047313</v>
      </c>
      <c r="EB292" s="126">
        <f t="shared" si="4327"/>
        <v>1.4176256038945581</v>
      </c>
    </row>
    <row r="293" spans="2:132" outlineLevel="1" x14ac:dyDescent="0.25">
      <c r="C293" s="321" t="s">
        <v>521</v>
      </c>
      <c r="D293" s="38"/>
      <c r="E293" s="38"/>
      <c r="F293" s="38"/>
      <c r="G293" s="52" t="s">
        <v>220</v>
      </c>
      <c r="H293" s="46">
        <f t="shared" ref="H293" si="4328">SUM(J293:EB293)</f>
        <v>0</v>
      </c>
      <c r="I293" s="38"/>
      <c r="J293" s="82">
        <f>J291*J292</f>
        <v>0</v>
      </c>
      <c r="K293" s="82">
        <f t="shared" ref="K293" si="4329">K291*K292</f>
        <v>0</v>
      </c>
      <c r="L293" s="82">
        <f t="shared" ref="L293" si="4330">L291*L292</f>
        <v>0</v>
      </c>
      <c r="M293" s="82">
        <f t="shared" ref="M293" si="4331">M291*M292</f>
        <v>0</v>
      </c>
      <c r="N293" s="82">
        <f t="shared" ref="N293" si="4332">N291*N292</f>
        <v>0</v>
      </c>
      <c r="O293" s="82">
        <f t="shared" ref="O293" si="4333">O291*O292</f>
        <v>0</v>
      </c>
      <c r="P293" s="82">
        <f t="shared" ref="P293" si="4334">P291*P292</f>
        <v>0</v>
      </c>
      <c r="Q293" s="82">
        <f t="shared" ref="Q293" si="4335">Q291*Q292</f>
        <v>0</v>
      </c>
      <c r="R293" s="82">
        <f t="shared" ref="R293" si="4336">R291*R292</f>
        <v>0</v>
      </c>
      <c r="S293" s="82">
        <f t="shared" ref="S293" si="4337">S291*S292</f>
        <v>0</v>
      </c>
      <c r="T293" s="82">
        <f t="shared" ref="T293" si="4338">T291*T292</f>
        <v>0</v>
      </c>
      <c r="U293" s="82">
        <f t="shared" ref="U293" si="4339">U291*U292</f>
        <v>0</v>
      </c>
      <c r="V293" s="82">
        <f t="shared" ref="V293" si="4340">V291*V292</f>
        <v>0</v>
      </c>
      <c r="W293" s="82">
        <f t="shared" ref="W293" si="4341">W291*W292</f>
        <v>0</v>
      </c>
      <c r="X293" s="82">
        <f t="shared" ref="X293" si="4342">X291*X292</f>
        <v>0</v>
      </c>
      <c r="Y293" s="82">
        <f t="shared" ref="Y293" si="4343">Y291*Y292</f>
        <v>0</v>
      </c>
      <c r="Z293" s="82">
        <f t="shared" ref="Z293" si="4344">Z291*Z292</f>
        <v>0</v>
      </c>
      <c r="AA293" s="82">
        <f t="shared" ref="AA293" si="4345">AA291*AA292</f>
        <v>0</v>
      </c>
      <c r="AB293" s="82">
        <f t="shared" ref="AB293" si="4346">AB291*AB292</f>
        <v>0</v>
      </c>
      <c r="AC293" s="82">
        <f t="shared" ref="AC293" si="4347">AC291*AC292</f>
        <v>0</v>
      </c>
      <c r="AD293" s="82">
        <f t="shared" ref="AD293" si="4348">AD291*AD292</f>
        <v>0</v>
      </c>
      <c r="AE293" s="82">
        <f t="shared" ref="AE293" si="4349">AE291*AE292</f>
        <v>0</v>
      </c>
      <c r="AF293" s="82">
        <f t="shared" ref="AF293" si="4350">AF291*AF292</f>
        <v>0</v>
      </c>
      <c r="AG293" s="82">
        <f t="shared" ref="AG293" si="4351">AG291*AG292</f>
        <v>0</v>
      </c>
      <c r="AH293" s="82">
        <f t="shared" ref="AH293" si="4352">AH291*AH292</f>
        <v>0</v>
      </c>
      <c r="AI293" s="82">
        <f t="shared" ref="AI293" si="4353">AI291*AI292</f>
        <v>0</v>
      </c>
      <c r="AJ293" s="82">
        <f t="shared" ref="AJ293" si="4354">AJ291*AJ292</f>
        <v>0</v>
      </c>
      <c r="AK293" s="82">
        <f t="shared" ref="AK293" si="4355">AK291*AK292</f>
        <v>0</v>
      </c>
      <c r="AL293" s="82">
        <f t="shared" ref="AL293" si="4356">AL291*AL292</f>
        <v>0</v>
      </c>
      <c r="AM293" s="82">
        <f t="shared" ref="AM293" si="4357">AM291*AM292</f>
        <v>0</v>
      </c>
      <c r="AN293" s="82">
        <f t="shared" ref="AN293" si="4358">AN291*AN292</f>
        <v>0</v>
      </c>
      <c r="AO293" s="82">
        <f t="shared" ref="AO293" si="4359">AO291*AO292</f>
        <v>0</v>
      </c>
      <c r="AP293" s="82">
        <f t="shared" ref="AP293" si="4360">AP291*AP292</f>
        <v>0</v>
      </c>
      <c r="AQ293" s="82">
        <f t="shared" ref="AQ293" si="4361">AQ291*AQ292</f>
        <v>0</v>
      </c>
      <c r="AR293" s="82">
        <f t="shared" ref="AR293" si="4362">AR291*AR292</f>
        <v>0</v>
      </c>
      <c r="AS293" s="82">
        <f t="shared" ref="AS293" si="4363">AS291*AS292</f>
        <v>0</v>
      </c>
      <c r="AT293" s="82">
        <f t="shared" ref="AT293" si="4364">AT291*AT292</f>
        <v>0</v>
      </c>
      <c r="AU293" s="82">
        <f t="shared" ref="AU293" si="4365">AU291*AU292</f>
        <v>0</v>
      </c>
      <c r="AV293" s="82">
        <f t="shared" ref="AV293" si="4366">AV291*AV292</f>
        <v>0</v>
      </c>
      <c r="AW293" s="82">
        <f t="shared" ref="AW293" si="4367">AW291*AW292</f>
        <v>0</v>
      </c>
      <c r="AX293" s="82">
        <f t="shared" ref="AX293" si="4368">AX291*AX292</f>
        <v>0</v>
      </c>
      <c r="AY293" s="82">
        <f t="shared" ref="AY293" si="4369">AY291*AY292</f>
        <v>0</v>
      </c>
      <c r="AZ293" s="82">
        <f t="shared" ref="AZ293" si="4370">AZ291*AZ292</f>
        <v>0</v>
      </c>
      <c r="BA293" s="82">
        <f t="shared" ref="BA293" si="4371">BA291*BA292</f>
        <v>0</v>
      </c>
      <c r="BB293" s="82">
        <f t="shared" ref="BB293" si="4372">BB291*BB292</f>
        <v>0</v>
      </c>
      <c r="BC293" s="82">
        <f t="shared" ref="BC293" si="4373">BC291*BC292</f>
        <v>0</v>
      </c>
      <c r="BD293" s="82">
        <f t="shared" ref="BD293" si="4374">BD291*BD292</f>
        <v>0</v>
      </c>
      <c r="BE293" s="82">
        <f t="shared" ref="BE293" si="4375">BE291*BE292</f>
        <v>0</v>
      </c>
      <c r="BF293" s="82">
        <f t="shared" ref="BF293" si="4376">BF291*BF292</f>
        <v>0</v>
      </c>
      <c r="BG293" s="82">
        <f t="shared" ref="BG293" si="4377">BG291*BG292</f>
        <v>0</v>
      </c>
      <c r="BH293" s="82">
        <f t="shared" ref="BH293" si="4378">BH291*BH292</f>
        <v>0</v>
      </c>
      <c r="BI293" s="82">
        <f t="shared" ref="BI293" si="4379">BI291*BI292</f>
        <v>0</v>
      </c>
      <c r="BJ293" s="82">
        <f t="shared" ref="BJ293" si="4380">BJ291*BJ292</f>
        <v>0</v>
      </c>
      <c r="BK293" s="82">
        <f t="shared" ref="BK293" si="4381">BK291*BK292</f>
        <v>0</v>
      </c>
      <c r="BL293" s="82">
        <f t="shared" ref="BL293" si="4382">BL291*BL292</f>
        <v>0</v>
      </c>
      <c r="BM293" s="82">
        <f t="shared" ref="BM293" si="4383">BM291*BM292</f>
        <v>0</v>
      </c>
      <c r="BN293" s="82">
        <f t="shared" ref="BN293" si="4384">BN291*BN292</f>
        <v>0</v>
      </c>
      <c r="BO293" s="82">
        <f t="shared" ref="BO293" si="4385">BO291*BO292</f>
        <v>0</v>
      </c>
      <c r="BP293" s="82">
        <f t="shared" ref="BP293" si="4386">BP291*BP292</f>
        <v>0</v>
      </c>
      <c r="BQ293" s="82">
        <f t="shared" ref="BQ293" si="4387">BQ291*BQ292</f>
        <v>0</v>
      </c>
      <c r="BR293" s="82">
        <f t="shared" ref="BR293" si="4388">BR291*BR292</f>
        <v>0</v>
      </c>
      <c r="BS293" s="82">
        <f t="shared" ref="BS293" si="4389">BS291*BS292</f>
        <v>0</v>
      </c>
      <c r="BT293" s="82">
        <f t="shared" ref="BT293" si="4390">BT291*BT292</f>
        <v>0</v>
      </c>
      <c r="BU293" s="82">
        <f t="shared" ref="BU293" si="4391">BU291*BU292</f>
        <v>0</v>
      </c>
      <c r="BV293" s="82">
        <f t="shared" ref="BV293" si="4392">BV291*BV292</f>
        <v>0</v>
      </c>
      <c r="BW293" s="82">
        <f t="shared" ref="BW293" si="4393">BW291*BW292</f>
        <v>0</v>
      </c>
      <c r="BX293" s="82">
        <f t="shared" ref="BX293" si="4394">BX291*BX292</f>
        <v>0</v>
      </c>
      <c r="BY293" s="82">
        <f t="shared" ref="BY293" si="4395">BY291*BY292</f>
        <v>0</v>
      </c>
      <c r="BZ293" s="82">
        <f t="shared" ref="BZ293" si="4396">BZ291*BZ292</f>
        <v>0</v>
      </c>
      <c r="CA293" s="82">
        <f t="shared" ref="CA293" si="4397">CA291*CA292</f>
        <v>0</v>
      </c>
      <c r="CB293" s="82">
        <f t="shared" ref="CB293" si="4398">CB291*CB292</f>
        <v>0</v>
      </c>
      <c r="CC293" s="82">
        <f t="shared" ref="CC293" si="4399">CC291*CC292</f>
        <v>0</v>
      </c>
      <c r="CD293" s="82">
        <f t="shared" ref="CD293" si="4400">CD291*CD292</f>
        <v>0</v>
      </c>
      <c r="CE293" s="82">
        <f t="shared" ref="CE293" si="4401">CE291*CE292</f>
        <v>0</v>
      </c>
      <c r="CF293" s="82">
        <f t="shared" ref="CF293" si="4402">CF291*CF292</f>
        <v>0</v>
      </c>
      <c r="CG293" s="82">
        <f t="shared" ref="CG293" si="4403">CG291*CG292</f>
        <v>0</v>
      </c>
      <c r="CH293" s="82">
        <f t="shared" ref="CH293" si="4404">CH291*CH292</f>
        <v>0</v>
      </c>
      <c r="CI293" s="82">
        <f t="shared" ref="CI293" si="4405">CI291*CI292</f>
        <v>0</v>
      </c>
      <c r="CJ293" s="82">
        <f t="shared" ref="CJ293" si="4406">CJ291*CJ292</f>
        <v>0</v>
      </c>
      <c r="CK293" s="82">
        <f t="shared" ref="CK293" si="4407">CK291*CK292</f>
        <v>0</v>
      </c>
      <c r="CL293" s="82">
        <f t="shared" ref="CL293" si="4408">CL291*CL292</f>
        <v>0</v>
      </c>
      <c r="CM293" s="82">
        <f t="shared" ref="CM293" si="4409">CM291*CM292</f>
        <v>0</v>
      </c>
      <c r="CN293" s="82">
        <f t="shared" ref="CN293" si="4410">CN291*CN292</f>
        <v>0</v>
      </c>
      <c r="CO293" s="82">
        <f t="shared" ref="CO293" si="4411">CO291*CO292</f>
        <v>0</v>
      </c>
      <c r="CP293" s="82">
        <f t="shared" ref="CP293" si="4412">CP291*CP292</f>
        <v>0</v>
      </c>
      <c r="CQ293" s="82">
        <f t="shared" ref="CQ293" si="4413">CQ291*CQ292</f>
        <v>0</v>
      </c>
      <c r="CR293" s="82">
        <f t="shared" ref="CR293" si="4414">CR291*CR292</f>
        <v>0</v>
      </c>
      <c r="CS293" s="82">
        <f t="shared" ref="CS293" si="4415">CS291*CS292</f>
        <v>0</v>
      </c>
      <c r="CT293" s="82">
        <f t="shared" ref="CT293" si="4416">CT291*CT292</f>
        <v>0</v>
      </c>
      <c r="CU293" s="82">
        <f t="shared" ref="CU293" si="4417">CU291*CU292</f>
        <v>0</v>
      </c>
      <c r="CV293" s="82">
        <f t="shared" ref="CV293" si="4418">CV291*CV292</f>
        <v>0</v>
      </c>
      <c r="CW293" s="82">
        <f t="shared" ref="CW293" si="4419">CW291*CW292</f>
        <v>0</v>
      </c>
      <c r="CX293" s="82">
        <f t="shared" ref="CX293" si="4420">CX291*CX292</f>
        <v>0</v>
      </c>
      <c r="CY293" s="82">
        <f t="shared" ref="CY293" si="4421">CY291*CY292</f>
        <v>0</v>
      </c>
      <c r="CZ293" s="82">
        <f t="shared" ref="CZ293" si="4422">CZ291*CZ292</f>
        <v>0</v>
      </c>
      <c r="DA293" s="82">
        <f t="shared" ref="DA293" si="4423">DA291*DA292</f>
        <v>0</v>
      </c>
      <c r="DB293" s="82">
        <f t="shared" ref="DB293" si="4424">DB291*DB292</f>
        <v>0</v>
      </c>
      <c r="DC293" s="82">
        <f t="shared" ref="DC293" si="4425">DC291*DC292</f>
        <v>0</v>
      </c>
      <c r="DD293" s="82">
        <f t="shared" ref="DD293" si="4426">DD291*DD292</f>
        <v>0</v>
      </c>
      <c r="DE293" s="82">
        <f t="shared" ref="DE293" si="4427">DE291*DE292</f>
        <v>0</v>
      </c>
      <c r="DF293" s="82">
        <f t="shared" ref="DF293" si="4428">DF291*DF292</f>
        <v>0</v>
      </c>
      <c r="DG293" s="82">
        <f t="shared" ref="DG293" si="4429">DG291*DG292</f>
        <v>0</v>
      </c>
      <c r="DH293" s="82">
        <f t="shared" ref="DH293" si="4430">DH291*DH292</f>
        <v>0</v>
      </c>
      <c r="DI293" s="82">
        <f t="shared" ref="DI293" si="4431">DI291*DI292</f>
        <v>0</v>
      </c>
      <c r="DJ293" s="82">
        <f t="shared" ref="DJ293" si="4432">DJ291*DJ292</f>
        <v>0</v>
      </c>
      <c r="DK293" s="82">
        <f t="shared" ref="DK293" si="4433">DK291*DK292</f>
        <v>0</v>
      </c>
      <c r="DL293" s="82">
        <f t="shared" ref="DL293" si="4434">DL291*DL292</f>
        <v>0</v>
      </c>
      <c r="DM293" s="82">
        <f t="shared" ref="DM293" si="4435">DM291*DM292</f>
        <v>0</v>
      </c>
      <c r="DN293" s="82">
        <f t="shared" ref="DN293" si="4436">DN291*DN292</f>
        <v>0</v>
      </c>
      <c r="DO293" s="82">
        <f t="shared" ref="DO293" si="4437">DO291*DO292</f>
        <v>0</v>
      </c>
      <c r="DP293" s="82">
        <f t="shared" ref="DP293" si="4438">DP291*DP292</f>
        <v>0</v>
      </c>
      <c r="DQ293" s="82">
        <f t="shared" ref="DQ293" si="4439">DQ291*DQ292</f>
        <v>0</v>
      </c>
      <c r="DR293" s="82">
        <f t="shared" ref="DR293" si="4440">DR291*DR292</f>
        <v>0</v>
      </c>
      <c r="DS293" s="82">
        <f t="shared" ref="DS293" si="4441">DS291*DS292</f>
        <v>0</v>
      </c>
      <c r="DT293" s="82">
        <f t="shared" ref="DT293" si="4442">DT291*DT292</f>
        <v>0</v>
      </c>
      <c r="DU293" s="82">
        <f t="shared" ref="DU293" si="4443">DU291*DU292</f>
        <v>0</v>
      </c>
      <c r="DV293" s="82">
        <f t="shared" ref="DV293" si="4444">DV291*DV292</f>
        <v>0</v>
      </c>
      <c r="DW293" s="82">
        <f t="shared" ref="DW293" si="4445">DW291*DW292</f>
        <v>0</v>
      </c>
      <c r="DX293" s="82">
        <f t="shared" ref="DX293" si="4446">DX291*DX292</f>
        <v>0</v>
      </c>
      <c r="DY293" s="82">
        <f t="shared" ref="DY293" si="4447">DY291*DY292</f>
        <v>0</v>
      </c>
      <c r="DZ293" s="82">
        <f t="shared" ref="DZ293" si="4448">DZ291*DZ292</f>
        <v>0</v>
      </c>
      <c r="EA293" s="82">
        <f t="shared" ref="EA293" si="4449">EA291*EA292</f>
        <v>0</v>
      </c>
      <c r="EB293" s="82">
        <f t="shared" ref="EB293" si="4450">EB291*EB292</f>
        <v>0</v>
      </c>
    </row>
    <row r="294" spans="2:132" outlineLevel="1" x14ac:dyDescent="0.25">
      <c r="G294" s="52"/>
      <c r="H294" s="29"/>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row>
    <row r="295" spans="2:132" ht="13" x14ac:dyDescent="0.3">
      <c r="C295" s="348" t="s">
        <v>569</v>
      </c>
      <c r="D295" s="342"/>
      <c r="E295" s="342"/>
      <c r="F295" s="342"/>
      <c r="G295" s="349" t="s">
        <v>220</v>
      </c>
      <c r="H295" s="344">
        <f>SUM(J295:EB295)</f>
        <v>0</v>
      </c>
      <c r="I295" s="342"/>
      <c r="J295" s="345">
        <f t="shared" ref="J295:AO295" si="4451">CHOOSE(Scenario,J279,J286,J293)</f>
        <v>0</v>
      </c>
      <c r="K295" s="346">
        <f t="shared" si="4451"/>
        <v>0</v>
      </c>
      <c r="L295" s="346">
        <f t="shared" si="4451"/>
        <v>0</v>
      </c>
      <c r="M295" s="346">
        <f t="shared" si="4451"/>
        <v>0</v>
      </c>
      <c r="N295" s="346">
        <f t="shared" si="4451"/>
        <v>0</v>
      </c>
      <c r="O295" s="346">
        <f t="shared" si="4451"/>
        <v>0</v>
      </c>
      <c r="P295" s="346">
        <f t="shared" si="4451"/>
        <v>0</v>
      </c>
      <c r="Q295" s="346">
        <f t="shared" si="4451"/>
        <v>0</v>
      </c>
      <c r="R295" s="346">
        <f t="shared" si="4451"/>
        <v>0</v>
      </c>
      <c r="S295" s="346">
        <f t="shared" si="4451"/>
        <v>0</v>
      </c>
      <c r="T295" s="346">
        <f t="shared" si="4451"/>
        <v>0</v>
      </c>
      <c r="U295" s="346">
        <f t="shared" si="4451"/>
        <v>0</v>
      </c>
      <c r="V295" s="346">
        <f t="shared" si="4451"/>
        <v>0</v>
      </c>
      <c r="W295" s="346">
        <f t="shared" si="4451"/>
        <v>0</v>
      </c>
      <c r="X295" s="346">
        <f t="shared" si="4451"/>
        <v>0</v>
      </c>
      <c r="Y295" s="346">
        <f t="shared" si="4451"/>
        <v>0</v>
      </c>
      <c r="Z295" s="346">
        <f t="shared" si="4451"/>
        <v>0</v>
      </c>
      <c r="AA295" s="346">
        <f t="shared" si="4451"/>
        <v>0</v>
      </c>
      <c r="AB295" s="346">
        <f t="shared" si="4451"/>
        <v>0</v>
      </c>
      <c r="AC295" s="346">
        <f t="shared" si="4451"/>
        <v>0</v>
      </c>
      <c r="AD295" s="346">
        <f t="shared" si="4451"/>
        <v>0</v>
      </c>
      <c r="AE295" s="346">
        <f t="shared" si="4451"/>
        <v>0</v>
      </c>
      <c r="AF295" s="346">
        <f t="shared" si="4451"/>
        <v>0</v>
      </c>
      <c r="AG295" s="346">
        <f t="shared" si="4451"/>
        <v>0</v>
      </c>
      <c r="AH295" s="346">
        <f t="shared" si="4451"/>
        <v>0</v>
      </c>
      <c r="AI295" s="346">
        <f t="shared" si="4451"/>
        <v>0</v>
      </c>
      <c r="AJ295" s="346">
        <f t="shared" si="4451"/>
        <v>0</v>
      </c>
      <c r="AK295" s="346">
        <f t="shared" si="4451"/>
        <v>0</v>
      </c>
      <c r="AL295" s="346">
        <f t="shared" si="4451"/>
        <v>0</v>
      </c>
      <c r="AM295" s="346">
        <f t="shared" si="4451"/>
        <v>0</v>
      </c>
      <c r="AN295" s="346">
        <f t="shared" si="4451"/>
        <v>0</v>
      </c>
      <c r="AO295" s="346">
        <f t="shared" si="4451"/>
        <v>0</v>
      </c>
      <c r="AP295" s="346">
        <f t="shared" ref="AP295:BU295" si="4452">CHOOSE(Scenario,AP279,AP286,AP293)</f>
        <v>0</v>
      </c>
      <c r="AQ295" s="346">
        <f t="shared" si="4452"/>
        <v>0</v>
      </c>
      <c r="AR295" s="346">
        <f t="shared" si="4452"/>
        <v>0</v>
      </c>
      <c r="AS295" s="346">
        <f t="shared" si="4452"/>
        <v>0</v>
      </c>
      <c r="AT295" s="346">
        <f t="shared" si="4452"/>
        <v>0</v>
      </c>
      <c r="AU295" s="346">
        <f t="shared" si="4452"/>
        <v>0</v>
      </c>
      <c r="AV295" s="346">
        <f t="shared" si="4452"/>
        <v>0</v>
      </c>
      <c r="AW295" s="346">
        <f t="shared" si="4452"/>
        <v>0</v>
      </c>
      <c r="AX295" s="346">
        <f t="shared" si="4452"/>
        <v>0</v>
      </c>
      <c r="AY295" s="346">
        <f t="shared" si="4452"/>
        <v>0</v>
      </c>
      <c r="AZ295" s="346">
        <f t="shared" si="4452"/>
        <v>0</v>
      </c>
      <c r="BA295" s="346">
        <f t="shared" si="4452"/>
        <v>0</v>
      </c>
      <c r="BB295" s="346">
        <f t="shared" si="4452"/>
        <v>0</v>
      </c>
      <c r="BC295" s="346">
        <f t="shared" si="4452"/>
        <v>0</v>
      </c>
      <c r="BD295" s="346">
        <f t="shared" si="4452"/>
        <v>0</v>
      </c>
      <c r="BE295" s="346">
        <f t="shared" si="4452"/>
        <v>0</v>
      </c>
      <c r="BF295" s="346">
        <f t="shared" si="4452"/>
        <v>0</v>
      </c>
      <c r="BG295" s="346">
        <f t="shared" si="4452"/>
        <v>0</v>
      </c>
      <c r="BH295" s="346">
        <f t="shared" si="4452"/>
        <v>0</v>
      </c>
      <c r="BI295" s="346">
        <f t="shared" si="4452"/>
        <v>0</v>
      </c>
      <c r="BJ295" s="346">
        <f t="shared" si="4452"/>
        <v>0</v>
      </c>
      <c r="BK295" s="346">
        <f t="shared" si="4452"/>
        <v>0</v>
      </c>
      <c r="BL295" s="346">
        <f t="shared" si="4452"/>
        <v>0</v>
      </c>
      <c r="BM295" s="346">
        <f t="shared" si="4452"/>
        <v>0</v>
      </c>
      <c r="BN295" s="346">
        <f t="shared" si="4452"/>
        <v>0</v>
      </c>
      <c r="BO295" s="346">
        <f t="shared" si="4452"/>
        <v>0</v>
      </c>
      <c r="BP295" s="346">
        <f t="shared" si="4452"/>
        <v>0</v>
      </c>
      <c r="BQ295" s="346">
        <f t="shared" si="4452"/>
        <v>0</v>
      </c>
      <c r="BR295" s="346">
        <f t="shared" si="4452"/>
        <v>0</v>
      </c>
      <c r="BS295" s="346">
        <f t="shared" si="4452"/>
        <v>0</v>
      </c>
      <c r="BT295" s="346">
        <f t="shared" si="4452"/>
        <v>0</v>
      </c>
      <c r="BU295" s="346">
        <f t="shared" si="4452"/>
        <v>0</v>
      </c>
      <c r="BV295" s="346">
        <f t="shared" ref="BV295:DA295" si="4453">CHOOSE(Scenario,BV279,BV286,BV293)</f>
        <v>0</v>
      </c>
      <c r="BW295" s="346">
        <f t="shared" si="4453"/>
        <v>0</v>
      </c>
      <c r="BX295" s="346">
        <f t="shared" si="4453"/>
        <v>0</v>
      </c>
      <c r="BY295" s="346">
        <f t="shared" si="4453"/>
        <v>0</v>
      </c>
      <c r="BZ295" s="346">
        <f t="shared" si="4453"/>
        <v>0</v>
      </c>
      <c r="CA295" s="346">
        <f t="shared" si="4453"/>
        <v>0</v>
      </c>
      <c r="CB295" s="346">
        <f t="shared" si="4453"/>
        <v>0</v>
      </c>
      <c r="CC295" s="346">
        <f t="shared" si="4453"/>
        <v>0</v>
      </c>
      <c r="CD295" s="346">
        <f t="shared" si="4453"/>
        <v>0</v>
      </c>
      <c r="CE295" s="346">
        <f t="shared" si="4453"/>
        <v>0</v>
      </c>
      <c r="CF295" s="346">
        <f t="shared" si="4453"/>
        <v>0</v>
      </c>
      <c r="CG295" s="346">
        <f t="shared" si="4453"/>
        <v>0</v>
      </c>
      <c r="CH295" s="346">
        <f t="shared" si="4453"/>
        <v>0</v>
      </c>
      <c r="CI295" s="346">
        <f t="shared" si="4453"/>
        <v>0</v>
      </c>
      <c r="CJ295" s="346">
        <f t="shared" si="4453"/>
        <v>0</v>
      </c>
      <c r="CK295" s="346">
        <f t="shared" si="4453"/>
        <v>0</v>
      </c>
      <c r="CL295" s="346">
        <f t="shared" si="4453"/>
        <v>0</v>
      </c>
      <c r="CM295" s="346">
        <f t="shared" si="4453"/>
        <v>0</v>
      </c>
      <c r="CN295" s="346">
        <f t="shared" si="4453"/>
        <v>0</v>
      </c>
      <c r="CO295" s="346">
        <f t="shared" si="4453"/>
        <v>0</v>
      </c>
      <c r="CP295" s="346">
        <f t="shared" si="4453"/>
        <v>0</v>
      </c>
      <c r="CQ295" s="346">
        <f t="shared" si="4453"/>
        <v>0</v>
      </c>
      <c r="CR295" s="346">
        <f t="shared" si="4453"/>
        <v>0</v>
      </c>
      <c r="CS295" s="346">
        <f t="shared" si="4453"/>
        <v>0</v>
      </c>
      <c r="CT295" s="346">
        <f t="shared" si="4453"/>
        <v>0</v>
      </c>
      <c r="CU295" s="346">
        <f t="shared" si="4453"/>
        <v>0</v>
      </c>
      <c r="CV295" s="346">
        <f t="shared" si="4453"/>
        <v>0</v>
      </c>
      <c r="CW295" s="346">
        <f t="shared" si="4453"/>
        <v>0</v>
      </c>
      <c r="CX295" s="346">
        <f t="shared" si="4453"/>
        <v>0</v>
      </c>
      <c r="CY295" s="346">
        <f t="shared" si="4453"/>
        <v>0</v>
      </c>
      <c r="CZ295" s="346">
        <f t="shared" si="4453"/>
        <v>0</v>
      </c>
      <c r="DA295" s="346">
        <f t="shared" si="4453"/>
        <v>0</v>
      </c>
      <c r="DB295" s="346">
        <f t="shared" ref="DB295:EB295" si="4454">CHOOSE(Scenario,DB279,DB286,DB293)</f>
        <v>0</v>
      </c>
      <c r="DC295" s="346">
        <f t="shared" si="4454"/>
        <v>0</v>
      </c>
      <c r="DD295" s="346">
        <f t="shared" si="4454"/>
        <v>0</v>
      </c>
      <c r="DE295" s="346">
        <f t="shared" si="4454"/>
        <v>0</v>
      </c>
      <c r="DF295" s="346">
        <f t="shared" si="4454"/>
        <v>0</v>
      </c>
      <c r="DG295" s="346">
        <f t="shared" si="4454"/>
        <v>0</v>
      </c>
      <c r="DH295" s="346">
        <f t="shared" si="4454"/>
        <v>0</v>
      </c>
      <c r="DI295" s="346">
        <f t="shared" si="4454"/>
        <v>0</v>
      </c>
      <c r="DJ295" s="346">
        <f t="shared" si="4454"/>
        <v>0</v>
      </c>
      <c r="DK295" s="346">
        <f t="shared" si="4454"/>
        <v>0</v>
      </c>
      <c r="DL295" s="346">
        <f t="shared" si="4454"/>
        <v>0</v>
      </c>
      <c r="DM295" s="346">
        <f t="shared" si="4454"/>
        <v>0</v>
      </c>
      <c r="DN295" s="346">
        <f t="shared" si="4454"/>
        <v>0</v>
      </c>
      <c r="DO295" s="346">
        <f t="shared" si="4454"/>
        <v>0</v>
      </c>
      <c r="DP295" s="346">
        <f t="shared" si="4454"/>
        <v>0</v>
      </c>
      <c r="DQ295" s="346">
        <f t="shared" si="4454"/>
        <v>0</v>
      </c>
      <c r="DR295" s="346">
        <f t="shared" si="4454"/>
        <v>0</v>
      </c>
      <c r="DS295" s="346">
        <f t="shared" si="4454"/>
        <v>0</v>
      </c>
      <c r="DT295" s="346">
        <f t="shared" si="4454"/>
        <v>0</v>
      </c>
      <c r="DU295" s="346">
        <f t="shared" si="4454"/>
        <v>0</v>
      </c>
      <c r="DV295" s="346">
        <f t="shared" si="4454"/>
        <v>0</v>
      </c>
      <c r="DW295" s="346">
        <f t="shared" si="4454"/>
        <v>0</v>
      </c>
      <c r="DX295" s="346">
        <f t="shared" si="4454"/>
        <v>0</v>
      </c>
      <c r="DY295" s="346">
        <f t="shared" si="4454"/>
        <v>0</v>
      </c>
      <c r="DZ295" s="346">
        <f t="shared" si="4454"/>
        <v>0</v>
      </c>
      <c r="EA295" s="346">
        <f t="shared" si="4454"/>
        <v>0</v>
      </c>
      <c r="EB295" s="347">
        <f t="shared" si="4454"/>
        <v>0</v>
      </c>
    </row>
    <row r="296" spans="2:132" x14ac:dyDescent="0.25">
      <c r="G296" s="52"/>
      <c r="H296" s="29"/>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row>
    <row r="297" spans="2:132" ht="13" x14ac:dyDescent="0.3">
      <c r="B297" s="34"/>
      <c r="C297" s="2" t="s">
        <v>522</v>
      </c>
      <c r="D297" s="34"/>
      <c r="E297" s="34"/>
      <c r="F297" s="34"/>
      <c r="G297" s="67"/>
      <c r="H297" s="35"/>
      <c r="I297" s="34"/>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row>
    <row r="298" spans="2:132" ht="13" outlineLevel="1" x14ac:dyDescent="0.3">
      <c r="C298" s="340" t="s">
        <v>500</v>
      </c>
      <c r="G298" s="52"/>
      <c r="H298" s="29"/>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row>
    <row r="299" spans="2:132" outlineLevel="1" x14ac:dyDescent="0.25">
      <c r="C299" s="328" t="s">
        <v>546</v>
      </c>
      <c r="G299" s="52" t="s">
        <v>220</v>
      </c>
      <c r="H299" s="46">
        <f t="shared" ref="H299" si="4455">SUM(J299:EB299)</f>
        <v>0</v>
      </c>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row>
    <row r="300" spans="2:132" outlineLevel="1" x14ac:dyDescent="0.25">
      <c r="C300" s="32"/>
      <c r="G300" s="52"/>
      <c r="H300" s="29"/>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row>
    <row r="301" spans="2:132" ht="13" outlineLevel="1" x14ac:dyDescent="0.3">
      <c r="C301" s="340" t="s">
        <v>502</v>
      </c>
      <c r="G301" s="52"/>
      <c r="H301" s="29"/>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row>
    <row r="302" spans="2:132" outlineLevel="1" x14ac:dyDescent="0.25">
      <c r="C302" s="318" t="s">
        <v>547</v>
      </c>
      <c r="G302" s="52" t="s">
        <v>604</v>
      </c>
      <c r="H302" s="46">
        <f t="shared" ref="H302" si="4456">SUM(J302:EB302)</f>
        <v>0</v>
      </c>
      <c r="J302" s="82">
        <f t="shared" ref="J302:AO302" si="4457">J282</f>
        <v>0</v>
      </c>
      <c r="K302" s="82">
        <f t="shared" si="4457"/>
        <v>0</v>
      </c>
      <c r="L302" s="82">
        <f t="shared" si="4457"/>
        <v>0</v>
      </c>
      <c r="M302" s="82">
        <f t="shared" si="4457"/>
        <v>0</v>
      </c>
      <c r="N302" s="82">
        <f t="shared" si="4457"/>
        <v>0</v>
      </c>
      <c r="O302" s="82">
        <f t="shared" si="4457"/>
        <v>0</v>
      </c>
      <c r="P302" s="82">
        <f t="shared" si="4457"/>
        <v>0</v>
      </c>
      <c r="Q302" s="82">
        <f t="shared" si="4457"/>
        <v>0</v>
      </c>
      <c r="R302" s="82">
        <f t="shared" si="4457"/>
        <v>0</v>
      </c>
      <c r="S302" s="82">
        <f t="shared" si="4457"/>
        <v>0</v>
      </c>
      <c r="T302" s="82">
        <f t="shared" si="4457"/>
        <v>0</v>
      </c>
      <c r="U302" s="82">
        <f t="shared" si="4457"/>
        <v>0</v>
      </c>
      <c r="V302" s="82">
        <f t="shared" si="4457"/>
        <v>0</v>
      </c>
      <c r="W302" s="82">
        <f t="shared" si="4457"/>
        <v>0</v>
      </c>
      <c r="X302" s="82">
        <f t="shared" si="4457"/>
        <v>0</v>
      </c>
      <c r="Y302" s="82">
        <f t="shared" si="4457"/>
        <v>0</v>
      </c>
      <c r="Z302" s="82">
        <f t="shared" si="4457"/>
        <v>0</v>
      </c>
      <c r="AA302" s="82">
        <f t="shared" si="4457"/>
        <v>0</v>
      </c>
      <c r="AB302" s="82">
        <f t="shared" si="4457"/>
        <v>0</v>
      </c>
      <c r="AC302" s="82">
        <f t="shared" si="4457"/>
        <v>0</v>
      </c>
      <c r="AD302" s="82">
        <f t="shared" si="4457"/>
        <v>0</v>
      </c>
      <c r="AE302" s="82">
        <f t="shared" si="4457"/>
        <v>0</v>
      </c>
      <c r="AF302" s="82">
        <f t="shared" si="4457"/>
        <v>0</v>
      </c>
      <c r="AG302" s="82">
        <f t="shared" si="4457"/>
        <v>0</v>
      </c>
      <c r="AH302" s="82">
        <f t="shared" si="4457"/>
        <v>0</v>
      </c>
      <c r="AI302" s="82">
        <f t="shared" si="4457"/>
        <v>0</v>
      </c>
      <c r="AJ302" s="82">
        <f t="shared" si="4457"/>
        <v>0</v>
      </c>
      <c r="AK302" s="82">
        <f t="shared" si="4457"/>
        <v>0</v>
      </c>
      <c r="AL302" s="82">
        <f t="shared" si="4457"/>
        <v>0</v>
      </c>
      <c r="AM302" s="82">
        <f t="shared" si="4457"/>
        <v>0</v>
      </c>
      <c r="AN302" s="82">
        <f t="shared" si="4457"/>
        <v>0</v>
      </c>
      <c r="AO302" s="82">
        <f t="shared" si="4457"/>
        <v>0</v>
      </c>
      <c r="AP302" s="82">
        <f t="shared" ref="AP302:BU302" si="4458">AP282</f>
        <v>0</v>
      </c>
      <c r="AQ302" s="82">
        <f t="shared" si="4458"/>
        <v>0</v>
      </c>
      <c r="AR302" s="82">
        <f t="shared" si="4458"/>
        <v>0</v>
      </c>
      <c r="AS302" s="82">
        <f t="shared" si="4458"/>
        <v>0</v>
      </c>
      <c r="AT302" s="82">
        <f t="shared" si="4458"/>
        <v>0</v>
      </c>
      <c r="AU302" s="82">
        <f t="shared" si="4458"/>
        <v>0</v>
      </c>
      <c r="AV302" s="82">
        <f t="shared" si="4458"/>
        <v>0</v>
      </c>
      <c r="AW302" s="82">
        <f t="shared" si="4458"/>
        <v>0</v>
      </c>
      <c r="AX302" s="82">
        <f t="shared" si="4458"/>
        <v>0</v>
      </c>
      <c r="AY302" s="82">
        <f t="shared" si="4458"/>
        <v>0</v>
      </c>
      <c r="AZ302" s="82">
        <f t="shared" si="4458"/>
        <v>0</v>
      </c>
      <c r="BA302" s="82">
        <f t="shared" si="4458"/>
        <v>0</v>
      </c>
      <c r="BB302" s="82">
        <f t="shared" si="4458"/>
        <v>0</v>
      </c>
      <c r="BC302" s="82">
        <f t="shared" si="4458"/>
        <v>0</v>
      </c>
      <c r="BD302" s="82">
        <f t="shared" si="4458"/>
        <v>0</v>
      </c>
      <c r="BE302" s="82">
        <f t="shared" si="4458"/>
        <v>0</v>
      </c>
      <c r="BF302" s="82">
        <f t="shared" si="4458"/>
        <v>0</v>
      </c>
      <c r="BG302" s="82">
        <f t="shared" si="4458"/>
        <v>0</v>
      </c>
      <c r="BH302" s="82">
        <f t="shared" si="4458"/>
        <v>0</v>
      </c>
      <c r="BI302" s="82">
        <f t="shared" si="4458"/>
        <v>0</v>
      </c>
      <c r="BJ302" s="82">
        <f t="shared" si="4458"/>
        <v>0</v>
      </c>
      <c r="BK302" s="82">
        <f t="shared" si="4458"/>
        <v>0</v>
      </c>
      <c r="BL302" s="82">
        <f t="shared" si="4458"/>
        <v>0</v>
      </c>
      <c r="BM302" s="82">
        <f t="shared" si="4458"/>
        <v>0</v>
      </c>
      <c r="BN302" s="82">
        <f t="shared" si="4458"/>
        <v>0</v>
      </c>
      <c r="BO302" s="82">
        <f t="shared" si="4458"/>
        <v>0</v>
      </c>
      <c r="BP302" s="82">
        <f t="shared" si="4458"/>
        <v>0</v>
      </c>
      <c r="BQ302" s="82">
        <f t="shared" si="4458"/>
        <v>0</v>
      </c>
      <c r="BR302" s="82">
        <f t="shared" si="4458"/>
        <v>0</v>
      </c>
      <c r="BS302" s="82">
        <f t="shared" si="4458"/>
        <v>0</v>
      </c>
      <c r="BT302" s="82">
        <f t="shared" si="4458"/>
        <v>0</v>
      </c>
      <c r="BU302" s="82">
        <f t="shared" si="4458"/>
        <v>0</v>
      </c>
      <c r="BV302" s="82">
        <f t="shared" ref="BV302:DA302" si="4459">BV282</f>
        <v>0</v>
      </c>
      <c r="BW302" s="82">
        <f t="shared" si="4459"/>
        <v>0</v>
      </c>
      <c r="BX302" s="82">
        <f t="shared" si="4459"/>
        <v>0</v>
      </c>
      <c r="BY302" s="82">
        <f t="shared" si="4459"/>
        <v>0</v>
      </c>
      <c r="BZ302" s="82">
        <f t="shared" si="4459"/>
        <v>0</v>
      </c>
      <c r="CA302" s="82">
        <f t="shared" si="4459"/>
        <v>0</v>
      </c>
      <c r="CB302" s="82">
        <f t="shared" si="4459"/>
        <v>0</v>
      </c>
      <c r="CC302" s="82">
        <f t="shared" si="4459"/>
        <v>0</v>
      </c>
      <c r="CD302" s="82">
        <f t="shared" si="4459"/>
        <v>0</v>
      </c>
      <c r="CE302" s="82">
        <f t="shared" si="4459"/>
        <v>0</v>
      </c>
      <c r="CF302" s="82">
        <f t="shared" si="4459"/>
        <v>0</v>
      </c>
      <c r="CG302" s="82">
        <f t="shared" si="4459"/>
        <v>0</v>
      </c>
      <c r="CH302" s="82">
        <f t="shared" si="4459"/>
        <v>0</v>
      </c>
      <c r="CI302" s="82">
        <f t="shared" si="4459"/>
        <v>0</v>
      </c>
      <c r="CJ302" s="82">
        <f t="shared" si="4459"/>
        <v>0</v>
      </c>
      <c r="CK302" s="82">
        <f t="shared" si="4459"/>
        <v>0</v>
      </c>
      <c r="CL302" s="82">
        <f t="shared" si="4459"/>
        <v>0</v>
      </c>
      <c r="CM302" s="82">
        <f t="shared" si="4459"/>
        <v>0</v>
      </c>
      <c r="CN302" s="82">
        <f t="shared" si="4459"/>
        <v>0</v>
      </c>
      <c r="CO302" s="82">
        <f t="shared" si="4459"/>
        <v>0</v>
      </c>
      <c r="CP302" s="82">
        <f t="shared" si="4459"/>
        <v>0</v>
      </c>
      <c r="CQ302" s="82">
        <f t="shared" si="4459"/>
        <v>0</v>
      </c>
      <c r="CR302" s="82">
        <f t="shared" si="4459"/>
        <v>0</v>
      </c>
      <c r="CS302" s="82">
        <f t="shared" si="4459"/>
        <v>0</v>
      </c>
      <c r="CT302" s="82">
        <f t="shared" si="4459"/>
        <v>0</v>
      </c>
      <c r="CU302" s="82">
        <f t="shared" si="4459"/>
        <v>0</v>
      </c>
      <c r="CV302" s="82">
        <f t="shared" si="4459"/>
        <v>0</v>
      </c>
      <c r="CW302" s="82">
        <f t="shared" si="4459"/>
        <v>0</v>
      </c>
      <c r="CX302" s="82">
        <f t="shared" si="4459"/>
        <v>0</v>
      </c>
      <c r="CY302" s="82">
        <f t="shared" si="4459"/>
        <v>0</v>
      </c>
      <c r="CZ302" s="82">
        <f t="shared" si="4459"/>
        <v>0</v>
      </c>
      <c r="DA302" s="82">
        <f t="shared" si="4459"/>
        <v>0</v>
      </c>
      <c r="DB302" s="82">
        <f t="shared" ref="DB302:EB302" si="4460">DB282</f>
        <v>0</v>
      </c>
      <c r="DC302" s="82">
        <f t="shared" si="4460"/>
        <v>0</v>
      </c>
      <c r="DD302" s="82">
        <f t="shared" si="4460"/>
        <v>0</v>
      </c>
      <c r="DE302" s="82">
        <f t="shared" si="4460"/>
        <v>0</v>
      </c>
      <c r="DF302" s="82">
        <f t="shared" si="4460"/>
        <v>0</v>
      </c>
      <c r="DG302" s="82">
        <f t="shared" si="4460"/>
        <v>0</v>
      </c>
      <c r="DH302" s="82">
        <f t="shared" si="4460"/>
        <v>0</v>
      </c>
      <c r="DI302" s="82">
        <f t="shared" si="4460"/>
        <v>0</v>
      </c>
      <c r="DJ302" s="82">
        <f t="shared" si="4460"/>
        <v>0</v>
      </c>
      <c r="DK302" s="82">
        <f t="shared" si="4460"/>
        <v>0</v>
      </c>
      <c r="DL302" s="82">
        <f t="shared" si="4460"/>
        <v>0</v>
      </c>
      <c r="DM302" s="82">
        <f t="shared" si="4460"/>
        <v>0</v>
      </c>
      <c r="DN302" s="82">
        <f t="shared" si="4460"/>
        <v>0</v>
      </c>
      <c r="DO302" s="82">
        <f t="shared" si="4460"/>
        <v>0</v>
      </c>
      <c r="DP302" s="82">
        <f t="shared" si="4460"/>
        <v>0</v>
      </c>
      <c r="DQ302" s="82">
        <f t="shared" si="4460"/>
        <v>0</v>
      </c>
      <c r="DR302" s="82">
        <f t="shared" si="4460"/>
        <v>0</v>
      </c>
      <c r="DS302" s="82">
        <f t="shared" si="4460"/>
        <v>0</v>
      </c>
      <c r="DT302" s="82">
        <f t="shared" si="4460"/>
        <v>0</v>
      </c>
      <c r="DU302" s="82">
        <f t="shared" si="4460"/>
        <v>0</v>
      </c>
      <c r="DV302" s="82">
        <f t="shared" si="4460"/>
        <v>0</v>
      </c>
      <c r="DW302" s="82">
        <f t="shared" si="4460"/>
        <v>0</v>
      </c>
      <c r="DX302" s="82">
        <f t="shared" si="4460"/>
        <v>0</v>
      </c>
      <c r="DY302" s="82">
        <f t="shared" si="4460"/>
        <v>0</v>
      </c>
      <c r="DZ302" s="82">
        <f t="shared" si="4460"/>
        <v>0</v>
      </c>
      <c r="EA302" s="82">
        <f t="shared" si="4460"/>
        <v>0</v>
      </c>
      <c r="EB302" s="82">
        <f t="shared" si="4460"/>
        <v>0</v>
      </c>
    </row>
    <row r="303" spans="2:132" outlineLevel="1" x14ac:dyDescent="0.25">
      <c r="C303" s="317" t="s">
        <v>485</v>
      </c>
      <c r="D303" s="125">
        <f>Assumptions!N16</f>
        <v>0</v>
      </c>
      <c r="E303" s="79">
        <f>Assumptions!N13</f>
        <v>45658</v>
      </c>
      <c r="G303" s="52" t="s">
        <v>215</v>
      </c>
      <c r="H303" s="50">
        <f t="shared" ref="H303" si="4461">SUM(J303:EB303)</f>
        <v>0</v>
      </c>
      <c r="J303" s="129"/>
      <c r="K303" s="155">
        <f>ROUND(($D$303/MiY*(SUM($J$303:J303)&lt;=1)+IF(SUM($J$303:J303)+($D$303/MiY)&gt;1,1-(SUM($J$303:J303)+($D$303/MiY)),0)),5)*(K$7&gt;=$E$303)</f>
        <v>0</v>
      </c>
      <c r="L303" s="155">
        <f>ROUND(($D$303/MiY*(SUM($J$303:K303)&lt;=1)+IF(SUM($J$303:K303)+($D$303/MiY)&gt;1,1-(SUM($J$303:K303)+($D$303/MiY)),0)),5)*(L$7&gt;=$E$303)</f>
        <v>0</v>
      </c>
      <c r="M303" s="155">
        <f>ROUND(($D$303/MiY*(SUM($J$303:L303)&lt;=1)+IF(SUM($J$303:L303)+($D$303/MiY)&gt;1,1-(SUM($J$303:L303)+($D$303/MiY)),0)),5)*(M$7&gt;=$E$303)</f>
        <v>0</v>
      </c>
      <c r="N303" s="155">
        <f>ROUND(($D$303/MiY*(SUM($J$303:M303)&lt;=1)+IF(SUM($J$303:M303)+($D$303/MiY)&gt;1,1-(SUM($J$303:M303)+($D$303/MiY)),0)),5)*(N$7&gt;=$E$303)</f>
        <v>0</v>
      </c>
      <c r="O303" s="155">
        <f>ROUND(($D$303/MiY*(SUM($J$303:N303)&lt;=1)+IF(SUM($J$303:N303)+($D$303/MiY)&gt;1,1-(SUM($J$303:N303)+($D$303/MiY)),0)),5)*(O$7&gt;=$E$303)</f>
        <v>0</v>
      </c>
      <c r="P303" s="155">
        <f>ROUND(($D$303/MiY*(SUM($J$303:O303)&lt;=1)+IF(SUM($J$303:O303)+($D$303/MiY)&gt;1,1-(SUM($J$303:O303)+($D$303/MiY)),0)),5)*(P$7&gt;=$E$303)</f>
        <v>0</v>
      </c>
      <c r="Q303" s="155">
        <f>ROUND(($D$303/MiY*(SUM($J$303:P303)&lt;=1)+IF(SUM($J$303:P303)+($D$303/MiY)&gt;1,1-(SUM($J$303:P303)+($D$303/MiY)),0)),5)*(Q$7&gt;=$E$303)</f>
        <v>0</v>
      </c>
      <c r="R303" s="155">
        <f>ROUND(($D$303/MiY*(SUM($J$303:Q303)&lt;=1)+IF(SUM($J$303:Q303)+($D$303/MiY)&gt;1,1-(SUM($J$303:Q303)+($D$303/MiY)),0)),5)*(R$7&gt;=$E$303)</f>
        <v>0</v>
      </c>
      <c r="S303" s="155">
        <f>ROUND(($D$303/MiY*(SUM($J$303:R303)&lt;=1)+IF(SUM($J$303:R303)+($D$303/MiY)&gt;1,1-(SUM($J$303:R303)+($D$303/MiY)),0)),5)*(S$7&gt;=$E$303)</f>
        <v>0</v>
      </c>
      <c r="T303" s="155">
        <f>ROUND(($D$303/MiY*(SUM($J$303:S303)&lt;=1)+IF(SUM($J$303:S303)+($D$303/MiY)&gt;1,1-(SUM($J$303:S303)+($D$303/MiY)),0)),5)*(T$7&gt;=$E$303)</f>
        <v>0</v>
      </c>
      <c r="U303" s="155">
        <f>ROUND(($D$303/MiY*(SUM($J$303:T303)&lt;=1)+IF(SUM($J$303:T303)+($D$303/MiY)&gt;1,1-(SUM($J$303:T303)+($D$303/MiY)),0)),5)*(U$7&gt;=$E$303)</f>
        <v>0</v>
      </c>
      <c r="V303" s="155">
        <f>ROUND(($D$303/MiY*(SUM($J$303:U303)&lt;=1)+IF(SUM($J$303:U303)+($D$303/MiY)&gt;1,1-(SUM($J$303:U303)+($D$303/MiY)),0)),5)*(V$7&gt;=$E$303)</f>
        <v>0</v>
      </c>
      <c r="W303" s="155">
        <f>ROUND(($D$303/MiY*(SUM($J$303:V303)&lt;=1)+IF(SUM($J$303:V303)+($D$303/MiY)&gt;1,1-(SUM($J$303:V303)+($D$303/MiY)),0)),5)*(W$7&gt;=$E$303)</f>
        <v>0</v>
      </c>
      <c r="X303" s="155">
        <f>ROUND(($D$303/MiY*(SUM($J$303:W303)&lt;=1)+IF(SUM($J$303:W303)+($D$303/MiY)&gt;1,1-(SUM($J$303:W303)+($D$303/MiY)),0)),5)*(X$7&gt;=$E$303)</f>
        <v>0</v>
      </c>
      <c r="Y303" s="155">
        <f>ROUND(($D$303/MiY*(SUM($J$303:X303)&lt;=1)+IF(SUM($J$303:X303)+($D$303/MiY)&gt;1,1-(SUM($J$303:X303)+($D$303/MiY)),0)),5)*(Y$7&gt;=$E$303)</f>
        <v>0</v>
      </c>
      <c r="Z303" s="155">
        <f>ROUND(($D$303/MiY*(SUM($J$303:Y303)&lt;=1)+IF(SUM($J$303:Y303)+($D$303/MiY)&gt;1,1-(SUM($J$303:Y303)+($D$303/MiY)),0)),5)*(Z$7&gt;=$E$303)</f>
        <v>0</v>
      </c>
      <c r="AA303" s="155">
        <f>ROUND(($D$303/MiY*(SUM($J$303:Z303)&lt;=1)+IF(SUM($J$303:Z303)+($D$303/MiY)&gt;1,1-(SUM($J$303:Z303)+($D$303/MiY)),0)),5)*(AA$7&gt;=$E$303)</f>
        <v>0</v>
      </c>
      <c r="AB303" s="155">
        <f>ROUND(($D$303/MiY*(SUM($J$303:AA303)&lt;=1)+IF(SUM($J$303:AA303)+($D$303/MiY)&gt;1,1-(SUM($J$303:AA303)+($D$303/MiY)),0)),5)*(AB$7&gt;=$E$303)</f>
        <v>0</v>
      </c>
      <c r="AC303" s="155">
        <f>ROUND(($D$303/MiY*(SUM($J$303:AB303)&lt;=1)+IF(SUM($J$303:AB303)+($D$303/MiY)&gt;1,1-(SUM($J$303:AB303)+($D$303/MiY)),0)),5)*(AC$7&gt;=$E$303)</f>
        <v>0</v>
      </c>
      <c r="AD303" s="155">
        <f>ROUND(($D$303/MiY*(SUM($J$303:AC303)&lt;=1)+IF(SUM($J$303:AC303)+($D$303/MiY)&gt;1,1-(SUM($J$303:AC303)+($D$303/MiY)),0)),5)*(AD$7&gt;=$E$303)</f>
        <v>0</v>
      </c>
      <c r="AE303" s="155">
        <f>ROUND(($D$303/MiY*(SUM($J$303:AD303)&lt;=1)+IF(SUM($J$303:AD303)+($D$303/MiY)&gt;1,1-(SUM($J$303:AD303)+($D$303/MiY)),0)),5)*(AE$7&gt;=$E$303)</f>
        <v>0</v>
      </c>
      <c r="AF303" s="155">
        <f>ROUND(($D$303/MiY*(SUM($J$303:AE303)&lt;=1)+IF(SUM($J$303:AE303)+($D$303/MiY)&gt;1,1-(SUM($J$303:AE303)+($D$303/MiY)),0)),5)*(AF$7&gt;=$E$303)</f>
        <v>0</v>
      </c>
      <c r="AG303" s="155">
        <f>ROUND(($D$303/MiY*(SUM($J$303:AF303)&lt;=1)+IF(SUM($J$303:AF303)+($D$303/MiY)&gt;1,1-(SUM($J$303:AF303)+($D$303/MiY)),0)),5)*(AG$7&gt;=$E$303)</f>
        <v>0</v>
      </c>
      <c r="AH303" s="155">
        <f>ROUND(($D$303/MiY*(SUM($J$303:AG303)&lt;=1)+IF(SUM($J$303:AG303)+($D$303/MiY)&gt;1,1-(SUM($J$303:AG303)+($D$303/MiY)),0)),5)*(AH$7&gt;=$E$303)</f>
        <v>0</v>
      </c>
      <c r="AI303" s="155">
        <f>ROUND(($D$303/MiY*(SUM($J$303:AH303)&lt;=1)+IF(SUM($J$303:AH303)+($D$303/MiY)&gt;1,1-(SUM($J$303:AH303)+($D$303/MiY)),0)),5)*(AI$7&gt;=$E$303)</f>
        <v>0</v>
      </c>
      <c r="AJ303" s="155">
        <f>ROUND(($D$303/MiY*(SUM($J$303:AI303)&lt;=1)+IF(SUM($J$303:AI303)+($D$303/MiY)&gt;1,1-(SUM($J$303:AI303)+($D$303/MiY)),0)),5)*(AJ$7&gt;=$E$303)</f>
        <v>0</v>
      </c>
      <c r="AK303" s="155">
        <f>ROUND(($D$303/MiY*(SUM($J$303:AJ303)&lt;=1)+IF(SUM($J$303:AJ303)+($D$303/MiY)&gt;1,1-(SUM($J$303:AJ303)+($D$303/MiY)),0)),5)*(AK$7&gt;=$E$303)</f>
        <v>0</v>
      </c>
      <c r="AL303" s="155">
        <f>ROUND(($D$303/MiY*(SUM($J$303:AK303)&lt;=1)+IF(SUM($J$303:AK303)+($D$303/MiY)&gt;1,1-(SUM($J$303:AK303)+($D$303/MiY)),0)),5)*(AL$7&gt;=$E$303)</f>
        <v>0</v>
      </c>
      <c r="AM303" s="155">
        <f>ROUND(($D$303/MiY*(SUM($J$303:AL303)&lt;=1)+IF(SUM($J$303:AL303)+($D$303/MiY)&gt;1,1-(SUM($J$303:AL303)+($D$303/MiY)),0)),5)*(AM$7&gt;=$E$303)</f>
        <v>0</v>
      </c>
      <c r="AN303" s="155">
        <f>ROUND(($D$303/MiY*(SUM($J$303:AM303)&lt;=1)+IF(SUM($J$303:AM303)+($D$303/MiY)&gt;1,1-(SUM($J$303:AM303)+($D$303/MiY)),0)),5)*(AN$7&gt;=$E$303)</f>
        <v>0</v>
      </c>
      <c r="AO303" s="155">
        <f>ROUND(($D$303/MiY*(SUM($J$303:AN303)&lt;=1)+IF(SUM($J$303:AN303)+($D$303/MiY)&gt;1,1-(SUM($J$303:AN303)+($D$303/MiY)),0)),5)*(AO$7&gt;=$E$303)</f>
        <v>0</v>
      </c>
      <c r="AP303" s="155">
        <f>ROUND(($D$303/MiY*(SUM($J$303:AO303)&lt;=1)+IF(SUM($J$303:AO303)+($D$303/MiY)&gt;1,1-(SUM($J$303:AO303)+($D$303/MiY)),0)),5)*(AP$7&gt;=$E$303)</f>
        <v>0</v>
      </c>
      <c r="AQ303" s="155">
        <f>ROUND(($D$303/MiY*(SUM($J$303:AP303)&lt;=1)+IF(SUM($J$303:AP303)+($D$303/MiY)&gt;1,1-(SUM($J$303:AP303)+($D$303/MiY)),0)),5)*(AQ$7&gt;=$E$303)</f>
        <v>0</v>
      </c>
      <c r="AR303" s="155">
        <f>ROUND(($D$303/MiY*(SUM($J$303:AQ303)&lt;=1)+IF(SUM($J$303:AQ303)+($D$303/MiY)&gt;1,1-(SUM($J$303:AQ303)+($D$303/MiY)),0)),5)*(AR$7&gt;=$E$303)</f>
        <v>0</v>
      </c>
      <c r="AS303" s="155">
        <f>ROUND(($D$303/MiY*(SUM($J$303:AR303)&lt;=1)+IF(SUM($J$303:AR303)+($D$303/MiY)&gt;1,1-(SUM($J$303:AR303)+($D$303/MiY)),0)),5)*(AS$7&gt;=$E$303)</f>
        <v>0</v>
      </c>
      <c r="AT303" s="155">
        <f>ROUND(($D$303/MiY*(SUM($J$303:AS303)&lt;=1)+IF(SUM($J$303:AS303)+($D$303/MiY)&gt;1,1-(SUM($J$303:AS303)+($D$303/MiY)),0)),5)*(AT$7&gt;=$E$303)</f>
        <v>0</v>
      </c>
      <c r="AU303" s="155">
        <f>ROUND(($D$303/MiY*(SUM($J$303:AT303)&lt;=1)+IF(SUM($J$303:AT303)+($D$303/MiY)&gt;1,1-(SUM($J$303:AT303)+($D$303/MiY)),0)),5)*(AU$7&gt;=$E$303)</f>
        <v>0</v>
      </c>
      <c r="AV303" s="155">
        <f>ROUND(($D$303/MiY*(SUM($J$303:AU303)&lt;=1)+IF(SUM($J$303:AU303)+($D$303/MiY)&gt;1,1-(SUM($J$303:AU303)+($D$303/MiY)),0)),5)*(AV$7&gt;=$E$303)</f>
        <v>0</v>
      </c>
      <c r="AW303" s="155">
        <f>ROUND(($D$303/MiY*(SUM($J$303:AV303)&lt;=1)+IF(SUM($J$303:AV303)+($D$303/MiY)&gt;1,1-(SUM($J$303:AV303)+($D$303/MiY)),0)),5)*(AW$7&gt;=$E$303)</f>
        <v>0</v>
      </c>
      <c r="AX303" s="155">
        <f>ROUND(($D$303/MiY*(SUM($J$303:AW303)&lt;=1)+IF(SUM($J$303:AW303)+($D$303/MiY)&gt;1,1-(SUM($J$303:AW303)+($D$303/MiY)),0)),5)*(AX$7&gt;=$E$303)</f>
        <v>0</v>
      </c>
      <c r="AY303" s="155">
        <f>ROUND(($D$303/MiY*(SUM($J$303:AX303)&lt;=1)+IF(SUM($J$303:AX303)+($D$303/MiY)&gt;1,1-(SUM($J$303:AX303)+($D$303/MiY)),0)),5)*(AY$7&gt;=$E$303)</f>
        <v>0</v>
      </c>
      <c r="AZ303" s="155">
        <f>ROUND(($D$303/MiY*(SUM($J$303:AY303)&lt;=1)+IF(SUM($J$303:AY303)+($D$303/MiY)&gt;1,1-(SUM($J$303:AY303)+($D$303/MiY)),0)),5)*(AZ$7&gt;=$E$303)</f>
        <v>0</v>
      </c>
      <c r="BA303" s="155">
        <f>ROUND(($D$303/MiY*(SUM($J$303:AZ303)&lt;=1)+IF(SUM($J$303:AZ303)+($D$303/MiY)&gt;1,1-(SUM($J$303:AZ303)+($D$303/MiY)),0)),5)*(BA$7&gt;=$E$303)</f>
        <v>0</v>
      </c>
      <c r="BB303" s="155">
        <f>ROUND(($D$303/MiY*(SUM($J$303:BA303)&lt;=1)+IF(SUM($J$303:BA303)+($D$303/MiY)&gt;1,1-(SUM($J$303:BA303)+($D$303/MiY)),0)),5)*(BB$7&gt;=$E$303)</f>
        <v>0</v>
      </c>
      <c r="BC303" s="155">
        <f>ROUND(($D$303/MiY*(SUM($J$303:BB303)&lt;=1)+IF(SUM($J$303:BB303)+($D$303/MiY)&gt;1,1-(SUM($J$303:BB303)+($D$303/MiY)),0)),5)*(BC$7&gt;=$E$303)</f>
        <v>0</v>
      </c>
      <c r="BD303" s="155">
        <f>ROUND(($D$303/MiY*(SUM($J$303:BC303)&lt;=1)+IF(SUM($J$303:BC303)+($D$303/MiY)&gt;1,1-(SUM($J$303:BC303)+($D$303/MiY)),0)),5)*(BD$7&gt;=$E$303)</f>
        <v>0</v>
      </c>
      <c r="BE303" s="155">
        <f>ROUND(($D$303/MiY*(SUM($J$303:BD303)&lt;=1)+IF(SUM($J$303:BD303)+($D$303/MiY)&gt;1,1-(SUM($J$303:BD303)+($D$303/MiY)),0)),5)*(BE$7&gt;=$E$303)</f>
        <v>0</v>
      </c>
      <c r="BF303" s="155">
        <f>ROUND(($D$303/MiY*(SUM($J$303:BE303)&lt;=1)+IF(SUM($J$303:BE303)+($D$303/MiY)&gt;1,1-(SUM($J$303:BE303)+($D$303/MiY)),0)),5)*(BF$7&gt;=$E$303)</f>
        <v>0</v>
      </c>
      <c r="BG303" s="155">
        <f>ROUND(($D$303/MiY*(SUM($J$303:BF303)&lt;=1)+IF(SUM($J$303:BF303)+($D$303/MiY)&gt;1,1-(SUM($J$303:BF303)+($D$303/MiY)),0)),5)*(BG$7&gt;=$E$303)</f>
        <v>0</v>
      </c>
      <c r="BH303" s="155">
        <f>ROUND(($D$303/MiY*(SUM($J$303:BG303)&lt;=1)+IF(SUM($J$303:BG303)+($D$303/MiY)&gt;1,1-(SUM($J$303:BG303)+($D$303/MiY)),0)),5)*(BH$7&gt;=$E$303)</f>
        <v>0</v>
      </c>
      <c r="BI303" s="155">
        <f>ROUND(($D$303/MiY*(SUM($J$303:BH303)&lt;=1)+IF(SUM($J$303:BH303)+($D$303/MiY)&gt;1,1-(SUM($J$303:BH303)+($D$303/MiY)),0)),5)*(BI$7&gt;=$E$303)</f>
        <v>0</v>
      </c>
      <c r="BJ303" s="155">
        <f>ROUND(($D$303/MiY*(SUM($J$303:BI303)&lt;=1)+IF(SUM($J$303:BI303)+($D$303/MiY)&gt;1,1-(SUM($J$303:BI303)+($D$303/MiY)),0)),5)*(BJ$7&gt;=$E$303)</f>
        <v>0</v>
      </c>
      <c r="BK303" s="155">
        <f>ROUND(($D$303/MiY*(SUM($J$303:BJ303)&lt;=1)+IF(SUM($J$303:BJ303)+($D$303/MiY)&gt;1,1-(SUM($J$303:BJ303)+($D$303/MiY)),0)),5)*(BK$7&gt;=$E$303)</f>
        <v>0</v>
      </c>
      <c r="BL303" s="155">
        <f>ROUND(($D$303/MiY*(SUM($J$303:BK303)&lt;=1)+IF(SUM($J$303:BK303)+($D$303/MiY)&gt;1,1-(SUM($J$303:BK303)+($D$303/MiY)),0)),5)*(BL$7&gt;=$E$303)</f>
        <v>0</v>
      </c>
      <c r="BM303" s="155">
        <f>ROUND(($D$303/MiY*(SUM($J$303:BL303)&lt;=1)+IF(SUM($J$303:BL303)+($D$303/MiY)&gt;1,1-(SUM($J$303:BL303)+($D$303/MiY)),0)),5)*(BM$7&gt;=$E$303)</f>
        <v>0</v>
      </c>
      <c r="BN303" s="155">
        <f>ROUND(($D$303/MiY*(SUM($J$303:BM303)&lt;=1)+IF(SUM($J$303:BM303)+($D$303/MiY)&gt;1,1-(SUM($J$303:BM303)+($D$303/MiY)),0)),5)*(BN$7&gt;=$E$303)</f>
        <v>0</v>
      </c>
      <c r="BO303" s="155">
        <f>ROUND(($D$303/MiY*(SUM($J$303:BN303)&lt;=1)+IF(SUM($J$303:BN303)+($D$303/MiY)&gt;1,1-(SUM($J$303:BN303)+($D$303/MiY)),0)),5)*(BO$7&gt;=$E$303)</f>
        <v>0</v>
      </c>
      <c r="BP303" s="155">
        <f>ROUND(($D$303/MiY*(SUM($J$303:BO303)&lt;=1)+IF(SUM($J$303:BO303)+($D$303/MiY)&gt;1,1-(SUM($J$303:BO303)+($D$303/MiY)),0)),5)*(BP$7&gt;=$E$303)</f>
        <v>0</v>
      </c>
      <c r="BQ303" s="155">
        <f>ROUND(($D$303/MiY*(SUM($J$303:BP303)&lt;=1)+IF(SUM($J$303:BP303)+($D$303/MiY)&gt;1,1-(SUM($J$303:BP303)+($D$303/MiY)),0)),5)*(BQ$7&gt;=$E$303)</f>
        <v>0</v>
      </c>
      <c r="BR303" s="155">
        <f>ROUND(($D$303/MiY*(SUM($J$303:BQ303)&lt;=1)+IF(SUM($J$303:BQ303)+($D$303/MiY)&gt;1,1-(SUM($J$303:BQ303)+($D$303/MiY)),0)),5)*(BR$7&gt;=$E$303)</f>
        <v>0</v>
      </c>
      <c r="BS303" s="155">
        <f>ROUND(($D$303/MiY*(SUM($J$303:BR303)&lt;=1)+IF(SUM($J$303:BR303)+($D$303/MiY)&gt;1,1-(SUM($J$303:BR303)+($D$303/MiY)),0)),5)*(BS$7&gt;=$E$303)</f>
        <v>0</v>
      </c>
      <c r="BT303" s="155">
        <f>ROUND(($D$303/MiY*(SUM($J$303:BS303)&lt;=1)+IF(SUM($J$303:BS303)+($D$303/MiY)&gt;1,1-(SUM($J$303:BS303)+($D$303/MiY)),0)),5)*(BT$7&gt;=$E$303)</f>
        <v>0</v>
      </c>
      <c r="BU303" s="155">
        <f>ROUND(($D$303/MiY*(SUM($J$303:BT303)&lt;=1)+IF(SUM($J$303:BT303)+($D$303/MiY)&gt;1,1-(SUM($J$303:BT303)+($D$303/MiY)),0)),5)*(BU$7&gt;=$E$303)</f>
        <v>0</v>
      </c>
      <c r="BV303" s="155">
        <f>ROUND(($D$303/MiY*(SUM($J$303:BU303)&lt;=1)+IF(SUM($J$303:BU303)+($D$303/MiY)&gt;1,1-(SUM($J$303:BU303)+($D$303/MiY)),0)),5)*(BV$7&gt;=$E$303)</f>
        <v>0</v>
      </c>
      <c r="BW303" s="155">
        <f>ROUND(($D$303/MiY*(SUM($J$303:BV303)&lt;=1)+IF(SUM($J$303:BV303)+($D$303/MiY)&gt;1,1-(SUM($J$303:BV303)+($D$303/MiY)),0)),5)*(BW$7&gt;=$E$303)</f>
        <v>0</v>
      </c>
      <c r="BX303" s="155">
        <f>ROUND(($D$303/MiY*(SUM($J$303:BW303)&lt;=1)+IF(SUM($J$303:BW303)+($D$303/MiY)&gt;1,1-(SUM($J$303:BW303)+($D$303/MiY)),0)),5)*(BX$7&gt;=$E$303)</f>
        <v>0</v>
      </c>
      <c r="BY303" s="155">
        <f>ROUND(($D$303/MiY*(SUM($J$303:BX303)&lt;=1)+IF(SUM($J$303:BX303)+($D$303/MiY)&gt;1,1-(SUM($J$303:BX303)+($D$303/MiY)),0)),5)*(BY$7&gt;=$E$303)</f>
        <v>0</v>
      </c>
      <c r="BZ303" s="155">
        <f>ROUND(($D$303/MiY*(SUM($J$303:BY303)&lt;=1)+IF(SUM($J$303:BY303)+($D$303/MiY)&gt;1,1-(SUM($J$303:BY303)+($D$303/MiY)),0)),5)*(BZ$7&gt;=$E$303)</f>
        <v>0</v>
      </c>
      <c r="CA303" s="155">
        <f>ROUND(($D$303/MiY*(SUM($J$303:BZ303)&lt;=1)+IF(SUM($J$303:BZ303)+($D$303/MiY)&gt;1,1-(SUM($J$303:BZ303)+($D$303/MiY)),0)),5)*(CA$7&gt;=$E$303)</f>
        <v>0</v>
      </c>
      <c r="CB303" s="155">
        <f>ROUND(($D$303/MiY*(SUM($J$303:CA303)&lt;=1)+IF(SUM($J$303:CA303)+($D$303/MiY)&gt;1,1-(SUM($J$303:CA303)+($D$303/MiY)),0)),5)*(CB$7&gt;=$E$303)</f>
        <v>0</v>
      </c>
      <c r="CC303" s="155">
        <f>ROUND(($D$303/MiY*(SUM($J$303:CB303)&lt;=1)+IF(SUM($J$303:CB303)+($D$303/MiY)&gt;1,1-(SUM($J$303:CB303)+($D$303/MiY)),0)),5)*(CC$7&gt;=$E$303)</f>
        <v>0</v>
      </c>
      <c r="CD303" s="155">
        <f>ROUND(($D$303/MiY*(SUM($J$303:CC303)&lt;=1)+IF(SUM($J$303:CC303)+($D$303/MiY)&gt;1,1-(SUM($J$303:CC303)+($D$303/MiY)),0)),5)*(CD$7&gt;=$E$303)</f>
        <v>0</v>
      </c>
      <c r="CE303" s="155">
        <f>ROUND(($D$303/MiY*(SUM($J$303:CD303)&lt;=1)+IF(SUM($J$303:CD303)+($D$303/MiY)&gt;1,1-(SUM($J$303:CD303)+($D$303/MiY)),0)),5)*(CE$7&gt;=$E$303)</f>
        <v>0</v>
      </c>
      <c r="CF303" s="155">
        <f>ROUND(($D$303/MiY*(SUM($J$303:CE303)&lt;=1)+IF(SUM($J$303:CE303)+($D$303/MiY)&gt;1,1-(SUM($J$303:CE303)+($D$303/MiY)),0)),5)*(CF$7&gt;=$E$303)</f>
        <v>0</v>
      </c>
      <c r="CG303" s="155">
        <f>ROUND(($D$303/MiY*(SUM($J$303:CF303)&lt;=1)+IF(SUM($J$303:CF303)+($D$303/MiY)&gt;1,1-(SUM($J$303:CF303)+($D$303/MiY)),0)),5)*(CG$7&gt;=$E$303)</f>
        <v>0</v>
      </c>
      <c r="CH303" s="155">
        <f>ROUND(($D$303/MiY*(SUM($J$303:CG303)&lt;=1)+IF(SUM($J$303:CG303)+($D$303/MiY)&gt;1,1-(SUM($J$303:CG303)+($D$303/MiY)),0)),5)*(CH$7&gt;=$E$303)</f>
        <v>0</v>
      </c>
      <c r="CI303" s="155">
        <f>ROUND(($D$303/MiY*(SUM($J$303:CH303)&lt;=1)+IF(SUM($J$303:CH303)+($D$303/MiY)&gt;1,1-(SUM($J$303:CH303)+($D$303/MiY)),0)),5)*(CI$7&gt;=$E$303)</f>
        <v>0</v>
      </c>
      <c r="CJ303" s="155">
        <f>ROUND(($D$303/MiY*(SUM($J$303:CI303)&lt;=1)+IF(SUM($J$303:CI303)+($D$303/MiY)&gt;1,1-(SUM($J$303:CI303)+($D$303/MiY)),0)),5)*(CJ$7&gt;=$E$303)</f>
        <v>0</v>
      </c>
      <c r="CK303" s="155">
        <f>ROUND(($D$303/MiY*(SUM($J$303:CJ303)&lt;=1)+IF(SUM($J$303:CJ303)+($D$303/MiY)&gt;1,1-(SUM($J$303:CJ303)+($D$303/MiY)),0)),5)*(CK$7&gt;=$E$303)</f>
        <v>0</v>
      </c>
      <c r="CL303" s="155">
        <f>ROUND(($D$303/MiY*(SUM($J$303:CK303)&lt;=1)+IF(SUM($J$303:CK303)+($D$303/MiY)&gt;1,1-(SUM($J$303:CK303)+($D$303/MiY)),0)),5)*(CL$7&gt;=$E$303)</f>
        <v>0</v>
      </c>
      <c r="CM303" s="155">
        <f>ROUND(($D$303/MiY*(SUM($J$303:CL303)&lt;=1)+IF(SUM($J$303:CL303)+($D$303/MiY)&gt;1,1-(SUM($J$303:CL303)+($D$303/MiY)),0)),5)*(CM$7&gt;=$E$303)</f>
        <v>0</v>
      </c>
      <c r="CN303" s="155">
        <f>ROUND(($D$303/MiY*(SUM($J$303:CM303)&lt;=1)+IF(SUM($J$303:CM303)+($D$303/MiY)&gt;1,1-(SUM($J$303:CM303)+($D$303/MiY)),0)),5)*(CN$7&gt;=$E$303)</f>
        <v>0</v>
      </c>
      <c r="CO303" s="155">
        <f>ROUND(($D$303/MiY*(SUM($J$303:CN303)&lt;=1)+IF(SUM($J$303:CN303)+($D$303/MiY)&gt;1,1-(SUM($J$303:CN303)+($D$303/MiY)),0)),5)*(CO$7&gt;=$E$303)</f>
        <v>0</v>
      </c>
      <c r="CP303" s="155">
        <f>ROUND(($D$303/MiY*(SUM($J$303:CO303)&lt;=1)+IF(SUM($J$303:CO303)+($D$303/MiY)&gt;1,1-(SUM($J$303:CO303)+($D$303/MiY)),0)),5)*(CP$7&gt;=$E$303)</f>
        <v>0</v>
      </c>
      <c r="CQ303" s="155">
        <f>ROUND(($D$303/MiY*(SUM($J$303:CP303)&lt;=1)+IF(SUM($J$303:CP303)+($D$303/MiY)&gt;1,1-(SUM($J$303:CP303)+($D$303/MiY)),0)),5)*(CQ$7&gt;=$E$303)</f>
        <v>0</v>
      </c>
      <c r="CR303" s="155">
        <f>ROUND(($D$303/MiY*(SUM($J$303:CQ303)&lt;=1)+IF(SUM($J$303:CQ303)+($D$303/MiY)&gt;1,1-(SUM($J$303:CQ303)+($D$303/MiY)),0)),5)*(CR$7&gt;=$E$303)</f>
        <v>0</v>
      </c>
      <c r="CS303" s="155">
        <f>ROUND(($D$303/MiY*(SUM($J$303:CR303)&lt;=1)+IF(SUM($J$303:CR303)+($D$303/MiY)&gt;1,1-(SUM($J$303:CR303)+($D$303/MiY)),0)),5)*(CS$7&gt;=$E$303)</f>
        <v>0</v>
      </c>
      <c r="CT303" s="155">
        <f>ROUND(($D$303/MiY*(SUM($J$303:CS303)&lt;=1)+IF(SUM($J$303:CS303)+($D$303/MiY)&gt;1,1-(SUM($J$303:CS303)+($D$303/MiY)),0)),5)*(CT$7&gt;=$E$303)</f>
        <v>0</v>
      </c>
      <c r="CU303" s="155">
        <f>ROUND(($D$303/MiY*(SUM($J$303:CT303)&lt;=1)+IF(SUM($J$303:CT303)+($D$303/MiY)&gt;1,1-(SUM($J$303:CT303)+($D$303/MiY)),0)),5)*(CU$7&gt;=$E$303)</f>
        <v>0</v>
      </c>
      <c r="CV303" s="155">
        <f>ROUND(($D$303/MiY*(SUM($J$303:CU303)&lt;=1)+IF(SUM($J$303:CU303)+($D$303/MiY)&gt;1,1-(SUM($J$303:CU303)+($D$303/MiY)),0)),5)*(CV$7&gt;=$E$303)</f>
        <v>0</v>
      </c>
      <c r="CW303" s="155">
        <f>ROUND(($D$303/MiY*(SUM($J$303:CV303)&lt;=1)+IF(SUM($J$303:CV303)+($D$303/MiY)&gt;1,1-(SUM($J$303:CV303)+($D$303/MiY)),0)),5)*(CW$7&gt;=$E$303)</f>
        <v>0</v>
      </c>
      <c r="CX303" s="155">
        <f>ROUND(($D$303/MiY*(SUM($J$303:CW303)&lt;=1)+IF(SUM($J$303:CW303)+($D$303/MiY)&gt;1,1-(SUM($J$303:CW303)+($D$303/MiY)),0)),5)*(CX$7&gt;=$E$303)</f>
        <v>0</v>
      </c>
      <c r="CY303" s="155">
        <f>ROUND(($D$303/MiY*(SUM($J$303:CX303)&lt;=1)+IF(SUM($J$303:CX303)+($D$303/MiY)&gt;1,1-(SUM($J$303:CX303)+($D$303/MiY)),0)),5)*(CY$7&gt;=$E$303)</f>
        <v>0</v>
      </c>
      <c r="CZ303" s="155">
        <f>ROUND(($D$303/MiY*(SUM($J$303:CY303)&lt;=1)+IF(SUM($J$303:CY303)+($D$303/MiY)&gt;1,1-(SUM($J$303:CY303)+($D$303/MiY)),0)),5)*(CZ$7&gt;=$E$303)</f>
        <v>0</v>
      </c>
      <c r="DA303" s="155">
        <f>ROUND(($D$303/MiY*(SUM($J$303:CZ303)&lt;=1)+IF(SUM($J$303:CZ303)+($D$303/MiY)&gt;1,1-(SUM($J$303:CZ303)+($D$303/MiY)),0)),5)*(DA$7&gt;=$E$303)</f>
        <v>0</v>
      </c>
      <c r="DB303" s="155">
        <f>ROUND(($D$303/MiY*(SUM($J$303:DA303)&lt;=1)+IF(SUM($J$303:DA303)+($D$303/MiY)&gt;1,1-(SUM($J$303:DA303)+($D$303/MiY)),0)),5)*(DB$7&gt;=$E$303)</f>
        <v>0</v>
      </c>
      <c r="DC303" s="155">
        <f>ROUND(($D$303/MiY*(SUM($J$303:DB303)&lt;=1)+IF(SUM($J$303:DB303)+($D$303/MiY)&gt;1,1-(SUM($J$303:DB303)+($D$303/MiY)),0)),5)*(DC$7&gt;=$E$303)</f>
        <v>0</v>
      </c>
      <c r="DD303" s="155">
        <f>ROUND(($D$303/MiY*(SUM($J$303:DC303)&lt;=1)+IF(SUM($J$303:DC303)+($D$303/MiY)&gt;1,1-(SUM($J$303:DC303)+($D$303/MiY)),0)),5)*(DD$7&gt;=$E$303)</f>
        <v>0</v>
      </c>
      <c r="DE303" s="155">
        <f>ROUND(($D$303/MiY*(SUM($J$303:DD303)&lt;=1)+IF(SUM($J$303:DD303)+($D$303/MiY)&gt;1,1-(SUM($J$303:DD303)+($D$303/MiY)),0)),5)*(DE$7&gt;=$E$303)</f>
        <v>0</v>
      </c>
      <c r="DF303" s="155">
        <f>ROUND(($D$303/MiY*(SUM($J$303:DE303)&lt;=1)+IF(SUM($J$303:DE303)+($D$303/MiY)&gt;1,1-(SUM($J$303:DE303)+($D$303/MiY)),0)),5)*(DF$7&gt;=$E$303)</f>
        <v>0</v>
      </c>
      <c r="DG303" s="155">
        <f>ROUND(($D$303/MiY*(SUM($J$303:DF303)&lt;=1)+IF(SUM($J$303:DF303)+($D$303/MiY)&gt;1,1-(SUM($J$303:DF303)+($D$303/MiY)),0)),5)*(DG$7&gt;=$E$303)</f>
        <v>0</v>
      </c>
      <c r="DH303" s="155">
        <f>ROUND(($D$303/MiY*(SUM($J$303:DG303)&lt;=1)+IF(SUM($J$303:DG303)+($D$303/MiY)&gt;1,1-(SUM($J$303:DG303)+($D$303/MiY)),0)),5)*(DH$7&gt;=$E$303)</f>
        <v>0</v>
      </c>
      <c r="DI303" s="155">
        <f>ROUND(($D$303/MiY*(SUM($J$303:DH303)&lt;=1)+IF(SUM($J$303:DH303)+($D$303/MiY)&gt;1,1-(SUM($J$303:DH303)+($D$303/MiY)),0)),5)*(DI$7&gt;=$E$303)</f>
        <v>0</v>
      </c>
      <c r="DJ303" s="155">
        <f>ROUND(($D$303/MiY*(SUM($J$303:DI303)&lt;=1)+IF(SUM($J$303:DI303)+($D$303/MiY)&gt;1,1-(SUM($J$303:DI303)+($D$303/MiY)),0)),5)*(DJ$7&gt;=$E$303)</f>
        <v>0</v>
      </c>
      <c r="DK303" s="155">
        <f>ROUND(($D$303/MiY*(SUM($J$303:DJ303)&lt;=1)+IF(SUM($J$303:DJ303)+($D$303/MiY)&gt;1,1-(SUM($J$303:DJ303)+($D$303/MiY)),0)),5)*(DK$7&gt;=$E$303)</f>
        <v>0</v>
      </c>
      <c r="DL303" s="155">
        <f>ROUND(($D$303/MiY*(SUM($J$303:DK303)&lt;=1)+IF(SUM($J$303:DK303)+($D$303/MiY)&gt;1,1-(SUM($J$303:DK303)+($D$303/MiY)),0)),5)*(DL$7&gt;=$E$303)</f>
        <v>0</v>
      </c>
      <c r="DM303" s="155">
        <f>ROUND(($D$303/MiY*(SUM($J$303:DL303)&lt;=1)+IF(SUM($J$303:DL303)+($D$303/MiY)&gt;1,1-(SUM($J$303:DL303)+($D$303/MiY)),0)),5)*(DM$7&gt;=$E$303)</f>
        <v>0</v>
      </c>
      <c r="DN303" s="155">
        <f>ROUND(($D$303/MiY*(SUM($J$303:DM303)&lt;=1)+IF(SUM($J$303:DM303)+($D$303/MiY)&gt;1,1-(SUM($J$303:DM303)+($D$303/MiY)),0)),5)*(DN$7&gt;=$E$303)</f>
        <v>0</v>
      </c>
      <c r="DO303" s="155">
        <f>ROUND(($D$303/MiY*(SUM($J$303:DN303)&lt;=1)+IF(SUM($J$303:DN303)+($D$303/MiY)&gt;1,1-(SUM($J$303:DN303)+($D$303/MiY)),0)),5)*(DO$7&gt;=$E$303)</f>
        <v>0</v>
      </c>
      <c r="DP303" s="155">
        <f>ROUND(($D$303/MiY*(SUM($J$303:DO303)&lt;=1)+IF(SUM($J$303:DO303)+($D$303/MiY)&gt;1,1-(SUM($J$303:DO303)+($D$303/MiY)),0)),5)*(DP$7&gt;=$E$303)</f>
        <v>0</v>
      </c>
      <c r="DQ303" s="155">
        <f>ROUND(($D$303/MiY*(SUM($J$303:DP303)&lt;=1)+IF(SUM($J$303:DP303)+($D$303/MiY)&gt;1,1-(SUM($J$303:DP303)+($D$303/MiY)),0)),5)*(DQ$7&gt;=$E$303)</f>
        <v>0</v>
      </c>
      <c r="DR303" s="155">
        <f>ROUND(($D$303/MiY*(SUM($J$303:DQ303)&lt;=1)+IF(SUM($J$303:DQ303)+($D$303/MiY)&gt;1,1-(SUM($J$303:DQ303)+($D$303/MiY)),0)),5)*(DR$7&gt;=$E$303)</f>
        <v>0</v>
      </c>
      <c r="DS303" s="155">
        <f>ROUND(($D$303/MiY*(SUM($J$303:DR303)&lt;=1)+IF(SUM($J$303:DR303)+($D$303/MiY)&gt;1,1-(SUM($J$303:DR303)+($D$303/MiY)),0)),5)*(DS$7&gt;=$E$303)</f>
        <v>0</v>
      </c>
      <c r="DT303" s="155">
        <f>ROUND(($D$303/MiY*(SUM($J$303:DS303)&lt;=1)+IF(SUM($J$303:DS303)+($D$303/MiY)&gt;1,1-(SUM($J$303:DS303)+($D$303/MiY)),0)),5)*(DT$7&gt;=$E$303)</f>
        <v>0</v>
      </c>
      <c r="DU303" s="155">
        <f>ROUND(($D$303/MiY*(SUM($J$303:DT303)&lt;=1)+IF(SUM($J$303:DT303)+($D$303/MiY)&gt;1,1-(SUM($J$303:DT303)+($D$303/MiY)),0)),5)*(DU$7&gt;=$E$303)</f>
        <v>0</v>
      </c>
      <c r="DV303" s="155">
        <f>ROUND(($D$303/MiY*(SUM($J$303:DU303)&lt;=1)+IF(SUM($J$303:DU303)+($D$303/MiY)&gt;1,1-(SUM($J$303:DU303)+($D$303/MiY)),0)),5)*(DV$7&gt;=$E$303)</f>
        <v>0</v>
      </c>
      <c r="DW303" s="155">
        <f>ROUND(($D$303/MiY*(SUM($J$303:DV303)&lt;=1)+IF(SUM($J$303:DV303)+($D$303/MiY)&gt;1,1-(SUM($J$303:DV303)+($D$303/MiY)),0)),5)*(DW$7&gt;=$E$303)</f>
        <v>0</v>
      </c>
      <c r="DX303" s="155">
        <f>ROUND(($D$303/MiY*(SUM($J$303:DW303)&lt;=1)+IF(SUM($J$303:DW303)+($D$303/MiY)&gt;1,1-(SUM($J$303:DW303)+($D$303/MiY)),0)),5)*(DX$7&gt;=$E$303)</f>
        <v>0</v>
      </c>
      <c r="DY303" s="155">
        <f>ROUND(($D$303/MiY*(SUM($J$303:DX303)&lt;=1)+IF(SUM($J$303:DX303)+($D$303/MiY)&gt;1,1-(SUM($J$303:DX303)+($D$303/MiY)),0)),5)*(DY$7&gt;=$E$303)</f>
        <v>0</v>
      </c>
      <c r="DZ303" s="155">
        <f>ROUND(($D$303/MiY*(SUM($J$303:DY303)&lt;=1)+IF(SUM($J$303:DY303)+($D$303/MiY)&gt;1,1-(SUM($J$303:DY303)+($D$303/MiY)),0)),5)*(DZ$7&gt;=$E$303)</f>
        <v>0</v>
      </c>
      <c r="EA303" s="155">
        <f>ROUND(($D$303/MiY*(SUM($J$303:DZ303)&lt;=1)+IF(SUM($J$303:DZ303)+($D$303/MiY)&gt;1,1-(SUM($J$303:DZ303)+($D$303/MiY)),0)),5)*(EA$7&gt;=$E$303)</f>
        <v>0</v>
      </c>
      <c r="EB303" s="155">
        <f>ROUND(($D$303/MiY*(SUM($J$303:EA303)&lt;=1)+IF(SUM($J$303:EA303)+($D$303/MiY)&gt;1,1-(SUM($J$303:EA303)+($D$303/MiY)),0)),5)*(EB$7&gt;=$E$303)</f>
        <v>0</v>
      </c>
    </row>
    <row r="304" spans="2:132" outlineLevel="1" x14ac:dyDescent="0.25">
      <c r="C304" s="318" t="s">
        <v>548</v>
      </c>
      <c r="G304" s="52" t="s">
        <v>604</v>
      </c>
      <c r="H304" s="46">
        <f t="shared" ref="H304" si="4462">SUM(J304:EB304)</f>
        <v>0</v>
      </c>
      <c r="J304" s="82">
        <f>SUM($J$302:$EB$302)*J303</f>
        <v>0</v>
      </c>
      <c r="K304" s="82">
        <f t="shared" ref="K304:BV304" si="4463">SUM($J$302:$EB$302)*K303</f>
        <v>0</v>
      </c>
      <c r="L304" s="82">
        <f t="shared" si="4463"/>
        <v>0</v>
      </c>
      <c r="M304" s="82">
        <f t="shared" si="4463"/>
        <v>0</v>
      </c>
      <c r="N304" s="82">
        <f t="shared" si="4463"/>
        <v>0</v>
      </c>
      <c r="O304" s="82">
        <f t="shared" si="4463"/>
        <v>0</v>
      </c>
      <c r="P304" s="82">
        <f t="shared" si="4463"/>
        <v>0</v>
      </c>
      <c r="Q304" s="82">
        <f t="shared" si="4463"/>
        <v>0</v>
      </c>
      <c r="R304" s="82">
        <f t="shared" si="4463"/>
        <v>0</v>
      </c>
      <c r="S304" s="82">
        <f t="shared" si="4463"/>
        <v>0</v>
      </c>
      <c r="T304" s="82">
        <f t="shared" si="4463"/>
        <v>0</v>
      </c>
      <c r="U304" s="82">
        <f t="shared" si="4463"/>
        <v>0</v>
      </c>
      <c r="V304" s="82">
        <f t="shared" si="4463"/>
        <v>0</v>
      </c>
      <c r="W304" s="82">
        <f t="shared" si="4463"/>
        <v>0</v>
      </c>
      <c r="X304" s="82">
        <f t="shared" si="4463"/>
        <v>0</v>
      </c>
      <c r="Y304" s="82">
        <f t="shared" si="4463"/>
        <v>0</v>
      </c>
      <c r="Z304" s="82">
        <f t="shared" si="4463"/>
        <v>0</v>
      </c>
      <c r="AA304" s="82">
        <f t="shared" si="4463"/>
        <v>0</v>
      </c>
      <c r="AB304" s="82">
        <f t="shared" si="4463"/>
        <v>0</v>
      </c>
      <c r="AC304" s="82">
        <f t="shared" si="4463"/>
        <v>0</v>
      </c>
      <c r="AD304" s="82">
        <f t="shared" si="4463"/>
        <v>0</v>
      </c>
      <c r="AE304" s="82">
        <f t="shared" si="4463"/>
        <v>0</v>
      </c>
      <c r="AF304" s="82">
        <f t="shared" si="4463"/>
        <v>0</v>
      </c>
      <c r="AG304" s="82">
        <f t="shared" si="4463"/>
        <v>0</v>
      </c>
      <c r="AH304" s="82">
        <f t="shared" si="4463"/>
        <v>0</v>
      </c>
      <c r="AI304" s="82">
        <f t="shared" si="4463"/>
        <v>0</v>
      </c>
      <c r="AJ304" s="82">
        <f t="shared" si="4463"/>
        <v>0</v>
      </c>
      <c r="AK304" s="82">
        <f t="shared" si="4463"/>
        <v>0</v>
      </c>
      <c r="AL304" s="82">
        <f t="shared" si="4463"/>
        <v>0</v>
      </c>
      <c r="AM304" s="82">
        <f t="shared" si="4463"/>
        <v>0</v>
      </c>
      <c r="AN304" s="82">
        <f t="shared" si="4463"/>
        <v>0</v>
      </c>
      <c r="AO304" s="82">
        <f t="shared" si="4463"/>
        <v>0</v>
      </c>
      <c r="AP304" s="82">
        <f t="shared" si="4463"/>
        <v>0</v>
      </c>
      <c r="AQ304" s="82">
        <f t="shared" si="4463"/>
        <v>0</v>
      </c>
      <c r="AR304" s="82">
        <f t="shared" si="4463"/>
        <v>0</v>
      </c>
      <c r="AS304" s="82">
        <f t="shared" si="4463"/>
        <v>0</v>
      </c>
      <c r="AT304" s="82">
        <f t="shared" si="4463"/>
        <v>0</v>
      </c>
      <c r="AU304" s="82">
        <f t="shared" si="4463"/>
        <v>0</v>
      </c>
      <c r="AV304" s="82">
        <f t="shared" si="4463"/>
        <v>0</v>
      </c>
      <c r="AW304" s="82">
        <f t="shared" si="4463"/>
        <v>0</v>
      </c>
      <c r="AX304" s="82">
        <f t="shared" si="4463"/>
        <v>0</v>
      </c>
      <c r="AY304" s="82">
        <f t="shared" si="4463"/>
        <v>0</v>
      </c>
      <c r="AZ304" s="82">
        <f t="shared" si="4463"/>
        <v>0</v>
      </c>
      <c r="BA304" s="82">
        <f t="shared" si="4463"/>
        <v>0</v>
      </c>
      <c r="BB304" s="82">
        <f t="shared" si="4463"/>
        <v>0</v>
      </c>
      <c r="BC304" s="82">
        <f t="shared" si="4463"/>
        <v>0</v>
      </c>
      <c r="BD304" s="82">
        <f t="shared" si="4463"/>
        <v>0</v>
      </c>
      <c r="BE304" s="82">
        <f t="shared" si="4463"/>
        <v>0</v>
      </c>
      <c r="BF304" s="82">
        <f t="shared" si="4463"/>
        <v>0</v>
      </c>
      <c r="BG304" s="82">
        <f t="shared" si="4463"/>
        <v>0</v>
      </c>
      <c r="BH304" s="82">
        <f t="shared" si="4463"/>
        <v>0</v>
      </c>
      <c r="BI304" s="82">
        <f t="shared" si="4463"/>
        <v>0</v>
      </c>
      <c r="BJ304" s="82">
        <f t="shared" si="4463"/>
        <v>0</v>
      </c>
      <c r="BK304" s="82">
        <f t="shared" si="4463"/>
        <v>0</v>
      </c>
      <c r="BL304" s="82">
        <f t="shared" si="4463"/>
        <v>0</v>
      </c>
      <c r="BM304" s="82">
        <f t="shared" si="4463"/>
        <v>0</v>
      </c>
      <c r="BN304" s="82">
        <f t="shared" si="4463"/>
        <v>0</v>
      </c>
      <c r="BO304" s="82">
        <f t="shared" si="4463"/>
        <v>0</v>
      </c>
      <c r="BP304" s="82">
        <f t="shared" si="4463"/>
        <v>0</v>
      </c>
      <c r="BQ304" s="82">
        <f t="shared" si="4463"/>
        <v>0</v>
      </c>
      <c r="BR304" s="82">
        <f t="shared" si="4463"/>
        <v>0</v>
      </c>
      <c r="BS304" s="82">
        <f t="shared" si="4463"/>
        <v>0</v>
      </c>
      <c r="BT304" s="82">
        <f t="shared" si="4463"/>
        <v>0</v>
      </c>
      <c r="BU304" s="82">
        <f t="shared" si="4463"/>
        <v>0</v>
      </c>
      <c r="BV304" s="82">
        <f t="shared" si="4463"/>
        <v>0</v>
      </c>
      <c r="BW304" s="82">
        <f t="shared" ref="BW304:EB304" si="4464">SUM($J$302:$EB$302)*BW303</f>
        <v>0</v>
      </c>
      <c r="BX304" s="82">
        <f t="shared" si="4464"/>
        <v>0</v>
      </c>
      <c r="BY304" s="82">
        <f t="shared" si="4464"/>
        <v>0</v>
      </c>
      <c r="BZ304" s="82">
        <f t="shared" si="4464"/>
        <v>0</v>
      </c>
      <c r="CA304" s="82">
        <f t="shared" si="4464"/>
        <v>0</v>
      </c>
      <c r="CB304" s="82">
        <f t="shared" si="4464"/>
        <v>0</v>
      </c>
      <c r="CC304" s="82">
        <f t="shared" si="4464"/>
        <v>0</v>
      </c>
      <c r="CD304" s="82">
        <f t="shared" si="4464"/>
        <v>0</v>
      </c>
      <c r="CE304" s="82">
        <f t="shared" si="4464"/>
        <v>0</v>
      </c>
      <c r="CF304" s="82">
        <f t="shared" si="4464"/>
        <v>0</v>
      </c>
      <c r="CG304" s="82">
        <f t="shared" si="4464"/>
        <v>0</v>
      </c>
      <c r="CH304" s="82">
        <f t="shared" si="4464"/>
        <v>0</v>
      </c>
      <c r="CI304" s="82">
        <f t="shared" si="4464"/>
        <v>0</v>
      </c>
      <c r="CJ304" s="82">
        <f t="shared" si="4464"/>
        <v>0</v>
      </c>
      <c r="CK304" s="82">
        <f t="shared" si="4464"/>
        <v>0</v>
      </c>
      <c r="CL304" s="82">
        <f t="shared" si="4464"/>
        <v>0</v>
      </c>
      <c r="CM304" s="82">
        <f t="shared" si="4464"/>
        <v>0</v>
      </c>
      <c r="CN304" s="82">
        <f t="shared" si="4464"/>
        <v>0</v>
      </c>
      <c r="CO304" s="82">
        <f t="shared" si="4464"/>
        <v>0</v>
      </c>
      <c r="CP304" s="82">
        <f t="shared" si="4464"/>
        <v>0</v>
      </c>
      <c r="CQ304" s="82">
        <f t="shared" si="4464"/>
        <v>0</v>
      </c>
      <c r="CR304" s="82">
        <f t="shared" si="4464"/>
        <v>0</v>
      </c>
      <c r="CS304" s="82">
        <f t="shared" si="4464"/>
        <v>0</v>
      </c>
      <c r="CT304" s="82">
        <f t="shared" si="4464"/>
        <v>0</v>
      </c>
      <c r="CU304" s="82">
        <f t="shared" si="4464"/>
        <v>0</v>
      </c>
      <c r="CV304" s="82">
        <f t="shared" si="4464"/>
        <v>0</v>
      </c>
      <c r="CW304" s="82">
        <f t="shared" si="4464"/>
        <v>0</v>
      </c>
      <c r="CX304" s="82">
        <f t="shared" si="4464"/>
        <v>0</v>
      </c>
      <c r="CY304" s="82">
        <f t="shared" si="4464"/>
        <v>0</v>
      </c>
      <c r="CZ304" s="82">
        <f t="shared" si="4464"/>
        <v>0</v>
      </c>
      <c r="DA304" s="82">
        <f t="shared" si="4464"/>
        <v>0</v>
      </c>
      <c r="DB304" s="82">
        <f t="shared" si="4464"/>
        <v>0</v>
      </c>
      <c r="DC304" s="82">
        <f t="shared" si="4464"/>
        <v>0</v>
      </c>
      <c r="DD304" s="82">
        <f t="shared" si="4464"/>
        <v>0</v>
      </c>
      <c r="DE304" s="82">
        <f t="shared" si="4464"/>
        <v>0</v>
      </c>
      <c r="DF304" s="82">
        <f t="shared" si="4464"/>
        <v>0</v>
      </c>
      <c r="DG304" s="82">
        <f t="shared" si="4464"/>
        <v>0</v>
      </c>
      <c r="DH304" s="82">
        <f t="shared" si="4464"/>
        <v>0</v>
      </c>
      <c r="DI304" s="82">
        <f t="shared" si="4464"/>
        <v>0</v>
      </c>
      <c r="DJ304" s="82">
        <f t="shared" si="4464"/>
        <v>0</v>
      </c>
      <c r="DK304" s="82">
        <f t="shared" si="4464"/>
        <v>0</v>
      </c>
      <c r="DL304" s="82">
        <f t="shared" si="4464"/>
        <v>0</v>
      </c>
      <c r="DM304" s="82">
        <f t="shared" si="4464"/>
        <v>0</v>
      </c>
      <c r="DN304" s="82">
        <f t="shared" si="4464"/>
        <v>0</v>
      </c>
      <c r="DO304" s="82">
        <f t="shared" si="4464"/>
        <v>0</v>
      </c>
      <c r="DP304" s="82">
        <f t="shared" si="4464"/>
        <v>0</v>
      </c>
      <c r="DQ304" s="82">
        <f t="shared" si="4464"/>
        <v>0</v>
      </c>
      <c r="DR304" s="82">
        <f t="shared" si="4464"/>
        <v>0</v>
      </c>
      <c r="DS304" s="82">
        <f t="shared" si="4464"/>
        <v>0</v>
      </c>
      <c r="DT304" s="82">
        <f t="shared" si="4464"/>
        <v>0</v>
      </c>
      <c r="DU304" s="82">
        <f t="shared" si="4464"/>
        <v>0</v>
      </c>
      <c r="DV304" s="82">
        <f t="shared" si="4464"/>
        <v>0</v>
      </c>
      <c r="DW304" s="82">
        <f t="shared" si="4464"/>
        <v>0</v>
      </c>
      <c r="DX304" s="82">
        <f t="shared" si="4464"/>
        <v>0</v>
      </c>
      <c r="DY304" s="82">
        <f t="shared" si="4464"/>
        <v>0</v>
      </c>
      <c r="DZ304" s="82">
        <f t="shared" si="4464"/>
        <v>0</v>
      </c>
      <c r="EA304" s="82">
        <f t="shared" si="4464"/>
        <v>0</v>
      </c>
      <c r="EB304" s="82">
        <f t="shared" si="4464"/>
        <v>0</v>
      </c>
    </row>
    <row r="305" spans="3:132" outlineLevel="1" x14ac:dyDescent="0.25">
      <c r="C305" s="318" t="s">
        <v>527</v>
      </c>
      <c r="D305" s="31">
        <f>Costs!$N$39</f>
        <v>0</v>
      </c>
      <c r="E305" s="31">
        <f>Costs!$N$40</f>
        <v>0</v>
      </c>
      <c r="G305" s="52" t="s">
        <v>220</v>
      </c>
      <c r="H305" s="29"/>
      <c r="J305" s="312">
        <f t="shared" ref="J305:BU305" si="4465">$D305-$E305</f>
        <v>0</v>
      </c>
      <c r="K305" s="312">
        <f t="shared" si="4465"/>
        <v>0</v>
      </c>
      <c r="L305" s="312">
        <f t="shared" si="4465"/>
        <v>0</v>
      </c>
      <c r="M305" s="312">
        <f t="shared" si="4465"/>
        <v>0</v>
      </c>
      <c r="N305" s="312">
        <f t="shared" si="4465"/>
        <v>0</v>
      </c>
      <c r="O305" s="312">
        <f t="shared" si="4465"/>
        <v>0</v>
      </c>
      <c r="P305" s="312">
        <f t="shared" si="4465"/>
        <v>0</v>
      </c>
      <c r="Q305" s="312">
        <f t="shared" si="4465"/>
        <v>0</v>
      </c>
      <c r="R305" s="312">
        <f t="shared" si="4465"/>
        <v>0</v>
      </c>
      <c r="S305" s="312">
        <f t="shared" si="4465"/>
        <v>0</v>
      </c>
      <c r="T305" s="312">
        <f t="shared" si="4465"/>
        <v>0</v>
      </c>
      <c r="U305" s="312">
        <f t="shared" si="4465"/>
        <v>0</v>
      </c>
      <c r="V305" s="312">
        <f t="shared" si="4465"/>
        <v>0</v>
      </c>
      <c r="W305" s="312">
        <f t="shared" si="4465"/>
        <v>0</v>
      </c>
      <c r="X305" s="312">
        <f t="shared" si="4465"/>
        <v>0</v>
      </c>
      <c r="Y305" s="312">
        <f t="shared" si="4465"/>
        <v>0</v>
      </c>
      <c r="Z305" s="312">
        <f t="shared" si="4465"/>
        <v>0</v>
      </c>
      <c r="AA305" s="312">
        <f t="shared" si="4465"/>
        <v>0</v>
      </c>
      <c r="AB305" s="312">
        <f t="shared" si="4465"/>
        <v>0</v>
      </c>
      <c r="AC305" s="312">
        <f t="shared" si="4465"/>
        <v>0</v>
      </c>
      <c r="AD305" s="312">
        <f t="shared" si="4465"/>
        <v>0</v>
      </c>
      <c r="AE305" s="312">
        <f t="shared" si="4465"/>
        <v>0</v>
      </c>
      <c r="AF305" s="312">
        <f t="shared" si="4465"/>
        <v>0</v>
      </c>
      <c r="AG305" s="312">
        <f t="shared" si="4465"/>
        <v>0</v>
      </c>
      <c r="AH305" s="312">
        <f t="shared" si="4465"/>
        <v>0</v>
      </c>
      <c r="AI305" s="312">
        <f t="shared" si="4465"/>
        <v>0</v>
      </c>
      <c r="AJ305" s="312">
        <f t="shared" si="4465"/>
        <v>0</v>
      </c>
      <c r="AK305" s="312">
        <f t="shared" si="4465"/>
        <v>0</v>
      </c>
      <c r="AL305" s="312">
        <f t="shared" si="4465"/>
        <v>0</v>
      </c>
      <c r="AM305" s="312">
        <f t="shared" si="4465"/>
        <v>0</v>
      </c>
      <c r="AN305" s="312">
        <f t="shared" si="4465"/>
        <v>0</v>
      </c>
      <c r="AO305" s="312">
        <f t="shared" si="4465"/>
        <v>0</v>
      </c>
      <c r="AP305" s="312">
        <f t="shared" si="4465"/>
        <v>0</v>
      </c>
      <c r="AQ305" s="312">
        <f t="shared" si="4465"/>
        <v>0</v>
      </c>
      <c r="AR305" s="312">
        <f t="shared" si="4465"/>
        <v>0</v>
      </c>
      <c r="AS305" s="312">
        <f t="shared" si="4465"/>
        <v>0</v>
      </c>
      <c r="AT305" s="312">
        <f t="shared" si="4465"/>
        <v>0</v>
      </c>
      <c r="AU305" s="312">
        <f t="shared" si="4465"/>
        <v>0</v>
      </c>
      <c r="AV305" s="312">
        <f t="shared" si="4465"/>
        <v>0</v>
      </c>
      <c r="AW305" s="312">
        <f t="shared" si="4465"/>
        <v>0</v>
      </c>
      <c r="AX305" s="312">
        <f t="shared" si="4465"/>
        <v>0</v>
      </c>
      <c r="AY305" s="312">
        <f t="shared" si="4465"/>
        <v>0</v>
      </c>
      <c r="AZ305" s="312">
        <f t="shared" si="4465"/>
        <v>0</v>
      </c>
      <c r="BA305" s="312">
        <f t="shared" si="4465"/>
        <v>0</v>
      </c>
      <c r="BB305" s="312">
        <f t="shared" si="4465"/>
        <v>0</v>
      </c>
      <c r="BC305" s="312">
        <f t="shared" si="4465"/>
        <v>0</v>
      </c>
      <c r="BD305" s="312">
        <f t="shared" si="4465"/>
        <v>0</v>
      </c>
      <c r="BE305" s="312">
        <f t="shared" si="4465"/>
        <v>0</v>
      </c>
      <c r="BF305" s="312">
        <f t="shared" si="4465"/>
        <v>0</v>
      </c>
      <c r="BG305" s="312">
        <f t="shared" si="4465"/>
        <v>0</v>
      </c>
      <c r="BH305" s="312">
        <f t="shared" si="4465"/>
        <v>0</v>
      </c>
      <c r="BI305" s="312">
        <f t="shared" si="4465"/>
        <v>0</v>
      </c>
      <c r="BJ305" s="312">
        <f t="shared" si="4465"/>
        <v>0</v>
      </c>
      <c r="BK305" s="312">
        <f t="shared" si="4465"/>
        <v>0</v>
      </c>
      <c r="BL305" s="312">
        <f t="shared" si="4465"/>
        <v>0</v>
      </c>
      <c r="BM305" s="312">
        <f t="shared" si="4465"/>
        <v>0</v>
      </c>
      <c r="BN305" s="312">
        <f t="shared" si="4465"/>
        <v>0</v>
      </c>
      <c r="BO305" s="312">
        <f t="shared" si="4465"/>
        <v>0</v>
      </c>
      <c r="BP305" s="312">
        <f t="shared" si="4465"/>
        <v>0</v>
      </c>
      <c r="BQ305" s="312">
        <f t="shared" si="4465"/>
        <v>0</v>
      </c>
      <c r="BR305" s="312">
        <f t="shared" si="4465"/>
        <v>0</v>
      </c>
      <c r="BS305" s="312">
        <f t="shared" si="4465"/>
        <v>0</v>
      </c>
      <c r="BT305" s="312">
        <f t="shared" si="4465"/>
        <v>0</v>
      </c>
      <c r="BU305" s="312">
        <f t="shared" si="4465"/>
        <v>0</v>
      </c>
      <c r="BV305" s="312">
        <f t="shared" ref="BV305:EB305" si="4466">$D305-$E305</f>
        <v>0</v>
      </c>
      <c r="BW305" s="312">
        <f t="shared" si="4466"/>
        <v>0</v>
      </c>
      <c r="BX305" s="312">
        <f t="shared" si="4466"/>
        <v>0</v>
      </c>
      <c r="BY305" s="312">
        <f t="shared" si="4466"/>
        <v>0</v>
      </c>
      <c r="BZ305" s="312">
        <f t="shared" si="4466"/>
        <v>0</v>
      </c>
      <c r="CA305" s="312">
        <f t="shared" si="4466"/>
        <v>0</v>
      </c>
      <c r="CB305" s="312">
        <f t="shared" si="4466"/>
        <v>0</v>
      </c>
      <c r="CC305" s="312">
        <f t="shared" si="4466"/>
        <v>0</v>
      </c>
      <c r="CD305" s="312">
        <f t="shared" si="4466"/>
        <v>0</v>
      </c>
      <c r="CE305" s="312">
        <f t="shared" si="4466"/>
        <v>0</v>
      </c>
      <c r="CF305" s="312">
        <f t="shared" si="4466"/>
        <v>0</v>
      </c>
      <c r="CG305" s="312">
        <f t="shared" si="4466"/>
        <v>0</v>
      </c>
      <c r="CH305" s="312">
        <f t="shared" si="4466"/>
        <v>0</v>
      </c>
      <c r="CI305" s="312">
        <f t="shared" si="4466"/>
        <v>0</v>
      </c>
      <c r="CJ305" s="312">
        <f t="shared" si="4466"/>
        <v>0</v>
      </c>
      <c r="CK305" s="312">
        <f t="shared" si="4466"/>
        <v>0</v>
      </c>
      <c r="CL305" s="312">
        <f t="shared" si="4466"/>
        <v>0</v>
      </c>
      <c r="CM305" s="312">
        <f t="shared" si="4466"/>
        <v>0</v>
      </c>
      <c r="CN305" s="312">
        <f t="shared" si="4466"/>
        <v>0</v>
      </c>
      <c r="CO305" s="312">
        <f t="shared" si="4466"/>
        <v>0</v>
      </c>
      <c r="CP305" s="312">
        <f t="shared" si="4466"/>
        <v>0</v>
      </c>
      <c r="CQ305" s="312">
        <f t="shared" si="4466"/>
        <v>0</v>
      </c>
      <c r="CR305" s="312">
        <f t="shared" si="4466"/>
        <v>0</v>
      </c>
      <c r="CS305" s="312">
        <f t="shared" si="4466"/>
        <v>0</v>
      </c>
      <c r="CT305" s="312">
        <f t="shared" si="4466"/>
        <v>0</v>
      </c>
      <c r="CU305" s="312">
        <f t="shared" si="4466"/>
        <v>0</v>
      </c>
      <c r="CV305" s="312">
        <f t="shared" si="4466"/>
        <v>0</v>
      </c>
      <c r="CW305" s="312">
        <f t="shared" si="4466"/>
        <v>0</v>
      </c>
      <c r="CX305" s="312">
        <f t="shared" si="4466"/>
        <v>0</v>
      </c>
      <c r="CY305" s="312">
        <f t="shared" si="4466"/>
        <v>0</v>
      </c>
      <c r="CZ305" s="312">
        <f t="shared" si="4466"/>
        <v>0</v>
      </c>
      <c r="DA305" s="312">
        <f t="shared" si="4466"/>
        <v>0</v>
      </c>
      <c r="DB305" s="312">
        <f t="shared" si="4466"/>
        <v>0</v>
      </c>
      <c r="DC305" s="312">
        <f t="shared" si="4466"/>
        <v>0</v>
      </c>
      <c r="DD305" s="312">
        <f t="shared" si="4466"/>
        <v>0</v>
      </c>
      <c r="DE305" s="312">
        <f t="shared" si="4466"/>
        <v>0</v>
      </c>
      <c r="DF305" s="312">
        <f t="shared" si="4466"/>
        <v>0</v>
      </c>
      <c r="DG305" s="312">
        <f t="shared" si="4466"/>
        <v>0</v>
      </c>
      <c r="DH305" s="312">
        <f t="shared" si="4466"/>
        <v>0</v>
      </c>
      <c r="DI305" s="312">
        <f t="shared" si="4466"/>
        <v>0</v>
      </c>
      <c r="DJ305" s="312">
        <f t="shared" si="4466"/>
        <v>0</v>
      </c>
      <c r="DK305" s="312">
        <f t="shared" si="4466"/>
        <v>0</v>
      </c>
      <c r="DL305" s="312">
        <f t="shared" si="4466"/>
        <v>0</v>
      </c>
      <c r="DM305" s="312">
        <f t="shared" si="4466"/>
        <v>0</v>
      </c>
      <c r="DN305" s="312">
        <f t="shared" si="4466"/>
        <v>0</v>
      </c>
      <c r="DO305" s="312">
        <f t="shared" si="4466"/>
        <v>0</v>
      </c>
      <c r="DP305" s="312">
        <f t="shared" si="4466"/>
        <v>0</v>
      </c>
      <c r="DQ305" s="312">
        <f t="shared" si="4466"/>
        <v>0</v>
      </c>
      <c r="DR305" s="312">
        <f t="shared" si="4466"/>
        <v>0</v>
      </c>
      <c r="DS305" s="312">
        <f t="shared" si="4466"/>
        <v>0</v>
      </c>
      <c r="DT305" s="312">
        <f t="shared" si="4466"/>
        <v>0</v>
      </c>
      <c r="DU305" s="312">
        <f t="shared" si="4466"/>
        <v>0</v>
      </c>
      <c r="DV305" s="312">
        <f t="shared" si="4466"/>
        <v>0</v>
      </c>
      <c r="DW305" s="312">
        <f t="shared" si="4466"/>
        <v>0</v>
      </c>
      <c r="DX305" s="312">
        <f t="shared" si="4466"/>
        <v>0</v>
      </c>
      <c r="DY305" s="312">
        <f t="shared" si="4466"/>
        <v>0</v>
      </c>
      <c r="DZ305" s="312">
        <f t="shared" si="4466"/>
        <v>0</v>
      </c>
      <c r="EA305" s="312">
        <f t="shared" si="4466"/>
        <v>0</v>
      </c>
      <c r="EB305" s="312">
        <f t="shared" si="4466"/>
        <v>0</v>
      </c>
    </row>
    <row r="306" spans="3:132" outlineLevel="1" x14ac:dyDescent="0.25">
      <c r="C306" s="327" t="s">
        <v>549</v>
      </c>
      <c r="D306" s="38"/>
      <c r="E306" s="38"/>
      <c r="F306" s="38"/>
      <c r="G306" s="55" t="s">
        <v>220</v>
      </c>
      <c r="H306" s="316">
        <f t="shared" ref="H306" si="4467">SUM(J306:EB306)</f>
        <v>0</v>
      </c>
      <c r="I306" s="38"/>
      <c r="J306" s="314">
        <f t="shared" ref="J306" si="4468">J304*J305</f>
        <v>0</v>
      </c>
      <c r="K306" s="314">
        <f t="shared" ref="K306" si="4469">K304*K305</f>
        <v>0</v>
      </c>
      <c r="L306" s="314">
        <f t="shared" ref="L306" si="4470">L304*L305</f>
        <v>0</v>
      </c>
      <c r="M306" s="314">
        <f t="shared" ref="M306" si="4471">M304*M305</f>
        <v>0</v>
      </c>
      <c r="N306" s="314">
        <f t="shared" ref="N306" si="4472">N304*N305</f>
        <v>0</v>
      </c>
      <c r="O306" s="314">
        <f t="shared" ref="O306" si="4473">O304*O305</f>
        <v>0</v>
      </c>
      <c r="P306" s="314">
        <f t="shared" ref="P306" si="4474">P304*P305</f>
        <v>0</v>
      </c>
      <c r="Q306" s="314">
        <f t="shared" ref="Q306" si="4475">Q304*Q305</f>
        <v>0</v>
      </c>
      <c r="R306" s="314">
        <f t="shared" ref="R306" si="4476">R304*R305</f>
        <v>0</v>
      </c>
      <c r="S306" s="314">
        <f t="shared" ref="S306" si="4477">S304*S305</f>
        <v>0</v>
      </c>
      <c r="T306" s="314">
        <f t="shared" ref="T306" si="4478">T304*T305</f>
        <v>0</v>
      </c>
      <c r="U306" s="314">
        <f t="shared" ref="U306" si="4479">U304*U305</f>
        <v>0</v>
      </c>
      <c r="V306" s="314">
        <f t="shared" ref="V306" si="4480">V304*V305</f>
        <v>0</v>
      </c>
      <c r="W306" s="314">
        <f t="shared" ref="W306" si="4481">W304*W305</f>
        <v>0</v>
      </c>
      <c r="X306" s="314">
        <f t="shared" ref="X306" si="4482">X304*X305</f>
        <v>0</v>
      </c>
      <c r="Y306" s="314">
        <f t="shared" ref="Y306" si="4483">Y304*Y305</f>
        <v>0</v>
      </c>
      <c r="Z306" s="314">
        <f>Z304*Z305</f>
        <v>0</v>
      </c>
      <c r="AA306" s="314">
        <f t="shared" ref="AA306" si="4484">AA304*AA305</f>
        <v>0</v>
      </c>
      <c r="AB306" s="314">
        <f t="shared" ref="AB306" si="4485">AB304*AB305</f>
        <v>0</v>
      </c>
      <c r="AC306" s="314">
        <f t="shared" ref="AC306" si="4486">AC304*AC305</f>
        <v>0</v>
      </c>
      <c r="AD306" s="314">
        <f t="shared" ref="AD306" si="4487">AD304*AD305</f>
        <v>0</v>
      </c>
      <c r="AE306" s="314">
        <f t="shared" ref="AE306" si="4488">AE304*AE305</f>
        <v>0</v>
      </c>
      <c r="AF306" s="314">
        <f t="shared" ref="AF306" si="4489">AF304*AF305</f>
        <v>0</v>
      </c>
      <c r="AG306" s="314">
        <f t="shared" ref="AG306" si="4490">AG304*AG305</f>
        <v>0</v>
      </c>
      <c r="AH306" s="314">
        <f t="shared" ref="AH306" si="4491">AH304*AH305</f>
        <v>0</v>
      </c>
      <c r="AI306" s="314">
        <f t="shared" ref="AI306" si="4492">AI304*AI305</f>
        <v>0</v>
      </c>
      <c r="AJ306" s="314">
        <f t="shared" ref="AJ306" si="4493">AJ304*AJ305</f>
        <v>0</v>
      </c>
      <c r="AK306" s="314">
        <f t="shared" ref="AK306" si="4494">AK304*AK305</f>
        <v>0</v>
      </c>
      <c r="AL306" s="314">
        <f t="shared" ref="AL306" si="4495">AL304*AL305</f>
        <v>0</v>
      </c>
      <c r="AM306" s="314">
        <f t="shared" ref="AM306" si="4496">AM304*AM305</f>
        <v>0</v>
      </c>
      <c r="AN306" s="314">
        <f t="shared" ref="AN306" si="4497">AN304*AN305</f>
        <v>0</v>
      </c>
      <c r="AO306" s="314">
        <f t="shared" ref="AO306" si="4498">AO304*AO305</f>
        <v>0</v>
      </c>
      <c r="AP306" s="314">
        <f t="shared" ref="AP306" si="4499">AP304*AP305</f>
        <v>0</v>
      </c>
      <c r="AQ306" s="314">
        <f t="shared" ref="AQ306" si="4500">AQ304*AQ305</f>
        <v>0</v>
      </c>
      <c r="AR306" s="314">
        <f t="shared" ref="AR306" si="4501">AR304*AR305</f>
        <v>0</v>
      </c>
      <c r="AS306" s="314">
        <f t="shared" ref="AS306" si="4502">AS304*AS305</f>
        <v>0</v>
      </c>
      <c r="AT306" s="314">
        <f t="shared" ref="AT306" si="4503">AT304*AT305</f>
        <v>0</v>
      </c>
      <c r="AU306" s="314">
        <f t="shared" ref="AU306" si="4504">AU304*AU305</f>
        <v>0</v>
      </c>
      <c r="AV306" s="314">
        <f t="shared" ref="AV306" si="4505">AV304*AV305</f>
        <v>0</v>
      </c>
      <c r="AW306" s="314">
        <f t="shared" ref="AW306" si="4506">AW304*AW305</f>
        <v>0</v>
      </c>
      <c r="AX306" s="314">
        <f t="shared" ref="AX306" si="4507">AX304*AX305</f>
        <v>0</v>
      </c>
      <c r="AY306" s="314">
        <f t="shared" ref="AY306" si="4508">AY304*AY305</f>
        <v>0</v>
      </c>
      <c r="AZ306" s="314">
        <f t="shared" ref="AZ306" si="4509">AZ304*AZ305</f>
        <v>0</v>
      </c>
      <c r="BA306" s="314">
        <f t="shared" ref="BA306" si="4510">BA304*BA305</f>
        <v>0</v>
      </c>
      <c r="BB306" s="314">
        <f t="shared" ref="BB306" si="4511">BB304*BB305</f>
        <v>0</v>
      </c>
      <c r="BC306" s="314">
        <f t="shared" ref="BC306" si="4512">BC304*BC305</f>
        <v>0</v>
      </c>
      <c r="BD306" s="314">
        <f t="shared" ref="BD306" si="4513">BD304*BD305</f>
        <v>0</v>
      </c>
      <c r="BE306" s="314">
        <f t="shared" ref="BE306" si="4514">BE304*BE305</f>
        <v>0</v>
      </c>
      <c r="BF306" s="314">
        <f t="shared" ref="BF306" si="4515">BF304*BF305</f>
        <v>0</v>
      </c>
      <c r="BG306" s="314">
        <f t="shared" ref="BG306" si="4516">BG304*BG305</f>
        <v>0</v>
      </c>
      <c r="BH306" s="314">
        <f t="shared" ref="BH306" si="4517">BH304*BH305</f>
        <v>0</v>
      </c>
      <c r="BI306" s="314">
        <f t="shared" ref="BI306" si="4518">BI304*BI305</f>
        <v>0</v>
      </c>
      <c r="BJ306" s="314">
        <f t="shared" ref="BJ306" si="4519">BJ304*BJ305</f>
        <v>0</v>
      </c>
      <c r="BK306" s="314">
        <f t="shared" ref="BK306" si="4520">BK304*BK305</f>
        <v>0</v>
      </c>
      <c r="BL306" s="314">
        <f t="shared" ref="BL306" si="4521">BL304*BL305</f>
        <v>0</v>
      </c>
      <c r="BM306" s="314">
        <f t="shared" ref="BM306" si="4522">BM304*BM305</f>
        <v>0</v>
      </c>
      <c r="BN306" s="314">
        <f t="shared" ref="BN306" si="4523">BN304*BN305</f>
        <v>0</v>
      </c>
      <c r="BO306" s="314">
        <f t="shared" ref="BO306" si="4524">BO304*BO305</f>
        <v>0</v>
      </c>
      <c r="BP306" s="314">
        <f t="shared" ref="BP306" si="4525">BP304*BP305</f>
        <v>0</v>
      </c>
      <c r="BQ306" s="314">
        <f t="shared" ref="BQ306" si="4526">BQ304*BQ305</f>
        <v>0</v>
      </c>
      <c r="BR306" s="314">
        <f t="shared" ref="BR306" si="4527">BR304*BR305</f>
        <v>0</v>
      </c>
      <c r="BS306" s="314">
        <f t="shared" ref="BS306" si="4528">BS304*BS305</f>
        <v>0</v>
      </c>
      <c r="BT306" s="314">
        <f t="shared" ref="BT306" si="4529">BT304*BT305</f>
        <v>0</v>
      </c>
      <c r="BU306" s="314">
        <f t="shared" ref="BU306" si="4530">BU304*BU305</f>
        <v>0</v>
      </c>
      <c r="BV306" s="314">
        <f t="shared" ref="BV306" si="4531">BV304*BV305</f>
        <v>0</v>
      </c>
      <c r="BW306" s="314">
        <f t="shared" ref="BW306" si="4532">BW304*BW305</f>
        <v>0</v>
      </c>
      <c r="BX306" s="314">
        <f t="shared" ref="BX306" si="4533">BX304*BX305</f>
        <v>0</v>
      </c>
      <c r="BY306" s="314">
        <f t="shared" ref="BY306" si="4534">BY304*BY305</f>
        <v>0</v>
      </c>
      <c r="BZ306" s="314">
        <f t="shared" ref="BZ306" si="4535">BZ304*BZ305</f>
        <v>0</v>
      </c>
      <c r="CA306" s="314">
        <f t="shared" ref="CA306" si="4536">CA304*CA305</f>
        <v>0</v>
      </c>
      <c r="CB306" s="314">
        <f t="shared" ref="CB306" si="4537">CB304*CB305</f>
        <v>0</v>
      </c>
      <c r="CC306" s="314">
        <f t="shared" ref="CC306" si="4538">CC304*CC305</f>
        <v>0</v>
      </c>
      <c r="CD306" s="314">
        <f t="shared" ref="CD306" si="4539">CD304*CD305</f>
        <v>0</v>
      </c>
      <c r="CE306" s="314">
        <f t="shared" ref="CE306" si="4540">CE304*CE305</f>
        <v>0</v>
      </c>
      <c r="CF306" s="314">
        <f t="shared" ref="CF306" si="4541">CF304*CF305</f>
        <v>0</v>
      </c>
      <c r="CG306" s="314">
        <f t="shared" ref="CG306" si="4542">CG304*CG305</f>
        <v>0</v>
      </c>
      <c r="CH306" s="314">
        <f t="shared" ref="CH306" si="4543">CH304*CH305</f>
        <v>0</v>
      </c>
      <c r="CI306" s="314">
        <f t="shared" ref="CI306" si="4544">CI304*CI305</f>
        <v>0</v>
      </c>
      <c r="CJ306" s="314">
        <f t="shared" ref="CJ306" si="4545">CJ304*CJ305</f>
        <v>0</v>
      </c>
      <c r="CK306" s="314">
        <f t="shared" ref="CK306" si="4546">CK304*CK305</f>
        <v>0</v>
      </c>
      <c r="CL306" s="314">
        <f t="shared" ref="CL306" si="4547">CL304*CL305</f>
        <v>0</v>
      </c>
      <c r="CM306" s="314">
        <f t="shared" ref="CM306" si="4548">CM304*CM305</f>
        <v>0</v>
      </c>
      <c r="CN306" s="314">
        <f t="shared" ref="CN306" si="4549">CN304*CN305</f>
        <v>0</v>
      </c>
      <c r="CO306" s="314">
        <f t="shared" ref="CO306" si="4550">CO304*CO305</f>
        <v>0</v>
      </c>
      <c r="CP306" s="314">
        <f t="shared" ref="CP306" si="4551">CP304*CP305</f>
        <v>0</v>
      </c>
      <c r="CQ306" s="314">
        <f t="shared" ref="CQ306" si="4552">CQ304*CQ305</f>
        <v>0</v>
      </c>
      <c r="CR306" s="314">
        <f t="shared" ref="CR306" si="4553">CR304*CR305</f>
        <v>0</v>
      </c>
      <c r="CS306" s="314">
        <f t="shared" ref="CS306" si="4554">CS304*CS305</f>
        <v>0</v>
      </c>
      <c r="CT306" s="314">
        <f t="shared" ref="CT306" si="4555">CT304*CT305</f>
        <v>0</v>
      </c>
      <c r="CU306" s="314">
        <f t="shared" ref="CU306" si="4556">CU304*CU305</f>
        <v>0</v>
      </c>
      <c r="CV306" s="314">
        <f t="shared" ref="CV306" si="4557">CV304*CV305</f>
        <v>0</v>
      </c>
      <c r="CW306" s="314">
        <f t="shared" ref="CW306" si="4558">CW304*CW305</f>
        <v>0</v>
      </c>
      <c r="CX306" s="314">
        <f t="shared" ref="CX306" si="4559">CX304*CX305</f>
        <v>0</v>
      </c>
      <c r="CY306" s="314">
        <f t="shared" ref="CY306" si="4560">CY304*CY305</f>
        <v>0</v>
      </c>
      <c r="CZ306" s="314">
        <f t="shared" ref="CZ306" si="4561">CZ304*CZ305</f>
        <v>0</v>
      </c>
      <c r="DA306" s="314">
        <f t="shared" ref="DA306" si="4562">DA304*DA305</f>
        <v>0</v>
      </c>
      <c r="DB306" s="314">
        <f t="shared" ref="DB306" si="4563">DB304*DB305</f>
        <v>0</v>
      </c>
      <c r="DC306" s="314">
        <f t="shared" ref="DC306" si="4564">DC304*DC305</f>
        <v>0</v>
      </c>
      <c r="DD306" s="314">
        <f t="shared" ref="DD306" si="4565">DD304*DD305</f>
        <v>0</v>
      </c>
      <c r="DE306" s="314">
        <f t="shared" ref="DE306" si="4566">DE304*DE305</f>
        <v>0</v>
      </c>
      <c r="DF306" s="314">
        <f t="shared" ref="DF306" si="4567">DF304*DF305</f>
        <v>0</v>
      </c>
      <c r="DG306" s="314">
        <f t="shared" ref="DG306" si="4568">DG304*DG305</f>
        <v>0</v>
      </c>
      <c r="DH306" s="314">
        <f t="shared" ref="DH306" si="4569">DH304*DH305</f>
        <v>0</v>
      </c>
      <c r="DI306" s="314">
        <f t="shared" ref="DI306" si="4570">DI304*DI305</f>
        <v>0</v>
      </c>
      <c r="DJ306" s="314">
        <f t="shared" ref="DJ306" si="4571">DJ304*DJ305</f>
        <v>0</v>
      </c>
      <c r="DK306" s="314">
        <f t="shared" ref="DK306" si="4572">DK304*DK305</f>
        <v>0</v>
      </c>
      <c r="DL306" s="314">
        <f t="shared" ref="DL306" si="4573">DL304*DL305</f>
        <v>0</v>
      </c>
      <c r="DM306" s="314">
        <f t="shared" ref="DM306" si="4574">DM304*DM305</f>
        <v>0</v>
      </c>
      <c r="DN306" s="314">
        <f t="shared" ref="DN306" si="4575">DN304*DN305</f>
        <v>0</v>
      </c>
      <c r="DO306" s="314">
        <f t="shared" ref="DO306" si="4576">DO304*DO305</f>
        <v>0</v>
      </c>
      <c r="DP306" s="314">
        <f t="shared" ref="DP306" si="4577">DP304*DP305</f>
        <v>0</v>
      </c>
      <c r="DQ306" s="314">
        <f t="shared" ref="DQ306" si="4578">DQ304*DQ305</f>
        <v>0</v>
      </c>
      <c r="DR306" s="314">
        <f t="shared" ref="DR306" si="4579">DR304*DR305</f>
        <v>0</v>
      </c>
      <c r="DS306" s="314">
        <f t="shared" ref="DS306" si="4580">DS304*DS305</f>
        <v>0</v>
      </c>
      <c r="DT306" s="314">
        <f t="shared" ref="DT306" si="4581">DT304*DT305</f>
        <v>0</v>
      </c>
      <c r="DU306" s="314">
        <f t="shared" ref="DU306" si="4582">DU304*DU305</f>
        <v>0</v>
      </c>
      <c r="DV306" s="314">
        <f t="shared" ref="DV306" si="4583">DV304*DV305</f>
        <v>0</v>
      </c>
      <c r="DW306" s="314">
        <f t="shared" ref="DW306" si="4584">DW304*DW305</f>
        <v>0</v>
      </c>
      <c r="DX306" s="314">
        <f t="shared" ref="DX306" si="4585">DX304*DX305</f>
        <v>0</v>
      </c>
      <c r="DY306" s="314">
        <f t="shared" ref="DY306" si="4586">DY304*DY305</f>
        <v>0</v>
      </c>
      <c r="DZ306" s="314">
        <f t="shared" ref="DZ306" si="4587">DZ304*DZ305</f>
        <v>0</v>
      </c>
      <c r="EA306" s="314">
        <f t="shared" ref="EA306" si="4588">EA304*EA305</f>
        <v>0</v>
      </c>
      <c r="EB306" s="314">
        <f t="shared" ref="EB306" si="4589">EB304*EB305</f>
        <v>0</v>
      </c>
    </row>
    <row r="307" spans="3:132" outlineLevel="1" x14ac:dyDescent="0.25">
      <c r="C307" s="324" t="s">
        <v>417</v>
      </c>
      <c r="D307" s="34"/>
      <c r="E307" s="34"/>
      <c r="F307" s="34"/>
      <c r="G307" s="67" t="s">
        <v>215</v>
      </c>
      <c r="H307" s="34"/>
      <c r="I307" s="34"/>
      <c r="J307" s="126">
        <f>J$13</f>
        <v>1</v>
      </c>
      <c r="K307" s="126">
        <f t="shared" ref="K307:BV307" si="4590">K$13</f>
        <v>1.0026792493128671</v>
      </c>
      <c r="L307" s="126">
        <f t="shared" si="4590"/>
        <v>1.0056539350998608</v>
      </c>
      <c r="M307" s="126">
        <f t="shared" si="4590"/>
        <v>1.0085410656939733</v>
      </c>
      <c r="N307" s="126">
        <f t="shared" si="4590"/>
        <v>1.0114364849476103</v>
      </c>
      <c r="O307" s="126">
        <f t="shared" si="4590"/>
        <v>1.0143402166566737</v>
      </c>
      <c r="P307" s="126">
        <f t="shared" si="4590"/>
        <v>1.0172522846853813</v>
      </c>
      <c r="Q307" s="126">
        <f t="shared" si="4590"/>
        <v>1.0201727129664624</v>
      </c>
      <c r="R307" s="126">
        <f t="shared" si="4590"/>
        <v>1.0231015255013547</v>
      </c>
      <c r="S307" s="126">
        <f t="shared" si="4590"/>
        <v>1.0260387463604019</v>
      </c>
      <c r="T307" s="126">
        <f t="shared" si="4590"/>
        <v>1.028984399683051</v>
      </c>
      <c r="U307" s="126">
        <f t="shared" si="4590"/>
        <v>1.0319385096780509</v>
      </c>
      <c r="V307" s="126">
        <f t="shared" si="4590"/>
        <v>1.0349011006236515</v>
      </c>
      <c r="W307" s="126">
        <f t="shared" si="4590"/>
        <v>1.0377730230388176</v>
      </c>
      <c r="X307" s="126">
        <f t="shared" si="4590"/>
        <v>1.0408518228283561</v>
      </c>
      <c r="Y307" s="126">
        <f t="shared" si="4590"/>
        <v>1.0438400029932626</v>
      </c>
      <c r="Z307" s="126">
        <f t="shared" si="4590"/>
        <v>1.046836761920777</v>
      </c>
      <c r="AA307" s="126">
        <f t="shared" si="4590"/>
        <v>1.0498421242396576</v>
      </c>
      <c r="AB307" s="126">
        <f t="shared" si="4590"/>
        <v>1.05285611464937</v>
      </c>
      <c r="AC307" s="126">
        <f t="shared" si="4590"/>
        <v>1.0558787579202888</v>
      </c>
      <c r="AD307" s="126">
        <f t="shared" si="4590"/>
        <v>1.0589100788939025</v>
      </c>
      <c r="AE307" s="126">
        <f t="shared" si="4590"/>
        <v>1.0619501024830165</v>
      </c>
      <c r="AF307" s="126">
        <f t="shared" si="4590"/>
        <v>1.0649988536719583</v>
      </c>
      <c r="AG307" s="126">
        <f t="shared" si="4590"/>
        <v>1.0680563575167832</v>
      </c>
      <c r="AH307" s="126">
        <f t="shared" si="4590"/>
        <v>1.0711226391454798</v>
      </c>
      <c r="AI307" s="126">
        <f t="shared" si="4590"/>
        <v>1.0739924437404067</v>
      </c>
      <c r="AJ307" s="126">
        <f t="shared" si="4590"/>
        <v>1.0771786970311998</v>
      </c>
      <c r="AK307" s="126">
        <f t="shared" si="4590"/>
        <v>1.0802711679727233</v>
      </c>
      <c r="AL307" s="126">
        <f t="shared" si="4590"/>
        <v>1.0833725170851116</v>
      </c>
      <c r="AM307" s="126">
        <f t="shared" si="4590"/>
        <v>1.0864827698566941</v>
      </c>
      <c r="AN307" s="126">
        <f t="shared" si="4590"/>
        <v>1.0896019518489746</v>
      </c>
      <c r="AO307" s="126">
        <f t="shared" si="4590"/>
        <v>1.0927300886968412</v>
      </c>
      <c r="AP307" s="126">
        <f t="shared" si="4590"/>
        <v>1.0958672061087775</v>
      </c>
      <c r="AQ307" s="126">
        <f t="shared" si="4590"/>
        <v>1.0990133298670732</v>
      </c>
      <c r="AR307" s="126">
        <f t="shared" si="4590"/>
        <v>1.1021684858280367</v>
      </c>
      <c r="AS307" s="126">
        <f t="shared" si="4590"/>
        <v>1.1053326999222071</v>
      </c>
      <c r="AT307" s="126">
        <f t="shared" si="4590"/>
        <v>1.1085059981545673</v>
      </c>
      <c r="AU307" s="126">
        <f t="shared" si="4590"/>
        <v>1.111475962088432</v>
      </c>
      <c r="AV307" s="126">
        <f t="shared" si="4590"/>
        <v>1.1147734191259395</v>
      </c>
      <c r="AW307" s="126">
        <f t="shared" si="4590"/>
        <v>1.1179738207069689</v>
      </c>
      <c r="AX307" s="126">
        <f t="shared" si="4590"/>
        <v>1.1211834103167977</v>
      </c>
      <c r="AY307" s="126">
        <f t="shared" si="4590"/>
        <v>1.1244022143333261</v>
      </c>
      <c r="AZ307" s="126">
        <f t="shared" si="4590"/>
        <v>1.1276302592101826</v>
      </c>
      <c r="BA307" s="126">
        <f t="shared" si="4590"/>
        <v>1.1308675714769412</v>
      </c>
      <c r="BB307" s="126">
        <f t="shared" si="4590"/>
        <v>1.1341141777393395</v>
      </c>
      <c r="BC307" s="126">
        <f t="shared" si="4590"/>
        <v>1.1373701046794982</v>
      </c>
      <c r="BD307" s="126">
        <f t="shared" si="4590"/>
        <v>1.1406353790561385</v>
      </c>
      <c r="BE307" s="126">
        <f t="shared" si="4590"/>
        <v>1.1439100277048042</v>
      </c>
      <c r="BF307" s="126">
        <f t="shared" si="4590"/>
        <v>1.1471940775380809</v>
      </c>
      <c r="BG307" s="126">
        <f t="shared" si="4590"/>
        <v>1.15026769648205</v>
      </c>
      <c r="BH307" s="126">
        <f t="shared" si="4590"/>
        <v>1.1536802383994258</v>
      </c>
      <c r="BI307" s="126">
        <f t="shared" si="4590"/>
        <v>1.1569923375180708</v>
      </c>
      <c r="BJ307" s="126">
        <f t="shared" si="4590"/>
        <v>1.1603139453378331</v>
      </c>
      <c r="BK307" s="126">
        <f t="shared" si="4590"/>
        <v>1.1636450891572303</v>
      </c>
      <c r="BL307" s="126">
        <f t="shared" si="4590"/>
        <v>1.1669857963531516</v>
      </c>
      <c r="BM307" s="126">
        <f t="shared" si="4590"/>
        <v>1.1703360943810825</v>
      </c>
      <c r="BN307" s="126">
        <f t="shared" si="4590"/>
        <v>1.1736960107753303</v>
      </c>
      <c r="BO307" s="126">
        <f t="shared" si="4590"/>
        <v>1.1770655731492505</v>
      </c>
      <c r="BP307" s="126">
        <f t="shared" si="4590"/>
        <v>1.180444809195474</v>
      </c>
      <c r="BQ307" s="126">
        <f t="shared" si="4590"/>
        <v>1.1838337466861339</v>
      </c>
      <c r="BR307" s="126">
        <f t="shared" si="4590"/>
        <v>1.1872324134730949</v>
      </c>
      <c r="BS307" s="126">
        <f t="shared" si="4590"/>
        <v>1.1905270658589224</v>
      </c>
      <c r="BT307" s="126">
        <f t="shared" si="4590"/>
        <v>1.1940590467434065</v>
      </c>
      <c r="BU307" s="126">
        <f t="shared" si="4590"/>
        <v>1.1974870693312041</v>
      </c>
      <c r="BV307" s="126">
        <f t="shared" si="4590"/>
        <v>1.2009249334246579</v>
      </c>
      <c r="BW307" s="126">
        <f t="shared" ref="BW307:EB307" si="4591">BW$13</f>
        <v>1.204372667277734</v>
      </c>
      <c r="BX307" s="126">
        <f t="shared" si="4591"/>
        <v>1.2078302992255125</v>
      </c>
      <c r="BY307" s="126">
        <f t="shared" si="4591"/>
        <v>1.2112978576844211</v>
      </c>
      <c r="BZ307" s="126">
        <f t="shared" si="4591"/>
        <v>1.2147753711524676</v>
      </c>
      <c r="CA307" s="126">
        <f t="shared" si="4591"/>
        <v>1.2182628682094752</v>
      </c>
      <c r="CB307" s="126">
        <f t="shared" si="4591"/>
        <v>1.2217603775173165</v>
      </c>
      <c r="CC307" s="126">
        <f t="shared" si="4591"/>
        <v>1.2252679278201495</v>
      </c>
      <c r="CD307" s="126">
        <f t="shared" si="4591"/>
        <v>1.2287855479446541</v>
      </c>
      <c r="CE307" s="126">
        <f t="shared" si="4591"/>
        <v>1.232077770779646</v>
      </c>
      <c r="CF307" s="126">
        <f t="shared" si="4591"/>
        <v>1.23573302168438</v>
      </c>
      <c r="CG307" s="126">
        <f t="shared" si="4591"/>
        <v>1.2392806860334544</v>
      </c>
      <c r="CH307" s="126">
        <f t="shared" si="4591"/>
        <v>1.2428385353675644</v>
      </c>
      <c r="CI307" s="126">
        <f t="shared" si="4591"/>
        <v>1.2464065989267703</v>
      </c>
      <c r="CJ307" s="126">
        <f t="shared" si="4591"/>
        <v>1.2499849060350778</v>
      </c>
      <c r="CK307" s="126">
        <f t="shared" si="4591"/>
        <v>1.2535734861006791</v>
      </c>
      <c r="CL307" s="126">
        <f t="shared" si="4591"/>
        <v>1.257172368616194</v>
      </c>
      <c r="CM307" s="126">
        <f t="shared" si="4591"/>
        <v>1.2607815831589126</v>
      </c>
      <c r="CN307" s="126">
        <f t="shared" si="4591"/>
        <v>1.2644011593910389</v>
      </c>
      <c r="CO307" s="126">
        <f t="shared" si="4591"/>
        <v>1.2680311270599336</v>
      </c>
      <c r="CP307" s="126">
        <f t="shared" si="4591"/>
        <v>1.2716715159983594</v>
      </c>
      <c r="CQ307" s="126">
        <f t="shared" si="4591"/>
        <v>1.2750786410337906</v>
      </c>
      <c r="CR307" s="126">
        <f t="shared" si="4591"/>
        <v>1.2788614642181557</v>
      </c>
      <c r="CS307" s="126">
        <f t="shared" si="4591"/>
        <v>1.2825329459576562</v>
      </c>
      <c r="CT307" s="126">
        <f t="shared" si="4591"/>
        <v>1.2862149681493797</v>
      </c>
      <c r="CU307" s="126">
        <f t="shared" si="4591"/>
        <v>1.289907561053897</v>
      </c>
      <c r="CV307" s="126">
        <f t="shared" si="4591"/>
        <v>1.293610755018654</v>
      </c>
      <c r="CW307" s="126">
        <f t="shared" si="4591"/>
        <v>1.2973245804782207</v>
      </c>
      <c r="CX307" s="126">
        <f t="shared" si="4591"/>
        <v>1.3010490679545423</v>
      </c>
      <c r="CY307" s="126">
        <f t="shared" si="4591"/>
        <v>1.304784248057189</v>
      </c>
      <c r="CZ307" s="126">
        <f t="shared" si="4591"/>
        <v>1.3085301514836076</v>
      </c>
      <c r="DA307" s="126">
        <f t="shared" si="4591"/>
        <v>1.3122868090193751</v>
      </c>
      <c r="DB307" s="126">
        <f t="shared" si="4591"/>
        <v>1.3160542515384499</v>
      </c>
      <c r="DC307" s="126">
        <f t="shared" si="4591"/>
        <v>1.3195802889875801</v>
      </c>
      <c r="DD307" s="126">
        <f t="shared" si="4591"/>
        <v>1.323495136864544</v>
      </c>
      <c r="DE307" s="126">
        <f t="shared" si="4591"/>
        <v>1.3272947573576725</v>
      </c>
      <c r="DF307" s="126">
        <f t="shared" si="4591"/>
        <v>1.3311052861764079</v>
      </c>
      <c r="DG307" s="126">
        <f t="shared" si="4591"/>
        <v>1.3349267546374479</v>
      </c>
      <c r="DH307" s="126">
        <f t="shared" si="4591"/>
        <v>1.3387591941473977</v>
      </c>
      <c r="DI307" s="126">
        <f t="shared" si="4591"/>
        <v>1.3426026362030277</v>
      </c>
      <c r="DJ307" s="126">
        <f t="shared" si="4591"/>
        <v>1.3464571123915319</v>
      </c>
      <c r="DK307" s="126">
        <f t="shared" si="4591"/>
        <v>1.3503226543907885</v>
      </c>
      <c r="DL307" s="126">
        <f t="shared" si="4591"/>
        <v>1.3541992939696192</v>
      </c>
      <c r="DM307" s="126">
        <f t="shared" si="4591"/>
        <v>1.358087062988051</v>
      </c>
      <c r="DN307" s="126">
        <f t="shared" si="4591"/>
        <v>1.361985993397578</v>
      </c>
      <c r="DO307" s="126">
        <f t="shared" si="4591"/>
        <v>1.3657655991021458</v>
      </c>
      <c r="DP307" s="126">
        <f t="shared" si="4591"/>
        <v>1.3698174666548035</v>
      </c>
      <c r="DQ307" s="126">
        <f t="shared" si="4591"/>
        <v>1.3737500738651915</v>
      </c>
      <c r="DR307" s="126">
        <f t="shared" si="4591"/>
        <v>1.3776939711925826</v>
      </c>
      <c r="DS307" s="126">
        <f t="shared" si="4591"/>
        <v>1.381649191049759</v>
      </c>
      <c r="DT307" s="126">
        <f t="shared" si="4591"/>
        <v>1.385615765942557</v>
      </c>
      <c r="DU307" s="126">
        <f t="shared" si="4591"/>
        <v>1.3895937284701338</v>
      </c>
      <c r="DV307" s="126">
        <f t="shared" si="4591"/>
        <v>1.3935831113252357</v>
      </c>
      <c r="DW307" s="126">
        <f t="shared" si="4591"/>
        <v>1.3975839472944662</v>
      </c>
      <c r="DX307" s="126">
        <f t="shared" si="4591"/>
        <v>1.401596269258556</v>
      </c>
      <c r="DY307" s="126">
        <f t="shared" si="4591"/>
        <v>1.4056201101926329</v>
      </c>
      <c r="DZ307" s="126">
        <f t="shared" si="4591"/>
        <v>1.4096555031664932</v>
      </c>
      <c r="EA307" s="126">
        <f t="shared" si="4591"/>
        <v>1.4134323217047313</v>
      </c>
      <c r="EB307" s="126">
        <f t="shared" si="4591"/>
        <v>1.4176256038945581</v>
      </c>
    </row>
    <row r="308" spans="3:132" outlineLevel="1" x14ac:dyDescent="0.25">
      <c r="C308" s="321" t="s">
        <v>528</v>
      </c>
      <c r="D308" s="38"/>
      <c r="E308" s="38"/>
      <c r="F308" s="38"/>
      <c r="G308" s="52" t="s">
        <v>220</v>
      </c>
      <c r="H308" s="46">
        <f t="shared" ref="H308" si="4592">SUM(J308:EB308)</f>
        <v>0</v>
      </c>
      <c r="I308" s="38"/>
      <c r="J308" s="82">
        <f>J306*J307</f>
        <v>0</v>
      </c>
      <c r="K308" s="82">
        <f t="shared" ref="K308" si="4593">K306*K307</f>
        <v>0</v>
      </c>
      <c r="L308" s="82">
        <f t="shared" ref="L308" si="4594">L306*L307</f>
        <v>0</v>
      </c>
      <c r="M308" s="82">
        <f t="shared" ref="M308" si="4595">M306*M307</f>
        <v>0</v>
      </c>
      <c r="N308" s="82">
        <f t="shared" ref="N308" si="4596">N306*N307</f>
        <v>0</v>
      </c>
      <c r="O308" s="82">
        <f t="shared" ref="O308" si="4597">O306*O307</f>
        <v>0</v>
      </c>
      <c r="P308" s="82">
        <f t="shared" ref="P308" si="4598">P306*P307</f>
        <v>0</v>
      </c>
      <c r="Q308" s="82">
        <f t="shared" ref="Q308" si="4599">Q306*Q307</f>
        <v>0</v>
      </c>
      <c r="R308" s="82">
        <f t="shared" ref="R308" si="4600">R306*R307</f>
        <v>0</v>
      </c>
      <c r="S308" s="82">
        <f t="shared" ref="S308" si="4601">S306*S307</f>
        <v>0</v>
      </c>
      <c r="T308" s="82">
        <f t="shared" ref="T308" si="4602">T306*T307</f>
        <v>0</v>
      </c>
      <c r="U308" s="82">
        <f t="shared" ref="U308" si="4603">U306*U307</f>
        <v>0</v>
      </c>
      <c r="V308" s="82">
        <f t="shared" ref="V308" si="4604">V306*V307</f>
        <v>0</v>
      </c>
      <c r="W308" s="82">
        <f t="shared" ref="W308" si="4605">W306*W307</f>
        <v>0</v>
      </c>
      <c r="X308" s="82">
        <f t="shared" ref="X308" si="4606">X306*X307</f>
        <v>0</v>
      </c>
      <c r="Y308" s="82">
        <f t="shared" ref="Y308" si="4607">Y306*Y307</f>
        <v>0</v>
      </c>
      <c r="Z308" s="82">
        <f t="shared" ref="Z308" si="4608">Z306*Z307</f>
        <v>0</v>
      </c>
      <c r="AA308" s="82">
        <f t="shared" ref="AA308" si="4609">AA306*AA307</f>
        <v>0</v>
      </c>
      <c r="AB308" s="82">
        <f t="shared" ref="AB308" si="4610">AB306*AB307</f>
        <v>0</v>
      </c>
      <c r="AC308" s="82">
        <f t="shared" ref="AC308" si="4611">AC306*AC307</f>
        <v>0</v>
      </c>
      <c r="AD308" s="82">
        <f t="shared" ref="AD308" si="4612">AD306*AD307</f>
        <v>0</v>
      </c>
      <c r="AE308" s="82">
        <f t="shared" ref="AE308" si="4613">AE306*AE307</f>
        <v>0</v>
      </c>
      <c r="AF308" s="82">
        <f t="shared" ref="AF308" si="4614">AF306*AF307</f>
        <v>0</v>
      </c>
      <c r="AG308" s="82">
        <f t="shared" ref="AG308" si="4615">AG306*AG307</f>
        <v>0</v>
      </c>
      <c r="AH308" s="82">
        <f t="shared" ref="AH308" si="4616">AH306*AH307</f>
        <v>0</v>
      </c>
      <c r="AI308" s="82">
        <f t="shared" ref="AI308" si="4617">AI306*AI307</f>
        <v>0</v>
      </c>
      <c r="AJ308" s="82">
        <f t="shared" ref="AJ308" si="4618">AJ306*AJ307</f>
        <v>0</v>
      </c>
      <c r="AK308" s="82">
        <f t="shared" ref="AK308" si="4619">AK306*AK307</f>
        <v>0</v>
      </c>
      <c r="AL308" s="82">
        <f t="shared" ref="AL308" si="4620">AL306*AL307</f>
        <v>0</v>
      </c>
      <c r="AM308" s="82">
        <f t="shared" ref="AM308" si="4621">AM306*AM307</f>
        <v>0</v>
      </c>
      <c r="AN308" s="82">
        <f t="shared" ref="AN308" si="4622">AN306*AN307</f>
        <v>0</v>
      </c>
      <c r="AO308" s="82">
        <f t="shared" ref="AO308" si="4623">AO306*AO307</f>
        <v>0</v>
      </c>
      <c r="AP308" s="82">
        <f t="shared" ref="AP308" si="4624">AP306*AP307</f>
        <v>0</v>
      </c>
      <c r="AQ308" s="82">
        <f t="shared" ref="AQ308" si="4625">AQ306*AQ307</f>
        <v>0</v>
      </c>
      <c r="AR308" s="82">
        <f t="shared" ref="AR308" si="4626">AR306*AR307</f>
        <v>0</v>
      </c>
      <c r="AS308" s="82">
        <f t="shared" ref="AS308" si="4627">AS306*AS307</f>
        <v>0</v>
      </c>
      <c r="AT308" s="82">
        <f t="shared" ref="AT308" si="4628">AT306*AT307</f>
        <v>0</v>
      </c>
      <c r="AU308" s="82">
        <f t="shared" ref="AU308" si="4629">AU306*AU307</f>
        <v>0</v>
      </c>
      <c r="AV308" s="82">
        <f t="shared" ref="AV308" si="4630">AV306*AV307</f>
        <v>0</v>
      </c>
      <c r="AW308" s="82">
        <f t="shared" ref="AW308" si="4631">AW306*AW307</f>
        <v>0</v>
      </c>
      <c r="AX308" s="82">
        <f t="shared" ref="AX308" si="4632">AX306*AX307</f>
        <v>0</v>
      </c>
      <c r="AY308" s="82">
        <f t="shared" ref="AY308" si="4633">AY306*AY307</f>
        <v>0</v>
      </c>
      <c r="AZ308" s="82">
        <f t="shared" ref="AZ308" si="4634">AZ306*AZ307</f>
        <v>0</v>
      </c>
      <c r="BA308" s="82">
        <f t="shared" ref="BA308" si="4635">BA306*BA307</f>
        <v>0</v>
      </c>
      <c r="BB308" s="82">
        <f t="shared" ref="BB308" si="4636">BB306*BB307</f>
        <v>0</v>
      </c>
      <c r="BC308" s="82">
        <f t="shared" ref="BC308" si="4637">BC306*BC307</f>
        <v>0</v>
      </c>
      <c r="BD308" s="82">
        <f t="shared" ref="BD308" si="4638">BD306*BD307</f>
        <v>0</v>
      </c>
      <c r="BE308" s="82">
        <f t="shared" ref="BE308" si="4639">BE306*BE307</f>
        <v>0</v>
      </c>
      <c r="BF308" s="82">
        <f t="shared" ref="BF308" si="4640">BF306*BF307</f>
        <v>0</v>
      </c>
      <c r="BG308" s="82">
        <f t="shared" ref="BG308" si="4641">BG306*BG307</f>
        <v>0</v>
      </c>
      <c r="BH308" s="82">
        <f t="shared" ref="BH308" si="4642">BH306*BH307</f>
        <v>0</v>
      </c>
      <c r="BI308" s="82">
        <f t="shared" ref="BI308" si="4643">BI306*BI307</f>
        <v>0</v>
      </c>
      <c r="BJ308" s="82">
        <f t="shared" ref="BJ308" si="4644">BJ306*BJ307</f>
        <v>0</v>
      </c>
      <c r="BK308" s="82">
        <f t="shared" ref="BK308" si="4645">BK306*BK307</f>
        <v>0</v>
      </c>
      <c r="BL308" s="82">
        <f t="shared" ref="BL308" si="4646">BL306*BL307</f>
        <v>0</v>
      </c>
      <c r="BM308" s="82">
        <f t="shared" ref="BM308" si="4647">BM306*BM307</f>
        <v>0</v>
      </c>
      <c r="BN308" s="82">
        <f t="shared" ref="BN308" si="4648">BN306*BN307</f>
        <v>0</v>
      </c>
      <c r="BO308" s="82">
        <f t="shared" ref="BO308" si="4649">BO306*BO307</f>
        <v>0</v>
      </c>
      <c r="BP308" s="82">
        <f t="shared" ref="BP308" si="4650">BP306*BP307</f>
        <v>0</v>
      </c>
      <c r="BQ308" s="82">
        <f t="shared" ref="BQ308" si="4651">BQ306*BQ307</f>
        <v>0</v>
      </c>
      <c r="BR308" s="82">
        <f t="shared" ref="BR308" si="4652">BR306*BR307</f>
        <v>0</v>
      </c>
      <c r="BS308" s="82">
        <f t="shared" ref="BS308" si="4653">BS306*BS307</f>
        <v>0</v>
      </c>
      <c r="BT308" s="82">
        <f t="shared" ref="BT308" si="4654">BT306*BT307</f>
        <v>0</v>
      </c>
      <c r="BU308" s="82">
        <f t="shared" ref="BU308" si="4655">BU306*BU307</f>
        <v>0</v>
      </c>
      <c r="BV308" s="82">
        <f t="shared" ref="BV308" si="4656">BV306*BV307</f>
        <v>0</v>
      </c>
      <c r="BW308" s="82">
        <f t="shared" ref="BW308" si="4657">BW306*BW307</f>
        <v>0</v>
      </c>
      <c r="BX308" s="82">
        <f t="shared" ref="BX308" si="4658">BX306*BX307</f>
        <v>0</v>
      </c>
      <c r="BY308" s="82">
        <f t="shared" ref="BY308" si="4659">BY306*BY307</f>
        <v>0</v>
      </c>
      <c r="BZ308" s="82">
        <f t="shared" ref="BZ308" si="4660">BZ306*BZ307</f>
        <v>0</v>
      </c>
      <c r="CA308" s="82">
        <f t="shared" ref="CA308" si="4661">CA306*CA307</f>
        <v>0</v>
      </c>
      <c r="CB308" s="82">
        <f t="shared" ref="CB308" si="4662">CB306*CB307</f>
        <v>0</v>
      </c>
      <c r="CC308" s="82">
        <f t="shared" ref="CC308" si="4663">CC306*CC307</f>
        <v>0</v>
      </c>
      <c r="CD308" s="82">
        <f t="shared" ref="CD308" si="4664">CD306*CD307</f>
        <v>0</v>
      </c>
      <c r="CE308" s="82">
        <f t="shared" ref="CE308" si="4665">CE306*CE307</f>
        <v>0</v>
      </c>
      <c r="CF308" s="82">
        <f t="shared" ref="CF308" si="4666">CF306*CF307</f>
        <v>0</v>
      </c>
      <c r="CG308" s="82">
        <f t="shared" ref="CG308" si="4667">CG306*CG307</f>
        <v>0</v>
      </c>
      <c r="CH308" s="82">
        <f t="shared" ref="CH308" si="4668">CH306*CH307</f>
        <v>0</v>
      </c>
      <c r="CI308" s="82">
        <f t="shared" ref="CI308" si="4669">CI306*CI307</f>
        <v>0</v>
      </c>
      <c r="CJ308" s="82">
        <f t="shared" ref="CJ308" si="4670">CJ306*CJ307</f>
        <v>0</v>
      </c>
      <c r="CK308" s="82">
        <f t="shared" ref="CK308" si="4671">CK306*CK307</f>
        <v>0</v>
      </c>
      <c r="CL308" s="82">
        <f t="shared" ref="CL308" si="4672">CL306*CL307</f>
        <v>0</v>
      </c>
      <c r="CM308" s="82">
        <f t="shared" ref="CM308" si="4673">CM306*CM307</f>
        <v>0</v>
      </c>
      <c r="CN308" s="82">
        <f t="shared" ref="CN308" si="4674">CN306*CN307</f>
        <v>0</v>
      </c>
      <c r="CO308" s="82">
        <f t="shared" ref="CO308" si="4675">CO306*CO307</f>
        <v>0</v>
      </c>
      <c r="CP308" s="82">
        <f t="shared" ref="CP308" si="4676">CP306*CP307</f>
        <v>0</v>
      </c>
      <c r="CQ308" s="82">
        <f t="shared" ref="CQ308" si="4677">CQ306*CQ307</f>
        <v>0</v>
      </c>
      <c r="CR308" s="82">
        <f t="shared" ref="CR308" si="4678">CR306*CR307</f>
        <v>0</v>
      </c>
      <c r="CS308" s="82">
        <f t="shared" ref="CS308" si="4679">CS306*CS307</f>
        <v>0</v>
      </c>
      <c r="CT308" s="82">
        <f t="shared" ref="CT308" si="4680">CT306*CT307</f>
        <v>0</v>
      </c>
      <c r="CU308" s="82">
        <f t="shared" ref="CU308" si="4681">CU306*CU307</f>
        <v>0</v>
      </c>
      <c r="CV308" s="82">
        <f t="shared" ref="CV308" si="4682">CV306*CV307</f>
        <v>0</v>
      </c>
      <c r="CW308" s="82">
        <f t="shared" ref="CW308" si="4683">CW306*CW307</f>
        <v>0</v>
      </c>
      <c r="CX308" s="82">
        <f t="shared" ref="CX308" si="4684">CX306*CX307</f>
        <v>0</v>
      </c>
      <c r="CY308" s="82">
        <f t="shared" ref="CY308" si="4685">CY306*CY307</f>
        <v>0</v>
      </c>
      <c r="CZ308" s="82">
        <f t="shared" ref="CZ308" si="4686">CZ306*CZ307</f>
        <v>0</v>
      </c>
      <c r="DA308" s="82">
        <f t="shared" ref="DA308" si="4687">DA306*DA307</f>
        <v>0</v>
      </c>
      <c r="DB308" s="82">
        <f t="shared" ref="DB308" si="4688">DB306*DB307</f>
        <v>0</v>
      </c>
      <c r="DC308" s="82">
        <f t="shared" ref="DC308" si="4689">DC306*DC307</f>
        <v>0</v>
      </c>
      <c r="DD308" s="82">
        <f t="shared" ref="DD308" si="4690">DD306*DD307</f>
        <v>0</v>
      </c>
      <c r="DE308" s="82">
        <f t="shared" ref="DE308" si="4691">DE306*DE307</f>
        <v>0</v>
      </c>
      <c r="DF308" s="82">
        <f t="shared" ref="DF308" si="4692">DF306*DF307</f>
        <v>0</v>
      </c>
      <c r="DG308" s="82">
        <f t="shared" ref="DG308" si="4693">DG306*DG307</f>
        <v>0</v>
      </c>
      <c r="DH308" s="82">
        <f t="shared" ref="DH308" si="4694">DH306*DH307</f>
        <v>0</v>
      </c>
      <c r="DI308" s="82">
        <f t="shared" ref="DI308" si="4695">DI306*DI307</f>
        <v>0</v>
      </c>
      <c r="DJ308" s="82">
        <f t="shared" ref="DJ308" si="4696">DJ306*DJ307</f>
        <v>0</v>
      </c>
      <c r="DK308" s="82">
        <f t="shared" ref="DK308" si="4697">DK306*DK307</f>
        <v>0</v>
      </c>
      <c r="DL308" s="82">
        <f t="shared" ref="DL308" si="4698">DL306*DL307</f>
        <v>0</v>
      </c>
      <c r="DM308" s="82">
        <f t="shared" ref="DM308" si="4699">DM306*DM307</f>
        <v>0</v>
      </c>
      <c r="DN308" s="82">
        <f t="shared" ref="DN308" si="4700">DN306*DN307</f>
        <v>0</v>
      </c>
      <c r="DO308" s="82">
        <f t="shared" ref="DO308" si="4701">DO306*DO307</f>
        <v>0</v>
      </c>
      <c r="DP308" s="82">
        <f t="shared" ref="DP308" si="4702">DP306*DP307</f>
        <v>0</v>
      </c>
      <c r="DQ308" s="82">
        <f t="shared" ref="DQ308" si="4703">DQ306*DQ307</f>
        <v>0</v>
      </c>
      <c r="DR308" s="82">
        <f t="shared" ref="DR308" si="4704">DR306*DR307</f>
        <v>0</v>
      </c>
      <c r="DS308" s="82">
        <f t="shared" ref="DS308" si="4705">DS306*DS307</f>
        <v>0</v>
      </c>
      <c r="DT308" s="82">
        <f t="shared" ref="DT308" si="4706">DT306*DT307</f>
        <v>0</v>
      </c>
      <c r="DU308" s="82">
        <f t="shared" ref="DU308" si="4707">DU306*DU307</f>
        <v>0</v>
      </c>
      <c r="DV308" s="82">
        <f t="shared" ref="DV308" si="4708">DV306*DV307</f>
        <v>0</v>
      </c>
      <c r="DW308" s="82">
        <f t="shared" ref="DW308" si="4709">DW306*DW307</f>
        <v>0</v>
      </c>
      <c r="DX308" s="82">
        <f t="shared" ref="DX308" si="4710">DX306*DX307</f>
        <v>0</v>
      </c>
      <c r="DY308" s="82">
        <f t="shared" ref="DY308" si="4711">DY306*DY307</f>
        <v>0</v>
      </c>
      <c r="DZ308" s="82">
        <f t="shared" ref="DZ308" si="4712">DZ306*DZ307</f>
        <v>0</v>
      </c>
      <c r="EA308" s="82">
        <f t="shared" ref="EA308" si="4713">EA306*EA307</f>
        <v>0</v>
      </c>
      <c r="EB308" s="82">
        <f t="shared" ref="EB308" si="4714">EB306*EB307</f>
        <v>0</v>
      </c>
    </row>
    <row r="309" spans="3:132" outlineLevel="1" x14ac:dyDescent="0.25">
      <c r="C309" s="32"/>
      <c r="G309" s="52"/>
      <c r="H309" s="29"/>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row>
    <row r="310" spans="3:132" ht="13" outlineLevel="1" x14ac:dyDescent="0.3">
      <c r="C310" s="340" t="s">
        <v>504</v>
      </c>
      <c r="G310" s="52"/>
      <c r="H310" s="29"/>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row>
    <row r="311" spans="3:132" outlineLevel="1" x14ac:dyDescent="0.25">
      <c r="C311" s="318" t="s">
        <v>547</v>
      </c>
      <c r="G311" s="52" t="s">
        <v>604</v>
      </c>
      <c r="H311" s="46">
        <f t="shared" ref="H311" si="4715">SUM(J311:EB311)</f>
        <v>0</v>
      </c>
      <c r="J311" s="82">
        <f t="shared" ref="J311:AO311" si="4716">J289</f>
        <v>0</v>
      </c>
      <c r="K311" s="82">
        <f t="shared" si="4716"/>
        <v>0</v>
      </c>
      <c r="L311" s="82">
        <f t="shared" si="4716"/>
        <v>0</v>
      </c>
      <c r="M311" s="82">
        <f t="shared" si="4716"/>
        <v>0</v>
      </c>
      <c r="N311" s="82">
        <f t="shared" si="4716"/>
        <v>0</v>
      </c>
      <c r="O311" s="82">
        <f t="shared" si="4716"/>
        <v>0</v>
      </c>
      <c r="P311" s="82">
        <f t="shared" si="4716"/>
        <v>0</v>
      </c>
      <c r="Q311" s="82">
        <f t="shared" si="4716"/>
        <v>0</v>
      </c>
      <c r="R311" s="82">
        <f t="shared" si="4716"/>
        <v>0</v>
      </c>
      <c r="S311" s="82">
        <f t="shared" si="4716"/>
        <v>0</v>
      </c>
      <c r="T311" s="82">
        <f t="shared" si="4716"/>
        <v>0</v>
      </c>
      <c r="U311" s="82">
        <f t="shared" si="4716"/>
        <v>0</v>
      </c>
      <c r="V311" s="82">
        <f t="shared" si="4716"/>
        <v>0</v>
      </c>
      <c r="W311" s="82">
        <f t="shared" si="4716"/>
        <v>0</v>
      </c>
      <c r="X311" s="82">
        <f t="shared" si="4716"/>
        <v>0</v>
      </c>
      <c r="Y311" s="82">
        <f t="shared" si="4716"/>
        <v>0</v>
      </c>
      <c r="Z311" s="82">
        <f t="shared" si="4716"/>
        <v>0</v>
      </c>
      <c r="AA311" s="82">
        <f t="shared" si="4716"/>
        <v>0</v>
      </c>
      <c r="AB311" s="82">
        <f t="shared" si="4716"/>
        <v>0</v>
      </c>
      <c r="AC311" s="82">
        <f t="shared" si="4716"/>
        <v>0</v>
      </c>
      <c r="AD311" s="82">
        <f t="shared" si="4716"/>
        <v>0</v>
      </c>
      <c r="AE311" s="82">
        <f t="shared" si="4716"/>
        <v>0</v>
      </c>
      <c r="AF311" s="82">
        <f t="shared" si="4716"/>
        <v>0</v>
      </c>
      <c r="AG311" s="82">
        <f t="shared" si="4716"/>
        <v>0</v>
      </c>
      <c r="AH311" s="82">
        <f t="shared" si="4716"/>
        <v>0</v>
      </c>
      <c r="AI311" s="82">
        <f t="shared" si="4716"/>
        <v>0</v>
      </c>
      <c r="AJ311" s="82">
        <f t="shared" si="4716"/>
        <v>0</v>
      </c>
      <c r="AK311" s="82">
        <f t="shared" si="4716"/>
        <v>0</v>
      </c>
      <c r="AL311" s="82">
        <f t="shared" si="4716"/>
        <v>0</v>
      </c>
      <c r="AM311" s="82">
        <f t="shared" si="4716"/>
        <v>0</v>
      </c>
      <c r="AN311" s="82">
        <f t="shared" si="4716"/>
        <v>0</v>
      </c>
      <c r="AO311" s="82">
        <f t="shared" si="4716"/>
        <v>0</v>
      </c>
      <c r="AP311" s="82">
        <f t="shared" ref="AP311:BU311" si="4717">AP289</f>
        <v>0</v>
      </c>
      <c r="AQ311" s="82">
        <f t="shared" si="4717"/>
        <v>0</v>
      </c>
      <c r="AR311" s="82">
        <f t="shared" si="4717"/>
        <v>0</v>
      </c>
      <c r="AS311" s="82">
        <f t="shared" si="4717"/>
        <v>0</v>
      </c>
      <c r="AT311" s="82">
        <f t="shared" si="4717"/>
        <v>0</v>
      </c>
      <c r="AU311" s="82">
        <f t="shared" si="4717"/>
        <v>0</v>
      </c>
      <c r="AV311" s="82">
        <f t="shared" si="4717"/>
        <v>0</v>
      </c>
      <c r="AW311" s="82">
        <f t="shared" si="4717"/>
        <v>0</v>
      </c>
      <c r="AX311" s="82">
        <f t="shared" si="4717"/>
        <v>0</v>
      </c>
      <c r="AY311" s="82">
        <f t="shared" si="4717"/>
        <v>0</v>
      </c>
      <c r="AZ311" s="82">
        <f t="shared" si="4717"/>
        <v>0</v>
      </c>
      <c r="BA311" s="82">
        <f t="shared" si="4717"/>
        <v>0</v>
      </c>
      <c r="BB311" s="82">
        <f t="shared" si="4717"/>
        <v>0</v>
      </c>
      <c r="BC311" s="82">
        <f t="shared" si="4717"/>
        <v>0</v>
      </c>
      <c r="BD311" s="82">
        <f t="shared" si="4717"/>
        <v>0</v>
      </c>
      <c r="BE311" s="82">
        <f t="shared" si="4717"/>
        <v>0</v>
      </c>
      <c r="BF311" s="82">
        <f t="shared" si="4717"/>
        <v>0</v>
      </c>
      <c r="BG311" s="82">
        <f t="shared" si="4717"/>
        <v>0</v>
      </c>
      <c r="BH311" s="82">
        <f t="shared" si="4717"/>
        <v>0</v>
      </c>
      <c r="BI311" s="82">
        <f t="shared" si="4717"/>
        <v>0</v>
      </c>
      <c r="BJ311" s="82">
        <f t="shared" si="4717"/>
        <v>0</v>
      </c>
      <c r="BK311" s="82">
        <f t="shared" si="4717"/>
        <v>0</v>
      </c>
      <c r="BL311" s="82">
        <f t="shared" si="4717"/>
        <v>0</v>
      </c>
      <c r="BM311" s="82">
        <f t="shared" si="4717"/>
        <v>0</v>
      </c>
      <c r="BN311" s="82">
        <f t="shared" si="4717"/>
        <v>0</v>
      </c>
      <c r="BO311" s="82">
        <f t="shared" si="4717"/>
        <v>0</v>
      </c>
      <c r="BP311" s="82">
        <f t="shared" si="4717"/>
        <v>0</v>
      </c>
      <c r="BQ311" s="82">
        <f t="shared" si="4717"/>
        <v>0</v>
      </c>
      <c r="BR311" s="82">
        <f t="shared" si="4717"/>
        <v>0</v>
      </c>
      <c r="BS311" s="82">
        <f t="shared" si="4717"/>
        <v>0</v>
      </c>
      <c r="BT311" s="82">
        <f t="shared" si="4717"/>
        <v>0</v>
      </c>
      <c r="BU311" s="82">
        <f t="shared" si="4717"/>
        <v>0</v>
      </c>
      <c r="BV311" s="82">
        <f t="shared" ref="BV311:DA311" si="4718">BV289</f>
        <v>0</v>
      </c>
      <c r="BW311" s="82">
        <f t="shared" si="4718"/>
        <v>0</v>
      </c>
      <c r="BX311" s="82">
        <f t="shared" si="4718"/>
        <v>0</v>
      </c>
      <c r="BY311" s="82">
        <f t="shared" si="4718"/>
        <v>0</v>
      </c>
      <c r="BZ311" s="82">
        <f t="shared" si="4718"/>
        <v>0</v>
      </c>
      <c r="CA311" s="82">
        <f t="shared" si="4718"/>
        <v>0</v>
      </c>
      <c r="CB311" s="82">
        <f t="shared" si="4718"/>
        <v>0</v>
      </c>
      <c r="CC311" s="82">
        <f t="shared" si="4718"/>
        <v>0</v>
      </c>
      <c r="CD311" s="82">
        <f t="shared" si="4718"/>
        <v>0</v>
      </c>
      <c r="CE311" s="82">
        <f t="shared" si="4718"/>
        <v>0</v>
      </c>
      <c r="CF311" s="82">
        <f t="shared" si="4718"/>
        <v>0</v>
      </c>
      <c r="CG311" s="82">
        <f t="shared" si="4718"/>
        <v>0</v>
      </c>
      <c r="CH311" s="82">
        <f t="shared" si="4718"/>
        <v>0</v>
      </c>
      <c r="CI311" s="82">
        <f t="shared" si="4718"/>
        <v>0</v>
      </c>
      <c r="CJ311" s="82">
        <f t="shared" si="4718"/>
        <v>0</v>
      </c>
      <c r="CK311" s="82">
        <f t="shared" si="4718"/>
        <v>0</v>
      </c>
      <c r="CL311" s="82">
        <f t="shared" si="4718"/>
        <v>0</v>
      </c>
      <c r="CM311" s="82">
        <f t="shared" si="4718"/>
        <v>0</v>
      </c>
      <c r="CN311" s="82">
        <f t="shared" si="4718"/>
        <v>0</v>
      </c>
      <c r="CO311" s="82">
        <f t="shared" si="4718"/>
        <v>0</v>
      </c>
      <c r="CP311" s="82">
        <f t="shared" si="4718"/>
        <v>0</v>
      </c>
      <c r="CQ311" s="82">
        <f t="shared" si="4718"/>
        <v>0</v>
      </c>
      <c r="CR311" s="82">
        <f t="shared" si="4718"/>
        <v>0</v>
      </c>
      <c r="CS311" s="82">
        <f t="shared" si="4718"/>
        <v>0</v>
      </c>
      <c r="CT311" s="82">
        <f t="shared" si="4718"/>
        <v>0</v>
      </c>
      <c r="CU311" s="82">
        <f t="shared" si="4718"/>
        <v>0</v>
      </c>
      <c r="CV311" s="82">
        <f t="shared" si="4718"/>
        <v>0</v>
      </c>
      <c r="CW311" s="82">
        <f t="shared" si="4718"/>
        <v>0</v>
      </c>
      <c r="CX311" s="82">
        <f t="shared" si="4718"/>
        <v>0</v>
      </c>
      <c r="CY311" s="82">
        <f t="shared" si="4718"/>
        <v>0</v>
      </c>
      <c r="CZ311" s="82">
        <f t="shared" si="4718"/>
        <v>0</v>
      </c>
      <c r="DA311" s="82">
        <f t="shared" si="4718"/>
        <v>0</v>
      </c>
      <c r="DB311" s="82">
        <f t="shared" ref="DB311:EB311" si="4719">DB289</f>
        <v>0</v>
      </c>
      <c r="DC311" s="82">
        <f t="shared" si="4719"/>
        <v>0</v>
      </c>
      <c r="DD311" s="82">
        <f t="shared" si="4719"/>
        <v>0</v>
      </c>
      <c r="DE311" s="82">
        <f t="shared" si="4719"/>
        <v>0</v>
      </c>
      <c r="DF311" s="82">
        <f t="shared" si="4719"/>
        <v>0</v>
      </c>
      <c r="DG311" s="82">
        <f t="shared" si="4719"/>
        <v>0</v>
      </c>
      <c r="DH311" s="82">
        <f t="shared" si="4719"/>
        <v>0</v>
      </c>
      <c r="DI311" s="82">
        <f t="shared" si="4719"/>
        <v>0</v>
      </c>
      <c r="DJ311" s="82">
        <f t="shared" si="4719"/>
        <v>0</v>
      </c>
      <c r="DK311" s="82">
        <f t="shared" si="4719"/>
        <v>0</v>
      </c>
      <c r="DL311" s="82">
        <f t="shared" si="4719"/>
        <v>0</v>
      </c>
      <c r="DM311" s="82">
        <f t="shared" si="4719"/>
        <v>0</v>
      </c>
      <c r="DN311" s="82">
        <f t="shared" si="4719"/>
        <v>0</v>
      </c>
      <c r="DO311" s="82">
        <f t="shared" si="4719"/>
        <v>0</v>
      </c>
      <c r="DP311" s="82">
        <f t="shared" si="4719"/>
        <v>0</v>
      </c>
      <c r="DQ311" s="82">
        <f t="shared" si="4719"/>
        <v>0</v>
      </c>
      <c r="DR311" s="82">
        <f t="shared" si="4719"/>
        <v>0</v>
      </c>
      <c r="DS311" s="82">
        <f t="shared" si="4719"/>
        <v>0</v>
      </c>
      <c r="DT311" s="82">
        <f t="shared" si="4719"/>
        <v>0</v>
      </c>
      <c r="DU311" s="82">
        <f t="shared" si="4719"/>
        <v>0</v>
      </c>
      <c r="DV311" s="82">
        <f t="shared" si="4719"/>
        <v>0</v>
      </c>
      <c r="DW311" s="82">
        <f t="shared" si="4719"/>
        <v>0</v>
      </c>
      <c r="DX311" s="82">
        <f t="shared" si="4719"/>
        <v>0</v>
      </c>
      <c r="DY311" s="82">
        <f t="shared" si="4719"/>
        <v>0</v>
      </c>
      <c r="DZ311" s="82">
        <f t="shared" si="4719"/>
        <v>0</v>
      </c>
      <c r="EA311" s="82">
        <f t="shared" si="4719"/>
        <v>0</v>
      </c>
      <c r="EB311" s="82">
        <f t="shared" si="4719"/>
        <v>0</v>
      </c>
    </row>
    <row r="312" spans="3:132" outlineLevel="1" x14ac:dyDescent="0.25">
      <c r="C312" s="317" t="s">
        <v>485</v>
      </c>
      <c r="D312" s="125">
        <f>Assumptions!N16</f>
        <v>0</v>
      </c>
      <c r="E312" s="79">
        <f>Assumptions!N13</f>
        <v>45658</v>
      </c>
      <c r="G312" s="52" t="s">
        <v>215</v>
      </c>
      <c r="H312" s="50">
        <f t="shared" ref="H312" si="4720">SUM(J312:EB312)</f>
        <v>0</v>
      </c>
      <c r="J312" s="129"/>
      <c r="K312" s="155">
        <f>ROUND(($D$312/MiY*(SUM($J$312:J312)&lt;=1)+IF(SUM($J$312:J312)+($D$312/MiY)&gt;1,1-(SUM($J$312:J312)+($D$312/MiY)),0)),5)*(K$7&gt;=$E$312)</f>
        <v>0</v>
      </c>
      <c r="L312" s="155">
        <f>ROUND(($D$312/MiY*(SUM($J$312:K312)&lt;=1)+IF(SUM($J$312:K312)+($D$312/MiY)&gt;1,1-(SUM($J$312:K312)+($D$312/MiY)),0)),5)*(L$7&gt;=$E$312)</f>
        <v>0</v>
      </c>
      <c r="M312" s="155">
        <f>ROUND(($D$312/MiY*(SUM($J$312:L312)&lt;=1)+IF(SUM($J$312:L312)+($D$312/MiY)&gt;1,1-(SUM($J$312:L312)+($D$312/MiY)),0)),5)*(M$7&gt;=$E$312)</f>
        <v>0</v>
      </c>
      <c r="N312" s="155">
        <f>ROUND(($D$312/MiY*(SUM($J$312:M312)&lt;=1)+IF(SUM($J$312:M312)+($D$312/MiY)&gt;1,1-(SUM($J$312:M312)+($D$312/MiY)),0)),5)*(N$7&gt;=$E$312)</f>
        <v>0</v>
      </c>
      <c r="O312" s="155">
        <f>ROUND(($D$312/MiY*(SUM($J$312:N312)&lt;=1)+IF(SUM($J$312:N312)+($D$312/MiY)&gt;1,1-(SUM($J$312:N312)+($D$312/MiY)),0)),5)*(O$7&gt;=$E$312)</f>
        <v>0</v>
      </c>
      <c r="P312" s="155">
        <f>ROUND(($D$312/MiY*(SUM($J$312:O312)&lt;=1)+IF(SUM($J$312:O312)+($D$312/MiY)&gt;1,1-(SUM($J$312:O312)+($D$312/MiY)),0)),5)*(P$7&gt;=$E$312)</f>
        <v>0</v>
      </c>
      <c r="Q312" s="155">
        <f>ROUND(($D$312/MiY*(SUM($J$312:P312)&lt;=1)+IF(SUM($J$312:P312)+($D$312/MiY)&gt;1,1-(SUM($J$312:P312)+($D$312/MiY)),0)),5)*(Q$7&gt;=$E$312)</f>
        <v>0</v>
      </c>
      <c r="R312" s="155">
        <f>ROUND(($D$312/MiY*(SUM($J$312:Q312)&lt;=1)+IF(SUM($J$312:Q312)+($D$312/MiY)&gt;1,1-(SUM($J$312:Q312)+($D$312/MiY)),0)),5)*(R$7&gt;=$E$312)</f>
        <v>0</v>
      </c>
      <c r="S312" s="155">
        <f>ROUND(($D$312/MiY*(SUM($J$312:R312)&lt;=1)+IF(SUM($J$312:R312)+($D$312/MiY)&gt;1,1-(SUM($J$312:R312)+($D$312/MiY)),0)),5)*(S$7&gt;=$E$312)</f>
        <v>0</v>
      </c>
      <c r="T312" s="155">
        <f>ROUND(($D$312/MiY*(SUM($J$312:S312)&lt;=1)+IF(SUM($J$312:S312)+($D$312/MiY)&gt;1,1-(SUM($J$312:S312)+($D$312/MiY)),0)),5)*(T$7&gt;=$E$312)</f>
        <v>0</v>
      </c>
      <c r="U312" s="155">
        <f>ROUND(($D$312/MiY*(SUM($J$312:T312)&lt;=1)+IF(SUM($J$312:T312)+($D$312/MiY)&gt;1,1-(SUM($J$312:T312)+($D$312/MiY)),0)),5)*(U$7&gt;=$E$312)</f>
        <v>0</v>
      </c>
      <c r="V312" s="155">
        <f>ROUND(($D$312/MiY*(SUM($J$312:U312)&lt;=1)+IF(SUM($J$312:U312)+($D$312/MiY)&gt;1,1-(SUM($J$312:U312)+($D$312/MiY)),0)),5)*(V$7&gt;=$E$312)</f>
        <v>0</v>
      </c>
      <c r="W312" s="155">
        <f>ROUND(($D$312/MiY*(SUM($J$312:V312)&lt;=1)+IF(SUM($J$312:V312)+($D$312/MiY)&gt;1,1-(SUM($J$312:V312)+($D$312/MiY)),0)),5)*(W$7&gt;=$E$312)</f>
        <v>0</v>
      </c>
      <c r="X312" s="155">
        <f>ROUND(($D$312/MiY*(SUM($J$312:W312)&lt;=1)+IF(SUM($J$312:W312)+($D$312/MiY)&gt;1,1-(SUM($J$312:W312)+($D$312/MiY)),0)),5)*(X$7&gt;=$E$312)</f>
        <v>0</v>
      </c>
      <c r="Y312" s="155">
        <f>ROUND(($D$312/MiY*(SUM($J$312:X312)&lt;=1)+IF(SUM($J$312:X312)+($D$312/MiY)&gt;1,1-(SUM($J$312:X312)+($D$312/MiY)),0)),5)*(Y$7&gt;=$E$312)</f>
        <v>0</v>
      </c>
      <c r="Z312" s="155">
        <f>ROUND(($D$312/MiY*(SUM($J$312:Y312)&lt;=1)+IF(SUM($J$312:Y312)+($D$312/MiY)&gt;1,1-(SUM($J$312:Y312)+($D$312/MiY)),0)),5)*(Z$7&gt;=$E$312)</f>
        <v>0</v>
      </c>
      <c r="AA312" s="155">
        <f>ROUND(($D$312/MiY*(SUM($J$312:Z312)&lt;=1)+IF(SUM($J$312:Z312)+($D$312/MiY)&gt;1,1-(SUM($J$312:Z312)+($D$312/MiY)),0)),5)*(AA$7&gt;=$E$312)</f>
        <v>0</v>
      </c>
      <c r="AB312" s="155">
        <f>ROUND(($D$312/MiY*(SUM($J$312:AA312)&lt;=1)+IF(SUM($J$312:AA312)+($D$312/MiY)&gt;1,1-(SUM($J$312:AA312)+($D$312/MiY)),0)),5)*(AB$7&gt;=$E$312)</f>
        <v>0</v>
      </c>
      <c r="AC312" s="155">
        <f>ROUND(($D$312/MiY*(SUM($J$312:AB312)&lt;=1)+IF(SUM($J$312:AB312)+($D$312/MiY)&gt;1,1-(SUM($J$312:AB312)+($D$312/MiY)),0)),5)*(AC$7&gt;=$E$312)</f>
        <v>0</v>
      </c>
      <c r="AD312" s="155">
        <f>ROUND(($D$312/MiY*(SUM($J$312:AC312)&lt;=1)+IF(SUM($J$312:AC312)+($D$312/MiY)&gt;1,1-(SUM($J$312:AC312)+($D$312/MiY)),0)),5)*(AD$7&gt;=$E$312)</f>
        <v>0</v>
      </c>
      <c r="AE312" s="155">
        <f>ROUND(($D$312/MiY*(SUM($J$312:AD312)&lt;=1)+IF(SUM($J$312:AD312)+($D$312/MiY)&gt;1,1-(SUM($J$312:AD312)+($D$312/MiY)),0)),5)*(AE$7&gt;=$E$312)</f>
        <v>0</v>
      </c>
      <c r="AF312" s="155">
        <f>ROUND(($D$312/MiY*(SUM($J$312:AE312)&lt;=1)+IF(SUM($J$312:AE312)+($D$312/MiY)&gt;1,1-(SUM($J$312:AE312)+($D$312/MiY)),0)),5)*(AF$7&gt;=$E$312)</f>
        <v>0</v>
      </c>
      <c r="AG312" s="155">
        <f>ROUND(($D$312/MiY*(SUM($J$312:AF312)&lt;=1)+IF(SUM($J$312:AF312)+($D$312/MiY)&gt;1,1-(SUM($J$312:AF312)+($D$312/MiY)),0)),5)*(AG$7&gt;=$E$312)</f>
        <v>0</v>
      </c>
      <c r="AH312" s="155">
        <f>ROUND(($D$312/MiY*(SUM($J$312:AG312)&lt;=1)+IF(SUM($J$312:AG312)+($D$312/MiY)&gt;1,1-(SUM($J$312:AG312)+($D$312/MiY)),0)),5)*(AH$7&gt;=$E$312)</f>
        <v>0</v>
      </c>
      <c r="AI312" s="155">
        <f>ROUND(($D$312/MiY*(SUM($J$312:AH312)&lt;=1)+IF(SUM($J$312:AH312)+($D$312/MiY)&gt;1,1-(SUM($J$312:AH312)+($D$312/MiY)),0)),5)*(AI$7&gt;=$E$312)</f>
        <v>0</v>
      </c>
      <c r="AJ312" s="155">
        <f>ROUND(($D$312/MiY*(SUM($J$312:AI312)&lt;=1)+IF(SUM($J$312:AI312)+($D$312/MiY)&gt;1,1-(SUM($J$312:AI312)+($D$312/MiY)),0)),5)*(AJ$7&gt;=$E$312)</f>
        <v>0</v>
      </c>
      <c r="AK312" s="155">
        <f>ROUND(($D$312/MiY*(SUM($J$312:AJ312)&lt;=1)+IF(SUM($J$312:AJ312)+($D$312/MiY)&gt;1,1-(SUM($J$312:AJ312)+($D$312/MiY)),0)),5)*(AK$7&gt;=$E$312)</f>
        <v>0</v>
      </c>
      <c r="AL312" s="155">
        <f>ROUND(($D$312/MiY*(SUM($J$312:AK312)&lt;=1)+IF(SUM($J$312:AK312)+($D$312/MiY)&gt;1,1-(SUM($J$312:AK312)+($D$312/MiY)),0)),5)*(AL$7&gt;=$E$312)</f>
        <v>0</v>
      </c>
      <c r="AM312" s="155">
        <f>ROUND(($D$312/MiY*(SUM($J$312:AL312)&lt;=1)+IF(SUM($J$312:AL312)+($D$312/MiY)&gt;1,1-(SUM($J$312:AL312)+($D$312/MiY)),0)),5)*(AM$7&gt;=$E$312)</f>
        <v>0</v>
      </c>
      <c r="AN312" s="155">
        <f>ROUND(($D$312/MiY*(SUM($J$312:AM312)&lt;=1)+IF(SUM($J$312:AM312)+($D$312/MiY)&gt;1,1-(SUM($J$312:AM312)+($D$312/MiY)),0)),5)*(AN$7&gt;=$E$312)</f>
        <v>0</v>
      </c>
      <c r="AO312" s="155">
        <f>ROUND(($D$312/MiY*(SUM($J$312:AN312)&lt;=1)+IF(SUM($J$312:AN312)+($D$312/MiY)&gt;1,1-(SUM($J$312:AN312)+($D$312/MiY)),0)),5)*(AO$7&gt;=$E$312)</f>
        <v>0</v>
      </c>
      <c r="AP312" s="155">
        <f>ROUND(($D$312/MiY*(SUM($J$312:AO312)&lt;=1)+IF(SUM($J$312:AO312)+($D$312/MiY)&gt;1,1-(SUM($J$312:AO312)+($D$312/MiY)),0)),5)*(AP$7&gt;=$E$312)</f>
        <v>0</v>
      </c>
      <c r="AQ312" s="155">
        <f>ROUND(($D$312/MiY*(SUM($J$312:AP312)&lt;=1)+IF(SUM($J$312:AP312)+($D$312/MiY)&gt;1,1-(SUM($J$312:AP312)+($D$312/MiY)),0)),5)*(AQ$7&gt;=$E$312)</f>
        <v>0</v>
      </c>
      <c r="AR312" s="155">
        <f>ROUND(($D$312/MiY*(SUM($J$312:AQ312)&lt;=1)+IF(SUM($J$312:AQ312)+($D$312/MiY)&gt;1,1-(SUM($J$312:AQ312)+($D$312/MiY)),0)),5)*(AR$7&gt;=$E$312)</f>
        <v>0</v>
      </c>
      <c r="AS312" s="155">
        <f>ROUND(($D$312/MiY*(SUM($J$312:AR312)&lt;=1)+IF(SUM($J$312:AR312)+($D$312/MiY)&gt;1,1-(SUM($J$312:AR312)+($D$312/MiY)),0)),5)*(AS$7&gt;=$E$312)</f>
        <v>0</v>
      </c>
      <c r="AT312" s="155">
        <f>ROUND(($D$312/MiY*(SUM($J$312:AS312)&lt;=1)+IF(SUM($J$312:AS312)+($D$312/MiY)&gt;1,1-(SUM($J$312:AS312)+($D$312/MiY)),0)),5)*(AT$7&gt;=$E$312)</f>
        <v>0</v>
      </c>
      <c r="AU312" s="155">
        <f>ROUND(($D$312/MiY*(SUM($J$312:AT312)&lt;=1)+IF(SUM($J$312:AT312)+($D$312/MiY)&gt;1,1-(SUM($J$312:AT312)+($D$312/MiY)),0)),5)*(AU$7&gt;=$E$312)</f>
        <v>0</v>
      </c>
      <c r="AV312" s="155">
        <f>ROUND(($D$312/MiY*(SUM($J$312:AU312)&lt;=1)+IF(SUM($J$312:AU312)+($D$312/MiY)&gt;1,1-(SUM($J$312:AU312)+($D$312/MiY)),0)),5)*(AV$7&gt;=$E$312)</f>
        <v>0</v>
      </c>
      <c r="AW312" s="155">
        <f>ROUND(($D$312/MiY*(SUM($J$312:AV312)&lt;=1)+IF(SUM($J$312:AV312)+($D$312/MiY)&gt;1,1-(SUM($J$312:AV312)+($D$312/MiY)),0)),5)*(AW$7&gt;=$E$312)</f>
        <v>0</v>
      </c>
      <c r="AX312" s="155">
        <f>ROUND(($D$312/MiY*(SUM($J$312:AW312)&lt;=1)+IF(SUM($J$312:AW312)+($D$312/MiY)&gt;1,1-(SUM($J$312:AW312)+($D$312/MiY)),0)),5)*(AX$7&gt;=$E$312)</f>
        <v>0</v>
      </c>
      <c r="AY312" s="155">
        <f>ROUND(($D$312/MiY*(SUM($J$312:AX312)&lt;=1)+IF(SUM($J$312:AX312)+($D$312/MiY)&gt;1,1-(SUM($J$312:AX312)+($D$312/MiY)),0)),5)*(AY$7&gt;=$E$312)</f>
        <v>0</v>
      </c>
      <c r="AZ312" s="155">
        <f>ROUND(($D$312/MiY*(SUM($J$312:AY312)&lt;=1)+IF(SUM($J$312:AY312)+($D$312/MiY)&gt;1,1-(SUM($J$312:AY312)+($D$312/MiY)),0)),5)*(AZ$7&gt;=$E$312)</f>
        <v>0</v>
      </c>
      <c r="BA312" s="155">
        <f>ROUND(($D$312/MiY*(SUM($J$312:AZ312)&lt;=1)+IF(SUM($J$312:AZ312)+($D$312/MiY)&gt;1,1-(SUM($J$312:AZ312)+($D$312/MiY)),0)),5)*(BA$7&gt;=$E$312)</f>
        <v>0</v>
      </c>
      <c r="BB312" s="155">
        <f>ROUND(($D$312/MiY*(SUM($J$312:BA312)&lt;=1)+IF(SUM($J$312:BA312)+($D$312/MiY)&gt;1,1-(SUM($J$312:BA312)+($D$312/MiY)),0)),5)*(BB$7&gt;=$E$312)</f>
        <v>0</v>
      </c>
      <c r="BC312" s="155">
        <f>ROUND(($D$312/MiY*(SUM($J$312:BB312)&lt;=1)+IF(SUM($J$312:BB312)+($D$312/MiY)&gt;1,1-(SUM($J$312:BB312)+($D$312/MiY)),0)),5)*(BC$7&gt;=$E$312)</f>
        <v>0</v>
      </c>
      <c r="BD312" s="155">
        <f>ROUND(($D$312/MiY*(SUM($J$312:BC312)&lt;=1)+IF(SUM($J$312:BC312)+($D$312/MiY)&gt;1,1-(SUM($J$312:BC312)+($D$312/MiY)),0)),5)*(BD$7&gt;=$E$312)</f>
        <v>0</v>
      </c>
      <c r="BE312" s="155">
        <f>ROUND(($D$312/MiY*(SUM($J$312:BD312)&lt;=1)+IF(SUM($J$312:BD312)+($D$312/MiY)&gt;1,1-(SUM($J$312:BD312)+($D$312/MiY)),0)),5)*(BE$7&gt;=$E$312)</f>
        <v>0</v>
      </c>
      <c r="BF312" s="155">
        <f>ROUND(($D$312/MiY*(SUM($J$312:BE312)&lt;=1)+IF(SUM($J$312:BE312)+($D$312/MiY)&gt;1,1-(SUM($J$312:BE312)+($D$312/MiY)),0)),5)*(BF$7&gt;=$E$312)</f>
        <v>0</v>
      </c>
      <c r="BG312" s="155">
        <f>ROUND(($D$312/MiY*(SUM($J$312:BF312)&lt;=1)+IF(SUM($J$312:BF312)+($D$312/MiY)&gt;1,1-(SUM($J$312:BF312)+($D$312/MiY)),0)),5)*(BG$7&gt;=$E$312)</f>
        <v>0</v>
      </c>
      <c r="BH312" s="155">
        <f>ROUND(($D$312/MiY*(SUM($J$312:BG312)&lt;=1)+IF(SUM($J$312:BG312)+($D$312/MiY)&gt;1,1-(SUM($J$312:BG312)+($D$312/MiY)),0)),5)*(BH$7&gt;=$E$312)</f>
        <v>0</v>
      </c>
      <c r="BI312" s="155">
        <f>ROUND(($D$312/MiY*(SUM($J$312:BH312)&lt;=1)+IF(SUM($J$312:BH312)+($D$312/MiY)&gt;1,1-(SUM($J$312:BH312)+($D$312/MiY)),0)),5)*(BI$7&gt;=$E$312)</f>
        <v>0</v>
      </c>
      <c r="BJ312" s="155">
        <f>ROUND(($D$312/MiY*(SUM($J$312:BI312)&lt;=1)+IF(SUM($J$312:BI312)+($D$312/MiY)&gt;1,1-(SUM($J$312:BI312)+($D$312/MiY)),0)),5)*(BJ$7&gt;=$E$312)</f>
        <v>0</v>
      </c>
      <c r="BK312" s="155">
        <f>ROUND(($D$312/MiY*(SUM($J$312:BJ312)&lt;=1)+IF(SUM($J$312:BJ312)+($D$312/MiY)&gt;1,1-(SUM($J$312:BJ312)+($D$312/MiY)),0)),5)*(BK$7&gt;=$E$312)</f>
        <v>0</v>
      </c>
      <c r="BL312" s="155">
        <f>ROUND(($D$312/MiY*(SUM($J$312:BK312)&lt;=1)+IF(SUM($J$312:BK312)+($D$312/MiY)&gt;1,1-(SUM($J$312:BK312)+($D$312/MiY)),0)),5)*(BL$7&gt;=$E$312)</f>
        <v>0</v>
      </c>
      <c r="BM312" s="155">
        <f>ROUND(($D$312/MiY*(SUM($J$312:BL312)&lt;=1)+IF(SUM($J$312:BL312)+($D$312/MiY)&gt;1,1-(SUM($J$312:BL312)+($D$312/MiY)),0)),5)*(BM$7&gt;=$E$312)</f>
        <v>0</v>
      </c>
      <c r="BN312" s="155">
        <f>ROUND(($D$312/MiY*(SUM($J$312:BM312)&lt;=1)+IF(SUM($J$312:BM312)+($D$312/MiY)&gt;1,1-(SUM($J$312:BM312)+($D$312/MiY)),0)),5)*(BN$7&gt;=$E$312)</f>
        <v>0</v>
      </c>
      <c r="BO312" s="155">
        <f>ROUND(($D$312/MiY*(SUM($J$312:BN312)&lt;=1)+IF(SUM($J$312:BN312)+($D$312/MiY)&gt;1,1-(SUM($J$312:BN312)+($D$312/MiY)),0)),5)*(BO$7&gt;=$E$312)</f>
        <v>0</v>
      </c>
      <c r="BP312" s="155">
        <f>ROUND(($D$312/MiY*(SUM($J$312:BO312)&lt;=1)+IF(SUM($J$312:BO312)+($D$312/MiY)&gt;1,1-(SUM($J$312:BO312)+($D$312/MiY)),0)),5)*(BP$7&gt;=$E$312)</f>
        <v>0</v>
      </c>
      <c r="BQ312" s="155">
        <f>ROUND(($D$312/MiY*(SUM($J$312:BP312)&lt;=1)+IF(SUM($J$312:BP312)+($D$312/MiY)&gt;1,1-(SUM($J$312:BP312)+($D$312/MiY)),0)),5)*(BQ$7&gt;=$E$312)</f>
        <v>0</v>
      </c>
      <c r="BR312" s="155">
        <f>ROUND(($D$312/MiY*(SUM($J$312:BQ312)&lt;=1)+IF(SUM($J$312:BQ312)+($D$312/MiY)&gt;1,1-(SUM($J$312:BQ312)+($D$312/MiY)),0)),5)*(BR$7&gt;=$E$312)</f>
        <v>0</v>
      </c>
      <c r="BS312" s="155">
        <f>ROUND(($D$312/MiY*(SUM($J$312:BR312)&lt;=1)+IF(SUM($J$312:BR312)+($D$312/MiY)&gt;1,1-(SUM($J$312:BR312)+($D$312/MiY)),0)),5)*(BS$7&gt;=$E$312)</f>
        <v>0</v>
      </c>
      <c r="BT312" s="155">
        <f>ROUND(($D$312/MiY*(SUM($J$312:BS312)&lt;=1)+IF(SUM($J$312:BS312)+($D$312/MiY)&gt;1,1-(SUM($J$312:BS312)+($D$312/MiY)),0)),5)*(BT$7&gt;=$E$312)</f>
        <v>0</v>
      </c>
      <c r="BU312" s="155">
        <f>ROUND(($D$312/MiY*(SUM($J$312:BT312)&lt;=1)+IF(SUM($J$312:BT312)+($D$312/MiY)&gt;1,1-(SUM($J$312:BT312)+($D$312/MiY)),0)),5)*(BU$7&gt;=$E$312)</f>
        <v>0</v>
      </c>
      <c r="BV312" s="155">
        <f>ROUND(($D$312/MiY*(SUM($J$312:BU312)&lt;=1)+IF(SUM($J$312:BU312)+($D$312/MiY)&gt;1,1-(SUM($J$312:BU312)+($D$312/MiY)),0)),5)*(BV$7&gt;=$E$312)</f>
        <v>0</v>
      </c>
      <c r="BW312" s="155">
        <f>ROUND(($D$312/MiY*(SUM($J$312:BV312)&lt;=1)+IF(SUM($J$312:BV312)+($D$312/MiY)&gt;1,1-(SUM($J$312:BV312)+($D$312/MiY)),0)),5)*(BW$7&gt;=$E$312)</f>
        <v>0</v>
      </c>
      <c r="BX312" s="155">
        <f>ROUND(($D$312/MiY*(SUM($J$312:BW312)&lt;=1)+IF(SUM($J$312:BW312)+($D$312/MiY)&gt;1,1-(SUM($J$312:BW312)+($D$312/MiY)),0)),5)*(BX$7&gt;=$E$312)</f>
        <v>0</v>
      </c>
      <c r="BY312" s="155">
        <f>ROUND(($D$312/MiY*(SUM($J$312:BX312)&lt;=1)+IF(SUM($J$312:BX312)+($D$312/MiY)&gt;1,1-(SUM($J$312:BX312)+($D$312/MiY)),0)),5)*(BY$7&gt;=$E$312)</f>
        <v>0</v>
      </c>
      <c r="BZ312" s="155">
        <f>ROUND(($D$312/MiY*(SUM($J$312:BY312)&lt;=1)+IF(SUM($J$312:BY312)+($D$312/MiY)&gt;1,1-(SUM($J$312:BY312)+($D$312/MiY)),0)),5)*(BZ$7&gt;=$E$312)</f>
        <v>0</v>
      </c>
      <c r="CA312" s="155">
        <f>ROUND(($D$312/MiY*(SUM($J$312:BZ312)&lt;=1)+IF(SUM($J$312:BZ312)+($D$312/MiY)&gt;1,1-(SUM($J$312:BZ312)+($D$312/MiY)),0)),5)*(CA$7&gt;=$E$312)</f>
        <v>0</v>
      </c>
      <c r="CB312" s="155">
        <f>ROUND(($D$312/MiY*(SUM($J$312:CA312)&lt;=1)+IF(SUM($J$312:CA312)+($D$312/MiY)&gt;1,1-(SUM($J$312:CA312)+($D$312/MiY)),0)),5)*(CB$7&gt;=$E$312)</f>
        <v>0</v>
      </c>
      <c r="CC312" s="155">
        <f>ROUND(($D$312/MiY*(SUM($J$312:CB312)&lt;=1)+IF(SUM($J$312:CB312)+($D$312/MiY)&gt;1,1-(SUM($J$312:CB312)+($D$312/MiY)),0)),5)*(CC$7&gt;=$E$312)</f>
        <v>0</v>
      </c>
      <c r="CD312" s="155">
        <f>ROUND(($D$312/MiY*(SUM($J$312:CC312)&lt;=1)+IF(SUM($J$312:CC312)+($D$312/MiY)&gt;1,1-(SUM($J$312:CC312)+($D$312/MiY)),0)),5)*(CD$7&gt;=$E$312)</f>
        <v>0</v>
      </c>
      <c r="CE312" s="155">
        <f>ROUND(($D$312/MiY*(SUM($J$312:CD312)&lt;=1)+IF(SUM($J$312:CD312)+($D$312/MiY)&gt;1,1-(SUM($J$312:CD312)+($D$312/MiY)),0)),5)*(CE$7&gt;=$E$312)</f>
        <v>0</v>
      </c>
      <c r="CF312" s="155">
        <f>ROUND(($D$312/MiY*(SUM($J$312:CE312)&lt;=1)+IF(SUM($J$312:CE312)+($D$312/MiY)&gt;1,1-(SUM($J$312:CE312)+($D$312/MiY)),0)),5)*(CF$7&gt;=$E$312)</f>
        <v>0</v>
      </c>
      <c r="CG312" s="155">
        <f>ROUND(($D$312/MiY*(SUM($J$312:CF312)&lt;=1)+IF(SUM($J$312:CF312)+($D$312/MiY)&gt;1,1-(SUM($J$312:CF312)+($D$312/MiY)),0)),5)*(CG$7&gt;=$E$312)</f>
        <v>0</v>
      </c>
      <c r="CH312" s="155">
        <f>ROUND(($D$312/MiY*(SUM($J$312:CG312)&lt;=1)+IF(SUM($J$312:CG312)+($D$312/MiY)&gt;1,1-(SUM($J$312:CG312)+($D$312/MiY)),0)),5)*(CH$7&gt;=$E$312)</f>
        <v>0</v>
      </c>
      <c r="CI312" s="155">
        <f>ROUND(($D$312/MiY*(SUM($J$312:CH312)&lt;=1)+IF(SUM($J$312:CH312)+($D$312/MiY)&gt;1,1-(SUM($J$312:CH312)+($D$312/MiY)),0)),5)*(CI$7&gt;=$E$312)</f>
        <v>0</v>
      </c>
      <c r="CJ312" s="155">
        <f>ROUND(($D$312/MiY*(SUM($J$312:CI312)&lt;=1)+IF(SUM($J$312:CI312)+($D$312/MiY)&gt;1,1-(SUM($J$312:CI312)+($D$312/MiY)),0)),5)*(CJ$7&gt;=$E$312)</f>
        <v>0</v>
      </c>
      <c r="CK312" s="155">
        <f>ROUND(($D$312/MiY*(SUM($J$312:CJ312)&lt;=1)+IF(SUM($J$312:CJ312)+($D$312/MiY)&gt;1,1-(SUM($J$312:CJ312)+($D$312/MiY)),0)),5)*(CK$7&gt;=$E$312)</f>
        <v>0</v>
      </c>
      <c r="CL312" s="155">
        <f>ROUND(($D$312/MiY*(SUM($J$312:CK312)&lt;=1)+IF(SUM($J$312:CK312)+($D$312/MiY)&gt;1,1-(SUM($J$312:CK312)+($D$312/MiY)),0)),5)*(CL$7&gt;=$E$312)</f>
        <v>0</v>
      </c>
      <c r="CM312" s="155">
        <f>ROUND(($D$312/MiY*(SUM($J$312:CL312)&lt;=1)+IF(SUM($J$312:CL312)+($D$312/MiY)&gt;1,1-(SUM($J$312:CL312)+($D$312/MiY)),0)),5)*(CM$7&gt;=$E$312)</f>
        <v>0</v>
      </c>
      <c r="CN312" s="155">
        <f>ROUND(($D$312/MiY*(SUM($J$312:CM312)&lt;=1)+IF(SUM($J$312:CM312)+($D$312/MiY)&gt;1,1-(SUM($J$312:CM312)+($D$312/MiY)),0)),5)*(CN$7&gt;=$E$312)</f>
        <v>0</v>
      </c>
      <c r="CO312" s="155">
        <f>ROUND(($D$312/MiY*(SUM($J$312:CN312)&lt;=1)+IF(SUM($J$312:CN312)+($D$312/MiY)&gt;1,1-(SUM($J$312:CN312)+($D$312/MiY)),0)),5)*(CO$7&gt;=$E$312)</f>
        <v>0</v>
      </c>
      <c r="CP312" s="155">
        <f>ROUND(($D$312/MiY*(SUM($J$312:CO312)&lt;=1)+IF(SUM($J$312:CO312)+($D$312/MiY)&gt;1,1-(SUM($J$312:CO312)+($D$312/MiY)),0)),5)*(CP$7&gt;=$E$312)</f>
        <v>0</v>
      </c>
      <c r="CQ312" s="155">
        <f>ROUND(($D$312/MiY*(SUM($J$312:CP312)&lt;=1)+IF(SUM($J$312:CP312)+($D$312/MiY)&gt;1,1-(SUM($J$312:CP312)+($D$312/MiY)),0)),5)*(CQ$7&gt;=$E$312)</f>
        <v>0</v>
      </c>
      <c r="CR312" s="155">
        <f>ROUND(($D$312/MiY*(SUM($J$312:CQ312)&lt;=1)+IF(SUM($J$312:CQ312)+($D$312/MiY)&gt;1,1-(SUM($J$312:CQ312)+($D$312/MiY)),0)),5)*(CR$7&gt;=$E$312)</f>
        <v>0</v>
      </c>
      <c r="CS312" s="155">
        <f>ROUND(($D$312/MiY*(SUM($J$312:CR312)&lt;=1)+IF(SUM($J$312:CR312)+($D$312/MiY)&gt;1,1-(SUM($J$312:CR312)+($D$312/MiY)),0)),5)*(CS$7&gt;=$E$312)</f>
        <v>0</v>
      </c>
      <c r="CT312" s="155">
        <f>ROUND(($D$312/MiY*(SUM($J$312:CS312)&lt;=1)+IF(SUM($J$312:CS312)+($D$312/MiY)&gt;1,1-(SUM($J$312:CS312)+($D$312/MiY)),0)),5)*(CT$7&gt;=$E$312)</f>
        <v>0</v>
      </c>
      <c r="CU312" s="155">
        <f>ROUND(($D$312/MiY*(SUM($J$312:CT312)&lt;=1)+IF(SUM($J$312:CT312)+($D$312/MiY)&gt;1,1-(SUM($J$312:CT312)+($D$312/MiY)),0)),5)*(CU$7&gt;=$E$312)</f>
        <v>0</v>
      </c>
      <c r="CV312" s="155">
        <f>ROUND(($D$312/MiY*(SUM($J$312:CU312)&lt;=1)+IF(SUM($J$312:CU312)+($D$312/MiY)&gt;1,1-(SUM($J$312:CU312)+($D$312/MiY)),0)),5)*(CV$7&gt;=$E$312)</f>
        <v>0</v>
      </c>
      <c r="CW312" s="155">
        <f>ROUND(($D$312/MiY*(SUM($J$312:CV312)&lt;=1)+IF(SUM($J$312:CV312)+($D$312/MiY)&gt;1,1-(SUM($J$312:CV312)+($D$312/MiY)),0)),5)*(CW$7&gt;=$E$312)</f>
        <v>0</v>
      </c>
      <c r="CX312" s="155">
        <f>ROUND(($D$312/MiY*(SUM($J$312:CW312)&lt;=1)+IF(SUM($J$312:CW312)+($D$312/MiY)&gt;1,1-(SUM($J$312:CW312)+($D$312/MiY)),0)),5)*(CX$7&gt;=$E$312)</f>
        <v>0</v>
      </c>
      <c r="CY312" s="155">
        <f>ROUND(($D$312/MiY*(SUM($J$312:CX312)&lt;=1)+IF(SUM($J$312:CX312)+($D$312/MiY)&gt;1,1-(SUM($J$312:CX312)+($D$312/MiY)),0)),5)*(CY$7&gt;=$E$312)</f>
        <v>0</v>
      </c>
      <c r="CZ312" s="155">
        <f>ROUND(($D$312/MiY*(SUM($J$312:CY312)&lt;=1)+IF(SUM($J$312:CY312)+($D$312/MiY)&gt;1,1-(SUM($J$312:CY312)+($D$312/MiY)),0)),5)*(CZ$7&gt;=$E$312)</f>
        <v>0</v>
      </c>
      <c r="DA312" s="155">
        <f>ROUND(($D$312/MiY*(SUM($J$312:CZ312)&lt;=1)+IF(SUM($J$312:CZ312)+($D$312/MiY)&gt;1,1-(SUM($J$312:CZ312)+($D$312/MiY)),0)),5)*(DA$7&gt;=$E$312)</f>
        <v>0</v>
      </c>
      <c r="DB312" s="155">
        <f>ROUND(($D$312/MiY*(SUM($J$312:DA312)&lt;=1)+IF(SUM($J$312:DA312)+($D$312/MiY)&gt;1,1-(SUM($J$312:DA312)+($D$312/MiY)),0)),5)*(DB$7&gt;=$E$312)</f>
        <v>0</v>
      </c>
      <c r="DC312" s="155">
        <f>ROUND(($D$312/MiY*(SUM($J$312:DB312)&lt;=1)+IF(SUM($J$312:DB312)+($D$312/MiY)&gt;1,1-(SUM($J$312:DB312)+($D$312/MiY)),0)),5)*(DC$7&gt;=$E$312)</f>
        <v>0</v>
      </c>
      <c r="DD312" s="155">
        <f>ROUND(($D$312/MiY*(SUM($J$312:DC312)&lt;=1)+IF(SUM($J$312:DC312)+($D$312/MiY)&gt;1,1-(SUM($J$312:DC312)+($D$312/MiY)),0)),5)*(DD$7&gt;=$E$312)</f>
        <v>0</v>
      </c>
      <c r="DE312" s="155">
        <f>ROUND(($D$312/MiY*(SUM($J$312:DD312)&lt;=1)+IF(SUM($J$312:DD312)+($D$312/MiY)&gt;1,1-(SUM($J$312:DD312)+($D$312/MiY)),0)),5)*(DE$7&gt;=$E$312)</f>
        <v>0</v>
      </c>
      <c r="DF312" s="155">
        <f>ROUND(($D$312/MiY*(SUM($J$312:DE312)&lt;=1)+IF(SUM($J$312:DE312)+($D$312/MiY)&gt;1,1-(SUM($J$312:DE312)+($D$312/MiY)),0)),5)*(DF$7&gt;=$E$312)</f>
        <v>0</v>
      </c>
      <c r="DG312" s="155">
        <f>ROUND(($D$312/MiY*(SUM($J$312:DF312)&lt;=1)+IF(SUM($J$312:DF312)+($D$312/MiY)&gt;1,1-(SUM($J$312:DF312)+($D$312/MiY)),0)),5)*(DG$7&gt;=$E$312)</f>
        <v>0</v>
      </c>
      <c r="DH312" s="155">
        <f>ROUND(($D$312/MiY*(SUM($J$312:DG312)&lt;=1)+IF(SUM($J$312:DG312)+($D$312/MiY)&gt;1,1-(SUM($J$312:DG312)+($D$312/MiY)),0)),5)*(DH$7&gt;=$E$312)</f>
        <v>0</v>
      </c>
      <c r="DI312" s="155">
        <f>ROUND(($D$312/MiY*(SUM($J$312:DH312)&lt;=1)+IF(SUM($J$312:DH312)+($D$312/MiY)&gt;1,1-(SUM($J$312:DH312)+($D$312/MiY)),0)),5)*(DI$7&gt;=$E$312)</f>
        <v>0</v>
      </c>
      <c r="DJ312" s="155">
        <f>ROUND(($D$312/MiY*(SUM($J$312:DI312)&lt;=1)+IF(SUM($J$312:DI312)+($D$312/MiY)&gt;1,1-(SUM($J$312:DI312)+($D$312/MiY)),0)),5)*(DJ$7&gt;=$E$312)</f>
        <v>0</v>
      </c>
      <c r="DK312" s="155">
        <f>ROUND(($D$312/MiY*(SUM($J$312:DJ312)&lt;=1)+IF(SUM($J$312:DJ312)+($D$312/MiY)&gt;1,1-(SUM($J$312:DJ312)+($D$312/MiY)),0)),5)*(DK$7&gt;=$E$312)</f>
        <v>0</v>
      </c>
      <c r="DL312" s="155">
        <f>ROUND(($D$312/MiY*(SUM($J$312:DK312)&lt;=1)+IF(SUM($J$312:DK312)+($D$312/MiY)&gt;1,1-(SUM($J$312:DK312)+($D$312/MiY)),0)),5)*(DL$7&gt;=$E$312)</f>
        <v>0</v>
      </c>
      <c r="DM312" s="155">
        <f>ROUND(($D$312/MiY*(SUM($J$312:DL312)&lt;=1)+IF(SUM($J$312:DL312)+($D$312/MiY)&gt;1,1-(SUM($J$312:DL312)+($D$312/MiY)),0)),5)*(DM$7&gt;=$E$312)</f>
        <v>0</v>
      </c>
      <c r="DN312" s="155">
        <f>ROUND(($D$312/MiY*(SUM($J$312:DM312)&lt;=1)+IF(SUM($J$312:DM312)+($D$312/MiY)&gt;1,1-(SUM($J$312:DM312)+($D$312/MiY)),0)),5)*(DN$7&gt;=$E$312)</f>
        <v>0</v>
      </c>
      <c r="DO312" s="155">
        <f>ROUND(($D$312/MiY*(SUM($J$312:DN312)&lt;=1)+IF(SUM($J$312:DN312)+($D$312/MiY)&gt;1,1-(SUM($J$312:DN312)+($D$312/MiY)),0)),5)*(DO$7&gt;=$E$312)</f>
        <v>0</v>
      </c>
      <c r="DP312" s="155">
        <f>ROUND(($D$312/MiY*(SUM($J$312:DO312)&lt;=1)+IF(SUM($J$312:DO312)+($D$312/MiY)&gt;1,1-(SUM($J$312:DO312)+($D$312/MiY)),0)),5)*(DP$7&gt;=$E$312)</f>
        <v>0</v>
      </c>
      <c r="DQ312" s="155">
        <f>ROUND(($D$312/MiY*(SUM($J$312:DP312)&lt;=1)+IF(SUM($J$312:DP312)+($D$312/MiY)&gt;1,1-(SUM($J$312:DP312)+($D$312/MiY)),0)),5)*(DQ$7&gt;=$E$312)</f>
        <v>0</v>
      </c>
      <c r="DR312" s="155">
        <f>ROUND(($D$312/MiY*(SUM($J$312:DQ312)&lt;=1)+IF(SUM($J$312:DQ312)+($D$312/MiY)&gt;1,1-(SUM($J$312:DQ312)+($D$312/MiY)),0)),5)*(DR$7&gt;=$E$312)</f>
        <v>0</v>
      </c>
      <c r="DS312" s="155">
        <f>ROUND(($D$312/MiY*(SUM($J$312:DR312)&lt;=1)+IF(SUM($J$312:DR312)+($D$312/MiY)&gt;1,1-(SUM($J$312:DR312)+($D$312/MiY)),0)),5)*(DS$7&gt;=$E$312)</f>
        <v>0</v>
      </c>
      <c r="DT312" s="155">
        <f>ROUND(($D$312/MiY*(SUM($J$312:DS312)&lt;=1)+IF(SUM($J$312:DS312)+($D$312/MiY)&gt;1,1-(SUM($J$312:DS312)+($D$312/MiY)),0)),5)*(DT$7&gt;=$E$312)</f>
        <v>0</v>
      </c>
      <c r="DU312" s="155">
        <f>ROUND(($D$312/MiY*(SUM($J$312:DT312)&lt;=1)+IF(SUM($J$312:DT312)+($D$312/MiY)&gt;1,1-(SUM($J$312:DT312)+($D$312/MiY)),0)),5)*(DU$7&gt;=$E$312)</f>
        <v>0</v>
      </c>
      <c r="DV312" s="155">
        <f>ROUND(($D$312/MiY*(SUM($J$312:DU312)&lt;=1)+IF(SUM($J$312:DU312)+($D$312/MiY)&gt;1,1-(SUM($J$312:DU312)+($D$312/MiY)),0)),5)*(DV$7&gt;=$E$312)</f>
        <v>0</v>
      </c>
      <c r="DW312" s="155">
        <f>ROUND(($D$312/MiY*(SUM($J$312:DV312)&lt;=1)+IF(SUM($J$312:DV312)+($D$312/MiY)&gt;1,1-(SUM($J$312:DV312)+($D$312/MiY)),0)),5)*(DW$7&gt;=$E$312)</f>
        <v>0</v>
      </c>
      <c r="DX312" s="155">
        <f>ROUND(($D$312/MiY*(SUM($J$312:DW312)&lt;=1)+IF(SUM($J$312:DW312)+($D$312/MiY)&gt;1,1-(SUM($J$312:DW312)+($D$312/MiY)),0)),5)*(DX$7&gt;=$E$312)</f>
        <v>0</v>
      </c>
      <c r="DY312" s="155">
        <f>ROUND(($D$312/MiY*(SUM($J$312:DX312)&lt;=1)+IF(SUM($J$312:DX312)+($D$312/MiY)&gt;1,1-(SUM($J$312:DX312)+($D$312/MiY)),0)),5)*(DY$7&gt;=$E$312)</f>
        <v>0</v>
      </c>
      <c r="DZ312" s="155">
        <f>ROUND(($D$312/MiY*(SUM($J$312:DY312)&lt;=1)+IF(SUM($J$312:DY312)+($D$312/MiY)&gt;1,1-(SUM($J$312:DY312)+($D$312/MiY)),0)),5)*(DZ$7&gt;=$E$312)</f>
        <v>0</v>
      </c>
      <c r="EA312" s="155">
        <f>ROUND(($D$312/MiY*(SUM($J$312:DZ312)&lt;=1)+IF(SUM($J$312:DZ312)+($D$312/MiY)&gt;1,1-(SUM($J$312:DZ312)+($D$312/MiY)),0)),5)*(EA$7&gt;=$E$312)</f>
        <v>0</v>
      </c>
      <c r="EB312" s="155">
        <f>ROUND(($D$312/MiY*(SUM($J$312:EA312)&lt;=1)+IF(SUM($J$312:EA312)+($D$312/MiY)&gt;1,1-(SUM($J$312:EA312)+($D$312/MiY)),0)),5)*(EB$7&gt;=$E$312)</f>
        <v>0</v>
      </c>
    </row>
    <row r="313" spans="3:132" outlineLevel="1" x14ac:dyDescent="0.25">
      <c r="C313" s="318" t="s">
        <v>548</v>
      </c>
      <c r="G313" s="52" t="s">
        <v>604</v>
      </c>
      <c r="H313" s="46">
        <f t="shared" ref="H313" si="4721">SUM(J313:EB313)</f>
        <v>0</v>
      </c>
      <c r="J313" s="82">
        <f>SUM($J$311:$EB$311)*J312</f>
        <v>0</v>
      </c>
      <c r="K313" s="82">
        <f t="shared" ref="K313:BV313" si="4722">SUM($J$311:$EB$311)*K312</f>
        <v>0</v>
      </c>
      <c r="L313" s="82">
        <f t="shared" si="4722"/>
        <v>0</v>
      </c>
      <c r="M313" s="82">
        <f t="shared" si="4722"/>
        <v>0</v>
      </c>
      <c r="N313" s="82">
        <f t="shared" si="4722"/>
        <v>0</v>
      </c>
      <c r="O313" s="82">
        <f t="shared" si="4722"/>
        <v>0</v>
      </c>
      <c r="P313" s="82">
        <f t="shared" si="4722"/>
        <v>0</v>
      </c>
      <c r="Q313" s="82">
        <f t="shared" si="4722"/>
        <v>0</v>
      </c>
      <c r="R313" s="82">
        <f t="shared" si="4722"/>
        <v>0</v>
      </c>
      <c r="S313" s="82">
        <f t="shared" si="4722"/>
        <v>0</v>
      </c>
      <c r="T313" s="82">
        <f t="shared" si="4722"/>
        <v>0</v>
      </c>
      <c r="U313" s="82">
        <f t="shared" si="4722"/>
        <v>0</v>
      </c>
      <c r="V313" s="82">
        <f t="shared" si="4722"/>
        <v>0</v>
      </c>
      <c r="W313" s="82">
        <f t="shared" si="4722"/>
        <v>0</v>
      </c>
      <c r="X313" s="82">
        <f t="shared" si="4722"/>
        <v>0</v>
      </c>
      <c r="Y313" s="82">
        <f t="shared" si="4722"/>
        <v>0</v>
      </c>
      <c r="Z313" s="82">
        <f t="shared" si="4722"/>
        <v>0</v>
      </c>
      <c r="AA313" s="82">
        <f t="shared" si="4722"/>
        <v>0</v>
      </c>
      <c r="AB313" s="82">
        <f t="shared" si="4722"/>
        <v>0</v>
      </c>
      <c r="AC313" s="82">
        <f t="shared" si="4722"/>
        <v>0</v>
      </c>
      <c r="AD313" s="82">
        <f t="shared" si="4722"/>
        <v>0</v>
      </c>
      <c r="AE313" s="82">
        <f t="shared" si="4722"/>
        <v>0</v>
      </c>
      <c r="AF313" s="82">
        <f t="shared" si="4722"/>
        <v>0</v>
      </c>
      <c r="AG313" s="82">
        <f t="shared" si="4722"/>
        <v>0</v>
      </c>
      <c r="AH313" s="82">
        <f t="shared" si="4722"/>
        <v>0</v>
      </c>
      <c r="AI313" s="82">
        <f t="shared" si="4722"/>
        <v>0</v>
      </c>
      <c r="AJ313" s="82">
        <f t="shared" si="4722"/>
        <v>0</v>
      </c>
      <c r="AK313" s="82">
        <f t="shared" si="4722"/>
        <v>0</v>
      </c>
      <c r="AL313" s="82">
        <f t="shared" si="4722"/>
        <v>0</v>
      </c>
      <c r="AM313" s="82">
        <f t="shared" si="4722"/>
        <v>0</v>
      </c>
      <c r="AN313" s="82">
        <f t="shared" si="4722"/>
        <v>0</v>
      </c>
      <c r="AO313" s="82">
        <f t="shared" si="4722"/>
        <v>0</v>
      </c>
      <c r="AP313" s="82">
        <f t="shared" si="4722"/>
        <v>0</v>
      </c>
      <c r="AQ313" s="82">
        <f t="shared" si="4722"/>
        <v>0</v>
      </c>
      <c r="AR313" s="82">
        <f t="shared" si="4722"/>
        <v>0</v>
      </c>
      <c r="AS313" s="82">
        <f t="shared" si="4722"/>
        <v>0</v>
      </c>
      <c r="AT313" s="82">
        <f t="shared" si="4722"/>
        <v>0</v>
      </c>
      <c r="AU313" s="82">
        <f t="shared" si="4722"/>
        <v>0</v>
      </c>
      <c r="AV313" s="82">
        <f t="shared" si="4722"/>
        <v>0</v>
      </c>
      <c r="AW313" s="82">
        <f t="shared" si="4722"/>
        <v>0</v>
      </c>
      <c r="AX313" s="82">
        <f t="shared" si="4722"/>
        <v>0</v>
      </c>
      <c r="AY313" s="82">
        <f t="shared" si="4722"/>
        <v>0</v>
      </c>
      <c r="AZ313" s="82">
        <f t="shared" si="4722"/>
        <v>0</v>
      </c>
      <c r="BA313" s="82">
        <f t="shared" si="4722"/>
        <v>0</v>
      </c>
      <c r="BB313" s="82">
        <f t="shared" si="4722"/>
        <v>0</v>
      </c>
      <c r="BC313" s="82">
        <f t="shared" si="4722"/>
        <v>0</v>
      </c>
      <c r="BD313" s="82">
        <f t="shared" si="4722"/>
        <v>0</v>
      </c>
      <c r="BE313" s="82">
        <f t="shared" si="4722"/>
        <v>0</v>
      </c>
      <c r="BF313" s="82">
        <f t="shared" si="4722"/>
        <v>0</v>
      </c>
      <c r="BG313" s="82">
        <f t="shared" si="4722"/>
        <v>0</v>
      </c>
      <c r="BH313" s="82">
        <f t="shared" si="4722"/>
        <v>0</v>
      </c>
      <c r="BI313" s="82">
        <f t="shared" si="4722"/>
        <v>0</v>
      </c>
      <c r="BJ313" s="82">
        <f t="shared" si="4722"/>
        <v>0</v>
      </c>
      <c r="BK313" s="82">
        <f t="shared" si="4722"/>
        <v>0</v>
      </c>
      <c r="BL313" s="82">
        <f t="shared" si="4722"/>
        <v>0</v>
      </c>
      <c r="BM313" s="82">
        <f t="shared" si="4722"/>
        <v>0</v>
      </c>
      <c r="BN313" s="82">
        <f t="shared" si="4722"/>
        <v>0</v>
      </c>
      <c r="BO313" s="82">
        <f t="shared" si="4722"/>
        <v>0</v>
      </c>
      <c r="BP313" s="82">
        <f t="shared" si="4722"/>
        <v>0</v>
      </c>
      <c r="BQ313" s="82">
        <f t="shared" si="4722"/>
        <v>0</v>
      </c>
      <c r="BR313" s="82">
        <f t="shared" si="4722"/>
        <v>0</v>
      </c>
      <c r="BS313" s="82">
        <f t="shared" si="4722"/>
        <v>0</v>
      </c>
      <c r="BT313" s="82">
        <f t="shared" si="4722"/>
        <v>0</v>
      </c>
      <c r="BU313" s="82">
        <f t="shared" si="4722"/>
        <v>0</v>
      </c>
      <c r="BV313" s="82">
        <f t="shared" si="4722"/>
        <v>0</v>
      </c>
      <c r="BW313" s="82">
        <f t="shared" ref="BW313:EB313" si="4723">SUM($J$311:$EB$311)*BW312</f>
        <v>0</v>
      </c>
      <c r="BX313" s="82">
        <f t="shared" si="4723"/>
        <v>0</v>
      </c>
      <c r="BY313" s="82">
        <f t="shared" si="4723"/>
        <v>0</v>
      </c>
      <c r="BZ313" s="82">
        <f t="shared" si="4723"/>
        <v>0</v>
      </c>
      <c r="CA313" s="82">
        <f t="shared" si="4723"/>
        <v>0</v>
      </c>
      <c r="CB313" s="82">
        <f t="shared" si="4723"/>
        <v>0</v>
      </c>
      <c r="CC313" s="82">
        <f t="shared" si="4723"/>
        <v>0</v>
      </c>
      <c r="CD313" s="82">
        <f t="shared" si="4723"/>
        <v>0</v>
      </c>
      <c r="CE313" s="82">
        <f t="shared" si="4723"/>
        <v>0</v>
      </c>
      <c r="CF313" s="82">
        <f t="shared" si="4723"/>
        <v>0</v>
      </c>
      <c r="CG313" s="82">
        <f t="shared" si="4723"/>
        <v>0</v>
      </c>
      <c r="CH313" s="82">
        <f t="shared" si="4723"/>
        <v>0</v>
      </c>
      <c r="CI313" s="82">
        <f t="shared" si="4723"/>
        <v>0</v>
      </c>
      <c r="CJ313" s="82">
        <f t="shared" si="4723"/>
        <v>0</v>
      </c>
      <c r="CK313" s="82">
        <f t="shared" si="4723"/>
        <v>0</v>
      </c>
      <c r="CL313" s="82">
        <f t="shared" si="4723"/>
        <v>0</v>
      </c>
      <c r="CM313" s="82">
        <f t="shared" si="4723"/>
        <v>0</v>
      </c>
      <c r="CN313" s="82">
        <f t="shared" si="4723"/>
        <v>0</v>
      </c>
      <c r="CO313" s="82">
        <f t="shared" si="4723"/>
        <v>0</v>
      </c>
      <c r="CP313" s="82">
        <f t="shared" si="4723"/>
        <v>0</v>
      </c>
      <c r="CQ313" s="82">
        <f t="shared" si="4723"/>
        <v>0</v>
      </c>
      <c r="CR313" s="82">
        <f t="shared" si="4723"/>
        <v>0</v>
      </c>
      <c r="CS313" s="82">
        <f t="shared" si="4723"/>
        <v>0</v>
      </c>
      <c r="CT313" s="82">
        <f t="shared" si="4723"/>
        <v>0</v>
      </c>
      <c r="CU313" s="82">
        <f t="shared" si="4723"/>
        <v>0</v>
      </c>
      <c r="CV313" s="82">
        <f t="shared" si="4723"/>
        <v>0</v>
      </c>
      <c r="CW313" s="82">
        <f t="shared" si="4723"/>
        <v>0</v>
      </c>
      <c r="CX313" s="82">
        <f t="shared" si="4723"/>
        <v>0</v>
      </c>
      <c r="CY313" s="82">
        <f t="shared" si="4723"/>
        <v>0</v>
      </c>
      <c r="CZ313" s="82">
        <f t="shared" si="4723"/>
        <v>0</v>
      </c>
      <c r="DA313" s="82">
        <f t="shared" si="4723"/>
        <v>0</v>
      </c>
      <c r="DB313" s="82">
        <f t="shared" si="4723"/>
        <v>0</v>
      </c>
      <c r="DC313" s="82">
        <f t="shared" si="4723"/>
        <v>0</v>
      </c>
      <c r="DD313" s="82">
        <f t="shared" si="4723"/>
        <v>0</v>
      </c>
      <c r="DE313" s="82">
        <f t="shared" si="4723"/>
        <v>0</v>
      </c>
      <c r="DF313" s="82">
        <f t="shared" si="4723"/>
        <v>0</v>
      </c>
      <c r="DG313" s="82">
        <f t="shared" si="4723"/>
        <v>0</v>
      </c>
      <c r="DH313" s="82">
        <f t="shared" si="4723"/>
        <v>0</v>
      </c>
      <c r="DI313" s="82">
        <f t="shared" si="4723"/>
        <v>0</v>
      </c>
      <c r="DJ313" s="82">
        <f t="shared" si="4723"/>
        <v>0</v>
      </c>
      <c r="DK313" s="82">
        <f t="shared" si="4723"/>
        <v>0</v>
      </c>
      <c r="DL313" s="82">
        <f t="shared" si="4723"/>
        <v>0</v>
      </c>
      <c r="DM313" s="82">
        <f t="shared" si="4723"/>
        <v>0</v>
      </c>
      <c r="DN313" s="82">
        <f t="shared" si="4723"/>
        <v>0</v>
      </c>
      <c r="DO313" s="82">
        <f t="shared" si="4723"/>
        <v>0</v>
      </c>
      <c r="DP313" s="82">
        <f t="shared" si="4723"/>
        <v>0</v>
      </c>
      <c r="DQ313" s="82">
        <f t="shared" si="4723"/>
        <v>0</v>
      </c>
      <c r="DR313" s="82">
        <f t="shared" si="4723"/>
        <v>0</v>
      </c>
      <c r="DS313" s="82">
        <f t="shared" si="4723"/>
        <v>0</v>
      </c>
      <c r="DT313" s="82">
        <f t="shared" si="4723"/>
        <v>0</v>
      </c>
      <c r="DU313" s="82">
        <f t="shared" si="4723"/>
        <v>0</v>
      </c>
      <c r="DV313" s="82">
        <f t="shared" si="4723"/>
        <v>0</v>
      </c>
      <c r="DW313" s="82">
        <f t="shared" si="4723"/>
        <v>0</v>
      </c>
      <c r="DX313" s="82">
        <f t="shared" si="4723"/>
        <v>0</v>
      </c>
      <c r="DY313" s="82">
        <f t="shared" si="4723"/>
        <v>0</v>
      </c>
      <c r="DZ313" s="82">
        <f t="shared" si="4723"/>
        <v>0</v>
      </c>
      <c r="EA313" s="82">
        <f t="shared" si="4723"/>
        <v>0</v>
      </c>
      <c r="EB313" s="82">
        <f t="shared" si="4723"/>
        <v>0</v>
      </c>
    </row>
    <row r="314" spans="3:132" outlineLevel="1" x14ac:dyDescent="0.25">
      <c r="C314" s="318" t="s">
        <v>527</v>
      </c>
      <c r="D314" s="31">
        <f>Costs!$N$39</f>
        <v>0</v>
      </c>
      <c r="E314" s="31">
        <f>Costs!$N$40</f>
        <v>0</v>
      </c>
      <c r="G314" s="52" t="s">
        <v>220</v>
      </c>
      <c r="H314" s="29"/>
      <c r="J314" s="312">
        <f t="shared" ref="J314:BU314" si="4724">$D314-$E314</f>
        <v>0</v>
      </c>
      <c r="K314" s="312">
        <f t="shared" si="4724"/>
        <v>0</v>
      </c>
      <c r="L314" s="312">
        <f t="shared" si="4724"/>
        <v>0</v>
      </c>
      <c r="M314" s="312">
        <f t="shared" si="4724"/>
        <v>0</v>
      </c>
      <c r="N314" s="312">
        <f t="shared" si="4724"/>
        <v>0</v>
      </c>
      <c r="O314" s="312">
        <f t="shared" si="4724"/>
        <v>0</v>
      </c>
      <c r="P314" s="312">
        <f t="shared" si="4724"/>
        <v>0</v>
      </c>
      <c r="Q314" s="312">
        <f t="shared" si="4724"/>
        <v>0</v>
      </c>
      <c r="R314" s="312">
        <f t="shared" si="4724"/>
        <v>0</v>
      </c>
      <c r="S314" s="312">
        <f t="shared" si="4724"/>
        <v>0</v>
      </c>
      <c r="T314" s="312">
        <f t="shared" si="4724"/>
        <v>0</v>
      </c>
      <c r="U314" s="312">
        <f t="shared" si="4724"/>
        <v>0</v>
      </c>
      <c r="V314" s="312">
        <f t="shared" si="4724"/>
        <v>0</v>
      </c>
      <c r="W314" s="312">
        <f t="shared" si="4724"/>
        <v>0</v>
      </c>
      <c r="X314" s="312">
        <f t="shared" si="4724"/>
        <v>0</v>
      </c>
      <c r="Y314" s="312">
        <f t="shared" si="4724"/>
        <v>0</v>
      </c>
      <c r="Z314" s="312">
        <f t="shared" si="4724"/>
        <v>0</v>
      </c>
      <c r="AA314" s="312">
        <f t="shared" si="4724"/>
        <v>0</v>
      </c>
      <c r="AB314" s="312">
        <f t="shared" si="4724"/>
        <v>0</v>
      </c>
      <c r="AC314" s="312">
        <f t="shared" si="4724"/>
        <v>0</v>
      </c>
      <c r="AD314" s="312">
        <f t="shared" si="4724"/>
        <v>0</v>
      </c>
      <c r="AE314" s="312">
        <f t="shared" si="4724"/>
        <v>0</v>
      </c>
      <c r="AF314" s="312">
        <f t="shared" si="4724"/>
        <v>0</v>
      </c>
      <c r="AG314" s="312">
        <f t="shared" si="4724"/>
        <v>0</v>
      </c>
      <c r="AH314" s="312">
        <f t="shared" si="4724"/>
        <v>0</v>
      </c>
      <c r="AI314" s="312">
        <f t="shared" si="4724"/>
        <v>0</v>
      </c>
      <c r="AJ314" s="312">
        <f t="shared" si="4724"/>
        <v>0</v>
      </c>
      <c r="AK314" s="312">
        <f t="shared" si="4724"/>
        <v>0</v>
      </c>
      <c r="AL314" s="312">
        <f t="shared" si="4724"/>
        <v>0</v>
      </c>
      <c r="AM314" s="312">
        <f t="shared" si="4724"/>
        <v>0</v>
      </c>
      <c r="AN314" s="312">
        <f t="shared" si="4724"/>
        <v>0</v>
      </c>
      <c r="AO314" s="312">
        <f t="shared" si="4724"/>
        <v>0</v>
      </c>
      <c r="AP314" s="312">
        <f t="shared" si="4724"/>
        <v>0</v>
      </c>
      <c r="AQ314" s="312">
        <f t="shared" si="4724"/>
        <v>0</v>
      </c>
      <c r="AR314" s="312">
        <f t="shared" si="4724"/>
        <v>0</v>
      </c>
      <c r="AS314" s="312">
        <f t="shared" si="4724"/>
        <v>0</v>
      </c>
      <c r="AT314" s="312">
        <f t="shared" si="4724"/>
        <v>0</v>
      </c>
      <c r="AU314" s="312">
        <f t="shared" si="4724"/>
        <v>0</v>
      </c>
      <c r="AV314" s="312">
        <f t="shared" si="4724"/>
        <v>0</v>
      </c>
      <c r="AW314" s="312">
        <f t="shared" si="4724"/>
        <v>0</v>
      </c>
      <c r="AX314" s="312">
        <f t="shared" si="4724"/>
        <v>0</v>
      </c>
      <c r="AY314" s="312">
        <f t="shared" si="4724"/>
        <v>0</v>
      </c>
      <c r="AZ314" s="312">
        <f t="shared" si="4724"/>
        <v>0</v>
      </c>
      <c r="BA314" s="312">
        <f t="shared" si="4724"/>
        <v>0</v>
      </c>
      <c r="BB314" s="312">
        <f t="shared" si="4724"/>
        <v>0</v>
      </c>
      <c r="BC314" s="312">
        <f t="shared" si="4724"/>
        <v>0</v>
      </c>
      <c r="BD314" s="312">
        <f t="shared" si="4724"/>
        <v>0</v>
      </c>
      <c r="BE314" s="312">
        <f t="shared" si="4724"/>
        <v>0</v>
      </c>
      <c r="BF314" s="312">
        <f t="shared" si="4724"/>
        <v>0</v>
      </c>
      <c r="BG314" s="312">
        <f t="shared" si="4724"/>
        <v>0</v>
      </c>
      <c r="BH314" s="312">
        <f t="shared" si="4724"/>
        <v>0</v>
      </c>
      <c r="BI314" s="312">
        <f t="shared" si="4724"/>
        <v>0</v>
      </c>
      <c r="BJ314" s="312">
        <f t="shared" si="4724"/>
        <v>0</v>
      </c>
      <c r="BK314" s="312">
        <f t="shared" si="4724"/>
        <v>0</v>
      </c>
      <c r="BL314" s="312">
        <f t="shared" si="4724"/>
        <v>0</v>
      </c>
      <c r="BM314" s="312">
        <f t="shared" si="4724"/>
        <v>0</v>
      </c>
      <c r="BN314" s="312">
        <f t="shared" si="4724"/>
        <v>0</v>
      </c>
      <c r="BO314" s="312">
        <f t="shared" si="4724"/>
        <v>0</v>
      </c>
      <c r="BP314" s="312">
        <f t="shared" si="4724"/>
        <v>0</v>
      </c>
      <c r="BQ314" s="312">
        <f t="shared" si="4724"/>
        <v>0</v>
      </c>
      <c r="BR314" s="312">
        <f t="shared" si="4724"/>
        <v>0</v>
      </c>
      <c r="BS314" s="312">
        <f t="shared" si="4724"/>
        <v>0</v>
      </c>
      <c r="BT314" s="312">
        <f t="shared" si="4724"/>
        <v>0</v>
      </c>
      <c r="BU314" s="312">
        <f t="shared" si="4724"/>
        <v>0</v>
      </c>
      <c r="BV314" s="312">
        <f t="shared" ref="BV314:EB314" si="4725">$D314-$E314</f>
        <v>0</v>
      </c>
      <c r="BW314" s="312">
        <f t="shared" si="4725"/>
        <v>0</v>
      </c>
      <c r="BX314" s="312">
        <f t="shared" si="4725"/>
        <v>0</v>
      </c>
      <c r="BY314" s="312">
        <f t="shared" si="4725"/>
        <v>0</v>
      </c>
      <c r="BZ314" s="312">
        <f t="shared" si="4725"/>
        <v>0</v>
      </c>
      <c r="CA314" s="312">
        <f t="shared" si="4725"/>
        <v>0</v>
      </c>
      <c r="CB314" s="312">
        <f t="shared" si="4725"/>
        <v>0</v>
      </c>
      <c r="CC314" s="312">
        <f t="shared" si="4725"/>
        <v>0</v>
      </c>
      <c r="CD314" s="312">
        <f t="shared" si="4725"/>
        <v>0</v>
      </c>
      <c r="CE314" s="312">
        <f t="shared" si="4725"/>
        <v>0</v>
      </c>
      <c r="CF314" s="312">
        <f t="shared" si="4725"/>
        <v>0</v>
      </c>
      <c r="CG314" s="312">
        <f t="shared" si="4725"/>
        <v>0</v>
      </c>
      <c r="CH314" s="312">
        <f t="shared" si="4725"/>
        <v>0</v>
      </c>
      <c r="CI314" s="312">
        <f t="shared" si="4725"/>
        <v>0</v>
      </c>
      <c r="CJ314" s="312">
        <f t="shared" si="4725"/>
        <v>0</v>
      </c>
      <c r="CK314" s="312">
        <f t="shared" si="4725"/>
        <v>0</v>
      </c>
      <c r="CL314" s="312">
        <f t="shared" si="4725"/>
        <v>0</v>
      </c>
      <c r="CM314" s="312">
        <f t="shared" si="4725"/>
        <v>0</v>
      </c>
      <c r="CN314" s="312">
        <f t="shared" si="4725"/>
        <v>0</v>
      </c>
      <c r="CO314" s="312">
        <f t="shared" si="4725"/>
        <v>0</v>
      </c>
      <c r="CP314" s="312">
        <f t="shared" si="4725"/>
        <v>0</v>
      </c>
      <c r="CQ314" s="312">
        <f t="shared" si="4725"/>
        <v>0</v>
      </c>
      <c r="CR314" s="312">
        <f t="shared" si="4725"/>
        <v>0</v>
      </c>
      <c r="CS314" s="312">
        <f t="shared" si="4725"/>
        <v>0</v>
      </c>
      <c r="CT314" s="312">
        <f t="shared" si="4725"/>
        <v>0</v>
      </c>
      <c r="CU314" s="312">
        <f t="shared" si="4725"/>
        <v>0</v>
      </c>
      <c r="CV314" s="312">
        <f t="shared" si="4725"/>
        <v>0</v>
      </c>
      <c r="CW314" s="312">
        <f t="shared" si="4725"/>
        <v>0</v>
      </c>
      <c r="CX314" s="312">
        <f t="shared" si="4725"/>
        <v>0</v>
      </c>
      <c r="CY314" s="312">
        <f t="shared" si="4725"/>
        <v>0</v>
      </c>
      <c r="CZ314" s="312">
        <f t="shared" si="4725"/>
        <v>0</v>
      </c>
      <c r="DA314" s="312">
        <f t="shared" si="4725"/>
        <v>0</v>
      </c>
      <c r="DB314" s="312">
        <f t="shared" si="4725"/>
        <v>0</v>
      </c>
      <c r="DC314" s="312">
        <f t="shared" si="4725"/>
        <v>0</v>
      </c>
      <c r="DD314" s="312">
        <f t="shared" si="4725"/>
        <v>0</v>
      </c>
      <c r="DE314" s="312">
        <f t="shared" si="4725"/>
        <v>0</v>
      </c>
      <c r="DF314" s="312">
        <f t="shared" si="4725"/>
        <v>0</v>
      </c>
      <c r="DG314" s="312">
        <f t="shared" si="4725"/>
        <v>0</v>
      </c>
      <c r="DH314" s="312">
        <f t="shared" si="4725"/>
        <v>0</v>
      </c>
      <c r="DI314" s="312">
        <f t="shared" si="4725"/>
        <v>0</v>
      </c>
      <c r="DJ314" s="312">
        <f t="shared" si="4725"/>
        <v>0</v>
      </c>
      <c r="DK314" s="312">
        <f t="shared" si="4725"/>
        <v>0</v>
      </c>
      <c r="DL314" s="312">
        <f t="shared" si="4725"/>
        <v>0</v>
      </c>
      <c r="DM314" s="312">
        <f t="shared" si="4725"/>
        <v>0</v>
      </c>
      <c r="DN314" s="312">
        <f t="shared" si="4725"/>
        <v>0</v>
      </c>
      <c r="DO314" s="312">
        <f t="shared" si="4725"/>
        <v>0</v>
      </c>
      <c r="DP314" s="312">
        <f t="shared" si="4725"/>
        <v>0</v>
      </c>
      <c r="DQ314" s="312">
        <f t="shared" si="4725"/>
        <v>0</v>
      </c>
      <c r="DR314" s="312">
        <f t="shared" si="4725"/>
        <v>0</v>
      </c>
      <c r="DS314" s="312">
        <f t="shared" si="4725"/>
        <v>0</v>
      </c>
      <c r="DT314" s="312">
        <f t="shared" si="4725"/>
        <v>0</v>
      </c>
      <c r="DU314" s="312">
        <f t="shared" si="4725"/>
        <v>0</v>
      </c>
      <c r="DV314" s="312">
        <f t="shared" si="4725"/>
        <v>0</v>
      </c>
      <c r="DW314" s="312">
        <f t="shared" si="4725"/>
        <v>0</v>
      </c>
      <c r="DX314" s="312">
        <f t="shared" si="4725"/>
        <v>0</v>
      </c>
      <c r="DY314" s="312">
        <f t="shared" si="4725"/>
        <v>0</v>
      </c>
      <c r="DZ314" s="312">
        <f t="shared" si="4725"/>
        <v>0</v>
      </c>
      <c r="EA314" s="312">
        <f t="shared" si="4725"/>
        <v>0</v>
      </c>
      <c r="EB314" s="312">
        <f t="shared" si="4725"/>
        <v>0</v>
      </c>
    </row>
    <row r="315" spans="3:132" outlineLevel="1" x14ac:dyDescent="0.25">
      <c r="C315" s="327" t="s">
        <v>530</v>
      </c>
      <c r="D315" s="38"/>
      <c r="E315" s="38"/>
      <c r="F315" s="38"/>
      <c r="G315" s="55" t="s">
        <v>220</v>
      </c>
      <c r="H315" s="316">
        <f t="shared" ref="H315" si="4726">SUM(J315:EB315)</f>
        <v>0</v>
      </c>
      <c r="I315" s="38"/>
      <c r="J315" s="314">
        <f t="shared" ref="J315" si="4727">J313*J314</f>
        <v>0</v>
      </c>
      <c r="K315" s="314">
        <f t="shared" ref="K315" si="4728">K313*K314</f>
        <v>0</v>
      </c>
      <c r="L315" s="314">
        <f t="shared" ref="L315" si="4729">L313*L314</f>
        <v>0</v>
      </c>
      <c r="M315" s="314">
        <f t="shared" ref="M315" si="4730">M313*M314</f>
        <v>0</v>
      </c>
      <c r="N315" s="314">
        <f t="shared" ref="N315" si="4731">N313*N314</f>
        <v>0</v>
      </c>
      <c r="O315" s="314">
        <f t="shared" ref="O315" si="4732">O313*O314</f>
        <v>0</v>
      </c>
      <c r="P315" s="314">
        <f t="shared" ref="P315" si="4733">P313*P314</f>
        <v>0</v>
      </c>
      <c r="Q315" s="314">
        <f t="shared" ref="Q315" si="4734">Q313*Q314</f>
        <v>0</v>
      </c>
      <c r="R315" s="314">
        <f t="shared" ref="R315" si="4735">R313*R314</f>
        <v>0</v>
      </c>
      <c r="S315" s="314">
        <f t="shared" ref="S315" si="4736">S313*S314</f>
        <v>0</v>
      </c>
      <c r="T315" s="314">
        <f t="shared" ref="T315" si="4737">T313*T314</f>
        <v>0</v>
      </c>
      <c r="U315" s="314">
        <f t="shared" ref="U315" si="4738">U313*U314</f>
        <v>0</v>
      </c>
      <c r="V315" s="314">
        <f t="shared" ref="V315" si="4739">V313*V314</f>
        <v>0</v>
      </c>
      <c r="W315" s="314">
        <f t="shared" ref="W315" si="4740">W313*W314</f>
        <v>0</v>
      </c>
      <c r="X315" s="314">
        <f t="shared" ref="X315" si="4741">X313*X314</f>
        <v>0</v>
      </c>
      <c r="Y315" s="314">
        <f t="shared" ref="Y315" si="4742">Y313*Y314</f>
        <v>0</v>
      </c>
      <c r="Z315" s="314">
        <f>Z313*Z314</f>
        <v>0</v>
      </c>
      <c r="AA315" s="314">
        <f t="shared" ref="AA315" si="4743">AA313*AA314</f>
        <v>0</v>
      </c>
      <c r="AB315" s="314">
        <f t="shared" ref="AB315" si="4744">AB313*AB314</f>
        <v>0</v>
      </c>
      <c r="AC315" s="314">
        <f t="shared" ref="AC315" si="4745">AC313*AC314</f>
        <v>0</v>
      </c>
      <c r="AD315" s="314">
        <f t="shared" ref="AD315" si="4746">AD313*AD314</f>
        <v>0</v>
      </c>
      <c r="AE315" s="314">
        <f t="shared" ref="AE315" si="4747">AE313*AE314</f>
        <v>0</v>
      </c>
      <c r="AF315" s="314">
        <f t="shared" ref="AF315" si="4748">AF313*AF314</f>
        <v>0</v>
      </c>
      <c r="AG315" s="314">
        <f t="shared" ref="AG315" si="4749">AG313*AG314</f>
        <v>0</v>
      </c>
      <c r="AH315" s="314">
        <f t="shared" ref="AH315" si="4750">AH313*AH314</f>
        <v>0</v>
      </c>
      <c r="AI315" s="314">
        <f t="shared" ref="AI315" si="4751">AI313*AI314</f>
        <v>0</v>
      </c>
      <c r="AJ315" s="314">
        <f t="shared" ref="AJ315" si="4752">AJ313*AJ314</f>
        <v>0</v>
      </c>
      <c r="AK315" s="314">
        <f t="shared" ref="AK315" si="4753">AK313*AK314</f>
        <v>0</v>
      </c>
      <c r="AL315" s="314">
        <f t="shared" ref="AL315" si="4754">AL313*AL314</f>
        <v>0</v>
      </c>
      <c r="AM315" s="314">
        <f t="shared" ref="AM315" si="4755">AM313*AM314</f>
        <v>0</v>
      </c>
      <c r="AN315" s="314">
        <f t="shared" ref="AN315" si="4756">AN313*AN314</f>
        <v>0</v>
      </c>
      <c r="AO315" s="314">
        <f t="shared" ref="AO315" si="4757">AO313*AO314</f>
        <v>0</v>
      </c>
      <c r="AP315" s="314">
        <f t="shared" ref="AP315" si="4758">AP313*AP314</f>
        <v>0</v>
      </c>
      <c r="AQ315" s="314">
        <f t="shared" ref="AQ315" si="4759">AQ313*AQ314</f>
        <v>0</v>
      </c>
      <c r="AR315" s="314">
        <f t="shared" ref="AR315" si="4760">AR313*AR314</f>
        <v>0</v>
      </c>
      <c r="AS315" s="314">
        <f t="shared" ref="AS315" si="4761">AS313*AS314</f>
        <v>0</v>
      </c>
      <c r="AT315" s="314">
        <f t="shared" ref="AT315" si="4762">AT313*AT314</f>
        <v>0</v>
      </c>
      <c r="AU315" s="314">
        <f t="shared" ref="AU315" si="4763">AU313*AU314</f>
        <v>0</v>
      </c>
      <c r="AV315" s="314">
        <f t="shared" ref="AV315" si="4764">AV313*AV314</f>
        <v>0</v>
      </c>
      <c r="AW315" s="314">
        <f t="shared" ref="AW315" si="4765">AW313*AW314</f>
        <v>0</v>
      </c>
      <c r="AX315" s="314">
        <f t="shared" ref="AX315" si="4766">AX313*AX314</f>
        <v>0</v>
      </c>
      <c r="AY315" s="314">
        <f t="shared" ref="AY315" si="4767">AY313*AY314</f>
        <v>0</v>
      </c>
      <c r="AZ315" s="314">
        <f t="shared" ref="AZ315" si="4768">AZ313*AZ314</f>
        <v>0</v>
      </c>
      <c r="BA315" s="314">
        <f t="shared" ref="BA315" si="4769">BA313*BA314</f>
        <v>0</v>
      </c>
      <c r="BB315" s="314">
        <f t="shared" ref="BB315" si="4770">BB313*BB314</f>
        <v>0</v>
      </c>
      <c r="BC315" s="314">
        <f t="shared" ref="BC315" si="4771">BC313*BC314</f>
        <v>0</v>
      </c>
      <c r="BD315" s="314">
        <f t="shared" ref="BD315" si="4772">BD313*BD314</f>
        <v>0</v>
      </c>
      <c r="BE315" s="314">
        <f t="shared" ref="BE315" si="4773">BE313*BE314</f>
        <v>0</v>
      </c>
      <c r="BF315" s="314">
        <f t="shared" ref="BF315" si="4774">BF313*BF314</f>
        <v>0</v>
      </c>
      <c r="BG315" s="314">
        <f t="shared" ref="BG315" si="4775">BG313*BG314</f>
        <v>0</v>
      </c>
      <c r="BH315" s="314">
        <f t="shared" ref="BH315" si="4776">BH313*BH314</f>
        <v>0</v>
      </c>
      <c r="BI315" s="314">
        <f t="shared" ref="BI315" si="4777">BI313*BI314</f>
        <v>0</v>
      </c>
      <c r="BJ315" s="314">
        <f t="shared" ref="BJ315" si="4778">BJ313*BJ314</f>
        <v>0</v>
      </c>
      <c r="BK315" s="314">
        <f t="shared" ref="BK315" si="4779">BK313*BK314</f>
        <v>0</v>
      </c>
      <c r="BL315" s="314">
        <f t="shared" ref="BL315" si="4780">BL313*BL314</f>
        <v>0</v>
      </c>
      <c r="BM315" s="314">
        <f t="shared" ref="BM315" si="4781">BM313*BM314</f>
        <v>0</v>
      </c>
      <c r="BN315" s="314">
        <f t="shared" ref="BN315" si="4782">BN313*BN314</f>
        <v>0</v>
      </c>
      <c r="BO315" s="314">
        <f t="shared" ref="BO315" si="4783">BO313*BO314</f>
        <v>0</v>
      </c>
      <c r="BP315" s="314">
        <f t="shared" ref="BP315" si="4784">BP313*BP314</f>
        <v>0</v>
      </c>
      <c r="BQ315" s="314">
        <f t="shared" ref="BQ315" si="4785">BQ313*BQ314</f>
        <v>0</v>
      </c>
      <c r="BR315" s="314">
        <f t="shared" ref="BR315" si="4786">BR313*BR314</f>
        <v>0</v>
      </c>
      <c r="BS315" s="314">
        <f t="shared" ref="BS315" si="4787">BS313*BS314</f>
        <v>0</v>
      </c>
      <c r="BT315" s="314">
        <f t="shared" ref="BT315" si="4788">BT313*BT314</f>
        <v>0</v>
      </c>
      <c r="BU315" s="314">
        <f t="shared" ref="BU315" si="4789">BU313*BU314</f>
        <v>0</v>
      </c>
      <c r="BV315" s="314">
        <f t="shared" ref="BV315" si="4790">BV313*BV314</f>
        <v>0</v>
      </c>
      <c r="BW315" s="314">
        <f t="shared" ref="BW315" si="4791">BW313*BW314</f>
        <v>0</v>
      </c>
      <c r="BX315" s="314">
        <f t="shared" ref="BX315" si="4792">BX313*BX314</f>
        <v>0</v>
      </c>
      <c r="BY315" s="314">
        <f t="shared" ref="BY315" si="4793">BY313*BY314</f>
        <v>0</v>
      </c>
      <c r="BZ315" s="314">
        <f t="shared" ref="BZ315" si="4794">BZ313*BZ314</f>
        <v>0</v>
      </c>
      <c r="CA315" s="314">
        <f t="shared" ref="CA315" si="4795">CA313*CA314</f>
        <v>0</v>
      </c>
      <c r="CB315" s="314">
        <f t="shared" ref="CB315" si="4796">CB313*CB314</f>
        <v>0</v>
      </c>
      <c r="CC315" s="314">
        <f t="shared" ref="CC315" si="4797">CC313*CC314</f>
        <v>0</v>
      </c>
      <c r="CD315" s="314">
        <f t="shared" ref="CD315" si="4798">CD313*CD314</f>
        <v>0</v>
      </c>
      <c r="CE315" s="314">
        <f t="shared" ref="CE315" si="4799">CE313*CE314</f>
        <v>0</v>
      </c>
      <c r="CF315" s="314">
        <f t="shared" ref="CF315" si="4800">CF313*CF314</f>
        <v>0</v>
      </c>
      <c r="CG315" s="314">
        <f t="shared" ref="CG315" si="4801">CG313*CG314</f>
        <v>0</v>
      </c>
      <c r="CH315" s="314">
        <f t="shared" ref="CH315" si="4802">CH313*CH314</f>
        <v>0</v>
      </c>
      <c r="CI315" s="314">
        <f t="shared" ref="CI315" si="4803">CI313*CI314</f>
        <v>0</v>
      </c>
      <c r="CJ315" s="314">
        <f t="shared" ref="CJ315" si="4804">CJ313*CJ314</f>
        <v>0</v>
      </c>
      <c r="CK315" s="314">
        <f t="shared" ref="CK315" si="4805">CK313*CK314</f>
        <v>0</v>
      </c>
      <c r="CL315" s="314">
        <f t="shared" ref="CL315" si="4806">CL313*CL314</f>
        <v>0</v>
      </c>
      <c r="CM315" s="314">
        <f t="shared" ref="CM315" si="4807">CM313*CM314</f>
        <v>0</v>
      </c>
      <c r="CN315" s="314">
        <f t="shared" ref="CN315" si="4808">CN313*CN314</f>
        <v>0</v>
      </c>
      <c r="CO315" s="314">
        <f t="shared" ref="CO315" si="4809">CO313*CO314</f>
        <v>0</v>
      </c>
      <c r="CP315" s="314">
        <f t="shared" ref="CP315" si="4810">CP313*CP314</f>
        <v>0</v>
      </c>
      <c r="CQ315" s="314">
        <f t="shared" ref="CQ315" si="4811">CQ313*CQ314</f>
        <v>0</v>
      </c>
      <c r="CR315" s="314">
        <f t="shared" ref="CR315" si="4812">CR313*CR314</f>
        <v>0</v>
      </c>
      <c r="CS315" s="314">
        <f t="shared" ref="CS315" si="4813">CS313*CS314</f>
        <v>0</v>
      </c>
      <c r="CT315" s="314">
        <f t="shared" ref="CT315" si="4814">CT313*CT314</f>
        <v>0</v>
      </c>
      <c r="CU315" s="314">
        <f t="shared" ref="CU315" si="4815">CU313*CU314</f>
        <v>0</v>
      </c>
      <c r="CV315" s="314">
        <f t="shared" ref="CV315" si="4816">CV313*CV314</f>
        <v>0</v>
      </c>
      <c r="CW315" s="314">
        <f t="shared" ref="CW315" si="4817">CW313*CW314</f>
        <v>0</v>
      </c>
      <c r="CX315" s="314">
        <f t="shared" ref="CX315" si="4818">CX313*CX314</f>
        <v>0</v>
      </c>
      <c r="CY315" s="314">
        <f t="shared" ref="CY315" si="4819">CY313*CY314</f>
        <v>0</v>
      </c>
      <c r="CZ315" s="314">
        <f t="shared" ref="CZ315" si="4820">CZ313*CZ314</f>
        <v>0</v>
      </c>
      <c r="DA315" s="314">
        <f t="shared" ref="DA315" si="4821">DA313*DA314</f>
        <v>0</v>
      </c>
      <c r="DB315" s="314">
        <f t="shared" ref="DB315" si="4822">DB313*DB314</f>
        <v>0</v>
      </c>
      <c r="DC315" s="314">
        <f t="shared" ref="DC315" si="4823">DC313*DC314</f>
        <v>0</v>
      </c>
      <c r="DD315" s="314">
        <f t="shared" ref="DD315" si="4824">DD313*DD314</f>
        <v>0</v>
      </c>
      <c r="DE315" s="314">
        <f t="shared" ref="DE315" si="4825">DE313*DE314</f>
        <v>0</v>
      </c>
      <c r="DF315" s="314">
        <f t="shared" ref="DF315" si="4826">DF313*DF314</f>
        <v>0</v>
      </c>
      <c r="DG315" s="314">
        <f t="shared" ref="DG315" si="4827">DG313*DG314</f>
        <v>0</v>
      </c>
      <c r="DH315" s="314">
        <f t="shared" ref="DH315" si="4828">DH313*DH314</f>
        <v>0</v>
      </c>
      <c r="DI315" s="314">
        <f t="shared" ref="DI315" si="4829">DI313*DI314</f>
        <v>0</v>
      </c>
      <c r="DJ315" s="314">
        <f t="shared" ref="DJ315" si="4830">DJ313*DJ314</f>
        <v>0</v>
      </c>
      <c r="DK315" s="314">
        <f t="shared" ref="DK315" si="4831">DK313*DK314</f>
        <v>0</v>
      </c>
      <c r="DL315" s="314">
        <f t="shared" ref="DL315" si="4832">DL313*DL314</f>
        <v>0</v>
      </c>
      <c r="DM315" s="314">
        <f t="shared" ref="DM315" si="4833">DM313*DM314</f>
        <v>0</v>
      </c>
      <c r="DN315" s="314">
        <f t="shared" ref="DN315" si="4834">DN313*DN314</f>
        <v>0</v>
      </c>
      <c r="DO315" s="314">
        <f t="shared" ref="DO315" si="4835">DO313*DO314</f>
        <v>0</v>
      </c>
      <c r="DP315" s="314">
        <f t="shared" ref="DP315" si="4836">DP313*DP314</f>
        <v>0</v>
      </c>
      <c r="DQ315" s="314">
        <f t="shared" ref="DQ315" si="4837">DQ313*DQ314</f>
        <v>0</v>
      </c>
      <c r="DR315" s="314">
        <f t="shared" ref="DR315" si="4838">DR313*DR314</f>
        <v>0</v>
      </c>
      <c r="DS315" s="314">
        <f t="shared" ref="DS315" si="4839">DS313*DS314</f>
        <v>0</v>
      </c>
      <c r="DT315" s="314">
        <f t="shared" ref="DT315" si="4840">DT313*DT314</f>
        <v>0</v>
      </c>
      <c r="DU315" s="314">
        <f t="shared" ref="DU315" si="4841">DU313*DU314</f>
        <v>0</v>
      </c>
      <c r="DV315" s="314">
        <f t="shared" ref="DV315" si="4842">DV313*DV314</f>
        <v>0</v>
      </c>
      <c r="DW315" s="314">
        <f t="shared" ref="DW315" si="4843">DW313*DW314</f>
        <v>0</v>
      </c>
      <c r="DX315" s="314">
        <f t="shared" ref="DX315" si="4844">DX313*DX314</f>
        <v>0</v>
      </c>
      <c r="DY315" s="314">
        <f t="shared" ref="DY315" si="4845">DY313*DY314</f>
        <v>0</v>
      </c>
      <c r="DZ315" s="314">
        <f t="shared" ref="DZ315" si="4846">DZ313*DZ314</f>
        <v>0</v>
      </c>
      <c r="EA315" s="314">
        <f t="shared" ref="EA315" si="4847">EA313*EA314</f>
        <v>0</v>
      </c>
      <c r="EB315" s="314">
        <f t="shared" ref="EB315" si="4848">EB313*EB314</f>
        <v>0</v>
      </c>
    </row>
    <row r="316" spans="3:132" outlineLevel="1" x14ac:dyDescent="0.25">
      <c r="C316" s="324" t="s">
        <v>417</v>
      </c>
      <c r="D316" s="34"/>
      <c r="E316" s="34"/>
      <c r="F316" s="34"/>
      <c r="G316" s="67" t="s">
        <v>215</v>
      </c>
      <c r="H316" s="34"/>
      <c r="I316" s="34"/>
      <c r="J316" s="126">
        <f>J$13</f>
        <v>1</v>
      </c>
      <c r="K316" s="126">
        <f t="shared" ref="K316:BV316" si="4849">K$13</f>
        <v>1.0026792493128671</v>
      </c>
      <c r="L316" s="126">
        <f t="shared" si="4849"/>
        <v>1.0056539350998608</v>
      </c>
      <c r="M316" s="126">
        <f t="shared" si="4849"/>
        <v>1.0085410656939733</v>
      </c>
      <c r="N316" s="126">
        <f t="shared" si="4849"/>
        <v>1.0114364849476103</v>
      </c>
      <c r="O316" s="126">
        <f t="shared" si="4849"/>
        <v>1.0143402166566737</v>
      </c>
      <c r="P316" s="126">
        <f t="shared" si="4849"/>
        <v>1.0172522846853813</v>
      </c>
      <c r="Q316" s="126">
        <f t="shared" si="4849"/>
        <v>1.0201727129664624</v>
      </c>
      <c r="R316" s="126">
        <f t="shared" si="4849"/>
        <v>1.0231015255013547</v>
      </c>
      <c r="S316" s="126">
        <f t="shared" si="4849"/>
        <v>1.0260387463604019</v>
      </c>
      <c r="T316" s="126">
        <f t="shared" si="4849"/>
        <v>1.028984399683051</v>
      </c>
      <c r="U316" s="126">
        <f t="shared" si="4849"/>
        <v>1.0319385096780509</v>
      </c>
      <c r="V316" s="126">
        <f t="shared" si="4849"/>
        <v>1.0349011006236515</v>
      </c>
      <c r="W316" s="126">
        <f t="shared" si="4849"/>
        <v>1.0377730230388176</v>
      </c>
      <c r="X316" s="126">
        <f t="shared" si="4849"/>
        <v>1.0408518228283561</v>
      </c>
      <c r="Y316" s="126">
        <f t="shared" si="4849"/>
        <v>1.0438400029932626</v>
      </c>
      <c r="Z316" s="126">
        <f t="shared" si="4849"/>
        <v>1.046836761920777</v>
      </c>
      <c r="AA316" s="126">
        <f t="shared" si="4849"/>
        <v>1.0498421242396576</v>
      </c>
      <c r="AB316" s="126">
        <f t="shared" si="4849"/>
        <v>1.05285611464937</v>
      </c>
      <c r="AC316" s="126">
        <f t="shared" si="4849"/>
        <v>1.0558787579202888</v>
      </c>
      <c r="AD316" s="126">
        <f t="shared" si="4849"/>
        <v>1.0589100788939025</v>
      </c>
      <c r="AE316" s="126">
        <f t="shared" si="4849"/>
        <v>1.0619501024830165</v>
      </c>
      <c r="AF316" s="126">
        <f t="shared" si="4849"/>
        <v>1.0649988536719583</v>
      </c>
      <c r="AG316" s="126">
        <f t="shared" si="4849"/>
        <v>1.0680563575167832</v>
      </c>
      <c r="AH316" s="126">
        <f t="shared" si="4849"/>
        <v>1.0711226391454798</v>
      </c>
      <c r="AI316" s="126">
        <f t="shared" si="4849"/>
        <v>1.0739924437404067</v>
      </c>
      <c r="AJ316" s="126">
        <f t="shared" si="4849"/>
        <v>1.0771786970311998</v>
      </c>
      <c r="AK316" s="126">
        <f t="shared" si="4849"/>
        <v>1.0802711679727233</v>
      </c>
      <c r="AL316" s="126">
        <f t="shared" si="4849"/>
        <v>1.0833725170851116</v>
      </c>
      <c r="AM316" s="126">
        <f t="shared" si="4849"/>
        <v>1.0864827698566941</v>
      </c>
      <c r="AN316" s="126">
        <f t="shared" si="4849"/>
        <v>1.0896019518489746</v>
      </c>
      <c r="AO316" s="126">
        <f t="shared" si="4849"/>
        <v>1.0927300886968412</v>
      </c>
      <c r="AP316" s="126">
        <f t="shared" si="4849"/>
        <v>1.0958672061087775</v>
      </c>
      <c r="AQ316" s="126">
        <f t="shared" si="4849"/>
        <v>1.0990133298670732</v>
      </c>
      <c r="AR316" s="126">
        <f t="shared" si="4849"/>
        <v>1.1021684858280367</v>
      </c>
      <c r="AS316" s="126">
        <f t="shared" si="4849"/>
        <v>1.1053326999222071</v>
      </c>
      <c r="AT316" s="126">
        <f t="shared" si="4849"/>
        <v>1.1085059981545673</v>
      </c>
      <c r="AU316" s="126">
        <f t="shared" si="4849"/>
        <v>1.111475962088432</v>
      </c>
      <c r="AV316" s="126">
        <f t="shared" si="4849"/>
        <v>1.1147734191259395</v>
      </c>
      <c r="AW316" s="126">
        <f t="shared" si="4849"/>
        <v>1.1179738207069689</v>
      </c>
      <c r="AX316" s="126">
        <f t="shared" si="4849"/>
        <v>1.1211834103167977</v>
      </c>
      <c r="AY316" s="126">
        <f t="shared" si="4849"/>
        <v>1.1244022143333261</v>
      </c>
      <c r="AZ316" s="126">
        <f t="shared" si="4849"/>
        <v>1.1276302592101826</v>
      </c>
      <c r="BA316" s="126">
        <f t="shared" si="4849"/>
        <v>1.1308675714769412</v>
      </c>
      <c r="BB316" s="126">
        <f t="shared" si="4849"/>
        <v>1.1341141777393395</v>
      </c>
      <c r="BC316" s="126">
        <f t="shared" si="4849"/>
        <v>1.1373701046794982</v>
      </c>
      <c r="BD316" s="126">
        <f t="shared" si="4849"/>
        <v>1.1406353790561385</v>
      </c>
      <c r="BE316" s="126">
        <f t="shared" si="4849"/>
        <v>1.1439100277048042</v>
      </c>
      <c r="BF316" s="126">
        <f t="shared" si="4849"/>
        <v>1.1471940775380809</v>
      </c>
      <c r="BG316" s="126">
        <f t="shared" si="4849"/>
        <v>1.15026769648205</v>
      </c>
      <c r="BH316" s="126">
        <f t="shared" si="4849"/>
        <v>1.1536802383994258</v>
      </c>
      <c r="BI316" s="126">
        <f t="shared" si="4849"/>
        <v>1.1569923375180708</v>
      </c>
      <c r="BJ316" s="126">
        <f t="shared" si="4849"/>
        <v>1.1603139453378331</v>
      </c>
      <c r="BK316" s="126">
        <f t="shared" si="4849"/>
        <v>1.1636450891572303</v>
      </c>
      <c r="BL316" s="126">
        <f t="shared" si="4849"/>
        <v>1.1669857963531516</v>
      </c>
      <c r="BM316" s="126">
        <f t="shared" si="4849"/>
        <v>1.1703360943810825</v>
      </c>
      <c r="BN316" s="126">
        <f t="shared" si="4849"/>
        <v>1.1736960107753303</v>
      </c>
      <c r="BO316" s="126">
        <f t="shared" si="4849"/>
        <v>1.1770655731492505</v>
      </c>
      <c r="BP316" s="126">
        <f t="shared" si="4849"/>
        <v>1.180444809195474</v>
      </c>
      <c r="BQ316" s="126">
        <f t="shared" si="4849"/>
        <v>1.1838337466861339</v>
      </c>
      <c r="BR316" s="126">
        <f t="shared" si="4849"/>
        <v>1.1872324134730949</v>
      </c>
      <c r="BS316" s="126">
        <f t="shared" si="4849"/>
        <v>1.1905270658589224</v>
      </c>
      <c r="BT316" s="126">
        <f t="shared" si="4849"/>
        <v>1.1940590467434065</v>
      </c>
      <c r="BU316" s="126">
        <f t="shared" si="4849"/>
        <v>1.1974870693312041</v>
      </c>
      <c r="BV316" s="126">
        <f t="shared" si="4849"/>
        <v>1.2009249334246579</v>
      </c>
      <c r="BW316" s="126">
        <f t="shared" ref="BW316:EB316" si="4850">BW$13</f>
        <v>1.204372667277734</v>
      </c>
      <c r="BX316" s="126">
        <f t="shared" si="4850"/>
        <v>1.2078302992255125</v>
      </c>
      <c r="BY316" s="126">
        <f t="shared" si="4850"/>
        <v>1.2112978576844211</v>
      </c>
      <c r="BZ316" s="126">
        <f t="shared" si="4850"/>
        <v>1.2147753711524676</v>
      </c>
      <c r="CA316" s="126">
        <f t="shared" si="4850"/>
        <v>1.2182628682094752</v>
      </c>
      <c r="CB316" s="126">
        <f t="shared" si="4850"/>
        <v>1.2217603775173165</v>
      </c>
      <c r="CC316" s="126">
        <f t="shared" si="4850"/>
        <v>1.2252679278201495</v>
      </c>
      <c r="CD316" s="126">
        <f t="shared" si="4850"/>
        <v>1.2287855479446541</v>
      </c>
      <c r="CE316" s="126">
        <f t="shared" si="4850"/>
        <v>1.232077770779646</v>
      </c>
      <c r="CF316" s="126">
        <f t="shared" si="4850"/>
        <v>1.23573302168438</v>
      </c>
      <c r="CG316" s="126">
        <f t="shared" si="4850"/>
        <v>1.2392806860334544</v>
      </c>
      <c r="CH316" s="126">
        <f t="shared" si="4850"/>
        <v>1.2428385353675644</v>
      </c>
      <c r="CI316" s="126">
        <f t="shared" si="4850"/>
        <v>1.2464065989267703</v>
      </c>
      <c r="CJ316" s="126">
        <f t="shared" si="4850"/>
        <v>1.2499849060350778</v>
      </c>
      <c r="CK316" s="126">
        <f t="shared" si="4850"/>
        <v>1.2535734861006791</v>
      </c>
      <c r="CL316" s="126">
        <f t="shared" si="4850"/>
        <v>1.257172368616194</v>
      </c>
      <c r="CM316" s="126">
        <f t="shared" si="4850"/>
        <v>1.2607815831589126</v>
      </c>
      <c r="CN316" s="126">
        <f t="shared" si="4850"/>
        <v>1.2644011593910389</v>
      </c>
      <c r="CO316" s="126">
        <f t="shared" si="4850"/>
        <v>1.2680311270599336</v>
      </c>
      <c r="CP316" s="126">
        <f t="shared" si="4850"/>
        <v>1.2716715159983594</v>
      </c>
      <c r="CQ316" s="126">
        <f t="shared" si="4850"/>
        <v>1.2750786410337906</v>
      </c>
      <c r="CR316" s="126">
        <f t="shared" si="4850"/>
        <v>1.2788614642181557</v>
      </c>
      <c r="CS316" s="126">
        <f t="shared" si="4850"/>
        <v>1.2825329459576562</v>
      </c>
      <c r="CT316" s="126">
        <f t="shared" si="4850"/>
        <v>1.2862149681493797</v>
      </c>
      <c r="CU316" s="126">
        <f t="shared" si="4850"/>
        <v>1.289907561053897</v>
      </c>
      <c r="CV316" s="126">
        <f t="shared" si="4850"/>
        <v>1.293610755018654</v>
      </c>
      <c r="CW316" s="126">
        <f t="shared" si="4850"/>
        <v>1.2973245804782207</v>
      </c>
      <c r="CX316" s="126">
        <f t="shared" si="4850"/>
        <v>1.3010490679545423</v>
      </c>
      <c r="CY316" s="126">
        <f t="shared" si="4850"/>
        <v>1.304784248057189</v>
      </c>
      <c r="CZ316" s="126">
        <f t="shared" si="4850"/>
        <v>1.3085301514836076</v>
      </c>
      <c r="DA316" s="126">
        <f t="shared" si="4850"/>
        <v>1.3122868090193751</v>
      </c>
      <c r="DB316" s="126">
        <f t="shared" si="4850"/>
        <v>1.3160542515384499</v>
      </c>
      <c r="DC316" s="126">
        <f t="shared" si="4850"/>
        <v>1.3195802889875801</v>
      </c>
      <c r="DD316" s="126">
        <f t="shared" si="4850"/>
        <v>1.323495136864544</v>
      </c>
      <c r="DE316" s="126">
        <f t="shared" si="4850"/>
        <v>1.3272947573576725</v>
      </c>
      <c r="DF316" s="126">
        <f t="shared" si="4850"/>
        <v>1.3311052861764079</v>
      </c>
      <c r="DG316" s="126">
        <f t="shared" si="4850"/>
        <v>1.3349267546374479</v>
      </c>
      <c r="DH316" s="126">
        <f t="shared" si="4850"/>
        <v>1.3387591941473977</v>
      </c>
      <c r="DI316" s="126">
        <f t="shared" si="4850"/>
        <v>1.3426026362030277</v>
      </c>
      <c r="DJ316" s="126">
        <f t="shared" si="4850"/>
        <v>1.3464571123915319</v>
      </c>
      <c r="DK316" s="126">
        <f t="shared" si="4850"/>
        <v>1.3503226543907885</v>
      </c>
      <c r="DL316" s="126">
        <f t="shared" si="4850"/>
        <v>1.3541992939696192</v>
      </c>
      <c r="DM316" s="126">
        <f t="shared" si="4850"/>
        <v>1.358087062988051</v>
      </c>
      <c r="DN316" s="126">
        <f t="shared" si="4850"/>
        <v>1.361985993397578</v>
      </c>
      <c r="DO316" s="126">
        <f t="shared" si="4850"/>
        <v>1.3657655991021458</v>
      </c>
      <c r="DP316" s="126">
        <f t="shared" si="4850"/>
        <v>1.3698174666548035</v>
      </c>
      <c r="DQ316" s="126">
        <f t="shared" si="4850"/>
        <v>1.3737500738651915</v>
      </c>
      <c r="DR316" s="126">
        <f t="shared" si="4850"/>
        <v>1.3776939711925826</v>
      </c>
      <c r="DS316" s="126">
        <f t="shared" si="4850"/>
        <v>1.381649191049759</v>
      </c>
      <c r="DT316" s="126">
        <f t="shared" si="4850"/>
        <v>1.385615765942557</v>
      </c>
      <c r="DU316" s="126">
        <f t="shared" si="4850"/>
        <v>1.3895937284701338</v>
      </c>
      <c r="DV316" s="126">
        <f t="shared" si="4850"/>
        <v>1.3935831113252357</v>
      </c>
      <c r="DW316" s="126">
        <f t="shared" si="4850"/>
        <v>1.3975839472944662</v>
      </c>
      <c r="DX316" s="126">
        <f t="shared" si="4850"/>
        <v>1.401596269258556</v>
      </c>
      <c r="DY316" s="126">
        <f t="shared" si="4850"/>
        <v>1.4056201101926329</v>
      </c>
      <c r="DZ316" s="126">
        <f t="shared" si="4850"/>
        <v>1.4096555031664932</v>
      </c>
      <c r="EA316" s="126">
        <f t="shared" si="4850"/>
        <v>1.4134323217047313</v>
      </c>
      <c r="EB316" s="126">
        <f t="shared" si="4850"/>
        <v>1.4176256038945581</v>
      </c>
    </row>
    <row r="317" spans="3:132" outlineLevel="1" x14ac:dyDescent="0.25">
      <c r="C317" s="321" t="s">
        <v>531</v>
      </c>
      <c r="D317" s="38"/>
      <c r="E317" s="38"/>
      <c r="F317" s="38"/>
      <c r="G317" s="52" t="s">
        <v>220</v>
      </c>
      <c r="H317" s="46">
        <f t="shared" ref="H317" si="4851">SUM(J317:EB317)</f>
        <v>0</v>
      </c>
      <c r="I317" s="38"/>
      <c r="J317" s="82">
        <f>J315*J316</f>
        <v>0</v>
      </c>
      <c r="K317" s="82">
        <f t="shared" ref="K317" si="4852">K315*K316</f>
        <v>0</v>
      </c>
      <c r="L317" s="82">
        <f t="shared" ref="L317" si="4853">L315*L316</f>
        <v>0</v>
      </c>
      <c r="M317" s="82">
        <f t="shared" ref="M317" si="4854">M315*M316</f>
        <v>0</v>
      </c>
      <c r="N317" s="82">
        <f t="shared" ref="N317" si="4855">N315*N316</f>
        <v>0</v>
      </c>
      <c r="O317" s="82">
        <f t="shared" ref="O317" si="4856">O315*O316</f>
        <v>0</v>
      </c>
      <c r="P317" s="82">
        <f t="shared" ref="P317" si="4857">P315*P316</f>
        <v>0</v>
      </c>
      <c r="Q317" s="82">
        <f t="shared" ref="Q317" si="4858">Q315*Q316</f>
        <v>0</v>
      </c>
      <c r="R317" s="82">
        <f t="shared" ref="R317" si="4859">R315*R316</f>
        <v>0</v>
      </c>
      <c r="S317" s="82">
        <f t="shared" ref="S317" si="4860">S315*S316</f>
        <v>0</v>
      </c>
      <c r="T317" s="82">
        <f t="shared" ref="T317" si="4861">T315*T316</f>
        <v>0</v>
      </c>
      <c r="U317" s="82">
        <f t="shared" ref="U317" si="4862">U315*U316</f>
        <v>0</v>
      </c>
      <c r="V317" s="82">
        <f t="shared" ref="V317" si="4863">V315*V316</f>
        <v>0</v>
      </c>
      <c r="W317" s="82">
        <f t="shared" ref="W317" si="4864">W315*W316</f>
        <v>0</v>
      </c>
      <c r="X317" s="82">
        <f t="shared" ref="X317" si="4865">X315*X316</f>
        <v>0</v>
      </c>
      <c r="Y317" s="82">
        <f t="shared" ref="Y317" si="4866">Y315*Y316</f>
        <v>0</v>
      </c>
      <c r="Z317" s="82">
        <f t="shared" ref="Z317" si="4867">Z315*Z316</f>
        <v>0</v>
      </c>
      <c r="AA317" s="82">
        <f t="shared" ref="AA317" si="4868">AA315*AA316</f>
        <v>0</v>
      </c>
      <c r="AB317" s="82">
        <f t="shared" ref="AB317" si="4869">AB315*AB316</f>
        <v>0</v>
      </c>
      <c r="AC317" s="82">
        <f t="shared" ref="AC317" si="4870">AC315*AC316</f>
        <v>0</v>
      </c>
      <c r="AD317" s="82">
        <f t="shared" ref="AD317" si="4871">AD315*AD316</f>
        <v>0</v>
      </c>
      <c r="AE317" s="82">
        <f t="shared" ref="AE317" si="4872">AE315*AE316</f>
        <v>0</v>
      </c>
      <c r="AF317" s="82">
        <f t="shared" ref="AF317" si="4873">AF315*AF316</f>
        <v>0</v>
      </c>
      <c r="AG317" s="82">
        <f t="shared" ref="AG317" si="4874">AG315*AG316</f>
        <v>0</v>
      </c>
      <c r="AH317" s="82">
        <f t="shared" ref="AH317" si="4875">AH315*AH316</f>
        <v>0</v>
      </c>
      <c r="AI317" s="82">
        <f t="shared" ref="AI317" si="4876">AI315*AI316</f>
        <v>0</v>
      </c>
      <c r="AJ317" s="82">
        <f t="shared" ref="AJ317" si="4877">AJ315*AJ316</f>
        <v>0</v>
      </c>
      <c r="AK317" s="82">
        <f t="shared" ref="AK317" si="4878">AK315*AK316</f>
        <v>0</v>
      </c>
      <c r="AL317" s="82">
        <f t="shared" ref="AL317" si="4879">AL315*AL316</f>
        <v>0</v>
      </c>
      <c r="AM317" s="82">
        <f t="shared" ref="AM317" si="4880">AM315*AM316</f>
        <v>0</v>
      </c>
      <c r="AN317" s="82">
        <f t="shared" ref="AN317" si="4881">AN315*AN316</f>
        <v>0</v>
      </c>
      <c r="AO317" s="82">
        <f t="shared" ref="AO317" si="4882">AO315*AO316</f>
        <v>0</v>
      </c>
      <c r="AP317" s="82">
        <f t="shared" ref="AP317" si="4883">AP315*AP316</f>
        <v>0</v>
      </c>
      <c r="AQ317" s="82">
        <f t="shared" ref="AQ317" si="4884">AQ315*AQ316</f>
        <v>0</v>
      </c>
      <c r="AR317" s="82">
        <f t="shared" ref="AR317" si="4885">AR315*AR316</f>
        <v>0</v>
      </c>
      <c r="AS317" s="82">
        <f t="shared" ref="AS317" si="4886">AS315*AS316</f>
        <v>0</v>
      </c>
      <c r="AT317" s="82">
        <f t="shared" ref="AT317" si="4887">AT315*AT316</f>
        <v>0</v>
      </c>
      <c r="AU317" s="82">
        <f t="shared" ref="AU317" si="4888">AU315*AU316</f>
        <v>0</v>
      </c>
      <c r="AV317" s="82">
        <f t="shared" ref="AV317" si="4889">AV315*AV316</f>
        <v>0</v>
      </c>
      <c r="AW317" s="82">
        <f t="shared" ref="AW317" si="4890">AW315*AW316</f>
        <v>0</v>
      </c>
      <c r="AX317" s="82">
        <f t="shared" ref="AX317" si="4891">AX315*AX316</f>
        <v>0</v>
      </c>
      <c r="AY317" s="82">
        <f t="shared" ref="AY317" si="4892">AY315*AY316</f>
        <v>0</v>
      </c>
      <c r="AZ317" s="82">
        <f t="shared" ref="AZ317" si="4893">AZ315*AZ316</f>
        <v>0</v>
      </c>
      <c r="BA317" s="82">
        <f t="shared" ref="BA317" si="4894">BA315*BA316</f>
        <v>0</v>
      </c>
      <c r="BB317" s="82">
        <f t="shared" ref="BB317" si="4895">BB315*BB316</f>
        <v>0</v>
      </c>
      <c r="BC317" s="82">
        <f t="shared" ref="BC317" si="4896">BC315*BC316</f>
        <v>0</v>
      </c>
      <c r="BD317" s="82">
        <f t="shared" ref="BD317" si="4897">BD315*BD316</f>
        <v>0</v>
      </c>
      <c r="BE317" s="82">
        <f t="shared" ref="BE317" si="4898">BE315*BE316</f>
        <v>0</v>
      </c>
      <c r="BF317" s="82">
        <f t="shared" ref="BF317" si="4899">BF315*BF316</f>
        <v>0</v>
      </c>
      <c r="BG317" s="82">
        <f t="shared" ref="BG317" si="4900">BG315*BG316</f>
        <v>0</v>
      </c>
      <c r="BH317" s="82">
        <f t="shared" ref="BH317" si="4901">BH315*BH316</f>
        <v>0</v>
      </c>
      <c r="BI317" s="82">
        <f t="shared" ref="BI317" si="4902">BI315*BI316</f>
        <v>0</v>
      </c>
      <c r="BJ317" s="82">
        <f t="shared" ref="BJ317" si="4903">BJ315*BJ316</f>
        <v>0</v>
      </c>
      <c r="BK317" s="82">
        <f t="shared" ref="BK317" si="4904">BK315*BK316</f>
        <v>0</v>
      </c>
      <c r="BL317" s="82">
        <f t="shared" ref="BL317" si="4905">BL315*BL316</f>
        <v>0</v>
      </c>
      <c r="BM317" s="82">
        <f t="shared" ref="BM317" si="4906">BM315*BM316</f>
        <v>0</v>
      </c>
      <c r="BN317" s="82">
        <f t="shared" ref="BN317" si="4907">BN315*BN316</f>
        <v>0</v>
      </c>
      <c r="BO317" s="82">
        <f t="shared" ref="BO317" si="4908">BO315*BO316</f>
        <v>0</v>
      </c>
      <c r="BP317" s="82">
        <f t="shared" ref="BP317" si="4909">BP315*BP316</f>
        <v>0</v>
      </c>
      <c r="BQ317" s="82">
        <f t="shared" ref="BQ317" si="4910">BQ315*BQ316</f>
        <v>0</v>
      </c>
      <c r="BR317" s="82">
        <f t="shared" ref="BR317" si="4911">BR315*BR316</f>
        <v>0</v>
      </c>
      <c r="BS317" s="82">
        <f t="shared" ref="BS317" si="4912">BS315*BS316</f>
        <v>0</v>
      </c>
      <c r="BT317" s="82">
        <f t="shared" ref="BT317" si="4913">BT315*BT316</f>
        <v>0</v>
      </c>
      <c r="BU317" s="82">
        <f t="shared" ref="BU317" si="4914">BU315*BU316</f>
        <v>0</v>
      </c>
      <c r="BV317" s="82">
        <f t="shared" ref="BV317" si="4915">BV315*BV316</f>
        <v>0</v>
      </c>
      <c r="BW317" s="82">
        <f t="shared" ref="BW317" si="4916">BW315*BW316</f>
        <v>0</v>
      </c>
      <c r="BX317" s="82">
        <f t="shared" ref="BX317" si="4917">BX315*BX316</f>
        <v>0</v>
      </c>
      <c r="BY317" s="82">
        <f t="shared" ref="BY317" si="4918">BY315*BY316</f>
        <v>0</v>
      </c>
      <c r="BZ317" s="82">
        <f t="shared" ref="BZ317" si="4919">BZ315*BZ316</f>
        <v>0</v>
      </c>
      <c r="CA317" s="82">
        <f t="shared" ref="CA317" si="4920">CA315*CA316</f>
        <v>0</v>
      </c>
      <c r="CB317" s="82">
        <f t="shared" ref="CB317" si="4921">CB315*CB316</f>
        <v>0</v>
      </c>
      <c r="CC317" s="82">
        <f t="shared" ref="CC317" si="4922">CC315*CC316</f>
        <v>0</v>
      </c>
      <c r="CD317" s="82">
        <f t="shared" ref="CD317" si="4923">CD315*CD316</f>
        <v>0</v>
      </c>
      <c r="CE317" s="82">
        <f t="shared" ref="CE317" si="4924">CE315*CE316</f>
        <v>0</v>
      </c>
      <c r="CF317" s="82">
        <f t="shared" ref="CF317" si="4925">CF315*CF316</f>
        <v>0</v>
      </c>
      <c r="CG317" s="82">
        <f t="shared" ref="CG317" si="4926">CG315*CG316</f>
        <v>0</v>
      </c>
      <c r="CH317" s="82">
        <f t="shared" ref="CH317" si="4927">CH315*CH316</f>
        <v>0</v>
      </c>
      <c r="CI317" s="82">
        <f t="shared" ref="CI317" si="4928">CI315*CI316</f>
        <v>0</v>
      </c>
      <c r="CJ317" s="82">
        <f t="shared" ref="CJ317" si="4929">CJ315*CJ316</f>
        <v>0</v>
      </c>
      <c r="CK317" s="82">
        <f t="shared" ref="CK317" si="4930">CK315*CK316</f>
        <v>0</v>
      </c>
      <c r="CL317" s="82">
        <f t="shared" ref="CL317" si="4931">CL315*CL316</f>
        <v>0</v>
      </c>
      <c r="CM317" s="82">
        <f t="shared" ref="CM317" si="4932">CM315*CM316</f>
        <v>0</v>
      </c>
      <c r="CN317" s="82">
        <f t="shared" ref="CN317" si="4933">CN315*CN316</f>
        <v>0</v>
      </c>
      <c r="CO317" s="82">
        <f t="shared" ref="CO317" si="4934">CO315*CO316</f>
        <v>0</v>
      </c>
      <c r="CP317" s="82">
        <f t="shared" ref="CP317" si="4935">CP315*CP316</f>
        <v>0</v>
      </c>
      <c r="CQ317" s="82">
        <f t="shared" ref="CQ317" si="4936">CQ315*CQ316</f>
        <v>0</v>
      </c>
      <c r="CR317" s="82">
        <f t="shared" ref="CR317" si="4937">CR315*CR316</f>
        <v>0</v>
      </c>
      <c r="CS317" s="82">
        <f t="shared" ref="CS317" si="4938">CS315*CS316</f>
        <v>0</v>
      </c>
      <c r="CT317" s="82">
        <f t="shared" ref="CT317" si="4939">CT315*CT316</f>
        <v>0</v>
      </c>
      <c r="CU317" s="82">
        <f t="shared" ref="CU317" si="4940">CU315*CU316</f>
        <v>0</v>
      </c>
      <c r="CV317" s="82">
        <f t="shared" ref="CV317" si="4941">CV315*CV316</f>
        <v>0</v>
      </c>
      <c r="CW317" s="82">
        <f t="shared" ref="CW317" si="4942">CW315*CW316</f>
        <v>0</v>
      </c>
      <c r="CX317" s="82">
        <f t="shared" ref="CX317" si="4943">CX315*CX316</f>
        <v>0</v>
      </c>
      <c r="CY317" s="82">
        <f t="shared" ref="CY317" si="4944">CY315*CY316</f>
        <v>0</v>
      </c>
      <c r="CZ317" s="82">
        <f t="shared" ref="CZ317" si="4945">CZ315*CZ316</f>
        <v>0</v>
      </c>
      <c r="DA317" s="82">
        <f t="shared" ref="DA317" si="4946">DA315*DA316</f>
        <v>0</v>
      </c>
      <c r="DB317" s="82">
        <f t="shared" ref="DB317" si="4947">DB315*DB316</f>
        <v>0</v>
      </c>
      <c r="DC317" s="82">
        <f t="shared" ref="DC317" si="4948">DC315*DC316</f>
        <v>0</v>
      </c>
      <c r="DD317" s="82">
        <f t="shared" ref="DD317" si="4949">DD315*DD316</f>
        <v>0</v>
      </c>
      <c r="DE317" s="82">
        <f t="shared" ref="DE317" si="4950">DE315*DE316</f>
        <v>0</v>
      </c>
      <c r="DF317" s="82">
        <f t="shared" ref="DF317" si="4951">DF315*DF316</f>
        <v>0</v>
      </c>
      <c r="DG317" s="82">
        <f t="shared" ref="DG317" si="4952">DG315*DG316</f>
        <v>0</v>
      </c>
      <c r="DH317" s="82">
        <f t="shared" ref="DH317" si="4953">DH315*DH316</f>
        <v>0</v>
      </c>
      <c r="DI317" s="82">
        <f t="shared" ref="DI317" si="4954">DI315*DI316</f>
        <v>0</v>
      </c>
      <c r="DJ317" s="82">
        <f t="shared" ref="DJ317" si="4955">DJ315*DJ316</f>
        <v>0</v>
      </c>
      <c r="DK317" s="82">
        <f t="shared" ref="DK317" si="4956">DK315*DK316</f>
        <v>0</v>
      </c>
      <c r="DL317" s="82">
        <f t="shared" ref="DL317" si="4957">DL315*DL316</f>
        <v>0</v>
      </c>
      <c r="DM317" s="82">
        <f t="shared" ref="DM317" si="4958">DM315*DM316</f>
        <v>0</v>
      </c>
      <c r="DN317" s="82">
        <f t="shared" ref="DN317" si="4959">DN315*DN316</f>
        <v>0</v>
      </c>
      <c r="DO317" s="82">
        <f t="shared" ref="DO317" si="4960">DO315*DO316</f>
        <v>0</v>
      </c>
      <c r="DP317" s="82">
        <f t="shared" ref="DP317" si="4961">DP315*DP316</f>
        <v>0</v>
      </c>
      <c r="DQ317" s="82">
        <f t="shared" ref="DQ317" si="4962">DQ315*DQ316</f>
        <v>0</v>
      </c>
      <c r="DR317" s="82">
        <f t="shared" ref="DR317" si="4963">DR315*DR316</f>
        <v>0</v>
      </c>
      <c r="DS317" s="82">
        <f t="shared" ref="DS317" si="4964">DS315*DS316</f>
        <v>0</v>
      </c>
      <c r="DT317" s="82">
        <f t="shared" ref="DT317" si="4965">DT315*DT316</f>
        <v>0</v>
      </c>
      <c r="DU317" s="82">
        <f t="shared" ref="DU317" si="4966">DU315*DU316</f>
        <v>0</v>
      </c>
      <c r="DV317" s="82">
        <f t="shared" ref="DV317" si="4967">DV315*DV316</f>
        <v>0</v>
      </c>
      <c r="DW317" s="82">
        <f t="shared" ref="DW317" si="4968">DW315*DW316</f>
        <v>0</v>
      </c>
      <c r="DX317" s="82">
        <f t="shared" ref="DX317" si="4969">DX315*DX316</f>
        <v>0</v>
      </c>
      <c r="DY317" s="82">
        <f t="shared" ref="DY317" si="4970">DY315*DY316</f>
        <v>0</v>
      </c>
      <c r="DZ317" s="82">
        <f t="shared" ref="DZ317" si="4971">DZ315*DZ316</f>
        <v>0</v>
      </c>
      <c r="EA317" s="82">
        <f t="shared" ref="EA317" si="4972">EA315*EA316</f>
        <v>0</v>
      </c>
      <c r="EB317" s="82">
        <f t="shared" ref="EB317" si="4973">EB315*EB316</f>
        <v>0</v>
      </c>
    </row>
    <row r="318" spans="3:132" outlineLevel="1" x14ac:dyDescent="0.25">
      <c r="G318" s="52"/>
      <c r="H318" s="29"/>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row>
    <row r="319" spans="3:132" ht="13" x14ac:dyDescent="0.3">
      <c r="C319" s="348" t="s">
        <v>567</v>
      </c>
      <c r="D319" s="342"/>
      <c r="E319" s="342"/>
      <c r="F319" s="342"/>
      <c r="G319" s="349" t="s">
        <v>220</v>
      </c>
      <c r="H319" s="344">
        <f>SUM(J319:EB319)</f>
        <v>0</v>
      </c>
      <c r="I319" s="342"/>
      <c r="J319" s="345">
        <f t="shared" ref="J319:AO319" si="4974">CHOOSE(Scenario,J299,J308,J317)</f>
        <v>0</v>
      </c>
      <c r="K319" s="346">
        <f t="shared" si="4974"/>
        <v>0</v>
      </c>
      <c r="L319" s="346">
        <f t="shared" si="4974"/>
        <v>0</v>
      </c>
      <c r="M319" s="346">
        <f t="shared" si="4974"/>
        <v>0</v>
      </c>
      <c r="N319" s="346">
        <f t="shared" si="4974"/>
        <v>0</v>
      </c>
      <c r="O319" s="346">
        <f t="shared" si="4974"/>
        <v>0</v>
      </c>
      <c r="P319" s="346">
        <f t="shared" si="4974"/>
        <v>0</v>
      </c>
      <c r="Q319" s="346">
        <f t="shared" si="4974"/>
        <v>0</v>
      </c>
      <c r="R319" s="346">
        <f t="shared" si="4974"/>
        <v>0</v>
      </c>
      <c r="S319" s="346">
        <f t="shared" si="4974"/>
        <v>0</v>
      </c>
      <c r="T319" s="346">
        <f t="shared" si="4974"/>
        <v>0</v>
      </c>
      <c r="U319" s="346">
        <f t="shared" si="4974"/>
        <v>0</v>
      </c>
      <c r="V319" s="346">
        <f t="shared" si="4974"/>
        <v>0</v>
      </c>
      <c r="W319" s="346">
        <f t="shared" si="4974"/>
        <v>0</v>
      </c>
      <c r="X319" s="346">
        <f t="shared" si="4974"/>
        <v>0</v>
      </c>
      <c r="Y319" s="346">
        <f t="shared" si="4974"/>
        <v>0</v>
      </c>
      <c r="Z319" s="346">
        <f t="shared" si="4974"/>
        <v>0</v>
      </c>
      <c r="AA319" s="346">
        <f t="shared" si="4974"/>
        <v>0</v>
      </c>
      <c r="AB319" s="346">
        <f t="shared" si="4974"/>
        <v>0</v>
      </c>
      <c r="AC319" s="346">
        <f t="shared" si="4974"/>
        <v>0</v>
      </c>
      <c r="AD319" s="346">
        <f t="shared" si="4974"/>
        <v>0</v>
      </c>
      <c r="AE319" s="346">
        <f t="shared" si="4974"/>
        <v>0</v>
      </c>
      <c r="AF319" s="346">
        <f t="shared" si="4974"/>
        <v>0</v>
      </c>
      <c r="AG319" s="346">
        <f t="shared" si="4974"/>
        <v>0</v>
      </c>
      <c r="AH319" s="346">
        <f t="shared" si="4974"/>
        <v>0</v>
      </c>
      <c r="AI319" s="346">
        <f t="shared" si="4974"/>
        <v>0</v>
      </c>
      <c r="AJ319" s="346">
        <f t="shared" si="4974"/>
        <v>0</v>
      </c>
      <c r="AK319" s="346">
        <f t="shared" si="4974"/>
        <v>0</v>
      </c>
      <c r="AL319" s="346">
        <f t="shared" si="4974"/>
        <v>0</v>
      </c>
      <c r="AM319" s="346">
        <f t="shared" si="4974"/>
        <v>0</v>
      </c>
      <c r="AN319" s="346">
        <f t="shared" si="4974"/>
        <v>0</v>
      </c>
      <c r="AO319" s="346">
        <f t="shared" si="4974"/>
        <v>0</v>
      </c>
      <c r="AP319" s="346">
        <f t="shared" ref="AP319:BU319" si="4975">CHOOSE(Scenario,AP299,AP308,AP317)</f>
        <v>0</v>
      </c>
      <c r="AQ319" s="346">
        <f t="shared" si="4975"/>
        <v>0</v>
      </c>
      <c r="AR319" s="346">
        <f t="shared" si="4975"/>
        <v>0</v>
      </c>
      <c r="AS319" s="346">
        <f t="shared" si="4975"/>
        <v>0</v>
      </c>
      <c r="AT319" s="346">
        <f t="shared" si="4975"/>
        <v>0</v>
      </c>
      <c r="AU319" s="346">
        <f t="shared" si="4975"/>
        <v>0</v>
      </c>
      <c r="AV319" s="346">
        <f t="shared" si="4975"/>
        <v>0</v>
      </c>
      <c r="AW319" s="346">
        <f t="shared" si="4975"/>
        <v>0</v>
      </c>
      <c r="AX319" s="346">
        <f t="shared" si="4975"/>
        <v>0</v>
      </c>
      <c r="AY319" s="346">
        <f t="shared" si="4975"/>
        <v>0</v>
      </c>
      <c r="AZ319" s="346">
        <f t="shared" si="4975"/>
        <v>0</v>
      </c>
      <c r="BA319" s="346">
        <f t="shared" si="4975"/>
        <v>0</v>
      </c>
      <c r="BB319" s="346">
        <f t="shared" si="4975"/>
        <v>0</v>
      </c>
      <c r="BC319" s="346">
        <f t="shared" si="4975"/>
        <v>0</v>
      </c>
      <c r="BD319" s="346">
        <f t="shared" si="4975"/>
        <v>0</v>
      </c>
      <c r="BE319" s="346">
        <f t="shared" si="4975"/>
        <v>0</v>
      </c>
      <c r="BF319" s="346">
        <f t="shared" si="4975"/>
        <v>0</v>
      </c>
      <c r="BG319" s="346">
        <f t="shared" si="4975"/>
        <v>0</v>
      </c>
      <c r="BH319" s="346">
        <f t="shared" si="4975"/>
        <v>0</v>
      </c>
      <c r="BI319" s="346">
        <f t="shared" si="4975"/>
        <v>0</v>
      </c>
      <c r="BJ319" s="346">
        <f t="shared" si="4975"/>
        <v>0</v>
      </c>
      <c r="BK319" s="346">
        <f t="shared" si="4975"/>
        <v>0</v>
      </c>
      <c r="BL319" s="346">
        <f t="shared" si="4975"/>
        <v>0</v>
      </c>
      <c r="BM319" s="346">
        <f t="shared" si="4975"/>
        <v>0</v>
      </c>
      <c r="BN319" s="346">
        <f t="shared" si="4975"/>
        <v>0</v>
      </c>
      <c r="BO319" s="346">
        <f t="shared" si="4975"/>
        <v>0</v>
      </c>
      <c r="BP319" s="346">
        <f t="shared" si="4975"/>
        <v>0</v>
      </c>
      <c r="BQ319" s="346">
        <f t="shared" si="4975"/>
        <v>0</v>
      </c>
      <c r="BR319" s="346">
        <f t="shared" si="4975"/>
        <v>0</v>
      </c>
      <c r="BS319" s="346">
        <f t="shared" si="4975"/>
        <v>0</v>
      </c>
      <c r="BT319" s="346">
        <f t="shared" si="4975"/>
        <v>0</v>
      </c>
      <c r="BU319" s="346">
        <f t="shared" si="4975"/>
        <v>0</v>
      </c>
      <c r="BV319" s="346">
        <f t="shared" ref="BV319:DA319" si="4976">CHOOSE(Scenario,BV299,BV308,BV317)</f>
        <v>0</v>
      </c>
      <c r="BW319" s="346">
        <f t="shared" si="4976"/>
        <v>0</v>
      </c>
      <c r="BX319" s="346">
        <f t="shared" si="4976"/>
        <v>0</v>
      </c>
      <c r="BY319" s="346">
        <f t="shared" si="4976"/>
        <v>0</v>
      </c>
      <c r="BZ319" s="346">
        <f t="shared" si="4976"/>
        <v>0</v>
      </c>
      <c r="CA319" s="346">
        <f t="shared" si="4976"/>
        <v>0</v>
      </c>
      <c r="CB319" s="346">
        <f t="shared" si="4976"/>
        <v>0</v>
      </c>
      <c r="CC319" s="346">
        <f t="shared" si="4976"/>
        <v>0</v>
      </c>
      <c r="CD319" s="346">
        <f t="shared" si="4976"/>
        <v>0</v>
      </c>
      <c r="CE319" s="346">
        <f t="shared" si="4976"/>
        <v>0</v>
      </c>
      <c r="CF319" s="346">
        <f t="shared" si="4976"/>
        <v>0</v>
      </c>
      <c r="CG319" s="346">
        <f t="shared" si="4976"/>
        <v>0</v>
      </c>
      <c r="CH319" s="346">
        <f t="shared" si="4976"/>
        <v>0</v>
      </c>
      <c r="CI319" s="346">
        <f t="shared" si="4976"/>
        <v>0</v>
      </c>
      <c r="CJ319" s="346">
        <f t="shared" si="4976"/>
        <v>0</v>
      </c>
      <c r="CK319" s="346">
        <f t="shared" si="4976"/>
        <v>0</v>
      </c>
      <c r="CL319" s="346">
        <f t="shared" si="4976"/>
        <v>0</v>
      </c>
      <c r="CM319" s="346">
        <f t="shared" si="4976"/>
        <v>0</v>
      </c>
      <c r="CN319" s="346">
        <f t="shared" si="4976"/>
        <v>0</v>
      </c>
      <c r="CO319" s="346">
        <f t="shared" si="4976"/>
        <v>0</v>
      </c>
      <c r="CP319" s="346">
        <f t="shared" si="4976"/>
        <v>0</v>
      </c>
      <c r="CQ319" s="346">
        <f t="shared" si="4976"/>
        <v>0</v>
      </c>
      <c r="CR319" s="346">
        <f t="shared" si="4976"/>
        <v>0</v>
      </c>
      <c r="CS319" s="346">
        <f t="shared" si="4976"/>
        <v>0</v>
      </c>
      <c r="CT319" s="346">
        <f t="shared" si="4976"/>
        <v>0</v>
      </c>
      <c r="CU319" s="346">
        <f t="shared" si="4976"/>
        <v>0</v>
      </c>
      <c r="CV319" s="346">
        <f t="shared" si="4976"/>
        <v>0</v>
      </c>
      <c r="CW319" s="346">
        <f t="shared" si="4976"/>
        <v>0</v>
      </c>
      <c r="CX319" s="346">
        <f t="shared" si="4976"/>
        <v>0</v>
      </c>
      <c r="CY319" s="346">
        <f t="shared" si="4976"/>
        <v>0</v>
      </c>
      <c r="CZ319" s="346">
        <f t="shared" si="4976"/>
        <v>0</v>
      </c>
      <c r="DA319" s="346">
        <f t="shared" si="4976"/>
        <v>0</v>
      </c>
      <c r="DB319" s="346">
        <f t="shared" ref="DB319:EB319" si="4977">CHOOSE(Scenario,DB299,DB308,DB317)</f>
        <v>0</v>
      </c>
      <c r="DC319" s="346">
        <f t="shared" si="4977"/>
        <v>0</v>
      </c>
      <c r="DD319" s="346">
        <f t="shared" si="4977"/>
        <v>0</v>
      </c>
      <c r="DE319" s="346">
        <f t="shared" si="4977"/>
        <v>0</v>
      </c>
      <c r="DF319" s="346">
        <f t="shared" si="4977"/>
        <v>0</v>
      </c>
      <c r="DG319" s="346">
        <f t="shared" si="4977"/>
        <v>0</v>
      </c>
      <c r="DH319" s="346">
        <f t="shared" si="4977"/>
        <v>0</v>
      </c>
      <c r="DI319" s="346">
        <f t="shared" si="4977"/>
        <v>0</v>
      </c>
      <c r="DJ319" s="346">
        <f t="shared" si="4977"/>
        <v>0</v>
      </c>
      <c r="DK319" s="346">
        <f t="shared" si="4977"/>
        <v>0</v>
      </c>
      <c r="DL319" s="346">
        <f t="shared" si="4977"/>
        <v>0</v>
      </c>
      <c r="DM319" s="346">
        <f t="shared" si="4977"/>
        <v>0</v>
      </c>
      <c r="DN319" s="346">
        <f t="shared" si="4977"/>
        <v>0</v>
      </c>
      <c r="DO319" s="346">
        <f t="shared" si="4977"/>
        <v>0</v>
      </c>
      <c r="DP319" s="346">
        <f t="shared" si="4977"/>
        <v>0</v>
      </c>
      <c r="DQ319" s="346">
        <f t="shared" si="4977"/>
        <v>0</v>
      </c>
      <c r="DR319" s="346">
        <f t="shared" si="4977"/>
        <v>0</v>
      </c>
      <c r="DS319" s="346">
        <f t="shared" si="4977"/>
        <v>0</v>
      </c>
      <c r="DT319" s="346">
        <f t="shared" si="4977"/>
        <v>0</v>
      </c>
      <c r="DU319" s="346">
        <f t="shared" si="4977"/>
        <v>0</v>
      </c>
      <c r="DV319" s="346">
        <f t="shared" si="4977"/>
        <v>0</v>
      </c>
      <c r="DW319" s="346">
        <f t="shared" si="4977"/>
        <v>0</v>
      </c>
      <c r="DX319" s="346">
        <f t="shared" si="4977"/>
        <v>0</v>
      </c>
      <c r="DY319" s="346">
        <f t="shared" si="4977"/>
        <v>0</v>
      </c>
      <c r="DZ319" s="346">
        <f t="shared" si="4977"/>
        <v>0</v>
      </c>
      <c r="EA319" s="346">
        <f t="shared" si="4977"/>
        <v>0</v>
      </c>
      <c r="EB319" s="347">
        <f t="shared" si="4977"/>
        <v>0</v>
      </c>
    </row>
    <row r="320" spans="3:132" x14ac:dyDescent="0.25">
      <c r="G320" s="52"/>
      <c r="H320" s="29"/>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row>
    <row r="321" spans="1:132" ht="13" x14ac:dyDescent="0.3">
      <c r="B321" s="34"/>
      <c r="C321" s="2" t="s">
        <v>534</v>
      </c>
      <c r="D321" s="34"/>
      <c r="E321" s="34"/>
      <c r="F321" s="34"/>
      <c r="G321" s="67"/>
      <c r="H321" s="35"/>
      <c r="I321" s="34"/>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row>
    <row r="322" spans="1:132" ht="13" outlineLevel="1" x14ac:dyDescent="0.3">
      <c r="C322" s="340" t="s">
        <v>503</v>
      </c>
      <c r="G322" s="52"/>
      <c r="H322" s="29"/>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row>
    <row r="323" spans="1:132" outlineLevel="1" x14ac:dyDescent="0.25">
      <c r="C323" s="318" t="s">
        <v>550</v>
      </c>
      <c r="G323" s="52" t="s">
        <v>604</v>
      </c>
      <c r="H323" s="46">
        <f t="shared" ref="H323" si="4978">SUM(J323:EB323)</f>
        <v>0</v>
      </c>
      <c r="J323" s="82">
        <f t="shared" ref="J323:AO323" si="4979">$D$259*(MONTH($D$252)=J$5)*(J$7&gt;=$E$252)</f>
        <v>0</v>
      </c>
      <c r="K323" s="82">
        <f t="shared" si="4979"/>
        <v>0</v>
      </c>
      <c r="L323" s="82">
        <f t="shared" si="4979"/>
        <v>0</v>
      </c>
      <c r="M323" s="82">
        <f t="shared" si="4979"/>
        <v>0</v>
      </c>
      <c r="N323" s="82">
        <f t="shared" si="4979"/>
        <v>0</v>
      </c>
      <c r="O323" s="82">
        <f t="shared" si="4979"/>
        <v>0</v>
      </c>
      <c r="P323" s="82">
        <f t="shared" si="4979"/>
        <v>0</v>
      </c>
      <c r="Q323" s="82">
        <f t="shared" si="4979"/>
        <v>0</v>
      </c>
      <c r="R323" s="82">
        <f t="shared" si="4979"/>
        <v>0</v>
      </c>
      <c r="S323" s="82">
        <f t="shared" si="4979"/>
        <v>0</v>
      </c>
      <c r="T323" s="82">
        <f t="shared" si="4979"/>
        <v>0</v>
      </c>
      <c r="U323" s="82">
        <f t="shared" si="4979"/>
        <v>0</v>
      </c>
      <c r="V323" s="82">
        <f t="shared" si="4979"/>
        <v>0</v>
      </c>
      <c r="W323" s="82">
        <f t="shared" si="4979"/>
        <v>0</v>
      </c>
      <c r="X323" s="82">
        <f t="shared" si="4979"/>
        <v>0</v>
      </c>
      <c r="Y323" s="82">
        <f t="shared" si="4979"/>
        <v>0</v>
      </c>
      <c r="Z323" s="82">
        <f t="shared" si="4979"/>
        <v>0</v>
      </c>
      <c r="AA323" s="82">
        <f t="shared" si="4979"/>
        <v>0</v>
      </c>
      <c r="AB323" s="82">
        <f t="shared" si="4979"/>
        <v>0</v>
      </c>
      <c r="AC323" s="82">
        <f t="shared" si="4979"/>
        <v>0</v>
      </c>
      <c r="AD323" s="82">
        <f t="shared" si="4979"/>
        <v>0</v>
      </c>
      <c r="AE323" s="82">
        <f t="shared" si="4979"/>
        <v>0</v>
      </c>
      <c r="AF323" s="82">
        <f t="shared" si="4979"/>
        <v>0</v>
      </c>
      <c r="AG323" s="82">
        <f t="shared" si="4979"/>
        <v>0</v>
      </c>
      <c r="AH323" s="82">
        <f t="shared" si="4979"/>
        <v>0</v>
      </c>
      <c r="AI323" s="82">
        <f t="shared" si="4979"/>
        <v>0</v>
      </c>
      <c r="AJ323" s="82">
        <f t="shared" si="4979"/>
        <v>0</v>
      </c>
      <c r="AK323" s="82">
        <f t="shared" si="4979"/>
        <v>0</v>
      </c>
      <c r="AL323" s="82">
        <f t="shared" si="4979"/>
        <v>0</v>
      </c>
      <c r="AM323" s="82">
        <f t="shared" si="4979"/>
        <v>0</v>
      </c>
      <c r="AN323" s="82">
        <f t="shared" si="4979"/>
        <v>0</v>
      </c>
      <c r="AO323" s="82">
        <f t="shared" si="4979"/>
        <v>0</v>
      </c>
      <c r="AP323" s="82">
        <f t="shared" ref="AP323:BU323" si="4980">$D$259*(MONTH($D$252)=AP$5)*(AP$7&gt;=$E$252)</f>
        <v>0</v>
      </c>
      <c r="AQ323" s="82">
        <f t="shared" si="4980"/>
        <v>0</v>
      </c>
      <c r="AR323" s="82">
        <f t="shared" si="4980"/>
        <v>0</v>
      </c>
      <c r="AS323" s="82">
        <f t="shared" si="4980"/>
        <v>0</v>
      </c>
      <c r="AT323" s="82">
        <f t="shared" si="4980"/>
        <v>0</v>
      </c>
      <c r="AU323" s="82">
        <f t="shared" si="4980"/>
        <v>0</v>
      </c>
      <c r="AV323" s="82">
        <f t="shared" si="4980"/>
        <v>0</v>
      </c>
      <c r="AW323" s="82">
        <f t="shared" si="4980"/>
        <v>0</v>
      </c>
      <c r="AX323" s="82">
        <f t="shared" si="4980"/>
        <v>0</v>
      </c>
      <c r="AY323" s="82">
        <f t="shared" si="4980"/>
        <v>0</v>
      </c>
      <c r="AZ323" s="82">
        <f t="shared" si="4980"/>
        <v>0</v>
      </c>
      <c r="BA323" s="82">
        <f t="shared" si="4980"/>
        <v>0</v>
      </c>
      <c r="BB323" s="82">
        <f t="shared" si="4980"/>
        <v>0</v>
      </c>
      <c r="BC323" s="82">
        <f t="shared" si="4980"/>
        <v>0</v>
      </c>
      <c r="BD323" s="82">
        <f t="shared" si="4980"/>
        <v>0</v>
      </c>
      <c r="BE323" s="82">
        <f t="shared" si="4980"/>
        <v>0</v>
      </c>
      <c r="BF323" s="82">
        <f t="shared" si="4980"/>
        <v>0</v>
      </c>
      <c r="BG323" s="82">
        <f t="shared" si="4980"/>
        <v>0</v>
      </c>
      <c r="BH323" s="82">
        <f t="shared" si="4980"/>
        <v>0</v>
      </c>
      <c r="BI323" s="82">
        <f t="shared" si="4980"/>
        <v>0</v>
      </c>
      <c r="BJ323" s="82">
        <f t="shared" si="4980"/>
        <v>0</v>
      </c>
      <c r="BK323" s="82">
        <f t="shared" si="4980"/>
        <v>0</v>
      </c>
      <c r="BL323" s="82">
        <f t="shared" si="4980"/>
        <v>0</v>
      </c>
      <c r="BM323" s="82">
        <f t="shared" si="4980"/>
        <v>0</v>
      </c>
      <c r="BN323" s="82">
        <f t="shared" si="4980"/>
        <v>0</v>
      </c>
      <c r="BO323" s="82">
        <f t="shared" si="4980"/>
        <v>0</v>
      </c>
      <c r="BP323" s="82">
        <f t="shared" si="4980"/>
        <v>0</v>
      </c>
      <c r="BQ323" s="82">
        <f t="shared" si="4980"/>
        <v>0</v>
      </c>
      <c r="BR323" s="82">
        <f t="shared" si="4980"/>
        <v>0</v>
      </c>
      <c r="BS323" s="82">
        <f t="shared" si="4980"/>
        <v>0</v>
      </c>
      <c r="BT323" s="82">
        <f t="shared" si="4980"/>
        <v>0</v>
      </c>
      <c r="BU323" s="82">
        <f t="shared" si="4980"/>
        <v>0</v>
      </c>
      <c r="BV323" s="82">
        <f t="shared" ref="BV323:DA323" si="4981">$D$259*(MONTH($D$252)=BV$5)*(BV$7&gt;=$E$252)</f>
        <v>0</v>
      </c>
      <c r="BW323" s="82">
        <f t="shared" si="4981"/>
        <v>0</v>
      </c>
      <c r="BX323" s="82">
        <f t="shared" si="4981"/>
        <v>0</v>
      </c>
      <c r="BY323" s="82">
        <f t="shared" si="4981"/>
        <v>0</v>
      </c>
      <c r="BZ323" s="82">
        <f t="shared" si="4981"/>
        <v>0</v>
      </c>
      <c r="CA323" s="82">
        <f t="shared" si="4981"/>
        <v>0</v>
      </c>
      <c r="CB323" s="82">
        <f t="shared" si="4981"/>
        <v>0</v>
      </c>
      <c r="CC323" s="82">
        <f t="shared" si="4981"/>
        <v>0</v>
      </c>
      <c r="CD323" s="82">
        <f t="shared" si="4981"/>
        <v>0</v>
      </c>
      <c r="CE323" s="82">
        <f t="shared" si="4981"/>
        <v>0</v>
      </c>
      <c r="CF323" s="82">
        <f t="shared" si="4981"/>
        <v>0</v>
      </c>
      <c r="CG323" s="82">
        <f t="shared" si="4981"/>
        <v>0</v>
      </c>
      <c r="CH323" s="82">
        <f t="shared" si="4981"/>
        <v>0</v>
      </c>
      <c r="CI323" s="82">
        <f t="shared" si="4981"/>
        <v>0</v>
      </c>
      <c r="CJ323" s="82">
        <f t="shared" si="4981"/>
        <v>0</v>
      </c>
      <c r="CK323" s="82">
        <f t="shared" si="4981"/>
        <v>0</v>
      </c>
      <c r="CL323" s="82">
        <f t="shared" si="4981"/>
        <v>0</v>
      </c>
      <c r="CM323" s="82">
        <f t="shared" si="4981"/>
        <v>0</v>
      </c>
      <c r="CN323" s="82">
        <f t="shared" si="4981"/>
        <v>0</v>
      </c>
      <c r="CO323" s="82">
        <f t="shared" si="4981"/>
        <v>0</v>
      </c>
      <c r="CP323" s="82">
        <f t="shared" si="4981"/>
        <v>0</v>
      </c>
      <c r="CQ323" s="82">
        <f t="shared" si="4981"/>
        <v>0</v>
      </c>
      <c r="CR323" s="82">
        <f t="shared" si="4981"/>
        <v>0</v>
      </c>
      <c r="CS323" s="82">
        <f t="shared" si="4981"/>
        <v>0</v>
      </c>
      <c r="CT323" s="82">
        <f t="shared" si="4981"/>
        <v>0</v>
      </c>
      <c r="CU323" s="82">
        <f t="shared" si="4981"/>
        <v>0</v>
      </c>
      <c r="CV323" s="82">
        <f t="shared" si="4981"/>
        <v>0</v>
      </c>
      <c r="CW323" s="82">
        <f t="shared" si="4981"/>
        <v>0</v>
      </c>
      <c r="CX323" s="82">
        <f t="shared" si="4981"/>
        <v>0</v>
      </c>
      <c r="CY323" s="82">
        <f t="shared" si="4981"/>
        <v>0</v>
      </c>
      <c r="CZ323" s="82">
        <f t="shared" si="4981"/>
        <v>0</v>
      </c>
      <c r="DA323" s="82">
        <f t="shared" si="4981"/>
        <v>0</v>
      </c>
      <c r="DB323" s="82">
        <f t="shared" ref="DB323:EB323" si="4982">$D$259*(MONTH($D$252)=DB$5)*(DB$7&gt;=$E$252)</f>
        <v>0</v>
      </c>
      <c r="DC323" s="82">
        <f t="shared" si="4982"/>
        <v>0</v>
      </c>
      <c r="DD323" s="82">
        <f t="shared" si="4982"/>
        <v>0</v>
      </c>
      <c r="DE323" s="82">
        <f t="shared" si="4982"/>
        <v>0</v>
      </c>
      <c r="DF323" s="82">
        <f t="shared" si="4982"/>
        <v>0</v>
      </c>
      <c r="DG323" s="82">
        <f t="shared" si="4982"/>
        <v>0</v>
      </c>
      <c r="DH323" s="82">
        <f t="shared" si="4982"/>
        <v>0</v>
      </c>
      <c r="DI323" s="82">
        <f t="shared" si="4982"/>
        <v>0</v>
      </c>
      <c r="DJ323" s="82">
        <f t="shared" si="4982"/>
        <v>0</v>
      </c>
      <c r="DK323" s="82">
        <f t="shared" si="4982"/>
        <v>0</v>
      </c>
      <c r="DL323" s="82">
        <f t="shared" si="4982"/>
        <v>0</v>
      </c>
      <c r="DM323" s="82">
        <f t="shared" si="4982"/>
        <v>0</v>
      </c>
      <c r="DN323" s="82">
        <f t="shared" si="4982"/>
        <v>0</v>
      </c>
      <c r="DO323" s="82">
        <f t="shared" si="4982"/>
        <v>0</v>
      </c>
      <c r="DP323" s="82">
        <f t="shared" si="4982"/>
        <v>0</v>
      </c>
      <c r="DQ323" s="82">
        <f t="shared" si="4982"/>
        <v>0</v>
      </c>
      <c r="DR323" s="82">
        <f t="shared" si="4982"/>
        <v>0</v>
      </c>
      <c r="DS323" s="82">
        <f t="shared" si="4982"/>
        <v>0</v>
      </c>
      <c r="DT323" s="82">
        <f t="shared" si="4982"/>
        <v>0</v>
      </c>
      <c r="DU323" s="82">
        <f t="shared" si="4982"/>
        <v>0</v>
      </c>
      <c r="DV323" s="82">
        <f t="shared" si="4982"/>
        <v>0</v>
      </c>
      <c r="DW323" s="82">
        <f t="shared" si="4982"/>
        <v>0</v>
      </c>
      <c r="DX323" s="82">
        <f t="shared" si="4982"/>
        <v>0</v>
      </c>
      <c r="DY323" s="82">
        <f t="shared" si="4982"/>
        <v>0</v>
      </c>
      <c r="DZ323" s="82">
        <f t="shared" si="4982"/>
        <v>0</v>
      </c>
      <c r="EA323" s="82">
        <f t="shared" si="4982"/>
        <v>0</v>
      </c>
      <c r="EB323" s="82">
        <f t="shared" si="4982"/>
        <v>0</v>
      </c>
    </row>
    <row r="324" spans="1:132" outlineLevel="1" x14ac:dyDescent="0.25">
      <c r="C324" s="318" t="s">
        <v>508</v>
      </c>
      <c r="D324" s="31">
        <f>Costs!$N$39</f>
        <v>0</v>
      </c>
      <c r="E324" s="31">
        <f>Costs!$N$40</f>
        <v>0</v>
      </c>
      <c r="G324" s="52" t="s">
        <v>220</v>
      </c>
      <c r="H324" s="29"/>
      <c r="J324" s="312">
        <f t="shared" ref="J324:BU324" si="4983">$D324-$E324</f>
        <v>0</v>
      </c>
      <c r="K324" s="312">
        <f t="shared" si="4983"/>
        <v>0</v>
      </c>
      <c r="L324" s="312">
        <f t="shared" si="4983"/>
        <v>0</v>
      </c>
      <c r="M324" s="312">
        <f t="shared" si="4983"/>
        <v>0</v>
      </c>
      <c r="N324" s="312">
        <f t="shared" si="4983"/>
        <v>0</v>
      </c>
      <c r="O324" s="312">
        <f t="shared" si="4983"/>
        <v>0</v>
      </c>
      <c r="P324" s="312">
        <f t="shared" si="4983"/>
        <v>0</v>
      </c>
      <c r="Q324" s="312">
        <f t="shared" si="4983"/>
        <v>0</v>
      </c>
      <c r="R324" s="312">
        <f t="shared" si="4983"/>
        <v>0</v>
      </c>
      <c r="S324" s="312">
        <f t="shared" si="4983"/>
        <v>0</v>
      </c>
      <c r="T324" s="312">
        <f t="shared" si="4983"/>
        <v>0</v>
      </c>
      <c r="U324" s="312">
        <f t="shared" si="4983"/>
        <v>0</v>
      </c>
      <c r="V324" s="312">
        <f t="shared" si="4983"/>
        <v>0</v>
      </c>
      <c r="W324" s="312">
        <f t="shared" si="4983"/>
        <v>0</v>
      </c>
      <c r="X324" s="312">
        <f t="shared" si="4983"/>
        <v>0</v>
      </c>
      <c r="Y324" s="312">
        <f t="shared" si="4983"/>
        <v>0</v>
      </c>
      <c r="Z324" s="312">
        <f t="shared" si="4983"/>
        <v>0</v>
      </c>
      <c r="AA324" s="312">
        <f t="shared" si="4983"/>
        <v>0</v>
      </c>
      <c r="AB324" s="312">
        <f t="shared" si="4983"/>
        <v>0</v>
      </c>
      <c r="AC324" s="312">
        <f t="shared" si="4983"/>
        <v>0</v>
      </c>
      <c r="AD324" s="312">
        <f t="shared" si="4983"/>
        <v>0</v>
      </c>
      <c r="AE324" s="312">
        <f t="shared" si="4983"/>
        <v>0</v>
      </c>
      <c r="AF324" s="312">
        <f t="shared" si="4983"/>
        <v>0</v>
      </c>
      <c r="AG324" s="312">
        <f t="shared" si="4983"/>
        <v>0</v>
      </c>
      <c r="AH324" s="312">
        <f t="shared" si="4983"/>
        <v>0</v>
      </c>
      <c r="AI324" s="312">
        <f t="shared" si="4983"/>
        <v>0</v>
      </c>
      <c r="AJ324" s="312">
        <f t="shared" si="4983"/>
        <v>0</v>
      </c>
      <c r="AK324" s="312">
        <f t="shared" si="4983"/>
        <v>0</v>
      </c>
      <c r="AL324" s="312">
        <f t="shared" si="4983"/>
        <v>0</v>
      </c>
      <c r="AM324" s="312">
        <f t="shared" si="4983"/>
        <v>0</v>
      </c>
      <c r="AN324" s="312">
        <f t="shared" si="4983"/>
        <v>0</v>
      </c>
      <c r="AO324" s="312">
        <f t="shared" si="4983"/>
        <v>0</v>
      </c>
      <c r="AP324" s="312">
        <f t="shared" si="4983"/>
        <v>0</v>
      </c>
      <c r="AQ324" s="312">
        <f t="shared" si="4983"/>
        <v>0</v>
      </c>
      <c r="AR324" s="312">
        <f t="shared" si="4983"/>
        <v>0</v>
      </c>
      <c r="AS324" s="312">
        <f t="shared" si="4983"/>
        <v>0</v>
      </c>
      <c r="AT324" s="312">
        <f t="shared" si="4983"/>
        <v>0</v>
      </c>
      <c r="AU324" s="312">
        <f t="shared" si="4983"/>
        <v>0</v>
      </c>
      <c r="AV324" s="312">
        <f t="shared" si="4983"/>
        <v>0</v>
      </c>
      <c r="AW324" s="312">
        <f t="shared" si="4983"/>
        <v>0</v>
      </c>
      <c r="AX324" s="312">
        <f t="shared" si="4983"/>
        <v>0</v>
      </c>
      <c r="AY324" s="312">
        <f t="shared" si="4983"/>
        <v>0</v>
      </c>
      <c r="AZ324" s="312">
        <f t="shared" si="4983"/>
        <v>0</v>
      </c>
      <c r="BA324" s="312">
        <f t="shared" si="4983"/>
        <v>0</v>
      </c>
      <c r="BB324" s="312">
        <f t="shared" si="4983"/>
        <v>0</v>
      </c>
      <c r="BC324" s="312">
        <f t="shared" si="4983"/>
        <v>0</v>
      </c>
      <c r="BD324" s="312">
        <f t="shared" si="4983"/>
        <v>0</v>
      </c>
      <c r="BE324" s="312">
        <f t="shared" si="4983"/>
        <v>0</v>
      </c>
      <c r="BF324" s="312">
        <f t="shared" si="4983"/>
        <v>0</v>
      </c>
      <c r="BG324" s="312">
        <f t="shared" si="4983"/>
        <v>0</v>
      </c>
      <c r="BH324" s="312">
        <f t="shared" si="4983"/>
        <v>0</v>
      </c>
      <c r="BI324" s="312">
        <f t="shared" si="4983"/>
        <v>0</v>
      </c>
      <c r="BJ324" s="312">
        <f t="shared" si="4983"/>
        <v>0</v>
      </c>
      <c r="BK324" s="312">
        <f t="shared" si="4983"/>
        <v>0</v>
      </c>
      <c r="BL324" s="312">
        <f t="shared" si="4983"/>
        <v>0</v>
      </c>
      <c r="BM324" s="312">
        <f t="shared" si="4983"/>
        <v>0</v>
      </c>
      <c r="BN324" s="312">
        <f t="shared" si="4983"/>
        <v>0</v>
      </c>
      <c r="BO324" s="312">
        <f t="shared" si="4983"/>
        <v>0</v>
      </c>
      <c r="BP324" s="312">
        <f t="shared" si="4983"/>
        <v>0</v>
      </c>
      <c r="BQ324" s="312">
        <f t="shared" si="4983"/>
        <v>0</v>
      </c>
      <c r="BR324" s="312">
        <f t="shared" si="4983"/>
        <v>0</v>
      </c>
      <c r="BS324" s="312">
        <f t="shared" si="4983"/>
        <v>0</v>
      </c>
      <c r="BT324" s="312">
        <f t="shared" si="4983"/>
        <v>0</v>
      </c>
      <c r="BU324" s="312">
        <f t="shared" si="4983"/>
        <v>0</v>
      </c>
      <c r="BV324" s="312">
        <f t="shared" ref="BV324:EB324" si="4984">$D324-$E324</f>
        <v>0</v>
      </c>
      <c r="BW324" s="312">
        <f t="shared" si="4984"/>
        <v>0</v>
      </c>
      <c r="BX324" s="312">
        <f t="shared" si="4984"/>
        <v>0</v>
      </c>
      <c r="BY324" s="312">
        <f t="shared" si="4984"/>
        <v>0</v>
      </c>
      <c r="BZ324" s="312">
        <f t="shared" si="4984"/>
        <v>0</v>
      </c>
      <c r="CA324" s="312">
        <f t="shared" si="4984"/>
        <v>0</v>
      </c>
      <c r="CB324" s="312">
        <f t="shared" si="4984"/>
        <v>0</v>
      </c>
      <c r="CC324" s="312">
        <f t="shared" si="4984"/>
        <v>0</v>
      </c>
      <c r="CD324" s="312">
        <f t="shared" si="4984"/>
        <v>0</v>
      </c>
      <c r="CE324" s="312">
        <f t="shared" si="4984"/>
        <v>0</v>
      </c>
      <c r="CF324" s="312">
        <f t="shared" si="4984"/>
        <v>0</v>
      </c>
      <c r="CG324" s="312">
        <f t="shared" si="4984"/>
        <v>0</v>
      </c>
      <c r="CH324" s="312">
        <f t="shared" si="4984"/>
        <v>0</v>
      </c>
      <c r="CI324" s="312">
        <f t="shared" si="4984"/>
        <v>0</v>
      </c>
      <c r="CJ324" s="312">
        <f t="shared" si="4984"/>
        <v>0</v>
      </c>
      <c r="CK324" s="312">
        <f t="shared" si="4984"/>
        <v>0</v>
      </c>
      <c r="CL324" s="312">
        <f t="shared" si="4984"/>
        <v>0</v>
      </c>
      <c r="CM324" s="312">
        <f t="shared" si="4984"/>
        <v>0</v>
      </c>
      <c r="CN324" s="312">
        <f t="shared" si="4984"/>
        <v>0</v>
      </c>
      <c r="CO324" s="312">
        <f t="shared" si="4984"/>
        <v>0</v>
      </c>
      <c r="CP324" s="312">
        <f t="shared" si="4984"/>
        <v>0</v>
      </c>
      <c r="CQ324" s="312">
        <f t="shared" si="4984"/>
        <v>0</v>
      </c>
      <c r="CR324" s="312">
        <f t="shared" si="4984"/>
        <v>0</v>
      </c>
      <c r="CS324" s="312">
        <f t="shared" si="4984"/>
        <v>0</v>
      </c>
      <c r="CT324" s="312">
        <f t="shared" si="4984"/>
        <v>0</v>
      </c>
      <c r="CU324" s="312">
        <f t="shared" si="4984"/>
        <v>0</v>
      </c>
      <c r="CV324" s="312">
        <f t="shared" si="4984"/>
        <v>0</v>
      </c>
      <c r="CW324" s="312">
        <f t="shared" si="4984"/>
        <v>0</v>
      </c>
      <c r="CX324" s="312">
        <f t="shared" si="4984"/>
        <v>0</v>
      </c>
      <c r="CY324" s="312">
        <f t="shared" si="4984"/>
        <v>0</v>
      </c>
      <c r="CZ324" s="312">
        <f t="shared" si="4984"/>
        <v>0</v>
      </c>
      <c r="DA324" s="312">
        <f t="shared" si="4984"/>
        <v>0</v>
      </c>
      <c r="DB324" s="312">
        <f t="shared" si="4984"/>
        <v>0</v>
      </c>
      <c r="DC324" s="312">
        <f t="shared" si="4984"/>
        <v>0</v>
      </c>
      <c r="DD324" s="312">
        <f t="shared" si="4984"/>
        <v>0</v>
      </c>
      <c r="DE324" s="312">
        <f t="shared" si="4984"/>
        <v>0</v>
      </c>
      <c r="DF324" s="312">
        <f t="shared" si="4984"/>
        <v>0</v>
      </c>
      <c r="DG324" s="312">
        <f t="shared" si="4984"/>
        <v>0</v>
      </c>
      <c r="DH324" s="312">
        <f t="shared" si="4984"/>
        <v>0</v>
      </c>
      <c r="DI324" s="312">
        <f t="shared" si="4984"/>
        <v>0</v>
      </c>
      <c r="DJ324" s="312">
        <f t="shared" si="4984"/>
        <v>0</v>
      </c>
      <c r="DK324" s="312">
        <f t="shared" si="4984"/>
        <v>0</v>
      </c>
      <c r="DL324" s="312">
        <f t="shared" si="4984"/>
        <v>0</v>
      </c>
      <c r="DM324" s="312">
        <f t="shared" si="4984"/>
        <v>0</v>
      </c>
      <c r="DN324" s="312">
        <f t="shared" si="4984"/>
        <v>0</v>
      </c>
      <c r="DO324" s="312">
        <f t="shared" si="4984"/>
        <v>0</v>
      </c>
      <c r="DP324" s="312">
        <f t="shared" si="4984"/>
        <v>0</v>
      </c>
      <c r="DQ324" s="312">
        <f t="shared" si="4984"/>
        <v>0</v>
      </c>
      <c r="DR324" s="312">
        <f t="shared" si="4984"/>
        <v>0</v>
      </c>
      <c r="DS324" s="312">
        <f t="shared" si="4984"/>
        <v>0</v>
      </c>
      <c r="DT324" s="312">
        <f t="shared" si="4984"/>
        <v>0</v>
      </c>
      <c r="DU324" s="312">
        <f t="shared" si="4984"/>
        <v>0</v>
      </c>
      <c r="DV324" s="312">
        <f t="shared" si="4984"/>
        <v>0</v>
      </c>
      <c r="DW324" s="312">
        <f t="shared" si="4984"/>
        <v>0</v>
      </c>
      <c r="DX324" s="312">
        <f t="shared" si="4984"/>
        <v>0</v>
      </c>
      <c r="DY324" s="312">
        <f t="shared" si="4984"/>
        <v>0</v>
      </c>
      <c r="DZ324" s="312">
        <f t="shared" si="4984"/>
        <v>0</v>
      </c>
      <c r="EA324" s="312">
        <f t="shared" si="4984"/>
        <v>0</v>
      </c>
      <c r="EB324" s="312">
        <f t="shared" si="4984"/>
        <v>0</v>
      </c>
    </row>
    <row r="325" spans="1:132" outlineLevel="1" x14ac:dyDescent="0.25">
      <c r="C325" s="327" t="s">
        <v>551</v>
      </c>
      <c r="D325" s="38"/>
      <c r="E325" s="38"/>
      <c r="F325" s="38"/>
      <c r="G325" s="55" t="s">
        <v>220</v>
      </c>
      <c r="H325" s="316">
        <f t="shared" ref="H325" si="4985">SUM(J325:EB325)</f>
        <v>0</v>
      </c>
      <c r="I325" s="38"/>
      <c r="J325" s="314">
        <f t="shared" ref="J325" si="4986">J323*J324</f>
        <v>0</v>
      </c>
      <c r="K325" s="314">
        <f t="shared" ref="K325" si="4987">K323*K324</f>
        <v>0</v>
      </c>
      <c r="L325" s="314">
        <f t="shared" ref="L325" si="4988">L323*L324</f>
        <v>0</v>
      </c>
      <c r="M325" s="314">
        <f t="shared" ref="M325" si="4989">M323*M324</f>
        <v>0</v>
      </c>
      <c r="N325" s="314">
        <f t="shared" ref="N325" si="4990">N323*N324</f>
        <v>0</v>
      </c>
      <c r="O325" s="314">
        <f t="shared" ref="O325" si="4991">O323*O324</f>
        <v>0</v>
      </c>
      <c r="P325" s="314">
        <f t="shared" ref="P325" si="4992">P323*P324</f>
        <v>0</v>
      </c>
      <c r="Q325" s="314">
        <f t="shared" ref="Q325" si="4993">Q323*Q324</f>
        <v>0</v>
      </c>
      <c r="R325" s="314">
        <f t="shared" ref="R325" si="4994">R323*R324</f>
        <v>0</v>
      </c>
      <c r="S325" s="314">
        <f t="shared" ref="S325" si="4995">S323*S324</f>
        <v>0</v>
      </c>
      <c r="T325" s="314">
        <f t="shared" ref="T325" si="4996">T323*T324</f>
        <v>0</v>
      </c>
      <c r="U325" s="314">
        <f t="shared" ref="U325" si="4997">U323*U324</f>
        <v>0</v>
      </c>
      <c r="V325" s="314">
        <f t="shared" ref="V325" si="4998">V323*V324</f>
        <v>0</v>
      </c>
      <c r="W325" s="314">
        <f t="shared" ref="W325" si="4999">W323*W324</f>
        <v>0</v>
      </c>
      <c r="X325" s="314">
        <f t="shared" ref="X325" si="5000">X323*X324</f>
        <v>0</v>
      </c>
      <c r="Y325" s="314">
        <f t="shared" ref="Y325" si="5001">Y323*Y324</f>
        <v>0</v>
      </c>
      <c r="Z325" s="314">
        <f>Z323*Z324</f>
        <v>0</v>
      </c>
      <c r="AA325" s="314">
        <f t="shared" ref="AA325" si="5002">AA323*AA324</f>
        <v>0</v>
      </c>
      <c r="AB325" s="314">
        <f t="shared" ref="AB325" si="5003">AB323*AB324</f>
        <v>0</v>
      </c>
      <c r="AC325" s="314">
        <f t="shared" ref="AC325" si="5004">AC323*AC324</f>
        <v>0</v>
      </c>
      <c r="AD325" s="314">
        <f t="shared" ref="AD325" si="5005">AD323*AD324</f>
        <v>0</v>
      </c>
      <c r="AE325" s="314">
        <f t="shared" ref="AE325" si="5006">AE323*AE324</f>
        <v>0</v>
      </c>
      <c r="AF325" s="314">
        <f t="shared" ref="AF325" si="5007">AF323*AF324</f>
        <v>0</v>
      </c>
      <c r="AG325" s="314">
        <f t="shared" ref="AG325" si="5008">AG323*AG324</f>
        <v>0</v>
      </c>
      <c r="AH325" s="314">
        <f t="shared" ref="AH325" si="5009">AH323*AH324</f>
        <v>0</v>
      </c>
      <c r="AI325" s="314">
        <f t="shared" ref="AI325" si="5010">AI323*AI324</f>
        <v>0</v>
      </c>
      <c r="AJ325" s="314">
        <f t="shared" ref="AJ325" si="5011">AJ323*AJ324</f>
        <v>0</v>
      </c>
      <c r="AK325" s="314">
        <f t="shared" ref="AK325" si="5012">AK323*AK324</f>
        <v>0</v>
      </c>
      <c r="AL325" s="314">
        <f t="shared" ref="AL325" si="5013">AL323*AL324</f>
        <v>0</v>
      </c>
      <c r="AM325" s="314">
        <f t="shared" ref="AM325" si="5014">AM323*AM324</f>
        <v>0</v>
      </c>
      <c r="AN325" s="314">
        <f t="shared" ref="AN325" si="5015">AN323*AN324</f>
        <v>0</v>
      </c>
      <c r="AO325" s="314">
        <f t="shared" ref="AO325" si="5016">AO323*AO324</f>
        <v>0</v>
      </c>
      <c r="AP325" s="314">
        <f t="shared" ref="AP325" si="5017">AP323*AP324</f>
        <v>0</v>
      </c>
      <c r="AQ325" s="314">
        <f t="shared" ref="AQ325" si="5018">AQ323*AQ324</f>
        <v>0</v>
      </c>
      <c r="AR325" s="314">
        <f t="shared" ref="AR325" si="5019">AR323*AR324</f>
        <v>0</v>
      </c>
      <c r="AS325" s="314">
        <f t="shared" ref="AS325" si="5020">AS323*AS324</f>
        <v>0</v>
      </c>
      <c r="AT325" s="314">
        <f t="shared" ref="AT325" si="5021">AT323*AT324</f>
        <v>0</v>
      </c>
      <c r="AU325" s="314">
        <f t="shared" ref="AU325" si="5022">AU323*AU324</f>
        <v>0</v>
      </c>
      <c r="AV325" s="314">
        <f t="shared" ref="AV325" si="5023">AV323*AV324</f>
        <v>0</v>
      </c>
      <c r="AW325" s="314">
        <f t="shared" ref="AW325" si="5024">AW323*AW324</f>
        <v>0</v>
      </c>
      <c r="AX325" s="314">
        <f t="shared" ref="AX325" si="5025">AX323*AX324</f>
        <v>0</v>
      </c>
      <c r="AY325" s="314">
        <f t="shared" ref="AY325" si="5026">AY323*AY324</f>
        <v>0</v>
      </c>
      <c r="AZ325" s="314">
        <f t="shared" ref="AZ325" si="5027">AZ323*AZ324</f>
        <v>0</v>
      </c>
      <c r="BA325" s="314">
        <f t="shared" ref="BA325" si="5028">BA323*BA324</f>
        <v>0</v>
      </c>
      <c r="BB325" s="314">
        <f t="shared" ref="BB325" si="5029">BB323*BB324</f>
        <v>0</v>
      </c>
      <c r="BC325" s="314">
        <f t="shared" ref="BC325" si="5030">BC323*BC324</f>
        <v>0</v>
      </c>
      <c r="BD325" s="314">
        <f t="shared" ref="BD325" si="5031">BD323*BD324</f>
        <v>0</v>
      </c>
      <c r="BE325" s="314">
        <f t="shared" ref="BE325" si="5032">BE323*BE324</f>
        <v>0</v>
      </c>
      <c r="BF325" s="314">
        <f t="shared" ref="BF325" si="5033">BF323*BF324</f>
        <v>0</v>
      </c>
      <c r="BG325" s="314">
        <f t="shared" ref="BG325" si="5034">BG323*BG324</f>
        <v>0</v>
      </c>
      <c r="BH325" s="314">
        <f t="shared" ref="BH325" si="5035">BH323*BH324</f>
        <v>0</v>
      </c>
      <c r="BI325" s="314">
        <f t="shared" ref="BI325" si="5036">BI323*BI324</f>
        <v>0</v>
      </c>
      <c r="BJ325" s="314">
        <f t="shared" ref="BJ325" si="5037">BJ323*BJ324</f>
        <v>0</v>
      </c>
      <c r="BK325" s="314">
        <f t="shared" ref="BK325" si="5038">BK323*BK324</f>
        <v>0</v>
      </c>
      <c r="BL325" s="314">
        <f t="shared" ref="BL325" si="5039">BL323*BL324</f>
        <v>0</v>
      </c>
      <c r="BM325" s="314">
        <f t="shared" ref="BM325" si="5040">BM323*BM324</f>
        <v>0</v>
      </c>
      <c r="BN325" s="314">
        <f t="shared" ref="BN325" si="5041">BN323*BN324</f>
        <v>0</v>
      </c>
      <c r="BO325" s="314">
        <f t="shared" ref="BO325" si="5042">BO323*BO324</f>
        <v>0</v>
      </c>
      <c r="BP325" s="314">
        <f t="shared" ref="BP325" si="5043">BP323*BP324</f>
        <v>0</v>
      </c>
      <c r="BQ325" s="314">
        <f t="shared" ref="BQ325" si="5044">BQ323*BQ324</f>
        <v>0</v>
      </c>
      <c r="BR325" s="314">
        <f t="shared" ref="BR325" si="5045">BR323*BR324</f>
        <v>0</v>
      </c>
      <c r="BS325" s="314">
        <f t="shared" ref="BS325" si="5046">BS323*BS324</f>
        <v>0</v>
      </c>
      <c r="BT325" s="314">
        <f t="shared" ref="BT325" si="5047">BT323*BT324</f>
        <v>0</v>
      </c>
      <c r="BU325" s="314">
        <f t="shared" ref="BU325" si="5048">BU323*BU324</f>
        <v>0</v>
      </c>
      <c r="BV325" s="314">
        <f t="shared" ref="BV325" si="5049">BV323*BV324</f>
        <v>0</v>
      </c>
      <c r="BW325" s="314">
        <f t="shared" ref="BW325" si="5050">BW323*BW324</f>
        <v>0</v>
      </c>
      <c r="BX325" s="314">
        <f t="shared" ref="BX325" si="5051">BX323*BX324</f>
        <v>0</v>
      </c>
      <c r="BY325" s="314">
        <f t="shared" ref="BY325" si="5052">BY323*BY324</f>
        <v>0</v>
      </c>
      <c r="BZ325" s="314">
        <f t="shared" ref="BZ325" si="5053">BZ323*BZ324</f>
        <v>0</v>
      </c>
      <c r="CA325" s="314">
        <f t="shared" ref="CA325" si="5054">CA323*CA324</f>
        <v>0</v>
      </c>
      <c r="CB325" s="314">
        <f t="shared" ref="CB325" si="5055">CB323*CB324</f>
        <v>0</v>
      </c>
      <c r="CC325" s="314">
        <f t="shared" ref="CC325" si="5056">CC323*CC324</f>
        <v>0</v>
      </c>
      <c r="CD325" s="314">
        <f t="shared" ref="CD325" si="5057">CD323*CD324</f>
        <v>0</v>
      </c>
      <c r="CE325" s="314">
        <f t="shared" ref="CE325" si="5058">CE323*CE324</f>
        <v>0</v>
      </c>
      <c r="CF325" s="314">
        <f t="shared" ref="CF325" si="5059">CF323*CF324</f>
        <v>0</v>
      </c>
      <c r="CG325" s="314">
        <f t="shared" ref="CG325" si="5060">CG323*CG324</f>
        <v>0</v>
      </c>
      <c r="CH325" s="314">
        <f t="shared" ref="CH325" si="5061">CH323*CH324</f>
        <v>0</v>
      </c>
      <c r="CI325" s="314">
        <f t="shared" ref="CI325" si="5062">CI323*CI324</f>
        <v>0</v>
      </c>
      <c r="CJ325" s="314">
        <f t="shared" ref="CJ325" si="5063">CJ323*CJ324</f>
        <v>0</v>
      </c>
      <c r="CK325" s="314">
        <f t="shared" ref="CK325" si="5064">CK323*CK324</f>
        <v>0</v>
      </c>
      <c r="CL325" s="314">
        <f t="shared" ref="CL325" si="5065">CL323*CL324</f>
        <v>0</v>
      </c>
      <c r="CM325" s="314">
        <f t="shared" ref="CM325" si="5066">CM323*CM324</f>
        <v>0</v>
      </c>
      <c r="CN325" s="314">
        <f t="shared" ref="CN325" si="5067">CN323*CN324</f>
        <v>0</v>
      </c>
      <c r="CO325" s="314">
        <f t="shared" ref="CO325" si="5068">CO323*CO324</f>
        <v>0</v>
      </c>
      <c r="CP325" s="314">
        <f t="shared" ref="CP325" si="5069">CP323*CP324</f>
        <v>0</v>
      </c>
      <c r="CQ325" s="314">
        <f t="shared" ref="CQ325" si="5070">CQ323*CQ324</f>
        <v>0</v>
      </c>
      <c r="CR325" s="314">
        <f t="shared" ref="CR325" si="5071">CR323*CR324</f>
        <v>0</v>
      </c>
      <c r="CS325" s="314">
        <f t="shared" ref="CS325" si="5072">CS323*CS324</f>
        <v>0</v>
      </c>
      <c r="CT325" s="314">
        <f t="shared" ref="CT325" si="5073">CT323*CT324</f>
        <v>0</v>
      </c>
      <c r="CU325" s="314">
        <f t="shared" ref="CU325" si="5074">CU323*CU324</f>
        <v>0</v>
      </c>
      <c r="CV325" s="314">
        <f t="shared" ref="CV325" si="5075">CV323*CV324</f>
        <v>0</v>
      </c>
      <c r="CW325" s="314">
        <f t="shared" ref="CW325" si="5076">CW323*CW324</f>
        <v>0</v>
      </c>
      <c r="CX325" s="314">
        <f t="shared" ref="CX325" si="5077">CX323*CX324</f>
        <v>0</v>
      </c>
      <c r="CY325" s="314">
        <f t="shared" ref="CY325" si="5078">CY323*CY324</f>
        <v>0</v>
      </c>
      <c r="CZ325" s="314">
        <f t="shared" ref="CZ325" si="5079">CZ323*CZ324</f>
        <v>0</v>
      </c>
      <c r="DA325" s="314">
        <f t="shared" ref="DA325" si="5080">DA323*DA324</f>
        <v>0</v>
      </c>
      <c r="DB325" s="314">
        <f t="shared" ref="DB325" si="5081">DB323*DB324</f>
        <v>0</v>
      </c>
      <c r="DC325" s="314">
        <f t="shared" ref="DC325" si="5082">DC323*DC324</f>
        <v>0</v>
      </c>
      <c r="DD325" s="314">
        <f t="shared" ref="DD325" si="5083">DD323*DD324</f>
        <v>0</v>
      </c>
      <c r="DE325" s="314">
        <f t="shared" ref="DE325" si="5084">DE323*DE324</f>
        <v>0</v>
      </c>
      <c r="DF325" s="314">
        <f t="shared" ref="DF325" si="5085">DF323*DF324</f>
        <v>0</v>
      </c>
      <c r="DG325" s="314">
        <f t="shared" ref="DG325" si="5086">DG323*DG324</f>
        <v>0</v>
      </c>
      <c r="DH325" s="314">
        <f t="shared" ref="DH325" si="5087">DH323*DH324</f>
        <v>0</v>
      </c>
      <c r="DI325" s="314">
        <f t="shared" ref="DI325" si="5088">DI323*DI324</f>
        <v>0</v>
      </c>
      <c r="DJ325" s="314">
        <f t="shared" ref="DJ325" si="5089">DJ323*DJ324</f>
        <v>0</v>
      </c>
      <c r="DK325" s="314">
        <f t="shared" ref="DK325" si="5090">DK323*DK324</f>
        <v>0</v>
      </c>
      <c r="DL325" s="314">
        <f t="shared" ref="DL325" si="5091">DL323*DL324</f>
        <v>0</v>
      </c>
      <c r="DM325" s="314">
        <f t="shared" ref="DM325" si="5092">DM323*DM324</f>
        <v>0</v>
      </c>
      <c r="DN325" s="314">
        <f t="shared" ref="DN325" si="5093">DN323*DN324</f>
        <v>0</v>
      </c>
      <c r="DO325" s="314">
        <f t="shared" ref="DO325" si="5094">DO323*DO324</f>
        <v>0</v>
      </c>
      <c r="DP325" s="314">
        <f t="shared" ref="DP325" si="5095">DP323*DP324</f>
        <v>0</v>
      </c>
      <c r="DQ325" s="314">
        <f t="shared" ref="DQ325" si="5096">DQ323*DQ324</f>
        <v>0</v>
      </c>
      <c r="DR325" s="314">
        <f t="shared" ref="DR325" si="5097">DR323*DR324</f>
        <v>0</v>
      </c>
      <c r="DS325" s="314">
        <f t="shared" ref="DS325" si="5098">DS323*DS324</f>
        <v>0</v>
      </c>
      <c r="DT325" s="314">
        <f t="shared" ref="DT325" si="5099">DT323*DT324</f>
        <v>0</v>
      </c>
      <c r="DU325" s="314">
        <f t="shared" ref="DU325" si="5100">DU323*DU324</f>
        <v>0</v>
      </c>
      <c r="DV325" s="314">
        <f t="shared" ref="DV325" si="5101">DV323*DV324</f>
        <v>0</v>
      </c>
      <c r="DW325" s="314">
        <f t="shared" ref="DW325" si="5102">DW323*DW324</f>
        <v>0</v>
      </c>
      <c r="DX325" s="314">
        <f t="shared" ref="DX325" si="5103">DX323*DX324</f>
        <v>0</v>
      </c>
      <c r="DY325" s="314">
        <f t="shared" ref="DY325" si="5104">DY323*DY324</f>
        <v>0</v>
      </c>
      <c r="DZ325" s="314">
        <f t="shared" ref="DZ325" si="5105">DZ323*DZ324</f>
        <v>0</v>
      </c>
      <c r="EA325" s="314">
        <f t="shared" ref="EA325" si="5106">EA323*EA324</f>
        <v>0</v>
      </c>
      <c r="EB325" s="314">
        <f t="shared" ref="EB325" si="5107">EB323*EB324</f>
        <v>0</v>
      </c>
    </row>
    <row r="326" spans="1:132" outlineLevel="1" x14ac:dyDescent="0.25">
      <c r="C326" s="324" t="s">
        <v>417</v>
      </c>
      <c r="D326" s="34"/>
      <c r="E326" s="34"/>
      <c r="F326" s="34"/>
      <c r="G326" s="67" t="s">
        <v>215</v>
      </c>
      <c r="H326" s="34"/>
      <c r="I326" s="34"/>
      <c r="J326" s="126">
        <f>J$13</f>
        <v>1</v>
      </c>
      <c r="K326" s="126">
        <f t="shared" ref="K326:BV326" si="5108">K$13</f>
        <v>1.0026792493128671</v>
      </c>
      <c r="L326" s="126">
        <f t="shared" si="5108"/>
        <v>1.0056539350998608</v>
      </c>
      <c r="M326" s="126">
        <f t="shared" si="5108"/>
        <v>1.0085410656939733</v>
      </c>
      <c r="N326" s="126">
        <f t="shared" si="5108"/>
        <v>1.0114364849476103</v>
      </c>
      <c r="O326" s="126">
        <f t="shared" si="5108"/>
        <v>1.0143402166566737</v>
      </c>
      <c r="P326" s="126">
        <f t="shared" si="5108"/>
        <v>1.0172522846853813</v>
      </c>
      <c r="Q326" s="126">
        <f t="shared" si="5108"/>
        <v>1.0201727129664624</v>
      </c>
      <c r="R326" s="126">
        <f t="shared" si="5108"/>
        <v>1.0231015255013547</v>
      </c>
      <c r="S326" s="126">
        <f t="shared" si="5108"/>
        <v>1.0260387463604019</v>
      </c>
      <c r="T326" s="126">
        <f t="shared" si="5108"/>
        <v>1.028984399683051</v>
      </c>
      <c r="U326" s="126">
        <f t="shared" si="5108"/>
        <v>1.0319385096780509</v>
      </c>
      <c r="V326" s="126">
        <f t="shared" si="5108"/>
        <v>1.0349011006236515</v>
      </c>
      <c r="W326" s="126">
        <f t="shared" si="5108"/>
        <v>1.0377730230388176</v>
      </c>
      <c r="X326" s="126">
        <f t="shared" si="5108"/>
        <v>1.0408518228283561</v>
      </c>
      <c r="Y326" s="126">
        <f t="shared" si="5108"/>
        <v>1.0438400029932626</v>
      </c>
      <c r="Z326" s="126">
        <f t="shared" si="5108"/>
        <v>1.046836761920777</v>
      </c>
      <c r="AA326" s="126">
        <f t="shared" si="5108"/>
        <v>1.0498421242396576</v>
      </c>
      <c r="AB326" s="126">
        <f t="shared" si="5108"/>
        <v>1.05285611464937</v>
      </c>
      <c r="AC326" s="126">
        <f t="shared" si="5108"/>
        <v>1.0558787579202888</v>
      </c>
      <c r="AD326" s="126">
        <f t="shared" si="5108"/>
        <v>1.0589100788939025</v>
      </c>
      <c r="AE326" s="126">
        <f t="shared" si="5108"/>
        <v>1.0619501024830165</v>
      </c>
      <c r="AF326" s="126">
        <f t="shared" si="5108"/>
        <v>1.0649988536719583</v>
      </c>
      <c r="AG326" s="126">
        <f t="shared" si="5108"/>
        <v>1.0680563575167832</v>
      </c>
      <c r="AH326" s="126">
        <f t="shared" si="5108"/>
        <v>1.0711226391454798</v>
      </c>
      <c r="AI326" s="126">
        <f t="shared" si="5108"/>
        <v>1.0739924437404067</v>
      </c>
      <c r="AJ326" s="126">
        <f t="shared" si="5108"/>
        <v>1.0771786970311998</v>
      </c>
      <c r="AK326" s="126">
        <f t="shared" si="5108"/>
        <v>1.0802711679727233</v>
      </c>
      <c r="AL326" s="126">
        <f t="shared" si="5108"/>
        <v>1.0833725170851116</v>
      </c>
      <c r="AM326" s="126">
        <f t="shared" si="5108"/>
        <v>1.0864827698566941</v>
      </c>
      <c r="AN326" s="126">
        <f t="shared" si="5108"/>
        <v>1.0896019518489746</v>
      </c>
      <c r="AO326" s="126">
        <f t="shared" si="5108"/>
        <v>1.0927300886968412</v>
      </c>
      <c r="AP326" s="126">
        <f t="shared" si="5108"/>
        <v>1.0958672061087775</v>
      </c>
      <c r="AQ326" s="126">
        <f t="shared" si="5108"/>
        <v>1.0990133298670732</v>
      </c>
      <c r="AR326" s="126">
        <f t="shared" si="5108"/>
        <v>1.1021684858280367</v>
      </c>
      <c r="AS326" s="126">
        <f t="shared" si="5108"/>
        <v>1.1053326999222071</v>
      </c>
      <c r="AT326" s="126">
        <f t="shared" si="5108"/>
        <v>1.1085059981545673</v>
      </c>
      <c r="AU326" s="126">
        <f t="shared" si="5108"/>
        <v>1.111475962088432</v>
      </c>
      <c r="AV326" s="126">
        <f t="shared" si="5108"/>
        <v>1.1147734191259395</v>
      </c>
      <c r="AW326" s="126">
        <f t="shared" si="5108"/>
        <v>1.1179738207069689</v>
      </c>
      <c r="AX326" s="126">
        <f t="shared" si="5108"/>
        <v>1.1211834103167977</v>
      </c>
      <c r="AY326" s="126">
        <f t="shared" si="5108"/>
        <v>1.1244022143333261</v>
      </c>
      <c r="AZ326" s="126">
        <f t="shared" si="5108"/>
        <v>1.1276302592101826</v>
      </c>
      <c r="BA326" s="126">
        <f t="shared" si="5108"/>
        <v>1.1308675714769412</v>
      </c>
      <c r="BB326" s="126">
        <f t="shared" si="5108"/>
        <v>1.1341141777393395</v>
      </c>
      <c r="BC326" s="126">
        <f t="shared" si="5108"/>
        <v>1.1373701046794982</v>
      </c>
      <c r="BD326" s="126">
        <f t="shared" si="5108"/>
        <v>1.1406353790561385</v>
      </c>
      <c r="BE326" s="126">
        <f t="shared" si="5108"/>
        <v>1.1439100277048042</v>
      </c>
      <c r="BF326" s="126">
        <f t="shared" si="5108"/>
        <v>1.1471940775380809</v>
      </c>
      <c r="BG326" s="126">
        <f t="shared" si="5108"/>
        <v>1.15026769648205</v>
      </c>
      <c r="BH326" s="126">
        <f t="shared" si="5108"/>
        <v>1.1536802383994258</v>
      </c>
      <c r="BI326" s="126">
        <f t="shared" si="5108"/>
        <v>1.1569923375180708</v>
      </c>
      <c r="BJ326" s="126">
        <f t="shared" si="5108"/>
        <v>1.1603139453378331</v>
      </c>
      <c r="BK326" s="126">
        <f t="shared" si="5108"/>
        <v>1.1636450891572303</v>
      </c>
      <c r="BL326" s="126">
        <f t="shared" si="5108"/>
        <v>1.1669857963531516</v>
      </c>
      <c r="BM326" s="126">
        <f t="shared" si="5108"/>
        <v>1.1703360943810825</v>
      </c>
      <c r="BN326" s="126">
        <f t="shared" si="5108"/>
        <v>1.1736960107753303</v>
      </c>
      <c r="BO326" s="126">
        <f t="shared" si="5108"/>
        <v>1.1770655731492505</v>
      </c>
      <c r="BP326" s="126">
        <f t="shared" si="5108"/>
        <v>1.180444809195474</v>
      </c>
      <c r="BQ326" s="126">
        <f t="shared" si="5108"/>
        <v>1.1838337466861339</v>
      </c>
      <c r="BR326" s="126">
        <f t="shared" si="5108"/>
        <v>1.1872324134730949</v>
      </c>
      <c r="BS326" s="126">
        <f t="shared" si="5108"/>
        <v>1.1905270658589224</v>
      </c>
      <c r="BT326" s="126">
        <f t="shared" si="5108"/>
        <v>1.1940590467434065</v>
      </c>
      <c r="BU326" s="126">
        <f t="shared" si="5108"/>
        <v>1.1974870693312041</v>
      </c>
      <c r="BV326" s="126">
        <f t="shared" si="5108"/>
        <v>1.2009249334246579</v>
      </c>
      <c r="BW326" s="126">
        <f t="shared" ref="BW326:EB326" si="5109">BW$13</f>
        <v>1.204372667277734</v>
      </c>
      <c r="BX326" s="126">
        <f t="shared" si="5109"/>
        <v>1.2078302992255125</v>
      </c>
      <c r="BY326" s="126">
        <f t="shared" si="5109"/>
        <v>1.2112978576844211</v>
      </c>
      <c r="BZ326" s="126">
        <f t="shared" si="5109"/>
        <v>1.2147753711524676</v>
      </c>
      <c r="CA326" s="126">
        <f t="shared" si="5109"/>
        <v>1.2182628682094752</v>
      </c>
      <c r="CB326" s="126">
        <f t="shared" si="5109"/>
        <v>1.2217603775173165</v>
      </c>
      <c r="CC326" s="126">
        <f t="shared" si="5109"/>
        <v>1.2252679278201495</v>
      </c>
      <c r="CD326" s="126">
        <f t="shared" si="5109"/>
        <v>1.2287855479446541</v>
      </c>
      <c r="CE326" s="126">
        <f t="shared" si="5109"/>
        <v>1.232077770779646</v>
      </c>
      <c r="CF326" s="126">
        <f t="shared" si="5109"/>
        <v>1.23573302168438</v>
      </c>
      <c r="CG326" s="126">
        <f t="shared" si="5109"/>
        <v>1.2392806860334544</v>
      </c>
      <c r="CH326" s="126">
        <f t="shared" si="5109"/>
        <v>1.2428385353675644</v>
      </c>
      <c r="CI326" s="126">
        <f t="shared" si="5109"/>
        <v>1.2464065989267703</v>
      </c>
      <c r="CJ326" s="126">
        <f t="shared" si="5109"/>
        <v>1.2499849060350778</v>
      </c>
      <c r="CK326" s="126">
        <f t="shared" si="5109"/>
        <v>1.2535734861006791</v>
      </c>
      <c r="CL326" s="126">
        <f t="shared" si="5109"/>
        <v>1.257172368616194</v>
      </c>
      <c r="CM326" s="126">
        <f t="shared" si="5109"/>
        <v>1.2607815831589126</v>
      </c>
      <c r="CN326" s="126">
        <f t="shared" si="5109"/>
        <v>1.2644011593910389</v>
      </c>
      <c r="CO326" s="126">
        <f t="shared" si="5109"/>
        <v>1.2680311270599336</v>
      </c>
      <c r="CP326" s="126">
        <f t="shared" si="5109"/>
        <v>1.2716715159983594</v>
      </c>
      <c r="CQ326" s="126">
        <f t="shared" si="5109"/>
        <v>1.2750786410337906</v>
      </c>
      <c r="CR326" s="126">
        <f t="shared" si="5109"/>
        <v>1.2788614642181557</v>
      </c>
      <c r="CS326" s="126">
        <f t="shared" si="5109"/>
        <v>1.2825329459576562</v>
      </c>
      <c r="CT326" s="126">
        <f t="shared" si="5109"/>
        <v>1.2862149681493797</v>
      </c>
      <c r="CU326" s="126">
        <f t="shared" si="5109"/>
        <v>1.289907561053897</v>
      </c>
      <c r="CV326" s="126">
        <f t="shared" si="5109"/>
        <v>1.293610755018654</v>
      </c>
      <c r="CW326" s="126">
        <f t="shared" si="5109"/>
        <v>1.2973245804782207</v>
      </c>
      <c r="CX326" s="126">
        <f t="shared" si="5109"/>
        <v>1.3010490679545423</v>
      </c>
      <c r="CY326" s="126">
        <f t="shared" si="5109"/>
        <v>1.304784248057189</v>
      </c>
      <c r="CZ326" s="126">
        <f t="shared" si="5109"/>
        <v>1.3085301514836076</v>
      </c>
      <c r="DA326" s="126">
        <f t="shared" si="5109"/>
        <v>1.3122868090193751</v>
      </c>
      <c r="DB326" s="126">
        <f t="shared" si="5109"/>
        <v>1.3160542515384499</v>
      </c>
      <c r="DC326" s="126">
        <f t="shared" si="5109"/>
        <v>1.3195802889875801</v>
      </c>
      <c r="DD326" s="126">
        <f t="shared" si="5109"/>
        <v>1.323495136864544</v>
      </c>
      <c r="DE326" s="126">
        <f t="shared" si="5109"/>
        <v>1.3272947573576725</v>
      </c>
      <c r="DF326" s="126">
        <f t="shared" si="5109"/>
        <v>1.3311052861764079</v>
      </c>
      <c r="DG326" s="126">
        <f t="shared" si="5109"/>
        <v>1.3349267546374479</v>
      </c>
      <c r="DH326" s="126">
        <f t="shared" si="5109"/>
        <v>1.3387591941473977</v>
      </c>
      <c r="DI326" s="126">
        <f t="shared" si="5109"/>
        <v>1.3426026362030277</v>
      </c>
      <c r="DJ326" s="126">
        <f t="shared" si="5109"/>
        <v>1.3464571123915319</v>
      </c>
      <c r="DK326" s="126">
        <f t="shared" si="5109"/>
        <v>1.3503226543907885</v>
      </c>
      <c r="DL326" s="126">
        <f t="shared" si="5109"/>
        <v>1.3541992939696192</v>
      </c>
      <c r="DM326" s="126">
        <f t="shared" si="5109"/>
        <v>1.358087062988051</v>
      </c>
      <c r="DN326" s="126">
        <f t="shared" si="5109"/>
        <v>1.361985993397578</v>
      </c>
      <c r="DO326" s="126">
        <f t="shared" si="5109"/>
        <v>1.3657655991021458</v>
      </c>
      <c r="DP326" s="126">
        <f t="shared" si="5109"/>
        <v>1.3698174666548035</v>
      </c>
      <c r="DQ326" s="126">
        <f t="shared" si="5109"/>
        <v>1.3737500738651915</v>
      </c>
      <c r="DR326" s="126">
        <f t="shared" si="5109"/>
        <v>1.3776939711925826</v>
      </c>
      <c r="DS326" s="126">
        <f t="shared" si="5109"/>
        <v>1.381649191049759</v>
      </c>
      <c r="DT326" s="126">
        <f t="shared" si="5109"/>
        <v>1.385615765942557</v>
      </c>
      <c r="DU326" s="126">
        <f t="shared" si="5109"/>
        <v>1.3895937284701338</v>
      </c>
      <c r="DV326" s="126">
        <f t="shared" si="5109"/>
        <v>1.3935831113252357</v>
      </c>
      <c r="DW326" s="126">
        <f t="shared" si="5109"/>
        <v>1.3975839472944662</v>
      </c>
      <c r="DX326" s="126">
        <f t="shared" si="5109"/>
        <v>1.401596269258556</v>
      </c>
      <c r="DY326" s="126">
        <f t="shared" si="5109"/>
        <v>1.4056201101926329</v>
      </c>
      <c r="DZ326" s="126">
        <f t="shared" si="5109"/>
        <v>1.4096555031664932</v>
      </c>
      <c r="EA326" s="126">
        <f t="shared" si="5109"/>
        <v>1.4134323217047313</v>
      </c>
      <c r="EB326" s="126">
        <f t="shared" si="5109"/>
        <v>1.4176256038945581</v>
      </c>
    </row>
    <row r="327" spans="1:132" outlineLevel="1" x14ac:dyDescent="0.25">
      <c r="C327" s="321" t="s">
        <v>533</v>
      </c>
      <c r="D327" s="38"/>
      <c r="E327" s="38"/>
      <c r="F327" s="38"/>
      <c r="G327" s="52" t="s">
        <v>220</v>
      </c>
      <c r="H327" s="46">
        <f t="shared" ref="H327" si="5110">SUM(J327:EB327)</f>
        <v>0</v>
      </c>
      <c r="I327" s="38"/>
      <c r="J327" s="82">
        <f>J325*J326</f>
        <v>0</v>
      </c>
      <c r="K327" s="82">
        <f t="shared" ref="K327" si="5111">K325*K326</f>
        <v>0</v>
      </c>
      <c r="L327" s="82">
        <f t="shared" ref="L327" si="5112">L325*L326</f>
        <v>0</v>
      </c>
      <c r="M327" s="82">
        <f t="shared" ref="M327" si="5113">M325*M326</f>
        <v>0</v>
      </c>
      <c r="N327" s="82">
        <f t="shared" ref="N327" si="5114">N325*N326</f>
        <v>0</v>
      </c>
      <c r="O327" s="82">
        <f t="shared" ref="O327" si="5115">O325*O326</f>
        <v>0</v>
      </c>
      <c r="P327" s="82">
        <f t="shared" ref="P327" si="5116">P325*P326</f>
        <v>0</v>
      </c>
      <c r="Q327" s="82">
        <f t="shared" ref="Q327" si="5117">Q325*Q326</f>
        <v>0</v>
      </c>
      <c r="R327" s="82">
        <f t="shared" ref="R327" si="5118">R325*R326</f>
        <v>0</v>
      </c>
      <c r="S327" s="82">
        <f t="shared" ref="S327" si="5119">S325*S326</f>
        <v>0</v>
      </c>
      <c r="T327" s="82">
        <f t="shared" ref="T327" si="5120">T325*T326</f>
        <v>0</v>
      </c>
      <c r="U327" s="82">
        <f t="shared" ref="U327" si="5121">U325*U326</f>
        <v>0</v>
      </c>
      <c r="V327" s="82">
        <f t="shared" ref="V327" si="5122">V325*V326</f>
        <v>0</v>
      </c>
      <c r="W327" s="82">
        <f t="shared" ref="W327" si="5123">W325*W326</f>
        <v>0</v>
      </c>
      <c r="X327" s="82">
        <f t="shared" ref="X327" si="5124">X325*X326</f>
        <v>0</v>
      </c>
      <c r="Y327" s="82">
        <f t="shared" ref="Y327" si="5125">Y325*Y326</f>
        <v>0</v>
      </c>
      <c r="Z327" s="82">
        <f t="shared" ref="Z327" si="5126">Z325*Z326</f>
        <v>0</v>
      </c>
      <c r="AA327" s="82">
        <f t="shared" ref="AA327" si="5127">AA325*AA326</f>
        <v>0</v>
      </c>
      <c r="AB327" s="82">
        <f t="shared" ref="AB327" si="5128">AB325*AB326</f>
        <v>0</v>
      </c>
      <c r="AC327" s="82">
        <f t="shared" ref="AC327" si="5129">AC325*AC326</f>
        <v>0</v>
      </c>
      <c r="AD327" s="82">
        <f t="shared" ref="AD327" si="5130">AD325*AD326</f>
        <v>0</v>
      </c>
      <c r="AE327" s="82">
        <f t="shared" ref="AE327" si="5131">AE325*AE326</f>
        <v>0</v>
      </c>
      <c r="AF327" s="82">
        <f t="shared" ref="AF327" si="5132">AF325*AF326</f>
        <v>0</v>
      </c>
      <c r="AG327" s="82">
        <f t="shared" ref="AG327" si="5133">AG325*AG326</f>
        <v>0</v>
      </c>
      <c r="AH327" s="82">
        <f t="shared" ref="AH327" si="5134">AH325*AH326</f>
        <v>0</v>
      </c>
      <c r="AI327" s="82">
        <f t="shared" ref="AI327" si="5135">AI325*AI326</f>
        <v>0</v>
      </c>
      <c r="AJ327" s="82">
        <f t="shared" ref="AJ327" si="5136">AJ325*AJ326</f>
        <v>0</v>
      </c>
      <c r="AK327" s="82">
        <f t="shared" ref="AK327" si="5137">AK325*AK326</f>
        <v>0</v>
      </c>
      <c r="AL327" s="82">
        <f t="shared" ref="AL327" si="5138">AL325*AL326</f>
        <v>0</v>
      </c>
      <c r="AM327" s="82">
        <f t="shared" ref="AM327" si="5139">AM325*AM326</f>
        <v>0</v>
      </c>
      <c r="AN327" s="82">
        <f t="shared" ref="AN327" si="5140">AN325*AN326</f>
        <v>0</v>
      </c>
      <c r="AO327" s="82">
        <f t="shared" ref="AO327" si="5141">AO325*AO326</f>
        <v>0</v>
      </c>
      <c r="AP327" s="82">
        <f t="shared" ref="AP327" si="5142">AP325*AP326</f>
        <v>0</v>
      </c>
      <c r="AQ327" s="82">
        <f t="shared" ref="AQ327" si="5143">AQ325*AQ326</f>
        <v>0</v>
      </c>
      <c r="AR327" s="82">
        <f t="shared" ref="AR327" si="5144">AR325*AR326</f>
        <v>0</v>
      </c>
      <c r="AS327" s="82">
        <f t="shared" ref="AS327" si="5145">AS325*AS326</f>
        <v>0</v>
      </c>
      <c r="AT327" s="82">
        <f t="shared" ref="AT327" si="5146">AT325*AT326</f>
        <v>0</v>
      </c>
      <c r="AU327" s="82">
        <f t="shared" ref="AU327" si="5147">AU325*AU326</f>
        <v>0</v>
      </c>
      <c r="AV327" s="82">
        <f t="shared" ref="AV327" si="5148">AV325*AV326</f>
        <v>0</v>
      </c>
      <c r="AW327" s="82">
        <f t="shared" ref="AW327" si="5149">AW325*AW326</f>
        <v>0</v>
      </c>
      <c r="AX327" s="82">
        <f t="shared" ref="AX327" si="5150">AX325*AX326</f>
        <v>0</v>
      </c>
      <c r="AY327" s="82">
        <f t="shared" ref="AY327" si="5151">AY325*AY326</f>
        <v>0</v>
      </c>
      <c r="AZ327" s="82">
        <f t="shared" ref="AZ327" si="5152">AZ325*AZ326</f>
        <v>0</v>
      </c>
      <c r="BA327" s="82">
        <f t="shared" ref="BA327" si="5153">BA325*BA326</f>
        <v>0</v>
      </c>
      <c r="BB327" s="82">
        <f t="shared" ref="BB327" si="5154">BB325*BB326</f>
        <v>0</v>
      </c>
      <c r="BC327" s="82">
        <f t="shared" ref="BC327" si="5155">BC325*BC326</f>
        <v>0</v>
      </c>
      <c r="BD327" s="82">
        <f t="shared" ref="BD327" si="5156">BD325*BD326</f>
        <v>0</v>
      </c>
      <c r="BE327" s="82">
        <f t="shared" ref="BE327" si="5157">BE325*BE326</f>
        <v>0</v>
      </c>
      <c r="BF327" s="82">
        <f t="shared" ref="BF327" si="5158">BF325*BF326</f>
        <v>0</v>
      </c>
      <c r="BG327" s="82">
        <f t="shared" ref="BG327" si="5159">BG325*BG326</f>
        <v>0</v>
      </c>
      <c r="BH327" s="82">
        <f t="shared" ref="BH327" si="5160">BH325*BH326</f>
        <v>0</v>
      </c>
      <c r="BI327" s="82">
        <f t="shared" ref="BI327" si="5161">BI325*BI326</f>
        <v>0</v>
      </c>
      <c r="BJ327" s="82">
        <f t="shared" ref="BJ327" si="5162">BJ325*BJ326</f>
        <v>0</v>
      </c>
      <c r="BK327" s="82">
        <f t="shared" ref="BK327" si="5163">BK325*BK326</f>
        <v>0</v>
      </c>
      <c r="BL327" s="82">
        <f t="shared" ref="BL327" si="5164">BL325*BL326</f>
        <v>0</v>
      </c>
      <c r="BM327" s="82">
        <f t="shared" ref="BM327" si="5165">BM325*BM326</f>
        <v>0</v>
      </c>
      <c r="BN327" s="82">
        <f t="shared" ref="BN327" si="5166">BN325*BN326</f>
        <v>0</v>
      </c>
      <c r="BO327" s="82">
        <f t="shared" ref="BO327" si="5167">BO325*BO326</f>
        <v>0</v>
      </c>
      <c r="BP327" s="82">
        <f t="shared" ref="BP327" si="5168">BP325*BP326</f>
        <v>0</v>
      </c>
      <c r="BQ327" s="82">
        <f t="shared" ref="BQ327" si="5169">BQ325*BQ326</f>
        <v>0</v>
      </c>
      <c r="BR327" s="82">
        <f t="shared" ref="BR327" si="5170">BR325*BR326</f>
        <v>0</v>
      </c>
      <c r="BS327" s="82">
        <f t="shared" ref="BS327" si="5171">BS325*BS326</f>
        <v>0</v>
      </c>
      <c r="BT327" s="82">
        <f t="shared" ref="BT327" si="5172">BT325*BT326</f>
        <v>0</v>
      </c>
      <c r="BU327" s="82">
        <f t="shared" ref="BU327" si="5173">BU325*BU326</f>
        <v>0</v>
      </c>
      <c r="BV327" s="82">
        <f t="shared" ref="BV327" si="5174">BV325*BV326</f>
        <v>0</v>
      </c>
      <c r="BW327" s="82">
        <f t="shared" ref="BW327" si="5175">BW325*BW326</f>
        <v>0</v>
      </c>
      <c r="BX327" s="82">
        <f t="shared" ref="BX327" si="5176">BX325*BX326</f>
        <v>0</v>
      </c>
      <c r="BY327" s="82">
        <f t="shared" ref="BY327" si="5177">BY325*BY326</f>
        <v>0</v>
      </c>
      <c r="BZ327" s="82">
        <f t="shared" ref="BZ327" si="5178">BZ325*BZ326</f>
        <v>0</v>
      </c>
      <c r="CA327" s="82">
        <f t="shared" ref="CA327" si="5179">CA325*CA326</f>
        <v>0</v>
      </c>
      <c r="CB327" s="82">
        <f t="shared" ref="CB327" si="5180">CB325*CB326</f>
        <v>0</v>
      </c>
      <c r="CC327" s="82">
        <f t="shared" ref="CC327" si="5181">CC325*CC326</f>
        <v>0</v>
      </c>
      <c r="CD327" s="82">
        <f t="shared" ref="CD327" si="5182">CD325*CD326</f>
        <v>0</v>
      </c>
      <c r="CE327" s="82">
        <f t="shared" ref="CE327" si="5183">CE325*CE326</f>
        <v>0</v>
      </c>
      <c r="CF327" s="82">
        <f t="shared" ref="CF327" si="5184">CF325*CF326</f>
        <v>0</v>
      </c>
      <c r="CG327" s="82">
        <f t="shared" ref="CG327" si="5185">CG325*CG326</f>
        <v>0</v>
      </c>
      <c r="CH327" s="82">
        <f t="shared" ref="CH327" si="5186">CH325*CH326</f>
        <v>0</v>
      </c>
      <c r="CI327" s="82">
        <f t="shared" ref="CI327" si="5187">CI325*CI326</f>
        <v>0</v>
      </c>
      <c r="CJ327" s="82">
        <f t="shared" ref="CJ327" si="5188">CJ325*CJ326</f>
        <v>0</v>
      </c>
      <c r="CK327" s="82">
        <f t="shared" ref="CK327" si="5189">CK325*CK326</f>
        <v>0</v>
      </c>
      <c r="CL327" s="82">
        <f t="shared" ref="CL327" si="5190">CL325*CL326</f>
        <v>0</v>
      </c>
      <c r="CM327" s="82">
        <f t="shared" ref="CM327" si="5191">CM325*CM326</f>
        <v>0</v>
      </c>
      <c r="CN327" s="82">
        <f t="shared" ref="CN327" si="5192">CN325*CN326</f>
        <v>0</v>
      </c>
      <c r="CO327" s="82">
        <f t="shared" ref="CO327" si="5193">CO325*CO326</f>
        <v>0</v>
      </c>
      <c r="CP327" s="82">
        <f t="shared" ref="CP327" si="5194">CP325*CP326</f>
        <v>0</v>
      </c>
      <c r="CQ327" s="82">
        <f t="shared" ref="CQ327" si="5195">CQ325*CQ326</f>
        <v>0</v>
      </c>
      <c r="CR327" s="82">
        <f t="shared" ref="CR327" si="5196">CR325*CR326</f>
        <v>0</v>
      </c>
      <c r="CS327" s="82">
        <f t="shared" ref="CS327" si="5197">CS325*CS326</f>
        <v>0</v>
      </c>
      <c r="CT327" s="82">
        <f t="shared" ref="CT327" si="5198">CT325*CT326</f>
        <v>0</v>
      </c>
      <c r="CU327" s="82">
        <f t="shared" ref="CU327" si="5199">CU325*CU326</f>
        <v>0</v>
      </c>
      <c r="CV327" s="82">
        <f t="shared" ref="CV327" si="5200">CV325*CV326</f>
        <v>0</v>
      </c>
      <c r="CW327" s="82">
        <f t="shared" ref="CW327" si="5201">CW325*CW326</f>
        <v>0</v>
      </c>
      <c r="CX327" s="82">
        <f t="shared" ref="CX327" si="5202">CX325*CX326</f>
        <v>0</v>
      </c>
      <c r="CY327" s="82">
        <f t="shared" ref="CY327" si="5203">CY325*CY326</f>
        <v>0</v>
      </c>
      <c r="CZ327" s="82">
        <f t="shared" ref="CZ327" si="5204">CZ325*CZ326</f>
        <v>0</v>
      </c>
      <c r="DA327" s="82">
        <f t="shared" ref="DA327" si="5205">DA325*DA326</f>
        <v>0</v>
      </c>
      <c r="DB327" s="82">
        <f t="shared" ref="DB327" si="5206">DB325*DB326</f>
        <v>0</v>
      </c>
      <c r="DC327" s="82">
        <f t="shared" ref="DC327" si="5207">DC325*DC326</f>
        <v>0</v>
      </c>
      <c r="DD327" s="82">
        <f t="shared" ref="DD327" si="5208">DD325*DD326</f>
        <v>0</v>
      </c>
      <c r="DE327" s="82">
        <f t="shared" ref="DE327" si="5209">DE325*DE326</f>
        <v>0</v>
      </c>
      <c r="DF327" s="82">
        <f t="shared" ref="DF327" si="5210">DF325*DF326</f>
        <v>0</v>
      </c>
      <c r="DG327" s="82">
        <f t="shared" ref="DG327" si="5211">DG325*DG326</f>
        <v>0</v>
      </c>
      <c r="DH327" s="82">
        <f t="shared" ref="DH327" si="5212">DH325*DH326</f>
        <v>0</v>
      </c>
      <c r="DI327" s="82">
        <f t="shared" ref="DI327" si="5213">DI325*DI326</f>
        <v>0</v>
      </c>
      <c r="DJ327" s="82">
        <f t="shared" ref="DJ327" si="5214">DJ325*DJ326</f>
        <v>0</v>
      </c>
      <c r="DK327" s="82">
        <f t="shared" ref="DK327" si="5215">DK325*DK326</f>
        <v>0</v>
      </c>
      <c r="DL327" s="82">
        <f t="shared" ref="DL327" si="5216">DL325*DL326</f>
        <v>0</v>
      </c>
      <c r="DM327" s="82">
        <f t="shared" ref="DM327" si="5217">DM325*DM326</f>
        <v>0</v>
      </c>
      <c r="DN327" s="82">
        <f t="shared" ref="DN327" si="5218">DN325*DN326</f>
        <v>0</v>
      </c>
      <c r="DO327" s="82">
        <f t="shared" ref="DO327" si="5219">DO325*DO326</f>
        <v>0</v>
      </c>
      <c r="DP327" s="82">
        <f t="shared" ref="DP327" si="5220">DP325*DP326</f>
        <v>0</v>
      </c>
      <c r="DQ327" s="82">
        <f t="shared" ref="DQ327" si="5221">DQ325*DQ326</f>
        <v>0</v>
      </c>
      <c r="DR327" s="82">
        <f t="shared" ref="DR327" si="5222">DR325*DR326</f>
        <v>0</v>
      </c>
      <c r="DS327" s="82">
        <f t="shared" ref="DS327" si="5223">DS325*DS326</f>
        <v>0</v>
      </c>
      <c r="DT327" s="82">
        <f t="shared" ref="DT327" si="5224">DT325*DT326</f>
        <v>0</v>
      </c>
      <c r="DU327" s="82">
        <f t="shared" ref="DU327" si="5225">DU325*DU326</f>
        <v>0</v>
      </c>
      <c r="DV327" s="82">
        <f t="shared" ref="DV327" si="5226">DV325*DV326</f>
        <v>0</v>
      </c>
      <c r="DW327" s="82">
        <f t="shared" ref="DW327" si="5227">DW325*DW326</f>
        <v>0</v>
      </c>
      <c r="DX327" s="82">
        <f t="shared" ref="DX327" si="5228">DX325*DX326</f>
        <v>0</v>
      </c>
      <c r="DY327" s="82">
        <f t="shared" ref="DY327" si="5229">DY325*DY326</f>
        <v>0</v>
      </c>
      <c r="DZ327" s="82">
        <f t="shared" ref="DZ327" si="5230">DZ325*DZ326</f>
        <v>0</v>
      </c>
      <c r="EA327" s="82">
        <f t="shared" ref="EA327" si="5231">EA325*EA326</f>
        <v>0</v>
      </c>
      <c r="EB327" s="82">
        <f t="shared" ref="EB327" si="5232">EB325*EB326</f>
        <v>0</v>
      </c>
    </row>
    <row r="328" spans="1:132" outlineLevel="1" x14ac:dyDescent="0.25">
      <c r="G328" s="52"/>
      <c r="H328" s="29"/>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row>
    <row r="329" spans="1:132" ht="13" x14ac:dyDescent="0.3">
      <c r="C329" s="348" t="s">
        <v>566</v>
      </c>
      <c r="D329" s="342"/>
      <c r="E329" s="342"/>
      <c r="F329" s="342"/>
      <c r="G329" s="343" t="s">
        <v>220</v>
      </c>
      <c r="H329" s="344">
        <f>SUM(J329:EB329)</f>
        <v>0</v>
      </c>
      <c r="I329" s="342"/>
      <c r="J329" s="345">
        <f>J327</f>
        <v>0</v>
      </c>
      <c r="K329" s="346">
        <f t="shared" ref="K329:BV329" si="5233">K327</f>
        <v>0</v>
      </c>
      <c r="L329" s="346">
        <f t="shared" si="5233"/>
        <v>0</v>
      </c>
      <c r="M329" s="346">
        <f t="shared" si="5233"/>
        <v>0</v>
      </c>
      <c r="N329" s="346">
        <f t="shared" si="5233"/>
        <v>0</v>
      </c>
      <c r="O329" s="346">
        <f t="shared" si="5233"/>
        <v>0</v>
      </c>
      <c r="P329" s="346">
        <f t="shared" si="5233"/>
        <v>0</v>
      </c>
      <c r="Q329" s="346">
        <f t="shared" si="5233"/>
        <v>0</v>
      </c>
      <c r="R329" s="346">
        <f t="shared" si="5233"/>
        <v>0</v>
      </c>
      <c r="S329" s="346">
        <f t="shared" si="5233"/>
        <v>0</v>
      </c>
      <c r="T329" s="346">
        <f t="shared" si="5233"/>
        <v>0</v>
      </c>
      <c r="U329" s="346">
        <f t="shared" si="5233"/>
        <v>0</v>
      </c>
      <c r="V329" s="346">
        <f t="shared" si="5233"/>
        <v>0</v>
      </c>
      <c r="W329" s="346">
        <f t="shared" si="5233"/>
        <v>0</v>
      </c>
      <c r="X329" s="346">
        <f t="shared" si="5233"/>
        <v>0</v>
      </c>
      <c r="Y329" s="346">
        <f t="shared" si="5233"/>
        <v>0</v>
      </c>
      <c r="Z329" s="346">
        <f t="shared" si="5233"/>
        <v>0</v>
      </c>
      <c r="AA329" s="346">
        <f t="shared" si="5233"/>
        <v>0</v>
      </c>
      <c r="AB329" s="346">
        <f t="shared" si="5233"/>
        <v>0</v>
      </c>
      <c r="AC329" s="346">
        <f t="shared" si="5233"/>
        <v>0</v>
      </c>
      <c r="AD329" s="346">
        <f t="shared" si="5233"/>
        <v>0</v>
      </c>
      <c r="AE329" s="346">
        <f t="shared" si="5233"/>
        <v>0</v>
      </c>
      <c r="AF329" s="346">
        <f t="shared" si="5233"/>
        <v>0</v>
      </c>
      <c r="AG329" s="346">
        <f t="shared" si="5233"/>
        <v>0</v>
      </c>
      <c r="AH329" s="346">
        <f t="shared" si="5233"/>
        <v>0</v>
      </c>
      <c r="AI329" s="346">
        <f t="shared" si="5233"/>
        <v>0</v>
      </c>
      <c r="AJ329" s="346">
        <f t="shared" si="5233"/>
        <v>0</v>
      </c>
      <c r="AK329" s="346">
        <f t="shared" si="5233"/>
        <v>0</v>
      </c>
      <c r="AL329" s="346">
        <f t="shared" si="5233"/>
        <v>0</v>
      </c>
      <c r="AM329" s="346">
        <f t="shared" si="5233"/>
        <v>0</v>
      </c>
      <c r="AN329" s="346">
        <f t="shared" si="5233"/>
        <v>0</v>
      </c>
      <c r="AO329" s="346">
        <f t="shared" si="5233"/>
        <v>0</v>
      </c>
      <c r="AP329" s="346">
        <f t="shared" si="5233"/>
        <v>0</v>
      </c>
      <c r="AQ329" s="346">
        <f t="shared" si="5233"/>
        <v>0</v>
      </c>
      <c r="AR329" s="346">
        <f t="shared" si="5233"/>
        <v>0</v>
      </c>
      <c r="AS329" s="346">
        <f t="shared" si="5233"/>
        <v>0</v>
      </c>
      <c r="AT329" s="346">
        <f t="shared" si="5233"/>
        <v>0</v>
      </c>
      <c r="AU329" s="346">
        <f t="shared" si="5233"/>
        <v>0</v>
      </c>
      <c r="AV329" s="346">
        <f t="shared" si="5233"/>
        <v>0</v>
      </c>
      <c r="AW329" s="346">
        <f t="shared" si="5233"/>
        <v>0</v>
      </c>
      <c r="AX329" s="346">
        <f t="shared" si="5233"/>
        <v>0</v>
      </c>
      <c r="AY329" s="346">
        <f t="shared" si="5233"/>
        <v>0</v>
      </c>
      <c r="AZ329" s="346">
        <f t="shared" si="5233"/>
        <v>0</v>
      </c>
      <c r="BA329" s="346">
        <f t="shared" si="5233"/>
        <v>0</v>
      </c>
      <c r="BB329" s="346">
        <f t="shared" si="5233"/>
        <v>0</v>
      </c>
      <c r="BC329" s="346">
        <f t="shared" si="5233"/>
        <v>0</v>
      </c>
      <c r="BD329" s="346">
        <f t="shared" si="5233"/>
        <v>0</v>
      </c>
      <c r="BE329" s="346">
        <f t="shared" si="5233"/>
        <v>0</v>
      </c>
      <c r="BF329" s="346">
        <f t="shared" si="5233"/>
        <v>0</v>
      </c>
      <c r="BG329" s="346">
        <f t="shared" si="5233"/>
        <v>0</v>
      </c>
      <c r="BH329" s="346">
        <f t="shared" si="5233"/>
        <v>0</v>
      </c>
      <c r="BI329" s="346">
        <f t="shared" si="5233"/>
        <v>0</v>
      </c>
      <c r="BJ329" s="346">
        <f t="shared" si="5233"/>
        <v>0</v>
      </c>
      <c r="BK329" s="346">
        <f t="shared" si="5233"/>
        <v>0</v>
      </c>
      <c r="BL329" s="346">
        <f t="shared" si="5233"/>
        <v>0</v>
      </c>
      <c r="BM329" s="346">
        <f t="shared" si="5233"/>
        <v>0</v>
      </c>
      <c r="BN329" s="346">
        <f t="shared" si="5233"/>
        <v>0</v>
      </c>
      <c r="BO329" s="346">
        <f t="shared" si="5233"/>
        <v>0</v>
      </c>
      <c r="BP329" s="346">
        <f t="shared" si="5233"/>
        <v>0</v>
      </c>
      <c r="BQ329" s="346">
        <f t="shared" si="5233"/>
        <v>0</v>
      </c>
      <c r="BR329" s="346">
        <f t="shared" si="5233"/>
        <v>0</v>
      </c>
      <c r="BS329" s="346">
        <f t="shared" si="5233"/>
        <v>0</v>
      </c>
      <c r="BT329" s="346">
        <f t="shared" si="5233"/>
        <v>0</v>
      </c>
      <c r="BU329" s="346">
        <f t="shared" si="5233"/>
        <v>0</v>
      </c>
      <c r="BV329" s="346">
        <f t="shared" si="5233"/>
        <v>0</v>
      </c>
      <c r="BW329" s="346">
        <f t="shared" ref="BW329:EB329" si="5234">BW327</f>
        <v>0</v>
      </c>
      <c r="BX329" s="346">
        <f t="shared" si="5234"/>
        <v>0</v>
      </c>
      <c r="BY329" s="346">
        <f t="shared" si="5234"/>
        <v>0</v>
      </c>
      <c r="BZ329" s="346">
        <f t="shared" si="5234"/>
        <v>0</v>
      </c>
      <c r="CA329" s="346">
        <f t="shared" si="5234"/>
        <v>0</v>
      </c>
      <c r="CB329" s="346">
        <f t="shared" si="5234"/>
        <v>0</v>
      </c>
      <c r="CC329" s="346">
        <f t="shared" si="5234"/>
        <v>0</v>
      </c>
      <c r="CD329" s="346">
        <f t="shared" si="5234"/>
        <v>0</v>
      </c>
      <c r="CE329" s="346">
        <f t="shared" si="5234"/>
        <v>0</v>
      </c>
      <c r="CF329" s="346">
        <f t="shared" si="5234"/>
        <v>0</v>
      </c>
      <c r="CG329" s="346">
        <f t="shared" si="5234"/>
        <v>0</v>
      </c>
      <c r="CH329" s="346">
        <f t="shared" si="5234"/>
        <v>0</v>
      </c>
      <c r="CI329" s="346">
        <f t="shared" si="5234"/>
        <v>0</v>
      </c>
      <c r="CJ329" s="346">
        <f t="shared" si="5234"/>
        <v>0</v>
      </c>
      <c r="CK329" s="346">
        <f t="shared" si="5234"/>
        <v>0</v>
      </c>
      <c r="CL329" s="346">
        <f t="shared" si="5234"/>
        <v>0</v>
      </c>
      <c r="CM329" s="346">
        <f t="shared" si="5234"/>
        <v>0</v>
      </c>
      <c r="CN329" s="346">
        <f t="shared" si="5234"/>
        <v>0</v>
      </c>
      <c r="CO329" s="346">
        <f t="shared" si="5234"/>
        <v>0</v>
      </c>
      <c r="CP329" s="346">
        <f t="shared" si="5234"/>
        <v>0</v>
      </c>
      <c r="CQ329" s="346">
        <f t="shared" si="5234"/>
        <v>0</v>
      </c>
      <c r="CR329" s="346">
        <f t="shared" si="5234"/>
        <v>0</v>
      </c>
      <c r="CS329" s="346">
        <f t="shared" si="5234"/>
        <v>0</v>
      </c>
      <c r="CT329" s="346">
        <f t="shared" si="5234"/>
        <v>0</v>
      </c>
      <c r="CU329" s="346">
        <f t="shared" si="5234"/>
        <v>0</v>
      </c>
      <c r="CV329" s="346">
        <f t="shared" si="5234"/>
        <v>0</v>
      </c>
      <c r="CW329" s="346">
        <f t="shared" si="5234"/>
        <v>0</v>
      </c>
      <c r="CX329" s="346">
        <f t="shared" si="5234"/>
        <v>0</v>
      </c>
      <c r="CY329" s="346">
        <f t="shared" si="5234"/>
        <v>0</v>
      </c>
      <c r="CZ329" s="346">
        <f t="shared" si="5234"/>
        <v>0</v>
      </c>
      <c r="DA329" s="346">
        <f t="shared" si="5234"/>
        <v>0</v>
      </c>
      <c r="DB329" s="346">
        <f t="shared" si="5234"/>
        <v>0</v>
      </c>
      <c r="DC329" s="346">
        <f t="shared" si="5234"/>
        <v>0</v>
      </c>
      <c r="DD329" s="346">
        <f t="shared" si="5234"/>
        <v>0</v>
      </c>
      <c r="DE329" s="346">
        <f t="shared" si="5234"/>
        <v>0</v>
      </c>
      <c r="DF329" s="346">
        <f t="shared" si="5234"/>
        <v>0</v>
      </c>
      <c r="DG329" s="346">
        <f t="shared" si="5234"/>
        <v>0</v>
      </c>
      <c r="DH329" s="346">
        <f t="shared" si="5234"/>
        <v>0</v>
      </c>
      <c r="DI329" s="346">
        <f t="shared" si="5234"/>
        <v>0</v>
      </c>
      <c r="DJ329" s="346">
        <f t="shared" si="5234"/>
        <v>0</v>
      </c>
      <c r="DK329" s="346">
        <f t="shared" si="5234"/>
        <v>0</v>
      </c>
      <c r="DL329" s="346">
        <f t="shared" si="5234"/>
        <v>0</v>
      </c>
      <c r="DM329" s="346">
        <f t="shared" si="5234"/>
        <v>0</v>
      </c>
      <c r="DN329" s="346">
        <f t="shared" si="5234"/>
        <v>0</v>
      </c>
      <c r="DO329" s="346">
        <f t="shared" si="5234"/>
        <v>0</v>
      </c>
      <c r="DP329" s="346">
        <f t="shared" si="5234"/>
        <v>0</v>
      </c>
      <c r="DQ329" s="346">
        <f t="shared" si="5234"/>
        <v>0</v>
      </c>
      <c r="DR329" s="346">
        <f t="shared" si="5234"/>
        <v>0</v>
      </c>
      <c r="DS329" s="346">
        <f t="shared" si="5234"/>
        <v>0</v>
      </c>
      <c r="DT329" s="346">
        <f t="shared" si="5234"/>
        <v>0</v>
      </c>
      <c r="DU329" s="346">
        <f t="shared" si="5234"/>
        <v>0</v>
      </c>
      <c r="DV329" s="346">
        <f t="shared" si="5234"/>
        <v>0</v>
      </c>
      <c r="DW329" s="346">
        <f t="shared" si="5234"/>
        <v>0</v>
      </c>
      <c r="DX329" s="346">
        <f t="shared" si="5234"/>
        <v>0</v>
      </c>
      <c r="DY329" s="346">
        <f t="shared" si="5234"/>
        <v>0</v>
      </c>
      <c r="DZ329" s="346">
        <f t="shared" si="5234"/>
        <v>0</v>
      </c>
      <c r="EA329" s="346">
        <f t="shared" si="5234"/>
        <v>0</v>
      </c>
      <c r="EB329" s="347">
        <f t="shared" si="5234"/>
        <v>0</v>
      </c>
    </row>
    <row r="330" spans="1:132" x14ac:dyDescent="0.25">
      <c r="G330" s="52"/>
      <c r="H330" s="29"/>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row>
    <row r="331" spans="1:132" ht="13" x14ac:dyDescent="0.3">
      <c r="B331" s="34"/>
      <c r="C331" s="2" t="s">
        <v>595</v>
      </c>
      <c r="D331" s="34"/>
      <c r="E331" s="34"/>
      <c r="F331" s="34"/>
      <c r="G331" s="67"/>
      <c r="H331" s="35"/>
      <c r="I331" s="34"/>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row>
    <row r="332" spans="1:132" ht="13" x14ac:dyDescent="0.25">
      <c r="A332" s="59">
        <f>IF(ROUND(SUM(H256,H279,H299,H327)-H332,2)=0,0,1)</f>
        <v>0</v>
      </c>
      <c r="C332" s="311" t="s">
        <v>500</v>
      </c>
      <c r="G332" s="52" t="s">
        <v>220</v>
      </c>
      <c r="H332" s="66">
        <f t="shared" ref="H332:H334" si="5235">SUM(J332:EB332)</f>
        <v>0</v>
      </c>
      <c r="J332" s="82">
        <f t="shared" ref="J332:AO332" si="5236">SUM(J256,J279,J299,J327)</f>
        <v>0</v>
      </c>
      <c r="K332" s="82">
        <f t="shared" si="5236"/>
        <v>0</v>
      </c>
      <c r="L332" s="82">
        <f t="shared" si="5236"/>
        <v>0</v>
      </c>
      <c r="M332" s="82">
        <f t="shared" si="5236"/>
        <v>0</v>
      </c>
      <c r="N332" s="82">
        <f t="shared" si="5236"/>
        <v>0</v>
      </c>
      <c r="O332" s="82">
        <f t="shared" si="5236"/>
        <v>0</v>
      </c>
      <c r="P332" s="82">
        <f t="shared" si="5236"/>
        <v>0</v>
      </c>
      <c r="Q332" s="82">
        <f t="shared" si="5236"/>
        <v>0</v>
      </c>
      <c r="R332" s="82">
        <f t="shared" si="5236"/>
        <v>0</v>
      </c>
      <c r="S332" s="82">
        <f t="shared" si="5236"/>
        <v>0</v>
      </c>
      <c r="T332" s="82">
        <f t="shared" si="5236"/>
        <v>0</v>
      </c>
      <c r="U332" s="82">
        <f t="shared" si="5236"/>
        <v>0</v>
      </c>
      <c r="V332" s="82">
        <f t="shared" si="5236"/>
        <v>0</v>
      </c>
      <c r="W332" s="82">
        <f t="shared" si="5236"/>
        <v>0</v>
      </c>
      <c r="X332" s="82">
        <f t="shared" si="5236"/>
        <v>0</v>
      </c>
      <c r="Y332" s="82">
        <f t="shared" si="5236"/>
        <v>0</v>
      </c>
      <c r="Z332" s="82">
        <f t="shared" si="5236"/>
        <v>0</v>
      </c>
      <c r="AA332" s="82">
        <f t="shared" si="5236"/>
        <v>0</v>
      </c>
      <c r="AB332" s="82">
        <f t="shared" si="5236"/>
        <v>0</v>
      </c>
      <c r="AC332" s="82">
        <f t="shared" si="5236"/>
        <v>0</v>
      </c>
      <c r="AD332" s="82">
        <f t="shared" si="5236"/>
        <v>0</v>
      </c>
      <c r="AE332" s="82">
        <f t="shared" si="5236"/>
        <v>0</v>
      </c>
      <c r="AF332" s="82">
        <f t="shared" si="5236"/>
        <v>0</v>
      </c>
      <c r="AG332" s="82">
        <f t="shared" si="5236"/>
        <v>0</v>
      </c>
      <c r="AH332" s="82">
        <f t="shared" si="5236"/>
        <v>0</v>
      </c>
      <c r="AI332" s="82">
        <f t="shared" si="5236"/>
        <v>0</v>
      </c>
      <c r="AJ332" s="82">
        <f t="shared" si="5236"/>
        <v>0</v>
      </c>
      <c r="AK332" s="82">
        <f t="shared" si="5236"/>
        <v>0</v>
      </c>
      <c r="AL332" s="82">
        <f t="shared" si="5236"/>
        <v>0</v>
      </c>
      <c r="AM332" s="82">
        <f t="shared" si="5236"/>
        <v>0</v>
      </c>
      <c r="AN332" s="82">
        <f t="shared" si="5236"/>
        <v>0</v>
      </c>
      <c r="AO332" s="82">
        <f t="shared" si="5236"/>
        <v>0</v>
      </c>
      <c r="AP332" s="82">
        <f t="shared" ref="AP332:BU332" si="5237">SUM(AP256,AP279,AP299,AP327)</f>
        <v>0</v>
      </c>
      <c r="AQ332" s="82">
        <f t="shared" si="5237"/>
        <v>0</v>
      </c>
      <c r="AR332" s="82">
        <f t="shared" si="5237"/>
        <v>0</v>
      </c>
      <c r="AS332" s="82">
        <f t="shared" si="5237"/>
        <v>0</v>
      </c>
      <c r="AT332" s="82">
        <f t="shared" si="5237"/>
        <v>0</v>
      </c>
      <c r="AU332" s="82">
        <f t="shared" si="5237"/>
        <v>0</v>
      </c>
      <c r="AV332" s="82">
        <f t="shared" si="5237"/>
        <v>0</v>
      </c>
      <c r="AW332" s="82">
        <f t="shared" si="5237"/>
        <v>0</v>
      </c>
      <c r="AX332" s="82">
        <f t="shared" si="5237"/>
        <v>0</v>
      </c>
      <c r="AY332" s="82">
        <f t="shared" si="5237"/>
        <v>0</v>
      </c>
      <c r="AZ332" s="82">
        <f t="shared" si="5237"/>
        <v>0</v>
      </c>
      <c r="BA332" s="82">
        <f t="shared" si="5237"/>
        <v>0</v>
      </c>
      <c r="BB332" s="82">
        <f t="shared" si="5237"/>
        <v>0</v>
      </c>
      <c r="BC332" s="82">
        <f t="shared" si="5237"/>
        <v>0</v>
      </c>
      <c r="BD332" s="82">
        <f t="shared" si="5237"/>
        <v>0</v>
      </c>
      <c r="BE332" s="82">
        <f t="shared" si="5237"/>
        <v>0</v>
      </c>
      <c r="BF332" s="82">
        <f t="shared" si="5237"/>
        <v>0</v>
      </c>
      <c r="BG332" s="82">
        <f t="shared" si="5237"/>
        <v>0</v>
      </c>
      <c r="BH332" s="82">
        <f t="shared" si="5237"/>
        <v>0</v>
      </c>
      <c r="BI332" s="82">
        <f t="shared" si="5237"/>
        <v>0</v>
      </c>
      <c r="BJ332" s="82">
        <f t="shared" si="5237"/>
        <v>0</v>
      </c>
      <c r="BK332" s="82">
        <f t="shared" si="5237"/>
        <v>0</v>
      </c>
      <c r="BL332" s="82">
        <f t="shared" si="5237"/>
        <v>0</v>
      </c>
      <c r="BM332" s="82">
        <f t="shared" si="5237"/>
        <v>0</v>
      </c>
      <c r="BN332" s="82">
        <f t="shared" si="5237"/>
        <v>0</v>
      </c>
      <c r="BO332" s="82">
        <f t="shared" si="5237"/>
        <v>0</v>
      </c>
      <c r="BP332" s="82">
        <f t="shared" si="5237"/>
        <v>0</v>
      </c>
      <c r="BQ332" s="82">
        <f t="shared" si="5237"/>
        <v>0</v>
      </c>
      <c r="BR332" s="82">
        <f t="shared" si="5237"/>
        <v>0</v>
      </c>
      <c r="BS332" s="82">
        <f t="shared" si="5237"/>
        <v>0</v>
      </c>
      <c r="BT332" s="82">
        <f t="shared" si="5237"/>
        <v>0</v>
      </c>
      <c r="BU332" s="82">
        <f t="shared" si="5237"/>
        <v>0</v>
      </c>
      <c r="BV332" s="82">
        <f t="shared" ref="BV332:DA332" si="5238">SUM(BV256,BV279,BV299,BV327)</f>
        <v>0</v>
      </c>
      <c r="BW332" s="82">
        <f t="shared" si="5238"/>
        <v>0</v>
      </c>
      <c r="BX332" s="82">
        <f t="shared" si="5238"/>
        <v>0</v>
      </c>
      <c r="BY332" s="82">
        <f t="shared" si="5238"/>
        <v>0</v>
      </c>
      <c r="BZ332" s="82">
        <f t="shared" si="5238"/>
        <v>0</v>
      </c>
      <c r="CA332" s="82">
        <f t="shared" si="5238"/>
        <v>0</v>
      </c>
      <c r="CB332" s="82">
        <f t="shared" si="5238"/>
        <v>0</v>
      </c>
      <c r="CC332" s="82">
        <f t="shared" si="5238"/>
        <v>0</v>
      </c>
      <c r="CD332" s="82">
        <f t="shared" si="5238"/>
        <v>0</v>
      </c>
      <c r="CE332" s="82">
        <f t="shared" si="5238"/>
        <v>0</v>
      </c>
      <c r="CF332" s="82">
        <f t="shared" si="5238"/>
        <v>0</v>
      </c>
      <c r="CG332" s="82">
        <f t="shared" si="5238"/>
        <v>0</v>
      </c>
      <c r="CH332" s="82">
        <f t="shared" si="5238"/>
        <v>0</v>
      </c>
      <c r="CI332" s="82">
        <f t="shared" si="5238"/>
        <v>0</v>
      </c>
      <c r="CJ332" s="82">
        <f t="shared" si="5238"/>
        <v>0</v>
      </c>
      <c r="CK332" s="82">
        <f t="shared" si="5238"/>
        <v>0</v>
      </c>
      <c r="CL332" s="82">
        <f t="shared" si="5238"/>
        <v>0</v>
      </c>
      <c r="CM332" s="82">
        <f t="shared" si="5238"/>
        <v>0</v>
      </c>
      <c r="CN332" s="82">
        <f t="shared" si="5238"/>
        <v>0</v>
      </c>
      <c r="CO332" s="82">
        <f t="shared" si="5238"/>
        <v>0</v>
      </c>
      <c r="CP332" s="82">
        <f t="shared" si="5238"/>
        <v>0</v>
      </c>
      <c r="CQ332" s="82">
        <f t="shared" si="5238"/>
        <v>0</v>
      </c>
      <c r="CR332" s="82">
        <f t="shared" si="5238"/>
        <v>0</v>
      </c>
      <c r="CS332" s="82">
        <f t="shared" si="5238"/>
        <v>0</v>
      </c>
      <c r="CT332" s="82">
        <f t="shared" si="5238"/>
        <v>0</v>
      </c>
      <c r="CU332" s="82">
        <f t="shared" si="5238"/>
        <v>0</v>
      </c>
      <c r="CV332" s="82">
        <f t="shared" si="5238"/>
        <v>0</v>
      </c>
      <c r="CW332" s="82">
        <f t="shared" si="5238"/>
        <v>0</v>
      </c>
      <c r="CX332" s="82">
        <f t="shared" si="5238"/>
        <v>0</v>
      </c>
      <c r="CY332" s="82">
        <f t="shared" si="5238"/>
        <v>0</v>
      </c>
      <c r="CZ332" s="82">
        <f t="shared" si="5238"/>
        <v>0</v>
      </c>
      <c r="DA332" s="82">
        <f t="shared" si="5238"/>
        <v>0</v>
      </c>
      <c r="DB332" s="82">
        <f t="shared" ref="DB332:EB332" si="5239">SUM(DB256,DB279,DB299,DB327)</f>
        <v>0</v>
      </c>
      <c r="DC332" s="82">
        <f t="shared" si="5239"/>
        <v>0</v>
      </c>
      <c r="DD332" s="82">
        <f t="shared" si="5239"/>
        <v>0</v>
      </c>
      <c r="DE332" s="82">
        <f t="shared" si="5239"/>
        <v>0</v>
      </c>
      <c r="DF332" s="82">
        <f t="shared" si="5239"/>
        <v>0</v>
      </c>
      <c r="DG332" s="82">
        <f t="shared" si="5239"/>
        <v>0</v>
      </c>
      <c r="DH332" s="82">
        <f t="shared" si="5239"/>
        <v>0</v>
      </c>
      <c r="DI332" s="82">
        <f t="shared" si="5239"/>
        <v>0</v>
      </c>
      <c r="DJ332" s="82">
        <f t="shared" si="5239"/>
        <v>0</v>
      </c>
      <c r="DK332" s="82">
        <f t="shared" si="5239"/>
        <v>0</v>
      </c>
      <c r="DL332" s="82">
        <f t="shared" si="5239"/>
        <v>0</v>
      </c>
      <c r="DM332" s="82">
        <f t="shared" si="5239"/>
        <v>0</v>
      </c>
      <c r="DN332" s="82">
        <f t="shared" si="5239"/>
        <v>0</v>
      </c>
      <c r="DO332" s="82">
        <f t="shared" si="5239"/>
        <v>0</v>
      </c>
      <c r="DP332" s="82">
        <f t="shared" si="5239"/>
        <v>0</v>
      </c>
      <c r="DQ332" s="82">
        <f t="shared" si="5239"/>
        <v>0</v>
      </c>
      <c r="DR332" s="82">
        <f t="shared" si="5239"/>
        <v>0</v>
      </c>
      <c r="DS332" s="82">
        <f t="shared" si="5239"/>
        <v>0</v>
      </c>
      <c r="DT332" s="82">
        <f t="shared" si="5239"/>
        <v>0</v>
      </c>
      <c r="DU332" s="82">
        <f t="shared" si="5239"/>
        <v>0</v>
      </c>
      <c r="DV332" s="82">
        <f t="shared" si="5239"/>
        <v>0</v>
      </c>
      <c r="DW332" s="82">
        <f t="shared" si="5239"/>
        <v>0</v>
      </c>
      <c r="DX332" s="82">
        <f t="shared" si="5239"/>
        <v>0</v>
      </c>
      <c r="DY332" s="82">
        <f t="shared" si="5239"/>
        <v>0</v>
      </c>
      <c r="DZ332" s="82">
        <f t="shared" si="5239"/>
        <v>0</v>
      </c>
      <c r="EA332" s="82">
        <f t="shared" si="5239"/>
        <v>0</v>
      </c>
      <c r="EB332" s="82">
        <f t="shared" si="5239"/>
        <v>0</v>
      </c>
    </row>
    <row r="333" spans="1:132" ht="13" x14ac:dyDescent="0.25">
      <c r="A333" s="59">
        <f>IF(ROUND(SUM(H265,H286,H308,H327)-H333,2)=0,0,1)</f>
        <v>0</v>
      </c>
      <c r="C333" s="311" t="s">
        <v>502</v>
      </c>
      <c r="G333" s="52" t="s">
        <v>220</v>
      </c>
      <c r="H333" s="46">
        <f t="shared" si="5235"/>
        <v>0</v>
      </c>
      <c r="J333" s="82">
        <f t="shared" ref="J333:AO333" si="5240">SUM(J265,J286,J308,J327)</f>
        <v>0</v>
      </c>
      <c r="K333" s="82">
        <f t="shared" si="5240"/>
        <v>0</v>
      </c>
      <c r="L333" s="82">
        <f t="shared" si="5240"/>
        <v>0</v>
      </c>
      <c r="M333" s="82">
        <f t="shared" si="5240"/>
        <v>0</v>
      </c>
      <c r="N333" s="82">
        <f t="shared" si="5240"/>
        <v>0</v>
      </c>
      <c r="O333" s="82">
        <f t="shared" si="5240"/>
        <v>0</v>
      </c>
      <c r="P333" s="82">
        <f t="shared" si="5240"/>
        <v>0</v>
      </c>
      <c r="Q333" s="82">
        <f t="shared" si="5240"/>
        <v>0</v>
      </c>
      <c r="R333" s="82">
        <f t="shared" si="5240"/>
        <v>0</v>
      </c>
      <c r="S333" s="82">
        <f t="shared" si="5240"/>
        <v>0</v>
      </c>
      <c r="T333" s="82">
        <f t="shared" si="5240"/>
        <v>0</v>
      </c>
      <c r="U333" s="82">
        <f t="shared" si="5240"/>
        <v>0</v>
      </c>
      <c r="V333" s="82">
        <f t="shared" si="5240"/>
        <v>0</v>
      </c>
      <c r="W333" s="82">
        <f t="shared" si="5240"/>
        <v>0</v>
      </c>
      <c r="X333" s="82">
        <f t="shared" si="5240"/>
        <v>0</v>
      </c>
      <c r="Y333" s="82">
        <f t="shared" si="5240"/>
        <v>0</v>
      </c>
      <c r="Z333" s="82">
        <f t="shared" si="5240"/>
        <v>0</v>
      </c>
      <c r="AA333" s="82">
        <f t="shared" si="5240"/>
        <v>0</v>
      </c>
      <c r="AB333" s="82">
        <f t="shared" si="5240"/>
        <v>0</v>
      </c>
      <c r="AC333" s="82">
        <f t="shared" si="5240"/>
        <v>0</v>
      </c>
      <c r="AD333" s="82">
        <f t="shared" si="5240"/>
        <v>0</v>
      </c>
      <c r="AE333" s="82">
        <f t="shared" si="5240"/>
        <v>0</v>
      </c>
      <c r="AF333" s="82">
        <f t="shared" si="5240"/>
        <v>0</v>
      </c>
      <c r="AG333" s="82">
        <f t="shared" si="5240"/>
        <v>0</v>
      </c>
      <c r="AH333" s="82">
        <f t="shared" si="5240"/>
        <v>0</v>
      </c>
      <c r="AI333" s="82">
        <f t="shared" si="5240"/>
        <v>0</v>
      </c>
      <c r="AJ333" s="82">
        <f t="shared" si="5240"/>
        <v>0</v>
      </c>
      <c r="AK333" s="82">
        <f t="shared" si="5240"/>
        <v>0</v>
      </c>
      <c r="AL333" s="82">
        <f t="shared" si="5240"/>
        <v>0</v>
      </c>
      <c r="AM333" s="82">
        <f t="shared" si="5240"/>
        <v>0</v>
      </c>
      <c r="AN333" s="82">
        <f t="shared" si="5240"/>
        <v>0</v>
      </c>
      <c r="AO333" s="82">
        <f t="shared" si="5240"/>
        <v>0</v>
      </c>
      <c r="AP333" s="82">
        <f t="shared" ref="AP333:BU333" si="5241">SUM(AP265,AP286,AP308,AP327)</f>
        <v>0</v>
      </c>
      <c r="AQ333" s="82">
        <f t="shared" si="5241"/>
        <v>0</v>
      </c>
      <c r="AR333" s="82">
        <f t="shared" si="5241"/>
        <v>0</v>
      </c>
      <c r="AS333" s="82">
        <f t="shared" si="5241"/>
        <v>0</v>
      </c>
      <c r="AT333" s="82">
        <f t="shared" si="5241"/>
        <v>0</v>
      </c>
      <c r="AU333" s="82">
        <f t="shared" si="5241"/>
        <v>0</v>
      </c>
      <c r="AV333" s="82">
        <f t="shared" si="5241"/>
        <v>0</v>
      </c>
      <c r="AW333" s="82">
        <f t="shared" si="5241"/>
        <v>0</v>
      </c>
      <c r="AX333" s="82">
        <f t="shared" si="5241"/>
        <v>0</v>
      </c>
      <c r="AY333" s="82">
        <f t="shared" si="5241"/>
        <v>0</v>
      </c>
      <c r="AZ333" s="82">
        <f t="shared" si="5241"/>
        <v>0</v>
      </c>
      <c r="BA333" s="82">
        <f t="shared" si="5241"/>
        <v>0</v>
      </c>
      <c r="BB333" s="82">
        <f t="shared" si="5241"/>
        <v>0</v>
      </c>
      <c r="BC333" s="82">
        <f t="shared" si="5241"/>
        <v>0</v>
      </c>
      <c r="BD333" s="82">
        <f t="shared" si="5241"/>
        <v>0</v>
      </c>
      <c r="BE333" s="82">
        <f t="shared" si="5241"/>
        <v>0</v>
      </c>
      <c r="BF333" s="82">
        <f t="shared" si="5241"/>
        <v>0</v>
      </c>
      <c r="BG333" s="82">
        <f t="shared" si="5241"/>
        <v>0</v>
      </c>
      <c r="BH333" s="82">
        <f t="shared" si="5241"/>
        <v>0</v>
      </c>
      <c r="BI333" s="82">
        <f t="shared" si="5241"/>
        <v>0</v>
      </c>
      <c r="BJ333" s="82">
        <f t="shared" si="5241"/>
        <v>0</v>
      </c>
      <c r="BK333" s="82">
        <f t="shared" si="5241"/>
        <v>0</v>
      </c>
      <c r="BL333" s="82">
        <f t="shared" si="5241"/>
        <v>0</v>
      </c>
      <c r="BM333" s="82">
        <f t="shared" si="5241"/>
        <v>0</v>
      </c>
      <c r="BN333" s="82">
        <f t="shared" si="5241"/>
        <v>0</v>
      </c>
      <c r="BO333" s="82">
        <f t="shared" si="5241"/>
        <v>0</v>
      </c>
      <c r="BP333" s="82">
        <f t="shared" si="5241"/>
        <v>0</v>
      </c>
      <c r="BQ333" s="82">
        <f t="shared" si="5241"/>
        <v>0</v>
      </c>
      <c r="BR333" s="82">
        <f t="shared" si="5241"/>
        <v>0</v>
      </c>
      <c r="BS333" s="82">
        <f t="shared" si="5241"/>
        <v>0</v>
      </c>
      <c r="BT333" s="82">
        <f t="shared" si="5241"/>
        <v>0</v>
      </c>
      <c r="BU333" s="82">
        <f t="shared" si="5241"/>
        <v>0</v>
      </c>
      <c r="BV333" s="82">
        <f t="shared" ref="BV333:DA333" si="5242">SUM(BV265,BV286,BV308,BV327)</f>
        <v>0</v>
      </c>
      <c r="BW333" s="82">
        <f t="shared" si="5242"/>
        <v>0</v>
      </c>
      <c r="BX333" s="82">
        <f t="shared" si="5242"/>
        <v>0</v>
      </c>
      <c r="BY333" s="82">
        <f t="shared" si="5242"/>
        <v>0</v>
      </c>
      <c r="BZ333" s="82">
        <f t="shared" si="5242"/>
        <v>0</v>
      </c>
      <c r="CA333" s="82">
        <f t="shared" si="5242"/>
        <v>0</v>
      </c>
      <c r="CB333" s="82">
        <f t="shared" si="5242"/>
        <v>0</v>
      </c>
      <c r="CC333" s="82">
        <f t="shared" si="5242"/>
        <v>0</v>
      </c>
      <c r="CD333" s="82">
        <f t="shared" si="5242"/>
        <v>0</v>
      </c>
      <c r="CE333" s="82">
        <f t="shared" si="5242"/>
        <v>0</v>
      </c>
      <c r="CF333" s="82">
        <f t="shared" si="5242"/>
        <v>0</v>
      </c>
      <c r="CG333" s="82">
        <f t="shared" si="5242"/>
        <v>0</v>
      </c>
      <c r="CH333" s="82">
        <f t="shared" si="5242"/>
        <v>0</v>
      </c>
      <c r="CI333" s="82">
        <f t="shared" si="5242"/>
        <v>0</v>
      </c>
      <c r="CJ333" s="82">
        <f t="shared" si="5242"/>
        <v>0</v>
      </c>
      <c r="CK333" s="82">
        <f t="shared" si="5242"/>
        <v>0</v>
      </c>
      <c r="CL333" s="82">
        <f t="shared" si="5242"/>
        <v>0</v>
      </c>
      <c r="CM333" s="82">
        <f t="shared" si="5242"/>
        <v>0</v>
      </c>
      <c r="CN333" s="82">
        <f t="shared" si="5242"/>
        <v>0</v>
      </c>
      <c r="CO333" s="82">
        <f t="shared" si="5242"/>
        <v>0</v>
      </c>
      <c r="CP333" s="82">
        <f t="shared" si="5242"/>
        <v>0</v>
      </c>
      <c r="CQ333" s="82">
        <f t="shared" si="5242"/>
        <v>0</v>
      </c>
      <c r="CR333" s="82">
        <f t="shared" si="5242"/>
        <v>0</v>
      </c>
      <c r="CS333" s="82">
        <f t="shared" si="5242"/>
        <v>0</v>
      </c>
      <c r="CT333" s="82">
        <f t="shared" si="5242"/>
        <v>0</v>
      </c>
      <c r="CU333" s="82">
        <f t="shared" si="5242"/>
        <v>0</v>
      </c>
      <c r="CV333" s="82">
        <f t="shared" si="5242"/>
        <v>0</v>
      </c>
      <c r="CW333" s="82">
        <f t="shared" si="5242"/>
        <v>0</v>
      </c>
      <c r="CX333" s="82">
        <f t="shared" si="5242"/>
        <v>0</v>
      </c>
      <c r="CY333" s="82">
        <f t="shared" si="5242"/>
        <v>0</v>
      </c>
      <c r="CZ333" s="82">
        <f t="shared" si="5242"/>
        <v>0</v>
      </c>
      <c r="DA333" s="82">
        <f t="shared" si="5242"/>
        <v>0</v>
      </c>
      <c r="DB333" s="82">
        <f t="shared" ref="DB333:EB333" si="5243">SUM(DB265,DB286,DB308,DB327)</f>
        <v>0</v>
      </c>
      <c r="DC333" s="82">
        <f t="shared" si="5243"/>
        <v>0</v>
      </c>
      <c r="DD333" s="82">
        <f t="shared" si="5243"/>
        <v>0</v>
      </c>
      <c r="DE333" s="82">
        <f t="shared" si="5243"/>
        <v>0</v>
      </c>
      <c r="DF333" s="82">
        <f t="shared" si="5243"/>
        <v>0</v>
      </c>
      <c r="DG333" s="82">
        <f t="shared" si="5243"/>
        <v>0</v>
      </c>
      <c r="DH333" s="82">
        <f t="shared" si="5243"/>
        <v>0</v>
      </c>
      <c r="DI333" s="82">
        <f t="shared" si="5243"/>
        <v>0</v>
      </c>
      <c r="DJ333" s="82">
        <f t="shared" si="5243"/>
        <v>0</v>
      </c>
      <c r="DK333" s="82">
        <f t="shared" si="5243"/>
        <v>0</v>
      </c>
      <c r="DL333" s="82">
        <f t="shared" si="5243"/>
        <v>0</v>
      </c>
      <c r="DM333" s="82">
        <f t="shared" si="5243"/>
        <v>0</v>
      </c>
      <c r="DN333" s="82">
        <f t="shared" si="5243"/>
        <v>0</v>
      </c>
      <c r="DO333" s="82">
        <f t="shared" si="5243"/>
        <v>0</v>
      </c>
      <c r="DP333" s="82">
        <f t="shared" si="5243"/>
        <v>0</v>
      </c>
      <c r="DQ333" s="82">
        <f t="shared" si="5243"/>
        <v>0</v>
      </c>
      <c r="DR333" s="82">
        <f t="shared" si="5243"/>
        <v>0</v>
      </c>
      <c r="DS333" s="82">
        <f t="shared" si="5243"/>
        <v>0</v>
      </c>
      <c r="DT333" s="82">
        <f t="shared" si="5243"/>
        <v>0</v>
      </c>
      <c r="DU333" s="82">
        <f t="shared" si="5243"/>
        <v>0</v>
      </c>
      <c r="DV333" s="82">
        <f t="shared" si="5243"/>
        <v>0</v>
      </c>
      <c r="DW333" s="82">
        <f t="shared" si="5243"/>
        <v>0</v>
      </c>
      <c r="DX333" s="82">
        <f t="shared" si="5243"/>
        <v>0</v>
      </c>
      <c r="DY333" s="82">
        <f t="shared" si="5243"/>
        <v>0</v>
      </c>
      <c r="DZ333" s="82">
        <f t="shared" si="5243"/>
        <v>0</v>
      </c>
      <c r="EA333" s="82">
        <f t="shared" si="5243"/>
        <v>0</v>
      </c>
      <c r="EB333" s="82">
        <f t="shared" si="5243"/>
        <v>0</v>
      </c>
    </row>
    <row r="334" spans="1:132" ht="13" x14ac:dyDescent="0.25">
      <c r="A334" s="59">
        <f>IF(ROUND(SUM(H273,H293,H317,H327)-H334,2)=0,0,1)</f>
        <v>0</v>
      </c>
      <c r="C334" s="311" t="s">
        <v>504</v>
      </c>
      <c r="G334" s="52" t="s">
        <v>220</v>
      </c>
      <c r="H334" s="46">
        <f t="shared" si="5235"/>
        <v>0</v>
      </c>
      <c r="J334" s="82">
        <f t="shared" ref="J334:AO334" si="5244">SUM(J273,J293,J317,J327)</f>
        <v>0</v>
      </c>
      <c r="K334" s="82">
        <f t="shared" si="5244"/>
        <v>0</v>
      </c>
      <c r="L334" s="82">
        <f t="shared" si="5244"/>
        <v>0</v>
      </c>
      <c r="M334" s="82">
        <f t="shared" si="5244"/>
        <v>0</v>
      </c>
      <c r="N334" s="82">
        <f t="shared" si="5244"/>
        <v>0</v>
      </c>
      <c r="O334" s="82">
        <f t="shared" si="5244"/>
        <v>0</v>
      </c>
      <c r="P334" s="82">
        <f t="shared" si="5244"/>
        <v>0</v>
      </c>
      <c r="Q334" s="82">
        <f t="shared" si="5244"/>
        <v>0</v>
      </c>
      <c r="R334" s="82">
        <f t="shared" si="5244"/>
        <v>0</v>
      </c>
      <c r="S334" s="82">
        <f t="shared" si="5244"/>
        <v>0</v>
      </c>
      <c r="T334" s="82">
        <f t="shared" si="5244"/>
        <v>0</v>
      </c>
      <c r="U334" s="82">
        <f t="shared" si="5244"/>
        <v>0</v>
      </c>
      <c r="V334" s="82">
        <f t="shared" si="5244"/>
        <v>0</v>
      </c>
      <c r="W334" s="82">
        <f t="shared" si="5244"/>
        <v>0</v>
      </c>
      <c r="X334" s="82">
        <f t="shared" si="5244"/>
        <v>0</v>
      </c>
      <c r="Y334" s="82">
        <f t="shared" si="5244"/>
        <v>0</v>
      </c>
      <c r="Z334" s="82">
        <f t="shared" si="5244"/>
        <v>0</v>
      </c>
      <c r="AA334" s="82">
        <f t="shared" si="5244"/>
        <v>0</v>
      </c>
      <c r="AB334" s="82">
        <f t="shared" si="5244"/>
        <v>0</v>
      </c>
      <c r="AC334" s="82">
        <f t="shared" si="5244"/>
        <v>0</v>
      </c>
      <c r="AD334" s="82">
        <f t="shared" si="5244"/>
        <v>0</v>
      </c>
      <c r="AE334" s="82">
        <f t="shared" si="5244"/>
        <v>0</v>
      </c>
      <c r="AF334" s="82">
        <f t="shared" si="5244"/>
        <v>0</v>
      </c>
      <c r="AG334" s="82">
        <f t="shared" si="5244"/>
        <v>0</v>
      </c>
      <c r="AH334" s="82">
        <f t="shared" si="5244"/>
        <v>0</v>
      </c>
      <c r="AI334" s="82">
        <f t="shared" si="5244"/>
        <v>0</v>
      </c>
      <c r="AJ334" s="82">
        <f t="shared" si="5244"/>
        <v>0</v>
      </c>
      <c r="AK334" s="82">
        <f t="shared" si="5244"/>
        <v>0</v>
      </c>
      <c r="AL334" s="82">
        <f t="shared" si="5244"/>
        <v>0</v>
      </c>
      <c r="AM334" s="82">
        <f t="shared" si="5244"/>
        <v>0</v>
      </c>
      <c r="AN334" s="82">
        <f t="shared" si="5244"/>
        <v>0</v>
      </c>
      <c r="AO334" s="82">
        <f t="shared" si="5244"/>
        <v>0</v>
      </c>
      <c r="AP334" s="82">
        <f t="shared" ref="AP334:BU334" si="5245">SUM(AP273,AP293,AP317,AP327)</f>
        <v>0</v>
      </c>
      <c r="AQ334" s="82">
        <f t="shared" si="5245"/>
        <v>0</v>
      </c>
      <c r="AR334" s="82">
        <f t="shared" si="5245"/>
        <v>0</v>
      </c>
      <c r="AS334" s="82">
        <f t="shared" si="5245"/>
        <v>0</v>
      </c>
      <c r="AT334" s="82">
        <f t="shared" si="5245"/>
        <v>0</v>
      </c>
      <c r="AU334" s="82">
        <f t="shared" si="5245"/>
        <v>0</v>
      </c>
      <c r="AV334" s="82">
        <f t="shared" si="5245"/>
        <v>0</v>
      </c>
      <c r="AW334" s="82">
        <f t="shared" si="5245"/>
        <v>0</v>
      </c>
      <c r="AX334" s="82">
        <f t="shared" si="5245"/>
        <v>0</v>
      </c>
      <c r="AY334" s="82">
        <f t="shared" si="5245"/>
        <v>0</v>
      </c>
      <c r="AZ334" s="82">
        <f t="shared" si="5245"/>
        <v>0</v>
      </c>
      <c r="BA334" s="82">
        <f t="shared" si="5245"/>
        <v>0</v>
      </c>
      <c r="BB334" s="82">
        <f t="shared" si="5245"/>
        <v>0</v>
      </c>
      <c r="BC334" s="82">
        <f t="shared" si="5245"/>
        <v>0</v>
      </c>
      <c r="BD334" s="82">
        <f t="shared" si="5245"/>
        <v>0</v>
      </c>
      <c r="BE334" s="82">
        <f t="shared" si="5245"/>
        <v>0</v>
      </c>
      <c r="BF334" s="82">
        <f t="shared" si="5245"/>
        <v>0</v>
      </c>
      <c r="BG334" s="82">
        <f t="shared" si="5245"/>
        <v>0</v>
      </c>
      <c r="BH334" s="82">
        <f t="shared" si="5245"/>
        <v>0</v>
      </c>
      <c r="BI334" s="82">
        <f t="shared" si="5245"/>
        <v>0</v>
      </c>
      <c r="BJ334" s="82">
        <f t="shared" si="5245"/>
        <v>0</v>
      </c>
      <c r="BK334" s="82">
        <f t="shared" si="5245"/>
        <v>0</v>
      </c>
      <c r="BL334" s="82">
        <f t="shared" si="5245"/>
        <v>0</v>
      </c>
      <c r="BM334" s="82">
        <f t="shared" si="5245"/>
        <v>0</v>
      </c>
      <c r="BN334" s="82">
        <f t="shared" si="5245"/>
        <v>0</v>
      </c>
      <c r="BO334" s="82">
        <f t="shared" si="5245"/>
        <v>0</v>
      </c>
      <c r="BP334" s="82">
        <f t="shared" si="5245"/>
        <v>0</v>
      </c>
      <c r="BQ334" s="82">
        <f t="shared" si="5245"/>
        <v>0</v>
      </c>
      <c r="BR334" s="82">
        <f t="shared" si="5245"/>
        <v>0</v>
      </c>
      <c r="BS334" s="82">
        <f t="shared" si="5245"/>
        <v>0</v>
      </c>
      <c r="BT334" s="82">
        <f t="shared" si="5245"/>
        <v>0</v>
      </c>
      <c r="BU334" s="82">
        <f t="shared" si="5245"/>
        <v>0</v>
      </c>
      <c r="BV334" s="82">
        <f t="shared" ref="BV334:DA334" si="5246">SUM(BV273,BV293,BV317,BV327)</f>
        <v>0</v>
      </c>
      <c r="BW334" s="82">
        <f t="shared" si="5246"/>
        <v>0</v>
      </c>
      <c r="BX334" s="82">
        <f t="shared" si="5246"/>
        <v>0</v>
      </c>
      <c r="BY334" s="82">
        <f t="shared" si="5246"/>
        <v>0</v>
      </c>
      <c r="BZ334" s="82">
        <f t="shared" si="5246"/>
        <v>0</v>
      </c>
      <c r="CA334" s="82">
        <f t="shared" si="5246"/>
        <v>0</v>
      </c>
      <c r="CB334" s="82">
        <f t="shared" si="5246"/>
        <v>0</v>
      </c>
      <c r="CC334" s="82">
        <f t="shared" si="5246"/>
        <v>0</v>
      </c>
      <c r="CD334" s="82">
        <f t="shared" si="5246"/>
        <v>0</v>
      </c>
      <c r="CE334" s="82">
        <f t="shared" si="5246"/>
        <v>0</v>
      </c>
      <c r="CF334" s="82">
        <f t="shared" si="5246"/>
        <v>0</v>
      </c>
      <c r="CG334" s="82">
        <f t="shared" si="5246"/>
        <v>0</v>
      </c>
      <c r="CH334" s="82">
        <f t="shared" si="5246"/>
        <v>0</v>
      </c>
      <c r="CI334" s="82">
        <f t="shared" si="5246"/>
        <v>0</v>
      </c>
      <c r="CJ334" s="82">
        <f t="shared" si="5246"/>
        <v>0</v>
      </c>
      <c r="CK334" s="82">
        <f t="shared" si="5246"/>
        <v>0</v>
      </c>
      <c r="CL334" s="82">
        <f t="shared" si="5246"/>
        <v>0</v>
      </c>
      <c r="CM334" s="82">
        <f t="shared" si="5246"/>
        <v>0</v>
      </c>
      <c r="CN334" s="82">
        <f t="shared" si="5246"/>
        <v>0</v>
      </c>
      <c r="CO334" s="82">
        <f t="shared" si="5246"/>
        <v>0</v>
      </c>
      <c r="CP334" s="82">
        <f t="shared" si="5246"/>
        <v>0</v>
      </c>
      <c r="CQ334" s="82">
        <f t="shared" si="5246"/>
        <v>0</v>
      </c>
      <c r="CR334" s="82">
        <f t="shared" si="5246"/>
        <v>0</v>
      </c>
      <c r="CS334" s="82">
        <f t="shared" si="5246"/>
        <v>0</v>
      </c>
      <c r="CT334" s="82">
        <f t="shared" si="5246"/>
        <v>0</v>
      </c>
      <c r="CU334" s="82">
        <f t="shared" si="5246"/>
        <v>0</v>
      </c>
      <c r="CV334" s="82">
        <f t="shared" si="5246"/>
        <v>0</v>
      </c>
      <c r="CW334" s="82">
        <f t="shared" si="5246"/>
        <v>0</v>
      </c>
      <c r="CX334" s="82">
        <f t="shared" si="5246"/>
        <v>0</v>
      </c>
      <c r="CY334" s="82">
        <f t="shared" si="5246"/>
        <v>0</v>
      </c>
      <c r="CZ334" s="82">
        <f t="shared" si="5246"/>
        <v>0</v>
      </c>
      <c r="DA334" s="82">
        <f t="shared" si="5246"/>
        <v>0</v>
      </c>
      <c r="DB334" s="82">
        <f t="shared" ref="DB334:EB334" si="5247">SUM(DB273,DB293,DB317,DB327)</f>
        <v>0</v>
      </c>
      <c r="DC334" s="82">
        <f t="shared" si="5247"/>
        <v>0</v>
      </c>
      <c r="DD334" s="82">
        <f t="shared" si="5247"/>
        <v>0</v>
      </c>
      <c r="DE334" s="82">
        <f t="shared" si="5247"/>
        <v>0</v>
      </c>
      <c r="DF334" s="82">
        <f t="shared" si="5247"/>
        <v>0</v>
      </c>
      <c r="DG334" s="82">
        <f t="shared" si="5247"/>
        <v>0</v>
      </c>
      <c r="DH334" s="82">
        <f t="shared" si="5247"/>
        <v>0</v>
      </c>
      <c r="DI334" s="82">
        <f t="shared" si="5247"/>
        <v>0</v>
      </c>
      <c r="DJ334" s="82">
        <f t="shared" si="5247"/>
        <v>0</v>
      </c>
      <c r="DK334" s="82">
        <f t="shared" si="5247"/>
        <v>0</v>
      </c>
      <c r="DL334" s="82">
        <f t="shared" si="5247"/>
        <v>0</v>
      </c>
      <c r="DM334" s="82">
        <f t="shared" si="5247"/>
        <v>0</v>
      </c>
      <c r="DN334" s="82">
        <f t="shared" si="5247"/>
        <v>0</v>
      </c>
      <c r="DO334" s="82">
        <f t="shared" si="5247"/>
        <v>0</v>
      </c>
      <c r="DP334" s="82">
        <f t="shared" si="5247"/>
        <v>0</v>
      </c>
      <c r="DQ334" s="82">
        <f t="shared" si="5247"/>
        <v>0</v>
      </c>
      <c r="DR334" s="82">
        <f t="shared" si="5247"/>
        <v>0</v>
      </c>
      <c r="DS334" s="82">
        <f t="shared" si="5247"/>
        <v>0</v>
      </c>
      <c r="DT334" s="82">
        <f t="shared" si="5247"/>
        <v>0</v>
      </c>
      <c r="DU334" s="82">
        <f t="shared" si="5247"/>
        <v>0</v>
      </c>
      <c r="DV334" s="82">
        <f t="shared" si="5247"/>
        <v>0</v>
      </c>
      <c r="DW334" s="82">
        <f t="shared" si="5247"/>
        <v>0</v>
      </c>
      <c r="DX334" s="82">
        <f t="shared" si="5247"/>
        <v>0</v>
      </c>
      <c r="DY334" s="82">
        <f t="shared" si="5247"/>
        <v>0</v>
      </c>
      <c r="DZ334" s="82">
        <f t="shared" si="5247"/>
        <v>0</v>
      </c>
      <c r="EA334" s="82">
        <f t="shared" si="5247"/>
        <v>0</v>
      </c>
      <c r="EB334" s="82">
        <f t="shared" si="5247"/>
        <v>0</v>
      </c>
    </row>
    <row r="335" spans="1:132" ht="13" thickBot="1" x14ac:dyDescent="0.3">
      <c r="C335" s="311"/>
      <c r="G335" s="52"/>
      <c r="H335" s="29"/>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row>
    <row r="336" spans="1:132" ht="13.5" thickBot="1" x14ac:dyDescent="0.35">
      <c r="C336" s="358" t="s">
        <v>535</v>
      </c>
      <c r="D336" s="352"/>
      <c r="E336" s="352"/>
      <c r="F336" s="352"/>
      <c r="G336" s="353" t="s">
        <v>220</v>
      </c>
      <c r="H336" s="369">
        <f>SUM(J336:EB336)</f>
        <v>0</v>
      </c>
      <c r="I336" s="352"/>
      <c r="J336" s="372">
        <f t="shared" ref="J336:AO336" si="5248">CHOOSE(Scenario,J332,J333,J334)</f>
        <v>0</v>
      </c>
      <c r="K336" s="372">
        <f t="shared" si="5248"/>
        <v>0</v>
      </c>
      <c r="L336" s="372">
        <f t="shared" si="5248"/>
        <v>0</v>
      </c>
      <c r="M336" s="372">
        <f t="shared" si="5248"/>
        <v>0</v>
      </c>
      <c r="N336" s="372">
        <f t="shared" si="5248"/>
        <v>0</v>
      </c>
      <c r="O336" s="372">
        <f t="shared" si="5248"/>
        <v>0</v>
      </c>
      <c r="P336" s="372">
        <f t="shared" si="5248"/>
        <v>0</v>
      </c>
      <c r="Q336" s="372">
        <f t="shared" si="5248"/>
        <v>0</v>
      </c>
      <c r="R336" s="372">
        <f t="shared" si="5248"/>
        <v>0</v>
      </c>
      <c r="S336" s="372">
        <f t="shared" si="5248"/>
        <v>0</v>
      </c>
      <c r="T336" s="372">
        <f t="shared" si="5248"/>
        <v>0</v>
      </c>
      <c r="U336" s="372">
        <f t="shared" si="5248"/>
        <v>0</v>
      </c>
      <c r="V336" s="372">
        <f t="shared" si="5248"/>
        <v>0</v>
      </c>
      <c r="W336" s="372">
        <f t="shared" si="5248"/>
        <v>0</v>
      </c>
      <c r="X336" s="372">
        <f t="shared" si="5248"/>
        <v>0</v>
      </c>
      <c r="Y336" s="372">
        <f t="shared" si="5248"/>
        <v>0</v>
      </c>
      <c r="Z336" s="372">
        <f t="shared" si="5248"/>
        <v>0</v>
      </c>
      <c r="AA336" s="372">
        <f t="shared" si="5248"/>
        <v>0</v>
      </c>
      <c r="AB336" s="372">
        <f t="shared" si="5248"/>
        <v>0</v>
      </c>
      <c r="AC336" s="372">
        <f t="shared" si="5248"/>
        <v>0</v>
      </c>
      <c r="AD336" s="372">
        <f t="shared" si="5248"/>
        <v>0</v>
      </c>
      <c r="AE336" s="372">
        <f t="shared" si="5248"/>
        <v>0</v>
      </c>
      <c r="AF336" s="372">
        <f t="shared" si="5248"/>
        <v>0</v>
      </c>
      <c r="AG336" s="372">
        <f t="shared" si="5248"/>
        <v>0</v>
      </c>
      <c r="AH336" s="372">
        <f t="shared" si="5248"/>
        <v>0</v>
      </c>
      <c r="AI336" s="372">
        <f t="shared" si="5248"/>
        <v>0</v>
      </c>
      <c r="AJ336" s="372">
        <f t="shared" si="5248"/>
        <v>0</v>
      </c>
      <c r="AK336" s="372">
        <f t="shared" si="5248"/>
        <v>0</v>
      </c>
      <c r="AL336" s="372">
        <f t="shared" si="5248"/>
        <v>0</v>
      </c>
      <c r="AM336" s="372">
        <f t="shared" si="5248"/>
        <v>0</v>
      </c>
      <c r="AN336" s="372">
        <f t="shared" si="5248"/>
        <v>0</v>
      </c>
      <c r="AO336" s="372">
        <f t="shared" si="5248"/>
        <v>0</v>
      </c>
      <c r="AP336" s="372">
        <f t="shared" ref="AP336:BU336" si="5249">CHOOSE(Scenario,AP332,AP333,AP334)</f>
        <v>0</v>
      </c>
      <c r="AQ336" s="372">
        <f t="shared" si="5249"/>
        <v>0</v>
      </c>
      <c r="AR336" s="372">
        <f t="shared" si="5249"/>
        <v>0</v>
      </c>
      <c r="AS336" s="372">
        <f t="shared" si="5249"/>
        <v>0</v>
      </c>
      <c r="AT336" s="372">
        <f t="shared" si="5249"/>
        <v>0</v>
      </c>
      <c r="AU336" s="372">
        <f t="shared" si="5249"/>
        <v>0</v>
      </c>
      <c r="AV336" s="372">
        <f t="shared" si="5249"/>
        <v>0</v>
      </c>
      <c r="AW336" s="372">
        <f t="shared" si="5249"/>
        <v>0</v>
      </c>
      <c r="AX336" s="372">
        <f t="shared" si="5249"/>
        <v>0</v>
      </c>
      <c r="AY336" s="372">
        <f t="shared" si="5249"/>
        <v>0</v>
      </c>
      <c r="AZ336" s="372">
        <f t="shared" si="5249"/>
        <v>0</v>
      </c>
      <c r="BA336" s="372">
        <f t="shared" si="5249"/>
        <v>0</v>
      </c>
      <c r="BB336" s="372">
        <f t="shared" si="5249"/>
        <v>0</v>
      </c>
      <c r="BC336" s="372">
        <f t="shared" si="5249"/>
        <v>0</v>
      </c>
      <c r="BD336" s="372">
        <f t="shared" si="5249"/>
        <v>0</v>
      </c>
      <c r="BE336" s="372">
        <f t="shared" si="5249"/>
        <v>0</v>
      </c>
      <c r="BF336" s="372">
        <f t="shared" si="5249"/>
        <v>0</v>
      </c>
      <c r="BG336" s="372">
        <f t="shared" si="5249"/>
        <v>0</v>
      </c>
      <c r="BH336" s="372">
        <f t="shared" si="5249"/>
        <v>0</v>
      </c>
      <c r="BI336" s="372">
        <f t="shared" si="5249"/>
        <v>0</v>
      </c>
      <c r="BJ336" s="372">
        <f t="shared" si="5249"/>
        <v>0</v>
      </c>
      <c r="BK336" s="372">
        <f t="shared" si="5249"/>
        <v>0</v>
      </c>
      <c r="BL336" s="372">
        <f t="shared" si="5249"/>
        <v>0</v>
      </c>
      <c r="BM336" s="372">
        <f t="shared" si="5249"/>
        <v>0</v>
      </c>
      <c r="BN336" s="372">
        <f t="shared" si="5249"/>
        <v>0</v>
      </c>
      <c r="BO336" s="372">
        <f t="shared" si="5249"/>
        <v>0</v>
      </c>
      <c r="BP336" s="372">
        <f t="shared" si="5249"/>
        <v>0</v>
      </c>
      <c r="BQ336" s="372">
        <f t="shared" si="5249"/>
        <v>0</v>
      </c>
      <c r="BR336" s="372">
        <f t="shared" si="5249"/>
        <v>0</v>
      </c>
      <c r="BS336" s="372">
        <f t="shared" si="5249"/>
        <v>0</v>
      </c>
      <c r="BT336" s="372">
        <f t="shared" si="5249"/>
        <v>0</v>
      </c>
      <c r="BU336" s="372">
        <f t="shared" si="5249"/>
        <v>0</v>
      </c>
      <c r="BV336" s="372">
        <f t="shared" ref="BV336:DA336" si="5250">CHOOSE(Scenario,BV332,BV333,BV334)</f>
        <v>0</v>
      </c>
      <c r="BW336" s="372">
        <f t="shared" si="5250"/>
        <v>0</v>
      </c>
      <c r="BX336" s="372">
        <f t="shared" si="5250"/>
        <v>0</v>
      </c>
      <c r="BY336" s="372">
        <f t="shared" si="5250"/>
        <v>0</v>
      </c>
      <c r="BZ336" s="372">
        <f t="shared" si="5250"/>
        <v>0</v>
      </c>
      <c r="CA336" s="372">
        <f t="shared" si="5250"/>
        <v>0</v>
      </c>
      <c r="CB336" s="372">
        <f t="shared" si="5250"/>
        <v>0</v>
      </c>
      <c r="CC336" s="372">
        <f t="shared" si="5250"/>
        <v>0</v>
      </c>
      <c r="CD336" s="372">
        <f t="shared" si="5250"/>
        <v>0</v>
      </c>
      <c r="CE336" s="372">
        <f t="shared" si="5250"/>
        <v>0</v>
      </c>
      <c r="CF336" s="372">
        <f t="shared" si="5250"/>
        <v>0</v>
      </c>
      <c r="CG336" s="372">
        <f t="shared" si="5250"/>
        <v>0</v>
      </c>
      <c r="CH336" s="372">
        <f t="shared" si="5250"/>
        <v>0</v>
      </c>
      <c r="CI336" s="372">
        <f t="shared" si="5250"/>
        <v>0</v>
      </c>
      <c r="CJ336" s="372">
        <f t="shared" si="5250"/>
        <v>0</v>
      </c>
      <c r="CK336" s="372">
        <f t="shared" si="5250"/>
        <v>0</v>
      </c>
      <c r="CL336" s="372">
        <f t="shared" si="5250"/>
        <v>0</v>
      </c>
      <c r="CM336" s="372">
        <f t="shared" si="5250"/>
        <v>0</v>
      </c>
      <c r="CN336" s="372">
        <f t="shared" si="5250"/>
        <v>0</v>
      </c>
      <c r="CO336" s="372">
        <f t="shared" si="5250"/>
        <v>0</v>
      </c>
      <c r="CP336" s="372">
        <f t="shared" si="5250"/>
        <v>0</v>
      </c>
      <c r="CQ336" s="372">
        <f t="shared" si="5250"/>
        <v>0</v>
      </c>
      <c r="CR336" s="372">
        <f t="shared" si="5250"/>
        <v>0</v>
      </c>
      <c r="CS336" s="372">
        <f t="shared" si="5250"/>
        <v>0</v>
      </c>
      <c r="CT336" s="372">
        <f t="shared" si="5250"/>
        <v>0</v>
      </c>
      <c r="CU336" s="372">
        <f t="shared" si="5250"/>
        <v>0</v>
      </c>
      <c r="CV336" s="372">
        <f t="shared" si="5250"/>
        <v>0</v>
      </c>
      <c r="CW336" s="372">
        <f t="shared" si="5250"/>
        <v>0</v>
      </c>
      <c r="CX336" s="372">
        <f t="shared" si="5250"/>
        <v>0</v>
      </c>
      <c r="CY336" s="372">
        <f t="shared" si="5250"/>
        <v>0</v>
      </c>
      <c r="CZ336" s="372">
        <f t="shared" si="5250"/>
        <v>0</v>
      </c>
      <c r="DA336" s="372">
        <f t="shared" si="5250"/>
        <v>0</v>
      </c>
      <c r="DB336" s="372">
        <f t="shared" ref="DB336:EB336" si="5251">CHOOSE(Scenario,DB332,DB333,DB334)</f>
        <v>0</v>
      </c>
      <c r="DC336" s="372">
        <f t="shared" si="5251"/>
        <v>0</v>
      </c>
      <c r="DD336" s="372">
        <f t="shared" si="5251"/>
        <v>0</v>
      </c>
      <c r="DE336" s="372">
        <f t="shared" si="5251"/>
        <v>0</v>
      </c>
      <c r="DF336" s="372">
        <f t="shared" si="5251"/>
        <v>0</v>
      </c>
      <c r="DG336" s="372">
        <f t="shared" si="5251"/>
        <v>0</v>
      </c>
      <c r="DH336" s="372">
        <f t="shared" si="5251"/>
        <v>0</v>
      </c>
      <c r="DI336" s="372">
        <f t="shared" si="5251"/>
        <v>0</v>
      </c>
      <c r="DJ336" s="372">
        <f t="shared" si="5251"/>
        <v>0</v>
      </c>
      <c r="DK336" s="372">
        <f t="shared" si="5251"/>
        <v>0</v>
      </c>
      <c r="DL336" s="372">
        <f t="shared" si="5251"/>
        <v>0</v>
      </c>
      <c r="DM336" s="372">
        <f t="shared" si="5251"/>
        <v>0</v>
      </c>
      <c r="DN336" s="372">
        <f t="shared" si="5251"/>
        <v>0</v>
      </c>
      <c r="DO336" s="372">
        <f t="shared" si="5251"/>
        <v>0</v>
      </c>
      <c r="DP336" s="372">
        <f t="shared" si="5251"/>
        <v>0</v>
      </c>
      <c r="DQ336" s="372">
        <f t="shared" si="5251"/>
        <v>0</v>
      </c>
      <c r="DR336" s="372">
        <f t="shared" si="5251"/>
        <v>0</v>
      </c>
      <c r="DS336" s="372">
        <f t="shared" si="5251"/>
        <v>0</v>
      </c>
      <c r="DT336" s="372">
        <f t="shared" si="5251"/>
        <v>0</v>
      </c>
      <c r="DU336" s="372">
        <f t="shared" si="5251"/>
        <v>0</v>
      </c>
      <c r="DV336" s="372">
        <f t="shared" si="5251"/>
        <v>0</v>
      </c>
      <c r="DW336" s="372">
        <f t="shared" si="5251"/>
        <v>0</v>
      </c>
      <c r="DX336" s="372">
        <f t="shared" si="5251"/>
        <v>0</v>
      </c>
      <c r="DY336" s="372">
        <f t="shared" si="5251"/>
        <v>0</v>
      </c>
      <c r="DZ336" s="372">
        <f t="shared" si="5251"/>
        <v>0</v>
      </c>
      <c r="EA336" s="372">
        <f t="shared" si="5251"/>
        <v>0</v>
      </c>
      <c r="EB336" s="373">
        <f t="shared" si="5251"/>
        <v>0</v>
      </c>
    </row>
    <row r="337" spans="1:132" ht="14" x14ac:dyDescent="0.3">
      <c r="B337" s="73"/>
      <c r="C337" s="27"/>
      <c r="H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row>
    <row r="338" spans="1:132" ht="14" x14ac:dyDescent="0.3">
      <c r="B338" s="73"/>
      <c r="C338" s="2" t="s">
        <v>419</v>
      </c>
      <c r="D338" s="34"/>
      <c r="E338" s="34"/>
      <c r="F338" s="34"/>
      <c r="G338" s="34"/>
      <c r="H338" s="127"/>
      <c r="I338" s="34"/>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row>
    <row r="339" spans="1:132" x14ac:dyDescent="0.25">
      <c r="C339" t="s">
        <v>339</v>
      </c>
      <c r="D339" s="79">
        <f>Assumptions!N85</f>
        <v>44927</v>
      </c>
      <c r="E339" s="16">
        <f>Costs!$N$84</f>
        <v>12</v>
      </c>
      <c r="F339" s="61">
        <f t="shared" ref="F339" si="5252">EDATE(D339,E339)</f>
        <v>45292</v>
      </c>
      <c r="G339" s="52" t="s">
        <v>215</v>
      </c>
      <c r="H339" s="50">
        <f t="shared" ref="H339" si="5253">SUM(J339:EB339)</f>
        <v>1</v>
      </c>
      <c r="J339" s="130">
        <f t="shared" ref="J339:AO339" si="5254">IFERROR(IF(AND(J$6&gt;=$D339,J$7&lt;=$F339),1,0)*1/(YEARFRAC($D339,$F339)*MiY),0)+IF(AND($D339=$F339,J$6&lt;=$D339,J$7&gt;=$F339),1)</f>
        <v>8.3333333333333329E-2</v>
      </c>
      <c r="K339" s="130">
        <f t="shared" si="5254"/>
        <v>8.3333333333333329E-2</v>
      </c>
      <c r="L339" s="130">
        <f t="shared" si="5254"/>
        <v>8.3333333333333329E-2</v>
      </c>
      <c r="M339" s="130">
        <f t="shared" si="5254"/>
        <v>8.3333333333333329E-2</v>
      </c>
      <c r="N339" s="130">
        <f t="shared" si="5254"/>
        <v>8.3333333333333329E-2</v>
      </c>
      <c r="O339" s="130">
        <f t="shared" si="5254"/>
        <v>8.3333333333333329E-2</v>
      </c>
      <c r="P339" s="130">
        <f t="shared" si="5254"/>
        <v>8.3333333333333329E-2</v>
      </c>
      <c r="Q339" s="130">
        <f t="shared" si="5254"/>
        <v>8.3333333333333329E-2</v>
      </c>
      <c r="R339" s="130">
        <f t="shared" si="5254"/>
        <v>8.3333333333333329E-2</v>
      </c>
      <c r="S339" s="130">
        <f t="shared" si="5254"/>
        <v>8.3333333333333329E-2</v>
      </c>
      <c r="T339" s="130">
        <f t="shared" si="5254"/>
        <v>8.3333333333333329E-2</v>
      </c>
      <c r="U339" s="130">
        <f t="shared" si="5254"/>
        <v>8.3333333333333329E-2</v>
      </c>
      <c r="V339" s="130">
        <f t="shared" si="5254"/>
        <v>0</v>
      </c>
      <c r="W339" s="130">
        <f t="shared" si="5254"/>
        <v>0</v>
      </c>
      <c r="X339" s="130">
        <f t="shared" si="5254"/>
        <v>0</v>
      </c>
      <c r="Y339" s="130">
        <f t="shared" si="5254"/>
        <v>0</v>
      </c>
      <c r="Z339" s="130">
        <f t="shared" si="5254"/>
        <v>0</v>
      </c>
      <c r="AA339" s="130">
        <f t="shared" si="5254"/>
        <v>0</v>
      </c>
      <c r="AB339" s="130">
        <f t="shared" si="5254"/>
        <v>0</v>
      </c>
      <c r="AC339" s="130">
        <f t="shared" si="5254"/>
        <v>0</v>
      </c>
      <c r="AD339" s="130">
        <f t="shared" si="5254"/>
        <v>0</v>
      </c>
      <c r="AE339" s="130">
        <f t="shared" si="5254"/>
        <v>0</v>
      </c>
      <c r="AF339" s="130">
        <f t="shared" si="5254"/>
        <v>0</v>
      </c>
      <c r="AG339" s="130">
        <f t="shared" si="5254"/>
        <v>0</v>
      </c>
      <c r="AH339" s="130">
        <f t="shared" si="5254"/>
        <v>0</v>
      </c>
      <c r="AI339" s="130">
        <f t="shared" si="5254"/>
        <v>0</v>
      </c>
      <c r="AJ339" s="130">
        <f t="shared" si="5254"/>
        <v>0</v>
      </c>
      <c r="AK339" s="130">
        <f t="shared" si="5254"/>
        <v>0</v>
      </c>
      <c r="AL339" s="130">
        <f t="shared" si="5254"/>
        <v>0</v>
      </c>
      <c r="AM339" s="130">
        <f t="shared" si="5254"/>
        <v>0</v>
      </c>
      <c r="AN339" s="130">
        <f t="shared" si="5254"/>
        <v>0</v>
      </c>
      <c r="AO339" s="130">
        <f t="shared" si="5254"/>
        <v>0</v>
      </c>
      <c r="AP339" s="130">
        <f t="shared" ref="AP339:BU339" si="5255">IFERROR(IF(AND(AP$6&gt;=$D339,AP$7&lt;=$F339),1,0)*1/(YEARFRAC($D339,$F339)*MiY),0)+IF(AND($D339=$F339,AP$6&lt;=$D339,AP$7&gt;=$F339),1)</f>
        <v>0</v>
      </c>
      <c r="AQ339" s="130">
        <f t="shared" si="5255"/>
        <v>0</v>
      </c>
      <c r="AR339" s="130">
        <f t="shared" si="5255"/>
        <v>0</v>
      </c>
      <c r="AS339" s="130">
        <f t="shared" si="5255"/>
        <v>0</v>
      </c>
      <c r="AT339" s="130">
        <f t="shared" si="5255"/>
        <v>0</v>
      </c>
      <c r="AU339" s="130">
        <f t="shared" si="5255"/>
        <v>0</v>
      </c>
      <c r="AV339" s="130">
        <f t="shared" si="5255"/>
        <v>0</v>
      </c>
      <c r="AW339" s="130">
        <f t="shared" si="5255"/>
        <v>0</v>
      </c>
      <c r="AX339" s="130">
        <f t="shared" si="5255"/>
        <v>0</v>
      </c>
      <c r="AY339" s="130">
        <f t="shared" si="5255"/>
        <v>0</v>
      </c>
      <c r="AZ339" s="130">
        <f t="shared" si="5255"/>
        <v>0</v>
      </c>
      <c r="BA339" s="130">
        <f t="shared" si="5255"/>
        <v>0</v>
      </c>
      <c r="BB339" s="130">
        <f t="shared" si="5255"/>
        <v>0</v>
      </c>
      <c r="BC339" s="130">
        <f t="shared" si="5255"/>
        <v>0</v>
      </c>
      <c r="BD339" s="130">
        <f t="shared" si="5255"/>
        <v>0</v>
      </c>
      <c r="BE339" s="130">
        <f t="shared" si="5255"/>
        <v>0</v>
      </c>
      <c r="BF339" s="130">
        <f t="shared" si="5255"/>
        <v>0</v>
      </c>
      <c r="BG339" s="130">
        <f t="shared" si="5255"/>
        <v>0</v>
      </c>
      <c r="BH339" s="130">
        <f t="shared" si="5255"/>
        <v>0</v>
      </c>
      <c r="BI339" s="130">
        <f t="shared" si="5255"/>
        <v>0</v>
      </c>
      <c r="BJ339" s="130">
        <f t="shared" si="5255"/>
        <v>0</v>
      </c>
      <c r="BK339" s="130">
        <f t="shared" si="5255"/>
        <v>0</v>
      </c>
      <c r="BL339" s="130">
        <f t="shared" si="5255"/>
        <v>0</v>
      </c>
      <c r="BM339" s="130">
        <f t="shared" si="5255"/>
        <v>0</v>
      </c>
      <c r="BN339" s="130">
        <f t="shared" si="5255"/>
        <v>0</v>
      </c>
      <c r="BO339" s="130">
        <f t="shared" si="5255"/>
        <v>0</v>
      </c>
      <c r="BP339" s="130">
        <f t="shared" si="5255"/>
        <v>0</v>
      </c>
      <c r="BQ339" s="130">
        <f t="shared" si="5255"/>
        <v>0</v>
      </c>
      <c r="BR339" s="130">
        <f t="shared" si="5255"/>
        <v>0</v>
      </c>
      <c r="BS339" s="130">
        <f t="shared" si="5255"/>
        <v>0</v>
      </c>
      <c r="BT339" s="130">
        <f t="shared" si="5255"/>
        <v>0</v>
      </c>
      <c r="BU339" s="130">
        <f t="shared" si="5255"/>
        <v>0</v>
      </c>
      <c r="BV339" s="130">
        <f t="shared" ref="BV339:DA339" si="5256">IFERROR(IF(AND(BV$6&gt;=$D339,BV$7&lt;=$F339),1,0)*1/(YEARFRAC($D339,$F339)*MiY),0)+IF(AND($D339=$F339,BV$6&lt;=$D339,BV$7&gt;=$F339),1)</f>
        <v>0</v>
      </c>
      <c r="BW339" s="130">
        <f t="shared" si="5256"/>
        <v>0</v>
      </c>
      <c r="BX339" s="130">
        <f t="shared" si="5256"/>
        <v>0</v>
      </c>
      <c r="BY339" s="130">
        <f t="shared" si="5256"/>
        <v>0</v>
      </c>
      <c r="BZ339" s="130">
        <f t="shared" si="5256"/>
        <v>0</v>
      </c>
      <c r="CA339" s="130">
        <f t="shared" si="5256"/>
        <v>0</v>
      </c>
      <c r="CB339" s="130">
        <f t="shared" si="5256"/>
        <v>0</v>
      </c>
      <c r="CC339" s="130">
        <f t="shared" si="5256"/>
        <v>0</v>
      </c>
      <c r="CD339" s="130">
        <f t="shared" si="5256"/>
        <v>0</v>
      </c>
      <c r="CE339" s="130">
        <f t="shared" si="5256"/>
        <v>0</v>
      </c>
      <c r="CF339" s="130">
        <f t="shared" si="5256"/>
        <v>0</v>
      </c>
      <c r="CG339" s="130">
        <f t="shared" si="5256"/>
        <v>0</v>
      </c>
      <c r="CH339" s="130">
        <f t="shared" si="5256"/>
        <v>0</v>
      </c>
      <c r="CI339" s="130">
        <f t="shared" si="5256"/>
        <v>0</v>
      </c>
      <c r="CJ339" s="130">
        <f t="shared" si="5256"/>
        <v>0</v>
      </c>
      <c r="CK339" s="130">
        <f t="shared" si="5256"/>
        <v>0</v>
      </c>
      <c r="CL339" s="130">
        <f t="shared" si="5256"/>
        <v>0</v>
      </c>
      <c r="CM339" s="130">
        <f t="shared" si="5256"/>
        <v>0</v>
      </c>
      <c r="CN339" s="130">
        <f t="shared" si="5256"/>
        <v>0</v>
      </c>
      <c r="CO339" s="130">
        <f t="shared" si="5256"/>
        <v>0</v>
      </c>
      <c r="CP339" s="130">
        <f t="shared" si="5256"/>
        <v>0</v>
      </c>
      <c r="CQ339" s="130">
        <f t="shared" si="5256"/>
        <v>0</v>
      </c>
      <c r="CR339" s="130">
        <f t="shared" si="5256"/>
        <v>0</v>
      </c>
      <c r="CS339" s="130">
        <f t="shared" si="5256"/>
        <v>0</v>
      </c>
      <c r="CT339" s="130">
        <f t="shared" si="5256"/>
        <v>0</v>
      </c>
      <c r="CU339" s="130">
        <f t="shared" si="5256"/>
        <v>0</v>
      </c>
      <c r="CV339" s="130">
        <f t="shared" si="5256"/>
        <v>0</v>
      </c>
      <c r="CW339" s="130">
        <f t="shared" si="5256"/>
        <v>0</v>
      </c>
      <c r="CX339" s="130">
        <f t="shared" si="5256"/>
        <v>0</v>
      </c>
      <c r="CY339" s="130">
        <f t="shared" si="5256"/>
        <v>0</v>
      </c>
      <c r="CZ339" s="130">
        <f t="shared" si="5256"/>
        <v>0</v>
      </c>
      <c r="DA339" s="130">
        <f t="shared" si="5256"/>
        <v>0</v>
      </c>
      <c r="DB339" s="130">
        <f t="shared" ref="DB339:EB339" si="5257">IFERROR(IF(AND(DB$6&gt;=$D339,DB$7&lt;=$F339),1,0)*1/(YEARFRAC($D339,$F339)*MiY),0)+IF(AND($D339=$F339,DB$6&lt;=$D339,DB$7&gt;=$F339),1)</f>
        <v>0</v>
      </c>
      <c r="DC339" s="130">
        <f t="shared" si="5257"/>
        <v>0</v>
      </c>
      <c r="DD339" s="130">
        <f t="shared" si="5257"/>
        <v>0</v>
      </c>
      <c r="DE339" s="130">
        <f t="shared" si="5257"/>
        <v>0</v>
      </c>
      <c r="DF339" s="130">
        <f t="shared" si="5257"/>
        <v>0</v>
      </c>
      <c r="DG339" s="130">
        <f t="shared" si="5257"/>
        <v>0</v>
      </c>
      <c r="DH339" s="130">
        <f t="shared" si="5257"/>
        <v>0</v>
      </c>
      <c r="DI339" s="130">
        <f t="shared" si="5257"/>
        <v>0</v>
      </c>
      <c r="DJ339" s="130">
        <f t="shared" si="5257"/>
        <v>0</v>
      </c>
      <c r="DK339" s="130">
        <f t="shared" si="5257"/>
        <v>0</v>
      </c>
      <c r="DL339" s="130">
        <f t="shared" si="5257"/>
        <v>0</v>
      </c>
      <c r="DM339" s="130">
        <f t="shared" si="5257"/>
        <v>0</v>
      </c>
      <c r="DN339" s="130">
        <f t="shared" si="5257"/>
        <v>0</v>
      </c>
      <c r="DO339" s="130">
        <f t="shared" si="5257"/>
        <v>0</v>
      </c>
      <c r="DP339" s="130">
        <f t="shared" si="5257"/>
        <v>0</v>
      </c>
      <c r="DQ339" s="130">
        <f t="shared" si="5257"/>
        <v>0</v>
      </c>
      <c r="DR339" s="130">
        <f t="shared" si="5257"/>
        <v>0</v>
      </c>
      <c r="DS339" s="130">
        <f t="shared" si="5257"/>
        <v>0</v>
      </c>
      <c r="DT339" s="130">
        <f t="shared" si="5257"/>
        <v>0</v>
      </c>
      <c r="DU339" s="130">
        <f t="shared" si="5257"/>
        <v>0</v>
      </c>
      <c r="DV339" s="130">
        <f t="shared" si="5257"/>
        <v>0</v>
      </c>
      <c r="DW339" s="130">
        <f t="shared" si="5257"/>
        <v>0</v>
      </c>
      <c r="DX339" s="130">
        <f t="shared" si="5257"/>
        <v>0</v>
      </c>
      <c r="DY339" s="130">
        <f t="shared" si="5257"/>
        <v>0</v>
      </c>
      <c r="DZ339" s="130">
        <f t="shared" si="5257"/>
        <v>0</v>
      </c>
      <c r="EA339" s="130">
        <f t="shared" si="5257"/>
        <v>0</v>
      </c>
      <c r="EB339" s="130">
        <f t="shared" si="5257"/>
        <v>0</v>
      </c>
    </row>
    <row r="340" spans="1:132" outlineLevel="1" x14ac:dyDescent="0.25">
      <c r="C340" t="s">
        <v>420</v>
      </c>
      <c r="D340" s="16">
        <f>SUM(Costs!N105:N109)</f>
        <v>0</v>
      </c>
      <c r="G340" s="52" t="s">
        <v>220</v>
      </c>
      <c r="H340" s="66">
        <f t="shared" ref="H340" si="5258">SUM(J340:EB340)</f>
        <v>0</v>
      </c>
      <c r="J340" s="29">
        <f t="shared" ref="J340:AO340" si="5259">$D340*J339</f>
        <v>0</v>
      </c>
      <c r="K340" s="29">
        <f t="shared" si="5259"/>
        <v>0</v>
      </c>
      <c r="L340" s="29">
        <f t="shared" si="5259"/>
        <v>0</v>
      </c>
      <c r="M340" s="29">
        <f t="shared" si="5259"/>
        <v>0</v>
      </c>
      <c r="N340" s="29">
        <f t="shared" si="5259"/>
        <v>0</v>
      </c>
      <c r="O340" s="29">
        <f t="shared" si="5259"/>
        <v>0</v>
      </c>
      <c r="P340" s="29">
        <f t="shared" si="5259"/>
        <v>0</v>
      </c>
      <c r="Q340" s="29">
        <f t="shared" si="5259"/>
        <v>0</v>
      </c>
      <c r="R340" s="29">
        <f t="shared" si="5259"/>
        <v>0</v>
      </c>
      <c r="S340" s="29">
        <f t="shared" si="5259"/>
        <v>0</v>
      </c>
      <c r="T340" s="29">
        <f t="shared" si="5259"/>
        <v>0</v>
      </c>
      <c r="U340" s="29">
        <f t="shared" si="5259"/>
        <v>0</v>
      </c>
      <c r="V340" s="29">
        <f t="shared" si="5259"/>
        <v>0</v>
      </c>
      <c r="W340" s="29">
        <f t="shared" si="5259"/>
        <v>0</v>
      </c>
      <c r="X340" s="29">
        <f t="shared" si="5259"/>
        <v>0</v>
      </c>
      <c r="Y340" s="29">
        <f t="shared" si="5259"/>
        <v>0</v>
      </c>
      <c r="Z340" s="29">
        <f t="shared" si="5259"/>
        <v>0</v>
      </c>
      <c r="AA340" s="29">
        <f t="shared" si="5259"/>
        <v>0</v>
      </c>
      <c r="AB340" s="29">
        <f t="shared" si="5259"/>
        <v>0</v>
      </c>
      <c r="AC340" s="29">
        <f t="shared" si="5259"/>
        <v>0</v>
      </c>
      <c r="AD340" s="29">
        <f t="shared" si="5259"/>
        <v>0</v>
      </c>
      <c r="AE340" s="29">
        <f t="shared" si="5259"/>
        <v>0</v>
      </c>
      <c r="AF340" s="29">
        <f t="shared" si="5259"/>
        <v>0</v>
      </c>
      <c r="AG340" s="29">
        <f t="shared" si="5259"/>
        <v>0</v>
      </c>
      <c r="AH340" s="29">
        <f t="shared" si="5259"/>
        <v>0</v>
      </c>
      <c r="AI340" s="29">
        <f t="shared" si="5259"/>
        <v>0</v>
      </c>
      <c r="AJ340" s="29">
        <f t="shared" si="5259"/>
        <v>0</v>
      </c>
      <c r="AK340" s="29">
        <f t="shared" si="5259"/>
        <v>0</v>
      </c>
      <c r="AL340" s="29">
        <f t="shared" si="5259"/>
        <v>0</v>
      </c>
      <c r="AM340" s="29">
        <f t="shared" si="5259"/>
        <v>0</v>
      </c>
      <c r="AN340" s="29">
        <f t="shared" si="5259"/>
        <v>0</v>
      </c>
      <c r="AO340" s="29">
        <f t="shared" si="5259"/>
        <v>0</v>
      </c>
      <c r="AP340" s="29">
        <f t="shared" ref="AP340:BU340" si="5260">$D340*AP339</f>
        <v>0</v>
      </c>
      <c r="AQ340" s="29">
        <f t="shared" si="5260"/>
        <v>0</v>
      </c>
      <c r="AR340" s="29">
        <f t="shared" si="5260"/>
        <v>0</v>
      </c>
      <c r="AS340" s="29">
        <f t="shared" si="5260"/>
        <v>0</v>
      </c>
      <c r="AT340" s="29">
        <f t="shared" si="5260"/>
        <v>0</v>
      </c>
      <c r="AU340" s="29">
        <f t="shared" si="5260"/>
        <v>0</v>
      </c>
      <c r="AV340" s="29">
        <f t="shared" si="5260"/>
        <v>0</v>
      </c>
      <c r="AW340" s="29">
        <f t="shared" si="5260"/>
        <v>0</v>
      </c>
      <c r="AX340" s="29">
        <f t="shared" si="5260"/>
        <v>0</v>
      </c>
      <c r="AY340" s="29">
        <f t="shared" si="5260"/>
        <v>0</v>
      </c>
      <c r="AZ340" s="29">
        <f t="shared" si="5260"/>
        <v>0</v>
      </c>
      <c r="BA340" s="29">
        <f t="shared" si="5260"/>
        <v>0</v>
      </c>
      <c r="BB340" s="29">
        <f t="shared" si="5260"/>
        <v>0</v>
      </c>
      <c r="BC340" s="29">
        <f t="shared" si="5260"/>
        <v>0</v>
      </c>
      <c r="BD340" s="29">
        <f t="shared" si="5260"/>
        <v>0</v>
      </c>
      <c r="BE340" s="29">
        <f t="shared" si="5260"/>
        <v>0</v>
      </c>
      <c r="BF340" s="29">
        <f t="shared" si="5260"/>
        <v>0</v>
      </c>
      <c r="BG340" s="29">
        <f t="shared" si="5260"/>
        <v>0</v>
      </c>
      <c r="BH340" s="29">
        <f t="shared" si="5260"/>
        <v>0</v>
      </c>
      <c r="BI340" s="29">
        <f t="shared" si="5260"/>
        <v>0</v>
      </c>
      <c r="BJ340" s="29">
        <f t="shared" si="5260"/>
        <v>0</v>
      </c>
      <c r="BK340" s="29">
        <f t="shared" si="5260"/>
        <v>0</v>
      </c>
      <c r="BL340" s="29">
        <f t="shared" si="5260"/>
        <v>0</v>
      </c>
      <c r="BM340" s="29">
        <f t="shared" si="5260"/>
        <v>0</v>
      </c>
      <c r="BN340" s="29">
        <f t="shared" si="5260"/>
        <v>0</v>
      </c>
      <c r="BO340" s="29">
        <f t="shared" si="5260"/>
        <v>0</v>
      </c>
      <c r="BP340" s="29">
        <f t="shared" si="5260"/>
        <v>0</v>
      </c>
      <c r="BQ340" s="29">
        <f t="shared" si="5260"/>
        <v>0</v>
      </c>
      <c r="BR340" s="29">
        <f t="shared" si="5260"/>
        <v>0</v>
      </c>
      <c r="BS340" s="29">
        <f t="shared" si="5260"/>
        <v>0</v>
      </c>
      <c r="BT340" s="29">
        <f t="shared" si="5260"/>
        <v>0</v>
      </c>
      <c r="BU340" s="29">
        <f t="shared" si="5260"/>
        <v>0</v>
      </c>
      <c r="BV340" s="29">
        <f t="shared" ref="BV340:DA340" si="5261">$D340*BV339</f>
        <v>0</v>
      </c>
      <c r="BW340" s="29">
        <f t="shared" si="5261"/>
        <v>0</v>
      </c>
      <c r="BX340" s="29">
        <f t="shared" si="5261"/>
        <v>0</v>
      </c>
      <c r="BY340" s="29">
        <f t="shared" si="5261"/>
        <v>0</v>
      </c>
      <c r="BZ340" s="29">
        <f t="shared" si="5261"/>
        <v>0</v>
      </c>
      <c r="CA340" s="29">
        <f t="shared" si="5261"/>
        <v>0</v>
      </c>
      <c r="CB340" s="29">
        <f t="shared" si="5261"/>
        <v>0</v>
      </c>
      <c r="CC340" s="29">
        <f t="shared" si="5261"/>
        <v>0</v>
      </c>
      <c r="CD340" s="29">
        <f t="shared" si="5261"/>
        <v>0</v>
      </c>
      <c r="CE340" s="29">
        <f t="shared" si="5261"/>
        <v>0</v>
      </c>
      <c r="CF340" s="29">
        <f t="shared" si="5261"/>
        <v>0</v>
      </c>
      <c r="CG340" s="29">
        <f t="shared" si="5261"/>
        <v>0</v>
      </c>
      <c r="CH340" s="29">
        <f t="shared" si="5261"/>
        <v>0</v>
      </c>
      <c r="CI340" s="29">
        <f t="shared" si="5261"/>
        <v>0</v>
      </c>
      <c r="CJ340" s="29">
        <f t="shared" si="5261"/>
        <v>0</v>
      </c>
      <c r="CK340" s="29">
        <f t="shared" si="5261"/>
        <v>0</v>
      </c>
      <c r="CL340" s="29">
        <f t="shared" si="5261"/>
        <v>0</v>
      </c>
      <c r="CM340" s="29">
        <f t="shared" si="5261"/>
        <v>0</v>
      </c>
      <c r="CN340" s="29">
        <f t="shared" si="5261"/>
        <v>0</v>
      </c>
      <c r="CO340" s="29">
        <f t="shared" si="5261"/>
        <v>0</v>
      </c>
      <c r="CP340" s="29">
        <f t="shared" si="5261"/>
        <v>0</v>
      </c>
      <c r="CQ340" s="29">
        <f t="shared" si="5261"/>
        <v>0</v>
      </c>
      <c r="CR340" s="29">
        <f t="shared" si="5261"/>
        <v>0</v>
      </c>
      <c r="CS340" s="29">
        <f t="shared" si="5261"/>
        <v>0</v>
      </c>
      <c r="CT340" s="29">
        <f t="shared" si="5261"/>
        <v>0</v>
      </c>
      <c r="CU340" s="29">
        <f t="shared" si="5261"/>
        <v>0</v>
      </c>
      <c r="CV340" s="29">
        <f t="shared" si="5261"/>
        <v>0</v>
      </c>
      <c r="CW340" s="29">
        <f t="shared" si="5261"/>
        <v>0</v>
      </c>
      <c r="CX340" s="29">
        <f t="shared" si="5261"/>
        <v>0</v>
      </c>
      <c r="CY340" s="29">
        <f t="shared" si="5261"/>
        <v>0</v>
      </c>
      <c r="CZ340" s="29">
        <f t="shared" si="5261"/>
        <v>0</v>
      </c>
      <c r="DA340" s="29">
        <f t="shared" si="5261"/>
        <v>0</v>
      </c>
      <c r="DB340" s="29">
        <f t="shared" ref="DB340:EB340" si="5262">$D340*DB339</f>
        <v>0</v>
      </c>
      <c r="DC340" s="29">
        <f t="shared" si="5262"/>
        <v>0</v>
      </c>
      <c r="DD340" s="29">
        <f t="shared" si="5262"/>
        <v>0</v>
      </c>
      <c r="DE340" s="29">
        <f t="shared" si="5262"/>
        <v>0</v>
      </c>
      <c r="DF340" s="29">
        <f t="shared" si="5262"/>
        <v>0</v>
      </c>
      <c r="DG340" s="29">
        <f t="shared" si="5262"/>
        <v>0</v>
      </c>
      <c r="DH340" s="29">
        <f t="shared" si="5262"/>
        <v>0</v>
      </c>
      <c r="DI340" s="29">
        <f t="shared" si="5262"/>
        <v>0</v>
      </c>
      <c r="DJ340" s="29">
        <f t="shared" si="5262"/>
        <v>0</v>
      </c>
      <c r="DK340" s="29">
        <f t="shared" si="5262"/>
        <v>0</v>
      </c>
      <c r="DL340" s="29">
        <f t="shared" si="5262"/>
        <v>0</v>
      </c>
      <c r="DM340" s="29">
        <f t="shared" si="5262"/>
        <v>0</v>
      </c>
      <c r="DN340" s="29">
        <f t="shared" si="5262"/>
        <v>0</v>
      </c>
      <c r="DO340" s="29">
        <f t="shared" si="5262"/>
        <v>0</v>
      </c>
      <c r="DP340" s="29">
        <f t="shared" si="5262"/>
        <v>0</v>
      </c>
      <c r="DQ340" s="29">
        <f t="shared" si="5262"/>
        <v>0</v>
      </c>
      <c r="DR340" s="29">
        <f t="shared" si="5262"/>
        <v>0</v>
      </c>
      <c r="DS340" s="29">
        <f t="shared" si="5262"/>
        <v>0</v>
      </c>
      <c r="DT340" s="29">
        <f t="shared" si="5262"/>
        <v>0</v>
      </c>
      <c r="DU340" s="29">
        <f t="shared" si="5262"/>
        <v>0</v>
      </c>
      <c r="DV340" s="29">
        <f t="shared" si="5262"/>
        <v>0</v>
      </c>
      <c r="DW340" s="29">
        <f t="shared" si="5262"/>
        <v>0</v>
      </c>
      <c r="DX340" s="29">
        <f t="shared" si="5262"/>
        <v>0</v>
      </c>
      <c r="DY340" s="29">
        <f t="shared" si="5262"/>
        <v>0</v>
      </c>
      <c r="DZ340" s="29">
        <f t="shared" si="5262"/>
        <v>0</v>
      </c>
      <c r="EA340" s="29">
        <f t="shared" si="5262"/>
        <v>0</v>
      </c>
      <c r="EB340" s="29">
        <f t="shared" si="5262"/>
        <v>0</v>
      </c>
    </row>
    <row r="341" spans="1:132" outlineLevel="1" x14ac:dyDescent="0.25">
      <c r="C341" s="34" t="s">
        <v>417</v>
      </c>
      <c r="D341" s="34"/>
      <c r="E341" s="34"/>
      <c r="F341" s="34"/>
      <c r="G341" s="67" t="s">
        <v>215</v>
      </c>
      <c r="H341" s="34"/>
      <c r="I341" s="34"/>
      <c r="J341" s="126">
        <f>J$13</f>
        <v>1</v>
      </c>
      <c r="K341" s="126">
        <f t="shared" ref="K341:BV341" si="5263">K$13</f>
        <v>1.0026792493128671</v>
      </c>
      <c r="L341" s="126">
        <f t="shared" si="5263"/>
        <v>1.0056539350998608</v>
      </c>
      <c r="M341" s="126">
        <f t="shared" si="5263"/>
        <v>1.0085410656939733</v>
      </c>
      <c r="N341" s="126">
        <f t="shared" si="5263"/>
        <v>1.0114364849476103</v>
      </c>
      <c r="O341" s="126">
        <f t="shared" si="5263"/>
        <v>1.0143402166566737</v>
      </c>
      <c r="P341" s="126">
        <f t="shared" si="5263"/>
        <v>1.0172522846853813</v>
      </c>
      <c r="Q341" s="126">
        <f t="shared" si="5263"/>
        <v>1.0201727129664624</v>
      </c>
      <c r="R341" s="126">
        <f t="shared" si="5263"/>
        <v>1.0231015255013547</v>
      </c>
      <c r="S341" s="126">
        <f t="shared" si="5263"/>
        <v>1.0260387463604019</v>
      </c>
      <c r="T341" s="126">
        <f t="shared" si="5263"/>
        <v>1.028984399683051</v>
      </c>
      <c r="U341" s="126">
        <f t="shared" si="5263"/>
        <v>1.0319385096780509</v>
      </c>
      <c r="V341" s="126">
        <f t="shared" si="5263"/>
        <v>1.0349011006236515</v>
      </c>
      <c r="W341" s="126">
        <f t="shared" si="5263"/>
        <v>1.0377730230388176</v>
      </c>
      <c r="X341" s="126">
        <f t="shared" si="5263"/>
        <v>1.0408518228283561</v>
      </c>
      <c r="Y341" s="126">
        <f t="shared" si="5263"/>
        <v>1.0438400029932626</v>
      </c>
      <c r="Z341" s="126">
        <f t="shared" si="5263"/>
        <v>1.046836761920777</v>
      </c>
      <c r="AA341" s="126">
        <f t="shared" si="5263"/>
        <v>1.0498421242396576</v>
      </c>
      <c r="AB341" s="126">
        <f t="shared" si="5263"/>
        <v>1.05285611464937</v>
      </c>
      <c r="AC341" s="126">
        <f t="shared" si="5263"/>
        <v>1.0558787579202888</v>
      </c>
      <c r="AD341" s="126">
        <f t="shared" si="5263"/>
        <v>1.0589100788939025</v>
      </c>
      <c r="AE341" s="126">
        <f t="shared" si="5263"/>
        <v>1.0619501024830165</v>
      </c>
      <c r="AF341" s="126">
        <f t="shared" si="5263"/>
        <v>1.0649988536719583</v>
      </c>
      <c r="AG341" s="126">
        <f t="shared" si="5263"/>
        <v>1.0680563575167832</v>
      </c>
      <c r="AH341" s="126">
        <f t="shared" si="5263"/>
        <v>1.0711226391454798</v>
      </c>
      <c r="AI341" s="126">
        <f t="shared" si="5263"/>
        <v>1.0739924437404067</v>
      </c>
      <c r="AJ341" s="126">
        <f t="shared" si="5263"/>
        <v>1.0771786970311998</v>
      </c>
      <c r="AK341" s="126">
        <f t="shared" si="5263"/>
        <v>1.0802711679727233</v>
      </c>
      <c r="AL341" s="126">
        <f t="shared" si="5263"/>
        <v>1.0833725170851116</v>
      </c>
      <c r="AM341" s="126">
        <f t="shared" si="5263"/>
        <v>1.0864827698566941</v>
      </c>
      <c r="AN341" s="126">
        <f t="shared" si="5263"/>
        <v>1.0896019518489746</v>
      </c>
      <c r="AO341" s="126">
        <f t="shared" si="5263"/>
        <v>1.0927300886968412</v>
      </c>
      <c r="AP341" s="126">
        <f t="shared" si="5263"/>
        <v>1.0958672061087775</v>
      </c>
      <c r="AQ341" s="126">
        <f t="shared" si="5263"/>
        <v>1.0990133298670732</v>
      </c>
      <c r="AR341" s="126">
        <f t="shared" si="5263"/>
        <v>1.1021684858280367</v>
      </c>
      <c r="AS341" s="126">
        <f t="shared" si="5263"/>
        <v>1.1053326999222071</v>
      </c>
      <c r="AT341" s="126">
        <f t="shared" si="5263"/>
        <v>1.1085059981545673</v>
      </c>
      <c r="AU341" s="126">
        <f t="shared" si="5263"/>
        <v>1.111475962088432</v>
      </c>
      <c r="AV341" s="126">
        <f t="shared" si="5263"/>
        <v>1.1147734191259395</v>
      </c>
      <c r="AW341" s="126">
        <f t="shared" si="5263"/>
        <v>1.1179738207069689</v>
      </c>
      <c r="AX341" s="126">
        <f t="shared" si="5263"/>
        <v>1.1211834103167977</v>
      </c>
      <c r="AY341" s="126">
        <f t="shared" si="5263"/>
        <v>1.1244022143333261</v>
      </c>
      <c r="AZ341" s="126">
        <f t="shared" si="5263"/>
        <v>1.1276302592101826</v>
      </c>
      <c r="BA341" s="126">
        <f t="shared" si="5263"/>
        <v>1.1308675714769412</v>
      </c>
      <c r="BB341" s="126">
        <f t="shared" si="5263"/>
        <v>1.1341141777393395</v>
      </c>
      <c r="BC341" s="126">
        <f t="shared" si="5263"/>
        <v>1.1373701046794982</v>
      </c>
      <c r="BD341" s="126">
        <f t="shared" si="5263"/>
        <v>1.1406353790561385</v>
      </c>
      <c r="BE341" s="126">
        <f t="shared" si="5263"/>
        <v>1.1439100277048042</v>
      </c>
      <c r="BF341" s="126">
        <f t="shared" si="5263"/>
        <v>1.1471940775380809</v>
      </c>
      <c r="BG341" s="126">
        <f t="shared" si="5263"/>
        <v>1.15026769648205</v>
      </c>
      <c r="BH341" s="126">
        <f t="shared" si="5263"/>
        <v>1.1536802383994258</v>
      </c>
      <c r="BI341" s="126">
        <f t="shared" si="5263"/>
        <v>1.1569923375180708</v>
      </c>
      <c r="BJ341" s="126">
        <f t="shared" si="5263"/>
        <v>1.1603139453378331</v>
      </c>
      <c r="BK341" s="126">
        <f t="shared" si="5263"/>
        <v>1.1636450891572303</v>
      </c>
      <c r="BL341" s="126">
        <f t="shared" si="5263"/>
        <v>1.1669857963531516</v>
      </c>
      <c r="BM341" s="126">
        <f t="shared" si="5263"/>
        <v>1.1703360943810825</v>
      </c>
      <c r="BN341" s="126">
        <f t="shared" si="5263"/>
        <v>1.1736960107753303</v>
      </c>
      <c r="BO341" s="126">
        <f t="shared" si="5263"/>
        <v>1.1770655731492505</v>
      </c>
      <c r="BP341" s="126">
        <f t="shared" si="5263"/>
        <v>1.180444809195474</v>
      </c>
      <c r="BQ341" s="126">
        <f t="shared" si="5263"/>
        <v>1.1838337466861339</v>
      </c>
      <c r="BR341" s="126">
        <f t="shared" si="5263"/>
        <v>1.1872324134730949</v>
      </c>
      <c r="BS341" s="126">
        <f t="shared" si="5263"/>
        <v>1.1905270658589224</v>
      </c>
      <c r="BT341" s="126">
        <f t="shared" si="5263"/>
        <v>1.1940590467434065</v>
      </c>
      <c r="BU341" s="126">
        <f t="shared" si="5263"/>
        <v>1.1974870693312041</v>
      </c>
      <c r="BV341" s="126">
        <f t="shared" si="5263"/>
        <v>1.2009249334246579</v>
      </c>
      <c r="BW341" s="126">
        <f t="shared" ref="BW341:EB341" si="5264">BW$13</f>
        <v>1.204372667277734</v>
      </c>
      <c r="BX341" s="126">
        <f t="shared" si="5264"/>
        <v>1.2078302992255125</v>
      </c>
      <c r="BY341" s="126">
        <f t="shared" si="5264"/>
        <v>1.2112978576844211</v>
      </c>
      <c r="BZ341" s="126">
        <f t="shared" si="5264"/>
        <v>1.2147753711524676</v>
      </c>
      <c r="CA341" s="126">
        <f t="shared" si="5264"/>
        <v>1.2182628682094752</v>
      </c>
      <c r="CB341" s="126">
        <f t="shared" si="5264"/>
        <v>1.2217603775173165</v>
      </c>
      <c r="CC341" s="126">
        <f t="shared" si="5264"/>
        <v>1.2252679278201495</v>
      </c>
      <c r="CD341" s="126">
        <f t="shared" si="5264"/>
        <v>1.2287855479446541</v>
      </c>
      <c r="CE341" s="126">
        <f t="shared" si="5264"/>
        <v>1.232077770779646</v>
      </c>
      <c r="CF341" s="126">
        <f t="shared" si="5264"/>
        <v>1.23573302168438</v>
      </c>
      <c r="CG341" s="126">
        <f t="shared" si="5264"/>
        <v>1.2392806860334544</v>
      </c>
      <c r="CH341" s="126">
        <f t="shared" si="5264"/>
        <v>1.2428385353675644</v>
      </c>
      <c r="CI341" s="126">
        <f t="shared" si="5264"/>
        <v>1.2464065989267703</v>
      </c>
      <c r="CJ341" s="126">
        <f t="shared" si="5264"/>
        <v>1.2499849060350778</v>
      </c>
      <c r="CK341" s="126">
        <f t="shared" si="5264"/>
        <v>1.2535734861006791</v>
      </c>
      <c r="CL341" s="126">
        <f t="shared" si="5264"/>
        <v>1.257172368616194</v>
      </c>
      <c r="CM341" s="126">
        <f t="shared" si="5264"/>
        <v>1.2607815831589126</v>
      </c>
      <c r="CN341" s="126">
        <f t="shared" si="5264"/>
        <v>1.2644011593910389</v>
      </c>
      <c r="CO341" s="126">
        <f t="shared" si="5264"/>
        <v>1.2680311270599336</v>
      </c>
      <c r="CP341" s="126">
        <f t="shared" si="5264"/>
        <v>1.2716715159983594</v>
      </c>
      <c r="CQ341" s="126">
        <f t="shared" si="5264"/>
        <v>1.2750786410337906</v>
      </c>
      <c r="CR341" s="126">
        <f t="shared" si="5264"/>
        <v>1.2788614642181557</v>
      </c>
      <c r="CS341" s="126">
        <f t="shared" si="5264"/>
        <v>1.2825329459576562</v>
      </c>
      <c r="CT341" s="126">
        <f t="shared" si="5264"/>
        <v>1.2862149681493797</v>
      </c>
      <c r="CU341" s="126">
        <f t="shared" si="5264"/>
        <v>1.289907561053897</v>
      </c>
      <c r="CV341" s="126">
        <f t="shared" si="5264"/>
        <v>1.293610755018654</v>
      </c>
      <c r="CW341" s="126">
        <f t="shared" si="5264"/>
        <v>1.2973245804782207</v>
      </c>
      <c r="CX341" s="126">
        <f t="shared" si="5264"/>
        <v>1.3010490679545423</v>
      </c>
      <c r="CY341" s="126">
        <f t="shared" si="5264"/>
        <v>1.304784248057189</v>
      </c>
      <c r="CZ341" s="126">
        <f t="shared" si="5264"/>
        <v>1.3085301514836076</v>
      </c>
      <c r="DA341" s="126">
        <f t="shared" si="5264"/>
        <v>1.3122868090193751</v>
      </c>
      <c r="DB341" s="126">
        <f t="shared" si="5264"/>
        <v>1.3160542515384499</v>
      </c>
      <c r="DC341" s="126">
        <f t="shared" si="5264"/>
        <v>1.3195802889875801</v>
      </c>
      <c r="DD341" s="126">
        <f t="shared" si="5264"/>
        <v>1.323495136864544</v>
      </c>
      <c r="DE341" s="126">
        <f t="shared" si="5264"/>
        <v>1.3272947573576725</v>
      </c>
      <c r="DF341" s="126">
        <f t="shared" si="5264"/>
        <v>1.3311052861764079</v>
      </c>
      <c r="DG341" s="126">
        <f t="shared" si="5264"/>
        <v>1.3349267546374479</v>
      </c>
      <c r="DH341" s="126">
        <f t="shared" si="5264"/>
        <v>1.3387591941473977</v>
      </c>
      <c r="DI341" s="126">
        <f t="shared" si="5264"/>
        <v>1.3426026362030277</v>
      </c>
      <c r="DJ341" s="126">
        <f t="shared" si="5264"/>
        <v>1.3464571123915319</v>
      </c>
      <c r="DK341" s="126">
        <f t="shared" si="5264"/>
        <v>1.3503226543907885</v>
      </c>
      <c r="DL341" s="126">
        <f t="shared" si="5264"/>
        <v>1.3541992939696192</v>
      </c>
      <c r="DM341" s="126">
        <f t="shared" si="5264"/>
        <v>1.358087062988051</v>
      </c>
      <c r="DN341" s="126">
        <f t="shared" si="5264"/>
        <v>1.361985993397578</v>
      </c>
      <c r="DO341" s="126">
        <f t="shared" si="5264"/>
        <v>1.3657655991021458</v>
      </c>
      <c r="DP341" s="126">
        <f t="shared" si="5264"/>
        <v>1.3698174666548035</v>
      </c>
      <c r="DQ341" s="126">
        <f t="shared" si="5264"/>
        <v>1.3737500738651915</v>
      </c>
      <c r="DR341" s="126">
        <f t="shared" si="5264"/>
        <v>1.3776939711925826</v>
      </c>
      <c r="DS341" s="126">
        <f t="shared" si="5264"/>
        <v>1.381649191049759</v>
      </c>
      <c r="DT341" s="126">
        <f t="shared" si="5264"/>
        <v>1.385615765942557</v>
      </c>
      <c r="DU341" s="126">
        <f t="shared" si="5264"/>
        <v>1.3895937284701338</v>
      </c>
      <c r="DV341" s="126">
        <f t="shared" si="5264"/>
        <v>1.3935831113252357</v>
      </c>
      <c r="DW341" s="126">
        <f t="shared" si="5264"/>
        <v>1.3975839472944662</v>
      </c>
      <c r="DX341" s="126">
        <f t="shared" si="5264"/>
        <v>1.401596269258556</v>
      </c>
      <c r="DY341" s="126">
        <f t="shared" si="5264"/>
        <v>1.4056201101926329</v>
      </c>
      <c r="DZ341" s="126">
        <f t="shared" si="5264"/>
        <v>1.4096555031664932</v>
      </c>
      <c r="EA341" s="126">
        <f t="shared" si="5264"/>
        <v>1.4134323217047313</v>
      </c>
      <c r="EB341" s="126">
        <f t="shared" si="5264"/>
        <v>1.4176256038945581</v>
      </c>
    </row>
    <row r="342" spans="1:132" x14ac:dyDescent="0.25">
      <c r="C342" t="s">
        <v>52</v>
      </c>
      <c r="G342" s="52" t="s">
        <v>220</v>
      </c>
      <c r="H342" s="46">
        <f>SUM(J342:EB342)</f>
        <v>0</v>
      </c>
      <c r="J342" s="82">
        <f>J340*J341</f>
        <v>0</v>
      </c>
      <c r="K342" s="82">
        <f t="shared" ref="K342:BV342" si="5265">K340*K341</f>
        <v>0</v>
      </c>
      <c r="L342" s="82">
        <f t="shared" si="5265"/>
        <v>0</v>
      </c>
      <c r="M342" s="82">
        <f t="shared" si="5265"/>
        <v>0</v>
      </c>
      <c r="N342" s="82">
        <f t="shared" si="5265"/>
        <v>0</v>
      </c>
      <c r="O342" s="82">
        <f t="shared" si="5265"/>
        <v>0</v>
      </c>
      <c r="P342" s="82">
        <f t="shared" si="5265"/>
        <v>0</v>
      </c>
      <c r="Q342" s="82">
        <f t="shared" si="5265"/>
        <v>0</v>
      </c>
      <c r="R342" s="82">
        <f t="shared" si="5265"/>
        <v>0</v>
      </c>
      <c r="S342" s="82">
        <f t="shared" si="5265"/>
        <v>0</v>
      </c>
      <c r="T342" s="82">
        <f t="shared" si="5265"/>
        <v>0</v>
      </c>
      <c r="U342" s="82">
        <f t="shared" si="5265"/>
        <v>0</v>
      </c>
      <c r="V342" s="82">
        <f t="shared" si="5265"/>
        <v>0</v>
      </c>
      <c r="W342" s="82">
        <f t="shared" si="5265"/>
        <v>0</v>
      </c>
      <c r="X342" s="82">
        <f t="shared" si="5265"/>
        <v>0</v>
      </c>
      <c r="Y342" s="82">
        <f t="shared" si="5265"/>
        <v>0</v>
      </c>
      <c r="Z342" s="82">
        <f t="shared" si="5265"/>
        <v>0</v>
      </c>
      <c r="AA342" s="82">
        <f t="shared" si="5265"/>
        <v>0</v>
      </c>
      <c r="AB342" s="82">
        <f t="shared" si="5265"/>
        <v>0</v>
      </c>
      <c r="AC342" s="82">
        <f t="shared" si="5265"/>
        <v>0</v>
      </c>
      <c r="AD342" s="82">
        <f t="shared" si="5265"/>
        <v>0</v>
      </c>
      <c r="AE342" s="82">
        <f t="shared" si="5265"/>
        <v>0</v>
      </c>
      <c r="AF342" s="82">
        <f t="shared" si="5265"/>
        <v>0</v>
      </c>
      <c r="AG342" s="82">
        <f t="shared" si="5265"/>
        <v>0</v>
      </c>
      <c r="AH342" s="82">
        <f t="shared" si="5265"/>
        <v>0</v>
      </c>
      <c r="AI342" s="82">
        <f t="shared" si="5265"/>
        <v>0</v>
      </c>
      <c r="AJ342" s="82">
        <f t="shared" si="5265"/>
        <v>0</v>
      </c>
      <c r="AK342" s="82">
        <f t="shared" si="5265"/>
        <v>0</v>
      </c>
      <c r="AL342" s="82">
        <f t="shared" si="5265"/>
        <v>0</v>
      </c>
      <c r="AM342" s="82">
        <f t="shared" si="5265"/>
        <v>0</v>
      </c>
      <c r="AN342" s="82">
        <f t="shared" si="5265"/>
        <v>0</v>
      </c>
      <c r="AO342" s="82">
        <f t="shared" si="5265"/>
        <v>0</v>
      </c>
      <c r="AP342" s="82">
        <f t="shared" si="5265"/>
        <v>0</v>
      </c>
      <c r="AQ342" s="82">
        <f t="shared" si="5265"/>
        <v>0</v>
      </c>
      <c r="AR342" s="82">
        <f t="shared" si="5265"/>
        <v>0</v>
      </c>
      <c r="AS342" s="82">
        <f t="shared" si="5265"/>
        <v>0</v>
      </c>
      <c r="AT342" s="82">
        <f t="shared" si="5265"/>
        <v>0</v>
      </c>
      <c r="AU342" s="82">
        <f t="shared" si="5265"/>
        <v>0</v>
      </c>
      <c r="AV342" s="82">
        <f t="shared" si="5265"/>
        <v>0</v>
      </c>
      <c r="AW342" s="82">
        <f t="shared" si="5265"/>
        <v>0</v>
      </c>
      <c r="AX342" s="82">
        <f t="shared" si="5265"/>
        <v>0</v>
      </c>
      <c r="AY342" s="82">
        <f t="shared" si="5265"/>
        <v>0</v>
      </c>
      <c r="AZ342" s="82">
        <f t="shared" si="5265"/>
        <v>0</v>
      </c>
      <c r="BA342" s="82">
        <f t="shared" si="5265"/>
        <v>0</v>
      </c>
      <c r="BB342" s="82">
        <f t="shared" si="5265"/>
        <v>0</v>
      </c>
      <c r="BC342" s="82">
        <f t="shared" si="5265"/>
        <v>0</v>
      </c>
      <c r="BD342" s="82">
        <f t="shared" si="5265"/>
        <v>0</v>
      </c>
      <c r="BE342" s="82">
        <f t="shared" si="5265"/>
        <v>0</v>
      </c>
      <c r="BF342" s="82">
        <f t="shared" si="5265"/>
        <v>0</v>
      </c>
      <c r="BG342" s="82">
        <f t="shared" si="5265"/>
        <v>0</v>
      </c>
      <c r="BH342" s="82">
        <f t="shared" si="5265"/>
        <v>0</v>
      </c>
      <c r="BI342" s="82">
        <f t="shared" si="5265"/>
        <v>0</v>
      </c>
      <c r="BJ342" s="82">
        <f t="shared" si="5265"/>
        <v>0</v>
      </c>
      <c r="BK342" s="82">
        <f t="shared" si="5265"/>
        <v>0</v>
      </c>
      <c r="BL342" s="82">
        <f t="shared" si="5265"/>
        <v>0</v>
      </c>
      <c r="BM342" s="82">
        <f t="shared" si="5265"/>
        <v>0</v>
      </c>
      <c r="BN342" s="82">
        <f t="shared" si="5265"/>
        <v>0</v>
      </c>
      <c r="BO342" s="82">
        <f t="shared" si="5265"/>
        <v>0</v>
      </c>
      <c r="BP342" s="82">
        <f t="shared" si="5265"/>
        <v>0</v>
      </c>
      <c r="BQ342" s="82">
        <f t="shared" si="5265"/>
        <v>0</v>
      </c>
      <c r="BR342" s="82">
        <f t="shared" si="5265"/>
        <v>0</v>
      </c>
      <c r="BS342" s="82">
        <f t="shared" si="5265"/>
        <v>0</v>
      </c>
      <c r="BT342" s="82">
        <f t="shared" si="5265"/>
        <v>0</v>
      </c>
      <c r="BU342" s="82">
        <f t="shared" si="5265"/>
        <v>0</v>
      </c>
      <c r="BV342" s="82">
        <f t="shared" si="5265"/>
        <v>0</v>
      </c>
      <c r="BW342" s="82">
        <f t="shared" ref="BW342:EB342" si="5266">BW340*BW341</f>
        <v>0</v>
      </c>
      <c r="BX342" s="82">
        <f t="shared" si="5266"/>
        <v>0</v>
      </c>
      <c r="BY342" s="82">
        <f t="shared" si="5266"/>
        <v>0</v>
      </c>
      <c r="BZ342" s="82">
        <f t="shared" si="5266"/>
        <v>0</v>
      </c>
      <c r="CA342" s="82">
        <f t="shared" si="5266"/>
        <v>0</v>
      </c>
      <c r="CB342" s="82">
        <f t="shared" si="5266"/>
        <v>0</v>
      </c>
      <c r="CC342" s="82">
        <f t="shared" si="5266"/>
        <v>0</v>
      </c>
      <c r="CD342" s="82">
        <f t="shared" si="5266"/>
        <v>0</v>
      </c>
      <c r="CE342" s="82">
        <f t="shared" si="5266"/>
        <v>0</v>
      </c>
      <c r="CF342" s="82">
        <f t="shared" si="5266"/>
        <v>0</v>
      </c>
      <c r="CG342" s="82">
        <f t="shared" si="5266"/>
        <v>0</v>
      </c>
      <c r="CH342" s="82">
        <f t="shared" si="5266"/>
        <v>0</v>
      </c>
      <c r="CI342" s="82">
        <f t="shared" si="5266"/>
        <v>0</v>
      </c>
      <c r="CJ342" s="82">
        <f t="shared" si="5266"/>
        <v>0</v>
      </c>
      <c r="CK342" s="82">
        <f t="shared" si="5266"/>
        <v>0</v>
      </c>
      <c r="CL342" s="82">
        <f t="shared" si="5266"/>
        <v>0</v>
      </c>
      <c r="CM342" s="82">
        <f t="shared" si="5266"/>
        <v>0</v>
      </c>
      <c r="CN342" s="82">
        <f t="shared" si="5266"/>
        <v>0</v>
      </c>
      <c r="CO342" s="82">
        <f t="shared" si="5266"/>
        <v>0</v>
      </c>
      <c r="CP342" s="82">
        <f t="shared" si="5266"/>
        <v>0</v>
      </c>
      <c r="CQ342" s="82">
        <f t="shared" si="5266"/>
        <v>0</v>
      </c>
      <c r="CR342" s="82">
        <f t="shared" si="5266"/>
        <v>0</v>
      </c>
      <c r="CS342" s="82">
        <f t="shared" si="5266"/>
        <v>0</v>
      </c>
      <c r="CT342" s="82">
        <f t="shared" si="5266"/>
        <v>0</v>
      </c>
      <c r="CU342" s="82">
        <f t="shared" si="5266"/>
        <v>0</v>
      </c>
      <c r="CV342" s="82">
        <f t="shared" si="5266"/>
        <v>0</v>
      </c>
      <c r="CW342" s="82">
        <f t="shared" si="5266"/>
        <v>0</v>
      </c>
      <c r="CX342" s="82">
        <f t="shared" si="5266"/>
        <v>0</v>
      </c>
      <c r="CY342" s="82">
        <f t="shared" si="5266"/>
        <v>0</v>
      </c>
      <c r="CZ342" s="82">
        <f t="shared" si="5266"/>
        <v>0</v>
      </c>
      <c r="DA342" s="82">
        <f t="shared" si="5266"/>
        <v>0</v>
      </c>
      <c r="DB342" s="82">
        <f t="shared" si="5266"/>
        <v>0</v>
      </c>
      <c r="DC342" s="82">
        <f t="shared" si="5266"/>
        <v>0</v>
      </c>
      <c r="DD342" s="82">
        <f t="shared" si="5266"/>
        <v>0</v>
      </c>
      <c r="DE342" s="82">
        <f t="shared" si="5266"/>
        <v>0</v>
      </c>
      <c r="DF342" s="82">
        <f t="shared" si="5266"/>
        <v>0</v>
      </c>
      <c r="DG342" s="82">
        <f t="shared" si="5266"/>
        <v>0</v>
      </c>
      <c r="DH342" s="82">
        <f t="shared" si="5266"/>
        <v>0</v>
      </c>
      <c r="DI342" s="82">
        <f t="shared" si="5266"/>
        <v>0</v>
      </c>
      <c r="DJ342" s="82">
        <f t="shared" si="5266"/>
        <v>0</v>
      </c>
      <c r="DK342" s="82">
        <f t="shared" si="5266"/>
        <v>0</v>
      </c>
      <c r="DL342" s="82">
        <f t="shared" si="5266"/>
        <v>0</v>
      </c>
      <c r="DM342" s="82">
        <f t="shared" si="5266"/>
        <v>0</v>
      </c>
      <c r="DN342" s="82">
        <f t="shared" si="5266"/>
        <v>0</v>
      </c>
      <c r="DO342" s="82">
        <f t="shared" si="5266"/>
        <v>0</v>
      </c>
      <c r="DP342" s="82">
        <f t="shared" si="5266"/>
        <v>0</v>
      </c>
      <c r="DQ342" s="82">
        <f t="shared" si="5266"/>
        <v>0</v>
      </c>
      <c r="DR342" s="82">
        <f t="shared" si="5266"/>
        <v>0</v>
      </c>
      <c r="DS342" s="82">
        <f t="shared" si="5266"/>
        <v>0</v>
      </c>
      <c r="DT342" s="82">
        <f t="shared" si="5266"/>
        <v>0</v>
      </c>
      <c r="DU342" s="82">
        <f t="shared" si="5266"/>
        <v>0</v>
      </c>
      <c r="DV342" s="82">
        <f t="shared" si="5266"/>
        <v>0</v>
      </c>
      <c r="DW342" s="82">
        <f t="shared" si="5266"/>
        <v>0</v>
      </c>
      <c r="DX342" s="82">
        <f t="shared" si="5266"/>
        <v>0</v>
      </c>
      <c r="DY342" s="82">
        <f t="shared" si="5266"/>
        <v>0</v>
      </c>
      <c r="DZ342" s="82">
        <f t="shared" si="5266"/>
        <v>0</v>
      </c>
      <c r="EA342" s="82">
        <f t="shared" si="5266"/>
        <v>0</v>
      </c>
      <c r="EB342" s="82">
        <f t="shared" si="5266"/>
        <v>0</v>
      </c>
    </row>
    <row r="343" spans="1:132" x14ac:dyDescent="0.25"/>
    <row r="344" spans="1:132" ht="13" x14ac:dyDescent="0.3">
      <c r="C344" s="36" t="s">
        <v>421</v>
      </c>
      <c r="D344" s="36"/>
      <c r="E344" s="36"/>
      <c r="F344" s="36"/>
      <c r="G344" s="55" t="s">
        <v>220</v>
      </c>
      <c r="H344" s="51">
        <f>SUM(J344:EB344)</f>
        <v>0</v>
      </c>
      <c r="I344" s="36"/>
      <c r="J344" s="128">
        <f t="shared" ref="J344:AO344" si="5267">SUM(J87,J156,J246,J336,J342)</f>
        <v>0</v>
      </c>
      <c r="K344" s="128">
        <f t="shared" si="5267"/>
        <v>0</v>
      </c>
      <c r="L344" s="128">
        <f t="shared" si="5267"/>
        <v>0</v>
      </c>
      <c r="M344" s="128">
        <f t="shared" si="5267"/>
        <v>0</v>
      </c>
      <c r="N344" s="128">
        <f t="shared" si="5267"/>
        <v>0</v>
      </c>
      <c r="O344" s="128">
        <f t="shared" si="5267"/>
        <v>0</v>
      </c>
      <c r="P344" s="128">
        <f t="shared" si="5267"/>
        <v>0</v>
      </c>
      <c r="Q344" s="128">
        <f t="shared" si="5267"/>
        <v>0</v>
      </c>
      <c r="R344" s="128">
        <f t="shared" si="5267"/>
        <v>0</v>
      </c>
      <c r="S344" s="128">
        <f t="shared" si="5267"/>
        <v>0</v>
      </c>
      <c r="T344" s="128">
        <f t="shared" si="5267"/>
        <v>0</v>
      </c>
      <c r="U344" s="128">
        <f t="shared" si="5267"/>
        <v>0</v>
      </c>
      <c r="V344" s="128">
        <f t="shared" si="5267"/>
        <v>0</v>
      </c>
      <c r="W344" s="128">
        <f t="shared" si="5267"/>
        <v>0</v>
      </c>
      <c r="X344" s="128">
        <f t="shared" si="5267"/>
        <v>0</v>
      </c>
      <c r="Y344" s="128">
        <f t="shared" si="5267"/>
        <v>0</v>
      </c>
      <c r="Z344" s="128">
        <f t="shared" si="5267"/>
        <v>0</v>
      </c>
      <c r="AA344" s="128">
        <f t="shared" si="5267"/>
        <v>0</v>
      </c>
      <c r="AB344" s="128">
        <f t="shared" si="5267"/>
        <v>0</v>
      </c>
      <c r="AC344" s="128">
        <f t="shared" si="5267"/>
        <v>0</v>
      </c>
      <c r="AD344" s="128">
        <f t="shared" si="5267"/>
        <v>0</v>
      </c>
      <c r="AE344" s="128">
        <f t="shared" si="5267"/>
        <v>0</v>
      </c>
      <c r="AF344" s="128">
        <f t="shared" si="5267"/>
        <v>0</v>
      </c>
      <c r="AG344" s="128">
        <f t="shared" si="5267"/>
        <v>0</v>
      </c>
      <c r="AH344" s="128">
        <f t="shared" si="5267"/>
        <v>0</v>
      </c>
      <c r="AI344" s="128">
        <f t="shared" si="5267"/>
        <v>0</v>
      </c>
      <c r="AJ344" s="128">
        <f t="shared" si="5267"/>
        <v>0</v>
      </c>
      <c r="AK344" s="128">
        <f t="shared" si="5267"/>
        <v>0</v>
      </c>
      <c r="AL344" s="128">
        <f t="shared" si="5267"/>
        <v>0</v>
      </c>
      <c r="AM344" s="128">
        <f t="shared" si="5267"/>
        <v>0</v>
      </c>
      <c r="AN344" s="128">
        <f t="shared" si="5267"/>
        <v>0</v>
      </c>
      <c r="AO344" s="128">
        <f t="shared" si="5267"/>
        <v>0</v>
      </c>
      <c r="AP344" s="128">
        <f t="shared" ref="AP344:BU344" si="5268">SUM(AP87,AP156,AP246,AP336,AP342)</f>
        <v>0</v>
      </c>
      <c r="AQ344" s="128">
        <f t="shared" si="5268"/>
        <v>0</v>
      </c>
      <c r="AR344" s="128">
        <f t="shared" si="5268"/>
        <v>0</v>
      </c>
      <c r="AS344" s="128">
        <f t="shared" si="5268"/>
        <v>0</v>
      </c>
      <c r="AT344" s="128">
        <f t="shared" si="5268"/>
        <v>0</v>
      </c>
      <c r="AU344" s="128">
        <f t="shared" si="5268"/>
        <v>0</v>
      </c>
      <c r="AV344" s="128">
        <f t="shared" si="5268"/>
        <v>0</v>
      </c>
      <c r="AW344" s="128">
        <f t="shared" si="5268"/>
        <v>0</v>
      </c>
      <c r="AX344" s="128">
        <f t="shared" si="5268"/>
        <v>0</v>
      </c>
      <c r="AY344" s="128">
        <f t="shared" si="5268"/>
        <v>0</v>
      </c>
      <c r="AZ344" s="128">
        <f t="shared" si="5268"/>
        <v>0</v>
      </c>
      <c r="BA344" s="128">
        <f t="shared" si="5268"/>
        <v>0</v>
      </c>
      <c r="BB344" s="128">
        <f t="shared" si="5268"/>
        <v>0</v>
      </c>
      <c r="BC344" s="128">
        <f t="shared" si="5268"/>
        <v>0</v>
      </c>
      <c r="BD344" s="128">
        <f t="shared" si="5268"/>
        <v>0</v>
      </c>
      <c r="BE344" s="128">
        <f t="shared" si="5268"/>
        <v>0</v>
      </c>
      <c r="BF344" s="128">
        <f t="shared" si="5268"/>
        <v>0</v>
      </c>
      <c r="BG344" s="128">
        <f t="shared" si="5268"/>
        <v>0</v>
      </c>
      <c r="BH344" s="128">
        <f t="shared" si="5268"/>
        <v>0</v>
      </c>
      <c r="BI344" s="128">
        <f t="shared" si="5268"/>
        <v>0</v>
      </c>
      <c r="BJ344" s="128">
        <f t="shared" si="5268"/>
        <v>0</v>
      </c>
      <c r="BK344" s="128">
        <f t="shared" si="5268"/>
        <v>0</v>
      </c>
      <c r="BL344" s="128">
        <f t="shared" si="5268"/>
        <v>0</v>
      </c>
      <c r="BM344" s="128">
        <f t="shared" si="5268"/>
        <v>0</v>
      </c>
      <c r="BN344" s="128">
        <f t="shared" si="5268"/>
        <v>0</v>
      </c>
      <c r="BO344" s="128">
        <f t="shared" si="5268"/>
        <v>0</v>
      </c>
      <c r="BP344" s="128">
        <f t="shared" si="5268"/>
        <v>0</v>
      </c>
      <c r="BQ344" s="128">
        <f t="shared" si="5268"/>
        <v>0</v>
      </c>
      <c r="BR344" s="128">
        <f t="shared" si="5268"/>
        <v>0</v>
      </c>
      <c r="BS344" s="128">
        <f t="shared" si="5268"/>
        <v>0</v>
      </c>
      <c r="BT344" s="128">
        <f t="shared" si="5268"/>
        <v>0</v>
      </c>
      <c r="BU344" s="128">
        <f t="shared" si="5268"/>
        <v>0</v>
      </c>
      <c r="BV344" s="128">
        <f t="shared" ref="BV344:DA344" si="5269">SUM(BV87,BV156,BV246,BV336,BV342)</f>
        <v>0</v>
      </c>
      <c r="BW344" s="128">
        <f t="shared" si="5269"/>
        <v>0</v>
      </c>
      <c r="BX344" s="128">
        <f t="shared" si="5269"/>
        <v>0</v>
      </c>
      <c r="BY344" s="128">
        <f t="shared" si="5269"/>
        <v>0</v>
      </c>
      <c r="BZ344" s="128">
        <f t="shared" si="5269"/>
        <v>0</v>
      </c>
      <c r="CA344" s="128">
        <f t="shared" si="5269"/>
        <v>0</v>
      </c>
      <c r="CB344" s="128">
        <f t="shared" si="5269"/>
        <v>0</v>
      </c>
      <c r="CC344" s="128">
        <f t="shared" si="5269"/>
        <v>0</v>
      </c>
      <c r="CD344" s="128">
        <f t="shared" si="5269"/>
        <v>0</v>
      </c>
      <c r="CE344" s="128">
        <f t="shared" si="5269"/>
        <v>0</v>
      </c>
      <c r="CF344" s="128">
        <f t="shared" si="5269"/>
        <v>0</v>
      </c>
      <c r="CG344" s="128">
        <f t="shared" si="5269"/>
        <v>0</v>
      </c>
      <c r="CH344" s="128">
        <f t="shared" si="5269"/>
        <v>0</v>
      </c>
      <c r="CI344" s="128">
        <f t="shared" si="5269"/>
        <v>0</v>
      </c>
      <c r="CJ344" s="128">
        <f t="shared" si="5269"/>
        <v>0</v>
      </c>
      <c r="CK344" s="128">
        <f t="shared" si="5269"/>
        <v>0</v>
      </c>
      <c r="CL344" s="128">
        <f t="shared" si="5269"/>
        <v>0</v>
      </c>
      <c r="CM344" s="128">
        <f t="shared" si="5269"/>
        <v>0</v>
      </c>
      <c r="CN344" s="128">
        <f t="shared" si="5269"/>
        <v>0</v>
      </c>
      <c r="CO344" s="128">
        <f t="shared" si="5269"/>
        <v>0</v>
      </c>
      <c r="CP344" s="128">
        <f t="shared" si="5269"/>
        <v>0</v>
      </c>
      <c r="CQ344" s="128">
        <f t="shared" si="5269"/>
        <v>0</v>
      </c>
      <c r="CR344" s="128">
        <f t="shared" si="5269"/>
        <v>0</v>
      </c>
      <c r="CS344" s="128">
        <f t="shared" si="5269"/>
        <v>0</v>
      </c>
      <c r="CT344" s="128">
        <f t="shared" si="5269"/>
        <v>0</v>
      </c>
      <c r="CU344" s="128">
        <f t="shared" si="5269"/>
        <v>0</v>
      </c>
      <c r="CV344" s="128">
        <f t="shared" si="5269"/>
        <v>0</v>
      </c>
      <c r="CW344" s="128">
        <f t="shared" si="5269"/>
        <v>0</v>
      </c>
      <c r="CX344" s="128">
        <f t="shared" si="5269"/>
        <v>0</v>
      </c>
      <c r="CY344" s="128">
        <f t="shared" si="5269"/>
        <v>0</v>
      </c>
      <c r="CZ344" s="128">
        <f t="shared" si="5269"/>
        <v>0</v>
      </c>
      <c r="DA344" s="128">
        <f t="shared" si="5269"/>
        <v>0</v>
      </c>
      <c r="DB344" s="128">
        <f t="shared" ref="DB344:EB344" si="5270">SUM(DB87,DB156,DB246,DB336,DB342)</f>
        <v>0</v>
      </c>
      <c r="DC344" s="128">
        <f t="shared" si="5270"/>
        <v>0</v>
      </c>
      <c r="DD344" s="128">
        <f t="shared" si="5270"/>
        <v>0</v>
      </c>
      <c r="DE344" s="128">
        <f t="shared" si="5270"/>
        <v>0</v>
      </c>
      <c r="DF344" s="128">
        <f t="shared" si="5270"/>
        <v>0</v>
      </c>
      <c r="DG344" s="128">
        <f t="shared" si="5270"/>
        <v>0</v>
      </c>
      <c r="DH344" s="128">
        <f t="shared" si="5270"/>
        <v>0</v>
      </c>
      <c r="DI344" s="128">
        <f t="shared" si="5270"/>
        <v>0</v>
      </c>
      <c r="DJ344" s="128">
        <f t="shared" si="5270"/>
        <v>0</v>
      </c>
      <c r="DK344" s="128">
        <f t="shared" si="5270"/>
        <v>0</v>
      </c>
      <c r="DL344" s="128">
        <f t="shared" si="5270"/>
        <v>0</v>
      </c>
      <c r="DM344" s="128">
        <f t="shared" si="5270"/>
        <v>0</v>
      </c>
      <c r="DN344" s="128">
        <f t="shared" si="5270"/>
        <v>0</v>
      </c>
      <c r="DO344" s="128">
        <f t="shared" si="5270"/>
        <v>0</v>
      </c>
      <c r="DP344" s="128">
        <f t="shared" si="5270"/>
        <v>0</v>
      </c>
      <c r="DQ344" s="128">
        <f t="shared" si="5270"/>
        <v>0</v>
      </c>
      <c r="DR344" s="128">
        <f t="shared" si="5270"/>
        <v>0</v>
      </c>
      <c r="DS344" s="128">
        <f t="shared" si="5270"/>
        <v>0</v>
      </c>
      <c r="DT344" s="128">
        <f t="shared" si="5270"/>
        <v>0</v>
      </c>
      <c r="DU344" s="128">
        <f t="shared" si="5270"/>
        <v>0</v>
      </c>
      <c r="DV344" s="128">
        <f t="shared" si="5270"/>
        <v>0</v>
      </c>
      <c r="DW344" s="128">
        <f t="shared" si="5270"/>
        <v>0</v>
      </c>
      <c r="DX344" s="128">
        <f t="shared" si="5270"/>
        <v>0</v>
      </c>
      <c r="DY344" s="128">
        <f t="shared" si="5270"/>
        <v>0</v>
      </c>
      <c r="DZ344" s="128">
        <f t="shared" si="5270"/>
        <v>0</v>
      </c>
      <c r="EA344" s="128">
        <f t="shared" si="5270"/>
        <v>0</v>
      </c>
      <c r="EB344" s="128">
        <f t="shared" si="5270"/>
        <v>0</v>
      </c>
    </row>
    <row r="345" spans="1:132" x14ac:dyDescent="0.25"/>
    <row r="346" spans="1:132" ht="13" x14ac:dyDescent="0.3">
      <c r="A346" s="59">
        <f>IF(H349=D349,0,1)</f>
        <v>0</v>
      </c>
      <c r="B346" s="108" t="str">
        <f>Assumptions!B88</f>
        <v>Saleyards</v>
      </c>
      <c r="C346" s="108"/>
      <c r="D346" s="108"/>
      <c r="E346" s="108"/>
      <c r="F346" s="108"/>
      <c r="G346" s="108"/>
      <c r="H346" s="108"/>
      <c r="I346" s="108"/>
    </row>
    <row r="347" spans="1:132" ht="13" x14ac:dyDescent="0.3">
      <c r="C347" s="2" t="s">
        <v>419</v>
      </c>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row>
    <row r="348" spans="1:132" outlineLevel="1" x14ac:dyDescent="0.25">
      <c r="C348" t="s">
        <v>339</v>
      </c>
      <c r="D348" s="79">
        <f>Costs!N172</f>
        <v>44927</v>
      </c>
      <c r="E348" s="16">
        <f>Costs!N173</f>
        <v>12</v>
      </c>
      <c r="F348" s="61">
        <f>EDATE(D348,E348)</f>
        <v>45292</v>
      </c>
      <c r="G348" s="52" t="s">
        <v>215</v>
      </c>
      <c r="H348" s="50">
        <f>SUM(J348:EB348)</f>
        <v>1</v>
      </c>
      <c r="J348" s="130">
        <f t="shared" ref="J348:BU348" si="5271">IFERROR(IF(AND(J$6&gt;=$D348,J$7&lt;=$F348),1,0)*1/(YEARFRAC($D348,$F348)*MiY),0)+IF(AND($D348=$F348,J$6&lt;=$D348,J$7&gt;=$F348),1)</f>
        <v>8.3333333333333329E-2</v>
      </c>
      <c r="K348" s="130">
        <f t="shared" si="5271"/>
        <v>8.3333333333333329E-2</v>
      </c>
      <c r="L348" s="130">
        <f t="shared" si="5271"/>
        <v>8.3333333333333329E-2</v>
      </c>
      <c r="M348" s="130">
        <f t="shared" si="5271"/>
        <v>8.3333333333333329E-2</v>
      </c>
      <c r="N348" s="130">
        <f t="shared" si="5271"/>
        <v>8.3333333333333329E-2</v>
      </c>
      <c r="O348" s="130">
        <f t="shared" si="5271"/>
        <v>8.3333333333333329E-2</v>
      </c>
      <c r="P348" s="130">
        <f t="shared" si="5271"/>
        <v>8.3333333333333329E-2</v>
      </c>
      <c r="Q348" s="130">
        <f t="shared" si="5271"/>
        <v>8.3333333333333329E-2</v>
      </c>
      <c r="R348" s="130">
        <f t="shared" si="5271"/>
        <v>8.3333333333333329E-2</v>
      </c>
      <c r="S348" s="130">
        <f t="shared" si="5271"/>
        <v>8.3333333333333329E-2</v>
      </c>
      <c r="T348" s="130">
        <f t="shared" si="5271"/>
        <v>8.3333333333333329E-2</v>
      </c>
      <c r="U348" s="130">
        <f t="shared" si="5271"/>
        <v>8.3333333333333329E-2</v>
      </c>
      <c r="V348" s="130">
        <f t="shared" si="5271"/>
        <v>0</v>
      </c>
      <c r="W348" s="130">
        <f t="shared" si="5271"/>
        <v>0</v>
      </c>
      <c r="X348" s="130">
        <f t="shared" si="5271"/>
        <v>0</v>
      </c>
      <c r="Y348" s="130">
        <f t="shared" si="5271"/>
        <v>0</v>
      </c>
      <c r="Z348" s="130">
        <f t="shared" si="5271"/>
        <v>0</v>
      </c>
      <c r="AA348" s="130">
        <f t="shared" si="5271"/>
        <v>0</v>
      </c>
      <c r="AB348" s="130">
        <f t="shared" si="5271"/>
        <v>0</v>
      </c>
      <c r="AC348" s="130">
        <f t="shared" si="5271"/>
        <v>0</v>
      </c>
      <c r="AD348" s="130">
        <f t="shared" si="5271"/>
        <v>0</v>
      </c>
      <c r="AE348" s="130">
        <f t="shared" si="5271"/>
        <v>0</v>
      </c>
      <c r="AF348" s="130">
        <f t="shared" si="5271"/>
        <v>0</v>
      </c>
      <c r="AG348" s="130">
        <f t="shared" si="5271"/>
        <v>0</v>
      </c>
      <c r="AH348" s="130">
        <f t="shared" si="5271"/>
        <v>0</v>
      </c>
      <c r="AI348" s="130">
        <f t="shared" si="5271"/>
        <v>0</v>
      </c>
      <c r="AJ348" s="130">
        <f t="shared" si="5271"/>
        <v>0</v>
      </c>
      <c r="AK348" s="130">
        <f t="shared" si="5271"/>
        <v>0</v>
      </c>
      <c r="AL348" s="130">
        <f t="shared" si="5271"/>
        <v>0</v>
      </c>
      <c r="AM348" s="130">
        <f t="shared" si="5271"/>
        <v>0</v>
      </c>
      <c r="AN348" s="130">
        <f t="shared" si="5271"/>
        <v>0</v>
      </c>
      <c r="AO348" s="130">
        <f t="shared" si="5271"/>
        <v>0</v>
      </c>
      <c r="AP348" s="130">
        <f t="shared" si="5271"/>
        <v>0</v>
      </c>
      <c r="AQ348" s="130">
        <f t="shared" si="5271"/>
        <v>0</v>
      </c>
      <c r="AR348" s="130">
        <f t="shared" si="5271"/>
        <v>0</v>
      </c>
      <c r="AS348" s="130">
        <f t="shared" si="5271"/>
        <v>0</v>
      </c>
      <c r="AT348" s="130">
        <f t="shared" si="5271"/>
        <v>0</v>
      </c>
      <c r="AU348" s="130">
        <f t="shared" si="5271"/>
        <v>0</v>
      </c>
      <c r="AV348" s="130">
        <f t="shared" si="5271"/>
        <v>0</v>
      </c>
      <c r="AW348" s="130">
        <f t="shared" si="5271"/>
        <v>0</v>
      </c>
      <c r="AX348" s="130">
        <f t="shared" si="5271"/>
        <v>0</v>
      </c>
      <c r="AY348" s="130">
        <f t="shared" si="5271"/>
        <v>0</v>
      </c>
      <c r="AZ348" s="130">
        <f t="shared" si="5271"/>
        <v>0</v>
      </c>
      <c r="BA348" s="130">
        <f t="shared" si="5271"/>
        <v>0</v>
      </c>
      <c r="BB348" s="130">
        <f t="shared" si="5271"/>
        <v>0</v>
      </c>
      <c r="BC348" s="130">
        <f t="shared" si="5271"/>
        <v>0</v>
      </c>
      <c r="BD348" s="130">
        <f t="shared" si="5271"/>
        <v>0</v>
      </c>
      <c r="BE348" s="130">
        <f t="shared" si="5271"/>
        <v>0</v>
      </c>
      <c r="BF348" s="130">
        <f t="shared" si="5271"/>
        <v>0</v>
      </c>
      <c r="BG348" s="130">
        <f t="shared" si="5271"/>
        <v>0</v>
      </c>
      <c r="BH348" s="130">
        <f t="shared" si="5271"/>
        <v>0</v>
      </c>
      <c r="BI348" s="130">
        <f t="shared" si="5271"/>
        <v>0</v>
      </c>
      <c r="BJ348" s="130">
        <f t="shared" si="5271"/>
        <v>0</v>
      </c>
      <c r="BK348" s="130">
        <f t="shared" si="5271"/>
        <v>0</v>
      </c>
      <c r="BL348" s="130">
        <f t="shared" si="5271"/>
        <v>0</v>
      </c>
      <c r="BM348" s="130">
        <f t="shared" si="5271"/>
        <v>0</v>
      </c>
      <c r="BN348" s="130">
        <f t="shared" si="5271"/>
        <v>0</v>
      </c>
      <c r="BO348" s="130">
        <f t="shared" si="5271"/>
        <v>0</v>
      </c>
      <c r="BP348" s="130">
        <f t="shared" si="5271"/>
        <v>0</v>
      </c>
      <c r="BQ348" s="130">
        <f t="shared" si="5271"/>
        <v>0</v>
      </c>
      <c r="BR348" s="130">
        <f t="shared" si="5271"/>
        <v>0</v>
      </c>
      <c r="BS348" s="130">
        <f t="shared" si="5271"/>
        <v>0</v>
      </c>
      <c r="BT348" s="130">
        <f t="shared" si="5271"/>
        <v>0</v>
      </c>
      <c r="BU348" s="130">
        <f t="shared" si="5271"/>
        <v>0</v>
      </c>
      <c r="BV348" s="130">
        <f t="shared" ref="BV348:EB348" si="5272">IFERROR(IF(AND(BV$6&gt;=$D348,BV$7&lt;=$F348),1,0)*1/(YEARFRAC($D348,$F348)*MiY),0)+IF(AND($D348=$F348,BV$6&lt;=$D348,BV$7&gt;=$F348),1)</f>
        <v>0</v>
      </c>
      <c r="BW348" s="130">
        <f t="shared" si="5272"/>
        <v>0</v>
      </c>
      <c r="BX348" s="130">
        <f t="shared" si="5272"/>
        <v>0</v>
      </c>
      <c r="BY348" s="130">
        <f t="shared" si="5272"/>
        <v>0</v>
      </c>
      <c r="BZ348" s="130">
        <f t="shared" si="5272"/>
        <v>0</v>
      </c>
      <c r="CA348" s="130">
        <f t="shared" si="5272"/>
        <v>0</v>
      </c>
      <c r="CB348" s="130">
        <f t="shared" si="5272"/>
        <v>0</v>
      </c>
      <c r="CC348" s="130">
        <f t="shared" si="5272"/>
        <v>0</v>
      </c>
      <c r="CD348" s="130">
        <f t="shared" si="5272"/>
        <v>0</v>
      </c>
      <c r="CE348" s="130">
        <f t="shared" si="5272"/>
        <v>0</v>
      </c>
      <c r="CF348" s="130">
        <f t="shared" si="5272"/>
        <v>0</v>
      </c>
      <c r="CG348" s="130">
        <f t="shared" si="5272"/>
        <v>0</v>
      </c>
      <c r="CH348" s="130">
        <f t="shared" si="5272"/>
        <v>0</v>
      </c>
      <c r="CI348" s="130">
        <f t="shared" si="5272"/>
        <v>0</v>
      </c>
      <c r="CJ348" s="130">
        <f t="shared" si="5272"/>
        <v>0</v>
      </c>
      <c r="CK348" s="130">
        <f t="shared" si="5272"/>
        <v>0</v>
      </c>
      <c r="CL348" s="130">
        <f t="shared" si="5272"/>
        <v>0</v>
      </c>
      <c r="CM348" s="130">
        <f t="shared" si="5272"/>
        <v>0</v>
      </c>
      <c r="CN348" s="130">
        <f t="shared" si="5272"/>
        <v>0</v>
      </c>
      <c r="CO348" s="130">
        <f t="shared" si="5272"/>
        <v>0</v>
      </c>
      <c r="CP348" s="130">
        <f t="shared" si="5272"/>
        <v>0</v>
      </c>
      <c r="CQ348" s="130">
        <f t="shared" si="5272"/>
        <v>0</v>
      </c>
      <c r="CR348" s="130">
        <f t="shared" si="5272"/>
        <v>0</v>
      </c>
      <c r="CS348" s="130">
        <f t="shared" si="5272"/>
        <v>0</v>
      </c>
      <c r="CT348" s="130">
        <f t="shared" si="5272"/>
        <v>0</v>
      </c>
      <c r="CU348" s="130">
        <f t="shared" si="5272"/>
        <v>0</v>
      </c>
      <c r="CV348" s="130">
        <f t="shared" si="5272"/>
        <v>0</v>
      </c>
      <c r="CW348" s="130">
        <f t="shared" si="5272"/>
        <v>0</v>
      </c>
      <c r="CX348" s="130">
        <f t="shared" si="5272"/>
        <v>0</v>
      </c>
      <c r="CY348" s="130">
        <f t="shared" si="5272"/>
        <v>0</v>
      </c>
      <c r="CZ348" s="130">
        <f t="shared" si="5272"/>
        <v>0</v>
      </c>
      <c r="DA348" s="130">
        <f t="shared" si="5272"/>
        <v>0</v>
      </c>
      <c r="DB348" s="130">
        <f t="shared" si="5272"/>
        <v>0</v>
      </c>
      <c r="DC348" s="130">
        <f t="shared" si="5272"/>
        <v>0</v>
      </c>
      <c r="DD348" s="130">
        <f t="shared" si="5272"/>
        <v>0</v>
      </c>
      <c r="DE348" s="130">
        <f t="shared" si="5272"/>
        <v>0</v>
      </c>
      <c r="DF348" s="130">
        <f t="shared" si="5272"/>
        <v>0</v>
      </c>
      <c r="DG348" s="130">
        <f t="shared" si="5272"/>
        <v>0</v>
      </c>
      <c r="DH348" s="130">
        <f t="shared" si="5272"/>
        <v>0</v>
      </c>
      <c r="DI348" s="130">
        <f t="shared" si="5272"/>
        <v>0</v>
      </c>
      <c r="DJ348" s="130">
        <f t="shared" si="5272"/>
        <v>0</v>
      </c>
      <c r="DK348" s="130">
        <f t="shared" si="5272"/>
        <v>0</v>
      </c>
      <c r="DL348" s="130">
        <f t="shared" si="5272"/>
        <v>0</v>
      </c>
      <c r="DM348" s="130">
        <f t="shared" si="5272"/>
        <v>0</v>
      </c>
      <c r="DN348" s="130">
        <f t="shared" si="5272"/>
        <v>0</v>
      </c>
      <c r="DO348" s="130">
        <f t="shared" si="5272"/>
        <v>0</v>
      </c>
      <c r="DP348" s="130">
        <f t="shared" si="5272"/>
        <v>0</v>
      </c>
      <c r="DQ348" s="130">
        <f t="shared" si="5272"/>
        <v>0</v>
      </c>
      <c r="DR348" s="130">
        <f t="shared" si="5272"/>
        <v>0</v>
      </c>
      <c r="DS348" s="130">
        <f t="shared" si="5272"/>
        <v>0</v>
      </c>
      <c r="DT348" s="130">
        <f t="shared" si="5272"/>
        <v>0</v>
      </c>
      <c r="DU348" s="130">
        <f t="shared" si="5272"/>
        <v>0</v>
      </c>
      <c r="DV348" s="130">
        <f t="shared" si="5272"/>
        <v>0</v>
      </c>
      <c r="DW348" s="130">
        <f t="shared" si="5272"/>
        <v>0</v>
      </c>
      <c r="DX348" s="130">
        <f t="shared" si="5272"/>
        <v>0</v>
      </c>
      <c r="DY348" s="130">
        <f t="shared" si="5272"/>
        <v>0</v>
      </c>
      <c r="DZ348" s="130">
        <f t="shared" si="5272"/>
        <v>0</v>
      </c>
      <c r="EA348" s="130">
        <f t="shared" si="5272"/>
        <v>0</v>
      </c>
      <c r="EB348" s="130">
        <f t="shared" si="5272"/>
        <v>0</v>
      </c>
    </row>
    <row r="349" spans="1:132" outlineLevel="1" x14ac:dyDescent="0.25">
      <c r="C349" t="s">
        <v>422</v>
      </c>
      <c r="D349" s="16">
        <f>Costs!N188</f>
        <v>0</v>
      </c>
      <c r="G349" s="52" t="s">
        <v>220</v>
      </c>
      <c r="H349" s="66">
        <f t="shared" ref="H349:H351" si="5273">SUM(J349:EB349)</f>
        <v>0</v>
      </c>
      <c r="J349" s="29">
        <f t="shared" ref="J349:BU349" si="5274">$D349*J348</f>
        <v>0</v>
      </c>
      <c r="K349" s="29">
        <f t="shared" si="5274"/>
        <v>0</v>
      </c>
      <c r="L349" s="29">
        <f t="shared" si="5274"/>
        <v>0</v>
      </c>
      <c r="M349" s="29">
        <f t="shared" si="5274"/>
        <v>0</v>
      </c>
      <c r="N349" s="29">
        <f t="shared" si="5274"/>
        <v>0</v>
      </c>
      <c r="O349" s="29">
        <f t="shared" si="5274"/>
        <v>0</v>
      </c>
      <c r="P349" s="29">
        <f t="shared" si="5274"/>
        <v>0</v>
      </c>
      <c r="Q349" s="29">
        <f t="shared" si="5274"/>
        <v>0</v>
      </c>
      <c r="R349" s="29">
        <f t="shared" si="5274"/>
        <v>0</v>
      </c>
      <c r="S349" s="29">
        <f t="shared" si="5274"/>
        <v>0</v>
      </c>
      <c r="T349" s="29">
        <f t="shared" si="5274"/>
        <v>0</v>
      </c>
      <c r="U349" s="29">
        <f t="shared" si="5274"/>
        <v>0</v>
      </c>
      <c r="V349" s="29">
        <f t="shared" si="5274"/>
        <v>0</v>
      </c>
      <c r="W349" s="29">
        <f t="shared" si="5274"/>
        <v>0</v>
      </c>
      <c r="X349" s="29">
        <f t="shared" si="5274"/>
        <v>0</v>
      </c>
      <c r="Y349" s="29">
        <f t="shared" si="5274"/>
        <v>0</v>
      </c>
      <c r="Z349" s="29">
        <f t="shared" si="5274"/>
        <v>0</v>
      </c>
      <c r="AA349" s="29">
        <f t="shared" si="5274"/>
        <v>0</v>
      </c>
      <c r="AB349" s="29">
        <f t="shared" si="5274"/>
        <v>0</v>
      </c>
      <c r="AC349" s="29">
        <f t="shared" si="5274"/>
        <v>0</v>
      </c>
      <c r="AD349" s="29">
        <f t="shared" si="5274"/>
        <v>0</v>
      </c>
      <c r="AE349" s="29">
        <f t="shared" si="5274"/>
        <v>0</v>
      </c>
      <c r="AF349" s="29">
        <f t="shared" si="5274"/>
        <v>0</v>
      </c>
      <c r="AG349" s="29">
        <f t="shared" si="5274"/>
        <v>0</v>
      </c>
      <c r="AH349" s="29">
        <f t="shared" si="5274"/>
        <v>0</v>
      </c>
      <c r="AI349" s="29">
        <f t="shared" si="5274"/>
        <v>0</v>
      </c>
      <c r="AJ349" s="29">
        <f t="shared" si="5274"/>
        <v>0</v>
      </c>
      <c r="AK349" s="29">
        <f t="shared" si="5274"/>
        <v>0</v>
      </c>
      <c r="AL349" s="29">
        <f t="shared" si="5274"/>
        <v>0</v>
      </c>
      <c r="AM349" s="29">
        <f t="shared" si="5274"/>
        <v>0</v>
      </c>
      <c r="AN349" s="29">
        <f t="shared" si="5274"/>
        <v>0</v>
      </c>
      <c r="AO349" s="29">
        <f t="shared" si="5274"/>
        <v>0</v>
      </c>
      <c r="AP349" s="29">
        <f t="shared" si="5274"/>
        <v>0</v>
      </c>
      <c r="AQ349" s="29">
        <f t="shared" si="5274"/>
        <v>0</v>
      </c>
      <c r="AR349" s="29">
        <f t="shared" si="5274"/>
        <v>0</v>
      </c>
      <c r="AS349" s="29">
        <f t="shared" si="5274"/>
        <v>0</v>
      </c>
      <c r="AT349" s="29">
        <f t="shared" si="5274"/>
        <v>0</v>
      </c>
      <c r="AU349" s="29">
        <f t="shared" si="5274"/>
        <v>0</v>
      </c>
      <c r="AV349" s="29">
        <f t="shared" si="5274"/>
        <v>0</v>
      </c>
      <c r="AW349" s="29">
        <f t="shared" si="5274"/>
        <v>0</v>
      </c>
      <c r="AX349" s="29">
        <f t="shared" si="5274"/>
        <v>0</v>
      </c>
      <c r="AY349" s="29">
        <f t="shared" si="5274"/>
        <v>0</v>
      </c>
      <c r="AZ349" s="29">
        <f t="shared" si="5274"/>
        <v>0</v>
      </c>
      <c r="BA349" s="29">
        <f t="shared" si="5274"/>
        <v>0</v>
      </c>
      <c r="BB349" s="29">
        <f t="shared" si="5274"/>
        <v>0</v>
      </c>
      <c r="BC349" s="29">
        <f t="shared" si="5274"/>
        <v>0</v>
      </c>
      <c r="BD349" s="29">
        <f t="shared" si="5274"/>
        <v>0</v>
      </c>
      <c r="BE349" s="29">
        <f t="shared" si="5274"/>
        <v>0</v>
      </c>
      <c r="BF349" s="29">
        <f t="shared" si="5274"/>
        <v>0</v>
      </c>
      <c r="BG349" s="29">
        <f t="shared" si="5274"/>
        <v>0</v>
      </c>
      <c r="BH349" s="29">
        <f t="shared" si="5274"/>
        <v>0</v>
      </c>
      <c r="BI349" s="29">
        <f t="shared" si="5274"/>
        <v>0</v>
      </c>
      <c r="BJ349" s="29">
        <f t="shared" si="5274"/>
        <v>0</v>
      </c>
      <c r="BK349" s="29">
        <f t="shared" si="5274"/>
        <v>0</v>
      </c>
      <c r="BL349" s="29">
        <f t="shared" si="5274"/>
        <v>0</v>
      </c>
      <c r="BM349" s="29">
        <f t="shared" si="5274"/>
        <v>0</v>
      </c>
      <c r="BN349" s="29">
        <f t="shared" si="5274"/>
        <v>0</v>
      </c>
      <c r="BO349" s="29">
        <f t="shared" si="5274"/>
        <v>0</v>
      </c>
      <c r="BP349" s="29">
        <f t="shared" si="5274"/>
        <v>0</v>
      </c>
      <c r="BQ349" s="29">
        <f t="shared" si="5274"/>
        <v>0</v>
      </c>
      <c r="BR349" s="29">
        <f t="shared" si="5274"/>
        <v>0</v>
      </c>
      <c r="BS349" s="29">
        <f t="shared" si="5274"/>
        <v>0</v>
      </c>
      <c r="BT349" s="29">
        <f t="shared" si="5274"/>
        <v>0</v>
      </c>
      <c r="BU349" s="29">
        <f t="shared" si="5274"/>
        <v>0</v>
      </c>
      <c r="BV349" s="29">
        <f t="shared" ref="BV349:EB349" si="5275">$D349*BV348</f>
        <v>0</v>
      </c>
      <c r="BW349" s="29">
        <f t="shared" si="5275"/>
        <v>0</v>
      </c>
      <c r="BX349" s="29">
        <f t="shared" si="5275"/>
        <v>0</v>
      </c>
      <c r="BY349" s="29">
        <f t="shared" si="5275"/>
        <v>0</v>
      </c>
      <c r="BZ349" s="29">
        <f t="shared" si="5275"/>
        <v>0</v>
      </c>
      <c r="CA349" s="29">
        <f t="shared" si="5275"/>
        <v>0</v>
      </c>
      <c r="CB349" s="29">
        <f t="shared" si="5275"/>
        <v>0</v>
      </c>
      <c r="CC349" s="29">
        <f t="shared" si="5275"/>
        <v>0</v>
      </c>
      <c r="CD349" s="29">
        <f t="shared" si="5275"/>
        <v>0</v>
      </c>
      <c r="CE349" s="29">
        <f t="shared" si="5275"/>
        <v>0</v>
      </c>
      <c r="CF349" s="29">
        <f t="shared" si="5275"/>
        <v>0</v>
      </c>
      <c r="CG349" s="29">
        <f t="shared" si="5275"/>
        <v>0</v>
      </c>
      <c r="CH349" s="29">
        <f t="shared" si="5275"/>
        <v>0</v>
      </c>
      <c r="CI349" s="29">
        <f t="shared" si="5275"/>
        <v>0</v>
      </c>
      <c r="CJ349" s="29">
        <f t="shared" si="5275"/>
        <v>0</v>
      </c>
      <c r="CK349" s="29">
        <f t="shared" si="5275"/>
        <v>0</v>
      </c>
      <c r="CL349" s="29">
        <f t="shared" si="5275"/>
        <v>0</v>
      </c>
      <c r="CM349" s="29">
        <f t="shared" si="5275"/>
        <v>0</v>
      </c>
      <c r="CN349" s="29">
        <f t="shared" si="5275"/>
        <v>0</v>
      </c>
      <c r="CO349" s="29">
        <f t="shared" si="5275"/>
        <v>0</v>
      </c>
      <c r="CP349" s="29">
        <f t="shared" si="5275"/>
        <v>0</v>
      </c>
      <c r="CQ349" s="29">
        <f t="shared" si="5275"/>
        <v>0</v>
      </c>
      <c r="CR349" s="29">
        <f t="shared" si="5275"/>
        <v>0</v>
      </c>
      <c r="CS349" s="29">
        <f t="shared" si="5275"/>
        <v>0</v>
      </c>
      <c r="CT349" s="29">
        <f t="shared" si="5275"/>
        <v>0</v>
      </c>
      <c r="CU349" s="29">
        <f t="shared" si="5275"/>
        <v>0</v>
      </c>
      <c r="CV349" s="29">
        <f t="shared" si="5275"/>
        <v>0</v>
      </c>
      <c r="CW349" s="29">
        <f t="shared" si="5275"/>
        <v>0</v>
      </c>
      <c r="CX349" s="29">
        <f t="shared" si="5275"/>
        <v>0</v>
      </c>
      <c r="CY349" s="29">
        <f t="shared" si="5275"/>
        <v>0</v>
      </c>
      <c r="CZ349" s="29">
        <f t="shared" si="5275"/>
        <v>0</v>
      </c>
      <c r="DA349" s="29">
        <f t="shared" si="5275"/>
        <v>0</v>
      </c>
      <c r="DB349" s="29">
        <f t="shared" si="5275"/>
        <v>0</v>
      </c>
      <c r="DC349" s="29">
        <f t="shared" si="5275"/>
        <v>0</v>
      </c>
      <c r="DD349" s="29">
        <f t="shared" si="5275"/>
        <v>0</v>
      </c>
      <c r="DE349" s="29">
        <f t="shared" si="5275"/>
        <v>0</v>
      </c>
      <c r="DF349" s="29">
        <f t="shared" si="5275"/>
        <v>0</v>
      </c>
      <c r="DG349" s="29">
        <f t="shared" si="5275"/>
        <v>0</v>
      </c>
      <c r="DH349" s="29">
        <f t="shared" si="5275"/>
        <v>0</v>
      </c>
      <c r="DI349" s="29">
        <f t="shared" si="5275"/>
        <v>0</v>
      </c>
      <c r="DJ349" s="29">
        <f t="shared" si="5275"/>
        <v>0</v>
      </c>
      <c r="DK349" s="29">
        <f t="shared" si="5275"/>
        <v>0</v>
      </c>
      <c r="DL349" s="29">
        <f t="shared" si="5275"/>
        <v>0</v>
      </c>
      <c r="DM349" s="29">
        <f t="shared" si="5275"/>
        <v>0</v>
      </c>
      <c r="DN349" s="29">
        <f t="shared" si="5275"/>
        <v>0</v>
      </c>
      <c r="DO349" s="29">
        <f t="shared" si="5275"/>
        <v>0</v>
      </c>
      <c r="DP349" s="29">
        <f t="shared" si="5275"/>
        <v>0</v>
      </c>
      <c r="DQ349" s="29">
        <f t="shared" si="5275"/>
        <v>0</v>
      </c>
      <c r="DR349" s="29">
        <f t="shared" si="5275"/>
        <v>0</v>
      </c>
      <c r="DS349" s="29">
        <f t="shared" si="5275"/>
        <v>0</v>
      </c>
      <c r="DT349" s="29">
        <f t="shared" si="5275"/>
        <v>0</v>
      </c>
      <c r="DU349" s="29">
        <f t="shared" si="5275"/>
        <v>0</v>
      </c>
      <c r="DV349" s="29">
        <f t="shared" si="5275"/>
        <v>0</v>
      </c>
      <c r="DW349" s="29">
        <f t="shared" si="5275"/>
        <v>0</v>
      </c>
      <c r="DX349" s="29">
        <f t="shared" si="5275"/>
        <v>0</v>
      </c>
      <c r="DY349" s="29">
        <f t="shared" si="5275"/>
        <v>0</v>
      </c>
      <c r="DZ349" s="29">
        <f t="shared" si="5275"/>
        <v>0</v>
      </c>
      <c r="EA349" s="29">
        <f t="shared" si="5275"/>
        <v>0</v>
      </c>
      <c r="EB349" s="29">
        <f t="shared" si="5275"/>
        <v>0</v>
      </c>
    </row>
    <row r="350" spans="1:132" outlineLevel="1" x14ac:dyDescent="0.25">
      <c r="C350" s="34" t="s">
        <v>417</v>
      </c>
      <c r="D350" s="34"/>
      <c r="E350" s="34"/>
      <c r="F350" s="34"/>
      <c r="G350" s="67" t="s">
        <v>215</v>
      </c>
      <c r="H350" s="34"/>
      <c r="I350" s="34"/>
      <c r="J350" s="126">
        <f>J$13</f>
        <v>1</v>
      </c>
      <c r="K350" s="126">
        <f t="shared" ref="K350:BV350" si="5276">K$13</f>
        <v>1.0026792493128671</v>
      </c>
      <c r="L350" s="126">
        <f t="shared" si="5276"/>
        <v>1.0056539350998608</v>
      </c>
      <c r="M350" s="126">
        <f t="shared" si="5276"/>
        <v>1.0085410656939733</v>
      </c>
      <c r="N350" s="126">
        <f t="shared" si="5276"/>
        <v>1.0114364849476103</v>
      </c>
      <c r="O350" s="126">
        <f t="shared" si="5276"/>
        <v>1.0143402166566737</v>
      </c>
      <c r="P350" s="126">
        <f t="shared" si="5276"/>
        <v>1.0172522846853813</v>
      </c>
      <c r="Q350" s="126">
        <f t="shared" si="5276"/>
        <v>1.0201727129664624</v>
      </c>
      <c r="R350" s="126">
        <f t="shared" si="5276"/>
        <v>1.0231015255013547</v>
      </c>
      <c r="S350" s="126">
        <f t="shared" si="5276"/>
        <v>1.0260387463604019</v>
      </c>
      <c r="T350" s="126">
        <f t="shared" si="5276"/>
        <v>1.028984399683051</v>
      </c>
      <c r="U350" s="126">
        <f t="shared" si="5276"/>
        <v>1.0319385096780509</v>
      </c>
      <c r="V350" s="126">
        <f t="shared" si="5276"/>
        <v>1.0349011006236515</v>
      </c>
      <c r="W350" s="126">
        <f t="shared" si="5276"/>
        <v>1.0377730230388176</v>
      </c>
      <c r="X350" s="126">
        <f t="shared" si="5276"/>
        <v>1.0408518228283561</v>
      </c>
      <c r="Y350" s="126">
        <f t="shared" si="5276"/>
        <v>1.0438400029932626</v>
      </c>
      <c r="Z350" s="126">
        <f t="shared" si="5276"/>
        <v>1.046836761920777</v>
      </c>
      <c r="AA350" s="126">
        <f t="shared" si="5276"/>
        <v>1.0498421242396576</v>
      </c>
      <c r="AB350" s="126">
        <f t="shared" si="5276"/>
        <v>1.05285611464937</v>
      </c>
      <c r="AC350" s="126">
        <f t="shared" si="5276"/>
        <v>1.0558787579202888</v>
      </c>
      <c r="AD350" s="126">
        <f t="shared" si="5276"/>
        <v>1.0589100788939025</v>
      </c>
      <c r="AE350" s="126">
        <f t="shared" si="5276"/>
        <v>1.0619501024830165</v>
      </c>
      <c r="AF350" s="126">
        <f t="shared" si="5276"/>
        <v>1.0649988536719583</v>
      </c>
      <c r="AG350" s="126">
        <f t="shared" si="5276"/>
        <v>1.0680563575167832</v>
      </c>
      <c r="AH350" s="126">
        <f t="shared" si="5276"/>
        <v>1.0711226391454798</v>
      </c>
      <c r="AI350" s="126">
        <f t="shared" si="5276"/>
        <v>1.0739924437404067</v>
      </c>
      <c r="AJ350" s="126">
        <f t="shared" si="5276"/>
        <v>1.0771786970311998</v>
      </c>
      <c r="AK350" s="126">
        <f t="shared" si="5276"/>
        <v>1.0802711679727233</v>
      </c>
      <c r="AL350" s="126">
        <f t="shared" si="5276"/>
        <v>1.0833725170851116</v>
      </c>
      <c r="AM350" s="126">
        <f t="shared" si="5276"/>
        <v>1.0864827698566941</v>
      </c>
      <c r="AN350" s="126">
        <f t="shared" si="5276"/>
        <v>1.0896019518489746</v>
      </c>
      <c r="AO350" s="126">
        <f t="shared" si="5276"/>
        <v>1.0927300886968412</v>
      </c>
      <c r="AP350" s="126">
        <f t="shared" si="5276"/>
        <v>1.0958672061087775</v>
      </c>
      <c r="AQ350" s="126">
        <f t="shared" si="5276"/>
        <v>1.0990133298670732</v>
      </c>
      <c r="AR350" s="126">
        <f t="shared" si="5276"/>
        <v>1.1021684858280367</v>
      </c>
      <c r="AS350" s="126">
        <f t="shared" si="5276"/>
        <v>1.1053326999222071</v>
      </c>
      <c r="AT350" s="126">
        <f t="shared" si="5276"/>
        <v>1.1085059981545673</v>
      </c>
      <c r="AU350" s="126">
        <f t="shared" si="5276"/>
        <v>1.111475962088432</v>
      </c>
      <c r="AV350" s="126">
        <f t="shared" si="5276"/>
        <v>1.1147734191259395</v>
      </c>
      <c r="AW350" s="126">
        <f t="shared" si="5276"/>
        <v>1.1179738207069689</v>
      </c>
      <c r="AX350" s="126">
        <f t="shared" si="5276"/>
        <v>1.1211834103167977</v>
      </c>
      <c r="AY350" s="126">
        <f t="shared" si="5276"/>
        <v>1.1244022143333261</v>
      </c>
      <c r="AZ350" s="126">
        <f t="shared" si="5276"/>
        <v>1.1276302592101826</v>
      </c>
      <c r="BA350" s="126">
        <f t="shared" si="5276"/>
        <v>1.1308675714769412</v>
      </c>
      <c r="BB350" s="126">
        <f t="shared" si="5276"/>
        <v>1.1341141777393395</v>
      </c>
      <c r="BC350" s="126">
        <f t="shared" si="5276"/>
        <v>1.1373701046794982</v>
      </c>
      <c r="BD350" s="126">
        <f t="shared" si="5276"/>
        <v>1.1406353790561385</v>
      </c>
      <c r="BE350" s="126">
        <f t="shared" si="5276"/>
        <v>1.1439100277048042</v>
      </c>
      <c r="BF350" s="126">
        <f t="shared" si="5276"/>
        <v>1.1471940775380809</v>
      </c>
      <c r="BG350" s="126">
        <f t="shared" si="5276"/>
        <v>1.15026769648205</v>
      </c>
      <c r="BH350" s="126">
        <f t="shared" si="5276"/>
        <v>1.1536802383994258</v>
      </c>
      <c r="BI350" s="126">
        <f t="shared" si="5276"/>
        <v>1.1569923375180708</v>
      </c>
      <c r="BJ350" s="126">
        <f t="shared" si="5276"/>
        <v>1.1603139453378331</v>
      </c>
      <c r="BK350" s="126">
        <f t="shared" si="5276"/>
        <v>1.1636450891572303</v>
      </c>
      <c r="BL350" s="126">
        <f t="shared" si="5276"/>
        <v>1.1669857963531516</v>
      </c>
      <c r="BM350" s="126">
        <f t="shared" si="5276"/>
        <v>1.1703360943810825</v>
      </c>
      <c r="BN350" s="126">
        <f t="shared" si="5276"/>
        <v>1.1736960107753303</v>
      </c>
      <c r="BO350" s="126">
        <f t="shared" si="5276"/>
        <v>1.1770655731492505</v>
      </c>
      <c r="BP350" s="126">
        <f t="shared" si="5276"/>
        <v>1.180444809195474</v>
      </c>
      <c r="BQ350" s="126">
        <f t="shared" si="5276"/>
        <v>1.1838337466861339</v>
      </c>
      <c r="BR350" s="126">
        <f t="shared" si="5276"/>
        <v>1.1872324134730949</v>
      </c>
      <c r="BS350" s="126">
        <f t="shared" si="5276"/>
        <v>1.1905270658589224</v>
      </c>
      <c r="BT350" s="126">
        <f t="shared" si="5276"/>
        <v>1.1940590467434065</v>
      </c>
      <c r="BU350" s="126">
        <f t="shared" si="5276"/>
        <v>1.1974870693312041</v>
      </c>
      <c r="BV350" s="126">
        <f t="shared" si="5276"/>
        <v>1.2009249334246579</v>
      </c>
      <c r="BW350" s="126">
        <f t="shared" ref="BW350:EB350" si="5277">BW$13</f>
        <v>1.204372667277734</v>
      </c>
      <c r="BX350" s="126">
        <f t="shared" si="5277"/>
        <v>1.2078302992255125</v>
      </c>
      <c r="BY350" s="126">
        <f t="shared" si="5277"/>
        <v>1.2112978576844211</v>
      </c>
      <c r="BZ350" s="126">
        <f t="shared" si="5277"/>
        <v>1.2147753711524676</v>
      </c>
      <c r="CA350" s="126">
        <f t="shared" si="5277"/>
        <v>1.2182628682094752</v>
      </c>
      <c r="CB350" s="126">
        <f t="shared" si="5277"/>
        <v>1.2217603775173165</v>
      </c>
      <c r="CC350" s="126">
        <f t="shared" si="5277"/>
        <v>1.2252679278201495</v>
      </c>
      <c r="CD350" s="126">
        <f t="shared" si="5277"/>
        <v>1.2287855479446541</v>
      </c>
      <c r="CE350" s="126">
        <f t="shared" si="5277"/>
        <v>1.232077770779646</v>
      </c>
      <c r="CF350" s="126">
        <f t="shared" si="5277"/>
        <v>1.23573302168438</v>
      </c>
      <c r="CG350" s="126">
        <f t="shared" si="5277"/>
        <v>1.2392806860334544</v>
      </c>
      <c r="CH350" s="126">
        <f t="shared" si="5277"/>
        <v>1.2428385353675644</v>
      </c>
      <c r="CI350" s="126">
        <f t="shared" si="5277"/>
        <v>1.2464065989267703</v>
      </c>
      <c r="CJ350" s="126">
        <f t="shared" si="5277"/>
        <v>1.2499849060350778</v>
      </c>
      <c r="CK350" s="126">
        <f t="shared" si="5277"/>
        <v>1.2535734861006791</v>
      </c>
      <c r="CL350" s="126">
        <f t="shared" si="5277"/>
        <v>1.257172368616194</v>
      </c>
      <c r="CM350" s="126">
        <f t="shared" si="5277"/>
        <v>1.2607815831589126</v>
      </c>
      <c r="CN350" s="126">
        <f t="shared" si="5277"/>
        <v>1.2644011593910389</v>
      </c>
      <c r="CO350" s="126">
        <f t="shared" si="5277"/>
        <v>1.2680311270599336</v>
      </c>
      <c r="CP350" s="126">
        <f t="shared" si="5277"/>
        <v>1.2716715159983594</v>
      </c>
      <c r="CQ350" s="126">
        <f t="shared" si="5277"/>
        <v>1.2750786410337906</v>
      </c>
      <c r="CR350" s="126">
        <f t="shared" si="5277"/>
        <v>1.2788614642181557</v>
      </c>
      <c r="CS350" s="126">
        <f t="shared" si="5277"/>
        <v>1.2825329459576562</v>
      </c>
      <c r="CT350" s="126">
        <f t="shared" si="5277"/>
        <v>1.2862149681493797</v>
      </c>
      <c r="CU350" s="126">
        <f t="shared" si="5277"/>
        <v>1.289907561053897</v>
      </c>
      <c r="CV350" s="126">
        <f t="shared" si="5277"/>
        <v>1.293610755018654</v>
      </c>
      <c r="CW350" s="126">
        <f t="shared" si="5277"/>
        <v>1.2973245804782207</v>
      </c>
      <c r="CX350" s="126">
        <f t="shared" si="5277"/>
        <v>1.3010490679545423</v>
      </c>
      <c r="CY350" s="126">
        <f t="shared" si="5277"/>
        <v>1.304784248057189</v>
      </c>
      <c r="CZ350" s="126">
        <f t="shared" si="5277"/>
        <v>1.3085301514836076</v>
      </c>
      <c r="DA350" s="126">
        <f t="shared" si="5277"/>
        <v>1.3122868090193751</v>
      </c>
      <c r="DB350" s="126">
        <f t="shared" si="5277"/>
        <v>1.3160542515384499</v>
      </c>
      <c r="DC350" s="126">
        <f t="shared" si="5277"/>
        <v>1.3195802889875801</v>
      </c>
      <c r="DD350" s="126">
        <f t="shared" si="5277"/>
        <v>1.323495136864544</v>
      </c>
      <c r="DE350" s="126">
        <f t="shared" si="5277"/>
        <v>1.3272947573576725</v>
      </c>
      <c r="DF350" s="126">
        <f t="shared" si="5277"/>
        <v>1.3311052861764079</v>
      </c>
      <c r="DG350" s="126">
        <f t="shared" si="5277"/>
        <v>1.3349267546374479</v>
      </c>
      <c r="DH350" s="126">
        <f t="shared" si="5277"/>
        <v>1.3387591941473977</v>
      </c>
      <c r="DI350" s="126">
        <f t="shared" si="5277"/>
        <v>1.3426026362030277</v>
      </c>
      <c r="DJ350" s="126">
        <f t="shared" si="5277"/>
        <v>1.3464571123915319</v>
      </c>
      <c r="DK350" s="126">
        <f t="shared" si="5277"/>
        <v>1.3503226543907885</v>
      </c>
      <c r="DL350" s="126">
        <f t="shared" si="5277"/>
        <v>1.3541992939696192</v>
      </c>
      <c r="DM350" s="126">
        <f t="shared" si="5277"/>
        <v>1.358087062988051</v>
      </c>
      <c r="DN350" s="126">
        <f t="shared" si="5277"/>
        <v>1.361985993397578</v>
      </c>
      <c r="DO350" s="126">
        <f t="shared" si="5277"/>
        <v>1.3657655991021458</v>
      </c>
      <c r="DP350" s="126">
        <f t="shared" si="5277"/>
        <v>1.3698174666548035</v>
      </c>
      <c r="DQ350" s="126">
        <f t="shared" si="5277"/>
        <v>1.3737500738651915</v>
      </c>
      <c r="DR350" s="126">
        <f t="shared" si="5277"/>
        <v>1.3776939711925826</v>
      </c>
      <c r="DS350" s="126">
        <f t="shared" si="5277"/>
        <v>1.381649191049759</v>
      </c>
      <c r="DT350" s="126">
        <f t="shared" si="5277"/>
        <v>1.385615765942557</v>
      </c>
      <c r="DU350" s="126">
        <f t="shared" si="5277"/>
        <v>1.3895937284701338</v>
      </c>
      <c r="DV350" s="126">
        <f t="shared" si="5277"/>
        <v>1.3935831113252357</v>
      </c>
      <c r="DW350" s="126">
        <f t="shared" si="5277"/>
        <v>1.3975839472944662</v>
      </c>
      <c r="DX350" s="126">
        <f t="shared" si="5277"/>
        <v>1.401596269258556</v>
      </c>
      <c r="DY350" s="126">
        <f t="shared" si="5277"/>
        <v>1.4056201101926329</v>
      </c>
      <c r="DZ350" s="126">
        <f t="shared" si="5277"/>
        <v>1.4096555031664932</v>
      </c>
      <c r="EA350" s="126">
        <f t="shared" si="5277"/>
        <v>1.4134323217047313</v>
      </c>
      <c r="EB350" s="126">
        <f t="shared" si="5277"/>
        <v>1.4176256038945581</v>
      </c>
    </row>
    <row r="351" spans="1:132" ht="13" x14ac:dyDescent="0.3">
      <c r="C351" s="36" t="str">
        <f>"TOTAL "&amp;UPPER(B346)&amp;" COSTS"</f>
        <v>TOTAL SALEYARDS COSTS</v>
      </c>
      <c r="D351" s="38"/>
      <c r="E351" s="38"/>
      <c r="F351" s="38"/>
      <c r="G351" s="52" t="s">
        <v>220</v>
      </c>
      <c r="H351" s="51">
        <f t="shared" si="5273"/>
        <v>0</v>
      </c>
      <c r="I351" s="38"/>
      <c r="J351" s="37">
        <f>J349*J350</f>
        <v>0</v>
      </c>
      <c r="K351" s="37">
        <f t="shared" ref="K351:BV351" si="5278">K349*K350</f>
        <v>0</v>
      </c>
      <c r="L351" s="37">
        <f t="shared" si="5278"/>
        <v>0</v>
      </c>
      <c r="M351" s="37">
        <f t="shared" si="5278"/>
        <v>0</v>
      </c>
      <c r="N351" s="37">
        <f t="shared" si="5278"/>
        <v>0</v>
      </c>
      <c r="O351" s="37">
        <f t="shared" si="5278"/>
        <v>0</v>
      </c>
      <c r="P351" s="37">
        <f t="shared" si="5278"/>
        <v>0</v>
      </c>
      <c r="Q351" s="37">
        <f t="shared" si="5278"/>
        <v>0</v>
      </c>
      <c r="R351" s="37">
        <f t="shared" si="5278"/>
        <v>0</v>
      </c>
      <c r="S351" s="37">
        <f t="shared" si="5278"/>
        <v>0</v>
      </c>
      <c r="T351" s="37">
        <f t="shared" si="5278"/>
        <v>0</v>
      </c>
      <c r="U351" s="37">
        <f t="shared" si="5278"/>
        <v>0</v>
      </c>
      <c r="V351" s="37">
        <f t="shared" si="5278"/>
        <v>0</v>
      </c>
      <c r="W351" s="37">
        <f t="shared" si="5278"/>
        <v>0</v>
      </c>
      <c r="X351" s="37">
        <f t="shared" si="5278"/>
        <v>0</v>
      </c>
      <c r="Y351" s="37">
        <f t="shared" si="5278"/>
        <v>0</v>
      </c>
      <c r="Z351" s="37">
        <f t="shared" si="5278"/>
        <v>0</v>
      </c>
      <c r="AA351" s="37">
        <f t="shared" si="5278"/>
        <v>0</v>
      </c>
      <c r="AB351" s="37">
        <f t="shared" si="5278"/>
        <v>0</v>
      </c>
      <c r="AC351" s="37">
        <f t="shared" si="5278"/>
        <v>0</v>
      </c>
      <c r="AD351" s="37">
        <f t="shared" si="5278"/>
        <v>0</v>
      </c>
      <c r="AE351" s="37">
        <f t="shared" si="5278"/>
        <v>0</v>
      </c>
      <c r="AF351" s="37">
        <f t="shared" si="5278"/>
        <v>0</v>
      </c>
      <c r="AG351" s="37">
        <f t="shared" si="5278"/>
        <v>0</v>
      </c>
      <c r="AH351" s="37">
        <f t="shared" si="5278"/>
        <v>0</v>
      </c>
      <c r="AI351" s="37">
        <f t="shared" si="5278"/>
        <v>0</v>
      </c>
      <c r="AJ351" s="37">
        <f t="shared" si="5278"/>
        <v>0</v>
      </c>
      <c r="AK351" s="37">
        <f t="shared" si="5278"/>
        <v>0</v>
      </c>
      <c r="AL351" s="37">
        <f t="shared" si="5278"/>
        <v>0</v>
      </c>
      <c r="AM351" s="37">
        <f t="shared" si="5278"/>
        <v>0</v>
      </c>
      <c r="AN351" s="37">
        <f t="shared" si="5278"/>
        <v>0</v>
      </c>
      <c r="AO351" s="37">
        <f t="shared" si="5278"/>
        <v>0</v>
      </c>
      <c r="AP351" s="37">
        <f t="shared" si="5278"/>
        <v>0</v>
      </c>
      <c r="AQ351" s="37">
        <f t="shared" si="5278"/>
        <v>0</v>
      </c>
      <c r="AR351" s="37">
        <f t="shared" si="5278"/>
        <v>0</v>
      </c>
      <c r="AS351" s="37">
        <f t="shared" si="5278"/>
        <v>0</v>
      </c>
      <c r="AT351" s="37">
        <f t="shared" si="5278"/>
        <v>0</v>
      </c>
      <c r="AU351" s="37">
        <f t="shared" si="5278"/>
        <v>0</v>
      </c>
      <c r="AV351" s="37">
        <f t="shared" si="5278"/>
        <v>0</v>
      </c>
      <c r="AW351" s="37">
        <f t="shared" si="5278"/>
        <v>0</v>
      </c>
      <c r="AX351" s="37">
        <f t="shared" si="5278"/>
        <v>0</v>
      </c>
      <c r="AY351" s="37">
        <f t="shared" si="5278"/>
        <v>0</v>
      </c>
      <c r="AZ351" s="37">
        <f t="shared" si="5278"/>
        <v>0</v>
      </c>
      <c r="BA351" s="37">
        <f t="shared" si="5278"/>
        <v>0</v>
      </c>
      <c r="BB351" s="37">
        <f t="shared" si="5278"/>
        <v>0</v>
      </c>
      <c r="BC351" s="37">
        <f t="shared" si="5278"/>
        <v>0</v>
      </c>
      <c r="BD351" s="37">
        <f t="shared" si="5278"/>
        <v>0</v>
      </c>
      <c r="BE351" s="37">
        <f t="shared" si="5278"/>
        <v>0</v>
      </c>
      <c r="BF351" s="37">
        <f t="shared" si="5278"/>
        <v>0</v>
      </c>
      <c r="BG351" s="37">
        <f t="shared" si="5278"/>
        <v>0</v>
      </c>
      <c r="BH351" s="37">
        <f t="shared" si="5278"/>
        <v>0</v>
      </c>
      <c r="BI351" s="37">
        <f t="shared" si="5278"/>
        <v>0</v>
      </c>
      <c r="BJ351" s="37">
        <f t="shared" si="5278"/>
        <v>0</v>
      </c>
      <c r="BK351" s="37">
        <f t="shared" si="5278"/>
        <v>0</v>
      </c>
      <c r="BL351" s="37">
        <f t="shared" si="5278"/>
        <v>0</v>
      </c>
      <c r="BM351" s="37">
        <f t="shared" si="5278"/>
        <v>0</v>
      </c>
      <c r="BN351" s="37">
        <f t="shared" si="5278"/>
        <v>0</v>
      </c>
      <c r="BO351" s="37">
        <f t="shared" si="5278"/>
        <v>0</v>
      </c>
      <c r="BP351" s="37">
        <f t="shared" si="5278"/>
        <v>0</v>
      </c>
      <c r="BQ351" s="37">
        <f t="shared" si="5278"/>
        <v>0</v>
      </c>
      <c r="BR351" s="37">
        <f t="shared" si="5278"/>
        <v>0</v>
      </c>
      <c r="BS351" s="37">
        <f t="shared" si="5278"/>
        <v>0</v>
      </c>
      <c r="BT351" s="37">
        <f t="shared" si="5278"/>
        <v>0</v>
      </c>
      <c r="BU351" s="37">
        <f t="shared" si="5278"/>
        <v>0</v>
      </c>
      <c r="BV351" s="37">
        <f t="shared" si="5278"/>
        <v>0</v>
      </c>
      <c r="BW351" s="37">
        <f t="shared" ref="BW351:EB351" si="5279">BW349*BW350</f>
        <v>0</v>
      </c>
      <c r="BX351" s="37">
        <f t="shared" si="5279"/>
        <v>0</v>
      </c>
      <c r="BY351" s="37">
        <f t="shared" si="5279"/>
        <v>0</v>
      </c>
      <c r="BZ351" s="37">
        <f t="shared" si="5279"/>
        <v>0</v>
      </c>
      <c r="CA351" s="37">
        <f t="shared" si="5279"/>
        <v>0</v>
      </c>
      <c r="CB351" s="37">
        <f t="shared" si="5279"/>
        <v>0</v>
      </c>
      <c r="CC351" s="37">
        <f t="shared" si="5279"/>
        <v>0</v>
      </c>
      <c r="CD351" s="37">
        <f t="shared" si="5279"/>
        <v>0</v>
      </c>
      <c r="CE351" s="37">
        <f t="shared" si="5279"/>
        <v>0</v>
      </c>
      <c r="CF351" s="37">
        <f t="shared" si="5279"/>
        <v>0</v>
      </c>
      <c r="CG351" s="37">
        <f t="shared" si="5279"/>
        <v>0</v>
      </c>
      <c r="CH351" s="37">
        <f t="shared" si="5279"/>
        <v>0</v>
      </c>
      <c r="CI351" s="37">
        <f t="shared" si="5279"/>
        <v>0</v>
      </c>
      <c r="CJ351" s="37">
        <f t="shared" si="5279"/>
        <v>0</v>
      </c>
      <c r="CK351" s="37">
        <f t="shared" si="5279"/>
        <v>0</v>
      </c>
      <c r="CL351" s="37">
        <f t="shared" si="5279"/>
        <v>0</v>
      </c>
      <c r="CM351" s="37">
        <f t="shared" si="5279"/>
        <v>0</v>
      </c>
      <c r="CN351" s="37">
        <f t="shared" si="5279"/>
        <v>0</v>
      </c>
      <c r="CO351" s="37">
        <f t="shared" si="5279"/>
        <v>0</v>
      </c>
      <c r="CP351" s="37">
        <f t="shared" si="5279"/>
        <v>0</v>
      </c>
      <c r="CQ351" s="37">
        <f t="shared" si="5279"/>
        <v>0</v>
      </c>
      <c r="CR351" s="37">
        <f t="shared" si="5279"/>
        <v>0</v>
      </c>
      <c r="CS351" s="37">
        <f t="shared" si="5279"/>
        <v>0</v>
      </c>
      <c r="CT351" s="37">
        <f t="shared" si="5279"/>
        <v>0</v>
      </c>
      <c r="CU351" s="37">
        <f t="shared" si="5279"/>
        <v>0</v>
      </c>
      <c r="CV351" s="37">
        <f t="shared" si="5279"/>
        <v>0</v>
      </c>
      <c r="CW351" s="37">
        <f t="shared" si="5279"/>
        <v>0</v>
      </c>
      <c r="CX351" s="37">
        <f t="shared" si="5279"/>
        <v>0</v>
      </c>
      <c r="CY351" s="37">
        <f t="shared" si="5279"/>
        <v>0</v>
      </c>
      <c r="CZ351" s="37">
        <f t="shared" si="5279"/>
        <v>0</v>
      </c>
      <c r="DA351" s="37">
        <f t="shared" si="5279"/>
        <v>0</v>
      </c>
      <c r="DB351" s="37">
        <f t="shared" si="5279"/>
        <v>0</v>
      </c>
      <c r="DC351" s="37">
        <f t="shared" si="5279"/>
        <v>0</v>
      </c>
      <c r="DD351" s="37">
        <f t="shared" si="5279"/>
        <v>0</v>
      </c>
      <c r="DE351" s="37">
        <f t="shared" si="5279"/>
        <v>0</v>
      </c>
      <c r="DF351" s="37">
        <f t="shared" si="5279"/>
        <v>0</v>
      </c>
      <c r="DG351" s="37">
        <f t="shared" si="5279"/>
        <v>0</v>
      </c>
      <c r="DH351" s="37">
        <f t="shared" si="5279"/>
        <v>0</v>
      </c>
      <c r="DI351" s="37">
        <f t="shared" si="5279"/>
        <v>0</v>
      </c>
      <c r="DJ351" s="37">
        <f t="shared" si="5279"/>
        <v>0</v>
      </c>
      <c r="DK351" s="37">
        <f t="shared" si="5279"/>
        <v>0</v>
      </c>
      <c r="DL351" s="37">
        <f t="shared" si="5279"/>
        <v>0</v>
      </c>
      <c r="DM351" s="37">
        <f t="shared" si="5279"/>
        <v>0</v>
      </c>
      <c r="DN351" s="37">
        <f t="shared" si="5279"/>
        <v>0</v>
      </c>
      <c r="DO351" s="37">
        <f t="shared" si="5279"/>
        <v>0</v>
      </c>
      <c r="DP351" s="37">
        <f t="shared" si="5279"/>
        <v>0</v>
      </c>
      <c r="DQ351" s="37">
        <f t="shared" si="5279"/>
        <v>0</v>
      </c>
      <c r="DR351" s="37">
        <f t="shared" si="5279"/>
        <v>0</v>
      </c>
      <c r="DS351" s="37">
        <f t="shared" si="5279"/>
        <v>0</v>
      </c>
      <c r="DT351" s="37">
        <f t="shared" si="5279"/>
        <v>0</v>
      </c>
      <c r="DU351" s="37">
        <f t="shared" si="5279"/>
        <v>0</v>
      </c>
      <c r="DV351" s="37">
        <f t="shared" si="5279"/>
        <v>0</v>
      </c>
      <c r="DW351" s="37">
        <f t="shared" si="5279"/>
        <v>0</v>
      </c>
      <c r="DX351" s="37">
        <f t="shared" si="5279"/>
        <v>0</v>
      </c>
      <c r="DY351" s="37">
        <f t="shared" si="5279"/>
        <v>0</v>
      </c>
      <c r="DZ351" s="37">
        <f t="shared" si="5279"/>
        <v>0</v>
      </c>
      <c r="EA351" s="37">
        <f t="shared" si="5279"/>
        <v>0</v>
      </c>
      <c r="EB351" s="37">
        <f t="shared" si="5279"/>
        <v>0</v>
      </c>
    </row>
    <row r="352" spans="1:132" x14ac:dyDescent="0.25"/>
    <row r="353" spans="1:132" ht="13" x14ac:dyDescent="0.3">
      <c r="A353" s="59">
        <f>IF(H356=D356,0,1)</f>
        <v>0</v>
      </c>
      <c r="B353" s="108" t="str">
        <f>Assumptions!B145</f>
        <v>Processors</v>
      </c>
      <c r="C353" s="108"/>
      <c r="D353" s="108"/>
      <c r="E353" s="108"/>
      <c r="F353" s="108"/>
      <c r="G353" s="108"/>
      <c r="H353" s="108"/>
      <c r="I353" s="108"/>
    </row>
    <row r="354" spans="1:132" ht="13" x14ac:dyDescent="0.3">
      <c r="C354" s="2" t="s">
        <v>419</v>
      </c>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row>
    <row r="355" spans="1:132" outlineLevel="1" x14ac:dyDescent="0.25">
      <c r="C355" t="s">
        <v>339</v>
      </c>
      <c r="D355" s="79">
        <f>Costs!N233</f>
        <v>44927</v>
      </c>
      <c r="E355" s="16">
        <f>Costs!N234</f>
        <v>12</v>
      </c>
      <c r="F355" s="61">
        <f>EDATE(D355,E355)</f>
        <v>45292</v>
      </c>
      <c r="G355" s="52" t="s">
        <v>215</v>
      </c>
      <c r="H355" s="50">
        <f>SUM(J355:EB355)</f>
        <v>1</v>
      </c>
      <c r="J355" s="130">
        <f t="shared" ref="J355:BU355" si="5280">IFERROR(IF(AND(J$6&gt;=$D355,J$7&lt;=$F355),1,0)*1/(YEARFRAC($D355,$F355)*MiY),0)+IF(AND($D355=$F355,J$6&lt;=$D355,J$7&gt;=$F355),1)</f>
        <v>8.3333333333333329E-2</v>
      </c>
      <c r="K355" s="130">
        <f t="shared" si="5280"/>
        <v>8.3333333333333329E-2</v>
      </c>
      <c r="L355" s="130">
        <f t="shared" si="5280"/>
        <v>8.3333333333333329E-2</v>
      </c>
      <c r="M355" s="130">
        <f t="shared" si="5280"/>
        <v>8.3333333333333329E-2</v>
      </c>
      <c r="N355" s="130">
        <f t="shared" si="5280"/>
        <v>8.3333333333333329E-2</v>
      </c>
      <c r="O355" s="130">
        <f t="shared" si="5280"/>
        <v>8.3333333333333329E-2</v>
      </c>
      <c r="P355" s="130">
        <f t="shared" si="5280"/>
        <v>8.3333333333333329E-2</v>
      </c>
      <c r="Q355" s="130">
        <f t="shared" si="5280"/>
        <v>8.3333333333333329E-2</v>
      </c>
      <c r="R355" s="130">
        <f t="shared" si="5280"/>
        <v>8.3333333333333329E-2</v>
      </c>
      <c r="S355" s="130">
        <f t="shared" si="5280"/>
        <v>8.3333333333333329E-2</v>
      </c>
      <c r="T355" s="130">
        <f t="shared" si="5280"/>
        <v>8.3333333333333329E-2</v>
      </c>
      <c r="U355" s="130">
        <f t="shared" si="5280"/>
        <v>8.3333333333333329E-2</v>
      </c>
      <c r="V355" s="130">
        <f t="shared" si="5280"/>
        <v>0</v>
      </c>
      <c r="W355" s="130">
        <f t="shared" si="5280"/>
        <v>0</v>
      </c>
      <c r="X355" s="130">
        <f t="shared" si="5280"/>
        <v>0</v>
      </c>
      <c r="Y355" s="130">
        <f t="shared" si="5280"/>
        <v>0</v>
      </c>
      <c r="Z355" s="130">
        <f t="shared" si="5280"/>
        <v>0</v>
      </c>
      <c r="AA355" s="130">
        <f t="shared" si="5280"/>
        <v>0</v>
      </c>
      <c r="AB355" s="130">
        <f t="shared" si="5280"/>
        <v>0</v>
      </c>
      <c r="AC355" s="130">
        <f t="shared" si="5280"/>
        <v>0</v>
      </c>
      <c r="AD355" s="130">
        <f t="shared" si="5280"/>
        <v>0</v>
      </c>
      <c r="AE355" s="130">
        <f t="shared" si="5280"/>
        <v>0</v>
      </c>
      <c r="AF355" s="130">
        <f t="shared" si="5280"/>
        <v>0</v>
      </c>
      <c r="AG355" s="130">
        <f t="shared" si="5280"/>
        <v>0</v>
      </c>
      <c r="AH355" s="130">
        <f t="shared" si="5280"/>
        <v>0</v>
      </c>
      <c r="AI355" s="130">
        <f t="shared" si="5280"/>
        <v>0</v>
      </c>
      <c r="AJ355" s="130">
        <f t="shared" si="5280"/>
        <v>0</v>
      </c>
      <c r="AK355" s="130">
        <f t="shared" si="5280"/>
        <v>0</v>
      </c>
      <c r="AL355" s="130">
        <f t="shared" si="5280"/>
        <v>0</v>
      </c>
      <c r="AM355" s="130">
        <f t="shared" si="5280"/>
        <v>0</v>
      </c>
      <c r="AN355" s="130">
        <f t="shared" si="5280"/>
        <v>0</v>
      </c>
      <c r="AO355" s="130">
        <f t="shared" si="5280"/>
        <v>0</v>
      </c>
      <c r="AP355" s="130">
        <f t="shared" si="5280"/>
        <v>0</v>
      </c>
      <c r="AQ355" s="130">
        <f t="shared" si="5280"/>
        <v>0</v>
      </c>
      <c r="AR355" s="130">
        <f t="shared" si="5280"/>
        <v>0</v>
      </c>
      <c r="AS355" s="130">
        <f t="shared" si="5280"/>
        <v>0</v>
      </c>
      <c r="AT355" s="130">
        <f t="shared" si="5280"/>
        <v>0</v>
      </c>
      <c r="AU355" s="130">
        <f t="shared" si="5280"/>
        <v>0</v>
      </c>
      <c r="AV355" s="130">
        <f t="shared" si="5280"/>
        <v>0</v>
      </c>
      <c r="AW355" s="130">
        <f t="shared" si="5280"/>
        <v>0</v>
      </c>
      <c r="AX355" s="130">
        <f t="shared" si="5280"/>
        <v>0</v>
      </c>
      <c r="AY355" s="130">
        <f t="shared" si="5280"/>
        <v>0</v>
      </c>
      <c r="AZ355" s="130">
        <f t="shared" si="5280"/>
        <v>0</v>
      </c>
      <c r="BA355" s="130">
        <f t="shared" si="5280"/>
        <v>0</v>
      </c>
      <c r="BB355" s="130">
        <f t="shared" si="5280"/>
        <v>0</v>
      </c>
      <c r="BC355" s="130">
        <f t="shared" si="5280"/>
        <v>0</v>
      </c>
      <c r="BD355" s="130">
        <f t="shared" si="5280"/>
        <v>0</v>
      </c>
      <c r="BE355" s="130">
        <f t="shared" si="5280"/>
        <v>0</v>
      </c>
      <c r="BF355" s="130">
        <f t="shared" si="5280"/>
        <v>0</v>
      </c>
      <c r="BG355" s="130">
        <f t="shared" si="5280"/>
        <v>0</v>
      </c>
      <c r="BH355" s="130">
        <f t="shared" si="5280"/>
        <v>0</v>
      </c>
      <c r="BI355" s="130">
        <f t="shared" si="5280"/>
        <v>0</v>
      </c>
      <c r="BJ355" s="130">
        <f t="shared" si="5280"/>
        <v>0</v>
      </c>
      <c r="BK355" s="130">
        <f t="shared" si="5280"/>
        <v>0</v>
      </c>
      <c r="BL355" s="130">
        <f t="shared" si="5280"/>
        <v>0</v>
      </c>
      <c r="BM355" s="130">
        <f t="shared" si="5280"/>
        <v>0</v>
      </c>
      <c r="BN355" s="130">
        <f t="shared" si="5280"/>
        <v>0</v>
      </c>
      <c r="BO355" s="130">
        <f t="shared" si="5280"/>
        <v>0</v>
      </c>
      <c r="BP355" s="130">
        <f t="shared" si="5280"/>
        <v>0</v>
      </c>
      <c r="BQ355" s="130">
        <f t="shared" si="5280"/>
        <v>0</v>
      </c>
      <c r="BR355" s="130">
        <f t="shared" si="5280"/>
        <v>0</v>
      </c>
      <c r="BS355" s="130">
        <f t="shared" si="5280"/>
        <v>0</v>
      </c>
      <c r="BT355" s="130">
        <f t="shared" si="5280"/>
        <v>0</v>
      </c>
      <c r="BU355" s="130">
        <f t="shared" si="5280"/>
        <v>0</v>
      </c>
      <c r="BV355" s="130">
        <f t="shared" ref="BV355:EB355" si="5281">IFERROR(IF(AND(BV$6&gt;=$D355,BV$7&lt;=$F355),1,0)*1/(YEARFRAC($D355,$F355)*MiY),0)+IF(AND($D355=$F355,BV$6&lt;=$D355,BV$7&gt;=$F355),1)</f>
        <v>0</v>
      </c>
      <c r="BW355" s="130">
        <f t="shared" si="5281"/>
        <v>0</v>
      </c>
      <c r="BX355" s="130">
        <f t="shared" si="5281"/>
        <v>0</v>
      </c>
      <c r="BY355" s="130">
        <f t="shared" si="5281"/>
        <v>0</v>
      </c>
      <c r="BZ355" s="130">
        <f t="shared" si="5281"/>
        <v>0</v>
      </c>
      <c r="CA355" s="130">
        <f t="shared" si="5281"/>
        <v>0</v>
      </c>
      <c r="CB355" s="130">
        <f t="shared" si="5281"/>
        <v>0</v>
      </c>
      <c r="CC355" s="130">
        <f t="shared" si="5281"/>
        <v>0</v>
      </c>
      <c r="CD355" s="130">
        <f t="shared" si="5281"/>
        <v>0</v>
      </c>
      <c r="CE355" s="130">
        <f t="shared" si="5281"/>
        <v>0</v>
      </c>
      <c r="CF355" s="130">
        <f t="shared" si="5281"/>
        <v>0</v>
      </c>
      <c r="CG355" s="130">
        <f t="shared" si="5281"/>
        <v>0</v>
      </c>
      <c r="CH355" s="130">
        <f t="shared" si="5281"/>
        <v>0</v>
      </c>
      <c r="CI355" s="130">
        <f t="shared" si="5281"/>
        <v>0</v>
      </c>
      <c r="CJ355" s="130">
        <f t="shared" si="5281"/>
        <v>0</v>
      </c>
      <c r="CK355" s="130">
        <f t="shared" si="5281"/>
        <v>0</v>
      </c>
      <c r="CL355" s="130">
        <f t="shared" si="5281"/>
        <v>0</v>
      </c>
      <c r="CM355" s="130">
        <f t="shared" si="5281"/>
        <v>0</v>
      </c>
      <c r="CN355" s="130">
        <f t="shared" si="5281"/>
        <v>0</v>
      </c>
      <c r="CO355" s="130">
        <f t="shared" si="5281"/>
        <v>0</v>
      </c>
      <c r="CP355" s="130">
        <f t="shared" si="5281"/>
        <v>0</v>
      </c>
      <c r="CQ355" s="130">
        <f t="shared" si="5281"/>
        <v>0</v>
      </c>
      <c r="CR355" s="130">
        <f t="shared" si="5281"/>
        <v>0</v>
      </c>
      <c r="CS355" s="130">
        <f t="shared" si="5281"/>
        <v>0</v>
      </c>
      <c r="CT355" s="130">
        <f t="shared" si="5281"/>
        <v>0</v>
      </c>
      <c r="CU355" s="130">
        <f t="shared" si="5281"/>
        <v>0</v>
      </c>
      <c r="CV355" s="130">
        <f t="shared" si="5281"/>
        <v>0</v>
      </c>
      <c r="CW355" s="130">
        <f t="shared" si="5281"/>
        <v>0</v>
      </c>
      <c r="CX355" s="130">
        <f t="shared" si="5281"/>
        <v>0</v>
      </c>
      <c r="CY355" s="130">
        <f t="shared" si="5281"/>
        <v>0</v>
      </c>
      <c r="CZ355" s="130">
        <f t="shared" si="5281"/>
        <v>0</v>
      </c>
      <c r="DA355" s="130">
        <f t="shared" si="5281"/>
        <v>0</v>
      </c>
      <c r="DB355" s="130">
        <f t="shared" si="5281"/>
        <v>0</v>
      </c>
      <c r="DC355" s="130">
        <f t="shared" si="5281"/>
        <v>0</v>
      </c>
      <c r="DD355" s="130">
        <f t="shared" si="5281"/>
        <v>0</v>
      </c>
      <c r="DE355" s="130">
        <f t="shared" si="5281"/>
        <v>0</v>
      </c>
      <c r="DF355" s="130">
        <f t="shared" si="5281"/>
        <v>0</v>
      </c>
      <c r="DG355" s="130">
        <f t="shared" si="5281"/>
        <v>0</v>
      </c>
      <c r="DH355" s="130">
        <f t="shared" si="5281"/>
        <v>0</v>
      </c>
      <c r="DI355" s="130">
        <f t="shared" si="5281"/>
        <v>0</v>
      </c>
      <c r="DJ355" s="130">
        <f t="shared" si="5281"/>
        <v>0</v>
      </c>
      <c r="DK355" s="130">
        <f t="shared" si="5281"/>
        <v>0</v>
      </c>
      <c r="DL355" s="130">
        <f t="shared" si="5281"/>
        <v>0</v>
      </c>
      <c r="DM355" s="130">
        <f t="shared" si="5281"/>
        <v>0</v>
      </c>
      <c r="DN355" s="130">
        <f t="shared" si="5281"/>
        <v>0</v>
      </c>
      <c r="DO355" s="130">
        <f t="shared" si="5281"/>
        <v>0</v>
      </c>
      <c r="DP355" s="130">
        <f t="shared" si="5281"/>
        <v>0</v>
      </c>
      <c r="DQ355" s="130">
        <f t="shared" si="5281"/>
        <v>0</v>
      </c>
      <c r="DR355" s="130">
        <f t="shared" si="5281"/>
        <v>0</v>
      </c>
      <c r="DS355" s="130">
        <f t="shared" si="5281"/>
        <v>0</v>
      </c>
      <c r="DT355" s="130">
        <f t="shared" si="5281"/>
        <v>0</v>
      </c>
      <c r="DU355" s="130">
        <f t="shared" si="5281"/>
        <v>0</v>
      </c>
      <c r="DV355" s="130">
        <f t="shared" si="5281"/>
        <v>0</v>
      </c>
      <c r="DW355" s="130">
        <f t="shared" si="5281"/>
        <v>0</v>
      </c>
      <c r="DX355" s="130">
        <f t="shared" si="5281"/>
        <v>0</v>
      </c>
      <c r="DY355" s="130">
        <f t="shared" si="5281"/>
        <v>0</v>
      </c>
      <c r="DZ355" s="130">
        <f t="shared" si="5281"/>
        <v>0</v>
      </c>
      <c r="EA355" s="130">
        <f t="shared" si="5281"/>
        <v>0</v>
      </c>
      <c r="EB355" s="130">
        <f t="shared" si="5281"/>
        <v>0</v>
      </c>
    </row>
    <row r="356" spans="1:132" outlineLevel="1" x14ac:dyDescent="0.25">
      <c r="C356" t="s">
        <v>422</v>
      </c>
      <c r="D356" s="16">
        <f>Costs!N247</f>
        <v>0</v>
      </c>
      <c r="G356" s="52" t="s">
        <v>220</v>
      </c>
      <c r="H356" s="66">
        <f>SUM(J356:EB356)</f>
        <v>0</v>
      </c>
      <c r="J356" s="29">
        <f t="shared" ref="J356:BU356" si="5282">$D356*J355</f>
        <v>0</v>
      </c>
      <c r="K356" s="29">
        <f t="shared" si="5282"/>
        <v>0</v>
      </c>
      <c r="L356" s="29">
        <f t="shared" si="5282"/>
        <v>0</v>
      </c>
      <c r="M356" s="29">
        <f t="shared" si="5282"/>
        <v>0</v>
      </c>
      <c r="N356" s="29">
        <f t="shared" si="5282"/>
        <v>0</v>
      </c>
      <c r="O356" s="29">
        <f t="shared" si="5282"/>
        <v>0</v>
      </c>
      <c r="P356" s="29">
        <f t="shared" si="5282"/>
        <v>0</v>
      </c>
      <c r="Q356" s="29">
        <f t="shared" si="5282"/>
        <v>0</v>
      </c>
      <c r="R356" s="29">
        <f t="shared" si="5282"/>
        <v>0</v>
      </c>
      <c r="S356" s="29">
        <f t="shared" si="5282"/>
        <v>0</v>
      </c>
      <c r="T356" s="29">
        <f t="shared" si="5282"/>
        <v>0</v>
      </c>
      <c r="U356" s="29">
        <f t="shared" si="5282"/>
        <v>0</v>
      </c>
      <c r="V356" s="29">
        <f t="shared" si="5282"/>
        <v>0</v>
      </c>
      <c r="W356" s="29">
        <f t="shared" si="5282"/>
        <v>0</v>
      </c>
      <c r="X356" s="29">
        <f t="shared" si="5282"/>
        <v>0</v>
      </c>
      <c r="Y356" s="29">
        <f t="shared" si="5282"/>
        <v>0</v>
      </c>
      <c r="Z356" s="29">
        <f t="shared" si="5282"/>
        <v>0</v>
      </c>
      <c r="AA356" s="29">
        <f t="shared" si="5282"/>
        <v>0</v>
      </c>
      <c r="AB356" s="29">
        <f t="shared" si="5282"/>
        <v>0</v>
      </c>
      <c r="AC356" s="29">
        <f t="shared" si="5282"/>
        <v>0</v>
      </c>
      <c r="AD356" s="29">
        <f t="shared" si="5282"/>
        <v>0</v>
      </c>
      <c r="AE356" s="29">
        <f t="shared" si="5282"/>
        <v>0</v>
      </c>
      <c r="AF356" s="29">
        <f t="shared" si="5282"/>
        <v>0</v>
      </c>
      <c r="AG356" s="29">
        <f t="shared" si="5282"/>
        <v>0</v>
      </c>
      <c r="AH356" s="29">
        <f t="shared" si="5282"/>
        <v>0</v>
      </c>
      <c r="AI356" s="29">
        <f t="shared" si="5282"/>
        <v>0</v>
      </c>
      <c r="AJ356" s="29">
        <f t="shared" si="5282"/>
        <v>0</v>
      </c>
      <c r="AK356" s="29">
        <f t="shared" si="5282"/>
        <v>0</v>
      </c>
      <c r="AL356" s="29">
        <f t="shared" si="5282"/>
        <v>0</v>
      </c>
      <c r="AM356" s="29">
        <f t="shared" si="5282"/>
        <v>0</v>
      </c>
      <c r="AN356" s="29">
        <f t="shared" si="5282"/>
        <v>0</v>
      </c>
      <c r="AO356" s="29">
        <f t="shared" si="5282"/>
        <v>0</v>
      </c>
      <c r="AP356" s="29">
        <f t="shared" si="5282"/>
        <v>0</v>
      </c>
      <c r="AQ356" s="29">
        <f t="shared" si="5282"/>
        <v>0</v>
      </c>
      <c r="AR356" s="29">
        <f t="shared" si="5282"/>
        <v>0</v>
      </c>
      <c r="AS356" s="29">
        <f t="shared" si="5282"/>
        <v>0</v>
      </c>
      <c r="AT356" s="29">
        <f t="shared" si="5282"/>
        <v>0</v>
      </c>
      <c r="AU356" s="29">
        <f t="shared" si="5282"/>
        <v>0</v>
      </c>
      <c r="AV356" s="29">
        <f t="shared" si="5282"/>
        <v>0</v>
      </c>
      <c r="AW356" s="29">
        <f t="shared" si="5282"/>
        <v>0</v>
      </c>
      <c r="AX356" s="29">
        <f t="shared" si="5282"/>
        <v>0</v>
      </c>
      <c r="AY356" s="29">
        <f t="shared" si="5282"/>
        <v>0</v>
      </c>
      <c r="AZ356" s="29">
        <f t="shared" si="5282"/>
        <v>0</v>
      </c>
      <c r="BA356" s="29">
        <f t="shared" si="5282"/>
        <v>0</v>
      </c>
      <c r="BB356" s="29">
        <f t="shared" si="5282"/>
        <v>0</v>
      </c>
      <c r="BC356" s="29">
        <f t="shared" si="5282"/>
        <v>0</v>
      </c>
      <c r="BD356" s="29">
        <f t="shared" si="5282"/>
        <v>0</v>
      </c>
      <c r="BE356" s="29">
        <f t="shared" si="5282"/>
        <v>0</v>
      </c>
      <c r="BF356" s="29">
        <f t="shared" si="5282"/>
        <v>0</v>
      </c>
      <c r="BG356" s="29">
        <f t="shared" si="5282"/>
        <v>0</v>
      </c>
      <c r="BH356" s="29">
        <f t="shared" si="5282"/>
        <v>0</v>
      </c>
      <c r="BI356" s="29">
        <f t="shared" si="5282"/>
        <v>0</v>
      </c>
      <c r="BJ356" s="29">
        <f t="shared" si="5282"/>
        <v>0</v>
      </c>
      <c r="BK356" s="29">
        <f t="shared" si="5282"/>
        <v>0</v>
      </c>
      <c r="BL356" s="29">
        <f t="shared" si="5282"/>
        <v>0</v>
      </c>
      <c r="BM356" s="29">
        <f t="shared" si="5282"/>
        <v>0</v>
      </c>
      <c r="BN356" s="29">
        <f t="shared" si="5282"/>
        <v>0</v>
      </c>
      <c r="BO356" s="29">
        <f t="shared" si="5282"/>
        <v>0</v>
      </c>
      <c r="BP356" s="29">
        <f t="shared" si="5282"/>
        <v>0</v>
      </c>
      <c r="BQ356" s="29">
        <f t="shared" si="5282"/>
        <v>0</v>
      </c>
      <c r="BR356" s="29">
        <f t="shared" si="5282"/>
        <v>0</v>
      </c>
      <c r="BS356" s="29">
        <f t="shared" si="5282"/>
        <v>0</v>
      </c>
      <c r="BT356" s="29">
        <f t="shared" si="5282"/>
        <v>0</v>
      </c>
      <c r="BU356" s="29">
        <f t="shared" si="5282"/>
        <v>0</v>
      </c>
      <c r="BV356" s="29">
        <f t="shared" ref="BV356:EB356" si="5283">$D356*BV355</f>
        <v>0</v>
      </c>
      <c r="BW356" s="29">
        <f t="shared" si="5283"/>
        <v>0</v>
      </c>
      <c r="BX356" s="29">
        <f t="shared" si="5283"/>
        <v>0</v>
      </c>
      <c r="BY356" s="29">
        <f t="shared" si="5283"/>
        <v>0</v>
      </c>
      <c r="BZ356" s="29">
        <f t="shared" si="5283"/>
        <v>0</v>
      </c>
      <c r="CA356" s="29">
        <f t="shared" si="5283"/>
        <v>0</v>
      </c>
      <c r="CB356" s="29">
        <f t="shared" si="5283"/>
        <v>0</v>
      </c>
      <c r="CC356" s="29">
        <f t="shared" si="5283"/>
        <v>0</v>
      </c>
      <c r="CD356" s="29">
        <f t="shared" si="5283"/>
        <v>0</v>
      </c>
      <c r="CE356" s="29">
        <f t="shared" si="5283"/>
        <v>0</v>
      </c>
      <c r="CF356" s="29">
        <f t="shared" si="5283"/>
        <v>0</v>
      </c>
      <c r="CG356" s="29">
        <f t="shared" si="5283"/>
        <v>0</v>
      </c>
      <c r="CH356" s="29">
        <f t="shared" si="5283"/>
        <v>0</v>
      </c>
      <c r="CI356" s="29">
        <f t="shared" si="5283"/>
        <v>0</v>
      </c>
      <c r="CJ356" s="29">
        <f t="shared" si="5283"/>
        <v>0</v>
      </c>
      <c r="CK356" s="29">
        <f t="shared" si="5283"/>
        <v>0</v>
      </c>
      <c r="CL356" s="29">
        <f t="shared" si="5283"/>
        <v>0</v>
      </c>
      <c r="CM356" s="29">
        <f t="shared" si="5283"/>
        <v>0</v>
      </c>
      <c r="CN356" s="29">
        <f t="shared" si="5283"/>
        <v>0</v>
      </c>
      <c r="CO356" s="29">
        <f t="shared" si="5283"/>
        <v>0</v>
      </c>
      <c r="CP356" s="29">
        <f t="shared" si="5283"/>
        <v>0</v>
      </c>
      <c r="CQ356" s="29">
        <f t="shared" si="5283"/>
        <v>0</v>
      </c>
      <c r="CR356" s="29">
        <f t="shared" si="5283"/>
        <v>0</v>
      </c>
      <c r="CS356" s="29">
        <f t="shared" si="5283"/>
        <v>0</v>
      </c>
      <c r="CT356" s="29">
        <f t="shared" si="5283"/>
        <v>0</v>
      </c>
      <c r="CU356" s="29">
        <f t="shared" si="5283"/>
        <v>0</v>
      </c>
      <c r="CV356" s="29">
        <f t="shared" si="5283"/>
        <v>0</v>
      </c>
      <c r="CW356" s="29">
        <f t="shared" si="5283"/>
        <v>0</v>
      </c>
      <c r="CX356" s="29">
        <f t="shared" si="5283"/>
        <v>0</v>
      </c>
      <c r="CY356" s="29">
        <f t="shared" si="5283"/>
        <v>0</v>
      </c>
      <c r="CZ356" s="29">
        <f t="shared" si="5283"/>
        <v>0</v>
      </c>
      <c r="DA356" s="29">
        <f t="shared" si="5283"/>
        <v>0</v>
      </c>
      <c r="DB356" s="29">
        <f t="shared" si="5283"/>
        <v>0</v>
      </c>
      <c r="DC356" s="29">
        <f t="shared" si="5283"/>
        <v>0</v>
      </c>
      <c r="DD356" s="29">
        <f t="shared" si="5283"/>
        <v>0</v>
      </c>
      <c r="DE356" s="29">
        <f t="shared" si="5283"/>
        <v>0</v>
      </c>
      <c r="DF356" s="29">
        <f t="shared" si="5283"/>
        <v>0</v>
      </c>
      <c r="DG356" s="29">
        <f t="shared" si="5283"/>
        <v>0</v>
      </c>
      <c r="DH356" s="29">
        <f t="shared" si="5283"/>
        <v>0</v>
      </c>
      <c r="DI356" s="29">
        <f t="shared" si="5283"/>
        <v>0</v>
      </c>
      <c r="DJ356" s="29">
        <f t="shared" si="5283"/>
        <v>0</v>
      </c>
      <c r="DK356" s="29">
        <f t="shared" si="5283"/>
        <v>0</v>
      </c>
      <c r="DL356" s="29">
        <f t="shared" si="5283"/>
        <v>0</v>
      </c>
      <c r="DM356" s="29">
        <f t="shared" si="5283"/>
        <v>0</v>
      </c>
      <c r="DN356" s="29">
        <f t="shared" si="5283"/>
        <v>0</v>
      </c>
      <c r="DO356" s="29">
        <f t="shared" si="5283"/>
        <v>0</v>
      </c>
      <c r="DP356" s="29">
        <f t="shared" si="5283"/>
        <v>0</v>
      </c>
      <c r="DQ356" s="29">
        <f t="shared" si="5283"/>
        <v>0</v>
      </c>
      <c r="DR356" s="29">
        <f t="shared" si="5283"/>
        <v>0</v>
      </c>
      <c r="DS356" s="29">
        <f t="shared" si="5283"/>
        <v>0</v>
      </c>
      <c r="DT356" s="29">
        <f t="shared" si="5283"/>
        <v>0</v>
      </c>
      <c r="DU356" s="29">
        <f t="shared" si="5283"/>
        <v>0</v>
      </c>
      <c r="DV356" s="29">
        <f t="shared" si="5283"/>
        <v>0</v>
      </c>
      <c r="DW356" s="29">
        <f t="shared" si="5283"/>
        <v>0</v>
      </c>
      <c r="DX356" s="29">
        <f t="shared" si="5283"/>
        <v>0</v>
      </c>
      <c r="DY356" s="29">
        <f t="shared" si="5283"/>
        <v>0</v>
      </c>
      <c r="DZ356" s="29">
        <f t="shared" si="5283"/>
        <v>0</v>
      </c>
      <c r="EA356" s="29">
        <f t="shared" si="5283"/>
        <v>0</v>
      </c>
      <c r="EB356" s="29">
        <f t="shared" si="5283"/>
        <v>0</v>
      </c>
    </row>
    <row r="357" spans="1:132" outlineLevel="1" x14ac:dyDescent="0.25">
      <c r="C357" s="34" t="s">
        <v>417</v>
      </c>
      <c r="D357" s="34"/>
      <c r="E357" s="34"/>
      <c r="F357" s="34"/>
      <c r="G357" s="67" t="s">
        <v>215</v>
      </c>
      <c r="H357" s="34"/>
      <c r="I357" s="34"/>
      <c r="J357" s="126">
        <f>J$13</f>
        <v>1</v>
      </c>
      <c r="K357" s="126">
        <f t="shared" ref="K357:BV357" si="5284">K$13</f>
        <v>1.0026792493128671</v>
      </c>
      <c r="L357" s="126">
        <f t="shared" si="5284"/>
        <v>1.0056539350998608</v>
      </c>
      <c r="M357" s="126">
        <f t="shared" si="5284"/>
        <v>1.0085410656939733</v>
      </c>
      <c r="N357" s="126">
        <f t="shared" si="5284"/>
        <v>1.0114364849476103</v>
      </c>
      <c r="O357" s="126">
        <f t="shared" si="5284"/>
        <v>1.0143402166566737</v>
      </c>
      <c r="P357" s="126">
        <f t="shared" si="5284"/>
        <v>1.0172522846853813</v>
      </c>
      <c r="Q357" s="126">
        <f t="shared" si="5284"/>
        <v>1.0201727129664624</v>
      </c>
      <c r="R357" s="126">
        <f t="shared" si="5284"/>
        <v>1.0231015255013547</v>
      </c>
      <c r="S357" s="126">
        <f t="shared" si="5284"/>
        <v>1.0260387463604019</v>
      </c>
      <c r="T357" s="126">
        <f t="shared" si="5284"/>
        <v>1.028984399683051</v>
      </c>
      <c r="U357" s="126">
        <f t="shared" si="5284"/>
        <v>1.0319385096780509</v>
      </c>
      <c r="V357" s="126">
        <f t="shared" si="5284"/>
        <v>1.0349011006236515</v>
      </c>
      <c r="W357" s="126">
        <f t="shared" si="5284"/>
        <v>1.0377730230388176</v>
      </c>
      <c r="X357" s="126">
        <f t="shared" si="5284"/>
        <v>1.0408518228283561</v>
      </c>
      <c r="Y357" s="126">
        <f t="shared" si="5284"/>
        <v>1.0438400029932626</v>
      </c>
      <c r="Z357" s="126">
        <f t="shared" si="5284"/>
        <v>1.046836761920777</v>
      </c>
      <c r="AA357" s="126">
        <f t="shared" si="5284"/>
        <v>1.0498421242396576</v>
      </c>
      <c r="AB357" s="126">
        <f t="shared" si="5284"/>
        <v>1.05285611464937</v>
      </c>
      <c r="AC357" s="126">
        <f t="shared" si="5284"/>
        <v>1.0558787579202888</v>
      </c>
      <c r="AD357" s="126">
        <f t="shared" si="5284"/>
        <v>1.0589100788939025</v>
      </c>
      <c r="AE357" s="126">
        <f t="shared" si="5284"/>
        <v>1.0619501024830165</v>
      </c>
      <c r="AF357" s="126">
        <f t="shared" si="5284"/>
        <v>1.0649988536719583</v>
      </c>
      <c r="AG357" s="126">
        <f t="shared" si="5284"/>
        <v>1.0680563575167832</v>
      </c>
      <c r="AH357" s="126">
        <f t="shared" si="5284"/>
        <v>1.0711226391454798</v>
      </c>
      <c r="AI357" s="126">
        <f t="shared" si="5284"/>
        <v>1.0739924437404067</v>
      </c>
      <c r="AJ357" s="126">
        <f t="shared" si="5284"/>
        <v>1.0771786970311998</v>
      </c>
      <c r="AK357" s="126">
        <f t="shared" si="5284"/>
        <v>1.0802711679727233</v>
      </c>
      <c r="AL357" s="126">
        <f t="shared" si="5284"/>
        <v>1.0833725170851116</v>
      </c>
      <c r="AM357" s="126">
        <f t="shared" si="5284"/>
        <v>1.0864827698566941</v>
      </c>
      <c r="AN357" s="126">
        <f t="shared" si="5284"/>
        <v>1.0896019518489746</v>
      </c>
      <c r="AO357" s="126">
        <f t="shared" si="5284"/>
        <v>1.0927300886968412</v>
      </c>
      <c r="AP357" s="126">
        <f t="shared" si="5284"/>
        <v>1.0958672061087775</v>
      </c>
      <c r="AQ357" s="126">
        <f t="shared" si="5284"/>
        <v>1.0990133298670732</v>
      </c>
      <c r="AR357" s="126">
        <f t="shared" si="5284"/>
        <v>1.1021684858280367</v>
      </c>
      <c r="AS357" s="126">
        <f t="shared" si="5284"/>
        <v>1.1053326999222071</v>
      </c>
      <c r="AT357" s="126">
        <f t="shared" si="5284"/>
        <v>1.1085059981545673</v>
      </c>
      <c r="AU357" s="126">
        <f t="shared" si="5284"/>
        <v>1.111475962088432</v>
      </c>
      <c r="AV357" s="126">
        <f t="shared" si="5284"/>
        <v>1.1147734191259395</v>
      </c>
      <c r="AW357" s="126">
        <f t="shared" si="5284"/>
        <v>1.1179738207069689</v>
      </c>
      <c r="AX357" s="126">
        <f t="shared" si="5284"/>
        <v>1.1211834103167977</v>
      </c>
      <c r="AY357" s="126">
        <f t="shared" si="5284"/>
        <v>1.1244022143333261</v>
      </c>
      <c r="AZ357" s="126">
        <f t="shared" si="5284"/>
        <v>1.1276302592101826</v>
      </c>
      <c r="BA357" s="126">
        <f t="shared" si="5284"/>
        <v>1.1308675714769412</v>
      </c>
      <c r="BB357" s="126">
        <f t="shared" si="5284"/>
        <v>1.1341141777393395</v>
      </c>
      <c r="BC357" s="126">
        <f t="shared" si="5284"/>
        <v>1.1373701046794982</v>
      </c>
      <c r="BD357" s="126">
        <f t="shared" si="5284"/>
        <v>1.1406353790561385</v>
      </c>
      <c r="BE357" s="126">
        <f t="shared" si="5284"/>
        <v>1.1439100277048042</v>
      </c>
      <c r="BF357" s="126">
        <f t="shared" si="5284"/>
        <v>1.1471940775380809</v>
      </c>
      <c r="BG357" s="126">
        <f t="shared" si="5284"/>
        <v>1.15026769648205</v>
      </c>
      <c r="BH357" s="126">
        <f t="shared" si="5284"/>
        <v>1.1536802383994258</v>
      </c>
      <c r="BI357" s="126">
        <f t="shared" si="5284"/>
        <v>1.1569923375180708</v>
      </c>
      <c r="BJ357" s="126">
        <f t="shared" si="5284"/>
        <v>1.1603139453378331</v>
      </c>
      <c r="BK357" s="126">
        <f t="shared" si="5284"/>
        <v>1.1636450891572303</v>
      </c>
      <c r="BL357" s="126">
        <f t="shared" si="5284"/>
        <v>1.1669857963531516</v>
      </c>
      <c r="BM357" s="126">
        <f t="shared" si="5284"/>
        <v>1.1703360943810825</v>
      </c>
      <c r="BN357" s="126">
        <f t="shared" si="5284"/>
        <v>1.1736960107753303</v>
      </c>
      <c r="BO357" s="126">
        <f t="shared" si="5284"/>
        <v>1.1770655731492505</v>
      </c>
      <c r="BP357" s="126">
        <f t="shared" si="5284"/>
        <v>1.180444809195474</v>
      </c>
      <c r="BQ357" s="126">
        <f t="shared" si="5284"/>
        <v>1.1838337466861339</v>
      </c>
      <c r="BR357" s="126">
        <f t="shared" si="5284"/>
        <v>1.1872324134730949</v>
      </c>
      <c r="BS357" s="126">
        <f t="shared" si="5284"/>
        <v>1.1905270658589224</v>
      </c>
      <c r="BT357" s="126">
        <f t="shared" si="5284"/>
        <v>1.1940590467434065</v>
      </c>
      <c r="BU357" s="126">
        <f t="shared" si="5284"/>
        <v>1.1974870693312041</v>
      </c>
      <c r="BV357" s="126">
        <f t="shared" si="5284"/>
        <v>1.2009249334246579</v>
      </c>
      <c r="BW357" s="126">
        <f t="shared" ref="BW357:EB357" si="5285">BW$13</f>
        <v>1.204372667277734</v>
      </c>
      <c r="BX357" s="126">
        <f t="shared" si="5285"/>
        <v>1.2078302992255125</v>
      </c>
      <c r="BY357" s="126">
        <f t="shared" si="5285"/>
        <v>1.2112978576844211</v>
      </c>
      <c r="BZ357" s="126">
        <f t="shared" si="5285"/>
        <v>1.2147753711524676</v>
      </c>
      <c r="CA357" s="126">
        <f t="shared" si="5285"/>
        <v>1.2182628682094752</v>
      </c>
      <c r="CB357" s="126">
        <f t="shared" si="5285"/>
        <v>1.2217603775173165</v>
      </c>
      <c r="CC357" s="126">
        <f t="shared" si="5285"/>
        <v>1.2252679278201495</v>
      </c>
      <c r="CD357" s="126">
        <f t="shared" si="5285"/>
        <v>1.2287855479446541</v>
      </c>
      <c r="CE357" s="126">
        <f t="shared" si="5285"/>
        <v>1.232077770779646</v>
      </c>
      <c r="CF357" s="126">
        <f t="shared" si="5285"/>
        <v>1.23573302168438</v>
      </c>
      <c r="CG357" s="126">
        <f t="shared" si="5285"/>
        <v>1.2392806860334544</v>
      </c>
      <c r="CH357" s="126">
        <f t="shared" si="5285"/>
        <v>1.2428385353675644</v>
      </c>
      <c r="CI357" s="126">
        <f t="shared" si="5285"/>
        <v>1.2464065989267703</v>
      </c>
      <c r="CJ357" s="126">
        <f t="shared" si="5285"/>
        <v>1.2499849060350778</v>
      </c>
      <c r="CK357" s="126">
        <f t="shared" si="5285"/>
        <v>1.2535734861006791</v>
      </c>
      <c r="CL357" s="126">
        <f t="shared" si="5285"/>
        <v>1.257172368616194</v>
      </c>
      <c r="CM357" s="126">
        <f t="shared" si="5285"/>
        <v>1.2607815831589126</v>
      </c>
      <c r="CN357" s="126">
        <f t="shared" si="5285"/>
        <v>1.2644011593910389</v>
      </c>
      <c r="CO357" s="126">
        <f t="shared" si="5285"/>
        <v>1.2680311270599336</v>
      </c>
      <c r="CP357" s="126">
        <f t="shared" si="5285"/>
        <v>1.2716715159983594</v>
      </c>
      <c r="CQ357" s="126">
        <f t="shared" si="5285"/>
        <v>1.2750786410337906</v>
      </c>
      <c r="CR357" s="126">
        <f t="shared" si="5285"/>
        <v>1.2788614642181557</v>
      </c>
      <c r="CS357" s="126">
        <f t="shared" si="5285"/>
        <v>1.2825329459576562</v>
      </c>
      <c r="CT357" s="126">
        <f t="shared" si="5285"/>
        <v>1.2862149681493797</v>
      </c>
      <c r="CU357" s="126">
        <f t="shared" si="5285"/>
        <v>1.289907561053897</v>
      </c>
      <c r="CV357" s="126">
        <f t="shared" si="5285"/>
        <v>1.293610755018654</v>
      </c>
      <c r="CW357" s="126">
        <f t="shared" si="5285"/>
        <v>1.2973245804782207</v>
      </c>
      <c r="CX357" s="126">
        <f t="shared" si="5285"/>
        <v>1.3010490679545423</v>
      </c>
      <c r="CY357" s="126">
        <f t="shared" si="5285"/>
        <v>1.304784248057189</v>
      </c>
      <c r="CZ357" s="126">
        <f t="shared" si="5285"/>
        <v>1.3085301514836076</v>
      </c>
      <c r="DA357" s="126">
        <f t="shared" si="5285"/>
        <v>1.3122868090193751</v>
      </c>
      <c r="DB357" s="126">
        <f t="shared" si="5285"/>
        <v>1.3160542515384499</v>
      </c>
      <c r="DC357" s="126">
        <f t="shared" si="5285"/>
        <v>1.3195802889875801</v>
      </c>
      <c r="DD357" s="126">
        <f t="shared" si="5285"/>
        <v>1.323495136864544</v>
      </c>
      <c r="DE357" s="126">
        <f t="shared" si="5285"/>
        <v>1.3272947573576725</v>
      </c>
      <c r="DF357" s="126">
        <f t="shared" si="5285"/>
        <v>1.3311052861764079</v>
      </c>
      <c r="DG357" s="126">
        <f t="shared" si="5285"/>
        <v>1.3349267546374479</v>
      </c>
      <c r="DH357" s="126">
        <f t="shared" si="5285"/>
        <v>1.3387591941473977</v>
      </c>
      <c r="DI357" s="126">
        <f t="shared" si="5285"/>
        <v>1.3426026362030277</v>
      </c>
      <c r="DJ357" s="126">
        <f t="shared" si="5285"/>
        <v>1.3464571123915319</v>
      </c>
      <c r="DK357" s="126">
        <f t="shared" si="5285"/>
        <v>1.3503226543907885</v>
      </c>
      <c r="DL357" s="126">
        <f t="shared" si="5285"/>
        <v>1.3541992939696192</v>
      </c>
      <c r="DM357" s="126">
        <f t="shared" si="5285"/>
        <v>1.358087062988051</v>
      </c>
      <c r="DN357" s="126">
        <f t="shared" si="5285"/>
        <v>1.361985993397578</v>
      </c>
      <c r="DO357" s="126">
        <f t="shared" si="5285"/>
        <v>1.3657655991021458</v>
      </c>
      <c r="DP357" s="126">
        <f t="shared" si="5285"/>
        <v>1.3698174666548035</v>
      </c>
      <c r="DQ357" s="126">
        <f t="shared" si="5285"/>
        <v>1.3737500738651915</v>
      </c>
      <c r="DR357" s="126">
        <f t="shared" si="5285"/>
        <v>1.3776939711925826</v>
      </c>
      <c r="DS357" s="126">
        <f t="shared" si="5285"/>
        <v>1.381649191049759</v>
      </c>
      <c r="DT357" s="126">
        <f t="shared" si="5285"/>
        <v>1.385615765942557</v>
      </c>
      <c r="DU357" s="126">
        <f t="shared" si="5285"/>
        <v>1.3895937284701338</v>
      </c>
      <c r="DV357" s="126">
        <f t="shared" si="5285"/>
        <v>1.3935831113252357</v>
      </c>
      <c r="DW357" s="126">
        <f t="shared" si="5285"/>
        <v>1.3975839472944662</v>
      </c>
      <c r="DX357" s="126">
        <f t="shared" si="5285"/>
        <v>1.401596269258556</v>
      </c>
      <c r="DY357" s="126">
        <f t="shared" si="5285"/>
        <v>1.4056201101926329</v>
      </c>
      <c r="DZ357" s="126">
        <f t="shared" si="5285"/>
        <v>1.4096555031664932</v>
      </c>
      <c r="EA357" s="126">
        <f t="shared" si="5285"/>
        <v>1.4134323217047313</v>
      </c>
      <c r="EB357" s="126">
        <f t="shared" si="5285"/>
        <v>1.4176256038945581</v>
      </c>
    </row>
    <row r="358" spans="1:132" ht="13" x14ac:dyDescent="0.3">
      <c r="C358" s="36" t="str">
        <f>"TOTAL "&amp;UPPER(B353)&amp;" COSTS"</f>
        <v>TOTAL PROCESSORS COSTS</v>
      </c>
      <c r="D358" s="38"/>
      <c r="E358" s="38"/>
      <c r="F358" s="38"/>
      <c r="G358" s="52" t="s">
        <v>220</v>
      </c>
      <c r="H358" s="51">
        <f t="shared" ref="H358" si="5286">SUM(J358:EB358)</f>
        <v>0</v>
      </c>
      <c r="I358" s="38"/>
      <c r="J358" s="37">
        <f t="shared" ref="J358:BU358" si="5287">J356*J357</f>
        <v>0</v>
      </c>
      <c r="K358" s="37">
        <f t="shared" si="5287"/>
        <v>0</v>
      </c>
      <c r="L358" s="37">
        <f t="shared" si="5287"/>
        <v>0</v>
      </c>
      <c r="M358" s="37">
        <f t="shared" si="5287"/>
        <v>0</v>
      </c>
      <c r="N358" s="37">
        <f t="shared" si="5287"/>
        <v>0</v>
      </c>
      <c r="O358" s="37">
        <f t="shared" si="5287"/>
        <v>0</v>
      </c>
      <c r="P358" s="37">
        <f t="shared" si="5287"/>
        <v>0</v>
      </c>
      <c r="Q358" s="37">
        <f t="shared" si="5287"/>
        <v>0</v>
      </c>
      <c r="R358" s="37">
        <f t="shared" si="5287"/>
        <v>0</v>
      </c>
      <c r="S358" s="37">
        <f t="shared" si="5287"/>
        <v>0</v>
      </c>
      <c r="T358" s="37">
        <f t="shared" si="5287"/>
        <v>0</v>
      </c>
      <c r="U358" s="37">
        <f t="shared" si="5287"/>
        <v>0</v>
      </c>
      <c r="V358" s="37">
        <f t="shared" si="5287"/>
        <v>0</v>
      </c>
      <c r="W358" s="37">
        <f t="shared" si="5287"/>
        <v>0</v>
      </c>
      <c r="X358" s="37">
        <f t="shared" si="5287"/>
        <v>0</v>
      </c>
      <c r="Y358" s="37">
        <f t="shared" si="5287"/>
        <v>0</v>
      </c>
      <c r="Z358" s="37">
        <f t="shared" si="5287"/>
        <v>0</v>
      </c>
      <c r="AA358" s="37">
        <f t="shared" si="5287"/>
        <v>0</v>
      </c>
      <c r="AB358" s="37">
        <f t="shared" si="5287"/>
        <v>0</v>
      </c>
      <c r="AC358" s="37">
        <f t="shared" si="5287"/>
        <v>0</v>
      </c>
      <c r="AD358" s="37">
        <f t="shared" si="5287"/>
        <v>0</v>
      </c>
      <c r="AE358" s="37">
        <f t="shared" si="5287"/>
        <v>0</v>
      </c>
      <c r="AF358" s="37">
        <f t="shared" si="5287"/>
        <v>0</v>
      </c>
      <c r="AG358" s="37">
        <f t="shared" si="5287"/>
        <v>0</v>
      </c>
      <c r="AH358" s="37">
        <f t="shared" si="5287"/>
        <v>0</v>
      </c>
      <c r="AI358" s="37">
        <f t="shared" si="5287"/>
        <v>0</v>
      </c>
      <c r="AJ358" s="37">
        <f t="shared" si="5287"/>
        <v>0</v>
      </c>
      <c r="AK358" s="37">
        <f t="shared" si="5287"/>
        <v>0</v>
      </c>
      <c r="AL358" s="37">
        <f t="shared" si="5287"/>
        <v>0</v>
      </c>
      <c r="AM358" s="37">
        <f t="shared" si="5287"/>
        <v>0</v>
      </c>
      <c r="AN358" s="37">
        <f t="shared" si="5287"/>
        <v>0</v>
      </c>
      <c r="AO358" s="37">
        <f t="shared" si="5287"/>
        <v>0</v>
      </c>
      <c r="AP358" s="37">
        <f t="shared" si="5287"/>
        <v>0</v>
      </c>
      <c r="AQ358" s="37">
        <f t="shared" si="5287"/>
        <v>0</v>
      </c>
      <c r="AR358" s="37">
        <f t="shared" si="5287"/>
        <v>0</v>
      </c>
      <c r="AS358" s="37">
        <f t="shared" si="5287"/>
        <v>0</v>
      </c>
      <c r="AT358" s="37">
        <f t="shared" si="5287"/>
        <v>0</v>
      </c>
      <c r="AU358" s="37">
        <f t="shared" si="5287"/>
        <v>0</v>
      </c>
      <c r="AV358" s="37">
        <f t="shared" si="5287"/>
        <v>0</v>
      </c>
      <c r="AW358" s="37">
        <f t="shared" si="5287"/>
        <v>0</v>
      </c>
      <c r="AX358" s="37">
        <f t="shared" si="5287"/>
        <v>0</v>
      </c>
      <c r="AY358" s="37">
        <f t="shared" si="5287"/>
        <v>0</v>
      </c>
      <c r="AZ358" s="37">
        <f t="shared" si="5287"/>
        <v>0</v>
      </c>
      <c r="BA358" s="37">
        <f t="shared" si="5287"/>
        <v>0</v>
      </c>
      <c r="BB358" s="37">
        <f t="shared" si="5287"/>
        <v>0</v>
      </c>
      <c r="BC358" s="37">
        <f t="shared" si="5287"/>
        <v>0</v>
      </c>
      <c r="BD358" s="37">
        <f t="shared" si="5287"/>
        <v>0</v>
      </c>
      <c r="BE358" s="37">
        <f t="shared" si="5287"/>
        <v>0</v>
      </c>
      <c r="BF358" s="37">
        <f t="shared" si="5287"/>
        <v>0</v>
      </c>
      <c r="BG358" s="37">
        <f t="shared" si="5287"/>
        <v>0</v>
      </c>
      <c r="BH358" s="37">
        <f t="shared" si="5287"/>
        <v>0</v>
      </c>
      <c r="BI358" s="37">
        <f t="shared" si="5287"/>
        <v>0</v>
      </c>
      <c r="BJ358" s="37">
        <f t="shared" si="5287"/>
        <v>0</v>
      </c>
      <c r="BK358" s="37">
        <f t="shared" si="5287"/>
        <v>0</v>
      </c>
      <c r="BL358" s="37">
        <f t="shared" si="5287"/>
        <v>0</v>
      </c>
      <c r="BM358" s="37">
        <f t="shared" si="5287"/>
        <v>0</v>
      </c>
      <c r="BN358" s="37">
        <f t="shared" si="5287"/>
        <v>0</v>
      </c>
      <c r="BO358" s="37">
        <f t="shared" si="5287"/>
        <v>0</v>
      </c>
      <c r="BP358" s="37">
        <f t="shared" si="5287"/>
        <v>0</v>
      </c>
      <c r="BQ358" s="37">
        <f t="shared" si="5287"/>
        <v>0</v>
      </c>
      <c r="BR358" s="37">
        <f t="shared" si="5287"/>
        <v>0</v>
      </c>
      <c r="BS358" s="37">
        <f t="shared" si="5287"/>
        <v>0</v>
      </c>
      <c r="BT358" s="37">
        <f t="shared" si="5287"/>
        <v>0</v>
      </c>
      <c r="BU358" s="37">
        <f t="shared" si="5287"/>
        <v>0</v>
      </c>
      <c r="BV358" s="37">
        <f t="shared" ref="BV358:EB358" si="5288">BV356*BV357</f>
        <v>0</v>
      </c>
      <c r="BW358" s="37">
        <f t="shared" si="5288"/>
        <v>0</v>
      </c>
      <c r="BX358" s="37">
        <f t="shared" si="5288"/>
        <v>0</v>
      </c>
      <c r="BY358" s="37">
        <f t="shared" si="5288"/>
        <v>0</v>
      </c>
      <c r="BZ358" s="37">
        <f t="shared" si="5288"/>
        <v>0</v>
      </c>
      <c r="CA358" s="37">
        <f t="shared" si="5288"/>
        <v>0</v>
      </c>
      <c r="CB358" s="37">
        <f t="shared" si="5288"/>
        <v>0</v>
      </c>
      <c r="CC358" s="37">
        <f t="shared" si="5288"/>
        <v>0</v>
      </c>
      <c r="CD358" s="37">
        <f t="shared" si="5288"/>
        <v>0</v>
      </c>
      <c r="CE358" s="37">
        <f t="shared" si="5288"/>
        <v>0</v>
      </c>
      <c r="CF358" s="37">
        <f t="shared" si="5288"/>
        <v>0</v>
      </c>
      <c r="CG358" s="37">
        <f t="shared" si="5288"/>
        <v>0</v>
      </c>
      <c r="CH358" s="37">
        <f t="shared" si="5288"/>
        <v>0</v>
      </c>
      <c r="CI358" s="37">
        <f t="shared" si="5288"/>
        <v>0</v>
      </c>
      <c r="CJ358" s="37">
        <f t="shared" si="5288"/>
        <v>0</v>
      </c>
      <c r="CK358" s="37">
        <f t="shared" si="5288"/>
        <v>0</v>
      </c>
      <c r="CL358" s="37">
        <f t="shared" si="5288"/>
        <v>0</v>
      </c>
      <c r="CM358" s="37">
        <f t="shared" si="5288"/>
        <v>0</v>
      </c>
      <c r="CN358" s="37">
        <f t="shared" si="5288"/>
        <v>0</v>
      </c>
      <c r="CO358" s="37">
        <f t="shared" si="5288"/>
        <v>0</v>
      </c>
      <c r="CP358" s="37">
        <f t="shared" si="5288"/>
        <v>0</v>
      </c>
      <c r="CQ358" s="37">
        <f t="shared" si="5288"/>
        <v>0</v>
      </c>
      <c r="CR358" s="37">
        <f t="shared" si="5288"/>
        <v>0</v>
      </c>
      <c r="CS358" s="37">
        <f t="shared" si="5288"/>
        <v>0</v>
      </c>
      <c r="CT358" s="37">
        <f t="shared" si="5288"/>
        <v>0</v>
      </c>
      <c r="CU358" s="37">
        <f t="shared" si="5288"/>
        <v>0</v>
      </c>
      <c r="CV358" s="37">
        <f t="shared" si="5288"/>
        <v>0</v>
      </c>
      <c r="CW358" s="37">
        <f t="shared" si="5288"/>
        <v>0</v>
      </c>
      <c r="CX358" s="37">
        <f t="shared" si="5288"/>
        <v>0</v>
      </c>
      <c r="CY358" s="37">
        <f t="shared" si="5288"/>
        <v>0</v>
      </c>
      <c r="CZ358" s="37">
        <f t="shared" si="5288"/>
        <v>0</v>
      </c>
      <c r="DA358" s="37">
        <f t="shared" si="5288"/>
        <v>0</v>
      </c>
      <c r="DB358" s="37">
        <f t="shared" si="5288"/>
        <v>0</v>
      </c>
      <c r="DC358" s="37">
        <f t="shared" si="5288"/>
        <v>0</v>
      </c>
      <c r="DD358" s="37">
        <f t="shared" si="5288"/>
        <v>0</v>
      </c>
      <c r="DE358" s="37">
        <f t="shared" si="5288"/>
        <v>0</v>
      </c>
      <c r="DF358" s="37">
        <f t="shared" si="5288"/>
        <v>0</v>
      </c>
      <c r="DG358" s="37">
        <f t="shared" si="5288"/>
        <v>0</v>
      </c>
      <c r="DH358" s="37">
        <f t="shared" si="5288"/>
        <v>0</v>
      </c>
      <c r="DI358" s="37">
        <f t="shared" si="5288"/>
        <v>0</v>
      </c>
      <c r="DJ358" s="37">
        <f t="shared" si="5288"/>
        <v>0</v>
      </c>
      <c r="DK358" s="37">
        <f t="shared" si="5288"/>
        <v>0</v>
      </c>
      <c r="DL358" s="37">
        <f t="shared" si="5288"/>
        <v>0</v>
      </c>
      <c r="DM358" s="37">
        <f t="shared" si="5288"/>
        <v>0</v>
      </c>
      <c r="DN358" s="37">
        <f t="shared" si="5288"/>
        <v>0</v>
      </c>
      <c r="DO358" s="37">
        <f t="shared" si="5288"/>
        <v>0</v>
      </c>
      <c r="DP358" s="37">
        <f t="shared" si="5288"/>
        <v>0</v>
      </c>
      <c r="DQ358" s="37">
        <f t="shared" si="5288"/>
        <v>0</v>
      </c>
      <c r="DR358" s="37">
        <f t="shared" si="5288"/>
        <v>0</v>
      </c>
      <c r="DS358" s="37">
        <f t="shared" si="5288"/>
        <v>0</v>
      </c>
      <c r="DT358" s="37">
        <f t="shared" si="5288"/>
        <v>0</v>
      </c>
      <c r="DU358" s="37">
        <f t="shared" si="5288"/>
        <v>0</v>
      </c>
      <c r="DV358" s="37">
        <f t="shared" si="5288"/>
        <v>0</v>
      </c>
      <c r="DW358" s="37">
        <f t="shared" si="5288"/>
        <v>0</v>
      </c>
      <c r="DX358" s="37">
        <f t="shared" si="5288"/>
        <v>0</v>
      </c>
      <c r="DY358" s="37">
        <f t="shared" si="5288"/>
        <v>0</v>
      </c>
      <c r="DZ358" s="37">
        <f t="shared" si="5288"/>
        <v>0</v>
      </c>
      <c r="EA358" s="37">
        <f t="shared" si="5288"/>
        <v>0</v>
      </c>
      <c r="EB358" s="37">
        <f t="shared" si="5288"/>
        <v>0</v>
      </c>
    </row>
    <row r="359" spans="1:132" x14ac:dyDescent="0.25"/>
    <row r="360" spans="1:132" ht="13" x14ac:dyDescent="0.3">
      <c r="A360" s="59">
        <f>IF(H363=D363,0,1)</f>
        <v>0</v>
      </c>
      <c r="B360" s="108" t="str">
        <f>Assumptions!B191</f>
        <v>Agents</v>
      </c>
      <c r="C360" s="108"/>
      <c r="D360" s="108"/>
      <c r="E360" s="108"/>
      <c r="F360" s="108"/>
      <c r="G360" s="108"/>
      <c r="H360" s="108"/>
      <c r="I360" s="108"/>
    </row>
    <row r="361" spans="1:132" ht="13" x14ac:dyDescent="0.3">
      <c r="C361" s="2" t="s">
        <v>419</v>
      </c>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row>
    <row r="362" spans="1:132" outlineLevel="1" x14ac:dyDescent="0.25">
      <c r="C362" t="s">
        <v>339</v>
      </c>
      <c r="D362" s="79">
        <f>Costs!N267</f>
        <v>44927</v>
      </c>
      <c r="E362" s="16">
        <f>Costs!N268</f>
        <v>12</v>
      </c>
      <c r="F362" s="61">
        <f>EDATE(D362,E362)</f>
        <v>45292</v>
      </c>
      <c r="G362" s="52" t="s">
        <v>215</v>
      </c>
      <c r="H362" s="50">
        <f>SUM(J362:EB362)</f>
        <v>1</v>
      </c>
      <c r="J362" s="130">
        <f t="shared" ref="J362:BU362" si="5289">IFERROR(IF(AND(J$6&gt;=$D362,J$7&lt;=$F362),1,0)*1/(YEARFRAC($D362,$F362)*MiY),0)+IF(AND($D362=$F362,J$6&lt;=$D362,J$7&gt;=$F362),1)</f>
        <v>8.3333333333333329E-2</v>
      </c>
      <c r="K362" s="130">
        <f t="shared" si="5289"/>
        <v>8.3333333333333329E-2</v>
      </c>
      <c r="L362" s="130">
        <f t="shared" si="5289"/>
        <v>8.3333333333333329E-2</v>
      </c>
      <c r="M362" s="130">
        <f t="shared" si="5289"/>
        <v>8.3333333333333329E-2</v>
      </c>
      <c r="N362" s="130">
        <f t="shared" si="5289"/>
        <v>8.3333333333333329E-2</v>
      </c>
      <c r="O362" s="130">
        <f t="shared" si="5289"/>
        <v>8.3333333333333329E-2</v>
      </c>
      <c r="P362" s="130">
        <f t="shared" si="5289"/>
        <v>8.3333333333333329E-2</v>
      </c>
      <c r="Q362" s="130">
        <f t="shared" si="5289"/>
        <v>8.3333333333333329E-2</v>
      </c>
      <c r="R362" s="130">
        <f t="shared" si="5289"/>
        <v>8.3333333333333329E-2</v>
      </c>
      <c r="S362" s="130">
        <f t="shared" si="5289"/>
        <v>8.3333333333333329E-2</v>
      </c>
      <c r="T362" s="130">
        <f t="shared" si="5289"/>
        <v>8.3333333333333329E-2</v>
      </c>
      <c r="U362" s="130">
        <f t="shared" si="5289"/>
        <v>8.3333333333333329E-2</v>
      </c>
      <c r="V362" s="130">
        <f t="shared" si="5289"/>
        <v>0</v>
      </c>
      <c r="W362" s="130">
        <f t="shared" si="5289"/>
        <v>0</v>
      </c>
      <c r="X362" s="130">
        <f t="shared" si="5289"/>
        <v>0</v>
      </c>
      <c r="Y362" s="130">
        <f t="shared" si="5289"/>
        <v>0</v>
      </c>
      <c r="Z362" s="130">
        <f t="shared" si="5289"/>
        <v>0</v>
      </c>
      <c r="AA362" s="130">
        <f t="shared" si="5289"/>
        <v>0</v>
      </c>
      <c r="AB362" s="130">
        <f t="shared" si="5289"/>
        <v>0</v>
      </c>
      <c r="AC362" s="130">
        <f t="shared" si="5289"/>
        <v>0</v>
      </c>
      <c r="AD362" s="130">
        <f t="shared" si="5289"/>
        <v>0</v>
      </c>
      <c r="AE362" s="130">
        <f t="shared" si="5289"/>
        <v>0</v>
      </c>
      <c r="AF362" s="130">
        <f t="shared" si="5289"/>
        <v>0</v>
      </c>
      <c r="AG362" s="130">
        <f t="shared" si="5289"/>
        <v>0</v>
      </c>
      <c r="AH362" s="130">
        <f t="shared" si="5289"/>
        <v>0</v>
      </c>
      <c r="AI362" s="130">
        <f t="shared" si="5289"/>
        <v>0</v>
      </c>
      <c r="AJ362" s="130">
        <f t="shared" si="5289"/>
        <v>0</v>
      </c>
      <c r="AK362" s="130">
        <f t="shared" si="5289"/>
        <v>0</v>
      </c>
      <c r="AL362" s="130">
        <f t="shared" si="5289"/>
        <v>0</v>
      </c>
      <c r="AM362" s="130">
        <f t="shared" si="5289"/>
        <v>0</v>
      </c>
      <c r="AN362" s="130">
        <f t="shared" si="5289"/>
        <v>0</v>
      </c>
      <c r="AO362" s="130">
        <f t="shared" si="5289"/>
        <v>0</v>
      </c>
      <c r="AP362" s="130">
        <f t="shared" si="5289"/>
        <v>0</v>
      </c>
      <c r="AQ362" s="130">
        <f t="shared" si="5289"/>
        <v>0</v>
      </c>
      <c r="AR362" s="130">
        <f t="shared" si="5289"/>
        <v>0</v>
      </c>
      <c r="AS362" s="130">
        <f t="shared" si="5289"/>
        <v>0</v>
      </c>
      <c r="AT362" s="130">
        <f t="shared" si="5289"/>
        <v>0</v>
      </c>
      <c r="AU362" s="130">
        <f t="shared" si="5289"/>
        <v>0</v>
      </c>
      <c r="AV362" s="130">
        <f t="shared" si="5289"/>
        <v>0</v>
      </c>
      <c r="AW362" s="130">
        <f t="shared" si="5289"/>
        <v>0</v>
      </c>
      <c r="AX362" s="130">
        <f t="shared" si="5289"/>
        <v>0</v>
      </c>
      <c r="AY362" s="130">
        <f t="shared" si="5289"/>
        <v>0</v>
      </c>
      <c r="AZ362" s="130">
        <f t="shared" si="5289"/>
        <v>0</v>
      </c>
      <c r="BA362" s="130">
        <f t="shared" si="5289"/>
        <v>0</v>
      </c>
      <c r="BB362" s="130">
        <f t="shared" si="5289"/>
        <v>0</v>
      </c>
      <c r="BC362" s="130">
        <f t="shared" si="5289"/>
        <v>0</v>
      </c>
      <c r="BD362" s="130">
        <f t="shared" si="5289"/>
        <v>0</v>
      </c>
      <c r="BE362" s="130">
        <f t="shared" si="5289"/>
        <v>0</v>
      </c>
      <c r="BF362" s="130">
        <f t="shared" si="5289"/>
        <v>0</v>
      </c>
      <c r="BG362" s="130">
        <f t="shared" si="5289"/>
        <v>0</v>
      </c>
      <c r="BH362" s="130">
        <f t="shared" si="5289"/>
        <v>0</v>
      </c>
      <c r="BI362" s="130">
        <f t="shared" si="5289"/>
        <v>0</v>
      </c>
      <c r="BJ362" s="130">
        <f t="shared" si="5289"/>
        <v>0</v>
      </c>
      <c r="BK362" s="130">
        <f t="shared" si="5289"/>
        <v>0</v>
      </c>
      <c r="BL362" s="130">
        <f t="shared" si="5289"/>
        <v>0</v>
      </c>
      <c r="BM362" s="130">
        <f t="shared" si="5289"/>
        <v>0</v>
      </c>
      <c r="BN362" s="130">
        <f t="shared" si="5289"/>
        <v>0</v>
      </c>
      <c r="BO362" s="130">
        <f t="shared" si="5289"/>
        <v>0</v>
      </c>
      <c r="BP362" s="130">
        <f t="shared" si="5289"/>
        <v>0</v>
      </c>
      <c r="BQ362" s="130">
        <f t="shared" si="5289"/>
        <v>0</v>
      </c>
      <c r="BR362" s="130">
        <f t="shared" si="5289"/>
        <v>0</v>
      </c>
      <c r="BS362" s="130">
        <f t="shared" si="5289"/>
        <v>0</v>
      </c>
      <c r="BT362" s="130">
        <f t="shared" si="5289"/>
        <v>0</v>
      </c>
      <c r="BU362" s="130">
        <f t="shared" si="5289"/>
        <v>0</v>
      </c>
      <c r="BV362" s="130">
        <f t="shared" ref="BV362:EB362" si="5290">IFERROR(IF(AND(BV$6&gt;=$D362,BV$7&lt;=$F362),1,0)*1/(YEARFRAC($D362,$F362)*MiY),0)+IF(AND($D362=$F362,BV$6&lt;=$D362,BV$7&gt;=$F362),1)</f>
        <v>0</v>
      </c>
      <c r="BW362" s="130">
        <f t="shared" si="5290"/>
        <v>0</v>
      </c>
      <c r="BX362" s="130">
        <f t="shared" si="5290"/>
        <v>0</v>
      </c>
      <c r="BY362" s="130">
        <f t="shared" si="5290"/>
        <v>0</v>
      </c>
      <c r="BZ362" s="130">
        <f t="shared" si="5290"/>
        <v>0</v>
      </c>
      <c r="CA362" s="130">
        <f t="shared" si="5290"/>
        <v>0</v>
      </c>
      <c r="CB362" s="130">
        <f t="shared" si="5290"/>
        <v>0</v>
      </c>
      <c r="CC362" s="130">
        <f t="shared" si="5290"/>
        <v>0</v>
      </c>
      <c r="CD362" s="130">
        <f t="shared" si="5290"/>
        <v>0</v>
      </c>
      <c r="CE362" s="130">
        <f t="shared" si="5290"/>
        <v>0</v>
      </c>
      <c r="CF362" s="130">
        <f t="shared" si="5290"/>
        <v>0</v>
      </c>
      <c r="CG362" s="130">
        <f t="shared" si="5290"/>
        <v>0</v>
      </c>
      <c r="CH362" s="130">
        <f t="shared" si="5290"/>
        <v>0</v>
      </c>
      <c r="CI362" s="130">
        <f t="shared" si="5290"/>
        <v>0</v>
      </c>
      <c r="CJ362" s="130">
        <f t="shared" si="5290"/>
        <v>0</v>
      </c>
      <c r="CK362" s="130">
        <f t="shared" si="5290"/>
        <v>0</v>
      </c>
      <c r="CL362" s="130">
        <f t="shared" si="5290"/>
        <v>0</v>
      </c>
      <c r="CM362" s="130">
        <f t="shared" si="5290"/>
        <v>0</v>
      </c>
      <c r="CN362" s="130">
        <f t="shared" si="5290"/>
        <v>0</v>
      </c>
      <c r="CO362" s="130">
        <f t="shared" si="5290"/>
        <v>0</v>
      </c>
      <c r="CP362" s="130">
        <f t="shared" si="5290"/>
        <v>0</v>
      </c>
      <c r="CQ362" s="130">
        <f t="shared" si="5290"/>
        <v>0</v>
      </c>
      <c r="CR362" s="130">
        <f t="shared" si="5290"/>
        <v>0</v>
      </c>
      <c r="CS362" s="130">
        <f t="shared" si="5290"/>
        <v>0</v>
      </c>
      <c r="CT362" s="130">
        <f t="shared" si="5290"/>
        <v>0</v>
      </c>
      <c r="CU362" s="130">
        <f t="shared" si="5290"/>
        <v>0</v>
      </c>
      <c r="CV362" s="130">
        <f t="shared" si="5290"/>
        <v>0</v>
      </c>
      <c r="CW362" s="130">
        <f t="shared" si="5290"/>
        <v>0</v>
      </c>
      <c r="CX362" s="130">
        <f t="shared" si="5290"/>
        <v>0</v>
      </c>
      <c r="CY362" s="130">
        <f t="shared" si="5290"/>
        <v>0</v>
      </c>
      <c r="CZ362" s="130">
        <f t="shared" si="5290"/>
        <v>0</v>
      </c>
      <c r="DA362" s="130">
        <f t="shared" si="5290"/>
        <v>0</v>
      </c>
      <c r="DB362" s="130">
        <f t="shared" si="5290"/>
        <v>0</v>
      </c>
      <c r="DC362" s="130">
        <f t="shared" si="5290"/>
        <v>0</v>
      </c>
      <c r="DD362" s="130">
        <f t="shared" si="5290"/>
        <v>0</v>
      </c>
      <c r="DE362" s="130">
        <f t="shared" si="5290"/>
        <v>0</v>
      </c>
      <c r="DF362" s="130">
        <f t="shared" si="5290"/>
        <v>0</v>
      </c>
      <c r="DG362" s="130">
        <f t="shared" si="5290"/>
        <v>0</v>
      </c>
      <c r="DH362" s="130">
        <f t="shared" si="5290"/>
        <v>0</v>
      </c>
      <c r="DI362" s="130">
        <f t="shared" si="5290"/>
        <v>0</v>
      </c>
      <c r="DJ362" s="130">
        <f t="shared" si="5290"/>
        <v>0</v>
      </c>
      <c r="DK362" s="130">
        <f t="shared" si="5290"/>
        <v>0</v>
      </c>
      <c r="DL362" s="130">
        <f t="shared" si="5290"/>
        <v>0</v>
      </c>
      <c r="DM362" s="130">
        <f t="shared" si="5290"/>
        <v>0</v>
      </c>
      <c r="DN362" s="130">
        <f t="shared" si="5290"/>
        <v>0</v>
      </c>
      <c r="DO362" s="130">
        <f t="shared" si="5290"/>
        <v>0</v>
      </c>
      <c r="DP362" s="130">
        <f t="shared" si="5290"/>
        <v>0</v>
      </c>
      <c r="DQ362" s="130">
        <f t="shared" si="5290"/>
        <v>0</v>
      </c>
      <c r="DR362" s="130">
        <f t="shared" si="5290"/>
        <v>0</v>
      </c>
      <c r="DS362" s="130">
        <f t="shared" si="5290"/>
        <v>0</v>
      </c>
      <c r="DT362" s="130">
        <f t="shared" si="5290"/>
        <v>0</v>
      </c>
      <c r="DU362" s="130">
        <f t="shared" si="5290"/>
        <v>0</v>
      </c>
      <c r="DV362" s="130">
        <f t="shared" si="5290"/>
        <v>0</v>
      </c>
      <c r="DW362" s="130">
        <f t="shared" si="5290"/>
        <v>0</v>
      </c>
      <c r="DX362" s="130">
        <f t="shared" si="5290"/>
        <v>0</v>
      </c>
      <c r="DY362" s="130">
        <f t="shared" si="5290"/>
        <v>0</v>
      </c>
      <c r="DZ362" s="130">
        <f t="shared" si="5290"/>
        <v>0</v>
      </c>
      <c r="EA362" s="130">
        <f t="shared" si="5290"/>
        <v>0</v>
      </c>
      <c r="EB362" s="130">
        <f t="shared" si="5290"/>
        <v>0</v>
      </c>
    </row>
    <row r="363" spans="1:132" outlineLevel="1" x14ac:dyDescent="0.25">
      <c r="C363" t="s">
        <v>422</v>
      </c>
      <c r="D363" s="16">
        <f>Costs!N278</f>
        <v>0</v>
      </c>
      <c r="G363" s="52" t="s">
        <v>220</v>
      </c>
      <c r="H363" s="66">
        <f>SUM(J363:EB363)</f>
        <v>0</v>
      </c>
      <c r="J363" s="29">
        <f t="shared" ref="J363:BU363" si="5291">$D363*J362</f>
        <v>0</v>
      </c>
      <c r="K363" s="29">
        <f t="shared" si="5291"/>
        <v>0</v>
      </c>
      <c r="L363" s="29">
        <f t="shared" si="5291"/>
        <v>0</v>
      </c>
      <c r="M363" s="29">
        <f t="shared" si="5291"/>
        <v>0</v>
      </c>
      <c r="N363" s="29">
        <f t="shared" si="5291"/>
        <v>0</v>
      </c>
      <c r="O363" s="29">
        <f t="shared" si="5291"/>
        <v>0</v>
      </c>
      <c r="P363" s="29">
        <f t="shared" si="5291"/>
        <v>0</v>
      </c>
      <c r="Q363" s="29">
        <f t="shared" si="5291"/>
        <v>0</v>
      </c>
      <c r="R363" s="29">
        <f t="shared" si="5291"/>
        <v>0</v>
      </c>
      <c r="S363" s="29">
        <f t="shared" si="5291"/>
        <v>0</v>
      </c>
      <c r="T363" s="29">
        <f t="shared" si="5291"/>
        <v>0</v>
      </c>
      <c r="U363" s="29">
        <f t="shared" si="5291"/>
        <v>0</v>
      </c>
      <c r="V363" s="29">
        <f t="shared" si="5291"/>
        <v>0</v>
      </c>
      <c r="W363" s="29">
        <f t="shared" si="5291"/>
        <v>0</v>
      </c>
      <c r="X363" s="29">
        <f t="shared" si="5291"/>
        <v>0</v>
      </c>
      <c r="Y363" s="29">
        <f t="shared" si="5291"/>
        <v>0</v>
      </c>
      <c r="Z363" s="29">
        <f t="shared" si="5291"/>
        <v>0</v>
      </c>
      <c r="AA363" s="29">
        <f t="shared" si="5291"/>
        <v>0</v>
      </c>
      <c r="AB363" s="29">
        <f t="shared" si="5291"/>
        <v>0</v>
      </c>
      <c r="AC363" s="29">
        <f t="shared" si="5291"/>
        <v>0</v>
      </c>
      <c r="AD363" s="29">
        <f t="shared" si="5291"/>
        <v>0</v>
      </c>
      <c r="AE363" s="29">
        <f t="shared" si="5291"/>
        <v>0</v>
      </c>
      <c r="AF363" s="29">
        <f t="shared" si="5291"/>
        <v>0</v>
      </c>
      <c r="AG363" s="29">
        <f t="shared" si="5291"/>
        <v>0</v>
      </c>
      <c r="AH363" s="29">
        <f t="shared" si="5291"/>
        <v>0</v>
      </c>
      <c r="AI363" s="29">
        <f t="shared" si="5291"/>
        <v>0</v>
      </c>
      <c r="AJ363" s="29">
        <f t="shared" si="5291"/>
        <v>0</v>
      </c>
      <c r="AK363" s="29">
        <f t="shared" si="5291"/>
        <v>0</v>
      </c>
      <c r="AL363" s="29">
        <f t="shared" si="5291"/>
        <v>0</v>
      </c>
      <c r="AM363" s="29">
        <f t="shared" si="5291"/>
        <v>0</v>
      </c>
      <c r="AN363" s="29">
        <f t="shared" si="5291"/>
        <v>0</v>
      </c>
      <c r="AO363" s="29">
        <f t="shared" si="5291"/>
        <v>0</v>
      </c>
      <c r="AP363" s="29">
        <f t="shared" si="5291"/>
        <v>0</v>
      </c>
      <c r="AQ363" s="29">
        <f t="shared" si="5291"/>
        <v>0</v>
      </c>
      <c r="AR363" s="29">
        <f t="shared" si="5291"/>
        <v>0</v>
      </c>
      <c r="AS363" s="29">
        <f t="shared" si="5291"/>
        <v>0</v>
      </c>
      <c r="AT363" s="29">
        <f t="shared" si="5291"/>
        <v>0</v>
      </c>
      <c r="AU363" s="29">
        <f t="shared" si="5291"/>
        <v>0</v>
      </c>
      <c r="AV363" s="29">
        <f t="shared" si="5291"/>
        <v>0</v>
      </c>
      <c r="AW363" s="29">
        <f t="shared" si="5291"/>
        <v>0</v>
      </c>
      <c r="AX363" s="29">
        <f t="shared" si="5291"/>
        <v>0</v>
      </c>
      <c r="AY363" s="29">
        <f t="shared" si="5291"/>
        <v>0</v>
      </c>
      <c r="AZ363" s="29">
        <f t="shared" si="5291"/>
        <v>0</v>
      </c>
      <c r="BA363" s="29">
        <f t="shared" si="5291"/>
        <v>0</v>
      </c>
      <c r="BB363" s="29">
        <f t="shared" si="5291"/>
        <v>0</v>
      </c>
      <c r="BC363" s="29">
        <f t="shared" si="5291"/>
        <v>0</v>
      </c>
      <c r="BD363" s="29">
        <f t="shared" si="5291"/>
        <v>0</v>
      </c>
      <c r="BE363" s="29">
        <f t="shared" si="5291"/>
        <v>0</v>
      </c>
      <c r="BF363" s="29">
        <f t="shared" si="5291"/>
        <v>0</v>
      </c>
      <c r="BG363" s="29">
        <f t="shared" si="5291"/>
        <v>0</v>
      </c>
      <c r="BH363" s="29">
        <f t="shared" si="5291"/>
        <v>0</v>
      </c>
      <c r="BI363" s="29">
        <f t="shared" si="5291"/>
        <v>0</v>
      </c>
      <c r="BJ363" s="29">
        <f t="shared" si="5291"/>
        <v>0</v>
      </c>
      <c r="BK363" s="29">
        <f t="shared" si="5291"/>
        <v>0</v>
      </c>
      <c r="BL363" s="29">
        <f t="shared" si="5291"/>
        <v>0</v>
      </c>
      <c r="BM363" s="29">
        <f t="shared" si="5291"/>
        <v>0</v>
      </c>
      <c r="BN363" s="29">
        <f t="shared" si="5291"/>
        <v>0</v>
      </c>
      <c r="BO363" s="29">
        <f t="shared" si="5291"/>
        <v>0</v>
      </c>
      <c r="BP363" s="29">
        <f t="shared" si="5291"/>
        <v>0</v>
      </c>
      <c r="BQ363" s="29">
        <f t="shared" si="5291"/>
        <v>0</v>
      </c>
      <c r="BR363" s="29">
        <f t="shared" si="5291"/>
        <v>0</v>
      </c>
      <c r="BS363" s="29">
        <f t="shared" si="5291"/>
        <v>0</v>
      </c>
      <c r="BT363" s="29">
        <f t="shared" si="5291"/>
        <v>0</v>
      </c>
      <c r="BU363" s="29">
        <f t="shared" si="5291"/>
        <v>0</v>
      </c>
      <c r="BV363" s="29">
        <f t="shared" ref="BV363:EB363" si="5292">$D363*BV362</f>
        <v>0</v>
      </c>
      <c r="BW363" s="29">
        <f t="shared" si="5292"/>
        <v>0</v>
      </c>
      <c r="BX363" s="29">
        <f t="shared" si="5292"/>
        <v>0</v>
      </c>
      <c r="BY363" s="29">
        <f t="shared" si="5292"/>
        <v>0</v>
      </c>
      <c r="BZ363" s="29">
        <f t="shared" si="5292"/>
        <v>0</v>
      </c>
      <c r="CA363" s="29">
        <f t="shared" si="5292"/>
        <v>0</v>
      </c>
      <c r="CB363" s="29">
        <f t="shared" si="5292"/>
        <v>0</v>
      </c>
      <c r="CC363" s="29">
        <f t="shared" si="5292"/>
        <v>0</v>
      </c>
      <c r="CD363" s="29">
        <f t="shared" si="5292"/>
        <v>0</v>
      </c>
      <c r="CE363" s="29">
        <f t="shared" si="5292"/>
        <v>0</v>
      </c>
      <c r="CF363" s="29">
        <f t="shared" si="5292"/>
        <v>0</v>
      </c>
      <c r="CG363" s="29">
        <f t="shared" si="5292"/>
        <v>0</v>
      </c>
      <c r="CH363" s="29">
        <f t="shared" si="5292"/>
        <v>0</v>
      </c>
      <c r="CI363" s="29">
        <f t="shared" si="5292"/>
        <v>0</v>
      </c>
      <c r="CJ363" s="29">
        <f t="shared" si="5292"/>
        <v>0</v>
      </c>
      <c r="CK363" s="29">
        <f t="shared" si="5292"/>
        <v>0</v>
      </c>
      <c r="CL363" s="29">
        <f t="shared" si="5292"/>
        <v>0</v>
      </c>
      <c r="CM363" s="29">
        <f t="shared" si="5292"/>
        <v>0</v>
      </c>
      <c r="CN363" s="29">
        <f t="shared" si="5292"/>
        <v>0</v>
      </c>
      <c r="CO363" s="29">
        <f t="shared" si="5292"/>
        <v>0</v>
      </c>
      <c r="CP363" s="29">
        <f t="shared" si="5292"/>
        <v>0</v>
      </c>
      <c r="CQ363" s="29">
        <f t="shared" si="5292"/>
        <v>0</v>
      </c>
      <c r="CR363" s="29">
        <f t="shared" si="5292"/>
        <v>0</v>
      </c>
      <c r="CS363" s="29">
        <f t="shared" si="5292"/>
        <v>0</v>
      </c>
      <c r="CT363" s="29">
        <f t="shared" si="5292"/>
        <v>0</v>
      </c>
      <c r="CU363" s="29">
        <f t="shared" si="5292"/>
        <v>0</v>
      </c>
      <c r="CV363" s="29">
        <f t="shared" si="5292"/>
        <v>0</v>
      </c>
      <c r="CW363" s="29">
        <f t="shared" si="5292"/>
        <v>0</v>
      </c>
      <c r="CX363" s="29">
        <f t="shared" si="5292"/>
        <v>0</v>
      </c>
      <c r="CY363" s="29">
        <f t="shared" si="5292"/>
        <v>0</v>
      </c>
      <c r="CZ363" s="29">
        <f t="shared" si="5292"/>
        <v>0</v>
      </c>
      <c r="DA363" s="29">
        <f t="shared" si="5292"/>
        <v>0</v>
      </c>
      <c r="DB363" s="29">
        <f t="shared" si="5292"/>
        <v>0</v>
      </c>
      <c r="DC363" s="29">
        <f t="shared" si="5292"/>
        <v>0</v>
      </c>
      <c r="DD363" s="29">
        <f t="shared" si="5292"/>
        <v>0</v>
      </c>
      <c r="DE363" s="29">
        <f t="shared" si="5292"/>
        <v>0</v>
      </c>
      <c r="DF363" s="29">
        <f t="shared" si="5292"/>
        <v>0</v>
      </c>
      <c r="DG363" s="29">
        <f t="shared" si="5292"/>
        <v>0</v>
      </c>
      <c r="DH363" s="29">
        <f t="shared" si="5292"/>
        <v>0</v>
      </c>
      <c r="DI363" s="29">
        <f t="shared" si="5292"/>
        <v>0</v>
      </c>
      <c r="DJ363" s="29">
        <f t="shared" si="5292"/>
        <v>0</v>
      </c>
      <c r="DK363" s="29">
        <f t="shared" si="5292"/>
        <v>0</v>
      </c>
      <c r="DL363" s="29">
        <f t="shared" si="5292"/>
        <v>0</v>
      </c>
      <c r="DM363" s="29">
        <f t="shared" si="5292"/>
        <v>0</v>
      </c>
      <c r="DN363" s="29">
        <f t="shared" si="5292"/>
        <v>0</v>
      </c>
      <c r="DO363" s="29">
        <f t="shared" si="5292"/>
        <v>0</v>
      </c>
      <c r="DP363" s="29">
        <f t="shared" si="5292"/>
        <v>0</v>
      </c>
      <c r="DQ363" s="29">
        <f t="shared" si="5292"/>
        <v>0</v>
      </c>
      <c r="DR363" s="29">
        <f t="shared" si="5292"/>
        <v>0</v>
      </c>
      <c r="DS363" s="29">
        <f t="shared" si="5292"/>
        <v>0</v>
      </c>
      <c r="DT363" s="29">
        <f t="shared" si="5292"/>
        <v>0</v>
      </c>
      <c r="DU363" s="29">
        <f t="shared" si="5292"/>
        <v>0</v>
      </c>
      <c r="DV363" s="29">
        <f t="shared" si="5292"/>
        <v>0</v>
      </c>
      <c r="DW363" s="29">
        <f t="shared" si="5292"/>
        <v>0</v>
      </c>
      <c r="DX363" s="29">
        <f t="shared" si="5292"/>
        <v>0</v>
      </c>
      <c r="DY363" s="29">
        <f t="shared" si="5292"/>
        <v>0</v>
      </c>
      <c r="DZ363" s="29">
        <f t="shared" si="5292"/>
        <v>0</v>
      </c>
      <c r="EA363" s="29">
        <f t="shared" si="5292"/>
        <v>0</v>
      </c>
      <c r="EB363" s="29">
        <f t="shared" si="5292"/>
        <v>0</v>
      </c>
    </row>
    <row r="364" spans="1:132" outlineLevel="1" x14ac:dyDescent="0.25">
      <c r="C364" s="34" t="s">
        <v>417</v>
      </c>
      <c r="D364" s="34"/>
      <c r="E364" s="34"/>
      <c r="F364" s="34"/>
      <c r="G364" s="67" t="s">
        <v>215</v>
      </c>
      <c r="H364" s="34"/>
      <c r="I364" s="34"/>
      <c r="J364" s="126">
        <f>J$13</f>
        <v>1</v>
      </c>
      <c r="K364" s="126">
        <f t="shared" ref="K364:BV364" si="5293">K$13</f>
        <v>1.0026792493128671</v>
      </c>
      <c r="L364" s="126">
        <f t="shared" si="5293"/>
        <v>1.0056539350998608</v>
      </c>
      <c r="M364" s="126">
        <f t="shared" si="5293"/>
        <v>1.0085410656939733</v>
      </c>
      <c r="N364" s="126">
        <f t="shared" si="5293"/>
        <v>1.0114364849476103</v>
      </c>
      <c r="O364" s="126">
        <f t="shared" si="5293"/>
        <v>1.0143402166566737</v>
      </c>
      <c r="P364" s="126">
        <f t="shared" si="5293"/>
        <v>1.0172522846853813</v>
      </c>
      <c r="Q364" s="126">
        <f t="shared" si="5293"/>
        <v>1.0201727129664624</v>
      </c>
      <c r="R364" s="126">
        <f t="shared" si="5293"/>
        <v>1.0231015255013547</v>
      </c>
      <c r="S364" s="126">
        <f t="shared" si="5293"/>
        <v>1.0260387463604019</v>
      </c>
      <c r="T364" s="126">
        <f t="shared" si="5293"/>
        <v>1.028984399683051</v>
      </c>
      <c r="U364" s="126">
        <f t="shared" si="5293"/>
        <v>1.0319385096780509</v>
      </c>
      <c r="V364" s="126">
        <f t="shared" si="5293"/>
        <v>1.0349011006236515</v>
      </c>
      <c r="W364" s="126">
        <f t="shared" si="5293"/>
        <v>1.0377730230388176</v>
      </c>
      <c r="X364" s="126">
        <f t="shared" si="5293"/>
        <v>1.0408518228283561</v>
      </c>
      <c r="Y364" s="126">
        <f t="shared" si="5293"/>
        <v>1.0438400029932626</v>
      </c>
      <c r="Z364" s="126">
        <f t="shared" si="5293"/>
        <v>1.046836761920777</v>
      </c>
      <c r="AA364" s="126">
        <f t="shared" si="5293"/>
        <v>1.0498421242396576</v>
      </c>
      <c r="AB364" s="126">
        <f t="shared" si="5293"/>
        <v>1.05285611464937</v>
      </c>
      <c r="AC364" s="126">
        <f t="shared" si="5293"/>
        <v>1.0558787579202888</v>
      </c>
      <c r="AD364" s="126">
        <f t="shared" si="5293"/>
        <v>1.0589100788939025</v>
      </c>
      <c r="AE364" s="126">
        <f t="shared" si="5293"/>
        <v>1.0619501024830165</v>
      </c>
      <c r="AF364" s="126">
        <f t="shared" si="5293"/>
        <v>1.0649988536719583</v>
      </c>
      <c r="AG364" s="126">
        <f t="shared" si="5293"/>
        <v>1.0680563575167832</v>
      </c>
      <c r="AH364" s="126">
        <f t="shared" si="5293"/>
        <v>1.0711226391454798</v>
      </c>
      <c r="AI364" s="126">
        <f t="shared" si="5293"/>
        <v>1.0739924437404067</v>
      </c>
      <c r="AJ364" s="126">
        <f t="shared" si="5293"/>
        <v>1.0771786970311998</v>
      </c>
      <c r="AK364" s="126">
        <f t="shared" si="5293"/>
        <v>1.0802711679727233</v>
      </c>
      <c r="AL364" s="126">
        <f t="shared" si="5293"/>
        <v>1.0833725170851116</v>
      </c>
      <c r="AM364" s="126">
        <f t="shared" si="5293"/>
        <v>1.0864827698566941</v>
      </c>
      <c r="AN364" s="126">
        <f t="shared" si="5293"/>
        <v>1.0896019518489746</v>
      </c>
      <c r="AO364" s="126">
        <f t="shared" si="5293"/>
        <v>1.0927300886968412</v>
      </c>
      <c r="AP364" s="126">
        <f t="shared" si="5293"/>
        <v>1.0958672061087775</v>
      </c>
      <c r="AQ364" s="126">
        <f t="shared" si="5293"/>
        <v>1.0990133298670732</v>
      </c>
      <c r="AR364" s="126">
        <f t="shared" si="5293"/>
        <v>1.1021684858280367</v>
      </c>
      <c r="AS364" s="126">
        <f t="shared" si="5293"/>
        <v>1.1053326999222071</v>
      </c>
      <c r="AT364" s="126">
        <f t="shared" si="5293"/>
        <v>1.1085059981545673</v>
      </c>
      <c r="AU364" s="126">
        <f t="shared" si="5293"/>
        <v>1.111475962088432</v>
      </c>
      <c r="AV364" s="126">
        <f t="shared" si="5293"/>
        <v>1.1147734191259395</v>
      </c>
      <c r="AW364" s="126">
        <f t="shared" si="5293"/>
        <v>1.1179738207069689</v>
      </c>
      <c r="AX364" s="126">
        <f t="shared" si="5293"/>
        <v>1.1211834103167977</v>
      </c>
      <c r="AY364" s="126">
        <f t="shared" si="5293"/>
        <v>1.1244022143333261</v>
      </c>
      <c r="AZ364" s="126">
        <f t="shared" si="5293"/>
        <v>1.1276302592101826</v>
      </c>
      <c r="BA364" s="126">
        <f t="shared" si="5293"/>
        <v>1.1308675714769412</v>
      </c>
      <c r="BB364" s="126">
        <f t="shared" si="5293"/>
        <v>1.1341141777393395</v>
      </c>
      <c r="BC364" s="126">
        <f t="shared" si="5293"/>
        <v>1.1373701046794982</v>
      </c>
      <c r="BD364" s="126">
        <f t="shared" si="5293"/>
        <v>1.1406353790561385</v>
      </c>
      <c r="BE364" s="126">
        <f t="shared" si="5293"/>
        <v>1.1439100277048042</v>
      </c>
      <c r="BF364" s="126">
        <f t="shared" si="5293"/>
        <v>1.1471940775380809</v>
      </c>
      <c r="BG364" s="126">
        <f t="shared" si="5293"/>
        <v>1.15026769648205</v>
      </c>
      <c r="BH364" s="126">
        <f t="shared" si="5293"/>
        <v>1.1536802383994258</v>
      </c>
      <c r="BI364" s="126">
        <f t="shared" si="5293"/>
        <v>1.1569923375180708</v>
      </c>
      <c r="BJ364" s="126">
        <f t="shared" si="5293"/>
        <v>1.1603139453378331</v>
      </c>
      <c r="BK364" s="126">
        <f t="shared" si="5293"/>
        <v>1.1636450891572303</v>
      </c>
      <c r="BL364" s="126">
        <f t="shared" si="5293"/>
        <v>1.1669857963531516</v>
      </c>
      <c r="BM364" s="126">
        <f t="shared" si="5293"/>
        <v>1.1703360943810825</v>
      </c>
      <c r="BN364" s="126">
        <f t="shared" si="5293"/>
        <v>1.1736960107753303</v>
      </c>
      <c r="BO364" s="126">
        <f t="shared" si="5293"/>
        <v>1.1770655731492505</v>
      </c>
      <c r="BP364" s="126">
        <f t="shared" si="5293"/>
        <v>1.180444809195474</v>
      </c>
      <c r="BQ364" s="126">
        <f t="shared" si="5293"/>
        <v>1.1838337466861339</v>
      </c>
      <c r="BR364" s="126">
        <f t="shared" si="5293"/>
        <v>1.1872324134730949</v>
      </c>
      <c r="BS364" s="126">
        <f t="shared" si="5293"/>
        <v>1.1905270658589224</v>
      </c>
      <c r="BT364" s="126">
        <f t="shared" si="5293"/>
        <v>1.1940590467434065</v>
      </c>
      <c r="BU364" s="126">
        <f t="shared" si="5293"/>
        <v>1.1974870693312041</v>
      </c>
      <c r="BV364" s="126">
        <f t="shared" si="5293"/>
        <v>1.2009249334246579</v>
      </c>
      <c r="BW364" s="126">
        <f t="shared" ref="BW364:EB364" si="5294">BW$13</f>
        <v>1.204372667277734</v>
      </c>
      <c r="BX364" s="126">
        <f t="shared" si="5294"/>
        <v>1.2078302992255125</v>
      </c>
      <c r="BY364" s="126">
        <f t="shared" si="5294"/>
        <v>1.2112978576844211</v>
      </c>
      <c r="BZ364" s="126">
        <f t="shared" si="5294"/>
        <v>1.2147753711524676</v>
      </c>
      <c r="CA364" s="126">
        <f t="shared" si="5294"/>
        <v>1.2182628682094752</v>
      </c>
      <c r="CB364" s="126">
        <f t="shared" si="5294"/>
        <v>1.2217603775173165</v>
      </c>
      <c r="CC364" s="126">
        <f t="shared" si="5294"/>
        <v>1.2252679278201495</v>
      </c>
      <c r="CD364" s="126">
        <f t="shared" si="5294"/>
        <v>1.2287855479446541</v>
      </c>
      <c r="CE364" s="126">
        <f t="shared" si="5294"/>
        <v>1.232077770779646</v>
      </c>
      <c r="CF364" s="126">
        <f t="shared" si="5294"/>
        <v>1.23573302168438</v>
      </c>
      <c r="CG364" s="126">
        <f t="shared" si="5294"/>
        <v>1.2392806860334544</v>
      </c>
      <c r="CH364" s="126">
        <f t="shared" si="5294"/>
        <v>1.2428385353675644</v>
      </c>
      <c r="CI364" s="126">
        <f t="shared" si="5294"/>
        <v>1.2464065989267703</v>
      </c>
      <c r="CJ364" s="126">
        <f t="shared" si="5294"/>
        <v>1.2499849060350778</v>
      </c>
      <c r="CK364" s="126">
        <f t="shared" si="5294"/>
        <v>1.2535734861006791</v>
      </c>
      <c r="CL364" s="126">
        <f t="shared" si="5294"/>
        <v>1.257172368616194</v>
      </c>
      <c r="CM364" s="126">
        <f t="shared" si="5294"/>
        <v>1.2607815831589126</v>
      </c>
      <c r="CN364" s="126">
        <f t="shared" si="5294"/>
        <v>1.2644011593910389</v>
      </c>
      <c r="CO364" s="126">
        <f t="shared" si="5294"/>
        <v>1.2680311270599336</v>
      </c>
      <c r="CP364" s="126">
        <f t="shared" si="5294"/>
        <v>1.2716715159983594</v>
      </c>
      <c r="CQ364" s="126">
        <f t="shared" si="5294"/>
        <v>1.2750786410337906</v>
      </c>
      <c r="CR364" s="126">
        <f t="shared" si="5294"/>
        <v>1.2788614642181557</v>
      </c>
      <c r="CS364" s="126">
        <f t="shared" si="5294"/>
        <v>1.2825329459576562</v>
      </c>
      <c r="CT364" s="126">
        <f t="shared" si="5294"/>
        <v>1.2862149681493797</v>
      </c>
      <c r="CU364" s="126">
        <f t="shared" si="5294"/>
        <v>1.289907561053897</v>
      </c>
      <c r="CV364" s="126">
        <f t="shared" si="5294"/>
        <v>1.293610755018654</v>
      </c>
      <c r="CW364" s="126">
        <f t="shared" si="5294"/>
        <v>1.2973245804782207</v>
      </c>
      <c r="CX364" s="126">
        <f t="shared" si="5294"/>
        <v>1.3010490679545423</v>
      </c>
      <c r="CY364" s="126">
        <f t="shared" si="5294"/>
        <v>1.304784248057189</v>
      </c>
      <c r="CZ364" s="126">
        <f t="shared" si="5294"/>
        <v>1.3085301514836076</v>
      </c>
      <c r="DA364" s="126">
        <f t="shared" si="5294"/>
        <v>1.3122868090193751</v>
      </c>
      <c r="DB364" s="126">
        <f t="shared" si="5294"/>
        <v>1.3160542515384499</v>
      </c>
      <c r="DC364" s="126">
        <f t="shared" si="5294"/>
        <v>1.3195802889875801</v>
      </c>
      <c r="DD364" s="126">
        <f t="shared" si="5294"/>
        <v>1.323495136864544</v>
      </c>
      <c r="DE364" s="126">
        <f t="shared" si="5294"/>
        <v>1.3272947573576725</v>
      </c>
      <c r="DF364" s="126">
        <f t="shared" si="5294"/>
        <v>1.3311052861764079</v>
      </c>
      <c r="DG364" s="126">
        <f t="shared" si="5294"/>
        <v>1.3349267546374479</v>
      </c>
      <c r="DH364" s="126">
        <f t="shared" si="5294"/>
        <v>1.3387591941473977</v>
      </c>
      <c r="DI364" s="126">
        <f t="shared" si="5294"/>
        <v>1.3426026362030277</v>
      </c>
      <c r="DJ364" s="126">
        <f t="shared" si="5294"/>
        <v>1.3464571123915319</v>
      </c>
      <c r="DK364" s="126">
        <f t="shared" si="5294"/>
        <v>1.3503226543907885</v>
      </c>
      <c r="DL364" s="126">
        <f t="shared" si="5294"/>
        <v>1.3541992939696192</v>
      </c>
      <c r="DM364" s="126">
        <f t="shared" si="5294"/>
        <v>1.358087062988051</v>
      </c>
      <c r="DN364" s="126">
        <f t="shared" si="5294"/>
        <v>1.361985993397578</v>
      </c>
      <c r="DO364" s="126">
        <f t="shared" si="5294"/>
        <v>1.3657655991021458</v>
      </c>
      <c r="DP364" s="126">
        <f t="shared" si="5294"/>
        <v>1.3698174666548035</v>
      </c>
      <c r="DQ364" s="126">
        <f t="shared" si="5294"/>
        <v>1.3737500738651915</v>
      </c>
      <c r="DR364" s="126">
        <f t="shared" si="5294"/>
        <v>1.3776939711925826</v>
      </c>
      <c r="DS364" s="126">
        <f t="shared" si="5294"/>
        <v>1.381649191049759</v>
      </c>
      <c r="DT364" s="126">
        <f t="shared" si="5294"/>
        <v>1.385615765942557</v>
      </c>
      <c r="DU364" s="126">
        <f t="shared" si="5294"/>
        <v>1.3895937284701338</v>
      </c>
      <c r="DV364" s="126">
        <f t="shared" si="5294"/>
        <v>1.3935831113252357</v>
      </c>
      <c r="DW364" s="126">
        <f t="shared" si="5294"/>
        <v>1.3975839472944662</v>
      </c>
      <c r="DX364" s="126">
        <f t="shared" si="5294"/>
        <v>1.401596269258556</v>
      </c>
      <c r="DY364" s="126">
        <f t="shared" si="5294"/>
        <v>1.4056201101926329</v>
      </c>
      <c r="DZ364" s="126">
        <f t="shared" si="5294"/>
        <v>1.4096555031664932</v>
      </c>
      <c r="EA364" s="126">
        <f t="shared" si="5294"/>
        <v>1.4134323217047313</v>
      </c>
      <c r="EB364" s="126">
        <f t="shared" si="5294"/>
        <v>1.4176256038945581</v>
      </c>
    </row>
    <row r="365" spans="1:132" ht="13" x14ac:dyDescent="0.3">
      <c r="C365" s="36" t="str">
        <f>"TOTAL "&amp;UPPER(B360)&amp;" COSTS"</f>
        <v>TOTAL AGENTS COSTS</v>
      </c>
      <c r="D365" s="38"/>
      <c r="E365" s="38"/>
      <c r="F365" s="38"/>
      <c r="G365" s="52" t="s">
        <v>220</v>
      </c>
      <c r="H365" s="51">
        <f t="shared" ref="H365" si="5295">SUM(J365:EB365)</f>
        <v>0</v>
      </c>
      <c r="I365" s="38"/>
      <c r="J365" s="37">
        <f t="shared" ref="J365:BU365" si="5296">J363*J364</f>
        <v>0</v>
      </c>
      <c r="K365" s="37">
        <f t="shared" si="5296"/>
        <v>0</v>
      </c>
      <c r="L365" s="37">
        <f t="shared" si="5296"/>
        <v>0</v>
      </c>
      <c r="M365" s="37">
        <f t="shared" si="5296"/>
        <v>0</v>
      </c>
      <c r="N365" s="37">
        <f t="shared" si="5296"/>
        <v>0</v>
      </c>
      <c r="O365" s="37">
        <f t="shared" si="5296"/>
        <v>0</v>
      </c>
      <c r="P365" s="37">
        <f t="shared" si="5296"/>
        <v>0</v>
      </c>
      <c r="Q365" s="37">
        <f t="shared" si="5296"/>
        <v>0</v>
      </c>
      <c r="R365" s="37">
        <f t="shared" si="5296"/>
        <v>0</v>
      </c>
      <c r="S365" s="37">
        <f t="shared" si="5296"/>
        <v>0</v>
      </c>
      <c r="T365" s="37">
        <f t="shared" si="5296"/>
        <v>0</v>
      </c>
      <c r="U365" s="37">
        <f t="shared" si="5296"/>
        <v>0</v>
      </c>
      <c r="V365" s="37">
        <f t="shared" si="5296"/>
        <v>0</v>
      </c>
      <c r="W365" s="37">
        <f t="shared" si="5296"/>
        <v>0</v>
      </c>
      <c r="X365" s="37">
        <f t="shared" si="5296"/>
        <v>0</v>
      </c>
      <c r="Y365" s="37">
        <f t="shared" si="5296"/>
        <v>0</v>
      </c>
      <c r="Z365" s="37">
        <f t="shared" si="5296"/>
        <v>0</v>
      </c>
      <c r="AA365" s="37">
        <f t="shared" si="5296"/>
        <v>0</v>
      </c>
      <c r="AB365" s="37">
        <f t="shared" si="5296"/>
        <v>0</v>
      </c>
      <c r="AC365" s="37">
        <f t="shared" si="5296"/>
        <v>0</v>
      </c>
      <c r="AD365" s="37">
        <f t="shared" si="5296"/>
        <v>0</v>
      </c>
      <c r="AE365" s="37">
        <f t="shared" si="5296"/>
        <v>0</v>
      </c>
      <c r="AF365" s="37">
        <f t="shared" si="5296"/>
        <v>0</v>
      </c>
      <c r="AG365" s="37">
        <f t="shared" si="5296"/>
        <v>0</v>
      </c>
      <c r="AH365" s="37">
        <f t="shared" si="5296"/>
        <v>0</v>
      </c>
      <c r="AI365" s="37">
        <f t="shared" si="5296"/>
        <v>0</v>
      </c>
      <c r="AJ365" s="37">
        <f t="shared" si="5296"/>
        <v>0</v>
      </c>
      <c r="AK365" s="37">
        <f t="shared" si="5296"/>
        <v>0</v>
      </c>
      <c r="AL365" s="37">
        <f t="shared" si="5296"/>
        <v>0</v>
      </c>
      <c r="AM365" s="37">
        <f t="shared" si="5296"/>
        <v>0</v>
      </c>
      <c r="AN365" s="37">
        <f t="shared" si="5296"/>
        <v>0</v>
      </c>
      <c r="AO365" s="37">
        <f t="shared" si="5296"/>
        <v>0</v>
      </c>
      <c r="AP365" s="37">
        <f t="shared" si="5296"/>
        <v>0</v>
      </c>
      <c r="AQ365" s="37">
        <f t="shared" si="5296"/>
        <v>0</v>
      </c>
      <c r="AR365" s="37">
        <f t="shared" si="5296"/>
        <v>0</v>
      </c>
      <c r="AS365" s="37">
        <f t="shared" si="5296"/>
        <v>0</v>
      </c>
      <c r="AT365" s="37">
        <f t="shared" si="5296"/>
        <v>0</v>
      </c>
      <c r="AU365" s="37">
        <f t="shared" si="5296"/>
        <v>0</v>
      </c>
      <c r="AV365" s="37">
        <f t="shared" si="5296"/>
        <v>0</v>
      </c>
      <c r="AW365" s="37">
        <f t="shared" si="5296"/>
        <v>0</v>
      </c>
      <c r="AX365" s="37">
        <f t="shared" si="5296"/>
        <v>0</v>
      </c>
      <c r="AY365" s="37">
        <f t="shared" si="5296"/>
        <v>0</v>
      </c>
      <c r="AZ365" s="37">
        <f t="shared" si="5296"/>
        <v>0</v>
      </c>
      <c r="BA365" s="37">
        <f t="shared" si="5296"/>
        <v>0</v>
      </c>
      <c r="BB365" s="37">
        <f t="shared" si="5296"/>
        <v>0</v>
      </c>
      <c r="BC365" s="37">
        <f t="shared" si="5296"/>
        <v>0</v>
      </c>
      <c r="BD365" s="37">
        <f t="shared" si="5296"/>
        <v>0</v>
      </c>
      <c r="BE365" s="37">
        <f t="shared" si="5296"/>
        <v>0</v>
      </c>
      <c r="BF365" s="37">
        <f t="shared" si="5296"/>
        <v>0</v>
      </c>
      <c r="BG365" s="37">
        <f t="shared" si="5296"/>
        <v>0</v>
      </c>
      <c r="BH365" s="37">
        <f t="shared" si="5296"/>
        <v>0</v>
      </c>
      <c r="BI365" s="37">
        <f t="shared" si="5296"/>
        <v>0</v>
      </c>
      <c r="BJ365" s="37">
        <f t="shared" si="5296"/>
        <v>0</v>
      </c>
      <c r="BK365" s="37">
        <f t="shared" si="5296"/>
        <v>0</v>
      </c>
      <c r="BL365" s="37">
        <f t="shared" si="5296"/>
        <v>0</v>
      </c>
      <c r="BM365" s="37">
        <f t="shared" si="5296"/>
        <v>0</v>
      </c>
      <c r="BN365" s="37">
        <f t="shared" si="5296"/>
        <v>0</v>
      </c>
      <c r="BO365" s="37">
        <f t="shared" si="5296"/>
        <v>0</v>
      </c>
      <c r="BP365" s="37">
        <f t="shared" si="5296"/>
        <v>0</v>
      </c>
      <c r="BQ365" s="37">
        <f t="shared" si="5296"/>
        <v>0</v>
      </c>
      <c r="BR365" s="37">
        <f t="shared" si="5296"/>
        <v>0</v>
      </c>
      <c r="BS365" s="37">
        <f t="shared" si="5296"/>
        <v>0</v>
      </c>
      <c r="BT365" s="37">
        <f t="shared" si="5296"/>
        <v>0</v>
      </c>
      <c r="BU365" s="37">
        <f t="shared" si="5296"/>
        <v>0</v>
      </c>
      <c r="BV365" s="37">
        <f t="shared" ref="BV365:EB365" si="5297">BV363*BV364</f>
        <v>0</v>
      </c>
      <c r="BW365" s="37">
        <f t="shared" si="5297"/>
        <v>0</v>
      </c>
      <c r="BX365" s="37">
        <f t="shared" si="5297"/>
        <v>0</v>
      </c>
      <c r="BY365" s="37">
        <f t="shared" si="5297"/>
        <v>0</v>
      </c>
      <c r="BZ365" s="37">
        <f t="shared" si="5297"/>
        <v>0</v>
      </c>
      <c r="CA365" s="37">
        <f t="shared" si="5297"/>
        <v>0</v>
      </c>
      <c r="CB365" s="37">
        <f t="shared" si="5297"/>
        <v>0</v>
      </c>
      <c r="CC365" s="37">
        <f t="shared" si="5297"/>
        <v>0</v>
      </c>
      <c r="CD365" s="37">
        <f t="shared" si="5297"/>
        <v>0</v>
      </c>
      <c r="CE365" s="37">
        <f t="shared" si="5297"/>
        <v>0</v>
      </c>
      <c r="CF365" s="37">
        <f t="shared" si="5297"/>
        <v>0</v>
      </c>
      <c r="CG365" s="37">
        <f t="shared" si="5297"/>
        <v>0</v>
      </c>
      <c r="CH365" s="37">
        <f t="shared" si="5297"/>
        <v>0</v>
      </c>
      <c r="CI365" s="37">
        <f t="shared" si="5297"/>
        <v>0</v>
      </c>
      <c r="CJ365" s="37">
        <f t="shared" si="5297"/>
        <v>0</v>
      </c>
      <c r="CK365" s="37">
        <f t="shared" si="5297"/>
        <v>0</v>
      </c>
      <c r="CL365" s="37">
        <f t="shared" si="5297"/>
        <v>0</v>
      </c>
      <c r="CM365" s="37">
        <f t="shared" si="5297"/>
        <v>0</v>
      </c>
      <c r="CN365" s="37">
        <f t="shared" si="5297"/>
        <v>0</v>
      </c>
      <c r="CO365" s="37">
        <f t="shared" si="5297"/>
        <v>0</v>
      </c>
      <c r="CP365" s="37">
        <f t="shared" si="5297"/>
        <v>0</v>
      </c>
      <c r="CQ365" s="37">
        <f t="shared" si="5297"/>
        <v>0</v>
      </c>
      <c r="CR365" s="37">
        <f t="shared" si="5297"/>
        <v>0</v>
      </c>
      <c r="CS365" s="37">
        <f t="shared" si="5297"/>
        <v>0</v>
      </c>
      <c r="CT365" s="37">
        <f t="shared" si="5297"/>
        <v>0</v>
      </c>
      <c r="CU365" s="37">
        <f t="shared" si="5297"/>
        <v>0</v>
      </c>
      <c r="CV365" s="37">
        <f t="shared" si="5297"/>
        <v>0</v>
      </c>
      <c r="CW365" s="37">
        <f t="shared" si="5297"/>
        <v>0</v>
      </c>
      <c r="CX365" s="37">
        <f t="shared" si="5297"/>
        <v>0</v>
      </c>
      <c r="CY365" s="37">
        <f t="shared" si="5297"/>
        <v>0</v>
      </c>
      <c r="CZ365" s="37">
        <f t="shared" si="5297"/>
        <v>0</v>
      </c>
      <c r="DA365" s="37">
        <f t="shared" si="5297"/>
        <v>0</v>
      </c>
      <c r="DB365" s="37">
        <f t="shared" si="5297"/>
        <v>0</v>
      </c>
      <c r="DC365" s="37">
        <f t="shared" si="5297"/>
        <v>0</v>
      </c>
      <c r="DD365" s="37">
        <f t="shared" si="5297"/>
        <v>0</v>
      </c>
      <c r="DE365" s="37">
        <f t="shared" si="5297"/>
        <v>0</v>
      </c>
      <c r="DF365" s="37">
        <f t="shared" si="5297"/>
        <v>0</v>
      </c>
      <c r="DG365" s="37">
        <f t="shared" si="5297"/>
        <v>0</v>
      </c>
      <c r="DH365" s="37">
        <f t="shared" si="5297"/>
        <v>0</v>
      </c>
      <c r="DI365" s="37">
        <f t="shared" si="5297"/>
        <v>0</v>
      </c>
      <c r="DJ365" s="37">
        <f t="shared" si="5297"/>
        <v>0</v>
      </c>
      <c r="DK365" s="37">
        <f t="shared" si="5297"/>
        <v>0</v>
      </c>
      <c r="DL365" s="37">
        <f t="shared" si="5297"/>
        <v>0</v>
      </c>
      <c r="DM365" s="37">
        <f t="shared" si="5297"/>
        <v>0</v>
      </c>
      <c r="DN365" s="37">
        <f t="shared" si="5297"/>
        <v>0</v>
      </c>
      <c r="DO365" s="37">
        <f t="shared" si="5297"/>
        <v>0</v>
      </c>
      <c r="DP365" s="37">
        <f t="shared" si="5297"/>
        <v>0</v>
      </c>
      <c r="DQ365" s="37">
        <f t="shared" si="5297"/>
        <v>0</v>
      </c>
      <c r="DR365" s="37">
        <f t="shared" si="5297"/>
        <v>0</v>
      </c>
      <c r="DS365" s="37">
        <f t="shared" si="5297"/>
        <v>0</v>
      </c>
      <c r="DT365" s="37">
        <f t="shared" si="5297"/>
        <v>0</v>
      </c>
      <c r="DU365" s="37">
        <f t="shared" si="5297"/>
        <v>0</v>
      </c>
      <c r="DV365" s="37">
        <f t="shared" si="5297"/>
        <v>0</v>
      </c>
      <c r="DW365" s="37">
        <f t="shared" si="5297"/>
        <v>0</v>
      </c>
      <c r="DX365" s="37">
        <f t="shared" si="5297"/>
        <v>0</v>
      </c>
      <c r="DY365" s="37">
        <f t="shared" si="5297"/>
        <v>0</v>
      </c>
      <c r="DZ365" s="37">
        <f t="shared" si="5297"/>
        <v>0</v>
      </c>
      <c r="EA365" s="37">
        <f t="shared" si="5297"/>
        <v>0</v>
      </c>
      <c r="EB365" s="37">
        <f t="shared" si="5297"/>
        <v>0</v>
      </c>
    </row>
    <row r="366" spans="1:132" x14ac:dyDescent="0.25"/>
    <row r="367" spans="1:132" ht="13" x14ac:dyDescent="0.3">
      <c r="A367" s="59">
        <f>IF(H370=D370,0,1)</f>
        <v>0</v>
      </c>
      <c r="B367" s="108" t="str">
        <f>Assumptions!B212</f>
        <v>Other facilities (shows, depots, ports)</v>
      </c>
      <c r="C367" s="108"/>
      <c r="D367" s="108"/>
      <c r="E367" s="108"/>
      <c r="F367" s="108"/>
      <c r="G367" s="108"/>
      <c r="H367" s="108"/>
      <c r="I367" s="108"/>
    </row>
    <row r="368" spans="1:132" ht="13" x14ac:dyDescent="0.3">
      <c r="C368" s="2" t="s">
        <v>419</v>
      </c>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row>
    <row r="369" spans="1:132" outlineLevel="1" x14ac:dyDescent="0.25">
      <c r="C369" t="s">
        <v>339</v>
      </c>
      <c r="D369" s="79">
        <f>Costs!N326</f>
        <v>45108</v>
      </c>
      <c r="E369" s="16">
        <f>Costs!N327</f>
        <v>12</v>
      </c>
      <c r="F369" s="61">
        <f>EDATE(D369,E369)</f>
        <v>45474</v>
      </c>
      <c r="G369" s="52" t="s">
        <v>215</v>
      </c>
      <c r="H369" s="50">
        <f>SUM(J369:EB369)</f>
        <v>1</v>
      </c>
      <c r="J369" s="130">
        <f t="shared" ref="J369:BU369" si="5298">IFERROR(IF(AND(J$6&gt;=$D369,J$7&lt;=$F369),1,0)*1/(YEARFRAC($D369,$F369)*MiY),0)+IF(AND($D369=$F369,J$6&lt;=$D369,J$7&gt;=$F369),1)</f>
        <v>0</v>
      </c>
      <c r="K369" s="130">
        <f t="shared" si="5298"/>
        <v>0</v>
      </c>
      <c r="L369" s="130">
        <f t="shared" si="5298"/>
        <v>0</v>
      </c>
      <c r="M369" s="130">
        <f t="shared" si="5298"/>
        <v>0</v>
      </c>
      <c r="N369" s="130">
        <f t="shared" si="5298"/>
        <v>0</v>
      </c>
      <c r="O369" s="130">
        <f t="shared" si="5298"/>
        <v>0</v>
      </c>
      <c r="P369" s="130">
        <f t="shared" si="5298"/>
        <v>8.3333333333333329E-2</v>
      </c>
      <c r="Q369" s="130">
        <f t="shared" si="5298"/>
        <v>8.3333333333333329E-2</v>
      </c>
      <c r="R369" s="130">
        <f t="shared" si="5298"/>
        <v>8.3333333333333329E-2</v>
      </c>
      <c r="S369" s="130">
        <f t="shared" si="5298"/>
        <v>8.3333333333333329E-2</v>
      </c>
      <c r="T369" s="130">
        <f t="shared" si="5298"/>
        <v>8.3333333333333329E-2</v>
      </c>
      <c r="U369" s="130">
        <f t="shared" si="5298"/>
        <v>8.3333333333333329E-2</v>
      </c>
      <c r="V369" s="130">
        <f t="shared" si="5298"/>
        <v>8.3333333333333329E-2</v>
      </c>
      <c r="W369" s="130">
        <f t="shared" si="5298"/>
        <v>8.3333333333333329E-2</v>
      </c>
      <c r="X369" s="130">
        <f t="shared" si="5298"/>
        <v>8.3333333333333329E-2</v>
      </c>
      <c r="Y369" s="130">
        <f t="shared" si="5298"/>
        <v>8.3333333333333329E-2</v>
      </c>
      <c r="Z369" s="130">
        <f t="shared" si="5298"/>
        <v>8.3333333333333329E-2</v>
      </c>
      <c r="AA369" s="130">
        <f t="shared" si="5298"/>
        <v>8.3333333333333329E-2</v>
      </c>
      <c r="AB369" s="130">
        <f t="shared" si="5298"/>
        <v>0</v>
      </c>
      <c r="AC369" s="130">
        <f t="shared" si="5298"/>
        <v>0</v>
      </c>
      <c r="AD369" s="130">
        <f t="shared" si="5298"/>
        <v>0</v>
      </c>
      <c r="AE369" s="130">
        <f t="shared" si="5298"/>
        <v>0</v>
      </c>
      <c r="AF369" s="130">
        <f t="shared" si="5298"/>
        <v>0</v>
      </c>
      <c r="AG369" s="130">
        <f t="shared" si="5298"/>
        <v>0</v>
      </c>
      <c r="AH369" s="130">
        <f t="shared" si="5298"/>
        <v>0</v>
      </c>
      <c r="AI369" s="130">
        <f t="shared" si="5298"/>
        <v>0</v>
      </c>
      <c r="AJ369" s="130">
        <f t="shared" si="5298"/>
        <v>0</v>
      </c>
      <c r="AK369" s="130">
        <f t="shared" si="5298"/>
        <v>0</v>
      </c>
      <c r="AL369" s="130">
        <f t="shared" si="5298"/>
        <v>0</v>
      </c>
      <c r="AM369" s="130">
        <f t="shared" si="5298"/>
        <v>0</v>
      </c>
      <c r="AN369" s="130">
        <f t="shared" si="5298"/>
        <v>0</v>
      </c>
      <c r="AO369" s="130">
        <f t="shared" si="5298"/>
        <v>0</v>
      </c>
      <c r="AP369" s="130">
        <f t="shared" si="5298"/>
        <v>0</v>
      </c>
      <c r="AQ369" s="130">
        <f t="shared" si="5298"/>
        <v>0</v>
      </c>
      <c r="AR369" s="130">
        <f t="shared" si="5298"/>
        <v>0</v>
      </c>
      <c r="AS369" s="130">
        <f t="shared" si="5298"/>
        <v>0</v>
      </c>
      <c r="AT369" s="130">
        <f t="shared" si="5298"/>
        <v>0</v>
      </c>
      <c r="AU369" s="130">
        <f t="shared" si="5298"/>
        <v>0</v>
      </c>
      <c r="AV369" s="130">
        <f t="shared" si="5298"/>
        <v>0</v>
      </c>
      <c r="AW369" s="130">
        <f t="shared" si="5298"/>
        <v>0</v>
      </c>
      <c r="AX369" s="130">
        <f t="shared" si="5298"/>
        <v>0</v>
      </c>
      <c r="AY369" s="130">
        <f t="shared" si="5298"/>
        <v>0</v>
      </c>
      <c r="AZ369" s="130">
        <f t="shared" si="5298"/>
        <v>0</v>
      </c>
      <c r="BA369" s="130">
        <f t="shared" si="5298"/>
        <v>0</v>
      </c>
      <c r="BB369" s="130">
        <f t="shared" si="5298"/>
        <v>0</v>
      </c>
      <c r="BC369" s="130">
        <f t="shared" si="5298"/>
        <v>0</v>
      </c>
      <c r="BD369" s="130">
        <f t="shared" si="5298"/>
        <v>0</v>
      </c>
      <c r="BE369" s="130">
        <f t="shared" si="5298"/>
        <v>0</v>
      </c>
      <c r="BF369" s="130">
        <f t="shared" si="5298"/>
        <v>0</v>
      </c>
      <c r="BG369" s="130">
        <f t="shared" si="5298"/>
        <v>0</v>
      </c>
      <c r="BH369" s="130">
        <f t="shared" si="5298"/>
        <v>0</v>
      </c>
      <c r="BI369" s="130">
        <f t="shared" si="5298"/>
        <v>0</v>
      </c>
      <c r="BJ369" s="130">
        <f t="shared" si="5298"/>
        <v>0</v>
      </c>
      <c r="BK369" s="130">
        <f t="shared" si="5298"/>
        <v>0</v>
      </c>
      <c r="BL369" s="130">
        <f t="shared" si="5298"/>
        <v>0</v>
      </c>
      <c r="BM369" s="130">
        <f t="shared" si="5298"/>
        <v>0</v>
      </c>
      <c r="BN369" s="130">
        <f t="shared" si="5298"/>
        <v>0</v>
      </c>
      <c r="BO369" s="130">
        <f t="shared" si="5298"/>
        <v>0</v>
      </c>
      <c r="BP369" s="130">
        <f t="shared" si="5298"/>
        <v>0</v>
      </c>
      <c r="BQ369" s="130">
        <f t="shared" si="5298"/>
        <v>0</v>
      </c>
      <c r="BR369" s="130">
        <f t="shared" si="5298"/>
        <v>0</v>
      </c>
      <c r="BS369" s="130">
        <f t="shared" si="5298"/>
        <v>0</v>
      </c>
      <c r="BT369" s="130">
        <f t="shared" si="5298"/>
        <v>0</v>
      </c>
      <c r="BU369" s="130">
        <f t="shared" si="5298"/>
        <v>0</v>
      </c>
      <c r="BV369" s="130">
        <f t="shared" ref="BV369:EB369" si="5299">IFERROR(IF(AND(BV$6&gt;=$D369,BV$7&lt;=$F369),1,0)*1/(YEARFRAC($D369,$F369)*MiY),0)+IF(AND($D369=$F369,BV$6&lt;=$D369,BV$7&gt;=$F369),1)</f>
        <v>0</v>
      </c>
      <c r="BW369" s="130">
        <f t="shared" si="5299"/>
        <v>0</v>
      </c>
      <c r="BX369" s="130">
        <f t="shared" si="5299"/>
        <v>0</v>
      </c>
      <c r="BY369" s="130">
        <f t="shared" si="5299"/>
        <v>0</v>
      </c>
      <c r="BZ369" s="130">
        <f t="shared" si="5299"/>
        <v>0</v>
      </c>
      <c r="CA369" s="130">
        <f t="shared" si="5299"/>
        <v>0</v>
      </c>
      <c r="CB369" s="130">
        <f t="shared" si="5299"/>
        <v>0</v>
      </c>
      <c r="CC369" s="130">
        <f t="shared" si="5299"/>
        <v>0</v>
      </c>
      <c r="CD369" s="130">
        <f t="shared" si="5299"/>
        <v>0</v>
      </c>
      <c r="CE369" s="130">
        <f t="shared" si="5299"/>
        <v>0</v>
      </c>
      <c r="CF369" s="130">
        <f t="shared" si="5299"/>
        <v>0</v>
      </c>
      <c r="CG369" s="130">
        <f t="shared" si="5299"/>
        <v>0</v>
      </c>
      <c r="CH369" s="130">
        <f t="shared" si="5299"/>
        <v>0</v>
      </c>
      <c r="CI369" s="130">
        <f t="shared" si="5299"/>
        <v>0</v>
      </c>
      <c r="CJ369" s="130">
        <f t="shared" si="5299"/>
        <v>0</v>
      </c>
      <c r="CK369" s="130">
        <f t="shared" si="5299"/>
        <v>0</v>
      </c>
      <c r="CL369" s="130">
        <f t="shared" si="5299"/>
        <v>0</v>
      </c>
      <c r="CM369" s="130">
        <f t="shared" si="5299"/>
        <v>0</v>
      </c>
      <c r="CN369" s="130">
        <f t="shared" si="5299"/>
        <v>0</v>
      </c>
      <c r="CO369" s="130">
        <f t="shared" si="5299"/>
        <v>0</v>
      </c>
      <c r="CP369" s="130">
        <f t="shared" si="5299"/>
        <v>0</v>
      </c>
      <c r="CQ369" s="130">
        <f t="shared" si="5299"/>
        <v>0</v>
      </c>
      <c r="CR369" s="130">
        <f t="shared" si="5299"/>
        <v>0</v>
      </c>
      <c r="CS369" s="130">
        <f t="shared" si="5299"/>
        <v>0</v>
      </c>
      <c r="CT369" s="130">
        <f t="shared" si="5299"/>
        <v>0</v>
      </c>
      <c r="CU369" s="130">
        <f t="shared" si="5299"/>
        <v>0</v>
      </c>
      <c r="CV369" s="130">
        <f t="shared" si="5299"/>
        <v>0</v>
      </c>
      <c r="CW369" s="130">
        <f t="shared" si="5299"/>
        <v>0</v>
      </c>
      <c r="CX369" s="130">
        <f t="shared" si="5299"/>
        <v>0</v>
      </c>
      <c r="CY369" s="130">
        <f t="shared" si="5299"/>
        <v>0</v>
      </c>
      <c r="CZ369" s="130">
        <f t="shared" si="5299"/>
        <v>0</v>
      </c>
      <c r="DA369" s="130">
        <f t="shared" si="5299"/>
        <v>0</v>
      </c>
      <c r="DB369" s="130">
        <f t="shared" si="5299"/>
        <v>0</v>
      </c>
      <c r="DC369" s="130">
        <f t="shared" si="5299"/>
        <v>0</v>
      </c>
      <c r="DD369" s="130">
        <f t="shared" si="5299"/>
        <v>0</v>
      </c>
      <c r="DE369" s="130">
        <f t="shared" si="5299"/>
        <v>0</v>
      </c>
      <c r="DF369" s="130">
        <f t="shared" si="5299"/>
        <v>0</v>
      </c>
      <c r="DG369" s="130">
        <f t="shared" si="5299"/>
        <v>0</v>
      </c>
      <c r="DH369" s="130">
        <f t="shared" si="5299"/>
        <v>0</v>
      </c>
      <c r="DI369" s="130">
        <f t="shared" si="5299"/>
        <v>0</v>
      </c>
      <c r="DJ369" s="130">
        <f t="shared" si="5299"/>
        <v>0</v>
      </c>
      <c r="DK369" s="130">
        <f t="shared" si="5299"/>
        <v>0</v>
      </c>
      <c r="DL369" s="130">
        <f t="shared" si="5299"/>
        <v>0</v>
      </c>
      <c r="DM369" s="130">
        <f t="shared" si="5299"/>
        <v>0</v>
      </c>
      <c r="DN369" s="130">
        <f t="shared" si="5299"/>
        <v>0</v>
      </c>
      <c r="DO369" s="130">
        <f t="shared" si="5299"/>
        <v>0</v>
      </c>
      <c r="DP369" s="130">
        <f t="shared" si="5299"/>
        <v>0</v>
      </c>
      <c r="DQ369" s="130">
        <f t="shared" si="5299"/>
        <v>0</v>
      </c>
      <c r="DR369" s="130">
        <f t="shared" si="5299"/>
        <v>0</v>
      </c>
      <c r="DS369" s="130">
        <f t="shared" si="5299"/>
        <v>0</v>
      </c>
      <c r="DT369" s="130">
        <f t="shared" si="5299"/>
        <v>0</v>
      </c>
      <c r="DU369" s="130">
        <f t="shared" si="5299"/>
        <v>0</v>
      </c>
      <c r="DV369" s="130">
        <f t="shared" si="5299"/>
        <v>0</v>
      </c>
      <c r="DW369" s="130">
        <f t="shared" si="5299"/>
        <v>0</v>
      </c>
      <c r="DX369" s="130">
        <f t="shared" si="5299"/>
        <v>0</v>
      </c>
      <c r="DY369" s="130">
        <f t="shared" si="5299"/>
        <v>0</v>
      </c>
      <c r="DZ369" s="130">
        <f t="shared" si="5299"/>
        <v>0</v>
      </c>
      <c r="EA369" s="130">
        <f t="shared" si="5299"/>
        <v>0</v>
      </c>
      <c r="EB369" s="130">
        <f t="shared" si="5299"/>
        <v>0</v>
      </c>
    </row>
    <row r="370" spans="1:132" outlineLevel="1" x14ac:dyDescent="0.25">
      <c r="C370" t="s">
        <v>422</v>
      </c>
      <c r="D370" s="16">
        <f>Costs!N340</f>
        <v>0</v>
      </c>
      <c r="G370" s="52" t="s">
        <v>220</v>
      </c>
      <c r="H370" s="66">
        <f>SUM(J370:EB370)</f>
        <v>0</v>
      </c>
      <c r="J370" s="29">
        <f t="shared" ref="J370:BU370" si="5300">$D370*J369</f>
        <v>0</v>
      </c>
      <c r="K370" s="29">
        <f t="shared" si="5300"/>
        <v>0</v>
      </c>
      <c r="L370" s="29">
        <f t="shared" si="5300"/>
        <v>0</v>
      </c>
      <c r="M370" s="29">
        <f t="shared" si="5300"/>
        <v>0</v>
      </c>
      <c r="N370" s="29">
        <f t="shared" si="5300"/>
        <v>0</v>
      </c>
      <c r="O370" s="29">
        <f t="shared" si="5300"/>
        <v>0</v>
      </c>
      <c r="P370" s="29">
        <f t="shared" si="5300"/>
        <v>0</v>
      </c>
      <c r="Q370" s="29">
        <f t="shared" si="5300"/>
        <v>0</v>
      </c>
      <c r="R370" s="29">
        <f t="shared" si="5300"/>
        <v>0</v>
      </c>
      <c r="S370" s="29">
        <f t="shared" si="5300"/>
        <v>0</v>
      </c>
      <c r="T370" s="29">
        <f t="shared" si="5300"/>
        <v>0</v>
      </c>
      <c r="U370" s="29">
        <f t="shared" si="5300"/>
        <v>0</v>
      </c>
      <c r="V370" s="29">
        <f t="shared" si="5300"/>
        <v>0</v>
      </c>
      <c r="W370" s="29">
        <f t="shared" si="5300"/>
        <v>0</v>
      </c>
      <c r="X370" s="29">
        <f t="shared" si="5300"/>
        <v>0</v>
      </c>
      <c r="Y370" s="29">
        <f t="shared" si="5300"/>
        <v>0</v>
      </c>
      <c r="Z370" s="29">
        <f t="shared" si="5300"/>
        <v>0</v>
      </c>
      <c r="AA370" s="29">
        <f t="shared" si="5300"/>
        <v>0</v>
      </c>
      <c r="AB370" s="29">
        <f t="shared" si="5300"/>
        <v>0</v>
      </c>
      <c r="AC370" s="29">
        <f t="shared" si="5300"/>
        <v>0</v>
      </c>
      <c r="AD370" s="29">
        <f t="shared" si="5300"/>
        <v>0</v>
      </c>
      <c r="AE370" s="29">
        <f t="shared" si="5300"/>
        <v>0</v>
      </c>
      <c r="AF370" s="29">
        <f t="shared" si="5300"/>
        <v>0</v>
      </c>
      <c r="AG370" s="29">
        <f t="shared" si="5300"/>
        <v>0</v>
      </c>
      <c r="AH370" s="29">
        <f t="shared" si="5300"/>
        <v>0</v>
      </c>
      <c r="AI370" s="29">
        <f t="shared" si="5300"/>
        <v>0</v>
      </c>
      <c r="AJ370" s="29">
        <f t="shared" si="5300"/>
        <v>0</v>
      </c>
      <c r="AK370" s="29">
        <f t="shared" si="5300"/>
        <v>0</v>
      </c>
      <c r="AL370" s="29">
        <f t="shared" si="5300"/>
        <v>0</v>
      </c>
      <c r="AM370" s="29">
        <f t="shared" si="5300"/>
        <v>0</v>
      </c>
      <c r="AN370" s="29">
        <f t="shared" si="5300"/>
        <v>0</v>
      </c>
      <c r="AO370" s="29">
        <f t="shared" si="5300"/>
        <v>0</v>
      </c>
      <c r="AP370" s="29">
        <f t="shared" si="5300"/>
        <v>0</v>
      </c>
      <c r="AQ370" s="29">
        <f t="shared" si="5300"/>
        <v>0</v>
      </c>
      <c r="AR370" s="29">
        <f t="shared" si="5300"/>
        <v>0</v>
      </c>
      <c r="AS370" s="29">
        <f t="shared" si="5300"/>
        <v>0</v>
      </c>
      <c r="AT370" s="29">
        <f t="shared" si="5300"/>
        <v>0</v>
      </c>
      <c r="AU370" s="29">
        <f t="shared" si="5300"/>
        <v>0</v>
      </c>
      <c r="AV370" s="29">
        <f t="shared" si="5300"/>
        <v>0</v>
      </c>
      <c r="AW370" s="29">
        <f t="shared" si="5300"/>
        <v>0</v>
      </c>
      <c r="AX370" s="29">
        <f t="shared" si="5300"/>
        <v>0</v>
      </c>
      <c r="AY370" s="29">
        <f t="shared" si="5300"/>
        <v>0</v>
      </c>
      <c r="AZ370" s="29">
        <f t="shared" si="5300"/>
        <v>0</v>
      </c>
      <c r="BA370" s="29">
        <f t="shared" si="5300"/>
        <v>0</v>
      </c>
      <c r="BB370" s="29">
        <f t="shared" si="5300"/>
        <v>0</v>
      </c>
      <c r="BC370" s="29">
        <f t="shared" si="5300"/>
        <v>0</v>
      </c>
      <c r="BD370" s="29">
        <f t="shared" si="5300"/>
        <v>0</v>
      </c>
      <c r="BE370" s="29">
        <f t="shared" si="5300"/>
        <v>0</v>
      </c>
      <c r="BF370" s="29">
        <f t="shared" si="5300"/>
        <v>0</v>
      </c>
      <c r="BG370" s="29">
        <f t="shared" si="5300"/>
        <v>0</v>
      </c>
      <c r="BH370" s="29">
        <f t="shared" si="5300"/>
        <v>0</v>
      </c>
      <c r="BI370" s="29">
        <f t="shared" si="5300"/>
        <v>0</v>
      </c>
      <c r="BJ370" s="29">
        <f t="shared" si="5300"/>
        <v>0</v>
      </c>
      <c r="BK370" s="29">
        <f t="shared" si="5300"/>
        <v>0</v>
      </c>
      <c r="BL370" s="29">
        <f t="shared" si="5300"/>
        <v>0</v>
      </c>
      <c r="BM370" s="29">
        <f t="shared" si="5300"/>
        <v>0</v>
      </c>
      <c r="BN370" s="29">
        <f t="shared" si="5300"/>
        <v>0</v>
      </c>
      <c r="BO370" s="29">
        <f t="shared" si="5300"/>
        <v>0</v>
      </c>
      <c r="BP370" s="29">
        <f t="shared" si="5300"/>
        <v>0</v>
      </c>
      <c r="BQ370" s="29">
        <f t="shared" si="5300"/>
        <v>0</v>
      </c>
      <c r="BR370" s="29">
        <f t="shared" si="5300"/>
        <v>0</v>
      </c>
      <c r="BS370" s="29">
        <f t="shared" si="5300"/>
        <v>0</v>
      </c>
      <c r="BT370" s="29">
        <f t="shared" si="5300"/>
        <v>0</v>
      </c>
      <c r="BU370" s="29">
        <f t="shared" si="5300"/>
        <v>0</v>
      </c>
      <c r="BV370" s="29">
        <f t="shared" ref="BV370:EB370" si="5301">$D370*BV369</f>
        <v>0</v>
      </c>
      <c r="BW370" s="29">
        <f t="shared" si="5301"/>
        <v>0</v>
      </c>
      <c r="BX370" s="29">
        <f t="shared" si="5301"/>
        <v>0</v>
      </c>
      <c r="BY370" s="29">
        <f t="shared" si="5301"/>
        <v>0</v>
      </c>
      <c r="BZ370" s="29">
        <f t="shared" si="5301"/>
        <v>0</v>
      </c>
      <c r="CA370" s="29">
        <f t="shared" si="5301"/>
        <v>0</v>
      </c>
      <c r="CB370" s="29">
        <f t="shared" si="5301"/>
        <v>0</v>
      </c>
      <c r="CC370" s="29">
        <f t="shared" si="5301"/>
        <v>0</v>
      </c>
      <c r="CD370" s="29">
        <f t="shared" si="5301"/>
        <v>0</v>
      </c>
      <c r="CE370" s="29">
        <f t="shared" si="5301"/>
        <v>0</v>
      </c>
      <c r="CF370" s="29">
        <f t="shared" si="5301"/>
        <v>0</v>
      </c>
      <c r="CG370" s="29">
        <f t="shared" si="5301"/>
        <v>0</v>
      </c>
      <c r="CH370" s="29">
        <f t="shared" si="5301"/>
        <v>0</v>
      </c>
      <c r="CI370" s="29">
        <f t="shared" si="5301"/>
        <v>0</v>
      </c>
      <c r="CJ370" s="29">
        <f t="shared" si="5301"/>
        <v>0</v>
      </c>
      <c r="CK370" s="29">
        <f t="shared" si="5301"/>
        <v>0</v>
      </c>
      <c r="CL370" s="29">
        <f t="shared" si="5301"/>
        <v>0</v>
      </c>
      <c r="CM370" s="29">
        <f t="shared" si="5301"/>
        <v>0</v>
      </c>
      <c r="CN370" s="29">
        <f t="shared" si="5301"/>
        <v>0</v>
      </c>
      <c r="CO370" s="29">
        <f t="shared" si="5301"/>
        <v>0</v>
      </c>
      <c r="CP370" s="29">
        <f t="shared" si="5301"/>
        <v>0</v>
      </c>
      <c r="CQ370" s="29">
        <f t="shared" si="5301"/>
        <v>0</v>
      </c>
      <c r="CR370" s="29">
        <f t="shared" si="5301"/>
        <v>0</v>
      </c>
      <c r="CS370" s="29">
        <f t="shared" si="5301"/>
        <v>0</v>
      </c>
      <c r="CT370" s="29">
        <f t="shared" si="5301"/>
        <v>0</v>
      </c>
      <c r="CU370" s="29">
        <f t="shared" si="5301"/>
        <v>0</v>
      </c>
      <c r="CV370" s="29">
        <f t="shared" si="5301"/>
        <v>0</v>
      </c>
      <c r="CW370" s="29">
        <f t="shared" si="5301"/>
        <v>0</v>
      </c>
      <c r="CX370" s="29">
        <f t="shared" si="5301"/>
        <v>0</v>
      </c>
      <c r="CY370" s="29">
        <f t="shared" si="5301"/>
        <v>0</v>
      </c>
      <c r="CZ370" s="29">
        <f t="shared" si="5301"/>
        <v>0</v>
      </c>
      <c r="DA370" s="29">
        <f t="shared" si="5301"/>
        <v>0</v>
      </c>
      <c r="DB370" s="29">
        <f t="shared" si="5301"/>
        <v>0</v>
      </c>
      <c r="DC370" s="29">
        <f t="shared" si="5301"/>
        <v>0</v>
      </c>
      <c r="DD370" s="29">
        <f t="shared" si="5301"/>
        <v>0</v>
      </c>
      <c r="DE370" s="29">
        <f t="shared" si="5301"/>
        <v>0</v>
      </c>
      <c r="DF370" s="29">
        <f t="shared" si="5301"/>
        <v>0</v>
      </c>
      <c r="DG370" s="29">
        <f t="shared" si="5301"/>
        <v>0</v>
      </c>
      <c r="DH370" s="29">
        <f t="shared" si="5301"/>
        <v>0</v>
      </c>
      <c r="DI370" s="29">
        <f t="shared" si="5301"/>
        <v>0</v>
      </c>
      <c r="DJ370" s="29">
        <f t="shared" si="5301"/>
        <v>0</v>
      </c>
      <c r="DK370" s="29">
        <f t="shared" si="5301"/>
        <v>0</v>
      </c>
      <c r="DL370" s="29">
        <f t="shared" si="5301"/>
        <v>0</v>
      </c>
      <c r="DM370" s="29">
        <f t="shared" si="5301"/>
        <v>0</v>
      </c>
      <c r="DN370" s="29">
        <f t="shared" si="5301"/>
        <v>0</v>
      </c>
      <c r="DO370" s="29">
        <f t="shared" si="5301"/>
        <v>0</v>
      </c>
      <c r="DP370" s="29">
        <f t="shared" si="5301"/>
        <v>0</v>
      </c>
      <c r="DQ370" s="29">
        <f t="shared" si="5301"/>
        <v>0</v>
      </c>
      <c r="DR370" s="29">
        <f t="shared" si="5301"/>
        <v>0</v>
      </c>
      <c r="DS370" s="29">
        <f t="shared" si="5301"/>
        <v>0</v>
      </c>
      <c r="DT370" s="29">
        <f t="shared" si="5301"/>
        <v>0</v>
      </c>
      <c r="DU370" s="29">
        <f t="shared" si="5301"/>
        <v>0</v>
      </c>
      <c r="DV370" s="29">
        <f t="shared" si="5301"/>
        <v>0</v>
      </c>
      <c r="DW370" s="29">
        <f t="shared" si="5301"/>
        <v>0</v>
      </c>
      <c r="DX370" s="29">
        <f t="shared" si="5301"/>
        <v>0</v>
      </c>
      <c r="DY370" s="29">
        <f t="shared" si="5301"/>
        <v>0</v>
      </c>
      <c r="DZ370" s="29">
        <f t="shared" si="5301"/>
        <v>0</v>
      </c>
      <c r="EA370" s="29">
        <f t="shared" si="5301"/>
        <v>0</v>
      </c>
      <c r="EB370" s="29">
        <f t="shared" si="5301"/>
        <v>0</v>
      </c>
    </row>
    <row r="371" spans="1:132" outlineLevel="1" x14ac:dyDescent="0.25">
      <c r="C371" s="34" t="s">
        <v>417</v>
      </c>
      <c r="D371" s="34"/>
      <c r="E371" s="34"/>
      <c r="F371" s="34"/>
      <c r="G371" s="67" t="s">
        <v>215</v>
      </c>
      <c r="H371" s="34"/>
      <c r="I371" s="34"/>
      <c r="J371" s="126">
        <f>J$13</f>
        <v>1</v>
      </c>
      <c r="K371" s="126">
        <f t="shared" ref="K371:BV371" si="5302">K$13</f>
        <v>1.0026792493128671</v>
      </c>
      <c r="L371" s="126">
        <f t="shared" si="5302"/>
        <v>1.0056539350998608</v>
      </c>
      <c r="M371" s="126">
        <f t="shared" si="5302"/>
        <v>1.0085410656939733</v>
      </c>
      <c r="N371" s="126">
        <f t="shared" si="5302"/>
        <v>1.0114364849476103</v>
      </c>
      <c r="O371" s="126">
        <f t="shared" si="5302"/>
        <v>1.0143402166566737</v>
      </c>
      <c r="P371" s="126">
        <f t="shared" si="5302"/>
        <v>1.0172522846853813</v>
      </c>
      <c r="Q371" s="126">
        <f t="shared" si="5302"/>
        <v>1.0201727129664624</v>
      </c>
      <c r="R371" s="126">
        <f t="shared" si="5302"/>
        <v>1.0231015255013547</v>
      </c>
      <c r="S371" s="126">
        <f t="shared" si="5302"/>
        <v>1.0260387463604019</v>
      </c>
      <c r="T371" s="126">
        <f t="shared" si="5302"/>
        <v>1.028984399683051</v>
      </c>
      <c r="U371" s="126">
        <f t="shared" si="5302"/>
        <v>1.0319385096780509</v>
      </c>
      <c r="V371" s="126">
        <f t="shared" si="5302"/>
        <v>1.0349011006236515</v>
      </c>
      <c r="W371" s="126">
        <f t="shared" si="5302"/>
        <v>1.0377730230388176</v>
      </c>
      <c r="X371" s="126">
        <f t="shared" si="5302"/>
        <v>1.0408518228283561</v>
      </c>
      <c r="Y371" s="126">
        <f t="shared" si="5302"/>
        <v>1.0438400029932626</v>
      </c>
      <c r="Z371" s="126">
        <f t="shared" si="5302"/>
        <v>1.046836761920777</v>
      </c>
      <c r="AA371" s="126">
        <f t="shared" si="5302"/>
        <v>1.0498421242396576</v>
      </c>
      <c r="AB371" s="126">
        <f t="shared" si="5302"/>
        <v>1.05285611464937</v>
      </c>
      <c r="AC371" s="126">
        <f t="shared" si="5302"/>
        <v>1.0558787579202888</v>
      </c>
      <c r="AD371" s="126">
        <f t="shared" si="5302"/>
        <v>1.0589100788939025</v>
      </c>
      <c r="AE371" s="126">
        <f t="shared" si="5302"/>
        <v>1.0619501024830165</v>
      </c>
      <c r="AF371" s="126">
        <f t="shared" si="5302"/>
        <v>1.0649988536719583</v>
      </c>
      <c r="AG371" s="126">
        <f t="shared" si="5302"/>
        <v>1.0680563575167832</v>
      </c>
      <c r="AH371" s="126">
        <f t="shared" si="5302"/>
        <v>1.0711226391454798</v>
      </c>
      <c r="AI371" s="126">
        <f t="shared" si="5302"/>
        <v>1.0739924437404067</v>
      </c>
      <c r="AJ371" s="126">
        <f t="shared" si="5302"/>
        <v>1.0771786970311998</v>
      </c>
      <c r="AK371" s="126">
        <f t="shared" si="5302"/>
        <v>1.0802711679727233</v>
      </c>
      <c r="AL371" s="126">
        <f t="shared" si="5302"/>
        <v>1.0833725170851116</v>
      </c>
      <c r="AM371" s="126">
        <f t="shared" si="5302"/>
        <v>1.0864827698566941</v>
      </c>
      <c r="AN371" s="126">
        <f t="shared" si="5302"/>
        <v>1.0896019518489746</v>
      </c>
      <c r="AO371" s="126">
        <f t="shared" si="5302"/>
        <v>1.0927300886968412</v>
      </c>
      <c r="AP371" s="126">
        <f t="shared" si="5302"/>
        <v>1.0958672061087775</v>
      </c>
      <c r="AQ371" s="126">
        <f t="shared" si="5302"/>
        <v>1.0990133298670732</v>
      </c>
      <c r="AR371" s="126">
        <f t="shared" si="5302"/>
        <v>1.1021684858280367</v>
      </c>
      <c r="AS371" s="126">
        <f t="shared" si="5302"/>
        <v>1.1053326999222071</v>
      </c>
      <c r="AT371" s="126">
        <f t="shared" si="5302"/>
        <v>1.1085059981545673</v>
      </c>
      <c r="AU371" s="126">
        <f t="shared" si="5302"/>
        <v>1.111475962088432</v>
      </c>
      <c r="AV371" s="126">
        <f t="shared" si="5302"/>
        <v>1.1147734191259395</v>
      </c>
      <c r="AW371" s="126">
        <f t="shared" si="5302"/>
        <v>1.1179738207069689</v>
      </c>
      <c r="AX371" s="126">
        <f t="shared" si="5302"/>
        <v>1.1211834103167977</v>
      </c>
      <c r="AY371" s="126">
        <f t="shared" si="5302"/>
        <v>1.1244022143333261</v>
      </c>
      <c r="AZ371" s="126">
        <f t="shared" si="5302"/>
        <v>1.1276302592101826</v>
      </c>
      <c r="BA371" s="126">
        <f t="shared" si="5302"/>
        <v>1.1308675714769412</v>
      </c>
      <c r="BB371" s="126">
        <f t="shared" si="5302"/>
        <v>1.1341141777393395</v>
      </c>
      <c r="BC371" s="126">
        <f t="shared" si="5302"/>
        <v>1.1373701046794982</v>
      </c>
      <c r="BD371" s="126">
        <f t="shared" si="5302"/>
        <v>1.1406353790561385</v>
      </c>
      <c r="BE371" s="126">
        <f t="shared" si="5302"/>
        <v>1.1439100277048042</v>
      </c>
      <c r="BF371" s="126">
        <f t="shared" si="5302"/>
        <v>1.1471940775380809</v>
      </c>
      <c r="BG371" s="126">
        <f t="shared" si="5302"/>
        <v>1.15026769648205</v>
      </c>
      <c r="BH371" s="126">
        <f t="shared" si="5302"/>
        <v>1.1536802383994258</v>
      </c>
      <c r="BI371" s="126">
        <f t="shared" si="5302"/>
        <v>1.1569923375180708</v>
      </c>
      <c r="BJ371" s="126">
        <f t="shared" si="5302"/>
        <v>1.1603139453378331</v>
      </c>
      <c r="BK371" s="126">
        <f t="shared" si="5302"/>
        <v>1.1636450891572303</v>
      </c>
      <c r="BL371" s="126">
        <f t="shared" si="5302"/>
        <v>1.1669857963531516</v>
      </c>
      <c r="BM371" s="126">
        <f t="shared" si="5302"/>
        <v>1.1703360943810825</v>
      </c>
      <c r="BN371" s="126">
        <f t="shared" si="5302"/>
        <v>1.1736960107753303</v>
      </c>
      <c r="BO371" s="126">
        <f t="shared" si="5302"/>
        <v>1.1770655731492505</v>
      </c>
      <c r="BP371" s="126">
        <f t="shared" si="5302"/>
        <v>1.180444809195474</v>
      </c>
      <c r="BQ371" s="126">
        <f t="shared" si="5302"/>
        <v>1.1838337466861339</v>
      </c>
      <c r="BR371" s="126">
        <f t="shared" si="5302"/>
        <v>1.1872324134730949</v>
      </c>
      <c r="BS371" s="126">
        <f t="shared" si="5302"/>
        <v>1.1905270658589224</v>
      </c>
      <c r="BT371" s="126">
        <f t="shared" si="5302"/>
        <v>1.1940590467434065</v>
      </c>
      <c r="BU371" s="126">
        <f t="shared" si="5302"/>
        <v>1.1974870693312041</v>
      </c>
      <c r="BV371" s="126">
        <f t="shared" si="5302"/>
        <v>1.2009249334246579</v>
      </c>
      <c r="BW371" s="126">
        <f t="shared" ref="BW371:EB371" si="5303">BW$13</f>
        <v>1.204372667277734</v>
      </c>
      <c r="BX371" s="126">
        <f t="shared" si="5303"/>
        <v>1.2078302992255125</v>
      </c>
      <c r="BY371" s="126">
        <f t="shared" si="5303"/>
        <v>1.2112978576844211</v>
      </c>
      <c r="BZ371" s="126">
        <f t="shared" si="5303"/>
        <v>1.2147753711524676</v>
      </c>
      <c r="CA371" s="126">
        <f t="shared" si="5303"/>
        <v>1.2182628682094752</v>
      </c>
      <c r="CB371" s="126">
        <f t="shared" si="5303"/>
        <v>1.2217603775173165</v>
      </c>
      <c r="CC371" s="126">
        <f t="shared" si="5303"/>
        <v>1.2252679278201495</v>
      </c>
      <c r="CD371" s="126">
        <f t="shared" si="5303"/>
        <v>1.2287855479446541</v>
      </c>
      <c r="CE371" s="126">
        <f t="shared" si="5303"/>
        <v>1.232077770779646</v>
      </c>
      <c r="CF371" s="126">
        <f t="shared" si="5303"/>
        <v>1.23573302168438</v>
      </c>
      <c r="CG371" s="126">
        <f t="shared" si="5303"/>
        <v>1.2392806860334544</v>
      </c>
      <c r="CH371" s="126">
        <f t="shared" si="5303"/>
        <v>1.2428385353675644</v>
      </c>
      <c r="CI371" s="126">
        <f t="shared" si="5303"/>
        <v>1.2464065989267703</v>
      </c>
      <c r="CJ371" s="126">
        <f t="shared" si="5303"/>
        <v>1.2499849060350778</v>
      </c>
      <c r="CK371" s="126">
        <f t="shared" si="5303"/>
        <v>1.2535734861006791</v>
      </c>
      <c r="CL371" s="126">
        <f t="shared" si="5303"/>
        <v>1.257172368616194</v>
      </c>
      <c r="CM371" s="126">
        <f t="shared" si="5303"/>
        <v>1.2607815831589126</v>
      </c>
      <c r="CN371" s="126">
        <f t="shared" si="5303"/>
        <v>1.2644011593910389</v>
      </c>
      <c r="CO371" s="126">
        <f t="shared" si="5303"/>
        <v>1.2680311270599336</v>
      </c>
      <c r="CP371" s="126">
        <f t="shared" si="5303"/>
        <v>1.2716715159983594</v>
      </c>
      <c r="CQ371" s="126">
        <f t="shared" si="5303"/>
        <v>1.2750786410337906</v>
      </c>
      <c r="CR371" s="126">
        <f t="shared" si="5303"/>
        <v>1.2788614642181557</v>
      </c>
      <c r="CS371" s="126">
        <f t="shared" si="5303"/>
        <v>1.2825329459576562</v>
      </c>
      <c r="CT371" s="126">
        <f t="shared" si="5303"/>
        <v>1.2862149681493797</v>
      </c>
      <c r="CU371" s="126">
        <f t="shared" si="5303"/>
        <v>1.289907561053897</v>
      </c>
      <c r="CV371" s="126">
        <f t="shared" si="5303"/>
        <v>1.293610755018654</v>
      </c>
      <c r="CW371" s="126">
        <f t="shared" si="5303"/>
        <v>1.2973245804782207</v>
      </c>
      <c r="CX371" s="126">
        <f t="shared" si="5303"/>
        <v>1.3010490679545423</v>
      </c>
      <c r="CY371" s="126">
        <f t="shared" si="5303"/>
        <v>1.304784248057189</v>
      </c>
      <c r="CZ371" s="126">
        <f t="shared" si="5303"/>
        <v>1.3085301514836076</v>
      </c>
      <c r="DA371" s="126">
        <f t="shared" si="5303"/>
        <v>1.3122868090193751</v>
      </c>
      <c r="DB371" s="126">
        <f t="shared" si="5303"/>
        <v>1.3160542515384499</v>
      </c>
      <c r="DC371" s="126">
        <f t="shared" si="5303"/>
        <v>1.3195802889875801</v>
      </c>
      <c r="DD371" s="126">
        <f t="shared" si="5303"/>
        <v>1.323495136864544</v>
      </c>
      <c r="DE371" s="126">
        <f t="shared" si="5303"/>
        <v>1.3272947573576725</v>
      </c>
      <c r="DF371" s="126">
        <f t="shared" si="5303"/>
        <v>1.3311052861764079</v>
      </c>
      <c r="DG371" s="126">
        <f t="shared" si="5303"/>
        <v>1.3349267546374479</v>
      </c>
      <c r="DH371" s="126">
        <f t="shared" si="5303"/>
        <v>1.3387591941473977</v>
      </c>
      <c r="DI371" s="126">
        <f t="shared" si="5303"/>
        <v>1.3426026362030277</v>
      </c>
      <c r="DJ371" s="126">
        <f t="shared" si="5303"/>
        <v>1.3464571123915319</v>
      </c>
      <c r="DK371" s="126">
        <f t="shared" si="5303"/>
        <v>1.3503226543907885</v>
      </c>
      <c r="DL371" s="126">
        <f t="shared" si="5303"/>
        <v>1.3541992939696192</v>
      </c>
      <c r="DM371" s="126">
        <f t="shared" si="5303"/>
        <v>1.358087062988051</v>
      </c>
      <c r="DN371" s="126">
        <f t="shared" si="5303"/>
        <v>1.361985993397578</v>
      </c>
      <c r="DO371" s="126">
        <f t="shared" si="5303"/>
        <v>1.3657655991021458</v>
      </c>
      <c r="DP371" s="126">
        <f t="shared" si="5303"/>
        <v>1.3698174666548035</v>
      </c>
      <c r="DQ371" s="126">
        <f t="shared" si="5303"/>
        <v>1.3737500738651915</v>
      </c>
      <c r="DR371" s="126">
        <f t="shared" si="5303"/>
        <v>1.3776939711925826</v>
      </c>
      <c r="DS371" s="126">
        <f t="shared" si="5303"/>
        <v>1.381649191049759</v>
      </c>
      <c r="DT371" s="126">
        <f t="shared" si="5303"/>
        <v>1.385615765942557</v>
      </c>
      <c r="DU371" s="126">
        <f t="shared" si="5303"/>
        <v>1.3895937284701338</v>
      </c>
      <c r="DV371" s="126">
        <f t="shared" si="5303"/>
        <v>1.3935831113252357</v>
      </c>
      <c r="DW371" s="126">
        <f t="shared" si="5303"/>
        <v>1.3975839472944662</v>
      </c>
      <c r="DX371" s="126">
        <f t="shared" si="5303"/>
        <v>1.401596269258556</v>
      </c>
      <c r="DY371" s="126">
        <f t="shared" si="5303"/>
        <v>1.4056201101926329</v>
      </c>
      <c r="DZ371" s="126">
        <f t="shared" si="5303"/>
        <v>1.4096555031664932</v>
      </c>
      <c r="EA371" s="126">
        <f t="shared" si="5303"/>
        <v>1.4134323217047313</v>
      </c>
      <c r="EB371" s="126">
        <f t="shared" si="5303"/>
        <v>1.4176256038945581</v>
      </c>
    </row>
    <row r="372" spans="1:132" ht="13" x14ac:dyDescent="0.3">
      <c r="C372" s="36" t="str">
        <f>"TOTAL "&amp;UPPER(B367)&amp;" COSTS"</f>
        <v>TOTAL OTHER FACILITIES (SHOWS, DEPOTS, PORTS) COSTS</v>
      </c>
      <c r="D372" s="38"/>
      <c r="E372" s="38"/>
      <c r="F372" s="38"/>
      <c r="G372" s="52" t="s">
        <v>220</v>
      </c>
      <c r="H372" s="51">
        <f t="shared" ref="H372" si="5304">SUM(J372:EB372)</f>
        <v>0</v>
      </c>
      <c r="I372" s="38"/>
      <c r="J372" s="37">
        <f t="shared" ref="J372:BU372" si="5305">J370*J371</f>
        <v>0</v>
      </c>
      <c r="K372" s="37">
        <f t="shared" si="5305"/>
        <v>0</v>
      </c>
      <c r="L372" s="37">
        <f t="shared" si="5305"/>
        <v>0</v>
      </c>
      <c r="M372" s="37">
        <f t="shared" si="5305"/>
        <v>0</v>
      </c>
      <c r="N372" s="37">
        <f t="shared" si="5305"/>
        <v>0</v>
      </c>
      <c r="O372" s="37">
        <f t="shared" si="5305"/>
        <v>0</v>
      </c>
      <c r="P372" s="37">
        <f t="shared" si="5305"/>
        <v>0</v>
      </c>
      <c r="Q372" s="37">
        <f t="shared" si="5305"/>
        <v>0</v>
      </c>
      <c r="R372" s="37">
        <f t="shared" si="5305"/>
        <v>0</v>
      </c>
      <c r="S372" s="37">
        <f t="shared" si="5305"/>
        <v>0</v>
      </c>
      <c r="T372" s="37">
        <f t="shared" si="5305"/>
        <v>0</v>
      </c>
      <c r="U372" s="37">
        <f t="shared" si="5305"/>
        <v>0</v>
      </c>
      <c r="V372" s="37">
        <f t="shared" si="5305"/>
        <v>0</v>
      </c>
      <c r="W372" s="37">
        <f t="shared" si="5305"/>
        <v>0</v>
      </c>
      <c r="X372" s="37">
        <f t="shared" si="5305"/>
        <v>0</v>
      </c>
      <c r="Y372" s="37">
        <f t="shared" si="5305"/>
        <v>0</v>
      </c>
      <c r="Z372" s="37">
        <f t="shared" si="5305"/>
        <v>0</v>
      </c>
      <c r="AA372" s="37">
        <f t="shared" si="5305"/>
        <v>0</v>
      </c>
      <c r="AB372" s="37">
        <f t="shared" si="5305"/>
        <v>0</v>
      </c>
      <c r="AC372" s="37">
        <f t="shared" si="5305"/>
        <v>0</v>
      </c>
      <c r="AD372" s="37">
        <f t="shared" si="5305"/>
        <v>0</v>
      </c>
      <c r="AE372" s="37">
        <f t="shared" si="5305"/>
        <v>0</v>
      </c>
      <c r="AF372" s="37">
        <f t="shared" si="5305"/>
        <v>0</v>
      </c>
      <c r="AG372" s="37">
        <f t="shared" si="5305"/>
        <v>0</v>
      </c>
      <c r="AH372" s="37">
        <f t="shared" si="5305"/>
        <v>0</v>
      </c>
      <c r="AI372" s="37">
        <f t="shared" si="5305"/>
        <v>0</v>
      </c>
      <c r="AJ372" s="37">
        <f t="shared" si="5305"/>
        <v>0</v>
      </c>
      <c r="AK372" s="37">
        <f t="shared" si="5305"/>
        <v>0</v>
      </c>
      <c r="AL372" s="37">
        <f t="shared" si="5305"/>
        <v>0</v>
      </c>
      <c r="AM372" s="37">
        <f t="shared" si="5305"/>
        <v>0</v>
      </c>
      <c r="AN372" s="37">
        <f t="shared" si="5305"/>
        <v>0</v>
      </c>
      <c r="AO372" s="37">
        <f t="shared" si="5305"/>
        <v>0</v>
      </c>
      <c r="AP372" s="37">
        <f t="shared" si="5305"/>
        <v>0</v>
      </c>
      <c r="AQ372" s="37">
        <f t="shared" si="5305"/>
        <v>0</v>
      </c>
      <c r="AR372" s="37">
        <f t="shared" si="5305"/>
        <v>0</v>
      </c>
      <c r="AS372" s="37">
        <f t="shared" si="5305"/>
        <v>0</v>
      </c>
      <c r="AT372" s="37">
        <f t="shared" si="5305"/>
        <v>0</v>
      </c>
      <c r="AU372" s="37">
        <f t="shared" si="5305"/>
        <v>0</v>
      </c>
      <c r="AV372" s="37">
        <f t="shared" si="5305"/>
        <v>0</v>
      </c>
      <c r="AW372" s="37">
        <f t="shared" si="5305"/>
        <v>0</v>
      </c>
      <c r="AX372" s="37">
        <f t="shared" si="5305"/>
        <v>0</v>
      </c>
      <c r="AY372" s="37">
        <f t="shared" si="5305"/>
        <v>0</v>
      </c>
      <c r="AZ372" s="37">
        <f t="shared" si="5305"/>
        <v>0</v>
      </c>
      <c r="BA372" s="37">
        <f t="shared" si="5305"/>
        <v>0</v>
      </c>
      <c r="BB372" s="37">
        <f t="shared" si="5305"/>
        <v>0</v>
      </c>
      <c r="BC372" s="37">
        <f t="shared" si="5305"/>
        <v>0</v>
      </c>
      <c r="BD372" s="37">
        <f t="shared" si="5305"/>
        <v>0</v>
      </c>
      <c r="BE372" s="37">
        <f t="shared" si="5305"/>
        <v>0</v>
      </c>
      <c r="BF372" s="37">
        <f t="shared" si="5305"/>
        <v>0</v>
      </c>
      <c r="BG372" s="37">
        <f t="shared" si="5305"/>
        <v>0</v>
      </c>
      <c r="BH372" s="37">
        <f t="shared" si="5305"/>
        <v>0</v>
      </c>
      <c r="BI372" s="37">
        <f t="shared" si="5305"/>
        <v>0</v>
      </c>
      <c r="BJ372" s="37">
        <f t="shared" si="5305"/>
        <v>0</v>
      </c>
      <c r="BK372" s="37">
        <f t="shared" si="5305"/>
        <v>0</v>
      </c>
      <c r="BL372" s="37">
        <f t="shared" si="5305"/>
        <v>0</v>
      </c>
      <c r="BM372" s="37">
        <f t="shared" si="5305"/>
        <v>0</v>
      </c>
      <c r="BN372" s="37">
        <f t="shared" si="5305"/>
        <v>0</v>
      </c>
      <c r="BO372" s="37">
        <f t="shared" si="5305"/>
        <v>0</v>
      </c>
      <c r="BP372" s="37">
        <f t="shared" si="5305"/>
        <v>0</v>
      </c>
      <c r="BQ372" s="37">
        <f t="shared" si="5305"/>
        <v>0</v>
      </c>
      <c r="BR372" s="37">
        <f t="shared" si="5305"/>
        <v>0</v>
      </c>
      <c r="BS372" s="37">
        <f t="shared" si="5305"/>
        <v>0</v>
      </c>
      <c r="BT372" s="37">
        <f t="shared" si="5305"/>
        <v>0</v>
      </c>
      <c r="BU372" s="37">
        <f t="shared" si="5305"/>
        <v>0</v>
      </c>
      <c r="BV372" s="37">
        <f t="shared" ref="BV372:EB372" si="5306">BV370*BV371</f>
        <v>0</v>
      </c>
      <c r="BW372" s="37">
        <f t="shared" si="5306"/>
        <v>0</v>
      </c>
      <c r="BX372" s="37">
        <f t="shared" si="5306"/>
        <v>0</v>
      </c>
      <c r="BY372" s="37">
        <f t="shared" si="5306"/>
        <v>0</v>
      </c>
      <c r="BZ372" s="37">
        <f t="shared" si="5306"/>
        <v>0</v>
      </c>
      <c r="CA372" s="37">
        <f t="shared" si="5306"/>
        <v>0</v>
      </c>
      <c r="CB372" s="37">
        <f t="shared" si="5306"/>
        <v>0</v>
      </c>
      <c r="CC372" s="37">
        <f t="shared" si="5306"/>
        <v>0</v>
      </c>
      <c r="CD372" s="37">
        <f t="shared" si="5306"/>
        <v>0</v>
      </c>
      <c r="CE372" s="37">
        <f t="shared" si="5306"/>
        <v>0</v>
      </c>
      <c r="CF372" s="37">
        <f t="shared" si="5306"/>
        <v>0</v>
      </c>
      <c r="CG372" s="37">
        <f t="shared" si="5306"/>
        <v>0</v>
      </c>
      <c r="CH372" s="37">
        <f t="shared" si="5306"/>
        <v>0</v>
      </c>
      <c r="CI372" s="37">
        <f t="shared" si="5306"/>
        <v>0</v>
      </c>
      <c r="CJ372" s="37">
        <f t="shared" si="5306"/>
        <v>0</v>
      </c>
      <c r="CK372" s="37">
        <f t="shared" si="5306"/>
        <v>0</v>
      </c>
      <c r="CL372" s="37">
        <f t="shared" si="5306"/>
        <v>0</v>
      </c>
      <c r="CM372" s="37">
        <f t="shared" si="5306"/>
        <v>0</v>
      </c>
      <c r="CN372" s="37">
        <f t="shared" si="5306"/>
        <v>0</v>
      </c>
      <c r="CO372" s="37">
        <f t="shared" si="5306"/>
        <v>0</v>
      </c>
      <c r="CP372" s="37">
        <f t="shared" si="5306"/>
        <v>0</v>
      </c>
      <c r="CQ372" s="37">
        <f t="shared" si="5306"/>
        <v>0</v>
      </c>
      <c r="CR372" s="37">
        <f t="shared" si="5306"/>
        <v>0</v>
      </c>
      <c r="CS372" s="37">
        <f t="shared" si="5306"/>
        <v>0</v>
      </c>
      <c r="CT372" s="37">
        <f t="shared" si="5306"/>
        <v>0</v>
      </c>
      <c r="CU372" s="37">
        <f t="shared" si="5306"/>
        <v>0</v>
      </c>
      <c r="CV372" s="37">
        <f t="shared" si="5306"/>
        <v>0</v>
      </c>
      <c r="CW372" s="37">
        <f t="shared" si="5306"/>
        <v>0</v>
      </c>
      <c r="CX372" s="37">
        <f t="shared" si="5306"/>
        <v>0</v>
      </c>
      <c r="CY372" s="37">
        <f t="shared" si="5306"/>
        <v>0</v>
      </c>
      <c r="CZ372" s="37">
        <f t="shared" si="5306"/>
        <v>0</v>
      </c>
      <c r="DA372" s="37">
        <f t="shared" si="5306"/>
        <v>0</v>
      </c>
      <c r="DB372" s="37">
        <f t="shared" si="5306"/>
        <v>0</v>
      </c>
      <c r="DC372" s="37">
        <f t="shared" si="5306"/>
        <v>0</v>
      </c>
      <c r="DD372" s="37">
        <f t="shared" si="5306"/>
        <v>0</v>
      </c>
      <c r="DE372" s="37">
        <f t="shared" si="5306"/>
        <v>0</v>
      </c>
      <c r="DF372" s="37">
        <f t="shared" si="5306"/>
        <v>0</v>
      </c>
      <c r="DG372" s="37">
        <f t="shared" si="5306"/>
        <v>0</v>
      </c>
      <c r="DH372" s="37">
        <f t="shared" si="5306"/>
        <v>0</v>
      </c>
      <c r="DI372" s="37">
        <f t="shared" si="5306"/>
        <v>0</v>
      </c>
      <c r="DJ372" s="37">
        <f t="shared" si="5306"/>
        <v>0</v>
      </c>
      <c r="DK372" s="37">
        <f t="shared" si="5306"/>
        <v>0</v>
      </c>
      <c r="DL372" s="37">
        <f t="shared" si="5306"/>
        <v>0</v>
      </c>
      <c r="DM372" s="37">
        <f t="shared" si="5306"/>
        <v>0</v>
      </c>
      <c r="DN372" s="37">
        <f t="shared" si="5306"/>
        <v>0</v>
      </c>
      <c r="DO372" s="37">
        <f t="shared" si="5306"/>
        <v>0</v>
      </c>
      <c r="DP372" s="37">
        <f t="shared" si="5306"/>
        <v>0</v>
      </c>
      <c r="DQ372" s="37">
        <f t="shared" si="5306"/>
        <v>0</v>
      </c>
      <c r="DR372" s="37">
        <f t="shared" si="5306"/>
        <v>0</v>
      </c>
      <c r="DS372" s="37">
        <f t="shared" si="5306"/>
        <v>0</v>
      </c>
      <c r="DT372" s="37">
        <f t="shared" si="5306"/>
        <v>0</v>
      </c>
      <c r="DU372" s="37">
        <f t="shared" si="5306"/>
        <v>0</v>
      </c>
      <c r="DV372" s="37">
        <f t="shared" si="5306"/>
        <v>0</v>
      </c>
      <c r="DW372" s="37">
        <f t="shared" si="5306"/>
        <v>0</v>
      </c>
      <c r="DX372" s="37">
        <f t="shared" si="5306"/>
        <v>0</v>
      </c>
      <c r="DY372" s="37">
        <f t="shared" si="5306"/>
        <v>0</v>
      </c>
      <c r="DZ372" s="37">
        <f t="shared" si="5306"/>
        <v>0</v>
      </c>
      <c r="EA372" s="37">
        <f t="shared" si="5306"/>
        <v>0</v>
      </c>
      <c r="EB372" s="37">
        <f t="shared" si="5306"/>
        <v>0</v>
      </c>
    </row>
    <row r="373" spans="1:132" x14ac:dyDescent="0.25"/>
    <row r="374" spans="1:132" ht="13" x14ac:dyDescent="0.25">
      <c r="A374" s="60"/>
      <c r="B374" s="60" t="s">
        <v>46</v>
      </c>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row>
    <row r="375" spans="1:132" x14ac:dyDescent="0.25"/>
  </sheetData>
  <sheetProtection algorithmName="SHA-1" hashValue="kpWRikUy67lf7CTnl6gTaI/9vv0=" saltValue="p2UH6GJNFR5ug5LfRnm0vA==" spinCount="100000" sheet="1" objects="1" scenarios="1"/>
  <mergeCells count="2">
    <mergeCell ref="D7:E7"/>
    <mergeCell ref="D8:E8"/>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7DF8D-9068-4B5B-9932-F5823E3BBF55}">
  <sheetPr codeName="Sheet17">
    <tabColor rgb="FFDBE6ED"/>
  </sheetPr>
  <dimension ref="A1:RN78"/>
  <sheetViews>
    <sheetView showGridLines="0" zoomScale="85" zoomScaleNormal="85" workbookViewId="0">
      <pane xSplit="9" ySplit="10" topLeftCell="J11" activePane="bottomRight" state="frozen"/>
      <selection activeCell="D96" sqref="D96"/>
      <selection pane="topRight" activeCell="D96" sqref="D96"/>
      <selection pane="bottomLeft" activeCell="D96" sqref="D96"/>
      <selection pane="bottomRight" activeCell="D11" sqref="D11"/>
    </sheetView>
  </sheetViews>
  <sheetFormatPr defaultColWidth="0" defaultRowHeight="12.5" zeroHeight="1" outlineLevelRow="1" x14ac:dyDescent="0.25"/>
  <cols>
    <col min="1" max="2" width="2.54296875" customWidth="1"/>
    <col min="3" max="3" width="43.26953125" customWidth="1"/>
    <col min="4" max="7" width="11.54296875" customWidth="1"/>
    <col min="8" max="8" width="13.54296875" bestFit="1" customWidth="1"/>
    <col min="9" max="9" width="11.54296875" customWidth="1"/>
    <col min="10" max="132" width="11.26953125" customWidth="1"/>
    <col min="133" max="133" width="2.7265625" customWidth="1"/>
    <col min="134" max="16384" width="8.7265625" hidden="1"/>
  </cols>
  <sheetData>
    <row r="1" spans="1:482" ht="16" thickBot="1" x14ac:dyDescent="0.4">
      <c r="A1" s="109"/>
      <c r="B1" s="109" t="str">
        <f ca="1">UPPER(RIGHT(CELL("filename",B1),LEN(CELL("filename",B1))-FIND("]",CELL("filename",B1))))</f>
        <v>NATIONAL COSTS</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row>
    <row r="2" spans="1:482" outlineLevel="1" x14ac:dyDescent="0.25">
      <c r="C2" t="s">
        <v>405</v>
      </c>
      <c r="F2" s="8"/>
      <c r="I2">
        <f>YEAR(I7)</f>
        <v>2022</v>
      </c>
      <c r="J2">
        <f>YEAR(J7)</f>
        <v>2023</v>
      </c>
      <c r="K2">
        <f>YEAR(K7)</f>
        <v>2023</v>
      </c>
      <c r="L2">
        <f>YEAR(L7)</f>
        <v>2023</v>
      </c>
      <c r="M2">
        <f>YEAR(M7)</f>
        <v>2023</v>
      </c>
      <c r="N2">
        <f t="shared" ref="N2:BY2" si="0">YEAR(N7)</f>
        <v>2023</v>
      </c>
      <c r="O2">
        <f t="shared" si="0"/>
        <v>2023</v>
      </c>
      <c r="P2">
        <f t="shared" si="0"/>
        <v>2023</v>
      </c>
      <c r="Q2">
        <f t="shared" si="0"/>
        <v>2023</v>
      </c>
      <c r="R2">
        <f t="shared" si="0"/>
        <v>2023</v>
      </c>
      <c r="S2">
        <f t="shared" si="0"/>
        <v>2023</v>
      </c>
      <c r="T2">
        <f t="shared" si="0"/>
        <v>2023</v>
      </c>
      <c r="U2">
        <f t="shared" si="0"/>
        <v>2023</v>
      </c>
      <c r="V2">
        <f t="shared" si="0"/>
        <v>2024</v>
      </c>
      <c r="W2">
        <f t="shared" si="0"/>
        <v>2024</v>
      </c>
      <c r="X2">
        <f t="shared" si="0"/>
        <v>2024</v>
      </c>
      <c r="Y2">
        <f t="shared" si="0"/>
        <v>2024</v>
      </c>
      <c r="Z2">
        <f t="shared" si="0"/>
        <v>2024</v>
      </c>
      <c r="AA2">
        <f t="shared" si="0"/>
        <v>2024</v>
      </c>
      <c r="AB2">
        <f t="shared" si="0"/>
        <v>2024</v>
      </c>
      <c r="AC2">
        <f t="shared" si="0"/>
        <v>2024</v>
      </c>
      <c r="AD2">
        <f t="shared" si="0"/>
        <v>2024</v>
      </c>
      <c r="AE2">
        <f t="shared" si="0"/>
        <v>2024</v>
      </c>
      <c r="AF2">
        <f t="shared" si="0"/>
        <v>2024</v>
      </c>
      <c r="AG2">
        <f t="shared" si="0"/>
        <v>2024</v>
      </c>
      <c r="AH2">
        <f t="shared" si="0"/>
        <v>2025</v>
      </c>
      <c r="AI2">
        <f t="shared" si="0"/>
        <v>2025</v>
      </c>
      <c r="AJ2">
        <f t="shared" si="0"/>
        <v>2025</v>
      </c>
      <c r="AK2">
        <f t="shared" si="0"/>
        <v>2025</v>
      </c>
      <c r="AL2">
        <f t="shared" si="0"/>
        <v>2025</v>
      </c>
      <c r="AM2">
        <f t="shared" si="0"/>
        <v>2025</v>
      </c>
      <c r="AN2">
        <f t="shared" si="0"/>
        <v>2025</v>
      </c>
      <c r="AO2">
        <f t="shared" si="0"/>
        <v>2025</v>
      </c>
      <c r="AP2">
        <f t="shared" si="0"/>
        <v>2025</v>
      </c>
      <c r="AQ2">
        <f t="shared" si="0"/>
        <v>2025</v>
      </c>
      <c r="AR2">
        <f t="shared" si="0"/>
        <v>2025</v>
      </c>
      <c r="AS2">
        <f t="shared" si="0"/>
        <v>2025</v>
      </c>
      <c r="AT2">
        <f t="shared" si="0"/>
        <v>2026</v>
      </c>
      <c r="AU2">
        <f t="shared" si="0"/>
        <v>2026</v>
      </c>
      <c r="AV2">
        <f t="shared" si="0"/>
        <v>2026</v>
      </c>
      <c r="AW2">
        <f t="shared" si="0"/>
        <v>2026</v>
      </c>
      <c r="AX2">
        <f t="shared" si="0"/>
        <v>2026</v>
      </c>
      <c r="AY2">
        <f t="shared" si="0"/>
        <v>2026</v>
      </c>
      <c r="AZ2">
        <f t="shared" si="0"/>
        <v>2026</v>
      </c>
      <c r="BA2">
        <f t="shared" si="0"/>
        <v>2026</v>
      </c>
      <c r="BB2">
        <f t="shared" si="0"/>
        <v>2026</v>
      </c>
      <c r="BC2">
        <f t="shared" si="0"/>
        <v>2026</v>
      </c>
      <c r="BD2">
        <f t="shared" si="0"/>
        <v>2026</v>
      </c>
      <c r="BE2">
        <f t="shared" si="0"/>
        <v>2026</v>
      </c>
      <c r="BF2">
        <f t="shared" si="0"/>
        <v>2027</v>
      </c>
      <c r="BG2">
        <f t="shared" si="0"/>
        <v>2027</v>
      </c>
      <c r="BH2">
        <f t="shared" si="0"/>
        <v>2027</v>
      </c>
      <c r="BI2">
        <f t="shared" si="0"/>
        <v>2027</v>
      </c>
      <c r="BJ2">
        <f t="shared" si="0"/>
        <v>2027</v>
      </c>
      <c r="BK2">
        <f t="shared" si="0"/>
        <v>2027</v>
      </c>
      <c r="BL2">
        <f t="shared" si="0"/>
        <v>2027</v>
      </c>
      <c r="BM2">
        <f t="shared" si="0"/>
        <v>2027</v>
      </c>
      <c r="BN2">
        <f t="shared" si="0"/>
        <v>2027</v>
      </c>
      <c r="BO2">
        <f t="shared" si="0"/>
        <v>2027</v>
      </c>
      <c r="BP2">
        <f t="shared" si="0"/>
        <v>2027</v>
      </c>
      <c r="BQ2">
        <f t="shared" si="0"/>
        <v>2027</v>
      </c>
      <c r="BR2">
        <f t="shared" si="0"/>
        <v>2028</v>
      </c>
      <c r="BS2">
        <f t="shared" si="0"/>
        <v>2028</v>
      </c>
      <c r="BT2">
        <f t="shared" si="0"/>
        <v>2028</v>
      </c>
      <c r="BU2">
        <f t="shared" si="0"/>
        <v>2028</v>
      </c>
      <c r="BV2">
        <f t="shared" si="0"/>
        <v>2028</v>
      </c>
      <c r="BW2">
        <f t="shared" si="0"/>
        <v>2028</v>
      </c>
      <c r="BX2">
        <f t="shared" si="0"/>
        <v>2028</v>
      </c>
      <c r="BY2">
        <f t="shared" si="0"/>
        <v>2028</v>
      </c>
      <c r="BZ2">
        <f t="shared" ref="BZ2:DU2" si="1">YEAR(BZ7)</f>
        <v>2028</v>
      </c>
      <c r="CA2">
        <f t="shared" si="1"/>
        <v>2028</v>
      </c>
      <c r="CB2">
        <f t="shared" si="1"/>
        <v>2028</v>
      </c>
      <c r="CC2">
        <f t="shared" si="1"/>
        <v>2028</v>
      </c>
      <c r="CD2">
        <f t="shared" si="1"/>
        <v>2029</v>
      </c>
      <c r="CE2">
        <f t="shared" si="1"/>
        <v>2029</v>
      </c>
      <c r="CF2">
        <f t="shared" si="1"/>
        <v>2029</v>
      </c>
      <c r="CG2">
        <f t="shared" si="1"/>
        <v>2029</v>
      </c>
      <c r="CH2">
        <f t="shared" si="1"/>
        <v>2029</v>
      </c>
      <c r="CI2">
        <f t="shared" si="1"/>
        <v>2029</v>
      </c>
      <c r="CJ2">
        <f t="shared" si="1"/>
        <v>2029</v>
      </c>
      <c r="CK2">
        <f t="shared" si="1"/>
        <v>2029</v>
      </c>
      <c r="CL2">
        <f t="shared" si="1"/>
        <v>2029</v>
      </c>
      <c r="CM2">
        <f t="shared" si="1"/>
        <v>2029</v>
      </c>
      <c r="CN2">
        <f t="shared" si="1"/>
        <v>2029</v>
      </c>
      <c r="CO2">
        <f t="shared" si="1"/>
        <v>2029</v>
      </c>
      <c r="CP2">
        <f t="shared" si="1"/>
        <v>2030</v>
      </c>
      <c r="CQ2">
        <f t="shared" si="1"/>
        <v>2030</v>
      </c>
      <c r="CR2">
        <f t="shared" si="1"/>
        <v>2030</v>
      </c>
      <c r="CS2">
        <f t="shared" si="1"/>
        <v>2030</v>
      </c>
      <c r="CT2">
        <f t="shared" si="1"/>
        <v>2030</v>
      </c>
      <c r="CU2">
        <f t="shared" si="1"/>
        <v>2030</v>
      </c>
      <c r="CV2">
        <f t="shared" si="1"/>
        <v>2030</v>
      </c>
      <c r="CW2">
        <f t="shared" si="1"/>
        <v>2030</v>
      </c>
      <c r="CX2">
        <f t="shared" si="1"/>
        <v>2030</v>
      </c>
      <c r="CY2">
        <f t="shared" si="1"/>
        <v>2030</v>
      </c>
      <c r="CZ2">
        <f t="shared" si="1"/>
        <v>2030</v>
      </c>
      <c r="DA2">
        <f t="shared" si="1"/>
        <v>2030</v>
      </c>
      <c r="DB2">
        <f t="shared" si="1"/>
        <v>2031</v>
      </c>
      <c r="DC2">
        <f t="shared" si="1"/>
        <v>2031</v>
      </c>
      <c r="DD2">
        <f t="shared" si="1"/>
        <v>2031</v>
      </c>
      <c r="DE2">
        <f t="shared" si="1"/>
        <v>2031</v>
      </c>
      <c r="DF2">
        <f t="shared" si="1"/>
        <v>2031</v>
      </c>
      <c r="DG2">
        <f t="shared" si="1"/>
        <v>2031</v>
      </c>
      <c r="DH2">
        <f t="shared" si="1"/>
        <v>2031</v>
      </c>
      <c r="DI2">
        <f t="shared" si="1"/>
        <v>2031</v>
      </c>
      <c r="DJ2">
        <f t="shared" si="1"/>
        <v>2031</v>
      </c>
      <c r="DK2">
        <f t="shared" si="1"/>
        <v>2031</v>
      </c>
      <c r="DL2">
        <f t="shared" si="1"/>
        <v>2031</v>
      </c>
      <c r="DM2">
        <f t="shared" si="1"/>
        <v>2031</v>
      </c>
      <c r="DN2">
        <f t="shared" si="1"/>
        <v>2032</v>
      </c>
      <c r="DO2">
        <f t="shared" si="1"/>
        <v>2032</v>
      </c>
      <c r="DP2">
        <f t="shared" si="1"/>
        <v>2032</v>
      </c>
      <c r="DQ2">
        <f t="shared" si="1"/>
        <v>2032</v>
      </c>
      <c r="DR2">
        <f t="shared" si="1"/>
        <v>2032</v>
      </c>
      <c r="DS2">
        <f t="shared" si="1"/>
        <v>2032</v>
      </c>
      <c r="DT2">
        <f t="shared" si="1"/>
        <v>2032</v>
      </c>
      <c r="DU2">
        <f t="shared" si="1"/>
        <v>2032</v>
      </c>
      <c r="DV2">
        <f t="shared" ref="DV2:DW2" si="2">YEAR(DV7)</f>
        <v>2032</v>
      </c>
      <c r="DW2">
        <f t="shared" si="2"/>
        <v>2032</v>
      </c>
      <c r="DX2">
        <f t="shared" ref="DX2:EB2" si="3">YEAR(DX7)</f>
        <v>2032</v>
      </c>
      <c r="DY2">
        <f t="shared" si="3"/>
        <v>2032</v>
      </c>
      <c r="DZ2">
        <f t="shared" si="3"/>
        <v>2033</v>
      </c>
      <c r="EA2">
        <f t="shared" si="3"/>
        <v>2033</v>
      </c>
      <c r="EB2">
        <f t="shared" si="3"/>
        <v>2033</v>
      </c>
    </row>
    <row r="3" spans="1:482" outlineLevel="1" x14ac:dyDescent="0.25">
      <c r="C3" t="s">
        <v>406</v>
      </c>
      <c r="D3" s="561">
        <f>Scenario</f>
        <v>2</v>
      </c>
      <c r="E3" s="562"/>
      <c r="F3" s="8"/>
      <c r="I3">
        <f>YEAR(DATE(YEAR(I7),MONTH(I7)+(Databook!$D$9-1),1))</f>
        <v>2023</v>
      </c>
      <c r="J3">
        <f>YEAR(DATE(YEAR(J7),MONTH(J7)+(Databook!$D$9-1),1))</f>
        <v>2023</v>
      </c>
      <c r="K3">
        <f>YEAR(DATE(YEAR(K7),MONTH(K7)+(Databook!$D$9-1),1))</f>
        <v>2023</v>
      </c>
      <c r="L3">
        <f>YEAR(DATE(YEAR(L7),MONTH(L7)+(Databook!$D$9-1),1))</f>
        <v>2023</v>
      </c>
      <c r="M3">
        <f>YEAR(DATE(YEAR(M7),MONTH(M7)+(Databook!$D$9-1),1))</f>
        <v>2023</v>
      </c>
      <c r="N3">
        <f>YEAR(DATE(YEAR(N7),MONTH(N7)+(Databook!$D$9-1),1))</f>
        <v>2023</v>
      </c>
      <c r="O3">
        <f>YEAR(DATE(YEAR(O7),MONTH(O7)+(Databook!$D$9-1),1))</f>
        <v>2023</v>
      </c>
      <c r="P3">
        <f>YEAR(DATE(YEAR(P7),MONTH(P7)+(Databook!$D$9-1),1))</f>
        <v>2024</v>
      </c>
      <c r="Q3">
        <f>YEAR(DATE(YEAR(Q7),MONTH(Q7)+(Databook!$D$9-1),1))</f>
        <v>2024</v>
      </c>
      <c r="R3">
        <f>YEAR(DATE(YEAR(R7),MONTH(R7)+(Databook!$D$9-1),1))</f>
        <v>2024</v>
      </c>
      <c r="S3">
        <f>YEAR(DATE(YEAR(S7),MONTH(S7)+(Databook!$D$9-1),1))</f>
        <v>2024</v>
      </c>
      <c r="T3">
        <f>YEAR(DATE(YEAR(T7),MONTH(T7)+(Databook!$D$9-1),1))</f>
        <v>2024</v>
      </c>
      <c r="U3">
        <f>YEAR(DATE(YEAR(U7),MONTH(U7)+(Databook!$D$9-1),1))</f>
        <v>2024</v>
      </c>
      <c r="V3">
        <f>YEAR(DATE(YEAR(V7),MONTH(V7)+(Databook!$D$9-1),1))</f>
        <v>2024</v>
      </c>
      <c r="W3">
        <f>YEAR(DATE(YEAR(W7),MONTH(W7)+(Databook!$D$9-1),1))</f>
        <v>2024</v>
      </c>
      <c r="X3">
        <f>YEAR(DATE(YEAR(X7),MONTH(X7)+(Databook!$D$9-1),1))</f>
        <v>2024</v>
      </c>
      <c r="Y3">
        <f>YEAR(DATE(YEAR(Y7),MONTH(Y7)+(Databook!$D$9-1),1))</f>
        <v>2024</v>
      </c>
      <c r="Z3">
        <f>YEAR(DATE(YEAR(Z7),MONTH(Z7)+(Databook!$D$9-1),1))</f>
        <v>2024</v>
      </c>
      <c r="AA3">
        <f>YEAR(DATE(YEAR(AA7),MONTH(AA7)+(Databook!$D$9-1),1))</f>
        <v>2024</v>
      </c>
      <c r="AB3">
        <f>YEAR(DATE(YEAR(AB7),MONTH(AB7)+(Databook!$D$9-1),1))</f>
        <v>2025</v>
      </c>
      <c r="AC3">
        <f>YEAR(DATE(YEAR(AC7),MONTH(AC7)+(Databook!$D$9-1),1))</f>
        <v>2025</v>
      </c>
      <c r="AD3">
        <f>YEAR(DATE(YEAR(AD7),MONTH(AD7)+(Databook!$D$9-1),1))</f>
        <v>2025</v>
      </c>
      <c r="AE3">
        <f>YEAR(DATE(YEAR(AE7),MONTH(AE7)+(Databook!$D$9-1),1))</f>
        <v>2025</v>
      </c>
      <c r="AF3">
        <f>YEAR(DATE(YEAR(AF7),MONTH(AF7)+(Databook!$D$9-1),1))</f>
        <v>2025</v>
      </c>
      <c r="AG3">
        <f>YEAR(DATE(YEAR(AG7),MONTH(AG7)+(Databook!$D$9-1),1))</f>
        <v>2025</v>
      </c>
      <c r="AH3">
        <f>YEAR(DATE(YEAR(AH7),MONTH(AH7)+(Databook!$D$9-1),1))</f>
        <v>2025</v>
      </c>
      <c r="AI3">
        <f>YEAR(DATE(YEAR(AI7),MONTH(AI7)+(Databook!$D$9-1),1))</f>
        <v>2025</v>
      </c>
      <c r="AJ3">
        <f>YEAR(DATE(YEAR(AJ7),MONTH(AJ7)+(Databook!$D$9-1),1))</f>
        <v>2025</v>
      </c>
      <c r="AK3">
        <f>YEAR(DATE(YEAR(AK7),MONTH(AK7)+(Databook!$D$9-1),1))</f>
        <v>2025</v>
      </c>
      <c r="AL3">
        <f>YEAR(DATE(YEAR(AL7),MONTH(AL7)+(Databook!$D$9-1),1))</f>
        <v>2025</v>
      </c>
      <c r="AM3">
        <f>YEAR(DATE(YEAR(AM7),MONTH(AM7)+(Databook!$D$9-1),1))</f>
        <v>2025</v>
      </c>
      <c r="AN3">
        <f>YEAR(DATE(YEAR(AN7),MONTH(AN7)+(Databook!$D$9-1),1))</f>
        <v>2026</v>
      </c>
      <c r="AO3">
        <f>YEAR(DATE(YEAR(AO7),MONTH(AO7)+(Databook!$D$9-1),1))</f>
        <v>2026</v>
      </c>
      <c r="AP3">
        <f>YEAR(DATE(YEAR(AP7),MONTH(AP7)+(Databook!$D$9-1),1))</f>
        <v>2026</v>
      </c>
      <c r="AQ3">
        <f>YEAR(DATE(YEAR(AQ7),MONTH(AQ7)+(Databook!$D$9-1),1))</f>
        <v>2026</v>
      </c>
      <c r="AR3">
        <f>YEAR(DATE(YEAR(AR7),MONTH(AR7)+(Databook!$D$9-1),1))</f>
        <v>2026</v>
      </c>
      <c r="AS3">
        <f>YEAR(DATE(YEAR(AS7),MONTH(AS7)+(Databook!$D$9-1),1))</f>
        <v>2026</v>
      </c>
      <c r="AT3">
        <f>YEAR(DATE(YEAR(AT7),MONTH(AT7)+(Databook!$D$9-1),1))</f>
        <v>2026</v>
      </c>
      <c r="AU3">
        <f>YEAR(DATE(YEAR(AU7),MONTH(AU7)+(Databook!$D$9-1),1))</f>
        <v>2026</v>
      </c>
      <c r="AV3">
        <f>YEAR(DATE(YEAR(AV7),MONTH(AV7)+(Databook!$D$9-1),1))</f>
        <v>2026</v>
      </c>
      <c r="AW3">
        <f>YEAR(DATE(YEAR(AW7),MONTH(AW7)+(Databook!$D$9-1),1))</f>
        <v>2026</v>
      </c>
      <c r="AX3">
        <f>YEAR(DATE(YEAR(AX7),MONTH(AX7)+(Databook!$D$9-1),1))</f>
        <v>2026</v>
      </c>
      <c r="AY3">
        <f>YEAR(DATE(YEAR(AY7),MONTH(AY7)+(Databook!$D$9-1),1))</f>
        <v>2026</v>
      </c>
      <c r="AZ3">
        <f>YEAR(DATE(YEAR(AZ7),MONTH(AZ7)+(Databook!$D$9-1),1))</f>
        <v>2027</v>
      </c>
      <c r="BA3">
        <f>YEAR(DATE(YEAR(BA7),MONTH(BA7)+(Databook!$D$9-1),1))</f>
        <v>2027</v>
      </c>
      <c r="BB3">
        <f>YEAR(DATE(YEAR(BB7),MONTH(BB7)+(Databook!$D$9-1),1))</f>
        <v>2027</v>
      </c>
      <c r="BC3">
        <f>YEAR(DATE(YEAR(BC7),MONTH(BC7)+(Databook!$D$9-1),1))</f>
        <v>2027</v>
      </c>
      <c r="BD3">
        <f>YEAR(DATE(YEAR(BD7),MONTH(BD7)+(Databook!$D$9-1),1))</f>
        <v>2027</v>
      </c>
      <c r="BE3">
        <f>YEAR(DATE(YEAR(BE7),MONTH(BE7)+(Databook!$D$9-1),1))</f>
        <v>2027</v>
      </c>
      <c r="BF3">
        <f>YEAR(DATE(YEAR(BF7),MONTH(BF7)+(Databook!$D$9-1),1))</f>
        <v>2027</v>
      </c>
      <c r="BG3">
        <f>YEAR(DATE(YEAR(BG7),MONTH(BG7)+(Databook!$D$9-1),1))</f>
        <v>2027</v>
      </c>
      <c r="BH3">
        <f>YEAR(DATE(YEAR(BH7),MONTH(BH7)+(Databook!$D$9-1),1))</f>
        <v>2027</v>
      </c>
      <c r="BI3">
        <f>YEAR(DATE(YEAR(BI7),MONTH(BI7)+(Databook!$D$9-1),1))</f>
        <v>2027</v>
      </c>
      <c r="BJ3">
        <f>YEAR(DATE(YEAR(BJ7),MONTH(BJ7)+(Databook!$D$9-1),1))</f>
        <v>2027</v>
      </c>
      <c r="BK3">
        <f>YEAR(DATE(YEAR(BK7),MONTH(BK7)+(Databook!$D$9-1),1))</f>
        <v>2027</v>
      </c>
      <c r="BL3">
        <f>YEAR(DATE(YEAR(BL7),MONTH(BL7)+(Databook!$D$9-1),1))</f>
        <v>2028</v>
      </c>
      <c r="BM3">
        <f>YEAR(DATE(YEAR(BM7),MONTH(BM7)+(Databook!$D$9-1),1))</f>
        <v>2028</v>
      </c>
      <c r="BN3">
        <f>YEAR(DATE(YEAR(BN7),MONTH(BN7)+(Databook!$D$9-1),1))</f>
        <v>2028</v>
      </c>
      <c r="BO3">
        <f>YEAR(DATE(YEAR(BO7),MONTH(BO7)+(Databook!$D$9-1),1))</f>
        <v>2028</v>
      </c>
      <c r="BP3">
        <f>YEAR(DATE(YEAR(BP7),MONTH(BP7)+(Databook!$D$9-1),1))</f>
        <v>2028</v>
      </c>
      <c r="BQ3">
        <f>YEAR(DATE(YEAR(BQ7),MONTH(BQ7)+(Databook!$D$9-1),1))</f>
        <v>2028</v>
      </c>
      <c r="BR3">
        <f>YEAR(DATE(YEAR(BR7),MONTH(BR7)+(Databook!$D$9-1),1))</f>
        <v>2028</v>
      </c>
      <c r="BS3">
        <f>YEAR(DATE(YEAR(BS7),MONTH(BS7)+(Databook!$D$9-1),1))</f>
        <v>2028</v>
      </c>
      <c r="BT3">
        <f>YEAR(DATE(YEAR(BT7),MONTH(BT7)+(Databook!$D$9-1),1))</f>
        <v>2028</v>
      </c>
      <c r="BU3">
        <f>YEAR(DATE(YEAR(BU7),MONTH(BU7)+(Databook!$D$9-1),1))</f>
        <v>2028</v>
      </c>
      <c r="BV3">
        <f>YEAR(DATE(YEAR(BV7),MONTH(BV7)+(Databook!$D$9-1),1))</f>
        <v>2028</v>
      </c>
      <c r="BW3">
        <f>YEAR(DATE(YEAR(BW7),MONTH(BW7)+(Databook!$D$9-1),1))</f>
        <v>2028</v>
      </c>
      <c r="BX3">
        <f>YEAR(DATE(YEAR(BX7),MONTH(BX7)+(Databook!$D$9-1),1))</f>
        <v>2029</v>
      </c>
      <c r="BY3">
        <f>YEAR(DATE(YEAR(BY7),MONTH(BY7)+(Databook!$D$9-1),1))</f>
        <v>2029</v>
      </c>
      <c r="BZ3">
        <f>YEAR(DATE(YEAR(BZ7),MONTH(BZ7)+(Databook!$D$9-1),1))</f>
        <v>2029</v>
      </c>
      <c r="CA3">
        <f>YEAR(DATE(YEAR(CA7),MONTH(CA7)+(Databook!$D$9-1),1))</f>
        <v>2029</v>
      </c>
      <c r="CB3">
        <f>YEAR(DATE(YEAR(CB7),MONTH(CB7)+(Databook!$D$9-1),1))</f>
        <v>2029</v>
      </c>
      <c r="CC3">
        <f>YEAR(DATE(YEAR(CC7),MONTH(CC7)+(Databook!$D$9-1),1))</f>
        <v>2029</v>
      </c>
      <c r="CD3">
        <f>YEAR(DATE(YEAR(CD7),MONTH(CD7)+(Databook!$D$9-1),1))</f>
        <v>2029</v>
      </c>
      <c r="CE3">
        <f>YEAR(DATE(YEAR(CE7),MONTH(CE7)+(Databook!$D$9-1),1))</f>
        <v>2029</v>
      </c>
      <c r="CF3">
        <f>YEAR(DATE(YEAR(CF7),MONTH(CF7)+(Databook!$D$9-1),1))</f>
        <v>2029</v>
      </c>
      <c r="CG3">
        <f>YEAR(DATE(YEAR(CG7),MONTH(CG7)+(Databook!$D$9-1),1))</f>
        <v>2029</v>
      </c>
      <c r="CH3">
        <f>YEAR(DATE(YEAR(CH7),MONTH(CH7)+(Databook!$D$9-1),1))</f>
        <v>2029</v>
      </c>
      <c r="CI3">
        <f>YEAR(DATE(YEAR(CI7),MONTH(CI7)+(Databook!$D$9-1),1))</f>
        <v>2029</v>
      </c>
      <c r="CJ3">
        <f>YEAR(DATE(YEAR(CJ7),MONTH(CJ7)+(Databook!$D$9-1),1))</f>
        <v>2030</v>
      </c>
      <c r="CK3">
        <f>YEAR(DATE(YEAR(CK7),MONTH(CK7)+(Databook!$D$9-1),1))</f>
        <v>2030</v>
      </c>
      <c r="CL3">
        <f>YEAR(DATE(YEAR(CL7),MONTH(CL7)+(Databook!$D$9-1),1))</f>
        <v>2030</v>
      </c>
      <c r="CM3">
        <f>YEAR(DATE(YEAR(CM7),MONTH(CM7)+(Databook!$D$9-1),1))</f>
        <v>2030</v>
      </c>
      <c r="CN3">
        <f>YEAR(DATE(YEAR(CN7),MONTH(CN7)+(Databook!$D$9-1),1))</f>
        <v>2030</v>
      </c>
      <c r="CO3">
        <f>YEAR(DATE(YEAR(CO7),MONTH(CO7)+(Databook!$D$9-1),1))</f>
        <v>2030</v>
      </c>
      <c r="CP3">
        <f>YEAR(DATE(YEAR(CP7),MONTH(CP7)+(Databook!$D$9-1),1))</f>
        <v>2030</v>
      </c>
      <c r="CQ3">
        <f>YEAR(DATE(YEAR(CQ7),MONTH(CQ7)+(Databook!$D$9-1),1))</f>
        <v>2030</v>
      </c>
      <c r="CR3">
        <f>YEAR(DATE(YEAR(CR7),MONTH(CR7)+(Databook!$D$9-1),1))</f>
        <v>2030</v>
      </c>
      <c r="CS3">
        <f>YEAR(DATE(YEAR(CS7),MONTH(CS7)+(Databook!$D$9-1),1))</f>
        <v>2030</v>
      </c>
      <c r="CT3">
        <f>YEAR(DATE(YEAR(CT7),MONTH(CT7)+(Databook!$D$9-1),1))</f>
        <v>2030</v>
      </c>
      <c r="CU3">
        <f>YEAR(DATE(YEAR(CU7),MONTH(CU7)+(Databook!$D$9-1),1))</f>
        <v>2030</v>
      </c>
      <c r="CV3">
        <f>YEAR(DATE(YEAR(CV7),MONTH(CV7)+(Databook!$D$9-1),1))</f>
        <v>2031</v>
      </c>
      <c r="CW3">
        <f>YEAR(DATE(YEAR(CW7),MONTH(CW7)+(Databook!$D$9-1),1))</f>
        <v>2031</v>
      </c>
      <c r="CX3">
        <f>YEAR(DATE(YEAR(CX7),MONTH(CX7)+(Databook!$D$9-1),1))</f>
        <v>2031</v>
      </c>
      <c r="CY3">
        <f>YEAR(DATE(YEAR(CY7),MONTH(CY7)+(Databook!$D$9-1),1))</f>
        <v>2031</v>
      </c>
      <c r="CZ3">
        <f>YEAR(DATE(YEAR(CZ7),MONTH(CZ7)+(Databook!$D$9-1),1))</f>
        <v>2031</v>
      </c>
      <c r="DA3">
        <f>YEAR(DATE(YEAR(DA7),MONTH(DA7)+(Databook!$D$9-1),1))</f>
        <v>2031</v>
      </c>
      <c r="DB3">
        <f>YEAR(DATE(YEAR(DB7),MONTH(DB7)+(Databook!$D$9-1),1))</f>
        <v>2031</v>
      </c>
      <c r="DC3">
        <f>YEAR(DATE(YEAR(DC7),MONTH(DC7)+(Databook!$D$9-1),1))</f>
        <v>2031</v>
      </c>
      <c r="DD3">
        <f>YEAR(DATE(YEAR(DD7),MONTH(DD7)+(Databook!$D$9-1),1))</f>
        <v>2031</v>
      </c>
      <c r="DE3">
        <f>YEAR(DATE(YEAR(DE7),MONTH(DE7)+(Databook!$D$9-1),1))</f>
        <v>2031</v>
      </c>
      <c r="DF3">
        <f>YEAR(DATE(YEAR(DF7),MONTH(DF7)+(Databook!$D$9-1),1))</f>
        <v>2031</v>
      </c>
      <c r="DG3">
        <f>YEAR(DATE(YEAR(DG7),MONTH(DG7)+(Databook!$D$9-1),1))</f>
        <v>2031</v>
      </c>
      <c r="DH3">
        <f>YEAR(DATE(YEAR(DH7),MONTH(DH7)+(Databook!$D$9-1),1))</f>
        <v>2032</v>
      </c>
      <c r="DI3">
        <f>YEAR(DATE(YEAR(DI7),MONTH(DI7)+(Databook!$D$9-1),1))</f>
        <v>2032</v>
      </c>
      <c r="DJ3">
        <f>YEAR(DATE(YEAR(DJ7),MONTH(DJ7)+(Databook!$D$9-1),1))</f>
        <v>2032</v>
      </c>
      <c r="DK3">
        <f>YEAR(DATE(YEAR(DK7),MONTH(DK7)+(Databook!$D$9-1),1))</f>
        <v>2032</v>
      </c>
      <c r="DL3">
        <f>YEAR(DATE(YEAR(DL7),MONTH(DL7)+(Databook!$D$9-1),1))</f>
        <v>2032</v>
      </c>
      <c r="DM3">
        <f>YEAR(DATE(YEAR(DM7),MONTH(DM7)+(Databook!$D$9-1),1))</f>
        <v>2032</v>
      </c>
      <c r="DN3">
        <f>YEAR(DATE(YEAR(DN7),MONTH(DN7)+(Databook!$D$9-1),1))</f>
        <v>2032</v>
      </c>
      <c r="DO3">
        <f>YEAR(DATE(YEAR(DO7),MONTH(DO7)+(Databook!$D$9-1),1))</f>
        <v>2032</v>
      </c>
      <c r="DP3">
        <f>YEAR(DATE(YEAR(DP7),MONTH(DP7)+(Databook!$D$9-1),1))</f>
        <v>2032</v>
      </c>
      <c r="DQ3">
        <f>YEAR(DATE(YEAR(DQ7),MONTH(DQ7)+(Databook!$D$9-1),1))</f>
        <v>2032</v>
      </c>
      <c r="DR3">
        <f>YEAR(DATE(YEAR(DR7),MONTH(DR7)+(Databook!$D$9-1),1))</f>
        <v>2032</v>
      </c>
      <c r="DS3">
        <f>YEAR(DATE(YEAR(DS7),MONTH(DS7)+(Databook!$D$9-1),1))</f>
        <v>2032</v>
      </c>
      <c r="DT3">
        <f>YEAR(DATE(YEAR(DT7),MONTH(DT7)+(Databook!$D$9-1),1))</f>
        <v>2033</v>
      </c>
      <c r="DU3">
        <f>YEAR(DATE(YEAR(DU7),MONTH(DU7)+(Databook!$D$9-1),1))</f>
        <v>2033</v>
      </c>
      <c r="DV3">
        <f>YEAR(DATE(YEAR(DV7),MONTH(DV7)+(Databook!$D$9-1),1))</f>
        <v>2033</v>
      </c>
      <c r="DW3">
        <f>YEAR(DATE(YEAR(DW7),MONTH(DW7)+(Databook!$D$9-1),1))</f>
        <v>2033</v>
      </c>
      <c r="DX3">
        <f>YEAR(DATE(YEAR(DX7),MONTH(DX7)+(Databook!$D$9-1),1))</f>
        <v>2033</v>
      </c>
      <c r="DY3">
        <f>YEAR(DATE(YEAR(DY7),MONTH(DY7)+(Databook!$D$9-1),1))</f>
        <v>2033</v>
      </c>
      <c r="DZ3">
        <f>YEAR(DATE(YEAR(DZ7),MONTH(DZ7)+(Databook!$D$9-1),1))</f>
        <v>2033</v>
      </c>
      <c r="EA3">
        <f>YEAR(DATE(YEAR(EA7),MONTH(EA7)+(Databook!$D$9-1),1))</f>
        <v>2033</v>
      </c>
      <c r="EB3">
        <f>YEAR(DATE(YEAR(EB7),MONTH(EB7)+(Databook!$D$9-1),1))</f>
        <v>2033</v>
      </c>
    </row>
    <row r="4" spans="1:482" outlineLevel="1" x14ac:dyDescent="0.25">
      <c r="C4" t="s">
        <v>321</v>
      </c>
      <c r="D4" s="560" t="str">
        <f>Scenario.Name</f>
        <v>Risk-based approach</v>
      </c>
      <c r="E4" s="560"/>
      <c r="H4" s="9"/>
      <c r="I4">
        <f>ROUNDUP(I5/3,0)</f>
        <v>4</v>
      </c>
      <c r="J4">
        <f>ROUNDUP(J5/3,0)</f>
        <v>1</v>
      </c>
      <c r="K4">
        <f>ROUNDUP(K5/3,0)</f>
        <v>1</v>
      </c>
      <c r="L4">
        <f>ROUNDUP(L5/3,0)</f>
        <v>1</v>
      </c>
      <c r="M4">
        <f>ROUNDUP(M5/3,0)</f>
        <v>2</v>
      </c>
      <c r="N4">
        <f t="shared" ref="N4:BY4" si="4">ROUNDUP(N5/3,0)</f>
        <v>2</v>
      </c>
      <c r="O4">
        <f t="shared" si="4"/>
        <v>2</v>
      </c>
      <c r="P4">
        <f t="shared" si="4"/>
        <v>3</v>
      </c>
      <c r="Q4">
        <f t="shared" si="4"/>
        <v>3</v>
      </c>
      <c r="R4">
        <f t="shared" si="4"/>
        <v>3</v>
      </c>
      <c r="S4">
        <f t="shared" si="4"/>
        <v>4</v>
      </c>
      <c r="T4">
        <f t="shared" si="4"/>
        <v>4</v>
      </c>
      <c r="U4">
        <f t="shared" si="4"/>
        <v>4</v>
      </c>
      <c r="V4">
        <f t="shared" si="4"/>
        <v>1</v>
      </c>
      <c r="W4">
        <f t="shared" si="4"/>
        <v>1</v>
      </c>
      <c r="X4">
        <f t="shared" si="4"/>
        <v>1</v>
      </c>
      <c r="Y4">
        <f t="shared" si="4"/>
        <v>2</v>
      </c>
      <c r="Z4">
        <f t="shared" si="4"/>
        <v>2</v>
      </c>
      <c r="AA4">
        <f t="shared" si="4"/>
        <v>2</v>
      </c>
      <c r="AB4">
        <f t="shared" si="4"/>
        <v>3</v>
      </c>
      <c r="AC4">
        <f t="shared" si="4"/>
        <v>3</v>
      </c>
      <c r="AD4">
        <f t="shared" si="4"/>
        <v>3</v>
      </c>
      <c r="AE4">
        <f t="shared" si="4"/>
        <v>4</v>
      </c>
      <c r="AF4">
        <f t="shared" si="4"/>
        <v>4</v>
      </c>
      <c r="AG4">
        <f t="shared" si="4"/>
        <v>4</v>
      </c>
      <c r="AH4">
        <f t="shared" si="4"/>
        <v>1</v>
      </c>
      <c r="AI4">
        <f t="shared" si="4"/>
        <v>1</v>
      </c>
      <c r="AJ4">
        <f t="shared" si="4"/>
        <v>1</v>
      </c>
      <c r="AK4">
        <f t="shared" si="4"/>
        <v>2</v>
      </c>
      <c r="AL4">
        <f t="shared" si="4"/>
        <v>2</v>
      </c>
      <c r="AM4">
        <f t="shared" si="4"/>
        <v>2</v>
      </c>
      <c r="AN4">
        <f t="shared" si="4"/>
        <v>3</v>
      </c>
      <c r="AO4">
        <f t="shared" si="4"/>
        <v>3</v>
      </c>
      <c r="AP4">
        <f t="shared" si="4"/>
        <v>3</v>
      </c>
      <c r="AQ4">
        <f t="shared" si="4"/>
        <v>4</v>
      </c>
      <c r="AR4">
        <f t="shared" si="4"/>
        <v>4</v>
      </c>
      <c r="AS4">
        <f t="shared" si="4"/>
        <v>4</v>
      </c>
      <c r="AT4">
        <f t="shared" si="4"/>
        <v>1</v>
      </c>
      <c r="AU4">
        <f t="shared" si="4"/>
        <v>1</v>
      </c>
      <c r="AV4">
        <f t="shared" si="4"/>
        <v>1</v>
      </c>
      <c r="AW4">
        <f t="shared" si="4"/>
        <v>2</v>
      </c>
      <c r="AX4">
        <f t="shared" si="4"/>
        <v>2</v>
      </c>
      <c r="AY4">
        <f t="shared" si="4"/>
        <v>2</v>
      </c>
      <c r="AZ4">
        <f t="shared" si="4"/>
        <v>3</v>
      </c>
      <c r="BA4">
        <f t="shared" si="4"/>
        <v>3</v>
      </c>
      <c r="BB4">
        <f t="shared" si="4"/>
        <v>3</v>
      </c>
      <c r="BC4">
        <f t="shared" si="4"/>
        <v>4</v>
      </c>
      <c r="BD4">
        <f t="shared" si="4"/>
        <v>4</v>
      </c>
      <c r="BE4">
        <f t="shared" si="4"/>
        <v>4</v>
      </c>
      <c r="BF4">
        <f t="shared" si="4"/>
        <v>1</v>
      </c>
      <c r="BG4">
        <f t="shared" si="4"/>
        <v>1</v>
      </c>
      <c r="BH4">
        <f t="shared" si="4"/>
        <v>1</v>
      </c>
      <c r="BI4">
        <f t="shared" si="4"/>
        <v>2</v>
      </c>
      <c r="BJ4">
        <f t="shared" si="4"/>
        <v>2</v>
      </c>
      <c r="BK4">
        <f t="shared" si="4"/>
        <v>2</v>
      </c>
      <c r="BL4">
        <f t="shared" si="4"/>
        <v>3</v>
      </c>
      <c r="BM4">
        <f t="shared" si="4"/>
        <v>3</v>
      </c>
      <c r="BN4">
        <f t="shared" si="4"/>
        <v>3</v>
      </c>
      <c r="BO4">
        <f t="shared" si="4"/>
        <v>4</v>
      </c>
      <c r="BP4">
        <f t="shared" si="4"/>
        <v>4</v>
      </c>
      <c r="BQ4">
        <f t="shared" si="4"/>
        <v>4</v>
      </c>
      <c r="BR4">
        <f t="shared" si="4"/>
        <v>1</v>
      </c>
      <c r="BS4">
        <f t="shared" si="4"/>
        <v>1</v>
      </c>
      <c r="BT4">
        <f t="shared" si="4"/>
        <v>1</v>
      </c>
      <c r="BU4">
        <f t="shared" si="4"/>
        <v>2</v>
      </c>
      <c r="BV4">
        <f t="shared" si="4"/>
        <v>2</v>
      </c>
      <c r="BW4">
        <f t="shared" si="4"/>
        <v>2</v>
      </c>
      <c r="BX4">
        <f t="shared" si="4"/>
        <v>3</v>
      </c>
      <c r="BY4">
        <f t="shared" si="4"/>
        <v>3</v>
      </c>
      <c r="BZ4">
        <f t="shared" ref="BZ4:EB4" si="5">ROUNDUP(BZ5/3,0)</f>
        <v>3</v>
      </c>
      <c r="CA4">
        <f t="shared" si="5"/>
        <v>4</v>
      </c>
      <c r="CB4">
        <f t="shared" si="5"/>
        <v>4</v>
      </c>
      <c r="CC4">
        <f t="shared" si="5"/>
        <v>4</v>
      </c>
      <c r="CD4">
        <f t="shared" si="5"/>
        <v>1</v>
      </c>
      <c r="CE4">
        <f t="shared" si="5"/>
        <v>1</v>
      </c>
      <c r="CF4">
        <f t="shared" si="5"/>
        <v>1</v>
      </c>
      <c r="CG4">
        <f t="shared" si="5"/>
        <v>2</v>
      </c>
      <c r="CH4">
        <f t="shared" si="5"/>
        <v>2</v>
      </c>
      <c r="CI4">
        <f t="shared" si="5"/>
        <v>2</v>
      </c>
      <c r="CJ4">
        <f t="shared" si="5"/>
        <v>3</v>
      </c>
      <c r="CK4">
        <f t="shared" si="5"/>
        <v>3</v>
      </c>
      <c r="CL4">
        <f t="shared" si="5"/>
        <v>3</v>
      </c>
      <c r="CM4">
        <f t="shared" si="5"/>
        <v>4</v>
      </c>
      <c r="CN4">
        <f t="shared" si="5"/>
        <v>4</v>
      </c>
      <c r="CO4">
        <f t="shared" si="5"/>
        <v>4</v>
      </c>
      <c r="CP4">
        <f t="shared" si="5"/>
        <v>1</v>
      </c>
      <c r="CQ4">
        <f t="shared" si="5"/>
        <v>1</v>
      </c>
      <c r="CR4">
        <f t="shared" si="5"/>
        <v>1</v>
      </c>
      <c r="CS4">
        <f t="shared" si="5"/>
        <v>2</v>
      </c>
      <c r="CT4">
        <f t="shared" si="5"/>
        <v>2</v>
      </c>
      <c r="CU4">
        <f t="shared" si="5"/>
        <v>2</v>
      </c>
      <c r="CV4">
        <f t="shared" si="5"/>
        <v>3</v>
      </c>
      <c r="CW4">
        <f t="shared" si="5"/>
        <v>3</v>
      </c>
      <c r="CX4">
        <f t="shared" si="5"/>
        <v>3</v>
      </c>
      <c r="CY4">
        <f t="shared" si="5"/>
        <v>4</v>
      </c>
      <c r="CZ4">
        <f t="shared" si="5"/>
        <v>4</v>
      </c>
      <c r="DA4">
        <f t="shared" si="5"/>
        <v>4</v>
      </c>
      <c r="DB4">
        <f t="shared" si="5"/>
        <v>1</v>
      </c>
      <c r="DC4">
        <f t="shared" si="5"/>
        <v>1</v>
      </c>
      <c r="DD4">
        <f t="shared" si="5"/>
        <v>1</v>
      </c>
      <c r="DE4">
        <f t="shared" si="5"/>
        <v>2</v>
      </c>
      <c r="DF4">
        <f t="shared" si="5"/>
        <v>2</v>
      </c>
      <c r="DG4">
        <f t="shared" si="5"/>
        <v>2</v>
      </c>
      <c r="DH4">
        <f t="shared" si="5"/>
        <v>3</v>
      </c>
      <c r="DI4">
        <f t="shared" si="5"/>
        <v>3</v>
      </c>
      <c r="DJ4">
        <f t="shared" si="5"/>
        <v>3</v>
      </c>
      <c r="DK4">
        <f t="shared" si="5"/>
        <v>4</v>
      </c>
      <c r="DL4">
        <f t="shared" si="5"/>
        <v>4</v>
      </c>
      <c r="DM4">
        <f t="shared" si="5"/>
        <v>4</v>
      </c>
      <c r="DN4">
        <f t="shared" si="5"/>
        <v>1</v>
      </c>
      <c r="DO4">
        <f t="shared" si="5"/>
        <v>1</v>
      </c>
      <c r="DP4">
        <f t="shared" si="5"/>
        <v>1</v>
      </c>
      <c r="DQ4">
        <f t="shared" si="5"/>
        <v>2</v>
      </c>
      <c r="DR4">
        <f t="shared" si="5"/>
        <v>2</v>
      </c>
      <c r="DS4">
        <f t="shared" si="5"/>
        <v>2</v>
      </c>
      <c r="DT4">
        <f t="shared" si="5"/>
        <v>3</v>
      </c>
      <c r="DU4">
        <f t="shared" si="5"/>
        <v>3</v>
      </c>
      <c r="DV4">
        <f t="shared" si="5"/>
        <v>3</v>
      </c>
      <c r="DW4">
        <f t="shared" si="5"/>
        <v>4</v>
      </c>
      <c r="DX4">
        <f t="shared" si="5"/>
        <v>4</v>
      </c>
      <c r="DY4">
        <f t="shared" si="5"/>
        <v>4</v>
      </c>
      <c r="DZ4">
        <f t="shared" si="5"/>
        <v>1</v>
      </c>
      <c r="EA4">
        <f t="shared" si="5"/>
        <v>1</v>
      </c>
      <c r="EB4">
        <f t="shared" si="5"/>
        <v>1</v>
      </c>
    </row>
    <row r="5" spans="1:482" outlineLevel="1" x14ac:dyDescent="0.25">
      <c r="C5" t="s">
        <v>407</v>
      </c>
      <c r="I5">
        <f>MONTH(I7)</f>
        <v>12</v>
      </c>
      <c r="J5">
        <f>MONTH(J7)</f>
        <v>1</v>
      </c>
      <c r="K5">
        <f>MONTH(K7)</f>
        <v>2</v>
      </c>
      <c r="L5">
        <f>MONTH(L7)</f>
        <v>3</v>
      </c>
      <c r="M5">
        <f>MONTH(M7)</f>
        <v>4</v>
      </c>
      <c r="N5">
        <f t="shared" ref="N5:BY5" si="6">MONTH(N7)</f>
        <v>5</v>
      </c>
      <c r="O5">
        <f t="shared" si="6"/>
        <v>6</v>
      </c>
      <c r="P5">
        <f t="shared" si="6"/>
        <v>7</v>
      </c>
      <c r="Q5">
        <f t="shared" si="6"/>
        <v>8</v>
      </c>
      <c r="R5">
        <f t="shared" si="6"/>
        <v>9</v>
      </c>
      <c r="S5">
        <f t="shared" si="6"/>
        <v>10</v>
      </c>
      <c r="T5">
        <f t="shared" si="6"/>
        <v>11</v>
      </c>
      <c r="U5">
        <f t="shared" si="6"/>
        <v>12</v>
      </c>
      <c r="V5">
        <f t="shared" si="6"/>
        <v>1</v>
      </c>
      <c r="W5">
        <f t="shared" si="6"/>
        <v>2</v>
      </c>
      <c r="X5">
        <f t="shared" si="6"/>
        <v>3</v>
      </c>
      <c r="Y5">
        <f t="shared" si="6"/>
        <v>4</v>
      </c>
      <c r="Z5">
        <f t="shared" si="6"/>
        <v>5</v>
      </c>
      <c r="AA5">
        <f t="shared" si="6"/>
        <v>6</v>
      </c>
      <c r="AB5">
        <f t="shared" si="6"/>
        <v>7</v>
      </c>
      <c r="AC5">
        <f t="shared" si="6"/>
        <v>8</v>
      </c>
      <c r="AD5">
        <f t="shared" si="6"/>
        <v>9</v>
      </c>
      <c r="AE5">
        <f t="shared" si="6"/>
        <v>10</v>
      </c>
      <c r="AF5">
        <f t="shared" si="6"/>
        <v>11</v>
      </c>
      <c r="AG5">
        <f t="shared" si="6"/>
        <v>12</v>
      </c>
      <c r="AH5">
        <f t="shared" si="6"/>
        <v>1</v>
      </c>
      <c r="AI5">
        <f t="shared" si="6"/>
        <v>2</v>
      </c>
      <c r="AJ5">
        <f t="shared" si="6"/>
        <v>3</v>
      </c>
      <c r="AK5">
        <f t="shared" si="6"/>
        <v>4</v>
      </c>
      <c r="AL5">
        <f t="shared" si="6"/>
        <v>5</v>
      </c>
      <c r="AM5">
        <f t="shared" si="6"/>
        <v>6</v>
      </c>
      <c r="AN5">
        <f t="shared" si="6"/>
        <v>7</v>
      </c>
      <c r="AO5">
        <f t="shared" si="6"/>
        <v>8</v>
      </c>
      <c r="AP5">
        <f t="shared" si="6"/>
        <v>9</v>
      </c>
      <c r="AQ5">
        <f t="shared" si="6"/>
        <v>10</v>
      </c>
      <c r="AR5">
        <f t="shared" si="6"/>
        <v>11</v>
      </c>
      <c r="AS5">
        <f t="shared" si="6"/>
        <v>12</v>
      </c>
      <c r="AT5">
        <f t="shared" si="6"/>
        <v>1</v>
      </c>
      <c r="AU5">
        <f t="shared" si="6"/>
        <v>2</v>
      </c>
      <c r="AV5">
        <f t="shared" si="6"/>
        <v>3</v>
      </c>
      <c r="AW5">
        <f t="shared" si="6"/>
        <v>4</v>
      </c>
      <c r="AX5">
        <f t="shared" si="6"/>
        <v>5</v>
      </c>
      <c r="AY5">
        <f t="shared" si="6"/>
        <v>6</v>
      </c>
      <c r="AZ5">
        <f t="shared" si="6"/>
        <v>7</v>
      </c>
      <c r="BA5">
        <f t="shared" si="6"/>
        <v>8</v>
      </c>
      <c r="BB5">
        <f t="shared" si="6"/>
        <v>9</v>
      </c>
      <c r="BC5">
        <f t="shared" si="6"/>
        <v>10</v>
      </c>
      <c r="BD5">
        <f t="shared" si="6"/>
        <v>11</v>
      </c>
      <c r="BE5">
        <f t="shared" si="6"/>
        <v>12</v>
      </c>
      <c r="BF5">
        <f t="shared" si="6"/>
        <v>1</v>
      </c>
      <c r="BG5">
        <f t="shared" si="6"/>
        <v>2</v>
      </c>
      <c r="BH5">
        <f t="shared" si="6"/>
        <v>3</v>
      </c>
      <c r="BI5">
        <f t="shared" si="6"/>
        <v>4</v>
      </c>
      <c r="BJ5">
        <f t="shared" si="6"/>
        <v>5</v>
      </c>
      <c r="BK5">
        <f t="shared" si="6"/>
        <v>6</v>
      </c>
      <c r="BL5">
        <f t="shared" si="6"/>
        <v>7</v>
      </c>
      <c r="BM5">
        <f t="shared" si="6"/>
        <v>8</v>
      </c>
      <c r="BN5">
        <f t="shared" si="6"/>
        <v>9</v>
      </c>
      <c r="BO5">
        <f t="shared" si="6"/>
        <v>10</v>
      </c>
      <c r="BP5">
        <f t="shared" si="6"/>
        <v>11</v>
      </c>
      <c r="BQ5">
        <f t="shared" si="6"/>
        <v>12</v>
      </c>
      <c r="BR5">
        <f t="shared" si="6"/>
        <v>1</v>
      </c>
      <c r="BS5">
        <f t="shared" si="6"/>
        <v>2</v>
      </c>
      <c r="BT5">
        <f t="shared" si="6"/>
        <v>3</v>
      </c>
      <c r="BU5">
        <f t="shared" si="6"/>
        <v>4</v>
      </c>
      <c r="BV5">
        <f t="shared" si="6"/>
        <v>5</v>
      </c>
      <c r="BW5">
        <f t="shared" si="6"/>
        <v>6</v>
      </c>
      <c r="BX5">
        <f t="shared" si="6"/>
        <v>7</v>
      </c>
      <c r="BY5">
        <f t="shared" si="6"/>
        <v>8</v>
      </c>
      <c r="BZ5">
        <f t="shared" ref="BZ5:DU5" si="7">MONTH(BZ7)</f>
        <v>9</v>
      </c>
      <c r="CA5">
        <f t="shared" si="7"/>
        <v>10</v>
      </c>
      <c r="CB5">
        <f t="shared" si="7"/>
        <v>11</v>
      </c>
      <c r="CC5">
        <f t="shared" si="7"/>
        <v>12</v>
      </c>
      <c r="CD5">
        <f t="shared" si="7"/>
        <v>1</v>
      </c>
      <c r="CE5">
        <f t="shared" si="7"/>
        <v>2</v>
      </c>
      <c r="CF5">
        <f t="shared" si="7"/>
        <v>3</v>
      </c>
      <c r="CG5">
        <f t="shared" si="7"/>
        <v>4</v>
      </c>
      <c r="CH5">
        <f t="shared" si="7"/>
        <v>5</v>
      </c>
      <c r="CI5">
        <f t="shared" si="7"/>
        <v>6</v>
      </c>
      <c r="CJ5">
        <f t="shared" si="7"/>
        <v>7</v>
      </c>
      <c r="CK5">
        <f t="shared" si="7"/>
        <v>8</v>
      </c>
      <c r="CL5">
        <f t="shared" si="7"/>
        <v>9</v>
      </c>
      <c r="CM5">
        <f t="shared" si="7"/>
        <v>10</v>
      </c>
      <c r="CN5">
        <f t="shared" si="7"/>
        <v>11</v>
      </c>
      <c r="CO5">
        <f t="shared" si="7"/>
        <v>12</v>
      </c>
      <c r="CP5">
        <f t="shared" si="7"/>
        <v>1</v>
      </c>
      <c r="CQ5">
        <f t="shared" si="7"/>
        <v>2</v>
      </c>
      <c r="CR5">
        <f t="shared" si="7"/>
        <v>3</v>
      </c>
      <c r="CS5">
        <f t="shared" si="7"/>
        <v>4</v>
      </c>
      <c r="CT5">
        <f t="shared" si="7"/>
        <v>5</v>
      </c>
      <c r="CU5">
        <f t="shared" si="7"/>
        <v>6</v>
      </c>
      <c r="CV5">
        <f t="shared" si="7"/>
        <v>7</v>
      </c>
      <c r="CW5">
        <f t="shared" si="7"/>
        <v>8</v>
      </c>
      <c r="CX5">
        <f t="shared" si="7"/>
        <v>9</v>
      </c>
      <c r="CY5">
        <f t="shared" si="7"/>
        <v>10</v>
      </c>
      <c r="CZ5">
        <f t="shared" si="7"/>
        <v>11</v>
      </c>
      <c r="DA5">
        <f t="shared" si="7"/>
        <v>12</v>
      </c>
      <c r="DB5">
        <f t="shared" si="7"/>
        <v>1</v>
      </c>
      <c r="DC5">
        <f t="shared" si="7"/>
        <v>2</v>
      </c>
      <c r="DD5">
        <f t="shared" si="7"/>
        <v>3</v>
      </c>
      <c r="DE5">
        <f t="shared" si="7"/>
        <v>4</v>
      </c>
      <c r="DF5">
        <f t="shared" si="7"/>
        <v>5</v>
      </c>
      <c r="DG5">
        <f t="shared" si="7"/>
        <v>6</v>
      </c>
      <c r="DH5">
        <f t="shared" si="7"/>
        <v>7</v>
      </c>
      <c r="DI5">
        <f t="shared" si="7"/>
        <v>8</v>
      </c>
      <c r="DJ5">
        <f t="shared" si="7"/>
        <v>9</v>
      </c>
      <c r="DK5">
        <f t="shared" si="7"/>
        <v>10</v>
      </c>
      <c r="DL5">
        <f t="shared" si="7"/>
        <v>11</v>
      </c>
      <c r="DM5">
        <f t="shared" si="7"/>
        <v>12</v>
      </c>
      <c r="DN5">
        <f t="shared" si="7"/>
        <v>1</v>
      </c>
      <c r="DO5">
        <f t="shared" si="7"/>
        <v>2</v>
      </c>
      <c r="DP5">
        <f t="shared" si="7"/>
        <v>3</v>
      </c>
      <c r="DQ5">
        <f t="shared" si="7"/>
        <v>4</v>
      </c>
      <c r="DR5">
        <f t="shared" si="7"/>
        <v>5</v>
      </c>
      <c r="DS5">
        <f t="shared" si="7"/>
        <v>6</v>
      </c>
      <c r="DT5">
        <f t="shared" si="7"/>
        <v>7</v>
      </c>
      <c r="DU5">
        <f t="shared" si="7"/>
        <v>8</v>
      </c>
      <c r="DV5">
        <f t="shared" ref="DV5:DW5" si="8">MONTH(DV7)</f>
        <v>9</v>
      </c>
      <c r="DW5">
        <f t="shared" si="8"/>
        <v>10</v>
      </c>
      <c r="DX5">
        <f t="shared" ref="DX5:EB5" si="9">MONTH(DX7)</f>
        <v>11</v>
      </c>
      <c r="DY5">
        <f t="shared" si="9"/>
        <v>12</v>
      </c>
      <c r="DZ5">
        <f t="shared" si="9"/>
        <v>1</v>
      </c>
      <c r="EA5">
        <f t="shared" si="9"/>
        <v>2</v>
      </c>
      <c r="EB5">
        <f t="shared" si="9"/>
        <v>3</v>
      </c>
    </row>
    <row r="6" spans="1:482" x14ac:dyDescent="0.25">
      <c r="C6" t="s">
        <v>408</v>
      </c>
      <c r="H6" s="9"/>
      <c r="I6" s="9">
        <f>IFERROR(EOMONTH(J6,-2)+1,0)</f>
        <v>44896</v>
      </c>
      <c r="J6" s="12">
        <f>Databook!$D$6</f>
        <v>44927</v>
      </c>
      <c r="K6" s="9">
        <f t="shared" ref="K6:BV6" si="10">J7+1</f>
        <v>44958</v>
      </c>
      <c r="L6" s="9">
        <f t="shared" si="10"/>
        <v>44986</v>
      </c>
      <c r="M6" s="9">
        <f t="shared" si="10"/>
        <v>45017</v>
      </c>
      <c r="N6" s="9">
        <f t="shared" si="10"/>
        <v>45047</v>
      </c>
      <c r="O6" s="9">
        <f t="shared" si="10"/>
        <v>45078</v>
      </c>
      <c r="P6" s="9">
        <f t="shared" si="10"/>
        <v>45108</v>
      </c>
      <c r="Q6" s="9">
        <f t="shared" si="10"/>
        <v>45139</v>
      </c>
      <c r="R6" s="9">
        <f t="shared" si="10"/>
        <v>45170</v>
      </c>
      <c r="S6" s="9">
        <f t="shared" si="10"/>
        <v>45200</v>
      </c>
      <c r="T6" s="9">
        <f t="shared" si="10"/>
        <v>45231</v>
      </c>
      <c r="U6" s="9">
        <f t="shared" si="10"/>
        <v>45261</v>
      </c>
      <c r="V6" s="9">
        <f t="shared" si="10"/>
        <v>45292</v>
      </c>
      <c r="W6" s="9">
        <f t="shared" si="10"/>
        <v>45323</v>
      </c>
      <c r="X6" s="9">
        <f t="shared" si="10"/>
        <v>45352</v>
      </c>
      <c r="Y6" s="9">
        <f t="shared" si="10"/>
        <v>45383</v>
      </c>
      <c r="Z6" s="9">
        <f t="shared" si="10"/>
        <v>45413</v>
      </c>
      <c r="AA6" s="9">
        <f t="shared" si="10"/>
        <v>45444</v>
      </c>
      <c r="AB6" s="9">
        <f t="shared" si="10"/>
        <v>45474</v>
      </c>
      <c r="AC6" s="9">
        <f t="shared" si="10"/>
        <v>45505</v>
      </c>
      <c r="AD6" s="9">
        <f t="shared" si="10"/>
        <v>45536</v>
      </c>
      <c r="AE6" s="9">
        <f t="shared" si="10"/>
        <v>45566</v>
      </c>
      <c r="AF6" s="9">
        <f t="shared" si="10"/>
        <v>45597</v>
      </c>
      <c r="AG6" s="9">
        <f t="shared" si="10"/>
        <v>45627</v>
      </c>
      <c r="AH6" s="9">
        <f t="shared" si="10"/>
        <v>45658</v>
      </c>
      <c r="AI6" s="9">
        <f t="shared" si="10"/>
        <v>45689</v>
      </c>
      <c r="AJ6" s="9">
        <f t="shared" si="10"/>
        <v>45717</v>
      </c>
      <c r="AK6" s="9">
        <f t="shared" si="10"/>
        <v>45748</v>
      </c>
      <c r="AL6" s="9">
        <f t="shared" si="10"/>
        <v>45778</v>
      </c>
      <c r="AM6" s="9">
        <f t="shared" si="10"/>
        <v>45809</v>
      </c>
      <c r="AN6" s="9">
        <f t="shared" si="10"/>
        <v>45839</v>
      </c>
      <c r="AO6" s="9">
        <f t="shared" si="10"/>
        <v>45870</v>
      </c>
      <c r="AP6" s="9">
        <f t="shared" si="10"/>
        <v>45901</v>
      </c>
      <c r="AQ6" s="9">
        <f t="shared" si="10"/>
        <v>45931</v>
      </c>
      <c r="AR6" s="9">
        <f t="shared" si="10"/>
        <v>45962</v>
      </c>
      <c r="AS6" s="9">
        <f t="shared" si="10"/>
        <v>45992</v>
      </c>
      <c r="AT6" s="9">
        <f t="shared" si="10"/>
        <v>46023</v>
      </c>
      <c r="AU6" s="9">
        <f t="shared" si="10"/>
        <v>46054</v>
      </c>
      <c r="AV6" s="9">
        <f t="shared" si="10"/>
        <v>46082</v>
      </c>
      <c r="AW6" s="9">
        <f t="shared" si="10"/>
        <v>46113</v>
      </c>
      <c r="AX6" s="9">
        <f t="shared" si="10"/>
        <v>46143</v>
      </c>
      <c r="AY6" s="9">
        <f t="shared" si="10"/>
        <v>46174</v>
      </c>
      <c r="AZ6" s="9">
        <f t="shared" si="10"/>
        <v>46204</v>
      </c>
      <c r="BA6" s="9">
        <f t="shared" si="10"/>
        <v>46235</v>
      </c>
      <c r="BB6" s="9">
        <f t="shared" si="10"/>
        <v>46266</v>
      </c>
      <c r="BC6" s="9">
        <f t="shared" si="10"/>
        <v>46296</v>
      </c>
      <c r="BD6" s="9">
        <f t="shared" si="10"/>
        <v>46327</v>
      </c>
      <c r="BE6" s="9">
        <f t="shared" si="10"/>
        <v>46357</v>
      </c>
      <c r="BF6" s="9">
        <f t="shared" si="10"/>
        <v>46388</v>
      </c>
      <c r="BG6" s="9">
        <f t="shared" si="10"/>
        <v>46419</v>
      </c>
      <c r="BH6" s="9">
        <f t="shared" si="10"/>
        <v>46447</v>
      </c>
      <c r="BI6" s="9">
        <f t="shared" si="10"/>
        <v>46478</v>
      </c>
      <c r="BJ6" s="9">
        <f t="shared" si="10"/>
        <v>46508</v>
      </c>
      <c r="BK6" s="9">
        <f t="shared" si="10"/>
        <v>46539</v>
      </c>
      <c r="BL6" s="9">
        <f t="shared" si="10"/>
        <v>46569</v>
      </c>
      <c r="BM6" s="9">
        <f t="shared" si="10"/>
        <v>46600</v>
      </c>
      <c r="BN6" s="9">
        <f t="shared" si="10"/>
        <v>46631</v>
      </c>
      <c r="BO6" s="9">
        <f t="shared" si="10"/>
        <v>46661</v>
      </c>
      <c r="BP6" s="9">
        <f t="shared" si="10"/>
        <v>46692</v>
      </c>
      <c r="BQ6" s="9">
        <f t="shared" si="10"/>
        <v>46722</v>
      </c>
      <c r="BR6" s="9">
        <f t="shared" si="10"/>
        <v>46753</v>
      </c>
      <c r="BS6" s="9">
        <f t="shared" si="10"/>
        <v>46784</v>
      </c>
      <c r="BT6" s="9">
        <f t="shared" si="10"/>
        <v>46813</v>
      </c>
      <c r="BU6" s="9">
        <f t="shared" si="10"/>
        <v>46844</v>
      </c>
      <c r="BV6" s="9">
        <f t="shared" si="10"/>
        <v>46874</v>
      </c>
      <c r="BW6" s="9">
        <f t="shared" ref="BW6:DU6" si="11">BV7+1</f>
        <v>46905</v>
      </c>
      <c r="BX6" s="9">
        <f t="shared" si="11"/>
        <v>46935</v>
      </c>
      <c r="BY6" s="9">
        <f t="shared" si="11"/>
        <v>46966</v>
      </c>
      <c r="BZ6" s="9">
        <f t="shared" si="11"/>
        <v>46997</v>
      </c>
      <c r="CA6" s="9">
        <f t="shared" si="11"/>
        <v>47027</v>
      </c>
      <c r="CB6" s="9">
        <f t="shared" si="11"/>
        <v>47058</v>
      </c>
      <c r="CC6" s="9">
        <f t="shared" si="11"/>
        <v>47088</v>
      </c>
      <c r="CD6" s="9">
        <f t="shared" si="11"/>
        <v>47119</v>
      </c>
      <c r="CE6" s="9">
        <f t="shared" si="11"/>
        <v>47150</v>
      </c>
      <c r="CF6" s="9">
        <f t="shared" si="11"/>
        <v>47178</v>
      </c>
      <c r="CG6" s="9">
        <f t="shared" si="11"/>
        <v>47209</v>
      </c>
      <c r="CH6" s="9">
        <f t="shared" si="11"/>
        <v>47239</v>
      </c>
      <c r="CI6" s="9">
        <f t="shared" si="11"/>
        <v>47270</v>
      </c>
      <c r="CJ6" s="9">
        <f t="shared" si="11"/>
        <v>47300</v>
      </c>
      <c r="CK6" s="9">
        <f t="shared" si="11"/>
        <v>47331</v>
      </c>
      <c r="CL6" s="9">
        <f t="shared" si="11"/>
        <v>47362</v>
      </c>
      <c r="CM6" s="9">
        <f t="shared" si="11"/>
        <v>47392</v>
      </c>
      <c r="CN6" s="9">
        <f t="shared" si="11"/>
        <v>47423</v>
      </c>
      <c r="CO6" s="9">
        <f t="shared" si="11"/>
        <v>47453</v>
      </c>
      <c r="CP6" s="9">
        <f t="shared" si="11"/>
        <v>47484</v>
      </c>
      <c r="CQ6" s="9">
        <f t="shared" si="11"/>
        <v>47515</v>
      </c>
      <c r="CR6" s="9">
        <f t="shared" si="11"/>
        <v>47543</v>
      </c>
      <c r="CS6" s="9">
        <f t="shared" si="11"/>
        <v>47574</v>
      </c>
      <c r="CT6" s="9">
        <f t="shared" si="11"/>
        <v>47604</v>
      </c>
      <c r="CU6" s="9">
        <f t="shared" si="11"/>
        <v>47635</v>
      </c>
      <c r="CV6" s="9">
        <f t="shared" si="11"/>
        <v>47665</v>
      </c>
      <c r="CW6" s="9">
        <f t="shared" si="11"/>
        <v>47696</v>
      </c>
      <c r="CX6" s="9">
        <f t="shared" si="11"/>
        <v>47727</v>
      </c>
      <c r="CY6" s="9">
        <f t="shared" si="11"/>
        <v>47757</v>
      </c>
      <c r="CZ6" s="9">
        <f t="shared" si="11"/>
        <v>47788</v>
      </c>
      <c r="DA6" s="9">
        <f t="shared" si="11"/>
        <v>47818</v>
      </c>
      <c r="DB6" s="9">
        <f t="shared" si="11"/>
        <v>47849</v>
      </c>
      <c r="DC6" s="9">
        <f t="shared" si="11"/>
        <v>47880</v>
      </c>
      <c r="DD6" s="9">
        <f t="shared" si="11"/>
        <v>47908</v>
      </c>
      <c r="DE6" s="9">
        <f t="shared" si="11"/>
        <v>47939</v>
      </c>
      <c r="DF6" s="9">
        <f t="shared" si="11"/>
        <v>47969</v>
      </c>
      <c r="DG6" s="9">
        <f t="shared" si="11"/>
        <v>48000</v>
      </c>
      <c r="DH6" s="9">
        <f t="shared" si="11"/>
        <v>48030</v>
      </c>
      <c r="DI6" s="9">
        <f t="shared" si="11"/>
        <v>48061</v>
      </c>
      <c r="DJ6" s="9">
        <f t="shared" si="11"/>
        <v>48092</v>
      </c>
      <c r="DK6" s="9">
        <f t="shared" si="11"/>
        <v>48122</v>
      </c>
      <c r="DL6" s="9">
        <f t="shared" si="11"/>
        <v>48153</v>
      </c>
      <c r="DM6" s="9">
        <f t="shared" si="11"/>
        <v>48183</v>
      </c>
      <c r="DN6" s="9">
        <f t="shared" si="11"/>
        <v>48214</v>
      </c>
      <c r="DO6" s="9">
        <f t="shared" si="11"/>
        <v>48245</v>
      </c>
      <c r="DP6" s="9">
        <f t="shared" si="11"/>
        <v>48274</v>
      </c>
      <c r="DQ6" s="9">
        <f t="shared" si="11"/>
        <v>48305</v>
      </c>
      <c r="DR6" s="9">
        <f t="shared" si="11"/>
        <v>48335</v>
      </c>
      <c r="DS6" s="9">
        <f t="shared" si="11"/>
        <v>48366</v>
      </c>
      <c r="DT6" s="9">
        <f t="shared" si="11"/>
        <v>48396</v>
      </c>
      <c r="DU6" s="9">
        <f t="shared" si="11"/>
        <v>48427</v>
      </c>
      <c r="DV6" s="9">
        <f t="shared" ref="DV6" si="12">DU7+1</f>
        <v>48458</v>
      </c>
      <c r="DW6" s="9">
        <f t="shared" ref="DW6" si="13">DV7+1</f>
        <v>48488</v>
      </c>
      <c r="DX6" s="9">
        <f t="shared" ref="DX6" si="14">DW7+1</f>
        <v>48519</v>
      </c>
      <c r="DY6" s="9">
        <f t="shared" ref="DY6" si="15">DX7+1</f>
        <v>48549</v>
      </c>
      <c r="DZ6" s="9">
        <f t="shared" ref="DZ6" si="16">DY7+1</f>
        <v>48580</v>
      </c>
      <c r="EA6" s="9">
        <f t="shared" ref="EA6" si="17">DZ7+1</f>
        <v>48611</v>
      </c>
      <c r="EB6" s="9">
        <f t="shared" ref="EB6" si="18">EA7+1</f>
        <v>48639</v>
      </c>
    </row>
    <row r="7" spans="1:482" x14ac:dyDescent="0.25">
      <c r="C7" t="s">
        <v>409</v>
      </c>
      <c r="I7" s="9">
        <f>EOMONTH(I6,0)</f>
        <v>44926</v>
      </c>
      <c r="J7" s="9">
        <f>EOMONTH(J6,0)</f>
        <v>44957</v>
      </c>
      <c r="K7" s="9">
        <f>EOMONTH(K6,0)</f>
        <v>44985</v>
      </c>
      <c r="L7" s="9">
        <f>EOMONTH(L6,0)</f>
        <v>45016</v>
      </c>
      <c r="M7" s="9">
        <f>EOMONTH(M6,0)</f>
        <v>45046</v>
      </c>
      <c r="N7" s="9">
        <f t="shared" ref="N7:BY7" si="19">EOMONTH(N6,0)</f>
        <v>45077</v>
      </c>
      <c r="O7" s="9">
        <f t="shared" si="19"/>
        <v>45107</v>
      </c>
      <c r="P7" s="9">
        <f t="shared" si="19"/>
        <v>45138</v>
      </c>
      <c r="Q7" s="9">
        <f t="shared" si="19"/>
        <v>45169</v>
      </c>
      <c r="R7" s="9">
        <f t="shared" si="19"/>
        <v>45199</v>
      </c>
      <c r="S7" s="9">
        <f t="shared" si="19"/>
        <v>45230</v>
      </c>
      <c r="T7" s="9">
        <f t="shared" si="19"/>
        <v>45260</v>
      </c>
      <c r="U7" s="9">
        <f t="shared" si="19"/>
        <v>45291</v>
      </c>
      <c r="V7" s="9">
        <f t="shared" si="19"/>
        <v>45322</v>
      </c>
      <c r="W7" s="9">
        <f t="shared" si="19"/>
        <v>45351</v>
      </c>
      <c r="X7" s="9">
        <f t="shared" si="19"/>
        <v>45382</v>
      </c>
      <c r="Y7" s="9">
        <f t="shared" si="19"/>
        <v>45412</v>
      </c>
      <c r="Z7" s="9">
        <f t="shared" si="19"/>
        <v>45443</v>
      </c>
      <c r="AA7" s="9">
        <f t="shared" si="19"/>
        <v>45473</v>
      </c>
      <c r="AB7" s="9">
        <f t="shared" si="19"/>
        <v>45504</v>
      </c>
      <c r="AC7" s="9">
        <f t="shared" si="19"/>
        <v>45535</v>
      </c>
      <c r="AD7" s="9">
        <f t="shared" si="19"/>
        <v>45565</v>
      </c>
      <c r="AE7" s="9">
        <f t="shared" si="19"/>
        <v>45596</v>
      </c>
      <c r="AF7" s="9">
        <f t="shared" si="19"/>
        <v>45626</v>
      </c>
      <c r="AG7" s="9">
        <f t="shared" si="19"/>
        <v>45657</v>
      </c>
      <c r="AH7" s="9">
        <f t="shared" si="19"/>
        <v>45688</v>
      </c>
      <c r="AI7" s="9">
        <f t="shared" si="19"/>
        <v>45716</v>
      </c>
      <c r="AJ7" s="9">
        <f t="shared" si="19"/>
        <v>45747</v>
      </c>
      <c r="AK7" s="9">
        <f t="shared" si="19"/>
        <v>45777</v>
      </c>
      <c r="AL7" s="9">
        <f t="shared" si="19"/>
        <v>45808</v>
      </c>
      <c r="AM7" s="9">
        <f t="shared" si="19"/>
        <v>45838</v>
      </c>
      <c r="AN7" s="9">
        <f t="shared" si="19"/>
        <v>45869</v>
      </c>
      <c r="AO7" s="9">
        <f t="shared" si="19"/>
        <v>45900</v>
      </c>
      <c r="AP7" s="9">
        <f t="shared" si="19"/>
        <v>45930</v>
      </c>
      <c r="AQ7" s="9">
        <f t="shared" si="19"/>
        <v>45961</v>
      </c>
      <c r="AR7" s="9">
        <f t="shared" si="19"/>
        <v>45991</v>
      </c>
      <c r="AS7" s="9">
        <f t="shared" si="19"/>
        <v>46022</v>
      </c>
      <c r="AT7" s="9">
        <f t="shared" si="19"/>
        <v>46053</v>
      </c>
      <c r="AU7" s="9">
        <f t="shared" si="19"/>
        <v>46081</v>
      </c>
      <c r="AV7" s="9">
        <f t="shared" si="19"/>
        <v>46112</v>
      </c>
      <c r="AW7" s="9">
        <f t="shared" si="19"/>
        <v>46142</v>
      </c>
      <c r="AX7" s="9">
        <f t="shared" si="19"/>
        <v>46173</v>
      </c>
      <c r="AY7" s="9">
        <f t="shared" si="19"/>
        <v>46203</v>
      </c>
      <c r="AZ7" s="9">
        <f t="shared" si="19"/>
        <v>46234</v>
      </c>
      <c r="BA7" s="9">
        <f t="shared" si="19"/>
        <v>46265</v>
      </c>
      <c r="BB7" s="9">
        <f t="shared" si="19"/>
        <v>46295</v>
      </c>
      <c r="BC7" s="9">
        <f t="shared" si="19"/>
        <v>46326</v>
      </c>
      <c r="BD7" s="9">
        <f t="shared" si="19"/>
        <v>46356</v>
      </c>
      <c r="BE7" s="9">
        <f t="shared" si="19"/>
        <v>46387</v>
      </c>
      <c r="BF7" s="9">
        <f t="shared" si="19"/>
        <v>46418</v>
      </c>
      <c r="BG7" s="9">
        <f t="shared" si="19"/>
        <v>46446</v>
      </c>
      <c r="BH7" s="9">
        <f t="shared" si="19"/>
        <v>46477</v>
      </c>
      <c r="BI7" s="9">
        <f t="shared" si="19"/>
        <v>46507</v>
      </c>
      <c r="BJ7" s="9">
        <f t="shared" si="19"/>
        <v>46538</v>
      </c>
      <c r="BK7" s="9">
        <f t="shared" si="19"/>
        <v>46568</v>
      </c>
      <c r="BL7" s="9">
        <f t="shared" si="19"/>
        <v>46599</v>
      </c>
      <c r="BM7" s="9">
        <f t="shared" si="19"/>
        <v>46630</v>
      </c>
      <c r="BN7" s="9">
        <f t="shared" si="19"/>
        <v>46660</v>
      </c>
      <c r="BO7" s="9">
        <f t="shared" si="19"/>
        <v>46691</v>
      </c>
      <c r="BP7" s="9">
        <f t="shared" si="19"/>
        <v>46721</v>
      </c>
      <c r="BQ7" s="9">
        <f t="shared" si="19"/>
        <v>46752</v>
      </c>
      <c r="BR7" s="9">
        <f t="shared" si="19"/>
        <v>46783</v>
      </c>
      <c r="BS7" s="9">
        <f t="shared" si="19"/>
        <v>46812</v>
      </c>
      <c r="BT7" s="9">
        <f t="shared" si="19"/>
        <v>46843</v>
      </c>
      <c r="BU7" s="9">
        <f t="shared" si="19"/>
        <v>46873</v>
      </c>
      <c r="BV7" s="9">
        <f t="shared" si="19"/>
        <v>46904</v>
      </c>
      <c r="BW7" s="9">
        <f t="shared" si="19"/>
        <v>46934</v>
      </c>
      <c r="BX7" s="9">
        <f t="shared" si="19"/>
        <v>46965</v>
      </c>
      <c r="BY7" s="9">
        <f t="shared" si="19"/>
        <v>46996</v>
      </c>
      <c r="BZ7" s="9">
        <f t="shared" ref="BZ7:DU7" si="20">EOMONTH(BZ6,0)</f>
        <v>47026</v>
      </c>
      <c r="CA7" s="9">
        <f t="shared" si="20"/>
        <v>47057</v>
      </c>
      <c r="CB7" s="9">
        <f t="shared" si="20"/>
        <v>47087</v>
      </c>
      <c r="CC7" s="9">
        <f t="shared" si="20"/>
        <v>47118</v>
      </c>
      <c r="CD7" s="9">
        <f t="shared" si="20"/>
        <v>47149</v>
      </c>
      <c r="CE7" s="9">
        <f t="shared" si="20"/>
        <v>47177</v>
      </c>
      <c r="CF7" s="9">
        <f t="shared" si="20"/>
        <v>47208</v>
      </c>
      <c r="CG7" s="9">
        <f t="shared" si="20"/>
        <v>47238</v>
      </c>
      <c r="CH7" s="9">
        <f t="shared" si="20"/>
        <v>47269</v>
      </c>
      <c r="CI7" s="9">
        <f t="shared" si="20"/>
        <v>47299</v>
      </c>
      <c r="CJ7" s="9">
        <f t="shared" si="20"/>
        <v>47330</v>
      </c>
      <c r="CK7" s="9">
        <f t="shared" si="20"/>
        <v>47361</v>
      </c>
      <c r="CL7" s="9">
        <f t="shared" si="20"/>
        <v>47391</v>
      </c>
      <c r="CM7" s="9">
        <f t="shared" si="20"/>
        <v>47422</v>
      </c>
      <c r="CN7" s="9">
        <f t="shared" si="20"/>
        <v>47452</v>
      </c>
      <c r="CO7" s="9">
        <f t="shared" si="20"/>
        <v>47483</v>
      </c>
      <c r="CP7" s="9">
        <f t="shared" si="20"/>
        <v>47514</v>
      </c>
      <c r="CQ7" s="9">
        <f t="shared" si="20"/>
        <v>47542</v>
      </c>
      <c r="CR7" s="9">
        <f t="shared" si="20"/>
        <v>47573</v>
      </c>
      <c r="CS7" s="9">
        <f t="shared" si="20"/>
        <v>47603</v>
      </c>
      <c r="CT7" s="9">
        <f t="shared" si="20"/>
        <v>47634</v>
      </c>
      <c r="CU7" s="9">
        <f t="shared" si="20"/>
        <v>47664</v>
      </c>
      <c r="CV7" s="9">
        <f t="shared" si="20"/>
        <v>47695</v>
      </c>
      <c r="CW7" s="9">
        <f t="shared" si="20"/>
        <v>47726</v>
      </c>
      <c r="CX7" s="9">
        <f t="shared" si="20"/>
        <v>47756</v>
      </c>
      <c r="CY7" s="9">
        <f t="shared" si="20"/>
        <v>47787</v>
      </c>
      <c r="CZ7" s="9">
        <f t="shared" si="20"/>
        <v>47817</v>
      </c>
      <c r="DA7" s="9">
        <f t="shared" si="20"/>
        <v>47848</v>
      </c>
      <c r="DB7" s="9">
        <f t="shared" si="20"/>
        <v>47879</v>
      </c>
      <c r="DC7" s="9">
        <f t="shared" si="20"/>
        <v>47907</v>
      </c>
      <c r="DD7" s="9">
        <f t="shared" si="20"/>
        <v>47938</v>
      </c>
      <c r="DE7" s="9">
        <f t="shared" si="20"/>
        <v>47968</v>
      </c>
      <c r="DF7" s="9">
        <f t="shared" si="20"/>
        <v>47999</v>
      </c>
      <c r="DG7" s="9">
        <f t="shared" si="20"/>
        <v>48029</v>
      </c>
      <c r="DH7" s="9">
        <f t="shared" si="20"/>
        <v>48060</v>
      </c>
      <c r="DI7" s="9">
        <f t="shared" si="20"/>
        <v>48091</v>
      </c>
      <c r="DJ7" s="9">
        <f t="shared" si="20"/>
        <v>48121</v>
      </c>
      <c r="DK7" s="9">
        <f t="shared" si="20"/>
        <v>48152</v>
      </c>
      <c r="DL7" s="9">
        <f t="shared" si="20"/>
        <v>48182</v>
      </c>
      <c r="DM7" s="9">
        <f t="shared" si="20"/>
        <v>48213</v>
      </c>
      <c r="DN7" s="9">
        <f t="shared" si="20"/>
        <v>48244</v>
      </c>
      <c r="DO7" s="9">
        <f t="shared" si="20"/>
        <v>48273</v>
      </c>
      <c r="DP7" s="9">
        <f t="shared" si="20"/>
        <v>48304</v>
      </c>
      <c r="DQ7" s="9">
        <f t="shared" si="20"/>
        <v>48334</v>
      </c>
      <c r="DR7" s="9">
        <f t="shared" si="20"/>
        <v>48365</v>
      </c>
      <c r="DS7" s="9">
        <f t="shared" si="20"/>
        <v>48395</v>
      </c>
      <c r="DT7" s="9">
        <f t="shared" si="20"/>
        <v>48426</v>
      </c>
      <c r="DU7" s="9">
        <f t="shared" si="20"/>
        <v>48457</v>
      </c>
      <c r="DV7" s="9">
        <f t="shared" ref="DV7:DW7" si="21">EOMONTH(DV6,0)</f>
        <v>48487</v>
      </c>
      <c r="DW7" s="9">
        <f t="shared" si="21"/>
        <v>48518</v>
      </c>
      <c r="DX7" s="9">
        <f t="shared" ref="DX7:EB7" si="22">EOMONTH(DX6,0)</f>
        <v>48548</v>
      </c>
      <c r="DY7" s="9">
        <f t="shared" si="22"/>
        <v>48579</v>
      </c>
      <c r="DZ7" s="9">
        <f t="shared" si="22"/>
        <v>48610</v>
      </c>
      <c r="EA7" s="9">
        <f t="shared" si="22"/>
        <v>48638</v>
      </c>
      <c r="EB7" s="9">
        <f t="shared" si="22"/>
        <v>48669</v>
      </c>
    </row>
    <row r="8" spans="1:482" x14ac:dyDescent="0.25">
      <c r="C8" t="s">
        <v>6</v>
      </c>
      <c r="I8" s="9">
        <f>End.Date</f>
        <v>48579</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row>
    <row r="9" spans="1:482" x14ac:dyDescent="0.25">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row>
    <row r="10" spans="1:482" ht="13" x14ac:dyDescent="0.25">
      <c r="A10" s="59">
        <f>SUM(A19:A77)</f>
        <v>0</v>
      </c>
      <c r="B10" s="135" t="s">
        <v>410</v>
      </c>
      <c r="C10" s="41"/>
      <c r="D10" t="s">
        <v>411</v>
      </c>
      <c r="E10" t="s">
        <v>412</v>
      </c>
      <c r="F10" t="s">
        <v>413</v>
      </c>
      <c r="G10" t="s">
        <v>199</v>
      </c>
      <c r="H10" t="s">
        <v>17</v>
      </c>
    </row>
    <row r="11" spans="1:482" x14ac:dyDescent="0.25">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row>
    <row r="12" spans="1:482" ht="13" x14ac:dyDescent="0.3">
      <c r="B12" s="111" t="s">
        <v>315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row>
    <row r="13" spans="1:482" ht="13" x14ac:dyDescent="0.3">
      <c r="B13" s="108" t="s">
        <v>316</v>
      </c>
      <c r="C13" s="108"/>
      <c r="D13" s="108"/>
      <c r="E13" s="108"/>
      <c r="F13" s="108"/>
      <c r="G13" s="108"/>
      <c r="H13" s="108"/>
      <c r="I13" s="108"/>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row>
    <row r="14" spans="1:482" x14ac:dyDescent="0.25">
      <c r="C14" t="s">
        <v>414</v>
      </c>
      <c r="D14" s="80">
        <f>Assumptions!$P$9</f>
        <v>3.5000000000000003E-2</v>
      </c>
      <c r="F14" s="9"/>
      <c r="G14" s="9"/>
      <c r="H14" s="9"/>
      <c r="I14" s="129"/>
      <c r="J14" s="174">
        <f t="shared" ref="J14:AO14" si="23">IF(J$7=EOMONTH(Start.Date,0),1,I14*(1+$D14)^YEARFRAC(I$7,J$7))</f>
        <v>1</v>
      </c>
      <c r="K14" s="174">
        <f t="shared" si="23"/>
        <v>1.0026792493128671</v>
      </c>
      <c r="L14" s="174">
        <f t="shared" si="23"/>
        <v>1.0056539350998608</v>
      </c>
      <c r="M14" s="174">
        <f t="shared" si="23"/>
        <v>1.0085410656939733</v>
      </c>
      <c r="N14" s="174">
        <f t="shared" si="23"/>
        <v>1.0114364849476103</v>
      </c>
      <c r="O14" s="174">
        <f t="shared" si="23"/>
        <v>1.0143402166566737</v>
      </c>
      <c r="P14" s="174">
        <f t="shared" si="23"/>
        <v>1.0172522846853813</v>
      </c>
      <c r="Q14" s="174">
        <f t="shared" si="23"/>
        <v>1.0201727129664624</v>
      </c>
      <c r="R14" s="174">
        <f t="shared" si="23"/>
        <v>1.0231015255013547</v>
      </c>
      <c r="S14" s="174">
        <f t="shared" si="23"/>
        <v>1.0260387463604019</v>
      </c>
      <c r="T14" s="174">
        <f t="shared" si="23"/>
        <v>1.028984399683051</v>
      </c>
      <c r="U14" s="174">
        <f t="shared" si="23"/>
        <v>1.0319385096780509</v>
      </c>
      <c r="V14" s="174">
        <f t="shared" si="23"/>
        <v>1.0349011006236515</v>
      </c>
      <c r="W14" s="174">
        <f t="shared" si="23"/>
        <v>1.0377730230388176</v>
      </c>
      <c r="X14" s="174">
        <f t="shared" si="23"/>
        <v>1.0408518228283561</v>
      </c>
      <c r="Y14" s="174">
        <f t="shared" si="23"/>
        <v>1.0438400029932626</v>
      </c>
      <c r="Z14" s="174">
        <f t="shared" si="23"/>
        <v>1.046836761920777</v>
      </c>
      <c r="AA14" s="174">
        <f t="shared" si="23"/>
        <v>1.0498421242396576</v>
      </c>
      <c r="AB14" s="174">
        <f t="shared" si="23"/>
        <v>1.05285611464937</v>
      </c>
      <c r="AC14" s="174">
        <f t="shared" si="23"/>
        <v>1.0558787579202888</v>
      </c>
      <c r="AD14" s="174">
        <f t="shared" si="23"/>
        <v>1.0589100788939025</v>
      </c>
      <c r="AE14" s="174">
        <f t="shared" si="23"/>
        <v>1.0619501024830165</v>
      </c>
      <c r="AF14" s="174">
        <f t="shared" si="23"/>
        <v>1.0649988536719583</v>
      </c>
      <c r="AG14" s="174">
        <f t="shared" si="23"/>
        <v>1.0680563575167832</v>
      </c>
      <c r="AH14" s="174">
        <f t="shared" si="23"/>
        <v>1.0711226391454798</v>
      </c>
      <c r="AI14" s="174">
        <f t="shared" si="23"/>
        <v>1.0739924437404067</v>
      </c>
      <c r="AJ14" s="174">
        <f t="shared" si="23"/>
        <v>1.0771786970311998</v>
      </c>
      <c r="AK14" s="174">
        <f t="shared" si="23"/>
        <v>1.0802711679727233</v>
      </c>
      <c r="AL14" s="174">
        <f t="shared" si="23"/>
        <v>1.0833725170851116</v>
      </c>
      <c r="AM14" s="174">
        <f t="shared" si="23"/>
        <v>1.0864827698566941</v>
      </c>
      <c r="AN14" s="174">
        <f t="shared" si="23"/>
        <v>1.0896019518489746</v>
      </c>
      <c r="AO14" s="174">
        <f t="shared" si="23"/>
        <v>1.0927300886968412</v>
      </c>
      <c r="AP14" s="174">
        <f t="shared" ref="AP14:BU14" si="24">IF(AP$7=EOMONTH(Start.Date,0),1,AO14*(1+$D14)^YEARFRAC(AO$7,AP$7))</f>
        <v>1.0958672061087775</v>
      </c>
      <c r="AQ14" s="174">
        <f t="shared" si="24"/>
        <v>1.0990133298670732</v>
      </c>
      <c r="AR14" s="174">
        <f t="shared" si="24"/>
        <v>1.1021684858280367</v>
      </c>
      <c r="AS14" s="174">
        <f t="shared" si="24"/>
        <v>1.1053326999222071</v>
      </c>
      <c r="AT14" s="174">
        <f t="shared" si="24"/>
        <v>1.1085059981545673</v>
      </c>
      <c r="AU14" s="174">
        <f t="shared" si="24"/>
        <v>1.111475962088432</v>
      </c>
      <c r="AV14" s="174">
        <f t="shared" si="24"/>
        <v>1.1147734191259395</v>
      </c>
      <c r="AW14" s="174">
        <f t="shared" si="24"/>
        <v>1.1179738207069689</v>
      </c>
      <c r="AX14" s="174">
        <f t="shared" si="24"/>
        <v>1.1211834103167977</v>
      </c>
      <c r="AY14" s="174">
        <f t="shared" si="24"/>
        <v>1.1244022143333261</v>
      </c>
      <c r="AZ14" s="174">
        <f t="shared" si="24"/>
        <v>1.1276302592101826</v>
      </c>
      <c r="BA14" s="174">
        <f t="shared" si="24"/>
        <v>1.1308675714769412</v>
      </c>
      <c r="BB14" s="174">
        <f t="shared" si="24"/>
        <v>1.1341141777393395</v>
      </c>
      <c r="BC14" s="174">
        <f t="shared" si="24"/>
        <v>1.1373701046794982</v>
      </c>
      <c r="BD14" s="174">
        <f t="shared" si="24"/>
        <v>1.1406353790561385</v>
      </c>
      <c r="BE14" s="174">
        <f t="shared" si="24"/>
        <v>1.1439100277048042</v>
      </c>
      <c r="BF14" s="174">
        <f t="shared" si="24"/>
        <v>1.1471940775380809</v>
      </c>
      <c r="BG14" s="174">
        <f t="shared" si="24"/>
        <v>1.15026769648205</v>
      </c>
      <c r="BH14" s="174">
        <f t="shared" si="24"/>
        <v>1.1536802383994258</v>
      </c>
      <c r="BI14" s="174">
        <f t="shared" si="24"/>
        <v>1.1569923375180708</v>
      </c>
      <c r="BJ14" s="174">
        <f t="shared" si="24"/>
        <v>1.1603139453378331</v>
      </c>
      <c r="BK14" s="174">
        <f t="shared" si="24"/>
        <v>1.1636450891572303</v>
      </c>
      <c r="BL14" s="174">
        <f t="shared" si="24"/>
        <v>1.1669857963531516</v>
      </c>
      <c r="BM14" s="174">
        <f t="shared" si="24"/>
        <v>1.1703360943810825</v>
      </c>
      <c r="BN14" s="174">
        <f t="shared" si="24"/>
        <v>1.1736960107753303</v>
      </c>
      <c r="BO14" s="174">
        <f t="shared" si="24"/>
        <v>1.1770655731492505</v>
      </c>
      <c r="BP14" s="174">
        <f t="shared" si="24"/>
        <v>1.180444809195474</v>
      </c>
      <c r="BQ14" s="174">
        <f t="shared" si="24"/>
        <v>1.1838337466861339</v>
      </c>
      <c r="BR14" s="174">
        <f t="shared" si="24"/>
        <v>1.1872324134730949</v>
      </c>
      <c r="BS14" s="174">
        <f t="shared" si="24"/>
        <v>1.1905270658589224</v>
      </c>
      <c r="BT14" s="174">
        <f t="shared" si="24"/>
        <v>1.1940590467434065</v>
      </c>
      <c r="BU14" s="174">
        <f t="shared" si="24"/>
        <v>1.1974870693312041</v>
      </c>
      <c r="BV14" s="174">
        <f t="shared" ref="BV14:DA14" si="25">IF(BV$7=EOMONTH(Start.Date,0),1,BU14*(1+$D14)^YEARFRAC(BU$7,BV$7))</f>
        <v>1.2009249334246579</v>
      </c>
      <c r="BW14" s="174">
        <f t="shared" si="25"/>
        <v>1.204372667277734</v>
      </c>
      <c r="BX14" s="174">
        <f t="shared" si="25"/>
        <v>1.2078302992255125</v>
      </c>
      <c r="BY14" s="174">
        <f t="shared" si="25"/>
        <v>1.2112978576844211</v>
      </c>
      <c r="BZ14" s="174">
        <f t="shared" si="25"/>
        <v>1.2147753711524676</v>
      </c>
      <c r="CA14" s="174">
        <f t="shared" si="25"/>
        <v>1.2182628682094752</v>
      </c>
      <c r="CB14" s="174">
        <f t="shared" si="25"/>
        <v>1.2217603775173165</v>
      </c>
      <c r="CC14" s="174">
        <f t="shared" si="25"/>
        <v>1.2252679278201495</v>
      </c>
      <c r="CD14" s="174">
        <f t="shared" si="25"/>
        <v>1.2287855479446541</v>
      </c>
      <c r="CE14" s="174">
        <f t="shared" si="25"/>
        <v>1.232077770779646</v>
      </c>
      <c r="CF14" s="174">
        <f t="shared" si="25"/>
        <v>1.23573302168438</v>
      </c>
      <c r="CG14" s="174">
        <f t="shared" si="25"/>
        <v>1.2392806860334544</v>
      </c>
      <c r="CH14" s="174">
        <f t="shared" si="25"/>
        <v>1.2428385353675644</v>
      </c>
      <c r="CI14" s="174">
        <f t="shared" si="25"/>
        <v>1.2464065989267703</v>
      </c>
      <c r="CJ14" s="174">
        <f t="shared" si="25"/>
        <v>1.2499849060350778</v>
      </c>
      <c r="CK14" s="174">
        <f t="shared" si="25"/>
        <v>1.2535734861006791</v>
      </c>
      <c r="CL14" s="174">
        <f t="shared" si="25"/>
        <v>1.257172368616194</v>
      </c>
      <c r="CM14" s="174">
        <f t="shared" si="25"/>
        <v>1.2607815831589126</v>
      </c>
      <c r="CN14" s="174">
        <f t="shared" si="25"/>
        <v>1.2644011593910389</v>
      </c>
      <c r="CO14" s="174">
        <f t="shared" si="25"/>
        <v>1.2680311270599336</v>
      </c>
      <c r="CP14" s="174">
        <f t="shared" si="25"/>
        <v>1.2716715159983594</v>
      </c>
      <c r="CQ14" s="174">
        <f t="shared" si="25"/>
        <v>1.2750786410337906</v>
      </c>
      <c r="CR14" s="174">
        <f t="shared" si="25"/>
        <v>1.2788614642181557</v>
      </c>
      <c r="CS14" s="174">
        <f t="shared" si="25"/>
        <v>1.2825329459576562</v>
      </c>
      <c r="CT14" s="174">
        <f t="shared" si="25"/>
        <v>1.2862149681493797</v>
      </c>
      <c r="CU14" s="174">
        <f t="shared" si="25"/>
        <v>1.289907561053897</v>
      </c>
      <c r="CV14" s="174">
        <f t="shared" si="25"/>
        <v>1.293610755018654</v>
      </c>
      <c r="CW14" s="174">
        <f t="shared" si="25"/>
        <v>1.2973245804782207</v>
      </c>
      <c r="CX14" s="174">
        <f t="shared" si="25"/>
        <v>1.3010490679545423</v>
      </c>
      <c r="CY14" s="174">
        <f t="shared" si="25"/>
        <v>1.304784248057189</v>
      </c>
      <c r="CZ14" s="174">
        <f t="shared" si="25"/>
        <v>1.3085301514836076</v>
      </c>
      <c r="DA14" s="174">
        <f t="shared" si="25"/>
        <v>1.3122868090193751</v>
      </c>
      <c r="DB14" s="174">
        <f t="shared" ref="DB14:EB14" si="26">IF(DB$7=EOMONTH(Start.Date,0),1,DA14*(1+$D14)^YEARFRAC(DA$7,DB$7))</f>
        <v>1.3160542515384499</v>
      </c>
      <c r="DC14" s="174">
        <f t="shared" si="26"/>
        <v>1.3195802889875801</v>
      </c>
      <c r="DD14" s="174">
        <f t="shared" si="26"/>
        <v>1.323495136864544</v>
      </c>
      <c r="DE14" s="174">
        <f t="shared" si="26"/>
        <v>1.3272947573576725</v>
      </c>
      <c r="DF14" s="174">
        <f t="shared" si="26"/>
        <v>1.3311052861764079</v>
      </c>
      <c r="DG14" s="174">
        <f t="shared" si="26"/>
        <v>1.3349267546374479</v>
      </c>
      <c r="DH14" s="174">
        <f t="shared" si="26"/>
        <v>1.3387591941473977</v>
      </c>
      <c r="DI14" s="174">
        <f t="shared" si="26"/>
        <v>1.3426026362030277</v>
      </c>
      <c r="DJ14" s="174">
        <f t="shared" si="26"/>
        <v>1.3464571123915319</v>
      </c>
      <c r="DK14" s="174">
        <f t="shared" si="26"/>
        <v>1.3503226543907885</v>
      </c>
      <c r="DL14" s="174">
        <f t="shared" si="26"/>
        <v>1.3541992939696192</v>
      </c>
      <c r="DM14" s="174">
        <f t="shared" si="26"/>
        <v>1.358087062988051</v>
      </c>
      <c r="DN14" s="174">
        <f t="shared" si="26"/>
        <v>1.361985993397578</v>
      </c>
      <c r="DO14" s="174">
        <f t="shared" si="26"/>
        <v>1.3657655991021458</v>
      </c>
      <c r="DP14" s="174">
        <f t="shared" si="26"/>
        <v>1.3698174666548035</v>
      </c>
      <c r="DQ14" s="174">
        <f t="shared" si="26"/>
        <v>1.3737500738651915</v>
      </c>
      <c r="DR14" s="174">
        <f t="shared" si="26"/>
        <v>1.3776939711925826</v>
      </c>
      <c r="DS14" s="174">
        <f t="shared" si="26"/>
        <v>1.381649191049759</v>
      </c>
      <c r="DT14" s="174">
        <f t="shared" si="26"/>
        <v>1.385615765942557</v>
      </c>
      <c r="DU14" s="174">
        <f t="shared" si="26"/>
        <v>1.3895937284701338</v>
      </c>
      <c r="DV14" s="174">
        <f t="shared" si="26"/>
        <v>1.3935831113252357</v>
      </c>
      <c r="DW14" s="174">
        <f t="shared" si="26"/>
        <v>1.3975839472944662</v>
      </c>
      <c r="DX14" s="174">
        <f t="shared" si="26"/>
        <v>1.401596269258556</v>
      </c>
      <c r="DY14" s="174">
        <f t="shared" si="26"/>
        <v>1.4056201101926329</v>
      </c>
      <c r="DZ14" s="174">
        <f t="shared" si="26"/>
        <v>1.4096555031664932</v>
      </c>
      <c r="EA14" s="174">
        <f t="shared" si="26"/>
        <v>1.4134323217047313</v>
      </c>
      <c r="EB14" s="174">
        <f t="shared" si="26"/>
        <v>1.4176256038945581</v>
      </c>
    </row>
    <row r="15" spans="1:482" x14ac:dyDescent="0.25">
      <c r="C15" t="s">
        <v>415</v>
      </c>
      <c r="D15" s="80">
        <f>Assumptions!$P$10</f>
        <v>3.7499999999999999E-2</v>
      </c>
      <c r="F15" s="9"/>
      <c r="G15" s="9"/>
      <c r="H15" s="9"/>
      <c r="I15" s="129"/>
      <c r="J15" s="174">
        <f>IF(J$7=EOMONTH(Start.Date,0),1,I15*(1+$D15)^YEARFRAC(I$7,J$7))</f>
        <v>1</v>
      </c>
      <c r="K15" s="174">
        <f>IF(K$7=EOMONTH(Start.Date,0),1,J15*(1+$D15)^YEARFRAC(J$7,K$7))</f>
        <v>1.0028674122052235</v>
      </c>
      <c r="L15" s="174">
        <f t="shared" ref="L15:AO15" si="27">IF(L$7=EOMONTH(Start.Date,0),1,K15*(1+$D15)^YEARFRAC(K$7,L$7))</f>
        <v>1.006051638775243</v>
      </c>
      <c r="M15" s="174">
        <f t="shared" si="27"/>
        <v>1.0091427743910084</v>
      </c>
      <c r="N15" s="174">
        <f t="shared" si="27"/>
        <v>1.0122434076498639</v>
      </c>
      <c r="O15" s="174">
        <f t="shared" si="27"/>
        <v>1.0153535677337135</v>
      </c>
      <c r="P15" s="174">
        <f t="shared" si="27"/>
        <v>1.0184732839141246</v>
      </c>
      <c r="Q15" s="174">
        <f t="shared" si="27"/>
        <v>1.0216025855526023</v>
      </c>
      <c r="R15" s="174">
        <f t="shared" si="27"/>
        <v>1.0247415021008663</v>
      </c>
      <c r="S15" s="174">
        <f t="shared" si="27"/>
        <v>1.0278900631011281</v>
      </c>
      <c r="T15" s="174">
        <f t="shared" si="27"/>
        <v>1.0310482981863682</v>
      </c>
      <c r="U15" s="174">
        <f t="shared" si="27"/>
        <v>1.0342162370806165</v>
      </c>
      <c r="V15" s="174">
        <f t="shared" si="27"/>
        <v>1.0373939095992306</v>
      </c>
      <c r="W15" s="174">
        <f t="shared" si="27"/>
        <v>1.0404749401629192</v>
      </c>
      <c r="X15" s="174">
        <f t="shared" si="27"/>
        <v>1.0437785752293143</v>
      </c>
      <c r="Y15" s="174">
        <f t="shared" si="27"/>
        <v>1.0469856284306711</v>
      </c>
      <c r="Z15" s="174">
        <f t="shared" si="27"/>
        <v>1.0502025354367335</v>
      </c>
      <c r="AA15" s="174">
        <f t="shared" si="27"/>
        <v>1.0534293265237276</v>
      </c>
      <c r="AB15" s="174">
        <f t="shared" si="27"/>
        <v>1.056666032060904</v>
      </c>
      <c r="AC15" s="174">
        <f t="shared" si="27"/>
        <v>1.0599126825108247</v>
      </c>
      <c r="AD15" s="174">
        <f t="shared" si="27"/>
        <v>1.0631693084296487</v>
      </c>
      <c r="AE15" s="174">
        <f t="shared" si="27"/>
        <v>1.0664359404674202</v>
      </c>
      <c r="AF15" s="174">
        <f t="shared" si="27"/>
        <v>1.0697126093683569</v>
      </c>
      <c r="AG15" s="174">
        <f t="shared" si="27"/>
        <v>1.0729993459711396</v>
      </c>
      <c r="AH15" s="174">
        <f t="shared" si="27"/>
        <v>1.0762961812092018</v>
      </c>
      <c r="AI15" s="174">
        <f t="shared" si="27"/>
        <v>1.0793823660156365</v>
      </c>
      <c r="AJ15" s="174">
        <f t="shared" si="27"/>
        <v>1.0828095369130533</v>
      </c>
      <c r="AK15" s="174">
        <f t="shared" si="27"/>
        <v>1.0861365143719015</v>
      </c>
      <c r="AL15" s="174">
        <f t="shared" si="27"/>
        <v>1.0894737141077377</v>
      </c>
      <c r="AM15" s="174">
        <f t="shared" si="27"/>
        <v>1.0928211675289345</v>
      </c>
      <c r="AN15" s="174">
        <f t="shared" si="27"/>
        <v>1.0961789061403677</v>
      </c>
      <c r="AO15" s="174">
        <f t="shared" si="27"/>
        <v>1.099546961543713</v>
      </c>
      <c r="AP15" s="174">
        <f t="shared" ref="AP15:BU15" si="28">IF(AP$7=EOMONTH(Start.Date,0),1,AO15*(1+$D15)^YEARFRAC(AO$7,AP$7))</f>
        <v>1.102925365437744</v>
      </c>
      <c r="AQ15" s="174">
        <f t="shared" si="28"/>
        <v>1.1063141496186297</v>
      </c>
      <c r="AR15" s="174">
        <f t="shared" si="28"/>
        <v>1.1097133459802346</v>
      </c>
      <c r="AS15" s="174">
        <f t="shared" si="28"/>
        <v>1.1131229865144181</v>
      </c>
      <c r="AT15" s="174">
        <f t="shared" si="28"/>
        <v>1.116543103311336</v>
      </c>
      <c r="AU15" s="174">
        <f t="shared" si="28"/>
        <v>1.1197446926334289</v>
      </c>
      <c r="AV15" s="174">
        <f t="shared" si="28"/>
        <v>1.1233000188495648</v>
      </c>
      <c r="AW15" s="174">
        <f t="shared" si="28"/>
        <v>1.1267514050027478</v>
      </c>
      <c r="AX15" s="174">
        <f t="shared" si="28"/>
        <v>1.1302133956838205</v>
      </c>
      <c r="AY15" s="174">
        <f t="shared" si="28"/>
        <v>1.1336860234756372</v>
      </c>
      <c r="AZ15" s="174">
        <f t="shared" si="28"/>
        <v>1.137169321061164</v>
      </c>
      <c r="BA15" s="174">
        <f t="shared" si="28"/>
        <v>1.1406633212237871</v>
      </c>
      <c r="BB15" s="174">
        <f t="shared" si="28"/>
        <v>1.1441680568476211</v>
      </c>
      <c r="BC15" s="174">
        <f t="shared" si="28"/>
        <v>1.1476835609178182</v>
      </c>
      <c r="BD15" s="174">
        <f t="shared" si="28"/>
        <v>1.151209866520879</v>
      </c>
      <c r="BE15" s="174">
        <f t="shared" si="28"/>
        <v>1.1547470068449637</v>
      </c>
      <c r="BF15" s="174">
        <f t="shared" si="28"/>
        <v>1.1582950151802043</v>
      </c>
      <c r="BG15" s="174">
        <f t="shared" si="28"/>
        <v>1.1616163244439814</v>
      </c>
      <c r="BH15" s="174">
        <f t="shared" si="28"/>
        <v>1.1653045982072392</v>
      </c>
      <c r="BI15" s="174">
        <f t="shared" si="28"/>
        <v>1.1688850451822264</v>
      </c>
      <c r="BJ15" s="174">
        <f t="shared" si="28"/>
        <v>1.1724764932298606</v>
      </c>
      <c r="BK15" s="174">
        <f t="shared" si="28"/>
        <v>1.1760789761513961</v>
      </c>
      <c r="BL15" s="174">
        <f t="shared" si="28"/>
        <v>1.1796925278519435</v>
      </c>
      <c r="BM15" s="174">
        <f t="shared" si="28"/>
        <v>1.1833171823407875</v>
      </c>
      <c r="BN15" s="174">
        <f t="shared" si="28"/>
        <v>1.1869529737317084</v>
      </c>
      <c r="BO15" s="174">
        <f t="shared" si="28"/>
        <v>1.1905999362433022</v>
      </c>
      <c r="BP15" s="174">
        <f t="shared" si="28"/>
        <v>1.1942581041993032</v>
      </c>
      <c r="BQ15" s="174">
        <f t="shared" si="28"/>
        <v>1.1979275120289066</v>
      </c>
      <c r="BR15" s="174">
        <f t="shared" si="28"/>
        <v>1.2016081942670926</v>
      </c>
      <c r="BS15" s="174">
        <f t="shared" si="28"/>
        <v>1.2051769366106309</v>
      </c>
      <c r="BT15" s="174">
        <f t="shared" si="28"/>
        <v>1.2090035206400109</v>
      </c>
      <c r="BU15" s="174">
        <f t="shared" si="28"/>
        <v>1.2127182343765601</v>
      </c>
      <c r="BV15" s="174">
        <f t="shared" ref="BV15:DA15" si="29">IF(BV$7=EOMONTH(Start.Date,0),1,BU15*(1+$D15)^YEARFRAC(BU$7,BV$7))</f>
        <v>1.2164443617259806</v>
      </c>
      <c r="BW15" s="174">
        <f t="shared" si="29"/>
        <v>1.2201819377570737</v>
      </c>
      <c r="BX15" s="174">
        <f t="shared" si="29"/>
        <v>1.2239309976463915</v>
      </c>
      <c r="BY15" s="174">
        <f t="shared" si="29"/>
        <v>1.2276915766785672</v>
      </c>
      <c r="BZ15" s="174">
        <f t="shared" si="29"/>
        <v>1.2314637102466477</v>
      </c>
      <c r="CA15" s="174">
        <f t="shared" si="29"/>
        <v>1.2352474338524264</v>
      </c>
      <c r="CB15" s="174">
        <f t="shared" si="29"/>
        <v>1.2390427831067774</v>
      </c>
      <c r="CC15" s="174">
        <f t="shared" si="29"/>
        <v>1.2428497937299907</v>
      </c>
      <c r="CD15" s="174">
        <f t="shared" si="29"/>
        <v>1.2466685015521086</v>
      </c>
      <c r="CE15" s="174">
        <f t="shared" si="29"/>
        <v>1.2502432140293267</v>
      </c>
      <c r="CF15" s="174">
        <f t="shared" si="29"/>
        <v>1.2542128889959752</v>
      </c>
      <c r="CG15" s="174">
        <f t="shared" si="29"/>
        <v>1.258066510402176</v>
      </c>
      <c r="CH15" s="174">
        <f t="shared" si="29"/>
        <v>1.261931972220856</v>
      </c>
      <c r="CI15" s="174">
        <f t="shared" si="29"/>
        <v>1.265809310832176</v>
      </c>
      <c r="CJ15" s="174">
        <f t="shared" si="29"/>
        <v>1.269698562728077</v>
      </c>
      <c r="CK15" s="174">
        <f t="shared" si="29"/>
        <v>1.2735997645126227</v>
      </c>
      <c r="CL15" s="174">
        <f t="shared" si="29"/>
        <v>1.2775129529023441</v>
      </c>
      <c r="CM15" s="174">
        <f t="shared" si="29"/>
        <v>1.2814381647265858</v>
      </c>
      <c r="CN15" s="174">
        <f t="shared" si="29"/>
        <v>1.2853754369278514</v>
      </c>
      <c r="CO15" s="174">
        <f t="shared" si="29"/>
        <v>1.2893248065621525</v>
      </c>
      <c r="CP15" s="174">
        <f t="shared" si="29"/>
        <v>1.2932863107993566</v>
      </c>
      <c r="CQ15" s="174">
        <f t="shared" si="29"/>
        <v>1.296994695751791</v>
      </c>
      <c r="CR15" s="174">
        <f t="shared" si="29"/>
        <v>1.3011128123852806</v>
      </c>
      <c r="CS15" s="174">
        <f t="shared" si="29"/>
        <v>1.3051105357619746</v>
      </c>
      <c r="CT15" s="174">
        <f t="shared" si="29"/>
        <v>1.3091205423104615</v>
      </c>
      <c r="CU15" s="174">
        <f t="shared" si="29"/>
        <v>1.3131428697712988</v>
      </c>
      <c r="CV15" s="174">
        <f t="shared" si="29"/>
        <v>1.3171775560010037</v>
      </c>
      <c r="CW15" s="174">
        <f t="shared" si="29"/>
        <v>1.3212246389724089</v>
      </c>
      <c r="CX15" s="174">
        <f t="shared" si="29"/>
        <v>1.3252841567750204</v>
      </c>
      <c r="CY15" s="174">
        <f t="shared" si="29"/>
        <v>1.3293561476153755</v>
      </c>
      <c r="CZ15" s="174">
        <f t="shared" si="29"/>
        <v>1.3334406498174027</v>
      </c>
      <c r="DA15" s="174">
        <f t="shared" si="29"/>
        <v>1.337537701822783</v>
      </c>
      <c r="DB15" s="174">
        <f t="shared" ref="DB15:EB15" si="30">IF(DB$7=EOMONTH(Start.Date,0),1,DA15*(1+$D15)^YEARFRAC(DA$7,DB$7))</f>
        <v>1.34164734219131</v>
      </c>
      <c r="DC15" s="174">
        <f t="shared" si="30"/>
        <v>1.3454943981554151</v>
      </c>
      <c r="DD15" s="174">
        <f t="shared" si="30"/>
        <v>1.3497665072700165</v>
      </c>
      <c r="DE15" s="174">
        <f t="shared" si="30"/>
        <v>1.3539137211532613</v>
      </c>
      <c r="DF15" s="174">
        <f t="shared" si="30"/>
        <v>1.3580736775241145</v>
      </c>
      <c r="DG15" s="174">
        <f t="shared" si="30"/>
        <v>1.362246415534401</v>
      </c>
      <c r="DH15" s="174">
        <f t="shared" si="30"/>
        <v>1.3664319744562408</v>
      </c>
      <c r="DI15" s="174">
        <f t="shared" si="30"/>
        <v>1.3706303936824193</v>
      </c>
      <c r="DJ15" s="174">
        <f t="shared" si="30"/>
        <v>1.3748417127267583</v>
      </c>
      <c r="DK15" s="174">
        <f t="shared" si="30"/>
        <v>1.3790659712244866</v>
      </c>
      <c r="DL15" s="174">
        <f t="shared" si="30"/>
        <v>1.3833032089326145</v>
      </c>
      <c r="DM15" s="174">
        <f t="shared" si="30"/>
        <v>1.3875534657303072</v>
      </c>
      <c r="DN15" s="174">
        <f t="shared" si="30"/>
        <v>1.3918167816192604</v>
      </c>
      <c r="DO15" s="174">
        <f t="shared" si="30"/>
        <v>1.3959504380862433</v>
      </c>
      <c r="DP15" s="174">
        <f t="shared" si="30"/>
        <v>1.4003827512926423</v>
      </c>
      <c r="DQ15" s="174">
        <f t="shared" si="30"/>
        <v>1.4046854856965088</v>
      </c>
      <c r="DR15" s="174">
        <f t="shared" si="30"/>
        <v>1.409001440431269</v>
      </c>
      <c r="DS15" s="174">
        <f t="shared" si="30"/>
        <v>1.4133306561169412</v>
      </c>
      <c r="DT15" s="174">
        <f t="shared" si="30"/>
        <v>1.4176731734983501</v>
      </c>
      <c r="DU15" s="174">
        <f t="shared" si="30"/>
        <v>1.4220290334455103</v>
      </c>
      <c r="DV15" s="174">
        <f t="shared" si="30"/>
        <v>1.4263982769540118</v>
      </c>
      <c r="DW15" s="174">
        <f t="shared" si="30"/>
        <v>1.4307809451454048</v>
      </c>
      <c r="DX15" s="174">
        <f t="shared" si="30"/>
        <v>1.4351770792675873</v>
      </c>
      <c r="DY15" s="174">
        <f t="shared" si="30"/>
        <v>1.4395867206951936</v>
      </c>
      <c r="DZ15" s="174">
        <f t="shared" si="30"/>
        <v>1.4440099109299824</v>
      </c>
      <c r="EA15" s="174">
        <f t="shared" si="30"/>
        <v>1.4481504825730467</v>
      </c>
      <c r="EB15" s="174">
        <f t="shared" si="30"/>
        <v>1.4527485372988012</v>
      </c>
    </row>
    <row r="16" spans="1:482" x14ac:dyDescent="0.25">
      <c r="C16" t="s">
        <v>416</v>
      </c>
      <c r="J16" s="81">
        <f t="shared" ref="J16:BU16" si="31">+I16+1</f>
        <v>1</v>
      </c>
      <c r="K16" s="81">
        <f t="shared" si="31"/>
        <v>2</v>
      </c>
      <c r="L16" s="81">
        <f t="shared" si="31"/>
        <v>3</v>
      </c>
      <c r="M16" s="81">
        <f t="shared" si="31"/>
        <v>4</v>
      </c>
      <c r="N16" s="81">
        <f t="shared" si="31"/>
        <v>5</v>
      </c>
      <c r="O16" s="81">
        <f t="shared" si="31"/>
        <v>6</v>
      </c>
      <c r="P16" s="81">
        <f t="shared" si="31"/>
        <v>7</v>
      </c>
      <c r="Q16" s="81">
        <f t="shared" si="31"/>
        <v>8</v>
      </c>
      <c r="R16" s="81">
        <f t="shared" si="31"/>
        <v>9</v>
      </c>
      <c r="S16" s="81">
        <f t="shared" si="31"/>
        <v>10</v>
      </c>
      <c r="T16" s="81">
        <f t="shared" si="31"/>
        <v>11</v>
      </c>
      <c r="U16" s="81">
        <f t="shared" si="31"/>
        <v>12</v>
      </c>
      <c r="V16" s="81">
        <f t="shared" si="31"/>
        <v>13</v>
      </c>
      <c r="W16" s="81">
        <f t="shared" si="31"/>
        <v>14</v>
      </c>
      <c r="X16" s="81">
        <f t="shared" si="31"/>
        <v>15</v>
      </c>
      <c r="Y16" s="81">
        <f t="shared" si="31"/>
        <v>16</v>
      </c>
      <c r="Z16" s="81">
        <f t="shared" si="31"/>
        <v>17</v>
      </c>
      <c r="AA16" s="81">
        <f t="shared" si="31"/>
        <v>18</v>
      </c>
      <c r="AB16" s="81">
        <f t="shared" si="31"/>
        <v>19</v>
      </c>
      <c r="AC16" s="81">
        <f t="shared" si="31"/>
        <v>20</v>
      </c>
      <c r="AD16" s="81">
        <f t="shared" si="31"/>
        <v>21</v>
      </c>
      <c r="AE16" s="81">
        <f t="shared" si="31"/>
        <v>22</v>
      </c>
      <c r="AF16" s="81">
        <f t="shared" si="31"/>
        <v>23</v>
      </c>
      <c r="AG16" s="81">
        <f t="shared" si="31"/>
        <v>24</v>
      </c>
      <c r="AH16" s="81">
        <f t="shared" si="31"/>
        <v>25</v>
      </c>
      <c r="AI16" s="81">
        <f t="shared" si="31"/>
        <v>26</v>
      </c>
      <c r="AJ16" s="81">
        <f t="shared" si="31"/>
        <v>27</v>
      </c>
      <c r="AK16" s="81">
        <f t="shared" si="31"/>
        <v>28</v>
      </c>
      <c r="AL16" s="81">
        <f t="shared" si="31"/>
        <v>29</v>
      </c>
      <c r="AM16" s="81">
        <f t="shared" si="31"/>
        <v>30</v>
      </c>
      <c r="AN16" s="81">
        <f t="shared" si="31"/>
        <v>31</v>
      </c>
      <c r="AO16" s="81">
        <f t="shared" si="31"/>
        <v>32</v>
      </c>
      <c r="AP16" s="81">
        <f t="shared" si="31"/>
        <v>33</v>
      </c>
      <c r="AQ16" s="81">
        <f t="shared" si="31"/>
        <v>34</v>
      </c>
      <c r="AR16" s="81">
        <f t="shared" si="31"/>
        <v>35</v>
      </c>
      <c r="AS16" s="81">
        <f t="shared" si="31"/>
        <v>36</v>
      </c>
      <c r="AT16" s="81">
        <f t="shared" si="31"/>
        <v>37</v>
      </c>
      <c r="AU16" s="81">
        <f t="shared" si="31"/>
        <v>38</v>
      </c>
      <c r="AV16" s="81">
        <f t="shared" si="31"/>
        <v>39</v>
      </c>
      <c r="AW16" s="81">
        <f t="shared" si="31"/>
        <v>40</v>
      </c>
      <c r="AX16" s="81">
        <f t="shared" si="31"/>
        <v>41</v>
      </c>
      <c r="AY16" s="81">
        <f t="shared" si="31"/>
        <v>42</v>
      </c>
      <c r="AZ16" s="81">
        <f t="shared" si="31"/>
        <v>43</v>
      </c>
      <c r="BA16" s="81">
        <f t="shared" si="31"/>
        <v>44</v>
      </c>
      <c r="BB16" s="81">
        <f t="shared" si="31"/>
        <v>45</v>
      </c>
      <c r="BC16" s="81">
        <f t="shared" si="31"/>
        <v>46</v>
      </c>
      <c r="BD16" s="81">
        <f t="shared" si="31"/>
        <v>47</v>
      </c>
      <c r="BE16" s="81">
        <f t="shared" si="31"/>
        <v>48</v>
      </c>
      <c r="BF16" s="81">
        <f t="shared" si="31"/>
        <v>49</v>
      </c>
      <c r="BG16" s="81">
        <f t="shared" si="31"/>
        <v>50</v>
      </c>
      <c r="BH16" s="81">
        <f t="shared" si="31"/>
        <v>51</v>
      </c>
      <c r="BI16" s="81">
        <f t="shared" si="31"/>
        <v>52</v>
      </c>
      <c r="BJ16" s="81">
        <f t="shared" si="31"/>
        <v>53</v>
      </c>
      <c r="BK16" s="81">
        <f t="shared" si="31"/>
        <v>54</v>
      </c>
      <c r="BL16" s="81">
        <f t="shared" si="31"/>
        <v>55</v>
      </c>
      <c r="BM16" s="81">
        <f t="shared" si="31"/>
        <v>56</v>
      </c>
      <c r="BN16" s="81">
        <f t="shared" si="31"/>
        <v>57</v>
      </c>
      <c r="BO16" s="81">
        <f t="shared" si="31"/>
        <v>58</v>
      </c>
      <c r="BP16" s="81">
        <f t="shared" si="31"/>
        <v>59</v>
      </c>
      <c r="BQ16" s="81">
        <f t="shared" si="31"/>
        <v>60</v>
      </c>
      <c r="BR16" s="81">
        <f t="shared" si="31"/>
        <v>61</v>
      </c>
      <c r="BS16" s="81">
        <f t="shared" si="31"/>
        <v>62</v>
      </c>
      <c r="BT16" s="81">
        <f t="shared" si="31"/>
        <v>63</v>
      </c>
      <c r="BU16" s="81">
        <f t="shared" si="31"/>
        <v>64</v>
      </c>
      <c r="BV16" s="81">
        <f t="shared" ref="BV16:DU16" si="32">+BU16+1</f>
        <v>65</v>
      </c>
      <c r="BW16" s="81">
        <f t="shared" si="32"/>
        <v>66</v>
      </c>
      <c r="BX16" s="81">
        <f t="shared" si="32"/>
        <v>67</v>
      </c>
      <c r="BY16" s="81">
        <f t="shared" si="32"/>
        <v>68</v>
      </c>
      <c r="BZ16" s="81">
        <f t="shared" si="32"/>
        <v>69</v>
      </c>
      <c r="CA16" s="81">
        <f t="shared" si="32"/>
        <v>70</v>
      </c>
      <c r="CB16" s="81">
        <f t="shared" si="32"/>
        <v>71</v>
      </c>
      <c r="CC16" s="81">
        <f t="shared" si="32"/>
        <v>72</v>
      </c>
      <c r="CD16" s="81">
        <f t="shared" si="32"/>
        <v>73</v>
      </c>
      <c r="CE16" s="81">
        <f t="shared" si="32"/>
        <v>74</v>
      </c>
      <c r="CF16" s="81">
        <f t="shared" si="32"/>
        <v>75</v>
      </c>
      <c r="CG16" s="81">
        <f t="shared" si="32"/>
        <v>76</v>
      </c>
      <c r="CH16" s="81">
        <f t="shared" si="32"/>
        <v>77</v>
      </c>
      <c r="CI16" s="81">
        <f t="shared" si="32"/>
        <v>78</v>
      </c>
      <c r="CJ16" s="81">
        <f t="shared" si="32"/>
        <v>79</v>
      </c>
      <c r="CK16" s="81">
        <f t="shared" si="32"/>
        <v>80</v>
      </c>
      <c r="CL16" s="81">
        <f t="shared" si="32"/>
        <v>81</v>
      </c>
      <c r="CM16" s="81">
        <f t="shared" si="32"/>
        <v>82</v>
      </c>
      <c r="CN16" s="81">
        <f t="shared" si="32"/>
        <v>83</v>
      </c>
      <c r="CO16" s="81">
        <f t="shared" si="32"/>
        <v>84</v>
      </c>
      <c r="CP16" s="81">
        <f t="shared" si="32"/>
        <v>85</v>
      </c>
      <c r="CQ16" s="81">
        <f t="shared" si="32"/>
        <v>86</v>
      </c>
      <c r="CR16" s="81">
        <f t="shared" si="32"/>
        <v>87</v>
      </c>
      <c r="CS16" s="81">
        <f t="shared" si="32"/>
        <v>88</v>
      </c>
      <c r="CT16" s="81">
        <f t="shared" si="32"/>
        <v>89</v>
      </c>
      <c r="CU16" s="81">
        <f t="shared" si="32"/>
        <v>90</v>
      </c>
      <c r="CV16" s="81">
        <f t="shared" si="32"/>
        <v>91</v>
      </c>
      <c r="CW16" s="81">
        <f t="shared" si="32"/>
        <v>92</v>
      </c>
      <c r="CX16" s="81">
        <f t="shared" si="32"/>
        <v>93</v>
      </c>
      <c r="CY16" s="81">
        <f t="shared" si="32"/>
        <v>94</v>
      </c>
      <c r="CZ16" s="81">
        <f t="shared" si="32"/>
        <v>95</v>
      </c>
      <c r="DA16" s="81">
        <f t="shared" si="32"/>
        <v>96</v>
      </c>
      <c r="DB16" s="81">
        <f t="shared" si="32"/>
        <v>97</v>
      </c>
      <c r="DC16" s="81">
        <f t="shared" si="32"/>
        <v>98</v>
      </c>
      <c r="DD16" s="81">
        <f t="shared" si="32"/>
        <v>99</v>
      </c>
      <c r="DE16" s="81">
        <f t="shared" si="32"/>
        <v>100</v>
      </c>
      <c r="DF16" s="81">
        <f t="shared" si="32"/>
        <v>101</v>
      </c>
      <c r="DG16" s="81">
        <f t="shared" si="32"/>
        <v>102</v>
      </c>
      <c r="DH16" s="81">
        <f t="shared" si="32"/>
        <v>103</v>
      </c>
      <c r="DI16" s="81">
        <f t="shared" si="32"/>
        <v>104</v>
      </c>
      <c r="DJ16" s="81">
        <f t="shared" si="32"/>
        <v>105</v>
      </c>
      <c r="DK16" s="81">
        <f t="shared" si="32"/>
        <v>106</v>
      </c>
      <c r="DL16" s="81">
        <f t="shared" si="32"/>
        <v>107</v>
      </c>
      <c r="DM16" s="81">
        <f t="shared" si="32"/>
        <v>108</v>
      </c>
      <c r="DN16" s="81">
        <f t="shared" si="32"/>
        <v>109</v>
      </c>
      <c r="DO16" s="81">
        <f t="shared" si="32"/>
        <v>110</v>
      </c>
      <c r="DP16" s="81">
        <f t="shared" si="32"/>
        <v>111</v>
      </c>
      <c r="DQ16" s="81">
        <f t="shared" si="32"/>
        <v>112</v>
      </c>
      <c r="DR16" s="81">
        <f t="shared" si="32"/>
        <v>113</v>
      </c>
      <c r="DS16" s="81">
        <f t="shared" si="32"/>
        <v>114</v>
      </c>
      <c r="DT16" s="81">
        <f t="shared" si="32"/>
        <v>115</v>
      </c>
      <c r="DU16" s="81">
        <f t="shared" si="32"/>
        <v>116</v>
      </c>
      <c r="DV16" s="81">
        <f t="shared" ref="DV16" si="33">+DU16+1</f>
        <v>117</v>
      </c>
      <c r="DW16" s="81">
        <f t="shared" ref="DW16" si="34">+DV16+1</f>
        <v>118</v>
      </c>
      <c r="DX16" s="81">
        <f t="shared" ref="DX16" si="35">+DW16+1</f>
        <v>119</v>
      </c>
      <c r="DY16" s="81">
        <f t="shared" ref="DY16" si="36">+DX16+1</f>
        <v>120</v>
      </c>
      <c r="DZ16" s="81">
        <f t="shared" ref="DZ16" si="37">+DY16+1</f>
        <v>121</v>
      </c>
      <c r="EA16" s="81">
        <f t="shared" ref="EA16" si="38">+DZ16+1</f>
        <v>122</v>
      </c>
      <c r="EB16" s="81">
        <f t="shared" ref="EB16" si="39">+EA16+1</f>
        <v>123</v>
      </c>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c r="IW16" s="81"/>
      <c r="IX16" s="81"/>
      <c r="IY16" s="81"/>
      <c r="IZ16" s="81"/>
      <c r="JA16" s="81"/>
      <c r="JB16" s="81"/>
      <c r="JC16" s="81"/>
      <c r="JD16" s="81"/>
      <c r="JE16" s="81"/>
      <c r="JF16" s="81"/>
      <c r="JG16" s="81"/>
      <c r="JH16" s="81"/>
      <c r="JI16" s="81"/>
      <c r="JJ16" s="81"/>
      <c r="JK16" s="81"/>
      <c r="JL16" s="81"/>
      <c r="JM16" s="81"/>
      <c r="JN16" s="81"/>
      <c r="JO16" s="81"/>
      <c r="JP16" s="81"/>
      <c r="JQ16" s="81"/>
      <c r="JR16" s="81"/>
      <c r="JS16" s="81"/>
      <c r="JT16" s="81"/>
      <c r="JU16" s="81"/>
      <c r="JV16" s="81"/>
      <c r="JW16" s="81"/>
      <c r="JX16" s="81"/>
      <c r="JY16" s="81"/>
      <c r="JZ16" s="81"/>
      <c r="KA16" s="81"/>
      <c r="KB16" s="81"/>
      <c r="KC16" s="81"/>
      <c r="KD16" s="81"/>
      <c r="KE16" s="81"/>
      <c r="KF16" s="81"/>
      <c r="KG16" s="81"/>
      <c r="KH16" s="81"/>
      <c r="KI16" s="81"/>
      <c r="KJ16" s="81"/>
      <c r="KK16" s="81"/>
      <c r="KL16" s="81"/>
      <c r="KM16" s="81"/>
      <c r="KN16" s="81"/>
      <c r="KO16" s="81"/>
      <c r="KP16" s="81"/>
      <c r="KQ16" s="81"/>
      <c r="KR16" s="81"/>
      <c r="KS16" s="81"/>
      <c r="KT16" s="81"/>
      <c r="KU16" s="81"/>
      <c r="KV16" s="81"/>
      <c r="KW16" s="81"/>
      <c r="KX16" s="81"/>
      <c r="KY16" s="81"/>
      <c r="KZ16" s="81"/>
      <c r="LA16" s="81"/>
      <c r="LB16" s="81"/>
      <c r="LC16" s="81"/>
      <c r="LD16" s="81"/>
      <c r="LE16" s="81"/>
      <c r="LF16" s="81"/>
      <c r="LG16" s="81"/>
      <c r="LH16" s="81"/>
      <c r="LI16" s="81"/>
      <c r="LJ16" s="81"/>
      <c r="LK16" s="81"/>
      <c r="LL16" s="81"/>
      <c r="LM16" s="81"/>
      <c r="LN16" s="81"/>
      <c r="LO16" s="81"/>
      <c r="LP16" s="81"/>
      <c r="LQ16" s="81"/>
      <c r="LR16" s="81"/>
      <c r="LS16" s="81"/>
      <c r="LT16" s="81"/>
      <c r="LU16" s="81"/>
      <c r="LV16" s="81"/>
      <c r="LW16" s="81"/>
      <c r="LX16" s="81"/>
      <c r="LY16" s="81"/>
      <c r="LZ16" s="81"/>
      <c r="MA16" s="81"/>
      <c r="MB16" s="81"/>
      <c r="MC16" s="81"/>
      <c r="MD16" s="81"/>
      <c r="ME16" s="81"/>
      <c r="MF16" s="81"/>
      <c r="MG16" s="81"/>
      <c r="MH16" s="81"/>
      <c r="MI16" s="81"/>
      <c r="MJ16" s="81"/>
      <c r="MK16" s="81"/>
      <c r="ML16" s="81"/>
      <c r="MM16" s="81"/>
      <c r="MN16" s="81"/>
      <c r="MO16" s="81"/>
      <c r="MP16" s="81"/>
      <c r="MQ16" s="81"/>
      <c r="MR16" s="81"/>
      <c r="MS16" s="81"/>
      <c r="MT16" s="81"/>
      <c r="MU16" s="81"/>
      <c r="MV16" s="81"/>
      <c r="MW16" s="81"/>
      <c r="MX16" s="81"/>
      <c r="MY16" s="81"/>
      <c r="MZ16" s="81"/>
      <c r="NA16" s="81"/>
      <c r="NB16" s="81"/>
      <c r="NC16" s="81"/>
      <c r="ND16" s="81"/>
      <c r="NE16" s="81"/>
      <c r="NF16" s="81"/>
      <c r="NG16" s="81"/>
      <c r="NH16" s="81"/>
      <c r="NI16" s="81"/>
      <c r="NJ16" s="81"/>
      <c r="NK16" s="81"/>
      <c r="NL16" s="81"/>
      <c r="NM16" s="81"/>
      <c r="NN16" s="81"/>
      <c r="NO16" s="81"/>
      <c r="NP16" s="81"/>
      <c r="NQ16" s="81"/>
      <c r="NR16" s="81"/>
      <c r="NS16" s="81"/>
      <c r="NT16" s="81"/>
      <c r="NU16" s="81"/>
      <c r="NV16" s="81"/>
      <c r="NW16" s="81"/>
      <c r="NX16" s="81"/>
      <c r="NY16" s="81"/>
      <c r="NZ16" s="81"/>
      <c r="OA16" s="81"/>
      <c r="OB16" s="81"/>
      <c r="OC16" s="81"/>
      <c r="OD16" s="81"/>
      <c r="OE16" s="81"/>
      <c r="OF16" s="81"/>
      <c r="OG16" s="81"/>
      <c r="OH16" s="81"/>
      <c r="OI16" s="81"/>
      <c r="OJ16" s="81"/>
      <c r="OK16" s="81"/>
      <c r="OL16" s="81"/>
      <c r="OM16" s="81"/>
      <c r="ON16" s="81"/>
      <c r="OO16" s="81"/>
      <c r="OP16" s="81"/>
      <c r="OQ16" s="81"/>
      <c r="OR16" s="81"/>
      <c r="OS16" s="81"/>
      <c r="OT16" s="81"/>
      <c r="OU16" s="81"/>
      <c r="OV16" s="81"/>
      <c r="OW16" s="81"/>
      <c r="OX16" s="81"/>
      <c r="OY16" s="81"/>
      <c r="OZ16" s="81"/>
      <c r="PA16" s="81"/>
      <c r="PB16" s="81"/>
      <c r="PC16" s="81"/>
      <c r="PD16" s="81"/>
      <c r="PE16" s="81"/>
      <c r="PF16" s="81"/>
      <c r="PG16" s="81"/>
      <c r="PH16" s="81"/>
      <c r="PI16" s="81"/>
      <c r="PJ16" s="81"/>
      <c r="PK16" s="81"/>
      <c r="PL16" s="81"/>
      <c r="PM16" s="81"/>
      <c r="PN16" s="81"/>
      <c r="PO16" s="81"/>
      <c r="PP16" s="81"/>
      <c r="PQ16" s="81"/>
      <c r="PR16" s="81"/>
      <c r="PS16" s="81"/>
      <c r="PT16" s="81"/>
      <c r="PU16" s="81"/>
      <c r="PV16" s="81"/>
      <c r="PW16" s="81"/>
      <c r="PX16" s="81"/>
      <c r="PY16" s="81"/>
      <c r="PZ16" s="81"/>
      <c r="QA16" s="81"/>
      <c r="QB16" s="81"/>
      <c r="QC16" s="81"/>
      <c r="QD16" s="81"/>
      <c r="QE16" s="81"/>
      <c r="QF16" s="81"/>
      <c r="QG16" s="81"/>
      <c r="QH16" s="81"/>
      <c r="QI16" s="81"/>
      <c r="QJ16" s="81"/>
      <c r="QK16" s="81"/>
      <c r="QL16" s="81"/>
      <c r="QM16" s="81"/>
      <c r="QN16" s="81"/>
      <c r="QO16" s="81"/>
      <c r="QP16" s="81"/>
      <c r="QQ16" s="81"/>
      <c r="QR16" s="81"/>
      <c r="QS16" s="81"/>
      <c r="QT16" s="81"/>
      <c r="QU16" s="81"/>
      <c r="QV16" s="81"/>
      <c r="QW16" s="81"/>
      <c r="QX16" s="81"/>
      <c r="QY16" s="81"/>
      <c r="QZ16" s="81"/>
      <c r="RA16" s="81"/>
      <c r="RB16" s="81"/>
      <c r="RC16" s="81"/>
      <c r="RD16" s="81"/>
      <c r="RE16" s="81"/>
      <c r="RF16" s="81"/>
      <c r="RG16" s="81"/>
      <c r="RH16" s="81"/>
      <c r="RI16" s="81"/>
      <c r="RJ16" s="81"/>
      <c r="RK16" s="81"/>
      <c r="RL16" s="81"/>
      <c r="RM16" s="81"/>
      <c r="RN16" s="81"/>
    </row>
    <row r="17" spans="1:132" x14ac:dyDescent="0.25">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row>
    <row r="18" spans="1:132" ht="13" x14ac:dyDescent="0.3">
      <c r="B18" s="111" t="s">
        <v>423</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row>
    <row r="19" spans="1:132" ht="13" x14ac:dyDescent="0.3">
      <c r="B19" s="108" t="s">
        <v>86</v>
      </c>
      <c r="C19" s="108"/>
      <c r="D19" s="108"/>
      <c r="E19" s="108"/>
      <c r="F19" s="108"/>
      <c r="G19" s="108"/>
      <c r="H19" s="108"/>
      <c r="I19" s="108"/>
    </row>
    <row r="20" spans="1:132" ht="13" x14ac:dyDescent="0.3">
      <c r="C20" s="2" t="str">
        <f>Assumptions!C263</f>
        <v>New system design and build</v>
      </c>
      <c r="D20" s="79">
        <f>Costs!P345</f>
        <v>44927</v>
      </c>
      <c r="E20" s="79">
        <f>Costs!Q345</f>
        <v>45473</v>
      </c>
      <c r="F20" s="139">
        <f>Costs!R345</f>
        <v>9083487.9406307973</v>
      </c>
      <c r="G20" s="52" t="s">
        <v>220</v>
      </c>
      <c r="H20" s="46">
        <f>SUM(J20:EB20)</f>
        <v>13985464.638066657</v>
      </c>
      <c r="J20" s="82">
        <f>(IF(AND($D20&lt;=J$7,$E20&gt;=J$6),$F20/12,0)+IF(AND($D21&lt;=J$7,$E21&gt;=J$6),$F21/12,0))*J$15</f>
        <v>756957.32838589977</v>
      </c>
      <c r="K20" s="82">
        <f t="shared" ref="K20:AO20" si="40">(IF(AND($D20&lt;=K$7,$E20&gt;=K$6),$F20/12,0)+IF(AND($D21&lt;=K$7,$E21&gt;=K$6),$F21/12,0))*K$15</f>
        <v>759127.83706814679</v>
      </c>
      <c r="L20" s="82">
        <f t="shared" si="40"/>
        <v>761538.16070556419</v>
      </c>
      <c r="M20" s="82">
        <f t="shared" si="40"/>
        <v>763878.01846295258</v>
      </c>
      <c r="N20" s="82">
        <f t="shared" si="40"/>
        <v>766225.06553088024</v>
      </c>
      <c r="O20" s="82">
        <f t="shared" si="40"/>
        <v>768579.32399880351</v>
      </c>
      <c r="P20" s="82">
        <f t="shared" si="40"/>
        <v>770940.81602404977</v>
      </c>
      <c r="Q20" s="82">
        <f t="shared" si="40"/>
        <v>773309.56383202551</v>
      </c>
      <c r="R20" s="82">
        <f t="shared" si="40"/>
        <v>775685.58971642563</v>
      </c>
      <c r="S20" s="82">
        <f t="shared" si="40"/>
        <v>778068.91603944381</v>
      </c>
      <c r="T20" s="82">
        <f t="shared" si="40"/>
        <v>780459.5652319818</v>
      </c>
      <c r="U20" s="82">
        <f t="shared" si="40"/>
        <v>782857.55979386182</v>
      </c>
      <c r="V20" s="82">
        <f t="shared" si="40"/>
        <v>785262.92229403718</v>
      </c>
      <c r="W20" s="82">
        <f t="shared" si="40"/>
        <v>787595.1309582023</v>
      </c>
      <c r="X20" s="82">
        <f t="shared" si="40"/>
        <v>790095.84173202259</v>
      </c>
      <c r="Y20" s="82">
        <f t="shared" si="40"/>
        <v>792523.44415531319</v>
      </c>
      <c r="Z20" s="82">
        <f t="shared" si="40"/>
        <v>794958.50548828801</v>
      </c>
      <c r="AA20" s="82">
        <f t="shared" si="40"/>
        <v>797401.04864875844</v>
      </c>
      <c r="AB20" s="82">
        <f t="shared" si="40"/>
        <v>0</v>
      </c>
      <c r="AC20" s="82">
        <f t="shared" si="40"/>
        <v>0</v>
      </c>
      <c r="AD20" s="82">
        <f t="shared" si="40"/>
        <v>0</v>
      </c>
      <c r="AE20" s="82">
        <f t="shared" si="40"/>
        <v>0</v>
      </c>
      <c r="AF20" s="82">
        <f t="shared" si="40"/>
        <v>0</v>
      </c>
      <c r="AG20" s="82">
        <f t="shared" si="40"/>
        <v>0</v>
      </c>
      <c r="AH20" s="82">
        <f t="shared" si="40"/>
        <v>0</v>
      </c>
      <c r="AI20" s="82">
        <f t="shared" si="40"/>
        <v>0</v>
      </c>
      <c r="AJ20" s="82">
        <f t="shared" si="40"/>
        <v>0</v>
      </c>
      <c r="AK20" s="82">
        <f t="shared" si="40"/>
        <v>0</v>
      </c>
      <c r="AL20" s="82">
        <f t="shared" si="40"/>
        <v>0</v>
      </c>
      <c r="AM20" s="82">
        <f t="shared" si="40"/>
        <v>0</v>
      </c>
      <c r="AN20" s="82">
        <f t="shared" si="40"/>
        <v>0</v>
      </c>
      <c r="AO20" s="82">
        <f t="shared" si="40"/>
        <v>0</v>
      </c>
      <c r="AP20" s="82">
        <f t="shared" ref="AP20:BU20" si="41">(IF(AND($D20&lt;=AP$7,$E20&gt;=AP$6),$F20/12,0)+IF(AND($D21&lt;=AP$7,$E21&gt;=AP$6),$F21/12,0))*AP$15</f>
        <v>0</v>
      </c>
      <c r="AQ20" s="82">
        <f t="shared" si="41"/>
        <v>0</v>
      </c>
      <c r="AR20" s="82">
        <f t="shared" si="41"/>
        <v>0</v>
      </c>
      <c r="AS20" s="82">
        <f t="shared" si="41"/>
        <v>0</v>
      </c>
      <c r="AT20" s="82">
        <f t="shared" si="41"/>
        <v>0</v>
      </c>
      <c r="AU20" s="82">
        <f t="shared" si="41"/>
        <v>0</v>
      </c>
      <c r="AV20" s="82">
        <f t="shared" si="41"/>
        <v>0</v>
      </c>
      <c r="AW20" s="82">
        <f t="shared" si="41"/>
        <v>0</v>
      </c>
      <c r="AX20" s="82">
        <f t="shared" si="41"/>
        <v>0</v>
      </c>
      <c r="AY20" s="82">
        <f t="shared" si="41"/>
        <v>0</v>
      </c>
      <c r="AZ20" s="82">
        <f t="shared" si="41"/>
        <v>0</v>
      </c>
      <c r="BA20" s="82">
        <f t="shared" si="41"/>
        <v>0</v>
      </c>
      <c r="BB20" s="82">
        <f t="shared" si="41"/>
        <v>0</v>
      </c>
      <c r="BC20" s="82">
        <f t="shared" si="41"/>
        <v>0</v>
      </c>
      <c r="BD20" s="82">
        <f t="shared" si="41"/>
        <v>0</v>
      </c>
      <c r="BE20" s="82">
        <f t="shared" si="41"/>
        <v>0</v>
      </c>
      <c r="BF20" s="82">
        <f t="shared" si="41"/>
        <v>0</v>
      </c>
      <c r="BG20" s="82">
        <f t="shared" si="41"/>
        <v>0</v>
      </c>
      <c r="BH20" s="82">
        <f t="shared" si="41"/>
        <v>0</v>
      </c>
      <c r="BI20" s="82">
        <f t="shared" si="41"/>
        <v>0</v>
      </c>
      <c r="BJ20" s="82">
        <f t="shared" si="41"/>
        <v>0</v>
      </c>
      <c r="BK20" s="82">
        <f t="shared" si="41"/>
        <v>0</v>
      </c>
      <c r="BL20" s="82">
        <f t="shared" si="41"/>
        <v>0</v>
      </c>
      <c r="BM20" s="82">
        <f t="shared" si="41"/>
        <v>0</v>
      </c>
      <c r="BN20" s="82">
        <f t="shared" si="41"/>
        <v>0</v>
      </c>
      <c r="BO20" s="82">
        <f t="shared" si="41"/>
        <v>0</v>
      </c>
      <c r="BP20" s="82">
        <f t="shared" si="41"/>
        <v>0</v>
      </c>
      <c r="BQ20" s="82">
        <f t="shared" si="41"/>
        <v>0</v>
      </c>
      <c r="BR20" s="82">
        <f t="shared" si="41"/>
        <v>0</v>
      </c>
      <c r="BS20" s="82">
        <f t="shared" si="41"/>
        <v>0</v>
      </c>
      <c r="BT20" s="82">
        <f t="shared" si="41"/>
        <v>0</v>
      </c>
      <c r="BU20" s="82">
        <f t="shared" si="41"/>
        <v>0</v>
      </c>
      <c r="BV20" s="82">
        <f t="shared" ref="BV20:DA20" si="42">(IF(AND($D20&lt;=BV$7,$E20&gt;=BV$6),$F20/12,0)+IF(AND($D21&lt;=BV$7,$E21&gt;=BV$6),$F21/12,0))*BV$15</f>
        <v>0</v>
      </c>
      <c r="BW20" s="82">
        <f t="shared" si="42"/>
        <v>0</v>
      </c>
      <c r="BX20" s="82">
        <f t="shared" si="42"/>
        <v>0</v>
      </c>
      <c r="BY20" s="82">
        <f t="shared" si="42"/>
        <v>0</v>
      </c>
      <c r="BZ20" s="82">
        <f t="shared" si="42"/>
        <v>0</v>
      </c>
      <c r="CA20" s="82">
        <f t="shared" si="42"/>
        <v>0</v>
      </c>
      <c r="CB20" s="82">
        <f t="shared" si="42"/>
        <v>0</v>
      </c>
      <c r="CC20" s="82">
        <f t="shared" si="42"/>
        <v>0</v>
      </c>
      <c r="CD20" s="82">
        <f t="shared" si="42"/>
        <v>0</v>
      </c>
      <c r="CE20" s="82">
        <f t="shared" si="42"/>
        <v>0</v>
      </c>
      <c r="CF20" s="82">
        <f t="shared" si="42"/>
        <v>0</v>
      </c>
      <c r="CG20" s="82">
        <f t="shared" si="42"/>
        <v>0</v>
      </c>
      <c r="CH20" s="82">
        <f t="shared" si="42"/>
        <v>0</v>
      </c>
      <c r="CI20" s="82">
        <f t="shared" si="42"/>
        <v>0</v>
      </c>
      <c r="CJ20" s="82">
        <f t="shared" si="42"/>
        <v>0</v>
      </c>
      <c r="CK20" s="82">
        <f t="shared" si="42"/>
        <v>0</v>
      </c>
      <c r="CL20" s="82">
        <f t="shared" si="42"/>
        <v>0</v>
      </c>
      <c r="CM20" s="82">
        <f t="shared" si="42"/>
        <v>0</v>
      </c>
      <c r="CN20" s="82">
        <f t="shared" si="42"/>
        <v>0</v>
      </c>
      <c r="CO20" s="82">
        <f t="shared" si="42"/>
        <v>0</v>
      </c>
      <c r="CP20" s="82">
        <f t="shared" si="42"/>
        <v>0</v>
      </c>
      <c r="CQ20" s="82">
        <f t="shared" si="42"/>
        <v>0</v>
      </c>
      <c r="CR20" s="82">
        <f t="shared" si="42"/>
        <v>0</v>
      </c>
      <c r="CS20" s="82">
        <f t="shared" si="42"/>
        <v>0</v>
      </c>
      <c r="CT20" s="82">
        <f t="shared" si="42"/>
        <v>0</v>
      </c>
      <c r="CU20" s="82">
        <f t="shared" si="42"/>
        <v>0</v>
      </c>
      <c r="CV20" s="82">
        <f t="shared" si="42"/>
        <v>0</v>
      </c>
      <c r="CW20" s="82">
        <f t="shared" si="42"/>
        <v>0</v>
      </c>
      <c r="CX20" s="82">
        <f t="shared" si="42"/>
        <v>0</v>
      </c>
      <c r="CY20" s="82">
        <f t="shared" si="42"/>
        <v>0</v>
      </c>
      <c r="CZ20" s="82">
        <f t="shared" si="42"/>
        <v>0</v>
      </c>
      <c r="DA20" s="82">
        <f t="shared" si="42"/>
        <v>0</v>
      </c>
      <c r="DB20" s="82">
        <f t="shared" ref="DB20:EB20" si="43">(IF(AND($D20&lt;=DB$7,$E20&gt;=DB$6),$F20/12,0)+IF(AND($D21&lt;=DB$7,$E21&gt;=DB$6),$F21/12,0))*DB$15</f>
        <v>0</v>
      </c>
      <c r="DC20" s="82">
        <f t="shared" si="43"/>
        <v>0</v>
      </c>
      <c r="DD20" s="82">
        <f t="shared" si="43"/>
        <v>0</v>
      </c>
      <c r="DE20" s="82">
        <f t="shared" si="43"/>
        <v>0</v>
      </c>
      <c r="DF20" s="82">
        <f t="shared" si="43"/>
        <v>0</v>
      </c>
      <c r="DG20" s="82">
        <f t="shared" si="43"/>
        <v>0</v>
      </c>
      <c r="DH20" s="82">
        <f t="shared" si="43"/>
        <v>0</v>
      </c>
      <c r="DI20" s="82">
        <f t="shared" si="43"/>
        <v>0</v>
      </c>
      <c r="DJ20" s="82">
        <f t="shared" si="43"/>
        <v>0</v>
      </c>
      <c r="DK20" s="82">
        <f t="shared" si="43"/>
        <v>0</v>
      </c>
      <c r="DL20" s="82">
        <f t="shared" si="43"/>
        <v>0</v>
      </c>
      <c r="DM20" s="82">
        <f t="shared" si="43"/>
        <v>0</v>
      </c>
      <c r="DN20" s="82">
        <f t="shared" si="43"/>
        <v>0</v>
      </c>
      <c r="DO20" s="82">
        <f t="shared" si="43"/>
        <v>0</v>
      </c>
      <c r="DP20" s="82">
        <f t="shared" si="43"/>
        <v>0</v>
      </c>
      <c r="DQ20" s="82">
        <f t="shared" si="43"/>
        <v>0</v>
      </c>
      <c r="DR20" s="82">
        <f t="shared" si="43"/>
        <v>0</v>
      </c>
      <c r="DS20" s="82">
        <f t="shared" si="43"/>
        <v>0</v>
      </c>
      <c r="DT20" s="82">
        <f t="shared" si="43"/>
        <v>0</v>
      </c>
      <c r="DU20" s="82">
        <f t="shared" si="43"/>
        <v>0</v>
      </c>
      <c r="DV20" s="82">
        <f t="shared" si="43"/>
        <v>0</v>
      </c>
      <c r="DW20" s="82">
        <f t="shared" si="43"/>
        <v>0</v>
      </c>
      <c r="DX20" s="82">
        <f t="shared" si="43"/>
        <v>0</v>
      </c>
      <c r="DY20" s="82">
        <f t="shared" si="43"/>
        <v>0</v>
      </c>
      <c r="DZ20" s="82">
        <f t="shared" si="43"/>
        <v>0</v>
      </c>
      <c r="EA20" s="82">
        <f t="shared" si="43"/>
        <v>0</v>
      </c>
      <c r="EB20" s="82">
        <f t="shared" si="43"/>
        <v>0</v>
      </c>
    </row>
    <row r="21" spans="1:132" ht="13" x14ac:dyDescent="0.3">
      <c r="A21" s="24"/>
      <c r="C21" s="81" t="str">
        <f>C20&amp;" cost"</f>
        <v>New system design and build cost</v>
      </c>
      <c r="D21" s="134">
        <f>Costs!S345</f>
        <v>0</v>
      </c>
      <c r="E21" s="134">
        <f>Costs!T345</f>
        <v>0</v>
      </c>
      <c r="F21" s="139">
        <f>Costs!U345</f>
        <v>0</v>
      </c>
    </row>
    <row r="22" spans="1:132" x14ac:dyDescent="0.25"/>
    <row r="23" spans="1:132" ht="13" x14ac:dyDescent="0.3">
      <c r="C23" s="2" t="str">
        <f>Assumptions!C264</f>
        <v>Platform change management and communications</v>
      </c>
      <c r="D23" s="79">
        <f>Costs!P346</f>
        <v>45200</v>
      </c>
      <c r="E23" s="79">
        <f>Costs!Q346</f>
        <v>46387</v>
      </c>
      <c r="F23" s="139">
        <f>Costs!R346</f>
        <v>2415384.6153846155</v>
      </c>
    </row>
    <row r="24" spans="1:132" ht="13" x14ac:dyDescent="0.3">
      <c r="A24" s="24"/>
      <c r="C24" s="81" t="str">
        <f>C23&amp;" cost"</f>
        <v>Platform change management and communications cost</v>
      </c>
      <c r="D24" s="134">
        <f>Costs!S346</f>
        <v>0</v>
      </c>
      <c r="E24" s="134">
        <f>Costs!T346</f>
        <v>0</v>
      </c>
      <c r="F24" s="139">
        <f>Costs!U346</f>
        <v>0</v>
      </c>
      <c r="G24" s="52" t="s">
        <v>220</v>
      </c>
      <c r="H24" s="46">
        <f>SUM(J24:EB24)</f>
        <v>8557489.5831399951</v>
      </c>
      <c r="J24" s="82">
        <f t="shared" ref="J24:AO24" si="44">(IF(AND($D23&lt;=J$7,$E23&gt;=J$6),$F23/12,0)+IF(AND($D24&lt;=J$7,$E24&gt;=J$6),$F24/12,0))*J$15</f>
        <v>0</v>
      </c>
      <c r="K24" s="82">
        <f t="shared" si="44"/>
        <v>0</v>
      </c>
      <c r="L24" s="82">
        <f t="shared" si="44"/>
        <v>0</v>
      </c>
      <c r="M24" s="82">
        <f t="shared" si="44"/>
        <v>0</v>
      </c>
      <c r="N24" s="82">
        <f t="shared" si="44"/>
        <v>0</v>
      </c>
      <c r="O24" s="82">
        <f t="shared" si="44"/>
        <v>0</v>
      </c>
      <c r="P24" s="82">
        <f t="shared" si="44"/>
        <v>0</v>
      </c>
      <c r="Q24" s="82">
        <f t="shared" si="44"/>
        <v>0</v>
      </c>
      <c r="R24" s="82">
        <f t="shared" si="44"/>
        <v>0</v>
      </c>
      <c r="S24" s="82">
        <f t="shared" si="44"/>
        <v>206895.82039343219</v>
      </c>
      <c r="T24" s="82">
        <f t="shared" si="44"/>
        <v>207531.51642982027</v>
      </c>
      <c r="U24" s="82">
        <f t="shared" si="44"/>
        <v>208169.16566879075</v>
      </c>
      <c r="V24" s="82">
        <f t="shared" si="44"/>
        <v>208808.77411164</v>
      </c>
      <c r="W24" s="82">
        <f t="shared" si="44"/>
        <v>209428.93026356195</v>
      </c>
      <c r="X24" s="82">
        <f t="shared" si="44"/>
        <v>210093.89270641326</v>
      </c>
      <c r="Y24" s="82">
        <f t="shared" si="44"/>
        <v>210739.41495335303</v>
      </c>
      <c r="Z24" s="82">
        <f t="shared" si="44"/>
        <v>211386.92059431688</v>
      </c>
      <c r="AA24" s="82">
        <f t="shared" si="44"/>
        <v>212036.41572336567</v>
      </c>
      <c r="AB24" s="82">
        <f t="shared" si="44"/>
        <v>212687.90645328452</v>
      </c>
      <c r="AC24" s="82">
        <f t="shared" si="44"/>
        <v>213341.39891564037</v>
      </c>
      <c r="AD24" s="82">
        <f t="shared" si="44"/>
        <v>213996.89926083956</v>
      </c>
      <c r="AE24" s="82">
        <f t="shared" si="44"/>
        <v>214654.41365818586</v>
      </c>
      <c r="AF24" s="82">
        <f t="shared" si="44"/>
        <v>215313.94829593849</v>
      </c>
      <c r="AG24" s="82">
        <f t="shared" si="44"/>
        <v>215975.50938137039</v>
      </c>
      <c r="AH24" s="82">
        <f t="shared" si="44"/>
        <v>216639.10314082651</v>
      </c>
      <c r="AI24" s="82">
        <f t="shared" si="44"/>
        <v>217260.2967493012</v>
      </c>
      <c r="AJ24" s="82">
        <f t="shared" si="44"/>
        <v>217950.1247376274</v>
      </c>
      <c r="AK24" s="82">
        <f t="shared" si="44"/>
        <v>218619.78558511351</v>
      </c>
      <c r="AL24" s="82">
        <f t="shared" si="44"/>
        <v>219291.50399348055</v>
      </c>
      <c r="AM24" s="82">
        <f t="shared" si="44"/>
        <v>219965.28628467015</v>
      </c>
      <c r="AN24" s="82">
        <f t="shared" si="44"/>
        <v>220641.13880004839</v>
      </c>
      <c r="AO24" s="82">
        <f t="shared" si="44"/>
        <v>221319.06790046531</v>
      </c>
      <c r="AP24" s="82">
        <f t="shared" ref="AP24:BU24" si="45">(IF(AND($D23&lt;=AP$7,$E23&gt;=AP$6),$F23/12,0)+IF(AND($D24&lt;=AP$7,$E24&gt;=AP$6),$F24/12,0))*AP$15</f>
        <v>221999.07996631513</v>
      </c>
      <c r="AQ24" s="82">
        <f t="shared" si="45"/>
        <v>222681.181397596</v>
      </c>
      <c r="AR24" s="82">
        <f t="shared" si="45"/>
        <v>223365.3786139703</v>
      </c>
      <c r="AS24" s="82">
        <f t="shared" si="45"/>
        <v>224051.67805482517</v>
      </c>
      <c r="AT24" s="82">
        <f t="shared" si="45"/>
        <v>224740.08617933301</v>
      </c>
      <c r="AU24" s="82">
        <f t="shared" si="45"/>
        <v>225384.50864544659</v>
      </c>
      <c r="AV24" s="82">
        <f t="shared" si="45"/>
        <v>226100.13199920725</v>
      </c>
      <c r="AW24" s="82">
        <f t="shared" si="45"/>
        <v>226794.83408388641</v>
      </c>
      <c r="AX24" s="82">
        <f t="shared" si="45"/>
        <v>227491.67066969207</v>
      </c>
      <c r="AY24" s="82">
        <f t="shared" si="45"/>
        <v>228190.64831496798</v>
      </c>
      <c r="AZ24" s="82">
        <f t="shared" si="45"/>
        <v>228891.77359820865</v>
      </c>
      <c r="BA24" s="82">
        <f t="shared" si="45"/>
        <v>229595.05311812126</v>
      </c>
      <c r="BB24" s="82">
        <f t="shared" si="45"/>
        <v>230300.49349368786</v>
      </c>
      <c r="BC24" s="82">
        <f t="shared" si="45"/>
        <v>231008.10136422751</v>
      </c>
      <c r="BD24" s="82">
        <f t="shared" si="45"/>
        <v>231717.88338945896</v>
      </c>
      <c r="BE24" s="82">
        <f t="shared" si="45"/>
        <v>232429.84624956321</v>
      </c>
      <c r="BF24" s="82">
        <f t="shared" si="45"/>
        <v>0</v>
      </c>
      <c r="BG24" s="82">
        <f t="shared" si="45"/>
        <v>0</v>
      </c>
      <c r="BH24" s="82">
        <f t="shared" si="45"/>
        <v>0</v>
      </c>
      <c r="BI24" s="82">
        <f t="shared" si="45"/>
        <v>0</v>
      </c>
      <c r="BJ24" s="82">
        <f t="shared" si="45"/>
        <v>0</v>
      </c>
      <c r="BK24" s="82">
        <f t="shared" si="45"/>
        <v>0</v>
      </c>
      <c r="BL24" s="82">
        <f t="shared" si="45"/>
        <v>0</v>
      </c>
      <c r="BM24" s="82">
        <f t="shared" si="45"/>
        <v>0</v>
      </c>
      <c r="BN24" s="82">
        <f t="shared" si="45"/>
        <v>0</v>
      </c>
      <c r="BO24" s="82">
        <f t="shared" si="45"/>
        <v>0</v>
      </c>
      <c r="BP24" s="82">
        <f t="shared" si="45"/>
        <v>0</v>
      </c>
      <c r="BQ24" s="82">
        <f t="shared" si="45"/>
        <v>0</v>
      </c>
      <c r="BR24" s="82">
        <f t="shared" si="45"/>
        <v>0</v>
      </c>
      <c r="BS24" s="82">
        <f t="shared" si="45"/>
        <v>0</v>
      </c>
      <c r="BT24" s="82">
        <f t="shared" si="45"/>
        <v>0</v>
      </c>
      <c r="BU24" s="82">
        <f t="shared" si="45"/>
        <v>0</v>
      </c>
      <c r="BV24" s="82">
        <f t="shared" ref="BV24:DA24" si="46">(IF(AND($D23&lt;=BV$7,$E23&gt;=BV$6),$F23/12,0)+IF(AND($D24&lt;=BV$7,$E24&gt;=BV$6),$F24/12,0))*BV$15</f>
        <v>0</v>
      </c>
      <c r="BW24" s="82">
        <f t="shared" si="46"/>
        <v>0</v>
      </c>
      <c r="BX24" s="82">
        <f t="shared" si="46"/>
        <v>0</v>
      </c>
      <c r="BY24" s="82">
        <f t="shared" si="46"/>
        <v>0</v>
      </c>
      <c r="BZ24" s="82">
        <f t="shared" si="46"/>
        <v>0</v>
      </c>
      <c r="CA24" s="82">
        <f t="shared" si="46"/>
        <v>0</v>
      </c>
      <c r="CB24" s="82">
        <f t="shared" si="46"/>
        <v>0</v>
      </c>
      <c r="CC24" s="82">
        <f t="shared" si="46"/>
        <v>0</v>
      </c>
      <c r="CD24" s="82">
        <f t="shared" si="46"/>
        <v>0</v>
      </c>
      <c r="CE24" s="82">
        <f t="shared" si="46"/>
        <v>0</v>
      </c>
      <c r="CF24" s="82">
        <f t="shared" si="46"/>
        <v>0</v>
      </c>
      <c r="CG24" s="82">
        <f t="shared" si="46"/>
        <v>0</v>
      </c>
      <c r="CH24" s="82">
        <f t="shared" si="46"/>
        <v>0</v>
      </c>
      <c r="CI24" s="82">
        <f t="shared" si="46"/>
        <v>0</v>
      </c>
      <c r="CJ24" s="82">
        <f t="shared" si="46"/>
        <v>0</v>
      </c>
      <c r="CK24" s="82">
        <f t="shared" si="46"/>
        <v>0</v>
      </c>
      <c r="CL24" s="82">
        <f t="shared" si="46"/>
        <v>0</v>
      </c>
      <c r="CM24" s="82">
        <f t="shared" si="46"/>
        <v>0</v>
      </c>
      <c r="CN24" s="82">
        <f t="shared" si="46"/>
        <v>0</v>
      </c>
      <c r="CO24" s="82">
        <f t="shared" si="46"/>
        <v>0</v>
      </c>
      <c r="CP24" s="82">
        <f t="shared" si="46"/>
        <v>0</v>
      </c>
      <c r="CQ24" s="82">
        <f t="shared" si="46"/>
        <v>0</v>
      </c>
      <c r="CR24" s="82">
        <f t="shared" si="46"/>
        <v>0</v>
      </c>
      <c r="CS24" s="82">
        <f t="shared" si="46"/>
        <v>0</v>
      </c>
      <c r="CT24" s="82">
        <f t="shared" si="46"/>
        <v>0</v>
      </c>
      <c r="CU24" s="82">
        <f t="shared" si="46"/>
        <v>0</v>
      </c>
      <c r="CV24" s="82">
        <f t="shared" si="46"/>
        <v>0</v>
      </c>
      <c r="CW24" s="82">
        <f t="shared" si="46"/>
        <v>0</v>
      </c>
      <c r="CX24" s="82">
        <f t="shared" si="46"/>
        <v>0</v>
      </c>
      <c r="CY24" s="82">
        <f t="shared" si="46"/>
        <v>0</v>
      </c>
      <c r="CZ24" s="82">
        <f t="shared" si="46"/>
        <v>0</v>
      </c>
      <c r="DA24" s="82">
        <f t="shared" si="46"/>
        <v>0</v>
      </c>
      <c r="DB24" s="82">
        <f t="shared" ref="DB24:DW24" si="47">(IF(AND($D23&lt;=DB$7,$E23&gt;=DB$6),$F23/12,0)+IF(AND($D24&lt;=DB$7,$E24&gt;=DB$6),$F24/12,0))*DB$15</f>
        <v>0</v>
      </c>
      <c r="DC24" s="82">
        <f t="shared" si="47"/>
        <v>0</v>
      </c>
      <c r="DD24" s="82">
        <f t="shared" si="47"/>
        <v>0</v>
      </c>
      <c r="DE24" s="82">
        <f t="shared" si="47"/>
        <v>0</v>
      </c>
      <c r="DF24" s="82">
        <f t="shared" si="47"/>
        <v>0</v>
      </c>
      <c r="DG24" s="82">
        <f t="shared" si="47"/>
        <v>0</v>
      </c>
      <c r="DH24" s="82">
        <f t="shared" si="47"/>
        <v>0</v>
      </c>
      <c r="DI24" s="82">
        <f t="shared" si="47"/>
        <v>0</v>
      </c>
      <c r="DJ24" s="82">
        <f t="shared" si="47"/>
        <v>0</v>
      </c>
      <c r="DK24" s="82">
        <f t="shared" si="47"/>
        <v>0</v>
      </c>
      <c r="DL24" s="82">
        <f t="shared" si="47"/>
        <v>0</v>
      </c>
      <c r="DM24" s="82">
        <f t="shared" si="47"/>
        <v>0</v>
      </c>
      <c r="DN24" s="82">
        <f t="shared" si="47"/>
        <v>0</v>
      </c>
      <c r="DO24" s="82">
        <f t="shared" si="47"/>
        <v>0</v>
      </c>
      <c r="DP24" s="82">
        <f t="shared" si="47"/>
        <v>0</v>
      </c>
      <c r="DQ24" s="82">
        <f t="shared" si="47"/>
        <v>0</v>
      </c>
      <c r="DR24" s="82">
        <f t="shared" si="47"/>
        <v>0</v>
      </c>
      <c r="DS24" s="82">
        <f t="shared" si="47"/>
        <v>0</v>
      </c>
      <c r="DT24" s="82">
        <f t="shared" si="47"/>
        <v>0</v>
      </c>
      <c r="DU24" s="82">
        <f t="shared" si="47"/>
        <v>0</v>
      </c>
      <c r="DV24" s="82">
        <f t="shared" si="47"/>
        <v>0</v>
      </c>
      <c r="DW24" s="82">
        <f t="shared" si="47"/>
        <v>0</v>
      </c>
      <c r="DX24" s="82">
        <f t="shared" ref="DX24:EB24" si="48">(IF(AND($D23&lt;=DX$7,$E23&gt;=DX$6),$F23/12,0)+IF(AND($D24&lt;=DX$7,$E24&gt;=DX$6),$F24/12,0))*DX$15</f>
        <v>0</v>
      </c>
      <c r="DY24" s="82">
        <f t="shared" si="48"/>
        <v>0</v>
      </c>
      <c r="DZ24" s="82">
        <f t="shared" si="48"/>
        <v>0</v>
      </c>
      <c r="EA24" s="82">
        <f t="shared" si="48"/>
        <v>0</v>
      </c>
      <c r="EB24" s="82">
        <f t="shared" si="48"/>
        <v>0</v>
      </c>
    </row>
    <row r="25" spans="1:132" x14ac:dyDescent="0.25"/>
    <row r="26" spans="1:132" ht="13" x14ac:dyDescent="0.3">
      <c r="C26" s="2" t="str">
        <f>Assumptions!C265</f>
        <v>On-going system hosting</v>
      </c>
      <c r="D26" s="79">
        <f>Costs!P347</f>
        <v>0</v>
      </c>
      <c r="E26" s="79">
        <f>Costs!Q347</f>
        <v>0</v>
      </c>
      <c r="F26" s="139">
        <f>Costs!R347</f>
        <v>0</v>
      </c>
      <c r="G26" s="52"/>
      <c r="H26" s="33"/>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row>
    <row r="27" spans="1:132" ht="13" x14ac:dyDescent="0.3">
      <c r="A27" s="24"/>
      <c r="C27" s="81" t="str">
        <f>C26&amp;" cost"</f>
        <v>On-going system hosting cost</v>
      </c>
      <c r="D27" s="134">
        <f>Costs!S347</f>
        <v>46388</v>
      </c>
      <c r="E27" s="134">
        <f>Costs!T347</f>
        <v>48579</v>
      </c>
      <c r="F27" s="139">
        <f>Costs!U347</f>
        <v>3000000</v>
      </c>
      <c r="G27" s="52" t="s">
        <v>220</v>
      </c>
      <c r="H27" s="46">
        <f>SUM(J27:EB27)</f>
        <v>23289304.111108918</v>
      </c>
      <c r="J27" s="82">
        <f t="shared" ref="J27:AO27" si="49">(IF(AND($D26&lt;=J$7,$E26&gt;=J$6),$F26/12,0)+IF(AND($D27&lt;=J$7,$E27&gt;=J$6),$F27/12,0))*J$15</f>
        <v>0</v>
      </c>
      <c r="K27" s="82">
        <f t="shared" si="49"/>
        <v>0</v>
      </c>
      <c r="L27" s="82">
        <f t="shared" si="49"/>
        <v>0</v>
      </c>
      <c r="M27" s="82">
        <f t="shared" si="49"/>
        <v>0</v>
      </c>
      <c r="N27" s="82">
        <f t="shared" si="49"/>
        <v>0</v>
      </c>
      <c r="O27" s="82">
        <f t="shared" si="49"/>
        <v>0</v>
      </c>
      <c r="P27" s="82">
        <f t="shared" si="49"/>
        <v>0</v>
      </c>
      <c r="Q27" s="82">
        <f t="shared" si="49"/>
        <v>0</v>
      </c>
      <c r="R27" s="82">
        <f t="shared" si="49"/>
        <v>0</v>
      </c>
      <c r="S27" s="82">
        <f t="shared" si="49"/>
        <v>0</v>
      </c>
      <c r="T27" s="82">
        <f t="shared" si="49"/>
        <v>0</v>
      </c>
      <c r="U27" s="82">
        <f t="shared" si="49"/>
        <v>0</v>
      </c>
      <c r="V27" s="82">
        <f t="shared" si="49"/>
        <v>0</v>
      </c>
      <c r="W27" s="82">
        <f t="shared" si="49"/>
        <v>0</v>
      </c>
      <c r="X27" s="82">
        <f t="shared" si="49"/>
        <v>0</v>
      </c>
      <c r="Y27" s="82">
        <f t="shared" si="49"/>
        <v>0</v>
      </c>
      <c r="Z27" s="82">
        <f t="shared" si="49"/>
        <v>0</v>
      </c>
      <c r="AA27" s="82">
        <f t="shared" si="49"/>
        <v>0</v>
      </c>
      <c r="AB27" s="82">
        <f t="shared" si="49"/>
        <v>0</v>
      </c>
      <c r="AC27" s="82">
        <f t="shared" si="49"/>
        <v>0</v>
      </c>
      <c r="AD27" s="82">
        <f t="shared" si="49"/>
        <v>0</v>
      </c>
      <c r="AE27" s="82">
        <f t="shared" si="49"/>
        <v>0</v>
      </c>
      <c r="AF27" s="82">
        <f t="shared" si="49"/>
        <v>0</v>
      </c>
      <c r="AG27" s="82">
        <f t="shared" si="49"/>
        <v>0</v>
      </c>
      <c r="AH27" s="82">
        <f t="shared" si="49"/>
        <v>0</v>
      </c>
      <c r="AI27" s="82">
        <f t="shared" si="49"/>
        <v>0</v>
      </c>
      <c r="AJ27" s="82">
        <f t="shared" si="49"/>
        <v>0</v>
      </c>
      <c r="AK27" s="82">
        <f t="shared" si="49"/>
        <v>0</v>
      </c>
      <c r="AL27" s="82">
        <f t="shared" si="49"/>
        <v>0</v>
      </c>
      <c r="AM27" s="82">
        <f t="shared" si="49"/>
        <v>0</v>
      </c>
      <c r="AN27" s="82">
        <f t="shared" si="49"/>
        <v>0</v>
      </c>
      <c r="AO27" s="82">
        <f t="shared" si="49"/>
        <v>0</v>
      </c>
      <c r="AP27" s="82">
        <f t="shared" ref="AP27:BU27" si="50">(IF(AND($D26&lt;=AP$7,$E26&gt;=AP$6),$F26/12,0)+IF(AND($D27&lt;=AP$7,$E27&gt;=AP$6),$F27/12,0))*AP$15</f>
        <v>0</v>
      </c>
      <c r="AQ27" s="82">
        <f t="shared" si="50"/>
        <v>0</v>
      </c>
      <c r="AR27" s="82">
        <f t="shared" si="50"/>
        <v>0</v>
      </c>
      <c r="AS27" s="82">
        <f t="shared" si="50"/>
        <v>0</v>
      </c>
      <c r="AT27" s="82">
        <f t="shared" si="50"/>
        <v>0</v>
      </c>
      <c r="AU27" s="82">
        <f t="shared" si="50"/>
        <v>0</v>
      </c>
      <c r="AV27" s="82">
        <f t="shared" si="50"/>
        <v>0</v>
      </c>
      <c r="AW27" s="82">
        <f t="shared" si="50"/>
        <v>0</v>
      </c>
      <c r="AX27" s="82">
        <f t="shared" si="50"/>
        <v>0</v>
      </c>
      <c r="AY27" s="82">
        <f t="shared" si="50"/>
        <v>0</v>
      </c>
      <c r="AZ27" s="82">
        <f t="shared" si="50"/>
        <v>0</v>
      </c>
      <c r="BA27" s="82">
        <f t="shared" si="50"/>
        <v>0</v>
      </c>
      <c r="BB27" s="82">
        <f t="shared" si="50"/>
        <v>0</v>
      </c>
      <c r="BC27" s="82">
        <f t="shared" si="50"/>
        <v>0</v>
      </c>
      <c r="BD27" s="82">
        <f t="shared" si="50"/>
        <v>0</v>
      </c>
      <c r="BE27" s="82">
        <f t="shared" si="50"/>
        <v>0</v>
      </c>
      <c r="BF27" s="82">
        <f t="shared" si="50"/>
        <v>289573.75379505107</v>
      </c>
      <c r="BG27" s="82">
        <f t="shared" si="50"/>
        <v>290404.08111099538</v>
      </c>
      <c r="BH27" s="82">
        <f t="shared" si="50"/>
        <v>291326.14955180982</v>
      </c>
      <c r="BI27" s="82">
        <f t="shared" si="50"/>
        <v>292221.26129555661</v>
      </c>
      <c r="BJ27" s="82">
        <f t="shared" si="50"/>
        <v>293119.12330746517</v>
      </c>
      <c r="BK27" s="82">
        <f t="shared" si="50"/>
        <v>294019.74403784901</v>
      </c>
      <c r="BL27" s="82">
        <f t="shared" si="50"/>
        <v>294923.13196298585</v>
      </c>
      <c r="BM27" s="82">
        <f t="shared" si="50"/>
        <v>295829.29558519687</v>
      </c>
      <c r="BN27" s="82">
        <f t="shared" si="50"/>
        <v>296738.24343292712</v>
      </c>
      <c r="BO27" s="82">
        <f t="shared" si="50"/>
        <v>297649.98406082555</v>
      </c>
      <c r="BP27" s="82">
        <f t="shared" si="50"/>
        <v>298564.52604982583</v>
      </c>
      <c r="BQ27" s="82">
        <f t="shared" si="50"/>
        <v>299481.87800722662</v>
      </c>
      <c r="BR27" s="82">
        <f t="shared" si="50"/>
        <v>300402.04856677318</v>
      </c>
      <c r="BS27" s="82">
        <f t="shared" si="50"/>
        <v>301294.23415265774</v>
      </c>
      <c r="BT27" s="82">
        <f t="shared" si="50"/>
        <v>302250.88016000274</v>
      </c>
      <c r="BU27" s="82">
        <f t="shared" si="50"/>
        <v>303179.55859414005</v>
      </c>
      <c r="BV27" s="82">
        <f t="shared" ref="BV27:DA27" si="51">(IF(AND($D26&lt;=BV$7,$E26&gt;=BV$6),$F26/12,0)+IF(AND($D27&lt;=BV$7,$E27&gt;=BV$6),$F27/12,0))*BV$15</f>
        <v>304111.09043149516</v>
      </c>
      <c r="BW27" s="82">
        <f t="shared" si="51"/>
        <v>305045.48443926842</v>
      </c>
      <c r="BX27" s="82">
        <f t="shared" si="51"/>
        <v>305982.74941159785</v>
      </c>
      <c r="BY27" s="82">
        <f t="shared" si="51"/>
        <v>306922.89416964178</v>
      </c>
      <c r="BZ27" s="82">
        <f t="shared" si="51"/>
        <v>307865.92756166193</v>
      </c>
      <c r="CA27" s="82">
        <f t="shared" si="51"/>
        <v>308811.85846310662</v>
      </c>
      <c r="CB27" s="82">
        <f t="shared" si="51"/>
        <v>309760.69577669434</v>
      </c>
      <c r="CC27" s="82">
        <f t="shared" si="51"/>
        <v>310712.44843249768</v>
      </c>
      <c r="CD27" s="82">
        <f t="shared" si="51"/>
        <v>311667.12538802717</v>
      </c>
      <c r="CE27" s="82">
        <f t="shared" si="51"/>
        <v>312560.8035073317</v>
      </c>
      <c r="CF27" s="82">
        <f t="shared" si="51"/>
        <v>313553.22224899381</v>
      </c>
      <c r="CG27" s="82">
        <f t="shared" si="51"/>
        <v>314516.62760054402</v>
      </c>
      <c r="CH27" s="82">
        <f t="shared" si="51"/>
        <v>315482.993055214</v>
      </c>
      <c r="CI27" s="82">
        <f t="shared" si="51"/>
        <v>316452.32770804397</v>
      </c>
      <c r="CJ27" s="82">
        <f t="shared" si="51"/>
        <v>317424.64068201924</v>
      </c>
      <c r="CK27" s="82">
        <f t="shared" si="51"/>
        <v>318399.94112815568</v>
      </c>
      <c r="CL27" s="82">
        <f t="shared" si="51"/>
        <v>319378.23822558601</v>
      </c>
      <c r="CM27" s="82">
        <f t="shared" si="51"/>
        <v>320359.54118164646</v>
      </c>
      <c r="CN27" s="82">
        <f t="shared" si="51"/>
        <v>321343.85923196282</v>
      </c>
      <c r="CO27" s="82">
        <f t="shared" si="51"/>
        <v>322331.20164053811</v>
      </c>
      <c r="CP27" s="82">
        <f t="shared" si="51"/>
        <v>323321.57769983914</v>
      </c>
      <c r="CQ27" s="82">
        <f t="shared" si="51"/>
        <v>324248.67393794778</v>
      </c>
      <c r="CR27" s="82">
        <f t="shared" si="51"/>
        <v>325278.20309632015</v>
      </c>
      <c r="CS27" s="82">
        <f t="shared" si="51"/>
        <v>326277.63394049363</v>
      </c>
      <c r="CT27" s="82">
        <f t="shared" si="51"/>
        <v>327280.13557761535</v>
      </c>
      <c r="CU27" s="82">
        <f t="shared" si="51"/>
        <v>328285.71744282468</v>
      </c>
      <c r="CV27" s="82">
        <f t="shared" si="51"/>
        <v>329294.38900025096</v>
      </c>
      <c r="CW27" s="82">
        <f t="shared" si="51"/>
        <v>330306.15974310221</v>
      </c>
      <c r="CX27" s="82">
        <f t="shared" si="51"/>
        <v>331321.03919375513</v>
      </c>
      <c r="CY27" s="82">
        <f t="shared" si="51"/>
        <v>332339.03690384387</v>
      </c>
      <c r="CZ27" s="82">
        <f t="shared" si="51"/>
        <v>333360.16245435068</v>
      </c>
      <c r="DA27" s="82">
        <f t="shared" si="51"/>
        <v>334384.42545569572</v>
      </c>
      <c r="DB27" s="82">
        <f t="shared" ref="DB27:DW27" si="52">(IF(AND($D26&lt;=DB$7,$E26&gt;=DB$6),$F26/12,0)+IF(AND($D27&lt;=DB$7,$E27&gt;=DB$6),$F27/12,0))*DB$15</f>
        <v>335411.83554782748</v>
      </c>
      <c r="DC27" s="82">
        <f t="shared" si="52"/>
        <v>336373.59953885374</v>
      </c>
      <c r="DD27" s="82">
        <f t="shared" si="52"/>
        <v>337441.62681750412</v>
      </c>
      <c r="DE27" s="82">
        <f t="shared" si="52"/>
        <v>338478.43028831528</v>
      </c>
      <c r="DF27" s="82">
        <f t="shared" si="52"/>
        <v>339518.41938102862</v>
      </c>
      <c r="DG27" s="82">
        <f t="shared" si="52"/>
        <v>340561.60388360021</v>
      </c>
      <c r="DH27" s="82">
        <f t="shared" si="52"/>
        <v>341607.99361406016</v>
      </c>
      <c r="DI27" s="82">
        <f t="shared" si="52"/>
        <v>342657.59842060483</v>
      </c>
      <c r="DJ27" s="82">
        <f t="shared" si="52"/>
        <v>343710.42818168958</v>
      </c>
      <c r="DK27" s="82">
        <f t="shared" si="52"/>
        <v>344766.49280612165</v>
      </c>
      <c r="DL27" s="82">
        <f t="shared" si="52"/>
        <v>345825.8022331536</v>
      </c>
      <c r="DM27" s="82">
        <f t="shared" si="52"/>
        <v>346888.36643257679</v>
      </c>
      <c r="DN27" s="82">
        <f t="shared" si="52"/>
        <v>347954.19540481508</v>
      </c>
      <c r="DO27" s="82">
        <f t="shared" si="52"/>
        <v>348987.60952156084</v>
      </c>
      <c r="DP27" s="82">
        <f t="shared" si="52"/>
        <v>350095.68782316061</v>
      </c>
      <c r="DQ27" s="82">
        <f t="shared" si="52"/>
        <v>351171.3714241272</v>
      </c>
      <c r="DR27" s="82">
        <f t="shared" si="52"/>
        <v>352250.36010781722</v>
      </c>
      <c r="DS27" s="82">
        <f t="shared" si="52"/>
        <v>353332.66402923531</v>
      </c>
      <c r="DT27" s="82">
        <f t="shared" si="52"/>
        <v>354418.29337458755</v>
      </c>
      <c r="DU27" s="82">
        <f t="shared" si="52"/>
        <v>355507.25836137758</v>
      </c>
      <c r="DV27" s="82">
        <f t="shared" si="52"/>
        <v>356599.56923850294</v>
      </c>
      <c r="DW27" s="82">
        <f t="shared" si="52"/>
        <v>357695.23628635117</v>
      </c>
      <c r="DX27" s="82">
        <f t="shared" ref="DX27:EB27" si="53">(IF(AND($D26&lt;=DX$7,$E26&gt;=DX$6),$F26/12,0)+IF(AND($D27&lt;=DX$7,$E27&gt;=DX$6),$F27/12,0))*DX$15</f>
        <v>358794.26981689682</v>
      </c>
      <c r="DY27" s="82">
        <f t="shared" si="53"/>
        <v>359896.68017379841</v>
      </c>
      <c r="DZ27" s="82">
        <f t="shared" si="53"/>
        <v>0</v>
      </c>
      <c r="EA27" s="82">
        <f t="shared" si="53"/>
        <v>0</v>
      </c>
      <c r="EB27" s="82">
        <f t="shared" si="53"/>
        <v>0</v>
      </c>
    </row>
    <row r="28" spans="1:132" x14ac:dyDescent="0.25"/>
    <row r="29" spans="1:132" ht="13" x14ac:dyDescent="0.3">
      <c r="C29" s="2" t="str">
        <f>Assumptions!C266</f>
        <v>On-going system development and maintenance</v>
      </c>
      <c r="D29" s="79">
        <f>Costs!P348</f>
        <v>0</v>
      </c>
      <c r="E29" s="79">
        <f>Costs!Q348</f>
        <v>0</v>
      </c>
      <c r="F29" s="139">
        <f>Costs!R348</f>
        <v>0</v>
      </c>
      <c r="G29" s="52"/>
      <c r="H29" s="33"/>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row>
    <row r="30" spans="1:132" ht="13" x14ac:dyDescent="0.3">
      <c r="A30" s="24"/>
      <c r="C30" s="81" t="str">
        <f>C29&amp;" cost"</f>
        <v>On-going system development and maintenance cost</v>
      </c>
      <c r="D30" s="134">
        <f>Costs!S348</f>
        <v>0</v>
      </c>
      <c r="E30" s="134">
        <f>Costs!T348</f>
        <v>0</v>
      </c>
      <c r="F30" s="139">
        <f>Costs!U348</f>
        <v>0</v>
      </c>
      <c r="G30" s="52" t="s">
        <v>220</v>
      </c>
      <c r="H30" s="46">
        <f>SUM(J30:EB30)</f>
        <v>0</v>
      </c>
      <c r="J30" s="82">
        <f t="shared" ref="J30:BU30" si="54">(IF(AND($D29&lt;=J$7,$E29&gt;=J$6),$F29/12,0)+IF(AND($D30&lt;=J$7,$E30&gt;=J$6),$F30/12,0))*J$15</f>
        <v>0</v>
      </c>
      <c r="K30" s="82">
        <f t="shared" si="54"/>
        <v>0</v>
      </c>
      <c r="L30" s="82">
        <f t="shared" si="54"/>
        <v>0</v>
      </c>
      <c r="M30" s="82">
        <f t="shared" si="54"/>
        <v>0</v>
      </c>
      <c r="N30" s="82">
        <f t="shared" si="54"/>
        <v>0</v>
      </c>
      <c r="O30" s="82">
        <f t="shared" si="54"/>
        <v>0</v>
      </c>
      <c r="P30" s="82">
        <f t="shared" si="54"/>
        <v>0</v>
      </c>
      <c r="Q30" s="82">
        <f t="shared" si="54"/>
        <v>0</v>
      </c>
      <c r="R30" s="82">
        <f t="shared" si="54"/>
        <v>0</v>
      </c>
      <c r="S30" s="82">
        <f t="shared" si="54"/>
        <v>0</v>
      </c>
      <c r="T30" s="82">
        <f t="shared" si="54"/>
        <v>0</v>
      </c>
      <c r="U30" s="82">
        <f t="shared" si="54"/>
        <v>0</v>
      </c>
      <c r="V30" s="82">
        <f t="shared" si="54"/>
        <v>0</v>
      </c>
      <c r="W30" s="82">
        <f t="shared" si="54"/>
        <v>0</v>
      </c>
      <c r="X30" s="82">
        <f t="shared" si="54"/>
        <v>0</v>
      </c>
      <c r="Y30" s="82">
        <f t="shared" si="54"/>
        <v>0</v>
      </c>
      <c r="Z30" s="82">
        <f t="shared" si="54"/>
        <v>0</v>
      </c>
      <c r="AA30" s="82">
        <f t="shared" si="54"/>
        <v>0</v>
      </c>
      <c r="AB30" s="82">
        <f t="shared" si="54"/>
        <v>0</v>
      </c>
      <c r="AC30" s="82">
        <f t="shared" si="54"/>
        <v>0</v>
      </c>
      <c r="AD30" s="82">
        <f t="shared" si="54"/>
        <v>0</v>
      </c>
      <c r="AE30" s="82">
        <f t="shared" si="54"/>
        <v>0</v>
      </c>
      <c r="AF30" s="82">
        <f t="shared" si="54"/>
        <v>0</v>
      </c>
      <c r="AG30" s="82">
        <f t="shared" si="54"/>
        <v>0</v>
      </c>
      <c r="AH30" s="82">
        <f t="shared" si="54"/>
        <v>0</v>
      </c>
      <c r="AI30" s="82">
        <f t="shared" si="54"/>
        <v>0</v>
      </c>
      <c r="AJ30" s="82">
        <f t="shared" si="54"/>
        <v>0</v>
      </c>
      <c r="AK30" s="82">
        <f t="shared" si="54"/>
        <v>0</v>
      </c>
      <c r="AL30" s="82">
        <f t="shared" si="54"/>
        <v>0</v>
      </c>
      <c r="AM30" s="82">
        <f t="shared" si="54"/>
        <v>0</v>
      </c>
      <c r="AN30" s="82">
        <f t="shared" si="54"/>
        <v>0</v>
      </c>
      <c r="AO30" s="82">
        <f t="shared" si="54"/>
        <v>0</v>
      </c>
      <c r="AP30" s="82">
        <f t="shared" si="54"/>
        <v>0</v>
      </c>
      <c r="AQ30" s="82">
        <f t="shared" si="54"/>
        <v>0</v>
      </c>
      <c r="AR30" s="82">
        <f t="shared" si="54"/>
        <v>0</v>
      </c>
      <c r="AS30" s="82">
        <f t="shared" si="54"/>
        <v>0</v>
      </c>
      <c r="AT30" s="82">
        <f t="shared" si="54"/>
        <v>0</v>
      </c>
      <c r="AU30" s="82">
        <f t="shared" si="54"/>
        <v>0</v>
      </c>
      <c r="AV30" s="82">
        <f t="shared" si="54"/>
        <v>0</v>
      </c>
      <c r="AW30" s="82">
        <f t="shared" si="54"/>
        <v>0</v>
      </c>
      <c r="AX30" s="82">
        <f t="shared" si="54"/>
        <v>0</v>
      </c>
      <c r="AY30" s="82">
        <f t="shared" si="54"/>
        <v>0</v>
      </c>
      <c r="AZ30" s="82">
        <f t="shared" si="54"/>
        <v>0</v>
      </c>
      <c r="BA30" s="82">
        <f t="shared" si="54"/>
        <v>0</v>
      </c>
      <c r="BB30" s="82">
        <f t="shared" si="54"/>
        <v>0</v>
      </c>
      <c r="BC30" s="82">
        <f t="shared" si="54"/>
        <v>0</v>
      </c>
      <c r="BD30" s="82">
        <f t="shared" si="54"/>
        <v>0</v>
      </c>
      <c r="BE30" s="82">
        <f t="shared" si="54"/>
        <v>0</v>
      </c>
      <c r="BF30" s="82">
        <f t="shared" si="54"/>
        <v>0</v>
      </c>
      <c r="BG30" s="82">
        <f t="shared" si="54"/>
        <v>0</v>
      </c>
      <c r="BH30" s="82">
        <f t="shared" si="54"/>
        <v>0</v>
      </c>
      <c r="BI30" s="82">
        <f t="shared" si="54"/>
        <v>0</v>
      </c>
      <c r="BJ30" s="82">
        <f t="shared" si="54"/>
        <v>0</v>
      </c>
      <c r="BK30" s="82">
        <f t="shared" si="54"/>
        <v>0</v>
      </c>
      <c r="BL30" s="82">
        <f t="shared" si="54"/>
        <v>0</v>
      </c>
      <c r="BM30" s="82">
        <f t="shared" si="54"/>
        <v>0</v>
      </c>
      <c r="BN30" s="82">
        <f t="shared" si="54"/>
        <v>0</v>
      </c>
      <c r="BO30" s="82">
        <f t="shared" si="54"/>
        <v>0</v>
      </c>
      <c r="BP30" s="82">
        <f t="shared" si="54"/>
        <v>0</v>
      </c>
      <c r="BQ30" s="82">
        <f t="shared" si="54"/>
        <v>0</v>
      </c>
      <c r="BR30" s="82">
        <f t="shared" si="54"/>
        <v>0</v>
      </c>
      <c r="BS30" s="82">
        <f t="shared" si="54"/>
        <v>0</v>
      </c>
      <c r="BT30" s="82">
        <f t="shared" si="54"/>
        <v>0</v>
      </c>
      <c r="BU30" s="82">
        <f t="shared" si="54"/>
        <v>0</v>
      </c>
      <c r="BV30" s="82">
        <f t="shared" ref="BV30:EB30" si="55">(IF(AND($D29&lt;=BV$7,$E29&gt;=BV$6),$F29/12,0)+IF(AND($D30&lt;=BV$7,$E30&gt;=BV$6),$F30/12,0))*BV$15</f>
        <v>0</v>
      </c>
      <c r="BW30" s="82">
        <f t="shared" si="55"/>
        <v>0</v>
      </c>
      <c r="BX30" s="82">
        <f t="shared" si="55"/>
        <v>0</v>
      </c>
      <c r="BY30" s="82">
        <f t="shared" si="55"/>
        <v>0</v>
      </c>
      <c r="BZ30" s="82">
        <f t="shared" si="55"/>
        <v>0</v>
      </c>
      <c r="CA30" s="82">
        <f t="shared" si="55"/>
        <v>0</v>
      </c>
      <c r="CB30" s="82">
        <f t="shared" si="55"/>
        <v>0</v>
      </c>
      <c r="CC30" s="82">
        <f t="shared" si="55"/>
        <v>0</v>
      </c>
      <c r="CD30" s="82">
        <f t="shared" si="55"/>
        <v>0</v>
      </c>
      <c r="CE30" s="82">
        <f t="shared" si="55"/>
        <v>0</v>
      </c>
      <c r="CF30" s="82">
        <f t="shared" si="55"/>
        <v>0</v>
      </c>
      <c r="CG30" s="82">
        <f t="shared" si="55"/>
        <v>0</v>
      </c>
      <c r="CH30" s="82">
        <f t="shared" si="55"/>
        <v>0</v>
      </c>
      <c r="CI30" s="82">
        <f t="shared" si="55"/>
        <v>0</v>
      </c>
      <c r="CJ30" s="82">
        <f t="shared" si="55"/>
        <v>0</v>
      </c>
      <c r="CK30" s="82">
        <f t="shared" si="55"/>
        <v>0</v>
      </c>
      <c r="CL30" s="82">
        <f t="shared" si="55"/>
        <v>0</v>
      </c>
      <c r="CM30" s="82">
        <f t="shared" si="55"/>
        <v>0</v>
      </c>
      <c r="CN30" s="82">
        <f t="shared" si="55"/>
        <v>0</v>
      </c>
      <c r="CO30" s="82">
        <f t="shared" si="55"/>
        <v>0</v>
      </c>
      <c r="CP30" s="82">
        <f t="shared" si="55"/>
        <v>0</v>
      </c>
      <c r="CQ30" s="82">
        <f t="shared" si="55"/>
        <v>0</v>
      </c>
      <c r="CR30" s="82">
        <f t="shared" si="55"/>
        <v>0</v>
      </c>
      <c r="CS30" s="82">
        <f t="shared" si="55"/>
        <v>0</v>
      </c>
      <c r="CT30" s="82">
        <f t="shared" si="55"/>
        <v>0</v>
      </c>
      <c r="CU30" s="82">
        <f t="shared" si="55"/>
        <v>0</v>
      </c>
      <c r="CV30" s="82">
        <f t="shared" si="55"/>
        <v>0</v>
      </c>
      <c r="CW30" s="82">
        <f t="shared" si="55"/>
        <v>0</v>
      </c>
      <c r="CX30" s="82">
        <f t="shared" si="55"/>
        <v>0</v>
      </c>
      <c r="CY30" s="82">
        <f t="shared" si="55"/>
        <v>0</v>
      </c>
      <c r="CZ30" s="82">
        <f t="shared" si="55"/>
        <v>0</v>
      </c>
      <c r="DA30" s="82">
        <f t="shared" si="55"/>
        <v>0</v>
      </c>
      <c r="DB30" s="82">
        <f t="shared" si="55"/>
        <v>0</v>
      </c>
      <c r="DC30" s="82">
        <f t="shared" si="55"/>
        <v>0</v>
      </c>
      <c r="DD30" s="82">
        <f t="shared" si="55"/>
        <v>0</v>
      </c>
      <c r="DE30" s="82">
        <f t="shared" si="55"/>
        <v>0</v>
      </c>
      <c r="DF30" s="82">
        <f t="shared" si="55"/>
        <v>0</v>
      </c>
      <c r="DG30" s="82">
        <f t="shared" si="55"/>
        <v>0</v>
      </c>
      <c r="DH30" s="82">
        <f t="shared" si="55"/>
        <v>0</v>
      </c>
      <c r="DI30" s="82">
        <f t="shared" si="55"/>
        <v>0</v>
      </c>
      <c r="DJ30" s="82">
        <f t="shared" si="55"/>
        <v>0</v>
      </c>
      <c r="DK30" s="82">
        <f t="shared" si="55"/>
        <v>0</v>
      </c>
      <c r="DL30" s="82">
        <f t="shared" si="55"/>
        <v>0</v>
      </c>
      <c r="DM30" s="82">
        <f t="shared" si="55"/>
        <v>0</v>
      </c>
      <c r="DN30" s="82">
        <f t="shared" si="55"/>
        <v>0</v>
      </c>
      <c r="DO30" s="82">
        <f t="shared" si="55"/>
        <v>0</v>
      </c>
      <c r="DP30" s="82">
        <f t="shared" si="55"/>
        <v>0</v>
      </c>
      <c r="DQ30" s="82">
        <f t="shared" si="55"/>
        <v>0</v>
      </c>
      <c r="DR30" s="82">
        <f t="shared" si="55"/>
        <v>0</v>
      </c>
      <c r="DS30" s="82">
        <f t="shared" si="55"/>
        <v>0</v>
      </c>
      <c r="DT30" s="82">
        <f t="shared" si="55"/>
        <v>0</v>
      </c>
      <c r="DU30" s="82">
        <f t="shared" si="55"/>
        <v>0</v>
      </c>
      <c r="DV30" s="82">
        <f t="shared" si="55"/>
        <v>0</v>
      </c>
      <c r="DW30" s="82">
        <f t="shared" si="55"/>
        <v>0</v>
      </c>
      <c r="DX30" s="82">
        <f t="shared" si="55"/>
        <v>0</v>
      </c>
      <c r="DY30" s="82">
        <f t="shared" si="55"/>
        <v>0</v>
      </c>
      <c r="DZ30" s="82">
        <f t="shared" si="55"/>
        <v>0</v>
      </c>
      <c r="EA30" s="82">
        <f t="shared" si="55"/>
        <v>0</v>
      </c>
      <c r="EB30" s="82">
        <f t="shared" si="55"/>
        <v>0</v>
      </c>
    </row>
    <row r="31" spans="1:132" ht="13" x14ac:dyDescent="0.3">
      <c r="A31" s="24"/>
      <c r="C31" s="81"/>
      <c r="G31" s="5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row>
    <row r="32" spans="1:132" ht="13" x14ac:dyDescent="0.3">
      <c r="C32" s="2" t="str">
        <f>Assumptions!C267</f>
        <v>Database customer support services</v>
      </c>
      <c r="D32" s="79">
        <f>Costs!P349</f>
        <v>44927</v>
      </c>
      <c r="E32" s="79">
        <f>Costs!Q349</f>
        <v>46022</v>
      </c>
      <c r="F32" s="139">
        <f>Costs!R349</f>
        <v>150000</v>
      </c>
      <c r="G32" s="52"/>
      <c r="H32" s="33"/>
    </row>
    <row r="33" spans="1:132" ht="13" x14ac:dyDescent="0.3">
      <c r="A33" s="24"/>
      <c r="C33" s="81" t="str">
        <f>C32&amp;" cost"</f>
        <v>Database customer support services cost</v>
      </c>
      <c r="D33" s="134">
        <f>Costs!S349</f>
        <v>46023</v>
      </c>
      <c r="E33" s="134">
        <f>Costs!T349</f>
        <v>48579</v>
      </c>
      <c r="F33" s="139">
        <f>Costs!U349</f>
        <v>100000</v>
      </c>
      <c r="G33" s="52" t="s">
        <v>220</v>
      </c>
      <c r="H33" s="46">
        <f>SUM(J33:EB33)</f>
        <v>1364853.045143361</v>
      </c>
      <c r="J33" s="82">
        <f t="shared" ref="J33:BU33" si="56">(IF(AND($D32&lt;=J$7,$E32&gt;=J$6),$F32/12,0)+IF(AND($D33&lt;=J$7,$E33&gt;=J$6),$F33/12,0))*J$15</f>
        <v>12500</v>
      </c>
      <c r="K33" s="82">
        <f t="shared" si="56"/>
        <v>12535.842652565294</v>
      </c>
      <c r="L33" s="82">
        <f t="shared" si="56"/>
        <v>12575.645484690536</v>
      </c>
      <c r="M33" s="82">
        <f t="shared" si="56"/>
        <v>12614.284679887605</v>
      </c>
      <c r="N33" s="82">
        <f t="shared" si="56"/>
        <v>12653.042595623298</v>
      </c>
      <c r="O33" s="82">
        <f t="shared" si="56"/>
        <v>12691.91959667142</v>
      </c>
      <c r="P33" s="82">
        <f t="shared" si="56"/>
        <v>12730.916048926558</v>
      </c>
      <c r="Q33" s="82">
        <f t="shared" si="56"/>
        <v>12770.032319407528</v>
      </c>
      <c r="R33" s="82">
        <f t="shared" si="56"/>
        <v>12809.268776260829</v>
      </c>
      <c r="S33" s="82">
        <f t="shared" si="56"/>
        <v>12848.6257887641</v>
      </c>
      <c r="T33" s="82">
        <f t="shared" si="56"/>
        <v>12888.103727329602</v>
      </c>
      <c r="U33" s="82">
        <f t="shared" si="56"/>
        <v>12927.702963507707</v>
      </c>
      <c r="V33" s="82">
        <f t="shared" si="56"/>
        <v>12967.423869990384</v>
      </c>
      <c r="W33" s="82">
        <f t="shared" si="56"/>
        <v>13005.93675203649</v>
      </c>
      <c r="X33" s="82">
        <f t="shared" si="56"/>
        <v>13047.232190366429</v>
      </c>
      <c r="Y33" s="82">
        <f t="shared" si="56"/>
        <v>13087.320355383388</v>
      </c>
      <c r="Z33" s="82">
        <f t="shared" si="56"/>
        <v>13127.531692959168</v>
      </c>
      <c r="AA33" s="82">
        <f t="shared" si="56"/>
        <v>13167.866581546594</v>
      </c>
      <c r="AB33" s="82">
        <f t="shared" si="56"/>
        <v>13208.325400761301</v>
      </c>
      <c r="AC33" s="82">
        <f t="shared" si="56"/>
        <v>13248.908531385308</v>
      </c>
      <c r="AD33" s="82">
        <f t="shared" si="56"/>
        <v>13289.61635537061</v>
      </c>
      <c r="AE33" s="82">
        <f t="shared" si="56"/>
        <v>13330.449255842752</v>
      </c>
      <c r="AF33" s="82">
        <f t="shared" si="56"/>
        <v>13371.407617104462</v>
      </c>
      <c r="AG33" s="82">
        <f t="shared" si="56"/>
        <v>13412.491824639244</v>
      </c>
      <c r="AH33" s="82">
        <f t="shared" si="56"/>
        <v>13453.702265115022</v>
      </c>
      <c r="AI33" s="82">
        <f t="shared" si="56"/>
        <v>13492.279575195456</v>
      </c>
      <c r="AJ33" s="82">
        <f t="shared" si="56"/>
        <v>13535.119211413166</v>
      </c>
      <c r="AK33" s="82">
        <f t="shared" si="56"/>
        <v>13576.70642964877</v>
      </c>
      <c r="AL33" s="82">
        <f t="shared" si="56"/>
        <v>13618.421426346722</v>
      </c>
      <c r="AM33" s="82">
        <f t="shared" si="56"/>
        <v>13660.264594111683</v>
      </c>
      <c r="AN33" s="82">
        <f t="shared" si="56"/>
        <v>13702.236326754597</v>
      </c>
      <c r="AO33" s="82">
        <f t="shared" si="56"/>
        <v>13744.337019296412</v>
      </c>
      <c r="AP33" s="82">
        <f t="shared" si="56"/>
        <v>13786.5670679718</v>
      </c>
      <c r="AQ33" s="82">
        <f t="shared" si="56"/>
        <v>13828.926870232872</v>
      </c>
      <c r="AR33" s="82">
        <f t="shared" si="56"/>
        <v>13871.416824752932</v>
      </c>
      <c r="AS33" s="82">
        <f t="shared" si="56"/>
        <v>13914.037331430227</v>
      </c>
      <c r="AT33" s="82">
        <f t="shared" si="56"/>
        <v>9304.5258609278007</v>
      </c>
      <c r="AU33" s="82">
        <f t="shared" si="56"/>
        <v>9331.2057719452423</v>
      </c>
      <c r="AV33" s="82">
        <f t="shared" si="56"/>
        <v>9360.8334904130406</v>
      </c>
      <c r="AW33" s="82">
        <f t="shared" si="56"/>
        <v>9389.5950416895666</v>
      </c>
      <c r="AX33" s="82">
        <f t="shared" si="56"/>
        <v>9418.444964031838</v>
      </c>
      <c r="AY33" s="82">
        <f t="shared" si="56"/>
        <v>9447.3835289636445</v>
      </c>
      <c r="AZ33" s="82">
        <f t="shared" si="56"/>
        <v>9476.4110088430334</v>
      </c>
      <c r="BA33" s="82">
        <f t="shared" si="56"/>
        <v>9505.5276768648928</v>
      </c>
      <c r="BB33" s="82">
        <f t="shared" si="56"/>
        <v>9534.7338070635105</v>
      </c>
      <c r="BC33" s="82">
        <f t="shared" si="56"/>
        <v>9564.0296743151521</v>
      </c>
      <c r="BD33" s="82">
        <f t="shared" si="56"/>
        <v>9593.4155543406596</v>
      </c>
      <c r="BE33" s="82">
        <f t="shared" si="56"/>
        <v>9622.8917237080313</v>
      </c>
      <c r="BF33" s="82">
        <f t="shared" si="56"/>
        <v>9652.4584598350357</v>
      </c>
      <c r="BG33" s="82">
        <f t="shared" si="56"/>
        <v>9680.1360370331786</v>
      </c>
      <c r="BH33" s="82">
        <f t="shared" si="56"/>
        <v>9710.8716517269932</v>
      </c>
      <c r="BI33" s="82">
        <f t="shared" si="56"/>
        <v>9740.7087098518878</v>
      </c>
      <c r="BJ33" s="82">
        <f t="shared" si="56"/>
        <v>9770.6374435821726</v>
      </c>
      <c r="BK33" s="82">
        <f t="shared" si="56"/>
        <v>9800.6581345949689</v>
      </c>
      <c r="BL33" s="82">
        <f t="shared" si="56"/>
        <v>9830.7710654328621</v>
      </c>
      <c r="BM33" s="82">
        <f t="shared" si="56"/>
        <v>9860.9765195065629</v>
      </c>
      <c r="BN33" s="82">
        <f t="shared" si="56"/>
        <v>9891.2747810975707</v>
      </c>
      <c r="BO33" s="82">
        <f t="shared" si="56"/>
        <v>9921.6661353608524</v>
      </c>
      <c r="BP33" s="82">
        <f t="shared" si="56"/>
        <v>9952.1508683275279</v>
      </c>
      <c r="BQ33" s="82">
        <f t="shared" si="56"/>
        <v>9982.7292669075559</v>
      </c>
      <c r="BR33" s="82">
        <f t="shared" si="56"/>
        <v>10013.40161889244</v>
      </c>
      <c r="BS33" s="82">
        <f t="shared" si="56"/>
        <v>10043.141138421925</v>
      </c>
      <c r="BT33" s="82">
        <f t="shared" si="56"/>
        <v>10075.029338666758</v>
      </c>
      <c r="BU33" s="82">
        <f t="shared" si="56"/>
        <v>10105.985286471336</v>
      </c>
      <c r="BV33" s="82">
        <f t="shared" ref="BV33:DW33" si="57">(IF(AND($D32&lt;=BV$7,$E32&gt;=BV$6),$F32/12,0)+IF(AND($D33&lt;=BV$7,$E33&gt;=BV$6),$F33/12,0))*BV$15</f>
        <v>10137.036347716506</v>
      </c>
      <c r="BW33" s="82">
        <f t="shared" si="57"/>
        <v>10168.182814642281</v>
      </c>
      <c r="BX33" s="82">
        <f t="shared" si="57"/>
        <v>10199.424980386597</v>
      </c>
      <c r="BY33" s="82">
        <f t="shared" si="57"/>
        <v>10230.763138988061</v>
      </c>
      <c r="BZ33" s="82">
        <f t="shared" si="57"/>
        <v>10262.197585388731</v>
      </c>
      <c r="CA33" s="82">
        <f t="shared" si="57"/>
        <v>10293.728615436887</v>
      </c>
      <c r="CB33" s="82">
        <f t="shared" si="57"/>
        <v>10325.356525889812</v>
      </c>
      <c r="CC33" s="82">
        <f t="shared" si="57"/>
        <v>10357.081614416589</v>
      </c>
      <c r="CD33" s="82">
        <f t="shared" si="57"/>
        <v>10388.904179600906</v>
      </c>
      <c r="CE33" s="82">
        <f t="shared" si="57"/>
        <v>10418.693450244389</v>
      </c>
      <c r="CF33" s="82">
        <f t="shared" si="57"/>
        <v>10451.774074966461</v>
      </c>
      <c r="CG33" s="82">
        <f t="shared" si="57"/>
        <v>10483.887586684801</v>
      </c>
      <c r="CH33" s="82">
        <f t="shared" si="57"/>
        <v>10516.099768507134</v>
      </c>
      <c r="CI33" s="82">
        <f t="shared" si="57"/>
        <v>10548.410923601466</v>
      </c>
      <c r="CJ33" s="82">
        <f t="shared" si="57"/>
        <v>10580.821356067308</v>
      </c>
      <c r="CK33" s="82">
        <f t="shared" si="57"/>
        <v>10613.331370938524</v>
      </c>
      <c r="CL33" s="82">
        <f t="shared" si="57"/>
        <v>10645.941274186202</v>
      </c>
      <c r="CM33" s="82">
        <f t="shared" si="57"/>
        <v>10678.65137272155</v>
      </c>
      <c r="CN33" s="82">
        <f t="shared" si="57"/>
        <v>10711.461974398762</v>
      </c>
      <c r="CO33" s="82">
        <f t="shared" si="57"/>
        <v>10744.373388017939</v>
      </c>
      <c r="CP33" s="82">
        <f t="shared" si="57"/>
        <v>10777.385923327973</v>
      </c>
      <c r="CQ33" s="82">
        <f t="shared" si="57"/>
        <v>10808.289131264926</v>
      </c>
      <c r="CR33" s="82">
        <f t="shared" si="57"/>
        <v>10842.60676987734</v>
      </c>
      <c r="CS33" s="82">
        <f t="shared" si="57"/>
        <v>10875.921131349789</v>
      </c>
      <c r="CT33" s="82">
        <f t="shared" si="57"/>
        <v>10909.337852587179</v>
      </c>
      <c r="CU33" s="82">
        <f t="shared" si="57"/>
        <v>10942.857248094157</v>
      </c>
      <c r="CV33" s="82">
        <f t="shared" si="57"/>
        <v>10976.479633341698</v>
      </c>
      <c r="CW33" s="82">
        <f t="shared" si="57"/>
        <v>11010.205324770075</v>
      </c>
      <c r="CX33" s="82">
        <f t="shared" si="57"/>
        <v>11044.034639791838</v>
      </c>
      <c r="CY33" s="82">
        <f t="shared" si="57"/>
        <v>11077.967896794797</v>
      </c>
      <c r="CZ33" s="82">
        <f t="shared" si="57"/>
        <v>11112.005415145024</v>
      </c>
      <c r="DA33" s="82">
        <f t="shared" si="57"/>
        <v>11146.147515189859</v>
      </c>
      <c r="DB33" s="82">
        <f t="shared" si="57"/>
        <v>11180.394518260917</v>
      </c>
      <c r="DC33" s="82">
        <f t="shared" si="57"/>
        <v>11212.453317961794</v>
      </c>
      <c r="DD33" s="82">
        <f t="shared" si="57"/>
        <v>11248.054227250139</v>
      </c>
      <c r="DE33" s="82">
        <f t="shared" si="57"/>
        <v>11282.614342943845</v>
      </c>
      <c r="DF33" s="82">
        <f t="shared" si="57"/>
        <v>11317.280646034287</v>
      </c>
      <c r="DG33" s="82">
        <f t="shared" si="57"/>
        <v>11352.053462786675</v>
      </c>
      <c r="DH33" s="82">
        <f t="shared" si="57"/>
        <v>11386.933120468673</v>
      </c>
      <c r="DI33" s="82">
        <f t="shared" si="57"/>
        <v>11421.919947353495</v>
      </c>
      <c r="DJ33" s="82">
        <f t="shared" si="57"/>
        <v>11457.014272722987</v>
      </c>
      <c r="DK33" s="82">
        <f t="shared" si="57"/>
        <v>11492.216426870722</v>
      </c>
      <c r="DL33" s="82">
        <f t="shared" si="57"/>
        <v>11527.526741105121</v>
      </c>
      <c r="DM33" s="82">
        <f t="shared" si="57"/>
        <v>11562.945547752561</v>
      </c>
      <c r="DN33" s="82">
        <f t="shared" si="57"/>
        <v>11598.473180160503</v>
      </c>
      <c r="DO33" s="82">
        <f t="shared" si="57"/>
        <v>11632.920317385362</v>
      </c>
      <c r="DP33" s="82">
        <f t="shared" si="57"/>
        <v>11669.85626077202</v>
      </c>
      <c r="DQ33" s="82">
        <f t="shared" si="57"/>
        <v>11705.71238080424</v>
      </c>
      <c r="DR33" s="82">
        <f t="shared" si="57"/>
        <v>11741.678670260575</v>
      </c>
      <c r="DS33" s="82">
        <f t="shared" si="57"/>
        <v>11777.755467641178</v>
      </c>
      <c r="DT33" s="82">
        <f t="shared" si="57"/>
        <v>11813.943112486251</v>
      </c>
      <c r="DU33" s="82">
        <f t="shared" si="57"/>
        <v>11850.241945379254</v>
      </c>
      <c r="DV33" s="82">
        <f t="shared" si="57"/>
        <v>11886.652307950098</v>
      </c>
      <c r="DW33" s="82">
        <f t="shared" si="57"/>
        <v>11923.174542878374</v>
      </c>
      <c r="DX33" s="82">
        <f t="shared" ref="DX33:EB33" si="58">(IF(AND($D32&lt;=DX$7,$E32&gt;=DX$6),$F32/12,0)+IF(AND($D33&lt;=DX$7,$E33&gt;=DX$6),$F33/12,0))*DX$15</f>
        <v>11959.808993896562</v>
      </c>
      <c r="DY33" s="82">
        <f t="shared" si="58"/>
        <v>11996.55600579328</v>
      </c>
      <c r="DZ33" s="82">
        <f t="shared" si="58"/>
        <v>0</v>
      </c>
      <c r="EA33" s="82">
        <f t="shared" si="58"/>
        <v>0</v>
      </c>
      <c r="EB33" s="82">
        <f t="shared" si="58"/>
        <v>0</v>
      </c>
    </row>
    <row r="34" spans="1:132" ht="13" x14ac:dyDescent="0.3">
      <c r="A34" s="24"/>
      <c r="C34" s="81"/>
      <c r="G34" s="5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row>
    <row r="35" spans="1:132" ht="13" x14ac:dyDescent="0.3">
      <c r="C35" s="2" t="str">
        <f>Assumptions!C268</f>
        <v>Technology lead and project management</v>
      </c>
      <c r="D35" s="79">
        <f>Costs!P350</f>
        <v>44927</v>
      </c>
      <c r="E35" s="79">
        <f>Costs!Q350</f>
        <v>45016</v>
      </c>
      <c r="F35" s="139">
        <f>Costs!R350</f>
        <v>290400</v>
      </c>
      <c r="G35" s="52"/>
      <c r="H35" s="33"/>
    </row>
    <row r="36" spans="1:132" ht="13" x14ac:dyDescent="0.3">
      <c r="A36" s="24"/>
      <c r="C36" s="81" t="str">
        <f>C35&amp;" cost"</f>
        <v>Technology lead and project management cost</v>
      </c>
      <c r="D36" s="134">
        <f>Costs!S350</f>
        <v>0</v>
      </c>
      <c r="E36" s="134">
        <f>Costs!T350</f>
        <v>0</v>
      </c>
      <c r="F36" s="139">
        <f>Costs!U350</f>
        <v>0</v>
      </c>
      <c r="G36" s="52" t="s">
        <v>220</v>
      </c>
      <c r="H36" s="46">
        <f>SUM(J36:EB36)</f>
        <v>72815.84103372728</v>
      </c>
      <c r="J36" s="82">
        <f t="shared" ref="J36:AO36" si="59">(IF(AND($D35&lt;=J$7,$E35&gt;=J$6),$F35/12,0)+IF(AND($D36&lt;=J$7,$E36&gt;=J$6),$F36/12,0))*J$15</f>
        <v>24200</v>
      </c>
      <c r="K36" s="82">
        <f t="shared" si="59"/>
        <v>24269.391375366409</v>
      </c>
      <c r="L36" s="82">
        <f t="shared" si="59"/>
        <v>24346.449658360878</v>
      </c>
      <c r="M36" s="82">
        <f t="shared" si="59"/>
        <v>0</v>
      </c>
      <c r="N36" s="82">
        <f t="shared" si="59"/>
        <v>0</v>
      </c>
      <c r="O36" s="82">
        <f t="shared" si="59"/>
        <v>0</v>
      </c>
      <c r="P36" s="82">
        <f t="shared" si="59"/>
        <v>0</v>
      </c>
      <c r="Q36" s="82">
        <f t="shared" si="59"/>
        <v>0</v>
      </c>
      <c r="R36" s="82">
        <f t="shared" si="59"/>
        <v>0</v>
      </c>
      <c r="S36" s="82">
        <f t="shared" si="59"/>
        <v>0</v>
      </c>
      <c r="T36" s="82">
        <f t="shared" si="59"/>
        <v>0</v>
      </c>
      <c r="U36" s="82">
        <f t="shared" si="59"/>
        <v>0</v>
      </c>
      <c r="V36" s="82">
        <f t="shared" si="59"/>
        <v>0</v>
      </c>
      <c r="W36" s="82">
        <f t="shared" si="59"/>
        <v>0</v>
      </c>
      <c r="X36" s="82">
        <f t="shared" si="59"/>
        <v>0</v>
      </c>
      <c r="Y36" s="82">
        <f t="shared" si="59"/>
        <v>0</v>
      </c>
      <c r="Z36" s="82">
        <f t="shared" si="59"/>
        <v>0</v>
      </c>
      <c r="AA36" s="82">
        <f t="shared" si="59"/>
        <v>0</v>
      </c>
      <c r="AB36" s="82">
        <f t="shared" si="59"/>
        <v>0</v>
      </c>
      <c r="AC36" s="82">
        <f t="shared" si="59"/>
        <v>0</v>
      </c>
      <c r="AD36" s="82">
        <f t="shared" si="59"/>
        <v>0</v>
      </c>
      <c r="AE36" s="82">
        <f t="shared" si="59"/>
        <v>0</v>
      </c>
      <c r="AF36" s="82">
        <f t="shared" si="59"/>
        <v>0</v>
      </c>
      <c r="AG36" s="82">
        <f t="shared" si="59"/>
        <v>0</v>
      </c>
      <c r="AH36" s="82">
        <f t="shared" si="59"/>
        <v>0</v>
      </c>
      <c r="AI36" s="82">
        <f t="shared" si="59"/>
        <v>0</v>
      </c>
      <c r="AJ36" s="82">
        <f t="shared" si="59"/>
        <v>0</v>
      </c>
      <c r="AK36" s="82">
        <f t="shared" si="59"/>
        <v>0</v>
      </c>
      <c r="AL36" s="82">
        <f t="shared" si="59"/>
        <v>0</v>
      </c>
      <c r="AM36" s="82">
        <f t="shared" si="59"/>
        <v>0</v>
      </c>
      <c r="AN36" s="82">
        <f t="shared" si="59"/>
        <v>0</v>
      </c>
      <c r="AO36" s="82">
        <f t="shared" si="59"/>
        <v>0</v>
      </c>
      <c r="AP36" s="82">
        <f t="shared" ref="AP36:BU36" si="60">(IF(AND($D35&lt;=AP$7,$E35&gt;=AP$6),$F35/12,0)+IF(AND($D36&lt;=AP$7,$E36&gt;=AP$6),$F36/12,0))*AP$15</f>
        <v>0</v>
      </c>
      <c r="AQ36" s="82">
        <f t="shared" si="60"/>
        <v>0</v>
      </c>
      <c r="AR36" s="82">
        <f t="shared" si="60"/>
        <v>0</v>
      </c>
      <c r="AS36" s="82">
        <f t="shared" si="60"/>
        <v>0</v>
      </c>
      <c r="AT36" s="82">
        <f t="shared" si="60"/>
        <v>0</v>
      </c>
      <c r="AU36" s="82">
        <f t="shared" si="60"/>
        <v>0</v>
      </c>
      <c r="AV36" s="82">
        <f t="shared" si="60"/>
        <v>0</v>
      </c>
      <c r="AW36" s="82">
        <f t="shared" si="60"/>
        <v>0</v>
      </c>
      <c r="AX36" s="82">
        <f t="shared" si="60"/>
        <v>0</v>
      </c>
      <c r="AY36" s="82">
        <f t="shared" si="60"/>
        <v>0</v>
      </c>
      <c r="AZ36" s="82">
        <f t="shared" si="60"/>
        <v>0</v>
      </c>
      <c r="BA36" s="82">
        <f t="shared" si="60"/>
        <v>0</v>
      </c>
      <c r="BB36" s="82">
        <f t="shared" si="60"/>
        <v>0</v>
      </c>
      <c r="BC36" s="82">
        <f t="shared" si="60"/>
        <v>0</v>
      </c>
      <c r="BD36" s="82">
        <f t="shared" si="60"/>
        <v>0</v>
      </c>
      <c r="BE36" s="82">
        <f t="shared" si="60"/>
        <v>0</v>
      </c>
      <c r="BF36" s="82">
        <f t="shared" si="60"/>
        <v>0</v>
      </c>
      <c r="BG36" s="82">
        <f t="shared" si="60"/>
        <v>0</v>
      </c>
      <c r="BH36" s="82">
        <f t="shared" si="60"/>
        <v>0</v>
      </c>
      <c r="BI36" s="82">
        <f t="shared" si="60"/>
        <v>0</v>
      </c>
      <c r="BJ36" s="82">
        <f t="shared" si="60"/>
        <v>0</v>
      </c>
      <c r="BK36" s="82">
        <f t="shared" si="60"/>
        <v>0</v>
      </c>
      <c r="BL36" s="82">
        <f t="shared" si="60"/>
        <v>0</v>
      </c>
      <c r="BM36" s="82">
        <f t="shared" si="60"/>
        <v>0</v>
      </c>
      <c r="BN36" s="82">
        <f t="shared" si="60"/>
        <v>0</v>
      </c>
      <c r="BO36" s="82">
        <f t="shared" si="60"/>
        <v>0</v>
      </c>
      <c r="BP36" s="82">
        <f t="shared" si="60"/>
        <v>0</v>
      </c>
      <c r="BQ36" s="82">
        <f t="shared" si="60"/>
        <v>0</v>
      </c>
      <c r="BR36" s="82">
        <f t="shared" si="60"/>
        <v>0</v>
      </c>
      <c r="BS36" s="82">
        <f t="shared" si="60"/>
        <v>0</v>
      </c>
      <c r="BT36" s="82">
        <f t="shared" si="60"/>
        <v>0</v>
      </c>
      <c r="BU36" s="82">
        <f t="shared" si="60"/>
        <v>0</v>
      </c>
      <c r="BV36" s="82">
        <f t="shared" ref="BV36:DA36" si="61">(IF(AND($D35&lt;=BV$7,$E35&gt;=BV$6),$F35/12,0)+IF(AND($D36&lt;=BV$7,$E36&gt;=BV$6),$F36/12,0))*BV$15</f>
        <v>0</v>
      </c>
      <c r="BW36" s="82">
        <f t="shared" si="61"/>
        <v>0</v>
      </c>
      <c r="BX36" s="82">
        <f t="shared" si="61"/>
        <v>0</v>
      </c>
      <c r="BY36" s="82">
        <f t="shared" si="61"/>
        <v>0</v>
      </c>
      <c r="BZ36" s="82">
        <f t="shared" si="61"/>
        <v>0</v>
      </c>
      <c r="CA36" s="82">
        <f t="shared" si="61"/>
        <v>0</v>
      </c>
      <c r="CB36" s="82">
        <f t="shared" si="61"/>
        <v>0</v>
      </c>
      <c r="CC36" s="82">
        <f t="shared" si="61"/>
        <v>0</v>
      </c>
      <c r="CD36" s="82">
        <f t="shared" si="61"/>
        <v>0</v>
      </c>
      <c r="CE36" s="82">
        <f t="shared" si="61"/>
        <v>0</v>
      </c>
      <c r="CF36" s="82">
        <f t="shared" si="61"/>
        <v>0</v>
      </c>
      <c r="CG36" s="82">
        <f t="shared" si="61"/>
        <v>0</v>
      </c>
      <c r="CH36" s="82">
        <f t="shared" si="61"/>
        <v>0</v>
      </c>
      <c r="CI36" s="82">
        <f t="shared" si="61"/>
        <v>0</v>
      </c>
      <c r="CJ36" s="82">
        <f t="shared" si="61"/>
        <v>0</v>
      </c>
      <c r="CK36" s="82">
        <f t="shared" si="61"/>
        <v>0</v>
      </c>
      <c r="CL36" s="82">
        <f t="shared" si="61"/>
        <v>0</v>
      </c>
      <c r="CM36" s="82">
        <f t="shared" si="61"/>
        <v>0</v>
      </c>
      <c r="CN36" s="82">
        <f t="shared" si="61"/>
        <v>0</v>
      </c>
      <c r="CO36" s="82">
        <f t="shared" si="61"/>
        <v>0</v>
      </c>
      <c r="CP36" s="82">
        <f t="shared" si="61"/>
        <v>0</v>
      </c>
      <c r="CQ36" s="82">
        <f t="shared" si="61"/>
        <v>0</v>
      </c>
      <c r="CR36" s="82">
        <f t="shared" si="61"/>
        <v>0</v>
      </c>
      <c r="CS36" s="82">
        <f t="shared" si="61"/>
        <v>0</v>
      </c>
      <c r="CT36" s="82">
        <f t="shared" si="61"/>
        <v>0</v>
      </c>
      <c r="CU36" s="82">
        <f t="shared" si="61"/>
        <v>0</v>
      </c>
      <c r="CV36" s="82">
        <f t="shared" si="61"/>
        <v>0</v>
      </c>
      <c r="CW36" s="82">
        <f t="shared" si="61"/>
        <v>0</v>
      </c>
      <c r="CX36" s="82">
        <f t="shared" si="61"/>
        <v>0</v>
      </c>
      <c r="CY36" s="82">
        <f t="shared" si="61"/>
        <v>0</v>
      </c>
      <c r="CZ36" s="82">
        <f t="shared" si="61"/>
        <v>0</v>
      </c>
      <c r="DA36" s="82">
        <f t="shared" si="61"/>
        <v>0</v>
      </c>
      <c r="DB36" s="82">
        <f t="shared" ref="DB36:DW36" si="62">(IF(AND($D35&lt;=DB$7,$E35&gt;=DB$6),$F35/12,0)+IF(AND($D36&lt;=DB$7,$E36&gt;=DB$6),$F36/12,0))*DB$15</f>
        <v>0</v>
      </c>
      <c r="DC36" s="82">
        <f t="shared" si="62"/>
        <v>0</v>
      </c>
      <c r="DD36" s="82">
        <f t="shared" si="62"/>
        <v>0</v>
      </c>
      <c r="DE36" s="82">
        <f t="shared" si="62"/>
        <v>0</v>
      </c>
      <c r="DF36" s="82">
        <f t="shared" si="62"/>
        <v>0</v>
      </c>
      <c r="DG36" s="82">
        <f t="shared" si="62"/>
        <v>0</v>
      </c>
      <c r="DH36" s="82">
        <f t="shared" si="62"/>
        <v>0</v>
      </c>
      <c r="DI36" s="82">
        <f t="shared" si="62"/>
        <v>0</v>
      </c>
      <c r="DJ36" s="82">
        <f t="shared" si="62"/>
        <v>0</v>
      </c>
      <c r="DK36" s="82">
        <f t="shared" si="62"/>
        <v>0</v>
      </c>
      <c r="DL36" s="82">
        <f t="shared" si="62"/>
        <v>0</v>
      </c>
      <c r="DM36" s="82">
        <f t="shared" si="62"/>
        <v>0</v>
      </c>
      <c r="DN36" s="82">
        <f t="shared" si="62"/>
        <v>0</v>
      </c>
      <c r="DO36" s="82">
        <f t="shared" si="62"/>
        <v>0</v>
      </c>
      <c r="DP36" s="82">
        <f t="shared" si="62"/>
        <v>0</v>
      </c>
      <c r="DQ36" s="82">
        <f t="shared" si="62"/>
        <v>0</v>
      </c>
      <c r="DR36" s="82">
        <f t="shared" si="62"/>
        <v>0</v>
      </c>
      <c r="DS36" s="82">
        <f t="shared" si="62"/>
        <v>0</v>
      </c>
      <c r="DT36" s="82">
        <f t="shared" si="62"/>
        <v>0</v>
      </c>
      <c r="DU36" s="82">
        <f t="shared" si="62"/>
        <v>0</v>
      </c>
      <c r="DV36" s="82">
        <f t="shared" si="62"/>
        <v>0</v>
      </c>
      <c r="DW36" s="82">
        <f t="shared" si="62"/>
        <v>0</v>
      </c>
      <c r="DX36" s="82">
        <f t="shared" ref="DX36:EB36" si="63">(IF(AND($D35&lt;=DX$7,$E35&gt;=DX$6),$F35/12,0)+IF(AND($D36&lt;=DX$7,$E36&gt;=DX$6),$F36/12,0))*DX$15</f>
        <v>0</v>
      </c>
      <c r="DY36" s="82">
        <f t="shared" si="63"/>
        <v>0</v>
      </c>
      <c r="DZ36" s="82">
        <f t="shared" si="63"/>
        <v>0</v>
      </c>
      <c r="EA36" s="82">
        <f t="shared" si="63"/>
        <v>0</v>
      </c>
      <c r="EB36" s="82">
        <f t="shared" si="63"/>
        <v>0</v>
      </c>
    </row>
    <row r="37" spans="1:132" ht="13" x14ac:dyDescent="0.3">
      <c r="A37" s="24"/>
      <c r="C37" s="81"/>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row>
    <row r="38" spans="1:132" ht="13" x14ac:dyDescent="0.3">
      <c r="C38" s="2" t="str">
        <f>Assumptions!$C$269</f>
        <v xml:space="preserve">Technology options and phased rollout </v>
      </c>
      <c r="D38" s="79">
        <f>Costs!P351</f>
        <v>44927</v>
      </c>
      <c r="E38" s="79">
        <f>Costs!Q351</f>
        <v>44985</v>
      </c>
      <c r="F38" s="139">
        <f>Costs!R351</f>
        <v>1528421.0526315789</v>
      </c>
    </row>
    <row r="39" spans="1:132" x14ac:dyDescent="0.25">
      <c r="C39" s="81" t="str">
        <f>C38&amp;" cost"</f>
        <v>Technology options and phased rollout  cost</v>
      </c>
      <c r="D39" s="134">
        <f>Costs!S351</f>
        <v>0</v>
      </c>
      <c r="E39" s="134">
        <f>Costs!T351</f>
        <v>0</v>
      </c>
      <c r="F39" s="139">
        <f>Costs!U351</f>
        <v>0</v>
      </c>
      <c r="G39" s="52" t="s">
        <v>220</v>
      </c>
      <c r="H39" s="46">
        <f>SUM(J39:EB39)</f>
        <v>255102.05987034951</v>
      </c>
      <c r="J39" s="82">
        <f t="shared" ref="J39:AO39" si="64">(IF(AND($D38&lt;=J$7,$E38&gt;=J$6),$F38/12,0)+IF(AND($D39&lt;=J$7,$E39&gt;=J$6),$F39/12,0))*J$15</f>
        <v>127368.42105263157</v>
      </c>
      <c r="K39" s="82">
        <f t="shared" si="64"/>
        <v>127733.63881771793</v>
      </c>
      <c r="L39" s="82">
        <f t="shared" si="64"/>
        <v>0</v>
      </c>
      <c r="M39" s="82">
        <f t="shared" si="64"/>
        <v>0</v>
      </c>
      <c r="N39" s="82">
        <f t="shared" si="64"/>
        <v>0</v>
      </c>
      <c r="O39" s="82">
        <f t="shared" si="64"/>
        <v>0</v>
      </c>
      <c r="P39" s="82">
        <f t="shared" si="64"/>
        <v>0</v>
      </c>
      <c r="Q39" s="82">
        <f t="shared" si="64"/>
        <v>0</v>
      </c>
      <c r="R39" s="82">
        <f t="shared" si="64"/>
        <v>0</v>
      </c>
      <c r="S39" s="82">
        <f t="shared" si="64"/>
        <v>0</v>
      </c>
      <c r="T39" s="82">
        <f t="shared" si="64"/>
        <v>0</v>
      </c>
      <c r="U39" s="82">
        <f t="shared" si="64"/>
        <v>0</v>
      </c>
      <c r="V39" s="82">
        <f t="shared" si="64"/>
        <v>0</v>
      </c>
      <c r="W39" s="82">
        <f t="shared" si="64"/>
        <v>0</v>
      </c>
      <c r="X39" s="82">
        <f t="shared" si="64"/>
        <v>0</v>
      </c>
      <c r="Y39" s="82">
        <f t="shared" si="64"/>
        <v>0</v>
      </c>
      <c r="Z39" s="82">
        <f t="shared" si="64"/>
        <v>0</v>
      </c>
      <c r="AA39" s="82">
        <f t="shared" si="64"/>
        <v>0</v>
      </c>
      <c r="AB39" s="82">
        <f t="shared" si="64"/>
        <v>0</v>
      </c>
      <c r="AC39" s="82">
        <f t="shared" si="64"/>
        <v>0</v>
      </c>
      <c r="AD39" s="82">
        <f t="shared" si="64"/>
        <v>0</v>
      </c>
      <c r="AE39" s="82">
        <f t="shared" si="64"/>
        <v>0</v>
      </c>
      <c r="AF39" s="82">
        <f t="shared" si="64"/>
        <v>0</v>
      </c>
      <c r="AG39" s="82">
        <f t="shared" si="64"/>
        <v>0</v>
      </c>
      <c r="AH39" s="82">
        <f t="shared" si="64"/>
        <v>0</v>
      </c>
      <c r="AI39" s="82">
        <f t="shared" si="64"/>
        <v>0</v>
      </c>
      <c r="AJ39" s="82">
        <f t="shared" si="64"/>
        <v>0</v>
      </c>
      <c r="AK39" s="82">
        <f t="shared" si="64"/>
        <v>0</v>
      </c>
      <c r="AL39" s="82">
        <f t="shared" si="64"/>
        <v>0</v>
      </c>
      <c r="AM39" s="82">
        <f t="shared" si="64"/>
        <v>0</v>
      </c>
      <c r="AN39" s="82">
        <f t="shared" si="64"/>
        <v>0</v>
      </c>
      <c r="AO39" s="82">
        <f t="shared" si="64"/>
        <v>0</v>
      </c>
      <c r="AP39" s="82">
        <f t="shared" ref="AP39:BU39" si="65">(IF(AND($D38&lt;=AP$7,$E38&gt;=AP$6),$F38/12,0)+IF(AND($D39&lt;=AP$7,$E39&gt;=AP$6),$F39/12,0))*AP$15</f>
        <v>0</v>
      </c>
      <c r="AQ39" s="82">
        <f t="shared" si="65"/>
        <v>0</v>
      </c>
      <c r="AR39" s="82">
        <f t="shared" si="65"/>
        <v>0</v>
      </c>
      <c r="AS39" s="82">
        <f t="shared" si="65"/>
        <v>0</v>
      </c>
      <c r="AT39" s="82">
        <f t="shared" si="65"/>
        <v>0</v>
      </c>
      <c r="AU39" s="82">
        <f t="shared" si="65"/>
        <v>0</v>
      </c>
      <c r="AV39" s="82">
        <f t="shared" si="65"/>
        <v>0</v>
      </c>
      <c r="AW39" s="82">
        <f t="shared" si="65"/>
        <v>0</v>
      </c>
      <c r="AX39" s="82">
        <f t="shared" si="65"/>
        <v>0</v>
      </c>
      <c r="AY39" s="82">
        <f t="shared" si="65"/>
        <v>0</v>
      </c>
      <c r="AZ39" s="82">
        <f t="shared" si="65"/>
        <v>0</v>
      </c>
      <c r="BA39" s="82">
        <f t="shared" si="65"/>
        <v>0</v>
      </c>
      <c r="BB39" s="82">
        <f t="shared" si="65"/>
        <v>0</v>
      </c>
      <c r="BC39" s="82">
        <f t="shared" si="65"/>
        <v>0</v>
      </c>
      <c r="BD39" s="82">
        <f t="shared" si="65"/>
        <v>0</v>
      </c>
      <c r="BE39" s="82">
        <f t="shared" si="65"/>
        <v>0</v>
      </c>
      <c r="BF39" s="82">
        <f t="shared" si="65"/>
        <v>0</v>
      </c>
      <c r="BG39" s="82">
        <f t="shared" si="65"/>
        <v>0</v>
      </c>
      <c r="BH39" s="82">
        <f t="shared" si="65"/>
        <v>0</v>
      </c>
      <c r="BI39" s="82">
        <f t="shared" si="65"/>
        <v>0</v>
      </c>
      <c r="BJ39" s="82">
        <f t="shared" si="65"/>
        <v>0</v>
      </c>
      <c r="BK39" s="82">
        <f t="shared" si="65"/>
        <v>0</v>
      </c>
      <c r="BL39" s="82">
        <f t="shared" si="65"/>
        <v>0</v>
      </c>
      <c r="BM39" s="82">
        <f t="shared" si="65"/>
        <v>0</v>
      </c>
      <c r="BN39" s="82">
        <f t="shared" si="65"/>
        <v>0</v>
      </c>
      <c r="BO39" s="82">
        <f t="shared" si="65"/>
        <v>0</v>
      </c>
      <c r="BP39" s="82">
        <f t="shared" si="65"/>
        <v>0</v>
      </c>
      <c r="BQ39" s="82">
        <f t="shared" si="65"/>
        <v>0</v>
      </c>
      <c r="BR39" s="82">
        <f t="shared" si="65"/>
        <v>0</v>
      </c>
      <c r="BS39" s="82">
        <f t="shared" si="65"/>
        <v>0</v>
      </c>
      <c r="BT39" s="82">
        <f t="shared" si="65"/>
        <v>0</v>
      </c>
      <c r="BU39" s="82">
        <f t="shared" si="65"/>
        <v>0</v>
      </c>
      <c r="BV39" s="82">
        <f t="shared" ref="BV39:DA39" si="66">(IF(AND($D38&lt;=BV$7,$E38&gt;=BV$6),$F38/12,0)+IF(AND($D39&lt;=BV$7,$E39&gt;=BV$6),$F39/12,0))*BV$15</f>
        <v>0</v>
      </c>
      <c r="BW39" s="82">
        <f t="shared" si="66"/>
        <v>0</v>
      </c>
      <c r="BX39" s="82">
        <f t="shared" si="66"/>
        <v>0</v>
      </c>
      <c r="BY39" s="82">
        <f t="shared" si="66"/>
        <v>0</v>
      </c>
      <c r="BZ39" s="82">
        <f t="shared" si="66"/>
        <v>0</v>
      </c>
      <c r="CA39" s="82">
        <f t="shared" si="66"/>
        <v>0</v>
      </c>
      <c r="CB39" s="82">
        <f t="shared" si="66"/>
        <v>0</v>
      </c>
      <c r="CC39" s="82">
        <f t="shared" si="66"/>
        <v>0</v>
      </c>
      <c r="CD39" s="82">
        <f t="shared" si="66"/>
        <v>0</v>
      </c>
      <c r="CE39" s="82">
        <f t="shared" si="66"/>
        <v>0</v>
      </c>
      <c r="CF39" s="82">
        <f t="shared" si="66"/>
        <v>0</v>
      </c>
      <c r="CG39" s="82">
        <f t="shared" si="66"/>
        <v>0</v>
      </c>
      <c r="CH39" s="82">
        <f t="shared" si="66"/>
        <v>0</v>
      </c>
      <c r="CI39" s="82">
        <f t="shared" si="66"/>
        <v>0</v>
      </c>
      <c r="CJ39" s="82">
        <f t="shared" si="66"/>
        <v>0</v>
      </c>
      <c r="CK39" s="82">
        <f t="shared" si="66"/>
        <v>0</v>
      </c>
      <c r="CL39" s="82">
        <f t="shared" si="66"/>
        <v>0</v>
      </c>
      <c r="CM39" s="82">
        <f t="shared" si="66"/>
        <v>0</v>
      </c>
      <c r="CN39" s="82">
        <f t="shared" si="66"/>
        <v>0</v>
      </c>
      <c r="CO39" s="82">
        <f t="shared" si="66"/>
        <v>0</v>
      </c>
      <c r="CP39" s="82">
        <f t="shared" si="66"/>
        <v>0</v>
      </c>
      <c r="CQ39" s="82">
        <f t="shared" si="66"/>
        <v>0</v>
      </c>
      <c r="CR39" s="82">
        <f t="shared" si="66"/>
        <v>0</v>
      </c>
      <c r="CS39" s="82">
        <f t="shared" si="66"/>
        <v>0</v>
      </c>
      <c r="CT39" s="82">
        <f t="shared" si="66"/>
        <v>0</v>
      </c>
      <c r="CU39" s="82">
        <f t="shared" si="66"/>
        <v>0</v>
      </c>
      <c r="CV39" s="82">
        <f t="shared" si="66"/>
        <v>0</v>
      </c>
      <c r="CW39" s="82">
        <f t="shared" si="66"/>
        <v>0</v>
      </c>
      <c r="CX39" s="82">
        <f t="shared" si="66"/>
        <v>0</v>
      </c>
      <c r="CY39" s="82">
        <f t="shared" si="66"/>
        <v>0</v>
      </c>
      <c r="CZ39" s="82">
        <f t="shared" si="66"/>
        <v>0</v>
      </c>
      <c r="DA39" s="82">
        <f t="shared" si="66"/>
        <v>0</v>
      </c>
      <c r="DB39" s="82">
        <f t="shared" ref="DB39:DW39" si="67">(IF(AND($D38&lt;=DB$7,$E38&gt;=DB$6),$F38/12,0)+IF(AND($D39&lt;=DB$7,$E39&gt;=DB$6),$F39/12,0))*DB$15</f>
        <v>0</v>
      </c>
      <c r="DC39" s="82">
        <f t="shared" si="67"/>
        <v>0</v>
      </c>
      <c r="DD39" s="82">
        <f t="shared" si="67"/>
        <v>0</v>
      </c>
      <c r="DE39" s="82">
        <f t="shared" si="67"/>
        <v>0</v>
      </c>
      <c r="DF39" s="82">
        <f t="shared" si="67"/>
        <v>0</v>
      </c>
      <c r="DG39" s="82">
        <f t="shared" si="67"/>
        <v>0</v>
      </c>
      <c r="DH39" s="82">
        <f t="shared" si="67"/>
        <v>0</v>
      </c>
      <c r="DI39" s="82">
        <f t="shared" si="67"/>
        <v>0</v>
      </c>
      <c r="DJ39" s="82">
        <f t="shared" si="67"/>
        <v>0</v>
      </c>
      <c r="DK39" s="82">
        <f t="shared" si="67"/>
        <v>0</v>
      </c>
      <c r="DL39" s="82">
        <f t="shared" si="67"/>
        <v>0</v>
      </c>
      <c r="DM39" s="82">
        <f t="shared" si="67"/>
        <v>0</v>
      </c>
      <c r="DN39" s="82">
        <f t="shared" si="67"/>
        <v>0</v>
      </c>
      <c r="DO39" s="82">
        <f t="shared" si="67"/>
        <v>0</v>
      </c>
      <c r="DP39" s="82">
        <f t="shared" si="67"/>
        <v>0</v>
      </c>
      <c r="DQ39" s="82">
        <f t="shared" si="67"/>
        <v>0</v>
      </c>
      <c r="DR39" s="82">
        <f t="shared" si="67"/>
        <v>0</v>
      </c>
      <c r="DS39" s="82">
        <f t="shared" si="67"/>
        <v>0</v>
      </c>
      <c r="DT39" s="82">
        <f t="shared" si="67"/>
        <v>0</v>
      </c>
      <c r="DU39" s="82">
        <f t="shared" si="67"/>
        <v>0</v>
      </c>
      <c r="DV39" s="82">
        <f t="shared" si="67"/>
        <v>0</v>
      </c>
      <c r="DW39" s="82">
        <f t="shared" si="67"/>
        <v>0</v>
      </c>
      <c r="DX39" s="82">
        <f t="shared" ref="DX39:EB39" si="68">(IF(AND($D38&lt;=DX$7,$E38&gt;=DX$6),$F38/12,0)+IF(AND($D39&lt;=DX$7,$E39&gt;=DX$6),$F39/12,0))*DX$15</f>
        <v>0</v>
      </c>
      <c r="DY39" s="82">
        <f t="shared" si="68"/>
        <v>0</v>
      </c>
      <c r="DZ39" s="82">
        <f t="shared" si="68"/>
        <v>0</v>
      </c>
      <c r="EA39" s="82">
        <f t="shared" si="68"/>
        <v>0</v>
      </c>
      <c r="EB39" s="82">
        <f t="shared" si="68"/>
        <v>0</v>
      </c>
    </row>
    <row r="40" spans="1:132" ht="13" x14ac:dyDescent="0.3">
      <c r="A40" s="24"/>
      <c r="C40" s="81"/>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row>
    <row r="41" spans="1:132" ht="13" x14ac:dyDescent="0.3">
      <c r="C41" s="2" t="str">
        <f>Assumptions!C270</f>
        <v>Policies/processes on ownership of data assets</v>
      </c>
      <c r="D41" s="79">
        <f>Costs!P352</f>
        <v>44927</v>
      </c>
      <c r="E41" s="79">
        <f>Costs!Q352</f>
        <v>45016</v>
      </c>
      <c r="F41" s="140">
        <f>Costs!R352</f>
        <v>871200</v>
      </c>
    </row>
    <row r="42" spans="1:132" x14ac:dyDescent="0.25">
      <c r="C42" s="81" t="str">
        <f>C41&amp;" cost"</f>
        <v>Policies/processes on ownership of data assets cost</v>
      </c>
      <c r="D42" s="134">
        <f>Costs!S352</f>
        <v>0</v>
      </c>
      <c r="E42" s="134">
        <f>Costs!T352</f>
        <v>0</v>
      </c>
      <c r="F42" s="140">
        <f>Costs!U352</f>
        <v>0</v>
      </c>
      <c r="G42" s="52" t="s">
        <v>220</v>
      </c>
      <c r="H42" s="46">
        <f>SUM(J42:EB42)</f>
        <v>218447.52310118184</v>
      </c>
      <c r="J42" s="82">
        <f t="shared" ref="J42:AO42" si="69">(IF(AND($D41&lt;=J$7,$E41&gt;=J$6),$F41/12,0)+IF(AND($D42&lt;=J$7,$E42&gt;=J$6),$F42/12,0))*J$15</f>
        <v>72600</v>
      </c>
      <c r="K42" s="82">
        <f t="shared" si="69"/>
        <v>72808.174126099228</v>
      </c>
      <c r="L42" s="82">
        <f t="shared" si="69"/>
        <v>73039.348975082641</v>
      </c>
      <c r="M42" s="82">
        <f t="shared" si="69"/>
        <v>0</v>
      </c>
      <c r="N42" s="82">
        <f t="shared" si="69"/>
        <v>0</v>
      </c>
      <c r="O42" s="82">
        <f t="shared" si="69"/>
        <v>0</v>
      </c>
      <c r="P42" s="82">
        <f t="shared" si="69"/>
        <v>0</v>
      </c>
      <c r="Q42" s="82">
        <f t="shared" si="69"/>
        <v>0</v>
      </c>
      <c r="R42" s="82">
        <f t="shared" si="69"/>
        <v>0</v>
      </c>
      <c r="S42" s="82">
        <f t="shared" si="69"/>
        <v>0</v>
      </c>
      <c r="T42" s="82">
        <f t="shared" si="69"/>
        <v>0</v>
      </c>
      <c r="U42" s="82">
        <f t="shared" si="69"/>
        <v>0</v>
      </c>
      <c r="V42" s="82">
        <f t="shared" si="69"/>
        <v>0</v>
      </c>
      <c r="W42" s="82">
        <f t="shared" si="69"/>
        <v>0</v>
      </c>
      <c r="X42" s="82">
        <f t="shared" si="69"/>
        <v>0</v>
      </c>
      <c r="Y42" s="82">
        <f t="shared" si="69"/>
        <v>0</v>
      </c>
      <c r="Z42" s="82">
        <f t="shared" si="69"/>
        <v>0</v>
      </c>
      <c r="AA42" s="82">
        <f t="shared" si="69"/>
        <v>0</v>
      </c>
      <c r="AB42" s="82">
        <f t="shared" si="69"/>
        <v>0</v>
      </c>
      <c r="AC42" s="82">
        <f t="shared" si="69"/>
        <v>0</v>
      </c>
      <c r="AD42" s="82">
        <f t="shared" si="69"/>
        <v>0</v>
      </c>
      <c r="AE42" s="82">
        <f t="shared" si="69"/>
        <v>0</v>
      </c>
      <c r="AF42" s="82">
        <f t="shared" si="69"/>
        <v>0</v>
      </c>
      <c r="AG42" s="82">
        <f t="shared" si="69"/>
        <v>0</v>
      </c>
      <c r="AH42" s="82">
        <f t="shared" si="69"/>
        <v>0</v>
      </c>
      <c r="AI42" s="82">
        <f t="shared" si="69"/>
        <v>0</v>
      </c>
      <c r="AJ42" s="82">
        <f t="shared" si="69"/>
        <v>0</v>
      </c>
      <c r="AK42" s="82">
        <f t="shared" si="69"/>
        <v>0</v>
      </c>
      <c r="AL42" s="82">
        <f t="shared" si="69"/>
        <v>0</v>
      </c>
      <c r="AM42" s="82">
        <f t="shared" si="69"/>
        <v>0</v>
      </c>
      <c r="AN42" s="82">
        <f t="shared" si="69"/>
        <v>0</v>
      </c>
      <c r="AO42" s="82">
        <f t="shared" si="69"/>
        <v>0</v>
      </c>
      <c r="AP42" s="82">
        <f t="shared" ref="AP42:BU42" si="70">(IF(AND($D41&lt;=AP$7,$E41&gt;=AP$6),$F41/12,0)+IF(AND($D42&lt;=AP$7,$E42&gt;=AP$6),$F42/12,0))*AP$15</f>
        <v>0</v>
      </c>
      <c r="AQ42" s="82">
        <f t="shared" si="70"/>
        <v>0</v>
      </c>
      <c r="AR42" s="82">
        <f t="shared" si="70"/>
        <v>0</v>
      </c>
      <c r="AS42" s="82">
        <f t="shared" si="70"/>
        <v>0</v>
      </c>
      <c r="AT42" s="82">
        <f t="shared" si="70"/>
        <v>0</v>
      </c>
      <c r="AU42" s="82">
        <f t="shared" si="70"/>
        <v>0</v>
      </c>
      <c r="AV42" s="82">
        <f t="shared" si="70"/>
        <v>0</v>
      </c>
      <c r="AW42" s="82">
        <f t="shared" si="70"/>
        <v>0</v>
      </c>
      <c r="AX42" s="82">
        <f t="shared" si="70"/>
        <v>0</v>
      </c>
      <c r="AY42" s="82">
        <f t="shared" si="70"/>
        <v>0</v>
      </c>
      <c r="AZ42" s="82">
        <f t="shared" si="70"/>
        <v>0</v>
      </c>
      <c r="BA42" s="82">
        <f t="shared" si="70"/>
        <v>0</v>
      </c>
      <c r="BB42" s="82">
        <f t="shared" si="70"/>
        <v>0</v>
      </c>
      <c r="BC42" s="82">
        <f t="shared" si="70"/>
        <v>0</v>
      </c>
      <c r="BD42" s="82">
        <f t="shared" si="70"/>
        <v>0</v>
      </c>
      <c r="BE42" s="82">
        <f t="shared" si="70"/>
        <v>0</v>
      </c>
      <c r="BF42" s="82">
        <f t="shared" si="70"/>
        <v>0</v>
      </c>
      <c r="BG42" s="82">
        <f t="shared" si="70"/>
        <v>0</v>
      </c>
      <c r="BH42" s="82">
        <f t="shared" si="70"/>
        <v>0</v>
      </c>
      <c r="BI42" s="82">
        <f t="shared" si="70"/>
        <v>0</v>
      </c>
      <c r="BJ42" s="82">
        <f t="shared" si="70"/>
        <v>0</v>
      </c>
      <c r="BK42" s="82">
        <f t="shared" si="70"/>
        <v>0</v>
      </c>
      <c r="BL42" s="82">
        <f t="shared" si="70"/>
        <v>0</v>
      </c>
      <c r="BM42" s="82">
        <f t="shared" si="70"/>
        <v>0</v>
      </c>
      <c r="BN42" s="82">
        <f t="shared" si="70"/>
        <v>0</v>
      </c>
      <c r="BO42" s="82">
        <f t="shared" si="70"/>
        <v>0</v>
      </c>
      <c r="BP42" s="82">
        <f t="shared" si="70"/>
        <v>0</v>
      </c>
      <c r="BQ42" s="82">
        <f t="shared" si="70"/>
        <v>0</v>
      </c>
      <c r="BR42" s="82">
        <f t="shared" si="70"/>
        <v>0</v>
      </c>
      <c r="BS42" s="82">
        <f t="shared" si="70"/>
        <v>0</v>
      </c>
      <c r="BT42" s="82">
        <f t="shared" si="70"/>
        <v>0</v>
      </c>
      <c r="BU42" s="82">
        <f t="shared" si="70"/>
        <v>0</v>
      </c>
      <c r="BV42" s="82">
        <f t="shared" ref="BV42:DA42" si="71">(IF(AND($D41&lt;=BV$7,$E41&gt;=BV$6),$F41/12,0)+IF(AND($D42&lt;=BV$7,$E42&gt;=BV$6),$F42/12,0))*BV$15</f>
        <v>0</v>
      </c>
      <c r="BW42" s="82">
        <f t="shared" si="71"/>
        <v>0</v>
      </c>
      <c r="BX42" s="82">
        <f t="shared" si="71"/>
        <v>0</v>
      </c>
      <c r="BY42" s="82">
        <f t="shared" si="71"/>
        <v>0</v>
      </c>
      <c r="BZ42" s="82">
        <f t="shared" si="71"/>
        <v>0</v>
      </c>
      <c r="CA42" s="82">
        <f t="shared" si="71"/>
        <v>0</v>
      </c>
      <c r="CB42" s="82">
        <f t="shared" si="71"/>
        <v>0</v>
      </c>
      <c r="CC42" s="82">
        <f t="shared" si="71"/>
        <v>0</v>
      </c>
      <c r="CD42" s="82">
        <f t="shared" si="71"/>
        <v>0</v>
      </c>
      <c r="CE42" s="82">
        <f t="shared" si="71"/>
        <v>0</v>
      </c>
      <c r="CF42" s="82">
        <f t="shared" si="71"/>
        <v>0</v>
      </c>
      <c r="CG42" s="82">
        <f t="shared" si="71"/>
        <v>0</v>
      </c>
      <c r="CH42" s="82">
        <f t="shared" si="71"/>
        <v>0</v>
      </c>
      <c r="CI42" s="82">
        <f t="shared" si="71"/>
        <v>0</v>
      </c>
      <c r="CJ42" s="82">
        <f t="shared" si="71"/>
        <v>0</v>
      </c>
      <c r="CK42" s="82">
        <f t="shared" si="71"/>
        <v>0</v>
      </c>
      <c r="CL42" s="82">
        <f t="shared" si="71"/>
        <v>0</v>
      </c>
      <c r="CM42" s="82">
        <f t="shared" si="71"/>
        <v>0</v>
      </c>
      <c r="CN42" s="82">
        <f t="shared" si="71"/>
        <v>0</v>
      </c>
      <c r="CO42" s="82">
        <f t="shared" si="71"/>
        <v>0</v>
      </c>
      <c r="CP42" s="82">
        <f t="shared" si="71"/>
        <v>0</v>
      </c>
      <c r="CQ42" s="82">
        <f t="shared" si="71"/>
        <v>0</v>
      </c>
      <c r="CR42" s="82">
        <f t="shared" si="71"/>
        <v>0</v>
      </c>
      <c r="CS42" s="82">
        <f t="shared" si="71"/>
        <v>0</v>
      </c>
      <c r="CT42" s="82">
        <f t="shared" si="71"/>
        <v>0</v>
      </c>
      <c r="CU42" s="82">
        <f t="shared" si="71"/>
        <v>0</v>
      </c>
      <c r="CV42" s="82">
        <f t="shared" si="71"/>
        <v>0</v>
      </c>
      <c r="CW42" s="82">
        <f t="shared" si="71"/>
        <v>0</v>
      </c>
      <c r="CX42" s="82">
        <f t="shared" si="71"/>
        <v>0</v>
      </c>
      <c r="CY42" s="82">
        <f t="shared" si="71"/>
        <v>0</v>
      </c>
      <c r="CZ42" s="82">
        <f t="shared" si="71"/>
        <v>0</v>
      </c>
      <c r="DA42" s="82">
        <f t="shared" si="71"/>
        <v>0</v>
      </c>
      <c r="DB42" s="82">
        <f t="shared" ref="DB42:DW42" si="72">(IF(AND($D41&lt;=DB$7,$E41&gt;=DB$6),$F41/12,0)+IF(AND($D42&lt;=DB$7,$E42&gt;=DB$6),$F42/12,0))*DB$15</f>
        <v>0</v>
      </c>
      <c r="DC42" s="82">
        <f t="shared" si="72"/>
        <v>0</v>
      </c>
      <c r="DD42" s="82">
        <f t="shared" si="72"/>
        <v>0</v>
      </c>
      <c r="DE42" s="82">
        <f t="shared" si="72"/>
        <v>0</v>
      </c>
      <c r="DF42" s="82">
        <f t="shared" si="72"/>
        <v>0</v>
      </c>
      <c r="DG42" s="82">
        <f t="shared" si="72"/>
        <v>0</v>
      </c>
      <c r="DH42" s="82">
        <f t="shared" si="72"/>
        <v>0</v>
      </c>
      <c r="DI42" s="82">
        <f t="shared" si="72"/>
        <v>0</v>
      </c>
      <c r="DJ42" s="82">
        <f t="shared" si="72"/>
        <v>0</v>
      </c>
      <c r="DK42" s="82">
        <f t="shared" si="72"/>
        <v>0</v>
      </c>
      <c r="DL42" s="82">
        <f t="shared" si="72"/>
        <v>0</v>
      </c>
      <c r="DM42" s="82">
        <f t="shared" si="72"/>
        <v>0</v>
      </c>
      <c r="DN42" s="82">
        <f t="shared" si="72"/>
        <v>0</v>
      </c>
      <c r="DO42" s="82">
        <f t="shared" si="72"/>
        <v>0</v>
      </c>
      <c r="DP42" s="82">
        <f t="shared" si="72"/>
        <v>0</v>
      </c>
      <c r="DQ42" s="82">
        <f t="shared" si="72"/>
        <v>0</v>
      </c>
      <c r="DR42" s="82">
        <f t="shared" si="72"/>
        <v>0</v>
      </c>
      <c r="DS42" s="82">
        <f t="shared" si="72"/>
        <v>0</v>
      </c>
      <c r="DT42" s="82">
        <f t="shared" si="72"/>
        <v>0</v>
      </c>
      <c r="DU42" s="82">
        <f t="shared" si="72"/>
        <v>0</v>
      </c>
      <c r="DV42" s="82">
        <f t="shared" si="72"/>
        <v>0</v>
      </c>
      <c r="DW42" s="82">
        <f t="shared" si="72"/>
        <v>0</v>
      </c>
      <c r="DX42" s="82">
        <f t="shared" ref="DX42:EB42" si="73">(IF(AND($D41&lt;=DX$7,$E41&gt;=DX$6),$F41/12,0)+IF(AND($D42&lt;=DX$7,$E42&gt;=DX$6),$F42/12,0))*DX$15</f>
        <v>0</v>
      </c>
      <c r="DY42" s="82">
        <f t="shared" si="73"/>
        <v>0</v>
      </c>
      <c r="DZ42" s="82">
        <f t="shared" si="73"/>
        <v>0</v>
      </c>
      <c r="EA42" s="82">
        <f t="shared" si="73"/>
        <v>0</v>
      </c>
      <c r="EB42" s="82">
        <f t="shared" si="73"/>
        <v>0</v>
      </c>
    </row>
    <row r="43" spans="1:132" x14ac:dyDescent="0.25">
      <c r="C43" s="81"/>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row>
    <row r="44" spans="1:132" x14ac:dyDescent="0.25"/>
    <row r="45" spans="1:132" ht="13" x14ac:dyDescent="0.3">
      <c r="A45" s="59">
        <f>IF(ROUND(SUM(H19:H44)-H45,2)=0,0,1)</f>
        <v>0</v>
      </c>
      <c r="C45" s="36" t="s">
        <v>424</v>
      </c>
      <c r="D45" s="38"/>
      <c r="E45" s="38"/>
      <c r="F45" s="38"/>
      <c r="G45" s="55" t="s">
        <v>220</v>
      </c>
      <c r="H45" s="51">
        <f>SUM(J45:EB45)</f>
        <v>47743476.8014642</v>
      </c>
      <c r="I45" s="56"/>
      <c r="J45" s="84">
        <f t="shared" ref="J45:AO45" si="74">SUM(J20:J42)</f>
        <v>993625.74943853135</v>
      </c>
      <c r="K45" s="84">
        <f t="shared" si="74"/>
        <v>996474.88403989561</v>
      </c>
      <c r="L45" s="84">
        <f t="shared" si="74"/>
        <v>871499.60482369829</v>
      </c>
      <c r="M45" s="84">
        <f t="shared" si="74"/>
        <v>776492.30314284016</v>
      </c>
      <c r="N45" s="84">
        <f t="shared" si="74"/>
        <v>778878.10812650353</v>
      </c>
      <c r="O45" s="84">
        <f t="shared" si="74"/>
        <v>781271.24359547498</v>
      </c>
      <c r="P45" s="84">
        <f t="shared" si="74"/>
        <v>783671.7320729763</v>
      </c>
      <c r="Q45" s="84">
        <f t="shared" si="74"/>
        <v>786079.59615143307</v>
      </c>
      <c r="R45" s="84">
        <f t="shared" si="74"/>
        <v>788494.85849268641</v>
      </c>
      <c r="S45" s="84">
        <f t="shared" si="74"/>
        <v>997813.36222164007</v>
      </c>
      <c r="T45" s="84">
        <f t="shared" si="74"/>
        <v>1000879.1853891317</v>
      </c>
      <c r="U45" s="84">
        <f t="shared" si="74"/>
        <v>1003954.4284261602</v>
      </c>
      <c r="V45" s="84">
        <f t="shared" si="74"/>
        <v>1007039.1202756675</v>
      </c>
      <c r="W45" s="84">
        <f t="shared" si="74"/>
        <v>1010029.9979738006</v>
      </c>
      <c r="X45" s="84">
        <f t="shared" si="74"/>
        <v>1013236.9666288024</v>
      </c>
      <c r="Y45" s="84">
        <f t="shared" si="74"/>
        <v>1016350.1794640496</v>
      </c>
      <c r="Z45" s="84">
        <f t="shared" si="74"/>
        <v>1019472.957775564</v>
      </c>
      <c r="AA45" s="84">
        <f t="shared" si="74"/>
        <v>1022605.3309536707</v>
      </c>
      <c r="AB45" s="84">
        <f t="shared" si="74"/>
        <v>225896.23185404582</v>
      </c>
      <c r="AC45" s="84">
        <f t="shared" si="74"/>
        <v>226590.30744702567</v>
      </c>
      <c r="AD45" s="84">
        <f t="shared" si="74"/>
        <v>227286.51561621018</v>
      </c>
      <c r="AE45" s="84">
        <f t="shared" si="74"/>
        <v>227984.86291402861</v>
      </c>
      <c r="AF45" s="84">
        <f t="shared" si="74"/>
        <v>228685.35591304296</v>
      </c>
      <c r="AG45" s="84">
        <f t="shared" si="74"/>
        <v>229388.00120600962</v>
      </c>
      <c r="AH45" s="84">
        <f t="shared" si="74"/>
        <v>230092.80540594153</v>
      </c>
      <c r="AI45" s="84">
        <f t="shared" si="74"/>
        <v>230752.57632449665</v>
      </c>
      <c r="AJ45" s="84">
        <f t="shared" si="74"/>
        <v>231485.24394904057</v>
      </c>
      <c r="AK45" s="84">
        <f t="shared" si="74"/>
        <v>232196.49201476228</v>
      </c>
      <c r="AL45" s="84">
        <f t="shared" si="74"/>
        <v>232909.92541982728</v>
      </c>
      <c r="AM45" s="84">
        <f t="shared" si="74"/>
        <v>233625.55087878183</v>
      </c>
      <c r="AN45" s="84">
        <f t="shared" si="74"/>
        <v>234343.37512680297</v>
      </c>
      <c r="AO45" s="84">
        <f t="shared" si="74"/>
        <v>235063.40491976173</v>
      </c>
      <c r="AP45" s="84">
        <f t="shared" ref="AP45:BU45" si="75">SUM(AP20:AP42)</f>
        <v>235785.64703428693</v>
      </c>
      <c r="AQ45" s="84">
        <f t="shared" si="75"/>
        <v>236510.10826782888</v>
      </c>
      <c r="AR45" s="84">
        <f t="shared" si="75"/>
        <v>237236.79543872323</v>
      </c>
      <c r="AS45" s="84">
        <f t="shared" si="75"/>
        <v>237965.71538625541</v>
      </c>
      <c r="AT45" s="84">
        <f t="shared" si="75"/>
        <v>234044.61204026081</v>
      </c>
      <c r="AU45" s="84">
        <f t="shared" si="75"/>
        <v>234715.71441739184</v>
      </c>
      <c r="AV45" s="84">
        <f t="shared" si="75"/>
        <v>235460.96548962028</v>
      </c>
      <c r="AW45" s="84">
        <f t="shared" si="75"/>
        <v>236184.42912557599</v>
      </c>
      <c r="AX45" s="84">
        <f t="shared" si="75"/>
        <v>236910.11563372391</v>
      </c>
      <c r="AY45" s="84">
        <f t="shared" si="75"/>
        <v>237638.03184393162</v>
      </c>
      <c r="AZ45" s="84">
        <f t="shared" si="75"/>
        <v>238368.18460705169</v>
      </c>
      <c r="BA45" s="84">
        <f t="shared" si="75"/>
        <v>239100.58079498616</v>
      </c>
      <c r="BB45" s="84">
        <f t="shared" si="75"/>
        <v>239835.22730075137</v>
      </c>
      <c r="BC45" s="84">
        <f t="shared" si="75"/>
        <v>240572.13103854266</v>
      </c>
      <c r="BD45" s="84">
        <f t="shared" si="75"/>
        <v>241311.29894379963</v>
      </c>
      <c r="BE45" s="84">
        <f t="shared" si="75"/>
        <v>242052.73797327123</v>
      </c>
      <c r="BF45" s="84">
        <f t="shared" si="75"/>
        <v>299226.21225488611</v>
      </c>
      <c r="BG45" s="84">
        <f t="shared" si="75"/>
        <v>300084.21714802855</v>
      </c>
      <c r="BH45" s="84">
        <f t="shared" si="75"/>
        <v>301037.02120353683</v>
      </c>
      <c r="BI45" s="84">
        <f t="shared" si="75"/>
        <v>301961.97000540851</v>
      </c>
      <c r="BJ45" s="84">
        <f t="shared" si="75"/>
        <v>302889.76075104735</v>
      </c>
      <c r="BK45" s="84">
        <f t="shared" si="75"/>
        <v>303820.40217244398</v>
      </c>
      <c r="BL45" s="84">
        <f t="shared" si="75"/>
        <v>304753.90302841872</v>
      </c>
      <c r="BM45" s="84">
        <f t="shared" si="75"/>
        <v>305690.27210470341</v>
      </c>
      <c r="BN45" s="84">
        <f t="shared" si="75"/>
        <v>306629.51821402472</v>
      </c>
      <c r="BO45" s="84">
        <f t="shared" si="75"/>
        <v>307571.65019618638</v>
      </c>
      <c r="BP45" s="84">
        <f t="shared" si="75"/>
        <v>308516.67691815336</v>
      </c>
      <c r="BQ45" s="84">
        <f t="shared" si="75"/>
        <v>309464.60727413418</v>
      </c>
      <c r="BR45" s="84">
        <f t="shared" si="75"/>
        <v>310415.45018566563</v>
      </c>
      <c r="BS45" s="84">
        <f t="shared" si="75"/>
        <v>311337.37529107963</v>
      </c>
      <c r="BT45" s="84">
        <f t="shared" si="75"/>
        <v>312325.9094986695</v>
      </c>
      <c r="BU45" s="84">
        <f t="shared" si="75"/>
        <v>313285.54388061137</v>
      </c>
      <c r="BV45" s="84">
        <f t="shared" ref="BV45:DA45" si="76">SUM(BV20:BV42)</f>
        <v>314248.12677921169</v>
      </c>
      <c r="BW45" s="84">
        <f t="shared" si="76"/>
        <v>315213.66725391068</v>
      </c>
      <c r="BX45" s="84">
        <f t="shared" si="76"/>
        <v>316182.17439198447</v>
      </c>
      <c r="BY45" s="84">
        <f t="shared" si="76"/>
        <v>317153.65730862983</v>
      </c>
      <c r="BZ45" s="84">
        <f t="shared" si="76"/>
        <v>318128.12514705065</v>
      </c>
      <c r="CA45" s="84">
        <f t="shared" si="76"/>
        <v>319105.5870785435</v>
      </c>
      <c r="CB45" s="84">
        <f t="shared" si="76"/>
        <v>320086.05230258417</v>
      </c>
      <c r="CC45" s="84">
        <f t="shared" si="76"/>
        <v>321069.5300469143</v>
      </c>
      <c r="CD45" s="84">
        <f t="shared" si="76"/>
        <v>322056.02956762805</v>
      </c>
      <c r="CE45" s="84">
        <f t="shared" si="76"/>
        <v>322979.49695757608</v>
      </c>
      <c r="CF45" s="84">
        <f t="shared" si="76"/>
        <v>324004.99632396025</v>
      </c>
      <c r="CG45" s="84">
        <f t="shared" si="76"/>
        <v>325000.5151872288</v>
      </c>
      <c r="CH45" s="84">
        <f t="shared" si="76"/>
        <v>325999.09282372112</v>
      </c>
      <c r="CI45" s="84">
        <f t="shared" si="76"/>
        <v>327000.73863164545</v>
      </c>
      <c r="CJ45" s="84">
        <f t="shared" si="76"/>
        <v>328005.46203808655</v>
      </c>
      <c r="CK45" s="84">
        <f t="shared" si="76"/>
        <v>329013.27249909419</v>
      </c>
      <c r="CL45" s="84">
        <f t="shared" si="76"/>
        <v>330024.1794997722</v>
      </c>
      <c r="CM45" s="84">
        <f t="shared" si="76"/>
        <v>331038.192554368</v>
      </c>
      <c r="CN45" s="84">
        <f t="shared" si="76"/>
        <v>332055.32120636158</v>
      </c>
      <c r="CO45" s="84">
        <f t="shared" si="76"/>
        <v>333075.57502855605</v>
      </c>
      <c r="CP45" s="84">
        <f t="shared" si="76"/>
        <v>334098.96362316713</v>
      </c>
      <c r="CQ45" s="84">
        <f t="shared" si="76"/>
        <v>335056.96306921268</v>
      </c>
      <c r="CR45" s="84">
        <f t="shared" si="76"/>
        <v>336120.80986619752</v>
      </c>
      <c r="CS45" s="84">
        <f t="shared" si="76"/>
        <v>337153.55507184344</v>
      </c>
      <c r="CT45" s="84">
        <f t="shared" si="76"/>
        <v>338189.47343020252</v>
      </c>
      <c r="CU45" s="84">
        <f t="shared" si="76"/>
        <v>339228.57469091885</v>
      </c>
      <c r="CV45" s="84">
        <f t="shared" si="76"/>
        <v>340270.86863359268</v>
      </c>
      <c r="CW45" s="84">
        <f t="shared" si="76"/>
        <v>341316.36506787228</v>
      </c>
      <c r="CX45" s="84">
        <f t="shared" si="76"/>
        <v>342365.07383354695</v>
      </c>
      <c r="CY45" s="84">
        <f t="shared" si="76"/>
        <v>343417.00480063865</v>
      </c>
      <c r="CZ45" s="84">
        <f t="shared" si="76"/>
        <v>344472.16786949569</v>
      </c>
      <c r="DA45" s="84">
        <f t="shared" si="76"/>
        <v>345530.57297088555</v>
      </c>
      <c r="DB45" s="84">
        <f t="shared" ref="DB45:EB45" si="77">SUM(DB20:DB42)</f>
        <v>346592.23006608838</v>
      </c>
      <c r="DC45" s="84">
        <f t="shared" si="77"/>
        <v>347586.05285681551</v>
      </c>
      <c r="DD45" s="84">
        <f t="shared" si="77"/>
        <v>348689.68104475428</v>
      </c>
      <c r="DE45" s="84">
        <f t="shared" si="77"/>
        <v>349761.04463125911</v>
      </c>
      <c r="DF45" s="84">
        <f t="shared" si="77"/>
        <v>350835.70002706291</v>
      </c>
      <c r="DG45" s="84">
        <f t="shared" si="77"/>
        <v>351913.65734638687</v>
      </c>
      <c r="DH45" s="84">
        <f t="shared" si="77"/>
        <v>352994.92673452885</v>
      </c>
      <c r="DI45" s="84">
        <f t="shared" si="77"/>
        <v>354079.51836795831</v>
      </c>
      <c r="DJ45" s="84">
        <f t="shared" si="77"/>
        <v>355167.44245441258</v>
      </c>
      <c r="DK45" s="84">
        <f t="shared" si="77"/>
        <v>356258.70923299238</v>
      </c>
      <c r="DL45" s="84">
        <f t="shared" si="77"/>
        <v>357353.32897425874</v>
      </c>
      <c r="DM45" s="84">
        <f t="shared" si="77"/>
        <v>358451.31198032934</v>
      </c>
      <c r="DN45" s="84">
        <f t="shared" si="77"/>
        <v>359552.66858497559</v>
      </c>
      <c r="DO45" s="84">
        <f t="shared" si="77"/>
        <v>360620.52983894618</v>
      </c>
      <c r="DP45" s="84">
        <f t="shared" si="77"/>
        <v>361765.54408393265</v>
      </c>
      <c r="DQ45" s="84">
        <f t="shared" si="77"/>
        <v>362877.08380493143</v>
      </c>
      <c r="DR45" s="84">
        <f t="shared" si="77"/>
        <v>363992.03877807781</v>
      </c>
      <c r="DS45" s="84">
        <f t="shared" si="77"/>
        <v>365110.41949687648</v>
      </c>
      <c r="DT45" s="84">
        <f t="shared" si="77"/>
        <v>366232.23648707382</v>
      </c>
      <c r="DU45" s="84">
        <f t="shared" si="77"/>
        <v>367357.50030675682</v>
      </c>
      <c r="DV45" s="84">
        <f t="shared" si="77"/>
        <v>368486.22154645302</v>
      </c>
      <c r="DW45" s="84">
        <f t="shared" si="77"/>
        <v>369618.41082922951</v>
      </c>
      <c r="DX45" s="84">
        <f t="shared" si="77"/>
        <v>370754.07881079341</v>
      </c>
      <c r="DY45" s="84">
        <f t="shared" si="77"/>
        <v>371893.23617959168</v>
      </c>
      <c r="DZ45" s="84">
        <f t="shared" si="77"/>
        <v>0</v>
      </c>
      <c r="EA45" s="84">
        <f t="shared" si="77"/>
        <v>0</v>
      </c>
      <c r="EB45" s="84">
        <f t="shared" si="77"/>
        <v>0</v>
      </c>
    </row>
    <row r="46" spans="1:132" ht="13" x14ac:dyDescent="0.3">
      <c r="C46" s="24"/>
      <c r="G46" s="52"/>
      <c r="H46" s="33"/>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row>
    <row r="47" spans="1:132" ht="13" x14ac:dyDescent="0.3">
      <c r="B47" s="108" t="s">
        <v>305</v>
      </c>
      <c r="C47" s="108"/>
      <c r="D47" s="108"/>
      <c r="E47" s="108"/>
      <c r="F47" s="108"/>
      <c r="G47" s="108"/>
      <c r="H47" s="108"/>
      <c r="I47" s="108"/>
    </row>
    <row r="48" spans="1:132" ht="13" x14ac:dyDescent="0.3">
      <c r="A48" s="24"/>
      <c r="C48" s="2" t="str">
        <f>Assumptions!C274</f>
        <v>Reviewing existing governance arrangements</v>
      </c>
      <c r="D48" s="79">
        <f>Costs!P357</f>
        <v>45017</v>
      </c>
      <c r="E48" s="79">
        <f>Costs!Q357</f>
        <v>45322</v>
      </c>
      <c r="F48" s="139">
        <f>Costs!R357</f>
        <v>178000</v>
      </c>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row>
    <row r="49" spans="1:132" ht="13" x14ac:dyDescent="0.3">
      <c r="A49" s="24"/>
      <c r="C49" s="81" t="str">
        <f>C48&amp;" cost"</f>
        <v>Reviewing existing governance arrangements cost</v>
      </c>
      <c r="D49" s="134">
        <f>Costs!S357</f>
        <v>0</v>
      </c>
      <c r="E49" s="134">
        <f>Costs!T357</f>
        <v>0</v>
      </c>
      <c r="F49" s="139">
        <f>Costs!U357</f>
        <v>0</v>
      </c>
      <c r="G49" s="52" t="s">
        <v>220</v>
      </c>
      <c r="H49" s="46">
        <f>SUM(J49:EB49)</f>
        <v>151776.23350142458</v>
      </c>
      <c r="J49" s="82">
        <f t="shared" ref="J49:AO49" si="78">(IF(AND($D48&lt;=J$7,$E48&gt;=J$6),$F48/12,0)+IF(AND($D49&lt;=J$7,$E49&gt;=J$6),$F49/12,0))*J$15</f>
        <v>0</v>
      </c>
      <c r="K49" s="82">
        <f t="shared" si="78"/>
        <v>0</v>
      </c>
      <c r="L49" s="82">
        <f t="shared" si="78"/>
        <v>0</v>
      </c>
      <c r="M49" s="82">
        <f t="shared" si="78"/>
        <v>14968.951153466625</v>
      </c>
      <c r="N49" s="82">
        <f t="shared" si="78"/>
        <v>15014.943880139648</v>
      </c>
      <c r="O49" s="82">
        <f t="shared" si="78"/>
        <v>15061.077921383418</v>
      </c>
      <c r="P49" s="82">
        <f t="shared" si="78"/>
        <v>15107.353711392849</v>
      </c>
      <c r="Q49" s="82">
        <f t="shared" si="78"/>
        <v>15153.771685696935</v>
      </c>
      <c r="R49" s="82">
        <f t="shared" si="78"/>
        <v>15200.332281162851</v>
      </c>
      <c r="S49" s="82">
        <f t="shared" si="78"/>
        <v>15247.035936000068</v>
      </c>
      <c r="T49" s="82">
        <f t="shared" si="78"/>
        <v>15293.883089764462</v>
      </c>
      <c r="U49" s="82">
        <f t="shared" si="78"/>
        <v>15340.874183362479</v>
      </c>
      <c r="V49" s="82">
        <f t="shared" si="78"/>
        <v>15388.009659055255</v>
      </c>
      <c r="W49" s="82">
        <f>(IF(AND($D48&lt;=W$7,$E48&gt;=W$6),$F48/12,0)+IF(AND($D49&lt;=W$7,$E49&gt;=W$6),$F49/12,0))*W$15</f>
        <v>0</v>
      </c>
      <c r="X49" s="82">
        <f t="shared" si="78"/>
        <v>0</v>
      </c>
      <c r="Y49" s="82">
        <f t="shared" si="78"/>
        <v>0</v>
      </c>
      <c r="Z49" s="82">
        <f t="shared" si="78"/>
        <v>0</v>
      </c>
      <c r="AA49" s="82">
        <f t="shared" si="78"/>
        <v>0</v>
      </c>
      <c r="AB49" s="82">
        <f t="shared" si="78"/>
        <v>0</v>
      </c>
      <c r="AC49" s="82">
        <f t="shared" si="78"/>
        <v>0</v>
      </c>
      <c r="AD49" s="82">
        <f t="shared" si="78"/>
        <v>0</v>
      </c>
      <c r="AE49" s="82">
        <f t="shared" si="78"/>
        <v>0</v>
      </c>
      <c r="AF49" s="82">
        <f t="shared" si="78"/>
        <v>0</v>
      </c>
      <c r="AG49" s="82">
        <f t="shared" si="78"/>
        <v>0</v>
      </c>
      <c r="AH49" s="82">
        <f t="shared" si="78"/>
        <v>0</v>
      </c>
      <c r="AI49" s="82">
        <f t="shared" si="78"/>
        <v>0</v>
      </c>
      <c r="AJ49" s="82">
        <f t="shared" si="78"/>
        <v>0</v>
      </c>
      <c r="AK49" s="82">
        <f t="shared" si="78"/>
        <v>0</v>
      </c>
      <c r="AL49" s="82">
        <f t="shared" si="78"/>
        <v>0</v>
      </c>
      <c r="AM49" s="82">
        <f t="shared" si="78"/>
        <v>0</v>
      </c>
      <c r="AN49" s="82">
        <f t="shared" si="78"/>
        <v>0</v>
      </c>
      <c r="AO49" s="82">
        <f t="shared" si="78"/>
        <v>0</v>
      </c>
      <c r="AP49" s="82">
        <f t="shared" ref="AP49:BU49" si="79">(IF(AND($D48&lt;=AP$7,$E48&gt;=AP$6),$F48/12,0)+IF(AND($D49&lt;=AP$7,$E49&gt;=AP$6),$F49/12,0))*AP$15</f>
        <v>0</v>
      </c>
      <c r="AQ49" s="82">
        <f t="shared" si="79"/>
        <v>0</v>
      </c>
      <c r="AR49" s="82">
        <f t="shared" si="79"/>
        <v>0</v>
      </c>
      <c r="AS49" s="82">
        <f t="shared" si="79"/>
        <v>0</v>
      </c>
      <c r="AT49" s="82">
        <f t="shared" si="79"/>
        <v>0</v>
      </c>
      <c r="AU49" s="82">
        <f t="shared" si="79"/>
        <v>0</v>
      </c>
      <c r="AV49" s="82">
        <f t="shared" si="79"/>
        <v>0</v>
      </c>
      <c r="AW49" s="82">
        <f t="shared" si="79"/>
        <v>0</v>
      </c>
      <c r="AX49" s="82">
        <f t="shared" si="79"/>
        <v>0</v>
      </c>
      <c r="AY49" s="82">
        <f t="shared" si="79"/>
        <v>0</v>
      </c>
      <c r="AZ49" s="82">
        <f t="shared" si="79"/>
        <v>0</v>
      </c>
      <c r="BA49" s="82">
        <f t="shared" si="79"/>
        <v>0</v>
      </c>
      <c r="BB49" s="82">
        <f t="shared" si="79"/>
        <v>0</v>
      </c>
      <c r="BC49" s="82">
        <f t="shared" si="79"/>
        <v>0</v>
      </c>
      <c r="BD49" s="82">
        <f t="shared" si="79"/>
        <v>0</v>
      </c>
      <c r="BE49" s="82">
        <f t="shared" si="79"/>
        <v>0</v>
      </c>
      <c r="BF49" s="82">
        <f t="shared" si="79"/>
        <v>0</v>
      </c>
      <c r="BG49" s="82">
        <f t="shared" si="79"/>
        <v>0</v>
      </c>
      <c r="BH49" s="82">
        <f t="shared" si="79"/>
        <v>0</v>
      </c>
      <c r="BI49" s="82">
        <f t="shared" si="79"/>
        <v>0</v>
      </c>
      <c r="BJ49" s="82">
        <f t="shared" si="79"/>
        <v>0</v>
      </c>
      <c r="BK49" s="82">
        <f t="shared" si="79"/>
        <v>0</v>
      </c>
      <c r="BL49" s="82">
        <f t="shared" si="79"/>
        <v>0</v>
      </c>
      <c r="BM49" s="82">
        <f t="shared" si="79"/>
        <v>0</v>
      </c>
      <c r="BN49" s="82">
        <f t="shared" si="79"/>
        <v>0</v>
      </c>
      <c r="BO49" s="82">
        <f t="shared" si="79"/>
        <v>0</v>
      </c>
      <c r="BP49" s="82">
        <f t="shared" si="79"/>
        <v>0</v>
      </c>
      <c r="BQ49" s="82">
        <f t="shared" si="79"/>
        <v>0</v>
      </c>
      <c r="BR49" s="82">
        <f t="shared" si="79"/>
        <v>0</v>
      </c>
      <c r="BS49" s="82">
        <f t="shared" si="79"/>
        <v>0</v>
      </c>
      <c r="BT49" s="82">
        <f t="shared" si="79"/>
        <v>0</v>
      </c>
      <c r="BU49" s="82">
        <f t="shared" si="79"/>
        <v>0</v>
      </c>
      <c r="BV49" s="82">
        <f t="shared" ref="BV49:DA49" si="80">(IF(AND($D48&lt;=BV$7,$E48&gt;=BV$6),$F48/12,0)+IF(AND($D49&lt;=BV$7,$E49&gt;=BV$6),$F49/12,0))*BV$15</f>
        <v>0</v>
      </c>
      <c r="BW49" s="82">
        <f t="shared" si="80"/>
        <v>0</v>
      </c>
      <c r="BX49" s="82">
        <f t="shared" si="80"/>
        <v>0</v>
      </c>
      <c r="BY49" s="82">
        <f t="shared" si="80"/>
        <v>0</v>
      </c>
      <c r="BZ49" s="82">
        <f t="shared" si="80"/>
        <v>0</v>
      </c>
      <c r="CA49" s="82">
        <f t="shared" si="80"/>
        <v>0</v>
      </c>
      <c r="CB49" s="82">
        <f t="shared" si="80"/>
        <v>0</v>
      </c>
      <c r="CC49" s="82">
        <f t="shared" si="80"/>
        <v>0</v>
      </c>
      <c r="CD49" s="82">
        <f t="shared" si="80"/>
        <v>0</v>
      </c>
      <c r="CE49" s="82">
        <f t="shared" si="80"/>
        <v>0</v>
      </c>
      <c r="CF49" s="82">
        <f t="shared" si="80"/>
        <v>0</v>
      </c>
      <c r="CG49" s="82">
        <f t="shared" si="80"/>
        <v>0</v>
      </c>
      <c r="CH49" s="82">
        <f t="shared" si="80"/>
        <v>0</v>
      </c>
      <c r="CI49" s="82">
        <f t="shared" si="80"/>
        <v>0</v>
      </c>
      <c r="CJ49" s="82">
        <f t="shared" si="80"/>
        <v>0</v>
      </c>
      <c r="CK49" s="82">
        <f t="shared" si="80"/>
        <v>0</v>
      </c>
      <c r="CL49" s="82">
        <f t="shared" si="80"/>
        <v>0</v>
      </c>
      <c r="CM49" s="82">
        <f t="shared" si="80"/>
        <v>0</v>
      </c>
      <c r="CN49" s="82">
        <f t="shared" si="80"/>
        <v>0</v>
      </c>
      <c r="CO49" s="82">
        <f t="shared" si="80"/>
        <v>0</v>
      </c>
      <c r="CP49" s="82">
        <f t="shared" si="80"/>
        <v>0</v>
      </c>
      <c r="CQ49" s="82">
        <f t="shared" si="80"/>
        <v>0</v>
      </c>
      <c r="CR49" s="82">
        <f t="shared" si="80"/>
        <v>0</v>
      </c>
      <c r="CS49" s="82">
        <f t="shared" si="80"/>
        <v>0</v>
      </c>
      <c r="CT49" s="82">
        <f t="shared" si="80"/>
        <v>0</v>
      </c>
      <c r="CU49" s="82">
        <f t="shared" si="80"/>
        <v>0</v>
      </c>
      <c r="CV49" s="82">
        <f t="shared" si="80"/>
        <v>0</v>
      </c>
      <c r="CW49" s="82">
        <f t="shared" si="80"/>
        <v>0</v>
      </c>
      <c r="CX49" s="82">
        <f t="shared" si="80"/>
        <v>0</v>
      </c>
      <c r="CY49" s="82">
        <f t="shared" si="80"/>
        <v>0</v>
      </c>
      <c r="CZ49" s="82">
        <f t="shared" si="80"/>
        <v>0</v>
      </c>
      <c r="DA49" s="82">
        <f t="shared" si="80"/>
        <v>0</v>
      </c>
      <c r="DB49" s="82">
        <f t="shared" ref="DB49:DW49" si="81">(IF(AND($D48&lt;=DB$7,$E48&gt;=DB$6),$F48/12,0)+IF(AND($D49&lt;=DB$7,$E49&gt;=DB$6),$F49/12,0))*DB$15</f>
        <v>0</v>
      </c>
      <c r="DC49" s="82">
        <f t="shared" si="81"/>
        <v>0</v>
      </c>
      <c r="DD49" s="82">
        <f t="shared" si="81"/>
        <v>0</v>
      </c>
      <c r="DE49" s="82">
        <f t="shared" si="81"/>
        <v>0</v>
      </c>
      <c r="DF49" s="82">
        <f t="shared" si="81"/>
        <v>0</v>
      </c>
      <c r="DG49" s="82">
        <f t="shared" si="81"/>
        <v>0</v>
      </c>
      <c r="DH49" s="82">
        <f t="shared" si="81"/>
        <v>0</v>
      </c>
      <c r="DI49" s="82">
        <f t="shared" si="81"/>
        <v>0</v>
      </c>
      <c r="DJ49" s="82">
        <f t="shared" si="81"/>
        <v>0</v>
      </c>
      <c r="DK49" s="82">
        <f t="shared" si="81"/>
        <v>0</v>
      </c>
      <c r="DL49" s="82">
        <f t="shared" si="81"/>
        <v>0</v>
      </c>
      <c r="DM49" s="82">
        <f t="shared" si="81"/>
        <v>0</v>
      </c>
      <c r="DN49" s="82">
        <f t="shared" si="81"/>
        <v>0</v>
      </c>
      <c r="DO49" s="82">
        <f t="shared" si="81"/>
        <v>0</v>
      </c>
      <c r="DP49" s="82">
        <f t="shared" si="81"/>
        <v>0</v>
      </c>
      <c r="DQ49" s="82">
        <f t="shared" si="81"/>
        <v>0</v>
      </c>
      <c r="DR49" s="82">
        <f t="shared" si="81"/>
        <v>0</v>
      </c>
      <c r="DS49" s="82">
        <f t="shared" si="81"/>
        <v>0</v>
      </c>
      <c r="DT49" s="82">
        <f t="shared" si="81"/>
        <v>0</v>
      </c>
      <c r="DU49" s="82">
        <f t="shared" si="81"/>
        <v>0</v>
      </c>
      <c r="DV49" s="82">
        <f t="shared" si="81"/>
        <v>0</v>
      </c>
      <c r="DW49" s="82">
        <f t="shared" si="81"/>
        <v>0</v>
      </c>
      <c r="DX49" s="82">
        <f t="shared" ref="DX49:EB49" si="82">(IF(AND($D48&lt;=DX$7,$E48&gt;=DX$6),$F48/12,0)+IF(AND($D49&lt;=DX$7,$E49&gt;=DX$6),$F49/12,0))*DX$15</f>
        <v>0</v>
      </c>
      <c r="DY49" s="82">
        <f t="shared" si="82"/>
        <v>0</v>
      </c>
      <c r="DZ49" s="82">
        <f t="shared" si="82"/>
        <v>0</v>
      </c>
      <c r="EA49" s="82">
        <f t="shared" si="82"/>
        <v>0</v>
      </c>
      <c r="EB49" s="82">
        <f t="shared" si="82"/>
        <v>0</v>
      </c>
    </row>
    <row r="50" spans="1:132" ht="13" x14ac:dyDescent="0.3">
      <c r="A50" s="24"/>
      <c r="C50" s="81"/>
      <c r="G50" s="82"/>
      <c r="H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row>
    <row r="51" spans="1:132" ht="13" x14ac:dyDescent="0.3">
      <c r="A51" s="24"/>
      <c r="C51" s="2" t="str">
        <f>Assumptions!C275</f>
        <v>Updating legislation</v>
      </c>
      <c r="D51" s="79">
        <f>Costs!P358</f>
        <v>45383</v>
      </c>
      <c r="E51" s="79">
        <f>Costs!Q358</f>
        <v>45535</v>
      </c>
      <c r="F51" s="139">
        <f>Costs!R358</f>
        <v>530000</v>
      </c>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row>
    <row r="52" spans="1:132" ht="13" x14ac:dyDescent="0.3">
      <c r="A52" s="24"/>
      <c r="C52" s="81" t="str">
        <f>C51&amp;" cost"</f>
        <v>Updating legislation cost</v>
      </c>
      <c r="D52" s="134">
        <f>Costs!S358</f>
        <v>0</v>
      </c>
      <c r="E52" s="134">
        <f>Costs!T358</f>
        <v>0</v>
      </c>
      <c r="F52" s="139">
        <f>Costs!U358</f>
        <v>0</v>
      </c>
      <c r="G52" s="52" t="s">
        <v>220</v>
      </c>
      <c r="H52" s="46">
        <f>SUM(J52:EB52)</f>
        <v>232634.49905252637</v>
      </c>
      <c r="J52" s="82">
        <f t="shared" ref="J52:AO52" si="83">(IF(AND($D51&lt;=J$7,$E51&gt;=J$6),$F51/12,0)+IF(AND($D52&lt;=J$7,$E52&gt;=J$6),$F52/12,0))*J$15</f>
        <v>0</v>
      </c>
      <c r="K52" s="82">
        <f t="shared" si="83"/>
        <v>0</v>
      </c>
      <c r="L52" s="82">
        <f t="shared" si="83"/>
        <v>0</v>
      </c>
      <c r="M52" s="82">
        <f t="shared" si="83"/>
        <v>0</v>
      </c>
      <c r="N52" s="82">
        <f t="shared" si="83"/>
        <v>0</v>
      </c>
      <c r="O52" s="82">
        <f t="shared" si="83"/>
        <v>0</v>
      </c>
      <c r="P52" s="82">
        <f t="shared" si="83"/>
        <v>0</v>
      </c>
      <c r="Q52" s="82">
        <f t="shared" si="83"/>
        <v>0</v>
      </c>
      <c r="R52" s="82">
        <f t="shared" si="83"/>
        <v>0</v>
      </c>
      <c r="S52" s="82">
        <f t="shared" si="83"/>
        <v>0</v>
      </c>
      <c r="T52" s="82">
        <f t="shared" si="83"/>
        <v>0</v>
      </c>
      <c r="U52" s="82">
        <f t="shared" si="83"/>
        <v>0</v>
      </c>
      <c r="V52" s="82">
        <f t="shared" si="83"/>
        <v>0</v>
      </c>
      <c r="W52" s="82">
        <f t="shared" si="83"/>
        <v>0</v>
      </c>
      <c r="X52" s="82">
        <f t="shared" si="83"/>
        <v>0</v>
      </c>
      <c r="Y52" s="82">
        <f t="shared" si="83"/>
        <v>46241.865255687975</v>
      </c>
      <c r="Z52" s="82">
        <f t="shared" si="83"/>
        <v>46383.945315122393</v>
      </c>
      <c r="AA52" s="82">
        <f t="shared" si="83"/>
        <v>46526.46192146463</v>
      </c>
      <c r="AB52" s="82">
        <f t="shared" si="83"/>
        <v>46669.416416023261</v>
      </c>
      <c r="AC52" s="82">
        <f t="shared" si="83"/>
        <v>46812.810144228089</v>
      </c>
      <c r="AD52" s="82">
        <f t="shared" si="83"/>
        <v>0</v>
      </c>
      <c r="AE52" s="82">
        <f t="shared" si="83"/>
        <v>0</v>
      </c>
      <c r="AF52" s="82">
        <f t="shared" si="83"/>
        <v>0</v>
      </c>
      <c r="AG52" s="82">
        <f t="shared" si="83"/>
        <v>0</v>
      </c>
      <c r="AH52" s="82">
        <f t="shared" si="83"/>
        <v>0</v>
      </c>
      <c r="AI52" s="82">
        <f t="shared" si="83"/>
        <v>0</v>
      </c>
      <c r="AJ52" s="82">
        <f t="shared" si="83"/>
        <v>0</v>
      </c>
      <c r="AK52" s="82">
        <f t="shared" si="83"/>
        <v>0</v>
      </c>
      <c r="AL52" s="82">
        <f t="shared" si="83"/>
        <v>0</v>
      </c>
      <c r="AM52" s="82">
        <f t="shared" si="83"/>
        <v>0</v>
      </c>
      <c r="AN52" s="82">
        <f t="shared" si="83"/>
        <v>0</v>
      </c>
      <c r="AO52" s="82">
        <f t="shared" si="83"/>
        <v>0</v>
      </c>
      <c r="AP52" s="82">
        <f t="shared" ref="AP52:BU52" si="84">(IF(AND($D51&lt;=AP$7,$E51&gt;=AP$6),$F51/12,0)+IF(AND($D52&lt;=AP$7,$E52&gt;=AP$6),$F52/12,0))*AP$15</f>
        <v>0</v>
      </c>
      <c r="AQ52" s="82">
        <f t="shared" si="84"/>
        <v>0</v>
      </c>
      <c r="AR52" s="82">
        <f t="shared" si="84"/>
        <v>0</v>
      </c>
      <c r="AS52" s="82">
        <f t="shared" si="84"/>
        <v>0</v>
      </c>
      <c r="AT52" s="82">
        <f t="shared" si="84"/>
        <v>0</v>
      </c>
      <c r="AU52" s="82">
        <f t="shared" si="84"/>
        <v>0</v>
      </c>
      <c r="AV52" s="82">
        <f t="shared" si="84"/>
        <v>0</v>
      </c>
      <c r="AW52" s="82">
        <f t="shared" si="84"/>
        <v>0</v>
      </c>
      <c r="AX52" s="82">
        <f t="shared" si="84"/>
        <v>0</v>
      </c>
      <c r="AY52" s="82">
        <f t="shared" si="84"/>
        <v>0</v>
      </c>
      <c r="AZ52" s="82">
        <f t="shared" si="84"/>
        <v>0</v>
      </c>
      <c r="BA52" s="82">
        <f t="shared" si="84"/>
        <v>0</v>
      </c>
      <c r="BB52" s="82">
        <f t="shared" si="84"/>
        <v>0</v>
      </c>
      <c r="BC52" s="82">
        <f t="shared" si="84"/>
        <v>0</v>
      </c>
      <c r="BD52" s="82">
        <f t="shared" si="84"/>
        <v>0</v>
      </c>
      <c r="BE52" s="82">
        <f t="shared" si="84"/>
        <v>0</v>
      </c>
      <c r="BF52" s="82">
        <f t="shared" si="84"/>
        <v>0</v>
      </c>
      <c r="BG52" s="82">
        <f t="shared" si="84"/>
        <v>0</v>
      </c>
      <c r="BH52" s="82">
        <f t="shared" si="84"/>
        <v>0</v>
      </c>
      <c r="BI52" s="82">
        <f t="shared" si="84"/>
        <v>0</v>
      </c>
      <c r="BJ52" s="82">
        <f t="shared" si="84"/>
        <v>0</v>
      </c>
      <c r="BK52" s="82">
        <f t="shared" si="84"/>
        <v>0</v>
      </c>
      <c r="BL52" s="82">
        <f t="shared" si="84"/>
        <v>0</v>
      </c>
      <c r="BM52" s="82">
        <f t="shared" si="84"/>
        <v>0</v>
      </c>
      <c r="BN52" s="82">
        <f t="shared" si="84"/>
        <v>0</v>
      </c>
      <c r="BO52" s="82">
        <f t="shared" si="84"/>
        <v>0</v>
      </c>
      <c r="BP52" s="82">
        <f t="shared" si="84"/>
        <v>0</v>
      </c>
      <c r="BQ52" s="82">
        <f t="shared" si="84"/>
        <v>0</v>
      </c>
      <c r="BR52" s="82">
        <f t="shared" si="84"/>
        <v>0</v>
      </c>
      <c r="BS52" s="82">
        <f t="shared" si="84"/>
        <v>0</v>
      </c>
      <c r="BT52" s="82">
        <f t="shared" si="84"/>
        <v>0</v>
      </c>
      <c r="BU52" s="82">
        <f t="shared" si="84"/>
        <v>0</v>
      </c>
      <c r="BV52" s="82">
        <f t="shared" ref="BV52:DA52" si="85">(IF(AND($D51&lt;=BV$7,$E51&gt;=BV$6),$F51/12,0)+IF(AND($D52&lt;=BV$7,$E52&gt;=BV$6),$F52/12,0))*BV$15</f>
        <v>0</v>
      </c>
      <c r="BW52" s="82">
        <f t="shared" si="85"/>
        <v>0</v>
      </c>
      <c r="BX52" s="82">
        <f t="shared" si="85"/>
        <v>0</v>
      </c>
      <c r="BY52" s="82">
        <f t="shared" si="85"/>
        <v>0</v>
      </c>
      <c r="BZ52" s="82">
        <f t="shared" si="85"/>
        <v>0</v>
      </c>
      <c r="CA52" s="82">
        <f t="shared" si="85"/>
        <v>0</v>
      </c>
      <c r="CB52" s="82">
        <f t="shared" si="85"/>
        <v>0</v>
      </c>
      <c r="CC52" s="82">
        <f t="shared" si="85"/>
        <v>0</v>
      </c>
      <c r="CD52" s="82">
        <f t="shared" si="85"/>
        <v>0</v>
      </c>
      <c r="CE52" s="82">
        <f t="shared" si="85"/>
        <v>0</v>
      </c>
      <c r="CF52" s="82">
        <f t="shared" si="85"/>
        <v>0</v>
      </c>
      <c r="CG52" s="82">
        <f t="shared" si="85"/>
        <v>0</v>
      </c>
      <c r="CH52" s="82">
        <f t="shared" si="85"/>
        <v>0</v>
      </c>
      <c r="CI52" s="82">
        <f t="shared" si="85"/>
        <v>0</v>
      </c>
      <c r="CJ52" s="82">
        <f t="shared" si="85"/>
        <v>0</v>
      </c>
      <c r="CK52" s="82">
        <f t="shared" si="85"/>
        <v>0</v>
      </c>
      <c r="CL52" s="82">
        <f t="shared" si="85"/>
        <v>0</v>
      </c>
      <c r="CM52" s="82">
        <f t="shared" si="85"/>
        <v>0</v>
      </c>
      <c r="CN52" s="82">
        <f t="shared" si="85"/>
        <v>0</v>
      </c>
      <c r="CO52" s="82">
        <f t="shared" si="85"/>
        <v>0</v>
      </c>
      <c r="CP52" s="82">
        <f t="shared" si="85"/>
        <v>0</v>
      </c>
      <c r="CQ52" s="82">
        <f t="shared" si="85"/>
        <v>0</v>
      </c>
      <c r="CR52" s="82">
        <f t="shared" si="85"/>
        <v>0</v>
      </c>
      <c r="CS52" s="82">
        <f t="shared" si="85"/>
        <v>0</v>
      </c>
      <c r="CT52" s="82">
        <f t="shared" si="85"/>
        <v>0</v>
      </c>
      <c r="CU52" s="82">
        <f t="shared" si="85"/>
        <v>0</v>
      </c>
      <c r="CV52" s="82">
        <f t="shared" si="85"/>
        <v>0</v>
      </c>
      <c r="CW52" s="82">
        <f t="shared" si="85"/>
        <v>0</v>
      </c>
      <c r="CX52" s="82">
        <f t="shared" si="85"/>
        <v>0</v>
      </c>
      <c r="CY52" s="82">
        <f t="shared" si="85"/>
        <v>0</v>
      </c>
      <c r="CZ52" s="82">
        <f t="shared" si="85"/>
        <v>0</v>
      </c>
      <c r="DA52" s="82">
        <f t="shared" si="85"/>
        <v>0</v>
      </c>
      <c r="DB52" s="82">
        <f t="shared" ref="DB52:DW52" si="86">(IF(AND($D51&lt;=DB$7,$E51&gt;=DB$6),$F51/12,0)+IF(AND($D52&lt;=DB$7,$E52&gt;=DB$6),$F52/12,0))*DB$15</f>
        <v>0</v>
      </c>
      <c r="DC52" s="82">
        <f t="shared" si="86"/>
        <v>0</v>
      </c>
      <c r="DD52" s="82">
        <f t="shared" si="86"/>
        <v>0</v>
      </c>
      <c r="DE52" s="82">
        <f t="shared" si="86"/>
        <v>0</v>
      </c>
      <c r="DF52" s="82">
        <f t="shared" si="86"/>
        <v>0</v>
      </c>
      <c r="DG52" s="82">
        <f t="shared" si="86"/>
        <v>0</v>
      </c>
      <c r="DH52" s="82">
        <f t="shared" si="86"/>
        <v>0</v>
      </c>
      <c r="DI52" s="82">
        <f t="shared" si="86"/>
        <v>0</v>
      </c>
      <c r="DJ52" s="82">
        <f t="shared" si="86"/>
        <v>0</v>
      </c>
      <c r="DK52" s="82">
        <f t="shared" si="86"/>
        <v>0</v>
      </c>
      <c r="DL52" s="82">
        <f t="shared" si="86"/>
        <v>0</v>
      </c>
      <c r="DM52" s="82">
        <f t="shared" si="86"/>
        <v>0</v>
      </c>
      <c r="DN52" s="82">
        <f t="shared" si="86"/>
        <v>0</v>
      </c>
      <c r="DO52" s="82">
        <f t="shared" si="86"/>
        <v>0</v>
      </c>
      <c r="DP52" s="82">
        <f t="shared" si="86"/>
        <v>0</v>
      </c>
      <c r="DQ52" s="82">
        <f t="shared" si="86"/>
        <v>0</v>
      </c>
      <c r="DR52" s="82">
        <f t="shared" si="86"/>
        <v>0</v>
      </c>
      <c r="DS52" s="82">
        <f t="shared" si="86"/>
        <v>0</v>
      </c>
      <c r="DT52" s="82">
        <f t="shared" si="86"/>
        <v>0</v>
      </c>
      <c r="DU52" s="82">
        <f t="shared" si="86"/>
        <v>0</v>
      </c>
      <c r="DV52" s="82">
        <f t="shared" si="86"/>
        <v>0</v>
      </c>
      <c r="DW52" s="82">
        <f t="shared" si="86"/>
        <v>0</v>
      </c>
      <c r="DX52" s="82">
        <f t="shared" ref="DX52:EB52" si="87">(IF(AND($D51&lt;=DX$7,$E51&gt;=DX$6),$F51/12,0)+IF(AND($D52&lt;=DX$7,$E52&gt;=DX$6),$F52/12,0))*DX$15</f>
        <v>0</v>
      </c>
      <c r="DY52" s="82">
        <f t="shared" si="87"/>
        <v>0</v>
      </c>
      <c r="DZ52" s="82">
        <f t="shared" si="87"/>
        <v>0</v>
      </c>
      <c r="EA52" s="82">
        <f t="shared" si="87"/>
        <v>0</v>
      </c>
      <c r="EB52" s="82">
        <f t="shared" si="87"/>
        <v>0</v>
      </c>
    </row>
    <row r="53" spans="1:132" ht="13" x14ac:dyDescent="0.3">
      <c r="A53" s="24"/>
      <c r="C53" s="81"/>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row>
    <row r="54" spans="1:132" ht="13" x14ac:dyDescent="0.3">
      <c r="A54" s="24"/>
      <c r="C54" s="2" t="str">
        <f>Assumptions!C276</f>
        <v>Compliance and monitoring activities by jurisdictions</v>
      </c>
      <c r="D54" s="79">
        <f>Costs!P359</f>
        <v>45323</v>
      </c>
      <c r="E54" s="79">
        <f>Costs!Q359</f>
        <v>45596</v>
      </c>
      <c r="F54" s="139">
        <f>Costs!R359</f>
        <v>4000000</v>
      </c>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row>
    <row r="55" spans="1:132" ht="13" x14ac:dyDescent="0.3">
      <c r="A55" s="24"/>
      <c r="C55" s="81" t="str">
        <f>C54&amp;" cost"</f>
        <v>Compliance and monitoring activities by jurisdictions cost</v>
      </c>
      <c r="D55" s="134">
        <f>Costs!S359</f>
        <v>45597</v>
      </c>
      <c r="E55" s="134">
        <f>Costs!T359</f>
        <v>48579</v>
      </c>
      <c r="F55" s="139">
        <f>Costs!U359</f>
        <v>137755.10204081633</v>
      </c>
      <c r="G55" s="52" t="s">
        <v>220</v>
      </c>
      <c r="H55" s="46">
        <f>SUM(J55:EB55)</f>
        <v>4561556.7129323939</v>
      </c>
      <c r="J55" s="82">
        <f t="shared" ref="J55:AO55" si="88">(IF(AND($D54&lt;=J$7,$E54&gt;=J$6),$F54/12,0)+IF(AND($D55&lt;=J$7,$E55&gt;=J$6),$F55/12,0))*J$15</f>
        <v>0</v>
      </c>
      <c r="K55" s="82">
        <f t="shared" si="88"/>
        <v>0</v>
      </c>
      <c r="L55" s="82">
        <f t="shared" si="88"/>
        <v>0</v>
      </c>
      <c r="M55" s="82">
        <f t="shared" si="88"/>
        <v>0</v>
      </c>
      <c r="N55" s="82">
        <f t="shared" si="88"/>
        <v>0</v>
      </c>
      <c r="O55" s="82">
        <f t="shared" si="88"/>
        <v>0</v>
      </c>
      <c r="P55" s="82">
        <f t="shared" si="88"/>
        <v>0</v>
      </c>
      <c r="Q55" s="82">
        <f t="shared" si="88"/>
        <v>0</v>
      </c>
      <c r="R55" s="82">
        <f t="shared" si="88"/>
        <v>0</v>
      </c>
      <c r="S55" s="82">
        <f t="shared" si="88"/>
        <v>0</v>
      </c>
      <c r="T55" s="82">
        <f t="shared" si="88"/>
        <v>0</v>
      </c>
      <c r="U55" s="82">
        <f t="shared" si="88"/>
        <v>0</v>
      </c>
      <c r="V55" s="82">
        <f t="shared" si="88"/>
        <v>0</v>
      </c>
      <c r="W55" s="82">
        <f t="shared" si="88"/>
        <v>346824.98005430639</v>
      </c>
      <c r="X55" s="82">
        <f t="shared" si="88"/>
        <v>347926.19174310472</v>
      </c>
      <c r="Y55" s="82">
        <f t="shared" si="88"/>
        <v>348995.20947689033</v>
      </c>
      <c r="Z55" s="82">
        <f t="shared" si="88"/>
        <v>350067.51181224448</v>
      </c>
      <c r="AA55" s="82">
        <f t="shared" si="88"/>
        <v>351143.1088412425</v>
      </c>
      <c r="AB55" s="82">
        <f t="shared" si="88"/>
        <v>352222.01068696799</v>
      </c>
      <c r="AC55" s="82">
        <f t="shared" si="88"/>
        <v>353304.22750360821</v>
      </c>
      <c r="AD55" s="82">
        <f t="shared" si="88"/>
        <v>354389.76947654958</v>
      </c>
      <c r="AE55" s="82">
        <f t="shared" si="88"/>
        <v>355478.64682247338</v>
      </c>
      <c r="AF55" s="82">
        <f t="shared" si="88"/>
        <v>12279.86413815716</v>
      </c>
      <c r="AG55" s="82">
        <f t="shared" si="88"/>
        <v>12317.594532831959</v>
      </c>
      <c r="AH55" s="82">
        <f t="shared" si="88"/>
        <v>12355.440855717879</v>
      </c>
      <c r="AI55" s="82">
        <f t="shared" si="88"/>
        <v>12390.868997628482</v>
      </c>
      <c r="AJ55" s="82">
        <f t="shared" si="88"/>
        <v>12430.211520685561</v>
      </c>
      <c r="AK55" s="82">
        <f t="shared" si="88"/>
        <v>12468.403863963156</v>
      </c>
      <c r="AL55" s="82">
        <f t="shared" si="88"/>
        <v>12506.713554808215</v>
      </c>
      <c r="AM55" s="82">
        <f t="shared" si="88"/>
        <v>12545.140953776036</v>
      </c>
      <c r="AN55" s="82">
        <f t="shared" si="88"/>
        <v>12583.686422529732</v>
      </c>
      <c r="AO55" s="82">
        <f t="shared" si="88"/>
        <v>12622.350323843646</v>
      </c>
      <c r="AP55" s="82">
        <f t="shared" ref="AP55:BU55" si="89">(IF(AND($D54&lt;=AP$7,$E54&gt;=AP$6),$F54/12,0)+IF(AND($D55&lt;=AP$7,$E55&gt;=AP$6),$F55/12,0))*AP$15</f>
        <v>12661.133021606756</v>
      </c>
      <c r="AQ55" s="82">
        <f t="shared" si="89"/>
        <v>12700.034880826108</v>
      </c>
      <c r="AR55" s="82">
        <f t="shared" si="89"/>
        <v>12739.056267630245</v>
      </c>
      <c r="AS55" s="82">
        <f t="shared" si="89"/>
        <v>12778.197549272658</v>
      </c>
      <c r="AT55" s="82">
        <f t="shared" si="89"/>
        <v>12817.459094135236</v>
      </c>
      <c r="AU55" s="82">
        <f t="shared" si="89"/>
        <v>12854.21203278171</v>
      </c>
      <c r="AV55" s="82">
        <f t="shared" si="89"/>
        <v>12895.025726589392</v>
      </c>
      <c r="AW55" s="82">
        <f t="shared" si="89"/>
        <v>12934.646230898892</v>
      </c>
      <c r="AX55" s="82">
        <f t="shared" si="89"/>
        <v>12974.388470860185</v>
      </c>
      <c r="AY55" s="82">
        <f t="shared" si="89"/>
        <v>13014.252820511143</v>
      </c>
      <c r="AZ55" s="82">
        <f t="shared" si="89"/>
        <v>13054.239655038873</v>
      </c>
      <c r="BA55" s="82">
        <f t="shared" si="89"/>
        <v>13094.349350783272</v>
      </c>
      <c r="BB55" s="82">
        <f t="shared" si="89"/>
        <v>13134.582285240549</v>
      </c>
      <c r="BC55" s="82">
        <f t="shared" si="89"/>
        <v>13174.938837066791</v>
      </c>
      <c r="BD55" s="82">
        <f t="shared" si="89"/>
        <v>13215.419386081519</v>
      </c>
      <c r="BE55" s="82">
        <f t="shared" si="89"/>
        <v>13256.024313271268</v>
      </c>
      <c r="BF55" s="82">
        <f t="shared" si="89"/>
        <v>13296.754000793162</v>
      </c>
      <c r="BG55" s="82">
        <f t="shared" si="89"/>
        <v>13334.881275504889</v>
      </c>
      <c r="BH55" s="82">
        <f t="shared" si="89"/>
        <v>13377.221152889226</v>
      </c>
      <c r="BI55" s="82">
        <f t="shared" si="89"/>
        <v>13418.323222755151</v>
      </c>
      <c r="BJ55" s="82">
        <f t="shared" si="89"/>
        <v>13459.55158044483</v>
      </c>
      <c r="BK55" s="82">
        <f t="shared" si="89"/>
        <v>13500.906613982865</v>
      </c>
      <c r="BL55" s="82">
        <f t="shared" si="89"/>
        <v>13542.388712586087</v>
      </c>
      <c r="BM55" s="82">
        <f t="shared" si="89"/>
        <v>13583.998266667206</v>
      </c>
      <c r="BN55" s="82">
        <f t="shared" si="89"/>
        <v>13625.735667838489</v>
      </c>
      <c r="BO55" s="82">
        <f t="shared" si="89"/>
        <v>13667.60130891546</v>
      </c>
      <c r="BP55" s="82">
        <f t="shared" si="89"/>
        <v>13709.595583920574</v>
      </c>
      <c r="BQ55" s="82">
        <f t="shared" si="89"/>
        <v>13751.718888086938</v>
      </c>
      <c r="BR55" s="82">
        <f t="shared" si="89"/>
        <v>13793.971617862035</v>
      </c>
      <c r="BS55" s="82">
        <f t="shared" si="89"/>
        <v>13834.939323336324</v>
      </c>
      <c r="BT55" s="82">
        <f t="shared" si="89"/>
        <v>13878.866946122576</v>
      </c>
      <c r="BU55" s="82">
        <f t="shared" si="89"/>
        <v>13921.510343608472</v>
      </c>
      <c r="BV55" s="82">
        <f t="shared" ref="BV55:DA55" si="90">(IF(AND($D54&lt;=BV$7,$E54&gt;=BV$6),$F54/12,0)+IF(AND($D55&lt;=BV$7,$E55&gt;=BV$6),$F55/12,0))*BV$15</f>
        <v>13964.284764711512</v>
      </c>
      <c r="BW55" s="82">
        <f t="shared" si="90"/>
        <v>14007.190612007225</v>
      </c>
      <c r="BX55" s="82">
        <f t="shared" si="90"/>
        <v>14050.228289308066</v>
      </c>
      <c r="BY55" s="82">
        <f t="shared" si="90"/>
        <v>14093.398201667227</v>
      </c>
      <c r="BZ55" s="82">
        <f t="shared" si="90"/>
        <v>14136.700755382437</v>
      </c>
      <c r="CA55" s="82">
        <f t="shared" si="90"/>
        <v>14180.136357999794</v>
      </c>
      <c r="CB55" s="82">
        <f t="shared" si="90"/>
        <v>14223.705418317599</v>
      </c>
      <c r="CC55" s="82">
        <f t="shared" si="90"/>
        <v>14267.408346390201</v>
      </c>
      <c r="CD55" s="82">
        <f t="shared" si="90"/>
        <v>14311.24555353186</v>
      </c>
      <c r="CE55" s="82">
        <f t="shared" si="90"/>
        <v>14352.281793704007</v>
      </c>
      <c r="CF55" s="82">
        <f t="shared" si="90"/>
        <v>14397.852042045635</v>
      </c>
      <c r="CG55" s="82">
        <f t="shared" si="90"/>
        <v>14442.090042882124</v>
      </c>
      <c r="CH55" s="82">
        <f t="shared" si="90"/>
        <v>14486.463966821051</v>
      </c>
      <c r="CI55" s="82">
        <f t="shared" si="90"/>
        <v>14530.974231491817</v>
      </c>
      <c r="CJ55" s="82">
        <f t="shared" si="90"/>
        <v>14575.621255807007</v>
      </c>
      <c r="CK55" s="82">
        <f t="shared" si="90"/>
        <v>14620.405459966332</v>
      </c>
      <c r="CL55" s="82">
        <f t="shared" si="90"/>
        <v>14665.327265460584</v>
      </c>
      <c r="CM55" s="82">
        <f t="shared" si="90"/>
        <v>14710.387095075603</v>
      </c>
      <c r="CN55" s="82">
        <f t="shared" si="90"/>
        <v>14755.585372896254</v>
      </c>
      <c r="CO55" s="82">
        <f t="shared" si="90"/>
        <v>14800.922524310427</v>
      </c>
      <c r="CP55" s="82">
        <f t="shared" si="90"/>
        <v>14846.398976013024</v>
      </c>
      <c r="CQ55" s="82">
        <f t="shared" si="90"/>
        <v>14888.96972164046</v>
      </c>
      <c r="CR55" s="82">
        <f t="shared" si="90"/>
        <v>14936.244019728989</v>
      </c>
      <c r="CS55" s="82">
        <f t="shared" si="90"/>
        <v>14982.136252369608</v>
      </c>
      <c r="CT55" s="82">
        <f t="shared" si="90"/>
        <v>15028.16949080887</v>
      </c>
      <c r="CU55" s="82">
        <f t="shared" si="90"/>
        <v>15074.344168292972</v>
      </c>
      <c r="CV55" s="82">
        <f t="shared" si="90"/>
        <v>15120.660719399279</v>
      </c>
      <c r="CW55" s="82">
        <f t="shared" si="90"/>
        <v>15167.119580040409</v>
      </c>
      <c r="CX55" s="82">
        <f t="shared" si="90"/>
        <v>15213.721187468349</v>
      </c>
      <c r="CY55" s="82">
        <f t="shared" si="90"/>
        <v>15260.465980278546</v>
      </c>
      <c r="CZ55" s="82">
        <f t="shared" si="90"/>
        <v>15307.354398414063</v>
      </c>
      <c r="DA55" s="82">
        <f t="shared" si="90"/>
        <v>15354.386883169704</v>
      </c>
      <c r="DB55" s="82">
        <f t="shared" ref="DB55:DW55" si="91">(IF(AND($D54&lt;=DB$7,$E54&gt;=DB$6),$F54/12,0)+IF(AND($D55&lt;=DB$7,$E55&gt;=DB$6),$F55/12,0))*DB$15</f>
        <v>15401.563877196162</v>
      </c>
      <c r="DC55" s="82">
        <f t="shared" si="91"/>
        <v>15445.726509437163</v>
      </c>
      <c r="DD55" s="82">
        <f t="shared" si="91"/>
        <v>15494.768578354782</v>
      </c>
      <c r="DE55" s="82">
        <f t="shared" si="91"/>
        <v>15542.376900994072</v>
      </c>
      <c r="DF55" s="82">
        <f t="shared" si="91"/>
        <v>15590.13150219009</v>
      </c>
      <c r="DG55" s="82">
        <f t="shared" si="91"/>
        <v>15638.032831389808</v>
      </c>
      <c r="DH55" s="82">
        <f t="shared" si="91"/>
        <v>15686.081339421133</v>
      </c>
      <c r="DI55" s="82">
        <f t="shared" si="91"/>
        <v>15734.277478497163</v>
      </c>
      <c r="DJ55" s="82">
        <f t="shared" si="91"/>
        <v>15782.62170222044</v>
      </c>
      <c r="DK55" s="82">
        <f t="shared" si="91"/>
        <v>15831.114465587219</v>
      </c>
      <c r="DL55" s="82">
        <f t="shared" si="91"/>
        <v>15879.75622499175</v>
      </c>
      <c r="DM55" s="82">
        <f t="shared" si="91"/>
        <v>15928.547438230569</v>
      </c>
      <c r="DN55" s="82">
        <f t="shared" si="91"/>
        <v>15977.488564506817</v>
      </c>
      <c r="DO55" s="82">
        <f t="shared" si="91"/>
        <v>16024.941253541059</v>
      </c>
      <c r="DP55" s="82">
        <f t="shared" si="91"/>
        <v>16075.822400043089</v>
      </c>
      <c r="DQ55" s="82">
        <f t="shared" si="91"/>
        <v>16125.216034781351</v>
      </c>
      <c r="DR55" s="82">
        <f t="shared" si="91"/>
        <v>16174.761433522222</v>
      </c>
      <c r="DS55" s="82">
        <f t="shared" si="91"/>
        <v>16224.459062566928</v>
      </c>
      <c r="DT55" s="82">
        <f t="shared" si="91"/>
        <v>16274.309389649428</v>
      </c>
      <c r="DU55" s="82">
        <f t="shared" si="91"/>
        <v>16324.312883940809</v>
      </c>
      <c r="DV55" s="82">
        <f t="shared" si="91"/>
        <v>16374.470016053709</v>
      </c>
      <c r="DW55" s="82">
        <f t="shared" si="91"/>
        <v>16424.78125804674</v>
      </c>
      <c r="DX55" s="82">
        <f t="shared" ref="DX55:EB55" si="92">(IF(AND($D54&lt;=DX$7,$E54&gt;=DX$6),$F54/12,0)+IF(AND($D55&lt;=DX$7,$E55&gt;=DX$6),$F55/12,0))*DX$15</f>
        <v>16475.247083428938</v>
      </c>
      <c r="DY55" s="82">
        <f t="shared" si="92"/>
        <v>16525.867967164213</v>
      </c>
      <c r="DZ55" s="82">
        <f t="shared" si="92"/>
        <v>0</v>
      </c>
      <c r="EA55" s="82">
        <f t="shared" si="92"/>
        <v>0</v>
      </c>
      <c r="EB55" s="82">
        <f t="shared" si="92"/>
        <v>0</v>
      </c>
    </row>
    <row r="56" spans="1:132" ht="13" x14ac:dyDescent="0.3">
      <c r="A56" s="24"/>
      <c r="C56" s="81"/>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row>
    <row r="57" spans="1:132" ht="13" x14ac:dyDescent="0.3">
      <c r="A57" s="24"/>
      <c r="C57" s="2" t="str">
        <f>Assumptions!C277</f>
        <v xml:space="preserve">Communciations and technical support </v>
      </c>
      <c r="D57" s="79">
        <f>Costs!P360</f>
        <v>44927</v>
      </c>
      <c r="E57" s="79">
        <f>Costs!Q360</f>
        <v>45657</v>
      </c>
      <c r="F57" s="83">
        <f>Costs!R360</f>
        <v>1000000</v>
      </c>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row>
    <row r="58" spans="1:132" ht="13" x14ac:dyDescent="0.3">
      <c r="A58" s="24"/>
      <c r="C58" s="81" t="str">
        <f>C57&amp;" cost"</f>
        <v>Communciations and technical support  cost</v>
      </c>
      <c r="D58" s="134">
        <f>Costs!S360</f>
        <v>45658</v>
      </c>
      <c r="E58" s="134">
        <f>Costs!T360</f>
        <v>48579</v>
      </c>
      <c r="F58" s="140">
        <f>Costs!U360</f>
        <v>125000</v>
      </c>
      <c r="G58" s="52" t="s">
        <v>220</v>
      </c>
      <c r="H58" s="46">
        <f>SUM(J58:EB58)</f>
        <v>3321209.8984504491</v>
      </c>
      <c r="J58" s="82">
        <f t="shared" ref="J58:AO58" si="93">(IF(AND($D57&lt;=J$7,$E57&gt;=J$6),$F57/12,0)+IF(AND($D58&lt;=J$7,$E58&gt;=J$6),$F58/12,0))*J$15</f>
        <v>83333.333333333328</v>
      </c>
      <c r="K58" s="82">
        <f t="shared" si="93"/>
        <v>83572.284350435279</v>
      </c>
      <c r="L58" s="82">
        <f t="shared" si="93"/>
        <v>83837.63656460357</v>
      </c>
      <c r="M58" s="82">
        <f t="shared" si="93"/>
        <v>84095.231199250702</v>
      </c>
      <c r="N58" s="82">
        <f t="shared" si="93"/>
        <v>84353.617304155312</v>
      </c>
      <c r="O58" s="82">
        <f t="shared" si="93"/>
        <v>84612.797311142785</v>
      </c>
      <c r="P58" s="82">
        <f t="shared" si="93"/>
        <v>84872.773659510378</v>
      </c>
      <c r="Q58" s="82">
        <f t="shared" si="93"/>
        <v>85133.548796050192</v>
      </c>
      <c r="R58" s="82">
        <f t="shared" si="93"/>
        <v>85395.125175072186</v>
      </c>
      <c r="S58" s="82">
        <f t="shared" si="93"/>
        <v>85657.505258427336</v>
      </c>
      <c r="T58" s="82">
        <f t="shared" si="93"/>
        <v>85920.691515530678</v>
      </c>
      <c r="U58" s="82">
        <f t="shared" si="93"/>
        <v>86184.686423384701</v>
      </c>
      <c r="V58" s="82">
        <f t="shared" si="93"/>
        <v>86449.492466602547</v>
      </c>
      <c r="W58" s="82">
        <f t="shared" si="93"/>
        <v>86706.245013576598</v>
      </c>
      <c r="X58" s="82">
        <f t="shared" si="93"/>
        <v>86981.54793577618</v>
      </c>
      <c r="Y58" s="82">
        <f t="shared" si="93"/>
        <v>87248.802369222583</v>
      </c>
      <c r="Z58" s="82">
        <f t="shared" si="93"/>
        <v>87516.877953061121</v>
      </c>
      <c r="AA58" s="82">
        <f t="shared" si="93"/>
        <v>87785.777210310625</v>
      </c>
      <c r="AB58" s="82">
        <f t="shared" si="93"/>
        <v>88055.502671741997</v>
      </c>
      <c r="AC58" s="82">
        <f t="shared" si="93"/>
        <v>88326.056875902053</v>
      </c>
      <c r="AD58" s="82">
        <f t="shared" si="93"/>
        <v>88597.442369137396</v>
      </c>
      <c r="AE58" s="82">
        <f t="shared" si="93"/>
        <v>88869.661705618346</v>
      </c>
      <c r="AF58" s="82">
        <f t="shared" si="93"/>
        <v>89142.717447363073</v>
      </c>
      <c r="AG58" s="82">
        <f t="shared" si="93"/>
        <v>89416.61216426162</v>
      </c>
      <c r="AH58" s="82">
        <f t="shared" si="93"/>
        <v>11211.418554262518</v>
      </c>
      <c r="AI58" s="82">
        <f t="shared" si="93"/>
        <v>11243.566312662881</v>
      </c>
      <c r="AJ58" s="82">
        <f t="shared" si="93"/>
        <v>11279.266009510971</v>
      </c>
      <c r="AK58" s="82">
        <f t="shared" si="93"/>
        <v>11313.922024707306</v>
      </c>
      <c r="AL58" s="82">
        <f t="shared" si="93"/>
        <v>11348.684521955602</v>
      </c>
      <c r="AM58" s="82">
        <f t="shared" si="93"/>
        <v>11383.5538284264</v>
      </c>
      <c r="AN58" s="82">
        <f t="shared" si="93"/>
        <v>11418.530272295497</v>
      </c>
      <c r="AO58" s="82">
        <f t="shared" si="93"/>
        <v>11453.614182747009</v>
      </c>
      <c r="AP58" s="82">
        <f t="shared" ref="AP58:BU58" si="94">(IF(AND($D57&lt;=AP$7,$E57&gt;=AP$6),$F57/12,0)+IF(AND($D58&lt;=AP$7,$E58&gt;=AP$6),$F58/12,0))*AP$15</f>
        <v>11488.8058899765</v>
      </c>
      <c r="AQ58" s="82">
        <f t="shared" si="94"/>
        <v>11524.105725194058</v>
      </c>
      <c r="AR58" s="82">
        <f t="shared" si="94"/>
        <v>11559.514020627443</v>
      </c>
      <c r="AS58" s="82">
        <f t="shared" si="94"/>
        <v>11595.031109525187</v>
      </c>
      <c r="AT58" s="82">
        <f t="shared" si="94"/>
        <v>11630.65732615975</v>
      </c>
      <c r="AU58" s="82">
        <f t="shared" si="94"/>
        <v>11664.007214931551</v>
      </c>
      <c r="AV58" s="82">
        <f t="shared" si="94"/>
        <v>11701.041863016299</v>
      </c>
      <c r="AW58" s="82">
        <f t="shared" si="94"/>
        <v>11736.993802111956</v>
      </c>
      <c r="AX58" s="82">
        <f t="shared" si="94"/>
        <v>11773.056205039797</v>
      </c>
      <c r="AY58" s="82">
        <f t="shared" si="94"/>
        <v>11809.229411204553</v>
      </c>
      <c r="AZ58" s="82">
        <f t="shared" si="94"/>
        <v>11845.513761053791</v>
      </c>
      <c r="BA58" s="82">
        <f t="shared" si="94"/>
        <v>11881.909596081116</v>
      </c>
      <c r="BB58" s="82">
        <f t="shared" si="94"/>
        <v>11918.417258829386</v>
      </c>
      <c r="BC58" s="82">
        <f t="shared" si="94"/>
        <v>11955.037092893939</v>
      </c>
      <c r="BD58" s="82">
        <f t="shared" si="94"/>
        <v>11991.769442925823</v>
      </c>
      <c r="BE58" s="82">
        <f t="shared" si="94"/>
        <v>12028.614654635037</v>
      </c>
      <c r="BF58" s="82">
        <f t="shared" si="94"/>
        <v>12065.573074793794</v>
      </c>
      <c r="BG58" s="82">
        <f t="shared" si="94"/>
        <v>12100.170046291472</v>
      </c>
      <c r="BH58" s="82">
        <f t="shared" si="94"/>
        <v>12138.589564658741</v>
      </c>
      <c r="BI58" s="82">
        <f t="shared" si="94"/>
        <v>12175.885887314857</v>
      </c>
      <c r="BJ58" s="82">
        <f t="shared" si="94"/>
        <v>12213.296804477714</v>
      </c>
      <c r="BK58" s="82">
        <f t="shared" si="94"/>
        <v>12250.822668243709</v>
      </c>
      <c r="BL58" s="82">
        <f t="shared" si="94"/>
        <v>12288.463831791078</v>
      </c>
      <c r="BM58" s="82">
        <f t="shared" si="94"/>
        <v>12326.220649383204</v>
      </c>
      <c r="BN58" s="82">
        <f t="shared" si="94"/>
        <v>12364.093476371962</v>
      </c>
      <c r="BO58" s="82">
        <f t="shared" si="94"/>
        <v>12402.082669201063</v>
      </c>
      <c r="BP58" s="82">
        <f t="shared" si="94"/>
        <v>12440.188585409407</v>
      </c>
      <c r="BQ58" s="82">
        <f t="shared" si="94"/>
        <v>12478.411583634443</v>
      </c>
      <c r="BR58" s="82">
        <f t="shared" si="94"/>
        <v>12516.752023615547</v>
      </c>
      <c r="BS58" s="82">
        <f t="shared" si="94"/>
        <v>12553.926423027404</v>
      </c>
      <c r="BT58" s="82">
        <f t="shared" si="94"/>
        <v>12593.786673333447</v>
      </c>
      <c r="BU58" s="82">
        <f t="shared" si="94"/>
        <v>12632.481608089167</v>
      </c>
      <c r="BV58" s="82">
        <f t="shared" ref="BV58:DA58" si="95">(IF(AND($D57&lt;=BV$7,$E57&gt;=BV$6),$F57/12,0)+IF(AND($D58&lt;=BV$7,$E58&gt;=BV$6),$F58/12,0))*BV$15</f>
        <v>12671.29543464563</v>
      </c>
      <c r="BW58" s="82">
        <f t="shared" si="95"/>
        <v>12710.228518302851</v>
      </c>
      <c r="BX58" s="82">
        <f t="shared" si="95"/>
        <v>12749.281225483244</v>
      </c>
      <c r="BY58" s="82">
        <f t="shared" si="95"/>
        <v>12788.453923735075</v>
      </c>
      <c r="BZ58" s="82">
        <f t="shared" si="95"/>
        <v>12827.746981735912</v>
      </c>
      <c r="CA58" s="82">
        <f t="shared" si="95"/>
        <v>12867.160769296108</v>
      </c>
      <c r="CB58" s="82">
        <f t="shared" si="95"/>
        <v>12906.695657362265</v>
      </c>
      <c r="CC58" s="82">
        <f t="shared" si="95"/>
        <v>12946.352018020736</v>
      </c>
      <c r="CD58" s="82">
        <f t="shared" si="95"/>
        <v>12986.13022450113</v>
      </c>
      <c r="CE58" s="82">
        <f t="shared" si="95"/>
        <v>13023.366812805485</v>
      </c>
      <c r="CF58" s="82">
        <f t="shared" si="95"/>
        <v>13064.717593708074</v>
      </c>
      <c r="CG58" s="82">
        <f t="shared" si="95"/>
        <v>13104.859483355998</v>
      </c>
      <c r="CH58" s="82">
        <f t="shared" si="95"/>
        <v>13145.124710633916</v>
      </c>
      <c r="CI58" s="82">
        <f t="shared" si="95"/>
        <v>13185.513654501832</v>
      </c>
      <c r="CJ58" s="82">
        <f t="shared" si="95"/>
        <v>13226.026695084134</v>
      </c>
      <c r="CK58" s="82">
        <f t="shared" si="95"/>
        <v>13266.664213673152</v>
      </c>
      <c r="CL58" s="82">
        <f t="shared" si="95"/>
        <v>13307.426592732751</v>
      </c>
      <c r="CM58" s="82">
        <f t="shared" si="95"/>
        <v>13348.314215901935</v>
      </c>
      <c r="CN58" s="82">
        <f t="shared" si="95"/>
        <v>13389.327467998452</v>
      </c>
      <c r="CO58" s="82">
        <f t="shared" si="95"/>
        <v>13430.466735022421</v>
      </c>
      <c r="CP58" s="82">
        <f t="shared" si="95"/>
        <v>13471.732404159964</v>
      </c>
      <c r="CQ58" s="82">
        <f t="shared" si="95"/>
        <v>13510.361414081155</v>
      </c>
      <c r="CR58" s="82">
        <f t="shared" si="95"/>
        <v>13553.258462346672</v>
      </c>
      <c r="CS58" s="82">
        <f t="shared" si="95"/>
        <v>13594.901414187234</v>
      </c>
      <c r="CT58" s="82">
        <f t="shared" si="95"/>
        <v>13636.672315733973</v>
      </c>
      <c r="CU58" s="82">
        <f t="shared" si="95"/>
        <v>13678.571560117694</v>
      </c>
      <c r="CV58" s="82">
        <f t="shared" si="95"/>
        <v>13720.599541677122</v>
      </c>
      <c r="CW58" s="82">
        <f t="shared" si="95"/>
        <v>13762.756655962592</v>
      </c>
      <c r="CX58" s="82">
        <f t="shared" si="95"/>
        <v>13805.043299739795</v>
      </c>
      <c r="CY58" s="82">
        <f t="shared" si="95"/>
        <v>13847.459870993494</v>
      </c>
      <c r="CZ58" s="82">
        <f t="shared" si="95"/>
        <v>13890.006768931278</v>
      </c>
      <c r="DA58" s="82">
        <f t="shared" si="95"/>
        <v>13932.684393987322</v>
      </c>
      <c r="DB58" s="82">
        <f t="shared" ref="DB58:DW58" si="96">(IF(AND($D57&lt;=DB$7,$E57&gt;=DB$6),$F57/12,0)+IF(AND($D58&lt;=DB$7,$E58&gt;=DB$6),$F58/12,0))*DB$15</f>
        <v>13975.493147826144</v>
      </c>
      <c r="DC58" s="82">
        <f t="shared" si="96"/>
        <v>14015.566647452239</v>
      </c>
      <c r="DD58" s="82">
        <f t="shared" si="96"/>
        <v>14060.06778406267</v>
      </c>
      <c r="DE58" s="82">
        <f t="shared" si="96"/>
        <v>14103.267928679805</v>
      </c>
      <c r="DF58" s="82">
        <f t="shared" si="96"/>
        <v>14146.600807542858</v>
      </c>
      <c r="DG58" s="82">
        <f t="shared" si="96"/>
        <v>14190.066828483343</v>
      </c>
      <c r="DH58" s="82">
        <f t="shared" si="96"/>
        <v>14233.66640058584</v>
      </c>
      <c r="DI58" s="82">
        <f t="shared" si="96"/>
        <v>14277.399934191868</v>
      </c>
      <c r="DJ58" s="82">
        <f t="shared" si="96"/>
        <v>14321.267840903731</v>
      </c>
      <c r="DK58" s="82">
        <f t="shared" si="96"/>
        <v>14365.270533588402</v>
      </c>
      <c r="DL58" s="82">
        <f t="shared" si="96"/>
        <v>14409.4084263814</v>
      </c>
      <c r="DM58" s="82">
        <f t="shared" si="96"/>
        <v>14453.6819346907</v>
      </c>
      <c r="DN58" s="82">
        <f t="shared" si="96"/>
        <v>14498.091475200628</v>
      </c>
      <c r="DO58" s="82">
        <f t="shared" si="96"/>
        <v>14541.1503967317</v>
      </c>
      <c r="DP58" s="82">
        <f t="shared" si="96"/>
        <v>14587.320325965024</v>
      </c>
      <c r="DQ58" s="82">
        <f t="shared" si="96"/>
        <v>14632.140476005299</v>
      </c>
      <c r="DR58" s="82">
        <f t="shared" si="96"/>
        <v>14677.098337825717</v>
      </c>
      <c r="DS58" s="82">
        <f t="shared" si="96"/>
        <v>14722.19433455147</v>
      </c>
      <c r="DT58" s="82">
        <f t="shared" si="96"/>
        <v>14767.428890607813</v>
      </c>
      <c r="DU58" s="82">
        <f t="shared" si="96"/>
        <v>14812.802431724065</v>
      </c>
      <c r="DV58" s="82">
        <f t="shared" si="96"/>
        <v>14858.315384937621</v>
      </c>
      <c r="DW58" s="82">
        <f t="shared" si="96"/>
        <v>14903.968178597965</v>
      </c>
      <c r="DX58" s="82">
        <f t="shared" ref="DX58:EB58" si="97">(IF(AND($D57&lt;=DX$7,$E57&gt;=DX$6),$F57/12,0)+IF(AND($D58&lt;=DX$7,$E58&gt;=DX$6),$F58/12,0))*DX$15</f>
        <v>14949.7612423707</v>
      </c>
      <c r="DY58" s="82">
        <f t="shared" si="97"/>
        <v>14995.695007241598</v>
      </c>
      <c r="DZ58" s="82">
        <f t="shared" si="97"/>
        <v>0</v>
      </c>
      <c r="EA58" s="82">
        <f t="shared" si="97"/>
        <v>0</v>
      </c>
      <c r="EB58" s="82">
        <f t="shared" si="97"/>
        <v>0</v>
      </c>
    </row>
    <row r="59" spans="1:132" ht="13" x14ac:dyDescent="0.3">
      <c r="A59" s="24"/>
      <c r="C59" s="81"/>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row>
    <row r="60" spans="1:132" ht="13" x14ac:dyDescent="0.3">
      <c r="A60" s="24"/>
      <c r="C60" s="2" t="str">
        <f>Assumptions!C278</f>
        <v>Education and training</v>
      </c>
      <c r="D60" s="79">
        <f>Costs!P361</f>
        <v>44927</v>
      </c>
      <c r="E60" s="79">
        <f>Costs!Q361</f>
        <v>46022</v>
      </c>
      <c r="F60" s="83">
        <f>Costs!R361</f>
        <v>400000</v>
      </c>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row>
    <row r="61" spans="1:132" ht="13" x14ac:dyDescent="0.3">
      <c r="A61" s="24"/>
      <c r="C61" s="81" t="str">
        <f>C60&amp;" cost"</f>
        <v>Education and training cost</v>
      </c>
      <c r="D61" s="134">
        <f>Costs!S361</f>
        <v>46023</v>
      </c>
      <c r="E61" s="134">
        <f>Costs!T361</f>
        <v>48579</v>
      </c>
      <c r="F61" s="140">
        <f>Costs!U361</f>
        <v>85714.28571428571</v>
      </c>
      <c r="G61" s="52" t="s">
        <v>220</v>
      </c>
      <c r="H61" s="46">
        <f>SUM(J61:EB61)</f>
        <v>2029386.8282240725</v>
      </c>
      <c r="J61" s="82">
        <f t="shared" ref="J61:AO61" si="98">(IF(AND($D60&lt;=J$7,$E60&gt;=J$6),$F60/12,0)+IF(AND($D61&lt;=J$7,$E61&gt;=J$6),$F61/12,0))*J$15</f>
        <v>33333.333333333336</v>
      </c>
      <c r="K61" s="82">
        <f t="shared" si="98"/>
        <v>33428.913740174117</v>
      </c>
      <c r="L61" s="82">
        <f t="shared" si="98"/>
        <v>33535.054625841432</v>
      </c>
      <c r="M61" s="82">
        <f t="shared" si="98"/>
        <v>33638.092479700281</v>
      </c>
      <c r="N61" s="82">
        <f t="shared" si="98"/>
        <v>33741.446921662129</v>
      </c>
      <c r="O61" s="82">
        <f t="shared" si="98"/>
        <v>33845.118924457121</v>
      </c>
      <c r="P61" s="82">
        <f t="shared" si="98"/>
        <v>33949.109463804154</v>
      </c>
      <c r="Q61" s="82">
        <f t="shared" si="98"/>
        <v>34053.41951842008</v>
      </c>
      <c r="R61" s="82">
        <f t="shared" si="98"/>
        <v>34158.050070028883</v>
      </c>
      <c r="S61" s="82">
        <f t="shared" si="98"/>
        <v>34263.002103370942</v>
      </c>
      <c r="T61" s="82">
        <f t="shared" si="98"/>
        <v>34368.276606212276</v>
      </c>
      <c r="U61" s="82">
        <f t="shared" si="98"/>
        <v>34473.874569353888</v>
      </c>
      <c r="V61" s="82">
        <f t="shared" si="98"/>
        <v>34579.79698664102</v>
      </c>
      <c r="W61" s="82">
        <f t="shared" si="98"/>
        <v>34682.498005430643</v>
      </c>
      <c r="X61" s="82">
        <f t="shared" si="98"/>
        <v>34792.619174310479</v>
      </c>
      <c r="Y61" s="82">
        <f t="shared" si="98"/>
        <v>34899.520947689038</v>
      </c>
      <c r="Z61" s="82">
        <f t="shared" si="98"/>
        <v>35006.751181224448</v>
      </c>
      <c r="AA61" s="82">
        <f t="shared" si="98"/>
        <v>35114.310884124257</v>
      </c>
      <c r="AB61" s="82">
        <f t="shared" si="98"/>
        <v>35222.201068696806</v>
      </c>
      <c r="AC61" s="82">
        <f t="shared" si="98"/>
        <v>35330.422750360827</v>
      </c>
      <c r="AD61" s="82">
        <f t="shared" si="98"/>
        <v>35438.976947654963</v>
      </c>
      <c r="AE61" s="82">
        <f t="shared" si="98"/>
        <v>35547.864682247346</v>
      </c>
      <c r="AF61" s="82">
        <f t="shared" si="98"/>
        <v>35657.086978945234</v>
      </c>
      <c r="AG61" s="82">
        <f t="shared" si="98"/>
        <v>35766.644865704657</v>
      </c>
      <c r="AH61" s="82">
        <f t="shared" si="98"/>
        <v>35876.539373640066</v>
      </c>
      <c r="AI61" s="82">
        <f t="shared" si="98"/>
        <v>35979.412200521219</v>
      </c>
      <c r="AJ61" s="82">
        <f t="shared" si="98"/>
        <v>36093.651230435113</v>
      </c>
      <c r="AK61" s="82">
        <f t="shared" si="98"/>
        <v>36204.550479063386</v>
      </c>
      <c r="AL61" s="82">
        <f t="shared" si="98"/>
        <v>36315.790470257925</v>
      </c>
      <c r="AM61" s="82">
        <f t="shared" si="98"/>
        <v>36427.372250964487</v>
      </c>
      <c r="AN61" s="82">
        <f t="shared" si="98"/>
        <v>36539.296871345592</v>
      </c>
      <c r="AO61" s="82">
        <f t="shared" si="98"/>
        <v>36651.56538479044</v>
      </c>
      <c r="AP61" s="82">
        <f t="shared" ref="AP61:BU61" si="99">(IF(AND($D60&lt;=AP$7,$E60&gt;=AP$6),$F60/12,0)+IF(AND($D61&lt;=AP$7,$E61&gt;=AP$6),$F61/12,0))*AP$15</f>
        <v>36764.178847924806</v>
      </c>
      <c r="AQ61" s="82">
        <f t="shared" si="99"/>
        <v>36877.138320620994</v>
      </c>
      <c r="AR61" s="82">
        <f t="shared" si="99"/>
        <v>36990.444866007827</v>
      </c>
      <c r="AS61" s="82">
        <f t="shared" si="99"/>
        <v>37104.099550480605</v>
      </c>
      <c r="AT61" s="82">
        <f t="shared" si="99"/>
        <v>7975.3078807952561</v>
      </c>
      <c r="AU61" s="82">
        <f t="shared" si="99"/>
        <v>7998.1763759530631</v>
      </c>
      <c r="AV61" s="82">
        <f t="shared" si="99"/>
        <v>8023.571563211176</v>
      </c>
      <c r="AW61" s="82">
        <f t="shared" si="99"/>
        <v>8048.2243214481978</v>
      </c>
      <c r="AX61" s="82">
        <f t="shared" si="99"/>
        <v>8072.9528263130032</v>
      </c>
      <c r="AY61" s="82">
        <f t="shared" si="99"/>
        <v>8097.7573105402653</v>
      </c>
      <c r="AZ61" s="82">
        <f t="shared" si="99"/>
        <v>8122.6380075797415</v>
      </c>
      <c r="BA61" s="82">
        <f t="shared" si="99"/>
        <v>8147.5951515984789</v>
      </c>
      <c r="BB61" s="82">
        <f t="shared" si="99"/>
        <v>8172.6289774830075</v>
      </c>
      <c r="BC61" s="82">
        <f t="shared" si="99"/>
        <v>8197.7397208415587</v>
      </c>
      <c r="BD61" s="82">
        <f t="shared" si="99"/>
        <v>8222.927618006277</v>
      </c>
      <c r="BE61" s="82">
        <f t="shared" si="99"/>
        <v>8248.1929060354541</v>
      </c>
      <c r="BF61" s="82">
        <f t="shared" si="99"/>
        <v>8273.5358227157449</v>
      </c>
      <c r="BG61" s="82">
        <f t="shared" si="99"/>
        <v>8297.2594603141515</v>
      </c>
      <c r="BH61" s="82">
        <f t="shared" si="99"/>
        <v>8323.6042729088513</v>
      </c>
      <c r="BI61" s="82">
        <f t="shared" si="99"/>
        <v>8349.1788941587583</v>
      </c>
      <c r="BJ61" s="82">
        <f t="shared" si="99"/>
        <v>8374.8320944990028</v>
      </c>
      <c r="BK61" s="82">
        <f t="shared" si="99"/>
        <v>8400.5641153671149</v>
      </c>
      <c r="BL61" s="82">
        <f t="shared" si="99"/>
        <v>8426.3751989424527</v>
      </c>
      <c r="BM61" s="82">
        <f t="shared" si="99"/>
        <v>8452.2655881484825</v>
      </c>
      <c r="BN61" s="82">
        <f t="shared" si="99"/>
        <v>8478.2355266550585</v>
      </c>
      <c r="BO61" s="82">
        <f t="shared" si="99"/>
        <v>8504.2852588807291</v>
      </c>
      <c r="BP61" s="82">
        <f t="shared" si="99"/>
        <v>8530.4150299950215</v>
      </c>
      <c r="BQ61" s="82">
        <f t="shared" si="99"/>
        <v>8556.6250859207612</v>
      </c>
      <c r="BR61" s="82">
        <f t="shared" si="99"/>
        <v>8582.9156733363761</v>
      </c>
      <c r="BS61" s="82">
        <f t="shared" si="99"/>
        <v>8608.4066900759335</v>
      </c>
      <c r="BT61" s="82">
        <f t="shared" si="99"/>
        <v>8635.739433142935</v>
      </c>
      <c r="BU61" s="82">
        <f t="shared" si="99"/>
        <v>8662.2731026897145</v>
      </c>
      <c r="BV61" s="82">
        <f t="shared" ref="BV61:DA61" si="100">(IF(AND($D60&lt;=BV$7,$E60&gt;=BV$6),$F60/12,0)+IF(AND($D61&lt;=BV$7,$E61&gt;=BV$6),$F61/12,0))*BV$15</f>
        <v>8688.888298042717</v>
      </c>
      <c r="BW61" s="82">
        <f t="shared" si="100"/>
        <v>8715.5852696933835</v>
      </c>
      <c r="BX61" s="82">
        <f t="shared" si="100"/>
        <v>8742.3642689027947</v>
      </c>
      <c r="BY61" s="82">
        <f t="shared" si="100"/>
        <v>8769.2255477040508</v>
      </c>
      <c r="BZ61" s="82">
        <f t="shared" si="100"/>
        <v>8796.1693589046263</v>
      </c>
      <c r="CA61" s="82">
        <f t="shared" si="100"/>
        <v>8823.195956088759</v>
      </c>
      <c r="CB61" s="82">
        <f t="shared" si="100"/>
        <v>8850.305593619838</v>
      </c>
      <c r="CC61" s="82">
        <f t="shared" si="100"/>
        <v>8877.4985266427902</v>
      </c>
      <c r="CD61" s="82">
        <f t="shared" si="100"/>
        <v>8904.775011086489</v>
      </c>
      <c r="CE61" s="82">
        <f t="shared" si="100"/>
        <v>8930.3086716380476</v>
      </c>
      <c r="CF61" s="82">
        <f t="shared" si="100"/>
        <v>8958.6634928283929</v>
      </c>
      <c r="CG61" s="82">
        <f t="shared" si="100"/>
        <v>8986.1893600155418</v>
      </c>
      <c r="CH61" s="82">
        <f t="shared" si="100"/>
        <v>9013.7998015775411</v>
      </c>
      <c r="CI61" s="82">
        <f t="shared" si="100"/>
        <v>9041.495077372685</v>
      </c>
      <c r="CJ61" s="82">
        <f t="shared" si="100"/>
        <v>9069.2754480576914</v>
      </c>
      <c r="CK61" s="82">
        <f t="shared" si="100"/>
        <v>9097.1411750901607</v>
      </c>
      <c r="CL61" s="82">
        <f t="shared" si="100"/>
        <v>9125.0925207310283</v>
      </c>
      <c r="CM61" s="82">
        <f t="shared" si="100"/>
        <v>9153.1297480470403</v>
      </c>
      <c r="CN61" s="82">
        <f t="shared" si="100"/>
        <v>9181.253120913223</v>
      </c>
      <c r="CO61" s="82">
        <f t="shared" si="100"/>
        <v>9209.4629040153741</v>
      </c>
      <c r="CP61" s="82">
        <f t="shared" si="100"/>
        <v>9237.7593628525465</v>
      </c>
      <c r="CQ61" s="82">
        <f t="shared" si="100"/>
        <v>9264.2478267985061</v>
      </c>
      <c r="CR61" s="82">
        <f t="shared" si="100"/>
        <v>9293.6629456091468</v>
      </c>
      <c r="CS61" s="82">
        <f t="shared" si="100"/>
        <v>9322.2181125855313</v>
      </c>
      <c r="CT61" s="82">
        <f t="shared" si="100"/>
        <v>9350.8610165032951</v>
      </c>
      <c r="CU61" s="82">
        <f t="shared" si="100"/>
        <v>9379.5919269378483</v>
      </c>
      <c r="CV61" s="82">
        <f t="shared" si="100"/>
        <v>9408.4111142928832</v>
      </c>
      <c r="CW61" s="82">
        <f t="shared" si="100"/>
        <v>9437.3188498029194</v>
      </c>
      <c r="CX61" s="82">
        <f t="shared" si="100"/>
        <v>9466.3154055358591</v>
      </c>
      <c r="CY61" s="82">
        <f t="shared" si="100"/>
        <v>9495.4010543955374</v>
      </c>
      <c r="CZ61" s="82">
        <f t="shared" si="100"/>
        <v>9524.5760701243053</v>
      </c>
      <c r="DA61" s="82">
        <f t="shared" si="100"/>
        <v>9553.8407273055909</v>
      </c>
      <c r="DB61" s="82">
        <f t="shared" ref="DB61:DW61" si="101">(IF(AND($D60&lt;=DB$7,$E60&gt;=DB$6),$F60/12,0)+IF(AND($D61&lt;=DB$7,$E61&gt;=DB$6),$F61/12,0))*DB$15</f>
        <v>9583.1953013664988</v>
      </c>
      <c r="DC61" s="82">
        <f t="shared" si="101"/>
        <v>9610.6742725386775</v>
      </c>
      <c r="DD61" s="82">
        <f t="shared" si="101"/>
        <v>9641.1893376429744</v>
      </c>
      <c r="DE61" s="82">
        <f t="shared" si="101"/>
        <v>9670.8122939518653</v>
      </c>
      <c r="DF61" s="82">
        <f t="shared" si="101"/>
        <v>9700.5262680293872</v>
      </c>
      <c r="DG61" s="82">
        <f t="shared" si="101"/>
        <v>9730.3315395314348</v>
      </c>
      <c r="DH61" s="82">
        <f t="shared" si="101"/>
        <v>9760.228388973148</v>
      </c>
      <c r="DI61" s="82">
        <f t="shared" si="101"/>
        <v>9790.2170977315654</v>
      </c>
      <c r="DJ61" s="82">
        <f t="shared" si="101"/>
        <v>9820.2979480482718</v>
      </c>
      <c r="DK61" s="82">
        <f t="shared" si="101"/>
        <v>9850.4712230320456</v>
      </c>
      <c r="DL61" s="82">
        <f t="shared" si="101"/>
        <v>9880.7372066615317</v>
      </c>
      <c r="DM61" s="82">
        <f t="shared" si="101"/>
        <v>9911.0961837879076</v>
      </c>
      <c r="DN61" s="82">
        <f t="shared" si="101"/>
        <v>9941.5484401375725</v>
      </c>
      <c r="DO61" s="82">
        <f t="shared" si="101"/>
        <v>9971.0745577588805</v>
      </c>
      <c r="DP61" s="82">
        <f t="shared" si="101"/>
        <v>10002.733937804587</v>
      </c>
      <c r="DQ61" s="82">
        <f t="shared" si="101"/>
        <v>10033.467754975061</v>
      </c>
      <c r="DR61" s="82">
        <f t="shared" si="101"/>
        <v>10064.296003080492</v>
      </c>
      <c r="DS61" s="82">
        <f t="shared" si="101"/>
        <v>10095.218972263865</v>
      </c>
      <c r="DT61" s="82">
        <f t="shared" si="101"/>
        <v>10126.236953559643</v>
      </c>
      <c r="DU61" s="82">
        <f t="shared" si="101"/>
        <v>10157.350238896501</v>
      </c>
      <c r="DV61" s="82">
        <f t="shared" si="101"/>
        <v>10188.559121100083</v>
      </c>
      <c r="DW61" s="82">
        <f t="shared" si="101"/>
        <v>10219.863893895748</v>
      </c>
      <c r="DX61" s="82">
        <f t="shared" ref="DX61:EB61" si="102">(IF(AND($D60&lt;=DX$7,$E60&gt;=DX$6),$F60/12,0)+IF(AND($D61&lt;=DX$7,$E61&gt;=DX$6),$F61/12,0))*DX$15</f>
        <v>10251.264851911337</v>
      </c>
      <c r="DY61" s="82">
        <f t="shared" si="102"/>
        <v>10282.762290679953</v>
      </c>
      <c r="DZ61" s="82">
        <f t="shared" si="102"/>
        <v>0</v>
      </c>
      <c r="EA61" s="82">
        <f t="shared" si="102"/>
        <v>0</v>
      </c>
      <c r="EB61" s="82">
        <f t="shared" si="102"/>
        <v>0</v>
      </c>
    </row>
    <row r="62" spans="1:132" ht="13" x14ac:dyDescent="0.3">
      <c r="A62" s="24"/>
      <c r="C62" s="81"/>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row>
    <row r="63" spans="1:132" ht="13" x14ac:dyDescent="0.3">
      <c r="A63" s="24"/>
      <c r="C63" s="2" t="str">
        <f>Assumptions!C279</f>
        <v>Consideration/designing of subsidies/grants</v>
      </c>
      <c r="D63" s="79">
        <f>Costs!P362</f>
        <v>44927</v>
      </c>
      <c r="E63" s="79">
        <f>Costs!Q362</f>
        <v>45657</v>
      </c>
      <c r="F63" s="83">
        <f>Costs!R362</f>
        <v>600000</v>
      </c>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row>
    <row r="64" spans="1:132" ht="13" x14ac:dyDescent="0.3">
      <c r="A64" s="24"/>
      <c r="C64" s="81" t="str">
        <f>C63&amp;" cost"</f>
        <v>Consideration/designing of subsidies/grants cost</v>
      </c>
      <c r="D64" s="134">
        <f>Costs!S362</f>
        <v>0</v>
      </c>
      <c r="E64" s="134">
        <f>Costs!T362</f>
        <v>0</v>
      </c>
      <c r="F64" s="140">
        <f>Costs!U362</f>
        <v>0</v>
      </c>
      <c r="G64" s="52" t="s">
        <v>220</v>
      </c>
      <c r="H64" s="46">
        <f>SUM(J64:EB64)</f>
        <v>1243239.5802440825</v>
      </c>
      <c r="J64" s="82">
        <f t="shared" ref="J64:AO64" si="103">(IF(AND($D63&lt;=J$7,$E63&gt;=J$6),$F63/12,0)+IF(AND($D64&lt;=J$7,$E64&gt;=J$6),$F64/12,0))*J$15</f>
        <v>50000</v>
      </c>
      <c r="K64" s="82">
        <f t="shared" si="103"/>
        <v>50143.370610261176</v>
      </c>
      <c r="L64" s="82">
        <f t="shared" si="103"/>
        <v>50302.581938762145</v>
      </c>
      <c r="M64" s="82">
        <f t="shared" si="103"/>
        <v>50457.138719550421</v>
      </c>
      <c r="N64" s="82">
        <f t="shared" si="103"/>
        <v>50612.17038249319</v>
      </c>
      <c r="O64" s="82">
        <f t="shared" si="103"/>
        <v>50767.678386685679</v>
      </c>
      <c r="P64" s="82">
        <f t="shared" si="103"/>
        <v>50923.664195706231</v>
      </c>
      <c r="Q64" s="82">
        <f t="shared" si="103"/>
        <v>51080.129277630112</v>
      </c>
      <c r="R64" s="82">
        <f t="shared" si="103"/>
        <v>51237.075105043317</v>
      </c>
      <c r="S64" s="82">
        <f t="shared" si="103"/>
        <v>51394.503155056402</v>
      </c>
      <c r="T64" s="82">
        <f t="shared" si="103"/>
        <v>51552.41490931841</v>
      </c>
      <c r="U64" s="82">
        <f t="shared" si="103"/>
        <v>51710.811854030828</v>
      </c>
      <c r="V64" s="82">
        <f t="shared" si="103"/>
        <v>51869.695479961534</v>
      </c>
      <c r="W64" s="82">
        <f t="shared" si="103"/>
        <v>52023.747008145961</v>
      </c>
      <c r="X64" s="82">
        <f t="shared" si="103"/>
        <v>52188.928761465715</v>
      </c>
      <c r="Y64" s="82">
        <f t="shared" si="103"/>
        <v>52349.281421533553</v>
      </c>
      <c r="Z64" s="82">
        <f t="shared" si="103"/>
        <v>52510.126771836673</v>
      </c>
      <c r="AA64" s="82">
        <f t="shared" si="103"/>
        <v>52671.466326186375</v>
      </c>
      <c r="AB64" s="82">
        <f t="shared" si="103"/>
        <v>52833.301603045205</v>
      </c>
      <c r="AC64" s="82">
        <f t="shared" si="103"/>
        <v>52995.634125541234</v>
      </c>
      <c r="AD64" s="82">
        <f t="shared" si="103"/>
        <v>53158.46542148244</v>
      </c>
      <c r="AE64" s="82">
        <f t="shared" si="103"/>
        <v>53321.797023371008</v>
      </c>
      <c r="AF64" s="82">
        <f t="shared" si="103"/>
        <v>53485.630468417847</v>
      </c>
      <c r="AG64" s="82">
        <f t="shared" si="103"/>
        <v>53649.967298556978</v>
      </c>
      <c r="AH64" s="82">
        <f t="shared" si="103"/>
        <v>0</v>
      </c>
      <c r="AI64" s="82">
        <f t="shared" si="103"/>
        <v>0</v>
      </c>
      <c r="AJ64" s="82">
        <f t="shared" si="103"/>
        <v>0</v>
      </c>
      <c r="AK64" s="82">
        <f t="shared" si="103"/>
        <v>0</v>
      </c>
      <c r="AL64" s="82">
        <f t="shared" si="103"/>
        <v>0</v>
      </c>
      <c r="AM64" s="82">
        <f t="shared" si="103"/>
        <v>0</v>
      </c>
      <c r="AN64" s="82">
        <f t="shared" si="103"/>
        <v>0</v>
      </c>
      <c r="AO64" s="82">
        <f t="shared" si="103"/>
        <v>0</v>
      </c>
      <c r="AP64" s="82">
        <f t="shared" ref="AP64:BU64" si="104">(IF(AND($D63&lt;=AP$7,$E63&gt;=AP$6),$F63/12,0)+IF(AND($D64&lt;=AP$7,$E64&gt;=AP$6),$F64/12,0))*AP$15</f>
        <v>0</v>
      </c>
      <c r="AQ64" s="82">
        <f t="shared" si="104"/>
        <v>0</v>
      </c>
      <c r="AR64" s="82">
        <f t="shared" si="104"/>
        <v>0</v>
      </c>
      <c r="AS64" s="82">
        <f t="shared" si="104"/>
        <v>0</v>
      </c>
      <c r="AT64" s="82">
        <f t="shared" si="104"/>
        <v>0</v>
      </c>
      <c r="AU64" s="82">
        <f t="shared" si="104"/>
        <v>0</v>
      </c>
      <c r="AV64" s="82">
        <f t="shared" si="104"/>
        <v>0</v>
      </c>
      <c r="AW64" s="82">
        <f t="shared" si="104"/>
        <v>0</v>
      </c>
      <c r="AX64" s="82">
        <f t="shared" si="104"/>
        <v>0</v>
      </c>
      <c r="AY64" s="82">
        <f t="shared" si="104"/>
        <v>0</v>
      </c>
      <c r="AZ64" s="82">
        <f t="shared" si="104"/>
        <v>0</v>
      </c>
      <c r="BA64" s="82">
        <f t="shared" si="104"/>
        <v>0</v>
      </c>
      <c r="BB64" s="82">
        <f t="shared" si="104"/>
        <v>0</v>
      </c>
      <c r="BC64" s="82">
        <f t="shared" si="104"/>
        <v>0</v>
      </c>
      <c r="BD64" s="82">
        <f t="shared" si="104"/>
        <v>0</v>
      </c>
      <c r="BE64" s="82">
        <f t="shared" si="104"/>
        <v>0</v>
      </c>
      <c r="BF64" s="82">
        <f t="shared" si="104"/>
        <v>0</v>
      </c>
      <c r="BG64" s="82">
        <f t="shared" si="104"/>
        <v>0</v>
      </c>
      <c r="BH64" s="82">
        <f t="shared" si="104"/>
        <v>0</v>
      </c>
      <c r="BI64" s="82">
        <f t="shared" si="104"/>
        <v>0</v>
      </c>
      <c r="BJ64" s="82">
        <f t="shared" si="104"/>
        <v>0</v>
      </c>
      <c r="BK64" s="82">
        <f t="shared" si="104"/>
        <v>0</v>
      </c>
      <c r="BL64" s="82">
        <f t="shared" si="104"/>
        <v>0</v>
      </c>
      <c r="BM64" s="82">
        <f t="shared" si="104"/>
        <v>0</v>
      </c>
      <c r="BN64" s="82">
        <f t="shared" si="104"/>
        <v>0</v>
      </c>
      <c r="BO64" s="82">
        <f t="shared" si="104"/>
        <v>0</v>
      </c>
      <c r="BP64" s="82">
        <f t="shared" si="104"/>
        <v>0</v>
      </c>
      <c r="BQ64" s="82">
        <f t="shared" si="104"/>
        <v>0</v>
      </c>
      <c r="BR64" s="82">
        <f t="shared" si="104"/>
        <v>0</v>
      </c>
      <c r="BS64" s="82">
        <f t="shared" si="104"/>
        <v>0</v>
      </c>
      <c r="BT64" s="82">
        <f t="shared" si="104"/>
        <v>0</v>
      </c>
      <c r="BU64" s="82">
        <f t="shared" si="104"/>
        <v>0</v>
      </c>
      <c r="BV64" s="82">
        <f t="shared" ref="BV64:DA64" si="105">(IF(AND($D63&lt;=BV$7,$E63&gt;=BV$6),$F63/12,0)+IF(AND($D64&lt;=BV$7,$E64&gt;=BV$6),$F64/12,0))*BV$15</f>
        <v>0</v>
      </c>
      <c r="BW64" s="82">
        <f t="shared" si="105"/>
        <v>0</v>
      </c>
      <c r="BX64" s="82">
        <f t="shared" si="105"/>
        <v>0</v>
      </c>
      <c r="BY64" s="82">
        <f t="shared" si="105"/>
        <v>0</v>
      </c>
      <c r="BZ64" s="82">
        <f t="shared" si="105"/>
        <v>0</v>
      </c>
      <c r="CA64" s="82">
        <f t="shared" si="105"/>
        <v>0</v>
      </c>
      <c r="CB64" s="82">
        <f t="shared" si="105"/>
        <v>0</v>
      </c>
      <c r="CC64" s="82">
        <f t="shared" si="105"/>
        <v>0</v>
      </c>
      <c r="CD64" s="82">
        <f t="shared" si="105"/>
        <v>0</v>
      </c>
      <c r="CE64" s="82">
        <f t="shared" si="105"/>
        <v>0</v>
      </c>
      <c r="CF64" s="82">
        <f t="shared" si="105"/>
        <v>0</v>
      </c>
      <c r="CG64" s="82">
        <f t="shared" si="105"/>
        <v>0</v>
      </c>
      <c r="CH64" s="82">
        <f t="shared" si="105"/>
        <v>0</v>
      </c>
      <c r="CI64" s="82">
        <f t="shared" si="105"/>
        <v>0</v>
      </c>
      <c r="CJ64" s="82">
        <f t="shared" si="105"/>
        <v>0</v>
      </c>
      <c r="CK64" s="82">
        <f t="shared" si="105"/>
        <v>0</v>
      </c>
      <c r="CL64" s="82">
        <f t="shared" si="105"/>
        <v>0</v>
      </c>
      <c r="CM64" s="82">
        <f t="shared" si="105"/>
        <v>0</v>
      </c>
      <c r="CN64" s="82">
        <f t="shared" si="105"/>
        <v>0</v>
      </c>
      <c r="CO64" s="82">
        <f t="shared" si="105"/>
        <v>0</v>
      </c>
      <c r="CP64" s="82">
        <f t="shared" si="105"/>
        <v>0</v>
      </c>
      <c r="CQ64" s="82">
        <f t="shared" si="105"/>
        <v>0</v>
      </c>
      <c r="CR64" s="82">
        <f t="shared" si="105"/>
        <v>0</v>
      </c>
      <c r="CS64" s="82">
        <f t="shared" si="105"/>
        <v>0</v>
      </c>
      <c r="CT64" s="82">
        <f t="shared" si="105"/>
        <v>0</v>
      </c>
      <c r="CU64" s="82">
        <f t="shared" si="105"/>
        <v>0</v>
      </c>
      <c r="CV64" s="82">
        <f t="shared" si="105"/>
        <v>0</v>
      </c>
      <c r="CW64" s="82">
        <f t="shared" si="105"/>
        <v>0</v>
      </c>
      <c r="CX64" s="82">
        <f t="shared" si="105"/>
        <v>0</v>
      </c>
      <c r="CY64" s="82">
        <f t="shared" si="105"/>
        <v>0</v>
      </c>
      <c r="CZ64" s="82">
        <f t="shared" si="105"/>
        <v>0</v>
      </c>
      <c r="DA64" s="82">
        <f t="shared" si="105"/>
        <v>0</v>
      </c>
      <c r="DB64" s="82">
        <f t="shared" ref="DB64:DW64" si="106">(IF(AND($D63&lt;=DB$7,$E63&gt;=DB$6),$F63/12,0)+IF(AND($D64&lt;=DB$7,$E64&gt;=DB$6),$F64/12,0))*DB$15</f>
        <v>0</v>
      </c>
      <c r="DC64" s="82">
        <f t="shared" si="106"/>
        <v>0</v>
      </c>
      <c r="DD64" s="82">
        <f t="shared" si="106"/>
        <v>0</v>
      </c>
      <c r="DE64" s="82">
        <f t="shared" si="106"/>
        <v>0</v>
      </c>
      <c r="DF64" s="82">
        <f t="shared" si="106"/>
        <v>0</v>
      </c>
      <c r="DG64" s="82">
        <f t="shared" si="106"/>
        <v>0</v>
      </c>
      <c r="DH64" s="82">
        <f t="shared" si="106"/>
        <v>0</v>
      </c>
      <c r="DI64" s="82">
        <f t="shared" si="106"/>
        <v>0</v>
      </c>
      <c r="DJ64" s="82">
        <f t="shared" si="106"/>
        <v>0</v>
      </c>
      <c r="DK64" s="82">
        <f t="shared" si="106"/>
        <v>0</v>
      </c>
      <c r="DL64" s="82">
        <f t="shared" si="106"/>
        <v>0</v>
      </c>
      <c r="DM64" s="82">
        <f t="shared" si="106"/>
        <v>0</v>
      </c>
      <c r="DN64" s="82">
        <f t="shared" si="106"/>
        <v>0</v>
      </c>
      <c r="DO64" s="82">
        <f t="shared" si="106"/>
        <v>0</v>
      </c>
      <c r="DP64" s="82">
        <f t="shared" si="106"/>
        <v>0</v>
      </c>
      <c r="DQ64" s="82">
        <f t="shared" si="106"/>
        <v>0</v>
      </c>
      <c r="DR64" s="82">
        <f t="shared" si="106"/>
        <v>0</v>
      </c>
      <c r="DS64" s="82">
        <f t="shared" si="106"/>
        <v>0</v>
      </c>
      <c r="DT64" s="82">
        <f t="shared" si="106"/>
        <v>0</v>
      </c>
      <c r="DU64" s="82">
        <f t="shared" si="106"/>
        <v>0</v>
      </c>
      <c r="DV64" s="82">
        <f t="shared" si="106"/>
        <v>0</v>
      </c>
      <c r="DW64" s="82">
        <f t="shared" si="106"/>
        <v>0</v>
      </c>
      <c r="DX64" s="82">
        <f t="shared" ref="DX64:EB64" si="107">(IF(AND($D63&lt;=DX$7,$E63&gt;=DX$6),$F63/12,0)+IF(AND($D64&lt;=DX$7,$E64&gt;=DX$6),$F64/12,0))*DX$15</f>
        <v>0</v>
      </c>
      <c r="DY64" s="82">
        <f t="shared" si="107"/>
        <v>0</v>
      </c>
      <c r="DZ64" s="82">
        <f t="shared" si="107"/>
        <v>0</v>
      </c>
      <c r="EA64" s="82">
        <f t="shared" si="107"/>
        <v>0</v>
      </c>
      <c r="EB64" s="82">
        <f t="shared" si="107"/>
        <v>0</v>
      </c>
    </row>
    <row r="65" spans="1:132" ht="13" x14ac:dyDescent="0.3">
      <c r="A65" s="24"/>
      <c r="C65" s="81"/>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row>
    <row r="66" spans="1:132" ht="13" x14ac:dyDescent="0.3">
      <c r="A66" s="59">
        <f>IF(ROUND(SUM(H47:H65)-H66,2)=0,0,1)</f>
        <v>0</v>
      </c>
      <c r="C66" s="36" t="s">
        <v>425</v>
      </c>
      <c r="D66" s="38"/>
      <c r="E66" s="38"/>
      <c r="F66" s="38"/>
      <c r="G66" s="55" t="s">
        <v>220</v>
      </c>
      <c r="H66" s="51">
        <f>SUM(J66:EB66)</f>
        <v>11539803.752404954</v>
      </c>
      <c r="I66" s="38"/>
      <c r="J66" s="37">
        <f t="shared" ref="J66:AO66" si="108">SUM(J49:J64)</f>
        <v>166666.66666666666</v>
      </c>
      <c r="K66" s="37">
        <f t="shared" si="108"/>
        <v>167144.56870087056</v>
      </c>
      <c r="L66" s="37">
        <f t="shared" si="108"/>
        <v>167675.27312920714</v>
      </c>
      <c r="M66" s="37">
        <f t="shared" si="108"/>
        <v>183159.41355196803</v>
      </c>
      <c r="N66" s="37">
        <f t="shared" si="108"/>
        <v>183722.1784884503</v>
      </c>
      <c r="O66" s="37">
        <f t="shared" si="108"/>
        <v>184286.672543669</v>
      </c>
      <c r="P66" s="37">
        <f t="shared" si="108"/>
        <v>184852.9010304136</v>
      </c>
      <c r="Q66" s="37">
        <f t="shared" si="108"/>
        <v>185420.86927779735</v>
      </c>
      <c r="R66" s="37">
        <f t="shared" si="108"/>
        <v>185990.58263130725</v>
      </c>
      <c r="S66" s="37">
        <f t="shared" si="108"/>
        <v>186562.04645285476</v>
      </c>
      <c r="T66" s="37">
        <f t="shared" si="108"/>
        <v>187135.26612082584</v>
      </c>
      <c r="U66" s="37">
        <f t="shared" si="108"/>
        <v>187710.2470301319</v>
      </c>
      <c r="V66" s="37">
        <f t="shared" si="108"/>
        <v>188286.99459226034</v>
      </c>
      <c r="W66" s="37">
        <f t="shared" si="108"/>
        <v>520237.47008145956</v>
      </c>
      <c r="X66" s="37">
        <f t="shared" si="108"/>
        <v>521889.28761465708</v>
      </c>
      <c r="Y66" s="37">
        <f t="shared" si="108"/>
        <v>569734.67947102338</v>
      </c>
      <c r="Z66" s="37">
        <f t="shared" si="108"/>
        <v>571485.21303348907</v>
      </c>
      <c r="AA66" s="37">
        <f t="shared" si="108"/>
        <v>573241.1251833284</v>
      </c>
      <c r="AB66" s="37">
        <f t="shared" si="108"/>
        <v>575002.43244647526</v>
      </c>
      <c r="AC66" s="37">
        <f t="shared" si="108"/>
        <v>576769.15139964037</v>
      </c>
      <c r="AD66" s="37">
        <f t="shared" si="108"/>
        <v>531584.65421482443</v>
      </c>
      <c r="AE66" s="37">
        <f t="shared" si="108"/>
        <v>533217.97023371013</v>
      </c>
      <c r="AF66" s="37">
        <f t="shared" si="108"/>
        <v>190565.29903288331</v>
      </c>
      <c r="AG66" s="37">
        <f t="shared" si="108"/>
        <v>191150.81886135525</v>
      </c>
      <c r="AH66" s="37">
        <f t="shared" si="108"/>
        <v>59443.398783620461</v>
      </c>
      <c r="AI66" s="37">
        <f t="shared" si="108"/>
        <v>59613.847510812586</v>
      </c>
      <c r="AJ66" s="37">
        <f t="shared" si="108"/>
        <v>59803.128760631647</v>
      </c>
      <c r="AK66" s="37">
        <f t="shared" si="108"/>
        <v>59986.87636773385</v>
      </c>
      <c r="AL66" s="37">
        <f t="shared" si="108"/>
        <v>60171.188547021738</v>
      </c>
      <c r="AM66" s="37">
        <f t="shared" si="108"/>
        <v>60356.067033166924</v>
      </c>
      <c r="AN66" s="37">
        <f t="shared" si="108"/>
        <v>60541.513566170819</v>
      </c>
      <c r="AO66" s="37">
        <f t="shared" si="108"/>
        <v>60727.529891381098</v>
      </c>
      <c r="AP66" s="37">
        <f t="shared" ref="AP66:BU66" si="109">SUM(AP49:AP64)</f>
        <v>60914.117759508066</v>
      </c>
      <c r="AQ66" s="37">
        <f t="shared" si="109"/>
        <v>61101.278926641156</v>
      </c>
      <c r="AR66" s="37">
        <f t="shared" si="109"/>
        <v>61289.015154265515</v>
      </c>
      <c r="AS66" s="37">
        <f t="shared" si="109"/>
        <v>61477.32820927845</v>
      </c>
      <c r="AT66" s="37">
        <f t="shared" si="109"/>
        <v>32423.424301090243</v>
      </c>
      <c r="AU66" s="37">
        <f t="shared" si="109"/>
        <v>32516.395623666325</v>
      </c>
      <c r="AV66" s="37">
        <f t="shared" si="109"/>
        <v>32619.639152816868</v>
      </c>
      <c r="AW66" s="37">
        <f t="shared" si="109"/>
        <v>32719.864354459045</v>
      </c>
      <c r="AX66" s="37">
        <f t="shared" si="109"/>
        <v>32820.397502212989</v>
      </c>
      <c r="AY66" s="37">
        <f t="shared" si="109"/>
        <v>32921.239542255957</v>
      </c>
      <c r="AZ66" s="37">
        <f t="shared" si="109"/>
        <v>33022.391423672409</v>
      </c>
      <c r="BA66" s="37">
        <f t="shared" si="109"/>
        <v>33123.854098462863</v>
      </c>
      <c r="BB66" s="37">
        <f t="shared" si="109"/>
        <v>33225.628521552942</v>
      </c>
      <c r="BC66" s="37">
        <f t="shared" si="109"/>
        <v>33327.715650802289</v>
      </c>
      <c r="BD66" s="37">
        <f t="shared" si="109"/>
        <v>33430.116447013614</v>
      </c>
      <c r="BE66" s="37">
        <f t="shared" si="109"/>
        <v>33532.831873941759</v>
      </c>
      <c r="BF66" s="37">
        <f t="shared" si="109"/>
        <v>33635.862898302701</v>
      </c>
      <c r="BG66" s="37">
        <f t="shared" si="109"/>
        <v>33732.310782110508</v>
      </c>
      <c r="BH66" s="37">
        <f t="shared" si="109"/>
        <v>33839.414990456818</v>
      </c>
      <c r="BI66" s="37">
        <f t="shared" si="109"/>
        <v>33943.388004228764</v>
      </c>
      <c r="BJ66" s="37">
        <f t="shared" si="109"/>
        <v>34047.68047942155</v>
      </c>
      <c r="BK66" s="37">
        <f t="shared" si="109"/>
        <v>34152.29339759369</v>
      </c>
      <c r="BL66" s="37">
        <f t="shared" si="109"/>
        <v>34257.227743319614</v>
      </c>
      <c r="BM66" s="37">
        <f t="shared" si="109"/>
        <v>34362.484504198888</v>
      </c>
      <c r="BN66" s="37">
        <f t="shared" si="109"/>
        <v>34468.064670865511</v>
      </c>
      <c r="BO66" s="37">
        <f t="shared" si="109"/>
        <v>34573.969236997254</v>
      </c>
      <c r="BP66" s="37">
        <f t="shared" si="109"/>
        <v>34680.199199325005</v>
      </c>
      <c r="BQ66" s="37">
        <f t="shared" si="109"/>
        <v>34786.755557642144</v>
      </c>
      <c r="BR66" s="37">
        <f t="shared" si="109"/>
        <v>34893.639314813961</v>
      </c>
      <c r="BS66" s="37">
        <f t="shared" si="109"/>
        <v>34997.272436439664</v>
      </c>
      <c r="BT66" s="37">
        <f t="shared" si="109"/>
        <v>35108.393052598956</v>
      </c>
      <c r="BU66" s="37">
        <f t="shared" si="109"/>
        <v>35216.265054387353</v>
      </c>
      <c r="BV66" s="37">
        <f t="shared" ref="BV66:DA66" si="110">SUM(BV49:BV64)</f>
        <v>35324.468497399859</v>
      </c>
      <c r="BW66" s="37">
        <f t="shared" si="110"/>
        <v>35433.004400003454</v>
      </c>
      <c r="BX66" s="37">
        <f t="shared" si="110"/>
        <v>35541.8737836941</v>
      </c>
      <c r="BY66" s="37">
        <f t="shared" si="110"/>
        <v>35651.077673106352</v>
      </c>
      <c r="BZ66" s="37">
        <f t="shared" si="110"/>
        <v>35760.617096022979</v>
      </c>
      <c r="CA66" s="37">
        <f t="shared" si="110"/>
        <v>35870.493083384659</v>
      </c>
      <c r="CB66" s="37">
        <f t="shared" si="110"/>
        <v>35980.706669299703</v>
      </c>
      <c r="CC66" s="37">
        <f t="shared" si="110"/>
        <v>36091.258891053731</v>
      </c>
      <c r="CD66" s="37">
        <f t="shared" si="110"/>
        <v>36202.150789119478</v>
      </c>
      <c r="CE66" s="37">
        <f t="shared" si="110"/>
        <v>36305.957278147544</v>
      </c>
      <c r="CF66" s="37">
        <f t="shared" si="110"/>
        <v>36421.233128582098</v>
      </c>
      <c r="CG66" s="37">
        <f t="shared" si="110"/>
        <v>36533.13888625367</v>
      </c>
      <c r="CH66" s="37">
        <f t="shared" si="110"/>
        <v>36645.38847903251</v>
      </c>
      <c r="CI66" s="37">
        <f t="shared" si="110"/>
        <v>36757.982963366332</v>
      </c>
      <c r="CJ66" s="37">
        <f t="shared" si="110"/>
        <v>36870.923398948835</v>
      </c>
      <c r="CK66" s="37">
        <f t="shared" si="110"/>
        <v>36984.210848729643</v>
      </c>
      <c r="CL66" s="37">
        <f t="shared" si="110"/>
        <v>37097.846378924361</v>
      </c>
      <c r="CM66" s="37">
        <f t="shared" si="110"/>
        <v>37211.831059024575</v>
      </c>
      <c r="CN66" s="37">
        <f t="shared" si="110"/>
        <v>37326.165961807928</v>
      </c>
      <c r="CO66" s="37">
        <f t="shared" si="110"/>
        <v>37440.852163348223</v>
      </c>
      <c r="CP66" s="37">
        <f t="shared" si="110"/>
        <v>37555.890743025535</v>
      </c>
      <c r="CQ66" s="37">
        <f t="shared" si="110"/>
        <v>37663.578962520121</v>
      </c>
      <c r="CR66" s="37">
        <f t="shared" si="110"/>
        <v>37783.165427684806</v>
      </c>
      <c r="CS66" s="37">
        <f t="shared" si="110"/>
        <v>37899.255779142375</v>
      </c>
      <c r="CT66" s="37">
        <f t="shared" si="110"/>
        <v>38015.702823046136</v>
      </c>
      <c r="CU66" s="37">
        <f t="shared" si="110"/>
        <v>38132.507655348512</v>
      </c>
      <c r="CV66" s="37">
        <f t="shared" si="110"/>
        <v>38249.671375369282</v>
      </c>
      <c r="CW66" s="37">
        <f t="shared" si="110"/>
        <v>38367.195085805921</v>
      </c>
      <c r="CX66" s="37">
        <f t="shared" si="110"/>
        <v>38485.079892744005</v>
      </c>
      <c r="CY66" s="37">
        <f t="shared" si="110"/>
        <v>38603.326905667578</v>
      </c>
      <c r="CZ66" s="37">
        <f t="shared" si="110"/>
        <v>38721.937237469647</v>
      </c>
      <c r="DA66" s="37">
        <f t="shared" si="110"/>
        <v>38840.912004462618</v>
      </c>
      <c r="DB66" s="37">
        <f t="shared" ref="DB66:EB66" si="111">SUM(DB49:DB64)</f>
        <v>38960.252326388807</v>
      </c>
      <c r="DC66" s="37">
        <f t="shared" si="111"/>
        <v>39071.967429428078</v>
      </c>
      <c r="DD66" s="37">
        <f t="shared" si="111"/>
        <v>39196.025700060425</v>
      </c>
      <c r="DE66" s="37">
        <f t="shared" si="111"/>
        <v>39316.45712362574</v>
      </c>
      <c r="DF66" s="37">
        <f t="shared" si="111"/>
        <v>39437.258577762339</v>
      </c>
      <c r="DG66" s="37">
        <f t="shared" si="111"/>
        <v>39558.431199404586</v>
      </c>
      <c r="DH66" s="37">
        <f t="shared" si="111"/>
        <v>39679.976128980124</v>
      </c>
      <c r="DI66" s="37">
        <f t="shared" si="111"/>
        <v>39801.894510420592</v>
      </c>
      <c r="DJ66" s="37">
        <f t="shared" si="111"/>
        <v>39924.187491172444</v>
      </c>
      <c r="DK66" s="37">
        <f t="shared" si="111"/>
        <v>40046.856222207665</v>
      </c>
      <c r="DL66" s="37">
        <f t="shared" si="111"/>
        <v>40169.901858034682</v>
      </c>
      <c r="DM66" s="37">
        <f t="shared" si="111"/>
        <v>40293.325556709176</v>
      </c>
      <c r="DN66" s="37">
        <f t="shared" si="111"/>
        <v>40417.128479845022</v>
      </c>
      <c r="DO66" s="37">
        <f t="shared" si="111"/>
        <v>40537.166208031638</v>
      </c>
      <c r="DP66" s="37">
        <f t="shared" si="111"/>
        <v>40665.876663812698</v>
      </c>
      <c r="DQ66" s="37">
        <f t="shared" si="111"/>
        <v>40790.824265761716</v>
      </c>
      <c r="DR66" s="37">
        <f t="shared" si="111"/>
        <v>40916.155774428429</v>
      </c>
      <c r="DS66" s="37">
        <f t="shared" si="111"/>
        <v>41041.872369382261</v>
      </c>
      <c r="DT66" s="37">
        <f t="shared" si="111"/>
        <v>41167.975233816884</v>
      </c>
      <c r="DU66" s="37">
        <f t="shared" si="111"/>
        <v>41294.465554561371</v>
      </c>
      <c r="DV66" s="37">
        <f t="shared" si="111"/>
        <v>41421.344522091415</v>
      </c>
      <c r="DW66" s="37">
        <f t="shared" si="111"/>
        <v>41548.613330540451</v>
      </c>
      <c r="DX66" s="37">
        <f t="shared" si="111"/>
        <v>41676.273177710973</v>
      </c>
      <c r="DY66" s="37">
        <f t="shared" si="111"/>
        <v>41804.325265085761</v>
      </c>
      <c r="DZ66" s="37">
        <f t="shared" si="111"/>
        <v>0</v>
      </c>
      <c r="EA66" s="37">
        <f t="shared" si="111"/>
        <v>0</v>
      </c>
      <c r="EB66" s="37">
        <f t="shared" si="111"/>
        <v>0</v>
      </c>
    </row>
    <row r="67" spans="1:132" ht="13" x14ac:dyDescent="0.3">
      <c r="C67" s="24"/>
      <c r="G67" s="52"/>
      <c r="H67" s="33"/>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row>
    <row r="68" spans="1:132" ht="13" x14ac:dyDescent="0.3">
      <c r="B68" s="108" t="str">
        <f>Costs!B364</f>
        <v>Additional industry costs</v>
      </c>
      <c r="C68" s="108"/>
      <c r="D68" s="108"/>
      <c r="E68" s="108"/>
      <c r="F68" s="108"/>
      <c r="G68" s="108"/>
      <c r="H68" s="108"/>
      <c r="I68" s="108"/>
    </row>
    <row r="69" spans="1:132" ht="13" x14ac:dyDescent="0.3">
      <c r="A69" s="24"/>
      <c r="C69" s="2" t="str">
        <f>Assumptions!C283</f>
        <v>Additional upskilling across the supply chain</v>
      </c>
      <c r="D69" s="79">
        <f>Costs!P367</f>
        <v>44927</v>
      </c>
      <c r="E69" s="79">
        <f>Costs!Q367</f>
        <v>46387</v>
      </c>
      <c r="F69" s="139">
        <f>Costs!R367</f>
        <v>11803519.512328764</v>
      </c>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row>
    <row r="70" spans="1:132" ht="13" x14ac:dyDescent="0.3">
      <c r="A70" s="24"/>
      <c r="C70" s="81" t="str">
        <f>C69&amp;" cost"</f>
        <v>Additional upskilling across the supply chain cost</v>
      </c>
      <c r="D70" s="134">
        <f>Costs!S367</f>
        <v>0</v>
      </c>
      <c r="E70" s="134">
        <f>Costs!T367</f>
        <v>0</v>
      </c>
      <c r="F70" s="139">
        <f>Costs!U367</f>
        <v>0</v>
      </c>
      <c r="G70" s="52" t="s">
        <v>220</v>
      </c>
      <c r="H70" s="46">
        <f>SUM(J70:EB70)</f>
        <v>50780110.713561773</v>
      </c>
      <c r="J70" s="82">
        <f t="shared" ref="J70:AO70" si="112">(IF(AND($D69&lt;=J$7,$E69&gt;=J$6),$F69/12,0)+IF(AND($D70&lt;=J$7,$E70&gt;=J$6),$F70/12,0))*J$15</f>
        <v>983626.626027397</v>
      </c>
      <c r="K70" s="82">
        <f t="shared" si="112"/>
        <v>986447.08902025071</v>
      </c>
      <c r="L70" s="82">
        <f t="shared" si="112"/>
        <v>989579.17905782582</v>
      </c>
      <c r="M70" s="82">
        <f t="shared" si="112"/>
        <v>992619.70235415432</v>
      </c>
      <c r="N70" s="82">
        <f t="shared" si="112"/>
        <v>995669.56778511067</v>
      </c>
      <c r="O70" s="82">
        <f t="shared" si="112"/>
        <v>998728.80405479274</v>
      </c>
      <c r="P70" s="82">
        <f t="shared" si="112"/>
        <v>1001797.4399554936</v>
      </c>
      <c r="Q70" s="82">
        <f t="shared" si="112"/>
        <v>1004875.5043679714</v>
      </c>
      <c r="R70" s="82">
        <f t="shared" si="112"/>
        <v>1007963.0262617219</v>
      </c>
      <c r="S70" s="82">
        <f t="shared" si="112"/>
        <v>1011060.0346952508</v>
      </c>
      <c r="T70" s="82">
        <f t="shared" si="112"/>
        <v>1014166.5588163469</v>
      </c>
      <c r="U70" s="82">
        <f t="shared" si="112"/>
        <v>1017282.6278623573</v>
      </c>
      <c r="V70" s="82">
        <f t="shared" si="112"/>
        <v>1020408.2711604617</v>
      </c>
      <c r="W70" s="82">
        <f t="shared" si="112"/>
        <v>1023438.85485851</v>
      </c>
      <c r="X70" s="82">
        <f t="shared" si="112"/>
        <v>1026688.398272494</v>
      </c>
      <c r="Y70" s="82">
        <f t="shared" si="112"/>
        <v>1029842.941192435</v>
      </c>
      <c r="Z70" s="82">
        <f t="shared" si="112"/>
        <v>1033007.176577052</v>
      </c>
      <c r="AA70" s="82">
        <f t="shared" si="112"/>
        <v>1036181.1342068473</v>
      </c>
      <c r="AB70" s="82">
        <f t="shared" si="112"/>
        <v>1039364.8439538244</v>
      </c>
      <c r="AC70" s="82">
        <f t="shared" si="112"/>
        <v>1042558.3357817702</v>
      </c>
      <c r="AD70" s="82">
        <f t="shared" si="112"/>
        <v>1045761.6397465364</v>
      </c>
      <c r="AE70" s="82">
        <f t="shared" si="112"/>
        <v>1048974.7859963225</v>
      </c>
      <c r="AF70" s="82">
        <f t="shared" si="112"/>
        <v>1052197.8047719598</v>
      </c>
      <c r="AG70" s="82">
        <f t="shared" si="112"/>
        <v>1055430.7264071957</v>
      </c>
      <c r="AH70" s="82">
        <f t="shared" si="112"/>
        <v>1058673.581328979</v>
      </c>
      <c r="AI70" s="82">
        <f t="shared" si="112"/>
        <v>1061709.2348774294</v>
      </c>
      <c r="AJ70" s="82">
        <f t="shared" si="112"/>
        <v>1065080.2914240747</v>
      </c>
      <c r="AK70" s="82">
        <f t="shared" si="112"/>
        <v>1068352.7950367909</v>
      </c>
      <c r="AL70" s="82">
        <f t="shared" si="112"/>
        <v>1071635.353553331</v>
      </c>
      <c r="AM70" s="82">
        <f t="shared" si="112"/>
        <v>1074927.9978678066</v>
      </c>
      <c r="AN70" s="82">
        <f t="shared" si="112"/>
        <v>1078230.7589692527</v>
      </c>
      <c r="AO70" s="82">
        <f t="shared" si="112"/>
        <v>1081543.6679419184</v>
      </c>
      <c r="AP70" s="82">
        <f t="shared" ref="AP70:BU70" si="113">(IF(AND($D69&lt;=AP$7,$E69&gt;=AP$6),$F69/12,0)+IF(AND($D70&lt;=AP$7,$E70&gt;=AP$6),$F70/12,0))*AP$15</f>
        <v>1084866.7559655621</v>
      </c>
      <c r="AQ70" s="82">
        <f t="shared" si="113"/>
        <v>1088200.0543157416</v>
      </c>
      <c r="AR70" s="82">
        <f t="shared" si="113"/>
        <v>1091543.5943641118</v>
      </c>
      <c r="AS70" s="82">
        <f t="shared" si="113"/>
        <v>1094897.4075787168</v>
      </c>
      <c r="AT70" s="82">
        <f t="shared" si="113"/>
        <v>1098261.5255242889</v>
      </c>
      <c r="AU70" s="82">
        <f t="shared" si="113"/>
        <v>1101410.6940271044</v>
      </c>
      <c r="AV70" s="82">
        <f t="shared" si="113"/>
        <v>1104907.8075575088</v>
      </c>
      <c r="AW70" s="82">
        <f t="shared" si="113"/>
        <v>1108302.6828744819</v>
      </c>
      <c r="AX70" s="82">
        <f t="shared" si="113"/>
        <v>1111707.9890874438</v>
      </c>
      <c r="AY70" s="82">
        <f t="shared" si="113"/>
        <v>1115123.7582457573</v>
      </c>
      <c r="AZ70" s="82">
        <f t="shared" si="113"/>
        <v>1118550.0224972584</v>
      </c>
      <c r="BA70" s="82">
        <f t="shared" si="113"/>
        <v>1121986.8140885585</v>
      </c>
      <c r="BB70" s="82">
        <f t="shared" si="113"/>
        <v>1125434.1653653486</v>
      </c>
      <c r="BC70" s="82">
        <f t="shared" si="113"/>
        <v>1128892.108772702</v>
      </c>
      <c r="BD70" s="82">
        <f t="shared" si="113"/>
        <v>1132360.6768553823</v>
      </c>
      <c r="BE70" s="82">
        <f t="shared" si="113"/>
        <v>1135839.902258147</v>
      </c>
      <c r="BF70" s="82">
        <f t="shared" si="113"/>
        <v>0</v>
      </c>
      <c r="BG70" s="82">
        <f t="shared" si="113"/>
        <v>0</v>
      </c>
      <c r="BH70" s="82">
        <f t="shared" si="113"/>
        <v>0</v>
      </c>
      <c r="BI70" s="82">
        <f t="shared" si="113"/>
        <v>0</v>
      </c>
      <c r="BJ70" s="82">
        <f t="shared" si="113"/>
        <v>0</v>
      </c>
      <c r="BK70" s="82">
        <f t="shared" si="113"/>
        <v>0</v>
      </c>
      <c r="BL70" s="82">
        <f t="shared" si="113"/>
        <v>0</v>
      </c>
      <c r="BM70" s="82">
        <f t="shared" si="113"/>
        <v>0</v>
      </c>
      <c r="BN70" s="82">
        <f t="shared" si="113"/>
        <v>0</v>
      </c>
      <c r="BO70" s="82">
        <f t="shared" si="113"/>
        <v>0</v>
      </c>
      <c r="BP70" s="82">
        <f t="shared" si="113"/>
        <v>0</v>
      </c>
      <c r="BQ70" s="82">
        <f t="shared" si="113"/>
        <v>0</v>
      </c>
      <c r="BR70" s="82">
        <f t="shared" si="113"/>
        <v>0</v>
      </c>
      <c r="BS70" s="82">
        <f t="shared" si="113"/>
        <v>0</v>
      </c>
      <c r="BT70" s="82">
        <f t="shared" si="113"/>
        <v>0</v>
      </c>
      <c r="BU70" s="82">
        <f t="shared" si="113"/>
        <v>0</v>
      </c>
      <c r="BV70" s="82">
        <f t="shared" ref="BV70:DA70" si="114">(IF(AND($D69&lt;=BV$7,$E69&gt;=BV$6),$F69/12,0)+IF(AND($D70&lt;=BV$7,$E70&gt;=BV$6),$F70/12,0))*BV$15</f>
        <v>0</v>
      </c>
      <c r="BW70" s="82">
        <f t="shared" si="114"/>
        <v>0</v>
      </c>
      <c r="BX70" s="82">
        <f t="shared" si="114"/>
        <v>0</v>
      </c>
      <c r="BY70" s="82">
        <f t="shared" si="114"/>
        <v>0</v>
      </c>
      <c r="BZ70" s="82">
        <f t="shared" si="114"/>
        <v>0</v>
      </c>
      <c r="CA70" s="82">
        <f t="shared" si="114"/>
        <v>0</v>
      </c>
      <c r="CB70" s="82">
        <f t="shared" si="114"/>
        <v>0</v>
      </c>
      <c r="CC70" s="82">
        <f t="shared" si="114"/>
        <v>0</v>
      </c>
      <c r="CD70" s="82">
        <f t="shared" si="114"/>
        <v>0</v>
      </c>
      <c r="CE70" s="82">
        <f t="shared" si="114"/>
        <v>0</v>
      </c>
      <c r="CF70" s="82">
        <f t="shared" si="114"/>
        <v>0</v>
      </c>
      <c r="CG70" s="82">
        <f t="shared" si="114"/>
        <v>0</v>
      </c>
      <c r="CH70" s="82">
        <f t="shared" si="114"/>
        <v>0</v>
      </c>
      <c r="CI70" s="82">
        <f t="shared" si="114"/>
        <v>0</v>
      </c>
      <c r="CJ70" s="82">
        <f t="shared" si="114"/>
        <v>0</v>
      </c>
      <c r="CK70" s="82">
        <f t="shared" si="114"/>
        <v>0</v>
      </c>
      <c r="CL70" s="82">
        <f t="shared" si="114"/>
        <v>0</v>
      </c>
      <c r="CM70" s="82">
        <f t="shared" si="114"/>
        <v>0</v>
      </c>
      <c r="CN70" s="82">
        <f t="shared" si="114"/>
        <v>0</v>
      </c>
      <c r="CO70" s="82">
        <f t="shared" si="114"/>
        <v>0</v>
      </c>
      <c r="CP70" s="82">
        <f t="shared" si="114"/>
        <v>0</v>
      </c>
      <c r="CQ70" s="82">
        <f t="shared" si="114"/>
        <v>0</v>
      </c>
      <c r="CR70" s="82">
        <f t="shared" si="114"/>
        <v>0</v>
      </c>
      <c r="CS70" s="82">
        <f t="shared" si="114"/>
        <v>0</v>
      </c>
      <c r="CT70" s="82">
        <f t="shared" si="114"/>
        <v>0</v>
      </c>
      <c r="CU70" s="82">
        <f t="shared" si="114"/>
        <v>0</v>
      </c>
      <c r="CV70" s="82">
        <f t="shared" si="114"/>
        <v>0</v>
      </c>
      <c r="CW70" s="82">
        <f t="shared" si="114"/>
        <v>0</v>
      </c>
      <c r="CX70" s="82">
        <f t="shared" si="114"/>
        <v>0</v>
      </c>
      <c r="CY70" s="82">
        <f t="shared" si="114"/>
        <v>0</v>
      </c>
      <c r="CZ70" s="82">
        <f t="shared" si="114"/>
        <v>0</v>
      </c>
      <c r="DA70" s="82">
        <f t="shared" si="114"/>
        <v>0</v>
      </c>
      <c r="DB70" s="82">
        <f t="shared" ref="DB70:DW70" si="115">(IF(AND($D69&lt;=DB$7,$E69&gt;=DB$6),$F69/12,0)+IF(AND($D70&lt;=DB$7,$E70&gt;=DB$6),$F70/12,0))*DB$15</f>
        <v>0</v>
      </c>
      <c r="DC70" s="82">
        <f t="shared" si="115"/>
        <v>0</v>
      </c>
      <c r="DD70" s="82">
        <f t="shared" si="115"/>
        <v>0</v>
      </c>
      <c r="DE70" s="82">
        <f t="shared" si="115"/>
        <v>0</v>
      </c>
      <c r="DF70" s="82">
        <f t="shared" si="115"/>
        <v>0</v>
      </c>
      <c r="DG70" s="82">
        <f t="shared" si="115"/>
        <v>0</v>
      </c>
      <c r="DH70" s="82">
        <f t="shared" si="115"/>
        <v>0</v>
      </c>
      <c r="DI70" s="82">
        <f t="shared" si="115"/>
        <v>0</v>
      </c>
      <c r="DJ70" s="82">
        <f t="shared" si="115"/>
        <v>0</v>
      </c>
      <c r="DK70" s="82">
        <f t="shared" si="115"/>
        <v>0</v>
      </c>
      <c r="DL70" s="82">
        <f t="shared" si="115"/>
        <v>0</v>
      </c>
      <c r="DM70" s="82">
        <f t="shared" si="115"/>
        <v>0</v>
      </c>
      <c r="DN70" s="82">
        <f t="shared" si="115"/>
        <v>0</v>
      </c>
      <c r="DO70" s="82">
        <f t="shared" si="115"/>
        <v>0</v>
      </c>
      <c r="DP70" s="82">
        <f t="shared" si="115"/>
        <v>0</v>
      </c>
      <c r="DQ70" s="82">
        <f t="shared" si="115"/>
        <v>0</v>
      </c>
      <c r="DR70" s="82">
        <f t="shared" si="115"/>
        <v>0</v>
      </c>
      <c r="DS70" s="82">
        <f t="shared" si="115"/>
        <v>0</v>
      </c>
      <c r="DT70" s="82">
        <f t="shared" si="115"/>
        <v>0</v>
      </c>
      <c r="DU70" s="82">
        <f t="shared" si="115"/>
        <v>0</v>
      </c>
      <c r="DV70" s="82">
        <f t="shared" si="115"/>
        <v>0</v>
      </c>
      <c r="DW70" s="82">
        <f t="shared" si="115"/>
        <v>0</v>
      </c>
      <c r="DX70" s="82">
        <f t="shared" ref="DX70:EB70" si="116">(IF(AND($D69&lt;=DX$7,$E69&gt;=DX$6),$F69/12,0)+IF(AND($D70&lt;=DX$7,$E70&gt;=DX$6),$F70/12,0))*DX$15</f>
        <v>0</v>
      </c>
      <c r="DY70" s="82">
        <f t="shared" si="116"/>
        <v>0</v>
      </c>
      <c r="DZ70" s="82">
        <f t="shared" si="116"/>
        <v>0</v>
      </c>
      <c r="EA70" s="82">
        <f t="shared" si="116"/>
        <v>0</v>
      </c>
      <c r="EB70" s="82">
        <f t="shared" si="116"/>
        <v>0</v>
      </c>
    </row>
    <row r="71" spans="1:132" ht="13" x14ac:dyDescent="0.3">
      <c r="A71" s="24"/>
      <c r="C71" s="81"/>
      <c r="G71" s="82"/>
      <c r="H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row>
    <row r="72" spans="1:132" ht="13" x14ac:dyDescent="0.3">
      <c r="A72" s="24"/>
      <c r="C72" s="2" t="str">
        <f>Assumptions!C284</f>
        <v>Change support from industry associations</v>
      </c>
      <c r="D72" s="79">
        <f>Costs!P368</f>
        <v>44927</v>
      </c>
      <c r="E72" s="79">
        <f>Costs!Q368</f>
        <v>46022</v>
      </c>
      <c r="F72" s="139">
        <f>Costs!R368</f>
        <v>760000</v>
      </c>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row>
    <row r="73" spans="1:132" ht="13" x14ac:dyDescent="0.3">
      <c r="A73" s="24"/>
      <c r="C73" s="81" t="str">
        <f>C72&amp;" cost"</f>
        <v>Change support from industry associations cost</v>
      </c>
      <c r="D73" s="134">
        <f>Costs!S368</f>
        <v>46023</v>
      </c>
      <c r="E73" s="134">
        <f>Costs!T368</f>
        <v>47149</v>
      </c>
      <c r="F73" s="139">
        <f>Costs!U368</f>
        <v>291891.89189189189</v>
      </c>
      <c r="G73" s="52" t="s">
        <v>220</v>
      </c>
      <c r="H73" s="46">
        <f>SUM(J73:EB73)</f>
        <v>3468959.6268730247</v>
      </c>
      <c r="J73" s="82">
        <f t="shared" ref="J73:AO73" si="117">(IF(AND($D72&lt;=J$7,$E72&gt;=J$6),$F72/12,0)+IF(AND($D73&lt;=J$7,$E73&gt;=J$6),$F73/12,0))*J$15</f>
        <v>63333.333333333336</v>
      </c>
      <c r="K73" s="82">
        <f t="shared" si="117"/>
        <v>63514.936106330824</v>
      </c>
      <c r="L73" s="82">
        <f t="shared" si="117"/>
        <v>63716.603789098721</v>
      </c>
      <c r="M73" s="82">
        <f t="shared" si="117"/>
        <v>63912.375711430534</v>
      </c>
      <c r="N73" s="82">
        <f t="shared" si="117"/>
        <v>64108.749151158045</v>
      </c>
      <c r="O73" s="82">
        <f t="shared" si="117"/>
        <v>64305.72595646853</v>
      </c>
      <c r="P73" s="82">
        <f t="shared" si="117"/>
        <v>64503.307981227896</v>
      </c>
      <c r="Q73" s="82">
        <f t="shared" si="117"/>
        <v>64701.497084998147</v>
      </c>
      <c r="R73" s="82">
        <f t="shared" si="117"/>
        <v>64900.295133054868</v>
      </c>
      <c r="S73" s="82">
        <f t="shared" si="117"/>
        <v>65099.70399640478</v>
      </c>
      <c r="T73" s="82">
        <f t="shared" si="117"/>
        <v>65299.725551803327</v>
      </c>
      <c r="U73" s="82">
        <f t="shared" si="117"/>
        <v>65500.361681772381</v>
      </c>
      <c r="V73" s="82">
        <f t="shared" si="117"/>
        <v>65701.614274617939</v>
      </c>
      <c r="W73" s="82">
        <f t="shared" si="117"/>
        <v>65896.746210318219</v>
      </c>
      <c r="X73" s="82">
        <f t="shared" si="117"/>
        <v>66105.976431189905</v>
      </c>
      <c r="Y73" s="82">
        <f t="shared" si="117"/>
        <v>66309.089800609174</v>
      </c>
      <c r="Z73" s="82">
        <f t="shared" si="117"/>
        <v>66512.827244326458</v>
      </c>
      <c r="AA73" s="82">
        <f t="shared" si="117"/>
        <v>66717.190679836087</v>
      </c>
      <c r="AB73" s="82">
        <f t="shared" si="117"/>
        <v>66922.182030523923</v>
      </c>
      <c r="AC73" s="82">
        <f t="shared" si="117"/>
        <v>67127.803225685566</v>
      </c>
      <c r="AD73" s="82">
        <f t="shared" si="117"/>
        <v>67334.056200544423</v>
      </c>
      <c r="AE73" s="82">
        <f t="shared" si="117"/>
        <v>67540.942896269946</v>
      </c>
      <c r="AF73" s="82">
        <f t="shared" si="117"/>
        <v>67748.465259995937</v>
      </c>
      <c r="AG73" s="82">
        <f t="shared" si="117"/>
        <v>67956.62524483884</v>
      </c>
      <c r="AH73" s="82">
        <f t="shared" si="117"/>
        <v>68165.42480991612</v>
      </c>
      <c r="AI73" s="82">
        <f t="shared" si="117"/>
        <v>68360.88318099032</v>
      </c>
      <c r="AJ73" s="82">
        <f t="shared" si="117"/>
        <v>68577.937337826705</v>
      </c>
      <c r="AK73" s="82">
        <f t="shared" si="117"/>
        <v>68788.645910220424</v>
      </c>
      <c r="AL73" s="82">
        <f t="shared" si="117"/>
        <v>69000.001893490058</v>
      </c>
      <c r="AM73" s="82">
        <f t="shared" si="117"/>
        <v>69212.007276832519</v>
      </c>
      <c r="AN73" s="82">
        <f t="shared" si="117"/>
        <v>69424.664055556626</v>
      </c>
      <c r="AO73" s="82">
        <f t="shared" si="117"/>
        <v>69637.97423110182</v>
      </c>
      <c r="AP73" s="82">
        <f t="shared" ref="AP73:BU73" si="118">(IF(AND($D72&lt;=AP$7,$E72&gt;=AP$6),$F72/12,0)+IF(AND($D73&lt;=AP$7,$E73&gt;=AP$6),$F73/12,0))*AP$15</f>
        <v>69851.93981105712</v>
      </c>
      <c r="AQ73" s="82">
        <f t="shared" si="118"/>
        <v>70066.562809179886</v>
      </c>
      <c r="AR73" s="82">
        <f t="shared" si="118"/>
        <v>70281.845245414865</v>
      </c>
      <c r="AS73" s="82">
        <f t="shared" si="118"/>
        <v>70497.78914591315</v>
      </c>
      <c r="AT73" s="82">
        <f t="shared" si="118"/>
        <v>27159.156567032496</v>
      </c>
      <c r="AU73" s="82">
        <f t="shared" si="118"/>
        <v>27237.033064056377</v>
      </c>
      <c r="AV73" s="82">
        <f t="shared" si="118"/>
        <v>27323.513972016441</v>
      </c>
      <c r="AW73" s="82">
        <f t="shared" si="118"/>
        <v>27407.466608174946</v>
      </c>
      <c r="AX73" s="82">
        <f t="shared" si="118"/>
        <v>27491.677192309147</v>
      </c>
      <c r="AY73" s="82">
        <f t="shared" si="118"/>
        <v>27576.146516974957</v>
      </c>
      <c r="AZ73" s="82">
        <f t="shared" si="118"/>
        <v>27660.875377163447</v>
      </c>
      <c r="BA73" s="82">
        <f t="shared" si="118"/>
        <v>27745.864570308335</v>
      </c>
      <c r="BB73" s="82">
        <f t="shared" si="118"/>
        <v>27831.114896293486</v>
      </c>
      <c r="BC73" s="82">
        <f t="shared" si="118"/>
        <v>27916.62715746044</v>
      </c>
      <c r="BD73" s="82">
        <f t="shared" si="118"/>
        <v>28002.402158615972</v>
      </c>
      <c r="BE73" s="82">
        <f t="shared" si="118"/>
        <v>28088.440707039656</v>
      </c>
      <c r="BF73" s="82">
        <f t="shared" si="118"/>
        <v>28174.743612491453</v>
      </c>
      <c r="BG73" s="82">
        <f t="shared" si="118"/>
        <v>28255.532216204952</v>
      </c>
      <c r="BH73" s="82">
        <f t="shared" si="118"/>
        <v>28345.246983419329</v>
      </c>
      <c r="BI73" s="82">
        <f t="shared" si="118"/>
        <v>28432.338936864966</v>
      </c>
      <c r="BJ73" s="82">
        <f t="shared" si="118"/>
        <v>28519.69848396958</v>
      </c>
      <c r="BK73" s="82">
        <f t="shared" si="118"/>
        <v>28607.32644692585</v>
      </c>
      <c r="BL73" s="82">
        <f t="shared" si="118"/>
        <v>28695.223650452677</v>
      </c>
      <c r="BM73" s="82">
        <f t="shared" si="118"/>
        <v>28783.39092180294</v>
      </c>
      <c r="BN73" s="82">
        <f t="shared" si="118"/>
        <v>28871.829090771284</v>
      </c>
      <c r="BO73" s="82">
        <f t="shared" si="118"/>
        <v>28960.538989701945</v>
      </c>
      <c r="BP73" s="82">
        <f t="shared" si="118"/>
        <v>29049.521453496563</v>
      </c>
      <c r="BQ73" s="82">
        <f t="shared" si="118"/>
        <v>29138.777319622051</v>
      </c>
      <c r="BR73" s="82">
        <f t="shared" si="118"/>
        <v>29228.307428118467</v>
      </c>
      <c r="BS73" s="82">
        <f t="shared" si="118"/>
        <v>29315.114674312641</v>
      </c>
      <c r="BT73" s="82">
        <f t="shared" si="118"/>
        <v>29408.193745297562</v>
      </c>
      <c r="BU73" s="82">
        <f t="shared" si="118"/>
        <v>29498.551646997406</v>
      </c>
      <c r="BV73" s="82">
        <f t="shared" ref="BV73:DA73" si="119">(IF(AND($D72&lt;=BV$7,$E72&gt;=BV$6),$F72/12,0)+IF(AND($D73&lt;=BV$7,$E73&gt;=BV$6),$F73/12,0))*BV$15</f>
        <v>29589.187177118445</v>
      </c>
      <c r="BW73" s="82">
        <f t="shared" si="119"/>
        <v>29680.101188685578</v>
      </c>
      <c r="BX73" s="82">
        <f t="shared" si="119"/>
        <v>29771.294537344656</v>
      </c>
      <c r="BY73" s="82">
        <f t="shared" si="119"/>
        <v>29862.768081370552</v>
      </c>
      <c r="BZ73" s="82">
        <f t="shared" si="119"/>
        <v>29954.522681675211</v>
      </c>
      <c r="CA73" s="82">
        <f t="shared" si="119"/>
        <v>30046.559201815777</v>
      </c>
      <c r="CB73" s="82">
        <f t="shared" si="119"/>
        <v>30138.878508002694</v>
      </c>
      <c r="CC73" s="82">
        <f t="shared" si="119"/>
        <v>30231.481469107879</v>
      </c>
      <c r="CD73" s="82">
        <f t="shared" si="119"/>
        <v>30324.368956672912</v>
      </c>
      <c r="CE73" s="82">
        <f t="shared" si="119"/>
        <v>0</v>
      </c>
      <c r="CF73" s="82">
        <f t="shared" si="119"/>
        <v>0</v>
      </c>
      <c r="CG73" s="82">
        <f t="shared" si="119"/>
        <v>0</v>
      </c>
      <c r="CH73" s="82">
        <f t="shared" si="119"/>
        <v>0</v>
      </c>
      <c r="CI73" s="82">
        <f t="shared" si="119"/>
        <v>0</v>
      </c>
      <c r="CJ73" s="82">
        <f t="shared" si="119"/>
        <v>0</v>
      </c>
      <c r="CK73" s="82">
        <f t="shared" si="119"/>
        <v>0</v>
      </c>
      <c r="CL73" s="82">
        <f t="shared" si="119"/>
        <v>0</v>
      </c>
      <c r="CM73" s="82">
        <f t="shared" si="119"/>
        <v>0</v>
      </c>
      <c r="CN73" s="82">
        <f t="shared" si="119"/>
        <v>0</v>
      </c>
      <c r="CO73" s="82">
        <f t="shared" si="119"/>
        <v>0</v>
      </c>
      <c r="CP73" s="82">
        <f t="shared" si="119"/>
        <v>0</v>
      </c>
      <c r="CQ73" s="82">
        <f t="shared" si="119"/>
        <v>0</v>
      </c>
      <c r="CR73" s="82">
        <f t="shared" si="119"/>
        <v>0</v>
      </c>
      <c r="CS73" s="82">
        <f t="shared" si="119"/>
        <v>0</v>
      </c>
      <c r="CT73" s="82">
        <f t="shared" si="119"/>
        <v>0</v>
      </c>
      <c r="CU73" s="82">
        <f t="shared" si="119"/>
        <v>0</v>
      </c>
      <c r="CV73" s="82">
        <f t="shared" si="119"/>
        <v>0</v>
      </c>
      <c r="CW73" s="82">
        <f t="shared" si="119"/>
        <v>0</v>
      </c>
      <c r="CX73" s="82">
        <f t="shared" si="119"/>
        <v>0</v>
      </c>
      <c r="CY73" s="82">
        <f t="shared" si="119"/>
        <v>0</v>
      </c>
      <c r="CZ73" s="82">
        <f t="shared" si="119"/>
        <v>0</v>
      </c>
      <c r="DA73" s="82">
        <f t="shared" si="119"/>
        <v>0</v>
      </c>
      <c r="DB73" s="82">
        <f t="shared" ref="DB73:DW73" si="120">(IF(AND($D72&lt;=DB$7,$E72&gt;=DB$6),$F72/12,0)+IF(AND($D73&lt;=DB$7,$E73&gt;=DB$6),$F73/12,0))*DB$15</f>
        <v>0</v>
      </c>
      <c r="DC73" s="82">
        <f t="shared" si="120"/>
        <v>0</v>
      </c>
      <c r="DD73" s="82">
        <f t="shared" si="120"/>
        <v>0</v>
      </c>
      <c r="DE73" s="82">
        <f t="shared" si="120"/>
        <v>0</v>
      </c>
      <c r="DF73" s="82">
        <f t="shared" si="120"/>
        <v>0</v>
      </c>
      <c r="DG73" s="82">
        <f t="shared" si="120"/>
        <v>0</v>
      </c>
      <c r="DH73" s="82">
        <f t="shared" si="120"/>
        <v>0</v>
      </c>
      <c r="DI73" s="82">
        <f t="shared" si="120"/>
        <v>0</v>
      </c>
      <c r="DJ73" s="82">
        <f t="shared" si="120"/>
        <v>0</v>
      </c>
      <c r="DK73" s="82">
        <f t="shared" si="120"/>
        <v>0</v>
      </c>
      <c r="DL73" s="82">
        <f t="shared" si="120"/>
        <v>0</v>
      </c>
      <c r="DM73" s="82">
        <f t="shared" si="120"/>
        <v>0</v>
      </c>
      <c r="DN73" s="82">
        <f t="shared" si="120"/>
        <v>0</v>
      </c>
      <c r="DO73" s="82">
        <f t="shared" si="120"/>
        <v>0</v>
      </c>
      <c r="DP73" s="82">
        <f t="shared" si="120"/>
        <v>0</v>
      </c>
      <c r="DQ73" s="82">
        <f t="shared" si="120"/>
        <v>0</v>
      </c>
      <c r="DR73" s="82">
        <f t="shared" si="120"/>
        <v>0</v>
      </c>
      <c r="DS73" s="82">
        <f t="shared" si="120"/>
        <v>0</v>
      </c>
      <c r="DT73" s="82">
        <f t="shared" si="120"/>
        <v>0</v>
      </c>
      <c r="DU73" s="82">
        <f t="shared" si="120"/>
        <v>0</v>
      </c>
      <c r="DV73" s="82">
        <f t="shared" si="120"/>
        <v>0</v>
      </c>
      <c r="DW73" s="82">
        <f t="shared" si="120"/>
        <v>0</v>
      </c>
      <c r="DX73" s="82">
        <f t="shared" ref="DX73:EB73" si="121">(IF(AND($D72&lt;=DX$7,$E72&gt;=DX$6),$F72/12,0)+IF(AND($D73&lt;=DX$7,$E73&gt;=DX$6),$F73/12,0))*DX$15</f>
        <v>0</v>
      </c>
      <c r="DY73" s="82">
        <f t="shared" si="121"/>
        <v>0</v>
      </c>
      <c r="DZ73" s="82">
        <f t="shared" si="121"/>
        <v>0</v>
      </c>
      <c r="EA73" s="82">
        <f t="shared" si="121"/>
        <v>0</v>
      </c>
      <c r="EB73" s="82">
        <f t="shared" si="121"/>
        <v>0</v>
      </c>
    </row>
    <row r="74" spans="1:132" ht="13" x14ac:dyDescent="0.3">
      <c r="A74" s="24"/>
      <c r="C74" s="81"/>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row>
    <row r="75" spans="1:132" ht="13" x14ac:dyDescent="0.3">
      <c r="A75" s="59">
        <f>IF(ROUND(SUM(H68:H74)-H75,2)=0,0,1)</f>
        <v>0</v>
      </c>
      <c r="C75" s="36" t="s">
        <v>426</v>
      </c>
      <c r="D75" s="38"/>
      <c r="E75" s="38"/>
      <c r="F75" s="38"/>
      <c r="G75" s="55" t="s">
        <v>220</v>
      </c>
      <c r="H75" s="51">
        <f>SUM(J75:EB75)</f>
        <v>54249070.340434812</v>
      </c>
      <c r="I75" s="38"/>
      <c r="J75" s="37">
        <f>SUM(J70:J73)</f>
        <v>1046959.9593607304</v>
      </c>
      <c r="K75" s="37">
        <f t="shared" ref="K75:BV75" si="122">SUM(K70:K73)</f>
        <v>1049962.0251265815</v>
      </c>
      <c r="L75" s="37">
        <f t="shared" si="122"/>
        <v>1053295.7828469246</v>
      </c>
      <c r="M75" s="37">
        <f t="shared" si="122"/>
        <v>1056532.0780655849</v>
      </c>
      <c r="N75" s="37">
        <f t="shared" si="122"/>
        <v>1059778.3169362687</v>
      </c>
      <c r="O75" s="37">
        <f t="shared" si="122"/>
        <v>1063034.5300112613</v>
      </c>
      <c r="P75" s="37">
        <f t="shared" si="122"/>
        <v>1066300.7479367214</v>
      </c>
      <c r="Q75" s="37">
        <f t="shared" si="122"/>
        <v>1069577.0014529696</v>
      </c>
      <c r="R75" s="37">
        <f t="shared" si="122"/>
        <v>1072863.3213947767</v>
      </c>
      <c r="S75" s="37">
        <f t="shared" si="122"/>
        <v>1076159.7386916557</v>
      </c>
      <c r="T75" s="37">
        <f t="shared" si="122"/>
        <v>1079466.2843681502</v>
      </c>
      <c r="U75" s="37">
        <f t="shared" si="122"/>
        <v>1082782.9895441297</v>
      </c>
      <c r="V75" s="37">
        <f t="shared" si="122"/>
        <v>1086109.8854350797</v>
      </c>
      <c r="W75" s="37">
        <f t="shared" si="122"/>
        <v>1089335.6010688283</v>
      </c>
      <c r="X75" s="37">
        <f t="shared" si="122"/>
        <v>1092794.3747036839</v>
      </c>
      <c r="Y75" s="37">
        <f t="shared" si="122"/>
        <v>1096152.0309930441</v>
      </c>
      <c r="Z75" s="37">
        <f t="shared" si="122"/>
        <v>1099520.0038213783</v>
      </c>
      <c r="AA75" s="37">
        <f t="shared" si="122"/>
        <v>1102898.3248866834</v>
      </c>
      <c r="AB75" s="37">
        <f t="shared" si="122"/>
        <v>1106287.0259843483</v>
      </c>
      <c r="AC75" s="37">
        <f t="shared" si="122"/>
        <v>1109686.1390074557</v>
      </c>
      <c r="AD75" s="37">
        <f t="shared" si="122"/>
        <v>1113095.6959470809</v>
      </c>
      <c r="AE75" s="37">
        <f t="shared" si="122"/>
        <v>1116515.7288925925</v>
      </c>
      <c r="AF75" s="37">
        <f t="shared" si="122"/>
        <v>1119946.2700319558</v>
      </c>
      <c r="AG75" s="37">
        <f t="shared" si="122"/>
        <v>1123387.3516520346</v>
      </c>
      <c r="AH75" s="37">
        <f t="shared" si="122"/>
        <v>1126839.0061388952</v>
      </c>
      <c r="AI75" s="37">
        <f t="shared" si="122"/>
        <v>1130070.1180584198</v>
      </c>
      <c r="AJ75" s="37">
        <f t="shared" si="122"/>
        <v>1133658.2287619014</v>
      </c>
      <c r="AK75" s="37">
        <f t="shared" si="122"/>
        <v>1137141.4409470113</v>
      </c>
      <c r="AL75" s="37">
        <f t="shared" si="122"/>
        <v>1140635.3554468211</v>
      </c>
      <c r="AM75" s="37">
        <f t="shared" si="122"/>
        <v>1144140.0051446392</v>
      </c>
      <c r="AN75" s="37">
        <f t="shared" si="122"/>
        <v>1147655.4230248092</v>
      </c>
      <c r="AO75" s="37">
        <f t="shared" si="122"/>
        <v>1151181.6421730202</v>
      </c>
      <c r="AP75" s="37">
        <f t="shared" si="122"/>
        <v>1154718.6957766192</v>
      </c>
      <c r="AQ75" s="37">
        <f t="shared" si="122"/>
        <v>1158266.6171249216</v>
      </c>
      <c r="AR75" s="37">
        <f t="shared" si="122"/>
        <v>1161825.4396095267</v>
      </c>
      <c r="AS75" s="37">
        <f t="shared" si="122"/>
        <v>1165395.19672463</v>
      </c>
      <c r="AT75" s="37">
        <f t="shared" si="122"/>
        <v>1125420.6820913213</v>
      </c>
      <c r="AU75" s="37">
        <f t="shared" si="122"/>
        <v>1128647.7270911608</v>
      </c>
      <c r="AV75" s="37">
        <f t="shared" si="122"/>
        <v>1132231.3215295253</v>
      </c>
      <c r="AW75" s="37">
        <f t="shared" si="122"/>
        <v>1135710.1494826567</v>
      </c>
      <c r="AX75" s="37">
        <f t="shared" si="122"/>
        <v>1139199.666279753</v>
      </c>
      <c r="AY75" s="37">
        <f t="shared" si="122"/>
        <v>1142699.9047627323</v>
      </c>
      <c r="AZ75" s="37">
        <f t="shared" si="122"/>
        <v>1146210.8978744219</v>
      </c>
      <c r="BA75" s="37">
        <f t="shared" si="122"/>
        <v>1149732.6786588668</v>
      </c>
      <c r="BB75" s="37">
        <f t="shared" si="122"/>
        <v>1153265.2802616421</v>
      </c>
      <c r="BC75" s="37">
        <f t="shared" si="122"/>
        <v>1156808.7359301625</v>
      </c>
      <c r="BD75" s="37">
        <f t="shared" si="122"/>
        <v>1160363.0790139982</v>
      </c>
      <c r="BE75" s="37">
        <f t="shared" si="122"/>
        <v>1163928.3429651866</v>
      </c>
      <c r="BF75" s="37">
        <f t="shared" si="122"/>
        <v>28174.743612491453</v>
      </c>
      <c r="BG75" s="37">
        <f t="shared" si="122"/>
        <v>28255.532216204952</v>
      </c>
      <c r="BH75" s="37">
        <f t="shared" si="122"/>
        <v>28345.246983419329</v>
      </c>
      <c r="BI75" s="37">
        <f t="shared" si="122"/>
        <v>28432.338936864966</v>
      </c>
      <c r="BJ75" s="37">
        <f t="shared" si="122"/>
        <v>28519.69848396958</v>
      </c>
      <c r="BK75" s="37">
        <f t="shared" si="122"/>
        <v>28607.32644692585</v>
      </c>
      <c r="BL75" s="37">
        <f t="shared" si="122"/>
        <v>28695.223650452677</v>
      </c>
      <c r="BM75" s="37">
        <f t="shared" si="122"/>
        <v>28783.39092180294</v>
      </c>
      <c r="BN75" s="37">
        <f t="shared" si="122"/>
        <v>28871.829090771284</v>
      </c>
      <c r="BO75" s="37">
        <f t="shared" si="122"/>
        <v>28960.538989701945</v>
      </c>
      <c r="BP75" s="37">
        <f t="shared" si="122"/>
        <v>29049.521453496563</v>
      </c>
      <c r="BQ75" s="37">
        <f t="shared" si="122"/>
        <v>29138.777319622051</v>
      </c>
      <c r="BR75" s="37">
        <f t="shared" si="122"/>
        <v>29228.307428118467</v>
      </c>
      <c r="BS75" s="37">
        <f t="shared" si="122"/>
        <v>29315.114674312641</v>
      </c>
      <c r="BT75" s="37">
        <f t="shared" si="122"/>
        <v>29408.193745297562</v>
      </c>
      <c r="BU75" s="37">
        <f t="shared" si="122"/>
        <v>29498.551646997406</v>
      </c>
      <c r="BV75" s="37">
        <f t="shared" si="122"/>
        <v>29589.187177118445</v>
      </c>
      <c r="BW75" s="37">
        <f t="shared" ref="BW75:DW75" si="123">SUM(BW70:BW73)</f>
        <v>29680.101188685578</v>
      </c>
      <c r="BX75" s="37">
        <f t="shared" si="123"/>
        <v>29771.294537344656</v>
      </c>
      <c r="BY75" s="37">
        <f t="shared" si="123"/>
        <v>29862.768081370552</v>
      </c>
      <c r="BZ75" s="37">
        <f t="shared" si="123"/>
        <v>29954.522681675211</v>
      </c>
      <c r="CA75" s="37">
        <f t="shared" si="123"/>
        <v>30046.559201815777</v>
      </c>
      <c r="CB75" s="37">
        <f t="shared" si="123"/>
        <v>30138.878508002694</v>
      </c>
      <c r="CC75" s="37">
        <f t="shared" si="123"/>
        <v>30231.481469107879</v>
      </c>
      <c r="CD75" s="37">
        <f t="shared" si="123"/>
        <v>30324.368956672912</v>
      </c>
      <c r="CE75" s="37">
        <f t="shared" si="123"/>
        <v>0</v>
      </c>
      <c r="CF75" s="37">
        <f t="shared" si="123"/>
        <v>0</v>
      </c>
      <c r="CG75" s="37">
        <f t="shared" si="123"/>
        <v>0</v>
      </c>
      <c r="CH75" s="37">
        <f t="shared" si="123"/>
        <v>0</v>
      </c>
      <c r="CI75" s="37">
        <f t="shared" si="123"/>
        <v>0</v>
      </c>
      <c r="CJ75" s="37">
        <f t="shared" si="123"/>
        <v>0</v>
      </c>
      <c r="CK75" s="37">
        <f t="shared" si="123"/>
        <v>0</v>
      </c>
      <c r="CL75" s="37">
        <f t="shared" si="123"/>
        <v>0</v>
      </c>
      <c r="CM75" s="37">
        <f t="shared" si="123"/>
        <v>0</v>
      </c>
      <c r="CN75" s="37">
        <f t="shared" si="123"/>
        <v>0</v>
      </c>
      <c r="CO75" s="37">
        <f t="shared" si="123"/>
        <v>0</v>
      </c>
      <c r="CP75" s="37">
        <f t="shared" si="123"/>
        <v>0</v>
      </c>
      <c r="CQ75" s="37">
        <f t="shared" si="123"/>
        <v>0</v>
      </c>
      <c r="CR75" s="37">
        <f t="shared" si="123"/>
        <v>0</v>
      </c>
      <c r="CS75" s="37">
        <f t="shared" si="123"/>
        <v>0</v>
      </c>
      <c r="CT75" s="37">
        <f t="shared" si="123"/>
        <v>0</v>
      </c>
      <c r="CU75" s="37">
        <f t="shared" si="123"/>
        <v>0</v>
      </c>
      <c r="CV75" s="37">
        <f t="shared" si="123"/>
        <v>0</v>
      </c>
      <c r="CW75" s="37">
        <f t="shared" si="123"/>
        <v>0</v>
      </c>
      <c r="CX75" s="37">
        <f t="shared" si="123"/>
        <v>0</v>
      </c>
      <c r="CY75" s="37">
        <f t="shared" si="123"/>
        <v>0</v>
      </c>
      <c r="CZ75" s="37">
        <f t="shared" si="123"/>
        <v>0</v>
      </c>
      <c r="DA75" s="37">
        <f t="shared" si="123"/>
        <v>0</v>
      </c>
      <c r="DB75" s="37">
        <f t="shared" si="123"/>
        <v>0</v>
      </c>
      <c r="DC75" s="37">
        <f t="shared" si="123"/>
        <v>0</v>
      </c>
      <c r="DD75" s="37">
        <f t="shared" si="123"/>
        <v>0</v>
      </c>
      <c r="DE75" s="37">
        <f t="shared" si="123"/>
        <v>0</v>
      </c>
      <c r="DF75" s="37">
        <f t="shared" si="123"/>
        <v>0</v>
      </c>
      <c r="DG75" s="37">
        <f t="shared" si="123"/>
        <v>0</v>
      </c>
      <c r="DH75" s="37">
        <f t="shared" si="123"/>
        <v>0</v>
      </c>
      <c r="DI75" s="37">
        <f t="shared" si="123"/>
        <v>0</v>
      </c>
      <c r="DJ75" s="37">
        <f t="shared" si="123"/>
        <v>0</v>
      </c>
      <c r="DK75" s="37">
        <f t="shared" si="123"/>
        <v>0</v>
      </c>
      <c r="DL75" s="37">
        <f t="shared" si="123"/>
        <v>0</v>
      </c>
      <c r="DM75" s="37">
        <f t="shared" si="123"/>
        <v>0</v>
      </c>
      <c r="DN75" s="37">
        <f t="shared" si="123"/>
        <v>0</v>
      </c>
      <c r="DO75" s="37">
        <f t="shared" si="123"/>
        <v>0</v>
      </c>
      <c r="DP75" s="37">
        <f t="shared" si="123"/>
        <v>0</v>
      </c>
      <c r="DQ75" s="37">
        <f t="shared" si="123"/>
        <v>0</v>
      </c>
      <c r="DR75" s="37">
        <f t="shared" si="123"/>
        <v>0</v>
      </c>
      <c r="DS75" s="37">
        <f t="shared" si="123"/>
        <v>0</v>
      </c>
      <c r="DT75" s="37">
        <f t="shared" si="123"/>
        <v>0</v>
      </c>
      <c r="DU75" s="37">
        <f t="shared" si="123"/>
        <v>0</v>
      </c>
      <c r="DV75" s="37">
        <f t="shared" si="123"/>
        <v>0</v>
      </c>
      <c r="DW75" s="37">
        <f t="shared" si="123"/>
        <v>0</v>
      </c>
      <c r="DX75" s="37">
        <f t="shared" ref="DX75:EB75" si="124">SUM(DX70:DX73)</f>
        <v>0</v>
      </c>
      <c r="DY75" s="37">
        <f t="shared" si="124"/>
        <v>0</v>
      </c>
      <c r="DZ75" s="37">
        <f t="shared" si="124"/>
        <v>0</v>
      </c>
      <c r="EA75" s="37">
        <f t="shared" si="124"/>
        <v>0</v>
      </c>
      <c r="EB75" s="37">
        <f t="shared" si="124"/>
        <v>0</v>
      </c>
    </row>
    <row r="76" spans="1:132" ht="13" x14ac:dyDescent="0.3">
      <c r="C76" s="24"/>
      <c r="G76" s="52"/>
      <c r="H76" s="33"/>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row>
    <row r="77" spans="1:132" ht="13" x14ac:dyDescent="0.25">
      <c r="A77" s="60"/>
      <c r="B77" s="60" t="s">
        <v>46</v>
      </c>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row>
    <row r="78" spans="1:132" x14ac:dyDescent="0.25"/>
  </sheetData>
  <sheetProtection algorithmName="SHA-1" hashValue="mXHA4n7eLNdsv0iSHJaaDj8MPgY=" saltValue="lgTQLviR4WgOQzLPHVVYhw==" spinCount="100000" sheet="1" objects="1" scenarios="1"/>
  <mergeCells count="2">
    <mergeCell ref="D4:E4"/>
    <mergeCell ref="D3:E3"/>
  </mergeCell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EEA5B-2BFC-4F44-86C5-F9FB050D4C76}">
  <sheetPr codeName="Sheet14">
    <tabColor rgb="FFA2A19F"/>
  </sheetPr>
  <dimension ref="A1:O32"/>
  <sheetViews>
    <sheetView zoomScale="115" zoomScaleNormal="115" workbookViewId="0">
      <selection activeCell="AH86" sqref="AH86"/>
    </sheetView>
  </sheetViews>
  <sheetFormatPr defaultColWidth="0" defaultRowHeight="12.65" customHeight="1" zeroHeight="1" x14ac:dyDescent="0.25"/>
  <cols>
    <col min="1" max="15" width="8.7265625" customWidth="1"/>
    <col min="16" max="16384" width="11.54296875" hidden="1"/>
  </cols>
  <sheetData>
    <row r="1" spans="1:15" ht="14.5" customHeight="1" x14ac:dyDescent="0.25">
      <c r="A1" s="563" t="s">
        <v>427</v>
      </c>
      <c r="B1" s="564"/>
      <c r="C1" s="564"/>
      <c r="D1" s="564"/>
      <c r="E1" s="564"/>
      <c r="F1" s="564"/>
      <c r="G1" s="564"/>
      <c r="H1" s="564"/>
      <c r="I1" s="564"/>
      <c r="J1" s="564"/>
      <c r="K1" s="564"/>
      <c r="L1" s="564"/>
      <c r="M1" s="564"/>
      <c r="N1" s="564"/>
      <c r="O1" s="565"/>
    </row>
    <row r="2" spans="1:15" ht="14.5" customHeight="1" x14ac:dyDescent="0.25">
      <c r="A2" s="566"/>
      <c r="B2" s="567"/>
      <c r="C2" s="567"/>
      <c r="D2" s="567"/>
      <c r="E2" s="567"/>
      <c r="F2" s="567"/>
      <c r="G2" s="567"/>
      <c r="H2" s="567"/>
      <c r="I2" s="567"/>
      <c r="J2" s="567"/>
      <c r="K2" s="567"/>
      <c r="L2" s="567"/>
      <c r="M2" s="567"/>
      <c r="N2" s="567"/>
      <c r="O2" s="568"/>
    </row>
    <row r="3" spans="1:15" ht="14.5" customHeight="1" x14ac:dyDescent="0.25">
      <c r="A3" s="566"/>
      <c r="B3" s="567"/>
      <c r="C3" s="567"/>
      <c r="D3" s="567"/>
      <c r="E3" s="567"/>
      <c r="F3" s="567"/>
      <c r="G3" s="567"/>
      <c r="H3" s="567"/>
      <c r="I3" s="567"/>
      <c r="J3" s="567"/>
      <c r="K3" s="567"/>
      <c r="L3" s="567"/>
      <c r="M3" s="567"/>
      <c r="N3" s="567"/>
      <c r="O3" s="568"/>
    </row>
    <row r="4" spans="1:15" ht="14.5" customHeight="1" x14ac:dyDescent="0.25">
      <c r="A4" s="566"/>
      <c r="B4" s="567"/>
      <c r="C4" s="567"/>
      <c r="D4" s="567"/>
      <c r="E4" s="567"/>
      <c r="F4" s="567"/>
      <c r="G4" s="567"/>
      <c r="H4" s="567"/>
      <c r="I4" s="567"/>
      <c r="J4" s="567"/>
      <c r="K4" s="567"/>
      <c r="L4" s="567"/>
      <c r="M4" s="567"/>
      <c r="N4" s="567"/>
      <c r="O4" s="568"/>
    </row>
    <row r="5" spans="1:15" ht="14.5" customHeight="1" x14ac:dyDescent="0.25">
      <c r="A5" s="566"/>
      <c r="B5" s="567"/>
      <c r="C5" s="567"/>
      <c r="D5" s="567"/>
      <c r="E5" s="567"/>
      <c r="F5" s="567"/>
      <c r="G5" s="567"/>
      <c r="H5" s="567"/>
      <c r="I5" s="567"/>
      <c r="J5" s="567"/>
      <c r="K5" s="567"/>
      <c r="L5" s="567"/>
      <c r="M5" s="567"/>
      <c r="N5" s="567"/>
      <c r="O5" s="568"/>
    </row>
    <row r="6" spans="1:15" ht="14.5" customHeight="1" x14ac:dyDescent="0.25">
      <c r="A6" s="566"/>
      <c r="B6" s="567"/>
      <c r="C6" s="567"/>
      <c r="D6" s="567"/>
      <c r="E6" s="567"/>
      <c r="F6" s="567"/>
      <c r="G6" s="567"/>
      <c r="H6" s="567"/>
      <c r="I6" s="567"/>
      <c r="J6" s="567"/>
      <c r="K6" s="567"/>
      <c r="L6" s="567"/>
      <c r="M6" s="567"/>
      <c r="N6" s="567"/>
      <c r="O6" s="568"/>
    </row>
    <row r="7" spans="1:15" ht="14.5" customHeight="1" x14ac:dyDescent="0.25">
      <c r="A7" s="566"/>
      <c r="B7" s="567"/>
      <c r="C7" s="567"/>
      <c r="D7" s="567"/>
      <c r="E7" s="567"/>
      <c r="F7" s="567"/>
      <c r="G7" s="567"/>
      <c r="H7" s="567"/>
      <c r="I7" s="567"/>
      <c r="J7" s="567"/>
      <c r="K7" s="567"/>
      <c r="L7" s="567"/>
      <c r="M7" s="567"/>
      <c r="N7" s="567"/>
      <c r="O7" s="568"/>
    </row>
    <row r="8" spans="1:15" ht="14.5" customHeight="1" x14ac:dyDescent="0.25">
      <c r="A8" s="566"/>
      <c r="B8" s="567"/>
      <c r="C8" s="567"/>
      <c r="D8" s="567"/>
      <c r="E8" s="567"/>
      <c r="F8" s="567"/>
      <c r="G8" s="567"/>
      <c r="H8" s="567"/>
      <c r="I8" s="567"/>
      <c r="J8" s="567"/>
      <c r="K8" s="567"/>
      <c r="L8" s="567"/>
      <c r="M8" s="567"/>
      <c r="N8" s="567"/>
      <c r="O8" s="568"/>
    </row>
    <row r="9" spans="1:15" ht="14.5" customHeight="1" x14ac:dyDescent="0.25">
      <c r="A9" s="566"/>
      <c r="B9" s="567"/>
      <c r="C9" s="567"/>
      <c r="D9" s="567"/>
      <c r="E9" s="567"/>
      <c r="F9" s="567"/>
      <c r="G9" s="567"/>
      <c r="H9" s="567"/>
      <c r="I9" s="567"/>
      <c r="J9" s="567"/>
      <c r="K9" s="567"/>
      <c r="L9" s="567"/>
      <c r="M9" s="567"/>
      <c r="N9" s="567"/>
      <c r="O9" s="568"/>
    </row>
    <row r="10" spans="1:15" ht="14.5" customHeight="1" x14ac:dyDescent="0.25">
      <c r="A10" s="566"/>
      <c r="B10" s="567"/>
      <c r="C10" s="567"/>
      <c r="D10" s="567"/>
      <c r="E10" s="567"/>
      <c r="F10" s="567"/>
      <c r="G10" s="567"/>
      <c r="H10" s="567"/>
      <c r="I10" s="567"/>
      <c r="J10" s="567"/>
      <c r="K10" s="567"/>
      <c r="L10" s="567"/>
      <c r="M10" s="567"/>
      <c r="N10" s="567"/>
      <c r="O10" s="568"/>
    </row>
    <row r="11" spans="1:15" ht="14.5" customHeight="1" x14ac:dyDescent="0.25">
      <c r="A11" s="566"/>
      <c r="B11" s="567"/>
      <c r="C11" s="567"/>
      <c r="D11" s="567"/>
      <c r="E11" s="567"/>
      <c r="F11" s="567"/>
      <c r="G11" s="567"/>
      <c r="H11" s="567"/>
      <c r="I11" s="567"/>
      <c r="J11" s="567"/>
      <c r="K11" s="567"/>
      <c r="L11" s="567"/>
      <c r="M11" s="567"/>
      <c r="N11" s="567"/>
      <c r="O11" s="568"/>
    </row>
    <row r="12" spans="1:15" ht="14.5" customHeight="1" x14ac:dyDescent="0.25">
      <c r="A12" s="566"/>
      <c r="B12" s="567"/>
      <c r="C12" s="567"/>
      <c r="D12" s="567"/>
      <c r="E12" s="567"/>
      <c r="F12" s="567"/>
      <c r="G12" s="567"/>
      <c r="H12" s="567"/>
      <c r="I12" s="567"/>
      <c r="J12" s="567"/>
      <c r="K12" s="567"/>
      <c r="L12" s="567"/>
      <c r="M12" s="567"/>
      <c r="N12" s="567"/>
      <c r="O12" s="568"/>
    </row>
    <row r="13" spans="1:15" ht="14.5" customHeight="1" x14ac:dyDescent="0.25">
      <c r="A13" s="566"/>
      <c r="B13" s="567"/>
      <c r="C13" s="567"/>
      <c r="D13" s="567"/>
      <c r="E13" s="567"/>
      <c r="F13" s="567"/>
      <c r="G13" s="567"/>
      <c r="H13" s="567"/>
      <c r="I13" s="567"/>
      <c r="J13" s="567"/>
      <c r="K13" s="567"/>
      <c r="L13" s="567"/>
      <c r="M13" s="567"/>
      <c r="N13" s="567"/>
      <c r="O13" s="568"/>
    </row>
    <row r="14" spans="1:15" ht="14.5" customHeight="1" x14ac:dyDescent="0.25">
      <c r="A14" s="566"/>
      <c r="B14" s="567"/>
      <c r="C14" s="567"/>
      <c r="D14" s="567"/>
      <c r="E14" s="567"/>
      <c r="F14" s="567"/>
      <c r="G14" s="567"/>
      <c r="H14" s="567"/>
      <c r="I14" s="567"/>
      <c r="J14" s="567"/>
      <c r="K14" s="567"/>
      <c r="L14" s="567"/>
      <c r="M14" s="567"/>
      <c r="N14" s="567"/>
      <c r="O14" s="568"/>
    </row>
    <row r="15" spans="1:15" ht="14.5" customHeight="1" x14ac:dyDescent="0.25">
      <c r="A15" s="566"/>
      <c r="B15" s="567"/>
      <c r="C15" s="567"/>
      <c r="D15" s="567"/>
      <c r="E15" s="567"/>
      <c r="F15" s="567"/>
      <c r="G15" s="567"/>
      <c r="H15" s="567"/>
      <c r="I15" s="567"/>
      <c r="J15" s="567"/>
      <c r="K15" s="567"/>
      <c r="L15" s="567"/>
      <c r="M15" s="567"/>
      <c r="N15" s="567"/>
      <c r="O15" s="568"/>
    </row>
    <row r="16" spans="1:15" ht="14.5" customHeight="1" x14ac:dyDescent="0.25">
      <c r="A16" s="566"/>
      <c r="B16" s="567"/>
      <c r="C16" s="567"/>
      <c r="D16" s="567"/>
      <c r="E16" s="567"/>
      <c r="F16" s="567"/>
      <c r="G16" s="567"/>
      <c r="H16" s="567"/>
      <c r="I16" s="567"/>
      <c r="J16" s="567"/>
      <c r="K16" s="567"/>
      <c r="L16" s="567"/>
      <c r="M16" s="567"/>
      <c r="N16" s="567"/>
      <c r="O16" s="568"/>
    </row>
    <row r="17" spans="1:15" ht="14.5" customHeight="1" x14ac:dyDescent="0.25">
      <c r="A17" s="566"/>
      <c r="B17" s="567"/>
      <c r="C17" s="567"/>
      <c r="D17" s="567"/>
      <c r="E17" s="567"/>
      <c r="F17" s="567"/>
      <c r="G17" s="567"/>
      <c r="H17" s="567"/>
      <c r="I17" s="567"/>
      <c r="J17" s="567"/>
      <c r="K17" s="567"/>
      <c r="L17" s="567"/>
      <c r="M17" s="567"/>
      <c r="N17" s="567"/>
      <c r="O17" s="568"/>
    </row>
    <row r="18" spans="1:15" ht="14.5" customHeight="1" x14ac:dyDescent="0.25">
      <c r="A18" s="566"/>
      <c r="B18" s="567"/>
      <c r="C18" s="567"/>
      <c r="D18" s="567"/>
      <c r="E18" s="567"/>
      <c r="F18" s="567"/>
      <c r="G18" s="567"/>
      <c r="H18" s="567"/>
      <c r="I18" s="567"/>
      <c r="J18" s="567"/>
      <c r="K18" s="567"/>
      <c r="L18" s="567"/>
      <c r="M18" s="567"/>
      <c r="N18" s="567"/>
      <c r="O18" s="568"/>
    </row>
    <row r="19" spans="1:15" ht="14.5" customHeight="1" x14ac:dyDescent="0.25">
      <c r="A19" s="566"/>
      <c r="B19" s="567"/>
      <c r="C19" s="567"/>
      <c r="D19" s="567"/>
      <c r="E19" s="567"/>
      <c r="F19" s="567"/>
      <c r="G19" s="567"/>
      <c r="H19" s="567"/>
      <c r="I19" s="567"/>
      <c r="J19" s="567"/>
      <c r="K19" s="567"/>
      <c r="L19" s="567"/>
      <c r="M19" s="567"/>
      <c r="N19" s="567"/>
      <c r="O19" s="568"/>
    </row>
    <row r="20" spans="1:15" ht="14.5" customHeight="1" x14ac:dyDescent="0.25">
      <c r="A20" s="566"/>
      <c r="B20" s="567"/>
      <c r="C20" s="567"/>
      <c r="D20" s="567"/>
      <c r="E20" s="567"/>
      <c r="F20" s="567"/>
      <c r="G20" s="567"/>
      <c r="H20" s="567"/>
      <c r="I20" s="567"/>
      <c r="J20" s="567"/>
      <c r="K20" s="567"/>
      <c r="L20" s="567"/>
      <c r="M20" s="567"/>
      <c r="N20" s="567"/>
      <c r="O20" s="568"/>
    </row>
    <row r="21" spans="1:15" ht="14.5" customHeight="1" x14ac:dyDescent="0.25">
      <c r="A21" s="566"/>
      <c r="B21" s="567"/>
      <c r="C21" s="567"/>
      <c r="D21" s="567"/>
      <c r="E21" s="567"/>
      <c r="F21" s="567"/>
      <c r="G21" s="567"/>
      <c r="H21" s="567"/>
      <c r="I21" s="567"/>
      <c r="J21" s="567"/>
      <c r="K21" s="567"/>
      <c r="L21" s="567"/>
      <c r="M21" s="567"/>
      <c r="N21" s="567"/>
      <c r="O21" s="568"/>
    </row>
    <row r="22" spans="1:15" ht="14.5" customHeight="1" x14ac:dyDescent="0.25">
      <c r="A22" s="566"/>
      <c r="B22" s="567"/>
      <c r="C22" s="567"/>
      <c r="D22" s="567"/>
      <c r="E22" s="567"/>
      <c r="F22" s="567"/>
      <c r="G22" s="567"/>
      <c r="H22" s="567"/>
      <c r="I22" s="567"/>
      <c r="J22" s="567"/>
      <c r="K22" s="567"/>
      <c r="L22" s="567"/>
      <c r="M22" s="567"/>
      <c r="N22" s="567"/>
      <c r="O22" s="568"/>
    </row>
    <row r="23" spans="1:15" ht="14.5" customHeight="1" x14ac:dyDescent="0.25">
      <c r="A23" s="566"/>
      <c r="B23" s="567"/>
      <c r="C23" s="567"/>
      <c r="D23" s="567"/>
      <c r="E23" s="567"/>
      <c r="F23" s="567"/>
      <c r="G23" s="567"/>
      <c r="H23" s="567"/>
      <c r="I23" s="567"/>
      <c r="J23" s="567"/>
      <c r="K23" s="567"/>
      <c r="L23" s="567"/>
      <c r="M23" s="567"/>
      <c r="N23" s="567"/>
      <c r="O23" s="568"/>
    </row>
    <row r="24" spans="1:15" ht="14.5" customHeight="1" x14ac:dyDescent="0.25">
      <c r="A24" s="566"/>
      <c r="B24" s="567"/>
      <c r="C24" s="567"/>
      <c r="D24" s="567"/>
      <c r="E24" s="567"/>
      <c r="F24" s="567"/>
      <c r="G24" s="567"/>
      <c r="H24" s="567"/>
      <c r="I24" s="567"/>
      <c r="J24" s="567"/>
      <c r="K24" s="567"/>
      <c r="L24" s="567"/>
      <c r="M24" s="567"/>
      <c r="N24" s="567"/>
      <c r="O24" s="568"/>
    </row>
    <row r="25" spans="1:15" ht="14.5" customHeight="1" x14ac:dyDescent="0.25">
      <c r="A25" s="566"/>
      <c r="B25" s="567"/>
      <c r="C25" s="567"/>
      <c r="D25" s="567"/>
      <c r="E25" s="567"/>
      <c r="F25" s="567"/>
      <c r="G25" s="567"/>
      <c r="H25" s="567"/>
      <c r="I25" s="567"/>
      <c r="J25" s="567"/>
      <c r="K25" s="567"/>
      <c r="L25" s="567"/>
      <c r="M25" s="567"/>
      <c r="N25" s="567"/>
      <c r="O25" s="568"/>
    </row>
    <row r="26" spans="1:15" ht="14.5" customHeight="1" x14ac:dyDescent="0.25">
      <c r="A26" s="566"/>
      <c r="B26" s="567"/>
      <c r="C26" s="567"/>
      <c r="D26" s="567"/>
      <c r="E26" s="567"/>
      <c r="F26" s="567"/>
      <c r="G26" s="567"/>
      <c r="H26" s="567"/>
      <c r="I26" s="567"/>
      <c r="J26" s="567"/>
      <c r="K26" s="567"/>
      <c r="L26" s="567"/>
      <c r="M26" s="567"/>
      <c r="N26" s="567"/>
      <c r="O26" s="568"/>
    </row>
    <row r="27" spans="1:15" ht="14.5" customHeight="1" x14ac:dyDescent="0.25">
      <c r="A27" s="566"/>
      <c r="B27" s="567"/>
      <c r="C27" s="567"/>
      <c r="D27" s="567"/>
      <c r="E27" s="567"/>
      <c r="F27" s="567"/>
      <c r="G27" s="567"/>
      <c r="H27" s="567"/>
      <c r="I27" s="567"/>
      <c r="J27" s="567"/>
      <c r="K27" s="567"/>
      <c r="L27" s="567"/>
      <c r="M27" s="567"/>
      <c r="N27" s="567"/>
      <c r="O27" s="568"/>
    </row>
    <row r="28" spans="1:15" ht="14.5" customHeight="1" x14ac:dyDescent="0.25">
      <c r="A28" s="566"/>
      <c r="B28" s="567"/>
      <c r="C28" s="567"/>
      <c r="D28" s="567"/>
      <c r="E28" s="567"/>
      <c r="F28" s="567"/>
      <c r="G28" s="567"/>
      <c r="H28" s="567"/>
      <c r="I28" s="567"/>
      <c r="J28" s="567"/>
      <c r="K28" s="567"/>
      <c r="L28" s="567"/>
      <c r="M28" s="567"/>
      <c r="N28" s="567"/>
      <c r="O28" s="568"/>
    </row>
    <row r="29" spans="1:15" ht="14.5" customHeight="1" x14ac:dyDescent="0.25">
      <c r="A29" s="566"/>
      <c r="B29" s="567"/>
      <c r="C29" s="567"/>
      <c r="D29" s="567"/>
      <c r="E29" s="567"/>
      <c r="F29" s="567"/>
      <c r="G29" s="567"/>
      <c r="H29" s="567"/>
      <c r="I29" s="567"/>
      <c r="J29" s="567"/>
      <c r="K29" s="567"/>
      <c r="L29" s="567"/>
      <c r="M29" s="567"/>
      <c r="N29" s="567"/>
      <c r="O29" s="568"/>
    </row>
    <row r="30" spans="1:15" ht="14.5" customHeight="1" x14ac:dyDescent="0.25">
      <c r="A30" s="566"/>
      <c r="B30" s="567"/>
      <c r="C30" s="567"/>
      <c r="D30" s="567"/>
      <c r="E30" s="567"/>
      <c r="F30" s="567"/>
      <c r="G30" s="567"/>
      <c r="H30" s="567"/>
      <c r="I30" s="567"/>
      <c r="J30" s="567"/>
      <c r="K30" s="567"/>
      <c r="L30" s="567"/>
      <c r="M30" s="567"/>
      <c r="N30" s="567"/>
      <c r="O30" s="568"/>
    </row>
    <row r="31" spans="1:15" ht="14.5" customHeight="1" x14ac:dyDescent="0.25">
      <c r="A31" s="566"/>
      <c r="B31" s="567"/>
      <c r="C31" s="567"/>
      <c r="D31" s="567"/>
      <c r="E31" s="567"/>
      <c r="F31" s="567"/>
      <c r="G31" s="567"/>
      <c r="H31" s="567"/>
      <c r="I31" s="567"/>
      <c r="J31" s="567"/>
      <c r="K31" s="567"/>
      <c r="L31" s="567"/>
      <c r="M31" s="567"/>
      <c r="N31" s="567"/>
      <c r="O31" s="568"/>
    </row>
    <row r="32" spans="1:15" ht="14.5" customHeight="1" x14ac:dyDescent="0.25">
      <c r="A32" s="569"/>
      <c r="B32" s="570"/>
      <c r="C32" s="570"/>
      <c r="D32" s="570"/>
      <c r="E32" s="570"/>
      <c r="F32" s="570"/>
      <c r="G32" s="570"/>
      <c r="H32" s="570"/>
      <c r="I32" s="570"/>
      <c r="J32" s="570"/>
      <c r="K32" s="570"/>
      <c r="L32" s="570"/>
      <c r="M32" s="570"/>
      <c r="N32" s="570"/>
      <c r="O32" s="571"/>
    </row>
  </sheetData>
  <sheetProtection algorithmName="SHA-1" hashValue="71zKiK09CDmaGs5UuY2pW3i7aX0=" saltValue="7x5QJzqLFu6hdUYGxbwixg==" spinCount="100000" sheet="1" objects="1" scenarios="1"/>
  <mergeCells count="1">
    <mergeCell ref="A1:O3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1AE27-F88B-448E-BF0C-EBE37A3406F2}">
  <sheetPr codeName="Sheet18">
    <tabColor theme="0" tint="-0.14999847407452621"/>
    <pageSetUpPr autoPageBreaks="0"/>
  </sheetPr>
  <dimension ref="A1:AD299"/>
  <sheetViews>
    <sheetView showGridLines="0" zoomScale="85" zoomScaleNormal="85" workbookViewId="0">
      <pane xSplit="7" ySplit="5" topLeftCell="H6" activePane="bottomRight" state="frozen"/>
      <selection pane="topRight" activeCell="G1" sqref="G1"/>
      <selection pane="bottomLeft" activeCell="A6" sqref="A6"/>
      <selection pane="bottomRight" activeCell="J36" sqref="J36"/>
    </sheetView>
  </sheetViews>
  <sheetFormatPr defaultColWidth="0" defaultRowHeight="12.5" zeroHeight="1" x14ac:dyDescent="0.25"/>
  <cols>
    <col min="1" max="2" width="2.54296875" customWidth="1"/>
    <col min="3" max="3" width="34" customWidth="1"/>
    <col min="4" max="4" width="21.54296875" bestFit="1" customWidth="1"/>
    <col min="5" max="5" width="2.7265625" customWidth="1"/>
    <col min="6" max="6" width="12.26953125" bestFit="1" customWidth="1"/>
    <col min="7" max="8" width="2.7265625" customWidth="1"/>
    <col min="9" max="13" width="13.7265625" customWidth="1"/>
    <col min="14" max="14" width="2.7265625" customWidth="1"/>
    <col min="15" max="20" width="13.7265625" customWidth="1"/>
    <col min="21" max="21" width="132.54296875" customWidth="1"/>
    <col min="22" max="22" width="2.54296875" customWidth="1"/>
    <col min="23" max="30" width="0" hidden="1" customWidth="1"/>
    <col min="31" max="16384" width="8.7265625" hidden="1"/>
  </cols>
  <sheetData>
    <row r="1" spans="1:22" ht="16" thickBot="1" x14ac:dyDescent="0.4">
      <c r="A1" s="109"/>
      <c r="B1" s="109" t="s">
        <v>428</v>
      </c>
      <c r="C1" s="109"/>
      <c r="D1" s="109"/>
      <c r="E1" s="109"/>
      <c r="F1" s="109"/>
      <c r="G1" s="109"/>
      <c r="H1" s="109"/>
      <c r="I1" s="109"/>
      <c r="J1" s="109"/>
      <c r="K1" s="109"/>
      <c r="L1" s="109"/>
      <c r="M1" s="109"/>
      <c r="N1" s="109"/>
      <c r="O1" s="109"/>
      <c r="P1" s="109"/>
      <c r="Q1" s="109"/>
      <c r="R1" s="109"/>
      <c r="S1" s="109"/>
      <c r="T1" s="109"/>
      <c r="U1" s="109"/>
      <c r="V1" s="109"/>
    </row>
    <row r="2" spans="1:22" x14ac:dyDescent="0.25">
      <c r="D2" s="8"/>
      <c r="F2" s="8"/>
    </row>
    <row r="3" spans="1:22" ht="13" x14ac:dyDescent="0.3">
      <c r="C3" s="572" t="s">
        <v>612</v>
      </c>
      <c r="D3" s="572"/>
      <c r="E3" s="572"/>
      <c r="F3" s="572"/>
      <c r="I3" s="111" t="s">
        <v>186</v>
      </c>
      <c r="J3" s="111"/>
      <c r="K3" s="111"/>
      <c r="L3" s="111"/>
      <c r="M3" s="111"/>
      <c r="O3" s="111" t="s">
        <v>187</v>
      </c>
      <c r="P3" s="111"/>
      <c r="Q3" s="111"/>
      <c r="R3" s="111"/>
      <c r="S3" s="111"/>
      <c r="T3" s="111"/>
      <c r="U3" s="292"/>
    </row>
    <row r="4" spans="1:22" ht="13" x14ac:dyDescent="0.3">
      <c r="C4" s="572"/>
      <c r="D4" s="572"/>
      <c r="E4" s="572"/>
      <c r="F4" s="572"/>
      <c r="G4" s="27"/>
      <c r="H4" s="2"/>
      <c r="I4" s="110" t="s">
        <v>33</v>
      </c>
      <c r="J4" s="110" t="s">
        <v>35</v>
      </c>
      <c r="K4" s="110" t="s">
        <v>37</v>
      </c>
      <c r="L4" s="110" t="s">
        <v>39</v>
      </c>
      <c r="M4" s="110" t="s">
        <v>41</v>
      </c>
      <c r="N4" s="110"/>
      <c r="O4" s="110" t="s">
        <v>189</v>
      </c>
      <c r="P4" s="110" t="s">
        <v>190</v>
      </c>
      <c r="Q4" s="110" t="s">
        <v>191</v>
      </c>
      <c r="R4" s="110" t="s">
        <v>192</v>
      </c>
      <c r="S4" s="110" t="s">
        <v>193</v>
      </c>
      <c r="T4" s="110" t="s">
        <v>194</v>
      </c>
      <c r="U4" s="170"/>
    </row>
    <row r="5" spans="1:22" ht="13" x14ac:dyDescent="0.25">
      <c r="B5" s="135" t="s">
        <v>195</v>
      </c>
      <c r="F5" s="8"/>
      <c r="U5" s="77"/>
    </row>
    <row r="6" spans="1:22" x14ac:dyDescent="0.25">
      <c r="C6" s="122"/>
      <c r="F6" s="8"/>
      <c r="I6" s="23"/>
      <c r="K6" s="71"/>
      <c r="L6" s="71"/>
      <c r="U6" s="77"/>
    </row>
    <row r="7" spans="1:22" ht="14.5" x14ac:dyDescent="0.35">
      <c r="B7" s="108" t="s">
        <v>196</v>
      </c>
      <c r="C7" s="114"/>
      <c r="D7" s="115"/>
      <c r="E7" s="114"/>
      <c r="F7" s="114"/>
      <c r="G7" s="114"/>
      <c r="H7" s="114"/>
      <c r="I7" s="114"/>
      <c r="J7" s="114"/>
      <c r="K7" s="114"/>
      <c r="L7" s="114"/>
      <c r="M7" s="114"/>
      <c r="N7" s="114"/>
      <c r="O7" s="114"/>
      <c r="P7" s="114"/>
      <c r="Q7" s="114"/>
      <c r="R7" s="114"/>
      <c r="S7" s="114"/>
      <c r="T7" s="114"/>
      <c r="U7" s="293"/>
    </row>
    <row r="8" spans="1:22" ht="13" x14ac:dyDescent="0.3">
      <c r="C8" s="110" t="s">
        <v>197</v>
      </c>
      <c r="D8" s="2"/>
      <c r="E8" s="2"/>
      <c r="F8" s="19"/>
      <c r="G8" s="2"/>
      <c r="H8" s="2"/>
      <c r="I8" s="2"/>
      <c r="J8" s="2"/>
      <c r="K8" s="2"/>
      <c r="L8" s="2"/>
      <c r="M8" s="2"/>
      <c r="N8" s="2"/>
      <c r="O8" s="2"/>
      <c r="P8" s="2"/>
      <c r="Q8" s="2"/>
      <c r="R8" s="2"/>
      <c r="S8" s="2"/>
      <c r="T8" s="2"/>
      <c r="U8" s="294"/>
    </row>
    <row r="9" spans="1:22" x14ac:dyDescent="0.25">
      <c r="C9" s="22" t="s">
        <v>198</v>
      </c>
      <c r="D9" s="3"/>
      <c r="F9" s="58" t="s">
        <v>199</v>
      </c>
      <c r="I9" s="137">
        <v>11190.6186</v>
      </c>
      <c r="J9" s="137">
        <v>842.00339999999994</v>
      </c>
      <c r="K9" s="137">
        <v>10000</v>
      </c>
      <c r="L9" s="137">
        <v>8000</v>
      </c>
      <c r="M9" s="137">
        <v>5208.9699999999993</v>
      </c>
      <c r="U9" s="77" t="s">
        <v>429</v>
      </c>
    </row>
    <row r="10" spans="1:22" x14ac:dyDescent="0.25">
      <c r="C10" s="3" t="s">
        <v>200</v>
      </c>
      <c r="D10" s="3"/>
      <c r="F10" s="58" t="s">
        <v>199</v>
      </c>
      <c r="I10" s="137">
        <v>11190.6186</v>
      </c>
      <c r="J10" s="137">
        <v>842.00339999999994</v>
      </c>
      <c r="K10" s="137">
        <v>9684.8484848484859</v>
      </c>
      <c r="L10" s="137">
        <v>7000</v>
      </c>
      <c r="M10" s="137">
        <v>5208.9699999999993</v>
      </c>
      <c r="U10" s="77" t="s">
        <v>430</v>
      </c>
    </row>
    <row r="11" spans="1:22" x14ac:dyDescent="0.25">
      <c r="C11" s="3" t="s">
        <v>201</v>
      </c>
      <c r="D11" s="3"/>
      <c r="F11" s="58" t="s">
        <v>199</v>
      </c>
      <c r="I11" s="137">
        <v>0</v>
      </c>
      <c r="J11" s="137">
        <v>0</v>
      </c>
      <c r="K11" s="137">
        <v>1475.222816399287</v>
      </c>
      <c r="L11" s="137">
        <v>1000</v>
      </c>
      <c r="M11" s="137">
        <v>0</v>
      </c>
      <c r="U11" s="77" t="s">
        <v>431</v>
      </c>
    </row>
    <row r="12" spans="1:22" x14ac:dyDescent="0.25">
      <c r="C12" t="s">
        <v>202</v>
      </c>
      <c r="E12" s="18"/>
      <c r="F12" s="58" t="s">
        <v>199</v>
      </c>
      <c r="G12" s="18"/>
      <c r="H12" s="18"/>
      <c r="I12" s="10">
        <v>0</v>
      </c>
      <c r="J12" s="10">
        <v>0</v>
      </c>
      <c r="K12" s="10">
        <v>0</v>
      </c>
      <c r="L12" s="10">
        <v>3</v>
      </c>
      <c r="M12" s="10">
        <v>9</v>
      </c>
      <c r="N12" s="18"/>
      <c r="O12" s="18"/>
      <c r="P12" s="18"/>
      <c r="Q12" s="18"/>
      <c r="R12" s="18"/>
      <c r="S12" s="18"/>
      <c r="T12" s="18"/>
      <c r="U12" s="295" t="s">
        <v>481</v>
      </c>
    </row>
    <row r="13" spans="1:22" x14ac:dyDescent="0.25">
      <c r="C13" t="s">
        <v>203</v>
      </c>
      <c r="E13" s="18"/>
      <c r="F13" s="58" t="s">
        <v>199</v>
      </c>
      <c r="G13" s="18"/>
      <c r="H13" s="18"/>
      <c r="I13" s="10">
        <v>0</v>
      </c>
      <c r="J13" s="10">
        <v>0</v>
      </c>
      <c r="K13" s="10">
        <v>0</v>
      </c>
      <c r="L13" s="10">
        <v>0</v>
      </c>
      <c r="M13" s="10">
        <v>5</v>
      </c>
      <c r="N13" s="18"/>
      <c r="O13" s="18"/>
      <c r="P13" s="18"/>
      <c r="Q13" s="18"/>
      <c r="R13" s="18"/>
      <c r="S13" s="18"/>
      <c r="T13" s="18"/>
      <c r="U13" s="295" t="s">
        <v>481</v>
      </c>
    </row>
    <row r="14" spans="1:22" x14ac:dyDescent="0.25">
      <c r="C14" t="s">
        <v>204</v>
      </c>
      <c r="E14" s="18"/>
      <c r="F14" s="58" t="s">
        <v>199</v>
      </c>
      <c r="G14" s="18"/>
      <c r="H14" s="18"/>
      <c r="I14" s="10">
        <v>0</v>
      </c>
      <c r="J14" s="10">
        <v>0</v>
      </c>
      <c r="K14" s="10">
        <v>5</v>
      </c>
      <c r="L14" s="10">
        <v>0</v>
      </c>
      <c r="M14" s="10">
        <v>5</v>
      </c>
      <c r="N14" s="18"/>
      <c r="O14" s="18"/>
      <c r="P14" s="18"/>
      <c r="Q14" s="18"/>
      <c r="R14" s="18"/>
      <c r="S14" s="18"/>
      <c r="T14" s="18"/>
      <c r="U14" s="295" t="s">
        <v>481</v>
      </c>
    </row>
    <row r="15" spans="1:22" x14ac:dyDescent="0.25">
      <c r="F15" s="18"/>
      <c r="I15" s="23"/>
      <c r="J15" s="23"/>
      <c r="K15" s="23"/>
      <c r="L15" s="23"/>
      <c r="M15" s="23"/>
      <c r="U15" s="77"/>
    </row>
    <row r="16" spans="1:22" ht="13" x14ac:dyDescent="0.3">
      <c r="C16" s="110" t="s">
        <v>205</v>
      </c>
      <c r="D16" s="2"/>
      <c r="E16" s="2"/>
      <c r="F16" s="19"/>
      <c r="G16" s="2"/>
      <c r="H16" s="2"/>
      <c r="I16" s="2"/>
      <c r="J16" s="2"/>
      <c r="K16" s="2"/>
      <c r="L16" s="2"/>
      <c r="M16" s="2"/>
      <c r="N16" s="2"/>
      <c r="O16" s="2"/>
      <c r="P16" s="2"/>
      <c r="Q16" s="2"/>
      <c r="R16" s="2"/>
      <c r="S16" s="2"/>
      <c r="T16" s="2"/>
      <c r="U16" s="294"/>
    </row>
    <row r="17" spans="3:21" x14ac:dyDescent="0.25">
      <c r="C17" s="22" t="s">
        <v>206</v>
      </c>
      <c r="D17" s="3"/>
      <c r="F17" s="58" t="s">
        <v>199</v>
      </c>
      <c r="I17" s="137">
        <v>2164.96</v>
      </c>
      <c r="J17" s="137">
        <v>2316.6469999999999</v>
      </c>
      <c r="K17" s="137">
        <v>1200</v>
      </c>
      <c r="L17" s="137">
        <v>400</v>
      </c>
      <c r="M17" s="137">
        <v>2918.0259999999998</v>
      </c>
      <c r="U17" s="77" t="s">
        <v>432</v>
      </c>
    </row>
    <row r="18" spans="3:21" x14ac:dyDescent="0.25">
      <c r="C18" s="22" t="s">
        <v>207</v>
      </c>
      <c r="D18" s="3"/>
      <c r="F18" s="58" t="s">
        <v>199</v>
      </c>
      <c r="I18" s="137">
        <v>0</v>
      </c>
      <c r="J18" s="137">
        <v>0</v>
      </c>
      <c r="K18" s="137">
        <v>111</v>
      </c>
      <c r="L18" s="137">
        <v>30</v>
      </c>
      <c r="M18" s="137">
        <v>0</v>
      </c>
      <c r="U18" s="77" t="s">
        <v>433</v>
      </c>
    </row>
    <row r="19" spans="3:21" x14ac:dyDescent="0.25">
      <c r="C19" s="22" t="s">
        <v>208</v>
      </c>
      <c r="D19" s="3"/>
      <c r="F19" s="58" t="s">
        <v>199</v>
      </c>
      <c r="I19" s="137">
        <v>1248.8889999999999</v>
      </c>
      <c r="J19" s="137">
        <v>943.846</v>
      </c>
      <c r="K19" s="137">
        <v>705.88235294117646</v>
      </c>
      <c r="L19" s="137">
        <v>360</v>
      </c>
      <c r="M19" s="137">
        <v>1190.24</v>
      </c>
      <c r="U19" s="77" t="s">
        <v>434</v>
      </c>
    </row>
    <row r="20" spans="3:21" x14ac:dyDescent="0.25">
      <c r="C20" s="22" t="s">
        <v>209</v>
      </c>
      <c r="D20" s="3"/>
      <c r="F20" s="58" t="s">
        <v>199</v>
      </c>
      <c r="I20" s="137">
        <v>0</v>
      </c>
      <c r="J20" s="137">
        <v>0</v>
      </c>
      <c r="K20" s="137">
        <v>0</v>
      </c>
      <c r="L20" s="137">
        <v>50</v>
      </c>
      <c r="M20" s="137">
        <v>0</v>
      </c>
      <c r="U20" s="77" t="s">
        <v>435</v>
      </c>
    </row>
    <row r="21" spans="3:21" x14ac:dyDescent="0.25">
      <c r="F21" s="18"/>
      <c r="U21" s="77"/>
    </row>
    <row r="22" spans="3:21" x14ac:dyDescent="0.25">
      <c r="C22" s="22" t="s">
        <v>436</v>
      </c>
      <c r="D22" s="3"/>
      <c r="F22" s="58" t="s">
        <v>210</v>
      </c>
      <c r="I22" s="85" t="s">
        <v>211</v>
      </c>
      <c r="J22" s="85" t="s">
        <v>211</v>
      </c>
      <c r="K22" s="85" t="s">
        <v>211</v>
      </c>
      <c r="L22" s="85" t="s">
        <v>211</v>
      </c>
      <c r="M22" s="85" t="s">
        <v>211</v>
      </c>
      <c r="U22" s="77" t="s">
        <v>437</v>
      </c>
    </row>
    <row r="23" spans="3:21" x14ac:dyDescent="0.25">
      <c r="C23" s="22" t="s">
        <v>438</v>
      </c>
      <c r="D23" s="3"/>
      <c r="F23" s="58" t="s">
        <v>212</v>
      </c>
      <c r="I23" s="54">
        <v>45170</v>
      </c>
      <c r="J23" s="54">
        <v>45170</v>
      </c>
      <c r="K23" s="54">
        <v>45108</v>
      </c>
      <c r="L23" s="54">
        <v>45170</v>
      </c>
      <c r="M23" s="54">
        <v>45108</v>
      </c>
      <c r="U23" s="77" t="s">
        <v>437</v>
      </c>
    </row>
    <row r="24" spans="3:21" x14ac:dyDescent="0.25">
      <c r="F24" s="18"/>
      <c r="U24" s="77"/>
    </row>
    <row r="25" spans="3:21" ht="13" x14ac:dyDescent="0.3">
      <c r="C25" s="110" t="s">
        <v>213</v>
      </c>
      <c r="D25" s="2"/>
      <c r="E25" s="2"/>
      <c r="F25" s="19"/>
      <c r="G25" s="2"/>
      <c r="H25" s="2"/>
      <c r="I25" s="2"/>
      <c r="J25" s="2"/>
      <c r="K25" s="2"/>
      <c r="L25" s="2"/>
      <c r="M25" s="2"/>
      <c r="N25" s="2"/>
      <c r="O25" s="2"/>
      <c r="P25" s="2"/>
      <c r="Q25" s="2"/>
      <c r="R25" s="2"/>
      <c r="S25" s="2"/>
      <c r="T25" s="2"/>
      <c r="U25" s="294"/>
    </row>
    <row r="26" spans="3:21" x14ac:dyDescent="0.25">
      <c r="C26" s="22" t="s">
        <v>214</v>
      </c>
      <c r="D26" s="3"/>
      <c r="F26" s="58" t="s">
        <v>215</v>
      </c>
      <c r="I26" s="153">
        <v>1.1200000000000002E-2</v>
      </c>
      <c r="J26" s="153">
        <v>0</v>
      </c>
      <c r="K26" s="153">
        <v>1.4260249554367201E-2</v>
      </c>
      <c r="L26" s="153">
        <v>0.05</v>
      </c>
      <c r="M26" s="153">
        <v>1.376E-2</v>
      </c>
      <c r="U26" s="77" t="s">
        <v>439</v>
      </c>
    </row>
    <row r="27" spans="3:21" x14ac:dyDescent="0.25">
      <c r="C27" s="22" t="s">
        <v>216</v>
      </c>
      <c r="D27" s="3"/>
      <c r="F27" s="58" t="s">
        <v>215</v>
      </c>
      <c r="I27" s="153">
        <v>0.34331904647395239</v>
      </c>
      <c r="J27" s="153">
        <v>5.6018850149566139E-2</v>
      </c>
      <c r="K27" s="153">
        <v>0.10858747549019608</v>
      </c>
      <c r="L27" s="153">
        <v>5.7567187499999999E-2</v>
      </c>
      <c r="M27" s="153">
        <v>8.9433342667798191E-2</v>
      </c>
      <c r="U27" s="77" t="s">
        <v>440</v>
      </c>
    </row>
    <row r="28" spans="3:21" x14ac:dyDescent="0.25">
      <c r="C28" s="22" t="s">
        <v>217</v>
      </c>
      <c r="D28" s="3"/>
      <c r="F28" s="58" t="s">
        <v>215</v>
      </c>
      <c r="I28" s="153">
        <v>1.1200000000000002E-2</v>
      </c>
      <c r="J28" s="153">
        <v>0</v>
      </c>
      <c r="K28" s="153">
        <v>1.43E-2</v>
      </c>
      <c r="L28" s="153">
        <v>0.9</v>
      </c>
      <c r="M28" s="153">
        <v>1.376E-2</v>
      </c>
      <c r="U28" s="77" t="s">
        <v>441</v>
      </c>
    </row>
    <row r="29" spans="3:21" x14ac:dyDescent="0.25">
      <c r="F29" s="18"/>
      <c r="U29" s="77"/>
    </row>
    <row r="30" spans="3:21" ht="13" x14ac:dyDescent="0.3">
      <c r="C30" s="110" t="s">
        <v>218</v>
      </c>
      <c r="D30" s="2"/>
      <c r="E30" s="2"/>
      <c r="F30" s="2"/>
      <c r="G30" s="2"/>
      <c r="H30" s="2"/>
      <c r="I30" s="2"/>
      <c r="J30" s="2"/>
      <c r="K30" s="2"/>
      <c r="L30" s="2"/>
      <c r="M30" s="2"/>
      <c r="N30" s="2"/>
      <c r="O30" s="2"/>
      <c r="P30" s="2"/>
      <c r="Q30" s="2"/>
      <c r="R30" s="2"/>
      <c r="S30" s="2"/>
      <c r="T30" s="2"/>
      <c r="U30" s="294"/>
    </row>
    <row r="31" spans="3:21" x14ac:dyDescent="0.25">
      <c r="C31" t="s">
        <v>219</v>
      </c>
      <c r="E31" s="21"/>
      <c r="F31" s="52" t="s">
        <v>220</v>
      </c>
      <c r="G31" s="21"/>
      <c r="H31" s="21"/>
      <c r="I31" s="20">
        <v>1.9</v>
      </c>
      <c r="J31" s="20">
        <v>1.9</v>
      </c>
      <c r="K31" s="20">
        <v>1.9</v>
      </c>
      <c r="L31" s="20">
        <v>1.9</v>
      </c>
      <c r="M31" s="20">
        <v>1.9</v>
      </c>
      <c r="N31" s="21"/>
      <c r="O31" s="21"/>
      <c r="P31" s="21"/>
      <c r="Q31" s="21"/>
      <c r="R31" s="21"/>
      <c r="S31" s="21"/>
      <c r="T31" s="21"/>
      <c r="U31" s="296" t="s">
        <v>442</v>
      </c>
    </row>
    <row r="32" spans="3:21" x14ac:dyDescent="0.25">
      <c r="C32" t="s">
        <v>221</v>
      </c>
      <c r="E32" s="21"/>
      <c r="F32" s="52" t="s">
        <v>220</v>
      </c>
      <c r="G32" s="21"/>
      <c r="H32" s="21"/>
      <c r="I32" s="20">
        <v>0.4</v>
      </c>
      <c r="J32" s="20">
        <v>0.4</v>
      </c>
      <c r="K32" s="20">
        <v>0.4</v>
      </c>
      <c r="L32" s="20">
        <v>0.4</v>
      </c>
      <c r="M32" s="20">
        <v>0.4</v>
      </c>
      <c r="N32" s="21"/>
      <c r="O32" s="21"/>
      <c r="P32" s="21"/>
      <c r="Q32" s="21"/>
      <c r="R32" s="21"/>
      <c r="S32" s="21"/>
      <c r="T32" s="21"/>
      <c r="U32" s="296" t="s">
        <v>443</v>
      </c>
    </row>
    <row r="33" spans="3:21" x14ac:dyDescent="0.25">
      <c r="F33" s="18"/>
      <c r="U33" s="77"/>
    </row>
    <row r="34" spans="3:21" ht="13" x14ac:dyDescent="0.3">
      <c r="C34" s="110" t="s">
        <v>222</v>
      </c>
      <c r="D34" s="2"/>
      <c r="E34" s="2"/>
      <c r="F34" s="2"/>
      <c r="G34" s="2"/>
      <c r="H34" s="2"/>
      <c r="I34" s="2"/>
      <c r="J34" s="2"/>
      <c r="K34" s="2"/>
      <c r="L34" s="2"/>
      <c r="M34" s="2"/>
      <c r="N34" s="2"/>
      <c r="O34" s="110" t="s">
        <v>223</v>
      </c>
      <c r="P34" s="170" t="s">
        <v>224</v>
      </c>
      <c r="Q34" s="2"/>
      <c r="R34" s="2"/>
      <c r="S34" s="2"/>
      <c r="T34" s="2"/>
      <c r="U34" s="294"/>
    </row>
    <row r="35" spans="3:21" ht="12.75" customHeight="1" x14ac:dyDescent="0.25">
      <c r="C35" t="s">
        <v>225</v>
      </c>
      <c r="F35" s="58" t="s">
        <v>226</v>
      </c>
      <c r="I35" s="10">
        <v>2</v>
      </c>
      <c r="J35" s="10">
        <v>2</v>
      </c>
      <c r="K35" s="10">
        <v>2</v>
      </c>
      <c r="L35" s="10">
        <v>2</v>
      </c>
      <c r="M35" s="10">
        <v>2</v>
      </c>
      <c r="O35" s="10">
        <v>220</v>
      </c>
      <c r="P35" s="167">
        <v>0</v>
      </c>
      <c r="U35" s="291" t="s">
        <v>444</v>
      </c>
    </row>
    <row r="36" spans="3:21" ht="12.75" customHeight="1" x14ac:dyDescent="0.25">
      <c r="C36" t="s">
        <v>227</v>
      </c>
      <c r="F36" s="58" t="s">
        <v>226</v>
      </c>
      <c r="I36" s="10">
        <v>1</v>
      </c>
      <c r="J36" s="10">
        <v>1</v>
      </c>
      <c r="K36" s="10">
        <v>1</v>
      </c>
      <c r="L36" s="10">
        <v>1</v>
      </c>
      <c r="M36" s="10">
        <v>1</v>
      </c>
      <c r="O36" s="10">
        <v>830</v>
      </c>
      <c r="P36" s="167">
        <v>0</v>
      </c>
      <c r="U36" s="291" t="s">
        <v>444</v>
      </c>
    </row>
    <row r="37" spans="3:21" x14ac:dyDescent="0.25">
      <c r="C37" s="120"/>
      <c r="F37" s="18"/>
      <c r="Q37" s="18"/>
      <c r="R37" s="18"/>
      <c r="S37" s="18"/>
      <c r="T37" s="18"/>
      <c r="U37" s="295"/>
    </row>
    <row r="38" spans="3:21" ht="13" x14ac:dyDescent="0.3">
      <c r="C38" s="110" t="s">
        <v>228</v>
      </c>
      <c r="D38" s="2"/>
      <c r="E38" s="2"/>
      <c r="F38" s="19"/>
      <c r="G38" s="2"/>
      <c r="H38" s="2"/>
      <c r="I38" s="2"/>
      <c r="J38" s="2"/>
      <c r="K38" s="2"/>
      <c r="L38" s="2"/>
      <c r="M38" s="2"/>
      <c r="N38" s="2"/>
      <c r="O38" s="110" t="s">
        <v>223</v>
      </c>
      <c r="P38" s="170" t="s">
        <v>224</v>
      </c>
      <c r="Q38" s="18"/>
      <c r="R38" s="18"/>
      <c r="S38" s="18"/>
      <c r="T38" s="18"/>
      <c r="U38" s="295"/>
    </row>
    <row r="39" spans="3:21" x14ac:dyDescent="0.25">
      <c r="C39" t="s">
        <v>229</v>
      </c>
      <c r="F39" s="58" t="s">
        <v>226</v>
      </c>
      <c r="I39" s="137">
        <v>0</v>
      </c>
      <c r="J39" s="137">
        <v>0</v>
      </c>
      <c r="K39" s="137">
        <v>0</v>
      </c>
      <c r="L39" s="10">
        <v>1</v>
      </c>
      <c r="M39" s="137">
        <v>1</v>
      </c>
      <c r="O39" s="137">
        <v>3000</v>
      </c>
      <c r="P39" s="166">
        <v>0</v>
      </c>
      <c r="Q39" s="18"/>
      <c r="R39" s="18"/>
      <c r="S39" s="18"/>
      <c r="T39" s="18"/>
      <c r="U39" s="77" t="s">
        <v>444</v>
      </c>
    </row>
    <row r="40" spans="3:21" x14ac:dyDescent="0.25">
      <c r="C40" t="s">
        <v>230</v>
      </c>
      <c r="F40" s="58" t="s">
        <v>226</v>
      </c>
      <c r="I40" s="137">
        <v>0</v>
      </c>
      <c r="J40" s="137">
        <v>0</v>
      </c>
      <c r="K40" s="137">
        <v>0</v>
      </c>
      <c r="L40" s="10">
        <v>0.72727272727272729</v>
      </c>
      <c r="M40" s="137">
        <v>1</v>
      </c>
      <c r="O40" s="137">
        <v>10000</v>
      </c>
      <c r="P40" s="167">
        <v>0</v>
      </c>
      <c r="Q40" s="18"/>
      <c r="R40" s="18"/>
      <c r="S40" s="18"/>
      <c r="T40" s="18"/>
      <c r="U40" s="77" t="s">
        <v>444</v>
      </c>
    </row>
    <row r="41" spans="3:21" x14ac:dyDescent="0.25">
      <c r="C41" t="s">
        <v>231</v>
      </c>
      <c r="F41" s="58" t="s">
        <v>226</v>
      </c>
      <c r="I41" s="137">
        <v>0</v>
      </c>
      <c r="J41" s="137">
        <v>0</v>
      </c>
      <c r="K41" s="137">
        <v>0</v>
      </c>
      <c r="L41" s="10">
        <v>1</v>
      </c>
      <c r="M41" s="137">
        <v>0</v>
      </c>
      <c r="O41" s="137">
        <v>15000</v>
      </c>
      <c r="P41" s="167">
        <v>0</v>
      </c>
      <c r="Q41" s="18"/>
      <c r="R41" s="18"/>
      <c r="S41" s="18"/>
      <c r="T41" s="18"/>
      <c r="U41" s="77" t="s">
        <v>444</v>
      </c>
    </row>
    <row r="42" spans="3:21" x14ac:dyDescent="0.25">
      <c r="C42" t="s">
        <v>232</v>
      </c>
      <c r="F42" s="58" t="s">
        <v>226</v>
      </c>
      <c r="I42" s="137">
        <v>0</v>
      </c>
      <c r="J42" s="137">
        <v>0</v>
      </c>
      <c r="K42" s="137">
        <v>0</v>
      </c>
      <c r="L42" s="10">
        <v>0</v>
      </c>
      <c r="M42" s="137">
        <v>1</v>
      </c>
      <c r="O42" s="137">
        <v>2500</v>
      </c>
      <c r="P42" s="167">
        <v>1</v>
      </c>
      <c r="Q42" s="18"/>
      <c r="R42" s="18"/>
      <c r="S42" s="18"/>
      <c r="T42" s="18"/>
      <c r="U42" s="77" t="s">
        <v>444</v>
      </c>
    </row>
    <row r="43" spans="3:21" x14ac:dyDescent="0.25">
      <c r="C43" t="s">
        <v>233</v>
      </c>
      <c r="F43" s="58" t="s">
        <v>226</v>
      </c>
      <c r="I43" s="137">
        <v>0</v>
      </c>
      <c r="J43" s="137">
        <v>0</v>
      </c>
      <c r="K43" s="137">
        <v>0</v>
      </c>
      <c r="L43" s="10">
        <v>1</v>
      </c>
      <c r="M43" s="137">
        <v>1</v>
      </c>
      <c r="O43" s="137">
        <v>1300</v>
      </c>
      <c r="P43" s="167">
        <v>0</v>
      </c>
      <c r="Q43" s="18"/>
      <c r="R43" s="18"/>
      <c r="S43" s="18"/>
      <c r="T43" s="18"/>
      <c r="U43" s="77" t="s">
        <v>444</v>
      </c>
    </row>
    <row r="44" spans="3:21" x14ac:dyDescent="0.25">
      <c r="C44" t="s">
        <v>234</v>
      </c>
      <c r="F44" s="58" t="s">
        <v>226</v>
      </c>
      <c r="I44" s="137">
        <v>0</v>
      </c>
      <c r="J44" s="137">
        <v>0</v>
      </c>
      <c r="K44" s="137">
        <v>0</v>
      </c>
      <c r="L44" s="10">
        <v>0</v>
      </c>
      <c r="M44" s="137">
        <v>1</v>
      </c>
      <c r="O44" s="137">
        <v>8000</v>
      </c>
      <c r="P44" s="167">
        <v>0</v>
      </c>
      <c r="Q44" s="18"/>
      <c r="R44" s="18"/>
      <c r="S44" s="18"/>
      <c r="T44" s="18"/>
      <c r="U44" s="77" t="s">
        <v>444</v>
      </c>
    </row>
    <row r="45" spans="3:21" x14ac:dyDescent="0.25">
      <c r="C45" t="s">
        <v>235</v>
      </c>
      <c r="F45" s="58" t="s">
        <v>226</v>
      </c>
      <c r="I45" s="137">
        <v>0</v>
      </c>
      <c r="J45" s="137">
        <v>0</v>
      </c>
      <c r="K45" s="137">
        <v>0</v>
      </c>
      <c r="L45" s="10">
        <v>0</v>
      </c>
      <c r="M45" s="137">
        <v>0</v>
      </c>
      <c r="O45" s="137">
        <v>10000</v>
      </c>
      <c r="P45" s="167">
        <v>1</v>
      </c>
      <c r="Q45" s="18"/>
      <c r="R45" s="18"/>
      <c r="S45" s="18"/>
      <c r="T45" s="18"/>
      <c r="U45" s="77" t="s">
        <v>444</v>
      </c>
    </row>
    <row r="46" spans="3:21" x14ac:dyDescent="0.25">
      <c r="C46" t="s">
        <v>236</v>
      </c>
      <c r="F46" s="58" t="s">
        <v>226</v>
      </c>
      <c r="I46" s="137">
        <v>0</v>
      </c>
      <c r="J46" s="137">
        <v>0</v>
      </c>
      <c r="K46" s="137">
        <v>0</v>
      </c>
      <c r="L46" s="10">
        <v>0</v>
      </c>
      <c r="M46" s="137">
        <v>0</v>
      </c>
      <c r="O46" s="137">
        <v>30000</v>
      </c>
      <c r="P46" s="167">
        <v>0</v>
      </c>
      <c r="Q46" s="18"/>
      <c r="R46" s="18"/>
      <c r="S46" s="18"/>
      <c r="T46" s="18"/>
      <c r="U46" s="77" t="s">
        <v>444</v>
      </c>
    </row>
    <row r="47" spans="3:21" x14ac:dyDescent="0.25">
      <c r="C47" t="s">
        <v>237</v>
      </c>
      <c r="F47" s="58" t="s">
        <v>226</v>
      </c>
      <c r="I47" s="137">
        <v>0</v>
      </c>
      <c r="J47" s="137">
        <v>0</v>
      </c>
      <c r="K47" s="137">
        <v>0</v>
      </c>
      <c r="L47" s="10">
        <v>3</v>
      </c>
      <c r="M47" s="137">
        <v>0</v>
      </c>
      <c r="O47" s="137">
        <v>15000</v>
      </c>
      <c r="P47" s="167">
        <v>0</v>
      </c>
      <c r="Q47" s="18"/>
      <c r="R47" s="18"/>
      <c r="S47" s="18"/>
      <c r="T47" s="18"/>
      <c r="U47" s="77" t="s">
        <v>444</v>
      </c>
    </row>
    <row r="48" spans="3:21" x14ac:dyDescent="0.25">
      <c r="F48" s="18"/>
      <c r="Q48" s="18"/>
      <c r="R48" s="18"/>
      <c r="S48" s="18"/>
      <c r="T48" s="18"/>
      <c r="U48" s="295"/>
    </row>
    <row r="49" spans="3:21" ht="13" x14ac:dyDescent="0.3">
      <c r="C49" s="110" t="s">
        <v>238</v>
      </c>
      <c r="D49" s="2"/>
      <c r="E49" s="2"/>
      <c r="F49" s="19"/>
      <c r="G49" s="2"/>
      <c r="H49" s="2"/>
      <c r="I49" s="2"/>
      <c r="J49" s="2"/>
      <c r="K49" s="2"/>
      <c r="L49" s="2"/>
      <c r="M49" s="2"/>
      <c r="N49" s="2"/>
      <c r="Q49" s="18"/>
      <c r="R49" s="18"/>
      <c r="S49" s="18"/>
      <c r="T49" s="18"/>
      <c r="U49" s="295"/>
    </row>
    <row r="50" spans="3:21" x14ac:dyDescent="0.25">
      <c r="C50" t="s">
        <v>229</v>
      </c>
      <c r="F50" s="58" t="s">
        <v>199</v>
      </c>
      <c r="I50" s="137">
        <v>0</v>
      </c>
      <c r="J50" s="137">
        <v>0</v>
      </c>
      <c r="K50" s="137">
        <v>0</v>
      </c>
      <c r="L50" s="137">
        <v>0</v>
      </c>
      <c r="M50" s="137">
        <v>1</v>
      </c>
      <c r="U50" s="77" t="s">
        <v>444</v>
      </c>
    </row>
    <row r="51" spans="3:21" x14ac:dyDescent="0.25">
      <c r="C51" t="s">
        <v>230</v>
      </c>
      <c r="F51" s="58" t="s">
        <v>199</v>
      </c>
      <c r="I51" s="137">
        <v>0</v>
      </c>
      <c r="J51" s="137">
        <v>0</v>
      </c>
      <c r="K51" s="137">
        <v>0</v>
      </c>
      <c r="L51" s="137">
        <v>0</v>
      </c>
      <c r="M51" s="137">
        <v>2</v>
      </c>
      <c r="U51" s="77" t="s">
        <v>444</v>
      </c>
    </row>
    <row r="52" spans="3:21" x14ac:dyDescent="0.25">
      <c r="C52" t="s">
        <v>231</v>
      </c>
      <c r="F52" s="58" t="s">
        <v>199</v>
      </c>
      <c r="I52" s="137">
        <v>0</v>
      </c>
      <c r="J52" s="137">
        <v>0</v>
      </c>
      <c r="K52" s="137">
        <v>0</v>
      </c>
      <c r="L52" s="137">
        <v>0</v>
      </c>
      <c r="M52" s="137">
        <v>0</v>
      </c>
      <c r="U52" s="77" t="s">
        <v>444</v>
      </c>
    </row>
    <row r="53" spans="3:21" x14ac:dyDescent="0.25">
      <c r="C53" t="s">
        <v>232</v>
      </c>
      <c r="F53" s="58" t="s">
        <v>199</v>
      </c>
      <c r="I53" s="137">
        <v>0</v>
      </c>
      <c r="J53" s="137">
        <v>0</v>
      </c>
      <c r="K53" s="137">
        <v>0</v>
      </c>
      <c r="L53" s="137">
        <v>0</v>
      </c>
      <c r="M53" s="137">
        <v>1</v>
      </c>
      <c r="U53" s="77" t="s">
        <v>444</v>
      </c>
    </row>
    <row r="54" spans="3:21" x14ac:dyDescent="0.25">
      <c r="C54" t="s">
        <v>233</v>
      </c>
      <c r="F54" s="58" t="s">
        <v>199</v>
      </c>
      <c r="I54" s="137">
        <v>0</v>
      </c>
      <c r="J54" s="137">
        <v>0</v>
      </c>
      <c r="K54" s="137">
        <v>0</v>
      </c>
      <c r="L54" s="137">
        <v>0</v>
      </c>
      <c r="M54" s="137">
        <v>1</v>
      </c>
      <c r="U54" s="77" t="s">
        <v>444</v>
      </c>
    </row>
    <row r="55" spans="3:21" x14ac:dyDescent="0.25">
      <c r="C55" t="s">
        <v>234</v>
      </c>
      <c r="F55" s="58" t="s">
        <v>199</v>
      </c>
      <c r="I55" s="137">
        <v>0</v>
      </c>
      <c r="J55" s="137">
        <v>0</v>
      </c>
      <c r="K55" s="137">
        <v>0</v>
      </c>
      <c r="L55" s="137">
        <v>0</v>
      </c>
      <c r="M55" s="137">
        <v>1</v>
      </c>
      <c r="U55" s="77" t="s">
        <v>444</v>
      </c>
    </row>
    <row r="56" spans="3:21" x14ac:dyDescent="0.25">
      <c r="C56" t="s">
        <v>235</v>
      </c>
      <c r="F56" s="58" t="s">
        <v>199</v>
      </c>
      <c r="I56" s="137">
        <v>0</v>
      </c>
      <c r="J56" s="137">
        <v>0</v>
      </c>
      <c r="K56" s="137">
        <v>0</v>
      </c>
      <c r="L56" s="137">
        <v>0</v>
      </c>
      <c r="M56" s="137">
        <v>1</v>
      </c>
      <c r="U56" s="77" t="s">
        <v>444</v>
      </c>
    </row>
    <row r="57" spans="3:21" x14ac:dyDescent="0.25">
      <c r="C57" t="s">
        <v>236</v>
      </c>
      <c r="F57" s="58" t="s">
        <v>199</v>
      </c>
      <c r="I57" s="137">
        <v>0</v>
      </c>
      <c r="J57" s="137">
        <v>0</v>
      </c>
      <c r="K57" s="137">
        <v>0</v>
      </c>
      <c r="L57" s="137">
        <v>0</v>
      </c>
      <c r="M57" s="137">
        <v>1</v>
      </c>
      <c r="U57" s="77" t="s">
        <v>444</v>
      </c>
    </row>
    <row r="58" spans="3:21" x14ac:dyDescent="0.25">
      <c r="C58" t="s">
        <v>237</v>
      </c>
      <c r="F58" s="58" t="s">
        <v>199</v>
      </c>
      <c r="I58" s="137">
        <v>0</v>
      </c>
      <c r="J58" s="137">
        <v>0</v>
      </c>
      <c r="K58" s="137">
        <v>0</v>
      </c>
      <c r="L58" s="137">
        <v>0</v>
      </c>
      <c r="M58" s="137">
        <v>0</v>
      </c>
      <c r="U58" s="77" t="s">
        <v>444</v>
      </c>
    </row>
    <row r="59" spans="3:21" x14ac:dyDescent="0.25">
      <c r="F59" s="18"/>
      <c r="U59" s="295"/>
    </row>
    <row r="60" spans="3:21" ht="13" x14ac:dyDescent="0.3">
      <c r="C60" s="110" t="s">
        <v>239</v>
      </c>
      <c r="D60" s="2"/>
      <c r="E60" s="2"/>
      <c r="F60" s="19"/>
      <c r="G60" s="2"/>
      <c r="H60" s="2"/>
      <c r="I60" s="2"/>
      <c r="J60" s="2"/>
      <c r="K60" s="2"/>
      <c r="L60" s="2"/>
      <c r="M60" s="2"/>
      <c r="N60" s="2"/>
      <c r="U60" s="77"/>
    </row>
    <row r="61" spans="3:21" x14ac:dyDescent="0.25">
      <c r="C61" t="s">
        <v>229</v>
      </c>
      <c r="F61" s="58" t="s">
        <v>199</v>
      </c>
      <c r="I61" s="137">
        <v>0</v>
      </c>
      <c r="J61" s="137">
        <v>0</v>
      </c>
      <c r="K61" s="137">
        <v>1</v>
      </c>
      <c r="L61" s="137">
        <v>0</v>
      </c>
      <c r="M61" s="137">
        <v>1</v>
      </c>
      <c r="U61" s="77" t="s">
        <v>445</v>
      </c>
    </row>
    <row r="62" spans="3:21" x14ac:dyDescent="0.25">
      <c r="C62" t="s">
        <v>230</v>
      </c>
      <c r="F62" s="58" t="s">
        <v>199</v>
      </c>
      <c r="I62" s="137">
        <v>0</v>
      </c>
      <c r="J62" s="137">
        <v>0</v>
      </c>
      <c r="K62" s="137">
        <v>0</v>
      </c>
      <c r="L62" s="137">
        <v>0</v>
      </c>
      <c r="M62" s="137">
        <v>2</v>
      </c>
      <c r="U62" s="77" t="s">
        <v>445</v>
      </c>
    </row>
    <row r="63" spans="3:21" x14ac:dyDescent="0.25">
      <c r="C63" t="s">
        <v>231</v>
      </c>
      <c r="F63" s="58" t="s">
        <v>199</v>
      </c>
      <c r="I63" s="137">
        <v>0</v>
      </c>
      <c r="J63" s="137">
        <v>0</v>
      </c>
      <c r="K63" s="137">
        <v>0</v>
      </c>
      <c r="L63" s="137">
        <v>0</v>
      </c>
      <c r="M63" s="137">
        <v>0</v>
      </c>
      <c r="U63" s="77" t="s">
        <v>445</v>
      </c>
    </row>
    <row r="64" spans="3:21" x14ac:dyDescent="0.25">
      <c r="C64" t="s">
        <v>232</v>
      </c>
      <c r="F64" s="58" t="s">
        <v>199</v>
      </c>
      <c r="I64" s="137">
        <v>0</v>
      </c>
      <c r="J64" s="137">
        <v>0</v>
      </c>
      <c r="K64" s="137">
        <v>0</v>
      </c>
      <c r="L64" s="137">
        <v>0</v>
      </c>
      <c r="M64" s="137">
        <v>1</v>
      </c>
      <c r="U64" s="77" t="s">
        <v>445</v>
      </c>
    </row>
    <row r="65" spans="2:21" x14ac:dyDescent="0.25">
      <c r="C65" t="s">
        <v>233</v>
      </c>
      <c r="F65" s="58" t="s">
        <v>199</v>
      </c>
      <c r="I65" s="137">
        <v>0</v>
      </c>
      <c r="J65" s="137">
        <v>0</v>
      </c>
      <c r="K65" s="137">
        <v>2</v>
      </c>
      <c r="L65" s="137">
        <v>0</v>
      </c>
      <c r="M65" s="137">
        <v>1</v>
      </c>
      <c r="U65" s="77" t="s">
        <v>445</v>
      </c>
    </row>
    <row r="66" spans="2:21" x14ac:dyDescent="0.25">
      <c r="C66" t="s">
        <v>234</v>
      </c>
      <c r="F66" s="58" t="s">
        <v>199</v>
      </c>
      <c r="I66" s="137">
        <v>0</v>
      </c>
      <c r="J66" s="137">
        <v>0</v>
      </c>
      <c r="K66" s="137">
        <v>0</v>
      </c>
      <c r="L66" s="137">
        <v>0</v>
      </c>
      <c r="M66" s="137">
        <v>1</v>
      </c>
      <c r="U66" s="77" t="s">
        <v>445</v>
      </c>
    </row>
    <row r="67" spans="2:21" x14ac:dyDescent="0.25">
      <c r="C67" t="s">
        <v>235</v>
      </c>
      <c r="F67" s="58" t="s">
        <v>199</v>
      </c>
      <c r="I67" s="137">
        <v>0</v>
      </c>
      <c r="J67" s="137">
        <v>0</v>
      </c>
      <c r="K67" s="137">
        <v>0</v>
      </c>
      <c r="L67" s="137">
        <v>0</v>
      </c>
      <c r="M67" s="137">
        <v>1</v>
      </c>
      <c r="U67" s="77" t="s">
        <v>445</v>
      </c>
    </row>
    <row r="68" spans="2:21" x14ac:dyDescent="0.25">
      <c r="C68" t="s">
        <v>236</v>
      </c>
      <c r="F68" s="58" t="s">
        <v>199</v>
      </c>
      <c r="I68" s="137">
        <v>0</v>
      </c>
      <c r="J68" s="137">
        <v>0</v>
      </c>
      <c r="K68" s="137">
        <v>0</v>
      </c>
      <c r="L68" s="137">
        <v>0</v>
      </c>
      <c r="M68" s="137">
        <v>1</v>
      </c>
      <c r="U68" s="77" t="s">
        <v>445</v>
      </c>
    </row>
    <row r="69" spans="2:21" x14ac:dyDescent="0.25">
      <c r="C69" t="s">
        <v>237</v>
      </c>
      <c r="F69" s="58" t="s">
        <v>199</v>
      </c>
      <c r="I69" s="137">
        <v>0</v>
      </c>
      <c r="J69" s="137">
        <v>0</v>
      </c>
      <c r="K69" s="137">
        <v>0</v>
      </c>
      <c r="L69" s="137">
        <v>0</v>
      </c>
      <c r="M69" s="137">
        <v>0</v>
      </c>
      <c r="U69" s="77" t="s">
        <v>445</v>
      </c>
    </row>
    <row r="70" spans="2:21" x14ac:dyDescent="0.25">
      <c r="F70" s="18"/>
      <c r="U70" s="77"/>
    </row>
    <row r="71" spans="2:21" ht="13" x14ac:dyDescent="0.3">
      <c r="C71" s="110" t="s">
        <v>240</v>
      </c>
      <c r="D71" s="2"/>
      <c r="E71" s="2"/>
      <c r="F71" s="2"/>
      <c r="G71" s="2"/>
      <c r="H71" s="2"/>
      <c r="I71" s="2"/>
      <c r="J71" s="2"/>
      <c r="K71" s="2"/>
      <c r="L71" s="2"/>
      <c r="M71" s="2"/>
      <c r="N71" s="2"/>
      <c r="O71" s="2"/>
      <c r="P71" s="2"/>
      <c r="Q71" s="2"/>
      <c r="R71" s="2"/>
      <c r="S71" s="2"/>
      <c r="T71" s="2"/>
      <c r="U71" s="294"/>
    </row>
    <row r="72" spans="2:21" x14ac:dyDescent="0.25">
      <c r="C72" t="s">
        <v>241</v>
      </c>
      <c r="F72" s="58" t="s">
        <v>212</v>
      </c>
      <c r="I72" s="134">
        <v>45658</v>
      </c>
      <c r="J72" s="134">
        <v>45658</v>
      </c>
      <c r="K72" s="134">
        <v>45658</v>
      </c>
      <c r="L72" s="134">
        <v>45658</v>
      </c>
      <c r="M72" s="134">
        <v>45658</v>
      </c>
      <c r="U72" s="77" t="s">
        <v>446</v>
      </c>
    </row>
    <row r="73" spans="2:21" x14ac:dyDescent="0.25">
      <c r="C73" t="s">
        <v>242</v>
      </c>
      <c r="F73" s="58" t="s">
        <v>212</v>
      </c>
      <c r="I73" s="134">
        <v>44927</v>
      </c>
      <c r="J73" s="134">
        <v>44927</v>
      </c>
      <c r="K73" s="134">
        <v>44927</v>
      </c>
      <c r="L73" s="134">
        <v>44927</v>
      </c>
      <c r="M73" s="134">
        <v>44927</v>
      </c>
      <c r="U73" s="77" t="s">
        <v>447</v>
      </c>
    </row>
    <row r="74" spans="2:21" x14ac:dyDescent="0.25">
      <c r="C74" t="s">
        <v>243</v>
      </c>
      <c r="F74" s="58" t="s">
        <v>244</v>
      </c>
      <c r="I74" s="16">
        <v>12</v>
      </c>
      <c r="J74" s="16">
        <v>12</v>
      </c>
      <c r="K74" s="16">
        <v>12</v>
      </c>
      <c r="L74" s="16">
        <v>12</v>
      </c>
      <c r="M74" s="16">
        <v>12</v>
      </c>
      <c r="U74" s="77" t="s">
        <v>447</v>
      </c>
    </row>
    <row r="75" spans="2:21" x14ac:dyDescent="0.25">
      <c r="F75" s="18"/>
      <c r="U75" s="77"/>
    </row>
    <row r="76" spans="2:21" ht="14.5" x14ac:dyDescent="0.35">
      <c r="B76" s="108" t="s">
        <v>245</v>
      </c>
      <c r="C76" s="114"/>
      <c r="D76" s="116"/>
      <c r="E76" s="114"/>
      <c r="F76" s="114"/>
      <c r="G76" s="114"/>
      <c r="H76" s="114"/>
      <c r="I76" s="114"/>
      <c r="J76" s="114"/>
      <c r="K76" s="114"/>
      <c r="L76" s="114"/>
      <c r="M76" s="114"/>
      <c r="N76" s="114"/>
      <c r="O76" s="114"/>
      <c r="P76" s="114"/>
      <c r="Q76" s="114"/>
      <c r="R76" s="114"/>
      <c r="S76" s="114"/>
      <c r="T76" s="114"/>
      <c r="U76" s="293"/>
    </row>
    <row r="77" spans="2:21" ht="13" x14ac:dyDescent="0.3">
      <c r="C77" s="110" t="s">
        <v>197</v>
      </c>
      <c r="D77" s="2"/>
      <c r="E77" s="2"/>
      <c r="F77" s="19"/>
      <c r="G77" s="2"/>
      <c r="H77" s="2"/>
      <c r="I77" s="2"/>
      <c r="J77" s="2"/>
      <c r="K77" s="2"/>
      <c r="L77" s="2"/>
      <c r="M77" s="2"/>
      <c r="N77" s="2"/>
      <c r="O77" s="2"/>
      <c r="P77" s="2"/>
      <c r="Q77" s="2"/>
      <c r="R77" s="2"/>
      <c r="S77" s="2"/>
      <c r="T77" s="2"/>
      <c r="U77" s="294"/>
    </row>
    <row r="78" spans="2:21" x14ac:dyDescent="0.25">
      <c r="C78" t="s">
        <v>246</v>
      </c>
      <c r="E78" s="18"/>
      <c r="F78" s="58" t="s">
        <v>199</v>
      </c>
      <c r="G78" s="18"/>
      <c r="H78" s="18"/>
      <c r="I78" s="10">
        <v>19</v>
      </c>
      <c r="J78" s="10">
        <v>7</v>
      </c>
      <c r="K78" s="10">
        <v>12</v>
      </c>
      <c r="L78" s="10">
        <v>11</v>
      </c>
      <c r="M78" s="10">
        <v>10</v>
      </c>
      <c r="N78" s="18"/>
      <c r="O78" s="18"/>
      <c r="P78" s="18"/>
      <c r="Q78" s="18"/>
      <c r="R78" s="18"/>
      <c r="S78" s="18"/>
      <c r="T78" s="18"/>
      <c r="U78" s="295" t="s">
        <v>482</v>
      </c>
    </row>
    <row r="79" spans="2:21" x14ac:dyDescent="0.25">
      <c r="C79" t="s">
        <v>247</v>
      </c>
      <c r="E79" s="18"/>
      <c r="F79" s="58" t="s">
        <v>199</v>
      </c>
      <c r="G79" s="18"/>
      <c r="H79" s="18"/>
      <c r="I79" s="10">
        <v>8</v>
      </c>
      <c r="J79" s="10">
        <v>0</v>
      </c>
      <c r="K79" s="10">
        <v>3</v>
      </c>
      <c r="L79" s="10">
        <v>1</v>
      </c>
      <c r="M79" s="10">
        <v>0</v>
      </c>
      <c r="N79" s="18"/>
      <c r="O79" s="18"/>
      <c r="P79" s="18"/>
      <c r="Q79" s="18"/>
      <c r="R79" s="18"/>
      <c r="S79" s="18"/>
      <c r="T79" s="18"/>
      <c r="U79" s="295" t="s">
        <v>482</v>
      </c>
    </row>
    <row r="80" spans="2:21" x14ac:dyDescent="0.25">
      <c r="C80" t="s">
        <v>248</v>
      </c>
      <c r="E80" s="18"/>
      <c r="F80" s="58" t="s">
        <v>199</v>
      </c>
      <c r="G80" s="18"/>
      <c r="H80" s="18"/>
      <c r="I80" s="10">
        <v>3</v>
      </c>
      <c r="J80" s="10">
        <v>0</v>
      </c>
      <c r="K80" s="10">
        <v>1</v>
      </c>
      <c r="L80" s="10">
        <v>0</v>
      </c>
      <c r="M80" s="10">
        <v>2</v>
      </c>
      <c r="N80" s="18"/>
      <c r="O80" s="18"/>
      <c r="P80" s="18"/>
      <c r="Q80" s="18"/>
      <c r="R80" s="18"/>
      <c r="S80" s="18"/>
      <c r="T80" s="18"/>
      <c r="U80" s="295" t="s">
        <v>482</v>
      </c>
    </row>
    <row r="81" spans="3:21" x14ac:dyDescent="0.25">
      <c r="F81" s="18"/>
      <c r="U81" s="77"/>
    </row>
    <row r="82" spans="3:21" x14ac:dyDescent="0.25">
      <c r="C82" t="s">
        <v>249</v>
      </c>
      <c r="E82" s="18"/>
      <c r="F82" s="58" t="s">
        <v>250</v>
      </c>
      <c r="G82" s="18"/>
      <c r="H82" s="18"/>
      <c r="I82" s="10">
        <v>57684.026315789473</v>
      </c>
      <c r="J82" s="10">
        <v>33547.5</v>
      </c>
      <c r="K82" s="10">
        <v>116719.5</v>
      </c>
      <c r="L82" s="10">
        <v>80000</v>
      </c>
      <c r="M82" s="10">
        <v>60000</v>
      </c>
      <c r="N82" s="18"/>
      <c r="O82" s="18"/>
      <c r="P82" s="18"/>
      <c r="Q82" s="18"/>
      <c r="R82" s="18"/>
      <c r="S82" s="18"/>
      <c r="T82" s="18"/>
      <c r="U82" s="295" t="s">
        <v>448</v>
      </c>
    </row>
    <row r="83" spans="3:21" x14ac:dyDescent="0.25">
      <c r="F83" s="18"/>
      <c r="U83" s="77"/>
    </row>
    <row r="84" spans="3:21" ht="13" x14ac:dyDescent="0.3">
      <c r="C84" s="110" t="s">
        <v>251</v>
      </c>
      <c r="D84" s="2"/>
      <c r="E84" s="2"/>
      <c r="F84" s="19"/>
      <c r="G84" s="2"/>
      <c r="H84" s="2"/>
      <c r="I84" s="2"/>
      <c r="J84" s="2"/>
      <c r="K84" s="2"/>
      <c r="L84" s="2"/>
      <c r="M84" s="2"/>
      <c r="N84" s="2"/>
      <c r="O84" s="119" t="s">
        <v>223</v>
      </c>
      <c r="P84" s="119" t="s">
        <v>224</v>
      </c>
      <c r="Q84" s="2"/>
      <c r="R84" s="2"/>
      <c r="S84" s="2"/>
      <c r="T84" s="2"/>
      <c r="U84" s="294"/>
    </row>
    <row r="85" spans="3:21" x14ac:dyDescent="0.25">
      <c r="C85" t="s">
        <v>252</v>
      </c>
      <c r="F85" s="52" t="s">
        <v>253</v>
      </c>
      <c r="O85" s="20">
        <v>0.46796813680948873</v>
      </c>
      <c r="P85" s="166">
        <v>0</v>
      </c>
      <c r="U85" s="77" t="s">
        <v>449</v>
      </c>
    </row>
    <row r="86" spans="3:21" x14ac:dyDescent="0.25">
      <c r="F86" s="17"/>
      <c r="L86" s="43"/>
      <c r="O86" s="120"/>
      <c r="U86" s="77"/>
    </row>
    <row r="87" spans="3:21" ht="13" x14ac:dyDescent="0.3">
      <c r="C87" s="110" t="s">
        <v>254</v>
      </c>
      <c r="D87" s="2"/>
      <c r="E87" s="2"/>
      <c r="F87" s="19"/>
      <c r="G87" s="2"/>
      <c r="H87" s="2"/>
      <c r="I87" s="2"/>
      <c r="J87" s="2"/>
      <c r="K87" s="2"/>
      <c r="L87" s="2"/>
      <c r="M87" s="2"/>
      <c r="N87" s="2"/>
      <c r="O87" s="119" t="s">
        <v>223</v>
      </c>
      <c r="P87" s="119" t="s">
        <v>224</v>
      </c>
      <c r="Q87" s="2"/>
      <c r="R87" s="2"/>
      <c r="S87" s="2"/>
      <c r="T87" s="2"/>
      <c r="U87" s="294"/>
    </row>
    <row r="88" spans="3:21" x14ac:dyDescent="0.25">
      <c r="C88" t="s">
        <v>229</v>
      </c>
      <c r="F88" s="58" t="s">
        <v>226</v>
      </c>
      <c r="I88" s="10">
        <v>1</v>
      </c>
      <c r="J88" s="10">
        <v>1</v>
      </c>
      <c r="K88" s="10">
        <v>1</v>
      </c>
      <c r="L88" s="10">
        <v>1</v>
      </c>
      <c r="M88" s="10">
        <v>1</v>
      </c>
      <c r="O88" s="10">
        <v>3000</v>
      </c>
      <c r="P88" s="166">
        <v>0</v>
      </c>
      <c r="U88" s="77" t="s">
        <v>450</v>
      </c>
    </row>
    <row r="89" spans="3:21" x14ac:dyDescent="0.25">
      <c r="C89" t="s">
        <v>255</v>
      </c>
      <c r="F89" s="58" t="s">
        <v>226</v>
      </c>
      <c r="I89" s="10">
        <v>0</v>
      </c>
      <c r="J89" s="10">
        <v>0</v>
      </c>
      <c r="K89" s="10">
        <v>0</v>
      </c>
      <c r="L89" s="10">
        <v>0.72727272727272729</v>
      </c>
      <c r="M89" s="10">
        <v>0</v>
      </c>
      <c r="O89" s="10">
        <v>50000</v>
      </c>
      <c r="P89" s="167">
        <v>0</v>
      </c>
      <c r="U89" s="77" t="s">
        <v>451</v>
      </c>
    </row>
    <row r="90" spans="3:21" x14ac:dyDescent="0.25">
      <c r="C90" t="s">
        <v>256</v>
      </c>
      <c r="F90" s="58" t="s">
        <v>226</v>
      </c>
      <c r="I90" s="10">
        <v>0</v>
      </c>
      <c r="J90" s="10">
        <v>0</v>
      </c>
      <c r="K90" s="10">
        <v>0</v>
      </c>
      <c r="L90" s="10">
        <v>0</v>
      </c>
      <c r="M90" s="10">
        <v>0</v>
      </c>
      <c r="O90" s="10">
        <v>60000</v>
      </c>
      <c r="P90" s="167">
        <v>0</v>
      </c>
      <c r="U90" s="77" t="s">
        <v>451</v>
      </c>
    </row>
    <row r="91" spans="3:21" x14ac:dyDescent="0.25">
      <c r="C91" t="s">
        <v>230</v>
      </c>
      <c r="F91" s="58" t="s">
        <v>226</v>
      </c>
      <c r="I91" s="10">
        <v>0</v>
      </c>
      <c r="J91" s="10">
        <v>0</v>
      </c>
      <c r="K91" s="10">
        <v>0</v>
      </c>
      <c r="L91" s="10">
        <v>1</v>
      </c>
      <c r="M91" s="10">
        <v>0</v>
      </c>
      <c r="O91" s="10">
        <v>10000</v>
      </c>
      <c r="P91" s="167">
        <v>0</v>
      </c>
      <c r="U91" s="77" t="s">
        <v>451</v>
      </c>
    </row>
    <row r="92" spans="3:21" x14ac:dyDescent="0.25">
      <c r="C92" t="s">
        <v>233</v>
      </c>
      <c r="F92" s="58" t="s">
        <v>226</v>
      </c>
      <c r="I92" s="10">
        <v>2</v>
      </c>
      <c r="J92" s="10">
        <v>2</v>
      </c>
      <c r="K92" s="10">
        <v>2</v>
      </c>
      <c r="L92" s="10">
        <v>1</v>
      </c>
      <c r="M92" s="10">
        <v>2</v>
      </c>
      <c r="O92" s="10">
        <v>1300</v>
      </c>
      <c r="P92" s="167">
        <v>0</v>
      </c>
      <c r="U92" s="77" t="s">
        <v>451</v>
      </c>
    </row>
    <row r="93" spans="3:21" x14ac:dyDescent="0.25">
      <c r="C93" t="s">
        <v>257</v>
      </c>
      <c r="F93" s="58" t="s">
        <v>226</v>
      </c>
      <c r="I93" s="10">
        <v>2</v>
      </c>
      <c r="J93" s="10">
        <v>2</v>
      </c>
      <c r="K93" s="10">
        <v>2</v>
      </c>
      <c r="L93" s="10">
        <v>1</v>
      </c>
      <c r="M93" s="10">
        <v>2</v>
      </c>
      <c r="O93" s="10">
        <v>830</v>
      </c>
      <c r="P93" s="167">
        <v>0</v>
      </c>
      <c r="U93" s="77" t="s">
        <v>451</v>
      </c>
    </row>
    <row r="94" spans="3:21" x14ac:dyDescent="0.25">
      <c r="C94" t="s">
        <v>258</v>
      </c>
      <c r="F94" s="58" t="s">
        <v>226</v>
      </c>
      <c r="I94" s="10">
        <v>0</v>
      </c>
      <c r="J94" s="10">
        <v>0</v>
      </c>
      <c r="K94" s="10">
        <v>0</v>
      </c>
      <c r="L94" s="10">
        <v>0</v>
      </c>
      <c r="M94" s="10">
        <v>0</v>
      </c>
      <c r="O94" s="10">
        <v>15000</v>
      </c>
      <c r="P94" s="167">
        <v>0</v>
      </c>
      <c r="U94" s="77" t="s">
        <v>451</v>
      </c>
    </row>
    <row r="95" spans="3:21" x14ac:dyDescent="0.25">
      <c r="C95" t="s">
        <v>234</v>
      </c>
      <c r="F95" s="58" t="s">
        <v>226</v>
      </c>
      <c r="I95" s="10">
        <v>0</v>
      </c>
      <c r="J95" s="10">
        <v>0</v>
      </c>
      <c r="K95" s="10">
        <v>0</v>
      </c>
      <c r="L95" s="10">
        <v>0</v>
      </c>
      <c r="M95" s="10">
        <v>0</v>
      </c>
      <c r="O95" s="10">
        <v>8000</v>
      </c>
      <c r="P95" s="167">
        <v>0</v>
      </c>
      <c r="U95" s="77" t="s">
        <v>451</v>
      </c>
    </row>
    <row r="96" spans="3:21" x14ac:dyDescent="0.25">
      <c r="C96" t="s">
        <v>259</v>
      </c>
      <c r="F96" s="58" t="s">
        <v>226</v>
      </c>
      <c r="I96" s="10">
        <v>4</v>
      </c>
      <c r="J96" s="10">
        <v>4</v>
      </c>
      <c r="K96" s="10">
        <v>4</v>
      </c>
      <c r="L96" s="10">
        <v>1</v>
      </c>
      <c r="M96" s="10">
        <v>4</v>
      </c>
      <c r="O96" s="10">
        <v>333.33333333333331</v>
      </c>
      <c r="P96" s="167">
        <v>0</v>
      </c>
      <c r="U96" s="77" t="s">
        <v>451</v>
      </c>
    </row>
    <row r="97" spans="3:21" x14ac:dyDescent="0.25">
      <c r="C97" t="s">
        <v>260</v>
      </c>
      <c r="F97" s="58" t="s">
        <v>226</v>
      </c>
      <c r="I97" s="10">
        <v>0</v>
      </c>
      <c r="J97" s="10">
        <v>0</v>
      </c>
      <c r="K97" s="10">
        <v>0</v>
      </c>
      <c r="L97" s="10">
        <v>0</v>
      </c>
      <c r="M97" s="10">
        <v>0</v>
      </c>
      <c r="O97" s="10">
        <v>125000</v>
      </c>
      <c r="P97" s="167">
        <v>0</v>
      </c>
      <c r="U97" s="77" t="s">
        <v>451</v>
      </c>
    </row>
    <row r="98" spans="3:21" x14ac:dyDescent="0.25">
      <c r="C98" t="s">
        <v>235</v>
      </c>
      <c r="F98" s="58" t="s">
        <v>226</v>
      </c>
      <c r="I98" s="10">
        <v>0</v>
      </c>
      <c r="J98" s="10">
        <v>0</v>
      </c>
      <c r="K98" s="10">
        <v>0</v>
      </c>
      <c r="L98" s="10">
        <v>0</v>
      </c>
      <c r="M98" s="10">
        <v>0</v>
      </c>
      <c r="O98" s="10">
        <v>10000</v>
      </c>
      <c r="P98" s="167">
        <v>1</v>
      </c>
      <c r="U98" s="77" t="s">
        <v>452</v>
      </c>
    </row>
    <row r="99" spans="3:21" x14ac:dyDescent="0.25">
      <c r="F99" s="18"/>
      <c r="U99" s="77"/>
    </row>
    <row r="100" spans="3:21" ht="13" x14ac:dyDescent="0.3">
      <c r="C100" s="110" t="s">
        <v>261</v>
      </c>
      <c r="D100" s="2"/>
      <c r="E100" s="2"/>
      <c r="F100" s="19"/>
      <c r="G100" s="2"/>
      <c r="H100" s="2"/>
      <c r="I100" s="2"/>
      <c r="J100" s="2"/>
      <c r="K100" s="2"/>
      <c r="L100" s="2"/>
      <c r="M100" s="2"/>
      <c r="N100" s="2"/>
      <c r="O100" s="2"/>
      <c r="P100" s="2"/>
      <c r="Q100" s="2"/>
      <c r="R100" s="2"/>
      <c r="S100" s="2"/>
      <c r="T100" s="2"/>
      <c r="U100" s="294"/>
    </row>
    <row r="101" spans="3:21" x14ac:dyDescent="0.25">
      <c r="C101" t="s">
        <v>229</v>
      </c>
      <c r="F101" s="58" t="s">
        <v>199</v>
      </c>
      <c r="I101" s="10">
        <v>1</v>
      </c>
      <c r="J101" s="10">
        <v>0</v>
      </c>
      <c r="K101" s="10">
        <v>1</v>
      </c>
      <c r="L101" s="10">
        <v>2</v>
      </c>
      <c r="M101" s="10">
        <v>1</v>
      </c>
      <c r="P101" s="173"/>
      <c r="U101" s="77" t="s">
        <v>453</v>
      </c>
    </row>
    <row r="102" spans="3:21" x14ac:dyDescent="0.25">
      <c r="C102" t="s">
        <v>255</v>
      </c>
      <c r="F102" s="58" t="s">
        <v>199</v>
      </c>
      <c r="I102" s="10">
        <v>4</v>
      </c>
      <c r="J102" s="10">
        <v>0</v>
      </c>
      <c r="K102" s="10">
        <v>4</v>
      </c>
      <c r="L102" s="10">
        <v>4</v>
      </c>
      <c r="M102" s="10">
        <v>0</v>
      </c>
      <c r="P102" s="173"/>
      <c r="U102" s="77" t="s">
        <v>453</v>
      </c>
    </row>
    <row r="103" spans="3:21" x14ac:dyDescent="0.25">
      <c r="C103" t="s">
        <v>256</v>
      </c>
      <c r="F103" s="58" t="s">
        <v>199</v>
      </c>
      <c r="I103" s="10">
        <v>0</v>
      </c>
      <c r="J103" s="10">
        <v>0</v>
      </c>
      <c r="K103" s="10">
        <v>0</v>
      </c>
      <c r="L103" s="10">
        <v>2</v>
      </c>
      <c r="M103" s="10">
        <v>4</v>
      </c>
      <c r="P103" s="173"/>
      <c r="U103" s="77" t="s">
        <v>453</v>
      </c>
    </row>
    <row r="104" spans="3:21" x14ac:dyDescent="0.25">
      <c r="C104" t="s">
        <v>230</v>
      </c>
      <c r="F104" s="58" t="s">
        <v>199</v>
      </c>
      <c r="I104" s="10">
        <v>1</v>
      </c>
      <c r="J104" s="10">
        <v>0</v>
      </c>
      <c r="K104" s="10">
        <v>1</v>
      </c>
      <c r="L104" s="10">
        <v>4</v>
      </c>
      <c r="M104" s="10">
        <v>1</v>
      </c>
      <c r="P104" s="173"/>
      <c r="U104" s="77" t="s">
        <v>453</v>
      </c>
    </row>
    <row r="105" spans="3:21" x14ac:dyDescent="0.25">
      <c r="C105" t="s">
        <v>233</v>
      </c>
      <c r="F105" s="58" t="s">
        <v>199</v>
      </c>
      <c r="I105" s="10">
        <v>4</v>
      </c>
      <c r="J105" s="10">
        <v>0</v>
      </c>
      <c r="K105" s="10">
        <v>4</v>
      </c>
      <c r="L105" s="10">
        <v>4</v>
      </c>
      <c r="M105" s="10">
        <v>4</v>
      </c>
      <c r="P105" s="173"/>
      <c r="U105" s="77" t="s">
        <v>453</v>
      </c>
    </row>
    <row r="106" spans="3:21" x14ac:dyDescent="0.25">
      <c r="C106" t="s">
        <v>257</v>
      </c>
      <c r="F106" s="58" t="s">
        <v>199</v>
      </c>
      <c r="I106" s="10">
        <v>2</v>
      </c>
      <c r="J106" s="10">
        <v>0</v>
      </c>
      <c r="K106" s="10">
        <v>2</v>
      </c>
      <c r="L106" s="10">
        <v>8</v>
      </c>
      <c r="M106" s="10">
        <v>2</v>
      </c>
      <c r="P106" s="173"/>
      <c r="U106" s="77" t="s">
        <v>453</v>
      </c>
    </row>
    <row r="107" spans="3:21" x14ac:dyDescent="0.25">
      <c r="C107" t="s">
        <v>258</v>
      </c>
      <c r="F107" s="58" t="s">
        <v>199</v>
      </c>
      <c r="I107" s="10">
        <v>1</v>
      </c>
      <c r="J107" s="10">
        <v>0</v>
      </c>
      <c r="K107" s="10">
        <v>1</v>
      </c>
      <c r="L107" s="10">
        <v>1</v>
      </c>
      <c r="M107" s="10">
        <v>1</v>
      </c>
      <c r="P107" s="173"/>
      <c r="U107" s="77" t="s">
        <v>453</v>
      </c>
    </row>
    <row r="108" spans="3:21" x14ac:dyDescent="0.25">
      <c r="C108" t="s">
        <v>234</v>
      </c>
      <c r="F108" s="58" t="s">
        <v>199</v>
      </c>
      <c r="I108" s="10">
        <v>1</v>
      </c>
      <c r="J108" s="10">
        <v>0</v>
      </c>
      <c r="K108" s="10">
        <v>1</v>
      </c>
      <c r="L108" s="10">
        <v>1</v>
      </c>
      <c r="M108" s="10">
        <v>1</v>
      </c>
      <c r="P108" s="173"/>
      <c r="U108" s="77" t="s">
        <v>453</v>
      </c>
    </row>
    <row r="109" spans="3:21" x14ac:dyDescent="0.25">
      <c r="C109" t="s">
        <v>259</v>
      </c>
      <c r="F109" s="58" t="s">
        <v>199</v>
      </c>
      <c r="I109" s="10">
        <v>8</v>
      </c>
      <c r="J109" s="10">
        <v>0</v>
      </c>
      <c r="K109" s="10">
        <v>8</v>
      </c>
      <c r="L109" s="10">
        <v>8</v>
      </c>
      <c r="M109" s="10">
        <v>8</v>
      </c>
      <c r="P109" s="173"/>
      <c r="U109" s="77" t="s">
        <v>453</v>
      </c>
    </row>
    <row r="110" spans="3:21" x14ac:dyDescent="0.25">
      <c r="C110" t="s">
        <v>260</v>
      </c>
      <c r="F110" s="58" t="s">
        <v>199</v>
      </c>
      <c r="I110" s="10">
        <v>1</v>
      </c>
      <c r="J110" s="10">
        <v>0</v>
      </c>
      <c r="K110" s="10">
        <v>1</v>
      </c>
      <c r="L110" s="10">
        <v>1</v>
      </c>
      <c r="M110" s="10">
        <v>1</v>
      </c>
      <c r="P110" s="173"/>
      <c r="U110" s="77" t="s">
        <v>453</v>
      </c>
    </row>
    <row r="111" spans="3:21" x14ac:dyDescent="0.25">
      <c r="C111" t="s">
        <v>235</v>
      </c>
      <c r="F111" s="58" t="s">
        <v>199</v>
      </c>
      <c r="I111" s="10">
        <v>1</v>
      </c>
      <c r="J111" s="10">
        <v>0</v>
      </c>
      <c r="K111" s="10">
        <v>1</v>
      </c>
      <c r="L111" s="10">
        <v>1</v>
      </c>
      <c r="M111" s="10">
        <v>1</v>
      </c>
      <c r="P111" s="173"/>
      <c r="U111" s="77" t="s">
        <v>453</v>
      </c>
    </row>
    <row r="112" spans="3:21" x14ac:dyDescent="0.25">
      <c r="F112" s="18"/>
      <c r="U112" s="77"/>
    </row>
    <row r="113" spans="3:21" ht="13" x14ac:dyDescent="0.3">
      <c r="C113" s="110" t="s">
        <v>262</v>
      </c>
      <c r="D113" s="2"/>
      <c r="E113" s="2"/>
      <c r="F113" s="19"/>
      <c r="G113" s="2"/>
      <c r="H113" s="2"/>
      <c r="I113" s="2"/>
      <c r="J113" s="2"/>
      <c r="K113" s="2"/>
      <c r="L113" s="2"/>
      <c r="M113" s="2"/>
      <c r="N113" s="2"/>
      <c r="O113" s="2"/>
      <c r="P113" s="2"/>
      <c r="Q113" s="2"/>
      <c r="R113" s="2"/>
      <c r="S113" s="2"/>
      <c r="T113" s="2"/>
      <c r="U113" s="294"/>
    </row>
    <row r="114" spans="3:21" x14ac:dyDescent="0.25">
      <c r="C114" t="s">
        <v>229</v>
      </c>
      <c r="F114" s="58" t="s">
        <v>199</v>
      </c>
      <c r="I114" s="10">
        <v>1</v>
      </c>
      <c r="J114" s="10">
        <v>0</v>
      </c>
      <c r="K114" s="10">
        <v>1</v>
      </c>
      <c r="L114" s="10">
        <v>0</v>
      </c>
      <c r="M114" s="10">
        <v>1</v>
      </c>
      <c r="U114" s="77" t="s">
        <v>453</v>
      </c>
    </row>
    <row r="115" spans="3:21" x14ac:dyDescent="0.25">
      <c r="C115" t="s">
        <v>255</v>
      </c>
      <c r="F115" s="58" t="s">
        <v>199</v>
      </c>
      <c r="I115" s="10">
        <v>8</v>
      </c>
      <c r="J115" s="10">
        <v>0</v>
      </c>
      <c r="K115" s="10">
        <v>8</v>
      </c>
      <c r="L115" s="10">
        <v>0</v>
      </c>
      <c r="M115" s="10">
        <v>0</v>
      </c>
      <c r="U115" s="77" t="s">
        <v>453</v>
      </c>
    </row>
    <row r="116" spans="3:21" x14ac:dyDescent="0.25">
      <c r="C116" t="s">
        <v>256</v>
      </c>
      <c r="F116" s="58" t="s">
        <v>199</v>
      </c>
      <c r="I116" s="10">
        <v>0</v>
      </c>
      <c r="J116" s="10">
        <v>0</v>
      </c>
      <c r="K116" s="10">
        <v>0</v>
      </c>
      <c r="L116" s="10">
        <v>0</v>
      </c>
      <c r="M116" s="10">
        <v>8</v>
      </c>
      <c r="U116" s="77" t="s">
        <v>453</v>
      </c>
    </row>
    <row r="117" spans="3:21" x14ac:dyDescent="0.25">
      <c r="C117" t="s">
        <v>230</v>
      </c>
      <c r="F117" s="58" t="s">
        <v>199</v>
      </c>
      <c r="I117" s="10">
        <v>2</v>
      </c>
      <c r="J117" s="10">
        <v>0</v>
      </c>
      <c r="K117" s="10">
        <v>2</v>
      </c>
      <c r="L117" s="10">
        <v>0</v>
      </c>
      <c r="M117" s="10">
        <v>2</v>
      </c>
      <c r="U117" s="77" t="s">
        <v>453</v>
      </c>
    </row>
    <row r="118" spans="3:21" x14ac:dyDescent="0.25">
      <c r="C118" t="s">
        <v>233</v>
      </c>
      <c r="F118" s="58" t="s">
        <v>199</v>
      </c>
      <c r="I118" s="10">
        <v>8</v>
      </c>
      <c r="J118" s="10">
        <v>0</v>
      </c>
      <c r="K118" s="10">
        <v>8</v>
      </c>
      <c r="L118" s="10">
        <v>0</v>
      </c>
      <c r="M118" s="10">
        <v>8</v>
      </c>
      <c r="U118" s="77" t="s">
        <v>453</v>
      </c>
    </row>
    <row r="119" spans="3:21" x14ac:dyDescent="0.25">
      <c r="C119" t="s">
        <v>257</v>
      </c>
      <c r="F119" s="58" t="s">
        <v>199</v>
      </c>
      <c r="I119" s="10">
        <v>2</v>
      </c>
      <c r="J119" s="10">
        <v>0</v>
      </c>
      <c r="K119" s="10">
        <v>2</v>
      </c>
      <c r="L119" s="10">
        <v>0</v>
      </c>
      <c r="M119" s="10">
        <v>2</v>
      </c>
      <c r="U119" s="77" t="s">
        <v>453</v>
      </c>
    </row>
    <row r="120" spans="3:21" x14ac:dyDescent="0.25">
      <c r="C120" t="s">
        <v>258</v>
      </c>
      <c r="F120" s="58" t="s">
        <v>199</v>
      </c>
      <c r="I120" s="10">
        <v>1</v>
      </c>
      <c r="J120" s="10">
        <v>0</v>
      </c>
      <c r="K120" s="10">
        <v>1</v>
      </c>
      <c r="L120" s="10">
        <v>0</v>
      </c>
      <c r="M120" s="10">
        <v>1</v>
      </c>
      <c r="U120" s="77" t="s">
        <v>453</v>
      </c>
    </row>
    <row r="121" spans="3:21" x14ac:dyDescent="0.25">
      <c r="C121" t="s">
        <v>234</v>
      </c>
      <c r="F121" s="58" t="s">
        <v>199</v>
      </c>
      <c r="I121" s="10">
        <v>1</v>
      </c>
      <c r="J121" s="10">
        <v>0</v>
      </c>
      <c r="K121" s="10">
        <v>1</v>
      </c>
      <c r="L121" s="10">
        <v>0</v>
      </c>
      <c r="M121" s="10">
        <v>1</v>
      </c>
      <c r="U121" s="77" t="s">
        <v>453</v>
      </c>
    </row>
    <row r="122" spans="3:21" x14ac:dyDescent="0.25">
      <c r="C122" t="s">
        <v>259</v>
      </c>
      <c r="F122" s="58" t="s">
        <v>199</v>
      </c>
      <c r="I122" s="10">
        <v>14</v>
      </c>
      <c r="J122" s="10">
        <v>0</v>
      </c>
      <c r="K122" s="10">
        <v>14</v>
      </c>
      <c r="L122" s="10">
        <v>0</v>
      </c>
      <c r="M122" s="10">
        <v>14</v>
      </c>
      <c r="U122" s="77" t="s">
        <v>453</v>
      </c>
    </row>
    <row r="123" spans="3:21" x14ac:dyDescent="0.25">
      <c r="C123" t="s">
        <v>260</v>
      </c>
      <c r="F123" s="58" t="s">
        <v>199</v>
      </c>
      <c r="I123" s="10">
        <v>2</v>
      </c>
      <c r="J123" s="10">
        <v>0</v>
      </c>
      <c r="K123" s="10">
        <v>2</v>
      </c>
      <c r="L123" s="10">
        <v>0</v>
      </c>
      <c r="M123" s="10">
        <v>2</v>
      </c>
      <c r="U123" s="77" t="s">
        <v>453</v>
      </c>
    </row>
    <row r="124" spans="3:21" x14ac:dyDescent="0.25">
      <c r="C124" t="s">
        <v>235</v>
      </c>
      <c r="F124" s="58" t="s">
        <v>199</v>
      </c>
      <c r="I124" s="10">
        <v>2</v>
      </c>
      <c r="J124" s="10">
        <v>0</v>
      </c>
      <c r="K124" s="10">
        <v>2</v>
      </c>
      <c r="L124" s="10">
        <v>0</v>
      </c>
      <c r="M124" s="10">
        <v>2</v>
      </c>
      <c r="U124" s="77" t="s">
        <v>453</v>
      </c>
    </row>
    <row r="125" spans="3:21" x14ac:dyDescent="0.25">
      <c r="F125" s="18"/>
      <c r="U125" s="77"/>
    </row>
    <row r="126" spans="3:21" ht="13" x14ac:dyDescent="0.3">
      <c r="C126" s="110" t="s">
        <v>263</v>
      </c>
      <c r="D126" s="2"/>
      <c r="E126" s="2"/>
      <c r="F126" s="2"/>
      <c r="G126" s="2"/>
      <c r="H126" s="2"/>
      <c r="I126" s="2"/>
      <c r="J126" s="2"/>
      <c r="K126" s="2"/>
      <c r="L126" s="2"/>
      <c r="M126" s="2"/>
      <c r="N126" s="2"/>
      <c r="O126" s="2"/>
      <c r="P126" s="2"/>
      <c r="Q126" s="2"/>
      <c r="R126" s="2"/>
      <c r="S126" s="2"/>
      <c r="T126" s="2"/>
      <c r="U126" s="294"/>
    </row>
    <row r="127" spans="3:21" x14ac:dyDescent="0.25">
      <c r="C127" t="s">
        <v>242</v>
      </c>
      <c r="F127" s="58" t="s">
        <v>212</v>
      </c>
      <c r="I127" s="134">
        <v>44927</v>
      </c>
      <c r="J127" s="134">
        <v>44927</v>
      </c>
      <c r="K127" s="134">
        <v>44927</v>
      </c>
      <c r="L127" s="134">
        <v>44927</v>
      </c>
      <c r="M127" s="134">
        <v>44927</v>
      </c>
      <c r="U127" s="77" t="s">
        <v>447</v>
      </c>
    </row>
    <row r="128" spans="3:21" x14ac:dyDescent="0.25">
      <c r="C128" t="s">
        <v>243</v>
      </c>
      <c r="F128" s="58" t="s">
        <v>244</v>
      </c>
      <c r="I128" s="16">
        <v>12</v>
      </c>
      <c r="J128" s="16">
        <v>12</v>
      </c>
      <c r="K128" s="16">
        <v>12</v>
      </c>
      <c r="L128" s="16">
        <v>12</v>
      </c>
      <c r="M128" s="16">
        <v>12</v>
      </c>
      <c r="U128" s="77" t="s">
        <v>447</v>
      </c>
    </row>
    <row r="129" spans="2:22" x14ac:dyDescent="0.25">
      <c r="F129" s="18"/>
      <c r="U129" s="77"/>
    </row>
    <row r="130" spans="2:22" ht="13" x14ac:dyDescent="0.3">
      <c r="B130" s="108" t="s">
        <v>264</v>
      </c>
      <c r="C130" s="117"/>
      <c r="D130" s="118"/>
      <c r="E130" s="117"/>
      <c r="F130" s="117"/>
      <c r="G130" s="117"/>
      <c r="H130" s="117"/>
      <c r="I130" s="117"/>
      <c r="J130" s="117"/>
      <c r="K130" s="117"/>
      <c r="L130" s="117"/>
      <c r="M130" s="117"/>
      <c r="N130" s="117"/>
      <c r="O130" s="117"/>
      <c r="P130" s="117"/>
      <c r="Q130" s="117"/>
      <c r="R130" s="117"/>
      <c r="S130" s="117"/>
      <c r="T130" s="117"/>
      <c r="U130" s="297"/>
      <c r="V130" s="117"/>
    </row>
    <row r="131" spans="2:22" ht="13" x14ac:dyDescent="0.3">
      <c r="C131" s="110" t="s">
        <v>197</v>
      </c>
      <c r="D131" s="2"/>
      <c r="E131" s="19"/>
      <c r="F131" s="19"/>
      <c r="G131" s="19"/>
      <c r="H131" s="19"/>
      <c r="I131" s="2"/>
      <c r="J131" s="2"/>
      <c r="K131" s="2"/>
      <c r="L131" s="2"/>
      <c r="M131" s="2"/>
      <c r="N131" s="19"/>
      <c r="O131" s="19"/>
      <c r="P131" s="19"/>
      <c r="Q131" s="19"/>
      <c r="R131" s="19"/>
      <c r="S131" s="19"/>
      <c r="T131" s="19"/>
      <c r="U131" s="298"/>
    </row>
    <row r="132" spans="2:22" x14ac:dyDescent="0.25">
      <c r="C132" t="s">
        <v>265</v>
      </c>
      <c r="E132" s="18"/>
      <c r="F132" s="58" t="s">
        <v>199</v>
      </c>
      <c r="G132" s="18"/>
      <c r="H132" s="18"/>
      <c r="I132" s="10">
        <v>9</v>
      </c>
      <c r="J132" s="10">
        <v>25</v>
      </c>
      <c r="K132" s="10">
        <v>20</v>
      </c>
      <c r="L132" s="10">
        <v>17</v>
      </c>
      <c r="M132" s="10">
        <v>11</v>
      </c>
      <c r="N132" s="18"/>
      <c r="O132" s="18"/>
      <c r="P132" s="18"/>
      <c r="Q132" s="18"/>
      <c r="R132" s="18"/>
      <c r="S132" s="18"/>
      <c r="T132" s="18"/>
      <c r="U132" s="295" t="s">
        <v>483</v>
      </c>
    </row>
    <row r="133" spans="2:22" x14ac:dyDescent="0.25">
      <c r="C133" t="s">
        <v>247</v>
      </c>
      <c r="E133" s="18"/>
      <c r="F133" s="58" t="s">
        <v>199</v>
      </c>
      <c r="G133" s="18"/>
      <c r="H133" s="18"/>
      <c r="I133" s="10">
        <v>4</v>
      </c>
      <c r="J133" s="10">
        <v>2</v>
      </c>
      <c r="K133" s="10">
        <v>4</v>
      </c>
      <c r="L133" s="10">
        <v>0</v>
      </c>
      <c r="M133" s="10">
        <v>3</v>
      </c>
      <c r="N133" s="18"/>
      <c r="O133" s="18"/>
      <c r="P133" s="18"/>
      <c r="Q133" s="18"/>
      <c r="R133" s="18"/>
      <c r="S133" s="18"/>
      <c r="T133" s="18"/>
      <c r="U133" s="295" t="s">
        <v>483</v>
      </c>
    </row>
    <row r="134" spans="2:22" x14ac:dyDescent="0.25">
      <c r="C134" t="s">
        <v>248</v>
      </c>
      <c r="E134" s="18"/>
      <c r="F134" s="58" t="s">
        <v>199</v>
      </c>
      <c r="G134" s="18"/>
      <c r="H134" s="18"/>
      <c r="I134" s="10">
        <v>6</v>
      </c>
      <c r="J134" s="10">
        <v>0</v>
      </c>
      <c r="K134" s="10">
        <v>3</v>
      </c>
      <c r="L134" s="10">
        <v>0</v>
      </c>
      <c r="M134" s="10">
        <v>7</v>
      </c>
      <c r="N134" s="18"/>
      <c r="O134" s="18"/>
      <c r="P134" s="18"/>
      <c r="Q134" s="18"/>
      <c r="R134" s="18"/>
      <c r="S134" s="18"/>
      <c r="T134" s="18"/>
      <c r="U134" s="295" t="s">
        <v>483</v>
      </c>
    </row>
    <row r="135" spans="2:22" ht="12.65" customHeight="1" x14ac:dyDescent="0.25">
      <c r="F135" s="18"/>
      <c r="U135" s="77"/>
    </row>
    <row r="136" spans="2:22" ht="13" x14ac:dyDescent="0.3">
      <c r="C136" s="110" t="s">
        <v>266</v>
      </c>
      <c r="D136" s="2"/>
      <c r="E136" s="2"/>
      <c r="F136" s="19"/>
      <c r="G136" s="2"/>
      <c r="H136" s="2"/>
      <c r="I136" s="2"/>
      <c r="J136" s="2"/>
      <c r="K136" s="2"/>
      <c r="L136" s="2"/>
      <c r="M136" s="2"/>
      <c r="N136" s="2"/>
      <c r="O136" s="110" t="s">
        <v>223</v>
      </c>
      <c r="P136" s="119" t="s">
        <v>224</v>
      </c>
      <c r="T136" s="27"/>
      <c r="U136" s="171"/>
    </row>
    <row r="137" spans="2:22" x14ac:dyDescent="0.25">
      <c r="C137" t="s">
        <v>229</v>
      </c>
      <c r="F137" s="58" t="s">
        <v>226</v>
      </c>
      <c r="I137" s="10">
        <v>1</v>
      </c>
      <c r="J137" s="10">
        <v>1</v>
      </c>
      <c r="K137" s="10">
        <v>1</v>
      </c>
      <c r="L137" s="10">
        <v>0.47058823529411764</v>
      </c>
      <c r="M137" s="10">
        <v>1</v>
      </c>
      <c r="O137" s="10">
        <v>3000</v>
      </c>
      <c r="P137" s="166">
        <v>0</v>
      </c>
      <c r="Q137" s="38"/>
      <c r="R137" s="56"/>
      <c r="S137" s="56"/>
      <c r="T137" s="38"/>
      <c r="U137" s="77" t="s">
        <v>454</v>
      </c>
    </row>
    <row r="138" spans="2:22" x14ac:dyDescent="0.25">
      <c r="C138" t="s">
        <v>230</v>
      </c>
      <c r="F138" s="58" t="s">
        <v>226</v>
      </c>
      <c r="I138" s="10">
        <v>0</v>
      </c>
      <c r="J138" s="10">
        <v>0</v>
      </c>
      <c r="K138" s="10">
        <v>0</v>
      </c>
      <c r="L138" s="10">
        <v>0</v>
      </c>
      <c r="M138" s="10">
        <v>0</v>
      </c>
      <c r="O138" s="10">
        <v>10000</v>
      </c>
      <c r="P138" s="167">
        <v>0</v>
      </c>
      <c r="U138" s="77" t="s">
        <v>454</v>
      </c>
    </row>
    <row r="139" spans="2:22" x14ac:dyDescent="0.25">
      <c r="C139" t="s">
        <v>232</v>
      </c>
      <c r="F139" s="58" t="s">
        <v>226</v>
      </c>
      <c r="I139" s="10">
        <v>0</v>
      </c>
      <c r="J139" s="10">
        <v>0</v>
      </c>
      <c r="K139" s="10">
        <v>0</v>
      </c>
      <c r="L139" s="10">
        <v>0</v>
      </c>
      <c r="M139" s="10">
        <v>0</v>
      </c>
      <c r="O139" s="10">
        <v>5000</v>
      </c>
      <c r="P139" s="167">
        <v>1</v>
      </c>
      <c r="U139" s="77" t="s">
        <v>454</v>
      </c>
    </row>
    <row r="140" spans="2:22" x14ac:dyDescent="0.25">
      <c r="C140" t="s">
        <v>233</v>
      </c>
      <c r="F140" s="58" t="s">
        <v>226</v>
      </c>
      <c r="I140" s="10">
        <v>2</v>
      </c>
      <c r="J140" s="10">
        <v>2</v>
      </c>
      <c r="K140" s="10">
        <v>2</v>
      </c>
      <c r="L140" s="10">
        <v>0.11764705882352941</v>
      </c>
      <c r="M140" s="10">
        <v>2</v>
      </c>
      <c r="O140" s="10">
        <v>1300</v>
      </c>
      <c r="P140" s="167">
        <v>0</v>
      </c>
      <c r="U140" s="77" t="s">
        <v>454</v>
      </c>
    </row>
    <row r="141" spans="2:22" x14ac:dyDescent="0.25">
      <c r="C141" t="s">
        <v>267</v>
      </c>
      <c r="F141" s="58" t="s">
        <v>226</v>
      </c>
      <c r="I141" s="10">
        <v>0</v>
      </c>
      <c r="J141" s="10">
        <v>0</v>
      </c>
      <c r="K141" s="10">
        <v>0</v>
      </c>
      <c r="L141" s="10">
        <v>0.58823529411764708</v>
      </c>
      <c r="M141" s="10">
        <v>0</v>
      </c>
      <c r="O141" s="10">
        <v>11000</v>
      </c>
      <c r="P141" s="167">
        <v>0</v>
      </c>
      <c r="U141" s="77" t="s">
        <v>454</v>
      </c>
    </row>
    <row r="142" spans="2:22" x14ac:dyDescent="0.25">
      <c r="C142" t="s">
        <v>268</v>
      </c>
      <c r="F142" s="58" t="s">
        <v>226</v>
      </c>
      <c r="I142" s="10">
        <v>0.1</v>
      </c>
      <c r="J142" s="10">
        <v>0.1</v>
      </c>
      <c r="K142" s="10">
        <v>0.1</v>
      </c>
      <c r="L142" s="10">
        <v>0.35294117647058826</v>
      </c>
      <c r="M142" s="10">
        <v>0.1</v>
      </c>
      <c r="O142" s="10">
        <v>15000</v>
      </c>
      <c r="P142" s="167">
        <v>0</v>
      </c>
      <c r="U142" s="77" t="s">
        <v>454</v>
      </c>
    </row>
    <row r="143" spans="2:22" x14ac:dyDescent="0.25">
      <c r="C143" t="s">
        <v>234</v>
      </c>
      <c r="F143" s="58" t="s">
        <v>226</v>
      </c>
      <c r="I143" s="10">
        <v>0</v>
      </c>
      <c r="J143" s="10">
        <v>0</v>
      </c>
      <c r="K143" s="10">
        <v>0</v>
      </c>
      <c r="L143" s="10">
        <v>0</v>
      </c>
      <c r="M143" s="10">
        <v>0</v>
      </c>
      <c r="O143" s="10">
        <v>8000</v>
      </c>
      <c r="P143" s="167">
        <v>0</v>
      </c>
      <c r="U143" s="77" t="s">
        <v>454</v>
      </c>
    </row>
    <row r="144" spans="2:22" x14ac:dyDescent="0.25">
      <c r="C144" t="s">
        <v>235</v>
      </c>
      <c r="F144" s="58" t="s">
        <v>226</v>
      </c>
      <c r="I144" s="10">
        <v>0.2</v>
      </c>
      <c r="J144" s="10">
        <v>0.2</v>
      </c>
      <c r="K144" s="10">
        <v>0.2</v>
      </c>
      <c r="L144" s="10">
        <v>1.1764705882352941E-2</v>
      </c>
      <c r="M144" s="10">
        <v>0.2</v>
      </c>
      <c r="O144" s="10">
        <v>10000</v>
      </c>
      <c r="P144" s="167">
        <v>1</v>
      </c>
      <c r="U144" s="77" t="s">
        <v>455</v>
      </c>
    </row>
    <row r="145" spans="3:21" x14ac:dyDescent="0.25">
      <c r="C145" t="s">
        <v>260</v>
      </c>
      <c r="F145" s="58" t="s">
        <v>226</v>
      </c>
      <c r="I145" s="10">
        <v>0</v>
      </c>
      <c r="J145" s="10">
        <v>0</v>
      </c>
      <c r="K145" s="10">
        <v>0</v>
      </c>
      <c r="L145" s="10">
        <v>0</v>
      </c>
      <c r="M145" s="10">
        <v>0</v>
      </c>
      <c r="O145" s="10">
        <v>125000</v>
      </c>
      <c r="P145" s="167">
        <v>0</v>
      </c>
      <c r="U145" s="77" t="s">
        <v>455</v>
      </c>
    </row>
    <row r="146" spans="3:21" x14ac:dyDescent="0.25">
      <c r="F146" s="18"/>
      <c r="U146" s="77"/>
    </row>
    <row r="147" spans="3:21" ht="13" x14ac:dyDescent="0.3">
      <c r="C147" s="110" t="s">
        <v>269</v>
      </c>
      <c r="D147" s="2"/>
      <c r="E147" s="2"/>
      <c r="F147" s="19"/>
      <c r="G147" s="2"/>
      <c r="H147" s="2"/>
      <c r="I147" s="2"/>
      <c r="J147" s="2"/>
      <c r="K147" s="2"/>
      <c r="L147" s="2"/>
      <c r="M147" s="2"/>
      <c r="N147" s="2"/>
      <c r="O147" s="2"/>
      <c r="P147" s="2"/>
      <c r="Q147" s="2"/>
      <c r="R147" s="2"/>
      <c r="S147" s="2"/>
      <c r="T147" s="2"/>
      <c r="U147" s="294"/>
    </row>
    <row r="148" spans="3:21" x14ac:dyDescent="0.25">
      <c r="C148" t="s">
        <v>229</v>
      </c>
      <c r="F148" s="58" t="s">
        <v>199</v>
      </c>
      <c r="I148" s="10">
        <v>1</v>
      </c>
      <c r="J148" s="10">
        <v>1</v>
      </c>
      <c r="K148" s="10">
        <v>1</v>
      </c>
      <c r="L148" s="10">
        <v>1</v>
      </c>
      <c r="M148" s="10">
        <v>1</v>
      </c>
      <c r="U148" s="77" t="s">
        <v>455</v>
      </c>
    </row>
    <row r="149" spans="3:21" x14ac:dyDescent="0.25">
      <c r="C149" t="s">
        <v>230</v>
      </c>
      <c r="F149" s="58" t="s">
        <v>199</v>
      </c>
      <c r="I149" s="10">
        <v>1</v>
      </c>
      <c r="J149" s="10">
        <v>1</v>
      </c>
      <c r="K149" s="10">
        <v>1</v>
      </c>
      <c r="L149" s="10">
        <v>1</v>
      </c>
      <c r="M149" s="10">
        <v>1</v>
      </c>
      <c r="U149" s="77" t="s">
        <v>455</v>
      </c>
    </row>
    <row r="150" spans="3:21" x14ac:dyDescent="0.25">
      <c r="C150" t="s">
        <v>232</v>
      </c>
      <c r="F150" s="58" t="s">
        <v>199</v>
      </c>
      <c r="I150" s="10">
        <v>1</v>
      </c>
      <c r="J150" s="10">
        <v>1</v>
      </c>
      <c r="K150" s="10">
        <v>1</v>
      </c>
      <c r="L150" s="10">
        <v>1</v>
      </c>
      <c r="M150" s="10">
        <v>1</v>
      </c>
      <c r="U150" s="77" t="s">
        <v>455</v>
      </c>
    </row>
    <row r="151" spans="3:21" x14ac:dyDescent="0.25">
      <c r="C151" t="s">
        <v>233</v>
      </c>
      <c r="F151" s="58" t="s">
        <v>199</v>
      </c>
      <c r="I151" s="10">
        <v>1</v>
      </c>
      <c r="J151" s="10">
        <v>1</v>
      </c>
      <c r="K151" s="10">
        <v>1</v>
      </c>
      <c r="L151" s="10">
        <v>1</v>
      </c>
      <c r="M151" s="10">
        <v>1</v>
      </c>
      <c r="U151" s="77" t="s">
        <v>455</v>
      </c>
    </row>
    <row r="152" spans="3:21" x14ac:dyDescent="0.25">
      <c r="C152" t="s">
        <v>267</v>
      </c>
      <c r="F152" s="58" t="s">
        <v>199</v>
      </c>
      <c r="I152" s="10">
        <v>1</v>
      </c>
      <c r="J152" s="10">
        <v>1</v>
      </c>
      <c r="K152" s="10">
        <v>1</v>
      </c>
      <c r="L152" s="10">
        <v>1</v>
      </c>
      <c r="M152" s="10">
        <v>1</v>
      </c>
      <c r="U152" s="77" t="s">
        <v>455</v>
      </c>
    </row>
    <row r="153" spans="3:21" x14ac:dyDescent="0.25">
      <c r="C153" t="s">
        <v>268</v>
      </c>
      <c r="F153" s="58" t="s">
        <v>199</v>
      </c>
      <c r="I153" s="10">
        <v>1</v>
      </c>
      <c r="J153" s="10">
        <v>1</v>
      </c>
      <c r="K153" s="10">
        <v>1</v>
      </c>
      <c r="L153" s="10">
        <v>1</v>
      </c>
      <c r="M153" s="10">
        <v>1</v>
      </c>
      <c r="U153" s="77" t="s">
        <v>455</v>
      </c>
    </row>
    <row r="154" spans="3:21" x14ac:dyDescent="0.25">
      <c r="C154" t="s">
        <v>234</v>
      </c>
      <c r="F154" s="58" t="s">
        <v>199</v>
      </c>
      <c r="I154" s="10">
        <v>0</v>
      </c>
      <c r="J154" s="10">
        <v>0</v>
      </c>
      <c r="K154" s="10">
        <v>0</v>
      </c>
      <c r="L154" s="10">
        <v>0</v>
      </c>
      <c r="M154" s="10">
        <v>0</v>
      </c>
      <c r="U154" s="77" t="s">
        <v>455</v>
      </c>
    </row>
    <row r="155" spans="3:21" x14ac:dyDescent="0.25">
      <c r="C155" t="s">
        <v>235</v>
      </c>
      <c r="F155" s="58" t="s">
        <v>199</v>
      </c>
      <c r="I155" s="10">
        <v>1</v>
      </c>
      <c r="J155" s="10">
        <v>1</v>
      </c>
      <c r="K155" s="10">
        <v>1</v>
      </c>
      <c r="L155" s="10">
        <v>1</v>
      </c>
      <c r="M155" s="10">
        <v>1</v>
      </c>
      <c r="U155" s="77" t="s">
        <v>455</v>
      </c>
    </row>
    <row r="156" spans="3:21" x14ac:dyDescent="0.25">
      <c r="C156" t="s">
        <v>260</v>
      </c>
      <c r="F156" s="58" t="s">
        <v>226</v>
      </c>
      <c r="I156" s="10">
        <v>1</v>
      </c>
      <c r="J156" s="10">
        <v>1</v>
      </c>
      <c r="K156" s="10">
        <v>1</v>
      </c>
      <c r="L156" s="10">
        <v>1</v>
      </c>
      <c r="M156" s="10">
        <v>1</v>
      </c>
      <c r="U156" s="77" t="s">
        <v>455</v>
      </c>
    </row>
    <row r="157" spans="3:21" x14ac:dyDescent="0.25">
      <c r="F157" s="18"/>
      <c r="U157" s="77"/>
    </row>
    <row r="158" spans="3:21" ht="13" x14ac:dyDescent="0.3">
      <c r="C158" s="110" t="s">
        <v>270</v>
      </c>
      <c r="D158" s="2"/>
      <c r="E158" s="2"/>
      <c r="F158" s="19"/>
      <c r="G158" s="2"/>
      <c r="H158" s="2"/>
      <c r="I158" s="2"/>
      <c r="J158" s="2"/>
      <c r="K158" s="2"/>
      <c r="L158" s="2"/>
      <c r="M158" s="2"/>
      <c r="N158" s="2"/>
      <c r="O158" s="2"/>
      <c r="P158" s="2"/>
      <c r="Q158" s="2"/>
      <c r="R158" s="2"/>
      <c r="S158" s="2"/>
      <c r="T158" s="2"/>
      <c r="U158" s="294"/>
    </row>
    <row r="159" spans="3:21" x14ac:dyDescent="0.25">
      <c r="C159" t="s">
        <v>229</v>
      </c>
      <c r="F159" s="58" t="s">
        <v>199</v>
      </c>
      <c r="I159" s="10">
        <v>1</v>
      </c>
      <c r="J159" s="10">
        <v>1</v>
      </c>
      <c r="K159" s="10">
        <v>1</v>
      </c>
      <c r="L159" s="10">
        <v>1</v>
      </c>
      <c r="M159" s="10">
        <v>1</v>
      </c>
      <c r="U159" s="77" t="s">
        <v>455</v>
      </c>
    </row>
    <row r="160" spans="3:21" x14ac:dyDescent="0.25">
      <c r="C160" t="s">
        <v>230</v>
      </c>
      <c r="F160" s="58" t="s">
        <v>199</v>
      </c>
      <c r="I160" s="10">
        <v>1</v>
      </c>
      <c r="J160" s="10">
        <v>1</v>
      </c>
      <c r="K160" s="10">
        <v>1</v>
      </c>
      <c r="L160" s="10">
        <v>1</v>
      </c>
      <c r="M160" s="10">
        <v>1</v>
      </c>
      <c r="U160" s="77" t="s">
        <v>455</v>
      </c>
    </row>
    <row r="161" spans="2:21" x14ac:dyDescent="0.25">
      <c r="C161" t="s">
        <v>232</v>
      </c>
      <c r="F161" s="58" t="s">
        <v>199</v>
      </c>
      <c r="I161" s="10">
        <v>1</v>
      </c>
      <c r="J161" s="10">
        <v>1</v>
      </c>
      <c r="K161" s="10">
        <v>1</v>
      </c>
      <c r="L161" s="10">
        <v>1</v>
      </c>
      <c r="M161" s="10">
        <v>1</v>
      </c>
      <c r="U161" s="77" t="s">
        <v>455</v>
      </c>
    </row>
    <row r="162" spans="2:21" x14ac:dyDescent="0.25">
      <c r="C162" t="s">
        <v>233</v>
      </c>
      <c r="F162" s="58" t="s">
        <v>199</v>
      </c>
      <c r="I162" s="10">
        <v>1</v>
      </c>
      <c r="J162" s="10">
        <v>1</v>
      </c>
      <c r="K162" s="10">
        <v>1</v>
      </c>
      <c r="L162" s="10">
        <v>1</v>
      </c>
      <c r="M162" s="10">
        <v>1</v>
      </c>
      <c r="U162" s="77" t="s">
        <v>455</v>
      </c>
    </row>
    <row r="163" spans="2:21" x14ac:dyDescent="0.25">
      <c r="C163" t="s">
        <v>267</v>
      </c>
      <c r="F163" s="58" t="s">
        <v>199</v>
      </c>
      <c r="I163" s="10">
        <v>1</v>
      </c>
      <c r="J163" s="10">
        <v>1</v>
      </c>
      <c r="K163" s="10">
        <v>1</v>
      </c>
      <c r="L163" s="10">
        <v>1</v>
      </c>
      <c r="M163" s="10">
        <v>1</v>
      </c>
      <c r="U163" s="77" t="s">
        <v>455</v>
      </c>
    </row>
    <row r="164" spans="2:21" x14ac:dyDescent="0.25">
      <c r="C164" t="s">
        <v>268</v>
      </c>
      <c r="F164" s="58" t="s">
        <v>199</v>
      </c>
      <c r="I164" s="10">
        <v>1</v>
      </c>
      <c r="J164" s="10">
        <v>1</v>
      </c>
      <c r="K164" s="10">
        <v>1</v>
      </c>
      <c r="L164" s="10">
        <v>1</v>
      </c>
      <c r="M164" s="10">
        <v>1</v>
      </c>
      <c r="U164" s="77" t="s">
        <v>455</v>
      </c>
    </row>
    <row r="165" spans="2:21" x14ac:dyDescent="0.25">
      <c r="C165" t="s">
        <v>234</v>
      </c>
      <c r="F165" s="58" t="s">
        <v>199</v>
      </c>
      <c r="I165" s="10">
        <v>0</v>
      </c>
      <c r="J165" s="10">
        <v>0</v>
      </c>
      <c r="K165" s="10">
        <v>0</v>
      </c>
      <c r="L165" s="10">
        <v>0</v>
      </c>
      <c r="M165" s="10">
        <v>0</v>
      </c>
      <c r="U165" s="77" t="s">
        <v>455</v>
      </c>
    </row>
    <row r="166" spans="2:21" x14ac:dyDescent="0.25">
      <c r="C166" t="s">
        <v>235</v>
      </c>
      <c r="F166" s="58" t="s">
        <v>199</v>
      </c>
      <c r="I166" s="10">
        <v>1</v>
      </c>
      <c r="J166" s="10">
        <v>1</v>
      </c>
      <c r="K166" s="10">
        <v>1</v>
      </c>
      <c r="L166" s="10">
        <v>1</v>
      </c>
      <c r="M166" s="10">
        <v>1</v>
      </c>
      <c r="U166" s="77" t="s">
        <v>455</v>
      </c>
    </row>
    <row r="167" spans="2:21" x14ac:dyDescent="0.25">
      <c r="C167" t="s">
        <v>260</v>
      </c>
      <c r="F167" s="58" t="s">
        <v>226</v>
      </c>
      <c r="I167" s="10">
        <v>1</v>
      </c>
      <c r="J167" s="10">
        <v>1</v>
      </c>
      <c r="K167" s="10">
        <v>1</v>
      </c>
      <c r="L167" s="10">
        <v>1</v>
      </c>
      <c r="M167" s="10">
        <v>1</v>
      </c>
      <c r="U167" s="77" t="s">
        <v>455</v>
      </c>
    </row>
    <row r="168" spans="2:21" x14ac:dyDescent="0.25">
      <c r="F168" s="58"/>
      <c r="U168" s="77"/>
    </row>
    <row r="169" spans="2:21" ht="13" x14ac:dyDescent="0.3">
      <c r="C169" s="2" t="s">
        <v>271</v>
      </c>
      <c r="D169" s="2"/>
      <c r="E169" s="2"/>
      <c r="F169" s="168"/>
      <c r="G169" s="2"/>
      <c r="H169" s="2"/>
      <c r="I169" s="2"/>
      <c r="J169" s="2"/>
      <c r="K169" s="2"/>
      <c r="L169" s="2"/>
      <c r="M169" s="2"/>
      <c r="N169" s="2"/>
      <c r="O169" s="2"/>
      <c r="P169" s="2"/>
      <c r="Q169" s="2"/>
      <c r="R169" s="2"/>
      <c r="S169" s="2"/>
      <c r="T169" s="2"/>
      <c r="U169" s="294"/>
    </row>
    <row r="170" spans="2:21" x14ac:dyDescent="0.25">
      <c r="C170" t="s">
        <v>242</v>
      </c>
      <c r="F170" s="58" t="s">
        <v>212</v>
      </c>
      <c r="I170" s="134">
        <v>44927</v>
      </c>
      <c r="J170" s="134">
        <v>44927</v>
      </c>
      <c r="K170" s="134">
        <v>44927</v>
      </c>
      <c r="L170" s="134">
        <v>44927</v>
      </c>
      <c r="M170" s="134">
        <v>44927</v>
      </c>
      <c r="U170" s="77" t="s">
        <v>456</v>
      </c>
    </row>
    <row r="171" spans="2:21" x14ac:dyDescent="0.25">
      <c r="C171" t="s">
        <v>243</v>
      </c>
      <c r="F171" s="58" t="s">
        <v>244</v>
      </c>
      <c r="I171" s="16">
        <v>12</v>
      </c>
      <c r="J171" s="16">
        <v>12</v>
      </c>
      <c r="K171" s="16">
        <v>12</v>
      </c>
      <c r="L171" s="16">
        <v>12</v>
      </c>
      <c r="M171" s="16">
        <v>12</v>
      </c>
      <c r="U171" s="77" t="s">
        <v>456</v>
      </c>
    </row>
    <row r="172" spans="2:21" x14ac:dyDescent="0.25">
      <c r="F172" s="18"/>
      <c r="U172" s="77"/>
    </row>
    <row r="173" spans="2:21" ht="13" x14ac:dyDescent="0.3">
      <c r="B173" s="108" t="s">
        <v>272</v>
      </c>
      <c r="C173" s="117"/>
      <c r="D173" s="118"/>
      <c r="E173" s="117"/>
      <c r="F173" s="117"/>
      <c r="G173" s="117"/>
      <c r="H173" s="117"/>
      <c r="I173" s="117"/>
      <c r="J173" s="117"/>
      <c r="K173" s="117"/>
      <c r="L173" s="117"/>
      <c r="M173" s="117"/>
      <c r="N173" s="117"/>
      <c r="O173" s="117"/>
      <c r="P173" s="117"/>
      <c r="Q173" s="117"/>
      <c r="R173" s="117"/>
      <c r="S173" s="117"/>
      <c r="T173" s="117"/>
      <c r="U173" s="297"/>
    </row>
    <row r="174" spans="2:21" ht="13" x14ac:dyDescent="0.3">
      <c r="C174" s="110" t="s">
        <v>273</v>
      </c>
      <c r="D174" s="2"/>
      <c r="E174" s="19"/>
      <c r="F174" s="19"/>
      <c r="G174" s="19"/>
      <c r="H174" s="19"/>
      <c r="I174" s="2"/>
      <c r="J174" s="2"/>
      <c r="K174" s="2"/>
      <c r="L174" s="2"/>
      <c r="M174" s="2"/>
      <c r="N174" s="19"/>
      <c r="O174" s="19"/>
      <c r="P174" s="19"/>
      <c r="Q174" s="19"/>
      <c r="R174" s="19"/>
      <c r="S174" s="19"/>
      <c r="T174" s="19"/>
      <c r="U174" s="298"/>
    </row>
    <row r="175" spans="2:21" x14ac:dyDescent="0.25">
      <c r="C175" t="s">
        <v>274</v>
      </c>
      <c r="E175" s="18"/>
      <c r="F175" s="58" t="s">
        <v>199</v>
      </c>
      <c r="G175" s="18"/>
      <c r="H175" s="18"/>
      <c r="I175" s="10">
        <v>180</v>
      </c>
      <c r="J175" s="10">
        <v>50</v>
      </c>
      <c r="K175" s="10">
        <v>90</v>
      </c>
      <c r="L175" s="10">
        <v>19</v>
      </c>
      <c r="M175" s="10">
        <v>15</v>
      </c>
      <c r="N175" s="18"/>
      <c r="O175" s="18"/>
      <c r="P175" s="18"/>
      <c r="Q175" s="18"/>
      <c r="R175" s="18"/>
      <c r="S175" s="18"/>
      <c r="T175" s="18"/>
      <c r="U175" s="295" t="s">
        <v>457</v>
      </c>
    </row>
    <row r="176" spans="2:21" x14ac:dyDescent="0.25">
      <c r="C176" t="s">
        <v>275</v>
      </c>
      <c r="E176" s="18"/>
      <c r="F176" s="58" t="s">
        <v>199</v>
      </c>
      <c r="G176" s="18"/>
      <c r="H176" s="18"/>
      <c r="I176" s="10">
        <v>0</v>
      </c>
      <c r="J176" s="10">
        <v>0</v>
      </c>
      <c r="K176" s="10">
        <v>0</v>
      </c>
      <c r="L176" s="10">
        <v>4</v>
      </c>
      <c r="M176" s="10">
        <v>5</v>
      </c>
      <c r="N176" s="18"/>
      <c r="O176" s="18"/>
      <c r="P176" s="18"/>
      <c r="Q176" s="18"/>
      <c r="R176" s="18"/>
      <c r="S176" s="18"/>
      <c r="T176" s="18"/>
      <c r="U176" s="295" t="s">
        <v>458</v>
      </c>
    </row>
    <row r="177" spans="2:21" x14ac:dyDescent="0.25">
      <c r="F177" s="58"/>
      <c r="M177" s="25"/>
      <c r="U177" s="77"/>
    </row>
    <row r="178" spans="2:21" ht="13" x14ac:dyDescent="0.3">
      <c r="C178" s="110" t="s">
        <v>276</v>
      </c>
      <c r="D178" s="2"/>
      <c r="E178" s="2"/>
      <c r="F178" s="19"/>
      <c r="G178" s="2"/>
      <c r="H178" s="2"/>
      <c r="I178" s="2"/>
      <c r="J178" s="2"/>
      <c r="K178" s="2"/>
      <c r="L178" s="2"/>
      <c r="M178" s="2"/>
      <c r="N178" s="2"/>
      <c r="O178" s="110" t="s">
        <v>223</v>
      </c>
      <c r="P178" s="170" t="s">
        <v>224</v>
      </c>
      <c r="Q178" s="27"/>
      <c r="R178" s="27"/>
      <c r="S178" s="2"/>
      <c r="T178" s="2"/>
      <c r="U178" s="294"/>
    </row>
    <row r="179" spans="2:21" x14ac:dyDescent="0.25">
      <c r="C179" t="s">
        <v>277</v>
      </c>
      <c r="F179" s="58" t="s">
        <v>226</v>
      </c>
      <c r="I179" s="10">
        <v>1</v>
      </c>
      <c r="J179" s="10">
        <v>1</v>
      </c>
      <c r="K179" s="10">
        <v>1</v>
      </c>
      <c r="L179" s="10">
        <v>1</v>
      </c>
      <c r="M179" s="10">
        <v>1</v>
      </c>
      <c r="O179" s="10">
        <v>1300</v>
      </c>
      <c r="P179" s="167">
        <v>0</v>
      </c>
      <c r="Q179" s="38"/>
      <c r="R179" s="38"/>
      <c r="U179" s="77" t="s">
        <v>459</v>
      </c>
    </row>
    <row r="180" spans="2:21" x14ac:dyDescent="0.25">
      <c r="C180" t="s">
        <v>268</v>
      </c>
      <c r="F180" s="58" t="s">
        <v>226</v>
      </c>
      <c r="I180" s="10">
        <v>1</v>
      </c>
      <c r="J180" s="10">
        <v>1</v>
      </c>
      <c r="K180" s="10">
        <v>1</v>
      </c>
      <c r="L180" s="10">
        <v>1</v>
      </c>
      <c r="M180" s="10">
        <v>1</v>
      </c>
      <c r="O180" s="10">
        <v>10000</v>
      </c>
      <c r="P180" s="167">
        <v>0.8</v>
      </c>
      <c r="U180" s="77" t="s">
        <v>459</v>
      </c>
    </row>
    <row r="181" spans="2:21" x14ac:dyDescent="0.25">
      <c r="C181" t="s">
        <v>278</v>
      </c>
      <c r="F181" s="58" t="s">
        <v>226</v>
      </c>
      <c r="I181" s="10">
        <v>0</v>
      </c>
      <c r="J181" s="10">
        <v>0</v>
      </c>
      <c r="K181" s="10">
        <v>0</v>
      </c>
      <c r="L181" s="10">
        <v>0</v>
      </c>
      <c r="M181" s="10">
        <v>0</v>
      </c>
      <c r="O181" s="10">
        <v>15000</v>
      </c>
      <c r="P181" s="167">
        <v>0</v>
      </c>
      <c r="U181" s="77" t="s">
        <v>459</v>
      </c>
    </row>
    <row r="182" spans="2:21" x14ac:dyDescent="0.25">
      <c r="F182" s="18"/>
      <c r="U182" s="77"/>
    </row>
    <row r="183" spans="2:21" ht="13" x14ac:dyDescent="0.3">
      <c r="C183" s="110" t="s">
        <v>279</v>
      </c>
      <c r="D183" s="2"/>
      <c r="E183" s="2"/>
      <c r="F183" s="19"/>
      <c r="G183" s="2"/>
      <c r="H183" s="2"/>
      <c r="I183" s="2"/>
      <c r="J183" s="2"/>
      <c r="K183" s="2"/>
      <c r="L183" s="2"/>
      <c r="M183" s="2"/>
      <c r="N183" s="2"/>
      <c r="O183" s="27"/>
      <c r="P183" s="27"/>
      <c r="Q183" s="27"/>
      <c r="R183" s="27"/>
      <c r="S183" s="2"/>
      <c r="T183" s="2"/>
      <c r="U183" s="294"/>
    </row>
    <row r="184" spans="2:21" x14ac:dyDescent="0.25">
      <c r="C184" t="s">
        <v>277</v>
      </c>
      <c r="F184" s="58" t="s">
        <v>199</v>
      </c>
      <c r="I184" s="10">
        <v>0</v>
      </c>
      <c r="J184" s="10">
        <v>0</v>
      </c>
      <c r="K184" s="10">
        <v>0</v>
      </c>
      <c r="L184" s="10">
        <v>6</v>
      </c>
      <c r="M184" s="10">
        <v>8</v>
      </c>
      <c r="O184" s="38"/>
      <c r="P184" s="38"/>
      <c r="Q184" s="38"/>
      <c r="R184" s="38"/>
      <c r="U184" s="77" t="s">
        <v>460</v>
      </c>
    </row>
    <row r="185" spans="2:21" x14ac:dyDescent="0.25">
      <c r="C185" t="s">
        <v>268</v>
      </c>
      <c r="F185" s="58" t="s">
        <v>199</v>
      </c>
      <c r="I185" s="10">
        <v>0</v>
      </c>
      <c r="J185" s="10">
        <v>0</v>
      </c>
      <c r="K185" s="10">
        <v>0</v>
      </c>
      <c r="L185" s="10">
        <v>1</v>
      </c>
      <c r="M185" s="10">
        <v>1</v>
      </c>
      <c r="U185" s="77" t="s">
        <v>460</v>
      </c>
    </row>
    <row r="186" spans="2:21" x14ac:dyDescent="0.25">
      <c r="C186" t="s">
        <v>278</v>
      </c>
      <c r="F186" s="58" t="s">
        <v>199</v>
      </c>
      <c r="I186" s="10">
        <v>0</v>
      </c>
      <c r="J186" s="10">
        <v>0</v>
      </c>
      <c r="K186" s="10">
        <v>0</v>
      </c>
      <c r="L186" s="10">
        <v>1</v>
      </c>
      <c r="M186" s="10">
        <v>2</v>
      </c>
      <c r="U186" s="77" t="s">
        <v>460</v>
      </c>
    </row>
    <row r="187" spans="2:21" x14ac:dyDescent="0.25">
      <c r="F187" s="18"/>
      <c r="U187" s="77"/>
    </row>
    <row r="188" spans="2:21" ht="13" x14ac:dyDescent="0.3">
      <c r="C188" s="110" t="s">
        <v>280</v>
      </c>
      <c r="D188" s="2"/>
      <c r="E188" s="2"/>
      <c r="F188" s="2"/>
      <c r="G188" s="2"/>
      <c r="H188" s="2"/>
      <c r="I188" s="2"/>
      <c r="J188" s="2"/>
      <c r="K188" s="2"/>
      <c r="L188" s="2"/>
      <c r="M188" s="2"/>
      <c r="N188" s="2"/>
      <c r="O188" s="2"/>
      <c r="P188" s="2"/>
      <c r="Q188" s="2"/>
      <c r="R188" s="2"/>
      <c r="S188" s="2"/>
      <c r="T188" s="2"/>
      <c r="U188" s="294"/>
    </row>
    <row r="189" spans="2:21" x14ac:dyDescent="0.25">
      <c r="C189" t="s">
        <v>242</v>
      </c>
      <c r="F189" s="58" t="s">
        <v>212</v>
      </c>
      <c r="I189" s="134">
        <v>45078</v>
      </c>
      <c r="J189" s="134">
        <v>45078</v>
      </c>
      <c r="K189" s="134">
        <v>45078</v>
      </c>
      <c r="L189" s="134">
        <v>45078</v>
      </c>
      <c r="M189" s="134">
        <v>45078</v>
      </c>
      <c r="U189" s="77" t="s">
        <v>447</v>
      </c>
    </row>
    <row r="190" spans="2:21" x14ac:dyDescent="0.25">
      <c r="C190" t="s">
        <v>243</v>
      </c>
      <c r="F190" s="58" t="s">
        <v>244</v>
      </c>
      <c r="I190" s="16">
        <v>12</v>
      </c>
      <c r="J190" s="16">
        <v>12</v>
      </c>
      <c r="K190" s="16">
        <v>12</v>
      </c>
      <c r="L190" s="16">
        <v>12</v>
      </c>
      <c r="M190" s="16">
        <v>12</v>
      </c>
      <c r="U190" s="77" t="s">
        <v>447</v>
      </c>
    </row>
    <row r="191" spans="2:21" x14ac:dyDescent="0.25">
      <c r="F191" s="18"/>
      <c r="U191" s="77"/>
    </row>
    <row r="192" spans="2:21" ht="13" x14ac:dyDescent="0.3">
      <c r="B192" s="108" t="s">
        <v>281</v>
      </c>
      <c r="C192" s="108"/>
      <c r="D192" s="108"/>
      <c r="E192" s="108"/>
      <c r="F192" s="108"/>
      <c r="G192" s="108"/>
      <c r="H192" s="108"/>
      <c r="I192" s="108"/>
      <c r="J192" s="108"/>
      <c r="K192" s="108"/>
      <c r="L192" s="108"/>
      <c r="M192" s="108"/>
      <c r="N192" s="108"/>
      <c r="O192" s="108"/>
      <c r="P192" s="108"/>
      <c r="Q192" s="108"/>
      <c r="R192" s="108"/>
      <c r="S192" s="108"/>
      <c r="T192" s="108"/>
      <c r="U192" s="299"/>
    </row>
    <row r="193" spans="3:21" ht="13" x14ac:dyDescent="0.3">
      <c r="C193" s="110" t="s">
        <v>197</v>
      </c>
      <c r="D193" s="2"/>
      <c r="E193" s="19"/>
      <c r="F193" s="41"/>
      <c r="G193" s="19"/>
      <c r="H193" s="19"/>
      <c r="I193" s="41"/>
      <c r="J193" s="2"/>
      <c r="K193" s="2"/>
      <c r="L193" s="2"/>
      <c r="M193" s="2"/>
      <c r="N193" s="19"/>
      <c r="O193" s="19"/>
      <c r="P193" s="19"/>
      <c r="Q193" s="19"/>
      <c r="R193" s="19"/>
      <c r="S193" s="19"/>
      <c r="T193" s="19"/>
      <c r="U193" s="298"/>
    </row>
    <row r="194" spans="3:21" x14ac:dyDescent="0.25">
      <c r="C194" t="s">
        <v>282</v>
      </c>
      <c r="E194" s="18"/>
      <c r="F194" s="58" t="s">
        <v>199</v>
      </c>
      <c r="G194" s="18"/>
      <c r="H194" s="18"/>
      <c r="I194" s="10">
        <v>185</v>
      </c>
      <c r="J194" s="10">
        <v>0</v>
      </c>
      <c r="K194" s="10">
        <v>2</v>
      </c>
      <c r="L194" s="10">
        <v>27</v>
      </c>
      <c r="M194" s="10">
        <v>0</v>
      </c>
      <c r="N194" s="18"/>
      <c r="O194" s="18"/>
      <c r="P194" s="18"/>
      <c r="Q194" s="18"/>
      <c r="R194" s="18"/>
      <c r="S194" s="18"/>
      <c r="T194" s="18"/>
      <c r="U194" s="295" t="s">
        <v>461</v>
      </c>
    </row>
    <row r="195" spans="3:21" x14ac:dyDescent="0.25">
      <c r="C195" t="s">
        <v>283</v>
      </c>
      <c r="E195" s="18"/>
      <c r="F195" s="58" t="s">
        <v>199</v>
      </c>
      <c r="G195" s="18"/>
      <c r="H195" s="18"/>
      <c r="I195" s="10">
        <v>32</v>
      </c>
      <c r="J195" s="10">
        <v>0</v>
      </c>
      <c r="K195" s="10">
        <v>1</v>
      </c>
      <c r="L195" s="10">
        <v>16</v>
      </c>
      <c r="M195" s="10">
        <v>2</v>
      </c>
      <c r="N195" s="18"/>
      <c r="O195" s="18"/>
      <c r="P195" s="18"/>
      <c r="Q195" s="18"/>
      <c r="R195" s="18"/>
      <c r="S195" s="18"/>
      <c r="T195" s="18"/>
      <c r="U195" s="295" t="s">
        <v>461</v>
      </c>
    </row>
    <row r="196" spans="3:21" x14ac:dyDescent="0.25">
      <c r="C196" t="s">
        <v>284</v>
      </c>
      <c r="E196" s="18"/>
      <c r="F196" s="58" t="s">
        <v>199</v>
      </c>
      <c r="G196" s="18"/>
      <c r="H196" s="18"/>
      <c r="I196" s="10">
        <v>0</v>
      </c>
      <c r="J196" s="10">
        <v>0</v>
      </c>
      <c r="K196" s="10">
        <v>0</v>
      </c>
      <c r="L196" s="10">
        <v>3</v>
      </c>
      <c r="M196" s="10">
        <v>0</v>
      </c>
      <c r="N196" s="18"/>
      <c r="O196" s="18"/>
      <c r="P196" s="18"/>
      <c r="Q196" s="18"/>
      <c r="R196" s="18"/>
      <c r="S196" s="18"/>
      <c r="T196" s="18"/>
      <c r="U196" s="295" t="s">
        <v>462</v>
      </c>
    </row>
    <row r="197" spans="3:21" x14ac:dyDescent="0.25">
      <c r="C197" s="25"/>
      <c r="F197" s="52"/>
      <c r="U197" s="77"/>
    </row>
    <row r="198" spans="3:21" ht="13" x14ac:dyDescent="0.3">
      <c r="C198" s="110" t="s">
        <v>285</v>
      </c>
      <c r="D198" s="2"/>
      <c r="E198" s="2"/>
      <c r="F198" s="2"/>
      <c r="G198" s="2"/>
      <c r="H198" s="2"/>
      <c r="I198" s="2"/>
      <c r="J198" s="2"/>
      <c r="K198" s="2"/>
      <c r="L198" s="2"/>
      <c r="M198" s="2"/>
      <c r="N198" s="2"/>
      <c r="O198" s="110" t="s">
        <v>223</v>
      </c>
      <c r="P198" s="172" t="s">
        <v>224</v>
      </c>
      <c r="Q198" s="171"/>
      <c r="R198" s="2"/>
      <c r="S198" s="2"/>
      <c r="T198" s="2"/>
      <c r="U198" s="294"/>
    </row>
    <row r="199" spans="3:21" x14ac:dyDescent="0.25">
      <c r="C199" t="s">
        <v>229</v>
      </c>
      <c r="F199" s="58" t="s">
        <v>199</v>
      </c>
      <c r="I199" s="137">
        <v>0</v>
      </c>
      <c r="J199" s="137">
        <v>1</v>
      </c>
      <c r="K199" s="137">
        <v>0</v>
      </c>
      <c r="L199" s="137">
        <v>1</v>
      </c>
      <c r="M199" s="137">
        <v>0</v>
      </c>
      <c r="O199" s="137">
        <v>3000</v>
      </c>
      <c r="P199" s="166">
        <v>0</v>
      </c>
      <c r="Q199" s="38"/>
      <c r="U199" s="77" t="s">
        <v>463</v>
      </c>
    </row>
    <row r="200" spans="3:21" x14ac:dyDescent="0.25">
      <c r="C200" t="s">
        <v>227</v>
      </c>
      <c r="F200" s="58" t="s">
        <v>199</v>
      </c>
      <c r="I200" s="10">
        <v>2</v>
      </c>
      <c r="J200" s="10">
        <v>2</v>
      </c>
      <c r="K200" s="10">
        <v>0</v>
      </c>
      <c r="L200" s="10">
        <v>2</v>
      </c>
      <c r="M200" s="10">
        <v>0</v>
      </c>
      <c r="O200" s="10">
        <v>800</v>
      </c>
      <c r="P200" s="175">
        <v>0</v>
      </c>
      <c r="U200" s="77" t="s">
        <v>463</v>
      </c>
    </row>
    <row r="201" spans="3:21" x14ac:dyDescent="0.25">
      <c r="C201" t="s">
        <v>230</v>
      </c>
      <c r="F201" s="58" t="s">
        <v>199</v>
      </c>
      <c r="I201" s="137">
        <v>0</v>
      </c>
      <c r="J201" s="137">
        <v>0</v>
      </c>
      <c r="K201" s="137">
        <v>1</v>
      </c>
      <c r="L201" s="137">
        <v>0</v>
      </c>
      <c r="M201" s="137">
        <v>0</v>
      </c>
      <c r="O201" s="137">
        <v>10000</v>
      </c>
      <c r="P201" s="167">
        <v>0</v>
      </c>
      <c r="U201" s="77" t="s">
        <v>463</v>
      </c>
    </row>
    <row r="202" spans="3:21" x14ac:dyDescent="0.25">
      <c r="C202" t="s">
        <v>231</v>
      </c>
      <c r="F202" s="58" t="s">
        <v>199</v>
      </c>
      <c r="I202" s="137">
        <v>0</v>
      </c>
      <c r="J202" s="137">
        <v>0</v>
      </c>
      <c r="K202" s="137">
        <v>0</v>
      </c>
      <c r="L202" s="137">
        <v>0</v>
      </c>
      <c r="M202" s="137">
        <v>0</v>
      </c>
      <c r="O202" s="137">
        <v>15000</v>
      </c>
      <c r="P202" s="167">
        <v>0</v>
      </c>
      <c r="U202" s="77" t="s">
        <v>463</v>
      </c>
    </row>
    <row r="203" spans="3:21" x14ac:dyDescent="0.25">
      <c r="C203" t="s">
        <v>232</v>
      </c>
      <c r="F203" s="58" t="s">
        <v>199</v>
      </c>
      <c r="I203" s="137">
        <v>0</v>
      </c>
      <c r="J203" s="137">
        <v>0</v>
      </c>
      <c r="K203" s="137">
        <v>0</v>
      </c>
      <c r="L203" s="137">
        <v>0</v>
      </c>
      <c r="M203" s="137">
        <v>0</v>
      </c>
      <c r="O203" s="137">
        <v>2500</v>
      </c>
      <c r="P203" s="167">
        <v>1</v>
      </c>
      <c r="U203" s="77" t="s">
        <v>463</v>
      </c>
    </row>
    <row r="204" spans="3:21" x14ac:dyDescent="0.25">
      <c r="C204" t="s">
        <v>233</v>
      </c>
      <c r="F204" s="58" t="s">
        <v>199</v>
      </c>
      <c r="I204" s="137">
        <v>0</v>
      </c>
      <c r="J204" s="137">
        <v>0</v>
      </c>
      <c r="K204" s="137">
        <v>0</v>
      </c>
      <c r="L204" s="137">
        <v>0</v>
      </c>
      <c r="M204" s="137">
        <v>0</v>
      </c>
      <c r="O204" s="137">
        <v>1300</v>
      </c>
      <c r="P204" s="167">
        <v>0</v>
      </c>
      <c r="U204" s="77" t="s">
        <v>463</v>
      </c>
    </row>
    <row r="205" spans="3:21" x14ac:dyDescent="0.25">
      <c r="C205" t="s">
        <v>234</v>
      </c>
      <c r="F205" s="58" t="s">
        <v>199</v>
      </c>
      <c r="I205" s="137">
        <v>0</v>
      </c>
      <c r="J205" s="137">
        <v>0</v>
      </c>
      <c r="K205" s="137">
        <v>0</v>
      </c>
      <c r="L205" s="137">
        <v>0</v>
      </c>
      <c r="M205" s="137">
        <v>0</v>
      </c>
      <c r="O205" s="137">
        <v>8000</v>
      </c>
      <c r="P205" s="167">
        <v>0</v>
      </c>
      <c r="U205" s="77" t="s">
        <v>463</v>
      </c>
    </row>
    <row r="206" spans="3:21" x14ac:dyDescent="0.25">
      <c r="C206" t="s">
        <v>235</v>
      </c>
      <c r="F206" s="58" t="s">
        <v>199</v>
      </c>
      <c r="I206" s="137">
        <v>0</v>
      </c>
      <c r="J206" s="137">
        <v>0</v>
      </c>
      <c r="K206" s="137">
        <v>0</v>
      </c>
      <c r="L206" s="137">
        <v>0</v>
      </c>
      <c r="M206" s="137">
        <v>0</v>
      </c>
      <c r="O206" s="137">
        <v>10000</v>
      </c>
      <c r="P206" s="167">
        <v>0</v>
      </c>
      <c r="U206" s="77" t="s">
        <v>463</v>
      </c>
    </row>
    <row r="207" spans="3:21" x14ac:dyDescent="0.25">
      <c r="C207" t="s">
        <v>236</v>
      </c>
      <c r="F207" s="58" t="s">
        <v>199</v>
      </c>
      <c r="I207" s="137">
        <v>0</v>
      </c>
      <c r="J207" s="137">
        <v>0</v>
      </c>
      <c r="K207" s="137">
        <v>0</v>
      </c>
      <c r="L207" s="137">
        <v>0</v>
      </c>
      <c r="M207" s="137">
        <v>0</v>
      </c>
      <c r="O207" s="137">
        <v>30000</v>
      </c>
      <c r="P207" s="167">
        <v>0</v>
      </c>
      <c r="U207" s="77" t="s">
        <v>463</v>
      </c>
    </row>
    <row r="208" spans="3:21" x14ac:dyDescent="0.25">
      <c r="C208" t="s">
        <v>237</v>
      </c>
      <c r="F208" s="58" t="s">
        <v>199</v>
      </c>
      <c r="I208" s="137">
        <v>0</v>
      </c>
      <c r="J208" s="137">
        <v>1</v>
      </c>
      <c r="K208" s="137">
        <v>1</v>
      </c>
      <c r="L208" s="137">
        <v>1</v>
      </c>
      <c r="M208" s="137">
        <v>0</v>
      </c>
      <c r="O208" s="137">
        <v>15000</v>
      </c>
      <c r="P208" s="167">
        <v>0.8</v>
      </c>
      <c r="U208" s="77" t="s">
        <v>463</v>
      </c>
    </row>
    <row r="209" spans="3:21" x14ac:dyDescent="0.25">
      <c r="F209" s="18"/>
      <c r="U209" s="77"/>
    </row>
    <row r="210" spans="3:21" ht="13" x14ac:dyDescent="0.3">
      <c r="C210" s="110" t="s">
        <v>286</v>
      </c>
      <c r="D210" s="2"/>
      <c r="E210" s="2"/>
      <c r="F210" s="2"/>
      <c r="G210" s="2"/>
      <c r="H210" s="2"/>
      <c r="I210" s="2"/>
      <c r="J210" s="2"/>
      <c r="K210" s="2"/>
      <c r="L210" s="2"/>
      <c r="M210" s="2"/>
      <c r="N210" s="2"/>
      <c r="O210" s="2"/>
      <c r="P210" s="2"/>
      <c r="Q210" s="2"/>
      <c r="R210" s="2"/>
      <c r="S210" s="2"/>
      <c r="T210" s="2"/>
      <c r="U210" s="294"/>
    </row>
    <row r="211" spans="3:21" x14ac:dyDescent="0.25">
      <c r="C211" t="s">
        <v>229</v>
      </c>
      <c r="F211" s="58" t="s">
        <v>199</v>
      </c>
      <c r="I211" s="137">
        <v>0</v>
      </c>
      <c r="J211" s="137">
        <v>1</v>
      </c>
      <c r="K211" s="137">
        <v>1</v>
      </c>
      <c r="L211" s="137">
        <v>1</v>
      </c>
      <c r="M211" s="137">
        <v>1</v>
      </c>
      <c r="U211" s="77" t="s">
        <v>464</v>
      </c>
    </row>
    <row r="212" spans="3:21" x14ac:dyDescent="0.25">
      <c r="C212" t="s">
        <v>227</v>
      </c>
      <c r="F212" s="58" t="s">
        <v>199</v>
      </c>
      <c r="I212" s="10">
        <v>2</v>
      </c>
      <c r="J212" s="10">
        <v>2</v>
      </c>
      <c r="K212" s="10">
        <v>2</v>
      </c>
      <c r="L212" s="10">
        <v>2</v>
      </c>
      <c r="M212" s="10">
        <v>0</v>
      </c>
      <c r="U212" s="77" t="s">
        <v>464</v>
      </c>
    </row>
    <row r="213" spans="3:21" x14ac:dyDescent="0.25">
      <c r="C213" t="s">
        <v>230</v>
      </c>
      <c r="F213" s="58" t="s">
        <v>199</v>
      </c>
      <c r="I213" s="137">
        <v>0</v>
      </c>
      <c r="J213" s="137">
        <v>0</v>
      </c>
      <c r="K213" s="137">
        <v>0</v>
      </c>
      <c r="L213" s="137">
        <v>0</v>
      </c>
      <c r="M213" s="137">
        <v>6</v>
      </c>
      <c r="U213" s="77" t="s">
        <v>464</v>
      </c>
    </row>
    <row r="214" spans="3:21" x14ac:dyDescent="0.25">
      <c r="C214" t="s">
        <v>231</v>
      </c>
      <c r="F214" s="58" t="s">
        <v>199</v>
      </c>
      <c r="I214" s="137">
        <v>0</v>
      </c>
      <c r="J214" s="137">
        <v>0</v>
      </c>
      <c r="K214" s="137">
        <v>0</v>
      </c>
      <c r="L214" s="137">
        <v>0</v>
      </c>
      <c r="M214" s="137">
        <v>0</v>
      </c>
      <c r="U214" s="77" t="s">
        <v>464</v>
      </c>
    </row>
    <row r="215" spans="3:21" x14ac:dyDescent="0.25">
      <c r="C215" t="s">
        <v>232</v>
      </c>
      <c r="F215" s="58" t="s">
        <v>199</v>
      </c>
      <c r="I215" s="137">
        <v>0</v>
      </c>
      <c r="J215" s="137">
        <v>0</v>
      </c>
      <c r="K215" s="137">
        <v>0</v>
      </c>
      <c r="L215" s="137">
        <v>0</v>
      </c>
      <c r="M215" s="137">
        <v>6</v>
      </c>
      <c r="U215" s="77" t="s">
        <v>464</v>
      </c>
    </row>
    <row r="216" spans="3:21" x14ac:dyDescent="0.25">
      <c r="C216" t="s">
        <v>233</v>
      </c>
      <c r="F216" s="58" t="s">
        <v>199</v>
      </c>
      <c r="I216" s="137">
        <v>0</v>
      </c>
      <c r="J216" s="137">
        <v>0</v>
      </c>
      <c r="K216" s="137">
        <v>0</v>
      </c>
      <c r="L216" s="137">
        <v>0</v>
      </c>
      <c r="M216" s="137">
        <v>6</v>
      </c>
      <c r="U216" s="77" t="s">
        <v>464</v>
      </c>
    </row>
    <row r="217" spans="3:21" x14ac:dyDescent="0.25">
      <c r="C217" t="s">
        <v>234</v>
      </c>
      <c r="F217" s="58" t="s">
        <v>199</v>
      </c>
      <c r="I217" s="137">
        <v>0</v>
      </c>
      <c r="J217" s="137">
        <v>0</v>
      </c>
      <c r="K217" s="137">
        <v>0</v>
      </c>
      <c r="L217" s="137">
        <v>0</v>
      </c>
      <c r="M217" s="137">
        <v>0</v>
      </c>
      <c r="U217" s="77" t="s">
        <v>464</v>
      </c>
    </row>
    <row r="218" spans="3:21" x14ac:dyDescent="0.25">
      <c r="C218" t="s">
        <v>235</v>
      </c>
      <c r="F218" s="58" t="s">
        <v>199</v>
      </c>
      <c r="I218" s="137">
        <v>0</v>
      </c>
      <c r="J218" s="137">
        <v>0</v>
      </c>
      <c r="K218" s="137">
        <v>0</v>
      </c>
      <c r="L218" s="137">
        <v>0</v>
      </c>
      <c r="M218" s="137">
        <v>1</v>
      </c>
      <c r="U218" s="77" t="s">
        <v>464</v>
      </c>
    </row>
    <row r="219" spans="3:21" x14ac:dyDescent="0.25">
      <c r="C219" t="s">
        <v>236</v>
      </c>
      <c r="F219" s="58" t="s">
        <v>199</v>
      </c>
      <c r="I219" s="137">
        <v>0</v>
      </c>
      <c r="J219" s="137">
        <v>0</v>
      </c>
      <c r="K219" s="137">
        <v>0</v>
      </c>
      <c r="L219" s="137">
        <v>0</v>
      </c>
      <c r="M219" s="137">
        <v>5</v>
      </c>
      <c r="U219" s="77" t="s">
        <v>464</v>
      </c>
    </row>
    <row r="220" spans="3:21" x14ac:dyDescent="0.25">
      <c r="C220" t="s">
        <v>237</v>
      </c>
      <c r="F220" s="58" t="s">
        <v>199</v>
      </c>
      <c r="I220" s="137">
        <v>0</v>
      </c>
      <c r="J220" s="137">
        <v>1</v>
      </c>
      <c r="K220" s="137">
        <v>1</v>
      </c>
      <c r="L220" s="137">
        <v>1</v>
      </c>
      <c r="M220" s="137">
        <v>1</v>
      </c>
      <c r="U220" s="77" t="s">
        <v>464</v>
      </c>
    </row>
    <row r="221" spans="3:21" x14ac:dyDescent="0.25">
      <c r="F221" s="18"/>
      <c r="U221" s="77"/>
    </row>
    <row r="222" spans="3:21" ht="13" x14ac:dyDescent="0.3">
      <c r="C222" s="110" t="s">
        <v>287</v>
      </c>
      <c r="D222" s="2"/>
      <c r="E222" s="2"/>
      <c r="F222" s="2"/>
      <c r="G222" s="2"/>
      <c r="H222" s="2"/>
      <c r="I222" s="2"/>
      <c r="J222" s="2"/>
      <c r="K222" s="2"/>
      <c r="L222" s="2"/>
      <c r="M222" s="2"/>
      <c r="N222" s="2"/>
      <c r="O222" s="2"/>
      <c r="P222" s="2"/>
      <c r="Q222" s="2"/>
      <c r="R222" s="2"/>
      <c r="S222" s="2"/>
      <c r="T222" s="2"/>
      <c r="U222" s="294"/>
    </row>
    <row r="223" spans="3:21" x14ac:dyDescent="0.25">
      <c r="C223" t="s">
        <v>229</v>
      </c>
      <c r="F223" s="58" t="s">
        <v>199</v>
      </c>
      <c r="I223" s="137">
        <v>0</v>
      </c>
      <c r="J223" s="137">
        <v>0</v>
      </c>
      <c r="K223" s="137">
        <v>0</v>
      </c>
      <c r="L223" s="10">
        <v>3</v>
      </c>
      <c r="M223" s="137">
        <v>0</v>
      </c>
      <c r="Q223" s="38"/>
      <c r="U223" s="77" t="s">
        <v>464</v>
      </c>
    </row>
    <row r="224" spans="3:21" x14ac:dyDescent="0.25">
      <c r="C224" t="s">
        <v>227</v>
      </c>
      <c r="F224" s="58" t="s">
        <v>199</v>
      </c>
      <c r="I224" s="10">
        <v>0</v>
      </c>
      <c r="J224" s="10">
        <v>0</v>
      </c>
      <c r="K224" s="10">
        <v>0</v>
      </c>
      <c r="L224" s="10">
        <v>3</v>
      </c>
      <c r="M224" s="10">
        <v>0</v>
      </c>
      <c r="U224" s="77" t="s">
        <v>464</v>
      </c>
    </row>
    <row r="225" spans="2:21" x14ac:dyDescent="0.25">
      <c r="C225" t="s">
        <v>230</v>
      </c>
      <c r="F225" s="58" t="s">
        <v>199</v>
      </c>
      <c r="I225" s="137">
        <v>0</v>
      </c>
      <c r="J225" s="137">
        <v>0</v>
      </c>
      <c r="K225" s="137">
        <v>0</v>
      </c>
      <c r="L225" s="137">
        <v>2</v>
      </c>
      <c r="M225" s="137">
        <v>0</v>
      </c>
      <c r="U225" s="77" t="s">
        <v>464</v>
      </c>
    </row>
    <row r="226" spans="2:21" x14ac:dyDescent="0.25">
      <c r="C226" t="s">
        <v>231</v>
      </c>
      <c r="F226" s="58" t="s">
        <v>199</v>
      </c>
      <c r="I226" s="137">
        <v>0</v>
      </c>
      <c r="J226" s="137">
        <v>0</v>
      </c>
      <c r="K226" s="137">
        <v>0</v>
      </c>
      <c r="L226" s="137">
        <v>0</v>
      </c>
      <c r="M226" s="137">
        <v>0</v>
      </c>
      <c r="U226" s="77" t="s">
        <v>464</v>
      </c>
    </row>
    <row r="227" spans="2:21" x14ac:dyDescent="0.25">
      <c r="C227" t="s">
        <v>232</v>
      </c>
      <c r="F227" s="58" t="s">
        <v>199</v>
      </c>
      <c r="I227" s="137">
        <v>0</v>
      </c>
      <c r="J227" s="137">
        <v>0</v>
      </c>
      <c r="K227" s="137">
        <v>0</v>
      </c>
      <c r="L227" s="137">
        <v>0</v>
      </c>
      <c r="M227" s="137">
        <v>0</v>
      </c>
      <c r="U227" s="77" t="s">
        <v>464</v>
      </c>
    </row>
    <row r="228" spans="2:21" x14ac:dyDescent="0.25">
      <c r="C228" t="s">
        <v>233</v>
      </c>
      <c r="F228" s="58" t="s">
        <v>199</v>
      </c>
      <c r="I228" s="137">
        <v>0</v>
      </c>
      <c r="J228" s="137">
        <v>0</v>
      </c>
      <c r="K228" s="137">
        <v>0</v>
      </c>
      <c r="L228" s="137">
        <v>0</v>
      </c>
      <c r="M228" s="137">
        <v>0</v>
      </c>
      <c r="U228" s="77" t="s">
        <v>464</v>
      </c>
    </row>
    <row r="229" spans="2:21" x14ac:dyDescent="0.25">
      <c r="C229" t="s">
        <v>234</v>
      </c>
      <c r="F229" s="58" t="s">
        <v>199</v>
      </c>
      <c r="I229" s="137">
        <v>0</v>
      </c>
      <c r="J229" s="137">
        <v>0</v>
      </c>
      <c r="K229" s="137">
        <v>0</v>
      </c>
      <c r="L229" s="137">
        <v>0</v>
      </c>
      <c r="M229" s="137">
        <v>0</v>
      </c>
      <c r="U229" s="77" t="s">
        <v>464</v>
      </c>
    </row>
    <row r="230" spans="2:21" x14ac:dyDescent="0.25">
      <c r="C230" t="s">
        <v>235</v>
      </c>
      <c r="F230" s="58" t="s">
        <v>199</v>
      </c>
      <c r="I230" s="137">
        <v>0</v>
      </c>
      <c r="J230" s="137">
        <v>0</v>
      </c>
      <c r="K230" s="137">
        <v>0</v>
      </c>
      <c r="L230" s="137">
        <v>0</v>
      </c>
      <c r="M230" s="137">
        <v>0</v>
      </c>
      <c r="U230" s="77" t="s">
        <v>464</v>
      </c>
    </row>
    <row r="231" spans="2:21" x14ac:dyDescent="0.25">
      <c r="C231" t="s">
        <v>236</v>
      </c>
      <c r="F231" s="58" t="s">
        <v>199</v>
      </c>
      <c r="I231" s="137">
        <v>0</v>
      </c>
      <c r="J231" s="137">
        <v>0</v>
      </c>
      <c r="K231" s="137">
        <v>0</v>
      </c>
      <c r="L231" s="137">
        <v>0</v>
      </c>
      <c r="M231" s="137">
        <v>0</v>
      </c>
      <c r="U231" s="77" t="s">
        <v>464</v>
      </c>
    </row>
    <row r="232" spans="2:21" x14ac:dyDescent="0.25">
      <c r="C232" t="s">
        <v>237</v>
      </c>
      <c r="F232" s="58" t="s">
        <v>199</v>
      </c>
      <c r="I232" s="137">
        <v>0</v>
      </c>
      <c r="J232" s="137">
        <v>0</v>
      </c>
      <c r="K232" s="137">
        <v>0</v>
      </c>
      <c r="L232" s="10">
        <v>1</v>
      </c>
      <c r="M232" s="137">
        <v>0</v>
      </c>
      <c r="U232" s="77" t="s">
        <v>464</v>
      </c>
    </row>
    <row r="233" spans="2:21" x14ac:dyDescent="0.25">
      <c r="F233" s="18"/>
      <c r="U233" s="77"/>
    </row>
    <row r="234" spans="2:21" ht="13" x14ac:dyDescent="0.3">
      <c r="C234" s="110" t="s">
        <v>288</v>
      </c>
      <c r="D234" s="2"/>
      <c r="E234" s="2"/>
      <c r="F234" s="2"/>
      <c r="G234" s="2"/>
      <c r="H234" s="2"/>
      <c r="I234" s="2"/>
      <c r="J234" s="2"/>
      <c r="K234" s="2"/>
      <c r="L234" s="2"/>
      <c r="M234" s="2"/>
      <c r="N234" s="2"/>
      <c r="O234" s="2"/>
      <c r="P234" s="2"/>
      <c r="Q234" s="2"/>
      <c r="R234" s="2"/>
      <c r="S234" s="2"/>
      <c r="T234" s="2"/>
      <c r="U234" s="294"/>
    </row>
    <row r="235" spans="2:21" x14ac:dyDescent="0.25">
      <c r="C235" t="s">
        <v>242</v>
      </c>
      <c r="F235" s="58" t="s">
        <v>212</v>
      </c>
      <c r="I235" s="134">
        <v>45108</v>
      </c>
      <c r="J235" s="134">
        <v>45108</v>
      </c>
      <c r="K235" s="134">
        <v>45108</v>
      </c>
      <c r="L235" s="134">
        <v>45108</v>
      </c>
      <c r="M235" s="134">
        <v>45108</v>
      </c>
      <c r="U235" s="77" t="s">
        <v>447</v>
      </c>
    </row>
    <row r="236" spans="2:21" x14ac:dyDescent="0.25">
      <c r="C236" t="s">
        <v>243</v>
      </c>
      <c r="F236" s="58" t="s">
        <v>244</v>
      </c>
      <c r="I236" s="16">
        <v>12</v>
      </c>
      <c r="J236" s="16">
        <v>12</v>
      </c>
      <c r="K236" s="16">
        <v>12</v>
      </c>
      <c r="L236" s="16">
        <v>12</v>
      </c>
      <c r="M236" s="16">
        <v>12</v>
      </c>
      <c r="U236" s="77" t="s">
        <v>447</v>
      </c>
    </row>
    <row r="237" spans="2:21" x14ac:dyDescent="0.25">
      <c r="F237" s="52"/>
      <c r="U237" s="77"/>
    </row>
    <row r="238" spans="2:21" ht="13" x14ac:dyDescent="0.3">
      <c r="B238" s="108" t="s">
        <v>289</v>
      </c>
      <c r="C238" s="108"/>
      <c r="D238" s="118"/>
      <c r="E238" s="117"/>
      <c r="F238" s="117"/>
      <c r="G238" s="117"/>
      <c r="H238" s="117"/>
      <c r="I238" s="117"/>
      <c r="J238" s="117"/>
      <c r="K238" s="117"/>
      <c r="L238" s="117"/>
      <c r="M238" s="117"/>
      <c r="N238" s="117"/>
      <c r="O238" s="117"/>
      <c r="P238" s="117"/>
      <c r="Q238" s="117"/>
      <c r="R238" s="117"/>
      <c r="S238" s="117"/>
      <c r="T238" s="117"/>
      <c r="U238" s="297"/>
    </row>
    <row r="239" spans="2:21" ht="13" x14ac:dyDescent="0.3">
      <c r="C239" s="110" t="s">
        <v>86</v>
      </c>
      <c r="D239" s="132"/>
      <c r="E239" s="34"/>
      <c r="F239" s="34"/>
      <c r="G239" s="34"/>
      <c r="H239" s="34"/>
      <c r="I239" s="34"/>
      <c r="J239" s="34"/>
      <c r="K239" s="34"/>
      <c r="L239" s="34"/>
      <c r="M239" s="34"/>
      <c r="N239" s="34"/>
      <c r="O239" s="110" t="s">
        <v>290</v>
      </c>
      <c r="P239" s="110" t="s">
        <v>291</v>
      </c>
      <c r="Q239" s="110" t="s">
        <v>292</v>
      </c>
      <c r="R239" s="110" t="s">
        <v>293</v>
      </c>
      <c r="S239" s="110" t="s">
        <v>294</v>
      </c>
      <c r="T239" s="110" t="s">
        <v>295</v>
      </c>
      <c r="U239" s="170"/>
    </row>
    <row r="240" spans="2:21" x14ac:dyDescent="0.25">
      <c r="C240" s="78" t="s">
        <v>296</v>
      </c>
      <c r="F240" s="58" t="s">
        <v>297</v>
      </c>
      <c r="O240" s="85">
        <v>44927</v>
      </c>
      <c r="P240" s="85">
        <v>45473</v>
      </c>
      <c r="Q240" s="10">
        <v>9083487.9406307973</v>
      </c>
      <c r="R240" s="138">
        <v>0</v>
      </c>
      <c r="S240" s="138">
        <v>0</v>
      </c>
      <c r="T240" s="10">
        <v>0</v>
      </c>
      <c r="U240" s="77" t="s">
        <v>465</v>
      </c>
    </row>
    <row r="241" spans="2:21" x14ac:dyDescent="0.25">
      <c r="C241" s="78" t="s">
        <v>298</v>
      </c>
      <c r="F241" s="58" t="s">
        <v>297</v>
      </c>
      <c r="O241" s="85">
        <v>45200</v>
      </c>
      <c r="P241" s="85">
        <v>46387</v>
      </c>
      <c r="Q241" s="10">
        <v>2415384.6153846155</v>
      </c>
      <c r="R241" s="138">
        <v>0</v>
      </c>
      <c r="S241" s="138">
        <v>0</v>
      </c>
      <c r="T241" s="10">
        <v>0</v>
      </c>
      <c r="U241" s="77" t="s">
        <v>466</v>
      </c>
    </row>
    <row r="242" spans="2:21" x14ac:dyDescent="0.25">
      <c r="C242" s="78" t="s">
        <v>299</v>
      </c>
      <c r="F242" s="58" t="s">
        <v>297</v>
      </c>
      <c r="O242" s="138">
        <v>0</v>
      </c>
      <c r="P242" s="138">
        <v>0</v>
      </c>
      <c r="Q242" s="10">
        <v>0</v>
      </c>
      <c r="R242" s="138">
        <v>46388</v>
      </c>
      <c r="S242" s="138">
        <v>48579</v>
      </c>
      <c r="T242" s="10">
        <v>3000000</v>
      </c>
      <c r="U242" s="77" t="s">
        <v>467</v>
      </c>
    </row>
    <row r="243" spans="2:21" x14ac:dyDescent="0.25">
      <c r="C243" s="78" t="s">
        <v>487</v>
      </c>
      <c r="F243" s="58" t="s">
        <v>297</v>
      </c>
      <c r="O243" s="138">
        <v>0</v>
      </c>
      <c r="P243" s="138">
        <v>0</v>
      </c>
      <c r="Q243" s="10">
        <v>0</v>
      </c>
      <c r="R243" s="138">
        <v>0</v>
      </c>
      <c r="S243" s="138">
        <v>0</v>
      </c>
      <c r="T243" s="10">
        <v>0</v>
      </c>
      <c r="U243" s="77" t="s">
        <v>611</v>
      </c>
    </row>
    <row r="244" spans="2:21" x14ac:dyDescent="0.25">
      <c r="C244" s="78" t="s">
        <v>300</v>
      </c>
      <c r="F244" s="58" t="s">
        <v>297</v>
      </c>
      <c r="O244" s="85">
        <v>44927</v>
      </c>
      <c r="P244" s="85">
        <v>46022</v>
      </c>
      <c r="Q244" s="10">
        <v>150000</v>
      </c>
      <c r="R244" s="85">
        <v>46023</v>
      </c>
      <c r="S244" s="85">
        <v>48579</v>
      </c>
      <c r="T244" s="10">
        <v>100000</v>
      </c>
      <c r="U244" s="77" t="s">
        <v>468</v>
      </c>
    </row>
    <row r="245" spans="2:21" x14ac:dyDescent="0.25">
      <c r="C245" s="78" t="s">
        <v>301</v>
      </c>
      <c r="F245" s="58" t="s">
        <v>297</v>
      </c>
      <c r="O245" s="85">
        <v>44927</v>
      </c>
      <c r="P245" s="85">
        <v>45016</v>
      </c>
      <c r="Q245" s="10">
        <v>290400</v>
      </c>
      <c r="R245" s="138">
        <v>0</v>
      </c>
      <c r="S245" s="138">
        <v>0</v>
      </c>
      <c r="T245" s="10">
        <v>0</v>
      </c>
      <c r="U245" s="77" t="s">
        <v>469</v>
      </c>
    </row>
    <row r="246" spans="2:21" x14ac:dyDescent="0.25">
      <c r="C246" s="78" t="s">
        <v>302</v>
      </c>
      <c r="F246" s="58" t="s">
        <v>297</v>
      </c>
      <c r="O246" s="85">
        <v>44927</v>
      </c>
      <c r="P246" s="85">
        <v>44985</v>
      </c>
      <c r="Q246" s="10">
        <v>1528421.0526315789</v>
      </c>
      <c r="R246" s="138">
        <v>0</v>
      </c>
      <c r="S246" s="138">
        <v>0</v>
      </c>
      <c r="T246" s="10">
        <v>0</v>
      </c>
      <c r="U246" s="77" t="s">
        <v>470</v>
      </c>
    </row>
    <row r="247" spans="2:21" x14ac:dyDescent="0.25">
      <c r="C247" s="78" t="s">
        <v>303</v>
      </c>
      <c r="F247" s="58" t="s">
        <v>297</v>
      </c>
      <c r="O247" s="85">
        <v>44927</v>
      </c>
      <c r="P247" s="85">
        <v>45016</v>
      </c>
      <c r="Q247" s="10">
        <v>871200</v>
      </c>
      <c r="R247" s="138">
        <v>0</v>
      </c>
      <c r="S247" s="138">
        <v>0</v>
      </c>
      <c r="T247" s="10">
        <v>0</v>
      </c>
      <c r="U247" s="77" t="s">
        <v>471</v>
      </c>
    </row>
    <row r="248" spans="2:21" x14ac:dyDescent="0.25">
      <c r="C248" s="25"/>
      <c r="D248" s="18"/>
      <c r="U248" s="77"/>
    </row>
    <row r="249" spans="2:21" ht="13" x14ac:dyDescent="0.3">
      <c r="B249" s="108" t="s">
        <v>304</v>
      </c>
      <c r="C249" s="108"/>
      <c r="D249" s="118"/>
      <c r="E249" s="117"/>
      <c r="F249" s="117"/>
      <c r="G249" s="117"/>
      <c r="H249" s="117"/>
      <c r="I249" s="117"/>
      <c r="J249" s="117"/>
      <c r="K249" s="117"/>
      <c r="L249" s="117"/>
      <c r="M249" s="117"/>
      <c r="N249" s="117"/>
      <c r="O249" s="117"/>
      <c r="P249" s="117"/>
      <c r="Q249" s="117"/>
      <c r="R249" s="117"/>
      <c r="S249" s="117"/>
      <c r="T249" s="117"/>
      <c r="U249" s="297"/>
    </row>
    <row r="250" spans="2:21" ht="13" x14ac:dyDescent="0.3">
      <c r="C250" s="110" t="s">
        <v>305</v>
      </c>
      <c r="D250" s="132"/>
      <c r="E250" s="34"/>
      <c r="F250" s="34"/>
      <c r="G250" s="34"/>
      <c r="H250" s="34"/>
      <c r="I250" s="34"/>
      <c r="J250" s="34"/>
      <c r="K250" s="34"/>
      <c r="L250" s="34"/>
      <c r="M250" s="34"/>
      <c r="N250" s="34"/>
      <c r="O250" s="110" t="s">
        <v>290</v>
      </c>
      <c r="P250" s="110" t="s">
        <v>291</v>
      </c>
      <c r="Q250" s="110" t="s">
        <v>292</v>
      </c>
      <c r="R250" s="110" t="s">
        <v>293</v>
      </c>
      <c r="S250" s="110" t="s">
        <v>294</v>
      </c>
      <c r="T250" s="110" t="s">
        <v>295</v>
      </c>
      <c r="U250" s="170"/>
    </row>
    <row r="251" spans="2:21" x14ac:dyDescent="0.25">
      <c r="C251" s="78" t="s">
        <v>306</v>
      </c>
      <c r="D251" s="78"/>
      <c r="F251" s="58" t="s">
        <v>297</v>
      </c>
      <c r="O251" s="85">
        <v>45017</v>
      </c>
      <c r="P251" s="85">
        <v>45323</v>
      </c>
      <c r="Q251" s="10">
        <v>178000</v>
      </c>
      <c r="R251" s="138">
        <v>0</v>
      </c>
      <c r="S251" s="138">
        <v>0</v>
      </c>
      <c r="T251" s="10">
        <v>0</v>
      </c>
      <c r="U251" s="77" t="s">
        <v>472</v>
      </c>
    </row>
    <row r="252" spans="2:21" x14ac:dyDescent="0.25">
      <c r="C252" s="78" t="s">
        <v>307</v>
      </c>
      <c r="D252" s="78"/>
      <c r="F252" s="58" t="s">
        <v>297</v>
      </c>
      <c r="O252" s="85">
        <v>45383</v>
      </c>
      <c r="P252" s="85">
        <v>45535</v>
      </c>
      <c r="Q252" s="10">
        <v>530000</v>
      </c>
      <c r="R252" s="138">
        <v>0</v>
      </c>
      <c r="S252" s="138">
        <v>0</v>
      </c>
      <c r="T252" s="10">
        <v>0</v>
      </c>
      <c r="U252" s="77" t="s">
        <v>473</v>
      </c>
    </row>
    <row r="253" spans="2:21" x14ac:dyDescent="0.25">
      <c r="C253" s="78" t="s">
        <v>308</v>
      </c>
      <c r="D253" s="78"/>
      <c r="F253" s="58" t="s">
        <v>297</v>
      </c>
      <c r="O253" s="85">
        <v>45323</v>
      </c>
      <c r="P253" s="85">
        <v>45596</v>
      </c>
      <c r="Q253" s="10">
        <v>4000000</v>
      </c>
      <c r="R253" s="85">
        <v>45597</v>
      </c>
      <c r="S253" s="85">
        <v>48579</v>
      </c>
      <c r="T253" s="10">
        <v>137755.10204081633</v>
      </c>
      <c r="U253" s="77" t="s">
        <v>474</v>
      </c>
    </row>
    <row r="254" spans="2:21" x14ac:dyDescent="0.25">
      <c r="C254" s="78" t="s">
        <v>309</v>
      </c>
      <c r="D254" s="78"/>
      <c r="F254" s="58" t="s">
        <v>297</v>
      </c>
      <c r="O254" s="85">
        <v>44927</v>
      </c>
      <c r="P254" s="85">
        <v>45657</v>
      </c>
      <c r="Q254" s="10">
        <v>1000000</v>
      </c>
      <c r="R254" s="85">
        <v>45658</v>
      </c>
      <c r="S254" s="85">
        <v>48579</v>
      </c>
      <c r="T254" s="10">
        <v>125000</v>
      </c>
      <c r="U254" s="77" t="s">
        <v>475</v>
      </c>
    </row>
    <row r="255" spans="2:21" x14ac:dyDescent="0.25">
      <c r="C255" s="78" t="s">
        <v>310</v>
      </c>
      <c r="D255" s="78"/>
      <c r="F255" s="58" t="s">
        <v>297</v>
      </c>
      <c r="O255" s="85">
        <v>44927</v>
      </c>
      <c r="P255" s="85">
        <v>46022</v>
      </c>
      <c r="Q255" s="10">
        <v>400000</v>
      </c>
      <c r="R255" s="85">
        <v>46023</v>
      </c>
      <c r="S255" s="85">
        <v>48579</v>
      </c>
      <c r="T255" s="10">
        <v>85714.28571428571</v>
      </c>
      <c r="U255" s="77" t="s">
        <v>475</v>
      </c>
    </row>
    <row r="256" spans="2:21" x14ac:dyDescent="0.25">
      <c r="C256" s="78" t="s">
        <v>311</v>
      </c>
      <c r="D256" s="78"/>
      <c r="F256" s="58" t="s">
        <v>297</v>
      </c>
      <c r="O256" s="85">
        <v>44927</v>
      </c>
      <c r="P256" s="85">
        <v>45657</v>
      </c>
      <c r="Q256" s="10">
        <v>600000</v>
      </c>
      <c r="R256" s="138">
        <v>0</v>
      </c>
      <c r="S256" s="138">
        <v>0</v>
      </c>
      <c r="T256" s="10">
        <v>0</v>
      </c>
      <c r="U256" s="77" t="s">
        <v>475</v>
      </c>
    </row>
    <row r="257" spans="1:22" x14ac:dyDescent="0.25">
      <c r="C257" s="25"/>
      <c r="D257" s="18"/>
      <c r="U257" s="77"/>
    </row>
    <row r="258" spans="1:22" ht="13" x14ac:dyDescent="0.3">
      <c r="B258" s="108" t="s">
        <v>312</v>
      </c>
      <c r="C258" s="108"/>
      <c r="D258" s="118"/>
      <c r="E258" s="117"/>
      <c r="F258" s="117"/>
      <c r="G258" s="117"/>
      <c r="H258" s="117"/>
      <c r="I258" s="117"/>
      <c r="J258" s="117"/>
      <c r="K258" s="117"/>
      <c r="L258" s="117"/>
      <c r="M258" s="117"/>
      <c r="N258" s="117"/>
      <c r="O258" s="117"/>
      <c r="P258" s="117"/>
      <c r="Q258" s="117"/>
      <c r="R258" s="117"/>
      <c r="S258" s="117"/>
      <c r="T258" s="117"/>
      <c r="U258" s="297"/>
    </row>
    <row r="259" spans="1:22" ht="13" x14ac:dyDescent="0.3">
      <c r="C259" s="110" t="s">
        <v>312</v>
      </c>
      <c r="D259" s="132"/>
      <c r="E259" s="34"/>
      <c r="F259" s="34"/>
      <c r="G259" s="34"/>
      <c r="H259" s="34"/>
      <c r="I259" s="34"/>
      <c r="J259" s="34"/>
      <c r="K259" s="34"/>
      <c r="L259" s="34"/>
      <c r="M259" s="34"/>
      <c r="N259" s="34"/>
      <c r="O259" s="110" t="s">
        <v>290</v>
      </c>
      <c r="P259" s="110" t="s">
        <v>291</v>
      </c>
      <c r="Q259" s="110" t="s">
        <v>292</v>
      </c>
      <c r="R259" s="110" t="s">
        <v>293</v>
      </c>
      <c r="S259" s="110" t="s">
        <v>294</v>
      </c>
      <c r="T259" s="110" t="s">
        <v>295</v>
      </c>
      <c r="U259" s="170"/>
    </row>
    <row r="260" spans="1:22" x14ac:dyDescent="0.25">
      <c r="C260" s="78" t="s">
        <v>313</v>
      </c>
      <c r="D260" s="78"/>
      <c r="F260" s="58" t="s">
        <v>297</v>
      </c>
      <c r="O260" s="85">
        <v>44927</v>
      </c>
      <c r="P260" s="85">
        <v>46387</v>
      </c>
      <c r="Q260" s="10">
        <v>11803519.512328764</v>
      </c>
      <c r="R260" s="138">
        <v>0</v>
      </c>
      <c r="S260" s="138">
        <v>0</v>
      </c>
      <c r="T260" s="10">
        <v>0</v>
      </c>
      <c r="U260" s="77" t="s">
        <v>476</v>
      </c>
    </row>
    <row r="261" spans="1:22" x14ac:dyDescent="0.25">
      <c r="C261" s="78" t="s">
        <v>314</v>
      </c>
      <c r="D261" s="78"/>
      <c r="F261" s="58" t="s">
        <v>297</v>
      </c>
      <c r="O261" s="85">
        <v>44927</v>
      </c>
      <c r="P261" s="85">
        <v>46022</v>
      </c>
      <c r="Q261" s="10">
        <v>760000</v>
      </c>
      <c r="R261" s="85">
        <v>46023</v>
      </c>
      <c r="S261" s="85">
        <v>47149</v>
      </c>
      <c r="T261" s="10">
        <v>291891.89189189189</v>
      </c>
      <c r="U261" s="77" t="s">
        <v>477</v>
      </c>
    </row>
    <row r="262" spans="1:22" x14ac:dyDescent="0.25">
      <c r="F262" s="8"/>
      <c r="U262" s="77"/>
    </row>
    <row r="263" spans="1:22" ht="13" x14ac:dyDescent="0.3">
      <c r="B263" s="108" t="s">
        <v>315</v>
      </c>
      <c r="C263" s="117"/>
      <c r="D263" s="118"/>
      <c r="E263" s="117"/>
      <c r="F263" s="117"/>
      <c r="G263" s="117"/>
      <c r="H263" s="117"/>
      <c r="I263" s="117"/>
      <c r="J263" s="117"/>
      <c r="K263" s="117"/>
      <c r="L263" s="117"/>
      <c r="M263" s="117"/>
      <c r="N263" s="117"/>
      <c r="O263" s="117"/>
      <c r="P263" s="117"/>
      <c r="Q263" s="117"/>
      <c r="R263" s="117"/>
      <c r="S263" s="117"/>
      <c r="T263" s="117"/>
      <c r="U263" s="297"/>
    </row>
    <row r="264" spans="1:22" ht="13" x14ac:dyDescent="0.3">
      <c r="C264" s="110" t="s">
        <v>316</v>
      </c>
      <c r="D264" s="2"/>
      <c r="E264" s="19"/>
      <c r="F264" s="19"/>
      <c r="G264" s="19"/>
      <c r="H264" s="19"/>
      <c r="I264" s="2"/>
      <c r="J264" s="2"/>
      <c r="K264" s="2"/>
      <c r="L264" s="2"/>
      <c r="M264" s="2"/>
      <c r="N264" s="19"/>
      <c r="O264" s="121" t="s">
        <v>317</v>
      </c>
      <c r="P264" s="19"/>
      <c r="Q264" s="19"/>
      <c r="R264" s="19"/>
      <c r="S264" s="19"/>
      <c r="T264" s="19"/>
      <c r="U264" s="298"/>
    </row>
    <row r="265" spans="1:22" ht="14" x14ac:dyDescent="0.3">
      <c r="C265" t="s">
        <v>318</v>
      </c>
      <c r="F265" s="58" t="s">
        <v>215</v>
      </c>
      <c r="M265" s="4"/>
      <c r="O265" s="258">
        <v>3.5000000000000003E-2</v>
      </c>
      <c r="U265" s="77" t="s">
        <v>478</v>
      </c>
    </row>
    <row r="266" spans="1:22" ht="14" x14ac:dyDescent="0.3">
      <c r="C266" t="s">
        <v>319</v>
      </c>
      <c r="F266" s="58" t="s">
        <v>215</v>
      </c>
      <c r="M266" s="4"/>
      <c r="O266" s="258">
        <v>3.7499999999999999E-2</v>
      </c>
      <c r="U266" s="77" t="s">
        <v>479</v>
      </c>
    </row>
    <row r="267" spans="1:22" x14ac:dyDescent="0.25">
      <c r="F267" s="8"/>
      <c r="U267" s="77"/>
    </row>
    <row r="268" spans="1:22" ht="13" x14ac:dyDescent="0.3">
      <c r="C268" s="110" t="s">
        <v>320</v>
      </c>
      <c r="D268" s="2"/>
      <c r="E268" s="19"/>
      <c r="F268" s="19"/>
      <c r="G268" s="19"/>
      <c r="H268" s="19"/>
      <c r="I268" s="121"/>
      <c r="J268" s="121"/>
      <c r="K268" s="121"/>
      <c r="L268" s="121"/>
      <c r="M268" s="121"/>
      <c r="N268" s="19"/>
      <c r="O268" s="121"/>
      <c r="P268" s="19"/>
      <c r="Q268" s="19"/>
      <c r="R268" s="19"/>
      <c r="S268" s="19"/>
      <c r="T268" s="19"/>
      <c r="U268" s="298"/>
    </row>
    <row r="269" spans="1:22" x14ac:dyDescent="0.25">
      <c r="C269" t="s">
        <v>609</v>
      </c>
      <c r="F269" s="58" t="s">
        <v>215</v>
      </c>
      <c r="I269" s="193">
        <v>0.64</v>
      </c>
      <c r="J269" s="193">
        <v>0.64</v>
      </c>
      <c r="K269" s="193">
        <v>0.64</v>
      </c>
      <c r="L269" s="193">
        <v>0.64</v>
      </c>
      <c r="M269" s="193">
        <v>0.64</v>
      </c>
      <c r="U269" s="77" t="s">
        <v>480</v>
      </c>
    </row>
    <row r="270" spans="1:22" x14ac:dyDescent="0.25">
      <c r="F270" s="8"/>
      <c r="U270" s="77"/>
    </row>
    <row r="271" spans="1:22" x14ac:dyDescent="0.25">
      <c r="F271" s="8"/>
      <c r="U271" s="77"/>
    </row>
    <row r="272" spans="1:22" ht="13" x14ac:dyDescent="0.25">
      <c r="A272" s="60"/>
      <c r="B272" s="60" t="s">
        <v>46</v>
      </c>
      <c r="C272" s="60"/>
      <c r="D272" s="60"/>
      <c r="E272" s="60"/>
      <c r="F272" s="60"/>
      <c r="G272" s="60"/>
      <c r="H272" s="60"/>
      <c r="I272" s="60"/>
      <c r="J272" s="60"/>
      <c r="K272" s="60"/>
      <c r="L272" s="60"/>
      <c r="M272" s="60"/>
      <c r="N272" s="60"/>
      <c r="O272" s="60"/>
      <c r="P272" s="60"/>
      <c r="Q272" s="60"/>
      <c r="R272" s="60"/>
      <c r="S272" s="60"/>
      <c r="T272" s="60"/>
      <c r="U272" s="289"/>
      <c r="V272" s="60"/>
    </row>
    <row r="273" spans="6:6" x14ac:dyDescent="0.25">
      <c r="F273" s="8"/>
    </row>
    <row r="274" spans="6:6" hidden="1" x14ac:dyDescent="0.25">
      <c r="F274" s="8"/>
    </row>
    <row r="275" spans="6:6" hidden="1" x14ac:dyDescent="0.25">
      <c r="F275" s="8"/>
    </row>
    <row r="276" spans="6:6" hidden="1" x14ac:dyDescent="0.25">
      <c r="F276" s="8"/>
    </row>
    <row r="277" spans="6:6" hidden="1" x14ac:dyDescent="0.25">
      <c r="F277" s="8"/>
    </row>
    <row r="278" spans="6:6" hidden="1" x14ac:dyDescent="0.25">
      <c r="F278" s="8"/>
    </row>
    <row r="279" spans="6:6" hidden="1" x14ac:dyDescent="0.25">
      <c r="F279" s="8"/>
    </row>
    <row r="280" spans="6:6" hidden="1" x14ac:dyDescent="0.25">
      <c r="F280" s="8"/>
    </row>
    <row r="281" spans="6:6" hidden="1" x14ac:dyDescent="0.25">
      <c r="F281" s="8"/>
    </row>
    <row r="282" spans="6:6" hidden="1" x14ac:dyDescent="0.25">
      <c r="F282" s="8"/>
    </row>
    <row r="283" spans="6:6" hidden="1" x14ac:dyDescent="0.25">
      <c r="F283" s="8"/>
    </row>
    <row r="284" spans="6:6" hidden="1" x14ac:dyDescent="0.25">
      <c r="F284" s="8"/>
    </row>
    <row r="285" spans="6:6" hidden="1" x14ac:dyDescent="0.25">
      <c r="F285" s="8"/>
    </row>
    <row r="286" spans="6:6" hidden="1" x14ac:dyDescent="0.25">
      <c r="F286" s="8"/>
    </row>
    <row r="287" spans="6:6" hidden="1" x14ac:dyDescent="0.25">
      <c r="F287" s="8"/>
    </row>
    <row r="288" spans="6:6" hidden="1" x14ac:dyDescent="0.25">
      <c r="F288" s="8"/>
    </row>
    <row r="289" spans="6:6" hidden="1" x14ac:dyDescent="0.25">
      <c r="F289" s="8"/>
    </row>
    <row r="290" spans="6:6" hidden="1" x14ac:dyDescent="0.25">
      <c r="F290" s="8"/>
    </row>
    <row r="291" spans="6:6" hidden="1" x14ac:dyDescent="0.25">
      <c r="F291" s="8"/>
    </row>
    <row r="292" spans="6:6" hidden="1" x14ac:dyDescent="0.25">
      <c r="F292" s="8"/>
    </row>
    <row r="293" spans="6:6" hidden="1" x14ac:dyDescent="0.25">
      <c r="F293" s="8"/>
    </row>
    <row r="294" spans="6:6" hidden="1" x14ac:dyDescent="0.25">
      <c r="F294" s="8"/>
    </row>
    <row r="295" spans="6:6" hidden="1" x14ac:dyDescent="0.25">
      <c r="F295" s="8"/>
    </row>
    <row r="296" spans="6:6" hidden="1" x14ac:dyDescent="0.25">
      <c r="F296" s="8"/>
    </row>
    <row r="297" spans="6:6" hidden="1" x14ac:dyDescent="0.25">
      <c r="F297" s="8"/>
    </row>
    <row r="298" spans="6:6" hidden="1" x14ac:dyDescent="0.25">
      <c r="F298" s="8"/>
    </row>
    <row r="299" spans="6:6" hidden="1" x14ac:dyDescent="0.25">
      <c r="F299" s="8"/>
    </row>
  </sheetData>
  <sheetProtection algorithmName="SHA-1" hashValue="QZjnuD00i7kfQeboIV5QBsmJeMg=" saltValue="9uHFU2KbWOZcCILcVf83Vw==" spinCount="100000" sheet="1" objects="1" scenarios="1"/>
  <mergeCells count="1">
    <mergeCell ref="C3:F4"/>
  </mergeCells>
  <dataValidations count="1">
    <dataValidation type="list" allowBlank="1" showInputMessage="1" showErrorMessage="1" sqref="I22:M22" xr:uid="{F0C78730-AFD7-46ED-9FEF-2700A28604F0}">
      <formula1>#REF!</formula1>
    </dataValidation>
  </dataValidations>
  <pageMargins left="0.7" right="0.7" top="0.75" bottom="0.75" header="0.3" footer="0.3"/>
  <pageSetup paperSize="9" orientation="portrait" horizontalDpi="1200" verticalDpi="1200" r:id="rId1"/>
  <rowBreaks count="1" manualBreakCount="1">
    <brk id="87" max="16383" man="1"/>
  </rowBreaks>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1FFA3-95AF-44B5-934A-2BE29CF8D9E6}">
  <sheetPr codeName="Sheet2"/>
  <dimension ref="A1:DT51"/>
  <sheetViews>
    <sheetView showGridLines="0" zoomScale="85" zoomScaleNormal="85" workbookViewId="0">
      <selection activeCell="D31" sqref="D31"/>
    </sheetView>
  </sheetViews>
  <sheetFormatPr defaultColWidth="0" defaultRowHeight="12.5" zeroHeight="1" x14ac:dyDescent="0.25"/>
  <cols>
    <col min="1" max="1" width="2.54296875" customWidth="1"/>
    <col min="2" max="2" width="22.54296875" customWidth="1"/>
    <col min="3" max="3" width="5.54296875" customWidth="1"/>
    <col min="4" max="4" width="24.54296875" customWidth="1"/>
    <col min="5" max="5" width="5.54296875" customWidth="1"/>
    <col min="6" max="6" width="118.81640625" bestFit="1" customWidth="1"/>
    <col min="7" max="7" width="2.54296875" customWidth="1"/>
    <col min="8" max="8" width="0" hidden="1" customWidth="1"/>
    <col min="9" max="16384" width="8.7265625" hidden="1"/>
  </cols>
  <sheetData>
    <row r="1" spans="1:7" ht="16" thickBot="1" x14ac:dyDescent="0.4">
      <c r="A1" s="14"/>
      <c r="B1" s="109" t="str">
        <f ca="1">UPPER(RIGHT(CELL("filename",B1),LEN(CELL("filename",B1))-FIND("]",CELL("filename",B1))))</f>
        <v>DATABOOK</v>
      </c>
      <c r="C1" s="109"/>
      <c r="D1" s="109"/>
      <c r="E1" s="109"/>
      <c r="F1" s="109"/>
      <c r="G1" s="109"/>
    </row>
    <row r="2" spans="1:7" ht="14.5" x14ac:dyDescent="0.35">
      <c r="A2" s="5"/>
      <c r="B2" s="5"/>
      <c r="C2" s="5"/>
      <c r="D2" s="5"/>
      <c r="E2" s="5"/>
      <c r="F2" s="5"/>
    </row>
    <row r="3" spans="1:7" ht="13" x14ac:dyDescent="0.3">
      <c r="A3" s="108"/>
      <c r="B3" s="108" t="s">
        <v>0</v>
      </c>
      <c r="C3" s="108"/>
      <c r="D3" s="108"/>
      <c r="E3" s="108"/>
      <c r="F3" s="108"/>
      <c r="G3" s="108"/>
    </row>
    <row r="4" spans="1:7" ht="14.5" x14ac:dyDescent="0.35">
      <c r="A4" s="5"/>
      <c r="B4" s="2" t="s">
        <v>1</v>
      </c>
      <c r="C4" s="7"/>
      <c r="D4" s="7"/>
      <c r="E4" s="7"/>
      <c r="F4" s="5"/>
    </row>
    <row r="5" spans="1:7" ht="27" customHeight="1" x14ac:dyDescent="0.35">
      <c r="A5" s="5"/>
      <c r="B5" t="s">
        <v>2</v>
      </c>
      <c r="C5" s="17"/>
      <c r="D5" s="75" t="s">
        <v>3</v>
      </c>
      <c r="E5" s="5"/>
      <c r="F5" s="5"/>
    </row>
    <row r="6" spans="1:7" ht="14.5" x14ac:dyDescent="0.35">
      <c r="A6" s="5"/>
      <c r="B6" t="s">
        <v>4</v>
      </c>
      <c r="C6" s="17"/>
      <c r="D6" s="11">
        <v>44927</v>
      </c>
      <c r="E6" s="5"/>
      <c r="F6" s="5"/>
    </row>
    <row r="7" spans="1:7" ht="14.5" x14ac:dyDescent="0.35">
      <c r="A7" s="5"/>
      <c r="B7" t="s">
        <v>5</v>
      </c>
      <c r="C7" s="17"/>
      <c r="D7" s="270">
        <v>10</v>
      </c>
      <c r="E7" s="5"/>
      <c r="F7" s="5"/>
    </row>
    <row r="8" spans="1:7" ht="14.5" x14ac:dyDescent="0.35">
      <c r="A8" s="5"/>
      <c r="B8" t="s">
        <v>6</v>
      </c>
      <c r="C8" s="17"/>
      <c r="D8" s="136">
        <f>EOMONTH(Start.Date,D7*12-1)</f>
        <v>48579</v>
      </c>
      <c r="E8" s="5"/>
      <c r="F8" s="5"/>
    </row>
    <row r="9" spans="1:7" ht="14.5" x14ac:dyDescent="0.35">
      <c r="A9" s="5"/>
      <c r="B9" t="s">
        <v>7</v>
      </c>
      <c r="C9" s="17"/>
      <c r="D9" s="300">
        <v>7</v>
      </c>
      <c r="E9" s="5"/>
      <c r="F9" s="5"/>
    </row>
    <row r="10" spans="1:7" ht="14.5" x14ac:dyDescent="0.35">
      <c r="A10" s="5"/>
      <c r="E10" s="5"/>
    </row>
    <row r="11" spans="1:7" ht="14.5" x14ac:dyDescent="0.35">
      <c r="A11" s="5"/>
      <c r="B11" s="2" t="s">
        <v>8</v>
      </c>
      <c r="C11" s="6"/>
      <c r="D11" s="2"/>
      <c r="E11" s="6"/>
      <c r="F11" s="5"/>
    </row>
    <row r="12" spans="1:7" ht="16" thickBot="1" x14ac:dyDescent="0.4">
      <c r="A12" s="5"/>
      <c r="B12" t="s">
        <v>9</v>
      </c>
      <c r="C12" s="5"/>
      <c r="D12" s="109" t="s">
        <v>10</v>
      </c>
      <c r="E12" s="5"/>
    </row>
    <row r="13" spans="1:7" ht="14.5" x14ac:dyDescent="0.35">
      <c r="A13" s="5"/>
      <c r="B13" s="5"/>
      <c r="C13" s="5"/>
      <c r="D13" s="5"/>
      <c r="E13" s="5"/>
    </row>
    <row r="14" spans="1:7" ht="14.5" x14ac:dyDescent="0.35">
      <c r="A14" s="5"/>
      <c r="B14" t="s">
        <v>11</v>
      </c>
      <c r="C14" s="5"/>
      <c r="D14" s="108" t="s">
        <v>11</v>
      </c>
      <c r="E14" s="5"/>
      <c r="F14" s="5"/>
    </row>
    <row r="15" spans="1:7" ht="14.5" x14ac:dyDescent="0.35">
      <c r="A15" s="5"/>
      <c r="B15" t="s">
        <v>12</v>
      </c>
      <c r="C15" s="5"/>
      <c r="D15" s="107" t="s">
        <v>12</v>
      </c>
      <c r="E15" s="5"/>
      <c r="F15" s="5"/>
    </row>
    <row r="16" spans="1:7" ht="14.5" x14ac:dyDescent="0.35">
      <c r="A16" s="5"/>
      <c r="B16" t="s">
        <v>13</v>
      </c>
      <c r="C16" s="5"/>
      <c r="D16" s="110" t="s">
        <v>13</v>
      </c>
      <c r="E16" s="5"/>
      <c r="F16" s="5"/>
    </row>
    <row r="17" spans="1:7" ht="14.5" x14ac:dyDescent="0.35">
      <c r="A17" s="5"/>
      <c r="C17" s="5"/>
      <c r="D17" s="5"/>
      <c r="E17" s="5"/>
      <c r="F17" s="5"/>
    </row>
    <row r="18" spans="1:7" ht="14.5" x14ac:dyDescent="0.35">
      <c r="A18" s="5"/>
      <c r="B18" t="s">
        <v>14</v>
      </c>
      <c r="C18" s="5"/>
      <c r="D18" s="15" t="s">
        <v>14</v>
      </c>
      <c r="E18" s="5"/>
      <c r="F18" s="5"/>
    </row>
    <row r="19" spans="1:7" ht="14.5" x14ac:dyDescent="0.35">
      <c r="A19" s="5"/>
      <c r="B19" t="s">
        <v>15</v>
      </c>
      <c r="C19" s="5"/>
      <c r="D19" s="16" t="s">
        <v>15</v>
      </c>
      <c r="E19" s="5"/>
      <c r="F19" s="5"/>
    </row>
    <row r="20" spans="1:7" ht="14.5" x14ac:dyDescent="0.35">
      <c r="A20" s="5"/>
      <c r="B20" t="s">
        <v>16</v>
      </c>
      <c r="C20" s="5"/>
      <c r="D20" s="28" t="s">
        <v>16</v>
      </c>
      <c r="E20" s="5"/>
      <c r="F20" s="5"/>
    </row>
    <row r="21" spans="1:7" ht="14.5" x14ac:dyDescent="0.35">
      <c r="A21" s="5"/>
      <c r="B21" t="s">
        <v>17</v>
      </c>
      <c r="C21" s="5"/>
      <c r="D21" s="49" t="s">
        <v>17</v>
      </c>
      <c r="E21" s="5"/>
      <c r="F21" s="5"/>
    </row>
    <row r="22" spans="1:7" ht="14.5" x14ac:dyDescent="0.35">
      <c r="A22" s="5"/>
      <c r="B22" t="s">
        <v>18</v>
      </c>
      <c r="C22" s="5"/>
      <c r="D22" s="17" t="s">
        <v>18</v>
      </c>
      <c r="E22" s="5"/>
      <c r="F22" s="5"/>
    </row>
    <row r="23" spans="1:7" ht="14.5" x14ac:dyDescent="0.35">
      <c r="A23" s="5"/>
      <c r="B23" s="5"/>
      <c r="C23" s="5"/>
      <c r="D23" s="5"/>
      <c r="E23" s="5"/>
      <c r="F23" s="5"/>
    </row>
    <row r="24" spans="1:7" ht="13" x14ac:dyDescent="0.3">
      <c r="A24" s="108"/>
      <c r="B24" s="108" t="s">
        <v>19</v>
      </c>
      <c r="C24" s="108"/>
      <c r="D24" s="108"/>
      <c r="E24" s="108"/>
      <c r="F24" s="108"/>
      <c r="G24" s="108"/>
    </row>
    <row r="25" spans="1:7" x14ac:dyDescent="0.25"/>
    <row r="26" spans="1:7" ht="13" x14ac:dyDescent="0.3">
      <c r="B26" s="2" t="s">
        <v>20</v>
      </c>
      <c r="D26" s="2" t="s">
        <v>21</v>
      </c>
      <c r="F26" s="2" t="s">
        <v>22</v>
      </c>
    </row>
    <row r="27" spans="1:7" ht="12.65" customHeight="1" x14ac:dyDescent="0.25">
      <c r="B27" s="424" t="s">
        <v>23</v>
      </c>
      <c r="D27" s="151" t="s">
        <v>24</v>
      </c>
      <c r="F27" t="s">
        <v>25</v>
      </c>
    </row>
    <row r="28" spans="1:7" ht="12.65" customHeight="1" x14ac:dyDescent="0.25">
      <c r="B28" s="424"/>
      <c r="C28" s="72"/>
      <c r="D28" s="152" t="s">
        <v>607</v>
      </c>
      <c r="F28" t="s">
        <v>608</v>
      </c>
    </row>
    <row r="29" spans="1:7" ht="12.65" customHeight="1" x14ac:dyDescent="0.25">
      <c r="B29" s="424"/>
      <c r="D29" s="152" t="s">
        <v>26</v>
      </c>
      <c r="F29" t="s">
        <v>27</v>
      </c>
    </row>
    <row r="30" spans="1:7" ht="12.65" customHeight="1" x14ac:dyDescent="0.25"/>
    <row r="31" spans="1:7" ht="12.65" customHeight="1" x14ac:dyDescent="0.25">
      <c r="B31" s="425" t="s">
        <v>28</v>
      </c>
      <c r="D31" s="152" t="s">
        <v>29</v>
      </c>
      <c r="F31" t="s">
        <v>606</v>
      </c>
    </row>
    <row r="32" spans="1:7" ht="12.65" customHeight="1" x14ac:dyDescent="0.25">
      <c r="B32" s="425"/>
      <c r="D32" s="152"/>
    </row>
    <row r="33" spans="2:6" ht="12.65" customHeight="1" x14ac:dyDescent="0.25">
      <c r="B33" s="425"/>
    </row>
    <row r="34" spans="2:6" ht="12.65" customHeight="1" x14ac:dyDescent="0.25"/>
    <row r="35" spans="2:6" ht="12.65" customHeight="1" x14ac:dyDescent="0.25">
      <c r="B35" s="427" t="s">
        <v>30</v>
      </c>
      <c r="D35" s="152" t="s">
        <v>31</v>
      </c>
      <c r="F35" t="s">
        <v>32</v>
      </c>
    </row>
    <row r="36" spans="2:6" ht="12.65" customHeight="1" x14ac:dyDescent="0.25">
      <c r="B36" s="427"/>
      <c r="D36" s="152" t="s">
        <v>33</v>
      </c>
      <c r="F36" t="s">
        <v>34</v>
      </c>
    </row>
    <row r="37" spans="2:6" ht="12.65" customHeight="1" x14ac:dyDescent="0.25">
      <c r="B37" s="427"/>
      <c r="D37" s="152" t="s">
        <v>35</v>
      </c>
      <c r="F37" t="s">
        <v>36</v>
      </c>
    </row>
    <row r="38" spans="2:6" ht="12.65" customHeight="1" x14ac:dyDescent="0.25">
      <c r="B38" s="427"/>
      <c r="D38" s="152" t="s">
        <v>37</v>
      </c>
      <c r="F38" t="s">
        <v>38</v>
      </c>
    </row>
    <row r="39" spans="2:6" ht="12.65" customHeight="1" x14ac:dyDescent="0.25">
      <c r="B39" s="427"/>
      <c r="D39" s="152" t="s">
        <v>39</v>
      </c>
      <c r="F39" t="s">
        <v>40</v>
      </c>
    </row>
    <row r="40" spans="2:6" ht="12.65" customHeight="1" x14ac:dyDescent="0.25">
      <c r="B40" s="427"/>
      <c r="D40" s="152" t="s">
        <v>41</v>
      </c>
      <c r="F40" t="s">
        <v>42</v>
      </c>
    </row>
    <row r="41" spans="2:6" ht="12.65" customHeight="1" x14ac:dyDescent="0.25">
      <c r="B41" s="427"/>
      <c r="D41" s="152" t="s">
        <v>490</v>
      </c>
      <c r="F41" t="s">
        <v>583</v>
      </c>
    </row>
    <row r="42" spans="2:6" ht="12.65" customHeight="1" x14ac:dyDescent="0.25">
      <c r="B42" s="427"/>
      <c r="D42" s="152" t="s">
        <v>43</v>
      </c>
      <c r="F42" t="s">
        <v>44</v>
      </c>
    </row>
    <row r="43" spans="2:6" x14ac:dyDescent="0.25"/>
    <row r="44" spans="2:6" ht="12.65" customHeight="1" x14ac:dyDescent="0.25">
      <c r="B44" s="426" t="s">
        <v>45</v>
      </c>
      <c r="D44" s="152" t="s">
        <v>45</v>
      </c>
      <c r="F44" t="s">
        <v>584</v>
      </c>
    </row>
    <row r="45" spans="2:6" ht="12.65" customHeight="1" x14ac:dyDescent="0.25">
      <c r="B45" s="426"/>
    </row>
    <row r="46" spans="2:6" ht="12.65" customHeight="1" x14ac:dyDescent="0.25">
      <c r="B46" s="426"/>
    </row>
    <row r="47" spans="2:6" x14ac:dyDescent="0.25"/>
    <row r="48" spans="2:6" x14ac:dyDescent="0.25"/>
    <row r="49" spans="1:124" ht="13" x14ac:dyDescent="0.25">
      <c r="A49" s="60"/>
      <c r="B49" s="60" t="s">
        <v>46</v>
      </c>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9"/>
    </row>
    <row r="50" spans="1:124" x14ac:dyDescent="0.25"/>
    <row r="51" spans="1:124" hidden="1" x14ac:dyDescent="0.25">
      <c r="B51" s="13"/>
      <c r="C51" s="72"/>
    </row>
  </sheetData>
  <sheetProtection algorithmName="SHA-1" hashValue="JVEY78pU81KOpBDrb1DQy+ZaDt8=" saltValue="xCOWQ6RUhOcSzliQwdoymA==" spinCount="100000" sheet="1" objects="1" scenarios="1"/>
  <mergeCells count="4">
    <mergeCell ref="B27:B29"/>
    <mergeCell ref="B31:B33"/>
    <mergeCell ref="B44:B46"/>
    <mergeCell ref="B35:B42"/>
  </mergeCells>
  <hyperlinks>
    <hyperlink ref="D29" location="'Output Summary'!A1" display="Output Summary" xr:uid="{6F7EEC6C-F2A1-46A4-B487-1BD01365B4A8}"/>
    <hyperlink ref="D31" location="Assumptions!A1" display="Assumptions" xr:uid="{592D6633-0CD0-4F86-B7AA-632963EA5384}"/>
    <hyperlink ref="D35" location="Costs!A1" display="Costs" xr:uid="{84892F02-C08B-4783-97D2-D1572B7F18BA}"/>
    <hyperlink ref="D36" location="NSW!A1" display="NSW" xr:uid="{F6067050-0873-425F-9B11-885FBD1A2155}"/>
    <hyperlink ref="D37" location="QLD!A1" display="QLD" xr:uid="{D9499D5C-3AD2-41D7-982A-E797A4374E4F}"/>
    <hyperlink ref="D38" location="SA!A1" display="SA" xr:uid="{28B05C02-6AAC-4B8B-9109-E204641DFA7F}"/>
    <hyperlink ref="D39" location="TAS!A1" display="TAS" xr:uid="{D9548225-543C-4210-BD65-67591EBC5EB8}"/>
    <hyperlink ref="D40" location="WA!A1" display="WA" xr:uid="{D9F35933-558F-43B4-96C3-C264D73710EC}"/>
    <hyperlink ref="D42" location="'National costs'!A1" display="System Capability" xr:uid="{054247E6-F221-4B08-B589-1BD0698844F2}"/>
    <hyperlink ref="D44" location="'Assumptions Book'!A1" display="Assumptions Book" xr:uid="{750C136D-E279-407F-B4C5-7D1A08F0D56B}"/>
    <hyperlink ref="D27" location="Dashboard!A1" display="Dashboard" xr:uid="{B921F63C-D54B-4F2F-965C-3A81BBBBF858}"/>
    <hyperlink ref="D41" location="VIC!A1" display="VIC" xr:uid="{2C447B45-634C-41BC-B8D8-7421B62730E8}"/>
    <hyperlink ref="D28" location="'Scenario Descriptions'!A1" display="Scenario Descriptions" xr:uid="{18C63BEA-EF50-4D92-96E8-263D6DEEB26E}"/>
  </hyperlink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D89C6-9F47-4ED1-B2C0-508B543AB6B9}">
  <sheetPr codeName="Sheet3">
    <tabColor rgb="FF366F7B"/>
  </sheetPr>
  <dimension ref="A1:O32"/>
  <sheetViews>
    <sheetView zoomScale="115" zoomScaleNormal="115" workbookViewId="0">
      <selection sqref="A1:O32"/>
    </sheetView>
  </sheetViews>
  <sheetFormatPr defaultColWidth="0" defaultRowHeight="12.5" zeroHeight="1" x14ac:dyDescent="0.25"/>
  <cols>
    <col min="1" max="15" width="8.7265625" customWidth="1"/>
    <col min="16" max="16384" width="11.54296875" hidden="1"/>
  </cols>
  <sheetData>
    <row r="1" spans="1:15" x14ac:dyDescent="0.25">
      <c r="A1" s="428" t="s">
        <v>23</v>
      </c>
      <c r="B1" s="429"/>
      <c r="C1" s="429"/>
      <c r="D1" s="429"/>
      <c r="E1" s="429"/>
      <c r="F1" s="429"/>
      <c r="G1" s="429"/>
      <c r="H1" s="429"/>
      <c r="I1" s="429"/>
      <c r="J1" s="429"/>
      <c r="K1" s="429"/>
      <c r="L1" s="429"/>
      <c r="M1" s="429"/>
      <c r="N1" s="429"/>
      <c r="O1" s="430"/>
    </row>
    <row r="2" spans="1:15" x14ac:dyDescent="0.25">
      <c r="A2" s="431"/>
      <c r="B2" s="432"/>
      <c r="C2" s="432"/>
      <c r="D2" s="432"/>
      <c r="E2" s="432"/>
      <c r="F2" s="432"/>
      <c r="G2" s="432"/>
      <c r="H2" s="432"/>
      <c r="I2" s="432"/>
      <c r="J2" s="432"/>
      <c r="K2" s="432"/>
      <c r="L2" s="432"/>
      <c r="M2" s="432"/>
      <c r="N2" s="432"/>
      <c r="O2" s="433"/>
    </row>
    <row r="3" spans="1:15" x14ac:dyDescent="0.25">
      <c r="A3" s="431"/>
      <c r="B3" s="432"/>
      <c r="C3" s="432"/>
      <c r="D3" s="432"/>
      <c r="E3" s="432"/>
      <c r="F3" s="432"/>
      <c r="G3" s="432"/>
      <c r="H3" s="432"/>
      <c r="I3" s="432"/>
      <c r="J3" s="432"/>
      <c r="K3" s="432"/>
      <c r="L3" s="432"/>
      <c r="M3" s="432"/>
      <c r="N3" s="432"/>
      <c r="O3" s="433"/>
    </row>
    <row r="4" spans="1:15" x14ac:dyDescent="0.25">
      <c r="A4" s="431"/>
      <c r="B4" s="432"/>
      <c r="C4" s="432"/>
      <c r="D4" s="432"/>
      <c r="E4" s="432"/>
      <c r="F4" s="432"/>
      <c r="G4" s="432"/>
      <c r="H4" s="432"/>
      <c r="I4" s="432"/>
      <c r="J4" s="432"/>
      <c r="K4" s="432"/>
      <c r="L4" s="432"/>
      <c r="M4" s="432"/>
      <c r="N4" s="432"/>
      <c r="O4" s="433"/>
    </row>
    <row r="5" spans="1:15" x14ac:dyDescent="0.25">
      <c r="A5" s="431"/>
      <c r="B5" s="432"/>
      <c r="C5" s="432"/>
      <c r="D5" s="432"/>
      <c r="E5" s="432"/>
      <c r="F5" s="432"/>
      <c r="G5" s="432"/>
      <c r="H5" s="432"/>
      <c r="I5" s="432"/>
      <c r="J5" s="432"/>
      <c r="K5" s="432"/>
      <c r="L5" s="432"/>
      <c r="M5" s="432"/>
      <c r="N5" s="432"/>
      <c r="O5" s="433"/>
    </row>
    <row r="6" spans="1:15" x14ac:dyDescent="0.25">
      <c r="A6" s="431"/>
      <c r="B6" s="432"/>
      <c r="C6" s="432"/>
      <c r="D6" s="432"/>
      <c r="E6" s="432"/>
      <c r="F6" s="432"/>
      <c r="G6" s="432"/>
      <c r="H6" s="432"/>
      <c r="I6" s="432"/>
      <c r="J6" s="432"/>
      <c r="K6" s="432"/>
      <c r="L6" s="432"/>
      <c r="M6" s="432"/>
      <c r="N6" s="432"/>
      <c r="O6" s="433"/>
    </row>
    <row r="7" spans="1:15" x14ac:dyDescent="0.25">
      <c r="A7" s="431"/>
      <c r="B7" s="432"/>
      <c r="C7" s="432"/>
      <c r="D7" s="432"/>
      <c r="E7" s="432"/>
      <c r="F7" s="432"/>
      <c r="G7" s="432"/>
      <c r="H7" s="432"/>
      <c r="I7" s="432"/>
      <c r="J7" s="432"/>
      <c r="K7" s="432"/>
      <c r="L7" s="432"/>
      <c r="M7" s="432"/>
      <c r="N7" s="432"/>
      <c r="O7" s="433"/>
    </row>
    <row r="8" spans="1:15" x14ac:dyDescent="0.25">
      <c r="A8" s="431"/>
      <c r="B8" s="432"/>
      <c r="C8" s="432"/>
      <c r="D8" s="432"/>
      <c r="E8" s="432"/>
      <c r="F8" s="432"/>
      <c r="G8" s="432"/>
      <c r="H8" s="432"/>
      <c r="I8" s="432"/>
      <c r="J8" s="432"/>
      <c r="K8" s="432"/>
      <c r="L8" s="432"/>
      <c r="M8" s="432"/>
      <c r="N8" s="432"/>
      <c r="O8" s="433"/>
    </row>
    <row r="9" spans="1:15" x14ac:dyDescent="0.25">
      <c r="A9" s="431"/>
      <c r="B9" s="432"/>
      <c r="C9" s="432"/>
      <c r="D9" s="432"/>
      <c r="E9" s="432"/>
      <c r="F9" s="432"/>
      <c r="G9" s="432"/>
      <c r="H9" s="432"/>
      <c r="I9" s="432"/>
      <c r="J9" s="432"/>
      <c r="K9" s="432"/>
      <c r="L9" s="432"/>
      <c r="M9" s="432"/>
      <c r="N9" s="432"/>
      <c r="O9" s="433"/>
    </row>
    <row r="10" spans="1:15" x14ac:dyDescent="0.25">
      <c r="A10" s="431"/>
      <c r="B10" s="432"/>
      <c r="C10" s="432"/>
      <c r="D10" s="432"/>
      <c r="E10" s="432"/>
      <c r="F10" s="432"/>
      <c r="G10" s="432"/>
      <c r="H10" s="432"/>
      <c r="I10" s="432"/>
      <c r="J10" s="432"/>
      <c r="K10" s="432"/>
      <c r="L10" s="432"/>
      <c r="M10" s="432"/>
      <c r="N10" s="432"/>
      <c r="O10" s="433"/>
    </row>
    <row r="11" spans="1:15" x14ac:dyDescent="0.25">
      <c r="A11" s="431"/>
      <c r="B11" s="432"/>
      <c r="C11" s="432"/>
      <c r="D11" s="432"/>
      <c r="E11" s="432"/>
      <c r="F11" s="432"/>
      <c r="G11" s="432"/>
      <c r="H11" s="432"/>
      <c r="I11" s="432"/>
      <c r="J11" s="432"/>
      <c r="K11" s="432"/>
      <c r="L11" s="432"/>
      <c r="M11" s="432"/>
      <c r="N11" s="432"/>
      <c r="O11" s="433"/>
    </row>
    <row r="12" spans="1:15" x14ac:dyDescent="0.25">
      <c r="A12" s="431"/>
      <c r="B12" s="432"/>
      <c r="C12" s="432"/>
      <c r="D12" s="432"/>
      <c r="E12" s="432"/>
      <c r="F12" s="432"/>
      <c r="G12" s="432"/>
      <c r="H12" s="432"/>
      <c r="I12" s="432"/>
      <c r="J12" s="432"/>
      <c r="K12" s="432"/>
      <c r="L12" s="432"/>
      <c r="M12" s="432"/>
      <c r="N12" s="432"/>
      <c r="O12" s="433"/>
    </row>
    <row r="13" spans="1:15" x14ac:dyDescent="0.25">
      <c r="A13" s="431"/>
      <c r="B13" s="432"/>
      <c r="C13" s="432"/>
      <c r="D13" s="432"/>
      <c r="E13" s="432"/>
      <c r="F13" s="432"/>
      <c r="G13" s="432"/>
      <c r="H13" s="432"/>
      <c r="I13" s="432"/>
      <c r="J13" s="432"/>
      <c r="K13" s="432"/>
      <c r="L13" s="432"/>
      <c r="M13" s="432"/>
      <c r="N13" s="432"/>
      <c r="O13" s="433"/>
    </row>
    <row r="14" spans="1:15" x14ac:dyDescent="0.25">
      <c r="A14" s="431"/>
      <c r="B14" s="432"/>
      <c r="C14" s="432"/>
      <c r="D14" s="432"/>
      <c r="E14" s="432"/>
      <c r="F14" s="432"/>
      <c r="G14" s="432"/>
      <c r="H14" s="432"/>
      <c r="I14" s="432"/>
      <c r="J14" s="432"/>
      <c r="K14" s="432"/>
      <c r="L14" s="432"/>
      <c r="M14" s="432"/>
      <c r="N14" s="432"/>
      <c r="O14" s="433"/>
    </row>
    <row r="15" spans="1:15" x14ac:dyDescent="0.25">
      <c r="A15" s="431"/>
      <c r="B15" s="432"/>
      <c r="C15" s="432"/>
      <c r="D15" s="432"/>
      <c r="E15" s="432"/>
      <c r="F15" s="432"/>
      <c r="G15" s="432"/>
      <c r="H15" s="432"/>
      <c r="I15" s="432"/>
      <c r="J15" s="432"/>
      <c r="K15" s="432"/>
      <c r="L15" s="432"/>
      <c r="M15" s="432"/>
      <c r="N15" s="432"/>
      <c r="O15" s="433"/>
    </row>
    <row r="16" spans="1:15" x14ac:dyDescent="0.25">
      <c r="A16" s="431"/>
      <c r="B16" s="432"/>
      <c r="C16" s="432"/>
      <c r="D16" s="432"/>
      <c r="E16" s="432"/>
      <c r="F16" s="432"/>
      <c r="G16" s="432"/>
      <c r="H16" s="432"/>
      <c r="I16" s="432"/>
      <c r="J16" s="432"/>
      <c r="K16" s="432"/>
      <c r="L16" s="432"/>
      <c r="M16" s="432"/>
      <c r="N16" s="432"/>
      <c r="O16" s="433"/>
    </row>
    <row r="17" spans="1:15" x14ac:dyDescent="0.25">
      <c r="A17" s="431"/>
      <c r="B17" s="432"/>
      <c r="C17" s="432"/>
      <c r="D17" s="432"/>
      <c r="E17" s="432"/>
      <c r="F17" s="432"/>
      <c r="G17" s="432"/>
      <c r="H17" s="432"/>
      <c r="I17" s="432"/>
      <c r="J17" s="432"/>
      <c r="K17" s="432"/>
      <c r="L17" s="432"/>
      <c r="M17" s="432"/>
      <c r="N17" s="432"/>
      <c r="O17" s="433"/>
    </row>
    <row r="18" spans="1:15" x14ac:dyDescent="0.25">
      <c r="A18" s="431"/>
      <c r="B18" s="432"/>
      <c r="C18" s="432"/>
      <c r="D18" s="432"/>
      <c r="E18" s="432"/>
      <c r="F18" s="432"/>
      <c r="G18" s="432"/>
      <c r="H18" s="432"/>
      <c r="I18" s="432"/>
      <c r="J18" s="432"/>
      <c r="K18" s="432"/>
      <c r="L18" s="432"/>
      <c r="M18" s="432"/>
      <c r="N18" s="432"/>
      <c r="O18" s="433"/>
    </row>
    <row r="19" spans="1:15" x14ac:dyDescent="0.25">
      <c r="A19" s="431"/>
      <c r="B19" s="432"/>
      <c r="C19" s="432"/>
      <c r="D19" s="432"/>
      <c r="E19" s="432"/>
      <c r="F19" s="432"/>
      <c r="G19" s="432"/>
      <c r="H19" s="432"/>
      <c r="I19" s="432"/>
      <c r="J19" s="432"/>
      <c r="K19" s="432"/>
      <c r="L19" s="432"/>
      <c r="M19" s="432"/>
      <c r="N19" s="432"/>
      <c r="O19" s="433"/>
    </row>
    <row r="20" spans="1:15" x14ac:dyDescent="0.25">
      <c r="A20" s="431"/>
      <c r="B20" s="432"/>
      <c r="C20" s="432"/>
      <c r="D20" s="432"/>
      <c r="E20" s="432"/>
      <c r="F20" s="432"/>
      <c r="G20" s="432"/>
      <c r="H20" s="432"/>
      <c r="I20" s="432"/>
      <c r="J20" s="432"/>
      <c r="K20" s="432"/>
      <c r="L20" s="432"/>
      <c r="M20" s="432"/>
      <c r="N20" s="432"/>
      <c r="O20" s="433"/>
    </row>
    <row r="21" spans="1:15" x14ac:dyDescent="0.25">
      <c r="A21" s="431"/>
      <c r="B21" s="432"/>
      <c r="C21" s="432"/>
      <c r="D21" s="432"/>
      <c r="E21" s="432"/>
      <c r="F21" s="432"/>
      <c r="G21" s="432"/>
      <c r="H21" s="432"/>
      <c r="I21" s="432"/>
      <c r="J21" s="432"/>
      <c r="K21" s="432"/>
      <c r="L21" s="432"/>
      <c r="M21" s="432"/>
      <c r="N21" s="432"/>
      <c r="O21" s="433"/>
    </row>
    <row r="22" spans="1:15" x14ac:dyDescent="0.25">
      <c r="A22" s="431"/>
      <c r="B22" s="432"/>
      <c r="C22" s="432"/>
      <c r="D22" s="432"/>
      <c r="E22" s="432"/>
      <c r="F22" s="432"/>
      <c r="G22" s="432"/>
      <c r="H22" s="432"/>
      <c r="I22" s="432"/>
      <c r="J22" s="432"/>
      <c r="K22" s="432"/>
      <c r="L22" s="432"/>
      <c r="M22" s="432"/>
      <c r="N22" s="432"/>
      <c r="O22" s="433"/>
    </row>
    <row r="23" spans="1:15" x14ac:dyDescent="0.25">
      <c r="A23" s="431"/>
      <c r="B23" s="432"/>
      <c r="C23" s="432"/>
      <c r="D23" s="432"/>
      <c r="E23" s="432"/>
      <c r="F23" s="432"/>
      <c r="G23" s="432"/>
      <c r="H23" s="432"/>
      <c r="I23" s="432"/>
      <c r="J23" s="432"/>
      <c r="K23" s="432"/>
      <c r="L23" s="432"/>
      <c r="M23" s="432"/>
      <c r="N23" s="432"/>
      <c r="O23" s="433"/>
    </row>
    <row r="24" spans="1:15" x14ac:dyDescent="0.25">
      <c r="A24" s="431"/>
      <c r="B24" s="432"/>
      <c r="C24" s="432"/>
      <c r="D24" s="432"/>
      <c r="E24" s="432"/>
      <c r="F24" s="432"/>
      <c r="G24" s="432"/>
      <c r="H24" s="432"/>
      <c r="I24" s="432"/>
      <c r="J24" s="432"/>
      <c r="K24" s="432"/>
      <c r="L24" s="432"/>
      <c r="M24" s="432"/>
      <c r="N24" s="432"/>
      <c r="O24" s="433"/>
    </row>
    <row r="25" spans="1:15" x14ac:dyDescent="0.25">
      <c r="A25" s="431"/>
      <c r="B25" s="432"/>
      <c r="C25" s="432"/>
      <c r="D25" s="432"/>
      <c r="E25" s="432"/>
      <c r="F25" s="432"/>
      <c r="G25" s="432"/>
      <c r="H25" s="432"/>
      <c r="I25" s="432"/>
      <c r="J25" s="432"/>
      <c r="K25" s="432"/>
      <c r="L25" s="432"/>
      <c r="M25" s="432"/>
      <c r="N25" s="432"/>
      <c r="O25" s="433"/>
    </row>
    <row r="26" spans="1:15" x14ac:dyDescent="0.25">
      <c r="A26" s="431"/>
      <c r="B26" s="432"/>
      <c r="C26" s="432"/>
      <c r="D26" s="432"/>
      <c r="E26" s="432"/>
      <c r="F26" s="432"/>
      <c r="G26" s="432"/>
      <c r="H26" s="432"/>
      <c r="I26" s="432"/>
      <c r="J26" s="432"/>
      <c r="K26" s="432"/>
      <c r="L26" s="432"/>
      <c r="M26" s="432"/>
      <c r="N26" s="432"/>
      <c r="O26" s="433"/>
    </row>
    <row r="27" spans="1:15" x14ac:dyDescent="0.25">
      <c r="A27" s="431"/>
      <c r="B27" s="432"/>
      <c r="C27" s="432"/>
      <c r="D27" s="432"/>
      <c r="E27" s="432"/>
      <c r="F27" s="432"/>
      <c r="G27" s="432"/>
      <c r="H27" s="432"/>
      <c r="I27" s="432"/>
      <c r="J27" s="432"/>
      <c r="K27" s="432"/>
      <c r="L27" s="432"/>
      <c r="M27" s="432"/>
      <c r="N27" s="432"/>
      <c r="O27" s="433"/>
    </row>
    <row r="28" spans="1:15" x14ac:dyDescent="0.25">
      <c r="A28" s="431"/>
      <c r="B28" s="432"/>
      <c r="C28" s="432"/>
      <c r="D28" s="432"/>
      <c r="E28" s="432"/>
      <c r="F28" s="432"/>
      <c r="G28" s="432"/>
      <c r="H28" s="432"/>
      <c r="I28" s="432"/>
      <c r="J28" s="432"/>
      <c r="K28" s="432"/>
      <c r="L28" s="432"/>
      <c r="M28" s="432"/>
      <c r="N28" s="432"/>
      <c r="O28" s="433"/>
    </row>
    <row r="29" spans="1:15" x14ac:dyDescent="0.25">
      <c r="A29" s="431"/>
      <c r="B29" s="432"/>
      <c r="C29" s="432"/>
      <c r="D29" s="432"/>
      <c r="E29" s="432"/>
      <c r="F29" s="432"/>
      <c r="G29" s="432"/>
      <c r="H29" s="432"/>
      <c r="I29" s="432"/>
      <c r="J29" s="432"/>
      <c r="K29" s="432"/>
      <c r="L29" s="432"/>
      <c r="M29" s="432"/>
      <c r="N29" s="432"/>
      <c r="O29" s="433"/>
    </row>
    <row r="30" spans="1:15" x14ac:dyDescent="0.25">
      <c r="A30" s="431"/>
      <c r="B30" s="432"/>
      <c r="C30" s="432"/>
      <c r="D30" s="432"/>
      <c r="E30" s="432"/>
      <c r="F30" s="432"/>
      <c r="G30" s="432"/>
      <c r="H30" s="432"/>
      <c r="I30" s="432"/>
      <c r="J30" s="432"/>
      <c r="K30" s="432"/>
      <c r="L30" s="432"/>
      <c r="M30" s="432"/>
      <c r="N30" s="432"/>
      <c r="O30" s="433"/>
    </row>
    <row r="31" spans="1:15" x14ac:dyDescent="0.25">
      <c r="A31" s="431"/>
      <c r="B31" s="432"/>
      <c r="C31" s="432"/>
      <c r="D31" s="432"/>
      <c r="E31" s="432"/>
      <c r="F31" s="432"/>
      <c r="G31" s="432"/>
      <c r="H31" s="432"/>
      <c r="I31" s="432"/>
      <c r="J31" s="432"/>
      <c r="K31" s="432"/>
      <c r="L31" s="432"/>
      <c r="M31" s="432"/>
      <c r="N31" s="432"/>
      <c r="O31" s="433"/>
    </row>
    <row r="32" spans="1:15" x14ac:dyDescent="0.25">
      <c r="A32" s="434"/>
      <c r="B32" s="435"/>
      <c r="C32" s="435"/>
      <c r="D32" s="435"/>
      <c r="E32" s="435"/>
      <c r="F32" s="435"/>
      <c r="G32" s="435"/>
      <c r="H32" s="435"/>
      <c r="I32" s="435"/>
      <c r="J32" s="435"/>
      <c r="K32" s="435"/>
      <c r="L32" s="435"/>
      <c r="M32" s="435"/>
      <c r="N32" s="435"/>
      <c r="O32" s="436"/>
    </row>
  </sheetData>
  <sheetProtection algorithmName="SHA-1" hashValue="3CRX7VEfx0JHz4WMZpTjI/F4/hw=" saltValue="PAzA9TUrqY/hlduvBoACvQ==" spinCount="100000" sheet="1" objects="1" scenarios="1"/>
  <mergeCells count="1">
    <mergeCell ref="A1:O3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084A-24BD-4DB7-B0C3-553DA2628526}">
  <sheetPr codeName="Sheet4">
    <tabColor rgb="FFD7E9ED"/>
    <pageSetUpPr autoPageBreaks="0"/>
  </sheetPr>
  <dimension ref="A1:DA101"/>
  <sheetViews>
    <sheetView showGridLines="0" zoomScale="55" zoomScaleNormal="55" workbookViewId="0">
      <selection activeCell="G9" sqref="G9"/>
    </sheetView>
  </sheetViews>
  <sheetFormatPr defaultColWidth="0" defaultRowHeight="12.5" zeroHeight="1" x14ac:dyDescent="0.25"/>
  <cols>
    <col min="1" max="1" width="3.54296875" customWidth="1"/>
    <col min="2" max="2" width="36.54296875" customWidth="1"/>
    <col min="3" max="3" width="15.54296875" customWidth="1"/>
    <col min="4" max="5" width="20.54296875" customWidth="1"/>
    <col min="6" max="6" width="3.54296875" customWidth="1"/>
    <col min="7" max="7" width="16.54296875" customWidth="1"/>
    <col min="8" max="8" width="18.1796875" customWidth="1"/>
    <col min="9" max="9" width="2.54296875" customWidth="1"/>
    <col min="10" max="10" width="2.453125" customWidth="1"/>
    <col min="11" max="13" width="7.453125" customWidth="1"/>
    <col min="14" max="27" width="6.54296875" customWidth="1"/>
    <col min="28" max="30" width="2.54296875" customWidth="1"/>
    <col min="31" max="31" width="15.54296875" customWidth="1"/>
    <col min="32" max="32" width="25.54296875" customWidth="1"/>
    <col min="33" max="35" width="16.54296875" customWidth="1"/>
    <col min="36" max="36" width="2.54296875" customWidth="1"/>
    <col min="37" max="37" width="3.54296875" customWidth="1"/>
    <col min="38" max="43" width="5.81640625" hidden="1" customWidth="1"/>
    <col min="44" max="16384" width="5.81640625" hidden="1"/>
  </cols>
  <sheetData>
    <row r="1" spans="1:105" s="14" customFormat="1" ht="16" thickBot="1" x14ac:dyDescent="0.4">
      <c r="A1" s="109"/>
      <c r="B1" s="109" t="str">
        <f ca="1">UPPER(RIGHT(CELL("filename",B1),LEN(CELL("filename",B1))-FIND("]",CELL("filename",B1))))</f>
        <v>DASHBOARD</v>
      </c>
      <c r="C1" s="113"/>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row>
    <row r="2" spans="1:105" ht="14.15" customHeight="1" x14ac:dyDescent="0.35">
      <c r="A2" s="146"/>
      <c r="B2" s="146"/>
      <c r="C2" s="146"/>
      <c r="D2" s="146"/>
      <c r="E2" s="146"/>
      <c r="F2" s="146"/>
      <c r="G2" s="146"/>
      <c r="H2" s="146"/>
      <c r="I2" s="111"/>
      <c r="J2" s="146"/>
      <c r="K2" s="146"/>
      <c r="L2" s="146"/>
      <c r="M2" s="146"/>
      <c r="N2" s="146"/>
      <c r="O2" s="146"/>
      <c r="P2" s="146"/>
      <c r="Q2" s="146"/>
      <c r="R2" s="111"/>
      <c r="S2" s="111"/>
      <c r="T2" s="111"/>
      <c r="U2" s="111"/>
      <c r="V2" s="146"/>
      <c r="W2" s="146"/>
      <c r="X2" s="146"/>
      <c r="Y2" s="111"/>
      <c r="Z2" s="111"/>
      <c r="AA2" s="111"/>
      <c r="AB2" s="146"/>
      <c r="AC2" s="146"/>
      <c r="AD2" s="146"/>
      <c r="AE2" s="146"/>
      <c r="AF2" s="146"/>
      <c r="AG2" s="146"/>
      <c r="AH2" s="146"/>
      <c r="AI2" s="146"/>
      <c r="AJ2" s="146"/>
      <c r="AK2" s="146"/>
    </row>
    <row r="3" spans="1:105" ht="16" customHeight="1" x14ac:dyDescent="0.35">
      <c r="A3" s="146"/>
      <c r="B3" s="256" t="s">
        <v>111</v>
      </c>
      <c r="C3" s="197"/>
      <c r="D3" s="197"/>
      <c r="E3" s="197"/>
      <c r="F3" s="197"/>
      <c r="G3" s="197"/>
      <c r="H3" s="196"/>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46"/>
      <c r="AH3" s="146"/>
      <c r="AI3" s="146"/>
      <c r="AJ3" s="111"/>
      <c r="AK3" s="111"/>
    </row>
    <row r="4" spans="1:105" ht="16" customHeight="1" x14ac:dyDescent="0.35">
      <c r="A4" s="146"/>
      <c r="B4" s="257" t="s">
        <v>112</v>
      </c>
      <c r="C4" s="197"/>
      <c r="D4" s="197"/>
      <c r="E4" s="197"/>
      <c r="F4" s="197"/>
      <c r="G4" s="197"/>
      <c r="H4" s="196"/>
      <c r="I4" s="111"/>
      <c r="J4" s="214" t="s">
        <v>113</v>
      </c>
      <c r="K4" s="215"/>
      <c r="L4" s="215"/>
      <c r="M4" s="215"/>
      <c r="N4" s="215"/>
      <c r="O4" s="215"/>
      <c r="P4" s="215"/>
      <c r="Q4" s="215"/>
      <c r="R4" s="215"/>
      <c r="S4" s="215"/>
      <c r="T4" s="215"/>
      <c r="U4" s="215"/>
      <c r="V4" s="215"/>
      <c r="W4" s="215"/>
      <c r="X4" s="215"/>
      <c r="Y4" s="215"/>
      <c r="Z4" s="215"/>
      <c r="AA4" s="215"/>
      <c r="AB4" s="275"/>
      <c r="AC4" s="111"/>
      <c r="AD4" s="214" t="s">
        <v>114</v>
      </c>
      <c r="AE4" s="215"/>
      <c r="AF4" s="215"/>
      <c r="AG4" s="215"/>
      <c r="AH4" s="215"/>
      <c r="AI4" s="215"/>
      <c r="AJ4" s="275"/>
      <c r="AK4" s="111"/>
      <c r="AL4" s="274"/>
      <c r="AM4" s="274"/>
      <c r="AN4" s="274"/>
      <c r="AO4" s="274"/>
      <c r="AP4" s="274"/>
      <c r="AQ4" s="274"/>
      <c r="AR4" s="274"/>
      <c r="AS4" s="274"/>
      <c r="AT4" s="274"/>
    </row>
    <row r="5" spans="1:105" ht="3" customHeight="1" x14ac:dyDescent="0.35">
      <c r="A5" s="146"/>
      <c r="B5" s="146"/>
      <c r="C5" s="146"/>
      <c r="D5" s="146"/>
      <c r="E5" s="146"/>
      <c r="F5" s="146"/>
      <c r="G5" s="146"/>
      <c r="H5" s="146"/>
      <c r="I5" s="111"/>
      <c r="J5" s="146"/>
      <c r="K5" s="146"/>
      <c r="L5" s="146"/>
      <c r="M5" s="146"/>
      <c r="N5" s="146"/>
      <c r="O5" s="146"/>
      <c r="P5" s="146"/>
      <c r="Q5" s="146"/>
      <c r="R5" s="111"/>
      <c r="S5" s="111"/>
      <c r="T5" s="111"/>
      <c r="U5" s="111"/>
      <c r="V5" s="146"/>
      <c r="W5" s="146"/>
      <c r="X5" s="146"/>
      <c r="Y5" s="111"/>
      <c r="Z5" s="111"/>
      <c r="AA5" s="111"/>
      <c r="AB5" s="146"/>
      <c r="AC5" s="146"/>
      <c r="AD5" s="146"/>
      <c r="AE5" s="146"/>
      <c r="AF5" s="146"/>
      <c r="AG5" s="146"/>
      <c r="AH5" s="146"/>
      <c r="AI5" s="146"/>
      <c r="AJ5" s="146"/>
      <c r="AK5" s="146"/>
    </row>
    <row r="6" spans="1:105" ht="12" customHeight="1" thickBot="1" x14ac:dyDescent="0.4">
      <c r="A6" s="146"/>
      <c r="B6" s="158" t="s">
        <v>115</v>
      </c>
      <c r="C6" s="158"/>
      <c r="D6" s="146"/>
      <c r="E6" s="146"/>
      <c r="F6" s="146"/>
      <c r="G6" s="146"/>
      <c r="H6" s="146"/>
      <c r="I6" s="111"/>
      <c r="J6" s="211"/>
      <c r="K6" s="211"/>
      <c r="L6" s="211"/>
      <c r="M6" s="211"/>
      <c r="N6" s="211"/>
      <c r="O6" s="211"/>
      <c r="P6" s="211"/>
      <c r="Q6" s="211"/>
      <c r="R6" s="211"/>
      <c r="S6" s="211"/>
      <c r="T6" s="211"/>
      <c r="U6" s="211"/>
      <c r="V6" s="211"/>
      <c r="W6" s="211"/>
      <c r="X6" s="211"/>
      <c r="Y6" s="211"/>
      <c r="Z6" s="211"/>
      <c r="AA6" s="211"/>
      <c r="AB6" s="211"/>
      <c r="AC6" s="146"/>
      <c r="AD6" s="227"/>
      <c r="AE6" s="227"/>
      <c r="AF6" s="227"/>
      <c r="AG6" s="227"/>
      <c r="AH6" s="227"/>
      <c r="AI6" s="227"/>
      <c r="AJ6" s="227"/>
      <c r="AK6" s="111"/>
    </row>
    <row r="7" spans="1:105" ht="16" thickBot="1" x14ac:dyDescent="0.4">
      <c r="A7" s="146"/>
      <c r="B7" s="492">
        <v>2</v>
      </c>
      <c r="C7" s="493"/>
      <c r="D7" s="494"/>
      <c r="E7" s="465" t="s">
        <v>116</v>
      </c>
      <c r="F7" s="465"/>
      <c r="G7" s="465"/>
      <c r="H7" s="465"/>
      <c r="I7" s="111"/>
      <c r="J7" s="211"/>
      <c r="K7" s="485">
        <f>SUM(O12:S16)</f>
        <v>351.35643822660239</v>
      </c>
      <c r="L7" s="486"/>
      <c r="M7" s="487"/>
      <c r="N7" s="211"/>
      <c r="O7" s="211"/>
      <c r="P7" s="211"/>
      <c r="Q7" s="211"/>
      <c r="R7" s="211"/>
      <c r="S7" s="211"/>
      <c r="T7" s="211"/>
      <c r="U7" s="211"/>
      <c r="V7" s="211"/>
      <c r="W7" s="211"/>
      <c r="X7" s="211"/>
      <c r="Y7" s="211"/>
      <c r="Z7" s="211"/>
      <c r="AA7" s="211"/>
      <c r="AB7" s="211"/>
      <c r="AC7" s="111"/>
      <c r="AD7" s="227"/>
      <c r="AE7" s="162" t="s">
        <v>117</v>
      </c>
      <c r="AF7" s="163"/>
      <c r="AG7" s="163"/>
      <c r="AH7" s="163"/>
      <c r="AI7" s="164"/>
      <c r="AJ7" s="227"/>
      <c r="AK7" s="111"/>
    </row>
    <row r="8" spans="1:105" ht="16.5" x14ac:dyDescent="0.35">
      <c r="A8" s="146"/>
      <c r="B8" s="495" t="str" cm="1">
        <f t="array" ref="B8">INDEX($C$12:$C$14,Scenario)</f>
        <v>Risk-based approach</v>
      </c>
      <c r="C8" s="496"/>
      <c r="D8" s="497"/>
      <c r="E8" s="465"/>
      <c r="F8" s="465"/>
      <c r="G8" s="465"/>
      <c r="H8" s="465"/>
      <c r="I8" s="111"/>
      <c r="J8" s="211"/>
      <c r="K8" s="466"/>
      <c r="L8" s="467"/>
      <c r="M8" s="468"/>
      <c r="N8" s="211"/>
      <c r="O8" s="211"/>
      <c r="P8" s="211"/>
      <c r="Q8" s="211"/>
      <c r="R8" s="211"/>
      <c r="S8" s="211"/>
      <c r="T8" s="211"/>
      <c r="U8" s="211"/>
      <c r="V8" s="211"/>
      <c r="W8" s="211"/>
      <c r="X8" s="211"/>
      <c r="Y8" s="211"/>
      <c r="Z8" s="211"/>
      <c r="AA8" s="211"/>
      <c r="AB8" s="211"/>
      <c r="AC8" s="111"/>
      <c r="AD8" s="227"/>
      <c r="AE8" s="287" t="s">
        <v>118</v>
      </c>
      <c r="AF8" s="227"/>
      <c r="AG8" s="237"/>
      <c r="AH8" s="237"/>
      <c r="AI8" s="237"/>
      <c r="AJ8" s="237"/>
      <c r="AK8" s="112"/>
    </row>
    <row r="9" spans="1:105" ht="15.5" x14ac:dyDescent="0.35">
      <c r="A9" s="146"/>
      <c r="B9" s="146"/>
      <c r="C9" s="146"/>
      <c r="D9" s="146"/>
      <c r="E9" s="157"/>
      <c r="F9" s="157"/>
      <c r="G9" s="157"/>
      <c r="H9" s="157"/>
      <c r="I9" s="111"/>
      <c r="J9" s="211"/>
      <c r="K9" s="466"/>
      <c r="L9" s="467"/>
      <c r="M9" s="468"/>
      <c r="N9" s="211"/>
      <c r="O9" s="211"/>
      <c r="P9" s="211"/>
      <c r="Q9" s="211"/>
      <c r="R9" s="211"/>
      <c r="S9" s="211"/>
      <c r="T9" s="211"/>
      <c r="U9" s="211"/>
      <c r="V9" s="211"/>
      <c r="W9" s="211"/>
      <c r="X9" s="211"/>
      <c r="Y9" s="211"/>
      <c r="Z9" s="211"/>
      <c r="AA9" s="211"/>
      <c r="AB9" s="211"/>
      <c r="AC9" s="111"/>
      <c r="AD9" s="227"/>
      <c r="AE9" s="287" t="s">
        <v>119</v>
      </c>
      <c r="AF9" s="227"/>
      <c r="AG9" s="504">
        <v>1</v>
      </c>
      <c r="AH9" s="504">
        <f>AG9+1</f>
        <v>2</v>
      </c>
      <c r="AI9" s="504">
        <f>AH9+1</f>
        <v>3</v>
      </c>
      <c r="AJ9" s="211"/>
      <c r="AK9" s="146"/>
    </row>
    <row r="10" spans="1:105" ht="15.5" x14ac:dyDescent="0.35">
      <c r="A10" s="146"/>
      <c r="B10" s="271" t="s">
        <v>120</v>
      </c>
      <c r="C10" s="272"/>
      <c r="D10" s="272"/>
      <c r="E10" s="272"/>
      <c r="F10" s="272"/>
      <c r="G10" s="272"/>
      <c r="H10" s="273"/>
      <c r="I10" s="111"/>
      <c r="J10" s="211"/>
      <c r="K10" s="466"/>
      <c r="L10" s="467"/>
      <c r="M10" s="468"/>
      <c r="N10" s="214" t="s">
        <v>121</v>
      </c>
      <c r="O10" s="215"/>
      <c r="P10" s="215"/>
      <c r="Q10" s="215"/>
      <c r="R10" s="215"/>
      <c r="S10" s="215"/>
      <c r="T10" s="224" t="s">
        <v>61</v>
      </c>
      <c r="U10" s="225"/>
      <c r="V10" s="225"/>
      <c r="W10" s="225"/>
      <c r="X10" s="225"/>
      <c r="Y10" s="225"/>
      <c r="Z10" s="211"/>
      <c r="AA10" s="211"/>
      <c r="AB10" s="211"/>
      <c r="AC10" s="111"/>
      <c r="AD10" s="227"/>
      <c r="AE10" s="287" t="s">
        <v>122</v>
      </c>
      <c r="AF10" s="227"/>
      <c r="AG10" s="504"/>
      <c r="AH10" s="504"/>
      <c r="AI10" s="504"/>
      <c r="AJ10" s="211"/>
      <c r="AK10" s="146"/>
    </row>
    <row r="11" spans="1:105" ht="15.5" x14ac:dyDescent="0.35">
      <c r="A11" s="146"/>
      <c r="B11" s="190" t="s">
        <v>123</v>
      </c>
      <c r="C11" s="205" t="s">
        <v>124</v>
      </c>
      <c r="D11" s="206"/>
      <c r="E11" s="207" t="s">
        <v>125</v>
      </c>
      <c r="F11" s="208"/>
      <c r="G11" s="208"/>
      <c r="H11" s="208"/>
      <c r="I11" s="111"/>
      <c r="J11" s="211"/>
      <c r="K11" s="479" t="s">
        <v>126</v>
      </c>
      <c r="L11" s="480"/>
      <c r="M11" s="481"/>
      <c r="N11" s="213"/>
      <c r="O11" s="235" t="s">
        <v>54</v>
      </c>
      <c r="P11" s="235" t="s">
        <v>55</v>
      </c>
      <c r="Q11" s="235" t="s">
        <v>85</v>
      </c>
      <c r="R11" s="235" t="s">
        <v>127</v>
      </c>
      <c r="S11" s="235" t="s">
        <v>87</v>
      </c>
      <c r="T11" s="234"/>
      <c r="U11" s="234" t="s">
        <v>54</v>
      </c>
      <c r="V11" s="234" t="s">
        <v>55</v>
      </c>
      <c r="W11" s="234" t="s">
        <v>56</v>
      </c>
      <c r="X11" s="234" t="s">
        <v>57</v>
      </c>
      <c r="Y11" s="234" t="s">
        <v>58</v>
      </c>
      <c r="Z11" s="211"/>
      <c r="AA11" s="211"/>
      <c r="AB11" s="211"/>
      <c r="AC11" s="111"/>
      <c r="AD11" s="227"/>
      <c r="AE11" s="508" t="s">
        <v>33</v>
      </c>
      <c r="AF11" s="239" t="s">
        <v>128</v>
      </c>
      <c r="AG11" s="240">
        <f ca="1">IF(Scenario=AG$9,$O$12,AG11)</f>
        <v>94.223311678016984</v>
      </c>
      <c r="AH11" s="240">
        <f>IF(Scenario=AH$9,$O$12,AH11)</f>
        <v>101.01483004255422</v>
      </c>
      <c r="AI11" s="240">
        <f ca="1">IF(Scenario=AI$9,$O$12,AI11)</f>
        <v>96.049551358426839</v>
      </c>
      <c r="AJ11" s="211"/>
      <c r="AK11" s="146"/>
    </row>
    <row r="12" spans="1:105" ht="15.5" x14ac:dyDescent="0.35">
      <c r="A12" s="146"/>
      <c r="B12" s="191">
        <v>1</v>
      </c>
      <c r="C12" s="187" t="s">
        <v>322</v>
      </c>
      <c r="D12" s="309"/>
      <c r="E12" s="501" t="s">
        <v>129</v>
      </c>
      <c r="F12" s="502"/>
      <c r="G12" s="502"/>
      <c r="H12" s="503"/>
      <c r="I12" s="111"/>
      <c r="J12" s="211"/>
      <c r="K12" s="479"/>
      <c r="L12" s="480"/>
      <c r="M12" s="481"/>
      <c r="N12" s="216" t="s">
        <v>33</v>
      </c>
      <c r="O12" s="220">
        <f>'Output Summary'!C13</f>
        <v>101.01483004255422</v>
      </c>
      <c r="P12" s="220">
        <f>'Output Summary'!D13</f>
        <v>12.422920054771543</v>
      </c>
      <c r="Q12" s="498">
        <f>'Output Summary'!E13</f>
        <v>8.1267183629643345</v>
      </c>
      <c r="R12" s="498">
        <f>'Output Summary'!F13</f>
        <v>23.564313555215193</v>
      </c>
      <c r="S12" s="498">
        <f>'Output Summary'!G13</f>
        <v>53.18674652424513</v>
      </c>
      <c r="T12" s="216" t="s">
        <v>33</v>
      </c>
      <c r="U12" s="220">
        <f>'Output Summary'!C29</f>
        <v>25.986453531063024</v>
      </c>
      <c r="V12" s="223">
        <f>'Output Summary'!D29</f>
        <v>0</v>
      </c>
      <c r="W12" s="505">
        <f>'Output Summary'!E29</f>
        <v>0.3792317099378465</v>
      </c>
      <c r="X12" s="505">
        <f>'Output Summary'!F29</f>
        <v>3.4541661780355697</v>
      </c>
      <c r="Y12" s="505">
        <f>'Output Summary'!G29</f>
        <v>0.26558095404742227</v>
      </c>
      <c r="Z12" s="211"/>
      <c r="AA12" s="211"/>
      <c r="AB12" s="211"/>
      <c r="AC12" s="111"/>
      <c r="AD12" s="227"/>
      <c r="AE12" s="509"/>
      <c r="AF12" s="239" t="s">
        <v>55</v>
      </c>
      <c r="AG12" s="241">
        <f ca="1">IF(Scenario=AG$9,$P$12,AG12)</f>
        <v>12.422920054771483</v>
      </c>
      <c r="AH12" s="241">
        <f>IF(Scenario=AH$9,$P$12,AH12)</f>
        <v>12.422920054771543</v>
      </c>
      <c r="AI12" s="241">
        <f ca="1">IF(Scenario=AI$9,$P$12,AI12)</f>
        <v>12.422920054771543</v>
      </c>
      <c r="AJ12" s="211"/>
      <c r="AK12" s="146"/>
    </row>
    <row r="13" spans="1:105" ht="15.5" x14ac:dyDescent="0.35">
      <c r="A13" s="146"/>
      <c r="B13" s="191">
        <f>B12+1</f>
        <v>2</v>
      </c>
      <c r="C13" s="187" t="s">
        <v>323</v>
      </c>
      <c r="D13" s="309"/>
      <c r="E13" s="501" t="s">
        <v>493</v>
      </c>
      <c r="F13" s="502"/>
      <c r="G13" s="502"/>
      <c r="H13" s="503"/>
      <c r="I13" s="111"/>
      <c r="J13" s="211"/>
      <c r="K13" s="482"/>
      <c r="L13" s="483"/>
      <c r="M13" s="484"/>
      <c r="N13" s="216" t="s">
        <v>35</v>
      </c>
      <c r="O13" s="220">
        <f>'Output Summary'!C14</f>
        <v>7.2757119305449089</v>
      </c>
      <c r="P13" s="220">
        <f>'Output Summary'!D14</f>
        <v>0.98131610250022261</v>
      </c>
      <c r="Q13" s="498"/>
      <c r="R13" s="498"/>
      <c r="S13" s="498"/>
      <c r="T13" s="216" t="s">
        <v>35</v>
      </c>
      <c r="U13" s="220">
        <f>'Output Summary'!C30</f>
        <v>1.4776924820804413</v>
      </c>
      <c r="V13" s="223">
        <f>'Output Summary'!D30</f>
        <v>0</v>
      </c>
      <c r="W13" s="506"/>
      <c r="X13" s="506"/>
      <c r="Y13" s="506"/>
      <c r="Z13" s="211"/>
      <c r="AA13" s="211"/>
      <c r="AB13" s="211"/>
      <c r="AC13" s="111"/>
      <c r="AD13" s="227"/>
      <c r="AE13" s="211"/>
      <c r="AF13" s="211"/>
      <c r="AG13" s="211"/>
      <c r="AH13" s="211"/>
      <c r="AI13" s="211"/>
      <c r="AJ13" s="211"/>
      <c r="AK13" s="146"/>
    </row>
    <row r="14" spans="1:105" ht="15.5" x14ac:dyDescent="0.35">
      <c r="A14" s="146"/>
      <c r="B14" s="191">
        <f>B13+1</f>
        <v>3</v>
      </c>
      <c r="C14" s="187" t="s">
        <v>324</v>
      </c>
      <c r="D14" s="309"/>
      <c r="E14" s="501" t="s">
        <v>492</v>
      </c>
      <c r="F14" s="502"/>
      <c r="G14" s="502"/>
      <c r="H14" s="503"/>
      <c r="I14" s="111"/>
      <c r="J14" s="211"/>
      <c r="K14" s="445">
        <f>SUM(U12:Y16)</f>
        <v>60.442625489317251</v>
      </c>
      <c r="L14" s="446"/>
      <c r="M14" s="447"/>
      <c r="N14" s="216" t="s">
        <v>37</v>
      </c>
      <c r="O14" s="220">
        <f>'Output Summary'!C15</f>
        <v>51.52192798950599</v>
      </c>
      <c r="P14" s="220">
        <f>'Output Summary'!D15</f>
        <v>8.0138044900123475</v>
      </c>
      <c r="Q14" s="498"/>
      <c r="R14" s="498"/>
      <c r="S14" s="498"/>
      <c r="T14" s="216" t="s">
        <v>37</v>
      </c>
      <c r="U14" s="220">
        <f>'Output Summary'!C31</f>
        <v>12.638751534701752</v>
      </c>
      <c r="V14" s="223">
        <f>'Output Summary'!D31</f>
        <v>0</v>
      </c>
      <c r="W14" s="506"/>
      <c r="X14" s="506"/>
      <c r="Y14" s="506"/>
      <c r="Z14" s="211"/>
      <c r="AA14" s="211"/>
      <c r="AB14" s="211"/>
      <c r="AC14" s="111"/>
      <c r="AD14" s="227"/>
      <c r="AE14" s="508" t="s">
        <v>35</v>
      </c>
      <c r="AF14" s="239" t="s">
        <v>128</v>
      </c>
      <c r="AG14" s="241">
        <f ca="1">IF(Scenario=AG$9,$O$13,AG14)</f>
        <v>6.5540314038018135</v>
      </c>
      <c r="AH14" s="241">
        <f>IF(Scenario=AH$9,$O$13,AH14)</f>
        <v>7.2757119305449089</v>
      </c>
      <c r="AI14" s="241">
        <f ca="1">IF(Scenario=AI$9,$O$13,AI14)</f>
        <v>6.6578786118478401</v>
      </c>
      <c r="AJ14" s="211"/>
      <c r="AK14" s="146"/>
    </row>
    <row r="15" spans="1:105" ht="15.5" x14ac:dyDescent="0.35">
      <c r="A15" s="146"/>
      <c r="B15" s="146"/>
      <c r="C15" s="146"/>
      <c r="D15" s="146"/>
      <c r="E15" s="146"/>
      <c r="F15" s="146"/>
      <c r="G15" s="146"/>
      <c r="H15" s="146"/>
      <c r="I15" s="111"/>
      <c r="J15" s="211"/>
      <c r="K15" s="448"/>
      <c r="L15" s="449"/>
      <c r="M15" s="450"/>
      <c r="N15" s="216" t="s">
        <v>39</v>
      </c>
      <c r="O15" s="220">
        <f>'Output Summary'!C16</f>
        <v>16.106950627145498</v>
      </c>
      <c r="P15" s="220">
        <f>'Output Summary'!D16</f>
        <v>6.5069198480144594</v>
      </c>
      <c r="Q15" s="498"/>
      <c r="R15" s="498"/>
      <c r="S15" s="498"/>
      <c r="T15" s="216" t="s">
        <v>39</v>
      </c>
      <c r="U15" s="220">
        <f>'Output Summary'!C32</f>
        <v>4.7786167640593087</v>
      </c>
      <c r="V15" s="223">
        <f>'Output Summary'!D32</f>
        <v>0</v>
      </c>
      <c r="W15" s="506"/>
      <c r="X15" s="506"/>
      <c r="Y15" s="506"/>
      <c r="Z15" s="211"/>
      <c r="AA15" s="211"/>
      <c r="AB15" s="211"/>
      <c r="AC15" s="111"/>
      <c r="AD15" s="227"/>
      <c r="AE15" s="509"/>
      <c r="AF15" s="239" t="s">
        <v>55</v>
      </c>
      <c r="AG15" s="241">
        <f ca="1">IF(Scenario=AG$9,$P$13,AG15)</f>
        <v>0.98131610250022638</v>
      </c>
      <c r="AH15" s="241">
        <f>IF(Scenario=AH$9,$P$13,AH15)</f>
        <v>0.98131610250022261</v>
      </c>
      <c r="AI15" s="241">
        <f ca="1">IF(Scenario=AI$9,$P$13,AI15)</f>
        <v>0.98131610250022261</v>
      </c>
      <c r="AJ15" s="211"/>
      <c r="AK15" s="146"/>
    </row>
    <row r="16" spans="1:105" ht="15.5" x14ac:dyDescent="0.35">
      <c r="A16" s="146"/>
      <c r="B16" s="162" t="s">
        <v>130</v>
      </c>
      <c r="C16" s="163"/>
      <c r="D16" s="163"/>
      <c r="E16" s="163"/>
      <c r="F16" s="163"/>
      <c r="G16" s="163"/>
      <c r="H16" s="164"/>
      <c r="I16" s="111"/>
      <c r="J16" s="211"/>
      <c r="K16" s="448"/>
      <c r="L16" s="449"/>
      <c r="M16" s="450"/>
      <c r="N16" s="216" t="s">
        <v>41</v>
      </c>
      <c r="O16" s="220">
        <f>'Output Summary'!C17</f>
        <v>56.184286144645867</v>
      </c>
      <c r="P16" s="220">
        <f>'Output Summary'!D17</f>
        <v>6.4499925544826384</v>
      </c>
      <c r="Q16" s="498"/>
      <c r="R16" s="498"/>
      <c r="S16" s="498"/>
      <c r="T16" s="216" t="s">
        <v>41</v>
      </c>
      <c r="U16" s="220">
        <f>'Output Summary'!C33</f>
        <v>11.462132335391887</v>
      </c>
      <c r="V16" s="223">
        <f>'Output Summary'!D33</f>
        <v>0</v>
      </c>
      <c r="W16" s="507"/>
      <c r="X16" s="507"/>
      <c r="Y16" s="507"/>
      <c r="Z16" s="211"/>
      <c r="AA16" s="211"/>
      <c r="AB16" s="211"/>
      <c r="AC16" s="111"/>
      <c r="AD16" s="227"/>
      <c r="AE16" s="211"/>
      <c r="AF16" s="211"/>
      <c r="AG16" s="211"/>
      <c r="AH16" s="211"/>
      <c r="AI16" s="211"/>
      <c r="AJ16" s="211"/>
      <c r="AK16" s="146"/>
    </row>
    <row r="17" spans="1:37" ht="16" thickBot="1" x14ac:dyDescent="0.4">
      <c r="A17" s="146"/>
      <c r="B17" s="184" t="s">
        <v>131</v>
      </c>
      <c r="C17" s="184" t="s">
        <v>132</v>
      </c>
      <c r="D17" s="185"/>
      <c r="E17" s="185"/>
      <c r="F17" s="186"/>
      <c r="G17" s="261" t="s">
        <v>133</v>
      </c>
      <c r="H17" s="262" t="s">
        <v>134</v>
      </c>
      <c r="I17" s="111"/>
      <c r="J17" s="211"/>
      <c r="K17" s="448"/>
      <c r="L17" s="449"/>
      <c r="M17" s="450"/>
      <c r="N17" s="227"/>
      <c r="O17" s="228" t="s">
        <v>135</v>
      </c>
      <c r="P17" s="229"/>
      <c r="Q17" s="229"/>
      <c r="R17" s="229"/>
      <c r="S17" s="229"/>
      <c r="T17" s="227"/>
      <c r="U17" s="227"/>
      <c r="V17" s="227"/>
      <c r="W17" s="227"/>
      <c r="X17" s="227"/>
      <c r="Y17" s="227"/>
      <c r="Z17" s="211"/>
      <c r="AA17" s="211"/>
      <c r="AB17" s="211"/>
      <c r="AC17" s="111"/>
      <c r="AD17" s="227"/>
      <c r="AE17" s="508" t="s">
        <v>37</v>
      </c>
      <c r="AF17" s="239" t="s">
        <v>128</v>
      </c>
      <c r="AG17" s="240">
        <f ca="1">IF(Scenario=AG$9,$O$14,AG17)</f>
        <v>45.831440401822668</v>
      </c>
      <c r="AH17" s="240">
        <f>IF(Scenario=AH$9,$O$14,AH17)</f>
        <v>51.52192798950599</v>
      </c>
      <c r="AI17" s="240">
        <f ca="1">IF(Scenario=AI$9,$O$14,AI17)</f>
        <v>47.338627621722146</v>
      </c>
      <c r="AJ17" s="211"/>
      <c r="AK17" s="146"/>
    </row>
    <row r="18" spans="1:37" ht="15.5" x14ac:dyDescent="0.35">
      <c r="A18" s="146"/>
      <c r="B18" s="187" t="s">
        <v>136</v>
      </c>
      <c r="C18" s="259" t="s">
        <v>137</v>
      </c>
      <c r="D18" s="189"/>
      <c r="E18" s="189"/>
      <c r="F18" s="260"/>
      <c r="G18" s="263" t="s">
        <v>138</v>
      </c>
      <c r="H18" s="266">
        <v>0</v>
      </c>
      <c r="I18" s="111"/>
      <c r="J18" s="211"/>
      <c r="K18" s="475" t="s">
        <v>139</v>
      </c>
      <c r="L18" s="476"/>
      <c r="M18" s="499"/>
      <c r="N18" s="210"/>
      <c r="O18" s="236" t="s">
        <v>54</v>
      </c>
      <c r="P18" s="236" t="s">
        <v>55</v>
      </c>
      <c r="Q18" s="236" t="s">
        <v>85</v>
      </c>
      <c r="R18" s="236" t="s">
        <v>127</v>
      </c>
      <c r="S18" s="236" t="s">
        <v>87</v>
      </c>
      <c r="T18" s="210"/>
      <c r="U18" s="210"/>
      <c r="V18" s="210"/>
      <c r="W18" s="210"/>
      <c r="X18" s="210"/>
      <c r="Y18" s="210"/>
      <c r="Z18" s="211"/>
      <c r="AA18" s="211"/>
      <c r="AB18" s="211"/>
      <c r="AC18" s="111"/>
      <c r="AD18" s="227"/>
      <c r="AE18" s="509"/>
      <c r="AF18" s="239" t="s">
        <v>55</v>
      </c>
      <c r="AG18" s="241">
        <f ca="1">IF(Scenario=AG$9,$P$14,AG18)</f>
        <v>8.0138044900123777</v>
      </c>
      <c r="AH18" s="241">
        <f>IF(Scenario=AH$9,$P$14,AH18)</f>
        <v>8.0138044900123475</v>
      </c>
      <c r="AI18" s="241">
        <f ca="1">IF(Scenario=AI$9,$P$14,AI18)</f>
        <v>8.0138044900123475</v>
      </c>
      <c r="AJ18" s="211"/>
      <c r="AK18" s="146"/>
    </row>
    <row r="19" spans="1:37" ht="15.5" x14ac:dyDescent="0.35">
      <c r="A19" s="146"/>
      <c r="B19" s="187" t="s">
        <v>140</v>
      </c>
      <c r="C19" s="259" t="s">
        <v>141</v>
      </c>
      <c r="D19" s="189"/>
      <c r="E19" s="189"/>
      <c r="F19" s="260"/>
      <c r="G19" s="264" t="s">
        <v>138</v>
      </c>
      <c r="H19" s="267">
        <v>0</v>
      </c>
      <c r="I19" s="111"/>
      <c r="J19" s="211"/>
      <c r="K19" s="475"/>
      <c r="L19" s="476"/>
      <c r="M19" s="499"/>
      <c r="N19" s="210"/>
      <c r="O19" s="220">
        <f>'Output Summary'!C37</f>
        <v>308.90645829105841</v>
      </c>
      <c r="P19" s="223">
        <f>'Output Summary'!D37</f>
        <v>12.422920054771543</v>
      </c>
      <c r="Q19" s="505">
        <f>'Output Summary'!E37</f>
        <v>11.539803752404953</v>
      </c>
      <c r="R19" s="505">
        <f>'Output Summary'!F37</f>
        <v>47.743476801464197</v>
      </c>
      <c r="S19" s="505">
        <f>'Output Summary'!G37</f>
        <v>54.249070340434812</v>
      </c>
      <c r="T19" s="210"/>
      <c r="U19" s="210"/>
      <c r="V19" s="210"/>
      <c r="W19" s="210"/>
      <c r="X19" s="210"/>
      <c r="Y19" s="210"/>
      <c r="Z19" s="212"/>
      <c r="AA19" s="212"/>
      <c r="AB19" s="211"/>
      <c r="AC19" s="111"/>
      <c r="AD19" s="227"/>
      <c r="AE19" s="211"/>
      <c r="AF19" s="211"/>
      <c r="AG19" s="211"/>
      <c r="AH19" s="211"/>
      <c r="AI19" s="211"/>
      <c r="AJ19" s="211"/>
      <c r="AK19" s="146"/>
    </row>
    <row r="20" spans="1:37" ht="15.5" x14ac:dyDescent="0.35">
      <c r="A20" s="146"/>
      <c r="B20" s="187" t="s">
        <v>142</v>
      </c>
      <c r="C20" s="259" t="s">
        <v>143</v>
      </c>
      <c r="D20" s="189"/>
      <c r="E20" s="189"/>
      <c r="F20" s="260"/>
      <c r="G20" s="264" t="s">
        <v>138</v>
      </c>
      <c r="H20" s="267">
        <v>0</v>
      </c>
      <c r="I20" s="111"/>
      <c r="J20" s="211"/>
      <c r="K20" s="477"/>
      <c r="L20" s="478"/>
      <c r="M20" s="500"/>
      <c r="N20" s="210"/>
      <c r="O20" s="220">
        <f>'Output Summary'!C38</f>
        <v>19.097251787188441</v>
      </c>
      <c r="P20" s="223">
        <f>'Output Summary'!D38</f>
        <v>0.98131610250022261</v>
      </c>
      <c r="Q20" s="506"/>
      <c r="R20" s="506"/>
      <c r="S20" s="506"/>
      <c r="T20" s="210"/>
      <c r="U20" s="210"/>
      <c r="V20" s="210"/>
      <c r="W20" s="210"/>
      <c r="X20" s="210"/>
      <c r="Y20" s="210"/>
      <c r="Z20" s="212"/>
      <c r="AA20" s="212"/>
      <c r="AB20" s="211"/>
      <c r="AC20" s="111"/>
      <c r="AD20" s="227"/>
      <c r="AE20" s="508" t="s">
        <v>39</v>
      </c>
      <c r="AF20" s="239" t="s">
        <v>128</v>
      </c>
      <c r="AG20" s="241">
        <f ca="1">IF(Scenario=AG$9,$O$15,AG20)</f>
        <v>13.934031073806629</v>
      </c>
      <c r="AH20" s="241">
        <f>IF(Scenario=AH$9,$O$15,AH20)</f>
        <v>16.106950627145498</v>
      </c>
      <c r="AI20" s="241">
        <f ca="1">IF(Scenario=AI$9,$O$15,AI20)</f>
        <v>14.269856027433544</v>
      </c>
      <c r="AJ20" s="211"/>
      <c r="AK20" s="146"/>
    </row>
    <row r="21" spans="1:37" ht="15.5" x14ac:dyDescent="0.35">
      <c r="A21" s="146"/>
      <c r="B21" s="187" t="s">
        <v>84</v>
      </c>
      <c r="C21" s="259" t="s">
        <v>144</v>
      </c>
      <c r="D21" s="189"/>
      <c r="E21" s="189"/>
      <c r="F21" s="260"/>
      <c r="G21" s="264" t="s">
        <v>138</v>
      </c>
      <c r="H21" s="267">
        <v>0</v>
      </c>
      <c r="I21" s="111"/>
      <c r="J21" s="211"/>
      <c r="K21" s="442">
        <f>SUM(O19:S23)</f>
        <v>830.7601838568529</v>
      </c>
      <c r="L21" s="459"/>
      <c r="M21" s="460"/>
      <c r="N21" s="210"/>
      <c r="O21" s="220">
        <f>'Output Summary'!C39</f>
        <v>152.63194026712</v>
      </c>
      <c r="P21" s="223">
        <f>'Output Summary'!D39</f>
        <v>8.0138044900123475</v>
      </c>
      <c r="Q21" s="506"/>
      <c r="R21" s="506"/>
      <c r="S21" s="506"/>
      <c r="T21" s="210"/>
      <c r="U21" s="210"/>
      <c r="V21" s="210"/>
      <c r="W21" s="210"/>
      <c r="X21" s="210"/>
      <c r="Y21" s="210"/>
      <c r="Z21" s="212"/>
      <c r="AA21" s="212"/>
      <c r="AB21" s="211"/>
      <c r="AC21" s="111"/>
      <c r="AD21" s="227"/>
      <c r="AE21" s="509"/>
      <c r="AF21" s="239" t="s">
        <v>55</v>
      </c>
      <c r="AG21" s="241">
        <f ca="1">IF(Scenario=AG$9,$P$15,AG21)</f>
        <v>6.5069198480144594</v>
      </c>
      <c r="AH21" s="241">
        <f>IF(Scenario=AH$9,$P$15,AH21)</f>
        <v>6.5069198480144594</v>
      </c>
      <c r="AI21" s="241">
        <f ca="1">IF(Scenario=AI$9,$P$15,AI21)</f>
        <v>6.5069198480144594</v>
      </c>
      <c r="AJ21" s="211"/>
      <c r="AK21" s="146"/>
    </row>
    <row r="22" spans="1:37" ht="15.5" x14ac:dyDescent="0.35">
      <c r="A22" s="146"/>
      <c r="B22" s="187" t="s">
        <v>145</v>
      </c>
      <c r="C22" s="188" t="s">
        <v>146</v>
      </c>
      <c r="D22" s="189"/>
      <c r="E22" s="189"/>
      <c r="F22" s="260"/>
      <c r="G22" s="264" t="s">
        <v>138</v>
      </c>
      <c r="H22" s="268">
        <v>0</v>
      </c>
      <c r="I22" s="111"/>
      <c r="J22" s="211"/>
      <c r="K22" s="442"/>
      <c r="L22" s="459"/>
      <c r="M22" s="460"/>
      <c r="N22" s="210"/>
      <c r="O22" s="220">
        <f>'Output Summary'!C40</f>
        <v>54.335884739619971</v>
      </c>
      <c r="P22" s="223">
        <f>'Output Summary'!D40</f>
        <v>6.5069198480144594</v>
      </c>
      <c r="Q22" s="506"/>
      <c r="R22" s="506"/>
      <c r="S22" s="506"/>
      <c r="T22" s="210"/>
      <c r="U22" s="210"/>
      <c r="V22" s="210"/>
      <c r="W22" s="210"/>
      <c r="X22" s="210"/>
      <c r="Y22" s="210"/>
      <c r="Z22" s="212"/>
      <c r="AA22" s="212"/>
      <c r="AB22" s="211"/>
      <c r="AC22" s="111"/>
      <c r="AD22" s="227"/>
      <c r="AE22" s="211"/>
      <c r="AF22" s="211"/>
      <c r="AG22" s="211"/>
      <c r="AH22" s="211"/>
      <c r="AI22" s="211"/>
      <c r="AJ22" s="211"/>
      <c r="AK22" s="146"/>
    </row>
    <row r="23" spans="1:37" ht="15.5" x14ac:dyDescent="0.35">
      <c r="A23" s="146"/>
      <c r="B23" s="187" t="s">
        <v>147</v>
      </c>
      <c r="C23" s="259" t="s">
        <v>148</v>
      </c>
      <c r="D23" s="189"/>
      <c r="E23" s="189"/>
      <c r="F23" s="260"/>
      <c r="G23" s="264" t="s">
        <v>138</v>
      </c>
      <c r="H23" s="267">
        <v>0</v>
      </c>
      <c r="I23" s="111"/>
      <c r="J23" s="211"/>
      <c r="K23" s="442"/>
      <c r="L23" s="459"/>
      <c r="M23" s="460"/>
      <c r="N23" s="210"/>
      <c r="O23" s="220">
        <f>'Output Summary'!C41</f>
        <v>147.88134482778096</v>
      </c>
      <c r="P23" s="223">
        <f>'Output Summary'!D41</f>
        <v>6.4499925544826384</v>
      </c>
      <c r="Q23" s="507"/>
      <c r="R23" s="507"/>
      <c r="S23" s="507"/>
      <c r="T23" s="210"/>
      <c r="U23" s="210"/>
      <c r="V23" s="210"/>
      <c r="W23" s="210"/>
      <c r="X23" s="210"/>
      <c r="Y23" s="210"/>
      <c r="Z23" s="212"/>
      <c r="AA23" s="212"/>
      <c r="AB23" s="211"/>
      <c r="AC23" s="111"/>
      <c r="AD23" s="227"/>
      <c r="AE23" s="508" t="s">
        <v>41</v>
      </c>
      <c r="AF23" s="242" t="s">
        <v>128</v>
      </c>
      <c r="AG23" s="241">
        <f ca="1">IF(Scenario=AG$9,$O$16,AG23)</f>
        <v>50.982935368816939</v>
      </c>
      <c r="AH23" s="241">
        <f>IF(Scenario=AH$9,$O$16,AH23)</f>
        <v>56.184286144645867</v>
      </c>
      <c r="AI23" s="241">
        <f ca="1">IF(Scenario=AI$9,$O$16,AI23)</f>
        <v>52.349809250407723</v>
      </c>
      <c r="AJ23" s="211"/>
      <c r="AK23" s="146"/>
    </row>
    <row r="24" spans="1:37" ht="15.5" x14ac:dyDescent="0.35">
      <c r="A24" s="146"/>
      <c r="B24" s="187" t="s">
        <v>149</v>
      </c>
      <c r="C24" s="188" t="s">
        <v>150</v>
      </c>
      <c r="D24" s="189"/>
      <c r="E24" s="189"/>
      <c r="F24" s="260"/>
      <c r="G24" s="264" t="s">
        <v>138</v>
      </c>
      <c r="H24" s="267">
        <v>0</v>
      </c>
      <c r="I24" s="111"/>
      <c r="J24" s="211"/>
      <c r="K24" s="442"/>
      <c r="L24" s="459"/>
      <c r="M24" s="460"/>
      <c r="N24" s="210"/>
      <c r="O24" s="210"/>
      <c r="P24" s="210"/>
      <c r="Q24" s="210"/>
      <c r="R24" s="210"/>
      <c r="S24" s="210"/>
      <c r="T24" s="210"/>
      <c r="U24" s="210"/>
      <c r="V24" s="210"/>
      <c r="W24" s="210"/>
      <c r="X24" s="210"/>
      <c r="Y24" s="210"/>
      <c r="Z24" s="212"/>
      <c r="AA24" s="212"/>
      <c r="AB24" s="211"/>
      <c r="AC24" s="111"/>
      <c r="AD24" s="227"/>
      <c r="AE24" s="509"/>
      <c r="AF24" s="242" t="s">
        <v>55</v>
      </c>
      <c r="AG24" s="241">
        <f ca="1">IF(Scenario=AG$9,$P$16,AG24)</f>
        <v>6.4499925544826686</v>
      </c>
      <c r="AH24" s="241">
        <f>IF(Scenario=AH$9,$P$16,AH24)</f>
        <v>6.4499925544826384</v>
      </c>
      <c r="AI24" s="241">
        <f ca="1">IF(Scenario=AI$9,$P$16,AI24)</f>
        <v>6.4499925544826384</v>
      </c>
      <c r="AJ24" s="211"/>
      <c r="AK24" s="146"/>
    </row>
    <row r="25" spans="1:37" ht="15.5" x14ac:dyDescent="0.35">
      <c r="A25" s="146"/>
      <c r="B25" s="187" t="s">
        <v>151</v>
      </c>
      <c r="C25" s="259" t="s">
        <v>152</v>
      </c>
      <c r="D25" s="189"/>
      <c r="E25" s="189"/>
      <c r="F25" s="260"/>
      <c r="G25" s="264" t="s">
        <v>138</v>
      </c>
      <c r="H25" s="267">
        <v>0</v>
      </c>
      <c r="I25" s="111"/>
      <c r="J25" s="211"/>
      <c r="K25" s="443" t="s">
        <v>153</v>
      </c>
      <c r="L25" s="461"/>
      <c r="M25" s="462"/>
      <c r="N25" s="210"/>
      <c r="O25" s="210"/>
      <c r="P25" s="210"/>
      <c r="Q25" s="210"/>
      <c r="R25" s="210"/>
      <c r="S25" s="210"/>
      <c r="T25" s="210"/>
      <c r="U25" s="210"/>
      <c r="V25" s="210"/>
      <c r="W25" s="210"/>
      <c r="X25" s="210"/>
      <c r="Y25" s="210"/>
      <c r="Z25" s="212"/>
      <c r="AA25" s="212"/>
      <c r="AB25" s="211"/>
      <c r="AC25" s="111"/>
      <c r="AD25" s="227"/>
      <c r="AE25" s="211"/>
      <c r="AF25" s="211"/>
      <c r="AG25" s="211"/>
      <c r="AH25" s="211"/>
      <c r="AI25" s="211"/>
      <c r="AJ25" s="211"/>
      <c r="AK25" s="146"/>
    </row>
    <row r="26" spans="1:37" ht="16.5" x14ac:dyDescent="0.35">
      <c r="A26" s="112"/>
      <c r="B26" s="187" t="s">
        <v>154</v>
      </c>
      <c r="C26" s="259" t="s">
        <v>155</v>
      </c>
      <c r="D26" s="189"/>
      <c r="E26" s="189"/>
      <c r="F26" s="260"/>
      <c r="G26" s="264" t="s">
        <v>138</v>
      </c>
      <c r="H26" s="267">
        <v>0</v>
      </c>
      <c r="I26" s="111"/>
      <c r="J26" s="211"/>
      <c r="K26" s="443"/>
      <c r="L26" s="461"/>
      <c r="M26" s="462"/>
      <c r="N26" s="210"/>
      <c r="O26" s="210"/>
      <c r="P26" s="210"/>
      <c r="Q26" s="210"/>
      <c r="R26" s="210"/>
      <c r="S26" s="210"/>
      <c r="T26" s="210"/>
      <c r="U26" s="210"/>
      <c r="V26" s="210"/>
      <c r="W26" s="210"/>
      <c r="X26" s="210"/>
      <c r="Y26" s="210"/>
      <c r="Z26" s="212"/>
      <c r="AA26" s="212"/>
      <c r="AB26" s="211"/>
      <c r="AC26" s="111"/>
      <c r="AD26" s="227"/>
      <c r="AE26" s="520" t="str">
        <f>Q18</f>
        <v>Governance, education and change</v>
      </c>
      <c r="AF26" s="521"/>
      <c r="AG26" s="510">
        <f>Q12</f>
        <v>8.1267183629643345</v>
      </c>
      <c r="AH26" s="511"/>
      <c r="AI26" s="511"/>
      <c r="AJ26" s="211"/>
      <c r="AK26" s="146"/>
    </row>
    <row r="27" spans="1:37" ht="16" thickBot="1" x14ac:dyDescent="0.4">
      <c r="A27" s="146"/>
      <c r="B27" s="187" t="s">
        <v>156</v>
      </c>
      <c r="C27" s="259" t="s">
        <v>157</v>
      </c>
      <c r="D27" s="189"/>
      <c r="E27" s="189"/>
      <c r="F27" s="260"/>
      <c r="G27" s="265" t="s">
        <v>138</v>
      </c>
      <c r="H27" s="269">
        <v>0</v>
      </c>
      <c r="I27" s="111"/>
      <c r="J27" s="211"/>
      <c r="K27" s="444"/>
      <c r="L27" s="463"/>
      <c r="M27" s="464"/>
      <c r="N27" s="210"/>
      <c r="O27" s="210"/>
      <c r="P27" s="210"/>
      <c r="Q27" s="210"/>
      <c r="R27" s="210"/>
      <c r="S27" s="210"/>
      <c r="T27" s="210"/>
      <c r="U27" s="210"/>
      <c r="V27" s="210"/>
      <c r="W27" s="210"/>
      <c r="X27" s="210"/>
      <c r="Y27" s="210"/>
      <c r="Z27" s="212"/>
      <c r="AA27" s="212"/>
      <c r="AB27" s="211"/>
      <c r="AC27" s="111"/>
      <c r="AD27" s="227"/>
      <c r="AE27" s="280" t="s">
        <v>158</v>
      </c>
      <c r="AF27" s="279"/>
      <c r="AG27" s="510"/>
      <c r="AH27" s="511"/>
      <c r="AI27" s="511"/>
      <c r="AJ27" s="211"/>
      <c r="AK27" s="146"/>
    </row>
    <row r="28" spans="1:37" ht="15" customHeight="1" x14ac:dyDescent="0.35">
      <c r="A28" s="146"/>
      <c r="B28" s="192"/>
      <c r="C28" s="159"/>
      <c r="D28" s="159"/>
      <c r="E28" s="159"/>
      <c r="F28" s="159"/>
      <c r="G28" s="197"/>
      <c r="H28" s="196" t="s">
        <v>159</v>
      </c>
      <c r="I28" s="111"/>
      <c r="J28" s="211"/>
      <c r="K28" s="211"/>
      <c r="L28" s="211"/>
      <c r="M28" s="211"/>
      <c r="N28" s="211"/>
      <c r="O28" s="211"/>
      <c r="P28" s="211"/>
      <c r="Q28" s="211"/>
      <c r="R28" s="211"/>
      <c r="S28" s="211"/>
      <c r="T28" s="211"/>
      <c r="U28" s="211"/>
      <c r="V28" s="211"/>
      <c r="W28" s="210"/>
      <c r="X28" s="210"/>
      <c r="Y28" s="210"/>
      <c r="Z28" s="211"/>
      <c r="AA28" s="211"/>
      <c r="AB28" s="211"/>
      <c r="AC28" s="111"/>
      <c r="AD28" s="227"/>
      <c r="AE28" s="211"/>
      <c r="AF28" s="211"/>
      <c r="AG28" s="211"/>
      <c r="AH28" s="211"/>
      <c r="AI28" s="211"/>
      <c r="AJ28" s="211"/>
      <c r="AK28" s="146"/>
    </row>
    <row r="29" spans="1:37" ht="15" customHeight="1" x14ac:dyDescent="0.35">
      <c r="A29" s="146"/>
      <c r="B29" s="146"/>
      <c r="C29" s="146"/>
      <c r="D29" s="146"/>
      <c r="E29" s="146"/>
      <c r="F29" s="146"/>
      <c r="G29" s="146"/>
      <c r="H29" s="146"/>
      <c r="I29" s="146"/>
      <c r="J29" s="111"/>
      <c r="K29" s="111"/>
      <c r="L29" s="111"/>
      <c r="M29" s="111"/>
      <c r="N29" s="111"/>
      <c r="O29" s="111"/>
      <c r="P29" s="111"/>
      <c r="Q29" s="111"/>
      <c r="R29" s="111"/>
      <c r="S29" s="111"/>
      <c r="T29" s="111"/>
      <c r="U29" s="111"/>
      <c r="V29" s="111"/>
      <c r="W29" s="111"/>
      <c r="X29" s="111"/>
      <c r="Y29" s="111"/>
      <c r="Z29" s="111"/>
      <c r="AA29" s="111"/>
      <c r="AB29" s="111"/>
      <c r="AC29" s="111"/>
      <c r="AD29" s="227"/>
      <c r="AE29" s="522" t="str">
        <f>R18</f>
        <v>System capability</v>
      </c>
      <c r="AF29" s="523"/>
      <c r="AG29" s="510">
        <f>R12</f>
        <v>23.564313555215193</v>
      </c>
      <c r="AH29" s="511"/>
      <c r="AI29" s="511"/>
      <c r="AJ29" s="211"/>
      <c r="AK29" s="146"/>
    </row>
    <row r="30" spans="1:37" ht="16.5" x14ac:dyDescent="0.35">
      <c r="A30" s="112"/>
      <c r="B30" s="162" t="s">
        <v>160</v>
      </c>
      <c r="C30" s="163"/>
      <c r="D30" s="163"/>
      <c r="E30" s="163"/>
      <c r="F30" s="163"/>
      <c r="G30" s="163"/>
      <c r="H30" s="164"/>
      <c r="I30" s="111"/>
      <c r="J30" s="111"/>
      <c r="K30" s="214" t="s">
        <v>161</v>
      </c>
      <c r="L30" s="163"/>
      <c r="M30" s="163"/>
      <c r="N30" s="163"/>
      <c r="O30" s="163"/>
      <c r="P30" s="163"/>
      <c r="Q30" s="163"/>
      <c r="R30" s="163"/>
      <c r="S30" s="163"/>
      <c r="T30" s="163"/>
      <c r="U30" s="163"/>
      <c r="V30" s="163"/>
      <c r="W30" s="163"/>
      <c r="X30" s="163"/>
      <c r="Y30" s="163"/>
      <c r="Z30" s="163"/>
      <c r="AA30" s="164"/>
      <c r="AB30" s="111"/>
      <c r="AC30" s="111"/>
      <c r="AD30" s="227"/>
      <c r="AE30" s="280" t="s">
        <v>162</v>
      </c>
      <c r="AF30" s="281"/>
      <c r="AG30" s="510"/>
      <c r="AH30" s="511"/>
      <c r="AI30" s="511"/>
      <c r="AJ30" s="211"/>
      <c r="AK30" s="146"/>
    </row>
    <row r="31" spans="1:37" ht="15.65" customHeight="1" x14ac:dyDescent="0.35">
      <c r="A31" s="146"/>
      <c r="B31" s="227"/>
      <c r="C31" s="227"/>
      <c r="D31" s="227"/>
      <c r="E31" s="227"/>
      <c r="F31" s="227"/>
      <c r="G31" s="227"/>
      <c r="H31" s="227"/>
      <c r="I31" s="146"/>
      <c r="J31" s="111"/>
      <c r="K31" s="485">
        <f>SUM(O12:O16)</f>
        <v>232.1037067343965</v>
      </c>
      <c r="L31" s="486"/>
      <c r="M31" s="487"/>
      <c r="N31" s="111"/>
      <c r="O31" s="111"/>
      <c r="P31" s="111"/>
      <c r="Q31" s="111"/>
      <c r="R31" s="111"/>
      <c r="S31" s="111"/>
      <c r="T31" s="111"/>
      <c r="U31" s="111"/>
      <c r="V31" s="111"/>
      <c r="W31" s="111"/>
      <c r="X31" s="111"/>
      <c r="Y31" s="111"/>
      <c r="Z31" s="111"/>
      <c r="AA31" s="111"/>
      <c r="AB31" s="111"/>
      <c r="AC31" s="111"/>
      <c r="AD31" s="227"/>
      <c r="AE31" s="211"/>
      <c r="AF31" s="211"/>
      <c r="AG31" s="211"/>
      <c r="AH31" s="211"/>
      <c r="AI31" s="211"/>
      <c r="AJ31" s="211"/>
      <c r="AK31" s="146"/>
    </row>
    <row r="32" spans="1:37" ht="15.65" customHeight="1" x14ac:dyDescent="0.35">
      <c r="A32" s="146"/>
      <c r="B32" s="227"/>
      <c r="C32" s="227"/>
      <c r="D32" s="227"/>
      <c r="E32" s="227"/>
      <c r="F32" s="227"/>
      <c r="G32" s="227"/>
      <c r="H32" s="227"/>
      <c r="I32" s="111"/>
      <c r="J32" s="111"/>
      <c r="K32" s="466"/>
      <c r="L32" s="467"/>
      <c r="M32" s="468"/>
      <c r="N32" s="111"/>
      <c r="O32" s="111"/>
      <c r="P32" s="111"/>
      <c r="Q32" s="111"/>
      <c r="R32" s="111"/>
      <c r="S32" s="111"/>
      <c r="T32" s="111"/>
      <c r="U32" s="111"/>
      <c r="V32" s="111"/>
      <c r="W32" s="111"/>
      <c r="X32" s="111"/>
      <c r="Y32" s="111"/>
      <c r="Z32" s="111"/>
      <c r="AA32" s="111"/>
      <c r="AB32" s="111"/>
      <c r="AC32" s="111"/>
      <c r="AD32" s="227"/>
      <c r="AE32" s="522" t="str">
        <f>S18</f>
        <v>Additional industry support</v>
      </c>
      <c r="AF32" s="523"/>
      <c r="AG32" s="511">
        <f>S12</f>
        <v>53.18674652424513</v>
      </c>
      <c r="AH32" s="511"/>
      <c r="AI32" s="511"/>
      <c r="AJ32" s="211"/>
      <c r="AK32" s="146"/>
    </row>
    <row r="33" spans="1:37" ht="15.65" customHeight="1" x14ac:dyDescent="0.35">
      <c r="A33" s="146"/>
      <c r="B33" s="227"/>
      <c r="C33" s="227"/>
      <c r="D33" s="227"/>
      <c r="E33" s="227"/>
      <c r="F33" s="227"/>
      <c r="G33" s="227"/>
      <c r="H33" s="227"/>
      <c r="I33" s="111"/>
      <c r="J33" s="111"/>
      <c r="K33" s="479" t="s">
        <v>491</v>
      </c>
      <c r="L33" s="480"/>
      <c r="M33" s="481"/>
      <c r="N33" s="157"/>
      <c r="O33" s="157"/>
      <c r="P33" s="157"/>
      <c r="Q33" s="157"/>
      <c r="R33" s="157"/>
      <c r="S33" s="157"/>
      <c r="T33" s="146"/>
      <c r="U33" s="146"/>
      <c r="V33" s="146"/>
      <c r="W33" s="146"/>
      <c r="X33" s="146"/>
      <c r="Y33" s="146"/>
      <c r="Z33" s="146"/>
      <c r="AA33" s="146"/>
      <c r="AB33" s="111"/>
      <c r="AC33" s="111"/>
      <c r="AD33" s="227"/>
      <c r="AE33" s="280" t="s">
        <v>162</v>
      </c>
      <c r="AF33" s="281"/>
      <c r="AG33" s="511"/>
      <c r="AH33" s="511"/>
      <c r="AI33" s="511"/>
      <c r="AJ33" s="211"/>
      <c r="AK33" s="146"/>
    </row>
    <row r="34" spans="1:37" ht="16" customHeight="1" thickBot="1" x14ac:dyDescent="0.4">
      <c r="A34" s="146"/>
      <c r="B34" s="227"/>
      <c r="C34" s="227"/>
      <c r="D34" s="227"/>
      <c r="E34" s="227"/>
      <c r="F34" s="227"/>
      <c r="G34" s="227"/>
      <c r="H34" s="227"/>
      <c r="I34" s="111"/>
      <c r="J34" s="157"/>
      <c r="K34" s="479"/>
      <c r="L34" s="480"/>
      <c r="M34" s="481"/>
      <c r="N34" s="157"/>
      <c r="O34" s="157"/>
      <c r="P34" s="157"/>
      <c r="Q34" s="157"/>
      <c r="R34" s="157"/>
      <c r="S34" s="157"/>
      <c r="T34" s="157"/>
      <c r="U34" s="157"/>
      <c r="V34" s="157"/>
      <c r="W34" s="157"/>
      <c r="X34" s="157"/>
      <c r="Y34" s="157"/>
      <c r="Z34" s="157"/>
      <c r="AA34" s="157"/>
      <c r="AB34" s="111"/>
      <c r="AC34" s="111"/>
      <c r="AD34" s="227"/>
      <c r="AE34" s="211"/>
      <c r="AF34" s="211"/>
      <c r="AG34" s="211"/>
      <c r="AH34" s="211"/>
      <c r="AI34" s="211"/>
      <c r="AJ34" s="211"/>
      <c r="AK34" s="146"/>
    </row>
    <row r="35" spans="1:37" ht="17" thickBot="1" x14ac:dyDescent="0.4">
      <c r="A35" s="112"/>
      <c r="B35" s="227"/>
      <c r="C35" s="227"/>
      <c r="D35" s="227"/>
      <c r="E35" s="227"/>
      <c r="F35" s="227"/>
      <c r="G35" s="227"/>
      <c r="H35" s="227"/>
      <c r="I35" s="111"/>
      <c r="J35" s="157"/>
      <c r="K35" s="482"/>
      <c r="L35" s="483"/>
      <c r="M35" s="484"/>
      <c r="N35" s="157"/>
      <c r="O35" s="157"/>
      <c r="P35" s="157"/>
      <c r="Q35" s="157"/>
      <c r="R35" s="157"/>
      <c r="S35" s="157"/>
      <c r="T35" s="157"/>
      <c r="U35" s="157"/>
      <c r="V35" s="157"/>
      <c r="W35" s="157"/>
      <c r="X35" s="157"/>
      <c r="Y35" s="157"/>
      <c r="Z35" s="146"/>
      <c r="AA35" s="146"/>
      <c r="AB35" s="111"/>
      <c r="AC35" s="146"/>
      <c r="AD35" s="227"/>
      <c r="AE35" s="282" t="s">
        <v>163</v>
      </c>
      <c r="AF35" s="248"/>
      <c r="AG35" s="249">
        <f ca="1">SUM(AG11:AG24,$AG$26,$AG$29,$AG$32)</f>
        <v>330.7784814184709</v>
      </c>
      <c r="AH35" s="249">
        <f>SUM(AH11:AH24,$AG$26,$AG$29,$AG$32)</f>
        <v>351.35643822660234</v>
      </c>
      <c r="AI35" s="250">
        <f ca="1">SUM(AI11:AI24,$AG$26,$AG$29,$AG$32)</f>
        <v>335.91845436204392</v>
      </c>
      <c r="AJ35" s="211"/>
      <c r="AK35" s="146"/>
    </row>
    <row r="36" spans="1:37" ht="15.5" x14ac:dyDescent="0.35">
      <c r="A36" s="146"/>
      <c r="B36" s="227"/>
      <c r="C36" s="227"/>
      <c r="D36" s="227"/>
      <c r="E36" s="227"/>
      <c r="F36" s="227"/>
      <c r="G36" s="227"/>
      <c r="H36" s="227"/>
      <c r="I36" s="111"/>
      <c r="J36" s="157"/>
      <c r="K36" s="445">
        <f>SUM(U12:U16)</f>
        <v>56.34364664729641</v>
      </c>
      <c r="L36" s="446"/>
      <c r="M36" s="447"/>
      <c r="N36" s="157"/>
      <c r="O36" s="157"/>
      <c r="P36" s="157"/>
      <c r="Q36" s="157"/>
      <c r="R36" s="157"/>
      <c r="S36" s="157"/>
      <c r="T36" s="157"/>
      <c r="U36" s="157"/>
      <c r="V36" s="157"/>
      <c r="W36" s="157"/>
      <c r="X36" s="157"/>
      <c r="Y36" s="157"/>
      <c r="Z36" s="146"/>
      <c r="AA36" s="146"/>
      <c r="AB36" s="157"/>
      <c r="AC36" s="146"/>
      <c r="AD36" s="227"/>
      <c r="AE36" s="211"/>
      <c r="AF36" s="211"/>
      <c r="AG36" s="211"/>
      <c r="AH36" s="211"/>
      <c r="AI36" s="211"/>
      <c r="AJ36" s="211"/>
      <c r="AK36" s="146"/>
    </row>
    <row r="37" spans="1:37" ht="15.5" x14ac:dyDescent="0.35">
      <c r="A37" s="146"/>
      <c r="B37" s="227"/>
      <c r="C37" s="227"/>
      <c r="D37" s="227"/>
      <c r="E37" s="227"/>
      <c r="F37" s="227"/>
      <c r="G37" s="227"/>
      <c r="H37" s="227"/>
      <c r="I37" s="111"/>
      <c r="J37" s="157"/>
      <c r="K37" s="448"/>
      <c r="L37" s="449"/>
      <c r="M37" s="450"/>
      <c r="N37" s="157"/>
      <c r="O37" s="157"/>
      <c r="P37" s="157"/>
      <c r="Q37" s="157"/>
      <c r="R37" s="157"/>
      <c r="S37" s="157"/>
      <c r="T37" s="157"/>
      <c r="U37" s="157"/>
      <c r="V37" s="157"/>
      <c r="W37" s="157"/>
      <c r="X37" s="157"/>
      <c r="Y37" s="157"/>
      <c r="Z37" s="157"/>
      <c r="AA37" s="157"/>
      <c r="AB37" s="157"/>
      <c r="AC37" s="146"/>
      <c r="AD37" s="146"/>
      <c r="AE37" s="146"/>
      <c r="AF37" s="146"/>
      <c r="AG37" s="146"/>
      <c r="AH37" s="146"/>
      <c r="AI37" s="146"/>
      <c r="AJ37" s="146"/>
      <c r="AK37" s="146"/>
    </row>
    <row r="38" spans="1:37" ht="16.5" x14ac:dyDescent="0.35">
      <c r="A38" s="112"/>
      <c r="B38" s="227"/>
      <c r="C38" s="227"/>
      <c r="D38" s="227"/>
      <c r="E38" s="227"/>
      <c r="F38" s="227"/>
      <c r="G38" s="227"/>
      <c r="H38" s="227"/>
      <c r="I38" s="111"/>
      <c r="J38" s="157"/>
      <c r="K38" s="448"/>
      <c r="L38" s="449"/>
      <c r="M38" s="450"/>
      <c r="N38" s="157"/>
      <c r="O38" s="157"/>
      <c r="P38" s="157"/>
      <c r="Q38" s="157"/>
      <c r="R38" s="157"/>
      <c r="S38" s="157"/>
      <c r="T38" s="157"/>
      <c r="U38" s="157"/>
      <c r="V38" s="157"/>
      <c r="W38" s="157"/>
      <c r="X38" s="157"/>
      <c r="Y38" s="157"/>
      <c r="Z38" s="157"/>
      <c r="AA38" s="157"/>
      <c r="AB38" s="157"/>
      <c r="AC38" s="146"/>
      <c r="AD38" s="227"/>
      <c r="AE38" s="211"/>
      <c r="AF38" s="211"/>
      <c r="AG38" s="211"/>
      <c r="AH38" s="211"/>
      <c r="AI38" s="211"/>
      <c r="AJ38" s="211"/>
      <c r="AK38" s="146"/>
    </row>
    <row r="39" spans="1:37" ht="16.5" x14ac:dyDescent="0.35">
      <c r="A39" s="112"/>
      <c r="B39" s="227"/>
      <c r="C39" s="227"/>
      <c r="D39" s="227"/>
      <c r="E39" s="227"/>
      <c r="F39" s="227"/>
      <c r="G39" s="227"/>
      <c r="H39" s="227"/>
      <c r="I39" s="111"/>
      <c r="J39" s="157"/>
      <c r="K39" s="451" t="s">
        <v>164</v>
      </c>
      <c r="L39" s="452"/>
      <c r="M39" s="453"/>
      <c r="N39" s="157"/>
      <c r="O39" s="157"/>
      <c r="P39" s="157"/>
      <c r="Q39" s="157"/>
      <c r="R39" s="157"/>
      <c r="S39" s="157"/>
      <c r="T39" s="157"/>
      <c r="U39" s="157"/>
      <c r="V39" s="157"/>
      <c r="W39" s="157"/>
      <c r="X39" s="157"/>
      <c r="Y39" s="157"/>
      <c r="Z39" s="157"/>
      <c r="AA39" s="157"/>
      <c r="AB39" s="157"/>
      <c r="AC39" s="146"/>
      <c r="AD39" s="227"/>
      <c r="AE39" s="251" t="s">
        <v>165</v>
      </c>
      <c r="AF39" s="252"/>
      <c r="AG39" s="252"/>
      <c r="AH39" s="252"/>
      <c r="AI39" s="253"/>
      <c r="AJ39" s="211"/>
      <c r="AK39" s="146"/>
    </row>
    <row r="40" spans="1:37" ht="15.5" x14ac:dyDescent="0.35">
      <c r="A40" s="146"/>
      <c r="B40" s="227"/>
      <c r="C40" s="227"/>
      <c r="D40" s="227"/>
      <c r="E40" s="227"/>
      <c r="F40" s="227"/>
      <c r="G40" s="227"/>
      <c r="H40" s="227"/>
      <c r="I40" s="111"/>
      <c r="J40" s="157"/>
      <c r="K40" s="454"/>
      <c r="L40" s="455"/>
      <c r="M40" s="456"/>
      <c r="N40" s="157"/>
      <c r="O40" s="157"/>
      <c r="P40" s="157"/>
      <c r="Q40" s="157"/>
      <c r="R40" s="157"/>
      <c r="S40" s="157"/>
      <c r="T40" s="157"/>
      <c r="U40" s="157"/>
      <c r="V40" s="157"/>
      <c r="W40" s="157"/>
      <c r="X40" s="157"/>
      <c r="Y40" s="157"/>
      <c r="Z40" s="157"/>
      <c r="AA40" s="157"/>
      <c r="AB40" s="157"/>
      <c r="AC40" s="146"/>
      <c r="AD40" s="227"/>
      <c r="AE40" s="288" t="s">
        <v>166</v>
      </c>
      <c r="AF40" s="211"/>
      <c r="AG40" s="211"/>
      <c r="AH40" s="211"/>
      <c r="AI40" s="211"/>
      <c r="AJ40" s="211"/>
      <c r="AK40" s="146"/>
    </row>
    <row r="41" spans="1:37" ht="15.5" x14ac:dyDescent="0.35">
      <c r="A41" s="146"/>
      <c r="B41" s="227"/>
      <c r="C41" s="227"/>
      <c r="D41" s="227"/>
      <c r="E41" s="227"/>
      <c r="F41" s="227"/>
      <c r="G41" s="227"/>
      <c r="H41" s="227"/>
      <c r="I41" s="111"/>
      <c r="J41" s="157"/>
      <c r="K41" s="441">
        <f>SUM(O19:O23)</f>
        <v>682.85287991276778</v>
      </c>
      <c r="L41" s="457"/>
      <c r="M41" s="458"/>
      <c r="N41" s="157"/>
      <c r="O41" s="157"/>
      <c r="P41" s="157"/>
      <c r="Q41" s="157"/>
      <c r="R41" s="157"/>
      <c r="S41" s="157"/>
      <c r="T41" s="157"/>
      <c r="U41" s="157"/>
      <c r="V41" s="157"/>
      <c r="W41" s="157"/>
      <c r="X41" s="157"/>
      <c r="Y41" s="157"/>
      <c r="Z41" s="157"/>
      <c r="AA41" s="157"/>
      <c r="AB41" s="157"/>
      <c r="AC41" s="146"/>
      <c r="AD41" s="244"/>
      <c r="AE41" s="512" t="s">
        <v>33</v>
      </c>
      <c r="AF41" s="254" t="s">
        <v>128</v>
      </c>
      <c r="AG41" s="514">
        <f>U12</f>
        <v>25.986453531063024</v>
      </c>
      <c r="AH41" s="515"/>
      <c r="AI41" s="516"/>
      <c r="AJ41" s="211"/>
      <c r="AK41" s="146"/>
    </row>
    <row r="42" spans="1:37" ht="15.5" x14ac:dyDescent="0.35">
      <c r="A42" s="146"/>
      <c r="B42" s="227"/>
      <c r="C42" s="227"/>
      <c r="D42" s="227"/>
      <c r="E42" s="227"/>
      <c r="F42" s="227"/>
      <c r="G42" s="227"/>
      <c r="H42" s="227"/>
      <c r="I42" s="111"/>
      <c r="J42" s="157"/>
      <c r="K42" s="442"/>
      <c r="L42" s="459"/>
      <c r="M42" s="460"/>
      <c r="N42" s="157"/>
      <c r="O42" s="157"/>
      <c r="P42" s="157"/>
      <c r="Q42" s="157"/>
      <c r="R42" s="157"/>
      <c r="S42" s="157"/>
      <c r="T42" s="157"/>
      <c r="U42" s="157"/>
      <c r="V42" s="157"/>
      <c r="W42" s="157"/>
      <c r="X42" s="157"/>
      <c r="Y42" s="157"/>
      <c r="Z42" s="157"/>
      <c r="AA42" s="157"/>
      <c r="AB42" s="157"/>
      <c r="AC42" s="146"/>
      <c r="AD42" s="244"/>
      <c r="AE42" s="513"/>
      <c r="AF42" s="254" t="s">
        <v>55</v>
      </c>
      <c r="AG42" s="517">
        <f>V12</f>
        <v>0</v>
      </c>
      <c r="AH42" s="518">
        <f>IF(Scenario=AH$9,$P$12,AH42)</f>
        <v>12.422920054771543</v>
      </c>
      <c r="AI42" s="519">
        <f ca="1">IF(Scenario=AI$9,$P$12,AI42)</f>
        <v>12.422920054771543</v>
      </c>
      <c r="AJ42" s="211"/>
      <c r="AK42" s="146"/>
    </row>
    <row r="43" spans="1:37" ht="16.5" x14ac:dyDescent="0.35">
      <c r="A43" s="112"/>
      <c r="B43" s="227"/>
      <c r="C43" s="227"/>
      <c r="D43" s="227"/>
      <c r="E43" s="227"/>
      <c r="F43" s="227"/>
      <c r="G43" s="227"/>
      <c r="H43" s="227"/>
      <c r="I43" s="157"/>
      <c r="J43" s="157"/>
      <c r="K43" s="442"/>
      <c r="L43" s="459"/>
      <c r="M43" s="460"/>
      <c r="N43" s="157"/>
      <c r="O43" s="157"/>
      <c r="P43" s="157"/>
      <c r="Q43" s="157"/>
      <c r="R43" s="157"/>
      <c r="S43" s="157"/>
      <c r="T43" s="157"/>
      <c r="U43" s="157"/>
      <c r="V43" s="157"/>
      <c r="W43" s="157"/>
      <c r="X43" s="157"/>
      <c r="Y43" s="157"/>
      <c r="Z43" s="157"/>
      <c r="AA43" s="157"/>
      <c r="AB43" s="157"/>
      <c r="AC43" s="146"/>
      <c r="AD43" s="244"/>
      <c r="AE43" s="211"/>
      <c r="AF43" s="211"/>
      <c r="AG43" s="211"/>
      <c r="AH43" s="211"/>
      <c r="AI43" s="211"/>
      <c r="AJ43" s="211"/>
      <c r="AK43" s="146"/>
    </row>
    <row r="44" spans="1:37" ht="15.65" customHeight="1" x14ac:dyDescent="0.35">
      <c r="A44" s="146"/>
      <c r="B44" s="227"/>
      <c r="C44" s="227"/>
      <c r="D44" s="227"/>
      <c r="E44" s="227"/>
      <c r="F44" s="227"/>
      <c r="G44" s="227"/>
      <c r="H44" s="227"/>
      <c r="I44" s="157"/>
      <c r="J44" s="157"/>
      <c r="K44" s="443" t="s">
        <v>167</v>
      </c>
      <c r="L44" s="461"/>
      <c r="M44" s="462"/>
      <c r="N44" s="157"/>
      <c r="O44" s="157"/>
      <c r="P44" s="157"/>
      <c r="Q44" s="157"/>
      <c r="R44" s="157"/>
      <c r="S44" s="157"/>
      <c r="T44" s="157"/>
      <c r="U44" s="157"/>
      <c r="V44" s="157"/>
      <c r="W44" s="157"/>
      <c r="X44" s="157"/>
      <c r="Y44" s="157"/>
      <c r="Z44" s="157"/>
      <c r="AA44" s="157"/>
      <c r="AB44" s="157"/>
      <c r="AC44" s="146"/>
      <c r="AD44" s="244"/>
      <c r="AE44" s="512" t="s">
        <v>35</v>
      </c>
      <c r="AF44" s="254" t="s">
        <v>128</v>
      </c>
      <c r="AG44" s="514">
        <f>U13</f>
        <v>1.4776924820804413</v>
      </c>
      <c r="AH44" s="515">
        <f>IF(Scenario=AH$9,$O$13,AH44)</f>
        <v>7.2757119305449089</v>
      </c>
      <c r="AI44" s="516">
        <f ca="1">IF(Scenario=AI$9,$O$13,AI44)</f>
        <v>6.6578786118478401</v>
      </c>
      <c r="AJ44" s="211"/>
      <c r="AK44" s="146"/>
    </row>
    <row r="45" spans="1:37" ht="15.5" x14ac:dyDescent="0.35">
      <c r="A45" s="146"/>
      <c r="B45" s="158" t="s">
        <v>168</v>
      </c>
      <c r="C45" s="197"/>
      <c r="D45" s="197"/>
      <c r="E45" s="197"/>
      <c r="F45" s="197"/>
      <c r="G45" s="197"/>
      <c r="H45" s="196"/>
      <c r="I45" s="157"/>
      <c r="J45" s="157"/>
      <c r="K45" s="444"/>
      <c r="L45" s="463"/>
      <c r="M45" s="464"/>
      <c r="N45" s="157"/>
      <c r="O45" s="157"/>
      <c r="P45" s="157"/>
      <c r="Q45" s="157"/>
      <c r="R45" s="157"/>
      <c r="S45" s="157"/>
      <c r="T45" s="157"/>
      <c r="U45" s="157"/>
      <c r="V45" s="157"/>
      <c r="W45" s="157"/>
      <c r="X45" s="157"/>
      <c r="Y45" s="157"/>
      <c r="Z45" s="157"/>
      <c r="AA45" s="157"/>
      <c r="AB45" s="157"/>
      <c r="AC45" s="230"/>
      <c r="AD45" s="244"/>
      <c r="AE45" s="513"/>
      <c r="AF45" s="254" t="s">
        <v>55</v>
      </c>
      <c r="AG45" s="517">
        <f>V13</f>
        <v>0</v>
      </c>
      <c r="AH45" s="518">
        <f>IF(Scenario=AH$9,$P$13,AH45)</f>
        <v>0.98131610250022261</v>
      </c>
      <c r="AI45" s="519">
        <f ca="1">IF(Scenario=AI$9,$P$13,AI45)</f>
        <v>0.98131610250022261</v>
      </c>
      <c r="AJ45" s="211"/>
      <c r="AK45" s="146"/>
    </row>
    <row r="46" spans="1:37" ht="15" customHeight="1" thickBot="1" x14ac:dyDescent="0.4">
      <c r="A46" s="146"/>
      <c r="B46" s="146"/>
      <c r="C46" s="146"/>
      <c r="D46" s="146"/>
      <c r="E46" s="146"/>
      <c r="F46" s="146"/>
      <c r="G46" s="146"/>
      <c r="H46" s="196"/>
      <c r="I46" s="157"/>
      <c r="J46" s="157"/>
      <c r="K46" s="157"/>
      <c r="L46" s="157"/>
      <c r="M46" s="157"/>
      <c r="N46" s="196"/>
      <c r="O46" s="196"/>
      <c r="P46" s="196"/>
      <c r="Q46" s="196"/>
      <c r="R46" s="196"/>
      <c r="S46" s="196"/>
      <c r="T46" s="157"/>
      <c r="U46" s="157"/>
      <c r="V46" s="157"/>
      <c r="W46" s="157"/>
      <c r="X46" s="157"/>
      <c r="Y46" s="157"/>
      <c r="Z46" s="157"/>
      <c r="AA46" s="157"/>
      <c r="AB46" s="157"/>
      <c r="AC46" s="230"/>
      <c r="AD46" s="244"/>
      <c r="AE46" s="211"/>
      <c r="AF46" s="211"/>
      <c r="AG46" s="211"/>
      <c r="AH46" s="211"/>
      <c r="AI46" s="211"/>
      <c r="AJ46" s="211"/>
      <c r="AK46" s="146"/>
    </row>
    <row r="47" spans="1:37" ht="16" customHeight="1" thickBot="1" x14ac:dyDescent="0.4">
      <c r="A47" s="146"/>
      <c r="B47" s="161" t="s">
        <v>35</v>
      </c>
      <c r="C47" s="165" t="s">
        <v>169</v>
      </c>
      <c r="D47" s="197"/>
      <c r="E47" s="197"/>
      <c r="F47" s="197"/>
      <c r="G47" s="197"/>
      <c r="H47" s="146"/>
      <c r="I47" s="157"/>
      <c r="J47" s="157"/>
      <c r="K47" s="214" t="s">
        <v>170</v>
      </c>
      <c r="L47" s="215"/>
      <c r="M47" s="215"/>
      <c r="N47" s="215"/>
      <c r="O47" s="215"/>
      <c r="P47" s="215"/>
      <c r="Q47" s="215"/>
      <c r="R47" s="215"/>
      <c r="S47" s="215"/>
      <c r="T47" s="215"/>
      <c r="U47" s="215"/>
      <c r="V47" s="215"/>
      <c r="W47" s="215"/>
      <c r="X47" s="215"/>
      <c r="Y47" s="215"/>
      <c r="Z47" s="215"/>
      <c r="AA47" s="275"/>
      <c r="AB47" s="157"/>
      <c r="AC47" s="230"/>
      <c r="AD47" s="244"/>
      <c r="AE47" s="512" t="s">
        <v>37</v>
      </c>
      <c r="AF47" s="254" t="s">
        <v>128</v>
      </c>
      <c r="AG47" s="514">
        <f>U14</f>
        <v>12.638751534701752</v>
      </c>
      <c r="AH47" s="515">
        <f>IF(Scenario=AH$9,$O$14,AH47)</f>
        <v>51.52192798950599</v>
      </c>
      <c r="AI47" s="516">
        <f ca="1">IF(Scenario=AI$9,$O$14,AI47)</f>
        <v>47.338627621722146</v>
      </c>
      <c r="AJ47" s="211"/>
      <c r="AK47" s="146"/>
    </row>
    <row r="48" spans="1:37" ht="15.65" customHeight="1" x14ac:dyDescent="0.35">
      <c r="A48" s="146"/>
      <c r="B48" s="162" t="str">
        <f>"STATE SPECIFIC DETAILS - "&amp;UPPER(Focus.State)</f>
        <v>STATE SPECIFIC DETAILS - QLD</v>
      </c>
      <c r="C48" s="163"/>
      <c r="D48" s="163"/>
      <c r="E48" s="164"/>
      <c r="F48" s="197"/>
      <c r="G48" s="162" t="s">
        <v>171</v>
      </c>
      <c r="H48" s="164"/>
      <c r="I48" s="157"/>
      <c r="J48" s="157"/>
      <c r="K48" s="466">
        <f>Q12</f>
        <v>8.1267183629643345</v>
      </c>
      <c r="L48" s="467"/>
      <c r="M48" s="468"/>
      <c r="N48" s="196"/>
      <c r="O48" s="196"/>
      <c r="P48" s="196"/>
      <c r="Q48" s="196"/>
      <c r="R48" s="196"/>
      <c r="S48" s="196"/>
      <c r="T48" s="157"/>
      <c r="U48" s="157"/>
      <c r="V48" s="157"/>
      <c r="W48" s="157"/>
      <c r="X48" s="157"/>
      <c r="Y48" s="157"/>
      <c r="Z48" s="157"/>
      <c r="AA48" s="157"/>
      <c r="AB48" s="219"/>
      <c r="AC48" s="230"/>
      <c r="AD48" s="244"/>
      <c r="AE48" s="513"/>
      <c r="AF48" s="254" t="s">
        <v>55</v>
      </c>
      <c r="AG48" s="517">
        <f>V14</f>
        <v>0</v>
      </c>
      <c r="AH48" s="518">
        <f>IF(Scenario=AH$9,$P$14,AH48)</f>
        <v>8.0138044900123475</v>
      </c>
      <c r="AI48" s="519">
        <f ca="1">IF(Scenario=AI$9,$P$14,AI48)</f>
        <v>8.0138044900123475</v>
      </c>
      <c r="AJ48" s="211"/>
      <c r="AK48" s="146"/>
    </row>
    <row r="49" spans="1:37" ht="15.65" customHeight="1" x14ac:dyDescent="0.35">
      <c r="A49" s="146"/>
      <c r="B49" s="197"/>
      <c r="C49" s="197"/>
      <c r="D49" s="197"/>
      <c r="E49" s="197"/>
      <c r="F49" s="197"/>
      <c r="G49" s="489">
        <f>Assumptions!P9</f>
        <v>3.5000000000000003E-2</v>
      </c>
      <c r="H49" s="489"/>
      <c r="I49" s="157"/>
      <c r="J49" s="157"/>
      <c r="K49" s="466"/>
      <c r="L49" s="467"/>
      <c r="M49" s="468"/>
      <c r="N49" s="219"/>
      <c r="O49" s="219"/>
      <c r="P49" s="219"/>
      <c r="Q49" s="219"/>
      <c r="R49" s="219"/>
      <c r="S49" s="219"/>
      <c r="T49" s="219"/>
      <c r="U49" s="219"/>
      <c r="V49" s="219"/>
      <c r="W49" s="219"/>
      <c r="X49" s="219"/>
      <c r="Y49" s="219"/>
      <c r="Z49" s="219"/>
      <c r="AA49" s="219"/>
      <c r="AB49" s="219"/>
      <c r="AC49" s="230"/>
      <c r="AD49" s="244"/>
      <c r="AE49" s="211"/>
      <c r="AF49" s="211"/>
      <c r="AG49" s="211"/>
      <c r="AH49" s="211"/>
      <c r="AI49" s="211"/>
      <c r="AJ49" s="211"/>
      <c r="AK49" s="146"/>
    </row>
    <row r="50" spans="1:37" ht="15.65" customHeight="1" x14ac:dyDescent="0.35">
      <c r="A50" s="146"/>
      <c r="B50" s="197"/>
      <c r="C50" s="197"/>
      <c r="D50" s="197"/>
      <c r="E50" s="197"/>
      <c r="F50" s="197"/>
      <c r="G50" s="490"/>
      <c r="H50" s="490"/>
      <c r="I50" s="157"/>
      <c r="J50" s="157"/>
      <c r="K50" s="466"/>
      <c r="L50" s="467"/>
      <c r="M50" s="468"/>
      <c r="N50" s="219"/>
      <c r="O50" s="219"/>
      <c r="P50" s="219"/>
      <c r="Q50" s="219"/>
      <c r="R50" s="219"/>
      <c r="S50" s="219"/>
      <c r="T50" s="219"/>
      <c r="U50" s="219"/>
      <c r="V50" s="219"/>
      <c r="W50" s="219"/>
      <c r="X50" s="219"/>
      <c r="Y50" s="219"/>
      <c r="Z50" s="219"/>
      <c r="AA50" s="219"/>
      <c r="AB50" s="219"/>
      <c r="AC50" s="230"/>
      <c r="AD50" s="244"/>
      <c r="AE50" s="512" t="s">
        <v>39</v>
      </c>
      <c r="AF50" s="254" t="s">
        <v>128</v>
      </c>
      <c r="AG50" s="514">
        <f>U15</f>
        <v>4.7786167640593087</v>
      </c>
      <c r="AH50" s="515">
        <f>IF(Scenario=AH$9,$O$15,AH50)</f>
        <v>16.106950627145498</v>
      </c>
      <c r="AI50" s="516">
        <f ca="1">IF(Scenario=AI$9,$O$15,AI50)</f>
        <v>14.269856027433544</v>
      </c>
      <c r="AJ50" s="211"/>
      <c r="AK50" s="146"/>
    </row>
    <row r="51" spans="1:37" ht="15.5" x14ac:dyDescent="0.35">
      <c r="A51" s="146"/>
      <c r="B51" s="197"/>
      <c r="C51" s="197"/>
      <c r="D51" s="197"/>
      <c r="E51" s="197"/>
      <c r="F51" s="197"/>
      <c r="G51" s="490"/>
      <c r="H51" s="490"/>
      <c r="I51" s="157"/>
      <c r="J51" s="157"/>
      <c r="K51" s="479" t="s">
        <v>172</v>
      </c>
      <c r="L51" s="480"/>
      <c r="M51" s="481"/>
      <c r="N51" s="219"/>
      <c r="O51" s="219"/>
      <c r="P51" s="219"/>
      <c r="Q51" s="219"/>
      <c r="R51" s="219"/>
      <c r="S51" s="219"/>
      <c r="T51" s="219"/>
      <c r="U51" s="219"/>
      <c r="V51" s="219"/>
      <c r="W51" s="219"/>
      <c r="X51" s="219"/>
      <c r="Y51" s="219"/>
      <c r="Z51" s="219"/>
      <c r="AA51" s="219"/>
      <c r="AB51" s="219"/>
      <c r="AC51" s="230"/>
      <c r="AD51" s="244"/>
      <c r="AE51" s="513"/>
      <c r="AF51" s="254" t="s">
        <v>55</v>
      </c>
      <c r="AG51" s="517">
        <f>V15</f>
        <v>0</v>
      </c>
      <c r="AH51" s="518">
        <f>IF(Scenario=AH$9,$P$15,AH51)</f>
        <v>6.5069198480144594</v>
      </c>
      <c r="AI51" s="519">
        <f ca="1">IF(Scenario=AI$9,$P$15,AI51)</f>
        <v>6.5069198480144594</v>
      </c>
      <c r="AJ51" s="211"/>
      <c r="AK51" s="146"/>
    </row>
    <row r="52" spans="1:37" ht="15.5" x14ac:dyDescent="0.35">
      <c r="A52" s="146"/>
      <c r="B52" s="197"/>
      <c r="C52" s="197"/>
      <c r="D52" s="197"/>
      <c r="E52" s="197"/>
      <c r="F52" s="197"/>
      <c r="G52" s="490"/>
      <c r="H52" s="490"/>
      <c r="I52" s="157"/>
      <c r="J52" s="157"/>
      <c r="K52" s="482"/>
      <c r="L52" s="483"/>
      <c r="M52" s="484"/>
      <c r="N52" s="219"/>
      <c r="O52" s="219"/>
      <c r="P52" s="219"/>
      <c r="Q52" s="219"/>
      <c r="R52" s="219"/>
      <c r="S52" s="219"/>
      <c r="T52" s="219"/>
      <c r="U52" s="219"/>
      <c r="V52" s="219"/>
      <c r="W52" s="219"/>
      <c r="X52" s="219"/>
      <c r="Y52" s="219"/>
      <c r="Z52" s="219"/>
      <c r="AA52" s="219"/>
      <c r="AB52" s="219"/>
      <c r="AC52" s="230"/>
      <c r="AD52" s="244"/>
      <c r="AE52" s="211"/>
      <c r="AF52" s="211"/>
      <c r="AG52" s="211"/>
      <c r="AH52" s="211"/>
      <c r="AI52" s="211"/>
      <c r="AJ52" s="211"/>
      <c r="AK52" s="146"/>
    </row>
    <row r="53" spans="1:37" ht="15.75" customHeight="1" x14ac:dyDescent="0.35">
      <c r="A53" s="146"/>
      <c r="B53" s="197"/>
      <c r="C53" s="197"/>
      <c r="D53" s="197"/>
      <c r="E53" s="197"/>
      <c r="F53" s="197"/>
      <c r="G53" s="491" t="s">
        <v>173</v>
      </c>
      <c r="H53" s="491"/>
      <c r="I53" s="197"/>
      <c r="J53" s="157"/>
      <c r="K53" s="445">
        <f>W12</f>
        <v>0.3792317099378465</v>
      </c>
      <c r="L53" s="446"/>
      <c r="M53" s="446"/>
      <c r="N53" s="219"/>
      <c r="O53" s="219"/>
      <c r="P53" s="219"/>
      <c r="Q53" s="219"/>
      <c r="R53" s="219"/>
      <c r="S53" s="219"/>
      <c r="T53" s="219"/>
      <c r="U53" s="219"/>
      <c r="V53" s="219"/>
      <c r="W53" s="219"/>
      <c r="X53" s="219"/>
      <c r="Y53" s="219"/>
      <c r="Z53" s="219"/>
      <c r="AA53" s="219"/>
      <c r="AB53" s="219"/>
      <c r="AC53" s="230"/>
      <c r="AD53" s="244"/>
      <c r="AE53" s="512" t="s">
        <v>41</v>
      </c>
      <c r="AF53" s="255" t="s">
        <v>128</v>
      </c>
      <c r="AG53" s="514">
        <f>U16</f>
        <v>11.462132335391887</v>
      </c>
      <c r="AH53" s="515">
        <f>IF(Scenario=AH$9,$O$16,AH53)</f>
        <v>56.184286144645867</v>
      </c>
      <c r="AI53" s="516">
        <f ca="1">IF(Scenario=AI$9,$O$16,AI53)</f>
        <v>52.349809250407723</v>
      </c>
      <c r="AJ53" s="211"/>
      <c r="AK53" s="146"/>
    </row>
    <row r="54" spans="1:37" ht="15.75" customHeight="1" x14ac:dyDescent="0.35">
      <c r="A54" s="146"/>
      <c r="B54" s="197"/>
      <c r="C54" s="197"/>
      <c r="D54" s="197"/>
      <c r="E54" s="197"/>
      <c r="F54" s="197"/>
      <c r="G54" s="491"/>
      <c r="H54" s="491"/>
      <c r="I54" s="157"/>
      <c r="J54" s="157"/>
      <c r="K54" s="448"/>
      <c r="L54" s="449"/>
      <c r="M54" s="449"/>
      <c r="N54" s="219"/>
      <c r="O54" s="219"/>
      <c r="P54" s="219"/>
      <c r="Q54" s="219"/>
      <c r="R54" s="219"/>
      <c r="S54" s="219"/>
      <c r="T54" s="219"/>
      <c r="U54" s="219"/>
      <c r="V54" s="219"/>
      <c r="W54" s="219"/>
      <c r="X54" s="219"/>
      <c r="Y54" s="219"/>
      <c r="Z54" s="219"/>
      <c r="AA54" s="219"/>
      <c r="AB54" s="219"/>
      <c r="AC54" s="230"/>
      <c r="AD54" s="244"/>
      <c r="AE54" s="513"/>
      <c r="AF54" s="255" t="s">
        <v>55</v>
      </c>
      <c r="AG54" s="517">
        <f>V16</f>
        <v>0</v>
      </c>
      <c r="AH54" s="518"/>
      <c r="AI54" s="519"/>
      <c r="AJ54" s="245"/>
      <c r="AK54" s="146"/>
    </row>
    <row r="55" spans="1:37" ht="15.75" customHeight="1" x14ac:dyDescent="0.35">
      <c r="A55" s="146"/>
      <c r="B55" s="197"/>
      <c r="C55" s="197"/>
      <c r="D55" s="197"/>
      <c r="E55" s="197"/>
      <c r="F55" s="197"/>
      <c r="G55" s="491"/>
      <c r="H55" s="491"/>
      <c r="I55" s="157"/>
      <c r="J55" s="157"/>
      <c r="K55" s="448"/>
      <c r="L55" s="449"/>
      <c r="M55" s="449"/>
      <c r="N55" s="219"/>
      <c r="O55" s="219"/>
      <c r="P55" s="219"/>
      <c r="Q55" s="219"/>
      <c r="R55" s="219"/>
      <c r="S55" s="219"/>
      <c r="T55" s="219"/>
      <c r="U55" s="219"/>
      <c r="V55" s="219"/>
      <c r="W55" s="219"/>
      <c r="X55" s="219"/>
      <c r="Y55" s="219"/>
      <c r="Z55" s="219"/>
      <c r="AA55" s="219"/>
      <c r="AB55" s="219"/>
      <c r="AC55" s="230"/>
      <c r="AD55" s="218"/>
      <c r="AE55" s="211"/>
      <c r="AF55" s="211"/>
      <c r="AG55" s="211"/>
      <c r="AH55" s="211"/>
      <c r="AI55" s="211"/>
      <c r="AJ55" s="245"/>
      <c r="AK55" s="146"/>
    </row>
    <row r="56" spans="1:37" ht="15.65" customHeight="1" x14ac:dyDescent="0.35">
      <c r="A56" s="146"/>
      <c r="B56" s="197"/>
      <c r="C56" s="197"/>
      <c r="D56" s="197"/>
      <c r="E56" s="197"/>
      <c r="F56" s="197"/>
      <c r="G56" s="197"/>
      <c r="H56" s="196"/>
      <c r="I56" s="157"/>
      <c r="J56" s="157"/>
      <c r="K56" s="451" t="s">
        <v>164</v>
      </c>
      <c r="L56" s="452"/>
      <c r="M56" s="452"/>
      <c r="N56" s="219"/>
      <c r="O56" s="219"/>
      <c r="P56" s="219"/>
      <c r="Q56" s="219"/>
      <c r="R56" s="219"/>
      <c r="S56" s="219"/>
      <c r="T56" s="219"/>
      <c r="U56" s="219"/>
      <c r="V56" s="219"/>
      <c r="W56" s="219"/>
      <c r="X56" s="219"/>
      <c r="Y56" s="219"/>
      <c r="Z56" s="219"/>
      <c r="AA56" s="219"/>
      <c r="AB56" s="219"/>
      <c r="AC56" s="230"/>
      <c r="AD56" s="218"/>
      <c r="AE56" s="535" t="str">
        <f>AE26</f>
        <v>Governance, education and change</v>
      </c>
      <c r="AF56" s="536"/>
      <c r="AG56" s="511">
        <f>W12</f>
        <v>0.3792317099378465</v>
      </c>
      <c r="AH56" s="511"/>
      <c r="AI56" s="511"/>
      <c r="AJ56" s="245"/>
      <c r="AK56" s="146"/>
    </row>
    <row r="57" spans="1:37" ht="15.75" customHeight="1" x14ac:dyDescent="0.35">
      <c r="A57" s="146"/>
      <c r="B57" s="197"/>
      <c r="C57" s="197"/>
      <c r="D57" s="197"/>
      <c r="E57" s="197"/>
      <c r="F57" s="197"/>
      <c r="G57" s="489">
        <f>Assumptions!P10</f>
        <v>3.7499999999999999E-2</v>
      </c>
      <c r="H57" s="489"/>
      <c r="I57" s="157"/>
      <c r="J57" s="157"/>
      <c r="K57" s="451"/>
      <c r="L57" s="452"/>
      <c r="M57" s="452"/>
      <c r="N57" s="219"/>
      <c r="O57" s="219"/>
      <c r="P57" s="219"/>
      <c r="Q57" s="219"/>
      <c r="R57" s="219"/>
      <c r="S57" s="219"/>
      <c r="T57" s="219"/>
      <c r="U57" s="219"/>
      <c r="V57" s="219"/>
      <c r="W57" s="219"/>
      <c r="X57" s="219"/>
      <c r="Y57" s="219"/>
      <c r="Z57" s="219"/>
      <c r="AA57" s="219"/>
      <c r="AB57" s="219"/>
      <c r="AC57" s="230"/>
      <c r="AD57" s="218"/>
      <c r="AE57" s="283" t="s">
        <v>164</v>
      </c>
      <c r="AF57" s="284"/>
      <c r="AG57" s="511"/>
      <c r="AH57" s="511"/>
      <c r="AI57" s="511"/>
      <c r="AJ57" s="245"/>
      <c r="AK57" s="146"/>
    </row>
    <row r="58" spans="1:37" ht="15.5" x14ac:dyDescent="0.35">
      <c r="A58" s="146"/>
      <c r="B58" s="197"/>
      <c r="C58" s="197"/>
      <c r="D58" s="197"/>
      <c r="E58" s="197"/>
      <c r="F58" s="197"/>
      <c r="G58" s="490"/>
      <c r="H58" s="490"/>
      <c r="I58" s="157"/>
      <c r="J58" s="157"/>
      <c r="K58" s="454"/>
      <c r="L58" s="455"/>
      <c r="M58" s="455"/>
      <c r="N58" s="219"/>
      <c r="O58" s="219"/>
      <c r="P58" s="219"/>
      <c r="Q58" s="219"/>
      <c r="R58" s="219"/>
      <c r="S58" s="219"/>
      <c r="T58" s="219"/>
      <c r="U58" s="219"/>
      <c r="V58" s="219"/>
      <c r="W58" s="219"/>
      <c r="X58" s="219"/>
      <c r="Y58" s="219"/>
      <c r="Z58" s="219"/>
      <c r="AA58" s="219"/>
      <c r="AB58" s="219"/>
      <c r="AC58" s="230"/>
      <c r="AD58" s="218"/>
      <c r="AE58" s="211"/>
      <c r="AF58" s="211"/>
      <c r="AG58" s="211"/>
      <c r="AH58" s="211"/>
      <c r="AI58" s="211"/>
      <c r="AJ58" s="211"/>
      <c r="AK58" s="146"/>
    </row>
    <row r="59" spans="1:37" ht="15.65" customHeight="1" x14ac:dyDescent="0.35">
      <c r="A59" s="146"/>
      <c r="B59" s="197"/>
      <c r="C59" s="197"/>
      <c r="D59" s="197"/>
      <c r="E59" s="197"/>
      <c r="F59" s="197"/>
      <c r="G59" s="490"/>
      <c r="H59" s="490"/>
      <c r="I59" s="157"/>
      <c r="J59" s="157"/>
      <c r="K59" s="441">
        <f>Q19</f>
        <v>11.539803752404953</v>
      </c>
      <c r="L59" s="457"/>
      <c r="M59" s="458"/>
      <c r="N59" s="219"/>
      <c r="O59" s="219"/>
      <c r="P59" s="219"/>
      <c r="Q59" s="219"/>
      <c r="R59" s="219"/>
      <c r="S59" s="219"/>
      <c r="T59" s="219"/>
      <c r="U59" s="219"/>
      <c r="V59" s="219"/>
      <c r="W59" s="219"/>
      <c r="X59" s="219"/>
      <c r="Y59" s="219"/>
      <c r="Z59" s="219"/>
      <c r="AA59" s="219"/>
      <c r="AB59" s="219"/>
      <c r="AC59" s="230"/>
      <c r="AD59" s="244"/>
      <c r="AE59" s="537" t="str">
        <f>AE29</f>
        <v>System capability</v>
      </c>
      <c r="AF59" s="538"/>
      <c r="AG59" s="511">
        <f>X12</f>
        <v>3.4541661780355697</v>
      </c>
      <c r="AH59" s="511"/>
      <c r="AI59" s="511"/>
      <c r="AJ59" s="211"/>
      <c r="AK59" s="146"/>
    </row>
    <row r="60" spans="1:37" ht="15.5" x14ac:dyDescent="0.35">
      <c r="A60" s="146"/>
      <c r="B60" s="197"/>
      <c r="C60" s="197"/>
      <c r="D60" s="197"/>
      <c r="E60" s="197"/>
      <c r="F60" s="197"/>
      <c r="G60" s="490"/>
      <c r="H60" s="490"/>
      <c r="I60" s="157"/>
      <c r="J60" s="157"/>
      <c r="K60" s="442"/>
      <c r="L60" s="459"/>
      <c r="M60" s="460"/>
      <c r="N60" s="219"/>
      <c r="O60" s="219"/>
      <c r="P60" s="219"/>
      <c r="Q60" s="219"/>
      <c r="R60" s="219"/>
      <c r="S60" s="219"/>
      <c r="T60" s="219"/>
      <c r="U60" s="219"/>
      <c r="V60" s="219"/>
      <c r="W60" s="219"/>
      <c r="X60" s="219"/>
      <c r="Y60" s="219"/>
      <c r="Z60" s="219"/>
      <c r="AA60" s="219"/>
      <c r="AB60" s="219"/>
      <c r="AC60" s="219"/>
      <c r="AD60" s="244"/>
      <c r="AE60" s="283" t="s">
        <v>174</v>
      </c>
      <c r="AF60" s="284"/>
      <c r="AG60" s="511"/>
      <c r="AH60" s="511"/>
      <c r="AI60" s="511"/>
      <c r="AJ60" s="211"/>
      <c r="AK60" s="146"/>
    </row>
    <row r="61" spans="1:37" ht="15.5" x14ac:dyDescent="0.35">
      <c r="A61" s="146"/>
      <c r="B61" s="197"/>
      <c r="C61" s="197"/>
      <c r="D61" s="197"/>
      <c r="E61" s="197"/>
      <c r="F61" s="197"/>
      <c r="G61" s="488" t="s">
        <v>175</v>
      </c>
      <c r="H61" s="488"/>
      <c r="I61" s="157"/>
      <c r="J61" s="157"/>
      <c r="K61" s="442"/>
      <c r="L61" s="459"/>
      <c r="M61" s="460"/>
      <c r="N61" s="219"/>
      <c r="O61" s="219"/>
      <c r="P61" s="219"/>
      <c r="Q61" s="219"/>
      <c r="R61" s="219"/>
      <c r="S61" s="219"/>
      <c r="T61" s="219"/>
      <c r="U61" s="219"/>
      <c r="V61" s="219"/>
      <c r="W61" s="219"/>
      <c r="X61" s="219"/>
      <c r="Y61" s="219"/>
      <c r="Z61" s="219"/>
      <c r="AA61" s="219"/>
      <c r="AB61" s="219"/>
      <c r="AC61" s="219"/>
      <c r="AD61" s="244"/>
      <c r="AE61" s="211"/>
      <c r="AF61" s="211"/>
      <c r="AG61" s="211"/>
      <c r="AH61" s="211"/>
      <c r="AI61" s="211"/>
      <c r="AJ61" s="211"/>
      <c r="AK61" s="146"/>
    </row>
    <row r="62" spans="1:37" ht="15.65" customHeight="1" x14ac:dyDescent="0.35">
      <c r="A62" s="146"/>
      <c r="B62" s="197"/>
      <c r="C62" s="197"/>
      <c r="D62" s="197"/>
      <c r="E62" s="197"/>
      <c r="F62" s="197"/>
      <c r="G62" s="488"/>
      <c r="H62" s="488"/>
      <c r="I62" s="157"/>
      <c r="J62" s="226"/>
      <c r="K62" s="443" t="s">
        <v>167</v>
      </c>
      <c r="L62" s="461"/>
      <c r="M62" s="462"/>
      <c r="N62" s="219"/>
      <c r="O62" s="219"/>
      <c r="P62" s="219"/>
      <c r="Q62" s="219"/>
      <c r="R62" s="219"/>
      <c r="S62" s="219"/>
      <c r="T62" s="219"/>
      <c r="U62" s="219"/>
      <c r="V62" s="219"/>
      <c r="W62" s="219"/>
      <c r="X62" s="219"/>
      <c r="Y62" s="219"/>
      <c r="Z62" s="219"/>
      <c r="AA62" s="219"/>
      <c r="AB62" s="219"/>
      <c r="AC62" s="219"/>
      <c r="AD62" s="244"/>
      <c r="AE62" s="537" t="str">
        <f>AE32</f>
        <v>Additional industry support</v>
      </c>
      <c r="AF62" s="538"/>
      <c r="AG62" s="511">
        <f>Y12</f>
        <v>0.26558095404742227</v>
      </c>
      <c r="AH62" s="511"/>
      <c r="AI62" s="511"/>
      <c r="AJ62" s="211"/>
      <c r="AK62" s="146"/>
    </row>
    <row r="63" spans="1:37" ht="15.5" x14ac:dyDescent="0.35">
      <c r="A63" s="146"/>
      <c r="B63" s="197"/>
      <c r="C63" s="197"/>
      <c r="D63" s="197"/>
      <c r="E63" s="197"/>
      <c r="F63" s="197"/>
      <c r="G63" s="488"/>
      <c r="H63" s="488"/>
      <c r="I63" s="157"/>
      <c r="J63" s="226"/>
      <c r="K63" s="444"/>
      <c r="L63" s="463"/>
      <c r="M63" s="464"/>
      <c r="N63" s="226"/>
      <c r="O63" s="226"/>
      <c r="P63" s="226"/>
      <c r="Q63" s="226"/>
      <c r="R63" s="226"/>
      <c r="S63" s="226"/>
      <c r="T63" s="226"/>
      <c r="U63" s="226"/>
      <c r="V63" s="226"/>
      <c r="W63" s="226"/>
      <c r="X63" s="226"/>
      <c r="Y63" s="226"/>
      <c r="Z63" s="226"/>
      <c r="AA63" s="226"/>
      <c r="AB63" s="219"/>
      <c r="AC63" s="219"/>
      <c r="AD63" s="244"/>
      <c r="AE63" s="283" t="s">
        <v>176</v>
      </c>
      <c r="AF63" s="284"/>
      <c r="AG63" s="511"/>
      <c r="AH63" s="511"/>
      <c r="AI63" s="511"/>
      <c r="AJ63" s="211"/>
      <c r="AK63" s="243"/>
    </row>
    <row r="64" spans="1:37" ht="15" customHeight="1" thickBot="1" x14ac:dyDescent="0.4">
      <c r="A64" s="146"/>
      <c r="B64" s="197"/>
      <c r="C64" s="197"/>
      <c r="D64" s="197"/>
      <c r="E64" s="197"/>
      <c r="F64" s="197"/>
      <c r="G64" s="197"/>
      <c r="H64" s="196"/>
      <c r="I64" s="157"/>
      <c r="J64" s="226"/>
      <c r="K64" s="226"/>
      <c r="L64" s="226"/>
      <c r="M64" s="226"/>
      <c r="N64" s="226"/>
      <c r="O64" s="226"/>
      <c r="P64" s="226"/>
      <c r="Q64" s="226"/>
      <c r="R64" s="226"/>
      <c r="S64" s="226"/>
      <c r="T64" s="226"/>
      <c r="U64" s="226"/>
      <c r="V64" s="226"/>
      <c r="W64" s="226"/>
      <c r="X64" s="226"/>
      <c r="Y64" s="226"/>
      <c r="Z64" s="226"/>
      <c r="AA64" s="226"/>
      <c r="AB64" s="219"/>
      <c r="AC64" s="230"/>
      <c r="AD64" s="244"/>
      <c r="AE64" s="237"/>
      <c r="AF64" s="237"/>
      <c r="AG64" s="237"/>
      <c r="AH64" s="237"/>
      <c r="AI64" s="237"/>
      <c r="AJ64" s="237"/>
      <c r="AK64" s="243"/>
    </row>
    <row r="65" spans="1:37" ht="17.149999999999999" customHeight="1" thickBot="1" x14ac:dyDescent="0.4">
      <c r="A65" s="146"/>
      <c r="B65" s="197"/>
      <c r="C65" s="197"/>
      <c r="D65" s="197"/>
      <c r="E65" s="197"/>
      <c r="F65" s="197"/>
      <c r="G65" s="197"/>
      <c r="H65" s="196"/>
      <c r="I65" s="157"/>
      <c r="J65" s="226"/>
      <c r="K65" s="214" t="s">
        <v>177</v>
      </c>
      <c r="L65" s="215"/>
      <c r="M65" s="215"/>
      <c r="N65" s="215"/>
      <c r="O65" s="215"/>
      <c r="P65" s="215"/>
      <c r="Q65" s="215"/>
      <c r="R65" s="215"/>
      <c r="S65" s="215"/>
      <c r="T65" s="215"/>
      <c r="U65" s="215"/>
      <c r="V65" s="215"/>
      <c r="W65" s="215"/>
      <c r="X65" s="215"/>
      <c r="Y65" s="215"/>
      <c r="Z65" s="215"/>
      <c r="AA65" s="275"/>
      <c r="AB65" s="219"/>
      <c r="AC65" s="230"/>
      <c r="AD65" s="244"/>
      <c r="AE65" s="533" t="s">
        <v>178</v>
      </c>
      <c r="AF65" s="534"/>
      <c r="AG65" s="526">
        <f>SUM(AG41:AG54,$AG$56,$AG$59,$AG$62)</f>
        <v>60.442625489317251</v>
      </c>
      <c r="AH65" s="526"/>
      <c r="AI65" s="527"/>
      <c r="AJ65" s="237"/>
      <c r="AK65" s="243"/>
    </row>
    <row r="66" spans="1:37" ht="16.5" customHeight="1" x14ac:dyDescent="0.35">
      <c r="A66" s="146"/>
      <c r="B66" s="197"/>
      <c r="C66" s="197"/>
      <c r="D66" s="197"/>
      <c r="E66" s="197"/>
      <c r="F66" s="197"/>
      <c r="G66" s="197"/>
      <c r="H66" s="196"/>
      <c r="I66" s="157"/>
      <c r="J66" s="157"/>
      <c r="K66" s="466">
        <f>R12</f>
        <v>23.564313555215193</v>
      </c>
      <c r="L66" s="467"/>
      <c r="M66" s="468"/>
      <c r="N66" s="226"/>
      <c r="O66" s="226"/>
      <c r="P66" s="226"/>
      <c r="Q66" s="226"/>
      <c r="R66" s="226"/>
      <c r="S66" s="226"/>
      <c r="T66" s="226"/>
      <c r="U66" s="226"/>
      <c r="V66" s="226"/>
      <c r="W66" s="226"/>
      <c r="X66" s="226"/>
      <c r="Y66" s="226"/>
      <c r="Z66" s="226"/>
      <c r="AA66" s="226"/>
      <c r="AB66" s="219"/>
      <c r="AC66" s="230"/>
      <c r="AD66" s="244"/>
      <c r="AE66" s="244"/>
      <c r="AF66" s="244"/>
      <c r="AG66" s="244"/>
      <c r="AH66" s="244"/>
      <c r="AI66" s="244"/>
      <c r="AJ66" s="244"/>
      <c r="AK66" s="238"/>
    </row>
    <row r="67" spans="1:37" ht="16.5" customHeight="1" x14ac:dyDescent="0.35">
      <c r="A67" s="146"/>
      <c r="B67" s="197"/>
      <c r="C67" s="197"/>
      <c r="D67" s="197"/>
      <c r="E67" s="197"/>
      <c r="F67" s="197"/>
      <c r="G67" s="197"/>
      <c r="H67" s="196"/>
      <c r="I67" s="157"/>
      <c r="J67" s="157"/>
      <c r="K67" s="466"/>
      <c r="L67" s="467"/>
      <c r="M67" s="468"/>
      <c r="N67" s="217"/>
      <c r="O67" s="217"/>
      <c r="P67" s="217"/>
      <c r="Q67" s="217"/>
      <c r="R67" s="217"/>
      <c r="S67" s="217"/>
      <c r="T67" s="219"/>
      <c r="U67" s="219"/>
      <c r="V67" s="219"/>
      <c r="W67" s="219"/>
      <c r="X67" s="219"/>
      <c r="Y67" s="219"/>
      <c r="Z67" s="219"/>
      <c r="AA67" s="219"/>
      <c r="AB67" s="219"/>
      <c r="AC67" s="230"/>
      <c r="AD67" s="230"/>
      <c r="AE67" s="219"/>
      <c r="AF67" s="219"/>
      <c r="AG67" s="219"/>
      <c r="AH67" s="219"/>
      <c r="AI67" s="219"/>
      <c r="AJ67" s="219"/>
      <c r="AK67" s="112"/>
    </row>
    <row r="68" spans="1:37" ht="16.5" customHeight="1" x14ac:dyDescent="0.35">
      <c r="A68" s="146"/>
      <c r="B68" s="197"/>
      <c r="C68" s="197"/>
      <c r="D68" s="197"/>
      <c r="E68" s="197"/>
      <c r="F68" s="197"/>
      <c r="G68" s="197"/>
      <c r="H68" s="196"/>
      <c r="I68" s="157"/>
      <c r="J68" s="157"/>
      <c r="K68" s="466"/>
      <c r="L68" s="467"/>
      <c r="M68" s="468"/>
      <c r="N68" s="217"/>
      <c r="O68" s="217"/>
      <c r="P68" s="217"/>
      <c r="Q68" s="217"/>
      <c r="R68" s="217"/>
      <c r="S68" s="217"/>
      <c r="T68" s="219"/>
      <c r="U68" s="219"/>
      <c r="V68" s="219"/>
      <c r="W68" s="219"/>
      <c r="X68" s="219"/>
      <c r="Y68" s="219"/>
      <c r="Z68" s="219"/>
      <c r="AA68" s="219"/>
      <c r="AB68" s="219"/>
      <c r="AC68" s="230"/>
      <c r="AD68" s="227"/>
      <c r="AE68" s="227"/>
      <c r="AF68" s="227"/>
      <c r="AG68" s="227"/>
      <c r="AH68" s="227"/>
      <c r="AI68" s="227"/>
      <c r="AJ68" s="227"/>
      <c r="AK68" s="112"/>
    </row>
    <row r="69" spans="1:37" ht="15.65" customHeight="1" x14ac:dyDescent="0.35">
      <c r="A69" s="146"/>
      <c r="B69" s="197"/>
      <c r="C69" s="197"/>
      <c r="D69" s="197"/>
      <c r="E69" s="197"/>
      <c r="F69" s="197"/>
      <c r="G69" s="197"/>
      <c r="H69" s="196"/>
      <c r="I69" s="157"/>
      <c r="J69" s="157"/>
      <c r="K69" s="479" t="s">
        <v>162</v>
      </c>
      <c r="L69" s="480"/>
      <c r="M69" s="481"/>
      <c r="N69" s="217"/>
      <c r="O69" s="217"/>
      <c r="P69" s="217"/>
      <c r="Q69" s="217"/>
      <c r="R69" s="217"/>
      <c r="S69" s="217"/>
      <c r="T69" s="219"/>
      <c r="U69" s="219"/>
      <c r="V69" s="219"/>
      <c r="W69" s="219"/>
      <c r="X69" s="219"/>
      <c r="Y69" s="219"/>
      <c r="Z69" s="219"/>
      <c r="AA69" s="219"/>
      <c r="AB69" s="219"/>
      <c r="AC69" s="230"/>
      <c r="AD69" s="227"/>
      <c r="AE69" s="231" t="s">
        <v>179</v>
      </c>
      <c r="AF69" s="232"/>
      <c r="AG69" s="232"/>
      <c r="AH69" s="232"/>
      <c r="AI69" s="233"/>
      <c r="AJ69" s="227"/>
      <c r="AK69" s="230"/>
    </row>
    <row r="70" spans="1:37" ht="16.5" x14ac:dyDescent="0.35">
      <c r="A70" s="146"/>
      <c r="B70" s="197"/>
      <c r="C70" s="197"/>
      <c r="D70" s="197"/>
      <c r="E70" s="197"/>
      <c r="F70" s="197"/>
      <c r="G70" s="197"/>
      <c r="H70" s="196"/>
      <c r="I70" s="157"/>
      <c r="J70" s="157"/>
      <c r="K70" s="482"/>
      <c r="L70" s="483"/>
      <c r="M70" s="484"/>
      <c r="N70" s="217"/>
      <c r="O70" s="217"/>
      <c r="P70" s="217"/>
      <c r="Q70" s="217"/>
      <c r="R70" s="217"/>
      <c r="S70" s="217"/>
      <c r="T70" s="219"/>
      <c r="U70" s="219"/>
      <c r="V70" s="219"/>
      <c r="W70" s="219"/>
      <c r="X70" s="219"/>
      <c r="Y70" s="219"/>
      <c r="Z70" s="219"/>
      <c r="AA70" s="219"/>
      <c r="AB70" s="219"/>
      <c r="AC70" s="230"/>
      <c r="AD70" s="227"/>
      <c r="AE70" s="237"/>
      <c r="AF70" s="237"/>
      <c r="AG70" s="237"/>
      <c r="AH70" s="237"/>
      <c r="AI70" s="237"/>
      <c r="AJ70" s="237"/>
      <c r="AK70" s="230"/>
    </row>
    <row r="71" spans="1:37" ht="15.65" customHeight="1" x14ac:dyDescent="0.35">
      <c r="A71" s="146"/>
      <c r="B71" s="197"/>
      <c r="C71" s="197"/>
      <c r="D71" s="197"/>
      <c r="E71" s="197"/>
      <c r="F71" s="197"/>
      <c r="G71" s="197"/>
      <c r="H71" s="196"/>
      <c r="I71" s="157"/>
      <c r="J71" s="157"/>
      <c r="K71" s="445">
        <f>X12</f>
        <v>3.4541661780355697</v>
      </c>
      <c r="L71" s="446"/>
      <c r="M71" s="446"/>
      <c r="N71" s="217"/>
      <c r="O71" s="217"/>
      <c r="P71" s="217"/>
      <c r="Q71" s="217"/>
      <c r="R71" s="217"/>
      <c r="S71" s="217"/>
      <c r="T71" s="219"/>
      <c r="U71" s="219"/>
      <c r="V71" s="219"/>
      <c r="W71" s="219"/>
      <c r="X71" s="219"/>
      <c r="Y71" s="219"/>
      <c r="Z71" s="219"/>
      <c r="AA71" s="219"/>
      <c r="AB71" s="219"/>
      <c r="AC71" s="230"/>
      <c r="AD71" s="227"/>
      <c r="AE71" s="211"/>
      <c r="AF71" s="211"/>
      <c r="AG71" s="530">
        <v>1</v>
      </c>
      <c r="AH71" s="530">
        <f>AG71+1</f>
        <v>2</v>
      </c>
      <c r="AI71" s="530">
        <f>AH71+1</f>
        <v>3</v>
      </c>
      <c r="AJ71" s="211"/>
      <c r="AK71" s="230"/>
    </row>
    <row r="72" spans="1:37" ht="15.65" customHeight="1" x14ac:dyDescent="0.35">
      <c r="A72" s="146"/>
      <c r="B72" s="197"/>
      <c r="C72" s="197"/>
      <c r="D72" s="197"/>
      <c r="E72" s="197"/>
      <c r="F72" s="197"/>
      <c r="G72" s="197"/>
      <c r="H72" s="196"/>
      <c r="I72" s="157"/>
      <c r="J72" s="157"/>
      <c r="K72" s="448"/>
      <c r="L72" s="449"/>
      <c r="M72" s="449"/>
      <c r="N72" s="217"/>
      <c r="O72" s="217"/>
      <c r="P72" s="217"/>
      <c r="Q72" s="217"/>
      <c r="R72" s="217"/>
      <c r="S72" s="217"/>
      <c r="T72" s="219"/>
      <c r="U72" s="219"/>
      <c r="V72" s="219"/>
      <c r="W72" s="219"/>
      <c r="X72" s="219"/>
      <c r="Y72" s="219"/>
      <c r="Z72" s="219"/>
      <c r="AA72" s="219"/>
      <c r="AB72" s="219"/>
      <c r="AC72" s="230"/>
      <c r="AD72" s="227"/>
      <c r="AE72" s="211"/>
      <c r="AF72" s="211"/>
      <c r="AG72" s="530"/>
      <c r="AH72" s="530"/>
      <c r="AI72" s="530"/>
      <c r="AJ72" s="211"/>
      <c r="AK72" s="230"/>
    </row>
    <row r="73" spans="1:37" ht="15.65" customHeight="1" x14ac:dyDescent="0.35">
      <c r="A73" s="146"/>
      <c r="B73" s="197"/>
      <c r="C73" s="197"/>
      <c r="D73" s="197"/>
      <c r="E73" s="197"/>
      <c r="F73" s="197"/>
      <c r="G73" s="197"/>
      <c r="H73" s="196"/>
      <c r="I73" s="157"/>
      <c r="J73" s="196"/>
      <c r="K73" s="448"/>
      <c r="L73" s="449"/>
      <c r="M73" s="449"/>
      <c r="N73" s="217"/>
      <c r="O73" s="217"/>
      <c r="P73" s="217"/>
      <c r="Q73" s="217"/>
      <c r="R73" s="217"/>
      <c r="S73" s="217"/>
      <c r="T73" s="219"/>
      <c r="U73" s="219"/>
      <c r="V73" s="219"/>
      <c r="W73" s="219"/>
      <c r="X73" s="219"/>
      <c r="Y73" s="219"/>
      <c r="Z73" s="219"/>
      <c r="AA73" s="219"/>
      <c r="AB73" s="219"/>
      <c r="AC73" s="230"/>
      <c r="AD73" s="227"/>
      <c r="AE73" s="528" t="s">
        <v>33</v>
      </c>
      <c r="AF73" s="246" t="s">
        <v>128</v>
      </c>
      <c r="AG73" s="240">
        <f ca="1">IF(Scenario=AG$71,$O$19,AG73)</f>
        <v>302.11493992652117</v>
      </c>
      <c r="AH73" s="240">
        <f>IF(Scenario=AH$71,$O$19,AH73)</f>
        <v>308.90645829105841</v>
      </c>
      <c r="AI73" s="240">
        <f ca="1">IF(Scenario=AI$71,$O$19,AI73)</f>
        <v>303.94117960693103</v>
      </c>
      <c r="AJ73" s="211"/>
      <c r="AK73" s="230"/>
    </row>
    <row r="74" spans="1:37" ht="16.5" customHeight="1" x14ac:dyDescent="0.35">
      <c r="A74" s="112"/>
      <c r="B74" s="197"/>
      <c r="C74" s="197"/>
      <c r="D74" s="197"/>
      <c r="E74" s="197"/>
      <c r="F74" s="197"/>
      <c r="G74" s="197"/>
      <c r="H74" s="196"/>
      <c r="I74" s="157"/>
      <c r="J74" s="196"/>
      <c r="K74" s="475" t="s">
        <v>174</v>
      </c>
      <c r="L74" s="476"/>
      <c r="M74" s="476"/>
      <c r="N74" s="217"/>
      <c r="O74" s="217"/>
      <c r="P74" s="217"/>
      <c r="Q74" s="217"/>
      <c r="R74" s="217"/>
      <c r="S74" s="217"/>
      <c r="T74" s="219"/>
      <c r="U74" s="219"/>
      <c r="V74" s="219"/>
      <c r="W74" s="219"/>
      <c r="X74" s="219"/>
      <c r="Y74" s="219"/>
      <c r="Z74" s="219"/>
      <c r="AA74" s="219"/>
      <c r="AB74" s="219"/>
      <c r="AC74" s="219"/>
      <c r="AD74" s="227"/>
      <c r="AE74" s="529"/>
      <c r="AF74" s="246" t="s">
        <v>55</v>
      </c>
      <c r="AG74" s="241">
        <f ca="1">IF(Scenario=AG$71,$P$19,AG74)</f>
        <v>12.422920054771483</v>
      </c>
      <c r="AH74" s="241">
        <f>IF(Scenario=AH$71,$P$19,AH74)</f>
        <v>12.422920054771543</v>
      </c>
      <c r="AI74" s="241">
        <f ca="1">IF(Scenario=AI$71,$P$19,AI74)</f>
        <v>12.422920054771543</v>
      </c>
      <c r="AJ74" s="211"/>
      <c r="AK74" s="230"/>
    </row>
    <row r="75" spans="1:37" ht="15.65" customHeight="1" x14ac:dyDescent="0.35">
      <c r="A75" s="146"/>
      <c r="B75" s="197"/>
      <c r="C75" s="197"/>
      <c r="D75" s="197"/>
      <c r="E75" s="197"/>
      <c r="F75" s="197"/>
      <c r="G75" s="197"/>
      <c r="H75" s="196"/>
      <c r="I75" s="157"/>
      <c r="J75" s="196"/>
      <c r="K75" s="475"/>
      <c r="L75" s="476"/>
      <c r="M75" s="476"/>
      <c r="N75" s="217"/>
      <c r="O75" s="217"/>
      <c r="P75" s="217"/>
      <c r="Q75" s="217"/>
      <c r="R75" s="217"/>
      <c r="S75" s="217"/>
      <c r="T75" s="219"/>
      <c r="U75" s="219"/>
      <c r="V75" s="219"/>
      <c r="W75" s="219"/>
      <c r="X75" s="219"/>
      <c r="Y75" s="219"/>
      <c r="Z75" s="219"/>
      <c r="AA75" s="219"/>
      <c r="AB75" s="219"/>
      <c r="AC75" s="219"/>
      <c r="AD75" s="227"/>
      <c r="AE75" s="211"/>
      <c r="AF75" s="211"/>
      <c r="AG75" s="211"/>
      <c r="AH75" s="211"/>
      <c r="AI75" s="211"/>
      <c r="AJ75" s="211"/>
      <c r="AK75" s="230"/>
    </row>
    <row r="76" spans="1:37" ht="15.5" x14ac:dyDescent="0.35">
      <c r="A76" s="146"/>
      <c r="B76" s="197"/>
      <c r="C76" s="197"/>
      <c r="D76" s="197"/>
      <c r="E76" s="197"/>
      <c r="F76" s="197"/>
      <c r="G76" s="197"/>
      <c r="H76" s="196"/>
      <c r="I76" s="157"/>
      <c r="J76" s="196"/>
      <c r="K76" s="477"/>
      <c r="L76" s="478"/>
      <c r="M76" s="478"/>
      <c r="N76" s="217"/>
      <c r="O76" s="217"/>
      <c r="P76" s="217"/>
      <c r="Q76" s="217"/>
      <c r="R76" s="217"/>
      <c r="S76" s="217"/>
      <c r="T76" s="219"/>
      <c r="U76" s="219"/>
      <c r="V76" s="219"/>
      <c r="W76" s="219"/>
      <c r="X76" s="219"/>
      <c r="Y76" s="219"/>
      <c r="Z76" s="219"/>
      <c r="AA76" s="219"/>
      <c r="AB76" s="219"/>
      <c r="AC76" s="219"/>
      <c r="AD76" s="227"/>
      <c r="AE76" s="528" t="s">
        <v>35</v>
      </c>
      <c r="AF76" s="246" t="s">
        <v>128</v>
      </c>
      <c r="AG76" s="240">
        <f ca="1">IF(Scenario=AG$71,$O$20,AG76)</f>
        <v>18.375571260445344</v>
      </c>
      <c r="AH76" s="240">
        <f>IF(Scenario=AH$71,$O$20,AH76)</f>
        <v>19.097251787188441</v>
      </c>
      <c r="AI76" s="240">
        <f ca="1">IF(Scenario=AI$71,$O$20,AI76)</f>
        <v>18.479418468491371</v>
      </c>
      <c r="AJ76" s="211"/>
      <c r="AK76" s="230"/>
    </row>
    <row r="77" spans="1:37" ht="15.5" x14ac:dyDescent="0.35">
      <c r="A77" s="146"/>
      <c r="B77" s="197"/>
      <c r="C77" s="197"/>
      <c r="D77" s="197"/>
      <c r="E77" s="197"/>
      <c r="F77" s="197"/>
      <c r="G77" s="197"/>
      <c r="H77" s="196"/>
      <c r="I77" s="157"/>
      <c r="J77" s="157"/>
      <c r="K77" s="441">
        <f>R19</f>
        <v>47.743476801464197</v>
      </c>
      <c r="L77" s="457"/>
      <c r="M77" s="458"/>
      <c r="N77" s="217"/>
      <c r="O77" s="217"/>
      <c r="P77" s="217"/>
      <c r="Q77" s="217"/>
      <c r="R77" s="217"/>
      <c r="S77" s="217"/>
      <c r="T77" s="219"/>
      <c r="U77" s="219"/>
      <c r="V77" s="219"/>
      <c r="W77" s="219"/>
      <c r="X77" s="219"/>
      <c r="Y77" s="219"/>
      <c r="Z77" s="219"/>
      <c r="AA77" s="219"/>
      <c r="AB77" s="219"/>
      <c r="AC77" s="219"/>
      <c r="AD77" s="227"/>
      <c r="AE77" s="529"/>
      <c r="AF77" s="246" t="s">
        <v>55</v>
      </c>
      <c r="AG77" s="241">
        <f ca="1">IF(Scenario=AG$71,$P$20,AG77)</f>
        <v>0.98131610250022638</v>
      </c>
      <c r="AH77" s="241">
        <f>IF(Scenario=AH$71,$P$20,AH77)</f>
        <v>0.98131610250022261</v>
      </c>
      <c r="AI77" s="241">
        <f ca="1">IF(Scenario=AI$71,$P$20,AI77)</f>
        <v>0.98131610250022261</v>
      </c>
      <c r="AJ77" s="211"/>
      <c r="AK77" s="219"/>
    </row>
    <row r="78" spans="1:37" ht="15.5" x14ac:dyDescent="0.35">
      <c r="A78" s="146"/>
      <c r="B78" s="197"/>
      <c r="C78" s="197"/>
      <c r="D78" s="197"/>
      <c r="E78" s="197"/>
      <c r="F78" s="197"/>
      <c r="G78" s="197"/>
      <c r="H78" s="196"/>
      <c r="I78" s="157"/>
      <c r="J78" s="157"/>
      <c r="K78" s="442"/>
      <c r="L78" s="459"/>
      <c r="M78" s="460"/>
      <c r="N78" s="217"/>
      <c r="O78" s="217"/>
      <c r="P78" s="217"/>
      <c r="Q78" s="217"/>
      <c r="R78" s="217"/>
      <c r="S78" s="217"/>
      <c r="T78" s="219"/>
      <c r="U78" s="219"/>
      <c r="V78" s="219"/>
      <c r="W78" s="219"/>
      <c r="X78" s="219"/>
      <c r="Y78" s="219"/>
      <c r="Z78" s="219"/>
      <c r="AA78" s="219"/>
      <c r="AB78" s="219"/>
      <c r="AC78" s="219"/>
      <c r="AD78" s="227"/>
      <c r="AE78" s="211"/>
      <c r="AF78" s="211"/>
      <c r="AG78" s="211"/>
      <c r="AH78" s="211"/>
      <c r="AI78" s="211"/>
      <c r="AJ78" s="211"/>
      <c r="AK78" s="219"/>
    </row>
    <row r="79" spans="1:37" ht="15.5" x14ac:dyDescent="0.35">
      <c r="A79" s="146"/>
      <c r="B79" s="197"/>
      <c r="C79" s="197"/>
      <c r="D79" s="197"/>
      <c r="E79" s="197"/>
      <c r="F79" s="197"/>
      <c r="G79" s="197"/>
      <c r="H79" s="196"/>
      <c r="I79" s="157"/>
      <c r="J79" s="196"/>
      <c r="K79" s="442"/>
      <c r="L79" s="459"/>
      <c r="M79" s="460"/>
      <c r="N79" s="217"/>
      <c r="O79" s="217"/>
      <c r="P79" s="217"/>
      <c r="Q79" s="217"/>
      <c r="R79" s="217"/>
      <c r="S79" s="217"/>
      <c r="T79" s="219"/>
      <c r="U79" s="219"/>
      <c r="V79" s="219"/>
      <c r="W79" s="219"/>
      <c r="X79" s="219"/>
      <c r="Y79" s="219"/>
      <c r="Z79" s="219"/>
      <c r="AA79" s="219"/>
      <c r="AB79" s="219"/>
      <c r="AC79" s="157"/>
      <c r="AD79" s="227"/>
      <c r="AE79" s="528" t="s">
        <v>37</v>
      </c>
      <c r="AF79" s="246" t="s">
        <v>128</v>
      </c>
      <c r="AG79" s="240">
        <f ca="1">IF(Scenario=AG$71,$O$21,AG79)</f>
        <v>146.94145267943668</v>
      </c>
      <c r="AH79" s="240">
        <f>IF(Scenario=AH$71,$O$21,AH79)</f>
        <v>152.63194026712</v>
      </c>
      <c r="AI79" s="240">
        <f ca="1">IF(Scenario=AI$71,$O$21,AI79)</f>
        <v>148.44863989933617</v>
      </c>
      <c r="AJ79" s="211"/>
      <c r="AK79" s="219"/>
    </row>
    <row r="80" spans="1:37" ht="15.5" x14ac:dyDescent="0.35">
      <c r="A80" s="146"/>
      <c r="B80" s="197"/>
      <c r="C80" s="197"/>
      <c r="D80" s="197"/>
      <c r="E80" s="197"/>
      <c r="F80" s="197"/>
      <c r="G80" s="197"/>
      <c r="H80" s="196"/>
      <c r="I80" s="157"/>
      <c r="J80" s="196"/>
      <c r="K80" s="443" t="s">
        <v>167</v>
      </c>
      <c r="L80" s="461"/>
      <c r="M80" s="462"/>
      <c r="N80" s="217"/>
      <c r="O80" s="217"/>
      <c r="P80" s="217"/>
      <c r="Q80" s="217"/>
      <c r="R80" s="217"/>
      <c r="S80" s="217"/>
      <c r="T80" s="219"/>
      <c r="U80" s="219"/>
      <c r="V80" s="219"/>
      <c r="W80" s="219"/>
      <c r="X80" s="219"/>
      <c r="Y80" s="219"/>
      <c r="Z80" s="219"/>
      <c r="AA80" s="219"/>
      <c r="AB80" s="219"/>
      <c r="AC80" s="146"/>
      <c r="AD80" s="227"/>
      <c r="AE80" s="529"/>
      <c r="AF80" s="246" t="s">
        <v>55</v>
      </c>
      <c r="AG80" s="241">
        <f ca="1">IF(Scenario=AG$71,$P$21,AG80)</f>
        <v>8.0138044900123777</v>
      </c>
      <c r="AH80" s="241">
        <f>IF(Scenario=AH$71,$P$21,AH80)</f>
        <v>8.0138044900123475</v>
      </c>
      <c r="AI80" s="241">
        <f ca="1">IF(Scenario=AI$71,$P$21,AI80)</f>
        <v>8.0138044900123475</v>
      </c>
      <c r="AJ80" s="211"/>
      <c r="AK80" s="219"/>
    </row>
    <row r="81" spans="1:37" ht="15.5" x14ac:dyDescent="0.35">
      <c r="A81" s="146"/>
      <c r="B81" s="197"/>
      <c r="C81" s="197"/>
      <c r="D81" s="197"/>
      <c r="E81" s="197"/>
      <c r="F81" s="197"/>
      <c r="G81" s="197"/>
      <c r="H81" s="196"/>
      <c r="I81" s="157"/>
      <c r="J81" s="196"/>
      <c r="K81" s="444"/>
      <c r="L81" s="463"/>
      <c r="M81" s="464"/>
      <c r="N81" s="217"/>
      <c r="O81" s="217"/>
      <c r="P81" s="217"/>
      <c r="Q81" s="217"/>
      <c r="R81" s="217"/>
      <c r="S81" s="217"/>
      <c r="T81" s="219"/>
      <c r="U81" s="219"/>
      <c r="V81" s="219"/>
      <c r="W81" s="219"/>
      <c r="X81" s="219"/>
      <c r="Y81" s="219"/>
      <c r="Z81" s="219"/>
      <c r="AA81" s="219"/>
      <c r="AB81" s="219"/>
      <c r="AC81" s="146"/>
      <c r="AD81" s="227"/>
      <c r="AE81" s="211"/>
      <c r="AF81" s="211"/>
      <c r="AG81" s="211"/>
      <c r="AH81" s="211"/>
      <c r="AI81" s="211"/>
      <c r="AJ81" s="211"/>
      <c r="AK81" s="219"/>
    </row>
    <row r="82" spans="1:37" ht="15" customHeight="1" x14ac:dyDescent="0.35">
      <c r="A82" s="146"/>
      <c r="B82" s="146"/>
      <c r="C82" s="146"/>
      <c r="D82" s="146"/>
      <c r="E82" s="146"/>
      <c r="F82" s="146"/>
      <c r="G82" s="146"/>
      <c r="H82" s="146"/>
      <c r="I82" s="146"/>
      <c r="J82" s="146"/>
      <c r="K82" s="219"/>
      <c r="L82" s="219"/>
      <c r="M82" s="219"/>
      <c r="N82" s="146"/>
      <c r="O82" s="146"/>
      <c r="P82" s="146"/>
      <c r="Q82" s="146"/>
      <c r="R82" s="146"/>
      <c r="S82" s="146"/>
      <c r="T82" s="219"/>
      <c r="U82" s="219"/>
      <c r="V82" s="219"/>
      <c r="W82" s="219"/>
      <c r="X82" s="219"/>
      <c r="Y82" s="219"/>
      <c r="Z82" s="219"/>
      <c r="AA82" s="219"/>
      <c r="AB82" s="157"/>
      <c r="AC82" s="146"/>
      <c r="AD82" s="227"/>
      <c r="AE82" s="528" t="s">
        <v>39</v>
      </c>
      <c r="AF82" s="246" t="s">
        <v>128</v>
      </c>
      <c r="AG82" s="240">
        <f ca="1">IF(Scenario=AG$71,$O$22,AG82)</f>
        <v>52.162965186281099</v>
      </c>
      <c r="AH82" s="240">
        <f>IF(Scenario=AH$71,$O$22,AH82)</f>
        <v>54.335884739619971</v>
      </c>
      <c r="AI82" s="240">
        <f ca="1">IF(Scenario=AI$71,$O$22,AI82)</f>
        <v>52.49879013990801</v>
      </c>
      <c r="AJ82" s="211"/>
      <c r="AK82" s="157"/>
    </row>
    <row r="83" spans="1:37" ht="15.65" customHeight="1" x14ac:dyDescent="0.35">
      <c r="A83" s="146"/>
      <c r="B83" s="221" t="s">
        <v>180</v>
      </c>
      <c r="C83" s="222"/>
      <c r="D83" s="222"/>
      <c r="E83" s="222"/>
      <c r="F83" s="222"/>
      <c r="G83" s="222"/>
      <c r="H83" s="222"/>
      <c r="I83" s="146"/>
      <c r="J83" s="146"/>
      <c r="K83" s="214" t="s">
        <v>181</v>
      </c>
      <c r="L83" s="215"/>
      <c r="M83" s="215"/>
      <c r="N83" s="215"/>
      <c r="O83" s="215"/>
      <c r="P83" s="215"/>
      <c r="Q83" s="215"/>
      <c r="R83" s="215"/>
      <c r="S83" s="215"/>
      <c r="T83" s="215"/>
      <c r="U83" s="215"/>
      <c r="V83" s="215"/>
      <c r="W83" s="215"/>
      <c r="X83" s="215"/>
      <c r="Y83" s="215"/>
      <c r="Z83" s="215"/>
      <c r="AA83" s="275"/>
      <c r="AB83" s="111"/>
      <c r="AC83" s="146"/>
      <c r="AD83" s="227"/>
      <c r="AE83" s="529"/>
      <c r="AF83" s="246" t="s">
        <v>55</v>
      </c>
      <c r="AG83" s="241">
        <f ca="1">IF(Scenario=AG$71,$P$22,AG83)</f>
        <v>6.5069198480144594</v>
      </c>
      <c r="AH83" s="241">
        <f>IF(Scenario=AH$71,$P$22,AH83)</f>
        <v>6.5069198480144594</v>
      </c>
      <c r="AI83" s="241">
        <f ca="1">IF(Scenario=AI$71,$P$22,AI83)</f>
        <v>6.5069198480144594</v>
      </c>
      <c r="AJ83" s="211"/>
      <c r="AK83" s="146"/>
    </row>
    <row r="84" spans="1:37" ht="15.65" customHeight="1" x14ac:dyDescent="0.35">
      <c r="A84" s="146"/>
      <c r="B84" s="146"/>
      <c r="C84" s="197"/>
      <c r="D84" s="197"/>
      <c r="E84" s="197"/>
      <c r="F84" s="197"/>
      <c r="G84" s="469">
        <f>SUM(P12:P16)</f>
        <v>34.374953049781212</v>
      </c>
      <c r="H84" s="470"/>
      <c r="I84" s="146"/>
      <c r="J84" s="146"/>
      <c r="K84" s="466">
        <f>S12</f>
        <v>53.18674652424513</v>
      </c>
      <c r="L84" s="467"/>
      <c r="M84" s="468"/>
      <c r="N84" s="146"/>
      <c r="O84" s="146"/>
      <c r="P84" s="146"/>
      <c r="Q84" s="146"/>
      <c r="R84" s="146"/>
      <c r="S84" s="146"/>
      <c r="T84" s="219"/>
      <c r="U84" s="219"/>
      <c r="V84" s="219"/>
      <c r="W84" s="219"/>
      <c r="X84" s="219"/>
      <c r="Y84" s="219"/>
      <c r="Z84" s="219"/>
      <c r="AA84" s="219"/>
      <c r="AB84" s="111"/>
      <c r="AC84" s="146"/>
      <c r="AD84" s="227"/>
      <c r="AE84" s="211"/>
      <c r="AF84" s="211"/>
      <c r="AG84" s="211"/>
      <c r="AH84" s="211"/>
      <c r="AI84" s="211"/>
      <c r="AJ84" s="211"/>
      <c r="AK84" s="146"/>
    </row>
    <row r="85" spans="1:37" ht="15.65" customHeight="1" x14ac:dyDescent="0.35">
      <c r="A85" s="146"/>
      <c r="B85" s="197"/>
      <c r="C85" s="197"/>
      <c r="D85" s="197"/>
      <c r="E85" s="197"/>
      <c r="F85" s="197"/>
      <c r="G85" s="471"/>
      <c r="H85" s="472"/>
      <c r="I85" s="146"/>
      <c r="J85" s="146"/>
      <c r="K85" s="466"/>
      <c r="L85" s="467"/>
      <c r="M85" s="468"/>
      <c r="N85" s="217"/>
      <c r="O85" s="217"/>
      <c r="P85" s="217"/>
      <c r="Q85" s="217"/>
      <c r="R85" s="217"/>
      <c r="S85" s="217"/>
      <c r="T85" s="219"/>
      <c r="U85" s="219"/>
      <c r="V85" s="219"/>
      <c r="W85" s="219"/>
      <c r="X85" s="219"/>
      <c r="Y85" s="219"/>
      <c r="Z85" s="219"/>
      <c r="AA85" s="219"/>
      <c r="AB85" s="196"/>
      <c r="AC85" s="146"/>
      <c r="AD85" s="227"/>
      <c r="AE85" s="528" t="s">
        <v>41</v>
      </c>
      <c r="AF85" s="247" t="s">
        <v>128</v>
      </c>
      <c r="AG85" s="240">
        <f ca="1">IF(Scenario=AG$71,$O$23,AG85)</f>
        <v>142.67999405195204</v>
      </c>
      <c r="AH85" s="240">
        <f>IF(Scenario=AH$71,$O$23,AH85)</f>
        <v>147.88134482778096</v>
      </c>
      <c r="AI85" s="240">
        <f ca="1">IF(Scenario=AI$71,$O$23,AI85)</f>
        <v>144.04686793354281</v>
      </c>
      <c r="AJ85" s="211"/>
      <c r="AK85" s="146"/>
    </row>
    <row r="86" spans="1:37" ht="15.65" customHeight="1" x14ac:dyDescent="0.35">
      <c r="A86" s="146"/>
      <c r="B86" s="197"/>
      <c r="C86" s="197"/>
      <c r="D86" s="197"/>
      <c r="E86" s="197"/>
      <c r="F86" s="197"/>
      <c r="G86" s="471"/>
      <c r="H86" s="472"/>
      <c r="I86" s="146"/>
      <c r="J86" s="146"/>
      <c r="K86" s="466"/>
      <c r="L86" s="467"/>
      <c r="M86" s="468"/>
      <c r="N86" s="217"/>
      <c r="O86" s="217"/>
      <c r="P86" s="217"/>
      <c r="Q86" s="217"/>
      <c r="R86" s="217"/>
      <c r="S86" s="217"/>
      <c r="T86" s="219"/>
      <c r="U86" s="219"/>
      <c r="V86" s="219"/>
      <c r="W86" s="219"/>
      <c r="X86" s="219"/>
      <c r="Y86" s="219"/>
      <c r="Z86" s="219"/>
      <c r="AA86" s="219"/>
      <c r="AB86" s="196"/>
      <c r="AC86" s="146"/>
      <c r="AD86" s="227"/>
      <c r="AE86" s="529"/>
      <c r="AF86" s="247" t="s">
        <v>55</v>
      </c>
      <c r="AG86" s="241">
        <f ca="1">IF(Scenario=AG$71,$P$23,AG86)</f>
        <v>6.4499925544826686</v>
      </c>
      <c r="AH86" s="241">
        <f>IF(Scenario=AH$71,$P$23,AH86)</f>
        <v>6.4499925544826384</v>
      </c>
      <c r="AI86" s="241">
        <f ca="1">IF(Scenario=AI$71,$P$23,AI86)</f>
        <v>6.4499925544826384</v>
      </c>
      <c r="AJ86" s="211"/>
      <c r="AK86" s="146"/>
    </row>
    <row r="87" spans="1:37" ht="15.65" customHeight="1" x14ac:dyDescent="0.35">
      <c r="A87" s="146"/>
      <c r="B87" s="197"/>
      <c r="C87" s="197"/>
      <c r="D87" s="197"/>
      <c r="E87" s="197"/>
      <c r="F87" s="197"/>
      <c r="G87" s="276"/>
      <c r="H87" s="473" t="s">
        <v>182</v>
      </c>
      <c r="I87" s="146"/>
      <c r="J87" s="146"/>
      <c r="K87" s="479" t="s">
        <v>162</v>
      </c>
      <c r="L87" s="480"/>
      <c r="M87" s="481"/>
      <c r="N87" s="217"/>
      <c r="O87" s="217"/>
      <c r="P87" s="217"/>
      <c r="Q87" s="217"/>
      <c r="R87" s="217"/>
      <c r="S87" s="217"/>
      <c r="T87" s="219"/>
      <c r="U87" s="219"/>
      <c r="V87" s="219"/>
      <c r="W87" s="219"/>
      <c r="X87" s="219"/>
      <c r="Y87" s="219"/>
      <c r="Z87" s="219"/>
      <c r="AA87" s="219"/>
      <c r="AB87" s="196"/>
      <c r="AC87" s="146"/>
      <c r="AD87" s="227"/>
      <c r="AE87" s="211"/>
      <c r="AF87" s="211"/>
      <c r="AG87" s="211"/>
      <c r="AH87" s="211"/>
      <c r="AI87" s="211"/>
      <c r="AJ87" s="211"/>
      <c r="AK87" s="146"/>
    </row>
    <row r="88" spans="1:37" ht="15.65" customHeight="1" x14ac:dyDescent="0.35">
      <c r="A88" s="146"/>
      <c r="B88" s="197"/>
      <c r="C88" s="197"/>
      <c r="D88" s="197"/>
      <c r="E88" s="197"/>
      <c r="F88" s="197"/>
      <c r="G88" s="277"/>
      <c r="H88" s="474"/>
      <c r="I88" s="146"/>
      <c r="J88" s="146"/>
      <c r="K88" s="482"/>
      <c r="L88" s="483"/>
      <c r="M88" s="484"/>
      <c r="N88" s="217"/>
      <c r="O88" s="217"/>
      <c r="P88" s="217"/>
      <c r="Q88" s="217"/>
      <c r="R88" s="217"/>
      <c r="S88" s="217"/>
      <c r="T88" s="219"/>
      <c r="U88" s="219"/>
      <c r="V88" s="219"/>
      <c r="W88" s="219"/>
      <c r="X88" s="219"/>
      <c r="Y88" s="219"/>
      <c r="Z88" s="219"/>
      <c r="AA88" s="219"/>
      <c r="AB88" s="196"/>
      <c r="AC88" s="146"/>
      <c r="AD88" s="227"/>
      <c r="AE88" s="531" t="str">
        <f>AE56</f>
        <v>Governance, education and change</v>
      </c>
      <c r="AF88" s="532"/>
      <c r="AG88" s="511">
        <f>Q19</f>
        <v>11.539803752404953</v>
      </c>
      <c r="AH88" s="511"/>
      <c r="AI88" s="511"/>
      <c r="AJ88" s="211"/>
      <c r="AK88" s="146"/>
    </row>
    <row r="89" spans="1:37" ht="15.65" customHeight="1" x14ac:dyDescent="0.35">
      <c r="A89" s="146"/>
      <c r="B89" s="197"/>
      <c r="C89" s="197"/>
      <c r="D89" s="197"/>
      <c r="E89" s="197"/>
      <c r="F89" s="197"/>
      <c r="G89" s="197"/>
      <c r="H89" s="437">
        <f>SUM(V12:V16)</f>
        <v>0</v>
      </c>
      <c r="I89" s="146"/>
      <c r="J89" s="146"/>
      <c r="K89" s="445">
        <f>Y12</f>
        <v>0.26558095404742227</v>
      </c>
      <c r="L89" s="446"/>
      <c r="M89" s="447"/>
      <c r="N89" s="217"/>
      <c r="O89" s="217"/>
      <c r="P89" s="217"/>
      <c r="Q89" s="217"/>
      <c r="R89" s="217"/>
      <c r="S89" s="217"/>
      <c r="T89" s="219"/>
      <c r="U89" s="219"/>
      <c r="V89" s="219"/>
      <c r="W89" s="219"/>
      <c r="X89" s="219"/>
      <c r="Y89" s="219"/>
      <c r="Z89" s="219"/>
      <c r="AA89" s="219"/>
      <c r="AB89" s="196"/>
      <c r="AC89" s="146"/>
      <c r="AD89" s="227"/>
      <c r="AE89" s="285" t="s">
        <v>183</v>
      </c>
      <c r="AF89" s="286"/>
      <c r="AG89" s="511"/>
      <c r="AH89" s="511"/>
      <c r="AI89" s="511"/>
      <c r="AJ89" s="211"/>
      <c r="AK89" s="146"/>
    </row>
    <row r="90" spans="1:37" ht="15.65" customHeight="1" x14ac:dyDescent="0.35">
      <c r="A90" s="146"/>
      <c r="B90" s="197"/>
      <c r="C90" s="197"/>
      <c r="D90" s="197"/>
      <c r="E90" s="197"/>
      <c r="F90" s="197"/>
      <c r="G90" s="197"/>
      <c r="H90" s="438"/>
      <c r="I90" s="146"/>
      <c r="J90" s="196"/>
      <c r="K90" s="448"/>
      <c r="L90" s="449"/>
      <c r="M90" s="450"/>
      <c r="N90" s="217"/>
      <c r="O90" s="217"/>
      <c r="P90" s="217"/>
      <c r="Q90" s="217"/>
      <c r="R90" s="217"/>
      <c r="S90" s="217"/>
      <c r="T90" s="219"/>
      <c r="U90" s="219"/>
      <c r="V90" s="219"/>
      <c r="W90" s="219"/>
      <c r="X90" s="219"/>
      <c r="Y90" s="219"/>
      <c r="Z90" s="219"/>
      <c r="AA90" s="219"/>
      <c r="AB90" s="196"/>
      <c r="AC90" s="146"/>
      <c r="AD90" s="227"/>
      <c r="AE90" s="211"/>
      <c r="AF90" s="211"/>
      <c r="AG90" s="211"/>
      <c r="AH90" s="211"/>
      <c r="AI90" s="211"/>
      <c r="AJ90" s="211"/>
      <c r="AK90" s="146"/>
    </row>
    <row r="91" spans="1:37" ht="15.65" customHeight="1" x14ac:dyDescent="0.35">
      <c r="A91" s="146"/>
      <c r="B91" s="197"/>
      <c r="C91" s="197"/>
      <c r="D91" s="197"/>
      <c r="E91" s="197"/>
      <c r="F91" s="197"/>
      <c r="G91" s="197"/>
      <c r="H91" s="438"/>
      <c r="I91" s="146"/>
      <c r="J91" s="196"/>
      <c r="K91" s="448"/>
      <c r="L91" s="449"/>
      <c r="M91" s="450"/>
      <c r="N91" s="217"/>
      <c r="O91" s="217"/>
      <c r="P91" s="217"/>
      <c r="Q91" s="217"/>
      <c r="R91" s="217"/>
      <c r="S91" s="217"/>
      <c r="T91" s="219"/>
      <c r="U91" s="219"/>
      <c r="V91" s="219"/>
      <c r="W91" s="219"/>
      <c r="X91" s="219"/>
      <c r="Y91" s="219"/>
      <c r="Z91" s="219"/>
      <c r="AA91" s="219"/>
      <c r="AB91" s="196"/>
      <c r="AC91" s="146"/>
      <c r="AD91" s="227"/>
      <c r="AE91" s="531" t="str">
        <f>AE59</f>
        <v>System capability</v>
      </c>
      <c r="AF91" s="532"/>
      <c r="AG91" s="511">
        <f>R19</f>
        <v>47.743476801464197</v>
      </c>
      <c r="AH91" s="511"/>
      <c r="AI91" s="511"/>
      <c r="AJ91" s="211"/>
      <c r="AK91" s="146"/>
    </row>
    <row r="92" spans="1:37" ht="15.65" customHeight="1" x14ac:dyDescent="0.35">
      <c r="A92" s="146"/>
      <c r="B92" s="197"/>
      <c r="C92" s="197"/>
      <c r="D92" s="197"/>
      <c r="E92" s="197"/>
      <c r="F92" s="197"/>
      <c r="G92" s="197"/>
      <c r="H92" s="439"/>
      <c r="I92" s="146"/>
      <c r="J92" s="196"/>
      <c r="K92" s="451" t="s">
        <v>176</v>
      </c>
      <c r="L92" s="452"/>
      <c r="M92" s="453"/>
      <c r="N92" s="196"/>
      <c r="O92" s="196"/>
      <c r="P92" s="196"/>
      <c r="Q92" s="196"/>
      <c r="R92" s="196"/>
      <c r="S92" s="196"/>
      <c r="T92" s="157"/>
      <c r="U92" s="157"/>
      <c r="V92" s="157"/>
      <c r="W92" s="157"/>
      <c r="X92" s="157"/>
      <c r="Y92" s="157"/>
      <c r="Z92" s="157"/>
      <c r="AA92" s="157"/>
      <c r="AB92" s="196"/>
      <c r="AC92" s="146"/>
      <c r="AD92" s="227"/>
      <c r="AE92" s="285" t="s">
        <v>183</v>
      </c>
      <c r="AF92" s="286"/>
      <c r="AG92" s="511"/>
      <c r="AH92" s="511"/>
      <c r="AI92" s="511"/>
      <c r="AJ92" s="211"/>
      <c r="AK92" s="146"/>
    </row>
    <row r="93" spans="1:37" ht="15.65" customHeight="1" x14ac:dyDescent="0.35">
      <c r="A93" s="146"/>
      <c r="B93" s="197"/>
      <c r="C93" s="197"/>
      <c r="D93" s="197"/>
      <c r="E93" s="197"/>
      <c r="F93" s="197"/>
      <c r="G93" s="197"/>
      <c r="H93" s="440"/>
      <c r="I93" s="146"/>
      <c r="J93" s="196"/>
      <c r="K93" s="454"/>
      <c r="L93" s="455"/>
      <c r="M93" s="456"/>
      <c r="N93" s="196"/>
      <c r="O93" s="196"/>
      <c r="P93" s="196"/>
      <c r="Q93" s="196"/>
      <c r="R93" s="196"/>
      <c r="S93" s="196"/>
      <c r="T93" s="157"/>
      <c r="U93" s="157"/>
      <c r="V93" s="157"/>
      <c r="W93" s="157"/>
      <c r="X93" s="157"/>
      <c r="Y93" s="157"/>
      <c r="Z93" s="157"/>
      <c r="AA93" s="157"/>
      <c r="AB93" s="196"/>
      <c r="AC93" s="146"/>
      <c r="AD93" s="227"/>
      <c r="AE93" s="211"/>
      <c r="AF93" s="211"/>
      <c r="AG93" s="211"/>
      <c r="AH93" s="211"/>
      <c r="AI93" s="211"/>
      <c r="AJ93" s="211"/>
      <c r="AK93" s="146"/>
    </row>
    <row r="94" spans="1:37" ht="15.65" customHeight="1" x14ac:dyDescent="0.35">
      <c r="A94" s="146"/>
      <c r="B94" s="197"/>
      <c r="C94" s="197"/>
      <c r="D94" s="197"/>
      <c r="E94" s="197"/>
      <c r="F94" s="197"/>
      <c r="G94" s="197"/>
      <c r="H94" s="441">
        <f>SUM(P19:P23)</f>
        <v>34.374953049781212</v>
      </c>
      <c r="I94" s="146"/>
      <c r="J94" s="196"/>
      <c r="K94" s="441">
        <f>S19</f>
        <v>54.249070340434812</v>
      </c>
      <c r="L94" s="457"/>
      <c r="M94" s="458"/>
      <c r="N94" s="196"/>
      <c r="O94" s="196"/>
      <c r="P94" s="196"/>
      <c r="Q94" s="196"/>
      <c r="R94" s="196"/>
      <c r="S94" s="196"/>
      <c r="T94" s="157"/>
      <c r="U94" s="157"/>
      <c r="V94" s="157"/>
      <c r="W94" s="157"/>
      <c r="X94" s="157"/>
      <c r="Y94" s="157"/>
      <c r="Z94" s="157"/>
      <c r="AA94" s="157"/>
      <c r="AB94" s="196"/>
      <c r="AC94" s="146"/>
      <c r="AD94" s="227"/>
      <c r="AE94" s="531" t="str">
        <f>AE62</f>
        <v>Additional industry support</v>
      </c>
      <c r="AF94" s="532"/>
      <c r="AG94" s="511">
        <f>S19</f>
        <v>54.249070340434812</v>
      </c>
      <c r="AH94" s="511"/>
      <c r="AI94" s="511"/>
      <c r="AJ94" s="211"/>
      <c r="AK94" s="146"/>
    </row>
    <row r="95" spans="1:37" ht="15.65" customHeight="1" x14ac:dyDescent="0.35">
      <c r="A95" s="146"/>
      <c r="B95" s="197"/>
      <c r="C95" s="197"/>
      <c r="D95" s="197"/>
      <c r="E95" s="197"/>
      <c r="F95" s="197"/>
      <c r="G95" s="197"/>
      <c r="H95" s="442"/>
      <c r="I95" s="146"/>
      <c r="J95" s="196"/>
      <c r="K95" s="442"/>
      <c r="L95" s="459"/>
      <c r="M95" s="460"/>
      <c r="N95" s="196"/>
      <c r="O95" s="196"/>
      <c r="P95" s="196"/>
      <c r="Q95" s="196"/>
      <c r="R95" s="196"/>
      <c r="S95" s="196"/>
      <c r="T95" s="196"/>
      <c r="U95" s="196"/>
      <c r="V95" s="196"/>
      <c r="W95" s="196"/>
      <c r="X95" s="196"/>
      <c r="Y95" s="196"/>
      <c r="Z95" s="196"/>
      <c r="AA95" s="196"/>
      <c r="AB95" s="196"/>
      <c r="AC95" s="146"/>
      <c r="AD95" s="227"/>
      <c r="AE95" s="285" t="s">
        <v>183</v>
      </c>
      <c r="AF95" s="286"/>
      <c r="AG95" s="511"/>
      <c r="AH95" s="511"/>
      <c r="AI95" s="511"/>
      <c r="AJ95" s="211"/>
      <c r="AK95" s="146"/>
    </row>
    <row r="96" spans="1:37" ht="17.149999999999999" customHeight="1" thickBot="1" x14ac:dyDescent="0.4">
      <c r="A96" s="146"/>
      <c r="B96" s="197"/>
      <c r="C96" s="197"/>
      <c r="D96" s="197"/>
      <c r="E96" s="197"/>
      <c r="F96" s="197"/>
      <c r="G96" s="197"/>
      <c r="H96" s="442"/>
      <c r="I96" s="146"/>
      <c r="J96" s="196"/>
      <c r="K96" s="442"/>
      <c r="L96" s="459"/>
      <c r="M96" s="460"/>
      <c r="N96" s="196"/>
      <c r="O96" s="196"/>
      <c r="P96" s="196"/>
      <c r="Q96" s="196"/>
      <c r="R96" s="196"/>
      <c r="S96" s="196"/>
      <c r="T96" s="196"/>
      <c r="U96" s="196"/>
      <c r="V96" s="196"/>
      <c r="W96" s="196"/>
      <c r="X96" s="196"/>
      <c r="Y96" s="196"/>
      <c r="Z96" s="196"/>
      <c r="AA96" s="196"/>
      <c r="AB96" s="196"/>
      <c r="AC96" s="146"/>
      <c r="AD96" s="227"/>
      <c r="AE96" s="237"/>
      <c r="AF96" s="237"/>
      <c r="AG96" s="211"/>
      <c r="AH96" s="211"/>
      <c r="AI96" s="211"/>
      <c r="AJ96" s="211"/>
      <c r="AK96" s="146"/>
    </row>
    <row r="97" spans="1:37" ht="16" customHeight="1" thickBot="1" x14ac:dyDescent="0.4">
      <c r="A97" s="146"/>
      <c r="B97" s="197"/>
      <c r="C97" s="197"/>
      <c r="D97" s="197"/>
      <c r="E97" s="197"/>
      <c r="F97" s="197"/>
      <c r="G97" s="197"/>
      <c r="H97" s="443" t="s">
        <v>184</v>
      </c>
      <c r="I97" s="146"/>
      <c r="J97" s="196"/>
      <c r="K97" s="443" t="s">
        <v>167</v>
      </c>
      <c r="L97" s="461"/>
      <c r="M97" s="462"/>
      <c r="N97" s="196"/>
      <c r="O97" s="196"/>
      <c r="P97" s="196"/>
      <c r="Q97" s="196"/>
      <c r="R97" s="196"/>
      <c r="S97" s="196"/>
      <c r="T97" s="196"/>
      <c r="U97" s="196"/>
      <c r="V97" s="196"/>
      <c r="W97" s="196"/>
      <c r="X97" s="196"/>
      <c r="Y97" s="196"/>
      <c r="Z97" s="196"/>
      <c r="AA97" s="196"/>
      <c r="AB97" s="196"/>
      <c r="AC97" s="146"/>
      <c r="AD97" s="227"/>
      <c r="AE97" s="524" t="s">
        <v>185</v>
      </c>
      <c r="AF97" s="525"/>
      <c r="AG97" s="249">
        <f ca="1">SUM(AG73:AG86,$AG$88,$AG$91,$AG$94)</f>
        <v>810.18222704872164</v>
      </c>
      <c r="AH97" s="249">
        <f t="shared" ref="AH97:AI97" si="0">SUM(AH73:AH86,$AG$88,$AG$91,$AG$94)</f>
        <v>830.76018385685302</v>
      </c>
      <c r="AI97" s="250">
        <f t="shared" ca="1" si="0"/>
        <v>815.3221999922946</v>
      </c>
      <c r="AJ97" s="211"/>
      <c r="AK97" s="146"/>
    </row>
    <row r="98" spans="1:37" ht="15.65" customHeight="1" x14ac:dyDescent="0.35">
      <c r="A98" s="146"/>
      <c r="B98" s="197"/>
      <c r="C98" s="197"/>
      <c r="D98" s="197"/>
      <c r="E98" s="197"/>
      <c r="F98" s="197"/>
      <c r="G98" s="197"/>
      <c r="H98" s="444"/>
      <c r="I98" s="146"/>
      <c r="J98" s="196"/>
      <c r="K98" s="444"/>
      <c r="L98" s="463"/>
      <c r="M98" s="464"/>
      <c r="N98" s="196"/>
      <c r="O98" s="196"/>
      <c r="P98" s="196"/>
      <c r="Q98" s="196"/>
      <c r="R98" s="196"/>
      <c r="S98" s="196"/>
      <c r="T98" s="196"/>
      <c r="U98" s="196"/>
      <c r="V98" s="196"/>
      <c r="W98" s="196"/>
      <c r="X98" s="196"/>
      <c r="Y98" s="196"/>
      <c r="Z98" s="196"/>
      <c r="AA98" s="196"/>
      <c r="AB98" s="196"/>
      <c r="AC98" s="196"/>
      <c r="AD98" s="227"/>
      <c r="AE98" s="211"/>
      <c r="AF98" s="211"/>
      <c r="AG98" s="211"/>
      <c r="AH98" s="211"/>
      <c r="AI98" s="211"/>
      <c r="AJ98" s="211"/>
      <c r="AK98" s="146"/>
    </row>
    <row r="99" spans="1:37" ht="18" customHeight="1" x14ac:dyDescent="0.35">
      <c r="A99" s="146"/>
      <c r="B99" s="197"/>
      <c r="C99" s="197"/>
      <c r="D99" s="197"/>
      <c r="E99" s="197"/>
      <c r="F99" s="197"/>
      <c r="G99" s="197"/>
      <c r="H99" s="196"/>
      <c r="I99" s="146"/>
      <c r="J99" s="196"/>
      <c r="K99" s="196"/>
      <c r="L99" s="196"/>
      <c r="M99" s="196"/>
      <c r="N99" s="196"/>
      <c r="O99" s="196"/>
      <c r="P99" s="196"/>
      <c r="Q99" s="196"/>
      <c r="R99" s="196"/>
      <c r="S99" s="196"/>
      <c r="T99" s="196"/>
      <c r="U99" s="196"/>
      <c r="V99" s="196"/>
      <c r="W99" s="196"/>
      <c r="X99" s="196"/>
      <c r="Y99" s="196"/>
      <c r="Z99" s="196"/>
      <c r="AA99" s="196"/>
      <c r="AB99" s="196"/>
      <c r="AC99" s="196"/>
      <c r="AD99" s="146"/>
      <c r="AE99" s="146"/>
      <c r="AF99" s="146"/>
      <c r="AG99" s="146"/>
      <c r="AH99" s="146"/>
      <c r="AI99" s="146"/>
      <c r="AJ99" s="146"/>
      <c r="AK99" s="146"/>
    </row>
    <row r="100" spans="1:37" ht="15.65" hidden="1" customHeight="1" x14ac:dyDescent="0.25"/>
    <row r="101" spans="1:37" ht="15.65" hidden="1" customHeight="1" x14ac:dyDescent="0.25"/>
  </sheetData>
  <dataConsolidate/>
  <mergeCells count="107">
    <mergeCell ref="AE44:AE45"/>
    <mergeCell ref="AE47:AE48"/>
    <mergeCell ref="AE50:AE51"/>
    <mergeCell ref="AE53:AE54"/>
    <mergeCell ref="AE65:AF65"/>
    <mergeCell ref="AE56:AF56"/>
    <mergeCell ref="AE59:AF59"/>
    <mergeCell ref="AE62:AF62"/>
    <mergeCell ref="AE85:AE86"/>
    <mergeCell ref="AG94:AI95"/>
    <mergeCell ref="AE97:AF97"/>
    <mergeCell ref="AG88:AI89"/>
    <mergeCell ref="AG91:AI92"/>
    <mergeCell ref="AG65:AI65"/>
    <mergeCell ref="AE73:AE74"/>
    <mergeCell ref="AE76:AE77"/>
    <mergeCell ref="AE79:AE80"/>
    <mergeCell ref="AE82:AE83"/>
    <mergeCell ref="AI71:AI72"/>
    <mergeCell ref="AG71:AG72"/>
    <mergeCell ref="AH71:AH72"/>
    <mergeCell ref="AE88:AF88"/>
    <mergeCell ref="AE91:AF91"/>
    <mergeCell ref="AE94:AF94"/>
    <mergeCell ref="AG56:AI57"/>
    <mergeCell ref="AG59:AI60"/>
    <mergeCell ref="AG62:AI63"/>
    <mergeCell ref="AG44:AI44"/>
    <mergeCell ref="AG45:AI45"/>
    <mergeCell ref="AG47:AI47"/>
    <mergeCell ref="AG48:AI48"/>
    <mergeCell ref="AG50:AI50"/>
    <mergeCell ref="AG51:AI51"/>
    <mergeCell ref="AG53:AI53"/>
    <mergeCell ref="AG54:AI54"/>
    <mergeCell ref="AG26:AI27"/>
    <mergeCell ref="AG29:AI30"/>
    <mergeCell ref="AG32:AI33"/>
    <mergeCell ref="AE41:AE42"/>
    <mergeCell ref="AE20:AE21"/>
    <mergeCell ref="AG41:AI41"/>
    <mergeCell ref="AG42:AI42"/>
    <mergeCell ref="Q19:Q23"/>
    <mergeCell ref="AE23:AE24"/>
    <mergeCell ref="AE26:AF26"/>
    <mergeCell ref="AE29:AF29"/>
    <mergeCell ref="AE32:AF32"/>
    <mergeCell ref="AG9:AG10"/>
    <mergeCell ref="AH9:AH10"/>
    <mergeCell ref="AI9:AI10"/>
    <mergeCell ref="R19:R23"/>
    <mergeCell ref="S19:S23"/>
    <mergeCell ref="W12:W16"/>
    <mergeCell ref="X12:X16"/>
    <mergeCell ref="Y12:Y16"/>
    <mergeCell ref="K7:M10"/>
    <mergeCell ref="AE17:AE18"/>
    <mergeCell ref="AE14:AE15"/>
    <mergeCell ref="AE11:AE12"/>
    <mergeCell ref="B7:D7"/>
    <mergeCell ref="B8:D8"/>
    <mergeCell ref="Q12:Q16"/>
    <mergeCell ref="R12:R16"/>
    <mergeCell ref="S12:S16"/>
    <mergeCell ref="K14:M17"/>
    <mergeCell ref="K11:M13"/>
    <mergeCell ref="K18:M20"/>
    <mergeCell ref="K25:M27"/>
    <mergeCell ref="K21:M24"/>
    <mergeCell ref="E12:H12"/>
    <mergeCell ref="E13:H13"/>
    <mergeCell ref="E14:H14"/>
    <mergeCell ref="K31:M32"/>
    <mergeCell ref="K51:M52"/>
    <mergeCell ref="K59:M61"/>
    <mergeCell ref="K62:M63"/>
    <mergeCell ref="G61:H63"/>
    <mergeCell ref="G49:H52"/>
    <mergeCell ref="G57:H60"/>
    <mergeCell ref="G53:H55"/>
    <mergeCell ref="K33:M35"/>
    <mergeCell ref="K53:M55"/>
    <mergeCell ref="K56:M58"/>
    <mergeCell ref="H89:H91"/>
    <mergeCell ref="H92:H93"/>
    <mergeCell ref="H94:H96"/>
    <mergeCell ref="H97:H98"/>
    <mergeCell ref="K89:M91"/>
    <mergeCell ref="K92:M93"/>
    <mergeCell ref="K94:M96"/>
    <mergeCell ref="K97:M98"/>
    <mergeCell ref="E7:H8"/>
    <mergeCell ref="K84:M86"/>
    <mergeCell ref="G84:H86"/>
    <mergeCell ref="H87:H88"/>
    <mergeCell ref="K66:M68"/>
    <mergeCell ref="K71:M73"/>
    <mergeCell ref="K74:M76"/>
    <mergeCell ref="K48:M50"/>
    <mergeCell ref="K77:M79"/>
    <mergeCell ref="K80:M81"/>
    <mergeCell ref="K87:M88"/>
    <mergeCell ref="K41:M43"/>
    <mergeCell ref="K36:M38"/>
    <mergeCell ref="K39:M40"/>
    <mergeCell ref="K44:M45"/>
    <mergeCell ref="K69:M70"/>
  </mergeCells>
  <phoneticPr fontId="6" type="noConversion"/>
  <dataValidations count="5">
    <dataValidation type="list" allowBlank="1" showInputMessage="1" showErrorMessage="1" sqref="H18:H21 H25:H27" xr:uid="{15DC14A8-B186-400A-9802-01F66AF19722}">
      <formula1>"15%,10%,5%,0,-5%,-10%,-15%"</formula1>
    </dataValidation>
    <dataValidation type="list" allowBlank="1" showInputMessage="1" showErrorMessage="1" sqref="H24" xr:uid="{D309B19D-9471-4A52-B430-472FC5FBD4AD}">
      <formula1>"0,100%"</formula1>
    </dataValidation>
    <dataValidation type="list" allowBlank="1" showInputMessage="1" showErrorMessage="1" sqref="H22" xr:uid="{776227D2-B5C8-4222-9B55-9521669C51F3}">
      <formula1>"0, 3, 6, 9, 12"</formula1>
    </dataValidation>
    <dataValidation type="list" allowBlank="1" showInputMessage="1" showErrorMessage="1" sqref="B7:D7" xr:uid="{B2DF0C42-3706-4BC7-9217-48DEC2E96433}">
      <formula1>$B$12:$B$14</formula1>
    </dataValidation>
    <dataValidation type="list" allowBlank="1" showInputMessage="1" showErrorMessage="1" sqref="H23" xr:uid="{85FC2AFA-E37F-4B5C-B63D-8F0A59516356}">
      <formula1>"100%,50%,0,-50%,-100%"</formula1>
    </dataValidation>
  </dataValidation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CFDA7EA-6D5F-4E4A-859D-DDD26F5E7460}">
          <x14:formula1>
            <xm:f>Costs!$G$4</xm:f>
          </x14:formula1>
          <xm:sqref>G21 G23:G27</xm:sqref>
        </x14:dataValidation>
        <x14:dataValidation type="list" allowBlank="1" showInputMessage="1" showErrorMessage="1" xr:uid="{562665E4-3CCB-4834-B120-87F10D2531CE}">
          <x14:formula1>
            <xm:f>'Output Summary'!$B$59:$B$65</xm:f>
          </x14:formula1>
          <xm:sqref>B47</xm:sqref>
        </x14:dataValidation>
        <x14:dataValidation type="list" allowBlank="1" showInputMessage="1" showErrorMessage="1" xr:uid="{4B097618-9D5E-4955-80E8-5655BEBDF940}">
          <x14:formula1>
            <xm:f>Costs!$G$4:$N$4</xm:f>
          </x14:formula1>
          <xm:sqref>G18:G20 G22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7E0B-FB73-4BCE-A738-80500B2D9DA2}">
  <sheetPr>
    <tabColor rgb="FFD7E9ED"/>
  </sheetPr>
  <dimension ref="A1:DW519"/>
  <sheetViews>
    <sheetView showGridLines="0" zoomScale="80" zoomScaleNormal="80" workbookViewId="0">
      <selection activeCell="F34" sqref="F34"/>
    </sheetView>
  </sheetViews>
  <sheetFormatPr defaultColWidth="0" defaultRowHeight="0" customHeight="1" zeroHeight="1" x14ac:dyDescent="0.25"/>
  <cols>
    <col min="1" max="1" width="2.54296875" customWidth="1"/>
    <col min="2" max="2" width="39.26953125" bestFit="1" customWidth="1"/>
    <col min="3" max="7" width="15.54296875" customWidth="1"/>
    <col min="8" max="8" width="2.54296875" customWidth="1"/>
    <col min="9" max="12" width="15.54296875" customWidth="1"/>
    <col min="13" max="17" width="11.26953125" customWidth="1"/>
    <col min="18" max="18" width="2.7265625" customWidth="1"/>
    <col min="19" max="21" width="8.7265625" hidden="1" customWidth="1"/>
    <col min="22" max="126" width="11.26953125" hidden="1" customWidth="1"/>
    <col min="127" max="127" width="2.7265625" hidden="1" customWidth="1"/>
    <col min="128" max="16384" width="8.7265625" hidden="1"/>
  </cols>
  <sheetData>
    <row r="1" spans="1:17" ht="16" thickBot="1" x14ac:dyDescent="0.4">
      <c r="A1" s="14"/>
      <c r="B1" s="14" t="str">
        <f ca="1">UPPER(RIGHT(CELL("filename",B1),LEN(CELL("filename",B1))-FIND("]",CELL("filename",B1))))</f>
        <v>SCENARIO DESCRIPTIONS</v>
      </c>
      <c r="C1" s="14"/>
      <c r="D1" s="14"/>
      <c r="E1" s="14"/>
      <c r="F1" s="14"/>
      <c r="G1" s="14"/>
      <c r="H1" s="14"/>
      <c r="I1" s="14"/>
      <c r="J1" s="14"/>
      <c r="K1" s="14"/>
      <c r="L1" s="14"/>
      <c r="M1" s="14"/>
      <c r="N1" s="14"/>
      <c r="O1" s="14"/>
      <c r="P1" s="14"/>
      <c r="Q1" s="14"/>
    </row>
    <row r="2" spans="1:17" ht="12.5" x14ac:dyDescent="0.25">
      <c r="G2" s="89"/>
      <c r="I2" s="375"/>
      <c r="J2" s="376"/>
      <c r="K2" s="376"/>
      <c r="L2" s="376"/>
      <c r="M2" s="376"/>
      <c r="N2" s="376"/>
      <c r="O2" s="376"/>
      <c r="P2" s="376"/>
      <c r="Q2" s="376"/>
    </row>
    <row r="3" spans="1:17" ht="13" x14ac:dyDescent="0.25">
      <c r="B3" s="124"/>
      <c r="C3" s="120"/>
    </row>
    <row r="4" spans="1:17" ht="13" x14ac:dyDescent="0.25">
      <c r="A4" s="160"/>
      <c r="B4" s="124"/>
      <c r="C4" s="120"/>
    </row>
    <row r="5" spans="1:17" ht="12.5" x14ac:dyDescent="0.25"/>
    <row r="6" spans="1:17" ht="12.5" x14ac:dyDescent="0.25"/>
    <row r="7" spans="1:17" ht="12.5" x14ac:dyDescent="0.25"/>
    <row r="8" spans="1:17" ht="12.5" x14ac:dyDescent="0.25"/>
    <row r="9" spans="1:17" ht="12.5" x14ac:dyDescent="0.25"/>
    <row r="10" spans="1:17" ht="12.5" x14ac:dyDescent="0.25"/>
    <row r="11" spans="1:17" ht="12.5" x14ac:dyDescent="0.25"/>
    <row r="12" spans="1:17" ht="12.5" x14ac:dyDescent="0.25"/>
    <row r="13" spans="1:17" ht="42" customHeight="1" x14ac:dyDescent="0.25"/>
    <row r="14" spans="1:17" ht="12.5" x14ac:dyDescent="0.25"/>
    <row r="15" spans="1:17" ht="56.15" customHeight="1" x14ac:dyDescent="0.25"/>
    <row r="16" spans="1:17" ht="42" customHeight="1" x14ac:dyDescent="0.25"/>
    <row r="17" ht="56.15" customHeight="1" x14ac:dyDescent="0.25"/>
    <row r="18" ht="12.65" customHeight="1" x14ac:dyDescent="0.25"/>
    <row r="19" ht="12.65" customHeight="1" x14ac:dyDescent="0.25"/>
    <row r="20" ht="12.65" customHeight="1" x14ac:dyDescent="0.25"/>
    <row r="21" ht="12.65" customHeight="1" x14ac:dyDescent="0.25"/>
    <row r="22" ht="12.65" customHeight="1" x14ac:dyDescent="0.25"/>
    <row r="23" ht="12.65" customHeight="1" x14ac:dyDescent="0.25"/>
    <row r="24" ht="12.65" customHeight="1" x14ac:dyDescent="0.25"/>
    <row r="25" ht="12.65" customHeight="1" x14ac:dyDescent="0.25"/>
    <row r="26" ht="12.65" customHeight="1" x14ac:dyDescent="0.25"/>
    <row r="27" ht="12.65" customHeight="1" x14ac:dyDescent="0.25"/>
    <row r="28" ht="12.65" customHeight="1" x14ac:dyDescent="0.25"/>
    <row r="29" ht="12.65" customHeight="1" x14ac:dyDescent="0.25"/>
    <row r="30" ht="12.65" customHeight="1" x14ac:dyDescent="0.25"/>
    <row r="31" ht="12.65" customHeight="1" x14ac:dyDescent="0.25"/>
    <row r="32" ht="12.65" customHeight="1" x14ac:dyDescent="0.25"/>
    <row r="33" spans="1:17" ht="12.65" customHeight="1" x14ac:dyDescent="0.25"/>
    <row r="34" spans="1:17" ht="12.65" customHeight="1" x14ac:dyDescent="0.25"/>
    <row r="35" spans="1:17" ht="12.65" customHeight="1" x14ac:dyDescent="0.25"/>
    <row r="36" spans="1:17" ht="12.65" customHeight="1" x14ac:dyDescent="0.25"/>
    <row r="37" spans="1:17" ht="12.65" customHeight="1" x14ac:dyDescent="0.25"/>
    <row r="38" spans="1:17" ht="13" x14ac:dyDescent="0.25">
      <c r="A38" s="60"/>
      <c r="B38" s="60" t="s">
        <v>46</v>
      </c>
      <c r="C38" s="60"/>
      <c r="D38" s="60"/>
      <c r="E38" s="60"/>
      <c r="F38" s="60"/>
      <c r="G38" s="60"/>
      <c r="H38" s="60"/>
      <c r="I38" s="60"/>
      <c r="J38" s="60"/>
      <c r="K38" s="60"/>
      <c r="L38" s="60"/>
      <c r="M38" s="60"/>
      <c r="N38" s="60"/>
      <c r="O38" s="60"/>
      <c r="P38" s="60"/>
      <c r="Q38" s="60"/>
    </row>
    <row r="39" spans="1:17" ht="12.65" customHeight="1" x14ac:dyDescent="0.25"/>
    <row r="40" spans="1:17" ht="12.65" hidden="1" customHeight="1" x14ac:dyDescent="0.25"/>
    <row r="41" spans="1:17" ht="12.65" hidden="1" customHeight="1" x14ac:dyDescent="0.25"/>
    <row r="42" spans="1:17" ht="12.65" hidden="1" customHeight="1" x14ac:dyDescent="0.25"/>
    <row r="43" spans="1:17" ht="12.65" hidden="1" customHeight="1" x14ac:dyDescent="0.25"/>
    <row r="44" spans="1:17" ht="12.65" hidden="1" customHeight="1" x14ac:dyDescent="0.25"/>
    <row r="45" spans="1:17" ht="12.65" hidden="1" customHeight="1" x14ac:dyDescent="0.25"/>
    <row r="46" spans="1:17" ht="12.65" hidden="1" customHeight="1" x14ac:dyDescent="0.25"/>
    <row r="47" spans="1:17" ht="12.65" hidden="1" customHeight="1" x14ac:dyDescent="0.25"/>
    <row r="48" spans="1:17" ht="12.65" hidden="1" customHeight="1" x14ac:dyDescent="0.25"/>
    <row r="49" ht="12.65" hidden="1" customHeight="1" x14ac:dyDescent="0.25"/>
    <row r="50" ht="12.65" hidden="1" customHeight="1" x14ac:dyDescent="0.25"/>
    <row r="51" ht="12.65" hidden="1" customHeight="1" x14ac:dyDescent="0.25"/>
    <row r="52" ht="12.65" hidden="1" customHeight="1" x14ac:dyDescent="0.25"/>
    <row r="53" ht="12.65" hidden="1" customHeight="1" x14ac:dyDescent="0.25"/>
    <row r="54" ht="12.65" hidden="1" customHeight="1" x14ac:dyDescent="0.25"/>
    <row r="55" ht="12.65" hidden="1" customHeight="1" x14ac:dyDescent="0.25"/>
    <row r="56" ht="12.65" hidden="1" customHeight="1" x14ac:dyDescent="0.25"/>
    <row r="57" ht="12.65" hidden="1" customHeight="1" x14ac:dyDescent="0.25"/>
    <row r="58" ht="12.65" hidden="1" customHeight="1" x14ac:dyDescent="0.25"/>
    <row r="59" ht="12.65" hidden="1" customHeight="1" x14ac:dyDescent="0.25"/>
    <row r="60" ht="12.65" hidden="1" customHeight="1" x14ac:dyDescent="0.25"/>
    <row r="61" ht="12.65" hidden="1" customHeight="1" x14ac:dyDescent="0.25"/>
    <row r="62" ht="12.65" hidden="1" customHeight="1" x14ac:dyDescent="0.25"/>
    <row r="63" ht="12.65" hidden="1" customHeight="1" x14ac:dyDescent="0.25"/>
    <row r="64" ht="12.65" hidden="1" customHeight="1" x14ac:dyDescent="0.25"/>
    <row r="65" ht="12.65" hidden="1" customHeight="1" x14ac:dyDescent="0.25"/>
    <row r="66" ht="12.65" hidden="1" customHeight="1" x14ac:dyDescent="0.25"/>
    <row r="67" ht="12.65" hidden="1" customHeight="1" x14ac:dyDescent="0.25"/>
    <row r="68" ht="12.65" hidden="1" customHeight="1" x14ac:dyDescent="0.25"/>
    <row r="69" ht="12.65" hidden="1" customHeight="1" x14ac:dyDescent="0.25"/>
    <row r="70" ht="12.65" hidden="1" customHeight="1" x14ac:dyDescent="0.25"/>
    <row r="71" ht="12.65" hidden="1" customHeight="1" x14ac:dyDescent="0.25"/>
    <row r="72" ht="12.65" hidden="1" customHeight="1" x14ac:dyDescent="0.25"/>
    <row r="73" ht="12.65" hidden="1" customHeight="1" x14ac:dyDescent="0.25"/>
    <row r="74" ht="12.65" hidden="1" customHeight="1" x14ac:dyDescent="0.25"/>
    <row r="75" ht="12.65" hidden="1" customHeight="1" x14ac:dyDescent="0.25"/>
    <row r="76" ht="12.65" hidden="1" customHeight="1" x14ac:dyDescent="0.25"/>
    <row r="77" ht="12.65" hidden="1" customHeight="1" x14ac:dyDescent="0.25"/>
    <row r="78" ht="12.65" hidden="1" customHeight="1" x14ac:dyDescent="0.25"/>
    <row r="79" ht="12.65" hidden="1" customHeight="1" x14ac:dyDescent="0.25"/>
    <row r="80" ht="12.65" hidden="1" customHeight="1" x14ac:dyDescent="0.25"/>
    <row r="81" ht="12.65" hidden="1" customHeight="1" x14ac:dyDescent="0.25"/>
    <row r="82" ht="12.65" hidden="1" customHeight="1" x14ac:dyDescent="0.25"/>
    <row r="83" ht="12.65" hidden="1" customHeight="1" x14ac:dyDescent="0.25"/>
    <row r="84" ht="12.65" hidden="1" customHeight="1" x14ac:dyDescent="0.25"/>
    <row r="85" ht="12.65" hidden="1" customHeight="1" x14ac:dyDescent="0.25"/>
    <row r="86" ht="12.65" hidden="1" customHeight="1" x14ac:dyDescent="0.25"/>
    <row r="87" ht="12.65" hidden="1" customHeight="1" x14ac:dyDescent="0.25"/>
    <row r="88" ht="12.65" hidden="1" customHeight="1" x14ac:dyDescent="0.25"/>
    <row r="89" ht="12.65" hidden="1" customHeight="1" x14ac:dyDescent="0.25"/>
    <row r="90" ht="12.65" hidden="1" customHeight="1" x14ac:dyDescent="0.25"/>
    <row r="91" ht="12.65" hidden="1" customHeight="1" x14ac:dyDescent="0.25"/>
    <row r="92" ht="12.65" hidden="1" customHeight="1" x14ac:dyDescent="0.25"/>
    <row r="93" ht="12.65" hidden="1" customHeight="1" x14ac:dyDescent="0.25"/>
    <row r="94" ht="12.65" hidden="1" customHeight="1" x14ac:dyDescent="0.25"/>
    <row r="95" ht="12.65" hidden="1" customHeight="1" x14ac:dyDescent="0.25"/>
    <row r="96" ht="12.65" hidden="1" customHeight="1" x14ac:dyDescent="0.25"/>
    <row r="97" ht="12.65" hidden="1" customHeight="1" x14ac:dyDescent="0.25"/>
    <row r="98" ht="12.65" hidden="1" customHeight="1" x14ac:dyDescent="0.25"/>
    <row r="99" ht="12.65" hidden="1" customHeight="1" x14ac:dyDescent="0.25"/>
    <row r="100" ht="12.65" hidden="1" customHeight="1" x14ac:dyDescent="0.25"/>
    <row r="101" ht="12.65" hidden="1" customHeight="1" x14ac:dyDescent="0.25"/>
    <row r="102" ht="12.65" hidden="1" customHeight="1" x14ac:dyDescent="0.25"/>
    <row r="103" ht="12.65" hidden="1" customHeight="1" x14ac:dyDescent="0.25"/>
    <row r="104" ht="12.65" hidden="1" customHeight="1" x14ac:dyDescent="0.25"/>
    <row r="105" ht="12.65" hidden="1" customHeight="1" x14ac:dyDescent="0.25"/>
    <row r="106" ht="12.65" hidden="1" customHeight="1" x14ac:dyDescent="0.25"/>
    <row r="107" ht="12.65" hidden="1" customHeight="1" x14ac:dyDescent="0.25"/>
    <row r="108" ht="12.65" hidden="1" customHeight="1" x14ac:dyDescent="0.25"/>
    <row r="109" ht="12.65" hidden="1" customHeight="1" x14ac:dyDescent="0.25"/>
    <row r="110" ht="12.65" hidden="1" customHeight="1" x14ac:dyDescent="0.25"/>
    <row r="111" ht="12.65" hidden="1" customHeight="1" x14ac:dyDescent="0.25"/>
    <row r="112" ht="12.65" hidden="1" customHeight="1" x14ac:dyDescent="0.25"/>
    <row r="113" ht="12.65" hidden="1" customHeight="1" x14ac:dyDescent="0.25"/>
    <row r="114" ht="12.65" hidden="1" customHeight="1" x14ac:dyDescent="0.25"/>
    <row r="115" ht="12.65" hidden="1" customHeight="1" x14ac:dyDescent="0.25"/>
    <row r="116" ht="12.65" hidden="1" customHeight="1" x14ac:dyDescent="0.25"/>
    <row r="117" ht="12.65" hidden="1" customHeight="1" x14ac:dyDescent="0.25"/>
    <row r="118" ht="12.65" hidden="1" customHeight="1" x14ac:dyDescent="0.25"/>
    <row r="119" ht="12.65" hidden="1" customHeight="1" x14ac:dyDescent="0.25"/>
    <row r="120" ht="12.65" hidden="1" customHeight="1" x14ac:dyDescent="0.25"/>
    <row r="121" ht="12.65" hidden="1" customHeight="1" x14ac:dyDescent="0.25"/>
    <row r="122" ht="12.65" hidden="1" customHeight="1" x14ac:dyDescent="0.25"/>
    <row r="123" ht="12.65" hidden="1" customHeight="1" x14ac:dyDescent="0.25"/>
    <row r="124" ht="12.65" hidden="1" customHeight="1" x14ac:dyDescent="0.25"/>
    <row r="125" ht="12.65" hidden="1" customHeight="1" x14ac:dyDescent="0.25"/>
    <row r="126" ht="12.65" hidden="1" customHeight="1" x14ac:dyDescent="0.25"/>
    <row r="127" ht="12.65" hidden="1" customHeight="1" x14ac:dyDescent="0.25"/>
    <row r="128" ht="12.65" hidden="1" customHeight="1" x14ac:dyDescent="0.25"/>
    <row r="129" ht="12.65" hidden="1" customHeight="1" x14ac:dyDescent="0.25"/>
    <row r="130" ht="12.65" hidden="1" customHeight="1" x14ac:dyDescent="0.25"/>
    <row r="131" ht="12.65" hidden="1" customHeight="1" x14ac:dyDescent="0.25"/>
    <row r="132" ht="12.65" hidden="1" customHeight="1" x14ac:dyDescent="0.25"/>
    <row r="133" ht="12.65" hidden="1" customHeight="1" x14ac:dyDescent="0.25"/>
    <row r="134" ht="12.65" hidden="1" customHeight="1" x14ac:dyDescent="0.25"/>
    <row r="135" ht="12.65" hidden="1" customHeight="1" x14ac:dyDescent="0.25"/>
    <row r="136" ht="12.65" hidden="1" customHeight="1" x14ac:dyDescent="0.25"/>
    <row r="137" ht="12.65" hidden="1" customHeight="1" x14ac:dyDescent="0.25"/>
    <row r="138" ht="12.65" hidden="1" customHeight="1" x14ac:dyDescent="0.25"/>
    <row r="139" ht="12.65" hidden="1" customHeight="1" x14ac:dyDescent="0.25"/>
    <row r="140" ht="12.65" hidden="1" customHeight="1" x14ac:dyDescent="0.25"/>
    <row r="141" ht="12.65" hidden="1" customHeight="1" x14ac:dyDescent="0.25"/>
    <row r="142" ht="12.65" hidden="1" customHeight="1" x14ac:dyDescent="0.25"/>
    <row r="143" ht="12.65" hidden="1" customHeight="1" x14ac:dyDescent="0.25"/>
    <row r="144" ht="12.65" hidden="1" customHeight="1" x14ac:dyDescent="0.25"/>
    <row r="145" ht="12.65" hidden="1" customHeight="1" x14ac:dyDescent="0.25"/>
    <row r="146" ht="12.65" hidden="1" customHeight="1" x14ac:dyDescent="0.25"/>
    <row r="147" ht="12.65" hidden="1" customHeight="1" x14ac:dyDescent="0.25"/>
    <row r="148" ht="12.65" hidden="1" customHeight="1" x14ac:dyDescent="0.25"/>
    <row r="149" ht="12.65" hidden="1" customHeight="1" x14ac:dyDescent="0.25"/>
    <row r="150" ht="12.65" hidden="1" customHeight="1" x14ac:dyDescent="0.25"/>
    <row r="151" ht="12.65" hidden="1" customHeight="1" x14ac:dyDescent="0.25"/>
    <row r="152" ht="12.65" hidden="1" customHeight="1" x14ac:dyDescent="0.25"/>
    <row r="153" ht="12.65" hidden="1" customHeight="1" x14ac:dyDescent="0.25"/>
    <row r="154" ht="12.65" hidden="1" customHeight="1" x14ac:dyDescent="0.25"/>
    <row r="155" ht="12.65" hidden="1" customHeight="1" x14ac:dyDescent="0.25"/>
    <row r="156" ht="12.65" hidden="1" customHeight="1" x14ac:dyDescent="0.25"/>
    <row r="157" ht="12.65" hidden="1" customHeight="1" x14ac:dyDescent="0.25"/>
    <row r="158" ht="12.65" hidden="1" customHeight="1" x14ac:dyDescent="0.25"/>
    <row r="159" ht="12.65" hidden="1" customHeight="1" x14ac:dyDescent="0.25"/>
    <row r="160" ht="12.65" hidden="1" customHeight="1" x14ac:dyDescent="0.25"/>
    <row r="161" ht="12.65" hidden="1" customHeight="1" x14ac:dyDescent="0.25"/>
    <row r="162" ht="12.65" hidden="1" customHeight="1" x14ac:dyDescent="0.25"/>
    <row r="163" ht="12.65" hidden="1" customHeight="1" x14ac:dyDescent="0.25"/>
    <row r="164" ht="12.65" hidden="1" customHeight="1" x14ac:dyDescent="0.25"/>
    <row r="165" ht="12.65" hidden="1" customHeight="1" x14ac:dyDescent="0.25"/>
    <row r="166" ht="12.65" hidden="1" customHeight="1" x14ac:dyDescent="0.25"/>
    <row r="167" ht="12.65" hidden="1" customHeight="1" x14ac:dyDescent="0.25"/>
    <row r="168" ht="12.65" hidden="1" customHeight="1" x14ac:dyDescent="0.25"/>
    <row r="169" ht="12.65" hidden="1" customHeight="1" x14ac:dyDescent="0.25"/>
    <row r="170" ht="12.65" hidden="1" customHeight="1" x14ac:dyDescent="0.25"/>
    <row r="171" ht="12.65" hidden="1" customHeight="1" x14ac:dyDescent="0.25"/>
    <row r="172" ht="12.65" hidden="1" customHeight="1" x14ac:dyDescent="0.25"/>
    <row r="173" ht="12.65" hidden="1" customHeight="1" x14ac:dyDescent="0.25"/>
    <row r="174" ht="12.65" hidden="1" customHeight="1" x14ac:dyDescent="0.25"/>
    <row r="175" ht="12.65" hidden="1" customHeight="1" x14ac:dyDescent="0.25"/>
    <row r="176" ht="12.65" hidden="1" customHeight="1" x14ac:dyDescent="0.25"/>
    <row r="177" ht="12.65" hidden="1" customHeight="1" x14ac:dyDescent="0.25"/>
    <row r="178" ht="12.65" hidden="1" customHeight="1" x14ac:dyDescent="0.25"/>
    <row r="179" ht="12.65" hidden="1" customHeight="1" x14ac:dyDescent="0.25"/>
    <row r="180" ht="12.65" hidden="1" customHeight="1" x14ac:dyDescent="0.25"/>
    <row r="181" ht="12.65" hidden="1" customHeight="1" x14ac:dyDescent="0.25"/>
    <row r="182" ht="12.65" hidden="1" customHeight="1" x14ac:dyDescent="0.25"/>
    <row r="183" ht="12.65" hidden="1" customHeight="1" x14ac:dyDescent="0.25"/>
    <row r="184" ht="12.65" hidden="1" customHeight="1" x14ac:dyDescent="0.25"/>
    <row r="185" ht="12.65" hidden="1" customHeight="1" x14ac:dyDescent="0.25"/>
    <row r="186" ht="12.65" hidden="1" customHeight="1" x14ac:dyDescent="0.25"/>
    <row r="187" ht="12.65" hidden="1" customHeight="1" x14ac:dyDescent="0.25"/>
    <row r="188" ht="12.65" hidden="1" customHeight="1" x14ac:dyDescent="0.25"/>
    <row r="189" ht="12.65" hidden="1" customHeight="1" x14ac:dyDescent="0.25"/>
    <row r="190" ht="12.65" hidden="1" customHeight="1" x14ac:dyDescent="0.25"/>
    <row r="191" ht="12.65" hidden="1" customHeight="1" x14ac:dyDescent="0.25"/>
    <row r="192" ht="12.65" hidden="1" customHeight="1" x14ac:dyDescent="0.25"/>
    <row r="193" ht="12.65" hidden="1" customHeight="1" x14ac:dyDescent="0.25"/>
    <row r="194" ht="12.65" hidden="1" customHeight="1" x14ac:dyDescent="0.25"/>
    <row r="195" ht="12.65" hidden="1" customHeight="1" x14ac:dyDescent="0.25"/>
    <row r="196" ht="12.65" hidden="1" customHeight="1" x14ac:dyDescent="0.25"/>
    <row r="197" ht="12.65" hidden="1" customHeight="1" x14ac:dyDescent="0.25"/>
    <row r="198" ht="12.65" hidden="1" customHeight="1" x14ac:dyDescent="0.25"/>
    <row r="199" ht="12.65" hidden="1" customHeight="1" x14ac:dyDescent="0.25"/>
    <row r="200" ht="12.65" hidden="1" customHeight="1" x14ac:dyDescent="0.25"/>
    <row r="201" ht="12.65" hidden="1" customHeight="1" x14ac:dyDescent="0.25"/>
    <row r="202" ht="12.65" hidden="1" customHeight="1" x14ac:dyDescent="0.25"/>
    <row r="203" ht="12.65" hidden="1" customHeight="1" x14ac:dyDescent="0.25"/>
    <row r="204" ht="12.65" hidden="1" customHeight="1" x14ac:dyDescent="0.25"/>
    <row r="205" ht="12.65" hidden="1" customHeight="1" x14ac:dyDescent="0.25"/>
    <row r="206" ht="12.65" hidden="1" customHeight="1" x14ac:dyDescent="0.25"/>
    <row r="207" ht="12.65" hidden="1" customHeight="1" x14ac:dyDescent="0.25"/>
    <row r="208" ht="12.65" hidden="1" customHeight="1" x14ac:dyDescent="0.25"/>
    <row r="209" ht="12.65" hidden="1" customHeight="1" x14ac:dyDescent="0.25"/>
    <row r="210" ht="12.65" hidden="1" customHeight="1" x14ac:dyDescent="0.25"/>
    <row r="211" ht="12.65" hidden="1" customHeight="1" x14ac:dyDescent="0.25"/>
    <row r="212" ht="12.65" hidden="1" customHeight="1" x14ac:dyDescent="0.25"/>
    <row r="213" ht="12.65" hidden="1" customHeight="1" x14ac:dyDescent="0.25"/>
    <row r="214" ht="12.65" hidden="1" customHeight="1" x14ac:dyDescent="0.25"/>
    <row r="215" ht="12.65" hidden="1" customHeight="1" x14ac:dyDescent="0.25"/>
    <row r="216" ht="12.65" hidden="1" customHeight="1" x14ac:dyDescent="0.25"/>
    <row r="217" ht="12.65" hidden="1" customHeight="1" x14ac:dyDescent="0.25"/>
    <row r="218" ht="12.65" hidden="1" customHeight="1" x14ac:dyDescent="0.25"/>
    <row r="219" ht="12.65" hidden="1" customHeight="1" x14ac:dyDescent="0.25"/>
    <row r="220" ht="12.65" hidden="1" customHeight="1" x14ac:dyDescent="0.25"/>
    <row r="221" ht="12.65" hidden="1" customHeight="1" x14ac:dyDescent="0.25"/>
    <row r="222" ht="12.65" hidden="1" customHeight="1" x14ac:dyDescent="0.25"/>
    <row r="223" ht="12.65" hidden="1" customHeight="1" x14ac:dyDescent="0.25"/>
    <row r="224" ht="12.65" hidden="1" customHeight="1" x14ac:dyDescent="0.25"/>
    <row r="225" ht="12.65" hidden="1" customHeight="1" x14ac:dyDescent="0.25"/>
    <row r="226" ht="12.65" hidden="1" customHeight="1" x14ac:dyDescent="0.25"/>
    <row r="227" ht="12.65" hidden="1" customHeight="1" x14ac:dyDescent="0.25"/>
    <row r="228" ht="12.65" hidden="1" customHeight="1" x14ac:dyDescent="0.25"/>
    <row r="229" ht="12.65" hidden="1" customHeight="1" x14ac:dyDescent="0.25"/>
    <row r="230" ht="12.65" hidden="1" customHeight="1" x14ac:dyDescent="0.25"/>
    <row r="231" ht="12.65" hidden="1" customHeight="1" x14ac:dyDescent="0.25"/>
    <row r="232" ht="12.65" hidden="1" customHeight="1" x14ac:dyDescent="0.25"/>
    <row r="233" ht="12.65" hidden="1" customHeight="1" x14ac:dyDescent="0.25"/>
    <row r="234" ht="12.65" hidden="1" customHeight="1" x14ac:dyDescent="0.25"/>
    <row r="235" ht="12.65" hidden="1" customHeight="1" x14ac:dyDescent="0.25"/>
    <row r="236" ht="12.65" hidden="1" customHeight="1" x14ac:dyDescent="0.25"/>
    <row r="237" ht="12.65" hidden="1" customHeight="1" x14ac:dyDescent="0.25"/>
    <row r="238" ht="12.65" hidden="1" customHeight="1" x14ac:dyDescent="0.25"/>
    <row r="239" ht="12.65" hidden="1" customHeight="1" x14ac:dyDescent="0.25"/>
    <row r="240" ht="12.65" hidden="1" customHeight="1" x14ac:dyDescent="0.25"/>
    <row r="241" ht="12.65" hidden="1" customHeight="1" x14ac:dyDescent="0.25"/>
    <row r="242" ht="12.65" hidden="1" customHeight="1" x14ac:dyDescent="0.25"/>
    <row r="243" ht="12.65" hidden="1" customHeight="1" x14ac:dyDescent="0.25"/>
    <row r="244" ht="12.65" hidden="1" customHeight="1" x14ac:dyDescent="0.25"/>
    <row r="245" ht="12.65" hidden="1" customHeight="1" x14ac:dyDescent="0.25"/>
    <row r="246" ht="12.65" hidden="1" customHeight="1" x14ac:dyDescent="0.25"/>
    <row r="247" ht="12.65" hidden="1" customHeight="1" x14ac:dyDescent="0.25"/>
    <row r="248" ht="12.65" hidden="1" customHeight="1" x14ac:dyDescent="0.25"/>
    <row r="249" ht="12.65" hidden="1" customHeight="1" x14ac:dyDescent="0.25"/>
    <row r="250" ht="12.65" hidden="1" customHeight="1" x14ac:dyDescent="0.25"/>
    <row r="251" ht="12.65" hidden="1" customHeight="1" x14ac:dyDescent="0.25"/>
    <row r="252" ht="12.65" hidden="1" customHeight="1" x14ac:dyDescent="0.25"/>
    <row r="253" ht="12.65" hidden="1" customHeight="1" x14ac:dyDescent="0.25"/>
    <row r="254" ht="12.65" hidden="1" customHeight="1" x14ac:dyDescent="0.25"/>
    <row r="255" ht="12.65" hidden="1" customHeight="1" x14ac:dyDescent="0.25"/>
    <row r="256" ht="12.65" hidden="1" customHeight="1" x14ac:dyDescent="0.25"/>
    <row r="257" ht="12.65" hidden="1" customHeight="1" x14ac:dyDescent="0.25"/>
    <row r="258" ht="12.65" hidden="1" customHeight="1" x14ac:dyDescent="0.25"/>
    <row r="259" ht="12.65" hidden="1" customHeight="1" x14ac:dyDescent="0.25"/>
    <row r="260" ht="12.65" hidden="1" customHeight="1" x14ac:dyDescent="0.25"/>
    <row r="261" ht="12.65" hidden="1" customHeight="1" x14ac:dyDescent="0.25"/>
    <row r="262" ht="12.65" hidden="1" customHeight="1" x14ac:dyDescent="0.25"/>
    <row r="263" ht="12.65" hidden="1" customHeight="1" x14ac:dyDescent="0.25"/>
    <row r="264" ht="12.65" hidden="1" customHeight="1" x14ac:dyDescent="0.25"/>
    <row r="265" ht="12.65" hidden="1" customHeight="1" x14ac:dyDescent="0.25"/>
    <row r="266" ht="12.65" hidden="1" customHeight="1" x14ac:dyDescent="0.25"/>
    <row r="267" ht="12.65" hidden="1" customHeight="1" x14ac:dyDescent="0.25"/>
    <row r="268" ht="12.65" hidden="1" customHeight="1" x14ac:dyDescent="0.25"/>
    <row r="269" ht="12.65" hidden="1" customHeight="1" x14ac:dyDescent="0.25"/>
    <row r="270" ht="12.65" hidden="1" customHeight="1" x14ac:dyDescent="0.25"/>
    <row r="271" ht="12.65" hidden="1" customHeight="1" x14ac:dyDescent="0.25"/>
    <row r="272" ht="12.65" hidden="1" customHeight="1" x14ac:dyDescent="0.25"/>
    <row r="273" ht="12.65" hidden="1" customHeight="1" x14ac:dyDescent="0.25"/>
    <row r="274" ht="12.65" hidden="1" customHeight="1" x14ac:dyDescent="0.25"/>
    <row r="275" ht="12.65" hidden="1" customHeight="1" x14ac:dyDescent="0.25"/>
    <row r="276" ht="12.65" hidden="1" customHeight="1" x14ac:dyDescent="0.25"/>
    <row r="277" ht="12.65" hidden="1" customHeight="1" x14ac:dyDescent="0.25"/>
    <row r="278" ht="12.65" hidden="1" customHeight="1" x14ac:dyDescent="0.25"/>
    <row r="279" ht="12.65" hidden="1" customHeight="1" x14ac:dyDescent="0.25"/>
    <row r="280" ht="12.65" hidden="1" customHeight="1" x14ac:dyDescent="0.25"/>
    <row r="281" ht="12.65" hidden="1" customHeight="1" x14ac:dyDescent="0.25"/>
    <row r="282" ht="12.65" hidden="1" customHeight="1" x14ac:dyDescent="0.25"/>
    <row r="283" ht="12.65" hidden="1" customHeight="1" x14ac:dyDescent="0.25"/>
    <row r="284" ht="12.65" hidden="1" customHeight="1" x14ac:dyDescent="0.25"/>
    <row r="285" ht="12.65" hidden="1" customHeight="1" x14ac:dyDescent="0.25"/>
    <row r="286" ht="12.65" hidden="1" customHeight="1" x14ac:dyDescent="0.25"/>
    <row r="287" ht="12.65" hidden="1" customHeight="1" x14ac:dyDescent="0.25"/>
    <row r="288" ht="12.65" hidden="1" customHeight="1" x14ac:dyDescent="0.25"/>
    <row r="289" ht="12.65" hidden="1" customHeight="1" x14ac:dyDescent="0.25"/>
    <row r="290" ht="12.65" hidden="1" customHeight="1" x14ac:dyDescent="0.25"/>
    <row r="291" ht="12.65" hidden="1" customHeight="1" x14ac:dyDescent="0.25"/>
    <row r="292" ht="12.65" hidden="1" customHeight="1" x14ac:dyDescent="0.25"/>
    <row r="293" ht="12.65" hidden="1" customHeight="1" x14ac:dyDescent="0.25"/>
    <row r="294" ht="12.65" hidden="1" customHeight="1" x14ac:dyDescent="0.25"/>
    <row r="295" ht="12.65" hidden="1" customHeight="1" x14ac:dyDescent="0.25"/>
    <row r="296" ht="12.65" hidden="1" customHeight="1" x14ac:dyDescent="0.25"/>
    <row r="297" ht="12.65" hidden="1" customHeight="1" x14ac:dyDescent="0.25"/>
    <row r="298" ht="12.65" hidden="1" customHeight="1" x14ac:dyDescent="0.25"/>
    <row r="299" ht="12.65" hidden="1" customHeight="1" x14ac:dyDescent="0.25"/>
    <row r="300" ht="12.65" hidden="1" customHeight="1" x14ac:dyDescent="0.25"/>
    <row r="301" ht="12.65" hidden="1" customHeight="1" x14ac:dyDescent="0.25"/>
    <row r="302" ht="12.65" hidden="1" customHeight="1" x14ac:dyDescent="0.25"/>
    <row r="303" ht="12.65" hidden="1" customHeight="1" x14ac:dyDescent="0.25"/>
    <row r="304" ht="12.65" hidden="1" customHeight="1" x14ac:dyDescent="0.25"/>
    <row r="305" ht="12.65" hidden="1" customHeight="1" x14ac:dyDescent="0.25"/>
    <row r="306" ht="12.65" hidden="1" customHeight="1" x14ac:dyDescent="0.25"/>
    <row r="307" ht="12.65" hidden="1" customHeight="1" x14ac:dyDescent="0.25"/>
    <row r="308" ht="12.65" hidden="1" customHeight="1" x14ac:dyDescent="0.25"/>
    <row r="309" ht="12.65" hidden="1" customHeight="1" x14ac:dyDescent="0.25"/>
    <row r="310" ht="12.65" hidden="1" customHeight="1" x14ac:dyDescent="0.25"/>
    <row r="311" ht="12.65" hidden="1" customHeight="1" x14ac:dyDescent="0.25"/>
    <row r="312" ht="12.65" hidden="1" customHeight="1" x14ac:dyDescent="0.25"/>
    <row r="313" ht="12.65" hidden="1" customHeight="1" x14ac:dyDescent="0.25"/>
    <row r="314" ht="12.65" hidden="1" customHeight="1" x14ac:dyDescent="0.25"/>
    <row r="315" ht="12.65" hidden="1" customHeight="1" x14ac:dyDescent="0.25"/>
    <row r="316" ht="12.65" hidden="1" customHeight="1" x14ac:dyDescent="0.25"/>
    <row r="317" ht="12.65" hidden="1" customHeight="1" x14ac:dyDescent="0.25"/>
    <row r="318" ht="12.65" hidden="1" customHeight="1" x14ac:dyDescent="0.25"/>
    <row r="319" ht="12.65" hidden="1" customHeight="1" x14ac:dyDescent="0.25"/>
    <row r="320" ht="12.65" hidden="1" customHeight="1" x14ac:dyDescent="0.25"/>
    <row r="321" ht="12.65" hidden="1" customHeight="1" x14ac:dyDescent="0.25"/>
    <row r="322" ht="12.65" hidden="1" customHeight="1" x14ac:dyDescent="0.25"/>
    <row r="323" ht="12.65" hidden="1" customHeight="1" x14ac:dyDescent="0.25"/>
    <row r="324" ht="12.65" hidden="1" customHeight="1" x14ac:dyDescent="0.25"/>
    <row r="325" ht="12.65" hidden="1" customHeight="1" x14ac:dyDescent="0.25"/>
    <row r="326" ht="12.65" hidden="1" customHeight="1" x14ac:dyDescent="0.25"/>
    <row r="327" ht="12.65" hidden="1" customHeight="1" x14ac:dyDescent="0.25"/>
    <row r="328" ht="12.65" hidden="1" customHeight="1" x14ac:dyDescent="0.25"/>
    <row r="329" ht="12.65" hidden="1" customHeight="1" x14ac:dyDescent="0.25"/>
    <row r="330" ht="12.65" hidden="1" customHeight="1" x14ac:dyDescent="0.25"/>
    <row r="331" ht="12.65" hidden="1" customHeight="1" x14ac:dyDescent="0.25"/>
    <row r="332" ht="12.65" hidden="1" customHeight="1" x14ac:dyDescent="0.25"/>
    <row r="333" ht="12.65" hidden="1" customHeight="1" x14ac:dyDescent="0.25"/>
    <row r="334" ht="12.65" hidden="1" customHeight="1" x14ac:dyDescent="0.25"/>
    <row r="335" ht="12.65" hidden="1" customHeight="1" x14ac:dyDescent="0.25"/>
    <row r="336" ht="12.65" hidden="1" customHeight="1" x14ac:dyDescent="0.25"/>
    <row r="337" ht="12.65" hidden="1" customHeight="1" x14ac:dyDescent="0.25"/>
    <row r="338" ht="12.65" hidden="1" customHeight="1" x14ac:dyDescent="0.25"/>
    <row r="339" ht="12.65" hidden="1" customHeight="1" x14ac:dyDescent="0.25"/>
    <row r="340" ht="12.65" hidden="1" customHeight="1" x14ac:dyDescent="0.25"/>
    <row r="341" ht="12.65" hidden="1" customHeight="1" x14ac:dyDescent="0.25"/>
    <row r="342" ht="12.65" hidden="1" customHeight="1" x14ac:dyDescent="0.25"/>
    <row r="343" ht="12.65" hidden="1" customHeight="1" x14ac:dyDescent="0.25"/>
    <row r="344" ht="12.65" hidden="1" customHeight="1" x14ac:dyDescent="0.25"/>
    <row r="345" ht="12.65" hidden="1" customHeight="1" x14ac:dyDescent="0.25"/>
    <row r="346" ht="12.65" hidden="1" customHeight="1" x14ac:dyDescent="0.25"/>
    <row r="347" ht="12.65" hidden="1" customHeight="1" x14ac:dyDescent="0.25"/>
    <row r="348" ht="12.65" hidden="1" customHeight="1" x14ac:dyDescent="0.25"/>
    <row r="349" ht="12.65" hidden="1" customHeight="1" x14ac:dyDescent="0.25"/>
    <row r="350" ht="12.65" hidden="1" customHeight="1" x14ac:dyDescent="0.25"/>
    <row r="351" ht="12.65" hidden="1" customHeight="1" x14ac:dyDescent="0.25"/>
    <row r="352" ht="12.65" hidden="1" customHeight="1" x14ac:dyDescent="0.25"/>
    <row r="353" ht="12.65" hidden="1" customHeight="1" x14ac:dyDescent="0.25"/>
    <row r="354" ht="12.65" hidden="1" customHeight="1" x14ac:dyDescent="0.25"/>
    <row r="355" ht="12.65" hidden="1" customHeight="1" x14ac:dyDescent="0.25"/>
    <row r="356" ht="12.65" hidden="1" customHeight="1" x14ac:dyDescent="0.25"/>
    <row r="357" ht="12.65" hidden="1" customHeight="1" x14ac:dyDescent="0.25"/>
    <row r="358" ht="12.65" hidden="1" customHeight="1" x14ac:dyDescent="0.25"/>
    <row r="359" ht="12.65" hidden="1" customHeight="1" x14ac:dyDescent="0.25"/>
    <row r="360" ht="12.65" hidden="1" customHeight="1" x14ac:dyDescent="0.25"/>
    <row r="361" ht="12.65" hidden="1" customHeight="1" x14ac:dyDescent="0.25"/>
    <row r="362" ht="12.65" hidden="1" customHeight="1" x14ac:dyDescent="0.25"/>
    <row r="363" ht="12.65" hidden="1" customHeight="1" x14ac:dyDescent="0.25"/>
    <row r="364" ht="12.65" hidden="1" customHeight="1" x14ac:dyDescent="0.25"/>
    <row r="365" ht="12.65" hidden="1" customHeight="1" x14ac:dyDescent="0.25"/>
    <row r="366" ht="12.65" hidden="1" customHeight="1" x14ac:dyDescent="0.25"/>
    <row r="367" ht="12.65" hidden="1" customHeight="1" x14ac:dyDescent="0.25"/>
    <row r="368" ht="12.65" hidden="1" customHeight="1" x14ac:dyDescent="0.25"/>
    <row r="369" ht="12.65" hidden="1" customHeight="1" x14ac:dyDescent="0.25"/>
    <row r="370" ht="12.65" hidden="1" customHeight="1" x14ac:dyDescent="0.25"/>
    <row r="371" ht="12.65" hidden="1" customHeight="1" x14ac:dyDescent="0.25"/>
    <row r="372" ht="12.65" hidden="1" customHeight="1" x14ac:dyDescent="0.25"/>
    <row r="373" ht="12.65" hidden="1" customHeight="1" x14ac:dyDescent="0.25"/>
    <row r="374" ht="12.65" hidden="1" customHeight="1" x14ac:dyDescent="0.25"/>
    <row r="375" ht="12.65" hidden="1" customHeight="1" x14ac:dyDescent="0.25"/>
    <row r="376" ht="12.65" hidden="1" customHeight="1" x14ac:dyDescent="0.25"/>
    <row r="377" ht="12.65" hidden="1" customHeight="1" x14ac:dyDescent="0.25"/>
    <row r="378" ht="12.65" hidden="1" customHeight="1" x14ac:dyDescent="0.25"/>
    <row r="379" ht="12.65" hidden="1" customHeight="1" x14ac:dyDescent="0.25"/>
    <row r="380" ht="12.65" hidden="1" customHeight="1" x14ac:dyDescent="0.25"/>
    <row r="381" ht="12.65" hidden="1" customHeight="1" x14ac:dyDescent="0.25"/>
    <row r="382" ht="12.65" hidden="1" customHeight="1" x14ac:dyDescent="0.25"/>
    <row r="383" ht="12.65" hidden="1" customHeight="1" x14ac:dyDescent="0.25"/>
    <row r="384" ht="12.65" hidden="1" customHeight="1" x14ac:dyDescent="0.25"/>
    <row r="385" ht="12.65" hidden="1" customHeight="1" x14ac:dyDescent="0.25"/>
    <row r="386" ht="12.65" hidden="1" customHeight="1" x14ac:dyDescent="0.25"/>
    <row r="387" ht="12.65" hidden="1" customHeight="1" x14ac:dyDescent="0.25"/>
    <row r="388" ht="12.65" hidden="1" customHeight="1" x14ac:dyDescent="0.25"/>
    <row r="389" ht="12.65" hidden="1" customHeight="1" x14ac:dyDescent="0.25"/>
    <row r="390" ht="12.65" hidden="1" customHeight="1" x14ac:dyDescent="0.25"/>
    <row r="391" ht="12.65" hidden="1" customHeight="1" x14ac:dyDescent="0.25"/>
    <row r="392" ht="12.65" hidden="1" customHeight="1" x14ac:dyDescent="0.25"/>
    <row r="393" ht="12.65" hidden="1" customHeight="1" x14ac:dyDescent="0.25"/>
    <row r="394" ht="12.65" hidden="1" customHeight="1" x14ac:dyDescent="0.25"/>
    <row r="395" ht="12.65" hidden="1" customHeight="1" x14ac:dyDescent="0.25"/>
    <row r="396" ht="12.65" hidden="1" customHeight="1" x14ac:dyDescent="0.25"/>
    <row r="397" ht="12.65" hidden="1" customHeight="1" x14ac:dyDescent="0.25"/>
    <row r="398" ht="12.65" hidden="1" customHeight="1" x14ac:dyDescent="0.25"/>
    <row r="399" ht="12.65" hidden="1" customHeight="1" x14ac:dyDescent="0.25"/>
    <row r="400" ht="12.65" hidden="1" customHeight="1" x14ac:dyDescent="0.25"/>
    <row r="401" ht="12.65" hidden="1" customHeight="1" x14ac:dyDescent="0.25"/>
    <row r="402" ht="12.65" hidden="1" customHeight="1" x14ac:dyDescent="0.25"/>
    <row r="403" ht="12.65" hidden="1" customHeight="1" x14ac:dyDescent="0.25"/>
    <row r="404" ht="12.65" hidden="1" customHeight="1" x14ac:dyDescent="0.25"/>
    <row r="405" ht="12.65" hidden="1" customHeight="1" x14ac:dyDescent="0.25"/>
    <row r="406" ht="12.65" hidden="1" customHeight="1" x14ac:dyDescent="0.25"/>
    <row r="407" ht="12.65" hidden="1" customHeight="1" x14ac:dyDescent="0.25"/>
    <row r="408" ht="12.65" hidden="1" customHeight="1" x14ac:dyDescent="0.25"/>
    <row r="409" ht="12.65" hidden="1" customHeight="1" x14ac:dyDescent="0.25"/>
    <row r="410" ht="12.65" hidden="1" customHeight="1" x14ac:dyDescent="0.25"/>
    <row r="411" ht="12.65" hidden="1" customHeight="1" x14ac:dyDescent="0.25"/>
    <row r="412" ht="12.65" hidden="1" customHeight="1" x14ac:dyDescent="0.25"/>
    <row r="413" ht="12.65" hidden="1" customHeight="1" x14ac:dyDescent="0.25"/>
    <row r="414" ht="12.65" hidden="1" customHeight="1" x14ac:dyDescent="0.25"/>
    <row r="415" ht="12.65" hidden="1" customHeight="1" x14ac:dyDescent="0.25"/>
    <row r="416" ht="12.65" hidden="1" customHeight="1" x14ac:dyDescent="0.25"/>
    <row r="417" ht="12.65" hidden="1" customHeight="1" x14ac:dyDescent="0.25"/>
    <row r="418" ht="12.65" hidden="1" customHeight="1" x14ac:dyDescent="0.25"/>
    <row r="419" ht="12.65" hidden="1" customHeight="1" x14ac:dyDescent="0.25"/>
    <row r="420" ht="12.65" hidden="1" customHeight="1" x14ac:dyDescent="0.25"/>
    <row r="421" ht="12.65" hidden="1" customHeight="1" x14ac:dyDescent="0.25"/>
    <row r="422" ht="12.65" hidden="1" customHeight="1" x14ac:dyDescent="0.25"/>
    <row r="423" ht="12.65" hidden="1" customHeight="1" x14ac:dyDescent="0.25"/>
    <row r="424" ht="12.65" hidden="1" customHeight="1" x14ac:dyDescent="0.25"/>
    <row r="425" ht="12.65" hidden="1" customHeight="1" x14ac:dyDescent="0.25"/>
    <row r="426" ht="12.65" hidden="1" customHeight="1" x14ac:dyDescent="0.25"/>
    <row r="427" ht="12.65" hidden="1" customHeight="1" x14ac:dyDescent="0.25"/>
    <row r="428" ht="12.65" hidden="1" customHeight="1" x14ac:dyDescent="0.25"/>
    <row r="429" ht="12.65" hidden="1" customHeight="1" x14ac:dyDescent="0.25"/>
    <row r="430" ht="12.65" hidden="1" customHeight="1" x14ac:dyDescent="0.25"/>
    <row r="431" ht="12.65" hidden="1" customHeight="1" x14ac:dyDescent="0.25"/>
    <row r="432" ht="12.65" hidden="1" customHeight="1" x14ac:dyDescent="0.25"/>
    <row r="433" ht="12.65" hidden="1" customHeight="1" x14ac:dyDescent="0.25"/>
    <row r="434" ht="12.65" hidden="1" customHeight="1" x14ac:dyDescent="0.25"/>
    <row r="435" ht="12.65" hidden="1" customHeight="1" x14ac:dyDescent="0.25"/>
    <row r="436" ht="12.65" hidden="1" customHeight="1" x14ac:dyDescent="0.25"/>
    <row r="437" ht="12.65" hidden="1" customHeight="1" x14ac:dyDescent="0.25"/>
    <row r="438" ht="12.65" hidden="1" customHeight="1" x14ac:dyDescent="0.25"/>
    <row r="439" ht="12.65" hidden="1" customHeight="1" x14ac:dyDescent="0.25"/>
    <row r="440" ht="12.65" hidden="1" customHeight="1" x14ac:dyDescent="0.25"/>
    <row r="441" ht="12.65" hidden="1" customHeight="1" x14ac:dyDescent="0.25"/>
    <row r="442" ht="12.65" hidden="1" customHeight="1" x14ac:dyDescent="0.25"/>
    <row r="443" ht="12.65" hidden="1" customHeight="1" x14ac:dyDescent="0.25"/>
    <row r="444" ht="12.65" hidden="1" customHeight="1" x14ac:dyDescent="0.25"/>
    <row r="445" ht="12.65" hidden="1" customHeight="1" x14ac:dyDescent="0.25"/>
    <row r="446" ht="12.65" hidden="1" customHeight="1" x14ac:dyDescent="0.25"/>
    <row r="447" ht="12.65" hidden="1" customHeight="1" x14ac:dyDescent="0.25"/>
    <row r="448" ht="12.65" hidden="1" customHeight="1" x14ac:dyDescent="0.25"/>
    <row r="449" ht="12.65" hidden="1" customHeight="1" x14ac:dyDescent="0.25"/>
    <row r="450" ht="12.65" hidden="1" customHeight="1" x14ac:dyDescent="0.25"/>
    <row r="451" ht="12.65" hidden="1" customHeight="1" x14ac:dyDescent="0.25"/>
    <row r="452" ht="12.65" hidden="1" customHeight="1" x14ac:dyDescent="0.25"/>
    <row r="453" ht="12.65" hidden="1" customHeight="1" x14ac:dyDescent="0.25"/>
    <row r="454" ht="12.65" hidden="1" customHeight="1" x14ac:dyDescent="0.25"/>
    <row r="455" ht="12.65" hidden="1" customHeight="1" x14ac:dyDescent="0.25"/>
    <row r="456" ht="12.65" hidden="1" customHeight="1" x14ac:dyDescent="0.25"/>
    <row r="457" ht="12.65" hidden="1" customHeight="1" x14ac:dyDescent="0.25"/>
    <row r="458" ht="12.65" hidden="1" customHeight="1" x14ac:dyDescent="0.25"/>
    <row r="459" ht="12.65" hidden="1" customHeight="1" x14ac:dyDescent="0.25"/>
    <row r="460" ht="12.65" hidden="1" customHeight="1" x14ac:dyDescent="0.25"/>
    <row r="461" ht="12.65" hidden="1" customHeight="1" x14ac:dyDescent="0.25"/>
    <row r="462" ht="12.65" hidden="1" customHeight="1" x14ac:dyDescent="0.25"/>
    <row r="463" ht="12.65" hidden="1" customHeight="1" x14ac:dyDescent="0.25"/>
    <row r="464" ht="12.65" hidden="1" customHeight="1" x14ac:dyDescent="0.25"/>
    <row r="465" ht="12.65" hidden="1" customHeight="1" x14ac:dyDescent="0.25"/>
    <row r="466" ht="12.65" hidden="1" customHeight="1" x14ac:dyDescent="0.25"/>
    <row r="467" ht="12.65" hidden="1" customHeight="1" x14ac:dyDescent="0.25"/>
    <row r="468" ht="12.65" hidden="1" customHeight="1" x14ac:dyDescent="0.25"/>
    <row r="469" ht="12.65" hidden="1" customHeight="1" x14ac:dyDescent="0.25"/>
    <row r="470" ht="12.65" hidden="1" customHeight="1" x14ac:dyDescent="0.25"/>
    <row r="471" ht="12.65" hidden="1" customHeight="1" x14ac:dyDescent="0.25"/>
    <row r="472" ht="12.65" hidden="1" customHeight="1" x14ac:dyDescent="0.25"/>
    <row r="473" ht="12.65" hidden="1" customHeight="1" x14ac:dyDescent="0.25"/>
    <row r="474" ht="12.65" hidden="1" customHeight="1" x14ac:dyDescent="0.25"/>
    <row r="475" ht="12.65" hidden="1" customHeight="1" x14ac:dyDescent="0.25"/>
    <row r="476" ht="12.65" hidden="1" customHeight="1" x14ac:dyDescent="0.25"/>
    <row r="477" ht="12.65" hidden="1" customHeight="1" x14ac:dyDescent="0.25"/>
    <row r="478" ht="12.65" hidden="1" customHeight="1" x14ac:dyDescent="0.25"/>
    <row r="479" ht="12.65" hidden="1" customHeight="1" x14ac:dyDescent="0.25"/>
    <row r="480" ht="12.65" hidden="1" customHeight="1" x14ac:dyDescent="0.25"/>
    <row r="481" ht="12.65" hidden="1" customHeight="1" x14ac:dyDescent="0.25"/>
    <row r="482" ht="12.65" hidden="1" customHeight="1" x14ac:dyDescent="0.25"/>
    <row r="483" ht="12.65" hidden="1" customHeight="1" x14ac:dyDescent="0.25"/>
    <row r="484" ht="12.65" hidden="1" customHeight="1" x14ac:dyDescent="0.25"/>
    <row r="485" ht="12.65" hidden="1" customHeight="1" x14ac:dyDescent="0.25"/>
    <row r="486" ht="12.65" hidden="1" customHeight="1" x14ac:dyDescent="0.25"/>
    <row r="487" ht="12.65" hidden="1" customHeight="1" x14ac:dyDescent="0.25"/>
    <row r="488" ht="12.65" hidden="1" customHeight="1" x14ac:dyDescent="0.25"/>
    <row r="489" ht="12.65" hidden="1" customHeight="1" x14ac:dyDescent="0.25"/>
    <row r="490" ht="12.65" hidden="1" customHeight="1" x14ac:dyDescent="0.25"/>
    <row r="491" ht="12.65" hidden="1" customHeight="1" x14ac:dyDescent="0.25"/>
    <row r="492" ht="12.65" hidden="1" customHeight="1" x14ac:dyDescent="0.25"/>
    <row r="493" ht="12.65" hidden="1" customHeight="1" x14ac:dyDescent="0.25"/>
    <row r="494" ht="12.65" hidden="1" customHeight="1" x14ac:dyDescent="0.25"/>
    <row r="495" ht="12.65" hidden="1" customHeight="1" x14ac:dyDescent="0.25"/>
    <row r="496" ht="12.65" hidden="1" customHeight="1" x14ac:dyDescent="0.25"/>
    <row r="497" ht="12.65" hidden="1" customHeight="1" x14ac:dyDescent="0.25"/>
    <row r="498" ht="12.65" hidden="1" customHeight="1" x14ac:dyDescent="0.25"/>
    <row r="499" ht="12.65" hidden="1" customHeight="1" x14ac:dyDescent="0.25"/>
    <row r="500" ht="12.65" hidden="1" customHeight="1" x14ac:dyDescent="0.25"/>
    <row r="501" ht="12.65" hidden="1" customHeight="1" x14ac:dyDescent="0.25"/>
    <row r="502" ht="12.65" hidden="1" customHeight="1" x14ac:dyDescent="0.25"/>
    <row r="503" ht="12.65" hidden="1" customHeight="1" x14ac:dyDescent="0.25"/>
    <row r="504" ht="12.65" hidden="1" customHeight="1" x14ac:dyDescent="0.25"/>
    <row r="505" ht="12.65" hidden="1" customHeight="1" x14ac:dyDescent="0.25"/>
    <row r="506" ht="12.65" hidden="1" customHeight="1" x14ac:dyDescent="0.25"/>
    <row r="507" ht="12.65" hidden="1" customHeight="1" x14ac:dyDescent="0.25"/>
    <row r="508" ht="12.65" hidden="1" customHeight="1" x14ac:dyDescent="0.25"/>
    <row r="509" ht="12.65" hidden="1" customHeight="1" x14ac:dyDescent="0.25"/>
    <row r="510" ht="12.65" hidden="1" customHeight="1" x14ac:dyDescent="0.25"/>
    <row r="511" ht="12.65" hidden="1" customHeight="1" x14ac:dyDescent="0.25"/>
    <row r="512" ht="12.65" hidden="1" customHeight="1" x14ac:dyDescent="0.25"/>
    <row r="513" ht="12.65" hidden="1" customHeight="1" x14ac:dyDescent="0.25"/>
    <row r="514" ht="12.65" hidden="1" customHeight="1" x14ac:dyDescent="0.25"/>
    <row r="515" ht="12.65" hidden="1" customHeight="1" x14ac:dyDescent="0.25"/>
    <row r="516" ht="12.65" hidden="1" customHeight="1" x14ac:dyDescent="0.25"/>
    <row r="517" ht="12.65" hidden="1" customHeight="1" x14ac:dyDescent="0.25"/>
    <row r="518" ht="12.65" hidden="1" customHeight="1" x14ac:dyDescent="0.25"/>
    <row r="519" ht="12.65" hidden="1" customHeight="1" x14ac:dyDescent="0.25"/>
  </sheetData>
  <sheetProtection algorithmName="SHA-1" hashValue="ra99vFw9bCSvSYQ7karv/3Uvc7M=" saltValue="n4IpxJJmjHf0rP65sFgr8A==" spinCount="100000" sheet="1" objects="1" scenarios="1"/>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2A264-7D72-4846-8B74-3982D2777D43}">
  <sheetPr codeName="Sheet7">
    <tabColor rgb="FFD7E9ED"/>
  </sheetPr>
  <dimension ref="A1:EC509"/>
  <sheetViews>
    <sheetView showGridLines="0" zoomScale="80" zoomScaleNormal="80" workbookViewId="0">
      <pane ySplit="3" topLeftCell="A4" activePane="bottomLeft" state="frozen"/>
      <selection sqref="A1:O32"/>
      <selection pane="bottomLeft" activeCell="H36" sqref="H36"/>
    </sheetView>
  </sheetViews>
  <sheetFormatPr defaultColWidth="0" defaultRowHeight="12.5" zeroHeight="1" x14ac:dyDescent="0.25"/>
  <cols>
    <col min="1" max="1" width="2.54296875" customWidth="1"/>
    <col min="2" max="2" width="39.26953125" bestFit="1" customWidth="1"/>
    <col min="3" max="12" width="15.54296875" customWidth="1"/>
    <col min="13" max="130" width="11.26953125" customWidth="1"/>
    <col min="131" max="131" width="2.7265625" customWidth="1"/>
    <col min="132" max="133" width="0" hidden="1" customWidth="1"/>
    <col min="134" max="16384" width="8.7265625" hidden="1"/>
  </cols>
  <sheetData>
    <row r="1" spans="1:130" ht="16" thickBot="1" x14ac:dyDescent="0.4">
      <c r="A1" s="14"/>
      <c r="B1" s="14" t="str">
        <f ca="1">UPPER(RIGHT(CELL("filename",B1),LEN(CELL("filename",B1))-FIND("]",CELL("filename",B1))))</f>
        <v>OUTPUT SUMMARY</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row>
    <row r="2" spans="1:130" x14ac:dyDescent="0.25">
      <c r="I2" s="9"/>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row>
    <row r="3" spans="1:130" ht="13" x14ac:dyDescent="0.25">
      <c r="A3" s="59">
        <f>SUM(A4:A508)</f>
        <v>0</v>
      </c>
      <c r="B3" s="124" t="s">
        <v>47</v>
      </c>
      <c r="C3" s="120"/>
    </row>
    <row r="4" spans="1:130" ht="13" x14ac:dyDescent="0.25">
      <c r="A4" s="160"/>
      <c r="B4" s="124"/>
      <c r="C4" s="120"/>
    </row>
    <row r="5" spans="1:130" ht="13" x14ac:dyDescent="0.3">
      <c r="B5" s="111" t="s">
        <v>48</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row>
    <row r="6" spans="1:130" ht="13" x14ac:dyDescent="0.3">
      <c r="B6" s="108" t="s">
        <v>49</v>
      </c>
      <c r="C6" s="108"/>
      <c r="D6" s="108"/>
      <c r="E6" s="108"/>
      <c r="F6" s="108"/>
      <c r="G6" s="108"/>
      <c r="H6" s="108"/>
    </row>
    <row r="7" spans="1:130" ht="13" x14ac:dyDescent="0.3">
      <c r="A7" s="160"/>
      <c r="B7" s="202"/>
      <c r="C7" s="301" t="s">
        <v>33</v>
      </c>
      <c r="D7" s="301" t="s">
        <v>35</v>
      </c>
      <c r="E7" s="301" t="s">
        <v>37</v>
      </c>
      <c r="F7" s="301" t="s">
        <v>39</v>
      </c>
      <c r="G7" s="301" t="s">
        <v>41</v>
      </c>
      <c r="H7" s="302" t="s">
        <v>43</v>
      </c>
    </row>
    <row r="8" spans="1:130" ht="13" x14ac:dyDescent="0.25">
      <c r="A8" s="160"/>
      <c r="B8" s="303" t="s">
        <v>50</v>
      </c>
      <c r="C8" s="304">
        <f>(SUM(C72:D72))/1000000</f>
        <v>62.629849621624814</v>
      </c>
      <c r="D8" s="304">
        <f>(SUM(C73:D73))/1000000</f>
        <v>2.1555651047413003</v>
      </c>
      <c r="E8" s="304">
        <f>(SUM(C74:D74))/1000000</f>
        <v>20.771107931412029</v>
      </c>
      <c r="F8" s="304">
        <f>(SUM(C75:D75))/1000000</f>
        <v>10.528485583924489</v>
      </c>
      <c r="G8" s="304">
        <f>(SUM(C76:D76))/1000000</f>
        <v>18.786832850656101</v>
      </c>
      <c r="H8" s="180">
        <f>(SUM(C104:D104,C145:D145,C176:D176))/1000000</f>
        <v>51.759633873892078</v>
      </c>
    </row>
    <row r="9" spans="1:130" ht="13" x14ac:dyDescent="0.25">
      <c r="A9" s="160"/>
      <c r="B9" s="303" t="s">
        <v>51</v>
      </c>
      <c r="C9" s="304">
        <f>(AVERAGE(E72:L72))/1000000</f>
        <v>32.337441090525644</v>
      </c>
      <c r="D9" s="304">
        <f>(AVERAGE(E73:L73))/1000000</f>
        <v>2.2403753481184197</v>
      </c>
      <c r="E9" s="304">
        <f>(AVERAGE(E74:L74))/1000000</f>
        <v>17.484329603215038</v>
      </c>
      <c r="F9" s="304">
        <f>(AVERAGE(E75:L75))/1000000</f>
        <v>6.2892898754637425</v>
      </c>
      <c r="G9" s="304">
        <f>(AVERAGE(E76:L76))/1000000</f>
        <v>16.943063066450936</v>
      </c>
      <c r="H9" s="180">
        <f>(AVERAGE(E104:L104,E145:L145,E176:L176))/1000000</f>
        <v>2.5738632091838278</v>
      </c>
    </row>
    <row r="10" spans="1:130" ht="13" x14ac:dyDescent="0.3">
      <c r="A10" s="160"/>
      <c r="B10" s="305" t="s">
        <v>52</v>
      </c>
      <c r="C10" s="306">
        <f>(SUM(C72:L72))/1000000</f>
        <v>321.32937834582998</v>
      </c>
      <c r="D10" s="306">
        <f>(SUM(C73:L73))/1000000</f>
        <v>20.078567889688664</v>
      </c>
      <c r="E10" s="306">
        <f>(SUM(C74:L74))/1000000</f>
        <v>160.64574475713235</v>
      </c>
      <c r="F10" s="306">
        <f>(SUM(C75:L75))/1000000</f>
        <v>60.842804587634433</v>
      </c>
      <c r="G10" s="306">
        <f>(SUM(C76:L76))/1000000</f>
        <v>154.33133738226357</v>
      </c>
      <c r="H10" s="307">
        <f>(SUM(C104:L104,C145:L145,C176:L176))/1000000</f>
        <v>113.53235089430393</v>
      </c>
    </row>
    <row r="11" spans="1:130" ht="13" x14ac:dyDescent="0.25">
      <c r="A11" s="160"/>
      <c r="B11" s="124"/>
      <c r="C11" s="120"/>
    </row>
    <row r="12" spans="1:130" ht="13" x14ac:dyDescent="0.3">
      <c r="B12" s="108" t="s">
        <v>53</v>
      </c>
      <c r="C12" s="108" t="s">
        <v>54</v>
      </c>
      <c r="D12" s="108" t="s">
        <v>55</v>
      </c>
      <c r="E12" s="108" t="s">
        <v>56</v>
      </c>
      <c r="F12" s="108" t="s">
        <v>57</v>
      </c>
      <c r="G12" s="108" t="s">
        <v>58</v>
      </c>
    </row>
    <row r="13" spans="1:130" ht="13" x14ac:dyDescent="0.25">
      <c r="A13" s="59">
        <f>IF(ROUND(C10-SUM(C13,D13,C21),2)=0,0,1)</f>
        <v>0</v>
      </c>
      <c r="B13" s="202" t="s">
        <v>33</v>
      </c>
      <c r="C13" s="204">
        <f>(F455-F473)/1000000</f>
        <v>101.01483004255422</v>
      </c>
      <c r="D13" s="204">
        <f>(F430-F455)/1000000</f>
        <v>12.422920054771543</v>
      </c>
      <c r="E13" s="539">
        <f>F403/1000000</f>
        <v>8.1267183629643345</v>
      </c>
      <c r="F13" s="539">
        <f>F374/1000000</f>
        <v>23.564313555215193</v>
      </c>
      <c r="G13" s="539">
        <f>F422/1000000</f>
        <v>53.18674652424513</v>
      </c>
    </row>
    <row r="14" spans="1:130" ht="13" x14ac:dyDescent="0.25">
      <c r="A14" s="59">
        <f>IF(ROUND(D10-SUM(C14,D14,C22),2)=0,0,1)</f>
        <v>0</v>
      </c>
      <c r="B14" s="202" t="s">
        <v>35</v>
      </c>
      <c r="C14" s="204">
        <f>(F456-F474)/1000000</f>
        <v>7.2757119305449089</v>
      </c>
      <c r="D14" s="204">
        <f>(F431-F456)/1000000</f>
        <v>0.98131610250022261</v>
      </c>
      <c r="E14" s="539"/>
      <c r="F14" s="539"/>
      <c r="G14" s="539"/>
    </row>
    <row r="15" spans="1:130" ht="13" x14ac:dyDescent="0.25">
      <c r="A15" s="59">
        <f>IF(ROUND(E10-SUM(C15,D15,C23),2)=0,0,1)</f>
        <v>0</v>
      </c>
      <c r="B15" s="202" t="s">
        <v>37</v>
      </c>
      <c r="C15" s="204">
        <f>(F457-F475)/1000000</f>
        <v>51.52192798950599</v>
      </c>
      <c r="D15" s="204">
        <f>(F432-F457)/1000000</f>
        <v>8.0138044900123475</v>
      </c>
      <c r="E15" s="539"/>
      <c r="F15" s="539"/>
      <c r="G15" s="539"/>
    </row>
    <row r="16" spans="1:130" ht="13" x14ac:dyDescent="0.25">
      <c r="A16" s="59">
        <f>IF(ROUND(F10-SUM(C16,D16,C24),2)=0,0,1)</f>
        <v>0</v>
      </c>
      <c r="B16" s="202" t="s">
        <v>39</v>
      </c>
      <c r="C16" s="204">
        <f>(F458-F476)/1000000</f>
        <v>16.106950627145498</v>
      </c>
      <c r="D16" s="204">
        <f>(F433-F458)/1000000</f>
        <v>6.5069198480144594</v>
      </c>
      <c r="E16" s="539"/>
      <c r="F16" s="539"/>
      <c r="G16" s="539"/>
    </row>
    <row r="17" spans="1:7" ht="13" x14ac:dyDescent="0.25">
      <c r="A17" s="59">
        <f>IF(ROUND(G10-SUM(C17,D17,C25),2)=0,0,1)</f>
        <v>0</v>
      </c>
      <c r="B17" s="202" t="s">
        <v>41</v>
      </c>
      <c r="C17" s="204">
        <f>(F459-F477)/1000000</f>
        <v>56.184286144645867</v>
      </c>
      <c r="D17" s="204">
        <f>(F434-F459)/1000000</f>
        <v>6.4499925544826384</v>
      </c>
      <c r="E17" s="539"/>
      <c r="F17" s="539"/>
      <c r="G17" s="539"/>
    </row>
    <row r="18" spans="1:7" ht="13" x14ac:dyDescent="0.3">
      <c r="B18" s="24" t="s">
        <v>59</v>
      </c>
      <c r="C18" s="200">
        <f>SUM(C13:C17)</f>
        <v>232.1037067343965</v>
      </c>
      <c r="D18" s="200">
        <f t="shared" ref="D18:E18" si="0">SUM(D13:D17)</f>
        <v>34.374953049781212</v>
      </c>
      <c r="E18" s="200">
        <f t="shared" si="0"/>
        <v>8.1267183629643345</v>
      </c>
      <c r="F18" s="200">
        <f>SUM(F13:F17)</f>
        <v>23.564313555215193</v>
      </c>
      <c r="G18" s="200">
        <f>SUM(G13:G17)</f>
        <v>53.18674652424513</v>
      </c>
    </row>
    <row r="19" spans="1:7" ht="13" x14ac:dyDescent="0.25">
      <c r="A19" s="160"/>
      <c r="B19" s="124"/>
      <c r="C19" s="120"/>
    </row>
    <row r="20" spans="1:7" ht="13" x14ac:dyDescent="0.3">
      <c r="B20" s="108" t="s">
        <v>60</v>
      </c>
      <c r="C20" s="108" t="s">
        <v>54</v>
      </c>
      <c r="D20" s="108" t="s">
        <v>55</v>
      </c>
      <c r="E20" s="108" t="s">
        <v>56</v>
      </c>
      <c r="F20" s="108" t="s">
        <v>57</v>
      </c>
      <c r="G20" s="108" t="s">
        <v>58</v>
      </c>
    </row>
    <row r="21" spans="1:7" x14ac:dyDescent="0.25">
      <c r="B21" s="202" t="s">
        <v>33</v>
      </c>
      <c r="C21" s="204">
        <f>(F473)/1000000</f>
        <v>207.89162824850419</v>
      </c>
      <c r="D21" s="10">
        <v>0</v>
      </c>
      <c r="E21" s="539">
        <f>(F394-F403)/1000000</f>
        <v>3.4130853894406195</v>
      </c>
      <c r="F21" s="539">
        <f>(F363-F374)/1000000</f>
        <v>24.179163246249004</v>
      </c>
      <c r="G21" s="539">
        <f>(F417-F422)/1000000</f>
        <v>1.062323816189684</v>
      </c>
    </row>
    <row r="22" spans="1:7" x14ac:dyDescent="0.25">
      <c r="B22" s="202" t="s">
        <v>35</v>
      </c>
      <c r="C22" s="204">
        <f t="shared" ref="C22:C24" si="1">(F474)/1000000</f>
        <v>11.821539856643531</v>
      </c>
      <c r="D22" s="10">
        <v>0</v>
      </c>
      <c r="E22" s="539"/>
      <c r="F22" s="539"/>
      <c r="G22" s="539"/>
    </row>
    <row r="23" spans="1:7" x14ac:dyDescent="0.25">
      <c r="B23" s="202" t="s">
        <v>37</v>
      </c>
      <c r="C23" s="204">
        <f t="shared" si="1"/>
        <v>101.11001227761402</v>
      </c>
      <c r="D23" s="10">
        <v>0</v>
      </c>
      <c r="E23" s="539"/>
      <c r="F23" s="539"/>
      <c r="G23" s="539"/>
    </row>
    <row r="24" spans="1:7" x14ac:dyDescent="0.25">
      <c r="B24" s="202" t="s">
        <v>39</v>
      </c>
      <c r="C24" s="204">
        <f t="shared" si="1"/>
        <v>38.228934112474469</v>
      </c>
      <c r="D24" s="10">
        <v>0</v>
      </c>
      <c r="E24" s="539"/>
      <c r="F24" s="539"/>
      <c r="G24" s="539"/>
    </row>
    <row r="25" spans="1:7" x14ac:dyDescent="0.25">
      <c r="B25" s="202" t="s">
        <v>41</v>
      </c>
      <c r="C25" s="204">
        <f>(F477)/1000000</f>
        <v>91.697058683135097</v>
      </c>
      <c r="D25" s="10">
        <v>0</v>
      </c>
      <c r="E25" s="539"/>
      <c r="F25" s="539"/>
      <c r="G25" s="539"/>
    </row>
    <row r="26" spans="1:7" ht="13" x14ac:dyDescent="0.3">
      <c r="B26" s="24" t="s">
        <v>59</v>
      </c>
      <c r="C26" s="200">
        <f>SUM(C21:C25)</f>
        <v>450.74917317837128</v>
      </c>
      <c r="D26" s="36">
        <f t="shared" ref="D26:E26" si="2">SUM(D21:D25)</f>
        <v>0</v>
      </c>
      <c r="E26" s="200">
        <f t="shared" si="2"/>
        <v>3.4130853894406195</v>
      </c>
      <c r="F26" s="200">
        <f>SUM(F21:F25)</f>
        <v>24.179163246249004</v>
      </c>
      <c r="G26" s="200">
        <f>SUM(G21:G25)</f>
        <v>1.062323816189684</v>
      </c>
    </row>
    <row r="27" spans="1:7" ht="13" x14ac:dyDescent="0.25">
      <c r="A27" s="160"/>
      <c r="B27" s="124"/>
      <c r="C27" s="120"/>
    </row>
    <row r="28" spans="1:7" ht="13" x14ac:dyDescent="0.3">
      <c r="B28" s="108" t="s">
        <v>61</v>
      </c>
      <c r="C28" s="108" t="s">
        <v>54</v>
      </c>
      <c r="D28" s="108" t="s">
        <v>55</v>
      </c>
      <c r="E28" s="108" t="s">
        <v>56</v>
      </c>
      <c r="F28" s="108" t="s">
        <v>57</v>
      </c>
      <c r="G28" s="108" t="s">
        <v>58</v>
      </c>
    </row>
    <row r="29" spans="1:7" x14ac:dyDescent="0.25">
      <c r="B29" s="202" t="s">
        <v>33</v>
      </c>
      <c r="C29" s="203">
        <f>(AVERAGEIF($C277:$L277,"&lt;&gt;"&amp;0))/1000000</f>
        <v>25.986453531063024</v>
      </c>
      <c r="D29" s="10">
        <v>0</v>
      </c>
      <c r="E29" s="539">
        <f>AVERAGEIFS(C171:L171,C171:L171,"&lt;&gt;"&amp;0)/1000000</f>
        <v>0.3792317099378465</v>
      </c>
      <c r="F29" s="539">
        <f>AVERAGEIFS(C126:L126,C126:L126,"&lt;&gt;"&amp;0)/1000000</f>
        <v>3.4541661780355697</v>
      </c>
      <c r="G29" s="539">
        <f>AVERAGEIFS(C186:L186,C186:L186,"&lt;&gt;"&amp;0)/1000000</f>
        <v>0.26558095404742227</v>
      </c>
    </row>
    <row r="30" spans="1:7" x14ac:dyDescent="0.25">
      <c r="B30" s="202" t="s">
        <v>35</v>
      </c>
      <c r="C30" s="203">
        <f>(AVERAGEIF($C278:$L278,"&lt;&gt;"&amp;0))/1000000</f>
        <v>1.4776924820804413</v>
      </c>
      <c r="D30" s="10">
        <v>0</v>
      </c>
      <c r="E30" s="539"/>
      <c r="F30" s="539"/>
      <c r="G30" s="539"/>
    </row>
    <row r="31" spans="1:7" x14ac:dyDescent="0.25">
      <c r="B31" s="202" t="s">
        <v>37</v>
      </c>
      <c r="C31" s="203">
        <f>(AVERAGEIF($C279:$L279,"&lt;&gt;"&amp;0))/1000000</f>
        <v>12.638751534701752</v>
      </c>
      <c r="D31" s="10">
        <v>0</v>
      </c>
      <c r="E31" s="539"/>
      <c r="F31" s="539"/>
      <c r="G31" s="539"/>
    </row>
    <row r="32" spans="1:7" x14ac:dyDescent="0.25">
      <c r="B32" s="202" t="s">
        <v>39</v>
      </c>
      <c r="C32" s="203">
        <f>(AVERAGEIF($C280:$L280,"&lt;&gt;"&amp;0))/1000000</f>
        <v>4.7786167640593087</v>
      </c>
      <c r="D32" s="10">
        <v>0</v>
      </c>
      <c r="E32" s="539"/>
      <c r="F32" s="539"/>
      <c r="G32" s="539"/>
    </row>
    <row r="33" spans="1:11" x14ac:dyDescent="0.25">
      <c r="B33" s="202" t="s">
        <v>41</v>
      </c>
      <c r="C33" s="203">
        <f>(AVERAGEIF($C281:$L281,"&lt;&gt;"&amp;0))/1000000</f>
        <v>11.462132335391887</v>
      </c>
      <c r="D33" s="10">
        <v>0</v>
      </c>
      <c r="E33" s="539"/>
      <c r="F33" s="539"/>
      <c r="G33" s="539"/>
    </row>
    <row r="34" spans="1:11" ht="13" x14ac:dyDescent="0.3">
      <c r="B34" s="24" t="s">
        <v>59</v>
      </c>
      <c r="C34" s="200">
        <f>SUM(C29:C33)</f>
        <v>56.34364664729641</v>
      </c>
      <c r="D34" s="36">
        <f t="shared" ref="D34:E34" si="3">SUM(D29:D33)</f>
        <v>0</v>
      </c>
      <c r="E34" s="200">
        <f t="shared" si="3"/>
        <v>0.3792317099378465</v>
      </c>
      <c r="F34" s="200">
        <f>SUM(F29:F33)</f>
        <v>3.4541661780355697</v>
      </c>
      <c r="G34" s="200">
        <f>SUM(G29:G33)</f>
        <v>0.26558095404742227</v>
      </c>
    </row>
    <row r="35" spans="1:11" ht="13" x14ac:dyDescent="0.25">
      <c r="A35" s="160"/>
      <c r="B35" s="124"/>
      <c r="C35" s="120"/>
    </row>
    <row r="36" spans="1:11" ht="13" x14ac:dyDescent="0.3">
      <c r="B36" s="108" t="s">
        <v>62</v>
      </c>
      <c r="C36" s="108" t="s">
        <v>54</v>
      </c>
      <c r="D36" s="108" t="s">
        <v>55</v>
      </c>
      <c r="E36" s="108" t="s">
        <v>56</v>
      </c>
      <c r="F36" s="108" t="s">
        <v>57</v>
      </c>
      <c r="G36" s="108" t="s">
        <v>58</v>
      </c>
    </row>
    <row r="37" spans="1:11" x14ac:dyDescent="0.25">
      <c r="B37" s="202" t="s">
        <v>33</v>
      </c>
      <c r="C37" s="204">
        <f>C13+C21</f>
        <v>308.90645829105841</v>
      </c>
      <c r="D37" s="204">
        <f t="shared" ref="D37:D41" si="4">D13+D21</f>
        <v>12.422920054771543</v>
      </c>
      <c r="E37" s="539">
        <f>E13+E21</f>
        <v>11.539803752404953</v>
      </c>
      <c r="F37" s="539">
        <f t="shared" ref="F37:G37" si="5">F13+F21</f>
        <v>47.743476801464197</v>
      </c>
      <c r="G37" s="539">
        <f t="shared" si="5"/>
        <v>54.249070340434812</v>
      </c>
    </row>
    <row r="38" spans="1:11" x14ac:dyDescent="0.25">
      <c r="B38" s="202" t="s">
        <v>35</v>
      </c>
      <c r="C38" s="204">
        <f t="shared" ref="C38" si="6">C14+C22</f>
        <v>19.097251787188441</v>
      </c>
      <c r="D38" s="204">
        <f t="shared" si="4"/>
        <v>0.98131610250022261</v>
      </c>
      <c r="E38" s="539"/>
      <c r="F38" s="539"/>
      <c r="G38" s="539"/>
    </row>
    <row r="39" spans="1:11" x14ac:dyDescent="0.25">
      <c r="B39" s="202" t="s">
        <v>37</v>
      </c>
      <c r="C39" s="204">
        <f t="shared" ref="C39" si="7">C15+C23</f>
        <v>152.63194026712</v>
      </c>
      <c r="D39" s="204">
        <f t="shared" si="4"/>
        <v>8.0138044900123475</v>
      </c>
      <c r="E39" s="539"/>
      <c r="F39" s="539"/>
      <c r="G39" s="539"/>
    </row>
    <row r="40" spans="1:11" x14ac:dyDescent="0.25">
      <c r="B40" s="202" t="s">
        <v>39</v>
      </c>
      <c r="C40" s="204">
        <f t="shared" ref="C40" si="8">C16+C24</f>
        <v>54.335884739619971</v>
      </c>
      <c r="D40" s="204">
        <f t="shared" si="4"/>
        <v>6.5069198480144594</v>
      </c>
      <c r="E40" s="539"/>
      <c r="F40" s="539"/>
      <c r="G40" s="539"/>
    </row>
    <row r="41" spans="1:11" x14ac:dyDescent="0.25">
      <c r="B41" s="202" t="s">
        <v>41</v>
      </c>
      <c r="C41" s="204">
        <f t="shared" ref="C41" si="9">C17+C25</f>
        <v>147.88134482778096</v>
      </c>
      <c r="D41" s="204">
        <f t="shared" si="4"/>
        <v>6.4499925544826384</v>
      </c>
      <c r="E41" s="539"/>
      <c r="F41" s="539"/>
      <c r="G41" s="539"/>
    </row>
    <row r="42" spans="1:11" ht="13" x14ac:dyDescent="0.3">
      <c r="B42" s="24" t="s">
        <v>59</v>
      </c>
      <c r="C42" s="200">
        <f>SUM(C37:C41)</f>
        <v>682.85287991276778</v>
      </c>
      <c r="D42" s="200">
        <f t="shared" ref="D42:G42" si="10">SUM(D37:D41)</f>
        <v>34.374953049781212</v>
      </c>
      <c r="E42" s="200">
        <f t="shared" si="10"/>
        <v>11.539803752404953</v>
      </c>
      <c r="F42" s="200">
        <f t="shared" si="10"/>
        <v>47.743476801464197</v>
      </c>
      <c r="G42" s="200">
        <f t="shared" si="10"/>
        <v>54.249070340434812</v>
      </c>
    </row>
    <row r="43" spans="1:11" ht="13" x14ac:dyDescent="0.25">
      <c r="A43" s="160"/>
      <c r="B43" s="124"/>
      <c r="C43" s="120"/>
    </row>
    <row r="44" spans="1:11" x14ac:dyDescent="0.25"/>
    <row r="45" spans="1:11" ht="13" x14ac:dyDescent="0.3">
      <c r="B45" s="108" t="s">
        <v>63</v>
      </c>
      <c r="C45" s="108"/>
      <c r="D45" s="108"/>
      <c r="E45" s="108"/>
      <c r="F45" s="108"/>
      <c r="G45" s="108"/>
    </row>
    <row r="46" spans="1:11" ht="13" x14ac:dyDescent="0.3">
      <c r="C46" s="24" t="str">
        <f>B307</f>
        <v>Producers / Feedlots</v>
      </c>
      <c r="D46" s="24" t="str">
        <f>B308</f>
        <v>Saleyards</v>
      </c>
      <c r="E46" s="24" t="str">
        <f>B309</f>
        <v>Processors</v>
      </c>
      <c r="F46" s="24" t="str">
        <f>B310</f>
        <v>Agents</v>
      </c>
      <c r="G46" s="24" t="str">
        <f>B311</f>
        <v>Other facilities (shows, depots, ports)</v>
      </c>
      <c r="K46" s="43"/>
    </row>
    <row r="47" spans="1:11" ht="13" x14ac:dyDescent="0.3">
      <c r="B47" s="156" t="str">
        <f>Focus.State</f>
        <v>QLD</v>
      </c>
      <c r="C47" s="176">
        <f>INDEX(C$48:C$54,MATCH($B$47,$B$48:$B$54,0))</f>
        <v>376351.7484622937</v>
      </c>
      <c r="D47" s="176">
        <f>INDEX(D$48:D$54,MATCH($B$47,$B$48:$B$54,0))</f>
        <v>172741.85051720939</v>
      </c>
      <c r="E47" s="176">
        <f>INDEX(E$48:E$54,MATCH($B$47,$B$48:$B$54,0))</f>
        <v>262189.57580034714</v>
      </c>
      <c r="F47" s="176">
        <f>INDEX(F$48:F$54,MATCH($B$47,$B$48:$B$54,0))</f>
        <v>170032.92772037323</v>
      </c>
      <c r="G47" s="177">
        <f>INDEX(G$48:G$54,MATCH($B$47,$B$48:$B$54,0))</f>
        <v>0</v>
      </c>
    </row>
    <row r="48" spans="1:11" x14ac:dyDescent="0.25">
      <c r="B48" t="s">
        <v>33</v>
      </c>
      <c r="C48" s="43">
        <f>NSW!H342</f>
        <v>5107566.8884932781</v>
      </c>
      <c r="D48" s="43">
        <f>F308</f>
        <v>5870118.9412589604</v>
      </c>
      <c r="E48" s="43">
        <f>F309</f>
        <v>474297.99667253805</v>
      </c>
      <c r="F48" s="43">
        <f>F310</f>
        <v>612118.53979334363</v>
      </c>
      <c r="G48" s="43">
        <f>F311</f>
        <v>358817.68855342292</v>
      </c>
    </row>
    <row r="49" spans="2:7" x14ac:dyDescent="0.25">
      <c r="B49" t="s">
        <v>35</v>
      </c>
      <c r="C49" s="43">
        <f>QLD!H342</f>
        <v>376351.7484622937</v>
      </c>
      <c r="D49" s="43">
        <f>F316</f>
        <v>172741.85051720939</v>
      </c>
      <c r="E49" s="43">
        <f>F317</f>
        <v>262189.57580034714</v>
      </c>
      <c r="F49" s="43">
        <f>F318</f>
        <v>170032.92772037323</v>
      </c>
      <c r="G49" s="43">
        <f>F319</f>
        <v>0</v>
      </c>
    </row>
    <row r="50" spans="2:7" x14ac:dyDescent="0.25">
      <c r="B50" t="s">
        <v>37</v>
      </c>
      <c r="C50" s="43">
        <f>SA!H342</f>
        <v>4618396.8172418065</v>
      </c>
      <c r="D50" s="43">
        <f>F324</f>
        <v>2623804.2766597709</v>
      </c>
      <c r="E50" s="43">
        <f>F325</f>
        <v>430819.83377344912</v>
      </c>
      <c r="F50" s="43">
        <f>F326</f>
        <v>306059.26989667182</v>
      </c>
      <c r="G50" s="43">
        <f>F327</f>
        <v>34724.29244065383</v>
      </c>
    </row>
    <row r="51" spans="2:7" x14ac:dyDescent="0.25">
      <c r="B51" t="s">
        <v>39</v>
      </c>
      <c r="C51" s="43">
        <f>TAS!H342</f>
        <v>4131155.0367705072</v>
      </c>
      <c r="D51" s="43">
        <f>F332</f>
        <v>1534347.7146233767</v>
      </c>
      <c r="E51" s="43">
        <f>F333</f>
        <v>230190.46058255967</v>
      </c>
      <c r="F51" s="43">
        <f>F334</f>
        <v>166838.36968441476</v>
      </c>
      <c r="G51" s="43">
        <f>F335</f>
        <v>444388.26635360555</v>
      </c>
    </row>
    <row r="52" spans="2:7" x14ac:dyDescent="0.25">
      <c r="B52" t="s">
        <v>41</v>
      </c>
      <c r="C52" s="43">
        <f>WA!H342</f>
        <v>3225447.2267090143</v>
      </c>
      <c r="D52" s="43">
        <f>F340</f>
        <v>1983099.5021254739</v>
      </c>
      <c r="E52" s="43">
        <f>F341</f>
        <v>488722.99464373116</v>
      </c>
      <c r="F52" s="43">
        <f>F342</f>
        <v>269476.42787198559</v>
      </c>
      <c r="G52" s="43">
        <f>F343</f>
        <v>483246.40313243249</v>
      </c>
    </row>
    <row r="53" spans="2:7" x14ac:dyDescent="0.25">
      <c r="B53" t="s">
        <v>490</v>
      </c>
      <c r="C53" s="43">
        <f>VIC!H342</f>
        <v>0</v>
      </c>
      <c r="D53" s="43">
        <f>F348</f>
        <v>0</v>
      </c>
      <c r="E53" s="43">
        <f>F349</f>
        <v>0</v>
      </c>
      <c r="F53" s="43">
        <f>F350</f>
        <v>0</v>
      </c>
      <c r="G53" s="43">
        <f>F351</f>
        <v>0</v>
      </c>
    </row>
    <row r="54" spans="2:7" x14ac:dyDescent="0.25">
      <c r="B54" s="38" t="s">
        <v>59</v>
      </c>
      <c r="C54" s="56">
        <f>SUM(C48:C53)</f>
        <v>17458917.7176769</v>
      </c>
      <c r="D54" s="56">
        <f>SUM(D48:D53)</f>
        <v>12184112.285184791</v>
      </c>
      <c r="E54" s="56">
        <f>SUM(E48:E53)</f>
        <v>1886220.8614726253</v>
      </c>
      <c r="F54" s="56">
        <f>SUM(F48:F53)</f>
        <v>1524525.534966789</v>
      </c>
      <c r="G54" s="56">
        <f>SUM(G48:G53)</f>
        <v>1321176.6504801149</v>
      </c>
    </row>
    <row r="55" spans="2:7" x14ac:dyDescent="0.25"/>
    <row r="56" spans="2:7" ht="13" x14ac:dyDescent="0.3">
      <c r="B56" s="108" t="s">
        <v>489</v>
      </c>
      <c r="C56" s="108"/>
      <c r="D56" s="108"/>
      <c r="E56" s="108"/>
      <c r="F56" s="108"/>
      <c r="G56" s="108"/>
    </row>
    <row r="57" spans="2:7" ht="13" x14ac:dyDescent="0.3">
      <c r="C57" s="181" t="s">
        <v>64</v>
      </c>
      <c r="D57" s="181" t="s">
        <v>65</v>
      </c>
      <c r="E57" s="181" t="s">
        <v>66</v>
      </c>
      <c r="F57" s="181" t="s">
        <v>67</v>
      </c>
      <c r="G57" s="181" t="s">
        <v>68</v>
      </c>
    </row>
    <row r="58" spans="2:7" ht="13" x14ac:dyDescent="0.3">
      <c r="B58" s="156" t="str">
        <f>Focus.State</f>
        <v>QLD</v>
      </c>
      <c r="C58" s="176">
        <f>INDEX(C$59:C$65,MATCH($B$58,$B$59:$B$65,0))</f>
        <v>842.00339999999994</v>
      </c>
      <c r="D58" s="176">
        <f>INDEX(D$59:D$65,MATCH($B$58,$B$59:$B$65,0))</f>
        <v>2316.6469999999999</v>
      </c>
      <c r="E58" s="176">
        <f>INDEX(E$59:E$65,MATCH($B$58,$B$59:$B$65,0))</f>
        <v>943.846</v>
      </c>
      <c r="F58" s="176">
        <f>INDEX(F$59:F$65,MATCH($B$58,$B$59:$B$65,0))</f>
        <v>0</v>
      </c>
      <c r="G58" s="177">
        <f>INDEX(G$59:G$65,MATCH($B$58,$B$59:$B$65,0))</f>
        <v>0</v>
      </c>
    </row>
    <row r="59" spans="2:7" x14ac:dyDescent="0.25">
      <c r="B59" t="s">
        <v>33</v>
      </c>
      <c r="C59" s="43">
        <f>Assumptions!I20</f>
        <v>11190.6186</v>
      </c>
      <c r="D59" s="43">
        <f>Assumptions!I28</f>
        <v>2164.96</v>
      </c>
      <c r="E59" s="43">
        <f>Assumptions!I30</f>
        <v>1248.8889999999999</v>
      </c>
      <c r="F59" s="43">
        <f>Assumptions!I29</f>
        <v>0</v>
      </c>
      <c r="G59" s="43">
        <f>Assumptions!I31</f>
        <v>0</v>
      </c>
    </row>
    <row r="60" spans="2:7" x14ac:dyDescent="0.25">
      <c r="B60" t="s">
        <v>35</v>
      </c>
      <c r="C60" s="43">
        <f>Assumptions!J20</f>
        <v>842.00339999999994</v>
      </c>
      <c r="D60" s="43">
        <f>Assumptions!J28</f>
        <v>2316.6469999999999</v>
      </c>
      <c r="E60" s="43">
        <f>Assumptions!J30</f>
        <v>943.846</v>
      </c>
      <c r="F60" s="43">
        <f>Assumptions!J29</f>
        <v>0</v>
      </c>
      <c r="G60" s="43">
        <f>Assumptions!J31</f>
        <v>0</v>
      </c>
    </row>
    <row r="61" spans="2:7" x14ac:dyDescent="0.25">
      <c r="B61" t="s">
        <v>37</v>
      </c>
      <c r="C61" s="43">
        <f>Assumptions!K20</f>
        <v>10000</v>
      </c>
      <c r="D61" s="43">
        <f>Assumptions!K28</f>
        <v>1200</v>
      </c>
      <c r="E61" s="43">
        <f>Assumptions!K30</f>
        <v>705.88235294117646</v>
      </c>
      <c r="F61" s="43">
        <f>Assumptions!K29</f>
        <v>111</v>
      </c>
      <c r="G61" s="43">
        <f>Assumptions!K31</f>
        <v>0</v>
      </c>
    </row>
    <row r="62" spans="2:7" x14ac:dyDescent="0.25">
      <c r="B62" t="s">
        <v>39</v>
      </c>
      <c r="C62" s="43">
        <f>Assumptions!L20</f>
        <v>8000</v>
      </c>
      <c r="D62" s="43">
        <f>Assumptions!L28</f>
        <v>400</v>
      </c>
      <c r="E62" s="43">
        <f>Assumptions!L30</f>
        <v>360</v>
      </c>
      <c r="F62" s="43">
        <f>Assumptions!L29</f>
        <v>30</v>
      </c>
      <c r="G62" s="43">
        <f>Assumptions!L31</f>
        <v>50</v>
      </c>
    </row>
    <row r="63" spans="2:7" x14ac:dyDescent="0.25">
      <c r="B63" t="s">
        <v>41</v>
      </c>
      <c r="C63" s="43">
        <f>Assumptions!M20</f>
        <v>5208.9699999999993</v>
      </c>
      <c r="D63" s="43">
        <f>Assumptions!M28</f>
        <v>2918.0259999999998</v>
      </c>
      <c r="E63" s="43">
        <f>Assumptions!M30</f>
        <v>1190.24</v>
      </c>
      <c r="F63" s="43">
        <f>Assumptions!M29</f>
        <v>0</v>
      </c>
      <c r="G63" s="43">
        <f>Assumptions!M31</f>
        <v>0</v>
      </c>
    </row>
    <row r="64" spans="2:7" x14ac:dyDescent="0.25">
      <c r="B64" t="s">
        <v>490</v>
      </c>
      <c r="C64" s="43">
        <f>Assumptions!N20</f>
        <v>0</v>
      </c>
      <c r="D64" s="43">
        <f>Assumptions!N28</f>
        <v>0</v>
      </c>
      <c r="E64" s="43">
        <f>Assumptions!N30</f>
        <v>0</v>
      </c>
      <c r="F64" s="43">
        <f>Assumptions!N29</f>
        <v>0</v>
      </c>
      <c r="G64" s="43">
        <f>Assumptions!N31</f>
        <v>0</v>
      </c>
    </row>
    <row r="65" spans="2:130" x14ac:dyDescent="0.25">
      <c r="B65" s="38" t="s">
        <v>59</v>
      </c>
      <c r="C65" s="56">
        <f>SUM(C59:C64)</f>
        <v>35241.591999999997</v>
      </c>
      <c r="D65" s="56">
        <f t="shared" ref="D65:G65" si="11">SUM(D59:D64)</f>
        <v>8999.6329999999998</v>
      </c>
      <c r="E65" s="56">
        <f t="shared" si="11"/>
        <v>4448.857352941176</v>
      </c>
      <c r="F65" s="56">
        <f t="shared" si="11"/>
        <v>141</v>
      </c>
      <c r="G65" s="56">
        <f t="shared" si="11"/>
        <v>50</v>
      </c>
    </row>
    <row r="66" spans="2:130" x14ac:dyDescent="0.25"/>
    <row r="67" spans="2:130" ht="13" x14ac:dyDescent="0.3">
      <c r="B67" s="111" t="s">
        <v>69</v>
      </c>
      <c r="C67" s="209">
        <v>44927</v>
      </c>
      <c r="D67" s="209">
        <f>EDATE(C67,12)</f>
        <v>45292</v>
      </c>
      <c r="E67" s="209">
        <f t="shared" ref="E67:L67" si="12">EDATE(D67,12)</f>
        <v>45658</v>
      </c>
      <c r="F67" s="209">
        <f t="shared" si="12"/>
        <v>46023</v>
      </c>
      <c r="G67" s="209">
        <f t="shared" si="12"/>
        <v>46388</v>
      </c>
      <c r="H67" s="209">
        <f t="shared" si="12"/>
        <v>46753</v>
      </c>
      <c r="I67" s="209">
        <f t="shared" si="12"/>
        <v>47119</v>
      </c>
      <c r="J67" s="209">
        <f t="shared" si="12"/>
        <v>47484</v>
      </c>
      <c r="K67" s="209">
        <f t="shared" si="12"/>
        <v>47849</v>
      </c>
      <c r="L67" s="209">
        <f t="shared" si="12"/>
        <v>48214</v>
      </c>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row>
    <row r="68" spans="2:130" ht="13" x14ac:dyDescent="0.3">
      <c r="B68" s="24" t="s">
        <v>70</v>
      </c>
      <c r="C68" s="183">
        <f>YEAR(H287)</f>
        <v>2023</v>
      </c>
      <c r="D68" s="24">
        <v>2024</v>
      </c>
      <c r="E68" s="24">
        <v>2025</v>
      </c>
      <c r="F68" s="24">
        <v>2026</v>
      </c>
      <c r="G68" s="24">
        <v>2027</v>
      </c>
      <c r="H68" s="24">
        <v>2028</v>
      </c>
      <c r="I68" s="24">
        <v>2029</v>
      </c>
      <c r="J68" s="24">
        <v>2030</v>
      </c>
      <c r="K68" s="24">
        <v>2031</v>
      </c>
      <c r="L68" s="24">
        <v>2032</v>
      </c>
    </row>
    <row r="69" spans="2:130" x14ac:dyDescent="0.25"/>
    <row r="70" spans="2:130" ht="13" x14ac:dyDescent="0.3">
      <c r="B70" s="108" t="s">
        <v>71</v>
      </c>
      <c r="C70" s="108"/>
      <c r="D70" s="108"/>
      <c r="E70" s="108"/>
      <c r="F70" s="108"/>
      <c r="G70" s="108"/>
      <c r="H70" s="108"/>
      <c r="I70" s="108"/>
      <c r="J70" s="108"/>
      <c r="K70" s="108"/>
      <c r="L70" s="108"/>
    </row>
    <row r="71" spans="2:130" ht="13" x14ac:dyDescent="0.3">
      <c r="B71" s="156" t="str">
        <f>Focus.State</f>
        <v>QLD</v>
      </c>
      <c r="C71" s="176">
        <f t="shared" ref="C71:L71" si="13">INDEX(C$72:C$78,MATCH($B$71,$B$72:$B$78,0))</f>
        <v>1492709.6065677034</v>
      </c>
      <c r="D71" s="176">
        <f t="shared" si="13"/>
        <v>662855.49817359704</v>
      </c>
      <c r="E71" s="176">
        <f t="shared" si="13"/>
        <v>5173256.0828763219</v>
      </c>
      <c r="F71" s="176">
        <f t="shared" si="13"/>
        <v>3586528.2083426937</v>
      </c>
      <c r="G71" s="176">
        <f t="shared" si="13"/>
        <v>1399142.2536578903</v>
      </c>
      <c r="H71" s="176">
        <f t="shared" si="13"/>
        <v>1448112.2325359173</v>
      </c>
      <c r="I71" s="176">
        <f t="shared" si="13"/>
        <v>1498652.9432779946</v>
      </c>
      <c r="J71" s="176">
        <f t="shared" si="13"/>
        <v>1550957.5804512717</v>
      </c>
      <c r="K71" s="176">
        <f t="shared" si="13"/>
        <v>1605087.7070296167</v>
      </c>
      <c r="L71" s="177">
        <f t="shared" si="13"/>
        <v>1661265.7767756535</v>
      </c>
    </row>
    <row r="72" spans="2:130" x14ac:dyDescent="0.25">
      <c r="B72" t="s">
        <v>33</v>
      </c>
      <c r="C72" s="43">
        <f>SUMIFS('Output Summary'!$H$312:$DZ$312,'Output Summary'!$H$288:$DZ$288,C$68)</f>
        <v>39599057.576703697</v>
      </c>
      <c r="D72" s="43">
        <f>SUMIFS('Output Summary'!$H$312:$DZ$312,'Output Summary'!$H$288:$DZ$288,D$68)</f>
        <v>23030792.044921115</v>
      </c>
      <c r="E72" s="43">
        <f>SUMIFS('Output Summary'!$H$312:$DZ$312,'Output Summary'!$H$288:$DZ$288,E$68)</f>
        <v>55173754.580598816</v>
      </c>
      <c r="F72" s="43">
        <f>SUMIFS('Output Summary'!$H$312:$DZ$312,'Output Summary'!$H$288:$DZ$288,F$68)</f>
        <v>42382942.011848658</v>
      </c>
      <c r="G72" s="43">
        <f>SUMIFS('Output Summary'!$H$312:$DZ$312,'Output Summary'!$H$288:$DZ$288,G$68)</f>
        <v>24605082.315122917</v>
      </c>
      <c r="H72" s="43">
        <f>SUMIFS('Output Summary'!$H$312:$DZ$312,'Output Summary'!$H$288:$DZ$288,H$68)</f>
        <v>25466260.196152236</v>
      </c>
      <c r="I72" s="43">
        <f>SUMIFS('Output Summary'!$H$312:$DZ$312,'Output Summary'!$H$288:$DZ$288,I$68)</f>
        <v>26355060.705766246</v>
      </c>
      <c r="J72" s="43">
        <f>SUMIFS('Output Summary'!$H$312:$DZ$312,'Output Summary'!$H$288:$DZ$288,J$68)</f>
        <v>27274881.331400644</v>
      </c>
      <c r="K72" s="43">
        <f>SUMIFS('Output Summary'!$H$312:$DZ$312,'Output Summary'!$H$288:$DZ$288,K$68)</f>
        <v>28226804.709246013</v>
      </c>
      <c r="L72" s="43">
        <f>SUMIFS('Output Summary'!$H$312:$DZ$312,'Output Summary'!$H$288:$DZ$288,L$68)</f>
        <v>29214742.874069627</v>
      </c>
    </row>
    <row r="73" spans="2:130" x14ac:dyDescent="0.25">
      <c r="B73" t="s">
        <v>35</v>
      </c>
      <c r="C73" s="43">
        <f>SUMIFS('Output Summary'!$H$320:$DZ$320,'Output Summary'!$H$288:$DZ$288,C$68)</f>
        <v>1492709.6065677034</v>
      </c>
      <c r="D73" s="43">
        <f>SUMIFS('Output Summary'!$H$320:$DZ$320,'Output Summary'!$H$288:$DZ$288,D$68)</f>
        <v>662855.49817359704</v>
      </c>
      <c r="E73" s="43">
        <f>SUMIFS('Output Summary'!$H$320:$DZ$320,'Output Summary'!$H$288:$DZ$288,E$68)</f>
        <v>5173256.0828763219</v>
      </c>
      <c r="F73" s="43">
        <f>SUMIFS('Output Summary'!$H$320:$DZ$320,'Output Summary'!$H$288:$DZ$288,F$68)</f>
        <v>3586528.2083426937</v>
      </c>
      <c r="G73" s="43">
        <f>SUMIFS('Output Summary'!$H$320:$DZ$320,'Output Summary'!$H$288:$DZ$288,G$68)</f>
        <v>1399142.2536578903</v>
      </c>
      <c r="H73" s="43">
        <f>SUMIFS('Output Summary'!$H$320:$DZ$320,'Output Summary'!$H$288:$DZ$288,H$68)</f>
        <v>1448112.2325359173</v>
      </c>
      <c r="I73" s="43">
        <f>SUMIFS('Output Summary'!$H$320:$DZ$320,'Output Summary'!$H$288:$DZ$288,I$68)</f>
        <v>1498652.9432779946</v>
      </c>
      <c r="J73" s="43">
        <f>SUMIFS('Output Summary'!$H$320:$DZ$320,'Output Summary'!$H$288:$DZ$288,J$68)</f>
        <v>1550957.5804512717</v>
      </c>
      <c r="K73" s="43">
        <f>SUMIFS('Output Summary'!$H$320:$DZ$320,'Output Summary'!$H$288:$DZ$288,K$68)</f>
        <v>1605087.7070296167</v>
      </c>
      <c r="L73" s="43">
        <f>SUMIFS('Output Summary'!$H$320:$DZ$320,'Output Summary'!$H$288:$DZ$288,L$68)</f>
        <v>1661265.7767756535</v>
      </c>
    </row>
    <row r="74" spans="2:130" x14ac:dyDescent="0.25">
      <c r="B74" t="s">
        <v>37</v>
      </c>
      <c r="C74" s="43">
        <f>SUMIFS('Output Summary'!$H$328:$DZ$328,'Output Summary'!$H$288:$DZ$288,C$68)</f>
        <v>14306070.105251258</v>
      </c>
      <c r="D74" s="43">
        <f>SUMIFS('Output Summary'!$H$328:$DZ$328,'Output Summary'!$H$288:$DZ$288,D$68)</f>
        <v>6465037.8261607718</v>
      </c>
      <c r="E74" s="43">
        <f>SUMIFS('Output Summary'!$H$328:$DZ$328,'Output Summary'!$H$288:$DZ$288,E$68)</f>
        <v>35741025.602665655</v>
      </c>
      <c r="F74" s="43">
        <f>SUMIFS('Output Summary'!$H$328:$DZ$328,'Output Summary'!$H$288:$DZ$288,F$68)</f>
        <v>25760307.437029108</v>
      </c>
      <c r="G74" s="43">
        <f>SUMIFS('Output Summary'!$H$328:$DZ$328,'Output Summary'!$H$288:$DZ$288,G$68)</f>
        <v>11966908.893512318</v>
      </c>
      <c r="H74" s="43">
        <f>SUMIFS('Output Summary'!$H$328:$DZ$328,'Output Summary'!$H$288:$DZ$288,H$68)</f>
        <v>12385750.704785256</v>
      </c>
      <c r="I74" s="43">
        <f>SUMIFS('Output Summary'!$H$328:$DZ$328,'Output Summary'!$H$288:$DZ$288,I$68)</f>
        <v>12818027.036432436</v>
      </c>
      <c r="J74" s="43">
        <f>SUMIFS('Output Summary'!$H$328:$DZ$328,'Output Summary'!$H$288:$DZ$288,J$68)</f>
        <v>13265390.287827652</v>
      </c>
      <c r="K74" s="43">
        <f>SUMIFS('Output Summary'!$H$328:$DZ$328,'Output Summary'!$H$288:$DZ$288,K$68)</f>
        <v>13728367.009075133</v>
      </c>
      <c r="L74" s="43">
        <f>SUMIFS('Output Summary'!$H$328:$DZ$328,'Output Summary'!$H$288:$DZ$288,L$68)</f>
        <v>14208859.854392767</v>
      </c>
    </row>
    <row r="75" spans="2:130" x14ac:dyDescent="0.25">
      <c r="B75" t="s">
        <v>39</v>
      </c>
      <c r="C75" s="43">
        <f>SUMIFS('Output Summary'!$H$336:$DZ$336,'Output Summary'!$H$288:$DZ$288,C$68)</f>
        <v>8243617.1075657643</v>
      </c>
      <c r="D75" s="43">
        <f>SUMIFS('Output Summary'!$H$336:$DZ$336,'Output Summary'!$H$288:$DZ$288,D$68)</f>
        <v>2284868.4763587252</v>
      </c>
      <c r="E75" s="43">
        <f>SUMIFS('Output Summary'!$H$336:$DZ$336,'Output Summary'!$H$288:$DZ$288,E$68)</f>
        <v>11883859.099374229</v>
      </c>
      <c r="F75" s="43">
        <f>SUMIFS('Output Summary'!$H$336:$DZ$336,'Output Summary'!$H$288:$DZ$288,F$68)</f>
        <v>8798104.0265957229</v>
      </c>
      <c r="G75" s="43">
        <f>SUMIFS('Output Summary'!$H$336:$DZ$336,'Output Summary'!$H$288:$DZ$288,G$68)</f>
        <v>4524598.121538898</v>
      </c>
      <c r="H75" s="43">
        <f>SUMIFS('Output Summary'!$H$336:$DZ$336,'Output Summary'!$H$288:$DZ$288,H$68)</f>
        <v>4682959.0557927629</v>
      </c>
      <c r="I75" s="43">
        <f>SUMIFS('Output Summary'!$H$336:$DZ$336,'Output Summary'!$H$288:$DZ$288,I$68)</f>
        <v>4846399.481015427</v>
      </c>
      <c r="J75" s="43">
        <f>SUMIFS('Output Summary'!$H$336:$DZ$336,'Output Summary'!$H$288:$DZ$288,J$68)</f>
        <v>5015544.1569647612</v>
      </c>
      <c r="K75" s="43">
        <f>SUMIFS('Output Summary'!$H$336:$DZ$336,'Output Summary'!$H$288:$DZ$288,K$68)</f>
        <v>5190592.1682693549</v>
      </c>
      <c r="L75" s="43">
        <f>SUMIFS('Output Summary'!$H$336:$DZ$336,'Output Summary'!$H$288:$DZ$288,L$68)</f>
        <v>5372262.8941587843</v>
      </c>
    </row>
    <row r="76" spans="2:130" x14ac:dyDescent="0.25">
      <c r="B76" t="s">
        <v>41</v>
      </c>
      <c r="C76" s="43">
        <f>SUMIFS('Output Summary'!$H$344:$DZ$344,'Output Summary'!$H$288:$DZ$288,C$68)</f>
        <v>12311757.680536576</v>
      </c>
      <c r="D76" s="43">
        <f>SUMIFS('Output Summary'!$H$344:$DZ$344,'Output Summary'!$H$288:$DZ$288,D$68)</f>
        <v>6475075.1701195259</v>
      </c>
      <c r="E76" s="43">
        <f>SUMIFS('Output Summary'!$H$344:$DZ$344,'Output Summary'!$H$288:$DZ$288,E$68)</f>
        <v>37922140.544412404</v>
      </c>
      <c r="F76" s="43">
        <f>SUMIFS('Output Summary'!$H$344:$DZ$344,'Output Summary'!$H$288:$DZ$288,F$68)</f>
        <v>26545313.608382195</v>
      </c>
      <c r="G76" s="43">
        <f>SUMIFS('Output Summary'!$H$344:$DZ$344,'Output Summary'!$H$288:$DZ$288,G$68)</f>
        <v>10852835.662320277</v>
      </c>
      <c r="H76" s="43">
        <f>SUMIFS('Output Summary'!$H$344:$DZ$344,'Output Summary'!$H$288:$DZ$288,H$68)</f>
        <v>11232684.910501493</v>
      </c>
      <c r="I76" s="43">
        <f>SUMIFS('Output Summary'!$H$344:$DZ$344,'Output Summary'!$H$288:$DZ$288,I$68)</f>
        <v>11624717.976836683</v>
      </c>
      <c r="J76" s="43">
        <f>SUMIFS('Output Summary'!$H$344:$DZ$344,'Output Summary'!$H$288:$DZ$288,J$68)</f>
        <v>12030433.428667834</v>
      </c>
      <c r="K76" s="43">
        <f>SUMIFS('Output Summary'!$H$344:$DZ$344,'Output Summary'!$H$288:$DZ$288,K$68)</f>
        <v>12450308.79630791</v>
      </c>
      <c r="L76" s="43">
        <f>SUMIFS('Output Summary'!$H$344:$DZ$344,'Output Summary'!$H$288:$DZ$288,L$68)</f>
        <v>12886069.604178689</v>
      </c>
    </row>
    <row r="77" spans="2:130" x14ac:dyDescent="0.25">
      <c r="B77" t="s">
        <v>490</v>
      </c>
      <c r="C77" s="43">
        <f>SUMIFS('Output Summary'!$H$352:$DZ$352,'Output Summary'!$H$288:$DZ$288,C$68)</f>
        <v>0</v>
      </c>
      <c r="D77" s="43">
        <f>SUMIFS('Output Summary'!$H$352:$DZ$352,'Output Summary'!$H$288:$DZ$288,D$68)</f>
        <v>0</v>
      </c>
      <c r="E77" s="43">
        <f>SUMIFS('Output Summary'!$H$352:$DZ$352,'Output Summary'!$H$288:$DZ$288,E$68)</f>
        <v>0</v>
      </c>
      <c r="F77" s="43">
        <f>SUMIFS('Output Summary'!$H$352:$DZ$352,'Output Summary'!$H$288:$DZ$288,F$68)</f>
        <v>0</v>
      </c>
      <c r="G77" s="43">
        <f>SUMIFS('Output Summary'!$H$352:$DZ$352,'Output Summary'!$H$288:$DZ$288,G$68)</f>
        <v>0</v>
      </c>
      <c r="H77" s="43">
        <f>SUMIFS('Output Summary'!$H$352:$DZ$352,'Output Summary'!$H$288:$DZ$288,H$68)</f>
        <v>0</v>
      </c>
      <c r="I77" s="43">
        <f>SUMIFS('Output Summary'!$H$352:$DZ$352,'Output Summary'!$H$288:$DZ$288,I$68)</f>
        <v>0</v>
      </c>
      <c r="J77" s="43">
        <f>SUMIFS('Output Summary'!$H$352:$DZ$352,'Output Summary'!$H$288:$DZ$288,J$68)</f>
        <v>0</v>
      </c>
      <c r="K77" s="43">
        <f>SUMIFS('Output Summary'!$H$352:$DZ$352,'Output Summary'!$H$288:$DZ$288,K$68)</f>
        <v>0</v>
      </c>
      <c r="L77" s="43">
        <f>SUMIFS('Output Summary'!$H$352:$DZ$352,'Output Summary'!$H$288:$DZ$288,L$68)</f>
        <v>0</v>
      </c>
    </row>
    <row r="78" spans="2:130" ht="13" x14ac:dyDescent="0.3">
      <c r="B78" s="36" t="s">
        <v>59</v>
      </c>
      <c r="C78" s="84">
        <f t="shared" ref="C78:L78" si="14">SUM(C72:C77)</f>
        <v>75953212.07662499</v>
      </c>
      <c r="D78" s="84">
        <f t="shared" si="14"/>
        <v>38918629.015733734</v>
      </c>
      <c r="E78" s="84">
        <f t="shared" si="14"/>
        <v>145894035.90992743</v>
      </c>
      <c r="F78" s="84">
        <f t="shared" si="14"/>
        <v>107073195.29219837</v>
      </c>
      <c r="G78" s="84">
        <f t="shared" si="14"/>
        <v>53348567.246152304</v>
      </c>
      <c r="H78" s="84">
        <f t="shared" si="14"/>
        <v>55215767.09976767</v>
      </c>
      <c r="I78" s="84">
        <f t="shared" si="14"/>
        <v>57142858.143328786</v>
      </c>
      <c r="J78" s="84">
        <f t="shared" si="14"/>
        <v>59137206.785312168</v>
      </c>
      <c r="K78" s="84">
        <f t="shared" si="14"/>
        <v>61201160.389928028</v>
      </c>
      <c r="L78" s="84">
        <f t="shared" si="14"/>
        <v>63343201.003575526</v>
      </c>
    </row>
    <row r="79" spans="2:130" x14ac:dyDescent="0.25"/>
    <row r="80" spans="2:130" ht="13" x14ac:dyDescent="0.3">
      <c r="B80" s="108" t="s">
        <v>72</v>
      </c>
      <c r="C80" s="108"/>
      <c r="D80" s="108"/>
      <c r="E80" s="108"/>
      <c r="F80" s="108"/>
      <c r="G80" s="108"/>
      <c r="H80" s="108"/>
      <c r="I80" s="108"/>
      <c r="J80" s="108"/>
      <c r="K80" s="108"/>
      <c r="L80" s="108"/>
    </row>
    <row r="81" spans="2:17" x14ac:dyDescent="0.25">
      <c r="B81" t="str">
        <f>B439</f>
        <v>Producers / Feedlots</v>
      </c>
      <c r="C81" s="43">
        <f t="shared" ref="C81:L81" si="15">SUMIFS($H439:$DZ439,$H$288:$DZ$288,C$68)-SUMIFS($H$461:$DZ$461,$H$288:$DZ$288,C$68)</f>
        <v>17458917.717676908</v>
      </c>
      <c r="D81" s="43">
        <f t="shared" si="15"/>
        <v>0</v>
      </c>
      <c r="E81" s="43">
        <f t="shared" si="15"/>
        <v>0</v>
      </c>
      <c r="F81" s="43">
        <f t="shared" si="15"/>
        <v>0</v>
      </c>
      <c r="G81" s="43">
        <f t="shared" si="15"/>
        <v>0</v>
      </c>
      <c r="H81" s="43">
        <f t="shared" si="15"/>
        <v>0</v>
      </c>
      <c r="I81" s="43">
        <f t="shared" si="15"/>
        <v>0</v>
      </c>
      <c r="J81" s="43">
        <f t="shared" si="15"/>
        <v>0</v>
      </c>
      <c r="K81" s="43">
        <f t="shared" si="15"/>
        <v>0</v>
      </c>
      <c r="L81" s="43">
        <f t="shared" si="15"/>
        <v>0</v>
      </c>
    </row>
    <row r="82" spans="2:17" x14ac:dyDescent="0.25">
      <c r="B82" t="str">
        <f t="shared" ref="B82:B83" si="16">B440</f>
        <v>Saleyards</v>
      </c>
      <c r="C82" s="43">
        <f t="shared" ref="C82:L82" si="17">SUMIFS($H440:$DZ440,$H$288:$DZ$288,C$68)</f>
        <v>12184112.285184789</v>
      </c>
      <c r="D82" s="43">
        <f t="shared" si="17"/>
        <v>0</v>
      </c>
      <c r="E82" s="43">
        <f t="shared" si="17"/>
        <v>0</v>
      </c>
      <c r="F82" s="43">
        <f t="shared" si="17"/>
        <v>0</v>
      </c>
      <c r="G82" s="43">
        <f t="shared" si="17"/>
        <v>0</v>
      </c>
      <c r="H82" s="43">
        <f t="shared" si="17"/>
        <v>0</v>
      </c>
      <c r="I82" s="43">
        <f t="shared" si="17"/>
        <v>0</v>
      </c>
      <c r="J82" s="43">
        <f t="shared" si="17"/>
        <v>0</v>
      </c>
      <c r="K82" s="43">
        <f t="shared" si="17"/>
        <v>0</v>
      </c>
      <c r="L82" s="43">
        <f t="shared" si="17"/>
        <v>0</v>
      </c>
    </row>
    <row r="83" spans="2:17" x14ac:dyDescent="0.25">
      <c r="B83" t="str">
        <f t="shared" si="16"/>
        <v>Processors</v>
      </c>
      <c r="C83" s="43">
        <f t="shared" ref="C83:L83" si="18">SUMIFS($H441:$DZ441,$H$288:$DZ$288,C$68)</f>
        <v>1886220.8614726248</v>
      </c>
      <c r="D83" s="43">
        <f t="shared" si="18"/>
        <v>0</v>
      </c>
      <c r="E83" s="43">
        <f t="shared" si="18"/>
        <v>0</v>
      </c>
      <c r="F83" s="43">
        <f t="shared" si="18"/>
        <v>0</v>
      </c>
      <c r="G83" s="43">
        <f t="shared" si="18"/>
        <v>0</v>
      </c>
      <c r="H83" s="43">
        <f t="shared" si="18"/>
        <v>0</v>
      </c>
      <c r="I83" s="43">
        <f t="shared" si="18"/>
        <v>0</v>
      </c>
      <c r="J83" s="43">
        <f t="shared" si="18"/>
        <v>0</v>
      </c>
      <c r="K83" s="43">
        <f t="shared" si="18"/>
        <v>0</v>
      </c>
      <c r="L83" s="43">
        <f t="shared" si="18"/>
        <v>0</v>
      </c>
    </row>
    <row r="84" spans="2:17" x14ac:dyDescent="0.25">
      <c r="B84" t="str">
        <f>B442</f>
        <v>Agents</v>
      </c>
      <c r="C84" s="43">
        <f t="shared" ref="C84:L84" si="19">SUMIFS($H442:$DZ442,$H$288:$DZ$288,C$68)</f>
        <v>882934.07736242632</v>
      </c>
      <c r="D84" s="43">
        <f t="shared" si="19"/>
        <v>641591.45760436286</v>
      </c>
      <c r="E84" s="43">
        <f t="shared" si="19"/>
        <v>0</v>
      </c>
      <c r="F84" s="43">
        <f t="shared" si="19"/>
        <v>0</v>
      </c>
      <c r="G84" s="43">
        <f t="shared" si="19"/>
        <v>0</v>
      </c>
      <c r="H84" s="43">
        <f t="shared" si="19"/>
        <v>0</v>
      </c>
      <c r="I84" s="43">
        <f t="shared" si="19"/>
        <v>0</v>
      </c>
      <c r="J84" s="43">
        <f t="shared" si="19"/>
        <v>0</v>
      </c>
      <c r="K84" s="43">
        <f t="shared" si="19"/>
        <v>0</v>
      </c>
      <c r="L84" s="43">
        <f t="shared" si="19"/>
        <v>0</v>
      </c>
    </row>
    <row r="85" spans="2:17" x14ac:dyDescent="0.25">
      <c r="B85" s="34" t="str">
        <f>B443</f>
        <v>Other facilities (shows, depots, ports)</v>
      </c>
      <c r="C85" s="131">
        <f t="shared" ref="C85:L85" si="20">SUMIFS($H443:$DZ443,$H$288:$DZ$288,C$68)</f>
        <v>654912.40732278489</v>
      </c>
      <c r="D85" s="131">
        <f t="shared" si="20"/>
        <v>666264.24315732974</v>
      </c>
      <c r="E85" s="131">
        <f t="shared" si="20"/>
        <v>0</v>
      </c>
      <c r="F85" s="131">
        <f t="shared" si="20"/>
        <v>0</v>
      </c>
      <c r="G85" s="131">
        <f t="shared" si="20"/>
        <v>0</v>
      </c>
      <c r="H85" s="131">
        <f t="shared" si="20"/>
        <v>0</v>
      </c>
      <c r="I85" s="131">
        <f t="shared" si="20"/>
        <v>0</v>
      </c>
      <c r="J85" s="131">
        <f t="shared" si="20"/>
        <v>0</v>
      </c>
      <c r="K85" s="131">
        <f t="shared" si="20"/>
        <v>0</v>
      </c>
      <c r="L85" s="131">
        <f t="shared" si="20"/>
        <v>0</v>
      </c>
    </row>
    <row r="86" spans="2:17" ht="13" x14ac:dyDescent="0.3">
      <c r="B86" s="24" t="s">
        <v>73</v>
      </c>
      <c r="C86" s="178">
        <f t="shared" ref="C86:L86" si="21">SUM(C81:C85)</f>
        <v>33067097.349019535</v>
      </c>
      <c r="D86" s="178">
        <f t="shared" si="21"/>
        <v>1307855.7007616926</v>
      </c>
      <c r="E86" s="178">
        <f t="shared" si="21"/>
        <v>0</v>
      </c>
      <c r="F86" s="178">
        <f t="shared" si="21"/>
        <v>0</v>
      </c>
      <c r="G86" s="178">
        <f t="shared" si="21"/>
        <v>0</v>
      </c>
      <c r="H86" s="178">
        <f t="shared" si="21"/>
        <v>0</v>
      </c>
      <c r="I86" s="178">
        <f t="shared" si="21"/>
        <v>0</v>
      </c>
      <c r="J86" s="178">
        <f t="shared" si="21"/>
        <v>0</v>
      </c>
      <c r="K86" s="178">
        <f t="shared" si="21"/>
        <v>0</v>
      </c>
      <c r="L86" s="178">
        <f t="shared" si="21"/>
        <v>0</v>
      </c>
    </row>
    <row r="87" spans="2:17" x14ac:dyDescent="0.25"/>
    <row r="88" spans="2:17" ht="13" x14ac:dyDescent="0.3">
      <c r="B88" s="108" t="s">
        <v>74</v>
      </c>
      <c r="C88" s="108"/>
      <c r="D88" s="108"/>
      <c r="E88" s="108"/>
      <c r="F88" s="108"/>
      <c r="G88" s="108"/>
      <c r="H88" s="108"/>
      <c r="I88" s="108"/>
      <c r="J88" s="108"/>
      <c r="K88" s="108"/>
      <c r="L88" s="108"/>
    </row>
    <row r="89" spans="2:17" x14ac:dyDescent="0.25">
      <c r="B89" t="str">
        <f>B447</f>
        <v>Producers / Feedlots</v>
      </c>
      <c r="C89" s="43">
        <f>SUM($C81:C81)</f>
        <v>17458917.717676908</v>
      </c>
      <c r="D89" s="43">
        <f>SUM($C81:D81)</f>
        <v>17458917.717676908</v>
      </c>
      <c r="E89" s="43">
        <f>SUM($C81:E81)</f>
        <v>17458917.717676908</v>
      </c>
      <c r="F89" s="43">
        <f>SUM($C81:F81)</f>
        <v>17458917.717676908</v>
      </c>
      <c r="G89" s="43">
        <f>SUM($C81:G81)</f>
        <v>17458917.717676908</v>
      </c>
      <c r="H89" s="43">
        <f>SUM($C81:H81)</f>
        <v>17458917.717676908</v>
      </c>
      <c r="I89" s="43">
        <f>SUM($C81:I81)</f>
        <v>17458917.717676908</v>
      </c>
      <c r="J89" s="43">
        <f>SUM($C81:J81)</f>
        <v>17458917.717676908</v>
      </c>
      <c r="K89" s="43">
        <f>SUM($C81:K81)</f>
        <v>17458917.717676908</v>
      </c>
      <c r="L89" s="43">
        <f>SUM($C81:L81)</f>
        <v>17458917.717676908</v>
      </c>
    </row>
    <row r="90" spans="2:17" x14ac:dyDescent="0.25">
      <c r="B90" t="str">
        <f t="shared" ref="B90:B91" si="22">B448</f>
        <v>Saleyards</v>
      </c>
      <c r="C90" s="43">
        <f>SUM($C82:C82)</f>
        <v>12184112.285184789</v>
      </c>
      <c r="D90" s="43">
        <f>SUM($C82:D82)</f>
        <v>12184112.285184789</v>
      </c>
      <c r="E90" s="43">
        <f>SUM($C82:E82)</f>
        <v>12184112.285184789</v>
      </c>
      <c r="F90" s="43">
        <f>SUM($C82:F82)</f>
        <v>12184112.285184789</v>
      </c>
      <c r="G90" s="43">
        <f>SUM($C82:G82)</f>
        <v>12184112.285184789</v>
      </c>
      <c r="H90" s="43">
        <f>SUM($C82:H82)</f>
        <v>12184112.285184789</v>
      </c>
      <c r="I90" s="43">
        <f>SUM($C82:I82)</f>
        <v>12184112.285184789</v>
      </c>
      <c r="J90" s="43">
        <f>SUM($C82:J82)</f>
        <v>12184112.285184789</v>
      </c>
      <c r="K90" s="43">
        <f>SUM($C82:K82)</f>
        <v>12184112.285184789</v>
      </c>
      <c r="L90" s="43">
        <f>SUM($C82:L82)</f>
        <v>12184112.285184789</v>
      </c>
    </row>
    <row r="91" spans="2:17" x14ac:dyDescent="0.25">
      <c r="B91" t="str">
        <f t="shared" si="22"/>
        <v>Processors</v>
      </c>
      <c r="C91" s="43">
        <f>SUM($C83:C83)</f>
        <v>1886220.8614726248</v>
      </c>
      <c r="D91" s="43">
        <f>SUM($C83:D83)</f>
        <v>1886220.8614726248</v>
      </c>
      <c r="E91" s="43">
        <f>SUM($C83:E83)</f>
        <v>1886220.8614726248</v>
      </c>
      <c r="F91" s="43">
        <f>SUM($C83:F83)</f>
        <v>1886220.8614726248</v>
      </c>
      <c r="G91" s="43">
        <f>SUM($C83:G83)</f>
        <v>1886220.8614726248</v>
      </c>
      <c r="H91" s="43">
        <f>SUM($C83:H83)</f>
        <v>1886220.8614726248</v>
      </c>
      <c r="I91" s="43">
        <f>SUM($C83:I83)</f>
        <v>1886220.8614726248</v>
      </c>
      <c r="J91" s="43">
        <f>SUM($C83:J83)</f>
        <v>1886220.8614726248</v>
      </c>
      <c r="K91" s="43">
        <f>SUM($C83:K83)</f>
        <v>1886220.8614726248</v>
      </c>
      <c r="L91" s="43">
        <f>SUM($C83:L83)</f>
        <v>1886220.8614726248</v>
      </c>
    </row>
    <row r="92" spans="2:17" x14ac:dyDescent="0.25">
      <c r="B92" t="str">
        <f>B450</f>
        <v>Agents</v>
      </c>
      <c r="C92" s="43">
        <f>SUM($C84:C84)</f>
        <v>882934.07736242632</v>
      </c>
      <c r="D92" s="43">
        <f>SUM($C84:D84)</f>
        <v>1524525.5349667892</v>
      </c>
      <c r="E92" s="43">
        <f>SUM($C84:E84)</f>
        <v>1524525.5349667892</v>
      </c>
      <c r="F92" s="43">
        <f>SUM($C84:F84)</f>
        <v>1524525.5349667892</v>
      </c>
      <c r="G92" s="43">
        <f>SUM($C84:G84)</f>
        <v>1524525.5349667892</v>
      </c>
      <c r="H92" s="43">
        <f>SUM($C84:H84)</f>
        <v>1524525.5349667892</v>
      </c>
      <c r="I92" s="43">
        <f>SUM($C84:I84)</f>
        <v>1524525.5349667892</v>
      </c>
      <c r="J92" s="43">
        <f>SUM($C84:J84)</f>
        <v>1524525.5349667892</v>
      </c>
      <c r="K92" s="43">
        <f>SUM($C84:K84)</f>
        <v>1524525.5349667892</v>
      </c>
      <c r="L92" s="43">
        <f>SUM($C84:L84)</f>
        <v>1524525.5349667892</v>
      </c>
    </row>
    <row r="93" spans="2:17" x14ac:dyDescent="0.25">
      <c r="B93" s="34" t="str">
        <f>B451</f>
        <v>Other facilities (shows, depots, ports)</v>
      </c>
      <c r="C93" s="131">
        <f>SUM($C85:C85)</f>
        <v>654912.40732278489</v>
      </c>
      <c r="D93" s="131">
        <f>SUM($C85:D85)</f>
        <v>1321176.6504801146</v>
      </c>
      <c r="E93" s="131">
        <f>SUM($C85:E85)</f>
        <v>1321176.6504801146</v>
      </c>
      <c r="F93" s="131">
        <f>SUM($C85:F85)</f>
        <v>1321176.6504801146</v>
      </c>
      <c r="G93" s="131">
        <f>SUM($C85:G85)</f>
        <v>1321176.6504801146</v>
      </c>
      <c r="H93" s="131">
        <f>SUM($C85:H85)</f>
        <v>1321176.6504801146</v>
      </c>
      <c r="I93" s="131">
        <f>SUM($C85:I85)</f>
        <v>1321176.6504801146</v>
      </c>
      <c r="J93" s="131">
        <f>SUM($C85:J85)</f>
        <v>1321176.6504801146</v>
      </c>
      <c r="K93" s="131">
        <f>SUM($C85:K85)</f>
        <v>1321176.6504801146</v>
      </c>
      <c r="L93" s="131">
        <f>SUM($C85:L85)</f>
        <v>1321176.6504801146</v>
      </c>
    </row>
    <row r="94" spans="2:17" x14ac:dyDescent="0.25"/>
    <row r="95" spans="2:17" ht="13" x14ac:dyDescent="0.3">
      <c r="B95" s="108" t="s">
        <v>75</v>
      </c>
      <c r="C95" s="108"/>
      <c r="D95" s="108"/>
      <c r="E95" s="108"/>
      <c r="F95" s="108"/>
      <c r="G95" s="108"/>
      <c r="H95" s="108"/>
      <c r="I95" s="108"/>
      <c r="J95" s="108"/>
      <c r="K95" s="108"/>
      <c r="L95" s="108"/>
    </row>
    <row r="96" spans="2:17" x14ac:dyDescent="0.25">
      <c r="B96" t="str">
        <f>B355</f>
        <v>New system design and build</v>
      </c>
      <c r="C96" s="43">
        <f t="shared" ref="C96:L96" si="23">SUMIFS($H355:$DZ355,$H$288:$DZ$288,C$68)</f>
        <v>9237627.7447900344</v>
      </c>
      <c r="D96" s="43">
        <f t="shared" si="23"/>
        <v>4747836.8932766216</v>
      </c>
      <c r="E96" s="43">
        <f t="shared" si="23"/>
        <v>0</v>
      </c>
      <c r="F96" s="43">
        <f t="shared" si="23"/>
        <v>0</v>
      </c>
      <c r="G96" s="43">
        <f t="shared" si="23"/>
        <v>0</v>
      </c>
      <c r="H96" s="43">
        <f t="shared" si="23"/>
        <v>0</v>
      </c>
      <c r="I96" s="43">
        <f t="shared" si="23"/>
        <v>0</v>
      </c>
      <c r="J96" s="43">
        <f t="shared" si="23"/>
        <v>0</v>
      </c>
      <c r="K96" s="43">
        <f t="shared" si="23"/>
        <v>0</v>
      </c>
      <c r="L96" s="43">
        <f t="shared" si="23"/>
        <v>0</v>
      </c>
      <c r="Q96" s="43"/>
    </row>
    <row r="97" spans="2:17" x14ac:dyDescent="0.25">
      <c r="B97" t="str">
        <f>B356</f>
        <v>Platform change management and communications</v>
      </c>
      <c r="C97" s="43">
        <f t="shared" ref="C97:L97" si="24">SUMIFS($H356:$DZ356,$H$288:$DZ$288,C$68)</f>
        <v>622596.50249204319</v>
      </c>
      <c r="D97" s="43">
        <f t="shared" si="24"/>
        <v>2548464.4243179094</v>
      </c>
      <c r="E97" s="43">
        <f t="shared" si="24"/>
        <v>2643783.6252242392</v>
      </c>
      <c r="F97" s="43">
        <f t="shared" si="24"/>
        <v>2742645.031105801</v>
      </c>
      <c r="G97" s="43">
        <f t="shared" si="24"/>
        <v>0</v>
      </c>
      <c r="H97" s="43">
        <f t="shared" si="24"/>
        <v>0</v>
      </c>
      <c r="I97" s="43">
        <f t="shared" si="24"/>
        <v>0</v>
      </c>
      <c r="J97" s="43">
        <f t="shared" si="24"/>
        <v>0</v>
      </c>
      <c r="K97" s="43">
        <f t="shared" si="24"/>
        <v>0</v>
      </c>
      <c r="L97" s="43">
        <f t="shared" si="24"/>
        <v>0</v>
      </c>
    </row>
    <row r="98" spans="2:17" x14ac:dyDescent="0.25">
      <c r="B98" t="str">
        <f>B357</f>
        <v>On-going system hosting</v>
      </c>
      <c r="C98" s="43">
        <f t="shared" ref="C98:L98" si="25">SUMIFS($H357:$DZ357,$H$288:$DZ$288,C$68)</f>
        <v>0</v>
      </c>
      <c r="D98" s="43">
        <f t="shared" si="25"/>
        <v>0</v>
      </c>
      <c r="E98" s="43">
        <f t="shared" si="25"/>
        <v>0</v>
      </c>
      <c r="F98" s="43">
        <f t="shared" si="25"/>
        <v>0</v>
      </c>
      <c r="G98" s="43">
        <f t="shared" si="25"/>
        <v>3533851.1721977149</v>
      </c>
      <c r="H98" s="43">
        <f t="shared" si="25"/>
        <v>3666339.8701595375</v>
      </c>
      <c r="I98" s="43">
        <f t="shared" si="25"/>
        <v>3803470.5215980625</v>
      </c>
      <c r="J98" s="43">
        <f t="shared" si="25"/>
        <v>3945697.1544460393</v>
      </c>
      <c r="K98" s="43">
        <f t="shared" si="25"/>
        <v>4093242.1971453368</v>
      </c>
      <c r="L98" s="43">
        <f t="shared" si="25"/>
        <v>4246703.1955622304</v>
      </c>
    </row>
    <row r="99" spans="2:17" x14ac:dyDescent="0.25">
      <c r="B99" t="str">
        <f>B358</f>
        <v>On-going system development and maintenance</v>
      </c>
      <c r="C99" s="43">
        <f t="shared" ref="C99:L99" si="26">SUMIFS($H358:$DZ358,$H$288:$DZ$288,C$68)</f>
        <v>0</v>
      </c>
      <c r="D99" s="43">
        <f t="shared" si="26"/>
        <v>0</v>
      </c>
      <c r="E99" s="43">
        <f t="shared" si="26"/>
        <v>0</v>
      </c>
      <c r="F99" s="43">
        <f t="shared" si="26"/>
        <v>0</v>
      </c>
      <c r="G99" s="43">
        <f t="shared" si="26"/>
        <v>0</v>
      </c>
      <c r="H99" s="43">
        <f t="shared" si="26"/>
        <v>0</v>
      </c>
      <c r="I99" s="43">
        <f t="shared" si="26"/>
        <v>0</v>
      </c>
      <c r="J99" s="43">
        <f t="shared" si="26"/>
        <v>0</v>
      </c>
      <c r="K99" s="43">
        <f t="shared" si="26"/>
        <v>0</v>
      </c>
      <c r="L99" s="43">
        <f t="shared" si="26"/>
        <v>0</v>
      </c>
    </row>
    <row r="100" spans="2:17" x14ac:dyDescent="0.25">
      <c r="B100" t="str">
        <f t="shared" ref="B100:B103" si="27">B359</f>
        <v>Database customer support services</v>
      </c>
      <c r="C100" s="43">
        <f t="shared" ref="C100:L100" si="28">SUMIFS($H359:$DZ359,$H$288:$DZ$288,C$68)</f>
        <v>152545.38463363447</v>
      </c>
      <c r="D100" s="43">
        <f t="shared" si="28"/>
        <v>158264.51042738615</v>
      </c>
      <c r="E100" s="43">
        <f t="shared" si="28"/>
        <v>164184.01494226966</v>
      </c>
      <c r="F100" s="43">
        <f t="shared" si="28"/>
        <v>113548.99810310641</v>
      </c>
      <c r="G100" s="43">
        <f t="shared" si="28"/>
        <v>117795.03907325717</v>
      </c>
      <c r="H100" s="43">
        <f t="shared" si="28"/>
        <v>122211.32900531792</v>
      </c>
      <c r="I100" s="43">
        <f t="shared" si="28"/>
        <v>126782.35071993544</v>
      </c>
      <c r="J100" s="43">
        <f t="shared" si="28"/>
        <v>131523.23848153464</v>
      </c>
      <c r="K100" s="43">
        <f t="shared" si="28"/>
        <v>136441.40657151121</v>
      </c>
      <c r="L100" s="43">
        <f t="shared" si="28"/>
        <v>141556.77318540768</v>
      </c>
    </row>
    <row r="101" spans="2:17" x14ac:dyDescent="0.25">
      <c r="B101" t="str">
        <f t="shared" si="27"/>
        <v>Technology lead and project management</v>
      </c>
      <c r="C101" s="43">
        <f t="shared" ref="C101:L101" si="29">SUMIFS($H360:$DZ360,$H$288:$DZ$288,C$68)</f>
        <v>72815.84103372728</v>
      </c>
      <c r="D101" s="43">
        <f t="shared" si="29"/>
        <v>0</v>
      </c>
      <c r="E101" s="43">
        <f t="shared" si="29"/>
        <v>0</v>
      </c>
      <c r="F101" s="43">
        <f t="shared" si="29"/>
        <v>0</v>
      </c>
      <c r="G101" s="43">
        <f t="shared" si="29"/>
        <v>0</v>
      </c>
      <c r="H101" s="43">
        <f t="shared" si="29"/>
        <v>0</v>
      </c>
      <c r="I101" s="43">
        <f t="shared" si="29"/>
        <v>0</v>
      </c>
      <c r="J101" s="43">
        <f t="shared" si="29"/>
        <v>0</v>
      </c>
      <c r="K101" s="43">
        <f t="shared" si="29"/>
        <v>0</v>
      </c>
      <c r="L101" s="43">
        <f t="shared" si="29"/>
        <v>0</v>
      </c>
    </row>
    <row r="102" spans="2:17" x14ac:dyDescent="0.25">
      <c r="B102" t="str">
        <f t="shared" si="27"/>
        <v xml:space="preserve">Technology options and phased rollout </v>
      </c>
      <c r="C102" s="43">
        <f t="shared" ref="C102:L102" si="30">SUMIFS($H361:$DZ361,$H$288:$DZ$288,C$68)</f>
        <v>255102.05987034951</v>
      </c>
      <c r="D102" s="43">
        <f t="shared" si="30"/>
        <v>0</v>
      </c>
      <c r="E102" s="43">
        <f t="shared" si="30"/>
        <v>0</v>
      </c>
      <c r="F102" s="43">
        <f t="shared" si="30"/>
        <v>0</v>
      </c>
      <c r="G102" s="43">
        <f t="shared" si="30"/>
        <v>0</v>
      </c>
      <c r="H102" s="43">
        <f t="shared" si="30"/>
        <v>0</v>
      </c>
      <c r="I102" s="43">
        <f t="shared" si="30"/>
        <v>0</v>
      </c>
      <c r="J102" s="43">
        <f t="shared" si="30"/>
        <v>0</v>
      </c>
      <c r="K102" s="43">
        <f t="shared" si="30"/>
        <v>0</v>
      </c>
      <c r="L102" s="43">
        <f t="shared" si="30"/>
        <v>0</v>
      </c>
    </row>
    <row r="103" spans="2:17" x14ac:dyDescent="0.25">
      <c r="B103" t="str">
        <f t="shared" si="27"/>
        <v>Policies/processes on ownership of data assets</v>
      </c>
      <c r="C103" s="43">
        <f t="shared" ref="C103:L103" si="31">SUMIFS($H362:$DZ362,$H$288:$DZ$288,C$68)</f>
        <v>218447.52310118184</v>
      </c>
      <c r="D103" s="43">
        <f t="shared" si="31"/>
        <v>0</v>
      </c>
      <c r="E103" s="43">
        <f t="shared" si="31"/>
        <v>0</v>
      </c>
      <c r="F103" s="43">
        <f t="shared" si="31"/>
        <v>0</v>
      </c>
      <c r="G103" s="43">
        <f t="shared" si="31"/>
        <v>0</v>
      </c>
      <c r="H103" s="43">
        <f t="shared" si="31"/>
        <v>0</v>
      </c>
      <c r="I103" s="43">
        <f t="shared" si="31"/>
        <v>0</v>
      </c>
      <c r="J103" s="43">
        <f t="shared" si="31"/>
        <v>0</v>
      </c>
      <c r="K103" s="43">
        <f t="shared" si="31"/>
        <v>0</v>
      </c>
      <c r="L103" s="43">
        <f t="shared" si="31"/>
        <v>0</v>
      </c>
    </row>
    <row r="104" spans="2:17" x14ac:dyDescent="0.25">
      <c r="B104" s="38" t="s">
        <v>59</v>
      </c>
      <c r="C104" s="56">
        <f t="shared" ref="C104:L104" si="32">SUM(C96:C103)</f>
        <v>10559135.05592097</v>
      </c>
      <c r="D104" s="56">
        <f t="shared" si="32"/>
        <v>7454565.8280219175</v>
      </c>
      <c r="E104" s="56">
        <f t="shared" si="32"/>
        <v>2807967.640166509</v>
      </c>
      <c r="F104" s="56">
        <f t="shared" si="32"/>
        <v>2856194.0292089074</v>
      </c>
      <c r="G104" s="56">
        <f t="shared" si="32"/>
        <v>3651646.2112709722</v>
      </c>
      <c r="H104" s="56">
        <f t="shared" si="32"/>
        <v>3788551.1991648553</v>
      </c>
      <c r="I104" s="56">
        <f t="shared" si="32"/>
        <v>3930252.8723179977</v>
      </c>
      <c r="J104" s="56">
        <f t="shared" si="32"/>
        <v>4077220.392927574</v>
      </c>
      <c r="K104" s="56">
        <f t="shared" si="32"/>
        <v>4229683.6037168484</v>
      </c>
      <c r="L104" s="56">
        <f t="shared" si="32"/>
        <v>4388259.9687476382</v>
      </c>
    </row>
    <row r="105" spans="2:17" x14ac:dyDescent="0.25"/>
    <row r="106" spans="2:17" ht="13" x14ac:dyDescent="0.3">
      <c r="B106" s="108" t="str">
        <f>B365</f>
        <v>System capability costs - Short Term (Estimated upfront costs to 2026)</v>
      </c>
      <c r="C106" s="108"/>
      <c r="D106" s="108"/>
      <c r="E106" s="108"/>
      <c r="F106" s="108"/>
      <c r="G106" s="108"/>
      <c r="H106" s="108"/>
      <c r="I106" s="108"/>
      <c r="J106" s="108"/>
      <c r="K106" s="108"/>
      <c r="L106" s="108"/>
    </row>
    <row r="107" spans="2:17" x14ac:dyDescent="0.25">
      <c r="B107" t="str">
        <f t="shared" ref="B107:B110" si="33">B366</f>
        <v>New system design and build</v>
      </c>
      <c r="C107" s="43">
        <f t="shared" ref="C107:L107" si="34">SUMIFS($H366:$DZ366,$H$288:$DZ$288,C$68)</f>
        <v>9237627.7447900344</v>
      </c>
      <c r="D107" s="43">
        <f t="shared" si="34"/>
        <v>4747836.8932766216</v>
      </c>
      <c r="E107" s="43">
        <f t="shared" si="34"/>
        <v>0</v>
      </c>
      <c r="F107" s="43">
        <f t="shared" si="34"/>
        <v>0</v>
      </c>
      <c r="G107" s="43">
        <f t="shared" si="34"/>
        <v>0</v>
      </c>
      <c r="H107" s="43">
        <f t="shared" si="34"/>
        <v>0</v>
      </c>
      <c r="I107" s="43">
        <f t="shared" si="34"/>
        <v>0</v>
      </c>
      <c r="J107" s="43">
        <f t="shared" si="34"/>
        <v>0</v>
      </c>
      <c r="K107" s="43">
        <f t="shared" si="34"/>
        <v>0</v>
      </c>
      <c r="L107" s="43">
        <f t="shared" si="34"/>
        <v>0</v>
      </c>
      <c r="Q107" s="43"/>
    </row>
    <row r="108" spans="2:17" x14ac:dyDescent="0.25">
      <c r="B108" t="str">
        <f t="shared" si="33"/>
        <v>Platform change management and communications</v>
      </c>
      <c r="C108" s="43">
        <f t="shared" ref="C108:L108" si="35">SUMIFS($H367:$DZ367,$H$288:$DZ$288,C$68)</f>
        <v>622596.50249204319</v>
      </c>
      <c r="D108" s="43">
        <f t="shared" si="35"/>
        <v>2548464.4243179094</v>
      </c>
      <c r="E108" s="43">
        <f t="shared" si="35"/>
        <v>2643783.6252242392</v>
      </c>
      <c r="F108" s="43">
        <f t="shared" si="35"/>
        <v>2742645.031105801</v>
      </c>
      <c r="G108" s="43">
        <f t="shared" si="35"/>
        <v>0</v>
      </c>
      <c r="H108" s="43">
        <f t="shared" si="35"/>
        <v>0</v>
      </c>
      <c r="I108" s="43">
        <f t="shared" si="35"/>
        <v>0</v>
      </c>
      <c r="J108" s="43">
        <f t="shared" si="35"/>
        <v>0</v>
      </c>
      <c r="K108" s="43">
        <f t="shared" si="35"/>
        <v>0</v>
      </c>
      <c r="L108" s="43">
        <f t="shared" si="35"/>
        <v>0</v>
      </c>
    </row>
    <row r="109" spans="2:17" x14ac:dyDescent="0.25">
      <c r="B109" t="str">
        <f t="shared" si="33"/>
        <v>On-going system hosting</v>
      </c>
      <c r="C109" s="43">
        <f t="shared" ref="C109:L109" si="36">SUMIFS($H368:$DZ368,$H$288:$DZ$288,C$68)</f>
        <v>0</v>
      </c>
      <c r="D109" s="43">
        <f t="shared" si="36"/>
        <v>0</v>
      </c>
      <c r="E109" s="43">
        <f t="shared" si="36"/>
        <v>0</v>
      </c>
      <c r="F109" s="43">
        <f t="shared" si="36"/>
        <v>0</v>
      </c>
      <c r="G109" s="43">
        <f t="shared" si="36"/>
        <v>0</v>
      </c>
      <c r="H109" s="43">
        <f t="shared" si="36"/>
        <v>0</v>
      </c>
      <c r="I109" s="43">
        <f t="shared" si="36"/>
        <v>0</v>
      </c>
      <c r="J109" s="43">
        <f t="shared" si="36"/>
        <v>0</v>
      </c>
      <c r="K109" s="43">
        <f t="shared" si="36"/>
        <v>0</v>
      </c>
      <c r="L109" s="43">
        <f t="shared" si="36"/>
        <v>0</v>
      </c>
    </row>
    <row r="110" spans="2:17" x14ac:dyDescent="0.25">
      <c r="B110" t="str">
        <f t="shared" si="33"/>
        <v>On-going system development and maintenance</v>
      </c>
      <c r="C110" s="43">
        <f t="shared" ref="C110:L110" si="37">SUMIFS($H369:$DZ369,$H$288:$DZ$288,C$68)</f>
        <v>0</v>
      </c>
      <c r="D110" s="43">
        <f t="shared" si="37"/>
        <v>0</v>
      </c>
      <c r="E110" s="43">
        <f t="shared" si="37"/>
        <v>0</v>
      </c>
      <c r="F110" s="43">
        <f t="shared" si="37"/>
        <v>0</v>
      </c>
      <c r="G110" s="43">
        <f t="shared" si="37"/>
        <v>0</v>
      </c>
      <c r="H110" s="43">
        <f t="shared" si="37"/>
        <v>0</v>
      </c>
      <c r="I110" s="43">
        <f t="shared" si="37"/>
        <v>0</v>
      </c>
      <c r="J110" s="43">
        <f t="shared" si="37"/>
        <v>0</v>
      </c>
      <c r="K110" s="43">
        <f t="shared" si="37"/>
        <v>0</v>
      </c>
      <c r="L110" s="43">
        <f t="shared" si="37"/>
        <v>0</v>
      </c>
    </row>
    <row r="111" spans="2:17" x14ac:dyDescent="0.25">
      <c r="B111" t="str">
        <f>B370</f>
        <v>Database customer support services</v>
      </c>
      <c r="C111" s="43">
        <f t="shared" ref="C111:L111" si="38">SUMIFS($H370:$DZ370,$H$288:$DZ$288,C$68)</f>
        <v>152545.38463363447</v>
      </c>
      <c r="D111" s="43">
        <f t="shared" si="38"/>
        <v>158264.51042738615</v>
      </c>
      <c r="E111" s="43">
        <f t="shared" si="38"/>
        <v>164184.01494226966</v>
      </c>
      <c r="F111" s="43">
        <f t="shared" si="38"/>
        <v>0</v>
      </c>
      <c r="G111" s="43">
        <f t="shared" si="38"/>
        <v>0</v>
      </c>
      <c r="H111" s="43">
        <f t="shared" si="38"/>
        <v>0</v>
      </c>
      <c r="I111" s="43">
        <f t="shared" si="38"/>
        <v>0</v>
      </c>
      <c r="J111" s="43">
        <f t="shared" si="38"/>
        <v>0</v>
      </c>
      <c r="K111" s="43">
        <f t="shared" si="38"/>
        <v>0</v>
      </c>
      <c r="L111" s="43">
        <f t="shared" si="38"/>
        <v>0</v>
      </c>
    </row>
    <row r="112" spans="2:17" x14ac:dyDescent="0.25">
      <c r="B112" t="str">
        <f>B371</f>
        <v>Technology lead and project management</v>
      </c>
      <c r="C112" s="43">
        <f t="shared" ref="C112:L112" si="39">SUMIFS($H371:$DZ371,$H$288:$DZ$288,C$68)</f>
        <v>72815.84103372728</v>
      </c>
      <c r="D112" s="43">
        <f t="shared" si="39"/>
        <v>0</v>
      </c>
      <c r="E112" s="43">
        <f t="shared" si="39"/>
        <v>0</v>
      </c>
      <c r="F112" s="43">
        <f t="shared" si="39"/>
        <v>0</v>
      </c>
      <c r="G112" s="43">
        <f t="shared" si="39"/>
        <v>0</v>
      </c>
      <c r="H112" s="43">
        <f t="shared" si="39"/>
        <v>0</v>
      </c>
      <c r="I112" s="43">
        <f t="shared" si="39"/>
        <v>0</v>
      </c>
      <c r="J112" s="43">
        <f t="shared" si="39"/>
        <v>0</v>
      </c>
      <c r="K112" s="43">
        <f t="shared" si="39"/>
        <v>0</v>
      </c>
      <c r="L112" s="43">
        <f t="shared" si="39"/>
        <v>0</v>
      </c>
    </row>
    <row r="113" spans="2:17" x14ac:dyDescent="0.25">
      <c r="B113" t="str">
        <f>B372</f>
        <v xml:space="preserve">Technology options and phased rollout </v>
      </c>
      <c r="C113" s="43">
        <f t="shared" ref="C113:L113" si="40">SUMIFS($H372:$DZ372,$H$288:$DZ$288,C$68)</f>
        <v>255102.05987034951</v>
      </c>
      <c r="D113" s="43">
        <f t="shared" si="40"/>
        <v>0</v>
      </c>
      <c r="E113" s="43">
        <f t="shared" si="40"/>
        <v>0</v>
      </c>
      <c r="F113" s="43">
        <f t="shared" si="40"/>
        <v>0</v>
      </c>
      <c r="G113" s="43">
        <f t="shared" si="40"/>
        <v>0</v>
      </c>
      <c r="H113" s="43">
        <f t="shared" si="40"/>
        <v>0</v>
      </c>
      <c r="I113" s="43">
        <f t="shared" si="40"/>
        <v>0</v>
      </c>
      <c r="J113" s="43">
        <f t="shared" si="40"/>
        <v>0</v>
      </c>
      <c r="K113" s="43">
        <f t="shared" si="40"/>
        <v>0</v>
      </c>
      <c r="L113" s="43">
        <f t="shared" si="40"/>
        <v>0</v>
      </c>
    </row>
    <row r="114" spans="2:17" x14ac:dyDescent="0.25">
      <c r="B114" t="str">
        <f>B373</f>
        <v>Policies/processes on ownership of data assets</v>
      </c>
      <c r="C114" s="43">
        <f t="shared" ref="C114:L114" si="41">SUMIFS($H373:$DZ373,$H$288:$DZ$288,C$68)</f>
        <v>218447.52310118184</v>
      </c>
      <c r="D114" s="43">
        <f t="shared" si="41"/>
        <v>0</v>
      </c>
      <c r="E114" s="43">
        <f t="shared" si="41"/>
        <v>0</v>
      </c>
      <c r="F114" s="43">
        <f t="shared" si="41"/>
        <v>0</v>
      </c>
      <c r="G114" s="43">
        <f t="shared" si="41"/>
        <v>0</v>
      </c>
      <c r="H114" s="43">
        <f t="shared" si="41"/>
        <v>0</v>
      </c>
      <c r="I114" s="43">
        <f t="shared" si="41"/>
        <v>0</v>
      </c>
      <c r="J114" s="43">
        <f t="shared" si="41"/>
        <v>0</v>
      </c>
      <c r="K114" s="43">
        <f t="shared" si="41"/>
        <v>0</v>
      </c>
      <c r="L114" s="43">
        <f t="shared" si="41"/>
        <v>0</v>
      </c>
    </row>
    <row r="115" spans="2:17" x14ac:dyDescent="0.25">
      <c r="B115" s="38" t="s">
        <v>59</v>
      </c>
      <c r="C115" s="56">
        <f t="shared" ref="C115:L115" si="42">SUM(C107:C114)</f>
        <v>10559135.05592097</v>
      </c>
      <c r="D115" s="56">
        <f t="shared" si="42"/>
        <v>7454565.8280219175</v>
      </c>
      <c r="E115" s="56">
        <f t="shared" si="42"/>
        <v>2807967.640166509</v>
      </c>
      <c r="F115" s="56">
        <f t="shared" si="42"/>
        <v>2742645.031105801</v>
      </c>
      <c r="G115" s="56">
        <f t="shared" si="42"/>
        <v>0</v>
      </c>
      <c r="H115" s="56">
        <f t="shared" si="42"/>
        <v>0</v>
      </c>
      <c r="I115" s="56">
        <f t="shared" si="42"/>
        <v>0</v>
      </c>
      <c r="J115" s="56">
        <f t="shared" si="42"/>
        <v>0</v>
      </c>
      <c r="K115" s="56">
        <f t="shared" si="42"/>
        <v>0</v>
      </c>
      <c r="L115" s="56">
        <f t="shared" si="42"/>
        <v>0</v>
      </c>
    </row>
    <row r="116" spans="2:17" x14ac:dyDescent="0.25"/>
    <row r="117" spans="2:17" ht="13" x14ac:dyDescent="0.3">
      <c r="B117" s="108" t="str">
        <f>B376</f>
        <v>System capability costs - Long-term (Ongoing costs from 2026 to 2032)</v>
      </c>
      <c r="C117" s="108"/>
      <c r="D117" s="108"/>
      <c r="E117" s="108"/>
      <c r="F117" s="108"/>
      <c r="G117" s="108"/>
      <c r="H117" s="108"/>
      <c r="I117" s="108"/>
      <c r="J117" s="108"/>
      <c r="K117" s="108"/>
      <c r="L117" s="108"/>
    </row>
    <row r="118" spans="2:17" x14ac:dyDescent="0.25">
      <c r="B118" t="str">
        <f t="shared" ref="B118:B121" si="43">B377</f>
        <v>New system design and build</v>
      </c>
      <c r="C118" s="43">
        <f t="shared" ref="C118:L118" si="44">SUMIFS($H377:$DZ377,$H$288:$DZ$288,C$68)</f>
        <v>0</v>
      </c>
      <c r="D118" s="43">
        <f t="shared" si="44"/>
        <v>0</v>
      </c>
      <c r="E118" s="43">
        <f t="shared" si="44"/>
        <v>0</v>
      </c>
      <c r="F118" s="43">
        <f t="shared" si="44"/>
        <v>0</v>
      </c>
      <c r="G118" s="43">
        <f t="shared" si="44"/>
        <v>0</v>
      </c>
      <c r="H118" s="43">
        <f t="shared" si="44"/>
        <v>0</v>
      </c>
      <c r="I118" s="43">
        <f t="shared" si="44"/>
        <v>0</v>
      </c>
      <c r="J118" s="43">
        <f t="shared" si="44"/>
        <v>0</v>
      </c>
      <c r="K118" s="43">
        <f t="shared" si="44"/>
        <v>0</v>
      </c>
      <c r="L118" s="43">
        <f t="shared" si="44"/>
        <v>0</v>
      </c>
      <c r="Q118" s="43"/>
    </row>
    <row r="119" spans="2:17" x14ac:dyDescent="0.25">
      <c r="B119" t="str">
        <f t="shared" si="43"/>
        <v>Platform change management and communications</v>
      </c>
      <c r="C119" s="43">
        <f t="shared" ref="C119:L119" si="45">SUMIFS($H378:$DZ378,$H$288:$DZ$288,C$68)</f>
        <v>0</v>
      </c>
      <c r="D119" s="43">
        <f t="shared" si="45"/>
        <v>0</v>
      </c>
      <c r="E119" s="43">
        <f t="shared" si="45"/>
        <v>0</v>
      </c>
      <c r="F119" s="43">
        <f t="shared" si="45"/>
        <v>0</v>
      </c>
      <c r="G119" s="43">
        <f t="shared" si="45"/>
        <v>0</v>
      </c>
      <c r="H119" s="43">
        <f t="shared" si="45"/>
        <v>0</v>
      </c>
      <c r="I119" s="43">
        <f t="shared" si="45"/>
        <v>0</v>
      </c>
      <c r="J119" s="43">
        <f t="shared" si="45"/>
        <v>0</v>
      </c>
      <c r="K119" s="43">
        <f t="shared" si="45"/>
        <v>0</v>
      </c>
      <c r="L119" s="43">
        <f t="shared" si="45"/>
        <v>0</v>
      </c>
    </row>
    <row r="120" spans="2:17" x14ac:dyDescent="0.25">
      <c r="B120" t="str">
        <f t="shared" si="43"/>
        <v>On-going system hosting</v>
      </c>
      <c r="C120" s="43">
        <f t="shared" ref="C120:L120" si="46">SUMIFS($H379:$DZ379,$H$288:$DZ$288,C$68)</f>
        <v>0</v>
      </c>
      <c r="D120" s="43">
        <f t="shared" si="46"/>
        <v>0</v>
      </c>
      <c r="E120" s="43">
        <f t="shared" si="46"/>
        <v>0</v>
      </c>
      <c r="F120" s="43">
        <f t="shared" si="46"/>
        <v>0</v>
      </c>
      <c r="G120" s="43">
        <f t="shared" si="46"/>
        <v>3533851.1721977149</v>
      </c>
      <c r="H120" s="43">
        <f t="shared" si="46"/>
        <v>3666339.8701595375</v>
      </c>
      <c r="I120" s="43">
        <f t="shared" si="46"/>
        <v>3803470.5215980625</v>
      </c>
      <c r="J120" s="43">
        <f t="shared" si="46"/>
        <v>3945697.1544460393</v>
      </c>
      <c r="K120" s="43">
        <f t="shared" si="46"/>
        <v>4093242.1971453368</v>
      </c>
      <c r="L120" s="43">
        <f t="shared" si="46"/>
        <v>4246703.1955622304</v>
      </c>
    </row>
    <row r="121" spans="2:17" x14ac:dyDescent="0.25">
      <c r="B121" t="str">
        <f t="shared" si="43"/>
        <v>On-going system development and maintenance</v>
      </c>
      <c r="C121" s="43">
        <f t="shared" ref="C121:L121" si="47">SUMIFS($H380:$DZ380,$H$288:$DZ$288,C$68)</f>
        <v>0</v>
      </c>
      <c r="D121" s="43">
        <f t="shared" si="47"/>
        <v>0</v>
      </c>
      <c r="E121" s="43">
        <f t="shared" si="47"/>
        <v>0</v>
      </c>
      <c r="F121" s="43">
        <f t="shared" si="47"/>
        <v>0</v>
      </c>
      <c r="G121" s="43">
        <f t="shared" si="47"/>
        <v>0</v>
      </c>
      <c r="H121" s="43">
        <f t="shared" si="47"/>
        <v>0</v>
      </c>
      <c r="I121" s="43">
        <f t="shared" si="47"/>
        <v>0</v>
      </c>
      <c r="J121" s="43">
        <f t="shared" si="47"/>
        <v>0</v>
      </c>
      <c r="K121" s="43">
        <f t="shared" si="47"/>
        <v>0</v>
      </c>
      <c r="L121" s="43">
        <f t="shared" si="47"/>
        <v>0</v>
      </c>
    </row>
    <row r="122" spans="2:17" x14ac:dyDescent="0.25">
      <c r="B122" t="str">
        <f>B381</f>
        <v>Database customer support services</v>
      </c>
      <c r="C122" s="43">
        <f t="shared" ref="C122:L122" si="48">SUMIFS($H381:$DZ381,$H$288:$DZ$288,C$68)</f>
        <v>0</v>
      </c>
      <c r="D122" s="43">
        <f t="shared" si="48"/>
        <v>0</v>
      </c>
      <c r="E122" s="43">
        <f t="shared" si="48"/>
        <v>0</v>
      </c>
      <c r="F122" s="43">
        <f t="shared" si="48"/>
        <v>113548.99810310641</v>
      </c>
      <c r="G122" s="43">
        <f t="shared" si="48"/>
        <v>117795.03907325717</v>
      </c>
      <c r="H122" s="43">
        <f t="shared" si="48"/>
        <v>122211.32900531792</v>
      </c>
      <c r="I122" s="43">
        <f t="shared" si="48"/>
        <v>126782.35071993544</v>
      </c>
      <c r="J122" s="43">
        <f t="shared" si="48"/>
        <v>131523.23848153464</v>
      </c>
      <c r="K122" s="43">
        <f t="shared" si="48"/>
        <v>136441.40657151121</v>
      </c>
      <c r="L122" s="43">
        <f t="shared" si="48"/>
        <v>141556.77318540768</v>
      </c>
    </row>
    <row r="123" spans="2:17" x14ac:dyDescent="0.25">
      <c r="B123" t="str">
        <f>B382</f>
        <v>Technology lead and project management</v>
      </c>
      <c r="C123" s="43">
        <f t="shared" ref="C123:L123" si="49">SUMIFS($H382:$DZ382,$H$288:$DZ$288,C$68)</f>
        <v>0</v>
      </c>
      <c r="D123" s="43">
        <f t="shared" si="49"/>
        <v>0</v>
      </c>
      <c r="E123" s="43">
        <f t="shared" si="49"/>
        <v>0</v>
      </c>
      <c r="F123" s="43">
        <f t="shared" si="49"/>
        <v>0</v>
      </c>
      <c r="G123" s="43">
        <f t="shared" si="49"/>
        <v>0</v>
      </c>
      <c r="H123" s="43">
        <f t="shared" si="49"/>
        <v>0</v>
      </c>
      <c r="I123" s="43">
        <f t="shared" si="49"/>
        <v>0</v>
      </c>
      <c r="J123" s="43">
        <f t="shared" si="49"/>
        <v>0</v>
      </c>
      <c r="K123" s="43">
        <f t="shared" si="49"/>
        <v>0</v>
      </c>
      <c r="L123" s="43">
        <f t="shared" si="49"/>
        <v>0</v>
      </c>
    </row>
    <row r="124" spans="2:17" x14ac:dyDescent="0.25">
      <c r="B124" t="str">
        <f>B383</f>
        <v xml:space="preserve">Technology options and phased rollout </v>
      </c>
      <c r="C124" s="43">
        <f t="shared" ref="C124:L124" si="50">SUMIFS($H383:$DZ383,$H$288:$DZ$288,C$68)</f>
        <v>0</v>
      </c>
      <c r="D124" s="43">
        <f t="shared" si="50"/>
        <v>0</v>
      </c>
      <c r="E124" s="43">
        <f t="shared" si="50"/>
        <v>0</v>
      </c>
      <c r="F124" s="43">
        <f t="shared" si="50"/>
        <v>0</v>
      </c>
      <c r="G124" s="43">
        <f t="shared" si="50"/>
        <v>0</v>
      </c>
      <c r="H124" s="43">
        <f t="shared" si="50"/>
        <v>0</v>
      </c>
      <c r="I124" s="43">
        <f t="shared" si="50"/>
        <v>0</v>
      </c>
      <c r="J124" s="43">
        <f t="shared" si="50"/>
        <v>0</v>
      </c>
      <c r="K124" s="43">
        <f t="shared" si="50"/>
        <v>0</v>
      </c>
      <c r="L124" s="43">
        <f t="shared" si="50"/>
        <v>0</v>
      </c>
    </row>
    <row r="125" spans="2:17" x14ac:dyDescent="0.25">
      <c r="B125" t="str">
        <f>B384</f>
        <v>Policies/processes on ownership of data assets</v>
      </c>
      <c r="C125" s="43">
        <f t="shared" ref="C125:L125" si="51">SUMIFS($H384:$DZ384,$H$288:$DZ$288,C$68)</f>
        <v>0</v>
      </c>
      <c r="D125" s="43">
        <f t="shared" si="51"/>
        <v>0</v>
      </c>
      <c r="E125" s="43">
        <f t="shared" si="51"/>
        <v>0</v>
      </c>
      <c r="F125" s="43">
        <f t="shared" si="51"/>
        <v>0</v>
      </c>
      <c r="G125" s="43">
        <f t="shared" si="51"/>
        <v>0</v>
      </c>
      <c r="H125" s="43">
        <f t="shared" si="51"/>
        <v>0</v>
      </c>
      <c r="I125" s="43">
        <f t="shared" si="51"/>
        <v>0</v>
      </c>
      <c r="J125" s="43">
        <f t="shared" si="51"/>
        <v>0</v>
      </c>
      <c r="K125" s="43">
        <f t="shared" si="51"/>
        <v>0</v>
      </c>
      <c r="L125" s="43">
        <f t="shared" si="51"/>
        <v>0</v>
      </c>
    </row>
    <row r="126" spans="2:17" x14ac:dyDescent="0.25">
      <c r="B126" s="38" t="s">
        <v>59</v>
      </c>
      <c r="C126" s="56">
        <f t="shared" ref="C126:L126" si="52">SUM(C118:C125)</f>
        <v>0</v>
      </c>
      <c r="D126" s="56">
        <f t="shared" si="52"/>
        <v>0</v>
      </c>
      <c r="E126" s="56">
        <f t="shared" si="52"/>
        <v>0</v>
      </c>
      <c r="F126" s="56">
        <f t="shared" si="52"/>
        <v>113548.99810310641</v>
      </c>
      <c r="G126" s="56">
        <f t="shared" si="52"/>
        <v>3651646.2112709722</v>
      </c>
      <c r="H126" s="56">
        <f t="shared" si="52"/>
        <v>3788551.1991648553</v>
      </c>
      <c r="I126" s="56">
        <f t="shared" si="52"/>
        <v>3930252.8723179977</v>
      </c>
      <c r="J126" s="56">
        <f t="shared" si="52"/>
        <v>4077220.392927574</v>
      </c>
      <c r="K126" s="56">
        <f t="shared" si="52"/>
        <v>4229683.6037168484</v>
      </c>
      <c r="L126" s="56">
        <f t="shared" si="52"/>
        <v>4388259.9687476382</v>
      </c>
    </row>
    <row r="127" spans="2:17" x14ac:dyDescent="0.25"/>
    <row r="128" spans="2:17" ht="13" x14ac:dyDescent="0.3">
      <c r="B128" s="108" t="s">
        <v>76</v>
      </c>
      <c r="C128" s="108"/>
      <c r="D128" s="108"/>
      <c r="E128" s="108"/>
      <c r="F128" s="108"/>
      <c r="G128" s="108"/>
      <c r="H128" s="108"/>
      <c r="I128" s="108"/>
      <c r="J128" s="108"/>
      <c r="K128" s="108"/>
      <c r="L128" s="108"/>
    </row>
    <row r="129" spans="2:17" x14ac:dyDescent="0.25">
      <c r="B129" t="str">
        <f t="shared" ref="B129:B136" si="53">B107</f>
        <v>New system design and build</v>
      </c>
      <c r="C129" s="43">
        <f>SUM($C107:C107)</f>
        <v>9237627.7447900344</v>
      </c>
      <c r="D129" s="43">
        <f>SUM($C107:D107)</f>
        <v>13985464.638066657</v>
      </c>
      <c r="E129" s="43">
        <f>SUM($C107:E107)</f>
        <v>13985464.638066657</v>
      </c>
      <c r="F129" s="43">
        <f>SUM($C107:F107)</f>
        <v>13985464.638066657</v>
      </c>
      <c r="G129" s="43">
        <f>SUM($C107:G107)</f>
        <v>13985464.638066657</v>
      </c>
      <c r="H129" s="43">
        <f>SUM($C107:H107)</f>
        <v>13985464.638066657</v>
      </c>
      <c r="I129" s="43">
        <f>SUM($C107:I107)</f>
        <v>13985464.638066657</v>
      </c>
      <c r="J129" s="43">
        <f>SUM($C107:J107)</f>
        <v>13985464.638066657</v>
      </c>
      <c r="K129" s="43">
        <f>SUM($C107:K107)</f>
        <v>13985464.638066657</v>
      </c>
      <c r="L129" s="43">
        <f>SUM($C107:L107)</f>
        <v>13985464.638066657</v>
      </c>
      <c r="Q129" s="43"/>
    </row>
    <row r="130" spans="2:17" x14ac:dyDescent="0.25">
      <c r="B130" t="str">
        <f t="shared" si="53"/>
        <v>Platform change management and communications</v>
      </c>
      <c r="C130" s="43">
        <f>SUM($C108:C108)</f>
        <v>622596.50249204319</v>
      </c>
      <c r="D130" s="43">
        <f>SUM($C108:D108)</f>
        <v>3171060.9268099526</v>
      </c>
      <c r="E130" s="43">
        <f>SUM($C108:E108)</f>
        <v>5814844.5520341918</v>
      </c>
      <c r="F130" s="43">
        <f>SUM($C108:F108)</f>
        <v>8557489.5831399933</v>
      </c>
      <c r="G130" s="43">
        <f>SUM($C108:G108)</f>
        <v>8557489.5831399933</v>
      </c>
      <c r="H130" s="43">
        <f>SUM($C108:H108)</f>
        <v>8557489.5831399933</v>
      </c>
      <c r="I130" s="43">
        <f>SUM($C108:I108)</f>
        <v>8557489.5831399933</v>
      </c>
      <c r="J130" s="43">
        <f>SUM($C108:J108)</f>
        <v>8557489.5831399933</v>
      </c>
      <c r="K130" s="43">
        <f>SUM($C108:K108)</f>
        <v>8557489.5831399933</v>
      </c>
      <c r="L130" s="43">
        <f>SUM($C108:L108)</f>
        <v>8557489.5831399933</v>
      </c>
    </row>
    <row r="131" spans="2:17" x14ac:dyDescent="0.25">
      <c r="B131" t="str">
        <f t="shared" si="53"/>
        <v>On-going system hosting</v>
      </c>
      <c r="C131" s="43">
        <f>SUM($C109:C109)</f>
        <v>0</v>
      </c>
      <c r="D131" s="43">
        <f>SUM($C109:D109)</f>
        <v>0</v>
      </c>
      <c r="E131" s="43">
        <f>SUM($C109:E109)</f>
        <v>0</v>
      </c>
      <c r="F131" s="43">
        <f>SUM($C109:F109)</f>
        <v>0</v>
      </c>
      <c r="G131" s="43">
        <f>SUM($C109:G109)</f>
        <v>0</v>
      </c>
      <c r="H131" s="43">
        <f>SUM($C109:H109)</f>
        <v>0</v>
      </c>
      <c r="I131" s="43">
        <f>SUM($C109:I109)</f>
        <v>0</v>
      </c>
      <c r="J131" s="43">
        <f>SUM($C109:J109)</f>
        <v>0</v>
      </c>
      <c r="K131" s="43">
        <f>SUM($C109:K109)</f>
        <v>0</v>
      </c>
      <c r="L131" s="43">
        <f>SUM($C109:L109)</f>
        <v>0</v>
      </c>
    </row>
    <row r="132" spans="2:17" x14ac:dyDescent="0.25">
      <c r="B132" t="str">
        <f t="shared" si="53"/>
        <v>On-going system development and maintenance</v>
      </c>
      <c r="C132" s="43">
        <f>SUM($C110:C110)</f>
        <v>0</v>
      </c>
      <c r="D132" s="43">
        <f>SUM($C110:D110)</f>
        <v>0</v>
      </c>
      <c r="E132" s="43">
        <f>SUM($C110:E110)</f>
        <v>0</v>
      </c>
      <c r="F132" s="43">
        <f>SUM($C110:F110)</f>
        <v>0</v>
      </c>
      <c r="G132" s="43">
        <f>SUM($C110:G110)</f>
        <v>0</v>
      </c>
      <c r="H132" s="43">
        <f>SUM($C110:H110)</f>
        <v>0</v>
      </c>
      <c r="I132" s="43">
        <f>SUM($C110:I110)</f>
        <v>0</v>
      </c>
      <c r="J132" s="43">
        <f>SUM($C110:J110)</f>
        <v>0</v>
      </c>
      <c r="K132" s="43">
        <f>SUM($C110:K110)</f>
        <v>0</v>
      </c>
      <c r="L132" s="43">
        <f>SUM($C110:L110)</f>
        <v>0</v>
      </c>
    </row>
    <row r="133" spans="2:17" x14ac:dyDescent="0.25">
      <c r="B133" t="str">
        <f t="shared" si="53"/>
        <v>Database customer support services</v>
      </c>
      <c r="C133" s="43">
        <f>SUM($C111:C111)</f>
        <v>152545.38463363447</v>
      </c>
      <c r="D133" s="43">
        <f>SUM($C111:D111)</f>
        <v>310809.89506102062</v>
      </c>
      <c r="E133" s="43">
        <f>SUM($C111:E111)</f>
        <v>474993.91000329028</v>
      </c>
      <c r="F133" s="43">
        <f>SUM($C111:F111)</f>
        <v>474993.91000329028</v>
      </c>
      <c r="G133" s="43">
        <f>SUM($C111:G111)</f>
        <v>474993.91000329028</v>
      </c>
      <c r="H133" s="43">
        <f>SUM($C111:H111)</f>
        <v>474993.91000329028</v>
      </c>
      <c r="I133" s="43">
        <f>SUM($C111:I111)</f>
        <v>474993.91000329028</v>
      </c>
      <c r="J133" s="43">
        <f>SUM($C111:J111)</f>
        <v>474993.91000329028</v>
      </c>
      <c r="K133" s="43">
        <f>SUM($C111:K111)</f>
        <v>474993.91000329028</v>
      </c>
      <c r="L133" s="43">
        <f>SUM($C111:L111)</f>
        <v>474993.91000329028</v>
      </c>
    </row>
    <row r="134" spans="2:17" x14ac:dyDescent="0.25">
      <c r="B134" t="str">
        <f t="shared" si="53"/>
        <v>Technology lead and project management</v>
      </c>
      <c r="C134" s="43">
        <f>SUM($C112:C112)</f>
        <v>72815.84103372728</v>
      </c>
      <c r="D134" s="43">
        <f>SUM($C112:D112)</f>
        <v>72815.84103372728</v>
      </c>
      <c r="E134" s="43">
        <f>SUM($C112:E112)</f>
        <v>72815.84103372728</v>
      </c>
      <c r="F134" s="43">
        <f>SUM($C112:F112)</f>
        <v>72815.84103372728</v>
      </c>
      <c r="G134" s="43">
        <f>SUM($C112:G112)</f>
        <v>72815.84103372728</v>
      </c>
      <c r="H134" s="43">
        <f>SUM($C112:H112)</f>
        <v>72815.84103372728</v>
      </c>
      <c r="I134" s="43">
        <f>SUM($C112:I112)</f>
        <v>72815.84103372728</v>
      </c>
      <c r="J134" s="43">
        <f>SUM($C112:J112)</f>
        <v>72815.84103372728</v>
      </c>
      <c r="K134" s="43">
        <f>SUM($C112:K112)</f>
        <v>72815.84103372728</v>
      </c>
      <c r="L134" s="43">
        <f>SUM($C112:L112)</f>
        <v>72815.84103372728</v>
      </c>
    </row>
    <row r="135" spans="2:17" x14ac:dyDescent="0.25">
      <c r="B135" t="str">
        <f t="shared" si="53"/>
        <v xml:space="preserve">Technology options and phased rollout </v>
      </c>
      <c r="C135" s="43">
        <f>SUM($C113:C113)</f>
        <v>255102.05987034951</v>
      </c>
      <c r="D135" s="43">
        <f>SUM($C113:D113)</f>
        <v>255102.05987034951</v>
      </c>
      <c r="E135" s="43">
        <f>SUM($C113:E113)</f>
        <v>255102.05987034951</v>
      </c>
      <c r="F135" s="43">
        <f>SUM($C113:F113)</f>
        <v>255102.05987034951</v>
      </c>
      <c r="G135" s="43">
        <f>SUM($C113:G113)</f>
        <v>255102.05987034951</v>
      </c>
      <c r="H135" s="43">
        <f>SUM($C113:H113)</f>
        <v>255102.05987034951</v>
      </c>
      <c r="I135" s="43">
        <f>SUM($C113:I113)</f>
        <v>255102.05987034951</v>
      </c>
      <c r="J135" s="43">
        <f>SUM($C113:J113)</f>
        <v>255102.05987034951</v>
      </c>
      <c r="K135" s="43">
        <f>SUM($C113:K113)</f>
        <v>255102.05987034951</v>
      </c>
      <c r="L135" s="43">
        <f>SUM($C113:L113)</f>
        <v>255102.05987034951</v>
      </c>
    </row>
    <row r="136" spans="2:17" x14ac:dyDescent="0.25">
      <c r="B136" t="str">
        <f t="shared" si="53"/>
        <v>Policies/processes on ownership of data assets</v>
      </c>
      <c r="C136" s="43">
        <f>SUM($C114:C114)</f>
        <v>218447.52310118184</v>
      </c>
      <c r="D136" s="43">
        <f>SUM($C114:D114)</f>
        <v>218447.52310118184</v>
      </c>
      <c r="E136" s="43">
        <f>SUM($C114:E114)</f>
        <v>218447.52310118184</v>
      </c>
      <c r="F136" s="43">
        <f>SUM($C114:F114)</f>
        <v>218447.52310118184</v>
      </c>
      <c r="G136" s="43">
        <f>SUM($C114:G114)</f>
        <v>218447.52310118184</v>
      </c>
      <c r="H136" s="43">
        <f>SUM($C114:H114)</f>
        <v>218447.52310118184</v>
      </c>
      <c r="I136" s="43">
        <f>SUM($C114:I114)</f>
        <v>218447.52310118184</v>
      </c>
      <c r="J136" s="43">
        <f>SUM($C114:J114)</f>
        <v>218447.52310118184</v>
      </c>
      <c r="K136" s="43">
        <f>SUM($C114:K114)</f>
        <v>218447.52310118184</v>
      </c>
      <c r="L136" s="43">
        <f>SUM($C114:L114)</f>
        <v>218447.52310118184</v>
      </c>
    </row>
    <row r="137" spans="2:17" x14ac:dyDescent="0.25"/>
    <row r="138" spans="2:17" ht="13" x14ac:dyDescent="0.3">
      <c r="B138" s="108" t="str">
        <f>B387</f>
        <v>Governance, education and change - Total</v>
      </c>
      <c r="C138" s="108"/>
      <c r="D138" s="108"/>
      <c r="E138" s="108"/>
      <c r="F138" s="108"/>
      <c r="G138" s="108"/>
      <c r="H138" s="108"/>
      <c r="I138" s="108"/>
      <c r="J138" s="108"/>
      <c r="K138" s="108"/>
      <c r="L138" s="108"/>
    </row>
    <row r="139" spans="2:17" x14ac:dyDescent="0.25">
      <c r="B139" t="str">
        <f t="shared" ref="B139:B144" si="54">B388</f>
        <v>Reviewing existing governance arrangements</v>
      </c>
      <c r="C139" s="43">
        <f t="shared" ref="C139:L139" si="55">SUMIFS($H388:$DZ388,$H$288:$DZ$288,C$68)</f>
        <v>136388.22384236933</v>
      </c>
      <c r="D139" s="43">
        <f t="shared" si="55"/>
        <v>15388.009659055255</v>
      </c>
      <c r="E139" s="43">
        <f t="shared" si="55"/>
        <v>0</v>
      </c>
      <c r="F139" s="43">
        <f t="shared" si="55"/>
        <v>0</v>
      </c>
      <c r="G139" s="43">
        <f t="shared" si="55"/>
        <v>0</v>
      </c>
      <c r="H139" s="43">
        <f t="shared" si="55"/>
        <v>0</v>
      </c>
      <c r="I139" s="43">
        <f t="shared" si="55"/>
        <v>0</v>
      </c>
      <c r="J139" s="43">
        <f t="shared" si="55"/>
        <v>0</v>
      </c>
      <c r="K139" s="43">
        <f t="shared" si="55"/>
        <v>0</v>
      </c>
      <c r="L139" s="43">
        <f t="shared" si="55"/>
        <v>0</v>
      </c>
    </row>
    <row r="140" spans="2:17" x14ac:dyDescent="0.25">
      <c r="B140" t="str">
        <f t="shared" si="54"/>
        <v>Updating legislation</v>
      </c>
      <c r="C140" s="43">
        <f t="shared" ref="C140:L140" si="56">SUMIFS($H389:$DZ389,$H$288:$DZ$288,C$68)</f>
        <v>0</v>
      </c>
      <c r="D140" s="43">
        <f t="shared" si="56"/>
        <v>232634.49905252637</v>
      </c>
      <c r="E140" s="43">
        <f t="shared" si="56"/>
        <v>0</v>
      </c>
      <c r="F140" s="43">
        <f t="shared" si="56"/>
        <v>0</v>
      </c>
      <c r="G140" s="43">
        <f t="shared" si="56"/>
        <v>0</v>
      </c>
      <c r="H140" s="43">
        <f t="shared" si="56"/>
        <v>0</v>
      </c>
      <c r="I140" s="43">
        <f t="shared" si="56"/>
        <v>0</v>
      </c>
      <c r="J140" s="43">
        <f t="shared" si="56"/>
        <v>0</v>
      </c>
      <c r="K140" s="43">
        <f t="shared" si="56"/>
        <v>0</v>
      </c>
      <c r="L140" s="43">
        <f t="shared" si="56"/>
        <v>0</v>
      </c>
    </row>
    <row r="141" spans="2:17" x14ac:dyDescent="0.25">
      <c r="B141" t="str">
        <f t="shared" si="54"/>
        <v>Compliance and monitoring activities by jurisdictions</v>
      </c>
      <c r="C141" s="43">
        <f t="shared" ref="C141:L141" si="57">SUMIFS($H390:$DZ390,$H$288:$DZ$288,C$68)</f>
        <v>0</v>
      </c>
      <c r="D141" s="43">
        <f t="shared" si="57"/>
        <v>3184949.1150883771</v>
      </c>
      <c r="E141" s="43">
        <f t="shared" si="57"/>
        <v>150781.23821228844</v>
      </c>
      <c r="F141" s="43">
        <f t="shared" si="57"/>
        <v>156419.53820325882</v>
      </c>
      <c r="G141" s="43">
        <f t="shared" si="57"/>
        <v>162268.67627438487</v>
      </c>
      <c r="H141" s="43">
        <f t="shared" si="57"/>
        <v>168352.34097671349</v>
      </c>
      <c r="I141" s="43">
        <f t="shared" si="57"/>
        <v>174649.15660399268</v>
      </c>
      <c r="J141" s="43">
        <f t="shared" si="57"/>
        <v>181179.97137762429</v>
      </c>
      <c r="K141" s="43">
        <f t="shared" si="57"/>
        <v>187954.99884851035</v>
      </c>
      <c r="L141" s="43">
        <f t="shared" si="57"/>
        <v>195001.67734724528</v>
      </c>
    </row>
    <row r="142" spans="2:17" x14ac:dyDescent="0.25">
      <c r="B142" t="str">
        <f t="shared" si="54"/>
        <v xml:space="preserve">Communciations and technical support </v>
      </c>
      <c r="C142" s="43">
        <f t="shared" ref="C142:L142" si="58">SUMIFS($H391:$DZ391,$H$288:$DZ$288,C$68)</f>
        <v>1016969.2308908965</v>
      </c>
      <c r="D142" s="43">
        <f t="shared" si="58"/>
        <v>1055096.7361825742</v>
      </c>
      <c r="E142" s="43">
        <f t="shared" si="58"/>
        <v>136820.01245189138</v>
      </c>
      <c r="F142" s="43">
        <f t="shared" si="58"/>
        <v>141936.24762888299</v>
      </c>
      <c r="G142" s="43">
        <f t="shared" si="58"/>
        <v>147243.79884157144</v>
      </c>
      <c r="H142" s="43">
        <f t="shared" si="58"/>
        <v>152764.16125664738</v>
      </c>
      <c r="I142" s="43">
        <f t="shared" si="58"/>
        <v>158477.93839991931</v>
      </c>
      <c r="J142" s="43">
        <f t="shared" si="58"/>
        <v>164404.04810191828</v>
      </c>
      <c r="K142" s="43">
        <f t="shared" si="58"/>
        <v>170551.75821438897</v>
      </c>
      <c r="L142" s="43">
        <f t="shared" si="58"/>
        <v>176945.96648175962</v>
      </c>
    </row>
    <row r="143" spans="2:17" x14ac:dyDescent="0.25">
      <c r="B143" t="str">
        <f t="shared" si="54"/>
        <v>Education and training</v>
      </c>
      <c r="C143" s="43">
        <f t="shared" ref="C143:L143" si="59">SUMIFS($H392:$DZ392,$H$288:$DZ$288,C$68)</f>
        <v>406787.69235635863</v>
      </c>
      <c r="D143" s="43">
        <f t="shared" si="59"/>
        <v>422038.6944730297</v>
      </c>
      <c r="E143" s="43">
        <f t="shared" si="59"/>
        <v>437824.03984605242</v>
      </c>
      <c r="F143" s="43">
        <f t="shared" si="59"/>
        <v>97327.712659805475</v>
      </c>
      <c r="G143" s="43">
        <f t="shared" si="59"/>
        <v>100967.17634850614</v>
      </c>
      <c r="H143" s="43">
        <f t="shared" si="59"/>
        <v>104752.56771884393</v>
      </c>
      <c r="I143" s="43">
        <f t="shared" si="59"/>
        <v>108670.58633137323</v>
      </c>
      <c r="J143" s="43">
        <f t="shared" si="59"/>
        <v>112734.20441274397</v>
      </c>
      <c r="K143" s="43">
        <f t="shared" si="59"/>
        <v>116949.77706129532</v>
      </c>
      <c r="L143" s="43">
        <f t="shared" si="59"/>
        <v>121334.37701606372</v>
      </c>
    </row>
    <row r="144" spans="2:17" x14ac:dyDescent="0.25">
      <c r="B144" t="str">
        <f t="shared" si="54"/>
        <v>Consideration/designing of subsidies/grants</v>
      </c>
      <c r="C144" s="43">
        <f t="shared" ref="C144:L144" si="60">SUMIFS($H393:$DZ393,$H$288:$DZ$288,C$68)</f>
        <v>610181.53853453789</v>
      </c>
      <c r="D144" s="43">
        <f t="shared" si="60"/>
        <v>633058.0417095446</v>
      </c>
      <c r="E144" s="43">
        <f t="shared" si="60"/>
        <v>0</v>
      </c>
      <c r="F144" s="43">
        <f t="shared" si="60"/>
        <v>0</v>
      </c>
      <c r="G144" s="43">
        <f t="shared" si="60"/>
        <v>0</v>
      </c>
      <c r="H144" s="43">
        <f t="shared" si="60"/>
        <v>0</v>
      </c>
      <c r="I144" s="43">
        <f t="shared" si="60"/>
        <v>0</v>
      </c>
      <c r="J144" s="43">
        <f t="shared" si="60"/>
        <v>0</v>
      </c>
      <c r="K144" s="43">
        <f t="shared" si="60"/>
        <v>0</v>
      </c>
      <c r="L144" s="43">
        <f t="shared" si="60"/>
        <v>0</v>
      </c>
    </row>
    <row r="145" spans="2:17" x14ac:dyDescent="0.25">
      <c r="B145" s="38" t="s">
        <v>59</v>
      </c>
      <c r="C145" s="56">
        <f t="shared" ref="C145:L145" si="61">SUM(C139:C144)</f>
        <v>2170326.6856241622</v>
      </c>
      <c r="D145" s="56">
        <f t="shared" si="61"/>
        <v>5543165.0961651076</v>
      </c>
      <c r="E145" s="56">
        <f t="shared" si="61"/>
        <v>725425.29051023221</v>
      </c>
      <c r="F145" s="56">
        <f t="shared" si="61"/>
        <v>395683.49849194731</v>
      </c>
      <c r="G145" s="56">
        <f t="shared" si="61"/>
        <v>410479.6514644624</v>
      </c>
      <c r="H145" s="56">
        <f t="shared" si="61"/>
        <v>425869.06995220482</v>
      </c>
      <c r="I145" s="56">
        <f t="shared" si="61"/>
        <v>441797.68133528519</v>
      </c>
      <c r="J145" s="56">
        <f t="shared" si="61"/>
        <v>458318.22389228654</v>
      </c>
      <c r="K145" s="56">
        <f t="shared" si="61"/>
        <v>475456.53412419464</v>
      </c>
      <c r="L145" s="56">
        <f t="shared" si="61"/>
        <v>493282.02084506862</v>
      </c>
    </row>
    <row r="146" spans="2:17" x14ac:dyDescent="0.25"/>
    <row r="147" spans="2:17" ht="13" x14ac:dyDescent="0.3">
      <c r="B147" s="108" t="str">
        <f>B396</f>
        <v>Governance, education and change - Short-term (Upfront costs until Dec 2025)</v>
      </c>
      <c r="C147" s="108"/>
      <c r="D147" s="108"/>
      <c r="E147" s="108"/>
      <c r="F147" s="108"/>
      <c r="G147" s="108"/>
      <c r="H147" s="108"/>
      <c r="I147" s="108"/>
      <c r="J147" s="108"/>
      <c r="K147" s="108"/>
      <c r="L147" s="108"/>
    </row>
    <row r="148" spans="2:17" x14ac:dyDescent="0.25">
      <c r="B148" t="str">
        <f t="shared" ref="B148:B153" si="62">B397</f>
        <v>Reviewing existing governance arrangements</v>
      </c>
      <c r="C148" s="43">
        <f t="shared" ref="C148:L148" si="63">SUMIFS($H397:$DZ397,$H$288:$DZ$288,C$68)</f>
        <v>136388.22384236933</v>
      </c>
      <c r="D148" s="43">
        <f t="shared" si="63"/>
        <v>15388.009659055255</v>
      </c>
      <c r="E148" s="43">
        <f t="shared" si="63"/>
        <v>0</v>
      </c>
      <c r="F148" s="43">
        <f t="shared" si="63"/>
        <v>0</v>
      </c>
      <c r="G148" s="43">
        <f t="shared" si="63"/>
        <v>0</v>
      </c>
      <c r="H148" s="43">
        <f t="shared" si="63"/>
        <v>0</v>
      </c>
      <c r="I148" s="43">
        <f t="shared" si="63"/>
        <v>0</v>
      </c>
      <c r="J148" s="43">
        <f t="shared" si="63"/>
        <v>0</v>
      </c>
      <c r="K148" s="43">
        <f t="shared" si="63"/>
        <v>0</v>
      </c>
      <c r="L148" s="43">
        <f t="shared" si="63"/>
        <v>0</v>
      </c>
    </row>
    <row r="149" spans="2:17" x14ac:dyDescent="0.25">
      <c r="B149" t="str">
        <f t="shared" si="62"/>
        <v>Updating legislation</v>
      </c>
      <c r="C149" s="43">
        <f t="shared" ref="C149:L149" si="64">SUMIFS($H398:$DZ398,$H$288:$DZ$288,C$68)</f>
        <v>0</v>
      </c>
      <c r="D149" s="43">
        <f t="shared" si="64"/>
        <v>232634.49905252637</v>
      </c>
      <c r="E149" s="43">
        <f t="shared" si="64"/>
        <v>0</v>
      </c>
      <c r="F149" s="43">
        <f t="shared" si="64"/>
        <v>0</v>
      </c>
      <c r="G149" s="43">
        <f t="shared" si="64"/>
        <v>0</v>
      </c>
      <c r="H149" s="43">
        <f t="shared" si="64"/>
        <v>0</v>
      </c>
      <c r="I149" s="43">
        <f t="shared" si="64"/>
        <v>0</v>
      </c>
      <c r="J149" s="43">
        <f t="shared" si="64"/>
        <v>0</v>
      </c>
      <c r="K149" s="43">
        <f t="shared" si="64"/>
        <v>0</v>
      </c>
      <c r="L149" s="43">
        <f t="shared" si="64"/>
        <v>0</v>
      </c>
    </row>
    <row r="150" spans="2:17" x14ac:dyDescent="0.25">
      <c r="B150" t="str">
        <f t="shared" si="62"/>
        <v>Compliance and monitoring activities by jurisdictions</v>
      </c>
      <c r="C150" s="43">
        <f t="shared" ref="C150:L150" si="65">SUMIFS($H399:$DZ399,$H$288:$DZ$288,C$68)</f>
        <v>0</v>
      </c>
      <c r="D150" s="43">
        <f t="shared" si="65"/>
        <v>3160351.656417388</v>
      </c>
      <c r="E150" s="43">
        <f t="shared" si="65"/>
        <v>0</v>
      </c>
      <c r="F150" s="43">
        <f t="shared" si="65"/>
        <v>0</v>
      </c>
      <c r="G150" s="43">
        <f t="shared" si="65"/>
        <v>0</v>
      </c>
      <c r="H150" s="43">
        <f t="shared" si="65"/>
        <v>0</v>
      </c>
      <c r="I150" s="43">
        <f t="shared" si="65"/>
        <v>0</v>
      </c>
      <c r="J150" s="43">
        <f t="shared" si="65"/>
        <v>0</v>
      </c>
      <c r="K150" s="43">
        <f t="shared" si="65"/>
        <v>0</v>
      </c>
      <c r="L150" s="43">
        <f t="shared" si="65"/>
        <v>0</v>
      </c>
    </row>
    <row r="151" spans="2:17" x14ac:dyDescent="0.25">
      <c r="B151" t="str">
        <f t="shared" si="62"/>
        <v xml:space="preserve">Communciations and technical support </v>
      </c>
      <c r="C151" s="43">
        <f t="shared" ref="C151:L151" si="66">SUMIFS($H400:$DZ400,$H$288:$DZ$288,C$68)</f>
        <v>1016969.2308908965</v>
      </c>
      <c r="D151" s="43">
        <f t="shared" si="66"/>
        <v>1055096.7361825742</v>
      </c>
      <c r="E151" s="43">
        <f t="shared" si="66"/>
        <v>0</v>
      </c>
      <c r="F151" s="43">
        <f t="shared" si="66"/>
        <v>0</v>
      </c>
      <c r="G151" s="43">
        <f t="shared" si="66"/>
        <v>0</v>
      </c>
      <c r="H151" s="43">
        <f t="shared" si="66"/>
        <v>0</v>
      </c>
      <c r="I151" s="43">
        <f t="shared" si="66"/>
        <v>0</v>
      </c>
      <c r="J151" s="43">
        <f t="shared" si="66"/>
        <v>0</v>
      </c>
      <c r="K151" s="43">
        <f t="shared" si="66"/>
        <v>0</v>
      </c>
      <c r="L151" s="43">
        <f t="shared" si="66"/>
        <v>0</v>
      </c>
    </row>
    <row r="152" spans="2:17" x14ac:dyDescent="0.25">
      <c r="B152" t="str">
        <f t="shared" si="62"/>
        <v>Education and training</v>
      </c>
      <c r="C152" s="43">
        <f t="shared" ref="C152:L152" si="67">SUMIFS($H401:$DZ401,$H$288:$DZ$288,C$68)</f>
        <v>406787.69235635863</v>
      </c>
      <c r="D152" s="43">
        <f t="shared" si="67"/>
        <v>422038.6944730297</v>
      </c>
      <c r="E152" s="43">
        <f t="shared" si="67"/>
        <v>437824.03984605242</v>
      </c>
      <c r="F152" s="43">
        <f t="shared" si="67"/>
        <v>0</v>
      </c>
      <c r="G152" s="43">
        <f t="shared" si="67"/>
        <v>0</v>
      </c>
      <c r="H152" s="43">
        <f t="shared" si="67"/>
        <v>0</v>
      </c>
      <c r="I152" s="43">
        <f t="shared" si="67"/>
        <v>0</v>
      </c>
      <c r="J152" s="43">
        <f t="shared" si="67"/>
        <v>0</v>
      </c>
      <c r="K152" s="43">
        <f t="shared" si="67"/>
        <v>0</v>
      </c>
      <c r="L152" s="43">
        <f t="shared" si="67"/>
        <v>0</v>
      </c>
    </row>
    <row r="153" spans="2:17" x14ac:dyDescent="0.25">
      <c r="B153" t="str">
        <f t="shared" si="62"/>
        <v>Consideration/designing of subsidies/grants</v>
      </c>
      <c r="C153" s="43">
        <f t="shared" ref="C153:L153" si="68">SUMIFS($H402:$DZ402,$H$288:$DZ$288,C$68)</f>
        <v>610181.53853453789</v>
      </c>
      <c r="D153" s="43">
        <f t="shared" si="68"/>
        <v>633058.0417095446</v>
      </c>
      <c r="E153" s="43">
        <f t="shared" si="68"/>
        <v>0</v>
      </c>
      <c r="F153" s="43">
        <f t="shared" si="68"/>
        <v>0</v>
      </c>
      <c r="G153" s="43">
        <f t="shared" si="68"/>
        <v>0</v>
      </c>
      <c r="H153" s="43">
        <f t="shared" si="68"/>
        <v>0</v>
      </c>
      <c r="I153" s="43">
        <f t="shared" si="68"/>
        <v>0</v>
      </c>
      <c r="J153" s="43">
        <f t="shared" si="68"/>
        <v>0</v>
      </c>
      <c r="K153" s="43">
        <f t="shared" si="68"/>
        <v>0</v>
      </c>
      <c r="L153" s="43">
        <f t="shared" si="68"/>
        <v>0</v>
      </c>
    </row>
    <row r="154" spans="2:17" x14ac:dyDescent="0.25">
      <c r="B154" s="38" t="s">
        <v>59</v>
      </c>
      <c r="C154" s="56">
        <f t="shared" ref="C154:L154" si="69">SUM(C148:C153)</f>
        <v>2170326.6856241622</v>
      </c>
      <c r="D154" s="56">
        <f t="shared" si="69"/>
        <v>5518567.6374941189</v>
      </c>
      <c r="E154" s="56">
        <f t="shared" si="69"/>
        <v>437824.03984605242</v>
      </c>
      <c r="F154" s="56">
        <f t="shared" si="69"/>
        <v>0</v>
      </c>
      <c r="G154" s="56">
        <f t="shared" si="69"/>
        <v>0</v>
      </c>
      <c r="H154" s="56">
        <f t="shared" si="69"/>
        <v>0</v>
      </c>
      <c r="I154" s="56">
        <f t="shared" si="69"/>
        <v>0</v>
      </c>
      <c r="J154" s="56">
        <f t="shared" si="69"/>
        <v>0</v>
      </c>
      <c r="K154" s="56">
        <f t="shared" si="69"/>
        <v>0</v>
      </c>
      <c r="L154" s="56">
        <f t="shared" si="69"/>
        <v>0</v>
      </c>
    </row>
    <row r="155" spans="2:17" x14ac:dyDescent="0.25"/>
    <row r="156" spans="2:17" ht="13" x14ac:dyDescent="0.3">
      <c r="B156" s="108" t="s">
        <v>77</v>
      </c>
      <c r="C156" s="108"/>
      <c r="D156" s="108"/>
      <c r="E156" s="108"/>
      <c r="F156" s="108"/>
      <c r="G156" s="108"/>
      <c r="H156" s="108"/>
      <c r="I156" s="108"/>
      <c r="J156" s="108"/>
      <c r="K156" s="108"/>
      <c r="L156" s="108"/>
    </row>
    <row r="157" spans="2:17" x14ac:dyDescent="0.25">
      <c r="B157" t="str">
        <f>B139</f>
        <v>Reviewing existing governance arrangements</v>
      </c>
      <c r="C157" s="43">
        <f>SUM($C139:C139)</f>
        <v>136388.22384236933</v>
      </c>
      <c r="D157" s="43">
        <f>SUM($C139:D139)</f>
        <v>151776.23350142458</v>
      </c>
      <c r="E157" s="43">
        <f>SUM($C139:E139)</f>
        <v>151776.23350142458</v>
      </c>
      <c r="F157" s="43">
        <f>SUM($C139:F139)</f>
        <v>151776.23350142458</v>
      </c>
      <c r="G157" s="43">
        <f>SUM($C139:G139)</f>
        <v>151776.23350142458</v>
      </c>
      <c r="H157" s="43">
        <f>SUM($C139:H139)</f>
        <v>151776.23350142458</v>
      </c>
      <c r="I157" s="43">
        <f>SUM($C139:I139)</f>
        <v>151776.23350142458</v>
      </c>
      <c r="J157" s="43">
        <f>SUM($C139:J139)</f>
        <v>151776.23350142458</v>
      </c>
      <c r="K157" s="43">
        <f>SUM($C139:K139)</f>
        <v>151776.23350142458</v>
      </c>
      <c r="L157" s="43">
        <f>SUM($C139:L139)</f>
        <v>151776.23350142458</v>
      </c>
      <c r="Q157" s="43"/>
    </row>
    <row r="158" spans="2:17" x14ac:dyDescent="0.25">
      <c r="B158" t="str">
        <f t="shared" ref="B158:B162" si="70">B140</f>
        <v>Updating legislation</v>
      </c>
      <c r="C158" s="43">
        <f>SUM($C140:C140)</f>
        <v>0</v>
      </c>
      <c r="D158" s="43">
        <f>SUM($C140:D140)</f>
        <v>232634.49905252637</v>
      </c>
      <c r="E158" s="43">
        <f>SUM($C140:E140)</f>
        <v>232634.49905252637</v>
      </c>
      <c r="F158" s="43">
        <f>SUM($C140:F140)</f>
        <v>232634.49905252637</v>
      </c>
      <c r="G158" s="43">
        <f>SUM($C140:G140)</f>
        <v>232634.49905252637</v>
      </c>
      <c r="H158" s="43">
        <f>SUM($C140:H140)</f>
        <v>232634.49905252637</v>
      </c>
      <c r="I158" s="43">
        <f>SUM($C140:I140)</f>
        <v>232634.49905252637</v>
      </c>
      <c r="J158" s="43">
        <f>SUM($C140:J140)</f>
        <v>232634.49905252637</v>
      </c>
      <c r="K158" s="43">
        <f>SUM($C140:K140)</f>
        <v>232634.49905252637</v>
      </c>
      <c r="L158" s="43">
        <f>SUM($C140:L140)</f>
        <v>232634.49905252637</v>
      </c>
    </row>
    <row r="159" spans="2:17" x14ac:dyDescent="0.25">
      <c r="B159" t="str">
        <f t="shared" si="70"/>
        <v>Compliance and monitoring activities by jurisdictions</v>
      </c>
      <c r="C159" s="43">
        <f>SUM($C141:C141)</f>
        <v>0</v>
      </c>
      <c r="D159" s="43">
        <f>SUM($C141:D141)</f>
        <v>3184949.1150883771</v>
      </c>
      <c r="E159" s="43">
        <f>SUM($C141:E141)</f>
        <v>3335730.3533006655</v>
      </c>
      <c r="F159" s="43">
        <f>SUM($C141:F141)</f>
        <v>3492149.8915039245</v>
      </c>
      <c r="G159" s="43">
        <f>SUM($C141:G141)</f>
        <v>3654418.5677783093</v>
      </c>
      <c r="H159" s="43">
        <f>SUM($C141:H141)</f>
        <v>3822770.908755023</v>
      </c>
      <c r="I159" s="43">
        <f>SUM($C141:I141)</f>
        <v>3997420.0653590159</v>
      </c>
      <c r="J159" s="43">
        <f>SUM($C141:J141)</f>
        <v>4178600.0367366401</v>
      </c>
      <c r="K159" s="43">
        <f>SUM($C141:K141)</f>
        <v>4366555.0355851501</v>
      </c>
      <c r="L159" s="43">
        <f>SUM($C141:L141)</f>
        <v>4561556.7129323957</v>
      </c>
    </row>
    <row r="160" spans="2:17" x14ac:dyDescent="0.25">
      <c r="B160" t="str">
        <f t="shared" si="70"/>
        <v xml:space="preserve">Communciations and technical support </v>
      </c>
      <c r="C160" s="43">
        <f>SUM($C142:C142)</f>
        <v>1016969.2308908965</v>
      </c>
      <c r="D160" s="43">
        <f>SUM($C142:D142)</f>
        <v>2072065.9670734708</v>
      </c>
      <c r="E160" s="43">
        <f>SUM($C142:E142)</f>
        <v>2208885.9795253621</v>
      </c>
      <c r="F160" s="43">
        <f>SUM($C142:F142)</f>
        <v>2350822.2271542451</v>
      </c>
      <c r="G160" s="43">
        <f>SUM($C142:G142)</f>
        <v>2498066.0259958166</v>
      </c>
      <c r="H160" s="43">
        <f>SUM($C142:H142)</f>
        <v>2650830.1872524638</v>
      </c>
      <c r="I160" s="43">
        <f>SUM($C142:I142)</f>
        <v>2809308.1256523831</v>
      </c>
      <c r="J160" s="43">
        <f>SUM($C142:J142)</f>
        <v>2973712.1737543014</v>
      </c>
      <c r="K160" s="43">
        <f>SUM($C142:K142)</f>
        <v>3144263.9319686904</v>
      </c>
      <c r="L160" s="43">
        <f>SUM($C142:L142)</f>
        <v>3321209.89845045</v>
      </c>
    </row>
    <row r="161" spans="2:12" x14ac:dyDescent="0.25">
      <c r="B161" t="str">
        <f t="shared" si="70"/>
        <v>Education and training</v>
      </c>
      <c r="C161" s="43">
        <f>SUM($C143:C143)</f>
        <v>406787.69235635863</v>
      </c>
      <c r="D161" s="43">
        <f>SUM($C143:D143)</f>
        <v>828826.38682938833</v>
      </c>
      <c r="E161" s="43">
        <f>SUM($C143:E143)</f>
        <v>1266650.4266754407</v>
      </c>
      <c r="F161" s="43">
        <f>SUM($C143:F143)</f>
        <v>1363978.1393352463</v>
      </c>
      <c r="G161" s="43">
        <f>SUM($C143:G143)</f>
        <v>1464945.3156837525</v>
      </c>
      <c r="H161" s="43">
        <f>SUM($C143:H143)</f>
        <v>1569697.8834025965</v>
      </c>
      <c r="I161" s="43">
        <f>SUM($C143:I143)</f>
        <v>1678368.4697339698</v>
      </c>
      <c r="J161" s="43">
        <f>SUM($C143:J143)</f>
        <v>1791102.6741467137</v>
      </c>
      <c r="K161" s="43">
        <f>SUM($C143:K143)</f>
        <v>1908052.4512080089</v>
      </c>
      <c r="L161" s="43">
        <f>SUM($C143:L143)</f>
        <v>2029386.8282240727</v>
      </c>
    </row>
    <row r="162" spans="2:12" x14ac:dyDescent="0.25">
      <c r="B162" t="str">
        <f t="shared" si="70"/>
        <v>Consideration/designing of subsidies/grants</v>
      </c>
      <c r="C162" s="43">
        <f>SUM($C144:C144)</f>
        <v>610181.53853453789</v>
      </c>
      <c r="D162" s="43">
        <f>SUM($C144:D144)</f>
        <v>1243239.5802440825</v>
      </c>
      <c r="E162" s="43">
        <f>SUM($C144:E144)</f>
        <v>1243239.5802440825</v>
      </c>
      <c r="F162" s="43">
        <f>SUM($C144:F144)</f>
        <v>1243239.5802440825</v>
      </c>
      <c r="G162" s="43">
        <f>SUM($C144:G144)</f>
        <v>1243239.5802440825</v>
      </c>
      <c r="H162" s="43">
        <f>SUM($C144:H144)</f>
        <v>1243239.5802440825</v>
      </c>
      <c r="I162" s="43">
        <f>SUM($C144:I144)</f>
        <v>1243239.5802440825</v>
      </c>
      <c r="J162" s="43">
        <f>SUM($C144:J144)</f>
        <v>1243239.5802440825</v>
      </c>
      <c r="K162" s="43">
        <f>SUM($C144:K144)</f>
        <v>1243239.5802440825</v>
      </c>
      <c r="L162" s="43">
        <f>SUM($C144:L144)</f>
        <v>1243239.5802440825</v>
      </c>
    </row>
    <row r="163" spans="2:12" x14ac:dyDescent="0.25"/>
    <row r="164" spans="2:12" ht="13" x14ac:dyDescent="0.3">
      <c r="B164" s="108" t="str">
        <f>B405</f>
        <v>Governance, education and change - (Ongoing costs continuing from 2024 to 2032)</v>
      </c>
      <c r="C164" s="108"/>
      <c r="D164" s="108"/>
      <c r="E164" s="108"/>
      <c r="F164" s="108"/>
      <c r="G164" s="108"/>
      <c r="H164" s="108"/>
      <c r="I164" s="108"/>
      <c r="J164" s="108"/>
      <c r="K164" s="108"/>
      <c r="L164" s="108"/>
    </row>
    <row r="165" spans="2:12" x14ac:dyDescent="0.25">
      <c r="B165" t="str">
        <f t="shared" ref="B165:B170" si="71">B406</f>
        <v>Reviewing existing governance arrangements</v>
      </c>
      <c r="C165" s="43">
        <f t="shared" ref="C165:L165" si="72">SUMIFS($H406:$DZ406,$H$288:$DZ$288,C$68)</f>
        <v>0</v>
      </c>
      <c r="D165" s="43">
        <f t="shared" si="72"/>
        <v>0</v>
      </c>
      <c r="E165" s="43">
        <f t="shared" si="72"/>
        <v>0</v>
      </c>
      <c r="F165" s="43">
        <f t="shared" si="72"/>
        <v>0</v>
      </c>
      <c r="G165" s="43">
        <f t="shared" si="72"/>
        <v>0</v>
      </c>
      <c r="H165" s="43">
        <f t="shared" si="72"/>
        <v>0</v>
      </c>
      <c r="I165" s="43">
        <f t="shared" si="72"/>
        <v>0</v>
      </c>
      <c r="J165" s="43">
        <f t="shared" si="72"/>
        <v>0</v>
      </c>
      <c r="K165" s="43">
        <f t="shared" si="72"/>
        <v>0</v>
      </c>
      <c r="L165" s="43">
        <f t="shared" si="72"/>
        <v>0</v>
      </c>
    </row>
    <row r="166" spans="2:12" x14ac:dyDescent="0.25">
      <c r="B166" t="str">
        <f t="shared" si="71"/>
        <v>Updating legislation</v>
      </c>
      <c r="C166" s="43">
        <f t="shared" ref="C166:L166" si="73">SUMIFS($H407:$DZ407,$H$288:$DZ$288,C$68)</f>
        <v>0</v>
      </c>
      <c r="D166" s="43">
        <f t="shared" si="73"/>
        <v>0</v>
      </c>
      <c r="E166" s="43">
        <f t="shared" si="73"/>
        <v>0</v>
      </c>
      <c r="F166" s="43">
        <f t="shared" si="73"/>
        <v>0</v>
      </c>
      <c r="G166" s="43">
        <f t="shared" si="73"/>
        <v>0</v>
      </c>
      <c r="H166" s="43">
        <f t="shared" si="73"/>
        <v>0</v>
      </c>
      <c r="I166" s="43">
        <f t="shared" si="73"/>
        <v>0</v>
      </c>
      <c r="J166" s="43">
        <f t="shared" si="73"/>
        <v>0</v>
      </c>
      <c r="K166" s="43">
        <f t="shared" si="73"/>
        <v>0</v>
      </c>
      <c r="L166" s="43">
        <f t="shared" si="73"/>
        <v>0</v>
      </c>
    </row>
    <row r="167" spans="2:12" x14ac:dyDescent="0.25">
      <c r="B167" t="str">
        <f t="shared" si="71"/>
        <v>Compliance and monitoring activities by jurisdictions</v>
      </c>
      <c r="C167" s="43">
        <f t="shared" ref="C167:L167" si="74">SUMIFS($H408:$DZ408,$H$288:$DZ$288,C$68)</f>
        <v>0</v>
      </c>
      <c r="D167" s="43">
        <f t="shared" si="74"/>
        <v>24597.458670989119</v>
      </c>
      <c r="E167" s="43">
        <f t="shared" si="74"/>
        <v>150781.23821228844</v>
      </c>
      <c r="F167" s="43">
        <f t="shared" si="74"/>
        <v>156419.53820325882</v>
      </c>
      <c r="G167" s="43">
        <f t="shared" si="74"/>
        <v>162268.67627438487</v>
      </c>
      <c r="H167" s="43">
        <f t="shared" si="74"/>
        <v>168352.34097671349</v>
      </c>
      <c r="I167" s="43">
        <f t="shared" si="74"/>
        <v>174649.15660399268</v>
      </c>
      <c r="J167" s="43">
        <f t="shared" si="74"/>
        <v>181179.97137762429</v>
      </c>
      <c r="K167" s="43">
        <f t="shared" si="74"/>
        <v>187954.99884851035</v>
      </c>
      <c r="L167" s="43">
        <f t="shared" si="74"/>
        <v>195001.67734724528</v>
      </c>
    </row>
    <row r="168" spans="2:12" x14ac:dyDescent="0.25">
      <c r="B168" t="str">
        <f t="shared" si="71"/>
        <v xml:space="preserve">Communciations and technical support </v>
      </c>
      <c r="C168" s="43">
        <f t="shared" ref="C168:L168" si="75">SUMIFS($H409:$DZ409,$H$288:$DZ$288,C$68)</f>
        <v>0</v>
      </c>
      <c r="D168" s="43">
        <f t="shared" si="75"/>
        <v>0</v>
      </c>
      <c r="E168" s="43">
        <f t="shared" si="75"/>
        <v>136820.01245189138</v>
      </c>
      <c r="F168" s="43">
        <f t="shared" si="75"/>
        <v>141936.24762888299</v>
      </c>
      <c r="G168" s="43">
        <f t="shared" si="75"/>
        <v>147243.79884157144</v>
      </c>
      <c r="H168" s="43">
        <f t="shared" si="75"/>
        <v>152764.16125664738</v>
      </c>
      <c r="I168" s="43">
        <f t="shared" si="75"/>
        <v>158477.93839991931</v>
      </c>
      <c r="J168" s="43">
        <f t="shared" si="75"/>
        <v>164404.04810191828</v>
      </c>
      <c r="K168" s="43">
        <f t="shared" si="75"/>
        <v>170551.75821438897</v>
      </c>
      <c r="L168" s="43">
        <f t="shared" si="75"/>
        <v>176945.96648175962</v>
      </c>
    </row>
    <row r="169" spans="2:12" x14ac:dyDescent="0.25">
      <c r="B169" t="str">
        <f t="shared" si="71"/>
        <v>Education and training</v>
      </c>
      <c r="C169" s="43">
        <f t="shared" ref="C169:L169" si="76">SUMIFS($H410:$DZ410,$H$288:$DZ$288,C$68)</f>
        <v>0</v>
      </c>
      <c r="D169" s="43">
        <f t="shared" si="76"/>
        <v>0</v>
      </c>
      <c r="E169" s="43">
        <f t="shared" si="76"/>
        <v>0</v>
      </c>
      <c r="F169" s="43">
        <f t="shared" si="76"/>
        <v>97327.712659805475</v>
      </c>
      <c r="G169" s="43">
        <f t="shared" si="76"/>
        <v>100967.17634850614</v>
      </c>
      <c r="H169" s="43">
        <f t="shared" si="76"/>
        <v>104752.56771884393</v>
      </c>
      <c r="I169" s="43">
        <f t="shared" si="76"/>
        <v>108670.58633137323</v>
      </c>
      <c r="J169" s="43">
        <f t="shared" si="76"/>
        <v>112734.20441274397</v>
      </c>
      <c r="K169" s="43">
        <f t="shared" si="76"/>
        <v>116949.77706129532</v>
      </c>
      <c r="L169" s="43">
        <f t="shared" si="76"/>
        <v>121334.37701606372</v>
      </c>
    </row>
    <row r="170" spans="2:12" x14ac:dyDescent="0.25">
      <c r="B170" t="str">
        <f t="shared" si="71"/>
        <v>Consideration/designing of subsidies/grants</v>
      </c>
      <c r="C170" s="43">
        <f t="shared" ref="C170:L170" si="77">SUMIFS($H411:$DZ411,$H$288:$DZ$288,C$68)</f>
        <v>0</v>
      </c>
      <c r="D170" s="43">
        <f t="shared" si="77"/>
        <v>0</v>
      </c>
      <c r="E170" s="43">
        <f t="shared" si="77"/>
        <v>0</v>
      </c>
      <c r="F170" s="43">
        <f t="shared" si="77"/>
        <v>0</v>
      </c>
      <c r="G170" s="43">
        <f t="shared" si="77"/>
        <v>0</v>
      </c>
      <c r="H170" s="43">
        <f t="shared" si="77"/>
        <v>0</v>
      </c>
      <c r="I170" s="43">
        <f t="shared" si="77"/>
        <v>0</v>
      </c>
      <c r="J170" s="43">
        <f t="shared" si="77"/>
        <v>0</v>
      </c>
      <c r="K170" s="43">
        <f t="shared" si="77"/>
        <v>0</v>
      </c>
      <c r="L170" s="43">
        <f t="shared" si="77"/>
        <v>0</v>
      </c>
    </row>
    <row r="171" spans="2:12" x14ac:dyDescent="0.25">
      <c r="B171" s="38" t="s">
        <v>59</v>
      </c>
      <c r="C171" s="56">
        <f t="shared" ref="C171" si="78">SUM(C165:C170)</f>
        <v>0</v>
      </c>
      <c r="D171" s="56">
        <f t="shared" ref="D171" si="79">SUM(D165:D170)</f>
        <v>24597.458670989119</v>
      </c>
      <c r="E171" s="56">
        <f t="shared" ref="E171" si="80">SUM(E165:E170)</f>
        <v>287601.2506641798</v>
      </c>
      <c r="F171" s="56">
        <f t="shared" ref="F171" si="81">SUM(F165:F170)</f>
        <v>395683.49849194731</v>
      </c>
      <c r="G171" s="56">
        <f t="shared" ref="G171" si="82">SUM(G165:G170)</f>
        <v>410479.6514644624</v>
      </c>
      <c r="H171" s="56">
        <f t="shared" ref="H171" si="83">SUM(H165:H170)</f>
        <v>425869.06995220482</v>
      </c>
      <c r="I171" s="56">
        <f t="shared" ref="I171" si="84">SUM(I165:I170)</f>
        <v>441797.68133528519</v>
      </c>
      <c r="J171" s="56">
        <f t="shared" ref="J171" si="85">SUM(J165:J170)</f>
        <v>458318.22389228654</v>
      </c>
      <c r="K171" s="56">
        <f t="shared" ref="K171" si="86">SUM(K165:K170)</f>
        <v>475456.53412419464</v>
      </c>
      <c r="L171" s="56">
        <f t="shared" ref="L171" si="87">SUM(L165:L170)</f>
        <v>493282.02084506862</v>
      </c>
    </row>
    <row r="172" spans="2:12" x14ac:dyDescent="0.25"/>
    <row r="173" spans="2:12" ht="13" x14ac:dyDescent="0.3">
      <c r="B173" s="108" t="s">
        <v>78</v>
      </c>
      <c r="C173" s="108"/>
      <c r="D173" s="108"/>
      <c r="E173" s="108"/>
      <c r="F173" s="108"/>
      <c r="G173" s="108"/>
      <c r="H173" s="108"/>
      <c r="I173" s="108"/>
      <c r="J173" s="108"/>
      <c r="K173" s="108"/>
      <c r="L173" s="108"/>
    </row>
    <row r="174" spans="2:12" x14ac:dyDescent="0.25">
      <c r="B174" t="str">
        <f>B415</f>
        <v>Additional upskilling across the supply chain</v>
      </c>
      <c r="C174" s="43">
        <f t="shared" ref="C174:L174" si="88">SUMIFS($H415:$DZ415,$H$288:$DZ$288,C$68)</f>
        <v>12003816.160258673</v>
      </c>
      <c r="D174" s="43">
        <f t="shared" si="88"/>
        <v>12453854.912925407</v>
      </c>
      <c r="E174" s="43">
        <f t="shared" si="88"/>
        <v>12919661.493223716</v>
      </c>
      <c r="F174" s="43">
        <f t="shared" si="88"/>
        <v>13402778.147153981</v>
      </c>
      <c r="G174" s="43">
        <f t="shared" si="88"/>
        <v>0</v>
      </c>
      <c r="H174" s="43">
        <f t="shared" si="88"/>
        <v>0</v>
      </c>
      <c r="I174" s="43">
        <f t="shared" si="88"/>
        <v>0</v>
      </c>
      <c r="J174" s="43">
        <f t="shared" si="88"/>
        <v>0</v>
      </c>
      <c r="K174" s="43">
        <f t="shared" si="88"/>
        <v>0</v>
      </c>
      <c r="L174" s="43">
        <f t="shared" si="88"/>
        <v>0</v>
      </c>
    </row>
    <row r="175" spans="2:12" x14ac:dyDescent="0.25">
      <c r="B175" t="str">
        <f>B416</f>
        <v>Change support from industry associations</v>
      </c>
      <c r="C175" s="43">
        <f t="shared" ref="C175:L175" si="89">SUMIFS($H416:$DZ416,$H$288:$DZ$288,C$68)</f>
        <v>772896.61547708139</v>
      </c>
      <c r="D175" s="43">
        <f t="shared" si="89"/>
        <v>801873.5194987565</v>
      </c>
      <c r="E175" s="43">
        <f t="shared" si="89"/>
        <v>831865.67570749973</v>
      </c>
      <c r="F175" s="43">
        <f t="shared" si="89"/>
        <v>331440.31878744572</v>
      </c>
      <c r="G175" s="43">
        <f t="shared" si="89"/>
        <v>343834.16810572363</v>
      </c>
      <c r="H175" s="43">
        <f t="shared" si="89"/>
        <v>356724.96033984679</v>
      </c>
      <c r="I175" s="43">
        <f t="shared" si="89"/>
        <v>30324.368956672912</v>
      </c>
      <c r="J175" s="43">
        <f t="shared" si="89"/>
        <v>0</v>
      </c>
      <c r="K175" s="43">
        <f t="shared" si="89"/>
        <v>0</v>
      </c>
      <c r="L175" s="43">
        <f t="shared" si="89"/>
        <v>0</v>
      </c>
    </row>
    <row r="176" spans="2:12" x14ac:dyDescent="0.25">
      <c r="B176" s="38" t="s">
        <v>59</v>
      </c>
      <c r="C176" s="56">
        <f t="shared" ref="C176:L176" si="90">SUM(C174:C175)</f>
        <v>12776712.775735755</v>
      </c>
      <c r="D176" s="56">
        <f t="shared" si="90"/>
        <v>13255728.432424163</v>
      </c>
      <c r="E176" s="56">
        <f t="shared" si="90"/>
        <v>13751527.168931216</v>
      </c>
      <c r="F176" s="56">
        <f t="shared" si="90"/>
        <v>13734218.465941427</v>
      </c>
      <c r="G176" s="56">
        <f t="shared" si="90"/>
        <v>343834.16810572363</v>
      </c>
      <c r="H176" s="56">
        <f t="shared" si="90"/>
        <v>356724.96033984679</v>
      </c>
      <c r="I176" s="56">
        <f t="shared" si="90"/>
        <v>30324.368956672912</v>
      </c>
      <c r="J176" s="56">
        <f t="shared" si="90"/>
        <v>0</v>
      </c>
      <c r="K176" s="56">
        <f t="shared" si="90"/>
        <v>0</v>
      </c>
      <c r="L176" s="56">
        <f t="shared" si="90"/>
        <v>0</v>
      </c>
    </row>
    <row r="177" spans="2:17" x14ac:dyDescent="0.25"/>
    <row r="178" spans="2:17" ht="13" x14ac:dyDescent="0.3">
      <c r="B178" s="108" t="str">
        <f>B419</f>
        <v>Additional industry support - Short-term</v>
      </c>
      <c r="C178" s="108"/>
      <c r="D178" s="108"/>
      <c r="E178" s="108"/>
      <c r="F178" s="108"/>
      <c r="G178" s="108"/>
      <c r="H178" s="108"/>
      <c r="I178" s="108"/>
      <c r="J178" s="108"/>
      <c r="K178" s="108"/>
      <c r="L178" s="108"/>
    </row>
    <row r="179" spans="2:17" x14ac:dyDescent="0.25">
      <c r="B179" t="str">
        <f t="shared" ref="B179:B180" si="91">B420</f>
        <v>Additional upskilling across the supply chain</v>
      </c>
      <c r="C179" s="43">
        <f t="shared" ref="C179:L179" si="92">SUMIFS($H420:$DZ420,$H$288:$DZ$288,C$68)</f>
        <v>12003816.160258673</v>
      </c>
      <c r="D179" s="43">
        <f t="shared" si="92"/>
        <v>12453854.912925407</v>
      </c>
      <c r="E179" s="43">
        <f t="shared" si="92"/>
        <v>12919661.493223716</v>
      </c>
      <c r="F179" s="43">
        <f t="shared" si="92"/>
        <v>13402778.147153981</v>
      </c>
      <c r="G179" s="43">
        <f t="shared" si="92"/>
        <v>0</v>
      </c>
      <c r="H179" s="43">
        <f t="shared" si="92"/>
        <v>0</v>
      </c>
      <c r="I179" s="43">
        <f t="shared" si="92"/>
        <v>0</v>
      </c>
      <c r="J179" s="43">
        <f t="shared" si="92"/>
        <v>0</v>
      </c>
      <c r="K179" s="43">
        <f t="shared" si="92"/>
        <v>0</v>
      </c>
      <c r="L179" s="43">
        <f t="shared" si="92"/>
        <v>0</v>
      </c>
    </row>
    <row r="180" spans="2:17" x14ac:dyDescent="0.25">
      <c r="B180" t="str">
        <f t="shared" si="91"/>
        <v>Change support from industry associations</v>
      </c>
      <c r="C180" s="43">
        <f t="shared" ref="C180:L180" si="93">SUMIFS($H421:$DZ421,$H$288:$DZ$288,C$68)</f>
        <v>772896.61547708139</v>
      </c>
      <c r="D180" s="43">
        <f t="shared" si="93"/>
        <v>801873.5194987565</v>
      </c>
      <c r="E180" s="43">
        <f t="shared" si="93"/>
        <v>831865.67570749973</v>
      </c>
      <c r="F180" s="43">
        <f t="shared" si="93"/>
        <v>0</v>
      </c>
      <c r="G180" s="43">
        <f t="shared" si="93"/>
        <v>0</v>
      </c>
      <c r="H180" s="43">
        <f t="shared" si="93"/>
        <v>0</v>
      </c>
      <c r="I180" s="43">
        <f t="shared" si="93"/>
        <v>0</v>
      </c>
      <c r="J180" s="43">
        <f t="shared" si="93"/>
        <v>0</v>
      </c>
      <c r="K180" s="43">
        <f t="shared" si="93"/>
        <v>0</v>
      </c>
      <c r="L180" s="43">
        <f t="shared" si="93"/>
        <v>0</v>
      </c>
    </row>
    <row r="181" spans="2:17" x14ac:dyDescent="0.25">
      <c r="B181" s="38" t="s">
        <v>59</v>
      </c>
      <c r="C181" s="56">
        <f t="shared" ref="C181:L181" si="94">SUM(C179:C180)</f>
        <v>12776712.775735755</v>
      </c>
      <c r="D181" s="56">
        <f t="shared" si="94"/>
        <v>13255728.432424163</v>
      </c>
      <c r="E181" s="56">
        <f t="shared" si="94"/>
        <v>13751527.168931216</v>
      </c>
      <c r="F181" s="56">
        <f t="shared" si="94"/>
        <v>13402778.147153981</v>
      </c>
      <c r="G181" s="56">
        <f t="shared" si="94"/>
        <v>0</v>
      </c>
      <c r="H181" s="56">
        <f t="shared" si="94"/>
        <v>0</v>
      </c>
      <c r="I181" s="56">
        <f t="shared" si="94"/>
        <v>0</v>
      </c>
      <c r="J181" s="56">
        <f t="shared" si="94"/>
        <v>0</v>
      </c>
      <c r="K181" s="56">
        <f t="shared" si="94"/>
        <v>0</v>
      </c>
      <c r="L181" s="56">
        <f t="shared" si="94"/>
        <v>0</v>
      </c>
    </row>
    <row r="182" spans="2:17" x14ac:dyDescent="0.25"/>
    <row r="183" spans="2:17" ht="13" x14ac:dyDescent="0.3">
      <c r="B183" s="108" t="str">
        <f>B424</f>
        <v>Additional industry support - Long-term</v>
      </c>
      <c r="C183" s="108"/>
      <c r="D183" s="108"/>
      <c r="E183" s="108"/>
      <c r="F183" s="108"/>
      <c r="G183" s="108"/>
      <c r="H183" s="108"/>
      <c r="I183" s="108"/>
      <c r="J183" s="108"/>
      <c r="K183" s="108"/>
      <c r="L183" s="108"/>
    </row>
    <row r="184" spans="2:17" x14ac:dyDescent="0.25">
      <c r="B184" t="str">
        <f t="shared" ref="B184:B185" si="95">B425</f>
        <v>Additional upskilling across the supply chain</v>
      </c>
      <c r="C184" s="43">
        <f t="shared" ref="C184:L184" si="96">SUMIFS($H425:$DZ425,$H$288:$DZ$288,C$68)</f>
        <v>0</v>
      </c>
      <c r="D184" s="43">
        <f t="shared" si="96"/>
        <v>0</v>
      </c>
      <c r="E184" s="43">
        <f t="shared" si="96"/>
        <v>0</v>
      </c>
      <c r="F184" s="43">
        <f t="shared" si="96"/>
        <v>0</v>
      </c>
      <c r="G184" s="43">
        <f t="shared" si="96"/>
        <v>0</v>
      </c>
      <c r="H184" s="43">
        <f t="shared" si="96"/>
        <v>0</v>
      </c>
      <c r="I184" s="43">
        <f t="shared" si="96"/>
        <v>0</v>
      </c>
      <c r="J184" s="43">
        <f t="shared" si="96"/>
        <v>0</v>
      </c>
      <c r="K184" s="43">
        <f t="shared" si="96"/>
        <v>0</v>
      </c>
      <c r="L184" s="43">
        <f t="shared" si="96"/>
        <v>0</v>
      </c>
    </row>
    <row r="185" spans="2:17" x14ac:dyDescent="0.25">
      <c r="B185" t="str">
        <f t="shared" si="95"/>
        <v>Change support from industry associations</v>
      </c>
      <c r="C185" s="43">
        <f t="shared" ref="C185:L185" si="97">SUMIFS($H426:$DZ426,$H$288:$DZ$288,C$68)</f>
        <v>0</v>
      </c>
      <c r="D185" s="43">
        <f t="shared" si="97"/>
        <v>0</v>
      </c>
      <c r="E185" s="43">
        <f t="shared" si="97"/>
        <v>0</v>
      </c>
      <c r="F185" s="43">
        <f t="shared" si="97"/>
        <v>331440.31878744572</v>
      </c>
      <c r="G185" s="43">
        <f t="shared" si="97"/>
        <v>343834.16810572363</v>
      </c>
      <c r="H185" s="43">
        <f t="shared" si="97"/>
        <v>356724.96033984679</v>
      </c>
      <c r="I185" s="43">
        <f t="shared" si="97"/>
        <v>30324.368956672912</v>
      </c>
      <c r="J185" s="43">
        <f t="shared" si="97"/>
        <v>0</v>
      </c>
      <c r="K185" s="43">
        <f t="shared" si="97"/>
        <v>0</v>
      </c>
      <c r="L185" s="43">
        <f t="shared" si="97"/>
        <v>0</v>
      </c>
    </row>
    <row r="186" spans="2:17" x14ac:dyDescent="0.25">
      <c r="B186" s="38" t="s">
        <v>59</v>
      </c>
      <c r="C186" s="56">
        <f t="shared" ref="C186:L186" si="98">SUM(C184:C185)</f>
        <v>0</v>
      </c>
      <c r="D186" s="56">
        <f t="shared" si="98"/>
        <v>0</v>
      </c>
      <c r="E186" s="56">
        <f t="shared" si="98"/>
        <v>0</v>
      </c>
      <c r="F186" s="56">
        <f t="shared" si="98"/>
        <v>331440.31878744572</v>
      </c>
      <c r="G186" s="56">
        <f t="shared" si="98"/>
        <v>343834.16810572363</v>
      </c>
      <c r="H186" s="56">
        <f t="shared" si="98"/>
        <v>356724.96033984679</v>
      </c>
      <c r="I186" s="56">
        <f t="shared" si="98"/>
        <v>30324.368956672912</v>
      </c>
      <c r="J186" s="56">
        <f t="shared" si="98"/>
        <v>0</v>
      </c>
      <c r="K186" s="56">
        <f t="shared" si="98"/>
        <v>0</v>
      </c>
      <c r="L186" s="56">
        <f t="shared" si="98"/>
        <v>0</v>
      </c>
    </row>
    <row r="187" spans="2:17" x14ac:dyDescent="0.25"/>
    <row r="188" spans="2:17" ht="13" x14ac:dyDescent="0.3">
      <c r="B188" s="108" t="s">
        <v>79</v>
      </c>
      <c r="C188" s="108"/>
      <c r="D188" s="108"/>
      <c r="E188" s="108"/>
      <c r="F188" s="108"/>
      <c r="G188" s="108"/>
      <c r="H188" s="108"/>
      <c r="I188" s="108"/>
      <c r="J188" s="108"/>
      <c r="K188" s="108"/>
      <c r="L188" s="108"/>
    </row>
    <row r="189" spans="2:17" x14ac:dyDescent="0.25">
      <c r="B189" t="str">
        <f>B174</f>
        <v>Additional upskilling across the supply chain</v>
      </c>
      <c r="C189" s="43">
        <f>SUM($C174:C174)</f>
        <v>12003816.160258673</v>
      </c>
      <c r="D189" s="43">
        <f>SUM($C174:D174)</f>
        <v>24457671.07318408</v>
      </c>
      <c r="E189" s="43">
        <f>SUM($C174:E174)</f>
        <v>37377332.5664078</v>
      </c>
      <c r="F189" s="43">
        <f>SUM($C174:F174)</f>
        <v>50780110.713561781</v>
      </c>
      <c r="G189" s="43">
        <f>SUM($C174:G174)</f>
        <v>50780110.713561781</v>
      </c>
      <c r="H189" s="43">
        <f>SUM($C174:H174)</f>
        <v>50780110.713561781</v>
      </c>
      <c r="I189" s="43">
        <f>SUM($C174:I174)</f>
        <v>50780110.713561781</v>
      </c>
      <c r="J189" s="43">
        <f>SUM($C174:J174)</f>
        <v>50780110.713561781</v>
      </c>
      <c r="K189" s="43">
        <f>SUM($C174:K174)</f>
        <v>50780110.713561781</v>
      </c>
      <c r="L189" s="43">
        <f>SUM($C174:L174)</f>
        <v>50780110.713561781</v>
      </c>
      <c r="Q189" s="43"/>
    </row>
    <row r="190" spans="2:17" x14ac:dyDescent="0.25">
      <c r="B190" t="str">
        <f>B175</f>
        <v>Change support from industry associations</v>
      </c>
      <c r="C190" s="43">
        <f>SUM($C175:C175)</f>
        <v>772896.61547708139</v>
      </c>
      <c r="D190" s="43">
        <f>SUM($C175:D175)</f>
        <v>1574770.134975838</v>
      </c>
      <c r="E190" s="43">
        <f>SUM($C175:E175)</f>
        <v>2406635.810683338</v>
      </c>
      <c r="F190" s="43">
        <f>SUM($C175:F175)</f>
        <v>2738076.1294707838</v>
      </c>
      <c r="G190" s="43">
        <f>SUM($C175:G175)</f>
        <v>3081910.2975765076</v>
      </c>
      <c r="H190" s="43">
        <f>SUM($C175:H175)</f>
        <v>3438635.2579163546</v>
      </c>
      <c r="I190" s="43">
        <f>SUM($C175:I175)</f>
        <v>3468959.6268730275</v>
      </c>
      <c r="J190" s="43">
        <f>SUM($C175:J175)</f>
        <v>3468959.6268730275</v>
      </c>
      <c r="K190" s="43">
        <f>SUM($C175:K175)</f>
        <v>3468959.6268730275</v>
      </c>
      <c r="L190" s="43">
        <f>SUM($C175:L175)</f>
        <v>3468959.6268730275</v>
      </c>
    </row>
    <row r="191" spans="2:17" x14ac:dyDescent="0.25"/>
    <row r="192" spans="2:17" ht="13" x14ac:dyDescent="0.3">
      <c r="B192" s="108" t="s">
        <v>80</v>
      </c>
      <c r="C192" s="108"/>
      <c r="D192" s="108"/>
      <c r="E192" s="108"/>
      <c r="F192" s="108"/>
      <c r="G192" s="108"/>
      <c r="H192" s="108"/>
      <c r="I192" s="108"/>
      <c r="J192" s="108"/>
      <c r="K192" s="108"/>
      <c r="L192" s="108"/>
    </row>
    <row r="193" spans="2:12" x14ac:dyDescent="0.25">
      <c r="B193" t="s">
        <v>33</v>
      </c>
      <c r="C193" s="43">
        <f>SUMIFS('Output Summary'!$H$312:$DZ$312,'Output Summary'!$H$288:$DZ$288,C$68)</f>
        <v>39599057.576703697</v>
      </c>
      <c r="D193" s="43">
        <f>SUMIFS('Output Summary'!$H$312:$DZ$312,'Output Summary'!$H$288:$DZ$288,D$68)</f>
        <v>23030792.044921115</v>
      </c>
      <c r="E193" s="43">
        <f>SUMIFS('Output Summary'!$H$312:$DZ$312,'Output Summary'!$H$288:$DZ$288,E$68)</f>
        <v>55173754.580598816</v>
      </c>
      <c r="F193" s="43">
        <f>SUMIFS('Output Summary'!$H$312:$DZ$312,'Output Summary'!$H$288:$DZ$288,F$68)</f>
        <v>42382942.011848658</v>
      </c>
      <c r="G193" s="43">
        <f>SUMIFS('Output Summary'!$H$312:$DZ$312,'Output Summary'!$H$288:$DZ$288,G$68)</f>
        <v>24605082.315122917</v>
      </c>
      <c r="H193" s="43">
        <f>SUMIFS('Output Summary'!$H$312:$DZ$312,'Output Summary'!$H$288:$DZ$288,H$68)</f>
        <v>25466260.196152236</v>
      </c>
      <c r="I193" s="43">
        <f>SUMIFS('Output Summary'!$H$312:$DZ$312,'Output Summary'!$H$288:$DZ$288,I$68)</f>
        <v>26355060.705766246</v>
      </c>
      <c r="J193" s="43">
        <f>SUMIFS('Output Summary'!$H$312:$DZ$312,'Output Summary'!$H$288:$DZ$288,J$68)</f>
        <v>27274881.331400644</v>
      </c>
      <c r="K193" s="43">
        <f>SUMIFS('Output Summary'!$H$312:$DZ$312,'Output Summary'!$H$288:$DZ$288,K$68)</f>
        <v>28226804.709246013</v>
      </c>
      <c r="L193" s="43">
        <f>SUMIFS('Output Summary'!$H$312:$DZ$312,'Output Summary'!$H$288:$DZ$288,L$68)</f>
        <v>29214742.874069627</v>
      </c>
    </row>
    <row r="194" spans="2:12" x14ac:dyDescent="0.25">
      <c r="B194" t="s">
        <v>35</v>
      </c>
      <c r="C194" s="43">
        <f>SUMIFS('Output Summary'!$H$320:$DZ$320,'Output Summary'!$H$288:$DZ$288,C$68)</f>
        <v>1492709.6065677034</v>
      </c>
      <c r="D194" s="43">
        <f>SUMIFS('Output Summary'!$H$320:$DZ$320,'Output Summary'!$H$288:$DZ$288,D$68)</f>
        <v>662855.49817359704</v>
      </c>
      <c r="E194" s="43">
        <f>SUMIFS('Output Summary'!$H$320:$DZ$320,'Output Summary'!$H$288:$DZ$288,E$68)</f>
        <v>5173256.0828763219</v>
      </c>
      <c r="F194" s="43">
        <f>SUMIFS('Output Summary'!$H$320:$DZ$320,'Output Summary'!$H$288:$DZ$288,F$68)</f>
        <v>3586528.2083426937</v>
      </c>
      <c r="G194" s="43">
        <f>SUMIFS('Output Summary'!$H$320:$DZ$320,'Output Summary'!$H$288:$DZ$288,G$68)</f>
        <v>1399142.2536578903</v>
      </c>
      <c r="H194" s="43">
        <f>SUMIFS('Output Summary'!$H$320:$DZ$320,'Output Summary'!$H$288:$DZ$288,H$68)</f>
        <v>1448112.2325359173</v>
      </c>
      <c r="I194" s="43">
        <f>SUMIFS('Output Summary'!$H$320:$DZ$320,'Output Summary'!$H$288:$DZ$288,I$68)</f>
        <v>1498652.9432779946</v>
      </c>
      <c r="J194" s="43">
        <f>SUMIFS('Output Summary'!$H$320:$DZ$320,'Output Summary'!$H$288:$DZ$288,J$68)</f>
        <v>1550957.5804512717</v>
      </c>
      <c r="K194" s="43">
        <f>SUMIFS('Output Summary'!$H$320:$DZ$320,'Output Summary'!$H$288:$DZ$288,K$68)</f>
        <v>1605087.7070296167</v>
      </c>
      <c r="L194" s="43">
        <f>SUMIFS('Output Summary'!$H$320:$DZ$320,'Output Summary'!$H$288:$DZ$288,L$68)</f>
        <v>1661265.7767756535</v>
      </c>
    </row>
    <row r="195" spans="2:12" x14ac:dyDescent="0.25">
      <c r="B195" t="s">
        <v>37</v>
      </c>
      <c r="C195" s="43">
        <f>SUMIFS('Output Summary'!$H$328:$DZ$328,'Output Summary'!$H$288:$DZ$288,C$68)</f>
        <v>14306070.105251258</v>
      </c>
      <c r="D195" s="43">
        <f>SUMIFS('Output Summary'!$H$328:$DZ$328,'Output Summary'!$H$288:$DZ$288,D$68)</f>
        <v>6465037.8261607718</v>
      </c>
      <c r="E195" s="43">
        <f>SUMIFS('Output Summary'!$H$328:$DZ$328,'Output Summary'!$H$288:$DZ$288,E$68)</f>
        <v>35741025.602665655</v>
      </c>
      <c r="F195" s="43">
        <f>SUMIFS('Output Summary'!$H$328:$DZ$328,'Output Summary'!$H$288:$DZ$288,F$68)</f>
        <v>25760307.437029108</v>
      </c>
      <c r="G195" s="43">
        <f>SUMIFS('Output Summary'!$H$328:$DZ$328,'Output Summary'!$H$288:$DZ$288,G$68)</f>
        <v>11966908.893512318</v>
      </c>
      <c r="H195" s="43">
        <f>SUMIFS('Output Summary'!$H$328:$DZ$328,'Output Summary'!$H$288:$DZ$288,H$68)</f>
        <v>12385750.704785256</v>
      </c>
      <c r="I195" s="43">
        <f>SUMIFS('Output Summary'!$H$328:$DZ$328,'Output Summary'!$H$288:$DZ$288,I$68)</f>
        <v>12818027.036432436</v>
      </c>
      <c r="J195" s="43">
        <f>SUMIFS('Output Summary'!$H$328:$DZ$328,'Output Summary'!$H$288:$DZ$288,J$68)</f>
        <v>13265390.287827652</v>
      </c>
      <c r="K195" s="43">
        <f>SUMIFS('Output Summary'!$H$328:$DZ$328,'Output Summary'!$H$288:$DZ$288,K$68)</f>
        <v>13728367.009075133</v>
      </c>
      <c r="L195" s="43">
        <f>SUMIFS('Output Summary'!$H$328:$DZ$328,'Output Summary'!$H$288:$DZ$288,L$68)</f>
        <v>14208859.854392767</v>
      </c>
    </row>
    <row r="196" spans="2:12" x14ac:dyDescent="0.25">
      <c r="B196" t="s">
        <v>39</v>
      </c>
      <c r="C196" s="43">
        <f>SUMIFS('Output Summary'!$H$336:$DZ$336,'Output Summary'!$H$288:$DZ$288,C$68)</f>
        <v>8243617.1075657643</v>
      </c>
      <c r="D196" s="43">
        <f>SUMIFS('Output Summary'!$H$336:$DZ$336,'Output Summary'!$H$288:$DZ$288,D$68)</f>
        <v>2284868.4763587252</v>
      </c>
      <c r="E196" s="43">
        <f>SUMIFS('Output Summary'!$H$336:$DZ$336,'Output Summary'!$H$288:$DZ$288,E$68)</f>
        <v>11883859.099374229</v>
      </c>
      <c r="F196" s="43">
        <f>SUMIFS('Output Summary'!$H$336:$DZ$336,'Output Summary'!$H$288:$DZ$288,F$68)</f>
        <v>8798104.0265957229</v>
      </c>
      <c r="G196" s="43">
        <f>SUMIFS('Output Summary'!$H$336:$DZ$336,'Output Summary'!$H$288:$DZ$288,G$68)</f>
        <v>4524598.121538898</v>
      </c>
      <c r="H196" s="43">
        <f>SUMIFS('Output Summary'!$H$336:$DZ$336,'Output Summary'!$H$288:$DZ$288,H$68)</f>
        <v>4682959.0557927629</v>
      </c>
      <c r="I196" s="43">
        <f>SUMIFS('Output Summary'!$H$336:$DZ$336,'Output Summary'!$H$288:$DZ$288,I$68)</f>
        <v>4846399.481015427</v>
      </c>
      <c r="J196" s="43">
        <f>SUMIFS('Output Summary'!$H$336:$DZ$336,'Output Summary'!$H$288:$DZ$288,J$68)</f>
        <v>5015544.1569647612</v>
      </c>
      <c r="K196" s="43">
        <f>SUMIFS('Output Summary'!$H$336:$DZ$336,'Output Summary'!$H$288:$DZ$288,K$68)</f>
        <v>5190592.1682693549</v>
      </c>
      <c r="L196" s="43">
        <f>SUMIFS('Output Summary'!$H$336:$DZ$336,'Output Summary'!$H$288:$DZ$288,L$68)</f>
        <v>5372262.8941587843</v>
      </c>
    </row>
    <row r="197" spans="2:12" x14ac:dyDescent="0.25">
      <c r="B197" t="s">
        <v>41</v>
      </c>
      <c r="C197" s="43">
        <f>SUMIFS('Output Summary'!$H$344:$DZ$344,'Output Summary'!$H$288:$DZ$288,C$68)</f>
        <v>12311757.680536576</v>
      </c>
      <c r="D197" s="43">
        <f>SUMIFS('Output Summary'!$H$344:$DZ$344,'Output Summary'!$H$288:$DZ$288,D$68)</f>
        <v>6475075.1701195259</v>
      </c>
      <c r="E197" s="43">
        <f>SUMIFS('Output Summary'!$H$344:$DZ$344,'Output Summary'!$H$288:$DZ$288,E$68)</f>
        <v>37922140.544412404</v>
      </c>
      <c r="F197" s="43">
        <f>SUMIFS('Output Summary'!$H$344:$DZ$344,'Output Summary'!$H$288:$DZ$288,F$68)</f>
        <v>26545313.608382195</v>
      </c>
      <c r="G197" s="43">
        <f>SUMIFS('Output Summary'!$H$344:$DZ$344,'Output Summary'!$H$288:$DZ$288,G$68)</f>
        <v>10852835.662320277</v>
      </c>
      <c r="H197" s="43">
        <f>SUMIFS('Output Summary'!$H$344:$DZ$344,'Output Summary'!$H$288:$DZ$288,H$68)</f>
        <v>11232684.910501493</v>
      </c>
      <c r="I197" s="43">
        <f>SUMIFS('Output Summary'!$H$344:$DZ$344,'Output Summary'!$H$288:$DZ$288,I$68)</f>
        <v>11624717.976836683</v>
      </c>
      <c r="J197" s="43">
        <f>SUMIFS('Output Summary'!$H$344:$DZ$344,'Output Summary'!$H$288:$DZ$288,J$68)</f>
        <v>12030433.428667834</v>
      </c>
      <c r="K197" s="43">
        <f>SUMIFS('Output Summary'!$H$344:$DZ$344,'Output Summary'!$H$288:$DZ$288,K$68)</f>
        <v>12450308.79630791</v>
      </c>
      <c r="L197" s="43">
        <f>SUMIFS('Output Summary'!$H$344:$DZ$344,'Output Summary'!$H$288:$DZ$288,L$68)</f>
        <v>12886069.604178689</v>
      </c>
    </row>
    <row r="198" spans="2:12" x14ac:dyDescent="0.25">
      <c r="B198" t="s">
        <v>490</v>
      </c>
      <c r="C198" s="43">
        <f>SUMIFS('Output Summary'!$H$352:$DZ$352,'Output Summary'!$H$288:$DZ$288,C$68)</f>
        <v>0</v>
      </c>
      <c r="D198" s="43">
        <f>SUMIFS('Output Summary'!$H$352:$DZ$352,'Output Summary'!$H$288:$DZ$288,D$68)</f>
        <v>0</v>
      </c>
      <c r="E198" s="43">
        <f>SUMIFS('Output Summary'!$H$352:$DZ$352,'Output Summary'!$H$288:$DZ$288,E$68)</f>
        <v>0</v>
      </c>
      <c r="F198" s="43">
        <f>SUMIFS('Output Summary'!$H$352:$DZ$352,'Output Summary'!$H$288:$DZ$288,F$68)</f>
        <v>0</v>
      </c>
      <c r="G198" s="43">
        <f>SUMIFS('Output Summary'!$H$352:$DZ$352,'Output Summary'!$H$288:$DZ$288,G$68)</f>
        <v>0</v>
      </c>
      <c r="H198" s="43">
        <f>SUMIFS('Output Summary'!$H$352:$DZ$352,'Output Summary'!$H$288:$DZ$288,H$68)</f>
        <v>0</v>
      </c>
      <c r="I198" s="43">
        <f>SUMIFS('Output Summary'!$H$352:$DZ$352,'Output Summary'!$H$288:$DZ$288,I$68)</f>
        <v>0</v>
      </c>
      <c r="J198" s="43">
        <f>SUMIFS('Output Summary'!$H$352:$DZ$352,'Output Summary'!$H$288:$DZ$288,J$68)</f>
        <v>0</v>
      </c>
      <c r="K198" s="43">
        <f>SUMIFS('Output Summary'!$H$352:$DZ$352,'Output Summary'!$H$288:$DZ$288,K$68)</f>
        <v>0</v>
      </c>
      <c r="L198" s="43">
        <f>SUMIFS('Output Summary'!$H$352:$DZ$352,'Output Summary'!$H$288:$DZ$288,L$68)</f>
        <v>0</v>
      </c>
    </row>
    <row r="199" spans="2:12" x14ac:dyDescent="0.25">
      <c r="B199" t="str">
        <f>B95</f>
        <v>System capability costs - Total</v>
      </c>
      <c r="C199" s="43">
        <f t="shared" ref="C199:L199" si="99">C104</f>
        <v>10559135.05592097</v>
      </c>
      <c r="D199" s="43">
        <f t="shared" si="99"/>
        <v>7454565.8280219175</v>
      </c>
      <c r="E199" s="43">
        <f t="shared" si="99"/>
        <v>2807967.640166509</v>
      </c>
      <c r="F199" s="43">
        <f t="shared" si="99"/>
        <v>2856194.0292089074</v>
      </c>
      <c r="G199" s="43">
        <f t="shared" si="99"/>
        <v>3651646.2112709722</v>
      </c>
      <c r="H199" s="43">
        <f t="shared" si="99"/>
        <v>3788551.1991648553</v>
      </c>
      <c r="I199" s="43">
        <f t="shared" si="99"/>
        <v>3930252.8723179977</v>
      </c>
      <c r="J199" s="43">
        <f t="shared" si="99"/>
        <v>4077220.392927574</v>
      </c>
      <c r="K199" s="43">
        <f t="shared" si="99"/>
        <v>4229683.6037168484</v>
      </c>
      <c r="L199" s="43">
        <f t="shared" si="99"/>
        <v>4388259.9687476382</v>
      </c>
    </row>
    <row r="200" spans="2:12" x14ac:dyDescent="0.25">
      <c r="B200" t="str">
        <f>B138</f>
        <v>Governance, education and change - Total</v>
      </c>
      <c r="C200" s="43">
        <f t="shared" ref="C200:L200" si="100">C145</f>
        <v>2170326.6856241622</v>
      </c>
      <c r="D200" s="43">
        <f t="shared" si="100"/>
        <v>5543165.0961651076</v>
      </c>
      <c r="E200" s="43">
        <f t="shared" si="100"/>
        <v>725425.29051023221</v>
      </c>
      <c r="F200" s="43">
        <f t="shared" si="100"/>
        <v>395683.49849194731</v>
      </c>
      <c r="G200" s="43">
        <f t="shared" si="100"/>
        <v>410479.6514644624</v>
      </c>
      <c r="H200" s="43">
        <f t="shared" si="100"/>
        <v>425869.06995220482</v>
      </c>
      <c r="I200" s="43">
        <f t="shared" si="100"/>
        <v>441797.68133528519</v>
      </c>
      <c r="J200" s="43">
        <f t="shared" si="100"/>
        <v>458318.22389228654</v>
      </c>
      <c r="K200" s="43">
        <f t="shared" si="100"/>
        <v>475456.53412419464</v>
      </c>
      <c r="L200" s="43">
        <f t="shared" si="100"/>
        <v>493282.02084506862</v>
      </c>
    </row>
    <row r="201" spans="2:12" x14ac:dyDescent="0.25">
      <c r="B201" s="34" t="str">
        <f>B173</f>
        <v>Additional industry support - Total</v>
      </c>
      <c r="C201" s="131">
        <f t="shared" ref="C201:L201" si="101">C176</f>
        <v>12776712.775735755</v>
      </c>
      <c r="D201" s="131">
        <f t="shared" si="101"/>
        <v>13255728.432424163</v>
      </c>
      <c r="E201" s="131">
        <f t="shared" si="101"/>
        <v>13751527.168931216</v>
      </c>
      <c r="F201" s="131">
        <f t="shared" si="101"/>
        <v>13734218.465941427</v>
      </c>
      <c r="G201" s="131">
        <f t="shared" si="101"/>
        <v>343834.16810572363</v>
      </c>
      <c r="H201" s="131">
        <f t="shared" si="101"/>
        <v>356724.96033984679</v>
      </c>
      <c r="I201" s="131">
        <f t="shared" si="101"/>
        <v>30324.368956672912</v>
      </c>
      <c r="J201" s="131">
        <f t="shared" si="101"/>
        <v>0</v>
      </c>
      <c r="K201" s="131">
        <f t="shared" si="101"/>
        <v>0</v>
      </c>
      <c r="L201" s="131">
        <f t="shared" si="101"/>
        <v>0</v>
      </c>
    </row>
    <row r="202" spans="2:12" ht="13" x14ac:dyDescent="0.3">
      <c r="B202" s="24" t="s">
        <v>59</v>
      </c>
      <c r="C202" s="178">
        <f>SUM(C193:C201)</f>
        <v>101459386.59390588</v>
      </c>
      <c r="D202" s="178">
        <f t="shared" ref="D202:L202" si="102">SUM(D193:D201)</f>
        <v>65172088.372344919</v>
      </c>
      <c r="E202" s="178">
        <f t="shared" si="102"/>
        <v>163178956.0095354</v>
      </c>
      <c r="F202" s="178">
        <f t="shared" si="102"/>
        <v>124059291.28584066</v>
      </c>
      <c r="G202" s="178">
        <f t="shared" si="102"/>
        <v>57754527.276993461</v>
      </c>
      <c r="H202" s="178">
        <f t="shared" si="102"/>
        <v>59786912.329224572</v>
      </c>
      <c r="I202" s="178">
        <f t="shared" si="102"/>
        <v>61545233.065938741</v>
      </c>
      <c r="J202" s="178">
        <f t="shared" si="102"/>
        <v>63672745.402132027</v>
      </c>
      <c r="K202" s="178">
        <f t="shared" si="102"/>
        <v>65906300.527769074</v>
      </c>
      <c r="L202" s="178">
        <f t="shared" si="102"/>
        <v>68224742.993168235</v>
      </c>
    </row>
    <row r="203" spans="2:12" x14ac:dyDescent="0.25"/>
    <row r="204" spans="2:12" ht="13" x14ac:dyDescent="0.3">
      <c r="B204" s="108" t="s">
        <v>81</v>
      </c>
      <c r="C204" s="108"/>
      <c r="D204" s="108"/>
      <c r="E204" s="108"/>
      <c r="F204" s="108"/>
      <c r="G204" s="108"/>
      <c r="H204" s="108"/>
      <c r="I204" s="108"/>
      <c r="J204" s="108"/>
      <c r="K204" s="108"/>
      <c r="L204" s="108"/>
    </row>
    <row r="205" spans="2:12" x14ac:dyDescent="0.25">
      <c r="B205" t="str">
        <f>B291</f>
        <v>eID tag costs</v>
      </c>
      <c r="C205" s="43">
        <f>SUMIFS('Output Summary'!$H291:$DZ291,'Output Summary'!$H$288:$DZ$288,C$68)</f>
        <v>42886114.727605462</v>
      </c>
      <c r="D205" s="43">
        <f>SUMIFS('Output Summary'!$H291:$DZ291,'Output Summary'!$H$288:$DZ$288,D$68)</f>
        <v>37610773.31497205</v>
      </c>
      <c r="E205" s="43">
        <f>SUMIFS('Output Summary'!$H291:$DZ291,'Output Summary'!$H$288:$DZ$288,E$68)</f>
        <v>145894035.90992743</v>
      </c>
      <c r="F205" s="43">
        <f>SUMIFS('Output Summary'!$H291:$DZ291,'Output Summary'!$H$288:$DZ$288,F$68)</f>
        <v>107073195.29219839</v>
      </c>
      <c r="G205" s="43">
        <f>SUMIFS('Output Summary'!$H291:$DZ291,'Output Summary'!$H$288:$DZ$288,G$68)</f>
        <v>53348567.246152297</v>
      </c>
      <c r="H205" s="43">
        <f>SUMIFS('Output Summary'!$H291:$DZ291,'Output Summary'!$H$288:$DZ$288,H$68)</f>
        <v>55215767.09976767</v>
      </c>
      <c r="I205" s="43">
        <f>SUMIFS('Output Summary'!$H291:$DZ291,'Output Summary'!$H$288:$DZ$288,I$68)</f>
        <v>57142858.143328786</v>
      </c>
      <c r="J205" s="43">
        <f>SUMIFS('Output Summary'!$H291:$DZ291,'Output Summary'!$H$288:$DZ$288,J$68)</f>
        <v>59137206.785312161</v>
      </c>
      <c r="K205" s="43">
        <f>SUMIFS('Output Summary'!$H291:$DZ291,'Output Summary'!$H$288:$DZ$288,K$68)</f>
        <v>61201160.389928028</v>
      </c>
      <c r="L205" s="43">
        <f>SUMIFS('Output Summary'!$H291:$DZ291,'Output Summary'!$H$288:$DZ$288,L$68)</f>
        <v>63343201.003575526</v>
      </c>
    </row>
    <row r="206" spans="2:12" x14ac:dyDescent="0.25">
      <c r="B206" t="str">
        <f>B292</f>
        <v>Equipment costs</v>
      </c>
      <c r="C206" s="43">
        <f>SUMIFS('Output Summary'!$H292:$DZ292,'Output Summary'!$H$288:$DZ$288,C$68)</f>
        <v>33067097.349019535</v>
      </c>
      <c r="D206" s="43">
        <f>SUMIFS('Output Summary'!$H292:$DZ292,'Output Summary'!$H$288:$DZ$288,D$68)</f>
        <v>1307855.7007616928</v>
      </c>
      <c r="E206" s="43">
        <f>SUMIFS('Output Summary'!$H292:$DZ292,'Output Summary'!$H$288:$DZ$288,E$68)</f>
        <v>0</v>
      </c>
      <c r="F206" s="43">
        <f>SUMIFS('Output Summary'!$H292:$DZ292,'Output Summary'!$H$288:$DZ$288,F$68)</f>
        <v>0</v>
      </c>
      <c r="G206" s="43">
        <f>SUMIFS('Output Summary'!$H292:$DZ292,'Output Summary'!$H$288:$DZ$288,G$68)</f>
        <v>0</v>
      </c>
      <c r="H206" s="43">
        <f>SUMIFS('Output Summary'!$H292:$DZ292,'Output Summary'!$H$288:$DZ$288,H$68)</f>
        <v>0</v>
      </c>
      <c r="I206" s="43">
        <f>SUMIFS('Output Summary'!$H292:$DZ292,'Output Summary'!$H$288:$DZ$288,I$68)</f>
        <v>0</v>
      </c>
      <c r="J206" s="43">
        <f>SUMIFS('Output Summary'!$H292:$DZ292,'Output Summary'!$H$288:$DZ$288,J$68)</f>
        <v>0</v>
      </c>
      <c r="K206" s="43">
        <f>SUMIFS('Output Summary'!$H292:$DZ292,'Output Summary'!$H$288:$DZ$288,K$68)</f>
        <v>0</v>
      </c>
      <c r="L206" s="43">
        <f>SUMIFS('Output Summary'!$H292:$DZ292,'Output Summary'!$H$288:$DZ$288,L$68)</f>
        <v>0</v>
      </c>
    </row>
    <row r="207" spans="2:12" x14ac:dyDescent="0.25">
      <c r="B207" t="str">
        <f>B293</f>
        <v>Governance, education and change</v>
      </c>
      <c r="C207" s="43">
        <f>SUMIFS('Output Summary'!$H293:$DZ293,'Output Summary'!$H$288:$DZ$288,C$68)</f>
        <v>2170326.6856241627</v>
      </c>
      <c r="D207" s="43">
        <f>SUMIFS('Output Summary'!$H293:$DZ293,'Output Summary'!$H$288:$DZ$288,D$68)</f>
        <v>5543165.0961651066</v>
      </c>
      <c r="E207" s="43">
        <f>SUMIFS('Output Summary'!$H293:$DZ293,'Output Summary'!$H$288:$DZ$288,E$68)</f>
        <v>725425.29051023233</v>
      </c>
      <c r="F207" s="43">
        <f>SUMIFS('Output Summary'!$H293:$DZ293,'Output Summary'!$H$288:$DZ$288,F$68)</f>
        <v>395683.49849194736</v>
      </c>
      <c r="G207" s="43">
        <f>SUMIFS('Output Summary'!$H293:$DZ293,'Output Summary'!$H$288:$DZ$288,G$68)</f>
        <v>410479.65146446245</v>
      </c>
      <c r="H207" s="43">
        <f>SUMIFS('Output Summary'!$H293:$DZ293,'Output Summary'!$H$288:$DZ$288,H$68)</f>
        <v>425869.06995220477</v>
      </c>
      <c r="I207" s="43">
        <f>SUMIFS('Output Summary'!$H293:$DZ293,'Output Summary'!$H$288:$DZ$288,I$68)</f>
        <v>441797.68133528519</v>
      </c>
      <c r="J207" s="43">
        <f>SUMIFS('Output Summary'!$H293:$DZ293,'Output Summary'!$H$288:$DZ$288,J$68)</f>
        <v>458318.22389228654</v>
      </c>
      <c r="K207" s="43">
        <f>SUMIFS('Output Summary'!$H293:$DZ293,'Output Summary'!$H$288:$DZ$288,K$68)</f>
        <v>475456.53412419464</v>
      </c>
      <c r="L207" s="43">
        <f>SUMIFS('Output Summary'!$H293:$DZ293,'Output Summary'!$H$288:$DZ$288,L$68)</f>
        <v>493282.02084506862</v>
      </c>
    </row>
    <row r="208" spans="2:12" x14ac:dyDescent="0.25">
      <c r="B208" t="str">
        <f>B294</f>
        <v>System capability costs</v>
      </c>
      <c r="C208" s="43">
        <f>SUMIFS('Output Summary'!$H294:$DZ294,'Output Summary'!$H$288:$DZ$288,C$68)</f>
        <v>10559135.055920972</v>
      </c>
      <c r="D208" s="43">
        <f>SUMIFS('Output Summary'!$H294:$DZ294,'Output Summary'!$H$288:$DZ$288,D$68)</f>
        <v>7454565.8280219175</v>
      </c>
      <c r="E208" s="43">
        <f>SUMIFS('Output Summary'!$H294:$DZ294,'Output Summary'!$H$288:$DZ$288,E$68)</f>
        <v>2807967.640166509</v>
      </c>
      <c r="F208" s="43">
        <f>SUMIFS('Output Summary'!$H294:$DZ294,'Output Summary'!$H$288:$DZ$288,F$68)</f>
        <v>2856194.0292089074</v>
      </c>
      <c r="G208" s="43">
        <f>SUMIFS('Output Summary'!$H294:$DZ294,'Output Summary'!$H$288:$DZ$288,G$68)</f>
        <v>3651646.2112709712</v>
      </c>
      <c r="H208" s="43">
        <f>SUMIFS('Output Summary'!$H294:$DZ294,'Output Summary'!$H$288:$DZ$288,H$68)</f>
        <v>3788551.1991648553</v>
      </c>
      <c r="I208" s="43">
        <f>SUMIFS('Output Summary'!$H294:$DZ294,'Output Summary'!$H$288:$DZ$288,I$68)</f>
        <v>3930252.8723179982</v>
      </c>
      <c r="J208" s="43">
        <f>SUMIFS('Output Summary'!$H294:$DZ294,'Output Summary'!$H$288:$DZ$288,J$68)</f>
        <v>4077220.392927574</v>
      </c>
      <c r="K208" s="43">
        <f>SUMIFS('Output Summary'!$H294:$DZ294,'Output Summary'!$H$288:$DZ$288,K$68)</f>
        <v>4229683.6037168475</v>
      </c>
      <c r="L208" s="43">
        <f>SUMIFS('Output Summary'!$H294:$DZ294,'Output Summary'!$H$288:$DZ$288,L$68)</f>
        <v>4388259.9687476391</v>
      </c>
    </row>
    <row r="209" spans="2:12" x14ac:dyDescent="0.25">
      <c r="B209" t="str">
        <f>B295</f>
        <v>Additional industry support</v>
      </c>
      <c r="C209" s="43">
        <f>SUMIFS('Output Summary'!$H295:$DZ295,'Output Summary'!$H$288:$DZ$288,C$68)</f>
        <v>12776712.775735755</v>
      </c>
      <c r="D209" s="43">
        <f>SUMIFS('Output Summary'!$H295:$DZ295,'Output Summary'!$H$288:$DZ$288,D$68)</f>
        <v>13255728.432424165</v>
      </c>
      <c r="E209" s="43">
        <f>SUMIFS('Output Summary'!$H295:$DZ295,'Output Summary'!$H$288:$DZ$288,E$68)</f>
        <v>13751527.168931216</v>
      </c>
      <c r="F209" s="43">
        <f>SUMIFS('Output Summary'!$H295:$DZ295,'Output Summary'!$H$288:$DZ$288,F$68)</f>
        <v>13734218.465941429</v>
      </c>
      <c r="G209" s="43">
        <f>SUMIFS('Output Summary'!$H295:$DZ295,'Output Summary'!$H$288:$DZ$288,G$68)</f>
        <v>343834.16810572363</v>
      </c>
      <c r="H209" s="43">
        <f>SUMIFS('Output Summary'!$H295:$DZ295,'Output Summary'!$H$288:$DZ$288,H$68)</f>
        <v>356724.96033984679</v>
      </c>
      <c r="I209" s="43">
        <f>SUMIFS('Output Summary'!$H295:$DZ295,'Output Summary'!$H$288:$DZ$288,I$68)</f>
        <v>30324.368956672912</v>
      </c>
      <c r="J209" s="43">
        <f>SUMIFS('Output Summary'!$H295:$DZ295,'Output Summary'!$H$288:$DZ$288,J$68)</f>
        <v>0</v>
      </c>
      <c r="K209" s="43">
        <f>SUMIFS('Output Summary'!$H295:$DZ295,'Output Summary'!$H$288:$DZ$288,K$68)</f>
        <v>0</v>
      </c>
      <c r="L209" s="43">
        <f>SUMIFS('Output Summary'!$H295:$DZ295,'Output Summary'!$H$288:$DZ$288,L$68)</f>
        <v>0</v>
      </c>
    </row>
    <row r="210" spans="2:12" ht="13" x14ac:dyDescent="0.3">
      <c r="B210" s="24" t="s">
        <v>59</v>
      </c>
      <c r="C210" s="178">
        <f t="shared" ref="C210:L210" si="103">SUM(C205:C209)</f>
        <v>101459386.59390588</v>
      </c>
      <c r="D210" s="178">
        <f t="shared" si="103"/>
        <v>65172088.372344933</v>
      </c>
      <c r="E210" s="178">
        <f t="shared" si="103"/>
        <v>163178956.0095354</v>
      </c>
      <c r="F210" s="178">
        <f t="shared" si="103"/>
        <v>124059291.28584068</v>
      </c>
      <c r="G210" s="178">
        <f t="shared" si="103"/>
        <v>57754527.276993454</v>
      </c>
      <c r="H210" s="178">
        <f t="shared" si="103"/>
        <v>59786912.329224572</v>
      </c>
      <c r="I210" s="178">
        <f t="shared" si="103"/>
        <v>61545233.065938741</v>
      </c>
      <c r="J210" s="178">
        <f t="shared" si="103"/>
        <v>63672745.402132019</v>
      </c>
      <c r="K210" s="178">
        <f t="shared" si="103"/>
        <v>65906300.527769074</v>
      </c>
      <c r="L210" s="178">
        <f t="shared" si="103"/>
        <v>68224742.993168235</v>
      </c>
    </row>
    <row r="211" spans="2:12" x14ac:dyDescent="0.25"/>
    <row r="212" spans="2:12" ht="13" x14ac:dyDescent="0.3">
      <c r="B212" s="108" t="s">
        <v>82</v>
      </c>
      <c r="C212" s="108"/>
      <c r="D212" s="108"/>
      <c r="E212" s="108"/>
      <c r="F212" s="108"/>
      <c r="G212" s="108"/>
      <c r="H212" s="108"/>
      <c r="I212" s="108"/>
      <c r="J212" s="108"/>
      <c r="K212" s="108"/>
      <c r="L212" s="108"/>
    </row>
    <row r="213" spans="2:12" x14ac:dyDescent="0.25">
      <c r="B213" t="s">
        <v>83</v>
      </c>
      <c r="C213" s="43">
        <f>SUM($C205:C205)</f>
        <v>42886114.727605462</v>
      </c>
      <c r="D213" s="43">
        <f>SUM($C205:D205)</f>
        <v>80496888.042577505</v>
      </c>
      <c r="E213" s="43">
        <f>SUM($C205:E205)</f>
        <v>226390923.95250493</v>
      </c>
      <c r="F213" s="43">
        <f>SUM($C205:F205)</f>
        <v>333464119.24470329</v>
      </c>
      <c r="G213" s="43">
        <f>SUM($C205:G205)</f>
        <v>386812686.49085557</v>
      </c>
      <c r="H213" s="43">
        <f>SUM($C205:H205)</f>
        <v>442028453.59062326</v>
      </c>
      <c r="I213" s="43">
        <f>SUM($C205:I205)</f>
        <v>499171311.73395205</v>
      </c>
      <c r="J213" s="43">
        <f>SUM($C205:J205)</f>
        <v>558308518.51926422</v>
      </c>
      <c r="K213" s="43">
        <f>SUM($C205:K205)</f>
        <v>619509678.9091922</v>
      </c>
      <c r="L213" s="43">
        <f>SUM($C205:L205)</f>
        <v>682852879.91276777</v>
      </c>
    </row>
    <row r="214" spans="2:12" x14ac:dyDescent="0.25">
      <c r="B214" t="s">
        <v>84</v>
      </c>
      <c r="C214" s="43">
        <f>SUM($C206:C206)</f>
        <v>33067097.349019535</v>
      </c>
      <c r="D214" s="43">
        <f>SUM($C206:D206)</f>
        <v>34374953.049781226</v>
      </c>
      <c r="E214" s="43">
        <f>SUM($C206:E206)</f>
        <v>34374953.049781226</v>
      </c>
      <c r="F214" s="43">
        <f>SUM($C206:F206)</f>
        <v>34374953.049781226</v>
      </c>
      <c r="G214" s="43">
        <f>SUM($C206:G206)</f>
        <v>34374953.049781226</v>
      </c>
      <c r="H214" s="43">
        <f>SUM($C206:H206)</f>
        <v>34374953.049781226</v>
      </c>
      <c r="I214" s="43">
        <f>SUM($C206:I206)</f>
        <v>34374953.049781226</v>
      </c>
      <c r="J214" s="43">
        <f>SUM($C206:J206)</f>
        <v>34374953.049781226</v>
      </c>
      <c r="K214" s="43">
        <f>SUM($C206:K206)</f>
        <v>34374953.049781226</v>
      </c>
      <c r="L214" s="43">
        <f>SUM($C206:L206)</f>
        <v>34374953.049781226</v>
      </c>
    </row>
    <row r="215" spans="2:12" x14ac:dyDescent="0.25">
      <c r="B215" t="s">
        <v>85</v>
      </c>
      <c r="C215" s="43">
        <f>SUM($C207:C207)</f>
        <v>2170326.6856241627</v>
      </c>
      <c r="D215" s="43">
        <f>SUM($C207:D207)</f>
        <v>7713491.7817892693</v>
      </c>
      <c r="E215" s="43">
        <f>SUM($C207:E207)</f>
        <v>8438917.0722995009</v>
      </c>
      <c r="F215" s="43">
        <f>SUM($C207:F207)</f>
        <v>8834600.5707914475</v>
      </c>
      <c r="G215" s="43">
        <f>SUM($C207:G207)</f>
        <v>9245080.2222559098</v>
      </c>
      <c r="H215" s="43">
        <f>SUM($C207:H207)</f>
        <v>9670949.2922081146</v>
      </c>
      <c r="I215" s="43">
        <f>SUM($C207:I207)</f>
        <v>10112746.9735434</v>
      </c>
      <c r="J215" s="43">
        <f>SUM($C207:J207)</f>
        <v>10571065.197435686</v>
      </c>
      <c r="K215" s="43">
        <f>SUM($C207:K207)</f>
        <v>11046521.73155988</v>
      </c>
      <c r="L215" s="43">
        <f>SUM($C207:L207)</f>
        <v>11539803.752404949</v>
      </c>
    </row>
    <row r="216" spans="2:12" x14ac:dyDescent="0.25">
      <c r="B216" t="s">
        <v>86</v>
      </c>
      <c r="C216" s="43">
        <f>SUM($C208:C208)</f>
        <v>10559135.055920972</v>
      </c>
      <c r="D216" s="43">
        <f>SUM($C208:D208)</f>
        <v>18013700.883942887</v>
      </c>
      <c r="E216" s="43">
        <f>SUM($C208:E208)</f>
        <v>20821668.524109397</v>
      </c>
      <c r="F216" s="43">
        <f>SUM($C208:F208)</f>
        <v>23677862.553318303</v>
      </c>
      <c r="G216" s="43">
        <f>SUM($C208:G208)</f>
        <v>27329508.764589272</v>
      </c>
      <c r="H216" s="43">
        <f>SUM($C208:H208)</f>
        <v>31118059.963754129</v>
      </c>
      <c r="I216" s="43">
        <f>SUM($C208:I208)</f>
        <v>35048312.836072125</v>
      </c>
      <c r="J216" s="43">
        <f>SUM($C208:J208)</f>
        <v>39125533.228999697</v>
      </c>
      <c r="K216" s="43">
        <f>SUM($C208:K208)</f>
        <v>43355216.832716547</v>
      </c>
      <c r="L216" s="43">
        <f>SUM($C208:L208)</f>
        <v>47743476.801464185</v>
      </c>
    </row>
    <row r="217" spans="2:12" x14ac:dyDescent="0.25">
      <c r="B217" t="s">
        <v>87</v>
      </c>
      <c r="C217" s="43">
        <f>SUM($C209:C209)</f>
        <v>12776712.775735755</v>
      </c>
      <c r="D217" s="43">
        <f>SUM($C209:D209)</f>
        <v>26032441.20815992</v>
      </c>
      <c r="E217" s="43">
        <f>SUM($C209:E209)</f>
        <v>39783968.37709114</v>
      </c>
      <c r="F217" s="43">
        <f>SUM($C209:F209)</f>
        <v>53518186.843032569</v>
      </c>
      <c r="G217" s="43">
        <f>SUM($C209:G209)</f>
        <v>53862021.01113829</v>
      </c>
      <c r="H217" s="43">
        <f>SUM($C209:H209)</f>
        <v>54218745.971478134</v>
      </c>
      <c r="I217" s="43">
        <f>SUM($C209:I209)</f>
        <v>54249070.340434805</v>
      </c>
      <c r="J217" s="43">
        <f>SUM($C209:J209)</f>
        <v>54249070.340434805</v>
      </c>
      <c r="K217" s="43">
        <f>SUM($C209:K209)</f>
        <v>54249070.340434805</v>
      </c>
      <c r="L217" s="43">
        <f>SUM($C209:L209)</f>
        <v>54249070.340434805</v>
      </c>
    </row>
    <row r="218" spans="2:12" ht="13" x14ac:dyDescent="0.3">
      <c r="B218" s="24" t="s">
        <v>59</v>
      </c>
      <c r="C218" s="178">
        <f t="shared" ref="C218:L218" si="104">SUM(C213:C217)</f>
        <v>101459386.59390588</v>
      </c>
      <c r="D218" s="178">
        <f t="shared" si="104"/>
        <v>166631474.96625084</v>
      </c>
      <c r="E218" s="178">
        <f t="shared" si="104"/>
        <v>329810430.97578621</v>
      </c>
      <c r="F218" s="178">
        <f t="shared" si="104"/>
        <v>453869722.26162684</v>
      </c>
      <c r="G218" s="178">
        <f t="shared" si="104"/>
        <v>511624249.53862023</v>
      </c>
      <c r="H218" s="178">
        <f t="shared" si="104"/>
        <v>571411161.86784482</v>
      </c>
      <c r="I218" s="178">
        <f t="shared" si="104"/>
        <v>632956394.93378353</v>
      </c>
      <c r="J218" s="178">
        <f t="shared" si="104"/>
        <v>696629140.33591568</v>
      </c>
      <c r="K218" s="178">
        <f t="shared" si="104"/>
        <v>762535440.86368465</v>
      </c>
      <c r="L218" s="178">
        <f t="shared" si="104"/>
        <v>830760183.85685289</v>
      </c>
    </row>
    <row r="219" spans="2:12" x14ac:dyDescent="0.25"/>
    <row r="220" spans="2:12" ht="13" x14ac:dyDescent="0.3">
      <c r="B220" s="108" t="s">
        <v>82</v>
      </c>
      <c r="C220" s="108"/>
      <c r="D220" s="108"/>
      <c r="E220" s="108"/>
      <c r="F220" s="108"/>
      <c r="G220" s="108"/>
      <c r="H220" s="108"/>
      <c r="I220" s="108"/>
      <c r="J220" s="108"/>
      <c r="K220" s="108"/>
      <c r="L220" s="108"/>
    </row>
    <row r="221" spans="2:12" x14ac:dyDescent="0.25">
      <c r="B221" t="s">
        <v>33</v>
      </c>
      <c r="C221" s="43">
        <f>SUM($C193:C193)</f>
        <v>39599057.576703697</v>
      </c>
      <c r="D221" s="43">
        <f>SUM($C193:D193)</f>
        <v>62629849.621624812</v>
      </c>
      <c r="E221" s="43">
        <f>SUM($C193:E193)</f>
        <v>117803604.20222363</v>
      </c>
      <c r="F221" s="43">
        <f>SUM($C193:F193)</f>
        <v>160186546.21407229</v>
      </c>
      <c r="G221" s="43">
        <f>SUM($C193:G193)</f>
        <v>184791628.52919519</v>
      </c>
      <c r="H221" s="43">
        <f>SUM($C193:H193)</f>
        <v>210257888.72534743</v>
      </c>
      <c r="I221" s="43">
        <f>SUM($C193:I193)</f>
        <v>236612949.43111366</v>
      </c>
      <c r="J221" s="43">
        <f>SUM($C193:J193)</f>
        <v>263887830.76251429</v>
      </c>
      <c r="K221" s="43">
        <f>SUM($C193:K193)</f>
        <v>292114635.47176033</v>
      </c>
      <c r="L221" s="43">
        <f>SUM($C193:L193)</f>
        <v>321329378.34582996</v>
      </c>
    </row>
    <row r="222" spans="2:12" x14ac:dyDescent="0.25">
      <c r="B222" t="s">
        <v>35</v>
      </c>
      <c r="C222" s="43">
        <f>SUM($C194:C194)</f>
        <v>1492709.6065677034</v>
      </c>
      <c r="D222" s="43">
        <f>SUM($C194:D194)</f>
        <v>2155565.1047413005</v>
      </c>
      <c r="E222" s="43">
        <f>SUM($C194:E194)</f>
        <v>7328821.1876176223</v>
      </c>
      <c r="F222" s="43">
        <f>SUM($C194:F194)</f>
        <v>10915349.395960316</v>
      </c>
      <c r="G222" s="43">
        <f>SUM($C194:G194)</f>
        <v>12314491.649618207</v>
      </c>
      <c r="H222" s="43">
        <f>SUM($C194:H194)</f>
        <v>13762603.882154124</v>
      </c>
      <c r="I222" s="43">
        <f>SUM($C194:I194)</f>
        <v>15261256.825432118</v>
      </c>
      <c r="J222" s="43">
        <f>SUM($C194:J194)</f>
        <v>16812214.40588339</v>
      </c>
      <c r="K222" s="43">
        <f>SUM($C194:K194)</f>
        <v>18417302.112913009</v>
      </c>
      <c r="L222" s="43">
        <f>SUM($C194:L194)</f>
        <v>20078567.889688663</v>
      </c>
    </row>
    <row r="223" spans="2:12" x14ac:dyDescent="0.25">
      <c r="B223" t="s">
        <v>37</v>
      </c>
      <c r="C223" s="43">
        <f>SUM($C195:C195)</f>
        <v>14306070.105251258</v>
      </c>
      <c r="D223" s="43">
        <f>SUM($C195:D195)</f>
        <v>20771107.93141203</v>
      </c>
      <c r="E223" s="43">
        <f>SUM($C195:E195)</f>
        <v>56512133.534077689</v>
      </c>
      <c r="F223" s="43">
        <f>SUM($C195:F195)</f>
        <v>82272440.971106797</v>
      </c>
      <c r="G223" s="43">
        <f>SUM($C195:G195)</f>
        <v>94239349.864619121</v>
      </c>
      <c r="H223" s="43">
        <f>SUM($C195:H195)</f>
        <v>106625100.56940438</v>
      </c>
      <c r="I223" s="43">
        <f>SUM($C195:I195)</f>
        <v>119443127.60583681</v>
      </c>
      <c r="J223" s="43">
        <f>SUM($C195:J195)</f>
        <v>132708517.89366446</v>
      </c>
      <c r="K223" s="43">
        <f>SUM($C195:K195)</f>
        <v>146436884.90273958</v>
      </c>
      <c r="L223" s="43">
        <f>SUM($C195:L195)</f>
        <v>160645744.75713235</v>
      </c>
    </row>
    <row r="224" spans="2:12" x14ac:dyDescent="0.25">
      <c r="B224" t="s">
        <v>39</v>
      </c>
      <c r="C224" s="43">
        <f>SUM($C196:C196)</f>
        <v>8243617.1075657643</v>
      </c>
      <c r="D224" s="43">
        <f>SUM($C196:D196)</f>
        <v>10528485.583924489</v>
      </c>
      <c r="E224" s="43">
        <f>SUM($C196:E196)</f>
        <v>22412344.683298718</v>
      </c>
      <c r="F224" s="43">
        <f>SUM($C196:F196)</f>
        <v>31210448.709894441</v>
      </c>
      <c r="G224" s="43">
        <f>SUM($C196:G196)</f>
        <v>35735046.831433341</v>
      </c>
      <c r="H224" s="43">
        <f>SUM($C196:H196)</f>
        <v>40418005.887226105</v>
      </c>
      <c r="I224" s="43">
        <f>SUM($C196:I196)</f>
        <v>45264405.368241534</v>
      </c>
      <c r="J224" s="43">
        <f>SUM($C196:J196)</f>
        <v>50279949.525206298</v>
      </c>
      <c r="K224" s="43">
        <f>SUM($C196:K196)</f>
        <v>55470541.693475649</v>
      </c>
      <c r="L224" s="43">
        <f>SUM($C196:L196)</f>
        <v>60842804.587634429</v>
      </c>
    </row>
    <row r="225" spans="2:12" x14ac:dyDescent="0.25">
      <c r="B225" t="s">
        <v>41</v>
      </c>
      <c r="C225" s="43">
        <f>SUM($C197:C197)</f>
        <v>12311757.680536576</v>
      </c>
      <c r="D225" s="43">
        <f>SUM($C197:D197)</f>
        <v>18786832.8506561</v>
      </c>
      <c r="E225" s="43">
        <f>SUM($C197:E197)</f>
        <v>56708973.395068504</v>
      </c>
      <c r="F225" s="43">
        <f>SUM($C197:F197)</f>
        <v>83254287.003450692</v>
      </c>
      <c r="G225" s="43">
        <f>SUM($C197:G197)</f>
        <v>94107122.665770963</v>
      </c>
      <c r="H225" s="43">
        <f>SUM($C197:H197)</f>
        <v>105339807.57627246</v>
      </c>
      <c r="I225" s="43">
        <f>SUM($C197:I197)</f>
        <v>116964525.55310914</v>
      </c>
      <c r="J225" s="43">
        <f>SUM($C197:J197)</f>
        <v>128994958.98177697</v>
      </c>
      <c r="K225" s="43">
        <f>SUM($C197:K197)</f>
        <v>141445267.77808487</v>
      </c>
      <c r="L225" s="43">
        <f>SUM($C197:L197)</f>
        <v>154331337.38226357</v>
      </c>
    </row>
    <row r="226" spans="2:12" x14ac:dyDescent="0.25">
      <c r="B226" t="s">
        <v>490</v>
      </c>
      <c r="C226" s="43">
        <f>SUM($C198:C198)</f>
        <v>0</v>
      </c>
      <c r="D226" s="43">
        <f>SUM($C198:D198)</f>
        <v>0</v>
      </c>
      <c r="E226" s="43">
        <f>SUM($C198:E198)</f>
        <v>0</v>
      </c>
      <c r="F226" s="43">
        <f>SUM($C198:F198)</f>
        <v>0</v>
      </c>
      <c r="G226" s="43">
        <f>SUM($C198:G198)</f>
        <v>0</v>
      </c>
      <c r="H226" s="43">
        <f>SUM($C198:H198)</f>
        <v>0</v>
      </c>
      <c r="I226" s="43">
        <f>SUM($C198:I198)</f>
        <v>0</v>
      </c>
      <c r="J226" s="43">
        <f>SUM($C198:J198)</f>
        <v>0</v>
      </c>
      <c r="K226" s="43">
        <f>SUM($C198:K198)</f>
        <v>0</v>
      </c>
      <c r="L226" s="43">
        <f>SUM($C198:L198)</f>
        <v>0</v>
      </c>
    </row>
    <row r="227" spans="2:12" x14ac:dyDescent="0.25">
      <c r="B227" t="str">
        <f>B107</f>
        <v>New system design and build</v>
      </c>
      <c r="C227" s="43">
        <f>SUM($C199:C199)</f>
        <v>10559135.05592097</v>
      </c>
      <c r="D227" s="43">
        <f>SUM($C199:D199)</f>
        <v>18013700.883942887</v>
      </c>
      <c r="E227" s="43">
        <f>SUM($C199:E199)</f>
        <v>20821668.524109397</v>
      </c>
      <c r="F227" s="43">
        <f>SUM($C199:F199)</f>
        <v>23677862.553318303</v>
      </c>
      <c r="G227" s="43">
        <f>SUM($C199:G199)</f>
        <v>27329508.764589276</v>
      </c>
      <c r="H227" s="43">
        <f>SUM($C199:H199)</f>
        <v>31118059.963754132</v>
      </c>
      <c r="I227" s="43">
        <f>SUM($C199:I199)</f>
        <v>35048312.836072132</v>
      </c>
      <c r="J227" s="43">
        <f>SUM($C199:J199)</f>
        <v>39125533.228999704</v>
      </c>
      <c r="K227" s="43">
        <f>SUM($C199:K199)</f>
        <v>43355216.832716554</v>
      </c>
      <c r="L227" s="43">
        <f>SUM($C199:L199)</f>
        <v>47743476.801464193</v>
      </c>
    </row>
    <row r="228" spans="2:12" x14ac:dyDescent="0.25">
      <c r="B228" t="str">
        <f>B149</f>
        <v>Updating legislation</v>
      </c>
      <c r="C228" s="43">
        <f>SUM($C200:C200)</f>
        <v>2170326.6856241622</v>
      </c>
      <c r="D228" s="43">
        <f>SUM($C200:D200)</f>
        <v>7713491.7817892693</v>
      </c>
      <c r="E228" s="43">
        <f>SUM($C200:E200)</f>
        <v>8438917.0722995009</v>
      </c>
      <c r="F228" s="43">
        <f>SUM($C200:F200)</f>
        <v>8834600.5707914475</v>
      </c>
      <c r="G228" s="43">
        <f>SUM($C200:G200)</f>
        <v>9245080.2222559098</v>
      </c>
      <c r="H228" s="43">
        <f>SUM($C200:H200)</f>
        <v>9670949.2922081146</v>
      </c>
      <c r="I228" s="43">
        <f>SUM($C200:I200)</f>
        <v>10112746.9735434</v>
      </c>
      <c r="J228" s="43">
        <f>SUM($C200:J200)</f>
        <v>10571065.197435686</v>
      </c>
      <c r="K228" s="43">
        <f>SUM($C200:K200)</f>
        <v>11046521.73155988</v>
      </c>
      <c r="L228" s="43">
        <f>SUM($C200:L200)</f>
        <v>11539803.752404949</v>
      </c>
    </row>
    <row r="229" spans="2:12" x14ac:dyDescent="0.25">
      <c r="B229" s="34" t="str">
        <f>B184</f>
        <v>Additional upskilling across the supply chain</v>
      </c>
      <c r="C229" s="131">
        <f>SUM($C201:C201)</f>
        <v>12776712.775735755</v>
      </c>
      <c r="D229" s="131">
        <f>SUM($C201:D201)</f>
        <v>26032441.208159916</v>
      </c>
      <c r="E229" s="131">
        <f>SUM($C201:E201)</f>
        <v>39783968.377091132</v>
      </c>
      <c r="F229" s="131">
        <f>SUM($C201:F201)</f>
        <v>53518186.843032561</v>
      </c>
      <c r="G229" s="131">
        <f>SUM($C201:G201)</f>
        <v>53862021.011138283</v>
      </c>
      <c r="H229" s="131">
        <f>SUM($C201:H201)</f>
        <v>54218745.971478127</v>
      </c>
      <c r="I229" s="131">
        <f>SUM($C201:I201)</f>
        <v>54249070.340434797</v>
      </c>
      <c r="J229" s="131">
        <f>SUM($C201:J201)</f>
        <v>54249070.340434797</v>
      </c>
      <c r="K229" s="131">
        <f>SUM($C201:K201)</f>
        <v>54249070.340434797</v>
      </c>
      <c r="L229" s="131">
        <f>SUM($C201:L201)</f>
        <v>54249070.340434797</v>
      </c>
    </row>
    <row r="230" spans="2:12" ht="13" x14ac:dyDescent="0.3">
      <c r="B230" s="24" t="s">
        <v>59</v>
      </c>
      <c r="C230" s="178">
        <f>SUM(C221:C229)</f>
        <v>101459386.59390588</v>
      </c>
      <c r="D230" s="178">
        <f t="shared" ref="D230:L230" si="105">SUM(D221:D229)</f>
        <v>166631474.96625081</v>
      </c>
      <c r="E230" s="178">
        <f t="shared" si="105"/>
        <v>329810430.97578615</v>
      </c>
      <c r="F230" s="178">
        <f t="shared" si="105"/>
        <v>453869722.26162684</v>
      </c>
      <c r="G230" s="178">
        <f t="shared" si="105"/>
        <v>511624249.53862023</v>
      </c>
      <c r="H230" s="178">
        <f t="shared" si="105"/>
        <v>571411161.86784482</v>
      </c>
      <c r="I230" s="178">
        <f t="shared" si="105"/>
        <v>632956394.93378353</v>
      </c>
      <c r="J230" s="178">
        <f t="shared" si="105"/>
        <v>696629140.33591568</v>
      </c>
      <c r="K230" s="178">
        <f t="shared" si="105"/>
        <v>762535440.86368465</v>
      </c>
      <c r="L230" s="178">
        <f t="shared" si="105"/>
        <v>830760183.85685289</v>
      </c>
    </row>
    <row r="231" spans="2:12" x14ac:dyDescent="0.25"/>
    <row r="232" spans="2:12" ht="13" x14ac:dyDescent="0.3">
      <c r="B232" s="108" t="str">
        <f>B454</f>
        <v>Total eID tag costs (incl. visual tags)</v>
      </c>
      <c r="C232" s="108"/>
      <c r="D232" s="108"/>
      <c r="E232" s="108"/>
      <c r="F232" s="108"/>
      <c r="G232" s="108"/>
      <c r="H232" s="108"/>
      <c r="I232" s="108"/>
      <c r="J232" s="108"/>
      <c r="K232" s="108"/>
      <c r="L232" s="108"/>
    </row>
    <row r="233" spans="2:12" x14ac:dyDescent="0.25">
      <c r="B233" t="str">
        <f t="shared" ref="B233:B236" si="106">B455</f>
        <v>NSW</v>
      </c>
      <c r="C233" s="43">
        <f t="shared" ref="C233:L233" si="107">SUMIFS($H455:$DZ455,$H$288:$DZ$288,C$68)</f>
        <v>27614695.920058008</v>
      </c>
      <c r="D233" s="43">
        <f t="shared" si="107"/>
        <v>22592233.646795262</v>
      </c>
      <c r="E233" s="43">
        <f t="shared" si="107"/>
        <v>55173754.580598816</v>
      </c>
      <c r="F233" s="43">
        <f t="shared" si="107"/>
        <v>42382942.011848658</v>
      </c>
      <c r="G233" s="43">
        <f t="shared" si="107"/>
        <v>24605082.315122917</v>
      </c>
      <c r="H233" s="43">
        <f t="shared" si="107"/>
        <v>25466260.196152236</v>
      </c>
      <c r="I233" s="43">
        <f t="shared" si="107"/>
        <v>26355060.705766246</v>
      </c>
      <c r="J233" s="43">
        <f t="shared" si="107"/>
        <v>27274881.331400644</v>
      </c>
      <c r="K233" s="43">
        <f t="shared" si="107"/>
        <v>28226804.709246013</v>
      </c>
      <c r="L233" s="43">
        <f t="shared" si="107"/>
        <v>29214742.874069627</v>
      </c>
    </row>
    <row r="234" spans="2:12" x14ac:dyDescent="0.25">
      <c r="B234" t="str">
        <f t="shared" si="106"/>
        <v>QLD</v>
      </c>
      <c r="C234" s="43">
        <f t="shared" ref="C234:L234" si="108">SUMIFS($H456:$DZ456,$H$288:$DZ$288,C$68)</f>
        <v>582951.29134929681</v>
      </c>
      <c r="D234" s="43">
        <f t="shared" si="108"/>
        <v>591297.71089178009</v>
      </c>
      <c r="E234" s="43">
        <f t="shared" si="108"/>
        <v>5173256.0828763219</v>
      </c>
      <c r="F234" s="43">
        <f t="shared" si="108"/>
        <v>3586528.2083426937</v>
      </c>
      <c r="G234" s="43">
        <f t="shared" si="108"/>
        <v>1399142.2536578903</v>
      </c>
      <c r="H234" s="43">
        <f t="shared" si="108"/>
        <v>1448112.2325359173</v>
      </c>
      <c r="I234" s="43">
        <f t="shared" si="108"/>
        <v>1498652.9432779946</v>
      </c>
      <c r="J234" s="43">
        <f t="shared" si="108"/>
        <v>1550957.5804512717</v>
      </c>
      <c r="K234" s="43">
        <f t="shared" si="108"/>
        <v>1605087.7070296167</v>
      </c>
      <c r="L234" s="43">
        <f t="shared" si="108"/>
        <v>1661265.7767756535</v>
      </c>
    </row>
    <row r="235" spans="2:12" x14ac:dyDescent="0.25">
      <c r="B235" t="str">
        <f t="shared" si="106"/>
        <v>SA</v>
      </c>
      <c r="C235" s="43">
        <f t="shared" ref="C235:L235" si="109">SUMIFS($H457:$DZ457,$H$288:$DZ$288,C$68)</f>
        <v>6438580.9578859806</v>
      </c>
      <c r="D235" s="43">
        <f t="shared" si="109"/>
        <v>6318722.4835136961</v>
      </c>
      <c r="E235" s="43">
        <f t="shared" si="109"/>
        <v>35741025.602665655</v>
      </c>
      <c r="F235" s="43">
        <f t="shared" si="109"/>
        <v>25760307.437029108</v>
      </c>
      <c r="G235" s="43">
        <f t="shared" si="109"/>
        <v>11966908.893512318</v>
      </c>
      <c r="H235" s="43">
        <f t="shared" si="109"/>
        <v>12385750.704785256</v>
      </c>
      <c r="I235" s="43">
        <f t="shared" si="109"/>
        <v>12818027.036432436</v>
      </c>
      <c r="J235" s="43">
        <f t="shared" si="109"/>
        <v>13265390.287827652</v>
      </c>
      <c r="K235" s="43">
        <f t="shared" si="109"/>
        <v>13728367.009075133</v>
      </c>
      <c r="L235" s="43">
        <f t="shared" si="109"/>
        <v>14208859.854392767</v>
      </c>
    </row>
    <row r="236" spans="2:12" x14ac:dyDescent="0.25">
      <c r="B236" t="str">
        <f t="shared" si="106"/>
        <v>TAS</v>
      </c>
      <c r="C236" s="43">
        <f t="shared" ref="C236:L236" si="110">SUMIFS($H458:$DZ458,$H$288:$DZ$288,C$68)</f>
        <v>2031013.9010765986</v>
      </c>
      <c r="D236" s="43">
        <f t="shared" si="110"/>
        <v>1990551.8348334262</v>
      </c>
      <c r="E236" s="43">
        <f t="shared" si="110"/>
        <v>11883859.099374229</v>
      </c>
      <c r="F236" s="43">
        <f t="shared" si="110"/>
        <v>8798104.0265957229</v>
      </c>
      <c r="G236" s="43">
        <f t="shared" si="110"/>
        <v>4524598.121538898</v>
      </c>
      <c r="H236" s="43">
        <f t="shared" si="110"/>
        <v>4682959.0557927629</v>
      </c>
      <c r="I236" s="43">
        <f t="shared" si="110"/>
        <v>4846399.481015427</v>
      </c>
      <c r="J236" s="43">
        <f t="shared" si="110"/>
        <v>5015544.1569647612</v>
      </c>
      <c r="K236" s="43">
        <f t="shared" si="110"/>
        <v>5190592.1682693549</v>
      </c>
      <c r="L236" s="43">
        <f t="shared" si="110"/>
        <v>5372262.8941587843</v>
      </c>
    </row>
    <row r="237" spans="2:12" x14ac:dyDescent="0.25">
      <c r="B237" t="str">
        <f>B459</f>
        <v>WA</v>
      </c>
      <c r="C237" s="43">
        <f t="shared" ref="C237:L237" si="111">SUMIFS($H459:$DZ459,$H$288:$DZ$288,C$68)</f>
        <v>6218872.6572355824</v>
      </c>
      <c r="D237" s="43">
        <f t="shared" si="111"/>
        <v>6117967.6389378803</v>
      </c>
      <c r="E237" s="43">
        <f t="shared" si="111"/>
        <v>37922140.544412404</v>
      </c>
      <c r="F237" s="43">
        <f t="shared" si="111"/>
        <v>26545313.608382195</v>
      </c>
      <c r="G237" s="43">
        <f t="shared" si="111"/>
        <v>10852835.662320277</v>
      </c>
      <c r="H237" s="43">
        <f t="shared" si="111"/>
        <v>11232684.910501493</v>
      </c>
      <c r="I237" s="43">
        <f t="shared" si="111"/>
        <v>11624717.976836683</v>
      </c>
      <c r="J237" s="43">
        <f t="shared" si="111"/>
        <v>12030433.428667834</v>
      </c>
      <c r="K237" s="43">
        <f t="shared" si="111"/>
        <v>12450308.79630791</v>
      </c>
      <c r="L237" s="43">
        <f t="shared" si="111"/>
        <v>12886069.604178689</v>
      </c>
    </row>
    <row r="238" spans="2:12" x14ac:dyDescent="0.25">
      <c r="B238" t="s">
        <v>490</v>
      </c>
      <c r="C238" s="43">
        <f t="shared" ref="C238:L238" si="112">SUMIFS($H460:$DZ460,$H$288:$DZ$288,C$68)</f>
        <v>0</v>
      </c>
      <c r="D238" s="43">
        <f t="shared" si="112"/>
        <v>0</v>
      </c>
      <c r="E238" s="43">
        <f t="shared" si="112"/>
        <v>0</v>
      </c>
      <c r="F238" s="43">
        <f t="shared" si="112"/>
        <v>0</v>
      </c>
      <c r="G238" s="43">
        <f t="shared" si="112"/>
        <v>0</v>
      </c>
      <c r="H238" s="43">
        <f t="shared" si="112"/>
        <v>0</v>
      </c>
      <c r="I238" s="43">
        <f t="shared" si="112"/>
        <v>0</v>
      </c>
      <c r="J238" s="43">
        <f t="shared" si="112"/>
        <v>0</v>
      </c>
      <c r="K238" s="43">
        <f t="shared" si="112"/>
        <v>0</v>
      </c>
      <c r="L238" s="43">
        <f t="shared" si="112"/>
        <v>0</v>
      </c>
    </row>
    <row r="239" spans="2:12" x14ac:dyDescent="0.25">
      <c r="B239" s="38" t="s">
        <v>59</v>
      </c>
      <c r="C239" s="56">
        <f t="shared" ref="C239:L239" si="113">SUM(C233:C238)</f>
        <v>42886114.72760547</v>
      </c>
      <c r="D239" s="56">
        <f t="shared" si="113"/>
        <v>37610773.314972043</v>
      </c>
      <c r="E239" s="56">
        <f t="shared" si="113"/>
        <v>145894035.90992743</v>
      </c>
      <c r="F239" s="56">
        <f t="shared" si="113"/>
        <v>107073195.29219837</v>
      </c>
      <c r="G239" s="56">
        <f t="shared" si="113"/>
        <v>53348567.246152304</v>
      </c>
      <c r="H239" s="56">
        <f t="shared" si="113"/>
        <v>55215767.09976767</v>
      </c>
      <c r="I239" s="56">
        <f t="shared" si="113"/>
        <v>57142858.143328786</v>
      </c>
      <c r="J239" s="56">
        <f t="shared" si="113"/>
        <v>59137206.785312168</v>
      </c>
      <c r="K239" s="56">
        <f t="shared" si="113"/>
        <v>61201160.389928028</v>
      </c>
      <c r="L239" s="56">
        <f t="shared" si="113"/>
        <v>63343201.003575526</v>
      </c>
    </row>
    <row r="240" spans="2:12" x14ac:dyDescent="0.25"/>
    <row r="241" spans="2:12" ht="13" x14ac:dyDescent="0.3">
      <c r="B241" s="108" t="s">
        <v>88</v>
      </c>
      <c r="C241" s="108"/>
      <c r="D241" s="108"/>
      <c r="E241" s="108"/>
      <c r="F241" s="108"/>
      <c r="G241" s="108"/>
      <c r="H241" s="108"/>
      <c r="I241" s="108"/>
      <c r="J241" s="108"/>
      <c r="K241" s="108"/>
      <c r="L241" s="108"/>
    </row>
    <row r="242" spans="2:12" x14ac:dyDescent="0.25">
      <c r="B242" t="str">
        <f t="shared" ref="B242:B245" si="114">B464</f>
        <v>NSW</v>
      </c>
      <c r="C242" s="43">
        <f>SUM($C233:C233)</f>
        <v>27614695.920058008</v>
      </c>
      <c r="D242" s="43">
        <f>SUM($C233:D233)</f>
        <v>50206929.56685327</v>
      </c>
      <c r="E242" s="43">
        <f>SUM($C233:E233)</f>
        <v>105380684.14745209</v>
      </c>
      <c r="F242" s="43">
        <f>SUM($C233:F233)</f>
        <v>147763626.15930074</v>
      </c>
      <c r="G242" s="43">
        <f>SUM($C233:G233)</f>
        <v>172368708.47442365</v>
      </c>
      <c r="H242" s="43">
        <f>SUM($C233:H233)</f>
        <v>197834968.67057589</v>
      </c>
      <c r="I242" s="43">
        <f>SUM($C233:I233)</f>
        <v>224190029.37634212</v>
      </c>
      <c r="J242" s="43">
        <f>SUM($C233:J233)</f>
        <v>251464910.70774275</v>
      </c>
      <c r="K242" s="43">
        <f>SUM($C233:K233)</f>
        <v>279691715.41698879</v>
      </c>
      <c r="L242" s="43">
        <f>SUM($C233:L233)</f>
        <v>308906458.29105842</v>
      </c>
    </row>
    <row r="243" spans="2:12" x14ac:dyDescent="0.25">
      <c r="B243" t="str">
        <f t="shared" si="114"/>
        <v>QLD</v>
      </c>
      <c r="C243" s="43">
        <f>SUM($C234:C234)</f>
        <v>582951.29134929681</v>
      </c>
      <c r="D243" s="43">
        <f>SUM($C234:D234)</f>
        <v>1174249.0022410769</v>
      </c>
      <c r="E243" s="43">
        <f>SUM($C234:E234)</f>
        <v>6347505.0851173988</v>
      </c>
      <c r="F243" s="43">
        <f>SUM($C234:F234)</f>
        <v>9934033.2934600934</v>
      </c>
      <c r="G243" s="43">
        <f>SUM($C234:G234)</f>
        <v>11333175.547117984</v>
      </c>
      <c r="H243" s="43">
        <f>SUM($C234:H234)</f>
        <v>12781287.779653901</v>
      </c>
      <c r="I243" s="43">
        <f>SUM($C234:I234)</f>
        <v>14279940.722931895</v>
      </c>
      <c r="J243" s="43">
        <f>SUM($C234:J234)</f>
        <v>15830898.303383168</v>
      </c>
      <c r="K243" s="43">
        <f>SUM($C234:K234)</f>
        <v>17435986.010412786</v>
      </c>
      <c r="L243" s="43">
        <f>SUM($C234:L234)</f>
        <v>19097251.787188441</v>
      </c>
    </row>
    <row r="244" spans="2:12" x14ac:dyDescent="0.25">
      <c r="B244" t="str">
        <f t="shared" si="114"/>
        <v>SA</v>
      </c>
      <c r="C244" s="43">
        <f>SUM($C235:C235)</f>
        <v>6438580.9578859806</v>
      </c>
      <c r="D244" s="43">
        <f>SUM($C235:D235)</f>
        <v>12757303.441399677</v>
      </c>
      <c r="E244" s="43">
        <f>SUM($C235:E235)</f>
        <v>48498329.044065334</v>
      </c>
      <c r="F244" s="43">
        <f>SUM($C235:F235)</f>
        <v>74258636.48109445</v>
      </c>
      <c r="G244" s="43">
        <f>SUM($C235:G235)</f>
        <v>86225545.374606773</v>
      </c>
      <c r="H244" s="43">
        <f>SUM($C235:H235)</f>
        <v>98611296.079392031</v>
      </c>
      <c r="I244" s="43">
        <f>SUM($C235:I235)</f>
        <v>111429323.11582446</v>
      </c>
      <c r="J244" s="43">
        <f>SUM($C235:J235)</f>
        <v>124694713.40365212</v>
      </c>
      <c r="K244" s="43">
        <f>SUM($C235:K235)</f>
        <v>138423080.41272724</v>
      </c>
      <c r="L244" s="43">
        <f>SUM($C235:L235)</f>
        <v>152631940.26712</v>
      </c>
    </row>
    <row r="245" spans="2:12" x14ac:dyDescent="0.25">
      <c r="B245" t="str">
        <f t="shared" si="114"/>
        <v>TAS</v>
      </c>
      <c r="C245" s="43">
        <f>SUM($C236:C236)</f>
        <v>2031013.9010765986</v>
      </c>
      <c r="D245" s="43">
        <f>SUM($C236:D236)</f>
        <v>4021565.7359100245</v>
      </c>
      <c r="E245" s="43">
        <f>SUM($C236:E236)</f>
        <v>15905424.835284254</v>
      </c>
      <c r="F245" s="43">
        <f>SUM($C236:F236)</f>
        <v>24703528.861879975</v>
      </c>
      <c r="G245" s="43">
        <f>SUM($C236:G236)</f>
        <v>29228126.983418874</v>
      </c>
      <c r="H245" s="43">
        <f>SUM($C236:H236)</f>
        <v>33911086.039211638</v>
      </c>
      <c r="I245" s="43">
        <f>SUM($C236:I236)</f>
        <v>38757485.520227067</v>
      </c>
      <c r="J245" s="43">
        <f>SUM($C236:J236)</f>
        <v>43773029.677191831</v>
      </c>
      <c r="K245" s="43">
        <f>SUM($C236:K236)</f>
        <v>48963621.84546119</v>
      </c>
      <c r="L245" s="43">
        <f>SUM($C236:L236)</f>
        <v>54335884.73961997</v>
      </c>
    </row>
    <row r="246" spans="2:12" x14ac:dyDescent="0.25">
      <c r="B246" t="str">
        <f>B468</f>
        <v>WA</v>
      </c>
      <c r="C246" s="43">
        <f>SUM($C237:C237)</f>
        <v>6218872.6572355824</v>
      </c>
      <c r="D246" s="43">
        <f>SUM($C237:D237)</f>
        <v>12336840.296173463</v>
      </c>
      <c r="E246" s="43">
        <f>SUM($C237:E237)</f>
        <v>50258980.840585865</v>
      </c>
      <c r="F246" s="43">
        <f>SUM($C237:F237)</f>
        <v>76804294.448968053</v>
      </c>
      <c r="G246" s="43">
        <f>SUM($C237:G237)</f>
        <v>87657130.111288324</v>
      </c>
      <c r="H246" s="43">
        <f>SUM($C237:H237)</f>
        <v>98889815.021789819</v>
      </c>
      <c r="I246" s="43">
        <f>SUM($C237:I237)</f>
        <v>110514532.9986265</v>
      </c>
      <c r="J246" s="43">
        <f>SUM($C237:J237)</f>
        <v>122544966.42729433</v>
      </c>
      <c r="K246" s="43">
        <f>SUM($C237:K237)</f>
        <v>134995275.22360224</v>
      </c>
      <c r="L246" s="43">
        <f>SUM($C237:L237)</f>
        <v>147881344.82778093</v>
      </c>
    </row>
    <row r="247" spans="2:12" x14ac:dyDescent="0.25">
      <c r="B247" t="str">
        <f>B469</f>
        <v>VIC</v>
      </c>
      <c r="C247" s="43">
        <f>SUM($C238:C238)</f>
        <v>0</v>
      </c>
      <c r="D247" s="43">
        <f>SUM($C238:D238)</f>
        <v>0</v>
      </c>
      <c r="E247" s="43">
        <f>SUM($C238:E238)</f>
        <v>0</v>
      </c>
      <c r="F247" s="43">
        <f>SUM($C238:F238)</f>
        <v>0</v>
      </c>
      <c r="G247" s="43">
        <f>SUM($C238:G238)</f>
        <v>0</v>
      </c>
      <c r="H247" s="43">
        <f>SUM($C238:H238)</f>
        <v>0</v>
      </c>
      <c r="I247" s="43">
        <f>SUM($C238:I238)</f>
        <v>0</v>
      </c>
      <c r="J247" s="43">
        <f>SUM($C238:J238)</f>
        <v>0</v>
      </c>
      <c r="K247" s="43">
        <f>SUM($C238:K238)</f>
        <v>0</v>
      </c>
      <c r="L247" s="43">
        <f>SUM($C238:L238)</f>
        <v>0</v>
      </c>
    </row>
    <row r="248" spans="2:12" x14ac:dyDescent="0.25"/>
    <row r="249" spans="2:12" ht="13" x14ac:dyDescent="0.3">
      <c r="B249" s="108" t="str">
        <f>B481</f>
        <v>Cost of tagging sheep and goats</v>
      </c>
      <c r="C249" s="108"/>
      <c r="D249" s="108"/>
      <c r="E249" s="108"/>
      <c r="F249" s="108"/>
      <c r="G249" s="108"/>
      <c r="H249" s="108"/>
      <c r="I249" s="108"/>
      <c r="J249" s="108"/>
      <c r="K249" s="108"/>
      <c r="L249" s="108"/>
    </row>
    <row r="250" spans="2:12" x14ac:dyDescent="0.25">
      <c r="B250" t="str">
        <f t="shared" ref="B250:B253" si="115">B482</f>
        <v>NSW</v>
      </c>
      <c r="C250" s="43">
        <f t="shared" ref="C250:L250" si="116">SUMIFS($H482:$DZ482,$H$288:$DZ$288,C$68)</f>
        <v>16319135.352189766</v>
      </c>
      <c r="D250" s="43">
        <f t="shared" si="116"/>
        <v>10901328.459051626</v>
      </c>
      <c r="E250" s="43">
        <f t="shared" si="116"/>
        <v>13354999.633646781</v>
      </c>
      <c r="F250" s="43">
        <f t="shared" si="116"/>
        <v>7717487.4121085154</v>
      </c>
      <c r="G250" s="43">
        <f t="shared" si="116"/>
        <v>0</v>
      </c>
      <c r="H250" s="43">
        <f t="shared" si="116"/>
        <v>0</v>
      </c>
      <c r="I250" s="43">
        <f t="shared" si="116"/>
        <v>0</v>
      </c>
      <c r="J250" s="43">
        <f t="shared" si="116"/>
        <v>0</v>
      </c>
      <c r="K250" s="43">
        <f t="shared" si="116"/>
        <v>0</v>
      </c>
      <c r="L250" s="43">
        <f t="shared" si="116"/>
        <v>0</v>
      </c>
    </row>
    <row r="251" spans="2:12" x14ac:dyDescent="0.25">
      <c r="B251" t="str">
        <f t="shared" si="115"/>
        <v>QLD</v>
      </c>
      <c r="C251" s="43">
        <f t="shared" ref="C251:L251" si="117">SUMIFS($H483:$DZ483,$H$288:$DZ$288,C$68)</f>
        <v>207616.32499999998</v>
      </c>
      <c r="D251" s="43">
        <f t="shared" si="117"/>
        <v>202826.0207202578</v>
      </c>
      <c r="E251" s="43">
        <f t="shared" si="117"/>
        <v>2299711.7172187213</v>
      </c>
      <c r="F251" s="43">
        <f t="shared" si="117"/>
        <v>1328940.2258311843</v>
      </c>
      <c r="G251" s="43">
        <f t="shared" si="117"/>
        <v>0</v>
      </c>
      <c r="H251" s="43">
        <f t="shared" si="117"/>
        <v>0</v>
      </c>
      <c r="I251" s="43">
        <f t="shared" si="117"/>
        <v>0</v>
      </c>
      <c r="J251" s="43">
        <f t="shared" si="117"/>
        <v>0</v>
      </c>
      <c r="K251" s="43">
        <f t="shared" si="117"/>
        <v>0</v>
      </c>
      <c r="L251" s="43">
        <f t="shared" si="117"/>
        <v>0</v>
      </c>
    </row>
    <row r="252" spans="2:12" x14ac:dyDescent="0.25">
      <c r="B252" t="str">
        <f t="shared" si="115"/>
        <v>SA</v>
      </c>
      <c r="C252" s="43">
        <f t="shared" ref="C252:L252" si="118">SUMIFS($H484:$DZ484,$H$288:$DZ$288,C$68)</f>
        <v>2717105.5368193169</v>
      </c>
      <c r="D252" s="43">
        <f t="shared" si="118"/>
        <v>2466995.4227096974</v>
      </c>
      <c r="E252" s="43">
        <f t="shared" si="118"/>
        <v>12040832.515933938</v>
      </c>
      <c r="F252" s="43">
        <f t="shared" si="118"/>
        <v>6958066.336363689</v>
      </c>
      <c r="G252" s="43">
        <f t="shared" si="118"/>
        <v>0</v>
      </c>
      <c r="H252" s="43">
        <f t="shared" si="118"/>
        <v>0</v>
      </c>
      <c r="I252" s="43">
        <f t="shared" si="118"/>
        <v>0</v>
      </c>
      <c r="J252" s="43">
        <f t="shared" si="118"/>
        <v>0</v>
      </c>
      <c r="K252" s="43">
        <f t="shared" si="118"/>
        <v>0</v>
      </c>
      <c r="L252" s="43">
        <f t="shared" si="118"/>
        <v>0</v>
      </c>
    </row>
    <row r="253" spans="2:12" x14ac:dyDescent="0.25">
      <c r="B253" t="str">
        <f t="shared" si="115"/>
        <v>TAS</v>
      </c>
      <c r="C253" s="43">
        <f t="shared" ref="C253:L253" si="119">SUMIFS($H485:$DZ485,$H$288:$DZ$288,C$68)</f>
        <v>623557.4375</v>
      </c>
      <c r="D253" s="43">
        <f t="shared" si="119"/>
        <v>533834.39503164636</v>
      </c>
      <c r="E253" s="43">
        <f t="shared" si="119"/>
        <v>2950805.3174755736</v>
      </c>
      <c r="F253" s="43">
        <f t="shared" si="119"/>
        <v>1705189.3311794992</v>
      </c>
      <c r="G253" s="43">
        <f t="shared" si="119"/>
        <v>0</v>
      </c>
      <c r="H253" s="43">
        <f t="shared" si="119"/>
        <v>0</v>
      </c>
      <c r="I253" s="43">
        <f t="shared" si="119"/>
        <v>0</v>
      </c>
      <c r="J253" s="43">
        <f t="shared" si="119"/>
        <v>0</v>
      </c>
      <c r="K253" s="43">
        <f t="shared" si="119"/>
        <v>0</v>
      </c>
      <c r="L253" s="43">
        <f t="shared" si="119"/>
        <v>0</v>
      </c>
    </row>
    <row r="254" spans="2:12" x14ac:dyDescent="0.25">
      <c r="B254" t="str">
        <f>B486</f>
        <v>WA</v>
      </c>
      <c r="C254" s="43">
        <f t="shared" ref="C254:L254" si="120">SUMIFS($H486:$DZ486,$H$288:$DZ$288,C$68)</f>
        <v>2980206.0692483429</v>
      </c>
      <c r="D254" s="43">
        <f t="shared" si="120"/>
        <v>2765947.7203710866</v>
      </c>
      <c r="E254" s="43">
        <f t="shared" si="120"/>
        <v>16173786.506045818</v>
      </c>
      <c r="F254" s="43">
        <f t="shared" si="120"/>
        <v>9346386.9105666876</v>
      </c>
      <c r="G254" s="43">
        <f t="shared" si="120"/>
        <v>0</v>
      </c>
      <c r="H254" s="43">
        <f t="shared" si="120"/>
        <v>0</v>
      </c>
      <c r="I254" s="43">
        <f t="shared" si="120"/>
        <v>0</v>
      </c>
      <c r="J254" s="43">
        <f t="shared" si="120"/>
        <v>0</v>
      </c>
      <c r="K254" s="43">
        <f t="shared" si="120"/>
        <v>0</v>
      </c>
      <c r="L254" s="43">
        <f t="shared" si="120"/>
        <v>0</v>
      </c>
    </row>
    <row r="255" spans="2:12" x14ac:dyDescent="0.25">
      <c r="B255" t="str">
        <f>B487</f>
        <v>VIC</v>
      </c>
      <c r="C255" s="43">
        <f t="shared" ref="C255:L255" si="121">SUMIFS($H487:$DZ487,$H$288:$DZ$288,C$68)</f>
        <v>0</v>
      </c>
      <c r="D255" s="43">
        <f t="shared" si="121"/>
        <v>0</v>
      </c>
      <c r="E255" s="43">
        <f t="shared" si="121"/>
        <v>0</v>
      </c>
      <c r="F255" s="43">
        <f t="shared" si="121"/>
        <v>0</v>
      </c>
      <c r="G255" s="43">
        <f t="shared" si="121"/>
        <v>0</v>
      </c>
      <c r="H255" s="43">
        <f t="shared" si="121"/>
        <v>0</v>
      </c>
      <c r="I255" s="43">
        <f t="shared" si="121"/>
        <v>0</v>
      </c>
      <c r="J255" s="43">
        <f t="shared" si="121"/>
        <v>0</v>
      </c>
      <c r="K255" s="43">
        <f t="shared" si="121"/>
        <v>0</v>
      </c>
      <c r="L255" s="43">
        <f t="shared" si="121"/>
        <v>0</v>
      </c>
    </row>
    <row r="256" spans="2:12" x14ac:dyDescent="0.25">
      <c r="B256" s="38" t="s">
        <v>59</v>
      </c>
      <c r="C256" s="56">
        <f t="shared" ref="C256:L256" si="122">SUM(C250:C255)</f>
        <v>22847620.720757425</v>
      </c>
      <c r="D256" s="56">
        <f t="shared" si="122"/>
        <v>16870932.017884314</v>
      </c>
      <c r="E256" s="56">
        <f t="shared" si="122"/>
        <v>46820135.690320835</v>
      </c>
      <c r="F256" s="56">
        <f t="shared" si="122"/>
        <v>27056070.216049574</v>
      </c>
      <c r="G256" s="56">
        <f t="shared" si="122"/>
        <v>0</v>
      </c>
      <c r="H256" s="56">
        <f t="shared" si="122"/>
        <v>0</v>
      </c>
      <c r="I256" s="56">
        <f t="shared" si="122"/>
        <v>0</v>
      </c>
      <c r="J256" s="56">
        <f t="shared" si="122"/>
        <v>0</v>
      </c>
      <c r="K256" s="56">
        <f t="shared" si="122"/>
        <v>0</v>
      </c>
      <c r="L256" s="56">
        <f t="shared" si="122"/>
        <v>0</v>
      </c>
    </row>
    <row r="257" spans="2:12" x14ac:dyDescent="0.25"/>
    <row r="258" spans="2:12" ht="13" x14ac:dyDescent="0.3">
      <c r="B258" s="108" t="str">
        <f>B490</f>
        <v>Upfront cost of tagging lambs and kids</v>
      </c>
      <c r="C258" s="108"/>
      <c r="D258" s="108"/>
      <c r="E258" s="108"/>
      <c r="F258" s="108"/>
      <c r="G258" s="108"/>
      <c r="H258" s="108"/>
      <c r="I258" s="108"/>
      <c r="J258" s="108"/>
      <c r="K258" s="108"/>
      <c r="L258" s="108"/>
    </row>
    <row r="259" spans="2:12" x14ac:dyDescent="0.25">
      <c r="B259" t="str">
        <f t="shared" ref="B259:B262" si="123">B491</f>
        <v>NSW</v>
      </c>
      <c r="C259" s="43">
        <f t="shared" ref="C259:L259" si="124">SUMIFS($H491:$DZ491,$H$288:$DZ$288,C$68)</f>
        <v>7603744.2064644247</v>
      </c>
      <c r="D259" s="43">
        <f t="shared" si="124"/>
        <v>7869875.2536906833</v>
      </c>
      <c r="E259" s="43">
        <f t="shared" si="124"/>
        <v>18845257.06913425</v>
      </c>
      <c r="F259" s="43">
        <f t="shared" si="124"/>
        <v>10890156.360811412</v>
      </c>
      <c r="G259" s="43">
        <f t="shared" si="124"/>
        <v>0</v>
      </c>
      <c r="H259" s="43">
        <f t="shared" si="124"/>
        <v>0</v>
      </c>
      <c r="I259" s="43">
        <f t="shared" si="124"/>
        <v>0</v>
      </c>
      <c r="J259" s="43">
        <f t="shared" si="124"/>
        <v>0</v>
      </c>
      <c r="K259" s="43">
        <f t="shared" si="124"/>
        <v>0</v>
      </c>
      <c r="L259" s="43">
        <f t="shared" si="124"/>
        <v>0</v>
      </c>
    </row>
    <row r="260" spans="2:12" x14ac:dyDescent="0.25">
      <c r="B260" t="str">
        <f t="shared" si="123"/>
        <v>QLD</v>
      </c>
      <c r="C260" s="43">
        <f t="shared" ref="C260:L260" si="125">SUMIFS($H492:$DZ492,$H$288:$DZ$288,C$68)</f>
        <v>68321.779008648897</v>
      </c>
      <c r="D260" s="43">
        <f t="shared" si="125"/>
        <v>70713.041273951632</v>
      </c>
      <c r="E260" s="43">
        <f t="shared" si="125"/>
        <v>1567180.4533768161</v>
      </c>
      <c r="F260" s="43">
        <f t="shared" si="125"/>
        <v>905630.53187710629</v>
      </c>
      <c r="G260" s="43">
        <f t="shared" si="125"/>
        <v>0</v>
      </c>
      <c r="H260" s="43">
        <f t="shared" si="125"/>
        <v>0</v>
      </c>
      <c r="I260" s="43">
        <f t="shared" si="125"/>
        <v>0</v>
      </c>
      <c r="J260" s="43">
        <f t="shared" si="125"/>
        <v>0</v>
      </c>
      <c r="K260" s="43">
        <f t="shared" si="125"/>
        <v>0</v>
      </c>
      <c r="L260" s="43">
        <f t="shared" si="125"/>
        <v>0</v>
      </c>
    </row>
    <row r="261" spans="2:12" x14ac:dyDescent="0.25">
      <c r="B261" t="str">
        <f t="shared" si="123"/>
        <v>SA</v>
      </c>
      <c r="C261" s="43">
        <f t="shared" ref="C261:L261" si="126">SUMIFS($H493:$DZ493,$H$288:$DZ$288,C$68)</f>
        <v>1281481.1043467403</v>
      </c>
      <c r="D261" s="43">
        <f t="shared" si="126"/>
        <v>1326332.9429988768</v>
      </c>
      <c r="E261" s="43">
        <f t="shared" si="126"/>
        <v>12526820.34413496</v>
      </c>
      <c r="F261" s="43">
        <f t="shared" si="126"/>
        <v>7238905.3516737316</v>
      </c>
      <c r="G261" s="43">
        <f t="shared" si="126"/>
        <v>0</v>
      </c>
      <c r="H261" s="43">
        <f t="shared" si="126"/>
        <v>0</v>
      </c>
      <c r="I261" s="43">
        <f t="shared" si="126"/>
        <v>0</v>
      </c>
      <c r="J261" s="43">
        <f t="shared" si="126"/>
        <v>0</v>
      </c>
      <c r="K261" s="43">
        <f t="shared" si="126"/>
        <v>0</v>
      </c>
      <c r="L261" s="43">
        <f t="shared" si="126"/>
        <v>0</v>
      </c>
    </row>
    <row r="262" spans="2:12" x14ac:dyDescent="0.25">
      <c r="B262" t="str">
        <f t="shared" si="123"/>
        <v>TAS</v>
      </c>
      <c r="C262" s="43">
        <f t="shared" ref="C262:L262" si="127">SUMIFS($H494:$DZ494,$H$288:$DZ$288,C$68)</f>
        <v>485056.49367437162</v>
      </c>
      <c r="D262" s="43">
        <f t="shared" si="127"/>
        <v>502033.47095297481</v>
      </c>
      <c r="E262" s="43">
        <f t="shared" si="127"/>
        <v>4708485.7023493191</v>
      </c>
      <c r="F262" s="43">
        <f t="shared" si="127"/>
        <v>2720904.5402310691</v>
      </c>
      <c r="G262" s="43">
        <f t="shared" si="127"/>
        <v>0</v>
      </c>
      <c r="H262" s="43">
        <f t="shared" si="127"/>
        <v>0</v>
      </c>
      <c r="I262" s="43">
        <f t="shared" si="127"/>
        <v>0</v>
      </c>
      <c r="J262" s="43">
        <f t="shared" si="127"/>
        <v>0</v>
      </c>
      <c r="K262" s="43">
        <f t="shared" si="127"/>
        <v>0</v>
      </c>
      <c r="L262" s="43">
        <f t="shared" si="127"/>
        <v>0</v>
      </c>
    </row>
    <row r="263" spans="2:12" x14ac:dyDescent="0.25">
      <c r="B263" t="str">
        <f>B495</f>
        <v>WA</v>
      </c>
      <c r="C263" s="43">
        <f t="shared" ref="C263:L263" si="128">SUMIFS($H495:$DZ495,$H$288:$DZ$288,C$68)</f>
        <v>976243.17571665661</v>
      </c>
      <c r="D263" s="43">
        <f t="shared" si="128"/>
        <v>1010411.6868667399</v>
      </c>
      <c r="E263" s="43">
        <f t="shared" si="128"/>
        <v>11615179.360735992</v>
      </c>
      <c r="F263" s="43">
        <f t="shared" si="128"/>
        <v>6712093.0711238887</v>
      </c>
      <c r="G263" s="43">
        <f t="shared" si="128"/>
        <v>0</v>
      </c>
      <c r="H263" s="43">
        <f t="shared" si="128"/>
        <v>0</v>
      </c>
      <c r="I263" s="43">
        <f t="shared" si="128"/>
        <v>0</v>
      </c>
      <c r="J263" s="43">
        <f t="shared" si="128"/>
        <v>0</v>
      </c>
      <c r="K263" s="43">
        <f t="shared" si="128"/>
        <v>0</v>
      </c>
      <c r="L263" s="43">
        <f t="shared" si="128"/>
        <v>0</v>
      </c>
    </row>
    <row r="264" spans="2:12" x14ac:dyDescent="0.25">
      <c r="B264" t="str">
        <f>B496</f>
        <v>VIC</v>
      </c>
      <c r="C264" s="43">
        <f t="shared" ref="C264:L264" si="129">SUMIFS($H496:$DZ496,$H$288:$DZ$288,C$68)</f>
        <v>0</v>
      </c>
      <c r="D264" s="43">
        <f t="shared" si="129"/>
        <v>0</v>
      </c>
      <c r="E264" s="43">
        <f t="shared" si="129"/>
        <v>0</v>
      </c>
      <c r="F264" s="43">
        <f t="shared" si="129"/>
        <v>0</v>
      </c>
      <c r="G264" s="43">
        <f t="shared" si="129"/>
        <v>0</v>
      </c>
      <c r="H264" s="43">
        <f t="shared" si="129"/>
        <v>0</v>
      </c>
      <c r="I264" s="43">
        <f t="shared" si="129"/>
        <v>0</v>
      </c>
      <c r="J264" s="43">
        <f t="shared" si="129"/>
        <v>0</v>
      </c>
      <c r="K264" s="43">
        <f t="shared" si="129"/>
        <v>0</v>
      </c>
      <c r="L264" s="43">
        <f t="shared" si="129"/>
        <v>0</v>
      </c>
    </row>
    <row r="265" spans="2:12" x14ac:dyDescent="0.25">
      <c r="B265" s="38" t="s">
        <v>59</v>
      </c>
      <c r="C265" s="56">
        <f t="shared" ref="C265:L265" si="130">SUM(C259:C264)</f>
        <v>10414846.759210844</v>
      </c>
      <c r="D265" s="56">
        <f t="shared" si="130"/>
        <v>10779366.395783227</v>
      </c>
      <c r="E265" s="56">
        <f t="shared" si="130"/>
        <v>49262922.929731332</v>
      </c>
      <c r="F265" s="56">
        <f t="shared" si="130"/>
        <v>28467689.855717205</v>
      </c>
      <c r="G265" s="56">
        <f t="shared" si="130"/>
        <v>0</v>
      </c>
      <c r="H265" s="56">
        <f t="shared" si="130"/>
        <v>0</v>
      </c>
      <c r="I265" s="56">
        <f t="shared" si="130"/>
        <v>0</v>
      </c>
      <c r="J265" s="56">
        <f t="shared" si="130"/>
        <v>0</v>
      </c>
      <c r="K265" s="56">
        <f t="shared" si="130"/>
        <v>0</v>
      </c>
      <c r="L265" s="56">
        <f t="shared" si="130"/>
        <v>0</v>
      </c>
    </row>
    <row r="266" spans="2:12" x14ac:dyDescent="0.25"/>
    <row r="267" spans="2:12" ht="13" x14ac:dyDescent="0.3">
      <c r="B267" s="108" t="s">
        <v>89</v>
      </c>
      <c r="C267" s="108"/>
      <c r="D267" s="108"/>
      <c r="E267" s="108"/>
      <c r="F267" s="108"/>
      <c r="G267" s="108"/>
      <c r="H267" s="108"/>
      <c r="I267" s="108"/>
      <c r="J267" s="108"/>
      <c r="K267" s="108"/>
      <c r="L267" s="108"/>
    </row>
    <row r="268" spans="2:12" x14ac:dyDescent="0.25">
      <c r="B268" t="str">
        <f t="shared" ref="B268:B271" si="131">B500</f>
        <v>NSW</v>
      </c>
      <c r="C268" s="43">
        <f t="shared" ref="C268:L268" si="132">SUM(C250,C259)</f>
        <v>23922879.558654189</v>
      </c>
      <c r="D268" s="43">
        <f t="shared" si="132"/>
        <v>18771203.71274231</v>
      </c>
      <c r="E268" s="43">
        <f t="shared" si="132"/>
        <v>32200256.702781029</v>
      </c>
      <c r="F268" s="43">
        <f t="shared" si="132"/>
        <v>18607643.772919927</v>
      </c>
      <c r="G268" s="43">
        <f t="shared" si="132"/>
        <v>0</v>
      </c>
      <c r="H268" s="43">
        <f t="shared" si="132"/>
        <v>0</v>
      </c>
      <c r="I268" s="43">
        <f t="shared" si="132"/>
        <v>0</v>
      </c>
      <c r="J268" s="43">
        <f t="shared" si="132"/>
        <v>0</v>
      </c>
      <c r="K268" s="43">
        <f t="shared" si="132"/>
        <v>0</v>
      </c>
      <c r="L268" s="43">
        <f t="shared" si="132"/>
        <v>0</v>
      </c>
    </row>
    <row r="269" spans="2:12" x14ac:dyDescent="0.25">
      <c r="B269" t="str">
        <f t="shared" si="131"/>
        <v>QLD</v>
      </c>
      <c r="C269" s="43">
        <f t="shared" ref="C269:L269" si="133">SUM(C251,C260)</f>
        <v>275938.10400864889</v>
      </c>
      <c r="D269" s="43">
        <f t="shared" si="133"/>
        <v>273539.06199420942</v>
      </c>
      <c r="E269" s="43">
        <f t="shared" si="133"/>
        <v>3866892.1705955374</v>
      </c>
      <c r="F269" s="43">
        <f t="shared" si="133"/>
        <v>2234570.7577082906</v>
      </c>
      <c r="G269" s="43">
        <f t="shared" si="133"/>
        <v>0</v>
      </c>
      <c r="H269" s="43">
        <f t="shared" si="133"/>
        <v>0</v>
      </c>
      <c r="I269" s="43">
        <f t="shared" si="133"/>
        <v>0</v>
      </c>
      <c r="J269" s="43">
        <f t="shared" si="133"/>
        <v>0</v>
      </c>
      <c r="K269" s="43">
        <f t="shared" si="133"/>
        <v>0</v>
      </c>
      <c r="L269" s="43">
        <f t="shared" si="133"/>
        <v>0</v>
      </c>
    </row>
    <row r="270" spans="2:12" x14ac:dyDescent="0.25">
      <c r="B270" t="str">
        <f t="shared" si="131"/>
        <v>SA</v>
      </c>
      <c r="C270" s="43">
        <f t="shared" ref="C270:L270" si="134">SUM(C252,C261)</f>
        <v>3998586.6411660574</v>
      </c>
      <c r="D270" s="43">
        <f t="shared" si="134"/>
        <v>3793328.3657085742</v>
      </c>
      <c r="E270" s="43">
        <f t="shared" si="134"/>
        <v>24567652.860068899</v>
      </c>
      <c r="F270" s="43">
        <f t="shared" si="134"/>
        <v>14196971.688037422</v>
      </c>
      <c r="G270" s="43">
        <f t="shared" si="134"/>
        <v>0</v>
      </c>
      <c r="H270" s="43">
        <f t="shared" si="134"/>
        <v>0</v>
      </c>
      <c r="I270" s="43">
        <f t="shared" si="134"/>
        <v>0</v>
      </c>
      <c r="J270" s="43">
        <f t="shared" si="134"/>
        <v>0</v>
      </c>
      <c r="K270" s="43">
        <f t="shared" si="134"/>
        <v>0</v>
      </c>
      <c r="L270" s="43">
        <f t="shared" si="134"/>
        <v>0</v>
      </c>
    </row>
    <row r="271" spans="2:12" x14ac:dyDescent="0.25">
      <c r="B271" t="str">
        <f t="shared" si="131"/>
        <v>TAS</v>
      </c>
      <c r="C271" s="43">
        <f t="shared" ref="C271:L271" si="135">SUM(C253,C262)</f>
        <v>1108613.9311743716</v>
      </c>
      <c r="D271" s="43">
        <f t="shared" si="135"/>
        <v>1035867.8659846212</v>
      </c>
      <c r="E271" s="43">
        <f t="shared" si="135"/>
        <v>7659291.0198248923</v>
      </c>
      <c r="F271" s="43">
        <f t="shared" si="135"/>
        <v>4426093.8714105682</v>
      </c>
      <c r="G271" s="43">
        <f t="shared" si="135"/>
        <v>0</v>
      </c>
      <c r="H271" s="43">
        <f t="shared" si="135"/>
        <v>0</v>
      </c>
      <c r="I271" s="43">
        <f t="shared" si="135"/>
        <v>0</v>
      </c>
      <c r="J271" s="43">
        <f t="shared" si="135"/>
        <v>0</v>
      </c>
      <c r="K271" s="43">
        <f t="shared" si="135"/>
        <v>0</v>
      </c>
      <c r="L271" s="43">
        <f t="shared" si="135"/>
        <v>0</v>
      </c>
    </row>
    <row r="272" spans="2:12" x14ac:dyDescent="0.25">
      <c r="B272" t="str">
        <f>B504</f>
        <v>WA</v>
      </c>
      <c r="C272" s="43">
        <f t="shared" ref="C272:L272" si="136">SUM(C254,C263)</f>
        <v>3956449.2449649996</v>
      </c>
      <c r="D272" s="43">
        <f t="shared" si="136"/>
        <v>3776359.4072378264</v>
      </c>
      <c r="E272" s="43">
        <f t="shared" si="136"/>
        <v>27788965.866781808</v>
      </c>
      <c r="F272" s="43">
        <f t="shared" si="136"/>
        <v>16058479.981690576</v>
      </c>
      <c r="G272" s="43">
        <f t="shared" si="136"/>
        <v>0</v>
      </c>
      <c r="H272" s="43">
        <f t="shared" si="136"/>
        <v>0</v>
      </c>
      <c r="I272" s="43">
        <f t="shared" si="136"/>
        <v>0</v>
      </c>
      <c r="J272" s="43">
        <f t="shared" si="136"/>
        <v>0</v>
      </c>
      <c r="K272" s="43">
        <f t="shared" si="136"/>
        <v>0</v>
      </c>
      <c r="L272" s="43">
        <f t="shared" si="136"/>
        <v>0</v>
      </c>
    </row>
    <row r="273" spans="1:130" x14ac:dyDescent="0.25">
      <c r="B273" t="str">
        <f>B505</f>
        <v>VIC</v>
      </c>
      <c r="C273" s="43">
        <f t="shared" ref="C273:L273" si="137">SUM(C255,C264)</f>
        <v>0</v>
      </c>
      <c r="D273" s="43">
        <f t="shared" si="137"/>
        <v>0</v>
      </c>
      <c r="E273" s="43">
        <f t="shared" si="137"/>
        <v>0</v>
      </c>
      <c r="F273" s="43">
        <f t="shared" si="137"/>
        <v>0</v>
      </c>
      <c r="G273" s="43">
        <f t="shared" si="137"/>
        <v>0</v>
      </c>
      <c r="H273" s="43">
        <f t="shared" si="137"/>
        <v>0</v>
      </c>
      <c r="I273" s="43">
        <f t="shared" si="137"/>
        <v>0</v>
      </c>
      <c r="J273" s="43">
        <f t="shared" si="137"/>
        <v>0</v>
      </c>
      <c r="K273" s="43">
        <f t="shared" si="137"/>
        <v>0</v>
      </c>
      <c r="L273" s="43">
        <f t="shared" si="137"/>
        <v>0</v>
      </c>
    </row>
    <row r="274" spans="1:130" x14ac:dyDescent="0.25">
      <c r="B274" s="38" t="s">
        <v>59</v>
      </c>
      <c r="C274" s="56">
        <f t="shared" ref="C274:L274" si="138">SUM(C268:C273)</f>
        <v>33262467.479968265</v>
      </c>
      <c r="D274" s="56">
        <f t="shared" si="138"/>
        <v>27650298.413667545</v>
      </c>
      <c r="E274" s="56">
        <f t="shared" si="138"/>
        <v>96083058.620052159</v>
      </c>
      <c r="F274" s="56">
        <f t="shared" si="138"/>
        <v>55523760.071766794</v>
      </c>
      <c r="G274" s="56">
        <f t="shared" si="138"/>
        <v>0</v>
      </c>
      <c r="H274" s="56">
        <f t="shared" si="138"/>
        <v>0</v>
      </c>
      <c r="I274" s="56">
        <f t="shared" si="138"/>
        <v>0</v>
      </c>
      <c r="J274" s="56">
        <f t="shared" si="138"/>
        <v>0</v>
      </c>
      <c r="K274" s="56">
        <f t="shared" si="138"/>
        <v>0</v>
      </c>
      <c r="L274" s="56">
        <f t="shared" si="138"/>
        <v>0</v>
      </c>
    </row>
    <row r="275" spans="1:130" x14ac:dyDescent="0.25"/>
    <row r="276" spans="1:130" ht="13" x14ac:dyDescent="0.3">
      <c r="B276" s="108" t="str">
        <f t="shared" ref="B276:B280" si="139">B472</f>
        <v>Ongoing cost of tags for lamb and kids</v>
      </c>
      <c r="C276" s="108"/>
      <c r="D276" s="108"/>
      <c r="E276" s="108"/>
      <c r="F276" s="108"/>
      <c r="G276" s="108"/>
      <c r="H276" s="108"/>
      <c r="I276" s="108"/>
      <c r="J276" s="108"/>
      <c r="K276" s="108"/>
      <c r="L276" s="108"/>
    </row>
    <row r="277" spans="1:130" x14ac:dyDescent="0.25">
      <c r="B277" t="str">
        <f t="shared" si="139"/>
        <v>NSW</v>
      </c>
      <c r="C277" s="43">
        <f t="shared" ref="C277:L277" si="140">SUMIFS($H473:$DZ473,$H$288:$DZ$288,C$68)</f>
        <v>0</v>
      </c>
      <c r="D277" s="43">
        <f t="shared" si="140"/>
        <v>0</v>
      </c>
      <c r="E277" s="43">
        <f t="shared" si="140"/>
        <v>22973497.87781778</v>
      </c>
      <c r="F277" s="43">
        <f t="shared" si="140"/>
        <v>23775298.238928735</v>
      </c>
      <c r="G277" s="43">
        <f t="shared" si="140"/>
        <v>24605082.315122917</v>
      </c>
      <c r="H277" s="43">
        <f t="shared" si="140"/>
        <v>25466260.196152236</v>
      </c>
      <c r="I277" s="43">
        <f t="shared" si="140"/>
        <v>26355060.705766246</v>
      </c>
      <c r="J277" s="43">
        <f t="shared" si="140"/>
        <v>27274881.331400644</v>
      </c>
      <c r="K277" s="43">
        <f t="shared" si="140"/>
        <v>28226804.709246013</v>
      </c>
      <c r="L277" s="43">
        <f t="shared" si="140"/>
        <v>29214742.874069627</v>
      </c>
    </row>
    <row r="278" spans="1:130" x14ac:dyDescent="0.25">
      <c r="B278" t="str">
        <f t="shared" si="139"/>
        <v>QLD</v>
      </c>
      <c r="C278" s="43">
        <f t="shared" ref="C278:L278" si="141">SUMIFS($H474:$DZ474,$H$288:$DZ$288,C$68)</f>
        <v>0</v>
      </c>
      <c r="D278" s="43">
        <f t="shared" si="141"/>
        <v>0</v>
      </c>
      <c r="E278" s="43">
        <f t="shared" si="141"/>
        <v>1306363.9122807849</v>
      </c>
      <c r="F278" s="43">
        <f t="shared" si="141"/>
        <v>1351957.4506344032</v>
      </c>
      <c r="G278" s="43">
        <f t="shared" si="141"/>
        <v>1399142.2536578903</v>
      </c>
      <c r="H278" s="43">
        <f t="shared" si="141"/>
        <v>1448112.2325359173</v>
      </c>
      <c r="I278" s="43">
        <f t="shared" si="141"/>
        <v>1498652.9432779946</v>
      </c>
      <c r="J278" s="43">
        <f t="shared" si="141"/>
        <v>1550957.5804512717</v>
      </c>
      <c r="K278" s="43">
        <f t="shared" si="141"/>
        <v>1605087.7070296167</v>
      </c>
      <c r="L278" s="43">
        <f t="shared" si="141"/>
        <v>1661265.7767756535</v>
      </c>
    </row>
    <row r="279" spans="1:130" x14ac:dyDescent="0.25">
      <c r="B279" t="str">
        <f t="shared" si="139"/>
        <v>SA</v>
      </c>
      <c r="C279" s="43">
        <f t="shared" ref="C279:L279" si="142">SUMIFS($H475:$DZ475,$H$288:$DZ$288,C$68)</f>
        <v>0</v>
      </c>
      <c r="D279" s="43">
        <f t="shared" si="142"/>
        <v>0</v>
      </c>
      <c r="E279" s="43">
        <f t="shared" si="142"/>
        <v>11173372.742596759</v>
      </c>
      <c r="F279" s="43">
        <f t="shared" si="142"/>
        <v>11563335.748991691</v>
      </c>
      <c r="G279" s="43">
        <f t="shared" si="142"/>
        <v>11966908.893512318</v>
      </c>
      <c r="H279" s="43">
        <f t="shared" si="142"/>
        <v>12385750.704785256</v>
      </c>
      <c r="I279" s="43">
        <f t="shared" si="142"/>
        <v>12818027.036432436</v>
      </c>
      <c r="J279" s="43">
        <f t="shared" si="142"/>
        <v>13265390.287827652</v>
      </c>
      <c r="K279" s="43">
        <f t="shared" si="142"/>
        <v>13728367.009075133</v>
      </c>
      <c r="L279" s="43">
        <f t="shared" si="142"/>
        <v>14208859.854392767</v>
      </c>
    </row>
    <row r="280" spans="1:130" x14ac:dyDescent="0.25">
      <c r="B280" t="str">
        <f t="shared" si="139"/>
        <v>TAS</v>
      </c>
      <c r="C280" s="43">
        <f t="shared" ref="C280:L280" si="143">SUMIFS($H476:$DZ476,$H$288:$DZ$288,C$68)</f>
        <v>0</v>
      </c>
      <c r="D280" s="43">
        <f t="shared" si="143"/>
        <v>0</v>
      </c>
      <c r="E280" s="43">
        <f t="shared" si="143"/>
        <v>4224568.0795493377</v>
      </c>
      <c r="F280" s="43">
        <f t="shared" si="143"/>
        <v>4372010.1551851537</v>
      </c>
      <c r="G280" s="43">
        <f t="shared" si="143"/>
        <v>4524598.121538898</v>
      </c>
      <c r="H280" s="43">
        <f t="shared" si="143"/>
        <v>4682959.0557927629</v>
      </c>
      <c r="I280" s="43">
        <f t="shared" si="143"/>
        <v>4846399.481015427</v>
      </c>
      <c r="J280" s="43">
        <f t="shared" si="143"/>
        <v>5015544.1569647612</v>
      </c>
      <c r="K280" s="43">
        <f t="shared" si="143"/>
        <v>5190592.1682693549</v>
      </c>
      <c r="L280" s="43">
        <f t="shared" si="143"/>
        <v>5372262.8941587843</v>
      </c>
    </row>
    <row r="281" spans="1:130" x14ac:dyDescent="0.25">
      <c r="B281" t="str">
        <f>B477</f>
        <v>WA</v>
      </c>
      <c r="C281" s="43">
        <f t="shared" ref="C281:L281" si="144">SUMIFS($H477:$DZ477,$H$288:$DZ$288,C$68)</f>
        <v>0</v>
      </c>
      <c r="D281" s="43">
        <f t="shared" si="144"/>
        <v>0</v>
      </c>
      <c r="E281" s="43">
        <f t="shared" si="144"/>
        <v>10133174.677630598</v>
      </c>
      <c r="F281" s="43">
        <f t="shared" si="144"/>
        <v>10486833.626691619</v>
      </c>
      <c r="G281" s="43">
        <f t="shared" si="144"/>
        <v>10852835.662320277</v>
      </c>
      <c r="H281" s="43">
        <f t="shared" si="144"/>
        <v>11232684.910501493</v>
      </c>
      <c r="I281" s="43">
        <f t="shared" si="144"/>
        <v>11624717.976836683</v>
      </c>
      <c r="J281" s="43">
        <f t="shared" si="144"/>
        <v>12030433.428667834</v>
      </c>
      <c r="K281" s="43">
        <f t="shared" si="144"/>
        <v>12450308.79630791</v>
      </c>
      <c r="L281" s="43">
        <f t="shared" si="144"/>
        <v>12886069.604178689</v>
      </c>
    </row>
    <row r="282" spans="1:130" x14ac:dyDescent="0.25">
      <c r="B282" t="str">
        <f>B478</f>
        <v>VIC</v>
      </c>
      <c r="C282" s="43">
        <f t="shared" ref="C282:L282" si="145">SUMIFS($H478:$DZ478,$H$288:$DZ$288,C$68)</f>
        <v>0</v>
      </c>
      <c r="D282" s="43">
        <f t="shared" si="145"/>
        <v>0</v>
      </c>
      <c r="E282" s="43">
        <f t="shared" si="145"/>
        <v>0</v>
      </c>
      <c r="F282" s="43">
        <f t="shared" si="145"/>
        <v>0</v>
      </c>
      <c r="G282" s="43">
        <f t="shared" si="145"/>
        <v>0</v>
      </c>
      <c r="H282" s="43">
        <f t="shared" si="145"/>
        <v>0</v>
      </c>
      <c r="I282" s="43">
        <f t="shared" si="145"/>
        <v>0</v>
      </c>
      <c r="J282" s="43">
        <f t="shared" si="145"/>
        <v>0</v>
      </c>
      <c r="K282" s="43">
        <f t="shared" si="145"/>
        <v>0</v>
      </c>
      <c r="L282" s="43">
        <f t="shared" si="145"/>
        <v>0</v>
      </c>
    </row>
    <row r="283" spans="1:130" x14ac:dyDescent="0.25">
      <c r="B283" s="38" t="s">
        <v>59</v>
      </c>
      <c r="C283" s="56">
        <f t="shared" ref="C283:L283" si="146">SUM(C277:C282)</f>
        <v>0</v>
      </c>
      <c r="D283" s="56">
        <f t="shared" si="146"/>
        <v>0</v>
      </c>
      <c r="E283" s="56">
        <f t="shared" si="146"/>
        <v>49810977.289875254</v>
      </c>
      <c r="F283" s="56">
        <f t="shared" si="146"/>
        <v>51549435.220431603</v>
      </c>
      <c r="G283" s="56">
        <f t="shared" si="146"/>
        <v>53348567.246152304</v>
      </c>
      <c r="H283" s="56">
        <f t="shared" si="146"/>
        <v>55215767.09976767</v>
      </c>
      <c r="I283" s="56">
        <f t="shared" si="146"/>
        <v>57142858.143328786</v>
      </c>
      <c r="J283" s="56">
        <f t="shared" si="146"/>
        <v>59137206.785312168</v>
      </c>
      <c r="K283" s="56">
        <f t="shared" si="146"/>
        <v>61201160.389928028</v>
      </c>
      <c r="L283" s="56">
        <f t="shared" si="146"/>
        <v>63343201.003575526</v>
      </c>
    </row>
    <row r="284" spans="1:130" x14ac:dyDescent="0.25"/>
    <row r="285" spans="1:130" x14ac:dyDescent="0.25"/>
    <row r="286" spans="1:130" ht="13" x14ac:dyDescent="0.3">
      <c r="B286" s="111" t="s">
        <v>90</v>
      </c>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c r="BQ286" s="150"/>
      <c r="BR286" s="150"/>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c r="CN286" s="150"/>
      <c r="CO286" s="150"/>
      <c r="CP286" s="150"/>
      <c r="CQ286" s="150"/>
      <c r="CR286" s="150"/>
      <c r="CS286" s="150"/>
      <c r="CT286" s="150"/>
      <c r="CU286" s="150"/>
      <c r="CV286" s="150"/>
      <c r="CW286" s="150"/>
      <c r="CX286" s="150"/>
      <c r="CY286" s="150"/>
      <c r="CZ286" s="150"/>
      <c r="DA286" s="150"/>
      <c r="DB286" s="150"/>
      <c r="DC286" s="150"/>
      <c r="DD286" s="150"/>
      <c r="DE286" s="150"/>
      <c r="DF286" s="150"/>
      <c r="DG286" s="150"/>
      <c r="DH286" s="150"/>
      <c r="DI286" s="150"/>
      <c r="DJ286" s="150"/>
      <c r="DK286" s="150"/>
      <c r="DL286" s="150"/>
      <c r="DM286" s="150"/>
      <c r="DN286" s="150"/>
      <c r="DO286" s="150"/>
      <c r="DP286" s="150"/>
      <c r="DQ286" s="150"/>
      <c r="DR286" s="150"/>
      <c r="DS286" s="150"/>
      <c r="DT286" s="150"/>
      <c r="DU286" s="150"/>
      <c r="DV286" s="150"/>
      <c r="DW286" s="150"/>
      <c r="DX286" s="150"/>
      <c r="DY286" s="150"/>
      <c r="DZ286" s="150"/>
    </row>
    <row r="287" spans="1:130" s="9" customFormat="1" ht="13" x14ac:dyDescent="0.3">
      <c r="A287"/>
      <c r="B287" s="182" t="s">
        <v>91</v>
      </c>
      <c r="H287" s="79">
        <f>'National costs'!J7</f>
        <v>44957</v>
      </c>
      <c r="I287" s="79">
        <f>'National costs'!K7</f>
        <v>44985</v>
      </c>
      <c r="J287" s="79">
        <f>'National costs'!L7</f>
        <v>45016</v>
      </c>
      <c r="K287" s="79">
        <f>'National costs'!M7</f>
        <v>45046</v>
      </c>
      <c r="L287" s="79">
        <f>'National costs'!N7</f>
        <v>45077</v>
      </c>
      <c r="M287" s="79">
        <f>'National costs'!O7</f>
        <v>45107</v>
      </c>
      <c r="N287" s="79">
        <f>'National costs'!P7</f>
        <v>45138</v>
      </c>
      <c r="O287" s="79">
        <f>'National costs'!Q7</f>
        <v>45169</v>
      </c>
      <c r="P287" s="79">
        <f>'National costs'!R7</f>
        <v>45199</v>
      </c>
      <c r="Q287" s="79">
        <f>'National costs'!S7</f>
        <v>45230</v>
      </c>
      <c r="R287" s="79">
        <f>'National costs'!T7</f>
        <v>45260</v>
      </c>
      <c r="S287" s="79">
        <f>'National costs'!U7</f>
        <v>45291</v>
      </c>
      <c r="T287" s="79">
        <f>'National costs'!V7</f>
        <v>45322</v>
      </c>
      <c r="U287" s="79">
        <f>'National costs'!W7</f>
        <v>45351</v>
      </c>
      <c r="V287" s="79">
        <f>'National costs'!X7</f>
        <v>45382</v>
      </c>
      <c r="W287" s="79">
        <f>'National costs'!Y7</f>
        <v>45412</v>
      </c>
      <c r="X287" s="79">
        <f>'National costs'!Z7</f>
        <v>45443</v>
      </c>
      <c r="Y287" s="79">
        <f>'National costs'!AA7</f>
        <v>45473</v>
      </c>
      <c r="Z287" s="79">
        <f>'National costs'!AB7</f>
        <v>45504</v>
      </c>
      <c r="AA287" s="79">
        <f>'National costs'!AC7</f>
        <v>45535</v>
      </c>
      <c r="AB287" s="79">
        <f>'National costs'!AD7</f>
        <v>45565</v>
      </c>
      <c r="AC287" s="79">
        <f>'National costs'!AE7</f>
        <v>45596</v>
      </c>
      <c r="AD287" s="79">
        <f>'National costs'!AF7</f>
        <v>45626</v>
      </c>
      <c r="AE287" s="79">
        <f>'National costs'!AG7</f>
        <v>45657</v>
      </c>
      <c r="AF287" s="79">
        <f>'National costs'!AH7</f>
        <v>45688</v>
      </c>
      <c r="AG287" s="79">
        <f>'National costs'!AI7</f>
        <v>45716</v>
      </c>
      <c r="AH287" s="79">
        <f>'National costs'!AJ7</f>
        <v>45747</v>
      </c>
      <c r="AI287" s="79">
        <f>'National costs'!AK7</f>
        <v>45777</v>
      </c>
      <c r="AJ287" s="79">
        <f>'National costs'!AL7</f>
        <v>45808</v>
      </c>
      <c r="AK287" s="79">
        <f>'National costs'!AM7</f>
        <v>45838</v>
      </c>
      <c r="AL287" s="79">
        <f>'National costs'!AN7</f>
        <v>45869</v>
      </c>
      <c r="AM287" s="79">
        <f>'National costs'!AO7</f>
        <v>45900</v>
      </c>
      <c r="AN287" s="79">
        <f>'National costs'!AP7</f>
        <v>45930</v>
      </c>
      <c r="AO287" s="79">
        <f>'National costs'!AQ7</f>
        <v>45961</v>
      </c>
      <c r="AP287" s="79">
        <f>'National costs'!AR7</f>
        <v>45991</v>
      </c>
      <c r="AQ287" s="79">
        <f>'National costs'!AS7</f>
        <v>46022</v>
      </c>
      <c r="AR287" s="79">
        <f>'National costs'!AT7</f>
        <v>46053</v>
      </c>
      <c r="AS287" s="79">
        <f>'National costs'!AU7</f>
        <v>46081</v>
      </c>
      <c r="AT287" s="79">
        <f>'National costs'!AV7</f>
        <v>46112</v>
      </c>
      <c r="AU287" s="79">
        <f>'National costs'!AW7</f>
        <v>46142</v>
      </c>
      <c r="AV287" s="79">
        <f>'National costs'!AX7</f>
        <v>46173</v>
      </c>
      <c r="AW287" s="79">
        <f>'National costs'!AY7</f>
        <v>46203</v>
      </c>
      <c r="AX287" s="79">
        <f>'National costs'!AZ7</f>
        <v>46234</v>
      </c>
      <c r="AY287" s="79">
        <f>'National costs'!BA7</f>
        <v>46265</v>
      </c>
      <c r="AZ287" s="79">
        <f>'National costs'!BB7</f>
        <v>46295</v>
      </c>
      <c r="BA287" s="79">
        <f>'National costs'!BC7</f>
        <v>46326</v>
      </c>
      <c r="BB287" s="79">
        <f>'National costs'!BD7</f>
        <v>46356</v>
      </c>
      <c r="BC287" s="79">
        <f>'National costs'!BE7</f>
        <v>46387</v>
      </c>
      <c r="BD287" s="79">
        <f>'National costs'!BF7</f>
        <v>46418</v>
      </c>
      <c r="BE287" s="79">
        <f>'National costs'!BG7</f>
        <v>46446</v>
      </c>
      <c r="BF287" s="79">
        <f>'National costs'!BH7</f>
        <v>46477</v>
      </c>
      <c r="BG287" s="79">
        <f>'National costs'!BI7</f>
        <v>46507</v>
      </c>
      <c r="BH287" s="79">
        <f>'National costs'!BJ7</f>
        <v>46538</v>
      </c>
      <c r="BI287" s="79">
        <f>'National costs'!BK7</f>
        <v>46568</v>
      </c>
      <c r="BJ287" s="79">
        <f>'National costs'!BL7</f>
        <v>46599</v>
      </c>
      <c r="BK287" s="79">
        <f>'National costs'!BM7</f>
        <v>46630</v>
      </c>
      <c r="BL287" s="79">
        <f>'National costs'!BN7</f>
        <v>46660</v>
      </c>
      <c r="BM287" s="79">
        <f>'National costs'!BO7</f>
        <v>46691</v>
      </c>
      <c r="BN287" s="79">
        <f>'National costs'!BP7</f>
        <v>46721</v>
      </c>
      <c r="BO287" s="79">
        <f>'National costs'!BQ7</f>
        <v>46752</v>
      </c>
      <c r="BP287" s="79">
        <f>'National costs'!BR7</f>
        <v>46783</v>
      </c>
      <c r="BQ287" s="79">
        <f>'National costs'!BS7</f>
        <v>46812</v>
      </c>
      <c r="BR287" s="79">
        <f>'National costs'!BT7</f>
        <v>46843</v>
      </c>
      <c r="BS287" s="79">
        <f>'National costs'!BU7</f>
        <v>46873</v>
      </c>
      <c r="BT287" s="79">
        <f>'National costs'!BV7</f>
        <v>46904</v>
      </c>
      <c r="BU287" s="79">
        <f>'National costs'!BW7</f>
        <v>46934</v>
      </c>
      <c r="BV287" s="79">
        <f>'National costs'!BX7</f>
        <v>46965</v>
      </c>
      <c r="BW287" s="79">
        <f>'National costs'!BY7</f>
        <v>46996</v>
      </c>
      <c r="BX287" s="79">
        <f>'National costs'!BZ7</f>
        <v>47026</v>
      </c>
      <c r="BY287" s="79">
        <f>'National costs'!CA7</f>
        <v>47057</v>
      </c>
      <c r="BZ287" s="79">
        <f>'National costs'!CB7</f>
        <v>47087</v>
      </c>
      <c r="CA287" s="79">
        <f>'National costs'!CC7</f>
        <v>47118</v>
      </c>
      <c r="CB287" s="79">
        <f>'National costs'!CD7</f>
        <v>47149</v>
      </c>
      <c r="CC287" s="79">
        <f>'National costs'!CE7</f>
        <v>47177</v>
      </c>
      <c r="CD287" s="79">
        <f>'National costs'!CF7</f>
        <v>47208</v>
      </c>
      <c r="CE287" s="79">
        <f>'National costs'!CG7</f>
        <v>47238</v>
      </c>
      <c r="CF287" s="79">
        <f>'National costs'!CH7</f>
        <v>47269</v>
      </c>
      <c r="CG287" s="79">
        <f>'National costs'!CI7</f>
        <v>47299</v>
      </c>
      <c r="CH287" s="79">
        <f>'National costs'!CJ7</f>
        <v>47330</v>
      </c>
      <c r="CI287" s="79">
        <f>'National costs'!CK7</f>
        <v>47361</v>
      </c>
      <c r="CJ287" s="79">
        <f>'National costs'!CL7</f>
        <v>47391</v>
      </c>
      <c r="CK287" s="79">
        <f>'National costs'!CM7</f>
        <v>47422</v>
      </c>
      <c r="CL287" s="79">
        <f>'National costs'!CN7</f>
        <v>47452</v>
      </c>
      <c r="CM287" s="79">
        <f>'National costs'!CO7</f>
        <v>47483</v>
      </c>
      <c r="CN287" s="79">
        <f>'National costs'!CP7</f>
        <v>47514</v>
      </c>
      <c r="CO287" s="79">
        <f>'National costs'!CQ7</f>
        <v>47542</v>
      </c>
      <c r="CP287" s="79">
        <f>'National costs'!CR7</f>
        <v>47573</v>
      </c>
      <c r="CQ287" s="79">
        <f>'National costs'!CS7</f>
        <v>47603</v>
      </c>
      <c r="CR287" s="79">
        <f>'National costs'!CT7</f>
        <v>47634</v>
      </c>
      <c r="CS287" s="79">
        <f>'National costs'!CU7</f>
        <v>47664</v>
      </c>
      <c r="CT287" s="79">
        <f>'National costs'!CV7</f>
        <v>47695</v>
      </c>
      <c r="CU287" s="79">
        <f>'National costs'!CW7</f>
        <v>47726</v>
      </c>
      <c r="CV287" s="79">
        <f>'National costs'!CX7</f>
        <v>47756</v>
      </c>
      <c r="CW287" s="79">
        <f>'National costs'!CY7</f>
        <v>47787</v>
      </c>
      <c r="CX287" s="79">
        <f>'National costs'!CZ7</f>
        <v>47817</v>
      </c>
      <c r="CY287" s="79">
        <f>'National costs'!DA7</f>
        <v>47848</v>
      </c>
      <c r="CZ287" s="79">
        <f>'National costs'!DB7</f>
        <v>47879</v>
      </c>
      <c r="DA287" s="79">
        <f>'National costs'!DC7</f>
        <v>47907</v>
      </c>
      <c r="DB287" s="79">
        <f>'National costs'!DD7</f>
        <v>47938</v>
      </c>
      <c r="DC287" s="79">
        <f>'National costs'!DE7</f>
        <v>47968</v>
      </c>
      <c r="DD287" s="79">
        <f>'National costs'!DF7</f>
        <v>47999</v>
      </c>
      <c r="DE287" s="79">
        <f>'National costs'!DG7</f>
        <v>48029</v>
      </c>
      <c r="DF287" s="79">
        <f>'National costs'!DH7</f>
        <v>48060</v>
      </c>
      <c r="DG287" s="79">
        <f>'National costs'!DI7</f>
        <v>48091</v>
      </c>
      <c r="DH287" s="79">
        <f>'National costs'!DJ7</f>
        <v>48121</v>
      </c>
      <c r="DI287" s="79">
        <f>'National costs'!DK7</f>
        <v>48152</v>
      </c>
      <c r="DJ287" s="79">
        <f>'National costs'!DL7</f>
        <v>48182</v>
      </c>
      <c r="DK287" s="79">
        <f>'National costs'!DM7</f>
        <v>48213</v>
      </c>
      <c r="DL287" s="79">
        <f>'National costs'!DN7</f>
        <v>48244</v>
      </c>
      <c r="DM287" s="79">
        <f>'National costs'!DO7</f>
        <v>48273</v>
      </c>
      <c r="DN287" s="79">
        <f>'National costs'!DP7</f>
        <v>48304</v>
      </c>
      <c r="DO287" s="79">
        <f>'National costs'!DQ7</f>
        <v>48334</v>
      </c>
      <c r="DP287" s="79">
        <f>'National costs'!DR7</f>
        <v>48365</v>
      </c>
      <c r="DQ287" s="79">
        <f>'National costs'!DS7</f>
        <v>48395</v>
      </c>
      <c r="DR287" s="79">
        <f>'National costs'!DT7</f>
        <v>48426</v>
      </c>
      <c r="DS287" s="79">
        <f>'National costs'!DU7</f>
        <v>48457</v>
      </c>
      <c r="DT287" s="79">
        <f>'National costs'!DV7</f>
        <v>48487</v>
      </c>
      <c r="DU287" s="79">
        <f>'National costs'!DW7</f>
        <v>48518</v>
      </c>
      <c r="DV287" s="79">
        <f>'National costs'!DX7</f>
        <v>48548</v>
      </c>
      <c r="DW287" s="79">
        <f>'National costs'!DY7</f>
        <v>48579</v>
      </c>
      <c r="DX287" s="79">
        <f>'National costs'!DZ7</f>
        <v>48610</v>
      </c>
      <c r="DY287" s="79">
        <f>'National costs'!EA7</f>
        <v>48638</v>
      </c>
      <c r="DZ287" s="79">
        <f>'National costs'!EB7</f>
        <v>48669</v>
      </c>
    </row>
    <row r="288" spans="1:130" s="9" customFormat="1" ht="13" x14ac:dyDescent="0.3">
      <c r="A288"/>
      <c r="B288" s="182" t="s">
        <v>92</v>
      </c>
      <c r="H288" s="183">
        <f t="shared" ref="H288:AM288" si="147">YEAR(H287)</f>
        <v>2023</v>
      </c>
      <c r="I288" s="183">
        <f t="shared" si="147"/>
        <v>2023</v>
      </c>
      <c r="J288" s="183">
        <f t="shared" si="147"/>
        <v>2023</v>
      </c>
      <c r="K288" s="183">
        <f t="shared" si="147"/>
        <v>2023</v>
      </c>
      <c r="L288" s="183">
        <f t="shared" si="147"/>
        <v>2023</v>
      </c>
      <c r="M288" s="183">
        <f t="shared" si="147"/>
        <v>2023</v>
      </c>
      <c r="N288" s="183">
        <f t="shared" si="147"/>
        <v>2023</v>
      </c>
      <c r="O288" s="183">
        <f t="shared" si="147"/>
        <v>2023</v>
      </c>
      <c r="P288" s="183">
        <f t="shared" si="147"/>
        <v>2023</v>
      </c>
      <c r="Q288" s="183">
        <f t="shared" si="147"/>
        <v>2023</v>
      </c>
      <c r="R288" s="183">
        <f t="shared" si="147"/>
        <v>2023</v>
      </c>
      <c r="S288" s="183">
        <f t="shared" si="147"/>
        <v>2023</v>
      </c>
      <c r="T288" s="183">
        <f t="shared" si="147"/>
        <v>2024</v>
      </c>
      <c r="U288" s="183">
        <f t="shared" si="147"/>
        <v>2024</v>
      </c>
      <c r="V288" s="183">
        <f t="shared" si="147"/>
        <v>2024</v>
      </c>
      <c r="W288" s="183">
        <f t="shared" si="147"/>
        <v>2024</v>
      </c>
      <c r="X288" s="183">
        <f t="shared" si="147"/>
        <v>2024</v>
      </c>
      <c r="Y288" s="183">
        <f t="shared" si="147"/>
        <v>2024</v>
      </c>
      <c r="Z288" s="183">
        <f t="shared" si="147"/>
        <v>2024</v>
      </c>
      <c r="AA288" s="183">
        <f t="shared" si="147"/>
        <v>2024</v>
      </c>
      <c r="AB288" s="183">
        <f t="shared" si="147"/>
        <v>2024</v>
      </c>
      <c r="AC288" s="183">
        <f t="shared" si="147"/>
        <v>2024</v>
      </c>
      <c r="AD288" s="183">
        <f t="shared" si="147"/>
        <v>2024</v>
      </c>
      <c r="AE288" s="183">
        <f t="shared" si="147"/>
        <v>2024</v>
      </c>
      <c r="AF288" s="183">
        <f t="shared" si="147"/>
        <v>2025</v>
      </c>
      <c r="AG288" s="183">
        <f t="shared" si="147"/>
        <v>2025</v>
      </c>
      <c r="AH288" s="183">
        <f t="shared" si="147"/>
        <v>2025</v>
      </c>
      <c r="AI288" s="183">
        <f t="shared" si="147"/>
        <v>2025</v>
      </c>
      <c r="AJ288" s="183">
        <f t="shared" si="147"/>
        <v>2025</v>
      </c>
      <c r="AK288" s="183">
        <f t="shared" si="147"/>
        <v>2025</v>
      </c>
      <c r="AL288" s="183">
        <f t="shared" si="147"/>
        <v>2025</v>
      </c>
      <c r="AM288" s="183">
        <f t="shared" si="147"/>
        <v>2025</v>
      </c>
      <c r="AN288" s="183">
        <f t="shared" ref="AN288:BS288" si="148">YEAR(AN287)</f>
        <v>2025</v>
      </c>
      <c r="AO288" s="183">
        <f t="shared" si="148"/>
        <v>2025</v>
      </c>
      <c r="AP288" s="183">
        <f t="shared" si="148"/>
        <v>2025</v>
      </c>
      <c r="AQ288" s="183">
        <f t="shared" si="148"/>
        <v>2025</v>
      </c>
      <c r="AR288" s="183">
        <f t="shared" si="148"/>
        <v>2026</v>
      </c>
      <c r="AS288" s="183">
        <f t="shared" si="148"/>
        <v>2026</v>
      </c>
      <c r="AT288" s="183">
        <f t="shared" si="148"/>
        <v>2026</v>
      </c>
      <c r="AU288" s="183">
        <f t="shared" si="148"/>
        <v>2026</v>
      </c>
      <c r="AV288" s="183">
        <f t="shared" si="148"/>
        <v>2026</v>
      </c>
      <c r="AW288" s="183">
        <f t="shared" si="148"/>
        <v>2026</v>
      </c>
      <c r="AX288" s="183">
        <f t="shared" si="148"/>
        <v>2026</v>
      </c>
      <c r="AY288" s="183">
        <f t="shared" si="148"/>
        <v>2026</v>
      </c>
      <c r="AZ288" s="183">
        <f t="shared" si="148"/>
        <v>2026</v>
      </c>
      <c r="BA288" s="183">
        <f t="shared" si="148"/>
        <v>2026</v>
      </c>
      <c r="BB288" s="183">
        <f t="shared" si="148"/>
        <v>2026</v>
      </c>
      <c r="BC288" s="183">
        <f t="shared" si="148"/>
        <v>2026</v>
      </c>
      <c r="BD288" s="183">
        <f t="shared" si="148"/>
        <v>2027</v>
      </c>
      <c r="BE288" s="183">
        <f t="shared" si="148"/>
        <v>2027</v>
      </c>
      <c r="BF288" s="183">
        <f t="shared" si="148"/>
        <v>2027</v>
      </c>
      <c r="BG288" s="183">
        <f t="shared" si="148"/>
        <v>2027</v>
      </c>
      <c r="BH288" s="183">
        <f t="shared" si="148"/>
        <v>2027</v>
      </c>
      <c r="BI288" s="183">
        <f t="shared" si="148"/>
        <v>2027</v>
      </c>
      <c r="BJ288" s="183">
        <f t="shared" si="148"/>
        <v>2027</v>
      </c>
      <c r="BK288" s="183">
        <f t="shared" si="148"/>
        <v>2027</v>
      </c>
      <c r="BL288" s="183">
        <f t="shared" si="148"/>
        <v>2027</v>
      </c>
      <c r="BM288" s="183">
        <f t="shared" si="148"/>
        <v>2027</v>
      </c>
      <c r="BN288" s="183">
        <f t="shared" si="148"/>
        <v>2027</v>
      </c>
      <c r="BO288" s="183">
        <f t="shared" si="148"/>
        <v>2027</v>
      </c>
      <c r="BP288" s="183">
        <f t="shared" si="148"/>
        <v>2028</v>
      </c>
      <c r="BQ288" s="183">
        <f t="shared" si="148"/>
        <v>2028</v>
      </c>
      <c r="BR288" s="183">
        <f t="shared" si="148"/>
        <v>2028</v>
      </c>
      <c r="BS288" s="183">
        <f t="shared" si="148"/>
        <v>2028</v>
      </c>
      <c r="BT288" s="183">
        <f t="shared" ref="BT288:CY288" si="149">YEAR(BT287)</f>
        <v>2028</v>
      </c>
      <c r="BU288" s="183">
        <f t="shared" si="149"/>
        <v>2028</v>
      </c>
      <c r="BV288" s="183">
        <f t="shared" si="149"/>
        <v>2028</v>
      </c>
      <c r="BW288" s="183">
        <f t="shared" si="149"/>
        <v>2028</v>
      </c>
      <c r="BX288" s="183">
        <f t="shared" si="149"/>
        <v>2028</v>
      </c>
      <c r="BY288" s="183">
        <f t="shared" si="149"/>
        <v>2028</v>
      </c>
      <c r="BZ288" s="183">
        <f t="shared" si="149"/>
        <v>2028</v>
      </c>
      <c r="CA288" s="183">
        <f t="shared" si="149"/>
        <v>2028</v>
      </c>
      <c r="CB288" s="183">
        <f t="shared" si="149"/>
        <v>2029</v>
      </c>
      <c r="CC288" s="183">
        <f t="shared" si="149"/>
        <v>2029</v>
      </c>
      <c r="CD288" s="183">
        <f t="shared" si="149"/>
        <v>2029</v>
      </c>
      <c r="CE288" s="183">
        <f t="shared" si="149"/>
        <v>2029</v>
      </c>
      <c r="CF288" s="183">
        <f t="shared" si="149"/>
        <v>2029</v>
      </c>
      <c r="CG288" s="183">
        <f t="shared" si="149"/>
        <v>2029</v>
      </c>
      <c r="CH288" s="183">
        <f t="shared" si="149"/>
        <v>2029</v>
      </c>
      <c r="CI288" s="183">
        <f t="shared" si="149"/>
        <v>2029</v>
      </c>
      <c r="CJ288" s="183">
        <f t="shared" si="149"/>
        <v>2029</v>
      </c>
      <c r="CK288" s="183">
        <f t="shared" si="149"/>
        <v>2029</v>
      </c>
      <c r="CL288" s="183">
        <f t="shared" si="149"/>
        <v>2029</v>
      </c>
      <c r="CM288" s="183">
        <f t="shared" si="149"/>
        <v>2029</v>
      </c>
      <c r="CN288" s="183">
        <f t="shared" si="149"/>
        <v>2030</v>
      </c>
      <c r="CO288" s="183">
        <f t="shared" si="149"/>
        <v>2030</v>
      </c>
      <c r="CP288" s="183">
        <f t="shared" si="149"/>
        <v>2030</v>
      </c>
      <c r="CQ288" s="183">
        <f t="shared" si="149"/>
        <v>2030</v>
      </c>
      <c r="CR288" s="183">
        <f t="shared" si="149"/>
        <v>2030</v>
      </c>
      <c r="CS288" s="183">
        <f t="shared" si="149"/>
        <v>2030</v>
      </c>
      <c r="CT288" s="183">
        <f t="shared" si="149"/>
        <v>2030</v>
      </c>
      <c r="CU288" s="183">
        <f t="shared" si="149"/>
        <v>2030</v>
      </c>
      <c r="CV288" s="183">
        <f t="shared" si="149"/>
        <v>2030</v>
      </c>
      <c r="CW288" s="183">
        <f t="shared" si="149"/>
        <v>2030</v>
      </c>
      <c r="CX288" s="183">
        <f t="shared" si="149"/>
        <v>2030</v>
      </c>
      <c r="CY288" s="183">
        <f t="shared" si="149"/>
        <v>2030</v>
      </c>
      <c r="CZ288" s="183">
        <f t="shared" ref="CZ288:DS288" si="150">YEAR(CZ287)</f>
        <v>2031</v>
      </c>
      <c r="DA288" s="183">
        <f t="shared" si="150"/>
        <v>2031</v>
      </c>
      <c r="DB288" s="183">
        <f t="shared" si="150"/>
        <v>2031</v>
      </c>
      <c r="DC288" s="183">
        <f t="shared" si="150"/>
        <v>2031</v>
      </c>
      <c r="DD288" s="183">
        <f t="shared" si="150"/>
        <v>2031</v>
      </c>
      <c r="DE288" s="183">
        <f t="shared" si="150"/>
        <v>2031</v>
      </c>
      <c r="DF288" s="183">
        <f t="shared" si="150"/>
        <v>2031</v>
      </c>
      <c r="DG288" s="183">
        <f t="shared" si="150"/>
        <v>2031</v>
      </c>
      <c r="DH288" s="183">
        <f t="shared" si="150"/>
        <v>2031</v>
      </c>
      <c r="DI288" s="183">
        <f t="shared" si="150"/>
        <v>2031</v>
      </c>
      <c r="DJ288" s="183">
        <f t="shared" si="150"/>
        <v>2031</v>
      </c>
      <c r="DK288" s="183">
        <f t="shared" si="150"/>
        <v>2031</v>
      </c>
      <c r="DL288" s="183">
        <f t="shared" si="150"/>
        <v>2032</v>
      </c>
      <c r="DM288" s="183">
        <f t="shared" si="150"/>
        <v>2032</v>
      </c>
      <c r="DN288" s="183">
        <f t="shared" si="150"/>
        <v>2032</v>
      </c>
      <c r="DO288" s="183">
        <f t="shared" si="150"/>
        <v>2032</v>
      </c>
      <c r="DP288" s="183">
        <f t="shared" si="150"/>
        <v>2032</v>
      </c>
      <c r="DQ288" s="183">
        <f t="shared" si="150"/>
        <v>2032</v>
      </c>
      <c r="DR288" s="183">
        <f t="shared" si="150"/>
        <v>2032</v>
      </c>
      <c r="DS288" s="183">
        <f t="shared" si="150"/>
        <v>2032</v>
      </c>
      <c r="DT288" s="183">
        <f t="shared" ref="DT288:DZ288" si="151">YEAR(DT287)</f>
        <v>2032</v>
      </c>
      <c r="DU288" s="183">
        <f t="shared" si="151"/>
        <v>2032</v>
      </c>
      <c r="DV288" s="183">
        <f t="shared" si="151"/>
        <v>2032</v>
      </c>
      <c r="DW288" s="183">
        <f t="shared" si="151"/>
        <v>2032</v>
      </c>
      <c r="DX288" s="183">
        <f t="shared" si="151"/>
        <v>2033</v>
      </c>
      <c r="DY288" s="183">
        <f t="shared" si="151"/>
        <v>2033</v>
      </c>
      <c r="DZ288" s="183">
        <f t="shared" si="151"/>
        <v>2033</v>
      </c>
    </row>
    <row r="289" spans="2:132" x14ac:dyDescent="0.25">
      <c r="DS289" s="9"/>
      <c r="DT289" s="9"/>
      <c r="DU289" s="9"/>
      <c r="DV289" s="9"/>
      <c r="DW289" s="9"/>
      <c r="DX289" s="9"/>
      <c r="DY289" s="9"/>
      <c r="DZ289" s="9"/>
    </row>
    <row r="290" spans="2:132" ht="13" x14ac:dyDescent="0.3">
      <c r="B290" s="108" t="s">
        <v>93</v>
      </c>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row>
    <row r="291" spans="2:132" x14ac:dyDescent="0.25">
      <c r="B291" t="s">
        <v>83</v>
      </c>
      <c r="F291" s="46">
        <f t="shared" ref="F291:F296" si="152">SUM(H291:DZ291)</f>
        <v>682852879.91276789</v>
      </c>
      <c r="H291" s="43">
        <f t="shared" ref="H291:AM291" si="153">IF(H$287&lt;=$DW$287,H461,0)</f>
        <v>22847620.720757425</v>
      </c>
      <c r="I291" s="43">
        <f t="shared" si="153"/>
        <v>0</v>
      </c>
      <c r="J291" s="43">
        <f t="shared" si="153"/>
        <v>0</v>
      </c>
      <c r="K291" s="43">
        <f t="shared" si="153"/>
        <v>0</v>
      </c>
      <c r="L291" s="43">
        <f t="shared" si="153"/>
        <v>0</v>
      </c>
      <c r="M291" s="43">
        <f t="shared" si="153"/>
        <v>0</v>
      </c>
      <c r="N291" s="43">
        <f t="shared" si="153"/>
        <v>6960142.0090539036</v>
      </c>
      <c r="O291" s="43">
        <f t="shared" si="153"/>
        <v>0</v>
      </c>
      <c r="P291" s="43">
        <f t="shared" si="153"/>
        <v>13078351.997794136</v>
      </c>
      <c r="Q291" s="43">
        <f t="shared" si="153"/>
        <v>0</v>
      </c>
      <c r="R291" s="43">
        <f t="shared" si="153"/>
        <v>0</v>
      </c>
      <c r="S291" s="43">
        <f t="shared" si="153"/>
        <v>0</v>
      </c>
      <c r="T291" s="43">
        <f t="shared" si="153"/>
        <v>16870932.017884314</v>
      </c>
      <c r="U291" s="43">
        <f t="shared" si="153"/>
        <v>0</v>
      </c>
      <c r="V291" s="43">
        <f t="shared" si="153"/>
        <v>0</v>
      </c>
      <c r="W291" s="43">
        <f t="shared" si="153"/>
        <v>0</v>
      </c>
      <c r="X291" s="43">
        <f t="shared" si="153"/>
        <v>0</v>
      </c>
      <c r="Y291" s="43">
        <f t="shared" si="153"/>
        <v>0</v>
      </c>
      <c r="Z291" s="43">
        <f t="shared" si="153"/>
        <v>7203746.9793707933</v>
      </c>
      <c r="AA291" s="43">
        <f t="shared" si="153"/>
        <v>0</v>
      </c>
      <c r="AB291" s="43">
        <f t="shared" si="153"/>
        <v>13536094.317716939</v>
      </c>
      <c r="AC291" s="43">
        <f t="shared" si="153"/>
        <v>0</v>
      </c>
      <c r="AD291" s="43">
        <f t="shared" si="153"/>
        <v>0</v>
      </c>
      <c r="AE291" s="43">
        <f t="shared" si="153"/>
        <v>0</v>
      </c>
      <c r="AF291" s="43">
        <f t="shared" si="153"/>
        <v>7882031.3362113182</v>
      </c>
      <c r="AG291" s="43">
        <f t="shared" si="153"/>
        <v>7903149.2632528581</v>
      </c>
      <c r="AH291" s="43">
        <f t="shared" si="153"/>
        <v>7926595.8298413251</v>
      </c>
      <c r="AI291" s="43">
        <f t="shared" si="153"/>
        <v>7949352.283655853</v>
      </c>
      <c r="AJ291" s="43">
        <f t="shared" si="153"/>
        <v>7972174.0689444914</v>
      </c>
      <c r="AK291" s="43">
        <f t="shared" si="153"/>
        <v>7995061.3732672799</v>
      </c>
      <c r="AL291" s="43">
        <f t="shared" si="153"/>
        <v>29324561.804950088</v>
      </c>
      <c r="AM291" s="43">
        <f t="shared" si="153"/>
        <v>8041033.2919493699</v>
      </c>
      <c r="AN291" s="43">
        <f t="shared" ref="AN291:BS291" si="154">IF(AN$287&lt;=$DW$287,AN461,0)</f>
        <v>36568548.153775185</v>
      </c>
      <c r="AO291" s="43">
        <f t="shared" si="154"/>
        <v>8087269.5509796636</v>
      </c>
      <c r="AP291" s="43">
        <f t="shared" si="154"/>
        <v>8110487.282774399</v>
      </c>
      <c r="AQ291" s="43">
        <f t="shared" si="154"/>
        <v>8133771.6703256033</v>
      </c>
      <c r="AR291" s="43">
        <f t="shared" si="154"/>
        <v>8157122.904995203</v>
      </c>
      <c r="AS291" s="43">
        <f t="shared" si="154"/>
        <v>8178977.8709333837</v>
      </c>
      <c r="AT291" s="43">
        <f t="shared" si="154"/>
        <v>8203242.7485016333</v>
      </c>
      <c r="AU291" s="43">
        <f t="shared" si="154"/>
        <v>8226793.4276005812</v>
      </c>
      <c r="AV291" s="43">
        <f t="shared" si="154"/>
        <v>8250411.7183139864</v>
      </c>
      <c r="AW291" s="43">
        <f t="shared" si="154"/>
        <v>8274097.8147479482</v>
      </c>
      <c r="AX291" s="43">
        <f t="shared" si="154"/>
        <v>28283282.962357357</v>
      </c>
      <c r="AY291" s="43">
        <f t="shared" si="154"/>
        <v>0</v>
      </c>
      <c r="AZ291" s="43">
        <f t="shared" si="154"/>
        <v>29499265.844748296</v>
      </c>
      <c r="BA291" s="43">
        <f t="shared" si="154"/>
        <v>0</v>
      </c>
      <c r="BB291" s="43">
        <f t="shared" si="154"/>
        <v>0</v>
      </c>
      <c r="BC291" s="43">
        <f t="shared" si="154"/>
        <v>0</v>
      </c>
      <c r="BD291" s="43">
        <f t="shared" si="154"/>
        <v>0</v>
      </c>
      <c r="BE291" s="43">
        <f t="shared" si="154"/>
        <v>0</v>
      </c>
      <c r="BF291" s="43">
        <f t="shared" si="154"/>
        <v>0</v>
      </c>
      <c r="BG291" s="43">
        <f t="shared" si="154"/>
        <v>0</v>
      </c>
      <c r="BH291" s="43">
        <f t="shared" si="154"/>
        <v>0</v>
      </c>
      <c r="BI291" s="43">
        <f t="shared" si="154"/>
        <v>0</v>
      </c>
      <c r="BJ291" s="43">
        <f t="shared" si="154"/>
        <v>22819744.555832595</v>
      </c>
      <c r="BK291" s="43">
        <f t="shared" si="154"/>
        <v>0</v>
      </c>
      <c r="BL291" s="43">
        <f t="shared" si="154"/>
        <v>30528822.690319702</v>
      </c>
      <c r="BM291" s="43">
        <f t="shared" si="154"/>
        <v>0</v>
      </c>
      <c r="BN291" s="43">
        <f t="shared" si="154"/>
        <v>0</v>
      </c>
      <c r="BO291" s="43">
        <f t="shared" si="154"/>
        <v>0</v>
      </c>
      <c r="BP291" s="43">
        <f t="shared" si="154"/>
        <v>0</v>
      </c>
      <c r="BQ291" s="43">
        <f t="shared" si="154"/>
        <v>0</v>
      </c>
      <c r="BR291" s="43">
        <f t="shared" si="154"/>
        <v>0</v>
      </c>
      <c r="BS291" s="43">
        <f t="shared" si="154"/>
        <v>0</v>
      </c>
      <c r="BT291" s="43">
        <f t="shared" ref="BT291:CY291" si="155">IF(BT$287&lt;=$DW$287,BT461,0)</f>
        <v>0</v>
      </c>
      <c r="BU291" s="43">
        <f t="shared" si="155"/>
        <v>0</v>
      </c>
      <c r="BV291" s="43">
        <f t="shared" si="155"/>
        <v>23618435.615286749</v>
      </c>
      <c r="BW291" s="43">
        <f t="shared" si="155"/>
        <v>0</v>
      </c>
      <c r="BX291" s="43">
        <f t="shared" si="155"/>
        <v>31597331.484480917</v>
      </c>
      <c r="BY291" s="43">
        <f t="shared" si="155"/>
        <v>0</v>
      </c>
      <c r="BZ291" s="43">
        <f t="shared" si="155"/>
        <v>0</v>
      </c>
      <c r="CA291" s="43">
        <f t="shared" si="155"/>
        <v>0</v>
      </c>
      <c r="CB291" s="43">
        <f t="shared" si="155"/>
        <v>0</v>
      </c>
      <c r="CC291" s="43">
        <f t="shared" si="155"/>
        <v>0</v>
      </c>
      <c r="CD291" s="43">
        <f t="shared" si="155"/>
        <v>0</v>
      </c>
      <c r="CE291" s="43">
        <f t="shared" si="155"/>
        <v>0</v>
      </c>
      <c r="CF291" s="43">
        <f t="shared" si="155"/>
        <v>0</v>
      </c>
      <c r="CG291" s="43">
        <f t="shared" si="155"/>
        <v>0</v>
      </c>
      <c r="CH291" s="43">
        <f t="shared" si="155"/>
        <v>24442745.013269119</v>
      </c>
      <c r="CI291" s="43">
        <f t="shared" si="155"/>
        <v>0</v>
      </c>
      <c r="CJ291" s="43">
        <f t="shared" si="155"/>
        <v>32700113.130059667</v>
      </c>
      <c r="CK291" s="43">
        <f t="shared" si="155"/>
        <v>0</v>
      </c>
      <c r="CL291" s="43">
        <f t="shared" si="155"/>
        <v>0</v>
      </c>
      <c r="CM291" s="43">
        <f t="shared" si="155"/>
        <v>0</v>
      </c>
      <c r="CN291" s="43">
        <f t="shared" si="155"/>
        <v>0</v>
      </c>
      <c r="CO291" s="43">
        <f t="shared" si="155"/>
        <v>0</v>
      </c>
      <c r="CP291" s="43">
        <f t="shared" si="155"/>
        <v>0</v>
      </c>
      <c r="CQ291" s="43">
        <f t="shared" si="155"/>
        <v>0</v>
      </c>
      <c r="CR291" s="43">
        <f t="shared" si="155"/>
        <v>0</v>
      </c>
      <c r="CS291" s="43">
        <f t="shared" si="155"/>
        <v>0</v>
      </c>
      <c r="CT291" s="43">
        <f t="shared" si="155"/>
        <v>25295823.716495484</v>
      </c>
      <c r="CU291" s="43">
        <f t="shared" si="155"/>
        <v>0</v>
      </c>
      <c r="CV291" s="43">
        <f t="shared" si="155"/>
        <v>33841383.068816677</v>
      </c>
      <c r="CW291" s="43">
        <f t="shared" si="155"/>
        <v>0</v>
      </c>
      <c r="CX291" s="43">
        <f t="shared" si="155"/>
        <v>0</v>
      </c>
      <c r="CY291" s="43">
        <f t="shared" si="155"/>
        <v>0</v>
      </c>
      <c r="CZ291" s="43">
        <f t="shared" ref="CZ291:DZ291" si="156">IF(CZ$287&lt;=$DW$287,CZ461,0)</f>
        <v>0</v>
      </c>
      <c r="DA291" s="43">
        <f t="shared" si="156"/>
        <v>0</v>
      </c>
      <c r="DB291" s="43">
        <f t="shared" si="156"/>
        <v>0</v>
      </c>
      <c r="DC291" s="43">
        <f t="shared" si="156"/>
        <v>0</v>
      </c>
      <c r="DD291" s="43">
        <f t="shared" si="156"/>
        <v>0</v>
      </c>
      <c r="DE291" s="43">
        <f t="shared" si="156"/>
        <v>0</v>
      </c>
      <c r="DF291" s="43">
        <f t="shared" si="156"/>
        <v>26178675.805383042</v>
      </c>
      <c r="DG291" s="43">
        <f t="shared" si="156"/>
        <v>0</v>
      </c>
      <c r="DH291" s="43">
        <f t="shared" si="156"/>
        <v>35022484.584544986</v>
      </c>
      <c r="DI291" s="43">
        <f t="shared" si="156"/>
        <v>0</v>
      </c>
      <c r="DJ291" s="43">
        <f t="shared" si="156"/>
        <v>0</v>
      </c>
      <c r="DK291" s="43">
        <f t="shared" si="156"/>
        <v>0</v>
      </c>
      <c r="DL291" s="43">
        <f t="shared" si="156"/>
        <v>0</v>
      </c>
      <c r="DM291" s="43">
        <f t="shared" si="156"/>
        <v>0</v>
      </c>
      <c r="DN291" s="43">
        <f t="shared" si="156"/>
        <v>0</v>
      </c>
      <c r="DO291" s="43">
        <f t="shared" si="156"/>
        <v>0</v>
      </c>
      <c r="DP291" s="43">
        <f t="shared" si="156"/>
        <v>0</v>
      </c>
      <c r="DQ291" s="43">
        <f t="shared" si="156"/>
        <v>0</v>
      </c>
      <c r="DR291" s="43">
        <f t="shared" si="156"/>
        <v>27094929.458571456</v>
      </c>
      <c r="DS291" s="43">
        <f t="shared" si="156"/>
        <v>0</v>
      </c>
      <c r="DT291" s="43">
        <f t="shared" si="156"/>
        <v>36248271.54500407</v>
      </c>
      <c r="DU291" s="43">
        <f t="shared" si="156"/>
        <v>0</v>
      </c>
      <c r="DV291" s="43">
        <f t="shared" si="156"/>
        <v>0</v>
      </c>
      <c r="DW291" s="43">
        <f t="shared" si="156"/>
        <v>0</v>
      </c>
      <c r="DX291" s="43">
        <f t="shared" si="156"/>
        <v>0</v>
      </c>
      <c r="DY291" s="43">
        <f t="shared" si="156"/>
        <v>0</v>
      </c>
      <c r="DZ291" s="43">
        <f t="shared" si="156"/>
        <v>0</v>
      </c>
    </row>
    <row r="292" spans="2:132" x14ac:dyDescent="0.25">
      <c r="B292" t="s">
        <v>84</v>
      </c>
      <c r="F292" s="46">
        <f t="shared" si="152"/>
        <v>34374953.049781226</v>
      </c>
      <c r="H292" s="43">
        <f>IF(H$287&lt;=$DW$287,H452,0)</f>
        <v>2586455.3740183185</v>
      </c>
      <c r="I292" s="43">
        <f t="shared" ref="I292:AN292" si="157">IF(I287&lt;=$DW$287,I452,0)</f>
        <v>2593385.1328019165</v>
      </c>
      <c r="J292" s="43">
        <f t="shared" si="157"/>
        <v>2601079.0248417016</v>
      </c>
      <c r="K292" s="43">
        <f t="shared" si="157"/>
        <v>2608546.4592823368</v>
      </c>
      <c r="L292" s="43">
        <f t="shared" si="157"/>
        <v>2616035.3319709427</v>
      </c>
      <c r="M292" s="43">
        <f t="shared" si="157"/>
        <v>2748596.9474980473</v>
      </c>
      <c r="N292" s="43">
        <f t="shared" si="157"/>
        <v>2864859.1676823599</v>
      </c>
      <c r="O292" s="43">
        <f t="shared" si="157"/>
        <v>2873083.8881971943</v>
      </c>
      <c r="P292" s="43">
        <f t="shared" si="157"/>
        <v>2881332.2210516208</v>
      </c>
      <c r="Q292" s="43">
        <f t="shared" si="157"/>
        <v>2889604.2340342705</v>
      </c>
      <c r="R292" s="43">
        <f t="shared" si="157"/>
        <v>2897899.9951283983</v>
      </c>
      <c r="S292" s="43">
        <f t="shared" si="157"/>
        <v>2906219.5725124241</v>
      </c>
      <c r="T292" s="43">
        <f t="shared" si="157"/>
        <v>237837.52127499212</v>
      </c>
      <c r="U292" s="43">
        <f t="shared" si="157"/>
        <v>238497.53691137087</v>
      </c>
      <c r="V292" s="43">
        <f t="shared" si="157"/>
        <v>239205.09641633666</v>
      </c>
      <c r="W292" s="43">
        <f t="shared" si="157"/>
        <v>239891.83002123493</v>
      </c>
      <c r="X292" s="43">
        <f t="shared" si="157"/>
        <v>240580.53516875987</v>
      </c>
      <c r="Y292" s="43">
        <f t="shared" si="157"/>
        <v>111843.18096899819</v>
      </c>
      <c r="Z292" s="43">
        <f t="shared" si="157"/>
        <v>0</v>
      </c>
      <c r="AA292" s="43">
        <f t="shared" si="157"/>
        <v>0</v>
      </c>
      <c r="AB292" s="43">
        <f t="shared" si="157"/>
        <v>0</v>
      </c>
      <c r="AC292" s="43">
        <f t="shared" si="157"/>
        <v>0</v>
      </c>
      <c r="AD292" s="43">
        <f t="shared" si="157"/>
        <v>0</v>
      </c>
      <c r="AE292" s="43">
        <f t="shared" si="157"/>
        <v>0</v>
      </c>
      <c r="AF292" s="43">
        <f t="shared" si="157"/>
        <v>0</v>
      </c>
      <c r="AG292" s="43">
        <f t="shared" si="157"/>
        <v>0</v>
      </c>
      <c r="AH292" s="43">
        <f t="shared" si="157"/>
        <v>0</v>
      </c>
      <c r="AI292" s="43">
        <f t="shared" si="157"/>
        <v>0</v>
      </c>
      <c r="AJ292" s="43">
        <f t="shared" si="157"/>
        <v>0</v>
      </c>
      <c r="AK292" s="43">
        <f t="shared" si="157"/>
        <v>0</v>
      </c>
      <c r="AL292" s="43">
        <f t="shared" si="157"/>
        <v>0</v>
      </c>
      <c r="AM292" s="43">
        <f t="shared" si="157"/>
        <v>0</v>
      </c>
      <c r="AN292" s="43">
        <f t="shared" si="157"/>
        <v>0</v>
      </c>
      <c r="AO292" s="43">
        <f t="shared" ref="AO292:BT292" si="158">IF(AO287&lt;=$DW$287,AO452,0)</f>
        <v>0</v>
      </c>
      <c r="AP292" s="43">
        <f t="shared" si="158"/>
        <v>0</v>
      </c>
      <c r="AQ292" s="43">
        <f t="shared" si="158"/>
        <v>0</v>
      </c>
      <c r="AR292" s="43">
        <f t="shared" si="158"/>
        <v>0</v>
      </c>
      <c r="AS292" s="43">
        <f t="shared" si="158"/>
        <v>0</v>
      </c>
      <c r="AT292" s="43">
        <f t="shared" si="158"/>
        <v>0</v>
      </c>
      <c r="AU292" s="43">
        <f t="shared" si="158"/>
        <v>0</v>
      </c>
      <c r="AV292" s="43">
        <f t="shared" si="158"/>
        <v>0</v>
      </c>
      <c r="AW292" s="43">
        <f t="shared" si="158"/>
        <v>0</v>
      </c>
      <c r="AX292" s="43">
        <f t="shared" si="158"/>
        <v>0</v>
      </c>
      <c r="AY292" s="43">
        <f t="shared" si="158"/>
        <v>0</v>
      </c>
      <c r="AZ292" s="43">
        <f t="shared" si="158"/>
        <v>0</v>
      </c>
      <c r="BA292" s="43">
        <f t="shared" si="158"/>
        <v>0</v>
      </c>
      <c r="BB292" s="43">
        <f t="shared" si="158"/>
        <v>0</v>
      </c>
      <c r="BC292" s="43">
        <f t="shared" si="158"/>
        <v>0</v>
      </c>
      <c r="BD292" s="43">
        <f t="shared" si="158"/>
        <v>0</v>
      </c>
      <c r="BE292" s="43">
        <f t="shared" si="158"/>
        <v>0</v>
      </c>
      <c r="BF292" s="43">
        <f t="shared" si="158"/>
        <v>0</v>
      </c>
      <c r="BG292" s="43">
        <f t="shared" si="158"/>
        <v>0</v>
      </c>
      <c r="BH292" s="43">
        <f t="shared" si="158"/>
        <v>0</v>
      </c>
      <c r="BI292" s="43">
        <f t="shared" si="158"/>
        <v>0</v>
      </c>
      <c r="BJ292" s="43">
        <f t="shared" si="158"/>
        <v>0</v>
      </c>
      <c r="BK292" s="43">
        <f t="shared" si="158"/>
        <v>0</v>
      </c>
      <c r="BL292" s="43">
        <f t="shared" si="158"/>
        <v>0</v>
      </c>
      <c r="BM292" s="43">
        <f t="shared" si="158"/>
        <v>0</v>
      </c>
      <c r="BN292" s="43">
        <f t="shared" si="158"/>
        <v>0</v>
      </c>
      <c r="BO292" s="43">
        <f t="shared" si="158"/>
        <v>0</v>
      </c>
      <c r="BP292" s="43">
        <f t="shared" si="158"/>
        <v>0</v>
      </c>
      <c r="BQ292" s="43">
        <f t="shared" si="158"/>
        <v>0</v>
      </c>
      <c r="BR292" s="43">
        <f t="shared" si="158"/>
        <v>0</v>
      </c>
      <c r="BS292" s="43">
        <f t="shared" si="158"/>
        <v>0</v>
      </c>
      <c r="BT292" s="43">
        <f t="shared" si="158"/>
        <v>0</v>
      </c>
      <c r="BU292" s="43">
        <f t="shared" ref="BU292:CZ292" si="159">IF(BU287&lt;=$DW$287,BU452,0)</f>
        <v>0</v>
      </c>
      <c r="BV292" s="43">
        <f t="shared" si="159"/>
        <v>0</v>
      </c>
      <c r="BW292" s="43">
        <f t="shared" si="159"/>
        <v>0</v>
      </c>
      <c r="BX292" s="43">
        <f t="shared" si="159"/>
        <v>0</v>
      </c>
      <c r="BY292" s="43">
        <f t="shared" si="159"/>
        <v>0</v>
      </c>
      <c r="BZ292" s="43">
        <f t="shared" si="159"/>
        <v>0</v>
      </c>
      <c r="CA292" s="43">
        <f t="shared" si="159"/>
        <v>0</v>
      </c>
      <c r="CB292" s="43">
        <f t="shared" si="159"/>
        <v>0</v>
      </c>
      <c r="CC292" s="43">
        <f t="shared" si="159"/>
        <v>0</v>
      </c>
      <c r="CD292" s="43">
        <f t="shared" si="159"/>
        <v>0</v>
      </c>
      <c r="CE292" s="43">
        <f t="shared" si="159"/>
        <v>0</v>
      </c>
      <c r="CF292" s="43">
        <f t="shared" si="159"/>
        <v>0</v>
      </c>
      <c r="CG292" s="43">
        <f t="shared" si="159"/>
        <v>0</v>
      </c>
      <c r="CH292" s="43">
        <f t="shared" si="159"/>
        <v>0</v>
      </c>
      <c r="CI292" s="43">
        <f t="shared" si="159"/>
        <v>0</v>
      </c>
      <c r="CJ292" s="43">
        <f t="shared" si="159"/>
        <v>0</v>
      </c>
      <c r="CK292" s="43">
        <f t="shared" si="159"/>
        <v>0</v>
      </c>
      <c r="CL292" s="43">
        <f t="shared" si="159"/>
        <v>0</v>
      </c>
      <c r="CM292" s="43">
        <f t="shared" si="159"/>
        <v>0</v>
      </c>
      <c r="CN292" s="43">
        <f t="shared" si="159"/>
        <v>0</v>
      </c>
      <c r="CO292" s="43">
        <f t="shared" si="159"/>
        <v>0</v>
      </c>
      <c r="CP292" s="43">
        <f t="shared" si="159"/>
        <v>0</v>
      </c>
      <c r="CQ292" s="43">
        <f t="shared" si="159"/>
        <v>0</v>
      </c>
      <c r="CR292" s="43">
        <f t="shared" si="159"/>
        <v>0</v>
      </c>
      <c r="CS292" s="43">
        <f t="shared" si="159"/>
        <v>0</v>
      </c>
      <c r="CT292" s="43">
        <f t="shared" si="159"/>
        <v>0</v>
      </c>
      <c r="CU292" s="43">
        <f t="shared" si="159"/>
        <v>0</v>
      </c>
      <c r="CV292" s="43">
        <f t="shared" si="159"/>
        <v>0</v>
      </c>
      <c r="CW292" s="43">
        <f t="shared" si="159"/>
        <v>0</v>
      </c>
      <c r="CX292" s="43">
        <f t="shared" si="159"/>
        <v>0</v>
      </c>
      <c r="CY292" s="43">
        <f t="shared" si="159"/>
        <v>0</v>
      </c>
      <c r="CZ292" s="43">
        <f t="shared" si="159"/>
        <v>0</v>
      </c>
      <c r="DA292" s="43">
        <f t="shared" ref="DA292:DZ292" si="160">IF(DA287&lt;=$DW$287,DA452,0)</f>
        <v>0</v>
      </c>
      <c r="DB292" s="43">
        <f t="shared" si="160"/>
        <v>0</v>
      </c>
      <c r="DC292" s="43">
        <f t="shared" si="160"/>
        <v>0</v>
      </c>
      <c r="DD292" s="43">
        <f t="shared" si="160"/>
        <v>0</v>
      </c>
      <c r="DE292" s="43">
        <f t="shared" si="160"/>
        <v>0</v>
      </c>
      <c r="DF292" s="43">
        <f t="shared" si="160"/>
        <v>0</v>
      </c>
      <c r="DG292" s="43">
        <f t="shared" si="160"/>
        <v>0</v>
      </c>
      <c r="DH292" s="43">
        <f t="shared" si="160"/>
        <v>0</v>
      </c>
      <c r="DI292" s="43">
        <f t="shared" si="160"/>
        <v>0</v>
      </c>
      <c r="DJ292" s="43">
        <f t="shared" si="160"/>
        <v>0</v>
      </c>
      <c r="DK292" s="43">
        <f t="shared" si="160"/>
        <v>0</v>
      </c>
      <c r="DL292" s="43">
        <f t="shared" si="160"/>
        <v>0</v>
      </c>
      <c r="DM292" s="43">
        <f t="shared" si="160"/>
        <v>0</v>
      </c>
      <c r="DN292" s="43">
        <f t="shared" si="160"/>
        <v>0</v>
      </c>
      <c r="DO292" s="43">
        <f t="shared" si="160"/>
        <v>0</v>
      </c>
      <c r="DP292" s="43">
        <f t="shared" si="160"/>
        <v>0</v>
      </c>
      <c r="DQ292" s="43">
        <f t="shared" si="160"/>
        <v>0</v>
      </c>
      <c r="DR292" s="43">
        <f t="shared" si="160"/>
        <v>0</v>
      </c>
      <c r="DS292" s="43">
        <f t="shared" si="160"/>
        <v>0</v>
      </c>
      <c r="DT292" s="43">
        <f t="shared" si="160"/>
        <v>0</v>
      </c>
      <c r="DU292" s="43">
        <f t="shared" si="160"/>
        <v>0</v>
      </c>
      <c r="DV292" s="43">
        <f t="shared" si="160"/>
        <v>0</v>
      </c>
      <c r="DW292" s="43">
        <f t="shared" si="160"/>
        <v>0</v>
      </c>
      <c r="DX292" s="43">
        <f t="shared" si="160"/>
        <v>0</v>
      </c>
      <c r="DY292" s="43">
        <f t="shared" si="160"/>
        <v>0</v>
      </c>
      <c r="DZ292" s="43">
        <f t="shared" si="160"/>
        <v>0</v>
      </c>
    </row>
    <row r="293" spans="2:132" x14ac:dyDescent="0.25">
      <c r="B293" t="s">
        <v>85</v>
      </c>
      <c r="F293" s="46">
        <f t="shared" si="152"/>
        <v>11539803.752404954</v>
      </c>
      <c r="H293">
        <f>IF(H$287&lt;=$DW$287,H394,0)</f>
        <v>166666.66666666666</v>
      </c>
      <c r="I293">
        <f t="shared" ref="I293:BT293" si="161">IF(I$287&lt;=$DW$287,I394,0)</f>
        <v>167144.56870087056</v>
      </c>
      <c r="J293">
        <f t="shared" si="161"/>
        <v>167675.27312920714</v>
      </c>
      <c r="K293">
        <f t="shared" si="161"/>
        <v>183159.41355196803</v>
      </c>
      <c r="L293">
        <f t="shared" si="161"/>
        <v>183722.1784884503</v>
      </c>
      <c r="M293">
        <f t="shared" si="161"/>
        <v>184286.672543669</v>
      </c>
      <c r="N293">
        <f t="shared" si="161"/>
        <v>184852.9010304136</v>
      </c>
      <c r="O293">
        <f t="shared" si="161"/>
        <v>185420.86927779735</v>
      </c>
      <c r="P293">
        <f t="shared" si="161"/>
        <v>185990.58263130725</v>
      </c>
      <c r="Q293">
        <f t="shared" si="161"/>
        <v>186562.04645285476</v>
      </c>
      <c r="R293">
        <f t="shared" si="161"/>
        <v>187135.26612082584</v>
      </c>
      <c r="S293">
        <f t="shared" si="161"/>
        <v>187710.2470301319</v>
      </c>
      <c r="T293">
        <f t="shared" si="161"/>
        <v>188286.99459226034</v>
      </c>
      <c r="U293">
        <f t="shared" si="161"/>
        <v>520237.47008145956</v>
      </c>
      <c r="V293">
        <f t="shared" si="161"/>
        <v>521889.28761465708</v>
      </c>
      <c r="W293">
        <f t="shared" si="161"/>
        <v>569734.67947102338</v>
      </c>
      <c r="X293">
        <f t="shared" si="161"/>
        <v>571485.21303348907</v>
      </c>
      <c r="Y293">
        <f t="shared" si="161"/>
        <v>573241.1251833284</v>
      </c>
      <c r="Z293">
        <f t="shared" si="161"/>
        <v>575002.43244647526</v>
      </c>
      <c r="AA293">
        <f t="shared" si="161"/>
        <v>576769.15139964037</v>
      </c>
      <c r="AB293">
        <f t="shared" si="161"/>
        <v>531584.65421482443</v>
      </c>
      <c r="AC293">
        <f t="shared" si="161"/>
        <v>533217.97023371013</v>
      </c>
      <c r="AD293">
        <f t="shared" si="161"/>
        <v>190565.29903288331</v>
      </c>
      <c r="AE293">
        <f t="shared" si="161"/>
        <v>191150.81886135525</v>
      </c>
      <c r="AF293">
        <f t="shared" si="161"/>
        <v>59443.398783620461</v>
      </c>
      <c r="AG293">
        <f t="shared" si="161"/>
        <v>59613.847510812586</v>
      </c>
      <c r="AH293">
        <f t="shared" si="161"/>
        <v>59803.128760631647</v>
      </c>
      <c r="AI293">
        <f t="shared" si="161"/>
        <v>59986.87636773385</v>
      </c>
      <c r="AJ293">
        <f t="shared" si="161"/>
        <v>60171.188547021738</v>
      </c>
      <c r="AK293">
        <f t="shared" si="161"/>
        <v>60356.067033166924</v>
      </c>
      <c r="AL293">
        <f t="shared" si="161"/>
        <v>60541.513566170819</v>
      </c>
      <c r="AM293">
        <f t="shared" si="161"/>
        <v>60727.529891381098</v>
      </c>
      <c r="AN293">
        <f t="shared" si="161"/>
        <v>60914.117759508066</v>
      </c>
      <c r="AO293">
        <f t="shared" si="161"/>
        <v>61101.278926641156</v>
      </c>
      <c r="AP293">
        <f t="shared" si="161"/>
        <v>61289.015154265515</v>
      </c>
      <c r="AQ293">
        <f t="shared" si="161"/>
        <v>61477.32820927845</v>
      </c>
      <c r="AR293">
        <f t="shared" si="161"/>
        <v>32423.424301090243</v>
      </c>
      <c r="AS293">
        <f t="shared" si="161"/>
        <v>32516.395623666325</v>
      </c>
      <c r="AT293">
        <f t="shared" si="161"/>
        <v>32619.639152816868</v>
      </c>
      <c r="AU293">
        <f t="shared" si="161"/>
        <v>32719.864354459045</v>
      </c>
      <c r="AV293">
        <f t="shared" si="161"/>
        <v>32820.397502212989</v>
      </c>
      <c r="AW293">
        <f t="shared" si="161"/>
        <v>32921.239542255957</v>
      </c>
      <c r="AX293">
        <f t="shared" si="161"/>
        <v>33022.391423672409</v>
      </c>
      <c r="AY293">
        <f t="shared" si="161"/>
        <v>33123.854098462863</v>
      </c>
      <c r="AZ293">
        <f t="shared" si="161"/>
        <v>33225.628521552942</v>
      </c>
      <c r="BA293">
        <f t="shared" si="161"/>
        <v>33327.715650802289</v>
      </c>
      <c r="BB293">
        <f t="shared" si="161"/>
        <v>33430.116447013614</v>
      </c>
      <c r="BC293">
        <f t="shared" si="161"/>
        <v>33532.831873941759</v>
      </c>
      <c r="BD293">
        <f t="shared" si="161"/>
        <v>33635.862898302701</v>
      </c>
      <c r="BE293">
        <f t="shared" si="161"/>
        <v>33732.310782110508</v>
      </c>
      <c r="BF293">
        <f t="shared" si="161"/>
        <v>33839.414990456818</v>
      </c>
      <c r="BG293">
        <f t="shared" si="161"/>
        <v>33943.388004228764</v>
      </c>
      <c r="BH293">
        <f t="shared" si="161"/>
        <v>34047.68047942155</v>
      </c>
      <c r="BI293">
        <f t="shared" si="161"/>
        <v>34152.29339759369</v>
      </c>
      <c r="BJ293">
        <f t="shared" si="161"/>
        <v>34257.227743319614</v>
      </c>
      <c r="BK293">
        <f t="shared" si="161"/>
        <v>34362.484504198888</v>
      </c>
      <c r="BL293">
        <f t="shared" si="161"/>
        <v>34468.064670865511</v>
      </c>
      <c r="BM293">
        <f t="shared" si="161"/>
        <v>34573.969236997254</v>
      </c>
      <c r="BN293">
        <f t="shared" si="161"/>
        <v>34680.199199325005</v>
      </c>
      <c r="BO293">
        <f t="shared" si="161"/>
        <v>34786.755557642144</v>
      </c>
      <c r="BP293">
        <f t="shared" si="161"/>
        <v>34893.639314813961</v>
      </c>
      <c r="BQ293">
        <f t="shared" si="161"/>
        <v>34997.272436439664</v>
      </c>
      <c r="BR293">
        <f t="shared" si="161"/>
        <v>35108.393052598956</v>
      </c>
      <c r="BS293">
        <f t="shared" si="161"/>
        <v>35216.265054387353</v>
      </c>
      <c r="BT293">
        <f t="shared" si="161"/>
        <v>35324.468497399859</v>
      </c>
      <c r="BU293">
        <f t="shared" ref="BU293:DZ293" si="162">IF(BU$287&lt;=$DW$287,BU394,0)</f>
        <v>35433.004400003454</v>
      </c>
      <c r="BV293">
        <f t="shared" si="162"/>
        <v>35541.8737836941</v>
      </c>
      <c r="BW293">
        <f t="shared" si="162"/>
        <v>35651.077673106352</v>
      </c>
      <c r="BX293">
        <f t="shared" si="162"/>
        <v>35760.617096022979</v>
      </c>
      <c r="BY293">
        <f t="shared" si="162"/>
        <v>35870.493083384659</v>
      </c>
      <c r="BZ293">
        <f t="shared" si="162"/>
        <v>35980.706669299703</v>
      </c>
      <c r="CA293">
        <f t="shared" si="162"/>
        <v>36091.258891053731</v>
      </c>
      <c r="CB293">
        <f t="shared" si="162"/>
        <v>36202.150789119478</v>
      </c>
      <c r="CC293">
        <f t="shared" si="162"/>
        <v>36305.957278147544</v>
      </c>
      <c r="CD293">
        <f t="shared" si="162"/>
        <v>36421.233128582098</v>
      </c>
      <c r="CE293">
        <f t="shared" si="162"/>
        <v>36533.13888625367</v>
      </c>
      <c r="CF293">
        <f t="shared" si="162"/>
        <v>36645.38847903251</v>
      </c>
      <c r="CG293">
        <f t="shared" si="162"/>
        <v>36757.982963366332</v>
      </c>
      <c r="CH293">
        <f t="shared" si="162"/>
        <v>36870.923398948835</v>
      </c>
      <c r="CI293">
        <f t="shared" si="162"/>
        <v>36984.210848729643</v>
      </c>
      <c r="CJ293">
        <f t="shared" si="162"/>
        <v>37097.846378924361</v>
      </c>
      <c r="CK293">
        <f t="shared" si="162"/>
        <v>37211.831059024575</v>
      </c>
      <c r="CL293">
        <f t="shared" si="162"/>
        <v>37326.165961807928</v>
      </c>
      <c r="CM293">
        <f t="shared" si="162"/>
        <v>37440.852163348223</v>
      </c>
      <c r="CN293">
        <f t="shared" si="162"/>
        <v>37555.890743025535</v>
      </c>
      <c r="CO293">
        <f t="shared" si="162"/>
        <v>37663.578962520121</v>
      </c>
      <c r="CP293">
        <f t="shared" si="162"/>
        <v>37783.165427684806</v>
      </c>
      <c r="CQ293">
        <f t="shared" si="162"/>
        <v>37899.255779142375</v>
      </c>
      <c r="CR293">
        <f t="shared" si="162"/>
        <v>38015.702823046136</v>
      </c>
      <c r="CS293">
        <f t="shared" si="162"/>
        <v>38132.507655348512</v>
      </c>
      <c r="CT293">
        <f t="shared" si="162"/>
        <v>38249.671375369282</v>
      </c>
      <c r="CU293">
        <f t="shared" si="162"/>
        <v>38367.195085805921</v>
      </c>
      <c r="CV293">
        <f t="shared" si="162"/>
        <v>38485.079892744005</v>
      </c>
      <c r="CW293">
        <f t="shared" si="162"/>
        <v>38603.326905667578</v>
      </c>
      <c r="CX293">
        <f t="shared" si="162"/>
        <v>38721.937237469647</v>
      </c>
      <c r="CY293">
        <f t="shared" si="162"/>
        <v>38840.912004462618</v>
      </c>
      <c r="CZ293">
        <f t="shared" si="162"/>
        <v>38960.252326388807</v>
      </c>
      <c r="DA293">
        <f t="shared" si="162"/>
        <v>39071.967429428078</v>
      </c>
      <c r="DB293">
        <f t="shared" si="162"/>
        <v>39196.025700060425</v>
      </c>
      <c r="DC293">
        <f t="shared" si="162"/>
        <v>39316.45712362574</v>
      </c>
      <c r="DD293">
        <f t="shared" si="162"/>
        <v>39437.258577762339</v>
      </c>
      <c r="DE293">
        <f t="shared" si="162"/>
        <v>39558.431199404586</v>
      </c>
      <c r="DF293">
        <f t="shared" si="162"/>
        <v>39679.976128980124</v>
      </c>
      <c r="DG293">
        <f t="shared" si="162"/>
        <v>39801.894510420592</v>
      </c>
      <c r="DH293">
        <f t="shared" si="162"/>
        <v>39924.187491172444</v>
      </c>
      <c r="DI293">
        <f t="shared" si="162"/>
        <v>40046.856222207665</v>
      </c>
      <c r="DJ293">
        <f t="shared" si="162"/>
        <v>40169.901858034682</v>
      </c>
      <c r="DK293">
        <f t="shared" si="162"/>
        <v>40293.325556709176</v>
      </c>
      <c r="DL293">
        <f t="shared" si="162"/>
        <v>40417.128479845022</v>
      </c>
      <c r="DM293">
        <f t="shared" si="162"/>
        <v>40537.166208031638</v>
      </c>
      <c r="DN293">
        <f t="shared" si="162"/>
        <v>40665.876663812698</v>
      </c>
      <c r="DO293">
        <f t="shared" si="162"/>
        <v>40790.824265761716</v>
      </c>
      <c r="DP293">
        <f t="shared" si="162"/>
        <v>40916.155774428429</v>
      </c>
      <c r="DQ293">
        <f t="shared" si="162"/>
        <v>41041.872369382261</v>
      </c>
      <c r="DR293">
        <f t="shared" si="162"/>
        <v>41167.975233816884</v>
      </c>
      <c r="DS293">
        <f t="shared" si="162"/>
        <v>41294.465554561371</v>
      </c>
      <c r="DT293">
        <f t="shared" si="162"/>
        <v>41421.344522091415</v>
      </c>
      <c r="DU293">
        <f t="shared" si="162"/>
        <v>41548.613330540451</v>
      </c>
      <c r="DV293">
        <f t="shared" si="162"/>
        <v>41676.273177710973</v>
      </c>
      <c r="DW293">
        <f t="shared" si="162"/>
        <v>41804.325265085761</v>
      </c>
      <c r="DX293" s="43">
        <f t="shared" si="162"/>
        <v>0</v>
      </c>
      <c r="DY293" s="43">
        <f t="shared" si="162"/>
        <v>0</v>
      </c>
      <c r="DZ293" s="43">
        <f t="shared" si="162"/>
        <v>0</v>
      </c>
    </row>
    <row r="294" spans="2:132" x14ac:dyDescent="0.25">
      <c r="B294" t="s">
        <v>86</v>
      </c>
      <c r="F294" s="46">
        <f t="shared" si="152"/>
        <v>47743476.8014642</v>
      </c>
      <c r="H294" s="43">
        <f>IF(H$287&lt;=$DW$287,H363,0)</f>
        <v>993625.74943853135</v>
      </c>
      <c r="I294" s="43">
        <f t="shared" ref="I294:BT294" si="163">IF(I$287&lt;=$DW$287,I363,0)</f>
        <v>996474.88403989561</v>
      </c>
      <c r="J294" s="43">
        <f t="shared" si="163"/>
        <v>871499.60482369829</v>
      </c>
      <c r="K294" s="43">
        <f t="shared" si="163"/>
        <v>776492.30314284016</v>
      </c>
      <c r="L294" s="43">
        <f t="shared" si="163"/>
        <v>778878.10812650353</v>
      </c>
      <c r="M294" s="43">
        <f t="shared" si="163"/>
        <v>781271.24359547498</v>
      </c>
      <c r="N294" s="43">
        <f t="shared" si="163"/>
        <v>783671.7320729763</v>
      </c>
      <c r="O294" s="43">
        <f t="shared" si="163"/>
        <v>786079.59615143307</v>
      </c>
      <c r="P294" s="43">
        <f t="shared" si="163"/>
        <v>788494.85849268641</v>
      </c>
      <c r="Q294" s="43">
        <f t="shared" si="163"/>
        <v>997813.36222164007</v>
      </c>
      <c r="R294" s="43">
        <f t="shared" si="163"/>
        <v>1000879.1853891317</v>
      </c>
      <c r="S294" s="43">
        <f t="shared" si="163"/>
        <v>1003954.4284261602</v>
      </c>
      <c r="T294" s="43">
        <f t="shared" si="163"/>
        <v>1007039.1202756675</v>
      </c>
      <c r="U294" s="43">
        <f t="shared" si="163"/>
        <v>1010029.9979738006</v>
      </c>
      <c r="V294" s="43">
        <f t="shared" si="163"/>
        <v>1013236.9666288024</v>
      </c>
      <c r="W294" s="43">
        <f t="shared" si="163"/>
        <v>1016350.1794640496</v>
      </c>
      <c r="X294" s="43">
        <f t="shared" si="163"/>
        <v>1019472.957775564</v>
      </c>
      <c r="Y294" s="43">
        <f t="shared" si="163"/>
        <v>1022605.3309536707</v>
      </c>
      <c r="Z294" s="43">
        <f t="shared" si="163"/>
        <v>225896.23185404582</v>
      </c>
      <c r="AA294" s="43">
        <f t="shared" si="163"/>
        <v>226590.30744702567</v>
      </c>
      <c r="AB294" s="43">
        <f t="shared" si="163"/>
        <v>227286.51561621018</v>
      </c>
      <c r="AC294" s="43">
        <f t="shared" si="163"/>
        <v>227984.86291402861</v>
      </c>
      <c r="AD294" s="43">
        <f t="shared" si="163"/>
        <v>228685.35591304296</v>
      </c>
      <c r="AE294" s="43">
        <f t="shared" si="163"/>
        <v>229388.00120600962</v>
      </c>
      <c r="AF294" s="43">
        <f t="shared" si="163"/>
        <v>230092.80540594153</v>
      </c>
      <c r="AG294" s="43">
        <f t="shared" si="163"/>
        <v>230752.57632449665</v>
      </c>
      <c r="AH294" s="43">
        <f t="shared" si="163"/>
        <v>231485.24394904057</v>
      </c>
      <c r="AI294" s="43">
        <f t="shared" si="163"/>
        <v>232196.49201476228</v>
      </c>
      <c r="AJ294" s="43">
        <f t="shared" si="163"/>
        <v>232909.92541982728</v>
      </c>
      <c r="AK294" s="43">
        <f t="shared" si="163"/>
        <v>233625.55087878183</v>
      </c>
      <c r="AL294" s="43">
        <f t="shared" si="163"/>
        <v>234343.37512680297</v>
      </c>
      <c r="AM294" s="43">
        <f t="shared" si="163"/>
        <v>235063.40491976173</v>
      </c>
      <c r="AN294" s="43">
        <f t="shared" si="163"/>
        <v>235785.64703428693</v>
      </c>
      <c r="AO294" s="43">
        <f t="shared" si="163"/>
        <v>236510.10826782888</v>
      </c>
      <c r="AP294" s="43">
        <f t="shared" si="163"/>
        <v>237236.79543872323</v>
      </c>
      <c r="AQ294" s="43">
        <f t="shared" si="163"/>
        <v>237965.71538625541</v>
      </c>
      <c r="AR294" s="43">
        <f t="shared" si="163"/>
        <v>234044.61204026081</v>
      </c>
      <c r="AS294" s="43">
        <f t="shared" si="163"/>
        <v>234715.71441739184</v>
      </c>
      <c r="AT294" s="43">
        <f t="shared" si="163"/>
        <v>235460.96548962028</v>
      </c>
      <c r="AU294" s="43">
        <f t="shared" si="163"/>
        <v>236184.42912557599</v>
      </c>
      <c r="AV294" s="43">
        <f t="shared" si="163"/>
        <v>236910.11563372391</v>
      </c>
      <c r="AW294" s="43">
        <f t="shared" si="163"/>
        <v>237638.03184393162</v>
      </c>
      <c r="AX294" s="43">
        <f t="shared" si="163"/>
        <v>238368.18460705169</v>
      </c>
      <c r="AY294" s="43">
        <f t="shared" si="163"/>
        <v>239100.58079498616</v>
      </c>
      <c r="AZ294" s="43">
        <f t="shared" si="163"/>
        <v>239835.22730075137</v>
      </c>
      <c r="BA294" s="43">
        <f t="shared" si="163"/>
        <v>240572.13103854266</v>
      </c>
      <c r="BB294" s="43">
        <f t="shared" si="163"/>
        <v>241311.29894379963</v>
      </c>
      <c r="BC294" s="43">
        <f t="shared" si="163"/>
        <v>242052.73797327123</v>
      </c>
      <c r="BD294" s="43">
        <f t="shared" si="163"/>
        <v>299226.21225488611</v>
      </c>
      <c r="BE294" s="43">
        <f t="shared" si="163"/>
        <v>300084.21714802855</v>
      </c>
      <c r="BF294" s="43">
        <f t="shared" si="163"/>
        <v>301037.02120353683</v>
      </c>
      <c r="BG294" s="43">
        <f t="shared" si="163"/>
        <v>301961.97000540851</v>
      </c>
      <c r="BH294" s="43">
        <f t="shared" si="163"/>
        <v>302889.76075104735</v>
      </c>
      <c r="BI294" s="43">
        <f t="shared" si="163"/>
        <v>303820.40217244398</v>
      </c>
      <c r="BJ294" s="43">
        <f t="shared" si="163"/>
        <v>304753.90302841872</v>
      </c>
      <c r="BK294" s="43">
        <f t="shared" si="163"/>
        <v>305690.27210470341</v>
      </c>
      <c r="BL294" s="43">
        <f t="shared" si="163"/>
        <v>306629.51821402472</v>
      </c>
      <c r="BM294" s="43">
        <f t="shared" si="163"/>
        <v>307571.65019618638</v>
      </c>
      <c r="BN294" s="43">
        <f t="shared" si="163"/>
        <v>308516.67691815336</v>
      </c>
      <c r="BO294" s="43">
        <f t="shared" si="163"/>
        <v>309464.60727413418</v>
      </c>
      <c r="BP294" s="43">
        <f t="shared" si="163"/>
        <v>310415.45018566563</v>
      </c>
      <c r="BQ294" s="43">
        <f t="shared" si="163"/>
        <v>311337.37529107963</v>
      </c>
      <c r="BR294" s="43">
        <f t="shared" si="163"/>
        <v>312325.9094986695</v>
      </c>
      <c r="BS294" s="43">
        <f t="shared" si="163"/>
        <v>313285.54388061137</v>
      </c>
      <c r="BT294" s="43">
        <f t="shared" si="163"/>
        <v>314248.12677921169</v>
      </c>
      <c r="BU294" s="43">
        <f t="shared" ref="BU294:DZ294" si="164">IF(BU$287&lt;=$DW$287,BU363,0)</f>
        <v>315213.66725391068</v>
      </c>
      <c r="BV294" s="43">
        <f t="shared" si="164"/>
        <v>316182.17439198447</v>
      </c>
      <c r="BW294" s="43">
        <f t="shared" si="164"/>
        <v>317153.65730862983</v>
      </c>
      <c r="BX294" s="43">
        <f t="shared" si="164"/>
        <v>318128.12514705065</v>
      </c>
      <c r="BY294" s="43">
        <f t="shared" si="164"/>
        <v>319105.5870785435</v>
      </c>
      <c r="BZ294" s="43">
        <f t="shared" si="164"/>
        <v>320086.05230258417</v>
      </c>
      <c r="CA294" s="43">
        <f t="shared" si="164"/>
        <v>321069.5300469143</v>
      </c>
      <c r="CB294" s="43">
        <f t="shared" si="164"/>
        <v>322056.02956762805</v>
      </c>
      <c r="CC294" s="43">
        <f t="shared" si="164"/>
        <v>322979.49695757608</v>
      </c>
      <c r="CD294" s="43">
        <f t="shared" si="164"/>
        <v>324004.99632396025</v>
      </c>
      <c r="CE294" s="43">
        <f t="shared" si="164"/>
        <v>325000.5151872288</v>
      </c>
      <c r="CF294" s="43">
        <f t="shared" si="164"/>
        <v>325999.09282372112</v>
      </c>
      <c r="CG294" s="43">
        <f t="shared" si="164"/>
        <v>327000.73863164545</v>
      </c>
      <c r="CH294" s="43">
        <f t="shared" si="164"/>
        <v>328005.46203808655</v>
      </c>
      <c r="CI294" s="43">
        <f t="shared" si="164"/>
        <v>329013.27249909419</v>
      </c>
      <c r="CJ294" s="43">
        <f t="shared" si="164"/>
        <v>330024.1794997722</v>
      </c>
      <c r="CK294" s="43">
        <f t="shared" si="164"/>
        <v>331038.192554368</v>
      </c>
      <c r="CL294" s="43">
        <f t="shared" si="164"/>
        <v>332055.32120636158</v>
      </c>
      <c r="CM294" s="43">
        <f t="shared" si="164"/>
        <v>333075.57502855605</v>
      </c>
      <c r="CN294" s="43">
        <f t="shared" si="164"/>
        <v>334098.96362316713</v>
      </c>
      <c r="CO294" s="43">
        <f t="shared" si="164"/>
        <v>335056.96306921268</v>
      </c>
      <c r="CP294" s="43">
        <f t="shared" si="164"/>
        <v>336120.80986619752</v>
      </c>
      <c r="CQ294" s="43">
        <f t="shared" si="164"/>
        <v>337153.55507184344</v>
      </c>
      <c r="CR294" s="43">
        <f t="shared" si="164"/>
        <v>338189.47343020252</v>
      </c>
      <c r="CS294" s="43">
        <f t="shared" si="164"/>
        <v>339228.57469091885</v>
      </c>
      <c r="CT294" s="43">
        <f t="shared" si="164"/>
        <v>340270.86863359268</v>
      </c>
      <c r="CU294" s="43">
        <f t="shared" si="164"/>
        <v>341316.36506787228</v>
      </c>
      <c r="CV294" s="43">
        <f t="shared" si="164"/>
        <v>342365.07383354695</v>
      </c>
      <c r="CW294" s="43">
        <f t="shared" si="164"/>
        <v>343417.00480063865</v>
      </c>
      <c r="CX294" s="43">
        <f t="shared" si="164"/>
        <v>344472.16786949569</v>
      </c>
      <c r="CY294" s="43">
        <f t="shared" si="164"/>
        <v>345530.57297088555</v>
      </c>
      <c r="CZ294" s="43">
        <f t="shared" si="164"/>
        <v>346592.23006608838</v>
      </c>
      <c r="DA294" s="43">
        <f t="shared" si="164"/>
        <v>347586.05285681551</v>
      </c>
      <c r="DB294" s="43">
        <f t="shared" si="164"/>
        <v>348689.68104475428</v>
      </c>
      <c r="DC294" s="43">
        <f t="shared" si="164"/>
        <v>349761.04463125911</v>
      </c>
      <c r="DD294" s="43">
        <f t="shared" si="164"/>
        <v>350835.70002706291</v>
      </c>
      <c r="DE294" s="43">
        <f t="shared" si="164"/>
        <v>351913.65734638687</v>
      </c>
      <c r="DF294" s="43">
        <f t="shared" si="164"/>
        <v>352994.92673452885</v>
      </c>
      <c r="DG294" s="43">
        <f t="shared" si="164"/>
        <v>354079.51836795831</v>
      </c>
      <c r="DH294" s="43">
        <f t="shared" si="164"/>
        <v>355167.44245441258</v>
      </c>
      <c r="DI294" s="43">
        <f t="shared" si="164"/>
        <v>356258.70923299238</v>
      </c>
      <c r="DJ294" s="43">
        <f t="shared" si="164"/>
        <v>357353.32897425874</v>
      </c>
      <c r="DK294" s="43">
        <f t="shared" si="164"/>
        <v>358451.31198032934</v>
      </c>
      <c r="DL294" s="43">
        <f t="shared" si="164"/>
        <v>359552.66858497559</v>
      </c>
      <c r="DM294" s="43">
        <f t="shared" si="164"/>
        <v>360620.52983894618</v>
      </c>
      <c r="DN294" s="43">
        <f t="shared" si="164"/>
        <v>361765.54408393265</v>
      </c>
      <c r="DO294" s="43">
        <f t="shared" si="164"/>
        <v>362877.08380493143</v>
      </c>
      <c r="DP294" s="43">
        <f t="shared" si="164"/>
        <v>363992.03877807781</v>
      </c>
      <c r="DQ294" s="43">
        <f t="shared" si="164"/>
        <v>365110.41949687648</v>
      </c>
      <c r="DR294" s="43">
        <f t="shared" si="164"/>
        <v>366232.23648707382</v>
      </c>
      <c r="DS294" s="43">
        <f t="shared" si="164"/>
        <v>367357.50030675682</v>
      </c>
      <c r="DT294" s="43">
        <f t="shared" si="164"/>
        <v>368486.22154645302</v>
      </c>
      <c r="DU294" s="43">
        <f t="shared" si="164"/>
        <v>369618.41082922951</v>
      </c>
      <c r="DV294" s="43">
        <f t="shared" si="164"/>
        <v>370754.07881079341</v>
      </c>
      <c r="DW294" s="43">
        <f t="shared" si="164"/>
        <v>371893.23617959168</v>
      </c>
      <c r="DX294" s="43">
        <f t="shared" si="164"/>
        <v>0</v>
      </c>
      <c r="DY294" s="43">
        <f t="shared" si="164"/>
        <v>0</v>
      </c>
      <c r="DZ294" s="43">
        <f t="shared" si="164"/>
        <v>0</v>
      </c>
    </row>
    <row r="295" spans="2:132" x14ac:dyDescent="0.25">
      <c r="B295" s="34" t="s">
        <v>87</v>
      </c>
      <c r="C295" s="34"/>
      <c r="D295" s="34"/>
      <c r="E295" s="34"/>
      <c r="F295" s="48">
        <f t="shared" si="152"/>
        <v>54249070.340434812</v>
      </c>
      <c r="G295" s="34"/>
      <c r="H295" s="131">
        <f>IF(H$287&lt;=$DW$287,H417,0)</f>
        <v>1046959.9593607304</v>
      </c>
      <c r="I295" s="131">
        <f t="shared" ref="I295:BT295" si="165">IF(I$287&lt;=$DW$287,I417,0)</f>
        <v>1049962.0251265815</v>
      </c>
      <c r="J295" s="131">
        <f t="shared" si="165"/>
        <v>1053295.7828469246</v>
      </c>
      <c r="K295" s="131">
        <f t="shared" si="165"/>
        <v>1056532.0780655849</v>
      </c>
      <c r="L295" s="131">
        <f t="shared" si="165"/>
        <v>1059778.3169362687</v>
      </c>
      <c r="M295" s="131">
        <f t="shared" si="165"/>
        <v>1063034.5300112613</v>
      </c>
      <c r="N295" s="131">
        <f t="shared" si="165"/>
        <v>1066300.7479367214</v>
      </c>
      <c r="O295" s="131">
        <f t="shared" si="165"/>
        <v>1069577.0014529696</v>
      </c>
      <c r="P295" s="131">
        <f t="shared" si="165"/>
        <v>1072863.3213947767</v>
      </c>
      <c r="Q295" s="131">
        <f t="shared" si="165"/>
        <v>1076159.7386916557</v>
      </c>
      <c r="R295" s="131">
        <f t="shared" si="165"/>
        <v>1079466.2843681502</v>
      </c>
      <c r="S295" s="131">
        <f t="shared" si="165"/>
        <v>1082782.9895441297</v>
      </c>
      <c r="T295" s="131">
        <f t="shared" si="165"/>
        <v>1086109.8854350797</v>
      </c>
      <c r="U295" s="131">
        <f t="shared" si="165"/>
        <v>1089335.6010688283</v>
      </c>
      <c r="V295" s="131">
        <f t="shared" si="165"/>
        <v>1092794.3747036839</v>
      </c>
      <c r="W295" s="131">
        <f t="shared" si="165"/>
        <v>1096152.0309930441</v>
      </c>
      <c r="X295" s="131">
        <f t="shared" si="165"/>
        <v>1099520.0038213783</v>
      </c>
      <c r="Y295" s="131">
        <f t="shared" si="165"/>
        <v>1102898.3248866834</v>
      </c>
      <c r="Z295" s="131">
        <f t="shared" si="165"/>
        <v>1106287.0259843483</v>
      </c>
      <c r="AA295" s="131">
        <f t="shared" si="165"/>
        <v>1109686.1390074557</v>
      </c>
      <c r="AB295" s="131">
        <f t="shared" si="165"/>
        <v>1113095.6959470809</v>
      </c>
      <c r="AC295" s="131">
        <f t="shared" si="165"/>
        <v>1116515.7288925925</v>
      </c>
      <c r="AD295" s="131">
        <f t="shared" si="165"/>
        <v>1119946.2700319558</v>
      </c>
      <c r="AE295" s="131">
        <f t="shared" si="165"/>
        <v>1123387.3516520346</v>
      </c>
      <c r="AF295" s="131">
        <f t="shared" si="165"/>
        <v>1126839.0061388952</v>
      </c>
      <c r="AG295" s="131">
        <f t="shared" si="165"/>
        <v>1130070.1180584198</v>
      </c>
      <c r="AH295" s="131">
        <f t="shared" si="165"/>
        <v>1133658.2287619014</v>
      </c>
      <c r="AI295" s="131">
        <f t="shared" si="165"/>
        <v>1137141.4409470113</v>
      </c>
      <c r="AJ295" s="131">
        <f t="shared" si="165"/>
        <v>1140635.3554468211</v>
      </c>
      <c r="AK295" s="131">
        <f t="shared" si="165"/>
        <v>1144140.0051446392</v>
      </c>
      <c r="AL295" s="131">
        <f t="shared" si="165"/>
        <v>1147655.4230248092</v>
      </c>
      <c r="AM295" s="131">
        <f t="shared" si="165"/>
        <v>1151181.6421730202</v>
      </c>
      <c r="AN295" s="131">
        <f t="shared" si="165"/>
        <v>1154718.6957766192</v>
      </c>
      <c r="AO295" s="131">
        <f t="shared" si="165"/>
        <v>1158266.6171249216</v>
      </c>
      <c r="AP295" s="131">
        <f t="shared" si="165"/>
        <v>1161825.4396095267</v>
      </c>
      <c r="AQ295" s="131">
        <f t="shared" si="165"/>
        <v>1165395.19672463</v>
      </c>
      <c r="AR295" s="131">
        <f t="shared" si="165"/>
        <v>1125420.6820913213</v>
      </c>
      <c r="AS295" s="131">
        <f t="shared" si="165"/>
        <v>1128647.7270911608</v>
      </c>
      <c r="AT295" s="131">
        <f t="shared" si="165"/>
        <v>1132231.3215295253</v>
      </c>
      <c r="AU295" s="131">
        <f t="shared" si="165"/>
        <v>1135710.1494826567</v>
      </c>
      <c r="AV295" s="131">
        <f t="shared" si="165"/>
        <v>1139199.666279753</v>
      </c>
      <c r="AW295" s="131">
        <f t="shared" si="165"/>
        <v>1142699.9047627323</v>
      </c>
      <c r="AX295" s="131">
        <f t="shared" si="165"/>
        <v>1146210.8978744219</v>
      </c>
      <c r="AY295" s="131">
        <f t="shared" si="165"/>
        <v>1149732.6786588668</v>
      </c>
      <c r="AZ295" s="131">
        <f t="shared" si="165"/>
        <v>1153265.2802616421</v>
      </c>
      <c r="BA295" s="131">
        <f t="shared" si="165"/>
        <v>1156808.7359301625</v>
      </c>
      <c r="BB295" s="131">
        <f t="shared" si="165"/>
        <v>1160363.0790139982</v>
      </c>
      <c r="BC295" s="131">
        <f t="shared" si="165"/>
        <v>1163928.3429651866</v>
      </c>
      <c r="BD295" s="131">
        <f t="shared" si="165"/>
        <v>28174.743612491453</v>
      </c>
      <c r="BE295" s="131">
        <f t="shared" si="165"/>
        <v>28255.532216204952</v>
      </c>
      <c r="BF295" s="131">
        <f t="shared" si="165"/>
        <v>28345.246983419329</v>
      </c>
      <c r="BG295" s="131">
        <f t="shared" si="165"/>
        <v>28432.338936864966</v>
      </c>
      <c r="BH295" s="131">
        <f t="shared" si="165"/>
        <v>28519.69848396958</v>
      </c>
      <c r="BI295" s="131">
        <f t="shared" si="165"/>
        <v>28607.32644692585</v>
      </c>
      <c r="BJ295" s="131">
        <f t="shared" si="165"/>
        <v>28695.223650452677</v>
      </c>
      <c r="BK295" s="131">
        <f t="shared" si="165"/>
        <v>28783.39092180294</v>
      </c>
      <c r="BL295" s="131">
        <f t="shared" si="165"/>
        <v>28871.829090771284</v>
      </c>
      <c r="BM295" s="131">
        <f t="shared" si="165"/>
        <v>28960.538989701945</v>
      </c>
      <c r="BN295" s="131">
        <f t="shared" si="165"/>
        <v>29049.521453496563</v>
      </c>
      <c r="BO295" s="131">
        <f t="shared" si="165"/>
        <v>29138.777319622051</v>
      </c>
      <c r="BP295" s="131">
        <f t="shared" si="165"/>
        <v>29228.307428118467</v>
      </c>
      <c r="BQ295" s="131">
        <f t="shared" si="165"/>
        <v>29315.114674312641</v>
      </c>
      <c r="BR295" s="131">
        <f t="shared" si="165"/>
        <v>29408.193745297562</v>
      </c>
      <c r="BS295" s="131">
        <f t="shared" si="165"/>
        <v>29498.551646997406</v>
      </c>
      <c r="BT295" s="131">
        <f t="shared" si="165"/>
        <v>29589.187177118445</v>
      </c>
      <c r="BU295" s="131">
        <f t="shared" ref="BU295:DZ295" si="166">IF(BU$287&lt;=$DW$287,BU417,0)</f>
        <v>29680.101188685578</v>
      </c>
      <c r="BV295" s="131">
        <f t="shared" si="166"/>
        <v>29771.294537344656</v>
      </c>
      <c r="BW295" s="131">
        <f t="shared" si="166"/>
        <v>29862.768081370552</v>
      </c>
      <c r="BX295" s="131">
        <f t="shared" si="166"/>
        <v>29954.522681675211</v>
      </c>
      <c r="BY295" s="131">
        <f t="shared" si="166"/>
        <v>30046.559201815777</v>
      </c>
      <c r="BZ295" s="131">
        <f t="shared" si="166"/>
        <v>30138.878508002694</v>
      </c>
      <c r="CA295" s="131">
        <f t="shared" si="166"/>
        <v>30231.481469107879</v>
      </c>
      <c r="CB295" s="131">
        <f t="shared" si="166"/>
        <v>30324.368956672912</v>
      </c>
      <c r="CC295" s="131">
        <f t="shared" si="166"/>
        <v>0</v>
      </c>
      <c r="CD295" s="131">
        <f t="shared" si="166"/>
        <v>0</v>
      </c>
      <c r="CE295" s="131">
        <f t="shared" si="166"/>
        <v>0</v>
      </c>
      <c r="CF295" s="131">
        <f t="shared" si="166"/>
        <v>0</v>
      </c>
      <c r="CG295" s="131">
        <f t="shared" si="166"/>
        <v>0</v>
      </c>
      <c r="CH295" s="131">
        <f t="shared" si="166"/>
        <v>0</v>
      </c>
      <c r="CI295" s="131">
        <f t="shared" si="166"/>
        <v>0</v>
      </c>
      <c r="CJ295" s="131">
        <f t="shared" si="166"/>
        <v>0</v>
      </c>
      <c r="CK295" s="131">
        <f t="shared" si="166"/>
        <v>0</v>
      </c>
      <c r="CL295" s="131">
        <f t="shared" si="166"/>
        <v>0</v>
      </c>
      <c r="CM295" s="131">
        <f t="shared" si="166"/>
        <v>0</v>
      </c>
      <c r="CN295" s="131">
        <f t="shared" si="166"/>
        <v>0</v>
      </c>
      <c r="CO295" s="131">
        <f t="shared" si="166"/>
        <v>0</v>
      </c>
      <c r="CP295" s="131">
        <f t="shared" si="166"/>
        <v>0</v>
      </c>
      <c r="CQ295" s="131">
        <f t="shared" si="166"/>
        <v>0</v>
      </c>
      <c r="CR295" s="131">
        <f t="shared" si="166"/>
        <v>0</v>
      </c>
      <c r="CS295" s="131">
        <f t="shared" si="166"/>
        <v>0</v>
      </c>
      <c r="CT295" s="131">
        <f t="shared" si="166"/>
        <v>0</v>
      </c>
      <c r="CU295" s="131">
        <f t="shared" si="166"/>
        <v>0</v>
      </c>
      <c r="CV295" s="131">
        <f t="shared" si="166"/>
        <v>0</v>
      </c>
      <c r="CW295" s="131">
        <f t="shared" si="166"/>
        <v>0</v>
      </c>
      <c r="CX295" s="131">
        <f t="shared" si="166"/>
        <v>0</v>
      </c>
      <c r="CY295" s="131">
        <f t="shared" si="166"/>
        <v>0</v>
      </c>
      <c r="CZ295" s="131">
        <f t="shared" si="166"/>
        <v>0</v>
      </c>
      <c r="DA295" s="131">
        <f t="shared" si="166"/>
        <v>0</v>
      </c>
      <c r="DB295" s="131">
        <f t="shared" si="166"/>
        <v>0</v>
      </c>
      <c r="DC295" s="131">
        <f t="shared" si="166"/>
        <v>0</v>
      </c>
      <c r="DD295" s="131">
        <f t="shared" si="166"/>
        <v>0</v>
      </c>
      <c r="DE295" s="131">
        <f t="shared" si="166"/>
        <v>0</v>
      </c>
      <c r="DF295" s="131">
        <f t="shared" si="166"/>
        <v>0</v>
      </c>
      <c r="DG295" s="131">
        <f t="shared" si="166"/>
        <v>0</v>
      </c>
      <c r="DH295" s="131">
        <f t="shared" si="166"/>
        <v>0</v>
      </c>
      <c r="DI295" s="131">
        <f t="shared" si="166"/>
        <v>0</v>
      </c>
      <c r="DJ295" s="131">
        <f t="shared" si="166"/>
        <v>0</v>
      </c>
      <c r="DK295" s="131">
        <f t="shared" si="166"/>
        <v>0</v>
      </c>
      <c r="DL295" s="131">
        <f t="shared" si="166"/>
        <v>0</v>
      </c>
      <c r="DM295" s="131">
        <f t="shared" si="166"/>
        <v>0</v>
      </c>
      <c r="DN295" s="131">
        <f t="shared" si="166"/>
        <v>0</v>
      </c>
      <c r="DO295" s="131">
        <f t="shared" si="166"/>
        <v>0</v>
      </c>
      <c r="DP295" s="131">
        <f t="shared" si="166"/>
        <v>0</v>
      </c>
      <c r="DQ295" s="131">
        <f t="shared" si="166"/>
        <v>0</v>
      </c>
      <c r="DR295" s="131">
        <f t="shared" si="166"/>
        <v>0</v>
      </c>
      <c r="DS295" s="131">
        <f t="shared" si="166"/>
        <v>0</v>
      </c>
      <c r="DT295" s="131">
        <f t="shared" si="166"/>
        <v>0</v>
      </c>
      <c r="DU295" s="131">
        <f t="shared" si="166"/>
        <v>0</v>
      </c>
      <c r="DV295" s="131">
        <f t="shared" si="166"/>
        <v>0</v>
      </c>
      <c r="DW295" s="131">
        <f t="shared" si="166"/>
        <v>0</v>
      </c>
      <c r="DX295" s="131">
        <f t="shared" si="166"/>
        <v>0</v>
      </c>
      <c r="DY295" s="131">
        <f t="shared" si="166"/>
        <v>0</v>
      </c>
      <c r="DZ295" s="131">
        <f t="shared" si="166"/>
        <v>0</v>
      </c>
    </row>
    <row r="296" spans="2:132" ht="13" x14ac:dyDescent="0.3">
      <c r="B296" t="s">
        <v>59</v>
      </c>
      <c r="F296" s="51">
        <f t="shared" si="152"/>
        <v>830760183.85685265</v>
      </c>
      <c r="H296" s="43">
        <f t="shared" ref="H296:AM296" si="167">SUM(H291:H295)</f>
        <v>27641328.470241673</v>
      </c>
      <c r="I296" s="43">
        <f t="shared" si="167"/>
        <v>4806966.6106692646</v>
      </c>
      <c r="J296" s="43">
        <f t="shared" si="167"/>
        <v>4693549.6856415318</v>
      </c>
      <c r="K296" s="43">
        <f t="shared" si="167"/>
        <v>4624730.2540427297</v>
      </c>
      <c r="L296" s="43">
        <f t="shared" si="167"/>
        <v>4638413.9355221651</v>
      </c>
      <c r="M296" s="43">
        <f t="shared" si="167"/>
        <v>4777189.3936484531</v>
      </c>
      <c r="N296" s="43">
        <f t="shared" si="167"/>
        <v>11859826.557776375</v>
      </c>
      <c r="O296" s="43">
        <f t="shared" si="167"/>
        <v>4914161.3550793938</v>
      </c>
      <c r="P296" s="43">
        <f t="shared" si="167"/>
        <v>18007032.981364526</v>
      </c>
      <c r="Q296" s="43">
        <f t="shared" si="167"/>
        <v>5150139.3814004213</v>
      </c>
      <c r="R296" s="43">
        <f t="shared" si="167"/>
        <v>5165380.7310065059</v>
      </c>
      <c r="S296" s="43">
        <f t="shared" si="167"/>
        <v>5180667.2375128465</v>
      </c>
      <c r="T296" s="43">
        <f t="shared" si="167"/>
        <v>19390205.539462313</v>
      </c>
      <c r="U296" s="43">
        <f t="shared" si="167"/>
        <v>2858100.6060354593</v>
      </c>
      <c r="V296" s="43">
        <f t="shared" si="167"/>
        <v>2867125.7253634799</v>
      </c>
      <c r="W296" s="43">
        <f t="shared" si="167"/>
        <v>2922128.7199493521</v>
      </c>
      <c r="X296" s="43">
        <f t="shared" si="167"/>
        <v>2931058.709799191</v>
      </c>
      <c r="Y296" s="43">
        <f t="shared" si="167"/>
        <v>2810587.9619926806</v>
      </c>
      <c r="Z296" s="43">
        <f t="shared" si="167"/>
        <v>9110932.669655662</v>
      </c>
      <c r="AA296" s="43">
        <f t="shared" si="167"/>
        <v>1913045.5978541216</v>
      </c>
      <c r="AB296" s="43">
        <f t="shared" si="167"/>
        <v>15408061.183495054</v>
      </c>
      <c r="AC296" s="43">
        <f t="shared" si="167"/>
        <v>1877718.5620403313</v>
      </c>
      <c r="AD296" s="43">
        <f t="shared" si="167"/>
        <v>1539196.9249778821</v>
      </c>
      <c r="AE296" s="43">
        <f t="shared" si="167"/>
        <v>1543926.1717193993</v>
      </c>
      <c r="AF296" s="43">
        <f t="shared" si="167"/>
        <v>9298406.546539776</v>
      </c>
      <c r="AG296" s="43">
        <f t="shared" si="167"/>
        <v>9323585.8051465861</v>
      </c>
      <c r="AH296" s="43">
        <f t="shared" si="167"/>
        <v>9351542.4313128982</v>
      </c>
      <c r="AI296" s="43">
        <f t="shared" si="167"/>
        <v>9378677.09298536</v>
      </c>
      <c r="AJ296" s="43">
        <f t="shared" si="167"/>
        <v>9405890.5383581612</v>
      </c>
      <c r="AK296" s="43">
        <f t="shared" si="167"/>
        <v>9433182.9963238686</v>
      </c>
      <c r="AL296" s="43">
        <f t="shared" si="167"/>
        <v>30767102.11666787</v>
      </c>
      <c r="AM296" s="43">
        <f t="shared" si="167"/>
        <v>9488005.8689335324</v>
      </c>
      <c r="AN296" s="43">
        <f t="shared" ref="AN296:CY296" si="168">SUM(AN291:AN295)</f>
        <v>38019966.614345603</v>
      </c>
      <c r="AO296" s="43">
        <f t="shared" si="168"/>
        <v>9543147.5552990548</v>
      </c>
      <c r="AP296" s="43">
        <f t="shared" si="168"/>
        <v>9570838.5329769142</v>
      </c>
      <c r="AQ296" s="43">
        <f t="shared" si="168"/>
        <v>9598609.910645768</v>
      </c>
      <c r="AR296" s="43">
        <f t="shared" si="168"/>
        <v>9549011.6234278753</v>
      </c>
      <c r="AS296" s="43">
        <f t="shared" si="168"/>
        <v>9574857.7080656029</v>
      </c>
      <c r="AT296" s="43">
        <f t="shared" si="168"/>
        <v>9603554.6746735945</v>
      </c>
      <c r="AU296" s="43">
        <f t="shared" si="168"/>
        <v>9631407.8705632724</v>
      </c>
      <c r="AV296" s="43">
        <f t="shared" si="168"/>
        <v>9659341.8977296762</v>
      </c>
      <c r="AW296" s="43">
        <f t="shared" si="168"/>
        <v>9687356.9908968676</v>
      </c>
      <c r="AX296" s="43">
        <f t="shared" si="168"/>
        <v>29700884.436262503</v>
      </c>
      <c r="AY296" s="43">
        <f t="shared" si="168"/>
        <v>1421957.1135523159</v>
      </c>
      <c r="AZ296" s="43">
        <f t="shared" si="168"/>
        <v>30925591.980832245</v>
      </c>
      <c r="BA296" s="43">
        <f t="shared" si="168"/>
        <v>1430708.5826195073</v>
      </c>
      <c r="BB296" s="43">
        <f t="shared" si="168"/>
        <v>1435104.4944048114</v>
      </c>
      <c r="BC296" s="43">
        <f t="shared" si="168"/>
        <v>1439513.9128123997</v>
      </c>
      <c r="BD296" s="43">
        <f t="shared" si="168"/>
        <v>361036.81876568025</v>
      </c>
      <c r="BE296" s="43">
        <f t="shared" si="168"/>
        <v>362072.06014634401</v>
      </c>
      <c r="BF296" s="43">
        <f t="shared" si="168"/>
        <v>363221.68317741301</v>
      </c>
      <c r="BG296" s="43">
        <f t="shared" si="168"/>
        <v>364337.69694650226</v>
      </c>
      <c r="BH296" s="43">
        <f t="shared" si="168"/>
        <v>365457.13971443847</v>
      </c>
      <c r="BI296" s="43">
        <f t="shared" si="168"/>
        <v>366580.02201696357</v>
      </c>
      <c r="BJ296" s="43">
        <f t="shared" si="168"/>
        <v>23187450.910254784</v>
      </c>
      <c r="BK296" s="43">
        <f t="shared" si="168"/>
        <v>368836.14753070526</v>
      </c>
      <c r="BL296" s="43">
        <f t="shared" si="168"/>
        <v>30898792.102295361</v>
      </c>
      <c r="BM296" s="43">
        <f t="shared" si="168"/>
        <v>371106.15842288558</v>
      </c>
      <c r="BN296" s="43">
        <f t="shared" si="168"/>
        <v>372246.39757097489</v>
      </c>
      <c r="BO296" s="43">
        <f t="shared" si="168"/>
        <v>373390.14015139837</v>
      </c>
      <c r="BP296" s="43">
        <f t="shared" si="168"/>
        <v>374537.39692859806</v>
      </c>
      <c r="BQ296" s="43">
        <f t="shared" si="168"/>
        <v>375649.76240183192</v>
      </c>
      <c r="BR296" s="43">
        <f t="shared" si="168"/>
        <v>376842.49629656604</v>
      </c>
      <c r="BS296" s="43">
        <f t="shared" si="168"/>
        <v>378000.36058199609</v>
      </c>
      <c r="BT296" s="43">
        <f t="shared" si="168"/>
        <v>379161.78245373</v>
      </c>
      <c r="BU296" s="43">
        <f t="shared" si="168"/>
        <v>380326.77284259972</v>
      </c>
      <c r="BV296" s="43">
        <f t="shared" si="168"/>
        <v>23999930.95799977</v>
      </c>
      <c r="BW296" s="43">
        <f t="shared" si="168"/>
        <v>382667.50306310673</v>
      </c>
      <c r="BX296" s="43">
        <f t="shared" si="168"/>
        <v>31981174.749405667</v>
      </c>
      <c r="BY296" s="43">
        <f t="shared" si="168"/>
        <v>385022.63936374395</v>
      </c>
      <c r="BZ296" s="43">
        <f t="shared" si="168"/>
        <v>386205.63747988653</v>
      </c>
      <c r="CA296" s="43">
        <f t="shared" si="168"/>
        <v>387392.27040707588</v>
      </c>
      <c r="CB296" s="43">
        <f t="shared" si="168"/>
        <v>388582.54931342043</v>
      </c>
      <c r="CC296" s="43">
        <f t="shared" si="168"/>
        <v>359285.45423572359</v>
      </c>
      <c r="CD296" s="43">
        <f t="shared" si="168"/>
        <v>360426.22945254238</v>
      </c>
      <c r="CE296" s="43">
        <f t="shared" si="168"/>
        <v>361533.6540734825</v>
      </c>
      <c r="CF296" s="43">
        <f t="shared" si="168"/>
        <v>362644.48130275361</v>
      </c>
      <c r="CG296" s="43">
        <f t="shared" si="168"/>
        <v>363758.72159501177</v>
      </c>
      <c r="CH296" s="43">
        <f t="shared" si="168"/>
        <v>24807621.398706153</v>
      </c>
      <c r="CI296" s="43">
        <f t="shared" si="168"/>
        <v>365997.48334782384</v>
      </c>
      <c r="CJ296" s="43">
        <f t="shared" si="168"/>
        <v>33067235.155938365</v>
      </c>
      <c r="CK296" s="43">
        <f t="shared" si="168"/>
        <v>368250.02361339255</v>
      </c>
      <c r="CL296" s="43">
        <f t="shared" si="168"/>
        <v>369381.48716816952</v>
      </c>
      <c r="CM296" s="43">
        <f t="shared" si="168"/>
        <v>370516.42719190428</v>
      </c>
      <c r="CN296" s="43">
        <f t="shared" si="168"/>
        <v>371654.85436619265</v>
      </c>
      <c r="CO296" s="43">
        <f t="shared" si="168"/>
        <v>372720.5420317328</v>
      </c>
      <c r="CP296" s="43">
        <f t="shared" si="168"/>
        <v>373903.97529388231</v>
      </c>
      <c r="CQ296" s="43">
        <f t="shared" si="168"/>
        <v>375052.81085098581</v>
      </c>
      <c r="CR296" s="43">
        <f t="shared" si="168"/>
        <v>376205.17625324865</v>
      </c>
      <c r="CS296" s="43">
        <f t="shared" si="168"/>
        <v>377361.08234626736</v>
      </c>
      <c r="CT296" s="43">
        <f t="shared" si="168"/>
        <v>25674344.256504446</v>
      </c>
      <c r="CU296" s="43">
        <f t="shared" si="168"/>
        <v>379683.56015367818</v>
      </c>
      <c r="CV296" s="43">
        <f t="shared" si="168"/>
        <v>34222233.222542971</v>
      </c>
      <c r="CW296" s="43">
        <f t="shared" si="168"/>
        <v>382020.3317063062</v>
      </c>
      <c r="CX296" s="43">
        <f t="shared" si="168"/>
        <v>383194.10510696535</v>
      </c>
      <c r="CY296" s="43">
        <f t="shared" si="168"/>
        <v>384371.48497534817</v>
      </c>
      <c r="CZ296" s="43">
        <f t="shared" ref="CZ296:DZ296" si="169">SUM(CZ291:CZ295)</f>
        <v>385552.48239247716</v>
      </c>
      <c r="DA296" s="43">
        <f t="shared" si="169"/>
        <v>386658.02028624358</v>
      </c>
      <c r="DB296" s="43">
        <f t="shared" si="169"/>
        <v>387885.7067448147</v>
      </c>
      <c r="DC296" s="43">
        <f t="shared" si="169"/>
        <v>389077.50175488484</v>
      </c>
      <c r="DD296" s="43">
        <f t="shared" si="169"/>
        <v>390272.95860482525</v>
      </c>
      <c r="DE296" s="43">
        <f t="shared" si="169"/>
        <v>391472.08854579146</v>
      </c>
      <c r="DF296" s="43">
        <f t="shared" si="169"/>
        <v>26571350.708246551</v>
      </c>
      <c r="DG296" s="43">
        <f t="shared" si="169"/>
        <v>393881.41287837888</v>
      </c>
      <c r="DH296" s="43">
        <f t="shared" si="169"/>
        <v>35417576.21449057</v>
      </c>
      <c r="DI296" s="43">
        <f t="shared" si="169"/>
        <v>396305.56545520003</v>
      </c>
      <c r="DJ296" s="43">
        <f t="shared" si="169"/>
        <v>397523.2308322934</v>
      </c>
      <c r="DK296" s="43">
        <f t="shared" si="169"/>
        <v>398744.63753703854</v>
      </c>
      <c r="DL296" s="43">
        <f t="shared" si="169"/>
        <v>399969.7970648206</v>
      </c>
      <c r="DM296" s="43">
        <f t="shared" si="169"/>
        <v>401157.69604697783</v>
      </c>
      <c r="DN296" s="43">
        <f t="shared" si="169"/>
        <v>402431.42074774532</v>
      </c>
      <c r="DO296" s="43">
        <f t="shared" si="169"/>
        <v>403667.90807069314</v>
      </c>
      <c r="DP296" s="43">
        <f t="shared" si="169"/>
        <v>404908.19455250626</v>
      </c>
      <c r="DQ296" s="43">
        <f t="shared" si="169"/>
        <v>406152.29186625872</v>
      </c>
      <c r="DR296" s="43">
        <f t="shared" si="169"/>
        <v>27502329.670292348</v>
      </c>
      <c r="DS296" s="43">
        <f t="shared" si="169"/>
        <v>408651.96586131817</v>
      </c>
      <c r="DT296" s="43">
        <f t="shared" si="169"/>
        <v>36658179.111072615</v>
      </c>
      <c r="DU296" s="43">
        <f t="shared" si="169"/>
        <v>411167.02415976999</v>
      </c>
      <c r="DV296" s="43">
        <f t="shared" si="169"/>
        <v>412430.35198850441</v>
      </c>
      <c r="DW296" s="43">
        <f t="shared" si="169"/>
        <v>413697.56144467741</v>
      </c>
      <c r="DX296" s="43">
        <f t="shared" si="169"/>
        <v>0</v>
      </c>
      <c r="DY296" s="43">
        <f t="shared" si="169"/>
        <v>0</v>
      </c>
      <c r="DZ296" s="43">
        <f t="shared" si="169"/>
        <v>0</v>
      </c>
    </row>
    <row r="297" spans="2:132" x14ac:dyDescent="0.25"/>
    <row r="298" spans="2:132" ht="13" x14ac:dyDescent="0.3">
      <c r="B298" s="108" t="s">
        <v>94</v>
      </c>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row>
    <row r="299" spans="2:132" x14ac:dyDescent="0.25">
      <c r="B299" t="s">
        <v>83</v>
      </c>
      <c r="H299" s="43">
        <f>IF(H$287&lt;=$DW$287,SUM($H291:H291),0)</f>
        <v>22847620.720757425</v>
      </c>
      <c r="I299" s="43">
        <f>IF(I$287&lt;=$DW$287,SUM($H291:I291),0)</f>
        <v>22847620.720757425</v>
      </c>
      <c r="J299" s="43">
        <f>IF(J$287&lt;=$DW$287,SUM($H291:J291),0)</f>
        <v>22847620.720757425</v>
      </c>
      <c r="K299" s="43">
        <f>IF(K$287&lt;=$DW$287,SUM($H291:K291),0)</f>
        <v>22847620.720757425</v>
      </c>
      <c r="L299" s="43">
        <f>IF(L$287&lt;=$DW$287,SUM($H291:L291),0)</f>
        <v>22847620.720757425</v>
      </c>
      <c r="M299" s="43">
        <f>IF(M$287&lt;=$DW$287,SUM($H291:M291),0)</f>
        <v>22847620.720757425</v>
      </c>
      <c r="N299" s="43">
        <f>IF(N$287&lt;=$DW$287,SUM($H291:N291),0)</f>
        <v>29807762.729811329</v>
      </c>
      <c r="O299" s="43">
        <f>IF(O$287&lt;=$DW$287,SUM($H291:O291),0)</f>
        <v>29807762.729811329</v>
      </c>
      <c r="P299" s="43">
        <f>IF(P$287&lt;=$DW$287,SUM($H291:P291),0)</f>
        <v>42886114.727605462</v>
      </c>
      <c r="Q299" s="43">
        <f>IF(Q$287&lt;=$DW$287,SUM($H291:Q291),0)</f>
        <v>42886114.727605462</v>
      </c>
      <c r="R299" s="43">
        <f>IF(R$287&lt;=$DW$287,SUM($H291:R291),0)</f>
        <v>42886114.727605462</v>
      </c>
      <c r="S299" s="43">
        <f>IF(S$287&lt;=$DW$287,SUM($H291:S291),0)</f>
        <v>42886114.727605462</v>
      </c>
      <c r="T299" s="43">
        <f>IF(T$287&lt;=$DW$287,SUM($H291:T291),0)</f>
        <v>59757046.745489776</v>
      </c>
      <c r="U299" s="43">
        <f>IF(U$287&lt;=$DW$287,SUM($H291:U291),0)</f>
        <v>59757046.745489776</v>
      </c>
      <c r="V299" s="43">
        <f>IF(V$287&lt;=$DW$287,SUM($H291:V291),0)</f>
        <v>59757046.745489776</v>
      </c>
      <c r="W299" s="43">
        <f>IF(W$287&lt;=$DW$287,SUM($H291:W291),0)</f>
        <v>59757046.745489776</v>
      </c>
      <c r="X299" s="43">
        <f>IF(X$287&lt;=$DW$287,SUM($H291:X291),0)</f>
        <v>59757046.745489776</v>
      </c>
      <c r="Y299" s="43">
        <f>IF(Y$287&lt;=$DW$287,SUM($H291:Y291),0)</f>
        <v>59757046.745489776</v>
      </c>
      <c r="Z299" s="43">
        <f>IF(Z$287&lt;=$DW$287,SUM($H291:Z291),0)</f>
        <v>66960793.724860571</v>
      </c>
      <c r="AA299" s="43">
        <f>IF(AA$287&lt;=$DW$287,SUM($H291:AA291),0)</f>
        <v>66960793.724860571</v>
      </c>
      <c r="AB299" s="43">
        <f>IF(AB$287&lt;=$DW$287,SUM($H291:AB291),0)</f>
        <v>80496888.042577505</v>
      </c>
      <c r="AC299" s="43">
        <f>IF(AC$287&lt;=$DW$287,SUM($H291:AC291),0)</f>
        <v>80496888.042577505</v>
      </c>
      <c r="AD299" s="43">
        <f>IF(AD$287&lt;=$DW$287,SUM($H291:AD291),0)</f>
        <v>80496888.042577505</v>
      </c>
      <c r="AE299" s="43">
        <f>IF(AE$287&lt;=$DW$287,SUM($H291:AE291),0)</f>
        <v>80496888.042577505</v>
      </c>
      <c r="AF299" s="43">
        <f>IF(AF$287&lt;=$DW$287,SUM($H291:AF291),0)</f>
        <v>88378919.378788829</v>
      </c>
      <c r="AG299" s="43">
        <f>IF(AG$287&lt;=$DW$287,SUM($H291:AG291),0)</f>
        <v>96282068.642041683</v>
      </c>
      <c r="AH299" s="43">
        <f>IF(AH$287&lt;=$DW$287,SUM($H291:AH291),0)</f>
        <v>104208664.47188301</v>
      </c>
      <c r="AI299" s="43">
        <f>IF(AI$287&lt;=$DW$287,SUM($H291:AI291),0)</f>
        <v>112158016.75553887</v>
      </c>
      <c r="AJ299" s="43">
        <f>IF(AJ$287&lt;=$DW$287,SUM($H291:AJ291),0)</f>
        <v>120130190.82448336</v>
      </c>
      <c r="AK299" s="43">
        <f>IF(AK$287&lt;=$DW$287,SUM($H291:AK291),0)</f>
        <v>128125252.19775064</v>
      </c>
      <c r="AL299" s="43">
        <f>IF(AL$287&lt;=$DW$287,SUM($H291:AL291),0)</f>
        <v>157449814.00270075</v>
      </c>
      <c r="AM299" s="43">
        <f>IF(AM$287&lt;=$DW$287,SUM($H291:AM291),0)</f>
        <v>165490847.29465011</v>
      </c>
      <c r="AN299" s="43">
        <f>IF(AN$287&lt;=$DW$287,SUM($H291:AN291),0)</f>
        <v>202059395.44842529</v>
      </c>
      <c r="AO299" s="43">
        <f>IF(AO$287&lt;=$DW$287,SUM($H291:AO291),0)</f>
        <v>210146664.99940497</v>
      </c>
      <c r="AP299" s="43">
        <f>IF(AP$287&lt;=$DW$287,SUM($H291:AP291),0)</f>
        <v>218257152.28217936</v>
      </c>
      <c r="AQ299" s="43">
        <f>IF(AQ$287&lt;=$DW$287,SUM($H291:AQ291),0)</f>
        <v>226390923.95250496</v>
      </c>
      <c r="AR299" s="43">
        <f>IF(AR$287&lt;=$DW$287,SUM($H291:AR291),0)</f>
        <v>234548046.85750017</v>
      </c>
      <c r="AS299" s="43">
        <f>IF(AS$287&lt;=$DW$287,SUM($H291:AS291),0)</f>
        <v>242727024.72843355</v>
      </c>
      <c r="AT299" s="43">
        <f>IF(AT$287&lt;=$DW$287,SUM($H291:AT291),0)</f>
        <v>250930267.47693518</v>
      </c>
      <c r="AU299" s="43">
        <f>IF(AU$287&lt;=$DW$287,SUM($H291:AU291),0)</f>
        <v>259157060.90453577</v>
      </c>
      <c r="AV299" s="43">
        <f>IF(AV$287&lt;=$DW$287,SUM($H291:AV291),0)</f>
        <v>267407472.62284976</v>
      </c>
      <c r="AW299" s="43">
        <f>IF(AW$287&lt;=$DW$287,SUM($H291:AW291),0)</f>
        <v>275681570.43759769</v>
      </c>
      <c r="AX299" s="43">
        <f>IF(AX$287&lt;=$DW$287,SUM($H291:AX291),0)</f>
        <v>303964853.39995503</v>
      </c>
      <c r="AY299" s="43">
        <f>IF(AY$287&lt;=$DW$287,SUM($H291:AY291),0)</f>
        <v>303964853.39995503</v>
      </c>
      <c r="AZ299" s="43">
        <f>IF(AZ$287&lt;=$DW$287,SUM($H291:AZ291),0)</f>
        <v>333464119.24470335</v>
      </c>
      <c r="BA299" s="43">
        <f>IF(BA$287&lt;=$DW$287,SUM($H291:BA291),0)</f>
        <v>333464119.24470335</v>
      </c>
      <c r="BB299" s="43">
        <f>IF(BB$287&lt;=$DW$287,SUM($H291:BB291),0)</f>
        <v>333464119.24470335</v>
      </c>
      <c r="BC299" s="43">
        <f>IF(BC$287&lt;=$DW$287,SUM($H291:BC291),0)</f>
        <v>333464119.24470335</v>
      </c>
      <c r="BD299" s="43">
        <f>IF(BD$287&lt;=$DW$287,SUM($H291:BD291),0)</f>
        <v>333464119.24470335</v>
      </c>
      <c r="BE299" s="43">
        <f>IF(BE$287&lt;=$DW$287,SUM($H291:BE291),0)</f>
        <v>333464119.24470335</v>
      </c>
      <c r="BF299" s="43">
        <f>IF(BF$287&lt;=$DW$287,SUM($H291:BF291),0)</f>
        <v>333464119.24470335</v>
      </c>
      <c r="BG299" s="43">
        <f>IF(BG$287&lt;=$DW$287,SUM($H291:BG291),0)</f>
        <v>333464119.24470335</v>
      </c>
      <c r="BH299" s="43">
        <f>IF(BH$287&lt;=$DW$287,SUM($H291:BH291),0)</f>
        <v>333464119.24470335</v>
      </c>
      <c r="BI299" s="43">
        <f>IF(BI$287&lt;=$DW$287,SUM($H291:BI291),0)</f>
        <v>333464119.24470335</v>
      </c>
      <c r="BJ299" s="43">
        <f>IF(BJ$287&lt;=$DW$287,SUM($H291:BJ291),0)</f>
        <v>356283863.80053592</v>
      </c>
      <c r="BK299" s="43">
        <f>IF(BK$287&lt;=$DW$287,SUM($H291:BK291),0)</f>
        <v>356283863.80053592</v>
      </c>
      <c r="BL299" s="43">
        <f>IF(BL$287&lt;=$DW$287,SUM($H291:BL291),0)</f>
        <v>386812686.49085563</v>
      </c>
      <c r="BM299" s="43">
        <f>IF(BM$287&lt;=$DW$287,SUM($H291:BM291),0)</f>
        <v>386812686.49085563</v>
      </c>
      <c r="BN299" s="43">
        <f>IF(BN$287&lt;=$DW$287,SUM($H291:BN291),0)</f>
        <v>386812686.49085563</v>
      </c>
      <c r="BO299" s="43">
        <f>IF(BO$287&lt;=$DW$287,SUM($H291:BO291),0)</f>
        <v>386812686.49085563</v>
      </c>
      <c r="BP299" s="43">
        <f>IF(BP$287&lt;=$DW$287,SUM($H291:BP291),0)</f>
        <v>386812686.49085563</v>
      </c>
      <c r="BQ299" s="43">
        <f>IF(BQ$287&lt;=$DW$287,SUM($H291:BQ291),0)</f>
        <v>386812686.49085563</v>
      </c>
      <c r="BR299" s="43">
        <f>IF(BR$287&lt;=$DW$287,SUM($H291:BR291),0)</f>
        <v>386812686.49085563</v>
      </c>
      <c r="BS299" s="43">
        <f>IF(BS$287&lt;=$DW$287,SUM($H291:BS291),0)</f>
        <v>386812686.49085563</v>
      </c>
      <c r="BT299" s="43">
        <f>IF(BT$287&lt;=$DW$287,SUM($H291:BT291),0)</f>
        <v>386812686.49085563</v>
      </c>
      <c r="BU299" s="43">
        <f>IF(BU$287&lt;=$DW$287,SUM($H291:BU291),0)</f>
        <v>386812686.49085563</v>
      </c>
      <c r="BV299" s="43">
        <f>IF(BV$287&lt;=$DW$287,SUM($H291:BV291),0)</f>
        <v>410431122.1061424</v>
      </c>
      <c r="BW299" s="43">
        <f>IF(BW$287&lt;=$DW$287,SUM($H291:BW291),0)</f>
        <v>410431122.1061424</v>
      </c>
      <c r="BX299" s="43">
        <f>IF(BX$287&lt;=$DW$287,SUM($H291:BX291),0)</f>
        <v>442028453.59062332</v>
      </c>
      <c r="BY299" s="43">
        <f>IF(BY$287&lt;=$DW$287,SUM($H291:BY291),0)</f>
        <v>442028453.59062332</v>
      </c>
      <c r="BZ299" s="43">
        <f>IF(BZ$287&lt;=$DW$287,SUM($H291:BZ291),0)</f>
        <v>442028453.59062332</v>
      </c>
      <c r="CA299" s="43">
        <f>IF(CA$287&lt;=$DW$287,SUM($H291:CA291),0)</f>
        <v>442028453.59062332</v>
      </c>
      <c r="CB299" s="43">
        <f>IF(CB$287&lt;=$DW$287,SUM($H291:CB291),0)</f>
        <v>442028453.59062332</v>
      </c>
      <c r="CC299" s="43">
        <f>IF(CC$287&lt;=$DW$287,SUM($H291:CC291),0)</f>
        <v>442028453.59062332</v>
      </c>
      <c r="CD299" s="43">
        <f>IF(CD$287&lt;=$DW$287,SUM($H291:CD291),0)</f>
        <v>442028453.59062332</v>
      </c>
      <c r="CE299" s="43">
        <f>IF(CE$287&lt;=$DW$287,SUM($H291:CE291),0)</f>
        <v>442028453.59062332</v>
      </c>
      <c r="CF299" s="43">
        <f>IF(CF$287&lt;=$DW$287,SUM($H291:CF291),0)</f>
        <v>442028453.59062332</v>
      </c>
      <c r="CG299" s="43">
        <f>IF(CG$287&lt;=$DW$287,SUM($H291:CG291),0)</f>
        <v>442028453.59062332</v>
      </c>
      <c r="CH299" s="43">
        <f>IF(CH$287&lt;=$DW$287,SUM($H291:CH291),0)</f>
        <v>466471198.60389245</v>
      </c>
      <c r="CI299" s="43">
        <f>IF(CI$287&lt;=$DW$287,SUM($H291:CI291),0)</f>
        <v>466471198.60389245</v>
      </c>
      <c r="CJ299" s="43">
        <f>IF(CJ$287&lt;=$DW$287,SUM($H291:CJ291),0)</f>
        <v>499171311.73395211</v>
      </c>
      <c r="CK299" s="43">
        <f>IF(CK$287&lt;=$DW$287,SUM($H291:CK291),0)</f>
        <v>499171311.73395211</v>
      </c>
      <c r="CL299" s="43">
        <f>IF(CL$287&lt;=$DW$287,SUM($H291:CL291),0)</f>
        <v>499171311.73395211</v>
      </c>
      <c r="CM299" s="43">
        <f>IF(CM$287&lt;=$DW$287,SUM($H291:CM291),0)</f>
        <v>499171311.73395211</v>
      </c>
      <c r="CN299" s="43">
        <f>IF(CN$287&lt;=$DW$287,SUM($H291:CN291),0)</f>
        <v>499171311.73395211</v>
      </c>
      <c r="CO299" s="43">
        <f>IF(CO$287&lt;=$DW$287,SUM($H291:CO291),0)</f>
        <v>499171311.73395211</v>
      </c>
      <c r="CP299" s="43">
        <f>IF(CP$287&lt;=$DW$287,SUM($H291:CP291),0)</f>
        <v>499171311.73395211</v>
      </c>
      <c r="CQ299" s="43">
        <f>IF(CQ$287&lt;=$DW$287,SUM($H291:CQ291),0)</f>
        <v>499171311.73395211</v>
      </c>
      <c r="CR299" s="43">
        <f>IF(CR$287&lt;=$DW$287,SUM($H291:CR291),0)</f>
        <v>499171311.73395211</v>
      </c>
      <c r="CS299" s="43">
        <f>IF(CS$287&lt;=$DW$287,SUM($H291:CS291),0)</f>
        <v>499171311.73395211</v>
      </c>
      <c r="CT299" s="43">
        <f>IF(CT$287&lt;=$DW$287,SUM($H291:CT291),0)</f>
        <v>524467135.45044756</v>
      </c>
      <c r="CU299" s="43">
        <f>IF(CU$287&lt;=$DW$287,SUM($H291:CU291),0)</f>
        <v>524467135.45044756</v>
      </c>
      <c r="CV299" s="43">
        <f>IF(CV$287&lt;=$DW$287,SUM($H291:CV291),0)</f>
        <v>558308518.51926422</v>
      </c>
      <c r="CW299" s="43">
        <f>IF(CW$287&lt;=$DW$287,SUM($H291:CW291),0)</f>
        <v>558308518.51926422</v>
      </c>
      <c r="CX299" s="43">
        <f>IF(CX$287&lt;=$DW$287,SUM($H291:CX291),0)</f>
        <v>558308518.51926422</v>
      </c>
      <c r="CY299" s="43">
        <f>IF(CY$287&lt;=$DW$287,SUM($H291:CY291),0)</f>
        <v>558308518.51926422</v>
      </c>
      <c r="CZ299" s="43">
        <f>IF(CZ$287&lt;=$DW$287,SUM($H291:CZ291),0)</f>
        <v>558308518.51926422</v>
      </c>
      <c r="DA299" s="43">
        <f>IF(DA$287&lt;=$DW$287,SUM($H291:DA291),0)</f>
        <v>558308518.51926422</v>
      </c>
      <c r="DB299" s="43">
        <f>IF(DB$287&lt;=$DW$287,SUM($H291:DB291),0)</f>
        <v>558308518.51926422</v>
      </c>
      <c r="DC299" s="43">
        <f>IF(DC$287&lt;=$DW$287,SUM($H291:DC291),0)</f>
        <v>558308518.51926422</v>
      </c>
      <c r="DD299" s="43">
        <f>IF(DD$287&lt;=$DW$287,SUM($H291:DD291),0)</f>
        <v>558308518.51926422</v>
      </c>
      <c r="DE299" s="43">
        <f>IF(DE$287&lt;=$DW$287,SUM($H291:DE291),0)</f>
        <v>558308518.51926422</v>
      </c>
      <c r="DF299" s="43">
        <f>IF(DF$287&lt;=$DW$287,SUM($H291:DF291),0)</f>
        <v>584487194.32464731</v>
      </c>
      <c r="DG299" s="43">
        <f>IF(DG$287&lt;=$DW$287,SUM($H291:DG291),0)</f>
        <v>584487194.32464731</v>
      </c>
      <c r="DH299" s="43">
        <f>IF(DH$287&lt;=$DW$287,SUM($H291:DH291),0)</f>
        <v>619509678.90919232</v>
      </c>
      <c r="DI299" s="43">
        <f>IF(DI$287&lt;=$DW$287,SUM($H291:DI291),0)</f>
        <v>619509678.90919232</v>
      </c>
      <c r="DJ299" s="43">
        <f>IF(DJ$287&lt;=$DW$287,SUM($H291:DJ291),0)</f>
        <v>619509678.90919232</v>
      </c>
      <c r="DK299" s="43">
        <f>IF(DK$287&lt;=$DW$287,SUM($H291:DK291),0)</f>
        <v>619509678.90919232</v>
      </c>
      <c r="DL299" s="43">
        <f>IF(DL$287&lt;=$DW$287,SUM($H291:DL291),0)</f>
        <v>619509678.90919232</v>
      </c>
      <c r="DM299" s="43">
        <f>IF(DM$287&lt;=$DW$287,SUM($H291:DM291),0)</f>
        <v>619509678.90919232</v>
      </c>
      <c r="DN299" s="43">
        <f>IF(DN$287&lt;=$DW$287,SUM($H291:DN291),0)</f>
        <v>619509678.90919232</v>
      </c>
      <c r="DO299" s="43">
        <f>IF(DO$287&lt;=$DW$287,SUM($H291:DO291),0)</f>
        <v>619509678.90919232</v>
      </c>
      <c r="DP299" s="43">
        <f>IF(DP$287&lt;=$DW$287,SUM($H291:DP291),0)</f>
        <v>619509678.90919232</v>
      </c>
      <c r="DQ299" s="43">
        <f>IF(DQ$287&lt;=$DW$287,SUM($H291:DQ291),0)</f>
        <v>619509678.90919232</v>
      </c>
      <c r="DR299" s="43">
        <f>IF(DR$287&lt;=$DW$287,SUM($H291:DR291),0)</f>
        <v>646604608.36776376</v>
      </c>
      <c r="DS299" s="43">
        <f>IF(DS$287&lt;=$DW$287,SUM($H291:DS291),0)</f>
        <v>646604608.36776376</v>
      </c>
      <c r="DT299" s="43">
        <f>IF(DT$287&lt;=$DW$287,SUM($H291:DT291),0)</f>
        <v>682852879.91276789</v>
      </c>
      <c r="DU299" s="43">
        <f>IF(DU$287&lt;=$DW$287,SUM($H291:DU291),0)</f>
        <v>682852879.91276789</v>
      </c>
      <c r="DV299" s="43">
        <f>IF(DV$287&lt;=$DW$287,SUM($H291:DV291),0)</f>
        <v>682852879.91276789</v>
      </c>
      <c r="DW299" s="43">
        <f>IF(DW$287&lt;=$DW$287,SUM($H291:DW291),0)</f>
        <v>682852879.91276789</v>
      </c>
      <c r="DX299" s="43">
        <f>IF(DX$287&lt;=$DW$287,SUM($H291:DX291),0)</f>
        <v>0</v>
      </c>
      <c r="DY299" s="43">
        <f>IF(DY$287&lt;=$DW$287,SUM($H291:DY291),0)</f>
        <v>0</v>
      </c>
      <c r="DZ299" s="43">
        <f>IF(DZ$287&lt;=$DW$287,SUM($H291:DZ291),0)</f>
        <v>0</v>
      </c>
    </row>
    <row r="300" spans="2:132" x14ac:dyDescent="0.25">
      <c r="B300" t="s">
        <v>84</v>
      </c>
      <c r="H300" s="43">
        <f>IF(H$287&lt;=$DW$287,SUM($H292:H292),0)</f>
        <v>2586455.3740183185</v>
      </c>
      <c r="I300" s="43">
        <f>IF(I$287&lt;=$DW$287,SUM($H292:I292),0)</f>
        <v>5179840.5068202354</v>
      </c>
      <c r="J300" s="43">
        <f>IF(J$287&lt;=$DW$287,SUM($H292:J292),0)</f>
        <v>7780919.531661937</v>
      </c>
      <c r="K300" s="43">
        <f>IF(K$287&lt;=$DW$287,SUM($H292:K292),0)</f>
        <v>10389465.990944274</v>
      </c>
      <c r="L300" s="43">
        <f>IF(L$287&lt;=$DW$287,SUM($H292:L292),0)</f>
        <v>13005501.322915217</v>
      </c>
      <c r="M300" s="43">
        <f>IF(M$287&lt;=$DW$287,SUM($H292:M292),0)</f>
        <v>15754098.270413265</v>
      </c>
      <c r="N300" s="43">
        <f>IF(N$287&lt;=$DW$287,SUM($H292:N292),0)</f>
        <v>18618957.438095625</v>
      </c>
      <c r="O300" s="43">
        <f>IF(O$287&lt;=$DW$287,SUM($H292:O292),0)</f>
        <v>21492041.32629282</v>
      </c>
      <c r="P300" s="43">
        <f>IF(P$287&lt;=$DW$287,SUM($H292:P292),0)</f>
        <v>24373373.547344442</v>
      </c>
      <c r="Q300" s="43">
        <f>IF(Q$287&lt;=$DW$287,SUM($H292:Q292),0)</f>
        <v>27262977.781378713</v>
      </c>
      <c r="R300" s="43">
        <f>IF(R$287&lt;=$DW$287,SUM($H292:R292),0)</f>
        <v>30160877.776507109</v>
      </c>
      <c r="S300" s="43">
        <f>IF(S$287&lt;=$DW$287,SUM($H292:S292),0)</f>
        <v>33067097.349019535</v>
      </c>
      <c r="T300" s="43">
        <f>IF(T$287&lt;=$DW$287,SUM($H292:T292),0)</f>
        <v>33304934.870294526</v>
      </c>
      <c r="U300" s="43">
        <f>IF(U$287&lt;=$DW$287,SUM($H292:U292),0)</f>
        <v>33543432.407205898</v>
      </c>
      <c r="V300" s="43">
        <f>IF(V$287&lt;=$DW$287,SUM($H292:V292),0)</f>
        <v>33782637.503622234</v>
      </c>
      <c r="W300" s="43">
        <f>IF(W$287&lt;=$DW$287,SUM($H292:W292),0)</f>
        <v>34022529.333643466</v>
      </c>
      <c r="X300" s="43">
        <f>IF(X$287&lt;=$DW$287,SUM($H292:X292),0)</f>
        <v>34263109.868812226</v>
      </c>
      <c r="Y300" s="43">
        <f>IF(Y$287&lt;=$DW$287,SUM($H292:Y292),0)</f>
        <v>34374953.049781226</v>
      </c>
      <c r="Z300" s="43">
        <f>IF(Z$287&lt;=$DW$287,SUM($H292:Z292),0)</f>
        <v>34374953.049781226</v>
      </c>
      <c r="AA300" s="43">
        <f>IF(AA$287&lt;=$DW$287,SUM($H292:AA292),0)</f>
        <v>34374953.049781226</v>
      </c>
      <c r="AB300" s="43">
        <f>IF(AB$287&lt;=$DW$287,SUM($H292:AB292),0)</f>
        <v>34374953.049781226</v>
      </c>
      <c r="AC300" s="43">
        <f>IF(AC$287&lt;=$DW$287,SUM($H292:AC292),0)</f>
        <v>34374953.049781226</v>
      </c>
      <c r="AD300" s="43">
        <f>IF(AD$287&lt;=$DW$287,SUM($H292:AD292),0)</f>
        <v>34374953.049781226</v>
      </c>
      <c r="AE300" s="43">
        <f>IF(AE$287&lt;=$DW$287,SUM($H292:AE292),0)</f>
        <v>34374953.049781226</v>
      </c>
      <c r="AF300" s="43">
        <f>IF(AF$287&lt;=$DW$287,SUM($H292:AF292),0)</f>
        <v>34374953.049781226</v>
      </c>
      <c r="AG300" s="43">
        <f>IF(AG$287&lt;=$DW$287,SUM($H292:AG292),0)</f>
        <v>34374953.049781226</v>
      </c>
      <c r="AH300" s="43">
        <f>IF(AH$287&lt;=$DW$287,SUM($H292:AH292),0)</f>
        <v>34374953.049781226</v>
      </c>
      <c r="AI300" s="43">
        <f>IF(AI$287&lt;=$DW$287,SUM($H292:AI292),0)</f>
        <v>34374953.049781226</v>
      </c>
      <c r="AJ300" s="43">
        <f>IF(AJ$287&lt;=$DW$287,SUM($H292:AJ292),0)</f>
        <v>34374953.049781226</v>
      </c>
      <c r="AK300" s="43">
        <f>IF(AK$287&lt;=$DW$287,SUM($H292:AK292),0)</f>
        <v>34374953.049781226</v>
      </c>
      <c r="AL300" s="43">
        <f>IF(AL$287&lt;=$DW$287,SUM($H292:AL292),0)</f>
        <v>34374953.049781226</v>
      </c>
      <c r="AM300" s="43">
        <f>IF(AM$287&lt;=$DW$287,SUM($H292:AM292),0)</f>
        <v>34374953.049781226</v>
      </c>
      <c r="AN300" s="43">
        <f>IF(AN$287&lt;=$DW$287,SUM($H292:AN292),0)</f>
        <v>34374953.049781226</v>
      </c>
      <c r="AO300" s="43">
        <f>IF(AO$287&lt;=$DW$287,SUM($H292:AO292),0)</f>
        <v>34374953.049781226</v>
      </c>
      <c r="AP300" s="43">
        <f>IF(AP$287&lt;=$DW$287,SUM($H292:AP292),0)</f>
        <v>34374953.049781226</v>
      </c>
      <c r="AQ300" s="43">
        <f>IF(AQ$287&lt;=$DW$287,SUM($H292:AQ292),0)</f>
        <v>34374953.049781226</v>
      </c>
      <c r="AR300" s="43">
        <f>IF(AR$287&lt;=$DW$287,SUM($H292:AR292),0)</f>
        <v>34374953.049781226</v>
      </c>
      <c r="AS300" s="43">
        <f>IF(AS$287&lt;=$DW$287,SUM($H292:AS292),0)</f>
        <v>34374953.049781226</v>
      </c>
      <c r="AT300" s="43">
        <f>IF(AT$287&lt;=$DW$287,SUM($H292:AT292),0)</f>
        <v>34374953.049781226</v>
      </c>
      <c r="AU300" s="43">
        <f>IF(AU$287&lt;=$DW$287,SUM($H292:AU292),0)</f>
        <v>34374953.049781226</v>
      </c>
      <c r="AV300" s="43">
        <f>IF(AV$287&lt;=$DW$287,SUM($H292:AV292),0)</f>
        <v>34374953.049781226</v>
      </c>
      <c r="AW300" s="43">
        <f>IF(AW$287&lt;=$DW$287,SUM($H292:AW292),0)</f>
        <v>34374953.049781226</v>
      </c>
      <c r="AX300" s="43">
        <f>IF(AX$287&lt;=$DW$287,SUM($H292:AX292),0)</f>
        <v>34374953.049781226</v>
      </c>
      <c r="AY300" s="43">
        <f>IF(AY$287&lt;=$DW$287,SUM($H292:AY292),0)</f>
        <v>34374953.049781226</v>
      </c>
      <c r="AZ300" s="43">
        <f>IF(AZ$287&lt;=$DW$287,SUM($H292:AZ292),0)</f>
        <v>34374953.049781226</v>
      </c>
      <c r="BA300" s="43">
        <f>IF(BA$287&lt;=$DW$287,SUM($H292:BA292),0)</f>
        <v>34374953.049781226</v>
      </c>
      <c r="BB300" s="43">
        <f>IF(BB$287&lt;=$DW$287,SUM($H292:BB292),0)</f>
        <v>34374953.049781226</v>
      </c>
      <c r="BC300" s="43">
        <f>IF(BC$287&lt;=$DW$287,SUM($H292:BC292),0)</f>
        <v>34374953.049781226</v>
      </c>
      <c r="BD300" s="43">
        <f>IF(BD$287&lt;=$DW$287,SUM($H292:BD292),0)</f>
        <v>34374953.049781226</v>
      </c>
      <c r="BE300" s="43">
        <f>IF(BE$287&lt;=$DW$287,SUM($H292:BE292),0)</f>
        <v>34374953.049781226</v>
      </c>
      <c r="BF300" s="43">
        <f>IF(BF$287&lt;=$DW$287,SUM($H292:BF292),0)</f>
        <v>34374953.049781226</v>
      </c>
      <c r="BG300" s="43">
        <f>IF(BG$287&lt;=$DW$287,SUM($H292:BG292),0)</f>
        <v>34374953.049781226</v>
      </c>
      <c r="BH300" s="43">
        <f>IF(BH$287&lt;=$DW$287,SUM($H292:BH292),0)</f>
        <v>34374953.049781226</v>
      </c>
      <c r="BI300" s="43">
        <f>IF(BI$287&lt;=$DW$287,SUM($H292:BI292),0)</f>
        <v>34374953.049781226</v>
      </c>
      <c r="BJ300" s="43">
        <f>IF(BJ$287&lt;=$DW$287,SUM($H292:BJ292),0)</f>
        <v>34374953.049781226</v>
      </c>
      <c r="BK300" s="43">
        <f>IF(BK$287&lt;=$DW$287,SUM($H292:BK292),0)</f>
        <v>34374953.049781226</v>
      </c>
      <c r="BL300" s="43">
        <f>IF(BL$287&lt;=$DW$287,SUM($H292:BL292),0)</f>
        <v>34374953.049781226</v>
      </c>
      <c r="BM300" s="43">
        <f>IF(BM$287&lt;=$DW$287,SUM($H292:BM292),0)</f>
        <v>34374953.049781226</v>
      </c>
      <c r="BN300" s="43">
        <f>IF(BN$287&lt;=$DW$287,SUM($H292:BN292),0)</f>
        <v>34374953.049781226</v>
      </c>
      <c r="BO300" s="43">
        <f>IF(BO$287&lt;=$DW$287,SUM($H292:BO292),0)</f>
        <v>34374953.049781226</v>
      </c>
      <c r="BP300" s="43">
        <f>IF(BP$287&lt;=$DW$287,SUM($H292:BP292),0)</f>
        <v>34374953.049781226</v>
      </c>
      <c r="BQ300" s="43">
        <f>IF(BQ$287&lt;=$DW$287,SUM($H292:BQ292),0)</f>
        <v>34374953.049781226</v>
      </c>
      <c r="BR300" s="43">
        <f>IF(BR$287&lt;=$DW$287,SUM($H292:BR292),0)</f>
        <v>34374953.049781226</v>
      </c>
      <c r="BS300" s="43">
        <f>IF(BS$287&lt;=$DW$287,SUM($H292:BS292),0)</f>
        <v>34374953.049781226</v>
      </c>
      <c r="BT300" s="43">
        <f>IF(BT$287&lt;=$DW$287,SUM($H292:BT292),0)</f>
        <v>34374953.049781226</v>
      </c>
      <c r="BU300" s="43">
        <f>IF(BU$287&lt;=$DW$287,SUM($H292:BU292),0)</f>
        <v>34374953.049781226</v>
      </c>
      <c r="BV300" s="43">
        <f>IF(BV$287&lt;=$DW$287,SUM($H292:BV292),0)</f>
        <v>34374953.049781226</v>
      </c>
      <c r="BW300" s="43">
        <f>IF(BW$287&lt;=$DW$287,SUM($H292:BW292),0)</f>
        <v>34374953.049781226</v>
      </c>
      <c r="BX300" s="43">
        <f>IF(BX$287&lt;=$DW$287,SUM($H292:BX292),0)</f>
        <v>34374953.049781226</v>
      </c>
      <c r="BY300" s="43">
        <f>IF(BY$287&lt;=$DW$287,SUM($H292:BY292),0)</f>
        <v>34374953.049781226</v>
      </c>
      <c r="BZ300" s="43">
        <f>IF(BZ$287&lt;=$DW$287,SUM($H292:BZ292),0)</f>
        <v>34374953.049781226</v>
      </c>
      <c r="CA300" s="43">
        <f>IF(CA$287&lt;=$DW$287,SUM($H292:CA292),0)</f>
        <v>34374953.049781226</v>
      </c>
      <c r="CB300" s="43">
        <f>IF(CB$287&lt;=$DW$287,SUM($H292:CB292),0)</f>
        <v>34374953.049781226</v>
      </c>
      <c r="CC300" s="43">
        <f>IF(CC$287&lt;=$DW$287,SUM($H292:CC292),0)</f>
        <v>34374953.049781226</v>
      </c>
      <c r="CD300" s="43">
        <f>IF(CD$287&lt;=$DW$287,SUM($H292:CD292),0)</f>
        <v>34374953.049781226</v>
      </c>
      <c r="CE300" s="43">
        <f>IF(CE$287&lt;=$DW$287,SUM($H292:CE292),0)</f>
        <v>34374953.049781226</v>
      </c>
      <c r="CF300" s="43">
        <f>IF(CF$287&lt;=$DW$287,SUM($H292:CF292),0)</f>
        <v>34374953.049781226</v>
      </c>
      <c r="CG300" s="43">
        <f>IF(CG$287&lt;=$DW$287,SUM($H292:CG292),0)</f>
        <v>34374953.049781226</v>
      </c>
      <c r="CH300" s="43">
        <f>IF(CH$287&lt;=$DW$287,SUM($H292:CH292),0)</f>
        <v>34374953.049781226</v>
      </c>
      <c r="CI300" s="43">
        <f>IF(CI$287&lt;=$DW$287,SUM($H292:CI292),0)</f>
        <v>34374953.049781226</v>
      </c>
      <c r="CJ300" s="43">
        <f>IF(CJ$287&lt;=$DW$287,SUM($H292:CJ292),0)</f>
        <v>34374953.049781226</v>
      </c>
      <c r="CK300" s="43">
        <f>IF(CK$287&lt;=$DW$287,SUM($H292:CK292),0)</f>
        <v>34374953.049781226</v>
      </c>
      <c r="CL300" s="43">
        <f>IF(CL$287&lt;=$DW$287,SUM($H292:CL292),0)</f>
        <v>34374953.049781226</v>
      </c>
      <c r="CM300" s="43">
        <f>IF(CM$287&lt;=$DW$287,SUM($H292:CM292),0)</f>
        <v>34374953.049781226</v>
      </c>
      <c r="CN300" s="43">
        <f>IF(CN$287&lt;=$DW$287,SUM($H292:CN292),0)</f>
        <v>34374953.049781226</v>
      </c>
      <c r="CO300" s="43">
        <f>IF(CO$287&lt;=$DW$287,SUM($H292:CO292),0)</f>
        <v>34374953.049781226</v>
      </c>
      <c r="CP300" s="43">
        <f>IF(CP$287&lt;=$DW$287,SUM($H292:CP292),0)</f>
        <v>34374953.049781226</v>
      </c>
      <c r="CQ300" s="43">
        <f>IF(CQ$287&lt;=$DW$287,SUM($H292:CQ292),0)</f>
        <v>34374953.049781226</v>
      </c>
      <c r="CR300" s="43">
        <f>IF(CR$287&lt;=$DW$287,SUM($H292:CR292),0)</f>
        <v>34374953.049781226</v>
      </c>
      <c r="CS300" s="43">
        <f>IF(CS$287&lt;=$DW$287,SUM($H292:CS292),0)</f>
        <v>34374953.049781226</v>
      </c>
      <c r="CT300" s="43">
        <f>IF(CT$287&lt;=$DW$287,SUM($H292:CT292),0)</f>
        <v>34374953.049781226</v>
      </c>
      <c r="CU300" s="43">
        <f>IF(CU$287&lt;=$DW$287,SUM($H292:CU292),0)</f>
        <v>34374953.049781226</v>
      </c>
      <c r="CV300" s="43">
        <f>IF(CV$287&lt;=$DW$287,SUM($H292:CV292),0)</f>
        <v>34374953.049781226</v>
      </c>
      <c r="CW300" s="43">
        <f>IF(CW$287&lt;=$DW$287,SUM($H292:CW292),0)</f>
        <v>34374953.049781226</v>
      </c>
      <c r="CX300" s="43">
        <f>IF(CX$287&lt;=$DW$287,SUM($H292:CX292),0)</f>
        <v>34374953.049781226</v>
      </c>
      <c r="CY300" s="43">
        <f>IF(CY$287&lt;=$DW$287,SUM($H292:CY292),0)</f>
        <v>34374953.049781226</v>
      </c>
      <c r="CZ300" s="43">
        <f>IF(CZ$287&lt;=$DW$287,SUM($H292:CZ292),0)</f>
        <v>34374953.049781226</v>
      </c>
      <c r="DA300" s="43">
        <f>IF(DA$287&lt;=$DW$287,SUM($H292:DA292),0)</f>
        <v>34374953.049781226</v>
      </c>
      <c r="DB300" s="43">
        <f>IF(DB$287&lt;=$DW$287,SUM($H292:DB292),0)</f>
        <v>34374953.049781226</v>
      </c>
      <c r="DC300" s="43">
        <f>IF(DC$287&lt;=$DW$287,SUM($H292:DC292),0)</f>
        <v>34374953.049781226</v>
      </c>
      <c r="DD300" s="43">
        <f>IF(DD$287&lt;=$DW$287,SUM($H292:DD292),0)</f>
        <v>34374953.049781226</v>
      </c>
      <c r="DE300" s="43">
        <f>IF(DE$287&lt;=$DW$287,SUM($H292:DE292),0)</f>
        <v>34374953.049781226</v>
      </c>
      <c r="DF300" s="43">
        <f>IF(DF$287&lt;=$DW$287,SUM($H292:DF292),0)</f>
        <v>34374953.049781226</v>
      </c>
      <c r="DG300" s="43">
        <f>IF(DG$287&lt;=$DW$287,SUM($H292:DG292),0)</f>
        <v>34374953.049781226</v>
      </c>
      <c r="DH300" s="43">
        <f>IF(DH$287&lt;=$DW$287,SUM($H292:DH292),0)</f>
        <v>34374953.049781226</v>
      </c>
      <c r="DI300" s="43">
        <f>IF(DI$287&lt;=$DW$287,SUM($H292:DI292),0)</f>
        <v>34374953.049781226</v>
      </c>
      <c r="DJ300" s="43">
        <f>IF(DJ$287&lt;=$DW$287,SUM($H292:DJ292),0)</f>
        <v>34374953.049781226</v>
      </c>
      <c r="DK300" s="43">
        <f>IF(DK$287&lt;=$DW$287,SUM($H292:DK292),0)</f>
        <v>34374953.049781226</v>
      </c>
      <c r="DL300" s="43">
        <f>IF(DL$287&lt;=$DW$287,SUM($H292:DL292),0)</f>
        <v>34374953.049781226</v>
      </c>
      <c r="DM300" s="43">
        <f>IF(DM$287&lt;=$DW$287,SUM($H292:DM292),0)</f>
        <v>34374953.049781226</v>
      </c>
      <c r="DN300" s="43">
        <f>IF(DN$287&lt;=$DW$287,SUM($H292:DN292),0)</f>
        <v>34374953.049781226</v>
      </c>
      <c r="DO300" s="43">
        <f>IF(DO$287&lt;=$DW$287,SUM($H292:DO292),0)</f>
        <v>34374953.049781226</v>
      </c>
      <c r="DP300" s="43">
        <f>IF(DP$287&lt;=$DW$287,SUM($H292:DP292),0)</f>
        <v>34374953.049781226</v>
      </c>
      <c r="DQ300" s="43">
        <f>IF(DQ$287&lt;=$DW$287,SUM($H292:DQ292),0)</f>
        <v>34374953.049781226</v>
      </c>
      <c r="DR300" s="43">
        <f>IF(DR$287&lt;=$DW$287,SUM($H292:DR292),0)</f>
        <v>34374953.049781226</v>
      </c>
      <c r="DS300" s="43">
        <f>IF(DS$287&lt;=$DW$287,SUM($H292:DS292),0)</f>
        <v>34374953.049781226</v>
      </c>
      <c r="DT300" s="43">
        <f>IF(DT$287&lt;=$DW$287,SUM($H292:DT292),0)</f>
        <v>34374953.049781226</v>
      </c>
      <c r="DU300" s="43">
        <f>IF(DU$287&lt;=$DW$287,SUM($H292:DU292),0)</f>
        <v>34374953.049781226</v>
      </c>
      <c r="DV300" s="43">
        <f>IF(DV$287&lt;=$DW$287,SUM($H292:DV292),0)</f>
        <v>34374953.049781226</v>
      </c>
      <c r="DW300" s="43">
        <f>IF(DW$287&lt;=$DW$287,SUM($H292:DW292),0)</f>
        <v>34374953.049781226</v>
      </c>
      <c r="DX300" s="43">
        <f>IF(DX$287&lt;=$DW$287,SUM($H292:DX292),0)</f>
        <v>0</v>
      </c>
      <c r="DY300" s="43">
        <f>IF(DY$287&lt;=$DW$287,SUM($H292:DY292),0)</f>
        <v>0</v>
      </c>
      <c r="DZ300" s="43">
        <f>IF(DZ$287&lt;=$DW$287,SUM($H292:DZ292),0)</f>
        <v>0</v>
      </c>
    </row>
    <row r="301" spans="2:132" x14ac:dyDescent="0.25">
      <c r="B301" t="s">
        <v>85</v>
      </c>
      <c r="H301">
        <f>IF(H$287&lt;=$DW$287,SUM($H293:H293),0)</f>
        <v>166666.66666666666</v>
      </c>
      <c r="I301">
        <f>IF(I$287&lt;=$DW$287,SUM($H293:I293),0)</f>
        <v>333811.23536753724</v>
      </c>
      <c r="J301">
        <f>IF(J$287&lt;=$DW$287,SUM($H293:J293),0)</f>
        <v>501486.50849674438</v>
      </c>
      <c r="K301">
        <f>IF(K$287&lt;=$DW$287,SUM($H293:K293),0)</f>
        <v>684645.92204871238</v>
      </c>
      <c r="L301">
        <f>IF(L$287&lt;=$DW$287,SUM($H293:L293),0)</f>
        <v>868368.10053716274</v>
      </c>
      <c r="M301">
        <f>IF(M$287&lt;=$DW$287,SUM($H293:M293),0)</f>
        <v>1052654.7730808319</v>
      </c>
      <c r="N301">
        <f>IF(N$287&lt;=$DW$287,SUM($H293:N293),0)</f>
        <v>1237507.6741112454</v>
      </c>
      <c r="O301">
        <f>IF(O$287&lt;=$DW$287,SUM($H293:O293),0)</f>
        <v>1422928.5433890428</v>
      </c>
      <c r="P301">
        <f>IF(P$287&lt;=$DW$287,SUM($H293:P293),0)</f>
        <v>1608919.12602035</v>
      </c>
      <c r="Q301">
        <f>IF(Q$287&lt;=$DW$287,SUM($H293:Q293),0)</f>
        <v>1795481.1724732048</v>
      </c>
      <c r="R301">
        <f>IF(R$287&lt;=$DW$287,SUM($H293:R293),0)</f>
        <v>1982616.4385940307</v>
      </c>
      <c r="S301">
        <f>IF(S$287&lt;=$DW$287,SUM($H293:S293),0)</f>
        <v>2170326.6856241627</v>
      </c>
      <c r="T301">
        <f>IF(T$287&lt;=$DW$287,SUM($H293:T293),0)</f>
        <v>2358613.6802164232</v>
      </c>
      <c r="U301">
        <f>IF(U$287&lt;=$DW$287,SUM($H293:U293),0)</f>
        <v>2878851.150297883</v>
      </c>
      <c r="V301">
        <f>IF(V$287&lt;=$DW$287,SUM($H293:V293),0)</f>
        <v>3400740.43791254</v>
      </c>
      <c r="W301">
        <f>IF(W$287&lt;=$DW$287,SUM($H293:W293),0)</f>
        <v>3970475.1173835634</v>
      </c>
      <c r="X301">
        <f>IF(X$287&lt;=$DW$287,SUM($H293:X293),0)</f>
        <v>4541960.3304170528</v>
      </c>
      <c r="Y301">
        <f>IF(Y$287&lt;=$DW$287,SUM($H293:Y293),0)</f>
        <v>5115201.4556003809</v>
      </c>
      <c r="Z301">
        <f>IF(Z$287&lt;=$DW$287,SUM($H293:Z293),0)</f>
        <v>5690203.888046856</v>
      </c>
      <c r="AA301">
        <f>IF(AA$287&lt;=$DW$287,SUM($H293:AA293),0)</f>
        <v>6266973.0394464964</v>
      </c>
      <c r="AB301">
        <f>IF(AB$287&lt;=$DW$287,SUM($H293:AB293),0)</f>
        <v>6798557.693661321</v>
      </c>
      <c r="AC301">
        <f>IF(AC$287&lt;=$DW$287,SUM($H293:AC293),0)</f>
        <v>7331775.6638950314</v>
      </c>
      <c r="AD301">
        <f>IF(AD$287&lt;=$DW$287,SUM($H293:AD293),0)</f>
        <v>7522340.9629279152</v>
      </c>
      <c r="AE301">
        <f>IF(AE$287&lt;=$DW$287,SUM($H293:AE293),0)</f>
        <v>7713491.7817892702</v>
      </c>
      <c r="AF301">
        <f>IF(AF$287&lt;=$DW$287,SUM($H293:AF293),0)</f>
        <v>7772935.1805728907</v>
      </c>
      <c r="AG301">
        <f>IF(AG$287&lt;=$DW$287,SUM($H293:AG293),0)</f>
        <v>7832549.0280837035</v>
      </c>
      <c r="AH301">
        <f>IF(AH$287&lt;=$DW$287,SUM($H293:AH293),0)</f>
        <v>7892352.1568443347</v>
      </c>
      <c r="AI301">
        <f>IF(AI$287&lt;=$DW$287,SUM($H293:AI293),0)</f>
        <v>7952339.0332120685</v>
      </c>
      <c r="AJ301">
        <f>IF(AJ$287&lt;=$DW$287,SUM($H293:AJ293),0)</f>
        <v>8012510.2217590902</v>
      </c>
      <c r="AK301">
        <f>IF(AK$287&lt;=$DW$287,SUM($H293:AK293),0)</f>
        <v>8072866.2887922572</v>
      </c>
      <c r="AL301">
        <f>IF(AL$287&lt;=$DW$287,SUM($H293:AL293),0)</f>
        <v>8133407.802358428</v>
      </c>
      <c r="AM301">
        <f>IF(AM$287&lt;=$DW$287,SUM($H293:AM293),0)</f>
        <v>8194135.3322498091</v>
      </c>
      <c r="AN301">
        <f>IF(AN$287&lt;=$DW$287,SUM($H293:AN293),0)</f>
        <v>8255049.4500093171</v>
      </c>
      <c r="AO301">
        <f>IF(AO$287&lt;=$DW$287,SUM($H293:AO293),0)</f>
        <v>8316150.7289359579</v>
      </c>
      <c r="AP301">
        <f>IF(AP$287&lt;=$DW$287,SUM($H293:AP293),0)</f>
        <v>8377439.7440902237</v>
      </c>
      <c r="AQ301">
        <f>IF(AQ$287&lt;=$DW$287,SUM($H293:AQ293),0)</f>
        <v>8438917.0722995028</v>
      </c>
      <c r="AR301">
        <f>IF(AR$287&lt;=$DW$287,SUM($H293:AR293),0)</f>
        <v>8471340.4966005925</v>
      </c>
      <c r="AS301">
        <f>IF(AS$287&lt;=$DW$287,SUM($H293:AS293),0)</f>
        <v>8503856.8922242597</v>
      </c>
      <c r="AT301">
        <f>IF(AT$287&lt;=$DW$287,SUM($H293:AT293),0)</f>
        <v>8536476.5313770771</v>
      </c>
      <c r="AU301">
        <f>IF(AU$287&lt;=$DW$287,SUM($H293:AU293),0)</f>
        <v>8569196.3957315367</v>
      </c>
      <c r="AV301">
        <f>IF(AV$287&lt;=$DW$287,SUM($H293:AV293),0)</f>
        <v>8602016.7932337504</v>
      </c>
      <c r="AW301">
        <f>IF(AW$287&lt;=$DW$287,SUM($H293:AW293),0)</f>
        <v>8634938.0327760056</v>
      </c>
      <c r="AX301">
        <f>IF(AX$287&lt;=$DW$287,SUM($H293:AX293),0)</f>
        <v>8667960.424199678</v>
      </c>
      <c r="AY301">
        <f>IF(AY$287&lt;=$DW$287,SUM($H293:AY293),0)</f>
        <v>8701084.2782981414</v>
      </c>
      <c r="AZ301">
        <f>IF(AZ$287&lt;=$DW$287,SUM($H293:AZ293),0)</f>
        <v>8734309.9068196937</v>
      </c>
      <c r="BA301">
        <f>IF(BA$287&lt;=$DW$287,SUM($H293:BA293),0)</f>
        <v>8767637.6224704962</v>
      </c>
      <c r="BB301">
        <f>IF(BB$287&lt;=$DW$287,SUM($H293:BB293),0)</f>
        <v>8801067.7389175091</v>
      </c>
      <c r="BC301">
        <f>IF(BC$287&lt;=$DW$287,SUM($H293:BC293),0)</f>
        <v>8834600.5707914513</v>
      </c>
      <c r="BD301">
        <f>IF(BD$287&lt;=$DW$287,SUM($H293:BD293),0)</f>
        <v>8868236.4336897545</v>
      </c>
      <c r="BE301">
        <f>IF(BE$287&lt;=$DW$287,SUM($H293:BE293),0)</f>
        <v>8901968.7444718648</v>
      </c>
      <c r="BF301">
        <f>IF(BF$287&lt;=$DW$287,SUM($H293:BF293),0)</f>
        <v>8935808.1594623215</v>
      </c>
      <c r="BG301">
        <f>IF(BG$287&lt;=$DW$287,SUM($H293:BG293),0)</f>
        <v>8969751.54746655</v>
      </c>
      <c r="BH301">
        <f>IF(BH$287&lt;=$DW$287,SUM($H293:BH293),0)</f>
        <v>9003799.2279459722</v>
      </c>
      <c r="BI301">
        <f>IF(BI$287&lt;=$DW$287,SUM($H293:BI293),0)</f>
        <v>9037951.5213435665</v>
      </c>
      <c r="BJ301">
        <f>IF(BJ$287&lt;=$DW$287,SUM($H293:BJ293),0)</f>
        <v>9072208.7490868866</v>
      </c>
      <c r="BK301">
        <f>IF(BK$287&lt;=$DW$287,SUM($H293:BK293),0)</f>
        <v>9106571.2335910853</v>
      </c>
      <c r="BL301">
        <f>IF(BL$287&lt;=$DW$287,SUM($H293:BL293),0)</f>
        <v>9141039.2982619517</v>
      </c>
      <c r="BM301">
        <f>IF(BM$287&lt;=$DW$287,SUM($H293:BM293),0)</f>
        <v>9175613.2674989495</v>
      </c>
      <c r="BN301">
        <f>IF(BN$287&lt;=$DW$287,SUM($H293:BN293),0)</f>
        <v>9210293.466698274</v>
      </c>
      <c r="BO301">
        <f>IF(BO$287&lt;=$DW$287,SUM($H293:BO293),0)</f>
        <v>9245080.2222559154</v>
      </c>
      <c r="BP301">
        <f>IF(BP$287&lt;=$DW$287,SUM($H293:BP293),0)</f>
        <v>9279973.8615707289</v>
      </c>
      <c r="BQ301">
        <f>IF(BQ$287&lt;=$DW$287,SUM($H293:BQ293),0)</f>
        <v>9314971.1340071689</v>
      </c>
      <c r="BR301">
        <f>IF(BR$287&lt;=$DW$287,SUM($H293:BR293),0)</f>
        <v>9350079.5270597674</v>
      </c>
      <c r="BS301">
        <f>IF(BS$287&lt;=$DW$287,SUM($H293:BS293),0)</f>
        <v>9385295.7921141554</v>
      </c>
      <c r="BT301">
        <f>IF(BT$287&lt;=$DW$287,SUM($H293:BT293),0)</f>
        <v>9420620.2606115546</v>
      </c>
      <c r="BU301">
        <f>IF(BU$287&lt;=$DW$287,SUM($H293:BU293),0)</f>
        <v>9456053.2650115583</v>
      </c>
      <c r="BV301">
        <f>IF(BV$287&lt;=$DW$287,SUM($H293:BV293),0)</f>
        <v>9491595.1387952529</v>
      </c>
      <c r="BW301">
        <f>IF(BW$287&lt;=$DW$287,SUM($H293:BW293),0)</f>
        <v>9527246.2164683584</v>
      </c>
      <c r="BX301">
        <f>IF(BX$287&lt;=$DW$287,SUM($H293:BX293),0)</f>
        <v>9563006.833564382</v>
      </c>
      <c r="BY301">
        <f>IF(BY$287&lt;=$DW$287,SUM($H293:BY293),0)</f>
        <v>9598877.3266477659</v>
      </c>
      <c r="BZ301">
        <f>IF(BZ$287&lt;=$DW$287,SUM($H293:BZ293),0)</f>
        <v>9634858.0333170649</v>
      </c>
      <c r="CA301">
        <f>IF(CA$287&lt;=$DW$287,SUM($H293:CA293),0)</f>
        <v>9670949.2922081184</v>
      </c>
      <c r="CB301">
        <f>IF(CB$287&lt;=$DW$287,SUM($H293:CB293),0)</f>
        <v>9707151.4429972377</v>
      </c>
      <c r="CC301">
        <f>IF(CC$287&lt;=$DW$287,SUM($H293:CC293),0)</f>
        <v>9743457.400275385</v>
      </c>
      <c r="CD301">
        <f>IF(CD$287&lt;=$DW$287,SUM($H293:CD293),0)</f>
        <v>9779878.6334039662</v>
      </c>
      <c r="CE301">
        <f>IF(CE$287&lt;=$DW$287,SUM($H293:CE293),0)</f>
        <v>9816411.7722902205</v>
      </c>
      <c r="CF301">
        <f>IF(CF$287&lt;=$DW$287,SUM($H293:CF293),0)</f>
        <v>9853057.1607692521</v>
      </c>
      <c r="CG301">
        <f>IF(CG$287&lt;=$DW$287,SUM($H293:CG293),0)</f>
        <v>9889815.1437326185</v>
      </c>
      <c r="CH301">
        <f>IF(CH$287&lt;=$DW$287,SUM($H293:CH293),0)</f>
        <v>9926686.0671315677</v>
      </c>
      <c r="CI301">
        <f>IF(CI$287&lt;=$DW$287,SUM($H293:CI293),0)</f>
        <v>9963670.2779802978</v>
      </c>
      <c r="CJ301">
        <f>IF(CJ$287&lt;=$DW$287,SUM($H293:CJ293),0)</f>
        <v>10000768.124359222</v>
      </c>
      <c r="CK301">
        <f>IF(CK$287&lt;=$DW$287,SUM($H293:CK293),0)</f>
        <v>10037979.955418246</v>
      </c>
      <c r="CL301">
        <f>IF(CL$287&lt;=$DW$287,SUM($H293:CL293),0)</f>
        <v>10075306.121380053</v>
      </c>
      <c r="CM301">
        <f>IF(CM$287&lt;=$DW$287,SUM($H293:CM293),0)</f>
        <v>10112746.973543402</v>
      </c>
      <c r="CN301">
        <f>IF(CN$287&lt;=$DW$287,SUM($H293:CN293),0)</f>
        <v>10150302.864286426</v>
      </c>
      <c r="CO301">
        <f>IF(CO$287&lt;=$DW$287,SUM($H293:CO293),0)</f>
        <v>10187966.443248946</v>
      </c>
      <c r="CP301">
        <f>IF(CP$287&lt;=$DW$287,SUM($H293:CP293),0)</f>
        <v>10225749.608676631</v>
      </c>
      <c r="CQ301">
        <f>IF(CQ$287&lt;=$DW$287,SUM($H293:CQ293),0)</f>
        <v>10263648.864455773</v>
      </c>
      <c r="CR301">
        <f>IF(CR$287&lt;=$DW$287,SUM($H293:CR293),0)</f>
        <v>10301664.567278819</v>
      </c>
      <c r="CS301">
        <f>IF(CS$287&lt;=$DW$287,SUM($H293:CS293),0)</f>
        <v>10339797.074934168</v>
      </c>
      <c r="CT301">
        <f>IF(CT$287&lt;=$DW$287,SUM($H293:CT293),0)</f>
        <v>10378046.746309537</v>
      </c>
      <c r="CU301">
        <f>IF(CU$287&lt;=$DW$287,SUM($H293:CU293),0)</f>
        <v>10416413.941395344</v>
      </c>
      <c r="CV301">
        <f>IF(CV$287&lt;=$DW$287,SUM($H293:CV293),0)</f>
        <v>10454899.021288088</v>
      </c>
      <c r="CW301">
        <f>IF(CW$287&lt;=$DW$287,SUM($H293:CW293),0)</f>
        <v>10493502.348193755</v>
      </c>
      <c r="CX301">
        <f>IF(CX$287&lt;=$DW$287,SUM($H293:CX293),0)</f>
        <v>10532224.285431225</v>
      </c>
      <c r="CY301">
        <f>IF(CY$287&lt;=$DW$287,SUM($H293:CY293),0)</f>
        <v>10571065.197435688</v>
      </c>
      <c r="CZ301">
        <f>IF(CZ$287&lt;=$DW$287,SUM($H293:CZ293),0)</f>
        <v>10610025.449762076</v>
      </c>
      <c r="DA301">
        <f>IF(DA$287&lt;=$DW$287,SUM($H293:DA293),0)</f>
        <v>10649097.417191504</v>
      </c>
      <c r="DB301">
        <f>IF(DB$287&lt;=$DW$287,SUM($H293:DB293),0)</f>
        <v>10688293.442891564</v>
      </c>
      <c r="DC301">
        <f>IF(DC$287&lt;=$DW$287,SUM($H293:DC293),0)</f>
        <v>10727609.90001519</v>
      </c>
      <c r="DD301">
        <f>IF(DD$287&lt;=$DW$287,SUM($H293:DD293),0)</f>
        <v>10767047.158592952</v>
      </c>
      <c r="DE301">
        <f>IF(DE$287&lt;=$DW$287,SUM($H293:DE293),0)</f>
        <v>10806605.589792358</v>
      </c>
      <c r="DF301">
        <f>IF(DF$287&lt;=$DW$287,SUM($H293:DF293),0)</f>
        <v>10846285.565921338</v>
      </c>
      <c r="DG301">
        <f>IF(DG$287&lt;=$DW$287,SUM($H293:DG293),0)</f>
        <v>10886087.460431758</v>
      </c>
      <c r="DH301">
        <f>IF(DH$287&lt;=$DW$287,SUM($H293:DH293),0)</f>
        <v>10926011.647922931</v>
      </c>
      <c r="DI301">
        <f>IF(DI$287&lt;=$DW$287,SUM($H293:DI293),0)</f>
        <v>10966058.50414514</v>
      </c>
      <c r="DJ301">
        <f>IF(DJ$287&lt;=$DW$287,SUM($H293:DJ293),0)</f>
        <v>11006228.406003175</v>
      </c>
      <c r="DK301">
        <f>IF(DK$287&lt;=$DW$287,SUM($H293:DK293),0)</f>
        <v>11046521.731559884</v>
      </c>
      <c r="DL301">
        <f>IF(DL$287&lt;=$DW$287,SUM($H293:DL293),0)</f>
        <v>11086938.86003973</v>
      </c>
      <c r="DM301">
        <f>IF(DM$287&lt;=$DW$287,SUM($H293:DM293),0)</f>
        <v>11127476.026247762</v>
      </c>
      <c r="DN301">
        <f>IF(DN$287&lt;=$DW$287,SUM($H293:DN293),0)</f>
        <v>11168141.902911576</v>
      </c>
      <c r="DO301">
        <f>IF(DO$287&lt;=$DW$287,SUM($H293:DO293),0)</f>
        <v>11208932.727177337</v>
      </c>
      <c r="DP301">
        <f>IF(DP$287&lt;=$DW$287,SUM($H293:DP293),0)</f>
        <v>11249848.882951764</v>
      </c>
      <c r="DQ301">
        <f>IF(DQ$287&lt;=$DW$287,SUM($H293:DQ293),0)</f>
        <v>11290890.755321147</v>
      </c>
      <c r="DR301">
        <f>IF(DR$287&lt;=$DW$287,SUM($H293:DR293),0)</f>
        <v>11332058.730554964</v>
      </c>
      <c r="DS301">
        <f>IF(DS$287&lt;=$DW$287,SUM($H293:DS293),0)</f>
        <v>11373353.196109526</v>
      </c>
      <c r="DT301">
        <f>IF(DT$287&lt;=$DW$287,SUM($H293:DT293),0)</f>
        <v>11414774.540631616</v>
      </c>
      <c r="DU301">
        <f>IF(DU$287&lt;=$DW$287,SUM($H293:DU293),0)</f>
        <v>11456323.153962158</v>
      </c>
      <c r="DV301">
        <f>IF(DV$287&lt;=$DW$287,SUM($H293:DV293),0)</f>
        <v>11497999.427139869</v>
      </c>
      <c r="DW301">
        <f>IF(DW$287&lt;=$DW$287,SUM($H293:DW293),0)</f>
        <v>11539803.752404954</v>
      </c>
      <c r="DX301" s="43">
        <f>IF(DX$287&lt;=$DW$287,SUM($H293:DX293),0)</f>
        <v>0</v>
      </c>
      <c r="DY301" s="43">
        <f>IF(DY$287&lt;=$DW$287,SUM($H293:DY293),0)</f>
        <v>0</v>
      </c>
      <c r="DZ301" s="43">
        <f>IF(DZ$287&lt;=$DW$287,SUM($H293:DZ293),0)</f>
        <v>0</v>
      </c>
      <c r="EA301" s="43"/>
      <c r="EB301" s="43"/>
    </row>
    <row r="302" spans="2:132" x14ac:dyDescent="0.25">
      <c r="B302" t="s">
        <v>86</v>
      </c>
      <c r="H302" s="43">
        <f>IF(H$287&lt;=$DW$287,SUM($H294:H294),0)</f>
        <v>993625.74943853135</v>
      </c>
      <c r="I302" s="43">
        <f>IF(I$287&lt;=$DW$287,SUM($H294:I294),0)</f>
        <v>1990100.6334784268</v>
      </c>
      <c r="J302" s="43">
        <f>IF(J$287&lt;=$DW$287,SUM($H294:J294),0)</f>
        <v>2861600.2383021251</v>
      </c>
      <c r="K302" s="43">
        <f>IF(K$287&lt;=$DW$287,SUM($H294:K294),0)</f>
        <v>3638092.5414449652</v>
      </c>
      <c r="L302" s="43">
        <f>IF(L$287&lt;=$DW$287,SUM($H294:L294),0)</f>
        <v>4416970.6495714691</v>
      </c>
      <c r="M302" s="43">
        <f>IF(M$287&lt;=$DW$287,SUM($H294:M294),0)</f>
        <v>5198241.8931669444</v>
      </c>
      <c r="N302" s="43">
        <f>IF(N$287&lt;=$DW$287,SUM($H294:N294),0)</f>
        <v>5981913.6252399208</v>
      </c>
      <c r="O302" s="43">
        <f>IF(O$287&lt;=$DW$287,SUM($H294:O294),0)</f>
        <v>6767993.2213913538</v>
      </c>
      <c r="P302" s="43">
        <f>IF(P$287&lt;=$DW$287,SUM($H294:P294),0)</f>
        <v>7556488.0798840402</v>
      </c>
      <c r="Q302" s="43">
        <f>IF(Q$287&lt;=$DW$287,SUM($H294:Q294),0)</f>
        <v>8554301.4421056807</v>
      </c>
      <c r="R302" s="43">
        <f>IF(R$287&lt;=$DW$287,SUM($H294:R294),0)</f>
        <v>9555180.627494812</v>
      </c>
      <c r="S302" s="43">
        <f>IF(S$287&lt;=$DW$287,SUM($H294:S294),0)</f>
        <v>10559135.055920972</v>
      </c>
      <c r="T302" s="43">
        <f>IF(T$287&lt;=$DW$287,SUM($H294:T294),0)</f>
        <v>11566174.176196638</v>
      </c>
      <c r="U302" s="43">
        <f>IF(U$287&lt;=$DW$287,SUM($H294:U294),0)</f>
        <v>12576204.174170438</v>
      </c>
      <c r="V302" s="43">
        <f>IF(V$287&lt;=$DW$287,SUM($H294:V294),0)</f>
        <v>13589441.140799241</v>
      </c>
      <c r="W302" s="43">
        <f>IF(W$287&lt;=$DW$287,SUM($H294:W294),0)</f>
        <v>14605791.320263291</v>
      </c>
      <c r="X302" s="43">
        <f>IF(X$287&lt;=$DW$287,SUM($H294:X294),0)</f>
        <v>15625264.278038856</v>
      </c>
      <c r="Y302" s="43">
        <f>IF(Y$287&lt;=$DW$287,SUM($H294:Y294),0)</f>
        <v>16647869.608992526</v>
      </c>
      <c r="Z302" s="43">
        <f>IF(Z$287&lt;=$DW$287,SUM($H294:Z294),0)</f>
        <v>16873765.840846572</v>
      </c>
      <c r="AA302" s="43">
        <f>IF(AA$287&lt;=$DW$287,SUM($H294:AA294),0)</f>
        <v>17100356.148293599</v>
      </c>
      <c r="AB302" s="43">
        <f>IF(AB$287&lt;=$DW$287,SUM($H294:AB294),0)</f>
        <v>17327642.663909808</v>
      </c>
      <c r="AC302" s="43">
        <f>IF(AC$287&lt;=$DW$287,SUM($H294:AC294),0)</f>
        <v>17555627.526823837</v>
      </c>
      <c r="AD302" s="43">
        <f>IF(AD$287&lt;=$DW$287,SUM($H294:AD294),0)</f>
        <v>17784312.88273688</v>
      </c>
      <c r="AE302" s="43">
        <f>IF(AE$287&lt;=$DW$287,SUM($H294:AE294),0)</f>
        <v>18013700.883942891</v>
      </c>
      <c r="AF302" s="43">
        <f>IF(AF$287&lt;=$DW$287,SUM($H294:AF294),0)</f>
        <v>18243793.689348832</v>
      </c>
      <c r="AG302" s="43">
        <f>IF(AG$287&lt;=$DW$287,SUM($H294:AG294),0)</f>
        <v>18474546.265673328</v>
      </c>
      <c r="AH302" s="43">
        <f>IF(AH$287&lt;=$DW$287,SUM($H294:AH294),0)</f>
        <v>18706031.509622369</v>
      </c>
      <c r="AI302" s="43">
        <f>IF(AI$287&lt;=$DW$287,SUM($H294:AI294),0)</f>
        <v>18938228.001637131</v>
      </c>
      <c r="AJ302" s="43">
        <f>IF(AJ$287&lt;=$DW$287,SUM($H294:AJ294),0)</f>
        <v>19171137.927056957</v>
      </c>
      <c r="AK302" s="43">
        <f>IF(AK$287&lt;=$DW$287,SUM($H294:AK294),0)</f>
        <v>19404763.477935739</v>
      </c>
      <c r="AL302" s="43">
        <f>IF(AL$287&lt;=$DW$287,SUM($H294:AL294),0)</f>
        <v>19639106.85306254</v>
      </c>
      <c r="AM302" s="43">
        <f>IF(AM$287&lt;=$DW$287,SUM($H294:AM294),0)</f>
        <v>19874170.257982302</v>
      </c>
      <c r="AN302" s="43">
        <f>IF(AN$287&lt;=$DW$287,SUM($H294:AN294),0)</f>
        <v>20109955.90501659</v>
      </c>
      <c r="AO302" s="43">
        <f>IF(AO$287&lt;=$DW$287,SUM($H294:AO294),0)</f>
        <v>20346466.013284419</v>
      </c>
      <c r="AP302" s="43">
        <f>IF(AP$287&lt;=$DW$287,SUM($H294:AP294),0)</f>
        <v>20583702.808723141</v>
      </c>
      <c r="AQ302" s="43">
        <f>IF(AQ$287&lt;=$DW$287,SUM($H294:AQ294),0)</f>
        <v>20821668.524109397</v>
      </c>
      <c r="AR302" s="43">
        <f>IF(AR$287&lt;=$DW$287,SUM($H294:AR294),0)</f>
        <v>21055713.13614966</v>
      </c>
      <c r="AS302" s="43">
        <f>IF(AS$287&lt;=$DW$287,SUM($H294:AS294),0)</f>
        <v>21290428.85056705</v>
      </c>
      <c r="AT302" s="43">
        <f>IF(AT$287&lt;=$DW$287,SUM($H294:AT294),0)</f>
        <v>21525889.816056669</v>
      </c>
      <c r="AU302" s="43">
        <f>IF(AU$287&lt;=$DW$287,SUM($H294:AU294),0)</f>
        <v>21762074.245182246</v>
      </c>
      <c r="AV302" s="43">
        <f>IF(AV$287&lt;=$DW$287,SUM($H294:AV294),0)</f>
        <v>21998984.360815968</v>
      </c>
      <c r="AW302" s="43">
        <f>IF(AW$287&lt;=$DW$287,SUM($H294:AW294),0)</f>
        <v>22236622.392659899</v>
      </c>
      <c r="AX302" s="43">
        <f>IF(AX$287&lt;=$DW$287,SUM($H294:AX294),0)</f>
        <v>22474990.57726695</v>
      </c>
      <c r="AY302" s="43">
        <f>IF(AY$287&lt;=$DW$287,SUM($H294:AY294),0)</f>
        <v>22714091.158061936</v>
      </c>
      <c r="AZ302" s="43">
        <f>IF(AZ$287&lt;=$DW$287,SUM($H294:AZ294),0)</f>
        <v>22953926.385362688</v>
      </c>
      <c r="BA302" s="43">
        <f>IF(BA$287&lt;=$DW$287,SUM($H294:BA294),0)</f>
        <v>23194498.516401231</v>
      </c>
      <c r="BB302" s="43">
        <f>IF(BB$287&lt;=$DW$287,SUM($H294:BB294),0)</f>
        <v>23435809.81534503</v>
      </c>
      <c r="BC302" s="43">
        <f>IF(BC$287&lt;=$DW$287,SUM($H294:BC294),0)</f>
        <v>23677862.553318303</v>
      </c>
      <c r="BD302" s="43">
        <f>IF(BD$287&lt;=$DW$287,SUM($H294:BD294),0)</f>
        <v>23977088.765573189</v>
      </c>
      <c r="BE302" s="43">
        <f>IF(BE$287&lt;=$DW$287,SUM($H294:BE294),0)</f>
        <v>24277172.982721217</v>
      </c>
      <c r="BF302" s="43">
        <f>IF(BF$287&lt;=$DW$287,SUM($H294:BF294),0)</f>
        <v>24578210.003924754</v>
      </c>
      <c r="BG302" s="43">
        <f>IF(BG$287&lt;=$DW$287,SUM($H294:BG294),0)</f>
        <v>24880171.973930161</v>
      </c>
      <c r="BH302" s="43">
        <f>IF(BH$287&lt;=$DW$287,SUM($H294:BH294),0)</f>
        <v>25183061.734681208</v>
      </c>
      <c r="BI302" s="43">
        <f>IF(BI$287&lt;=$DW$287,SUM($H294:BI294),0)</f>
        <v>25486882.13685365</v>
      </c>
      <c r="BJ302" s="43">
        <f>IF(BJ$287&lt;=$DW$287,SUM($H294:BJ294),0)</f>
        <v>25791636.039882068</v>
      </c>
      <c r="BK302" s="43">
        <f>IF(BK$287&lt;=$DW$287,SUM($H294:BK294),0)</f>
        <v>26097326.31198677</v>
      </c>
      <c r="BL302" s="43">
        <f>IF(BL$287&lt;=$DW$287,SUM($H294:BL294),0)</f>
        <v>26403955.830200795</v>
      </c>
      <c r="BM302" s="43">
        <f>IF(BM$287&lt;=$DW$287,SUM($H294:BM294),0)</f>
        <v>26711527.480396982</v>
      </c>
      <c r="BN302" s="43">
        <f>IF(BN$287&lt;=$DW$287,SUM($H294:BN294),0)</f>
        <v>27020044.157315135</v>
      </c>
      <c r="BO302" s="43">
        <f>IF(BO$287&lt;=$DW$287,SUM($H294:BO294),0)</f>
        <v>27329508.764589269</v>
      </c>
      <c r="BP302" s="43">
        <f>IF(BP$287&lt;=$DW$287,SUM($H294:BP294),0)</f>
        <v>27639924.214774933</v>
      </c>
      <c r="BQ302" s="43">
        <f>IF(BQ$287&lt;=$DW$287,SUM($H294:BQ294),0)</f>
        <v>27951261.590066012</v>
      </c>
      <c r="BR302" s="43">
        <f>IF(BR$287&lt;=$DW$287,SUM($H294:BR294),0)</f>
        <v>28263587.499564681</v>
      </c>
      <c r="BS302" s="43">
        <f>IF(BS$287&lt;=$DW$287,SUM($H294:BS294),0)</f>
        <v>28576873.043445293</v>
      </c>
      <c r="BT302" s="43">
        <f>IF(BT$287&lt;=$DW$287,SUM($H294:BT294),0)</f>
        <v>28891121.170224503</v>
      </c>
      <c r="BU302" s="43">
        <f>IF(BU$287&lt;=$DW$287,SUM($H294:BU294),0)</f>
        <v>29206334.837478414</v>
      </c>
      <c r="BV302" s="43">
        <f>IF(BV$287&lt;=$DW$287,SUM($H294:BV294),0)</f>
        <v>29522517.011870399</v>
      </c>
      <c r="BW302" s="43">
        <f>IF(BW$287&lt;=$DW$287,SUM($H294:BW294),0)</f>
        <v>29839670.66917903</v>
      </c>
      <c r="BX302" s="43">
        <f>IF(BX$287&lt;=$DW$287,SUM($H294:BX294),0)</f>
        <v>30157798.794326082</v>
      </c>
      <c r="BY302" s="43">
        <f>IF(BY$287&lt;=$DW$287,SUM($H294:BY294),0)</f>
        <v>30476904.381404627</v>
      </c>
      <c r="BZ302" s="43">
        <f>IF(BZ$287&lt;=$DW$287,SUM($H294:BZ294),0)</f>
        <v>30796990.433707211</v>
      </c>
      <c r="CA302" s="43">
        <f>IF(CA$287&lt;=$DW$287,SUM($H294:CA294),0)</f>
        <v>31118059.963754125</v>
      </c>
      <c r="CB302" s="43">
        <f>IF(CB$287&lt;=$DW$287,SUM($H294:CB294),0)</f>
        <v>31440115.993321754</v>
      </c>
      <c r="CC302" s="43">
        <f>IF(CC$287&lt;=$DW$287,SUM($H294:CC294),0)</f>
        <v>31763095.490279332</v>
      </c>
      <c r="CD302" s="43">
        <f>IF(CD$287&lt;=$DW$287,SUM($H294:CD294),0)</f>
        <v>32087100.486603294</v>
      </c>
      <c r="CE302" s="43">
        <f>IF(CE$287&lt;=$DW$287,SUM($H294:CE294),0)</f>
        <v>32412101.001790524</v>
      </c>
      <c r="CF302" s="43">
        <f>IF(CF$287&lt;=$DW$287,SUM($H294:CF294),0)</f>
        <v>32738100.094614245</v>
      </c>
      <c r="CG302" s="43">
        <f>IF(CG$287&lt;=$DW$287,SUM($H294:CG294),0)</f>
        <v>33065100.833245892</v>
      </c>
      <c r="CH302" s="43">
        <f>IF(CH$287&lt;=$DW$287,SUM($H294:CH294),0)</f>
        <v>33393106.295283977</v>
      </c>
      <c r="CI302" s="43">
        <f>IF(CI$287&lt;=$DW$287,SUM($H294:CI294),0)</f>
        <v>33722119.567783073</v>
      </c>
      <c r="CJ302" s="43">
        <f>IF(CJ$287&lt;=$DW$287,SUM($H294:CJ294),0)</f>
        <v>34052143.747282848</v>
      </c>
      <c r="CK302" s="43">
        <f>IF(CK$287&lt;=$DW$287,SUM($H294:CK294),0)</f>
        <v>34383181.939837217</v>
      </c>
      <c r="CL302" s="43">
        <f>IF(CL$287&lt;=$DW$287,SUM($H294:CL294),0)</f>
        <v>34715237.261043578</v>
      </c>
      <c r="CM302" s="43">
        <f>IF(CM$287&lt;=$DW$287,SUM($H294:CM294),0)</f>
        <v>35048312.836072132</v>
      </c>
      <c r="CN302" s="43">
        <f>IF(CN$287&lt;=$DW$287,SUM($H294:CN294),0)</f>
        <v>35382411.799695298</v>
      </c>
      <c r="CO302" s="43">
        <f>IF(CO$287&lt;=$DW$287,SUM($H294:CO294),0)</f>
        <v>35717468.762764513</v>
      </c>
      <c r="CP302" s="43">
        <f>IF(CP$287&lt;=$DW$287,SUM($H294:CP294),0)</f>
        <v>36053589.572630711</v>
      </c>
      <c r="CQ302" s="43">
        <f>IF(CQ$287&lt;=$DW$287,SUM($H294:CQ294),0)</f>
        <v>36390743.127702557</v>
      </c>
      <c r="CR302" s="43">
        <f>IF(CR$287&lt;=$DW$287,SUM($H294:CR294),0)</f>
        <v>36728932.601132758</v>
      </c>
      <c r="CS302" s="43">
        <f>IF(CS$287&lt;=$DW$287,SUM($H294:CS294),0)</f>
        <v>37068161.175823674</v>
      </c>
      <c r="CT302" s="43">
        <f>IF(CT$287&lt;=$DW$287,SUM($H294:CT294),0)</f>
        <v>37408432.044457264</v>
      </c>
      <c r="CU302" s="43">
        <f>IF(CU$287&lt;=$DW$287,SUM($H294:CU294),0)</f>
        <v>37749748.409525134</v>
      </c>
      <c r="CV302" s="43">
        <f>IF(CV$287&lt;=$DW$287,SUM($H294:CV294),0)</f>
        <v>38092113.483358681</v>
      </c>
      <c r="CW302" s="43">
        <f>IF(CW$287&lt;=$DW$287,SUM($H294:CW294),0)</f>
        <v>38435530.488159321</v>
      </c>
      <c r="CX302" s="43">
        <f>IF(CX$287&lt;=$DW$287,SUM($H294:CX294),0)</f>
        <v>38780002.656028815</v>
      </c>
      <c r="CY302" s="43">
        <f>IF(CY$287&lt;=$DW$287,SUM($H294:CY294),0)</f>
        <v>39125533.228999697</v>
      </c>
      <c r="CZ302" s="43">
        <f>IF(CZ$287&lt;=$DW$287,SUM($H294:CZ294),0)</f>
        <v>39472125.459065787</v>
      </c>
      <c r="DA302" s="43">
        <f>IF(DA$287&lt;=$DW$287,SUM($H294:DA294),0)</f>
        <v>39819711.511922605</v>
      </c>
      <c r="DB302" s="43">
        <f>IF(DB$287&lt;=$DW$287,SUM($H294:DB294),0)</f>
        <v>40168401.192967363</v>
      </c>
      <c r="DC302" s="43">
        <f>IF(DC$287&lt;=$DW$287,SUM($H294:DC294),0)</f>
        <v>40518162.23759862</v>
      </c>
      <c r="DD302" s="43">
        <f>IF(DD$287&lt;=$DW$287,SUM($H294:DD294),0)</f>
        <v>40868997.937625684</v>
      </c>
      <c r="DE302" s="43">
        <f>IF(DE$287&lt;=$DW$287,SUM($H294:DE294),0)</f>
        <v>41220911.594972074</v>
      </c>
      <c r="DF302" s="43">
        <f>IF(DF$287&lt;=$DW$287,SUM($H294:DF294),0)</f>
        <v>41573906.521706603</v>
      </c>
      <c r="DG302" s="43">
        <f>IF(DG$287&lt;=$DW$287,SUM($H294:DG294),0)</f>
        <v>41927986.040074565</v>
      </c>
      <c r="DH302" s="43">
        <f>IF(DH$287&lt;=$DW$287,SUM($H294:DH294),0)</f>
        <v>42283153.482528977</v>
      </c>
      <c r="DI302" s="43">
        <f>IF(DI$287&lt;=$DW$287,SUM($H294:DI294),0)</f>
        <v>42639412.191761971</v>
      </c>
      <c r="DJ302" s="43">
        <f>IF(DJ$287&lt;=$DW$287,SUM($H294:DJ294),0)</f>
        <v>42996765.520736232</v>
      </c>
      <c r="DK302" s="43">
        <f>IF(DK$287&lt;=$DW$287,SUM($H294:DK294),0)</f>
        <v>43355216.832716562</v>
      </c>
      <c r="DL302" s="43">
        <f>IF(DL$287&lt;=$DW$287,SUM($H294:DL294),0)</f>
        <v>43714769.501301534</v>
      </c>
      <c r="DM302" s="43">
        <f>IF(DM$287&lt;=$DW$287,SUM($H294:DM294),0)</f>
        <v>44075390.031140484</v>
      </c>
      <c r="DN302" s="43">
        <f>IF(DN$287&lt;=$DW$287,SUM($H294:DN294),0)</f>
        <v>44437155.575224414</v>
      </c>
      <c r="DO302" s="43">
        <f>IF(DO$287&lt;=$DW$287,SUM($H294:DO294),0)</f>
        <v>44800032.659029342</v>
      </c>
      <c r="DP302" s="43">
        <f>IF(DP$287&lt;=$DW$287,SUM($H294:DP294),0)</f>
        <v>45164024.697807416</v>
      </c>
      <c r="DQ302" s="43">
        <f>IF(DQ$287&lt;=$DW$287,SUM($H294:DQ294),0)</f>
        <v>45529135.117304295</v>
      </c>
      <c r="DR302" s="43">
        <f>IF(DR$287&lt;=$DW$287,SUM($H294:DR294),0)</f>
        <v>45895367.353791371</v>
      </c>
      <c r="DS302" s="43">
        <f>IF(DS$287&lt;=$DW$287,SUM($H294:DS294),0)</f>
        <v>46262724.854098126</v>
      </c>
      <c r="DT302" s="43">
        <f>IF(DT$287&lt;=$DW$287,SUM($H294:DT294),0)</f>
        <v>46631211.075644583</v>
      </c>
      <c r="DU302" s="43">
        <f>IF(DU$287&lt;=$DW$287,SUM($H294:DU294),0)</f>
        <v>47000829.486473814</v>
      </c>
      <c r="DV302" s="43">
        <f>IF(DV$287&lt;=$DW$287,SUM($H294:DV294),0)</f>
        <v>47371583.56528461</v>
      </c>
      <c r="DW302" s="43">
        <f>IF(DW$287&lt;=$DW$287,SUM($H294:DW294),0)</f>
        <v>47743476.8014642</v>
      </c>
      <c r="DX302" s="43">
        <f>IF(DX$287&lt;=$DW$287,SUM($H294:DX294),0)</f>
        <v>0</v>
      </c>
      <c r="DY302" s="43">
        <f>IF(DY$287&lt;=$DW$287,SUM($H294:DY294),0)</f>
        <v>0</v>
      </c>
      <c r="DZ302" s="43">
        <f>IF(DZ$287&lt;=$DW$287,SUM($H294:DZ294),0)</f>
        <v>0</v>
      </c>
    </row>
    <row r="303" spans="2:132" x14ac:dyDescent="0.25">
      <c r="B303" s="34" t="s">
        <v>87</v>
      </c>
      <c r="C303" s="34"/>
      <c r="D303" s="34"/>
      <c r="E303" s="34"/>
      <c r="F303" s="34"/>
      <c r="G303" s="34"/>
      <c r="H303" s="131">
        <f>IF(H287&lt;=$DW$287,SUM($H295:H295),0)</f>
        <v>1046959.9593607304</v>
      </c>
      <c r="I303" s="131">
        <f>IF(I287&lt;=$DW$287,SUM($H295:I295),0)</f>
        <v>2096921.9844873119</v>
      </c>
      <c r="J303" s="131">
        <f>IF(J287&lt;=$DW$287,SUM($H295:J295),0)</f>
        <v>3150217.7673342368</v>
      </c>
      <c r="K303" s="131">
        <f>IF(K287&lt;=$DW$287,SUM($H295:K295),0)</f>
        <v>4206749.8453998212</v>
      </c>
      <c r="L303" s="131">
        <f>IF(L287&lt;=$DW$287,SUM($H295:L295),0)</f>
        <v>5266528.1623360896</v>
      </c>
      <c r="M303" s="131">
        <f>IF(M287&lt;=$DW$287,SUM($H295:M295),0)</f>
        <v>6329562.6923473515</v>
      </c>
      <c r="N303" s="131">
        <f>IF(N287&lt;=$DW$287,SUM($H295:N295),0)</f>
        <v>7395863.4402840734</v>
      </c>
      <c r="O303" s="131">
        <f>IF(O287&lt;=$DW$287,SUM($H295:O295),0)</f>
        <v>8465440.4417370427</v>
      </c>
      <c r="P303" s="131">
        <f>IF(P287&lt;=$DW$287,SUM($H295:P295),0)</f>
        <v>9538303.7631318197</v>
      </c>
      <c r="Q303" s="131">
        <f>IF(Q287&lt;=$DW$287,SUM($H295:Q295),0)</f>
        <v>10614463.501823476</v>
      </c>
      <c r="R303" s="131">
        <f>IF(R287&lt;=$DW$287,SUM($H295:R295),0)</f>
        <v>11693929.786191626</v>
      </c>
      <c r="S303" s="131">
        <f>IF(S287&lt;=$DW$287,SUM($H295:S295),0)</f>
        <v>12776712.775735755</v>
      </c>
      <c r="T303" s="131">
        <f>IF(T287&lt;=$DW$287,SUM($H295:T295),0)</f>
        <v>13862822.661170835</v>
      </c>
      <c r="U303" s="131">
        <f>IF(U287&lt;=$DW$287,SUM($H295:U295),0)</f>
        <v>14952158.262239663</v>
      </c>
      <c r="V303" s="131">
        <f>IF(V287&lt;=$DW$287,SUM($H295:V295),0)</f>
        <v>16044952.636943348</v>
      </c>
      <c r="W303" s="131">
        <f>IF(W287&lt;=$DW$287,SUM($H295:W295),0)</f>
        <v>17141104.667936392</v>
      </c>
      <c r="X303" s="131">
        <f>IF(X287&lt;=$DW$287,SUM($H295:X295),0)</f>
        <v>18240624.671757769</v>
      </c>
      <c r="Y303" s="131">
        <f>IF(Y287&lt;=$DW$287,SUM($H295:Y295),0)</f>
        <v>19343522.996644452</v>
      </c>
      <c r="Z303" s="131">
        <f>IF(Z287&lt;=$DW$287,SUM($H295:Z295),0)</f>
        <v>20449810.022628799</v>
      </c>
      <c r="AA303" s="131">
        <f>IF(AA287&lt;=$DW$287,SUM($H295:AA295),0)</f>
        <v>21559496.161636256</v>
      </c>
      <c r="AB303" s="131">
        <f>IF(AB287&lt;=$DW$287,SUM($H295:AB295),0)</f>
        <v>22672591.857583337</v>
      </c>
      <c r="AC303" s="131">
        <f>IF(AC287&lt;=$DW$287,SUM($H295:AC295),0)</f>
        <v>23789107.586475927</v>
      </c>
      <c r="AD303" s="131">
        <f>IF(AD287&lt;=$DW$287,SUM($H295:AD295),0)</f>
        <v>24909053.856507882</v>
      </c>
      <c r="AE303" s="131">
        <f>IF(AE287&lt;=$DW$287,SUM($H295:AE295),0)</f>
        <v>26032441.208159916</v>
      </c>
      <c r="AF303" s="131">
        <f>IF(AF287&lt;=$DW$287,SUM($H295:AF295),0)</f>
        <v>27159280.214298811</v>
      </c>
      <c r="AG303" s="131">
        <f>IF(AG287&lt;=$DW$287,SUM($H295:AG295),0)</f>
        <v>28289350.332357232</v>
      </c>
      <c r="AH303" s="131">
        <f>IF(AH287&lt;=$DW$287,SUM($H295:AH295),0)</f>
        <v>29423008.561119132</v>
      </c>
      <c r="AI303" s="131">
        <f>IF(AI287&lt;=$DW$287,SUM($H295:AI295),0)</f>
        <v>30560150.002066143</v>
      </c>
      <c r="AJ303" s="131">
        <f>IF(AJ287&lt;=$DW$287,SUM($H295:AJ295),0)</f>
        <v>31700785.357512966</v>
      </c>
      <c r="AK303" s="131">
        <f>IF(AK287&lt;=$DW$287,SUM($H295:AK295),0)</f>
        <v>32844925.362657607</v>
      </c>
      <c r="AL303" s="131">
        <f>IF(AL287&lt;=$DW$287,SUM($H295:AL295),0)</f>
        <v>33992580.785682417</v>
      </c>
      <c r="AM303" s="131">
        <f>IF(AM287&lt;=$DW$287,SUM($H295:AM295),0)</f>
        <v>35143762.427855439</v>
      </c>
      <c r="AN303" s="131">
        <f>IF(AN287&lt;=$DW$287,SUM($H295:AN295),0)</f>
        <v>36298481.123632059</v>
      </c>
      <c r="AO303" s="131">
        <f>IF(AO287&lt;=$DW$287,SUM($H295:AO295),0)</f>
        <v>37456747.740756981</v>
      </c>
      <c r="AP303" s="131">
        <f>IF(AP287&lt;=$DW$287,SUM($H295:AP295),0)</f>
        <v>38618573.180366509</v>
      </c>
      <c r="AQ303" s="131">
        <f>IF(AQ287&lt;=$DW$287,SUM($H295:AQ295),0)</f>
        <v>39783968.37709114</v>
      </c>
      <c r="AR303" s="131">
        <f>IF(AR287&lt;=$DW$287,SUM($H295:AR295),0)</f>
        <v>40909389.059182458</v>
      </c>
      <c r="AS303" s="131">
        <f>IF(AS287&lt;=$DW$287,SUM($H295:AS295),0)</f>
        <v>42038036.786273621</v>
      </c>
      <c r="AT303" s="131">
        <f>IF(AT287&lt;=$DW$287,SUM($H295:AT295),0)</f>
        <v>43170268.107803144</v>
      </c>
      <c r="AU303" s="131">
        <f>IF(AU287&lt;=$DW$287,SUM($H295:AU295),0)</f>
        <v>44305978.257285804</v>
      </c>
      <c r="AV303" s="131">
        <f>IF(AV287&lt;=$DW$287,SUM($H295:AV295),0)</f>
        <v>45445177.923565559</v>
      </c>
      <c r="AW303" s="131">
        <f>IF(AW287&lt;=$DW$287,SUM($H295:AW295),0)</f>
        <v>46587877.828328289</v>
      </c>
      <c r="AX303" s="131">
        <f>IF(AX287&lt;=$DW$287,SUM($H295:AX295),0)</f>
        <v>47734088.726202711</v>
      </c>
      <c r="AY303" s="131">
        <f>IF(AY287&lt;=$DW$287,SUM($H295:AY295),0)</f>
        <v>48883821.404861577</v>
      </c>
      <c r="AZ303" s="131">
        <f>IF(AZ287&lt;=$DW$287,SUM($H295:AZ295),0)</f>
        <v>50037086.68512322</v>
      </c>
      <c r="BA303" s="131">
        <f>IF(BA287&lt;=$DW$287,SUM($H295:BA295),0)</f>
        <v>51193895.42105338</v>
      </c>
      <c r="BB303" s="131">
        <f>IF(BB287&lt;=$DW$287,SUM($H295:BB295),0)</f>
        <v>52354258.500067376</v>
      </c>
      <c r="BC303" s="131">
        <f>IF(BC287&lt;=$DW$287,SUM($H295:BC295),0)</f>
        <v>53518186.843032561</v>
      </c>
      <c r="BD303" s="131">
        <f>IF(BD287&lt;=$DW$287,SUM($H295:BD295),0)</f>
        <v>53546361.586645052</v>
      </c>
      <c r="BE303" s="131">
        <f>IF(BE287&lt;=$DW$287,SUM($H295:BE295),0)</f>
        <v>53574617.118861258</v>
      </c>
      <c r="BF303" s="131">
        <f>IF(BF287&lt;=$DW$287,SUM($H295:BF295),0)</f>
        <v>53602962.365844674</v>
      </c>
      <c r="BG303" s="131">
        <f>IF(BG287&lt;=$DW$287,SUM($H295:BG295),0)</f>
        <v>53631394.70478154</v>
      </c>
      <c r="BH303" s="131">
        <f>IF(BH287&lt;=$DW$287,SUM($H295:BH295),0)</f>
        <v>53659914.403265506</v>
      </c>
      <c r="BI303" s="131">
        <f>IF(BI287&lt;=$DW$287,SUM($H295:BI295),0)</f>
        <v>53688521.729712434</v>
      </c>
      <c r="BJ303" s="131">
        <f>IF(BJ287&lt;=$DW$287,SUM($H295:BJ295),0)</f>
        <v>53717216.95336289</v>
      </c>
      <c r="BK303" s="131">
        <f>IF(BK287&lt;=$DW$287,SUM($H295:BK295),0)</f>
        <v>53746000.344284691</v>
      </c>
      <c r="BL303" s="131">
        <f>IF(BL287&lt;=$DW$287,SUM($H295:BL295),0)</f>
        <v>53774872.173375465</v>
      </c>
      <c r="BM303" s="131">
        <f>IF(BM287&lt;=$DW$287,SUM($H295:BM295),0)</f>
        <v>53803832.712365165</v>
      </c>
      <c r="BN303" s="131">
        <f>IF(BN287&lt;=$DW$287,SUM($H295:BN295),0)</f>
        <v>53832882.233818665</v>
      </c>
      <c r="BO303" s="131">
        <f>IF(BO287&lt;=$DW$287,SUM($H295:BO295),0)</f>
        <v>53862021.01113829</v>
      </c>
      <c r="BP303" s="131">
        <f>IF(BP287&lt;=$DW$287,SUM($H295:BP295),0)</f>
        <v>53891249.318566412</v>
      </c>
      <c r="BQ303" s="131">
        <f>IF(BQ287&lt;=$DW$287,SUM($H295:BQ295),0)</f>
        <v>53920564.433240727</v>
      </c>
      <c r="BR303" s="131">
        <f>IF(BR287&lt;=$DW$287,SUM($H295:BR295),0)</f>
        <v>53949972.626986027</v>
      </c>
      <c r="BS303" s="131">
        <f>IF(BS287&lt;=$DW$287,SUM($H295:BS295),0)</f>
        <v>53979471.178633027</v>
      </c>
      <c r="BT303" s="131">
        <f>IF(BT287&lt;=$DW$287,SUM($H295:BT295),0)</f>
        <v>54009060.365810148</v>
      </c>
      <c r="BU303" s="131">
        <f>IF(BU287&lt;=$DW$287,SUM($H295:BU295),0)</f>
        <v>54038740.46699883</v>
      </c>
      <c r="BV303" s="131">
        <f>IF(BV287&lt;=$DW$287,SUM($H295:BV295),0)</f>
        <v>54068511.761536174</v>
      </c>
      <c r="BW303" s="131">
        <f>IF(BW287&lt;=$DW$287,SUM($H295:BW295),0)</f>
        <v>54098374.529617541</v>
      </c>
      <c r="BX303" s="131">
        <f>IF(BX287&lt;=$DW$287,SUM($H295:BX295),0)</f>
        <v>54128329.052299216</v>
      </c>
      <c r="BY303" s="131">
        <f>IF(BY287&lt;=$DW$287,SUM($H295:BY295),0)</f>
        <v>54158375.611501031</v>
      </c>
      <c r="BZ303" s="131">
        <f>IF(BZ287&lt;=$DW$287,SUM($H295:BZ295),0)</f>
        <v>54188514.490009032</v>
      </c>
      <c r="CA303" s="131">
        <f>IF(CA287&lt;=$DW$287,SUM($H295:CA295),0)</f>
        <v>54218745.971478142</v>
      </c>
      <c r="CB303" s="131">
        <f>IF(CB287&lt;=$DW$287,SUM($H295:CB295),0)</f>
        <v>54249070.340434812</v>
      </c>
      <c r="CC303" s="131">
        <f>IF(CC287&lt;=$DW$287,SUM($H295:CC295),0)</f>
        <v>54249070.340434812</v>
      </c>
      <c r="CD303" s="131">
        <f>IF(CD287&lt;=$DW$287,SUM($H295:CD295),0)</f>
        <v>54249070.340434812</v>
      </c>
      <c r="CE303" s="131">
        <f>IF(CE287&lt;=$DW$287,SUM($H295:CE295),0)</f>
        <v>54249070.340434812</v>
      </c>
      <c r="CF303" s="131">
        <f>IF(CF287&lt;=$DW$287,SUM($H295:CF295),0)</f>
        <v>54249070.340434812</v>
      </c>
      <c r="CG303" s="131">
        <f>IF(CG287&lt;=$DW$287,SUM($H295:CG295),0)</f>
        <v>54249070.340434812</v>
      </c>
      <c r="CH303" s="131">
        <f>IF(CH287&lt;=$DW$287,SUM($H295:CH295),0)</f>
        <v>54249070.340434812</v>
      </c>
      <c r="CI303" s="131">
        <f>IF(CI287&lt;=$DW$287,SUM($H295:CI295),0)</f>
        <v>54249070.340434812</v>
      </c>
      <c r="CJ303" s="131">
        <f>IF(CJ287&lt;=$DW$287,SUM($H295:CJ295),0)</f>
        <v>54249070.340434812</v>
      </c>
      <c r="CK303" s="131">
        <f>IF(CK287&lt;=$DW$287,SUM($H295:CK295),0)</f>
        <v>54249070.340434812</v>
      </c>
      <c r="CL303" s="131">
        <f>IF(CL287&lt;=$DW$287,SUM($H295:CL295),0)</f>
        <v>54249070.340434812</v>
      </c>
      <c r="CM303" s="131">
        <f>IF(CM287&lt;=$DW$287,SUM($H295:CM295),0)</f>
        <v>54249070.340434812</v>
      </c>
      <c r="CN303" s="131">
        <f>IF(CN287&lt;=$DW$287,SUM($H295:CN295),0)</f>
        <v>54249070.340434812</v>
      </c>
      <c r="CO303" s="131">
        <f>IF(CO287&lt;=$DW$287,SUM($H295:CO295),0)</f>
        <v>54249070.340434812</v>
      </c>
      <c r="CP303" s="131">
        <f>IF(CP287&lt;=$DW$287,SUM($H295:CP295),0)</f>
        <v>54249070.340434812</v>
      </c>
      <c r="CQ303" s="131">
        <f>IF(CQ287&lt;=$DW$287,SUM($H295:CQ295),0)</f>
        <v>54249070.340434812</v>
      </c>
      <c r="CR303" s="131">
        <f>IF(CR287&lt;=$DW$287,SUM($H295:CR295),0)</f>
        <v>54249070.340434812</v>
      </c>
      <c r="CS303" s="131">
        <f>IF(CS287&lt;=$DW$287,SUM($H295:CS295),0)</f>
        <v>54249070.340434812</v>
      </c>
      <c r="CT303" s="131">
        <f>IF(CT287&lt;=$DW$287,SUM($H295:CT295),0)</f>
        <v>54249070.340434812</v>
      </c>
      <c r="CU303" s="131">
        <f>IF(CU287&lt;=$DW$287,SUM($H295:CU295),0)</f>
        <v>54249070.340434812</v>
      </c>
      <c r="CV303" s="131">
        <f>IF(CV287&lt;=$DW$287,SUM($H295:CV295),0)</f>
        <v>54249070.340434812</v>
      </c>
      <c r="CW303" s="131">
        <f>IF(CW287&lt;=$DW$287,SUM($H295:CW295),0)</f>
        <v>54249070.340434812</v>
      </c>
      <c r="CX303" s="131">
        <f>IF(CX287&lt;=$DW$287,SUM($H295:CX295),0)</f>
        <v>54249070.340434812</v>
      </c>
      <c r="CY303" s="131">
        <f>IF(CY287&lt;=$DW$287,SUM($H295:CY295),0)</f>
        <v>54249070.340434812</v>
      </c>
      <c r="CZ303" s="131">
        <f>IF(CZ287&lt;=$DW$287,SUM($H295:CZ295),0)</f>
        <v>54249070.340434812</v>
      </c>
      <c r="DA303" s="131">
        <f>IF(DA287&lt;=$DW$287,SUM($H295:DA295),0)</f>
        <v>54249070.340434812</v>
      </c>
      <c r="DB303" s="131">
        <f>IF(DB287&lt;=$DW$287,SUM($H295:DB295),0)</f>
        <v>54249070.340434812</v>
      </c>
      <c r="DC303" s="131">
        <f>IF(DC287&lt;=$DW$287,SUM($H295:DC295),0)</f>
        <v>54249070.340434812</v>
      </c>
      <c r="DD303" s="131">
        <f>IF(DD287&lt;=$DW$287,SUM($H295:DD295),0)</f>
        <v>54249070.340434812</v>
      </c>
      <c r="DE303" s="131">
        <f>IF(DE287&lt;=$DW$287,SUM($H295:DE295),0)</f>
        <v>54249070.340434812</v>
      </c>
      <c r="DF303" s="131">
        <f>IF(DF287&lt;=$DW$287,SUM($H295:DF295),0)</f>
        <v>54249070.340434812</v>
      </c>
      <c r="DG303" s="131">
        <f>IF(DG287&lt;=$DW$287,SUM($H295:DG295),0)</f>
        <v>54249070.340434812</v>
      </c>
      <c r="DH303" s="131">
        <f>IF(DH287&lt;=$DW$287,SUM($H295:DH295),0)</f>
        <v>54249070.340434812</v>
      </c>
      <c r="DI303" s="131">
        <f>IF(DI287&lt;=$DW$287,SUM($H295:DI295),0)</f>
        <v>54249070.340434812</v>
      </c>
      <c r="DJ303" s="131">
        <f>IF(DJ287&lt;=$DW$287,SUM($H295:DJ295),0)</f>
        <v>54249070.340434812</v>
      </c>
      <c r="DK303" s="131">
        <f>IF(DK287&lt;=$DW$287,SUM($H295:DK295),0)</f>
        <v>54249070.340434812</v>
      </c>
      <c r="DL303" s="131">
        <f>IF(DL287&lt;=$DW$287,SUM($H295:DL295),0)</f>
        <v>54249070.340434812</v>
      </c>
      <c r="DM303" s="131">
        <f>IF(DM287&lt;=$DW$287,SUM($H295:DM295),0)</f>
        <v>54249070.340434812</v>
      </c>
      <c r="DN303" s="131">
        <f>IF(DN287&lt;=$DW$287,SUM($H295:DN295),0)</f>
        <v>54249070.340434812</v>
      </c>
      <c r="DO303" s="131">
        <f>IF(DO287&lt;=$DW$287,SUM($H295:DO295),0)</f>
        <v>54249070.340434812</v>
      </c>
      <c r="DP303" s="131">
        <f>IF(DP287&lt;=$DW$287,SUM($H295:DP295),0)</f>
        <v>54249070.340434812</v>
      </c>
      <c r="DQ303" s="131">
        <f>IF(DQ287&lt;=$DW$287,SUM($H295:DQ295),0)</f>
        <v>54249070.340434812</v>
      </c>
      <c r="DR303" s="131">
        <f>IF(DR287&lt;=$DW$287,SUM($H295:DR295),0)</f>
        <v>54249070.340434812</v>
      </c>
      <c r="DS303" s="131">
        <f>IF(DS287&lt;=$DW$287,SUM($H295:DS295),0)</f>
        <v>54249070.340434812</v>
      </c>
      <c r="DT303" s="131">
        <f>IF(DT287&lt;=$DW$287,SUM($H295:DT295),0)</f>
        <v>54249070.340434812</v>
      </c>
      <c r="DU303" s="131">
        <f>IF(DU287&lt;=$DW$287,SUM($H295:DU295),0)</f>
        <v>54249070.340434812</v>
      </c>
      <c r="DV303" s="131">
        <f>IF(DV287&lt;=$DW$287,SUM($H295:DV295),0)</f>
        <v>54249070.340434812</v>
      </c>
      <c r="DW303" s="131">
        <f>IF(DW287&lt;=$DW$287,SUM($H295:DW295),0)</f>
        <v>54249070.340434812</v>
      </c>
      <c r="DX303" s="131">
        <f>IF(DX287&lt;=$DW$287,SUM($H295:DX295),0)</f>
        <v>0</v>
      </c>
      <c r="DY303" s="131">
        <f>IF(DY287&lt;=$DW$287,SUM($H295:DY295),0)</f>
        <v>0</v>
      </c>
      <c r="DZ303" s="131">
        <f>IF(DZ287&lt;=$DW$287,SUM($H295:DZ295),0)</f>
        <v>0</v>
      </c>
    </row>
    <row r="304" spans="2:132" x14ac:dyDescent="0.25">
      <c r="B304" t="s">
        <v>59</v>
      </c>
      <c r="H304" s="43">
        <f t="shared" ref="H304:AM304" si="170">SUM(H299:H303)</f>
        <v>27641328.470241673</v>
      </c>
      <c r="I304" s="43">
        <f t="shared" si="170"/>
        <v>32448295.080910936</v>
      </c>
      <c r="J304" s="43">
        <f t="shared" si="170"/>
        <v>37141844.766552463</v>
      </c>
      <c r="K304" s="43">
        <f t="shared" si="170"/>
        <v>41766575.020595193</v>
      </c>
      <c r="L304" s="43">
        <f t="shared" si="170"/>
        <v>46404988.956117369</v>
      </c>
      <c r="M304" s="43">
        <f t="shared" si="170"/>
        <v>51182178.349765822</v>
      </c>
      <c r="N304" s="43">
        <f t="shared" si="170"/>
        <v>63042004.907542199</v>
      </c>
      <c r="O304" s="43">
        <f t="shared" si="170"/>
        <v>67956166.262621596</v>
      </c>
      <c r="P304" s="43">
        <f t="shared" si="170"/>
        <v>85963199.24398613</v>
      </c>
      <c r="Q304" s="43">
        <f t="shared" si="170"/>
        <v>91113338.625386536</v>
      </c>
      <c r="R304" s="43">
        <f t="shared" si="170"/>
        <v>96278719.356393039</v>
      </c>
      <c r="S304" s="43">
        <f t="shared" si="170"/>
        <v>101459386.59390588</v>
      </c>
      <c r="T304" s="43">
        <f t="shared" si="170"/>
        <v>120849592.13336819</v>
      </c>
      <c r="U304" s="43">
        <f t="shared" si="170"/>
        <v>123707692.73940365</v>
      </c>
      <c r="V304" s="43">
        <f t="shared" si="170"/>
        <v>126574818.46476713</v>
      </c>
      <c r="W304" s="43">
        <f t="shared" si="170"/>
        <v>129496947.18471649</v>
      </c>
      <c r="X304" s="43">
        <f t="shared" si="170"/>
        <v>132428005.89451569</v>
      </c>
      <c r="Y304" s="43">
        <f t="shared" si="170"/>
        <v>135238593.85650837</v>
      </c>
      <c r="Z304" s="43">
        <f t="shared" si="170"/>
        <v>144349526.52616403</v>
      </c>
      <c r="AA304" s="43">
        <f t="shared" si="170"/>
        <v>146262572.12401816</v>
      </c>
      <c r="AB304" s="43">
        <f t="shared" si="170"/>
        <v>161670633.30751321</v>
      </c>
      <c r="AC304" s="43">
        <f t="shared" si="170"/>
        <v>163548351.86955354</v>
      </c>
      <c r="AD304" s="43">
        <f t="shared" si="170"/>
        <v>165087548.7945314</v>
      </c>
      <c r="AE304" s="43">
        <f t="shared" si="170"/>
        <v>166631474.96625084</v>
      </c>
      <c r="AF304" s="43">
        <f t="shared" si="170"/>
        <v>175929881.51279059</v>
      </c>
      <c r="AG304" s="43">
        <f t="shared" si="170"/>
        <v>185253467.3179372</v>
      </c>
      <c r="AH304" s="43">
        <f t="shared" si="170"/>
        <v>194605009.74925008</v>
      </c>
      <c r="AI304" s="43">
        <f t="shared" si="170"/>
        <v>203983686.84223542</v>
      </c>
      <c r="AJ304" s="43">
        <f t="shared" si="170"/>
        <v>213389577.3805936</v>
      </c>
      <c r="AK304" s="43">
        <f t="shared" si="170"/>
        <v>222822760.37691745</v>
      </c>
      <c r="AL304" s="43">
        <f t="shared" si="170"/>
        <v>253589862.49358535</v>
      </c>
      <c r="AM304" s="43">
        <f t="shared" si="170"/>
        <v>263077868.36251891</v>
      </c>
      <c r="AN304" s="43">
        <f t="shared" ref="AN304:CY304" si="171">SUM(AN299:AN303)</f>
        <v>301097834.97686452</v>
      </c>
      <c r="AO304" s="43">
        <f t="shared" si="171"/>
        <v>310640982.53216356</v>
      </c>
      <c r="AP304" s="43">
        <f t="shared" si="171"/>
        <v>320211821.06514049</v>
      </c>
      <c r="AQ304" s="43">
        <f t="shared" si="171"/>
        <v>329810430.97578621</v>
      </c>
      <c r="AR304" s="43">
        <f t="shared" si="171"/>
        <v>339359442.59921408</v>
      </c>
      <c r="AS304" s="43">
        <f t="shared" si="171"/>
        <v>348934300.30727965</v>
      </c>
      <c r="AT304" s="43">
        <f t="shared" si="171"/>
        <v>358537854.98195332</v>
      </c>
      <c r="AU304" s="43">
        <f t="shared" si="171"/>
        <v>368169262.85251653</v>
      </c>
      <c r="AV304" s="43">
        <f t="shared" si="171"/>
        <v>377828604.75024623</v>
      </c>
      <c r="AW304" s="43">
        <f t="shared" si="171"/>
        <v>387515961.74114311</v>
      </c>
      <c r="AX304" s="43">
        <f t="shared" si="171"/>
        <v>417216846.1774056</v>
      </c>
      <c r="AY304" s="43">
        <f t="shared" si="171"/>
        <v>418638803.29095787</v>
      </c>
      <c r="AZ304" s="43">
        <f t="shared" si="171"/>
        <v>449564395.27179015</v>
      </c>
      <c r="BA304" s="43">
        <f t="shared" si="171"/>
        <v>450995103.85440969</v>
      </c>
      <c r="BB304" s="43">
        <f t="shared" si="171"/>
        <v>452430208.34881449</v>
      </c>
      <c r="BC304" s="43">
        <f t="shared" si="171"/>
        <v>453869722.26162684</v>
      </c>
      <c r="BD304" s="43">
        <f t="shared" si="171"/>
        <v>454230759.0803926</v>
      </c>
      <c r="BE304" s="43">
        <f t="shared" si="171"/>
        <v>454592831.14053887</v>
      </c>
      <c r="BF304" s="43">
        <f t="shared" si="171"/>
        <v>454956052.82371628</v>
      </c>
      <c r="BG304" s="43">
        <f t="shared" si="171"/>
        <v>455320390.52066284</v>
      </c>
      <c r="BH304" s="43">
        <f t="shared" si="171"/>
        <v>455685847.66037726</v>
      </c>
      <c r="BI304" s="43">
        <f t="shared" si="171"/>
        <v>456052427.68239421</v>
      </c>
      <c r="BJ304" s="43">
        <f t="shared" si="171"/>
        <v>479239878.59264892</v>
      </c>
      <c r="BK304" s="43">
        <f t="shared" si="171"/>
        <v>479608714.74017966</v>
      </c>
      <c r="BL304" s="43">
        <f t="shared" si="171"/>
        <v>510507506.84247506</v>
      </c>
      <c r="BM304" s="43">
        <f t="shared" si="171"/>
        <v>510878613.00089794</v>
      </c>
      <c r="BN304" s="43">
        <f t="shared" si="171"/>
        <v>511250859.39846891</v>
      </c>
      <c r="BO304" s="43">
        <f t="shared" si="171"/>
        <v>511624249.53862023</v>
      </c>
      <c r="BP304" s="43">
        <f t="shared" si="171"/>
        <v>511998786.9355489</v>
      </c>
      <c r="BQ304" s="43">
        <f t="shared" si="171"/>
        <v>512374436.69795072</v>
      </c>
      <c r="BR304" s="43">
        <f t="shared" si="171"/>
        <v>512751279.19424736</v>
      </c>
      <c r="BS304" s="43">
        <f t="shared" si="171"/>
        <v>513129279.5548293</v>
      </c>
      <c r="BT304" s="43">
        <f t="shared" si="171"/>
        <v>513508441.33728302</v>
      </c>
      <c r="BU304" s="43">
        <f t="shared" si="171"/>
        <v>513888768.1101256</v>
      </c>
      <c r="BV304" s="43">
        <f t="shared" si="171"/>
        <v>537888699.06812537</v>
      </c>
      <c r="BW304" s="43">
        <f t="shared" si="171"/>
        <v>538271366.57118845</v>
      </c>
      <c r="BX304" s="43">
        <f t="shared" si="171"/>
        <v>570252541.32059419</v>
      </c>
      <c r="BY304" s="43">
        <f t="shared" si="171"/>
        <v>570637563.95995796</v>
      </c>
      <c r="BZ304" s="43">
        <f t="shared" si="171"/>
        <v>571023769.59743786</v>
      </c>
      <c r="CA304" s="43">
        <f t="shared" si="171"/>
        <v>571411161.86784494</v>
      </c>
      <c r="CB304" s="43">
        <f t="shared" si="171"/>
        <v>571799744.41715837</v>
      </c>
      <c r="CC304" s="43">
        <f t="shared" si="171"/>
        <v>572159029.87139404</v>
      </c>
      <c r="CD304" s="43">
        <f t="shared" si="171"/>
        <v>572519456.10084665</v>
      </c>
      <c r="CE304" s="43">
        <f t="shared" si="171"/>
        <v>572880989.75492013</v>
      </c>
      <c r="CF304" s="43">
        <f t="shared" si="171"/>
        <v>573243634.23622286</v>
      </c>
      <c r="CG304" s="43">
        <f t="shared" si="171"/>
        <v>573607392.95781779</v>
      </c>
      <c r="CH304" s="43">
        <f t="shared" si="171"/>
        <v>598415014.35652399</v>
      </c>
      <c r="CI304" s="43">
        <f t="shared" si="171"/>
        <v>598781011.83987188</v>
      </c>
      <c r="CJ304" s="43">
        <f t="shared" si="171"/>
        <v>631848246.99581015</v>
      </c>
      <c r="CK304" s="43">
        <f t="shared" si="171"/>
        <v>632216497.0194236</v>
      </c>
      <c r="CL304" s="43">
        <f t="shared" si="171"/>
        <v>632585878.50659168</v>
      </c>
      <c r="CM304" s="43">
        <f t="shared" si="171"/>
        <v>632956394.93378353</v>
      </c>
      <c r="CN304" s="43">
        <f t="shared" si="171"/>
        <v>633328049.78814983</v>
      </c>
      <c r="CO304" s="43">
        <f t="shared" si="171"/>
        <v>633700770.3301816</v>
      </c>
      <c r="CP304" s="43">
        <f t="shared" si="171"/>
        <v>634074674.30547547</v>
      </c>
      <c r="CQ304" s="43">
        <f t="shared" si="171"/>
        <v>634449727.11632645</v>
      </c>
      <c r="CR304" s="43">
        <f t="shared" si="171"/>
        <v>634825932.29257965</v>
      </c>
      <c r="CS304" s="43">
        <f t="shared" si="171"/>
        <v>635203293.37492597</v>
      </c>
      <c r="CT304" s="43">
        <f t="shared" si="171"/>
        <v>660877637.63143039</v>
      </c>
      <c r="CU304" s="43">
        <f t="shared" si="171"/>
        <v>661257321.19158411</v>
      </c>
      <c r="CV304" s="43">
        <f t="shared" si="171"/>
        <v>695479554.41412687</v>
      </c>
      <c r="CW304" s="43">
        <f t="shared" si="171"/>
        <v>695861574.74583328</v>
      </c>
      <c r="CX304" s="43">
        <f t="shared" si="171"/>
        <v>696244768.85094035</v>
      </c>
      <c r="CY304" s="43">
        <f t="shared" si="171"/>
        <v>696629140.33591568</v>
      </c>
      <c r="CZ304" s="43">
        <f t="shared" ref="CZ304:DZ304" si="172">SUM(CZ299:CZ303)</f>
        <v>697014692.81830812</v>
      </c>
      <c r="DA304" s="43">
        <f t="shared" si="172"/>
        <v>697401350.83859432</v>
      </c>
      <c r="DB304" s="43">
        <f t="shared" si="172"/>
        <v>697789236.54533923</v>
      </c>
      <c r="DC304" s="43">
        <f t="shared" si="172"/>
        <v>698178314.04709411</v>
      </c>
      <c r="DD304" s="43">
        <f t="shared" si="172"/>
        <v>698568587.0056988</v>
      </c>
      <c r="DE304" s="43">
        <f t="shared" si="172"/>
        <v>698960059.09424472</v>
      </c>
      <c r="DF304" s="43">
        <f t="shared" si="172"/>
        <v>725531409.80249119</v>
      </c>
      <c r="DG304" s="43">
        <f t="shared" si="172"/>
        <v>725925291.2153697</v>
      </c>
      <c r="DH304" s="43">
        <f t="shared" si="172"/>
        <v>761342867.42986012</v>
      </c>
      <c r="DI304" s="43">
        <f t="shared" si="172"/>
        <v>761739172.99531543</v>
      </c>
      <c r="DJ304" s="43">
        <f t="shared" si="172"/>
        <v>762136696.22614765</v>
      </c>
      <c r="DK304" s="43">
        <f t="shared" si="172"/>
        <v>762535440.86368477</v>
      </c>
      <c r="DL304" s="43">
        <f t="shared" si="172"/>
        <v>762935410.66074955</v>
      </c>
      <c r="DM304" s="43">
        <f t="shared" si="172"/>
        <v>763336568.3567965</v>
      </c>
      <c r="DN304" s="43">
        <f t="shared" si="172"/>
        <v>763738999.77754426</v>
      </c>
      <c r="DO304" s="43">
        <f t="shared" si="172"/>
        <v>764142667.68561506</v>
      </c>
      <c r="DP304" s="43">
        <f t="shared" si="172"/>
        <v>764547575.88016748</v>
      </c>
      <c r="DQ304" s="43">
        <f t="shared" si="172"/>
        <v>764953728.17203379</v>
      </c>
      <c r="DR304" s="43">
        <f t="shared" si="172"/>
        <v>792456057.84232605</v>
      </c>
      <c r="DS304" s="43">
        <f t="shared" si="172"/>
        <v>792864709.80818737</v>
      </c>
      <c r="DT304" s="43">
        <f t="shared" si="172"/>
        <v>829522888.91926014</v>
      </c>
      <c r="DU304" s="43">
        <f t="shared" si="172"/>
        <v>829934055.94341981</v>
      </c>
      <c r="DV304" s="43">
        <f t="shared" si="172"/>
        <v>830346486.29540837</v>
      </c>
      <c r="DW304" s="43">
        <f t="shared" si="172"/>
        <v>830760183.85685301</v>
      </c>
      <c r="DX304" s="43">
        <f t="shared" si="172"/>
        <v>0</v>
      </c>
      <c r="DY304" s="43">
        <f t="shared" si="172"/>
        <v>0</v>
      </c>
      <c r="DZ304" s="43">
        <f t="shared" si="172"/>
        <v>0</v>
      </c>
    </row>
    <row r="305" spans="1:130" x14ac:dyDescent="0.25"/>
    <row r="306" spans="1:130" ht="13" x14ac:dyDescent="0.3">
      <c r="A306" s="59">
        <f>IF(ROUND(F312-SUM(NSW!$H$344,NSW!$H$351,NSW!$H$358,NSW!$H$365,NSW!$H$372),2)=0,0,1)</f>
        <v>0</v>
      </c>
      <c r="B306" s="108" t="s">
        <v>33</v>
      </c>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row>
    <row r="307" spans="1:130" x14ac:dyDescent="0.25">
      <c r="B307" t="str">
        <f>Assumptions!B$18</f>
        <v>Producers / Feedlots</v>
      </c>
      <c r="D307" s="79">
        <f>NSW!D339</f>
        <v>44927</v>
      </c>
      <c r="E307" s="79">
        <f>NSW!F339</f>
        <v>45292</v>
      </c>
      <c r="F307" s="66">
        <f t="shared" ref="F307:F312" si="173">SUM(H307:DZ307)</f>
        <v>314014025.17955166</v>
      </c>
      <c r="H307" s="16">
        <f>NSW!J$344</f>
        <v>16738127.033398567</v>
      </c>
      <c r="I307" s="16">
        <f>NSW!K$344</f>
        <v>420114.26438277576</v>
      </c>
      <c r="J307" s="16">
        <f>NSW!L$344</f>
        <v>421360.63298173615</v>
      </c>
      <c r="K307" s="16">
        <f>NSW!M$344</f>
        <v>422570.31668323273</v>
      </c>
      <c r="L307" s="16">
        <f>NSW!N$344</f>
        <v>423783.47326411842</v>
      </c>
      <c r="M307" s="16">
        <f>NSW!O$344</f>
        <v>425000.11269467825</v>
      </c>
      <c r="N307" s="16">
        <f>NSW!P$344</f>
        <v>426220.24497382081</v>
      </c>
      <c r="O307" s="16">
        <f>NSW!Q$344</f>
        <v>427443.88012916071</v>
      </c>
      <c r="P307" s="16">
        <f>NSW!R$344</f>
        <v>11724231.596085344</v>
      </c>
      <c r="Q307" s="16">
        <f>NSW!S$344</f>
        <v>429901.69932291441</v>
      </c>
      <c r="R307" s="16">
        <f>NSW!T$344</f>
        <v>431135.90356082941</v>
      </c>
      <c r="S307" s="16">
        <f>NSW!U$344</f>
        <v>432373.65107411012</v>
      </c>
      <c r="T307" s="16">
        <f>NSW!V$344</f>
        <v>10901328.459051626</v>
      </c>
      <c r="U307" s="16">
        <f>NSW!W$344</f>
        <v>0</v>
      </c>
      <c r="V307" s="16">
        <f>NSW!X$344</f>
        <v>0</v>
      </c>
      <c r="W307" s="16">
        <f>NSW!Y$344</f>
        <v>0</v>
      </c>
      <c r="X307" s="16">
        <f>NSW!Z$344</f>
        <v>0</v>
      </c>
      <c r="Y307" s="16">
        <f>NSW!AA$344</f>
        <v>0</v>
      </c>
      <c r="Z307" s="16">
        <f>NSW!AB$344</f>
        <v>0</v>
      </c>
      <c r="AA307" s="16">
        <f>NSW!AC$344</f>
        <v>0</v>
      </c>
      <c r="AB307" s="16">
        <f>NSW!AD$344</f>
        <v>11690905.187743636</v>
      </c>
      <c r="AC307" s="16">
        <f>NSW!AE$344</f>
        <v>0</v>
      </c>
      <c r="AD307" s="16">
        <f>NSW!AF$344</f>
        <v>0</v>
      </c>
      <c r="AE307" s="16">
        <f>NSW!AG$344</f>
        <v>0</v>
      </c>
      <c r="AF307" s="16">
        <f>NSW!AH$344</f>
        <v>2641500.3436662122</v>
      </c>
      <c r="AG307" s="16">
        <f>NSW!AI$344</f>
        <v>2648577.5816469183</v>
      </c>
      <c r="AH307" s="16">
        <f>NSW!AJ$344</f>
        <v>2656435.2151755607</v>
      </c>
      <c r="AI307" s="16">
        <f>NSW!AK$344</f>
        <v>2664061.571632118</v>
      </c>
      <c r="AJ307" s="16">
        <f>NSW!AL$344</f>
        <v>2671709.8225856582</v>
      </c>
      <c r="AK307" s="16">
        <f>NSW!AM$344</f>
        <v>2679380.0308930641</v>
      </c>
      <c r="AL307" s="16">
        <f>NSW!AN$344</f>
        <v>2687072.2595916744</v>
      </c>
      <c r="AM307" s="16">
        <f>NSW!AO$344</f>
        <v>2694786.5718998024</v>
      </c>
      <c r="AN307" s="16">
        <f>NSW!AP$344</f>
        <v>25676020.909035034</v>
      </c>
      <c r="AO307" s="16">
        <f>NSW!AQ$344</f>
        <v>2710281.7011258509</v>
      </c>
      <c r="AP307" s="16">
        <f>NSW!AR$344</f>
        <v>2718062.6453899499</v>
      </c>
      <c r="AQ307" s="16">
        <f>NSW!AS$344</f>
        <v>2725865.9279569704</v>
      </c>
      <c r="AR307" s="16">
        <f>NSW!AT$344</f>
        <v>2733691.6129579167</v>
      </c>
      <c r="AS307" s="16">
        <f>NSW!AU$344</f>
        <v>2741015.8543335246</v>
      </c>
      <c r="AT307" s="16">
        <f>NSW!AV$344</f>
        <v>2749147.7279206142</v>
      </c>
      <c r="AU307" s="16">
        <f>NSW!AW$344</f>
        <v>2757040.2526112543</v>
      </c>
      <c r="AV307" s="16">
        <f>NSW!AX$344</f>
        <v>2764955.4359409185</v>
      </c>
      <c r="AW307" s="16">
        <f>NSW!AY$344</f>
        <v>2772893.3429602645</v>
      </c>
      <c r="AX307" s="16">
        <f>NSW!AZ$344</f>
        <v>2088899.5461954363</v>
      </c>
      <c r="AY307" s="16">
        <f>NSW!BA$344</f>
        <v>0</v>
      </c>
      <c r="AZ307" s="16">
        <f>NSW!BB$344</f>
        <v>23775298.238928735</v>
      </c>
      <c r="BA307" s="16">
        <f>NSW!BC$344</f>
        <v>0</v>
      </c>
      <c r="BB307" s="16">
        <f>NSW!BD$344</f>
        <v>0</v>
      </c>
      <c r="BC307" s="16">
        <f>NSW!BE$344</f>
        <v>0</v>
      </c>
      <c r="BD307" s="16">
        <f>NSW!BF$344</f>
        <v>0</v>
      </c>
      <c r="BE307" s="16">
        <f>NSW!BG$344</f>
        <v>0</v>
      </c>
      <c r="BF307" s="16">
        <f>NSW!BH$344</f>
        <v>0</v>
      </c>
      <c r="BG307" s="16">
        <f>NSW!BI$344</f>
        <v>0</v>
      </c>
      <c r="BH307" s="16">
        <f>NSW!BJ$344</f>
        <v>0</v>
      </c>
      <c r="BI307" s="16">
        <f>NSW!BK$344</f>
        <v>0</v>
      </c>
      <c r="BJ307" s="16">
        <f>NSW!BL$344</f>
        <v>0</v>
      </c>
      <c r="BK307" s="16">
        <f>NSW!BM$344</f>
        <v>0</v>
      </c>
      <c r="BL307" s="16">
        <f>NSW!BN$344</f>
        <v>24605082.315122917</v>
      </c>
      <c r="BM307" s="16">
        <f>NSW!BO$344</f>
        <v>0</v>
      </c>
      <c r="BN307" s="16">
        <f>NSW!BP$344</f>
        <v>0</v>
      </c>
      <c r="BO307" s="16">
        <f>NSW!BQ$344</f>
        <v>0</v>
      </c>
      <c r="BP307" s="16">
        <f>NSW!BR$344</f>
        <v>0</v>
      </c>
      <c r="BQ307" s="16">
        <f>NSW!BS$344</f>
        <v>0</v>
      </c>
      <c r="BR307" s="16">
        <f>NSW!BT$344</f>
        <v>0</v>
      </c>
      <c r="BS307" s="16">
        <f>NSW!BU$344</f>
        <v>0</v>
      </c>
      <c r="BT307" s="16">
        <f>NSW!BV$344</f>
        <v>0</v>
      </c>
      <c r="BU307" s="16">
        <f>NSW!BW$344</f>
        <v>0</v>
      </c>
      <c r="BV307" s="16">
        <f>NSW!BX$344</f>
        <v>0</v>
      </c>
      <c r="BW307" s="16">
        <f>NSW!BY$344</f>
        <v>0</v>
      </c>
      <c r="BX307" s="16">
        <f>NSW!BZ$344</f>
        <v>25466260.196152236</v>
      </c>
      <c r="BY307" s="16">
        <f>NSW!CA$344</f>
        <v>0</v>
      </c>
      <c r="BZ307" s="16">
        <f>NSW!CB$344</f>
        <v>0</v>
      </c>
      <c r="CA307" s="16">
        <f>NSW!CC$344</f>
        <v>0</v>
      </c>
      <c r="CB307" s="16">
        <f>NSW!CD$344</f>
        <v>0</v>
      </c>
      <c r="CC307" s="16">
        <f>NSW!CE$344</f>
        <v>0</v>
      </c>
      <c r="CD307" s="16">
        <f>NSW!CF$344</f>
        <v>0</v>
      </c>
      <c r="CE307" s="16">
        <f>NSW!CG$344</f>
        <v>0</v>
      </c>
      <c r="CF307" s="16">
        <f>NSW!CH$344</f>
        <v>0</v>
      </c>
      <c r="CG307" s="16">
        <f>NSW!CI$344</f>
        <v>0</v>
      </c>
      <c r="CH307" s="16">
        <f>NSW!CJ$344</f>
        <v>0</v>
      </c>
      <c r="CI307" s="16">
        <f>NSW!CK$344</f>
        <v>0</v>
      </c>
      <c r="CJ307" s="16">
        <f>NSW!CL$344</f>
        <v>26355060.705766246</v>
      </c>
      <c r="CK307" s="16">
        <f>NSW!CM$344</f>
        <v>0</v>
      </c>
      <c r="CL307" s="16">
        <f>NSW!CN$344</f>
        <v>0</v>
      </c>
      <c r="CM307" s="16">
        <f>NSW!CO$344</f>
        <v>0</v>
      </c>
      <c r="CN307" s="16">
        <f>NSW!CP$344</f>
        <v>0</v>
      </c>
      <c r="CO307" s="16">
        <f>NSW!CQ$344</f>
        <v>0</v>
      </c>
      <c r="CP307" s="16">
        <f>NSW!CR$344</f>
        <v>0</v>
      </c>
      <c r="CQ307" s="16">
        <f>NSW!CS$344</f>
        <v>0</v>
      </c>
      <c r="CR307" s="16">
        <f>NSW!CT$344</f>
        <v>0</v>
      </c>
      <c r="CS307" s="16">
        <f>NSW!CU$344</f>
        <v>0</v>
      </c>
      <c r="CT307" s="16">
        <f>NSW!CV$344</f>
        <v>0</v>
      </c>
      <c r="CU307" s="16">
        <f>NSW!CW$344</f>
        <v>0</v>
      </c>
      <c r="CV307" s="16">
        <f>NSW!CX$344</f>
        <v>27274881.331400644</v>
      </c>
      <c r="CW307" s="16">
        <f>NSW!CY$344</f>
        <v>0</v>
      </c>
      <c r="CX307" s="16">
        <f>NSW!CZ$344</f>
        <v>0</v>
      </c>
      <c r="CY307" s="16">
        <f>NSW!DA$344</f>
        <v>0</v>
      </c>
      <c r="CZ307" s="16">
        <f>NSW!DB$344</f>
        <v>0</v>
      </c>
      <c r="DA307" s="16">
        <f>NSW!DC$344</f>
        <v>0</v>
      </c>
      <c r="DB307" s="16">
        <f>NSW!DD$344</f>
        <v>0</v>
      </c>
      <c r="DC307" s="16">
        <f>NSW!DE$344</f>
        <v>0</v>
      </c>
      <c r="DD307" s="16">
        <f>NSW!DF$344</f>
        <v>0</v>
      </c>
      <c r="DE307" s="16">
        <f>NSW!DG$344</f>
        <v>0</v>
      </c>
      <c r="DF307" s="16">
        <f>NSW!DH$344</f>
        <v>0</v>
      </c>
      <c r="DG307" s="16">
        <f>NSW!DI$344</f>
        <v>0</v>
      </c>
      <c r="DH307" s="16">
        <f>NSW!DJ$344</f>
        <v>28226804.709246013</v>
      </c>
      <c r="DI307" s="16">
        <f>NSW!DK$344</f>
        <v>0</v>
      </c>
      <c r="DJ307" s="16">
        <f>NSW!DL$344</f>
        <v>0</v>
      </c>
      <c r="DK307" s="16">
        <f>NSW!DM$344</f>
        <v>0</v>
      </c>
      <c r="DL307" s="16">
        <f>NSW!DN$344</f>
        <v>0</v>
      </c>
      <c r="DM307" s="16">
        <f>NSW!DO$344</f>
        <v>0</v>
      </c>
      <c r="DN307" s="16">
        <f>NSW!DP$344</f>
        <v>0</v>
      </c>
      <c r="DO307" s="16">
        <f>NSW!DQ$344</f>
        <v>0</v>
      </c>
      <c r="DP307" s="16">
        <f>NSW!DR$344</f>
        <v>0</v>
      </c>
      <c r="DQ307" s="16">
        <f>NSW!DS$344</f>
        <v>0</v>
      </c>
      <c r="DR307" s="16">
        <f>NSW!DT$344</f>
        <v>0</v>
      </c>
      <c r="DS307" s="16">
        <f>NSW!DU$344</f>
        <v>0</v>
      </c>
      <c r="DT307" s="16">
        <f>NSW!DV$344</f>
        <v>29214742.874069627</v>
      </c>
      <c r="DU307" s="16">
        <f>NSW!DW$344</f>
        <v>0</v>
      </c>
      <c r="DV307" s="16">
        <f>NSW!DX$344</f>
        <v>0</v>
      </c>
      <c r="DW307" s="16">
        <f>NSW!DY$344</f>
        <v>0</v>
      </c>
      <c r="DX307" s="16">
        <f>NSW!DZ$344</f>
        <v>0</v>
      </c>
      <c r="DY307" s="16">
        <f>NSW!EA$344</f>
        <v>0</v>
      </c>
      <c r="DZ307" s="16">
        <f>NSW!EB$344</f>
        <v>0</v>
      </c>
    </row>
    <row r="308" spans="1:130" x14ac:dyDescent="0.25">
      <c r="B308" t="str">
        <f>Assumptions!B$88</f>
        <v>Saleyards</v>
      </c>
      <c r="D308" s="79">
        <f>NSW!D348</f>
        <v>44927</v>
      </c>
      <c r="E308" s="79">
        <f>NSW!F348</f>
        <v>45292</v>
      </c>
      <c r="F308" s="46">
        <f t="shared" si="173"/>
        <v>5870118.9412589604</v>
      </c>
      <c r="H308" s="16">
        <f>NSW!J$351</f>
        <v>481546.50889344892</v>
      </c>
      <c r="I308" s="16">
        <f>NSW!K$351</f>
        <v>482836.69204651524</v>
      </c>
      <c r="J308" s="16">
        <f>NSW!L$351</f>
        <v>484269.14160229702</v>
      </c>
      <c r="K308" s="16">
        <f>NSW!M$351</f>
        <v>485659.42926061136</v>
      </c>
      <c r="L308" s="16">
        <f>NSW!N$351</f>
        <v>487053.70829398313</v>
      </c>
      <c r="M308" s="16">
        <f>NSW!O$351</f>
        <v>488451.99016124586</v>
      </c>
      <c r="N308" s="16">
        <f>NSW!P$351</f>
        <v>489854.28635413019</v>
      </c>
      <c r="O308" s="16">
        <f>NSW!Q$351</f>
        <v>491260.6083973585</v>
      </c>
      <c r="P308" s="16">
        <f>NSW!R$351</f>
        <v>492670.96784873924</v>
      </c>
      <c r="Q308" s="16">
        <f>NSW!S$351</f>
        <v>494085.37629926245</v>
      </c>
      <c r="R308" s="16">
        <f>NSW!T$351</f>
        <v>495503.84537319449</v>
      </c>
      <c r="S308" s="16">
        <f>NSW!U$351</f>
        <v>496926.38672817394</v>
      </c>
      <c r="T308" s="16">
        <f>NSW!V$351</f>
        <v>0</v>
      </c>
      <c r="U308" s="16">
        <f>NSW!W$351</f>
        <v>0</v>
      </c>
      <c r="V308" s="16">
        <f>NSW!X$351</f>
        <v>0</v>
      </c>
      <c r="W308" s="16">
        <f>NSW!Y$351</f>
        <v>0</v>
      </c>
      <c r="X308" s="16">
        <f>NSW!Z$351</f>
        <v>0</v>
      </c>
      <c r="Y308" s="16">
        <f>NSW!AA$351</f>
        <v>0</v>
      </c>
      <c r="Z308" s="16">
        <f>NSW!AB$351</f>
        <v>0</v>
      </c>
      <c r="AA308" s="16">
        <f>NSW!AC$351</f>
        <v>0</v>
      </c>
      <c r="AB308" s="16">
        <f>NSW!AD$351</f>
        <v>0</v>
      </c>
      <c r="AC308" s="16">
        <f>NSW!AE$351</f>
        <v>0</v>
      </c>
      <c r="AD308" s="16">
        <f>NSW!AF$351</f>
        <v>0</v>
      </c>
      <c r="AE308" s="16">
        <f>NSW!AG$351</f>
        <v>0</v>
      </c>
      <c r="AF308" s="16">
        <f>NSW!AH$351</f>
        <v>0</v>
      </c>
      <c r="AG308" s="16">
        <f>NSW!AI$351</f>
        <v>0</v>
      </c>
      <c r="AH308" s="16">
        <f>NSW!AJ$351</f>
        <v>0</v>
      </c>
      <c r="AI308" s="16">
        <f>NSW!AK$351</f>
        <v>0</v>
      </c>
      <c r="AJ308" s="16">
        <f>NSW!AL$351</f>
        <v>0</v>
      </c>
      <c r="AK308" s="16">
        <f>NSW!AM$351</f>
        <v>0</v>
      </c>
      <c r="AL308" s="16">
        <f>NSW!AN$351</f>
        <v>0</v>
      </c>
      <c r="AM308" s="16">
        <f>NSW!AO$351</f>
        <v>0</v>
      </c>
      <c r="AN308" s="16">
        <f>NSW!AP$351</f>
        <v>0</v>
      </c>
      <c r="AO308" s="16">
        <f>NSW!AQ$351</f>
        <v>0</v>
      </c>
      <c r="AP308" s="16">
        <f>NSW!AR$351</f>
        <v>0</v>
      </c>
      <c r="AQ308" s="16">
        <f>NSW!AS$351</f>
        <v>0</v>
      </c>
      <c r="AR308" s="16">
        <f>NSW!AT$351</f>
        <v>0</v>
      </c>
      <c r="AS308" s="16">
        <f>NSW!AU$351</f>
        <v>0</v>
      </c>
      <c r="AT308" s="16">
        <f>NSW!AV$351</f>
        <v>0</v>
      </c>
      <c r="AU308" s="16">
        <f>NSW!AW$351</f>
        <v>0</v>
      </c>
      <c r="AV308" s="16">
        <f>NSW!AX$351</f>
        <v>0</v>
      </c>
      <c r="AW308" s="16">
        <f>NSW!AY$351</f>
        <v>0</v>
      </c>
      <c r="AX308" s="16">
        <f>NSW!AZ$351</f>
        <v>0</v>
      </c>
      <c r="AY308" s="16">
        <f>NSW!BA$351</f>
        <v>0</v>
      </c>
      <c r="AZ308" s="16">
        <f>NSW!BB$351</f>
        <v>0</v>
      </c>
      <c r="BA308" s="16">
        <f>NSW!BC$351</f>
        <v>0</v>
      </c>
      <c r="BB308" s="16">
        <f>NSW!BD$351</f>
        <v>0</v>
      </c>
      <c r="BC308" s="16">
        <f>NSW!BE$351</f>
        <v>0</v>
      </c>
      <c r="BD308" s="16">
        <f>NSW!BF$351</f>
        <v>0</v>
      </c>
      <c r="BE308" s="16">
        <f>NSW!BG$351</f>
        <v>0</v>
      </c>
      <c r="BF308" s="16">
        <f>NSW!BH$351</f>
        <v>0</v>
      </c>
      <c r="BG308" s="16">
        <f>NSW!BI$351</f>
        <v>0</v>
      </c>
      <c r="BH308" s="16">
        <f>NSW!BJ$351</f>
        <v>0</v>
      </c>
      <c r="BI308" s="16">
        <f>NSW!BK$351</f>
        <v>0</v>
      </c>
      <c r="BJ308" s="16">
        <f>NSW!BL$351</f>
        <v>0</v>
      </c>
      <c r="BK308" s="16">
        <f>NSW!BM$351</f>
        <v>0</v>
      </c>
      <c r="BL308" s="16">
        <f>NSW!BN$351</f>
        <v>0</v>
      </c>
      <c r="BM308" s="16">
        <f>NSW!BO$351</f>
        <v>0</v>
      </c>
      <c r="BN308" s="16">
        <f>NSW!BP$351</f>
        <v>0</v>
      </c>
      <c r="BO308" s="16">
        <f>NSW!BQ$351</f>
        <v>0</v>
      </c>
      <c r="BP308" s="16">
        <f>NSW!BR$351</f>
        <v>0</v>
      </c>
      <c r="BQ308" s="16">
        <f>NSW!BS$351</f>
        <v>0</v>
      </c>
      <c r="BR308" s="16">
        <f>NSW!BT$351</f>
        <v>0</v>
      </c>
      <c r="BS308" s="16">
        <f>NSW!BU$351</f>
        <v>0</v>
      </c>
      <c r="BT308" s="16">
        <f>NSW!BV$351</f>
        <v>0</v>
      </c>
      <c r="BU308" s="16">
        <f>NSW!BW$351</f>
        <v>0</v>
      </c>
      <c r="BV308" s="16">
        <f>NSW!BX$351</f>
        <v>0</v>
      </c>
      <c r="BW308" s="16">
        <f>NSW!BY$351</f>
        <v>0</v>
      </c>
      <c r="BX308" s="16">
        <f>NSW!BZ$351</f>
        <v>0</v>
      </c>
      <c r="BY308" s="16">
        <f>NSW!CA$351</f>
        <v>0</v>
      </c>
      <c r="BZ308" s="16">
        <f>NSW!CB$351</f>
        <v>0</v>
      </c>
      <c r="CA308" s="16">
        <f>NSW!CC$351</f>
        <v>0</v>
      </c>
      <c r="CB308" s="16">
        <f>NSW!CD$351</f>
        <v>0</v>
      </c>
      <c r="CC308" s="16">
        <f>NSW!CE$351</f>
        <v>0</v>
      </c>
      <c r="CD308" s="16">
        <f>NSW!CF$351</f>
        <v>0</v>
      </c>
      <c r="CE308" s="16">
        <f>NSW!CG$351</f>
        <v>0</v>
      </c>
      <c r="CF308" s="16">
        <f>NSW!CH$351</f>
        <v>0</v>
      </c>
      <c r="CG308" s="16">
        <f>NSW!CI$351</f>
        <v>0</v>
      </c>
      <c r="CH308" s="16">
        <f>NSW!CJ$351</f>
        <v>0</v>
      </c>
      <c r="CI308" s="16">
        <f>NSW!CK$351</f>
        <v>0</v>
      </c>
      <c r="CJ308" s="16">
        <f>NSW!CL$351</f>
        <v>0</v>
      </c>
      <c r="CK308" s="16">
        <f>NSW!CM$351</f>
        <v>0</v>
      </c>
      <c r="CL308" s="16">
        <f>NSW!CN$351</f>
        <v>0</v>
      </c>
      <c r="CM308" s="16">
        <f>NSW!CO$351</f>
        <v>0</v>
      </c>
      <c r="CN308" s="16">
        <f>NSW!CP$351</f>
        <v>0</v>
      </c>
      <c r="CO308" s="16">
        <f>NSW!CQ$351</f>
        <v>0</v>
      </c>
      <c r="CP308" s="16">
        <f>NSW!CR$351</f>
        <v>0</v>
      </c>
      <c r="CQ308" s="16">
        <f>NSW!CS$351</f>
        <v>0</v>
      </c>
      <c r="CR308" s="16">
        <f>NSW!CT$351</f>
        <v>0</v>
      </c>
      <c r="CS308" s="16">
        <f>NSW!CU$351</f>
        <v>0</v>
      </c>
      <c r="CT308" s="16">
        <f>NSW!CV$351</f>
        <v>0</v>
      </c>
      <c r="CU308" s="16">
        <f>NSW!CW$351</f>
        <v>0</v>
      </c>
      <c r="CV308" s="16">
        <f>NSW!CX$351</f>
        <v>0</v>
      </c>
      <c r="CW308" s="16">
        <f>NSW!CY$351</f>
        <v>0</v>
      </c>
      <c r="CX308" s="16">
        <f>NSW!CZ$351</f>
        <v>0</v>
      </c>
      <c r="CY308" s="16">
        <f>NSW!DA$351</f>
        <v>0</v>
      </c>
      <c r="CZ308" s="16">
        <f>NSW!DB$351</f>
        <v>0</v>
      </c>
      <c r="DA308" s="16">
        <f>NSW!DC$351</f>
        <v>0</v>
      </c>
      <c r="DB308" s="16">
        <f>NSW!DD$351</f>
        <v>0</v>
      </c>
      <c r="DC308" s="16">
        <f>NSW!DE$351</f>
        <v>0</v>
      </c>
      <c r="DD308" s="16">
        <f>NSW!DF$351</f>
        <v>0</v>
      </c>
      <c r="DE308" s="16">
        <f>NSW!DG$351</f>
        <v>0</v>
      </c>
      <c r="DF308" s="16">
        <f>NSW!DH$351</f>
        <v>0</v>
      </c>
      <c r="DG308" s="16">
        <f>NSW!DI$351</f>
        <v>0</v>
      </c>
      <c r="DH308" s="16">
        <f>NSW!DJ$351</f>
        <v>0</v>
      </c>
      <c r="DI308" s="16">
        <f>NSW!DK$351</f>
        <v>0</v>
      </c>
      <c r="DJ308" s="16">
        <f>NSW!DL$351</f>
        <v>0</v>
      </c>
      <c r="DK308" s="16">
        <f>NSW!DM$351</f>
        <v>0</v>
      </c>
      <c r="DL308" s="16">
        <f>NSW!DN$351</f>
        <v>0</v>
      </c>
      <c r="DM308" s="16">
        <f>NSW!DO$351</f>
        <v>0</v>
      </c>
      <c r="DN308" s="16">
        <f>NSW!DP$351</f>
        <v>0</v>
      </c>
      <c r="DO308" s="16">
        <f>NSW!DQ$351</f>
        <v>0</v>
      </c>
      <c r="DP308" s="16">
        <f>NSW!DR$351</f>
        <v>0</v>
      </c>
      <c r="DQ308" s="16">
        <f>NSW!DS$351</f>
        <v>0</v>
      </c>
      <c r="DR308" s="16">
        <f>NSW!DT$351</f>
        <v>0</v>
      </c>
      <c r="DS308" s="16">
        <f>NSW!DU$351</f>
        <v>0</v>
      </c>
      <c r="DT308" s="16">
        <f>NSW!DV$351</f>
        <v>0</v>
      </c>
      <c r="DU308" s="16">
        <f>NSW!DW$351</f>
        <v>0</v>
      </c>
      <c r="DV308" s="16">
        <f>NSW!DX$351</f>
        <v>0</v>
      </c>
      <c r="DW308" s="16">
        <f>NSW!DY$351</f>
        <v>0</v>
      </c>
      <c r="DX308" s="16">
        <f>NSW!DZ$351</f>
        <v>0</v>
      </c>
      <c r="DY308" s="16">
        <f>NSW!EA$351</f>
        <v>0</v>
      </c>
      <c r="DZ308" s="16">
        <f>NSW!EB$351</f>
        <v>0</v>
      </c>
    </row>
    <row r="309" spans="1:130" x14ac:dyDescent="0.25">
      <c r="B309" t="str">
        <f>Assumptions!B$145</f>
        <v>Processors</v>
      </c>
      <c r="D309" s="79">
        <f>NSW!D355</f>
        <v>44927</v>
      </c>
      <c r="E309" s="79">
        <f>NSW!F355</f>
        <v>45292</v>
      </c>
      <c r="F309" s="46">
        <f t="shared" si="173"/>
        <v>474297.99667253805</v>
      </c>
      <c r="H309" s="16">
        <f>NSW!J$358</f>
        <v>38908.333333333328</v>
      </c>
      <c r="I309" s="16">
        <f>NSW!K$358</f>
        <v>39012.57845868147</v>
      </c>
      <c r="J309" s="16">
        <f>NSW!L$358</f>
        <v>39128.318524843744</v>
      </c>
      <c r="K309" s="16">
        <f>NSW!M$358</f>
        <v>39240.651964376339</v>
      </c>
      <c r="L309" s="16">
        <f>NSW!N$358</f>
        <v>39353.307901836597</v>
      </c>
      <c r="M309" s="16">
        <f>NSW!O$358</f>
        <v>39466.28726308341</v>
      </c>
      <c r="N309" s="16">
        <f>NSW!P$358</f>
        <v>39579.590976633706</v>
      </c>
      <c r="O309" s="16">
        <f>NSW!Q$358</f>
        <v>39693.2199736701</v>
      </c>
      <c r="P309" s="16">
        <f>NSW!R$358</f>
        <v>39807.175188048539</v>
      </c>
      <c r="Q309" s="16">
        <f>NSW!S$358</f>
        <v>39921.45755630597</v>
      </c>
      <c r="R309" s="16">
        <f>NSW!T$358</f>
        <v>40036.06801766804</v>
      </c>
      <c r="S309" s="16">
        <f>NSW!U$358</f>
        <v>40151.007514056822</v>
      </c>
      <c r="T309" s="16">
        <f>NSW!V$358</f>
        <v>0</v>
      </c>
      <c r="U309" s="16">
        <f>NSW!W$358</f>
        <v>0</v>
      </c>
      <c r="V309" s="16">
        <f>NSW!X$358</f>
        <v>0</v>
      </c>
      <c r="W309" s="16">
        <f>NSW!Y$358</f>
        <v>0</v>
      </c>
      <c r="X309" s="16">
        <f>NSW!Z$358</f>
        <v>0</v>
      </c>
      <c r="Y309" s="16">
        <f>NSW!AA$358</f>
        <v>0</v>
      </c>
      <c r="Z309" s="16">
        <f>NSW!AB$358</f>
        <v>0</v>
      </c>
      <c r="AA309" s="16">
        <f>NSW!AC$358</f>
        <v>0</v>
      </c>
      <c r="AB309" s="16">
        <f>NSW!AD$358</f>
        <v>0</v>
      </c>
      <c r="AC309" s="16">
        <f>NSW!AE$358</f>
        <v>0</v>
      </c>
      <c r="AD309" s="16">
        <f>NSW!AF$358</f>
        <v>0</v>
      </c>
      <c r="AE309" s="16">
        <f>NSW!AG$358</f>
        <v>0</v>
      </c>
      <c r="AF309" s="16">
        <f>NSW!AH$358</f>
        <v>0</v>
      </c>
      <c r="AG309" s="16">
        <f>NSW!AI$358</f>
        <v>0</v>
      </c>
      <c r="AH309" s="16">
        <f>NSW!AJ$358</f>
        <v>0</v>
      </c>
      <c r="AI309" s="16">
        <f>NSW!AK$358</f>
        <v>0</v>
      </c>
      <c r="AJ309" s="16">
        <f>NSW!AL$358</f>
        <v>0</v>
      </c>
      <c r="AK309" s="16">
        <f>NSW!AM$358</f>
        <v>0</v>
      </c>
      <c r="AL309" s="16">
        <f>NSW!AN$358</f>
        <v>0</v>
      </c>
      <c r="AM309" s="16">
        <f>NSW!AO$358</f>
        <v>0</v>
      </c>
      <c r="AN309" s="16">
        <f>NSW!AP$358</f>
        <v>0</v>
      </c>
      <c r="AO309" s="16">
        <f>NSW!AQ$358</f>
        <v>0</v>
      </c>
      <c r="AP309" s="16">
        <f>NSW!AR$358</f>
        <v>0</v>
      </c>
      <c r="AQ309" s="16">
        <f>NSW!AS$358</f>
        <v>0</v>
      </c>
      <c r="AR309" s="16">
        <f>NSW!AT$358</f>
        <v>0</v>
      </c>
      <c r="AS309" s="16">
        <f>NSW!AU$358</f>
        <v>0</v>
      </c>
      <c r="AT309" s="16">
        <f>NSW!AV$358</f>
        <v>0</v>
      </c>
      <c r="AU309" s="16">
        <f>NSW!AW$358</f>
        <v>0</v>
      </c>
      <c r="AV309" s="16">
        <f>NSW!AX$358</f>
        <v>0</v>
      </c>
      <c r="AW309" s="16">
        <f>NSW!AY$358</f>
        <v>0</v>
      </c>
      <c r="AX309" s="16">
        <f>NSW!AZ$358</f>
        <v>0</v>
      </c>
      <c r="AY309" s="16">
        <f>NSW!BA$358</f>
        <v>0</v>
      </c>
      <c r="AZ309" s="16">
        <f>NSW!BB$358</f>
        <v>0</v>
      </c>
      <c r="BA309" s="16">
        <f>NSW!BC$358</f>
        <v>0</v>
      </c>
      <c r="BB309" s="16">
        <f>NSW!BD$358</f>
        <v>0</v>
      </c>
      <c r="BC309" s="16">
        <f>NSW!BE$358</f>
        <v>0</v>
      </c>
      <c r="BD309" s="16">
        <f>NSW!BF$358</f>
        <v>0</v>
      </c>
      <c r="BE309" s="16">
        <f>NSW!BG$358</f>
        <v>0</v>
      </c>
      <c r="BF309" s="16">
        <f>NSW!BH$358</f>
        <v>0</v>
      </c>
      <c r="BG309" s="16">
        <f>NSW!BI$358</f>
        <v>0</v>
      </c>
      <c r="BH309" s="16">
        <f>NSW!BJ$358</f>
        <v>0</v>
      </c>
      <c r="BI309" s="16">
        <f>NSW!BK$358</f>
        <v>0</v>
      </c>
      <c r="BJ309" s="16">
        <f>NSW!BL$358</f>
        <v>0</v>
      </c>
      <c r="BK309" s="16">
        <f>NSW!BM$358</f>
        <v>0</v>
      </c>
      <c r="BL309" s="16">
        <f>NSW!BN$358</f>
        <v>0</v>
      </c>
      <c r="BM309" s="16">
        <f>NSW!BO$358</f>
        <v>0</v>
      </c>
      <c r="BN309" s="16">
        <f>NSW!BP$358</f>
        <v>0</v>
      </c>
      <c r="BO309" s="16">
        <f>NSW!BQ$358</f>
        <v>0</v>
      </c>
      <c r="BP309" s="16">
        <f>NSW!BR$358</f>
        <v>0</v>
      </c>
      <c r="BQ309" s="16">
        <f>NSW!BS$358</f>
        <v>0</v>
      </c>
      <c r="BR309" s="16">
        <f>NSW!BT$358</f>
        <v>0</v>
      </c>
      <c r="BS309" s="16">
        <f>NSW!BU$358</f>
        <v>0</v>
      </c>
      <c r="BT309" s="16">
        <f>NSW!BV$358</f>
        <v>0</v>
      </c>
      <c r="BU309" s="16">
        <f>NSW!BW$358</f>
        <v>0</v>
      </c>
      <c r="BV309" s="16">
        <f>NSW!BX$358</f>
        <v>0</v>
      </c>
      <c r="BW309" s="16">
        <f>NSW!BY$358</f>
        <v>0</v>
      </c>
      <c r="BX309" s="16">
        <f>NSW!BZ$358</f>
        <v>0</v>
      </c>
      <c r="BY309" s="16">
        <f>NSW!CA$358</f>
        <v>0</v>
      </c>
      <c r="BZ309" s="16">
        <f>NSW!CB$358</f>
        <v>0</v>
      </c>
      <c r="CA309" s="16">
        <f>NSW!CC$358</f>
        <v>0</v>
      </c>
      <c r="CB309" s="16">
        <f>NSW!CD$358</f>
        <v>0</v>
      </c>
      <c r="CC309" s="16">
        <f>NSW!CE$358</f>
        <v>0</v>
      </c>
      <c r="CD309" s="16">
        <f>NSW!CF$358</f>
        <v>0</v>
      </c>
      <c r="CE309" s="16">
        <f>NSW!CG$358</f>
        <v>0</v>
      </c>
      <c r="CF309" s="16">
        <f>NSW!CH$358</f>
        <v>0</v>
      </c>
      <c r="CG309" s="16">
        <f>NSW!CI$358</f>
        <v>0</v>
      </c>
      <c r="CH309" s="16">
        <f>NSW!CJ$358</f>
        <v>0</v>
      </c>
      <c r="CI309" s="16">
        <f>NSW!CK$358</f>
        <v>0</v>
      </c>
      <c r="CJ309" s="16">
        <f>NSW!CL$358</f>
        <v>0</v>
      </c>
      <c r="CK309" s="16">
        <f>NSW!CM$358</f>
        <v>0</v>
      </c>
      <c r="CL309" s="16">
        <f>NSW!CN$358</f>
        <v>0</v>
      </c>
      <c r="CM309" s="16">
        <f>NSW!CO$358</f>
        <v>0</v>
      </c>
      <c r="CN309" s="16">
        <f>NSW!CP$358</f>
        <v>0</v>
      </c>
      <c r="CO309" s="16">
        <f>NSW!CQ$358</f>
        <v>0</v>
      </c>
      <c r="CP309" s="16">
        <f>NSW!CR$358</f>
        <v>0</v>
      </c>
      <c r="CQ309" s="16">
        <f>NSW!CS$358</f>
        <v>0</v>
      </c>
      <c r="CR309" s="16">
        <f>NSW!CT$358</f>
        <v>0</v>
      </c>
      <c r="CS309" s="16">
        <f>NSW!CU$358</f>
        <v>0</v>
      </c>
      <c r="CT309" s="16">
        <f>NSW!CV$358</f>
        <v>0</v>
      </c>
      <c r="CU309" s="16">
        <f>NSW!CW$358</f>
        <v>0</v>
      </c>
      <c r="CV309" s="16">
        <f>NSW!CX$358</f>
        <v>0</v>
      </c>
      <c r="CW309" s="16">
        <f>NSW!CY$358</f>
        <v>0</v>
      </c>
      <c r="CX309" s="16">
        <f>NSW!CZ$358</f>
        <v>0</v>
      </c>
      <c r="CY309" s="16">
        <f>NSW!DA$358</f>
        <v>0</v>
      </c>
      <c r="CZ309" s="16">
        <f>NSW!DB$358</f>
        <v>0</v>
      </c>
      <c r="DA309" s="16">
        <f>NSW!DC$358</f>
        <v>0</v>
      </c>
      <c r="DB309" s="16">
        <f>NSW!DD$358</f>
        <v>0</v>
      </c>
      <c r="DC309" s="16">
        <f>NSW!DE$358</f>
        <v>0</v>
      </c>
      <c r="DD309" s="16">
        <f>NSW!DF$358</f>
        <v>0</v>
      </c>
      <c r="DE309" s="16">
        <f>NSW!DG$358</f>
        <v>0</v>
      </c>
      <c r="DF309" s="16">
        <f>NSW!DH$358</f>
        <v>0</v>
      </c>
      <c r="DG309" s="16">
        <f>NSW!DI$358</f>
        <v>0</v>
      </c>
      <c r="DH309" s="16">
        <f>NSW!DJ$358</f>
        <v>0</v>
      </c>
      <c r="DI309" s="16">
        <f>NSW!DK$358</f>
        <v>0</v>
      </c>
      <c r="DJ309" s="16">
        <f>NSW!DL$358</f>
        <v>0</v>
      </c>
      <c r="DK309" s="16">
        <f>NSW!DM$358</f>
        <v>0</v>
      </c>
      <c r="DL309" s="16">
        <f>NSW!DN$358</f>
        <v>0</v>
      </c>
      <c r="DM309" s="16">
        <f>NSW!DO$358</f>
        <v>0</v>
      </c>
      <c r="DN309" s="16">
        <f>NSW!DP$358</f>
        <v>0</v>
      </c>
      <c r="DO309" s="16">
        <f>NSW!DQ$358</f>
        <v>0</v>
      </c>
      <c r="DP309" s="16">
        <f>NSW!DR$358</f>
        <v>0</v>
      </c>
      <c r="DQ309" s="16">
        <f>NSW!DS$358</f>
        <v>0</v>
      </c>
      <c r="DR309" s="16">
        <f>NSW!DT$358</f>
        <v>0</v>
      </c>
      <c r="DS309" s="16">
        <f>NSW!DU$358</f>
        <v>0</v>
      </c>
      <c r="DT309" s="16">
        <f>NSW!DV$358</f>
        <v>0</v>
      </c>
      <c r="DU309" s="16">
        <f>NSW!DW$358</f>
        <v>0</v>
      </c>
      <c r="DV309" s="16">
        <f>NSW!DX$358</f>
        <v>0</v>
      </c>
      <c r="DW309" s="16">
        <f>NSW!DY$358</f>
        <v>0</v>
      </c>
      <c r="DX309" s="16">
        <f>NSW!DZ$358</f>
        <v>0</v>
      </c>
      <c r="DY309" s="16">
        <f>NSW!EA$358</f>
        <v>0</v>
      </c>
      <c r="DZ309" s="16">
        <f>NSW!EB$358</f>
        <v>0</v>
      </c>
    </row>
    <row r="310" spans="1:130" x14ac:dyDescent="0.25">
      <c r="B310" t="str">
        <f>Assumptions!B$191</f>
        <v>Agents</v>
      </c>
      <c r="D310" s="79">
        <f>NSW!D362</f>
        <v>45078</v>
      </c>
      <c r="E310" s="79">
        <f>NSW!F362</f>
        <v>45444</v>
      </c>
      <c r="F310" s="46">
        <f t="shared" si="173"/>
        <v>612118.53979334363</v>
      </c>
      <c r="H310" s="16">
        <f>NSW!J$365</f>
        <v>0</v>
      </c>
      <c r="I310" s="16">
        <f>NSW!K$365</f>
        <v>0</v>
      </c>
      <c r="J310" s="16">
        <f>NSW!L$365</f>
        <v>0</v>
      </c>
      <c r="K310" s="16">
        <f>NSW!M$365</f>
        <v>0</v>
      </c>
      <c r="L310" s="16">
        <f>NSW!N$365</f>
        <v>0</v>
      </c>
      <c r="M310" s="16">
        <f>NSW!O$365</f>
        <v>50209.840724505339</v>
      </c>
      <c r="N310" s="16">
        <f>NSW!P$365</f>
        <v>50353.98809192636</v>
      </c>
      <c r="O310" s="16">
        <f>NSW!Q$365</f>
        <v>50498.549291839874</v>
      </c>
      <c r="P310" s="16">
        <f>NSW!R$365</f>
        <v>50643.525512317043</v>
      </c>
      <c r="Q310" s="16">
        <f>NSW!S$365</f>
        <v>50788.917944839879</v>
      </c>
      <c r="R310" s="16">
        <f>NSW!T$365</f>
        <v>50934.727784311006</v>
      </c>
      <c r="S310" s="16">
        <f>NSW!U$365</f>
        <v>51080.956229063508</v>
      </c>
      <c r="T310" s="16">
        <f>NSW!V$365</f>
        <v>51227.60448087073</v>
      </c>
      <c r="U310" s="16">
        <f>NSW!W$365</f>
        <v>51369.764640421454</v>
      </c>
      <c r="V310" s="16">
        <f>NSW!X$365</f>
        <v>51522.165230003608</v>
      </c>
      <c r="W310" s="16">
        <f>NSW!Y$365</f>
        <v>51670.080148166482</v>
      </c>
      <c r="X310" s="16">
        <f>NSW!Z$365</f>
        <v>51818.419715078446</v>
      </c>
      <c r="Y310" s="16">
        <f>NSW!AA$365</f>
        <v>0</v>
      </c>
      <c r="Z310" s="16">
        <f>NSW!AB$365</f>
        <v>0</v>
      </c>
      <c r="AA310" s="16">
        <f>NSW!AC$365</f>
        <v>0</v>
      </c>
      <c r="AB310" s="16">
        <f>NSW!AD$365</f>
        <v>0</v>
      </c>
      <c r="AC310" s="16">
        <f>NSW!AE$365</f>
        <v>0</v>
      </c>
      <c r="AD310" s="16">
        <f>NSW!AF$365</f>
        <v>0</v>
      </c>
      <c r="AE310" s="16">
        <f>NSW!AG$365</f>
        <v>0</v>
      </c>
      <c r="AF310" s="16">
        <f>NSW!AH$365</f>
        <v>0</v>
      </c>
      <c r="AG310" s="16">
        <f>NSW!AI$365</f>
        <v>0</v>
      </c>
      <c r="AH310" s="16">
        <f>NSW!AJ$365</f>
        <v>0</v>
      </c>
      <c r="AI310" s="16">
        <f>NSW!AK$365</f>
        <v>0</v>
      </c>
      <c r="AJ310" s="16">
        <f>NSW!AL$365</f>
        <v>0</v>
      </c>
      <c r="AK310" s="16">
        <f>NSW!AM$365</f>
        <v>0</v>
      </c>
      <c r="AL310" s="16">
        <f>NSW!AN$365</f>
        <v>0</v>
      </c>
      <c r="AM310" s="16">
        <f>NSW!AO$365</f>
        <v>0</v>
      </c>
      <c r="AN310" s="16">
        <f>NSW!AP$365</f>
        <v>0</v>
      </c>
      <c r="AO310" s="16">
        <f>NSW!AQ$365</f>
        <v>0</v>
      </c>
      <c r="AP310" s="16">
        <f>NSW!AR$365</f>
        <v>0</v>
      </c>
      <c r="AQ310" s="16">
        <f>NSW!AS$365</f>
        <v>0</v>
      </c>
      <c r="AR310" s="16">
        <f>NSW!AT$365</f>
        <v>0</v>
      </c>
      <c r="AS310" s="16">
        <f>NSW!AU$365</f>
        <v>0</v>
      </c>
      <c r="AT310" s="16">
        <f>NSW!AV$365</f>
        <v>0</v>
      </c>
      <c r="AU310" s="16">
        <f>NSW!AW$365</f>
        <v>0</v>
      </c>
      <c r="AV310" s="16">
        <f>NSW!AX$365</f>
        <v>0</v>
      </c>
      <c r="AW310" s="16">
        <f>NSW!AY$365</f>
        <v>0</v>
      </c>
      <c r="AX310" s="16">
        <f>NSW!AZ$365</f>
        <v>0</v>
      </c>
      <c r="AY310" s="16">
        <f>NSW!BA$365</f>
        <v>0</v>
      </c>
      <c r="AZ310" s="16">
        <f>NSW!BB$365</f>
        <v>0</v>
      </c>
      <c r="BA310" s="16">
        <f>NSW!BC$365</f>
        <v>0</v>
      </c>
      <c r="BB310" s="16">
        <f>NSW!BD$365</f>
        <v>0</v>
      </c>
      <c r="BC310" s="16">
        <f>NSW!BE$365</f>
        <v>0</v>
      </c>
      <c r="BD310" s="16">
        <f>NSW!BF$365</f>
        <v>0</v>
      </c>
      <c r="BE310" s="16">
        <f>NSW!BG$365</f>
        <v>0</v>
      </c>
      <c r="BF310" s="16">
        <f>NSW!BH$365</f>
        <v>0</v>
      </c>
      <c r="BG310" s="16">
        <f>NSW!BI$365</f>
        <v>0</v>
      </c>
      <c r="BH310" s="16">
        <f>NSW!BJ$365</f>
        <v>0</v>
      </c>
      <c r="BI310" s="16">
        <f>NSW!BK$365</f>
        <v>0</v>
      </c>
      <c r="BJ310" s="16">
        <f>NSW!BL$365</f>
        <v>0</v>
      </c>
      <c r="BK310" s="16">
        <f>NSW!BM$365</f>
        <v>0</v>
      </c>
      <c r="BL310" s="16">
        <f>NSW!BN$365</f>
        <v>0</v>
      </c>
      <c r="BM310" s="16">
        <f>NSW!BO$365</f>
        <v>0</v>
      </c>
      <c r="BN310" s="16">
        <f>NSW!BP$365</f>
        <v>0</v>
      </c>
      <c r="BO310" s="16">
        <f>NSW!BQ$365</f>
        <v>0</v>
      </c>
      <c r="BP310" s="16">
        <f>NSW!BR$365</f>
        <v>0</v>
      </c>
      <c r="BQ310" s="16">
        <f>NSW!BS$365</f>
        <v>0</v>
      </c>
      <c r="BR310" s="16">
        <f>NSW!BT$365</f>
        <v>0</v>
      </c>
      <c r="BS310" s="16">
        <f>NSW!BU$365</f>
        <v>0</v>
      </c>
      <c r="BT310" s="16">
        <f>NSW!BV$365</f>
        <v>0</v>
      </c>
      <c r="BU310" s="16">
        <f>NSW!BW$365</f>
        <v>0</v>
      </c>
      <c r="BV310" s="16">
        <f>NSW!BX$365</f>
        <v>0</v>
      </c>
      <c r="BW310" s="16">
        <f>NSW!BY$365</f>
        <v>0</v>
      </c>
      <c r="BX310" s="16">
        <f>NSW!BZ$365</f>
        <v>0</v>
      </c>
      <c r="BY310" s="16">
        <f>NSW!CA$365</f>
        <v>0</v>
      </c>
      <c r="BZ310" s="16">
        <f>NSW!CB$365</f>
        <v>0</v>
      </c>
      <c r="CA310" s="16">
        <f>NSW!CC$365</f>
        <v>0</v>
      </c>
      <c r="CB310" s="16">
        <f>NSW!CD$365</f>
        <v>0</v>
      </c>
      <c r="CC310" s="16">
        <f>NSW!CE$365</f>
        <v>0</v>
      </c>
      <c r="CD310" s="16">
        <f>NSW!CF$365</f>
        <v>0</v>
      </c>
      <c r="CE310" s="16">
        <f>NSW!CG$365</f>
        <v>0</v>
      </c>
      <c r="CF310" s="16">
        <f>NSW!CH$365</f>
        <v>0</v>
      </c>
      <c r="CG310" s="16">
        <f>NSW!CI$365</f>
        <v>0</v>
      </c>
      <c r="CH310" s="16">
        <f>NSW!CJ$365</f>
        <v>0</v>
      </c>
      <c r="CI310" s="16">
        <f>NSW!CK$365</f>
        <v>0</v>
      </c>
      <c r="CJ310" s="16">
        <f>NSW!CL$365</f>
        <v>0</v>
      </c>
      <c r="CK310" s="16">
        <f>NSW!CM$365</f>
        <v>0</v>
      </c>
      <c r="CL310" s="16">
        <f>NSW!CN$365</f>
        <v>0</v>
      </c>
      <c r="CM310" s="16">
        <f>NSW!CO$365</f>
        <v>0</v>
      </c>
      <c r="CN310" s="16">
        <f>NSW!CP$365</f>
        <v>0</v>
      </c>
      <c r="CO310" s="16">
        <f>NSW!CQ$365</f>
        <v>0</v>
      </c>
      <c r="CP310" s="16">
        <f>NSW!CR$365</f>
        <v>0</v>
      </c>
      <c r="CQ310" s="16">
        <f>NSW!CS$365</f>
        <v>0</v>
      </c>
      <c r="CR310" s="16">
        <f>NSW!CT$365</f>
        <v>0</v>
      </c>
      <c r="CS310" s="16">
        <f>NSW!CU$365</f>
        <v>0</v>
      </c>
      <c r="CT310" s="16">
        <f>NSW!CV$365</f>
        <v>0</v>
      </c>
      <c r="CU310" s="16">
        <f>NSW!CW$365</f>
        <v>0</v>
      </c>
      <c r="CV310" s="16">
        <f>NSW!CX$365</f>
        <v>0</v>
      </c>
      <c r="CW310" s="16">
        <f>NSW!CY$365</f>
        <v>0</v>
      </c>
      <c r="CX310" s="16">
        <f>NSW!CZ$365</f>
        <v>0</v>
      </c>
      <c r="CY310" s="16">
        <f>NSW!DA$365</f>
        <v>0</v>
      </c>
      <c r="CZ310" s="16">
        <f>NSW!DB$365</f>
        <v>0</v>
      </c>
      <c r="DA310" s="16">
        <f>NSW!DC$365</f>
        <v>0</v>
      </c>
      <c r="DB310" s="16">
        <f>NSW!DD$365</f>
        <v>0</v>
      </c>
      <c r="DC310" s="16">
        <f>NSW!DE$365</f>
        <v>0</v>
      </c>
      <c r="DD310" s="16">
        <f>NSW!DF$365</f>
        <v>0</v>
      </c>
      <c r="DE310" s="16">
        <f>NSW!DG$365</f>
        <v>0</v>
      </c>
      <c r="DF310" s="16">
        <f>NSW!DH$365</f>
        <v>0</v>
      </c>
      <c r="DG310" s="16">
        <f>NSW!DI$365</f>
        <v>0</v>
      </c>
      <c r="DH310" s="16">
        <f>NSW!DJ$365</f>
        <v>0</v>
      </c>
      <c r="DI310" s="16">
        <f>NSW!DK$365</f>
        <v>0</v>
      </c>
      <c r="DJ310" s="16">
        <f>NSW!DL$365</f>
        <v>0</v>
      </c>
      <c r="DK310" s="16">
        <f>NSW!DM$365</f>
        <v>0</v>
      </c>
      <c r="DL310" s="16">
        <f>NSW!DN$365</f>
        <v>0</v>
      </c>
      <c r="DM310" s="16">
        <f>NSW!DO$365</f>
        <v>0</v>
      </c>
      <c r="DN310" s="16">
        <f>NSW!DP$365</f>
        <v>0</v>
      </c>
      <c r="DO310" s="16">
        <f>NSW!DQ$365</f>
        <v>0</v>
      </c>
      <c r="DP310" s="16">
        <f>NSW!DR$365</f>
        <v>0</v>
      </c>
      <c r="DQ310" s="16">
        <f>NSW!DS$365</f>
        <v>0</v>
      </c>
      <c r="DR310" s="16">
        <f>NSW!DT$365</f>
        <v>0</v>
      </c>
      <c r="DS310" s="16">
        <f>NSW!DU$365</f>
        <v>0</v>
      </c>
      <c r="DT310" s="16">
        <f>NSW!DV$365</f>
        <v>0</v>
      </c>
      <c r="DU310" s="16">
        <f>NSW!DW$365</f>
        <v>0</v>
      </c>
      <c r="DV310" s="16">
        <f>NSW!DX$365</f>
        <v>0</v>
      </c>
      <c r="DW310" s="16">
        <f>NSW!DY$365</f>
        <v>0</v>
      </c>
      <c r="DX310" s="16">
        <f>NSW!DZ$365</f>
        <v>0</v>
      </c>
      <c r="DY310" s="16">
        <f>NSW!EA$365</f>
        <v>0</v>
      </c>
      <c r="DZ310" s="16">
        <f>NSW!EB$365</f>
        <v>0</v>
      </c>
    </row>
    <row r="311" spans="1:130" x14ac:dyDescent="0.25">
      <c r="B311" s="34" t="str">
        <f>Assumptions!B$212</f>
        <v>Other facilities (shows, depots, ports)</v>
      </c>
      <c r="C311" s="34"/>
      <c r="D311" s="133">
        <f>NSW!D369</f>
        <v>45108</v>
      </c>
      <c r="E311" s="133">
        <f>NSW!F369</f>
        <v>45474</v>
      </c>
      <c r="F311" s="48">
        <f t="shared" si="173"/>
        <v>358817.68855342292</v>
      </c>
      <c r="G311" s="34"/>
      <c r="H311" s="42">
        <f>NSW!J$372</f>
        <v>0</v>
      </c>
      <c r="I311" s="42">
        <f>NSW!K$372</f>
        <v>0</v>
      </c>
      <c r="J311" s="42">
        <f>NSW!L$372</f>
        <v>0</v>
      </c>
      <c r="K311" s="42">
        <f>NSW!M$372</f>
        <v>0</v>
      </c>
      <c r="L311" s="42">
        <f>NSW!N$372</f>
        <v>0</v>
      </c>
      <c r="M311" s="42">
        <f>NSW!O$372</f>
        <v>0</v>
      </c>
      <c r="N311" s="42">
        <f>NSW!P$372</f>
        <v>29432.499436897033</v>
      </c>
      <c r="O311" s="42">
        <f>NSW!Q$372</f>
        <v>29516.997161829644</v>
      </c>
      <c r="P311" s="42">
        <f>NSW!R$372</f>
        <v>29601.737471172528</v>
      </c>
      <c r="Q311" s="42">
        <f>NSW!S$372</f>
        <v>29686.72106136096</v>
      </c>
      <c r="R311" s="42">
        <f>NSW!T$372</f>
        <v>29771.948630829607</v>
      </c>
      <c r="S311" s="42">
        <f>NSW!U$372</f>
        <v>29857.420880018271</v>
      </c>
      <c r="T311" s="42">
        <f>NSW!V$372</f>
        <v>29943.138511377649</v>
      </c>
      <c r="U311" s="42">
        <f>NSW!W$372</f>
        <v>30026.23279992312</v>
      </c>
      <c r="V311" s="42">
        <f>NSW!X$372</f>
        <v>30115.312740500434</v>
      </c>
      <c r="W311" s="42">
        <f>NSW!Y$372</f>
        <v>30201.770753271732</v>
      </c>
      <c r="X311" s="42">
        <f>NSW!Z$372</f>
        <v>30288.476978241146</v>
      </c>
      <c r="Y311" s="42">
        <f>NSW!AA$372</f>
        <v>30375.432128000761</v>
      </c>
      <c r="Z311" s="42">
        <f>NSW!AB$372</f>
        <v>0</v>
      </c>
      <c r="AA311" s="42">
        <f>NSW!AC$372</f>
        <v>0</v>
      </c>
      <c r="AB311" s="42">
        <f>NSW!AD$372</f>
        <v>0</v>
      </c>
      <c r="AC311" s="42">
        <f>NSW!AE$372</f>
        <v>0</v>
      </c>
      <c r="AD311" s="42">
        <f>NSW!AF$372</f>
        <v>0</v>
      </c>
      <c r="AE311" s="42">
        <f>NSW!AG$372</f>
        <v>0</v>
      </c>
      <c r="AF311" s="42">
        <f>NSW!AH$372</f>
        <v>0</v>
      </c>
      <c r="AG311" s="42">
        <f>NSW!AI$372</f>
        <v>0</v>
      </c>
      <c r="AH311" s="42">
        <f>NSW!AJ$372</f>
        <v>0</v>
      </c>
      <c r="AI311" s="42">
        <f>NSW!AK$372</f>
        <v>0</v>
      </c>
      <c r="AJ311" s="42">
        <f>NSW!AL$372</f>
        <v>0</v>
      </c>
      <c r="AK311" s="42">
        <f>NSW!AM$372</f>
        <v>0</v>
      </c>
      <c r="AL311" s="42">
        <f>NSW!AN$372</f>
        <v>0</v>
      </c>
      <c r="AM311" s="42">
        <f>NSW!AO$372</f>
        <v>0</v>
      </c>
      <c r="AN311" s="42">
        <f>NSW!AP$372</f>
        <v>0</v>
      </c>
      <c r="AO311" s="42">
        <f>NSW!AQ$372</f>
        <v>0</v>
      </c>
      <c r="AP311" s="42">
        <f>NSW!AR$372</f>
        <v>0</v>
      </c>
      <c r="AQ311" s="42">
        <f>NSW!AS$372</f>
        <v>0</v>
      </c>
      <c r="AR311" s="42">
        <f>NSW!AT$372</f>
        <v>0</v>
      </c>
      <c r="AS311" s="42">
        <f>NSW!AU$372</f>
        <v>0</v>
      </c>
      <c r="AT311" s="42">
        <f>NSW!AV$372</f>
        <v>0</v>
      </c>
      <c r="AU311" s="42">
        <f>NSW!AW$372</f>
        <v>0</v>
      </c>
      <c r="AV311" s="42">
        <f>NSW!AX$372</f>
        <v>0</v>
      </c>
      <c r="AW311" s="42">
        <f>NSW!AY$372</f>
        <v>0</v>
      </c>
      <c r="AX311" s="42">
        <f>NSW!AZ$372</f>
        <v>0</v>
      </c>
      <c r="AY311" s="42">
        <f>NSW!BA$372</f>
        <v>0</v>
      </c>
      <c r="AZ311" s="42">
        <f>NSW!BB$372</f>
        <v>0</v>
      </c>
      <c r="BA311" s="42">
        <f>NSW!BC$372</f>
        <v>0</v>
      </c>
      <c r="BB311" s="42">
        <f>NSW!BD$372</f>
        <v>0</v>
      </c>
      <c r="BC311" s="42">
        <f>NSW!BE$372</f>
        <v>0</v>
      </c>
      <c r="BD311" s="42">
        <f>NSW!BF$372</f>
        <v>0</v>
      </c>
      <c r="BE311" s="42">
        <f>NSW!BG$372</f>
        <v>0</v>
      </c>
      <c r="BF311" s="42">
        <f>NSW!BH$372</f>
        <v>0</v>
      </c>
      <c r="BG311" s="42">
        <f>NSW!BI$372</f>
        <v>0</v>
      </c>
      <c r="BH311" s="42">
        <f>NSW!BJ$372</f>
        <v>0</v>
      </c>
      <c r="BI311" s="42">
        <f>NSW!BK$372</f>
        <v>0</v>
      </c>
      <c r="BJ311" s="42">
        <f>NSW!BL$372</f>
        <v>0</v>
      </c>
      <c r="BK311" s="42">
        <f>NSW!BM$372</f>
        <v>0</v>
      </c>
      <c r="BL311" s="42">
        <f>NSW!BN$372</f>
        <v>0</v>
      </c>
      <c r="BM311" s="42">
        <f>NSW!BO$372</f>
        <v>0</v>
      </c>
      <c r="BN311" s="42">
        <f>NSW!BP$372</f>
        <v>0</v>
      </c>
      <c r="BO311" s="42">
        <f>NSW!BQ$372</f>
        <v>0</v>
      </c>
      <c r="BP311" s="42">
        <f>NSW!BR$372</f>
        <v>0</v>
      </c>
      <c r="BQ311" s="42">
        <f>NSW!BS$372</f>
        <v>0</v>
      </c>
      <c r="BR311" s="42">
        <f>NSW!BT$372</f>
        <v>0</v>
      </c>
      <c r="BS311" s="42">
        <f>NSW!BU$372</f>
        <v>0</v>
      </c>
      <c r="BT311" s="42">
        <f>NSW!BV$372</f>
        <v>0</v>
      </c>
      <c r="BU311" s="42">
        <f>NSW!BW$372</f>
        <v>0</v>
      </c>
      <c r="BV311" s="42">
        <f>NSW!BX$372</f>
        <v>0</v>
      </c>
      <c r="BW311" s="42">
        <f>NSW!BY$372</f>
        <v>0</v>
      </c>
      <c r="BX311" s="42">
        <f>NSW!BZ$372</f>
        <v>0</v>
      </c>
      <c r="BY311" s="42">
        <f>NSW!CA$372</f>
        <v>0</v>
      </c>
      <c r="BZ311" s="42">
        <f>NSW!CB$372</f>
        <v>0</v>
      </c>
      <c r="CA311" s="42">
        <f>NSW!CC$372</f>
        <v>0</v>
      </c>
      <c r="CB311" s="42">
        <f>NSW!CD$372</f>
        <v>0</v>
      </c>
      <c r="CC311" s="42">
        <f>NSW!CE$372</f>
        <v>0</v>
      </c>
      <c r="CD311" s="42">
        <f>NSW!CF$372</f>
        <v>0</v>
      </c>
      <c r="CE311" s="42">
        <f>NSW!CG$372</f>
        <v>0</v>
      </c>
      <c r="CF311" s="42">
        <f>NSW!CH$372</f>
        <v>0</v>
      </c>
      <c r="CG311" s="42">
        <f>NSW!CI$372</f>
        <v>0</v>
      </c>
      <c r="CH311" s="42">
        <f>NSW!CJ$372</f>
        <v>0</v>
      </c>
      <c r="CI311" s="42">
        <f>NSW!CK$372</f>
        <v>0</v>
      </c>
      <c r="CJ311" s="42">
        <f>NSW!CL$372</f>
        <v>0</v>
      </c>
      <c r="CK311" s="42">
        <f>NSW!CM$372</f>
        <v>0</v>
      </c>
      <c r="CL311" s="42">
        <f>NSW!CN$372</f>
        <v>0</v>
      </c>
      <c r="CM311" s="42">
        <f>NSW!CO$372</f>
        <v>0</v>
      </c>
      <c r="CN311" s="42">
        <f>NSW!CP$372</f>
        <v>0</v>
      </c>
      <c r="CO311" s="42">
        <f>NSW!CQ$372</f>
        <v>0</v>
      </c>
      <c r="CP311" s="42">
        <f>NSW!CR$372</f>
        <v>0</v>
      </c>
      <c r="CQ311" s="42">
        <f>NSW!CS$372</f>
        <v>0</v>
      </c>
      <c r="CR311" s="42">
        <f>NSW!CT$372</f>
        <v>0</v>
      </c>
      <c r="CS311" s="42">
        <f>NSW!CU$372</f>
        <v>0</v>
      </c>
      <c r="CT311" s="42">
        <f>NSW!CV$372</f>
        <v>0</v>
      </c>
      <c r="CU311" s="42">
        <f>NSW!CW$372</f>
        <v>0</v>
      </c>
      <c r="CV311" s="42">
        <f>NSW!CX$372</f>
        <v>0</v>
      </c>
      <c r="CW311" s="42">
        <f>NSW!CY$372</f>
        <v>0</v>
      </c>
      <c r="CX311" s="42">
        <f>NSW!CZ$372</f>
        <v>0</v>
      </c>
      <c r="CY311" s="42">
        <f>NSW!DA$372</f>
        <v>0</v>
      </c>
      <c r="CZ311" s="42">
        <f>NSW!DB$372</f>
        <v>0</v>
      </c>
      <c r="DA311" s="42">
        <f>NSW!DC$372</f>
        <v>0</v>
      </c>
      <c r="DB311" s="42">
        <f>NSW!DD$372</f>
        <v>0</v>
      </c>
      <c r="DC311" s="42">
        <f>NSW!DE$372</f>
        <v>0</v>
      </c>
      <c r="DD311" s="42">
        <f>NSW!DF$372</f>
        <v>0</v>
      </c>
      <c r="DE311" s="42">
        <f>NSW!DG$372</f>
        <v>0</v>
      </c>
      <c r="DF311" s="42">
        <f>NSW!DH$372</f>
        <v>0</v>
      </c>
      <c r="DG311" s="42">
        <f>NSW!DI$372</f>
        <v>0</v>
      </c>
      <c r="DH311" s="42">
        <f>NSW!DJ$372</f>
        <v>0</v>
      </c>
      <c r="DI311" s="42">
        <f>NSW!DK$372</f>
        <v>0</v>
      </c>
      <c r="DJ311" s="42">
        <f>NSW!DL$372</f>
        <v>0</v>
      </c>
      <c r="DK311" s="42">
        <f>NSW!DM$372</f>
        <v>0</v>
      </c>
      <c r="DL311" s="42">
        <f>NSW!DN$372</f>
        <v>0</v>
      </c>
      <c r="DM311" s="42">
        <f>NSW!DO$372</f>
        <v>0</v>
      </c>
      <c r="DN311" s="42">
        <f>NSW!DP$372</f>
        <v>0</v>
      </c>
      <c r="DO311" s="42">
        <f>NSW!DQ$372</f>
        <v>0</v>
      </c>
      <c r="DP311" s="42">
        <f>NSW!DR$372</f>
        <v>0</v>
      </c>
      <c r="DQ311" s="42">
        <f>NSW!DS$372</f>
        <v>0</v>
      </c>
      <c r="DR311" s="42">
        <f>NSW!DT$372</f>
        <v>0</v>
      </c>
      <c r="DS311" s="42">
        <f>NSW!DU$372</f>
        <v>0</v>
      </c>
      <c r="DT311" s="42">
        <f>NSW!DV$372</f>
        <v>0</v>
      </c>
      <c r="DU311" s="42">
        <f>NSW!DW$372</f>
        <v>0</v>
      </c>
      <c r="DV311" s="42">
        <f>NSW!DX$372</f>
        <v>0</v>
      </c>
      <c r="DW311" s="42">
        <f>NSW!DY$372</f>
        <v>0</v>
      </c>
      <c r="DX311" s="42">
        <f>NSW!DZ$372</f>
        <v>0</v>
      </c>
      <c r="DY311" s="42">
        <f>NSW!EA$372</f>
        <v>0</v>
      </c>
      <c r="DZ311" s="42">
        <f>NSW!EB$372</f>
        <v>0</v>
      </c>
    </row>
    <row r="312" spans="1:130" ht="13" x14ac:dyDescent="0.3">
      <c r="B312" t="s">
        <v>59</v>
      </c>
      <c r="F312" s="47">
        <f t="shared" si="173"/>
        <v>321329378.34582996</v>
      </c>
      <c r="H312" s="43">
        <f t="shared" ref="H312:AM312" si="174">SUM(H307:H311)</f>
        <v>17258581.87562535</v>
      </c>
      <c r="I312" s="43">
        <f t="shared" si="174"/>
        <v>941963.53488797252</v>
      </c>
      <c r="J312" s="43">
        <f t="shared" si="174"/>
        <v>944758.09310887696</v>
      </c>
      <c r="K312" s="43">
        <f t="shared" si="174"/>
        <v>947470.39790822042</v>
      </c>
      <c r="L312" s="43">
        <f t="shared" si="174"/>
        <v>950190.48945993814</v>
      </c>
      <c r="M312" s="43">
        <f t="shared" si="174"/>
        <v>1003128.2308435128</v>
      </c>
      <c r="N312" s="43">
        <f t="shared" si="174"/>
        <v>1035440.609833408</v>
      </c>
      <c r="O312" s="43">
        <f t="shared" si="174"/>
        <v>1038413.2549538587</v>
      </c>
      <c r="P312" s="43">
        <f t="shared" si="174"/>
        <v>12336955.00210562</v>
      </c>
      <c r="Q312" s="43">
        <f t="shared" si="174"/>
        <v>1044384.1721846836</v>
      </c>
      <c r="R312" s="43">
        <f t="shared" si="174"/>
        <v>1047382.4933668326</v>
      </c>
      <c r="S312" s="43">
        <f t="shared" si="174"/>
        <v>1050389.4224254228</v>
      </c>
      <c r="T312" s="43">
        <f t="shared" si="174"/>
        <v>10982499.202043874</v>
      </c>
      <c r="U312" s="43">
        <f t="shared" si="174"/>
        <v>81395.997440344567</v>
      </c>
      <c r="V312" s="43">
        <f t="shared" si="174"/>
        <v>81637.477970504042</v>
      </c>
      <c r="W312" s="43">
        <f t="shared" si="174"/>
        <v>81871.850901438214</v>
      </c>
      <c r="X312" s="43">
        <f t="shared" si="174"/>
        <v>82106.896693319592</v>
      </c>
      <c r="Y312" s="43">
        <f t="shared" si="174"/>
        <v>30375.432128000761</v>
      </c>
      <c r="Z312" s="43">
        <f t="shared" si="174"/>
        <v>0</v>
      </c>
      <c r="AA312" s="43">
        <f t="shared" si="174"/>
        <v>0</v>
      </c>
      <c r="AB312" s="43">
        <f t="shared" si="174"/>
        <v>11690905.187743636</v>
      </c>
      <c r="AC312" s="43">
        <f t="shared" si="174"/>
        <v>0</v>
      </c>
      <c r="AD312" s="43">
        <f t="shared" si="174"/>
        <v>0</v>
      </c>
      <c r="AE312" s="43">
        <f t="shared" si="174"/>
        <v>0</v>
      </c>
      <c r="AF312" s="43">
        <f t="shared" si="174"/>
        <v>2641500.3436662122</v>
      </c>
      <c r="AG312" s="43">
        <f t="shared" si="174"/>
        <v>2648577.5816469183</v>
      </c>
      <c r="AH312" s="43">
        <f t="shared" si="174"/>
        <v>2656435.2151755607</v>
      </c>
      <c r="AI312" s="43">
        <f t="shared" si="174"/>
        <v>2664061.571632118</v>
      </c>
      <c r="AJ312" s="43">
        <f t="shared" si="174"/>
        <v>2671709.8225856582</v>
      </c>
      <c r="AK312" s="43">
        <f t="shared" si="174"/>
        <v>2679380.0308930641</v>
      </c>
      <c r="AL312" s="43">
        <f t="shared" si="174"/>
        <v>2687072.2595916744</v>
      </c>
      <c r="AM312" s="43">
        <f t="shared" si="174"/>
        <v>2694786.5718998024</v>
      </c>
      <c r="AN312" s="43">
        <f t="shared" ref="AN312:BS312" si="175">SUM(AN307:AN311)</f>
        <v>25676020.909035034</v>
      </c>
      <c r="AO312" s="43">
        <f t="shared" si="175"/>
        <v>2710281.7011258509</v>
      </c>
      <c r="AP312" s="43">
        <f t="shared" si="175"/>
        <v>2718062.6453899499</v>
      </c>
      <c r="AQ312" s="43">
        <f t="shared" si="175"/>
        <v>2725865.9279569704</v>
      </c>
      <c r="AR312" s="43">
        <f t="shared" si="175"/>
        <v>2733691.6129579167</v>
      </c>
      <c r="AS312" s="43">
        <f t="shared" si="175"/>
        <v>2741015.8543335246</v>
      </c>
      <c r="AT312" s="43">
        <f t="shared" si="175"/>
        <v>2749147.7279206142</v>
      </c>
      <c r="AU312" s="43">
        <f t="shared" si="175"/>
        <v>2757040.2526112543</v>
      </c>
      <c r="AV312" s="43">
        <f t="shared" si="175"/>
        <v>2764955.4359409185</v>
      </c>
      <c r="AW312" s="43">
        <f t="shared" si="175"/>
        <v>2772893.3429602645</v>
      </c>
      <c r="AX312" s="43">
        <f t="shared" si="175"/>
        <v>2088899.5461954363</v>
      </c>
      <c r="AY312" s="43">
        <f t="shared" si="175"/>
        <v>0</v>
      </c>
      <c r="AZ312" s="43">
        <f t="shared" si="175"/>
        <v>23775298.238928735</v>
      </c>
      <c r="BA312" s="43">
        <f t="shared" si="175"/>
        <v>0</v>
      </c>
      <c r="BB312" s="43">
        <f t="shared" si="175"/>
        <v>0</v>
      </c>
      <c r="BC312" s="43">
        <f t="shared" si="175"/>
        <v>0</v>
      </c>
      <c r="BD312" s="43">
        <f t="shared" si="175"/>
        <v>0</v>
      </c>
      <c r="BE312" s="43">
        <f t="shared" si="175"/>
        <v>0</v>
      </c>
      <c r="BF312" s="43">
        <f t="shared" si="175"/>
        <v>0</v>
      </c>
      <c r="BG312" s="43">
        <f t="shared" si="175"/>
        <v>0</v>
      </c>
      <c r="BH312" s="43">
        <f t="shared" si="175"/>
        <v>0</v>
      </c>
      <c r="BI312" s="43">
        <f t="shared" si="175"/>
        <v>0</v>
      </c>
      <c r="BJ312" s="43">
        <f t="shared" si="175"/>
        <v>0</v>
      </c>
      <c r="BK312" s="43">
        <f t="shared" si="175"/>
        <v>0</v>
      </c>
      <c r="BL312" s="43">
        <f t="shared" si="175"/>
        <v>24605082.315122917</v>
      </c>
      <c r="BM312" s="43">
        <f t="shared" si="175"/>
        <v>0</v>
      </c>
      <c r="BN312" s="43">
        <f t="shared" si="175"/>
        <v>0</v>
      </c>
      <c r="BO312" s="43">
        <f t="shared" si="175"/>
        <v>0</v>
      </c>
      <c r="BP312" s="43">
        <f t="shared" si="175"/>
        <v>0</v>
      </c>
      <c r="BQ312" s="43">
        <f t="shared" si="175"/>
        <v>0</v>
      </c>
      <c r="BR312" s="43">
        <f t="shared" si="175"/>
        <v>0</v>
      </c>
      <c r="BS312" s="43">
        <f t="shared" si="175"/>
        <v>0</v>
      </c>
      <c r="BT312" s="43">
        <f t="shared" ref="BT312:CY312" si="176">SUM(BT307:BT311)</f>
        <v>0</v>
      </c>
      <c r="BU312" s="43">
        <f t="shared" si="176"/>
        <v>0</v>
      </c>
      <c r="BV312" s="43">
        <f t="shared" si="176"/>
        <v>0</v>
      </c>
      <c r="BW312" s="43">
        <f t="shared" si="176"/>
        <v>0</v>
      </c>
      <c r="BX312" s="43">
        <f t="shared" si="176"/>
        <v>25466260.196152236</v>
      </c>
      <c r="BY312" s="43">
        <f t="shared" si="176"/>
        <v>0</v>
      </c>
      <c r="BZ312" s="43">
        <f t="shared" si="176"/>
        <v>0</v>
      </c>
      <c r="CA312" s="43">
        <f t="shared" si="176"/>
        <v>0</v>
      </c>
      <c r="CB312" s="43">
        <f t="shared" si="176"/>
        <v>0</v>
      </c>
      <c r="CC312" s="43">
        <f t="shared" si="176"/>
        <v>0</v>
      </c>
      <c r="CD312" s="43">
        <f t="shared" si="176"/>
        <v>0</v>
      </c>
      <c r="CE312" s="43">
        <f t="shared" si="176"/>
        <v>0</v>
      </c>
      <c r="CF312" s="43">
        <f t="shared" si="176"/>
        <v>0</v>
      </c>
      <c r="CG312" s="43">
        <f t="shared" si="176"/>
        <v>0</v>
      </c>
      <c r="CH312" s="43">
        <f t="shared" si="176"/>
        <v>0</v>
      </c>
      <c r="CI312" s="43">
        <f t="shared" si="176"/>
        <v>0</v>
      </c>
      <c r="CJ312" s="43">
        <f t="shared" si="176"/>
        <v>26355060.705766246</v>
      </c>
      <c r="CK312" s="43">
        <f t="shared" si="176"/>
        <v>0</v>
      </c>
      <c r="CL312" s="43">
        <f t="shared" si="176"/>
        <v>0</v>
      </c>
      <c r="CM312" s="43">
        <f t="shared" si="176"/>
        <v>0</v>
      </c>
      <c r="CN312" s="43">
        <f t="shared" si="176"/>
        <v>0</v>
      </c>
      <c r="CO312" s="43">
        <f t="shared" si="176"/>
        <v>0</v>
      </c>
      <c r="CP312" s="43">
        <f t="shared" si="176"/>
        <v>0</v>
      </c>
      <c r="CQ312" s="43">
        <f t="shared" si="176"/>
        <v>0</v>
      </c>
      <c r="CR312" s="43">
        <f t="shared" si="176"/>
        <v>0</v>
      </c>
      <c r="CS312" s="43">
        <f t="shared" si="176"/>
        <v>0</v>
      </c>
      <c r="CT312" s="43">
        <f t="shared" si="176"/>
        <v>0</v>
      </c>
      <c r="CU312" s="43">
        <f t="shared" si="176"/>
        <v>0</v>
      </c>
      <c r="CV312" s="43">
        <f t="shared" si="176"/>
        <v>27274881.331400644</v>
      </c>
      <c r="CW312" s="43">
        <f t="shared" si="176"/>
        <v>0</v>
      </c>
      <c r="CX312" s="43">
        <f t="shared" si="176"/>
        <v>0</v>
      </c>
      <c r="CY312" s="43">
        <f t="shared" si="176"/>
        <v>0</v>
      </c>
      <c r="CZ312" s="43">
        <f t="shared" ref="CZ312:DZ312" si="177">SUM(CZ307:CZ311)</f>
        <v>0</v>
      </c>
      <c r="DA312" s="43">
        <f t="shared" si="177"/>
        <v>0</v>
      </c>
      <c r="DB312" s="43">
        <f t="shared" si="177"/>
        <v>0</v>
      </c>
      <c r="DC312" s="43">
        <f t="shared" si="177"/>
        <v>0</v>
      </c>
      <c r="DD312" s="43">
        <f t="shared" si="177"/>
        <v>0</v>
      </c>
      <c r="DE312" s="43">
        <f t="shared" si="177"/>
        <v>0</v>
      </c>
      <c r="DF312" s="43">
        <f t="shared" si="177"/>
        <v>0</v>
      </c>
      <c r="DG312" s="43">
        <f t="shared" si="177"/>
        <v>0</v>
      </c>
      <c r="DH312" s="43">
        <f t="shared" si="177"/>
        <v>28226804.709246013</v>
      </c>
      <c r="DI312" s="43">
        <f t="shared" si="177"/>
        <v>0</v>
      </c>
      <c r="DJ312" s="43">
        <f t="shared" si="177"/>
        <v>0</v>
      </c>
      <c r="DK312" s="43">
        <f t="shared" si="177"/>
        <v>0</v>
      </c>
      <c r="DL312" s="43">
        <f t="shared" si="177"/>
        <v>0</v>
      </c>
      <c r="DM312" s="43">
        <f t="shared" si="177"/>
        <v>0</v>
      </c>
      <c r="DN312" s="43">
        <f t="shared" si="177"/>
        <v>0</v>
      </c>
      <c r="DO312" s="43">
        <f t="shared" si="177"/>
        <v>0</v>
      </c>
      <c r="DP312" s="43">
        <f t="shared" si="177"/>
        <v>0</v>
      </c>
      <c r="DQ312" s="43">
        <f t="shared" si="177"/>
        <v>0</v>
      </c>
      <c r="DR312" s="43">
        <f t="shared" si="177"/>
        <v>0</v>
      </c>
      <c r="DS312" s="43">
        <f t="shared" si="177"/>
        <v>0</v>
      </c>
      <c r="DT312" s="43">
        <f t="shared" si="177"/>
        <v>29214742.874069627</v>
      </c>
      <c r="DU312" s="43">
        <f t="shared" si="177"/>
        <v>0</v>
      </c>
      <c r="DV312" s="43">
        <f t="shared" si="177"/>
        <v>0</v>
      </c>
      <c r="DW312" s="43">
        <f t="shared" si="177"/>
        <v>0</v>
      </c>
      <c r="DX312" s="43">
        <f t="shared" si="177"/>
        <v>0</v>
      </c>
      <c r="DY312" s="43">
        <f t="shared" si="177"/>
        <v>0</v>
      </c>
      <c r="DZ312" s="43">
        <f t="shared" si="177"/>
        <v>0</v>
      </c>
    </row>
    <row r="313" spans="1:130" x14ac:dyDescent="0.25">
      <c r="F313" s="43"/>
    </row>
    <row r="314" spans="1:130" ht="13" x14ac:dyDescent="0.3">
      <c r="A314" s="59">
        <f>IF(ROUND(F320-SUM(QLD!$H$344,QLD!$H$351,QLD!$H$358,QLD!$H$365,QLD!$H$372),2)=0,0,1)</f>
        <v>0</v>
      </c>
      <c r="B314" s="108" t="s">
        <v>35</v>
      </c>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row>
    <row r="315" spans="1:130" x14ac:dyDescent="0.25">
      <c r="B315" t="str">
        <f>Assumptions!B$18</f>
        <v>Producers / Feedlots</v>
      </c>
      <c r="D315" s="79">
        <f>QLD!D339</f>
        <v>44927</v>
      </c>
      <c r="E315" s="79">
        <f>QLD!F339</f>
        <v>45292</v>
      </c>
      <c r="F315" s="66">
        <f t="shared" ref="F315:F320" si="178">SUM(H315:DZ315)</f>
        <v>19473603.53565073</v>
      </c>
      <c r="H315" s="16">
        <f>QLD!J$344</f>
        <v>238489.783</v>
      </c>
      <c r="I315" s="16">
        <f>QLD!K$344</f>
        <v>30956.175691132332</v>
      </c>
      <c r="J315" s="16">
        <f>QLD!L$344</f>
        <v>31048.014527840278</v>
      </c>
      <c r="K315" s="16">
        <f>QLD!M$344</f>
        <v>31137.150232978125</v>
      </c>
      <c r="L315" s="16">
        <f>QLD!N$344</f>
        <v>31226.541837697678</v>
      </c>
      <c r="M315" s="16">
        <f>QLD!O$344</f>
        <v>31316.190076660714</v>
      </c>
      <c r="N315" s="16">
        <f>QLD!P$344</f>
        <v>31406.09568663816</v>
      </c>
      <c r="O315" s="16">
        <f>QLD!Q$344</f>
        <v>31496.259406516132</v>
      </c>
      <c r="P315" s="16">
        <f>QLD!R$344</f>
        <v>406921.64832659881</v>
      </c>
      <c r="Q315" s="16">
        <f>QLD!S$344</f>
        <v>31677.364142130522</v>
      </c>
      <c r="R315" s="16">
        <f>QLD!T$344</f>
        <v>31768.306646269888</v>
      </c>
      <c r="S315" s="16">
        <f>QLD!U$344</f>
        <v>31859.510237127895</v>
      </c>
      <c r="T315" s="16">
        <f>QLD!V$344</f>
        <v>202826.0207202578</v>
      </c>
      <c r="U315" s="16">
        <f>QLD!W$344</f>
        <v>0</v>
      </c>
      <c r="V315" s="16">
        <f>QLD!X$344</f>
        <v>0</v>
      </c>
      <c r="W315" s="16">
        <f>QLD!Y$344</f>
        <v>0</v>
      </c>
      <c r="X315" s="16">
        <f>QLD!Z$344</f>
        <v>0</v>
      </c>
      <c r="Y315" s="16">
        <f>QLD!AA$344</f>
        <v>0</v>
      </c>
      <c r="Z315" s="16">
        <f>QLD!AB$344</f>
        <v>0</v>
      </c>
      <c r="AA315" s="16">
        <f>QLD!AC$344</f>
        <v>0</v>
      </c>
      <c r="AB315" s="16">
        <f>QLD!AD$344</f>
        <v>388471.69017152232</v>
      </c>
      <c r="AC315" s="16">
        <f>QLD!AE$344</f>
        <v>0</v>
      </c>
      <c r="AD315" s="16">
        <f>QLD!AF$344</f>
        <v>0</v>
      </c>
      <c r="AE315" s="16">
        <f>QLD!AG$344</f>
        <v>0</v>
      </c>
      <c r="AF315" s="16">
        <f>QLD!AH$344</f>
        <v>317214.76918120694</v>
      </c>
      <c r="AG315" s="16">
        <f>QLD!AI$344</f>
        <v>318064.66663356696</v>
      </c>
      <c r="AH315" s="16">
        <f>QLD!AJ$344</f>
        <v>319008.28089887474</v>
      </c>
      <c r="AI315" s="16">
        <f>QLD!AK$344</f>
        <v>319924.12136388215</v>
      </c>
      <c r="AJ315" s="16">
        <f>QLD!AL$344</f>
        <v>320842.59111410746</v>
      </c>
      <c r="AK315" s="16">
        <f>QLD!AM$344</f>
        <v>321763.69769796217</v>
      </c>
      <c r="AL315" s="16">
        <f>QLD!AN$344</f>
        <v>322687.44868552865</v>
      </c>
      <c r="AM315" s="16">
        <f>QLD!AO$344</f>
        <v>323613.851668622</v>
      </c>
      <c r="AN315" s="16">
        <f>QLD!AP$344</f>
        <v>1630906.8265416378</v>
      </c>
      <c r="AO315" s="16">
        <f>QLD!AQ$344</f>
        <v>325474.64409768977</v>
      </c>
      <c r="AP315" s="16">
        <f>QLD!AR$344</f>
        <v>326409.0488365218</v>
      </c>
      <c r="AQ315" s="16">
        <f>QLD!AS$344</f>
        <v>327346.13615672156</v>
      </c>
      <c r="AR315" s="16">
        <f>QLD!AT$344</f>
        <v>328285.91375970864</v>
      </c>
      <c r="AS315" s="16">
        <f>QLD!AU$344</f>
        <v>329165.47356857324</v>
      </c>
      <c r="AT315" s="16">
        <f>QLD!AV$344</f>
        <v>330142.02101030445</v>
      </c>
      <c r="AU315" s="16">
        <f>QLD!AW$344</f>
        <v>331089.82531553635</v>
      </c>
      <c r="AV315" s="16">
        <f>QLD!AX$344</f>
        <v>332040.35067093396</v>
      </c>
      <c r="AW315" s="16">
        <f>QLD!AY$344</f>
        <v>332993.60488835687</v>
      </c>
      <c r="AX315" s="16">
        <f>QLD!AZ$344</f>
        <v>250853.56849487699</v>
      </c>
      <c r="AY315" s="16">
        <f>QLD!BA$344</f>
        <v>0</v>
      </c>
      <c r="AZ315" s="16">
        <f>QLD!BB$344</f>
        <v>1351957.4506344032</v>
      </c>
      <c r="BA315" s="16">
        <f>QLD!BC$344</f>
        <v>0</v>
      </c>
      <c r="BB315" s="16">
        <f>QLD!BD$344</f>
        <v>0</v>
      </c>
      <c r="BC315" s="16">
        <f>QLD!BE$344</f>
        <v>0</v>
      </c>
      <c r="BD315" s="16">
        <f>QLD!BF$344</f>
        <v>0</v>
      </c>
      <c r="BE315" s="16">
        <f>QLD!BG$344</f>
        <v>0</v>
      </c>
      <c r="BF315" s="16">
        <f>QLD!BH$344</f>
        <v>0</v>
      </c>
      <c r="BG315" s="16">
        <f>QLD!BI$344</f>
        <v>0</v>
      </c>
      <c r="BH315" s="16">
        <f>QLD!BJ$344</f>
        <v>0</v>
      </c>
      <c r="BI315" s="16">
        <f>QLD!BK$344</f>
        <v>0</v>
      </c>
      <c r="BJ315" s="16">
        <f>QLD!BL$344</f>
        <v>0</v>
      </c>
      <c r="BK315" s="16">
        <f>QLD!BM$344</f>
        <v>0</v>
      </c>
      <c r="BL315" s="16">
        <f>QLD!BN$344</f>
        <v>1399142.2536578903</v>
      </c>
      <c r="BM315" s="16">
        <f>QLD!BO$344</f>
        <v>0</v>
      </c>
      <c r="BN315" s="16">
        <f>QLD!BP$344</f>
        <v>0</v>
      </c>
      <c r="BO315" s="16">
        <f>QLD!BQ$344</f>
        <v>0</v>
      </c>
      <c r="BP315" s="16">
        <f>QLD!BR$344</f>
        <v>0</v>
      </c>
      <c r="BQ315" s="16">
        <f>QLD!BS$344</f>
        <v>0</v>
      </c>
      <c r="BR315" s="16">
        <f>QLD!BT$344</f>
        <v>0</v>
      </c>
      <c r="BS315" s="16">
        <f>QLD!BU$344</f>
        <v>0</v>
      </c>
      <c r="BT315" s="16">
        <f>QLD!BV$344</f>
        <v>0</v>
      </c>
      <c r="BU315" s="16">
        <f>QLD!BW$344</f>
        <v>0</v>
      </c>
      <c r="BV315" s="16">
        <f>QLD!BX$344</f>
        <v>0</v>
      </c>
      <c r="BW315" s="16">
        <f>QLD!BY$344</f>
        <v>0</v>
      </c>
      <c r="BX315" s="16">
        <f>QLD!BZ$344</f>
        <v>1448112.2325359173</v>
      </c>
      <c r="BY315" s="16">
        <f>QLD!CA$344</f>
        <v>0</v>
      </c>
      <c r="BZ315" s="16">
        <f>QLD!CB$344</f>
        <v>0</v>
      </c>
      <c r="CA315" s="16">
        <f>QLD!CC$344</f>
        <v>0</v>
      </c>
      <c r="CB315" s="16">
        <f>QLD!CD$344</f>
        <v>0</v>
      </c>
      <c r="CC315" s="16">
        <f>QLD!CE$344</f>
        <v>0</v>
      </c>
      <c r="CD315" s="16">
        <f>QLD!CF$344</f>
        <v>0</v>
      </c>
      <c r="CE315" s="16">
        <f>QLD!CG$344</f>
        <v>0</v>
      </c>
      <c r="CF315" s="16">
        <f>QLD!CH$344</f>
        <v>0</v>
      </c>
      <c r="CG315" s="16">
        <f>QLD!CI$344</f>
        <v>0</v>
      </c>
      <c r="CH315" s="16">
        <f>QLD!CJ$344</f>
        <v>0</v>
      </c>
      <c r="CI315" s="16">
        <f>QLD!CK$344</f>
        <v>0</v>
      </c>
      <c r="CJ315" s="16">
        <f>QLD!CL$344</f>
        <v>1498652.9432779946</v>
      </c>
      <c r="CK315" s="16">
        <f>QLD!CM$344</f>
        <v>0</v>
      </c>
      <c r="CL315" s="16">
        <f>QLD!CN$344</f>
        <v>0</v>
      </c>
      <c r="CM315" s="16">
        <f>QLD!CO$344</f>
        <v>0</v>
      </c>
      <c r="CN315" s="16">
        <f>QLD!CP$344</f>
        <v>0</v>
      </c>
      <c r="CO315" s="16">
        <f>QLD!CQ$344</f>
        <v>0</v>
      </c>
      <c r="CP315" s="16">
        <f>QLD!CR$344</f>
        <v>0</v>
      </c>
      <c r="CQ315" s="16">
        <f>QLD!CS$344</f>
        <v>0</v>
      </c>
      <c r="CR315" s="16">
        <f>QLD!CT$344</f>
        <v>0</v>
      </c>
      <c r="CS315" s="16">
        <f>QLD!CU$344</f>
        <v>0</v>
      </c>
      <c r="CT315" s="16">
        <f>QLD!CV$344</f>
        <v>0</v>
      </c>
      <c r="CU315" s="16">
        <f>QLD!CW$344</f>
        <v>0</v>
      </c>
      <c r="CV315" s="16">
        <f>QLD!CX$344</f>
        <v>1550957.5804512717</v>
      </c>
      <c r="CW315" s="16">
        <f>QLD!CY$344</f>
        <v>0</v>
      </c>
      <c r="CX315" s="16">
        <f>QLD!CZ$344</f>
        <v>0</v>
      </c>
      <c r="CY315" s="16">
        <f>QLD!DA$344</f>
        <v>0</v>
      </c>
      <c r="CZ315" s="16">
        <f>QLD!DB$344</f>
        <v>0</v>
      </c>
      <c r="DA315" s="16">
        <f>QLD!DC$344</f>
        <v>0</v>
      </c>
      <c r="DB315" s="16">
        <f>QLD!DD$344</f>
        <v>0</v>
      </c>
      <c r="DC315" s="16">
        <f>QLD!DE$344</f>
        <v>0</v>
      </c>
      <c r="DD315" s="16">
        <f>QLD!DF$344</f>
        <v>0</v>
      </c>
      <c r="DE315" s="16">
        <f>QLD!DG$344</f>
        <v>0</v>
      </c>
      <c r="DF315" s="16">
        <f>QLD!DH$344</f>
        <v>0</v>
      </c>
      <c r="DG315" s="16">
        <f>QLD!DI$344</f>
        <v>0</v>
      </c>
      <c r="DH315" s="16">
        <f>QLD!DJ$344</f>
        <v>1605087.7070296167</v>
      </c>
      <c r="DI315" s="16">
        <f>QLD!DK$344</f>
        <v>0</v>
      </c>
      <c r="DJ315" s="16">
        <f>QLD!DL$344</f>
        <v>0</v>
      </c>
      <c r="DK315" s="16">
        <f>QLD!DM$344</f>
        <v>0</v>
      </c>
      <c r="DL315" s="16">
        <f>QLD!DN$344</f>
        <v>0</v>
      </c>
      <c r="DM315" s="16">
        <f>QLD!DO$344</f>
        <v>0</v>
      </c>
      <c r="DN315" s="16">
        <f>QLD!DP$344</f>
        <v>0</v>
      </c>
      <c r="DO315" s="16">
        <f>QLD!DQ$344</f>
        <v>0</v>
      </c>
      <c r="DP315" s="16">
        <f>QLD!DR$344</f>
        <v>0</v>
      </c>
      <c r="DQ315" s="16">
        <f>QLD!DS$344</f>
        <v>0</v>
      </c>
      <c r="DR315" s="16">
        <f>QLD!DT$344</f>
        <v>0</v>
      </c>
      <c r="DS315" s="16">
        <f>QLD!DU$344</f>
        <v>0</v>
      </c>
      <c r="DT315" s="16">
        <f>QLD!DV$344</f>
        <v>1661265.7767756535</v>
      </c>
      <c r="DU315" s="16">
        <f>QLD!DW$344</f>
        <v>0</v>
      </c>
      <c r="DV315" s="16">
        <f>QLD!DX$344</f>
        <v>0</v>
      </c>
      <c r="DW315" s="16">
        <f>QLD!DY$344</f>
        <v>0</v>
      </c>
      <c r="DX315" s="16">
        <f>QLD!DZ$344</f>
        <v>0</v>
      </c>
      <c r="DY315" s="16">
        <f>QLD!EA$344</f>
        <v>0</v>
      </c>
      <c r="DZ315" s="16">
        <f>QLD!EB$344</f>
        <v>0</v>
      </c>
    </row>
    <row r="316" spans="1:130" x14ac:dyDescent="0.25">
      <c r="B316" t="str">
        <f>Assumptions!B$88</f>
        <v>Saleyards</v>
      </c>
      <c r="D316" s="79">
        <f>QLD!D348</f>
        <v>44927</v>
      </c>
      <c r="E316" s="79">
        <f>QLD!F348</f>
        <v>45292</v>
      </c>
      <c r="F316" s="46">
        <f t="shared" si="178"/>
        <v>172741.85051720939</v>
      </c>
      <c r="H316" s="16">
        <f>QLD!J$351</f>
        <v>14170.621735053966</v>
      </c>
      <c r="I316" s="16">
        <f>QLD!K$351</f>
        <v>14208.588363600509</v>
      </c>
      <c r="J316" s="16">
        <f>QLD!L$351</f>
        <v>14250.741510668639</v>
      </c>
      <c r="K316" s="16">
        <f>QLD!M$351</f>
        <v>14291.653946217508</v>
      </c>
      <c r="L316" s="16">
        <f>QLD!N$351</f>
        <v>14332.68383722519</v>
      </c>
      <c r="M316" s="16">
        <f>QLD!O$351</f>
        <v>14373.83152089441</v>
      </c>
      <c r="N316" s="16">
        <f>QLD!P$351</f>
        <v>14415.097335395969</v>
      </c>
      <c r="O316" s="16">
        <f>QLD!Q$351</f>
        <v>14456.481619871523</v>
      </c>
      <c r="P316" s="16">
        <f>QLD!R$351</f>
        <v>14497.984714436367</v>
      </c>
      <c r="Q316" s="16">
        <f>QLD!S$351</f>
        <v>14539.606960182235</v>
      </c>
      <c r="R316" s="16">
        <f>QLD!T$351</f>
        <v>14581.3486991801</v>
      </c>
      <c r="S316" s="16">
        <f>QLD!U$351</f>
        <v>14623.210274482986</v>
      </c>
      <c r="T316" s="16">
        <f>QLD!V$351</f>
        <v>0</v>
      </c>
      <c r="U316" s="16">
        <f>QLD!W$351</f>
        <v>0</v>
      </c>
      <c r="V316" s="16">
        <f>QLD!X$351</f>
        <v>0</v>
      </c>
      <c r="W316" s="16">
        <f>QLD!Y$351</f>
        <v>0</v>
      </c>
      <c r="X316" s="16">
        <f>QLD!Z$351</f>
        <v>0</v>
      </c>
      <c r="Y316" s="16">
        <f>QLD!AA$351</f>
        <v>0</v>
      </c>
      <c r="Z316" s="16">
        <f>QLD!AB$351</f>
        <v>0</v>
      </c>
      <c r="AA316" s="16">
        <f>QLD!AC$351</f>
        <v>0</v>
      </c>
      <c r="AB316" s="16">
        <f>QLD!AD$351</f>
        <v>0</v>
      </c>
      <c r="AC316" s="16">
        <f>QLD!AE$351</f>
        <v>0</v>
      </c>
      <c r="AD316" s="16">
        <f>QLD!AF$351</f>
        <v>0</v>
      </c>
      <c r="AE316" s="16">
        <f>QLD!AG$351</f>
        <v>0</v>
      </c>
      <c r="AF316" s="16">
        <f>QLD!AH$351</f>
        <v>0</v>
      </c>
      <c r="AG316" s="16">
        <f>QLD!AI$351</f>
        <v>0</v>
      </c>
      <c r="AH316" s="16">
        <f>QLD!AJ$351</f>
        <v>0</v>
      </c>
      <c r="AI316" s="16">
        <f>QLD!AK$351</f>
        <v>0</v>
      </c>
      <c r="AJ316" s="16">
        <f>QLD!AL$351</f>
        <v>0</v>
      </c>
      <c r="AK316" s="16">
        <f>QLD!AM$351</f>
        <v>0</v>
      </c>
      <c r="AL316" s="16">
        <f>QLD!AN$351</f>
        <v>0</v>
      </c>
      <c r="AM316" s="16">
        <f>QLD!AO$351</f>
        <v>0</v>
      </c>
      <c r="AN316" s="16">
        <f>QLD!AP$351</f>
        <v>0</v>
      </c>
      <c r="AO316" s="16">
        <f>QLD!AQ$351</f>
        <v>0</v>
      </c>
      <c r="AP316" s="16">
        <f>QLD!AR$351</f>
        <v>0</v>
      </c>
      <c r="AQ316" s="16">
        <f>QLD!AS$351</f>
        <v>0</v>
      </c>
      <c r="AR316" s="16">
        <f>QLD!AT$351</f>
        <v>0</v>
      </c>
      <c r="AS316" s="16">
        <f>QLD!AU$351</f>
        <v>0</v>
      </c>
      <c r="AT316" s="16">
        <f>QLD!AV$351</f>
        <v>0</v>
      </c>
      <c r="AU316" s="16">
        <f>QLD!AW$351</f>
        <v>0</v>
      </c>
      <c r="AV316" s="16">
        <f>QLD!AX$351</f>
        <v>0</v>
      </c>
      <c r="AW316" s="16">
        <f>QLD!AY$351</f>
        <v>0</v>
      </c>
      <c r="AX316" s="16">
        <f>QLD!AZ$351</f>
        <v>0</v>
      </c>
      <c r="AY316" s="16">
        <f>QLD!BA$351</f>
        <v>0</v>
      </c>
      <c r="AZ316" s="16">
        <f>QLD!BB$351</f>
        <v>0</v>
      </c>
      <c r="BA316" s="16">
        <f>QLD!BC$351</f>
        <v>0</v>
      </c>
      <c r="BB316" s="16">
        <f>QLD!BD$351</f>
        <v>0</v>
      </c>
      <c r="BC316" s="16">
        <f>QLD!BE$351</f>
        <v>0</v>
      </c>
      <c r="BD316" s="16">
        <f>QLD!BF$351</f>
        <v>0</v>
      </c>
      <c r="BE316" s="16">
        <f>QLD!BG$351</f>
        <v>0</v>
      </c>
      <c r="BF316" s="16">
        <f>QLD!BH$351</f>
        <v>0</v>
      </c>
      <c r="BG316" s="16">
        <f>QLD!BI$351</f>
        <v>0</v>
      </c>
      <c r="BH316" s="16">
        <f>QLD!BJ$351</f>
        <v>0</v>
      </c>
      <c r="BI316" s="16">
        <f>QLD!BK$351</f>
        <v>0</v>
      </c>
      <c r="BJ316" s="16">
        <f>QLD!BL$351</f>
        <v>0</v>
      </c>
      <c r="BK316" s="16">
        <f>QLD!BM$351</f>
        <v>0</v>
      </c>
      <c r="BL316" s="16">
        <f>QLD!BN$351</f>
        <v>0</v>
      </c>
      <c r="BM316" s="16">
        <f>QLD!BO$351</f>
        <v>0</v>
      </c>
      <c r="BN316" s="16">
        <f>QLD!BP$351</f>
        <v>0</v>
      </c>
      <c r="BO316" s="16">
        <f>QLD!BQ$351</f>
        <v>0</v>
      </c>
      <c r="BP316" s="16">
        <f>QLD!BR$351</f>
        <v>0</v>
      </c>
      <c r="BQ316" s="16">
        <f>QLD!BS$351</f>
        <v>0</v>
      </c>
      <c r="BR316" s="16">
        <f>QLD!BT$351</f>
        <v>0</v>
      </c>
      <c r="BS316" s="16">
        <f>QLD!BU$351</f>
        <v>0</v>
      </c>
      <c r="BT316" s="16">
        <f>QLD!BV$351</f>
        <v>0</v>
      </c>
      <c r="BU316" s="16">
        <f>QLD!BW$351</f>
        <v>0</v>
      </c>
      <c r="BV316" s="16">
        <f>QLD!BX$351</f>
        <v>0</v>
      </c>
      <c r="BW316" s="16">
        <f>QLD!BY$351</f>
        <v>0</v>
      </c>
      <c r="BX316" s="16">
        <f>QLD!BZ$351</f>
        <v>0</v>
      </c>
      <c r="BY316" s="16">
        <f>QLD!CA$351</f>
        <v>0</v>
      </c>
      <c r="BZ316" s="16">
        <f>QLD!CB$351</f>
        <v>0</v>
      </c>
      <c r="CA316" s="16">
        <f>QLD!CC$351</f>
        <v>0</v>
      </c>
      <c r="CB316" s="16">
        <f>QLD!CD$351</f>
        <v>0</v>
      </c>
      <c r="CC316" s="16">
        <f>QLD!CE$351</f>
        <v>0</v>
      </c>
      <c r="CD316" s="16">
        <f>QLD!CF$351</f>
        <v>0</v>
      </c>
      <c r="CE316" s="16">
        <f>QLD!CG$351</f>
        <v>0</v>
      </c>
      <c r="CF316" s="16">
        <f>QLD!CH$351</f>
        <v>0</v>
      </c>
      <c r="CG316" s="16">
        <f>QLD!CI$351</f>
        <v>0</v>
      </c>
      <c r="CH316" s="16">
        <f>QLD!CJ$351</f>
        <v>0</v>
      </c>
      <c r="CI316" s="16">
        <f>QLD!CK$351</f>
        <v>0</v>
      </c>
      <c r="CJ316" s="16">
        <f>QLD!CL$351</f>
        <v>0</v>
      </c>
      <c r="CK316" s="16">
        <f>QLD!CM$351</f>
        <v>0</v>
      </c>
      <c r="CL316" s="16">
        <f>QLD!CN$351</f>
        <v>0</v>
      </c>
      <c r="CM316" s="16">
        <f>QLD!CO$351</f>
        <v>0</v>
      </c>
      <c r="CN316" s="16">
        <f>QLD!CP$351</f>
        <v>0</v>
      </c>
      <c r="CO316" s="16">
        <f>QLD!CQ$351</f>
        <v>0</v>
      </c>
      <c r="CP316" s="16">
        <f>QLD!CR$351</f>
        <v>0</v>
      </c>
      <c r="CQ316" s="16">
        <f>QLD!CS$351</f>
        <v>0</v>
      </c>
      <c r="CR316" s="16">
        <f>QLD!CT$351</f>
        <v>0</v>
      </c>
      <c r="CS316" s="16">
        <f>QLD!CU$351</f>
        <v>0</v>
      </c>
      <c r="CT316" s="16">
        <f>QLD!CV$351</f>
        <v>0</v>
      </c>
      <c r="CU316" s="16">
        <f>QLD!CW$351</f>
        <v>0</v>
      </c>
      <c r="CV316" s="16">
        <f>QLD!CX$351</f>
        <v>0</v>
      </c>
      <c r="CW316" s="16">
        <f>QLD!CY$351</f>
        <v>0</v>
      </c>
      <c r="CX316" s="16">
        <f>QLD!CZ$351</f>
        <v>0</v>
      </c>
      <c r="CY316" s="16">
        <f>QLD!DA$351</f>
        <v>0</v>
      </c>
      <c r="CZ316" s="16">
        <f>QLD!DB$351</f>
        <v>0</v>
      </c>
      <c r="DA316" s="16">
        <f>QLD!DC$351</f>
        <v>0</v>
      </c>
      <c r="DB316" s="16">
        <f>QLD!DD$351</f>
        <v>0</v>
      </c>
      <c r="DC316" s="16">
        <f>QLD!DE$351</f>
        <v>0</v>
      </c>
      <c r="DD316" s="16">
        <f>QLD!DF$351</f>
        <v>0</v>
      </c>
      <c r="DE316" s="16">
        <f>QLD!DG$351</f>
        <v>0</v>
      </c>
      <c r="DF316" s="16">
        <f>QLD!DH$351</f>
        <v>0</v>
      </c>
      <c r="DG316" s="16">
        <f>QLD!DI$351</f>
        <v>0</v>
      </c>
      <c r="DH316" s="16">
        <f>QLD!DJ$351</f>
        <v>0</v>
      </c>
      <c r="DI316" s="16">
        <f>QLD!DK$351</f>
        <v>0</v>
      </c>
      <c r="DJ316" s="16">
        <f>QLD!DL$351</f>
        <v>0</v>
      </c>
      <c r="DK316" s="16">
        <f>QLD!DM$351</f>
        <v>0</v>
      </c>
      <c r="DL316" s="16">
        <f>QLD!DN$351</f>
        <v>0</v>
      </c>
      <c r="DM316" s="16">
        <f>QLD!DO$351</f>
        <v>0</v>
      </c>
      <c r="DN316" s="16">
        <f>QLD!DP$351</f>
        <v>0</v>
      </c>
      <c r="DO316" s="16">
        <f>QLD!DQ$351</f>
        <v>0</v>
      </c>
      <c r="DP316" s="16">
        <f>QLD!DR$351</f>
        <v>0</v>
      </c>
      <c r="DQ316" s="16">
        <f>QLD!DS$351</f>
        <v>0</v>
      </c>
      <c r="DR316" s="16">
        <f>QLD!DT$351</f>
        <v>0</v>
      </c>
      <c r="DS316" s="16">
        <f>QLD!DU$351</f>
        <v>0</v>
      </c>
      <c r="DT316" s="16">
        <f>QLD!DV$351</f>
        <v>0</v>
      </c>
      <c r="DU316" s="16">
        <f>QLD!DW$351</f>
        <v>0</v>
      </c>
      <c r="DV316" s="16">
        <f>QLD!DX$351</f>
        <v>0</v>
      </c>
      <c r="DW316" s="16">
        <f>QLD!DY$351</f>
        <v>0</v>
      </c>
      <c r="DX316" s="16">
        <f>QLD!DZ$351</f>
        <v>0</v>
      </c>
      <c r="DY316" s="16">
        <f>QLD!EA$351</f>
        <v>0</v>
      </c>
      <c r="DZ316" s="16">
        <f>QLD!EB$351</f>
        <v>0</v>
      </c>
    </row>
    <row r="317" spans="1:130" x14ac:dyDescent="0.25">
      <c r="B317" t="str">
        <f>Assumptions!B$145</f>
        <v>Processors</v>
      </c>
      <c r="D317" s="79">
        <f>QLD!D355</f>
        <v>44927</v>
      </c>
      <c r="E317" s="79">
        <f>QLD!F355</f>
        <v>45292</v>
      </c>
      <c r="F317" s="46">
        <f t="shared" si="178"/>
        <v>262189.57580034714</v>
      </c>
      <c r="H317" s="16">
        <f>QLD!J$358</f>
        <v>21508.333333333332</v>
      </c>
      <c r="I317" s="16">
        <f>QLD!K$358</f>
        <v>21565.959520637582</v>
      </c>
      <c r="J317" s="16">
        <f>QLD!L$358</f>
        <v>21629.94005410617</v>
      </c>
      <c r="K317" s="16">
        <f>QLD!M$358</f>
        <v>21692.037421301207</v>
      </c>
      <c r="L317" s="16">
        <f>QLD!N$358</f>
        <v>21754.313063748185</v>
      </c>
      <c r="M317" s="16">
        <f>QLD!O$358</f>
        <v>21816.767493257288</v>
      </c>
      <c r="N317" s="16">
        <f>QLD!P$358</f>
        <v>21879.401223108074</v>
      </c>
      <c r="O317" s="16">
        <f>QLD!Q$358</f>
        <v>21942.214768053662</v>
      </c>
      <c r="P317" s="16">
        <f>QLD!R$358</f>
        <v>22005.208644324968</v>
      </c>
      <c r="Q317" s="16">
        <f>QLD!S$358</f>
        <v>22068.383369634976</v>
      </c>
      <c r="R317" s="16">
        <f>QLD!T$358</f>
        <v>22131.739463182956</v>
      </c>
      <c r="S317" s="16">
        <f>QLD!U$358</f>
        <v>22195.277445658743</v>
      </c>
      <c r="T317" s="16">
        <f>QLD!V$358</f>
        <v>0</v>
      </c>
      <c r="U317" s="16">
        <f>QLD!W$358</f>
        <v>0</v>
      </c>
      <c r="V317" s="16">
        <f>QLD!X$358</f>
        <v>0</v>
      </c>
      <c r="W317" s="16">
        <f>QLD!Y$358</f>
        <v>0</v>
      </c>
      <c r="X317" s="16">
        <f>QLD!Z$358</f>
        <v>0</v>
      </c>
      <c r="Y317" s="16">
        <f>QLD!AA$358</f>
        <v>0</v>
      </c>
      <c r="Z317" s="16">
        <f>QLD!AB$358</f>
        <v>0</v>
      </c>
      <c r="AA317" s="16">
        <f>QLD!AC$358</f>
        <v>0</v>
      </c>
      <c r="AB317" s="16">
        <f>QLD!AD$358</f>
        <v>0</v>
      </c>
      <c r="AC317" s="16">
        <f>QLD!AE$358</f>
        <v>0</v>
      </c>
      <c r="AD317" s="16">
        <f>QLD!AF$358</f>
        <v>0</v>
      </c>
      <c r="AE317" s="16">
        <f>QLD!AG$358</f>
        <v>0</v>
      </c>
      <c r="AF317" s="16">
        <f>QLD!AH$358</f>
        <v>0</v>
      </c>
      <c r="AG317" s="16">
        <f>QLD!AI$358</f>
        <v>0</v>
      </c>
      <c r="AH317" s="16">
        <f>QLD!AJ$358</f>
        <v>0</v>
      </c>
      <c r="AI317" s="16">
        <f>QLD!AK$358</f>
        <v>0</v>
      </c>
      <c r="AJ317" s="16">
        <f>QLD!AL$358</f>
        <v>0</v>
      </c>
      <c r="AK317" s="16">
        <f>QLD!AM$358</f>
        <v>0</v>
      </c>
      <c r="AL317" s="16">
        <f>QLD!AN$358</f>
        <v>0</v>
      </c>
      <c r="AM317" s="16">
        <f>QLD!AO$358</f>
        <v>0</v>
      </c>
      <c r="AN317" s="16">
        <f>QLD!AP$358</f>
        <v>0</v>
      </c>
      <c r="AO317" s="16">
        <f>QLD!AQ$358</f>
        <v>0</v>
      </c>
      <c r="AP317" s="16">
        <f>QLD!AR$358</f>
        <v>0</v>
      </c>
      <c r="AQ317" s="16">
        <f>QLD!AS$358</f>
        <v>0</v>
      </c>
      <c r="AR317" s="16">
        <f>QLD!AT$358</f>
        <v>0</v>
      </c>
      <c r="AS317" s="16">
        <f>QLD!AU$358</f>
        <v>0</v>
      </c>
      <c r="AT317" s="16">
        <f>QLD!AV$358</f>
        <v>0</v>
      </c>
      <c r="AU317" s="16">
        <f>QLD!AW$358</f>
        <v>0</v>
      </c>
      <c r="AV317" s="16">
        <f>QLD!AX$358</f>
        <v>0</v>
      </c>
      <c r="AW317" s="16">
        <f>QLD!AY$358</f>
        <v>0</v>
      </c>
      <c r="AX317" s="16">
        <f>QLD!AZ$358</f>
        <v>0</v>
      </c>
      <c r="AY317" s="16">
        <f>QLD!BA$358</f>
        <v>0</v>
      </c>
      <c r="AZ317" s="16">
        <f>QLD!BB$358</f>
        <v>0</v>
      </c>
      <c r="BA317" s="16">
        <f>QLD!BC$358</f>
        <v>0</v>
      </c>
      <c r="BB317" s="16">
        <f>QLD!BD$358</f>
        <v>0</v>
      </c>
      <c r="BC317" s="16">
        <f>QLD!BE$358</f>
        <v>0</v>
      </c>
      <c r="BD317" s="16">
        <f>QLD!BF$358</f>
        <v>0</v>
      </c>
      <c r="BE317" s="16">
        <f>QLD!BG$358</f>
        <v>0</v>
      </c>
      <c r="BF317" s="16">
        <f>QLD!BH$358</f>
        <v>0</v>
      </c>
      <c r="BG317" s="16">
        <f>QLD!BI$358</f>
        <v>0</v>
      </c>
      <c r="BH317" s="16">
        <f>QLD!BJ$358</f>
        <v>0</v>
      </c>
      <c r="BI317" s="16">
        <f>QLD!BK$358</f>
        <v>0</v>
      </c>
      <c r="BJ317" s="16">
        <f>QLD!BL$358</f>
        <v>0</v>
      </c>
      <c r="BK317" s="16">
        <f>QLD!BM$358</f>
        <v>0</v>
      </c>
      <c r="BL317" s="16">
        <f>QLD!BN$358</f>
        <v>0</v>
      </c>
      <c r="BM317" s="16">
        <f>QLD!BO$358</f>
        <v>0</v>
      </c>
      <c r="BN317" s="16">
        <f>QLD!BP$358</f>
        <v>0</v>
      </c>
      <c r="BO317" s="16">
        <f>QLD!BQ$358</f>
        <v>0</v>
      </c>
      <c r="BP317" s="16">
        <f>QLD!BR$358</f>
        <v>0</v>
      </c>
      <c r="BQ317" s="16">
        <f>QLD!BS$358</f>
        <v>0</v>
      </c>
      <c r="BR317" s="16">
        <f>QLD!BT$358</f>
        <v>0</v>
      </c>
      <c r="BS317" s="16">
        <f>QLD!BU$358</f>
        <v>0</v>
      </c>
      <c r="BT317" s="16">
        <f>QLD!BV$358</f>
        <v>0</v>
      </c>
      <c r="BU317" s="16">
        <f>QLD!BW$358</f>
        <v>0</v>
      </c>
      <c r="BV317" s="16">
        <f>QLD!BX$358</f>
        <v>0</v>
      </c>
      <c r="BW317" s="16">
        <f>QLD!BY$358</f>
        <v>0</v>
      </c>
      <c r="BX317" s="16">
        <f>QLD!BZ$358</f>
        <v>0</v>
      </c>
      <c r="BY317" s="16">
        <f>QLD!CA$358</f>
        <v>0</v>
      </c>
      <c r="BZ317" s="16">
        <f>QLD!CB$358</f>
        <v>0</v>
      </c>
      <c r="CA317" s="16">
        <f>QLD!CC$358</f>
        <v>0</v>
      </c>
      <c r="CB317" s="16">
        <f>QLD!CD$358</f>
        <v>0</v>
      </c>
      <c r="CC317" s="16">
        <f>QLD!CE$358</f>
        <v>0</v>
      </c>
      <c r="CD317" s="16">
        <f>QLD!CF$358</f>
        <v>0</v>
      </c>
      <c r="CE317" s="16">
        <f>QLD!CG$358</f>
        <v>0</v>
      </c>
      <c r="CF317" s="16">
        <f>QLD!CH$358</f>
        <v>0</v>
      </c>
      <c r="CG317" s="16">
        <f>QLD!CI$358</f>
        <v>0</v>
      </c>
      <c r="CH317" s="16">
        <f>QLD!CJ$358</f>
        <v>0</v>
      </c>
      <c r="CI317" s="16">
        <f>QLD!CK$358</f>
        <v>0</v>
      </c>
      <c r="CJ317" s="16">
        <f>QLD!CL$358</f>
        <v>0</v>
      </c>
      <c r="CK317" s="16">
        <f>QLD!CM$358</f>
        <v>0</v>
      </c>
      <c r="CL317" s="16">
        <f>QLD!CN$358</f>
        <v>0</v>
      </c>
      <c r="CM317" s="16">
        <f>QLD!CO$358</f>
        <v>0</v>
      </c>
      <c r="CN317" s="16">
        <f>QLD!CP$358</f>
        <v>0</v>
      </c>
      <c r="CO317" s="16">
        <f>QLD!CQ$358</f>
        <v>0</v>
      </c>
      <c r="CP317" s="16">
        <f>QLD!CR$358</f>
        <v>0</v>
      </c>
      <c r="CQ317" s="16">
        <f>QLD!CS$358</f>
        <v>0</v>
      </c>
      <c r="CR317" s="16">
        <f>QLD!CT$358</f>
        <v>0</v>
      </c>
      <c r="CS317" s="16">
        <f>QLD!CU$358</f>
        <v>0</v>
      </c>
      <c r="CT317" s="16">
        <f>QLD!CV$358</f>
        <v>0</v>
      </c>
      <c r="CU317" s="16">
        <f>QLD!CW$358</f>
        <v>0</v>
      </c>
      <c r="CV317" s="16">
        <f>QLD!CX$358</f>
        <v>0</v>
      </c>
      <c r="CW317" s="16">
        <f>QLD!CY$358</f>
        <v>0</v>
      </c>
      <c r="CX317" s="16">
        <f>QLD!CZ$358</f>
        <v>0</v>
      </c>
      <c r="CY317" s="16">
        <f>QLD!DA$358</f>
        <v>0</v>
      </c>
      <c r="CZ317" s="16">
        <f>QLD!DB$358</f>
        <v>0</v>
      </c>
      <c r="DA317" s="16">
        <f>QLD!DC$358</f>
        <v>0</v>
      </c>
      <c r="DB317" s="16">
        <f>QLD!DD$358</f>
        <v>0</v>
      </c>
      <c r="DC317" s="16">
        <f>QLD!DE$358</f>
        <v>0</v>
      </c>
      <c r="DD317" s="16">
        <f>QLD!DF$358</f>
        <v>0</v>
      </c>
      <c r="DE317" s="16">
        <f>QLD!DG$358</f>
        <v>0</v>
      </c>
      <c r="DF317" s="16">
        <f>QLD!DH$358</f>
        <v>0</v>
      </c>
      <c r="DG317" s="16">
        <f>QLD!DI$358</f>
        <v>0</v>
      </c>
      <c r="DH317" s="16">
        <f>QLD!DJ$358</f>
        <v>0</v>
      </c>
      <c r="DI317" s="16">
        <f>QLD!DK$358</f>
        <v>0</v>
      </c>
      <c r="DJ317" s="16">
        <f>QLD!DL$358</f>
        <v>0</v>
      </c>
      <c r="DK317" s="16">
        <f>QLD!DM$358</f>
        <v>0</v>
      </c>
      <c r="DL317" s="16">
        <f>QLD!DN$358</f>
        <v>0</v>
      </c>
      <c r="DM317" s="16">
        <f>QLD!DO$358</f>
        <v>0</v>
      </c>
      <c r="DN317" s="16">
        <f>QLD!DP$358</f>
        <v>0</v>
      </c>
      <c r="DO317" s="16">
        <f>QLD!DQ$358</f>
        <v>0</v>
      </c>
      <c r="DP317" s="16">
        <f>QLD!DR$358</f>
        <v>0</v>
      </c>
      <c r="DQ317" s="16">
        <f>QLD!DS$358</f>
        <v>0</v>
      </c>
      <c r="DR317" s="16">
        <f>QLD!DT$358</f>
        <v>0</v>
      </c>
      <c r="DS317" s="16">
        <f>QLD!DU$358</f>
        <v>0</v>
      </c>
      <c r="DT317" s="16">
        <f>QLD!DV$358</f>
        <v>0</v>
      </c>
      <c r="DU317" s="16">
        <f>QLD!DW$358</f>
        <v>0</v>
      </c>
      <c r="DV317" s="16">
        <f>QLD!DX$358</f>
        <v>0</v>
      </c>
      <c r="DW317" s="16">
        <f>QLD!DY$358</f>
        <v>0</v>
      </c>
      <c r="DX317" s="16">
        <f>QLD!DZ$358</f>
        <v>0</v>
      </c>
      <c r="DY317" s="16">
        <f>QLD!EA$358</f>
        <v>0</v>
      </c>
      <c r="DZ317" s="16">
        <f>QLD!EB$358</f>
        <v>0</v>
      </c>
    </row>
    <row r="318" spans="1:130" x14ac:dyDescent="0.25">
      <c r="B318" t="str">
        <f>Assumptions!B$191</f>
        <v>Agents</v>
      </c>
      <c r="D318" s="79">
        <f>QLD!D362</f>
        <v>45078</v>
      </c>
      <c r="E318" s="79">
        <f>QLD!F362</f>
        <v>45444</v>
      </c>
      <c r="F318" s="46">
        <f t="shared" si="178"/>
        <v>170032.92772037323</v>
      </c>
      <c r="H318" s="16">
        <f>QLD!J$365</f>
        <v>0</v>
      </c>
      <c r="I318" s="16">
        <f>QLD!K$365</f>
        <v>0</v>
      </c>
      <c r="J318" s="16">
        <f>QLD!L$365</f>
        <v>0</v>
      </c>
      <c r="K318" s="16">
        <f>QLD!M$365</f>
        <v>0</v>
      </c>
      <c r="L318" s="16">
        <f>QLD!N$365</f>
        <v>0</v>
      </c>
      <c r="M318" s="16">
        <f>QLD!O$365</f>
        <v>13947.17797902926</v>
      </c>
      <c r="N318" s="16">
        <f>QLD!P$365</f>
        <v>13987.218914423989</v>
      </c>
      <c r="O318" s="16">
        <f>QLD!Q$365</f>
        <v>14027.374803288854</v>
      </c>
      <c r="P318" s="16">
        <f>QLD!R$365</f>
        <v>14067.645975643623</v>
      </c>
      <c r="Q318" s="16">
        <f>QLD!S$365</f>
        <v>14108.032762455523</v>
      </c>
      <c r="R318" s="16">
        <f>QLD!T$365</f>
        <v>14148.535495641947</v>
      </c>
      <c r="S318" s="16">
        <f>QLD!U$365</f>
        <v>14189.154508073196</v>
      </c>
      <c r="T318" s="16">
        <f>QLD!V$365</f>
        <v>14229.890133575203</v>
      </c>
      <c r="U318" s="16">
        <f>QLD!W$365</f>
        <v>14269.379066783738</v>
      </c>
      <c r="V318" s="16">
        <f>QLD!X$365</f>
        <v>14311.712563889892</v>
      </c>
      <c r="W318" s="16">
        <f>QLD!Y$365</f>
        <v>14352.800041157358</v>
      </c>
      <c r="X318" s="16">
        <f>QLD!Z$365</f>
        <v>14394.005476410681</v>
      </c>
      <c r="Y318" s="16">
        <f>QLD!AA$365</f>
        <v>0</v>
      </c>
      <c r="Z318" s="16">
        <f>QLD!AB$365</f>
        <v>0</v>
      </c>
      <c r="AA318" s="16">
        <f>QLD!AC$365</f>
        <v>0</v>
      </c>
      <c r="AB318" s="16">
        <f>QLD!AD$365</f>
        <v>0</v>
      </c>
      <c r="AC318" s="16">
        <f>QLD!AE$365</f>
        <v>0</v>
      </c>
      <c r="AD318" s="16">
        <f>QLD!AF$365</f>
        <v>0</v>
      </c>
      <c r="AE318" s="16">
        <f>QLD!AG$365</f>
        <v>0</v>
      </c>
      <c r="AF318" s="16">
        <f>QLD!AH$365</f>
        <v>0</v>
      </c>
      <c r="AG318" s="16">
        <f>QLD!AI$365</f>
        <v>0</v>
      </c>
      <c r="AH318" s="16">
        <f>QLD!AJ$365</f>
        <v>0</v>
      </c>
      <c r="AI318" s="16">
        <f>QLD!AK$365</f>
        <v>0</v>
      </c>
      <c r="AJ318" s="16">
        <f>QLD!AL$365</f>
        <v>0</v>
      </c>
      <c r="AK318" s="16">
        <f>QLD!AM$365</f>
        <v>0</v>
      </c>
      <c r="AL318" s="16">
        <f>QLD!AN$365</f>
        <v>0</v>
      </c>
      <c r="AM318" s="16">
        <f>QLD!AO$365</f>
        <v>0</v>
      </c>
      <c r="AN318" s="16">
        <f>QLD!AP$365</f>
        <v>0</v>
      </c>
      <c r="AO318" s="16">
        <f>QLD!AQ$365</f>
        <v>0</v>
      </c>
      <c r="AP318" s="16">
        <f>QLD!AR$365</f>
        <v>0</v>
      </c>
      <c r="AQ318" s="16">
        <f>QLD!AS$365</f>
        <v>0</v>
      </c>
      <c r="AR318" s="16">
        <f>QLD!AT$365</f>
        <v>0</v>
      </c>
      <c r="AS318" s="16">
        <f>QLD!AU$365</f>
        <v>0</v>
      </c>
      <c r="AT318" s="16">
        <f>QLD!AV$365</f>
        <v>0</v>
      </c>
      <c r="AU318" s="16">
        <f>QLD!AW$365</f>
        <v>0</v>
      </c>
      <c r="AV318" s="16">
        <f>QLD!AX$365</f>
        <v>0</v>
      </c>
      <c r="AW318" s="16">
        <f>QLD!AY$365</f>
        <v>0</v>
      </c>
      <c r="AX318" s="16">
        <f>QLD!AZ$365</f>
        <v>0</v>
      </c>
      <c r="AY318" s="16">
        <f>QLD!BA$365</f>
        <v>0</v>
      </c>
      <c r="AZ318" s="16">
        <f>QLD!BB$365</f>
        <v>0</v>
      </c>
      <c r="BA318" s="16">
        <f>QLD!BC$365</f>
        <v>0</v>
      </c>
      <c r="BB318" s="16">
        <f>QLD!BD$365</f>
        <v>0</v>
      </c>
      <c r="BC318" s="16">
        <f>QLD!BE$365</f>
        <v>0</v>
      </c>
      <c r="BD318" s="16">
        <f>QLD!BF$365</f>
        <v>0</v>
      </c>
      <c r="BE318" s="16">
        <f>QLD!BG$365</f>
        <v>0</v>
      </c>
      <c r="BF318" s="16">
        <f>QLD!BH$365</f>
        <v>0</v>
      </c>
      <c r="BG318" s="16">
        <f>QLD!BI$365</f>
        <v>0</v>
      </c>
      <c r="BH318" s="16">
        <f>QLD!BJ$365</f>
        <v>0</v>
      </c>
      <c r="BI318" s="16">
        <f>QLD!BK$365</f>
        <v>0</v>
      </c>
      <c r="BJ318" s="16">
        <f>QLD!BL$365</f>
        <v>0</v>
      </c>
      <c r="BK318" s="16">
        <f>QLD!BM$365</f>
        <v>0</v>
      </c>
      <c r="BL318" s="16">
        <f>QLD!BN$365</f>
        <v>0</v>
      </c>
      <c r="BM318" s="16">
        <f>QLD!BO$365</f>
        <v>0</v>
      </c>
      <c r="BN318" s="16">
        <f>QLD!BP$365</f>
        <v>0</v>
      </c>
      <c r="BO318" s="16">
        <f>QLD!BQ$365</f>
        <v>0</v>
      </c>
      <c r="BP318" s="16">
        <f>QLD!BR$365</f>
        <v>0</v>
      </c>
      <c r="BQ318" s="16">
        <f>QLD!BS$365</f>
        <v>0</v>
      </c>
      <c r="BR318" s="16">
        <f>QLD!BT$365</f>
        <v>0</v>
      </c>
      <c r="BS318" s="16">
        <f>QLD!BU$365</f>
        <v>0</v>
      </c>
      <c r="BT318" s="16">
        <f>QLD!BV$365</f>
        <v>0</v>
      </c>
      <c r="BU318" s="16">
        <f>QLD!BW$365</f>
        <v>0</v>
      </c>
      <c r="BV318" s="16">
        <f>QLD!BX$365</f>
        <v>0</v>
      </c>
      <c r="BW318" s="16">
        <f>QLD!BY$365</f>
        <v>0</v>
      </c>
      <c r="BX318" s="16">
        <f>QLD!BZ$365</f>
        <v>0</v>
      </c>
      <c r="BY318" s="16">
        <f>QLD!CA$365</f>
        <v>0</v>
      </c>
      <c r="BZ318" s="16">
        <f>QLD!CB$365</f>
        <v>0</v>
      </c>
      <c r="CA318" s="16">
        <f>QLD!CC$365</f>
        <v>0</v>
      </c>
      <c r="CB318" s="16">
        <f>QLD!CD$365</f>
        <v>0</v>
      </c>
      <c r="CC318" s="16">
        <f>QLD!CE$365</f>
        <v>0</v>
      </c>
      <c r="CD318" s="16">
        <f>QLD!CF$365</f>
        <v>0</v>
      </c>
      <c r="CE318" s="16">
        <f>QLD!CG$365</f>
        <v>0</v>
      </c>
      <c r="CF318" s="16">
        <f>QLD!CH$365</f>
        <v>0</v>
      </c>
      <c r="CG318" s="16">
        <f>QLD!CI$365</f>
        <v>0</v>
      </c>
      <c r="CH318" s="16">
        <f>QLD!CJ$365</f>
        <v>0</v>
      </c>
      <c r="CI318" s="16">
        <f>QLD!CK$365</f>
        <v>0</v>
      </c>
      <c r="CJ318" s="16">
        <f>QLD!CL$365</f>
        <v>0</v>
      </c>
      <c r="CK318" s="16">
        <f>QLD!CM$365</f>
        <v>0</v>
      </c>
      <c r="CL318" s="16">
        <f>QLD!CN$365</f>
        <v>0</v>
      </c>
      <c r="CM318" s="16">
        <f>QLD!CO$365</f>
        <v>0</v>
      </c>
      <c r="CN318" s="16">
        <f>QLD!CP$365</f>
        <v>0</v>
      </c>
      <c r="CO318" s="16">
        <f>QLD!CQ$365</f>
        <v>0</v>
      </c>
      <c r="CP318" s="16">
        <f>QLD!CR$365</f>
        <v>0</v>
      </c>
      <c r="CQ318" s="16">
        <f>QLD!CS$365</f>
        <v>0</v>
      </c>
      <c r="CR318" s="16">
        <f>QLD!CT$365</f>
        <v>0</v>
      </c>
      <c r="CS318" s="16">
        <f>QLD!CU$365</f>
        <v>0</v>
      </c>
      <c r="CT318" s="16">
        <f>QLD!CV$365</f>
        <v>0</v>
      </c>
      <c r="CU318" s="16">
        <f>QLD!CW$365</f>
        <v>0</v>
      </c>
      <c r="CV318" s="16">
        <f>QLD!CX$365</f>
        <v>0</v>
      </c>
      <c r="CW318" s="16">
        <f>QLD!CY$365</f>
        <v>0</v>
      </c>
      <c r="CX318" s="16">
        <f>QLD!CZ$365</f>
        <v>0</v>
      </c>
      <c r="CY318" s="16">
        <f>QLD!DA$365</f>
        <v>0</v>
      </c>
      <c r="CZ318" s="16">
        <f>QLD!DB$365</f>
        <v>0</v>
      </c>
      <c r="DA318" s="16">
        <f>QLD!DC$365</f>
        <v>0</v>
      </c>
      <c r="DB318" s="16">
        <f>QLD!DD$365</f>
        <v>0</v>
      </c>
      <c r="DC318" s="16">
        <f>QLD!DE$365</f>
        <v>0</v>
      </c>
      <c r="DD318" s="16">
        <f>QLD!DF$365</f>
        <v>0</v>
      </c>
      <c r="DE318" s="16">
        <f>QLD!DG$365</f>
        <v>0</v>
      </c>
      <c r="DF318" s="16">
        <f>QLD!DH$365</f>
        <v>0</v>
      </c>
      <c r="DG318" s="16">
        <f>QLD!DI$365</f>
        <v>0</v>
      </c>
      <c r="DH318" s="16">
        <f>QLD!DJ$365</f>
        <v>0</v>
      </c>
      <c r="DI318" s="16">
        <f>QLD!DK$365</f>
        <v>0</v>
      </c>
      <c r="DJ318" s="16">
        <f>QLD!DL$365</f>
        <v>0</v>
      </c>
      <c r="DK318" s="16">
        <f>QLD!DM$365</f>
        <v>0</v>
      </c>
      <c r="DL318" s="16">
        <f>QLD!DN$365</f>
        <v>0</v>
      </c>
      <c r="DM318" s="16">
        <f>QLD!DO$365</f>
        <v>0</v>
      </c>
      <c r="DN318" s="16">
        <f>QLD!DP$365</f>
        <v>0</v>
      </c>
      <c r="DO318" s="16">
        <f>QLD!DQ$365</f>
        <v>0</v>
      </c>
      <c r="DP318" s="16">
        <f>QLD!DR$365</f>
        <v>0</v>
      </c>
      <c r="DQ318" s="16">
        <f>QLD!DS$365</f>
        <v>0</v>
      </c>
      <c r="DR318" s="16">
        <f>QLD!DT$365</f>
        <v>0</v>
      </c>
      <c r="DS318" s="16">
        <f>QLD!DU$365</f>
        <v>0</v>
      </c>
      <c r="DT318" s="16">
        <f>QLD!DV$365</f>
        <v>0</v>
      </c>
      <c r="DU318" s="16">
        <f>QLD!DW$365</f>
        <v>0</v>
      </c>
      <c r="DV318" s="16">
        <f>QLD!DX$365</f>
        <v>0</v>
      </c>
      <c r="DW318" s="16">
        <f>QLD!DY$365</f>
        <v>0</v>
      </c>
      <c r="DX318" s="16">
        <f>QLD!DZ$365</f>
        <v>0</v>
      </c>
      <c r="DY318" s="16">
        <f>QLD!EA$365</f>
        <v>0</v>
      </c>
      <c r="DZ318" s="16">
        <f>QLD!EB$365</f>
        <v>0</v>
      </c>
    </row>
    <row r="319" spans="1:130" x14ac:dyDescent="0.25">
      <c r="B319" s="34" t="str">
        <f>Assumptions!B$212</f>
        <v>Other facilities (shows, depots, ports)</v>
      </c>
      <c r="C319" s="34"/>
      <c r="D319" s="133">
        <f>QLD!D369</f>
        <v>45108</v>
      </c>
      <c r="E319" s="133">
        <f>QLD!F369</f>
        <v>45474</v>
      </c>
      <c r="F319" s="48">
        <f t="shared" si="178"/>
        <v>0</v>
      </c>
      <c r="G319" s="34"/>
      <c r="H319" s="42">
        <f>QLD!J$372</f>
        <v>0</v>
      </c>
      <c r="I319" s="42">
        <f>QLD!K$372</f>
        <v>0</v>
      </c>
      <c r="J319" s="42">
        <f>QLD!L$372</f>
        <v>0</v>
      </c>
      <c r="K319" s="42">
        <f>QLD!M$372</f>
        <v>0</v>
      </c>
      <c r="L319" s="42">
        <f>QLD!N$372</f>
        <v>0</v>
      </c>
      <c r="M319" s="42">
        <f>QLD!O$372</f>
        <v>0</v>
      </c>
      <c r="N319" s="42">
        <f>QLD!P$372</f>
        <v>0</v>
      </c>
      <c r="O319" s="42">
        <f>QLD!Q$372</f>
        <v>0</v>
      </c>
      <c r="P319" s="42">
        <f>QLD!R$372</f>
        <v>0</v>
      </c>
      <c r="Q319" s="42">
        <f>QLD!S$372</f>
        <v>0</v>
      </c>
      <c r="R319" s="42">
        <f>QLD!T$372</f>
        <v>0</v>
      </c>
      <c r="S319" s="42">
        <f>QLD!U$372</f>
        <v>0</v>
      </c>
      <c r="T319" s="42">
        <f>QLD!V$372</f>
        <v>0</v>
      </c>
      <c r="U319" s="42">
        <f>QLD!W$372</f>
        <v>0</v>
      </c>
      <c r="V319" s="42">
        <f>QLD!X$372</f>
        <v>0</v>
      </c>
      <c r="W319" s="42">
        <f>QLD!Y$372</f>
        <v>0</v>
      </c>
      <c r="X319" s="42">
        <f>QLD!Z$372</f>
        <v>0</v>
      </c>
      <c r="Y319" s="42">
        <f>QLD!AA$372</f>
        <v>0</v>
      </c>
      <c r="Z319" s="42">
        <f>QLD!AB$372</f>
        <v>0</v>
      </c>
      <c r="AA319" s="42">
        <f>QLD!AC$372</f>
        <v>0</v>
      </c>
      <c r="AB319" s="42">
        <f>QLD!AD$372</f>
        <v>0</v>
      </c>
      <c r="AC319" s="42">
        <f>QLD!AE$372</f>
        <v>0</v>
      </c>
      <c r="AD319" s="42">
        <f>QLD!AF$372</f>
        <v>0</v>
      </c>
      <c r="AE319" s="42">
        <f>QLD!AG$372</f>
        <v>0</v>
      </c>
      <c r="AF319" s="42">
        <f>QLD!AH$372</f>
        <v>0</v>
      </c>
      <c r="AG319" s="42">
        <f>QLD!AI$372</f>
        <v>0</v>
      </c>
      <c r="AH319" s="42">
        <f>QLD!AJ$372</f>
        <v>0</v>
      </c>
      <c r="AI319" s="42">
        <f>QLD!AK$372</f>
        <v>0</v>
      </c>
      <c r="AJ319" s="42">
        <f>QLD!AL$372</f>
        <v>0</v>
      </c>
      <c r="AK319" s="42">
        <f>QLD!AM$372</f>
        <v>0</v>
      </c>
      <c r="AL319" s="42">
        <f>QLD!AN$372</f>
        <v>0</v>
      </c>
      <c r="AM319" s="42">
        <f>QLD!AO$372</f>
        <v>0</v>
      </c>
      <c r="AN319" s="42">
        <f>QLD!AP$372</f>
        <v>0</v>
      </c>
      <c r="AO319" s="42">
        <f>QLD!AQ$372</f>
        <v>0</v>
      </c>
      <c r="AP319" s="42">
        <f>QLD!AR$372</f>
        <v>0</v>
      </c>
      <c r="AQ319" s="42">
        <f>QLD!AS$372</f>
        <v>0</v>
      </c>
      <c r="AR319" s="42">
        <f>QLD!AT$372</f>
        <v>0</v>
      </c>
      <c r="AS319" s="42">
        <f>QLD!AU$372</f>
        <v>0</v>
      </c>
      <c r="AT319" s="42">
        <f>QLD!AV$372</f>
        <v>0</v>
      </c>
      <c r="AU319" s="42">
        <f>QLD!AW$372</f>
        <v>0</v>
      </c>
      <c r="AV319" s="42">
        <f>QLD!AX$372</f>
        <v>0</v>
      </c>
      <c r="AW319" s="42">
        <f>QLD!AY$372</f>
        <v>0</v>
      </c>
      <c r="AX319" s="42">
        <f>QLD!AZ$372</f>
        <v>0</v>
      </c>
      <c r="AY319" s="42">
        <f>QLD!BA$372</f>
        <v>0</v>
      </c>
      <c r="AZ319" s="42">
        <f>QLD!BB$372</f>
        <v>0</v>
      </c>
      <c r="BA319" s="42">
        <f>QLD!BC$372</f>
        <v>0</v>
      </c>
      <c r="BB319" s="42">
        <f>QLD!BD$372</f>
        <v>0</v>
      </c>
      <c r="BC319" s="42">
        <f>QLD!BE$372</f>
        <v>0</v>
      </c>
      <c r="BD319" s="42">
        <f>QLD!BF$372</f>
        <v>0</v>
      </c>
      <c r="BE319" s="42">
        <f>QLD!BG$372</f>
        <v>0</v>
      </c>
      <c r="BF319" s="42">
        <f>QLD!BH$372</f>
        <v>0</v>
      </c>
      <c r="BG319" s="42">
        <f>QLD!BI$372</f>
        <v>0</v>
      </c>
      <c r="BH319" s="42">
        <f>QLD!BJ$372</f>
        <v>0</v>
      </c>
      <c r="BI319" s="42">
        <f>QLD!BK$372</f>
        <v>0</v>
      </c>
      <c r="BJ319" s="42">
        <f>QLD!BL$372</f>
        <v>0</v>
      </c>
      <c r="BK319" s="42">
        <f>QLD!BM$372</f>
        <v>0</v>
      </c>
      <c r="BL319" s="42">
        <f>QLD!BN$372</f>
        <v>0</v>
      </c>
      <c r="BM319" s="42">
        <f>QLD!BO$372</f>
        <v>0</v>
      </c>
      <c r="BN319" s="42">
        <f>QLD!BP$372</f>
        <v>0</v>
      </c>
      <c r="BO319" s="42">
        <f>QLD!BQ$372</f>
        <v>0</v>
      </c>
      <c r="BP319" s="42">
        <f>QLD!BR$372</f>
        <v>0</v>
      </c>
      <c r="BQ319" s="42">
        <f>QLD!BS$372</f>
        <v>0</v>
      </c>
      <c r="BR319" s="42">
        <f>QLD!BT$372</f>
        <v>0</v>
      </c>
      <c r="BS319" s="42">
        <f>QLD!BU$372</f>
        <v>0</v>
      </c>
      <c r="BT319" s="42">
        <f>QLD!BV$372</f>
        <v>0</v>
      </c>
      <c r="BU319" s="42">
        <f>QLD!BW$372</f>
        <v>0</v>
      </c>
      <c r="BV319" s="42">
        <f>QLD!BX$372</f>
        <v>0</v>
      </c>
      <c r="BW319" s="42">
        <f>QLD!BY$372</f>
        <v>0</v>
      </c>
      <c r="BX319" s="42">
        <f>QLD!BZ$372</f>
        <v>0</v>
      </c>
      <c r="BY319" s="42">
        <f>QLD!CA$372</f>
        <v>0</v>
      </c>
      <c r="BZ319" s="42">
        <f>QLD!CB$372</f>
        <v>0</v>
      </c>
      <c r="CA319" s="42">
        <f>QLD!CC$372</f>
        <v>0</v>
      </c>
      <c r="CB319" s="42">
        <f>QLD!CD$372</f>
        <v>0</v>
      </c>
      <c r="CC319" s="42">
        <f>QLD!CE$372</f>
        <v>0</v>
      </c>
      <c r="CD319" s="42">
        <f>QLD!CF$372</f>
        <v>0</v>
      </c>
      <c r="CE319" s="42">
        <f>QLD!CG$372</f>
        <v>0</v>
      </c>
      <c r="CF319" s="42">
        <f>QLD!CH$372</f>
        <v>0</v>
      </c>
      <c r="CG319" s="42">
        <f>QLD!CI$372</f>
        <v>0</v>
      </c>
      <c r="CH319" s="42">
        <f>QLD!CJ$372</f>
        <v>0</v>
      </c>
      <c r="CI319" s="42">
        <f>QLD!CK$372</f>
        <v>0</v>
      </c>
      <c r="CJ319" s="42">
        <f>QLD!CL$372</f>
        <v>0</v>
      </c>
      <c r="CK319" s="42">
        <f>QLD!CM$372</f>
        <v>0</v>
      </c>
      <c r="CL319" s="42">
        <f>QLD!CN$372</f>
        <v>0</v>
      </c>
      <c r="CM319" s="42">
        <f>QLD!CO$372</f>
        <v>0</v>
      </c>
      <c r="CN319" s="42">
        <f>QLD!CP$372</f>
        <v>0</v>
      </c>
      <c r="CO319" s="42">
        <f>QLD!CQ$372</f>
        <v>0</v>
      </c>
      <c r="CP319" s="42">
        <f>QLD!CR$372</f>
        <v>0</v>
      </c>
      <c r="CQ319" s="42">
        <f>QLD!CS$372</f>
        <v>0</v>
      </c>
      <c r="CR319" s="42">
        <f>QLD!CT$372</f>
        <v>0</v>
      </c>
      <c r="CS319" s="42">
        <f>QLD!CU$372</f>
        <v>0</v>
      </c>
      <c r="CT319" s="42">
        <f>QLD!CV$372</f>
        <v>0</v>
      </c>
      <c r="CU319" s="42">
        <f>QLD!CW$372</f>
        <v>0</v>
      </c>
      <c r="CV319" s="42">
        <f>QLD!CX$372</f>
        <v>0</v>
      </c>
      <c r="CW319" s="42">
        <f>QLD!CY$372</f>
        <v>0</v>
      </c>
      <c r="CX319" s="42">
        <f>QLD!CZ$372</f>
        <v>0</v>
      </c>
      <c r="CY319" s="42">
        <f>QLD!DA$372</f>
        <v>0</v>
      </c>
      <c r="CZ319" s="42">
        <f>QLD!DB$372</f>
        <v>0</v>
      </c>
      <c r="DA319" s="42">
        <f>QLD!DC$372</f>
        <v>0</v>
      </c>
      <c r="DB319" s="42">
        <f>QLD!DD$372</f>
        <v>0</v>
      </c>
      <c r="DC319" s="42">
        <f>QLD!DE$372</f>
        <v>0</v>
      </c>
      <c r="DD319" s="42">
        <f>QLD!DF$372</f>
        <v>0</v>
      </c>
      <c r="DE319" s="42">
        <f>QLD!DG$372</f>
        <v>0</v>
      </c>
      <c r="DF319" s="42">
        <f>QLD!DH$372</f>
        <v>0</v>
      </c>
      <c r="DG319" s="42">
        <f>QLD!DI$372</f>
        <v>0</v>
      </c>
      <c r="DH319" s="42">
        <f>QLD!DJ$372</f>
        <v>0</v>
      </c>
      <c r="DI319" s="42">
        <f>QLD!DK$372</f>
        <v>0</v>
      </c>
      <c r="DJ319" s="42">
        <f>QLD!DL$372</f>
        <v>0</v>
      </c>
      <c r="DK319" s="42">
        <f>QLD!DM$372</f>
        <v>0</v>
      </c>
      <c r="DL319" s="42">
        <f>QLD!DN$372</f>
        <v>0</v>
      </c>
      <c r="DM319" s="42">
        <f>QLD!DO$372</f>
        <v>0</v>
      </c>
      <c r="DN319" s="42">
        <f>QLD!DP$372</f>
        <v>0</v>
      </c>
      <c r="DO319" s="42">
        <f>QLD!DQ$372</f>
        <v>0</v>
      </c>
      <c r="DP319" s="42">
        <f>QLD!DR$372</f>
        <v>0</v>
      </c>
      <c r="DQ319" s="42">
        <f>QLD!DS$372</f>
        <v>0</v>
      </c>
      <c r="DR319" s="42">
        <f>QLD!DT$372</f>
        <v>0</v>
      </c>
      <c r="DS319" s="42">
        <f>QLD!DU$372</f>
        <v>0</v>
      </c>
      <c r="DT319" s="42">
        <f>QLD!DV$372</f>
        <v>0</v>
      </c>
      <c r="DU319" s="42">
        <f>QLD!DW$372</f>
        <v>0</v>
      </c>
      <c r="DV319" s="42">
        <f>QLD!DX$372</f>
        <v>0</v>
      </c>
      <c r="DW319" s="42">
        <f>QLD!DY$372</f>
        <v>0</v>
      </c>
      <c r="DX319" s="42">
        <f>QLD!DZ$372</f>
        <v>0</v>
      </c>
      <c r="DY319" s="42">
        <f>QLD!EA$372</f>
        <v>0</v>
      </c>
      <c r="DZ319" s="42">
        <f>QLD!EB$372</f>
        <v>0</v>
      </c>
    </row>
    <row r="320" spans="1:130" ht="13" x14ac:dyDescent="0.3">
      <c r="B320" t="s">
        <v>59</v>
      </c>
      <c r="F320" s="47">
        <f t="shared" si="178"/>
        <v>20078567.889688663</v>
      </c>
      <c r="H320" s="43">
        <f t="shared" ref="H320:AM320" si="179">SUM(H315:H319)</f>
        <v>274168.73806838726</v>
      </c>
      <c r="I320" s="43">
        <f t="shared" si="179"/>
        <v>66730.723575370415</v>
      </c>
      <c r="J320" s="43">
        <f t="shared" si="179"/>
        <v>66928.696092615079</v>
      </c>
      <c r="K320" s="43">
        <f t="shared" si="179"/>
        <v>67120.841600496846</v>
      </c>
      <c r="L320" s="43">
        <f t="shared" si="179"/>
        <v>67313.53873867105</v>
      </c>
      <c r="M320" s="43">
        <f t="shared" si="179"/>
        <v>81453.967069841674</v>
      </c>
      <c r="N320" s="43">
        <f t="shared" si="179"/>
        <v>81687.813159566198</v>
      </c>
      <c r="O320" s="43">
        <f t="shared" si="179"/>
        <v>81922.330597730164</v>
      </c>
      <c r="P320" s="43">
        <f t="shared" si="179"/>
        <v>457492.48766100372</v>
      </c>
      <c r="Q320" s="43">
        <f t="shared" si="179"/>
        <v>82393.387234403257</v>
      </c>
      <c r="R320" s="43">
        <f t="shared" si="179"/>
        <v>82629.930304274894</v>
      </c>
      <c r="S320" s="43">
        <f t="shared" si="179"/>
        <v>82867.152465342835</v>
      </c>
      <c r="T320" s="43">
        <f t="shared" si="179"/>
        <v>217055.91085383302</v>
      </c>
      <c r="U320" s="43">
        <f t="shared" si="179"/>
        <v>14269.379066783738</v>
      </c>
      <c r="V320" s="43">
        <f t="shared" si="179"/>
        <v>14311.712563889892</v>
      </c>
      <c r="W320" s="43">
        <f t="shared" si="179"/>
        <v>14352.800041157358</v>
      </c>
      <c r="X320" s="43">
        <f t="shared" si="179"/>
        <v>14394.005476410681</v>
      </c>
      <c r="Y320" s="43">
        <f t="shared" si="179"/>
        <v>0</v>
      </c>
      <c r="Z320" s="43">
        <f t="shared" si="179"/>
        <v>0</v>
      </c>
      <c r="AA320" s="43">
        <f t="shared" si="179"/>
        <v>0</v>
      </c>
      <c r="AB320" s="43">
        <f t="shared" si="179"/>
        <v>388471.69017152232</v>
      </c>
      <c r="AC320" s="43">
        <f t="shared" si="179"/>
        <v>0</v>
      </c>
      <c r="AD320" s="43">
        <f t="shared" si="179"/>
        <v>0</v>
      </c>
      <c r="AE320" s="43">
        <f t="shared" si="179"/>
        <v>0</v>
      </c>
      <c r="AF320" s="43">
        <f t="shared" si="179"/>
        <v>317214.76918120694</v>
      </c>
      <c r="AG320" s="43">
        <f t="shared" si="179"/>
        <v>318064.66663356696</v>
      </c>
      <c r="AH320" s="43">
        <f t="shared" si="179"/>
        <v>319008.28089887474</v>
      </c>
      <c r="AI320" s="43">
        <f t="shared" si="179"/>
        <v>319924.12136388215</v>
      </c>
      <c r="AJ320" s="43">
        <f t="shared" si="179"/>
        <v>320842.59111410746</v>
      </c>
      <c r="AK320" s="43">
        <f t="shared" si="179"/>
        <v>321763.69769796217</v>
      </c>
      <c r="AL320" s="43">
        <f t="shared" si="179"/>
        <v>322687.44868552865</v>
      </c>
      <c r="AM320" s="43">
        <f t="shared" si="179"/>
        <v>323613.851668622</v>
      </c>
      <c r="AN320" s="43">
        <f t="shared" ref="AN320:BS320" si="180">SUM(AN315:AN319)</f>
        <v>1630906.8265416378</v>
      </c>
      <c r="AO320" s="43">
        <f t="shared" si="180"/>
        <v>325474.64409768977</v>
      </c>
      <c r="AP320" s="43">
        <f t="shared" si="180"/>
        <v>326409.0488365218</v>
      </c>
      <c r="AQ320" s="43">
        <f t="shared" si="180"/>
        <v>327346.13615672156</v>
      </c>
      <c r="AR320" s="43">
        <f t="shared" si="180"/>
        <v>328285.91375970864</v>
      </c>
      <c r="AS320" s="43">
        <f t="shared" si="180"/>
        <v>329165.47356857324</v>
      </c>
      <c r="AT320" s="43">
        <f t="shared" si="180"/>
        <v>330142.02101030445</v>
      </c>
      <c r="AU320" s="43">
        <f t="shared" si="180"/>
        <v>331089.82531553635</v>
      </c>
      <c r="AV320" s="43">
        <f t="shared" si="180"/>
        <v>332040.35067093396</v>
      </c>
      <c r="AW320" s="43">
        <f t="shared" si="180"/>
        <v>332993.60488835687</v>
      </c>
      <c r="AX320" s="43">
        <f t="shared" si="180"/>
        <v>250853.56849487699</v>
      </c>
      <c r="AY320" s="43">
        <f t="shared" si="180"/>
        <v>0</v>
      </c>
      <c r="AZ320" s="43">
        <f t="shared" si="180"/>
        <v>1351957.4506344032</v>
      </c>
      <c r="BA320" s="43">
        <f t="shared" si="180"/>
        <v>0</v>
      </c>
      <c r="BB320" s="43">
        <f t="shared" si="180"/>
        <v>0</v>
      </c>
      <c r="BC320" s="43">
        <f t="shared" si="180"/>
        <v>0</v>
      </c>
      <c r="BD320" s="43">
        <f t="shared" si="180"/>
        <v>0</v>
      </c>
      <c r="BE320" s="43">
        <f t="shared" si="180"/>
        <v>0</v>
      </c>
      <c r="BF320" s="43">
        <f t="shared" si="180"/>
        <v>0</v>
      </c>
      <c r="BG320" s="43">
        <f t="shared" si="180"/>
        <v>0</v>
      </c>
      <c r="BH320" s="43">
        <f t="shared" si="180"/>
        <v>0</v>
      </c>
      <c r="BI320" s="43">
        <f t="shared" si="180"/>
        <v>0</v>
      </c>
      <c r="BJ320" s="43">
        <f t="shared" si="180"/>
        <v>0</v>
      </c>
      <c r="BK320" s="43">
        <f t="shared" si="180"/>
        <v>0</v>
      </c>
      <c r="BL320" s="43">
        <f t="shared" si="180"/>
        <v>1399142.2536578903</v>
      </c>
      <c r="BM320" s="43">
        <f t="shared" si="180"/>
        <v>0</v>
      </c>
      <c r="BN320" s="43">
        <f t="shared" si="180"/>
        <v>0</v>
      </c>
      <c r="BO320" s="43">
        <f t="shared" si="180"/>
        <v>0</v>
      </c>
      <c r="BP320" s="43">
        <f t="shared" si="180"/>
        <v>0</v>
      </c>
      <c r="BQ320" s="43">
        <f t="shared" si="180"/>
        <v>0</v>
      </c>
      <c r="BR320" s="43">
        <f t="shared" si="180"/>
        <v>0</v>
      </c>
      <c r="BS320" s="43">
        <f t="shared" si="180"/>
        <v>0</v>
      </c>
      <c r="BT320" s="43">
        <f t="shared" ref="BT320:CY320" si="181">SUM(BT315:BT319)</f>
        <v>0</v>
      </c>
      <c r="BU320" s="43">
        <f t="shared" si="181"/>
        <v>0</v>
      </c>
      <c r="BV320" s="43">
        <f t="shared" si="181"/>
        <v>0</v>
      </c>
      <c r="BW320" s="43">
        <f t="shared" si="181"/>
        <v>0</v>
      </c>
      <c r="BX320" s="43">
        <f t="shared" si="181"/>
        <v>1448112.2325359173</v>
      </c>
      <c r="BY320" s="43">
        <f t="shared" si="181"/>
        <v>0</v>
      </c>
      <c r="BZ320" s="43">
        <f t="shared" si="181"/>
        <v>0</v>
      </c>
      <c r="CA320" s="43">
        <f t="shared" si="181"/>
        <v>0</v>
      </c>
      <c r="CB320" s="43">
        <f t="shared" si="181"/>
        <v>0</v>
      </c>
      <c r="CC320" s="43">
        <f t="shared" si="181"/>
        <v>0</v>
      </c>
      <c r="CD320" s="43">
        <f t="shared" si="181"/>
        <v>0</v>
      </c>
      <c r="CE320" s="43">
        <f t="shared" si="181"/>
        <v>0</v>
      </c>
      <c r="CF320" s="43">
        <f t="shared" si="181"/>
        <v>0</v>
      </c>
      <c r="CG320" s="43">
        <f t="shared" si="181"/>
        <v>0</v>
      </c>
      <c r="CH320" s="43">
        <f t="shared" si="181"/>
        <v>0</v>
      </c>
      <c r="CI320" s="43">
        <f t="shared" si="181"/>
        <v>0</v>
      </c>
      <c r="CJ320" s="43">
        <f t="shared" si="181"/>
        <v>1498652.9432779946</v>
      </c>
      <c r="CK320" s="43">
        <f t="shared" si="181"/>
        <v>0</v>
      </c>
      <c r="CL320" s="43">
        <f t="shared" si="181"/>
        <v>0</v>
      </c>
      <c r="CM320" s="43">
        <f t="shared" si="181"/>
        <v>0</v>
      </c>
      <c r="CN320" s="43">
        <f t="shared" si="181"/>
        <v>0</v>
      </c>
      <c r="CO320" s="43">
        <f t="shared" si="181"/>
        <v>0</v>
      </c>
      <c r="CP320" s="43">
        <f t="shared" si="181"/>
        <v>0</v>
      </c>
      <c r="CQ320" s="43">
        <f t="shared" si="181"/>
        <v>0</v>
      </c>
      <c r="CR320" s="43">
        <f t="shared" si="181"/>
        <v>0</v>
      </c>
      <c r="CS320" s="43">
        <f t="shared" si="181"/>
        <v>0</v>
      </c>
      <c r="CT320" s="43">
        <f t="shared" si="181"/>
        <v>0</v>
      </c>
      <c r="CU320" s="43">
        <f t="shared" si="181"/>
        <v>0</v>
      </c>
      <c r="CV320" s="43">
        <f t="shared" si="181"/>
        <v>1550957.5804512717</v>
      </c>
      <c r="CW320" s="43">
        <f t="shared" si="181"/>
        <v>0</v>
      </c>
      <c r="CX320" s="43">
        <f t="shared" si="181"/>
        <v>0</v>
      </c>
      <c r="CY320" s="43">
        <f t="shared" si="181"/>
        <v>0</v>
      </c>
      <c r="CZ320" s="43">
        <f t="shared" ref="CZ320:DZ320" si="182">SUM(CZ315:CZ319)</f>
        <v>0</v>
      </c>
      <c r="DA320" s="43">
        <f t="shared" si="182"/>
        <v>0</v>
      </c>
      <c r="DB320" s="43">
        <f t="shared" si="182"/>
        <v>0</v>
      </c>
      <c r="DC320" s="43">
        <f t="shared" si="182"/>
        <v>0</v>
      </c>
      <c r="DD320" s="43">
        <f t="shared" si="182"/>
        <v>0</v>
      </c>
      <c r="DE320" s="43">
        <f t="shared" si="182"/>
        <v>0</v>
      </c>
      <c r="DF320" s="43">
        <f t="shared" si="182"/>
        <v>0</v>
      </c>
      <c r="DG320" s="43">
        <f t="shared" si="182"/>
        <v>0</v>
      </c>
      <c r="DH320" s="43">
        <f t="shared" si="182"/>
        <v>1605087.7070296167</v>
      </c>
      <c r="DI320" s="43">
        <f t="shared" si="182"/>
        <v>0</v>
      </c>
      <c r="DJ320" s="43">
        <f t="shared" si="182"/>
        <v>0</v>
      </c>
      <c r="DK320" s="43">
        <f t="shared" si="182"/>
        <v>0</v>
      </c>
      <c r="DL320" s="43">
        <f t="shared" si="182"/>
        <v>0</v>
      </c>
      <c r="DM320" s="43">
        <f t="shared" si="182"/>
        <v>0</v>
      </c>
      <c r="DN320" s="43">
        <f t="shared" si="182"/>
        <v>0</v>
      </c>
      <c r="DO320" s="43">
        <f t="shared" si="182"/>
        <v>0</v>
      </c>
      <c r="DP320" s="43">
        <f t="shared" si="182"/>
        <v>0</v>
      </c>
      <c r="DQ320" s="43">
        <f t="shared" si="182"/>
        <v>0</v>
      </c>
      <c r="DR320" s="43">
        <f t="shared" si="182"/>
        <v>0</v>
      </c>
      <c r="DS320" s="43">
        <f t="shared" si="182"/>
        <v>0</v>
      </c>
      <c r="DT320" s="43">
        <f t="shared" si="182"/>
        <v>1661265.7767756535</v>
      </c>
      <c r="DU320" s="43">
        <f t="shared" si="182"/>
        <v>0</v>
      </c>
      <c r="DV320" s="43">
        <f t="shared" si="182"/>
        <v>0</v>
      </c>
      <c r="DW320" s="43">
        <f t="shared" si="182"/>
        <v>0</v>
      </c>
      <c r="DX320" s="43">
        <f t="shared" si="182"/>
        <v>0</v>
      </c>
      <c r="DY320" s="43">
        <f t="shared" si="182"/>
        <v>0</v>
      </c>
      <c r="DZ320" s="43">
        <f t="shared" si="182"/>
        <v>0</v>
      </c>
    </row>
    <row r="321" spans="1:130" x14ac:dyDescent="0.25">
      <c r="F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row>
    <row r="322" spans="1:130" ht="13" x14ac:dyDescent="0.3">
      <c r="A322" s="59">
        <f>IF(ROUND(F328-SUM(SA!$H$344,SA!$H$351,SA!$H$358,SA!$H$365,SA!$H$372),2)=0,0,1)</f>
        <v>0</v>
      </c>
      <c r="B322" s="108" t="s">
        <v>37</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row>
    <row r="323" spans="1:130" x14ac:dyDescent="0.25">
      <c r="B323" t="str">
        <f>Assumptions!B$18</f>
        <v>Producers / Feedlots</v>
      </c>
      <c r="D323" s="79">
        <f>SA!D339</f>
        <v>44927</v>
      </c>
      <c r="E323" s="79">
        <f>SA!F339</f>
        <v>45292</v>
      </c>
      <c r="F323" s="66">
        <f t="shared" ref="F323:F328" si="183">SUM(H323:DZ323)</f>
        <v>157250337.08436182</v>
      </c>
      <c r="H323" s="16">
        <f>SA!J$344</f>
        <v>3095968.8760944209</v>
      </c>
      <c r="I323" s="16">
        <f>SA!K$344</f>
        <v>379878.40861652733</v>
      </c>
      <c r="J323" s="16">
        <f>SA!L$344</f>
        <v>381005.40800708195</v>
      </c>
      <c r="K323" s="16">
        <f>SA!M$344</f>
        <v>382099.23594489077</v>
      </c>
      <c r="L323" s="16">
        <f>SA!N$344</f>
        <v>383196.20415192511</v>
      </c>
      <c r="M323" s="16">
        <f>SA!O$344</f>
        <v>384296.32164357987</v>
      </c>
      <c r="N323" s="16">
        <f>SA!P$344</f>
        <v>4106875.0185277965</v>
      </c>
      <c r="O323" s="16">
        <f>SA!Q$344</f>
        <v>386506.0406718161</v>
      </c>
      <c r="P323" s="16">
        <f>SA!R$344</f>
        <v>387615.66036889621</v>
      </c>
      <c r="Q323" s="16">
        <f>SA!S$344</f>
        <v>388728.46567174332</v>
      </c>
      <c r="R323" s="16">
        <f>SA!T$344</f>
        <v>389844.46572590899</v>
      </c>
      <c r="S323" s="16">
        <f>SA!U$344</f>
        <v>390963.66970320058</v>
      </c>
      <c r="T323" s="16">
        <f>SA!V$344</f>
        <v>2466995.4227096974</v>
      </c>
      <c r="U323" s="16">
        <f>SA!W$344</f>
        <v>0</v>
      </c>
      <c r="V323" s="16">
        <f>SA!X$344</f>
        <v>0</v>
      </c>
      <c r="W323" s="16">
        <f>SA!Y$344</f>
        <v>0</v>
      </c>
      <c r="X323" s="16">
        <f>SA!Z$344</f>
        <v>0</v>
      </c>
      <c r="Y323" s="16">
        <f>SA!AA$344</f>
        <v>0</v>
      </c>
      <c r="Z323" s="16">
        <f>SA!AB$344</f>
        <v>3851727.0608039992</v>
      </c>
      <c r="AA323" s="16">
        <f>SA!AC$344</f>
        <v>0</v>
      </c>
      <c r="AB323" s="16">
        <f>SA!AD$344</f>
        <v>0</v>
      </c>
      <c r="AC323" s="16">
        <f>SA!AE$344</f>
        <v>0</v>
      </c>
      <c r="AD323" s="16">
        <f>SA!AF$344</f>
        <v>0</v>
      </c>
      <c r="AE323" s="16">
        <f>SA!AG$344</f>
        <v>0</v>
      </c>
      <c r="AF323" s="16">
        <f>SA!AH$344</f>
        <v>2015370.997565351</v>
      </c>
      <c r="AG323" s="16">
        <f>SA!AI$344</f>
        <v>2020770.6789257503</v>
      </c>
      <c r="AH323" s="16">
        <f>SA!AJ$344</f>
        <v>2026765.774387727</v>
      </c>
      <c r="AI323" s="16">
        <f>SA!AK$344</f>
        <v>2032584.413653285</v>
      </c>
      <c r="AJ323" s="16">
        <f>SA!AL$344</f>
        <v>2038419.7576428575</v>
      </c>
      <c r="AK323" s="16">
        <f>SA!AM$344</f>
        <v>2044271.8543140148</v>
      </c>
      <c r="AL323" s="16">
        <f>SA!AN$344</f>
        <v>13223513.494358767</v>
      </c>
      <c r="AM323" s="16">
        <f>SA!AO$344</f>
        <v>2056026.4982201699</v>
      </c>
      <c r="AN323" s="16">
        <f>SA!AP$344</f>
        <v>2061929.1420602978</v>
      </c>
      <c r="AO323" s="16">
        <f>SA!AQ$344</f>
        <v>2067848.7317930656</v>
      </c>
      <c r="AP323" s="16">
        <f>SA!AR$344</f>
        <v>2073785.3160684144</v>
      </c>
      <c r="AQ323" s="16">
        <f>SA!AS$344</f>
        <v>2079738.9436759553</v>
      </c>
      <c r="AR323" s="16">
        <f>SA!AT$344</f>
        <v>2085709.6635453682</v>
      </c>
      <c r="AS323" s="16">
        <f>SA!AU$344</f>
        <v>2091297.7997282625</v>
      </c>
      <c r="AT323" s="16">
        <f>SA!AV$344</f>
        <v>2097502.1306202062</v>
      </c>
      <c r="AU323" s="16">
        <f>SA!AW$344</f>
        <v>2103523.846800264</v>
      </c>
      <c r="AV323" s="16">
        <f>SA!AX$344</f>
        <v>2109562.8507175902</v>
      </c>
      <c r="AW323" s="16">
        <f>SA!AY$344</f>
        <v>2115619.1920035267</v>
      </c>
      <c r="AX323" s="16">
        <f>SA!AZ$344</f>
        <v>13157091.953613894</v>
      </c>
      <c r="AY323" s="16">
        <f>SA!BA$344</f>
        <v>0</v>
      </c>
      <c r="AZ323" s="16">
        <f>SA!BB$344</f>
        <v>0</v>
      </c>
      <c r="BA323" s="16">
        <f>SA!BC$344</f>
        <v>0</v>
      </c>
      <c r="BB323" s="16">
        <f>SA!BD$344</f>
        <v>0</v>
      </c>
      <c r="BC323" s="16">
        <f>SA!BE$344</f>
        <v>0</v>
      </c>
      <c r="BD323" s="16">
        <f>SA!BF$344</f>
        <v>0</v>
      </c>
      <c r="BE323" s="16">
        <f>SA!BG$344</f>
        <v>0</v>
      </c>
      <c r="BF323" s="16">
        <f>SA!BH$344</f>
        <v>0</v>
      </c>
      <c r="BG323" s="16">
        <f>SA!BI$344</f>
        <v>0</v>
      </c>
      <c r="BH323" s="16">
        <f>SA!BJ$344</f>
        <v>0</v>
      </c>
      <c r="BI323" s="16">
        <f>SA!BK$344</f>
        <v>0</v>
      </c>
      <c r="BJ323" s="16">
        <f>SA!BL$344</f>
        <v>11966908.893512318</v>
      </c>
      <c r="BK323" s="16">
        <f>SA!BM$344</f>
        <v>0</v>
      </c>
      <c r="BL323" s="16">
        <f>SA!BN$344</f>
        <v>0</v>
      </c>
      <c r="BM323" s="16">
        <f>SA!BO$344</f>
        <v>0</v>
      </c>
      <c r="BN323" s="16">
        <f>SA!BP$344</f>
        <v>0</v>
      </c>
      <c r="BO323" s="16">
        <f>SA!BQ$344</f>
        <v>0</v>
      </c>
      <c r="BP323" s="16">
        <f>SA!BR$344</f>
        <v>0</v>
      </c>
      <c r="BQ323" s="16">
        <f>SA!BS$344</f>
        <v>0</v>
      </c>
      <c r="BR323" s="16">
        <f>SA!BT$344</f>
        <v>0</v>
      </c>
      <c r="BS323" s="16">
        <f>SA!BU$344</f>
        <v>0</v>
      </c>
      <c r="BT323" s="16">
        <f>SA!BV$344</f>
        <v>0</v>
      </c>
      <c r="BU323" s="16">
        <f>SA!BW$344</f>
        <v>0</v>
      </c>
      <c r="BV323" s="16">
        <f>SA!BX$344</f>
        <v>12385750.704785256</v>
      </c>
      <c r="BW323" s="16">
        <f>SA!BY$344</f>
        <v>0</v>
      </c>
      <c r="BX323" s="16">
        <f>SA!BZ$344</f>
        <v>0</v>
      </c>
      <c r="BY323" s="16">
        <f>SA!CA$344</f>
        <v>0</v>
      </c>
      <c r="BZ323" s="16">
        <f>SA!CB$344</f>
        <v>0</v>
      </c>
      <c r="CA323" s="16">
        <f>SA!CC$344</f>
        <v>0</v>
      </c>
      <c r="CB323" s="16">
        <f>SA!CD$344</f>
        <v>0</v>
      </c>
      <c r="CC323" s="16">
        <f>SA!CE$344</f>
        <v>0</v>
      </c>
      <c r="CD323" s="16">
        <f>SA!CF$344</f>
        <v>0</v>
      </c>
      <c r="CE323" s="16">
        <f>SA!CG$344</f>
        <v>0</v>
      </c>
      <c r="CF323" s="16">
        <f>SA!CH$344</f>
        <v>0</v>
      </c>
      <c r="CG323" s="16">
        <f>SA!CI$344</f>
        <v>0</v>
      </c>
      <c r="CH323" s="16">
        <f>SA!CJ$344</f>
        <v>12818027.036432436</v>
      </c>
      <c r="CI323" s="16">
        <f>SA!CK$344</f>
        <v>0</v>
      </c>
      <c r="CJ323" s="16">
        <f>SA!CL$344</f>
        <v>0</v>
      </c>
      <c r="CK323" s="16">
        <f>SA!CM$344</f>
        <v>0</v>
      </c>
      <c r="CL323" s="16">
        <f>SA!CN$344</f>
        <v>0</v>
      </c>
      <c r="CM323" s="16">
        <f>SA!CO$344</f>
        <v>0</v>
      </c>
      <c r="CN323" s="16">
        <f>SA!CP$344</f>
        <v>0</v>
      </c>
      <c r="CO323" s="16">
        <f>SA!CQ$344</f>
        <v>0</v>
      </c>
      <c r="CP323" s="16">
        <f>SA!CR$344</f>
        <v>0</v>
      </c>
      <c r="CQ323" s="16">
        <f>SA!CS$344</f>
        <v>0</v>
      </c>
      <c r="CR323" s="16">
        <f>SA!CT$344</f>
        <v>0</v>
      </c>
      <c r="CS323" s="16">
        <f>SA!CU$344</f>
        <v>0</v>
      </c>
      <c r="CT323" s="16">
        <f>SA!CV$344</f>
        <v>13265390.287827652</v>
      </c>
      <c r="CU323" s="16">
        <f>SA!CW$344</f>
        <v>0</v>
      </c>
      <c r="CV323" s="16">
        <f>SA!CX$344</f>
        <v>0</v>
      </c>
      <c r="CW323" s="16">
        <f>SA!CY$344</f>
        <v>0</v>
      </c>
      <c r="CX323" s="16">
        <f>SA!CZ$344</f>
        <v>0</v>
      </c>
      <c r="CY323" s="16">
        <f>SA!DA$344</f>
        <v>0</v>
      </c>
      <c r="CZ323" s="16">
        <f>SA!DB$344</f>
        <v>0</v>
      </c>
      <c r="DA323" s="16">
        <f>SA!DC$344</f>
        <v>0</v>
      </c>
      <c r="DB323" s="16">
        <f>SA!DD$344</f>
        <v>0</v>
      </c>
      <c r="DC323" s="16">
        <f>SA!DE$344</f>
        <v>0</v>
      </c>
      <c r="DD323" s="16">
        <f>SA!DF$344</f>
        <v>0</v>
      </c>
      <c r="DE323" s="16">
        <f>SA!DG$344</f>
        <v>0</v>
      </c>
      <c r="DF323" s="16">
        <f>SA!DH$344</f>
        <v>13728367.009075133</v>
      </c>
      <c r="DG323" s="16">
        <f>SA!DI$344</f>
        <v>0</v>
      </c>
      <c r="DH323" s="16">
        <f>SA!DJ$344</f>
        <v>0</v>
      </c>
      <c r="DI323" s="16">
        <f>SA!DK$344</f>
        <v>0</v>
      </c>
      <c r="DJ323" s="16">
        <f>SA!DL$344</f>
        <v>0</v>
      </c>
      <c r="DK323" s="16">
        <f>SA!DM$344</f>
        <v>0</v>
      </c>
      <c r="DL323" s="16">
        <f>SA!DN$344</f>
        <v>0</v>
      </c>
      <c r="DM323" s="16">
        <f>SA!DO$344</f>
        <v>0</v>
      </c>
      <c r="DN323" s="16">
        <f>SA!DP$344</f>
        <v>0</v>
      </c>
      <c r="DO323" s="16">
        <f>SA!DQ$344</f>
        <v>0</v>
      </c>
      <c r="DP323" s="16">
        <f>SA!DR$344</f>
        <v>0</v>
      </c>
      <c r="DQ323" s="16">
        <f>SA!DS$344</f>
        <v>0</v>
      </c>
      <c r="DR323" s="16">
        <f>SA!DT$344</f>
        <v>14208859.854392767</v>
      </c>
      <c r="DS323" s="16">
        <f>SA!DU$344</f>
        <v>0</v>
      </c>
      <c r="DT323" s="16">
        <f>SA!DV$344</f>
        <v>0</v>
      </c>
      <c r="DU323" s="16">
        <f>SA!DW$344</f>
        <v>0</v>
      </c>
      <c r="DV323" s="16">
        <f>SA!DX$344</f>
        <v>0</v>
      </c>
      <c r="DW323" s="16">
        <f>SA!DY$344</f>
        <v>0</v>
      </c>
      <c r="DX323" s="16">
        <f>SA!DZ$344</f>
        <v>0</v>
      </c>
      <c r="DY323" s="16">
        <f>SA!EA$344</f>
        <v>0</v>
      </c>
      <c r="DZ323" s="16">
        <f>SA!EB$344</f>
        <v>0</v>
      </c>
    </row>
    <row r="324" spans="1:130" x14ac:dyDescent="0.25">
      <c r="B324" t="str">
        <f>Assumptions!B$88</f>
        <v>Saleyards</v>
      </c>
      <c r="D324" s="79">
        <f>SA!D348</f>
        <v>44927</v>
      </c>
      <c r="E324" s="79">
        <f>SA!F348</f>
        <v>45292</v>
      </c>
      <c r="F324" s="46">
        <f t="shared" si="183"/>
        <v>2623804.2766597709</v>
      </c>
      <c r="H324" s="16">
        <f>SA!J$351</f>
        <v>215239.895833224</v>
      </c>
      <c r="I324" s="16">
        <f>SA!K$351</f>
        <v>215816.57717623675</v>
      </c>
      <c r="J324" s="16">
        <f>SA!L$351</f>
        <v>216456.84823516585</v>
      </c>
      <c r="K324" s="16">
        <f>SA!M$351</f>
        <v>217078.27392349954</v>
      </c>
      <c r="L324" s="16">
        <f>SA!N$351</f>
        <v>217701.48366204588</v>
      </c>
      <c r="M324" s="16">
        <f>SA!O$351</f>
        <v>218326.48257263232</v>
      </c>
      <c r="N324" s="16">
        <f>SA!P$351</f>
        <v>218953.2757917906</v>
      </c>
      <c r="O324" s="16">
        <f>SA!Q$351</f>
        <v>219581.86847079889</v>
      </c>
      <c r="P324" s="16">
        <f>SA!R$351</f>
        <v>220212.26577572414</v>
      </c>
      <c r="Q324" s="16">
        <f>SA!S$351</f>
        <v>220844.47288746465</v>
      </c>
      <c r="R324" s="16">
        <f>SA!T$351</f>
        <v>221478.49500179244</v>
      </c>
      <c r="S324" s="16">
        <f>SA!U$351</f>
        <v>222114.3373293961</v>
      </c>
      <c r="T324" s="16">
        <f>SA!V$351</f>
        <v>0</v>
      </c>
      <c r="U324" s="16">
        <f>SA!W$351</f>
        <v>0</v>
      </c>
      <c r="V324" s="16">
        <f>SA!X$351</f>
        <v>0</v>
      </c>
      <c r="W324" s="16">
        <f>SA!Y$351</f>
        <v>0</v>
      </c>
      <c r="X324" s="16">
        <f>SA!Z$351</f>
        <v>0</v>
      </c>
      <c r="Y324" s="16">
        <f>SA!AA$351</f>
        <v>0</v>
      </c>
      <c r="Z324" s="16">
        <f>SA!AB$351</f>
        <v>0</v>
      </c>
      <c r="AA324" s="16">
        <f>SA!AC$351</f>
        <v>0</v>
      </c>
      <c r="AB324" s="16">
        <f>SA!AD$351</f>
        <v>0</v>
      </c>
      <c r="AC324" s="16">
        <f>SA!AE$351</f>
        <v>0</v>
      </c>
      <c r="AD324" s="16">
        <f>SA!AF$351</f>
        <v>0</v>
      </c>
      <c r="AE324" s="16">
        <f>SA!AG$351</f>
        <v>0</v>
      </c>
      <c r="AF324" s="16">
        <f>SA!AH$351</f>
        <v>0</v>
      </c>
      <c r="AG324" s="16">
        <f>SA!AI$351</f>
        <v>0</v>
      </c>
      <c r="AH324" s="16">
        <f>SA!AJ$351</f>
        <v>0</v>
      </c>
      <c r="AI324" s="16">
        <f>SA!AK$351</f>
        <v>0</v>
      </c>
      <c r="AJ324" s="16">
        <f>SA!AL$351</f>
        <v>0</v>
      </c>
      <c r="AK324" s="16">
        <f>SA!AM$351</f>
        <v>0</v>
      </c>
      <c r="AL324" s="16">
        <f>SA!AN$351</f>
        <v>0</v>
      </c>
      <c r="AM324" s="16">
        <f>SA!AO$351</f>
        <v>0</v>
      </c>
      <c r="AN324" s="16">
        <f>SA!AP$351</f>
        <v>0</v>
      </c>
      <c r="AO324" s="16">
        <f>SA!AQ$351</f>
        <v>0</v>
      </c>
      <c r="AP324" s="16">
        <f>SA!AR$351</f>
        <v>0</v>
      </c>
      <c r="AQ324" s="16">
        <f>SA!AS$351</f>
        <v>0</v>
      </c>
      <c r="AR324" s="16">
        <f>SA!AT$351</f>
        <v>0</v>
      </c>
      <c r="AS324" s="16">
        <f>SA!AU$351</f>
        <v>0</v>
      </c>
      <c r="AT324" s="16">
        <f>SA!AV$351</f>
        <v>0</v>
      </c>
      <c r="AU324" s="16">
        <f>SA!AW$351</f>
        <v>0</v>
      </c>
      <c r="AV324" s="16">
        <f>SA!AX$351</f>
        <v>0</v>
      </c>
      <c r="AW324" s="16">
        <f>SA!AY$351</f>
        <v>0</v>
      </c>
      <c r="AX324" s="16">
        <f>SA!AZ$351</f>
        <v>0</v>
      </c>
      <c r="AY324" s="16">
        <f>SA!BA$351</f>
        <v>0</v>
      </c>
      <c r="AZ324" s="16">
        <f>SA!BB$351</f>
        <v>0</v>
      </c>
      <c r="BA324" s="16">
        <f>SA!BC$351</f>
        <v>0</v>
      </c>
      <c r="BB324" s="16">
        <f>SA!BD$351</f>
        <v>0</v>
      </c>
      <c r="BC324" s="16">
        <f>SA!BE$351</f>
        <v>0</v>
      </c>
      <c r="BD324" s="16">
        <f>SA!BF$351</f>
        <v>0</v>
      </c>
      <c r="BE324" s="16">
        <f>SA!BG$351</f>
        <v>0</v>
      </c>
      <c r="BF324" s="16">
        <f>SA!BH$351</f>
        <v>0</v>
      </c>
      <c r="BG324" s="16">
        <f>SA!BI$351</f>
        <v>0</v>
      </c>
      <c r="BH324" s="16">
        <f>SA!BJ$351</f>
        <v>0</v>
      </c>
      <c r="BI324" s="16">
        <f>SA!BK$351</f>
        <v>0</v>
      </c>
      <c r="BJ324" s="16">
        <f>SA!BL$351</f>
        <v>0</v>
      </c>
      <c r="BK324" s="16">
        <f>SA!BM$351</f>
        <v>0</v>
      </c>
      <c r="BL324" s="16">
        <f>SA!BN$351</f>
        <v>0</v>
      </c>
      <c r="BM324" s="16">
        <f>SA!BO$351</f>
        <v>0</v>
      </c>
      <c r="BN324" s="16">
        <f>SA!BP$351</f>
        <v>0</v>
      </c>
      <c r="BO324" s="16">
        <f>SA!BQ$351</f>
        <v>0</v>
      </c>
      <c r="BP324" s="16">
        <f>SA!BR$351</f>
        <v>0</v>
      </c>
      <c r="BQ324" s="16">
        <f>SA!BS$351</f>
        <v>0</v>
      </c>
      <c r="BR324" s="16">
        <f>SA!BT$351</f>
        <v>0</v>
      </c>
      <c r="BS324" s="16">
        <f>SA!BU$351</f>
        <v>0</v>
      </c>
      <c r="BT324" s="16">
        <f>SA!BV$351</f>
        <v>0</v>
      </c>
      <c r="BU324" s="16">
        <f>SA!BW$351</f>
        <v>0</v>
      </c>
      <c r="BV324" s="16">
        <f>SA!BX$351</f>
        <v>0</v>
      </c>
      <c r="BW324" s="16">
        <f>SA!BY$351</f>
        <v>0</v>
      </c>
      <c r="BX324" s="16">
        <f>SA!BZ$351</f>
        <v>0</v>
      </c>
      <c r="BY324" s="16">
        <f>SA!CA$351</f>
        <v>0</v>
      </c>
      <c r="BZ324" s="16">
        <f>SA!CB$351</f>
        <v>0</v>
      </c>
      <c r="CA324" s="16">
        <f>SA!CC$351</f>
        <v>0</v>
      </c>
      <c r="CB324" s="16">
        <f>SA!CD$351</f>
        <v>0</v>
      </c>
      <c r="CC324" s="16">
        <f>SA!CE$351</f>
        <v>0</v>
      </c>
      <c r="CD324" s="16">
        <f>SA!CF$351</f>
        <v>0</v>
      </c>
      <c r="CE324" s="16">
        <f>SA!CG$351</f>
        <v>0</v>
      </c>
      <c r="CF324" s="16">
        <f>SA!CH$351</f>
        <v>0</v>
      </c>
      <c r="CG324" s="16">
        <f>SA!CI$351</f>
        <v>0</v>
      </c>
      <c r="CH324" s="16">
        <f>SA!CJ$351</f>
        <v>0</v>
      </c>
      <c r="CI324" s="16">
        <f>SA!CK$351</f>
        <v>0</v>
      </c>
      <c r="CJ324" s="16">
        <f>SA!CL$351</f>
        <v>0</v>
      </c>
      <c r="CK324" s="16">
        <f>SA!CM$351</f>
        <v>0</v>
      </c>
      <c r="CL324" s="16">
        <f>SA!CN$351</f>
        <v>0</v>
      </c>
      <c r="CM324" s="16">
        <f>SA!CO$351</f>
        <v>0</v>
      </c>
      <c r="CN324" s="16">
        <f>SA!CP$351</f>
        <v>0</v>
      </c>
      <c r="CO324" s="16">
        <f>SA!CQ$351</f>
        <v>0</v>
      </c>
      <c r="CP324" s="16">
        <f>SA!CR$351</f>
        <v>0</v>
      </c>
      <c r="CQ324" s="16">
        <f>SA!CS$351</f>
        <v>0</v>
      </c>
      <c r="CR324" s="16">
        <f>SA!CT$351</f>
        <v>0</v>
      </c>
      <c r="CS324" s="16">
        <f>SA!CU$351</f>
        <v>0</v>
      </c>
      <c r="CT324" s="16">
        <f>SA!CV$351</f>
        <v>0</v>
      </c>
      <c r="CU324" s="16">
        <f>SA!CW$351</f>
        <v>0</v>
      </c>
      <c r="CV324" s="16">
        <f>SA!CX$351</f>
        <v>0</v>
      </c>
      <c r="CW324" s="16">
        <f>SA!CY$351</f>
        <v>0</v>
      </c>
      <c r="CX324" s="16">
        <f>SA!CZ$351</f>
        <v>0</v>
      </c>
      <c r="CY324" s="16">
        <f>SA!DA$351</f>
        <v>0</v>
      </c>
      <c r="CZ324" s="16">
        <f>SA!DB$351</f>
        <v>0</v>
      </c>
      <c r="DA324" s="16">
        <f>SA!DC$351</f>
        <v>0</v>
      </c>
      <c r="DB324" s="16">
        <f>SA!DD$351</f>
        <v>0</v>
      </c>
      <c r="DC324" s="16">
        <f>SA!DE$351</f>
        <v>0</v>
      </c>
      <c r="DD324" s="16">
        <f>SA!DF$351</f>
        <v>0</v>
      </c>
      <c r="DE324" s="16">
        <f>SA!DG$351</f>
        <v>0</v>
      </c>
      <c r="DF324" s="16">
        <f>SA!DH$351</f>
        <v>0</v>
      </c>
      <c r="DG324" s="16">
        <f>SA!DI$351</f>
        <v>0</v>
      </c>
      <c r="DH324" s="16">
        <f>SA!DJ$351</f>
        <v>0</v>
      </c>
      <c r="DI324" s="16">
        <f>SA!DK$351</f>
        <v>0</v>
      </c>
      <c r="DJ324" s="16">
        <f>SA!DL$351</f>
        <v>0</v>
      </c>
      <c r="DK324" s="16">
        <f>SA!DM$351</f>
        <v>0</v>
      </c>
      <c r="DL324" s="16">
        <f>SA!DN$351</f>
        <v>0</v>
      </c>
      <c r="DM324" s="16">
        <f>SA!DO$351</f>
        <v>0</v>
      </c>
      <c r="DN324" s="16">
        <f>SA!DP$351</f>
        <v>0</v>
      </c>
      <c r="DO324" s="16">
        <f>SA!DQ$351</f>
        <v>0</v>
      </c>
      <c r="DP324" s="16">
        <f>SA!DR$351</f>
        <v>0</v>
      </c>
      <c r="DQ324" s="16">
        <f>SA!DS$351</f>
        <v>0</v>
      </c>
      <c r="DR324" s="16">
        <f>SA!DT$351</f>
        <v>0</v>
      </c>
      <c r="DS324" s="16">
        <f>SA!DU$351</f>
        <v>0</v>
      </c>
      <c r="DT324" s="16">
        <f>SA!DV$351</f>
        <v>0</v>
      </c>
      <c r="DU324" s="16">
        <f>SA!DW$351</f>
        <v>0</v>
      </c>
      <c r="DV324" s="16">
        <f>SA!DX$351</f>
        <v>0</v>
      </c>
      <c r="DW324" s="16">
        <f>SA!DY$351</f>
        <v>0</v>
      </c>
      <c r="DX324" s="16">
        <f>SA!DZ$351</f>
        <v>0</v>
      </c>
      <c r="DY324" s="16">
        <f>SA!EA$351</f>
        <v>0</v>
      </c>
      <c r="DZ324" s="16">
        <f>SA!EB$351</f>
        <v>0</v>
      </c>
    </row>
    <row r="325" spans="1:130" x14ac:dyDescent="0.25">
      <c r="B325" t="str">
        <f>Assumptions!B$145</f>
        <v>Processors</v>
      </c>
      <c r="D325" s="79">
        <f>SA!D355</f>
        <v>44927</v>
      </c>
      <c r="E325" s="79">
        <f>SA!F355</f>
        <v>45292</v>
      </c>
      <c r="F325" s="46">
        <f t="shared" si="183"/>
        <v>430819.83377344912</v>
      </c>
      <c r="H325" s="16">
        <f>SA!J$358</f>
        <v>35341.666666666664</v>
      </c>
      <c r="I325" s="16">
        <f>SA!K$358</f>
        <v>35436.355802798913</v>
      </c>
      <c r="J325" s="16">
        <f>SA!L$358</f>
        <v>35541.486156320912</v>
      </c>
      <c r="K325" s="16">
        <f>SA!M$358</f>
        <v>35643.522163401169</v>
      </c>
      <c r="L325" s="16">
        <f>SA!N$358</f>
        <v>35745.851105523456</v>
      </c>
      <c r="M325" s="16">
        <f>SA!O$358</f>
        <v>35848.473823674605</v>
      </c>
      <c r="N325" s="16">
        <f>SA!P$358</f>
        <v>35951.391161255851</v>
      </c>
      <c r="O325" s="16">
        <f>SA!Q$358</f>
        <v>36054.603964089722</v>
      </c>
      <c r="P325" s="16">
        <f>SA!R$358</f>
        <v>36158.113080427043</v>
      </c>
      <c r="Q325" s="16">
        <f>SA!S$358</f>
        <v>36261.919360953871</v>
      </c>
      <c r="R325" s="16">
        <f>SA!T$358</f>
        <v>36366.023658798491</v>
      </c>
      <c r="S325" s="16">
        <f>SA!U$358</f>
        <v>36470.426829538446</v>
      </c>
      <c r="T325" s="16">
        <f>SA!V$358</f>
        <v>0</v>
      </c>
      <c r="U325" s="16">
        <f>SA!W$358</f>
        <v>0</v>
      </c>
      <c r="V325" s="16">
        <f>SA!X$358</f>
        <v>0</v>
      </c>
      <c r="W325" s="16">
        <f>SA!Y$358</f>
        <v>0</v>
      </c>
      <c r="X325" s="16">
        <f>SA!Z$358</f>
        <v>0</v>
      </c>
      <c r="Y325" s="16">
        <f>SA!AA$358</f>
        <v>0</v>
      </c>
      <c r="Z325" s="16">
        <f>SA!AB$358</f>
        <v>0</v>
      </c>
      <c r="AA325" s="16">
        <f>SA!AC$358</f>
        <v>0</v>
      </c>
      <c r="AB325" s="16">
        <f>SA!AD$358</f>
        <v>0</v>
      </c>
      <c r="AC325" s="16">
        <f>SA!AE$358</f>
        <v>0</v>
      </c>
      <c r="AD325" s="16">
        <f>SA!AF$358</f>
        <v>0</v>
      </c>
      <c r="AE325" s="16">
        <f>SA!AG$358</f>
        <v>0</v>
      </c>
      <c r="AF325" s="16">
        <f>SA!AH$358</f>
        <v>0</v>
      </c>
      <c r="AG325" s="16">
        <f>SA!AI$358</f>
        <v>0</v>
      </c>
      <c r="AH325" s="16">
        <f>SA!AJ$358</f>
        <v>0</v>
      </c>
      <c r="AI325" s="16">
        <f>SA!AK$358</f>
        <v>0</v>
      </c>
      <c r="AJ325" s="16">
        <f>SA!AL$358</f>
        <v>0</v>
      </c>
      <c r="AK325" s="16">
        <f>SA!AM$358</f>
        <v>0</v>
      </c>
      <c r="AL325" s="16">
        <f>SA!AN$358</f>
        <v>0</v>
      </c>
      <c r="AM325" s="16">
        <f>SA!AO$358</f>
        <v>0</v>
      </c>
      <c r="AN325" s="16">
        <f>SA!AP$358</f>
        <v>0</v>
      </c>
      <c r="AO325" s="16">
        <f>SA!AQ$358</f>
        <v>0</v>
      </c>
      <c r="AP325" s="16">
        <f>SA!AR$358</f>
        <v>0</v>
      </c>
      <c r="AQ325" s="16">
        <f>SA!AS$358</f>
        <v>0</v>
      </c>
      <c r="AR325" s="16">
        <f>SA!AT$358</f>
        <v>0</v>
      </c>
      <c r="AS325" s="16">
        <f>SA!AU$358</f>
        <v>0</v>
      </c>
      <c r="AT325" s="16">
        <f>SA!AV$358</f>
        <v>0</v>
      </c>
      <c r="AU325" s="16">
        <f>SA!AW$358</f>
        <v>0</v>
      </c>
      <c r="AV325" s="16">
        <f>SA!AX$358</f>
        <v>0</v>
      </c>
      <c r="AW325" s="16">
        <f>SA!AY$358</f>
        <v>0</v>
      </c>
      <c r="AX325" s="16">
        <f>SA!AZ$358</f>
        <v>0</v>
      </c>
      <c r="AY325" s="16">
        <f>SA!BA$358</f>
        <v>0</v>
      </c>
      <c r="AZ325" s="16">
        <f>SA!BB$358</f>
        <v>0</v>
      </c>
      <c r="BA325" s="16">
        <f>SA!BC$358</f>
        <v>0</v>
      </c>
      <c r="BB325" s="16">
        <f>SA!BD$358</f>
        <v>0</v>
      </c>
      <c r="BC325" s="16">
        <f>SA!BE$358</f>
        <v>0</v>
      </c>
      <c r="BD325" s="16">
        <f>SA!BF$358</f>
        <v>0</v>
      </c>
      <c r="BE325" s="16">
        <f>SA!BG$358</f>
        <v>0</v>
      </c>
      <c r="BF325" s="16">
        <f>SA!BH$358</f>
        <v>0</v>
      </c>
      <c r="BG325" s="16">
        <f>SA!BI$358</f>
        <v>0</v>
      </c>
      <c r="BH325" s="16">
        <f>SA!BJ$358</f>
        <v>0</v>
      </c>
      <c r="BI325" s="16">
        <f>SA!BK$358</f>
        <v>0</v>
      </c>
      <c r="BJ325" s="16">
        <f>SA!BL$358</f>
        <v>0</v>
      </c>
      <c r="BK325" s="16">
        <f>SA!BM$358</f>
        <v>0</v>
      </c>
      <c r="BL325" s="16">
        <f>SA!BN$358</f>
        <v>0</v>
      </c>
      <c r="BM325" s="16">
        <f>SA!BO$358</f>
        <v>0</v>
      </c>
      <c r="BN325" s="16">
        <f>SA!BP$358</f>
        <v>0</v>
      </c>
      <c r="BO325" s="16">
        <f>SA!BQ$358</f>
        <v>0</v>
      </c>
      <c r="BP325" s="16">
        <f>SA!BR$358</f>
        <v>0</v>
      </c>
      <c r="BQ325" s="16">
        <f>SA!BS$358</f>
        <v>0</v>
      </c>
      <c r="BR325" s="16">
        <f>SA!BT$358</f>
        <v>0</v>
      </c>
      <c r="BS325" s="16">
        <f>SA!BU$358</f>
        <v>0</v>
      </c>
      <c r="BT325" s="16">
        <f>SA!BV$358</f>
        <v>0</v>
      </c>
      <c r="BU325" s="16">
        <f>SA!BW$358</f>
        <v>0</v>
      </c>
      <c r="BV325" s="16">
        <f>SA!BX$358</f>
        <v>0</v>
      </c>
      <c r="BW325" s="16">
        <f>SA!BY$358</f>
        <v>0</v>
      </c>
      <c r="BX325" s="16">
        <f>SA!BZ$358</f>
        <v>0</v>
      </c>
      <c r="BY325" s="16">
        <f>SA!CA$358</f>
        <v>0</v>
      </c>
      <c r="BZ325" s="16">
        <f>SA!CB$358</f>
        <v>0</v>
      </c>
      <c r="CA325" s="16">
        <f>SA!CC$358</f>
        <v>0</v>
      </c>
      <c r="CB325" s="16">
        <f>SA!CD$358</f>
        <v>0</v>
      </c>
      <c r="CC325" s="16">
        <f>SA!CE$358</f>
        <v>0</v>
      </c>
      <c r="CD325" s="16">
        <f>SA!CF$358</f>
        <v>0</v>
      </c>
      <c r="CE325" s="16">
        <f>SA!CG$358</f>
        <v>0</v>
      </c>
      <c r="CF325" s="16">
        <f>SA!CH$358</f>
        <v>0</v>
      </c>
      <c r="CG325" s="16">
        <f>SA!CI$358</f>
        <v>0</v>
      </c>
      <c r="CH325" s="16">
        <f>SA!CJ$358</f>
        <v>0</v>
      </c>
      <c r="CI325" s="16">
        <f>SA!CK$358</f>
        <v>0</v>
      </c>
      <c r="CJ325" s="16">
        <f>SA!CL$358</f>
        <v>0</v>
      </c>
      <c r="CK325" s="16">
        <f>SA!CM$358</f>
        <v>0</v>
      </c>
      <c r="CL325" s="16">
        <f>SA!CN$358</f>
        <v>0</v>
      </c>
      <c r="CM325" s="16">
        <f>SA!CO$358</f>
        <v>0</v>
      </c>
      <c r="CN325" s="16">
        <f>SA!CP$358</f>
        <v>0</v>
      </c>
      <c r="CO325" s="16">
        <f>SA!CQ$358</f>
        <v>0</v>
      </c>
      <c r="CP325" s="16">
        <f>SA!CR$358</f>
        <v>0</v>
      </c>
      <c r="CQ325" s="16">
        <f>SA!CS$358</f>
        <v>0</v>
      </c>
      <c r="CR325" s="16">
        <f>SA!CT$358</f>
        <v>0</v>
      </c>
      <c r="CS325" s="16">
        <f>SA!CU$358</f>
        <v>0</v>
      </c>
      <c r="CT325" s="16">
        <f>SA!CV$358</f>
        <v>0</v>
      </c>
      <c r="CU325" s="16">
        <f>SA!CW$358</f>
        <v>0</v>
      </c>
      <c r="CV325" s="16">
        <f>SA!CX$358</f>
        <v>0</v>
      </c>
      <c r="CW325" s="16">
        <f>SA!CY$358</f>
        <v>0</v>
      </c>
      <c r="CX325" s="16">
        <f>SA!CZ$358</f>
        <v>0</v>
      </c>
      <c r="CY325" s="16">
        <f>SA!DA$358</f>
        <v>0</v>
      </c>
      <c r="CZ325" s="16">
        <f>SA!DB$358</f>
        <v>0</v>
      </c>
      <c r="DA325" s="16">
        <f>SA!DC$358</f>
        <v>0</v>
      </c>
      <c r="DB325" s="16">
        <f>SA!DD$358</f>
        <v>0</v>
      </c>
      <c r="DC325" s="16">
        <f>SA!DE$358</f>
        <v>0</v>
      </c>
      <c r="DD325" s="16">
        <f>SA!DF$358</f>
        <v>0</v>
      </c>
      <c r="DE325" s="16">
        <f>SA!DG$358</f>
        <v>0</v>
      </c>
      <c r="DF325" s="16">
        <f>SA!DH$358</f>
        <v>0</v>
      </c>
      <c r="DG325" s="16">
        <f>SA!DI$358</f>
        <v>0</v>
      </c>
      <c r="DH325" s="16">
        <f>SA!DJ$358</f>
        <v>0</v>
      </c>
      <c r="DI325" s="16">
        <f>SA!DK$358</f>
        <v>0</v>
      </c>
      <c r="DJ325" s="16">
        <f>SA!DL$358</f>
        <v>0</v>
      </c>
      <c r="DK325" s="16">
        <f>SA!DM$358</f>
        <v>0</v>
      </c>
      <c r="DL325" s="16">
        <f>SA!DN$358</f>
        <v>0</v>
      </c>
      <c r="DM325" s="16">
        <f>SA!DO$358</f>
        <v>0</v>
      </c>
      <c r="DN325" s="16">
        <f>SA!DP$358</f>
        <v>0</v>
      </c>
      <c r="DO325" s="16">
        <f>SA!DQ$358</f>
        <v>0</v>
      </c>
      <c r="DP325" s="16">
        <f>SA!DR$358</f>
        <v>0</v>
      </c>
      <c r="DQ325" s="16">
        <f>SA!DS$358</f>
        <v>0</v>
      </c>
      <c r="DR325" s="16">
        <f>SA!DT$358</f>
        <v>0</v>
      </c>
      <c r="DS325" s="16">
        <f>SA!DU$358</f>
        <v>0</v>
      </c>
      <c r="DT325" s="16">
        <f>SA!DV$358</f>
        <v>0</v>
      </c>
      <c r="DU325" s="16">
        <f>SA!DW$358</f>
        <v>0</v>
      </c>
      <c r="DV325" s="16">
        <f>SA!DX$358</f>
        <v>0</v>
      </c>
      <c r="DW325" s="16">
        <f>SA!DY$358</f>
        <v>0</v>
      </c>
      <c r="DX325" s="16">
        <f>SA!DZ$358</f>
        <v>0</v>
      </c>
      <c r="DY325" s="16">
        <f>SA!EA$358</f>
        <v>0</v>
      </c>
      <c r="DZ325" s="16">
        <f>SA!EB$358</f>
        <v>0</v>
      </c>
    </row>
    <row r="326" spans="1:130" x14ac:dyDescent="0.25">
      <c r="B326" t="str">
        <f>Assumptions!B$191</f>
        <v>Agents</v>
      </c>
      <c r="D326" s="79">
        <f>SA!D362</f>
        <v>45078</v>
      </c>
      <c r="E326" s="79">
        <f>SA!F362</f>
        <v>45444</v>
      </c>
      <c r="F326" s="46">
        <f t="shared" si="183"/>
        <v>306059.26989667182</v>
      </c>
      <c r="H326" s="16">
        <f>SA!J$365</f>
        <v>0</v>
      </c>
      <c r="I326" s="16">
        <f>SA!K$365</f>
        <v>0</v>
      </c>
      <c r="J326" s="16">
        <f>SA!L$365</f>
        <v>0</v>
      </c>
      <c r="K326" s="16">
        <f>SA!M$365</f>
        <v>0</v>
      </c>
      <c r="L326" s="16">
        <f>SA!N$365</f>
        <v>0</v>
      </c>
      <c r="M326" s="16">
        <f>SA!O$365</f>
        <v>25104.920362252669</v>
      </c>
      <c r="N326" s="16">
        <f>SA!P$365</f>
        <v>25176.99404596318</v>
      </c>
      <c r="O326" s="16">
        <f>SA!Q$365</f>
        <v>25249.274645919937</v>
      </c>
      <c r="P326" s="16">
        <f>SA!R$365</f>
        <v>25321.762756158521</v>
      </c>
      <c r="Q326" s="16">
        <f>SA!S$365</f>
        <v>25394.45897241994</v>
      </c>
      <c r="R326" s="16">
        <f>SA!T$365</f>
        <v>25467.363892155503</v>
      </c>
      <c r="S326" s="16">
        <f>SA!U$365</f>
        <v>25540.478114531754</v>
      </c>
      <c r="T326" s="16">
        <f>SA!V$365</f>
        <v>25613.802240435365</v>
      </c>
      <c r="U326" s="16">
        <f>SA!W$365</f>
        <v>25684.882320210727</v>
      </c>
      <c r="V326" s="16">
        <f>SA!X$365</f>
        <v>25761.082615001804</v>
      </c>
      <c r="W326" s="16">
        <f>SA!Y$365</f>
        <v>25835.040074083241</v>
      </c>
      <c r="X326" s="16">
        <f>SA!Z$365</f>
        <v>25909.209857539223</v>
      </c>
      <c r="Y326" s="16">
        <f>SA!AA$365</f>
        <v>0</v>
      </c>
      <c r="Z326" s="16">
        <f>SA!AB$365</f>
        <v>0</v>
      </c>
      <c r="AA326" s="16">
        <f>SA!AC$365</f>
        <v>0</v>
      </c>
      <c r="AB326" s="16">
        <f>SA!AD$365</f>
        <v>0</v>
      </c>
      <c r="AC326" s="16">
        <f>SA!AE$365</f>
        <v>0</v>
      </c>
      <c r="AD326" s="16">
        <f>SA!AF$365</f>
        <v>0</v>
      </c>
      <c r="AE326" s="16">
        <f>SA!AG$365</f>
        <v>0</v>
      </c>
      <c r="AF326" s="16">
        <f>SA!AH$365</f>
        <v>0</v>
      </c>
      <c r="AG326" s="16">
        <f>SA!AI$365</f>
        <v>0</v>
      </c>
      <c r="AH326" s="16">
        <f>SA!AJ$365</f>
        <v>0</v>
      </c>
      <c r="AI326" s="16">
        <f>SA!AK$365</f>
        <v>0</v>
      </c>
      <c r="AJ326" s="16">
        <f>SA!AL$365</f>
        <v>0</v>
      </c>
      <c r="AK326" s="16">
        <f>SA!AM$365</f>
        <v>0</v>
      </c>
      <c r="AL326" s="16">
        <f>SA!AN$365</f>
        <v>0</v>
      </c>
      <c r="AM326" s="16">
        <f>SA!AO$365</f>
        <v>0</v>
      </c>
      <c r="AN326" s="16">
        <f>SA!AP$365</f>
        <v>0</v>
      </c>
      <c r="AO326" s="16">
        <f>SA!AQ$365</f>
        <v>0</v>
      </c>
      <c r="AP326" s="16">
        <f>SA!AR$365</f>
        <v>0</v>
      </c>
      <c r="AQ326" s="16">
        <f>SA!AS$365</f>
        <v>0</v>
      </c>
      <c r="AR326" s="16">
        <f>SA!AT$365</f>
        <v>0</v>
      </c>
      <c r="AS326" s="16">
        <f>SA!AU$365</f>
        <v>0</v>
      </c>
      <c r="AT326" s="16">
        <f>SA!AV$365</f>
        <v>0</v>
      </c>
      <c r="AU326" s="16">
        <f>SA!AW$365</f>
        <v>0</v>
      </c>
      <c r="AV326" s="16">
        <f>SA!AX$365</f>
        <v>0</v>
      </c>
      <c r="AW326" s="16">
        <f>SA!AY$365</f>
        <v>0</v>
      </c>
      <c r="AX326" s="16">
        <f>SA!AZ$365</f>
        <v>0</v>
      </c>
      <c r="AY326" s="16">
        <f>SA!BA$365</f>
        <v>0</v>
      </c>
      <c r="AZ326" s="16">
        <f>SA!BB$365</f>
        <v>0</v>
      </c>
      <c r="BA326" s="16">
        <f>SA!BC$365</f>
        <v>0</v>
      </c>
      <c r="BB326" s="16">
        <f>SA!BD$365</f>
        <v>0</v>
      </c>
      <c r="BC326" s="16">
        <f>SA!BE$365</f>
        <v>0</v>
      </c>
      <c r="BD326" s="16">
        <f>SA!BF$365</f>
        <v>0</v>
      </c>
      <c r="BE326" s="16">
        <f>SA!BG$365</f>
        <v>0</v>
      </c>
      <c r="BF326" s="16">
        <f>SA!BH$365</f>
        <v>0</v>
      </c>
      <c r="BG326" s="16">
        <f>SA!BI$365</f>
        <v>0</v>
      </c>
      <c r="BH326" s="16">
        <f>SA!BJ$365</f>
        <v>0</v>
      </c>
      <c r="BI326" s="16">
        <f>SA!BK$365</f>
        <v>0</v>
      </c>
      <c r="BJ326" s="16">
        <f>SA!BL$365</f>
        <v>0</v>
      </c>
      <c r="BK326" s="16">
        <f>SA!BM$365</f>
        <v>0</v>
      </c>
      <c r="BL326" s="16">
        <f>SA!BN$365</f>
        <v>0</v>
      </c>
      <c r="BM326" s="16">
        <f>SA!BO$365</f>
        <v>0</v>
      </c>
      <c r="BN326" s="16">
        <f>SA!BP$365</f>
        <v>0</v>
      </c>
      <c r="BO326" s="16">
        <f>SA!BQ$365</f>
        <v>0</v>
      </c>
      <c r="BP326" s="16">
        <f>SA!BR$365</f>
        <v>0</v>
      </c>
      <c r="BQ326" s="16">
        <f>SA!BS$365</f>
        <v>0</v>
      </c>
      <c r="BR326" s="16">
        <f>SA!BT$365</f>
        <v>0</v>
      </c>
      <c r="BS326" s="16">
        <f>SA!BU$365</f>
        <v>0</v>
      </c>
      <c r="BT326" s="16">
        <f>SA!BV$365</f>
        <v>0</v>
      </c>
      <c r="BU326" s="16">
        <f>SA!BW$365</f>
        <v>0</v>
      </c>
      <c r="BV326" s="16">
        <f>SA!BX$365</f>
        <v>0</v>
      </c>
      <c r="BW326" s="16">
        <f>SA!BY$365</f>
        <v>0</v>
      </c>
      <c r="BX326" s="16">
        <f>SA!BZ$365</f>
        <v>0</v>
      </c>
      <c r="BY326" s="16">
        <f>SA!CA$365</f>
        <v>0</v>
      </c>
      <c r="BZ326" s="16">
        <f>SA!CB$365</f>
        <v>0</v>
      </c>
      <c r="CA326" s="16">
        <f>SA!CC$365</f>
        <v>0</v>
      </c>
      <c r="CB326" s="16">
        <f>SA!CD$365</f>
        <v>0</v>
      </c>
      <c r="CC326" s="16">
        <f>SA!CE$365</f>
        <v>0</v>
      </c>
      <c r="CD326" s="16">
        <f>SA!CF$365</f>
        <v>0</v>
      </c>
      <c r="CE326" s="16">
        <f>SA!CG$365</f>
        <v>0</v>
      </c>
      <c r="CF326" s="16">
        <f>SA!CH$365</f>
        <v>0</v>
      </c>
      <c r="CG326" s="16">
        <f>SA!CI$365</f>
        <v>0</v>
      </c>
      <c r="CH326" s="16">
        <f>SA!CJ$365</f>
        <v>0</v>
      </c>
      <c r="CI326" s="16">
        <f>SA!CK$365</f>
        <v>0</v>
      </c>
      <c r="CJ326" s="16">
        <f>SA!CL$365</f>
        <v>0</v>
      </c>
      <c r="CK326" s="16">
        <f>SA!CM$365</f>
        <v>0</v>
      </c>
      <c r="CL326" s="16">
        <f>SA!CN$365</f>
        <v>0</v>
      </c>
      <c r="CM326" s="16">
        <f>SA!CO$365</f>
        <v>0</v>
      </c>
      <c r="CN326" s="16">
        <f>SA!CP$365</f>
        <v>0</v>
      </c>
      <c r="CO326" s="16">
        <f>SA!CQ$365</f>
        <v>0</v>
      </c>
      <c r="CP326" s="16">
        <f>SA!CR$365</f>
        <v>0</v>
      </c>
      <c r="CQ326" s="16">
        <f>SA!CS$365</f>
        <v>0</v>
      </c>
      <c r="CR326" s="16">
        <f>SA!CT$365</f>
        <v>0</v>
      </c>
      <c r="CS326" s="16">
        <f>SA!CU$365</f>
        <v>0</v>
      </c>
      <c r="CT326" s="16">
        <f>SA!CV$365</f>
        <v>0</v>
      </c>
      <c r="CU326" s="16">
        <f>SA!CW$365</f>
        <v>0</v>
      </c>
      <c r="CV326" s="16">
        <f>SA!CX$365</f>
        <v>0</v>
      </c>
      <c r="CW326" s="16">
        <f>SA!CY$365</f>
        <v>0</v>
      </c>
      <c r="CX326" s="16">
        <f>SA!CZ$365</f>
        <v>0</v>
      </c>
      <c r="CY326" s="16">
        <f>SA!DA$365</f>
        <v>0</v>
      </c>
      <c r="CZ326" s="16">
        <f>SA!DB$365</f>
        <v>0</v>
      </c>
      <c r="DA326" s="16">
        <f>SA!DC$365</f>
        <v>0</v>
      </c>
      <c r="DB326" s="16">
        <f>SA!DD$365</f>
        <v>0</v>
      </c>
      <c r="DC326" s="16">
        <f>SA!DE$365</f>
        <v>0</v>
      </c>
      <c r="DD326" s="16">
        <f>SA!DF$365</f>
        <v>0</v>
      </c>
      <c r="DE326" s="16">
        <f>SA!DG$365</f>
        <v>0</v>
      </c>
      <c r="DF326" s="16">
        <f>SA!DH$365</f>
        <v>0</v>
      </c>
      <c r="DG326" s="16">
        <f>SA!DI$365</f>
        <v>0</v>
      </c>
      <c r="DH326" s="16">
        <f>SA!DJ$365</f>
        <v>0</v>
      </c>
      <c r="DI326" s="16">
        <f>SA!DK$365</f>
        <v>0</v>
      </c>
      <c r="DJ326" s="16">
        <f>SA!DL$365</f>
        <v>0</v>
      </c>
      <c r="DK326" s="16">
        <f>SA!DM$365</f>
        <v>0</v>
      </c>
      <c r="DL326" s="16">
        <f>SA!DN$365</f>
        <v>0</v>
      </c>
      <c r="DM326" s="16">
        <f>SA!DO$365</f>
        <v>0</v>
      </c>
      <c r="DN326" s="16">
        <f>SA!DP$365</f>
        <v>0</v>
      </c>
      <c r="DO326" s="16">
        <f>SA!DQ$365</f>
        <v>0</v>
      </c>
      <c r="DP326" s="16">
        <f>SA!DR$365</f>
        <v>0</v>
      </c>
      <c r="DQ326" s="16">
        <f>SA!DS$365</f>
        <v>0</v>
      </c>
      <c r="DR326" s="16">
        <f>SA!DT$365</f>
        <v>0</v>
      </c>
      <c r="DS326" s="16">
        <f>SA!DU$365</f>
        <v>0</v>
      </c>
      <c r="DT326" s="16">
        <f>SA!DV$365</f>
        <v>0</v>
      </c>
      <c r="DU326" s="16">
        <f>SA!DW$365</f>
        <v>0</v>
      </c>
      <c r="DV326" s="16">
        <f>SA!DX$365</f>
        <v>0</v>
      </c>
      <c r="DW326" s="16">
        <f>SA!DY$365</f>
        <v>0</v>
      </c>
      <c r="DX326" s="16">
        <f>SA!DZ$365</f>
        <v>0</v>
      </c>
      <c r="DY326" s="16">
        <f>SA!EA$365</f>
        <v>0</v>
      </c>
      <c r="DZ326" s="16">
        <f>SA!EB$365</f>
        <v>0</v>
      </c>
    </row>
    <row r="327" spans="1:130" x14ac:dyDescent="0.25">
      <c r="B327" s="34" t="str">
        <f>Assumptions!B$212</f>
        <v>Other facilities (shows, depots, ports)</v>
      </c>
      <c r="C327" s="34"/>
      <c r="D327" s="133">
        <f>SA!D369</f>
        <v>45108</v>
      </c>
      <c r="E327" s="133">
        <f>SA!F369</f>
        <v>45474</v>
      </c>
      <c r="F327" s="48">
        <f t="shared" si="183"/>
        <v>34724.29244065383</v>
      </c>
      <c r="G327" s="34"/>
      <c r="H327" s="42">
        <f>SA!J$372</f>
        <v>0</v>
      </c>
      <c r="I327" s="42">
        <f>SA!K$372</f>
        <v>0</v>
      </c>
      <c r="J327" s="42">
        <f>SA!L$372</f>
        <v>0</v>
      </c>
      <c r="K327" s="42">
        <f>SA!M$372</f>
        <v>0</v>
      </c>
      <c r="L327" s="42">
        <f>SA!N$372</f>
        <v>0</v>
      </c>
      <c r="M327" s="42">
        <f>SA!O$372</f>
        <v>0</v>
      </c>
      <c r="N327" s="42">
        <f>SA!P$372</f>
        <v>2848.3063971190677</v>
      </c>
      <c r="O327" s="42">
        <f>SA!Q$372</f>
        <v>2856.4835963060946</v>
      </c>
      <c r="P327" s="42">
        <f>SA!R$372</f>
        <v>2864.684271403793</v>
      </c>
      <c r="Q327" s="42">
        <f>SA!S$372</f>
        <v>2872.9084898091255</v>
      </c>
      <c r="R327" s="42">
        <f>SA!T$372</f>
        <v>2881.1563191125429</v>
      </c>
      <c r="S327" s="42">
        <f>SA!U$372</f>
        <v>2889.4278270985424</v>
      </c>
      <c r="T327" s="42">
        <f>SA!V$372</f>
        <v>2897.7230817462241</v>
      </c>
      <c r="U327" s="42">
        <f>SA!W$372</f>
        <v>2905.7644645086893</v>
      </c>
      <c r="V327" s="42">
        <f>SA!X$372</f>
        <v>2914.3851039193969</v>
      </c>
      <c r="W327" s="42">
        <f>SA!Y$372</f>
        <v>2922.7520083811355</v>
      </c>
      <c r="X327" s="42">
        <f>SA!Z$372</f>
        <v>2931.1429333781757</v>
      </c>
      <c r="Y327" s="42">
        <f>SA!AA$372</f>
        <v>2939.5579478710415</v>
      </c>
      <c r="Z327" s="42">
        <f>SA!AB$372</f>
        <v>0</v>
      </c>
      <c r="AA327" s="42">
        <f>SA!AC$372</f>
        <v>0</v>
      </c>
      <c r="AB327" s="42">
        <f>SA!AD$372</f>
        <v>0</v>
      </c>
      <c r="AC327" s="42">
        <f>SA!AE$372</f>
        <v>0</v>
      </c>
      <c r="AD327" s="42">
        <f>SA!AF$372</f>
        <v>0</v>
      </c>
      <c r="AE327" s="42">
        <f>SA!AG$372</f>
        <v>0</v>
      </c>
      <c r="AF327" s="42">
        <f>SA!AH$372</f>
        <v>0</v>
      </c>
      <c r="AG327" s="42">
        <f>SA!AI$372</f>
        <v>0</v>
      </c>
      <c r="AH327" s="42">
        <f>SA!AJ$372</f>
        <v>0</v>
      </c>
      <c r="AI327" s="42">
        <f>SA!AK$372</f>
        <v>0</v>
      </c>
      <c r="AJ327" s="42">
        <f>SA!AL$372</f>
        <v>0</v>
      </c>
      <c r="AK327" s="42">
        <f>SA!AM$372</f>
        <v>0</v>
      </c>
      <c r="AL327" s="42">
        <f>SA!AN$372</f>
        <v>0</v>
      </c>
      <c r="AM327" s="42">
        <f>SA!AO$372</f>
        <v>0</v>
      </c>
      <c r="AN327" s="42">
        <f>SA!AP$372</f>
        <v>0</v>
      </c>
      <c r="AO327" s="42">
        <f>SA!AQ$372</f>
        <v>0</v>
      </c>
      <c r="AP327" s="42">
        <f>SA!AR$372</f>
        <v>0</v>
      </c>
      <c r="AQ327" s="42">
        <f>SA!AS$372</f>
        <v>0</v>
      </c>
      <c r="AR327" s="42">
        <f>SA!AT$372</f>
        <v>0</v>
      </c>
      <c r="AS327" s="42">
        <f>SA!AU$372</f>
        <v>0</v>
      </c>
      <c r="AT327" s="42">
        <f>SA!AV$372</f>
        <v>0</v>
      </c>
      <c r="AU327" s="42">
        <f>SA!AW$372</f>
        <v>0</v>
      </c>
      <c r="AV327" s="42">
        <f>SA!AX$372</f>
        <v>0</v>
      </c>
      <c r="AW327" s="42">
        <f>SA!AY$372</f>
        <v>0</v>
      </c>
      <c r="AX327" s="42">
        <f>SA!AZ$372</f>
        <v>0</v>
      </c>
      <c r="AY327" s="42">
        <f>SA!BA$372</f>
        <v>0</v>
      </c>
      <c r="AZ327" s="42">
        <f>SA!BB$372</f>
        <v>0</v>
      </c>
      <c r="BA327" s="42">
        <f>SA!BC$372</f>
        <v>0</v>
      </c>
      <c r="BB327" s="42">
        <f>SA!BD$372</f>
        <v>0</v>
      </c>
      <c r="BC327" s="42">
        <f>SA!BE$372</f>
        <v>0</v>
      </c>
      <c r="BD327" s="42">
        <f>SA!BF$372</f>
        <v>0</v>
      </c>
      <c r="BE327" s="42">
        <f>SA!BG$372</f>
        <v>0</v>
      </c>
      <c r="BF327" s="42">
        <f>SA!BH$372</f>
        <v>0</v>
      </c>
      <c r="BG327" s="42">
        <f>SA!BI$372</f>
        <v>0</v>
      </c>
      <c r="BH327" s="42">
        <f>SA!BJ$372</f>
        <v>0</v>
      </c>
      <c r="BI327" s="42">
        <f>SA!BK$372</f>
        <v>0</v>
      </c>
      <c r="BJ327" s="42">
        <f>SA!BL$372</f>
        <v>0</v>
      </c>
      <c r="BK327" s="42">
        <f>SA!BM$372</f>
        <v>0</v>
      </c>
      <c r="BL327" s="42">
        <f>SA!BN$372</f>
        <v>0</v>
      </c>
      <c r="BM327" s="42">
        <f>SA!BO$372</f>
        <v>0</v>
      </c>
      <c r="BN327" s="42">
        <f>SA!BP$372</f>
        <v>0</v>
      </c>
      <c r="BO327" s="42">
        <f>SA!BQ$372</f>
        <v>0</v>
      </c>
      <c r="BP327" s="42">
        <f>SA!BR$372</f>
        <v>0</v>
      </c>
      <c r="BQ327" s="42">
        <f>SA!BS$372</f>
        <v>0</v>
      </c>
      <c r="BR327" s="42">
        <f>SA!BT$372</f>
        <v>0</v>
      </c>
      <c r="BS327" s="42">
        <f>SA!BU$372</f>
        <v>0</v>
      </c>
      <c r="BT327" s="42">
        <f>SA!BV$372</f>
        <v>0</v>
      </c>
      <c r="BU327" s="42">
        <f>SA!BW$372</f>
        <v>0</v>
      </c>
      <c r="BV327" s="42">
        <f>SA!BX$372</f>
        <v>0</v>
      </c>
      <c r="BW327" s="42">
        <f>SA!BY$372</f>
        <v>0</v>
      </c>
      <c r="BX327" s="42">
        <f>SA!BZ$372</f>
        <v>0</v>
      </c>
      <c r="BY327" s="42">
        <f>SA!CA$372</f>
        <v>0</v>
      </c>
      <c r="BZ327" s="42">
        <f>SA!CB$372</f>
        <v>0</v>
      </c>
      <c r="CA327" s="42">
        <f>SA!CC$372</f>
        <v>0</v>
      </c>
      <c r="CB327" s="42">
        <f>SA!CD$372</f>
        <v>0</v>
      </c>
      <c r="CC327" s="42">
        <f>SA!CE$372</f>
        <v>0</v>
      </c>
      <c r="CD327" s="42">
        <f>SA!CF$372</f>
        <v>0</v>
      </c>
      <c r="CE327" s="42">
        <f>SA!CG$372</f>
        <v>0</v>
      </c>
      <c r="CF327" s="42">
        <f>SA!CH$372</f>
        <v>0</v>
      </c>
      <c r="CG327" s="42">
        <f>SA!CI$372</f>
        <v>0</v>
      </c>
      <c r="CH327" s="42">
        <f>SA!CJ$372</f>
        <v>0</v>
      </c>
      <c r="CI327" s="42">
        <f>SA!CK$372</f>
        <v>0</v>
      </c>
      <c r="CJ327" s="42">
        <f>SA!CL$372</f>
        <v>0</v>
      </c>
      <c r="CK327" s="42">
        <f>SA!CM$372</f>
        <v>0</v>
      </c>
      <c r="CL327" s="42">
        <f>SA!CN$372</f>
        <v>0</v>
      </c>
      <c r="CM327" s="42">
        <f>SA!CO$372</f>
        <v>0</v>
      </c>
      <c r="CN327" s="42">
        <f>SA!CP$372</f>
        <v>0</v>
      </c>
      <c r="CO327" s="42">
        <f>SA!CQ$372</f>
        <v>0</v>
      </c>
      <c r="CP327" s="42">
        <f>SA!CR$372</f>
        <v>0</v>
      </c>
      <c r="CQ327" s="42">
        <f>SA!CS$372</f>
        <v>0</v>
      </c>
      <c r="CR327" s="42">
        <f>SA!CT$372</f>
        <v>0</v>
      </c>
      <c r="CS327" s="42">
        <f>SA!CU$372</f>
        <v>0</v>
      </c>
      <c r="CT327" s="42">
        <f>SA!CV$372</f>
        <v>0</v>
      </c>
      <c r="CU327" s="42">
        <f>SA!CW$372</f>
        <v>0</v>
      </c>
      <c r="CV327" s="42">
        <f>SA!CX$372</f>
        <v>0</v>
      </c>
      <c r="CW327" s="42">
        <f>SA!CY$372</f>
        <v>0</v>
      </c>
      <c r="CX327" s="42">
        <f>SA!CZ$372</f>
        <v>0</v>
      </c>
      <c r="CY327" s="42">
        <f>SA!DA$372</f>
        <v>0</v>
      </c>
      <c r="CZ327" s="42">
        <f>SA!DB$372</f>
        <v>0</v>
      </c>
      <c r="DA327" s="42">
        <f>SA!DC$372</f>
        <v>0</v>
      </c>
      <c r="DB327" s="42">
        <f>SA!DD$372</f>
        <v>0</v>
      </c>
      <c r="DC327" s="42">
        <f>SA!DE$372</f>
        <v>0</v>
      </c>
      <c r="DD327" s="42">
        <f>SA!DF$372</f>
        <v>0</v>
      </c>
      <c r="DE327" s="42">
        <f>SA!DG$372</f>
        <v>0</v>
      </c>
      <c r="DF327" s="42">
        <f>SA!DH$372</f>
        <v>0</v>
      </c>
      <c r="DG327" s="42">
        <f>SA!DI$372</f>
        <v>0</v>
      </c>
      <c r="DH327" s="42">
        <f>SA!DJ$372</f>
        <v>0</v>
      </c>
      <c r="DI327" s="42">
        <f>SA!DK$372</f>
        <v>0</v>
      </c>
      <c r="DJ327" s="42">
        <f>SA!DL$372</f>
        <v>0</v>
      </c>
      <c r="DK327" s="42">
        <f>SA!DM$372</f>
        <v>0</v>
      </c>
      <c r="DL327" s="42">
        <f>SA!DN$372</f>
        <v>0</v>
      </c>
      <c r="DM327" s="42">
        <f>SA!DO$372</f>
        <v>0</v>
      </c>
      <c r="DN327" s="42">
        <f>SA!DP$372</f>
        <v>0</v>
      </c>
      <c r="DO327" s="42">
        <f>SA!DQ$372</f>
        <v>0</v>
      </c>
      <c r="DP327" s="42">
        <f>SA!DR$372</f>
        <v>0</v>
      </c>
      <c r="DQ327" s="42">
        <f>SA!DS$372</f>
        <v>0</v>
      </c>
      <c r="DR327" s="42">
        <f>SA!DT$372</f>
        <v>0</v>
      </c>
      <c r="DS327" s="42">
        <f>SA!DU$372</f>
        <v>0</v>
      </c>
      <c r="DT327" s="42">
        <f>SA!DV$372</f>
        <v>0</v>
      </c>
      <c r="DU327" s="42">
        <f>SA!DW$372</f>
        <v>0</v>
      </c>
      <c r="DV327" s="42">
        <f>SA!DX$372</f>
        <v>0</v>
      </c>
      <c r="DW327" s="42">
        <f>SA!DY$372</f>
        <v>0</v>
      </c>
      <c r="DX327" s="42">
        <f>SA!DZ$372</f>
        <v>0</v>
      </c>
      <c r="DY327" s="42">
        <f>SA!EA$372</f>
        <v>0</v>
      </c>
      <c r="DZ327" s="42">
        <f>SA!EB$372</f>
        <v>0</v>
      </c>
    </row>
    <row r="328" spans="1:130" ht="13" x14ac:dyDescent="0.3">
      <c r="B328" t="s">
        <v>59</v>
      </c>
      <c r="F328" s="47">
        <f t="shared" si="183"/>
        <v>160645744.75713235</v>
      </c>
      <c r="H328" s="43">
        <f t="shared" ref="H328:AM328" si="184">SUM(H323:H327)</f>
        <v>3346550.4385943115</v>
      </c>
      <c r="I328" s="43">
        <f t="shared" si="184"/>
        <v>631131.34159556299</v>
      </c>
      <c r="J328" s="43">
        <f t="shared" si="184"/>
        <v>633003.74239856866</v>
      </c>
      <c r="K328" s="43">
        <f t="shared" si="184"/>
        <v>634821.0320317914</v>
      </c>
      <c r="L328" s="43">
        <f t="shared" si="184"/>
        <v>636643.53891949437</v>
      </c>
      <c r="M328" s="43">
        <f t="shared" si="184"/>
        <v>663576.19840213936</v>
      </c>
      <c r="N328" s="43">
        <f t="shared" si="184"/>
        <v>4389804.9859239245</v>
      </c>
      <c r="O328" s="43">
        <f t="shared" si="184"/>
        <v>670248.27134893078</v>
      </c>
      <c r="P328" s="43">
        <f t="shared" si="184"/>
        <v>672172.48625260976</v>
      </c>
      <c r="Q328" s="43">
        <f t="shared" si="184"/>
        <v>674102.2253823909</v>
      </c>
      <c r="R328" s="43">
        <f t="shared" si="184"/>
        <v>676037.50459776795</v>
      </c>
      <c r="S328" s="43">
        <f t="shared" si="184"/>
        <v>677978.33980376541</v>
      </c>
      <c r="T328" s="43">
        <f t="shared" si="184"/>
        <v>2495506.948031879</v>
      </c>
      <c r="U328" s="43">
        <f t="shared" si="184"/>
        <v>28590.646784719414</v>
      </c>
      <c r="V328" s="43">
        <f t="shared" si="184"/>
        <v>28675.467718921202</v>
      </c>
      <c r="W328" s="43">
        <f t="shared" si="184"/>
        <v>28757.792082464377</v>
      </c>
      <c r="X328" s="43">
        <f t="shared" si="184"/>
        <v>28840.352790917397</v>
      </c>
      <c r="Y328" s="43">
        <f t="shared" si="184"/>
        <v>2939.5579478710415</v>
      </c>
      <c r="Z328" s="43">
        <f t="shared" si="184"/>
        <v>3851727.0608039992</v>
      </c>
      <c r="AA328" s="43">
        <f t="shared" si="184"/>
        <v>0</v>
      </c>
      <c r="AB328" s="43">
        <f t="shared" si="184"/>
        <v>0</v>
      </c>
      <c r="AC328" s="43">
        <f t="shared" si="184"/>
        <v>0</v>
      </c>
      <c r="AD328" s="43">
        <f t="shared" si="184"/>
        <v>0</v>
      </c>
      <c r="AE328" s="43">
        <f t="shared" si="184"/>
        <v>0</v>
      </c>
      <c r="AF328" s="43">
        <f t="shared" si="184"/>
        <v>2015370.997565351</v>
      </c>
      <c r="AG328" s="43">
        <f t="shared" si="184"/>
        <v>2020770.6789257503</v>
      </c>
      <c r="AH328" s="43">
        <f t="shared" si="184"/>
        <v>2026765.774387727</v>
      </c>
      <c r="AI328" s="43">
        <f t="shared" si="184"/>
        <v>2032584.413653285</v>
      </c>
      <c r="AJ328" s="43">
        <f t="shared" si="184"/>
        <v>2038419.7576428575</v>
      </c>
      <c r="AK328" s="43">
        <f t="shared" si="184"/>
        <v>2044271.8543140148</v>
      </c>
      <c r="AL328" s="43">
        <f t="shared" si="184"/>
        <v>13223513.494358767</v>
      </c>
      <c r="AM328" s="43">
        <f t="shared" si="184"/>
        <v>2056026.4982201699</v>
      </c>
      <c r="AN328" s="43">
        <f t="shared" ref="AN328:BS328" si="185">SUM(AN323:AN327)</f>
        <v>2061929.1420602978</v>
      </c>
      <c r="AO328" s="43">
        <f t="shared" si="185"/>
        <v>2067848.7317930656</v>
      </c>
      <c r="AP328" s="43">
        <f t="shared" si="185"/>
        <v>2073785.3160684144</v>
      </c>
      <c r="AQ328" s="43">
        <f t="shared" si="185"/>
        <v>2079738.9436759553</v>
      </c>
      <c r="AR328" s="43">
        <f t="shared" si="185"/>
        <v>2085709.6635453682</v>
      </c>
      <c r="AS328" s="43">
        <f t="shared" si="185"/>
        <v>2091297.7997282625</v>
      </c>
      <c r="AT328" s="43">
        <f t="shared" si="185"/>
        <v>2097502.1306202062</v>
      </c>
      <c r="AU328" s="43">
        <f t="shared" si="185"/>
        <v>2103523.846800264</v>
      </c>
      <c r="AV328" s="43">
        <f t="shared" si="185"/>
        <v>2109562.8507175902</v>
      </c>
      <c r="AW328" s="43">
        <f t="shared" si="185"/>
        <v>2115619.1920035267</v>
      </c>
      <c r="AX328" s="43">
        <f t="shared" si="185"/>
        <v>13157091.953613894</v>
      </c>
      <c r="AY328" s="43">
        <f t="shared" si="185"/>
        <v>0</v>
      </c>
      <c r="AZ328" s="43">
        <f t="shared" si="185"/>
        <v>0</v>
      </c>
      <c r="BA328" s="43">
        <f t="shared" si="185"/>
        <v>0</v>
      </c>
      <c r="BB328" s="43">
        <f t="shared" si="185"/>
        <v>0</v>
      </c>
      <c r="BC328" s="43">
        <f t="shared" si="185"/>
        <v>0</v>
      </c>
      <c r="BD328" s="43">
        <f t="shared" si="185"/>
        <v>0</v>
      </c>
      <c r="BE328" s="43">
        <f t="shared" si="185"/>
        <v>0</v>
      </c>
      <c r="BF328" s="43">
        <f t="shared" si="185"/>
        <v>0</v>
      </c>
      <c r="BG328" s="43">
        <f t="shared" si="185"/>
        <v>0</v>
      </c>
      <c r="BH328" s="43">
        <f t="shared" si="185"/>
        <v>0</v>
      </c>
      <c r="BI328" s="43">
        <f t="shared" si="185"/>
        <v>0</v>
      </c>
      <c r="BJ328" s="43">
        <f t="shared" si="185"/>
        <v>11966908.893512318</v>
      </c>
      <c r="BK328" s="43">
        <f t="shared" si="185"/>
        <v>0</v>
      </c>
      <c r="BL328" s="43">
        <f t="shared" si="185"/>
        <v>0</v>
      </c>
      <c r="BM328" s="43">
        <f t="shared" si="185"/>
        <v>0</v>
      </c>
      <c r="BN328" s="43">
        <f t="shared" si="185"/>
        <v>0</v>
      </c>
      <c r="BO328" s="43">
        <f t="shared" si="185"/>
        <v>0</v>
      </c>
      <c r="BP328" s="43">
        <f t="shared" si="185"/>
        <v>0</v>
      </c>
      <c r="BQ328" s="43">
        <f t="shared" si="185"/>
        <v>0</v>
      </c>
      <c r="BR328" s="43">
        <f t="shared" si="185"/>
        <v>0</v>
      </c>
      <c r="BS328" s="43">
        <f t="shared" si="185"/>
        <v>0</v>
      </c>
      <c r="BT328" s="43">
        <f t="shared" ref="BT328:CY328" si="186">SUM(BT323:BT327)</f>
        <v>0</v>
      </c>
      <c r="BU328" s="43">
        <f t="shared" si="186"/>
        <v>0</v>
      </c>
      <c r="BV328" s="43">
        <f t="shared" si="186"/>
        <v>12385750.704785256</v>
      </c>
      <c r="BW328" s="43">
        <f t="shared" si="186"/>
        <v>0</v>
      </c>
      <c r="BX328" s="43">
        <f t="shared" si="186"/>
        <v>0</v>
      </c>
      <c r="BY328" s="43">
        <f t="shared" si="186"/>
        <v>0</v>
      </c>
      <c r="BZ328" s="43">
        <f t="shared" si="186"/>
        <v>0</v>
      </c>
      <c r="CA328" s="43">
        <f t="shared" si="186"/>
        <v>0</v>
      </c>
      <c r="CB328" s="43">
        <f t="shared" si="186"/>
        <v>0</v>
      </c>
      <c r="CC328" s="43">
        <f t="shared" si="186"/>
        <v>0</v>
      </c>
      <c r="CD328" s="43">
        <f t="shared" si="186"/>
        <v>0</v>
      </c>
      <c r="CE328" s="43">
        <f t="shared" si="186"/>
        <v>0</v>
      </c>
      <c r="CF328" s="43">
        <f t="shared" si="186"/>
        <v>0</v>
      </c>
      <c r="CG328" s="43">
        <f t="shared" si="186"/>
        <v>0</v>
      </c>
      <c r="CH328" s="43">
        <f t="shared" si="186"/>
        <v>12818027.036432436</v>
      </c>
      <c r="CI328" s="43">
        <f t="shared" si="186"/>
        <v>0</v>
      </c>
      <c r="CJ328" s="43">
        <f t="shared" si="186"/>
        <v>0</v>
      </c>
      <c r="CK328" s="43">
        <f t="shared" si="186"/>
        <v>0</v>
      </c>
      <c r="CL328" s="43">
        <f t="shared" si="186"/>
        <v>0</v>
      </c>
      <c r="CM328" s="43">
        <f t="shared" si="186"/>
        <v>0</v>
      </c>
      <c r="CN328" s="43">
        <f t="shared" si="186"/>
        <v>0</v>
      </c>
      <c r="CO328" s="43">
        <f t="shared" si="186"/>
        <v>0</v>
      </c>
      <c r="CP328" s="43">
        <f t="shared" si="186"/>
        <v>0</v>
      </c>
      <c r="CQ328" s="43">
        <f t="shared" si="186"/>
        <v>0</v>
      </c>
      <c r="CR328" s="43">
        <f t="shared" si="186"/>
        <v>0</v>
      </c>
      <c r="CS328" s="43">
        <f t="shared" si="186"/>
        <v>0</v>
      </c>
      <c r="CT328" s="43">
        <f t="shared" si="186"/>
        <v>13265390.287827652</v>
      </c>
      <c r="CU328" s="43">
        <f t="shared" si="186"/>
        <v>0</v>
      </c>
      <c r="CV328" s="43">
        <f t="shared" si="186"/>
        <v>0</v>
      </c>
      <c r="CW328" s="43">
        <f t="shared" si="186"/>
        <v>0</v>
      </c>
      <c r="CX328" s="43">
        <f t="shared" si="186"/>
        <v>0</v>
      </c>
      <c r="CY328" s="43">
        <f t="shared" si="186"/>
        <v>0</v>
      </c>
      <c r="CZ328" s="43">
        <f t="shared" ref="CZ328:DZ328" si="187">SUM(CZ323:CZ327)</f>
        <v>0</v>
      </c>
      <c r="DA328" s="43">
        <f t="shared" si="187"/>
        <v>0</v>
      </c>
      <c r="DB328" s="43">
        <f t="shared" si="187"/>
        <v>0</v>
      </c>
      <c r="DC328" s="43">
        <f t="shared" si="187"/>
        <v>0</v>
      </c>
      <c r="DD328" s="43">
        <f t="shared" si="187"/>
        <v>0</v>
      </c>
      <c r="DE328" s="43">
        <f t="shared" si="187"/>
        <v>0</v>
      </c>
      <c r="DF328" s="43">
        <f t="shared" si="187"/>
        <v>13728367.009075133</v>
      </c>
      <c r="DG328" s="43">
        <f t="shared" si="187"/>
        <v>0</v>
      </c>
      <c r="DH328" s="43">
        <f t="shared" si="187"/>
        <v>0</v>
      </c>
      <c r="DI328" s="43">
        <f t="shared" si="187"/>
        <v>0</v>
      </c>
      <c r="DJ328" s="43">
        <f t="shared" si="187"/>
        <v>0</v>
      </c>
      <c r="DK328" s="43">
        <f t="shared" si="187"/>
        <v>0</v>
      </c>
      <c r="DL328" s="43">
        <f t="shared" si="187"/>
        <v>0</v>
      </c>
      <c r="DM328" s="43">
        <f t="shared" si="187"/>
        <v>0</v>
      </c>
      <c r="DN328" s="43">
        <f t="shared" si="187"/>
        <v>0</v>
      </c>
      <c r="DO328" s="43">
        <f t="shared" si="187"/>
        <v>0</v>
      </c>
      <c r="DP328" s="43">
        <f t="shared" si="187"/>
        <v>0</v>
      </c>
      <c r="DQ328" s="43">
        <f t="shared" si="187"/>
        <v>0</v>
      </c>
      <c r="DR328" s="43">
        <f t="shared" si="187"/>
        <v>14208859.854392767</v>
      </c>
      <c r="DS328" s="43">
        <f t="shared" si="187"/>
        <v>0</v>
      </c>
      <c r="DT328" s="43">
        <f t="shared" si="187"/>
        <v>0</v>
      </c>
      <c r="DU328" s="43">
        <f t="shared" si="187"/>
        <v>0</v>
      </c>
      <c r="DV328" s="43">
        <f t="shared" si="187"/>
        <v>0</v>
      </c>
      <c r="DW328" s="43">
        <f t="shared" si="187"/>
        <v>0</v>
      </c>
      <c r="DX328" s="43">
        <f t="shared" si="187"/>
        <v>0</v>
      </c>
      <c r="DY328" s="43">
        <f t="shared" si="187"/>
        <v>0</v>
      </c>
      <c r="DZ328" s="43">
        <f t="shared" si="187"/>
        <v>0</v>
      </c>
    </row>
    <row r="329" spans="1:130" x14ac:dyDescent="0.25">
      <c r="F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row>
    <row r="330" spans="1:130" ht="13" x14ac:dyDescent="0.3">
      <c r="A330" s="59">
        <f>IF(ROUND(F336-SUM(TAS!$H$344,TAS!$H$351,TAS!$H$358,TAS!$H$365,TAS!$H$372),2)=0,0,1)</f>
        <v>0</v>
      </c>
      <c r="B330" s="108" t="s">
        <v>39</v>
      </c>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row>
    <row r="331" spans="1:130" x14ac:dyDescent="0.25">
      <c r="B331" t="str">
        <f>Assumptions!B$18</f>
        <v>Producers / Feedlots</v>
      </c>
      <c r="D331" s="79">
        <f>TAS!D339</f>
        <v>44927</v>
      </c>
      <c r="E331" s="79">
        <f>TAS!F339</f>
        <v>45292</v>
      </c>
      <c r="F331" s="66">
        <f t="shared" ref="F331:F336" si="188">SUM(H331:DZ331)</f>
        <v>58467039.776390478</v>
      </c>
      <c r="H331" s="16">
        <f>TAS!J$344</f>
        <v>962450.61931818177</v>
      </c>
      <c r="I331" s="16">
        <f>TAS!K$344</f>
        <v>339801.16114270349</v>
      </c>
      <c r="J331" s="16">
        <f>TAS!L$344</f>
        <v>340809.26187396707</v>
      </c>
      <c r="K331" s="16">
        <f>TAS!M$344</f>
        <v>341787.69074733049</v>
      </c>
      <c r="L331" s="16">
        <f>TAS!N$344</f>
        <v>342768.92859089316</v>
      </c>
      <c r="M331" s="16">
        <f>TAS!O$344</f>
        <v>343752.98346892401</v>
      </c>
      <c r="N331" s="16">
        <f>TAS!P$344</f>
        <v>344739.86346884375</v>
      </c>
      <c r="O331" s="16">
        <f>TAS!Q$344</f>
        <v>345729.57670129108</v>
      </c>
      <c r="P331" s="16">
        <f>TAS!R$344</f>
        <v>1754178.5948767883</v>
      </c>
      <c r="Q331" s="16">
        <f>TAS!S$344</f>
        <v>347717.53542281495</v>
      </c>
      <c r="R331" s="16">
        <f>TAS!T$344</f>
        <v>348715.79724986083</v>
      </c>
      <c r="S331" s="16">
        <f>TAS!U$344</f>
        <v>349716.92498550721</v>
      </c>
      <c r="T331" s="16">
        <f>TAS!V$344</f>
        <v>533834.39503164636</v>
      </c>
      <c r="U331" s="16">
        <f>TAS!W$344</f>
        <v>0</v>
      </c>
      <c r="V331" s="16">
        <f>TAS!X$344</f>
        <v>0</v>
      </c>
      <c r="W331" s="16">
        <f>TAS!Y$344</f>
        <v>0</v>
      </c>
      <c r="X331" s="16">
        <f>TAS!Z$344</f>
        <v>0</v>
      </c>
      <c r="Y331" s="16">
        <f>TAS!AA$344</f>
        <v>0</v>
      </c>
      <c r="Z331" s="16">
        <f>TAS!AB$344</f>
        <v>0</v>
      </c>
      <c r="AA331" s="16">
        <f>TAS!AC$344</f>
        <v>0</v>
      </c>
      <c r="AB331" s="16">
        <f>TAS!AD$344</f>
        <v>1456717.4398017798</v>
      </c>
      <c r="AC331" s="16">
        <f>TAS!AE$344</f>
        <v>0</v>
      </c>
      <c r="AD331" s="16">
        <f>TAS!AF$344</f>
        <v>0</v>
      </c>
      <c r="AE331" s="16">
        <f>TAS!AG$344</f>
        <v>0</v>
      </c>
      <c r="AF331" s="16">
        <f>TAS!AH$344</f>
        <v>628318.5891297448</v>
      </c>
      <c r="AG331" s="16">
        <f>TAS!AI$344</f>
        <v>630002.01127793232</v>
      </c>
      <c r="AH331" s="16">
        <f>TAS!AJ$344</f>
        <v>631871.06165472034</v>
      </c>
      <c r="AI331" s="16">
        <f>TAS!AK$344</f>
        <v>633685.09947624651</v>
      </c>
      <c r="AJ331" s="16">
        <f>TAS!AL$344</f>
        <v>635504.34521663073</v>
      </c>
      <c r="AK331" s="16">
        <f>TAS!AM$344</f>
        <v>637328.81382728089</v>
      </c>
      <c r="AL331" s="16">
        <f>TAS!AN$344</f>
        <v>639158.52030252828</v>
      </c>
      <c r="AM331" s="16">
        <f>TAS!AO$344</f>
        <v>640993.47967975179</v>
      </c>
      <c r="AN331" s="16">
        <f>TAS!AP$344</f>
        <v>4867401.7865888374</v>
      </c>
      <c r="AO331" s="16">
        <f>TAS!AQ$344</f>
        <v>644679.21750561963</v>
      </c>
      <c r="AP331" s="16">
        <f>TAS!AR$344</f>
        <v>646530.02624537202</v>
      </c>
      <c r="AQ331" s="16">
        <f>TAS!AS$344</f>
        <v>648386.14846956439</v>
      </c>
      <c r="AR331" s="16">
        <f>TAS!AT$344</f>
        <v>650247.59943267272</v>
      </c>
      <c r="AS331" s="16">
        <f>TAS!AU$344</f>
        <v>651989.77486664616</v>
      </c>
      <c r="AT331" s="16">
        <f>TAS!AV$344</f>
        <v>653924.05715870531</v>
      </c>
      <c r="AU331" s="16">
        <f>TAS!AW$344</f>
        <v>655801.40689677559</v>
      </c>
      <c r="AV331" s="16">
        <f>TAS!AX$344</f>
        <v>657684.1463158041</v>
      </c>
      <c r="AW331" s="16">
        <f>TAS!AY$344</f>
        <v>659572.29088901926</v>
      </c>
      <c r="AX331" s="16">
        <f>TAS!AZ$344</f>
        <v>496874.59585094475</v>
      </c>
      <c r="AY331" s="16">
        <f>TAS!BA$344</f>
        <v>0</v>
      </c>
      <c r="AZ331" s="16">
        <f>TAS!BB$344</f>
        <v>4372010.1551851537</v>
      </c>
      <c r="BA331" s="16">
        <f>TAS!BC$344</f>
        <v>0</v>
      </c>
      <c r="BB331" s="16">
        <f>TAS!BD$344</f>
        <v>0</v>
      </c>
      <c r="BC331" s="16">
        <f>TAS!BE$344</f>
        <v>0</v>
      </c>
      <c r="BD331" s="16">
        <f>TAS!BF$344</f>
        <v>0</v>
      </c>
      <c r="BE331" s="16">
        <f>TAS!BG$344</f>
        <v>0</v>
      </c>
      <c r="BF331" s="16">
        <f>TAS!BH$344</f>
        <v>0</v>
      </c>
      <c r="BG331" s="16">
        <f>TAS!BI$344</f>
        <v>0</v>
      </c>
      <c r="BH331" s="16">
        <f>TAS!BJ$344</f>
        <v>0</v>
      </c>
      <c r="BI331" s="16">
        <f>TAS!BK$344</f>
        <v>0</v>
      </c>
      <c r="BJ331" s="16">
        <f>TAS!BL$344</f>
        <v>0</v>
      </c>
      <c r="BK331" s="16">
        <f>TAS!BM$344</f>
        <v>0</v>
      </c>
      <c r="BL331" s="16">
        <f>TAS!BN$344</f>
        <v>4524598.121538898</v>
      </c>
      <c r="BM331" s="16">
        <f>TAS!BO$344</f>
        <v>0</v>
      </c>
      <c r="BN331" s="16">
        <f>TAS!BP$344</f>
        <v>0</v>
      </c>
      <c r="BO331" s="16">
        <f>TAS!BQ$344</f>
        <v>0</v>
      </c>
      <c r="BP331" s="16">
        <f>TAS!BR$344</f>
        <v>0</v>
      </c>
      <c r="BQ331" s="16">
        <f>TAS!BS$344</f>
        <v>0</v>
      </c>
      <c r="BR331" s="16">
        <f>TAS!BT$344</f>
        <v>0</v>
      </c>
      <c r="BS331" s="16">
        <f>TAS!BU$344</f>
        <v>0</v>
      </c>
      <c r="BT331" s="16">
        <f>TAS!BV$344</f>
        <v>0</v>
      </c>
      <c r="BU331" s="16">
        <f>TAS!BW$344</f>
        <v>0</v>
      </c>
      <c r="BV331" s="16">
        <f>TAS!BX$344</f>
        <v>0</v>
      </c>
      <c r="BW331" s="16">
        <f>TAS!BY$344</f>
        <v>0</v>
      </c>
      <c r="BX331" s="16">
        <f>TAS!BZ$344</f>
        <v>4682959.0557927629</v>
      </c>
      <c r="BY331" s="16">
        <f>TAS!CA$344</f>
        <v>0</v>
      </c>
      <c r="BZ331" s="16">
        <f>TAS!CB$344</f>
        <v>0</v>
      </c>
      <c r="CA331" s="16">
        <f>TAS!CC$344</f>
        <v>0</v>
      </c>
      <c r="CB331" s="16">
        <f>TAS!CD$344</f>
        <v>0</v>
      </c>
      <c r="CC331" s="16">
        <f>TAS!CE$344</f>
        <v>0</v>
      </c>
      <c r="CD331" s="16">
        <f>TAS!CF$344</f>
        <v>0</v>
      </c>
      <c r="CE331" s="16">
        <f>TAS!CG$344</f>
        <v>0</v>
      </c>
      <c r="CF331" s="16">
        <f>TAS!CH$344</f>
        <v>0</v>
      </c>
      <c r="CG331" s="16">
        <f>TAS!CI$344</f>
        <v>0</v>
      </c>
      <c r="CH331" s="16">
        <f>TAS!CJ$344</f>
        <v>0</v>
      </c>
      <c r="CI331" s="16">
        <f>TAS!CK$344</f>
        <v>0</v>
      </c>
      <c r="CJ331" s="16">
        <f>TAS!CL$344</f>
        <v>4846399.481015427</v>
      </c>
      <c r="CK331" s="16">
        <f>TAS!CM$344</f>
        <v>0</v>
      </c>
      <c r="CL331" s="16">
        <f>TAS!CN$344</f>
        <v>0</v>
      </c>
      <c r="CM331" s="16">
        <f>TAS!CO$344</f>
        <v>0</v>
      </c>
      <c r="CN331" s="16">
        <f>TAS!CP$344</f>
        <v>0</v>
      </c>
      <c r="CO331" s="16">
        <f>TAS!CQ$344</f>
        <v>0</v>
      </c>
      <c r="CP331" s="16">
        <f>TAS!CR$344</f>
        <v>0</v>
      </c>
      <c r="CQ331" s="16">
        <f>TAS!CS$344</f>
        <v>0</v>
      </c>
      <c r="CR331" s="16">
        <f>TAS!CT$344</f>
        <v>0</v>
      </c>
      <c r="CS331" s="16">
        <f>TAS!CU$344</f>
        <v>0</v>
      </c>
      <c r="CT331" s="16">
        <f>TAS!CV$344</f>
        <v>0</v>
      </c>
      <c r="CU331" s="16">
        <f>TAS!CW$344</f>
        <v>0</v>
      </c>
      <c r="CV331" s="16">
        <f>TAS!CX$344</f>
        <v>5015544.1569647612</v>
      </c>
      <c r="CW331" s="16">
        <f>TAS!CY$344</f>
        <v>0</v>
      </c>
      <c r="CX331" s="16">
        <f>TAS!CZ$344</f>
        <v>0</v>
      </c>
      <c r="CY331" s="16">
        <f>TAS!DA$344</f>
        <v>0</v>
      </c>
      <c r="CZ331" s="16">
        <f>TAS!DB$344</f>
        <v>0</v>
      </c>
      <c r="DA331" s="16">
        <f>TAS!DC$344</f>
        <v>0</v>
      </c>
      <c r="DB331" s="16">
        <f>TAS!DD$344</f>
        <v>0</v>
      </c>
      <c r="DC331" s="16">
        <f>TAS!DE$344</f>
        <v>0</v>
      </c>
      <c r="DD331" s="16">
        <f>TAS!DF$344</f>
        <v>0</v>
      </c>
      <c r="DE331" s="16">
        <f>TAS!DG$344</f>
        <v>0</v>
      </c>
      <c r="DF331" s="16">
        <f>TAS!DH$344</f>
        <v>0</v>
      </c>
      <c r="DG331" s="16">
        <f>TAS!DI$344</f>
        <v>0</v>
      </c>
      <c r="DH331" s="16">
        <f>TAS!DJ$344</f>
        <v>5190592.1682693549</v>
      </c>
      <c r="DI331" s="16">
        <f>TAS!DK$344</f>
        <v>0</v>
      </c>
      <c r="DJ331" s="16">
        <f>TAS!DL$344</f>
        <v>0</v>
      </c>
      <c r="DK331" s="16">
        <f>TAS!DM$344</f>
        <v>0</v>
      </c>
      <c r="DL331" s="16">
        <f>TAS!DN$344</f>
        <v>0</v>
      </c>
      <c r="DM331" s="16">
        <f>TAS!DO$344</f>
        <v>0</v>
      </c>
      <c r="DN331" s="16">
        <f>TAS!DP$344</f>
        <v>0</v>
      </c>
      <c r="DO331" s="16">
        <f>TAS!DQ$344</f>
        <v>0</v>
      </c>
      <c r="DP331" s="16">
        <f>TAS!DR$344</f>
        <v>0</v>
      </c>
      <c r="DQ331" s="16">
        <f>TAS!DS$344</f>
        <v>0</v>
      </c>
      <c r="DR331" s="16">
        <f>TAS!DT$344</f>
        <v>0</v>
      </c>
      <c r="DS331" s="16">
        <f>TAS!DU$344</f>
        <v>0</v>
      </c>
      <c r="DT331" s="16">
        <f>TAS!DV$344</f>
        <v>5372262.8941587843</v>
      </c>
      <c r="DU331" s="16">
        <f>TAS!DW$344</f>
        <v>0</v>
      </c>
      <c r="DV331" s="16">
        <f>TAS!DX$344</f>
        <v>0</v>
      </c>
      <c r="DW331" s="16">
        <f>TAS!DY$344</f>
        <v>0</v>
      </c>
      <c r="DX331" s="16">
        <f>TAS!DZ$344</f>
        <v>0</v>
      </c>
      <c r="DY331" s="16">
        <f>TAS!EA$344</f>
        <v>0</v>
      </c>
      <c r="DZ331" s="16">
        <f>TAS!EB$344</f>
        <v>0</v>
      </c>
    </row>
    <row r="332" spans="1:130" x14ac:dyDescent="0.25">
      <c r="B332" t="str">
        <f>Assumptions!B$88</f>
        <v>Saleyards</v>
      </c>
      <c r="D332" s="79">
        <f>TAS!D348</f>
        <v>44927</v>
      </c>
      <c r="E332" s="79">
        <f>TAS!F348</f>
        <v>45292</v>
      </c>
      <c r="F332" s="46">
        <f t="shared" si="188"/>
        <v>1534347.7146233767</v>
      </c>
      <c r="H332" s="16">
        <f>TAS!J$351</f>
        <v>125867.94114380694</v>
      </c>
      <c r="I332" s="16">
        <f>TAS!K$351</f>
        <v>126205.17273862848</v>
      </c>
      <c r="J332" s="16">
        <f>TAS!L$351</f>
        <v>126579.59031418712</v>
      </c>
      <c r="K332" s="16">
        <f>TAS!M$351</f>
        <v>126942.98749788136</v>
      </c>
      <c r="L332" s="16">
        <f>TAS!N$351</f>
        <v>127307.42795808478</v>
      </c>
      <c r="M332" s="16">
        <f>TAS!O$351</f>
        <v>127672.91468993858</v>
      </c>
      <c r="N332" s="16">
        <f>TAS!P$351</f>
        <v>128039.45069718271</v>
      </c>
      <c r="O332" s="16">
        <f>TAS!Q$351</f>
        <v>128407.03899218053</v>
      </c>
      <c r="P332" s="16">
        <f>TAS!R$351</f>
        <v>128775.68259594361</v>
      </c>
      <c r="Q332" s="16">
        <f>TAS!S$351</f>
        <v>129145.38453815652</v>
      </c>
      <c r="R332" s="16">
        <f>TAS!T$351</f>
        <v>129516.14785720178</v>
      </c>
      <c r="S332" s="16">
        <f>TAS!U$351</f>
        <v>129887.97560018476</v>
      </c>
      <c r="T332" s="16">
        <f>TAS!V$351</f>
        <v>0</v>
      </c>
      <c r="U332" s="16">
        <f>TAS!W$351</f>
        <v>0</v>
      </c>
      <c r="V332" s="16">
        <f>TAS!X$351</f>
        <v>0</v>
      </c>
      <c r="W332" s="16">
        <f>TAS!Y$351</f>
        <v>0</v>
      </c>
      <c r="X332" s="16">
        <f>TAS!Z$351</f>
        <v>0</v>
      </c>
      <c r="Y332" s="16">
        <f>TAS!AA$351</f>
        <v>0</v>
      </c>
      <c r="Z332" s="16">
        <f>TAS!AB$351</f>
        <v>0</v>
      </c>
      <c r="AA332" s="16">
        <f>TAS!AC$351</f>
        <v>0</v>
      </c>
      <c r="AB332" s="16">
        <f>TAS!AD$351</f>
        <v>0</v>
      </c>
      <c r="AC332" s="16">
        <f>TAS!AE$351</f>
        <v>0</v>
      </c>
      <c r="AD332" s="16">
        <f>TAS!AF$351</f>
        <v>0</v>
      </c>
      <c r="AE332" s="16">
        <f>TAS!AG$351</f>
        <v>0</v>
      </c>
      <c r="AF332" s="16">
        <f>TAS!AH$351</f>
        <v>0</v>
      </c>
      <c r="AG332" s="16">
        <f>TAS!AI$351</f>
        <v>0</v>
      </c>
      <c r="AH332" s="16">
        <f>TAS!AJ$351</f>
        <v>0</v>
      </c>
      <c r="AI332" s="16">
        <f>TAS!AK$351</f>
        <v>0</v>
      </c>
      <c r="AJ332" s="16">
        <f>TAS!AL$351</f>
        <v>0</v>
      </c>
      <c r="AK332" s="16">
        <f>TAS!AM$351</f>
        <v>0</v>
      </c>
      <c r="AL332" s="16">
        <f>TAS!AN$351</f>
        <v>0</v>
      </c>
      <c r="AM332" s="16">
        <f>TAS!AO$351</f>
        <v>0</v>
      </c>
      <c r="AN332" s="16">
        <f>TAS!AP$351</f>
        <v>0</v>
      </c>
      <c r="AO332" s="16">
        <f>TAS!AQ$351</f>
        <v>0</v>
      </c>
      <c r="AP332" s="16">
        <f>TAS!AR$351</f>
        <v>0</v>
      </c>
      <c r="AQ332" s="16">
        <f>TAS!AS$351</f>
        <v>0</v>
      </c>
      <c r="AR332" s="16">
        <f>TAS!AT$351</f>
        <v>0</v>
      </c>
      <c r="AS332" s="16">
        <f>TAS!AU$351</f>
        <v>0</v>
      </c>
      <c r="AT332" s="16">
        <f>TAS!AV$351</f>
        <v>0</v>
      </c>
      <c r="AU332" s="16">
        <f>TAS!AW$351</f>
        <v>0</v>
      </c>
      <c r="AV332" s="16">
        <f>TAS!AX$351</f>
        <v>0</v>
      </c>
      <c r="AW332" s="16">
        <f>TAS!AY$351</f>
        <v>0</v>
      </c>
      <c r="AX332" s="16">
        <f>TAS!AZ$351</f>
        <v>0</v>
      </c>
      <c r="AY332" s="16">
        <f>TAS!BA$351</f>
        <v>0</v>
      </c>
      <c r="AZ332" s="16">
        <f>TAS!BB$351</f>
        <v>0</v>
      </c>
      <c r="BA332" s="16">
        <f>TAS!BC$351</f>
        <v>0</v>
      </c>
      <c r="BB332" s="16">
        <f>TAS!BD$351</f>
        <v>0</v>
      </c>
      <c r="BC332" s="16">
        <f>TAS!BE$351</f>
        <v>0</v>
      </c>
      <c r="BD332" s="16">
        <f>TAS!BF$351</f>
        <v>0</v>
      </c>
      <c r="BE332" s="16">
        <f>TAS!BG$351</f>
        <v>0</v>
      </c>
      <c r="BF332" s="16">
        <f>TAS!BH$351</f>
        <v>0</v>
      </c>
      <c r="BG332" s="16">
        <f>TAS!BI$351</f>
        <v>0</v>
      </c>
      <c r="BH332" s="16">
        <f>TAS!BJ$351</f>
        <v>0</v>
      </c>
      <c r="BI332" s="16">
        <f>TAS!BK$351</f>
        <v>0</v>
      </c>
      <c r="BJ332" s="16">
        <f>TAS!BL$351</f>
        <v>0</v>
      </c>
      <c r="BK332" s="16">
        <f>TAS!BM$351</f>
        <v>0</v>
      </c>
      <c r="BL332" s="16">
        <f>TAS!BN$351</f>
        <v>0</v>
      </c>
      <c r="BM332" s="16">
        <f>TAS!BO$351</f>
        <v>0</v>
      </c>
      <c r="BN332" s="16">
        <f>TAS!BP$351</f>
        <v>0</v>
      </c>
      <c r="BO332" s="16">
        <f>TAS!BQ$351</f>
        <v>0</v>
      </c>
      <c r="BP332" s="16">
        <f>TAS!BR$351</f>
        <v>0</v>
      </c>
      <c r="BQ332" s="16">
        <f>TAS!BS$351</f>
        <v>0</v>
      </c>
      <c r="BR332" s="16">
        <f>TAS!BT$351</f>
        <v>0</v>
      </c>
      <c r="BS332" s="16">
        <f>TAS!BU$351</f>
        <v>0</v>
      </c>
      <c r="BT332" s="16">
        <f>TAS!BV$351</f>
        <v>0</v>
      </c>
      <c r="BU332" s="16">
        <f>TAS!BW$351</f>
        <v>0</v>
      </c>
      <c r="BV332" s="16">
        <f>TAS!BX$351</f>
        <v>0</v>
      </c>
      <c r="BW332" s="16">
        <f>TAS!BY$351</f>
        <v>0</v>
      </c>
      <c r="BX332" s="16">
        <f>TAS!BZ$351</f>
        <v>0</v>
      </c>
      <c r="BY332" s="16">
        <f>TAS!CA$351</f>
        <v>0</v>
      </c>
      <c r="BZ332" s="16">
        <f>TAS!CB$351</f>
        <v>0</v>
      </c>
      <c r="CA332" s="16">
        <f>TAS!CC$351</f>
        <v>0</v>
      </c>
      <c r="CB332" s="16">
        <f>TAS!CD$351</f>
        <v>0</v>
      </c>
      <c r="CC332" s="16">
        <f>TAS!CE$351</f>
        <v>0</v>
      </c>
      <c r="CD332" s="16">
        <f>TAS!CF$351</f>
        <v>0</v>
      </c>
      <c r="CE332" s="16">
        <f>TAS!CG$351</f>
        <v>0</v>
      </c>
      <c r="CF332" s="16">
        <f>TAS!CH$351</f>
        <v>0</v>
      </c>
      <c r="CG332" s="16">
        <f>TAS!CI$351</f>
        <v>0</v>
      </c>
      <c r="CH332" s="16">
        <f>TAS!CJ$351</f>
        <v>0</v>
      </c>
      <c r="CI332" s="16">
        <f>TAS!CK$351</f>
        <v>0</v>
      </c>
      <c r="CJ332" s="16">
        <f>TAS!CL$351</f>
        <v>0</v>
      </c>
      <c r="CK332" s="16">
        <f>TAS!CM$351</f>
        <v>0</v>
      </c>
      <c r="CL332" s="16">
        <f>TAS!CN$351</f>
        <v>0</v>
      </c>
      <c r="CM332" s="16">
        <f>TAS!CO$351</f>
        <v>0</v>
      </c>
      <c r="CN332" s="16">
        <f>TAS!CP$351</f>
        <v>0</v>
      </c>
      <c r="CO332" s="16">
        <f>TAS!CQ$351</f>
        <v>0</v>
      </c>
      <c r="CP332" s="16">
        <f>TAS!CR$351</f>
        <v>0</v>
      </c>
      <c r="CQ332" s="16">
        <f>TAS!CS$351</f>
        <v>0</v>
      </c>
      <c r="CR332" s="16">
        <f>TAS!CT$351</f>
        <v>0</v>
      </c>
      <c r="CS332" s="16">
        <f>TAS!CU$351</f>
        <v>0</v>
      </c>
      <c r="CT332" s="16">
        <f>TAS!CV$351</f>
        <v>0</v>
      </c>
      <c r="CU332" s="16">
        <f>TAS!CW$351</f>
        <v>0</v>
      </c>
      <c r="CV332" s="16">
        <f>TAS!CX$351</f>
        <v>0</v>
      </c>
      <c r="CW332" s="16">
        <f>TAS!CY$351</f>
        <v>0</v>
      </c>
      <c r="CX332" s="16">
        <f>TAS!CZ$351</f>
        <v>0</v>
      </c>
      <c r="CY332" s="16">
        <f>TAS!DA$351</f>
        <v>0</v>
      </c>
      <c r="CZ332" s="16">
        <f>TAS!DB$351</f>
        <v>0</v>
      </c>
      <c r="DA332" s="16">
        <f>TAS!DC$351</f>
        <v>0</v>
      </c>
      <c r="DB332" s="16">
        <f>TAS!DD$351</f>
        <v>0</v>
      </c>
      <c r="DC332" s="16">
        <f>TAS!DE$351</f>
        <v>0</v>
      </c>
      <c r="DD332" s="16">
        <f>TAS!DF$351</f>
        <v>0</v>
      </c>
      <c r="DE332" s="16">
        <f>TAS!DG$351</f>
        <v>0</v>
      </c>
      <c r="DF332" s="16">
        <f>TAS!DH$351</f>
        <v>0</v>
      </c>
      <c r="DG332" s="16">
        <f>TAS!DI$351</f>
        <v>0</v>
      </c>
      <c r="DH332" s="16">
        <f>TAS!DJ$351</f>
        <v>0</v>
      </c>
      <c r="DI332" s="16">
        <f>TAS!DK$351</f>
        <v>0</v>
      </c>
      <c r="DJ332" s="16">
        <f>TAS!DL$351</f>
        <v>0</v>
      </c>
      <c r="DK332" s="16">
        <f>TAS!DM$351</f>
        <v>0</v>
      </c>
      <c r="DL332" s="16">
        <f>TAS!DN$351</f>
        <v>0</v>
      </c>
      <c r="DM332" s="16">
        <f>TAS!DO$351</f>
        <v>0</v>
      </c>
      <c r="DN332" s="16">
        <f>TAS!DP$351</f>
        <v>0</v>
      </c>
      <c r="DO332" s="16">
        <f>TAS!DQ$351</f>
        <v>0</v>
      </c>
      <c r="DP332" s="16">
        <f>TAS!DR$351</f>
        <v>0</v>
      </c>
      <c r="DQ332" s="16">
        <f>TAS!DS$351</f>
        <v>0</v>
      </c>
      <c r="DR332" s="16">
        <f>TAS!DT$351</f>
        <v>0</v>
      </c>
      <c r="DS332" s="16">
        <f>TAS!DU$351</f>
        <v>0</v>
      </c>
      <c r="DT332" s="16">
        <f>TAS!DV$351</f>
        <v>0</v>
      </c>
      <c r="DU332" s="16">
        <f>TAS!DW$351</f>
        <v>0</v>
      </c>
      <c r="DV332" s="16">
        <f>TAS!DX$351</f>
        <v>0</v>
      </c>
      <c r="DW332" s="16">
        <f>TAS!DY$351</f>
        <v>0</v>
      </c>
      <c r="DX332" s="16">
        <f>TAS!DZ$351</f>
        <v>0</v>
      </c>
      <c r="DY332" s="16">
        <f>TAS!EA$351</f>
        <v>0</v>
      </c>
      <c r="DZ332" s="16">
        <f>TAS!EB$351</f>
        <v>0</v>
      </c>
    </row>
    <row r="333" spans="1:130" x14ac:dyDescent="0.25">
      <c r="B333" t="str">
        <f>Assumptions!B$145</f>
        <v>Processors</v>
      </c>
      <c r="D333" s="79">
        <f>TAS!D355</f>
        <v>44927</v>
      </c>
      <c r="E333" s="79">
        <f>TAS!F355</f>
        <v>45292</v>
      </c>
      <c r="F333" s="46">
        <f t="shared" si="188"/>
        <v>230190.46058255967</v>
      </c>
      <c r="H333" s="16">
        <f>TAS!J$358</f>
        <v>18883.333333333332</v>
      </c>
      <c r="I333" s="16">
        <f>TAS!K$358</f>
        <v>18933.926491191305</v>
      </c>
      <c r="J333" s="16">
        <f>TAS!L$358</f>
        <v>18990.098474469036</v>
      </c>
      <c r="K333" s="16">
        <f>TAS!M$358</f>
        <v>19044.617123854528</v>
      </c>
      <c r="L333" s="16">
        <f>TAS!N$358</f>
        <v>19099.292290760706</v>
      </c>
      <c r="M333" s="16">
        <f>TAS!O$358</f>
        <v>19154.124424533522</v>
      </c>
      <c r="N333" s="16">
        <f>TAS!P$358</f>
        <v>19209.113975808948</v>
      </c>
      <c r="O333" s="16">
        <f>TAS!Q$358</f>
        <v>19264.261396516697</v>
      </c>
      <c r="P333" s="16">
        <f>TAS!R$358</f>
        <v>19319.567139883915</v>
      </c>
      <c r="Q333" s="16">
        <f>TAS!S$358</f>
        <v>19375.031660438923</v>
      </c>
      <c r="R333" s="16">
        <f>TAS!T$358</f>
        <v>19430.655414014946</v>
      </c>
      <c r="S333" s="16">
        <f>TAS!U$358</f>
        <v>19486.438857753859</v>
      </c>
      <c r="T333" s="16">
        <f>TAS!V$358</f>
        <v>0</v>
      </c>
      <c r="U333" s="16">
        <f>TAS!W$358</f>
        <v>0</v>
      </c>
      <c r="V333" s="16">
        <f>TAS!X$358</f>
        <v>0</v>
      </c>
      <c r="W333" s="16">
        <f>TAS!Y$358</f>
        <v>0</v>
      </c>
      <c r="X333" s="16">
        <f>TAS!Z$358</f>
        <v>0</v>
      </c>
      <c r="Y333" s="16">
        <f>TAS!AA$358</f>
        <v>0</v>
      </c>
      <c r="Z333" s="16">
        <f>TAS!AB$358</f>
        <v>0</v>
      </c>
      <c r="AA333" s="16">
        <f>TAS!AC$358</f>
        <v>0</v>
      </c>
      <c r="AB333" s="16">
        <f>TAS!AD$358</f>
        <v>0</v>
      </c>
      <c r="AC333" s="16">
        <f>TAS!AE$358</f>
        <v>0</v>
      </c>
      <c r="AD333" s="16">
        <f>TAS!AF$358</f>
        <v>0</v>
      </c>
      <c r="AE333" s="16">
        <f>TAS!AG$358</f>
        <v>0</v>
      </c>
      <c r="AF333" s="16">
        <f>TAS!AH$358</f>
        <v>0</v>
      </c>
      <c r="AG333" s="16">
        <f>TAS!AI$358</f>
        <v>0</v>
      </c>
      <c r="AH333" s="16">
        <f>TAS!AJ$358</f>
        <v>0</v>
      </c>
      <c r="AI333" s="16">
        <f>TAS!AK$358</f>
        <v>0</v>
      </c>
      <c r="AJ333" s="16">
        <f>TAS!AL$358</f>
        <v>0</v>
      </c>
      <c r="AK333" s="16">
        <f>TAS!AM$358</f>
        <v>0</v>
      </c>
      <c r="AL333" s="16">
        <f>TAS!AN$358</f>
        <v>0</v>
      </c>
      <c r="AM333" s="16">
        <f>TAS!AO$358</f>
        <v>0</v>
      </c>
      <c r="AN333" s="16">
        <f>TAS!AP$358</f>
        <v>0</v>
      </c>
      <c r="AO333" s="16">
        <f>TAS!AQ$358</f>
        <v>0</v>
      </c>
      <c r="AP333" s="16">
        <f>TAS!AR$358</f>
        <v>0</v>
      </c>
      <c r="AQ333" s="16">
        <f>TAS!AS$358</f>
        <v>0</v>
      </c>
      <c r="AR333" s="16">
        <f>TAS!AT$358</f>
        <v>0</v>
      </c>
      <c r="AS333" s="16">
        <f>TAS!AU$358</f>
        <v>0</v>
      </c>
      <c r="AT333" s="16">
        <f>TAS!AV$358</f>
        <v>0</v>
      </c>
      <c r="AU333" s="16">
        <f>TAS!AW$358</f>
        <v>0</v>
      </c>
      <c r="AV333" s="16">
        <f>TAS!AX$358</f>
        <v>0</v>
      </c>
      <c r="AW333" s="16">
        <f>TAS!AY$358</f>
        <v>0</v>
      </c>
      <c r="AX333" s="16">
        <f>TAS!AZ$358</f>
        <v>0</v>
      </c>
      <c r="AY333" s="16">
        <f>TAS!BA$358</f>
        <v>0</v>
      </c>
      <c r="AZ333" s="16">
        <f>TAS!BB$358</f>
        <v>0</v>
      </c>
      <c r="BA333" s="16">
        <f>TAS!BC$358</f>
        <v>0</v>
      </c>
      <c r="BB333" s="16">
        <f>TAS!BD$358</f>
        <v>0</v>
      </c>
      <c r="BC333" s="16">
        <f>TAS!BE$358</f>
        <v>0</v>
      </c>
      <c r="BD333" s="16">
        <f>TAS!BF$358</f>
        <v>0</v>
      </c>
      <c r="BE333" s="16">
        <f>TAS!BG$358</f>
        <v>0</v>
      </c>
      <c r="BF333" s="16">
        <f>TAS!BH$358</f>
        <v>0</v>
      </c>
      <c r="BG333" s="16">
        <f>TAS!BI$358</f>
        <v>0</v>
      </c>
      <c r="BH333" s="16">
        <f>TAS!BJ$358</f>
        <v>0</v>
      </c>
      <c r="BI333" s="16">
        <f>TAS!BK$358</f>
        <v>0</v>
      </c>
      <c r="BJ333" s="16">
        <f>TAS!BL$358</f>
        <v>0</v>
      </c>
      <c r="BK333" s="16">
        <f>TAS!BM$358</f>
        <v>0</v>
      </c>
      <c r="BL333" s="16">
        <f>TAS!BN$358</f>
        <v>0</v>
      </c>
      <c r="BM333" s="16">
        <f>TAS!BO$358</f>
        <v>0</v>
      </c>
      <c r="BN333" s="16">
        <f>TAS!BP$358</f>
        <v>0</v>
      </c>
      <c r="BO333" s="16">
        <f>TAS!BQ$358</f>
        <v>0</v>
      </c>
      <c r="BP333" s="16">
        <f>TAS!BR$358</f>
        <v>0</v>
      </c>
      <c r="BQ333" s="16">
        <f>TAS!BS$358</f>
        <v>0</v>
      </c>
      <c r="BR333" s="16">
        <f>TAS!BT$358</f>
        <v>0</v>
      </c>
      <c r="BS333" s="16">
        <f>TAS!BU$358</f>
        <v>0</v>
      </c>
      <c r="BT333" s="16">
        <f>TAS!BV$358</f>
        <v>0</v>
      </c>
      <c r="BU333" s="16">
        <f>TAS!BW$358</f>
        <v>0</v>
      </c>
      <c r="BV333" s="16">
        <f>TAS!BX$358</f>
        <v>0</v>
      </c>
      <c r="BW333" s="16">
        <f>TAS!BY$358</f>
        <v>0</v>
      </c>
      <c r="BX333" s="16">
        <f>TAS!BZ$358</f>
        <v>0</v>
      </c>
      <c r="BY333" s="16">
        <f>TAS!CA$358</f>
        <v>0</v>
      </c>
      <c r="BZ333" s="16">
        <f>TAS!CB$358</f>
        <v>0</v>
      </c>
      <c r="CA333" s="16">
        <f>TAS!CC$358</f>
        <v>0</v>
      </c>
      <c r="CB333" s="16">
        <f>TAS!CD$358</f>
        <v>0</v>
      </c>
      <c r="CC333" s="16">
        <f>TAS!CE$358</f>
        <v>0</v>
      </c>
      <c r="CD333" s="16">
        <f>TAS!CF$358</f>
        <v>0</v>
      </c>
      <c r="CE333" s="16">
        <f>TAS!CG$358</f>
        <v>0</v>
      </c>
      <c r="CF333" s="16">
        <f>TAS!CH$358</f>
        <v>0</v>
      </c>
      <c r="CG333" s="16">
        <f>TAS!CI$358</f>
        <v>0</v>
      </c>
      <c r="CH333" s="16">
        <f>TAS!CJ$358</f>
        <v>0</v>
      </c>
      <c r="CI333" s="16">
        <f>TAS!CK$358</f>
        <v>0</v>
      </c>
      <c r="CJ333" s="16">
        <f>TAS!CL$358</f>
        <v>0</v>
      </c>
      <c r="CK333" s="16">
        <f>TAS!CM$358</f>
        <v>0</v>
      </c>
      <c r="CL333" s="16">
        <f>TAS!CN$358</f>
        <v>0</v>
      </c>
      <c r="CM333" s="16">
        <f>TAS!CO$358</f>
        <v>0</v>
      </c>
      <c r="CN333" s="16">
        <f>TAS!CP$358</f>
        <v>0</v>
      </c>
      <c r="CO333" s="16">
        <f>TAS!CQ$358</f>
        <v>0</v>
      </c>
      <c r="CP333" s="16">
        <f>TAS!CR$358</f>
        <v>0</v>
      </c>
      <c r="CQ333" s="16">
        <f>TAS!CS$358</f>
        <v>0</v>
      </c>
      <c r="CR333" s="16">
        <f>TAS!CT$358</f>
        <v>0</v>
      </c>
      <c r="CS333" s="16">
        <f>TAS!CU$358</f>
        <v>0</v>
      </c>
      <c r="CT333" s="16">
        <f>TAS!CV$358</f>
        <v>0</v>
      </c>
      <c r="CU333" s="16">
        <f>TAS!CW$358</f>
        <v>0</v>
      </c>
      <c r="CV333" s="16">
        <f>TAS!CX$358</f>
        <v>0</v>
      </c>
      <c r="CW333" s="16">
        <f>TAS!CY$358</f>
        <v>0</v>
      </c>
      <c r="CX333" s="16">
        <f>TAS!CZ$358</f>
        <v>0</v>
      </c>
      <c r="CY333" s="16">
        <f>TAS!DA$358</f>
        <v>0</v>
      </c>
      <c r="CZ333" s="16">
        <f>TAS!DB$358</f>
        <v>0</v>
      </c>
      <c r="DA333" s="16">
        <f>TAS!DC$358</f>
        <v>0</v>
      </c>
      <c r="DB333" s="16">
        <f>TAS!DD$358</f>
        <v>0</v>
      </c>
      <c r="DC333" s="16">
        <f>TAS!DE$358</f>
        <v>0</v>
      </c>
      <c r="DD333" s="16">
        <f>TAS!DF$358</f>
        <v>0</v>
      </c>
      <c r="DE333" s="16">
        <f>TAS!DG$358</f>
        <v>0</v>
      </c>
      <c r="DF333" s="16">
        <f>TAS!DH$358</f>
        <v>0</v>
      </c>
      <c r="DG333" s="16">
        <f>TAS!DI$358</f>
        <v>0</v>
      </c>
      <c r="DH333" s="16">
        <f>TAS!DJ$358</f>
        <v>0</v>
      </c>
      <c r="DI333" s="16">
        <f>TAS!DK$358</f>
        <v>0</v>
      </c>
      <c r="DJ333" s="16">
        <f>TAS!DL$358</f>
        <v>0</v>
      </c>
      <c r="DK333" s="16">
        <f>TAS!DM$358</f>
        <v>0</v>
      </c>
      <c r="DL333" s="16">
        <f>TAS!DN$358</f>
        <v>0</v>
      </c>
      <c r="DM333" s="16">
        <f>TAS!DO$358</f>
        <v>0</v>
      </c>
      <c r="DN333" s="16">
        <f>TAS!DP$358</f>
        <v>0</v>
      </c>
      <c r="DO333" s="16">
        <f>TAS!DQ$358</f>
        <v>0</v>
      </c>
      <c r="DP333" s="16">
        <f>TAS!DR$358</f>
        <v>0</v>
      </c>
      <c r="DQ333" s="16">
        <f>TAS!DS$358</f>
        <v>0</v>
      </c>
      <c r="DR333" s="16">
        <f>TAS!DT$358</f>
        <v>0</v>
      </c>
      <c r="DS333" s="16">
        <f>TAS!DU$358</f>
        <v>0</v>
      </c>
      <c r="DT333" s="16">
        <f>TAS!DV$358</f>
        <v>0</v>
      </c>
      <c r="DU333" s="16">
        <f>TAS!DW$358</f>
        <v>0</v>
      </c>
      <c r="DV333" s="16">
        <f>TAS!DX$358</f>
        <v>0</v>
      </c>
      <c r="DW333" s="16">
        <f>TAS!DY$358</f>
        <v>0</v>
      </c>
      <c r="DX333" s="16">
        <f>TAS!DZ$358</f>
        <v>0</v>
      </c>
      <c r="DY333" s="16">
        <f>TAS!EA$358</f>
        <v>0</v>
      </c>
      <c r="DZ333" s="16">
        <f>TAS!EB$358</f>
        <v>0</v>
      </c>
    </row>
    <row r="334" spans="1:130" x14ac:dyDescent="0.25">
      <c r="B334" t="str">
        <f>Assumptions!B$191</f>
        <v>Agents</v>
      </c>
      <c r="D334" s="79">
        <f>TAS!D362</f>
        <v>45078</v>
      </c>
      <c r="E334" s="79">
        <f>TAS!F362</f>
        <v>45444</v>
      </c>
      <c r="F334" s="46">
        <f t="shared" si="188"/>
        <v>166838.36968441476</v>
      </c>
      <c r="H334" s="16">
        <f>TAS!J$365</f>
        <v>0</v>
      </c>
      <c r="I334" s="16">
        <f>TAS!K$365</f>
        <v>0</v>
      </c>
      <c r="J334" s="16">
        <f>TAS!L$365</f>
        <v>0</v>
      </c>
      <c r="K334" s="16">
        <f>TAS!M$365</f>
        <v>0</v>
      </c>
      <c r="L334" s="16">
        <f>TAS!N$365</f>
        <v>0</v>
      </c>
      <c r="M334" s="16">
        <f>TAS!O$365</f>
        <v>13685.140089726288</v>
      </c>
      <c r="N334" s="16">
        <f>TAS!P$365</f>
        <v>13724.428740880268</v>
      </c>
      <c r="O334" s="16">
        <f>TAS!Q$365</f>
        <v>13763.830185772522</v>
      </c>
      <c r="P334" s="16">
        <f>TAS!R$365</f>
        <v>13803.344748222444</v>
      </c>
      <c r="Q334" s="16">
        <f>TAS!S$365</f>
        <v>13842.972752979089</v>
      </c>
      <c r="R334" s="16">
        <f>TAS!T$365</f>
        <v>13882.71452572383</v>
      </c>
      <c r="S334" s="16">
        <f>TAS!U$365</f>
        <v>13922.570393073036</v>
      </c>
      <c r="T334" s="16">
        <f>TAS!V$365</f>
        <v>13962.540682580764</v>
      </c>
      <c r="U334" s="16">
        <f>TAS!W$365</f>
        <v>14001.287702498714</v>
      </c>
      <c r="V334" s="16">
        <f>TAS!X$365</f>
        <v>14042.82584299257</v>
      </c>
      <c r="W334" s="16">
        <f>TAS!Y$365</f>
        <v>14083.141373717433</v>
      </c>
      <c r="X334" s="16">
        <f>TAS!Z$365</f>
        <v>14123.572646247816</v>
      </c>
      <c r="Y334" s="16">
        <f>TAS!AA$365</f>
        <v>0</v>
      </c>
      <c r="Z334" s="16">
        <f>TAS!AB$365</f>
        <v>0</v>
      </c>
      <c r="AA334" s="16">
        <f>TAS!AC$365</f>
        <v>0</v>
      </c>
      <c r="AB334" s="16">
        <f>TAS!AD$365</f>
        <v>0</v>
      </c>
      <c r="AC334" s="16">
        <f>TAS!AE$365</f>
        <v>0</v>
      </c>
      <c r="AD334" s="16">
        <f>TAS!AF$365</f>
        <v>0</v>
      </c>
      <c r="AE334" s="16">
        <f>TAS!AG$365</f>
        <v>0</v>
      </c>
      <c r="AF334" s="16">
        <f>TAS!AH$365</f>
        <v>0</v>
      </c>
      <c r="AG334" s="16">
        <f>TAS!AI$365</f>
        <v>0</v>
      </c>
      <c r="AH334" s="16">
        <f>TAS!AJ$365</f>
        <v>0</v>
      </c>
      <c r="AI334" s="16">
        <f>TAS!AK$365</f>
        <v>0</v>
      </c>
      <c r="AJ334" s="16">
        <f>TAS!AL$365</f>
        <v>0</v>
      </c>
      <c r="AK334" s="16">
        <f>TAS!AM$365</f>
        <v>0</v>
      </c>
      <c r="AL334" s="16">
        <f>TAS!AN$365</f>
        <v>0</v>
      </c>
      <c r="AM334" s="16">
        <f>TAS!AO$365</f>
        <v>0</v>
      </c>
      <c r="AN334" s="16">
        <f>TAS!AP$365</f>
        <v>0</v>
      </c>
      <c r="AO334" s="16">
        <f>TAS!AQ$365</f>
        <v>0</v>
      </c>
      <c r="AP334" s="16">
        <f>TAS!AR$365</f>
        <v>0</v>
      </c>
      <c r="AQ334" s="16">
        <f>TAS!AS$365</f>
        <v>0</v>
      </c>
      <c r="AR334" s="16">
        <f>TAS!AT$365</f>
        <v>0</v>
      </c>
      <c r="AS334" s="16">
        <f>TAS!AU$365</f>
        <v>0</v>
      </c>
      <c r="AT334" s="16">
        <f>TAS!AV$365</f>
        <v>0</v>
      </c>
      <c r="AU334" s="16">
        <f>TAS!AW$365</f>
        <v>0</v>
      </c>
      <c r="AV334" s="16">
        <f>TAS!AX$365</f>
        <v>0</v>
      </c>
      <c r="AW334" s="16">
        <f>TAS!AY$365</f>
        <v>0</v>
      </c>
      <c r="AX334" s="16">
        <f>TAS!AZ$365</f>
        <v>0</v>
      </c>
      <c r="AY334" s="16">
        <f>TAS!BA$365</f>
        <v>0</v>
      </c>
      <c r="AZ334" s="16">
        <f>TAS!BB$365</f>
        <v>0</v>
      </c>
      <c r="BA334" s="16">
        <f>TAS!BC$365</f>
        <v>0</v>
      </c>
      <c r="BB334" s="16">
        <f>TAS!BD$365</f>
        <v>0</v>
      </c>
      <c r="BC334" s="16">
        <f>TAS!BE$365</f>
        <v>0</v>
      </c>
      <c r="BD334" s="16">
        <f>TAS!BF$365</f>
        <v>0</v>
      </c>
      <c r="BE334" s="16">
        <f>TAS!BG$365</f>
        <v>0</v>
      </c>
      <c r="BF334" s="16">
        <f>TAS!BH$365</f>
        <v>0</v>
      </c>
      <c r="BG334" s="16">
        <f>TAS!BI$365</f>
        <v>0</v>
      </c>
      <c r="BH334" s="16">
        <f>TAS!BJ$365</f>
        <v>0</v>
      </c>
      <c r="BI334" s="16">
        <f>TAS!BK$365</f>
        <v>0</v>
      </c>
      <c r="BJ334" s="16">
        <f>TAS!BL$365</f>
        <v>0</v>
      </c>
      <c r="BK334" s="16">
        <f>TAS!BM$365</f>
        <v>0</v>
      </c>
      <c r="BL334" s="16">
        <f>TAS!BN$365</f>
        <v>0</v>
      </c>
      <c r="BM334" s="16">
        <f>TAS!BO$365</f>
        <v>0</v>
      </c>
      <c r="BN334" s="16">
        <f>TAS!BP$365</f>
        <v>0</v>
      </c>
      <c r="BO334" s="16">
        <f>TAS!BQ$365</f>
        <v>0</v>
      </c>
      <c r="BP334" s="16">
        <f>TAS!BR$365</f>
        <v>0</v>
      </c>
      <c r="BQ334" s="16">
        <f>TAS!BS$365</f>
        <v>0</v>
      </c>
      <c r="BR334" s="16">
        <f>TAS!BT$365</f>
        <v>0</v>
      </c>
      <c r="BS334" s="16">
        <f>TAS!BU$365</f>
        <v>0</v>
      </c>
      <c r="BT334" s="16">
        <f>TAS!BV$365</f>
        <v>0</v>
      </c>
      <c r="BU334" s="16">
        <f>TAS!BW$365</f>
        <v>0</v>
      </c>
      <c r="BV334" s="16">
        <f>TAS!BX$365</f>
        <v>0</v>
      </c>
      <c r="BW334" s="16">
        <f>TAS!BY$365</f>
        <v>0</v>
      </c>
      <c r="BX334" s="16">
        <f>TAS!BZ$365</f>
        <v>0</v>
      </c>
      <c r="BY334" s="16">
        <f>TAS!CA$365</f>
        <v>0</v>
      </c>
      <c r="BZ334" s="16">
        <f>TAS!CB$365</f>
        <v>0</v>
      </c>
      <c r="CA334" s="16">
        <f>TAS!CC$365</f>
        <v>0</v>
      </c>
      <c r="CB334" s="16">
        <f>TAS!CD$365</f>
        <v>0</v>
      </c>
      <c r="CC334" s="16">
        <f>TAS!CE$365</f>
        <v>0</v>
      </c>
      <c r="CD334" s="16">
        <f>TAS!CF$365</f>
        <v>0</v>
      </c>
      <c r="CE334" s="16">
        <f>TAS!CG$365</f>
        <v>0</v>
      </c>
      <c r="CF334" s="16">
        <f>TAS!CH$365</f>
        <v>0</v>
      </c>
      <c r="CG334" s="16">
        <f>TAS!CI$365</f>
        <v>0</v>
      </c>
      <c r="CH334" s="16">
        <f>TAS!CJ$365</f>
        <v>0</v>
      </c>
      <c r="CI334" s="16">
        <f>TAS!CK$365</f>
        <v>0</v>
      </c>
      <c r="CJ334" s="16">
        <f>TAS!CL$365</f>
        <v>0</v>
      </c>
      <c r="CK334" s="16">
        <f>TAS!CM$365</f>
        <v>0</v>
      </c>
      <c r="CL334" s="16">
        <f>TAS!CN$365</f>
        <v>0</v>
      </c>
      <c r="CM334" s="16">
        <f>TAS!CO$365</f>
        <v>0</v>
      </c>
      <c r="CN334" s="16">
        <f>TAS!CP$365</f>
        <v>0</v>
      </c>
      <c r="CO334" s="16">
        <f>TAS!CQ$365</f>
        <v>0</v>
      </c>
      <c r="CP334" s="16">
        <f>TAS!CR$365</f>
        <v>0</v>
      </c>
      <c r="CQ334" s="16">
        <f>TAS!CS$365</f>
        <v>0</v>
      </c>
      <c r="CR334" s="16">
        <f>TAS!CT$365</f>
        <v>0</v>
      </c>
      <c r="CS334" s="16">
        <f>TAS!CU$365</f>
        <v>0</v>
      </c>
      <c r="CT334" s="16">
        <f>TAS!CV$365</f>
        <v>0</v>
      </c>
      <c r="CU334" s="16">
        <f>TAS!CW$365</f>
        <v>0</v>
      </c>
      <c r="CV334" s="16">
        <f>TAS!CX$365</f>
        <v>0</v>
      </c>
      <c r="CW334" s="16">
        <f>TAS!CY$365</f>
        <v>0</v>
      </c>
      <c r="CX334" s="16">
        <f>TAS!CZ$365</f>
        <v>0</v>
      </c>
      <c r="CY334" s="16">
        <f>TAS!DA$365</f>
        <v>0</v>
      </c>
      <c r="CZ334" s="16">
        <f>TAS!DB$365</f>
        <v>0</v>
      </c>
      <c r="DA334" s="16">
        <f>TAS!DC$365</f>
        <v>0</v>
      </c>
      <c r="DB334" s="16">
        <f>TAS!DD$365</f>
        <v>0</v>
      </c>
      <c r="DC334" s="16">
        <f>TAS!DE$365</f>
        <v>0</v>
      </c>
      <c r="DD334" s="16">
        <f>TAS!DF$365</f>
        <v>0</v>
      </c>
      <c r="DE334" s="16">
        <f>TAS!DG$365</f>
        <v>0</v>
      </c>
      <c r="DF334" s="16">
        <f>TAS!DH$365</f>
        <v>0</v>
      </c>
      <c r="DG334" s="16">
        <f>TAS!DI$365</f>
        <v>0</v>
      </c>
      <c r="DH334" s="16">
        <f>TAS!DJ$365</f>
        <v>0</v>
      </c>
      <c r="DI334" s="16">
        <f>TAS!DK$365</f>
        <v>0</v>
      </c>
      <c r="DJ334" s="16">
        <f>TAS!DL$365</f>
        <v>0</v>
      </c>
      <c r="DK334" s="16">
        <f>TAS!DM$365</f>
        <v>0</v>
      </c>
      <c r="DL334" s="16">
        <f>TAS!DN$365</f>
        <v>0</v>
      </c>
      <c r="DM334" s="16">
        <f>TAS!DO$365</f>
        <v>0</v>
      </c>
      <c r="DN334" s="16">
        <f>TAS!DP$365</f>
        <v>0</v>
      </c>
      <c r="DO334" s="16">
        <f>TAS!DQ$365</f>
        <v>0</v>
      </c>
      <c r="DP334" s="16">
        <f>TAS!DR$365</f>
        <v>0</v>
      </c>
      <c r="DQ334" s="16">
        <f>TAS!DS$365</f>
        <v>0</v>
      </c>
      <c r="DR334" s="16">
        <f>TAS!DT$365</f>
        <v>0</v>
      </c>
      <c r="DS334" s="16">
        <f>TAS!DU$365</f>
        <v>0</v>
      </c>
      <c r="DT334" s="16">
        <f>TAS!DV$365</f>
        <v>0</v>
      </c>
      <c r="DU334" s="16">
        <f>TAS!DW$365</f>
        <v>0</v>
      </c>
      <c r="DV334" s="16">
        <f>TAS!DX$365</f>
        <v>0</v>
      </c>
      <c r="DW334" s="16">
        <f>TAS!DY$365</f>
        <v>0</v>
      </c>
      <c r="DX334" s="16">
        <f>TAS!DZ$365</f>
        <v>0</v>
      </c>
      <c r="DY334" s="16">
        <f>TAS!EA$365</f>
        <v>0</v>
      </c>
      <c r="DZ334" s="16">
        <f>TAS!EB$365</f>
        <v>0</v>
      </c>
    </row>
    <row r="335" spans="1:130" x14ac:dyDescent="0.25">
      <c r="B335" s="34" t="str">
        <f>Assumptions!B$212</f>
        <v>Other facilities (shows, depots, ports)</v>
      </c>
      <c r="C335" s="34"/>
      <c r="D335" s="133">
        <f>TAS!D369</f>
        <v>45108</v>
      </c>
      <c r="E335" s="133">
        <f>TAS!F369</f>
        <v>45474</v>
      </c>
      <c r="F335" s="48">
        <f t="shared" si="188"/>
        <v>444388.26635360555</v>
      </c>
      <c r="G335" s="34"/>
      <c r="H335" s="42">
        <f>TAS!J$372</f>
        <v>0</v>
      </c>
      <c r="I335" s="42">
        <f>TAS!K$372</f>
        <v>0</v>
      </c>
      <c r="J335" s="42">
        <f>TAS!L$372</f>
        <v>0</v>
      </c>
      <c r="K335" s="42">
        <f>TAS!M$372</f>
        <v>0</v>
      </c>
      <c r="L335" s="42">
        <f>TAS!N$372</f>
        <v>0</v>
      </c>
      <c r="M335" s="42">
        <f>TAS!O$372</f>
        <v>0</v>
      </c>
      <c r="N335" s="42">
        <f>TAS!P$372</f>
        <v>36451.540201226162</v>
      </c>
      <c r="O335" s="42">
        <f>TAS!Q$372</f>
        <v>36556.188881298229</v>
      </c>
      <c r="P335" s="42">
        <f>TAS!R$372</f>
        <v>36661.137997131875</v>
      </c>
      <c r="Q335" s="42">
        <f>TAS!S$372</f>
        <v>36766.388411247732</v>
      </c>
      <c r="R335" s="42">
        <f>TAS!T$372</f>
        <v>36871.940988642658</v>
      </c>
      <c r="S335" s="42">
        <f>TAS!U$372</f>
        <v>36977.796596796819</v>
      </c>
      <c r="T335" s="42">
        <f>TAS!V$372</f>
        <v>37083.956105680838</v>
      </c>
      <c r="U335" s="42">
        <f>TAS!W$372</f>
        <v>37186.866658890955</v>
      </c>
      <c r="V335" s="42">
        <f>TAS!X$372</f>
        <v>37297.190318016088</v>
      </c>
      <c r="W335" s="42">
        <f>TAS!Y$372</f>
        <v>37404.266773925236</v>
      </c>
      <c r="X335" s="42">
        <f>TAS!Z$372</f>
        <v>37511.650635494501</v>
      </c>
      <c r="Y335" s="42">
        <f>TAS!AA$372</f>
        <v>37619.34278525439</v>
      </c>
      <c r="Z335" s="42">
        <f>TAS!AB$372</f>
        <v>0</v>
      </c>
      <c r="AA335" s="42">
        <f>TAS!AC$372</f>
        <v>0</v>
      </c>
      <c r="AB335" s="42">
        <f>TAS!AD$372</f>
        <v>0</v>
      </c>
      <c r="AC335" s="42">
        <f>TAS!AE$372</f>
        <v>0</v>
      </c>
      <c r="AD335" s="42">
        <f>TAS!AF$372</f>
        <v>0</v>
      </c>
      <c r="AE335" s="42">
        <f>TAS!AG$372</f>
        <v>0</v>
      </c>
      <c r="AF335" s="42">
        <f>TAS!AH$372</f>
        <v>0</v>
      </c>
      <c r="AG335" s="42">
        <f>TAS!AI$372</f>
        <v>0</v>
      </c>
      <c r="AH335" s="42">
        <f>TAS!AJ$372</f>
        <v>0</v>
      </c>
      <c r="AI335" s="42">
        <f>TAS!AK$372</f>
        <v>0</v>
      </c>
      <c r="AJ335" s="42">
        <f>TAS!AL$372</f>
        <v>0</v>
      </c>
      <c r="AK335" s="42">
        <f>TAS!AM$372</f>
        <v>0</v>
      </c>
      <c r="AL335" s="42">
        <f>TAS!AN$372</f>
        <v>0</v>
      </c>
      <c r="AM335" s="42">
        <f>TAS!AO$372</f>
        <v>0</v>
      </c>
      <c r="AN335" s="42">
        <f>TAS!AP$372</f>
        <v>0</v>
      </c>
      <c r="AO335" s="42">
        <f>TAS!AQ$372</f>
        <v>0</v>
      </c>
      <c r="AP335" s="42">
        <f>TAS!AR$372</f>
        <v>0</v>
      </c>
      <c r="AQ335" s="42">
        <f>TAS!AS$372</f>
        <v>0</v>
      </c>
      <c r="AR335" s="42">
        <f>TAS!AT$372</f>
        <v>0</v>
      </c>
      <c r="AS335" s="42">
        <f>TAS!AU$372</f>
        <v>0</v>
      </c>
      <c r="AT335" s="42">
        <f>TAS!AV$372</f>
        <v>0</v>
      </c>
      <c r="AU335" s="42">
        <f>TAS!AW$372</f>
        <v>0</v>
      </c>
      <c r="AV335" s="42">
        <f>TAS!AX$372</f>
        <v>0</v>
      </c>
      <c r="AW335" s="42">
        <f>TAS!AY$372</f>
        <v>0</v>
      </c>
      <c r="AX335" s="42">
        <f>TAS!AZ$372</f>
        <v>0</v>
      </c>
      <c r="AY335" s="42">
        <f>TAS!BA$372</f>
        <v>0</v>
      </c>
      <c r="AZ335" s="42">
        <f>TAS!BB$372</f>
        <v>0</v>
      </c>
      <c r="BA335" s="42">
        <f>TAS!BC$372</f>
        <v>0</v>
      </c>
      <c r="BB335" s="42">
        <f>TAS!BD$372</f>
        <v>0</v>
      </c>
      <c r="BC335" s="42">
        <f>TAS!BE$372</f>
        <v>0</v>
      </c>
      <c r="BD335" s="42">
        <f>TAS!BF$372</f>
        <v>0</v>
      </c>
      <c r="BE335" s="42">
        <f>TAS!BG$372</f>
        <v>0</v>
      </c>
      <c r="BF335" s="42">
        <f>TAS!BH$372</f>
        <v>0</v>
      </c>
      <c r="BG335" s="42">
        <f>TAS!BI$372</f>
        <v>0</v>
      </c>
      <c r="BH335" s="42">
        <f>TAS!BJ$372</f>
        <v>0</v>
      </c>
      <c r="BI335" s="42">
        <f>TAS!BK$372</f>
        <v>0</v>
      </c>
      <c r="BJ335" s="42">
        <f>TAS!BL$372</f>
        <v>0</v>
      </c>
      <c r="BK335" s="42">
        <f>TAS!BM$372</f>
        <v>0</v>
      </c>
      <c r="BL335" s="42">
        <f>TAS!BN$372</f>
        <v>0</v>
      </c>
      <c r="BM335" s="42">
        <f>TAS!BO$372</f>
        <v>0</v>
      </c>
      <c r="BN335" s="42">
        <f>TAS!BP$372</f>
        <v>0</v>
      </c>
      <c r="BO335" s="42">
        <f>TAS!BQ$372</f>
        <v>0</v>
      </c>
      <c r="BP335" s="42">
        <f>TAS!BR$372</f>
        <v>0</v>
      </c>
      <c r="BQ335" s="42">
        <f>TAS!BS$372</f>
        <v>0</v>
      </c>
      <c r="BR335" s="42">
        <f>TAS!BT$372</f>
        <v>0</v>
      </c>
      <c r="BS335" s="42">
        <f>TAS!BU$372</f>
        <v>0</v>
      </c>
      <c r="BT335" s="42">
        <f>TAS!BV$372</f>
        <v>0</v>
      </c>
      <c r="BU335" s="42">
        <f>TAS!BW$372</f>
        <v>0</v>
      </c>
      <c r="BV335" s="42">
        <f>TAS!BX$372</f>
        <v>0</v>
      </c>
      <c r="BW335" s="42">
        <f>TAS!BY$372</f>
        <v>0</v>
      </c>
      <c r="BX335" s="42">
        <f>TAS!BZ$372</f>
        <v>0</v>
      </c>
      <c r="BY335" s="42">
        <f>TAS!CA$372</f>
        <v>0</v>
      </c>
      <c r="BZ335" s="42">
        <f>TAS!CB$372</f>
        <v>0</v>
      </c>
      <c r="CA335" s="42">
        <f>TAS!CC$372</f>
        <v>0</v>
      </c>
      <c r="CB335" s="42">
        <f>TAS!CD$372</f>
        <v>0</v>
      </c>
      <c r="CC335" s="42">
        <f>TAS!CE$372</f>
        <v>0</v>
      </c>
      <c r="CD335" s="42">
        <f>TAS!CF$372</f>
        <v>0</v>
      </c>
      <c r="CE335" s="42">
        <f>TAS!CG$372</f>
        <v>0</v>
      </c>
      <c r="CF335" s="42">
        <f>TAS!CH$372</f>
        <v>0</v>
      </c>
      <c r="CG335" s="42">
        <f>TAS!CI$372</f>
        <v>0</v>
      </c>
      <c r="CH335" s="42">
        <f>TAS!CJ$372</f>
        <v>0</v>
      </c>
      <c r="CI335" s="42">
        <f>TAS!CK$372</f>
        <v>0</v>
      </c>
      <c r="CJ335" s="42">
        <f>TAS!CL$372</f>
        <v>0</v>
      </c>
      <c r="CK335" s="42">
        <f>TAS!CM$372</f>
        <v>0</v>
      </c>
      <c r="CL335" s="42">
        <f>TAS!CN$372</f>
        <v>0</v>
      </c>
      <c r="CM335" s="42">
        <f>TAS!CO$372</f>
        <v>0</v>
      </c>
      <c r="CN335" s="42">
        <f>TAS!CP$372</f>
        <v>0</v>
      </c>
      <c r="CO335" s="42">
        <f>TAS!CQ$372</f>
        <v>0</v>
      </c>
      <c r="CP335" s="42">
        <f>TAS!CR$372</f>
        <v>0</v>
      </c>
      <c r="CQ335" s="42">
        <f>TAS!CS$372</f>
        <v>0</v>
      </c>
      <c r="CR335" s="42">
        <f>TAS!CT$372</f>
        <v>0</v>
      </c>
      <c r="CS335" s="42">
        <f>TAS!CU$372</f>
        <v>0</v>
      </c>
      <c r="CT335" s="42">
        <f>TAS!CV$372</f>
        <v>0</v>
      </c>
      <c r="CU335" s="42">
        <f>TAS!CW$372</f>
        <v>0</v>
      </c>
      <c r="CV335" s="42">
        <f>TAS!CX$372</f>
        <v>0</v>
      </c>
      <c r="CW335" s="42">
        <f>TAS!CY$372</f>
        <v>0</v>
      </c>
      <c r="CX335" s="42">
        <f>TAS!CZ$372</f>
        <v>0</v>
      </c>
      <c r="CY335" s="42">
        <f>TAS!DA$372</f>
        <v>0</v>
      </c>
      <c r="CZ335" s="42">
        <f>TAS!DB$372</f>
        <v>0</v>
      </c>
      <c r="DA335" s="42">
        <f>TAS!DC$372</f>
        <v>0</v>
      </c>
      <c r="DB335" s="42">
        <f>TAS!DD$372</f>
        <v>0</v>
      </c>
      <c r="DC335" s="42">
        <f>TAS!DE$372</f>
        <v>0</v>
      </c>
      <c r="DD335" s="42">
        <f>TAS!DF$372</f>
        <v>0</v>
      </c>
      <c r="DE335" s="42">
        <f>TAS!DG$372</f>
        <v>0</v>
      </c>
      <c r="DF335" s="42">
        <f>TAS!DH$372</f>
        <v>0</v>
      </c>
      <c r="DG335" s="42">
        <f>TAS!DI$372</f>
        <v>0</v>
      </c>
      <c r="DH335" s="42">
        <f>TAS!DJ$372</f>
        <v>0</v>
      </c>
      <c r="DI335" s="42">
        <f>TAS!DK$372</f>
        <v>0</v>
      </c>
      <c r="DJ335" s="42">
        <f>TAS!DL$372</f>
        <v>0</v>
      </c>
      <c r="DK335" s="42">
        <f>TAS!DM$372</f>
        <v>0</v>
      </c>
      <c r="DL335" s="42">
        <f>TAS!DN$372</f>
        <v>0</v>
      </c>
      <c r="DM335" s="42">
        <f>TAS!DO$372</f>
        <v>0</v>
      </c>
      <c r="DN335" s="42">
        <f>TAS!DP$372</f>
        <v>0</v>
      </c>
      <c r="DO335" s="42">
        <f>TAS!DQ$372</f>
        <v>0</v>
      </c>
      <c r="DP335" s="42">
        <f>TAS!DR$372</f>
        <v>0</v>
      </c>
      <c r="DQ335" s="42">
        <f>TAS!DS$372</f>
        <v>0</v>
      </c>
      <c r="DR335" s="42">
        <f>TAS!DT$372</f>
        <v>0</v>
      </c>
      <c r="DS335" s="42">
        <f>TAS!DU$372</f>
        <v>0</v>
      </c>
      <c r="DT335" s="42">
        <f>TAS!DV$372</f>
        <v>0</v>
      </c>
      <c r="DU335" s="42">
        <f>TAS!DW$372</f>
        <v>0</v>
      </c>
      <c r="DV335" s="42">
        <f>TAS!DX$372</f>
        <v>0</v>
      </c>
      <c r="DW335" s="42">
        <f>TAS!DY$372</f>
        <v>0</v>
      </c>
      <c r="DX335" s="42">
        <f>TAS!DZ$372</f>
        <v>0</v>
      </c>
      <c r="DY335" s="42">
        <f>TAS!EA$372</f>
        <v>0</v>
      </c>
      <c r="DZ335" s="42">
        <f>TAS!EB$372</f>
        <v>0</v>
      </c>
    </row>
    <row r="336" spans="1:130" ht="13" x14ac:dyDescent="0.3">
      <c r="B336" t="s">
        <v>59</v>
      </c>
      <c r="F336" s="47">
        <f t="shared" si="188"/>
        <v>60842804.587634429</v>
      </c>
      <c r="H336" s="43">
        <f t="shared" ref="H336:AM336" si="189">SUM(H331:H335)</f>
        <v>1107201.8937953219</v>
      </c>
      <c r="I336" s="43">
        <f t="shared" si="189"/>
        <v>484940.26037252328</v>
      </c>
      <c r="J336" s="43">
        <f t="shared" si="189"/>
        <v>486378.95066262322</v>
      </c>
      <c r="K336" s="43">
        <f t="shared" si="189"/>
        <v>487775.29536906636</v>
      </c>
      <c r="L336" s="43">
        <f t="shared" si="189"/>
        <v>489175.64883973869</v>
      </c>
      <c r="M336" s="43">
        <f t="shared" si="189"/>
        <v>504265.16267312242</v>
      </c>
      <c r="N336" s="43">
        <f t="shared" si="189"/>
        <v>542164.39708394185</v>
      </c>
      <c r="O336" s="43">
        <f t="shared" si="189"/>
        <v>543720.896157059</v>
      </c>
      <c r="P336" s="43">
        <f t="shared" si="189"/>
        <v>1952738.3273579702</v>
      </c>
      <c r="Q336" s="43">
        <f t="shared" si="189"/>
        <v>546847.31278563722</v>
      </c>
      <c r="R336" s="43">
        <f t="shared" si="189"/>
        <v>548417.25603544398</v>
      </c>
      <c r="S336" s="43">
        <f t="shared" si="189"/>
        <v>549991.70643331564</v>
      </c>
      <c r="T336" s="43">
        <f t="shared" si="189"/>
        <v>584880.89181990793</v>
      </c>
      <c r="U336" s="43">
        <f t="shared" si="189"/>
        <v>51188.154361389665</v>
      </c>
      <c r="V336" s="43">
        <f t="shared" si="189"/>
        <v>51340.016161008658</v>
      </c>
      <c r="W336" s="43">
        <f t="shared" si="189"/>
        <v>51487.408147642665</v>
      </c>
      <c r="X336" s="43">
        <f t="shared" si="189"/>
        <v>51635.223281742321</v>
      </c>
      <c r="Y336" s="43">
        <f t="shared" si="189"/>
        <v>37619.34278525439</v>
      </c>
      <c r="Z336" s="43">
        <f t="shared" si="189"/>
        <v>0</v>
      </c>
      <c r="AA336" s="43">
        <f t="shared" si="189"/>
        <v>0</v>
      </c>
      <c r="AB336" s="43">
        <f t="shared" si="189"/>
        <v>1456717.4398017798</v>
      </c>
      <c r="AC336" s="43">
        <f t="shared" si="189"/>
        <v>0</v>
      </c>
      <c r="AD336" s="43">
        <f t="shared" si="189"/>
        <v>0</v>
      </c>
      <c r="AE336" s="43">
        <f t="shared" si="189"/>
        <v>0</v>
      </c>
      <c r="AF336" s="43">
        <f t="shared" si="189"/>
        <v>628318.5891297448</v>
      </c>
      <c r="AG336" s="43">
        <f t="shared" si="189"/>
        <v>630002.01127793232</v>
      </c>
      <c r="AH336" s="43">
        <f t="shared" si="189"/>
        <v>631871.06165472034</v>
      </c>
      <c r="AI336" s="43">
        <f t="shared" si="189"/>
        <v>633685.09947624651</v>
      </c>
      <c r="AJ336" s="43">
        <f t="shared" si="189"/>
        <v>635504.34521663073</v>
      </c>
      <c r="AK336" s="43">
        <f t="shared" si="189"/>
        <v>637328.81382728089</v>
      </c>
      <c r="AL336" s="43">
        <f t="shared" si="189"/>
        <v>639158.52030252828</v>
      </c>
      <c r="AM336" s="43">
        <f t="shared" si="189"/>
        <v>640993.47967975179</v>
      </c>
      <c r="AN336" s="43">
        <f t="shared" ref="AN336:BS336" si="190">SUM(AN331:AN335)</f>
        <v>4867401.7865888374</v>
      </c>
      <c r="AO336" s="43">
        <f t="shared" si="190"/>
        <v>644679.21750561963</v>
      </c>
      <c r="AP336" s="43">
        <f t="shared" si="190"/>
        <v>646530.02624537202</v>
      </c>
      <c r="AQ336" s="43">
        <f t="shared" si="190"/>
        <v>648386.14846956439</v>
      </c>
      <c r="AR336" s="43">
        <f t="shared" si="190"/>
        <v>650247.59943267272</v>
      </c>
      <c r="AS336" s="43">
        <f t="shared" si="190"/>
        <v>651989.77486664616</v>
      </c>
      <c r="AT336" s="43">
        <f t="shared" si="190"/>
        <v>653924.05715870531</v>
      </c>
      <c r="AU336" s="43">
        <f t="shared" si="190"/>
        <v>655801.40689677559</v>
      </c>
      <c r="AV336" s="43">
        <f t="shared" si="190"/>
        <v>657684.1463158041</v>
      </c>
      <c r="AW336" s="43">
        <f t="shared" si="190"/>
        <v>659572.29088901926</v>
      </c>
      <c r="AX336" s="43">
        <f t="shared" si="190"/>
        <v>496874.59585094475</v>
      </c>
      <c r="AY336" s="43">
        <f t="shared" si="190"/>
        <v>0</v>
      </c>
      <c r="AZ336" s="43">
        <f t="shared" si="190"/>
        <v>4372010.1551851537</v>
      </c>
      <c r="BA336" s="43">
        <f t="shared" si="190"/>
        <v>0</v>
      </c>
      <c r="BB336" s="43">
        <f t="shared" si="190"/>
        <v>0</v>
      </c>
      <c r="BC336" s="43">
        <f t="shared" si="190"/>
        <v>0</v>
      </c>
      <c r="BD336" s="43">
        <f t="shared" si="190"/>
        <v>0</v>
      </c>
      <c r="BE336" s="43">
        <f t="shared" si="190"/>
        <v>0</v>
      </c>
      <c r="BF336" s="43">
        <f t="shared" si="190"/>
        <v>0</v>
      </c>
      <c r="BG336" s="43">
        <f t="shared" si="190"/>
        <v>0</v>
      </c>
      <c r="BH336" s="43">
        <f t="shared" si="190"/>
        <v>0</v>
      </c>
      <c r="BI336" s="43">
        <f t="shared" si="190"/>
        <v>0</v>
      </c>
      <c r="BJ336" s="43">
        <f t="shared" si="190"/>
        <v>0</v>
      </c>
      <c r="BK336" s="43">
        <f t="shared" si="190"/>
        <v>0</v>
      </c>
      <c r="BL336" s="43">
        <f t="shared" si="190"/>
        <v>4524598.121538898</v>
      </c>
      <c r="BM336" s="43">
        <f t="shared" si="190"/>
        <v>0</v>
      </c>
      <c r="BN336" s="43">
        <f t="shared" si="190"/>
        <v>0</v>
      </c>
      <c r="BO336" s="43">
        <f t="shared" si="190"/>
        <v>0</v>
      </c>
      <c r="BP336" s="43">
        <f t="shared" si="190"/>
        <v>0</v>
      </c>
      <c r="BQ336" s="43">
        <f t="shared" si="190"/>
        <v>0</v>
      </c>
      <c r="BR336" s="43">
        <f t="shared" si="190"/>
        <v>0</v>
      </c>
      <c r="BS336" s="43">
        <f t="shared" si="190"/>
        <v>0</v>
      </c>
      <c r="BT336" s="43">
        <f t="shared" ref="BT336:CY336" si="191">SUM(BT331:BT335)</f>
        <v>0</v>
      </c>
      <c r="BU336" s="43">
        <f t="shared" si="191"/>
        <v>0</v>
      </c>
      <c r="BV336" s="43">
        <f t="shared" si="191"/>
        <v>0</v>
      </c>
      <c r="BW336" s="43">
        <f t="shared" si="191"/>
        <v>0</v>
      </c>
      <c r="BX336" s="43">
        <f t="shared" si="191"/>
        <v>4682959.0557927629</v>
      </c>
      <c r="BY336" s="43">
        <f t="shared" si="191"/>
        <v>0</v>
      </c>
      <c r="BZ336" s="43">
        <f t="shared" si="191"/>
        <v>0</v>
      </c>
      <c r="CA336" s="43">
        <f t="shared" si="191"/>
        <v>0</v>
      </c>
      <c r="CB336" s="43">
        <f t="shared" si="191"/>
        <v>0</v>
      </c>
      <c r="CC336" s="43">
        <f t="shared" si="191"/>
        <v>0</v>
      </c>
      <c r="CD336" s="43">
        <f t="shared" si="191"/>
        <v>0</v>
      </c>
      <c r="CE336" s="43">
        <f t="shared" si="191"/>
        <v>0</v>
      </c>
      <c r="CF336" s="43">
        <f t="shared" si="191"/>
        <v>0</v>
      </c>
      <c r="CG336" s="43">
        <f t="shared" si="191"/>
        <v>0</v>
      </c>
      <c r="CH336" s="43">
        <f t="shared" si="191"/>
        <v>0</v>
      </c>
      <c r="CI336" s="43">
        <f t="shared" si="191"/>
        <v>0</v>
      </c>
      <c r="CJ336" s="43">
        <f t="shared" si="191"/>
        <v>4846399.481015427</v>
      </c>
      <c r="CK336" s="43">
        <f t="shared" si="191"/>
        <v>0</v>
      </c>
      <c r="CL336" s="43">
        <f t="shared" si="191"/>
        <v>0</v>
      </c>
      <c r="CM336" s="43">
        <f t="shared" si="191"/>
        <v>0</v>
      </c>
      <c r="CN336" s="43">
        <f t="shared" si="191"/>
        <v>0</v>
      </c>
      <c r="CO336" s="43">
        <f t="shared" si="191"/>
        <v>0</v>
      </c>
      <c r="CP336" s="43">
        <f t="shared" si="191"/>
        <v>0</v>
      </c>
      <c r="CQ336" s="43">
        <f t="shared" si="191"/>
        <v>0</v>
      </c>
      <c r="CR336" s="43">
        <f t="shared" si="191"/>
        <v>0</v>
      </c>
      <c r="CS336" s="43">
        <f t="shared" si="191"/>
        <v>0</v>
      </c>
      <c r="CT336" s="43">
        <f t="shared" si="191"/>
        <v>0</v>
      </c>
      <c r="CU336" s="43">
        <f t="shared" si="191"/>
        <v>0</v>
      </c>
      <c r="CV336" s="43">
        <f t="shared" si="191"/>
        <v>5015544.1569647612</v>
      </c>
      <c r="CW336" s="43">
        <f t="shared" si="191"/>
        <v>0</v>
      </c>
      <c r="CX336" s="43">
        <f t="shared" si="191"/>
        <v>0</v>
      </c>
      <c r="CY336" s="43">
        <f t="shared" si="191"/>
        <v>0</v>
      </c>
      <c r="CZ336" s="43">
        <f t="shared" ref="CZ336:DZ336" si="192">SUM(CZ331:CZ335)</f>
        <v>0</v>
      </c>
      <c r="DA336" s="43">
        <f t="shared" si="192"/>
        <v>0</v>
      </c>
      <c r="DB336" s="43">
        <f t="shared" si="192"/>
        <v>0</v>
      </c>
      <c r="DC336" s="43">
        <f t="shared" si="192"/>
        <v>0</v>
      </c>
      <c r="DD336" s="43">
        <f t="shared" si="192"/>
        <v>0</v>
      </c>
      <c r="DE336" s="43">
        <f t="shared" si="192"/>
        <v>0</v>
      </c>
      <c r="DF336" s="43">
        <f t="shared" si="192"/>
        <v>0</v>
      </c>
      <c r="DG336" s="43">
        <f t="shared" si="192"/>
        <v>0</v>
      </c>
      <c r="DH336" s="43">
        <f t="shared" si="192"/>
        <v>5190592.1682693549</v>
      </c>
      <c r="DI336" s="43">
        <f t="shared" si="192"/>
        <v>0</v>
      </c>
      <c r="DJ336" s="43">
        <f t="shared" si="192"/>
        <v>0</v>
      </c>
      <c r="DK336" s="43">
        <f t="shared" si="192"/>
        <v>0</v>
      </c>
      <c r="DL336" s="43">
        <f t="shared" si="192"/>
        <v>0</v>
      </c>
      <c r="DM336" s="43">
        <f t="shared" si="192"/>
        <v>0</v>
      </c>
      <c r="DN336" s="43">
        <f t="shared" si="192"/>
        <v>0</v>
      </c>
      <c r="DO336" s="43">
        <f t="shared" si="192"/>
        <v>0</v>
      </c>
      <c r="DP336" s="43">
        <f t="shared" si="192"/>
        <v>0</v>
      </c>
      <c r="DQ336" s="43">
        <f t="shared" si="192"/>
        <v>0</v>
      </c>
      <c r="DR336" s="43">
        <f t="shared" si="192"/>
        <v>0</v>
      </c>
      <c r="DS336" s="43">
        <f t="shared" si="192"/>
        <v>0</v>
      </c>
      <c r="DT336" s="43">
        <f t="shared" si="192"/>
        <v>5372262.8941587843</v>
      </c>
      <c r="DU336" s="43">
        <f t="shared" si="192"/>
        <v>0</v>
      </c>
      <c r="DV336" s="43">
        <f t="shared" si="192"/>
        <v>0</v>
      </c>
      <c r="DW336" s="43">
        <f t="shared" si="192"/>
        <v>0</v>
      </c>
      <c r="DX336" s="43">
        <f t="shared" si="192"/>
        <v>0</v>
      </c>
      <c r="DY336" s="43">
        <f t="shared" si="192"/>
        <v>0</v>
      </c>
      <c r="DZ336" s="43">
        <f t="shared" si="192"/>
        <v>0</v>
      </c>
    </row>
    <row r="337" spans="1:130" x14ac:dyDescent="0.25">
      <c r="F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row>
    <row r="338" spans="1:130" ht="13" x14ac:dyDescent="0.3">
      <c r="A338" s="59">
        <f>IF(ROUND(F344-SUM(WA!$H$344,WA!$H$351,WA!$H$358,WA!$H$365,WA!$H$372),2)=0,0,1)</f>
        <v>0</v>
      </c>
      <c r="B338" s="108" t="s">
        <v>41</v>
      </c>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row>
    <row r="339" spans="1:130" x14ac:dyDescent="0.25">
      <c r="B339" t="str">
        <f>Assumptions!B$18</f>
        <v>Producers / Feedlots</v>
      </c>
      <c r="D339" s="79">
        <f>WA!D339</f>
        <v>44927</v>
      </c>
      <c r="E339" s="79">
        <f>WA!F339</f>
        <v>45292</v>
      </c>
      <c r="F339" s="66">
        <f t="shared" ref="F339:F344" si="193">SUM(H339:DZ339)</f>
        <v>151106792.05448997</v>
      </c>
      <c r="H339" s="16">
        <f>WA!J$344</f>
        <v>3244800.8529630094</v>
      </c>
      <c r="I339" s="16">
        <f>WA!K$344</f>
        <v>265303.69910712237</v>
      </c>
      <c r="J339" s="16">
        <f>WA!L$344</f>
        <v>266090.78544955101</v>
      </c>
      <c r="K339" s="16">
        <f>WA!M$344</f>
        <v>266854.70514465624</v>
      </c>
      <c r="L339" s="16">
        <f>WA!N$344</f>
        <v>267620.81797583558</v>
      </c>
      <c r="M339" s="16">
        <f>WA!O$344</f>
        <v>268389.13023936067</v>
      </c>
      <c r="N339" s="16">
        <f>WA!P$344</f>
        <v>3507826.2362368186</v>
      </c>
      <c r="O339" s="16">
        <f>WA!Q$344</f>
        <v>269932.37833896576</v>
      </c>
      <c r="P339" s="16">
        <f>WA!R$344</f>
        <v>270707.32685817638</v>
      </c>
      <c r="Q339" s="16">
        <f>WA!S$344</f>
        <v>271484.5001760982</v>
      </c>
      <c r="R339" s="16">
        <f>WA!T$344</f>
        <v>272263.90467990295</v>
      </c>
      <c r="S339" s="16">
        <f>WA!U$344</f>
        <v>273045.5467750993</v>
      </c>
      <c r="T339" s="16">
        <f>WA!V$344</f>
        <v>2765947.7203710866</v>
      </c>
      <c r="U339" s="16">
        <f>WA!W$344</f>
        <v>0</v>
      </c>
      <c r="V339" s="16">
        <f>WA!X$344</f>
        <v>0</v>
      </c>
      <c r="W339" s="16">
        <f>WA!Y$344</f>
        <v>0</v>
      </c>
      <c r="X339" s="16">
        <f>WA!Z$344</f>
        <v>0</v>
      </c>
      <c r="Y339" s="16">
        <f>WA!AA$344</f>
        <v>0</v>
      </c>
      <c r="Z339" s="16">
        <f>WA!AB$344</f>
        <v>3352019.9185667937</v>
      </c>
      <c r="AA339" s="16">
        <f>WA!AC$344</f>
        <v>0</v>
      </c>
      <c r="AB339" s="16">
        <f>WA!AD$344</f>
        <v>0</v>
      </c>
      <c r="AC339" s="16">
        <f>WA!AE$344</f>
        <v>0</v>
      </c>
      <c r="AD339" s="16">
        <f>WA!AF$344</f>
        <v>0</v>
      </c>
      <c r="AE339" s="16">
        <f>WA!AG$344</f>
        <v>0</v>
      </c>
      <c r="AF339" s="16">
        <f>WA!AH$344</f>
        <v>2279626.6366688027</v>
      </c>
      <c r="AG339" s="16">
        <f>WA!AI$344</f>
        <v>2285734.3247686909</v>
      </c>
      <c r="AH339" s="16">
        <f>WA!AJ$344</f>
        <v>2292515.4977244418</v>
      </c>
      <c r="AI339" s="16">
        <f>WA!AK$344</f>
        <v>2299097.0775303217</v>
      </c>
      <c r="AJ339" s="16">
        <f>WA!AL$344</f>
        <v>2305697.5523852366</v>
      </c>
      <c r="AK339" s="16">
        <f>WA!AM$344</f>
        <v>2312316.9765349575</v>
      </c>
      <c r="AL339" s="16">
        <f>WA!AN$344</f>
        <v>12452130.08201159</v>
      </c>
      <c r="AM339" s="16">
        <f>WA!AO$344</f>
        <v>2325612.890481024</v>
      </c>
      <c r="AN339" s="16">
        <f>WA!AP$344</f>
        <v>2332289.4895493742</v>
      </c>
      <c r="AO339" s="16">
        <f>WA!AQ$344</f>
        <v>2338985.2564574378</v>
      </c>
      <c r="AP339" s="16">
        <f>WA!AR$344</f>
        <v>2345700.2462341404</v>
      </c>
      <c r="AQ339" s="16">
        <f>WA!AS$344</f>
        <v>2352434.5140663916</v>
      </c>
      <c r="AR339" s="16">
        <f>WA!AT$344</f>
        <v>2359188.1152995364</v>
      </c>
      <c r="AS339" s="16">
        <f>WA!AU$344</f>
        <v>2365508.9684363771</v>
      </c>
      <c r="AT339" s="16">
        <f>WA!AV$344</f>
        <v>2372526.8117918028</v>
      </c>
      <c r="AU339" s="16">
        <f>WA!AW$344</f>
        <v>2379338.0959767513</v>
      </c>
      <c r="AV339" s="16">
        <f>WA!AX$344</f>
        <v>2386168.9346687407</v>
      </c>
      <c r="AW339" s="16">
        <f>WA!AY$344</f>
        <v>2393019.3840067815</v>
      </c>
      <c r="AX339" s="16">
        <f>WA!AZ$344</f>
        <v>12289563.298202205</v>
      </c>
      <c r="AY339" s="16">
        <f>WA!BA$344</f>
        <v>0</v>
      </c>
      <c r="AZ339" s="16">
        <f>WA!BB$344</f>
        <v>0</v>
      </c>
      <c r="BA339" s="16">
        <f>WA!BC$344</f>
        <v>0</v>
      </c>
      <c r="BB339" s="16">
        <f>WA!BD$344</f>
        <v>0</v>
      </c>
      <c r="BC339" s="16">
        <f>WA!BE$344</f>
        <v>0</v>
      </c>
      <c r="BD339" s="16">
        <f>WA!BF$344</f>
        <v>0</v>
      </c>
      <c r="BE339" s="16">
        <f>WA!BG$344</f>
        <v>0</v>
      </c>
      <c r="BF339" s="16">
        <f>WA!BH$344</f>
        <v>0</v>
      </c>
      <c r="BG339" s="16">
        <f>WA!BI$344</f>
        <v>0</v>
      </c>
      <c r="BH339" s="16">
        <f>WA!BJ$344</f>
        <v>0</v>
      </c>
      <c r="BI339" s="16">
        <f>WA!BK$344</f>
        <v>0</v>
      </c>
      <c r="BJ339" s="16">
        <f>WA!BL$344</f>
        <v>10852835.662320277</v>
      </c>
      <c r="BK339" s="16">
        <f>WA!BM$344</f>
        <v>0</v>
      </c>
      <c r="BL339" s="16">
        <f>WA!BN$344</f>
        <v>0</v>
      </c>
      <c r="BM339" s="16">
        <f>WA!BO$344</f>
        <v>0</v>
      </c>
      <c r="BN339" s="16">
        <f>WA!BP$344</f>
        <v>0</v>
      </c>
      <c r="BO339" s="16">
        <f>WA!BQ$344</f>
        <v>0</v>
      </c>
      <c r="BP339" s="16">
        <f>WA!BR$344</f>
        <v>0</v>
      </c>
      <c r="BQ339" s="16">
        <f>WA!BS$344</f>
        <v>0</v>
      </c>
      <c r="BR339" s="16">
        <f>WA!BT$344</f>
        <v>0</v>
      </c>
      <c r="BS339" s="16">
        <f>WA!BU$344</f>
        <v>0</v>
      </c>
      <c r="BT339" s="16">
        <f>WA!BV$344</f>
        <v>0</v>
      </c>
      <c r="BU339" s="16">
        <f>WA!BW$344</f>
        <v>0</v>
      </c>
      <c r="BV339" s="16">
        <f>WA!BX$344</f>
        <v>11232684.910501493</v>
      </c>
      <c r="BW339" s="16">
        <f>WA!BY$344</f>
        <v>0</v>
      </c>
      <c r="BX339" s="16">
        <f>WA!BZ$344</f>
        <v>0</v>
      </c>
      <c r="BY339" s="16">
        <f>WA!CA$344</f>
        <v>0</v>
      </c>
      <c r="BZ339" s="16">
        <f>WA!CB$344</f>
        <v>0</v>
      </c>
      <c r="CA339" s="16">
        <f>WA!CC$344</f>
        <v>0</v>
      </c>
      <c r="CB339" s="16">
        <f>WA!CD$344</f>
        <v>0</v>
      </c>
      <c r="CC339" s="16">
        <f>WA!CE$344</f>
        <v>0</v>
      </c>
      <c r="CD339" s="16">
        <f>WA!CF$344</f>
        <v>0</v>
      </c>
      <c r="CE339" s="16">
        <f>WA!CG$344</f>
        <v>0</v>
      </c>
      <c r="CF339" s="16">
        <f>WA!CH$344</f>
        <v>0</v>
      </c>
      <c r="CG339" s="16">
        <f>WA!CI$344</f>
        <v>0</v>
      </c>
      <c r="CH339" s="16">
        <f>WA!CJ$344</f>
        <v>11624717.976836683</v>
      </c>
      <c r="CI339" s="16">
        <f>WA!CK$344</f>
        <v>0</v>
      </c>
      <c r="CJ339" s="16">
        <f>WA!CL$344</f>
        <v>0</v>
      </c>
      <c r="CK339" s="16">
        <f>WA!CM$344</f>
        <v>0</v>
      </c>
      <c r="CL339" s="16">
        <f>WA!CN$344</f>
        <v>0</v>
      </c>
      <c r="CM339" s="16">
        <f>WA!CO$344</f>
        <v>0</v>
      </c>
      <c r="CN339" s="16">
        <f>WA!CP$344</f>
        <v>0</v>
      </c>
      <c r="CO339" s="16">
        <f>WA!CQ$344</f>
        <v>0</v>
      </c>
      <c r="CP339" s="16">
        <f>WA!CR$344</f>
        <v>0</v>
      </c>
      <c r="CQ339" s="16">
        <f>WA!CS$344</f>
        <v>0</v>
      </c>
      <c r="CR339" s="16">
        <f>WA!CT$344</f>
        <v>0</v>
      </c>
      <c r="CS339" s="16">
        <f>WA!CU$344</f>
        <v>0</v>
      </c>
      <c r="CT339" s="16">
        <f>WA!CV$344</f>
        <v>12030433.428667834</v>
      </c>
      <c r="CU339" s="16">
        <f>WA!CW$344</f>
        <v>0</v>
      </c>
      <c r="CV339" s="16">
        <f>WA!CX$344</f>
        <v>0</v>
      </c>
      <c r="CW339" s="16">
        <f>WA!CY$344</f>
        <v>0</v>
      </c>
      <c r="CX339" s="16">
        <f>WA!CZ$344</f>
        <v>0</v>
      </c>
      <c r="CY339" s="16">
        <f>WA!DA$344</f>
        <v>0</v>
      </c>
      <c r="CZ339" s="16">
        <f>WA!DB$344</f>
        <v>0</v>
      </c>
      <c r="DA339" s="16">
        <f>WA!DC$344</f>
        <v>0</v>
      </c>
      <c r="DB339" s="16">
        <f>WA!DD$344</f>
        <v>0</v>
      </c>
      <c r="DC339" s="16">
        <f>WA!DE$344</f>
        <v>0</v>
      </c>
      <c r="DD339" s="16">
        <f>WA!DF$344</f>
        <v>0</v>
      </c>
      <c r="DE339" s="16">
        <f>WA!DG$344</f>
        <v>0</v>
      </c>
      <c r="DF339" s="16">
        <f>WA!DH$344</f>
        <v>12450308.79630791</v>
      </c>
      <c r="DG339" s="16">
        <f>WA!DI$344</f>
        <v>0</v>
      </c>
      <c r="DH339" s="16">
        <f>WA!DJ$344</f>
        <v>0</v>
      </c>
      <c r="DI339" s="16">
        <f>WA!DK$344</f>
        <v>0</v>
      </c>
      <c r="DJ339" s="16">
        <f>WA!DL$344</f>
        <v>0</v>
      </c>
      <c r="DK339" s="16">
        <f>WA!DM$344</f>
        <v>0</v>
      </c>
      <c r="DL339" s="16">
        <f>WA!DN$344</f>
        <v>0</v>
      </c>
      <c r="DM339" s="16">
        <f>WA!DO$344</f>
        <v>0</v>
      </c>
      <c r="DN339" s="16">
        <f>WA!DP$344</f>
        <v>0</v>
      </c>
      <c r="DO339" s="16">
        <f>WA!DQ$344</f>
        <v>0</v>
      </c>
      <c r="DP339" s="16">
        <f>WA!DR$344</f>
        <v>0</v>
      </c>
      <c r="DQ339" s="16">
        <f>WA!DS$344</f>
        <v>0</v>
      </c>
      <c r="DR339" s="16">
        <f>WA!DT$344</f>
        <v>12886069.604178689</v>
      </c>
      <c r="DS339" s="16">
        <f>WA!DU$344</f>
        <v>0</v>
      </c>
      <c r="DT339" s="16">
        <f>WA!DV$344</f>
        <v>0</v>
      </c>
      <c r="DU339" s="16">
        <f>WA!DW$344</f>
        <v>0</v>
      </c>
      <c r="DV339" s="16">
        <f>WA!DX$344</f>
        <v>0</v>
      </c>
      <c r="DW339" s="16">
        <f>WA!DY$344</f>
        <v>0</v>
      </c>
      <c r="DX339" s="16">
        <f>WA!DZ$344</f>
        <v>0</v>
      </c>
      <c r="DY339" s="16">
        <f>WA!EA$344</f>
        <v>0</v>
      </c>
      <c r="DZ339" s="16">
        <f>WA!EB$344</f>
        <v>0</v>
      </c>
    </row>
    <row r="340" spans="1:130" x14ac:dyDescent="0.25">
      <c r="B340" t="str">
        <f>Assumptions!B$88</f>
        <v>Saleyards</v>
      </c>
      <c r="D340" s="79">
        <f>WA!D348</f>
        <v>44927</v>
      </c>
      <c r="E340" s="79">
        <f>WA!F348</f>
        <v>45292</v>
      </c>
      <c r="F340" s="46">
        <f t="shared" si="193"/>
        <v>1983099.5021254739</v>
      </c>
      <c r="H340" s="16">
        <f>WA!J$351</f>
        <v>162680.62906269665</v>
      </c>
      <c r="I340" s="16">
        <f>WA!K$351</f>
        <v>163116.49102632966</v>
      </c>
      <c r="J340" s="16">
        <f>WA!L$351</f>
        <v>163600.41478142166</v>
      </c>
      <c r="K340" s="16">
        <f>WA!M$351</f>
        <v>164070.09500265805</v>
      </c>
      <c r="L340" s="16">
        <f>WA!N$351</f>
        <v>164541.12362823996</v>
      </c>
      <c r="M340" s="16">
        <f>WA!O$351</f>
        <v>165013.50452929968</v>
      </c>
      <c r="N340" s="16">
        <f>WA!P$351</f>
        <v>165487.24158808321</v>
      </c>
      <c r="O340" s="16">
        <f>WA!Q$351</f>
        <v>165962.33869798196</v>
      </c>
      <c r="P340" s="16">
        <f>WA!R$351</f>
        <v>166438.79976356495</v>
      </c>
      <c r="Q340" s="16">
        <f>WA!S$351</f>
        <v>166916.62870061083</v>
      </c>
      <c r="R340" s="16">
        <f>WA!T$351</f>
        <v>167395.82943614002</v>
      </c>
      <c r="S340" s="16">
        <f>WA!U$351</f>
        <v>167876.40590844699</v>
      </c>
      <c r="T340" s="16">
        <f>WA!V$351</f>
        <v>0</v>
      </c>
      <c r="U340" s="16">
        <f>WA!W$351</f>
        <v>0</v>
      </c>
      <c r="V340" s="16">
        <f>WA!X$351</f>
        <v>0</v>
      </c>
      <c r="W340" s="16">
        <f>WA!Y$351</f>
        <v>0</v>
      </c>
      <c r="X340" s="16">
        <f>WA!Z$351</f>
        <v>0</v>
      </c>
      <c r="Y340" s="16">
        <f>WA!AA$351</f>
        <v>0</v>
      </c>
      <c r="Z340" s="16">
        <f>WA!AB$351</f>
        <v>0</v>
      </c>
      <c r="AA340" s="16">
        <f>WA!AC$351</f>
        <v>0</v>
      </c>
      <c r="AB340" s="16">
        <f>WA!AD$351</f>
        <v>0</v>
      </c>
      <c r="AC340" s="16">
        <f>WA!AE$351</f>
        <v>0</v>
      </c>
      <c r="AD340" s="16">
        <f>WA!AF$351</f>
        <v>0</v>
      </c>
      <c r="AE340" s="16">
        <f>WA!AG$351</f>
        <v>0</v>
      </c>
      <c r="AF340" s="16">
        <f>WA!AH$351</f>
        <v>0</v>
      </c>
      <c r="AG340" s="16">
        <f>WA!AI$351</f>
        <v>0</v>
      </c>
      <c r="AH340" s="16">
        <f>WA!AJ$351</f>
        <v>0</v>
      </c>
      <c r="AI340" s="16">
        <f>WA!AK$351</f>
        <v>0</v>
      </c>
      <c r="AJ340" s="16">
        <f>WA!AL$351</f>
        <v>0</v>
      </c>
      <c r="AK340" s="16">
        <f>WA!AM$351</f>
        <v>0</v>
      </c>
      <c r="AL340" s="16">
        <f>WA!AN$351</f>
        <v>0</v>
      </c>
      <c r="AM340" s="16">
        <f>WA!AO$351</f>
        <v>0</v>
      </c>
      <c r="AN340" s="16">
        <f>WA!AP$351</f>
        <v>0</v>
      </c>
      <c r="AO340" s="16">
        <f>WA!AQ$351</f>
        <v>0</v>
      </c>
      <c r="AP340" s="16">
        <f>WA!AR$351</f>
        <v>0</v>
      </c>
      <c r="AQ340" s="16">
        <f>WA!AS$351</f>
        <v>0</v>
      </c>
      <c r="AR340" s="16">
        <f>WA!AT$351</f>
        <v>0</v>
      </c>
      <c r="AS340" s="16">
        <f>WA!AU$351</f>
        <v>0</v>
      </c>
      <c r="AT340" s="16">
        <f>WA!AV$351</f>
        <v>0</v>
      </c>
      <c r="AU340" s="16">
        <f>WA!AW$351</f>
        <v>0</v>
      </c>
      <c r="AV340" s="16">
        <f>WA!AX$351</f>
        <v>0</v>
      </c>
      <c r="AW340" s="16">
        <f>WA!AY$351</f>
        <v>0</v>
      </c>
      <c r="AX340" s="16">
        <f>WA!AZ$351</f>
        <v>0</v>
      </c>
      <c r="AY340" s="16">
        <f>WA!BA$351</f>
        <v>0</v>
      </c>
      <c r="AZ340" s="16">
        <f>WA!BB$351</f>
        <v>0</v>
      </c>
      <c r="BA340" s="16">
        <f>WA!BC$351</f>
        <v>0</v>
      </c>
      <c r="BB340" s="16">
        <f>WA!BD$351</f>
        <v>0</v>
      </c>
      <c r="BC340" s="16">
        <f>WA!BE$351</f>
        <v>0</v>
      </c>
      <c r="BD340" s="16">
        <f>WA!BF$351</f>
        <v>0</v>
      </c>
      <c r="BE340" s="16">
        <f>WA!BG$351</f>
        <v>0</v>
      </c>
      <c r="BF340" s="16">
        <f>WA!BH$351</f>
        <v>0</v>
      </c>
      <c r="BG340" s="16">
        <f>WA!BI$351</f>
        <v>0</v>
      </c>
      <c r="BH340" s="16">
        <f>WA!BJ$351</f>
        <v>0</v>
      </c>
      <c r="BI340" s="16">
        <f>WA!BK$351</f>
        <v>0</v>
      </c>
      <c r="BJ340" s="16">
        <f>WA!BL$351</f>
        <v>0</v>
      </c>
      <c r="BK340" s="16">
        <f>WA!BM$351</f>
        <v>0</v>
      </c>
      <c r="BL340" s="16">
        <f>WA!BN$351</f>
        <v>0</v>
      </c>
      <c r="BM340" s="16">
        <f>WA!BO$351</f>
        <v>0</v>
      </c>
      <c r="BN340" s="16">
        <f>WA!BP$351</f>
        <v>0</v>
      </c>
      <c r="BO340" s="16">
        <f>WA!BQ$351</f>
        <v>0</v>
      </c>
      <c r="BP340" s="16">
        <f>WA!BR$351</f>
        <v>0</v>
      </c>
      <c r="BQ340" s="16">
        <f>WA!BS$351</f>
        <v>0</v>
      </c>
      <c r="BR340" s="16">
        <f>WA!BT$351</f>
        <v>0</v>
      </c>
      <c r="BS340" s="16">
        <f>WA!BU$351</f>
        <v>0</v>
      </c>
      <c r="BT340" s="16">
        <f>WA!BV$351</f>
        <v>0</v>
      </c>
      <c r="BU340" s="16">
        <f>WA!BW$351</f>
        <v>0</v>
      </c>
      <c r="BV340" s="16">
        <f>WA!BX$351</f>
        <v>0</v>
      </c>
      <c r="BW340" s="16">
        <f>WA!BY$351</f>
        <v>0</v>
      </c>
      <c r="BX340" s="16">
        <f>WA!BZ$351</f>
        <v>0</v>
      </c>
      <c r="BY340" s="16">
        <f>WA!CA$351</f>
        <v>0</v>
      </c>
      <c r="BZ340" s="16">
        <f>WA!CB$351</f>
        <v>0</v>
      </c>
      <c r="CA340" s="16">
        <f>WA!CC$351</f>
        <v>0</v>
      </c>
      <c r="CB340" s="16">
        <f>WA!CD$351</f>
        <v>0</v>
      </c>
      <c r="CC340" s="16">
        <f>WA!CE$351</f>
        <v>0</v>
      </c>
      <c r="CD340" s="16">
        <f>WA!CF$351</f>
        <v>0</v>
      </c>
      <c r="CE340" s="16">
        <f>WA!CG$351</f>
        <v>0</v>
      </c>
      <c r="CF340" s="16">
        <f>WA!CH$351</f>
        <v>0</v>
      </c>
      <c r="CG340" s="16">
        <f>WA!CI$351</f>
        <v>0</v>
      </c>
      <c r="CH340" s="16">
        <f>WA!CJ$351</f>
        <v>0</v>
      </c>
      <c r="CI340" s="16">
        <f>WA!CK$351</f>
        <v>0</v>
      </c>
      <c r="CJ340" s="16">
        <f>WA!CL$351</f>
        <v>0</v>
      </c>
      <c r="CK340" s="16">
        <f>WA!CM$351</f>
        <v>0</v>
      </c>
      <c r="CL340" s="16">
        <f>WA!CN$351</f>
        <v>0</v>
      </c>
      <c r="CM340" s="16">
        <f>WA!CO$351</f>
        <v>0</v>
      </c>
      <c r="CN340" s="16">
        <f>WA!CP$351</f>
        <v>0</v>
      </c>
      <c r="CO340" s="16">
        <f>WA!CQ$351</f>
        <v>0</v>
      </c>
      <c r="CP340" s="16">
        <f>WA!CR$351</f>
        <v>0</v>
      </c>
      <c r="CQ340" s="16">
        <f>WA!CS$351</f>
        <v>0</v>
      </c>
      <c r="CR340" s="16">
        <f>WA!CT$351</f>
        <v>0</v>
      </c>
      <c r="CS340" s="16">
        <f>WA!CU$351</f>
        <v>0</v>
      </c>
      <c r="CT340" s="16">
        <f>WA!CV$351</f>
        <v>0</v>
      </c>
      <c r="CU340" s="16">
        <f>WA!CW$351</f>
        <v>0</v>
      </c>
      <c r="CV340" s="16">
        <f>WA!CX$351</f>
        <v>0</v>
      </c>
      <c r="CW340" s="16">
        <f>WA!CY$351</f>
        <v>0</v>
      </c>
      <c r="CX340" s="16">
        <f>WA!CZ$351</f>
        <v>0</v>
      </c>
      <c r="CY340" s="16">
        <f>WA!DA$351</f>
        <v>0</v>
      </c>
      <c r="CZ340" s="16">
        <f>WA!DB$351</f>
        <v>0</v>
      </c>
      <c r="DA340" s="16">
        <f>WA!DC$351</f>
        <v>0</v>
      </c>
      <c r="DB340" s="16">
        <f>WA!DD$351</f>
        <v>0</v>
      </c>
      <c r="DC340" s="16">
        <f>WA!DE$351</f>
        <v>0</v>
      </c>
      <c r="DD340" s="16">
        <f>WA!DF$351</f>
        <v>0</v>
      </c>
      <c r="DE340" s="16">
        <f>WA!DG$351</f>
        <v>0</v>
      </c>
      <c r="DF340" s="16">
        <f>WA!DH$351</f>
        <v>0</v>
      </c>
      <c r="DG340" s="16">
        <f>WA!DI$351</f>
        <v>0</v>
      </c>
      <c r="DH340" s="16">
        <f>WA!DJ$351</f>
        <v>0</v>
      </c>
      <c r="DI340" s="16">
        <f>WA!DK$351</f>
        <v>0</v>
      </c>
      <c r="DJ340" s="16">
        <f>WA!DL$351</f>
        <v>0</v>
      </c>
      <c r="DK340" s="16">
        <f>WA!DM$351</f>
        <v>0</v>
      </c>
      <c r="DL340" s="16">
        <f>WA!DN$351</f>
        <v>0</v>
      </c>
      <c r="DM340" s="16">
        <f>WA!DO$351</f>
        <v>0</v>
      </c>
      <c r="DN340" s="16">
        <f>WA!DP$351</f>
        <v>0</v>
      </c>
      <c r="DO340" s="16">
        <f>WA!DQ$351</f>
        <v>0</v>
      </c>
      <c r="DP340" s="16">
        <f>WA!DR$351</f>
        <v>0</v>
      </c>
      <c r="DQ340" s="16">
        <f>WA!DS$351</f>
        <v>0</v>
      </c>
      <c r="DR340" s="16">
        <f>WA!DT$351</f>
        <v>0</v>
      </c>
      <c r="DS340" s="16">
        <f>WA!DU$351</f>
        <v>0</v>
      </c>
      <c r="DT340" s="16">
        <f>WA!DV$351</f>
        <v>0</v>
      </c>
      <c r="DU340" s="16">
        <f>WA!DW$351</f>
        <v>0</v>
      </c>
      <c r="DV340" s="16">
        <f>WA!DX$351</f>
        <v>0</v>
      </c>
      <c r="DW340" s="16">
        <f>WA!DY$351</f>
        <v>0</v>
      </c>
      <c r="DX340" s="16">
        <f>WA!DZ$351</f>
        <v>0</v>
      </c>
      <c r="DY340" s="16">
        <f>WA!EA$351</f>
        <v>0</v>
      </c>
      <c r="DZ340" s="16">
        <f>WA!EB$351</f>
        <v>0</v>
      </c>
    </row>
    <row r="341" spans="1:130" x14ac:dyDescent="0.25">
      <c r="B341" t="str">
        <f>Assumptions!B$145</f>
        <v>Processors</v>
      </c>
      <c r="D341" s="79">
        <f>WA!D355</f>
        <v>44927</v>
      </c>
      <c r="E341" s="79">
        <f>WA!F355</f>
        <v>45292</v>
      </c>
      <c r="F341" s="46">
        <f t="shared" si="193"/>
        <v>488722.99464373116</v>
      </c>
      <c r="H341" s="16">
        <f>WA!J$358</f>
        <v>40091.666666666664</v>
      </c>
      <c r="I341" s="16">
        <f>WA!K$358</f>
        <v>40199.082237035029</v>
      </c>
      <c r="J341" s="16">
        <f>WA!L$358</f>
        <v>40318.342348045247</v>
      </c>
      <c r="K341" s="16">
        <f>WA!M$358</f>
        <v>40434.092225447544</v>
      </c>
      <c r="L341" s="16">
        <f>WA!N$358</f>
        <v>40550.174409024607</v>
      </c>
      <c r="M341" s="16">
        <f>WA!O$358</f>
        <v>40666.589852793812</v>
      </c>
      <c r="N341" s="16">
        <f>WA!P$358</f>
        <v>40783.339513511411</v>
      </c>
      <c r="O341" s="16">
        <f>WA!Q$358</f>
        <v>40900.42435068042</v>
      </c>
      <c r="P341" s="16">
        <f>WA!R$358</f>
        <v>41017.845326558476</v>
      </c>
      <c r="Q341" s="16">
        <f>WA!S$358</f>
        <v>41135.603406165777</v>
      </c>
      <c r="R341" s="16">
        <f>WA!T$358</f>
        <v>41253.699557292981</v>
      </c>
      <c r="S341" s="16">
        <f>WA!U$358</f>
        <v>41372.134750509191</v>
      </c>
      <c r="T341" s="16">
        <f>WA!V$358</f>
        <v>0</v>
      </c>
      <c r="U341" s="16">
        <f>WA!W$358</f>
        <v>0</v>
      </c>
      <c r="V341" s="16">
        <f>WA!X$358</f>
        <v>0</v>
      </c>
      <c r="W341" s="16">
        <f>WA!Y$358</f>
        <v>0</v>
      </c>
      <c r="X341" s="16">
        <f>WA!Z$358</f>
        <v>0</v>
      </c>
      <c r="Y341" s="16">
        <f>WA!AA$358</f>
        <v>0</v>
      </c>
      <c r="Z341" s="16">
        <f>WA!AB$358</f>
        <v>0</v>
      </c>
      <c r="AA341" s="16">
        <f>WA!AC$358</f>
        <v>0</v>
      </c>
      <c r="AB341" s="16">
        <f>WA!AD$358</f>
        <v>0</v>
      </c>
      <c r="AC341" s="16">
        <f>WA!AE$358</f>
        <v>0</v>
      </c>
      <c r="AD341" s="16">
        <f>WA!AF$358</f>
        <v>0</v>
      </c>
      <c r="AE341" s="16">
        <f>WA!AG$358</f>
        <v>0</v>
      </c>
      <c r="AF341" s="16">
        <f>WA!AH$358</f>
        <v>0</v>
      </c>
      <c r="AG341" s="16">
        <f>WA!AI$358</f>
        <v>0</v>
      </c>
      <c r="AH341" s="16">
        <f>WA!AJ$358</f>
        <v>0</v>
      </c>
      <c r="AI341" s="16">
        <f>WA!AK$358</f>
        <v>0</v>
      </c>
      <c r="AJ341" s="16">
        <f>WA!AL$358</f>
        <v>0</v>
      </c>
      <c r="AK341" s="16">
        <f>WA!AM$358</f>
        <v>0</v>
      </c>
      <c r="AL341" s="16">
        <f>WA!AN$358</f>
        <v>0</v>
      </c>
      <c r="AM341" s="16">
        <f>WA!AO$358</f>
        <v>0</v>
      </c>
      <c r="AN341" s="16">
        <f>WA!AP$358</f>
        <v>0</v>
      </c>
      <c r="AO341" s="16">
        <f>WA!AQ$358</f>
        <v>0</v>
      </c>
      <c r="AP341" s="16">
        <f>WA!AR$358</f>
        <v>0</v>
      </c>
      <c r="AQ341" s="16">
        <f>WA!AS$358</f>
        <v>0</v>
      </c>
      <c r="AR341" s="16">
        <f>WA!AT$358</f>
        <v>0</v>
      </c>
      <c r="AS341" s="16">
        <f>WA!AU$358</f>
        <v>0</v>
      </c>
      <c r="AT341" s="16">
        <f>WA!AV$358</f>
        <v>0</v>
      </c>
      <c r="AU341" s="16">
        <f>WA!AW$358</f>
        <v>0</v>
      </c>
      <c r="AV341" s="16">
        <f>WA!AX$358</f>
        <v>0</v>
      </c>
      <c r="AW341" s="16">
        <f>WA!AY$358</f>
        <v>0</v>
      </c>
      <c r="AX341" s="16">
        <f>WA!AZ$358</f>
        <v>0</v>
      </c>
      <c r="AY341" s="16">
        <f>WA!BA$358</f>
        <v>0</v>
      </c>
      <c r="AZ341" s="16">
        <f>WA!BB$358</f>
        <v>0</v>
      </c>
      <c r="BA341" s="16">
        <f>WA!BC$358</f>
        <v>0</v>
      </c>
      <c r="BB341" s="16">
        <f>WA!BD$358</f>
        <v>0</v>
      </c>
      <c r="BC341" s="16">
        <f>WA!BE$358</f>
        <v>0</v>
      </c>
      <c r="BD341" s="16">
        <f>WA!BF$358</f>
        <v>0</v>
      </c>
      <c r="BE341" s="16">
        <f>WA!BG$358</f>
        <v>0</v>
      </c>
      <c r="BF341" s="16">
        <f>WA!BH$358</f>
        <v>0</v>
      </c>
      <c r="BG341" s="16">
        <f>WA!BI$358</f>
        <v>0</v>
      </c>
      <c r="BH341" s="16">
        <f>WA!BJ$358</f>
        <v>0</v>
      </c>
      <c r="BI341" s="16">
        <f>WA!BK$358</f>
        <v>0</v>
      </c>
      <c r="BJ341" s="16">
        <f>WA!BL$358</f>
        <v>0</v>
      </c>
      <c r="BK341" s="16">
        <f>WA!BM$358</f>
        <v>0</v>
      </c>
      <c r="BL341" s="16">
        <f>WA!BN$358</f>
        <v>0</v>
      </c>
      <c r="BM341" s="16">
        <f>WA!BO$358</f>
        <v>0</v>
      </c>
      <c r="BN341" s="16">
        <f>WA!BP$358</f>
        <v>0</v>
      </c>
      <c r="BO341" s="16">
        <f>WA!BQ$358</f>
        <v>0</v>
      </c>
      <c r="BP341" s="16">
        <f>WA!BR$358</f>
        <v>0</v>
      </c>
      <c r="BQ341" s="16">
        <f>WA!BS$358</f>
        <v>0</v>
      </c>
      <c r="BR341" s="16">
        <f>WA!BT$358</f>
        <v>0</v>
      </c>
      <c r="BS341" s="16">
        <f>WA!BU$358</f>
        <v>0</v>
      </c>
      <c r="BT341" s="16">
        <f>WA!BV$358</f>
        <v>0</v>
      </c>
      <c r="BU341" s="16">
        <f>WA!BW$358</f>
        <v>0</v>
      </c>
      <c r="BV341" s="16">
        <f>WA!BX$358</f>
        <v>0</v>
      </c>
      <c r="BW341" s="16">
        <f>WA!BY$358</f>
        <v>0</v>
      </c>
      <c r="BX341" s="16">
        <f>WA!BZ$358</f>
        <v>0</v>
      </c>
      <c r="BY341" s="16">
        <f>WA!CA$358</f>
        <v>0</v>
      </c>
      <c r="BZ341" s="16">
        <f>WA!CB$358</f>
        <v>0</v>
      </c>
      <c r="CA341" s="16">
        <f>WA!CC$358</f>
        <v>0</v>
      </c>
      <c r="CB341" s="16">
        <f>WA!CD$358</f>
        <v>0</v>
      </c>
      <c r="CC341" s="16">
        <f>WA!CE$358</f>
        <v>0</v>
      </c>
      <c r="CD341" s="16">
        <f>WA!CF$358</f>
        <v>0</v>
      </c>
      <c r="CE341" s="16">
        <f>WA!CG$358</f>
        <v>0</v>
      </c>
      <c r="CF341" s="16">
        <f>WA!CH$358</f>
        <v>0</v>
      </c>
      <c r="CG341" s="16">
        <f>WA!CI$358</f>
        <v>0</v>
      </c>
      <c r="CH341" s="16">
        <f>WA!CJ$358</f>
        <v>0</v>
      </c>
      <c r="CI341" s="16">
        <f>WA!CK$358</f>
        <v>0</v>
      </c>
      <c r="CJ341" s="16">
        <f>WA!CL$358</f>
        <v>0</v>
      </c>
      <c r="CK341" s="16">
        <f>WA!CM$358</f>
        <v>0</v>
      </c>
      <c r="CL341" s="16">
        <f>WA!CN$358</f>
        <v>0</v>
      </c>
      <c r="CM341" s="16">
        <f>WA!CO$358</f>
        <v>0</v>
      </c>
      <c r="CN341" s="16">
        <f>WA!CP$358</f>
        <v>0</v>
      </c>
      <c r="CO341" s="16">
        <f>WA!CQ$358</f>
        <v>0</v>
      </c>
      <c r="CP341" s="16">
        <f>WA!CR$358</f>
        <v>0</v>
      </c>
      <c r="CQ341" s="16">
        <f>WA!CS$358</f>
        <v>0</v>
      </c>
      <c r="CR341" s="16">
        <f>WA!CT$358</f>
        <v>0</v>
      </c>
      <c r="CS341" s="16">
        <f>WA!CU$358</f>
        <v>0</v>
      </c>
      <c r="CT341" s="16">
        <f>WA!CV$358</f>
        <v>0</v>
      </c>
      <c r="CU341" s="16">
        <f>WA!CW$358</f>
        <v>0</v>
      </c>
      <c r="CV341" s="16">
        <f>WA!CX$358</f>
        <v>0</v>
      </c>
      <c r="CW341" s="16">
        <f>WA!CY$358</f>
        <v>0</v>
      </c>
      <c r="CX341" s="16">
        <f>WA!CZ$358</f>
        <v>0</v>
      </c>
      <c r="CY341" s="16">
        <f>WA!DA$358</f>
        <v>0</v>
      </c>
      <c r="CZ341" s="16">
        <f>WA!DB$358</f>
        <v>0</v>
      </c>
      <c r="DA341" s="16">
        <f>WA!DC$358</f>
        <v>0</v>
      </c>
      <c r="DB341" s="16">
        <f>WA!DD$358</f>
        <v>0</v>
      </c>
      <c r="DC341" s="16">
        <f>WA!DE$358</f>
        <v>0</v>
      </c>
      <c r="DD341" s="16">
        <f>WA!DF$358</f>
        <v>0</v>
      </c>
      <c r="DE341" s="16">
        <f>WA!DG$358</f>
        <v>0</v>
      </c>
      <c r="DF341" s="16">
        <f>WA!DH$358</f>
        <v>0</v>
      </c>
      <c r="DG341" s="16">
        <f>WA!DI$358</f>
        <v>0</v>
      </c>
      <c r="DH341" s="16">
        <f>WA!DJ$358</f>
        <v>0</v>
      </c>
      <c r="DI341" s="16">
        <f>WA!DK$358</f>
        <v>0</v>
      </c>
      <c r="DJ341" s="16">
        <f>WA!DL$358</f>
        <v>0</v>
      </c>
      <c r="DK341" s="16">
        <f>WA!DM$358</f>
        <v>0</v>
      </c>
      <c r="DL341" s="16">
        <f>WA!DN$358</f>
        <v>0</v>
      </c>
      <c r="DM341" s="16">
        <f>WA!DO$358</f>
        <v>0</v>
      </c>
      <c r="DN341" s="16">
        <f>WA!DP$358</f>
        <v>0</v>
      </c>
      <c r="DO341" s="16">
        <f>WA!DQ$358</f>
        <v>0</v>
      </c>
      <c r="DP341" s="16">
        <f>WA!DR$358</f>
        <v>0</v>
      </c>
      <c r="DQ341" s="16">
        <f>WA!DS$358</f>
        <v>0</v>
      </c>
      <c r="DR341" s="16">
        <f>WA!DT$358</f>
        <v>0</v>
      </c>
      <c r="DS341" s="16">
        <f>WA!DU$358</f>
        <v>0</v>
      </c>
      <c r="DT341" s="16">
        <f>WA!DV$358</f>
        <v>0</v>
      </c>
      <c r="DU341" s="16">
        <f>WA!DW$358</f>
        <v>0</v>
      </c>
      <c r="DV341" s="16">
        <f>WA!DX$358</f>
        <v>0</v>
      </c>
      <c r="DW341" s="16">
        <f>WA!DY$358</f>
        <v>0</v>
      </c>
      <c r="DX341" s="16">
        <f>WA!DZ$358</f>
        <v>0</v>
      </c>
      <c r="DY341" s="16">
        <f>WA!EA$358</f>
        <v>0</v>
      </c>
      <c r="DZ341" s="16">
        <f>WA!EB$358</f>
        <v>0</v>
      </c>
    </row>
    <row r="342" spans="1:130" x14ac:dyDescent="0.25">
      <c r="B342" t="str">
        <f>Assumptions!B$191</f>
        <v>Agents</v>
      </c>
      <c r="D342" s="79">
        <f>WA!D362</f>
        <v>45078</v>
      </c>
      <c r="E342" s="79">
        <f>WA!F362</f>
        <v>45444</v>
      </c>
      <c r="F342" s="46">
        <f t="shared" si="193"/>
        <v>269476.42787198559</v>
      </c>
      <c r="H342" s="16">
        <f>WA!J$365</f>
        <v>0</v>
      </c>
      <c r="I342" s="16">
        <f>WA!K$365</f>
        <v>0</v>
      </c>
      <c r="J342" s="16">
        <f>WA!L$365</f>
        <v>0</v>
      </c>
      <c r="K342" s="16">
        <f>WA!M$365</f>
        <v>0</v>
      </c>
      <c r="L342" s="16">
        <f>WA!N$365</f>
        <v>0</v>
      </c>
      <c r="M342" s="16">
        <f>WA!O$365</f>
        <v>22104.16388797668</v>
      </c>
      <c r="N342" s="16">
        <f>WA!P$365</f>
        <v>22167.622703768931</v>
      </c>
      <c r="O342" s="16">
        <f>WA!Q$365</f>
        <v>22231.263703394157</v>
      </c>
      <c r="P342" s="16">
        <f>WA!R$365</f>
        <v>22295.087409883687</v>
      </c>
      <c r="Q342" s="16">
        <f>WA!S$365</f>
        <v>22359.094347770424</v>
      </c>
      <c r="R342" s="16">
        <f>WA!T$365</f>
        <v>22423.28504309315</v>
      </c>
      <c r="S342" s="16">
        <f>WA!U$365</f>
        <v>22487.660023400858</v>
      </c>
      <c r="T342" s="16">
        <f>WA!V$365</f>
        <v>22552.219817757068</v>
      </c>
      <c r="U342" s="16">
        <f>WA!W$365</f>
        <v>22614.803793720897</v>
      </c>
      <c r="V342" s="16">
        <f>WA!X$365</f>
        <v>22681.895972467923</v>
      </c>
      <c r="W342" s="16">
        <f>WA!Y$365</f>
        <v>22747.013398561514</v>
      </c>
      <c r="X342" s="16">
        <f>WA!Z$365</f>
        <v>22812.317770190264</v>
      </c>
      <c r="Y342" s="16">
        <f>WA!AA$365</f>
        <v>0</v>
      </c>
      <c r="Z342" s="16">
        <f>WA!AB$365</f>
        <v>0</v>
      </c>
      <c r="AA342" s="16">
        <f>WA!AC$365</f>
        <v>0</v>
      </c>
      <c r="AB342" s="16">
        <f>WA!AD$365</f>
        <v>0</v>
      </c>
      <c r="AC342" s="16">
        <f>WA!AE$365</f>
        <v>0</v>
      </c>
      <c r="AD342" s="16">
        <f>WA!AF$365</f>
        <v>0</v>
      </c>
      <c r="AE342" s="16">
        <f>WA!AG$365</f>
        <v>0</v>
      </c>
      <c r="AF342" s="16">
        <f>WA!AH$365</f>
        <v>0</v>
      </c>
      <c r="AG342" s="16">
        <f>WA!AI$365</f>
        <v>0</v>
      </c>
      <c r="AH342" s="16">
        <f>WA!AJ$365</f>
        <v>0</v>
      </c>
      <c r="AI342" s="16">
        <f>WA!AK$365</f>
        <v>0</v>
      </c>
      <c r="AJ342" s="16">
        <f>WA!AL$365</f>
        <v>0</v>
      </c>
      <c r="AK342" s="16">
        <f>WA!AM$365</f>
        <v>0</v>
      </c>
      <c r="AL342" s="16">
        <f>WA!AN$365</f>
        <v>0</v>
      </c>
      <c r="AM342" s="16">
        <f>WA!AO$365</f>
        <v>0</v>
      </c>
      <c r="AN342" s="16">
        <f>WA!AP$365</f>
        <v>0</v>
      </c>
      <c r="AO342" s="16">
        <f>WA!AQ$365</f>
        <v>0</v>
      </c>
      <c r="AP342" s="16">
        <f>WA!AR$365</f>
        <v>0</v>
      </c>
      <c r="AQ342" s="16">
        <f>WA!AS$365</f>
        <v>0</v>
      </c>
      <c r="AR342" s="16">
        <f>WA!AT$365</f>
        <v>0</v>
      </c>
      <c r="AS342" s="16">
        <f>WA!AU$365</f>
        <v>0</v>
      </c>
      <c r="AT342" s="16">
        <f>WA!AV$365</f>
        <v>0</v>
      </c>
      <c r="AU342" s="16">
        <f>WA!AW$365</f>
        <v>0</v>
      </c>
      <c r="AV342" s="16">
        <f>WA!AX$365</f>
        <v>0</v>
      </c>
      <c r="AW342" s="16">
        <f>WA!AY$365</f>
        <v>0</v>
      </c>
      <c r="AX342" s="16">
        <f>WA!AZ$365</f>
        <v>0</v>
      </c>
      <c r="AY342" s="16">
        <f>WA!BA$365</f>
        <v>0</v>
      </c>
      <c r="AZ342" s="16">
        <f>WA!BB$365</f>
        <v>0</v>
      </c>
      <c r="BA342" s="16">
        <f>WA!BC$365</f>
        <v>0</v>
      </c>
      <c r="BB342" s="16">
        <f>WA!BD$365</f>
        <v>0</v>
      </c>
      <c r="BC342" s="16">
        <f>WA!BE$365</f>
        <v>0</v>
      </c>
      <c r="BD342" s="16">
        <f>WA!BF$365</f>
        <v>0</v>
      </c>
      <c r="BE342" s="16">
        <f>WA!BG$365</f>
        <v>0</v>
      </c>
      <c r="BF342" s="16">
        <f>WA!BH$365</f>
        <v>0</v>
      </c>
      <c r="BG342" s="16">
        <f>WA!BI$365</f>
        <v>0</v>
      </c>
      <c r="BH342" s="16">
        <f>WA!BJ$365</f>
        <v>0</v>
      </c>
      <c r="BI342" s="16">
        <f>WA!BK$365</f>
        <v>0</v>
      </c>
      <c r="BJ342" s="16">
        <f>WA!BL$365</f>
        <v>0</v>
      </c>
      <c r="BK342" s="16">
        <f>WA!BM$365</f>
        <v>0</v>
      </c>
      <c r="BL342" s="16">
        <f>WA!BN$365</f>
        <v>0</v>
      </c>
      <c r="BM342" s="16">
        <f>WA!BO$365</f>
        <v>0</v>
      </c>
      <c r="BN342" s="16">
        <f>WA!BP$365</f>
        <v>0</v>
      </c>
      <c r="BO342" s="16">
        <f>WA!BQ$365</f>
        <v>0</v>
      </c>
      <c r="BP342" s="16">
        <f>WA!BR$365</f>
        <v>0</v>
      </c>
      <c r="BQ342" s="16">
        <f>WA!BS$365</f>
        <v>0</v>
      </c>
      <c r="BR342" s="16">
        <f>WA!BT$365</f>
        <v>0</v>
      </c>
      <c r="BS342" s="16">
        <f>WA!BU$365</f>
        <v>0</v>
      </c>
      <c r="BT342" s="16">
        <f>WA!BV$365</f>
        <v>0</v>
      </c>
      <c r="BU342" s="16">
        <f>WA!BW$365</f>
        <v>0</v>
      </c>
      <c r="BV342" s="16">
        <f>WA!BX$365</f>
        <v>0</v>
      </c>
      <c r="BW342" s="16">
        <f>WA!BY$365</f>
        <v>0</v>
      </c>
      <c r="BX342" s="16">
        <f>WA!BZ$365</f>
        <v>0</v>
      </c>
      <c r="BY342" s="16">
        <f>WA!CA$365</f>
        <v>0</v>
      </c>
      <c r="BZ342" s="16">
        <f>WA!CB$365</f>
        <v>0</v>
      </c>
      <c r="CA342" s="16">
        <f>WA!CC$365</f>
        <v>0</v>
      </c>
      <c r="CB342" s="16">
        <f>WA!CD$365</f>
        <v>0</v>
      </c>
      <c r="CC342" s="16">
        <f>WA!CE$365</f>
        <v>0</v>
      </c>
      <c r="CD342" s="16">
        <f>WA!CF$365</f>
        <v>0</v>
      </c>
      <c r="CE342" s="16">
        <f>WA!CG$365</f>
        <v>0</v>
      </c>
      <c r="CF342" s="16">
        <f>WA!CH$365</f>
        <v>0</v>
      </c>
      <c r="CG342" s="16">
        <f>WA!CI$365</f>
        <v>0</v>
      </c>
      <c r="CH342" s="16">
        <f>WA!CJ$365</f>
        <v>0</v>
      </c>
      <c r="CI342" s="16">
        <f>WA!CK$365</f>
        <v>0</v>
      </c>
      <c r="CJ342" s="16">
        <f>WA!CL$365</f>
        <v>0</v>
      </c>
      <c r="CK342" s="16">
        <f>WA!CM$365</f>
        <v>0</v>
      </c>
      <c r="CL342" s="16">
        <f>WA!CN$365</f>
        <v>0</v>
      </c>
      <c r="CM342" s="16">
        <f>WA!CO$365</f>
        <v>0</v>
      </c>
      <c r="CN342" s="16">
        <f>WA!CP$365</f>
        <v>0</v>
      </c>
      <c r="CO342" s="16">
        <f>WA!CQ$365</f>
        <v>0</v>
      </c>
      <c r="CP342" s="16">
        <f>WA!CR$365</f>
        <v>0</v>
      </c>
      <c r="CQ342" s="16">
        <f>WA!CS$365</f>
        <v>0</v>
      </c>
      <c r="CR342" s="16">
        <f>WA!CT$365</f>
        <v>0</v>
      </c>
      <c r="CS342" s="16">
        <f>WA!CU$365</f>
        <v>0</v>
      </c>
      <c r="CT342" s="16">
        <f>WA!CV$365</f>
        <v>0</v>
      </c>
      <c r="CU342" s="16">
        <f>WA!CW$365</f>
        <v>0</v>
      </c>
      <c r="CV342" s="16">
        <f>WA!CX$365</f>
        <v>0</v>
      </c>
      <c r="CW342" s="16">
        <f>WA!CY$365</f>
        <v>0</v>
      </c>
      <c r="CX342" s="16">
        <f>WA!CZ$365</f>
        <v>0</v>
      </c>
      <c r="CY342" s="16">
        <f>WA!DA$365</f>
        <v>0</v>
      </c>
      <c r="CZ342" s="16">
        <f>WA!DB$365</f>
        <v>0</v>
      </c>
      <c r="DA342" s="16">
        <f>WA!DC$365</f>
        <v>0</v>
      </c>
      <c r="DB342" s="16">
        <f>WA!DD$365</f>
        <v>0</v>
      </c>
      <c r="DC342" s="16">
        <f>WA!DE$365</f>
        <v>0</v>
      </c>
      <c r="DD342" s="16">
        <f>WA!DF$365</f>
        <v>0</v>
      </c>
      <c r="DE342" s="16">
        <f>WA!DG$365</f>
        <v>0</v>
      </c>
      <c r="DF342" s="16">
        <f>WA!DH$365</f>
        <v>0</v>
      </c>
      <c r="DG342" s="16">
        <f>WA!DI$365</f>
        <v>0</v>
      </c>
      <c r="DH342" s="16">
        <f>WA!DJ$365</f>
        <v>0</v>
      </c>
      <c r="DI342" s="16">
        <f>WA!DK$365</f>
        <v>0</v>
      </c>
      <c r="DJ342" s="16">
        <f>WA!DL$365</f>
        <v>0</v>
      </c>
      <c r="DK342" s="16">
        <f>WA!DM$365</f>
        <v>0</v>
      </c>
      <c r="DL342" s="16">
        <f>WA!DN$365</f>
        <v>0</v>
      </c>
      <c r="DM342" s="16">
        <f>WA!DO$365</f>
        <v>0</v>
      </c>
      <c r="DN342" s="16">
        <f>WA!DP$365</f>
        <v>0</v>
      </c>
      <c r="DO342" s="16">
        <f>WA!DQ$365</f>
        <v>0</v>
      </c>
      <c r="DP342" s="16">
        <f>WA!DR$365</f>
        <v>0</v>
      </c>
      <c r="DQ342" s="16">
        <f>WA!DS$365</f>
        <v>0</v>
      </c>
      <c r="DR342" s="16">
        <f>WA!DT$365</f>
        <v>0</v>
      </c>
      <c r="DS342" s="16">
        <f>WA!DU$365</f>
        <v>0</v>
      </c>
      <c r="DT342" s="16">
        <f>WA!DV$365</f>
        <v>0</v>
      </c>
      <c r="DU342" s="16">
        <f>WA!DW$365</f>
        <v>0</v>
      </c>
      <c r="DV342" s="16">
        <f>WA!DX$365</f>
        <v>0</v>
      </c>
      <c r="DW342" s="16">
        <f>WA!DY$365</f>
        <v>0</v>
      </c>
      <c r="DX342" s="16">
        <f>WA!DZ$365</f>
        <v>0</v>
      </c>
      <c r="DY342" s="16">
        <f>WA!EA$365</f>
        <v>0</v>
      </c>
      <c r="DZ342" s="16">
        <f>WA!EB$365</f>
        <v>0</v>
      </c>
    </row>
    <row r="343" spans="1:130" x14ac:dyDescent="0.25">
      <c r="B343" s="34" t="str">
        <f>Assumptions!B$212</f>
        <v>Other facilities (shows, depots, ports)</v>
      </c>
      <c r="C343" s="34"/>
      <c r="D343" s="133">
        <f>WA!D369</f>
        <v>45108</v>
      </c>
      <c r="E343" s="133">
        <f>WA!F369</f>
        <v>45474</v>
      </c>
      <c r="F343" s="48">
        <f t="shared" si="193"/>
        <v>483246.40313243249</v>
      </c>
      <c r="G343" s="34"/>
      <c r="H343" s="42">
        <f>WA!J$372</f>
        <v>0</v>
      </c>
      <c r="I343" s="42">
        <f>WA!K$372</f>
        <v>0</v>
      </c>
      <c r="J343" s="42">
        <f>WA!L$372</f>
        <v>0</v>
      </c>
      <c r="K343" s="42">
        <f>WA!M$372</f>
        <v>0</v>
      </c>
      <c r="L343" s="42">
        <f>WA!N$372</f>
        <v>0</v>
      </c>
      <c r="M343" s="42">
        <f>WA!O$372</f>
        <v>0</v>
      </c>
      <c r="N343" s="42">
        <f>WA!P$372</f>
        <v>39638.930693240356</v>
      </c>
      <c r="O343" s="42">
        <f>WA!Q$372</f>
        <v>39752.730048593148</v>
      </c>
      <c r="P343" s="42">
        <f>WA!R$372</f>
        <v>39866.856110369452</v>
      </c>
      <c r="Q343" s="42">
        <f>WA!S$372</f>
        <v>39981.309816510329</v>
      </c>
      <c r="R343" s="42">
        <f>WA!T$372</f>
        <v>40096.092107649551</v>
      </c>
      <c r="S343" s="42">
        <f>WA!U$372</f>
        <v>40211.20392712138</v>
      </c>
      <c r="T343" s="42">
        <f>WA!V$372</f>
        <v>40326.646220968287</v>
      </c>
      <c r="U343" s="42">
        <f>WA!W$372</f>
        <v>40438.555464412588</v>
      </c>
      <c r="V343" s="42">
        <f>WA!X$372</f>
        <v>40558.526029544941</v>
      </c>
      <c r="W343" s="42">
        <f>WA!Y$372</f>
        <v>40674.965449970798</v>
      </c>
      <c r="X343" s="42">
        <f>WA!Z$372</f>
        <v>40791.73915617961</v>
      </c>
      <c r="Y343" s="42">
        <f>WA!AA$372</f>
        <v>40908.848107871992</v>
      </c>
      <c r="Z343" s="42">
        <f>WA!AB$372</f>
        <v>0</v>
      </c>
      <c r="AA343" s="42">
        <f>WA!AC$372</f>
        <v>0</v>
      </c>
      <c r="AB343" s="42">
        <f>WA!AD$372</f>
        <v>0</v>
      </c>
      <c r="AC343" s="42">
        <f>WA!AE$372</f>
        <v>0</v>
      </c>
      <c r="AD343" s="42">
        <f>WA!AF$372</f>
        <v>0</v>
      </c>
      <c r="AE343" s="42">
        <f>WA!AG$372</f>
        <v>0</v>
      </c>
      <c r="AF343" s="42">
        <f>WA!AH$372</f>
        <v>0</v>
      </c>
      <c r="AG343" s="42">
        <f>WA!AI$372</f>
        <v>0</v>
      </c>
      <c r="AH343" s="42">
        <f>WA!AJ$372</f>
        <v>0</v>
      </c>
      <c r="AI343" s="42">
        <f>WA!AK$372</f>
        <v>0</v>
      </c>
      <c r="AJ343" s="42">
        <f>WA!AL$372</f>
        <v>0</v>
      </c>
      <c r="AK343" s="42">
        <f>WA!AM$372</f>
        <v>0</v>
      </c>
      <c r="AL343" s="42">
        <f>WA!AN$372</f>
        <v>0</v>
      </c>
      <c r="AM343" s="42">
        <f>WA!AO$372</f>
        <v>0</v>
      </c>
      <c r="AN343" s="42">
        <f>WA!AP$372</f>
        <v>0</v>
      </c>
      <c r="AO343" s="42">
        <f>WA!AQ$372</f>
        <v>0</v>
      </c>
      <c r="AP343" s="42">
        <f>WA!AR$372</f>
        <v>0</v>
      </c>
      <c r="AQ343" s="42">
        <f>WA!AS$372</f>
        <v>0</v>
      </c>
      <c r="AR343" s="42">
        <f>WA!AT$372</f>
        <v>0</v>
      </c>
      <c r="AS343" s="42">
        <f>WA!AU$372</f>
        <v>0</v>
      </c>
      <c r="AT343" s="42">
        <f>WA!AV$372</f>
        <v>0</v>
      </c>
      <c r="AU343" s="42">
        <f>WA!AW$372</f>
        <v>0</v>
      </c>
      <c r="AV343" s="42">
        <f>WA!AX$372</f>
        <v>0</v>
      </c>
      <c r="AW343" s="42">
        <f>WA!AY$372</f>
        <v>0</v>
      </c>
      <c r="AX343" s="42">
        <f>WA!AZ$372</f>
        <v>0</v>
      </c>
      <c r="AY343" s="42">
        <f>WA!BA$372</f>
        <v>0</v>
      </c>
      <c r="AZ343" s="42">
        <f>WA!BB$372</f>
        <v>0</v>
      </c>
      <c r="BA343" s="42">
        <f>WA!BC$372</f>
        <v>0</v>
      </c>
      <c r="BB343" s="42">
        <f>WA!BD$372</f>
        <v>0</v>
      </c>
      <c r="BC343" s="42">
        <f>WA!BE$372</f>
        <v>0</v>
      </c>
      <c r="BD343" s="42">
        <f>WA!BF$372</f>
        <v>0</v>
      </c>
      <c r="BE343" s="42">
        <f>WA!BG$372</f>
        <v>0</v>
      </c>
      <c r="BF343" s="42">
        <f>WA!BH$372</f>
        <v>0</v>
      </c>
      <c r="BG343" s="42">
        <f>WA!BI$372</f>
        <v>0</v>
      </c>
      <c r="BH343" s="42">
        <f>WA!BJ$372</f>
        <v>0</v>
      </c>
      <c r="BI343" s="42">
        <f>WA!BK$372</f>
        <v>0</v>
      </c>
      <c r="BJ343" s="42">
        <f>WA!BL$372</f>
        <v>0</v>
      </c>
      <c r="BK343" s="42">
        <f>WA!BM$372</f>
        <v>0</v>
      </c>
      <c r="BL343" s="42">
        <f>WA!BN$372</f>
        <v>0</v>
      </c>
      <c r="BM343" s="42">
        <f>WA!BO$372</f>
        <v>0</v>
      </c>
      <c r="BN343" s="42">
        <f>WA!BP$372</f>
        <v>0</v>
      </c>
      <c r="BO343" s="42">
        <f>WA!BQ$372</f>
        <v>0</v>
      </c>
      <c r="BP343" s="42">
        <f>WA!BR$372</f>
        <v>0</v>
      </c>
      <c r="BQ343" s="42">
        <f>WA!BS$372</f>
        <v>0</v>
      </c>
      <c r="BR343" s="42">
        <f>WA!BT$372</f>
        <v>0</v>
      </c>
      <c r="BS343" s="42">
        <f>WA!BU$372</f>
        <v>0</v>
      </c>
      <c r="BT343" s="42">
        <f>WA!BV$372</f>
        <v>0</v>
      </c>
      <c r="BU343" s="42">
        <f>WA!BW$372</f>
        <v>0</v>
      </c>
      <c r="BV343" s="42">
        <f>WA!BX$372</f>
        <v>0</v>
      </c>
      <c r="BW343" s="42">
        <f>WA!BY$372</f>
        <v>0</v>
      </c>
      <c r="BX343" s="42">
        <f>WA!BZ$372</f>
        <v>0</v>
      </c>
      <c r="BY343" s="42">
        <f>WA!CA$372</f>
        <v>0</v>
      </c>
      <c r="BZ343" s="42">
        <f>WA!CB$372</f>
        <v>0</v>
      </c>
      <c r="CA343" s="42">
        <f>WA!CC$372</f>
        <v>0</v>
      </c>
      <c r="CB343" s="42">
        <f>WA!CD$372</f>
        <v>0</v>
      </c>
      <c r="CC343" s="42">
        <f>WA!CE$372</f>
        <v>0</v>
      </c>
      <c r="CD343" s="42">
        <f>WA!CF$372</f>
        <v>0</v>
      </c>
      <c r="CE343" s="42">
        <f>WA!CG$372</f>
        <v>0</v>
      </c>
      <c r="CF343" s="42">
        <f>WA!CH$372</f>
        <v>0</v>
      </c>
      <c r="CG343" s="42">
        <f>WA!CI$372</f>
        <v>0</v>
      </c>
      <c r="CH343" s="42">
        <f>WA!CJ$372</f>
        <v>0</v>
      </c>
      <c r="CI343" s="42">
        <f>WA!CK$372</f>
        <v>0</v>
      </c>
      <c r="CJ343" s="42">
        <f>WA!CL$372</f>
        <v>0</v>
      </c>
      <c r="CK343" s="42">
        <f>WA!CM$372</f>
        <v>0</v>
      </c>
      <c r="CL343" s="42">
        <f>WA!CN$372</f>
        <v>0</v>
      </c>
      <c r="CM343" s="42">
        <f>WA!CO$372</f>
        <v>0</v>
      </c>
      <c r="CN343" s="42">
        <f>WA!CP$372</f>
        <v>0</v>
      </c>
      <c r="CO343" s="42">
        <f>WA!CQ$372</f>
        <v>0</v>
      </c>
      <c r="CP343" s="42">
        <f>WA!CR$372</f>
        <v>0</v>
      </c>
      <c r="CQ343" s="42">
        <f>WA!CS$372</f>
        <v>0</v>
      </c>
      <c r="CR343" s="42">
        <f>WA!CT$372</f>
        <v>0</v>
      </c>
      <c r="CS343" s="42">
        <f>WA!CU$372</f>
        <v>0</v>
      </c>
      <c r="CT343" s="42">
        <f>WA!CV$372</f>
        <v>0</v>
      </c>
      <c r="CU343" s="42">
        <f>WA!CW$372</f>
        <v>0</v>
      </c>
      <c r="CV343" s="42">
        <f>WA!CX$372</f>
        <v>0</v>
      </c>
      <c r="CW343" s="42">
        <f>WA!CY$372</f>
        <v>0</v>
      </c>
      <c r="CX343" s="42">
        <f>WA!CZ$372</f>
        <v>0</v>
      </c>
      <c r="CY343" s="42">
        <f>WA!DA$372</f>
        <v>0</v>
      </c>
      <c r="CZ343" s="42">
        <f>WA!DB$372</f>
        <v>0</v>
      </c>
      <c r="DA343" s="42">
        <f>WA!DC$372</f>
        <v>0</v>
      </c>
      <c r="DB343" s="42">
        <f>WA!DD$372</f>
        <v>0</v>
      </c>
      <c r="DC343" s="42">
        <f>WA!DE$372</f>
        <v>0</v>
      </c>
      <c r="DD343" s="42">
        <f>WA!DF$372</f>
        <v>0</v>
      </c>
      <c r="DE343" s="42">
        <f>WA!DG$372</f>
        <v>0</v>
      </c>
      <c r="DF343" s="42">
        <f>WA!DH$372</f>
        <v>0</v>
      </c>
      <c r="DG343" s="42">
        <f>WA!DI$372</f>
        <v>0</v>
      </c>
      <c r="DH343" s="42">
        <f>WA!DJ$372</f>
        <v>0</v>
      </c>
      <c r="DI343" s="42">
        <f>WA!DK$372</f>
        <v>0</v>
      </c>
      <c r="DJ343" s="42">
        <f>WA!DL$372</f>
        <v>0</v>
      </c>
      <c r="DK343" s="42">
        <f>WA!DM$372</f>
        <v>0</v>
      </c>
      <c r="DL343" s="42">
        <f>WA!DN$372</f>
        <v>0</v>
      </c>
      <c r="DM343" s="42">
        <f>WA!DO$372</f>
        <v>0</v>
      </c>
      <c r="DN343" s="42">
        <f>WA!DP$372</f>
        <v>0</v>
      </c>
      <c r="DO343" s="42">
        <f>WA!DQ$372</f>
        <v>0</v>
      </c>
      <c r="DP343" s="42">
        <f>WA!DR$372</f>
        <v>0</v>
      </c>
      <c r="DQ343" s="42">
        <f>WA!DS$372</f>
        <v>0</v>
      </c>
      <c r="DR343" s="42">
        <f>WA!DT$372</f>
        <v>0</v>
      </c>
      <c r="DS343" s="42">
        <f>WA!DU$372</f>
        <v>0</v>
      </c>
      <c r="DT343" s="42">
        <f>WA!DV$372</f>
        <v>0</v>
      </c>
      <c r="DU343" s="42">
        <f>WA!DW$372</f>
        <v>0</v>
      </c>
      <c r="DV343" s="42">
        <f>WA!DX$372</f>
        <v>0</v>
      </c>
      <c r="DW343" s="42">
        <f>WA!DY$372</f>
        <v>0</v>
      </c>
      <c r="DX343" s="42">
        <f>WA!DZ$372</f>
        <v>0</v>
      </c>
      <c r="DY343" s="42">
        <f>WA!EA$372</f>
        <v>0</v>
      </c>
      <c r="DZ343" s="42">
        <f>WA!EB$372</f>
        <v>0</v>
      </c>
    </row>
    <row r="344" spans="1:130" ht="13" x14ac:dyDescent="0.3">
      <c r="B344" t="s">
        <v>59</v>
      </c>
      <c r="F344" s="47">
        <f t="shared" si="193"/>
        <v>154331337.3822636</v>
      </c>
      <c r="H344" s="43">
        <f t="shared" ref="H344:AM344" si="194">SUM(H339:H343)</f>
        <v>3447573.1486923727</v>
      </c>
      <c r="I344" s="43">
        <f t="shared" si="194"/>
        <v>468619.2723704871</v>
      </c>
      <c r="J344" s="43">
        <f t="shared" si="194"/>
        <v>470009.54257901793</v>
      </c>
      <c r="K344" s="43">
        <f t="shared" si="194"/>
        <v>471358.89237276185</v>
      </c>
      <c r="L344" s="43">
        <f t="shared" si="194"/>
        <v>472712.11601310014</v>
      </c>
      <c r="M344" s="43">
        <f t="shared" si="194"/>
        <v>496173.38850943081</v>
      </c>
      <c r="N344" s="43">
        <f t="shared" si="194"/>
        <v>3775903.3707354222</v>
      </c>
      <c r="O344" s="43">
        <f t="shared" si="194"/>
        <v>538779.13513961551</v>
      </c>
      <c r="P344" s="43">
        <f t="shared" si="194"/>
        <v>540325.91546855296</v>
      </c>
      <c r="Q344" s="43">
        <f t="shared" si="194"/>
        <v>541877.13644715562</v>
      </c>
      <c r="R344" s="43">
        <f t="shared" si="194"/>
        <v>543432.81082407862</v>
      </c>
      <c r="S344" s="43">
        <f t="shared" si="194"/>
        <v>544992.95138457767</v>
      </c>
      <c r="T344" s="43">
        <f t="shared" si="194"/>
        <v>2828826.5864098119</v>
      </c>
      <c r="U344" s="43">
        <f t="shared" si="194"/>
        <v>63053.359258133481</v>
      </c>
      <c r="V344" s="43">
        <f t="shared" si="194"/>
        <v>63240.422002012863</v>
      </c>
      <c r="W344" s="43">
        <f t="shared" si="194"/>
        <v>63421.978848532308</v>
      </c>
      <c r="X344" s="43">
        <f t="shared" si="194"/>
        <v>63604.056926369871</v>
      </c>
      <c r="Y344" s="43">
        <f t="shared" si="194"/>
        <v>40908.848107871992</v>
      </c>
      <c r="Z344" s="43">
        <f t="shared" si="194"/>
        <v>3352019.9185667937</v>
      </c>
      <c r="AA344" s="43">
        <f t="shared" si="194"/>
        <v>0</v>
      </c>
      <c r="AB344" s="43">
        <f t="shared" si="194"/>
        <v>0</v>
      </c>
      <c r="AC344" s="43">
        <f t="shared" si="194"/>
        <v>0</v>
      </c>
      <c r="AD344" s="43">
        <f t="shared" si="194"/>
        <v>0</v>
      </c>
      <c r="AE344" s="43">
        <f t="shared" si="194"/>
        <v>0</v>
      </c>
      <c r="AF344" s="43">
        <f t="shared" si="194"/>
        <v>2279626.6366688027</v>
      </c>
      <c r="AG344" s="43">
        <f t="shared" si="194"/>
        <v>2285734.3247686909</v>
      </c>
      <c r="AH344" s="43">
        <f t="shared" si="194"/>
        <v>2292515.4977244418</v>
      </c>
      <c r="AI344" s="43">
        <f t="shared" si="194"/>
        <v>2299097.0775303217</v>
      </c>
      <c r="AJ344" s="43">
        <f t="shared" si="194"/>
        <v>2305697.5523852366</v>
      </c>
      <c r="AK344" s="43">
        <f t="shared" si="194"/>
        <v>2312316.9765349575</v>
      </c>
      <c r="AL344" s="43">
        <f t="shared" si="194"/>
        <v>12452130.08201159</v>
      </c>
      <c r="AM344" s="43">
        <f t="shared" si="194"/>
        <v>2325612.890481024</v>
      </c>
      <c r="AN344" s="43">
        <f t="shared" ref="AN344:BS344" si="195">SUM(AN339:AN343)</f>
        <v>2332289.4895493742</v>
      </c>
      <c r="AO344" s="43">
        <f t="shared" si="195"/>
        <v>2338985.2564574378</v>
      </c>
      <c r="AP344" s="43">
        <f t="shared" si="195"/>
        <v>2345700.2462341404</v>
      </c>
      <c r="AQ344" s="43">
        <f t="shared" si="195"/>
        <v>2352434.5140663916</v>
      </c>
      <c r="AR344" s="43">
        <f t="shared" si="195"/>
        <v>2359188.1152995364</v>
      </c>
      <c r="AS344" s="43">
        <f t="shared" si="195"/>
        <v>2365508.9684363771</v>
      </c>
      <c r="AT344" s="43">
        <f t="shared" si="195"/>
        <v>2372526.8117918028</v>
      </c>
      <c r="AU344" s="43">
        <f t="shared" si="195"/>
        <v>2379338.0959767513</v>
      </c>
      <c r="AV344" s="43">
        <f t="shared" si="195"/>
        <v>2386168.9346687407</v>
      </c>
      <c r="AW344" s="43">
        <f t="shared" si="195"/>
        <v>2393019.3840067815</v>
      </c>
      <c r="AX344" s="43">
        <f t="shared" si="195"/>
        <v>12289563.298202205</v>
      </c>
      <c r="AY344" s="43">
        <f t="shared" si="195"/>
        <v>0</v>
      </c>
      <c r="AZ344" s="43">
        <f t="shared" si="195"/>
        <v>0</v>
      </c>
      <c r="BA344" s="43">
        <f t="shared" si="195"/>
        <v>0</v>
      </c>
      <c r="BB344" s="43">
        <f t="shared" si="195"/>
        <v>0</v>
      </c>
      <c r="BC344" s="43">
        <f t="shared" si="195"/>
        <v>0</v>
      </c>
      <c r="BD344" s="43">
        <f t="shared" si="195"/>
        <v>0</v>
      </c>
      <c r="BE344" s="43">
        <f t="shared" si="195"/>
        <v>0</v>
      </c>
      <c r="BF344" s="43">
        <f t="shared" si="195"/>
        <v>0</v>
      </c>
      <c r="BG344" s="43">
        <f t="shared" si="195"/>
        <v>0</v>
      </c>
      <c r="BH344" s="43">
        <f t="shared" si="195"/>
        <v>0</v>
      </c>
      <c r="BI344" s="43">
        <f t="shared" si="195"/>
        <v>0</v>
      </c>
      <c r="BJ344" s="43">
        <f t="shared" si="195"/>
        <v>10852835.662320277</v>
      </c>
      <c r="BK344" s="43">
        <f t="shared" si="195"/>
        <v>0</v>
      </c>
      <c r="BL344" s="43">
        <f t="shared" si="195"/>
        <v>0</v>
      </c>
      <c r="BM344" s="43">
        <f t="shared" si="195"/>
        <v>0</v>
      </c>
      <c r="BN344" s="43">
        <f t="shared" si="195"/>
        <v>0</v>
      </c>
      <c r="BO344" s="43">
        <f t="shared" si="195"/>
        <v>0</v>
      </c>
      <c r="BP344" s="43">
        <f t="shared" si="195"/>
        <v>0</v>
      </c>
      <c r="BQ344" s="43">
        <f t="shared" si="195"/>
        <v>0</v>
      </c>
      <c r="BR344" s="43">
        <f t="shared" si="195"/>
        <v>0</v>
      </c>
      <c r="BS344" s="43">
        <f t="shared" si="195"/>
        <v>0</v>
      </c>
      <c r="BT344" s="43">
        <f t="shared" ref="BT344:CY344" si="196">SUM(BT339:BT343)</f>
        <v>0</v>
      </c>
      <c r="BU344" s="43">
        <f t="shared" si="196"/>
        <v>0</v>
      </c>
      <c r="BV344" s="43">
        <f t="shared" si="196"/>
        <v>11232684.910501493</v>
      </c>
      <c r="BW344" s="43">
        <f t="shared" si="196"/>
        <v>0</v>
      </c>
      <c r="BX344" s="43">
        <f t="shared" si="196"/>
        <v>0</v>
      </c>
      <c r="BY344" s="43">
        <f t="shared" si="196"/>
        <v>0</v>
      </c>
      <c r="BZ344" s="43">
        <f t="shared" si="196"/>
        <v>0</v>
      </c>
      <c r="CA344" s="43">
        <f t="shared" si="196"/>
        <v>0</v>
      </c>
      <c r="CB344" s="43">
        <f t="shared" si="196"/>
        <v>0</v>
      </c>
      <c r="CC344" s="43">
        <f t="shared" si="196"/>
        <v>0</v>
      </c>
      <c r="CD344" s="43">
        <f t="shared" si="196"/>
        <v>0</v>
      </c>
      <c r="CE344" s="43">
        <f t="shared" si="196"/>
        <v>0</v>
      </c>
      <c r="CF344" s="43">
        <f t="shared" si="196"/>
        <v>0</v>
      </c>
      <c r="CG344" s="43">
        <f t="shared" si="196"/>
        <v>0</v>
      </c>
      <c r="CH344" s="43">
        <f t="shared" si="196"/>
        <v>11624717.976836683</v>
      </c>
      <c r="CI344" s="43">
        <f t="shared" si="196"/>
        <v>0</v>
      </c>
      <c r="CJ344" s="43">
        <f t="shared" si="196"/>
        <v>0</v>
      </c>
      <c r="CK344" s="43">
        <f t="shared" si="196"/>
        <v>0</v>
      </c>
      <c r="CL344" s="43">
        <f t="shared" si="196"/>
        <v>0</v>
      </c>
      <c r="CM344" s="43">
        <f t="shared" si="196"/>
        <v>0</v>
      </c>
      <c r="CN344" s="43">
        <f t="shared" si="196"/>
        <v>0</v>
      </c>
      <c r="CO344" s="43">
        <f t="shared" si="196"/>
        <v>0</v>
      </c>
      <c r="CP344" s="43">
        <f t="shared" si="196"/>
        <v>0</v>
      </c>
      <c r="CQ344" s="43">
        <f t="shared" si="196"/>
        <v>0</v>
      </c>
      <c r="CR344" s="43">
        <f t="shared" si="196"/>
        <v>0</v>
      </c>
      <c r="CS344" s="43">
        <f t="shared" si="196"/>
        <v>0</v>
      </c>
      <c r="CT344" s="43">
        <f t="shared" si="196"/>
        <v>12030433.428667834</v>
      </c>
      <c r="CU344" s="43">
        <f t="shared" si="196"/>
        <v>0</v>
      </c>
      <c r="CV344" s="43">
        <f t="shared" si="196"/>
        <v>0</v>
      </c>
      <c r="CW344" s="43">
        <f t="shared" si="196"/>
        <v>0</v>
      </c>
      <c r="CX344" s="43">
        <f t="shared" si="196"/>
        <v>0</v>
      </c>
      <c r="CY344" s="43">
        <f t="shared" si="196"/>
        <v>0</v>
      </c>
      <c r="CZ344" s="43">
        <f t="shared" ref="CZ344:DZ344" si="197">SUM(CZ339:CZ343)</f>
        <v>0</v>
      </c>
      <c r="DA344" s="43">
        <f t="shared" si="197"/>
        <v>0</v>
      </c>
      <c r="DB344" s="43">
        <f t="shared" si="197"/>
        <v>0</v>
      </c>
      <c r="DC344" s="43">
        <f t="shared" si="197"/>
        <v>0</v>
      </c>
      <c r="DD344" s="43">
        <f t="shared" si="197"/>
        <v>0</v>
      </c>
      <c r="DE344" s="43">
        <f t="shared" si="197"/>
        <v>0</v>
      </c>
      <c r="DF344" s="43">
        <f t="shared" si="197"/>
        <v>12450308.79630791</v>
      </c>
      <c r="DG344" s="43">
        <f t="shared" si="197"/>
        <v>0</v>
      </c>
      <c r="DH344" s="43">
        <f t="shared" si="197"/>
        <v>0</v>
      </c>
      <c r="DI344" s="43">
        <f t="shared" si="197"/>
        <v>0</v>
      </c>
      <c r="DJ344" s="43">
        <f t="shared" si="197"/>
        <v>0</v>
      </c>
      <c r="DK344" s="43">
        <f t="shared" si="197"/>
        <v>0</v>
      </c>
      <c r="DL344" s="43">
        <f t="shared" si="197"/>
        <v>0</v>
      </c>
      <c r="DM344" s="43">
        <f t="shared" si="197"/>
        <v>0</v>
      </c>
      <c r="DN344" s="43">
        <f t="shared" si="197"/>
        <v>0</v>
      </c>
      <c r="DO344" s="43">
        <f t="shared" si="197"/>
        <v>0</v>
      </c>
      <c r="DP344" s="43">
        <f t="shared" si="197"/>
        <v>0</v>
      </c>
      <c r="DQ344" s="43">
        <f t="shared" si="197"/>
        <v>0</v>
      </c>
      <c r="DR344" s="43">
        <f t="shared" si="197"/>
        <v>12886069.604178689</v>
      </c>
      <c r="DS344" s="43">
        <f t="shared" si="197"/>
        <v>0</v>
      </c>
      <c r="DT344" s="43">
        <f t="shared" si="197"/>
        <v>0</v>
      </c>
      <c r="DU344" s="43">
        <f t="shared" si="197"/>
        <v>0</v>
      </c>
      <c r="DV344" s="43">
        <f t="shared" si="197"/>
        <v>0</v>
      </c>
      <c r="DW344" s="43">
        <f t="shared" si="197"/>
        <v>0</v>
      </c>
      <c r="DX344" s="43">
        <f t="shared" si="197"/>
        <v>0</v>
      </c>
      <c r="DY344" s="43">
        <f t="shared" si="197"/>
        <v>0</v>
      </c>
      <c r="DZ344" s="43">
        <f t="shared" si="197"/>
        <v>0</v>
      </c>
    </row>
    <row r="345" spans="1:130" x14ac:dyDescent="0.25">
      <c r="F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row>
    <row r="346" spans="1:130" ht="13" x14ac:dyDescent="0.3">
      <c r="A346" s="59">
        <f>IF(ROUND(F352-SUM(VIC!$H$344,VIC!$H$351,VIC!$H$358,VIC!$H$365,VIC!$H$372),2)=0,0,1)</f>
        <v>0</v>
      </c>
      <c r="B346" s="108" t="s">
        <v>490</v>
      </c>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row>
    <row r="347" spans="1:130" x14ac:dyDescent="0.25">
      <c r="B347" t="str">
        <f>Assumptions!B$18</f>
        <v>Producers / Feedlots</v>
      </c>
      <c r="D347" s="79">
        <f>VIC!D339</f>
        <v>44927</v>
      </c>
      <c r="E347" s="79">
        <f>VIC!F339</f>
        <v>45292</v>
      </c>
      <c r="F347" s="66">
        <f t="shared" ref="F347:F352" si="198">SUM(H347:DZ347)</f>
        <v>0</v>
      </c>
      <c r="H347" s="16">
        <f>VIC!J$344</f>
        <v>0</v>
      </c>
      <c r="I347" s="16">
        <f>VIC!K$344</f>
        <v>0</v>
      </c>
      <c r="J347" s="16">
        <f>VIC!L$344</f>
        <v>0</v>
      </c>
      <c r="K347" s="16">
        <f>VIC!M$344</f>
        <v>0</v>
      </c>
      <c r="L347" s="16">
        <f>VIC!N$344</f>
        <v>0</v>
      </c>
      <c r="M347" s="16">
        <f>VIC!O$344</f>
        <v>0</v>
      </c>
      <c r="N347" s="16">
        <f>VIC!P$344</f>
        <v>0</v>
      </c>
      <c r="O347" s="16">
        <f>VIC!Q$344</f>
        <v>0</v>
      </c>
      <c r="P347" s="16">
        <f>VIC!R$344</f>
        <v>0</v>
      </c>
      <c r="Q347" s="16">
        <f>VIC!S$344</f>
        <v>0</v>
      </c>
      <c r="R347" s="16">
        <f>VIC!T$344</f>
        <v>0</v>
      </c>
      <c r="S347" s="16">
        <f>VIC!U$344</f>
        <v>0</v>
      </c>
      <c r="T347" s="16">
        <f>VIC!V$344</f>
        <v>0</v>
      </c>
      <c r="U347" s="16">
        <f>VIC!W$344</f>
        <v>0</v>
      </c>
      <c r="V347" s="16">
        <f>VIC!X$344</f>
        <v>0</v>
      </c>
      <c r="W347" s="16">
        <f>VIC!Y$344</f>
        <v>0</v>
      </c>
      <c r="X347" s="16">
        <f>VIC!Z$344</f>
        <v>0</v>
      </c>
      <c r="Y347" s="16">
        <f>VIC!AA$344</f>
        <v>0</v>
      </c>
      <c r="Z347" s="16">
        <f>VIC!AB$344</f>
        <v>0</v>
      </c>
      <c r="AA347" s="16">
        <f>VIC!AC$344</f>
        <v>0</v>
      </c>
      <c r="AB347" s="16">
        <f>VIC!AD$344</f>
        <v>0</v>
      </c>
      <c r="AC347" s="16">
        <f>VIC!AE$344</f>
        <v>0</v>
      </c>
      <c r="AD347" s="16">
        <f>VIC!AF$344</f>
        <v>0</v>
      </c>
      <c r="AE347" s="16">
        <f>VIC!AG$344</f>
        <v>0</v>
      </c>
      <c r="AF347" s="16">
        <f>VIC!AH$344</f>
        <v>0</v>
      </c>
      <c r="AG347" s="16">
        <f>VIC!AI$344</f>
        <v>0</v>
      </c>
      <c r="AH347" s="16">
        <f>VIC!AJ$344</f>
        <v>0</v>
      </c>
      <c r="AI347" s="16">
        <f>VIC!AK$344</f>
        <v>0</v>
      </c>
      <c r="AJ347" s="16">
        <f>VIC!AL$344</f>
        <v>0</v>
      </c>
      <c r="AK347" s="16">
        <f>VIC!AM$344</f>
        <v>0</v>
      </c>
      <c r="AL347" s="16">
        <f>VIC!AN$344</f>
        <v>0</v>
      </c>
      <c r="AM347" s="16">
        <f>VIC!AO$344</f>
        <v>0</v>
      </c>
      <c r="AN347" s="16">
        <f>VIC!AP$344</f>
        <v>0</v>
      </c>
      <c r="AO347" s="16">
        <f>VIC!AQ$344</f>
        <v>0</v>
      </c>
      <c r="AP347" s="16">
        <f>VIC!AR$344</f>
        <v>0</v>
      </c>
      <c r="AQ347" s="16">
        <f>VIC!AS$344</f>
        <v>0</v>
      </c>
      <c r="AR347" s="16">
        <f>VIC!AT$344</f>
        <v>0</v>
      </c>
      <c r="AS347" s="16">
        <f>VIC!AU$344</f>
        <v>0</v>
      </c>
      <c r="AT347" s="16">
        <f>VIC!AV$344</f>
        <v>0</v>
      </c>
      <c r="AU347" s="16">
        <f>VIC!AW$344</f>
        <v>0</v>
      </c>
      <c r="AV347" s="16">
        <f>VIC!AX$344</f>
        <v>0</v>
      </c>
      <c r="AW347" s="16">
        <f>VIC!AY$344</f>
        <v>0</v>
      </c>
      <c r="AX347" s="16">
        <f>VIC!AZ$344</f>
        <v>0</v>
      </c>
      <c r="AY347" s="16">
        <f>VIC!BA$344</f>
        <v>0</v>
      </c>
      <c r="AZ347" s="16">
        <f>VIC!BB$344</f>
        <v>0</v>
      </c>
      <c r="BA347" s="16">
        <f>VIC!BC$344</f>
        <v>0</v>
      </c>
      <c r="BB347" s="16">
        <f>VIC!BD$344</f>
        <v>0</v>
      </c>
      <c r="BC347" s="16">
        <f>VIC!BE$344</f>
        <v>0</v>
      </c>
      <c r="BD347" s="16">
        <f>VIC!BF$344</f>
        <v>0</v>
      </c>
      <c r="BE347" s="16">
        <f>VIC!BG$344</f>
        <v>0</v>
      </c>
      <c r="BF347" s="16">
        <f>VIC!BH$344</f>
        <v>0</v>
      </c>
      <c r="BG347" s="16">
        <f>VIC!BI$344</f>
        <v>0</v>
      </c>
      <c r="BH347" s="16">
        <f>VIC!BJ$344</f>
        <v>0</v>
      </c>
      <c r="BI347" s="16">
        <f>VIC!BK$344</f>
        <v>0</v>
      </c>
      <c r="BJ347" s="16">
        <f>VIC!BL$344</f>
        <v>0</v>
      </c>
      <c r="BK347" s="16">
        <f>VIC!BM$344</f>
        <v>0</v>
      </c>
      <c r="BL347" s="16">
        <f>VIC!BN$344</f>
        <v>0</v>
      </c>
      <c r="BM347" s="16">
        <f>VIC!BO$344</f>
        <v>0</v>
      </c>
      <c r="BN347" s="16">
        <f>VIC!BP$344</f>
        <v>0</v>
      </c>
      <c r="BO347" s="16">
        <f>VIC!BQ$344</f>
        <v>0</v>
      </c>
      <c r="BP347" s="16">
        <f>VIC!BR$344</f>
        <v>0</v>
      </c>
      <c r="BQ347" s="16">
        <f>VIC!BS$344</f>
        <v>0</v>
      </c>
      <c r="BR347" s="16">
        <f>VIC!BT$344</f>
        <v>0</v>
      </c>
      <c r="BS347" s="16">
        <f>VIC!BU$344</f>
        <v>0</v>
      </c>
      <c r="BT347" s="16">
        <f>VIC!BV$344</f>
        <v>0</v>
      </c>
      <c r="BU347" s="16">
        <f>VIC!BW$344</f>
        <v>0</v>
      </c>
      <c r="BV347" s="16">
        <f>VIC!BX$344</f>
        <v>0</v>
      </c>
      <c r="BW347" s="16">
        <f>VIC!BY$344</f>
        <v>0</v>
      </c>
      <c r="BX347" s="16">
        <f>VIC!BZ$344</f>
        <v>0</v>
      </c>
      <c r="BY347" s="16">
        <f>VIC!CA$344</f>
        <v>0</v>
      </c>
      <c r="BZ347" s="16">
        <f>VIC!CB$344</f>
        <v>0</v>
      </c>
      <c r="CA347" s="16">
        <f>VIC!CC$344</f>
        <v>0</v>
      </c>
      <c r="CB347" s="16">
        <f>VIC!CD$344</f>
        <v>0</v>
      </c>
      <c r="CC347" s="16">
        <f>VIC!CE$344</f>
        <v>0</v>
      </c>
      <c r="CD347" s="16">
        <f>VIC!CF$344</f>
        <v>0</v>
      </c>
      <c r="CE347" s="16">
        <f>VIC!CG$344</f>
        <v>0</v>
      </c>
      <c r="CF347" s="16">
        <f>VIC!CH$344</f>
        <v>0</v>
      </c>
      <c r="CG347" s="16">
        <f>VIC!CI$344</f>
        <v>0</v>
      </c>
      <c r="CH347" s="16">
        <f>VIC!CJ$344</f>
        <v>0</v>
      </c>
      <c r="CI347" s="16">
        <f>VIC!CK$344</f>
        <v>0</v>
      </c>
      <c r="CJ347" s="16">
        <f>VIC!CL$344</f>
        <v>0</v>
      </c>
      <c r="CK347" s="16">
        <f>VIC!CM$344</f>
        <v>0</v>
      </c>
      <c r="CL347" s="16">
        <f>VIC!CN$344</f>
        <v>0</v>
      </c>
      <c r="CM347" s="16">
        <f>VIC!CO$344</f>
        <v>0</v>
      </c>
      <c r="CN347" s="16">
        <f>VIC!CP$344</f>
        <v>0</v>
      </c>
      <c r="CO347" s="16">
        <f>VIC!CQ$344</f>
        <v>0</v>
      </c>
      <c r="CP347" s="16">
        <f>VIC!CR$344</f>
        <v>0</v>
      </c>
      <c r="CQ347" s="16">
        <f>VIC!CS$344</f>
        <v>0</v>
      </c>
      <c r="CR347" s="16">
        <f>VIC!CT$344</f>
        <v>0</v>
      </c>
      <c r="CS347" s="16">
        <f>VIC!CU$344</f>
        <v>0</v>
      </c>
      <c r="CT347" s="16">
        <f>VIC!CV$344</f>
        <v>0</v>
      </c>
      <c r="CU347" s="16">
        <f>VIC!CW$344</f>
        <v>0</v>
      </c>
      <c r="CV347" s="16">
        <f>VIC!CX$344</f>
        <v>0</v>
      </c>
      <c r="CW347" s="16">
        <f>VIC!CY$344</f>
        <v>0</v>
      </c>
      <c r="CX347" s="16">
        <f>VIC!CZ$344</f>
        <v>0</v>
      </c>
      <c r="CY347" s="16">
        <f>VIC!DA$344</f>
        <v>0</v>
      </c>
      <c r="CZ347" s="16">
        <f>VIC!DB$344</f>
        <v>0</v>
      </c>
      <c r="DA347" s="16">
        <f>VIC!DC$344</f>
        <v>0</v>
      </c>
      <c r="DB347" s="16">
        <f>VIC!DD$344</f>
        <v>0</v>
      </c>
      <c r="DC347" s="16">
        <f>VIC!DE$344</f>
        <v>0</v>
      </c>
      <c r="DD347" s="16">
        <f>VIC!DF$344</f>
        <v>0</v>
      </c>
      <c r="DE347" s="16">
        <f>VIC!DG$344</f>
        <v>0</v>
      </c>
      <c r="DF347" s="16">
        <f>VIC!DH$344</f>
        <v>0</v>
      </c>
      <c r="DG347" s="16">
        <f>VIC!DI$344</f>
        <v>0</v>
      </c>
      <c r="DH347" s="16">
        <f>VIC!DJ$344</f>
        <v>0</v>
      </c>
      <c r="DI347" s="16">
        <f>VIC!DK$344</f>
        <v>0</v>
      </c>
      <c r="DJ347" s="16">
        <f>VIC!DL$344</f>
        <v>0</v>
      </c>
      <c r="DK347" s="16">
        <f>VIC!DM$344</f>
        <v>0</v>
      </c>
      <c r="DL347" s="16">
        <f>VIC!DN$344</f>
        <v>0</v>
      </c>
      <c r="DM347" s="16">
        <f>VIC!DO$344</f>
        <v>0</v>
      </c>
      <c r="DN347" s="16">
        <f>VIC!DP$344</f>
        <v>0</v>
      </c>
      <c r="DO347" s="16">
        <f>VIC!DQ$344</f>
        <v>0</v>
      </c>
      <c r="DP347" s="16">
        <f>VIC!DR$344</f>
        <v>0</v>
      </c>
      <c r="DQ347" s="16">
        <f>VIC!DS$344</f>
        <v>0</v>
      </c>
      <c r="DR347" s="16">
        <f>VIC!DT$344</f>
        <v>0</v>
      </c>
      <c r="DS347" s="16">
        <f>VIC!DU$344</f>
        <v>0</v>
      </c>
      <c r="DT347" s="16">
        <f>VIC!DV$344</f>
        <v>0</v>
      </c>
      <c r="DU347" s="16">
        <f>VIC!DW$344</f>
        <v>0</v>
      </c>
      <c r="DV347" s="16">
        <f>VIC!DX$344</f>
        <v>0</v>
      </c>
      <c r="DW347" s="16">
        <f>VIC!DY$344</f>
        <v>0</v>
      </c>
      <c r="DX347" s="16">
        <f>VIC!DZ$344</f>
        <v>0</v>
      </c>
      <c r="DY347" s="16">
        <f>VIC!EA$344</f>
        <v>0</v>
      </c>
      <c r="DZ347" s="16">
        <f>VIC!EB$344</f>
        <v>0</v>
      </c>
    </row>
    <row r="348" spans="1:130" x14ac:dyDescent="0.25">
      <c r="B348" t="str">
        <f>Assumptions!B$88</f>
        <v>Saleyards</v>
      </c>
      <c r="D348" s="79">
        <f>VIC!D348</f>
        <v>44927</v>
      </c>
      <c r="E348" s="79">
        <f>VIC!F348</f>
        <v>45292</v>
      </c>
      <c r="F348" s="46">
        <f t="shared" si="198"/>
        <v>0</v>
      </c>
      <c r="H348" s="16">
        <f>VIC!J$351</f>
        <v>0</v>
      </c>
      <c r="I348" s="16">
        <f>VIC!K$351</f>
        <v>0</v>
      </c>
      <c r="J348" s="16">
        <f>VIC!L$351</f>
        <v>0</v>
      </c>
      <c r="K348" s="16">
        <f>VIC!M$351</f>
        <v>0</v>
      </c>
      <c r="L348" s="16">
        <f>VIC!N$351</f>
        <v>0</v>
      </c>
      <c r="M348" s="16">
        <f>VIC!O$351</f>
        <v>0</v>
      </c>
      <c r="N348" s="16">
        <f>VIC!P$351</f>
        <v>0</v>
      </c>
      <c r="O348" s="16">
        <f>VIC!Q$351</f>
        <v>0</v>
      </c>
      <c r="P348" s="16">
        <f>VIC!R$351</f>
        <v>0</v>
      </c>
      <c r="Q348" s="16">
        <f>VIC!S$351</f>
        <v>0</v>
      </c>
      <c r="R348" s="16">
        <f>VIC!T$351</f>
        <v>0</v>
      </c>
      <c r="S348" s="16">
        <f>VIC!U$351</f>
        <v>0</v>
      </c>
      <c r="T348" s="16">
        <f>VIC!V$351</f>
        <v>0</v>
      </c>
      <c r="U348" s="16">
        <f>VIC!W$351</f>
        <v>0</v>
      </c>
      <c r="V348" s="16">
        <f>VIC!X$351</f>
        <v>0</v>
      </c>
      <c r="W348" s="16">
        <f>VIC!Y$351</f>
        <v>0</v>
      </c>
      <c r="X348" s="16">
        <f>VIC!Z$351</f>
        <v>0</v>
      </c>
      <c r="Y348" s="16">
        <f>VIC!AA$351</f>
        <v>0</v>
      </c>
      <c r="Z348" s="16">
        <f>VIC!AB$351</f>
        <v>0</v>
      </c>
      <c r="AA348" s="16">
        <f>VIC!AC$351</f>
        <v>0</v>
      </c>
      <c r="AB348" s="16">
        <f>VIC!AD$351</f>
        <v>0</v>
      </c>
      <c r="AC348" s="16">
        <f>VIC!AE$351</f>
        <v>0</v>
      </c>
      <c r="AD348" s="16">
        <f>VIC!AF$351</f>
        <v>0</v>
      </c>
      <c r="AE348" s="16">
        <f>VIC!AG$351</f>
        <v>0</v>
      </c>
      <c r="AF348" s="16">
        <f>VIC!AH$351</f>
        <v>0</v>
      </c>
      <c r="AG348" s="16">
        <f>VIC!AI$351</f>
        <v>0</v>
      </c>
      <c r="AH348" s="16">
        <f>VIC!AJ$351</f>
        <v>0</v>
      </c>
      <c r="AI348" s="16">
        <f>VIC!AK$351</f>
        <v>0</v>
      </c>
      <c r="AJ348" s="16">
        <f>VIC!AL$351</f>
        <v>0</v>
      </c>
      <c r="AK348" s="16">
        <f>VIC!AM$351</f>
        <v>0</v>
      </c>
      <c r="AL348" s="16">
        <f>VIC!AN$351</f>
        <v>0</v>
      </c>
      <c r="AM348" s="16">
        <f>VIC!AO$351</f>
        <v>0</v>
      </c>
      <c r="AN348" s="16">
        <f>VIC!AP$351</f>
        <v>0</v>
      </c>
      <c r="AO348" s="16">
        <f>VIC!AQ$351</f>
        <v>0</v>
      </c>
      <c r="AP348" s="16">
        <f>VIC!AR$351</f>
        <v>0</v>
      </c>
      <c r="AQ348" s="16">
        <f>VIC!AS$351</f>
        <v>0</v>
      </c>
      <c r="AR348" s="16">
        <f>VIC!AT$351</f>
        <v>0</v>
      </c>
      <c r="AS348" s="16">
        <f>VIC!AU$351</f>
        <v>0</v>
      </c>
      <c r="AT348" s="16">
        <f>VIC!AV$351</f>
        <v>0</v>
      </c>
      <c r="AU348" s="16">
        <f>VIC!AW$351</f>
        <v>0</v>
      </c>
      <c r="AV348" s="16">
        <f>VIC!AX$351</f>
        <v>0</v>
      </c>
      <c r="AW348" s="16">
        <f>VIC!AY$351</f>
        <v>0</v>
      </c>
      <c r="AX348" s="16">
        <f>VIC!AZ$351</f>
        <v>0</v>
      </c>
      <c r="AY348" s="16">
        <f>VIC!BA$351</f>
        <v>0</v>
      </c>
      <c r="AZ348" s="16">
        <f>VIC!BB$351</f>
        <v>0</v>
      </c>
      <c r="BA348" s="16">
        <f>VIC!BC$351</f>
        <v>0</v>
      </c>
      <c r="BB348" s="16">
        <f>VIC!BD$351</f>
        <v>0</v>
      </c>
      <c r="BC348" s="16">
        <f>VIC!BE$351</f>
        <v>0</v>
      </c>
      <c r="BD348" s="16">
        <f>VIC!BF$351</f>
        <v>0</v>
      </c>
      <c r="BE348" s="16">
        <f>VIC!BG$351</f>
        <v>0</v>
      </c>
      <c r="BF348" s="16">
        <f>VIC!BH$351</f>
        <v>0</v>
      </c>
      <c r="BG348" s="16">
        <f>VIC!BI$351</f>
        <v>0</v>
      </c>
      <c r="BH348" s="16">
        <f>VIC!BJ$351</f>
        <v>0</v>
      </c>
      <c r="BI348" s="16">
        <f>VIC!BK$351</f>
        <v>0</v>
      </c>
      <c r="BJ348" s="16">
        <f>VIC!BL$351</f>
        <v>0</v>
      </c>
      <c r="BK348" s="16">
        <f>VIC!BM$351</f>
        <v>0</v>
      </c>
      <c r="BL348" s="16">
        <f>VIC!BN$351</f>
        <v>0</v>
      </c>
      <c r="BM348" s="16">
        <f>VIC!BO$351</f>
        <v>0</v>
      </c>
      <c r="BN348" s="16">
        <f>VIC!BP$351</f>
        <v>0</v>
      </c>
      <c r="BO348" s="16">
        <f>VIC!BQ$351</f>
        <v>0</v>
      </c>
      <c r="BP348" s="16">
        <f>VIC!BR$351</f>
        <v>0</v>
      </c>
      <c r="BQ348" s="16">
        <f>VIC!BS$351</f>
        <v>0</v>
      </c>
      <c r="BR348" s="16">
        <f>VIC!BT$351</f>
        <v>0</v>
      </c>
      <c r="BS348" s="16">
        <f>VIC!BU$351</f>
        <v>0</v>
      </c>
      <c r="BT348" s="16">
        <f>VIC!BV$351</f>
        <v>0</v>
      </c>
      <c r="BU348" s="16">
        <f>VIC!BW$351</f>
        <v>0</v>
      </c>
      <c r="BV348" s="16">
        <f>VIC!BX$351</f>
        <v>0</v>
      </c>
      <c r="BW348" s="16">
        <f>VIC!BY$351</f>
        <v>0</v>
      </c>
      <c r="BX348" s="16">
        <f>VIC!BZ$351</f>
        <v>0</v>
      </c>
      <c r="BY348" s="16">
        <f>VIC!CA$351</f>
        <v>0</v>
      </c>
      <c r="BZ348" s="16">
        <f>VIC!CB$351</f>
        <v>0</v>
      </c>
      <c r="CA348" s="16">
        <f>VIC!CC$351</f>
        <v>0</v>
      </c>
      <c r="CB348" s="16">
        <f>VIC!CD$351</f>
        <v>0</v>
      </c>
      <c r="CC348" s="16">
        <f>VIC!CE$351</f>
        <v>0</v>
      </c>
      <c r="CD348" s="16">
        <f>VIC!CF$351</f>
        <v>0</v>
      </c>
      <c r="CE348" s="16">
        <f>VIC!CG$351</f>
        <v>0</v>
      </c>
      <c r="CF348" s="16">
        <f>VIC!CH$351</f>
        <v>0</v>
      </c>
      <c r="CG348" s="16">
        <f>VIC!CI$351</f>
        <v>0</v>
      </c>
      <c r="CH348" s="16">
        <f>VIC!CJ$351</f>
        <v>0</v>
      </c>
      <c r="CI348" s="16">
        <f>VIC!CK$351</f>
        <v>0</v>
      </c>
      <c r="CJ348" s="16">
        <f>VIC!CL$351</f>
        <v>0</v>
      </c>
      <c r="CK348" s="16">
        <f>VIC!CM$351</f>
        <v>0</v>
      </c>
      <c r="CL348" s="16">
        <f>VIC!CN$351</f>
        <v>0</v>
      </c>
      <c r="CM348" s="16">
        <f>VIC!CO$351</f>
        <v>0</v>
      </c>
      <c r="CN348" s="16">
        <f>VIC!CP$351</f>
        <v>0</v>
      </c>
      <c r="CO348" s="16">
        <f>VIC!CQ$351</f>
        <v>0</v>
      </c>
      <c r="CP348" s="16">
        <f>VIC!CR$351</f>
        <v>0</v>
      </c>
      <c r="CQ348" s="16">
        <f>VIC!CS$351</f>
        <v>0</v>
      </c>
      <c r="CR348" s="16">
        <f>VIC!CT$351</f>
        <v>0</v>
      </c>
      <c r="CS348" s="16">
        <f>VIC!CU$351</f>
        <v>0</v>
      </c>
      <c r="CT348" s="16">
        <f>VIC!CV$351</f>
        <v>0</v>
      </c>
      <c r="CU348" s="16">
        <f>VIC!CW$351</f>
        <v>0</v>
      </c>
      <c r="CV348" s="16">
        <f>VIC!CX$351</f>
        <v>0</v>
      </c>
      <c r="CW348" s="16">
        <f>VIC!CY$351</f>
        <v>0</v>
      </c>
      <c r="CX348" s="16">
        <f>VIC!CZ$351</f>
        <v>0</v>
      </c>
      <c r="CY348" s="16">
        <f>VIC!DA$351</f>
        <v>0</v>
      </c>
      <c r="CZ348" s="16">
        <f>VIC!DB$351</f>
        <v>0</v>
      </c>
      <c r="DA348" s="16">
        <f>VIC!DC$351</f>
        <v>0</v>
      </c>
      <c r="DB348" s="16">
        <f>VIC!DD$351</f>
        <v>0</v>
      </c>
      <c r="DC348" s="16">
        <f>VIC!DE$351</f>
        <v>0</v>
      </c>
      <c r="DD348" s="16">
        <f>VIC!DF$351</f>
        <v>0</v>
      </c>
      <c r="DE348" s="16">
        <f>VIC!DG$351</f>
        <v>0</v>
      </c>
      <c r="DF348" s="16">
        <f>VIC!DH$351</f>
        <v>0</v>
      </c>
      <c r="DG348" s="16">
        <f>VIC!DI$351</f>
        <v>0</v>
      </c>
      <c r="DH348" s="16">
        <f>VIC!DJ$351</f>
        <v>0</v>
      </c>
      <c r="DI348" s="16">
        <f>VIC!DK$351</f>
        <v>0</v>
      </c>
      <c r="DJ348" s="16">
        <f>VIC!DL$351</f>
        <v>0</v>
      </c>
      <c r="DK348" s="16">
        <f>VIC!DM$351</f>
        <v>0</v>
      </c>
      <c r="DL348" s="16">
        <f>VIC!DN$351</f>
        <v>0</v>
      </c>
      <c r="DM348" s="16">
        <f>VIC!DO$351</f>
        <v>0</v>
      </c>
      <c r="DN348" s="16">
        <f>VIC!DP$351</f>
        <v>0</v>
      </c>
      <c r="DO348" s="16">
        <f>VIC!DQ$351</f>
        <v>0</v>
      </c>
      <c r="DP348" s="16">
        <f>VIC!DR$351</f>
        <v>0</v>
      </c>
      <c r="DQ348" s="16">
        <f>VIC!DS$351</f>
        <v>0</v>
      </c>
      <c r="DR348" s="16">
        <f>VIC!DT$351</f>
        <v>0</v>
      </c>
      <c r="DS348" s="16">
        <f>VIC!DU$351</f>
        <v>0</v>
      </c>
      <c r="DT348" s="16">
        <f>VIC!DV$351</f>
        <v>0</v>
      </c>
      <c r="DU348" s="16">
        <f>VIC!DW$351</f>
        <v>0</v>
      </c>
      <c r="DV348" s="16">
        <f>VIC!DX$351</f>
        <v>0</v>
      </c>
      <c r="DW348" s="16">
        <f>VIC!DY$351</f>
        <v>0</v>
      </c>
      <c r="DX348" s="16">
        <f>VIC!DZ$351</f>
        <v>0</v>
      </c>
      <c r="DY348" s="16">
        <f>VIC!EA$351</f>
        <v>0</v>
      </c>
      <c r="DZ348" s="16">
        <f>VIC!EB$351</f>
        <v>0</v>
      </c>
    </row>
    <row r="349" spans="1:130" x14ac:dyDescent="0.25">
      <c r="B349" t="str">
        <f>Assumptions!B$145</f>
        <v>Processors</v>
      </c>
      <c r="D349" s="79">
        <f>VIC!D355</f>
        <v>44927</v>
      </c>
      <c r="E349" s="79">
        <f>VIC!F355</f>
        <v>45292</v>
      </c>
      <c r="F349" s="46">
        <f t="shared" si="198"/>
        <v>0</v>
      </c>
      <c r="H349" s="16">
        <f>VIC!J$358</f>
        <v>0</v>
      </c>
      <c r="I349" s="16">
        <f>VIC!K$358</f>
        <v>0</v>
      </c>
      <c r="J349" s="16">
        <f>VIC!L$358</f>
        <v>0</v>
      </c>
      <c r="K349" s="16">
        <f>VIC!M$358</f>
        <v>0</v>
      </c>
      <c r="L349" s="16">
        <f>VIC!N$358</f>
        <v>0</v>
      </c>
      <c r="M349" s="16">
        <f>VIC!O$358</f>
        <v>0</v>
      </c>
      <c r="N349" s="16">
        <f>VIC!P$358</f>
        <v>0</v>
      </c>
      <c r="O349" s="16">
        <f>VIC!Q$358</f>
        <v>0</v>
      </c>
      <c r="P349" s="16">
        <f>VIC!R$358</f>
        <v>0</v>
      </c>
      <c r="Q349" s="16">
        <f>VIC!S$358</f>
        <v>0</v>
      </c>
      <c r="R349" s="16">
        <f>VIC!T$358</f>
        <v>0</v>
      </c>
      <c r="S349" s="16">
        <f>VIC!U$358</f>
        <v>0</v>
      </c>
      <c r="T349" s="16">
        <f>VIC!V$358</f>
        <v>0</v>
      </c>
      <c r="U349" s="16">
        <f>VIC!W$358</f>
        <v>0</v>
      </c>
      <c r="V349" s="16">
        <f>VIC!X$358</f>
        <v>0</v>
      </c>
      <c r="W349" s="16">
        <f>VIC!Y$358</f>
        <v>0</v>
      </c>
      <c r="X349" s="16">
        <f>VIC!Z$358</f>
        <v>0</v>
      </c>
      <c r="Y349" s="16">
        <f>VIC!AA$358</f>
        <v>0</v>
      </c>
      <c r="Z349" s="16">
        <f>VIC!AB$358</f>
        <v>0</v>
      </c>
      <c r="AA349" s="16">
        <f>VIC!AC$358</f>
        <v>0</v>
      </c>
      <c r="AB349" s="16">
        <f>VIC!AD$358</f>
        <v>0</v>
      </c>
      <c r="AC349" s="16">
        <f>VIC!AE$358</f>
        <v>0</v>
      </c>
      <c r="AD349" s="16">
        <f>VIC!AF$358</f>
        <v>0</v>
      </c>
      <c r="AE349" s="16">
        <f>VIC!AG$358</f>
        <v>0</v>
      </c>
      <c r="AF349" s="16">
        <f>VIC!AH$358</f>
        <v>0</v>
      </c>
      <c r="AG349" s="16">
        <f>VIC!AI$358</f>
        <v>0</v>
      </c>
      <c r="AH349" s="16">
        <f>VIC!AJ$358</f>
        <v>0</v>
      </c>
      <c r="AI349" s="16">
        <f>VIC!AK$358</f>
        <v>0</v>
      </c>
      <c r="AJ349" s="16">
        <f>VIC!AL$358</f>
        <v>0</v>
      </c>
      <c r="AK349" s="16">
        <f>VIC!AM$358</f>
        <v>0</v>
      </c>
      <c r="AL349" s="16">
        <f>VIC!AN$358</f>
        <v>0</v>
      </c>
      <c r="AM349" s="16">
        <f>VIC!AO$358</f>
        <v>0</v>
      </c>
      <c r="AN349" s="16">
        <f>VIC!AP$358</f>
        <v>0</v>
      </c>
      <c r="AO349" s="16">
        <f>VIC!AQ$358</f>
        <v>0</v>
      </c>
      <c r="AP349" s="16">
        <f>VIC!AR$358</f>
        <v>0</v>
      </c>
      <c r="AQ349" s="16">
        <f>VIC!AS$358</f>
        <v>0</v>
      </c>
      <c r="AR349" s="16">
        <f>VIC!AT$358</f>
        <v>0</v>
      </c>
      <c r="AS349" s="16">
        <f>VIC!AU$358</f>
        <v>0</v>
      </c>
      <c r="AT349" s="16">
        <f>VIC!AV$358</f>
        <v>0</v>
      </c>
      <c r="AU349" s="16">
        <f>VIC!AW$358</f>
        <v>0</v>
      </c>
      <c r="AV349" s="16">
        <f>VIC!AX$358</f>
        <v>0</v>
      </c>
      <c r="AW349" s="16">
        <f>VIC!AY$358</f>
        <v>0</v>
      </c>
      <c r="AX349" s="16">
        <f>VIC!AZ$358</f>
        <v>0</v>
      </c>
      <c r="AY349" s="16">
        <f>VIC!BA$358</f>
        <v>0</v>
      </c>
      <c r="AZ349" s="16">
        <f>VIC!BB$358</f>
        <v>0</v>
      </c>
      <c r="BA349" s="16">
        <f>VIC!BC$358</f>
        <v>0</v>
      </c>
      <c r="BB349" s="16">
        <f>VIC!BD$358</f>
        <v>0</v>
      </c>
      <c r="BC349" s="16">
        <f>VIC!BE$358</f>
        <v>0</v>
      </c>
      <c r="BD349" s="16">
        <f>VIC!BF$358</f>
        <v>0</v>
      </c>
      <c r="BE349" s="16">
        <f>VIC!BG$358</f>
        <v>0</v>
      </c>
      <c r="BF349" s="16">
        <f>VIC!BH$358</f>
        <v>0</v>
      </c>
      <c r="BG349" s="16">
        <f>VIC!BI$358</f>
        <v>0</v>
      </c>
      <c r="BH349" s="16">
        <f>VIC!BJ$358</f>
        <v>0</v>
      </c>
      <c r="BI349" s="16">
        <f>VIC!BK$358</f>
        <v>0</v>
      </c>
      <c r="BJ349" s="16">
        <f>VIC!BL$358</f>
        <v>0</v>
      </c>
      <c r="BK349" s="16">
        <f>VIC!BM$358</f>
        <v>0</v>
      </c>
      <c r="BL349" s="16">
        <f>VIC!BN$358</f>
        <v>0</v>
      </c>
      <c r="BM349" s="16">
        <f>VIC!BO$358</f>
        <v>0</v>
      </c>
      <c r="BN349" s="16">
        <f>VIC!BP$358</f>
        <v>0</v>
      </c>
      <c r="BO349" s="16">
        <f>VIC!BQ$358</f>
        <v>0</v>
      </c>
      <c r="BP349" s="16">
        <f>VIC!BR$358</f>
        <v>0</v>
      </c>
      <c r="BQ349" s="16">
        <f>VIC!BS$358</f>
        <v>0</v>
      </c>
      <c r="BR349" s="16">
        <f>VIC!BT$358</f>
        <v>0</v>
      </c>
      <c r="BS349" s="16">
        <f>VIC!BU$358</f>
        <v>0</v>
      </c>
      <c r="BT349" s="16">
        <f>VIC!BV$358</f>
        <v>0</v>
      </c>
      <c r="BU349" s="16">
        <f>VIC!BW$358</f>
        <v>0</v>
      </c>
      <c r="BV349" s="16">
        <f>VIC!BX$358</f>
        <v>0</v>
      </c>
      <c r="BW349" s="16">
        <f>VIC!BY$358</f>
        <v>0</v>
      </c>
      <c r="BX349" s="16">
        <f>VIC!BZ$358</f>
        <v>0</v>
      </c>
      <c r="BY349" s="16">
        <f>VIC!CA$358</f>
        <v>0</v>
      </c>
      <c r="BZ349" s="16">
        <f>VIC!CB$358</f>
        <v>0</v>
      </c>
      <c r="CA349" s="16">
        <f>VIC!CC$358</f>
        <v>0</v>
      </c>
      <c r="CB349" s="16">
        <f>VIC!CD$358</f>
        <v>0</v>
      </c>
      <c r="CC349" s="16">
        <f>VIC!CE$358</f>
        <v>0</v>
      </c>
      <c r="CD349" s="16">
        <f>VIC!CF$358</f>
        <v>0</v>
      </c>
      <c r="CE349" s="16">
        <f>VIC!CG$358</f>
        <v>0</v>
      </c>
      <c r="CF349" s="16">
        <f>VIC!CH$358</f>
        <v>0</v>
      </c>
      <c r="CG349" s="16">
        <f>VIC!CI$358</f>
        <v>0</v>
      </c>
      <c r="CH349" s="16">
        <f>VIC!CJ$358</f>
        <v>0</v>
      </c>
      <c r="CI349" s="16">
        <f>VIC!CK$358</f>
        <v>0</v>
      </c>
      <c r="CJ349" s="16">
        <f>VIC!CL$358</f>
        <v>0</v>
      </c>
      <c r="CK349" s="16">
        <f>VIC!CM$358</f>
        <v>0</v>
      </c>
      <c r="CL349" s="16">
        <f>VIC!CN$358</f>
        <v>0</v>
      </c>
      <c r="CM349" s="16">
        <f>VIC!CO$358</f>
        <v>0</v>
      </c>
      <c r="CN349" s="16">
        <f>VIC!CP$358</f>
        <v>0</v>
      </c>
      <c r="CO349" s="16">
        <f>VIC!CQ$358</f>
        <v>0</v>
      </c>
      <c r="CP349" s="16">
        <f>VIC!CR$358</f>
        <v>0</v>
      </c>
      <c r="CQ349" s="16">
        <f>VIC!CS$358</f>
        <v>0</v>
      </c>
      <c r="CR349" s="16">
        <f>VIC!CT$358</f>
        <v>0</v>
      </c>
      <c r="CS349" s="16">
        <f>VIC!CU$358</f>
        <v>0</v>
      </c>
      <c r="CT349" s="16">
        <f>VIC!CV$358</f>
        <v>0</v>
      </c>
      <c r="CU349" s="16">
        <f>VIC!CW$358</f>
        <v>0</v>
      </c>
      <c r="CV349" s="16">
        <f>VIC!CX$358</f>
        <v>0</v>
      </c>
      <c r="CW349" s="16">
        <f>VIC!CY$358</f>
        <v>0</v>
      </c>
      <c r="CX349" s="16">
        <f>VIC!CZ$358</f>
        <v>0</v>
      </c>
      <c r="CY349" s="16">
        <f>VIC!DA$358</f>
        <v>0</v>
      </c>
      <c r="CZ349" s="16">
        <f>VIC!DB$358</f>
        <v>0</v>
      </c>
      <c r="DA349" s="16">
        <f>VIC!DC$358</f>
        <v>0</v>
      </c>
      <c r="DB349" s="16">
        <f>VIC!DD$358</f>
        <v>0</v>
      </c>
      <c r="DC349" s="16">
        <f>VIC!DE$358</f>
        <v>0</v>
      </c>
      <c r="DD349" s="16">
        <f>VIC!DF$358</f>
        <v>0</v>
      </c>
      <c r="DE349" s="16">
        <f>VIC!DG$358</f>
        <v>0</v>
      </c>
      <c r="DF349" s="16">
        <f>VIC!DH$358</f>
        <v>0</v>
      </c>
      <c r="DG349" s="16">
        <f>VIC!DI$358</f>
        <v>0</v>
      </c>
      <c r="DH349" s="16">
        <f>VIC!DJ$358</f>
        <v>0</v>
      </c>
      <c r="DI349" s="16">
        <f>VIC!DK$358</f>
        <v>0</v>
      </c>
      <c r="DJ349" s="16">
        <f>VIC!DL$358</f>
        <v>0</v>
      </c>
      <c r="DK349" s="16">
        <f>VIC!DM$358</f>
        <v>0</v>
      </c>
      <c r="DL349" s="16">
        <f>VIC!DN$358</f>
        <v>0</v>
      </c>
      <c r="DM349" s="16">
        <f>VIC!DO$358</f>
        <v>0</v>
      </c>
      <c r="DN349" s="16">
        <f>VIC!DP$358</f>
        <v>0</v>
      </c>
      <c r="DO349" s="16">
        <f>VIC!DQ$358</f>
        <v>0</v>
      </c>
      <c r="DP349" s="16">
        <f>VIC!DR$358</f>
        <v>0</v>
      </c>
      <c r="DQ349" s="16">
        <f>VIC!DS$358</f>
        <v>0</v>
      </c>
      <c r="DR349" s="16">
        <f>VIC!DT$358</f>
        <v>0</v>
      </c>
      <c r="DS349" s="16">
        <f>VIC!DU$358</f>
        <v>0</v>
      </c>
      <c r="DT349" s="16">
        <f>VIC!DV$358</f>
        <v>0</v>
      </c>
      <c r="DU349" s="16">
        <f>VIC!DW$358</f>
        <v>0</v>
      </c>
      <c r="DV349" s="16">
        <f>VIC!DX$358</f>
        <v>0</v>
      </c>
      <c r="DW349" s="16">
        <f>VIC!DY$358</f>
        <v>0</v>
      </c>
      <c r="DX349" s="16">
        <f>VIC!DZ$358</f>
        <v>0</v>
      </c>
      <c r="DY349" s="16">
        <f>VIC!EA$358</f>
        <v>0</v>
      </c>
      <c r="DZ349" s="16">
        <f>VIC!EB$358</f>
        <v>0</v>
      </c>
    </row>
    <row r="350" spans="1:130" x14ac:dyDescent="0.25">
      <c r="B350" t="str">
        <f>Assumptions!B$191</f>
        <v>Agents</v>
      </c>
      <c r="D350" s="79">
        <f>VIC!D362</f>
        <v>44927</v>
      </c>
      <c r="E350" s="79">
        <f>VIC!F362</f>
        <v>45292</v>
      </c>
      <c r="F350" s="46">
        <f t="shared" si="198"/>
        <v>0</v>
      </c>
      <c r="H350" s="16">
        <f>VIC!J$365</f>
        <v>0</v>
      </c>
      <c r="I350" s="16">
        <f>VIC!K$365</f>
        <v>0</v>
      </c>
      <c r="J350" s="16">
        <f>VIC!L$365</f>
        <v>0</v>
      </c>
      <c r="K350" s="16">
        <f>VIC!M$365</f>
        <v>0</v>
      </c>
      <c r="L350" s="16">
        <f>VIC!N$365</f>
        <v>0</v>
      </c>
      <c r="M350" s="16">
        <f>VIC!O$365</f>
        <v>0</v>
      </c>
      <c r="N350" s="16">
        <f>VIC!P$365</f>
        <v>0</v>
      </c>
      <c r="O350" s="16">
        <f>VIC!Q$365</f>
        <v>0</v>
      </c>
      <c r="P350" s="16">
        <f>VIC!R$365</f>
        <v>0</v>
      </c>
      <c r="Q350" s="16">
        <f>VIC!S$365</f>
        <v>0</v>
      </c>
      <c r="R350" s="16">
        <f>VIC!T$365</f>
        <v>0</v>
      </c>
      <c r="S350" s="16">
        <f>VIC!U$365</f>
        <v>0</v>
      </c>
      <c r="T350" s="16">
        <f>VIC!V$365</f>
        <v>0</v>
      </c>
      <c r="U350" s="16">
        <f>VIC!W$365</f>
        <v>0</v>
      </c>
      <c r="V350" s="16">
        <f>VIC!X$365</f>
        <v>0</v>
      </c>
      <c r="W350" s="16">
        <f>VIC!Y$365</f>
        <v>0</v>
      </c>
      <c r="X350" s="16">
        <f>VIC!Z$365</f>
        <v>0</v>
      </c>
      <c r="Y350" s="16">
        <f>VIC!AA$365</f>
        <v>0</v>
      </c>
      <c r="Z350" s="16">
        <f>VIC!AB$365</f>
        <v>0</v>
      </c>
      <c r="AA350" s="16">
        <f>VIC!AC$365</f>
        <v>0</v>
      </c>
      <c r="AB350" s="16">
        <f>VIC!AD$365</f>
        <v>0</v>
      </c>
      <c r="AC350" s="16">
        <f>VIC!AE$365</f>
        <v>0</v>
      </c>
      <c r="AD350" s="16">
        <f>VIC!AF$365</f>
        <v>0</v>
      </c>
      <c r="AE350" s="16">
        <f>VIC!AG$365</f>
        <v>0</v>
      </c>
      <c r="AF350" s="16">
        <f>VIC!AH$365</f>
        <v>0</v>
      </c>
      <c r="AG350" s="16">
        <f>VIC!AI$365</f>
        <v>0</v>
      </c>
      <c r="AH350" s="16">
        <f>VIC!AJ$365</f>
        <v>0</v>
      </c>
      <c r="AI350" s="16">
        <f>VIC!AK$365</f>
        <v>0</v>
      </c>
      <c r="AJ350" s="16">
        <f>VIC!AL$365</f>
        <v>0</v>
      </c>
      <c r="AK350" s="16">
        <f>VIC!AM$365</f>
        <v>0</v>
      </c>
      <c r="AL350" s="16">
        <f>VIC!AN$365</f>
        <v>0</v>
      </c>
      <c r="AM350" s="16">
        <f>VIC!AO$365</f>
        <v>0</v>
      </c>
      <c r="AN350" s="16">
        <f>VIC!AP$365</f>
        <v>0</v>
      </c>
      <c r="AO350" s="16">
        <f>VIC!AQ$365</f>
        <v>0</v>
      </c>
      <c r="AP350" s="16">
        <f>VIC!AR$365</f>
        <v>0</v>
      </c>
      <c r="AQ350" s="16">
        <f>VIC!AS$365</f>
        <v>0</v>
      </c>
      <c r="AR350" s="16">
        <f>VIC!AT$365</f>
        <v>0</v>
      </c>
      <c r="AS350" s="16">
        <f>VIC!AU$365</f>
        <v>0</v>
      </c>
      <c r="AT350" s="16">
        <f>VIC!AV$365</f>
        <v>0</v>
      </c>
      <c r="AU350" s="16">
        <f>VIC!AW$365</f>
        <v>0</v>
      </c>
      <c r="AV350" s="16">
        <f>VIC!AX$365</f>
        <v>0</v>
      </c>
      <c r="AW350" s="16">
        <f>VIC!AY$365</f>
        <v>0</v>
      </c>
      <c r="AX350" s="16">
        <f>VIC!AZ$365</f>
        <v>0</v>
      </c>
      <c r="AY350" s="16">
        <f>VIC!BA$365</f>
        <v>0</v>
      </c>
      <c r="AZ350" s="16">
        <f>VIC!BB$365</f>
        <v>0</v>
      </c>
      <c r="BA350" s="16">
        <f>VIC!BC$365</f>
        <v>0</v>
      </c>
      <c r="BB350" s="16">
        <f>VIC!BD$365</f>
        <v>0</v>
      </c>
      <c r="BC350" s="16">
        <f>VIC!BE$365</f>
        <v>0</v>
      </c>
      <c r="BD350" s="16">
        <f>VIC!BF$365</f>
        <v>0</v>
      </c>
      <c r="BE350" s="16">
        <f>VIC!BG$365</f>
        <v>0</v>
      </c>
      <c r="BF350" s="16">
        <f>VIC!BH$365</f>
        <v>0</v>
      </c>
      <c r="BG350" s="16">
        <f>VIC!BI$365</f>
        <v>0</v>
      </c>
      <c r="BH350" s="16">
        <f>VIC!BJ$365</f>
        <v>0</v>
      </c>
      <c r="BI350" s="16">
        <f>VIC!BK$365</f>
        <v>0</v>
      </c>
      <c r="BJ350" s="16">
        <f>VIC!BL$365</f>
        <v>0</v>
      </c>
      <c r="BK350" s="16">
        <f>VIC!BM$365</f>
        <v>0</v>
      </c>
      <c r="BL350" s="16">
        <f>VIC!BN$365</f>
        <v>0</v>
      </c>
      <c r="BM350" s="16">
        <f>VIC!BO$365</f>
        <v>0</v>
      </c>
      <c r="BN350" s="16">
        <f>VIC!BP$365</f>
        <v>0</v>
      </c>
      <c r="BO350" s="16">
        <f>VIC!BQ$365</f>
        <v>0</v>
      </c>
      <c r="BP350" s="16">
        <f>VIC!BR$365</f>
        <v>0</v>
      </c>
      <c r="BQ350" s="16">
        <f>VIC!BS$365</f>
        <v>0</v>
      </c>
      <c r="BR350" s="16">
        <f>VIC!BT$365</f>
        <v>0</v>
      </c>
      <c r="BS350" s="16">
        <f>VIC!BU$365</f>
        <v>0</v>
      </c>
      <c r="BT350" s="16">
        <f>VIC!BV$365</f>
        <v>0</v>
      </c>
      <c r="BU350" s="16">
        <f>VIC!BW$365</f>
        <v>0</v>
      </c>
      <c r="BV350" s="16">
        <f>VIC!BX$365</f>
        <v>0</v>
      </c>
      <c r="BW350" s="16">
        <f>VIC!BY$365</f>
        <v>0</v>
      </c>
      <c r="BX350" s="16">
        <f>VIC!BZ$365</f>
        <v>0</v>
      </c>
      <c r="BY350" s="16">
        <f>VIC!CA$365</f>
        <v>0</v>
      </c>
      <c r="BZ350" s="16">
        <f>VIC!CB$365</f>
        <v>0</v>
      </c>
      <c r="CA350" s="16">
        <f>VIC!CC$365</f>
        <v>0</v>
      </c>
      <c r="CB350" s="16">
        <f>VIC!CD$365</f>
        <v>0</v>
      </c>
      <c r="CC350" s="16">
        <f>VIC!CE$365</f>
        <v>0</v>
      </c>
      <c r="CD350" s="16">
        <f>VIC!CF$365</f>
        <v>0</v>
      </c>
      <c r="CE350" s="16">
        <f>VIC!CG$365</f>
        <v>0</v>
      </c>
      <c r="CF350" s="16">
        <f>VIC!CH$365</f>
        <v>0</v>
      </c>
      <c r="CG350" s="16">
        <f>VIC!CI$365</f>
        <v>0</v>
      </c>
      <c r="CH350" s="16">
        <f>VIC!CJ$365</f>
        <v>0</v>
      </c>
      <c r="CI350" s="16">
        <f>VIC!CK$365</f>
        <v>0</v>
      </c>
      <c r="CJ350" s="16">
        <f>VIC!CL$365</f>
        <v>0</v>
      </c>
      <c r="CK350" s="16">
        <f>VIC!CM$365</f>
        <v>0</v>
      </c>
      <c r="CL350" s="16">
        <f>VIC!CN$365</f>
        <v>0</v>
      </c>
      <c r="CM350" s="16">
        <f>VIC!CO$365</f>
        <v>0</v>
      </c>
      <c r="CN350" s="16">
        <f>VIC!CP$365</f>
        <v>0</v>
      </c>
      <c r="CO350" s="16">
        <f>VIC!CQ$365</f>
        <v>0</v>
      </c>
      <c r="CP350" s="16">
        <f>VIC!CR$365</f>
        <v>0</v>
      </c>
      <c r="CQ350" s="16">
        <f>VIC!CS$365</f>
        <v>0</v>
      </c>
      <c r="CR350" s="16">
        <f>VIC!CT$365</f>
        <v>0</v>
      </c>
      <c r="CS350" s="16">
        <f>VIC!CU$365</f>
        <v>0</v>
      </c>
      <c r="CT350" s="16">
        <f>VIC!CV$365</f>
        <v>0</v>
      </c>
      <c r="CU350" s="16">
        <f>VIC!CW$365</f>
        <v>0</v>
      </c>
      <c r="CV350" s="16">
        <f>VIC!CX$365</f>
        <v>0</v>
      </c>
      <c r="CW350" s="16">
        <f>VIC!CY$365</f>
        <v>0</v>
      </c>
      <c r="CX350" s="16">
        <f>VIC!CZ$365</f>
        <v>0</v>
      </c>
      <c r="CY350" s="16">
        <f>VIC!DA$365</f>
        <v>0</v>
      </c>
      <c r="CZ350" s="16">
        <f>VIC!DB$365</f>
        <v>0</v>
      </c>
      <c r="DA350" s="16">
        <f>VIC!DC$365</f>
        <v>0</v>
      </c>
      <c r="DB350" s="16">
        <f>VIC!DD$365</f>
        <v>0</v>
      </c>
      <c r="DC350" s="16">
        <f>VIC!DE$365</f>
        <v>0</v>
      </c>
      <c r="DD350" s="16">
        <f>VIC!DF$365</f>
        <v>0</v>
      </c>
      <c r="DE350" s="16">
        <f>VIC!DG$365</f>
        <v>0</v>
      </c>
      <c r="DF350" s="16">
        <f>VIC!DH$365</f>
        <v>0</v>
      </c>
      <c r="DG350" s="16">
        <f>VIC!DI$365</f>
        <v>0</v>
      </c>
      <c r="DH350" s="16">
        <f>VIC!DJ$365</f>
        <v>0</v>
      </c>
      <c r="DI350" s="16">
        <f>VIC!DK$365</f>
        <v>0</v>
      </c>
      <c r="DJ350" s="16">
        <f>VIC!DL$365</f>
        <v>0</v>
      </c>
      <c r="DK350" s="16">
        <f>VIC!DM$365</f>
        <v>0</v>
      </c>
      <c r="DL350" s="16">
        <f>VIC!DN$365</f>
        <v>0</v>
      </c>
      <c r="DM350" s="16">
        <f>VIC!DO$365</f>
        <v>0</v>
      </c>
      <c r="DN350" s="16">
        <f>VIC!DP$365</f>
        <v>0</v>
      </c>
      <c r="DO350" s="16">
        <f>VIC!DQ$365</f>
        <v>0</v>
      </c>
      <c r="DP350" s="16">
        <f>VIC!DR$365</f>
        <v>0</v>
      </c>
      <c r="DQ350" s="16">
        <f>VIC!DS$365</f>
        <v>0</v>
      </c>
      <c r="DR350" s="16">
        <f>VIC!DT$365</f>
        <v>0</v>
      </c>
      <c r="DS350" s="16">
        <f>VIC!DU$365</f>
        <v>0</v>
      </c>
      <c r="DT350" s="16">
        <f>VIC!DV$365</f>
        <v>0</v>
      </c>
      <c r="DU350" s="16">
        <f>VIC!DW$365</f>
        <v>0</v>
      </c>
      <c r="DV350" s="16">
        <f>VIC!DX$365</f>
        <v>0</v>
      </c>
      <c r="DW350" s="16">
        <f>VIC!DY$365</f>
        <v>0</v>
      </c>
      <c r="DX350" s="16">
        <f>VIC!DZ$365</f>
        <v>0</v>
      </c>
      <c r="DY350" s="16">
        <f>VIC!EA$365</f>
        <v>0</v>
      </c>
      <c r="DZ350" s="16">
        <f>VIC!EB$365</f>
        <v>0</v>
      </c>
    </row>
    <row r="351" spans="1:130" x14ac:dyDescent="0.25">
      <c r="B351" s="34" t="str">
        <f>Assumptions!B$212</f>
        <v>Other facilities (shows, depots, ports)</v>
      </c>
      <c r="C351" s="34"/>
      <c r="D351" s="133">
        <f>VIC!D369</f>
        <v>45108</v>
      </c>
      <c r="E351" s="133">
        <f>VIC!F369</f>
        <v>45474</v>
      </c>
      <c r="F351" s="48">
        <f t="shared" si="198"/>
        <v>0</v>
      </c>
      <c r="G351" s="34"/>
      <c r="H351" s="42">
        <f>VIC!J$372</f>
        <v>0</v>
      </c>
      <c r="I351" s="42">
        <f>VIC!K$372</f>
        <v>0</v>
      </c>
      <c r="J351" s="42">
        <f>VIC!L$372</f>
        <v>0</v>
      </c>
      <c r="K351" s="42">
        <f>VIC!M$372</f>
        <v>0</v>
      </c>
      <c r="L351" s="42">
        <f>VIC!N$372</f>
        <v>0</v>
      </c>
      <c r="M351" s="42">
        <f>VIC!O$372</f>
        <v>0</v>
      </c>
      <c r="N351" s="42">
        <f>VIC!P$372</f>
        <v>0</v>
      </c>
      <c r="O351" s="42">
        <f>VIC!Q$372</f>
        <v>0</v>
      </c>
      <c r="P351" s="42">
        <f>VIC!R$372</f>
        <v>0</v>
      </c>
      <c r="Q351" s="42">
        <f>VIC!S$372</f>
        <v>0</v>
      </c>
      <c r="R351" s="42">
        <f>VIC!T$372</f>
        <v>0</v>
      </c>
      <c r="S351" s="42">
        <f>VIC!U$372</f>
        <v>0</v>
      </c>
      <c r="T351" s="42">
        <f>VIC!V$372</f>
        <v>0</v>
      </c>
      <c r="U351" s="42">
        <f>VIC!W$372</f>
        <v>0</v>
      </c>
      <c r="V351" s="42">
        <f>VIC!X$372</f>
        <v>0</v>
      </c>
      <c r="W351" s="42">
        <f>VIC!Y$372</f>
        <v>0</v>
      </c>
      <c r="X351" s="42">
        <f>VIC!Z$372</f>
        <v>0</v>
      </c>
      <c r="Y351" s="42">
        <f>VIC!AA$372</f>
        <v>0</v>
      </c>
      <c r="Z351" s="42">
        <f>VIC!AB$372</f>
        <v>0</v>
      </c>
      <c r="AA351" s="42">
        <f>VIC!AC$372</f>
        <v>0</v>
      </c>
      <c r="AB351" s="42">
        <f>VIC!AD$372</f>
        <v>0</v>
      </c>
      <c r="AC351" s="42">
        <f>VIC!AE$372</f>
        <v>0</v>
      </c>
      <c r="AD351" s="42">
        <f>VIC!AF$372</f>
        <v>0</v>
      </c>
      <c r="AE351" s="42">
        <f>VIC!AG$372</f>
        <v>0</v>
      </c>
      <c r="AF351" s="42">
        <f>VIC!AH$372</f>
        <v>0</v>
      </c>
      <c r="AG351" s="42">
        <f>VIC!AI$372</f>
        <v>0</v>
      </c>
      <c r="AH351" s="42">
        <f>VIC!AJ$372</f>
        <v>0</v>
      </c>
      <c r="AI351" s="42">
        <f>VIC!AK$372</f>
        <v>0</v>
      </c>
      <c r="AJ351" s="42">
        <f>VIC!AL$372</f>
        <v>0</v>
      </c>
      <c r="AK351" s="42">
        <f>VIC!AM$372</f>
        <v>0</v>
      </c>
      <c r="AL351" s="42">
        <f>VIC!AN$372</f>
        <v>0</v>
      </c>
      <c r="AM351" s="42">
        <f>VIC!AO$372</f>
        <v>0</v>
      </c>
      <c r="AN351" s="42">
        <f>VIC!AP$372</f>
        <v>0</v>
      </c>
      <c r="AO351" s="42">
        <f>VIC!AQ$372</f>
        <v>0</v>
      </c>
      <c r="AP351" s="42">
        <f>VIC!AR$372</f>
        <v>0</v>
      </c>
      <c r="AQ351" s="42">
        <f>VIC!AS$372</f>
        <v>0</v>
      </c>
      <c r="AR351" s="42">
        <f>VIC!AT$372</f>
        <v>0</v>
      </c>
      <c r="AS351" s="42">
        <f>VIC!AU$372</f>
        <v>0</v>
      </c>
      <c r="AT351" s="42">
        <f>VIC!AV$372</f>
        <v>0</v>
      </c>
      <c r="AU351" s="42">
        <f>VIC!AW$372</f>
        <v>0</v>
      </c>
      <c r="AV351" s="42">
        <f>VIC!AX$372</f>
        <v>0</v>
      </c>
      <c r="AW351" s="42">
        <f>VIC!AY$372</f>
        <v>0</v>
      </c>
      <c r="AX351" s="42">
        <f>VIC!AZ$372</f>
        <v>0</v>
      </c>
      <c r="AY351" s="42">
        <f>VIC!BA$372</f>
        <v>0</v>
      </c>
      <c r="AZ351" s="42">
        <f>VIC!BB$372</f>
        <v>0</v>
      </c>
      <c r="BA351" s="42">
        <f>VIC!BC$372</f>
        <v>0</v>
      </c>
      <c r="BB351" s="42">
        <f>VIC!BD$372</f>
        <v>0</v>
      </c>
      <c r="BC351" s="42">
        <f>VIC!BE$372</f>
        <v>0</v>
      </c>
      <c r="BD351" s="42">
        <f>VIC!BF$372</f>
        <v>0</v>
      </c>
      <c r="BE351" s="42">
        <f>VIC!BG$372</f>
        <v>0</v>
      </c>
      <c r="BF351" s="42">
        <f>VIC!BH$372</f>
        <v>0</v>
      </c>
      <c r="BG351" s="42">
        <f>VIC!BI$372</f>
        <v>0</v>
      </c>
      <c r="BH351" s="42">
        <f>VIC!BJ$372</f>
        <v>0</v>
      </c>
      <c r="BI351" s="42">
        <f>VIC!BK$372</f>
        <v>0</v>
      </c>
      <c r="BJ351" s="42">
        <f>VIC!BL$372</f>
        <v>0</v>
      </c>
      <c r="BK351" s="42">
        <f>VIC!BM$372</f>
        <v>0</v>
      </c>
      <c r="BL351" s="42">
        <f>VIC!BN$372</f>
        <v>0</v>
      </c>
      <c r="BM351" s="42">
        <f>VIC!BO$372</f>
        <v>0</v>
      </c>
      <c r="BN351" s="42">
        <f>VIC!BP$372</f>
        <v>0</v>
      </c>
      <c r="BO351" s="42">
        <f>VIC!BQ$372</f>
        <v>0</v>
      </c>
      <c r="BP351" s="42">
        <f>VIC!BR$372</f>
        <v>0</v>
      </c>
      <c r="BQ351" s="42">
        <f>VIC!BS$372</f>
        <v>0</v>
      </c>
      <c r="BR351" s="42">
        <f>VIC!BT$372</f>
        <v>0</v>
      </c>
      <c r="BS351" s="42">
        <f>VIC!BU$372</f>
        <v>0</v>
      </c>
      <c r="BT351" s="42">
        <f>VIC!BV$372</f>
        <v>0</v>
      </c>
      <c r="BU351" s="42">
        <f>VIC!BW$372</f>
        <v>0</v>
      </c>
      <c r="BV351" s="42">
        <f>VIC!BX$372</f>
        <v>0</v>
      </c>
      <c r="BW351" s="42">
        <f>VIC!BY$372</f>
        <v>0</v>
      </c>
      <c r="BX351" s="42">
        <f>VIC!BZ$372</f>
        <v>0</v>
      </c>
      <c r="BY351" s="42">
        <f>VIC!CA$372</f>
        <v>0</v>
      </c>
      <c r="BZ351" s="42">
        <f>VIC!CB$372</f>
        <v>0</v>
      </c>
      <c r="CA351" s="42">
        <f>VIC!CC$372</f>
        <v>0</v>
      </c>
      <c r="CB351" s="42">
        <f>VIC!CD$372</f>
        <v>0</v>
      </c>
      <c r="CC351" s="42">
        <f>VIC!CE$372</f>
        <v>0</v>
      </c>
      <c r="CD351" s="42">
        <f>VIC!CF$372</f>
        <v>0</v>
      </c>
      <c r="CE351" s="42">
        <f>VIC!CG$372</f>
        <v>0</v>
      </c>
      <c r="CF351" s="42">
        <f>VIC!CH$372</f>
        <v>0</v>
      </c>
      <c r="CG351" s="42">
        <f>VIC!CI$372</f>
        <v>0</v>
      </c>
      <c r="CH351" s="42">
        <f>VIC!CJ$372</f>
        <v>0</v>
      </c>
      <c r="CI351" s="42">
        <f>VIC!CK$372</f>
        <v>0</v>
      </c>
      <c r="CJ351" s="42">
        <f>VIC!CL$372</f>
        <v>0</v>
      </c>
      <c r="CK351" s="42">
        <f>VIC!CM$372</f>
        <v>0</v>
      </c>
      <c r="CL351" s="42">
        <f>VIC!CN$372</f>
        <v>0</v>
      </c>
      <c r="CM351" s="42">
        <f>VIC!CO$372</f>
        <v>0</v>
      </c>
      <c r="CN351" s="42">
        <f>VIC!CP$372</f>
        <v>0</v>
      </c>
      <c r="CO351" s="42">
        <f>VIC!CQ$372</f>
        <v>0</v>
      </c>
      <c r="CP351" s="42">
        <f>VIC!CR$372</f>
        <v>0</v>
      </c>
      <c r="CQ351" s="42">
        <f>VIC!CS$372</f>
        <v>0</v>
      </c>
      <c r="CR351" s="42">
        <f>VIC!CT$372</f>
        <v>0</v>
      </c>
      <c r="CS351" s="42">
        <f>VIC!CU$372</f>
        <v>0</v>
      </c>
      <c r="CT351" s="42">
        <f>VIC!CV$372</f>
        <v>0</v>
      </c>
      <c r="CU351" s="42">
        <f>VIC!CW$372</f>
        <v>0</v>
      </c>
      <c r="CV351" s="42">
        <f>VIC!CX$372</f>
        <v>0</v>
      </c>
      <c r="CW351" s="42">
        <f>VIC!CY$372</f>
        <v>0</v>
      </c>
      <c r="CX351" s="42">
        <f>VIC!CZ$372</f>
        <v>0</v>
      </c>
      <c r="CY351" s="42">
        <f>VIC!DA$372</f>
        <v>0</v>
      </c>
      <c r="CZ351" s="42">
        <f>VIC!DB$372</f>
        <v>0</v>
      </c>
      <c r="DA351" s="42">
        <f>VIC!DC$372</f>
        <v>0</v>
      </c>
      <c r="DB351" s="42">
        <f>VIC!DD$372</f>
        <v>0</v>
      </c>
      <c r="DC351" s="42">
        <f>VIC!DE$372</f>
        <v>0</v>
      </c>
      <c r="DD351" s="42">
        <f>VIC!DF$372</f>
        <v>0</v>
      </c>
      <c r="DE351" s="42">
        <f>VIC!DG$372</f>
        <v>0</v>
      </c>
      <c r="DF351" s="42">
        <f>VIC!DH$372</f>
        <v>0</v>
      </c>
      <c r="DG351" s="42">
        <f>VIC!DI$372</f>
        <v>0</v>
      </c>
      <c r="DH351" s="42">
        <f>VIC!DJ$372</f>
        <v>0</v>
      </c>
      <c r="DI351" s="42">
        <f>VIC!DK$372</f>
        <v>0</v>
      </c>
      <c r="DJ351" s="42">
        <f>VIC!DL$372</f>
        <v>0</v>
      </c>
      <c r="DK351" s="42">
        <f>VIC!DM$372</f>
        <v>0</v>
      </c>
      <c r="DL351" s="42">
        <f>VIC!DN$372</f>
        <v>0</v>
      </c>
      <c r="DM351" s="42">
        <f>VIC!DO$372</f>
        <v>0</v>
      </c>
      <c r="DN351" s="42">
        <f>VIC!DP$372</f>
        <v>0</v>
      </c>
      <c r="DO351" s="42">
        <f>VIC!DQ$372</f>
        <v>0</v>
      </c>
      <c r="DP351" s="42">
        <f>VIC!DR$372</f>
        <v>0</v>
      </c>
      <c r="DQ351" s="42">
        <f>VIC!DS$372</f>
        <v>0</v>
      </c>
      <c r="DR351" s="42">
        <f>VIC!DT$372</f>
        <v>0</v>
      </c>
      <c r="DS351" s="42">
        <f>VIC!DU$372</f>
        <v>0</v>
      </c>
      <c r="DT351" s="42">
        <f>VIC!DV$372</f>
        <v>0</v>
      </c>
      <c r="DU351" s="42">
        <f>VIC!DW$372</f>
        <v>0</v>
      </c>
      <c r="DV351" s="42">
        <f>VIC!DX$372</f>
        <v>0</v>
      </c>
      <c r="DW351" s="42">
        <f>VIC!DY$372</f>
        <v>0</v>
      </c>
      <c r="DX351" s="42">
        <f>VIC!DZ$372</f>
        <v>0</v>
      </c>
      <c r="DY351" s="42">
        <f>VIC!EA$372</f>
        <v>0</v>
      </c>
      <c r="DZ351" s="42">
        <f>VIC!EB$372</f>
        <v>0</v>
      </c>
    </row>
    <row r="352" spans="1:130" ht="13" x14ac:dyDescent="0.3">
      <c r="B352" t="s">
        <v>59</v>
      </c>
      <c r="F352" s="47">
        <f t="shared" si="198"/>
        <v>0</v>
      </c>
      <c r="H352" s="43">
        <f t="shared" ref="H352:BS352" si="199">SUM(H347:H351)</f>
        <v>0</v>
      </c>
      <c r="I352" s="43">
        <f t="shared" si="199"/>
        <v>0</v>
      </c>
      <c r="J352" s="43">
        <f t="shared" si="199"/>
        <v>0</v>
      </c>
      <c r="K352" s="43">
        <f t="shared" si="199"/>
        <v>0</v>
      </c>
      <c r="L352" s="43">
        <f t="shared" si="199"/>
        <v>0</v>
      </c>
      <c r="M352" s="43">
        <f t="shared" si="199"/>
        <v>0</v>
      </c>
      <c r="N352" s="43">
        <f t="shared" si="199"/>
        <v>0</v>
      </c>
      <c r="O352" s="43">
        <f t="shared" si="199"/>
        <v>0</v>
      </c>
      <c r="P352" s="43">
        <f t="shared" si="199"/>
        <v>0</v>
      </c>
      <c r="Q352" s="43">
        <f t="shared" si="199"/>
        <v>0</v>
      </c>
      <c r="R352" s="43">
        <f t="shared" si="199"/>
        <v>0</v>
      </c>
      <c r="S352" s="43">
        <f t="shared" si="199"/>
        <v>0</v>
      </c>
      <c r="T352" s="43">
        <f t="shared" si="199"/>
        <v>0</v>
      </c>
      <c r="U352" s="43">
        <f t="shared" si="199"/>
        <v>0</v>
      </c>
      <c r="V352" s="43">
        <f t="shared" si="199"/>
        <v>0</v>
      </c>
      <c r="W352" s="43">
        <f t="shared" si="199"/>
        <v>0</v>
      </c>
      <c r="X352" s="43">
        <f t="shared" si="199"/>
        <v>0</v>
      </c>
      <c r="Y352" s="43">
        <f t="shared" si="199"/>
        <v>0</v>
      </c>
      <c r="Z352" s="43">
        <f t="shared" si="199"/>
        <v>0</v>
      </c>
      <c r="AA352" s="43">
        <f t="shared" si="199"/>
        <v>0</v>
      </c>
      <c r="AB352" s="43">
        <f t="shared" si="199"/>
        <v>0</v>
      </c>
      <c r="AC352" s="43">
        <f t="shared" si="199"/>
        <v>0</v>
      </c>
      <c r="AD352" s="43">
        <f t="shared" si="199"/>
        <v>0</v>
      </c>
      <c r="AE352" s="43">
        <f t="shared" si="199"/>
        <v>0</v>
      </c>
      <c r="AF352" s="43">
        <f t="shared" si="199"/>
        <v>0</v>
      </c>
      <c r="AG352" s="43">
        <f t="shared" si="199"/>
        <v>0</v>
      </c>
      <c r="AH352" s="43">
        <f t="shared" si="199"/>
        <v>0</v>
      </c>
      <c r="AI352" s="43">
        <f t="shared" si="199"/>
        <v>0</v>
      </c>
      <c r="AJ352" s="43">
        <f t="shared" si="199"/>
        <v>0</v>
      </c>
      <c r="AK352" s="43">
        <f t="shared" si="199"/>
        <v>0</v>
      </c>
      <c r="AL352" s="43">
        <f t="shared" si="199"/>
        <v>0</v>
      </c>
      <c r="AM352" s="43">
        <f t="shared" si="199"/>
        <v>0</v>
      </c>
      <c r="AN352" s="43">
        <f t="shared" si="199"/>
        <v>0</v>
      </c>
      <c r="AO352" s="43">
        <f t="shared" si="199"/>
        <v>0</v>
      </c>
      <c r="AP352" s="43">
        <f t="shared" si="199"/>
        <v>0</v>
      </c>
      <c r="AQ352" s="43">
        <f t="shared" si="199"/>
        <v>0</v>
      </c>
      <c r="AR352" s="43">
        <f t="shared" si="199"/>
        <v>0</v>
      </c>
      <c r="AS352" s="43">
        <f t="shared" si="199"/>
        <v>0</v>
      </c>
      <c r="AT352" s="43">
        <f t="shared" si="199"/>
        <v>0</v>
      </c>
      <c r="AU352" s="43">
        <f t="shared" si="199"/>
        <v>0</v>
      </c>
      <c r="AV352" s="43">
        <f t="shared" si="199"/>
        <v>0</v>
      </c>
      <c r="AW352" s="43">
        <f t="shared" si="199"/>
        <v>0</v>
      </c>
      <c r="AX352" s="43">
        <f t="shared" si="199"/>
        <v>0</v>
      </c>
      <c r="AY352" s="43">
        <f t="shared" si="199"/>
        <v>0</v>
      </c>
      <c r="AZ352" s="43">
        <f t="shared" si="199"/>
        <v>0</v>
      </c>
      <c r="BA352" s="43">
        <f t="shared" si="199"/>
        <v>0</v>
      </c>
      <c r="BB352" s="43">
        <f t="shared" si="199"/>
        <v>0</v>
      </c>
      <c r="BC352" s="43">
        <f t="shared" si="199"/>
        <v>0</v>
      </c>
      <c r="BD352" s="43">
        <f t="shared" si="199"/>
        <v>0</v>
      </c>
      <c r="BE352" s="43">
        <f t="shared" si="199"/>
        <v>0</v>
      </c>
      <c r="BF352" s="43">
        <f t="shared" si="199"/>
        <v>0</v>
      </c>
      <c r="BG352" s="43">
        <f t="shared" si="199"/>
        <v>0</v>
      </c>
      <c r="BH352" s="43">
        <f t="shared" si="199"/>
        <v>0</v>
      </c>
      <c r="BI352" s="43">
        <f t="shared" si="199"/>
        <v>0</v>
      </c>
      <c r="BJ352" s="43">
        <f t="shared" si="199"/>
        <v>0</v>
      </c>
      <c r="BK352" s="43">
        <f t="shared" si="199"/>
        <v>0</v>
      </c>
      <c r="BL352" s="43">
        <f t="shared" si="199"/>
        <v>0</v>
      </c>
      <c r="BM352" s="43">
        <f t="shared" si="199"/>
        <v>0</v>
      </c>
      <c r="BN352" s="43">
        <f t="shared" si="199"/>
        <v>0</v>
      </c>
      <c r="BO352" s="43">
        <f t="shared" si="199"/>
        <v>0</v>
      </c>
      <c r="BP352" s="43">
        <f t="shared" si="199"/>
        <v>0</v>
      </c>
      <c r="BQ352" s="43">
        <f t="shared" si="199"/>
        <v>0</v>
      </c>
      <c r="BR352" s="43">
        <f t="shared" si="199"/>
        <v>0</v>
      </c>
      <c r="BS352" s="43">
        <f t="shared" si="199"/>
        <v>0</v>
      </c>
      <c r="BT352" s="43">
        <f t="shared" ref="BT352:DZ352" si="200">SUM(BT347:BT351)</f>
        <v>0</v>
      </c>
      <c r="BU352" s="43">
        <f t="shared" si="200"/>
        <v>0</v>
      </c>
      <c r="BV352" s="43">
        <f t="shared" si="200"/>
        <v>0</v>
      </c>
      <c r="BW352" s="43">
        <f t="shared" si="200"/>
        <v>0</v>
      </c>
      <c r="BX352" s="43">
        <f t="shared" si="200"/>
        <v>0</v>
      </c>
      <c r="BY352" s="43">
        <f t="shared" si="200"/>
        <v>0</v>
      </c>
      <c r="BZ352" s="43">
        <f t="shared" si="200"/>
        <v>0</v>
      </c>
      <c r="CA352" s="43">
        <f t="shared" si="200"/>
        <v>0</v>
      </c>
      <c r="CB352" s="43">
        <f t="shared" si="200"/>
        <v>0</v>
      </c>
      <c r="CC352" s="43">
        <f t="shared" si="200"/>
        <v>0</v>
      </c>
      <c r="CD352" s="43">
        <f t="shared" si="200"/>
        <v>0</v>
      </c>
      <c r="CE352" s="43">
        <f t="shared" si="200"/>
        <v>0</v>
      </c>
      <c r="CF352" s="43">
        <f t="shared" si="200"/>
        <v>0</v>
      </c>
      <c r="CG352" s="43">
        <f t="shared" si="200"/>
        <v>0</v>
      </c>
      <c r="CH352" s="43">
        <f t="shared" si="200"/>
        <v>0</v>
      </c>
      <c r="CI352" s="43">
        <f t="shared" si="200"/>
        <v>0</v>
      </c>
      <c r="CJ352" s="43">
        <f t="shared" si="200"/>
        <v>0</v>
      </c>
      <c r="CK352" s="43">
        <f t="shared" si="200"/>
        <v>0</v>
      </c>
      <c r="CL352" s="43">
        <f t="shared" si="200"/>
        <v>0</v>
      </c>
      <c r="CM352" s="43">
        <f t="shared" si="200"/>
        <v>0</v>
      </c>
      <c r="CN352" s="43">
        <f t="shared" si="200"/>
        <v>0</v>
      </c>
      <c r="CO352" s="43">
        <f t="shared" si="200"/>
        <v>0</v>
      </c>
      <c r="CP352" s="43">
        <f t="shared" si="200"/>
        <v>0</v>
      </c>
      <c r="CQ352" s="43">
        <f t="shared" si="200"/>
        <v>0</v>
      </c>
      <c r="CR352" s="43">
        <f t="shared" si="200"/>
        <v>0</v>
      </c>
      <c r="CS352" s="43">
        <f t="shared" si="200"/>
        <v>0</v>
      </c>
      <c r="CT352" s="43">
        <f t="shared" si="200"/>
        <v>0</v>
      </c>
      <c r="CU352" s="43">
        <f t="shared" si="200"/>
        <v>0</v>
      </c>
      <c r="CV352" s="43">
        <f t="shared" si="200"/>
        <v>0</v>
      </c>
      <c r="CW352" s="43">
        <f t="shared" si="200"/>
        <v>0</v>
      </c>
      <c r="CX352" s="43">
        <f t="shared" si="200"/>
        <v>0</v>
      </c>
      <c r="CY352" s="43">
        <f t="shared" si="200"/>
        <v>0</v>
      </c>
      <c r="CZ352" s="43">
        <f t="shared" si="200"/>
        <v>0</v>
      </c>
      <c r="DA352" s="43">
        <f t="shared" si="200"/>
        <v>0</v>
      </c>
      <c r="DB352" s="43">
        <f t="shared" si="200"/>
        <v>0</v>
      </c>
      <c r="DC352" s="43">
        <f t="shared" si="200"/>
        <v>0</v>
      </c>
      <c r="DD352" s="43">
        <f t="shared" si="200"/>
        <v>0</v>
      </c>
      <c r="DE352" s="43">
        <f t="shared" si="200"/>
        <v>0</v>
      </c>
      <c r="DF352" s="43">
        <f t="shared" si="200"/>
        <v>0</v>
      </c>
      <c r="DG352" s="43">
        <f t="shared" si="200"/>
        <v>0</v>
      </c>
      <c r="DH352" s="43">
        <f t="shared" si="200"/>
        <v>0</v>
      </c>
      <c r="DI352" s="43">
        <f t="shared" si="200"/>
        <v>0</v>
      </c>
      <c r="DJ352" s="43">
        <f t="shared" si="200"/>
        <v>0</v>
      </c>
      <c r="DK352" s="43">
        <f t="shared" si="200"/>
        <v>0</v>
      </c>
      <c r="DL352" s="43">
        <f t="shared" si="200"/>
        <v>0</v>
      </c>
      <c r="DM352" s="43">
        <f t="shared" si="200"/>
        <v>0</v>
      </c>
      <c r="DN352" s="43">
        <f t="shared" si="200"/>
        <v>0</v>
      </c>
      <c r="DO352" s="43">
        <f t="shared" si="200"/>
        <v>0</v>
      </c>
      <c r="DP352" s="43">
        <f t="shared" si="200"/>
        <v>0</v>
      </c>
      <c r="DQ352" s="43">
        <f t="shared" si="200"/>
        <v>0</v>
      </c>
      <c r="DR352" s="43">
        <f t="shared" si="200"/>
        <v>0</v>
      </c>
      <c r="DS352" s="43">
        <f t="shared" si="200"/>
        <v>0</v>
      </c>
      <c r="DT352" s="43">
        <f t="shared" si="200"/>
        <v>0</v>
      </c>
      <c r="DU352" s="43">
        <f t="shared" si="200"/>
        <v>0</v>
      </c>
      <c r="DV352" s="43">
        <f t="shared" si="200"/>
        <v>0</v>
      </c>
      <c r="DW352" s="43">
        <f t="shared" si="200"/>
        <v>0</v>
      </c>
      <c r="DX352" s="43">
        <f t="shared" si="200"/>
        <v>0</v>
      </c>
      <c r="DY352" s="43">
        <f t="shared" si="200"/>
        <v>0</v>
      </c>
      <c r="DZ352" s="43">
        <f t="shared" si="200"/>
        <v>0</v>
      </c>
    </row>
    <row r="353" spans="1:130" x14ac:dyDescent="0.25">
      <c r="F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row>
    <row r="354" spans="1:130" ht="13" x14ac:dyDescent="0.3">
      <c r="A354" s="59">
        <f>IF(ROUND(F363-'National costs'!H45,2)=0,0,1)</f>
        <v>0</v>
      </c>
      <c r="B354" s="108" t="s">
        <v>75</v>
      </c>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row>
    <row r="355" spans="1:130" x14ac:dyDescent="0.25">
      <c r="B355" t="str">
        <f>Assumptions!C263</f>
        <v>New system design and build</v>
      </c>
      <c r="E355" s="23"/>
      <c r="F355" s="46">
        <f t="shared" ref="F355:F363" si="201">SUM(H355:DZ355)</f>
        <v>13985464.638066657</v>
      </c>
      <c r="H355" s="16">
        <f>'National costs'!J20</f>
        <v>756957.32838589977</v>
      </c>
      <c r="I355" s="16">
        <f>'National costs'!K20</f>
        <v>759127.83706814679</v>
      </c>
      <c r="J355" s="16">
        <f>'National costs'!L20</f>
        <v>761538.16070556419</v>
      </c>
      <c r="K355" s="16">
        <f>'National costs'!M20</f>
        <v>763878.01846295258</v>
      </c>
      <c r="L355" s="16">
        <f>'National costs'!N20</f>
        <v>766225.06553088024</v>
      </c>
      <c r="M355" s="16">
        <f>'National costs'!O20</f>
        <v>768579.32399880351</v>
      </c>
      <c r="N355" s="16">
        <f>'National costs'!P20</f>
        <v>770940.81602404977</v>
      </c>
      <c r="O355" s="16">
        <f>'National costs'!Q20</f>
        <v>773309.56383202551</v>
      </c>
      <c r="P355" s="16">
        <f>'National costs'!R20</f>
        <v>775685.58971642563</v>
      </c>
      <c r="Q355" s="16">
        <f>'National costs'!S20</f>
        <v>778068.91603944381</v>
      </c>
      <c r="R355" s="16">
        <f>'National costs'!T20</f>
        <v>780459.5652319818</v>
      </c>
      <c r="S355" s="16">
        <f>'National costs'!U20</f>
        <v>782857.55979386182</v>
      </c>
      <c r="T355" s="16">
        <f>'National costs'!V20</f>
        <v>785262.92229403718</v>
      </c>
      <c r="U355" s="16">
        <f>'National costs'!W20</f>
        <v>787595.1309582023</v>
      </c>
      <c r="V355" s="16">
        <f>'National costs'!X20</f>
        <v>790095.84173202259</v>
      </c>
      <c r="W355" s="16">
        <f>'National costs'!Y20</f>
        <v>792523.44415531319</v>
      </c>
      <c r="X355" s="16">
        <f>'National costs'!Z20</f>
        <v>794958.50548828801</v>
      </c>
      <c r="Y355" s="16">
        <f>'National costs'!AA20</f>
        <v>797401.04864875844</v>
      </c>
      <c r="Z355" s="16">
        <f>'National costs'!AB20</f>
        <v>0</v>
      </c>
      <c r="AA355" s="16">
        <f>'National costs'!AC20</f>
        <v>0</v>
      </c>
      <c r="AB355" s="16">
        <f>'National costs'!AD20</f>
        <v>0</v>
      </c>
      <c r="AC355" s="16">
        <f>'National costs'!AE20</f>
        <v>0</v>
      </c>
      <c r="AD355" s="16">
        <f>'National costs'!AF20</f>
        <v>0</v>
      </c>
      <c r="AE355" s="16">
        <f>'National costs'!AG20</f>
        <v>0</v>
      </c>
      <c r="AF355" s="16">
        <f>'National costs'!AH20</f>
        <v>0</v>
      </c>
      <c r="AG355" s="16">
        <f>'National costs'!AI20</f>
        <v>0</v>
      </c>
      <c r="AH355" s="16">
        <f>'National costs'!AJ20</f>
        <v>0</v>
      </c>
      <c r="AI355" s="16">
        <f>'National costs'!AK20</f>
        <v>0</v>
      </c>
      <c r="AJ355" s="16">
        <f>'National costs'!AL20</f>
        <v>0</v>
      </c>
      <c r="AK355" s="16">
        <f>'National costs'!AM20</f>
        <v>0</v>
      </c>
      <c r="AL355" s="16">
        <f>'National costs'!AN20</f>
        <v>0</v>
      </c>
      <c r="AM355" s="16">
        <f>'National costs'!AO20</f>
        <v>0</v>
      </c>
      <c r="AN355" s="16">
        <f>'National costs'!AP20</f>
        <v>0</v>
      </c>
      <c r="AO355" s="16">
        <f>'National costs'!AQ20</f>
        <v>0</v>
      </c>
      <c r="AP355" s="16">
        <f>'National costs'!AR20</f>
        <v>0</v>
      </c>
      <c r="AQ355" s="16">
        <f>'National costs'!AS20</f>
        <v>0</v>
      </c>
      <c r="AR355" s="16">
        <f>'National costs'!AT20</f>
        <v>0</v>
      </c>
      <c r="AS355" s="16">
        <f>'National costs'!AU20</f>
        <v>0</v>
      </c>
      <c r="AT355" s="16">
        <f>'National costs'!AV20</f>
        <v>0</v>
      </c>
      <c r="AU355" s="16">
        <f>'National costs'!AW20</f>
        <v>0</v>
      </c>
      <c r="AV355" s="16">
        <f>'National costs'!AX20</f>
        <v>0</v>
      </c>
      <c r="AW355" s="16">
        <f>'National costs'!AY20</f>
        <v>0</v>
      </c>
      <c r="AX355" s="16">
        <f>'National costs'!AZ20</f>
        <v>0</v>
      </c>
      <c r="AY355" s="16">
        <f>'National costs'!BA20</f>
        <v>0</v>
      </c>
      <c r="AZ355" s="16">
        <f>'National costs'!BB20</f>
        <v>0</v>
      </c>
      <c r="BA355" s="16">
        <f>'National costs'!BC20</f>
        <v>0</v>
      </c>
      <c r="BB355" s="16">
        <f>'National costs'!BD20</f>
        <v>0</v>
      </c>
      <c r="BC355" s="16">
        <f>'National costs'!BE20</f>
        <v>0</v>
      </c>
      <c r="BD355" s="16">
        <f>'National costs'!BF20</f>
        <v>0</v>
      </c>
      <c r="BE355" s="16">
        <f>'National costs'!BG20</f>
        <v>0</v>
      </c>
      <c r="BF355" s="16">
        <f>'National costs'!BH20</f>
        <v>0</v>
      </c>
      <c r="BG355" s="16">
        <f>'National costs'!BI20</f>
        <v>0</v>
      </c>
      <c r="BH355" s="16">
        <f>'National costs'!BJ20</f>
        <v>0</v>
      </c>
      <c r="BI355" s="16">
        <f>'National costs'!BK20</f>
        <v>0</v>
      </c>
      <c r="BJ355" s="16">
        <f>'National costs'!BL20</f>
        <v>0</v>
      </c>
      <c r="BK355" s="16">
        <f>'National costs'!BM20</f>
        <v>0</v>
      </c>
      <c r="BL355" s="16">
        <f>'National costs'!BN20</f>
        <v>0</v>
      </c>
      <c r="BM355" s="16">
        <f>'National costs'!BO20</f>
        <v>0</v>
      </c>
      <c r="BN355" s="16">
        <f>'National costs'!BP20</f>
        <v>0</v>
      </c>
      <c r="BO355" s="16">
        <f>'National costs'!BQ20</f>
        <v>0</v>
      </c>
      <c r="BP355" s="16">
        <f>'National costs'!BR20</f>
        <v>0</v>
      </c>
      <c r="BQ355" s="16">
        <f>'National costs'!BS20</f>
        <v>0</v>
      </c>
      <c r="BR355" s="16">
        <f>'National costs'!BT20</f>
        <v>0</v>
      </c>
      <c r="BS355" s="16">
        <f>'National costs'!BU20</f>
        <v>0</v>
      </c>
      <c r="BT355" s="16">
        <f>'National costs'!BV20</f>
        <v>0</v>
      </c>
      <c r="BU355" s="16">
        <f>'National costs'!BW20</f>
        <v>0</v>
      </c>
      <c r="BV355" s="16">
        <f>'National costs'!BX20</f>
        <v>0</v>
      </c>
      <c r="BW355" s="16">
        <f>'National costs'!BY20</f>
        <v>0</v>
      </c>
      <c r="BX355" s="16">
        <f>'National costs'!BZ20</f>
        <v>0</v>
      </c>
      <c r="BY355" s="16">
        <f>'National costs'!CA20</f>
        <v>0</v>
      </c>
      <c r="BZ355" s="16">
        <f>'National costs'!CB20</f>
        <v>0</v>
      </c>
      <c r="CA355" s="16">
        <f>'National costs'!CC20</f>
        <v>0</v>
      </c>
      <c r="CB355" s="16">
        <f>'National costs'!CD20</f>
        <v>0</v>
      </c>
      <c r="CC355" s="16">
        <f>'National costs'!CE20</f>
        <v>0</v>
      </c>
      <c r="CD355" s="16">
        <f>'National costs'!CF20</f>
        <v>0</v>
      </c>
      <c r="CE355" s="16">
        <f>'National costs'!CG20</f>
        <v>0</v>
      </c>
      <c r="CF355" s="16">
        <f>'National costs'!CH20</f>
        <v>0</v>
      </c>
      <c r="CG355" s="16">
        <f>'National costs'!CI20</f>
        <v>0</v>
      </c>
      <c r="CH355" s="16">
        <f>'National costs'!CJ20</f>
        <v>0</v>
      </c>
      <c r="CI355" s="16">
        <f>'National costs'!CK20</f>
        <v>0</v>
      </c>
      <c r="CJ355" s="16">
        <f>'National costs'!CL20</f>
        <v>0</v>
      </c>
      <c r="CK355" s="16">
        <f>'National costs'!CM20</f>
        <v>0</v>
      </c>
      <c r="CL355" s="16">
        <f>'National costs'!CN20</f>
        <v>0</v>
      </c>
      <c r="CM355" s="16">
        <f>'National costs'!CO20</f>
        <v>0</v>
      </c>
      <c r="CN355" s="16">
        <f>'National costs'!CP20</f>
        <v>0</v>
      </c>
      <c r="CO355" s="16">
        <f>'National costs'!CQ20</f>
        <v>0</v>
      </c>
      <c r="CP355" s="16">
        <f>'National costs'!CR20</f>
        <v>0</v>
      </c>
      <c r="CQ355" s="16">
        <f>'National costs'!CS20</f>
        <v>0</v>
      </c>
      <c r="CR355" s="16">
        <f>'National costs'!CT20</f>
        <v>0</v>
      </c>
      <c r="CS355" s="16">
        <f>'National costs'!CU20</f>
        <v>0</v>
      </c>
      <c r="CT355" s="16">
        <f>'National costs'!CV20</f>
        <v>0</v>
      </c>
      <c r="CU355" s="16">
        <f>'National costs'!CW20</f>
        <v>0</v>
      </c>
      <c r="CV355" s="16">
        <f>'National costs'!CX20</f>
        <v>0</v>
      </c>
      <c r="CW355" s="16">
        <f>'National costs'!CY20</f>
        <v>0</v>
      </c>
      <c r="CX355" s="16">
        <f>'National costs'!CZ20</f>
        <v>0</v>
      </c>
      <c r="CY355" s="16">
        <f>'National costs'!DA20</f>
        <v>0</v>
      </c>
      <c r="CZ355" s="16">
        <f>'National costs'!DB20</f>
        <v>0</v>
      </c>
      <c r="DA355" s="16">
        <f>'National costs'!DC20</f>
        <v>0</v>
      </c>
      <c r="DB355" s="16">
        <f>'National costs'!DD20</f>
        <v>0</v>
      </c>
      <c r="DC355" s="16">
        <f>'National costs'!DE20</f>
        <v>0</v>
      </c>
      <c r="DD355" s="16">
        <f>'National costs'!DF20</f>
        <v>0</v>
      </c>
      <c r="DE355" s="16">
        <f>'National costs'!DG20</f>
        <v>0</v>
      </c>
      <c r="DF355" s="16">
        <f>'National costs'!DH20</f>
        <v>0</v>
      </c>
      <c r="DG355" s="16">
        <f>'National costs'!DI20</f>
        <v>0</v>
      </c>
      <c r="DH355" s="16">
        <f>'National costs'!DJ20</f>
        <v>0</v>
      </c>
      <c r="DI355" s="16">
        <f>'National costs'!DK20</f>
        <v>0</v>
      </c>
      <c r="DJ355" s="16">
        <f>'National costs'!DL20</f>
        <v>0</v>
      </c>
      <c r="DK355" s="16">
        <f>'National costs'!DM20</f>
        <v>0</v>
      </c>
      <c r="DL355" s="16">
        <f>'National costs'!DN20</f>
        <v>0</v>
      </c>
      <c r="DM355" s="16">
        <f>'National costs'!DO20</f>
        <v>0</v>
      </c>
      <c r="DN355" s="16">
        <f>'National costs'!DP20</f>
        <v>0</v>
      </c>
      <c r="DO355" s="16">
        <f>'National costs'!DQ20</f>
        <v>0</v>
      </c>
      <c r="DP355" s="16">
        <f>'National costs'!DR20</f>
        <v>0</v>
      </c>
      <c r="DQ355" s="16">
        <f>'National costs'!DS20</f>
        <v>0</v>
      </c>
      <c r="DR355" s="16">
        <f>'National costs'!DT20</f>
        <v>0</v>
      </c>
      <c r="DS355" s="16">
        <f>'National costs'!DU20</f>
        <v>0</v>
      </c>
      <c r="DT355" s="16">
        <f>'National costs'!DV20</f>
        <v>0</v>
      </c>
      <c r="DU355" s="16">
        <f>'National costs'!DW20</f>
        <v>0</v>
      </c>
      <c r="DV355" s="16">
        <f>'National costs'!DX20</f>
        <v>0</v>
      </c>
      <c r="DW355" s="16">
        <f>'National costs'!DY20</f>
        <v>0</v>
      </c>
      <c r="DX355" s="16">
        <f>'National costs'!DZ20</f>
        <v>0</v>
      </c>
      <c r="DY355" s="16">
        <f>'National costs'!EA20</f>
        <v>0</v>
      </c>
      <c r="DZ355" s="16">
        <f>'National costs'!EB20</f>
        <v>0</v>
      </c>
    </row>
    <row r="356" spans="1:130" x14ac:dyDescent="0.25">
      <c r="B356" t="str">
        <f>Assumptions!C264</f>
        <v>Platform change management and communications</v>
      </c>
      <c r="E356" s="23"/>
      <c r="F356" s="46">
        <f t="shared" si="201"/>
        <v>8557489.5831399951</v>
      </c>
      <c r="H356" s="16">
        <f>'National costs'!J24</f>
        <v>0</v>
      </c>
      <c r="I356" s="16">
        <f>'National costs'!K24</f>
        <v>0</v>
      </c>
      <c r="J356" s="16">
        <f>'National costs'!L24</f>
        <v>0</v>
      </c>
      <c r="K356" s="16">
        <f>'National costs'!M24</f>
        <v>0</v>
      </c>
      <c r="L356" s="16">
        <f>'National costs'!N24</f>
        <v>0</v>
      </c>
      <c r="M356" s="16">
        <f>'National costs'!O24</f>
        <v>0</v>
      </c>
      <c r="N356" s="16">
        <f>'National costs'!P24</f>
        <v>0</v>
      </c>
      <c r="O356" s="16">
        <f>'National costs'!Q24</f>
        <v>0</v>
      </c>
      <c r="P356" s="16">
        <f>'National costs'!R24</f>
        <v>0</v>
      </c>
      <c r="Q356" s="16">
        <f>'National costs'!S24</f>
        <v>206895.82039343219</v>
      </c>
      <c r="R356" s="16">
        <f>'National costs'!T24</f>
        <v>207531.51642982027</v>
      </c>
      <c r="S356" s="16">
        <f>'National costs'!U24</f>
        <v>208169.16566879075</v>
      </c>
      <c r="T356" s="16">
        <f>'National costs'!V24</f>
        <v>208808.77411164</v>
      </c>
      <c r="U356" s="16">
        <f>'National costs'!W24</f>
        <v>209428.93026356195</v>
      </c>
      <c r="V356" s="16">
        <f>'National costs'!X24</f>
        <v>210093.89270641326</v>
      </c>
      <c r="W356" s="16">
        <f>'National costs'!Y24</f>
        <v>210739.41495335303</v>
      </c>
      <c r="X356" s="16">
        <f>'National costs'!Z24</f>
        <v>211386.92059431688</v>
      </c>
      <c r="Y356" s="16">
        <f>'National costs'!AA24</f>
        <v>212036.41572336567</v>
      </c>
      <c r="Z356" s="16">
        <f>'National costs'!AB24</f>
        <v>212687.90645328452</v>
      </c>
      <c r="AA356" s="16">
        <f>'National costs'!AC24</f>
        <v>213341.39891564037</v>
      </c>
      <c r="AB356" s="16">
        <f>'National costs'!AD24</f>
        <v>213996.89926083956</v>
      </c>
      <c r="AC356" s="16">
        <f>'National costs'!AE24</f>
        <v>214654.41365818586</v>
      </c>
      <c r="AD356" s="16">
        <f>'National costs'!AF24</f>
        <v>215313.94829593849</v>
      </c>
      <c r="AE356" s="16">
        <f>'National costs'!AG24</f>
        <v>215975.50938137039</v>
      </c>
      <c r="AF356" s="16">
        <f>'National costs'!AH24</f>
        <v>216639.10314082651</v>
      </c>
      <c r="AG356" s="16">
        <f>'National costs'!AI24</f>
        <v>217260.2967493012</v>
      </c>
      <c r="AH356" s="16">
        <f>'National costs'!AJ24</f>
        <v>217950.1247376274</v>
      </c>
      <c r="AI356" s="16">
        <f>'National costs'!AK24</f>
        <v>218619.78558511351</v>
      </c>
      <c r="AJ356" s="16">
        <f>'National costs'!AL24</f>
        <v>219291.50399348055</v>
      </c>
      <c r="AK356" s="16">
        <f>'National costs'!AM24</f>
        <v>219965.28628467015</v>
      </c>
      <c r="AL356" s="16">
        <f>'National costs'!AN24</f>
        <v>220641.13880004839</v>
      </c>
      <c r="AM356" s="16">
        <f>'National costs'!AO24</f>
        <v>221319.06790046531</v>
      </c>
      <c r="AN356" s="16">
        <f>'National costs'!AP24</f>
        <v>221999.07996631513</v>
      </c>
      <c r="AO356" s="16">
        <f>'National costs'!AQ24</f>
        <v>222681.181397596</v>
      </c>
      <c r="AP356" s="16">
        <f>'National costs'!AR24</f>
        <v>223365.3786139703</v>
      </c>
      <c r="AQ356" s="16">
        <f>'National costs'!AS24</f>
        <v>224051.67805482517</v>
      </c>
      <c r="AR356" s="16">
        <f>'National costs'!AT24</f>
        <v>224740.08617933301</v>
      </c>
      <c r="AS356" s="16">
        <f>'National costs'!AU24</f>
        <v>225384.50864544659</v>
      </c>
      <c r="AT356" s="16">
        <f>'National costs'!AV24</f>
        <v>226100.13199920725</v>
      </c>
      <c r="AU356" s="16">
        <f>'National costs'!AW24</f>
        <v>226794.83408388641</v>
      </c>
      <c r="AV356" s="16">
        <f>'National costs'!AX24</f>
        <v>227491.67066969207</v>
      </c>
      <c r="AW356" s="16">
        <f>'National costs'!AY24</f>
        <v>228190.64831496798</v>
      </c>
      <c r="AX356" s="16">
        <f>'National costs'!AZ24</f>
        <v>228891.77359820865</v>
      </c>
      <c r="AY356" s="16">
        <f>'National costs'!BA24</f>
        <v>229595.05311812126</v>
      </c>
      <c r="AZ356" s="16">
        <f>'National costs'!BB24</f>
        <v>230300.49349368786</v>
      </c>
      <c r="BA356" s="16">
        <f>'National costs'!BC24</f>
        <v>231008.10136422751</v>
      </c>
      <c r="BB356" s="16">
        <f>'National costs'!BD24</f>
        <v>231717.88338945896</v>
      </c>
      <c r="BC356" s="16">
        <f>'National costs'!BE24</f>
        <v>232429.84624956321</v>
      </c>
      <c r="BD356" s="16">
        <f>'National costs'!BF24</f>
        <v>0</v>
      </c>
      <c r="BE356" s="16">
        <f>'National costs'!BG24</f>
        <v>0</v>
      </c>
      <c r="BF356" s="16">
        <f>'National costs'!BH24</f>
        <v>0</v>
      </c>
      <c r="BG356" s="16">
        <f>'National costs'!BI24</f>
        <v>0</v>
      </c>
      <c r="BH356" s="16">
        <f>'National costs'!BJ24</f>
        <v>0</v>
      </c>
      <c r="BI356" s="16">
        <f>'National costs'!BK24</f>
        <v>0</v>
      </c>
      <c r="BJ356" s="16">
        <f>'National costs'!BL24</f>
        <v>0</v>
      </c>
      <c r="BK356" s="16">
        <f>'National costs'!BM24</f>
        <v>0</v>
      </c>
      <c r="BL356" s="16">
        <f>'National costs'!BN24</f>
        <v>0</v>
      </c>
      <c r="BM356" s="16">
        <f>'National costs'!BO24</f>
        <v>0</v>
      </c>
      <c r="BN356" s="16">
        <f>'National costs'!BP24</f>
        <v>0</v>
      </c>
      <c r="BO356" s="16">
        <f>'National costs'!BQ24</f>
        <v>0</v>
      </c>
      <c r="BP356" s="16">
        <f>'National costs'!BR24</f>
        <v>0</v>
      </c>
      <c r="BQ356" s="16">
        <f>'National costs'!BS24</f>
        <v>0</v>
      </c>
      <c r="BR356" s="16">
        <f>'National costs'!BT24</f>
        <v>0</v>
      </c>
      <c r="BS356" s="16">
        <f>'National costs'!BU24</f>
        <v>0</v>
      </c>
      <c r="BT356" s="16">
        <f>'National costs'!BV24</f>
        <v>0</v>
      </c>
      <c r="BU356" s="16">
        <f>'National costs'!BW24</f>
        <v>0</v>
      </c>
      <c r="BV356" s="16">
        <f>'National costs'!BX24</f>
        <v>0</v>
      </c>
      <c r="BW356" s="16">
        <f>'National costs'!BY24</f>
        <v>0</v>
      </c>
      <c r="BX356" s="16">
        <f>'National costs'!BZ24</f>
        <v>0</v>
      </c>
      <c r="BY356" s="16">
        <f>'National costs'!CA24</f>
        <v>0</v>
      </c>
      <c r="BZ356" s="16">
        <f>'National costs'!CB24</f>
        <v>0</v>
      </c>
      <c r="CA356" s="16">
        <f>'National costs'!CC24</f>
        <v>0</v>
      </c>
      <c r="CB356" s="16">
        <f>'National costs'!CD24</f>
        <v>0</v>
      </c>
      <c r="CC356" s="16">
        <f>'National costs'!CE24</f>
        <v>0</v>
      </c>
      <c r="CD356" s="16">
        <f>'National costs'!CF24</f>
        <v>0</v>
      </c>
      <c r="CE356" s="16">
        <f>'National costs'!CG24</f>
        <v>0</v>
      </c>
      <c r="CF356" s="16">
        <f>'National costs'!CH24</f>
        <v>0</v>
      </c>
      <c r="CG356" s="16">
        <f>'National costs'!CI24</f>
        <v>0</v>
      </c>
      <c r="CH356" s="16">
        <f>'National costs'!CJ24</f>
        <v>0</v>
      </c>
      <c r="CI356" s="16">
        <f>'National costs'!CK24</f>
        <v>0</v>
      </c>
      <c r="CJ356" s="16">
        <f>'National costs'!CL24</f>
        <v>0</v>
      </c>
      <c r="CK356" s="16">
        <f>'National costs'!CM24</f>
        <v>0</v>
      </c>
      <c r="CL356" s="16">
        <f>'National costs'!CN24</f>
        <v>0</v>
      </c>
      <c r="CM356" s="16">
        <f>'National costs'!CO24</f>
        <v>0</v>
      </c>
      <c r="CN356" s="16">
        <f>'National costs'!CP24</f>
        <v>0</v>
      </c>
      <c r="CO356" s="16">
        <f>'National costs'!CQ24</f>
        <v>0</v>
      </c>
      <c r="CP356" s="16">
        <f>'National costs'!CR24</f>
        <v>0</v>
      </c>
      <c r="CQ356" s="16">
        <f>'National costs'!CS24</f>
        <v>0</v>
      </c>
      <c r="CR356" s="16">
        <f>'National costs'!CT24</f>
        <v>0</v>
      </c>
      <c r="CS356" s="16">
        <f>'National costs'!CU24</f>
        <v>0</v>
      </c>
      <c r="CT356" s="16">
        <f>'National costs'!CV24</f>
        <v>0</v>
      </c>
      <c r="CU356" s="16">
        <f>'National costs'!CW24</f>
        <v>0</v>
      </c>
      <c r="CV356" s="16">
        <f>'National costs'!CX24</f>
        <v>0</v>
      </c>
      <c r="CW356" s="16">
        <f>'National costs'!CY24</f>
        <v>0</v>
      </c>
      <c r="CX356" s="16">
        <f>'National costs'!CZ24</f>
        <v>0</v>
      </c>
      <c r="CY356" s="16">
        <f>'National costs'!DA24</f>
        <v>0</v>
      </c>
      <c r="CZ356" s="16">
        <f>'National costs'!DB24</f>
        <v>0</v>
      </c>
      <c r="DA356" s="16">
        <f>'National costs'!DC24</f>
        <v>0</v>
      </c>
      <c r="DB356" s="16">
        <f>'National costs'!DD24</f>
        <v>0</v>
      </c>
      <c r="DC356" s="16">
        <f>'National costs'!DE24</f>
        <v>0</v>
      </c>
      <c r="DD356" s="16">
        <f>'National costs'!DF24</f>
        <v>0</v>
      </c>
      <c r="DE356" s="16">
        <f>'National costs'!DG24</f>
        <v>0</v>
      </c>
      <c r="DF356" s="16">
        <f>'National costs'!DH24</f>
        <v>0</v>
      </c>
      <c r="DG356" s="16">
        <f>'National costs'!DI24</f>
        <v>0</v>
      </c>
      <c r="DH356" s="16">
        <f>'National costs'!DJ24</f>
        <v>0</v>
      </c>
      <c r="DI356" s="16">
        <f>'National costs'!DK24</f>
        <v>0</v>
      </c>
      <c r="DJ356" s="16">
        <f>'National costs'!DL24</f>
        <v>0</v>
      </c>
      <c r="DK356" s="16">
        <f>'National costs'!DM24</f>
        <v>0</v>
      </c>
      <c r="DL356" s="16">
        <f>'National costs'!DN24</f>
        <v>0</v>
      </c>
      <c r="DM356" s="16">
        <f>'National costs'!DO24</f>
        <v>0</v>
      </c>
      <c r="DN356" s="16">
        <f>'National costs'!DP24</f>
        <v>0</v>
      </c>
      <c r="DO356" s="16">
        <f>'National costs'!DQ24</f>
        <v>0</v>
      </c>
      <c r="DP356" s="16">
        <f>'National costs'!DR24</f>
        <v>0</v>
      </c>
      <c r="DQ356" s="16">
        <f>'National costs'!DS24</f>
        <v>0</v>
      </c>
      <c r="DR356" s="16">
        <f>'National costs'!DT24</f>
        <v>0</v>
      </c>
      <c r="DS356" s="16">
        <f>'National costs'!DU24</f>
        <v>0</v>
      </c>
      <c r="DT356" s="16">
        <f>'National costs'!DV24</f>
        <v>0</v>
      </c>
      <c r="DU356" s="16">
        <f>'National costs'!DW24</f>
        <v>0</v>
      </c>
      <c r="DV356" s="16">
        <f>'National costs'!DX24</f>
        <v>0</v>
      </c>
      <c r="DW356" s="16">
        <f>'National costs'!DY24</f>
        <v>0</v>
      </c>
      <c r="DX356" s="16">
        <f>'National costs'!DZ24</f>
        <v>0</v>
      </c>
      <c r="DY356" s="16">
        <f>'National costs'!EA24</f>
        <v>0</v>
      </c>
      <c r="DZ356" s="16">
        <f>'National costs'!EB24</f>
        <v>0</v>
      </c>
    </row>
    <row r="357" spans="1:130" x14ac:dyDescent="0.25">
      <c r="B357" t="str">
        <f>Assumptions!C265</f>
        <v>On-going system hosting</v>
      </c>
      <c r="E357" s="23"/>
      <c r="F357" s="46">
        <f t="shared" si="201"/>
        <v>23289304.111108918</v>
      </c>
      <c r="H357" s="16">
        <f>'National costs'!J27</f>
        <v>0</v>
      </c>
      <c r="I357" s="16">
        <f>'National costs'!K27</f>
        <v>0</v>
      </c>
      <c r="J357" s="16">
        <f>'National costs'!L27</f>
        <v>0</v>
      </c>
      <c r="K357" s="16">
        <f>'National costs'!M27</f>
        <v>0</v>
      </c>
      <c r="L357" s="16">
        <f>'National costs'!N27</f>
        <v>0</v>
      </c>
      <c r="M357" s="16">
        <f>'National costs'!O27</f>
        <v>0</v>
      </c>
      <c r="N357" s="16">
        <f>'National costs'!P27</f>
        <v>0</v>
      </c>
      <c r="O357" s="16">
        <f>'National costs'!Q27</f>
        <v>0</v>
      </c>
      <c r="P357" s="16">
        <f>'National costs'!R27</f>
        <v>0</v>
      </c>
      <c r="Q357" s="16">
        <f>'National costs'!S27</f>
        <v>0</v>
      </c>
      <c r="R357" s="16">
        <f>'National costs'!T27</f>
        <v>0</v>
      </c>
      <c r="S357" s="16">
        <f>'National costs'!U27</f>
        <v>0</v>
      </c>
      <c r="T357" s="16">
        <f>'National costs'!V27</f>
        <v>0</v>
      </c>
      <c r="U357" s="16">
        <f>'National costs'!W27</f>
        <v>0</v>
      </c>
      <c r="V357" s="16">
        <f>'National costs'!X27</f>
        <v>0</v>
      </c>
      <c r="W357" s="16">
        <f>'National costs'!Y27</f>
        <v>0</v>
      </c>
      <c r="X357" s="16">
        <f>'National costs'!Z27</f>
        <v>0</v>
      </c>
      <c r="Y357" s="16">
        <f>'National costs'!AA27</f>
        <v>0</v>
      </c>
      <c r="Z357" s="16">
        <f>'National costs'!AB27</f>
        <v>0</v>
      </c>
      <c r="AA357" s="16">
        <f>'National costs'!AC27</f>
        <v>0</v>
      </c>
      <c r="AB357" s="16">
        <f>'National costs'!AD27</f>
        <v>0</v>
      </c>
      <c r="AC357" s="16">
        <f>'National costs'!AE27</f>
        <v>0</v>
      </c>
      <c r="AD357" s="16">
        <f>'National costs'!AF27</f>
        <v>0</v>
      </c>
      <c r="AE357" s="16">
        <f>'National costs'!AG27</f>
        <v>0</v>
      </c>
      <c r="AF357" s="16">
        <f>'National costs'!AH27</f>
        <v>0</v>
      </c>
      <c r="AG357" s="16">
        <f>'National costs'!AI27</f>
        <v>0</v>
      </c>
      <c r="AH357" s="16">
        <f>'National costs'!AJ27</f>
        <v>0</v>
      </c>
      <c r="AI357" s="16">
        <f>'National costs'!AK27</f>
        <v>0</v>
      </c>
      <c r="AJ357" s="16">
        <f>'National costs'!AL27</f>
        <v>0</v>
      </c>
      <c r="AK357" s="16">
        <f>'National costs'!AM27</f>
        <v>0</v>
      </c>
      <c r="AL357" s="16">
        <f>'National costs'!AN27</f>
        <v>0</v>
      </c>
      <c r="AM357" s="16">
        <f>'National costs'!AO27</f>
        <v>0</v>
      </c>
      <c r="AN357" s="16">
        <f>'National costs'!AP27</f>
        <v>0</v>
      </c>
      <c r="AO357" s="16">
        <f>'National costs'!AQ27</f>
        <v>0</v>
      </c>
      <c r="AP357" s="16">
        <f>'National costs'!AR27</f>
        <v>0</v>
      </c>
      <c r="AQ357" s="16">
        <f>'National costs'!AS27</f>
        <v>0</v>
      </c>
      <c r="AR357" s="16">
        <f>'National costs'!AT27</f>
        <v>0</v>
      </c>
      <c r="AS357" s="16">
        <f>'National costs'!AU27</f>
        <v>0</v>
      </c>
      <c r="AT357" s="16">
        <f>'National costs'!AV27</f>
        <v>0</v>
      </c>
      <c r="AU357" s="16">
        <f>'National costs'!AW27</f>
        <v>0</v>
      </c>
      <c r="AV357" s="16">
        <f>'National costs'!AX27</f>
        <v>0</v>
      </c>
      <c r="AW357" s="16">
        <f>'National costs'!AY27</f>
        <v>0</v>
      </c>
      <c r="AX357" s="16">
        <f>'National costs'!AZ27</f>
        <v>0</v>
      </c>
      <c r="AY357" s="16">
        <f>'National costs'!BA27</f>
        <v>0</v>
      </c>
      <c r="AZ357" s="16">
        <f>'National costs'!BB27</f>
        <v>0</v>
      </c>
      <c r="BA357" s="16">
        <f>'National costs'!BC27</f>
        <v>0</v>
      </c>
      <c r="BB357" s="16">
        <f>'National costs'!BD27</f>
        <v>0</v>
      </c>
      <c r="BC357" s="16">
        <f>'National costs'!BE27</f>
        <v>0</v>
      </c>
      <c r="BD357" s="16">
        <f>'National costs'!BF27</f>
        <v>289573.75379505107</v>
      </c>
      <c r="BE357" s="16">
        <f>'National costs'!BG27</f>
        <v>290404.08111099538</v>
      </c>
      <c r="BF357" s="16">
        <f>'National costs'!BH27</f>
        <v>291326.14955180982</v>
      </c>
      <c r="BG357" s="16">
        <f>'National costs'!BI27</f>
        <v>292221.26129555661</v>
      </c>
      <c r="BH357" s="16">
        <f>'National costs'!BJ27</f>
        <v>293119.12330746517</v>
      </c>
      <c r="BI357" s="16">
        <f>'National costs'!BK27</f>
        <v>294019.74403784901</v>
      </c>
      <c r="BJ357" s="16">
        <f>'National costs'!BL27</f>
        <v>294923.13196298585</v>
      </c>
      <c r="BK357" s="16">
        <f>'National costs'!BM27</f>
        <v>295829.29558519687</v>
      </c>
      <c r="BL357" s="16">
        <f>'National costs'!BN27</f>
        <v>296738.24343292712</v>
      </c>
      <c r="BM357" s="16">
        <f>'National costs'!BO27</f>
        <v>297649.98406082555</v>
      </c>
      <c r="BN357" s="16">
        <f>'National costs'!BP27</f>
        <v>298564.52604982583</v>
      </c>
      <c r="BO357" s="16">
        <f>'National costs'!BQ27</f>
        <v>299481.87800722662</v>
      </c>
      <c r="BP357" s="16">
        <f>'National costs'!BR27</f>
        <v>300402.04856677318</v>
      </c>
      <c r="BQ357" s="16">
        <f>'National costs'!BS27</f>
        <v>301294.23415265774</v>
      </c>
      <c r="BR357" s="16">
        <f>'National costs'!BT27</f>
        <v>302250.88016000274</v>
      </c>
      <c r="BS357" s="16">
        <f>'National costs'!BU27</f>
        <v>303179.55859414005</v>
      </c>
      <c r="BT357" s="16">
        <f>'National costs'!BV27</f>
        <v>304111.09043149516</v>
      </c>
      <c r="BU357" s="16">
        <f>'National costs'!BW27</f>
        <v>305045.48443926842</v>
      </c>
      <c r="BV357" s="16">
        <f>'National costs'!BX27</f>
        <v>305982.74941159785</v>
      </c>
      <c r="BW357" s="16">
        <f>'National costs'!BY27</f>
        <v>306922.89416964178</v>
      </c>
      <c r="BX357" s="16">
        <f>'National costs'!BZ27</f>
        <v>307865.92756166193</v>
      </c>
      <c r="BY357" s="16">
        <f>'National costs'!CA27</f>
        <v>308811.85846310662</v>
      </c>
      <c r="BZ357" s="16">
        <f>'National costs'!CB27</f>
        <v>309760.69577669434</v>
      </c>
      <c r="CA357" s="16">
        <f>'National costs'!CC27</f>
        <v>310712.44843249768</v>
      </c>
      <c r="CB357" s="16">
        <f>'National costs'!CD27</f>
        <v>311667.12538802717</v>
      </c>
      <c r="CC357" s="16">
        <f>'National costs'!CE27</f>
        <v>312560.8035073317</v>
      </c>
      <c r="CD357" s="16">
        <f>'National costs'!CF27</f>
        <v>313553.22224899381</v>
      </c>
      <c r="CE357" s="16">
        <f>'National costs'!CG27</f>
        <v>314516.62760054402</v>
      </c>
      <c r="CF357" s="16">
        <f>'National costs'!CH27</f>
        <v>315482.993055214</v>
      </c>
      <c r="CG357" s="16">
        <f>'National costs'!CI27</f>
        <v>316452.32770804397</v>
      </c>
      <c r="CH357" s="16">
        <f>'National costs'!CJ27</f>
        <v>317424.64068201924</v>
      </c>
      <c r="CI357" s="16">
        <f>'National costs'!CK27</f>
        <v>318399.94112815568</v>
      </c>
      <c r="CJ357" s="16">
        <f>'National costs'!CL27</f>
        <v>319378.23822558601</v>
      </c>
      <c r="CK357" s="16">
        <f>'National costs'!CM27</f>
        <v>320359.54118164646</v>
      </c>
      <c r="CL357" s="16">
        <f>'National costs'!CN27</f>
        <v>321343.85923196282</v>
      </c>
      <c r="CM357" s="16">
        <f>'National costs'!CO27</f>
        <v>322331.20164053811</v>
      </c>
      <c r="CN357" s="16">
        <f>'National costs'!CP27</f>
        <v>323321.57769983914</v>
      </c>
      <c r="CO357" s="16">
        <f>'National costs'!CQ27</f>
        <v>324248.67393794778</v>
      </c>
      <c r="CP357" s="16">
        <f>'National costs'!CR27</f>
        <v>325278.20309632015</v>
      </c>
      <c r="CQ357" s="16">
        <f>'National costs'!CS27</f>
        <v>326277.63394049363</v>
      </c>
      <c r="CR357" s="16">
        <f>'National costs'!CT27</f>
        <v>327280.13557761535</v>
      </c>
      <c r="CS357" s="16">
        <f>'National costs'!CU27</f>
        <v>328285.71744282468</v>
      </c>
      <c r="CT357" s="16">
        <f>'National costs'!CV27</f>
        <v>329294.38900025096</v>
      </c>
      <c r="CU357" s="16">
        <f>'National costs'!CW27</f>
        <v>330306.15974310221</v>
      </c>
      <c r="CV357" s="16">
        <f>'National costs'!CX27</f>
        <v>331321.03919375513</v>
      </c>
      <c r="CW357" s="16">
        <f>'National costs'!CY27</f>
        <v>332339.03690384387</v>
      </c>
      <c r="CX357" s="16">
        <f>'National costs'!CZ27</f>
        <v>333360.16245435068</v>
      </c>
      <c r="CY357" s="16">
        <f>'National costs'!DA27</f>
        <v>334384.42545569572</v>
      </c>
      <c r="CZ357" s="16">
        <f>'National costs'!DB27</f>
        <v>335411.83554782748</v>
      </c>
      <c r="DA357" s="16">
        <f>'National costs'!DC27</f>
        <v>336373.59953885374</v>
      </c>
      <c r="DB357" s="16">
        <f>'National costs'!DD27</f>
        <v>337441.62681750412</v>
      </c>
      <c r="DC357" s="16">
        <f>'National costs'!DE27</f>
        <v>338478.43028831528</v>
      </c>
      <c r="DD357" s="16">
        <f>'National costs'!DF27</f>
        <v>339518.41938102862</v>
      </c>
      <c r="DE357" s="16">
        <f>'National costs'!DG27</f>
        <v>340561.60388360021</v>
      </c>
      <c r="DF357" s="16">
        <f>'National costs'!DH27</f>
        <v>341607.99361406016</v>
      </c>
      <c r="DG357" s="16">
        <f>'National costs'!DI27</f>
        <v>342657.59842060483</v>
      </c>
      <c r="DH357" s="16">
        <f>'National costs'!DJ27</f>
        <v>343710.42818168958</v>
      </c>
      <c r="DI357" s="16">
        <f>'National costs'!DK27</f>
        <v>344766.49280612165</v>
      </c>
      <c r="DJ357" s="16">
        <f>'National costs'!DL27</f>
        <v>345825.8022331536</v>
      </c>
      <c r="DK357" s="16">
        <f>'National costs'!DM27</f>
        <v>346888.36643257679</v>
      </c>
      <c r="DL357" s="16">
        <f>'National costs'!DN27</f>
        <v>347954.19540481508</v>
      </c>
      <c r="DM357" s="16">
        <f>'National costs'!DO27</f>
        <v>348987.60952156084</v>
      </c>
      <c r="DN357" s="16">
        <f>'National costs'!DP27</f>
        <v>350095.68782316061</v>
      </c>
      <c r="DO357" s="16">
        <f>'National costs'!DQ27</f>
        <v>351171.3714241272</v>
      </c>
      <c r="DP357" s="16">
        <f>'National costs'!DR27</f>
        <v>352250.36010781722</v>
      </c>
      <c r="DQ357" s="16">
        <f>'National costs'!DS27</f>
        <v>353332.66402923531</v>
      </c>
      <c r="DR357" s="16">
        <f>'National costs'!DT27</f>
        <v>354418.29337458755</v>
      </c>
      <c r="DS357" s="16">
        <f>'National costs'!DU27</f>
        <v>355507.25836137758</v>
      </c>
      <c r="DT357" s="16">
        <f>'National costs'!DV27</f>
        <v>356599.56923850294</v>
      </c>
      <c r="DU357" s="16">
        <f>'National costs'!DW27</f>
        <v>357695.23628635117</v>
      </c>
      <c r="DV357" s="16">
        <f>'National costs'!DX27</f>
        <v>358794.26981689682</v>
      </c>
      <c r="DW357" s="16">
        <f>'National costs'!DY27</f>
        <v>359896.68017379841</v>
      </c>
      <c r="DX357" s="16">
        <f>'National costs'!DZ27</f>
        <v>0</v>
      </c>
      <c r="DY357" s="16">
        <f>'National costs'!EA27</f>
        <v>0</v>
      </c>
      <c r="DZ357" s="16">
        <f>'National costs'!EB27</f>
        <v>0</v>
      </c>
    </row>
    <row r="358" spans="1:130" x14ac:dyDescent="0.25">
      <c r="B358" t="str">
        <f>Assumptions!C266</f>
        <v>On-going system development and maintenance</v>
      </c>
      <c r="E358" s="23"/>
      <c r="F358" s="46">
        <f t="shared" ref="F358" si="202">SUM(H358:DZ358)</f>
        <v>0</v>
      </c>
      <c r="H358" s="16">
        <f>'National costs'!J30</f>
        <v>0</v>
      </c>
      <c r="I358" s="16">
        <f>'National costs'!K30</f>
        <v>0</v>
      </c>
      <c r="J358" s="16">
        <f>'National costs'!L30</f>
        <v>0</v>
      </c>
      <c r="K358" s="16">
        <f>'National costs'!M30</f>
        <v>0</v>
      </c>
      <c r="L358" s="16">
        <f>'National costs'!N30</f>
        <v>0</v>
      </c>
      <c r="M358" s="16">
        <f>'National costs'!O30</f>
        <v>0</v>
      </c>
      <c r="N358" s="16">
        <f>'National costs'!P30</f>
        <v>0</v>
      </c>
      <c r="O358" s="16">
        <f>'National costs'!Q30</f>
        <v>0</v>
      </c>
      <c r="P358" s="16">
        <f>'National costs'!R30</f>
        <v>0</v>
      </c>
      <c r="Q358" s="16">
        <f>'National costs'!S30</f>
        <v>0</v>
      </c>
      <c r="R358" s="16">
        <f>'National costs'!T30</f>
        <v>0</v>
      </c>
      <c r="S358" s="16">
        <f>'National costs'!U30</f>
        <v>0</v>
      </c>
      <c r="T358" s="16">
        <f>'National costs'!V30</f>
        <v>0</v>
      </c>
      <c r="U358" s="16">
        <f>'National costs'!W30</f>
        <v>0</v>
      </c>
      <c r="V358" s="16">
        <f>'National costs'!X30</f>
        <v>0</v>
      </c>
      <c r="W358" s="16">
        <f>'National costs'!Y30</f>
        <v>0</v>
      </c>
      <c r="X358" s="16">
        <f>'National costs'!Z30</f>
        <v>0</v>
      </c>
      <c r="Y358" s="16">
        <f>'National costs'!AA30</f>
        <v>0</v>
      </c>
      <c r="Z358" s="16">
        <f>'National costs'!AB30</f>
        <v>0</v>
      </c>
      <c r="AA358" s="16">
        <f>'National costs'!AC30</f>
        <v>0</v>
      </c>
      <c r="AB358" s="16">
        <f>'National costs'!AD30</f>
        <v>0</v>
      </c>
      <c r="AC358" s="16">
        <f>'National costs'!AE30</f>
        <v>0</v>
      </c>
      <c r="AD358" s="16">
        <f>'National costs'!AF30</f>
        <v>0</v>
      </c>
      <c r="AE358" s="16">
        <f>'National costs'!AG30</f>
        <v>0</v>
      </c>
      <c r="AF358" s="16">
        <f>'National costs'!AH30</f>
        <v>0</v>
      </c>
      <c r="AG358" s="16">
        <f>'National costs'!AI30</f>
        <v>0</v>
      </c>
      <c r="AH358" s="16">
        <f>'National costs'!AJ30</f>
        <v>0</v>
      </c>
      <c r="AI358" s="16">
        <f>'National costs'!AK30</f>
        <v>0</v>
      </c>
      <c r="AJ358" s="16">
        <f>'National costs'!AL30</f>
        <v>0</v>
      </c>
      <c r="AK358" s="16">
        <f>'National costs'!AM30</f>
        <v>0</v>
      </c>
      <c r="AL358" s="16">
        <f>'National costs'!AN30</f>
        <v>0</v>
      </c>
      <c r="AM358" s="16">
        <f>'National costs'!AO30</f>
        <v>0</v>
      </c>
      <c r="AN358" s="16">
        <f>'National costs'!AP30</f>
        <v>0</v>
      </c>
      <c r="AO358" s="16">
        <f>'National costs'!AQ30</f>
        <v>0</v>
      </c>
      <c r="AP358" s="16">
        <f>'National costs'!AR30</f>
        <v>0</v>
      </c>
      <c r="AQ358" s="16">
        <f>'National costs'!AS30</f>
        <v>0</v>
      </c>
      <c r="AR358" s="16">
        <f>'National costs'!AT30</f>
        <v>0</v>
      </c>
      <c r="AS358" s="16">
        <f>'National costs'!AU30</f>
        <v>0</v>
      </c>
      <c r="AT358" s="16">
        <f>'National costs'!AV30</f>
        <v>0</v>
      </c>
      <c r="AU358" s="16">
        <f>'National costs'!AW30</f>
        <v>0</v>
      </c>
      <c r="AV358" s="16">
        <f>'National costs'!AX30</f>
        <v>0</v>
      </c>
      <c r="AW358" s="16">
        <f>'National costs'!AY30</f>
        <v>0</v>
      </c>
      <c r="AX358" s="16">
        <f>'National costs'!AZ30</f>
        <v>0</v>
      </c>
      <c r="AY358" s="16">
        <f>'National costs'!BA30</f>
        <v>0</v>
      </c>
      <c r="AZ358" s="16">
        <f>'National costs'!BB30</f>
        <v>0</v>
      </c>
      <c r="BA358" s="16">
        <f>'National costs'!BC30</f>
        <v>0</v>
      </c>
      <c r="BB358" s="16">
        <f>'National costs'!BD30</f>
        <v>0</v>
      </c>
      <c r="BC358" s="16">
        <f>'National costs'!BE30</f>
        <v>0</v>
      </c>
      <c r="BD358" s="16">
        <f>'National costs'!BF30</f>
        <v>0</v>
      </c>
      <c r="BE358" s="16">
        <f>'National costs'!BG30</f>
        <v>0</v>
      </c>
      <c r="BF358" s="16">
        <f>'National costs'!BH30</f>
        <v>0</v>
      </c>
      <c r="BG358" s="16">
        <f>'National costs'!BI30</f>
        <v>0</v>
      </c>
      <c r="BH358" s="16">
        <f>'National costs'!BJ30</f>
        <v>0</v>
      </c>
      <c r="BI358" s="16">
        <f>'National costs'!BK30</f>
        <v>0</v>
      </c>
      <c r="BJ358" s="16">
        <f>'National costs'!BL30</f>
        <v>0</v>
      </c>
      <c r="BK358" s="16">
        <f>'National costs'!BM30</f>
        <v>0</v>
      </c>
      <c r="BL358" s="16">
        <f>'National costs'!BN30</f>
        <v>0</v>
      </c>
      <c r="BM358" s="16">
        <f>'National costs'!BO30</f>
        <v>0</v>
      </c>
      <c r="BN358" s="16">
        <f>'National costs'!BP30</f>
        <v>0</v>
      </c>
      <c r="BO358" s="16">
        <f>'National costs'!BQ30</f>
        <v>0</v>
      </c>
      <c r="BP358" s="16">
        <f>'National costs'!BR30</f>
        <v>0</v>
      </c>
      <c r="BQ358" s="16">
        <f>'National costs'!BS30</f>
        <v>0</v>
      </c>
      <c r="BR358" s="16">
        <f>'National costs'!BT30</f>
        <v>0</v>
      </c>
      <c r="BS358" s="16">
        <f>'National costs'!BU30</f>
        <v>0</v>
      </c>
      <c r="BT358" s="16">
        <f>'National costs'!BV30</f>
        <v>0</v>
      </c>
      <c r="BU358" s="16">
        <f>'National costs'!BW30</f>
        <v>0</v>
      </c>
      <c r="BV358" s="16">
        <f>'National costs'!BX30</f>
        <v>0</v>
      </c>
      <c r="BW358" s="16">
        <f>'National costs'!BY30</f>
        <v>0</v>
      </c>
      <c r="BX358" s="16">
        <f>'National costs'!BZ30</f>
        <v>0</v>
      </c>
      <c r="BY358" s="16">
        <f>'National costs'!CA30</f>
        <v>0</v>
      </c>
      <c r="BZ358" s="16">
        <f>'National costs'!CB30</f>
        <v>0</v>
      </c>
      <c r="CA358" s="16">
        <f>'National costs'!CC30</f>
        <v>0</v>
      </c>
      <c r="CB358" s="16">
        <f>'National costs'!CD30</f>
        <v>0</v>
      </c>
      <c r="CC358" s="16">
        <f>'National costs'!CE30</f>
        <v>0</v>
      </c>
      <c r="CD358" s="16">
        <f>'National costs'!CF30</f>
        <v>0</v>
      </c>
      <c r="CE358" s="16">
        <f>'National costs'!CG30</f>
        <v>0</v>
      </c>
      <c r="CF358" s="16">
        <f>'National costs'!CH30</f>
        <v>0</v>
      </c>
      <c r="CG358" s="16">
        <f>'National costs'!CI30</f>
        <v>0</v>
      </c>
      <c r="CH358" s="16">
        <f>'National costs'!CJ30</f>
        <v>0</v>
      </c>
      <c r="CI358" s="16">
        <f>'National costs'!CK30</f>
        <v>0</v>
      </c>
      <c r="CJ358" s="16">
        <f>'National costs'!CL30</f>
        <v>0</v>
      </c>
      <c r="CK358" s="16">
        <f>'National costs'!CM30</f>
        <v>0</v>
      </c>
      <c r="CL358" s="16">
        <f>'National costs'!CN30</f>
        <v>0</v>
      </c>
      <c r="CM358" s="16">
        <f>'National costs'!CO30</f>
        <v>0</v>
      </c>
      <c r="CN358" s="16">
        <f>'National costs'!CP30</f>
        <v>0</v>
      </c>
      <c r="CO358" s="16">
        <f>'National costs'!CQ30</f>
        <v>0</v>
      </c>
      <c r="CP358" s="16">
        <f>'National costs'!CR30</f>
        <v>0</v>
      </c>
      <c r="CQ358" s="16">
        <f>'National costs'!CS30</f>
        <v>0</v>
      </c>
      <c r="CR358" s="16">
        <f>'National costs'!CT30</f>
        <v>0</v>
      </c>
      <c r="CS358" s="16">
        <f>'National costs'!CU30</f>
        <v>0</v>
      </c>
      <c r="CT358" s="16">
        <f>'National costs'!CV30</f>
        <v>0</v>
      </c>
      <c r="CU358" s="16">
        <f>'National costs'!CW30</f>
        <v>0</v>
      </c>
      <c r="CV358" s="16">
        <f>'National costs'!CX30</f>
        <v>0</v>
      </c>
      <c r="CW358" s="16">
        <f>'National costs'!CY30</f>
        <v>0</v>
      </c>
      <c r="CX358" s="16">
        <f>'National costs'!CZ30</f>
        <v>0</v>
      </c>
      <c r="CY358" s="16">
        <f>'National costs'!DA30</f>
        <v>0</v>
      </c>
      <c r="CZ358" s="16">
        <f>'National costs'!DB30</f>
        <v>0</v>
      </c>
      <c r="DA358" s="16">
        <f>'National costs'!DC30</f>
        <v>0</v>
      </c>
      <c r="DB358" s="16">
        <f>'National costs'!DD30</f>
        <v>0</v>
      </c>
      <c r="DC358" s="16">
        <f>'National costs'!DE30</f>
        <v>0</v>
      </c>
      <c r="DD358" s="16">
        <f>'National costs'!DF30</f>
        <v>0</v>
      </c>
      <c r="DE358" s="16">
        <f>'National costs'!DG30</f>
        <v>0</v>
      </c>
      <c r="DF358" s="16">
        <f>'National costs'!DH30</f>
        <v>0</v>
      </c>
      <c r="DG358" s="16">
        <f>'National costs'!DI30</f>
        <v>0</v>
      </c>
      <c r="DH358" s="16">
        <f>'National costs'!DJ30</f>
        <v>0</v>
      </c>
      <c r="DI358" s="16">
        <f>'National costs'!DK30</f>
        <v>0</v>
      </c>
      <c r="DJ358" s="16">
        <f>'National costs'!DL30</f>
        <v>0</v>
      </c>
      <c r="DK358" s="16">
        <f>'National costs'!DM30</f>
        <v>0</v>
      </c>
      <c r="DL358" s="16">
        <f>'National costs'!DN30</f>
        <v>0</v>
      </c>
      <c r="DM358" s="16">
        <f>'National costs'!DO30</f>
        <v>0</v>
      </c>
      <c r="DN358" s="16">
        <f>'National costs'!DP30</f>
        <v>0</v>
      </c>
      <c r="DO358" s="16">
        <f>'National costs'!DQ30</f>
        <v>0</v>
      </c>
      <c r="DP358" s="16">
        <f>'National costs'!DR30</f>
        <v>0</v>
      </c>
      <c r="DQ358" s="16">
        <f>'National costs'!DS30</f>
        <v>0</v>
      </c>
      <c r="DR358" s="16">
        <f>'National costs'!DT30</f>
        <v>0</v>
      </c>
      <c r="DS358" s="16">
        <f>'National costs'!DU30</f>
        <v>0</v>
      </c>
      <c r="DT358" s="16">
        <f>'National costs'!DV30</f>
        <v>0</v>
      </c>
      <c r="DU358" s="16">
        <f>'National costs'!DW30</f>
        <v>0</v>
      </c>
      <c r="DV358" s="16">
        <f>'National costs'!DX30</f>
        <v>0</v>
      </c>
      <c r="DW358" s="16">
        <f>'National costs'!DY30</f>
        <v>0</v>
      </c>
      <c r="DX358" s="16">
        <f>'National costs'!DZ30</f>
        <v>0</v>
      </c>
      <c r="DY358" s="16">
        <f>'National costs'!EA30</f>
        <v>0</v>
      </c>
      <c r="DZ358" s="16">
        <f>'National costs'!EB30</f>
        <v>0</v>
      </c>
    </row>
    <row r="359" spans="1:130" x14ac:dyDescent="0.25">
      <c r="B359" t="str">
        <f>Assumptions!C267</f>
        <v>Database customer support services</v>
      </c>
      <c r="E359" s="23"/>
      <c r="F359" s="46">
        <f t="shared" si="201"/>
        <v>1364853.045143361</v>
      </c>
      <c r="H359" s="16">
        <f>'National costs'!J33</f>
        <v>12500</v>
      </c>
      <c r="I359" s="16">
        <f>'National costs'!K33</f>
        <v>12535.842652565294</v>
      </c>
      <c r="J359" s="16">
        <f>'National costs'!L33</f>
        <v>12575.645484690536</v>
      </c>
      <c r="K359" s="16">
        <f>'National costs'!M33</f>
        <v>12614.284679887605</v>
      </c>
      <c r="L359" s="16">
        <f>'National costs'!N33</f>
        <v>12653.042595623298</v>
      </c>
      <c r="M359" s="16">
        <f>'National costs'!O33</f>
        <v>12691.91959667142</v>
      </c>
      <c r="N359" s="16">
        <f>'National costs'!P33</f>
        <v>12730.916048926558</v>
      </c>
      <c r="O359" s="16">
        <f>'National costs'!Q33</f>
        <v>12770.032319407528</v>
      </c>
      <c r="P359" s="16">
        <f>'National costs'!R33</f>
        <v>12809.268776260829</v>
      </c>
      <c r="Q359" s="16">
        <f>'National costs'!S33</f>
        <v>12848.6257887641</v>
      </c>
      <c r="R359" s="16">
        <f>'National costs'!T33</f>
        <v>12888.103727329602</v>
      </c>
      <c r="S359" s="16">
        <f>'National costs'!U33</f>
        <v>12927.702963507707</v>
      </c>
      <c r="T359" s="16">
        <f>'National costs'!V33</f>
        <v>12967.423869990384</v>
      </c>
      <c r="U359" s="16">
        <f>'National costs'!W33</f>
        <v>13005.93675203649</v>
      </c>
      <c r="V359" s="16">
        <f>'National costs'!X33</f>
        <v>13047.232190366429</v>
      </c>
      <c r="W359" s="16">
        <f>'National costs'!Y33</f>
        <v>13087.320355383388</v>
      </c>
      <c r="X359" s="16">
        <f>'National costs'!Z33</f>
        <v>13127.531692959168</v>
      </c>
      <c r="Y359" s="16">
        <f>'National costs'!AA33</f>
        <v>13167.866581546594</v>
      </c>
      <c r="Z359" s="16">
        <f>'National costs'!AB33</f>
        <v>13208.325400761301</v>
      </c>
      <c r="AA359" s="16">
        <f>'National costs'!AC33</f>
        <v>13248.908531385308</v>
      </c>
      <c r="AB359" s="16">
        <f>'National costs'!AD33</f>
        <v>13289.61635537061</v>
      </c>
      <c r="AC359" s="16">
        <f>'National costs'!AE33</f>
        <v>13330.449255842752</v>
      </c>
      <c r="AD359" s="16">
        <f>'National costs'!AF33</f>
        <v>13371.407617104462</v>
      </c>
      <c r="AE359" s="16">
        <f>'National costs'!AG33</f>
        <v>13412.491824639244</v>
      </c>
      <c r="AF359" s="16">
        <f>'National costs'!AH33</f>
        <v>13453.702265115022</v>
      </c>
      <c r="AG359" s="16">
        <f>'National costs'!AI33</f>
        <v>13492.279575195456</v>
      </c>
      <c r="AH359" s="16">
        <f>'National costs'!AJ33</f>
        <v>13535.119211413166</v>
      </c>
      <c r="AI359" s="16">
        <f>'National costs'!AK33</f>
        <v>13576.70642964877</v>
      </c>
      <c r="AJ359" s="16">
        <f>'National costs'!AL33</f>
        <v>13618.421426346722</v>
      </c>
      <c r="AK359" s="16">
        <f>'National costs'!AM33</f>
        <v>13660.264594111683</v>
      </c>
      <c r="AL359" s="16">
        <f>'National costs'!AN33</f>
        <v>13702.236326754597</v>
      </c>
      <c r="AM359" s="16">
        <f>'National costs'!AO33</f>
        <v>13744.337019296412</v>
      </c>
      <c r="AN359" s="16">
        <f>'National costs'!AP33</f>
        <v>13786.5670679718</v>
      </c>
      <c r="AO359" s="16">
        <f>'National costs'!AQ33</f>
        <v>13828.926870232872</v>
      </c>
      <c r="AP359" s="16">
        <f>'National costs'!AR33</f>
        <v>13871.416824752932</v>
      </c>
      <c r="AQ359" s="16">
        <f>'National costs'!AS33</f>
        <v>13914.037331430227</v>
      </c>
      <c r="AR359" s="16">
        <f>'National costs'!AT33</f>
        <v>9304.5258609278007</v>
      </c>
      <c r="AS359" s="16">
        <f>'National costs'!AU33</f>
        <v>9331.2057719452423</v>
      </c>
      <c r="AT359" s="16">
        <f>'National costs'!AV33</f>
        <v>9360.8334904130406</v>
      </c>
      <c r="AU359" s="16">
        <f>'National costs'!AW33</f>
        <v>9389.5950416895666</v>
      </c>
      <c r="AV359" s="16">
        <f>'National costs'!AX33</f>
        <v>9418.444964031838</v>
      </c>
      <c r="AW359" s="16">
        <f>'National costs'!AY33</f>
        <v>9447.3835289636445</v>
      </c>
      <c r="AX359" s="16">
        <f>'National costs'!AZ33</f>
        <v>9476.4110088430334</v>
      </c>
      <c r="AY359" s="16">
        <f>'National costs'!BA33</f>
        <v>9505.5276768648928</v>
      </c>
      <c r="AZ359" s="16">
        <f>'National costs'!BB33</f>
        <v>9534.7338070635105</v>
      </c>
      <c r="BA359" s="16">
        <f>'National costs'!BC33</f>
        <v>9564.0296743151521</v>
      </c>
      <c r="BB359" s="16">
        <f>'National costs'!BD33</f>
        <v>9593.4155543406596</v>
      </c>
      <c r="BC359" s="16">
        <f>'National costs'!BE33</f>
        <v>9622.8917237080313</v>
      </c>
      <c r="BD359" s="16">
        <f>'National costs'!BF33</f>
        <v>9652.4584598350357</v>
      </c>
      <c r="BE359" s="16">
        <f>'National costs'!BG33</f>
        <v>9680.1360370331786</v>
      </c>
      <c r="BF359" s="16">
        <f>'National costs'!BH33</f>
        <v>9710.8716517269932</v>
      </c>
      <c r="BG359" s="16">
        <f>'National costs'!BI33</f>
        <v>9740.7087098518878</v>
      </c>
      <c r="BH359" s="16">
        <f>'National costs'!BJ33</f>
        <v>9770.6374435821726</v>
      </c>
      <c r="BI359" s="16">
        <f>'National costs'!BK33</f>
        <v>9800.6581345949689</v>
      </c>
      <c r="BJ359" s="16">
        <f>'National costs'!BL33</f>
        <v>9830.7710654328621</v>
      </c>
      <c r="BK359" s="16">
        <f>'National costs'!BM33</f>
        <v>9860.9765195065629</v>
      </c>
      <c r="BL359" s="16">
        <f>'National costs'!BN33</f>
        <v>9891.2747810975707</v>
      </c>
      <c r="BM359" s="16">
        <f>'National costs'!BO33</f>
        <v>9921.6661353608524</v>
      </c>
      <c r="BN359" s="16">
        <f>'National costs'!BP33</f>
        <v>9952.1508683275279</v>
      </c>
      <c r="BO359" s="16">
        <f>'National costs'!BQ33</f>
        <v>9982.7292669075559</v>
      </c>
      <c r="BP359" s="16">
        <f>'National costs'!BR33</f>
        <v>10013.40161889244</v>
      </c>
      <c r="BQ359" s="16">
        <f>'National costs'!BS33</f>
        <v>10043.141138421925</v>
      </c>
      <c r="BR359" s="16">
        <f>'National costs'!BT33</f>
        <v>10075.029338666758</v>
      </c>
      <c r="BS359" s="16">
        <f>'National costs'!BU33</f>
        <v>10105.985286471336</v>
      </c>
      <c r="BT359" s="16">
        <f>'National costs'!BV33</f>
        <v>10137.036347716506</v>
      </c>
      <c r="BU359" s="16">
        <f>'National costs'!BW33</f>
        <v>10168.182814642281</v>
      </c>
      <c r="BV359" s="16">
        <f>'National costs'!BX33</f>
        <v>10199.424980386597</v>
      </c>
      <c r="BW359" s="16">
        <f>'National costs'!BY33</f>
        <v>10230.763138988061</v>
      </c>
      <c r="BX359" s="16">
        <f>'National costs'!BZ33</f>
        <v>10262.197585388731</v>
      </c>
      <c r="BY359" s="16">
        <f>'National costs'!CA33</f>
        <v>10293.728615436887</v>
      </c>
      <c r="BZ359" s="16">
        <f>'National costs'!CB33</f>
        <v>10325.356525889812</v>
      </c>
      <c r="CA359" s="16">
        <f>'National costs'!CC33</f>
        <v>10357.081614416589</v>
      </c>
      <c r="CB359" s="16">
        <f>'National costs'!CD33</f>
        <v>10388.904179600906</v>
      </c>
      <c r="CC359" s="16">
        <f>'National costs'!CE33</f>
        <v>10418.693450244389</v>
      </c>
      <c r="CD359" s="16">
        <f>'National costs'!CF33</f>
        <v>10451.774074966461</v>
      </c>
      <c r="CE359" s="16">
        <f>'National costs'!CG33</f>
        <v>10483.887586684801</v>
      </c>
      <c r="CF359" s="16">
        <f>'National costs'!CH33</f>
        <v>10516.099768507134</v>
      </c>
      <c r="CG359" s="16">
        <f>'National costs'!CI33</f>
        <v>10548.410923601466</v>
      </c>
      <c r="CH359" s="16">
        <f>'National costs'!CJ33</f>
        <v>10580.821356067308</v>
      </c>
      <c r="CI359" s="16">
        <f>'National costs'!CK33</f>
        <v>10613.331370938524</v>
      </c>
      <c r="CJ359" s="16">
        <f>'National costs'!CL33</f>
        <v>10645.941274186202</v>
      </c>
      <c r="CK359" s="16">
        <f>'National costs'!CM33</f>
        <v>10678.65137272155</v>
      </c>
      <c r="CL359" s="16">
        <f>'National costs'!CN33</f>
        <v>10711.461974398762</v>
      </c>
      <c r="CM359" s="16">
        <f>'National costs'!CO33</f>
        <v>10744.373388017939</v>
      </c>
      <c r="CN359" s="16">
        <f>'National costs'!CP33</f>
        <v>10777.385923327973</v>
      </c>
      <c r="CO359" s="16">
        <f>'National costs'!CQ33</f>
        <v>10808.289131264926</v>
      </c>
      <c r="CP359" s="16">
        <f>'National costs'!CR33</f>
        <v>10842.60676987734</v>
      </c>
      <c r="CQ359" s="16">
        <f>'National costs'!CS33</f>
        <v>10875.921131349789</v>
      </c>
      <c r="CR359" s="16">
        <f>'National costs'!CT33</f>
        <v>10909.337852587179</v>
      </c>
      <c r="CS359" s="16">
        <f>'National costs'!CU33</f>
        <v>10942.857248094157</v>
      </c>
      <c r="CT359" s="16">
        <f>'National costs'!CV33</f>
        <v>10976.479633341698</v>
      </c>
      <c r="CU359" s="16">
        <f>'National costs'!CW33</f>
        <v>11010.205324770075</v>
      </c>
      <c r="CV359" s="16">
        <f>'National costs'!CX33</f>
        <v>11044.034639791838</v>
      </c>
      <c r="CW359" s="16">
        <f>'National costs'!CY33</f>
        <v>11077.967896794797</v>
      </c>
      <c r="CX359" s="16">
        <f>'National costs'!CZ33</f>
        <v>11112.005415145024</v>
      </c>
      <c r="CY359" s="16">
        <f>'National costs'!DA33</f>
        <v>11146.147515189859</v>
      </c>
      <c r="CZ359" s="16">
        <f>'National costs'!DB33</f>
        <v>11180.394518260917</v>
      </c>
      <c r="DA359" s="16">
        <f>'National costs'!DC33</f>
        <v>11212.453317961794</v>
      </c>
      <c r="DB359" s="16">
        <f>'National costs'!DD33</f>
        <v>11248.054227250139</v>
      </c>
      <c r="DC359" s="16">
        <f>'National costs'!DE33</f>
        <v>11282.614342943845</v>
      </c>
      <c r="DD359" s="16">
        <f>'National costs'!DF33</f>
        <v>11317.280646034287</v>
      </c>
      <c r="DE359" s="16">
        <f>'National costs'!DG33</f>
        <v>11352.053462786675</v>
      </c>
      <c r="DF359" s="16">
        <f>'National costs'!DH33</f>
        <v>11386.933120468673</v>
      </c>
      <c r="DG359" s="16">
        <f>'National costs'!DI33</f>
        <v>11421.919947353495</v>
      </c>
      <c r="DH359" s="16">
        <f>'National costs'!DJ33</f>
        <v>11457.014272722987</v>
      </c>
      <c r="DI359" s="16">
        <f>'National costs'!DK33</f>
        <v>11492.216426870722</v>
      </c>
      <c r="DJ359" s="16">
        <f>'National costs'!DL33</f>
        <v>11527.526741105121</v>
      </c>
      <c r="DK359" s="16">
        <f>'National costs'!DM33</f>
        <v>11562.945547752561</v>
      </c>
      <c r="DL359" s="16">
        <f>'National costs'!DN33</f>
        <v>11598.473180160503</v>
      </c>
      <c r="DM359" s="16">
        <f>'National costs'!DO33</f>
        <v>11632.920317385362</v>
      </c>
      <c r="DN359" s="16">
        <f>'National costs'!DP33</f>
        <v>11669.85626077202</v>
      </c>
      <c r="DO359" s="16">
        <f>'National costs'!DQ33</f>
        <v>11705.71238080424</v>
      </c>
      <c r="DP359" s="16">
        <f>'National costs'!DR33</f>
        <v>11741.678670260575</v>
      </c>
      <c r="DQ359" s="16">
        <f>'National costs'!DS33</f>
        <v>11777.755467641178</v>
      </c>
      <c r="DR359" s="16">
        <f>'National costs'!DT33</f>
        <v>11813.943112486251</v>
      </c>
      <c r="DS359" s="16">
        <f>'National costs'!DU33</f>
        <v>11850.241945379254</v>
      </c>
      <c r="DT359" s="16">
        <f>'National costs'!DV33</f>
        <v>11886.652307950098</v>
      </c>
      <c r="DU359" s="16">
        <f>'National costs'!DW33</f>
        <v>11923.174542878374</v>
      </c>
      <c r="DV359" s="16">
        <f>'National costs'!DX33</f>
        <v>11959.808993896562</v>
      </c>
      <c r="DW359" s="16">
        <f>'National costs'!DY33</f>
        <v>11996.55600579328</v>
      </c>
      <c r="DX359" s="16">
        <f>'National costs'!DZ33</f>
        <v>0</v>
      </c>
      <c r="DY359" s="16">
        <f>'National costs'!EA33</f>
        <v>0</v>
      </c>
      <c r="DZ359" s="16">
        <f>'National costs'!EB33</f>
        <v>0</v>
      </c>
    </row>
    <row r="360" spans="1:130" x14ac:dyDescent="0.25">
      <c r="B360" t="str">
        <f>Assumptions!C268</f>
        <v>Technology lead and project management</v>
      </c>
      <c r="F360" s="46">
        <f t="shared" si="201"/>
        <v>72815.84103372728</v>
      </c>
      <c r="H360" s="16">
        <f>'National costs'!J36</f>
        <v>24200</v>
      </c>
      <c r="I360" s="16">
        <f>'National costs'!K36</f>
        <v>24269.391375366409</v>
      </c>
      <c r="J360" s="16">
        <f>'National costs'!L36</f>
        <v>24346.449658360878</v>
      </c>
      <c r="K360" s="16">
        <f>'National costs'!M36</f>
        <v>0</v>
      </c>
      <c r="L360" s="16">
        <f>'National costs'!N36</f>
        <v>0</v>
      </c>
      <c r="M360" s="16">
        <f>'National costs'!O36</f>
        <v>0</v>
      </c>
      <c r="N360" s="16">
        <f>'National costs'!P36</f>
        <v>0</v>
      </c>
      <c r="O360" s="16">
        <f>'National costs'!Q36</f>
        <v>0</v>
      </c>
      <c r="P360" s="16">
        <f>'National costs'!R36</f>
        <v>0</v>
      </c>
      <c r="Q360" s="16">
        <f>'National costs'!S36</f>
        <v>0</v>
      </c>
      <c r="R360" s="16">
        <f>'National costs'!T36</f>
        <v>0</v>
      </c>
      <c r="S360" s="16">
        <f>'National costs'!U36</f>
        <v>0</v>
      </c>
      <c r="T360" s="16">
        <f>'National costs'!V36</f>
        <v>0</v>
      </c>
      <c r="U360" s="16">
        <f>'National costs'!W36</f>
        <v>0</v>
      </c>
      <c r="V360" s="16">
        <f>'National costs'!X36</f>
        <v>0</v>
      </c>
      <c r="W360" s="16">
        <f>'National costs'!Y36</f>
        <v>0</v>
      </c>
      <c r="X360" s="16">
        <f>'National costs'!Z36</f>
        <v>0</v>
      </c>
      <c r="Y360" s="16">
        <f>'National costs'!AA36</f>
        <v>0</v>
      </c>
      <c r="Z360" s="16">
        <f>'National costs'!AB36</f>
        <v>0</v>
      </c>
      <c r="AA360" s="16">
        <f>'National costs'!AC36</f>
        <v>0</v>
      </c>
      <c r="AB360" s="16">
        <f>'National costs'!AD36</f>
        <v>0</v>
      </c>
      <c r="AC360" s="16">
        <f>'National costs'!AE36</f>
        <v>0</v>
      </c>
      <c r="AD360" s="16">
        <f>'National costs'!AF36</f>
        <v>0</v>
      </c>
      <c r="AE360" s="16">
        <f>'National costs'!AG36</f>
        <v>0</v>
      </c>
      <c r="AF360" s="16">
        <f>'National costs'!AH36</f>
        <v>0</v>
      </c>
      <c r="AG360" s="16">
        <f>'National costs'!AI36</f>
        <v>0</v>
      </c>
      <c r="AH360" s="16">
        <f>'National costs'!AJ36</f>
        <v>0</v>
      </c>
      <c r="AI360" s="16">
        <f>'National costs'!AK36</f>
        <v>0</v>
      </c>
      <c r="AJ360" s="16">
        <f>'National costs'!AL36</f>
        <v>0</v>
      </c>
      <c r="AK360" s="16">
        <f>'National costs'!AM36</f>
        <v>0</v>
      </c>
      <c r="AL360" s="16">
        <f>'National costs'!AN36</f>
        <v>0</v>
      </c>
      <c r="AM360" s="16">
        <f>'National costs'!AO36</f>
        <v>0</v>
      </c>
      <c r="AN360" s="16">
        <f>'National costs'!AP36</f>
        <v>0</v>
      </c>
      <c r="AO360" s="16">
        <f>'National costs'!AQ36</f>
        <v>0</v>
      </c>
      <c r="AP360" s="16">
        <f>'National costs'!AR36</f>
        <v>0</v>
      </c>
      <c r="AQ360" s="16">
        <f>'National costs'!AS36</f>
        <v>0</v>
      </c>
      <c r="AR360" s="16">
        <f>'National costs'!AT36</f>
        <v>0</v>
      </c>
      <c r="AS360" s="16">
        <f>'National costs'!AU36</f>
        <v>0</v>
      </c>
      <c r="AT360" s="16">
        <f>'National costs'!AV36</f>
        <v>0</v>
      </c>
      <c r="AU360" s="16">
        <f>'National costs'!AW36</f>
        <v>0</v>
      </c>
      <c r="AV360" s="16">
        <f>'National costs'!AX36</f>
        <v>0</v>
      </c>
      <c r="AW360" s="16">
        <f>'National costs'!AY36</f>
        <v>0</v>
      </c>
      <c r="AX360" s="16">
        <f>'National costs'!AZ36</f>
        <v>0</v>
      </c>
      <c r="AY360" s="16">
        <f>'National costs'!BA36</f>
        <v>0</v>
      </c>
      <c r="AZ360" s="16">
        <f>'National costs'!BB36</f>
        <v>0</v>
      </c>
      <c r="BA360" s="16">
        <f>'National costs'!BC36</f>
        <v>0</v>
      </c>
      <c r="BB360" s="16">
        <f>'National costs'!BD36</f>
        <v>0</v>
      </c>
      <c r="BC360" s="16">
        <f>'National costs'!BE36</f>
        <v>0</v>
      </c>
      <c r="BD360" s="16">
        <f>'National costs'!BF36</f>
        <v>0</v>
      </c>
      <c r="BE360" s="16">
        <f>'National costs'!BG36</f>
        <v>0</v>
      </c>
      <c r="BF360" s="16">
        <f>'National costs'!BH36</f>
        <v>0</v>
      </c>
      <c r="BG360" s="16">
        <f>'National costs'!BI36</f>
        <v>0</v>
      </c>
      <c r="BH360" s="16">
        <f>'National costs'!BJ36</f>
        <v>0</v>
      </c>
      <c r="BI360" s="16">
        <f>'National costs'!BK36</f>
        <v>0</v>
      </c>
      <c r="BJ360" s="16">
        <f>'National costs'!BL36</f>
        <v>0</v>
      </c>
      <c r="BK360" s="16">
        <f>'National costs'!BM36</f>
        <v>0</v>
      </c>
      <c r="BL360" s="16">
        <f>'National costs'!BN36</f>
        <v>0</v>
      </c>
      <c r="BM360" s="16">
        <f>'National costs'!BO36</f>
        <v>0</v>
      </c>
      <c r="BN360" s="16">
        <f>'National costs'!BP36</f>
        <v>0</v>
      </c>
      <c r="BO360" s="16">
        <f>'National costs'!BQ36</f>
        <v>0</v>
      </c>
      <c r="BP360" s="16">
        <f>'National costs'!BR36</f>
        <v>0</v>
      </c>
      <c r="BQ360" s="16">
        <f>'National costs'!BS36</f>
        <v>0</v>
      </c>
      <c r="BR360" s="16">
        <f>'National costs'!BT36</f>
        <v>0</v>
      </c>
      <c r="BS360" s="16">
        <f>'National costs'!BU36</f>
        <v>0</v>
      </c>
      <c r="BT360" s="16">
        <f>'National costs'!BV36</f>
        <v>0</v>
      </c>
      <c r="BU360" s="16">
        <f>'National costs'!BW36</f>
        <v>0</v>
      </c>
      <c r="BV360" s="16">
        <f>'National costs'!BX36</f>
        <v>0</v>
      </c>
      <c r="BW360" s="16">
        <f>'National costs'!BY36</f>
        <v>0</v>
      </c>
      <c r="BX360" s="16">
        <f>'National costs'!BZ36</f>
        <v>0</v>
      </c>
      <c r="BY360" s="16">
        <f>'National costs'!CA36</f>
        <v>0</v>
      </c>
      <c r="BZ360" s="16">
        <f>'National costs'!CB36</f>
        <v>0</v>
      </c>
      <c r="CA360" s="16">
        <f>'National costs'!CC36</f>
        <v>0</v>
      </c>
      <c r="CB360" s="16">
        <f>'National costs'!CD36</f>
        <v>0</v>
      </c>
      <c r="CC360" s="16">
        <f>'National costs'!CE36</f>
        <v>0</v>
      </c>
      <c r="CD360" s="16">
        <f>'National costs'!CF36</f>
        <v>0</v>
      </c>
      <c r="CE360" s="16">
        <f>'National costs'!CG36</f>
        <v>0</v>
      </c>
      <c r="CF360" s="16">
        <f>'National costs'!CH36</f>
        <v>0</v>
      </c>
      <c r="CG360" s="16">
        <f>'National costs'!CI36</f>
        <v>0</v>
      </c>
      <c r="CH360" s="16">
        <f>'National costs'!CJ36</f>
        <v>0</v>
      </c>
      <c r="CI360" s="16">
        <f>'National costs'!CK36</f>
        <v>0</v>
      </c>
      <c r="CJ360" s="16">
        <f>'National costs'!CL36</f>
        <v>0</v>
      </c>
      <c r="CK360" s="16">
        <f>'National costs'!CM36</f>
        <v>0</v>
      </c>
      <c r="CL360" s="16">
        <f>'National costs'!CN36</f>
        <v>0</v>
      </c>
      <c r="CM360" s="16">
        <f>'National costs'!CO36</f>
        <v>0</v>
      </c>
      <c r="CN360" s="16">
        <f>'National costs'!CP36</f>
        <v>0</v>
      </c>
      <c r="CO360" s="16">
        <f>'National costs'!CQ36</f>
        <v>0</v>
      </c>
      <c r="CP360" s="16">
        <f>'National costs'!CR36</f>
        <v>0</v>
      </c>
      <c r="CQ360" s="16">
        <f>'National costs'!CS36</f>
        <v>0</v>
      </c>
      <c r="CR360" s="16">
        <f>'National costs'!CT36</f>
        <v>0</v>
      </c>
      <c r="CS360" s="16">
        <f>'National costs'!CU36</f>
        <v>0</v>
      </c>
      <c r="CT360" s="16">
        <f>'National costs'!CV36</f>
        <v>0</v>
      </c>
      <c r="CU360" s="16">
        <f>'National costs'!CW36</f>
        <v>0</v>
      </c>
      <c r="CV360" s="16">
        <f>'National costs'!CX36</f>
        <v>0</v>
      </c>
      <c r="CW360" s="16">
        <f>'National costs'!CY36</f>
        <v>0</v>
      </c>
      <c r="CX360" s="16">
        <f>'National costs'!CZ36</f>
        <v>0</v>
      </c>
      <c r="CY360" s="16">
        <f>'National costs'!DA36</f>
        <v>0</v>
      </c>
      <c r="CZ360" s="16">
        <f>'National costs'!DB36</f>
        <v>0</v>
      </c>
      <c r="DA360" s="16">
        <f>'National costs'!DC36</f>
        <v>0</v>
      </c>
      <c r="DB360" s="16">
        <f>'National costs'!DD36</f>
        <v>0</v>
      </c>
      <c r="DC360" s="16">
        <f>'National costs'!DE36</f>
        <v>0</v>
      </c>
      <c r="DD360" s="16">
        <f>'National costs'!DF36</f>
        <v>0</v>
      </c>
      <c r="DE360" s="16">
        <f>'National costs'!DG36</f>
        <v>0</v>
      </c>
      <c r="DF360" s="16">
        <f>'National costs'!DH36</f>
        <v>0</v>
      </c>
      <c r="DG360" s="16">
        <f>'National costs'!DI36</f>
        <v>0</v>
      </c>
      <c r="DH360" s="16">
        <f>'National costs'!DJ36</f>
        <v>0</v>
      </c>
      <c r="DI360" s="16">
        <f>'National costs'!DK36</f>
        <v>0</v>
      </c>
      <c r="DJ360" s="16">
        <f>'National costs'!DL36</f>
        <v>0</v>
      </c>
      <c r="DK360" s="16">
        <f>'National costs'!DM36</f>
        <v>0</v>
      </c>
      <c r="DL360" s="16">
        <f>'National costs'!DN36</f>
        <v>0</v>
      </c>
      <c r="DM360" s="16">
        <f>'National costs'!DO36</f>
        <v>0</v>
      </c>
      <c r="DN360" s="16">
        <f>'National costs'!DP36</f>
        <v>0</v>
      </c>
      <c r="DO360" s="16">
        <f>'National costs'!DQ36</f>
        <v>0</v>
      </c>
      <c r="DP360" s="16">
        <f>'National costs'!DR36</f>
        <v>0</v>
      </c>
      <c r="DQ360" s="16">
        <f>'National costs'!DS36</f>
        <v>0</v>
      </c>
      <c r="DR360" s="16">
        <f>'National costs'!DT36</f>
        <v>0</v>
      </c>
      <c r="DS360" s="16">
        <f>'National costs'!DU36</f>
        <v>0</v>
      </c>
      <c r="DT360" s="16">
        <f>'National costs'!DV36</f>
        <v>0</v>
      </c>
      <c r="DU360" s="16">
        <f>'National costs'!DW36</f>
        <v>0</v>
      </c>
      <c r="DV360" s="16">
        <f>'National costs'!DX36</f>
        <v>0</v>
      </c>
      <c r="DW360" s="16">
        <f>'National costs'!DY36</f>
        <v>0</v>
      </c>
      <c r="DX360" s="16">
        <f>'National costs'!DZ36</f>
        <v>0</v>
      </c>
      <c r="DY360" s="16">
        <f>'National costs'!EA36</f>
        <v>0</v>
      </c>
      <c r="DZ360" s="16">
        <f>'National costs'!EB36</f>
        <v>0</v>
      </c>
    </row>
    <row r="361" spans="1:130" x14ac:dyDescent="0.25">
      <c r="B361" t="str">
        <f>Assumptions!C269</f>
        <v xml:space="preserve">Technology options and phased rollout </v>
      </c>
      <c r="F361" s="46">
        <f t="shared" si="201"/>
        <v>255102.05987034951</v>
      </c>
      <c r="H361" s="16">
        <f>'National costs'!J39</f>
        <v>127368.42105263157</v>
      </c>
      <c r="I361" s="16">
        <f>'National costs'!K39</f>
        <v>127733.63881771793</v>
      </c>
      <c r="J361" s="16">
        <f>'National costs'!L39</f>
        <v>0</v>
      </c>
      <c r="K361" s="16">
        <f>'National costs'!M39</f>
        <v>0</v>
      </c>
      <c r="L361" s="16">
        <f>'National costs'!N39</f>
        <v>0</v>
      </c>
      <c r="M361" s="16">
        <f>'National costs'!O39</f>
        <v>0</v>
      </c>
      <c r="N361" s="16">
        <f>'National costs'!P39</f>
        <v>0</v>
      </c>
      <c r="O361" s="16">
        <f>'National costs'!Q39</f>
        <v>0</v>
      </c>
      <c r="P361" s="16">
        <f>'National costs'!R39</f>
        <v>0</v>
      </c>
      <c r="Q361" s="16">
        <f>'National costs'!S39</f>
        <v>0</v>
      </c>
      <c r="R361" s="16">
        <f>'National costs'!T39</f>
        <v>0</v>
      </c>
      <c r="S361" s="16">
        <f>'National costs'!U39</f>
        <v>0</v>
      </c>
      <c r="T361" s="16">
        <f>'National costs'!V39</f>
        <v>0</v>
      </c>
      <c r="U361" s="16">
        <f>'National costs'!W39</f>
        <v>0</v>
      </c>
      <c r="V361" s="16">
        <f>'National costs'!X39</f>
        <v>0</v>
      </c>
      <c r="W361" s="16">
        <f>'National costs'!Y39</f>
        <v>0</v>
      </c>
      <c r="X361" s="16">
        <f>'National costs'!Z39</f>
        <v>0</v>
      </c>
      <c r="Y361" s="16">
        <f>'National costs'!AA39</f>
        <v>0</v>
      </c>
      <c r="Z361" s="16">
        <f>'National costs'!AB39</f>
        <v>0</v>
      </c>
      <c r="AA361" s="16">
        <f>'National costs'!AC39</f>
        <v>0</v>
      </c>
      <c r="AB361" s="16">
        <f>'National costs'!AD39</f>
        <v>0</v>
      </c>
      <c r="AC361" s="16">
        <f>'National costs'!AE39</f>
        <v>0</v>
      </c>
      <c r="AD361" s="16">
        <f>'National costs'!AF39</f>
        <v>0</v>
      </c>
      <c r="AE361" s="16">
        <f>'National costs'!AG39</f>
        <v>0</v>
      </c>
      <c r="AF361" s="16">
        <f>'National costs'!AH39</f>
        <v>0</v>
      </c>
      <c r="AG361" s="16">
        <f>'National costs'!AI39</f>
        <v>0</v>
      </c>
      <c r="AH361" s="16">
        <f>'National costs'!AJ39</f>
        <v>0</v>
      </c>
      <c r="AI361" s="16">
        <f>'National costs'!AK39</f>
        <v>0</v>
      </c>
      <c r="AJ361" s="16">
        <f>'National costs'!AL39</f>
        <v>0</v>
      </c>
      <c r="AK361" s="16">
        <f>'National costs'!AM39</f>
        <v>0</v>
      </c>
      <c r="AL361" s="16">
        <f>'National costs'!AN39</f>
        <v>0</v>
      </c>
      <c r="AM361" s="16">
        <f>'National costs'!AO39</f>
        <v>0</v>
      </c>
      <c r="AN361" s="16">
        <f>'National costs'!AP39</f>
        <v>0</v>
      </c>
      <c r="AO361" s="16">
        <f>'National costs'!AQ39</f>
        <v>0</v>
      </c>
      <c r="AP361" s="16">
        <f>'National costs'!AR39</f>
        <v>0</v>
      </c>
      <c r="AQ361" s="16">
        <f>'National costs'!AS39</f>
        <v>0</v>
      </c>
      <c r="AR361" s="16">
        <f>'National costs'!AT39</f>
        <v>0</v>
      </c>
      <c r="AS361" s="16">
        <f>'National costs'!AU39</f>
        <v>0</v>
      </c>
      <c r="AT361" s="16">
        <f>'National costs'!AV39</f>
        <v>0</v>
      </c>
      <c r="AU361" s="16">
        <f>'National costs'!AW39</f>
        <v>0</v>
      </c>
      <c r="AV361" s="16">
        <f>'National costs'!AX39</f>
        <v>0</v>
      </c>
      <c r="AW361" s="16">
        <f>'National costs'!AY39</f>
        <v>0</v>
      </c>
      <c r="AX361" s="16">
        <f>'National costs'!AZ39</f>
        <v>0</v>
      </c>
      <c r="AY361" s="16">
        <f>'National costs'!BA39</f>
        <v>0</v>
      </c>
      <c r="AZ361" s="16">
        <f>'National costs'!BB39</f>
        <v>0</v>
      </c>
      <c r="BA361" s="16">
        <f>'National costs'!BC39</f>
        <v>0</v>
      </c>
      <c r="BB361" s="16">
        <f>'National costs'!BD39</f>
        <v>0</v>
      </c>
      <c r="BC361" s="16">
        <f>'National costs'!BE39</f>
        <v>0</v>
      </c>
      <c r="BD361" s="16">
        <f>'National costs'!BF39</f>
        <v>0</v>
      </c>
      <c r="BE361" s="16">
        <f>'National costs'!BG39</f>
        <v>0</v>
      </c>
      <c r="BF361" s="16">
        <f>'National costs'!BH39</f>
        <v>0</v>
      </c>
      <c r="BG361" s="16">
        <f>'National costs'!BI39</f>
        <v>0</v>
      </c>
      <c r="BH361" s="16">
        <f>'National costs'!BJ39</f>
        <v>0</v>
      </c>
      <c r="BI361" s="16">
        <f>'National costs'!BK39</f>
        <v>0</v>
      </c>
      <c r="BJ361" s="16">
        <f>'National costs'!BL39</f>
        <v>0</v>
      </c>
      <c r="BK361" s="16">
        <f>'National costs'!BM39</f>
        <v>0</v>
      </c>
      <c r="BL361" s="16">
        <f>'National costs'!BN39</f>
        <v>0</v>
      </c>
      <c r="BM361" s="16">
        <f>'National costs'!BO39</f>
        <v>0</v>
      </c>
      <c r="BN361" s="16">
        <f>'National costs'!BP39</f>
        <v>0</v>
      </c>
      <c r="BO361" s="16">
        <f>'National costs'!BQ39</f>
        <v>0</v>
      </c>
      <c r="BP361" s="16">
        <f>'National costs'!BR39</f>
        <v>0</v>
      </c>
      <c r="BQ361" s="16">
        <f>'National costs'!BS39</f>
        <v>0</v>
      </c>
      <c r="BR361" s="16">
        <f>'National costs'!BT39</f>
        <v>0</v>
      </c>
      <c r="BS361" s="16">
        <f>'National costs'!BU39</f>
        <v>0</v>
      </c>
      <c r="BT361" s="16">
        <f>'National costs'!BV39</f>
        <v>0</v>
      </c>
      <c r="BU361" s="16">
        <f>'National costs'!BW39</f>
        <v>0</v>
      </c>
      <c r="BV361" s="16">
        <f>'National costs'!BX39</f>
        <v>0</v>
      </c>
      <c r="BW361" s="16">
        <f>'National costs'!BY39</f>
        <v>0</v>
      </c>
      <c r="BX361" s="16">
        <f>'National costs'!BZ39</f>
        <v>0</v>
      </c>
      <c r="BY361" s="16">
        <f>'National costs'!CA39</f>
        <v>0</v>
      </c>
      <c r="BZ361" s="16">
        <f>'National costs'!CB39</f>
        <v>0</v>
      </c>
      <c r="CA361" s="16">
        <f>'National costs'!CC39</f>
        <v>0</v>
      </c>
      <c r="CB361" s="16">
        <f>'National costs'!CD39</f>
        <v>0</v>
      </c>
      <c r="CC361" s="16">
        <f>'National costs'!CE39</f>
        <v>0</v>
      </c>
      <c r="CD361" s="16">
        <f>'National costs'!CF39</f>
        <v>0</v>
      </c>
      <c r="CE361" s="16">
        <f>'National costs'!CG39</f>
        <v>0</v>
      </c>
      <c r="CF361" s="16">
        <f>'National costs'!CH39</f>
        <v>0</v>
      </c>
      <c r="CG361" s="16">
        <f>'National costs'!CI39</f>
        <v>0</v>
      </c>
      <c r="CH361" s="16">
        <f>'National costs'!CJ39</f>
        <v>0</v>
      </c>
      <c r="CI361" s="16">
        <f>'National costs'!CK39</f>
        <v>0</v>
      </c>
      <c r="CJ361" s="16">
        <f>'National costs'!CL39</f>
        <v>0</v>
      </c>
      <c r="CK361" s="16">
        <f>'National costs'!CM39</f>
        <v>0</v>
      </c>
      <c r="CL361" s="16">
        <f>'National costs'!CN39</f>
        <v>0</v>
      </c>
      <c r="CM361" s="16">
        <f>'National costs'!CO39</f>
        <v>0</v>
      </c>
      <c r="CN361" s="16">
        <f>'National costs'!CP39</f>
        <v>0</v>
      </c>
      <c r="CO361" s="16">
        <f>'National costs'!CQ39</f>
        <v>0</v>
      </c>
      <c r="CP361" s="16">
        <f>'National costs'!CR39</f>
        <v>0</v>
      </c>
      <c r="CQ361" s="16">
        <f>'National costs'!CS39</f>
        <v>0</v>
      </c>
      <c r="CR361" s="16">
        <f>'National costs'!CT39</f>
        <v>0</v>
      </c>
      <c r="CS361" s="16">
        <f>'National costs'!CU39</f>
        <v>0</v>
      </c>
      <c r="CT361" s="16">
        <f>'National costs'!CV39</f>
        <v>0</v>
      </c>
      <c r="CU361" s="16">
        <f>'National costs'!CW39</f>
        <v>0</v>
      </c>
      <c r="CV361" s="16">
        <f>'National costs'!CX39</f>
        <v>0</v>
      </c>
      <c r="CW361" s="16">
        <f>'National costs'!CY39</f>
        <v>0</v>
      </c>
      <c r="CX361" s="16">
        <f>'National costs'!CZ39</f>
        <v>0</v>
      </c>
      <c r="CY361" s="16">
        <f>'National costs'!DA39</f>
        <v>0</v>
      </c>
      <c r="CZ361" s="16">
        <f>'National costs'!DB39</f>
        <v>0</v>
      </c>
      <c r="DA361" s="16">
        <f>'National costs'!DC39</f>
        <v>0</v>
      </c>
      <c r="DB361" s="16">
        <f>'National costs'!DD39</f>
        <v>0</v>
      </c>
      <c r="DC361" s="16">
        <f>'National costs'!DE39</f>
        <v>0</v>
      </c>
      <c r="DD361" s="16">
        <f>'National costs'!DF39</f>
        <v>0</v>
      </c>
      <c r="DE361" s="16">
        <f>'National costs'!DG39</f>
        <v>0</v>
      </c>
      <c r="DF361" s="16">
        <f>'National costs'!DH39</f>
        <v>0</v>
      </c>
      <c r="DG361" s="16">
        <f>'National costs'!DI39</f>
        <v>0</v>
      </c>
      <c r="DH361" s="16">
        <f>'National costs'!DJ39</f>
        <v>0</v>
      </c>
      <c r="DI361" s="16">
        <f>'National costs'!DK39</f>
        <v>0</v>
      </c>
      <c r="DJ361" s="16">
        <f>'National costs'!DL39</f>
        <v>0</v>
      </c>
      <c r="DK361" s="16">
        <f>'National costs'!DM39</f>
        <v>0</v>
      </c>
      <c r="DL361" s="16">
        <f>'National costs'!DN39</f>
        <v>0</v>
      </c>
      <c r="DM361" s="16">
        <f>'National costs'!DO39</f>
        <v>0</v>
      </c>
      <c r="DN361" s="16">
        <f>'National costs'!DP39</f>
        <v>0</v>
      </c>
      <c r="DO361" s="16">
        <f>'National costs'!DQ39</f>
        <v>0</v>
      </c>
      <c r="DP361" s="16">
        <f>'National costs'!DR39</f>
        <v>0</v>
      </c>
      <c r="DQ361" s="16">
        <f>'National costs'!DS39</f>
        <v>0</v>
      </c>
      <c r="DR361" s="16">
        <f>'National costs'!DT39</f>
        <v>0</v>
      </c>
      <c r="DS361" s="16">
        <f>'National costs'!DU39</f>
        <v>0</v>
      </c>
      <c r="DT361" s="16">
        <f>'National costs'!DV39</f>
        <v>0</v>
      </c>
      <c r="DU361" s="16">
        <f>'National costs'!DW39</f>
        <v>0</v>
      </c>
      <c r="DV361" s="16">
        <f>'National costs'!DX39</f>
        <v>0</v>
      </c>
      <c r="DW361" s="16">
        <f>'National costs'!DY39</f>
        <v>0</v>
      </c>
      <c r="DX361" s="16">
        <f>'National costs'!DZ39</f>
        <v>0</v>
      </c>
      <c r="DY361" s="16">
        <f>'National costs'!EA39</f>
        <v>0</v>
      </c>
      <c r="DZ361" s="16">
        <f>'National costs'!EB39</f>
        <v>0</v>
      </c>
    </row>
    <row r="362" spans="1:130" x14ac:dyDescent="0.25">
      <c r="B362" s="34" t="str">
        <f>Assumptions!C270</f>
        <v>Policies/processes on ownership of data assets</v>
      </c>
      <c r="C362" s="34"/>
      <c r="E362" s="34"/>
      <c r="F362" s="48">
        <f t="shared" si="201"/>
        <v>218447.52310118184</v>
      </c>
      <c r="G362" s="34"/>
      <c r="H362" s="42">
        <f>'National costs'!J42</f>
        <v>72600</v>
      </c>
      <c r="I362" s="42">
        <f>'National costs'!K42</f>
        <v>72808.174126099228</v>
      </c>
      <c r="J362" s="42">
        <f>'National costs'!L42</f>
        <v>73039.348975082641</v>
      </c>
      <c r="K362" s="42">
        <f>'National costs'!M42</f>
        <v>0</v>
      </c>
      <c r="L362" s="42">
        <f>'National costs'!N42</f>
        <v>0</v>
      </c>
      <c r="M362" s="42">
        <f>'National costs'!O42</f>
        <v>0</v>
      </c>
      <c r="N362" s="42">
        <f>'National costs'!P42</f>
        <v>0</v>
      </c>
      <c r="O362" s="42">
        <f>'National costs'!Q42</f>
        <v>0</v>
      </c>
      <c r="P362" s="42">
        <f>'National costs'!R42</f>
        <v>0</v>
      </c>
      <c r="Q362" s="42">
        <f>'National costs'!S42</f>
        <v>0</v>
      </c>
      <c r="R362" s="42">
        <f>'National costs'!T42</f>
        <v>0</v>
      </c>
      <c r="S362" s="42">
        <f>'National costs'!U42</f>
        <v>0</v>
      </c>
      <c r="T362" s="42">
        <f>'National costs'!V42</f>
        <v>0</v>
      </c>
      <c r="U362" s="42">
        <f>'National costs'!W42</f>
        <v>0</v>
      </c>
      <c r="V362" s="42">
        <f>'National costs'!X42</f>
        <v>0</v>
      </c>
      <c r="W362" s="42">
        <f>'National costs'!Y42</f>
        <v>0</v>
      </c>
      <c r="X362" s="42">
        <f>'National costs'!Z42</f>
        <v>0</v>
      </c>
      <c r="Y362" s="42">
        <f>'National costs'!AA42</f>
        <v>0</v>
      </c>
      <c r="Z362" s="42">
        <f>'National costs'!AB42</f>
        <v>0</v>
      </c>
      <c r="AA362" s="42">
        <f>'National costs'!AC42</f>
        <v>0</v>
      </c>
      <c r="AB362" s="42">
        <f>'National costs'!AD42</f>
        <v>0</v>
      </c>
      <c r="AC362" s="42">
        <f>'National costs'!AE42</f>
        <v>0</v>
      </c>
      <c r="AD362" s="42">
        <f>'National costs'!AF42</f>
        <v>0</v>
      </c>
      <c r="AE362" s="42">
        <f>'National costs'!AG42</f>
        <v>0</v>
      </c>
      <c r="AF362" s="42">
        <f>'National costs'!AH42</f>
        <v>0</v>
      </c>
      <c r="AG362" s="42">
        <f>'National costs'!AI42</f>
        <v>0</v>
      </c>
      <c r="AH362" s="42">
        <f>'National costs'!AJ42</f>
        <v>0</v>
      </c>
      <c r="AI362" s="42">
        <f>'National costs'!AK42</f>
        <v>0</v>
      </c>
      <c r="AJ362" s="42">
        <f>'National costs'!AL42</f>
        <v>0</v>
      </c>
      <c r="AK362" s="42">
        <f>'National costs'!AM42</f>
        <v>0</v>
      </c>
      <c r="AL362" s="42">
        <f>'National costs'!AN42</f>
        <v>0</v>
      </c>
      <c r="AM362" s="42">
        <f>'National costs'!AO42</f>
        <v>0</v>
      </c>
      <c r="AN362" s="42">
        <f>'National costs'!AP42</f>
        <v>0</v>
      </c>
      <c r="AO362" s="42">
        <f>'National costs'!AQ42</f>
        <v>0</v>
      </c>
      <c r="AP362" s="42">
        <f>'National costs'!AR42</f>
        <v>0</v>
      </c>
      <c r="AQ362" s="42">
        <f>'National costs'!AS42</f>
        <v>0</v>
      </c>
      <c r="AR362" s="42">
        <f>'National costs'!AT42</f>
        <v>0</v>
      </c>
      <c r="AS362" s="42">
        <f>'National costs'!AU42</f>
        <v>0</v>
      </c>
      <c r="AT362" s="42">
        <f>'National costs'!AV42</f>
        <v>0</v>
      </c>
      <c r="AU362" s="42">
        <f>'National costs'!AW42</f>
        <v>0</v>
      </c>
      <c r="AV362" s="42">
        <f>'National costs'!AX42</f>
        <v>0</v>
      </c>
      <c r="AW362" s="42">
        <f>'National costs'!AY42</f>
        <v>0</v>
      </c>
      <c r="AX362" s="42">
        <f>'National costs'!AZ42</f>
        <v>0</v>
      </c>
      <c r="AY362" s="42">
        <f>'National costs'!BA42</f>
        <v>0</v>
      </c>
      <c r="AZ362" s="42">
        <f>'National costs'!BB42</f>
        <v>0</v>
      </c>
      <c r="BA362" s="42">
        <f>'National costs'!BC42</f>
        <v>0</v>
      </c>
      <c r="BB362" s="42">
        <f>'National costs'!BD42</f>
        <v>0</v>
      </c>
      <c r="BC362" s="42">
        <f>'National costs'!BE42</f>
        <v>0</v>
      </c>
      <c r="BD362" s="42">
        <f>'National costs'!BF42</f>
        <v>0</v>
      </c>
      <c r="BE362" s="42">
        <f>'National costs'!BG42</f>
        <v>0</v>
      </c>
      <c r="BF362" s="42">
        <f>'National costs'!BH42</f>
        <v>0</v>
      </c>
      <c r="BG362" s="42">
        <f>'National costs'!BI42</f>
        <v>0</v>
      </c>
      <c r="BH362" s="42">
        <f>'National costs'!BJ42</f>
        <v>0</v>
      </c>
      <c r="BI362" s="42">
        <f>'National costs'!BK42</f>
        <v>0</v>
      </c>
      <c r="BJ362" s="42">
        <f>'National costs'!BL42</f>
        <v>0</v>
      </c>
      <c r="BK362" s="42">
        <f>'National costs'!BM42</f>
        <v>0</v>
      </c>
      <c r="BL362" s="42">
        <f>'National costs'!BN42</f>
        <v>0</v>
      </c>
      <c r="BM362" s="42">
        <f>'National costs'!BO42</f>
        <v>0</v>
      </c>
      <c r="BN362" s="42">
        <f>'National costs'!BP42</f>
        <v>0</v>
      </c>
      <c r="BO362" s="42">
        <f>'National costs'!BQ42</f>
        <v>0</v>
      </c>
      <c r="BP362" s="42">
        <f>'National costs'!BR42</f>
        <v>0</v>
      </c>
      <c r="BQ362" s="42">
        <f>'National costs'!BS42</f>
        <v>0</v>
      </c>
      <c r="BR362" s="42">
        <f>'National costs'!BT42</f>
        <v>0</v>
      </c>
      <c r="BS362" s="42">
        <f>'National costs'!BU42</f>
        <v>0</v>
      </c>
      <c r="BT362" s="42">
        <f>'National costs'!BV42</f>
        <v>0</v>
      </c>
      <c r="BU362" s="42">
        <f>'National costs'!BW42</f>
        <v>0</v>
      </c>
      <c r="BV362" s="42">
        <f>'National costs'!BX42</f>
        <v>0</v>
      </c>
      <c r="BW362" s="42">
        <f>'National costs'!BY42</f>
        <v>0</v>
      </c>
      <c r="BX362" s="42">
        <f>'National costs'!BZ42</f>
        <v>0</v>
      </c>
      <c r="BY362" s="42">
        <f>'National costs'!CA42</f>
        <v>0</v>
      </c>
      <c r="BZ362" s="42">
        <f>'National costs'!CB42</f>
        <v>0</v>
      </c>
      <c r="CA362" s="42">
        <f>'National costs'!CC42</f>
        <v>0</v>
      </c>
      <c r="CB362" s="42">
        <f>'National costs'!CD42</f>
        <v>0</v>
      </c>
      <c r="CC362" s="42">
        <f>'National costs'!CE42</f>
        <v>0</v>
      </c>
      <c r="CD362" s="42">
        <f>'National costs'!CF42</f>
        <v>0</v>
      </c>
      <c r="CE362" s="42">
        <f>'National costs'!CG42</f>
        <v>0</v>
      </c>
      <c r="CF362" s="42">
        <f>'National costs'!CH42</f>
        <v>0</v>
      </c>
      <c r="CG362" s="42">
        <f>'National costs'!CI42</f>
        <v>0</v>
      </c>
      <c r="CH362" s="42">
        <f>'National costs'!CJ42</f>
        <v>0</v>
      </c>
      <c r="CI362" s="42">
        <f>'National costs'!CK42</f>
        <v>0</v>
      </c>
      <c r="CJ362" s="42">
        <f>'National costs'!CL42</f>
        <v>0</v>
      </c>
      <c r="CK362" s="42">
        <f>'National costs'!CM42</f>
        <v>0</v>
      </c>
      <c r="CL362" s="42">
        <f>'National costs'!CN42</f>
        <v>0</v>
      </c>
      <c r="CM362" s="42">
        <f>'National costs'!CO42</f>
        <v>0</v>
      </c>
      <c r="CN362" s="42">
        <f>'National costs'!CP42</f>
        <v>0</v>
      </c>
      <c r="CO362" s="42">
        <f>'National costs'!CQ42</f>
        <v>0</v>
      </c>
      <c r="CP362" s="42">
        <f>'National costs'!CR42</f>
        <v>0</v>
      </c>
      <c r="CQ362" s="42">
        <f>'National costs'!CS42</f>
        <v>0</v>
      </c>
      <c r="CR362" s="42">
        <f>'National costs'!CT42</f>
        <v>0</v>
      </c>
      <c r="CS362" s="42">
        <f>'National costs'!CU42</f>
        <v>0</v>
      </c>
      <c r="CT362" s="42">
        <f>'National costs'!CV42</f>
        <v>0</v>
      </c>
      <c r="CU362" s="42">
        <f>'National costs'!CW42</f>
        <v>0</v>
      </c>
      <c r="CV362" s="42">
        <f>'National costs'!CX42</f>
        <v>0</v>
      </c>
      <c r="CW362" s="42">
        <f>'National costs'!CY42</f>
        <v>0</v>
      </c>
      <c r="CX362" s="42">
        <f>'National costs'!CZ42</f>
        <v>0</v>
      </c>
      <c r="CY362" s="42">
        <f>'National costs'!DA42</f>
        <v>0</v>
      </c>
      <c r="CZ362" s="42">
        <f>'National costs'!DB42</f>
        <v>0</v>
      </c>
      <c r="DA362" s="42">
        <f>'National costs'!DC42</f>
        <v>0</v>
      </c>
      <c r="DB362" s="42">
        <f>'National costs'!DD42</f>
        <v>0</v>
      </c>
      <c r="DC362" s="42">
        <f>'National costs'!DE42</f>
        <v>0</v>
      </c>
      <c r="DD362" s="42">
        <f>'National costs'!DF42</f>
        <v>0</v>
      </c>
      <c r="DE362" s="42">
        <f>'National costs'!DG42</f>
        <v>0</v>
      </c>
      <c r="DF362" s="42">
        <f>'National costs'!DH42</f>
        <v>0</v>
      </c>
      <c r="DG362" s="42">
        <f>'National costs'!DI42</f>
        <v>0</v>
      </c>
      <c r="DH362" s="42">
        <f>'National costs'!DJ42</f>
        <v>0</v>
      </c>
      <c r="DI362" s="42">
        <f>'National costs'!DK42</f>
        <v>0</v>
      </c>
      <c r="DJ362" s="42">
        <f>'National costs'!DL42</f>
        <v>0</v>
      </c>
      <c r="DK362" s="42">
        <f>'National costs'!DM42</f>
        <v>0</v>
      </c>
      <c r="DL362" s="42">
        <f>'National costs'!DN42</f>
        <v>0</v>
      </c>
      <c r="DM362" s="42">
        <f>'National costs'!DO42</f>
        <v>0</v>
      </c>
      <c r="DN362" s="42">
        <f>'National costs'!DP42</f>
        <v>0</v>
      </c>
      <c r="DO362" s="42">
        <f>'National costs'!DQ42</f>
        <v>0</v>
      </c>
      <c r="DP362" s="42">
        <f>'National costs'!DR42</f>
        <v>0</v>
      </c>
      <c r="DQ362" s="42">
        <f>'National costs'!DS42</f>
        <v>0</v>
      </c>
      <c r="DR362" s="42">
        <f>'National costs'!DT42</f>
        <v>0</v>
      </c>
      <c r="DS362" s="42">
        <f>'National costs'!DU42</f>
        <v>0</v>
      </c>
      <c r="DT362" s="42">
        <f>'National costs'!DV42</f>
        <v>0</v>
      </c>
      <c r="DU362" s="42">
        <f>'National costs'!DW42</f>
        <v>0</v>
      </c>
      <c r="DV362" s="42">
        <f>'National costs'!DX42</f>
        <v>0</v>
      </c>
      <c r="DW362" s="42">
        <f>'National costs'!DY42</f>
        <v>0</v>
      </c>
      <c r="DX362" s="42">
        <f>'National costs'!DZ42</f>
        <v>0</v>
      </c>
      <c r="DY362" s="42">
        <f>'National costs'!EA42</f>
        <v>0</v>
      </c>
      <c r="DZ362" s="42">
        <f>'National costs'!EB42</f>
        <v>0</v>
      </c>
    </row>
    <row r="363" spans="1:130" ht="13" x14ac:dyDescent="0.3">
      <c r="B363" t="s">
        <v>59</v>
      </c>
      <c r="D363" s="38"/>
      <c r="F363" s="47">
        <f t="shared" si="201"/>
        <v>47743476.8014642</v>
      </c>
      <c r="H363" s="43">
        <f t="shared" ref="H363:AN363" si="203">SUM(H355:H362)</f>
        <v>993625.74943853135</v>
      </c>
      <c r="I363" s="43">
        <f t="shared" si="203"/>
        <v>996474.88403989561</v>
      </c>
      <c r="J363" s="43">
        <f t="shared" si="203"/>
        <v>871499.60482369829</v>
      </c>
      <c r="K363" s="43">
        <f t="shared" si="203"/>
        <v>776492.30314284016</v>
      </c>
      <c r="L363" s="43">
        <f t="shared" si="203"/>
        <v>778878.10812650353</v>
      </c>
      <c r="M363" s="43">
        <f t="shared" si="203"/>
        <v>781271.24359547498</v>
      </c>
      <c r="N363" s="43">
        <f t="shared" si="203"/>
        <v>783671.7320729763</v>
      </c>
      <c r="O363" s="43">
        <f t="shared" si="203"/>
        <v>786079.59615143307</v>
      </c>
      <c r="P363" s="43">
        <f t="shared" si="203"/>
        <v>788494.85849268641</v>
      </c>
      <c r="Q363" s="43">
        <f t="shared" si="203"/>
        <v>997813.36222164007</v>
      </c>
      <c r="R363" s="43">
        <f t="shared" si="203"/>
        <v>1000879.1853891317</v>
      </c>
      <c r="S363" s="43">
        <f t="shared" si="203"/>
        <v>1003954.4284261602</v>
      </c>
      <c r="T363" s="43">
        <f t="shared" si="203"/>
        <v>1007039.1202756675</v>
      </c>
      <c r="U363" s="43">
        <f t="shared" si="203"/>
        <v>1010029.9979738006</v>
      </c>
      <c r="V363" s="43">
        <f t="shared" si="203"/>
        <v>1013236.9666288024</v>
      </c>
      <c r="W363" s="43">
        <f t="shared" si="203"/>
        <v>1016350.1794640496</v>
      </c>
      <c r="X363" s="43">
        <f t="shared" si="203"/>
        <v>1019472.957775564</v>
      </c>
      <c r="Y363" s="43">
        <f t="shared" si="203"/>
        <v>1022605.3309536707</v>
      </c>
      <c r="Z363" s="43">
        <f t="shared" si="203"/>
        <v>225896.23185404582</v>
      </c>
      <c r="AA363" s="43">
        <f t="shared" si="203"/>
        <v>226590.30744702567</v>
      </c>
      <c r="AB363" s="43">
        <f t="shared" si="203"/>
        <v>227286.51561621018</v>
      </c>
      <c r="AC363" s="43">
        <f t="shared" si="203"/>
        <v>227984.86291402861</v>
      </c>
      <c r="AD363" s="43">
        <f t="shared" si="203"/>
        <v>228685.35591304296</v>
      </c>
      <c r="AE363" s="43">
        <f t="shared" si="203"/>
        <v>229388.00120600962</v>
      </c>
      <c r="AF363" s="43">
        <f t="shared" si="203"/>
        <v>230092.80540594153</v>
      </c>
      <c r="AG363" s="43">
        <f t="shared" si="203"/>
        <v>230752.57632449665</v>
      </c>
      <c r="AH363" s="43">
        <f t="shared" si="203"/>
        <v>231485.24394904057</v>
      </c>
      <c r="AI363" s="43">
        <f t="shared" si="203"/>
        <v>232196.49201476228</v>
      </c>
      <c r="AJ363" s="43">
        <f t="shared" si="203"/>
        <v>232909.92541982728</v>
      </c>
      <c r="AK363" s="43">
        <f t="shared" si="203"/>
        <v>233625.55087878183</v>
      </c>
      <c r="AL363" s="43">
        <f t="shared" si="203"/>
        <v>234343.37512680297</v>
      </c>
      <c r="AM363" s="43">
        <f t="shared" si="203"/>
        <v>235063.40491976173</v>
      </c>
      <c r="AN363" s="43">
        <f t="shared" si="203"/>
        <v>235785.64703428693</v>
      </c>
      <c r="AO363" s="43">
        <f t="shared" ref="AO363:BT363" si="204">SUM(AO355:AO362)</f>
        <v>236510.10826782888</v>
      </c>
      <c r="AP363" s="43">
        <f t="shared" si="204"/>
        <v>237236.79543872323</v>
      </c>
      <c r="AQ363" s="43">
        <f t="shared" si="204"/>
        <v>237965.71538625541</v>
      </c>
      <c r="AR363" s="43">
        <f t="shared" si="204"/>
        <v>234044.61204026081</v>
      </c>
      <c r="AS363" s="43">
        <f t="shared" si="204"/>
        <v>234715.71441739184</v>
      </c>
      <c r="AT363" s="43">
        <f t="shared" si="204"/>
        <v>235460.96548962028</v>
      </c>
      <c r="AU363" s="43">
        <f t="shared" si="204"/>
        <v>236184.42912557599</v>
      </c>
      <c r="AV363" s="43">
        <f t="shared" si="204"/>
        <v>236910.11563372391</v>
      </c>
      <c r="AW363" s="43">
        <f t="shared" si="204"/>
        <v>237638.03184393162</v>
      </c>
      <c r="AX363" s="43">
        <f t="shared" si="204"/>
        <v>238368.18460705169</v>
      </c>
      <c r="AY363" s="43">
        <f t="shared" si="204"/>
        <v>239100.58079498616</v>
      </c>
      <c r="AZ363" s="43">
        <f t="shared" si="204"/>
        <v>239835.22730075137</v>
      </c>
      <c r="BA363" s="43">
        <f t="shared" si="204"/>
        <v>240572.13103854266</v>
      </c>
      <c r="BB363" s="43">
        <f t="shared" si="204"/>
        <v>241311.29894379963</v>
      </c>
      <c r="BC363" s="43">
        <f t="shared" si="204"/>
        <v>242052.73797327123</v>
      </c>
      <c r="BD363" s="43">
        <f t="shared" si="204"/>
        <v>299226.21225488611</v>
      </c>
      <c r="BE363" s="43">
        <f t="shared" si="204"/>
        <v>300084.21714802855</v>
      </c>
      <c r="BF363" s="43">
        <f t="shared" si="204"/>
        <v>301037.02120353683</v>
      </c>
      <c r="BG363" s="43">
        <f t="shared" si="204"/>
        <v>301961.97000540851</v>
      </c>
      <c r="BH363" s="43">
        <f t="shared" si="204"/>
        <v>302889.76075104735</v>
      </c>
      <c r="BI363" s="43">
        <f t="shared" si="204"/>
        <v>303820.40217244398</v>
      </c>
      <c r="BJ363" s="43">
        <f t="shared" si="204"/>
        <v>304753.90302841872</v>
      </c>
      <c r="BK363" s="43">
        <f t="shared" si="204"/>
        <v>305690.27210470341</v>
      </c>
      <c r="BL363" s="43">
        <f t="shared" si="204"/>
        <v>306629.51821402472</v>
      </c>
      <c r="BM363" s="43">
        <f t="shared" si="204"/>
        <v>307571.65019618638</v>
      </c>
      <c r="BN363" s="43">
        <f t="shared" si="204"/>
        <v>308516.67691815336</v>
      </c>
      <c r="BO363" s="43">
        <f t="shared" si="204"/>
        <v>309464.60727413418</v>
      </c>
      <c r="BP363" s="43">
        <f t="shared" si="204"/>
        <v>310415.45018566563</v>
      </c>
      <c r="BQ363" s="43">
        <f t="shared" si="204"/>
        <v>311337.37529107963</v>
      </c>
      <c r="BR363" s="43">
        <f t="shared" si="204"/>
        <v>312325.9094986695</v>
      </c>
      <c r="BS363" s="43">
        <f t="shared" si="204"/>
        <v>313285.54388061137</v>
      </c>
      <c r="BT363" s="43">
        <f t="shared" si="204"/>
        <v>314248.12677921169</v>
      </c>
      <c r="BU363" s="43">
        <f t="shared" ref="BU363:CZ363" si="205">SUM(BU355:BU362)</f>
        <v>315213.66725391068</v>
      </c>
      <c r="BV363" s="43">
        <f t="shared" si="205"/>
        <v>316182.17439198447</v>
      </c>
      <c r="BW363" s="43">
        <f t="shared" si="205"/>
        <v>317153.65730862983</v>
      </c>
      <c r="BX363" s="43">
        <f t="shared" si="205"/>
        <v>318128.12514705065</v>
      </c>
      <c r="BY363" s="43">
        <f t="shared" si="205"/>
        <v>319105.5870785435</v>
      </c>
      <c r="BZ363" s="43">
        <f t="shared" si="205"/>
        <v>320086.05230258417</v>
      </c>
      <c r="CA363" s="43">
        <f t="shared" si="205"/>
        <v>321069.5300469143</v>
      </c>
      <c r="CB363" s="43">
        <f t="shared" si="205"/>
        <v>322056.02956762805</v>
      </c>
      <c r="CC363" s="43">
        <f t="shared" si="205"/>
        <v>322979.49695757608</v>
      </c>
      <c r="CD363" s="43">
        <f t="shared" si="205"/>
        <v>324004.99632396025</v>
      </c>
      <c r="CE363" s="43">
        <f t="shared" si="205"/>
        <v>325000.5151872288</v>
      </c>
      <c r="CF363" s="43">
        <f t="shared" si="205"/>
        <v>325999.09282372112</v>
      </c>
      <c r="CG363" s="43">
        <f t="shared" si="205"/>
        <v>327000.73863164545</v>
      </c>
      <c r="CH363" s="43">
        <f t="shared" si="205"/>
        <v>328005.46203808655</v>
      </c>
      <c r="CI363" s="43">
        <f t="shared" si="205"/>
        <v>329013.27249909419</v>
      </c>
      <c r="CJ363" s="43">
        <f t="shared" si="205"/>
        <v>330024.1794997722</v>
      </c>
      <c r="CK363" s="43">
        <f t="shared" si="205"/>
        <v>331038.192554368</v>
      </c>
      <c r="CL363" s="43">
        <f t="shared" si="205"/>
        <v>332055.32120636158</v>
      </c>
      <c r="CM363" s="43">
        <f t="shared" si="205"/>
        <v>333075.57502855605</v>
      </c>
      <c r="CN363" s="43">
        <f t="shared" si="205"/>
        <v>334098.96362316713</v>
      </c>
      <c r="CO363" s="43">
        <f t="shared" si="205"/>
        <v>335056.96306921268</v>
      </c>
      <c r="CP363" s="43">
        <f t="shared" si="205"/>
        <v>336120.80986619752</v>
      </c>
      <c r="CQ363" s="43">
        <f t="shared" si="205"/>
        <v>337153.55507184344</v>
      </c>
      <c r="CR363" s="43">
        <f t="shared" si="205"/>
        <v>338189.47343020252</v>
      </c>
      <c r="CS363" s="43">
        <f t="shared" si="205"/>
        <v>339228.57469091885</v>
      </c>
      <c r="CT363" s="43">
        <f t="shared" si="205"/>
        <v>340270.86863359268</v>
      </c>
      <c r="CU363" s="43">
        <f t="shared" si="205"/>
        <v>341316.36506787228</v>
      </c>
      <c r="CV363" s="43">
        <f t="shared" si="205"/>
        <v>342365.07383354695</v>
      </c>
      <c r="CW363" s="43">
        <f t="shared" si="205"/>
        <v>343417.00480063865</v>
      </c>
      <c r="CX363" s="43">
        <f t="shared" si="205"/>
        <v>344472.16786949569</v>
      </c>
      <c r="CY363" s="43">
        <f t="shared" si="205"/>
        <v>345530.57297088555</v>
      </c>
      <c r="CZ363" s="43">
        <f t="shared" si="205"/>
        <v>346592.23006608838</v>
      </c>
      <c r="DA363" s="43">
        <f t="shared" ref="DA363:DS363" si="206">SUM(DA355:DA362)</f>
        <v>347586.05285681551</v>
      </c>
      <c r="DB363" s="43">
        <f t="shared" si="206"/>
        <v>348689.68104475428</v>
      </c>
      <c r="DC363" s="43">
        <f t="shared" si="206"/>
        <v>349761.04463125911</v>
      </c>
      <c r="DD363" s="43">
        <f t="shared" si="206"/>
        <v>350835.70002706291</v>
      </c>
      <c r="DE363" s="43">
        <f t="shared" si="206"/>
        <v>351913.65734638687</v>
      </c>
      <c r="DF363" s="43">
        <f t="shared" si="206"/>
        <v>352994.92673452885</v>
      </c>
      <c r="DG363" s="43">
        <f t="shared" si="206"/>
        <v>354079.51836795831</v>
      </c>
      <c r="DH363" s="43">
        <f t="shared" si="206"/>
        <v>355167.44245441258</v>
      </c>
      <c r="DI363" s="43">
        <f t="shared" si="206"/>
        <v>356258.70923299238</v>
      </c>
      <c r="DJ363" s="43">
        <f t="shared" si="206"/>
        <v>357353.32897425874</v>
      </c>
      <c r="DK363" s="43">
        <f t="shared" si="206"/>
        <v>358451.31198032934</v>
      </c>
      <c r="DL363" s="43">
        <f t="shared" si="206"/>
        <v>359552.66858497559</v>
      </c>
      <c r="DM363" s="43">
        <f t="shared" si="206"/>
        <v>360620.52983894618</v>
      </c>
      <c r="DN363" s="43">
        <f t="shared" si="206"/>
        <v>361765.54408393265</v>
      </c>
      <c r="DO363" s="43">
        <f t="shared" si="206"/>
        <v>362877.08380493143</v>
      </c>
      <c r="DP363" s="43">
        <f t="shared" si="206"/>
        <v>363992.03877807781</v>
      </c>
      <c r="DQ363" s="43">
        <f t="shared" si="206"/>
        <v>365110.41949687648</v>
      </c>
      <c r="DR363" s="43">
        <f t="shared" si="206"/>
        <v>366232.23648707382</v>
      </c>
      <c r="DS363" s="43">
        <f t="shared" si="206"/>
        <v>367357.50030675682</v>
      </c>
      <c r="DT363" s="43">
        <f t="shared" ref="DT363:DZ363" si="207">SUM(DT355:DT362)</f>
        <v>368486.22154645302</v>
      </c>
      <c r="DU363" s="43">
        <f t="shared" si="207"/>
        <v>369618.41082922951</v>
      </c>
      <c r="DV363" s="43">
        <f t="shared" si="207"/>
        <v>370754.07881079341</v>
      </c>
      <c r="DW363" s="43">
        <f t="shared" si="207"/>
        <v>371893.23617959168</v>
      </c>
      <c r="DX363" s="43">
        <f t="shared" si="207"/>
        <v>0</v>
      </c>
      <c r="DY363" s="43">
        <f t="shared" si="207"/>
        <v>0</v>
      </c>
      <c r="DZ363" s="43">
        <f t="shared" si="207"/>
        <v>0</v>
      </c>
    </row>
    <row r="364" spans="1:130" x14ac:dyDescent="0.25">
      <c r="F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row>
    <row r="365" spans="1:130" ht="13" x14ac:dyDescent="0.3">
      <c r="B365" s="108" t="s">
        <v>95</v>
      </c>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row>
    <row r="366" spans="1:130" x14ac:dyDescent="0.25">
      <c r="B366" t="str">
        <f t="shared" ref="B366:B373" si="208">B355</f>
        <v>New system design and build</v>
      </c>
      <c r="D366" s="79">
        <f>Costs!Q345</f>
        <v>45473</v>
      </c>
      <c r="F366" s="46">
        <f t="shared" ref="F366:F374" si="209">SUM(H366:DZ366)</f>
        <v>13985464.638066657</v>
      </c>
      <c r="H366" s="43">
        <f t="shared" ref="H366:AM366" si="210">IF(H$287&lt;=$D366,H355,0)</f>
        <v>756957.32838589977</v>
      </c>
      <c r="I366" s="43">
        <f t="shared" si="210"/>
        <v>759127.83706814679</v>
      </c>
      <c r="J366" s="43">
        <f t="shared" si="210"/>
        <v>761538.16070556419</v>
      </c>
      <c r="K366" s="43">
        <f t="shared" si="210"/>
        <v>763878.01846295258</v>
      </c>
      <c r="L366" s="43">
        <f t="shared" si="210"/>
        <v>766225.06553088024</v>
      </c>
      <c r="M366" s="43">
        <f t="shared" si="210"/>
        <v>768579.32399880351</v>
      </c>
      <c r="N366" s="43">
        <f t="shared" si="210"/>
        <v>770940.81602404977</v>
      </c>
      <c r="O366" s="43">
        <f t="shared" si="210"/>
        <v>773309.56383202551</v>
      </c>
      <c r="P366" s="43">
        <f t="shared" si="210"/>
        <v>775685.58971642563</v>
      </c>
      <c r="Q366" s="43">
        <f t="shared" si="210"/>
        <v>778068.91603944381</v>
      </c>
      <c r="R366" s="43">
        <f t="shared" si="210"/>
        <v>780459.5652319818</v>
      </c>
      <c r="S366" s="43">
        <f t="shared" si="210"/>
        <v>782857.55979386182</v>
      </c>
      <c r="T366" s="43">
        <f t="shared" si="210"/>
        <v>785262.92229403718</v>
      </c>
      <c r="U366" s="43">
        <f t="shared" si="210"/>
        <v>787595.1309582023</v>
      </c>
      <c r="V366" s="43">
        <f t="shared" si="210"/>
        <v>790095.84173202259</v>
      </c>
      <c r="W366" s="43">
        <f t="shared" si="210"/>
        <v>792523.44415531319</v>
      </c>
      <c r="X366" s="43">
        <f t="shared" si="210"/>
        <v>794958.50548828801</v>
      </c>
      <c r="Y366" s="43">
        <f t="shared" si="210"/>
        <v>797401.04864875844</v>
      </c>
      <c r="Z366" s="43">
        <f t="shared" si="210"/>
        <v>0</v>
      </c>
      <c r="AA366" s="43">
        <f t="shared" si="210"/>
        <v>0</v>
      </c>
      <c r="AB366" s="43">
        <f t="shared" si="210"/>
        <v>0</v>
      </c>
      <c r="AC366" s="43">
        <f t="shared" si="210"/>
        <v>0</v>
      </c>
      <c r="AD366" s="43">
        <f t="shared" si="210"/>
        <v>0</v>
      </c>
      <c r="AE366" s="43">
        <f t="shared" si="210"/>
        <v>0</v>
      </c>
      <c r="AF366" s="43">
        <f t="shared" si="210"/>
        <v>0</v>
      </c>
      <c r="AG366" s="43">
        <f t="shared" si="210"/>
        <v>0</v>
      </c>
      <c r="AH366" s="43">
        <f t="shared" si="210"/>
        <v>0</v>
      </c>
      <c r="AI366" s="43">
        <f t="shared" si="210"/>
        <v>0</v>
      </c>
      <c r="AJ366" s="43">
        <f t="shared" si="210"/>
        <v>0</v>
      </c>
      <c r="AK366" s="43">
        <f t="shared" si="210"/>
        <v>0</v>
      </c>
      <c r="AL366" s="43">
        <f t="shared" si="210"/>
        <v>0</v>
      </c>
      <c r="AM366" s="43">
        <f t="shared" si="210"/>
        <v>0</v>
      </c>
      <c r="AN366" s="43">
        <f t="shared" ref="AN366:BS366" si="211">IF(AN$287&lt;=$D366,AN355,0)</f>
        <v>0</v>
      </c>
      <c r="AO366" s="43">
        <f t="shared" si="211"/>
        <v>0</v>
      </c>
      <c r="AP366" s="43">
        <f t="shared" si="211"/>
        <v>0</v>
      </c>
      <c r="AQ366" s="43">
        <f t="shared" si="211"/>
        <v>0</v>
      </c>
      <c r="AR366" s="43">
        <f t="shared" si="211"/>
        <v>0</v>
      </c>
      <c r="AS366" s="43">
        <f t="shared" si="211"/>
        <v>0</v>
      </c>
      <c r="AT366" s="43">
        <f t="shared" si="211"/>
        <v>0</v>
      </c>
      <c r="AU366" s="43">
        <f t="shared" si="211"/>
        <v>0</v>
      </c>
      <c r="AV366" s="43">
        <f t="shared" si="211"/>
        <v>0</v>
      </c>
      <c r="AW366" s="43">
        <f t="shared" si="211"/>
        <v>0</v>
      </c>
      <c r="AX366" s="43">
        <f t="shared" si="211"/>
        <v>0</v>
      </c>
      <c r="AY366" s="43">
        <f t="shared" si="211"/>
        <v>0</v>
      </c>
      <c r="AZ366" s="43">
        <f t="shared" si="211"/>
        <v>0</v>
      </c>
      <c r="BA366" s="43">
        <f t="shared" si="211"/>
        <v>0</v>
      </c>
      <c r="BB366" s="43">
        <f t="shared" si="211"/>
        <v>0</v>
      </c>
      <c r="BC366" s="43">
        <f t="shared" si="211"/>
        <v>0</v>
      </c>
      <c r="BD366" s="43">
        <f t="shared" si="211"/>
        <v>0</v>
      </c>
      <c r="BE366" s="43">
        <f t="shared" si="211"/>
        <v>0</v>
      </c>
      <c r="BF366" s="43">
        <f t="shared" si="211"/>
        <v>0</v>
      </c>
      <c r="BG366" s="43">
        <f t="shared" si="211"/>
        <v>0</v>
      </c>
      <c r="BH366" s="43">
        <f t="shared" si="211"/>
        <v>0</v>
      </c>
      <c r="BI366" s="43">
        <f t="shared" si="211"/>
        <v>0</v>
      </c>
      <c r="BJ366" s="43">
        <f t="shared" si="211"/>
        <v>0</v>
      </c>
      <c r="BK366" s="43">
        <f t="shared" si="211"/>
        <v>0</v>
      </c>
      <c r="BL366" s="43">
        <f t="shared" si="211"/>
        <v>0</v>
      </c>
      <c r="BM366" s="43">
        <f t="shared" si="211"/>
        <v>0</v>
      </c>
      <c r="BN366" s="43">
        <f t="shared" si="211"/>
        <v>0</v>
      </c>
      <c r="BO366" s="43">
        <f t="shared" si="211"/>
        <v>0</v>
      </c>
      <c r="BP366" s="43">
        <f t="shared" si="211"/>
        <v>0</v>
      </c>
      <c r="BQ366" s="43">
        <f t="shared" si="211"/>
        <v>0</v>
      </c>
      <c r="BR366" s="43">
        <f t="shared" si="211"/>
        <v>0</v>
      </c>
      <c r="BS366" s="43">
        <f t="shared" si="211"/>
        <v>0</v>
      </c>
      <c r="BT366" s="43">
        <f t="shared" ref="BT366:CY366" si="212">IF(BT$287&lt;=$D366,BT355,0)</f>
        <v>0</v>
      </c>
      <c r="BU366" s="43">
        <f t="shared" si="212"/>
        <v>0</v>
      </c>
      <c r="BV366" s="43">
        <f t="shared" si="212"/>
        <v>0</v>
      </c>
      <c r="BW366" s="43">
        <f t="shared" si="212"/>
        <v>0</v>
      </c>
      <c r="BX366" s="43">
        <f t="shared" si="212"/>
        <v>0</v>
      </c>
      <c r="BY366" s="43">
        <f t="shared" si="212"/>
        <v>0</v>
      </c>
      <c r="BZ366" s="43">
        <f t="shared" si="212"/>
        <v>0</v>
      </c>
      <c r="CA366" s="43">
        <f t="shared" si="212"/>
        <v>0</v>
      </c>
      <c r="CB366" s="43">
        <f t="shared" si="212"/>
        <v>0</v>
      </c>
      <c r="CC366" s="43">
        <f t="shared" si="212"/>
        <v>0</v>
      </c>
      <c r="CD366" s="43">
        <f t="shared" si="212"/>
        <v>0</v>
      </c>
      <c r="CE366" s="43">
        <f t="shared" si="212"/>
        <v>0</v>
      </c>
      <c r="CF366" s="43">
        <f t="shared" si="212"/>
        <v>0</v>
      </c>
      <c r="CG366" s="43">
        <f t="shared" si="212"/>
        <v>0</v>
      </c>
      <c r="CH366" s="43">
        <f t="shared" si="212"/>
        <v>0</v>
      </c>
      <c r="CI366" s="43">
        <f t="shared" si="212"/>
        <v>0</v>
      </c>
      <c r="CJ366" s="43">
        <f t="shared" si="212"/>
        <v>0</v>
      </c>
      <c r="CK366" s="43">
        <f t="shared" si="212"/>
        <v>0</v>
      </c>
      <c r="CL366" s="43">
        <f t="shared" si="212"/>
        <v>0</v>
      </c>
      <c r="CM366" s="43">
        <f t="shared" si="212"/>
        <v>0</v>
      </c>
      <c r="CN366" s="43">
        <f t="shared" si="212"/>
        <v>0</v>
      </c>
      <c r="CO366" s="43">
        <f t="shared" si="212"/>
        <v>0</v>
      </c>
      <c r="CP366" s="43">
        <f t="shared" si="212"/>
        <v>0</v>
      </c>
      <c r="CQ366" s="43">
        <f t="shared" si="212"/>
        <v>0</v>
      </c>
      <c r="CR366" s="43">
        <f t="shared" si="212"/>
        <v>0</v>
      </c>
      <c r="CS366" s="43">
        <f t="shared" si="212"/>
        <v>0</v>
      </c>
      <c r="CT366" s="43">
        <f t="shared" si="212"/>
        <v>0</v>
      </c>
      <c r="CU366" s="43">
        <f t="shared" si="212"/>
        <v>0</v>
      </c>
      <c r="CV366" s="43">
        <f t="shared" si="212"/>
        <v>0</v>
      </c>
      <c r="CW366" s="43">
        <f t="shared" si="212"/>
        <v>0</v>
      </c>
      <c r="CX366" s="43">
        <f t="shared" si="212"/>
        <v>0</v>
      </c>
      <c r="CY366" s="43">
        <f t="shared" si="212"/>
        <v>0</v>
      </c>
      <c r="CZ366" s="43">
        <f t="shared" ref="CZ366:DZ366" si="213">IF(CZ$287&lt;=$D366,CZ355,0)</f>
        <v>0</v>
      </c>
      <c r="DA366" s="43">
        <f t="shared" si="213"/>
        <v>0</v>
      </c>
      <c r="DB366" s="43">
        <f t="shared" si="213"/>
        <v>0</v>
      </c>
      <c r="DC366" s="43">
        <f t="shared" si="213"/>
        <v>0</v>
      </c>
      <c r="DD366" s="43">
        <f t="shared" si="213"/>
        <v>0</v>
      </c>
      <c r="DE366" s="43">
        <f t="shared" si="213"/>
        <v>0</v>
      </c>
      <c r="DF366" s="43">
        <f t="shared" si="213"/>
        <v>0</v>
      </c>
      <c r="DG366" s="43">
        <f t="shared" si="213"/>
        <v>0</v>
      </c>
      <c r="DH366" s="43">
        <f t="shared" si="213"/>
        <v>0</v>
      </c>
      <c r="DI366" s="43">
        <f t="shared" si="213"/>
        <v>0</v>
      </c>
      <c r="DJ366" s="43">
        <f t="shared" si="213"/>
        <v>0</v>
      </c>
      <c r="DK366" s="43">
        <f t="shared" si="213"/>
        <v>0</v>
      </c>
      <c r="DL366" s="43">
        <f t="shared" si="213"/>
        <v>0</v>
      </c>
      <c r="DM366" s="43">
        <f t="shared" si="213"/>
        <v>0</v>
      </c>
      <c r="DN366" s="43">
        <f t="shared" si="213"/>
        <v>0</v>
      </c>
      <c r="DO366" s="43">
        <f t="shared" si="213"/>
        <v>0</v>
      </c>
      <c r="DP366" s="43">
        <f t="shared" si="213"/>
        <v>0</v>
      </c>
      <c r="DQ366" s="43">
        <f t="shared" si="213"/>
        <v>0</v>
      </c>
      <c r="DR366" s="43">
        <f t="shared" si="213"/>
        <v>0</v>
      </c>
      <c r="DS366" s="43">
        <f t="shared" si="213"/>
        <v>0</v>
      </c>
      <c r="DT366" s="43">
        <f t="shared" si="213"/>
        <v>0</v>
      </c>
      <c r="DU366" s="43">
        <f t="shared" si="213"/>
        <v>0</v>
      </c>
      <c r="DV366" s="43">
        <f t="shared" si="213"/>
        <v>0</v>
      </c>
      <c r="DW366" s="43">
        <f t="shared" si="213"/>
        <v>0</v>
      </c>
      <c r="DX366" s="43">
        <f t="shared" si="213"/>
        <v>0</v>
      </c>
      <c r="DY366" s="43">
        <f t="shared" si="213"/>
        <v>0</v>
      </c>
      <c r="DZ366" s="43">
        <f t="shared" si="213"/>
        <v>0</v>
      </c>
    </row>
    <row r="367" spans="1:130" x14ac:dyDescent="0.25">
      <c r="B367" t="str">
        <f t="shared" si="208"/>
        <v>Platform change management and communications</v>
      </c>
      <c r="D367" s="79">
        <f>Costs!Q346</f>
        <v>46387</v>
      </c>
      <c r="F367" s="46">
        <f t="shared" si="209"/>
        <v>8557489.5831399951</v>
      </c>
      <c r="H367" s="43">
        <f t="shared" ref="H367:AM367" si="214">IF(H$287&lt;=$D367,H356,0)</f>
        <v>0</v>
      </c>
      <c r="I367" s="43">
        <f t="shared" si="214"/>
        <v>0</v>
      </c>
      <c r="J367" s="43">
        <f t="shared" si="214"/>
        <v>0</v>
      </c>
      <c r="K367" s="43">
        <f t="shared" si="214"/>
        <v>0</v>
      </c>
      <c r="L367" s="43">
        <f t="shared" si="214"/>
        <v>0</v>
      </c>
      <c r="M367" s="43">
        <f t="shared" si="214"/>
        <v>0</v>
      </c>
      <c r="N367" s="43">
        <f t="shared" si="214"/>
        <v>0</v>
      </c>
      <c r="O367" s="43">
        <f t="shared" si="214"/>
        <v>0</v>
      </c>
      <c r="P367" s="43">
        <f t="shared" si="214"/>
        <v>0</v>
      </c>
      <c r="Q367" s="43">
        <f t="shared" si="214"/>
        <v>206895.82039343219</v>
      </c>
      <c r="R367" s="43">
        <f t="shared" si="214"/>
        <v>207531.51642982027</v>
      </c>
      <c r="S367" s="43">
        <f t="shared" si="214"/>
        <v>208169.16566879075</v>
      </c>
      <c r="T367" s="43">
        <f t="shared" si="214"/>
        <v>208808.77411164</v>
      </c>
      <c r="U367" s="43">
        <f t="shared" si="214"/>
        <v>209428.93026356195</v>
      </c>
      <c r="V367" s="43">
        <f t="shared" si="214"/>
        <v>210093.89270641326</v>
      </c>
      <c r="W367" s="43">
        <f t="shared" si="214"/>
        <v>210739.41495335303</v>
      </c>
      <c r="X367" s="43">
        <f t="shared" si="214"/>
        <v>211386.92059431688</v>
      </c>
      <c r="Y367" s="43">
        <f t="shared" si="214"/>
        <v>212036.41572336567</v>
      </c>
      <c r="Z367" s="43">
        <f t="shared" si="214"/>
        <v>212687.90645328452</v>
      </c>
      <c r="AA367" s="43">
        <f t="shared" si="214"/>
        <v>213341.39891564037</v>
      </c>
      <c r="AB367" s="43">
        <f t="shared" si="214"/>
        <v>213996.89926083956</v>
      </c>
      <c r="AC367" s="43">
        <f t="shared" si="214"/>
        <v>214654.41365818586</v>
      </c>
      <c r="AD367" s="43">
        <f t="shared" si="214"/>
        <v>215313.94829593849</v>
      </c>
      <c r="AE367" s="43">
        <f t="shared" si="214"/>
        <v>215975.50938137039</v>
      </c>
      <c r="AF367" s="43">
        <f t="shared" si="214"/>
        <v>216639.10314082651</v>
      </c>
      <c r="AG367" s="43">
        <f t="shared" si="214"/>
        <v>217260.2967493012</v>
      </c>
      <c r="AH367" s="43">
        <f t="shared" si="214"/>
        <v>217950.1247376274</v>
      </c>
      <c r="AI367" s="43">
        <f t="shared" si="214"/>
        <v>218619.78558511351</v>
      </c>
      <c r="AJ367" s="43">
        <f t="shared" si="214"/>
        <v>219291.50399348055</v>
      </c>
      <c r="AK367" s="43">
        <f t="shared" si="214"/>
        <v>219965.28628467015</v>
      </c>
      <c r="AL367" s="43">
        <f t="shared" si="214"/>
        <v>220641.13880004839</v>
      </c>
      <c r="AM367" s="43">
        <f t="shared" si="214"/>
        <v>221319.06790046531</v>
      </c>
      <c r="AN367" s="43">
        <f t="shared" ref="AN367:BS367" si="215">IF(AN$287&lt;=$D367,AN356,0)</f>
        <v>221999.07996631513</v>
      </c>
      <c r="AO367" s="43">
        <f t="shared" si="215"/>
        <v>222681.181397596</v>
      </c>
      <c r="AP367" s="43">
        <f t="shared" si="215"/>
        <v>223365.3786139703</v>
      </c>
      <c r="AQ367" s="43">
        <f t="shared" si="215"/>
        <v>224051.67805482517</v>
      </c>
      <c r="AR367" s="43">
        <f t="shared" si="215"/>
        <v>224740.08617933301</v>
      </c>
      <c r="AS367" s="43">
        <f t="shared" si="215"/>
        <v>225384.50864544659</v>
      </c>
      <c r="AT367" s="43">
        <f t="shared" si="215"/>
        <v>226100.13199920725</v>
      </c>
      <c r="AU367" s="43">
        <f t="shared" si="215"/>
        <v>226794.83408388641</v>
      </c>
      <c r="AV367" s="43">
        <f t="shared" si="215"/>
        <v>227491.67066969207</v>
      </c>
      <c r="AW367" s="43">
        <f t="shared" si="215"/>
        <v>228190.64831496798</v>
      </c>
      <c r="AX367" s="43">
        <f t="shared" si="215"/>
        <v>228891.77359820865</v>
      </c>
      <c r="AY367" s="43">
        <f t="shared" si="215"/>
        <v>229595.05311812126</v>
      </c>
      <c r="AZ367" s="43">
        <f t="shared" si="215"/>
        <v>230300.49349368786</v>
      </c>
      <c r="BA367" s="43">
        <f t="shared" si="215"/>
        <v>231008.10136422751</v>
      </c>
      <c r="BB367" s="43">
        <f t="shared" si="215"/>
        <v>231717.88338945896</v>
      </c>
      <c r="BC367" s="43">
        <f t="shared" si="215"/>
        <v>232429.84624956321</v>
      </c>
      <c r="BD367" s="43">
        <f t="shared" si="215"/>
        <v>0</v>
      </c>
      <c r="BE367" s="43">
        <f t="shared" si="215"/>
        <v>0</v>
      </c>
      <c r="BF367" s="43">
        <f t="shared" si="215"/>
        <v>0</v>
      </c>
      <c r="BG367" s="43">
        <f t="shared" si="215"/>
        <v>0</v>
      </c>
      <c r="BH367" s="43">
        <f t="shared" si="215"/>
        <v>0</v>
      </c>
      <c r="BI367" s="43">
        <f t="shared" si="215"/>
        <v>0</v>
      </c>
      <c r="BJ367" s="43">
        <f t="shared" si="215"/>
        <v>0</v>
      </c>
      <c r="BK367" s="43">
        <f t="shared" si="215"/>
        <v>0</v>
      </c>
      <c r="BL367" s="43">
        <f t="shared" si="215"/>
        <v>0</v>
      </c>
      <c r="BM367" s="43">
        <f t="shared" si="215"/>
        <v>0</v>
      </c>
      <c r="BN367" s="43">
        <f t="shared" si="215"/>
        <v>0</v>
      </c>
      <c r="BO367" s="43">
        <f t="shared" si="215"/>
        <v>0</v>
      </c>
      <c r="BP367" s="43">
        <f t="shared" si="215"/>
        <v>0</v>
      </c>
      <c r="BQ367" s="43">
        <f t="shared" si="215"/>
        <v>0</v>
      </c>
      <c r="BR367" s="43">
        <f t="shared" si="215"/>
        <v>0</v>
      </c>
      <c r="BS367" s="43">
        <f t="shared" si="215"/>
        <v>0</v>
      </c>
      <c r="BT367" s="43">
        <f t="shared" ref="BT367:CY367" si="216">IF(BT$287&lt;=$D367,BT356,0)</f>
        <v>0</v>
      </c>
      <c r="BU367" s="43">
        <f t="shared" si="216"/>
        <v>0</v>
      </c>
      <c r="BV367" s="43">
        <f t="shared" si="216"/>
        <v>0</v>
      </c>
      <c r="BW367" s="43">
        <f t="shared" si="216"/>
        <v>0</v>
      </c>
      <c r="BX367" s="43">
        <f t="shared" si="216"/>
        <v>0</v>
      </c>
      <c r="BY367" s="43">
        <f t="shared" si="216"/>
        <v>0</v>
      </c>
      <c r="BZ367" s="43">
        <f t="shared" si="216"/>
        <v>0</v>
      </c>
      <c r="CA367" s="43">
        <f t="shared" si="216"/>
        <v>0</v>
      </c>
      <c r="CB367" s="43">
        <f t="shared" si="216"/>
        <v>0</v>
      </c>
      <c r="CC367" s="43">
        <f t="shared" si="216"/>
        <v>0</v>
      </c>
      <c r="CD367" s="43">
        <f t="shared" si="216"/>
        <v>0</v>
      </c>
      <c r="CE367" s="43">
        <f t="shared" si="216"/>
        <v>0</v>
      </c>
      <c r="CF367" s="43">
        <f t="shared" si="216"/>
        <v>0</v>
      </c>
      <c r="CG367" s="43">
        <f t="shared" si="216"/>
        <v>0</v>
      </c>
      <c r="CH367" s="43">
        <f t="shared" si="216"/>
        <v>0</v>
      </c>
      <c r="CI367" s="43">
        <f t="shared" si="216"/>
        <v>0</v>
      </c>
      <c r="CJ367" s="43">
        <f t="shared" si="216"/>
        <v>0</v>
      </c>
      <c r="CK367" s="43">
        <f t="shared" si="216"/>
        <v>0</v>
      </c>
      <c r="CL367" s="43">
        <f t="shared" si="216"/>
        <v>0</v>
      </c>
      <c r="CM367" s="43">
        <f t="shared" si="216"/>
        <v>0</v>
      </c>
      <c r="CN367" s="43">
        <f t="shared" si="216"/>
        <v>0</v>
      </c>
      <c r="CO367" s="43">
        <f t="shared" si="216"/>
        <v>0</v>
      </c>
      <c r="CP367" s="43">
        <f t="shared" si="216"/>
        <v>0</v>
      </c>
      <c r="CQ367" s="43">
        <f t="shared" si="216"/>
        <v>0</v>
      </c>
      <c r="CR367" s="43">
        <f t="shared" si="216"/>
        <v>0</v>
      </c>
      <c r="CS367" s="43">
        <f t="shared" si="216"/>
        <v>0</v>
      </c>
      <c r="CT367" s="43">
        <f t="shared" si="216"/>
        <v>0</v>
      </c>
      <c r="CU367" s="43">
        <f t="shared" si="216"/>
        <v>0</v>
      </c>
      <c r="CV367" s="43">
        <f t="shared" si="216"/>
        <v>0</v>
      </c>
      <c r="CW367" s="43">
        <f t="shared" si="216"/>
        <v>0</v>
      </c>
      <c r="CX367" s="43">
        <f t="shared" si="216"/>
        <v>0</v>
      </c>
      <c r="CY367" s="43">
        <f t="shared" si="216"/>
        <v>0</v>
      </c>
      <c r="CZ367" s="43">
        <f t="shared" ref="CZ367:DZ367" si="217">IF(CZ$287&lt;=$D367,CZ356,0)</f>
        <v>0</v>
      </c>
      <c r="DA367" s="43">
        <f t="shared" si="217"/>
        <v>0</v>
      </c>
      <c r="DB367" s="43">
        <f t="shared" si="217"/>
        <v>0</v>
      </c>
      <c r="DC367" s="43">
        <f t="shared" si="217"/>
        <v>0</v>
      </c>
      <c r="DD367" s="43">
        <f t="shared" si="217"/>
        <v>0</v>
      </c>
      <c r="DE367" s="43">
        <f t="shared" si="217"/>
        <v>0</v>
      </c>
      <c r="DF367" s="43">
        <f t="shared" si="217"/>
        <v>0</v>
      </c>
      <c r="DG367" s="43">
        <f t="shared" si="217"/>
        <v>0</v>
      </c>
      <c r="DH367" s="43">
        <f t="shared" si="217"/>
        <v>0</v>
      </c>
      <c r="DI367" s="43">
        <f t="shared" si="217"/>
        <v>0</v>
      </c>
      <c r="DJ367" s="43">
        <f t="shared" si="217"/>
        <v>0</v>
      </c>
      <c r="DK367" s="43">
        <f t="shared" si="217"/>
        <v>0</v>
      </c>
      <c r="DL367" s="43">
        <f t="shared" si="217"/>
        <v>0</v>
      </c>
      <c r="DM367" s="43">
        <f t="shared" si="217"/>
        <v>0</v>
      </c>
      <c r="DN367" s="43">
        <f t="shared" si="217"/>
        <v>0</v>
      </c>
      <c r="DO367" s="43">
        <f t="shared" si="217"/>
        <v>0</v>
      </c>
      <c r="DP367" s="43">
        <f t="shared" si="217"/>
        <v>0</v>
      </c>
      <c r="DQ367" s="43">
        <f t="shared" si="217"/>
        <v>0</v>
      </c>
      <c r="DR367" s="43">
        <f t="shared" si="217"/>
        <v>0</v>
      </c>
      <c r="DS367" s="43">
        <f t="shared" si="217"/>
        <v>0</v>
      </c>
      <c r="DT367" s="43">
        <f t="shared" si="217"/>
        <v>0</v>
      </c>
      <c r="DU367" s="43">
        <f t="shared" si="217"/>
        <v>0</v>
      </c>
      <c r="DV367" s="43">
        <f t="shared" si="217"/>
        <v>0</v>
      </c>
      <c r="DW367" s="43">
        <f t="shared" si="217"/>
        <v>0</v>
      </c>
      <c r="DX367" s="43">
        <f t="shared" si="217"/>
        <v>0</v>
      </c>
      <c r="DY367" s="43">
        <f t="shared" si="217"/>
        <v>0</v>
      </c>
      <c r="DZ367" s="43">
        <f t="shared" si="217"/>
        <v>0</v>
      </c>
    </row>
    <row r="368" spans="1:130" x14ac:dyDescent="0.25">
      <c r="B368" t="str">
        <f t="shared" si="208"/>
        <v>On-going system hosting</v>
      </c>
      <c r="D368" s="134">
        <f>Costs!Q347</f>
        <v>0</v>
      </c>
      <c r="F368" s="46">
        <f t="shared" si="209"/>
        <v>0</v>
      </c>
      <c r="H368" s="43">
        <f t="shared" ref="H368:AM369" si="218">IF(H$287&lt;=$D368,H357,0)</f>
        <v>0</v>
      </c>
      <c r="I368" s="43">
        <f t="shared" si="218"/>
        <v>0</v>
      </c>
      <c r="J368" s="43">
        <f t="shared" si="218"/>
        <v>0</v>
      </c>
      <c r="K368" s="43">
        <f t="shared" si="218"/>
        <v>0</v>
      </c>
      <c r="L368" s="43">
        <f t="shared" si="218"/>
        <v>0</v>
      </c>
      <c r="M368" s="43">
        <f t="shared" si="218"/>
        <v>0</v>
      </c>
      <c r="N368" s="43">
        <f t="shared" si="218"/>
        <v>0</v>
      </c>
      <c r="O368" s="43">
        <f t="shared" si="218"/>
        <v>0</v>
      </c>
      <c r="P368" s="43">
        <f t="shared" si="218"/>
        <v>0</v>
      </c>
      <c r="Q368" s="43">
        <f t="shared" si="218"/>
        <v>0</v>
      </c>
      <c r="R368" s="43">
        <f t="shared" si="218"/>
        <v>0</v>
      </c>
      <c r="S368" s="43">
        <f t="shared" si="218"/>
        <v>0</v>
      </c>
      <c r="T368" s="43">
        <f t="shared" si="218"/>
        <v>0</v>
      </c>
      <c r="U368" s="43">
        <f t="shared" si="218"/>
        <v>0</v>
      </c>
      <c r="V368" s="43">
        <f t="shared" si="218"/>
        <v>0</v>
      </c>
      <c r="W368" s="43">
        <f t="shared" si="218"/>
        <v>0</v>
      </c>
      <c r="X368" s="43">
        <f t="shared" si="218"/>
        <v>0</v>
      </c>
      <c r="Y368" s="43">
        <f t="shared" si="218"/>
        <v>0</v>
      </c>
      <c r="Z368" s="43">
        <f t="shared" si="218"/>
        <v>0</v>
      </c>
      <c r="AA368" s="43">
        <f t="shared" si="218"/>
        <v>0</v>
      </c>
      <c r="AB368" s="43">
        <f t="shared" si="218"/>
        <v>0</v>
      </c>
      <c r="AC368" s="43">
        <f t="shared" si="218"/>
        <v>0</v>
      </c>
      <c r="AD368" s="43">
        <f t="shared" si="218"/>
        <v>0</v>
      </c>
      <c r="AE368" s="43">
        <f t="shared" si="218"/>
        <v>0</v>
      </c>
      <c r="AF368" s="43">
        <f t="shared" si="218"/>
        <v>0</v>
      </c>
      <c r="AG368" s="43">
        <f t="shared" si="218"/>
        <v>0</v>
      </c>
      <c r="AH368" s="43">
        <f t="shared" si="218"/>
        <v>0</v>
      </c>
      <c r="AI368" s="43">
        <f t="shared" si="218"/>
        <v>0</v>
      </c>
      <c r="AJ368" s="43">
        <f t="shared" si="218"/>
        <v>0</v>
      </c>
      <c r="AK368" s="43">
        <f t="shared" si="218"/>
        <v>0</v>
      </c>
      <c r="AL368" s="43">
        <f t="shared" si="218"/>
        <v>0</v>
      </c>
      <c r="AM368" s="43">
        <f t="shared" si="218"/>
        <v>0</v>
      </c>
      <c r="AN368" s="43">
        <f t="shared" ref="AN368:BS369" si="219">IF(AN$287&lt;=$D368,AN357,0)</f>
        <v>0</v>
      </c>
      <c r="AO368" s="43">
        <f t="shared" si="219"/>
        <v>0</v>
      </c>
      <c r="AP368" s="43">
        <f t="shared" si="219"/>
        <v>0</v>
      </c>
      <c r="AQ368" s="43">
        <f t="shared" si="219"/>
        <v>0</v>
      </c>
      <c r="AR368" s="43">
        <f t="shared" si="219"/>
        <v>0</v>
      </c>
      <c r="AS368" s="43">
        <f t="shared" si="219"/>
        <v>0</v>
      </c>
      <c r="AT368" s="43">
        <f t="shared" si="219"/>
        <v>0</v>
      </c>
      <c r="AU368" s="43">
        <f t="shared" si="219"/>
        <v>0</v>
      </c>
      <c r="AV368" s="43">
        <f t="shared" si="219"/>
        <v>0</v>
      </c>
      <c r="AW368" s="43">
        <f t="shared" si="219"/>
        <v>0</v>
      </c>
      <c r="AX368" s="43">
        <f t="shared" si="219"/>
        <v>0</v>
      </c>
      <c r="AY368" s="43">
        <f t="shared" si="219"/>
        <v>0</v>
      </c>
      <c r="AZ368" s="43">
        <f t="shared" si="219"/>
        <v>0</v>
      </c>
      <c r="BA368" s="43">
        <f t="shared" si="219"/>
        <v>0</v>
      </c>
      <c r="BB368" s="43">
        <f t="shared" si="219"/>
        <v>0</v>
      </c>
      <c r="BC368" s="43">
        <f t="shared" si="219"/>
        <v>0</v>
      </c>
      <c r="BD368" s="43">
        <f t="shared" si="219"/>
        <v>0</v>
      </c>
      <c r="BE368" s="43">
        <f t="shared" si="219"/>
        <v>0</v>
      </c>
      <c r="BF368" s="43">
        <f t="shared" si="219"/>
        <v>0</v>
      </c>
      <c r="BG368" s="43">
        <f t="shared" si="219"/>
        <v>0</v>
      </c>
      <c r="BH368" s="43">
        <f t="shared" si="219"/>
        <v>0</v>
      </c>
      <c r="BI368" s="43">
        <f t="shared" si="219"/>
        <v>0</v>
      </c>
      <c r="BJ368" s="43">
        <f t="shared" si="219"/>
        <v>0</v>
      </c>
      <c r="BK368" s="43">
        <f t="shared" si="219"/>
        <v>0</v>
      </c>
      <c r="BL368" s="43">
        <f t="shared" si="219"/>
        <v>0</v>
      </c>
      <c r="BM368" s="43">
        <f t="shared" si="219"/>
        <v>0</v>
      </c>
      <c r="BN368" s="43">
        <f t="shared" si="219"/>
        <v>0</v>
      </c>
      <c r="BO368" s="43">
        <f t="shared" si="219"/>
        <v>0</v>
      </c>
      <c r="BP368" s="43">
        <f t="shared" si="219"/>
        <v>0</v>
      </c>
      <c r="BQ368" s="43">
        <f t="shared" si="219"/>
        <v>0</v>
      </c>
      <c r="BR368" s="43">
        <f t="shared" si="219"/>
        <v>0</v>
      </c>
      <c r="BS368" s="43">
        <f t="shared" si="219"/>
        <v>0</v>
      </c>
      <c r="BT368" s="43">
        <f t="shared" ref="BT368:CY369" si="220">IF(BT$287&lt;=$D368,BT357,0)</f>
        <v>0</v>
      </c>
      <c r="BU368" s="43">
        <f t="shared" si="220"/>
        <v>0</v>
      </c>
      <c r="BV368" s="43">
        <f t="shared" si="220"/>
        <v>0</v>
      </c>
      <c r="BW368" s="43">
        <f t="shared" si="220"/>
        <v>0</v>
      </c>
      <c r="BX368" s="43">
        <f t="shared" si="220"/>
        <v>0</v>
      </c>
      <c r="BY368" s="43">
        <f t="shared" si="220"/>
        <v>0</v>
      </c>
      <c r="BZ368" s="43">
        <f t="shared" si="220"/>
        <v>0</v>
      </c>
      <c r="CA368" s="43">
        <f t="shared" si="220"/>
        <v>0</v>
      </c>
      <c r="CB368" s="43">
        <f t="shared" si="220"/>
        <v>0</v>
      </c>
      <c r="CC368" s="43">
        <f t="shared" si="220"/>
        <v>0</v>
      </c>
      <c r="CD368" s="43">
        <f t="shared" si="220"/>
        <v>0</v>
      </c>
      <c r="CE368" s="43">
        <f t="shared" si="220"/>
        <v>0</v>
      </c>
      <c r="CF368" s="43">
        <f t="shared" si="220"/>
        <v>0</v>
      </c>
      <c r="CG368" s="43">
        <f t="shared" si="220"/>
        <v>0</v>
      </c>
      <c r="CH368" s="43">
        <f t="shared" si="220"/>
        <v>0</v>
      </c>
      <c r="CI368" s="43">
        <f t="shared" si="220"/>
        <v>0</v>
      </c>
      <c r="CJ368" s="43">
        <f t="shared" si="220"/>
        <v>0</v>
      </c>
      <c r="CK368" s="43">
        <f t="shared" si="220"/>
        <v>0</v>
      </c>
      <c r="CL368" s="43">
        <f t="shared" si="220"/>
        <v>0</v>
      </c>
      <c r="CM368" s="43">
        <f t="shared" si="220"/>
        <v>0</v>
      </c>
      <c r="CN368" s="43">
        <f t="shared" si="220"/>
        <v>0</v>
      </c>
      <c r="CO368" s="43">
        <f t="shared" si="220"/>
        <v>0</v>
      </c>
      <c r="CP368" s="43">
        <f t="shared" si="220"/>
        <v>0</v>
      </c>
      <c r="CQ368" s="43">
        <f t="shared" si="220"/>
        <v>0</v>
      </c>
      <c r="CR368" s="43">
        <f t="shared" si="220"/>
        <v>0</v>
      </c>
      <c r="CS368" s="43">
        <f t="shared" si="220"/>
        <v>0</v>
      </c>
      <c r="CT368" s="43">
        <f t="shared" si="220"/>
        <v>0</v>
      </c>
      <c r="CU368" s="43">
        <f t="shared" si="220"/>
        <v>0</v>
      </c>
      <c r="CV368" s="43">
        <f t="shared" si="220"/>
        <v>0</v>
      </c>
      <c r="CW368" s="43">
        <f t="shared" si="220"/>
        <v>0</v>
      </c>
      <c r="CX368" s="43">
        <f t="shared" si="220"/>
        <v>0</v>
      </c>
      <c r="CY368" s="43">
        <f t="shared" si="220"/>
        <v>0</v>
      </c>
      <c r="CZ368" s="43">
        <f t="shared" ref="CZ368:DZ369" si="221">IF(CZ$287&lt;=$D368,CZ357,0)</f>
        <v>0</v>
      </c>
      <c r="DA368" s="43">
        <f t="shared" si="221"/>
        <v>0</v>
      </c>
      <c r="DB368" s="43">
        <f t="shared" si="221"/>
        <v>0</v>
      </c>
      <c r="DC368" s="43">
        <f t="shared" si="221"/>
        <v>0</v>
      </c>
      <c r="DD368" s="43">
        <f t="shared" si="221"/>
        <v>0</v>
      </c>
      <c r="DE368" s="43">
        <f t="shared" si="221"/>
        <v>0</v>
      </c>
      <c r="DF368" s="43">
        <f t="shared" si="221"/>
        <v>0</v>
      </c>
      <c r="DG368" s="43">
        <f t="shared" si="221"/>
        <v>0</v>
      </c>
      <c r="DH368" s="43">
        <f t="shared" si="221"/>
        <v>0</v>
      </c>
      <c r="DI368" s="43">
        <f t="shared" si="221"/>
        <v>0</v>
      </c>
      <c r="DJ368" s="43">
        <f t="shared" si="221"/>
        <v>0</v>
      </c>
      <c r="DK368" s="43">
        <f t="shared" si="221"/>
        <v>0</v>
      </c>
      <c r="DL368" s="43">
        <f t="shared" si="221"/>
        <v>0</v>
      </c>
      <c r="DM368" s="43">
        <f t="shared" si="221"/>
        <v>0</v>
      </c>
      <c r="DN368" s="43">
        <f t="shared" si="221"/>
        <v>0</v>
      </c>
      <c r="DO368" s="43">
        <f t="shared" si="221"/>
        <v>0</v>
      </c>
      <c r="DP368" s="43">
        <f t="shared" si="221"/>
        <v>0</v>
      </c>
      <c r="DQ368" s="43">
        <f t="shared" si="221"/>
        <v>0</v>
      </c>
      <c r="DR368" s="43">
        <f t="shared" si="221"/>
        <v>0</v>
      </c>
      <c r="DS368" s="43">
        <f t="shared" si="221"/>
        <v>0</v>
      </c>
      <c r="DT368" s="43">
        <f t="shared" si="221"/>
        <v>0</v>
      </c>
      <c r="DU368" s="43">
        <f t="shared" si="221"/>
        <v>0</v>
      </c>
      <c r="DV368" s="43">
        <f t="shared" si="221"/>
        <v>0</v>
      </c>
      <c r="DW368" s="43">
        <f t="shared" si="221"/>
        <v>0</v>
      </c>
      <c r="DX368" s="43">
        <f t="shared" si="221"/>
        <v>0</v>
      </c>
      <c r="DY368" s="43">
        <f t="shared" si="221"/>
        <v>0</v>
      </c>
      <c r="DZ368" s="43">
        <f t="shared" si="221"/>
        <v>0</v>
      </c>
    </row>
    <row r="369" spans="2:130" x14ac:dyDescent="0.25">
      <c r="B369" t="str">
        <f t="shared" si="208"/>
        <v>On-going system development and maintenance</v>
      </c>
      <c r="D369" s="134">
        <f>Costs!Q348</f>
        <v>0</v>
      </c>
      <c r="F369" s="46">
        <f t="shared" ref="F369" si="222">SUM(H369:DZ369)</f>
        <v>0</v>
      </c>
      <c r="H369" s="43">
        <f t="shared" si="218"/>
        <v>0</v>
      </c>
      <c r="I369" s="43">
        <f t="shared" si="218"/>
        <v>0</v>
      </c>
      <c r="J369" s="43">
        <f t="shared" si="218"/>
        <v>0</v>
      </c>
      <c r="K369" s="43">
        <f t="shared" si="218"/>
        <v>0</v>
      </c>
      <c r="L369" s="43">
        <f t="shared" si="218"/>
        <v>0</v>
      </c>
      <c r="M369" s="43">
        <f t="shared" si="218"/>
        <v>0</v>
      </c>
      <c r="N369" s="43">
        <f t="shared" si="218"/>
        <v>0</v>
      </c>
      <c r="O369" s="43">
        <f t="shared" si="218"/>
        <v>0</v>
      </c>
      <c r="P369" s="43">
        <f t="shared" si="218"/>
        <v>0</v>
      </c>
      <c r="Q369" s="43">
        <f t="shared" si="218"/>
        <v>0</v>
      </c>
      <c r="R369" s="43">
        <f t="shared" si="218"/>
        <v>0</v>
      </c>
      <c r="S369" s="43">
        <f t="shared" si="218"/>
        <v>0</v>
      </c>
      <c r="T369" s="43">
        <f t="shared" si="218"/>
        <v>0</v>
      </c>
      <c r="U369" s="43">
        <f t="shared" si="218"/>
        <v>0</v>
      </c>
      <c r="V369" s="43">
        <f t="shared" si="218"/>
        <v>0</v>
      </c>
      <c r="W369" s="43">
        <f t="shared" si="218"/>
        <v>0</v>
      </c>
      <c r="X369" s="43">
        <f t="shared" si="218"/>
        <v>0</v>
      </c>
      <c r="Y369" s="43">
        <f t="shared" si="218"/>
        <v>0</v>
      </c>
      <c r="Z369" s="43">
        <f t="shared" si="218"/>
        <v>0</v>
      </c>
      <c r="AA369" s="43">
        <f t="shared" si="218"/>
        <v>0</v>
      </c>
      <c r="AB369" s="43">
        <f t="shared" si="218"/>
        <v>0</v>
      </c>
      <c r="AC369" s="43">
        <f t="shared" si="218"/>
        <v>0</v>
      </c>
      <c r="AD369" s="43">
        <f t="shared" si="218"/>
        <v>0</v>
      </c>
      <c r="AE369" s="43">
        <f t="shared" si="218"/>
        <v>0</v>
      </c>
      <c r="AF369" s="43">
        <f t="shared" si="218"/>
        <v>0</v>
      </c>
      <c r="AG369" s="43">
        <f t="shared" si="218"/>
        <v>0</v>
      </c>
      <c r="AH369" s="43">
        <f t="shared" si="218"/>
        <v>0</v>
      </c>
      <c r="AI369" s="43">
        <f t="shared" si="218"/>
        <v>0</v>
      </c>
      <c r="AJ369" s="43">
        <f t="shared" si="218"/>
        <v>0</v>
      </c>
      <c r="AK369" s="43">
        <f t="shared" si="218"/>
        <v>0</v>
      </c>
      <c r="AL369" s="43">
        <f t="shared" si="218"/>
        <v>0</v>
      </c>
      <c r="AM369" s="43">
        <f t="shared" si="218"/>
        <v>0</v>
      </c>
      <c r="AN369" s="43">
        <f t="shared" si="219"/>
        <v>0</v>
      </c>
      <c r="AO369" s="43">
        <f t="shared" si="219"/>
        <v>0</v>
      </c>
      <c r="AP369" s="43">
        <f t="shared" si="219"/>
        <v>0</v>
      </c>
      <c r="AQ369" s="43">
        <f t="shared" si="219"/>
        <v>0</v>
      </c>
      <c r="AR369" s="43">
        <f t="shared" si="219"/>
        <v>0</v>
      </c>
      <c r="AS369" s="43">
        <f t="shared" si="219"/>
        <v>0</v>
      </c>
      <c r="AT369" s="43">
        <f t="shared" si="219"/>
        <v>0</v>
      </c>
      <c r="AU369" s="43">
        <f t="shared" si="219"/>
        <v>0</v>
      </c>
      <c r="AV369" s="43">
        <f t="shared" si="219"/>
        <v>0</v>
      </c>
      <c r="AW369" s="43">
        <f t="shared" si="219"/>
        <v>0</v>
      </c>
      <c r="AX369" s="43">
        <f t="shared" si="219"/>
        <v>0</v>
      </c>
      <c r="AY369" s="43">
        <f t="shared" si="219"/>
        <v>0</v>
      </c>
      <c r="AZ369" s="43">
        <f t="shared" si="219"/>
        <v>0</v>
      </c>
      <c r="BA369" s="43">
        <f t="shared" si="219"/>
        <v>0</v>
      </c>
      <c r="BB369" s="43">
        <f t="shared" si="219"/>
        <v>0</v>
      </c>
      <c r="BC369" s="43">
        <f t="shared" si="219"/>
        <v>0</v>
      </c>
      <c r="BD369" s="43">
        <f t="shared" si="219"/>
        <v>0</v>
      </c>
      <c r="BE369" s="43">
        <f t="shared" si="219"/>
        <v>0</v>
      </c>
      <c r="BF369" s="43">
        <f t="shared" si="219"/>
        <v>0</v>
      </c>
      <c r="BG369" s="43">
        <f t="shared" si="219"/>
        <v>0</v>
      </c>
      <c r="BH369" s="43">
        <f t="shared" si="219"/>
        <v>0</v>
      </c>
      <c r="BI369" s="43">
        <f t="shared" si="219"/>
        <v>0</v>
      </c>
      <c r="BJ369" s="43">
        <f t="shared" si="219"/>
        <v>0</v>
      </c>
      <c r="BK369" s="43">
        <f t="shared" si="219"/>
        <v>0</v>
      </c>
      <c r="BL369" s="43">
        <f t="shared" si="219"/>
        <v>0</v>
      </c>
      <c r="BM369" s="43">
        <f t="shared" si="219"/>
        <v>0</v>
      </c>
      <c r="BN369" s="43">
        <f t="shared" si="219"/>
        <v>0</v>
      </c>
      <c r="BO369" s="43">
        <f t="shared" si="219"/>
        <v>0</v>
      </c>
      <c r="BP369" s="43">
        <f t="shared" si="219"/>
        <v>0</v>
      </c>
      <c r="BQ369" s="43">
        <f t="shared" si="219"/>
        <v>0</v>
      </c>
      <c r="BR369" s="43">
        <f t="shared" si="219"/>
        <v>0</v>
      </c>
      <c r="BS369" s="43">
        <f t="shared" si="219"/>
        <v>0</v>
      </c>
      <c r="BT369" s="43">
        <f t="shared" si="220"/>
        <v>0</v>
      </c>
      <c r="BU369" s="43">
        <f t="shared" si="220"/>
        <v>0</v>
      </c>
      <c r="BV369" s="43">
        <f t="shared" si="220"/>
        <v>0</v>
      </c>
      <c r="BW369" s="43">
        <f t="shared" si="220"/>
        <v>0</v>
      </c>
      <c r="BX369" s="43">
        <f t="shared" si="220"/>
        <v>0</v>
      </c>
      <c r="BY369" s="43">
        <f t="shared" si="220"/>
        <v>0</v>
      </c>
      <c r="BZ369" s="43">
        <f t="shared" si="220"/>
        <v>0</v>
      </c>
      <c r="CA369" s="43">
        <f t="shared" si="220"/>
        <v>0</v>
      </c>
      <c r="CB369" s="43">
        <f t="shared" si="220"/>
        <v>0</v>
      </c>
      <c r="CC369" s="43">
        <f t="shared" si="220"/>
        <v>0</v>
      </c>
      <c r="CD369" s="43">
        <f t="shared" si="220"/>
        <v>0</v>
      </c>
      <c r="CE369" s="43">
        <f t="shared" si="220"/>
        <v>0</v>
      </c>
      <c r="CF369" s="43">
        <f t="shared" si="220"/>
        <v>0</v>
      </c>
      <c r="CG369" s="43">
        <f t="shared" si="220"/>
        <v>0</v>
      </c>
      <c r="CH369" s="43">
        <f t="shared" si="220"/>
        <v>0</v>
      </c>
      <c r="CI369" s="43">
        <f t="shared" si="220"/>
        <v>0</v>
      </c>
      <c r="CJ369" s="43">
        <f t="shared" si="220"/>
        <v>0</v>
      </c>
      <c r="CK369" s="43">
        <f t="shared" si="220"/>
        <v>0</v>
      </c>
      <c r="CL369" s="43">
        <f t="shared" si="220"/>
        <v>0</v>
      </c>
      <c r="CM369" s="43">
        <f t="shared" si="220"/>
        <v>0</v>
      </c>
      <c r="CN369" s="43">
        <f t="shared" si="220"/>
        <v>0</v>
      </c>
      <c r="CO369" s="43">
        <f t="shared" si="220"/>
        <v>0</v>
      </c>
      <c r="CP369" s="43">
        <f t="shared" si="220"/>
        <v>0</v>
      </c>
      <c r="CQ369" s="43">
        <f t="shared" si="220"/>
        <v>0</v>
      </c>
      <c r="CR369" s="43">
        <f t="shared" si="220"/>
        <v>0</v>
      </c>
      <c r="CS369" s="43">
        <f t="shared" si="220"/>
        <v>0</v>
      </c>
      <c r="CT369" s="43">
        <f t="shared" si="220"/>
        <v>0</v>
      </c>
      <c r="CU369" s="43">
        <f t="shared" si="220"/>
        <v>0</v>
      </c>
      <c r="CV369" s="43">
        <f t="shared" si="220"/>
        <v>0</v>
      </c>
      <c r="CW369" s="43">
        <f t="shared" si="220"/>
        <v>0</v>
      </c>
      <c r="CX369" s="43">
        <f t="shared" si="220"/>
        <v>0</v>
      </c>
      <c r="CY369" s="43">
        <f t="shared" si="220"/>
        <v>0</v>
      </c>
      <c r="CZ369" s="43">
        <f t="shared" si="221"/>
        <v>0</v>
      </c>
      <c r="DA369" s="43">
        <f t="shared" si="221"/>
        <v>0</v>
      </c>
      <c r="DB369" s="43">
        <f t="shared" si="221"/>
        <v>0</v>
      </c>
      <c r="DC369" s="43">
        <f t="shared" si="221"/>
        <v>0</v>
      </c>
      <c r="DD369" s="43">
        <f t="shared" si="221"/>
        <v>0</v>
      </c>
      <c r="DE369" s="43">
        <f t="shared" si="221"/>
        <v>0</v>
      </c>
      <c r="DF369" s="43">
        <f t="shared" si="221"/>
        <v>0</v>
      </c>
      <c r="DG369" s="43">
        <f t="shared" si="221"/>
        <v>0</v>
      </c>
      <c r="DH369" s="43">
        <f t="shared" si="221"/>
        <v>0</v>
      </c>
      <c r="DI369" s="43">
        <f t="shared" si="221"/>
        <v>0</v>
      </c>
      <c r="DJ369" s="43">
        <f t="shared" si="221"/>
        <v>0</v>
      </c>
      <c r="DK369" s="43">
        <f t="shared" si="221"/>
        <v>0</v>
      </c>
      <c r="DL369" s="43">
        <f t="shared" si="221"/>
        <v>0</v>
      </c>
      <c r="DM369" s="43">
        <f t="shared" si="221"/>
        <v>0</v>
      </c>
      <c r="DN369" s="43">
        <f t="shared" si="221"/>
        <v>0</v>
      </c>
      <c r="DO369" s="43">
        <f t="shared" si="221"/>
        <v>0</v>
      </c>
      <c r="DP369" s="43">
        <f t="shared" si="221"/>
        <v>0</v>
      </c>
      <c r="DQ369" s="43">
        <f t="shared" si="221"/>
        <v>0</v>
      </c>
      <c r="DR369" s="43">
        <f t="shared" si="221"/>
        <v>0</v>
      </c>
      <c r="DS369" s="43">
        <f t="shared" si="221"/>
        <v>0</v>
      </c>
      <c r="DT369" s="43">
        <f t="shared" si="221"/>
        <v>0</v>
      </c>
      <c r="DU369" s="43">
        <f t="shared" si="221"/>
        <v>0</v>
      </c>
      <c r="DV369" s="43">
        <f t="shared" si="221"/>
        <v>0</v>
      </c>
      <c r="DW369" s="43">
        <f t="shared" si="221"/>
        <v>0</v>
      </c>
      <c r="DX369" s="43">
        <f t="shared" si="221"/>
        <v>0</v>
      </c>
      <c r="DY369" s="43">
        <f t="shared" si="221"/>
        <v>0</v>
      </c>
      <c r="DZ369" s="43">
        <f t="shared" si="221"/>
        <v>0</v>
      </c>
    </row>
    <row r="370" spans="2:130" x14ac:dyDescent="0.25">
      <c r="B370" t="str">
        <f t="shared" si="208"/>
        <v>Database customer support services</v>
      </c>
      <c r="D370" s="79">
        <f>Costs!Q349</f>
        <v>46022</v>
      </c>
      <c r="F370" s="46">
        <f t="shared" si="209"/>
        <v>474993.91000329034</v>
      </c>
      <c r="H370" s="43">
        <f t="shared" ref="H370:AM370" si="223">IF(H$287&lt;=$D370,H359,0)</f>
        <v>12500</v>
      </c>
      <c r="I370" s="43">
        <f t="shared" si="223"/>
        <v>12535.842652565294</v>
      </c>
      <c r="J370" s="43">
        <f t="shared" si="223"/>
        <v>12575.645484690536</v>
      </c>
      <c r="K370" s="43">
        <f t="shared" si="223"/>
        <v>12614.284679887605</v>
      </c>
      <c r="L370" s="43">
        <f t="shared" si="223"/>
        <v>12653.042595623298</v>
      </c>
      <c r="M370" s="43">
        <f t="shared" si="223"/>
        <v>12691.91959667142</v>
      </c>
      <c r="N370" s="43">
        <f t="shared" si="223"/>
        <v>12730.916048926558</v>
      </c>
      <c r="O370" s="43">
        <f t="shared" si="223"/>
        <v>12770.032319407528</v>
      </c>
      <c r="P370" s="43">
        <f t="shared" si="223"/>
        <v>12809.268776260829</v>
      </c>
      <c r="Q370" s="43">
        <f t="shared" si="223"/>
        <v>12848.6257887641</v>
      </c>
      <c r="R370" s="43">
        <f t="shared" si="223"/>
        <v>12888.103727329602</v>
      </c>
      <c r="S370" s="43">
        <f t="shared" si="223"/>
        <v>12927.702963507707</v>
      </c>
      <c r="T370" s="43">
        <f t="shared" si="223"/>
        <v>12967.423869990384</v>
      </c>
      <c r="U370" s="43">
        <f t="shared" si="223"/>
        <v>13005.93675203649</v>
      </c>
      <c r="V370" s="43">
        <f t="shared" si="223"/>
        <v>13047.232190366429</v>
      </c>
      <c r="W370" s="43">
        <f t="shared" si="223"/>
        <v>13087.320355383388</v>
      </c>
      <c r="X370" s="43">
        <f t="shared" si="223"/>
        <v>13127.531692959168</v>
      </c>
      <c r="Y370" s="43">
        <f t="shared" si="223"/>
        <v>13167.866581546594</v>
      </c>
      <c r="Z370" s="43">
        <f t="shared" si="223"/>
        <v>13208.325400761301</v>
      </c>
      <c r="AA370" s="43">
        <f t="shared" si="223"/>
        <v>13248.908531385308</v>
      </c>
      <c r="AB370" s="43">
        <f t="shared" si="223"/>
        <v>13289.61635537061</v>
      </c>
      <c r="AC370" s="43">
        <f t="shared" si="223"/>
        <v>13330.449255842752</v>
      </c>
      <c r="AD370" s="43">
        <f t="shared" si="223"/>
        <v>13371.407617104462</v>
      </c>
      <c r="AE370" s="43">
        <f t="shared" si="223"/>
        <v>13412.491824639244</v>
      </c>
      <c r="AF370" s="43">
        <f t="shared" si="223"/>
        <v>13453.702265115022</v>
      </c>
      <c r="AG370" s="43">
        <f t="shared" si="223"/>
        <v>13492.279575195456</v>
      </c>
      <c r="AH370" s="43">
        <f t="shared" si="223"/>
        <v>13535.119211413166</v>
      </c>
      <c r="AI370" s="43">
        <f t="shared" si="223"/>
        <v>13576.70642964877</v>
      </c>
      <c r="AJ370" s="43">
        <f t="shared" si="223"/>
        <v>13618.421426346722</v>
      </c>
      <c r="AK370" s="43">
        <f t="shared" si="223"/>
        <v>13660.264594111683</v>
      </c>
      <c r="AL370" s="43">
        <f t="shared" si="223"/>
        <v>13702.236326754597</v>
      </c>
      <c r="AM370" s="43">
        <f t="shared" si="223"/>
        <v>13744.337019296412</v>
      </c>
      <c r="AN370" s="43">
        <f t="shared" ref="AN370:BS370" si="224">IF(AN$287&lt;=$D370,AN359,0)</f>
        <v>13786.5670679718</v>
      </c>
      <c r="AO370" s="43">
        <f t="shared" si="224"/>
        <v>13828.926870232872</v>
      </c>
      <c r="AP370" s="43">
        <f t="shared" si="224"/>
        <v>13871.416824752932</v>
      </c>
      <c r="AQ370" s="43">
        <f t="shared" si="224"/>
        <v>13914.037331430227</v>
      </c>
      <c r="AR370" s="43">
        <f t="shared" si="224"/>
        <v>0</v>
      </c>
      <c r="AS370" s="43">
        <f t="shared" si="224"/>
        <v>0</v>
      </c>
      <c r="AT370" s="43">
        <f t="shared" si="224"/>
        <v>0</v>
      </c>
      <c r="AU370" s="43">
        <f t="shared" si="224"/>
        <v>0</v>
      </c>
      <c r="AV370" s="43">
        <f t="shared" si="224"/>
        <v>0</v>
      </c>
      <c r="AW370" s="43">
        <f t="shared" si="224"/>
        <v>0</v>
      </c>
      <c r="AX370" s="43">
        <f t="shared" si="224"/>
        <v>0</v>
      </c>
      <c r="AY370" s="43">
        <f t="shared" si="224"/>
        <v>0</v>
      </c>
      <c r="AZ370" s="43">
        <f t="shared" si="224"/>
        <v>0</v>
      </c>
      <c r="BA370" s="43">
        <f t="shared" si="224"/>
        <v>0</v>
      </c>
      <c r="BB370" s="43">
        <f t="shared" si="224"/>
        <v>0</v>
      </c>
      <c r="BC370" s="43">
        <f t="shared" si="224"/>
        <v>0</v>
      </c>
      <c r="BD370" s="43">
        <f t="shared" si="224"/>
        <v>0</v>
      </c>
      <c r="BE370" s="43">
        <f t="shared" si="224"/>
        <v>0</v>
      </c>
      <c r="BF370" s="43">
        <f t="shared" si="224"/>
        <v>0</v>
      </c>
      <c r="BG370" s="43">
        <f t="shared" si="224"/>
        <v>0</v>
      </c>
      <c r="BH370" s="43">
        <f t="shared" si="224"/>
        <v>0</v>
      </c>
      <c r="BI370" s="43">
        <f t="shared" si="224"/>
        <v>0</v>
      </c>
      <c r="BJ370" s="43">
        <f t="shared" si="224"/>
        <v>0</v>
      </c>
      <c r="BK370" s="43">
        <f t="shared" si="224"/>
        <v>0</v>
      </c>
      <c r="BL370" s="43">
        <f t="shared" si="224"/>
        <v>0</v>
      </c>
      <c r="BM370" s="43">
        <f t="shared" si="224"/>
        <v>0</v>
      </c>
      <c r="BN370" s="43">
        <f t="shared" si="224"/>
        <v>0</v>
      </c>
      <c r="BO370" s="43">
        <f t="shared" si="224"/>
        <v>0</v>
      </c>
      <c r="BP370" s="43">
        <f t="shared" si="224"/>
        <v>0</v>
      </c>
      <c r="BQ370" s="43">
        <f t="shared" si="224"/>
        <v>0</v>
      </c>
      <c r="BR370" s="43">
        <f t="shared" si="224"/>
        <v>0</v>
      </c>
      <c r="BS370" s="43">
        <f t="shared" si="224"/>
        <v>0</v>
      </c>
      <c r="BT370" s="43">
        <f t="shared" ref="BT370:CY370" si="225">IF(BT$287&lt;=$D370,BT359,0)</f>
        <v>0</v>
      </c>
      <c r="BU370" s="43">
        <f t="shared" si="225"/>
        <v>0</v>
      </c>
      <c r="BV370" s="43">
        <f t="shared" si="225"/>
        <v>0</v>
      </c>
      <c r="BW370" s="43">
        <f t="shared" si="225"/>
        <v>0</v>
      </c>
      <c r="BX370" s="43">
        <f t="shared" si="225"/>
        <v>0</v>
      </c>
      <c r="BY370" s="43">
        <f t="shared" si="225"/>
        <v>0</v>
      </c>
      <c r="BZ370" s="43">
        <f t="shared" si="225"/>
        <v>0</v>
      </c>
      <c r="CA370" s="43">
        <f t="shared" si="225"/>
        <v>0</v>
      </c>
      <c r="CB370" s="43">
        <f t="shared" si="225"/>
        <v>0</v>
      </c>
      <c r="CC370" s="43">
        <f t="shared" si="225"/>
        <v>0</v>
      </c>
      <c r="CD370" s="43">
        <f t="shared" si="225"/>
        <v>0</v>
      </c>
      <c r="CE370" s="43">
        <f t="shared" si="225"/>
        <v>0</v>
      </c>
      <c r="CF370" s="43">
        <f t="shared" si="225"/>
        <v>0</v>
      </c>
      <c r="CG370" s="43">
        <f t="shared" si="225"/>
        <v>0</v>
      </c>
      <c r="CH370" s="43">
        <f t="shared" si="225"/>
        <v>0</v>
      </c>
      <c r="CI370" s="43">
        <f t="shared" si="225"/>
        <v>0</v>
      </c>
      <c r="CJ370" s="43">
        <f t="shared" si="225"/>
        <v>0</v>
      </c>
      <c r="CK370" s="43">
        <f t="shared" si="225"/>
        <v>0</v>
      </c>
      <c r="CL370" s="43">
        <f t="shared" si="225"/>
        <v>0</v>
      </c>
      <c r="CM370" s="43">
        <f t="shared" si="225"/>
        <v>0</v>
      </c>
      <c r="CN370" s="43">
        <f t="shared" si="225"/>
        <v>0</v>
      </c>
      <c r="CO370" s="43">
        <f t="shared" si="225"/>
        <v>0</v>
      </c>
      <c r="CP370" s="43">
        <f t="shared" si="225"/>
        <v>0</v>
      </c>
      <c r="CQ370" s="43">
        <f t="shared" si="225"/>
        <v>0</v>
      </c>
      <c r="CR370" s="43">
        <f t="shared" si="225"/>
        <v>0</v>
      </c>
      <c r="CS370" s="43">
        <f t="shared" si="225"/>
        <v>0</v>
      </c>
      <c r="CT370" s="43">
        <f t="shared" si="225"/>
        <v>0</v>
      </c>
      <c r="CU370" s="43">
        <f t="shared" si="225"/>
        <v>0</v>
      </c>
      <c r="CV370" s="43">
        <f t="shared" si="225"/>
        <v>0</v>
      </c>
      <c r="CW370" s="43">
        <f t="shared" si="225"/>
        <v>0</v>
      </c>
      <c r="CX370" s="43">
        <f t="shared" si="225"/>
        <v>0</v>
      </c>
      <c r="CY370" s="43">
        <f t="shared" si="225"/>
        <v>0</v>
      </c>
      <c r="CZ370" s="43">
        <f t="shared" ref="CZ370:DZ370" si="226">IF(CZ$287&lt;=$D370,CZ359,0)</f>
        <v>0</v>
      </c>
      <c r="DA370" s="43">
        <f t="shared" si="226"/>
        <v>0</v>
      </c>
      <c r="DB370" s="43">
        <f t="shared" si="226"/>
        <v>0</v>
      </c>
      <c r="DC370" s="43">
        <f t="shared" si="226"/>
        <v>0</v>
      </c>
      <c r="DD370" s="43">
        <f t="shared" si="226"/>
        <v>0</v>
      </c>
      <c r="DE370" s="43">
        <f t="shared" si="226"/>
        <v>0</v>
      </c>
      <c r="DF370" s="43">
        <f t="shared" si="226"/>
        <v>0</v>
      </c>
      <c r="DG370" s="43">
        <f t="shared" si="226"/>
        <v>0</v>
      </c>
      <c r="DH370" s="43">
        <f t="shared" si="226"/>
        <v>0</v>
      </c>
      <c r="DI370" s="43">
        <f t="shared" si="226"/>
        <v>0</v>
      </c>
      <c r="DJ370" s="43">
        <f t="shared" si="226"/>
        <v>0</v>
      </c>
      <c r="DK370" s="43">
        <f t="shared" si="226"/>
        <v>0</v>
      </c>
      <c r="DL370" s="43">
        <f t="shared" si="226"/>
        <v>0</v>
      </c>
      <c r="DM370" s="43">
        <f t="shared" si="226"/>
        <v>0</v>
      </c>
      <c r="DN370" s="43">
        <f t="shared" si="226"/>
        <v>0</v>
      </c>
      <c r="DO370" s="43">
        <f t="shared" si="226"/>
        <v>0</v>
      </c>
      <c r="DP370" s="43">
        <f t="shared" si="226"/>
        <v>0</v>
      </c>
      <c r="DQ370" s="43">
        <f t="shared" si="226"/>
        <v>0</v>
      </c>
      <c r="DR370" s="43">
        <f t="shared" si="226"/>
        <v>0</v>
      </c>
      <c r="DS370" s="43">
        <f t="shared" si="226"/>
        <v>0</v>
      </c>
      <c r="DT370" s="43">
        <f t="shared" si="226"/>
        <v>0</v>
      </c>
      <c r="DU370" s="43">
        <f t="shared" si="226"/>
        <v>0</v>
      </c>
      <c r="DV370" s="43">
        <f t="shared" si="226"/>
        <v>0</v>
      </c>
      <c r="DW370" s="43">
        <f t="shared" si="226"/>
        <v>0</v>
      </c>
      <c r="DX370" s="43">
        <f t="shared" si="226"/>
        <v>0</v>
      </c>
      <c r="DY370" s="43">
        <f t="shared" si="226"/>
        <v>0</v>
      </c>
      <c r="DZ370" s="43">
        <f t="shared" si="226"/>
        <v>0</v>
      </c>
    </row>
    <row r="371" spans="2:130" x14ac:dyDescent="0.25">
      <c r="B371" t="str">
        <f t="shared" si="208"/>
        <v>Technology lead and project management</v>
      </c>
      <c r="D371" s="79">
        <f>Costs!Q350</f>
        <v>45016</v>
      </c>
      <c r="F371" s="46">
        <f t="shared" si="209"/>
        <v>72815.84103372728</v>
      </c>
      <c r="H371" s="43">
        <f t="shared" ref="H371:AM371" si="227">IF(H$287&lt;=$D371,H360,0)</f>
        <v>24200</v>
      </c>
      <c r="I371" s="43">
        <f t="shared" si="227"/>
        <v>24269.391375366409</v>
      </c>
      <c r="J371" s="43">
        <f t="shared" si="227"/>
        <v>24346.449658360878</v>
      </c>
      <c r="K371" s="43">
        <f t="shared" si="227"/>
        <v>0</v>
      </c>
      <c r="L371" s="43">
        <f t="shared" si="227"/>
        <v>0</v>
      </c>
      <c r="M371" s="43">
        <f t="shared" si="227"/>
        <v>0</v>
      </c>
      <c r="N371" s="43">
        <f t="shared" si="227"/>
        <v>0</v>
      </c>
      <c r="O371" s="43">
        <f t="shared" si="227"/>
        <v>0</v>
      </c>
      <c r="P371" s="43">
        <f t="shared" si="227"/>
        <v>0</v>
      </c>
      <c r="Q371" s="43">
        <f t="shared" si="227"/>
        <v>0</v>
      </c>
      <c r="R371" s="43">
        <f t="shared" si="227"/>
        <v>0</v>
      </c>
      <c r="S371" s="43">
        <f t="shared" si="227"/>
        <v>0</v>
      </c>
      <c r="T371" s="43">
        <f t="shared" si="227"/>
        <v>0</v>
      </c>
      <c r="U371" s="43">
        <f t="shared" si="227"/>
        <v>0</v>
      </c>
      <c r="V371" s="43">
        <f t="shared" si="227"/>
        <v>0</v>
      </c>
      <c r="W371" s="43">
        <f t="shared" si="227"/>
        <v>0</v>
      </c>
      <c r="X371" s="43">
        <f t="shared" si="227"/>
        <v>0</v>
      </c>
      <c r="Y371" s="43">
        <f t="shared" si="227"/>
        <v>0</v>
      </c>
      <c r="Z371" s="43">
        <f t="shared" si="227"/>
        <v>0</v>
      </c>
      <c r="AA371" s="43">
        <f t="shared" si="227"/>
        <v>0</v>
      </c>
      <c r="AB371" s="43">
        <f t="shared" si="227"/>
        <v>0</v>
      </c>
      <c r="AC371" s="43">
        <f t="shared" si="227"/>
        <v>0</v>
      </c>
      <c r="AD371" s="43">
        <f t="shared" si="227"/>
        <v>0</v>
      </c>
      <c r="AE371" s="43">
        <f t="shared" si="227"/>
        <v>0</v>
      </c>
      <c r="AF371" s="43">
        <f t="shared" si="227"/>
        <v>0</v>
      </c>
      <c r="AG371" s="43">
        <f t="shared" si="227"/>
        <v>0</v>
      </c>
      <c r="AH371" s="43">
        <f t="shared" si="227"/>
        <v>0</v>
      </c>
      <c r="AI371" s="43">
        <f t="shared" si="227"/>
        <v>0</v>
      </c>
      <c r="AJ371" s="43">
        <f t="shared" si="227"/>
        <v>0</v>
      </c>
      <c r="AK371" s="43">
        <f t="shared" si="227"/>
        <v>0</v>
      </c>
      <c r="AL371" s="43">
        <f t="shared" si="227"/>
        <v>0</v>
      </c>
      <c r="AM371" s="43">
        <f t="shared" si="227"/>
        <v>0</v>
      </c>
      <c r="AN371" s="43">
        <f t="shared" ref="AN371:BS371" si="228">IF(AN$287&lt;=$D371,AN360,0)</f>
        <v>0</v>
      </c>
      <c r="AO371" s="43">
        <f t="shared" si="228"/>
        <v>0</v>
      </c>
      <c r="AP371" s="43">
        <f t="shared" si="228"/>
        <v>0</v>
      </c>
      <c r="AQ371" s="43">
        <f t="shared" si="228"/>
        <v>0</v>
      </c>
      <c r="AR371" s="43">
        <f t="shared" si="228"/>
        <v>0</v>
      </c>
      <c r="AS371" s="43">
        <f t="shared" si="228"/>
        <v>0</v>
      </c>
      <c r="AT371" s="43">
        <f t="shared" si="228"/>
        <v>0</v>
      </c>
      <c r="AU371" s="43">
        <f t="shared" si="228"/>
        <v>0</v>
      </c>
      <c r="AV371" s="43">
        <f t="shared" si="228"/>
        <v>0</v>
      </c>
      <c r="AW371" s="43">
        <f t="shared" si="228"/>
        <v>0</v>
      </c>
      <c r="AX371" s="43">
        <f t="shared" si="228"/>
        <v>0</v>
      </c>
      <c r="AY371" s="43">
        <f t="shared" si="228"/>
        <v>0</v>
      </c>
      <c r="AZ371" s="43">
        <f t="shared" si="228"/>
        <v>0</v>
      </c>
      <c r="BA371" s="43">
        <f t="shared" si="228"/>
        <v>0</v>
      </c>
      <c r="BB371" s="43">
        <f t="shared" si="228"/>
        <v>0</v>
      </c>
      <c r="BC371" s="43">
        <f t="shared" si="228"/>
        <v>0</v>
      </c>
      <c r="BD371" s="43">
        <f t="shared" si="228"/>
        <v>0</v>
      </c>
      <c r="BE371" s="43">
        <f t="shared" si="228"/>
        <v>0</v>
      </c>
      <c r="BF371" s="43">
        <f t="shared" si="228"/>
        <v>0</v>
      </c>
      <c r="BG371" s="43">
        <f t="shared" si="228"/>
        <v>0</v>
      </c>
      <c r="BH371" s="43">
        <f t="shared" si="228"/>
        <v>0</v>
      </c>
      <c r="BI371" s="43">
        <f t="shared" si="228"/>
        <v>0</v>
      </c>
      <c r="BJ371" s="43">
        <f t="shared" si="228"/>
        <v>0</v>
      </c>
      <c r="BK371" s="43">
        <f t="shared" si="228"/>
        <v>0</v>
      </c>
      <c r="BL371" s="43">
        <f t="shared" si="228"/>
        <v>0</v>
      </c>
      <c r="BM371" s="43">
        <f t="shared" si="228"/>
        <v>0</v>
      </c>
      <c r="BN371" s="43">
        <f t="shared" si="228"/>
        <v>0</v>
      </c>
      <c r="BO371" s="43">
        <f t="shared" si="228"/>
        <v>0</v>
      </c>
      <c r="BP371" s="43">
        <f t="shared" si="228"/>
        <v>0</v>
      </c>
      <c r="BQ371" s="43">
        <f t="shared" si="228"/>
        <v>0</v>
      </c>
      <c r="BR371" s="43">
        <f t="shared" si="228"/>
        <v>0</v>
      </c>
      <c r="BS371" s="43">
        <f t="shared" si="228"/>
        <v>0</v>
      </c>
      <c r="BT371" s="43">
        <f t="shared" ref="BT371:CY371" si="229">IF(BT$287&lt;=$D371,BT360,0)</f>
        <v>0</v>
      </c>
      <c r="BU371" s="43">
        <f t="shared" si="229"/>
        <v>0</v>
      </c>
      <c r="BV371" s="43">
        <f t="shared" si="229"/>
        <v>0</v>
      </c>
      <c r="BW371" s="43">
        <f t="shared" si="229"/>
        <v>0</v>
      </c>
      <c r="BX371" s="43">
        <f t="shared" si="229"/>
        <v>0</v>
      </c>
      <c r="BY371" s="43">
        <f t="shared" si="229"/>
        <v>0</v>
      </c>
      <c r="BZ371" s="43">
        <f t="shared" si="229"/>
        <v>0</v>
      </c>
      <c r="CA371" s="43">
        <f t="shared" si="229"/>
        <v>0</v>
      </c>
      <c r="CB371" s="43">
        <f t="shared" si="229"/>
        <v>0</v>
      </c>
      <c r="CC371" s="43">
        <f t="shared" si="229"/>
        <v>0</v>
      </c>
      <c r="CD371" s="43">
        <f t="shared" si="229"/>
        <v>0</v>
      </c>
      <c r="CE371" s="43">
        <f t="shared" si="229"/>
        <v>0</v>
      </c>
      <c r="CF371" s="43">
        <f t="shared" si="229"/>
        <v>0</v>
      </c>
      <c r="CG371" s="43">
        <f t="shared" si="229"/>
        <v>0</v>
      </c>
      <c r="CH371" s="43">
        <f t="shared" si="229"/>
        <v>0</v>
      </c>
      <c r="CI371" s="43">
        <f t="shared" si="229"/>
        <v>0</v>
      </c>
      <c r="CJ371" s="43">
        <f t="shared" si="229"/>
        <v>0</v>
      </c>
      <c r="CK371" s="43">
        <f t="shared" si="229"/>
        <v>0</v>
      </c>
      <c r="CL371" s="43">
        <f t="shared" si="229"/>
        <v>0</v>
      </c>
      <c r="CM371" s="43">
        <f t="shared" si="229"/>
        <v>0</v>
      </c>
      <c r="CN371" s="43">
        <f t="shared" si="229"/>
        <v>0</v>
      </c>
      <c r="CO371" s="43">
        <f t="shared" si="229"/>
        <v>0</v>
      </c>
      <c r="CP371" s="43">
        <f t="shared" si="229"/>
        <v>0</v>
      </c>
      <c r="CQ371" s="43">
        <f t="shared" si="229"/>
        <v>0</v>
      </c>
      <c r="CR371" s="43">
        <f t="shared" si="229"/>
        <v>0</v>
      </c>
      <c r="CS371" s="43">
        <f t="shared" si="229"/>
        <v>0</v>
      </c>
      <c r="CT371" s="43">
        <f t="shared" si="229"/>
        <v>0</v>
      </c>
      <c r="CU371" s="43">
        <f t="shared" si="229"/>
        <v>0</v>
      </c>
      <c r="CV371" s="43">
        <f t="shared" si="229"/>
        <v>0</v>
      </c>
      <c r="CW371" s="43">
        <f t="shared" si="229"/>
        <v>0</v>
      </c>
      <c r="CX371" s="43">
        <f t="shared" si="229"/>
        <v>0</v>
      </c>
      <c r="CY371" s="43">
        <f t="shared" si="229"/>
        <v>0</v>
      </c>
      <c r="CZ371" s="43">
        <f t="shared" ref="CZ371:DZ371" si="230">IF(CZ$287&lt;=$D371,CZ360,0)</f>
        <v>0</v>
      </c>
      <c r="DA371" s="43">
        <f t="shared" si="230"/>
        <v>0</v>
      </c>
      <c r="DB371" s="43">
        <f t="shared" si="230"/>
        <v>0</v>
      </c>
      <c r="DC371" s="43">
        <f t="shared" si="230"/>
        <v>0</v>
      </c>
      <c r="DD371" s="43">
        <f t="shared" si="230"/>
        <v>0</v>
      </c>
      <c r="DE371" s="43">
        <f t="shared" si="230"/>
        <v>0</v>
      </c>
      <c r="DF371" s="43">
        <f t="shared" si="230"/>
        <v>0</v>
      </c>
      <c r="DG371" s="43">
        <f t="shared" si="230"/>
        <v>0</v>
      </c>
      <c r="DH371" s="43">
        <f t="shared" si="230"/>
        <v>0</v>
      </c>
      <c r="DI371" s="43">
        <f t="shared" si="230"/>
        <v>0</v>
      </c>
      <c r="DJ371" s="43">
        <f t="shared" si="230"/>
        <v>0</v>
      </c>
      <c r="DK371" s="43">
        <f t="shared" si="230"/>
        <v>0</v>
      </c>
      <c r="DL371" s="43">
        <f t="shared" si="230"/>
        <v>0</v>
      </c>
      <c r="DM371" s="43">
        <f t="shared" si="230"/>
        <v>0</v>
      </c>
      <c r="DN371" s="43">
        <f t="shared" si="230"/>
        <v>0</v>
      </c>
      <c r="DO371" s="43">
        <f t="shared" si="230"/>
        <v>0</v>
      </c>
      <c r="DP371" s="43">
        <f t="shared" si="230"/>
        <v>0</v>
      </c>
      <c r="DQ371" s="43">
        <f t="shared" si="230"/>
        <v>0</v>
      </c>
      <c r="DR371" s="43">
        <f t="shared" si="230"/>
        <v>0</v>
      </c>
      <c r="DS371" s="43">
        <f t="shared" si="230"/>
        <v>0</v>
      </c>
      <c r="DT371" s="43">
        <f t="shared" si="230"/>
        <v>0</v>
      </c>
      <c r="DU371" s="43">
        <f t="shared" si="230"/>
        <v>0</v>
      </c>
      <c r="DV371" s="43">
        <f t="shared" si="230"/>
        <v>0</v>
      </c>
      <c r="DW371" s="43">
        <f t="shared" si="230"/>
        <v>0</v>
      </c>
      <c r="DX371" s="43">
        <f t="shared" si="230"/>
        <v>0</v>
      </c>
      <c r="DY371" s="43">
        <f t="shared" si="230"/>
        <v>0</v>
      </c>
      <c r="DZ371" s="43">
        <f t="shared" si="230"/>
        <v>0</v>
      </c>
    </row>
    <row r="372" spans="2:130" x14ac:dyDescent="0.25">
      <c r="B372" t="str">
        <f t="shared" si="208"/>
        <v xml:space="preserve">Technology options and phased rollout </v>
      </c>
      <c r="D372" s="79">
        <f>Costs!Q351</f>
        <v>44985</v>
      </c>
      <c r="F372" s="46">
        <f t="shared" si="209"/>
        <v>255102.05987034951</v>
      </c>
      <c r="H372" s="43">
        <f t="shared" ref="H372:AM372" si="231">IF(H$287&lt;=$D372,H361,0)</f>
        <v>127368.42105263157</v>
      </c>
      <c r="I372" s="43">
        <f t="shared" si="231"/>
        <v>127733.63881771793</v>
      </c>
      <c r="J372" s="43">
        <f t="shared" si="231"/>
        <v>0</v>
      </c>
      <c r="K372" s="43">
        <f t="shared" si="231"/>
        <v>0</v>
      </c>
      <c r="L372" s="43">
        <f t="shared" si="231"/>
        <v>0</v>
      </c>
      <c r="M372" s="43">
        <f t="shared" si="231"/>
        <v>0</v>
      </c>
      <c r="N372" s="43">
        <f t="shared" si="231"/>
        <v>0</v>
      </c>
      <c r="O372" s="43">
        <f t="shared" si="231"/>
        <v>0</v>
      </c>
      <c r="P372" s="43">
        <f t="shared" si="231"/>
        <v>0</v>
      </c>
      <c r="Q372" s="43">
        <f t="shared" si="231"/>
        <v>0</v>
      </c>
      <c r="R372" s="43">
        <f t="shared" si="231"/>
        <v>0</v>
      </c>
      <c r="S372" s="43">
        <f t="shared" si="231"/>
        <v>0</v>
      </c>
      <c r="T372" s="43">
        <f t="shared" si="231"/>
        <v>0</v>
      </c>
      <c r="U372" s="43">
        <f t="shared" si="231"/>
        <v>0</v>
      </c>
      <c r="V372" s="43">
        <f t="shared" si="231"/>
        <v>0</v>
      </c>
      <c r="W372" s="43">
        <f t="shared" si="231"/>
        <v>0</v>
      </c>
      <c r="X372" s="43">
        <f t="shared" si="231"/>
        <v>0</v>
      </c>
      <c r="Y372" s="43">
        <f t="shared" si="231"/>
        <v>0</v>
      </c>
      <c r="Z372" s="43">
        <f t="shared" si="231"/>
        <v>0</v>
      </c>
      <c r="AA372" s="43">
        <f t="shared" si="231"/>
        <v>0</v>
      </c>
      <c r="AB372" s="43">
        <f t="shared" si="231"/>
        <v>0</v>
      </c>
      <c r="AC372" s="43">
        <f t="shared" si="231"/>
        <v>0</v>
      </c>
      <c r="AD372" s="43">
        <f t="shared" si="231"/>
        <v>0</v>
      </c>
      <c r="AE372" s="43">
        <f t="shared" si="231"/>
        <v>0</v>
      </c>
      <c r="AF372" s="43">
        <f t="shared" si="231"/>
        <v>0</v>
      </c>
      <c r="AG372" s="43">
        <f t="shared" si="231"/>
        <v>0</v>
      </c>
      <c r="AH372" s="43">
        <f t="shared" si="231"/>
        <v>0</v>
      </c>
      <c r="AI372" s="43">
        <f t="shared" si="231"/>
        <v>0</v>
      </c>
      <c r="AJ372" s="43">
        <f t="shared" si="231"/>
        <v>0</v>
      </c>
      <c r="AK372" s="43">
        <f t="shared" si="231"/>
        <v>0</v>
      </c>
      <c r="AL372" s="43">
        <f t="shared" si="231"/>
        <v>0</v>
      </c>
      <c r="AM372" s="43">
        <f t="shared" si="231"/>
        <v>0</v>
      </c>
      <c r="AN372" s="43">
        <f t="shared" ref="AN372:BS372" si="232">IF(AN$287&lt;=$D372,AN361,0)</f>
        <v>0</v>
      </c>
      <c r="AO372" s="43">
        <f t="shared" si="232"/>
        <v>0</v>
      </c>
      <c r="AP372" s="43">
        <f t="shared" si="232"/>
        <v>0</v>
      </c>
      <c r="AQ372" s="43">
        <f t="shared" si="232"/>
        <v>0</v>
      </c>
      <c r="AR372" s="43">
        <f t="shared" si="232"/>
        <v>0</v>
      </c>
      <c r="AS372" s="43">
        <f t="shared" si="232"/>
        <v>0</v>
      </c>
      <c r="AT372" s="43">
        <f t="shared" si="232"/>
        <v>0</v>
      </c>
      <c r="AU372" s="43">
        <f t="shared" si="232"/>
        <v>0</v>
      </c>
      <c r="AV372" s="43">
        <f t="shared" si="232"/>
        <v>0</v>
      </c>
      <c r="AW372" s="43">
        <f t="shared" si="232"/>
        <v>0</v>
      </c>
      <c r="AX372" s="43">
        <f t="shared" si="232"/>
        <v>0</v>
      </c>
      <c r="AY372" s="43">
        <f t="shared" si="232"/>
        <v>0</v>
      </c>
      <c r="AZ372" s="43">
        <f t="shared" si="232"/>
        <v>0</v>
      </c>
      <c r="BA372" s="43">
        <f t="shared" si="232"/>
        <v>0</v>
      </c>
      <c r="BB372" s="43">
        <f t="shared" si="232"/>
        <v>0</v>
      </c>
      <c r="BC372" s="43">
        <f t="shared" si="232"/>
        <v>0</v>
      </c>
      <c r="BD372" s="43">
        <f t="shared" si="232"/>
        <v>0</v>
      </c>
      <c r="BE372" s="43">
        <f t="shared" si="232"/>
        <v>0</v>
      </c>
      <c r="BF372" s="43">
        <f t="shared" si="232"/>
        <v>0</v>
      </c>
      <c r="BG372" s="43">
        <f t="shared" si="232"/>
        <v>0</v>
      </c>
      <c r="BH372" s="43">
        <f t="shared" si="232"/>
        <v>0</v>
      </c>
      <c r="BI372" s="43">
        <f t="shared" si="232"/>
        <v>0</v>
      </c>
      <c r="BJ372" s="43">
        <f t="shared" si="232"/>
        <v>0</v>
      </c>
      <c r="BK372" s="43">
        <f t="shared" si="232"/>
        <v>0</v>
      </c>
      <c r="BL372" s="43">
        <f t="shared" si="232"/>
        <v>0</v>
      </c>
      <c r="BM372" s="43">
        <f t="shared" si="232"/>
        <v>0</v>
      </c>
      <c r="BN372" s="43">
        <f t="shared" si="232"/>
        <v>0</v>
      </c>
      <c r="BO372" s="43">
        <f t="shared" si="232"/>
        <v>0</v>
      </c>
      <c r="BP372" s="43">
        <f t="shared" si="232"/>
        <v>0</v>
      </c>
      <c r="BQ372" s="43">
        <f t="shared" si="232"/>
        <v>0</v>
      </c>
      <c r="BR372" s="43">
        <f t="shared" si="232"/>
        <v>0</v>
      </c>
      <c r="BS372" s="43">
        <f t="shared" si="232"/>
        <v>0</v>
      </c>
      <c r="BT372" s="43">
        <f t="shared" ref="BT372:CY372" si="233">IF(BT$287&lt;=$D372,BT361,0)</f>
        <v>0</v>
      </c>
      <c r="BU372" s="43">
        <f t="shared" si="233"/>
        <v>0</v>
      </c>
      <c r="BV372" s="43">
        <f t="shared" si="233"/>
        <v>0</v>
      </c>
      <c r="BW372" s="43">
        <f t="shared" si="233"/>
        <v>0</v>
      </c>
      <c r="BX372" s="43">
        <f t="shared" si="233"/>
        <v>0</v>
      </c>
      <c r="BY372" s="43">
        <f t="shared" si="233"/>
        <v>0</v>
      </c>
      <c r="BZ372" s="43">
        <f t="shared" si="233"/>
        <v>0</v>
      </c>
      <c r="CA372" s="43">
        <f t="shared" si="233"/>
        <v>0</v>
      </c>
      <c r="CB372" s="43">
        <f t="shared" si="233"/>
        <v>0</v>
      </c>
      <c r="CC372" s="43">
        <f t="shared" si="233"/>
        <v>0</v>
      </c>
      <c r="CD372" s="43">
        <f t="shared" si="233"/>
        <v>0</v>
      </c>
      <c r="CE372" s="43">
        <f t="shared" si="233"/>
        <v>0</v>
      </c>
      <c r="CF372" s="43">
        <f t="shared" si="233"/>
        <v>0</v>
      </c>
      <c r="CG372" s="43">
        <f t="shared" si="233"/>
        <v>0</v>
      </c>
      <c r="CH372" s="43">
        <f t="shared" si="233"/>
        <v>0</v>
      </c>
      <c r="CI372" s="43">
        <f t="shared" si="233"/>
        <v>0</v>
      </c>
      <c r="CJ372" s="43">
        <f t="shared" si="233"/>
        <v>0</v>
      </c>
      <c r="CK372" s="43">
        <f t="shared" si="233"/>
        <v>0</v>
      </c>
      <c r="CL372" s="43">
        <f t="shared" si="233"/>
        <v>0</v>
      </c>
      <c r="CM372" s="43">
        <f t="shared" si="233"/>
        <v>0</v>
      </c>
      <c r="CN372" s="43">
        <f t="shared" si="233"/>
        <v>0</v>
      </c>
      <c r="CO372" s="43">
        <f t="shared" si="233"/>
        <v>0</v>
      </c>
      <c r="CP372" s="43">
        <f t="shared" si="233"/>
        <v>0</v>
      </c>
      <c r="CQ372" s="43">
        <f t="shared" si="233"/>
        <v>0</v>
      </c>
      <c r="CR372" s="43">
        <f t="shared" si="233"/>
        <v>0</v>
      </c>
      <c r="CS372" s="43">
        <f t="shared" si="233"/>
        <v>0</v>
      </c>
      <c r="CT372" s="43">
        <f t="shared" si="233"/>
        <v>0</v>
      </c>
      <c r="CU372" s="43">
        <f t="shared" si="233"/>
        <v>0</v>
      </c>
      <c r="CV372" s="43">
        <f t="shared" si="233"/>
        <v>0</v>
      </c>
      <c r="CW372" s="43">
        <f t="shared" si="233"/>
        <v>0</v>
      </c>
      <c r="CX372" s="43">
        <f t="shared" si="233"/>
        <v>0</v>
      </c>
      <c r="CY372" s="43">
        <f t="shared" si="233"/>
        <v>0</v>
      </c>
      <c r="CZ372" s="43">
        <f t="shared" ref="CZ372:DZ372" si="234">IF(CZ$287&lt;=$D372,CZ361,0)</f>
        <v>0</v>
      </c>
      <c r="DA372" s="43">
        <f t="shared" si="234"/>
        <v>0</v>
      </c>
      <c r="DB372" s="43">
        <f t="shared" si="234"/>
        <v>0</v>
      </c>
      <c r="DC372" s="43">
        <f t="shared" si="234"/>
        <v>0</v>
      </c>
      <c r="DD372" s="43">
        <f t="shared" si="234"/>
        <v>0</v>
      </c>
      <c r="DE372" s="43">
        <f t="shared" si="234"/>
        <v>0</v>
      </c>
      <c r="DF372" s="43">
        <f t="shared" si="234"/>
        <v>0</v>
      </c>
      <c r="DG372" s="43">
        <f t="shared" si="234"/>
        <v>0</v>
      </c>
      <c r="DH372" s="43">
        <f t="shared" si="234"/>
        <v>0</v>
      </c>
      <c r="DI372" s="43">
        <f t="shared" si="234"/>
        <v>0</v>
      </c>
      <c r="DJ372" s="43">
        <f t="shared" si="234"/>
        <v>0</v>
      </c>
      <c r="DK372" s="43">
        <f t="shared" si="234"/>
        <v>0</v>
      </c>
      <c r="DL372" s="43">
        <f t="shared" si="234"/>
        <v>0</v>
      </c>
      <c r="DM372" s="43">
        <f t="shared" si="234"/>
        <v>0</v>
      </c>
      <c r="DN372" s="43">
        <f t="shared" si="234"/>
        <v>0</v>
      </c>
      <c r="DO372" s="43">
        <f t="shared" si="234"/>
        <v>0</v>
      </c>
      <c r="DP372" s="43">
        <f t="shared" si="234"/>
        <v>0</v>
      </c>
      <c r="DQ372" s="43">
        <f t="shared" si="234"/>
        <v>0</v>
      </c>
      <c r="DR372" s="43">
        <f t="shared" si="234"/>
        <v>0</v>
      </c>
      <c r="DS372" s="43">
        <f t="shared" si="234"/>
        <v>0</v>
      </c>
      <c r="DT372" s="43">
        <f t="shared" si="234"/>
        <v>0</v>
      </c>
      <c r="DU372" s="43">
        <f t="shared" si="234"/>
        <v>0</v>
      </c>
      <c r="DV372" s="43">
        <f t="shared" si="234"/>
        <v>0</v>
      </c>
      <c r="DW372" s="43">
        <f t="shared" si="234"/>
        <v>0</v>
      </c>
      <c r="DX372" s="43">
        <f t="shared" si="234"/>
        <v>0</v>
      </c>
      <c r="DY372" s="43">
        <f t="shared" si="234"/>
        <v>0</v>
      </c>
      <c r="DZ372" s="43">
        <f t="shared" si="234"/>
        <v>0</v>
      </c>
    </row>
    <row r="373" spans="2:130" x14ac:dyDescent="0.25">
      <c r="B373" s="34" t="str">
        <f t="shared" si="208"/>
        <v>Policies/processes on ownership of data assets</v>
      </c>
      <c r="C373" s="34"/>
      <c r="D373" s="133">
        <f>Costs!Q352</f>
        <v>45016</v>
      </c>
      <c r="E373" s="143"/>
      <c r="F373" s="48">
        <f t="shared" si="209"/>
        <v>218447.52310118184</v>
      </c>
      <c r="G373" s="34"/>
      <c r="H373" s="131">
        <f t="shared" ref="H373:AM373" si="235">IF(H$287&lt;=$D373,H362,0)</f>
        <v>72600</v>
      </c>
      <c r="I373" s="131">
        <f t="shared" si="235"/>
        <v>72808.174126099228</v>
      </c>
      <c r="J373" s="131">
        <f t="shared" si="235"/>
        <v>73039.348975082641</v>
      </c>
      <c r="K373" s="131">
        <f t="shared" si="235"/>
        <v>0</v>
      </c>
      <c r="L373" s="131">
        <f t="shared" si="235"/>
        <v>0</v>
      </c>
      <c r="M373" s="131">
        <f t="shared" si="235"/>
        <v>0</v>
      </c>
      <c r="N373" s="131">
        <f t="shared" si="235"/>
        <v>0</v>
      </c>
      <c r="O373" s="131">
        <f t="shared" si="235"/>
        <v>0</v>
      </c>
      <c r="P373" s="131">
        <f t="shared" si="235"/>
        <v>0</v>
      </c>
      <c r="Q373" s="131">
        <f t="shared" si="235"/>
        <v>0</v>
      </c>
      <c r="R373" s="131">
        <f t="shared" si="235"/>
        <v>0</v>
      </c>
      <c r="S373" s="131">
        <f t="shared" si="235"/>
        <v>0</v>
      </c>
      <c r="T373" s="131">
        <f t="shared" si="235"/>
        <v>0</v>
      </c>
      <c r="U373" s="131">
        <f t="shared" si="235"/>
        <v>0</v>
      </c>
      <c r="V373" s="131">
        <f t="shared" si="235"/>
        <v>0</v>
      </c>
      <c r="W373" s="131">
        <f t="shared" si="235"/>
        <v>0</v>
      </c>
      <c r="X373" s="131">
        <f t="shared" si="235"/>
        <v>0</v>
      </c>
      <c r="Y373" s="131">
        <f t="shared" si="235"/>
        <v>0</v>
      </c>
      <c r="Z373" s="131">
        <f t="shared" si="235"/>
        <v>0</v>
      </c>
      <c r="AA373" s="131">
        <f t="shared" si="235"/>
        <v>0</v>
      </c>
      <c r="AB373" s="131">
        <f t="shared" si="235"/>
        <v>0</v>
      </c>
      <c r="AC373" s="131">
        <f t="shared" si="235"/>
        <v>0</v>
      </c>
      <c r="AD373" s="131">
        <f t="shared" si="235"/>
        <v>0</v>
      </c>
      <c r="AE373" s="131">
        <f t="shared" si="235"/>
        <v>0</v>
      </c>
      <c r="AF373" s="131">
        <f t="shared" si="235"/>
        <v>0</v>
      </c>
      <c r="AG373" s="131">
        <f t="shared" si="235"/>
        <v>0</v>
      </c>
      <c r="AH373" s="131">
        <f t="shared" si="235"/>
        <v>0</v>
      </c>
      <c r="AI373" s="131">
        <f t="shared" si="235"/>
        <v>0</v>
      </c>
      <c r="AJ373" s="131">
        <f t="shared" si="235"/>
        <v>0</v>
      </c>
      <c r="AK373" s="131">
        <f t="shared" si="235"/>
        <v>0</v>
      </c>
      <c r="AL373" s="131">
        <f t="shared" si="235"/>
        <v>0</v>
      </c>
      <c r="AM373" s="131">
        <f t="shared" si="235"/>
        <v>0</v>
      </c>
      <c r="AN373" s="131">
        <f t="shared" ref="AN373:BS373" si="236">IF(AN$287&lt;=$D373,AN362,0)</f>
        <v>0</v>
      </c>
      <c r="AO373" s="131">
        <f t="shared" si="236"/>
        <v>0</v>
      </c>
      <c r="AP373" s="131">
        <f t="shared" si="236"/>
        <v>0</v>
      </c>
      <c r="AQ373" s="131">
        <f t="shared" si="236"/>
        <v>0</v>
      </c>
      <c r="AR373" s="131">
        <f t="shared" si="236"/>
        <v>0</v>
      </c>
      <c r="AS373" s="131">
        <f t="shared" si="236"/>
        <v>0</v>
      </c>
      <c r="AT373" s="131">
        <f t="shared" si="236"/>
        <v>0</v>
      </c>
      <c r="AU373" s="131">
        <f t="shared" si="236"/>
        <v>0</v>
      </c>
      <c r="AV373" s="131">
        <f t="shared" si="236"/>
        <v>0</v>
      </c>
      <c r="AW373" s="131">
        <f t="shared" si="236"/>
        <v>0</v>
      </c>
      <c r="AX373" s="131">
        <f t="shared" si="236"/>
        <v>0</v>
      </c>
      <c r="AY373" s="131">
        <f t="shared" si="236"/>
        <v>0</v>
      </c>
      <c r="AZ373" s="131">
        <f t="shared" si="236"/>
        <v>0</v>
      </c>
      <c r="BA373" s="131">
        <f t="shared" si="236"/>
        <v>0</v>
      </c>
      <c r="BB373" s="131">
        <f t="shared" si="236"/>
        <v>0</v>
      </c>
      <c r="BC373" s="131">
        <f t="shared" si="236"/>
        <v>0</v>
      </c>
      <c r="BD373" s="131">
        <f t="shared" si="236"/>
        <v>0</v>
      </c>
      <c r="BE373" s="131">
        <f t="shared" si="236"/>
        <v>0</v>
      </c>
      <c r="BF373" s="131">
        <f t="shared" si="236"/>
        <v>0</v>
      </c>
      <c r="BG373" s="131">
        <f t="shared" si="236"/>
        <v>0</v>
      </c>
      <c r="BH373" s="131">
        <f t="shared" si="236"/>
        <v>0</v>
      </c>
      <c r="BI373" s="131">
        <f t="shared" si="236"/>
        <v>0</v>
      </c>
      <c r="BJ373" s="131">
        <f t="shared" si="236"/>
        <v>0</v>
      </c>
      <c r="BK373" s="131">
        <f t="shared" si="236"/>
        <v>0</v>
      </c>
      <c r="BL373" s="131">
        <f t="shared" si="236"/>
        <v>0</v>
      </c>
      <c r="BM373" s="131">
        <f t="shared" si="236"/>
        <v>0</v>
      </c>
      <c r="BN373" s="131">
        <f t="shared" si="236"/>
        <v>0</v>
      </c>
      <c r="BO373" s="131">
        <f t="shared" si="236"/>
        <v>0</v>
      </c>
      <c r="BP373" s="131">
        <f t="shared" si="236"/>
        <v>0</v>
      </c>
      <c r="BQ373" s="131">
        <f t="shared" si="236"/>
        <v>0</v>
      </c>
      <c r="BR373" s="131">
        <f t="shared" si="236"/>
        <v>0</v>
      </c>
      <c r="BS373" s="131">
        <f t="shared" si="236"/>
        <v>0</v>
      </c>
      <c r="BT373" s="131">
        <f t="shared" ref="BT373:CY373" si="237">IF(BT$287&lt;=$D373,BT362,0)</f>
        <v>0</v>
      </c>
      <c r="BU373" s="131">
        <f t="shared" si="237"/>
        <v>0</v>
      </c>
      <c r="BV373" s="131">
        <f t="shared" si="237"/>
        <v>0</v>
      </c>
      <c r="BW373" s="131">
        <f t="shared" si="237"/>
        <v>0</v>
      </c>
      <c r="BX373" s="131">
        <f t="shared" si="237"/>
        <v>0</v>
      </c>
      <c r="BY373" s="131">
        <f t="shared" si="237"/>
        <v>0</v>
      </c>
      <c r="BZ373" s="131">
        <f t="shared" si="237"/>
        <v>0</v>
      </c>
      <c r="CA373" s="131">
        <f t="shared" si="237"/>
        <v>0</v>
      </c>
      <c r="CB373" s="131">
        <f t="shared" si="237"/>
        <v>0</v>
      </c>
      <c r="CC373" s="131">
        <f t="shared" si="237"/>
        <v>0</v>
      </c>
      <c r="CD373" s="131">
        <f t="shared" si="237"/>
        <v>0</v>
      </c>
      <c r="CE373" s="131">
        <f t="shared" si="237"/>
        <v>0</v>
      </c>
      <c r="CF373" s="131">
        <f t="shared" si="237"/>
        <v>0</v>
      </c>
      <c r="CG373" s="131">
        <f t="shared" si="237"/>
        <v>0</v>
      </c>
      <c r="CH373" s="131">
        <f t="shared" si="237"/>
        <v>0</v>
      </c>
      <c r="CI373" s="131">
        <f t="shared" si="237"/>
        <v>0</v>
      </c>
      <c r="CJ373" s="131">
        <f t="shared" si="237"/>
        <v>0</v>
      </c>
      <c r="CK373" s="131">
        <f t="shared" si="237"/>
        <v>0</v>
      </c>
      <c r="CL373" s="131">
        <f t="shared" si="237"/>
        <v>0</v>
      </c>
      <c r="CM373" s="131">
        <f t="shared" si="237"/>
        <v>0</v>
      </c>
      <c r="CN373" s="131">
        <f t="shared" si="237"/>
        <v>0</v>
      </c>
      <c r="CO373" s="131">
        <f t="shared" si="237"/>
        <v>0</v>
      </c>
      <c r="CP373" s="131">
        <f t="shared" si="237"/>
        <v>0</v>
      </c>
      <c r="CQ373" s="131">
        <f t="shared" si="237"/>
        <v>0</v>
      </c>
      <c r="CR373" s="131">
        <f t="shared" si="237"/>
        <v>0</v>
      </c>
      <c r="CS373" s="131">
        <f t="shared" si="237"/>
        <v>0</v>
      </c>
      <c r="CT373" s="131">
        <f t="shared" si="237"/>
        <v>0</v>
      </c>
      <c r="CU373" s="131">
        <f t="shared" si="237"/>
        <v>0</v>
      </c>
      <c r="CV373" s="131">
        <f t="shared" si="237"/>
        <v>0</v>
      </c>
      <c r="CW373" s="131">
        <f t="shared" si="237"/>
        <v>0</v>
      </c>
      <c r="CX373" s="131">
        <f t="shared" si="237"/>
        <v>0</v>
      </c>
      <c r="CY373" s="131">
        <f t="shared" si="237"/>
        <v>0</v>
      </c>
      <c r="CZ373" s="131">
        <f t="shared" ref="CZ373:DZ373" si="238">IF(CZ$287&lt;=$D373,CZ362,0)</f>
        <v>0</v>
      </c>
      <c r="DA373" s="131">
        <f t="shared" si="238"/>
        <v>0</v>
      </c>
      <c r="DB373" s="131">
        <f t="shared" si="238"/>
        <v>0</v>
      </c>
      <c r="DC373" s="131">
        <f t="shared" si="238"/>
        <v>0</v>
      </c>
      <c r="DD373" s="131">
        <f t="shared" si="238"/>
        <v>0</v>
      </c>
      <c r="DE373" s="131">
        <f t="shared" si="238"/>
        <v>0</v>
      </c>
      <c r="DF373" s="131">
        <f t="shared" si="238"/>
        <v>0</v>
      </c>
      <c r="DG373" s="131">
        <f t="shared" si="238"/>
        <v>0</v>
      </c>
      <c r="DH373" s="131">
        <f t="shared" si="238"/>
        <v>0</v>
      </c>
      <c r="DI373" s="131">
        <f t="shared" si="238"/>
        <v>0</v>
      </c>
      <c r="DJ373" s="131">
        <f t="shared" si="238"/>
        <v>0</v>
      </c>
      <c r="DK373" s="131">
        <f t="shared" si="238"/>
        <v>0</v>
      </c>
      <c r="DL373" s="131">
        <f t="shared" si="238"/>
        <v>0</v>
      </c>
      <c r="DM373" s="131">
        <f t="shared" si="238"/>
        <v>0</v>
      </c>
      <c r="DN373" s="131">
        <f t="shared" si="238"/>
        <v>0</v>
      </c>
      <c r="DO373" s="131">
        <f t="shared" si="238"/>
        <v>0</v>
      </c>
      <c r="DP373" s="131">
        <f t="shared" si="238"/>
        <v>0</v>
      </c>
      <c r="DQ373" s="131">
        <f t="shared" si="238"/>
        <v>0</v>
      </c>
      <c r="DR373" s="131">
        <f t="shared" si="238"/>
        <v>0</v>
      </c>
      <c r="DS373" s="131">
        <f t="shared" si="238"/>
        <v>0</v>
      </c>
      <c r="DT373" s="131">
        <f t="shared" si="238"/>
        <v>0</v>
      </c>
      <c r="DU373" s="131">
        <f t="shared" si="238"/>
        <v>0</v>
      </c>
      <c r="DV373" s="131">
        <f t="shared" si="238"/>
        <v>0</v>
      </c>
      <c r="DW373" s="131">
        <f t="shared" si="238"/>
        <v>0</v>
      </c>
      <c r="DX373" s="131">
        <f t="shared" si="238"/>
        <v>0</v>
      </c>
      <c r="DY373" s="131">
        <f t="shared" si="238"/>
        <v>0</v>
      </c>
      <c r="DZ373" s="131">
        <f t="shared" si="238"/>
        <v>0</v>
      </c>
    </row>
    <row r="374" spans="2:130" ht="13" x14ac:dyDescent="0.3">
      <c r="B374" t="s">
        <v>59</v>
      </c>
      <c r="F374" s="47">
        <f t="shared" si="209"/>
        <v>23564313.555215195</v>
      </c>
      <c r="H374" s="43">
        <f t="shared" ref="H374:BS374" si="239">SUM(H366:H373)</f>
        <v>993625.74943853135</v>
      </c>
      <c r="I374" s="43">
        <f t="shared" si="239"/>
        <v>996474.88403989561</v>
      </c>
      <c r="J374" s="43">
        <f t="shared" si="239"/>
        <v>871499.60482369829</v>
      </c>
      <c r="K374" s="43">
        <f t="shared" si="239"/>
        <v>776492.30314284016</v>
      </c>
      <c r="L374" s="43">
        <f t="shared" si="239"/>
        <v>778878.10812650353</v>
      </c>
      <c r="M374" s="43">
        <f t="shared" si="239"/>
        <v>781271.24359547498</v>
      </c>
      <c r="N374" s="43">
        <f t="shared" si="239"/>
        <v>783671.7320729763</v>
      </c>
      <c r="O374" s="43">
        <f t="shared" si="239"/>
        <v>786079.59615143307</v>
      </c>
      <c r="P374" s="43">
        <f t="shared" si="239"/>
        <v>788494.85849268641</v>
      </c>
      <c r="Q374" s="43">
        <f t="shared" si="239"/>
        <v>997813.36222164007</v>
      </c>
      <c r="R374" s="43">
        <f t="shared" si="239"/>
        <v>1000879.1853891317</v>
      </c>
      <c r="S374" s="43">
        <f t="shared" si="239"/>
        <v>1003954.4284261602</v>
      </c>
      <c r="T374" s="43">
        <f t="shared" si="239"/>
        <v>1007039.1202756675</v>
      </c>
      <c r="U374" s="43">
        <f t="shared" si="239"/>
        <v>1010029.9979738006</v>
      </c>
      <c r="V374" s="43">
        <f t="shared" si="239"/>
        <v>1013236.9666288024</v>
      </c>
      <c r="W374" s="43">
        <f t="shared" si="239"/>
        <v>1016350.1794640496</v>
      </c>
      <c r="X374" s="43">
        <f t="shared" si="239"/>
        <v>1019472.957775564</v>
      </c>
      <c r="Y374" s="43">
        <f t="shared" si="239"/>
        <v>1022605.3309536707</v>
      </c>
      <c r="Z374" s="43">
        <f t="shared" si="239"/>
        <v>225896.23185404582</v>
      </c>
      <c r="AA374" s="43">
        <f t="shared" si="239"/>
        <v>226590.30744702567</v>
      </c>
      <c r="AB374" s="43">
        <f t="shared" si="239"/>
        <v>227286.51561621018</v>
      </c>
      <c r="AC374" s="43">
        <f t="shared" si="239"/>
        <v>227984.86291402861</v>
      </c>
      <c r="AD374" s="43">
        <f t="shared" si="239"/>
        <v>228685.35591304296</v>
      </c>
      <c r="AE374" s="43">
        <f t="shared" si="239"/>
        <v>229388.00120600962</v>
      </c>
      <c r="AF374" s="43">
        <f t="shared" si="239"/>
        <v>230092.80540594153</v>
      </c>
      <c r="AG374" s="43">
        <f t="shared" si="239"/>
        <v>230752.57632449665</v>
      </c>
      <c r="AH374" s="43">
        <f t="shared" si="239"/>
        <v>231485.24394904057</v>
      </c>
      <c r="AI374" s="43">
        <f t="shared" si="239"/>
        <v>232196.49201476228</v>
      </c>
      <c r="AJ374" s="43">
        <f t="shared" si="239"/>
        <v>232909.92541982728</v>
      </c>
      <c r="AK374" s="43">
        <f t="shared" si="239"/>
        <v>233625.55087878183</v>
      </c>
      <c r="AL374" s="43">
        <f t="shared" si="239"/>
        <v>234343.37512680297</v>
      </c>
      <c r="AM374" s="43">
        <f t="shared" si="239"/>
        <v>235063.40491976173</v>
      </c>
      <c r="AN374" s="43">
        <f t="shared" si="239"/>
        <v>235785.64703428693</v>
      </c>
      <c r="AO374" s="43">
        <f t="shared" si="239"/>
        <v>236510.10826782888</v>
      </c>
      <c r="AP374" s="43">
        <f t="shared" si="239"/>
        <v>237236.79543872323</v>
      </c>
      <c r="AQ374" s="43">
        <f t="shared" si="239"/>
        <v>237965.71538625541</v>
      </c>
      <c r="AR374" s="43">
        <f t="shared" si="239"/>
        <v>224740.08617933301</v>
      </c>
      <c r="AS374" s="43">
        <f t="shared" si="239"/>
        <v>225384.50864544659</v>
      </c>
      <c r="AT374" s="43">
        <f t="shared" si="239"/>
        <v>226100.13199920725</v>
      </c>
      <c r="AU374" s="43">
        <f t="shared" si="239"/>
        <v>226794.83408388641</v>
      </c>
      <c r="AV374" s="43">
        <f t="shared" si="239"/>
        <v>227491.67066969207</v>
      </c>
      <c r="AW374" s="43">
        <f t="shared" si="239"/>
        <v>228190.64831496798</v>
      </c>
      <c r="AX374" s="43">
        <f t="shared" si="239"/>
        <v>228891.77359820865</v>
      </c>
      <c r="AY374" s="43">
        <f t="shared" si="239"/>
        <v>229595.05311812126</v>
      </c>
      <c r="AZ374" s="43">
        <f t="shared" si="239"/>
        <v>230300.49349368786</v>
      </c>
      <c r="BA374" s="43">
        <f t="shared" si="239"/>
        <v>231008.10136422751</v>
      </c>
      <c r="BB374" s="43">
        <f t="shared" si="239"/>
        <v>231717.88338945896</v>
      </c>
      <c r="BC374" s="43">
        <f t="shared" si="239"/>
        <v>232429.84624956321</v>
      </c>
      <c r="BD374" s="43">
        <f t="shared" si="239"/>
        <v>0</v>
      </c>
      <c r="BE374" s="43">
        <f t="shared" si="239"/>
        <v>0</v>
      </c>
      <c r="BF374" s="43">
        <f t="shared" si="239"/>
        <v>0</v>
      </c>
      <c r="BG374" s="43">
        <f t="shared" si="239"/>
        <v>0</v>
      </c>
      <c r="BH374" s="43">
        <f t="shared" si="239"/>
        <v>0</v>
      </c>
      <c r="BI374" s="43">
        <f t="shared" si="239"/>
        <v>0</v>
      </c>
      <c r="BJ374" s="43">
        <f t="shared" si="239"/>
        <v>0</v>
      </c>
      <c r="BK374" s="43">
        <f t="shared" si="239"/>
        <v>0</v>
      </c>
      <c r="BL374" s="43">
        <f t="shared" si="239"/>
        <v>0</v>
      </c>
      <c r="BM374" s="43">
        <f t="shared" si="239"/>
        <v>0</v>
      </c>
      <c r="BN374" s="43">
        <f t="shared" si="239"/>
        <v>0</v>
      </c>
      <c r="BO374" s="43">
        <f t="shared" si="239"/>
        <v>0</v>
      </c>
      <c r="BP374" s="43">
        <f t="shared" si="239"/>
        <v>0</v>
      </c>
      <c r="BQ374" s="43">
        <f t="shared" si="239"/>
        <v>0</v>
      </c>
      <c r="BR374" s="43">
        <f t="shared" si="239"/>
        <v>0</v>
      </c>
      <c r="BS374" s="43">
        <f t="shared" si="239"/>
        <v>0</v>
      </c>
      <c r="BT374" s="43">
        <f t="shared" ref="BT374:DZ374" si="240">SUM(BT366:BT373)</f>
        <v>0</v>
      </c>
      <c r="BU374" s="43">
        <f t="shared" si="240"/>
        <v>0</v>
      </c>
      <c r="BV374" s="43">
        <f t="shared" si="240"/>
        <v>0</v>
      </c>
      <c r="BW374" s="43">
        <f t="shared" si="240"/>
        <v>0</v>
      </c>
      <c r="BX374" s="43">
        <f t="shared" si="240"/>
        <v>0</v>
      </c>
      <c r="BY374" s="43">
        <f t="shared" si="240"/>
        <v>0</v>
      </c>
      <c r="BZ374" s="43">
        <f t="shared" si="240"/>
        <v>0</v>
      </c>
      <c r="CA374" s="43">
        <f t="shared" si="240"/>
        <v>0</v>
      </c>
      <c r="CB374" s="43">
        <f t="shared" si="240"/>
        <v>0</v>
      </c>
      <c r="CC374" s="43">
        <f t="shared" si="240"/>
        <v>0</v>
      </c>
      <c r="CD374" s="43">
        <f t="shared" si="240"/>
        <v>0</v>
      </c>
      <c r="CE374" s="43">
        <f t="shared" si="240"/>
        <v>0</v>
      </c>
      <c r="CF374" s="43">
        <f t="shared" si="240"/>
        <v>0</v>
      </c>
      <c r="CG374" s="43">
        <f t="shared" si="240"/>
        <v>0</v>
      </c>
      <c r="CH374" s="43">
        <f t="shared" si="240"/>
        <v>0</v>
      </c>
      <c r="CI374" s="43">
        <f t="shared" si="240"/>
        <v>0</v>
      </c>
      <c r="CJ374" s="43">
        <f t="shared" si="240"/>
        <v>0</v>
      </c>
      <c r="CK374" s="43">
        <f t="shared" si="240"/>
        <v>0</v>
      </c>
      <c r="CL374" s="43">
        <f t="shared" si="240"/>
        <v>0</v>
      </c>
      <c r="CM374" s="43">
        <f t="shared" si="240"/>
        <v>0</v>
      </c>
      <c r="CN374" s="43">
        <f t="shared" si="240"/>
        <v>0</v>
      </c>
      <c r="CO374" s="43">
        <f t="shared" si="240"/>
        <v>0</v>
      </c>
      <c r="CP374" s="43">
        <f t="shared" si="240"/>
        <v>0</v>
      </c>
      <c r="CQ374" s="43">
        <f t="shared" si="240"/>
        <v>0</v>
      </c>
      <c r="CR374" s="43">
        <f t="shared" si="240"/>
        <v>0</v>
      </c>
      <c r="CS374" s="43">
        <f t="shared" si="240"/>
        <v>0</v>
      </c>
      <c r="CT374" s="43">
        <f t="shared" si="240"/>
        <v>0</v>
      </c>
      <c r="CU374" s="43">
        <f t="shared" si="240"/>
        <v>0</v>
      </c>
      <c r="CV374" s="43">
        <f t="shared" si="240"/>
        <v>0</v>
      </c>
      <c r="CW374" s="43">
        <f t="shared" si="240"/>
        <v>0</v>
      </c>
      <c r="CX374" s="43">
        <f t="shared" si="240"/>
        <v>0</v>
      </c>
      <c r="CY374" s="43">
        <f t="shared" si="240"/>
        <v>0</v>
      </c>
      <c r="CZ374" s="43">
        <f t="shared" si="240"/>
        <v>0</v>
      </c>
      <c r="DA374" s="43">
        <f t="shared" si="240"/>
        <v>0</v>
      </c>
      <c r="DB374" s="43">
        <f t="shared" si="240"/>
        <v>0</v>
      </c>
      <c r="DC374" s="43">
        <f t="shared" si="240"/>
        <v>0</v>
      </c>
      <c r="DD374" s="43">
        <f t="shared" si="240"/>
        <v>0</v>
      </c>
      <c r="DE374" s="43">
        <f t="shared" si="240"/>
        <v>0</v>
      </c>
      <c r="DF374" s="43">
        <f t="shared" si="240"/>
        <v>0</v>
      </c>
      <c r="DG374" s="43">
        <f t="shared" si="240"/>
        <v>0</v>
      </c>
      <c r="DH374" s="43">
        <f t="shared" si="240"/>
        <v>0</v>
      </c>
      <c r="DI374" s="43">
        <f t="shared" si="240"/>
        <v>0</v>
      </c>
      <c r="DJ374" s="43">
        <f t="shared" si="240"/>
        <v>0</v>
      </c>
      <c r="DK374" s="43">
        <f t="shared" si="240"/>
        <v>0</v>
      </c>
      <c r="DL374" s="43">
        <f t="shared" si="240"/>
        <v>0</v>
      </c>
      <c r="DM374" s="43">
        <f t="shared" si="240"/>
        <v>0</v>
      </c>
      <c r="DN374" s="43">
        <f t="shared" si="240"/>
        <v>0</v>
      </c>
      <c r="DO374" s="43">
        <f t="shared" si="240"/>
        <v>0</v>
      </c>
      <c r="DP374" s="43">
        <f t="shared" si="240"/>
        <v>0</v>
      </c>
      <c r="DQ374" s="43">
        <f t="shared" si="240"/>
        <v>0</v>
      </c>
      <c r="DR374" s="43">
        <f t="shared" si="240"/>
        <v>0</v>
      </c>
      <c r="DS374" s="43">
        <f t="shared" si="240"/>
        <v>0</v>
      </c>
      <c r="DT374" s="43">
        <f t="shared" si="240"/>
        <v>0</v>
      </c>
      <c r="DU374" s="43">
        <f t="shared" si="240"/>
        <v>0</v>
      </c>
      <c r="DV374" s="43">
        <f t="shared" si="240"/>
        <v>0</v>
      </c>
      <c r="DW374" s="43">
        <f t="shared" si="240"/>
        <v>0</v>
      </c>
      <c r="DX374" s="43">
        <f t="shared" si="240"/>
        <v>0</v>
      </c>
      <c r="DY374" s="43">
        <f t="shared" si="240"/>
        <v>0</v>
      </c>
      <c r="DZ374" s="43">
        <f t="shared" si="240"/>
        <v>0</v>
      </c>
    </row>
    <row r="375" spans="2:130" x14ac:dyDescent="0.25">
      <c r="F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row>
    <row r="376" spans="2:130" ht="13" x14ac:dyDescent="0.3">
      <c r="B376" s="108" t="s">
        <v>96</v>
      </c>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row>
    <row r="377" spans="2:130" x14ac:dyDescent="0.25">
      <c r="B377" t="str">
        <f t="shared" ref="B377:B384" si="241">B366</f>
        <v>New system design and build</v>
      </c>
      <c r="D377" s="134">
        <f>Costs!T345</f>
        <v>0</v>
      </c>
      <c r="F377" s="46">
        <f t="shared" ref="F377:F385" si="242">SUM(H377:DZ377)</f>
        <v>0</v>
      </c>
      <c r="H377" s="43">
        <f>H355-H366</f>
        <v>0</v>
      </c>
      <c r="I377" s="43">
        <f t="shared" ref="I377:BT377" si="243">I355-I366</f>
        <v>0</v>
      </c>
      <c r="J377" s="43">
        <f t="shared" si="243"/>
        <v>0</v>
      </c>
      <c r="K377" s="43">
        <f t="shared" si="243"/>
        <v>0</v>
      </c>
      <c r="L377" s="43">
        <f t="shared" si="243"/>
        <v>0</v>
      </c>
      <c r="M377" s="43">
        <f t="shared" si="243"/>
        <v>0</v>
      </c>
      <c r="N377" s="43">
        <f t="shared" si="243"/>
        <v>0</v>
      </c>
      <c r="O377" s="43">
        <f t="shared" si="243"/>
        <v>0</v>
      </c>
      <c r="P377" s="43">
        <f t="shared" si="243"/>
        <v>0</v>
      </c>
      <c r="Q377" s="43">
        <f t="shared" si="243"/>
        <v>0</v>
      </c>
      <c r="R377" s="43">
        <f t="shared" si="243"/>
        <v>0</v>
      </c>
      <c r="S377" s="43">
        <f t="shared" si="243"/>
        <v>0</v>
      </c>
      <c r="T377" s="43">
        <f t="shared" si="243"/>
        <v>0</v>
      </c>
      <c r="U377" s="43">
        <f t="shared" si="243"/>
        <v>0</v>
      </c>
      <c r="V377" s="43">
        <f t="shared" si="243"/>
        <v>0</v>
      </c>
      <c r="W377" s="43">
        <f t="shared" si="243"/>
        <v>0</v>
      </c>
      <c r="X377" s="43">
        <f t="shared" si="243"/>
        <v>0</v>
      </c>
      <c r="Y377" s="43">
        <f t="shared" si="243"/>
        <v>0</v>
      </c>
      <c r="Z377" s="43">
        <f t="shared" si="243"/>
        <v>0</v>
      </c>
      <c r="AA377" s="43">
        <f t="shared" si="243"/>
        <v>0</v>
      </c>
      <c r="AB377" s="43">
        <f t="shared" si="243"/>
        <v>0</v>
      </c>
      <c r="AC377" s="43">
        <f t="shared" si="243"/>
        <v>0</v>
      </c>
      <c r="AD377" s="43">
        <f t="shared" si="243"/>
        <v>0</v>
      </c>
      <c r="AE377" s="43">
        <f t="shared" si="243"/>
        <v>0</v>
      </c>
      <c r="AF377" s="43">
        <f t="shared" si="243"/>
        <v>0</v>
      </c>
      <c r="AG377" s="43">
        <f t="shared" si="243"/>
        <v>0</v>
      </c>
      <c r="AH377" s="43">
        <f t="shared" si="243"/>
        <v>0</v>
      </c>
      <c r="AI377" s="43">
        <f t="shared" si="243"/>
        <v>0</v>
      </c>
      <c r="AJ377" s="43">
        <f t="shared" si="243"/>
        <v>0</v>
      </c>
      <c r="AK377" s="43">
        <f t="shared" si="243"/>
        <v>0</v>
      </c>
      <c r="AL377" s="43">
        <f t="shared" si="243"/>
        <v>0</v>
      </c>
      <c r="AM377" s="43">
        <f t="shared" si="243"/>
        <v>0</v>
      </c>
      <c r="AN377" s="43">
        <f t="shared" si="243"/>
        <v>0</v>
      </c>
      <c r="AO377" s="43">
        <f t="shared" si="243"/>
        <v>0</v>
      </c>
      <c r="AP377" s="43">
        <f t="shared" si="243"/>
        <v>0</v>
      </c>
      <c r="AQ377" s="43">
        <f t="shared" si="243"/>
        <v>0</v>
      </c>
      <c r="AR377" s="43">
        <f t="shared" si="243"/>
        <v>0</v>
      </c>
      <c r="AS377" s="43">
        <f t="shared" si="243"/>
        <v>0</v>
      </c>
      <c r="AT377" s="43">
        <f t="shared" si="243"/>
        <v>0</v>
      </c>
      <c r="AU377" s="43">
        <f t="shared" si="243"/>
        <v>0</v>
      </c>
      <c r="AV377" s="43">
        <f t="shared" si="243"/>
        <v>0</v>
      </c>
      <c r="AW377" s="43">
        <f t="shared" si="243"/>
        <v>0</v>
      </c>
      <c r="AX377" s="43">
        <f t="shared" si="243"/>
        <v>0</v>
      </c>
      <c r="AY377" s="43">
        <f t="shared" si="243"/>
        <v>0</v>
      </c>
      <c r="AZ377" s="43">
        <f t="shared" si="243"/>
        <v>0</v>
      </c>
      <c r="BA377" s="43">
        <f t="shared" si="243"/>
        <v>0</v>
      </c>
      <c r="BB377" s="43">
        <f t="shared" si="243"/>
        <v>0</v>
      </c>
      <c r="BC377" s="43">
        <f t="shared" si="243"/>
        <v>0</v>
      </c>
      <c r="BD377" s="43">
        <f t="shared" si="243"/>
        <v>0</v>
      </c>
      <c r="BE377" s="43">
        <f t="shared" si="243"/>
        <v>0</v>
      </c>
      <c r="BF377" s="43">
        <f t="shared" si="243"/>
        <v>0</v>
      </c>
      <c r="BG377" s="43">
        <f t="shared" si="243"/>
        <v>0</v>
      </c>
      <c r="BH377" s="43">
        <f t="shared" si="243"/>
        <v>0</v>
      </c>
      <c r="BI377" s="43">
        <f t="shared" si="243"/>
        <v>0</v>
      </c>
      <c r="BJ377" s="43">
        <f t="shared" si="243"/>
        <v>0</v>
      </c>
      <c r="BK377" s="43">
        <f t="shared" si="243"/>
        <v>0</v>
      </c>
      <c r="BL377" s="43">
        <f t="shared" si="243"/>
        <v>0</v>
      </c>
      <c r="BM377" s="43">
        <f t="shared" si="243"/>
        <v>0</v>
      </c>
      <c r="BN377" s="43">
        <f t="shared" si="243"/>
        <v>0</v>
      </c>
      <c r="BO377" s="43">
        <f t="shared" si="243"/>
        <v>0</v>
      </c>
      <c r="BP377" s="43">
        <f t="shared" si="243"/>
        <v>0</v>
      </c>
      <c r="BQ377" s="43">
        <f t="shared" si="243"/>
        <v>0</v>
      </c>
      <c r="BR377" s="43">
        <f t="shared" si="243"/>
        <v>0</v>
      </c>
      <c r="BS377" s="43">
        <f t="shared" si="243"/>
        <v>0</v>
      </c>
      <c r="BT377" s="43">
        <f t="shared" si="243"/>
        <v>0</v>
      </c>
      <c r="BU377" s="43">
        <f t="shared" ref="BU377:DZ377" si="244">BU355-BU366</f>
        <v>0</v>
      </c>
      <c r="BV377" s="43">
        <f t="shared" si="244"/>
        <v>0</v>
      </c>
      <c r="BW377" s="43">
        <f t="shared" si="244"/>
        <v>0</v>
      </c>
      <c r="BX377" s="43">
        <f t="shared" si="244"/>
        <v>0</v>
      </c>
      <c r="BY377" s="43">
        <f t="shared" si="244"/>
        <v>0</v>
      </c>
      <c r="BZ377" s="43">
        <f t="shared" si="244"/>
        <v>0</v>
      </c>
      <c r="CA377" s="43">
        <f t="shared" si="244"/>
        <v>0</v>
      </c>
      <c r="CB377" s="43">
        <f t="shared" si="244"/>
        <v>0</v>
      </c>
      <c r="CC377" s="43">
        <f t="shared" si="244"/>
        <v>0</v>
      </c>
      <c r="CD377" s="43">
        <f t="shared" si="244"/>
        <v>0</v>
      </c>
      <c r="CE377" s="43">
        <f t="shared" si="244"/>
        <v>0</v>
      </c>
      <c r="CF377" s="43">
        <f t="shared" si="244"/>
        <v>0</v>
      </c>
      <c r="CG377" s="43">
        <f t="shared" si="244"/>
        <v>0</v>
      </c>
      <c r="CH377" s="43">
        <f t="shared" si="244"/>
        <v>0</v>
      </c>
      <c r="CI377" s="43">
        <f t="shared" si="244"/>
        <v>0</v>
      </c>
      <c r="CJ377" s="43">
        <f t="shared" si="244"/>
        <v>0</v>
      </c>
      <c r="CK377" s="43">
        <f t="shared" si="244"/>
        <v>0</v>
      </c>
      <c r="CL377" s="43">
        <f t="shared" si="244"/>
        <v>0</v>
      </c>
      <c r="CM377" s="43">
        <f t="shared" si="244"/>
        <v>0</v>
      </c>
      <c r="CN377" s="43">
        <f t="shared" si="244"/>
        <v>0</v>
      </c>
      <c r="CO377" s="43">
        <f t="shared" si="244"/>
        <v>0</v>
      </c>
      <c r="CP377" s="43">
        <f t="shared" si="244"/>
        <v>0</v>
      </c>
      <c r="CQ377" s="43">
        <f t="shared" si="244"/>
        <v>0</v>
      </c>
      <c r="CR377" s="43">
        <f t="shared" si="244"/>
        <v>0</v>
      </c>
      <c r="CS377" s="43">
        <f t="shared" si="244"/>
        <v>0</v>
      </c>
      <c r="CT377" s="43">
        <f t="shared" si="244"/>
        <v>0</v>
      </c>
      <c r="CU377" s="43">
        <f t="shared" si="244"/>
        <v>0</v>
      </c>
      <c r="CV377" s="43">
        <f t="shared" si="244"/>
        <v>0</v>
      </c>
      <c r="CW377" s="43">
        <f t="shared" si="244"/>
        <v>0</v>
      </c>
      <c r="CX377" s="43">
        <f t="shared" si="244"/>
        <v>0</v>
      </c>
      <c r="CY377" s="43">
        <f t="shared" si="244"/>
        <v>0</v>
      </c>
      <c r="CZ377" s="43">
        <f t="shared" si="244"/>
        <v>0</v>
      </c>
      <c r="DA377" s="43">
        <f t="shared" si="244"/>
        <v>0</v>
      </c>
      <c r="DB377" s="43">
        <f t="shared" si="244"/>
        <v>0</v>
      </c>
      <c r="DC377" s="43">
        <f t="shared" si="244"/>
        <v>0</v>
      </c>
      <c r="DD377" s="43">
        <f t="shared" si="244"/>
        <v>0</v>
      </c>
      <c r="DE377" s="43">
        <f t="shared" si="244"/>
        <v>0</v>
      </c>
      <c r="DF377" s="43">
        <f t="shared" si="244"/>
        <v>0</v>
      </c>
      <c r="DG377" s="43">
        <f t="shared" si="244"/>
        <v>0</v>
      </c>
      <c r="DH377" s="43">
        <f t="shared" si="244"/>
        <v>0</v>
      </c>
      <c r="DI377" s="43">
        <f t="shared" si="244"/>
        <v>0</v>
      </c>
      <c r="DJ377" s="43">
        <f t="shared" si="244"/>
        <v>0</v>
      </c>
      <c r="DK377" s="43">
        <f t="shared" si="244"/>
        <v>0</v>
      </c>
      <c r="DL377" s="43">
        <f t="shared" si="244"/>
        <v>0</v>
      </c>
      <c r="DM377" s="43">
        <f t="shared" si="244"/>
        <v>0</v>
      </c>
      <c r="DN377" s="43">
        <f t="shared" si="244"/>
        <v>0</v>
      </c>
      <c r="DO377" s="43">
        <f t="shared" si="244"/>
        <v>0</v>
      </c>
      <c r="DP377" s="43">
        <f t="shared" si="244"/>
        <v>0</v>
      </c>
      <c r="DQ377" s="43">
        <f t="shared" si="244"/>
        <v>0</v>
      </c>
      <c r="DR377" s="43">
        <f t="shared" si="244"/>
        <v>0</v>
      </c>
      <c r="DS377" s="43">
        <f t="shared" si="244"/>
        <v>0</v>
      </c>
      <c r="DT377" s="43">
        <f t="shared" si="244"/>
        <v>0</v>
      </c>
      <c r="DU377" s="43">
        <f t="shared" si="244"/>
        <v>0</v>
      </c>
      <c r="DV377" s="43">
        <f t="shared" si="244"/>
        <v>0</v>
      </c>
      <c r="DW377" s="43">
        <f t="shared" si="244"/>
        <v>0</v>
      </c>
      <c r="DX377" s="43">
        <f t="shared" si="244"/>
        <v>0</v>
      </c>
      <c r="DY377" s="43">
        <f t="shared" si="244"/>
        <v>0</v>
      </c>
      <c r="DZ377" s="43">
        <f t="shared" si="244"/>
        <v>0</v>
      </c>
    </row>
    <row r="378" spans="2:130" x14ac:dyDescent="0.25">
      <c r="B378" t="str">
        <f t="shared" si="241"/>
        <v>Platform change management and communications</v>
      </c>
      <c r="D378" s="134">
        <f>Costs!T346</f>
        <v>0</v>
      </c>
      <c r="F378" s="46">
        <f t="shared" si="242"/>
        <v>0</v>
      </c>
      <c r="H378" s="43">
        <f t="shared" ref="H378:BS378" si="245">H356-H367</f>
        <v>0</v>
      </c>
      <c r="I378" s="43">
        <f t="shared" si="245"/>
        <v>0</v>
      </c>
      <c r="J378" s="43">
        <f t="shared" si="245"/>
        <v>0</v>
      </c>
      <c r="K378" s="43">
        <f t="shared" si="245"/>
        <v>0</v>
      </c>
      <c r="L378" s="43">
        <f t="shared" si="245"/>
        <v>0</v>
      </c>
      <c r="M378" s="43">
        <f t="shared" si="245"/>
        <v>0</v>
      </c>
      <c r="N378" s="43">
        <f t="shared" si="245"/>
        <v>0</v>
      </c>
      <c r="O378" s="43">
        <f t="shared" si="245"/>
        <v>0</v>
      </c>
      <c r="P378" s="43">
        <f t="shared" si="245"/>
        <v>0</v>
      </c>
      <c r="Q378" s="43">
        <f t="shared" si="245"/>
        <v>0</v>
      </c>
      <c r="R378" s="43">
        <f t="shared" si="245"/>
        <v>0</v>
      </c>
      <c r="S378" s="43">
        <f t="shared" si="245"/>
        <v>0</v>
      </c>
      <c r="T378" s="43">
        <f t="shared" si="245"/>
        <v>0</v>
      </c>
      <c r="U378" s="43">
        <f t="shared" si="245"/>
        <v>0</v>
      </c>
      <c r="V378" s="43">
        <f t="shared" si="245"/>
        <v>0</v>
      </c>
      <c r="W378" s="43">
        <f t="shared" si="245"/>
        <v>0</v>
      </c>
      <c r="X378" s="43">
        <f t="shared" si="245"/>
        <v>0</v>
      </c>
      <c r="Y378" s="43">
        <f t="shared" si="245"/>
        <v>0</v>
      </c>
      <c r="Z378" s="43">
        <f t="shared" si="245"/>
        <v>0</v>
      </c>
      <c r="AA378" s="43">
        <f t="shared" si="245"/>
        <v>0</v>
      </c>
      <c r="AB378" s="43">
        <f t="shared" si="245"/>
        <v>0</v>
      </c>
      <c r="AC378" s="43">
        <f t="shared" si="245"/>
        <v>0</v>
      </c>
      <c r="AD378" s="43">
        <f t="shared" si="245"/>
        <v>0</v>
      </c>
      <c r="AE378" s="43">
        <f t="shared" si="245"/>
        <v>0</v>
      </c>
      <c r="AF378" s="43">
        <f t="shared" si="245"/>
        <v>0</v>
      </c>
      <c r="AG378" s="43">
        <f t="shared" si="245"/>
        <v>0</v>
      </c>
      <c r="AH378" s="43">
        <f t="shared" si="245"/>
        <v>0</v>
      </c>
      <c r="AI378" s="43">
        <f t="shared" si="245"/>
        <v>0</v>
      </c>
      <c r="AJ378" s="43">
        <f t="shared" si="245"/>
        <v>0</v>
      </c>
      <c r="AK378" s="43">
        <f t="shared" si="245"/>
        <v>0</v>
      </c>
      <c r="AL378" s="43">
        <f t="shared" si="245"/>
        <v>0</v>
      </c>
      <c r="AM378" s="43">
        <f t="shared" si="245"/>
        <v>0</v>
      </c>
      <c r="AN378" s="43">
        <f t="shared" si="245"/>
        <v>0</v>
      </c>
      <c r="AO378" s="43">
        <f t="shared" si="245"/>
        <v>0</v>
      </c>
      <c r="AP378" s="43">
        <f t="shared" si="245"/>
        <v>0</v>
      </c>
      <c r="AQ378" s="43">
        <f t="shared" si="245"/>
        <v>0</v>
      </c>
      <c r="AR378" s="43">
        <f t="shared" si="245"/>
        <v>0</v>
      </c>
      <c r="AS378" s="43">
        <f t="shared" si="245"/>
        <v>0</v>
      </c>
      <c r="AT378" s="43">
        <f t="shared" si="245"/>
        <v>0</v>
      </c>
      <c r="AU378" s="43">
        <f t="shared" si="245"/>
        <v>0</v>
      </c>
      <c r="AV378" s="43">
        <f t="shared" si="245"/>
        <v>0</v>
      </c>
      <c r="AW378" s="43">
        <f t="shared" si="245"/>
        <v>0</v>
      </c>
      <c r="AX378" s="43">
        <f t="shared" si="245"/>
        <v>0</v>
      </c>
      <c r="AY378" s="43">
        <f t="shared" si="245"/>
        <v>0</v>
      </c>
      <c r="AZ378" s="43">
        <f t="shared" si="245"/>
        <v>0</v>
      </c>
      <c r="BA378" s="43">
        <f t="shared" si="245"/>
        <v>0</v>
      </c>
      <c r="BB378" s="43">
        <f t="shared" si="245"/>
        <v>0</v>
      </c>
      <c r="BC378" s="43">
        <f t="shared" si="245"/>
        <v>0</v>
      </c>
      <c r="BD378" s="43">
        <f t="shared" si="245"/>
        <v>0</v>
      </c>
      <c r="BE378" s="43">
        <f t="shared" si="245"/>
        <v>0</v>
      </c>
      <c r="BF378" s="43">
        <f t="shared" si="245"/>
        <v>0</v>
      </c>
      <c r="BG378" s="43">
        <f t="shared" si="245"/>
        <v>0</v>
      </c>
      <c r="BH378" s="43">
        <f t="shared" si="245"/>
        <v>0</v>
      </c>
      <c r="BI378" s="43">
        <f t="shared" si="245"/>
        <v>0</v>
      </c>
      <c r="BJ378" s="43">
        <f t="shared" si="245"/>
        <v>0</v>
      </c>
      <c r="BK378" s="43">
        <f t="shared" si="245"/>
        <v>0</v>
      </c>
      <c r="BL378" s="43">
        <f t="shared" si="245"/>
        <v>0</v>
      </c>
      <c r="BM378" s="43">
        <f t="shared" si="245"/>
        <v>0</v>
      </c>
      <c r="BN378" s="43">
        <f t="shared" si="245"/>
        <v>0</v>
      </c>
      <c r="BO378" s="43">
        <f t="shared" si="245"/>
        <v>0</v>
      </c>
      <c r="BP378" s="43">
        <f t="shared" si="245"/>
        <v>0</v>
      </c>
      <c r="BQ378" s="43">
        <f t="shared" si="245"/>
        <v>0</v>
      </c>
      <c r="BR378" s="43">
        <f t="shared" si="245"/>
        <v>0</v>
      </c>
      <c r="BS378" s="43">
        <f t="shared" si="245"/>
        <v>0</v>
      </c>
      <c r="BT378" s="43">
        <f t="shared" ref="BT378:DZ378" si="246">BT356-BT367</f>
        <v>0</v>
      </c>
      <c r="BU378" s="43">
        <f t="shared" si="246"/>
        <v>0</v>
      </c>
      <c r="BV378" s="43">
        <f t="shared" si="246"/>
        <v>0</v>
      </c>
      <c r="BW378" s="43">
        <f t="shared" si="246"/>
        <v>0</v>
      </c>
      <c r="BX378" s="43">
        <f t="shared" si="246"/>
        <v>0</v>
      </c>
      <c r="BY378" s="43">
        <f t="shared" si="246"/>
        <v>0</v>
      </c>
      <c r="BZ378" s="43">
        <f t="shared" si="246"/>
        <v>0</v>
      </c>
      <c r="CA378" s="43">
        <f t="shared" si="246"/>
        <v>0</v>
      </c>
      <c r="CB378" s="43">
        <f t="shared" si="246"/>
        <v>0</v>
      </c>
      <c r="CC378" s="43">
        <f t="shared" si="246"/>
        <v>0</v>
      </c>
      <c r="CD378" s="43">
        <f t="shared" si="246"/>
        <v>0</v>
      </c>
      <c r="CE378" s="43">
        <f t="shared" si="246"/>
        <v>0</v>
      </c>
      <c r="CF378" s="43">
        <f t="shared" si="246"/>
        <v>0</v>
      </c>
      <c r="CG378" s="43">
        <f t="shared" si="246"/>
        <v>0</v>
      </c>
      <c r="CH378" s="43">
        <f t="shared" si="246"/>
        <v>0</v>
      </c>
      <c r="CI378" s="43">
        <f t="shared" si="246"/>
        <v>0</v>
      </c>
      <c r="CJ378" s="43">
        <f t="shared" si="246"/>
        <v>0</v>
      </c>
      <c r="CK378" s="43">
        <f t="shared" si="246"/>
        <v>0</v>
      </c>
      <c r="CL378" s="43">
        <f t="shared" si="246"/>
        <v>0</v>
      </c>
      <c r="CM378" s="43">
        <f t="shared" si="246"/>
        <v>0</v>
      </c>
      <c r="CN378" s="43">
        <f t="shared" si="246"/>
        <v>0</v>
      </c>
      <c r="CO378" s="43">
        <f t="shared" si="246"/>
        <v>0</v>
      </c>
      <c r="CP378" s="43">
        <f t="shared" si="246"/>
        <v>0</v>
      </c>
      <c r="CQ378" s="43">
        <f t="shared" si="246"/>
        <v>0</v>
      </c>
      <c r="CR378" s="43">
        <f t="shared" si="246"/>
        <v>0</v>
      </c>
      <c r="CS378" s="43">
        <f t="shared" si="246"/>
        <v>0</v>
      </c>
      <c r="CT378" s="43">
        <f t="shared" si="246"/>
        <v>0</v>
      </c>
      <c r="CU378" s="43">
        <f t="shared" si="246"/>
        <v>0</v>
      </c>
      <c r="CV378" s="43">
        <f t="shared" si="246"/>
        <v>0</v>
      </c>
      <c r="CW378" s="43">
        <f t="shared" si="246"/>
        <v>0</v>
      </c>
      <c r="CX378" s="43">
        <f t="shared" si="246"/>
        <v>0</v>
      </c>
      <c r="CY378" s="43">
        <f t="shared" si="246"/>
        <v>0</v>
      </c>
      <c r="CZ378" s="43">
        <f t="shared" si="246"/>
        <v>0</v>
      </c>
      <c r="DA378" s="43">
        <f t="shared" si="246"/>
        <v>0</v>
      </c>
      <c r="DB378" s="43">
        <f t="shared" si="246"/>
        <v>0</v>
      </c>
      <c r="DC378" s="43">
        <f t="shared" si="246"/>
        <v>0</v>
      </c>
      <c r="DD378" s="43">
        <f t="shared" si="246"/>
        <v>0</v>
      </c>
      <c r="DE378" s="43">
        <f t="shared" si="246"/>
        <v>0</v>
      </c>
      <c r="DF378" s="43">
        <f t="shared" si="246"/>
        <v>0</v>
      </c>
      <c r="DG378" s="43">
        <f t="shared" si="246"/>
        <v>0</v>
      </c>
      <c r="DH378" s="43">
        <f t="shared" si="246"/>
        <v>0</v>
      </c>
      <c r="DI378" s="43">
        <f t="shared" si="246"/>
        <v>0</v>
      </c>
      <c r="DJ378" s="43">
        <f t="shared" si="246"/>
        <v>0</v>
      </c>
      <c r="DK378" s="43">
        <f t="shared" si="246"/>
        <v>0</v>
      </c>
      <c r="DL378" s="43">
        <f t="shared" si="246"/>
        <v>0</v>
      </c>
      <c r="DM378" s="43">
        <f t="shared" si="246"/>
        <v>0</v>
      </c>
      <c r="DN378" s="43">
        <f t="shared" si="246"/>
        <v>0</v>
      </c>
      <c r="DO378" s="43">
        <f t="shared" si="246"/>
        <v>0</v>
      </c>
      <c r="DP378" s="43">
        <f t="shared" si="246"/>
        <v>0</v>
      </c>
      <c r="DQ378" s="43">
        <f t="shared" si="246"/>
        <v>0</v>
      </c>
      <c r="DR378" s="43">
        <f t="shared" si="246"/>
        <v>0</v>
      </c>
      <c r="DS378" s="43">
        <f t="shared" si="246"/>
        <v>0</v>
      </c>
      <c r="DT378" s="43">
        <f t="shared" si="246"/>
        <v>0</v>
      </c>
      <c r="DU378" s="43">
        <f t="shared" si="246"/>
        <v>0</v>
      </c>
      <c r="DV378" s="43">
        <f t="shared" si="246"/>
        <v>0</v>
      </c>
      <c r="DW378" s="43">
        <f t="shared" si="246"/>
        <v>0</v>
      </c>
      <c r="DX378" s="43">
        <f t="shared" si="246"/>
        <v>0</v>
      </c>
      <c r="DY378" s="43">
        <f t="shared" si="246"/>
        <v>0</v>
      </c>
      <c r="DZ378" s="43">
        <f t="shared" si="246"/>
        <v>0</v>
      </c>
    </row>
    <row r="379" spans="2:130" x14ac:dyDescent="0.25">
      <c r="B379" t="str">
        <f t="shared" si="241"/>
        <v>On-going system hosting</v>
      </c>
      <c r="D379" s="134">
        <f>Costs!T347</f>
        <v>48579</v>
      </c>
      <c r="F379" s="46">
        <f t="shared" si="242"/>
        <v>23289304.111108918</v>
      </c>
      <c r="H379" s="43">
        <f t="shared" ref="H379:BS380" si="247">H357-H368</f>
        <v>0</v>
      </c>
      <c r="I379" s="43">
        <f t="shared" si="247"/>
        <v>0</v>
      </c>
      <c r="J379" s="43">
        <f t="shared" si="247"/>
        <v>0</v>
      </c>
      <c r="K379" s="43">
        <f t="shared" si="247"/>
        <v>0</v>
      </c>
      <c r="L379" s="43">
        <f t="shared" si="247"/>
        <v>0</v>
      </c>
      <c r="M379" s="43">
        <f t="shared" si="247"/>
        <v>0</v>
      </c>
      <c r="N379" s="43">
        <f t="shared" si="247"/>
        <v>0</v>
      </c>
      <c r="O379" s="43">
        <f t="shared" si="247"/>
        <v>0</v>
      </c>
      <c r="P379" s="43">
        <f t="shared" si="247"/>
        <v>0</v>
      </c>
      <c r="Q379" s="43">
        <f t="shared" si="247"/>
        <v>0</v>
      </c>
      <c r="R379" s="43">
        <f t="shared" si="247"/>
        <v>0</v>
      </c>
      <c r="S379" s="43">
        <f t="shared" si="247"/>
        <v>0</v>
      </c>
      <c r="T379" s="43">
        <f t="shared" si="247"/>
        <v>0</v>
      </c>
      <c r="U379" s="43">
        <f t="shared" si="247"/>
        <v>0</v>
      </c>
      <c r="V379" s="43">
        <f t="shared" si="247"/>
        <v>0</v>
      </c>
      <c r="W379" s="43">
        <f t="shared" si="247"/>
        <v>0</v>
      </c>
      <c r="X379" s="43">
        <f t="shared" si="247"/>
        <v>0</v>
      </c>
      <c r="Y379" s="43">
        <f t="shared" si="247"/>
        <v>0</v>
      </c>
      <c r="Z379" s="43">
        <f t="shared" si="247"/>
        <v>0</v>
      </c>
      <c r="AA379" s="43">
        <f t="shared" si="247"/>
        <v>0</v>
      </c>
      <c r="AB379" s="43">
        <f t="shared" si="247"/>
        <v>0</v>
      </c>
      <c r="AC379" s="43">
        <f t="shared" si="247"/>
        <v>0</v>
      </c>
      <c r="AD379" s="43">
        <f t="shared" si="247"/>
        <v>0</v>
      </c>
      <c r="AE379" s="43">
        <f t="shared" si="247"/>
        <v>0</v>
      </c>
      <c r="AF379" s="43">
        <f t="shared" si="247"/>
        <v>0</v>
      </c>
      <c r="AG379" s="43">
        <f t="shared" si="247"/>
        <v>0</v>
      </c>
      <c r="AH379" s="43">
        <f t="shared" si="247"/>
        <v>0</v>
      </c>
      <c r="AI379" s="43">
        <f t="shared" si="247"/>
        <v>0</v>
      </c>
      <c r="AJ379" s="43">
        <f t="shared" si="247"/>
        <v>0</v>
      </c>
      <c r="AK379" s="43">
        <f t="shared" si="247"/>
        <v>0</v>
      </c>
      <c r="AL379" s="43">
        <f t="shared" si="247"/>
        <v>0</v>
      </c>
      <c r="AM379" s="43">
        <f t="shared" si="247"/>
        <v>0</v>
      </c>
      <c r="AN379" s="43">
        <f t="shared" si="247"/>
        <v>0</v>
      </c>
      <c r="AO379" s="43">
        <f t="shared" si="247"/>
        <v>0</v>
      </c>
      <c r="AP379" s="43">
        <f t="shared" si="247"/>
        <v>0</v>
      </c>
      <c r="AQ379" s="43">
        <f t="shared" si="247"/>
        <v>0</v>
      </c>
      <c r="AR379" s="43">
        <f t="shared" si="247"/>
        <v>0</v>
      </c>
      <c r="AS379" s="43">
        <f t="shared" si="247"/>
        <v>0</v>
      </c>
      <c r="AT379" s="43">
        <f t="shared" si="247"/>
        <v>0</v>
      </c>
      <c r="AU379" s="43">
        <f t="shared" si="247"/>
        <v>0</v>
      </c>
      <c r="AV379" s="43">
        <f t="shared" si="247"/>
        <v>0</v>
      </c>
      <c r="AW379" s="43">
        <f t="shared" si="247"/>
        <v>0</v>
      </c>
      <c r="AX379" s="43">
        <f t="shared" si="247"/>
        <v>0</v>
      </c>
      <c r="AY379" s="43">
        <f t="shared" si="247"/>
        <v>0</v>
      </c>
      <c r="AZ379" s="43">
        <f t="shared" si="247"/>
        <v>0</v>
      </c>
      <c r="BA379" s="43">
        <f t="shared" si="247"/>
        <v>0</v>
      </c>
      <c r="BB379" s="43">
        <f t="shared" si="247"/>
        <v>0</v>
      </c>
      <c r="BC379" s="43">
        <f t="shared" si="247"/>
        <v>0</v>
      </c>
      <c r="BD379" s="43">
        <f t="shared" si="247"/>
        <v>289573.75379505107</v>
      </c>
      <c r="BE379" s="43">
        <f t="shared" si="247"/>
        <v>290404.08111099538</v>
      </c>
      <c r="BF379" s="43">
        <f t="shared" si="247"/>
        <v>291326.14955180982</v>
      </c>
      <c r="BG379" s="43">
        <f t="shared" si="247"/>
        <v>292221.26129555661</v>
      </c>
      <c r="BH379" s="43">
        <f t="shared" si="247"/>
        <v>293119.12330746517</v>
      </c>
      <c r="BI379" s="43">
        <f t="shared" si="247"/>
        <v>294019.74403784901</v>
      </c>
      <c r="BJ379" s="43">
        <f t="shared" si="247"/>
        <v>294923.13196298585</v>
      </c>
      <c r="BK379" s="43">
        <f t="shared" si="247"/>
        <v>295829.29558519687</v>
      </c>
      <c r="BL379" s="43">
        <f t="shared" si="247"/>
        <v>296738.24343292712</v>
      </c>
      <c r="BM379" s="43">
        <f t="shared" si="247"/>
        <v>297649.98406082555</v>
      </c>
      <c r="BN379" s="43">
        <f t="shared" si="247"/>
        <v>298564.52604982583</v>
      </c>
      <c r="BO379" s="43">
        <f t="shared" si="247"/>
        <v>299481.87800722662</v>
      </c>
      <c r="BP379" s="43">
        <f t="shared" si="247"/>
        <v>300402.04856677318</v>
      </c>
      <c r="BQ379" s="43">
        <f t="shared" si="247"/>
        <v>301294.23415265774</v>
      </c>
      <c r="BR379" s="43">
        <f t="shared" si="247"/>
        <v>302250.88016000274</v>
      </c>
      <c r="BS379" s="43">
        <f t="shared" si="247"/>
        <v>303179.55859414005</v>
      </c>
      <c r="BT379" s="43">
        <f t="shared" ref="BT379:DZ380" si="248">BT357-BT368</f>
        <v>304111.09043149516</v>
      </c>
      <c r="BU379" s="43">
        <f t="shared" si="248"/>
        <v>305045.48443926842</v>
      </c>
      <c r="BV379" s="43">
        <f t="shared" si="248"/>
        <v>305982.74941159785</v>
      </c>
      <c r="BW379" s="43">
        <f t="shared" si="248"/>
        <v>306922.89416964178</v>
      </c>
      <c r="BX379" s="43">
        <f t="shared" si="248"/>
        <v>307865.92756166193</v>
      </c>
      <c r="BY379" s="43">
        <f t="shared" si="248"/>
        <v>308811.85846310662</v>
      </c>
      <c r="BZ379" s="43">
        <f t="shared" si="248"/>
        <v>309760.69577669434</v>
      </c>
      <c r="CA379" s="43">
        <f t="shared" si="248"/>
        <v>310712.44843249768</v>
      </c>
      <c r="CB379" s="43">
        <f t="shared" si="248"/>
        <v>311667.12538802717</v>
      </c>
      <c r="CC379" s="43">
        <f t="shared" si="248"/>
        <v>312560.8035073317</v>
      </c>
      <c r="CD379" s="43">
        <f t="shared" si="248"/>
        <v>313553.22224899381</v>
      </c>
      <c r="CE379" s="43">
        <f t="shared" si="248"/>
        <v>314516.62760054402</v>
      </c>
      <c r="CF379" s="43">
        <f t="shared" si="248"/>
        <v>315482.993055214</v>
      </c>
      <c r="CG379" s="43">
        <f t="shared" si="248"/>
        <v>316452.32770804397</v>
      </c>
      <c r="CH379" s="43">
        <f t="shared" si="248"/>
        <v>317424.64068201924</v>
      </c>
      <c r="CI379" s="43">
        <f t="shared" si="248"/>
        <v>318399.94112815568</v>
      </c>
      <c r="CJ379" s="43">
        <f t="shared" si="248"/>
        <v>319378.23822558601</v>
      </c>
      <c r="CK379" s="43">
        <f t="shared" si="248"/>
        <v>320359.54118164646</v>
      </c>
      <c r="CL379" s="43">
        <f t="shared" si="248"/>
        <v>321343.85923196282</v>
      </c>
      <c r="CM379" s="43">
        <f t="shared" si="248"/>
        <v>322331.20164053811</v>
      </c>
      <c r="CN379" s="43">
        <f t="shared" si="248"/>
        <v>323321.57769983914</v>
      </c>
      <c r="CO379" s="43">
        <f t="shared" si="248"/>
        <v>324248.67393794778</v>
      </c>
      <c r="CP379" s="43">
        <f t="shared" si="248"/>
        <v>325278.20309632015</v>
      </c>
      <c r="CQ379" s="43">
        <f t="shared" si="248"/>
        <v>326277.63394049363</v>
      </c>
      <c r="CR379" s="43">
        <f t="shared" si="248"/>
        <v>327280.13557761535</v>
      </c>
      <c r="CS379" s="43">
        <f t="shared" si="248"/>
        <v>328285.71744282468</v>
      </c>
      <c r="CT379" s="43">
        <f t="shared" si="248"/>
        <v>329294.38900025096</v>
      </c>
      <c r="CU379" s="43">
        <f t="shared" si="248"/>
        <v>330306.15974310221</v>
      </c>
      <c r="CV379" s="43">
        <f t="shared" si="248"/>
        <v>331321.03919375513</v>
      </c>
      <c r="CW379" s="43">
        <f t="shared" si="248"/>
        <v>332339.03690384387</v>
      </c>
      <c r="CX379" s="43">
        <f t="shared" si="248"/>
        <v>333360.16245435068</v>
      </c>
      <c r="CY379" s="43">
        <f t="shared" si="248"/>
        <v>334384.42545569572</v>
      </c>
      <c r="CZ379" s="43">
        <f t="shared" si="248"/>
        <v>335411.83554782748</v>
      </c>
      <c r="DA379" s="43">
        <f t="shared" si="248"/>
        <v>336373.59953885374</v>
      </c>
      <c r="DB379" s="43">
        <f t="shared" si="248"/>
        <v>337441.62681750412</v>
      </c>
      <c r="DC379" s="43">
        <f t="shared" si="248"/>
        <v>338478.43028831528</v>
      </c>
      <c r="DD379" s="43">
        <f t="shared" si="248"/>
        <v>339518.41938102862</v>
      </c>
      <c r="DE379" s="43">
        <f t="shared" si="248"/>
        <v>340561.60388360021</v>
      </c>
      <c r="DF379" s="43">
        <f t="shared" si="248"/>
        <v>341607.99361406016</v>
      </c>
      <c r="DG379" s="43">
        <f t="shared" si="248"/>
        <v>342657.59842060483</v>
      </c>
      <c r="DH379" s="43">
        <f t="shared" si="248"/>
        <v>343710.42818168958</v>
      </c>
      <c r="DI379" s="43">
        <f t="shared" si="248"/>
        <v>344766.49280612165</v>
      </c>
      <c r="DJ379" s="43">
        <f t="shared" si="248"/>
        <v>345825.8022331536</v>
      </c>
      <c r="DK379" s="43">
        <f t="shared" si="248"/>
        <v>346888.36643257679</v>
      </c>
      <c r="DL379" s="43">
        <f t="shared" si="248"/>
        <v>347954.19540481508</v>
      </c>
      <c r="DM379" s="43">
        <f t="shared" si="248"/>
        <v>348987.60952156084</v>
      </c>
      <c r="DN379" s="43">
        <f t="shared" si="248"/>
        <v>350095.68782316061</v>
      </c>
      <c r="DO379" s="43">
        <f t="shared" si="248"/>
        <v>351171.3714241272</v>
      </c>
      <c r="DP379" s="43">
        <f t="shared" si="248"/>
        <v>352250.36010781722</v>
      </c>
      <c r="DQ379" s="43">
        <f t="shared" si="248"/>
        <v>353332.66402923531</v>
      </c>
      <c r="DR379" s="43">
        <f t="shared" si="248"/>
        <v>354418.29337458755</v>
      </c>
      <c r="DS379" s="43">
        <f t="shared" si="248"/>
        <v>355507.25836137758</v>
      </c>
      <c r="DT379" s="43">
        <f t="shared" si="248"/>
        <v>356599.56923850294</v>
      </c>
      <c r="DU379" s="43">
        <f t="shared" si="248"/>
        <v>357695.23628635117</v>
      </c>
      <c r="DV379" s="43">
        <f t="shared" si="248"/>
        <v>358794.26981689682</v>
      </c>
      <c r="DW379" s="43">
        <f t="shared" si="248"/>
        <v>359896.68017379841</v>
      </c>
      <c r="DX379" s="43">
        <f t="shared" si="248"/>
        <v>0</v>
      </c>
      <c r="DY379" s="43">
        <f t="shared" si="248"/>
        <v>0</v>
      </c>
      <c r="DZ379" s="43">
        <f t="shared" si="248"/>
        <v>0</v>
      </c>
    </row>
    <row r="380" spans="2:130" x14ac:dyDescent="0.25">
      <c r="B380" t="str">
        <f t="shared" si="241"/>
        <v>On-going system development and maintenance</v>
      </c>
      <c r="D380" s="134">
        <f>Costs!T348</f>
        <v>0</v>
      </c>
      <c r="F380" s="46">
        <f t="shared" ref="F380" si="249">SUM(H380:DZ380)</f>
        <v>0</v>
      </c>
      <c r="H380" s="43">
        <f t="shared" si="247"/>
        <v>0</v>
      </c>
      <c r="I380" s="43">
        <f t="shared" si="247"/>
        <v>0</v>
      </c>
      <c r="J380" s="43">
        <f t="shared" si="247"/>
        <v>0</v>
      </c>
      <c r="K380" s="43">
        <f t="shared" si="247"/>
        <v>0</v>
      </c>
      <c r="L380" s="43">
        <f t="shared" si="247"/>
        <v>0</v>
      </c>
      <c r="M380" s="43">
        <f t="shared" si="247"/>
        <v>0</v>
      </c>
      <c r="N380" s="43">
        <f t="shared" si="247"/>
        <v>0</v>
      </c>
      <c r="O380" s="43">
        <f t="shared" si="247"/>
        <v>0</v>
      </c>
      <c r="P380" s="43">
        <f t="shared" si="247"/>
        <v>0</v>
      </c>
      <c r="Q380" s="43">
        <f t="shared" si="247"/>
        <v>0</v>
      </c>
      <c r="R380" s="43">
        <f t="shared" si="247"/>
        <v>0</v>
      </c>
      <c r="S380" s="43">
        <f t="shared" si="247"/>
        <v>0</v>
      </c>
      <c r="T380" s="43">
        <f t="shared" si="247"/>
        <v>0</v>
      </c>
      <c r="U380" s="43">
        <f t="shared" si="247"/>
        <v>0</v>
      </c>
      <c r="V380" s="43">
        <f t="shared" si="247"/>
        <v>0</v>
      </c>
      <c r="W380" s="43">
        <f t="shared" si="247"/>
        <v>0</v>
      </c>
      <c r="X380" s="43">
        <f t="shared" si="247"/>
        <v>0</v>
      </c>
      <c r="Y380" s="43">
        <f t="shared" si="247"/>
        <v>0</v>
      </c>
      <c r="Z380" s="43">
        <f t="shared" si="247"/>
        <v>0</v>
      </c>
      <c r="AA380" s="43">
        <f t="shared" si="247"/>
        <v>0</v>
      </c>
      <c r="AB380" s="43">
        <f t="shared" si="247"/>
        <v>0</v>
      </c>
      <c r="AC380" s="43">
        <f t="shared" si="247"/>
        <v>0</v>
      </c>
      <c r="AD380" s="43">
        <f t="shared" si="247"/>
        <v>0</v>
      </c>
      <c r="AE380" s="43">
        <f t="shared" si="247"/>
        <v>0</v>
      </c>
      <c r="AF380" s="43">
        <f t="shared" si="247"/>
        <v>0</v>
      </c>
      <c r="AG380" s="43">
        <f t="shared" si="247"/>
        <v>0</v>
      </c>
      <c r="AH380" s="43">
        <f t="shared" si="247"/>
        <v>0</v>
      </c>
      <c r="AI380" s="43">
        <f t="shared" si="247"/>
        <v>0</v>
      </c>
      <c r="AJ380" s="43">
        <f t="shared" si="247"/>
        <v>0</v>
      </c>
      <c r="AK380" s="43">
        <f t="shared" si="247"/>
        <v>0</v>
      </c>
      <c r="AL380" s="43">
        <f t="shared" si="247"/>
        <v>0</v>
      </c>
      <c r="AM380" s="43">
        <f t="shared" si="247"/>
        <v>0</v>
      </c>
      <c r="AN380" s="43">
        <f t="shared" si="247"/>
        <v>0</v>
      </c>
      <c r="AO380" s="43">
        <f t="shared" si="247"/>
        <v>0</v>
      </c>
      <c r="AP380" s="43">
        <f t="shared" si="247"/>
        <v>0</v>
      </c>
      <c r="AQ380" s="43">
        <f t="shared" si="247"/>
        <v>0</v>
      </c>
      <c r="AR380" s="43">
        <f t="shared" si="247"/>
        <v>0</v>
      </c>
      <c r="AS380" s="43">
        <f t="shared" si="247"/>
        <v>0</v>
      </c>
      <c r="AT380" s="43">
        <f t="shared" si="247"/>
        <v>0</v>
      </c>
      <c r="AU380" s="43">
        <f t="shared" si="247"/>
        <v>0</v>
      </c>
      <c r="AV380" s="43">
        <f t="shared" si="247"/>
        <v>0</v>
      </c>
      <c r="AW380" s="43">
        <f t="shared" si="247"/>
        <v>0</v>
      </c>
      <c r="AX380" s="43">
        <f t="shared" si="247"/>
        <v>0</v>
      </c>
      <c r="AY380" s="43">
        <f t="shared" si="247"/>
        <v>0</v>
      </c>
      <c r="AZ380" s="43">
        <f t="shared" si="247"/>
        <v>0</v>
      </c>
      <c r="BA380" s="43">
        <f t="shared" si="247"/>
        <v>0</v>
      </c>
      <c r="BB380" s="43">
        <f t="shared" si="247"/>
        <v>0</v>
      </c>
      <c r="BC380" s="43">
        <f t="shared" si="247"/>
        <v>0</v>
      </c>
      <c r="BD380" s="43">
        <f t="shared" si="247"/>
        <v>0</v>
      </c>
      <c r="BE380" s="43">
        <f t="shared" si="247"/>
        <v>0</v>
      </c>
      <c r="BF380" s="43">
        <f t="shared" si="247"/>
        <v>0</v>
      </c>
      <c r="BG380" s="43">
        <f t="shared" si="247"/>
        <v>0</v>
      </c>
      <c r="BH380" s="43">
        <f t="shared" si="247"/>
        <v>0</v>
      </c>
      <c r="BI380" s="43">
        <f t="shared" si="247"/>
        <v>0</v>
      </c>
      <c r="BJ380" s="43">
        <f t="shared" si="247"/>
        <v>0</v>
      </c>
      <c r="BK380" s="43">
        <f t="shared" si="247"/>
        <v>0</v>
      </c>
      <c r="BL380" s="43">
        <f t="shared" si="247"/>
        <v>0</v>
      </c>
      <c r="BM380" s="43">
        <f t="shared" si="247"/>
        <v>0</v>
      </c>
      <c r="BN380" s="43">
        <f t="shared" si="247"/>
        <v>0</v>
      </c>
      <c r="BO380" s="43">
        <f t="shared" si="247"/>
        <v>0</v>
      </c>
      <c r="BP380" s="43">
        <f t="shared" si="247"/>
        <v>0</v>
      </c>
      <c r="BQ380" s="43">
        <f t="shared" si="247"/>
        <v>0</v>
      </c>
      <c r="BR380" s="43">
        <f t="shared" si="247"/>
        <v>0</v>
      </c>
      <c r="BS380" s="43">
        <f t="shared" si="247"/>
        <v>0</v>
      </c>
      <c r="BT380" s="43">
        <f t="shared" si="248"/>
        <v>0</v>
      </c>
      <c r="BU380" s="43">
        <f t="shared" si="248"/>
        <v>0</v>
      </c>
      <c r="BV380" s="43">
        <f t="shared" si="248"/>
        <v>0</v>
      </c>
      <c r="BW380" s="43">
        <f t="shared" si="248"/>
        <v>0</v>
      </c>
      <c r="BX380" s="43">
        <f t="shared" si="248"/>
        <v>0</v>
      </c>
      <c r="BY380" s="43">
        <f t="shared" si="248"/>
        <v>0</v>
      </c>
      <c r="BZ380" s="43">
        <f t="shared" si="248"/>
        <v>0</v>
      </c>
      <c r="CA380" s="43">
        <f t="shared" si="248"/>
        <v>0</v>
      </c>
      <c r="CB380" s="43">
        <f t="shared" si="248"/>
        <v>0</v>
      </c>
      <c r="CC380" s="43">
        <f t="shared" si="248"/>
        <v>0</v>
      </c>
      <c r="CD380" s="43">
        <f t="shared" si="248"/>
        <v>0</v>
      </c>
      <c r="CE380" s="43">
        <f t="shared" si="248"/>
        <v>0</v>
      </c>
      <c r="CF380" s="43">
        <f t="shared" si="248"/>
        <v>0</v>
      </c>
      <c r="CG380" s="43">
        <f t="shared" si="248"/>
        <v>0</v>
      </c>
      <c r="CH380" s="43">
        <f t="shared" si="248"/>
        <v>0</v>
      </c>
      <c r="CI380" s="43">
        <f t="shared" si="248"/>
        <v>0</v>
      </c>
      <c r="CJ380" s="43">
        <f t="shared" si="248"/>
        <v>0</v>
      </c>
      <c r="CK380" s="43">
        <f t="shared" si="248"/>
        <v>0</v>
      </c>
      <c r="CL380" s="43">
        <f t="shared" si="248"/>
        <v>0</v>
      </c>
      <c r="CM380" s="43">
        <f t="shared" si="248"/>
        <v>0</v>
      </c>
      <c r="CN380" s="43">
        <f t="shared" si="248"/>
        <v>0</v>
      </c>
      <c r="CO380" s="43">
        <f t="shared" si="248"/>
        <v>0</v>
      </c>
      <c r="CP380" s="43">
        <f t="shared" si="248"/>
        <v>0</v>
      </c>
      <c r="CQ380" s="43">
        <f t="shared" si="248"/>
        <v>0</v>
      </c>
      <c r="CR380" s="43">
        <f t="shared" si="248"/>
        <v>0</v>
      </c>
      <c r="CS380" s="43">
        <f t="shared" si="248"/>
        <v>0</v>
      </c>
      <c r="CT380" s="43">
        <f t="shared" si="248"/>
        <v>0</v>
      </c>
      <c r="CU380" s="43">
        <f t="shared" si="248"/>
        <v>0</v>
      </c>
      <c r="CV380" s="43">
        <f t="shared" si="248"/>
        <v>0</v>
      </c>
      <c r="CW380" s="43">
        <f t="shared" si="248"/>
        <v>0</v>
      </c>
      <c r="CX380" s="43">
        <f t="shared" si="248"/>
        <v>0</v>
      </c>
      <c r="CY380" s="43">
        <f t="shared" si="248"/>
        <v>0</v>
      </c>
      <c r="CZ380" s="43">
        <f t="shared" si="248"/>
        <v>0</v>
      </c>
      <c r="DA380" s="43">
        <f t="shared" si="248"/>
        <v>0</v>
      </c>
      <c r="DB380" s="43">
        <f t="shared" si="248"/>
        <v>0</v>
      </c>
      <c r="DC380" s="43">
        <f t="shared" si="248"/>
        <v>0</v>
      </c>
      <c r="DD380" s="43">
        <f t="shared" si="248"/>
        <v>0</v>
      </c>
      <c r="DE380" s="43">
        <f t="shared" si="248"/>
        <v>0</v>
      </c>
      <c r="DF380" s="43">
        <f t="shared" si="248"/>
        <v>0</v>
      </c>
      <c r="DG380" s="43">
        <f t="shared" si="248"/>
        <v>0</v>
      </c>
      <c r="DH380" s="43">
        <f t="shared" si="248"/>
        <v>0</v>
      </c>
      <c r="DI380" s="43">
        <f t="shared" si="248"/>
        <v>0</v>
      </c>
      <c r="DJ380" s="43">
        <f t="shared" si="248"/>
        <v>0</v>
      </c>
      <c r="DK380" s="43">
        <f t="shared" si="248"/>
        <v>0</v>
      </c>
      <c r="DL380" s="43">
        <f t="shared" si="248"/>
        <v>0</v>
      </c>
      <c r="DM380" s="43">
        <f t="shared" si="248"/>
        <v>0</v>
      </c>
      <c r="DN380" s="43">
        <f t="shared" si="248"/>
        <v>0</v>
      </c>
      <c r="DO380" s="43">
        <f t="shared" si="248"/>
        <v>0</v>
      </c>
      <c r="DP380" s="43">
        <f t="shared" si="248"/>
        <v>0</v>
      </c>
      <c r="DQ380" s="43">
        <f t="shared" si="248"/>
        <v>0</v>
      </c>
      <c r="DR380" s="43">
        <f t="shared" si="248"/>
        <v>0</v>
      </c>
      <c r="DS380" s="43">
        <f t="shared" si="248"/>
        <v>0</v>
      </c>
      <c r="DT380" s="43">
        <f t="shared" si="248"/>
        <v>0</v>
      </c>
      <c r="DU380" s="43">
        <f t="shared" si="248"/>
        <v>0</v>
      </c>
      <c r="DV380" s="43">
        <f t="shared" si="248"/>
        <v>0</v>
      </c>
      <c r="DW380" s="43">
        <f t="shared" si="248"/>
        <v>0</v>
      </c>
      <c r="DX380" s="43">
        <f t="shared" si="248"/>
        <v>0</v>
      </c>
      <c r="DY380" s="43">
        <f t="shared" si="248"/>
        <v>0</v>
      </c>
      <c r="DZ380" s="43">
        <f t="shared" si="248"/>
        <v>0</v>
      </c>
    </row>
    <row r="381" spans="2:130" x14ac:dyDescent="0.25">
      <c r="B381" t="str">
        <f t="shared" si="241"/>
        <v>Database customer support services</v>
      </c>
      <c r="D381" s="134">
        <f>Costs!T349</f>
        <v>48579</v>
      </c>
      <c r="F381" s="46">
        <f t="shared" si="242"/>
        <v>889859.13514007058</v>
      </c>
      <c r="H381" s="43">
        <f t="shared" ref="H381:BS381" si="250">H359-H370</f>
        <v>0</v>
      </c>
      <c r="I381" s="43">
        <f t="shared" si="250"/>
        <v>0</v>
      </c>
      <c r="J381" s="43">
        <f t="shared" si="250"/>
        <v>0</v>
      </c>
      <c r="K381" s="43">
        <f t="shared" si="250"/>
        <v>0</v>
      </c>
      <c r="L381" s="43">
        <f t="shared" si="250"/>
        <v>0</v>
      </c>
      <c r="M381" s="43">
        <f t="shared" si="250"/>
        <v>0</v>
      </c>
      <c r="N381" s="43">
        <f t="shared" si="250"/>
        <v>0</v>
      </c>
      <c r="O381" s="43">
        <f t="shared" si="250"/>
        <v>0</v>
      </c>
      <c r="P381" s="43">
        <f t="shared" si="250"/>
        <v>0</v>
      </c>
      <c r="Q381" s="43">
        <f t="shared" si="250"/>
        <v>0</v>
      </c>
      <c r="R381" s="43">
        <f t="shared" si="250"/>
        <v>0</v>
      </c>
      <c r="S381" s="43">
        <f t="shared" si="250"/>
        <v>0</v>
      </c>
      <c r="T381" s="43">
        <f t="shared" si="250"/>
        <v>0</v>
      </c>
      <c r="U381" s="43">
        <f t="shared" si="250"/>
        <v>0</v>
      </c>
      <c r="V381" s="43">
        <f t="shared" si="250"/>
        <v>0</v>
      </c>
      <c r="W381" s="43">
        <f t="shared" si="250"/>
        <v>0</v>
      </c>
      <c r="X381" s="43">
        <f t="shared" si="250"/>
        <v>0</v>
      </c>
      <c r="Y381" s="43">
        <f t="shared" si="250"/>
        <v>0</v>
      </c>
      <c r="Z381" s="43">
        <f t="shared" si="250"/>
        <v>0</v>
      </c>
      <c r="AA381" s="43">
        <f t="shared" si="250"/>
        <v>0</v>
      </c>
      <c r="AB381" s="43">
        <f t="shared" si="250"/>
        <v>0</v>
      </c>
      <c r="AC381" s="43">
        <f t="shared" si="250"/>
        <v>0</v>
      </c>
      <c r="AD381" s="43">
        <f t="shared" si="250"/>
        <v>0</v>
      </c>
      <c r="AE381" s="43">
        <f t="shared" si="250"/>
        <v>0</v>
      </c>
      <c r="AF381" s="43">
        <f t="shared" si="250"/>
        <v>0</v>
      </c>
      <c r="AG381" s="43">
        <f t="shared" si="250"/>
        <v>0</v>
      </c>
      <c r="AH381" s="43">
        <f t="shared" si="250"/>
        <v>0</v>
      </c>
      <c r="AI381" s="43">
        <f t="shared" si="250"/>
        <v>0</v>
      </c>
      <c r="AJ381" s="43">
        <f t="shared" si="250"/>
        <v>0</v>
      </c>
      <c r="AK381" s="43">
        <f t="shared" si="250"/>
        <v>0</v>
      </c>
      <c r="AL381" s="43">
        <f t="shared" si="250"/>
        <v>0</v>
      </c>
      <c r="AM381" s="43">
        <f t="shared" si="250"/>
        <v>0</v>
      </c>
      <c r="AN381" s="43">
        <f t="shared" si="250"/>
        <v>0</v>
      </c>
      <c r="AO381" s="43">
        <f t="shared" si="250"/>
        <v>0</v>
      </c>
      <c r="AP381" s="43">
        <f t="shared" si="250"/>
        <v>0</v>
      </c>
      <c r="AQ381" s="43">
        <f t="shared" si="250"/>
        <v>0</v>
      </c>
      <c r="AR381" s="43">
        <f t="shared" si="250"/>
        <v>9304.5258609278007</v>
      </c>
      <c r="AS381" s="43">
        <f t="shared" si="250"/>
        <v>9331.2057719452423</v>
      </c>
      <c r="AT381" s="43">
        <f t="shared" si="250"/>
        <v>9360.8334904130406</v>
      </c>
      <c r="AU381" s="43">
        <f t="shared" si="250"/>
        <v>9389.5950416895666</v>
      </c>
      <c r="AV381" s="43">
        <f t="shared" si="250"/>
        <v>9418.444964031838</v>
      </c>
      <c r="AW381" s="43">
        <f t="shared" si="250"/>
        <v>9447.3835289636445</v>
      </c>
      <c r="AX381" s="43">
        <f t="shared" si="250"/>
        <v>9476.4110088430334</v>
      </c>
      <c r="AY381" s="43">
        <f t="shared" si="250"/>
        <v>9505.5276768648928</v>
      </c>
      <c r="AZ381" s="43">
        <f t="shared" si="250"/>
        <v>9534.7338070635105</v>
      </c>
      <c r="BA381" s="43">
        <f t="shared" si="250"/>
        <v>9564.0296743151521</v>
      </c>
      <c r="BB381" s="43">
        <f t="shared" si="250"/>
        <v>9593.4155543406596</v>
      </c>
      <c r="BC381" s="43">
        <f t="shared" si="250"/>
        <v>9622.8917237080313</v>
      </c>
      <c r="BD381" s="43">
        <f t="shared" si="250"/>
        <v>9652.4584598350357</v>
      </c>
      <c r="BE381" s="43">
        <f t="shared" si="250"/>
        <v>9680.1360370331786</v>
      </c>
      <c r="BF381" s="43">
        <f t="shared" si="250"/>
        <v>9710.8716517269932</v>
      </c>
      <c r="BG381" s="43">
        <f t="shared" si="250"/>
        <v>9740.7087098518878</v>
      </c>
      <c r="BH381" s="43">
        <f t="shared" si="250"/>
        <v>9770.6374435821726</v>
      </c>
      <c r="BI381" s="43">
        <f t="shared" si="250"/>
        <v>9800.6581345949689</v>
      </c>
      <c r="BJ381" s="43">
        <f t="shared" si="250"/>
        <v>9830.7710654328621</v>
      </c>
      <c r="BK381" s="43">
        <f t="shared" si="250"/>
        <v>9860.9765195065629</v>
      </c>
      <c r="BL381" s="43">
        <f t="shared" si="250"/>
        <v>9891.2747810975707</v>
      </c>
      <c r="BM381" s="43">
        <f t="shared" si="250"/>
        <v>9921.6661353608524</v>
      </c>
      <c r="BN381" s="43">
        <f t="shared" si="250"/>
        <v>9952.1508683275279</v>
      </c>
      <c r="BO381" s="43">
        <f t="shared" si="250"/>
        <v>9982.7292669075559</v>
      </c>
      <c r="BP381" s="43">
        <f t="shared" si="250"/>
        <v>10013.40161889244</v>
      </c>
      <c r="BQ381" s="43">
        <f t="shared" si="250"/>
        <v>10043.141138421925</v>
      </c>
      <c r="BR381" s="43">
        <f t="shared" si="250"/>
        <v>10075.029338666758</v>
      </c>
      <c r="BS381" s="43">
        <f t="shared" si="250"/>
        <v>10105.985286471336</v>
      </c>
      <c r="BT381" s="43">
        <f t="shared" ref="BT381:DZ381" si="251">BT359-BT370</f>
        <v>10137.036347716506</v>
      </c>
      <c r="BU381" s="43">
        <f t="shared" si="251"/>
        <v>10168.182814642281</v>
      </c>
      <c r="BV381" s="43">
        <f t="shared" si="251"/>
        <v>10199.424980386597</v>
      </c>
      <c r="BW381" s="43">
        <f t="shared" si="251"/>
        <v>10230.763138988061</v>
      </c>
      <c r="BX381" s="43">
        <f t="shared" si="251"/>
        <v>10262.197585388731</v>
      </c>
      <c r="BY381" s="43">
        <f t="shared" si="251"/>
        <v>10293.728615436887</v>
      </c>
      <c r="BZ381" s="43">
        <f t="shared" si="251"/>
        <v>10325.356525889812</v>
      </c>
      <c r="CA381" s="43">
        <f t="shared" si="251"/>
        <v>10357.081614416589</v>
      </c>
      <c r="CB381" s="43">
        <f t="shared" si="251"/>
        <v>10388.904179600906</v>
      </c>
      <c r="CC381" s="43">
        <f t="shared" si="251"/>
        <v>10418.693450244389</v>
      </c>
      <c r="CD381" s="43">
        <f t="shared" si="251"/>
        <v>10451.774074966461</v>
      </c>
      <c r="CE381" s="43">
        <f t="shared" si="251"/>
        <v>10483.887586684801</v>
      </c>
      <c r="CF381" s="43">
        <f t="shared" si="251"/>
        <v>10516.099768507134</v>
      </c>
      <c r="CG381" s="43">
        <f t="shared" si="251"/>
        <v>10548.410923601466</v>
      </c>
      <c r="CH381" s="43">
        <f t="shared" si="251"/>
        <v>10580.821356067308</v>
      </c>
      <c r="CI381" s="43">
        <f t="shared" si="251"/>
        <v>10613.331370938524</v>
      </c>
      <c r="CJ381" s="43">
        <f t="shared" si="251"/>
        <v>10645.941274186202</v>
      </c>
      <c r="CK381" s="43">
        <f t="shared" si="251"/>
        <v>10678.65137272155</v>
      </c>
      <c r="CL381" s="43">
        <f t="shared" si="251"/>
        <v>10711.461974398762</v>
      </c>
      <c r="CM381" s="43">
        <f t="shared" si="251"/>
        <v>10744.373388017939</v>
      </c>
      <c r="CN381" s="43">
        <f t="shared" si="251"/>
        <v>10777.385923327973</v>
      </c>
      <c r="CO381" s="43">
        <f t="shared" si="251"/>
        <v>10808.289131264926</v>
      </c>
      <c r="CP381" s="43">
        <f t="shared" si="251"/>
        <v>10842.60676987734</v>
      </c>
      <c r="CQ381" s="43">
        <f t="shared" si="251"/>
        <v>10875.921131349789</v>
      </c>
      <c r="CR381" s="43">
        <f t="shared" si="251"/>
        <v>10909.337852587179</v>
      </c>
      <c r="CS381" s="43">
        <f t="shared" si="251"/>
        <v>10942.857248094157</v>
      </c>
      <c r="CT381" s="43">
        <f t="shared" si="251"/>
        <v>10976.479633341698</v>
      </c>
      <c r="CU381" s="43">
        <f t="shared" si="251"/>
        <v>11010.205324770075</v>
      </c>
      <c r="CV381" s="43">
        <f t="shared" si="251"/>
        <v>11044.034639791838</v>
      </c>
      <c r="CW381" s="43">
        <f t="shared" si="251"/>
        <v>11077.967896794797</v>
      </c>
      <c r="CX381" s="43">
        <f t="shared" si="251"/>
        <v>11112.005415145024</v>
      </c>
      <c r="CY381" s="43">
        <f t="shared" si="251"/>
        <v>11146.147515189859</v>
      </c>
      <c r="CZ381" s="43">
        <f t="shared" si="251"/>
        <v>11180.394518260917</v>
      </c>
      <c r="DA381" s="43">
        <f t="shared" si="251"/>
        <v>11212.453317961794</v>
      </c>
      <c r="DB381" s="43">
        <f t="shared" si="251"/>
        <v>11248.054227250139</v>
      </c>
      <c r="DC381" s="43">
        <f t="shared" si="251"/>
        <v>11282.614342943845</v>
      </c>
      <c r="DD381" s="43">
        <f t="shared" si="251"/>
        <v>11317.280646034287</v>
      </c>
      <c r="DE381" s="43">
        <f t="shared" si="251"/>
        <v>11352.053462786675</v>
      </c>
      <c r="DF381" s="43">
        <f t="shared" si="251"/>
        <v>11386.933120468673</v>
      </c>
      <c r="DG381" s="43">
        <f t="shared" si="251"/>
        <v>11421.919947353495</v>
      </c>
      <c r="DH381" s="43">
        <f t="shared" si="251"/>
        <v>11457.014272722987</v>
      </c>
      <c r="DI381" s="43">
        <f t="shared" si="251"/>
        <v>11492.216426870722</v>
      </c>
      <c r="DJ381" s="43">
        <f t="shared" si="251"/>
        <v>11527.526741105121</v>
      </c>
      <c r="DK381" s="43">
        <f t="shared" si="251"/>
        <v>11562.945547752561</v>
      </c>
      <c r="DL381" s="43">
        <f t="shared" si="251"/>
        <v>11598.473180160503</v>
      </c>
      <c r="DM381" s="43">
        <f t="shared" si="251"/>
        <v>11632.920317385362</v>
      </c>
      <c r="DN381" s="43">
        <f t="shared" si="251"/>
        <v>11669.85626077202</v>
      </c>
      <c r="DO381" s="43">
        <f t="shared" si="251"/>
        <v>11705.71238080424</v>
      </c>
      <c r="DP381" s="43">
        <f t="shared" si="251"/>
        <v>11741.678670260575</v>
      </c>
      <c r="DQ381" s="43">
        <f t="shared" si="251"/>
        <v>11777.755467641178</v>
      </c>
      <c r="DR381" s="43">
        <f t="shared" si="251"/>
        <v>11813.943112486251</v>
      </c>
      <c r="DS381" s="43">
        <f t="shared" si="251"/>
        <v>11850.241945379254</v>
      </c>
      <c r="DT381" s="43">
        <f t="shared" si="251"/>
        <v>11886.652307950098</v>
      </c>
      <c r="DU381" s="43">
        <f t="shared" si="251"/>
        <v>11923.174542878374</v>
      </c>
      <c r="DV381" s="43">
        <f t="shared" si="251"/>
        <v>11959.808993896562</v>
      </c>
      <c r="DW381" s="43">
        <f t="shared" si="251"/>
        <v>11996.55600579328</v>
      </c>
      <c r="DX381" s="43">
        <f t="shared" si="251"/>
        <v>0</v>
      </c>
      <c r="DY381" s="43">
        <f t="shared" si="251"/>
        <v>0</v>
      </c>
      <c r="DZ381" s="43">
        <f t="shared" si="251"/>
        <v>0</v>
      </c>
    </row>
    <row r="382" spans="2:130" x14ac:dyDescent="0.25">
      <c r="B382" t="str">
        <f t="shared" si="241"/>
        <v>Technology lead and project management</v>
      </c>
      <c r="D382" s="134">
        <f>Costs!T350</f>
        <v>0</v>
      </c>
      <c r="F382" s="46">
        <f t="shared" si="242"/>
        <v>0</v>
      </c>
      <c r="H382" s="43">
        <f t="shared" ref="H382:BS382" si="252">H360-H371</f>
        <v>0</v>
      </c>
      <c r="I382" s="43">
        <f t="shared" si="252"/>
        <v>0</v>
      </c>
      <c r="J382" s="43">
        <f t="shared" si="252"/>
        <v>0</v>
      </c>
      <c r="K382" s="43">
        <f t="shared" si="252"/>
        <v>0</v>
      </c>
      <c r="L382" s="43">
        <f t="shared" si="252"/>
        <v>0</v>
      </c>
      <c r="M382" s="43">
        <f t="shared" si="252"/>
        <v>0</v>
      </c>
      <c r="N382" s="43">
        <f t="shared" si="252"/>
        <v>0</v>
      </c>
      <c r="O382" s="43">
        <f t="shared" si="252"/>
        <v>0</v>
      </c>
      <c r="P382" s="43">
        <f t="shared" si="252"/>
        <v>0</v>
      </c>
      <c r="Q382" s="43">
        <f t="shared" si="252"/>
        <v>0</v>
      </c>
      <c r="R382" s="43">
        <f t="shared" si="252"/>
        <v>0</v>
      </c>
      <c r="S382" s="43">
        <f t="shared" si="252"/>
        <v>0</v>
      </c>
      <c r="T382" s="43">
        <f t="shared" si="252"/>
        <v>0</v>
      </c>
      <c r="U382" s="43">
        <f t="shared" si="252"/>
        <v>0</v>
      </c>
      <c r="V382" s="43">
        <f t="shared" si="252"/>
        <v>0</v>
      </c>
      <c r="W382" s="43">
        <f t="shared" si="252"/>
        <v>0</v>
      </c>
      <c r="X382" s="43">
        <f t="shared" si="252"/>
        <v>0</v>
      </c>
      <c r="Y382" s="43">
        <f t="shared" si="252"/>
        <v>0</v>
      </c>
      <c r="Z382" s="43">
        <f t="shared" si="252"/>
        <v>0</v>
      </c>
      <c r="AA382" s="43">
        <f t="shared" si="252"/>
        <v>0</v>
      </c>
      <c r="AB382" s="43">
        <f t="shared" si="252"/>
        <v>0</v>
      </c>
      <c r="AC382" s="43">
        <f t="shared" si="252"/>
        <v>0</v>
      </c>
      <c r="AD382" s="43">
        <f t="shared" si="252"/>
        <v>0</v>
      </c>
      <c r="AE382" s="43">
        <f t="shared" si="252"/>
        <v>0</v>
      </c>
      <c r="AF382" s="43">
        <f t="shared" si="252"/>
        <v>0</v>
      </c>
      <c r="AG382" s="43">
        <f t="shared" si="252"/>
        <v>0</v>
      </c>
      <c r="AH382" s="43">
        <f t="shared" si="252"/>
        <v>0</v>
      </c>
      <c r="AI382" s="43">
        <f t="shared" si="252"/>
        <v>0</v>
      </c>
      <c r="AJ382" s="43">
        <f t="shared" si="252"/>
        <v>0</v>
      </c>
      <c r="AK382" s="43">
        <f t="shared" si="252"/>
        <v>0</v>
      </c>
      <c r="AL382" s="43">
        <f t="shared" si="252"/>
        <v>0</v>
      </c>
      <c r="AM382" s="43">
        <f t="shared" si="252"/>
        <v>0</v>
      </c>
      <c r="AN382" s="43">
        <f t="shared" si="252"/>
        <v>0</v>
      </c>
      <c r="AO382" s="43">
        <f t="shared" si="252"/>
        <v>0</v>
      </c>
      <c r="AP382" s="43">
        <f t="shared" si="252"/>
        <v>0</v>
      </c>
      <c r="AQ382" s="43">
        <f t="shared" si="252"/>
        <v>0</v>
      </c>
      <c r="AR382" s="43">
        <f t="shared" si="252"/>
        <v>0</v>
      </c>
      <c r="AS382" s="43">
        <f t="shared" si="252"/>
        <v>0</v>
      </c>
      <c r="AT382" s="43">
        <f t="shared" si="252"/>
        <v>0</v>
      </c>
      <c r="AU382" s="43">
        <f t="shared" si="252"/>
        <v>0</v>
      </c>
      <c r="AV382" s="43">
        <f t="shared" si="252"/>
        <v>0</v>
      </c>
      <c r="AW382" s="43">
        <f t="shared" si="252"/>
        <v>0</v>
      </c>
      <c r="AX382" s="43">
        <f t="shared" si="252"/>
        <v>0</v>
      </c>
      <c r="AY382" s="43">
        <f t="shared" si="252"/>
        <v>0</v>
      </c>
      <c r="AZ382" s="43">
        <f t="shared" si="252"/>
        <v>0</v>
      </c>
      <c r="BA382" s="43">
        <f t="shared" si="252"/>
        <v>0</v>
      </c>
      <c r="BB382" s="43">
        <f t="shared" si="252"/>
        <v>0</v>
      </c>
      <c r="BC382" s="43">
        <f t="shared" si="252"/>
        <v>0</v>
      </c>
      <c r="BD382" s="43">
        <f t="shared" si="252"/>
        <v>0</v>
      </c>
      <c r="BE382" s="43">
        <f t="shared" si="252"/>
        <v>0</v>
      </c>
      <c r="BF382" s="43">
        <f t="shared" si="252"/>
        <v>0</v>
      </c>
      <c r="BG382" s="43">
        <f t="shared" si="252"/>
        <v>0</v>
      </c>
      <c r="BH382" s="43">
        <f t="shared" si="252"/>
        <v>0</v>
      </c>
      <c r="BI382" s="43">
        <f t="shared" si="252"/>
        <v>0</v>
      </c>
      <c r="BJ382" s="43">
        <f t="shared" si="252"/>
        <v>0</v>
      </c>
      <c r="BK382" s="43">
        <f t="shared" si="252"/>
        <v>0</v>
      </c>
      <c r="BL382" s="43">
        <f t="shared" si="252"/>
        <v>0</v>
      </c>
      <c r="BM382" s="43">
        <f t="shared" si="252"/>
        <v>0</v>
      </c>
      <c r="BN382" s="43">
        <f t="shared" si="252"/>
        <v>0</v>
      </c>
      <c r="BO382" s="43">
        <f t="shared" si="252"/>
        <v>0</v>
      </c>
      <c r="BP382" s="43">
        <f t="shared" si="252"/>
        <v>0</v>
      </c>
      <c r="BQ382" s="43">
        <f t="shared" si="252"/>
        <v>0</v>
      </c>
      <c r="BR382" s="43">
        <f t="shared" si="252"/>
        <v>0</v>
      </c>
      <c r="BS382" s="43">
        <f t="shared" si="252"/>
        <v>0</v>
      </c>
      <c r="BT382" s="43">
        <f t="shared" ref="BT382:DZ382" si="253">BT360-BT371</f>
        <v>0</v>
      </c>
      <c r="BU382" s="43">
        <f t="shared" si="253"/>
        <v>0</v>
      </c>
      <c r="BV382" s="43">
        <f t="shared" si="253"/>
        <v>0</v>
      </c>
      <c r="BW382" s="43">
        <f t="shared" si="253"/>
        <v>0</v>
      </c>
      <c r="BX382" s="43">
        <f t="shared" si="253"/>
        <v>0</v>
      </c>
      <c r="BY382" s="43">
        <f t="shared" si="253"/>
        <v>0</v>
      </c>
      <c r="BZ382" s="43">
        <f t="shared" si="253"/>
        <v>0</v>
      </c>
      <c r="CA382" s="43">
        <f t="shared" si="253"/>
        <v>0</v>
      </c>
      <c r="CB382" s="43">
        <f t="shared" si="253"/>
        <v>0</v>
      </c>
      <c r="CC382" s="43">
        <f t="shared" si="253"/>
        <v>0</v>
      </c>
      <c r="CD382" s="43">
        <f t="shared" si="253"/>
        <v>0</v>
      </c>
      <c r="CE382" s="43">
        <f t="shared" si="253"/>
        <v>0</v>
      </c>
      <c r="CF382" s="43">
        <f t="shared" si="253"/>
        <v>0</v>
      </c>
      <c r="CG382" s="43">
        <f t="shared" si="253"/>
        <v>0</v>
      </c>
      <c r="CH382" s="43">
        <f t="shared" si="253"/>
        <v>0</v>
      </c>
      <c r="CI382" s="43">
        <f t="shared" si="253"/>
        <v>0</v>
      </c>
      <c r="CJ382" s="43">
        <f t="shared" si="253"/>
        <v>0</v>
      </c>
      <c r="CK382" s="43">
        <f t="shared" si="253"/>
        <v>0</v>
      </c>
      <c r="CL382" s="43">
        <f t="shared" si="253"/>
        <v>0</v>
      </c>
      <c r="CM382" s="43">
        <f t="shared" si="253"/>
        <v>0</v>
      </c>
      <c r="CN382" s="43">
        <f t="shared" si="253"/>
        <v>0</v>
      </c>
      <c r="CO382" s="43">
        <f t="shared" si="253"/>
        <v>0</v>
      </c>
      <c r="CP382" s="43">
        <f t="shared" si="253"/>
        <v>0</v>
      </c>
      <c r="CQ382" s="43">
        <f t="shared" si="253"/>
        <v>0</v>
      </c>
      <c r="CR382" s="43">
        <f t="shared" si="253"/>
        <v>0</v>
      </c>
      <c r="CS382" s="43">
        <f t="shared" si="253"/>
        <v>0</v>
      </c>
      <c r="CT382" s="43">
        <f t="shared" si="253"/>
        <v>0</v>
      </c>
      <c r="CU382" s="43">
        <f t="shared" si="253"/>
        <v>0</v>
      </c>
      <c r="CV382" s="43">
        <f t="shared" si="253"/>
        <v>0</v>
      </c>
      <c r="CW382" s="43">
        <f t="shared" si="253"/>
        <v>0</v>
      </c>
      <c r="CX382" s="43">
        <f t="shared" si="253"/>
        <v>0</v>
      </c>
      <c r="CY382" s="43">
        <f t="shared" si="253"/>
        <v>0</v>
      </c>
      <c r="CZ382" s="43">
        <f t="shared" si="253"/>
        <v>0</v>
      </c>
      <c r="DA382" s="43">
        <f t="shared" si="253"/>
        <v>0</v>
      </c>
      <c r="DB382" s="43">
        <f t="shared" si="253"/>
        <v>0</v>
      </c>
      <c r="DC382" s="43">
        <f t="shared" si="253"/>
        <v>0</v>
      </c>
      <c r="DD382" s="43">
        <f t="shared" si="253"/>
        <v>0</v>
      </c>
      <c r="DE382" s="43">
        <f t="shared" si="253"/>
        <v>0</v>
      </c>
      <c r="DF382" s="43">
        <f t="shared" si="253"/>
        <v>0</v>
      </c>
      <c r="DG382" s="43">
        <f t="shared" si="253"/>
        <v>0</v>
      </c>
      <c r="DH382" s="43">
        <f t="shared" si="253"/>
        <v>0</v>
      </c>
      <c r="DI382" s="43">
        <f t="shared" si="253"/>
        <v>0</v>
      </c>
      <c r="DJ382" s="43">
        <f t="shared" si="253"/>
        <v>0</v>
      </c>
      <c r="DK382" s="43">
        <f t="shared" si="253"/>
        <v>0</v>
      </c>
      <c r="DL382" s="43">
        <f t="shared" si="253"/>
        <v>0</v>
      </c>
      <c r="DM382" s="43">
        <f t="shared" si="253"/>
        <v>0</v>
      </c>
      <c r="DN382" s="43">
        <f t="shared" si="253"/>
        <v>0</v>
      </c>
      <c r="DO382" s="43">
        <f t="shared" si="253"/>
        <v>0</v>
      </c>
      <c r="DP382" s="43">
        <f t="shared" si="253"/>
        <v>0</v>
      </c>
      <c r="DQ382" s="43">
        <f t="shared" si="253"/>
        <v>0</v>
      </c>
      <c r="DR382" s="43">
        <f t="shared" si="253"/>
        <v>0</v>
      </c>
      <c r="DS382" s="43">
        <f t="shared" si="253"/>
        <v>0</v>
      </c>
      <c r="DT382" s="43">
        <f t="shared" si="253"/>
        <v>0</v>
      </c>
      <c r="DU382" s="43">
        <f t="shared" si="253"/>
        <v>0</v>
      </c>
      <c r="DV382" s="43">
        <f t="shared" si="253"/>
        <v>0</v>
      </c>
      <c r="DW382" s="43">
        <f t="shared" si="253"/>
        <v>0</v>
      </c>
      <c r="DX382" s="43">
        <f t="shared" si="253"/>
        <v>0</v>
      </c>
      <c r="DY382" s="43">
        <f t="shared" si="253"/>
        <v>0</v>
      </c>
      <c r="DZ382" s="43">
        <f t="shared" si="253"/>
        <v>0</v>
      </c>
    </row>
    <row r="383" spans="2:130" x14ac:dyDescent="0.25">
      <c r="B383" t="str">
        <f t="shared" si="241"/>
        <v xml:space="preserve">Technology options and phased rollout </v>
      </c>
      <c r="D383" s="134">
        <f>Costs!T351</f>
        <v>0</v>
      </c>
      <c r="F383" s="46">
        <f t="shared" si="242"/>
        <v>0</v>
      </c>
      <c r="H383" s="43">
        <f t="shared" ref="H383:BS383" si="254">H361-H372</f>
        <v>0</v>
      </c>
      <c r="I383" s="43">
        <f t="shared" si="254"/>
        <v>0</v>
      </c>
      <c r="J383" s="43">
        <f t="shared" si="254"/>
        <v>0</v>
      </c>
      <c r="K383" s="43">
        <f t="shared" si="254"/>
        <v>0</v>
      </c>
      <c r="L383" s="43">
        <f t="shared" si="254"/>
        <v>0</v>
      </c>
      <c r="M383" s="43">
        <f t="shared" si="254"/>
        <v>0</v>
      </c>
      <c r="N383" s="43">
        <f t="shared" si="254"/>
        <v>0</v>
      </c>
      <c r="O383" s="43">
        <f t="shared" si="254"/>
        <v>0</v>
      </c>
      <c r="P383" s="43">
        <f t="shared" si="254"/>
        <v>0</v>
      </c>
      <c r="Q383" s="43">
        <f t="shared" si="254"/>
        <v>0</v>
      </c>
      <c r="R383" s="43">
        <f t="shared" si="254"/>
        <v>0</v>
      </c>
      <c r="S383" s="43">
        <f t="shared" si="254"/>
        <v>0</v>
      </c>
      <c r="T383" s="43">
        <f t="shared" si="254"/>
        <v>0</v>
      </c>
      <c r="U383" s="43">
        <f t="shared" si="254"/>
        <v>0</v>
      </c>
      <c r="V383" s="43">
        <f t="shared" si="254"/>
        <v>0</v>
      </c>
      <c r="W383" s="43">
        <f t="shared" si="254"/>
        <v>0</v>
      </c>
      <c r="X383" s="43">
        <f t="shared" si="254"/>
        <v>0</v>
      </c>
      <c r="Y383" s="43">
        <f t="shared" si="254"/>
        <v>0</v>
      </c>
      <c r="Z383" s="43">
        <f t="shared" si="254"/>
        <v>0</v>
      </c>
      <c r="AA383" s="43">
        <f t="shared" si="254"/>
        <v>0</v>
      </c>
      <c r="AB383" s="43">
        <f t="shared" si="254"/>
        <v>0</v>
      </c>
      <c r="AC383" s="43">
        <f t="shared" si="254"/>
        <v>0</v>
      </c>
      <c r="AD383" s="43">
        <f t="shared" si="254"/>
        <v>0</v>
      </c>
      <c r="AE383" s="43">
        <f t="shared" si="254"/>
        <v>0</v>
      </c>
      <c r="AF383" s="43">
        <f t="shared" si="254"/>
        <v>0</v>
      </c>
      <c r="AG383" s="43">
        <f t="shared" si="254"/>
        <v>0</v>
      </c>
      <c r="AH383" s="43">
        <f t="shared" si="254"/>
        <v>0</v>
      </c>
      <c r="AI383" s="43">
        <f t="shared" si="254"/>
        <v>0</v>
      </c>
      <c r="AJ383" s="43">
        <f t="shared" si="254"/>
        <v>0</v>
      </c>
      <c r="AK383" s="43">
        <f t="shared" si="254"/>
        <v>0</v>
      </c>
      <c r="AL383" s="43">
        <f t="shared" si="254"/>
        <v>0</v>
      </c>
      <c r="AM383" s="43">
        <f t="shared" si="254"/>
        <v>0</v>
      </c>
      <c r="AN383" s="43">
        <f t="shared" si="254"/>
        <v>0</v>
      </c>
      <c r="AO383" s="43">
        <f t="shared" si="254"/>
        <v>0</v>
      </c>
      <c r="AP383" s="43">
        <f t="shared" si="254"/>
        <v>0</v>
      </c>
      <c r="AQ383" s="43">
        <f t="shared" si="254"/>
        <v>0</v>
      </c>
      <c r="AR383" s="43">
        <f t="shared" si="254"/>
        <v>0</v>
      </c>
      <c r="AS383" s="43">
        <f t="shared" si="254"/>
        <v>0</v>
      </c>
      <c r="AT383" s="43">
        <f t="shared" si="254"/>
        <v>0</v>
      </c>
      <c r="AU383" s="43">
        <f t="shared" si="254"/>
        <v>0</v>
      </c>
      <c r="AV383" s="43">
        <f t="shared" si="254"/>
        <v>0</v>
      </c>
      <c r="AW383" s="43">
        <f t="shared" si="254"/>
        <v>0</v>
      </c>
      <c r="AX383" s="43">
        <f t="shared" si="254"/>
        <v>0</v>
      </c>
      <c r="AY383" s="43">
        <f t="shared" si="254"/>
        <v>0</v>
      </c>
      <c r="AZ383" s="43">
        <f t="shared" si="254"/>
        <v>0</v>
      </c>
      <c r="BA383" s="43">
        <f t="shared" si="254"/>
        <v>0</v>
      </c>
      <c r="BB383" s="43">
        <f t="shared" si="254"/>
        <v>0</v>
      </c>
      <c r="BC383" s="43">
        <f t="shared" si="254"/>
        <v>0</v>
      </c>
      <c r="BD383" s="43">
        <f t="shared" si="254"/>
        <v>0</v>
      </c>
      <c r="BE383" s="43">
        <f t="shared" si="254"/>
        <v>0</v>
      </c>
      <c r="BF383" s="43">
        <f t="shared" si="254"/>
        <v>0</v>
      </c>
      <c r="BG383" s="43">
        <f t="shared" si="254"/>
        <v>0</v>
      </c>
      <c r="BH383" s="43">
        <f t="shared" si="254"/>
        <v>0</v>
      </c>
      <c r="BI383" s="43">
        <f t="shared" si="254"/>
        <v>0</v>
      </c>
      <c r="BJ383" s="43">
        <f t="shared" si="254"/>
        <v>0</v>
      </c>
      <c r="BK383" s="43">
        <f t="shared" si="254"/>
        <v>0</v>
      </c>
      <c r="BL383" s="43">
        <f t="shared" si="254"/>
        <v>0</v>
      </c>
      <c r="BM383" s="43">
        <f t="shared" si="254"/>
        <v>0</v>
      </c>
      <c r="BN383" s="43">
        <f t="shared" si="254"/>
        <v>0</v>
      </c>
      <c r="BO383" s="43">
        <f t="shared" si="254"/>
        <v>0</v>
      </c>
      <c r="BP383" s="43">
        <f t="shared" si="254"/>
        <v>0</v>
      </c>
      <c r="BQ383" s="43">
        <f t="shared" si="254"/>
        <v>0</v>
      </c>
      <c r="BR383" s="43">
        <f t="shared" si="254"/>
        <v>0</v>
      </c>
      <c r="BS383" s="43">
        <f t="shared" si="254"/>
        <v>0</v>
      </c>
      <c r="BT383" s="43">
        <f t="shared" ref="BT383:DZ383" si="255">BT361-BT372</f>
        <v>0</v>
      </c>
      <c r="BU383" s="43">
        <f t="shared" si="255"/>
        <v>0</v>
      </c>
      <c r="BV383" s="43">
        <f t="shared" si="255"/>
        <v>0</v>
      </c>
      <c r="BW383" s="43">
        <f t="shared" si="255"/>
        <v>0</v>
      </c>
      <c r="BX383" s="43">
        <f t="shared" si="255"/>
        <v>0</v>
      </c>
      <c r="BY383" s="43">
        <f t="shared" si="255"/>
        <v>0</v>
      </c>
      <c r="BZ383" s="43">
        <f t="shared" si="255"/>
        <v>0</v>
      </c>
      <c r="CA383" s="43">
        <f t="shared" si="255"/>
        <v>0</v>
      </c>
      <c r="CB383" s="43">
        <f t="shared" si="255"/>
        <v>0</v>
      </c>
      <c r="CC383" s="43">
        <f t="shared" si="255"/>
        <v>0</v>
      </c>
      <c r="CD383" s="43">
        <f t="shared" si="255"/>
        <v>0</v>
      </c>
      <c r="CE383" s="43">
        <f t="shared" si="255"/>
        <v>0</v>
      </c>
      <c r="CF383" s="43">
        <f t="shared" si="255"/>
        <v>0</v>
      </c>
      <c r="CG383" s="43">
        <f t="shared" si="255"/>
        <v>0</v>
      </c>
      <c r="CH383" s="43">
        <f t="shared" si="255"/>
        <v>0</v>
      </c>
      <c r="CI383" s="43">
        <f t="shared" si="255"/>
        <v>0</v>
      </c>
      <c r="CJ383" s="43">
        <f t="shared" si="255"/>
        <v>0</v>
      </c>
      <c r="CK383" s="43">
        <f t="shared" si="255"/>
        <v>0</v>
      </c>
      <c r="CL383" s="43">
        <f t="shared" si="255"/>
        <v>0</v>
      </c>
      <c r="CM383" s="43">
        <f t="shared" si="255"/>
        <v>0</v>
      </c>
      <c r="CN383" s="43">
        <f t="shared" si="255"/>
        <v>0</v>
      </c>
      <c r="CO383" s="43">
        <f t="shared" si="255"/>
        <v>0</v>
      </c>
      <c r="CP383" s="43">
        <f t="shared" si="255"/>
        <v>0</v>
      </c>
      <c r="CQ383" s="43">
        <f t="shared" si="255"/>
        <v>0</v>
      </c>
      <c r="CR383" s="43">
        <f t="shared" si="255"/>
        <v>0</v>
      </c>
      <c r="CS383" s="43">
        <f t="shared" si="255"/>
        <v>0</v>
      </c>
      <c r="CT383" s="43">
        <f t="shared" si="255"/>
        <v>0</v>
      </c>
      <c r="CU383" s="43">
        <f t="shared" si="255"/>
        <v>0</v>
      </c>
      <c r="CV383" s="43">
        <f t="shared" si="255"/>
        <v>0</v>
      </c>
      <c r="CW383" s="43">
        <f t="shared" si="255"/>
        <v>0</v>
      </c>
      <c r="CX383" s="43">
        <f t="shared" si="255"/>
        <v>0</v>
      </c>
      <c r="CY383" s="43">
        <f t="shared" si="255"/>
        <v>0</v>
      </c>
      <c r="CZ383" s="43">
        <f t="shared" si="255"/>
        <v>0</v>
      </c>
      <c r="DA383" s="43">
        <f t="shared" si="255"/>
        <v>0</v>
      </c>
      <c r="DB383" s="43">
        <f t="shared" si="255"/>
        <v>0</v>
      </c>
      <c r="DC383" s="43">
        <f t="shared" si="255"/>
        <v>0</v>
      </c>
      <c r="DD383" s="43">
        <f t="shared" si="255"/>
        <v>0</v>
      </c>
      <c r="DE383" s="43">
        <f t="shared" si="255"/>
        <v>0</v>
      </c>
      <c r="DF383" s="43">
        <f t="shared" si="255"/>
        <v>0</v>
      </c>
      <c r="DG383" s="43">
        <f t="shared" si="255"/>
        <v>0</v>
      </c>
      <c r="DH383" s="43">
        <f t="shared" si="255"/>
        <v>0</v>
      </c>
      <c r="DI383" s="43">
        <f t="shared" si="255"/>
        <v>0</v>
      </c>
      <c r="DJ383" s="43">
        <f t="shared" si="255"/>
        <v>0</v>
      </c>
      <c r="DK383" s="43">
        <f t="shared" si="255"/>
        <v>0</v>
      </c>
      <c r="DL383" s="43">
        <f t="shared" si="255"/>
        <v>0</v>
      </c>
      <c r="DM383" s="43">
        <f t="shared" si="255"/>
        <v>0</v>
      </c>
      <c r="DN383" s="43">
        <f t="shared" si="255"/>
        <v>0</v>
      </c>
      <c r="DO383" s="43">
        <f t="shared" si="255"/>
        <v>0</v>
      </c>
      <c r="DP383" s="43">
        <f t="shared" si="255"/>
        <v>0</v>
      </c>
      <c r="DQ383" s="43">
        <f t="shared" si="255"/>
        <v>0</v>
      </c>
      <c r="DR383" s="43">
        <f t="shared" si="255"/>
        <v>0</v>
      </c>
      <c r="DS383" s="43">
        <f t="shared" si="255"/>
        <v>0</v>
      </c>
      <c r="DT383" s="43">
        <f t="shared" si="255"/>
        <v>0</v>
      </c>
      <c r="DU383" s="43">
        <f t="shared" si="255"/>
        <v>0</v>
      </c>
      <c r="DV383" s="43">
        <f t="shared" si="255"/>
        <v>0</v>
      </c>
      <c r="DW383" s="43">
        <f t="shared" si="255"/>
        <v>0</v>
      </c>
      <c r="DX383" s="43">
        <f t="shared" si="255"/>
        <v>0</v>
      </c>
      <c r="DY383" s="43">
        <f t="shared" si="255"/>
        <v>0</v>
      </c>
      <c r="DZ383" s="43">
        <f t="shared" si="255"/>
        <v>0</v>
      </c>
    </row>
    <row r="384" spans="2:130" x14ac:dyDescent="0.25">
      <c r="B384" s="34" t="str">
        <f t="shared" si="241"/>
        <v>Policies/processes on ownership of data assets</v>
      </c>
      <c r="C384" s="34"/>
      <c r="D384" s="201">
        <f>Costs!T352</f>
        <v>0</v>
      </c>
      <c r="E384" s="143"/>
      <c r="F384" s="48">
        <f t="shared" si="242"/>
        <v>0</v>
      </c>
      <c r="G384" s="34"/>
      <c r="H384" s="131">
        <f t="shared" ref="H384:BS384" si="256">H362-H373</f>
        <v>0</v>
      </c>
      <c r="I384" s="131">
        <f t="shared" si="256"/>
        <v>0</v>
      </c>
      <c r="J384" s="131">
        <f t="shared" si="256"/>
        <v>0</v>
      </c>
      <c r="K384" s="131">
        <f t="shared" si="256"/>
        <v>0</v>
      </c>
      <c r="L384" s="131">
        <f t="shared" si="256"/>
        <v>0</v>
      </c>
      <c r="M384" s="131">
        <f t="shared" si="256"/>
        <v>0</v>
      </c>
      <c r="N384" s="131">
        <f t="shared" si="256"/>
        <v>0</v>
      </c>
      <c r="O384" s="131">
        <f t="shared" si="256"/>
        <v>0</v>
      </c>
      <c r="P384" s="131">
        <f t="shared" si="256"/>
        <v>0</v>
      </c>
      <c r="Q384" s="131">
        <f t="shared" si="256"/>
        <v>0</v>
      </c>
      <c r="R384" s="131">
        <f t="shared" si="256"/>
        <v>0</v>
      </c>
      <c r="S384" s="131">
        <f t="shared" si="256"/>
        <v>0</v>
      </c>
      <c r="T384" s="131">
        <f t="shared" si="256"/>
        <v>0</v>
      </c>
      <c r="U384" s="131">
        <f t="shared" si="256"/>
        <v>0</v>
      </c>
      <c r="V384" s="131">
        <f t="shared" si="256"/>
        <v>0</v>
      </c>
      <c r="W384" s="131">
        <f t="shared" si="256"/>
        <v>0</v>
      </c>
      <c r="X384" s="131">
        <f t="shared" si="256"/>
        <v>0</v>
      </c>
      <c r="Y384" s="131">
        <f t="shared" si="256"/>
        <v>0</v>
      </c>
      <c r="Z384" s="131">
        <f t="shared" si="256"/>
        <v>0</v>
      </c>
      <c r="AA384" s="131">
        <f t="shared" si="256"/>
        <v>0</v>
      </c>
      <c r="AB384" s="131">
        <f t="shared" si="256"/>
        <v>0</v>
      </c>
      <c r="AC384" s="131">
        <f t="shared" si="256"/>
        <v>0</v>
      </c>
      <c r="AD384" s="131">
        <f t="shared" si="256"/>
        <v>0</v>
      </c>
      <c r="AE384" s="131">
        <f t="shared" si="256"/>
        <v>0</v>
      </c>
      <c r="AF384" s="131">
        <f t="shared" si="256"/>
        <v>0</v>
      </c>
      <c r="AG384" s="131">
        <f t="shared" si="256"/>
        <v>0</v>
      </c>
      <c r="AH384" s="131">
        <f t="shared" si="256"/>
        <v>0</v>
      </c>
      <c r="AI384" s="131">
        <f t="shared" si="256"/>
        <v>0</v>
      </c>
      <c r="AJ384" s="131">
        <f t="shared" si="256"/>
        <v>0</v>
      </c>
      <c r="AK384" s="131">
        <f t="shared" si="256"/>
        <v>0</v>
      </c>
      <c r="AL384" s="131">
        <f t="shared" si="256"/>
        <v>0</v>
      </c>
      <c r="AM384" s="131">
        <f t="shared" si="256"/>
        <v>0</v>
      </c>
      <c r="AN384" s="131">
        <f t="shared" si="256"/>
        <v>0</v>
      </c>
      <c r="AO384" s="131">
        <f t="shared" si="256"/>
        <v>0</v>
      </c>
      <c r="AP384" s="131">
        <f t="shared" si="256"/>
        <v>0</v>
      </c>
      <c r="AQ384" s="131">
        <f t="shared" si="256"/>
        <v>0</v>
      </c>
      <c r="AR384" s="131">
        <f t="shared" si="256"/>
        <v>0</v>
      </c>
      <c r="AS384" s="131">
        <f t="shared" si="256"/>
        <v>0</v>
      </c>
      <c r="AT384" s="131">
        <f t="shared" si="256"/>
        <v>0</v>
      </c>
      <c r="AU384" s="131">
        <f t="shared" si="256"/>
        <v>0</v>
      </c>
      <c r="AV384" s="131">
        <f t="shared" si="256"/>
        <v>0</v>
      </c>
      <c r="AW384" s="131">
        <f t="shared" si="256"/>
        <v>0</v>
      </c>
      <c r="AX384" s="131">
        <f t="shared" si="256"/>
        <v>0</v>
      </c>
      <c r="AY384" s="131">
        <f t="shared" si="256"/>
        <v>0</v>
      </c>
      <c r="AZ384" s="131">
        <f t="shared" si="256"/>
        <v>0</v>
      </c>
      <c r="BA384" s="131">
        <f t="shared" si="256"/>
        <v>0</v>
      </c>
      <c r="BB384" s="131">
        <f t="shared" si="256"/>
        <v>0</v>
      </c>
      <c r="BC384" s="131">
        <f t="shared" si="256"/>
        <v>0</v>
      </c>
      <c r="BD384" s="131">
        <f t="shared" si="256"/>
        <v>0</v>
      </c>
      <c r="BE384" s="131">
        <f t="shared" si="256"/>
        <v>0</v>
      </c>
      <c r="BF384" s="131">
        <f t="shared" si="256"/>
        <v>0</v>
      </c>
      <c r="BG384" s="131">
        <f t="shared" si="256"/>
        <v>0</v>
      </c>
      <c r="BH384" s="131">
        <f t="shared" si="256"/>
        <v>0</v>
      </c>
      <c r="BI384" s="131">
        <f t="shared" si="256"/>
        <v>0</v>
      </c>
      <c r="BJ384" s="131">
        <f t="shared" si="256"/>
        <v>0</v>
      </c>
      <c r="BK384" s="131">
        <f t="shared" si="256"/>
        <v>0</v>
      </c>
      <c r="BL384" s="131">
        <f t="shared" si="256"/>
        <v>0</v>
      </c>
      <c r="BM384" s="131">
        <f t="shared" si="256"/>
        <v>0</v>
      </c>
      <c r="BN384" s="131">
        <f t="shared" si="256"/>
        <v>0</v>
      </c>
      <c r="BO384" s="131">
        <f t="shared" si="256"/>
        <v>0</v>
      </c>
      <c r="BP384" s="131">
        <f t="shared" si="256"/>
        <v>0</v>
      </c>
      <c r="BQ384" s="131">
        <f t="shared" si="256"/>
        <v>0</v>
      </c>
      <c r="BR384" s="131">
        <f t="shared" si="256"/>
        <v>0</v>
      </c>
      <c r="BS384" s="131">
        <f t="shared" si="256"/>
        <v>0</v>
      </c>
      <c r="BT384" s="131">
        <f t="shared" ref="BT384:DZ384" si="257">BT362-BT373</f>
        <v>0</v>
      </c>
      <c r="BU384" s="131">
        <f t="shared" si="257"/>
        <v>0</v>
      </c>
      <c r="BV384" s="131">
        <f t="shared" si="257"/>
        <v>0</v>
      </c>
      <c r="BW384" s="131">
        <f t="shared" si="257"/>
        <v>0</v>
      </c>
      <c r="BX384" s="131">
        <f t="shared" si="257"/>
        <v>0</v>
      </c>
      <c r="BY384" s="131">
        <f t="shared" si="257"/>
        <v>0</v>
      </c>
      <c r="BZ384" s="131">
        <f t="shared" si="257"/>
        <v>0</v>
      </c>
      <c r="CA384" s="131">
        <f t="shared" si="257"/>
        <v>0</v>
      </c>
      <c r="CB384" s="131">
        <f t="shared" si="257"/>
        <v>0</v>
      </c>
      <c r="CC384" s="131">
        <f t="shared" si="257"/>
        <v>0</v>
      </c>
      <c r="CD384" s="131">
        <f t="shared" si="257"/>
        <v>0</v>
      </c>
      <c r="CE384" s="131">
        <f t="shared" si="257"/>
        <v>0</v>
      </c>
      <c r="CF384" s="131">
        <f t="shared" si="257"/>
        <v>0</v>
      </c>
      <c r="CG384" s="131">
        <f t="shared" si="257"/>
        <v>0</v>
      </c>
      <c r="CH384" s="131">
        <f t="shared" si="257"/>
        <v>0</v>
      </c>
      <c r="CI384" s="131">
        <f t="shared" si="257"/>
        <v>0</v>
      </c>
      <c r="CJ384" s="131">
        <f t="shared" si="257"/>
        <v>0</v>
      </c>
      <c r="CK384" s="131">
        <f t="shared" si="257"/>
        <v>0</v>
      </c>
      <c r="CL384" s="131">
        <f t="shared" si="257"/>
        <v>0</v>
      </c>
      <c r="CM384" s="131">
        <f t="shared" si="257"/>
        <v>0</v>
      </c>
      <c r="CN384" s="131">
        <f t="shared" si="257"/>
        <v>0</v>
      </c>
      <c r="CO384" s="131">
        <f t="shared" si="257"/>
        <v>0</v>
      </c>
      <c r="CP384" s="131">
        <f t="shared" si="257"/>
        <v>0</v>
      </c>
      <c r="CQ384" s="131">
        <f t="shared" si="257"/>
        <v>0</v>
      </c>
      <c r="CR384" s="131">
        <f t="shared" si="257"/>
        <v>0</v>
      </c>
      <c r="CS384" s="131">
        <f t="shared" si="257"/>
        <v>0</v>
      </c>
      <c r="CT384" s="131">
        <f t="shared" si="257"/>
        <v>0</v>
      </c>
      <c r="CU384" s="131">
        <f t="shared" si="257"/>
        <v>0</v>
      </c>
      <c r="CV384" s="131">
        <f t="shared" si="257"/>
        <v>0</v>
      </c>
      <c r="CW384" s="131">
        <f t="shared" si="257"/>
        <v>0</v>
      </c>
      <c r="CX384" s="131">
        <f t="shared" si="257"/>
        <v>0</v>
      </c>
      <c r="CY384" s="131">
        <f t="shared" si="257"/>
        <v>0</v>
      </c>
      <c r="CZ384" s="131">
        <f t="shared" si="257"/>
        <v>0</v>
      </c>
      <c r="DA384" s="131">
        <f t="shared" si="257"/>
        <v>0</v>
      </c>
      <c r="DB384" s="131">
        <f t="shared" si="257"/>
        <v>0</v>
      </c>
      <c r="DC384" s="131">
        <f t="shared" si="257"/>
        <v>0</v>
      </c>
      <c r="DD384" s="131">
        <f t="shared" si="257"/>
        <v>0</v>
      </c>
      <c r="DE384" s="131">
        <f t="shared" si="257"/>
        <v>0</v>
      </c>
      <c r="DF384" s="131">
        <f t="shared" si="257"/>
        <v>0</v>
      </c>
      <c r="DG384" s="131">
        <f t="shared" si="257"/>
        <v>0</v>
      </c>
      <c r="DH384" s="131">
        <f t="shared" si="257"/>
        <v>0</v>
      </c>
      <c r="DI384" s="131">
        <f t="shared" si="257"/>
        <v>0</v>
      </c>
      <c r="DJ384" s="131">
        <f t="shared" si="257"/>
        <v>0</v>
      </c>
      <c r="DK384" s="131">
        <f t="shared" si="257"/>
        <v>0</v>
      </c>
      <c r="DL384" s="131">
        <f t="shared" si="257"/>
        <v>0</v>
      </c>
      <c r="DM384" s="131">
        <f t="shared" si="257"/>
        <v>0</v>
      </c>
      <c r="DN384" s="131">
        <f t="shared" si="257"/>
        <v>0</v>
      </c>
      <c r="DO384" s="131">
        <f t="shared" si="257"/>
        <v>0</v>
      </c>
      <c r="DP384" s="131">
        <f t="shared" si="257"/>
        <v>0</v>
      </c>
      <c r="DQ384" s="131">
        <f t="shared" si="257"/>
        <v>0</v>
      </c>
      <c r="DR384" s="131">
        <f t="shared" si="257"/>
        <v>0</v>
      </c>
      <c r="DS384" s="131">
        <f t="shared" si="257"/>
        <v>0</v>
      </c>
      <c r="DT384" s="131">
        <f t="shared" si="257"/>
        <v>0</v>
      </c>
      <c r="DU384" s="131">
        <f t="shared" si="257"/>
        <v>0</v>
      </c>
      <c r="DV384" s="131">
        <f t="shared" si="257"/>
        <v>0</v>
      </c>
      <c r="DW384" s="131">
        <f t="shared" si="257"/>
        <v>0</v>
      </c>
      <c r="DX384" s="131">
        <f t="shared" si="257"/>
        <v>0</v>
      </c>
      <c r="DY384" s="131">
        <f t="shared" si="257"/>
        <v>0</v>
      </c>
      <c r="DZ384" s="131">
        <f t="shared" si="257"/>
        <v>0</v>
      </c>
    </row>
    <row r="385" spans="1:130" ht="13" x14ac:dyDescent="0.3">
      <c r="B385" t="s">
        <v>59</v>
      </c>
      <c r="F385" s="47">
        <f t="shared" si="242"/>
        <v>24179163.24624899</v>
      </c>
      <c r="H385" s="43">
        <f t="shared" ref="H385:BS385" si="258">SUM(H377:H384)</f>
        <v>0</v>
      </c>
      <c r="I385" s="43">
        <f t="shared" si="258"/>
        <v>0</v>
      </c>
      <c r="J385" s="43">
        <f t="shared" si="258"/>
        <v>0</v>
      </c>
      <c r="K385" s="43">
        <f t="shared" si="258"/>
        <v>0</v>
      </c>
      <c r="L385" s="43">
        <f t="shared" si="258"/>
        <v>0</v>
      </c>
      <c r="M385" s="43">
        <f t="shared" si="258"/>
        <v>0</v>
      </c>
      <c r="N385" s="43">
        <f t="shared" si="258"/>
        <v>0</v>
      </c>
      <c r="O385" s="43">
        <f t="shared" si="258"/>
        <v>0</v>
      </c>
      <c r="P385" s="43">
        <f t="shared" si="258"/>
        <v>0</v>
      </c>
      <c r="Q385" s="43">
        <f t="shared" si="258"/>
        <v>0</v>
      </c>
      <c r="R385" s="43">
        <f t="shared" si="258"/>
        <v>0</v>
      </c>
      <c r="S385" s="43">
        <f t="shared" si="258"/>
        <v>0</v>
      </c>
      <c r="T385" s="43">
        <f t="shared" si="258"/>
        <v>0</v>
      </c>
      <c r="U385" s="43">
        <f t="shared" si="258"/>
        <v>0</v>
      </c>
      <c r="V385" s="43">
        <f t="shared" si="258"/>
        <v>0</v>
      </c>
      <c r="W385" s="43">
        <f t="shared" si="258"/>
        <v>0</v>
      </c>
      <c r="X385" s="43">
        <f t="shared" si="258"/>
        <v>0</v>
      </c>
      <c r="Y385" s="43">
        <f t="shared" si="258"/>
        <v>0</v>
      </c>
      <c r="Z385" s="43">
        <f t="shared" si="258"/>
        <v>0</v>
      </c>
      <c r="AA385" s="43">
        <f t="shared" si="258"/>
        <v>0</v>
      </c>
      <c r="AB385" s="43">
        <f t="shared" si="258"/>
        <v>0</v>
      </c>
      <c r="AC385" s="43">
        <f t="shared" si="258"/>
        <v>0</v>
      </c>
      <c r="AD385" s="43">
        <f t="shared" si="258"/>
        <v>0</v>
      </c>
      <c r="AE385" s="43">
        <f t="shared" si="258"/>
        <v>0</v>
      </c>
      <c r="AF385" s="43">
        <f t="shared" si="258"/>
        <v>0</v>
      </c>
      <c r="AG385" s="43">
        <f t="shared" si="258"/>
        <v>0</v>
      </c>
      <c r="AH385" s="43">
        <f t="shared" si="258"/>
        <v>0</v>
      </c>
      <c r="AI385" s="43">
        <f t="shared" si="258"/>
        <v>0</v>
      </c>
      <c r="AJ385" s="43">
        <f t="shared" si="258"/>
        <v>0</v>
      </c>
      <c r="AK385" s="43">
        <f t="shared" si="258"/>
        <v>0</v>
      </c>
      <c r="AL385" s="43">
        <f t="shared" si="258"/>
        <v>0</v>
      </c>
      <c r="AM385" s="43">
        <f t="shared" si="258"/>
        <v>0</v>
      </c>
      <c r="AN385" s="43">
        <f t="shared" si="258"/>
        <v>0</v>
      </c>
      <c r="AO385" s="43">
        <f t="shared" si="258"/>
        <v>0</v>
      </c>
      <c r="AP385" s="43">
        <f t="shared" si="258"/>
        <v>0</v>
      </c>
      <c r="AQ385" s="43">
        <f t="shared" si="258"/>
        <v>0</v>
      </c>
      <c r="AR385" s="43">
        <f t="shared" si="258"/>
        <v>9304.5258609278007</v>
      </c>
      <c r="AS385" s="43">
        <f t="shared" si="258"/>
        <v>9331.2057719452423</v>
      </c>
      <c r="AT385" s="43">
        <f t="shared" si="258"/>
        <v>9360.8334904130406</v>
      </c>
      <c r="AU385" s="43">
        <f t="shared" si="258"/>
        <v>9389.5950416895666</v>
      </c>
      <c r="AV385" s="43">
        <f t="shared" si="258"/>
        <v>9418.444964031838</v>
      </c>
      <c r="AW385" s="43">
        <f t="shared" si="258"/>
        <v>9447.3835289636445</v>
      </c>
      <c r="AX385" s="43">
        <f t="shared" si="258"/>
        <v>9476.4110088430334</v>
      </c>
      <c r="AY385" s="43">
        <f t="shared" si="258"/>
        <v>9505.5276768648928</v>
      </c>
      <c r="AZ385" s="43">
        <f t="shared" si="258"/>
        <v>9534.7338070635105</v>
      </c>
      <c r="BA385" s="43">
        <f t="shared" si="258"/>
        <v>9564.0296743151521</v>
      </c>
      <c r="BB385" s="43">
        <f t="shared" si="258"/>
        <v>9593.4155543406596</v>
      </c>
      <c r="BC385" s="43">
        <f t="shared" si="258"/>
        <v>9622.8917237080313</v>
      </c>
      <c r="BD385" s="43">
        <f t="shared" si="258"/>
        <v>299226.21225488611</v>
      </c>
      <c r="BE385" s="43">
        <f t="shared" si="258"/>
        <v>300084.21714802855</v>
      </c>
      <c r="BF385" s="43">
        <f t="shared" si="258"/>
        <v>301037.02120353683</v>
      </c>
      <c r="BG385" s="43">
        <f t="shared" si="258"/>
        <v>301961.97000540851</v>
      </c>
      <c r="BH385" s="43">
        <f t="shared" si="258"/>
        <v>302889.76075104735</v>
      </c>
      <c r="BI385" s="43">
        <f t="shared" si="258"/>
        <v>303820.40217244398</v>
      </c>
      <c r="BJ385" s="43">
        <f t="shared" si="258"/>
        <v>304753.90302841872</v>
      </c>
      <c r="BK385" s="43">
        <f t="shared" si="258"/>
        <v>305690.27210470341</v>
      </c>
      <c r="BL385" s="43">
        <f t="shared" si="258"/>
        <v>306629.51821402472</v>
      </c>
      <c r="BM385" s="43">
        <f t="shared" si="258"/>
        <v>307571.65019618638</v>
      </c>
      <c r="BN385" s="43">
        <f t="shared" si="258"/>
        <v>308516.67691815336</v>
      </c>
      <c r="BO385" s="43">
        <f t="shared" si="258"/>
        <v>309464.60727413418</v>
      </c>
      <c r="BP385" s="43">
        <f t="shared" si="258"/>
        <v>310415.45018566563</v>
      </c>
      <c r="BQ385" s="43">
        <f t="shared" si="258"/>
        <v>311337.37529107963</v>
      </c>
      <c r="BR385" s="43">
        <f t="shared" si="258"/>
        <v>312325.9094986695</v>
      </c>
      <c r="BS385" s="43">
        <f t="shared" si="258"/>
        <v>313285.54388061137</v>
      </c>
      <c r="BT385" s="43">
        <f t="shared" ref="BT385:DZ385" si="259">SUM(BT377:BT384)</f>
        <v>314248.12677921169</v>
      </c>
      <c r="BU385" s="43">
        <f t="shared" si="259"/>
        <v>315213.66725391068</v>
      </c>
      <c r="BV385" s="43">
        <f t="shared" si="259"/>
        <v>316182.17439198447</v>
      </c>
      <c r="BW385" s="43">
        <f t="shared" si="259"/>
        <v>317153.65730862983</v>
      </c>
      <c r="BX385" s="43">
        <f t="shared" si="259"/>
        <v>318128.12514705065</v>
      </c>
      <c r="BY385" s="43">
        <f t="shared" si="259"/>
        <v>319105.5870785435</v>
      </c>
      <c r="BZ385" s="43">
        <f t="shared" si="259"/>
        <v>320086.05230258417</v>
      </c>
      <c r="CA385" s="43">
        <f t="shared" si="259"/>
        <v>321069.5300469143</v>
      </c>
      <c r="CB385" s="43">
        <f t="shared" si="259"/>
        <v>322056.02956762805</v>
      </c>
      <c r="CC385" s="43">
        <f t="shared" si="259"/>
        <v>322979.49695757608</v>
      </c>
      <c r="CD385" s="43">
        <f t="shared" si="259"/>
        <v>324004.99632396025</v>
      </c>
      <c r="CE385" s="43">
        <f t="shared" si="259"/>
        <v>325000.5151872288</v>
      </c>
      <c r="CF385" s="43">
        <f t="shared" si="259"/>
        <v>325999.09282372112</v>
      </c>
      <c r="CG385" s="43">
        <f t="shared" si="259"/>
        <v>327000.73863164545</v>
      </c>
      <c r="CH385" s="43">
        <f t="shared" si="259"/>
        <v>328005.46203808655</v>
      </c>
      <c r="CI385" s="43">
        <f t="shared" si="259"/>
        <v>329013.27249909419</v>
      </c>
      <c r="CJ385" s="43">
        <f t="shared" si="259"/>
        <v>330024.1794997722</v>
      </c>
      <c r="CK385" s="43">
        <f t="shared" si="259"/>
        <v>331038.192554368</v>
      </c>
      <c r="CL385" s="43">
        <f t="shared" si="259"/>
        <v>332055.32120636158</v>
      </c>
      <c r="CM385" s="43">
        <f t="shared" si="259"/>
        <v>333075.57502855605</v>
      </c>
      <c r="CN385" s="43">
        <f t="shared" si="259"/>
        <v>334098.96362316713</v>
      </c>
      <c r="CO385" s="43">
        <f t="shared" si="259"/>
        <v>335056.96306921268</v>
      </c>
      <c r="CP385" s="43">
        <f t="shared" si="259"/>
        <v>336120.80986619752</v>
      </c>
      <c r="CQ385" s="43">
        <f t="shared" si="259"/>
        <v>337153.55507184344</v>
      </c>
      <c r="CR385" s="43">
        <f t="shared" si="259"/>
        <v>338189.47343020252</v>
      </c>
      <c r="CS385" s="43">
        <f t="shared" si="259"/>
        <v>339228.57469091885</v>
      </c>
      <c r="CT385" s="43">
        <f t="shared" si="259"/>
        <v>340270.86863359268</v>
      </c>
      <c r="CU385" s="43">
        <f t="shared" si="259"/>
        <v>341316.36506787228</v>
      </c>
      <c r="CV385" s="43">
        <f t="shared" si="259"/>
        <v>342365.07383354695</v>
      </c>
      <c r="CW385" s="43">
        <f t="shared" si="259"/>
        <v>343417.00480063865</v>
      </c>
      <c r="CX385" s="43">
        <f t="shared" si="259"/>
        <v>344472.16786949569</v>
      </c>
      <c r="CY385" s="43">
        <f t="shared" si="259"/>
        <v>345530.57297088555</v>
      </c>
      <c r="CZ385" s="43">
        <f t="shared" si="259"/>
        <v>346592.23006608838</v>
      </c>
      <c r="DA385" s="43">
        <f t="shared" si="259"/>
        <v>347586.05285681551</v>
      </c>
      <c r="DB385" s="43">
        <f t="shared" si="259"/>
        <v>348689.68104475428</v>
      </c>
      <c r="DC385" s="43">
        <f t="shared" si="259"/>
        <v>349761.04463125911</v>
      </c>
      <c r="DD385" s="43">
        <f t="shared" si="259"/>
        <v>350835.70002706291</v>
      </c>
      <c r="DE385" s="43">
        <f t="shared" si="259"/>
        <v>351913.65734638687</v>
      </c>
      <c r="DF385" s="43">
        <f t="shared" si="259"/>
        <v>352994.92673452885</v>
      </c>
      <c r="DG385" s="43">
        <f t="shared" si="259"/>
        <v>354079.51836795831</v>
      </c>
      <c r="DH385" s="43">
        <f t="shared" si="259"/>
        <v>355167.44245441258</v>
      </c>
      <c r="DI385" s="43">
        <f t="shared" si="259"/>
        <v>356258.70923299238</v>
      </c>
      <c r="DJ385" s="43">
        <f t="shared" si="259"/>
        <v>357353.32897425874</v>
      </c>
      <c r="DK385" s="43">
        <f t="shared" si="259"/>
        <v>358451.31198032934</v>
      </c>
      <c r="DL385" s="43">
        <f t="shared" si="259"/>
        <v>359552.66858497559</v>
      </c>
      <c r="DM385" s="43">
        <f t="shared" si="259"/>
        <v>360620.52983894618</v>
      </c>
      <c r="DN385" s="43">
        <f t="shared" si="259"/>
        <v>361765.54408393265</v>
      </c>
      <c r="DO385" s="43">
        <f t="shared" si="259"/>
        <v>362877.08380493143</v>
      </c>
      <c r="DP385" s="43">
        <f t="shared" si="259"/>
        <v>363992.03877807781</v>
      </c>
      <c r="DQ385" s="43">
        <f t="shared" si="259"/>
        <v>365110.41949687648</v>
      </c>
      <c r="DR385" s="43">
        <f t="shared" si="259"/>
        <v>366232.23648707382</v>
      </c>
      <c r="DS385" s="43">
        <f t="shared" si="259"/>
        <v>367357.50030675682</v>
      </c>
      <c r="DT385" s="43">
        <f t="shared" si="259"/>
        <v>368486.22154645302</v>
      </c>
      <c r="DU385" s="43">
        <f t="shared" si="259"/>
        <v>369618.41082922951</v>
      </c>
      <c r="DV385" s="43">
        <f t="shared" si="259"/>
        <v>370754.07881079341</v>
      </c>
      <c r="DW385" s="43">
        <f t="shared" si="259"/>
        <v>371893.23617959168</v>
      </c>
      <c r="DX385" s="43">
        <f t="shared" si="259"/>
        <v>0</v>
      </c>
      <c r="DY385" s="43">
        <f t="shared" si="259"/>
        <v>0</v>
      </c>
      <c r="DZ385" s="43">
        <f t="shared" si="259"/>
        <v>0</v>
      </c>
    </row>
    <row r="386" spans="1:130" x14ac:dyDescent="0.25"/>
    <row r="387" spans="1:130" ht="13" x14ac:dyDescent="0.3">
      <c r="A387" s="59">
        <f>IF(ROUND(F394-'National costs'!H66,2)=0,0,1)</f>
        <v>0</v>
      </c>
      <c r="B387" s="108" t="s">
        <v>97</v>
      </c>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row>
    <row r="388" spans="1:130" x14ac:dyDescent="0.25">
      <c r="B388" t="str">
        <f>Assumptions!C274</f>
        <v>Reviewing existing governance arrangements</v>
      </c>
      <c r="E388" s="23"/>
      <c r="F388" s="46">
        <f t="shared" ref="F388:F394" si="260">SUM(H388:DZ388)</f>
        <v>151776.23350142458</v>
      </c>
      <c r="H388" s="16">
        <f>'National costs'!J49</f>
        <v>0</v>
      </c>
      <c r="I388" s="16">
        <f>'National costs'!K49</f>
        <v>0</v>
      </c>
      <c r="J388" s="16">
        <f>'National costs'!L49</f>
        <v>0</v>
      </c>
      <c r="K388" s="16">
        <f>'National costs'!M49</f>
        <v>14968.951153466625</v>
      </c>
      <c r="L388" s="16">
        <f>'National costs'!N49</f>
        <v>15014.943880139648</v>
      </c>
      <c r="M388" s="16">
        <f>'National costs'!O49</f>
        <v>15061.077921383418</v>
      </c>
      <c r="N388" s="16">
        <f>'National costs'!P49</f>
        <v>15107.353711392849</v>
      </c>
      <c r="O388" s="16">
        <f>'National costs'!Q49</f>
        <v>15153.771685696935</v>
      </c>
      <c r="P388" s="16">
        <f>'National costs'!R49</f>
        <v>15200.332281162851</v>
      </c>
      <c r="Q388" s="16">
        <f>'National costs'!S49</f>
        <v>15247.035936000068</v>
      </c>
      <c r="R388" s="16">
        <f>'National costs'!T49</f>
        <v>15293.883089764462</v>
      </c>
      <c r="S388" s="16">
        <f>'National costs'!U49</f>
        <v>15340.874183362479</v>
      </c>
      <c r="T388" s="16">
        <f>'National costs'!V49</f>
        <v>15388.009659055255</v>
      </c>
      <c r="U388" s="16">
        <f>'National costs'!W49</f>
        <v>0</v>
      </c>
      <c r="V388" s="16">
        <f>'National costs'!X49</f>
        <v>0</v>
      </c>
      <c r="W388" s="16">
        <f>'National costs'!Y49</f>
        <v>0</v>
      </c>
      <c r="X388" s="16">
        <f>'National costs'!Z49</f>
        <v>0</v>
      </c>
      <c r="Y388" s="16">
        <f>'National costs'!AA49</f>
        <v>0</v>
      </c>
      <c r="Z388" s="16">
        <f>'National costs'!AB49</f>
        <v>0</v>
      </c>
      <c r="AA388" s="16">
        <f>'National costs'!AC49</f>
        <v>0</v>
      </c>
      <c r="AB388" s="16">
        <f>'National costs'!AD49</f>
        <v>0</v>
      </c>
      <c r="AC388" s="16">
        <f>'National costs'!AE49</f>
        <v>0</v>
      </c>
      <c r="AD388" s="16">
        <f>'National costs'!AF49</f>
        <v>0</v>
      </c>
      <c r="AE388" s="16">
        <f>'National costs'!AG49</f>
        <v>0</v>
      </c>
      <c r="AF388" s="16">
        <f>'National costs'!AH49</f>
        <v>0</v>
      </c>
      <c r="AG388" s="16">
        <f>'National costs'!AI49</f>
        <v>0</v>
      </c>
      <c r="AH388" s="16">
        <f>'National costs'!AJ49</f>
        <v>0</v>
      </c>
      <c r="AI388" s="16">
        <f>'National costs'!AK49</f>
        <v>0</v>
      </c>
      <c r="AJ388" s="16">
        <f>'National costs'!AL49</f>
        <v>0</v>
      </c>
      <c r="AK388" s="16">
        <f>'National costs'!AM49</f>
        <v>0</v>
      </c>
      <c r="AL388" s="16">
        <f>'National costs'!AN49</f>
        <v>0</v>
      </c>
      <c r="AM388" s="16">
        <f>'National costs'!AO49</f>
        <v>0</v>
      </c>
      <c r="AN388" s="16">
        <f>'National costs'!AP49</f>
        <v>0</v>
      </c>
      <c r="AO388" s="16">
        <f>'National costs'!AQ49</f>
        <v>0</v>
      </c>
      <c r="AP388" s="16">
        <f>'National costs'!AR49</f>
        <v>0</v>
      </c>
      <c r="AQ388" s="16">
        <f>'National costs'!AS49</f>
        <v>0</v>
      </c>
      <c r="AR388" s="16">
        <f>'National costs'!AT49</f>
        <v>0</v>
      </c>
      <c r="AS388" s="16">
        <f>'National costs'!AU49</f>
        <v>0</v>
      </c>
      <c r="AT388" s="16">
        <f>'National costs'!AV49</f>
        <v>0</v>
      </c>
      <c r="AU388" s="16">
        <f>'National costs'!AW49</f>
        <v>0</v>
      </c>
      <c r="AV388" s="16">
        <f>'National costs'!AX49</f>
        <v>0</v>
      </c>
      <c r="AW388" s="16">
        <f>'National costs'!AY49</f>
        <v>0</v>
      </c>
      <c r="AX388" s="16">
        <f>'National costs'!AZ49</f>
        <v>0</v>
      </c>
      <c r="AY388" s="16">
        <f>'National costs'!BA49</f>
        <v>0</v>
      </c>
      <c r="AZ388" s="16">
        <f>'National costs'!BB49</f>
        <v>0</v>
      </c>
      <c r="BA388" s="16">
        <f>'National costs'!BC49</f>
        <v>0</v>
      </c>
      <c r="BB388" s="16">
        <f>'National costs'!BD49</f>
        <v>0</v>
      </c>
      <c r="BC388" s="16">
        <f>'National costs'!BE49</f>
        <v>0</v>
      </c>
      <c r="BD388" s="16">
        <f>'National costs'!BF49</f>
        <v>0</v>
      </c>
      <c r="BE388" s="16">
        <f>'National costs'!BG49</f>
        <v>0</v>
      </c>
      <c r="BF388" s="16">
        <f>'National costs'!BH49</f>
        <v>0</v>
      </c>
      <c r="BG388" s="16">
        <f>'National costs'!BI49</f>
        <v>0</v>
      </c>
      <c r="BH388" s="16">
        <f>'National costs'!BJ49</f>
        <v>0</v>
      </c>
      <c r="BI388" s="16">
        <f>'National costs'!BK49</f>
        <v>0</v>
      </c>
      <c r="BJ388" s="16">
        <f>'National costs'!BL49</f>
        <v>0</v>
      </c>
      <c r="BK388" s="16">
        <f>'National costs'!BM49</f>
        <v>0</v>
      </c>
      <c r="BL388" s="16">
        <f>'National costs'!BN49</f>
        <v>0</v>
      </c>
      <c r="BM388" s="16">
        <f>'National costs'!BO49</f>
        <v>0</v>
      </c>
      <c r="BN388" s="16">
        <f>'National costs'!BP49</f>
        <v>0</v>
      </c>
      <c r="BO388" s="16">
        <f>'National costs'!BQ49</f>
        <v>0</v>
      </c>
      <c r="BP388" s="16">
        <f>'National costs'!BR49</f>
        <v>0</v>
      </c>
      <c r="BQ388" s="16">
        <f>'National costs'!BS49</f>
        <v>0</v>
      </c>
      <c r="BR388" s="16">
        <f>'National costs'!BT49</f>
        <v>0</v>
      </c>
      <c r="BS388" s="16">
        <f>'National costs'!BU49</f>
        <v>0</v>
      </c>
      <c r="BT388" s="16">
        <f>'National costs'!BV49</f>
        <v>0</v>
      </c>
      <c r="BU388" s="16">
        <f>'National costs'!BW49</f>
        <v>0</v>
      </c>
      <c r="BV388" s="16">
        <f>'National costs'!BX49</f>
        <v>0</v>
      </c>
      <c r="BW388" s="16">
        <f>'National costs'!BY49</f>
        <v>0</v>
      </c>
      <c r="BX388" s="16">
        <f>'National costs'!BZ49</f>
        <v>0</v>
      </c>
      <c r="BY388" s="16">
        <f>'National costs'!CA49</f>
        <v>0</v>
      </c>
      <c r="BZ388" s="16">
        <f>'National costs'!CB49</f>
        <v>0</v>
      </c>
      <c r="CA388" s="16">
        <f>'National costs'!CC49</f>
        <v>0</v>
      </c>
      <c r="CB388" s="16">
        <f>'National costs'!CD49</f>
        <v>0</v>
      </c>
      <c r="CC388" s="16">
        <f>'National costs'!CE49</f>
        <v>0</v>
      </c>
      <c r="CD388" s="16">
        <f>'National costs'!CF49</f>
        <v>0</v>
      </c>
      <c r="CE388" s="16">
        <f>'National costs'!CG49</f>
        <v>0</v>
      </c>
      <c r="CF388" s="16">
        <f>'National costs'!CH49</f>
        <v>0</v>
      </c>
      <c r="CG388" s="16">
        <f>'National costs'!CI49</f>
        <v>0</v>
      </c>
      <c r="CH388" s="16">
        <f>'National costs'!CJ49</f>
        <v>0</v>
      </c>
      <c r="CI388" s="16">
        <f>'National costs'!CK49</f>
        <v>0</v>
      </c>
      <c r="CJ388" s="16">
        <f>'National costs'!CL49</f>
        <v>0</v>
      </c>
      <c r="CK388" s="16">
        <f>'National costs'!CM49</f>
        <v>0</v>
      </c>
      <c r="CL388" s="16">
        <f>'National costs'!CN49</f>
        <v>0</v>
      </c>
      <c r="CM388" s="16">
        <f>'National costs'!CO49</f>
        <v>0</v>
      </c>
      <c r="CN388" s="16">
        <f>'National costs'!CP49</f>
        <v>0</v>
      </c>
      <c r="CO388" s="16">
        <f>'National costs'!CQ49</f>
        <v>0</v>
      </c>
      <c r="CP388" s="16">
        <f>'National costs'!CR49</f>
        <v>0</v>
      </c>
      <c r="CQ388" s="16">
        <f>'National costs'!CS49</f>
        <v>0</v>
      </c>
      <c r="CR388" s="16">
        <f>'National costs'!CT49</f>
        <v>0</v>
      </c>
      <c r="CS388" s="16">
        <f>'National costs'!CU49</f>
        <v>0</v>
      </c>
      <c r="CT388" s="16">
        <f>'National costs'!CV49</f>
        <v>0</v>
      </c>
      <c r="CU388" s="16">
        <f>'National costs'!CW49</f>
        <v>0</v>
      </c>
      <c r="CV388" s="16">
        <f>'National costs'!CX49</f>
        <v>0</v>
      </c>
      <c r="CW388" s="16">
        <f>'National costs'!CY49</f>
        <v>0</v>
      </c>
      <c r="CX388" s="16">
        <f>'National costs'!CZ49</f>
        <v>0</v>
      </c>
      <c r="CY388" s="16">
        <f>'National costs'!DA49</f>
        <v>0</v>
      </c>
      <c r="CZ388" s="16">
        <f>'National costs'!DB49</f>
        <v>0</v>
      </c>
      <c r="DA388" s="16">
        <f>'National costs'!DC49</f>
        <v>0</v>
      </c>
      <c r="DB388" s="16">
        <f>'National costs'!DD49</f>
        <v>0</v>
      </c>
      <c r="DC388" s="16">
        <f>'National costs'!DE49</f>
        <v>0</v>
      </c>
      <c r="DD388" s="16">
        <f>'National costs'!DF49</f>
        <v>0</v>
      </c>
      <c r="DE388" s="16">
        <f>'National costs'!DG49</f>
        <v>0</v>
      </c>
      <c r="DF388" s="16">
        <f>'National costs'!DH49</f>
        <v>0</v>
      </c>
      <c r="DG388" s="16">
        <f>'National costs'!DI49</f>
        <v>0</v>
      </c>
      <c r="DH388" s="16">
        <f>'National costs'!DJ49</f>
        <v>0</v>
      </c>
      <c r="DI388" s="16">
        <f>'National costs'!DK49</f>
        <v>0</v>
      </c>
      <c r="DJ388" s="16">
        <f>'National costs'!DL49</f>
        <v>0</v>
      </c>
      <c r="DK388" s="16">
        <f>'National costs'!DM49</f>
        <v>0</v>
      </c>
      <c r="DL388" s="16">
        <f>'National costs'!DN49</f>
        <v>0</v>
      </c>
      <c r="DM388" s="16">
        <f>'National costs'!DO49</f>
        <v>0</v>
      </c>
      <c r="DN388" s="16">
        <f>'National costs'!DP49</f>
        <v>0</v>
      </c>
      <c r="DO388" s="16">
        <f>'National costs'!DQ49</f>
        <v>0</v>
      </c>
      <c r="DP388" s="16">
        <f>'National costs'!DR49</f>
        <v>0</v>
      </c>
      <c r="DQ388" s="16">
        <f>'National costs'!DS49</f>
        <v>0</v>
      </c>
      <c r="DR388" s="16">
        <f>'National costs'!DT49</f>
        <v>0</v>
      </c>
      <c r="DS388" s="16">
        <f>'National costs'!DU49</f>
        <v>0</v>
      </c>
      <c r="DT388" s="16">
        <f>'National costs'!DV49</f>
        <v>0</v>
      </c>
      <c r="DU388" s="16">
        <f>'National costs'!DW49</f>
        <v>0</v>
      </c>
      <c r="DV388" s="16">
        <f>'National costs'!DX49</f>
        <v>0</v>
      </c>
      <c r="DW388" s="16">
        <f>'National costs'!DY49</f>
        <v>0</v>
      </c>
      <c r="DX388" s="16">
        <f>'National costs'!DZ49</f>
        <v>0</v>
      </c>
      <c r="DY388" s="16">
        <f>'National costs'!EA49</f>
        <v>0</v>
      </c>
      <c r="DZ388" s="16">
        <f>'National costs'!EB49</f>
        <v>0</v>
      </c>
    </row>
    <row r="389" spans="1:130" x14ac:dyDescent="0.25">
      <c r="B389" t="str">
        <f>Assumptions!C275</f>
        <v>Updating legislation</v>
      </c>
      <c r="E389" s="23"/>
      <c r="F389" s="46">
        <f t="shared" si="260"/>
        <v>232634.49905252637</v>
      </c>
      <c r="H389" s="16">
        <f>'National costs'!J52</f>
        <v>0</v>
      </c>
      <c r="I389" s="16">
        <f>'National costs'!K52</f>
        <v>0</v>
      </c>
      <c r="J389" s="16">
        <f>'National costs'!L52</f>
        <v>0</v>
      </c>
      <c r="K389" s="16">
        <f>'National costs'!M52</f>
        <v>0</v>
      </c>
      <c r="L389" s="16">
        <f>'National costs'!N52</f>
        <v>0</v>
      </c>
      <c r="M389" s="16">
        <f>'National costs'!O52</f>
        <v>0</v>
      </c>
      <c r="N389" s="16">
        <f>'National costs'!P52</f>
        <v>0</v>
      </c>
      <c r="O389" s="16">
        <f>'National costs'!Q52</f>
        <v>0</v>
      </c>
      <c r="P389" s="16">
        <f>'National costs'!R52</f>
        <v>0</v>
      </c>
      <c r="Q389" s="16">
        <f>'National costs'!S52</f>
        <v>0</v>
      </c>
      <c r="R389" s="16">
        <f>'National costs'!T52</f>
        <v>0</v>
      </c>
      <c r="S389" s="16">
        <f>'National costs'!U52</f>
        <v>0</v>
      </c>
      <c r="T389" s="16">
        <f>'National costs'!V52</f>
        <v>0</v>
      </c>
      <c r="U389" s="16">
        <f>'National costs'!W52</f>
        <v>0</v>
      </c>
      <c r="V389" s="16">
        <f>'National costs'!X52</f>
        <v>0</v>
      </c>
      <c r="W389" s="16">
        <f>'National costs'!Y52</f>
        <v>46241.865255687975</v>
      </c>
      <c r="X389" s="16">
        <f>'National costs'!Z52</f>
        <v>46383.945315122393</v>
      </c>
      <c r="Y389" s="16">
        <f>'National costs'!AA52</f>
        <v>46526.46192146463</v>
      </c>
      <c r="Z389" s="16">
        <f>'National costs'!AB52</f>
        <v>46669.416416023261</v>
      </c>
      <c r="AA389" s="16">
        <f>'National costs'!AC52</f>
        <v>46812.810144228089</v>
      </c>
      <c r="AB389" s="16">
        <f>'National costs'!AD52</f>
        <v>0</v>
      </c>
      <c r="AC389" s="16">
        <f>'National costs'!AE52</f>
        <v>0</v>
      </c>
      <c r="AD389" s="16">
        <f>'National costs'!AF52</f>
        <v>0</v>
      </c>
      <c r="AE389" s="16">
        <f>'National costs'!AG52</f>
        <v>0</v>
      </c>
      <c r="AF389" s="16">
        <f>'National costs'!AH52</f>
        <v>0</v>
      </c>
      <c r="AG389" s="16">
        <f>'National costs'!AI52</f>
        <v>0</v>
      </c>
      <c r="AH389" s="16">
        <f>'National costs'!AJ52</f>
        <v>0</v>
      </c>
      <c r="AI389" s="16">
        <f>'National costs'!AK52</f>
        <v>0</v>
      </c>
      <c r="AJ389" s="16">
        <f>'National costs'!AL52</f>
        <v>0</v>
      </c>
      <c r="AK389" s="16">
        <f>'National costs'!AM52</f>
        <v>0</v>
      </c>
      <c r="AL389" s="16">
        <f>'National costs'!AN52</f>
        <v>0</v>
      </c>
      <c r="AM389" s="16">
        <f>'National costs'!AO52</f>
        <v>0</v>
      </c>
      <c r="AN389" s="16">
        <f>'National costs'!AP52</f>
        <v>0</v>
      </c>
      <c r="AO389" s="16">
        <f>'National costs'!AQ52</f>
        <v>0</v>
      </c>
      <c r="AP389" s="16">
        <f>'National costs'!AR52</f>
        <v>0</v>
      </c>
      <c r="AQ389" s="16">
        <f>'National costs'!AS52</f>
        <v>0</v>
      </c>
      <c r="AR389" s="16">
        <f>'National costs'!AT52</f>
        <v>0</v>
      </c>
      <c r="AS389" s="16">
        <f>'National costs'!AU52</f>
        <v>0</v>
      </c>
      <c r="AT389" s="16">
        <f>'National costs'!AV52</f>
        <v>0</v>
      </c>
      <c r="AU389" s="16">
        <f>'National costs'!AW52</f>
        <v>0</v>
      </c>
      <c r="AV389" s="16">
        <f>'National costs'!AX52</f>
        <v>0</v>
      </c>
      <c r="AW389" s="16">
        <f>'National costs'!AY52</f>
        <v>0</v>
      </c>
      <c r="AX389" s="16">
        <f>'National costs'!AZ52</f>
        <v>0</v>
      </c>
      <c r="AY389" s="16">
        <f>'National costs'!BA52</f>
        <v>0</v>
      </c>
      <c r="AZ389" s="16">
        <f>'National costs'!BB52</f>
        <v>0</v>
      </c>
      <c r="BA389" s="16">
        <f>'National costs'!BC52</f>
        <v>0</v>
      </c>
      <c r="BB389" s="16">
        <f>'National costs'!BD52</f>
        <v>0</v>
      </c>
      <c r="BC389" s="16">
        <f>'National costs'!BE52</f>
        <v>0</v>
      </c>
      <c r="BD389" s="16">
        <f>'National costs'!BF52</f>
        <v>0</v>
      </c>
      <c r="BE389" s="16">
        <f>'National costs'!BG52</f>
        <v>0</v>
      </c>
      <c r="BF389" s="16">
        <f>'National costs'!BH52</f>
        <v>0</v>
      </c>
      <c r="BG389" s="16">
        <f>'National costs'!BI52</f>
        <v>0</v>
      </c>
      <c r="BH389" s="16">
        <f>'National costs'!BJ52</f>
        <v>0</v>
      </c>
      <c r="BI389" s="16">
        <f>'National costs'!BK52</f>
        <v>0</v>
      </c>
      <c r="BJ389" s="16">
        <f>'National costs'!BL52</f>
        <v>0</v>
      </c>
      <c r="BK389" s="16">
        <f>'National costs'!BM52</f>
        <v>0</v>
      </c>
      <c r="BL389" s="16">
        <f>'National costs'!BN52</f>
        <v>0</v>
      </c>
      <c r="BM389" s="16">
        <f>'National costs'!BO52</f>
        <v>0</v>
      </c>
      <c r="BN389" s="16">
        <f>'National costs'!BP52</f>
        <v>0</v>
      </c>
      <c r="BO389" s="16">
        <f>'National costs'!BQ52</f>
        <v>0</v>
      </c>
      <c r="BP389" s="16">
        <f>'National costs'!BR52</f>
        <v>0</v>
      </c>
      <c r="BQ389" s="16">
        <f>'National costs'!BS52</f>
        <v>0</v>
      </c>
      <c r="BR389" s="16">
        <f>'National costs'!BT52</f>
        <v>0</v>
      </c>
      <c r="BS389" s="16">
        <f>'National costs'!BU52</f>
        <v>0</v>
      </c>
      <c r="BT389" s="16">
        <f>'National costs'!BV52</f>
        <v>0</v>
      </c>
      <c r="BU389" s="16">
        <f>'National costs'!BW52</f>
        <v>0</v>
      </c>
      <c r="BV389" s="16">
        <f>'National costs'!BX52</f>
        <v>0</v>
      </c>
      <c r="BW389" s="16">
        <f>'National costs'!BY52</f>
        <v>0</v>
      </c>
      <c r="BX389" s="16">
        <f>'National costs'!BZ52</f>
        <v>0</v>
      </c>
      <c r="BY389" s="16">
        <f>'National costs'!CA52</f>
        <v>0</v>
      </c>
      <c r="BZ389" s="16">
        <f>'National costs'!CB52</f>
        <v>0</v>
      </c>
      <c r="CA389" s="16">
        <f>'National costs'!CC52</f>
        <v>0</v>
      </c>
      <c r="CB389" s="16">
        <f>'National costs'!CD52</f>
        <v>0</v>
      </c>
      <c r="CC389" s="16">
        <f>'National costs'!CE52</f>
        <v>0</v>
      </c>
      <c r="CD389" s="16">
        <f>'National costs'!CF52</f>
        <v>0</v>
      </c>
      <c r="CE389" s="16">
        <f>'National costs'!CG52</f>
        <v>0</v>
      </c>
      <c r="CF389" s="16">
        <f>'National costs'!CH52</f>
        <v>0</v>
      </c>
      <c r="CG389" s="16">
        <f>'National costs'!CI52</f>
        <v>0</v>
      </c>
      <c r="CH389" s="16">
        <f>'National costs'!CJ52</f>
        <v>0</v>
      </c>
      <c r="CI389" s="16">
        <f>'National costs'!CK52</f>
        <v>0</v>
      </c>
      <c r="CJ389" s="16">
        <f>'National costs'!CL52</f>
        <v>0</v>
      </c>
      <c r="CK389" s="16">
        <f>'National costs'!CM52</f>
        <v>0</v>
      </c>
      <c r="CL389" s="16">
        <f>'National costs'!CN52</f>
        <v>0</v>
      </c>
      <c r="CM389" s="16">
        <f>'National costs'!CO52</f>
        <v>0</v>
      </c>
      <c r="CN389" s="16">
        <f>'National costs'!CP52</f>
        <v>0</v>
      </c>
      <c r="CO389" s="16">
        <f>'National costs'!CQ52</f>
        <v>0</v>
      </c>
      <c r="CP389" s="16">
        <f>'National costs'!CR52</f>
        <v>0</v>
      </c>
      <c r="CQ389" s="16">
        <f>'National costs'!CS52</f>
        <v>0</v>
      </c>
      <c r="CR389" s="16">
        <f>'National costs'!CT52</f>
        <v>0</v>
      </c>
      <c r="CS389" s="16">
        <f>'National costs'!CU52</f>
        <v>0</v>
      </c>
      <c r="CT389" s="16">
        <f>'National costs'!CV52</f>
        <v>0</v>
      </c>
      <c r="CU389" s="16">
        <f>'National costs'!CW52</f>
        <v>0</v>
      </c>
      <c r="CV389" s="16">
        <f>'National costs'!CX52</f>
        <v>0</v>
      </c>
      <c r="CW389" s="16">
        <f>'National costs'!CY52</f>
        <v>0</v>
      </c>
      <c r="CX389" s="16">
        <f>'National costs'!CZ52</f>
        <v>0</v>
      </c>
      <c r="CY389" s="16">
        <f>'National costs'!DA52</f>
        <v>0</v>
      </c>
      <c r="CZ389" s="16">
        <f>'National costs'!DB52</f>
        <v>0</v>
      </c>
      <c r="DA389" s="16">
        <f>'National costs'!DC52</f>
        <v>0</v>
      </c>
      <c r="DB389" s="16">
        <f>'National costs'!DD52</f>
        <v>0</v>
      </c>
      <c r="DC389" s="16">
        <f>'National costs'!DE52</f>
        <v>0</v>
      </c>
      <c r="DD389" s="16">
        <f>'National costs'!DF52</f>
        <v>0</v>
      </c>
      <c r="DE389" s="16">
        <f>'National costs'!DG52</f>
        <v>0</v>
      </c>
      <c r="DF389" s="16">
        <f>'National costs'!DH52</f>
        <v>0</v>
      </c>
      <c r="DG389" s="16">
        <f>'National costs'!DI52</f>
        <v>0</v>
      </c>
      <c r="DH389" s="16">
        <f>'National costs'!DJ52</f>
        <v>0</v>
      </c>
      <c r="DI389" s="16">
        <f>'National costs'!DK52</f>
        <v>0</v>
      </c>
      <c r="DJ389" s="16">
        <f>'National costs'!DL52</f>
        <v>0</v>
      </c>
      <c r="DK389" s="16">
        <f>'National costs'!DM52</f>
        <v>0</v>
      </c>
      <c r="DL389" s="16">
        <f>'National costs'!DN52</f>
        <v>0</v>
      </c>
      <c r="DM389" s="16">
        <f>'National costs'!DO52</f>
        <v>0</v>
      </c>
      <c r="DN389" s="16">
        <f>'National costs'!DP52</f>
        <v>0</v>
      </c>
      <c r="DO389" s="16">
        <f>'National costs'!DQ52</f>
        <v>0</v>
      </c>
      <c r="DP389" s="16">
        <f>'National costs'!DR52</f>
        <v>0</v>
      </c>
      <c r="DQ389" s="16">
        <f>'National costs'!DS52</f>
        <v>0</v>
      </c>
      <c r="DR389" s="16">
        <f>'National costs'!DT52</f>
        <v>0</v>
      </c>
      <c r="DS389" s="16">
        <f>'National costs'!DU52</f>
        <v>0</v>
      </c>
      <c r="DT389" s="16">
        <f>'National costs'!DV52</f>
        <v>0</v>
      </c>
      <c r="DU389" s="16">
        <f>'National costs'!DW52</f>
        <v>0</v>
      </c>
      <c r="DV389" s="16">
        <f>'National costs'!DX52</f>
        <v>0</v>
      </c>
      <c r="DW389" s="16">
        <f>'National costs'!DY52</f>
        <v>0</v>
      </c>
      <c r="DX389" s="16">
        <f>'National costs'!DZ52</f>
        <v>0</v>
      </c>
      <c r="DY389" s="16">
        <f>'National costs'!EA52</f>
        <v>0</v>
      </c>
      <c r="DZ389" s="16">
        <f>'National costs'!EB52</f>
        <v>0</v>
      </c>
    </row>
    <row r="390" spans="1:130" x14ac:dyDescent="0.25">
      <c r="B390" t="str">
        <f>Assumptions!C276</f>
        <v>Compliance and monitoring activities by jurisdictions</v>
      </c>
      <c r="E390" s="23"/>
      <c r="F390" s="46">
        <f t="shared" si="260"/>
        <v>4561556.7129323939</v>
      </c>
      <c r="H390" s="16">
        <f>'National costs'!J55</f>
        <v>0</v>
      </c>
      <c r="I390" s="16">
        <f>'National costs'!K55</f>
        <v>0</v>
      </c>
      <c r="J390" s="16">
        <f>'National costs'!L55</f>
        <v>0</v>
      </c>
      <c r="K390" s="16">
        <f>'National costs'!M55</f>
        <v>0</v>
      </c>
      <c r="L390" s="16">
        <f>'National costs'!N55</f>
        <v>0</v>
      </c>
      <c r="M390" s="16">
        <f>'National costs'!O55</f>
        <v>0</v>
      </c>
      <c r="N390" s="16">
        <f>'National costs'!P55</f>
        <v>0</v>
      </c>
      <c r="O390" s="16">
        <f>'National costs'!Q55</f>
        <v>0</v>
      </c>
      <c r="P390" s="16">
        <f>'National costs'!R55</f>
        <v>0</v>
      </c>
      <c r="Q390" s="16">
        <f>'National costs'!S55</f>
        <v>0</v>
      </c>
      <c r="R390" s="16">
        <f>'National costs'!T55</f>
        <v>0</v>
      </c>
      <c r="S390" s="16">
        <f>'National costs'!U55</f>
        <v>0</v>
      </c>
      <c r="T390" s="16">
        <f>'National costs'!V55</f>
        <v>0</v>
      </c>
      <c r="U390" s="16">
        <f>'National costs'!W55</f>
        <v>346824.98005430639</v>
      </c>
      <c r="V390" s="16">
        <f>'National costs'!X55</f>
        <v>347926.19174310472</v>
      </c>
      <c r="W390" s="16">
        <f>'National costs'!Y55</f>
        <v>348995.20947689033</v>
      </c>
      <c r="X390" s="16">
        <f>'National costs'!Z55</f>
        <v>350067.51181224448</v>
      </c>
      <c r="Y390" s="16">
        <f>'National costs'!AA55</f>
        <v>351143.1088412425</v>
      </c>
      <c r="Z390" s="16">
        <f>'National costs'!AB55</f>
        <v>352222.01068696799</v>
      </c>
      <c r="AA390" s="16">
        <f>'National costs'!AC55</f>
        <v>353304.22750360821</v>
      </c>
      <c r="AB390" s="16">
        <f>'National costs'!AD55</f>
        <v>354389.76947654958</v>
      </c>
      <c r="AC390" s="16">
        <f>'National costs'!AE55</f>
        <v>355478.64682247338</v>
      </c>
      <c r="AD390" s="16">
        <f>'National costs'!AF55</f>
        <v>12279.86413815716</v>
      </c>
      <c r="AE390" s="16">
        <f>'National costs'!AG55</f>
        <v>12317.594532831959</v>
      </c>
      <c r="AF390" s="16">
        <f>'National costs'!AH55</f>
        <v>12355.440855717879</v>
      </c>
      <c r="AG390" s="16">
        <f>'National costs'!AI55</f>
        <v>12390.868997628482</v>
      </c>
      <c r="AH390" s="16">
        <f>'National costs'!AJ55</f>
        <v>12430.211520685561</v>
      </c>
      <c r="AI390" s="16">
        <f>'National costs'!AK55</f>
        <v>12468.403863963156</v>
      </c>
      <c r="AJ390" s="16">
        <f>'National costs'!AL55</f>
        <v>12506.713554808215</v>
      </c>
      <c r="AK390" s="16">
        <f>'National costs'!AM55</f>
        <v>12545.140953776036</v>
      </c>
      <c r="AL390" s="16">
        <f>'National costs'!AN55</f>
        <v>12583.686422529732</v>
      </c>
      <c r="AM390" s="16">
        <f>'National costs'!AO55</f>
        <v>12622.350323843646</v>
      </c>
      <c r="AN390" s="16">
        <f>'National costs'!AP55</f>
        <v>12661.133021606756</v>
      </c>
      <c r="AO390" s="16">
        <f>'National costs'!AQ55</f>
        <v>12700.034880826108</v>
      </c>
      <c r="AP390" s="16">
        <f>'National costs'!AR55</f>
        <v>12739.056267630245</v>
      </c>
      <c r="AQ390" s="16">
        <f>'National costs'!AS55</f>
        <v>12778.197549272658</v>
      </c>
      <c r="AR390" s="16">
        <f>'National costs'!AT55</f>
        <v>12817.459094135236</v>
      </c>
      <c r="AS390" s="16">
        <f>'National costs'!AU55</f>
        <v>12854.21203278171</v>
      </c>
      <c r="AT390" s="16">
        <f>'National costs'!AV55</f>
        <v>12895.025726589392</v>
      </c>
      <c r="AU390" s="16">
        <f>'National costs'!AW55</f>
        <v>12934.646230898892</v>
      </c>
      <c r="AV390" s="16">
        <f>'National costs'!AX55</f>
        <v>12974.388470860185</v>
      </c>
      <c r="AW390" s="16">
        <f>'National costs'!AY55</f>
        <v>13014.252820511143</v>
      </c>
      <c r="AX390" s="16">
        <f>'National costs'!AZ55</f>
        <v>13054.239655038873</v>
      </c>
      <c r="AY390" s="16">
        <f>'National costs'!BA55</f>
        <v>13094.349350783272</v>
      </c>
      <c r="AZ390" s="16">
        <f>'National costs'!BB55</f>
        <v>13134.582285240549</v>
      </c>
      <c r="BA390" s="16">
        <f>'National costs'!BC55</f>
        <v>13174.938837066791</v>
      </c>
      <c r="BB390" s="16">
        <f>'National costs'!BD55</f>
        <v>13215.419386081519</v>
      </c>
      <c r="BC390" s="16">
        <f>'National costs'!BE55</f>
        <v>13256.024313271268</v>
      </c>
      <c r="BD390" s="16">
        <f>'National costs'!BF55</f>
        <v>13296.754000793162</v>
      </c>
      <c r="BE390" s="16">
        <f>'National costs'!BG55</f>
        <v>13334.881275504889</v>
      </c>
      <c r="BF390" s="16">
        <f>'National costs'!BH55</f>
        <v>13377.221152889226</v>
      </c>
      <c r="BG390" s="16">
        <f>'National costs'!BI55</f>
        <v>13418.323222755151</v>
      </c>
      <c r="BH390" s="16">
        <f>'National costs'!BJ55</f>
        <v>13459.55158044483</v>
      </c>
      <c r="BI390" s="16">
        <f>'National costs'!BK55</f>
        <v>13500.906613982865</v>
      </c>
      <c r="BJ390" s="16">
        <f>'National costs'!BL55</f>
        <v>13542.388712586087</v>
      </c>
      <c r="BK390" s="16">
        <f>'National costs'!BM55</f>
        <v>13583.998266667206</v>
      </c>
      <c r="BL390" s="16">
        <f>'National costs'!BN55</f>
        <v>13625.735667838489</v>
      </c>
      <c r="BM390" s="16">
        <f>'National costs'!BO55</f>
        <v>13667.60130891546</v>
      </c>
      <c r="BN390" s="16">
        <f>'National costs'!BP55</f>
        <v>13709.595583920574</v>
      </c>
      <c r="BO390" s="16">
        <f>'National costs'!BQ55</f>
        <v>13751.718888086938</v>
      </c>
      <c r="BP390" s="16">
        <f>'National costs'!BR55</f>
        <v>13793.971617862035</v>
      </c>
      <c r="BQ390" s="16">
        <f>'National costs'!BS55</f>
        <v>13834.939323336324</v>
      </c>
      <c r="BR390" s="16">
        <f>'National costs'!BT55</f>
        <v>13878.866946122576</v>
      </c>
      <c r="BS390" s="16">
        <f>'National costs'!BU55</f>
        <v>13921.510343608472</v>
      </c>
      <c r="BT390" s="16">
        <f>'National costs'!BV55</f>
        <v>13964.284764711512</v>
      </c>
      <c r="BU390" s="16">
        <f>'National costs'!BW55</f>
        <v>14007.190612007225</v>
      </c>
      <c r="BV390" s="16">
        <f>'National costs'!BX55</f>
        <v>14050.228289308066</v>
      </c>
      <c r="BW390" s="16">
        <f>'National costs'!BY55</f>
        <v>14093.398201667227</v>
      </c>
      <c r="BX390" s="16">
        <f>'National costs'!BZ55</f>
        <v>14136.700755382437</v>
      </c>
      <c r="BY390" s="16">
        <f>'National costs'!CA55</f>
        <v>14180.136357999794</v>
      </c>
      <c r="BZ390" s="16">
        <f>'National costs'!CB55</f>
        <v>14223.705418317599</v>
      </c>
      <c r="CA390" s="16">
        <f>'National costs'!CC55</f>
        <v>14267.408346390201</v>
      </c>
      <c r="CB390" s="16">
        <f>'National costs'!CD55</f>
        <v>14311.24555353186</v>
      </c>
      <c r="CC390" s="16">
        <f>'National costs'!CE55</f>
        <v>14352.281793704007</v>
      </c>
      <c r="CD390" s="16">
        <f>'National costs'!CF55</f>
        <v>14397.852042045635</v>
      </c>
      <c r="CE390" s="16">
        <f>'National costs'!CG55</f>
        <v>14442.090042882124</v>
      </c>
      <c r="CF390" s="16">
        <f>'National costs'!CH55</f>
        <v>14486.463966821051</v>
      </c>
      <c r="CG390" s="16">
        <f>'National costs'!CI55</f>
        <v>14530.974231491817</v>
      </c>
      <c r="CH390" s="16">
        <f>'National costs'!CJ55</f>
        <v>14575.621255807007</v>
      </c>
      <c r="CI390" s="16">
        <f>'National costs'!CK55</f>
        <v>14620.405459966332</v>
      </c>
      <c r="CJ390" s="16">
        <f>'National costs'!CL55</f>
        <v>14665.327265460584</v>
      </c>
      <c r="CK390" s="16">
        <f>'National costs'!CM55</f>
        <v>14710.387095075603</v>
      </c>
      <c r="CL390" s="16">
        <f>'National costs'!CN55</f>
        <v>14755.585372896254</v>
      </c>
      <c r="CM390" s="16">
        <f>'National costs'!CO55</f>
        <v>14800.922524310427</v>
      </c>
      <c r="CN390" s="16">
        <f>'National costs'!CP55</f>
        <v>14846.398976013024</v>
      </c>
      <c r="CO390" s="16">
        <f>'National costs'!CQ55</f>
        <v>14888.96972164046</v>
      </c>
      <c r="CP390" s="16">
        <f>'National costs'!CR55</f>
        <v>14936.244019728989</v>
      </c>
      <c r="CQ390" s="16">
        <f>'National costs'!CS55</f>
        <v>14982.136252369608</v>
      </c>
      <c r="CR390" s="16">
        <f>'National costs'!CT55</f>
        <v>15028.16949080887</v>
      </c>
      <c r="CS390" s="16">
        <f>'National costs'!CU55</f>
        <v>15074.344168292972</v>
      </c>
      <c r="CT390" s="16">
        <f>'National costs'!CV55</f>
        <v>15120.660719399279</v>
      </c>
      <c r="CU390" s="16">
        <f>'National costs'!CW55</f>
        <v>15167.119580040409</v>
      </c>
      <c r="CV390" s="16">
        <f>'National costs'!CX55</f>
        <v>15213.721187468349</v>
      </c>
      <c r="CW390" s="16">
        <f>'National costs'!CY55</f>
        <v>15260.465980278546</v>
      </c>
      <c r="CX390" s="16">
        <f>'National costs'!CZ55</f>
        <v>15307.354398414063</v>
      </c>
      <c r="CY390" s="16">
        <f>'National costs'!DA55</f>
        <v>15354.386883169704</v>
      </c>
      <c r="CZ390" s="16">
        <f>'National costs'!DB55</f>
        <v>15401.563877196162</v>
      </c>
      <c r="DA390" s="16">
        <f>'National costs'!DC55</f>
        <v>15445.726509437163</v>
      </c>
      <c r="DB390" s="16">
        <f>'National costs'!DD55</f>
        <v>15494.768578354782</v>
      </c>
      <c r="DC390" s="16">
        <f>'National costs'!DE55</f>
        <v>15542.376900994072</v>
      </c>
      <c r="DD390" s="16">
        <f>'National costs'!DF55</f>
        <v>15590.13150219009</v>
      </c>
      <c r="DE390" s="16">
        <f>'National costs'!DG55</f>
        <v>15638.032831389808</v>
      </c>
      <c r="DF390" s="16">
        <f>'National costs'!DH55</f>
        <v>15686.081339421133</v>
      </c>
      <c r="DG390" s="16">
        <f>'National costs'!DI55</f>
        <v>15734.277478497163</v>
      </c>
      <c r="DH390" s="16">
        <f>'National costs'!DJ55</f>
        <v>15782.62170222044</v>
      </c>
      <c r="DI390" s="16">
        <f>'National costs'!DK55</f>
        <v>15831.114465587219</v>
      </c>
      <c r="DJ390" s="16">
        <f>'National costs'!DL55</f>
        <v>15879.75622499175</v>
      </c>
      <c r="DK390" s="16">
        <f>'National costs'!DM55</f>
        <v>15928.547438230569</v>
      </c>
      <c r="DL390" s="16">
        <f>'National costs'!DN55</f>
        <v>15977.488564506817</v>
      </c>
      <c r="DM390" s="16">
        <f>'National costs'!DO55</f>
        <v>16024.941253541059</v>
      </c>
      <c r="DN390" s="16">
        <f>'National costs'!DP55</f>
        <v>16075.822400043089</v>
      </c>
      <c r="DO390" s="16">
        <f>'National costs'!DQ55</f>
        <v>16125.216034781351</v>
      </c>
      <c r="DP390" s="16">
        <f>'National costs'!DR55</f>
        <v>16174.761433522222</v>
      </c>
      <c r="DQ390" s="16">
        <f>'National costs'!DS55</f>
        <v>16224.459062566928</v>
      </c>
      <c r="DR390" s="16">
        <f>'National costs'!DT55</f>
        <v>16274.309389649428</v>
      </c>
      <c r="DS390" s="16">
        <f>'National costs'!DU55</f>
        <v>16324.312883940809</v>
      </c>
      <c r="DT390" s="16">
        <f>'National costs'!DV55</f>
        <v>16374.470016053709</v>
      </c>
      <c r="DU390" s="16">
        <f>'National costs'!DW55</f>
        <v>16424.78125804674</v>
      </c>
      <c r="DV390" s="16">
        <f>'National costs'!DX55</f>
        <v>16475.247083428938</v>
      </c>
      <c r="DW390" s="16">
        <f>'National costs'!DY55</f>
        <v>16525.867967164213</v>
      </c>
      <c r="DX390" s="16">
        <f>'National costs'!DZ55</f>
        <v>0</v>
      </c>
      <c r="DY390" s="16">
        <f>'National costs'!EA55</f>
        <v>0</v>
      </c>
      <c r="DZ390" s="16">
        <f>'National costs'!EB55</f>
        <v>0</v>
      </c>
    </row>
    <row r="391" spans="1:130" x14ac:dyDescent="0.25">
      <c r="B391" t="str">
        <f>Assumptions!C277</f>
        <v xml:space="preserve">Communciations and technical support </v>
      </c>
      <c r="F391" s="46">
        <f t="shared" si="260"/>
        <v>3321209.8984504491</v>
      </c>
      <c r="H391" s="16">
        <f>'National costs'!J58</f>
        <v>83333.333333333328</v>
      </c>
      <c r="I391" s="16">
        <f>'National costs'!K58</f>
        <v>83572.284350435279</v>
      </c>
      <c r="J391" s="16">
        <f>'National costs'!L58</f>
        <v>83837.63656460357</v>
      </c>
      <c r="K391" s="16">
        <f>'National costs'!M58</f>
        <v>84095.231199250702</v>
      </c>
      <c r="L391" s="16">
        <f>'National costs'!N58</f>
        <v>84353.617304155312</v>
      </c>
      <c r="M391" s="16">
        <f>'National costs'!O58</f>
        <v>84612.797311142785</v>
      </c>
      <c r="N391" s="16">
        <f>'National costs'!P58</f>
        <v>84872.773659510378</v>
      </c>
      <c r="O391" s="16">
        <f>'National costs'!Q58</f>
        <v>85133.548796050192</v>
      </c>
      <c r="P391" s="16">
        <f>'National costs'!R58</f>
        <v>85395.125175072186</v>
      </c>
      <c r="Q391" s="16">
        <f>'National costs'!S58</f>
        <v>85657.505258427336</v>
      </c>
      <c r="R391" s="16">
        <f>'National costs'!T58</f>
        <v>85920.691515530678</v>
      </c>
      <c r="S391" s="16">
        <f>'National costs'!U58</f>
        <v>86184.686423384701</v>
      </c>
      <c r="T391" s="16">
        <f>'National costs'!V58</f>
        <v>86449.492466602547</v>
      </c>
      <c r="U391" s="16">
        <f>'National costs'!W58</f>
        <v>86706.245013576598</v>
      </c>
      <c r="V391" s="16">
        <f>'National costs'!X58</f>
        <v>86981.54793577618</v>
      </c>
      <c r="W391" s="16">
        <f>'National costs'!Y58</f>
        <v>87248.802369222583</v>
      </c>
      <c r="X391" s="16">
        <f>'National costs'!Z58</f>
        <v>87516.877953061121</v>
      </c>
      <c r="Y391" s="16">
        <f>'National costs'!AA58</f>
        <v>87785.777210310625</v>
      </c>
      <c r="Z391" s="16">
        <f>'National costs'!AB58</f>
        <v>88055.502671741997</v>
      </c>
      <c r="AA391" s="16">
        <f>'National costs'!AC58</f>
        <v>88326.056875902053</v>
      </c>
      <c r="AB391" s="16">
        <f>'National costs'!AD58</f>
        <v>88597.442369137396</v>
      </c>
      <c r="AC391" s="16">
        <f>'National costs'!AE58</f>
        <v>88869.661705618346</v>
      </c>
      <c r="AD391" s="16">
        <f>'National costs'!AF58</f>
        <v>89142.717447363073</v>
      </c>
      <c r="AE391" s="16">
        <f>'National costs'!AG58</f>
        <v>89416.61216426162</v>
      </c>
      <c r="AF391" s="16">
        <f>'National costs'!AH58</f>
        <v>11211.418554262518</v>
      </c>
      <c r="AG391" s="16">
        <f>'National costs'!AI58</f>
        <v>11243.566312662881</v>
      </c>
      <c r="AH391" s="16">
        <f>'National costs'!AJ58</f>
        <v>11279.266009510971</v>
      </c>
      <c r="AI391" s="16">
        <f>'National costs'!AK58</f>
        <v>11313.922024707306</v>
      </c>
      <c r="AJ391" s="16">
        <f>'National costs'!AL58</f>
        <v>11348.684521955602</v>
      </c>
      <c r="AK391" s="16">
        <f>'National costs'!AM58</f>
        <v>11383.5538284264</v>
      </c>
      <c r="AL391" s="16">
        <f>'National costs'!AN58</f>
        <v>11418.530272295497</v>
      </c>
      <c r="AM391" s="16">
        <f>'National costs'!AO58</f>
        <v>11453.614182747009</v>
      </c>
      <c r="AN391" s="16">
        <f>'National costs'!AP58</f>
        <v>11488.8058899765</v>
      </c>
      <c r="AO391" s="16">
        <f>'National costs'!AQ58</f>
        <v>11524.105725194058</v>
      </c>
      <c r="AP391" s="16">
        <f>'National costs'!AR58</f>
        <v>11559.514020627443</v>
      </c>
      <c r="AQ391" s="16">
        <f>'National costs'!AS58</f>
        <v>11595.031109525187</v>
      </c>
      <c r="AR391" s="16">
        <f>'National costs'!AT58</f>
        <v>11630.65732615975</v>
      </c>
      <c r="AS391" s="16">
        <f>'National costs'!AU58</f>
        <v>11664.007214931551</v>
      </c>
      <c r="AT391" s="16">
        <f>'National costs'!AV58</f>
        <v>11701.041863016299</v>
      </c>
      <c r="AU391" s="16">
        <f>'National costs'!AW58</f>
        <v>11736.993802111956</v>
      </c>
      <c r="AV391" s="16">
        <f>'National costs'!AX58</f>
        <v>11773.056205039797</v>
      </c>
      <c r="AW391" s="16">
        <f>'National costs'!AY58</f>
        <v>11809.229411204553</v>
      </c>
      <c r="AX391" s="16">
        <f>'National costs'!AZ58</f>
        <v>11845.513761053791</v>
      </c>
      <c r="AY391" s="16">
        <f>'National costs'!BA58</f>
        <v>11881.909596081116</v>
      </c>
      <c r="AZ391" s="16">
        <f>'National costs'!BB58</f>
        <v>11918.417258829386</v>
      </c>
      <c r="BA391" s="16">
        <f>'National costs'!BC58</f>
        <v>11955.037092893939</v>
      </c>
      <c r="BB391" s="16">
        <f>'National costs'!BD58</f>
        <v>11991.769442925823</v>
      </c>
      <c r="BC391" s="16">
        <f>'National costs'!BE58</f>
        <v>12028.614654635037</v>
      </c>
      <c r="BD391" s="16">
        <f>'National costs'!BF58</f>
        <v>12065.573074793794</v>
      </c>
      <c r="BE391" s="16">
        <f>'National costs'!BG58</f>
        <v>12100.170046291472</v>
      </c>
      <c r="BF391" s="16">
        <f>'National costs'!BH58</f>
        <v>12138.589564658741</v>
      </c>
      <c r="BG391" s="16">
        <f>'National costs'!BI58</f>
        <v>12175.885887314857</v>
      </c>
      <c r="BH391" s="16">
        <f>'National costs'!BJ58</f>
        <v>12213.296804477714</v>
      </c>
      <c r="BI391" s="16">
        <f>'National costs'!BK58</f>
        <v>12250.822668243709</v>
      </c>
      <c r="BJ391" s="16">
        <f>'National costs'!BL58</f>
        <v>12288.463831791078</v>
      </c>
      <c r="BK391" s="16">
        <f>'National costs'!BM58</f>
        <v>12326.220649383204</v>
      </c>
      <c r="BL391" s="16">
        <f>'National costs'!BN58</f>
        <v>12364.093476371962</v>
      </c>
      <c r="BM391" s="16">
        <f>'National costs'!BO58</f>
        <v>12402.082669201063</v>
      </c>
      <c r="BN391" s="16">
        <f>'National costs'!BP58</f>
        <v>12440.188585409407</v>
      </c>
      <c r="BO391" s="16">
        <f>'National costs'!BQ58</f>
        <v>12478.411583634443</v>
      </c>
      <c r="BP391" s="16">
        <f>'National costs'!BR58</f>
        <v>12516.752023615547</v>
      </c>
      <c r="BQ391" s="16">
        <f>'National costs'!BS58</f>
        <v>12553.926423027404</v>
      </c>
      <c r="BR391" s="16">
        <f>'National costs'!BT58</f>
        <v>12593.786673333447</v>
      </c>
      <c r="BS391" s="16">
        <f>'National costs'!BU58</f>
        <v>12632.481608089167</v>
      </c>
      <c r="BT391" s="16">
        <f>'National costs'!BV58</f>
        <v>12671.29543464563</v>
      </c>
      <c r="BU391" s="16">
        <f>'National costs'!BW58</f>
        <v>12710.228518302851</v>
      </c>
      <c r="BV391" s="16">
        <f>'National costs'!BX58</f>
        <v>12749.281225483244</v>
      </c>
      <c r="BW391" s="16">
        <f>'National costs'!BY58</f>
        <v>12788.453923735075</v>
      </c>
      <c r="BX391" s="16">
        <f>'National costs'!BZ58</f>
        <v>12827.746981735912</v>
      </c>
      <c r="BY391" s="16">
        <f>'National costs'!CA58</f>
        <v>12867.160769296108</v>
      </c>
      <c r="BZ391" s="16">
        <f>'National costs'!CB58</f>
        <v>12906.695657362265</v>
      </c>
      <c r="CA391" s="16">
        <f>'National costs'!CC58</f>
        <v>12946.352018020736</v>
      </c>
      <c r="CB391" s="16">
        <f>'National costs'!CD58</f>
        <v>12986.13022450113</v>
      </c>
      <c r="CC391" s="16">
        <f>'National costs'!CE58</f>
        <v>13023.366812805485</v>
      </c>
      <c r="CD391" s="16">
        <f>'National costs'!CF58</f>
        <v>13064.717593708074</v>
      </c>
      <c r="CE391" s="16">
        <f>'National costs'!CG58</f>
        <v>13104.859483355998</v>
      </c>
      <c r="CF391" s="16">
        <f>'National costs'!CH58</f>
        <v>13145.124710633916</v>
      </c>
      <c r="CG391" s="16">
        <f>'National costs'!CI58</f>
        <v>13185.513654501832</v>
      </c>
      <c r="CH391" s="16">
        <f>'National costs'!CJ58</f>
        <v>13226.026695084134</v>
      </c>
      <c r="CI391" s="16">
        <f>'National costs'!CK58</f>
        <v>13266.664213673152</v>
      </c>
      <c r="CJ391" s="16">
        <f>'National costs'!CL58</f>
        <v>13307.426592732751</v>
      </c>
      <c r="CK391" s="16">
        <f>'National costs'!CM58</f>
        <v>13348.314215901935</v>
      </c>
      <c r="CL391" s="16">
        <f>'National costs'!CN58</f>
        <v>13389.327467998452</v>
      </c>
      <c r="CM391" s="16">
        <f>'National costs'!CO58</f>
        <v>13430.466735022421</v>
      </c>
      <c r="CN391" s="16">
        <f>'National costs'!CP58</f>
        <v>13471.732404159964</v>
      </c>
      <c r="CO391" s="16">
        <f>'National costs'!CQ58</f>
        <v>13510.361414081155</v>
      </c>
      <c r="CP391" s="16">
        <f>'National costs'!CR58</f>
        <v>13553.258462346672</v>
      </c>
      <c r="CQ391" s="16">
        <f>'National costs'!CS58</f>
        <v>13594.901414187234</v>
      </c>
      <c r="CR391" s="16">
        <f>'National costs'!CT58</f>
        <v>13636.672315733973</v>
      </c>
      <c r="CS391" s="16">
        <f>'National costs'!CU58</f>
        <v>13678.571560117694</v>
      </c>
      <c r="CT391" s="16">
        <f>'National costs'!CV58</f>
        <v>13720.599541677122</v>
      </c>
      <c r="CU391" s="16">
        <f>'National costs'!CW58</f>
        <v>13762.756655962592</v>
      </c>
      <c r="CV391" s="16">
        <f>'National costs'!CX58</f>
        <v>13805.043299739795</v>
      </c>
      <c r="CW391" s="16">
        <f>'National costs'!CY58</f>
        <v>13847.459870993494</v>
      </c>
      <c r="CX391" s="16">
        <f>'National costs'!CZ58</f>
        <v>13890.006768931278</v>
      </c>
      <c r="CY391" s="16">
        <f>'National costs'!DA58</f>
        <v>13932.684393987322</v>
      </c>
      <c r="CZ391" s="16">
        <f>'National costs'!DB58</f>
        <v>13975.493147826144</v>
      </c>
      <c r="DA391" s="16">
        <f>'National costs'!DC58</f>
        <v>14015.566647452239</v>
      </c>
      <c r="DB391" s="16">
        <f>'National costs'!DD58</f>
        <v>14060.06778406267</v>
      </c>
      <c r="DC391" s="16">
        <f>'National costs'!DE58</f>
        <v>14103.267928679805</v>
      </c>
      <c r="DD391" s="16">
        <f>'National costs'!DF58</f>
        <v>14146.600807542858</v>
      </c>
      <c r="DE391" s="16">
        <f>'National costs'!DG58</f>
        <v>14190.066828483343</v>
      </c>
      <c r="DF391" s="16">
        <f>'National costs'!DH58</f>
        <v>14233.66640058584</v>
      </c>
      <c r="DG391" s="16">
        <f>'National costs'!DI58</f>
        <v>14277.399934191868</v>
      </c>
      <c r="DH391" s="16">
        <f>'National costs'!DJ58</f>
        <v>14321.267840903731</v>
      </c>
      <c r="DI391" s="16">
        <f>'National costs'!DK58</f>
        <v>14365.270533588402</v>
      </c>
      <c r="DJ391" s="16">
        <f>'National costs'!DL58</f>
        <v>14409.4084263814</v>
      </c>
      <c r="DK391" s="16">
        <f>'National costs'!DM58</f>
        <v>14453.6819346907</v>
      </c>
      <c r="DL391" s="16">
        <f>'National costs'!DN58</f>
        <v>14498.091475200628</v>
      </c>
      <c r="DM391" s="16">
        <f>'National costs'!DO58</f>
        <v>14541.1503967317</v>
      </c>
      <c r="DN391" s="16">
        <f>'National costs'!DP58</f>
        <v>14587.320325965024</v>
      </c>
      <c r="DO391" s="16">
        <f>'National costs'!DQ58</f>
        <v>14632.140476005299</v>
      </c>
      <c r="DP391" s="16">
        <f>'National costs'!DR58</f>
        <v>14677.098337825717</v>
      </c>
      <c r="DQ391" s="16">
        <f>'National costs'!DS58</f>
        <v>14722.19433455147</v>
      </c>
      <c r="DR391" s="16">
        <f>'National costs'!DT58</f>
        <v>14767.428890607813</v>
      </c>
      <c r="DS391" s="16">
        <f>'National costs'!DU58</f>
        <v>14812.802431724065</v>
      </c>
      <c r="DT391" s="16">
        <f>'National costs'!DV58</f>
        <v>14858.315384937621</v>
      </c>
      <c r="DU391" s="16">
        <f>'National costs'!DW58</f>
        <v>14903.968178597965</v>
      </c>
      <c r="DV391" s="16">
        <f>'National costs'!DX58</f>
        <v>14949.7612423707</v>
      </c>
      <c r="DW391" s="16">
        <f>'National costs'!DY58</f>
        <v>14995.695007241598</v>
      </c>
      <c r="DX391" s="16">
        <f>'National costs'!DZ58</f>
        <v>0</v>
      </c>
      <c r="DY391" s="16">
        <f>'National costs'!EA58</f>
        <v>0</v>
      </c>
      <c r="DZ391" s="16">
        <f>'National costs'!EB58</f>
        <v>0</v>
      </c>
    </row>
    <row r="392" spans="1:130" x14ac:dyDescent="0.25">
      <c r="B392" t="str">
        <f>Assumptions!C278</f>
        <v>Education and training</v>
      </c>
      <c r="F392" s="46">
        <f t="shared" si="260"/>
        <v>2029386.8282240725</v>
      </c>
      <c r="H392" s="16">
        <f>'National costs'!J61</f>
        <v>33333.333333333336</v>
      </c>
      <c r="I392" s="16">
        <f>'National costs'!K61</f>
        <v>33428.913740174117</v>
      </c>
      <c r="J392" s="16">
        <f>'National costs'!L61</f>
        <v>33535.054625841432</v>
      </c>
      <c r="K392" s="16">
        <f>'National costs'!M61</f>
        <v>33638.092479700281</v>
      </c>
      <c r="L392" s="16">
        <f>'National costs'!N61</f>
        <v>33741.446921662129</v>
      </c>
      <c r="M392" s="16">
        <f>'National costs'!O61</f>
        <v>33845.118924457121</v>
      </c>
      <c r="N392" s="16">
        <f>'National costs'!P61</f>
        <v>33949.109463804154</v>
      </c>
      <c r="O392" s="16">
        <f>'National costs'!Q61</f>
        <v>34053.41951842008</v>
      </c>
      <c r="P392" s="16">
        <f>'National costs'!R61</f>
        <v>34158.050070028883</v>
      </c>
      <c r="Q392" s="16">
        <f>'National costs'!S61</f>
        <v>34263.002103370942</v>
      </c>
      <c r="R392" s="16">
        <f>'National costs'!T61</f>
        <v>34368.276606212276</v>
      </c>
      <c r="S392" s="16">
        <f>'National costs'!U61</f>
        <v>34473.874569353888</v>
      </c>
      <c r="T392" s="16">
        <f>'National costs'!V61</f>
        <v>34579.79698664102</v>
      </c>
      <c r="U392" s="16">
        <f>'National costs'!W61</f>
        <v>34682.498005430643</v>
      </c>
      <c r="V392" s="16">
        <f>'National costs'!X61</f>
        <v>34792.619174310479</v>
      </c>
      <c r="W392" s="16">
        <f>'National costs'!Y61</f>
        <v>34899.520947689038</v>
      </c>
      <c r="X392" s="16">
        <f>'National costs'!Z61</f>
        <v>35006.751181224448</v>
      </c>
      <c r="Y392" s="16">
        <f>'National costs'!AA61</f>
        <v>35114.310884124257</v>
      </c>
      <c r="Z392" s="16">
        <f>'National costs'!AB61</f>
        <v>35222.201068696806</v>
      </c>
      <c r="AA392" s="16">
        <f>'National costs'!AC61</f>
        <v>35330.422750360827</v>
      </c>
      <c r="AB392" s="16">
        <f>'National costs'!AD61</f>
        <v>35438.976947654963</v>
      </c>
      <c r="AC392" s="16">
        <f>'National costs'!AE61</f>
        <v>35547.864682247346</v>
      </c>
      <c r="AD392" s="16">
        <f>'National costs'!AF61</f>
        <v>35657.086978945234</v>
      </c>
      <c r="AE392" s="16">
        <f>'National costs'!AG61</f>
        <v>35766.644865704657</v>
      </c>
      <c r="AF392" s="16">
        <f>'National costs'!AH61</f>
        <v>35876.539373640066</v>
      </c>
      <c r="AG392" s="16">
        <f>'National costs'!AI61</f>
        <v>35979.412200521219</v>
      </c>
      <c r="AH392" s="16">
        <f>'National costs'!AJ61</f>
        <v>36093.651230435113</v>
      </c>
      <c r="AI392" s="16">
        <f>'National costs'!AK61</f>
        <v>36204.550479063386</v>
      </c>
      <c r="AJ392" s="16">
        <f>'National costs'!AL61</f>
        <v>36315.790470257925</v>
      </c>
      <c r="AK392" s="16">
        <f>'National costs'!AM61</f>
        <v>36427.372250964487</v>
      </c>
      <c r="AL392" s="16">
        <f>'National costs'!AN61</f>
        <v>36539.296871345592</v>
      </c>
      <c r="AM392" s="16">
        <f>'National costs'!AO61</f>
        <v>36651.56538479044</v>
      </c>
      <c r="AN392" s="16">
        <f>'National costs'!AP61</f>
        <v>36764.178847924806</v>
      </c>
      <c r="AO392" s="16">
        <f>'National costs'!AQ61</f>
        <v>36877.138320620994</v>
      </c>
      <c r="AP392" s="16">
        <f>'National costs'!AR61</f>
        <v>36990.444866007827</v>
      </c>
      <c r="AQ392" s="16">
        <f>'National costs'!AS61</f>
        <v>37104.099550480605</v>
      </c>
      <c r="AR392" s="16">
        <f>'National costs'!AT61</f>
        <v>7975.3078807952561</v>
      </c>
      <c r="AS392" s="16">
        <f>'National costs'!AU61</f>
        <v>7998.1763759530631</v>
      </c>
      <c r="AT392" s="16">
        <f>'National costs'!AV61</f>
        <v>8023.571563211176</v>
      </c>
      <c r="AU392" s="16">
        <f>'National costs'!AW61</f>
        <v>8048.2243214481978</v>
      </c>
      <c r="AV392" s="16">
        <f>'National costs'!AX61</f>
        <v>8072.9528263130032</v>
      </c>
      <c r="AW392" s="16">
        <f>'National costs'!AY61</f>
        <v>8097.7573105402653</v>
      </c>
      <c r="AX392" s="16">
        <f>'National costs'!AZ61</f>
        <v>8122.6380075797415</v>
      </c>
      <c r="AY392" s="16">
        <f>'National costs'!BA61</f>
        <v>8147.5951515984789</v>
      </c>
      <c r="AZ392" s="16">
        <f>'National costs'!BB61</f>
        <v>8172.6289774830075</v>
      </c>
      <c r="BA392" s="16">
        <f>'National costs'!BC61</f>
        <v>8197.7397208415587</v>
      </c>
      <c r="BB392" s="16">
        <f>'National costs'!BD61</f>
        <v>8222.927618006277</v>
      </c>
      <c r="BC392" s="16">
        <f>'National costs'!BE61</f>
        <v>8248.1929060354541</v>
      </c>
      <c r="BD392" s="16">
        <f>'National costs'!BF61</f>
        <v>8273.5358227157449</v>
      </c>
      <c r="BE392" s="16">
        <f>'National costs'!BG61</f>
        <v>8297.2594603141515</v>
      </c>
      <c r="BF392" s="16">
        <f>'National costs'!BH61</f>
        <v>8323.6042729088513</v>
      </c>
      <c r="BG392" s="16">
        <f>'National costs'!BI61</f>
        <v>8349.1788941587583</v>
      </c>
      <c r="BH392" s="16">
        <f>'National costs'!BJ61</f>
        <v>8374.8320944990028</v>
      </c>
      <c r="BI392" s="16">
        <f>'National costs'!BK61</f>
        <v>8400.5641153671149</v>
      </c>
      <c r="BJ392" s="16">
        <f>'National costs'!BL61</f>
        <v>8426.3751989424527</v>
      </c>
      <c r="BK392" s="16">
        <f>'National costs'!BM61</f>
        <v>8452.2655881484825</v>
      </c>
      <c r="BL392" s="16">
        <f>'National costs'!BN61</f>
        <v>8478.2355266550585</v>
      </c>
      <c r="BM392" s="16">
        <f>'National costs'!BO61</f>
        <v>8504.2852588807291</v>
      </c>
      <c r="BN392" s="16">
        <f>'National costs'!BP61</f>
        <v>8530.4150299950215</v>
      </c>
      <c r="BO392" s="16">
        <f>'National costs'!BQ61</f>
        <v>8556.6250859207612</v>
      </c>
      <c r="BP392" s="16">
        <f>'National costs'!BR61</f>
        <v>8582.9156733363761</v>
      </c>
      <c r="BQ392" s="16">
        <f>'National costs'!BS61</f>
        <v>8608.4066900759335</v>
      </c>
      <c r="BR392" s="16">
        <f>'National costs'!BT61</f>
        <v>8635.739433142935</v>
      </c>
      <c r="BS392" s="16">
        <f>'National costs'!BU61</f>
        <v>8662.2731026897145</v>
      </c>
      <c r="BT392" s="16">
        <f>'National costs'!BV61</f>
        <v>8688.888298042717</v>
      </c>
      <c r="BU392" s="16">
        <f>'National costs'!BW61</f>
        <v>8715.5852696933835</v>
      </c>
      <c r="BV392" s="16">
        <f>'National costs'!BX61</f>
        <v>8742.3642689027947</v>
      </c>
      <c r="BW392" s="16">
        <f>'National costs'!BY61</f>
        <v>8769.2255477040508</v>
      </c>
      <c r="BX392" s="16">
        <f>'National costs'!BZ61</f>
        <v>8796.1693589046263</v>
      </c>
      <c r="BY392" s="16">
        <f>'National costs'!CA61</f>
        <v>8823.195956088759</v>
      </c>
      <c r="BZ392" s="16">
        <f>'National costs'!CB61</f>
        <v>8850.305593619838</v>
      </c>
      <c r="CA392" s="16">
        <f>'National costs'!CC61</f>
        <v>8877.4985266427902</v>
      </c>
      <c r="CB392" s="16">
        <f>'National costs'!CD61</f>
        <v>8904.775011086489</v>
      </c>
      <c r="CC392" s="16">
        <f>'National costs'!CE61</f>
        <v>8930.3086716380476</v>
      </c>
      <c r="CD392" s="16">
        <f>'National costs'!CF61</f>
        <v>8958.6634928283929</v>
      </c>
      <c r="CE392" s="16">
        <f>'National costs'!CG61</f>
        <v>8986.1893600155418</v>
      </c>
      <c r="CF392" s="16">
        <f>'National costs'!CH61</f>
        <v>9013.7998015775411</v>
      </c>
      <c r="CG392" s="16">
        <f>'National costs'!CI61</f>
        <v>9041.495077372685</v>
      </c>
      <c r="CH392" s="16">
        <f>'National costs'!CJ61</f>
        <v>9069.2754480576914</v>
      </c>
      <c r="CI392" s="16">
        <f>'National costs'!CK61</f>
        <v>9097.1411750901607</v>
      </c>
      <c r="CJ392" s="16">
        <f>'National costs'!CL61</f>
        <v>9125.0925207310283</v>
      </c>
      <c r="CK392" s="16">
        <f>'National costs'!CM61</f>
        <v>9153.1297480470403</v>
      </c>
      <c r="CL392" s="16">
        <f>'National costs'!CN61</f>
        <v>9181.253120913223</v>
      </c>
      <c r="CM392" s="16">
        <f>'National costs'!CO61</f>
        <v>9209.4629040153741</v>
      </c>
      <c r="CN392" s="16">
        <f>'National costs'!CP61</f>
        <v>9237.7593628525465</v>
      </c>
      <c r="CO392" s="16">
        <f>'National costs'!CQ61</f>
        <v>9264.2478267985061</v>
      </c>
      <c r="CP392" s="16">
        <f>'National costs'!CR61</f>
        <v>9293.6629456091468</v>
      </c>
      <c r="CQ392" s="16">
        <f>'National costs'!CS61</f>
        <v>9322.2181125855313</v>
      </c>
      <c r="CR392" s="16">
        <f>'National costs'!CT61</f>
        <v>9350.8610165032951</v>
      </c>
      <c r="CS392" s="16">
        <f>'National costs'!CU61</f>
        <v>9379.5919269378483</v>
      </c>
      <c r="CT392" s="16">
        <f>'National costs'!CV61</f>
        <v>9408.4111142928832</v>
      </c>
      <c r="CU392" s="16">
        <f>'National costs'!CW61</f>
        <v>9437.3188498029194</v>
      </c>
      <c r="CV392" s="16">
        <f>'National costs'!CX61</f>
        <v>9466.3154055358591</v>
      </c>
      <c r="CW392" s="16">
        <f>'National costs'!CY61</f>
        <v>9495.4010543955374</v>
      </c>
      <c r="CX392" s="16">
        <f>'National costs'!CZ61</f>
        <v>9524.5760701243053</v>
      </c>
      <c r="CY392" s="16">
        <f>'National costs'!DA61</f>
        <v>9553.8407273055909</v>
      </c>
      <c r="CZ392" s="16">
        <f>'National costs'!DB61</f>
        <v>9583.1953013664988</v>
      </c>
      <c r="DA392" s="16">
        <f>'National costs'!DC61</f>
        <v>9610.6742725386775</v>
      </c>
      <c r="DB392" s="16">
        <f>'National costs'!DD61</f>
        <v>9641.1893376429744</v>
      </c>
      <c r="DC392" s="16">
        <f>'National costs'!DE61</f>
        <v>9670.8122939518653</v>
      </c>
      <c r="DD392" s="16">
        <f>'National costs'!DF61</f>
        <v>9700.5262680293872</v>
      </c>
      <c r="DE392" s="16">
        <f>'National costs'!DG61</f>
        <v>9730.3315395314348</v>
      </c>
      <c r="DF392" s="16">
        <f>'National costs'!DH61</f>
        <v>9760.228388973148</v>
      </c>
      <c r="DG392" s="16">
        <f>'National costs'!DI61</f>
        <v>9790.2170977315654</v>
      </c>
      <c r="DH392" s="16">
        <f>'National costs'!DJ61</f>
        <v>9820.2979480482718</v>
      </c>
      <c r="DI392" s="16">
        <f>'National costs'!DK61</f>
        <v>9850.4712230320456</v>
      </c>
      <c r="DJ392" s="16">
        <f>'National costs'!DL61</f>
        <v>9880.7372066615317</v>
      </c>
      <c r="DK392" s="16">
        <f>'National costs'!DM61</f>
        <v>9911.0961837879076</v>
      </c>
      <c r="DL392" s="16">
        <f>'National costs'!DN61</f>
        <v>9941.5484401375725</v>
      </c>
      <c r="DM392" s="16">
        <f>'National costs'!DO61</f>
        <v>9971.0745577588805</v>
      </c>
      <c r="DN392" s="16">
        <f>'National costs'!DP61</f>
        <v>10002.733937804587</v>
      </c>
      <c r="DO392" s="16">
        <f>'National costs'!DQ61</f>
        <v>10033.467754975061</v>
      </c>
      <c r="DP392" s="16">
        <f>'National costs'!DR61</f>
        <v>10064.296003080492</v>
      </c>
      <c r="DQ392" s="16">
        <f>'National costs'!DS61</f>
        <v>10095.218972263865</v>
      </c>
      <c r="DR392" s="16">
        <f>'National costs'!DT61</f>
        <v>10126.236953559643</v>
      </c>
      <c r="DS392" s="16">
        <f>'National costs'!DU61</f>
        <v>10157.350238896501</v>
      </c>
      <c r="DT392" s="16">
        <f>'National costs'!DV61</f>
        <v>10188.559121100083</v>
      </c>
      <c r="DU392" s="16">
        <f>'National costs'!DW61</f>
        <v>10219.863893895748</v>
      </c>
      <c r="DV392" s="16">
        <f>'National costs'!DX61</f>
        <v>10251.264851911337</v>
      </c>
      <c r="DW392" s="16">
        <f>'National costs'!DY61</f>
        <v>10282.762290679953</v>
      </c>
      <c r="DX392" s="16">
        <f>'National costs'!DZ61</f>
        <v>0</v>
      </c>
      <c r="DY392" s="16">
        <f>'National costs'!EA61</f>
        <v>0</v>
      </c>
      <c r="DZ392" s="16">
        <f>'National costs'!EB61</f>
        <v>0</v>
      </c>
    </row>
    <row r="393" spans="1:130" x14ac:dyDescent="0.25">
      <c r="B393" t="str">
        <f>Assumptions!C279</f>
        <v>Consideration/designing of subsidies/grants</v>
      </c>
      <c r="E393" s="34"/>
      <c r="F393" s="46">
        <f t="shared" si="260"/>
        <v>1243239.5802440825</v>
      </c>
      <c r="G393" s="198"/>
      <c r="H393" s="16">
        <f>'National costs'!J64</f>
        <v>50000</v>
      </c>
      <c r="I393" s="16">
        <f>'National costs'!K64</f>
        <v>50143.370610261176</v>
      </c>
      <c r="J393" s="16">
        <f>'National costs'!L64</f>
        <v>50302.581938762145</v>
      </c>
      <c r="K393" s="16">
        <f>'National costs'!M64</f>
        <v>50457.138719550421</v>
      </c>
      <c r="L393" s="16">
        <f>'National costs'!N64</f>
        <v>50612.17038249319</v>
      </c>
      <c r="M393" s="16">
        <f>'National costs'!O64</f>
        <v>50767.678386685679</v>
      </c>
      <c r="N393" s="16">
        <f>'National costs'!P64</f>
        <v>50923.664195706231</v>
      </c>
      <c r="O393" s="16">
        <f>'National costs'!Q64</f>
        <v>51080.129277630112</v>
      </c>
      <c r="P393" s="16">
        <f>'National costs'!R64</f>
        <v>51237.075105043317</v>
      </c>
      <c r="Q393" s="16">
        <f>'National costs'!S64</f>
        <v>51394.503155056402</v>
      </c>
      <c r="R393" s="16">
        <f>'National costs'!T64</f>
        <v>51552.41490931841</v>
      </c>
      <c r="S393" s="16">
        <f>'National costs'!U64</f>
        <v>51710.811854030828</v>
      </c>
      <c r="T393" s="16">
        <f>'National costs'!V64</f>
        <v>51869.695479961534</v>
      </c>
      <c r="U393" s="16">
        <f>'National costs'!W64</f>
        <v>52023.747008145961</v>
      </c>
      <c r="V393" s="16">
        <f>'National costs'!X64</f>
        <v>52188.928761465715</v>
      </c>
      <c r="W393" s="16">
        <f>'National costs'!Y64</f>
        <v>52349.281421533553</v>
      </c>
      <c r="X393" s="16">
        <f>'National costs'!Z64</f>
        <v>52510.126771836673</v>
      </c>
      <c r="Y393" s="16">
        <f>'National costs'!AA64</f>
        <v>52671.466326186375</v>
      </c>
      <c r="Z393" s="16">
        <f>'National costs'!AB64</f>
        <v>52833.301603045205</v>
      </c>
      <c r="AA393" s="16">
        <f>'National costs'!AC64</f>
        <v>52995.634125541234</v>
      </c>
      <c r="AB393" s="16">
        <f>'National costs'!AD64</f>
        <v>53158.46542148244</v>
      </c>
      <c r="AC393" s="16">
        <f>'National costs'!AE64</f>
        <v>53321.797023371008</v>
      </c>
      <c r="AD393" s="16">
        <f>'National costs'!AF64</f>
        <v>53485.630468417847</v>
      </c>
      <c r="AE393" s="16">
        <f>'National costs'!AG64</f>
        <v>53649.967298556978</v>
      </c>
      <c r="AF393" s="16">
        <f>'National costs'!AH64</f>
        <v>0</v>
      </c>
      <c r="AG393" s="16">
        <f>'National costs'!AI64</f>
        <v>0</v>
      </c>
      <c r="AH393" s="16">
        <f>'National costs'!AJ64</f>
        <v>0</v>
      </c>
      <c r="AI393" s="16">
        <f>'National costs'!AK64</f>
        <v>0</v>
      </c>
      <c r="AJ393" s="16">
        <f>'National costs'!AL64</f>
        <v>0</v>
      </c>
      <c r="AK393" s="16">
        <f>'National costs'!AM64</f>
        <v>0</v>
      </c>
      <c r="AL393" s="16">
        <f>'National costs'!AN64</f>
        <v>0</v>
      </c>
      <c r="AM393" s="16">
        <f>'National costs'!AO64</f>
        <v>0</v>
      </c>
      <c r="AN393" s="16">
        <f>'National costs'!AP64</f>
        <v>0</v>
      </c>
      <c r="AO393" s="16">
        <f>'National costs'!AQ64</f>
        <v>0</v>
      </c>
      <c r="AP393" s="16">
        <f>'National costs'!AR64</f>
        <v>0</v>
      </c>
      <c r="AQ393" s="16">
        <f>'National costs'!AS64</f>
        <v>0</v>
      </c>
      <c r="AR393" s="16">
        <f>'National costs'!AT64</f>
        <v>0</v>
      </c>
      <c r="AS393" s="16">
        <f>'National costs'!AU64</f>
        <v>0</v>
      </c>
      <c r="AT393" s="16">
        <f>'National costs'!AV64</f>
        <v>0</v>
      </c>
      <c r="AU393" s="16">
        <f>'National costs'!AW64</f>
        <v>0</v>
      </c>
      <c r="AV393" s="16">
        <f>'National costs'!AX64</f>
        <v>0</v>
      </c>
      <c r="AW393" s="16">
        <f>'National costs'!AY64</f>
        <v>0</v>
      </c>
      <c r="AX393" s="16">
        <f>'National costs'!AZ64</f>
        <v>0</v>
      </c>
      <c r="AY393" s="16">
        <f>'National costs'!BA64</f>
        <v>0</v>
      </c>
      <c r="AZ393" s="16">
        <f>'National costs'!BB64</f>
        <v>0</v>
      </c>
      <c r="BA393" s="16">
        <f>'National costs'!BC64</f>
        <v>0</v>
      </c>
      <c r="BB393" s="16">
        <f>'National costs'!BD64</f>
        <v>0</v>
      </c>
      <c r="BC393" s="16">
        <f>'National costs'!BE64</f>
        <v>0</v>
      </c>
      <c r="BD393" s="16">
        <f>'National costs'!BF64</f>
        <v>0</v>
      </c>
      <c r="BE393" s="16">
        <f>'National costs'!BG64</f>
        <v>0</v>
      </c>
      <c r="BF393" s="16">
        <f>'National costs'!BH64</f>
        <v>0</v>
      </c>
      <c r="BG393" s="16">
        <f>'National costs'!BI64</f>
        <v>0</v>
      </c>
      <c r="BH393" s="16">
        <f>'National costs'!BJ64</f>
        <v>0</v>
      </c>
      <c r="BI393" s="16">
        <f>'National costs'!BK64</f>
        <v>0</v>
      </c>
      <c r="BJ393" s="16">
        <f>'National costs'!BL64</f>
        <v>0</v>
      </c>
      <c r="BK393" s="16">
        <f>'National costs'!BM64</f>
        <v>0</v>
      </c>
      <c r="BL393" s="16">
        <f>'National costs'!BN64</f>
        <v>0</v>
      </c>
      <c r="BM393" s="16">
        <f>'National costs'!BO64</f>
        <v>0</v>
      </c>
      <c r="BN393" s="16">
        <f>'National costs'!BP64</f>
        <v>0</v>
      </c>
      <c r="BO393" s="16">
        <f>'National costs'!BQ64</f>
        <v>0</v>
      </c>
      <c r="BP393" s="16">
        <f>'National costs'!BR64</f>
        <v>0</v>
      </c>
      <c r="BQ393" s="16">
        <f>'National costs'!BS64</f>
        <v>0</v>
      </c>
      <c r="BR393" s="16">
        <f>'National costs'!BT64</f>
        <v>0</v>
      </c>
      <c r="BS393" s="16">
        <f>'National costs'!BU64</f>
        <v>0</v>
      </c>
      <c r="BT393" s="16">
        <f>'National costs'!BV64</f>
        <v>0</v>
      </c>
      <c r="BU393" s="16">
        <f>'National costs'!BW64</f>
        <v>0</v>
      </c>
      <c r="BV393" s="16">
        <f>'National costs'!BX64</f>
        <v>0</v>
      </c>
      <c r="BW393" s="16">
        <f>'National costs'!BY64</f>
        <v>0</v>
      </c>
      <c r="BX393" s="16">
        <f>'National costs'!BZ64</f>
        <v>0</v>
      </c>
      <c r="BY393" s="16">
        <f>'National costs'!CA64</f>
        <v>0</v>
      </c>
      <c r="BZ393" s="16">
        <f>'National costs'!CB64</f>
        <v>0</v>
      </c>
      <c r="CA393" s="16">
        <f>'National costs'!CC64</f>
        <v>0</v>
      </c>
      <c r="CB393" s="16">
        <f>'National costs'!CD64</f>
        <v>0</v>
      </c>
      <c r="CC393" s="16">
        <f>'National costs'!CE64</f>
        <v>0</v>
      </c>
      <c r="CD393" s="16">
        <f>'National costs'!CF64</f>
        <v>0</v>
      </c>
      <c r="CE393" s="16">
        <f>'National costs'!CG64</f>
        <v>0</v>
      </c>
      <c r="CF393" s="16">
        <f>'National costs'!CH64</f>
        <v>0</v>
      </c>
      <c r="CG393" s="16">
        <f>'National costs'!CI64</f>
        <v>0</v>
      </c>
      <c r="CH393" s="16">
        <f>'National costs'!CJ64</f>
        <v>0</v>
      </c>
      <c r="CI393" s="16">
        <f>'National costs'!CK64</f>
        <v>0</v>
      </c>
      <c r="CJ393" s="16">
        <f>'National costs'!CL64</f>
        <v>0</v>
      </c>
      <c r="CK393" s="16">
        <f>'National costs'!CM64</f>
        <v>0</v>
      </c>
      <c r="CL393" s="16">
        <f>'National costs'!CN64</f>
        <v>0</v>
      </c>
      <c r="CM393" s="16">
        <f>'National costs'!CO64</f>
        <v>0</v>
      </c>
      <c r="CN393" s="16">
        <f>'National costs'!CP64</f>
        <v>0</v>
      </c>
      <c r="CO393" s="16">
        <f>'National costs'!CQ64</f>
        <v>0</v>
      </c>
      <c r="CP393" s="16">
        <f>'National costs'!CR64</f>
        <v>0</v>
      </c>
      <c r="CQ393" s="16">
        <f>'National costs'!CS64</f>
        <v>0</v>
      </c>
      <c r="CR393" s="16">
        <f>'National costs'!CT64</f>
        <v>0</v>
      </c>
      <c r="CS393" s="16">
        <f>'National costs'!CU64</f>
        <v>0</v>
      </c>
      <c r="CT393" s="16">
        <f>'National costs'!CV64</f>
        <v>0</v>
      </c>
      <c r="CU393" s="16">
        <f>'National costs'!CW64</f>
        <v>0</v>
      </c>
      <c r="CV393" s="16">
        <f>'National costs'!CX64</f>
        <v>0</v>
      </c>
      <c r="CW393" s="16">
        <f>'National costs'!CY64</f>
        <v>0</v>
      </c>
      <c r="CX393" s="16">
        <f>'National costs'!CZ64</f>
        <v>0</v>
      </c>
      <c r="CY393" s="16">
        <f>'National costs'!DA64</f>
        <v>0</v>
      </c>
      <c r="CZ393" s="16">
        <f>'National costs'!DB64</f>
        <v>0</v>
      </c>
      <c r="DA393" s="16">
        <f>'National costs'!DC64</f>
        <v>0</v>
      </c>
      <c r="DB393" s="16">
        <f>'National costs'!DD64</f>
        <v>0</v>
      </c>
      <c r="DC393" s="16">
        <f>'National costs'!DE64</f>
        <v>0</v>
      </c>
      <c r="DD393" s="16">
        <f>'National costs'!DF64</f>
        <v>0</v>
      </c>
      <c r="DE393" s="16">
        <f>'National costs'!DG64</f>
        <v>0</v>
      </c>
      <c r="DF393" s="16">
        <f>'National costs'!DH64</f>
        <v>0</v>
      </c>
      <c r="DG393" s="16">
        <f>'National costs'!DI64</f>
        <v>0</v>
      </c>
      <c r="DH393" s="16">
        <f>'National costs'!DJ64</f>
        <v>0</v>
      </c>
      <c r="DI393" s="16">
        <f>'National costs'!DK64</f>
        <v>0</v>
      </c>
      <c r="DJ393" s="16">
        <f>'National costs'!DL64</f>
        <v>0</v>
      </c>
      <c r="DK393" s="16">
        <f>'National costs'!DM64</f>
        <v>0</v>
      </c>
      <c r="DL393" s="16">
        <f>'National costs'!DN64</f>
        <v>0</v>
      </c>
      <c r="DM393" s="16">
        <f>'National costs'!DO64</f>
        <v>0</v>
      </c>
      <c r="DN393" s="16">
        <f>'National costs'!DP64</f>
        <v>0</v>
      </c>
      <c r="DO393" s="16">
        <f>'National costs'!DQ64</f>
        <v>0</v>
      </c>
      <c r="DP393" s="16">
        <f>'National costs'!DR64</f>
        <v>0</v>
      </c>
      <c r="DQ393" s="16">
        <f>'National costs'!DS64</f>
        <v>0</v>
      </c>
      <c r="DR393" s="16">
        <f>'National costs'!DT64</f>
        <v>0</v>
      </c>
      <c r="DS393" s="16">
        <f>'National costs'!DU64</f>
        <v>0</v>
      </c>
      <c r="DT393" s="16">
        <f>'National costs'!DV64</f>
        <v>0</v>
      </c>
      <c r="DU393" s="16">
        <f>'National costs'!DW64</f>
        <v>0</v>
      </c>
      <c r="DV393" s="16">
        <f>'National costs'!DX64</f>
        <v>0</v>
      </c>
      <c r="DW393" s="16">
        <f>'National costs'!DY64</f>
        <v>0</v>
      </c>
      <c r="DX393" s="16">
        <f>'National costs'!DZ64</f>
        <v>0</v>
      </c>
      <c r="DY393" s="16">
        <f>'National costs'!EA64</f>
        <v>0</v>
      </c>
      <c r="DZ393" s="16">
        <f>'National costs'!EB64</f>
        <v>0</v>
      </c>
    </row>
    <row r="394" spans="1:130" ht="13" x14ac:dyDescent="0.3">
      <c r="B394" s="38" t="s">
        <v>59</v>
      </c>
      <c r="C394" s="38"/>
      <c r="D394" s="38"/>
      <c r="E394" s="38"/>
      <c r="F394" s="51">
        <f t="shared" si="260"/>
        <v>11539803.752404954</v>
      </c>
      <c r="H394" s="56">
        <f t="shared" ref="H394:AM394" si="261">SUM(H388:H393)</f>
        <v>166666.66666666666</v>
      </c>
      <c r="I394" s="56">
        <f t="shared" si="261"/>
        <v>167144.56870087056</v>
      </c>
      <c r="J394" s="56">
        <f t="shared" si="261"/>
        <v>167675.27312920714</v>
      </c>
      <c r="K394" s="56">
        <f t="shared" si="261"/>
        <v>183159.41355196803</v>
      </c>
      <c r="L394" s="56">
        <f t="shared" si="261"/>
        <v>183722.1784884503</v>
      </c>
      <c r="M394" s="56">
        <f t="shared" si="261"/>
        <v>184286.672543669</v>
      </c>
      <c r="N394" s="56">
        <f t="shared" si="261"/>
        <v>184852.9010304136</v>
      </c>
      <c r="O394" s="56">
        <f t="shared" si="261"/>
        <v>185420.86927779735</v>
      </c>
      <c r="P394" s="56">
        <f t="shared" si="261"/>
        <v>185990.58263130725</v>
      </c>
      <c r="Q394" s="56">
        <f t="shared" si="261"/>
        <v>186562.04645285476</v>
      </c>
      <c r="R394" s="56">
        <f t="shared" si="261"/>
        <v>187135.26612082584</v>
      </c>
      <c r="S394" s="56">
        <f t="shared" si="261"/>
        <v>187710.2470301319</v>
      </c>
      <c r="T394" s="56">
        <f t="shared" si="261"/>
        <v>188286.99459226034</v>
      </c>
      <c r="U394" s="56">
        <f t="shared" si="261"/>
        <v>520237.47008145956</v>
      </c>
      <c r="V394" s="56">
        <f t="shared" si="261"/>
        <v>521889.28761465708</v>
      </c>
      <c r="W394" s="56">
        <f t="shared" si="261"/>
        <v>569734.67947102338</v>
      </c>
      <c r="X394" s="56">
        <f t="shared" si="261"/>
        <v>571485.21303348907</v>
      </c>
      <c r="Y394" s="56">
        <f t="shared" si="261"/>
        <v>573241.1251833284</v>
      </c>
      <c r="Z394" s="56">
        <f t="shared" si="261"/>
        <v>575002.43244647526</v>
      </c>
      <c r="AA394" s="56">
        <f t="shared" si="261"/>
        <v>576769.15139964037</v>
      </c>
      <c r="AB394" s="56">
        <f t="shared" si="261"/>
        <v>531584.65421482443</v>
      </c>
      <c r="AC394" s="56">
        <f t="shared" si="261"/>
        <v>533217.97023371013</v>
      </c>
      <c r="AD394" s="56">
        <f t="shared" si="261"/>
        <v>190565.29903288331</v>
      </c>
      <c r="AE394" s="56">
        <f t="shared" si="261"/>
        <v>191150.81886135525</v>
      </c>
      <c r="AF394" s="56">
        <f t="shared" si="261"/>
        <v>59443.398783620461</v>
      </c>
      <c r="AG394" s="56">
        <f t="shared" si="261"/>
        <v>59613.847510812586</v>
      </c>
      <c r="AH394" s="56">
        <f t="shared" si="261"/>
        <v>59803.128760631647</v>
      </c>
      <c r="AI394" s="56">
        <f t="shared" si="261"/>
        <v>59986.87636773385</v>
      </c>
      <c r="AJ394" s="56">
        <f t="shared" si="261"/>
        <v>60171.188547021738</v>
      </c>
      <c r="AK394" s="56">
        <f t="shared" si="261"/>
        <v>60356.067033166924</v>
      </c>
      <c r="AL394" s="56">
        <f t="shared" si="261"/>
        <v>60541.513566170819</v>
      </c>
      <c r="AM394" s="56">
        <f t="shared" si="261"/>
        <v>60727.529891381098</v>
      </c>
      <c r="AN394" s="56">
        <f t="shared" ref="AN394:BS394" si="262">SUM(AN388:AN393)</f>
        <v>60914.117759508066</v>
      </c>
      <c r="AO394" s="56">
        <f t="shared" si="262"/>
        <v>61101.278926641156</v>
      </c>
      <c r="AP394" s="56">
        <f t="shared" si="262"/>
        <v>61289.015154265515</v>
      </c>
      <c r="AQ394" s="56">
        <f t="shared" si="262"/>
        <v>61477.32820927845</v>
      </c>
      <c r="AR394" s="56">
        <f t="shared" si="262"/>
        <v>32423.424301090243</v>
      </c>
      <c r="AS394" s="56">
        <f t="shared" si="262"/>
        <v>32516.395623666325</v>
      </c>
      <c r="AT394" s="56">
        <f t="shared" si="262"/>
        <v>32619.639152816868</v>
      </c>
      <c r="AU394" s="56">
        <f t="shared" si="262"/>
        <v>32719.864354459045</v>
      </c>
      <c r="AV394" s="56">
        <f t="shared" si="262"/>
        <v>32820.397502212989</v>
      </c>
      <c r="AW394" s="56">
        <f t="shared" si="262"/>
        <v>32921.239542255957</v>
      </c>
      <c r="AX394" s="56">
        <f t="shared" si="262"/>
        <v>33022.391423672409</v>
      </c>
      <c r="AY394" s="56">
        <f t="shared" si="262"/>
        <v>33123.854098462863</v>
      </c>
      <c r="AZ394" s="56">
        <f t="shared" si="262"/>
        <v>33225.628521552942</v>
      </c>
      <c r="BA394" s="56">
        <f t="shared" si="262"/>
        <v>33327.715650802289</v>
      </c>
      <c r="BB394" s="56">
        <f t="shared" si="262"/>
        <v>33430.116447013614</v>
      </c>
      <c r="BC394" s="56">
        <f t="shared" si="262"/>
        <v>33532.831873941759</v>
      </c>
      <c r="BD394" s="56">
        <f t="shared" si="262"/>
        <v>33635.862898302701</v>
      </c>
      <c r="BE394" s="56">
        <f t="shared" si="262"/>
        <v>33732.310782110508</v>
      </c>
      <c r="BF394" s="56">
        <f t="shared" si="262"/>
        <v>33839.414990456818</v>
      </c>
      <c r="BG394" s="56">
        <f t="shared" si="262"/>
        <v>33943.388004228764</v>
      </c>
      <c r="BH394" s="56">
        <f t="shared" si="262"/>
        <v>34047.68047942155</v>
      </c>
      <c r="BI394" s="56">
        <f t="shared" si="262"/>
        <v>34152.29339759369</v>
      </c>
      <c r="BJ394" s="56">
        <f t="shared" si="262"/>
        <v>34257.227743319614</v>
      </c>
      <c r="BK394" s="56">
        <f t="shared" si="262"/>
        <v>34362.484504198888</v>
      </c>
      <c r="BL394" s="56">
        <f t="shared" si="262"/>
        <v>34468.064670865511</v>
      </c>
      <c r="BM394" s="56">
        <f t="shared" si="262"/>
        <v>34573.969236997254</v>
      </c>
      <c r="BN394" s="56">
        <f t="shared" si="262"/>
        <v>34680.199199325005</v>
      </c>
      <c r="BO394" s="56">
        <f t="shared" si="262"/>
        <v>34786.755557642144</v>
      </c>
      <c r="BP394" s="56">
        <f t="shared" si="262"/>
        <v>34893.639314813961</v>
      </c>
      <c r="BQ394" s="56">
        <f t="shared" si="262"/>
        <v>34997.272436439664</v>
      </c>
      <c r="BR394" s="56">
        <f t="shared" si="262"/>
        <v>35108.393052598956</v>
      </c>
      <c r="BS394" s="56">
        <f t="shared" si="262"/>
        <v>35216.265054387353</v>
      </c>
      <c r="BT394" s="56">
        <f t="shared" ref="BT394:CY394" si="263">SUM(BT388:BT393)</f>
        <v>35324.468497399859</v>
      </c>
      <c r="BU394" s="56">
        <f t="shared" si="263"/>
        <v>35433.004400003454</v>
      </c>
      <c r="BV394" s="56">
        <f t="shared" si="263"/>
        <v>35541.8737836941</v>
      </c>
      <c r="BW394" s="56">
        <f t="shared" si="263"/>
        <v>35651.077673106352</v>
      </c>
      <c r="BX394" s="56">
        <f t="shared" si="263"/>
        <v>35760.617096022979</v>
      </c>
      <c r="BY394" s="56">
        <f t="shared" si="263"/>
        <v>35870.493083384659</v>
      </c>
      <c r="BZ394" s="56">
        <f t="shared" si="263"/>
        <v>35980.706669299703</v>
      </c>
      <c r="CA394" s="56">
        <f t="shared" si="263"/>
        <v>36091.258891053731</v>
      </c>
      <c r="CB394" s="56">
        <f t="shared" si="263"/>
        <v>36202.150789119478</v>
      </c>
      <c r="CC394" s="56">
        <f t="shared" si="263"/>
        <v>36305.957278147544</v>
      </c>
      <c r="CD394" s="56">
        <f t="shared" si="263"/>
        <v>36421.233128582098</v>
      </c>
      <c r="CE394" s="56">
        <f t="shared" si="263"/>
        <v>36533.13888625367</v>
      </c>
      <c r="CF394" s="56">
        <f t="shared" si="263"/>
        <v>36645.38847903251</v>
      </c>
      <c r="CG394" s="56">
        <f t="shared" si="263"/>
        <v>36757.982963366332</v>
      </c>
      <c r="CH394" s="56">
        <f t="shared" si="263"/>
        <v>36870.923398948835</v>
      </c>
      <c r="CI394" s="56">
        <f t="shared" si="263"/>
        <v>36984.210848729643</v>
      </c>
      <c r="CJ394" s="56">
        <f t="shared" si="263"/>
        <v>37097.846378924361</v>
      </c>
      <c r="CK394" s="56">
        <f t="shared" si="263"/>
        <v>37211.831059024575</v>
      </c>
      <c r="CL394" s="56">
        <f t="shared" si="263"/>
        <v>37326.165961807928</v>
      </c>
      <c r="CM394" s="56">
        <f t="shared" si="263"/>
        <v>37440.852163348223</v>
      </c>
      <c r="CN394" s="56">
        <f t="shared" si="263"/>
        <v>37555.890743025535</v>
      </c>
      <c r="CO394" s="56">
        <f t="shared" si="263"/>
        <v>37663.578962520121</v>
      </c>
      <c r="CP394" s="56">
        <f t="shared" si="263"/>
        <v>37783.165427684806</v>
      </c>
      <c r="CQ394" s="56">
        <f t="shared" si="263"/>
        <v>37899.255779142375</v>
      </c>
      <c r="CR394" s="56">
        <f t="shared" si="263"/>
        <v>38015.702823046136</v>
      </c>
      <c r="CS394" s="56">
        <f t="shared" si="263"/>
        <v>38132.507655348512</v>
      </c>
      <c r="CT394" s="56">
        <f t="shared" si="263"/>
        <v>38249.671375369282</v>
      </c>
      <c r="CU394" s="56">
        <f t="shared" si="263"/>
        <v>38367.195085805921</v>
      </c>
      <c r="CV394" s="56">
        <f t="shared" si="263"/>
        <v>38485.079892744005</v>
      </c>
      <c r="CW394" s="56">
        <f t="shared" si="263"/>
        <v>38603.326905667578</v>
      </c>
      <c r="CX394" s="56">
        <f t="shared" si="263"/>
        <v>38721.937237469647</v>
      </c>
      <c r="CY394" s="56">
        <f t="shared" si="263"/>
        <v>38840.912004462618</v>
      </c>
      <c r="CZ394" s="56">
        <f t="shared" ref="CZ394:DZ394" si="264">SUM(CZ388:CZ393)</f>
        <v>38960.252326388807</v>
      </c>
      <c r="DA394" s="56">
        <f t="shared" si="264"/>
        <v>39071.967429428078</v>
      </c>
      <c r="DB394" s="56">
        <f t="shared" si="264"/>
        <v>39196.025700060425</v>
      </c>
      <c r="DC394" s="56">
        <f t="shared" si="264"/>
        <v>39316.45712362574</v>
      </c>
      <c r="DD394" s="56">
        <f t="shared" si="264"/>
        <v>39437.258577762339</v>
      </c>
      <c r="DE394" s="56">
        <f t="shared" si="264"/>
        <v>39558.431199404586</v>
      </c>
      <c r="DF394" s="56">
        <f t="shared" si="264"/>
        <v>39679.976128980124</v>
      </c>
      <c r="DG394" s="56">
        <f t="shared" si="264"/>
        <v>39801.894510420592</v>
      </c>
      <c r="DH394" s="56">
        <f t="shared" si="264"/>
        <v>39924.187491172444</v>
      </c>
      <c r="DI394" s="56">
        <f t="shared" si="264"/>
        <v>40046.856222207665</v>
      </c>
      <c r="DJ394" s="56">
        <f t="shared" si="264"/>
        <v>40169.901858034682</v>
      </c>
      <c r="DK394" s="56">
        <f t="shared" si="264"/>
        <v>40293.325556709176</v>
      </c>
      <c r="DL394" s="56">
        <f t="shared" si="264"/>
        <v>40417.128479845022</v>
      </c>
      <c r="DM394" s="56">
        <f t="shared" si="264"/>
        <v>40537.166208031638</v>
      </c>
      <c r="DN394" s="56">
        <f t="shared" si="264"/>
        <v>40665.876663812698</v>
      </c>
      <c r="DO394" s="56">
        <f t="shared" si="264"/>
        <v>40790.824265761716</v>
      </c>
      <c r="DP394" s="56">
        <f t="shared" si="264"/>
        <v>40916.155774428429</v>
      </c>
      <c r="DQ394" s="56">
        <f t="shared" si="264"/>
        <v>41041.872369382261</v>
      </c>
      <c r="DR394" s="56">
        <f t="shared" si="264"/>
        <v>41167.975233816884</v>
      </c>
      <c r="DS394" s="56">
        <f t="shared" si="264"/>
        <v>41294.465554561371</v>
      </c>
      <c r="DT394" s="56">
        <f t="shared" si="264"/>
        <v>41421.344522091415</v>
      </c>
      <c r="DU394" s="56">
        <f t="shared" si="264"/>
        <v>41548.613330540451</v>
      </c>
      <c r="DV394" s="56">
        <f t="shared" si="264"/>
        <v>41676.273177710973</v>
      </c>
      <c r="DW394" s="56">
        <f t="shared" si="264"/>
        <v>41804.325265085761</v>
      </c>
      <c r="DX394" s="56">
        <f t="shared" si="264"/>
        <v>0</v>
      </c>
      <c r="DY394" s="56">
        <f t="shared" si="264"/>
        <v>0</v>
      </c>
      <c r="DZ394" s="56">
        <f t="shared" si="264"/>
        <v>0</v>
      </c>
    </row>
    <row r="395" spans="1:130" x14ac:dyDescent="0.25"/>
    <row r="396" spans="1:130" ht="13" x14ac:dyDescent="0.3">
      <c r="B396" s="108" t="s">
        <v>98</v>
      </c>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row>
    <row r="397" spans="1:130" x14ac:dyDescent="0.25">
      <c r="B397" t="str">
        <f>B388</f>
        <v>Reviewing existing governance arrangements</v>
      </c>
      <c r="D397" s="79">
        <f>Costs!Q357</f>
        <v>45322</v>
      </c>
      <c r="F397" s="46">
        <f t="shared" ref="F397:F403" si="265">SUM(H397:DZ397)</f>
        <v>151776.23350142458</v>
      </c>
      <c r="H397" s="43">
        <f t="shared" ref="H397:AM397" si="266">IF(H$287&lt;=$D397,H388,0)</f>
        <v>0</v>
      </c>
      <c r="I397" s="43">
        <f t="shared" si="266"/>
        <v>0</v>
      </c>
      <c r="J397" s="43">
        <f t="shared" si="266"/>
        <v>0</v>
      </c>
      <c r="K397" s="43">
        <f t="shared" si="266"/>
        <v>14968.951153466625</v>
      </c>
      <c r="L397" s="43">
        <f t="shared" si="266"/>
        <v>15014.943880139648</v>
      </c>
      <c r="M397" s="43">
        <f t="shared" si="266"/>
        <v>15061.077921383418</v>
      </c>
      <c r="N397" s="43">
        <f t="shared" si="266"/>
        <v>15107.353711392849</v>
      </c>
      <c r="O397" s="43">
        <f t="shared" si="266"/>
        <v>15153.771685696935</v>
      </c>
      <c r="P397" s="43">
        <f t="shared" si="266"/>
        <v>15200.332281162851</v>
      </c>
      <c r="Q397" s="43">
        <f t="shared" si="266"/>
        <v>15247.035936000068</v>
      </c>
      <c r="R397" s="43">
        <f t="shared" si="266"/>
        <v>15293.883089764462</v>
      </c>
      <c r="S397" s="43">
        <f t="shared" si="266"/>
        <v>15340.874183362479</v>
      </c>
      <c r="T397" s="43">
        <f>IF(T$287&lt;=$D397,T388,0)</f>
        <v>15388.009659055255</v>
      </c>
      <c r="U397" s="43">
        <f>IF(U$287&lt;=$D397,U388,0)</f>
        <v>0</v>
      </c>
      <c r="V397" s="43">
        <f t="shared" si="266"/>
        <v>0</v>
      </c>
      <c r="W397" s="43">
        <f t="shared" si="266"/>
        <v>0</v>
      </c>
      <c r="X397" s="43">
        <f t="shared" si="266"/>
        <v>0</v>
      </c>
      <c r="Y397" s="43">
        <f t="shared" si="266"/>
        <v>0</v>
      </c>
      <c r="Z397" s="43">
        <f t="shared" si="266"/>
        <v>0</v>
      </c>
      <c r="AA397" s="43">
        <f t="shared" si="266"/>
        <v>0</v>
      </c>
      <c r="AB397" s="43">
        <f t="shared" si="266"/>
        <v>0</v>
      </c>
      <c r="AC397" s="43">
        <f t="shared" si="266"/>
        <v>0</v>
      </c>
      <c r="AD397" s="43">
        <f t="shared" si="266"/>
        <v>0</v>
      </c>
      <c r="AE397" s="43">
        <f t="shared" si="266"/>
        <v>0</v>
      </c>
      <c r="AF397" s="43">
        <f t="shared" si="266"/>
        <v>0</v>
      </c>
      <c r="AG397" s="43">
        <f t="shared" si="266"/>
        <v>0</v>
      </c>
      <c r="AH397" s="43">
        <f t="shared" si="266"/>
        <v>0</v>
      </c>
      <c r="AI397" s="43">
        <f t="shared" si="266"/>
        <v>0</v>
      </c>
      <c r="AJ397" s="43">
        <f t="shared" si="266"/>
        <v>0</v>
      </c>
      <c r="AK397" s="43">
        <f t="shared" si="266"/>
        <v>0</v>
      </c>
      <c r="AL397" s="43">
        <f t="shared" si="266"/>
        <v>0</v>
      </c>
      <c r="AM397" s="43">
        <f t="shared" si="266"/>
        <v>0</v>
      </c>
      <c r="AN397" s="43">
        <f t="shared" ref="AN397:BS397" si="267">IF(AN$287&lt;=$D397,AN388,0)</f>
        <v>0</v>
      </c>
      <c r="AO397" s="43">
        <f t="shared" si="267"/>
        <v>0</v>
      </c>
      <c r="AP397" s="43">
        <f t="shared" si="267"/>
        <v>0</v>
      </c>
      <c r="AQ397" s="43">
        <f t="shared" si="267"/>
        <v>0</v>
      </c>
      <c r="AR397" s="43">
        <f t="shared" si="267"/>
        <v>0</v>
      </c>
      <c r="AS397" s="43">
        <f t="shared" si="267"/>
        <v>0</v>
      </c>
      <c r="AT397" s="43">
        <f t="shared" si="267"/>
        <v>0</v>
      </c>
      <c r="AU397" s="43">
        <f t="shared" si="267"/>
        <v>0</v>
      </c>
      <c r="AV397" s="43">
        <f t="shared" si="267"/>
        <v>0</v>
      </c>
      <c r="AW397" s="43">
        <f t="shared" si="267"/>
        <v>0</v>
      </c>
      <c r="AX397" s="43">
        <f t="shared" si="267"/>
        <v>0</v>
      </c>
      <c r="AY397" s="43">
        <f t="shared" si="267"/>
        <v>0</v>
      </c>
      <c r="AZ397" s="43">
        <f t="shared" si="267"/>
        <v>0</v>
      </c>
      <c r="BA397" s="43">
        <f t="shared" si="267"/>
        <v>0</v>
      </c>
      <c r="BB397" s="43">
        <f t="shared" si="267"/>
        <v>0</v>
      </c>
      <c r="BC397" s="43">
        <f t="shared" si="267"/>
        <v>0</v>
      </c>
      <c r="BD397" s="43">
        <f t="shared" si="267"/>
        <v>0</v>
      </c>
      <c r="BE397" s="43">
        <f t="shared" si="267"/>
        <v>0</v>
      </c>
      <c r="BF397" s="43">
        <f t="shared" si="267"/>
        <v>0</v>
      </c>
      <c r="BG397" s="43">
        <f t="shared" si="267"/>
        <v>0</v>
      </c>
      <c r="BH397" s="43">
        <f t="shared" si="267"/>
        <v>0</v>
      </c>
      <c r="BI397" s="43">
        <f t="shared" si="267"/>
        <v>0</v>
      </c>
      <c r="BJ397" s="43">
        <f t="shared" si="267"/>
        <v>0</v>
      </c>
      <c r="BK397" s="43">
        <f t="shared" si="267"/>
        <v>0</v>
      </c>
      <c r="BL397" s="43">
        <f t="shared" si="267"/>
        <v>0</v>
      </c>
      <c r="BM397" s="43">
        <f t="shared" si="267"/>
        <v>0</v>
      </c>
      <c r="BN397" s="43">
        <f t="shared" si="267"/>
        <v>0</v>
      </c>
      <c r="BO397" s="43">
        <f t="shared" si="267"/>
        <v>0</v>
      </c>
      <c r="BP397" s="43">
        <f t="shared" si="267"/>
        <v>0</v>
      </c>
      <c r="BQ397" s="43">
        <f t="shared" si="267"/>
        <v>0</v>
      </c>
      <c r="BR397" s="43">
        <f t="shared" si="267"/>
        <v>0</v>
      </c>
      <c r="BS397" s="43">
        <f t="shared" si="267"/>
        <v>0</v>
      </c>
      <c r="BT397" s="43">
        <f t="shared" ref="BT397:CY397" si="268">IF(BT$287&lt;=$D397,BT388,0)</f>
        <v>0</v>
      </c>
      <c r="BU397" s="43">
        <f t="shared" si="268"/>
        <v>0</v>
      </c>
      <c r="BV397" s="43">
        <f t="shared" si="268"/>
        <v>0</v>
      </c>
      <c r="BW397" s="43">
        <f t="shared" si="268"/>
        <v>0</v>
      </c>
      <c r="BX397" s="43">
        <f t="shared" si="268"/>
        <v>0</v>
      </c>
      <c r="BY397" s="43">
        <f t="shared" si="268"/>
        <v>0</v>
      </c>
      <c r="BZ397" s="43">
        <f t="shared" si="268"/>
        <v>0</v>
      </c>
      <c r="CA397" s="43">
        <f t="shared" si="268"/>
        <v>0</v>
      </c>
      <c r="CB397" s="43">
        <f t="shared" si="268"/>
        <v>0</v>
      </c>
      <c r="CC397" s="43">
        <f t="shared" si="268"/>
        <v>0</v>
      </c>
      <c r="CD397" s="43">
        <f t="shared" si="268"/>
        <v>0</v>
      </c>
      <c r="CE397" s="43">
        <f t="shared" si="268"/>
        <v>0</v>
      </c>
      <c r="CF397" s="43">
        <f t="shared" si="268"/>
        <v>0</v>
      </c>
      <c r="CG397" s="43">
        <f t="shared" si="268"/>
        <v>0</v>
      </c>
      <c r="CH397" s="43">
        <f t="shared" si="268"/>
        <v>0</v>
      </c>
      <c r="CI397" s="43">
        <f t="shared" si="268"/>
        <v>0</v>
      </c>
      <c r="CJ397" s="43">
        <f t="shared" si="268"/>
        <v>0</v>
      </c>
      <c r="CK397" s="43">
        <f t="shared" si="268"/>
        <v>0</v>
      </c>
      <c r="CL397" s="43">
        <f t="shared" si="268"/>
        <v>0</v>
      </c>
      <c r="CM397" s="43">
        <f t="shared" si="268"/>
        <v>0</v>
      </c>
      <c r="CN397" s="43">
        <f t="shared" si="268"/>
        <v>0</v>
      </c>
      <c r="CO397" s="43">
        <f t="shared" si="268"/>
        <v>0</v>
      </c>
      <c r="CP397" s="43">
        <f t="shared" si="268"/>
        <v>0</v>
      </c>
      <c r="CQ397" s="43">
        <f t="shared" si="268"/>
        <v>0</v>
      </c>
      <c r="CR397" s="43">
        <f t="shared" si="268"/>
        <v>0</v>
      </c>
      <c r="CS397" s="43">
        <f t="shared" si="268"/>
        <v>0</v>
      </c>
      <c r="CT397" s="43">
        <f t="shared" si="268"/>
        <v>0</v>
      </c>
      <c r="CU397" s="43">
        <f t="shared" si="268"/>
        <v>0</v>
      </c>
      <c r="CV397" s="43">
        <f t="shared" si="268"/>
        <v>0</v>
      </c>
      <c r="CW397" s="43">
        <f t="shared" si="268"/>
        <v>0</v>
      </c>
      <c r="CX397" s="43">
        <f t="shared" si="268"/>
        <v>0</v>
      </c>
      <c r="CY397" s="43">
        <f t="shared" si="268"/>
        <v>0</v>
      </c>
      <c r="CZ397" s="43">
        <f t="shared" ref="CZ397:DZ397" si="269">IF(CZ$287&lt;=$D397,CZ388,0)</f>
        <v>0</v>
      </c>
      <c r="DA397" s="43">
        <f t="shared" si="269"/>
        <v>0</v>
      </c>
      <c r="DB397" s="43">
        <f t="shared" si="269"/>
        <v>0</v>
      </c>
      <c r="DC397" s="43">
        <f t="shared" si="269"/>
        <v>0</v>
      </c>
      <c r="DD397" s="43">
        <f t="shared" si="269"/>
        <v>0</v>
      </c>
      <c r="DE397" s="43">
        <f t="shared" si="269"/>
        <v>0</v>
      </c>
      <c r="DF397" s="43">
        <f t="shared" si="269"/>
        <v>0</v>
      </c>
      <c r="DG397" s="43">
        <f t="shared" si="269"/>
        <v>0</v>
      </c>
      <c r="DH397" s="43">
        <f t="shared" si="269"/>
        <v>0</v>
      </c>
      <c r="DI397" s="43">
        <f t="shared" si="269"/>
        <v>0</v>
      </c>
      <c r="DJ397" s="43">
        <f t="shared" si="269"/>
        <v>0</v>
      </c>
      <c r="DK397" s="43">
        <f t="shared" si="269"/>
        <v>0</v>
      </c>
      <c r="DL397" s="43">
        <f t="shared" si="269"/>
        <v>0</v>
      </c>
      <c r="DM397" s="43">
        <f t="shared" si="269"/>
        <v>0</v>
      </c>
      <c r="DN397" s="43">
        <f t="shared" si="269"/>
        <v>0</v>
      </c>
      <c r="DO397" s="43">
        <f t="shared" si="269"/>
        <v>0</v>
      </c>
      <c r="DP397" s="43">
        <f t="shared" si="269"/>
        <v>0</v>
      </c>
      <c r="DQ397" s="43">
        <f t="shared" si="269"/>
        <v>0</v>
      </c>
      <c r="DR397" s="43">
        <f t="shared" si="269"/>
        <v>0</v>
      </c>
      <c r="DS397" s="43">
        <f t="shared" si="269"/>
        <v>0</v>
      </c>
      <c r="DT397" s="43">
        <f t="shared" si="269"/>
        <v>0</v>
      </c>
      <c r="DU397" s="43">
        <f t="shared" si="269"/>
        <v>0</v>
      </c>
      <c r="DV397" s="43">
        <f t="shared" si="269"/>
        <v>0</v>
      </c>
      <c r="DW397" s="43">
        <f t="shared" si="269"/>
        <v>0</v>
      </c>
      <c r="DX397" s="43">
        <f t="shared" si="269"/>
        <v>0</v>
      </c>
      <c r="DY397" s="43">
        <f t="shared" si="269"/>
        <v>0</v>
      </c>
      <c r="DZ397" s="43">
        <f t="shared" si="269"/>
        <v>0</v>
      </c>
    </row>
    <row r="398" spans="1:130" x14ac:dyDescent="0.25">
      <c r="B398" t="str">
        <f t="shared" ref="B398:B402" si="270">B389</f>
        <v>Updating legislation</v>
      </c>
      <c r="D398" s="79">
        <f>Costs!Q358</f>
        <v>45535</v>
      </c>
      <c r="F398" s="46">
        <f t="shared" si="265"/>
        <v>232634.49905252637</v>
      </c>
      <c r="H398" s="43">
        <f t="shared" ref="H398:AM398" si="271">IF(H$287&lt;=$D398,H389,0)</f>
        <v>0</v>
      </c>
      <c r="I398" s="43">
        <f t="shared" si="271"/>
        <v>0</v>
      </c>
      <c r="J398" s="43">
        <f t="shared" si="271"/>
        <v>0</v>
      </c>
      <c r="K398" s="43">
        <f t="shared" si="271"/>
        <v>0</v>
      </c>
      <c r="L398" s="43">
        <f t="shared" si="271"/>
        <v>0</v>
      </c>
      <c r="M398" s="43">
        <f t="shared" si="271"/>
        <v>0</v>
      </c>
      <c r="N398" s="43">
        <f t="shared" si="271"/>
        <v>0</v>
      </c>
      <c r="O398" s="43">
        <f t="shared" si="271"/>
        <v>0</v>
      </c>
      <c r="P398" s="43">
        <f t="shared" si="271"/>
        <v>0</v>
      </c>
      <c r="Q398" s="43">
        <f t="shared" si="271"/>
        <v>0</v>
      </c>
      <c r="R398" s="43">
        <f t="shared" si="271"/>
        <v>0</v>
      </c>
      <c r="S398" s="43">
        <f t="shared" si="271"/>
        <v>0</v>
      </c>
      <c r="T398" s="43">
        <f t="shared" si="271"/>
        <v>0</v>
      </c>
      <c r="U398" s="43">
        <f t="shared" si="271"/>
        <v>0</v>
      </c>
      <c r="V398" s="43">
        <f t="shared" si="271"/>
        <v>0</v>
      </c>
      <c r="W398" s="43">
        <f t="shared" si="271"/>
        <v>46241.865255687975</v>
      </c>
      <c r="X398" s="43">
        <f t="shared" si="271"/>
        <v>46383.945315122393</v>
      </c>
      <c r="Y398" s="43">
        <f t="shared" si="271"/>
        <v>46526.46192146463</v>
      </c>
      <c r="Z398" s="43">
        <f t="shared" si="271"/>
        <v>46669.416416023261</v>
      </c>
      <c r="AA398" s="43">
        <f t="shared" si="271"/>
        <v>46812.810144228089</v>
      </c>
      <c r="AB398" s="43">
        <f t="shared" si="271"/>
        <v>0</v>
      </c>
      <c r="AC398" s="43">
        <f t="shared" si="271"/>
        <v>0</v>
      </c>
      <c r="AD398" s="43">
        <f t="shared" si="271"/>
        <v>0</v>
      </c>
      <c r="AE398" s="43">
        <f t="shared" si="271"/>
        <v>0</v>
      </c>
      <c r="AF398" s="43">
        <f t="shared" si="271"/>
        <v>0</v>
      </c>
      <c r="AG398" s="43">
        <f t="shared" si="271"/>
        <v>0</v>
      </c>
      <c r="AH398" s="43">
        <f t="shared" si="271"/>
        <v>0</v>
      </c>
      <c r="AI398" s="43">
        <f t="shared" si="271"/>
        <v>0</v>
      </c>
      <c r="AJ398" s="43">
        <f t="shared" si="271"/>
        <v>0</v>
      </c>
      <c r="AK398" s="43">
        <f t="shared" si="271"/>
        <v>0</v>
      </c>
      <c r="AL398" s="43">
        <f t="shared" si="271"/>
        <v>0</v>
      </c>
      <c r="AM398" s="43">
        <f t="shared" si="271"/>
        <v>0</v>
      </c>
      <c r="AN398" s="43">
        <f t="shared" ref="AN398:BS398" si="272">IF(AN$287&lt;=$D398,AN389,0)</f>
        <v>0</v>
      </c>
      <c r="AO398" s="43">
        <f t="shared" si="272"/>
        <v>0</v>
      </c>
      <c r="AP398" s="43">
        <f t="shared" si="272"/>
        <v>0</v>
      </c>
      <c r="AQ398" s="43">
        <f t="shared" si="272"/>
        <v>0</v>
      </c>
      <c r="AR398" s="43">
        <f t="shared" si="272"/>
        <v>0</v>
      </c>
      <c r="AS398" s="43">
        <f t="shared" si="272"/>
        <v>0</v>
      </c>
      <c r="AT398" s="43">
        <f t="shared" si="272"/>
        <v>0</v>
      </c>
      <c r="AU398" s="43">
        <f t="shared" si="272"/>
        <v>0</v>
      </c>
      <c r="AV398" s="43">
        <f t="shared" si="272"/>
        <v>0</v>
      </c>
      <c r="AW398" s="43">
        <f t="shared" si="272"/>
        <v>0</v>
      </c>
      <c r="AX398" s="43">
        <f t="shared" si="272"/>
        <v>0</v>
      </c>
      <c r="AY398" s="43">
        <f t="shared" si="272"/>
        <v>0</v>
      </c>
      <c r="AZ398" s="43">
        <f t="shared" si="272"/>
        <v>0</v>
      </c>
      <c r="BA398" s="43">
        <f t="shared" si="272"/>
        <v>0</v>
      </c>
      <c r="BB398" s="43">
        <f t="shared" si="272"/>
        <v>0</v>
      </c>
      <c r="BC398" s="43">
        <f t="shared" si="272"/>
        <v>0</v>
      </c>
      <c r="BD398" s="43">
        <f t="shared" si="272"/>
        <v>0</v>
      </c>
      <c r="BE398" s="43">
        <f t="shared" si="272"/>
        <v>0</v>
      </c>
      <c r="BF398" s="43">
        <f t="shared" si="272"/>
        <v>0</v>
      </c>
      <c r="BG398" s="43">
        <f t="shared" si="272"/>
        <v>0</v>
      </c>
      <c r="BH398" s="43">
        <f t="shared" si="272"/>
        <v>0</v>
      </c>
      <c r="BI398" s="43">
        <f t="shared" si="272"/>
        <v>0</v>
      </c>
      <c r="BJ398" s="43">
        <f t="shared" si="272"/>
        <v>0</v>
      </c>
      <c r="BK398" s="43">
        <f t="shared" si="272"/>
        <v>0</v>
      </c>
      <c r="BL398" s="43">
        <f t="shared" si="272"/>
        <v>0</v>
      </c>
      <c r="BM398" s="43">
        <f t="shared" si="272"/>
        <v>0</v>
      </c>
      <c r="BN398" s="43">
        <f t="shared" si="272"/>
        <v>0</v>
      </c>
      <c r="BO398" s="43">
        <f t="shared" si="272"/>
        <v>0</v>
      </c>
      <c r="BP398" s="43">
        <f t="shared" si="272"/>
        <v>0</v>
      </c>
      <c r="BQ398" s="43">
        <f t="shared" si="272"/>
        <v>0</v>
      </c>
      <c r="BR398" s="43">
        <f t="shared" si="272"/>
        <v>0</v>
      </c>
      <c r="BS398" s="43">
        <f t="shared" si="272"/>
        <v>0</v>
      </c>
      <c r="BT398" s="43">
        <f t="shared" ref="BT398:CY398" si="273">IF(BT$287&lt;=$D398,BT389,0)</f>
        <v>0</v>
      </c>
      <c r="BU398" s="43">
        <f t="shared" si="273"/>
        <v>0</v>
      </c>
      <c r="BV398" s="43">
        <f t="shared" si="273"/>
        <v>0</v>
      </c>
      <c r="BW398" s="43">
        <f t="shared" si="273"/>
        <v>0</v>
      </c>
      <c r="BX398" s="43">
        <f t="shared" si="273"/>
        <v>0</v>
      </c>
      <c r="BY398" s="43">
        <f t="shared" si="273"/>
        <v>0</v>
      </c>
      <c r="BZ398" s="43">
        <f t="shared" si="273"/>
        <v>0</v>
      </c>
      <c r="CA398" s="43">
        <f t="shared" si="273"/>
        <v>0</v>
      </c>
      <c r="CB398" s="43">
        <f t="shared" si="273"/>
        <v>0</v>
      </c>
      <c r="CC398" s="43">
        <f t="shared" si="273"/>
        <v>0</v>
      </c>
      <c r="CD398" s="43">
        <f t="shared" si="273"/>
        <v>0</v>
      </c>
      <c r="CE398" s="43">
        <f t="shared" si="273"/>
        <v>0</v>
      </c>
      <c r="CF398" s="43">
        <f t="shared" si="273"/>
        <v>0</v>
      </c>
      <c r="CG398" s="43">
        <f t="shared" si="273"/>
        <v>0</v>
      </c>
      <c r="CH398" s="43">
        <f t="shared" si="273"/>
        <v>0</v>
      </c>
      <c r="CI398" s="43">
        <f t="shared" si="273"/>
        <v>0</v>
      </c>
      <c r="CJ398" s="43">
        <f t="shared" si="273"/>
        <v>0</v>
      </c>
      <c r="CK398" s="43">
        <f t="shared" si="273"/>
        <v>0</v>
      </c>
      <c r="CL398" s="43">
        <f t="shared" si="273"/>
        <v>0</v>
      </c>
      <c r="CM398" s="43">
        <f t="shared" si="273"/>
        <v>0</v>
      </c>
      <c r="CN398" s="43">
        <f t="shared" si="273"/>
        <v>0</v>
      </c>
      <c r="CO398" s="43">
        <f t="shared" si="273"/>
        <v>0</v>
      </c>
      <c r="CP398" s="43">
        <f t="shared" si="273"/>
        <v>0</v>
      </c>
      <c r="CQ398" s="43">
        <f t="shared" si="273"/>
        <v>0</v>
      </c>
      <c r="CR398" s="43">
        <f t="shared" si="273"/>
        <v>0</v>
      </c>
      <c r="CS398" s="43">
        <f t="shared" si="273"/>
        <v>0</v>
      </c>
      <c r="CT398" s="43">
        <f t="shared" si="273"/>
        <v>0</v>
      </c>
      <c r="CU398" s="43">
        <f t="shared" si="273"/>
        <v>0</v>
      </c>
      <c r="CV398" s="43">
        <f t="shared" si="273"/>
        <v>0</v>
      </c>
      <c r="CW398" s="43">
        <f t="shared" si="273"/>
        <v>0</v>
      </c>
      <c r="CX398" s="43">
        <f t="shared" si="273"/>
        <v>0</v>
      </c>
      <c r="CY398" s="43">
        <f t="shared" si="273"/>
        <v>0</v>
      </c>
      <c r="CZ398" s="43">
        <f t="shared" ref="CZ398:DZ398" si="274">IF(CZ$287&lt;=$D398,CZ389,0)</f>
        <v>0</v>
      </c>
      <c r="DA398" s="43">
        <f t="shared" si="274"/>
        <v>0</v>
      </c>
      <c r="DB398" s="43">
        <f t="shared" si="274"/>
        <v>0</v>
      </c>
      <c r="DC398" s="43">
        <f t="shared" si="274"/>
        <v>0</v>
      </c>
      <c r="DD398" s="43">
        <f t="shared" si="274"/>
        <v>0</v>
      </c>
      <c r="DE398" s="43">
        <f t="shared" si="274"/>
        <v>0</v>
      </c>
      <c r="DF398" s="43">
        <f t="shared" si="274"/>
        <v>0</v>
      </c>
      <c r="DG398" s="43">
        <f t="shared" si="274"/>
        <v>0</v>
      </c>
      <c r="DH398" s="43">
        <f t="shared" si="274"/>
        <v>0</v>
      </c>
      <c r="DI398" s="43">
        <f t="shared" si="274"/>
        <v>0</v>
      </c>
      <c r="DJ398" s="43">
        <f t="shared" si="274"/>
        <v>0</v>
      </c>
      <c r="DK398" s="43">
        <f t="shared" si="274"/>
        <v>0</v>
      </c>
      <c r="DL398" s="43">
        <f t="shared" si="274"/>
        <v>0</v>
      </c>
      <c r="DM398" s="43">
        <f t="shared" si="274"/>
        <v>0</v>
      </c>
      <c r="DN398" s="43">
        <f t="shared" si="274"/>
        <v>0</v>
      </c>
      <c r="DO398" s="43">
        <f t="shared" si="274"/>
        <v>0</v>
      </c>
      <c r="DP398" s="43">
        <f t="shared" si="274"/>
        <v>0</v>
      </c>
      <c r="DQ398" s="43">
        <f t="shared" si="274"/>
        <v>0</v>
      </c>
      <c r="DR398" s="43">
        <f t="shared" si="274"/>
        <v>0</v>
      </c>
      <c r="DS398" s="43">
        <f t="shared" si="274"/>
        <v>0</v>
      </c>
      <c r="DT398" s="43">
        <f t="shared" si="274"/>
        <v>0</v>
      </c>
      <c r="DU398" s="43">
        <f t="shared" si="274"/>
        <v>0</v>
      </c>
      <c r="DV398" s="43">
        <f t="shared" si="274"/>
        <v>0</v>
      </c>
      <c r="DW398" s="43">
        <f t="shared" si="274"/>
        <v>0</v>
      </c>
      <c r="DX398" s="43">
        <f t="shared" si="274"/>
        <v>0</v>
      </c>
      <c r="DY398" s="43">
        <f t="shared" si="274"/>
        <v>0</v>
      </c>
      <c r="DZ398" s="43">
        <f t="shared" si="274"/>
        <v>0</v>
      </c>
    </row>
    <row r="399" spans="1:130" x14ac:dyDescent="0.25">
      <c r="B399" t="str">
        <f t="shared" si="270"/>
        <v>Compliance and monitoring activities by jurisdictions</v>
      </c>
      <c r="D399" s="79">
        <f>Costs!Q359</f>
        <v>45596</v>
      </c>
      <c r="F399" s="46">
        <f t="shared" si="265"/>
        <v>3160351.656417388</v>
      </c>
      <c r="H399" s="43">
        <f t="shared" ref="H399:AM399" si="275">IF(H$287&lt;=$D399,H390,0)</f>
        <v>0</v>
      </c>
      <c r="I399" s="43">
        <f t="shared" si="275"/>
        <v>0</v>
      </c>
      <c r="J399" s="43">
        <f t="shared" si="275"/>
        <v>0</v>
      </c>
      <c r="K399" s="43">
        <f t="shared" si="275"/>
        <v>0</v>
      </c>
      <c r="L399" s="43">
        <f t="shared" si="275"/>
        <v>0</v>
      </c>
      <c r="M399" s="43">
        <f t="shared" si="275"/>
        <v>0</v>
      </c>
      <c r="N399" s="43">
        <f t="shared" si="275"/>
        <v>0</v>
      </c>
      <c r="O399" s="43">
        <f t="shared" si="275"/>
        <v>0</v>
      </c>
      <c r="P399" s="43">
        <f t="shared" si="275"/>
        <v>0</v>
      </c>
      <c r="Q399" s="43">
        <f t="shared" si="275"/>
        <v>0</v>
      </c>
      <c r="R399" s="43">
        <f t="shared" si="275"/>
        <v>0</v>
      </c>
      <c r="S399" s="43">
        <f t="shared" si="275"/>
        <v>0</v>
      </c>
      <c r="T399" s="43">
        <f t="shared" si="275"/>
        <v>0</v>
      </c>
      <c r="U399" s="43">
        <f t="shared" si="275"/>
        <v>346824.98005430639</v>
      </c>
      <c r="V399" s="43">
        <f t="shared" si="275"/>
        <v>347926.19174310472</v>
      </c>
      <c r="W399" s="43">
        <f t="shared" si="275"/>
        <v>348995.20947689033</v>
      </c>
      <c r="X399" s="43">
        <f t="shared" si="275"/>
        <v>350067.51181224448</v>
      </c>
      <c r="Y399" s="43">
        <f t="shared" si="275"/>
        <v>351143.1088412425</v>
      </c>
      <c r="Z399" s="43">
        <f t="shared" si="275"/>
        <v>352222.01068696799</v>
      </c>
      <c r="AA399" s="43">
        <f t="shared" si="275"/>
        <v>353304.22750360821</v>
      </c>
      <c r="AB399" s="43">
        <f t="shared" si="275"/>
        <v>354389.76947654958</v>
      </c>
      <c r="AC399" s="43">
        <f t="shared" si="275"/>
        <v>355478.64682247338</v>
      </c>
      <c r="AD399" s="43">
        <f t="shared" si="275"/>
        <v>0</v>
      </c>
      <c r="AE399" s="43">
        <f t="shared" si="275"/>
        <v>0</v>
      </c>
      <c r="AF399" s="43">
        <f t="shared" si="275"/>
        <v>0</v>
      </c>
      <c r="AG399" s="43">
        <f t="shared" si="275"/>
        <v>0</v>
      </c>
      <c r="AH399" s="43">
        <f t="shared" si="275"/>
        <v>0</v>
      </c>
      <c r="AI399" s="43">
        <f t="shared" si="275"/>
        <v>0</v>
      </c>
      <c r="AJ399" s="43">
        <f t="shared" si="275"/>
        <v>0</v>
      </c>
      <c r="AK399" s="43">
        <f t="shared" si="275"/>
        <v>0</v>
      </c>
      <c r="AL399" s="43">
        <f t="shared" si="275"/>
        <v>0</v>
      </c>
      <c r="AM399" s="43">
        <f t="shared" si="275"/>
        <v>0</v>
      </c>
      <c r="AN399" s="43">
        <f t="shared" ref="AN399:BS399" si="276">IF(AN$287&lt;=$D399,AN390,0)</f>
        <v>0</v>
      </c>
      <c r="AO399" s="43">
        <f t="shared" si="276"/>
        <v>0</v>
      </c>
      <c r="AP399" s="43">
        <f t="shared" si="276"/>
        <v>0</v>
      </c>
      <c r="AQ399" s="43">
        <f t="shared" si="276"/>
        <v>0</v>
      </c>
      <c r="AR399" s="43">
        <f t="shared" si="276"/>
        <v>0</v>
      </c>
      <c r="AS399" s="43">
        <f t="shared" si="276"/>
        <v>0</v>
      </c>
      <c r="AT399" s="43">
        <f t="shared" si="276"/>
        <v>0</v>
      </c>
      <c r="AU399" s="43">
        <f t="shared" si="276"/>
        <v>0</v>
      </c>
      <c r="AV399" s="43">
        <f t="shared" si="276"/>
        <v>0</v>
      </c>
      <c r="AW399" s="43">
        <f t="shared" si="276"/>
        <v>0</v>
      </c>
      <c r="AX399" s="43">
        <f t="shared" si="276"/>
        <v>0</v>
      </c>
      <c r="AY399" s="43">
        <f t="shared" si="276"/>
        <v>0</v>
      </c>
      <c r="AZ399" s="43">
        <f t="shared" si="276"/>
        <v>0</v>
      </c>
      <c r="BA399" s="43">
        <f t="shared" si="276"/>
        <v>0</v>
      </c>
      <c r="BB399" s="43">
        <f t="shared" si="276"/>
        <v>0</v>
      </c>
      <c r="BC399" s="43">
        <f t="shared" si="276"/>
        <v>0</v>
      </c>
      <c r="BD399" s="43">
        <f t="shared" si="276"/>
        <v>0</v>
      </c>
      <c r="BE399" s="43">
        <f t="shared" si="276"/>
        <v>0</v>
      </c>
      <c r="BF399" s="43">
        <f t="shared" si="276"/>
        <v>0</v>
      </c>
      <c r="BG399" s="43">
        <f t="shared" si="276"/>
        <v>0</v>
      </c>
      <c r="BH399" s="43">
        <f t="shared" si="276"/>
        <v>0</v>
      </c>
      <c r="BI399" s="43">
        <f t="shared" si="276"/>
        <v>0</v>
      </c>
      <c r="BJ399" s="43">
        <f t="shared" si="276"/>
        <v>0</v>
      </c>
      <c r="BK399" s="43">
        <f t="shared" si="276"/>
        <v>0</v>
      </c>
      <c r="BL399" s="43">
        <f t="shared" si="276"/>
        <v>0</v>
      </c>
      <c r="BM399" s="43">
        <f t="shared" si="276"/>
        <v>0</v>
      </c>
      <c r="BN399" s="43">
        <f t="shared" si="276"/>
        <v>0</v>
      </c>
      <c r="BO399" s="43">
        <f t="shared" si="276"/>
        <v>0</v>
      </c>
      <c r="BP399" s="43">
        <f t="shared" si="276"/>
        <v>0</v>
      </c>
      <c r="BQ399" s="43">
        <f t="shared" si="276"/>
        <v>0</v>
      </c>
      <c r="BR399" s="43">
        <f t="shared" si="276"/>
        <v>0</v>
      </c>
      <c r="BS399" s="43">
        <f t="shared" si="276"/>
        <v>0</v>
      </c>
      <c r="BT399" s="43">
        <f t="shared" ref="BT399:CY399" si="277">IF(BT$287&lt;=$D399,BT390,0)</f>
        <v>0</v>
      </c>
      <c r="BU399" s="43">
        <f t="shared" si="277"/>
        <v>0</v>
      </c>
      <c r="BV399" s="43">
        <f t="shared" si="277"/>
        <v>0</v>
      </c>
      <c r="BW399" s="43">
        <f t="shared" si="277"/>
        <v>0</v>
      </c>
      <c r="BX399" s="43">
        <f t="shared" si="277"/>
        <v>0</v>
      </c>
      <c r="BY399" s="43">
        <f t="shared" si="277"/>
        <v>0</v>
      </c>
      <c r="BZ399" s="43">
        <f t="shared" si="277"/>
        <v>0</v>
      </c>
      <c r="CA399" s="43">
        <f t="shared" si="277"/>
        <v>0</v>
      </c>
      <c r="CB399" s="43">
        <f t="shared" si="277"/>
        <v>0</v>
      </c>
      <c r="CC399" s="43">
        <f t="shared" si="277"/>
        <v>0</v>
      </c>
      <c r="CD399" s="43">
        <f t="shared" si="277"/>
        <v>0</v>
      </c>
      <c r="CE399" s="43">
        <f t="shared" si="277"/>
        <v>0</v>
      </c>
      <c r="CF399" s="43">
        <f t="shared" si="277"/>
        <v>0</v>
      </c>
      <c r="CG399" s="43">
        <f t="shared" si="277"/>
        <v>0</v>
      </c>
      <c r="CH399" s="43">
        <f t="shared" si="277"/>
        <v>0</v>
      </c>
      <c r="CI399" s="43">
        <f t="shared" si="277"/>
        <v>0</v>
      </c>
      <c r="CJ399" s="43">
        <f t="shared" si="277"/>
        <v>0</v>
      </c>
      <c r="CK399" s="43">
        <f t="shared" si="277"/>
        <v>0</v>
      </c>
      <c r="CL399" s="43">
        <f t="shared" si="277"/>
        <v>0</v>
      </c>
      <c r="CM399" s="43">
        <f t="shared" si="277"/>
        <v>0</v>
      </c>
      <c r="CN399" s="43">
        <f t="shared" si="277"/>
        <v>0</v>
      </c>
      <c r="CO399" s="43">
        <f t="shared" si="277"/>
        <v>0</v>
      </c>
      <c r="CP399" s="43">
        <f t="shared" si="277"/>
        <v>0</v>
      </c>
      <c r="CQ399" s="43">
        <f t="shared" si="277"/>
        <v>0</v>
      </c>
      <c r="CR399" s="43">
        <f t="shared" si="277"/>
        <v>0</v>
      </c>
      <c r="CS399" s="43">
        <f t="shared" si="277"/>
        <v>0</v>
      </c>
      <c r="CT399" s="43">
        <f t="shared" si="277"/>
        <v>0</v>
      </c>
      <c r="CU399" s="43">
        <f t="shared" si="277"/>
        <v>0</v>
      </c>
      <c r="CV399" s="43">
        <f t="shared" si="277"/>
        <v>0</v>
      </c>
      <c r="CW399" s="43">
        <f t="shared" si="277"/>
        <v>0</v>
      </c>
      <c r="CX399" s="43">
        <f t="shared" si="277"/>
        <v>0</v>
      </c>
      <c r="CY399" s="43">
        <f t="shared" si="277"/>
        <v>0</v>
      </c>
      <c r="CZ399" s="43">
        <f t="shared" ref="CZ399:DZ399" si="278">IF(CZ$287&lt;=$D399,CZ390,0)</f>
        <v>0</v>
      </c>
      <c r="DA399" s="43">
        <f t="shared" si="278"/>
        <v>0</v>
      </c>
      <c r="DB399" s="43">
        <f t="shared" si="278"/>
        <v>0</v>
      </c>
      <c r="DC399" s="43">
        <f t="shared" si="278"/>
        <v>0</v>
      </c>
      <c r="DD399" s="43">
        <f t="shared" si="278"/>
        <v>0</v>
      </c>
      <c r="DE399" s="43">
        <f t="shared" si="278"/>
        <v>0</v>
      </c>
      <c r="DF399" s="43">
        <f t="shared" si="278"/>
        <v>0</v>
      </c>
      <c r="DG399" s="43">
        <f t="shared" si="278"/>
        <v>0</v>
      </c>
      <c r="DH399" s="43">
        <f t="shared" si="278"/>
        <v>0</v>
      </c>
      <c r="DI399" s="43">
        <f t="shared" si="278"/>
        <v>0</v>
      </c>
      <c r="DJ399" s="43">
        <f t="shared" si="278"/>
        <v>0</v>
      </c>
      <c r="DK399" s="43">
        <f t="shared" si="278"/>
        <v>0</v>
      </c>
      <c r="DL399" s="43">
        <f t="shared" si="278"/>
        <v>0</v>
      </c>
      <c r="DM399" s="43">
        <f t="shared" si="278"/>
        <v>0</v>
      </c>
      <c r="DN399" s="43">
        <f t="shared" si="278"/>
        <v>0</v>
      </c>
      <c r="DO399" s="43">
        <f t="shared" si="278"/>
        <v>0</v>
      </c>
      <c r="DP399" s="43">
        <f t="shared" si="278"/>
        <v>0</v>
      </c>
      <c r="DQ399" s="43">
        <f t="shared" si="278"/>
        <v>0</v>
      </c>
      <c r="DR399" s="43">
        <f t="shared" si="278"/>
        <v>0</v>
      </c>
      <c r="DS399" s="43">
        <f t="shared" si="278"/>
        <v>0</v>
      </c>
      <c r="DT399" s="43">
        <f t="shared" si="278"/>
        <v>0</v>
      </c>
      <c r="DU399" s="43">
        <f t="shared" si="278"/>
        <v>0</v>
      </c>
      <c r="DV399" s="43">
        <f t="shared" si="278"/>
        <v>0</v>
      </c>
      <c r="DW399" s="43">
        <f t="shared" si="278"/>
        <v>0</v>
      </c>
      <c r="DX399" s="43">
        <f t="shared" si="278"/>
        <v>0</v>
      </c>
      <c r="DY399" s="43">
        <f t="shared" si="278"/>
        <v>0</v>
      </c>
      <c r="DZ399" s="43">
        <f t="shared" si="278"/>
        <v>0</v>
      </c>
    </row>
    <row r="400" spans="1:130" x14ac:dyDescent="0.25">
      <c r="B400" t="str">
        <f t="shared" si="270"/>
        <v xml:space="preserve">Communciations and technical support </v>
      </c>
      <c r="D400" s="79">
        <f>Costs!Q360</f>
        <v>45657</v>
      </c>
      <c r="F400" s="46">
        <f t="shared" si="265"/>
        <v>2072065.9670734706</v>
      </c>
      <c r="H400" s="43">
        <f t="shared" ref="H400:AM400" si="279">IF(H$287&lt;=$D400,H391,0)</f>
        <v>83333.333333333328</v>
      </c>
      <c r="I400" s="43">
        <f t="shared" si="279"/>
        <v>83572.284350435279</v>
      </c>
      <c r="J400" s="43">
        <f t="shared" si="279"/>
        <v>83837.63656460357</v>
      </c>
      <c r="K400" s="43">
        <f t="shared" si="279"/>
        <v>84095.231199250702</v>
      </c>
      <c r="L400" s="43">
        <f t="shared" si="279"/>
        <v>84353.617304155312</v>
      </c>
      <c r="M400" s="43">
        <f t="shared" si="279"/>
        <v>84612.797311142785</v>
      </c>
      <c r="N400" s="43">
        <f t="shared" si="279"/>
        <v>84872.773659510378</v>
      </c>
      <c r="O400" s="43">
        <f t="shared" si="279"/>
        <v>85133.548796050192</v>
      </c>
      <c r="P400" s="43">
        <f t="shared" si="279"/>
        <v>85395.125175072186</v>
      </c>
      <c r="Q400" s="43">
        <f t="shared" si="279"/>
        <v>85657.505258427336</v>
      </c>
      <c r="R400" s="43">
        <f t="shared" si="279"/>
        <v>85920.691515530678</v>
      </c>
      <c r="S400" s="43">
        <f t="shared" si="279"/>
        <v>86184.686423384701</v>
      </c>
      <c r="T400" s="43">
        <f t="shared" si="279"/>
        <v>86449.492466602547</v>
      </c>
      <c r="U400" s="43">
        <f t="shared" si="279"/>
        <v>86706.245013576598</v>
      </c>
      <c r="V400" s="43">
        <f t="shared" si="279"/>
        <v>86981.54793577618</v>
      </c>
      <c r="W400" s="43">
        <f t="shared" si="279"/>
        <v>87248.802369222583</v>
      </c>
      <c r="X400" s="43">
        <f t="shared" si="279"/>
        <v>87516.877953061121</v>
      </c>
      <c r="Y400" s="43">
        <f t="shared" si="279"/>
        <v>87785.777210310625</v>
      </c>
      <c r="Z400" s="43">
        <f t="shared" si="279"/>
        <v>88055.502671741997</v>
      </c>
      <c r="AA400" s="43">
        <f t="shared" si="279"/>
        <v>88326.056875902053</v>
      </c>
      <c r="AB400" s="43">
        <f t="shared" si="279"/>
        <v>88597.442369137396</v>
      </c>
      <c r="AC400" s="43">
        <f t="shared" si="279"/>
        <v>88869.661705618346</v>
      </c>
      <c r="AD400" s="43">
        <f t="shared" si="279"/>
        <v>89142.717447363073</v>
      </c>
      <c r="AE400" s="43">
        <f t="shared" si="279"/>
        <v>89416.61216426162</v>
      </c>
      <c r="AF400" s="43">
        <f t="shared" si="279"/>
        <v>0</v>
      </c>
      <c r="AG400" s="43">
        <f t="shared" si="279"/>
        <v>0</v>
      </c>
      <c r="AH400" s="43">
        <f t="shared" si="279"/>
        <v>0</v>
      </c>
      <c r="AI400" s="43">
        <f t="shared" si="279"/>
        <v>0</v>
      </c>
      <c r="AJ400" s="43">
        <f t="shared" si="279"/>
        <v>0</v>
      </c>
      <c r="AK400" s="43">
        <f t="shared" si="279"/>
        <v>0</v>
      </c>
      <c r="AL400" s="43">
        <f t="shared" si="279"/>
        <v>0</v>
      </c>
      <c r="AM400" s="43">
        <f t="shared" si="279"/>
        <v>0</v>
      </c>
      <c r="AN400" s="43">
        <f t="shared" ref="AN400:BS400" si="280">IF(AN$287&lt;=$D400,AN391,0)</f>
        <v>0</v>
      </c>
      <c r="AO400" s="43">
        <f t="shared" si="280"/>
        <v>0</v>
      </c>
      <c r="AP400" s="43">
        <f t="shared" si="280"/>
        <v>0</v>
      </c>
      <c r="AQ400" s="43">
        <f t="shared" si="280"/>
        <v>0</v>
      </c>
      <c r="AR400" s="43">
        <f t="shared" si="280"/>
        <v>0</v>
      </c>
      <c r="AS400" s="43">
        <f t="shared" si="280"/>
        <v>0</v>
      </c>
      <c r="AT400" s="43">
        <f t="shared" si="280"/>
        <v>0</v>
      </c>
      <c r="AU400" s="43">
        <f t="shared" si="280"/>
        <v>0</v>
      </c>
      <c r="AV400" s="43">
        <f t="shared" si="280"/>
        <v>0</v>
      </c>
      <c r="AW400" s="43">
        <f t="shared" si="280"/>
        <v>0</v>
      </c>
      <c r="AX400" s="43">
        <f t="shared" si="280"/>
        <v>0</v>
      </c>
      <c r="AY400" s="43">
        <f t="shared" si="280"/>
        <v>0</v>
      </c>
      <c r="AZ400" s="43">
        <f t="shared" si="280"/>
        <v>0</v>
      </c>
      <c r="BA400" s="43">
        <f t="shared" si="280"/>
        <v>0</v>
      </c>
      <c r="BB400" s="43">
        <f t="shared" si="280"/>
        <v>0</v>
      </c>
      <c r="BC400" s="43">
        <f t="shared" si="280"/>
        <v>0</v>
      </c>
      <c r="BD400" s="43">
        <f t="shared" si="280"/>
        <v>0</v>
      </c>
      <c r="BE400" s="43">
        <f t="shared" si="280"/>
        <v>0</v>
      </c>
      <c r="BF400" s="43">
        <f t="shared" si="280"/>
        <v>0</v>
      </c>
      <c r="BG400" s="43">
        <f t="shared" si="280"/>
        <v>0</v>
      </c>
      <c r="BH400" s="43">
        <f t="shared" si="280"/>
        <v>0</v>
      </c>
      <c r="BI400" s="43">
        <f t="shared" si="280"/>
        <v>0</v>
      </c>
      <c r="BJ400" s="43">
        <f t="shared" si="280"/>
        <v>0</v>
      </c>
      <c r="BK400" s="43">
        <f t="shared" si="280"/>
        <v>0</v>
      </c>
      <c r="BL400" s="43">
        <f t="shared" si="280"/>
        <v>0</v>
      </c>
      <c r="BM400" s="43">
        <f t="shared" si="280"/>
        <v>0</v>
      </c>
      <c r="BN400" s="43">
        <f t="shared" si="280"/>
        <v>0</v>
      </c>
      <c r="BO400" s="43">
        <f t="shared" si="280"/>
        <v>0</v>
      </c>
      <c r="BP400" s="43">
        <f t="shared" si="280"/>
        <v>0</v>
      </c>
      <c r="BQ400" s="43">
        <f t="shared" si="280"/>
        <v>0</v>
      </c>
      <c r="BR400" s="43">
        <f t="shared" si="280"/>
        <v>0</v>
      </c>
      <c r="BS400" s="43">
        <f t="shared" si="280"/>
        <v>0</v>
      </c>
      <c r="BT400" s="43">
        <f t="shared" ref="BT400:CY400" si="281">IF(BT$287&lt;=$D400,BT391,0)</f>
        <v>0</v>
      </c>
      <c r="BU400" s="43">
        <f t="shared" si="281"/>
        <v>0</v>
      </c>
      <c r="BV400" s="43">
        <f t="shared" si="281"/>
        <v>0</v>
      </c>
      <c r="BW400" s="43">
        <f t="shared" si="281"/>
        <v>0</v>
      </c>
      <c r="BX400" s="43">
        <f t="shared" si="281"/>
        <v>0</v>
      </c>
      <c r="BY400" s="43">
        <f t="shared" si="281"/>
        <v>0</v>
      </c>
      <c r="BZ400" s="43">
        <f t="shared" si="281"/>
        <v>0</v>
      </c>
      <c r="CA400" s="43">
        <f t="shared" si="281"/>
        <v>0</v>
      </c>
      <c r="CB400" s="43">
        <f t="shared" si="281"/>
        <v>0</v>
      </c>
      <c r="CC400" s="43">
        <f t="shared" si="281"/>
        <v>0</v>
      </c>
      <c r="CD400" s="43">
        <f t="shared" si="281"/>
        <v>0</v>
      </c>
      <c r="CE400" s="43">
        <f t="shared" si="281"/>
        <v>0</v>
      </c>
      <c r="CF400" s="43">
        <f t="shared" si="281"/>
        <v>0</v>
      </c>
      <c r="CG400" s="43">
        <f t="shared" si="281"/>
        <v>0</v>
      </c>
      <c r="CH400" s="43">
        <f t="shared" si="281"/>
        <v>0</v>
      </c>
      <c r="CI400" s="43">
        <f t="shared" si="281"/>
        <v>0</v>
      </c>
      <c r="CJ400" s="43">
        <f t="shared" si="281"/>
        <v>0</v>
      </c>
      <c r="CK400" s="43">
        <f t="shared" si="281"/>
        <v>0</v>
      </c>
      <c r="CL400" s="43">
        <f t="shared" si="281"/>
        <v>0</v>
      </c>
      <c r="CM400" s="43">
        <f t="shared" si="281"/>
        <v>0</v>
      </c>
      <c r="CN400" s="43">
        <f t="shared" si="281"/>
        <v>0</v>
      </c>
      <c r="CO400" s="43">
        <f t="shared" si="281"/>
        <v>0</v>
      </c>
      <c r="CP400" s="43">
        <f t="shared" si="281"/>
        <v>0</v>
      </c>
      <c r="CQ400" s="43">
        <f t="shared" si="281"/>
        <v>0</v>
      </c>
      <c r="CR400" s="43">
        <f t="shared" si="281"/>
        <v>0</v>
      </c>
      <c r="CS400" s="43">
        <f t="shared" si="281"/>
        <v>0</v>
      </c>
      <c r="CT400" s="43">
        <f t="shared" si="281"/>
        <v>0</v>
      </c>
      <c r="CU400" s="43">
        <f t="shared" si="281"/>
        <v>0</v>
      </c>
      <c r="CV400" s="43">
        <f t="shared" si="281"/>
        <v>0</v>
      </c>
      <c r="CW400" s="43">
        <f t="shared" si="281"/>
        <v>0</v>
      </c>
      <c r="CX400" s="43">
        <f t="shared" si="281"/>
        <v>0</v>
      </c>
      <c r="CY400" s="43">
        <f t="shared" si="281"/>
        <v>0</v>
      </c>
      <c r="CZ400" s="43">
        <f t="shared" ref="CZ400:DZ400" si="282">IF(CZ$287&lt;=$D400,CZ391,0)</f>
        <v>0</v>
      </c>
      <c r="DA400" s="43">
        <f t="shared" si="282"/>
        <v>0</v>
      </c>
      <c r="DB400" s="43">
        <f t="shared" si="282"/>
        <v>0</v>
      </c>
      <c r="DC400" s="43">
        <f t="shared" si="282"/>
        <v>0</v>
      </c>
      <c r="DD400" s="43">
        <f t="shared" si="282"/>
        <v>0</v>
      </c>
      <c r="DE400" s="43">
        <f t="shared" si="282"/>
        <v>0</v>
      </c>
      <c r="DF400" s="43">
        <f t="shared" si="282"/>
        <v>0</v>
      </c>
      <c r="DG400" s="43">
        <f t="shared" si="282"/>
        <v>0</v>
      </c>
      <c r="DH400" s="43">
        <f t="shared" si="282"/>
        <v>0</v>
      </c>
      <c r="DI400" s="43">
        <f t="shared" si="282"/>
        <v>0</v>
      </c>
      <c r="DJ400" s="43">
        <f t="shared" si="282"/>
        <v>0</v>
      </c>
      <c r="DK400" s="43">
        <f t="shared" si="282"/>
        <v>0</v>
      </c>
      <c r="DL400" s="43">
        <f t="shared" si="282"/>
        <v>0</v>
      </c>
      <c r="DM400" s="43">
        <f t="shared" si="282"/>
        <v>0</v>
      </c>
      <c r="DN400" s="43">
        <f t="shared" si="282"/>
        <v>0</v>
      </c>
      <c r="DO400" s="43">
        <f t="shared" si="282"/>
        <v>0</v>
      </c>
      <c r="DP400" s="43">
        <f t="shared" si="282"/>
        <v>0</v>
      </c>
      <c r="DQ400" s="43">
        <f t="shared" si="282"/>
        <v>0</v>
      </c>
      <c r="DR400" s="43">
        <f t="shared" si="282"/>
        <v>0</v>
      </c>
      <c r="DS400" s="43">
        <f t="shared" si="282"/>
        <v>0</v>
      </c>
      <c r="DT400" s="43">
        <f t="shared" si="282"/>
        <v>0</v>
      </c>
      <c r="DU400" s="43">
        <f t="shared" si="282"/>
        <v>0</v>
      </c>
      <c r="DV400" s="43">
        <f t="shared" si="282"/>
        <v>0</v>
      </c>
      <c r="DW400" s="43">
        <f t="shared" si="282"/>
        <v>0</v>
      </c>
      <c r="DX400" s="43">
        <f t="shared" si="282"/>
        <v>0</v>
      </c>
      <c r="DY400" s="43">
        <f t="shared" si="282"/>
        <v>0</v>
      </c>
      <c r="DZ400" s="43">
        <f t="shared" si="282"/>
        <v>0</v>
      </c>
    </row>
    <row r="401" spans="1:130" x14ac:dyDescent="0.25">
      <c r="B401" t="str">
        <f t="shared" si="270"/>
        <v>Education and training</v>
      </c>
      <c r="D401" s="79">
        <f>Costs!Q361</f>
        <v>46022</v>
      </c>
      <c r="F401" s="46">
        <f t="shared" si="265"/>
        <v>1266650.4266754412</v>
      </c>
      <c r="H401" s="43">
        <f t="shared" ref="H401:AM401" si="283">IF(H$287&lt;=$D401,H392,0)</f>
        <v>33333.333333333336</v>
      </c>
      <c r="I401" s="43">
        <f t="shared" si="283"/>
        <v>33428.913740174117</v>
      </c>
      <c r="J401" s="43">
        <f t="shared" si="283"/>
        <v>33535.054625841432</v>
      </c>
      <c r="K401" s="43">
        <f t="shared" si="283"/>
        <v>33638.092479700281</v>
      </c>
      <c r="L401" s="43">
        <f t="shared" si="283"/>
        <v>33741.446921662129</v>
      </c>
      <c r="M401" s="43">
        <f t="shared" si="283"/>
        <v>33845.118924457121</v>
      </c>
      <c r="N401" s="43">
        <f t="shared" si="283"/>
        <v>33949.109463804154</v>
      </c>
      <c r="O401" s="43">
        <f t="shared" si="283"/>
        <v>34053.41951842008</v>
      </c>
      <c r="P401" s="43">
        <f t="shared" si="283"/>
        <v>34158.050070028883</v>
      </c>
      <c r="Q401" s="43">
        <f t="shared" si="283"/>
        <v>34263.002103370942</v>
      </c>
      <c r="R401" s="43">
        <f t="shared" si="283"/>
        <v>34368.276606212276</v>
      </c>
      <c r="S401" s="43">
        <f t="shared" si="283"/>
        <v>34473.874569353888</v>
      </c>
      <c r="T401" s="43">
        <f t="shared" si="283"/>
        <v>34579.79698664102</v>
      </c>
      <c r="U401" s="43">
        <f t="shared" si="283"/>
        <v>34682.498005430643</v>
      </c>
      <c r="V401" s="43">
        <f t="shared" si="283"/>
        <v>34792.619174310479</v>
      </c>
      <c r="W401" s="43">
        <f t="shared" si="283"/>
        <v>34899.520947689038</v>
      </c>
      <c r="X401" s="43">
        <f t="shared" si="283"/>
        <v>35006.751181224448</v>
      </c>
      <c r="Y401" s="43">
        <f t="shared" si="283"/>
        <v>35114.310884124257</v>
      </c>
      <c r="Z401" s="43">
        <f t="shared" si="283"/>
        <v>35222.201068696806</v>
      </c>
      <c r="AA401" s="43">
        <f t="shared" si="283"/>
        <v>35330.422750360827</v>
      </c>
      <c r="AB401" s="43">
        <f t="shared" si="283"/>
        <v>35438.976947654963</v>
      </c>
      <c r="AC401" s="43">
        <f t="shared" si="283"/>
        <v>35547.864682247346</v>
      </c>
      <c r="AD401" s="43">
        <f t="shared" si="283"/>
        <v>35657.086978945234</v>
      </c>
      <c r="AE401" s="43">
        <f t="shared" si="283"/>
        <v>35766.644865704657</v>
      </c>
      <c r="AF401" s="43">
        <f t="shared" si="283"/>
        <v>35876.539373640066</v>
      </c>
      <c r="AG401" s="43">
        <f t="shared" si="283"/>
        <v>35979.412200521219</v>
      </c>
      <c r="AH401" s="43">
        <f t="shared" si="283"/>
        <v>36093.651230435113</v>
      </c>
      <c r="AI401" s="43">
        <f t="shared" si="283"/>
        <v>36204.550479063386</v>
      </c>
      <c r="AJ401" s="43">
        <f t="shared" si="283"/>
        <v>36315.790470257925</v>
      </c>
      <c r="AK401" s="43">
        <f t="shared" si="283"/>
        <v>36427.372250964487</v>
      </c>
      <c r="AL401" s="43">
        <f t="shared" si="283"/>
        <v>36539.296871345592</v>
      </c>
      <c r="AM401" s="43">
        <f t="shared" si="283"/>
        <v>36651.56538479044</v>
      </c>
      <c r="AN401" s="43">
        <f t="shared" ref="AN401:BS401" si="284">IF(AN$287&lt;=$D401,AN392,0)</f>
        <v>36764.178847924806</v>
      </c>
      <c r="AO401" s="43">
        <f t="shared" si="284"/>
        <v>36877.138320620994</v>
      </c>
      <c r="AP401" s="43">
        <f t="shared" si="284"/>
        <v>36990.444866007827</v>
      </c>
      <c r="AQ401" s="43">
        <f t="shared" si="284"/>
        <v>37104.099550480605</v>
      </c>
      <c r="AR401" s="43">
        <f t="shared" si="284"/>
        <v>0</v>
      </c>
      <c r="AS401" s="43">
        <f t="shared" si="284"/>
        <v>0</v>
      </c>
      <c r="AT401" s="43">
        <f t="shared" si="284"/>
        <v>0</v>
      </c>
      <c r="AU401" s="43">
        <f t="shared" si="284"/>
        <v>0</v>
      </c>
      <c r="AV401" s="43">
        <f t="shared" si="284"/>
        <v>0</v>
      </c>
      <c r="AW401" s="43">
        <f t="shared" si="284"/>
        <v>0</v>
      </c>
      <c r="AX401" s="43">
        <f t="shared" si="284"/>
        <v>0</v>
      </c>
      <c r="AY401" s="43">
        <f t="shared" si="284"/>
        <v>0</v>
      </c>
      <c r="AZ401" s="43">
        <f t="shared" si="284"/>
        <v>0</v>
      </c>
      <c r="BA401" s="43">
        <f t="shared" si="284"/>
        <v>0</v>
      </c>
      <c r="BB401" s="43">
        <f t="shared" si="284"/>
        <v>0</v>
      </c>
      <c r="BC401" s="43">
        <f t="shared" si="284"/>
        <v>0</v>
      </c>
      <c r="BD401" s="43">
        <f t="shared" si="284"/>
        <v>0</v>
      </c>
      <c r="BE401" s="43">
        <f t="shared" si="284"/>
        <v>0</v>
      </c>
      <c r="BF401" s="43">
        <f t="shared" si="284"/>
        <v>0</v>
      </c>
      <c r="BG401" s="43">
        <f t="shared" si="284"/>
        <v>0</v>
      </c>
      <c r="BH401" s="43">
        <f t="shared" si="284"/>
        <v>0</v>
      </c>
      <c r="BI401" s="43">
        <f t="shared" si="284"/>
        <v>0</v>
      </c>
      <c r="BJ401" s="43">
        <f t="shared" si="284"/>
        <v>0</v>
      </c>
      <c r="BK401" s="43">
        <f t="shared" si="284"/>
        <v>0</v>
      </c>
      <c r="BL401" s="43">
        <f t="shared" si="284"/>
        <v>0</v>
      </c>
      <c r="BM401" s="43">
        <f t="shared" si="284"/>
        <v>0</v>
      </c>
      <c r="BN401" s="43">
        <f t="shared" si="284"/>
        <v>0</v>
      </c>
      <c r="BO401" s="43">
        <f t="shared" si="284"/>
        <v>0</v>
      </c>
      <c r="BP401" s="43">
        <f t="shared" si="284"/>
        <v>0</v>
      </c>
      <c r="BQ401" s="43">
        <f t="shared" si="284"/>
        <v>0</v>
      </c>
      <c r="BR401" s="43">
        <f t="shared" si="284"/>
        <v>0</v>
      </c>
      <c r="BS401" s="43">
        <f t="shared" si="284"/>
        <v>0</v>
      </c>
      <c r="BT401" s="43">
        <f t="shared" ref="BT401:CY401" si="285">IF(BT$287&lt;=$D401,BT392,0)</f>
        <v>0</v>
      </c>
      <c r="BU401" s="43">
        <f t="shared" si="285"/>
        <v>0</v>
      </c>
      <c r="BV401" s="43">
        <f t="shared" si="285"/>
        <v>0</v>
      </c>
      <c r="BW401" s="43">
        <f t="shared" si="285"/>
        <v>0</v>
      </c>
      <c r="BX401" s="43">
        <f t="shared" si="285"/>
        <v>0</v>
      </c>
      <c r="BY401" s="43">
        <f t="shared" si="285"/>
        <v>0</v>
      </c>
      <c r="BZ401" s="43">
        <f t="shared" si="285"/>
        <v>0</v>
      </c>
      <c r="CA401" s="43">
        <f t="shared" si="285"/>
        <v>0</v>
      </c>
      <c r="CB401" s="43">
        <f t="shared" si="285"/>
        <v>0</v>
      </c>
      <c r="CC401" s="43">
        <f t="shared" si="285"/>
        <v>0</v>
      </c>
      <c r="CD401" s="43">
        <f t="shared" si="285"/>
        <v>0</v>
      </c>
      <c r="CE401" s="43">
        <f t="shared" si="285"/>
        <v>0</v>
      </c>
      <c r="CF401" s="43">
        <f t="shared" si="285"/>
        <v>0</v>
      </c>
      <c r="CG401" s="43">
        <f t="shared" si="285"/>
        <v>0</v>
      </c>
      <c r="CH401" s="43">
        <f t="shared" si="285"/>
        <v>0</v>
      </c>
      <c r="CI401" s="43">
        <f t="shared" si="285"/>
        <v>0</v>
      </c>
      <c r="CJ401" s="43">
        <f t="shared" si="285"/>
        <v>0</v>
      </c>
      <c r="CK401" s="43">
        <f t="shared" si="285"/>
        <v>0</v>
      </c>
      <c r="CL401" s="43">
        <f t="shared" si="285"/>
        <v>0</v>
      </c>
      <c r="CM401" s="43">
        <f t="shared" si="285"/>
        <v>0</v>
      </c>
      <c r="CN401" s="43">
        <f t="shared" si="285"/>
        <v>0</v>
      </c>
      <c r="CO401" s="43">
        <f t="shared" si="285"/>
        <v>0</v>
      </c>
      <c r="CP401" s="43">
        <f t="shared" si="285"/>
        <v>0</v>
      </c>
      <c r="CQ401" s="43">
        <f t="shared" si="285"/>
        <v>0</v>
      </c>
      <c r="CR401" s="43">
        <f t="shared" si="285"/>
        <v>0</v>
      </c>
      <c r="CS401" s="43">
        <f t="shared" si="285"/>
        <v>0</v>
      </c>
      <c r="CT401" s="43">
        <f t="shared" si="285"/>
        <v>0</v>
      </c>
      <c r="CU401" s="43">
        <f t="shared" si="285"/>
        <v>0</v>
      </c>
      <c r="CV401" s="43">
        <f t="shared" si="285"/>
        <v>0</v>
      </c>
      <c r="CW401" s="43">
        <f t="shared" si="285"/>
        <v>0</v>
      </c>
      <c r="CX401" s="43">
        <f t="shared" si="285"/>
        <v>0</v>
      </c>
      <c r="CY401" s="43">
        <f t="shared" si="285"/>
        <v>0</v>
      </c>
      <c r="CZ401" s="43">
        <f t="shared" ref="CZ401:DZ401" si="286">IF(CZ$287&lt;=$D401,CZ392,0)</f>
        <v>0</v>
      </c>
      <c r="DA401" s="43">
        <f t="shared" si="286"/>
        <v>0</v>
      </c>
      <c r="DB401" s="43">
        <f t="shared" si="286"/>
        <v>0</v>
      </c>
      <c r="DC401" s="43">
        <f t="shared" si="286"/>
        <v>0</v>
      </c>
      <c r="DD401" s="43">
        <f t="shared" si="286"/>
        <v>0</v>
      </c>
      <c r="DE401" s="43">
        <f t="shared" si="286"/>
        <v>0</v>
      </c>
      <c r="DF401" s="43">
        <f t="shared" si="286"/>
        <v>0</v>
      </c>
      <c r="DG401" s="43">
        <f t="shared" si="286"/>
        <v>0</v>
      </c>
      <c r="DH401" s="43">
        <f t="shared" si="286"/>
        <v>0</v>
      </c>
      <c r="DI401" s="43">
        <f t="shared" si="286"/>
        <v>0</v>
      </c>
      <c r="DJ401" s="43">
        <f t="shared" si="286"/>
        <v>0</v>
      </c>
      <c r="DK401" s="43">
        <f t="shared" si="286"/>
        <v>0</v>
      </c>
      <c r="DL401" s="43">
        <f t="shared" si="286"/>
        <v>0</v>
      </c>
      <c r="DM401" s="43">
        <f t="shared" si="286"/>
        <v>0</v>
      </c>
      <c r="DN401" s="43">
        <f t="shared" si="286"/>
        <v>0</v>
      </c>
      <c r="DO401" s="43">
        <f t="shared" si="286"/>
        <v>0</v>
      </c>
      <c r="DP401" s="43">
        <f t="shared" si="286"/>
        <v>0</v>
      </c>
      <c r="DQ401" s="43">
        <f t="shared" si="286"/>
        <v>0</v>
      </c>
      <c r="DR401" s="43">
        <f t="shared" si="286"/>
        <v>0</v>
      </c>
      <c r="DS401" s="43">
        <f t="shared" si="286"/>
        <v>0</v>
      </c>
      <c r="DT401" s="43">
        <f t="shared" si="286"/>
        <v>0</v>
      </c>
      <c r="DU401" s="43">
        <f t="shared" si="286"/>
        <v>0</v>
      </c>
      <c r="DV401" s="43">
        <f t="shared" si="286"/>
        <v>0</v>
      </c>
      <c r="DW401" s="43">
        <f t="shared" si="286"/>
        <v>0</v>
      </c>
      <c r="DX401" s="43">
        <f t="shared" si="286"/>
        <v>0</v>
      </c>
      <c r="DY401" s="43">
        <f t="shared" si="286"/>
        <v>0</v>
      </c>
      <c r="DZ401" s="43">
        <f t="shared" si="286"/>
        <v>0</v>
      </c>
    </row>
    <row r="402" spans="1:130" x14ac:dyDescent="0.25">
      <c r="B402" t="str">
        <f t="shared" si="270"/>
        <v>Consideration/designing of subsidies/grants</v>
      </c>
      <c r="D402" s="79">
        <f>Costs!Q362</f>
        <v>45657</v>
      </c>
      <c r="F402" s="199">
        <f t="shared" si="265"/>
        <v>1243239.5802440825</v>
      </c>
      <c r="H402" s="43">
        <f t="shared" ref="H402:AM402" si="287">IF(H$287&lt;=$D402,H393,0)</f>
        <v>50000</v>
      </c>
      <c r="I402" s="43">
        <f t="shared" si="287"/>
        <v>50143.370610261176</v>
      </c>
      <c r="J402" s="43">
        <f t="shared" si="287"/>
        <v>50302.581938762145</v>
      </c>
      <c r="K402" s="43">
        <f t="shared" si="287"/>
        <v>50457.138719550421</v>
      </c>
      <c r="L402" s="43">
        <f t="shared" si="287"/>
        <v>50612.17038249319</v>
      </c>
      <c r="M402" s="43">
        <f t="shared" si="287"/>
        <v>50767.678386685679</v>
      </c>
      <c r="N402" s="43">
        <f t="shared" si="287"/>
        <v>50923.664195706231</v>
      </c>
      <c r="O402" s="43">
        <f t="shared" si="287"/>
        <v>51080.129277630112</v>
      </c>
      <c r="P402" s="43">
        <f t="shared" si="287"/>
        <v>51237.075105043317</v>
      </c>
      <c r="Q402" s="43">
        <f t="shared" si="287"/>
        <v>51394.503155056402</v>
      </c>
      <c r="R402" s="43">
        <f t="shared" si="287"/>
        <v>51552.41490931841</v>
      </c>
      <c r="S402" s="43">
        <f t="shared" si="287"/>
        <v>51710.811854030828</v>
      </c>
      <c r="T402" s="43">
        <f t="shared" si="287"/>
        <v>51869.695479961534</v>
      </c>
      <c r="U402" s="43">
        <f t="shared" si="287"/>
        <v>52023.747008145961</v>
      </c>
      <c r="V402" s="43">
        <f t="shared" si="287"/>
        <v>52188.928761465715</v>
      </c>
      <c r="W402" s="43">
        <f t="shared" si="287"/>
        <v>52349.281421533553</v>
      </c>
      <c r="X402" s="43">
        <f t="shared" si="287"/>
        <v>52510.126771836673</v>
      </c>
      <c r="Y402" s="43">
        <f t="shared" si="287"/>
        <v>52671.466326186375</v>
      </c>
      <c r="Z402" s="43">
        <f t="shared" si="287"/>
        <v>52833.301603045205</v>
      </c>
      <c r="AA402" s="43">
        <f t="shared" si="287"/>
        <v>52995.634125541234</v>
      </c>
      <c r="AB402" s="43">
        <f t="shared" si="287"/>
        <v>53158.46542148244</v>
      </c>
      <c r="AC402" s="43">
        <f t="shared" si="287"/>
        <v>53321.797023371008</v>
      </c>
      <c r="AD402" s="43">
        <f t="shared" si="287"/>
        <v>53485.630468417847</v>
      </c>
      <c r="AE402" s="43">
        <f t="shared" si="287"/>
        <v>53649.967298556978</v>
      </c>
      <c r="AF402" s="43">
        <f t="shared" si="287"/>
        <v>0</v>
      </c>
      <c r="AG402" s="43">
        <f t="shared" si="287"/>
        <v>0</v>
      </c>
      <c r="AH402" s="43">
        <f t="shared" si="287"/>
        <v>0</v>
      </c>
      <c r="AI402" s="43">
        <f t="shared" si="287"/>
        <v>0</v>
      </c>
      <c r="AJ402" s="43">
        <f t="shared" si="287"/>
        <v>0</v>
      </c>
      <c r="AK402" s="43">
        <f t="shared" si="287"/>
        <v>0</v>
      </c>
      <c r="AL402" s="43">
        <f t="shared" si="287"/>
        <v>0</v>
      </c>
      <c r="AM402" s="43">
        <f t="shared" si="287"/>
        <v>0</v>
      </c>
      <c r="AN402" s="43">
        <f t="shared" ref="AN402:BS402" si="288">IF(AN$287&lt;=$D402,AN393,0)</f>
        <v>0</v>
      </c>
      <c r="AO402" s="43">
        <f t="shared" si="288"/>
        <v>0</v>
      </c>
      <c r="AP402" s="43">
        <f t="shared" si="288"/>
        <v>0</v>
      </c>
      <c r="AQ402" s="43">
        <f t="shared" si="288"/>
        <v>0</v>
      </c>
      <c r="AR402" s="43">
        <f t="shared" si="288"/>
        <v>0</v>
      </c>
      <c r="AS402" s="43">
        <f t="shared" si="288"/>
        <v>0</v>
      </c>
      <c r="AT402" s="43">
        <f t="shared" si="288"/>
        <v>0</v>
      </c>
      <c r="AU402" s="43">
        <f t="shared" si="288"/>
        <v>0</v>
      </c>
      <c r="AV402" s="43">
        <f t="shared" si="288"/>
        <v>0</v>
      </c>
      <c r="AW402" s="43">
        <f t="shared" si="288"/>
        <v>0</v>
      </c>
      <c r="AX402" s="43">
        <f t="shared" si="288"/>
        <v>0</v>
      </c>
      <c r="AY402" s="43">
        <f t="shared" si="288"/>
        <v>0</v>
      </c>
      <c r="AZ402" s="43">
        <f t="shared" si="288"/>
        <v>0</v>
      </c>
      <c r="BA402" s="43">
        <f t="shared" si="288"/>
        <v>0</v>
      </c>
      <c r="BB402" s="43">
        <f t="shared" si="288"/>
        <v>0</v>
      </c>
      <c r="BC402" s="43">
        <f t="shared" si="288"/>
        <v>0</v>
      </c>
      <c r="BD402" s="43">
        <f t="shared" si="288"/>
        <v>0</v>
      </c>
      <c r="BE402" s="43">
        <f t="shared" si="288"/>
        <v>0</v>
      </c>
      <c r="BF402" s="43">
        <f t="shared" si="288"/>
        <v>0</v>
      </c>
      <c r="BG402" s="43">
        <f t="shared" si="288"/>
        <v>0</v>
      </c>
      <c r="BH402" s="43">
        <f t="shared" si="288"/>
        <v>0</v>
      </c>
      <c r="BI402" s="43">
        <f t="shared" si="288"/>
        <v>0</v>
      </c>
      <c r="BJ402" s="43">
        <f t="shared" si="288"/>
        <v>0</v>
      </c>
      <c r="BK402" s="43">
        <f t="shared" si="288"/>
        <v>0</v>
      </c>
      <c r="BL402" s="43">
        <f t="shared" si="288"/>
        <v>0</v>
      </c>
      <c r="BM402" s="43">
        <f t="shared" si="288"/>
        <v>0</v>
      </c>
      <c r="BN402" s="43">
        <f t="shared" si="288"/>
        <v>0</v>
      </c>
      <c r="BO402" s="43">
        <f t="shared" si="288"/>
        <v>0</v>
      </c>
      <c r="BP402" s="43">
        <f t="shared" si="288"/>
        <v>0</v>
      </c>
      <c r="BQ402" s="43">
        <f t="shared" si="288"/>
        <v>0</v>
      </c>
      <c r="BR402" s="43">
        <f t="shared" si="288"/>
        <v>0</v>
      </c>
      <c r="BS402" s="43">
        <f t="shared" si="288"/>
        <v>0</v>
      </c>
      <c r="BT402" s="43">
        <f t="shared" ref="BT402:CY402" si="289">IF(BT$287&lt;=$D402,BT393,0)</f>
        <v>0</v>
      </c>
      <c r="BU402" s="43">
        <f t="shared" si="289"/>
        <v>0</v>
      </c>
      <c r="BV402" s="43">
        <f t="shared" si="289"/>
        <v>0</v>
      </c>
      <c r="BW402" s="43">
        <f t="shared" si="289"/>
        <v>0</v>
      </c>
      <c r="BX402" s="43">
        <f t="shared" si="289"/>
        <v>0</v>
      </c>
      <c r="BY402" s="43">
        <f t="shared" si="289"/>
        <v>0</v>
      </c>
      <c r="BZ402" s="43">
        <f t="shared" si="289"/>
        <v>0</v>
      </c>
      <c r="CA402" s="43">
        <f t="shared" si="289"/>
        <v>0</v>
      </c>
      <c r="CB402" s="43">
        <f t="shared" si="289"/>
        <v>0</v>
      </c>
      <c r="CC402" s="43">
        <f t="shared" si="289"/>
        <v>0</v>
      </c>
      <c r="CD402" s="43">
        <f t="shared" si="289"/>
        <v>0</v>
      </c>
      <c r="CE402" s="43">
        <f t="shared" si="289"/>
        <v>0</v>
      </c>
      <c r="CF402" s="43">
        <f t="shared" si="289"/>
        <v>0</v>
      </c>
      <c r="CG402" s="43">
        <f t="shared" si="289"/>
        <v>0</v>
      </c>
      <c r="CH402" s="43">
        <f t="shared" si="289"/>
        <v>0</v>
      </c>
      <c r="CI402" s="43">
        <f t="shared" si="289"/>
        <v>0</v>
      </c>
      <c r="CJ402" s="43">
        <f t="shared" si="289"/>
        <v>0</v>
      </c>
      <c r="CK402" s="43">
        <f t="shared" si="289"/>
        <v>0</v>
      </c>
      <c r="CL402" s="43">
        <f t="shared" si="289"/>
        <v>0</v>
      </c>
      <c r="CM402" s="43">
        <f t="shared" si="289"/>
        <v>0</v>
      </c>
      <c r="CN402" s="43">
        <f t="shared" si="289"/>
        <v>0</v>
      </c>
      <c r="CO402" s="43">
        <f t="shared" si="289"/>
        <v>0</v>
      </c>
      <c r="CP402" s="43">
        <f t="shared" si="289"/>
        <v>0</v>
      </c>
      <c r="CQ402" s="43">
        <f t="shared" si="289"/>
        <v>0</v>
      </c>
      <c r="CR402" s="43">
        <f t="shared" si="289"/>
        <v>0</v>
      </c>
      <c r="CS402" s="43">
        <f t="shared" si="289"/>
        <v>0</v>
      </c>
      <c r="CT402" s="43">
        <f t="shared" si="289"/>
        <v>0</v>
      </c>
      <c r="CU402" s="43">
        <f t="shared" si="289"/>
        <v>0</v>
      </c>
      <c r="CV402" s="43">
        <f t="shared" si="289"/>
        <v>0</v>
      </c>
      <c r="CW402" s="43">
        <f t="shared" si="289"/>
        <v>0</v>
      </c>
      <c r="CX402" s="43">
        <f t="shared" si="289"/>
        <v>0</v>
      </c>
      <c r="CY402" s="43">
        <f t="shared" si="289"/>
        <v>0</v>
      </c>
      <c r="CZ402" s="43">
        <f t="shared" ref="CZ402:DZ402" si="290">IF(CZ$287&lt;=$D402,CZ393,0)</f>
        <v>0</v>
      </c>
      <c r="DA402" s="43">
        <f t="shared" si="290"/>
        <v>0</v>
      </c>
      <c r="DB402" s="43">
        <f t="shared" si="290"/>
        <v>0</v>
      </c>
      <c r="DC402" s="43">
        <f t="shared" si="290"/>
        <v>0</v>
      </c>
      <c r="DD402" s="43">
        <f t="shared" si="290"/>
        <v>0</v>
      </c>
      <c r="DE402" s="43">
        <f t="shared" si="290"/>
        <v>0</v>
      </c>
      <c r="DF402" s="43">
        <f t="shared" si="290"/>
        <v>0</v>
      </c>
      <c r="DG402" s="43">
        <f t="shared" si="290"/>
        <v>0</v>
      </c>
      <c r="DH402" s="43">
        <f t="shared" si="290"/>
        <v>0</v>
      </c>
      <c r="DI402" s="43">
        <f t="shared" si="290"/>
        <v>0</v>
      </c>
      <c r="DJ402" s="43">
        <f t="shared" si="290"/>
        <v>0</v>
      </c>
      <c r="DK402" s="43">
        <f t="shared" si="290"/>
        <v>0</v>
      </c>
      <c r="DL402" s="43">
        <f t="shared" si="290"/>
        <v>0</v>
      </c>
      <c r="DM402" s="43">
        <f t="shared" si="290"/>
        <v>0</v>
      </c>
      <c r="DN402" s="43">
        <f t="shared" si="290"/>
        <v>0</v>
      </c>
      <c r="DO402" s="43">
        <f t="shared" si="290"/>
        <v>0</v>
      </c>
      <c r="DP402" s="43">
        <f t="shared" si="290"/>
        <v>0</v>
      </c>
      <c r="DQ402" s="43">
        <f t="shared" si="290"/>
        <v>0</v>
      </c>
      <c r="DR402" s="43">
        <f t="shared" si="290"/>
        <v>0</v>
      </c>
      <c r="DS402" s="43">
        <f t="shared" si="290"/>
        <v>0</v>
      </c>
      <c r="DT402" s="43">
        <f t="shared" si="290"/>
        <v>0</v>
      </c>
      <c r="DU402" s="43">
        <f t="shared" si="290"/>
        <v>0</v>
      </c>
      <c r="DV402" s="43">
        <f t="shared" si="290"/>
        <v>0</v>
      </c>
      <c r="DW402" s="43">
        <f t="shared" si="290"/>
        <v>0</v>
      </c>
      <c r="DX402" s="43">
        <f t="shared" si="290"/>
        <v>0</v>
      </c>
      <c r="DY402" s="43">
        <f t="shared" si="290"/>
        <v>0</v>
      </c>
      <c r="DZ402" s="43">
        <f t="shared" si="290"/>
        <v>0</v>
      </c>
    </row>
    <row r="403" spans="1:130" ht="13" x14ac:dyDescent="0.3">
      <c r="B403" s="38" t="s">
        <v>59</v>
      </c>
      <c r="C403" s="38"/>
      <c r="D403" s="38"/>
      <c r="E403" s="38"/>
      <c r="F403" s="51">
        <f t="shared" si="265"/>
        <v>8126718.3629643349</v>
      </c>
      <c r="G403" s="38"/>
      <c r="H403" s="56">
        <f>SUM(H397:H402)</f>
        <v>166666.66666666666</v>
      </c>
      <c r="I403" s="56">
        <f t="shared" ref="I403:BT403" si="291">SUM(I397:I402)</f>
        <v>167144.56870087056</v>
      </c>
      <c r="J403" s="56">
        <f t="shared" si="291"/>
        <v>167675.27312920714</v>
      </c>
      <c r="K403" s="56">
        <f t="shared" si="291"/>
        <v>183159.41355196803</v>
      </c>
      <c r="L403" s="56">
        <f t="shared" si="291"/>
        <v>183722.1784884503</v>
      </c>
      <c r="M403" s="56">
        <f t="shared" si="291"/>
        <v>184286.672543669</v>
      </c>
      <c r="N403" s="56">
        <f t="shared" si="291"/>
        <v>184852.9010304136</v>
      </c>
      <c r="O403" s="56">
        <f t="shared" si="291"/>
        <v>185420.86927779735</v>
      </c>
      <c r="P403" s="56">
        <f t="shared" si="291"/>
        <v>185990.58263130725</v>
      </c>
      <c r="Q403" s="56">
        <f t="shared" si="291"/>
        <v>186562.04645285476</v>
      </c>
      <c r="R403" s="56">
        <f t="shared" si="291"/>
        <v>187135.26612082584</v>
      </c>
      <c r="S403" s="56">
        <f t="shared" si="291"/>
        <v>187710.2470301319</v>
      </c>
      <c r="T403" s="56">
        <f t="shared" si="291"/>
        <v>188286.99459226034</v>
      </c>
      <c r="U403" s="56">
        <f t="shared" si="291"/>
        <v>520237.47008145956</v>
      </c>
      <c r="V403" s="56">
        <f t="shared" si="291"/>
        <v>521889.28761465708</v>
      </c>
      <c r="W403" s="56">
        <f t="shared" si="291"/>
        <v>569734.67947102338</v>
      </c>
      <c r="X403" s="56">
        <f t="shared" si="291"/>
        <v>571485.21303348907</v>
      </c>
      <c r="Y403" s="56">
        <f t="shared" si="291"/>
        <v>573241.1251833284</v>
      </c>
      <c r="Z403" s="56">
        <f t="shared" si="291"/>
        <v>575002.43244647526</v>
      </c>
      <c r="AA403" s="56">
        <f t="shared" si="291"/>
        <v>576769.15139964037</v>
      </c>
      <c r="AB403" s="56">
        <f t="shared" si="291"/>
        <v>531584.65421482443</v>
      </c>
      <c r="AC403" s="56">
        <f t="shared" si="291"/>
        <v>533217.97023371013</v>
      </c>
      <c r="AD403" s="56">
        <f t="shared" si="291"/>
        <v>178285.43489472615</v>
      </c>
      <c r="AE403" s="56">
        <f t="shared" si="291"/>
        <v>178833.22432852327</v>
      </c>
      <c r="AF403" s="56">
        <f t="shared" si="291"/>
        <v>35876.539373640066</v>
      </c>
      <c r="AG403" s="56">
        <f t="shared" si="291"/>
        <v>35979.412200521219</v>
      </c>
      <c r="AH403" s="56">
        <f t="shared" si="291"/>
        <v>36093.651230435113</v>
      </c>
      <c r="AI403" s="56">
        <f t="shared" si="291"/>
        <v>36204.550479063386</v>
      </c>
      <c r="AJ403" s="56">
        <f t="shared" si="291"/>
        <v>36315.790470257925</v>
      </c>
      <c r="AK403" s="56">
        <f t="shared" si="291"/>
        <v>36427.372250964487</v>
      </c>
      <c r="AL403" s="56">
        <f t="shared" si="291"/>
        <v>36539.296871345592</v>
      </c>
      <c r="AM403" s="56">
        <f t="shared" si="291"/>
        <v>36651.56538479044</v>
      </c>
      <c r="AN403" s="56">
        <f t="shared" si="291"/>
        <v>36764.178847924806</v>
      </c>
      <c r="AO403" s="56">
        <f t="shared" si="291"/>
        <v>36877.138320620994</v>
      </c>
      <c r="AP403" s="56">
        <f t="shared" si="291"/>
        <v>36990.444866007827</v>
      </c>
      <c r="AQ403" s="56">
        <f t="shared" si="291"/>
        <v>37104.099550480605</v>
      </c>
      <c r="AR403" s="56">
        <f t="shared" si="291"/>
        <v>0</v>
      </c>
      <c r="AS403" s="56">
        <f t="shared" si="291"/>
        <v>0</v>
      </c>
      <c r="AT403" s="56">
        <f t="shared" si="291"/>
        <v>0</v>
      </c>
      <c r="AU403" s="56">
        <f t="shared" si="291"/>
        <v>0</v>
      </c>
      <c r="AV403" s="56">
        <f t="shared" si="291"/>
        <v>0</v>
      </c>
      <c r="AW403" s="56">
        <f t="shared" si="291"/>
        <v>0</v>
      </c>
      <c r="AX403" s="56">
        <f t="shared" si="291"/>
        <v>0</v>
      </c>
      <c r="AY403" s="56">
        <f t="shared" si="291"/>
        <v>0</v>
      </c>
      <c r="AZ403" s="56">
        <f t="shared" si="291"/>
        <v>0</v>
      </c>
      <c r="BA403" s="56">
        <f t="shared" si="291"/>
        <v>0</v>
      </c>
      <c r="BB403" s="56">
        <f t="shared" si="291"/>
        <v>0</v>
      </c>
      <c r="BC403" s="56">
        <f t="shared" si="291"/>
        <v>0</v>
      </c>
      <c r="BD403" s="56">
        <f t="shared" si="291"/>
        <v>0</v>
      </c>
      <c r="BE403" s="56">
        <f t="shared" si="291"/>
        <v>0</v>
      </c>
      <c r="BF403" s="56">
        <f t="shared" si="291"/>
        <v>0</v>
      </c>
      <c r="BG403" s="56">
        <f t="shared" si="291"/>
        <v>0</v>
      </c>
      <c r="BH403" s="56">
        <f t="shared" si="291"/>
        <v>0</v>
      </c>
      <c r="BI403" s="56">
        <f t="shared" si="291"/>
        <v>0</v>
      </c>
      <c r="BJ403" s="56">
        <f t="shared" si="291"/>
        <v>0</v>
      </c>
      <c r="BK403" s="56">
        <f t="shared" si="291"/>
        <v>0</v>
      </c>
      <c r="BL403" s="56">
        <f t="shared" si="291"/>
        <v>0</v>
      </c>
      <c r="BM403" s="56">
        <f t="shared" si="291"/>
        <v>0</v>
      </c>
      <c r="BN403" s="56">
        <f t="shared" si="291"/>
        <v>0</v>
      </c>
      <c r="BO403" s="56">
        <f t="shared" si="291"/>
        <v>0</v>
      </c>
      <c r="BP403" s="56">
        <f t="shared" si="291"/>
        <v>0</v>
      </c>
      <c r="BQ403" s="56">
        <f t="shared" si="291"/>
        <v>0</v>
      </c>
      <c r="BR403" s="56">
        <f t="shared" si="291"/>
        <v>0</v>
      </c>
      <c r="BS403" s="56">
        <f t="shared" si="291"/>
        <v>0</v>
      </c>
      <c r="BT403" s="56">
        <f t="shared" si="291"/>
        <v>0</v>
      </c>
      <c r="BU403" s="56">
        <f t="shared" ref="BU403:DZ403" si="292">SUM(BU397:BU402)</f>
        <v>0</v>
      </c>
      <c r="BV403" s="56">
        <f t="shared" si="292"/>
        <v>0</v>
      </c>
      <c r="BW403" s="56">
        <f t="shared" si="292"/>
        <v>0</v>
      </c>
      <c r="BX403" s="56">
        <f t="shared" si="292"/>
        <v>0</v>
      </c>
      <c r="BY403" s="56">
        <f t="shared" si="292"/>
        <v>0</v>
      </c>
      <c r="BZ403" s="56">
        <f t="shared" si="292"/>
        <v>0</v>
      </c>
      <c r="CA403" s="56">
        <f t="shared" si="292"/>
        <v>0</v>
      </c>
      <c r="CB403" s="56">
        <f t="shared" si="292"/>
        <v>0</v>
      </c>
      <c r="CC403" s="56">
        <f t="shared" si="292"/>
        <v>0</v>
      </c>
      <c r="CD403" s="56">
        <f t="shared" si="292"/>
        <v>0</v>
      </c>
      <c r="CE403" s="56">
        <f t="shared" si="292"/>
        <v>0</v>
      </c>
      <c r="CF403" s="56">
        <f t="shared" si="292"/>
        <v>0</v>
      </c>
      <c r="CG403" s="56">
        <f t="shared" si="292"/>
        <v>0</v>
      </c>
      <c r="CH403" s="56">
        <f t="shared" si="292"/>
        <v>0</v>
      </c>
      <c r="CI403" s="56">
        <f t="shared" si="292"/>
        <v>0</v>
      </c>
      <c r="CJ403" s="56">
        <f t="shared" si="292"/>
        <v>0</v>
      </c>
      <c r="CK403" s="56">
        <f t="shared" si="292"/>
        <v>0</v>
      </c>
      <c r="CL403" s="56">
        <f t="shared" si="292"/>
        <v>0</v>
      </c>
      <c r="CM403" s="56">
        <f t="shared" si="292"/>
        <v>0</v>
      </c>
      <c r="CN403" s="56">
        <f t="shared" si="292"/>
        <v>0</v>
      </c>
      <c r="CO403" s="56">
        <f t="shared" si="292"/>
        <v>0</v>
      </c>
      <c r="CP403" s="56">
        <f t="shared" si="292"/>
        <v>0</v>
      </c>
      <c r="CQ403" s="56">
        <f t="shared" si="292"/>
        <v>0</v>
      </c>
      <c r="CR403" s="56">
        <f t="shared" si="292"/>
        <v>0</v>
      </c>
      <c r="CS403" s="56">
        <f t="shared" si="292"/>
        <v>0</v>
      </c>
      <c r="CT403" s="56">
        <f t="shared" si="292"/>
        <v>0</v>
      </c>
      <c r="CU403" s="56">
        <f t="shared" si="292"/>
        <v>0</v>
      </c>
      <c r="CV403" s="56">
        <f t="shared" si="292"/>
        <v>0</v>
      </c>
      <c r="CW403" s="56">
        <f t="shared" si="292"/>
        <v>0</v>
      </c>
      <c r="CX403" s="56">
        <f t="shared" si="292"/>
        <v>0</v>
      </c>
      <c r="CY403" s="56">
        <f t="shared" si="292"/>
        <v>0</v>
      </c>
      <c r="CZ403" s="56">
        <f t="shared" si="292"/>
        <v>0</v>
      </c>
      <c r="DA403" s="56">
        <f t="shared" si="292"/>
        <v>0</v>
      </c>
      <c r="DB403" s="56">
        <f t="shared" si="292"/>
        <v>0</v>
      </c>
      <c r="DC403" s="56">
        <f t="shared" si="292"/>
        <v>0</v>
      </c>
      <c r="DD403" s="56">
        <f t="shared" si="292"/>
        <v>0</v>
      </c>
      <c r="DE403" s="56">
        <f t="shared" si="292"/>
        <v>0</v>
      </c>
      <c r="DF403" s="56">
        <f t="shared" si="292"/>
        <v>0</v>
      </c>
      <c r="DG403" s="56">
        <f t="shared" si="292"/>
        <v>0</v>
      </c>
      <c r="DH403" s="56">
        <f t="shared" si="292"/>
        <v>0</v>
      </c>
      <c r="DI403" s="56">
        <f t="shared" si="292"/>
        <v>0</v>
      </c>
      <c r="DJ403" s="56">
        <f t="shared" si="292"/>
        <v>0</v>
      </c>
      <c r="DK403" s="56">
        <f t="shared" si="292"/>
        <v>0</v>
      </c>
      <c r="DL403" s="56">
        <f t="shared" si="292"/>
        <v>0</v>
      </c>
      <c r="DM403" s="56">
        <f t="shared" si="292"/>
        <v>0</v>
      </c>
      <c r="DN403" s="56">
        <f t="shared" si="292"/>
        <v>0</v>
      </c>
      <c r="DO403" s="56">
        <f t="shared" si="292"/>
        <v>0</v>
      </c>
      <c r="DP403" s="56">
        <f t="shared" si="292"/>
        <v>0</v>
      </c>
      <c r="DQ403" s="56">
        <f t="shared" si="292"/>
        <v>0</v>
      </c>
      <c r="DR403" s="56">
        <f t="shared" si="292"/>
        <v>0</v>
      </c>
      <c r="DS403" s="56">
        <f t="shared" si="292"/>
        <v>0</v>
      </c>
      <c r="DT403" s="56">
        <f t="shared" si="292"/>
        <v>0</v>
      </c>
      <c r="DU403" s="56">
        <f t="shared" si="292"/>
        <v>0</v>
      </c>
      <c r="DV403" s="56">
        <f t="shared" si="292"/>
        <v>0</v>
      </c>
      <c r="DW403" s="56">
        <f t="shared" si="292"/>
        <v>0</v>
      </c>
      <c r="DX403" s="56">
        <f t="shared" si="292"/>
        <v>0</v>
      </c>
      <c r="DY403" s="56">
        <f t="shared" si="292"/>
        <v>0</v>
      </c>
      <c r="DZ403" s="56">
        <f t="shared" si="292"/>
        <v>0</v>
      </c>
    </row>
    <row r="404" spans="1:130" x14ac:dyDescent="0.25"/>
    <row r="405" spans="1:130" ht="13" x14ac:dyDescent="0.3">
      <c r="B405" s="108" t="s">
        <v>99</v>
      </c>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row>
    <row r="406" spans="1:130" x14ac:dyDescent="0.25">
      <c r="B406" t="str">
        <f>B397</f>
        <v>Reviewing existing governance arrangements</v>
      </c>
      <c r="D406" s="134">
        <f>Costs!T357</f>
        <v>0</v>
      </c>
      <c r="F406" s="46">
        <f t="shared" ref="F406:F412" si="293">SUM(H406:DZ406)</f>
        <v>0</v>
      </c>
      <c r="H406" s="43">
        <f>H388-H397</f>
        <v>0</v>
      </c>
      <c r="I406" s="43">
        <f t="shared" ref="I406:BT406" si="294">I388-I397</f>
        <v>0</v>
      </c>
      <c r="J406" s="43">
        <f t="shared" si="294"/>
        <v>0</v>
      </c>
      <c r="K406" s="43">
        <f t="shared" si="294"/>
        <v>0</v>
      </c>
      <c r="L406" s="43">
        <f t="shared" si="294"/>
        <v>0</v>
      </c>
      <c r="M406" s="43">
        <f t="shared" si="294"/>
        <v>0</v>
      </c>
      <c r="N406" s="43">
        <f t="shared" si="294"/>
        <v>0</v>
      </c>
      <c r="O406" s="43">
        <f t="shared" si="294"/>
        <v>0</v>
      </c>
      <c r="P406" s="43">
        <f t="shared" si="294"/>
        <v>0</v>
      </c>
      <c r="Q406" s="43">
        <f t="shared" si="294"/>
        <v>0</v>
      </c>
      <c r="R406" s="43">
        <f t="shared" si="294"/>
        <v>0</v>
      </c>
      <c r="S406" s="43">
        <f t="shared" si="294"/>
        <v>0</v>
      </c>
      <c r="T406" s="43">
        <f t="shared" si="294"/>
        <v>0</v>
      </c>
      <c r="U406" s="43">
        <f>U388-U397</f>
        <v>0</v>
      </c>
      <c r="V406" s="43">
        <f t="shared" si="294"/>
        <v>0</v>
      </c>
      <c r="W406" s="43">
        <f t="shared" si="294"/>
        <v>0</v>
      </c>
      <c r="X406" s="43">
        <f t="shared" si="294"/>
        <v>0</v>
      </c>
      <c r="Y406" s="43">
        <f t="shared" si="294"/>
        <v>0</v>
      </c>
      <c r="Z406" s="43">
        <f t="shared" si="294"/>
        <v>0</v>
      </c>
      <c r="AA406" s="43">
        <f t="shared" si="294"/>
        <v>0</v>
      </c>
      <c r="AB406" s="43">
        <f t="shared" si="294"/>
        <v>0</v>
      </c>
      <c r="AC406" s="43">
        <f t="shared" si="294"/>
        <v>0</v>
      </c>
      <c r="AD406" s="43">
        <f t="shared" si="294"/>
        <v>0</v>
      </c>
      <c r="AE406" s="43">
        <f t="shared" si="294"/>
        <v>0</v>
      </c>
      <c r="AF406" s="43">
        <f t="shared" si="294"/>
        <v>0</v>
      </c>
      <c r="AG406" s="43">
        <f t="shared" si="294"/>
        <v>0</v>
      </c>
      <c r="AH406" s="43">
        <f t="shared" si="294"/>
        <v>0</v>
      </c>
      <c r="AI406" s="43">
        <f t="shared" si="294"/>
        <v>0</v>
      </c>
      <c r="AJ406" s="43">
        <f t="shared" si="294"/>
        <v>0</v>
      </c>
      <c r="AK406" s="43">
        <f t="shared" si="294"/>
        <v>0</v>
      </c>
      <c r="AL406" s="43">
        <f t="shared" si="294"/>
        <v>0</v>
      </c>
      <c r="AM406" s="43">
        <f t="shared" si="294"/>
        <v>0</v>
      </c>
      <c r="AN406" s="43">
        <f t="shared" si="294"/>
        <v>0</v>
      </c>
      <c r="AO406" s="43">
        <f t="shared" si="294"/>
        <v>0</v>
      </c>
      <c r="AP406" s="43">
        <f t="shared" si="294"/>
        <v>0</v>
      </c>
      <c r="AQ406" s="43">
        <f t="shared" si="294"/>
        <v>0</v>
      </c>
      <c r="AR406" s="43">
        <f t="shared" si="294"/>
        <v>0</v>
      </c>
      <c r="AS406" s="43">
        <f t="shared" si="294"/>
        <v>0</v>
      </c>
      <c r="AT406" s="43">
        <f t="shared" si="294"/>
        <v>0</v>
      </c>
      <c r="AU406" s="43">
        <f t="shared" si="294"/>
        <v>0</v>
      </c>
      <c r="AV406" s="43">
        <f t="shared" si="294"/>
        <v>0</v>
      </c>
      <c r="AW406" s="43">
        <f t="shared" si="294"/>
        <v>0</v>
      </c>
      <c r="AX406" s="43">
        <f t="shared" si="294"/>
        <v>0</v>
      </c>
      <c r="AY406" s="43">
        <f t="shared" si="294"/>
        <v>0</v>
      </c>
      <c r="AZ406" s="43">
        <f t="shared" si="294"/>
        <v>0</v>
      </c>
      <c r="BA406" s="43">
        <f t="shared" si="294"/>
        <v>0</v>
      </c>
      <c r="BB406" s="43">
        <f t="shared" si="294"/>
        <v>0</v>
      </c>
      <c r="BC406" s="43">
        <f t="shared" si="294"/>
        <v>0</v>
      </c>
      <c r="BD406" s="43">
        <f t="shared" si="294"/>
        <v>0</v>
      </c>
      <c r="BE406" s="43">
        <f t="shared" si="294"/>
        <v>0</v>
      </c>
      <c r="BF406" s="43">
        <f t="shared" si="294"/>
        <v>0</v>
      </c>
      <c r="BG406" s="43">
        <f t="shared" si="294"/>
        <v>0</v>
      </c>
      <c r="BH406" s="43">
        <f t="shared" si="294"/>
        <v>0</v>
      </c>
      <c r="BI406" s="43">
        <f t="shared" si="294"/>
        <v>0</v>
      </c>
      <c r="BJ406" s="43">
        <f t="shared" si="294"/>
        <v>0</v>
      </c>
      <c r="BK406" s="43">
        <f t="shared" si="294"/>
        <v>0</v>
      </c>
      <c r="BL406" s="43">
        <f t="shared" si="294"/>
        <v>0</v>
      </c>
      <c r="BM406" s="43">
        <f t="shared" si="294"/>
        <v>0</v>
      </c>
      <c r="BN406" s="43">
        <f t="shared" si="294"/>
        <v>0</v>
      </c>
      <c r="BO406" s="43">
        <f t="shared" si="294"/>
        <v>0</v>
      </c>
      <c r="BP406" s="43">
        <f t="shared" si="294"/>
        <v>0</v>
      </c>
      <c r="BQ406" s="43">
        <f t="shared" si="294"/>
        <v>0</v>
      </c>
      <c r="BR406" s="43">
        <f t="shared" si="294"/>
        <v>0</v>
      </c>
      <c r="BS406" s="43">
        <f t="shared" si="294"/>
        <v>0</v>
      </c>
      <c r="BT406" s="43">
        <f t="shared" si="294"/>
        <v>0</v>
      </c>
      <c r="BU406" s="43">
        <f t="shared" ref="BU406:DZ406" si="295">BU388-BU397</f>
        <v>0</v>
      </c>
      <c r="BV406" s="43">
        <f t="shared" si="295"/>
        <v>0</v>
      </c>
      <c r="BW406" s="43">
        <f t="shared" si="295"/>
        <v>0</v>
      </c>
      <c r="BX406" s="43">
        <f t="shared" si="295"/>
        <v>0</v>
      </c>
      <c r="BY406" s="43">
        <f t="shared" si="295"/>
        <v>0</v>
      </c>
      <c r="BZ406" s="43">
        <f t="shared" si="295"/>
        <v>0</v>
      </c>
      <c r="CA406" s="43">
        <f t="shared" si="295"/>
        <v>0</v>
      </c>
      <c r="CB406" s="43">
        <f t="shared" si="295"/>
        <v>0</v>
      </c>
      <c r="CC406" s="43">
        <f t="shared" si="295"/>
        <v>0</v>
      </c>
      <c r="CD406" s="43">
        <f t="shared" si="295"/>
        <v>0</v>
      </c>
      <c r="CE406" s="43">
        <f t="shared" si="295"/>
        <v>0</v>
      </c>
      <c r="CF406" s="43">
        <f t="shared" si="295"/>
        <v>0</v>
      </c>
      <c r="CG406" s="43">
        <f t="shared" si="295"/>
        <v>0</v>
      </c>
      <c r="CH406" s="43">
        <f t="shared" si="295"/>
        <v>0</v>
      </c>
      <c r="CI406" s="43">
        <f t="shared" si="295"/>
        <v>0</v>
      </c>
      <c r="CJ406" s="43">
        <f t="shared" si="295"/>
        <v>0</v>
      </c>
      <c r="CK406" s="43">
        <f t="shared" si="295"/>
        <v>0</v>
      </c>
      <c r="CL406" s="43">
        <f t="shared" si="295"/>
        <v>0</v>
      </c>
      <c r="CM406" s="43">
        <f t="shared" si="295"/>
        <v>0</v>
      </c>
      <c r="CN406" s="43">
        <f t="shared" si="295"/>
        <v>0</v>
      </c>
      <c r="CO406" s="43">
        <f t="shared" si="295"/>
        <v>0</v>
      </c>
      <c r="CP406" s="43">
        <f t="shared" si="295"/>
        <v>0</v>
      </c>
      <c r="CQ406" s="43">
        <f t="shared" si="295"/>
        <v>0</v>
      </c>
      <c r="CR406" s="43">
        <f t="shared" si="295"/>
        <v>0</v>
      </c>
      <c r="CS406" s="43">
        <f t="shared" si="295"/>
        <v>0</v>
      </c>
      <c r="CT406" s="43">
        <f t="shared" si="295"/>
        <v>0</v>
      </c>
      <c r="CU406" s="43">
        <f t="shared" si="295"/>
        <v>0</v>
      </c>
      <c r="CV406" s="43">
        <f t="shared" si="295"/>
        <v>0</v>
      </c>
      <c r="CW406" s="43">
        <f t="shared" si="295"/>
        <v>0</v>
      </c>
      <c r="CX406" s="43">
        <f t="shared" si="295"/>
        <v>0</v>
      </c>
      <c r="CY406" s="43">
        <f t="shared" si="295"/>
        <v>0</v>
      </c>
      <c r="CZ406" s="43">
        <f t="shared" si="295"/>
        <v>0</v>
      </c>
      <c r="DA406" s="43">
        <f t="shared" si="295"/>
        <v>0</v>
      </c>
      <c r="DB406" s="43">
        <f t="shared" si="295"/>
        <v>0</v>
      </c>
      <c r="DC406" s="43">
        <f t="shared" si="295"/>
        <v>0</v>
      </c>
      <c r="DD406" s="43">
        <f t="shared" si="295"/>
        <v>0</v>
      </c>
      <c r="DE406" s="43">
        <f t="shared" si="295"/>
        <v>0</v>
      </c>
      <c r="DF406" s="43">
        <f t="shared" si="295"/>
        <v>0</v>
      </c>
      <c r="DG406" s="43">
        <f t="shared" si="295"/>
        <v>0</v>
      </c>
      <c r="DH406" s="43">
        <f t="shared" si="295"/>
        <v>0</v>
      </c>
      <c r="DI406" s="43">
        <f t="shared" si="295"/>
        <v>0</v>
      </c>
      <c r="DJ406" s="43">
        <f t="shared" si="295"/>
        <v>0</v>
      </c>
      <c r="DK406" s="43">
        <f t="shared" si="295"/>
        <v>0</v>
      </c>
      <c r="DL406" s="43">
        <f t="shared" si="295"/>
        <v>0</v>
      </c>
      <c r="DM406" s="43">
        <f t="shared" si="295"/>
        <v>0</v>
      </c>
      <c r="DN406" s="43">
        <f t="shared" si="295"/>
        <v>0</v>
      </c>
      <c r="DO406" s="43">
        <f t="shared" si="295"/>
        <v>0</v>
      </c>
      <c r="DP406" s="43">
        <f t="shared" si="295"/>
        <v>0</v>
      </c>
      <c r="DQ406" s="43">
        <f t="shared" si="295"/>
        <v>0</v>
      </c>
      <c r="DR406" s="43">
        <f t="shared" si="295"/>
        <v>0</v>
      </c>
      <c r="DS406" s="43">
        <f t="shared" si="295"/>
        <v>0</v>
      </c>
      <c r="DT406" s="43">
        <f t="shared" si="295"/>
        <v>0</v>
      </c>
      <c r="DU406" s="43">
        <f t="shared" si="295"/>
        <v>0</v>
      </c>
      <c r="DV406" s="43">
        <f t="shared" si="295"/>
        <v>0</v>
      </c>
      <c r="DW406" s="43">
        <f t="shared" si="295"/>
        <v>0</v>
      </c>
      <c r="DX406" s="43">
        <f t="shared" si="295"/>
        <v>0</v>
      </c>
      <c r="DY406" s="43">
        <f t="shared" si="295"/>
        <v>0</v>
      </c>
      <c r="DZ406" s="43">
        <f t="shared" si="295"/>
        <v>0</v>
      </c>
    </row>
    <row r="407" spans="1:130" x14ac:dyDescent="0.25">
      <c r="B407" t="str">
        <f t="shared" ref="B407:B411" si="296">B398</f>
        <v>Updating legislation</v>
      </c>
      <c r="D407" s="134">
        <f>Costs!T358</f>
        <v>0</v>
      </c>
      <c r="F407" s="46">
        <f t="shared" si="293"/>
        <v>0</v>
      </c>
      <c r="H407" s="43">
        <f t="shared" ref="H407:BS407" si="297">H389-H398</f>
        <v>0</v>
      </c>
      <c r="I407" s="43">
        <f t="shared" si="297"/>
        <v>0</v>
      </c>
      <c r="J407" s="43">
        <f t="shared" si="297"/>
        <v>0</v>
      </c>
      <c r="K407" s="43">
        <f t="shared" si="297"/>
        <v>0</v>
      </c>
      <c r="L407" s="43">
        <f t="shared" si="297"/>
        <v>0</v>
      </c>
      <c r="M407" s="43">
        <f t="shared" si="297"/>
        <v>0</v>
      </c>
      <c r="N407" s="43">
        <f t="shared" si="297"/>
        <v>0</v>
      </c>
      <c r="O407" s="43">
        <f t="shared" si="297"/>
        <v>0</v>
      </c>
      <c r="P407" s="43">
        <f t="shared" si="297"/>
        <v>0</v>
      </c>
      <c r="Q407" s="43">
        <f t="shared" si="297"/>
        <v>0</v>
      </c>
      <c r="R407" s="43">
        <f t="shared" si="297"/>
        <v>0</v>
      </c>
      <c r="S407" s="43">
        <f t="shared" si="297"/>
        <v>0</v>
      </c>
      <c r="T407" s="43">
        <f t="shared" si="297"/>
        <v>0</v>
      </c>
      <c r="U407" s="43">
        <f t="shared" si="297"/>
        <v>0</v>
      </c>
      <c r="V407" s="43">
        <f t="shared" si="297"/>
        <v>0</v>
      </c>
      <c r="W407" s="43">
        <f t="shared" si="297"/>
        <v>0</v>
      </c>
      <c r="X407" s="43">
        <f t="shared" si="297"/>
        <v>0</v>
      </c>
      <c r="Y407" s="43">
        <f t="shared" si="297"/>
        <v>0</v>
      </c>
      <c r="Z407" s="43">
        <f t="shared" si="297"/>
        <v>0</v>
      </c>
      <c r="AA407" s="43">
        <f t="shared" si="297"/>
        <v>0</v>
      </c>
      <c r="AB407" s="43">
        <f t="shared" si="297"/>
        <v>0</v>
      </c>
      <c r="AC407" s="43">
        <f t="shared" si="297"/>
        <v>0</v>
      </c>
      <c r="AD407" s="43">
        <f t="shared" si="297"/>
        <v>0</v>
      </c>
      <c r="AE407" s="43">
        <f t="shared" si="297"/>
        <v>0</v>
      </c>
      <c r="AF407" s="43">
        <f t="shared" si="297"/>
        <v>0</v>
      </c>
      <c r="AG407" s="43">
        <f t="shared" si="297"/>
        <v>0</v>
      </c>
      <c r="AH407" s="43">
        <f t="shared" si="297"/>
        <v>0</v>
      </c>
      <c r="AI407" s="43">
        <f t="shared" si="297"/>
        <v>0</v>
      </c>
      <c r="AJ407" s="43">
        <f t="shared" si="297"/>
        <v>0</v>
      </c>
      <c r="AK407" s="43">
        <f t="shared" si="297"/>
        <v>0</v>
      </c>
      <c r="AL407" s="43">
        <f t="shared" si="297"/>
        <v>0</v>
      </c>
      <c r="AM407" s="43">
        <f t="shared" si="297"/>
        <v>0</v>
      </c>
      <c r="AN407" s="43">
        <f t="shared" si="297"/>
        <v>0</v>
      </c>
      <c r="AO407" s="43">
        <f t="shared" si="297"/>
        <v>0</v>
      </c>
      <c r="AP407" s="43">
        <f t="shared" si="297"/>
        <v>0</v>
      </c>
      <c r="AQ407" s="43">
        <f t="shared" si="297"/>
        <v>0</v>
      </c>
      <c r="AR407" s="43">
        <f t="shared" si="297"/>
        <v>0</v>
      </c>
      <c r="AS407" s="43">
        <f t="shared" si="297"/>
        <v>0</v>
      </c>
      <c r="AT407" s="43">
        <f t="shared" si="297"/>
        <v>0</v>
      </c>
      <c r="AU407" s="43">
        <f t="shared" si="297"/>
        <v>0</v>
      </c>
      <c r="AV407" s="43">
        <f t="shared" si="297"/>
        <v>0</v>
      </c>
      <c r="AW407" s="43">
        <f t="shared" si="297"/>
        <v>0</v>
      </c>
      <c r="AX407" s="43">
        <f t="shared" si="297"/>
        <v>0</v>
      </c>
      <c r="AY407" s="43">
        <f t="shared" si="297"/>
        <v>0</v>
      </c>
      <c r="AZ407" s="43">
        <f t="shared" si="297"/>
        <v>0</v>
      </c>
      <c r="BA407" s="43">
        <f t="shared" si="297"/>
        <v>0</v>
      </c>
      <c r="BB407" s="43">
        <f t="shared" si="297"/>
        <v>0</v>
      </c>
      <c r="BC407" s="43">
        <f t="shared" si="297"/>
        <v>0</v>
      </c>
      <c r="BD407" s="43">
        <f t="shared" si="297"/>
        <v>0</v>
      </c>
      <c r="BE407" s="43">
        <f t="shared" si="297"/>
        <v>0</v>
      </c>
      <c r="BF407" s="43">
        <f t="shared" si="297"/>
        <v>0</v>
      </c>
      <c r="BG407" s="43">
        <f t="shared" si="297"/>
        <v>0</v>
      </c>
      <c r="BH407" s="43">
        <f t="shared" si="297"/>
        <v>0</v>
      </c>
      <c r="BI407" s="43">
        <f t="shared" si="297"/>
        <v>0</v>
      </c>
      <c r="BJ407" s="43">
        <f t="shared" si="297"/>
        <v>0</v>
      </c>
      <c r="BK407" s="43">
        <f t="shared" si="297"/>
        <v>0</v>
      </c>
      <c r="BL407" s="43">
        <f t="shared" si="297"/>
        <v>0</v>
      </c>
      <c r="BM407" s="43">
        <f t="shared" si="297"/>
        <v>0</v>
      </c>
      <c r="BN407" s="43">
        <f t="shared" si="297"/>
        <v>0</v>
      </c>
      <c r="BO407" s="43">
        <f t="shared" si="297"/>
        <v>0</v>
      </c>
      <c r="BP407" s="43">
        <f t="shared" si="297"/>
        <v>0</v>
      </c>
      <c r="BQ407" s="43">
        <f t="shared" si="297"/>
        <v>0</v>
      </c>
      <c r="BR407" s="43">
        <f t="shared" si="297"/>
        <v>0</v>
      </c>
      <c r="BS407" s="43">
        <f t="shared" si="297"/>
        <v>0</v>
      </c>
      <c r="BT407" s="43">
        <f t="shared" ref="BT407:DZ407" si="298">BT389-BT398</f>
        <v>0</v>
      </c>
      <c r="BU407" s="43">
        <f t="shared" si="298"/>
        <v>0</v>
      </c>
      <c r="BV407" s="43">
        <f t="shared" si="298"/>
        <v>0</v>
      </c>
      <c r="BW407" s="43">
        <f t="shared" si="298"/>
        <v>0</v>
      </c>
      <c r="BX407" s="43">
        <f t="shared" si="298"/>
        <v>0</v>
      </c>
      <c r="BY407" s="43">
        <f t="shared" si="298"/>
        <v>0</v>
      </c>
      <c r="BZ407" s="43">
        <f t="shared" si="298"/>
        <v>0</v>
      </c>
      <c r="CA407" s="43">
        <f t="shared" si="298"/>
        <v>0</v>
      </c>
      <c r="CB407" s="43">
        <f t="shared" si="298"/>
        <v>0</v>
      </c>
      <c r="CC407" s="43">
        <f t="shared" si="298"/>
        <v>0</v>
      </c>
      <c r="CD407" s="43">
        <f t="shared" si="298"/>
        <v>0</v>
      </c>
      <c r="CE407" s="43">
        <f t="shared" si="298"/>
        <v>0</v>
      </c>
      <c r="CF407" s="43">
        <f t="shared" si="298"/>
        <v>0</v>
      </c>
      <c r="CG407" s="43">
        <f t="shared" si="298"/>
        <v>0</v>
      </c>
      <c r="CH407" s="43">
        <f t="shared" si="298"/>
        <v>0</v>
      </c>
      <c r="CI407" s="43">
        <f t="shared" si="298"/>
        <v>0</v>
      </c>
      <c r="CJ407" s="43">
        <f t="shared" si="298"/>
        <v>0</v>
      </c>
      <c r="CK407" s="43">
        <f t="shared" si="298"/>
        <v>0</v>
      </c>
      <c r="CL407" s="43">
        <f t="shared" si="298"/>
        <v>0</v>
      </c>
      <c r="CM407" s="43">
        <f t="shared" si="298"/>
        <v>0</v>
      </c>
      <c r="CN407" s="43">
        <f t="shared" si="298"/>
        <v>0</v>
      </c>
      <c r="CO407" s="43">
        <f t="shared" si="298"/>
        <v>0</v>
      </c>
      <c r="CP407" s="43">
        <f t="shared" si="298"/>
        <v>0</v>
      </c>
      <c r="CQ407" s="43">
        <f t="shared" si="298"/>
        <v>0</v>
      </c>
      <c r="CR407" s="43">
        <f t="shared" si="298"/>
        <v>0</v>
      </c>
      <c r="CS407" s="43">
        <f t="shared" si="298"/>
        <v>0</v>
      </c>
      <c r="CT407" s="43">
        <f t="shared" si="298"/>
        <v>0</v>
      </c>
      <c r="CU407" s="43">
        <f t="shared" si="298"/>
        <v>0</v>
      </c>
      <c r="CV407" s="43">
        <f t="shared" si="298"/>
        <v>0</v>
      </c>
      <c r="CW407" s="43">
        <f t="shared" si="298"/>
        <v>0</v>
      </c>
      <c r="CX407" s="43">
        <f t="shared" si="298"/>
        <v>0</v>
      </c>
      <c r="CY407" s="43">
        <f t="shared" si="298"/>
        <v>0</v>
      </c>
      <c r="CZ407" s="43">
        <f t="shared" si="298"/>
        <v>0</v>
      </c>
      <c r="DA407" s="43">
        <f t="shared" si="298"/>
        <v>0</v>
      </c>
      <c r="DB407" s="43">
        <f t="shared" si="298"/>
        <v>0</v>
      </c>
      <c r="DC407" s="43">
        <f t="shared" si="298"/>
        <v>0</v>
      </c>
      <c r="DD407" s="43">
        <f t="shared" si="298"/>
        <v>0</v>
      </c>
      <c r="DE407" s="43">
        <f t="shared" si="298"/>
        <v>0</v>
      </c>
      <c r="DF407" s="43">
        <f t="shared" si="298"/>
        <v>0</v>
      </c>
      <c r="DG407" s="43">
        <f t="shared" si="298"/>
        <v>0</v>
      </c>
      <c r="DH407" s="43">
        <f t="shared" si="298"/>
        <v>0</v>
      </c>
      <c r="DI407" s="43">
        <f t="shared" si="298"/>
        <v>0</v>
      </c>
      <c r="DJ407" s="43">
        <f t="shared" si="298"/>
        <v>0</v>
      </c>
      <c r="DK407" s="43">
        <f t="shared" si="298"/>
        <v>0</v>
      </c>
      <c r="DL407" s="43">
        <f t="shared" si="298"/>
        <v>0</v>
      </c>
      <c r="DM407" s="43">
        <f t="shared" si="298"/>
        <v>0</v>
      </c>
      <c r="DN407" s="43">
        <f t="shared" si="298"/>
        <v>0</v>
      </c>
      <c r="DO407" s="43">
        <f t="shared" si="298"/>
        <v>0</v>
      </c>
      <c r="DP407" s="43">
        <f t="shared" si="298"/>
        <v>0</v>
      </c>
      <c r="DQ407" s="43">
        <f t="shared" si="298"/>
        <v>0</v>
      </c>
      <c r="DR407" s="43">
        <f t="shared" si="298"/>
        <v>0</v>
      </c>
      <c r="DS407" s="43">
        <f t="shared" si="298"/>
        <v>0</v>
      </c>
      <c r="DT407" s="43">
        <f t="shared" si="298"/>
        <v>0</v>
      </c>
      <c r="DU407" s="43">
        <f t="shared" si="298"/>
        <v>0</v>
      </c>
      <c r="DV407" s="43">
        <f t="shared" si="298"/>
        <v>0</v>
      </c>
      <c r="DW407" s="43">
        <f t="shared" si="298"/>
        <v>0</v>
      </c>
      <c r="DX407" s="43">
        <f t="shared" si="298"/>
        <v>0</v>
      </c>
      <c r="DY407" s="43">
        <f t="shared" si="298"/>
        <v>0</v>
      </c>
      <c r="DZ407" s="43">
        <f t="shared" si="298"/>
        <v>0</v>
      </c>
    </row>
    <row r="408" spans="1:130" x14ac:dyDescent="0.25">
      <c r="B408" t="str">
        <f t="shared" si="296"/>
        <v>Compliance and monitoring activities by jurisdictions</v>
      </c>
      <c r="D408" s="134">
        <f>Costs!T359</f>
        <v>48579</v>
      </c>
      <c r="F408" s="46">
        <f t="shared" si="293"/>
        <v>1401205.0565150077</v>
      </c>
      <c r="H408" s="43">
        <f t="shared" ref="H408:BS408" si="299">H390-H399</f>
        <v>0</v>
      </c>
      <c r="I408" s="43">
        <f t="shared" si="299"/>
        <v>0</v>
      </c>
      <c r="J408" s="43">
        <f t="shared" si="299"/>
        <v>0</v>
      </c>
      <c r="K408" s="43">
        <f t="shared" si="299"/>
        <v>0</v>
      </c>
      <c r="L408" s="43">
        <f t="shared" si="299"/>
        <v>0</v>
      </c>
      <c r="M408" s="43">
        <f t="shared" si="299"/>
        <v>0</v>
      </c>
      <c r="N408" s="43">
        <f t="shared" si="299"/>
        <v>0</v>
      </c>
      <c r="O408" s="43">
        <f t="shared" si="299"/>
        <v>0</v>
      </c>
      <c r="P408" s="43">
        <f t="shared" si="299"/>
        <v>0</v>
      </c>
      <c r="Q408" s="43">
        <f t="shared" si="299"/>
        <v>0</v>
      </c>
      <c r="R408" s="43">
        <f t="shared" si="299"/>
        <v>0</v>
      </c>
      <c r="S408" s="43">
        <f t="shared" si="299"/>
        <v>0</v>
      </c>
      <c r="T408" s="43">
        <f t="shared" si="299"/>
        <v>0</v>
      </c>
      <c r="U408" s="43">
        <f t="shared" si="299"/>
        <v>0</v>
      </c>
      <c r="V408" s="43">
        <f t="shared" si="299"/>
        <v>0</v>
      </c>
      <c r="W408" s="43">
        <f t="shared" si="299"/>
        <v>0</v>
      </c>
      <c r="X408" s="43">
        <f t="shared" si="299"/>
        <v>0</v>
      </c>
      <c r="Y408" s="43">
        <f t="shared" si="299"/>
        <v>0</v>
      </c>
      <c r="Z408" s="43">
        <f t="shared" si="299"/>
        <v>0</v>
      </c>
      <c r="AA408" s="43">
        <f t="shared" si="299"/>
        <v>0</v>
      </c>
      <c r="AB408" s="43">
        <f t="shared" si="299"/>
        <v>0</v>
      </c>
      <c r="AC408" s="43">
        <f t="shared" si="299"/>
        <v>0</v>
      </c>
      <c r="AD408" s="43">
        <f t="shared" si="299"/>
        <v>12279.86413815716</v>
      </c>
      <c r="AE408" s="43">
        <f t="shared" si="299"/>
        <v>12317.594532831959</v>
      </c>
      <c r="AF408" s="43">
        <f t="shared" si="299"/>
        <v>12355.440855717879</v>
      </c>
      <c r="AG408" s="43">
        <f t="shared" si="299"/>
        <v>12390.868997628482</v>
      </c>
      <c r="AH408" s="43">
        <f t="shared" si="299"/>
        <v>12430.211520685561</v>
      </c>
      <c r="AI408" s="43">
        <f t="shared" si="299"/>
        <v>12468.403863963156</v>
      </c>
      <c r="AJ408" s="43">
        <f t="shared" si="299"/>
        <v>12506.713554808215</v>
      </c>
      <c r="AK408" s="43">
        <f t="shared" si="299"/>
        <v>12545.140953776036</v>
      </c>
      <c r="AL408" s="43">
        <f t="shared" si="299"/>
        <v>12583.686422529732</v>
      </c>
      <c r="AM408" s="43">
        <f t="shared" si="299"/>
        <v>12622.350323843646</v>
      </c>
      <c r="AN408" s="43">
        <f t="shared" si="299"/>
        <v>12661.133021606756</v>
      </c>
      <c r="AO408" s="43">
        <f t="shared" si="299"/>
        <v>12700.034880826108</v>
      </c>
      <c r="AP408" s="43">
        <f t="shared" si="299"/>
        <v>12739.056267630245</v>
      </c>
      <c r="AQ408" s="43">
        <f t="shared" si="299"/>
        <v>12778.197549272658</v>
      </c>
      <c r="AR408" s="43">
        <f t="shared" si="299"/>
        <v>12817.459094135236</v>
      </c>
      <c r="AS408" s="43">
        <f t="shared" si="299"/>
        <v>12854.21203278171</v>
      </c>
      <c r="AT408" s="43">
        <f t="shared" si="299"/>
        <v>12895.025726589392</v>
      </c>
      <c r="AU408" s="43">
        <f t="shared" si="299"/>
        <v>12934.646230898892</v>
      </c>
      <c r="AV408" s="43">
        <f t="shared" si="299"/>
        <v>12974.388470860185</v>
      </c>
      <c r="AW408" s="43">
        <f t="shared" si="299"/>
        <v>13014.252820511143</v>
      </c>
      <c r="AX408" s="43">
        <f t="shared" si="299"/>
        <v>13054.239655038873</v>
      </c>
      <c r="AY408" s="43">
        <f t="shared" si="299"/>
        <v>13094.349350783272</v>
      </c>
      <c r="AZ408" s="43">
        <f t="shared" si="299"/>
        <v>13134.582285240549</v>
      </c>
      <c r="BA408" s="43">
        <f t="shared" si="299"/>
        <v>13174.938837066791</v>
      </c>
      <c r="BB408" s="43">
        <f t="shared" si="299"/>
        <v>13215.419386081519</v>
      </c>
      <c r="BC408" s="43">
        <f t="shared" si="299"/>
        <v>13256.024313271268</v>
      </c>
      <c r="BD408" s="43">
        <f t="shared" si="299"/>
        <v>13296.754000793162</v>
      </c>
      <c r="BE408" s="43">
        <f t="shared" si="299"/>
        <v>13334.881275504889</v>
      </c>
      <c r="BF408" s="43">
        <f t="shared" si="299"/>
        <v>13377.221152889226</v>
      </c>
      <c r="BG408" s="43">
        <f t="shared" si="299"/>
        <v>13418.323222755151</v>
      </c>
      <c r="BH408" s="43">
        <f t="shared" si="299"/>
        <v>13459.55158044483</v>
      </c>
      <c r="BI408" s="43">
        <f t="shared" si="299"/>
        <v>13500.906613982865</v>
      </c>
      <c r="BJ408" s="43">
        <f t="shared" si="299"/>
        <v>13542.388712586087</v>
      </c>
      <c r="BK408" s="43">
        <f t="shared" si="299"/>
        <v>13583.998266667206</v>
      </c>
      <c r="BL408" s="43">
        <f t="shared" si="299"/>
        <v>13625.735667838489</v>
      </c>
      <c r="BM408" s="43">
        <f t="shared" si="299"/>
        <v>13667.60130891546</v>
      </c>
      <c r="BN408" s="43">
        <f t="shared" si="299"/>
        <v>13709.595583920574</v>
      </c>
      <c r="BO408" s="43">
        <f t="shared" si="299"/>
        <v>13751.718888086938</v>
      </c>
      <c r="BP408" s="43">
        <f t="shared" si="299"/>
        <v>13793.971617862035</v>
      </c>
      <c r="BQ408" s="43">
        <f t="shared" si="299"/>
        <v>13834.939323336324</v>
      </c>
      <c r="BR408" s="43">
        <f t="shared" si="299"/>
        <v>13878.866946122576</v>
      </c>
      <c r="BS408" s="43">
        <f t="shared" si="299"/>
        <v>13921.510343608472</v>
      </c>
      <c r="BT408" s="43">
        <f t="shared" ref="BT408:DZ408" si="300">BT390-BT399</f>
        <v>13964.284764711512</v>
      </c>
      <c r="BU408" s="43">
        <f t="shared" si="300"/>
        <v>14007.190612007225</v>
      </c>
      <c r="BV408" s="43">
        <f t="shared" si="300"/>
        <v>14050.228289308066</v>
      </c>
      <c r="BW408" s="43">
        <f t="shared" si="300"/>
        <v>14093.398201667227</v>
      </c>
      <c r="BX408" s="43">
        <f t="shared" si="300"/>
        <v>14136.700755382437</v>
      </c>
      <c r="BY408" s="43">
        <f t="shared" si="300"/>
        <v>14180.136357999794</v>
      </c>
      <c r="BZ408" s="43">
        <f t="shared" si="300"/>
        <v>14223.705418317599</v>
      </c>
      <c r="CA408" s="43">
        <f t="shared" si="300"/>
        <v>14267.408346390201</v>
      </c>
      <c r="CB408" s="43">
        <f t="shared" si="300"/>
        <v>14311.24555353186</v>
      </c>
      <c r="CC408" s="43">
        <f t="shared" si="300"/>
        <v>14352.281793704007</v>
      </c>
      <c r="CD408" s="43">
        <f t="shared" si="300"/>
        <v>14397.852042045635</v>
      </c>
      <c r="CE408" s="43">
        <f t="shared" si="300"/>
        <v>14442.090042882124</v>
      </c>
      <c r="CF408" s="43">
        <f t="shared" si="300"/>
        <v>14486.463966821051</v>
      </c>
      <c r="CG408" s="43">
        <f t="shared" si="300"/>
        <v>14530.974231491817</v>
      </c>
      <c r="CH408" s="43">
        <f t="shared" si="300"/>
        <v>14575.621255807007</v>
      </c>
      <c r="CI408" s="43">
        <f t="shared" si="300"/>
        <v>14620.405459966332</v>
      </c>
      <c r="CJ408" s="43">
        <f t="shared" si="300"/>
        <v>14665.327265460584</v>
      </c>
      <c r="CK408" s="43">
        <f t="shared" si="300"/>
        <v>14710.387095075603</v>
      </c>
      <c r="CL408" s="43">
        <f t="shared" si="300"/>
        <v>14755.585372896254</v>
      </c>
      <c r="CM408" s="43">
        <f t="shared" si="300"/>
        <v>14800.922524310427</v>
      </c>
      <c r="CN408" s="43">
        <f t="shared" si="300"/>
        <v>14846.398976013024</v>
      </c>
      <c r="CO408" s="43">
        <f t="shared" si="300"/>
        <v>14888.96972164046</v>
      </c>
      <c r="CP408" s="43">
        <f t="shared" si="300"/>
        <v>14936.244019728989</v>
      </c>
      <c r="CQ408" s="43">
        <f t="shared" si="300"/>
        <v>14982.136252369608</v>
      </c>
      <c r="CR408" s="43">
        <f t="shared" si="300"/>
        <v>15028.16949080887</v>
      </c>
      <c r="CS408" s="43">
        <f t="shared" si="300"/>
        <v>15074.344168292972</v>
      </c>
      <c r="CT408" s="43">
        <f t="shared" si="300"/>
        <v>15120.660719399279</v>
      </c>
      <c r="CU408" s="43">
        <f t="shared" si="300"/>
        <v>15167.119580040409</v>
      </c>
      <c r="CV408" s="43">
        <f t="shared" si="300"/>
        <v>15213.721187468349</v>
      </c>
      <c r="CW408" s="43">
        <f t="shared" si="300"/>
        <v>15260.465980278546</v>
      </c>
      <c r="CX408" s="43">
        <f t="shared" si="300"/>
        <v>15307.354398414063</v>
      </c>
      <c r="CY408" s="43">
        <f t="shared" si="300"/>
        <v>15354.386883169704</v>
      </c>
      <c r="CZ408" s="43">
        <f t="shared" si="300"/>
        <v>15401.563877196162</v>
      </c>
      <c r="DA408" s="43">
        <f t="shared" si="300"/>
        <v>15445.726509437163</v>
      </c>
      <c r="DB408" s="43">
        <f t="shared" si="300"/>
        <v>15494.768578354782</v>
      </c>
      <c r="DC408" s="43">
        <f t="shared" si="300"/>
        <v>15542.376900994072</v>
      </c>
      <c r="DD408" s="43">
        <f t="shared" si="300"/>
        <v>15590.13150219009</v>
      </c>
      <c r="DE408" s="43">
        <f t="shared" si="300"/>
        <v>15638.032831389808</v>
      </c>
      <c r="DF408" s="43">
        <f t="shared" si="300"/>
        <v>15686.081339421133</v>
      </c>
      <c r="DG408" s="43">
        <f t="shared" si="300"/>
        <v>15734.277478497163</v>
      </c>
      <c r="DH408" s="43">
        <f t="shared" si="300"/>
        <v>15782.62170222044</v>
      </c>
      <c r="DI408" s="43">
        <f t="shared" si="300"/>
        <v>15831.114465587219</v>
      </c>
      <c r="DJ408" s="43">
        <f t="shared" si="300"/>
        <v>15879.75622499175</v>
      </c>
      <c r="DK408" s="43">
        <f t="shared" si="300"/>
        <v>15928.547438230569</v>
      </c>
      <c r="DL408" s="43">
        <f t="shared" si="300"/>
        <v>15977.488564506817</v>
      </c>
      <c r="DM408" s="43">
        <f t="shared" si="300"/>
        <v>16024.941253541059</v>
      </c>
      <c r="DN408" s="43">
        <f t="shared" si="300"/>
        <v>16075.822400043089</v>
      </c>
      <c r="DO408" s="43">
        <f t="shared" si="300"/>
        <v>16125.216034781351</v>
      </c>
      <c r="DP408" s="43">
        <f t="shared" si="300"/>
        <v>16174.761433522222</v>
      </c>
      <c r="DQ408" s="43">
        <f t="shared" si="300"/>
        <v>16224.459062566928</v>
      </c>
      <c r="DR408" s="43">
        <f t="shared" si="300"/>
        <v>16274.309389649428</v>
      </c>
      <c r="DS408" s="43">
        <f t="shared" si="300"/>
        <v>16324.312883940809</v>
      </c>
      <c r="DT408" s="43">
        <f t="shared" si="300"/>
        <v>16374.470016053709</v>
      </c>
      <c r="DU408" s="43">
        <f t="shared" si="300"/>
        <v>16424.78125804674</v>
      </c>
      <c r="DV408" s="43">
        <f t="shared" si="300"/>
        <v>16475.247083428938</v>
      </c>
      <c r="DW408" s="43">
        <f t="shared" si="300"/>
        <v>16525.867967164213</v>
      </c>
      <c r="DX408" s="43">
        <f t="shared" si="300"/>
        <v>0</v>
      </c>
      <c r="DY408" s="43">
        <f t="shared" si="300"/>
        <v>0</v>
      </c>
      <c r="DZ408" s="43">
        <f t="shared" si="300"/>
        <v>0</v>
      </c>
    </row>
    <row r="409" spans="1:130" x14ac:dyDescent="0.25">
      <c r="B409" t="str">
        <f t="shared" si="296"/>
        <v xml:space="preserve">Communciations and technical support </v>
      </c>
      <c r="D409" s="134">
        <f>Costs!T360</f>
        <v>48579</v>
      </c>
      <c r="F409" s="46">
        <f t="shared" si="293"/>
        <v>1249143.9313769792</v>
      </c>
      <c r="H409" s="43">
        <f t="shared" ref="H409:BS409" si="301">H391-H400</f>
        <v>0</v>
      </c>
      <c r="I409" s="43">
        <f t="shared" si="301"/>
        <v>0</v>
      </c>
      <c r="J409" s="43">
        <f t="shared" si="301"/>
        <v>0</v>
      </c>
      <c r="K409" s="43">
        <f t="shared" si="301"/>
        <v>0</v>
      </c>
      <c r="L409" s="43">
        <f t="shared" si="301"/>
        <v>0</v>
      </c>
      <c r="M409" s="43">
        <f t="shared" si="301"/>
        <v>0</v>
      </c>
      <c r="N409" s="43">
        <f t="shared" si="301"/>
        <v>0</v>
      </c>
      <c r="O409" s="43">
        <f t="shared" si="301"/>
        <v>0</v>
      </c>
      <c r="P409" s="43">
        <f t="shared" si="301"/>
        <v>0</v>
      </c>
      <c r="Q409" s="43">
        <f t="shared" si="301"/>
        <v>0</v>
      </c>
      <c r="R409" s="43">
        <f t="shared" si="301"/>
        <v>0</v>
      </c>
      <c r="S409" s="43">
        <f t="shared" si="301"/>
        <v>0</v>
      </c>
      <c r="T409" s="43">
        <f t="shared" si="301"/>
        <v>0</v>
      </c>
      <c r="U409" s="43">
        <f t="shared" si="301"/>
        <v>0</v>
      </c>
      <c r="V409" s="43">
        <f t="shared" si="301"/>
        <v>0</v>
      </c>
      <c r="W409" s="43">
        <f t="shared" si="301"/>
        <v>0</v>
      </c>
      <c r="X409" s="43">
        <f t="shared" si="301"/>
        <v>0</v>
      </c>
      <c r="Y409" s="43">
        <f t="shared" si="301"/>
        <v>0</v>
      </c>
      <c r="Z409" s="43">
        <f t="shared" si="301"/>
        <v>0</v>
      </c>
      <c r="AA409" s="43">
        <f t="shared" si="301"/>
        <v>0</v>
      </c>
      <c r="AB409" s="43">
        <f t="shared" si="301"/>
        <v>0</v>
      </c>
      <c r="AC409" s="43">
        <f t="shared" si="301"/>
        <v>0</v>
      </c>
      <c r="AD409" s="43">
        <f t="shared" si="301"/>
        <v>0</v>
      </c>
      <c r="AE409" s="43">
        <f t="shared" si="301"/>
        <v>0</v>
      </c>
      <c r="AF409" s="43">
        <f t="shared" si="301"/>
        <v>11211.418554262518</v>
      </c>
      <c r="AG409" s="43">
        <f t="shared" si="301"/>
        <v>11243.566312662881</v>
      </c>
      <c r="AH409" s="43">
        <f t="shared" si="301"/>
        <v>11279.266009510971</v>
      </c>
      <c r="AI409" s="43">
        <f t="shared" si="301"/>
        <v>11313.922024707306</v>
      </c>
      <c r="AJ409" s="43">
        <f t="shared" si="301"/>
        <v>11348.684521955602</v>
      </c>
      <c r="AK409" s="43">
        <f t="shared" si="301"/>
        <v>11383.5538284264</v>
      </c>
      <c r="AL409" s="43">
        <f t="shared" si="301"/>
        <v>11418.530272295497</v>
      </c>
      <c r="AM409" s="43">
        <f t="shared" si="301"/>
        <v>11453.614182747009</v>
      </c>
      <c r="AN409" s="43">
        <f t="shared" si="301"/>
        <v>11488.8058899765</v>
      </c>
      <c r="AO409" s="43">
        <f t="shared" si="301"/>
        <v>11524.105725194058</v>
      </c>
      <c r="AP409" s="43">
        <f t="shared" si="301"/>
        <v>11559.514020627443</v>
      </c>
      <c r="AQ409" s="43">
        <f t="shared" si="301"/>
        <v>11595.031109525187</v>
      </c>
      <c r="AR409" s="43">
        <f t="shared" si="301"/>
        <v>11630.65732615975</v>
      </c>
      <c r="AS409" s="43">
        <f t="shared" si="301"/>
        <v>11664.007214931551</v>
      </c>
      <c r="AT409" s="43">
        <f t="shared" si="301"/>
        <v>11701.041863016299</v>
      </c>
      <c r="AU409" s="43">
        <f t="shared" si="301"/>
        <v>11736.993802111956</v>
      </c>
      <c r="AV409" s="43">
        <f t="shared" si="301"/>
        <v>11773.056205039797</v>
      </c>
      <c r="AW409" s="43">
        <f t="shared" si="301"/>
        <v>11809.229411204553</v>
      </c>
      <c r="AX409" s="43">
        <f t="shared" si="301"/>
        <v>11845.513761053791</v>
      </c>
      <c r="AY409" s="43">
        <f t="shared" si="301"/>
        <v>11881.909596081116</v>
      </c>
      <c r="AZ409" s="43">
        <f t="shared" si="301"/>
        <v>11918.417258829386</v>
      </c>
      <c r="BA409" s="43">
        <f t="shared" si="301"/>
        <v>11955.037092893939</v>
      </c>
      <c r="BB409" s="43">
        <f t="shared" si="301"/>
        <v>11991.769442925823</v>
      </c>
      <c r="BC409" s="43">
        <f t="shared" si="301"/>
        <v>12028.614654635037</v>
      </c>
      <c r="BD409" s="43">
        <f t="shared" si="301"/>
        <v>12065.573074793794</v>
      </c>
      <c r="BE409" s="43">
        <f t="shared" si="301"/>
        <v>12100.170046291472</v>
      </c>
      <c r="BF409" s="43">
        <f t="shared" si="301"/>
        <v>12138.589564658741</v>
      </c>
      <c r="BG409" s="43">
        <f t="shared" si="301"/>
        <v>12175.885887314857</v>
      </c>
      <c r="BH409" s="43">
        <f t="shared" si="301"/>
        <v>12213.296804477714</v>
      </c>
      <c r="BI409" s="43">
        <f t="shared" si="301"/>
        <v>12250.822668243709</v>
      </c>
      <c r="BJ409" s="43">
        <f t="shared" si="301"/>
        <v>12288.463831791078</v>
      </c>
      <c r="BK409" s="43">
        <f t="shared" si="301"/>
        <v>12326.220649383204</v>
      </c>
      <c r="BL409" s="43">
        <f t="shared" si="301"/>
        <v>12364.093476371962</v>
      </c>
      <c r="BM409" s="43">
        <f t="shared" si="301"/>
        <v>12402.082669201063</v>
      </c>
      <c r="BN409" s="43">
        <f t="shared" si="301"/>
        <v>12440.188585409407</v>
      </c>
      <c r="BO409" s="43">
        <f t="shared" si="301"/>
        <v>12478.411583634443</v>
      </c>
      <c r="BP409" s="43">
        <f t="shared" si="301"/>
        <v>12516.752023615547</v>
      </c>
      <c r="BQ409" s="43">
        <f t="shared" si="301"/>
        <v>12553.926423027404</v>
      </c>
      <c r="BR409" s="43">
        <f t="shared" si="301"/>
        <v>12593.786673333447</v>
      </c>
      <c r="BS409" s="43">
        <f t="shared" si="301"/>
        <v>12632.481608089167</v>
      </c>
      <c r="BT409" s="43">
        <f t="shared" ref="BT409:DZ409" si="302">BT391-BT400</f>
        <v>12671.29543464563</v>
      </c>
      <c r="BU409" s="43">
        <f t="shared" si="302"/>
        <v>12710.228518302851</v>
      </c>
      <c r="BV409" s="43">
        <f t="shared" si="302"/>
        <v>12749.281225483244</v>
      </c>
      <c r="BW409" s="43">
        <f t="shared" si="302"/>
        <v>12788.453923735075</v>
      </c>
      <c r="BX409" s="43">
        <f t="shared" si="302"/>
        <v>12827.746981735912</v>
      </c>
      <c r="BY409" s="43">
        <f t="shared" si="302"/>
        <v>12867.160769296108</v>
      </c>
      <c r="BZ409" s="43">
        <f t="shared" si="302"/>
        <v>12906.695657362265</v>
      </c>
      <c r="CA409" s="43">
        <f t="shared" si="302"/>
        <v>12946.352018020736</v>
      </c>
      <c r="CB409" s="43">
        <f t="shared" si="302"/>
        <v>12986.13022450113</v>
      </c>
      <c r="CC409" s="43">
        <f t="shared" si="302"/>
        <v>13023.366812805485</v>
      </c>
      <c r="CD409" s="43">
        <f t="shared" si="302"/>
        <v>13064.717593708074</v>
      </c>
      <c r="CE409" s="43">
        <f t="shared" si="302"/>
        <v>13104.859483355998</v>
      </c>
      <c r="CF409" s="43">
        <f t="shared" si="302"/>
        <v>13145.124710633916</v>
      </c>
      <c r="CG409" s="43">
        <f t="shared" si="302"/>
        <v>13185.513654501832</v>
      </c>
      <c r="CH409" s="43">
        <f t="shared" si="302"/>
        <v>13226.026695084134</v>
      </c>
      <c r="CI409" s="43">
        <f t="shared" si="302"/>
        <v>13266.664213673152</v>
      </c>
      <c r="CJ409" s="43">
        <f t="shared" si="302"/>
        <v>13307.426592732751</v>
      </c>
      <c r="CK409" s="43">
        <f t="shared" si="302"/>
        <v>13348.314215901935</v>
      </c>
      <c r="CL409" s="43">
        <f t="shared" si="302"/>
        <v>13389.327467998452</v>
      </c>
      <c r="CM409" s="43">
        <f t="shared" si="302"/>
        <v>13430.466735022421</v>
      </c>
      <c r="CN409" s="43">
        <f t="shared" si="302"/>
        <v>13471.732404159964</v>
      </c>
      <c r="CO409" s="43">
        <f t="shared" si="302"/>
        <v>13510.361414081155</v>
      </c>
      <c r="CP409" s="43">
        <f t="shared" si="302"/>
        <v>13553.258462346672</v>
      </c>
      <c r="CQ409" s="43">
        <f t="shared" si="302"/>
        <v>13594.901414187234</v>
      </c>
      <c r="CR409" s="43">
        <f t="shared" si="302"/>
        <v>13636.672315733973</v>
      </c>
      <c r="CS409" s="43">
        <f t="shared" si="302"/>
        <v>13678.571560117694</v>
      </c>
      <c r="CT409" s="43">
        <f t="shared" si="302"/>
        <v>13720.599541677122</v>
      </c>
      <c r="CU409" s="43">
        <f t="shared" si="302"/>
        <v>13762.756655962592</v>
      </c>
      <c r="CV409" s="43">
        <f t="shared" si="302"/>
        <v>13805.043299739795</v>
      </c>
      <c r="CW409" s="43">
        <f t="shared" si="302"/>
        <v>13847.459870993494</v>
      </c>
      <c r="CX409" s="43">
        <f t="shared" si="302"/>
        <v>13890.006768931278</v>
      </c>
      <c r="CY409" s="43">
        <f t="shared" si="302"/>
        <v>13932.684393987322</v>
      </c>
      <c r="CZ409" s="43">
        <f t="shared" si="302"/>
        <v>13975.493147826144</v>
      </c>
      <c r="DA409" s="43">
        <f t="shared" si="302"/>
        <v>14015.566647452239</v>
      </c>
      <c r="DB409" s="43">
        <f t="shared" si="302"/>
        <v>14060.06778406267</v>
      </c>
      <c r="DC409" s="43">
        <f t="shared" si="302"/>
        <v>14103.267928679805</v>
      </c>
      <c r="DD409" s="43">
        <f t="shared" si="302"/>
        <v>14146.600807542858</v>
      </c>
      <c r="DE409" s="43">
        <f t="shared" si="302"/>
        <v>14190.066828483343</v>
      </c>
      <c r="DF409" s="43">
        <f t="shared" si="302"/>
        <v>14233.66640058584</v>
      </c>
      <c r="DG409" s="43">
        <f t="shared" si="302"/>
        <v>14277.399934191868</v>
      </c>
      <c r="DH409" s="43">
        <f t="shared" si="302"/>
        <v>14321.267840903731</v>
      </c>
      <c r="DI409" s="43">
        <f t="shared" si="302"/>
        <v>14365.270533588402</v>
      </c>
      <c r="DJ409" s="43">
        <f t="shared" si="302"/>
        <v>14409.4084263814</v>
      </c>
      <c r="DK409" s="43">
        <f t="shared" si="302"/>
        <v>14453.6819346907</v>
      </c>
      <c r="DL409" s="43">
        <f t="shared" si="302"/>
        <v>14498.091475200628</v>
      </c>
      <c r="DM409" s="43">
        <f t="shared" si="302"/>
        <v>14541.1503967317</v>
      </c>
      <c r="DN409" s="43">
        <f t="shared" si="302"/>
        <v>14587.320325965024</v>
      </c>
      <c r="DO409" s="43">
        <f t="shared" si="302"/>
        <v>14632.140476005299</v>
      </c>
      <c r="DP409" s="43">
        <f t="shared" si="302"/>
        <v>14677.098337825717</v>
      </c>
      <c r="DQ409" s="43">
        <f t="shared" si="302"/>
        <v>14722.19433455147</v>
      </c>
      <c r="DR409" s="43">
        <f t="shared" si="302"/>
        <v>14767.428890607813</v>
      </c>
      <c r="DS409" s="43">
        <f t="shared" si="302"/>
        <v>14812.802431724065</v>
      </c>
      <c r="DT409" s="43">
        <f t="shared" si="302"/>
        <v>14858.315384937621</v>
      </c>
      <c r="DU409" s="43">
        <f t="shared" si="302"/>
        <v>14903.968178597965</v>
      </c>
      <c r="DV409" s="43">
        <f t="shared" si="302"/>
        <v>14949.7612423707</v>
      </c>
      <c r="DW409" s="43">
        <f t="shared" si="302"/>
        <v>14995.695007241598</v>
      </c>
      <c r="DX409" s="43">
        <f t="shared" si="302"/>
        <v>0</v>
      </c>
      <c r="DY409" s="43">
        <f t="shared" si="302"/>
        <v>0</v>
      </c>
      <c r="DZ409" s="43">
        <f t="shared" si="302"/>
        <v>0</v>
      </c>
    </row>
    <row r="410" spans="1:130" x14ac:dyDescent="0.25">
      <c r="B410" t="str">
        <f t="shared" si="296"/>
        <v>Education and training</v>
      </c>
      <c r="D410" s="134">
        <f>Costs!T361</f>
        <v>48579</v>
      </c>
      <c r="F410" s="46">
        <f t="shared" si="293"/>
        <v>762736.40154863172</v>
      </c>
      <c r="H410" s="43">
        <f t="shared" ref="H410:BS410" si="303">H392-H401</f>
        <v>0</v>
      </c>
      <c r="I410" s="43">
        <f t="shared" si="303"/>
        <v>0</v>
      </c>
      <c r="J410" s="43">
        <f t="shared" si="303"/>
        <v>0</v>
      </c>
      <c r="K410" s="43">
        <f t="shared" si="303"/>
        <v>0</v>
      </c>
      <c r="L410" s="43">
        <f t="shared" si="303"/>
        <v>0</v>
      </c>
      <c r="M410" s="43">
        <f t="shared" si="303"/>
        <v>0</v>
      </c>
      <c r="N410" s="43">
        <f t="shared" si="303"/>
        <v>0</v>
      </c>
      <c r="O410" s="43">
        <f t="shared" si="303"/>
        <v>0</v>
      </c>
      <c r="P410" s="43">
        <f t="shared" si="303"/>
        <v>0</v>
      </c>
      <c r="Q410" s="43">
        <f t="shared" si="303"/>
        <v>0</v>
      </c>
      <c r="R410" s="43">
        <f t="shared" si="303"/>
        <v>0</v>
      </c>
      <c r="S410" s="43">
        <f t="shared" si="303"/>
        <v>0</v>
      </c>
      <c r="T410" s="43">
        <f t="shared" si="303"/>
        <v>0</v>
      </c>
      <c r="U410" s="43">
        <f t="shared" si="303"/>
        <v>0</v>
      </c>
      <c r="V410" s="43">
        <f t="shared" si="303"/>
        <v>0</v>
      </c>
      <c r="W410" s="43">
        <f t="shared" si="303"/>
        <v>0</v>
      </c>
      <c r="X410" s="43">
        <f t="shared" si="303"/>
        <v>0</v>
      </c>
      <c r="Y410" s="43">
        <f t="shared" si="303"/>
        <v>0</v>
      </c>
      <c r="Z410" s="43">
        <f t="shared" si="303"/>
        <v>0</v>
      </c>
      <c r="AA410" s="43">
        <f t="shared" si="303"/>
        <v>0</v>
      </c>
      <c r="AB410" s="43">
        <f t="shared" si="303"/>
        <v>0</v>
      </c>
      <c r="AC410" s="43">
        <f t="shared" si="303"/>
        <v>0</v>
      </c>
      <c r="AD410" s="43">
        <f t="shared" si="303"/>
        <v>0</v>
      </c>
      <c r="AE410" s="43">
        <f t="shared" si="303"/>
        <v>0</v>
      </c>
      <c r="AF410" s="43">
        <f t="shared" si="303"/>
        <v>0</v>
      </c>
      <c r="AG410" s="43">
        <f t="shared" si="303"/>
        <v>0</v>
      </c>
      <c r="AH410" s="43">
        <f t="shared" si="303"/>
        <v>0</v>
      </c>
      <c r="AI410" s="43">
        <f t="shared" si="303"/>
        <v>0</v>
      </c>
      <c r="AJ410" s="43">
        <f t="shared" si="303"/>
        <v>0</v>
      </c>
      <c r="AK410" s="43">
        <f t="shared" si="303"/>
        <v>0</v>
      </c>
      <c r="AL410" s="43">
        <f t="shared" si="303"/>
        <v>0</v>
      </c>
      <c r="AM410" s="43">
        <f t="shared" si="303"/>
        <v>0</v>
      </c>
      <c r="AN410" s="43">
        <f t="shared" si="303"/>
        <v>0</v>
      </c>
      <c r="AO410" s="43">
        <f t="shared" si="303"/>
        <v>0</v>
      </c>
      <c r="AP410" s="43">
        <f t="shared" si="303"/>
        <v>0</v>
      </c>
      <c r="AQ410" s="43">
        <f t="shared" si="303"/>
        <v>0</v>
      </c>
      <c r="AR410" s="43">
        <f t="shared" si="303"/>
        <v>7975.3078807952561</v>
      </c>
      <c r="AS410" s="43">
        <f t="shared" si="303"/>
        <v>7998.1763759530631</v>
      </c>
      <c r="AT410" s="43">
        <f t="shared" si="303"/>
        <v>8023.571563211176</v>
      </c>
      <c r="AU410" s="43">
        <f t="shared" si="303"/>
        <v>8048.2243214481978</v>
      </c>
      <c r="AV410" s="43">
        <f t="shared" si="303"/>
        <v>8072.9528263130032</v>
      </c>
      <c r="AW410" s="43">
        <f t="shared" si="303"/>
        <v>8097.7573105402653</v>
      </c>
      <c r="AX410" s="43">
        <f t="shared" si="303"/>
        <v>8122.6380075797415</v>
      </c>
      <c r="AY410" s="43">
        <f t="shared" si="303"/>
        <v>8147.5951515984789</v>
      </c>
      <c r="AZ410" s="43">
        <f t="shared" si="303"/>
        <v>8172.6289774830075</v>
      </c>
      <c r="BA410" s="43">
        <f t="shared" si="303"/>
        <v>8197.7397208415587</v>
      </c>
      <c r="BB410" s="43">
        <f t="shared" si="303"/>
        <v>8222.927618006277</v>
      </c>
      <c r="BC410" s="43">
        <f t="shared" si="303"/>
        <v>8248.1929060354541</v>
      </c>
      <c r="BD410" s="43">
        <f t="shared" si="303"/>
        <v>8273.5358227157449</v>
      </c>
      <c r="BE410" s="43">
        <f t="shared" si="303"/>
        <v>8297.2594603141515</v>
      </c>
      <c r="BF410" s="43">
        <f t="shared" si="303"/>
        <v>8323.6042729088513</v>
      </c>
      <c r="BG410" s="43">
        <f t="shared" si="303"/>
        <v>8349.1788941587583</v>
      </c>
      <c r="BH410" s="43">
        <f t="shared" si="303"/>
        <v>8374.8320944990028</v>
      </c>
      <c r="BI410" s="43">
        <f t="shared" si="303"/>
        <v>8400.5641153671149</v>
      </c>
      <c r="BJ410" s="43">
        <f t="shared" si="303"/>
        <v>8426.3751989424527</v>
      </c>
      <c r="BK410" s="43">
        <f t="shared" si="303"/>
        <v>8452.2655881484825</v>
      </c>
      <c r="BL410" s="43">
        <f t="shared" si="303"/>
        <v>8478.2355266550585</v>
      </c>
      <c r="BM410" s="43">
        <f t="shared" si="303"/>
        <v>8504.2852588807291</v>
      </c>
      <c r="BN410" s="43">
        <f t="shared" si="303"/>
        <v>8530.4150299950215</v>
      </c>
      <c r="BO410" s="43">
        <f t="shared" si="303"/>
        <v>8556.6250859207612</v>
      </c>
      <c r="BP410" s="43">
        <f t="shared" si="303"/>
        <v>8582.9156733363761</v>
      </c>
      <c r="BQ410" s="43">
        <f t="shared" si="303"/>
        <v>8608.4066900759335</v>
      </c>
      <c r="BR410" s="43">
        <f t="shared" si="303"/>
        <v>8635.739433142935</v>
      </c>
      <c r="BS410" s="43">
        <f t="shared" si="303"/>
        <v>8662.2731026897145</v>
      </c>
      <c r="BT410" s="43">
        <f t="shared" ref="BT410:DZ410" si="304">BT392-BT401</f>
        <v>8688.888298042717</v>
      </c>
      <c r="BU410" s="43">
        <f t="shared" si="304"/>
        <v>8715.5852696933835</v>
      </c>
      <c r="BV410" s="43">
        <f t="shared" si="304"/>
        <v>8742.3642689027947</v>
      </c>
      <c r="BW410" s="43">
        <f t="shared" si="304"/>
        <v>8769.2255477040508</v>
      </c>
      <c r="BX410" s="43">
        <f t="shared" si="304"/>
        <v>8796.1693589046263</v>
      </c>
      <c r="BY410" s="43">
        <f t="shared" si="304"/>
        <v>8823.195956088759</v>
      </c>
      <c r="BZ410" s="43">
        <f t="shared" si="304"/>
        <v>8850.305593619838</v>
      </c>
      <c r="CA410" s="43">
        <f t="shared" si="304"/>
        <v>8877.4985266427902</v>
      </c>
      <c r="CB410" s="43">
        <f t="shared" si="304"/>
        <v>8904.775011086489</v>
      </c>
      <c r="CC410" s="43">
        <f t="shared" si="304"/>
        <v>8930.3086716380476</v>
      </c>
      <c r="CD410" s="43">
        <f t="shared" si="304"/>
        <v>8958.6634928283929</v>
      </c>
      <c r="CE410" s="43">
        <f t="shared" si="304"/>
        <v>8986.1893600155418</v>
      </c>
      <c r="CF410" s="43">
        <f t="shared" si="304"/>
        <v>9013.7998015775411</v>
      </c>
      <c r="CG410" s="43">
        <f t="shared" si="304"/>
        <v>9041.495077372685</v>
      </c>
      <c r="CH410" s="43">
        <f t="shared" si="304"/>
        <v>9069.2754480576914</v>
      </c>
      <c r="CI410" s="43">
        <f t="shared" si="304"/>
        <v>9097.1411750901607</v>
      </c>
      <c r="CJ410" s="43">
        <f t="shared" si="304"/>
        <v>9125.0925207310283</v>
      </c>
      <c r="CK410" s="43">
        <f t="shared" si="304"/>
        <v>9153.1297480470403</v>
      </c>
      <c r="CL410" s="43">
        <f t="shared" si="304"/>
        <v>9181.253120913223</v>
      </c>
      <c r="CM410" s="43">
        <f t="shared" si="304"/>
        <v>9209.4629040153741</v>
      </c>
      <c r="CN410" s="43">
        <f t="shared" si="304"/>
        <v>9237.7593628525465</v>
      </c>
      <c r="CO410" s="43">
        <f t="shared" si="304"/>
        <v>9264.2478267985061</v>
      </c>
      <c r="CP410" s="43">
        <f t="shared" si="304"/>
        <v>9293.6629456091468</v>
      </c>
      <c r="CQ410" s="43">
        <f t="shared" si="304"/>
        <v>9322.2181125855313</v>
      </c>
      <c r="CR410" s="43">
        <f t="shared" si="304"/>
        <v>9350.8610165032951</v>
      </c>
      <c r="CS410" s="43">
        <f t="shared" si="304"/>
        <v>9379.5919269378483</v>
      </c>
      <c r="CT410" s="43">
        <f t="shared" si="304"/>
        <v>9408.4111142928832</v>
      </c>
      <c r="CU410" s="43">
        <f t="shared" si="304"/>
        <v>9437.3188498029194</v>
      </c>
      <c r="CV410" s="43">
        <f t="shared" si="304"/>
        <v>9466.3154055358591</v>
      </c>
      <c r="CW410" s="43">
        <f t="shared" si="304"/>
        <v>9495.4010543955374</v>
      </c>
      <c r="CX410" s="43">
        <f t="shared" si="304"/>
        <v>9524.5760701243053</v>
      </c>
      <c r="CY410" s="43">
        <f t="shared" si="304"/>
        <v>9553.8407273055909</v>
      </c>
      <c r="CZ410" s="43">
        <f t="shared" si="304"/>
        <v>9583.1953013664988</v>
      </c>
      <c r="DA410" s="43">
        <f t="shared" si="304"/>
        <v>9610.6742725386775</v>
      </c>
      <c r="DB410" s="43">
        <f t="shared" si="304"/>
        <v>9641.1893376429744</v>
      </c>
      <c r="DC410" s="43">
        <f t="shared" si="304"/>
        <v>9670.8122939518653</v>
      </c>
      <c r="DD410" s="43">
        <f t="shared" si="304"/>
        <v>9700.5262680293872</v>
      </c>
      <c r="DE410" s="43">
        <f t="shared" si="304"/>
        <v>9730.3315395314348</v>
      </c>
      <c r="DF410" s="43">
        <f t="shared" si="304"/>
        <v>9760.228388973148</v>
      </c>
      <c r="DG410" s="43">
        <f t="shared" si="304"/>
        <v>9790.2170977315654</v>
      </c>
      <c r="DH410" s="43">
        <f t="shared" si="304"/>
        <v>9820.2979480482718</v>
      </c>
      <c r="DI410" s="43">
        <f t="shared" si="304"/>
        <v>9850.4712230320456</v>
      </c>
      <c r="DJ410" s="43">
        <f t="shared" si="304"/>
        <v>9880.7372066615317</v>
      </c>
      <c r="DK410" s="43">
        <f t="shared" si="304"/>
        <v>9911.0961837879076</v>
      </c>
      <c r="DL410" s="43">
        <f t="shared" si="304"/>
        <v>9941.5484401375725</v>
      </c>
      <c r="DM410" s="43">
        <f t="shared" si="304"/>
        <v>9971.0745577588805</v>
      </c>
      <c r="DN410" s="43">
        <f t="shared" si="304"/>
        <v>10002.733937804587</v>
      </c>
      <c r="DO410" s="43">
        <f t="shared" si="304"/>
        <v>10033.467754975061</v>
      </c>
      <c r="DP410" s="43">
        <f t="shared" si="304"/>
        <v>10064.296003080492</v>
      </c>
      <c r="DQ410" s="43">
        <f t="shared" si="304"/>
        <v>10095.218972263865</v>
      </c>
      <c r="DR410" s="43">
        <f t="shared" si="304"/>
        <v>10126.236953559643</v>
      </c>
      <c r="DS410" s="43">
        <f t="shared" si="304"/>
        <v>10157.350238896501</v>
      </c>
      <c r="DT410" s="43">
        <f t="shared" si="304"/>
        <v>10188.559121100083</v>
      </c>
      <c r="DU410" s="43">
        <f t="shared" si="304"/>
        <v>10219.863893895748</v>
      </c>
      <c r="DV410" s="43">
        <f t="shared" si="304"/>
        <v>10251.264851911337</v>
      </c>
      <c r="DW410" s="43">
        <f t="shared" si="304"/>
        <v>10282.762290679953</v>
      </c>
      <c r="DX410" s="43">
        <f t="shared" si="304"/>
        <v>0</v>
      </c>
      <c r="DY410" s="43">
        <f t="shared" si="304"/>
        <v>0</v>
      </c>
      <c r="DZ410" s="43">
        <f t="shared" si="304"/>
        <v>0</v>
      </c>
    </row>
    <row r="411" spans="1:130" x14ac:dyDescent="0.25">
      <c r="B411" t="str">
        <f t="shared" si="296"/>
        <v>Consideration/designing of subsidies/grants</v>
      </c>
      <c r="D411" s="134">
        <f>Costs!T362</f>
        <v>0</v>
      </c>
      <c r="F411" s="199">
        <f t="shared" si="293"/>
        <v>0</v>
      </c>
      <c r="H411" s="43">
        <f t="shared" ref="H411:BS411" si="305">H393-H402</f>
        <v>0</v>
      </c>
      <c r="I411" s="43">
        <f t="shared" si="305"/>
        <v>0</v>
      </c>
      <c r="J411" s="43">
        <f t="shared" si="305"/>
        <v>0</v>
      </c>
      <c r="K411" s="43">
        <f t="shared" si="305"/>
        <v>0</v>
      </c>
      <c r="L411" s="43">
        <f t="shared" si="305"/>
        <v>0</v>
      </c>
      <c r="M411" s="43">
        <f t="shared" si="305"/>
        <v>0</v>
      </c>
      <c r="N411" s="43">
        <f t="shared" si="305"/>
        <v>0</v>
      </c>
      <c r="O411" s="43">
        <f t="shared" si="305"/>
        <v>0</v>
      </c>
      <c r="P411" s="43">
        <f t="shared" si="305"/>
        <v>0</v>
      </c>
      <c r="Q411" s="43">
        <f t="shared" si="305"/>
        <v>0</v>
      </c>
      <c r="R411" s="43">
        <f t="shared" si="305"/>
        <v>0</v>
      </c>
      <c r="S411" s="43">
        <f t="shared" si="305"/>
        <v>0</v>
      </c>
      <c r="T411" s="43">
        <f t="shared" si="305"/>
        <v>0</v>
      </c>
      <c r="U411" s="43">
        <f t="shared" si="305"/>
        <v>0</v>
      </c>
      <c r="V411" s="43">
        <f t="shared" si="305"/>
        <v>0</v>
      </c>
      <c r="W411" s="43">
        <f t="shared" si="305"/>
        <v>0</v>
      </c>
      <c r="X411" s="43">
        <f t="shared" si="305"/>
        <v>0</v>
      </c>
      <c r="Y411" s="43">
        <f t="shared" si="305"/>
        <v>0</v>
      </c>
      <c r="Z411" s="43">
        <f t="shared" si="305"/>
        <v>0</v>
      </c>
      <c r="AA411" s="43">
        <f t="shared" si="305"/>
        <v>0</v>
      </c>
      <c r="AB411" s="43">
        <f t="shared" si="305"/>
        <v>0</v>
      </c>
      <c r="AC411" s="43">
        <f t="shared" si="305"/>
        <v>0</v>
      </c>
      <c r="AD411" s="43">
        <f t="shared" si="305"/>
        <v>0</v>
      </c>
      <c r="AE411" s="43">
        <f t="shared" si="305"/>
        <v>0</v>
      </c>
      <c r="AF411" s="43">
        <f t="shared" si="305"/>
        <v>0</v>
      </c>
      <c r="AG411" s="43">
        <f t="shared" si="305"/>
        <v>0</v>
      </c>
      <c r="AH411" s="43">
        <f t="shared" si="305"/>
        <v>0</v>
      </c>
      <c r="AI411" s="43">
        <f t="shared" si="305"/>
        <v>0</v>
      </c>
      <c r="AJ411" s="43">
        <f t="shared" si="305"/>
        <v>0</v>
      </c>
      <c r="AK411" s="43">
        <f t="shared" si="305"/>
        <v>0</v>
      </c>
      <c r="AL411" s="43">
        <f t="shared" si="305"/>
        <v>0</v>
      </c>
      <c r="AM411" s="43">
        <f t="shared" si="305"/>
        <v>0</v>
      </c>
      <c r="AN411" s="43">
        <f t="shared" si="305"/>
        <v>0</v>
      </c>
      <c r="AO411" s="43">
        <f t="shared" si="305"/>
        <v>0</v>
      </c>
      <c r="AP411" s="43">
        <f t="shared" si="305"/>
        <v>0</v>
      </c>
      <c r="AQ411" s="43">
        <f t="shared" si="305"/>
        <v>0</v>
      </c>
      <c r="AR411" s="43">
        <f t="shared" si="305"/>
        <v>0</v>
      </c>
      <c r="AS411" s="43">
        <f t="shared" si="305"/>
        <v>0</v>
      </c>
      <c r="AT411" s="43">
        <f t="shared" si="305"/>
        <v>0</v>
      </c>
      <c r="AU411" s="43">
        <f t="shared" si="305"/>
        <v>0</v>
      </c>
      <c r="AV411" s="43">
        <f t="shared" si="305"/>
        <v>0</v>
      </c>
      <c r="AW411" s="43">
        <f t="shared" si="305"/>
        <v>0</v>
      </c>
      <c r="AX411" s="43">
        <f t="shared" si="305"/>
        <v>0</v>
      </c>
      <c r="AY411" s="43">
        <f t="shared" si="305"/>
        <v>0</v>
      </c>
      <c r="AZ411" s="43">
        <f t="shared" si="305"/>
        <v>0</v>
      </c>
      <c r="BA411" s="43">
        <f t="shared" si="305"/>
        <v>0</v>
      </c>
      <c r="BB411" s="43">
        <f t="shared" si="305"/>
        <v>0</v>
      </c>
      <c r="BC411" s="43">
        <f t="shared" si="305"/>
        <v>0</v>
      </c>
      <c r="BD411" s="43">
        <f t="shared" si="305"/>
        <v>0</v>
      </c>
      <c r="BE411" s="43">
        <f t="shared" si="305"/>
        <v>0</v>
      </c>
      <c r="BF411" s="43">
        <f t="shared" si="305"/>
        <v>0</v>
      </c>
      <c r="BG411" s="43">
        <f t="shared" si="305"/>
        <v>0</v>
      </c>
      <c r="BH411" s="43">
        <f t="shared" si="305"/>
        <v>0</v>
      </c>
      <c r="BI411" s="43">
        <f t="shared" si="305"/>
        <v>0</v>
      </c>
      <c r="BJ411" s="43">
        <f t="shared" si="305"/>
        <v>0</v>
      </c>
      <c r="BK411" s="43">
        <f t="shared" si="305"/>
        <v>0</v>
      </c>
      <c r="BL411" s="43">
        <f t="shared" si="305"/>
        <v>0</v>
      </c>
      <c r="BM411" s="43">
        <f t="shared" si="305"/>
        <v>0</v>
      </c>
      <c r="BN411" s="43">
        <f t="shared" si="305"/>
        <v>0</v>
      </c>
      <c r="BO411" s="43">
        <f t="shared" si="305"/>
        <v>0</v>
      </c>
      <c r="BP411" s="43">
        <f t="shared" si="305"/>
        <v>0</v>
      </c>
      <c r="BQ411" s="43">
        <f t="shared" si="305"/>
        <v>0</v>
      </c>
      <c r="BR411" s="43">
        <f t="shared" si="305"/>
        <v>0</v>
      </c>
      <c r="BS411" s="43">
        <f t="shared" si="305"/>
        <v>0</v>
      </c>
      <c r="BT411" s="43">
        <f t="shared" ref="BT411:DZ411" si="306">BT393-BT402</f>
        <v>0</v>
      </c>
      <c r="BU411" s="43">
        <f t="shared" si="306"/>
        <v>0</v>
      </c>
      <c r="BV411" s="43">
        <f t="shared" si="306"/>
        <v>0</v>
      </c>
      <c r="BW411" s="43">
        <f t="shared" si="306"/>
        <v>0</v>
      </c>
      <c r="BX411" s="43">
        <f t="shared" si="306"/>
        <v>0</v>
      </c>
      <c r="BY411" s="43">
        <f t="shared" si="306"/>
        <v>0</v>
      </c>
      <c r="BZ411" s="43">
        <f t="shared" si="306"/>
        <v>0</v>
      </c>
      <c r="CA411" s="43">
        <f t="shared" si="306"/>
        <v>0</v>
      </c>
      <c r="CB411" s="43">
        <f t="shared" si="306"/>
        <v>0</v>
      </c>
      <c r="CC411" s="43">
        <f t="shared" si="306"/>
        <v>0</v>
      </c>
      <c r="CD411" s="43">
        <f t="shared" si="306"/>
        <v>0</v>
      </c>
      <c r="CE411" s="43">
        <f t="shared" si="306"/>
        <v>0</v>
      </c>
      <c r="CF411" s="43">
        <f t="shared" si="306"/>
        <v>0</v>
      </c>
      <c r="CG411" s="43">
        <f t="shared" si="306"/>
        <v>0</v>
      </c>
      <c r="CH411" s="43">
        <f t="shared" si="306"/>
        <v>0</v>
      </c>
      <c r="CI411" s="43">
        <f t="shared" si="306"/>
        <v>0</v>
      </c>
      <c r="CJ411" s="43">
        <f t="shared" si="306"/>
        <v>0</v>
      </c>
      <c r="CK411" s="43">
        <f t="shared" si="306"/>
        <v>0</v>
      </c>
      <c r="CL411" s="43">
        <f t="shared" si="306"/>
        <v>0</v>
      </c>
      <c r="CM411" s="43">
        <f t="shared" si="306"/>
        <v>0</v>
      </c>
      <c r="CN411" s="43">
        <f t="shared" si="306"/>
        <v>0</v>
      </c>
      <c r="CO411" s="43">
        <f t="shared" si="306"/>
        <v>0</v>
      </c>
      <c r="CP411" s="43">
        <f t="shared" si="306"/>
        <v>0</v>
      </c>
      <c r="CQ411" s="43">
        <f t="shared" si="306"/>
        <v>0</v>
      </c>
      <c r="CR411" s="43">
        <f t="shared" si="306"/>
        <v>0</v>
      </c>
      <c r="CS411" s="43">
        <f t="shared" si="306"/>
        <v>0</v>
      </c>
      <c r="CT411" s="43">
        <f t="shared" si="306"/>
        <v>0</v>
      </c>
      <c r="CU411" s="43">
        <f t="shared" si="306"/>
        <v>0</v>
      </c>
      <c r="CV411" s="43">
        <f t="shared" si="306"/>
        <v>0</v>
      </c>
      <c r="CW411" s="43">
        <f t="shared" si="306"/>
        <v>0</v>
      </c>
      <c r="CX411" s="43">
        <f t="shared" si="306"/>
        <v>0</v>
      </c>
      <c r="CY411" s="43">
        <f t="shared" si="306"/>
        <v>0</v>
      </c>
      <c r="CZ411" s="43">
        <f t="shared" si="306"/>
        <v>0</v>
      </c>
      <c r="DA411" s="43">
        <f t="shared" si="306"/>
        <v>0</v>
      </c>
      <c r="DB411" s="43">
        <f t="shared" si="306"/>
        <v>0</v>
      </c>
      <c r="DC411" s="43">
        <f t="shared" si="306"/>
        <v>0</v>
      </c>
      <c r="DD411" s="43">
        <f t="shared" si="306"/>
        <v>0</v>
      </c>
      <c r="DE411" s="43">
        <f t="shared" si="306"/>
        <v>0</v>
      </c>
      <c r="DF411" s="43">
        <f t="shared" si="306"/>
        <v>0</v>
      </c>
      <c r="DG411" s="43">
        <f t="shared" si="306"/>
        <v>0</v>
      </c>
      <c r="DH411" s="43">
        <f t="shared" si="306"/>
        <v>0</v>
      </c>
      <c r="DI411" s="43">
        <f t="shared" si="306"/>
        <v>0</v>
      </c>
      <c r="DJ411" s="43">
        <f t="shared" si="306"/>
        <v>0</v>
      </c>
      <c r="DK411" s="43">
        <f t="shared" si="306"/>
        <v>0</v>
      </c>
      <c r="DL411" s="43">
        <f t="shared" si="306"/>
        <v>0</v>
      </c>
      <c r="DM411" s="43">
        <f t="shared" si="306"/>
        <v>0</v>
      </c>
      <c r="DN411" s="43">
        <f t="shared" si="306"/>
        <v>0</v>
      </c>
      <c r="DO411" s="43">
        <f t="shared" si="306"/>
        <v>0</v>
      </c>
      <c r="DP411" s="43">
        <f t="shared" si="306"/>
        <v>0</v>
      </c>
      <c r="DQ411" s="43">
        <f t="shared" si="306"/>
        <v>0</v>
      </c>
      <c r="DR411" s="43">
        <f t="shared" si="306"/>
        <v>0</v>
      </c>
      <c r="DS411" s="43">
        <f t="shared" si="306"/>
        <v>0</v>
      </c>
      <c r="DT411" s="43">
        <f t="shared" si="306"/>
        <v>0</v>
      </c>
      <c r="DU411" s="43">
        <f t="shared" si="306"/>
        <v>0</v>
      </c>
      <c r="DV411" s="43">
        <f t="shared" si="306"/>
        <v>0</v>
      </c>
      <c r="DW411" s="43">
        <f t="shared" si="306"/>
        <v>0</v>
      </c>
      <c r="DX411" s="43">
        <f t="shared" si="306"/>
        <v>0</v>
      </c>
      <c r="DY411" s="43">
        <f t="shared" si="306"/>
        <v>0</v>
      </c>
      <c r="DZ411" s="43">
        <f t="shared" si="306"/>
        <v>0</v>
      </c>
    </row>
    <row r="412" spans="1:130" ht="13" x14ac:dyDescent="0.3">
      <c r="B412" s="38" t="s">
        <v>59</v>
      </c>
      <c r="C412" s="38"/>
      <c r="D412" s="38"/>
      <c r="E412" s="38"/>
      <c r="F412" s="51">
        <f t="shared" si="293"/>
        <v>3413085.3894406171</v>
      </c>
      <c r="G412" s="38"/>
      <c r="H412" s="56">
        <f>SUM(H406:H411)</f>
        <v>0</v>
      </c>
      <c r="I412" s="56">
        <f t="shared" ref="I412" si="307">SUM(I406:I411)</f>
        <v>0</v>
      </c>
      <c r="J412" s="56">
        <f t="shared" ref="J412" si="308">SUM(J406:J411)</f>
        <v>0</v>
      </c>
      <c r="K412" s="56">
        <f t="shared" ref="K412" si="309">SUM(K406:K411)</f>
        <v>0</v>
      </c>
      <c r="L412" s="56">
        <f t="shared" ref="L412" si="310">SUM(L406:L411)</f>
        <v>0</v>
      </c>
      <c r="M412" s="56">
        <f t="shared" ref="M412" si="311">SUM(M406:M411)</f>
        <v>0</v>
      </c>
      <c r="N412" s="56">
        <f t="shared" ref="N412" si="312">SUM(N406:N411)</f>
        <v>0</v>
      </c>
      <c r="O412" s="56">
        <f t="shared" ref="O412" si="313">SUM(O406:O411)</f>
        <v>0</v>
      </c>
      <c r="P412" s="56">
        <f t="shared" ref="P412" si="314">SUM(P406:P411)</f>
        <v>0</v>
      </c>
      <c r="Q412" s="56">
        <f t="shared" ref="Q412" si="315">SUM(Q406:Q411)</f>
        <v>0</v>
      </c>
      <c r="R412" s="56">
        <f t="shared" ref="R412" si="316">SUM(R406:R411)</f>
        <v>0</v>
      </c>
      <c r="S412" s="56">
        <f t="shared" ref="S412" si="317">SUM(S406:S411)</f>
        <v>0</v>
      </c>
      <c r="T412" s="56">
        <f t="shared" ref="T412:U412" si="318">SUM(T406:T411)</f>
        <v>0</v>
      </c>
      <c r="U412" s="56">
        <f t="shared" si="318"/>
        <v>0</v>
      </c>
      <c r="V412" s="56">
        <f t="shared" ref="V412" si="319">SUM(V406:V411)</f>
        <v>0</v>
      </c>
      <c r="W412" s="56">
        <f t="shared" ref="W412" si="320">SUM(W406:W411)</f>
        <v>0</v>
      </c>
      <c r="X412" s="56">
        <f t="shared" ref="X412" si="321">SUM(X406:X411)</f>
        <v>0</v>
      </c>
      <c r="Y412" s="56">
        <f t="shared" ref="Y412" si="322">SUM(Y406:Y411)</f>
        <v>0</v>
      </c>
      <c r="Z412" s="56">
        <f t="shared" ref="Z412" si="323">SUM(Z406:Z411)</f>
        <v>0</v>
      </c>
      <c r="AA412" s="56">
        <f t="shared" ref="AA412" si="324">SUM(AA406:AA411)</f>
        <v>0</v>
      </c>
      <c r="AB412" s="56">
        <f t="shared" ref="AB412" si="325">SUM(AB406:AB411)</f>
        <v>0</v>
      </c>
      <c r="AC412" s="56">
        <f t="shared" ref="AC412" si="326">SUM(AC406:AC411)</f>
        <v>0</v>
      </c>
      <c r="AD412" s="56">
        <f t="shared" ref="AD412" si="327">SUM(AD406:AD411)</f>
        <v>12279.86413815716</v>
      </c>
      <c r="AE412" s="56">
        <f t="shared" ref="AE412" si="328">SUM(AE406:AE411)</f>
        <v>12317.594532831959</v>
      </c>
      <c r="AF412" s="56">
        <f t="shared" ref="AF412" si="329">SUM(AF406:AF411)</f>
        <v>23566.859409980396</v>
      </c>
      <c r="AG412" s="56">
        <f t="shared" ref="AG412" si="330">SUM(AG406:AG411)</f>
        <v>23634.435310291363</v>
      </c>
      <c r="AH412" s="56">
        <f t="shared" ref="AH412" si="331">SUM(AH406:AH411)</f>
        <v>23709.477530196535</v>
      </c>
      <c r="AI412" s="56">
        <f t="shared" ref="AI412" si="332">SUM(AI406:AI411)</f>
        <v>23782.325888670464</v>
      </c>
      <c r="AJ412" s="56">
        <f t="shared" ref="AJ412" si="333">SUM(AJ406:AJ411)</f>
        <v>23855.398076763817</v>
      </c>
      <c r="AK412" s="56">
        <f t="shared" ref="AK412" si="334">SUM(AK406:AK411)</f>
        <v>23928.694782202438</v>
      </c>
      <c r="AL412" s="56">
        <f t="shared" ref="AL412" si="335">SUM(AL406:AL411)</f>
        <v>24002.216694825227</v>
      </c>
      <c r="AM412" s="56">
        <f t="shared" ref="AM412" si="336">SUM(AM406:AM411)</f>
        <v>24075.964506590655</v>
      </c>
      <c r="AN412" s="56">
        <f t="shared" ref="AN412" si="337">SUM(AN406:AN411)</f>
        <v>24149.938911583256</v>
      </c>
      <c r="AO412" s="56">
        <f t="shared" ref="AO412" si="338">SUM(AO406:AO411)</f>
        <v>24224.140606020166</v>
      </c>
      <c r="AP412" s="56">
        <f t="shared" ref="AP412" si="339">SUM(AP406:AP411)</f>
        <v>24298.570288257688</v>
      </c>
      <c r="AQ412" s="56">
        <f t="shared" ref="AQ412" si="340">SUM(AQ406:AQ411)</f>
        <v>24373.228658797845</v>
      </c>
      <c r="AR412" s="56">
        <f t="shared" ref="AR412" si="341">SUM(AR406:AR411)</f>
        <v>32423.424301090243</v>
      </c>
      <c r="AS412" s="56">
        <f t="shared" ref="AS412" si="342">SUM(AS406:AS411)</f>
        <v>32516.395623666325</v>
      </c>
      <c r="AT412" s="56">
        <f t="shared" ref="AT412" si="343">SUM(AT406:AT411)</f>
        <v>32619.639152816868</v>
      </c>
      <c r="AU412" s="56">
        <f t="shared" ref="AU412" si="344">SUM(AU406:AU411)</f>
        <v>32719.864354459045</v>
      </c>
      <c r="AV412" s="56">
        <f t="shared" ref="AV412" si="345">SUM(AV406:AV411)</f>
        <v>32820.397502212989</v>
      </c>
      <c r="AW412" s="56">
        <f t="shared" ref="AW412" si="346">SUM(AW406:AW411)</f>
        <v>32921.239542255957</v>
      </c>
      <c r="AX412" s="56">
        <f t="shared" ref="AX412" si="347">SUM(AX406:AX411)</f>
        <v>33022.391423672409</v>
      </c>
      <c r="AY412" s="56">
        <f t="shared" ref="AY412" si="348">SUM(AY406:AY411)</f>
        <v>33123.854098462863</v>
      </c>
      <c r="AZ412" s="56">
        <f t="shared" ref="AZ412" si="349">SUM(AZ406:AZ411)</f>
        <v>33225.628521552942</v>
      </c>
      <c r="BA412" s="56">
        <f t="shared" ref="BA412" si="350">SUM(BA406:BA411)</f>
        <v>33327.715650802289</v>
      </c>
      <c r="BB412" s="56">
        <f t="shared" ref="BB412" si="351">SUM(BB406:BB411)</f>
        <v>33430.116447013614</v>
      </c>
      <c r="BC412" s="56">
        <f t="shared" ref="BC412" si="352">SUM(BC406:BC411)</f>
        <v>33532.831873941759</v>
      </c>
      <c r="BD412" s="56">
        <f t="shared" ref="BD412" si="353">SUM(BD406:BD411)</f>
        <v>33635.862898302701</v>
      </c>
      <c r="BE412" s="56">
        <f t="shared" ref="BE412" si="354">SUM(BE406:BE411)</f>
        <v>33732.310782110508</v>
      </c>
      <c r="BF412" s="56">
        <f t="shared" ref="BF412" si="355">SUM(BF406:BF411)</f>
        <v>33839.414990456818</v>
      </c>
      <c r="BG412" s="56">
        <f t="shared" ref="BG412" si="356">SUM(BG406:BG411)</f>
        <v>33943.388004228764</v>
      </c>
      <c r="BH412" s="56">
        <f t="shared" ref="BH412" si="357">SUM(BH406:BH411)</f>
        <v>34047.68047942155</v>
      </c>
      <c r="BI412" s="56">
        <f t="shared" ref="BI412" si="358">SUM(BI406:BI411)</f>
        <v>34152.29339759369</v>
      </c>
      <c r="BJ412" s="56">
        <f t="shared" ref="BJ412" si="359">SUM(BJ406:BJ411)</f>
        <v>34257.227743319614</v>
      </c>
      <c r="BK412" s="56">
        <f t="shared" ref="BK412" si="360">SUM(BK406:BK411)</f>
        <v>34362.484504198888</v>
      </c>
      <c r="BL412" s="56">
        <f t="shared" ref="BL412" si="361">SUM(BL406:BL411)</f>
        <v>34468.064670865511</v>
      </c>
      <c r="BM412" s="56">
        <f t="shared" ref="BM412" si="362">SUM(BM406:BM411)</f>
        <v>34573.969236997254</v>
      </c>
      <c r="BN412" s="56">
        <f t="shared" ref="BN412" si="363">SUM(BN406:BN411)</f>
        <v>34680.199199325005</v>
      </c>
      <c r="BO412" s="56">
        <f t="shared" ref="BO412" si="364">SUM(BO406:BO411)</f>
        <v>34786.755557642144</v>
      </c>
      <c r="BP412" s="56">
        <f t="shared" ref="BP412" si="365">SUM(BP406:BP411)</f>
        <v>34893.639314813961</v>
      </c>
      <c r="BQ412" s="56">
        <f t="shared" ref="BQ412" si="366">SUM(BQ406:BQ411)</f>
        <v>34997.272436439664</v>
      </c>
      <c r="BR412" s="56">
        <f t="shared" ref="BR412" si="367">SUM(BR406:BR411)</f>
        <v>35108.393052598956</v>
      </c>
      <c r="BS412" s="56">
        <f t="shared" ref="BS412" si="368">SUM(BS406:BS411)</f>
        <v>35216.265054387353</v>
      </c>
      <c r="BT412" s="56">
        <f t="shared" ref="BT412" si="369">SUM(BT406:BT411)</f>
        <v>35324.468497399859</v>
      </c>
      <c r="BU412" s="56">
        <f t="shared" ref="BU412" si="370">SUM(BU406:BU411)</f>
        <v>35433.004400003454</v>
      </c>
      <c r="BV412" s="56">
        <f t="shared" ref="BV412" si="371">SUM(BV406:BV411)</f>
        <v>35541.8737836941</v>
      </c>
      <c r="BW412" s="56">
        <f t="shared" ref="BW412" si="372">SUM(BW406:BW411)</f>
        <v>35651.077673106352</v>
      </c>
      <c r="BX412" s="56">
        <f t="shared" ref="BX412" si="373">SUM(BX406:BX411)</f>
        <v>35760.617096022979</v>
      </c>
      <c r="BY412" s="56">
        <f t="shared" ref="BY412" si="374">SUM(BY406:BY411)</f>
        <v>35870.493083384659</v>
      </c>
      <c r="BZ412" s="56">
        <f t="shared" ref="BZ412" si="375">SUM(BZ406:BZ411)</f>
        <v>35980.706669299703</v>
      </c>
      <c r="CA412" s="56">
        <f t="shared" ref="CA412" si="376">SUM(CA406:CA411)</f>
        <v>36091.258891053731</v>
      </c>
      <c r="CB412" s="56">
        <f t="shared" ref="CB412" si="377">SUM(CB406:CB411)</f>
        <v>36202.150789119478</v>
      </c>
      <c r="CC412" s="56">
        <f t="shared" ref="CC412" si="378">SUM(CC406:CC411)</f>
        <v>36305.957278147544</v>
      </c>
      <c r="CD412" s="56">
        <f t="shared" ref="CD412" si="379">SUM(CD406:CD411)</f>
        <v>36421.233128582098</v>
      </c>
      <c r="CE412" s="56">
        <f t="shared" ref="CE412" si="380">SUM(CE406:CE411)</f>
        <v>36533.13888625367</v>
      </c>
      <c r="CF412" s="56">
        <f t="shared" ref="CF412" si="381">SUM(CF406:CF411)</f>
        <v>36645.38847903251</v>
      </c>
      <c r="CG412" s="56">
        <f t="shared" ref="CG412" si="382">SUM(CG406:CG411)</f>
        <v>36757.982963366332</v>
      </c>
      <c r="CH412" s="56">
        <f t="shared" ref="CH412" si="383">SUM(CH406:CH411)</f>
        <v>36870.923398948835</v>
      </c>
      <c r="CI412" s="56">
        <f t="shared" ref="CI412" si="384">SUM(CI406:CI411)</f>
        <v>36984.210848729643</v>
      </c>
      <c r="CJ412" s="56">
        <f t="shared" ref="CJ412" si="385">SUM(CJ406:CJ411)</f>
        <v>37097.846378924361</v>
      </c>
      <c r="CK412" s="56">
        <f t="shared" ref="CK412" si="386">SUM(CK406:CK411)</f>
        <v>37211.831059024575</v>
      </c>
      <c r="CL412" s="56">
        <f t="shared" ref="CL412" si="387">SUM(CL406:CL411)</f>
        <v>37326.165961807928</v>
      </c>
      <c r="CM412" s="56">
        <f t="shared" ref="CM412" si="388">SUM(CM406:CM411)</f>
        <v>37440.852163348223</v>
      </c>
      <c r="CN412" s="56">
        <f t="shared" ref="CN412" si="389">SUM(CN406:CN411)</f>
        <v>37555.890743025535</v>
      </c>
      <c r="CO412" s="56">
        <f t="shared" ref="CO412" si="390">SUM(CO406:CO411)</f>
        <v>37663.578962520121</v>
      </c>
      <c r="CP412" s="56">
        <f t="shared" ref="CP412" si="391">SUM(CP406:CP411)</f>
        <v>37783.165427684806</v>
      </c>
      <c r="CQ412" s="56">
        <f t="shared" ref="CQ412" si="392">SUM(CQ406:CQ411)</f>
        <v>37899.255779142375</v>
      </c>
      <c r="CR412" s="56">
        <f t="shared" ref="CR412" si="393">SUM(CR406:CR411)</f>
        <v>38015.702823046136</v>
      </c>
      <c r="CS412" s="56">
        <f t="shared" ref="CS412" si="394">SUM(CS406:CS411)</f>
        <v>38132.507655348512</v>
      </c>
      <c r="CT412" s="56">
        <f t="shared" ref="CT412" si="395">SUM(CT406:CT411)</f>
        <v>38249.671375369282</v>
      </c>
      <c r="CU412" s="56">
        <f t="shared" ref="CU412" si="396">SUM(CU406:CU411)</f>
        <v>38367.195085805921</v>
      </c>
      <c r="CV412" s="56">
        <f t="shared" ref="CV412" si="397">SUM(CV406:CV411)</f>
        <v>38485.079892744005</v>
      </c>
      <c r="CW412" s="56">
        <f t="shared" ref="CW412" si="398">SUM(CW406:CW411)</f>
        <v>38603.326905667578</v>
      </c>
      <c r="CX412" s="56">
        <f t="shared" ref="CX412" si="399">SUM(CX406:CX411)</f>
        <v>38721.937237469647</v>
      </c>
      <c r="CY412" s="56">
        <f t="shared" ref="CY412" si="400">SUM(CY406:CY411)</f>
        <v>38840.912004462618</v>
      </c>
      <c r="CZ412" s="56">
        <f t="shared" ref="CZ412" si="401">SUM(CZ406:CZ411)</f>
        <v>38960.252326388807</v>
      </c>
      <c r="DA412" s="56">
        <f t="shared" ref="DA412" si="402">SUM(DA406:DA411)</f>
        <v>39071.967429428078</v>
      </c>
      <c r="DB412" s="56">
        <f t="shared" ref="DB412" si="403">SUM(DB406:DB411)</f>
        <v>39196.025700060425</v>
      </c>
      <c r="DC412" s="56">
        <f t="shared" ref="DC412" si="404">SUM(DC406:DC411)</f>
        <v>39316.45712362574</v>
      </c>
      <c r="DD412" s="56">
        <f t="shared" ref="DD412" si="405">SUM(DD406:DD411)</f>
        <v>39437.258577762339</v>
      </c>
      <c r="DE412" s="56">
        <f t="shared" ref="DE412" si="406">SUM(DE406:DE411)</f>
        <v>39558.431199404586</v>
      </c>
      <c r="DF412" s="56">
        <f t="shared" ref="DF412" si="407">SUM(DF406:DF411)</f>
        <v>39679.976128980124</v>
      </c>
      <c r="DG412" s="56">
        <f t="shared" ref="DG412" si="408">SUM(DG406:DG411)</f>
        <v>39801.894510420592</v>
      </c>
      <c r="DH412" s="56">
        <f t="shared" ref="DH412" si="409">SUM(DH406:DH411)</f>
        <v>39924.187491172444</v>
      </c>
      <c r="DI412" s="56">
        <f t="shared" ref="DI412" si="410">SUM(DI406:DI411)</f>
        <v>40046.856222207665</v>
      </c>
      <c r="DJ412" s="56">
        <f t="shared" ref="DJ412" si="411">SUM(DJ406:DJ411)</f>
        <v>40169.901858034682</v>
      </c>
      <c r="DK412" s="56">
        <f t="shared" ref="DK412" si="412">SUM(DK406:DK411)</f>
        <v>40293.325556709176</v>
      </c>
      <c r="DL412" s="56">
        <f t="shared" ref="DL412" si="413">SUM(DL406:DL411)</f>
        <v>40417.128479845022</v>
      </c>
      <c r="DM412" s="56">
        <f t="shared" ref="DM412" si="414">SUM(DM406:DM411)</f>
        <v>40537.166208031638</v>
      </c>
      <c r="DN412" s="56">
        <f t="shared" ref="DN412" si="415">SUM(DN406:DN411)</f>
        <v>40665.876663812698</v>
      </c>
      <c r="DO412" s="56">
        <f t="shared" ref="DO412" si="416">SUM(DO406:DO411)</f>
        <v>40790.824265761716</v>
      </c>
      <c r="DP412" s="56">
        <f t="shared" ref="DP412" si="417">SUM(DP406:DP411)</f>
        <v>40916.155774428429</v>
      </c>
      <c r="DQ412" s="56">
        <f t="shared" ref="DQ412" si="418">SUM(DQ406:DQ411)</f>
        <v>41041.872369382261</v>
      </c>
      <c r="DR412" s="56">
        <f t="shared" ref="DR412" si="419">SUM(DR406:DR411)</f>
        <v>41167.975233816884</v>
      </c>
      <c r="DS412" s="56">
        <f t="shared" ref="DS412" si="420">SUM(DS406:DS411)</f>
        <v>41294.465554561371</v>
      </c>
      <c r="DT412" s="56">
        <f t="shared" ref="DT412" si="421">SUM(DT406:DT411)</f>
        <v>41421.344522091415</v>
      </c>
      <c r="DU412" s="56">
        <f t="shared" ref="DU412" si="422">SUM(DU406:DU411)</f>
        <v>41548.613330540451</v>
      </c>
      <c r="DV412" s="56">
        <f t="shared" ref="DV412" si="423">SUM(DV406:DV411)</f>
        <v>41676.273177710973</v>
      </c>
      <c r="DW412" s="56">
        <f t="shared" ref="DW412" si="424">SUM(DW406:DW411)</f>
        <v>41804.325265085761</v>
      </c>
      <c r="DX412" s="56">
        <f t="shared" ref="DX412" si="425">SUM(DX406:DX411)</f>
        <v>0</v>
      </c>
      <c r="DY412" s="56">
        <f t="shared" ref="DY412" si="426">SUM(DY406:DY411)</f>
        <v>0</v>
      </c>
      <c r="DZ412" s="56">
        <f t="shared" ref="DZ412" si="427">SUM(DZ406:DZ411)</f>
        <v>0</v>
      </c>
    </row>
    <row r="413" spans="1:130" x14ac:dyDescent="0.25"/>
    <row r="414" spans="1:130" ht="13" x14ac:dyDescent="0.3">
      <c r="A414" s="59">
        <f>IF(ROUND(F417-'National costs'!H75,2)=0,0,1)</f>
        <v>0</v>
      </c>
      <c r="B414" s="108" t="s">
        <v>78</v>
      </c>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row>
    <row r="415" spans="1:130" x14ac:dyDescent="0.25">
      <c r="B415" t="str">
        <f>Assumptions!C283</f>
        <v>Additional upskilling across the supply chain</v>
      </c>
      <c r="F415" s="46">
        <f>SUM(H415:DZ415)</f>
        <v>50780110.713561773</v>
      </c>
      <c r="H415" s="16">
        <f>'National costs'!J70</f>
        <v>983626.626027397</v>
      </c>
      <c r="I415" s="16">
        <f>'National costs'!K70</f>
        <v>986447.08902025071</v>
      </c>
      <c r="J415" s="16">
        <f>'National costs'!L70</f>
        <v>989579.17905782582</v>
      </c>
      <c r="K415" s="16">
        <f>'National costs'!M70</f>
        <v>992619.70235415432</v>
      </c>
      <c r="L415" s="16">
        <f>'National costs'!N70</f>
        <v>995669.56778511067</v>
      </c>
      <c r="M415" s="16">
        <f>'National costs'!O70</f>
        <v>998728.80405479274</v>
      </c>
      <c r="N415" s="16">
        <f>'National costs'!P70</f>
        <v>1001797.4399554936</v>
      </c>
      <c r="O415" s="16">
        <f>'National costs'!Q70</f>
        <v>1004875.5043679714</v>
      </c>
      <c r="P415" s="16">
        <f>'National costs'!R70</f>
        <v>1007963.0262617219</v>
      </c>
      <c r="Q415" s="16">
        <f>'National costs'!S70</f>
        <v>1011060.0346952508</v>
      </c>
      <c r="R415" s="16">
        <f>'National costs'!T70</f>
        <v>1014166.5588163469</v>
      </c>
      <c r="S415" s="16">
        <f>'National costs'!U70</f>
        <v>1017282.6278623573</v>
      </c>
      <c r="T415" s="16">
        <f>'National costs'!V70</f>
        <v>1020408.2711604617</v>
      </c>
      <c r="U415" s="16">
        <f>'National costs'!W70</f>
        <v>1023438.85485851</v>
      </c>
      <c r="V415" s="16">
        <f>'National costs'!X70</f>
        <v>1026688.398272494</v>
      </c>
      <c r="W415" s="16">
        <f>'National costs'!Y70</f>
        <v>1029842.941192435</v>
      </c>
      <c r="X415" s="16">
        <f>'National costs'!Z70</f>
        <v>1033007.176577052</v>
      </c>
      <c r="Y415" s="16">
        <f>'National costs'!AA70</f>
        <v>1036181.1342068473</v>
      </c>
      <c r="Z415" s="16">
        <f>'National costs'!AB70</f>
        <v>1039364.8439538244</v>
      </c>
      <c r="AA415" s="16">
        <f>'National costs'!AC70</f>
        <v>1042558.3357817702</v>
      </c>
      <c r="AB415" s="16">
        <f>'National costs'!AD70</f>
        <v>1045761.6397465364</v>
      </c>
      <c r="AC415" s="16">
        <f>'National costs'!AE70</f>
        <v>1048974.7859963225</v>
      </c>
      <c r="AD415" s="16">
        <f>'National costs'!AF70</f>
        <v>1052197.8047719598</v>
      </c>
      <c r="AE415" s="16">
        <f>'National costs'!AG70</f>
        <v>1055430.7264071957</v>
      </c>
      <c r="AF415" s="16">
        <f>'National costs'!AH70</f>
        <v>1058673.581328979</v>
      </c>
      <c r="AG415" s="16">
        <f>'National costs'!AI70</f>
        <v>1061709.2348774294</v>
      </c>
      <c r="AH415" s="16">
        <f>'National costs'!AJ70</f>
        <v>1065080.2914240747</v>
      </c>
      <c r="AI415" s="16">
        <f>'National costs'!AK70</f>
        <v>1068352.7950367909</v>
      </c>
      <c r="AJ415" s="16">
        <f>'National costs'!AL70</f>
        <v>1071635.353553331</v>
      </c>
      <c r="AK415" s="16">
        <f>'National costs'!AM70</f>
        <v>1074927.9978678066</v>
      </c>
      <c r="AL415" s="16">
        <f>'National costs'!AN70</f>
        <v>1078230.7589692527</v>
      </c>
      <c r="AM415" s="16">
        <f>'National costs'!AO70</f>
        <v>1081543.6679419184</v>
      </c>
      <c r="AN415" s="16">
        <f>'National costs'!AP70</f>
        <v>1084866.7559655621</v>
      </c>
      <c r="AO415" s="16">
        <f>'National costs'!AQ70</f>
        <v>1088200.0543157416</v>
      </c>
      <c r="AP415" s="16">
        <f>'National costs'!AR70</f>
        <v>1091543.5943641118</v>
      </c>
      <c r="AQ415" s="16">
        <f>'National costs'!AS70</f>
        <v>1094897.4075787168</v>
      </c>
      <c r="AR415" s="16">
        <f>'National costs'!AT70</f>
        <v>1098261.5255242889</v>
      </c>
      <c r="AS415" s="16">
        <f>'National costs'!AU70</f>
        <v>1101410.6940271044</v>
      </c>
      <c r="AT415" s="16">
        <f>'National costs'!AV70</f>
        <v>1104907.8075575088</v>
      </c>
      <c r="AU415" s="16">
        <f>'National costs'!AW70</f>
        <v>1108302.6828744819</v>
      </c>
      <c r="AV415" s="16">
        <f>'National costs'!AX70</f>
        <v>1111707.9890874438</v>
      </c>
      <c r="AW415" s="16">
        <f>'National costs'!AY70</f>
        <v>1115123.7582457573</v>
      </c>
      <c r="AX415" s="16">
        <f>'National costs'!AZ70</f>
        <v>1118550.0224972584</v>
      </c>
      <c r="AY415" s="16">
        <f>'National costs'!BA70</f>
        <v>1121986.8140885585</v>
      </c>
      <c r="AZ415" s="16">
        <f>'National costs'!BB70</f>
        <v>1125434.1653653486</v>
      </c>
      <c r="BA415" s="16">
        <f>'National costs'!BC70</f>
        <v>1128892.108772702</v>
      </c>
      <c r="BB415" s="16">
        <f>'National costs'!BD70</f>
        <v>1132360.6768553823</v>
      </c>
      <c r="BC415" s="16">
        <f>'National costs'!BE70</f>
        <v>1135839.902258147</v>
      </c>
      <c r="BD415" s="16">
        <f>'National costs'!BF70</f>
        <v>0</v>
      </c>
      <c r="BE415" s="16">
        <f>'National costs'!BG70</f>
        <v>0</v>
      </c>
      <c r="BF415" s="16">
        <f>'National costs'!BH70</f>
        <v>0</v>
      </c>
      <c r="BG415" s="16">
        <f>'National costs'!BI70</f>
        <v>0</v>
      </c>
      <c r="BH415" s="16">
        <f>'National costs'!BJ70</f>
        <v>0</v>
      </c>
      <c r="BI415" s="16">
        <f>'National costs'!BK70</f>
        <v>0</v>
      </c>
      <c r="BJ415" s="16">
        <f>'National costs'!BL70</f>
        <v>0</v>
      </c>
      <c r="BK415" s="16">
        <f>'National costs'!BM70</f>
        <v>0</v>
      </c>
      <c r="BL415" s="16">
        <f>'National costs'!BN70</f>
        <v>0</v>
      </c>
      <c r="BM415" s="16">
        <f>'National costs'!BO70</f>
        <v>0</v>
      </c>
      <c r="BN415" s="16">
        <f>'National costs'!BP70</f>
        <v>0</v>
      </c>
      <c r="BO415" s="16">
        <f>'National costs'!BQ70</f>
        <v>0</v>
      </c>
      <c r="BP415" s="16">
        <f>'National costs'!BR70</f>
        <v>0</v>
      </c>
      <c r="BQ415" s="16">
        <f>'National costs'!BS70</f>
        <v>0</v>
      </c>
      <c r="BR415" s="16">
        <f>'National costs'!BT70</f>
        <v>0</v>
      </c>
      <c r="BS415" s="16">
        <f>'National costs'!BU70</f>
        <v>0</v>
      </c>
      <c r="BT415" s="16">
        <f>'National costs'!BV70</f>
        <v>0</v>
      </c>
      <c r="BU415" s="16">
        <f>'National costs'!BW70</f>
        <v>0</v>
      </c>
      <c r="BV415" s="16">
        <f>'National costs'!BX70</f>
        <v>0</v>
      </c>
      <c r="BW415" s="16">
        <f>'National costs'!BY70</f>
        <v>0</v>
      </c>
      <c r="BX415" s="16">
        <f>'National costs'!BZ70</f>
        <v>0</v>
      </c>
      <c r="BY415" s="16">
        <f>'National costs'!CA70</f>
        <v>0</v>
      </c>
      <c r="BZ415" s="16">
        <f>'National costs'!CB70</f>
        <v>0</v>
      </c>
      <c r="CA415" s="16">
        <f>'National costs'!CC70</f>
        <v>0</v>
      </c>
      <c r="CB415" s="16">
        <f>'National costs'!CD70</f>
        <v>0</v>
      </c>
      <c r="CC415" s="16">
        <f>'National costs'!CE70</f>
        <v>0</v>
      </c>
      <c r="CD415" s="16">
        <f>'National costs'!CF70</f>
        <v>0</v>
      </c>
      <c r="CE415" s="16">
        <f>'National costs'!CG70</f>
        <v>0</v>
      </c>
      <c r="CF415" s="16">
        <f>'National costs'!CH70</f>
        <v>0</v>
      </c>
      <c r="CG415" s="16">
        <f>'National costs'!CI70</f>
        <v>0</v>
      </c>
      <c r="CH415" s="16">
        <f>'National costs'!CJ70</f>
        <v>0</v>
      </c>
      <c r="CI415" s="16">
        <f>'National costs'!CK70</f>
        <v>0</v>
      </c>
      <c r="CJ415" s="16">
        <f>'National costs'!CL70</f>
        <v>0</v>
      </c>
      <c r="CK415" s="16">
        <f>'National costs'!CM70</f>
        <v>0</v>
      </c>
      <c r="CL415" s="16">
        <f>'National costs'!CN70</f>
        <v>0</v>
      </c>
      <c r="CM415" s="16">
        <f>'National costs'!CO70</f>
        <v>0</v>
      </c>
      <c r="CN415" s="16">
        <f>'National costs'!CP70</f>
        <v>0</v>
      </c>
      <c r="CO415" s="16">
        <f>'National costs'!CQ70</f>
        <v>0</v>
      </c>
      <c r="CP415" s="16">
        <f>'National costs'!CR70</f>
        <v>0</v>
      </c>
      <c r="CQ415" s="16">
        <f>'National costs'!CS70</f>
        <v>0</v>
      </c>
      <c r="CR415" s="16">
        <f>'National costs'!CT70</f>
        <v>0</v>
      </c>
      <c r="CS415" s="16">
        <f>'National costs'!CU70</f>
        <v>0</v>
      </c>
      <c r="CT415" s="16">
        <f>'National costs'!CV70</f>
        <v>0</v>
      </c>
      <c r="CU415" s="16">
        <f>'National costs'!CW70</f>
        <v>0</v>
      </c>
      <c r="CV415" s="16">
        <f>'National costs'!CX70</f>
        <v>0</v>
      </c>
      <c r="CW415" s="16">
        <f>'National costs'!CY70</f>
        <v>0</v>
      </c>
      <c r="CX415" s="16">
        <f>'National costs'!CZ70</f>
        <v>0</v>
      </c>
      <c r="CY415" s="16">
        <f>'National costs'!DA70</f>
        <v>0</v>
      </c>
      <c r="CZ415" s="16">
        <f>'National costs'!DB70</f>
        <v>0</v>
      </c>
      <c r="DA415" s="16">
        <f>'National costs'!DC70</f>
        <v>0</v>
      </c>
      <c r="DB415" s="16">
        <f>'National costs'!DD70</f>
        <v>0</v>
      </c>
      <c r="DC415" s="16">
        <f>'National costs'!DE70</f>
        <v>0</v>
      </c>
      <c r="DD415" s="16">
        <f>'National costs'!DF70</f>
        <v>0</v>
      </c>
      <c r="DE415" s="16">
        <f>'National costs'!DG70</f>
        <v>0</v>
      </c>
      <c r="DF415" s="16">
        <f>'National costs'!DH70</f>
        <v>0</v>
      </c>
      <c r="DG415" s="16">
        <f>'National costs'!DI70</f>
        <v>0</v>
      </c>
      <c r="DH415" s="16">
        <f>'National costs'!DJ70</f>
        <v>0</v>
      </c>
      <c r="DI415" s="16">
        <f>'National costs'!DK70</f>
        <v>0</v>
      </c>
      <c r="DJ415" s="16">
        <f>'National costs'!DL70</f>
        <v>0</v>
      </c>
      <c r="DK415" s="16">
        <f>'National costs'!DM70</f>
        <v>0</v>
      </c>
      <c r="DL415" s="16">
        <f>'National costs'!DN70</f>
        <v>0</v>
      </c>
      <c r="DM415" s="16">
        <f>'National costs'!DO70</f>
        <v>0</v>
      </c>
      <c r="DN415" s="16">
        <f>'National costs'!DP70</f>
        <v>0</v>
      </c>
      <c r="DO415" s="16">
        <f>'National costs'!DQ70</f>
        <v>0</v>
      </c>
      <c r="DP415" s="16">
        <f>'National costs'!DR70</f>
        <v>0</v>
      </c>
      <c r="DQ415" s="16">
        <f>'National costs'!DS70</f>
        <v>0</v>
      </c>
      <c r="DR415" s="16">
        <f>'National costs'!DT70</f>
        <v>0</v>
      </c>
      <c r="DS415" s="16">
        <f>'National costs'!DU70</f>
        <v>0</v>
      </c>
      <c r="DT415" s="16">
        <f>'National costs'!DV70</f>
        <v>0</v>
      </c>
      <c r="DU415" s="16">
        <f>'National costs'!DW70</f>
        <v>0</v>
      </c>
      <c r="DV415" s="16">
        <f>'National costs'!DX70</f>
        <v>0</v>
      </c>
      <c r="DW415" s="16">
        <f>'National costs'!DY70</f>
        <v>0</v>
      </c>
      <c r="DX415" s="16">
        <f>'National costs'!DZ70</f>
        <v>0</v>
      </c>
      <c r="DY415" s="16">
        <f>'National costs'!EA70</f>
        <v>0</v>
      </c>
      <c r="DZ415" s="16">
        <f>'National costs'!EB70</f>
        <v>0</v>
      </c>
    </row>
    <row r="416" spans="1:130" x14ac:dyDescent="0.25">
      <c r="B416" s="34" t="str">
        <f>Assumptions!C284</f>
        <v>Change support from industry associations</v>
      </c>
      <c r="C416" s="34"/>
      <c r="E416" s="34"/>
      <c r="F416" s="48">
        <f>SUM(H416:DZ416)</f>
        <v>3468959.6268730247</v>
      </c>
      <c r="G416" s="34"/>
      <c r="H416" s="42">
        <f>'National costs'!J73</f>
        <v>63333.333333333336</v>
      </c>
      <c r="I416" s="42">
        <f>'National costs'!K73</f>
        <v>63514.936106330824</v>
      </c>
      <c r="J416" s="42">
        <f>'National costs'!L73</f>
        <v>63716.603789098721</v>
      </c>
      <c r="K416" s="42">
        <f>'National costs'!M73</f>
        <v>63912.375711430534</v>
      </c>
      <c r="L416" s="42">
        <f>'National costs'!N73</f>
        <v>64108.749151158045</v>
      </c>
      <c r="M416" s="42">
        <f>'National costs'!O73</f>
        <v>64305.72595646853</v>
      </c>
      <c r="N416" s="42">
        <f>'National costs'!P73</f>
        <v>64503.307981227896</v>
      </c>
      <c r="O416" s="42">
        <f>'National costs'!Q73</f>
        <v>64701.497084998147</v>
      </c>
      <c r="P416" s="42">
        <f>'National costs'!R73</f>
        <v>64900.295133054868</v>
      </c>
      <c r="Q416" s="42">
        <f>'National costs'!S73</f>
        <v>65099.70399640478</v>
      </c>
      <c r="R416" s="42">
        <f>'National costs'!T73</f>
        <v>65299.725551803327</v>
      </c>
      <c r="S416" s="42">
        <f>'National costs'!U73</f>
        <v>65500.361681772381</v>
      </c>
      <c r="T416" s="42">
        <f>'National costs'!V73</f>
        <v>65701.614274617939</v>
      </c>
      <c r="U416" s="42">
        <f>'National costs'!W73</f>
        <v>65896.746210318219</v>
      </c>
      <c r="V416" s="42">
        <f>'National costs'!X73</f>
        <v>66105.976431189905</v>
      </c>
      <c r="W416" s="42">
        <f>'National costs'!Y73</f>
        <v>66309.089800609174</v>
      </c>
      <c r="X416" s="42">
        <f>'National costs'!Z73</f>
        <v>66512.827244326458</v>
      </c>
      <c r="Y416" s="42">
        <f>'National costs'!AA73</f>
        <v>66717.190679836087</v>
      </c>
      <c r="Z416" s="42">
        <f>'National costs'!AB73</f>
        <v>66922.182030523923</v>
      </c>
      <c r="AA416" s="42">
        <f>'National costs'!AC73</f>
        <v>67127.803225685566</v>
      </c>
      <c r="AB416" s="42">
        <f>'National costs'!AD73</f>
        <v>67334.056200544423</v>
      </c>
      <c r="AC416" s="42">
        <f>'National costs'!AE73</f>
        <v>67540.942896269946</v>
      </c>
      <c r="AD416" s="42">
        <f>'National costs'!AF73</f>
        <v>67748.465259995937</v>
      </c>
      <c r="AE416" s="42">
        <f>'National costs'!AG73</f>
        <v>67956.62524483884</v>
      </c>
      <c r="AF416" s="42">
        <f>'National costs'!AH73</f>
        <v>68165.42480991612</v>
      </c>
      <c r="AG416" s="42">
        <f>'National costs'!AI73</f>
        <v>68360.88318099032</v>
      </c>
      <c r="AH416" s="42">
        <f>'National costs'!AJ73</f>
        <v>68577.937337826705</v>
      </c>
      <c r="AI416" s="42">
        <f>'National costs'!AK73</f>
        <v>68788.645910220424</v>
      </c>
      <c r="AJ416" s="42">
        <f>'National costs'!AL73</f>
        <v>69000.001893490058</v>
      </c>
      <c r="AK416" s="42">
        <f>'National costs'!AM73</f>
        <v>69212.007276832519</v>
      </c>
      <c r="AL416" s="42">
        <f>'National costs'!AN73</f>
        <v>69424.664055556626</v>
      </c>
      <c r="AM416" s="42">
        <f>'National costs'!AO73</f>
        <v>69637.97423110182</v>
      </c>
      <c r="AN416" s="42">
        <f>'National costs'!AP73</f>
        <v>69851.93981105712</v>
      </c>
      <c r="AO416" s="42">
        <f>'National costs'!AQ73</f>
        <v>70066.562809179886</v>
      </c>
      <c r="AP416" s="42">
        <f>'National costs'!AR73</f>
        <v>70281.845245414865</v>
      </c>
      <c r="AQ416" s="42">
        <f>'National costs'!AS73</f>
        <v>70497.78914591315</v>
      </c>
      <c r="AR416" s="42">
        <f>'National costs'!AT73</f>
        <v>27159.156567032496</v>
      </c>
      <c r="AS416" s="42">
        <f>'National costs'!AU73</f>
        <v>27237.033064056377</v>
      </c>
      <c r="AT416" s="42">
        <f>'National costs'!AV73</f>
        <v>27323.513972016441</v>
      </c>
      <c r="AU416" s="42">
        <f>'National costs'!AW73</f>
        <v>27407.466608174946</v>
      </c>
      <c r="AV416" s="42">
        <f>'National costs'!AX73</f>
        <v>27491.677192309147</v>
      </c>
      <c r="AW416" s="42">
        <f>'National costs'!AY73</f>
        <v>27576.146516974957</v>
      </c>
      <c r="AX416" s="42">
        <f>'National costs'!AZ73</f>
        <v>27660.875377163447</v>
      </c>
      <c r="AY416" s="42">
        <f>'National costs'!BA73</f>
        <v>27745.864570308335</v>
      </c>
      <c r="AZ416" s="42">
        <f>'National costs'!BB73</f>
        <v>27831.114896293486</v>
      </c>
      <c r="BA416" s="42">
        <f>'National costs'!BC73</f>
        <v>27916.62715746044</v>
      </c>
      <c r="BB416" s="42">
        <f>'National costs'!BD73</f>
        <v>28002.402158615972</v>
      </c>
      <c r="BC416" s="42">
        <f>'National costs'!BE73</f>
        <v>28088.440707039656</v>
      </c>
      <c r="BD416" s="42">
        <f>'National costs'!BF73</f>
        <v>28174.743612491453</v>
      </c>
      <c r="BE416" s="42">
        <f>'National costs'!BG73</f>
        <v>28255.532216204952</v>
      </c>
      <c r="BF416" s="42">
        <f>'National costs'!BH73</f>
        <v>28345.246983419329</v>
      </c>
      <c r="BG416" s="42">
        <f>'National costs'!BI73</f>
        <v>28432.338936864966</v>
      </c>
      <c r="BH416" s="42">
        <f>'National costs'!BJ73</f>
        <v>28519.69848396958</v>
      </c>
      <c r="BI416" s="42">
        <f>'National costs'!BK73</f>
        <v>28607.32644692585</v>
      </c>
      <c r="BJ416" s="42">
        <f>'National costs'!BL73</f>
        <v>28695.223650452677</v>
      </c>
      <c r="BK416" s="42">
        <f>'National costs'!BM73</f>
        <v>28783.39092180294</v>
      </c>
      <c r="BL416" s="42">
        <f>'National costs'!BN73</f>
        <v>28871.829090771284</v>
      </c>
      <c r="BM416" s="42">
        <f>'National costs'!BO73</f>
        <v>28960.538989701945</v>
      </c>
      <c r="BN416" s="42">
        <f>'National costs'!BP73</f>
        <v>29049.521453496563</v>
      </c>
      <c r="BO416" s="42">
        <f>'National costs'!BQ73</f>
        <v>29138.777319622051</v>
      </c>
      <c r="BP416" s="42">
        <f>'National costs'!BR73</f>
        <v>29228.307428118467</v>
      </c>
      <c r="BQ416" s="42">
        <f>'National costs'!BS73</f>
        <v>29315.114674312641</v>
      </c>
      <c r="BR416" s="42">
        <f>'National costs'!BT73</f>
        <v>29408.193745297562</v>
      </c>
      <c r="BS416" s="42">
        <f>'National costs'!BU73</f>
        <v>29498.551646997406</v>
      </c>
      <c r="BT416" s="42">
        <f>'National costs'!BV73</f>
        <v>29589.187177118445</v>
      </c>
      <c r="BU416" s="42">
        <f>'National costs'!BW73</f>
        <v>29680.101188685578</v>
      </c>
      <c r="BV416" s="42">
        <f>'National costs'!BX73</f>
        <v>29771.294537344656</v>
      </c>
      <c r="BW416" s="42">
        <f>'National costs'!BY73</f>
        <v>29862.768081370552</v>
      </c>
      <c r="BX416" s="42">
        <f>'National costs'!BZ73</f>
        <v>29954.522681675211</v>
      </c>
      <c r="BY416" s="42">
        <f>'National costs'!CA73</f>
        <v>30046.559201815777</v>
      </c>
      <c r="BZ416" s="42">
        <f>'National costs'!CB73</f>
        <v>30138.878508002694</v>
      </c>
      <c r="CA416" s="42">
        <f>'National costs'!CC73</f>
        <v>30231.481469107879</v>
      </c>
      <c r="CB416" s="42">
        <f>'National costs'!CD73</f>
        <v>30324.368956672912</v>
      </c>
      <c r="CC416" s="42">
        <f>'National costs'!CE73</f>
        <v>0</v>
      </c>
      <c r="CD416" s="42">
        <f>'National costs'!CF73</f>
        <v>0</v>
      </c>
      <c r="CE416" s="42">
        <f>'National costs'!CG73</f>
        <v>0</v>
      </c>
      <c r="CF416" s="42">
        <f>'National costs'!CH73</f>
        <v>0</v>
      </c>
      <c r="CG416" s="42">
        <f>'National costs'!CI73</f>
        <v>0</v>
      </c>
      <c r="CH416" s="42">
        <f>'National costs'!CJ73</f>
        <v>0</v>
      </c>
      <c r="CI416" s="42">
        <f>'National costs'!CK73</f>
        <v>0</v>
      </c>
      <c r="CJ416" s="42">
        <f>'National costs'!CL73</f>
        <v>0</v>
      </c>
      <c r="CK416" s="42">
        <f>'National costs'!CM73</f>
        <v>0</v>
      </c>
      <c r="CL416" s="42">
        <f>'National costs'!CN73</f>
        <v>0</v>
      </c>
      <c r="CM416" s="42">
        <f>'National costs'!CO73</f>
        <v>0</v>
      </c>
      <c r="CN416" s="42">
        <f>'National costs'!CP73</f>
        <v>0</v>
      </c>
      <c r="CO416" s="42">
        <f>'National costs'!CQ73</f>
        <v>0</v>
      </c>
      <c r="CP416" s="42">
        <f>'National costs'!CR73</f>
        <v>0</v>
      </c>
      <c r="CQ416" s="42">
        <f>'National costs'!CS73</f>
        <v>0</v>
      </c>
      <c r="CR416" s="42">
        <f>'National costs'!CT73</f>
        <v>0</v>
      </c>
      <c r="CS416" s="42">
        <f>'National costs'!CU73</f>
        <v>0</v>
      </c>
      <c r="CT416" s="42">
        <f>'National costs'!CV73</f>
        <v>0</v>
      </c>
      <c r="CU416" s="42">
        <f>'National costs'!CW73</f>
        <v>0</v>
      </c>
      <c r="CV416" s="42">
        <f>'National costs'!CX73</f>
        <v>0</v>
      </c>
      <c r="CW416" s="42">
        <f>'National costs'!CY73</f>
        <v>0</v>
      </c>
      <c r="CX416" s="42">
        <f>'National costs'!CZ73</f>
        <v>0</v>
      </c>
      <c r="CY416" s="42">
        <f>'National costs'!DA73</f>
        <v>0</v>
      </c>
      <c r="CZ416" s="42">
        <f>'National costs'!DB73</f>
        <v>0</v>
      </c>
      <c r="DA416" s="42">
        <f>'National costs'!DC73</f>
        <v>0</v>
      </c>
      <c r="DB416" s="42">
        <f>'National costs'!DD73</f>
        <v>0</v>
      </c>
      <c r="DC416" s="42">
        <f>'National costs'!DE73</f>
        <v>0</v>
      </c>
      <c r="DD416" s="42">
        <f>'National costs'!DF73</f>
        <v>0</v>
      </c>
      <c r="DE416" s="42">
        <f>'National costs'!DG73</f>
        <v>0</v>
      </c>
      <c r="DF416" s="42">
        <f>'National costs'!DH73</f>
        <v>0</v>
      </c>
      <c r="DG416" s="42">
        <f>'National costs'!DI73</f>
        <v>0</v>
      </c>
      <c r="DH416" s="42">
        <f>'National costs'!DJ73</f>
        <v>0</v>
      </c>
      <c r="DI416" s="42">
        <f>'National costs'!DK73</f>
        <v>0</v>
      </c>
      <c r="DJ416" s="42">
        <f>'National costs'!DL73</f>
        <v>0</v>
      </c>
      <c r="DK416" s="42">
        <f>'National costs'!DM73</f>
        <v>0</v>
      </c>
      <c r="DL416" s="42">
        <f>'National costs'!DN73</f>
        <v>0</v>
      </c>
      <c r="DM416" s="42">
        <f>'National costs'!DO73</f>
        <v>0</v>
      </c>
      <c r="DN416" s="42">
        <f>'National costs'!DP73</f>
        <v>0</v>
      </c>
      <c r="DO416" s="42">
        <f>'National costs'!DQ73</f>
        <v>0</v>
      </c>
      <c r="DP416" s="42">
        <f>'National costs'!DR73</f>
        <v>0</v>
      </c>
      <c r="DQ416" s="42">
        <f>'National costs'!DS73</f>
        <v>0</v>
      </c>
      <c r="DR416" s="42">
        <f>'National costs'!DT73</f>
        <v>0</v>
      </c>
      <c r="DS416" s="42">
        <f>'National costs'!DU73</f>
        <v>0</v>
      </c>
      <c r="DT416" s="42">
        <f>'National costs'!DV73</f>
        <v>0</v>
      </c>
      <c r="DU416" s="42">
        <f>'National costs'!DW73</f>
        <v>0</v>
      </c>
      <c r="DV416" s="42">
        <f>'National costs'!DX73</f>
        <v>0</v>
      </c>
      <c r="DW416" s="42">
        <f>'National costs'!DY73</f>
        <v>0</v>
      </c>
      <c r="DX416" s="42">
        <f>'National costs'!DZ73</f>
        <v>0</v>
      </c>
      <c r="DY416" s="42">
        <f>'National costs'!EA73</f>
        <v>0</v>
      </c>
      <c r="DZ416" s="42">
        <f>'National costs'!EB73</f>
        <v>0</v>
      </c>
    </row>
    <row r="417" spans="2:130" ht="13" x14ac:dyDescent="0.3">
      <c r="B417" s="38" t="s">
        <v>59</v>
      </c>
      <c r="D417" s="38"/>
      <c r="E417" s="38"/>
      <c r="F417" s="51">
        <f>SUM(H417:DZ417)</f>
        <v>54249070.340434812</v>
      </c>
      <c r="H417" s="56">
        <f t="shared" ref="H417" si="428">SUM(H415:H416)</f>
        <v>1046959.9593607304</v>
      </c>
      <c r="I417" s="56">
        <f>SUM(I415:I416)</f>
        <v>1049962.0251265815</v>
      </c>
      <c r="J417" s="56">
        <f t="shared" ref="J417:BU417" si="429">SUM(J415:J416)</f>
        <v>1053295.7828469246</v>
      </c>
      <c r="K417" s="56">
        <f t="shared" si="429"/>
        <v>1056532.0780655849</v>
      </c>
      <c r="L417" s="56">
        <f t="shared" si="429"/>
        <v>1059778.3169362687</v>
      </c>
      <c r="M417" s="56">
        <f t="shared" si="429"/>
        <v>1063034.5300112613</v>
      </c>
      <c r="N417" s="56">
        <f t="shared" si="429"/>
        <v>1066300.7479367214</v>
      </c>
      <c r="O417" s="56">
        <f t="shared" si="429"/>
        <v>1069577.0014529696</v>
      </c>
      <c r="P417" s="56">
        <f t="shared" si="429"/>
        <v>1072863.3213947767</v>
      </c>
      <c r="Q417" s="56">
        <f t="shared" si="429"/>
        <v>1076159.7386916557</v>
      </c>
      <c r="R417" s="56">
        <f t="shared" si="429"/>
        <v>1079466.2843681502</v>
      </c>
      <c r="S417" s="56">
        <f t="shared" si="429"/>
        <v>1082782.9895441297</v>
      </c>
      <c r="T417" s="56">
        <f t="shared" si="429"/>
        <v>1086109.8854350797</v>
      </c>
      <c r="U417" s="56">
        <f t="shared" si="429"/>
        <v>1089335.6010688283</v>
      </c>
      <c r="V417" s="56">
        <f t="shared" si="429"/>
        <v>1092794.3747036839</v>
      </c>
      <c r="W417" s="56">
        <f t="shared" si="429"/>
        <v>1096152.0309930441</v>
      </c>
      <c r="X417" s="56">
        <f t="shared" si="429"/>
        <v>1099520.0038213783</v>
      </c>
      <c r="Y417" s="56">
        <f t="shared" si="429"/>
        <v>1102898.3248866834</v>
      </c>
      <c r="Z417" s="56">
        <f t="shared" si="429"/>
        <v>1106287.0259843483</v>
      </c>
      <c r="AA417" s="56">
        <f t="shared" si="429"/>
        <v>1109686.1390074557</v>
      </c>
      <c r="AB417" s="56">
        <f t="shared" si="429"/>
        <v>1113095.6959470809</v>
      </c>
      <c r="AC417" s="56">
        <f t="shared" si="429"/>
        <v>1116515.7288925925</v>
      </c>
      <c r="AD417" s="56">
        <f t="shared" si="429"/>
        <v>1119946.2700319558</v>
      </c>
      <c r="AE417" s="56">
        <f t="shared" si="429"/>
        <v>1123387.3516520346</v>
      </c>
      <c r="AF417" s="56">
        <f t="shared" si="429"/>
        <v>1126839.0061388952</v>
      </c>
      <c r="AG417" s="56">
        <f t="shared" si="429"/>
        <v>1130070.1180584198</v>
      </c>
      <c r="AH417" s="56">
        <f t="shared" si="429"/>
        <v>1133658.2287619014</v>
      </c>
      <c r="AI417" s="56">
        <f t="shared" si="429"/>
        <v>1137141.4409470113</v>
      </c>
      <c r="AJ417" s="56">
        <f t="shared" si="429"/>
        <v>1140635.3554468211</v>
      </c>
      <c r="AK417" s="56">
        <f t="shared" si="429"/>
        <v>1144140.0051446392</v>
      </c>
      <c r="AL417" s="56">
        <f t="shared" si="429"/>
        <v>1147655.4230248092</v>
      </c>
      <c r="AM417" s="56">
        <f t="shared" si="429"/>
        <v>1151181.6421730202</v>
      </c>
      <c r="AN417" s="56">
        <f t="shared" si="429"/>
        <v>1154718.6957766192</v>
      </c>
      <c r="AO417" s="56">
        <f t="shared" si="429"/>
        <v>1158266.6171249216</v>
      </c>
      <c r="AP417" s="56">
        <f t="shared" si="429"/>
        <v>1161825.4396095267</v>
      </c>
      <c r="AQ417" s="56">
        <f t="shared" si="429"/>
        <v>1165395.19672463</v>
      </c>
      <c r="AR417" s="56">
        <f t="shared" si="429"/>
        <v>1125420.6820913213</v>
      </c>
      <c r="AS417" s="56">
        <f t="shared" si="429"/>
        <v>1128647.7270911608</v>
      </c>
      <c r="AT417" s="56">
        <f t="shared" si="429"/>
        <v>1132231.3215295253</v>
      </c>
      <c r="AU417" s="56">
        <f t="shared" si="429"/>
        <v>1135710.1494826567</v>
      </c>
      <c r="AV417" s="56">
        <f t="shared" si="429"/>
        <v>1139199.666279753</v>
      </c>
      <c r="AW417" s="56">
        <f t="shared" si="429"/>
        <v>1142699.9047627323</v>
      </c>
      <c r="AX417" s="56">
        <f t="shared" si="429"/>
        <v>1146210.8978744219</v>
      </c>
      <c r="AY417" s="56">
        <f t="shared" si="429"/>
        <v>1149732.6786588668</v>
      </c>
      <c r="AZ417" s="56">
        <f t="shared" si="429"/>
        <v>1153265.2802616421</v>
      </c>
      <c r="BA417" s="56">
        <f t="shared" si="429"/>
        <v>1156808.7359301625</v>
      </c>
      <c r="BB417" s="56">
        <f t="shared" si="429"/>
        <v>1160363.0790139982</v>
      </c>
      <c r="BC417" s="56">
        <f t="shared" si="429"/>
        <v>1163928.3429651866</v>
      </c>
      <c r="BD417" s="56">
        <f t="shared" si="429"/>
        <v>28174.743612491453</v>
      </c>
      <c r="BE417" s="56">
        <f t="shared" si="429"/>
        <v>28255.532216204952</v>
      </c>
      <c r="BF417" s="56">
        <f t="shared" si="429"/>
        <v>28345.246983419329</v>
      </c>
      <c r="BG417" s="56">
        <f t="shared" si="429"/>
        <v>28432.338936864966</v>
      </c>
      <c r="BH417" s="56">
        <f t="shared" si="429"/>
        <v>28519.69848396958</v>
      </c>
      <c r="BI417" s="56">
        <f t="shared" si="429"/>
        <v>28607.32644692585</v>
      </c>
      <c r="BJ417" s="56">
        <f t="shared" si="429"/>
        <v>28695.223650452677</v>
      </c>
      <c r="BK417" s="56">
        <f t="shared" si="429"/>
        <v>28783.39092180294</v>
      </c>
      <c r="BL417" s="56">
        <f t="shared" si="429"/>
        <v>28871.829090771284</v>
      </c>
      <c r="BM417" s="56">
        <f t="shared" si="429"/>
        <v>28960.538989701945</v>
      </c>
      <c r="BN417" s="56">
        <f t="shared" si="429"/>
        <v>29049.521453496563</v>
      </c>
      <c r="BO417" s="56">
        <f t="shared" si="429"/>
        <v>29138.777319622051</v>
      </c>
      <c r="BP417" s="56">
        <f t="shared" si="429"/>
        <v>29228.307428118467</v>
      </c>
      <c r="BQ417" s="56">
        <f t="shared" si="429"/>
        <v>29315.114674312641</v>
      </c>
      <c r="BR417" s="56">
        <f t="shared" si="429"/>
        <v>29408.193745297562</v>
      </c>
      <c r="BS417" s="56">
        <f t="shared" si="429"/>
        <v>29498.551646997406</v>
      </c>
      <c r="BT417" s="56">
        <f t="shared" si="429"/>
        <v>29589.187177118445</v>
      </c>
      <c r="BU417" s="56">
        <f t="shared" si="429"/>
        <v>29680.101188685578</v>
      </c>
      <c r="BV417" s="56">
        <f t="shared" ref="BV417:DS417" si="430">SUM(BV415:BV416)</f>
        <v>29771.294537344656</v>
      </c>
      <c r="BW417" s="56">
        <f t="shared" si="430"/>
        <v>29862.768081370552</v>
      </c>
      <c r="BX417" s="56">
        <f t="shared" si="430"/>
        <v>29954.522681675211</v>
      </c>
      <c r="BY417" s="56">
        <f t="shared" si="430"/>
        <v>30046.559201815777</v>
      </c>
      <c r="BZ417" s="56">
        <f t="shared" si="430"/>
        <v>30138.878508002694</v>
      </c>
      <c r="CA417" s="56">
        <f t="shared" si="430"/>
        <v>30231.481469107879</v>
      </c>
      <c r="CB417" s="56">
        <f t="shared" si="430"/>
        <v>30324.368956672912</v>
      </c>
      <c r="CC417" s="56">
        <f t="shared" si="430"/>
        <v>0</v>
      </c>
      <c r="CD417" s="56">
        <f t="shared" si="430"/>
        <v>0</v>
      </c>
      <c r="CE417" s="56">
        <f t="shared" si="430"/>
        <v>0</v>
      </c>
      <c r="CF417" s="56">
        <f t="shared" si="430"/>
        <v>0</v>
      </c>
      <c r="CG417" s="56">
        <f t="shared" si="430"/>
        <v>0</v>
      </c>
      <c r="CH417" s="56">
        <f t="shared" si="430"/>
        <v>0</v>
      </c>
      <c r="CI417" s="56">
        <f t="shared" si="430"/>
        <v>0</v>
      </c>
      <c r="CJ417" s="56">
        <f t="shared" si="430"/>
        <v>0</v>
      </c>
      <c r="CK417" s="56">
        <f t="shared" si="430"/>
        <v>0</v>
      </c>
      <c r="CL417" s="56">
        <f t="shared" si="430"/>
        <v>0</v>
      </c>
      <c r="CM417" s="56">
        <f t="shared" si="430"/>
        <v>0</v>
      </c>
      <c r="CN417" s="56">
        <f t="shared" si="430"/>
        <v>0</v>
      </c>
      <c r="CO417" s="56">
        <f t="shared" si="430"/>
        <v>0</v>
      </c>
      <c r="CP417" s="56">
        <f t="shared" si="430"/>
        <v>0</v>
      </c>
      <c r="CQ417" s="56">
        <f t="shared" si="430"/>
        <v>0</v>
      </c>
      <c r="CR417" s="56">
        <f t="shared" si="430"/>
        <v>0</v>
      </c>
      <c r="CS417" s="56">
        <f t="shared" si="430"/>
        <v>0</v>
      </c>
      <c r="CT417" s="56">
        <f t="shared" si="430"/>
        <v>0</v>
      </c>
      <c r="CU417" s="56">
        <f t="shared" si="430"/>
        <v>0</v>
      </c>
      <c r="CV417" s="56">
        <f t="shared" si="430"/>
        <v>0</v>
      </c>
      <c r="CW417" s="56">
        <f t="shared" si="430"/>
        <v>0</v>
      </c>
      <c r="CX417" s="56">
        <f t="shared" si="430"/>
        <v>0</v>
      </c>
      <c r="CY417" s="56">
        <f t="shared" si="430"/>
        <v>0</v>
      </c>
      <c r="CZ417" s="56">
        <f t="shared" si="430"/>
        <v>0</v>
      </c>
      <c r="DA417" s="56">
        <f t="shared" si="430"/>
        <v>0</v>
      </c>
      <c r="DB417" s="56">
        <f t="shared" si="430"/>
        <v>0</v>
      </c>
      <c r="DC417" s="56">
        <f t="shared" si="430"/>
        <v>0</v>
      </c>
      <c r="DD417" s="56">
        <f t="shared" si="430"/>
        <v>0</v>
      </c>
      <c r="DE417" s="56">
        <f t="shared" si="430"/>
        <v>0</v>
      </c>
      <c r="DF417" s="56">
        <f t="shared" si="430"/>
        <v>0</v>
      </c>
      <c r="DG417" s="56">
        <f t="shared" si="430"/>
        <v>0</v>
      </c>
      <c r="DH417" s="56">
        <f t="shared" si="430"/>
        <v>0</v>
      </c>
      <c r="DI417" s="56">
        <f t="shared" si="430"/>
        <v>0</v>
      </c>
      <c r="DJ417" s="56">
        <f t="shared" si="430"/>
        <v>0</v>
      </c>
      <c r="DK417" s="56">
        <f t="shared" si="430"/>
        <v>0</v>
      </c>
      <c r="DL417" s="56">
        <f t="shared" si="430"/>
        <v>0</v>
      </c>
      <c r="DM417" s="56">
        <f t="shared" si="430"/>
        <v>0</v>
      </c>
      <c r="DN417" s="56">
        <f t="shared" si="430"/>
        <v>0</v>
      </c>
      <c r="DO417" s="56">
        <f t="shared" si="430"/>
        <v>0</v>
      </c>
      <c r="DP417" s="56">
        <f t="shared" si="430"/>
        <v>0</v>
      </c>
      <c r="DQ417" s="56">
        <f t="shared" si="430"/>
        <v>0</v>
      </c>
      <c r="DR417" s="56">
        <f t="shared" si="430"/>
        <v>0</v>
      </c>
      <c r="DS417" s="56">
        <f t="shared" si="430"/>
        <v>0</v>
      </c>
      <c r="DT417" s="56">
        <f t="shared" ref="DT417:DZ417" si="431">SUM(DT415:DT416)</f>
        <v>0</v>
      </c>
      <c r="DU417" s="56">
        <f t="shared" si="431"/>
        <v>0</v>
      </c>
      <c r="DV417" s="56">
        <f t="shared" si="431"/>
        <v>0</v>
      </c>
      <c r="DW417" s="56">
        <f t="shared" si="431"/>
        <v>0</v>
      </c>
      <c r="DX417" s="56">
        <f t="shared" si="431"/>
        <v>0</v>
      </c>
      <c r="DY417" s="56">
        <f t="shared" si="431"/>
        <v>0</v>
      </c>
      <c r="DZ417" s="56">
        <f t="shared" si="431"/>
        <v>0</v>
      </c>
    </row>
    <row r="418" spans="2:130" x14ac:dyDescent="0.25"/>
    <row r="419" spans="2:130" ht="13" x14ac:dyDescent="0.3">
      <c r="B419" s="108" t="s">
        <v>100</v>
      </c>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row>
    <row r="420" spans="2:130" x14ac:dyDescent="0.25">
      <c r="B420" t="str">
        <f>B415</f>
        <v>Additional upskilling across the supply chain</v>
      </c>
      <c r="D420" s="79">
        <f>Costs!Q367</f>
        <v>46387</v>
      </c>
      <c r="F420" s="46">
        <f>SUM(H420:DZ420)</f>
        <v>50780110.713561773</v>
      </c>
      <c r="H420" s="43">
        <f t="shared" ref="H420:AM420" si="432">IF(H$287&lt;=$D420,H415,0)</f>
        <v>983626.626027397</v>
      </c>
      <c r="I420" s="43">
        <f t="shared" si="432"/>
        <v>986447.08902025071</v>
      </c>
      <c r="J420" s="43">
        <f t="shared" si="432"/>
        <v>989579.17905782582</v>
      </c>
      <c r="K420" s="43">
        <f t="shared" si="432"/>
        <v>992619.70235415432</v>
      </c>
      <c r="L420" s="43">
        <f t="shared" si="432"/>
        <v>995669.56778511067</v>
      </c>
      <c r="M420" s="43">
        <f t="shared" si="432"/>
        <v>998728.80405479274</v>
      </c>
      <c r="N420" s="43">
        <f t="shared" si="432"/>
        <v>1001797.4399554936</v>
      </c>
      <c r="O420" s="43">
        <f t="shared" si="432"/>
        <v>1004875.5043679714</v>
      </c>
      <c r="P420" s="43">
        <f t="shared" si="432"/>
        <v>1007963.0262617219</v>
      </c>
      <c r="Q420" s="43">
        <f t="shared" si="432"/>
        <v>1011060.0346952508</v>
      </c>
      <c r="R420" s="43">
        <f t="shared" si="432"/>
        <v>1014166.5588163469</v>
      </c>
      <c r="S420" s="43">
        <f t="shared" si="432"/>
        <v>1017282.6278623573</v>
      </c>
      <c r="T420" s="43">
        <f t="shared" si="432"/>
        <v>1020408.2711604617</v>
      </c>
      <c r="U420" s="43">
        <f t="shared" si="432"/>
        <v>1023438.85485851</v>
      </c>
      <c r="V420" s="43">
        <f t="shared" si="432"/>
        <v>1026688.398272494</v>
      </c>
      <c r="W420" s="43">
        <f t="shared" si="432"/>
        <v>1029842.941192435</v>
      </c>
      <c r="X420" s="43">
        <f t="shared" si="432"/>
        <v>1033007.176577052</v>
      </c>
      <c r="Y420" s="43">
        <f t="shared" si="432"/>
        <v>1036181.1342068473</v>
      </c>
      <c r="Z420" s="43">
        <f t="shared" si="432"/>
        <v>1039364.8439538244</v>
      </c>
      <c r="AA420" s="43">
        <f t="shared" si="432"/>
        <v>1042558.3357817702</v>
      </c>
      <c r="AB420" s="43">
        <f t="shared" si="432"/>
        <v>1045761.6397465364</v>
      </c>
      <c r="AC420" s="43">
        <f t="shared" si="432"/>
        <v>1048974.7859963225</v>
      </c>
      <c r="AD420" s="43">
        <f t="shared" si="432"/>
        <v>1052197.8047719598</v>
      </c>
      <c r="AE420" s="43">
        <f t="shared" si="432"/>
        <v>1055430.7264071957</v>
      </c>
      <c r="AF420" s="43">
        <f t="shared" si="432"/>
        <v>1058673.581328979</v>
      </c>
      <c r="AG420" s="43">
        <f t="shared" si="432"/>
        <v>1061709.2348774294</v>
      </c>
      <c r="AH420" s="43">
        <f t="shared" si="432"/>
        <v>1065080.2914240747</v>
      </c>
      <c r="AI420" s="43">
        <f t="shared" si="432"/>
        <v>1068352.7950367909</v>
      </c>
      <c r="AJ420" s="43">
        <f t="shared" si="432"/>
        <v>1071635.353553331</v>
      </c>
      <c r="AK420" s="43">
        <f t="shared" si="432"/>
        <v>1074927.9978678066</v>
      </c>
      <c r="AL420" s="43">
        <f t="shared" si="432"/>
        <v>1078230.7589692527</v>
      </c>
      <c r="AM420" s="43">
        <f t="shared" si="432"/>
        <v>1081543.6679419184</v>
      </c>
      <c r="AN420" s="43">
        <f t="shared" ref="AN420:BS420" si="433">IF(AN$287&lt;=$D420,AN415,0)</f>
        <v>1084866.7559655621</v>
      </c>
      <c r="AO420" s="43">
        <f t="shared" si="433"/>
        <v>1088200.0543157416</v>
      </c>
      <c r="AP420" s="43">
        <f t="shared" si="433"/>
        <v>1091543.5943641118</v>
      </c>
      <c r="AQ420" s="43">
        <f t="shared" si="433"/>
        <v>1094897.4075787168</v>
      </c>
      <c r="AR420" s="43">
        <f t="shared" si="433"/>
        <v>1098261.5255242889</v>
      </c>
      <c r="AS420" s="43">
        <f t="shared" si="433"/>
        <v>1101410.6940271044</v>
      </c>
      <c r="AT420" s="43">
        <f t="shared" si="433"/>
        <v>1104907.8075575088</v>
      </c>
      <c r="AU420" s="43">
        <f t="shared" si="433"/>
        <v>1108302.6828744819</v>
      </c>
      <c r="AV420" s="43">
        <f t="shared" si="433"/>
        <v>1111707.9890874438</v>
      </c>
      <c r="AW420" s="43">
        <f t="shared" si="433"/>
        <v>1115123.7582457573</v>
      </c>
      <c r="AX420" s="43">
        <f t="shared" si="433"/>
        <v>1118550.0224972584</v>
      </c>
      <c r="AY420" s="43">
        <f t="shared" si="433"/>
        <v>1121986.8140885585</v>
      </c>
      <c r="AZ420" s="43">
        <f t="shared" si="433"/>
        <v>1125434.1653653486</v>
      </c>
      <c r="BA420" s="43">
        <f t="shared" si="433"/>
        <v>1128892.108772702</v>
      </c>
      <c r="BB420" s="43">
        <f t="shared" si="433"/>
        <v>1132360.6768553823</v>
      </c>
      <c r="BC420" s="43">
        <f t="shared" si="433"/>
        <v>1135839.902258147</v>
      </c>
      <c r="BD420" s="43">
        <f t="shared" si="433"/>
        <v>0</v>
      </c>
      <c r="BE420" s="43">
        <f t="shared" si="433"/>
        <v>0</v>
      </c>
      <c r="BF420" s="43">
        <f t="shared" si="433"/>
        <v>0</v>
      </c>
      <c r="BG420" s="43">
        <f t="shared" si="433"/>
        <v>0</v>
      </c>
      <c r="BH420" s="43">
        <f t="shared" si="433"/>
        <v>0</v>
      </c>
      <c r="BI420" s="43">
        <f t="shared" si="433"/>
        <v>0</v>
      </c>
      <c r="BJ420" s="43">
        <f t="shared" si="433"/>
        <v>0</v>
      </c>
      <c r="BK420" s="43">
        <f t="shared" si="433"/>
        <v>0</v>
      </c>
      <c r="BL420" s="43">
        <f t="shared" si="433"/>
        <v>0</v>
      </c>
      <c r="BM420" s="43">
        <f t="shared" si="433"/>
        <v>0</v>
      </c>
      <c r="BN420" s="43">
        <f t="shared" si="433"/>
        <v>0</v>
      </c>
      <c r="BO420" s="43">
        <f t="shared" si="433"/>
        <v>0</v>
      </c>
      <c r="BP420" s="43">
        <f t="shared" si="433"/>
        <v>0</v>
      </c>
      <c r="BQ420" s="43">
        <f t="shared" si="433"/>
        <v>0</v>
      </c>
      <c r="BR420" s="43">
        <f t="shared" si="433"/>
        <v>0</v>
      </c>
      <c r="BS420" s="43">
        <f t="shared" si="433"/>
        <v>0</v>
      </c>
      <c r="BT420" s="43">
        <f t="shared" ref="BT420:CY420" si="434">IF(BT$287&lt;=$D420,BT415,0)</f>
        <v>0</v>
      </c>
      <c r="BU420" s="43">
        <f t="shared" si="434"/>
        <v>0</v>
      </c>
      <c r="BV420" s="43">
        <f t="shared" si="434"/>
        <v>0</v>
      </c>
      <c r="BW420" s="43">
        <f t="shared" si="434"/>
        <v>0</v>
      </c>
      <c r="BX420" s="43">
        <f t="shared" si="434"/>
        <v>0</v>
      </c>
      <c r="BY420" s="43">
        <f t="shared" si="434"/>
        <v>0</v>
      </c>
      <c r="BZ420" s="43">
        <f t="shared" si="434"/>
        <v>0</v>
      </c>
      <c r="CA420" s="43">
        <f t="shared" si="434"/>
        <v>0</v>
      </c>
      <c r="CB420" s="43">
        <f t="shared" si="434"/>
        <v>0</v>
      </c>
      <c r="CC420" s="43">
        <f t="shared" si="434"/>
        <v>0</v>
      </c>
      <c r="CD420" s="43">
        <f t="shared" si="434"/>
        <v>0</v>
      </c>
      <c r="CE420" s="43">
        <f t="shared" si="434"/>
        <v>0</v>
      </c>
      <c r="CF420" s="43">
        <f t="shared" si="434"/>
        <v>0</v>
      </c>
      <c r="CG420" s="43">
        <f t="shared" si="434"/>
        <v>0</v>
      </c>
      <c r="CH420" s="43">
        <f t="shared" si="434"/>
        <v>0</v>
      </c>
      <c r="CI420" s="43">
        <f t="shared" si="434"/>
        <v>0</v>
      </c>
      <c r="CJ420" s="43">
        <f t="shared" si="434"/>
        <v>0</v>
      </c>
      <c r="CK420" s="43">
        <f t="shared" si="434"/>
        <v>0</v>
      </c>
      <c r="CL420" s="43">
        <f t="shared" si="434"/>
        <v>0</v>
      </c>
      <c r="CM420" s="43">
        <f t="shared" si="434"/>
        <v>0</v>
      </c>
      <c r="CN420" s="43">
        <f t="shared" si="434"/>
        <v>0</v>
      </c>
      <c r="CO420" s="43">
        <f t="shared" si="434"/>
        <v>0</v>
      </c>
      <c r="CP420" s="43">
        <f t="shared" si="434"/>
        <v>0</v>
      </c>
      <c r="CQ420" s="43">
        <f t="shared" si="434"/>
        <v>0</v>
      </c>
      <c r="CR420" s="43">
        <f t="shared" si="434"/>
        <v>0</v>
      </c>
      <c r="CS420" s="43">
        <f t="shared" si="434"/>
        <v>0</v>
      </c>
      <c r="CT420" s="43">
        <f t="shared" si="434"/>
        <v>0</v>
      </c>
      <c r="CU420" s="43">
        <f t="shared" si="434"/>
        <v>0</v>
      </c>
      <c r="CV420" s="43">
        <f t="shared" si="434"/>
        <v>0</v>
      </c>
      <c r="CW420" s="43">
        <f t="shared" si="434"/>
        <v>0</v>
      </c>
      <c r="CX420" s="43">
        <f t="shared" si="434"/>
        <v>0</v>
      </c>
      <c r="CY420" s="43">
        <f t="shared" si="434"/>
        <v>0</v>
      </c>
      <c r="CZ420" s="43">
        <f t="shared" ref="CZ420:DZ420" si="435">IF(CZ$287&lt;=$D420,CZ415,0)</f>
        <v>0</v>
      </c>
      <c r="DA420" s="43">
        <f t="shared" si="435"/>
        <v>0</v>
      </c>
      <c r="DB420" s="43">
        <f t="shared" si="435"/>
        <v>0</v>
      </c>
      <c r="DC420" s="43">
        <f t="shared" si="435"/>
        <v>0</v>
      </c>
      <c r="DD420" s="43">
        <f t="shared" si="435"/>
        <v>0</v>
      </c>
      <c r="DE420" s="43">
        <f t="shared" si="435"/>
        <v>0</v>
      </c>
      <c r="DF420" s="43">
        <f t="shared" si="435"/>
        <v>0</v>
      </c>
      <c r="DG420" s="43">
        <f t="shared" si="435"/>
        <v>0</v>
      </c>
      <c r="DH420" s="43">
        <f t="shared" si="435"/>
        <v>0</v>
      </c>
      <c r="DI420" s="43">
        <f t="shared" si="435"/>
        <v>0</v>
      </c>
      <c r="DJ420" s="43">
        <f t="shared" si="435"/>
        <v>0</v>
      </c>
      <c r="DK420" s="43">
        <f t="shared" si="435"/>
        <v>0</v>
      </c>
      <c r="DL420" s="43">
        <f t="shared" si="435"/>
        <v>0</v>
      </c>
      <c r="DM420" s="43">
        <f t="shared" si="435"/>
        <v>0</v>
      </c>
      <c r="DN420" s="43">
        <f t="shared" si="435"/>
        <v>0</v>
      </c>
      <c r="DO420" s="43">
        <f t="shared" si="435"/>
        <v>0</v>
      </c>
      <c r="DP420" s="43">
        <f t="shared" si="435"/>
        <v>0</v>
      </c>
      <c r="DQ420" s="43">
        <f t="shared" si="435"/>
        <v>0</v>
      </c>
      <c r="DR420" s="43">
        <f t="shared" si="435"/>
        <v>0</v>
      </c>
      <c r="DS420" s="43">
        <f t="shared" si="435"/>
        <v>0</v>
      </c>
      <c r="DT420" s="43">
        <f t="shared" si="435"/>
        <v>0</v>
      </c>
      <c r="DU420" s="43">
        <f t="shared" si="435"/>
        <v>0</v>
      </c>
      <c r="DV420" s="43">
        <f t="shared" si="435"/>
        <v>0</v>
      </c>
      <c r="DW420" s="43">
        <f t="shared" si="435"/>
        <v>0</v>
      </c>
      <c r="DX420" s="43">
        <f t="shared" si="435"/>
        <v>0</v>
      </c>
      <c r="DY420" s="43">
        <f t="shared" si="435"/>
        <v>0</v>
      </c>
      <c r="DZ420" s="43">
        <f t="shared" si="435"/>
        <v>0</v>
      </c>
    </row>
    <row r="421" spans="2:130" x14ac:dyDescent="0.25">
      <c r="B421" s="34" t="str">
        <f>B416</f>
        <v>Change support from industry associations</v>
      </c>
      <c r="C421" s="34"/>
      <c r="D421" s="79">
        <f>Costs!Q368</f>
        <v>46022</v>
      </c>
      <c r="F421" s="48">
        <f>SUM(H421:DZ421)</f>
        <v>2406635.8106833375</v>
      </c>
      <c r="G421" s="34"/>
      <c r="H421" s="131">
        <f t="shared" ref="H421:AM421" si="436">IF(H$287&lt;=$D421,H416,0)</f>
        <v>63333.333333333336</v>
      </c>
      <c r="I421" s="131">
        <f t="shared" si="436"/>
        <v>63514.936106330824</v>
      </c>
      <c r="J421" s="131">
        <f t="shared" si="436"/>
        <v>63716.603789098721</v>
      </c>
      <c r="K421" s="131">
        <f t="shared" si="436"/>
        <v>63912.375711430534</v>
      </c>
      <c r="L421" s="131">
        <f t="shared" si="436"/>
        <v>64108.749151158045</v>
      </c>
      <c r="M421" s="131">
        <f t="shared" si="436"/>
        <v>64305.72595646853</v>
      </c>
      <c r="N421" s="131">
        <f t="shared" si="436"/>
        <v>64503.307981227896</v>
      </c>
      <c r="O421" s="131">
        <f t="shared" si="436"/>
        <v>64701.497084998147</v>
      </c>
      <c r="P421" s="131">
        <f t="shared" si="436"/>
        <v>64900.295133054868</v>
      </c>
      <c r="Q421" s="131">
        <f t="shared" si="436"/>
        <v>65099.70399640478</v>
      </c>
      <c r="R421" s="131">
        <f t="shared" si="436"/>
        <v>65299.725551803327</v>
      </c>
      <c r="S421" s="131">
        <f t="shared" si="436"/>
        <v>65500.361681772381</v>
      </c>
      <c r="T421" s="131">
        <f t="shared" si="436"/>
        <v>65701.614274617939</v>
      </c>
      <c r="U421" s="131">
        <f t="shared" si="436"/>
        <v>65896.746210318219</v>
      </c>
      <c r="V421" s="131">
        <f t="shared" si="436"/>
        <v>66105.976431189905</v>
      </c>
      <c r="W421" s="131">
        <f t="shared" si="436"/>
        <v>66309.089800609174</v>
      </c>
      <c r="X421" s="131">
        <f t="shared" si="436"/>
        <v>66512.827244326458</v>
      </c>
      <c r="Y421" s="131">
        <f t="shared" si="436"/>
        <v>66717.190679836087</v>
      </c>
      <c r="Z421" s="131">
        <f t="shared" si="436"/>
        <v>66922.182030523923</v>
      </c>
      <c r="AA421" s="131">
        <f t="shared" si="436"/>
        <v>67127.803225685566</v>
      </c>
      <c r="AB421" s="131">
        <f t="shared" si="436"/>
        <v>67334.056200544423</v>
      </c>
      <c r="AC421" s="131">
        <f t="shared" si="436"/>
        <v>67540.942896269946</v>
      </c>
      <c r="AD421" s="131">
        <f t="shared" si="436"/>
        <v>67748.465259995937</v>
      </c>
      <c r="AE421" s="131">
        <f t="shared" si="436"/>
        <v>67956.62524483884</v>
      </c>
      <c r="AF421" s="131">
        <f t="shared" si="436"/>
        <v>68165.42480991612</v>
      </c>
      <c r="AG421" s="131">
        <f t="shared" si="436"/>
        <v>68360.88318099032</v>
      </c>
      <c r="AH421" s="131">
        <f t="shared" si="436"/>
        <v>68577.937337826705</v>
      </c>
      <c r="AI421" s="131">
        <f t="shared" si="436"/>
        <v>68788.645910220424</v>
      </c>
      <c r="AJ421" s="131">
        <f t="shared" si="436"/>
        <v>69000.001893490058</v>
      </c>
      <c r="AK421" s="131">
        <f t="shared" si="436"/>
        <v>69212.007276832519</v>
      </c>
      <c r="AL421" s="131">
        <f t="shared" si="436"/>
        <v>69424.664055556626</v>
      </c>
      <c r="AM421" s="131">
        <f t="shared" si="436"/>
        <v>69637.97423110182</v>
      </c>
      <c r="AN421" s="131">
        <f t="shared" ref="AN421:BS421" si="437">IF(AN$287&lt;=$D421,AN416,0)</f>
        <v>69851.93981105712</v>
      </c>
      <c r="AO421" s="131">
        <f t="shared" si="437"/>
        <v>70066.562809179886</v>
      </c>
      <c r="AP421" s="131">
        <f t="shared" si="437"/>
        <v>70281.845245414865</v>
      </c>
      <c r="AQ421" s="131">
        <f t="shared" si="437"/>
        <v>70497.78914591315</v>
      </c>
      <c r="AR421" s="131">
        <f t="shared" si="437"/>
        <v>0</v>
      </c>
      <c r="AS421" s="131">
        <f t="shared" si="437"/>
        <v>0</v>
      </c>
      <c r="AT421" s="131">
        <f t="shared" si="437"/>
        <v>0</v>
      </c>
      <c r="AU421" s="131">
        <f t="shared" si="437"/>
        <v>0</v>
      </c>
      <c r="AV421" s="131">
        <f t="shared" si="437"/>
        <v>0</v>
      </c>
      <c r="AW421" s="131">
        <f t="shared" si="437"/>
        <v>0</v>
      </c>
      <c r="AX421" s="131">
        <f t="shared" si="437"/>
        <v>0</v>
      </c>
      <c r="AY421" s="131">
        <f t="shared" si="437"/>
        <v>0</v>
      </c>
      <c r="AZ421" s="131">
        <f t="shared" si="437"/>
        <v>0</v>
      </c>
      <c r="BA421" s="131">
        <f t="shared" si="437"/>
        <v>0</v>
      </c>
      <c r="BB421" s="131">
        <f t="shared" si="437"/>
        <v>0</v>
      </c>
      <c r="BC421" s="131">
        <f t="shared" si="437"/>
        <v>0</v>
      </c>
      <c r="BD421" s="131">
        <f t="shared" si="437"/>
        <v>0</v>
      </c>
      <c r="BE421" s="131">
        <f t="shared" si="437"/>
        <v>0</v>
      </c>
      <c r="BF421" s="131">
        <f t="shared" si="437"/>
        <v>0</v>
      </c>
      <c r="BG421" s="131">
        <f t="shared" si="437"/>
        <v>0</v>
      </c>
      <c r="BH421" s="131">
        <f t="shared" si="437"/>
        <v>0</v>
      </c>
      <c r="BI421" s="131">
        <f t="shared" si="437"/>
        <v>0</v>
      </c>
      <c r="BJ421" s="131">
        <f t="shared" si="437"/>
        <v>0</v>
      </c>
      <c r="BK421" s="131">
        <f t="shared" si="437"/>
        <v>0</v>
      </c>
      <c r="BL421" s="131">
        <f t="shared" si="437"/>
        <v>0</v>
      </c>
      <c r="BM421" s="131">
        <f t="shared" si="437"/>
        <v>0</v>
      </c>
      <c r="BN421" s="131">
        <f t="shared" si="437"/>
        <v>0</v>
      </c>
      <c r="BO421" s="131">
        <f t="shared" si="437"/>
        <v>0</v>
      </c>
      <c r="BP421" s="131">
        <f t="shared" si="437"/>
        <v>0</v>
      </c>
      <c r="BQ421" s="131">
        <f t="shared" si="437"/>
        <v>0</v>
      </c>
      <c r="BR421" s="131">
        <f t="shared" si="437"/>
        <v>0</v>
      </c>
      <c r="BS421" s="131">
        <f t="shared" si="437"/>
        <v>0</v>
      </c>
      <c r="BT421" s="131">
        <f t="shared" ref="BT421:CY421" si="438">IF(BT$287&lt;=$D421,BT416,0)</f>
        <v>0</v>
      </c>
      <c r="BU421" s="131">
        <f t="shared" si="438"/>
        <v>0</v>
      </c>
      <c r="BV421" s="131">
        <f t="shared" si="438"/>
        <v>0</v>
      </c>
      <c r="BW421" s="131">
        <f t="shared" si="438"/>
        <v>0</v>
      </c>
      <c r="BX421" s="131">
        <f t="shared" si="438"/>
        <v>0</v>
      </c>
      <c r="BY421" s="131">
        <f t="shared" si="438"/>
        <v>0</v>
      </c>
      <c r="BZ421" s="131">
        <f t="shared" si="438"/>
        <v>0</v>
      </c>
      <c r="CA421" s="131">
        <f t="shared" si="438"/>
        <v>0</v>
      </c>
      <c r="CB421" s="131">
        <f t="shared" si="438"/>
        <v>0</v>
      </c>
      <c r="CC421" s="131">
        <f t="shared" si="438"/>
        <v>0</v>
      </c>
      <c r="CD421" s="131">
        <f t="shared" si="438"/>
        <v>0</v>
      </c>
      <c r="CE421" s="131">
        <f t="shared" si="438"/>
        <v>0</v>
      </c>
      <c r="CF421" s="131">
        <f t="shared" si="438"/>
        <v>0</v>
      </c>
      <c r="CG421" s="131">
        <f t="shared" si="438"/>
        <v>0</v>
      </c>
      <c r="CH421" s="131">
        <f t="shared" si="438"/>
        <v>0</v>
      </c>
      <c r="CI421" s="131">
        <f t="shared" si="438"/>
        <v>0</v>
      </c>
      <c r="CJ421" s="131">
        <f t="shared" si="438"/>
        <v>0</v>
      </c>
      <c r="CK421" s="131">
        <f t="shared" si="438"/>
        <v>0</v>
      </c>
      <c r="CL421" s="131">
        <f t="shared" si="438"/>
        <v>0</v>
      </c>
      <c r="CM421" s="131">
        <f t="shared" si="438"/>
        <v>0</v>
      </c>
      <c r="CN421" s="131">
        <f t="shared" si="438"/>
        <v>0</v>
      </c>
      <c r="CO421" s="131">
        <f t="shared" si="438"/>
        <v>0</v>
      </c>
      <c r="CP421" s="131">
        <f t="shared" si="438"/>
        <v>0</v>
      </c>
      <c r="CQ421" s="131">
        <f t="shared" si="438"/>
        <v>0</v>
      </c>
      <c r="CR421" s="131">
        <f t="shared" si="438"/>
        <v>0</v>
      </c>
      <c r="CS421" s="131">
        <f t="shared" si="438"/>
        <v>0</v>
      </c>
      <c r="CT421" s="131">
        <f t="shared" si="438"/>
        <v>0</v>
      </c>
      <c r="CU421" s="131">
        <f t="shared" si="438"/>
        <v>0</v>
      </c>
      <c r="CV421" s="131">
        <f t="shared" si="438"/>
        <v>0</v>
      </c>
      <c r="CW421" s="131">
        <f t="shared" si="438"/>
        <v>0</v>
      </c>
      <c r="CX421" s="131">
        <f t="shared" si="438"/>
        <v>0</v>
      </c>
      <c r="CY421" s="131">
        <f t="shared" si="438"/>
        <v>0</v>
      </c>
      <c r="CZ421" s="131">
        <f t="shared" ref="CZ421:DZ421" si="439">IF(CZ$287&lt;=$D421,CZ416,0)</f>
        <v>0</v>
      </c>
      <c r="DA421" s="131">
        <f t="shared" si="439"/>
        <v>0</v>
      </c>
      <c r="DB421" s="131">
        <f t="shared" si="439"/>
        <v>0</v>
      </c>
      <c r="DC421" s="131">
        <f t="shared" si="439"/>
        <v>0</v>
      </c>
      <c r="DD421" s="131">
        <f t="shared" si="439"/>
        <v>0</v>
      </c>
      <c r="DE421" s="131">
        <f t="shared" si="439"/>
        <v>0</v>
      </c>
      <c r="DF421" s="131">
        <f t="shared" si="439"/>
        <v>0</v>
      </c>
      <c r="DG421" s="131">
        <f t="shared" si="439"/>
        <v>0</v>
      </c>
      <c r="DH421" s="131">
        <f t="shared" si="439"/>
        <v>0</v>
      </c>
      <c r="DI421" s="131">
        <f t="shared" si="439"/>
        <v>0</v>
      </c>
      <c r="DJ421" s="131">
        <f t="shared" si="439"/>
        <v>0</v>
      </c>
      <c r="DK421" s="131">
        <f t="shared" si="439"/>
        <v>0</v>
      </c>
      <c r="DL421" s="131">
        <f t="shared" si="439"/>
        <v>0</v>
      </c>
      <c r="DM421" s="131">
        <f t="shared" si="439"/>
        <v>0</v>
      </c>
      <c r="DN421" s="131">
        <f t="shared" si="439"/>
        <v>0</v>
      </c>
      <c r="DO421" s="131">
        <f t="shared" si="439"/>
        <v>0</v>
      </c>
      <c r="DP421" s="131">
        <f t="shared" si="439"/>
        <v>0</v>
      </c>
      <c r="DQ421" s="131">
        <f t="shared" si="439"/>
        <v>0</v>
      </c>
      <c r="DR421" s="131">
        <f t="shared" si="439"/>
        <v>0</v>
      </c>
      <c r="DS421" s="131">
        <f t="shared" si="439"/>
        <v>0</v>
      </c>
      <c r="DT421" s="131">
        <f t="shared" si="439"/>
        <v>0</v>
      </c>
      <c r="DU421" s="131">
        <f t="shared" si="439"/>
        <v>0</v>
      </c>
      <c r="DV421" s="131">
        <f t="shared" si="439"/>
        <v>0</v>
      </c>
      <c r="DW421" s="131">
        <f t="shared" si="439"/>
        <v>0</v>
      </c>
      <c r="DX421" s="131">
        <f t="shared" si="439"/>
        <v>0</v>
      </c>
      <c r="DY421" s="131">
        <f t="shared" si="439"/>
        <v>0</v>
      </c>
      <c r="DZ421" s="131">
        <f t="shared" si="439"/>
        <v>0</v>
      </c>
    </row>
    <row r="422" spans="2:130" ht="13" x14ac:dyDescent="0.3">
      <c r="B422" s="38" t="s">
        <v>59</v>
      </c>
      <c r="D422" s="38"/>
      <c r="E422" s="38"/>
      <c r="F422" s="51">
        <f>SUM(H422:DZ422)</f>
        <v>53186746.524245128</v>
      </c>
      <c r="H422" s="56">
        <f t="shared" ref="H422" si="440">SUM(H420:H421)</f>
        <v>1046959.9593607304</v>
      </c>
      <c r="I422" s="56">
        <f>SUM(I420:I421)</f>
        <v>1049962.0251265815</v>
      </c>
      <c r="J422" s="56">
        <f t="shared" ref="J422:BU422" si="441">SUM(J420:J421)</f>
        <v>1053295.7828469246</v>
      </c>
      <c r="K422" s="56">
        <f t="shared" si="441"/>
        <v>1056532.0780655849</v>
      </c>
      <c r="L422" s="56">
        <f t="shared" si="441"/>
        <v>1059778.3169362687</v>
      </c>
      <c r="M422" s="56">
        <f t="shared" si="441"/>
        <v>1063034.5300112613</v>
      </c>
      <c r="N422" s="56">
        <f t="shared" si="441"/>
        <v>1066300.7479367214</v>
      </c>
      <c r="O422" s="56">
        <f t="shared" si="441"/>
        <v>1069577.0014529696</v>
      </c>
      <c r="P422" s="56">
        <f t="shared" si="441"/>
        <v>1072863.3213947767</v>
      </c>
      <c r="Q422" s="56">
        <f t="shared" si="441"/>
        <v>1076159.7386916557</v>
      </c>
      <c r="R422" s="56">
        <f t="shared" si="441"/>
        <v>1079466.2843681502</v>
      </c>
      <c r="S422" s="56">
        <f t="shared" si="441"/>
        <v>1082782.9895441297</v>
      </c>
      <c r="T422" s="56">
        <f t="shared" si="441"/>
        <v>1086109.8854350797</v>
      </c>
      <c r="U422" s="56">
        <f t="shared" si="441"/>
        <v>1089335.6010688283</v>
      </c>
      <c r="V422" s="56">
        <f t="shared" si="441"/>
        <v>1092794.3747036839</v>
      </c>
      <c r="W422" s="56">
        <f t="shared" si="441"/>
        <v>1096152.0309930441</v>
      </c>
      <c r="X422" s="56">
        <f t="shared" si="441"/>
        <v>1099520.0038213783</v>
      </c>
      <c r="Y422" s="56">
        <f t="shared" si="441"/>
        <v>1102898.3248866834</v>
      </c>
      <c r="Z422" s="56">
        <f t="shared" si="441"/>
        <v>1106287.0259843483</v>
      </c>
      <c r="AA422" s="56">
        <f t="shared" si="441"/>
        <v>1109686.1390074557</v>
      </c>
      <c r="AB422" s="56">
        <f t="shared" si="441"/>
        <v>1113095.6959470809</v>
      </c>
      <c r="AC422" s="56">
        <f t="shared" si="441"/>
        <v>1116515.7288925925</v>
      </c>
      <c r="AD422" s="56">
        <f t="shared" si="441"/>
        <v>1119946.2700319558</v>
      </c>
      <c r="AE422" s="56">
        <f t="shared" si="441"/>
        <v>1123387.3516520346</v>
      </c>
      <c r="AF422" s="56">
        <f t="shared" si="441"/>
        <v>1126839.0061388952</v>
      </c>
      <c r="AG422" s="56">
        <f t="shared" si="441"/>
        <v>1130070.1180584198</v>
      </c>
      <c r="AH422" s="56">
        <f t="shared" si="441"/>
        <v>1133658.2287619014</v>
      </c>
      <c r="AI422" s="56">
        <f t="shared" si="441"/>
        <v>1137141.4409470113</v>
      </c>
      <c r="AJ422" s="56">
        <f t="shared" si="441"/>
        <v>1140635.3554468211</v>
      </c>
      <c r="AK422" s="56">
        <f t="shared" si="441"/>
        <v>1144140.0051446392</v>
      </c>
      <c r="AL422" s="56">
        <f t="shared" si="441"/>
        <v>1147655.4230248092</v>
      </c>
      <c r="AM422" s="56">
        <f t="shared" si="441"/>
        <v>1151181.6421730202</v>
      </c>
      <c r="AN422" s="56">
        <f t="shared" si="441"/>
        <v>1154718.6957766192</v>
      </c>
      <c r="AO422" s="56">
        <f t="shared" si="441"/>
        <v>1158266.6171249216</v>
      </c>
      <c r="AP422" s="56">
        <f t="shared" si="441"/>
        <v>1161825.4396095267</v>
      </c>
      <c r="AQ422" s="56">
        <f t="shared" si="441"/>
        <v>1165395.19672463</v>
      </c>
      <c r="AR422" s="56">
        <f t="shared" si="441"/>
        <v>1098261.5255242889</v>
      </c>
      <c r="AS422" s="56">
        <f t="shared" si="441"/>
        <v>1101410.6940271044</v>
      </c>
      <c r="AT422" s="56">
        <f t="shared" si="441"/>
        <v>1104907.8075575088</v>
      </c>
      <c r="AU422" s="56">
        <f t="shared" si="441"/>
        <v>1108302.6828744819</v>
      </c>
      <c r="AV422" s="56">
        <f t="shared" si="441"/>
        <v>1111707.9890874438</v>
      </c>
      <c r="AW422" s="56">
        <f t="shared" si="441"/>
        <v>1115123.7582457573</v>
      </c>
      <c r="AX422" s="56">
        <f t="shared" si="441"/>
        <v>1118550.0224972584</v>
      </c>
      <c r="AY422" s="56">
        <f t="shared" si="441"/>
        <v>1121986.8140885585</v>
      </c>
      <c r="AZ422" s="56">
        <f t="shared" si="441"/>
        <v>1125434.1653653486</v>
      </c>
      <c r="BA422" s="56">
        <f t="shared" si="441"/>
        <v>1128892.108772702</v>
      </c>
      <c r="BB422" s="56">
        <f t="shared" si="441"/>
        <v>1132360.6768553823</v>
      </c>
      <c r="BC422" s="56">
        <f t="shared" si="441"/>
        <v>1135839.902258147</v>
      </c>
      <c r="BD422" s="56">
        <f t="shared" si="441"/>
        <v>0</v>
      </c>
      <c r="BE422" s="56">
        <f t="shared" si="441"/>
        <v>0</v>
      </c>
      <c r="BF422" s="56">
        <f t="shared" si="441"/>
        <v>0</v>
      </c>
      <c r="BG422" s="56">
        <f t="shared" si="441"/>
        <v>0</v>
      </c>
      <c r="BH422" s="56">
        <f t="shared" si="441"/>
        <v>0</v>
      </c>
      <c r="BI422" s="56">
        <f t="shared" si="441"/>
        <v>0</v>
      </c>
      <c r="BJ422" s="56">
        <f t="shared" si="441"/>
        <v>0</v>
      </c>
      <c r="BK422" s="56">
        <f t="shared" si="441"/>
        <v>0</v>
      </c>
      <c r="BL422" s="56">
        <f t="shared" si="441"/>
        <v>0</v>
      </c>
      <c r="BM422" s="56">
        <f t="shared" si="441"/>
        <v>0</v>
      </c>
      <c r="BN422" s="56">
        <f t="shared" si="441"/>
        <v>0</v>
      </c>
      <c r="BO422" s="56">
        <f t="shared" si="441"/>
        <v>0</v>
      </c>
      <c r="BP422" s="56">
        <f t="shared" si="441"/>
        <v>0</v>
      </c>
      <c r="BQ422" s="56">
        <f t="shared" si="441"/>
        <v>0</v>
      </c>
      <c r="BR422" s="56">
        <f t="shared" si="441"/>
        <v>0</v>
      </c>
      <c r="BS422" s="56">
        <f t="shared" si="441"/>
        <v>0</v>
      </c>
      <c r="BT422" s="56">
        <f t="shared" si="441"/>
        <v>0</v>
      </c>
      <c r="BU422" s="56">
        <f t="shared" si="441"/>
        <v>0</v>
      </c>
      <c r="BV422" s="56">
        <f t="shared" ref="BV422:DZ422" si="442">SUM(BV420:BV421)</f>
        <v>0</v>
      </c>
      <c r="BW422" s="56">
        <f t="shared" si="442"/>
        <v>0</v>
      </c>
      <c r="BX422" s="56">
        <f t="shared" si="442"/>
        <v>0</v>
      </c>
      <c r="BY422" s="56">
        <f t="shared" si="442"/>
        <v>0</v>
      </c>
      <c r="BZ422" s="56">
        <f t="shared" si="442"/>
        <v>0</v>
      </c>
      <c r="CA422" s="56">
        <f t="shared" si="442"/>
        <v>0</v>
      </c>
      <c r="CB422" s="56">
        <f t="shared" si="442"/>
        <v>0</v>
      </c>
      <c r="CC422" s="56">
        <f t="shared" si="442"/>
        <v>0</v>
      </c>
      <c r="CD422" s="56">
        <f t="shared" si="442"/>
        <v>0</v>
      </c>
      <c r="CE422" s="56">
        <f t="shared" si="442"/>
        <v>0</v>
      </c>
      <c r="CF422" s="56">
        <f t="shared" si="442"/>
        <v>0</v>
      </c>
      <c r="CG422" s="56">
        <f t="shared" si="442"/>
        <v>0</v>
      </c>
      <c r="CH422" s="56">
        <f t="shared" si="442"/>
        <v>0</v>
      </c>
      <c r="CI422" s="56">
        <f t="shared" si="442"/>
        <v>0</v>
      </c>
      <c r="CJ422" s="56">
        <f t="shared" si="442"/>
        <v>0</v>
      </c>
      <c r="CK422" s="56">
        <f t="shared" si="442"/>
        <v>0</v>
      </c>
      <c r="CL422" s="56">
        <f t="shared" si="442"/>
        <v>0</v>
      </c>
      <c r="CM422" s="56">
        <f t="shared" si="442"/>
        <v>0</v>
      </c>
      <c r="CN422" s="56">
        <f t="shared" si="442"/>
        <v>0</v>
      </c>
      <c r="CO422" s="56">
        <f t="shared" si="442"/>
        <v>0</v>
      </c>
      <c r="CP422" s="56">
        <f t="shared" si="442"/>
        <v>0</v>
      </c>
      <c r="CQ422" s="56">
        <f t="shared" si="442"/>
        <v>0</v>
      </c>
      <c r="CR422" s="56">
        <f t="shared" si="442"/>
        <v>0</v>
      </c>
      <c r="CS422" s="56">
        <f t="shared" si="442"/>
        <v>0</v>
      </c>
      <c r="CT422" s="56">
        <f t="shared" si="442"/>
        <v>0</v>
      </c>
      <c r="CU422" s="56">
        <f t="shared" si="442"/>
        <v>0</v>
      </c>
      <c r="CV422" s="56">
        <f t="shared" si="442"/>
        <v>0</v>
      </c>
      <c r="CW422" s="56">
        <f t="shared" si="442"/>
        <v>0</v>
      </c>
      <c r="CX422" s="56">
        <f t="shared" si="442"/>
        <v>0</v>
      </c>
      <c r="CY422" s="56">
        <f t="shared" si="442"/>
        <v>0</v>
      </c>
      <c r="CZ422" s="56">
        <f t="shared" si="442"/>
        <v>0</v>
      </c>
      <c r="DA422" s="56">
        <f t="shared" si="442"/>
        <v>0</v>
      </c>
      <c r="DB422" s="56">
        <f t="shared" si="442"/>
        <v>0</v>
      </c>
      <c r="DC422" s="56">
        <f t="shared" si="442"/>
        <v>0</v>
      </c>
      <c r="DD422" s="56">
        <f t="shared" si="442"/>
        <v>0</v>
      </c>
      <c r="DE422" s="56">
        <f t="shared" si="442"/>
        <v>0</v>
      </c>
      <c r="DF422" s="56">
        <f t="shared" si="442"/>
        <v>0</v>
      </c>
      <c r="DG422" s="56">
        <f t="shared" si="442"/>
        <v>0</v>
      </c>
      <c r="DH422" s="56">
        <f t="shared" si="442"/>
        <v>0</v>
      </c>
      <c r="DI422" s="56">
        <f t="shared" si="442"/>
        <v>0</v>
      </c>
      <c r="DJ422" s="56">
        <f t="shared" si="442"/>
        <v>0</v>
      </c>
      <c r="DK422" s="56">
        <f t="shared" si="442"/>
        <v>0</v>
      </c>
      <c r="DL422" s="56">
        <f t="shared" si="442"/>
        <v>0</v>
      </c>
      <c r="DM422" s="56">
        <f t="shared" si="442"/>
        <v>0</v>
      </c>
      <c r="DN422" s="56">
        <f t="shared" si="442"/>
        <v>0</v>
      </c>
      <c r="DO422" s="56">
        <f t="shared" si="442"/>
        <v>0</v>
      </c>
      <c r="DP422" s="56">
        <f t="shared" si="442"/>
        <v>0</v>
      </c>
      <c r="DQ422" s="56">
        <f t="shared" si="442"/>
        <v>0</v>
      </c>
      <c r="DR422" s="56">
        <f t="shared" si="442"/>
        <v>0</v>
      </c>
      <c r="DS422" s="56">
        <f t="shared" si="442"/>
        <v>0</v>
      </c>
      <c r="DT422" s="56">
        <f t="shared" si="442"/>
        <v>0</v>
      </c>
      <c r="DU422" s="56">
        <f t="shared" si="442"/>
        <v>0</v>
      </c>
      <c r="DV422" s="56">
        <f t="shared" si="442"/>
        <v>0</v>
      </c>
      <c r="DW422" s="56">
        <f t="shared" si="442"/>
        <v>0</v>
      </c>
      <c r="DX422" s="56">
        <f t="shared" si="442"/>
        <v>0</v>
      </c>
      <c r="DY422" s="56">
        <f t="shared" si="442"/>
        <v>0</v>
      </c>
      <c r="DZ422" s="56">
        <f t="shared" si="442"/>
        <v>0</v>
      </c>
    </row>
    <row r="423" spans="2:130" x14ac:dyDescent="0.25"/>
    <row r="424" spans="2:130" ht="13" x14ac:dyDescent="0.3">
      <c r="B424" s="108" t="s">
        <v>101</v>
      </c>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row>
    <row r="425" spans="2:130" x14ac:dyDescent="0.25">
      <c r="B425" t="str">
        <f>B420</f>
        <v>Additional upskilling across the supply chain</v>
      </c>
      <c r="D425" s="134">
        <f>Costs!T367</f>
        <v>0</v>
      </c>
      <c r="F425" s="46">
        <f>SUM(H425:DZ425)</f>
        <v>0</v>
      </c>
      <c r="H425" s="43">
        <f>H415-H420</f>
        <v>0</v>
      </c>
      <c r="I425" s="43">
        <f t="shared" ref="I425:BT425" si="443">I415-I420</f>
        <v>0</v>
      </c>
      <c r="J425" s="43">
        <f t="shared" si="443"/>
        <v>0</v>
      </c>
      <c r="K425" s="43">
        <f t="shared" si="443"/>
        <v>0</v>
      </c>
      <c r="L425" s="43">
        <f t="shared" si="443"/>
        <v>0</v>
      </c>
      <c r="M425" s="43">
        <f t="shared" si="443"/>
        <v>0</v>
      </c>
      <c r="N425" s="43">
        <f t="shared" si="443"/>
        <v>0</v>
      </c>
      <c r="O425" s="43">
        <f t="shared" si="443"/>
        <v>0</v>
      </c>
      <c r="P425" s="43">
        <f t="shared" si="443"/>
        <v>0</v>
      </c>
      <c r="Q425" s="43">
        <f t="shared" si="443"/>
        <v>0</v>
      </c>
      <c r="R425" s="43">
        <f t="shared" si="443"/>
        <v>0</v>
      </c>
      <c r="S425" s="43">
        <f t="shared" si="443"/>
        <v>0</v>
      </c>
      <c r="T425" s="43">
        <f t="shared" si="443"/>
        <v>0</v>
      </c>
      <c r="U425" s="43">
        <f t="shared" si="443"/>
        <v>0</v>
      </c>
      <c r="V425" s="43">
        <f t="shared" si="443"/>
        <v>0</v>
      </c>
      <c r="W425" s="43">
        <f t="shared" si="443"/>
        <v>0</v>
      </c>
      <c r="X425" s="43">
        <f t="shared" si="443"/>
        <v>0</v>
      </c>
      <c r="Y425" s="43">
        <f t="shared" si="443"/>
        <v>0</v>
      </c>
      <c r="Z425" s="43">
        <f t="shared" si="443"/>
        <v>0</v>
      </c>
      <c r="AA425" s="43">
        <f t="shared" si="443"/>
        <v>0</v>
      </c>
      <c r="AB425" s="43">
        <f t="shared" si="443"/>
        <v>0</v>
      </c>
      <c r="AC425" s="43">
        <f t="shared" si="443"/>
        <v>0</v>
      </c>
      <c r="AD425" s="43">
        <f t="shared" si="443"/>
        <v>0</v>
      </c>
      <c r="AE425" s="43">
        <f t="shared" si="443"/>
        <v>0</v>
      </c>
      <c r="AF425" s="43">
        <f t="shared" si="443"/>
        <v>0</v>
      </c>
      <c r="AG425" s="43">
        <f t="shared" si="443"/>
        <v>0</v>
      </c>
      <c r="AH425" s="43">
        <f t="shared" si="443"/>
        <v>0</v>
      </c>
      <c r="AI425" s="43">
        <f t="shared" si="443"/>
        <v>0</v>
      </c>
      <c r="AJ425" s="43">
        <f t="shared" si="443"/>
        <v>0</v>
      </c>
      <c r="AK425" s="43">
        <f t="shared" si="443"/>
        <v>0</v>
      </c>
      <c r="AL425" s="43">
        <f t="shared" si="443"/>
        <v>0</v>
      </c>
      <c r="AM425" s="43">
        <f t="shared" si="443"/>
        <v>0</v>
      </c>
      <c r="AN425" s="43">
        <f t="shared" si="443"/>
        <v>0</v>
      </c>
      <c r="AO425" s="43">
        <f t="shared" si="443"/>
        <v>0</v>
      </c>
      <c r="AP425" s="43">
        <f t="shared" si="443"/>
        <v>0</v>
      </c>
      <c r="AQ425" s="43">
        <f t="shared" si="443"/>
        <v>0</v>
      </c>
      <c r="AR425" s="43">
        <f t="shared" si="443"/>
        <v>0</v>
      </c>
      <c r="AS425" s="43">
        <f t="shared" si="443"/>
        <v>0</v>
      </c>
      <c r="AT425" s="43">
        <f t="shared" si="443"/>
        <v>0</v>
      </c>
      <c r="AU425" s="43">
        <f t="shared" si="443"/>
        <v>0</v>
      </c>
      <c r="AV425" s="43">
        <f t="shared" si="443"/>
        <v>0</v>
      </c>
      <c r="AW425" s="43">
        <f t="shared" si="443"/>
        <v>0</v>
      </c>
      <c r="AX425" s="43">
        <f t="shared" si="443"/>
        <v>0</v>
      </c>
      <c r="AY425" s="43">
        <f t="shared" si="443"/>
        <v>0</v>
      </c>
      <c r="AZ425" s="43">
        <f t="shared" si="443"/>
        <v>0</v>
      </c>
      <c r="BA425" s="43">
        <f t="shared" si="443"/>
        <v>0</v>
      </c>
      <c r="BB425" s="43">
        <f t="shared" si="443"/>
        <v>0</v>
      </c>
      <c r="BC425" s="43">
        <f t="shared" si="443"/>
        <v>0</v>
      </c>
      <c r="BD425" s="43">
        <f t="shared" si="443"/>
        <v>0</v>
      </c>
      <c r="BE425" s="43">
        <f t="shared" si="443"/>
        <v>0</v>
      </c>
      <c r="BF425" s="43">
        <f t="shared" si="443"/>
        <v>0</v>
      </c>
      <c r="BG425" s="43">
        <f t="shared" si="443"/>
        <v>0</v>
      </c>
      <c r="BH425" s="43">
        <f t="shared" si="443"/>
        <v>0</v>
      </c>
      <c r="BI425" s="43">
        <f t="shared" si="443"/>
        <v>0</v>
      </c>
      <c r="BJ425" s="43">
        <f t="shared" si="443"/>
        <v>0</v>
      </c>
      <c r="BK425" s="43">
        <f t="shared" si="443"/>
        <v>0</v>
      </c>
      <c r="BL425" s="43">
        <f t="shared" si="443"/>
        <v>0</v>
      </c>
      <c r="BM425" s="43">
        <f t="shared" si="443"/>
        <v>0</v>
      </c>
      <c r="BN425" s="43">
        <f t="shared" si="443"/>
        <v>0</v>
      </c>
      <c r="BO425" s="43">
        <f t="shared" si="443"/>
        <v>0</v>
      </c>
      <c r="BP425" s="43">
        <f t="shared" si="443"/>
        <v>0</v>
      </c>
      <c r="BQ425" s="43">
        <f t="shared" si="443"/>
        <v>0</v>
      </c>
      <c r="BR425" s="43">
        <f t="shared" si="443"/>
        <v>0</v>
      </c>
      <c r="BS425" s="43">
        <f t="shared" si="443"/>
        <v>0</v>
      </c>
      <c r="BT425" s="43">
        <f t="shared" si="443"/>
        <v>0</v>
      </c>
      <c r="BU425" s="43">
        <f t="shared" ref="BU425:DZ425" si="444">BU415-BU420</f>
        <v>0</v>
      </c>
      <c r="BV425" s="43">
        <f t="shared" si="444"/>
        <v>0</v>
      </c>
      <c r="BW425" s="43">
        <f t="shared" si="444"/>
        <v>0</v>
      </c>
      <c r="BX425" s="43">
        <f t="shared" si="444"/>
        <v>0</v>
      </c>
      <c r="BY425" s="43">
        <f t="shared" si="444"/>
        <v>0</v>
      </c>
      <c r="BZ425" s="43">
        <f t="shared" si="444"/>
        <v>0</v>
      </c>
      <c r="CA425" s="43">
        <f t="shared" si="444"/>
        <v>0</v>
      </c>
      <c r="CB425" s="43">
        <f t="shared" si="444"/>
        <v>0</v>
      </c>
      <c r="CC425" s="43">
        <f t="shared" si="444"/>
        <v>0</v>
      </c>
      <c r="CD425" s="43">
        <f t="shared" si="444"/>
        <v>0</v>
      </c>
      <c r="CE425" s="43">
        <f t="shared" si="444"/>
        <v>0</v>
      </c>
      <c r="CF425" s="43">
        <f t="shared" si="444"/>
        <v>0</v>
      </c>
      <c r="CG425" s="43">
        <f t="shared" si="444"/>
        <v>0</v>
      </c>
      <c r="CH425" s="43">
        <f t="shared" si="444"/>
        <v>0</v>
      </c>
      <c r="CI425" s="43">
        <f t="shared" si="444"/>
        <v>0</v>
      </c>
      <c r="CJ425" s="43">
        <f t="shared" si="444"/>
        <v>0</v>
      </c>
      <c r="CK425" s="43">
        <f t="shared" si="444"/>
        <v>0</v>
      </c>
      <c r="CL425" s="43">
        <f t="shared" si="444"/>
        <v>0</v>
      </c>
      <c r="CM425" s="43">
        <f t="shared" si="444"/>
        <v>0</v>
      </c>
      <c r="CN425" s="43">
        <f t="shared" si="444"/>
        <v>0</v>
      </c>
      <c r="CO425" s="43">
        <f t="shared" si="444"/>
        <v>0</v>
      </c>
      <c r="CP425" s="43">
        <f t="shared" si="444"/>
        <v>0</v>
      </c>
      <c r="CQ425" s="43">
        <f t="shared" si="444"/>
        <v>0</v>
      </c>
      <c r="CR425" s="43">
        <f t="shared" si="444"/>
        <v>0</v>
      </c>
      <c r="CS425" s="43">
        <f t="shared" si="444"/>
        <v>0</v>
      </c>
      <c r="CT425" s="43">
        <f t="shared" si="444"/>
        <v>0</v>
      </c>
      <c r="CU425" s="43">
        <f t="shared" si="444"/>
        <v>0</v>
      </c>
      <c r="CV425" s="43">
        <f t="shared" si="444"/>
        <v>0</v>
      </c>
      <c r="CW425" s="43">
        <f t="shared" si="444"/>
        <v>0</v>
      </c>
      <c r="CX425" s="43">
        <f t="shared" si="444"/>
        <v>0</v>
      </c>
      <c r="CY425" s="43">
        <f t="shared" si="444"/>
        <v>0</v>
      </c>
      <c r="CZ425" s="43">
        <f t="shared" si="444"/>
        <v>0</v>
      </c>
      <c r="DA425" s="43">
        <f t="shared" si="444"/>
        <v>0</v>
      </c>
      <c r="DB425" s="43">
        <f t="shared" si="444"/>
        <v>0</v>
      </c>
      <c r="DC425" s="43">
        <f t="shared" si="444"/>
        <v>0</v>
      </c>
      <c r="DD425" s="43">
        <f t="shared" si="444"/>
        <v>0</v>
      </c>
      <c r="DE425" s="43">
        <f t="shared" si="444"/>
        <v>0</v>
      </c>
      <c r="DF425" s="43">
        <f t="shared" si="444"/>
        <v>0</v>
      </c>
      <c r="DG425" s="43">
        <f t="shared" si="444"/>
        <v>0</v>
      </c>
      <c r="DH425" s="43">
        <f t="shared" si="444"/>
        <v>0</v>
      </c>
      <c r="DI425" s="43">
        <f t="shared" si="444"/>
        <v>0</v>
      </c>
      <c r="DJ425" s="43">
        <f t="shared" si="444"/>
        <v>0</v>
      </c>
      <c r="DK425" s="43">
        <f t="shared" si="444"/>
        <v>0</v>
      </c>
      <c r="DL425" s="43">
        <f t="shared" si="444"/>
        <v>0</v>
      </c>
      <c r="DM425" s="43">
        <f t="shared" si="444"/>
        <v>0</v>
      </c>
      <c r="DN425" s="43">
        <f t="shared" si="444"/>
        <v>0</v>
      </c>
      <c r="DO425" s="43">
        <f t="shared" si="444"/>
        <v>0</v>
      </c>
      <c r="DP425" s="43">
        <f t="shared" si="444"/>
        <v>0</v>
      </c>
      <c r="DQ425" s="43">
        <f t="shared" si="444"/>
        <v>0</v>
      </c>
      <c r="DR425" s="43">
        <f t="shared" si="444"/>
        <v>0</v>
      </c>
      <c r="DS425" s="43">
        <f t="shared" si="444"/>
        <v>0</v>
      </c>
      <c r="DT425" s="43">
        <f t="shared" si="444"/>
        <v>0</v>
      </c>
      <c r="DU425" s="43">
        <f t="shared" si="444"/>
        <v>0</v>
      </c>
      <c r="DV425" s="43">
        <f t="shared" si="444"/>
        <v>0</v>
      </c>
      <c r="DW425" s="43">
        <f t="shared" si="444"/>
        <v>0</v>
      </c>
      <c r="DX425" s="43">
        <f t="shared" si="444"/>
        <v>0</v>
      </c>
      <c r="DY425" s="43">
        <f t="shared" si="444"/>
        <v>0</v>
      </c>
      <c r="DZ425" s="43">
        <f t="shared" si="444"/>
        <v>0</v>
      </c>
    </row>
    <row r="426" spans="2:130" x14ac:dyDescent="0.25">
      <c r="B426" s="34" t="str">
        <f>B421</f>
        <v>Change support from industry associations</v>
      </c>
      <c r="C426" s="34"/>
      <c r="D426" s="134">
        <f>Costs!T368</f>
        <v>47149</v>
      </c>
      <c r="F426" s="48">
        <f>SUM(H426:DZ426)</f>
        <v>1062323.8161896893</v>
      </c>
      <c r="G426" s="34"/>
      <c r="H426" s="131">
        <f t="shared" ref="H426:BS426" si="445">H416-H421</f>
        <v>0</v>
      </c>
      <c r="I426" s="131">
        <f t="shared" si="445"/>
        <v>0</v>
      </c>
      <c r="J426" s="131">
        <f t="shared" si="445"/>
        <v>0</v>
      </c>
      <c r="K426" s="131">
        <f t="shared" si="445"/>
        <v>0</v>
      </c>
      <c r="L426" s="131">
        <f t="shared" si="445"/>
        <v>0</v>
      </c>
      <c r="M426" s="131">
        <f t="shared" si="445"/>
        <v>0</v>
      </c>
      <c r="N426" s="131">
        <f t="shared" si="445"/>
        <v>0</v>
      </c>
      <c r="O426" s="131">
        <f t="shared" si="445"/>
        <v>0</v>
      </c>
      <c r="P426" s="131">
        <f t="shared" si="445"/>
        <v>0</v>
      </c>
      <c r="Q426" s="131">
        <f t="shared" si="445"/>
        <v>0</v>
      </c>
      <c r="R426" s="131">
        <f t="shared" si="445"/>
        <v>0</v>
      </c>
      <c r="S426" s="131">
        <f t="shared" si="445"/>
        <v>0</v>
      </c>
      <c r="T426" s="131">
        <f t="shared" si="445"/>
        <v>0</v>
      </c>
      <c r="U426" s="131">
        <f t="shared" si="445"/>
        <v>0</v>
      </c>
      <c r="V426" s="131">
        <f t="shared" si="445"/>
        <v>0</v>
      </c>
      <c r="W426" s="131">
        <f t="shared" si="445"/>
        <v>0</v>
      </c>
      <c r="X426" s="131">
        <f t="shared" si="445"/>
        <v>0</v>
      </c>
      <c r="Y426" s="131">
        <f t="shared" si="445"/>
        <v>0</v>
      </c>
      <c r="Z426" s="131">
        <f t="shared" si="445"/>
        <v>0</v>
      </c>
      <c r="AA426" s="131">
        <f t="shared" si="445"/>
        <v>0</v>
      </c>
      <c r="AB426" s="131">
        <f t="shared" si="445"/>
        <v>0</v>
      </c>
      <c r="AC426" s="131">
        <f t="shared" si="445"/>
        <v>0</v>
      </c>
      <c r="AD426" s="131">
        <f t="shared" si="445"/>
        <v>0</v>
      </c>
      <c r="AE426" s="131">
        <f t="shared" si="445"/>
        <v>0</v>
      </c>
      <c r="AF426" s="131">
        <f t="shared" si="445"/>
        <v>0</v>
      </c>
      <c r="AG426" s="131">
        <f t="shared" si="445"/>
        <v>0</v>
      </c>
      <c r="AH426" s="131">
        <f t="shared" si="445"/>
        <v>0</v>
      </c>
      <c r="AI426" s="131">
        <f t="shared" si="445"/>
        <v>0</v>
      </c>
      <c r="AJ426" s="131">
        <f t="shared" si="445"/>
        <v>0</v>
      </c>
      <c r="AK426" s="131">
        <f t="shared" si="445"/>
        <v>0</v>
      </c>
      <c r="AL426" s="131">
        <f t="shared" si="445"/>
        <v>0</v>
      </c>
      <c r="AM426" s="131">
        <f t="shared" si="445"/>
        <v>0</v>
      </c>
      <c r="AN426" s="131">
        <f t="shared" si="445"/>
        <v>0</v>
      </c>
      <c r="AO426" s="131">
        <f t="shared" si="445"/>
        <v>0</v>
      </c>
      <c r="AP426" s="131">
        <f t="shared" si="445"/>
        <v>0</v>
      </c>
      <c r="AQ426" s="131">
        <f t="shared" si="445"/>
        <v>0</v>
      </c>
      <c r="AR426" s="131">
        <f t="shared" si="445"/>
        <v>27159.156567032496</v>
      </c>
      <c r="AS426" s="131">
        <f t="shared" si="445"/>
        <v>27237.033064056377</v>
      </c>
      <c r="AT426" s="131">
        <f t="shared" si="445"/>
        <v>27323.513972016441</v>
      </c>
      <c r="AU426" s="131">
        <f t="shared" si="445"/>
        <v>27407.466608174946</v>
      </c>
      <c r="AV426" s="131">
        <f t="shared" si="445"/>
        <v>27491.677192309147</v>
      </c>
      <c r="AW426" s="131">
        <f t="shared" si="445"/>
        <v>27576.146516974957</v>
      </c>
      <c r="AX426" s="131">
        <f t="shared" si="445"/>
        <v>27660.875377163447</v>
      </c>
      <c r="AY426" s="131">
        <f t="shared" si="445"/>
        <v>27745.864570308335</v>
      </c>
      <c r="AZ426" s="131">
        <f t="shared" si="445"/>
        <v>27831.114896293486</v>
      </c>
      <c r="BA426" s="131">
        <f t="shared" si="445"/>
        <v>27916.62715746044</v>
      </c>
      <c r="BB426" s="131">
        <f t="shared" si="445"/>
        <v>28002.402158615972</v>
      </c>
      <c r="BC426" s="131">
        <f t="shared" si="445"/>
        <v>28088.440707039656</v>
      </c>
      <c r="BD426" s="131">
        <f t="shared" si="445"/>
        <v>28174.743612491453</v>
      </c>
      <c r="BE426" s="131">
        <f t="shared" si="445"/>
        <v>28255.532216204952</v>
      </c>
      <c r="BF426" s="131">
        <f t="shared" si="445"/>
        <v>28345.246983419329</v>
      </c>
      <c r="BG426" s="131">
        <f t="shared" si="445"/>
        <v>28432.338936864966</v>
      </c>
      <c r="BH426" s="131">
        <f t="shared" si="445"/>
        <v>28519.69848396958</v>
      </c>
      <c r="BI426" s="131">
        <f t="shared" si="445"/>
        <v>28607.32644692585</v>
      </c>
      <c r="BJ426" s="131">
        <f t="shared" si="445"/>
        <v>28695.223650452677</v>
      </c>
      <c r="BK426" s="131">
        <f t="shared" si="445"/>
        <v>28783.39092180294</v>
      </c>
      <c r="BL426" s="131">
        <f t="shared" si="445"/>
        <v>28871.829090771284</v>
      </c>
      <c r="BM426" s="131">
        <f t="shared" si="445"/>
        <v>28960.538989701945</v>
      </c>
      <c r="BN426" s="131">
        <f t="shared" si="445"/>
        <v>29049.521453496563</v>
      </c>
      <c r="BO426" s="131">
        <f t="shared" si="445"/>
        <v>29138.777319622051</v>
      </c>
      <c r="BP426" s="131">
        <f t="shared" si="445"/>
        <v>29228.307428118467</v>
      </c>
      <c r="BQ426" s="131">
        <f t="shared" si="445"/>
        <v>29315.114674312641</v>
      </c>
      <c r="BR426" s="131">
        <f t="shared" si="445"/>
        <v>29408.193745297562</v>
      </c>
      <c r="BS426" s="131">
        <f t="shared" si="445"/>
        <v>29498.551646997406</v>
      </c>
      <c r="BT426" s="131">
        <f t="shared" ref="BT426:DZ426" si="446">BT416-BT421</f>
        <v>29589.187177118445</v>
      </c>
      <c r="BU426" s="131">
        <f t="shared" si="446"/>
        <v>29680.101188685578</v>
      </c>
      <c r="BV426" s="131">
        <f t="shared" si="446"/>
        <v>29771.294537344656</v>
      </c>
      <c r="BW426" s="131">
        <f t="shared" si="446"/>
        <v>29862.768081370552</v>
      </c>
      <c r="BX426" s="131">
        <f t="shared" si="446"/>
        <v>29954.522681675211</v>
      </c>
      <c r="BY426" s="131">
        <f t="shared" si="446"/>
        <v>30046.559201815777</v>
      </c>
      <c r="BZ426" s="131">
        <f t="shared" si="446"/>
        <v>30138.878508002694</v>
      </c>
      <c r="CA426" s="131">
        <f t="shared" si="446"/>
        <v>30231.481469107879</v>
      </c>
      <c r="CB426" s="131">
        <f t="shared" si="446"/>
        <v>30324.368956672912</v>
      </c>
      <c r="CC426" s="131">
        <f t="shared" si="446"/>
        <v>0</v>
      </c>
      <c r="CD426" s="131">
        <f t="shared" si="446"/>
        <v>0</v>
      </c>
      <c r="CE426" s="131">
        <f t="shared" si="446"/>
        <v>0</v>
      </c>
      <c r="CF426" s="131">
        <f t="shared" si="446"/>
        <v>0</v>
      </c>
      <c r="CG426" s="131">
        <f t="shared" si="446"/>
        <v>0</v>
      </c>
      <c r="CH426" s="131">
        <f t="shared" si="446"/>
        <v>0</v>
      </c>
      <c r="CI426" s="131">
        <f t="shared" si="446"/>
        <v>0</v>
      </c>
      <c r="CJ426" s="131">
        <f t="shared" si="446"/>
        <v>0</v>
      </c>
      <c r="CK426" s="131">
        <f t="shared" si="446"/>
        <v>0</v>
      </c>
      <c r="CL426" s="131">
        <f t="shared" si="446"/>
        <v>0</v>
      </c>
      <c r="CM426" s="131">
        <f t="shared" si="446"/>
        <v>0</v>
      </c>
      <c r="CN426" s="131">
        <f t="shared" si="446"/>
        <v>0</v>
      </c>
      <c r="CO426" s="131">
        <f t="shared" si="446"/>
        <v>0</v>
      </c>
      <c r="CP426" s="131">
        <f t="shared" si="446"/>
        <v>0</v>
      </c>
      <c r="CQ426" s="131">
        <f t="shared" si="446"/>
        <v>0</v>
      </c>
      <c r="CR426" s="131">
        <f t="shared" si="446"/>
        <v>0</v>
      </c>
      <c r="CS426" s="131">
        <f t="shared" si="446"/>
        <v>0</v>
      </c>
      <c r="CT426" s="131">
        <f t="shared" si="446"/>
        <v>0</v>
      </c>
      <c r="CU426" s="131">
        <f t="shared" si="446"/>
        <v>0</v>
      </c>
      <c r="CV426" s="131">
        <f t="shared" si="446"/>
        <v>0</v>
      </c>
      <c r="CW426" s="131">
        <f t="shared" si="446"/>
        <v>0</v>
      </c>
      <c r="CX426" s="131">
        <f t="shared" si="446"/>
        <v>0</v>
      </c>
      <c r="CY426" s="131">
        <f t="shared" si="446"/>
        <v>0</v>
      </c>
      <c r="CZ426" s="131">
        <f t="shared" si="446"/>
        <v>0</v>
      </c>
      <c r="DA426" s="131">
        <f t="shared" si="446"/>
        <v>0</v>
      </c>
      <c r="DB426" s="131">
        <f t="shared" si="446"/>
        <v>0</v>
      </c>
      <c r="DC426" s="131">
        <f t="shared" si="446"/>
        <v>0</v>
      </c>
      <c r="DD426" s="131">
        <f t="shared" si="446"/>
        <v>0</v>
      </c>
      <c r="DE426" s="131">
        <f t="shared" si="446"/>
        <v>0</v>
      </c>
      <c r="DF426" s="131">
        <f t="shared" si="446"/>
        <v>0</v>
      </c>
      <c r="DG426" s="131">
        <f t="shared" si="446"/>
        <v>0</v>
      </c>
      <c r="DH426" s="131">
        <f t="shared" si="446"/>
        <v>0</v>
      </c>
      <c r="DI426" s="131">
        <f t="shared" si="446"/>
        <v>0</v>
      </c>
      <c r="DJ426" s="131">
        <f t="shared" si="446"/>
        <v>0</v>
      </c>
      <c r="DK426" s="131">
        <f t="shared" si="446"/>
        <v>0</v>
      </c>
      <c r="DL426" s="131">
        <f t="shared" si="446"/>
        <v>0</v>
      </c>
      <c r="DM426" s="131">
        <f t="shared" si="446"/>
        <v>0</v>
      </c>
      <c r="DN426" s="131">
        <f t="shared" si="446"/>
        <v>0</v>
      </c>
      <c r="DO426" s="131">
        <f t="shared" si="446"/>
        <v>0</v>
      </c>
      <c r="DP426" s="131">
        <f t="shared" si="446"/>
        <v>0</v>
      </c>
      <c r="DQ426" s="131">
        <f t="shared" si="446"/>
        <v>0</v>
      </c>
      <c r="DR426" s="131">
        <f t="shared" si="446"/>
        <v>0</v>
      </c>
      <c r="DS426" s="131">
        <f t="shared" si="446"/>
        <v>0</v>
      </c>
      <c r="DT426" s="131">
        <f t="shared" si="446"/>
        <v>0</v>
      </c>
      <c r="DU426" s="131">
        <f t="shared" si="446"/>
        <v>0</v>
      </c>
      <c r="DV426" s="131">
        <f t="shared" si="446"/>
        <v>0</v>
      </c>
      <c r="DW426" s="131">
        <f t="shared" si="446"/>
        <v>0</v>
      </c>
      <c r="DX426" s="131">
        <f t="shared" si="446"/>
        <v>0</v>
      </c>
      <c r="DY426" s="131">
        <f t="shared" si="446"/>
        <v>0</v>
      </c>
      <c r="DZ426" s="131">
        <f t="shared" si="446"/>
        <v>0</v>
      </c>
    </row>
    <row r="427" spans="2:130" ht="13" x14ac:dyDescent="0.3">
      <c r="B427" s="38" t="s">
        <v>59</v>
      </c>
      <c r="D427" s="38"/>
      <c r="E427" s="38"/>
      <c r="F427" s="51">
        <f>SUM(H427:DZ427)</f>
        <v>1062323.8161896893</v>
      </c>
      <c r="H427" s="56">
        <f t="shared" ref="H427" si="447">SUM(H425:H426)</f>
        <v>0</v>
      </c>
      <c r="I427" s="56">
        <f>SUM(I425:I426)</f>
        <v>0</v>
      </c>
      <c r="J427" s="56">
        <f t="shared" ref="J427:BU427" si="448">SUM(J425:J426)</f>
        <v>0</v>
      </c>
      <c r="K427" s="56">
        <f t="shared" si="448"/>
        <v>0</v>
      </c>
      <c r="L427" s="56">
        <f t="shared" si="448"/>
        <v>0</v>
      </c>
      <c r="M427" s="56">
        <f t="shared" si="448"/>
        <v>0</v>
      </c>
      <c r="N427" s="56">
        <f t="shared" si="448"/>
        <v>0</v>
      </c>
      <c r="O427" s="56">
        <f t="shared" si="448"/>
        <v>0</v>
      </c>
      <c r="P427" s="56">
        <f t="shared" si="448"/>
        <v>0</v>
      </c>
      <c r="Q427" s="56">
        <f t="shared" si="448"/>
        <v>0</v>
      </c>
      <c r="R427" s="56">
        <f t="shared" si="448"/>
        <v>0</v>
      </c>
      <c r="S427" s="56">
        <f t="shared" si="448"/>
        <v>0</v>
      </c>
      <c r="T427" s="56">
        <f t="shared" si="448"/>
        <v>0</v>
      </c>
      <c r="U427" s="56">
        <f t="shared" si="448"/>
        <v>0</v>
      </c>
      <c r="V427" s="56">
        <f t="shared" si="448"/>
        <v>0</v>
      </c>
      <c r="W427" s="56">
        <f t="shared" si="448"/>
        <v>0</v>
      </c>
      <c r="X427" s="56">
        <f t="shared" si="448"/>
        <v>0</v>
      </c>
      <c r="Y427" s="56">
        <f t="shared" si="448"/>
        <v>0</v>
      </c>
      <c r="Z427" s="56">
        <f t="shared" si="448"/>
        <v>0</v>
      </c>
      <c r="AA427" s="56">
        <f t="shared" si="448"/>
        <v>0</v>
      </c>
      <c r="AB427" s="56">
        <f t="shared" si="448"/>
        <v>0</v>
      </c>
      <c r="AC427" s="56">
        <f t="shared" si="448"/>
        <v>0</v>
      </c>
      <c r="AD427" s="56">
        <f t="shared" si="448"/>
        <v>0</v>
      </c>
      <c r="AE427" s="56">
        <f t="shared" si="448"/>
        <v>0</v>
      </c>
      <c r="AF427" s="56">
        <f t="shared" si="448"/>
        <v>0</v>
      </c>
      <c r="AG427" s="56">
        <f t="shared" si="448"/>
        <v>0</v>
      </c>
      <c r="AH427" s="56">
        <f t="shared" si="448"/>
        <v>0</v>
      </c>
      <c r="AI427" s="56">
        <f t="shared" si="448"/>
        <v>0</v>
      </c>
      <c r="AJ427" s="56">
        <f t="shared" si="448"/>
        <v>0</v>
      </c>
      <c r="AK427" s="56">
        <f t="shared" si="448"/>
        <v>0</v>
      </c>
      <c r="AL427" s="56">
        <f t="shared" si="448"/>
        <v>0</v>
      </c>
      <c r="AM427" s="56">
        <f t="shared" si="448"/>
        <v>0</v>
      </c>
      <c r="AN427" s="56">
        <f t="shared" si="448"/>
        <v>0</v>
      </c>
      <c r="AO427" s="56">
        <f t="shared" si="448"/>
        <v>0</v>
      </c>
      <c r="AP427" s="56">
        <f t="shared" si="448"/>
        <v>0</v>
      </c>
      <c r="AQ427" s="56">
        <f t="shared" si="448"/>
        <v>0</v>
      </c>
      <c r="AR427" s="56">
        <f t="shared" si="448"/>
        <v>27159.156567032496</v>
      </c>
      <c r="AS427" s="56">
        <f t="shared" si="448"/>
        <v>27237.033064056377</v>
      </c>
      <c r="AT427" s="56">
        <f t="shared" si="448"/>
        <v>27323.513972016441</v>
      </c>
      <c r="AU427" s="56">
        <f t="shared" si="448"/>
        <v>27407.466608174946</v>
      </c>
      <c r="AV427" s="56">
        <f t="shared" si="448"/>
        <v>27491.677192309147</v>
      </c>
      <c r="AW427" s="56">
        <f t="shared" si="448"/>
        <v>27576.146516974957</v>
      </c>
      <c r="AX427" s="56">
        <f t="shared" si="448"/>
        <v>27660.875377163447</v>
      </c>
      <c r="AY427" s="56">
        <f t="shared" si="448"/>
        <v>27745.864570308335</v>
      </c>
      <c r="AZ427" s="56">
        <f t="shared" si="448"/>
        <v>27831.114896293486</v>
      </c>
      <c r="BA427" s="56">
        <f t="shared" si="448"/>
        <v>27916.62715746044</v>
      </c>
      <c r="BB427" s="56">
        <f t="shared" si="448"/>
        <v>28002.402158615972</v>
      </c>
      <c r="BC427" s="56">
        <f t="shared" si="448"/>
        <v>28088.440707039656</v>
      </c>
      <c r="BD427" s="56">
        <f t="shared" si="448"/>
        <v>28174.743612491453</v>
      </c>
      <c r="BE427" s="56">
        <f t="shared" si="448"/>
        <v>28255.532216204952</v>
      </c>
      <c r="BF427" s="56">
        <f t="shared" si="448"/>
        <v>28345.246983419329</v>
      </c>
      <c r="BG427" s="56">
        <f t="shared" si="448"/>
        <v>28432.338936864966</v>
      </c>
      <c r="BH427" s="56">
        <f t="shared" si="448"/>
        <v>28519.69848396958</v>
      </c>
      <c r="BI427" s="56">
        <f t="shared" si="448"/>
        <v>28607.32644692585</v>
      </c>
      <c r="BJ427" s="56">
        <f t="shared" si="448"/>
        <v>28695.223650452677</v>
      </c>
      <c r="BK427" s="56">
        <f t="shared" si="448"/>
        <v>28783.39092180294</v>
      </c>
      <c r="BL427" s="56">
        <f t="shared" si="448"/>
        <v>28871.829090771284</v>
      </c>
      <c r="BM427" s="56">
        <f t="shared" si="448"/>
        <v>28960.538989701945</v>
      </c>
      <c r="BN427" s="56">
        <f t="shared" si="448"/>
        <v>29049.521453496563</v>
      </c>
      <c r="BO427" s="56">
        <f t="shared" si="448"/>
        <v>29138.777319622051</v>
      </c>
      <c r="BP427" s="56">
        <f t="shared" si="448"/>
        <v>29228.307428118467</v>
      </c>
      <c r="BQ427" s="56">
        <f t="shared" si="448"/>
        <v>29315.114674312641</v>
      </c>
      <c r="BR427" s="56">
        <f t="shared" si="448"/>
        <v>29408.193745297562</v>
      </c>
      <c r="BS427" s="56">
        <f t="shared" si="448"/>
        <v>29498.551646997406</v>
      </c>
      <c r="BT427" s="56">
        <f t="shared" si="448"/>
        <v>29589.187177118445</v>
      </c>
      <c r="BU427" s="56">
        <f t="shared" si="448"/>
        <v>29680.101188685578</v>
      </c>
      <c r="BV427" s="56">
        <f t="shared" ref="BV427:DZ427" si="449">SUM(BV425:BV426)</f>
        <v>29771.294537344656</v>
      </c>
      <c r="BW427" s="56">
        <f t="shared" si="449"/>
        <v>29862.768081370552</v>
      </c>
      <c r="BX427" s="56">
        <f t="shared" si="449"/>
        <v>29954.522681675211</v>
      </c>
      <c r="BY427" s="56">
        <f t="shared" si="449"/>
        <v>30046.559201815777</v>
      </c>
      <c r="BZ427" s="56">
        <f t="shared" si="449"/>
        <v>30138.878508002694</v>
      </c>
      <c r="CA427" s="56">
        <f t="shared" si="449"/>
        <v>30231.481469107879</v>
      </c>
      <c r="CB427" s="56">
        <f t="shared" si="449"/>
        <v>30324.368956672912</v>
      </c>
      <c r="CC427" s="56">
        <f t="shared" si="449"/>
        <v>0</v>
      </c>
      <c r="CD427" s="56">
        <f t="shared" si="449"/>
        <v>0</v>
      </c>
      <c r="CE427" s="56">
        <f t="shared" si="449"/>
        <v>0</v>
      </c>
      <c r="CF427" s="56">
        <f t="shared" si="449"/>
        <v>0</v>
      </c>
      <c r="CG427" s="56">
        <f t="shared" si="449"/>
        <v>0</v>
      </c>
      <c r="CH427" s="56">
        <f t="shared" si="449"/>
        <v>0</v>
      </c>
      <c r="CI427" s="56">
        <f t="shared" si="449"/>
        <v>0</v>
      </c>
      <c r="CJ427" s="56">
        <f t="shared" si="449"/>
        <v>0</v>
      </c>
      <c r="CK427" s="56">
        <f t="shared" si="449"/>
        <v>0</v>
      </c>
      <c r="CL427" s="56">
        <f t="shared" si="449"/>
        <v>0</v>
      </c>
      <c r="CM427" s="56">
        <f t="shared" si="449"/>
        <v>0</v>
      </c>
      <c r="CN427" s="56">
        <f t="shared" si="449"/>
        <v>0</v>
      </c>
      <c r="CO427" s="56">
        <f t="shared" si="449"/>
        <v>0</v>
      </c>
      <c r="CP427" s="56">
        <f t="shared" si="449"/>
        <v>0</v>
      </c>
      <c r="CQ427" s="56">
        <f t="shared" si="449"/>
        <v>0</v>
      </c>
      <c r="CR427" s="56">
        <f t="shared" si="449"/>
        <v>0</v>
      </c>
      <c r="CS427" s="56">
        <f t="shared" si="449"/>
        <v>0</v>
      </c>
      <c r="CT427" s="56">
        <f t="shared" si="449"/>
        <v>0</v>
      </c>
      <c r="CU427" s="56">
        <f t="shared" si="449"/>
        <v>0</v>
      </c>
      <c r="CV427" s="56">
        <f t="shared" si="449"/>
        <v>0</v>
      </c>
      <c r="CW427" s="56">
        <f t="shared" si="449"/>
        <v>0</v>
      </c>
      <c r="CX427" s="56">
        <f t="shared" si="449"/>
        <v>0</v>
      </c>
      <c r="CY427" s="56">
        <f t="shared" si="449"/>
        <v>0</v>
      </c>
      <c r="CZ427" s="56">
        <f t="shared" si="449"/>
        <v>0</v>
      </c>
      <c r="DA427" s="56">
        <f t="shared" si="449"/>
        <v>0</v>
      </c>
      <c r="DB427" s="56">
        <f t="shared" si="449"/>
        <v>0</v>
      </c>
      <c r="DC427" s="56">
        <f t="shared" si="449"/>
        <v>0</v>
      </c>
      <c r="DD427" s="56">
        <f t="shared" si="449"/>
        <v>0</v>
      </c>
      <c r="DE427" s="56">
        <f t="shared" si="449"/>
        <v>0</v>
      </c>
      <c r="DF427" s="56">
        <f t="shared" si="449"/>
        <v>0</v>
      </c>
      <c r="DG427" s="56">
        <f t="shared" si="449"/>
        <v>0</v>
      </c>
      <c r="DH427" s="56">
        <f t="shared" si="449"/>
        <v>0</v>
      </c>
      <c r="DI427" s="56">
        <f t="shared" si="449"/>
        <v>0</v>
      </c>
      <c r="DJ427" s="56">
        <f t="shared" si="449"/>
        <v>0</v>
      </c>
      <c r="DK427" s="56">
        <f t="shared" si="449"/>
        <v>0</v>
      </c>
      <c r="DL427" s="56">
        <f t="shared" si="449"/>
        <v>0</v>
      </c>
      <c r="DM427" s="56">
        <f t="shared" si="449"/>
        <v>0</v>
      </c>
      <c r="DN427" s="56">
        <f t="shared" si="449"/>
        <v>0</v>
      </c>
      <c r="DO427" s="56">
        <f t="shared" si="449"/>
        <v>0</v>
      </c>
      <c r="DP427" s="56">
        <f t="shared" si="449"/>
        <v>0</v>
      </c>
      <c r="DQ427" s="56">
        <f t="shared" si="449"/>
        <v>0</v>
      </c>
      <c r="DR427" s="56">
        <f t="shared" si="449"/>
        <v>0</v>
      </c>
      <c r="DS427" s="56">
        <f t="shared" si="449"/>
        <v>0</v>
      </c>
      <c r="DT427" s="56">
        <f t="shared" si="449"/>
        <v>0</v>
      </c>
      <c r="DU427" s="56">
        <f t="shared" si="449"/>
        <v>0</v>
      </c>
      <c r="DV427" s="56">
        <f t="shared" si="449"/>
        <v>0</v>
      </c>
      <c r="DW427" s="56">
        <f t="shared" si="449"/>
        <v>0</v>
      </c>
      <c r="DX427" s="56">
        <f t="shared" si="449"/>
        <v>0</v>
      </c>
      <c r="DY427" s="56">
        <f t="shared" si="449"/>
        <v>0</v>
      </c>
      <c r="DZ427" s="56">
        <f t="shared" si="449"/>
        <v>0</v>
      </c>
    </row>
    <row r="428" spans="2:130" x14ac:dyDescent="0.25"/>
    <row r="429" spans="2:130" ht="13" x14ac:dyDescent="0.3">
      <c r="B429" s="108" t="s">
        <v>102</v>
      </c>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row>
    <row r="430" spans="2:130" x14ac:dyDescent="0.25">
      <c r="B430" t="s">
        <v>33</v>
      </c>
      <c r="F430" s="46">
        <f t="shared" ref="F430:F436" si="450">SUM(H430:DZ430)</f>
        <v>321329378.34582996</v>
      </c>
      <c r="H430" s="43">
        <f t="shared" ref="H430:AM430" si="451">H312</f>
        <v>17258581.87562535</v>
      </c>
      <c r="I430" s="43">
        <f t="shared" si="451"/>
        <v>941963.53488797252</v>
      </c>
      <c r="J430" s="43">
        <f t="shared" si="451"/>
        <v>944758.09310887696</v>
      </c>
      <c r="K430" s="43">
        <f t="shared" si="451"/>
        <v>947470.39790822042</v>
      </c>
      <c r="L430" s="43">
        <f t="shared" si="451"/>
        <v>950190.48945993814</v>
      </c>
      <c r="M430" s="43">
        <f t="shared" si="451"/>
        <v>1003128.2308435128</v>
      </c>
      <c r="N430" s="43">
        <f t="shared" si="451"/>
        <v>1035440.609833408</v>
      </c>
      <c r="O430" s="43">
        <f t="shared" si="451"/>
        <v>1038413.2549538587</v>
      </c>
      <c r="P430" s="43">
        <f t="shared" si="451"/>
        <v>12336955.00210562</v>
      </c>
      <c r="Q430" s="43">
        <f t="shared" si="451"/>
        <v>1044384.1721846836</v>
      </c>
      <c r="R430" s="43">
        <f t="shared" si="451"/>
        <v>1047382.4933668326</v>
      </c>
      <c r="S430" s="43">
        <f t="shared" si="451"/>
        <v>1050389.4224254228</v>
      </c>
      <c r="T430" s="43">
        <f t="shared" si="451"/>
        <v>10982499.202043874</v>
      </c>
      <c r="U430" s="43">
        <f t="shared" si="451"/>
        <v>81395.997440344567</v>
      </c>
      <c r="V430" s="43">
        <f t="shared" si="451"/>
        <v>81637.477970504042</v>
      </c>
      <c r="W430" s="43">
        <f t="shared" si="451"/>
        <v>81871.850901438214</v>
      </c>
      <c r="X430" s="43">
        <f t="shared" si="451"/>
        <v>82106.896693319592</v>
      </c>
      <c r="Y430" s="43">
        <f t="shared" si="451"/>
        <v>30375.432128000761</v>
      </c>
      <c r="Z430" s="43">
        <f t="shared" si="451"/>
        <v>0</v>
      </c>
      <c r="AA430" s="43">
        <f t="shared" si="451"/>
        <v>0</v>
      </c>
      <c r="AB430" s="43">
        <f t="shared" si="451"/>
        <v>11690905.187743636</v>
      </c>
      <c r="AC430" s="43">
        <f t="shared" si="451"/>
        <v>0</v>
      </c>
      <c r="AD430" s="43">
        <f t="shared" si="451"/>
        <v>0</v>
      </c>
      <c r="AE430" s="43">
        <f t="shared" si="451"/>
        <v>0</v>
      </c>
      <c r="AF430" s="43">
        <f t="shared" si="451"/>
        <v>2641500.3436662122</v>
      </c>
      <c r="AG430" s="43">
        <f t="shared" si="451"/>
        <v>2648577.5816469183</v>
      </c>
      <c r="AH430" s="43">
        <f t="shared" si="451"/>
        <v>2656435.2151755607</v>
      </c>
      <c r="AI430" s="43">
        <f t="shared" si="451"/>
        <v>2664061.571632118</v>
      </c>
      <c r="AJ430" s="43">
        <f t="shared" si="451"/>
        <v>2671709.8225856582</v>
      </c>
      <c r="AK430" s="43">
        <f t="shared" si="451"/>
        <v>2679380.0308930641</v>
      </c>
      <c r="AL430" s="43">
        <f t="shared" si="451"/>
        <v>2687072.2595916744</v>
      </c>
      <c r="AM430" s="43">
        <f t="shared" si="451"/>
        <v>2694786.5718998024</v>
      </c>
      <c r="AN430" s="43">
        <f t="shared" ref="AN430:BS430" si="452">AN312</f>
        <v>25676020.909035034</v>
      </c>
      <c r="AO430" s="43">
        <f t="shared" si="452"/>
        <v>2710281.7011258509</v>
      </c>
      <c r="AP430" s="43">
        <f t="shared" si="452"/>
        <v>2718062.6453899499</v>
      </c>
      <c r="AQ430" s="43">
        <f t="shared" si="452"/>
        <v>2725865.9279569704</v>
      </c>
      <c r="AR430" s="43">
        <f t="shared" si="452"/>
        <v>2733691.6129579167</v>
      </c>
      <c r="AS430" s="43">
        <f t="shared" si="452"/>
        <v>2741015.8543335246</v>
      </c>
      <c r="AT430" s="43">
        <f t="shared" si="452"/>
        <v>2749147.7279206142</v>
      </c>
      <c r="AU430" s="43">
        <f t="shared" si="452"/>
        <v>2757040.2526112543</v>
      </c>
      <c r="AV430" s="43">
        <f t="shared" si="452"/>
        <v>2764955.4359409185</v>
      </c>
      <c r="AW430" s="43">
        <f t="shared" si="452"/>
        <v>2772893.3429602645</v>
      </c>
      <c r="AX430" s="43">
        <f t="shared" si="452"/>
        <v>2088899.5461954363</v>
      </c>
      <c r="AY430" s="43">
        <f t="shared" si="452"/>
        <v>0</v>
      </c>
      <c r="AZ430" s="43">
        <f t="shared" si="452"/>
        <v>23775298.238928735</v>
      </c>
      <c r="BA430" s="43">
        <f t="shared" si="452"/>
        <v>0</v>
      </c>
      <c r="BB430" s="43">
        <f t="shared" si="452"/>
        <v>0</v>
      </c>
      <c r="BC430" s="43">
        <f t="shared" si="452"/>
        <v>0</v>
      </c>
      <c r="BD430" s="43">
        <f t="shared" si="452"/>
        <v>0</v>
      </c>
      <c r="BE430" s="43">
        <f t="shared" si="452"/>
        <v>0</v>
      </c>
      <c r="BF430" s="43">
        <f t="shared" si="452"/>
        <v>0</v>
      </c>
      <c r="BG430" s="43">
        <f t="shared" si="452"/>
        <v>0</v>
      </c>
      <c r="BH430" s="43">
        <f t="shared" si="452"/>
        <v>0</v>
      </c>
      <c r="BI430" s="43">
        <f t="shared" si="452"/>
        <v>0</v>
      </c>
      <c r="BJ430" s="43">
        <f t="shared" si="452"/>
        <v>0</v>
      </c>
      <c r="BK430" s="43">
        <f t="shared" si="452"/>
        <v>0</v>
      </c>
      <c r="BL430" s="43">
        <f t="shared" si="452"/>
        <v>24605082.315122917</v>
      </c>
      <c r="BM430" s="43">
        <f t="shared" si="452"/>
        <v>0</v>
      </c>
      <c r="BN430" s="43">
        <f t="shared" si="452"/>
        <v>0</v>
      </c>
      <c r="BO430" s="43">
        <f t="shared" si="452"/>
        <v>0</v>
      </c>
      <c r="BP430" s="43">
        <f t="shared" si="452"/>
        <v>0</v>
      </c>
      <c r="BQ430" s="43">
        <f t="shared" si="452"/>
        <v>0</v>
      </c>
      <c r="BR430" s="43">
        <f t="shared" si="452"/>
        <v>0</v>
      </c>
      <c r="BS430" s="43">
        <f t="shared" si="452"/>
        <v>0</v>
      </c>
      <c r="BT430" s="43">
        <f t="shared" ref="BT430:CY430" si="453">BT312</f>
        <v>0</v>
      </c>
      <c r="BU430" s="43">
        <f t="shared" si="453"/>
        <v>0</v>
      </c>
      <c r="BV430" s="43">
        <f t="shared" si="453"/>
        <v>0</v>
      </c>
      <c r="BW430" s="43">
        <f t="shared" si="453"/>
        <v>0</v>
      </c>
      <c r="BX430" s="43">
        <f t="shared" si="453"/>
        <v>25466260.196152236</v>
      </c>
      <c r="BY430" s="43">
        <f t="shared" si="453"/>
        <v>0</v>
      </c>
      <c r="BZ430" s="43">
        <f t="shared" si="453"/>
        <v>0</v>
      </c>
      <c r="CA430" s="43">
        <f t="shared" si="453"/>
        <v>0</v>
      </c>
      <c r="CB430" s="43">
        <f t="shared" si="453"/>
        <v>0</v>
      </c>
      <c r="CC430" s="43">
        <f t="shared" si="453"/>
        <v>0</v>
      </c>
      <c r="CD430" s="43">
        <f t="shared" si="453"/>
        <v>0</v>
      </c>
      <c r="CE430" s="43">
        <f t="shared" si="453"/>
        <v>0</v>
      </c>
      <c r="CF430" s="43">
        <f t="shared" si="453"/>
        <v>0</v>
      </c>
      <c r="CG430" s="43">
        <f t="shared" si="453"/>
        <v>0</v>
      </c>
      <c r="CH430" s="43">
        <f t="shared" si="453"/>
        <v>0</v>
      </c>
      <c r="CI430" s="43">
        <f t="shared" si="453"/>
        <v>0</v>
      </c>
      <c r="CJ430" s="43">
        <f t="shared" si="453"/>
        <v>26355060.705766246</v>
      </c>
      <c r="CK430" s="43">
        <f t="shared" si="453"/>
        <v>0</v>
      </c>
      <c r="CL430" s="43">
        <f t="shared" si="453"/>
        <v>0</v>
      </c>
      <c r="CM430" s="43">
        <f t="shared" si="453"/>
        <v>0</v>
      </c>
      <c r="CN430" s="43">
        <f t="shared" si="453"/>
        <v>0</v>
      </c>
      <c r="CO430" s="43">
        <f t="shared" si="453"/>
        <v>0</v>
      </c>
      <c r="CP430" s="43">
        <f t="shared" si="453"/>
        <v>0</v>
      </c>
      <c r="CQ430" s="43">
        <f t="shared" si="453"/>
        <v>0</v>
      </c>
      <c r="CR430" s="43">
        <f t="shared" si="453"/>
        <v>0</v>
      </c>
      <c r="CS430" s="43">
        <f t="shared" si="453"/>
        <v>0</v>
      </c>
      <c r="CT430" s="43">
        <f t="shared" si="453"/>
        <v>0</v>
      </c>
      <c r="CU430" s="43">
        <f t="shared" si="453"/>
        <v>0</v>
      </c>
      <c r="CV430" s="43">
        <f t="shared" si="453"/>
        <v>27274881.331400644</v>
      </c>
      <c r="CW430" s="43">
        <f t="shared" si="453"/>
        <v>0</v>
      </c>
      <c r="CX430" s="43">
        <f t="shared" si="453"/>
        <v>0</v>
      </c>
      <c r="CY430" s="43">
        <f t="shared" si="453"/>
        <v>0</v>
      </c>
      <c r="CZ430" s="43">
        <f t="shared" ref="CZ430:DZ430" si="454">CZ312</f>
        <v>0</v>
      </c>
      <c r="DA430" s="43">
        <f t="shared" si="454"/>
        <v>0</v>
      </c>
      <c r="DB430" s="43">
        <f t="shared" si="454"/>
        <v>0</v>
      </c>
      <c r="DC430" s="43">
        <f t="shared" si="454"/>
        <v>0</v>
      </c>
      <c r="DD430" s="43">
        <f t="shared" si="454"/>
        <v>0</v>
      </c>
      <c r="DE430" s="43">
        <f t="shared" si="454"/>
        <v>0</v>
      </c>
      <c r="DF430" s="43">
        <f t="shared" si="454"/>
        <v>0</v>
      </c>
      <c r="DG430" s="43">
        <f t="shared" si="454"/>
        <v>0</v>
      </c>
      <c r="DH430" s="43">
        <f t="shared" si="454"/>
        <v>28226804.709246013</v>
      </c>
      <c r="DI430" s="43">
        <f t="shared" si="454"/>
        <v>0</v>
      </c>
      <c r="DJ430" s="43">
        <f t="shared" si="454"/>
        <v>0</v>
      </c>
      <c r="DK430" s="43">
        <f t="shared" si="454"/>
        <v>0</v>
      </c>
      <c r="DL430" s="43">
        <f t="shared" si="454"/>
        <v>0</v>
      </c>
      <c r="DM430" s="43">
        <f t="shared" si="454"/>
        <v>0</v>
      </c>
      <c r="DN430" s="43">
        <f t="shared" si="454"/>
        <v>0</v>
      </c>
      <c r="DO430" s="43">
        <f t="shared" si="454"/>
        <v>0</v>
      </c>
      <c r="DP430" s="43">
        <f t="shared" si="454"/>
        <v>0</v>
      </c>
      <c r="DQ430" s="43">
        <f t="shared" si="454"/>
        <v>0</v>
      </c>
      <c r="DR430" s="43">
        <f t="shared" si="454"/>
        <v>0</v>
      </c>
      <c r="DS430" s="43">
        <f t="shared" si="454"/>
        <v>0</v>
      </c>
      <c r="DT430" s="43">
        <f t="shared" si="454"/>
        <v>29214742.874069627</v>
      </c>
      <c r="DU430" s="43">
        <f t="shared" si="454"/>
        <v>0</v>
      </c>
      <c r="DV430" s="43">
        <f t="shared" si="454"/>
        <v>0</v>
      </c>
      <c r="DW430" s="43">
        <f t="shared" si="454"/>
        <v>0</v>
      </c>
      <c r="DX430" s="43">
        <f t="shared" si="454"/>
        <v>0</v>
      </c>
      <c r="DY430" s="43">
        <f t="shared" si="454"/>
        <v>0</v>
      </c>
      <c r="DZ430" s="43">
        <f t="shared" si="454"/>
        <v>0</v>
      </c>
    </row>
    <row r="431" spans="2:130" x14ac:dyDescent="0.25">
      <c r="B431" t="s">
        <v>35</v>
      </c>
      <c r="F431" s="46">
        <f t="shared" si="450"/>
        <v>20078567.889688663</v>
      </c>
      <c r="H431" s="43">
        <f t="shared" ref="H431:AM431" si="455">H320</f>
        <v>274168.73806838726</v>
      </c>
      <c r="I431" s="43">
        <f t="shared" si="455"/>
        <v>66730.723575370415</v>
      </c>
      <c r="J431" s="43">
        <f t="shared" si="455"/>
        <v>66928.696092615079</v>
      </c>
      <c r="K431" s="43">
        <f t="shared" si="455"/>
        <v>67120.841600496846</v>
      </c>
      <c r="L431" s="43">
        <f t="shared" si="455"/>
        <v>67313.53873867105</v>
      </c>
      <c r="M431" s="43">
        <f t="shared" si="455"/>
        <v>81453.967069841674</v>
      </c>
      <c r="N431" s="43">
        <f t="shared" si="455"/>
        <v>81687.813159566198</v>
      </c>
      <c r="O431" s="43">
        <f t="shared" si="455"/>
        <v>81922.330597730164</v>
      </c>
      <c r="P431" s="43">
        <f t="shared" si="455"/>
        <v>457492.48766100372</v>
      </c>
      <c r="Q431" s="43">
        <f t="shared" si="455"/>
        <v>82393.387234403257</v>
      </c>
      <c r="R431" s="43">
        <f t="shared" si="455"/>
        <v>82629.930304274894</v>
      </c>
      <c r="S431" s="43">
        <f t="shared" si="455"/>
        <v>82867.152465342835</v>
      </c>
      <c r="T431" s="43">
        <f t="shared" si="455"/>
        <v>217055.91085383302</v>
      </c>
      <c r="U431" s="43">
        <f t="shared" si="455"/>
        <v>14269.379066783738</v>
      </c>
      <c r="V431" s="43">
        <f t="shared" si="455"/>
        <v>14311.712563889892</v>
      </c>
      <c r="W431" s="43">
        <f t="shared" si="455"/>
        <v>14352.800041157358</v>
      </c>
      <c r="X431" s="43">
        <f t="shared" si="455"/>
        <v>14394.005476410681</v>
      </c>
      <c r="Y431" s="43">
        <f t="shared" si="455"/>
        <v>0</v>
      </c>
      <c r="Z431" s="43">
        <f t="shared" si="455"/>
        <v>0</v>
      </c>
      <c r="AA431" s="43">
        <f t="shared" si="455"/>
        <v>0</v>
      </c>
      <c r="AB431" s="43">
        <f t="shared" si="455"/>
        <v>388471.69017152232</v>
      </c>
      <c r="AC431" s="43">
        <f t="shared" si="455"/>
        <v>0</v>
      </c>
      <c r="AD431" s="43">
        <f t="shared" si="455"/>
        <v>0</v>
      </c>
      <c r="AE431" s="43">
        <f t="shared" si="455"/>
        <v>0</v>
      </c>
      <c r="AF431" s="43">
        <f t="shared" si="455"/>
        <v>317214.76918120694</v>
      </c>
      <c r="AG431" s="43">
        <f t="shared" si="455"/>
        <v>318064.66663356696</v>
      </c>
      <c r="AH431" s="43">
        <f t="shared" si="455"/>
        <v>319008.28089887474</v>
      </c>
      <c r="AI431" s="43">
        <f t="shared" si="455"/>
        <v>319924.12136388215</v>
      </c>
      <c r="AJ431" s="43">
        <f t="shared" si="455"/>
        <v>320842.59111410746</v>
      </c>
      <c r="AK431" s="43">
        <f t="shared" si="455"/>
        <v>321763.69769796217</v>
      </c>
      <c r="AL431" s="43">
        <f t="shared" si="455"/>
        <v>322687.44868552865</v>
      </c>
      <c r="AM431" s="43">
        <f t="shared" si="455"/>
        <v>323613.851668622</v>
      </c>
      <c r="AN431" s="43">
        <f t="shared" ref="AN431:BS431" si="456">AN320</f>
        <v>1630906.8265416378</v>
      </c>
      <c r="AO431" s="43">
        <f t="shared" si="456"/>
        <v>325474.64409768977</v>
      </c>
      <c r="AP431" s="43">
        <f t="shared" si="456"/>
        <v>326409.0488365218</v>
      </c>
      <c r="AQ431" s="43">
        <f t="shared" si="456"/>
        <v>327346.13615672156</v>
      </c>
      <c r="AR431" s="43">
        <f t="shared" si="456"/>
        <v>328285.91375970864</v>
      </c>
      <c r="AS431" s="43">
        <f t="shared" si="456"/>
        <v>329165.47356857324</v>
      </c>
      <c r="AT431" s="43">
        <f t="shared" si="456"/>
        <v>330142.02101030445</v>
      </c>
      <c r="AU431" s="43">
        <f t="shared" si="456"/>
        <v>331089.82531553635</v>
      </c>
      <c r="AV431" s="43">
        <f t="shared" si="456"/>
        <v>332040.35067093396</v>
      </c>
      <c r="AW431" s="43">
        <f t="shared" si="456"/>
        <v>332993.60488835687</v>
      </c>
      <c r="AX431" s="43">
        <f t="shared" si="456"/>
        <v>250853.56849487699</v>
      </c>
      <c r="AY431" s="43">
        <f t="shared" si="456"/>
        <v>0</v>
      </c>
      <c r="AZ431" s="43">
        <f t="shared" si="456"/>
        <v>1351957.4506344032</v>
      </c>
      <c r="BA431" s="43">
        <f t="shared" si="456"/>
        <v>0</v>
      </c>
      <c r="BB431" s="43">
        <f t="shared" si="456"/>
        <v>0</v>
      </c>
      <c r="BC431" s="43">
        <f t="shared" si="456"/>
        <v>0</v>
      </c>
      <c r="BD431" s="43">
        <f t="shared" si="456"/>
        <v>0</v>
      </c>
      <c r="BE431" s="43">
        <f t="shared" si="456"/>
        <v>0</v>
      </c>
      <c r="BF431" s="43">
        <f t="shared" si="456"/>
        <v>0</v>
      </c>
      <c r="BG431" s="43">
        <f t="shared" si="456"/>
        <v>0</v>
      </c>
      <c r="BH431" s="43">
        <f t="shared" si="456"/>
        <v>0</v>
      </c>
      <c r="BI431" s="43">
        <f t="shared" si="456"/>
        <v>0</v>
      </c>
      <c r="BJ431" s="43">
        <f t="shared" si="456"/>
        <v>0</v>
      </c>
      <c r="BK431" s="43">
        <f t="shared" si="456"/>
        <v>0</v>
      </c>
      <c r="BL431" s="43">
        <f t="shared" si="456"/>
        <v>1399142.2536578903</v>
      </c>
      <c r="BM431" s="43">
        <f t="shared" si="456"/>
        <v>0</v>
      </c>
      <c r="BN431" s="43">
        <f t="shared" si="456"/>
        <v>0</v>
      </c>
      <c r="BO431" s="43">
        <f t="shared" si="456"/>
        <v>0</v>
      </c>
      <c r="BP431" s="43">
        <f t="shared" si="456"/>
        <v>0</v>
      </c>
      <c r="BQ431" s="43">
        <f t="shared" si="456"/>
        <v>0</v>
      </c>
      <c r="BR431" s="43">
        <f t="shared" si="456"/>
        <v>0</v>
      </c>
      <c r="BS431" s="43">
        <f t="shared" si="456"/>
        <v>0</v>
      </c>
      <c r="BT431" s="43">
        <f t="shared" ref="BT431:CY431" si="457">BT320</f>
        <v>0</v>
      </c>
      <c r="BU431" s="43">
        <f t="shared" si="457"/>
        <v>0</v>
      </c>
      <c r="BV431" s="43">
        <f t="shared" si="457"/>
        <v>0</v>
      </c>
      <c r="BW431" s="43">
        <f t="shared" si="457"/>
        <v>0</v>
      </c>
      <c r="BX431" s="43">
        <f t="shared" si="457"/>
        <v>1448112.2325359173</v>
      </c>
      <c r="BY431" s="43">
        <f t="shared" si="457"/>
        <v>0</v>
      </c>
      <c r="BZ431" s="43">
        <f t="shared" si="457"/>
        <v>0</v>
      </c>
      <c r="CA431" s="43">
        <f t="shared" si="457"/>
        <v>0</v>
      </c>
      <c r="CB431" s="43">
        <f t="shared" si="457"/>
        <v>0</v>
      </c>
      <c r="CC431" s="43">
        <f t="shared" si="457"/>
        <v>0</v>
      </c>
      <c r="CD431" s="43">
        <f t="shared" si="457"/>
        <v>0</v>
      </c>
      <c r="CE431" s="43">
        <f t="shared" si="457"/>
        <v>0</v>
      </c>
      <c r="CF431" s="43">
        <f t="shared" si="457"/>
        <v>0</v>
      </c>
      <c r="CG431" s="43">
        <f t="shared" si="457"/>
        <v>0</v>
      </c>
      <c r="CH431" s="43">
        <f t="shared" si="457"/>
        <v>0</v>
      </c>
      <c r="CI431" s="43">
        <f t="shared" si="457"/>
        <v>0</v>
      </c>
      <c r="CJ431" s="43">
        <f t="shared" si="457"/>
        <v>1498652.9432779946</v>
      </c>
      <c r="CK431" s="43">
        <f t="shared" si="457"/>
        <v>0</v>
      </c>
      <c r="CL431" s="43">
        <f t="shared" si="457"/>
        <v>0</v>
      </c>
      <c r="CM431" s="43">
        <f t="shared" si="457"/>
        <v>0</v>
      </c>
      <c r="CN431" s="43">
        <f t="shared" si="457"/>
        <v>0</v>
      </c>
      <c r="CO431" s="43">
        <f t="shared" si="457"/>
        <v>0</v>
      </c>
      <c r="CP431" s="43">
        <f t="shared" si="457"/>
        <v>0</v>
      </c>
      <c r="CQ431" s="43">
        <f t="shared" si="457"/>
        <v>0</v>
      </c>
      <c r="CR431" s="43">
        <f t="shared" si="457"/>
        <v>0</v>
      </c>
      <c r="CS431" s="43">
        <f t="shared" si="457"/>
        <v>0</v>
      </c>
      <c r="CT431" s="43">
        <f t="shared" si="457"/>
        <v>0</v>
      </c>
      <c r="CU431" s="43">
        <f t="shared" si="457"/>
        <v>0</v>
      </c>
      <c r="CV431" s="43">
        <f t="shared" si="457"/>
        <v>1550957.5804512717</v>
      </c>
      <c r="CW431" s="43">
        <f t="shared" si="457"/>
        <v>0</v>
      </c>
      <c r="CX431" s="43">
        <f t="shared" si="457"/>
        <v>0</v>
      </c>
      <c r="CY431" s="43">
        <f t="shared" si="457"/>
        <v>0</v>
      </c>
      <c r="CZ431" s="43">
        <f t="shared" ref="CZ431:DZ431" si="458">CZ320</f>
        <v>0</v>
      </c>
      <c r="DA431" s="43">
        <f t="shared" si="458"/>
        <v>0</v>
      </c>
      <c r="DB431" s="43">
        <f t="shared" si="458"/>
        <v>0</v>
      </c>
      <c r="DC431" s="43">
        <f t="shared" si="458"/>
        <v>0</v>
      </c>
      <c r="DD431" s="43">
        <f t="shared" si="458"/>
        <v>0</v>
      </c>
      <c r="DE431" s="43">
        <f t="shared" si="458"/>
        <v>0</v>
      </c>
      <c r="DF431" s="43">
        <f t="shared" si="458"/>
        <v>0</v>
      </c>
      <c r="DG431" s="43">
        <f t="shared" si="458"/>
        <v>0</v>
      </c>
      <c r="DH431" s="43">
        <f t="shared" si="458"/>
        <v>1605087.7070296167</v>
      </c>
      <c r="DI431" s="43">
        <f t="shared" si="458"/>
        <v>0</v>
      </c>
      <c r="DJ431" s="43">
        <f t="shared" si="458"/>
        <v>0</v>
      </c>
      <c r="DK431" s="43">
        <f t="shared" si="458"/>
        <v>0</v>
      </c>
      <c r="DL431" s="43">
        <f t="shared" si="458"/>
        <v>0</v>
      </c>
      <c r="DM431" s="43">
        <f t="shared" si="458"/>
        <v>0</v>
      </c>
      <c r="DN431" s="43">
        <f t="shared" si="458"/>
        <v>0</v>
      </c>
      <c r="DO431" s="43">
        <f t="shared" si="458"/>
        <v>0</v>
      </c>
      <c r="DP431" s="43">
        <f t="shared" si="458"/>
        <v>0</v>
      </c>
      <c r="DQ431" s="43">
        <f t="shared" si="458"/>
        <v>0</v>
      </c>
      <c r="DR431" s="43">
        <f t="shared" si="458"/>
        <v>0</v>
      </c>
      <c r="DS431" s="43">
        <f t="shared" si="458"/>
        <v>0</v>
      </c>
      <c r="DT431" s="43">
        <f t="shared" si="458"/>
        <v>1661265.7767756535</v>
      </c>
      <c r="DU431" s="43">
        <f t="shared" si="458"/>
        <v>0</v>
      </c>
      <c r="DV431" s="43">
        <f t="shared" si="458"/>
        <v>0</v>
      </c>
      <c r="DW431" s="43">
        <f t="shared" si="458"/>
        <v>0</v>
      </c>
      <c r="DX431" s="43">
        <f t="shared" si="458"/>
        <v>0</v>
      </c>
      <c r="DY431" s="43">
        <f t="shared" si="458"/>
        <v>0</v>
      </c>
      <c r="DZ431" s="43">
        <f t="shared" si="458"/>
        <v>0</v>
      </c>
    </row>
    <row r="432" spans="2:130" x14ac:dyDescent="0.25">
      <c r="B432" t="s">
        <v>37</v>
      </c>
      <c r="F432" s="46">
        <f t="shared" si="450"/>
        <v>160645744.75713235</v>
      </c>
      <c r="H432" s="43">
        <f t="shared" ref="H432:AM432" si="459">H328</f>
        <v>3346550.4385943115</v>
      </c>
      <c r="I432" s="43">
        <f t="shared" si="459"/>
        <v>631131.34159556299</v>
      </c>
      <c r="J432" s="43">
        <f t="shared" si="459"/>
        <v>633003.74239856866</v>
      </c>
      <c r="K432" s="43">
        <f t="shared" si="459"/>
        <v>634821.0320317914</v>
      </c>
      <c r="L432" s="43">
        <f t="shared" si="459"/>
        <v>636643.53891949437</v>
      </c>
      <c r="M432" s="43">
        <f t="shared" si="459"/>
        <v>663576.19840213936</v>
      </c>
      <c r="N432" s="43">
        <f t="shared" si="459"/>
        <v>4389804.9859239245</v>
      </c>
      <c r="O432" s="43">
        <f t="shared" si="459"/>
        <v>670248.27134893078</v>
      </c>
      <c r="P432" s="43">
        <f t="shared" si="459"/>
        <v>672172.48625260976</v>
      </c>
      <c r="Q432" s="43">
        <f t="shared" si="459"/>
        <v>674102.2253823909</v>
      </c>
      <c r="R432" s="43">
        <f t="shared" si="459"/>
        <v>676037.50459776795</v>
      </c>
      <c r="S432" s="43">
        <f t="shared" si="459"/>
        <v>677978.33980376541</v>
      </c>
      <c r="T432" s="43">
        <f t="shared" si="459"/>
        <v>2495506.948031879</v>
      </c>
      <c r="U432" s="43">
        <f t="shared" si="459"/>
        <v>28590.646784719414</v>
      </c>
      <c r="V432" s="43">
        <f t="shared" si="459"/>
        <v>28675.467718921202</v>
      </c>
      <c r="W432" s="43">
        <f t="shared" si="459"/>
        <v>28757.792082464377</v>
      </c>
      <c r="X432" s="43">
        <f t="shared" si="459"/>
        <v>28840.352790917397</v>
      </c>
      <c r="Y432" s="43">
        <f t="shared" si="459"/>
        <v>2939.5579478710415</v>
      </c>
      <c r="Z432" s="43">
        <f t="shared" si="459"/>
        <v>3851727.0608039992</v>
      </c>
      <c r="AA432" s="43">
        <f t="shared" si="459"/>
        <v>0</v>
      </c>
      <c r="AB432" s="43">
        <f t="shared" si="459"/>
        <v>0</v>
      </c>
      <c r="AC432" s="43">
        <f t="shared" si="459"/>
        <v>0</v>
      </c>
      <c r="AD432" s="43">
        <f t="shared" si="459"/>
        <v>0</v>
      </c>
      <c r="AE432" s="43">
        <f t="shared" si="459"/>
        <v>0</v>
      </c>
      <c r="AF432" s="43">
        <f t="shared" si="459"/>
        <v>2015370.997565351</v>
      </c>
      <c r="AG432" s="43">
        <f t="shared" si="459"/>
        <v>2020770.6789257503</v>
      </c>
      <c r="AH432" s="43">
        <f t="shared" si="459"/>
        <v>2026765.774387727</v>
      </c>
      <c r="AI432" s="43">
        <f t="shared" si="459"/>
        <v>2032584.413653285</v>
      </c>
      <c r="AJ432" s="43">
        <f t="shared" si="459"/>
        <v>2038419.7576428575</v>
      </c>
      <c r="AK432" s="43">
        <f t="shared" si="459"/>
        <v>2044271.8543140148</v>
      </c>
      <c r="AL432" s="43">
        <f t="shared" si="459"/>
        <v>13223513.494358767</v>
      </c>
      <c r="AM432" s="43">
        <f t="shared" si="459"/>
        <v>2056026.4982201699</v>
      </c>
      <c r="AN432" s="43">
        <f t="shared" ref="AN432:BS432" si="460">AN328</f>
        <v>2061929.1420602978</v>
      </c>
      <c r="AO432" s="43">
        <f t="shared" si="460"/>
        <v>2067848.7317930656</v>
      </c>
      <c r="AP432" s="43">
        <f t="shared" si="460"/>
        <v>2073785.3160684144</v>
      </c>
      <c r="AQ432" s="43">
        <f t="shared" si="460"/>
        <v>2079738.9436759553</v>
      </c>
      <c r="AR432" s="43">
        <f t="shared" si="460"/>
        <v>2085709.6635453682</v>
      </c>
      <c r="AS432" s="43">
        <f t="shared" si="460"/>
        <v>2091297.7997282625</v>
      </c>
      <c r="AT432" s="43">
        <f t="shared" si="460"/>
        <v>2097502.1306202062</v>
      </c>
      <c r="AU432" s="43">
        <f t="shared" si="460"/>
        <v>2103523.846800264</v>
      </c>
      <c r="AV432" s="43">
        <f t="shared" si="460"/>
        <v>2109562.8507175902</v>
      </c>
      <c r="AW432" s="43">
        <f t="shared" si="460"/>
        <v>2115619.1920035267</v>
      </c>
      <c r="AX432" s="43">
        <f t="shared" si="460"/>
        <v>13157091.953613894</v>
      </c>
      <c r="AY432" s="43">
        <f t="shared" si="460"/>
        <v>0</v>
      </c>
      <c r="AZ432" s="43">
        <f t="shared" si="460"/>
        <v>0</v>
      </c>
      <c r="BA432" s="43">
        <f t="shared" si="460"/>
        <v>0</v>
      </c>
      <c r="BB432" s="43">
        <f t="shared" si="460"/>
        <v>0</v>
      </c>
      <c r="BC432" s="43">
        <f t="shared" si="460"/>
        <v>0</v>
      </c>
      <c r="BD432" s="43">
        <f t="shared" si="460"/>
        <v>0</v>
      </c>
      <c r="BE432" s="43">
        <f t="shared" si="460"/>
        <v>0</v>
      </c>
      <c r="BF432" s="43">
        <f t="shared" si="460"/>
        <v>0</v>
      </c>
      <c r="BG432" s="43">
        <f t="shared" si="460"/>
        <v>0</v>
      </c>
      <c r="BH432" s="43">
        <f t="shared" si="460"/>
        <v>0</v>
      </c>
      <c r="BI432" s="43">
        <f t="shared" si="460"/>
        <v>0</v>
      </c>
      <c r="BJ432" s="43">
        <f t="shared" si="460"/>
        <v>11966908.893512318</v>
      </c>
      <c r="BK432" s="43">
        <f t="shared" si="460"/>
        <v>0</v>
      </c>
      <c r="BL432" s="43">
        <f t="shared" si="460"/>
        <v>0</v>
      </c>
      <c r="BM432" s="43">
        <f t="shared" si="460"/>
        <v>0</v>
      </c>
      <c r="BN432" s="43">
        <f t="shared" si="460"/>
        <v>0</v>
      </c>
      <c r="BO432" s="43">
        <f t="shared" si="460"/>
        <v>0</v>
      </c>
      <c r="BP432" s="43">
        <f t="shared" si="460"/>
        <v>0</v>
      </c>
      <c r="BQ432" s="43">
        <f t="shared" si="460"/>
        <v>0</v>
      </c>
      <c r="BR432" s="43">
        <f t="shared" si="460"/>
        <v>0</v>
      </c>
      <c r="BS432" s="43">
        <f t="shared" si="460"/>
        <v>0</v>
      </c>
      <c r="BT432" s="43">
        <f t="shared" ref="BT432:CY432" si="461">BT328</f>
        <v>0</v>
      </c>
      <c r="BU432" s="43">
        <f t="shared" si="461"/>
        <v>0</v>
      </c>
      <c r="BV432" s="43">
        <f t="shared" si="461"/>
        <v>12385750.704785256</v>
      </c>
      <c r="BW432" s="43">
        <f t="shared" si="461"/>
        <v>0</v>
      </c>
      <c r="BX432" s="43">
        <f t="shared" si="461"/>
        <v>0</v>
      </c>
      <c r="BY432" s="43">
        <f t="shared" si="461"/>
        <v>0</v>
      </c>
      <c r="BZ432" s="43">
        <f t="shared" si="461"/>
        <v>0</v>
      </c>
      <c r="CA432" s="43">
        <f t="shared" si="461"/>
        <v>0</v>
      </c>
      <c r="CB432" s="43">
        <f t="shared" si="461"/>
        <v>0</v>
      </c>
      <c r="CC432" s="43">
        <f t="shared" si="461"/>
        <v>0</v>
      </c>
      <c r="CD432" s="43">
        <f t="shared" si="461"/>
        <v>0</v>
      </c>
      <c r="CE432" s="43">
        <f t="shared" si="461"/>
        <v>0</v>
      </c>
      <c r="CF432" s="43">
        <f t="shared" si="461"/>
        <v>0</v>
      </c>
      <c r="CG432" s="43">
        <f t="shared" si="461"/>
        <v>0</v>
      </c>
      <c r="CH432" s="43">
        <f t="shared" si="461"/>
        <v>12818027.036432436</v>
      </c>
      <c r="CI432" s="43">
        <f t="shared" si="461"/>
        <v>0</v>
      </c>
      <c r="CJ432" s="43">
        <f t="shared" si="461"/>
        <v>0</v>
      </c>
      <c r="CK432" s="43">
        <f t="shared" si="461"/>
        <v>0</v>
      </c>
      <c r="CL432" s="43">
        <f t="shared" si="461"/>
        <v>0</v>
      </c>
      <c r="CM432" s="43">
        <f t="shared" si="461"/>
        <v>0</v>
      </c>
      <c r="CN432" s="43">
        <f t="shared" si="461"/>
        <v>0</v>
      </c>
      <c r="CO432" s="43">
        <f t="shared" si="461"/>
        <v>0</v>
      </c>
      <c r="CP432" s="43">
        <f t="shared" si="461"/>
        <v>0</v>
      </c>
      <c r="CQ432" s="43">
        <f t="shared" si="461"/>
        <v>0</v>
      </c>
      <c r="CR432" s="43">
        <f t="shared" si="461"/>
        <v>0</v>
      </c>
      <c r="CS432" s="43">
        <f t="shared" si="461"/>
        <v>0</v>
      </c>
      <c r="CT432" s="43">
        <f t="shared" si="461"/>
        <v>13265390.287827652</v>
      </c>
      <c r="CU432" s="43">
        <f t="shared" si="461"/>
        <v>0</v>
      </c>
      <c r="CV432" s="43">
        <f t="shared" si="461"/>
        <v>0</v>
      </c>
      <c r="CW432" s="43">
        <f t="shared" si="461"/>
        <v>0</v>
      </c>
      <c r="CX432" s="43">
        <f t="shared" si="461"/>
        <v>0</v>
      </c>
      <c r="CY432" s="43">
        <f t="shared" si="461"/>
        <v>0</v>
      </c>
      <c r="CZ432" s="43">
        <f t="shared" ref="CZ432:DZ432" si="462">CZ328</f>
        <v>0</v>
      </c>
      <c r="DA432" s="43">
        <f t="shared" si="462"/>
        <v>0</v>
      </c>
      <c r="DB432" s="43">
        <f t="shared" si="462"/>
        <v>0</v>
      </c>
      <c r="DC432" s="43">
        <f t="shared" si="462"/>
        <v>0</v>
      </c>
      <c r="DD432" s="43">
        <f t="shared" si="462"/>
        <v>0</v>
      </c>
      <c r="DE432" s="43">
        <f t="shared" si="462"/>
        <v>0</v>
      </c>
      <c r="DF432" s="43">
        <f t="shared" si="462"/>
        <v>13728367.009075133</v>
      </c>
      <c r="DG432" s="43">
        <f t="shared" si="462"/>
        <v>0</v>
      </c>
      <c r="DH432" s="43">
        <f t="shared" si="462"/>
        <v>0</v>
      </c>
      <c r="DI432" s="43">
        <f t="shared" si="462"/>
        <v>0</v>
      </c>
      <c r="DJ432" s="43">
        <f t="shared" si="462"/>
        <v>0</v>
      </c>
      <c r="DK432" s="43">
        <f t="shared" si="462"/>
        <v>0</v>
      </c>
      <c r="DL432" s="43">
        <f t="shared" si="462"/>
        <v>0</v>
      </c>
      <c r="DM432" s="43">
        <f t="shared" si="462"/>
        <v>0</v>
      </c>
      <c r="DN432" s="43">
        <f t="shared" si="462"/>
        <v>0</v>
      </c>
      <c r="DO432" s="43">
        <f t="shared" si="462"/>
        <v>0</v>
      </c>
      <c r="DP432" s="43">
        <f t="shared" si="462"/>
        <v>0</v>
      </c>
      <c r="DQ432" s="43">
        <f t="shared" si="462"/>
        <v>0</v>
      </c>
      <c r="DR432" s="43">
        <f t="shared" si="462"/>
        <v>14208859.854392767</v>
      </c>
      <c r="DS432" s="43">
        <f t="shared" si="462"/>
        <v>0</v>
      </c>
      <c r="DT432" s="43">
        <f t="shared" si="462"/>
        <v>0</v>
      </c>
      <c r="DU432" s="43">
        <f t="shared" si="462"/>
        <v>0</v>
      </c>
      <c r="DV432" s="43">
        <f t="shared" si="462"/>
        <v>0</v>
      </c>
      <c r="DW432" s="43">
        <f t="shared" si="462"/>
        <v>0</v>
      </c>
      <c r="DX432" s="43">
        <f t="shared" si="462"/>
        <v>0</v>
      </c>
      <c r="DY432" s="43">
        <f t="shared" si="462"/>
        <v>0</v>
      </c>
      <c r="DZ432" s="43">
        <f t="shared" si="462"/>
        <v>0</v>
      </c>
    </row>
    <row r="433" spans="1:130" x14ac:dyDescent="0.25">
      <c r="B433" t="s">
        <v>39</v>
      </c>
      <c r="F433" s="46">
        <f t="shared" si="450"/>
        <v>60842804.587634429</v>
      </c>
      <c r="H433" s="43">
        <f t="shared" ref="H433:AM433" si="463">H336</f>
        <v>1107201.8937953219</v>
      </c>
      <c r="I433" s="43">
        <f t="shared" si="463"/>
        <v>484940.26037252328</v>
      </c>
      <c r="J433" s="43">
        <f t="shared" si="463"/>
        <v>486378.95066262322</v>
      </c>
      <c r="K433" s="43">
        <f t="shared" si="463"/>
        <v>487775.29536906636</v>
      </c>
      <c r="L433" s="43">
        <f t="shared" si="463"/>
        <v>489175.64883973869</v>
      </c>
      <c r="M433" s="43">
        <f t="shared" si="463"/>
        <v>504265.16267312242</v>
      </c>
      <c r="N433" s="43">
        <f t="shared" si="463"/>
        <v>542164.39708394185</v>
      </c>
      <c r="O433" s="43">
        <f t="shared" si="463"/>
        <v>543720.896157059</v>
      </c>
      <c r="P433" s="43">
        <f t="shared" si="463"/>
        <v>1952738.3273579702</v>
      </c>
      <c r="Q433" s="43">
        <f t="shared" si="463"/>
        <v>546847.31278563722</v>
      </c>
      <c r="R433" s="43">
        <f t="shared" si="463"/>
        <v>548417.25603544398</v>
      </c>
      <c r="S433" s="43">
        <f t="shared" si="463"/>
        <v>549991.70643331564</v>
      </c>
      <c r="T433" s="43">
        <f t="shared" si="463"/>
        <v>584880.89181990793</v>
      </c>
      <c r="U433" s="43">
        <f t="shared" si="463"/>
        <v>51188.154361389665</v>
      </c>
      <c r="V433" s="43">
        <f t="shared" si="463"/>
        <v>51340.016161008658</v>
      </c>
      <c r="W433" s="43">
        <f t="shared" si="463"/>
        <v>51487.408147642665</v>
      </c>
      <c r="X433" s="43">
        <f t="shared" si="463"/>
        <v>51635.223281742321</v>
      </c>
      <c r="Y433" s="43">
        <f t="shared" si="463"/>
        <v>37619.34278525439</v>
      </c>
      <c r="Z433" s="43">
        <f t="shared" si="463"/>
        <v>0</v>
      </c>
      <c r="AA433" s="43">
        <f t="shared" si="463"/>
        <v>0</v>
      </c>
      <c r="AB433" s="43">
        <f t="shared" si="463"/>
        <v>1456717.4398017798</v>
      </c>
      <c r="AC433" s="43">
        <f t="shared" si="463"/>
        <v>0</v>
      </c>
      <c r="AD433" s="43">
        <f t="shared" si="463"/>
        <v>0</v>
      </c>
      <c r="AE433" s="43">
        <f t="shared" si="463"/>
        <v>0</v>
      </c>
      <c r="AF433" s="43">
        <f t="shared" si="463"/>
        <v>628318.5891297448</v>
      </c>
      <c r="AG433" s="43">
        <f t="shared" si="463"/>
        <v>630002.01127793232</v>
      </c>
      <c r="AH433" s="43">
        <f t="shared" si="463"/>
        <v>631871.06165472034</v>
      </c>
      <c r="AI433" s="43">
        <f t="shared" si="463"/>
        <v>633685.09947624651</v>
      </c>
      <c r="AJ433" s="43">
        <f t="shared" si="463"/>
        <v>635504.34521663073</v>
      </c>
      <c r="AK433" s="43">
        <f t="shared" si="463"/>
        <v>637328.81382728089</v>
      </c>
      <c r="AL433" s="43">
        <f t="shared" si="463"/>
        <v>639158.52030252828</v>
      </c>
      <c r="AM433" s="43">
        <f t="shared" si="463"/>
        <v>640993.47967975179</v>
      </c>
      <c r="AN433" s="43">
        <f t="shared" ref="AN433:BS433" si="464">AN336</f>
        <v>4867401.7865888374</v>
      </c>
      <c r="AO433" s="43">
        <f t="shared" si="464"/>
        <v>644679.21750561963</v>
      </c>
      <c r="AP433" s="43">
        <f t="shared" si="464"/>
        <v>646530.02624537202</v>
      </c>
      <c r="AQ433" s="43">
        <f t="shared" si="464"/>
        <v>648386.14846956439</v>
      </c>
      <c r="AR433" s="43">
        <f t="shared" si="464"/>
        <v>650247.59943267272</v>
      </c>
      <c r="AS433" s="43">
        <f t="shared" si="464"/>
        <v>651989.77486664616</v>
      </c>
      <c r="AT433" s="43">
        <f t="shared" si="464"/>
        <v>653924.05715870531</v>
      </c>
      <c r="AU433" s="43">
        <f t="shared" si="464"/>
        <v>655801.40689677559</v>
      </c>
      <c r="AV433" s="43">
        <f t="shared" si="464"/>
        <v>657684.1463158041</v>
      </c>
      <c r="AW433" s="43">
        <f t="shared" si="464"/>
        <v>659572.29088901926</v>
      </c>
      <c r="AX433" s="43">
        <f t="shared" si="464"/>
        <v>496874.59585094475</v>
      </c>
      <c r="AY433" s="43">
        <f t="shared" si="464"/>
        <v>0</v>
      </c>
      <c r="AZ433" s="43">
        <f t="shared" si="464"/>
        <v>4372010.1551851537</v>
      </c>
      <c r="BA433" s="43">
        <f t="shared" si="464"/>
        <v>0</v>
      </c>
      <c r="BB433" s="43">
        <f t="shared" si="464"/>
        <v>0</v>
      </c>
      <c r="BC433" s="43">
        <f t="shared" si="464"/>
        <v>0</v>
      </c>
      <c r="BD433" s="43">
        <f t="shared" si="464"/>
        <v>0</v>
      </c>
      <c r="BE433" s="43">
        <f t="shared" si="464"/>
        <v>0</v>
      </c>
      <c r="BF433" s="43">
        <f t="shared" si="464"/>
        <v>0</v>
      </c>
      <c r="BG433" s="43">
        <f t="shared" si="464"/>
        <v>0</v>
      </c>
      <c r="BH433" s="43">
        <f t="shared" si="464"/>
        <v>0</v>
      </c>
      <c r="BI433" s="43">
        <f t="shared" si="464"/>
        <v>0</v>
      </c>
      <c r="BJ433" s="43">
        <f t="shared" si="464"/>
        <v>0</v>
      </c>
      <c r="BK433" s="43">
        <f t="shared" si="464"/>
        <v>0</v>
      </c>
      <c r="BL433" s="43">
        <f t="shared" si="464"/>
        <v>4524598.121538898</v>
      </c>
      <c r="BM433" s="43">
        <f t="shared" si="464"/>
        <v>0</v>
      </c>
      <c r="BN433" s="43">
        <f t="shared" si="464"/>
        <v>0</v>
      </c>
      <c r="BO433" s="43">
        <f t="shared" si="464"/>
        <v>0</v>
      </c>
      <c r="BP433" s="43">
        <f t="shared" si="464"/>
        <v>0</v>
      </c>
      <c r="BQ433" s="43">
        <f t="shared" si="464"/>
        <v>0</v>
      </c>
      <c r="BR433" s="43">
        <f t="shared" si="464"/>
        <v>0</v>
      </c>
      <c r="BS433" s="43">
        <f t="shared" si="464"/>
        <v>0</v>
      </c>
      <c r="BT433" s="43">
        <f t="shared" ref="BT433:CY433" si="465">BT336</f>
        <v>0</v>
      </c>
      <c r="BU433" s="43">
        <f t="shared" si="465"/>
        <v>0</v>
      </c>
      <c r="BV433" s="43">
        <f t="shared" si="465"/>
        <v>0</v>
      </c>
      <c r="BW433" s="43">
        <f t="shared" si="465"/>
        <v>0</v>
      </c>
      <c r="BX433" s="43">
        <f t="shared" si="465"/>
        <v>4682959.0557927629</v>
      </c>
      <c r="BY433" s="43">
        <f t="shared" si="465"/>
        <v>0</v>
      </c>
      <c r="BZ433" s="43">
        <f t="shared" si="465"/>
        <v>0</v>
      </c>
      <c r="CA433" s="43">
        <f t="shared" si="465"/>
        <v>0</v>
      </c>
      <c r="CB433" s="43">
        <f t="shared" si="465"/>
        <v>0</v>
      </c>
      <c r="CC433" s="43">
        <f t="shared" si="465"/>
        <v>0</v>
      </c>
      <c r="CD433" s="43">
        <f t="shared" si="465"/>
        <v>0</v>
      </c>
      <c r="CE433" s="43">
        <f t="shared" si="465"/>
        <v>0</v>
      </c>
      <c r="CF433" s="43">
        <f t="shared" si="465"/>
        <v>0</v>
      </c>
      <c r="CG433" s="43">
        <f t="shared" si="465"/>
        <v>0</v>
      </c>
      <c r="CH433" s="43">
        <f t="shared" si="465"/>
        <v>0</v>
      </c>
      <c r="CI433" s="43">
        <f t="shared" si="465"/>
        <v>0</v>
      </c>
      <c r="CJ433" s="43">
        <f t="shared" si="465"/>
        <v>4846399.481015427</v>
      </c>
      <c r="CK433" s="43">
        <f t="shared" si="465"/>
        <v>0</v>
      </c>
      <c r="CL433" s="43">
        <f t="shared" si="465"/>
        <v>0</v>
      </c>
      <c r="CM433" s="43">
        <f t="shared" si="465"/>
        <v>0</v>
      </c>
      <c r="CN433" s="43">
        <f t="shared" si="465"/>
        <v>0</v>
      </c>
      <c r="CO433" s="43">
        <f t="shared" si="465"/>
        <v>0</v>
      </c>
      <c r="CP433" s="43">
        <f t="shared" si="465"/>
        <v>0</v>
      </c>
      <c r="CQ433" s="43">
        <f t="shared" si="465"/>
        <v>0</v>
      </c>
      <c r="CR433" s="43">
        <f t="shared" si="465"/>
        <v>0</v>
      </c>
      <c r="CS433" s="43">
        <f t="shared" si="465"/>
        <v>0</v>
      </c>
      <c r="CT433" s="43">
        <f t="shared" si="465"/>
        <v>0</v>
      </c>
      <c r="CU433" s="43">
        <f t="shared" si="465"/>
        <v>0</v>
      </c>
      <c r="CV433" s="43">
        <f t="shared" si="465"/>
        <v>5015544.1569647612</v>
      </c>
      <c r="CW433" s="43">
        <f t="shared" si="465"/>
        <v>0</v>
      </c>
      <c r="CX433" s="43">
        <f t="shared" si="465"/>
        <v>0</v>
      </c>
      <c r="CY433" s="43">
        <f t="shared" si="465"/>
        <v>0</v>
      </c>
      <c r="CZ433" s="43">
        <f t="shared" ref="CZ433:DZ433" si="466">CZ336</f>
        <v>0</v>
      </c>
      <c r="DA433" s="43">
        <f t="shared" si="466"/>
        <v>0</v>
      </c>
      <c r="DB433" s="43">
        <f t="shared" si="466"/>
        <v>0</v>
      </c>
      <c r="DC433" s="43">
        <f t="shared" si="466"/>
        <v>0</v>
      </c>
      <c r="DD433" s="43">
        <f t="shared" si="466"/>
        <v>0</v>
      </c>
      <c r="DE433" s="43">
        <f t="shared" si="466"/>
        <v>0</v>
      </c>
      <c r="DF433" s="43">
        <f t="shared" si="466"/>
        <v>0</v>
      </c>
      <c r="DG433" s="43">
        <f t="shared" si="466"/>
        <v>0</v>
      </c>
      <c r="DH433" s="43">
        <f t="shared" si="466"/>
        <v>5190592.1682693549</v>
      </c>
      <c r="DI433" s="43">
        <f t="shared" si="466"/>
        <v>0</v>
      </c>
      <c r="DJ433" s="43">
        <f t="shared" si="466"/>
        <v>0</v>
      </c>
      <c r="DK433" s="43">
        <f t="shared" si="466"/>
        <v>0</v>
      </c>
      <c r="DL433" s="43">
        <f t="shared" si="466"/>
        <v>0</v>
      </c>
      <c r="DM433" s="43">
        <f t="shared" si="466"/>
        <v>0</v>
      </c>
      <c r="DN433" s="43">
        <f t="shared" si="466"/>
        <v>0</v>
      </c>
      <c r="DO433" s="43">
        <f t="shared" si="466"/>
        <v>0</v>
      </c>
      <c r="DP433" s="43">
        <f t="shared" si="466"/>
        <v>0</v>
      </c>
      <c r="DQ433" s="43">
        <f t="shared" si="466"/>
        <v>0</v>
      </c>
      <c r="DR433" s="43">
        <f t="shared" si="466"/>
        <v>0</v>
      </c>
      <c r="DS433" s="43">
        <f t="shared" si="466"/>
        <v>0</v>
      </c>
      <c r="DT433" s="43">
        <f t="shared" si="466"/>
        <v>5372262.8941587843</v>
      </c>
      <c r="DU433" s="43">
        <f t="shared" si="466"/>
        <v>0</v>
      </c>
      <c r="DV433" s="43">
        <f t="shared" si="466"/>
        <v>0</v>
      </c>
      <c r="DW433" s="43">
        <f t="shared" si="466"/>
        <v>0</v>
      </c>
      <c r="DX433" s="43">
        <f t="shared" si="466"/>
        <v>0</v>
      </c>
      <c r="DY433" s="43">
        <f t="shared" si="466"/>
        <v>0</v>
      </c>
      <c r="DZ433" s="43">
        <f t="shared" si="466"/>
        <v>0</v>
      </c>
    </row>
    <row r="434" spans="1:130" x14ac:dyDescent="0.25">
      <c r="B434" t="s">
        <v>41</v>
      </c>
      <c r="F434" s="46">
        <f>SUM(H434:DZ434)</f>
        <v>154331337.3822636</v>
      </c>
      <c r="H434" s="43">
        <f t="shared" ref="H434:AM434" si="467">H344</f>
        <v>3447573.1486923727</v>
      </c>
      <c r="I434" s="43">
        <f t="shared" si="467"/>
        <v>468619.2723704871</v>
      </c>
      <c r="J434" s="43">
        <f t="shared" si="467"/>
        <v>470009.54257901793</v>
      </c>
      <c r="K434" s="43">
        <f t="shared" si="467"/>
        <v>471358.89237276185</v>
      </c>
      <c r="L434" s="43">
        <f t="shared" si="467"/>
        <v>472712.11601310014</v>
      </c>
      <c r="M434" s="43">
        <f t="shared" si="467"/>
        <v>496173.38850943081</v>
      </c>
      <c r="N434" s="43">
        <f t="shared" si="467"/>
        <v>3775903.3707354222</v>
      </c>
      <c r="O434" s="43">
        <f t="shared" si="467"/>
        <v>538779.13513961551</v>
      </c>
      <c r="P434" s="43">
        <f t="shared" si="467"/>
        <v>540325.91546855296</v>
      </c>
      <c r="Q434" s="43">
        <f t="shared" si="467"/>
        <v>541877.13644715562</v>
      </c>
      <c r="R434" s="43">
        <f t="shared" si="467"/>
        <v>543432.81082407862</v>
      </c>
      <c r="S434" s="43">
        <f t="shared" si="467"/>
        <v>544992.95138457767</v>
      </c>
      <c r="T434" s="43">
        <f t="shared" si="467"/>
        <v>2828826.5864098119</v>
      </c>
      <c r="U434" s="43">
        <f t="shared" si="467"/>
        <v>63053.359258133481</v>
      </c>
      <c r="V434" s="43">
        <f t="shared" si="467"/>
        <v>63240.422002012863</v>
      </c>
      <c r="W434" s="43">
        <f t="shared" si="467"/>
        <v>63421.978848532308</v>
      </c>
      <c r="X434" s="43">
        <f t="shared" si="467"/>
        <v>63604.056926369871</v>
      </c>
      <c r="Y434" s="43">
        <f t="shared" si="467"/>
        <v>40908.848107871992</v>
      </c>
      <c r="Z434" s="43">
        <f t="shared" si="467"/>
        <v>3352019.9185667937</v>
      </c>
      <c r="AA434" s="43">
        <f t="shared" si="467"/>
        <v>0</v>
      </c>
      <c r="AB434" s="43">
        <f t="shared" si="467"/>
        <v>0</v>
      </c>
      <c r="AC434" s="43">
        <f t="shared" si="467"/>
        <v>0</v>
      </c>
      <c r="AD434" s="43">
        <f t="shared" si="467"/>
        <v>0</v>
      </c>
      <c r="AE434" s="43">
        <f t="shared" si="467"/>
        <v>0</v>
      </c>
      <c r="AF434" s="43">
        <f t="shared" si="467"/>
        <v>2279626.6366688027</v>
      </c>
      <c r="AG434" s="43">
        <f t="shared" si="467"/>
        <v>2285734.3247686909</v>
      </c>
      <c r="AH434" s="43">
        <f t="shared" si="467"/>
        <v>2292515.4977244418</v>
      </c>
      <c r="AI434" s="43">
        <f t="shared" si="467"/>
        <v>2299097.0775303217</v>
      </c>
      <c r="AJ434" s="43">
        <f t="shared" si="467"/>
        <v>2305697.5523852366</v>
      </c>
      <c r="AK434" s="43">
        <f t="shared" si="467"/>
        <v>2312316.9765349575</v>
      </c>
      <c r="AL434" s="43">
        <f t="shared" si="467"/>
        <v>12452130.08201159</v>
      </c>
      <c r="AM434" s="43">
        <f t="shared" si="467"/>
        <v>2325612.890481024</v>
      </c>
      <c r="AN434" s="43">
        <f t="shared" ref="AN434:BS434" si="468">AN344</f>
        <v>2332289.4895493742</v>
      </c>
      <c r="AO434" s="43">
        <f t="shared" si="468"/>
        <v>2338985.2564574378</v>
      </c>
      <c r="AP434" s="43">
        <f t="shared" si="468"/>
        <v>2345700.2462341404</v>
      </c>
      <c r="AQ434" s="43">
        <f t="shared" si="468"/>
        <v>2352434.5140663916</v>
      </c>
      <c r="AR434" s="43">
        <f t="shared" si="468"/>
        <v>2359188.1152995364</v>
      </c>
      <c r="AS434" s="43">
        <f t="shared" si="468"/>
        <v>2365508.9684363771</v>
      </c>
      <c r="AT434" s="43">
        <f t="shared" si="468"/>
        <v>2372526.8117918028</v>
      </c>
      <c r="AU434" s="43">
        <f t="shared" si="468"/>
        <v>2379338.0959767513</v>
      </c>
      <c r="AV434" s="43">
        <f t="shared" si="468"/>
        <v>2386168.9346687407</v>
      </c>
      <c r="AW434" s="43">
        <f t="shared" si="468"/>
        <v>2393019.3840067815</v>
      </c>
      <c r="AX434" s="43">
        <f t="shared" si="468"/>
        <v>12289563.298202205</v>
      </c>
      <c r="AY434" s="43">
        <f t="shared" si="468"/>
        <v>0</v>
      </c>
      <c r="AZ434" s="43">
        <f t="shared" si="468"/>
        <v>0</v>
      </c>
      <c r="BA434" s="43">
        <f t="shared" si="468"/>
        <v>0</v>
      </c>
      <c r="BB434" s="43">
        <f t="shared" si="468"/>
        <v>0</v>
      </c>
      <c r="BC434" s="43">
        <f t="shared" si="468"/>
        <v>0</v>
      </c>
      <c r="BD434" s="43">
        <f t="shared" si="468"/>
        <v>0</v>
      </c>
      <c r="BE434" s="43">
        <f t="shared" si="468"/>
        <v>0</v>
      </c>
      <c r="BF434" s="43">
        <f t="shared" si="468"/>
        <v>0</v>
      </c>
      <c r="BG434" s="43">
        <f t="shared" si="468"/>
        <v>0</v>
      </c>
      <c r="BH434" s="43">
        <f t="shared" si="468"/>
        <v>0</v>
      </c>
      <c r="BI434" s="43">
        <f t="shared" si="468"/>
        <v>0</v>
      </c>
      <c r="BJ434" s="43">
        <f t="shared" si="468"/>
        <v>10852835.662320277</v>
      </c>
      <c r="BK434" s="43">
        <f t="shared" si="468"/>
        <v>0</v>
      </c>
      <c r="BL434" s="43">
        <f t="shared" si="468"/>
        <v>0</v>
      </c>
      <c r="BM434" s="43">
        <f t="shared" si="468"/>
        <v>0</v>
      </c>
      <c r="BN434" s="43">
        <f t="shared" si="468"/>
        <v>0</v>
      </c>
      <c r="BO434" s="43">
        <f t="shared" si="468"/>
        <v>0</v>
      </c>
      <c r="BP434" s="43">
        <f t="shared" si="468"/>
        <v>0</v>
      </c>
      <c r="BQ434" s="43">
        <f t="shared" si="468"/>
        <v>0</v>
      </c>
      <c r="BR434" s="43">
        <f t="shared" si="468"/>
        <v>0</v>
      </c>
      <c r="BS434" s="43">
        <f t="shared" si="468"/>
        <v>0</v>
      </c>
      <c r="BT434" s="43">
        <f t="shared" ref="BT434:CY434" si="469">BT344</f>
        <v>0</v>
      </c>
      <c r="BU434" s="43">
        <f t="shared" si="469"/>
        <v>0</v>
      </c>
      <c r="BV434" s="43">
        <f t="shared" si="469"/>
        <v>11232684.910501493</v>
      </c>
      <c r="BW434" s="43">
        <f t="shared" si="469"/>
        <v>0</v>
      </c>
      <c r="BX434" s="43">
        <f t="shared" si="469"/>
        <v>0</v>
      </c>
      <c r="BY434" s="43">
        <f t="shared" si="469"/>
        <v>0</v>
      </c>
      <c r="BZ434" s="43">
        <f t="shared" si="469"/>
        <v>0</v>
      </c>
      <c r="CA434" s="43">
        <f t="shared" si="469"/>
        <v>0</v>
      </c>
      <c r="CB434" s="43">
        <f t="shared" si="469"/>
        <v>0</v>
      </c>
      <c r="CC434" s="43">
        <f t="shared" si="469"/>
        <v>0</v>
      </c>
      <c r="CD434" s="43">
        <f t="shared" si="469"/>
        <v>0</v>
      </c>
      <c r="CE434" s="43">
        <f t="shared" si="469"/>
        <v>0</v>
      </c>
      <c r="CF434" s="43">
        <f t="shared" si="469"/>
        <v>0</v>
      </c>
      <c r="CG434" s="43">
        <f t="shared" si="469"/>
        <v>0</v>
      </c>
      <c r="CH434" s="43">
        <f t="shared" si="469"/>
        <v>11624717.976836683</v>
      </c>
      <c r="CI434" s="43">
        <f t="shared" si="469"/>
        <v>0</v>
      </c>
      <c r="CJ434" s="43">
        <f t="shared" si="469"/>
        <v>0</v>
      </c>
      <c r="CK434" s="43">
        <f t="shared" si="469"/>
        <v>0</v>
      </c>
      <c r="CL434" s="43">
        <f t="shared" si="469"/>
        <v>0</v>
      </c>
      <c r="CM434" s="43">
        <f t="shared" si="469"/>
        <v>0</v>
      </c>
      <c r="CN434" s="43">
        <f t="shared" si="469"/>
        <v>0</v>
      </c>
      <c r="CO434" s="43">
        <f t="shared" si="469"/>
        <v>0</v>
      </c>
      <c r="CP434" s="43">
        <f t="shared" si="469"/>
        <v>0</v>
      </c>
      <c r="CQ434" s="43">
        <f t="shared" si="469"/>
        <v>0</v>
      </c>
      <c r="CR434" s="43">
        <f t="shared" si="469"/>
        <v>0</v>
      </c>
      <c r="CS434" s="43">
        <f t="shared" si="469"/>
        <v>0</v>
      </c>
      <c r="CT434" s="43">
        <f t="shared" si="469"/>
        <v>12030433.428667834</v>
      </c>
      <c r="CU434" s="43">
        <f t="shared" si="469"/>
        <v>0</v>
      </c>
      <c r="CV434" s="43">
        <f t="shared" si="469"/>
        <v>0</v>
      </c>
      <c r="CW434" s="43">
        <f t="shared" si="469"/>
        <v>0</v>
      </c>
      <c r="CX434" s="43">
        <f t="shared" si="469"/>
        <v>0</v>
      </c>
      <c r="CY434" s="43">
        <f t="shared" si="469"/>
        <v>0</v>
      </c>
      <c r="CZ434" s="43">
        <f t="shared" ref="CZ434:DZ434" si="470">CZ344</f>
        <v>0</v>
      </c>
      <c r="DA434" s="43">
        <f t="shared" si="470"/>
        <v>0</v>
      </c>
      <c r="DB434" s="43">
        <f t="shared" si="470"/>
        <v>0</v>
      </c>
      <c r="DC434" s="43">
        <f t="shared" si="470"/>
        <v>0</v>
      </c>
      <c r="DD434" s="43">
        <f t="shared" si="470"/>
        <v>0</v>
      </c>
      <c r="DE434" s="43">
        <f t="shared" si="470"/>
        <v>0</v>
      </c>
      <c r="DF434" s="43">
        <f t="shared" si="470"/>
        <v>12450308.79630791</v>
      </c>
      <c r="DG434" s="43">
        <f t="shared" si="470"/>
        <v>0</v>
      </c>
      <c r="DH434" s="43">
        <f t="shared" si="470"/>
        <v>0</v>
      </c>
      <c r="DI434" s="43">
        <f t="shared" si="470"/>
        <v>0</v>
      </c>
      <c r="DJ434" s="43">
        <f t="shared" si="470"/>
        <v>0</v>
      </c>
      <c r="DK434" s="43">
        <f t="shared" si="470"/>
        <v>0</v>
      </c>
      <c r="DL434" s="43">
        <f t="shared" si="470"/>
        <v>0</v>
      </c>
      <c r="DM434" s="43">
        <f t="shared" si="470"/>
        <v>0</v>
      </c>
      <c r="DN434" s="43">
        <f t="shared" si="470"/>
        <v>0</v>
      </c>
      <c r="DO434" s="43">
        <f t="shared" si="470"/>
        <v>0</v>
      </c>
      <c r="DP434" s="43">
        <f t="shared" si="470"/>
        <v>0</v>
      </c>
      <c r="DQ434" s="43">
        <f t="shared" si="470"/>
        <v>0</v>
      </c>
      <c r="DR434" s="43">
        <f t="shared" si="470"/>
        <v>12886069.604178689</v>
      </c>
      <c r="DS434" s="43">
        <f t="shared" si="470"/>
        <v>0</v>
      </c>
      <c r="DT434" s="43">
        <f t="shared" si="470"/>
        <v>0</v>
      </c>
      <c r="DU434" s="43">
        <f t="shared" si="470"/>
        <v>0</v>
      </c>
      <c r="DV434" s="43">
        <f t="shared" si="470"/>
        <v>0</v>
      </c>
      <c r="DW434" s="43">
        <f t="shared" si="470"/>
        <v>0</v>
      </c>
      <c r="DX434" s="43">
        <f t="shared" si="470"/>
        <v>0</v>
      </c>
      <c r="DY434" s="43">
        <f t="shared" si="470"/>
        <v>0</v>
      </c>
      <c r="DZ434" s="43">
        <f t="shared" si="470"/>
        <v>0</v>
      </c>
    </row>
    <row r="435" spans="1:130" x14ac:dyDescent="0.25">
      <c r="B435" t="s">
        <v>490</v>
      </c>
      <c r="F435" s="46">
        <f>SUM(H435:DZ435)</f>
        <v>0</v>
      </c>
      <c r="H435" s="43">
        <f>H352</f>
        <v>0</v>
      </c>
      <c r="I435" s="43">
        <f t="shared" ref="I435:BT435" si="471">I352</f>
        <v>0</v>
      </c>
      <c r="J435" s="43">
        <f t="shared" si="471"/>
        <v>0</v>
      </c>
      <c r="K435" s="43">
        <f t="shared" si="471"/>
        <v>0</v>
      </c>
      <c r="L435" s="43">
        <f t="shared" si="471"/>
        <v>0</v>
      </c>
      <c r="M435" s="43">
        <f t="shared" si="471"/>
        <v>0</v>
      </c>
      <c r="N435" s="43">
        <f t="shared" si="471"/>
        <v>0</v>
      </c>
      <c r="O435" s="43">
        <f t="shared" si="471"/>
        <v>0</v>
      </c>
      <c r="P435" s="43">
        <f t="shared" si="471"/>
        <v>0</v>
      </c>
      <c r="Q435" s="43">
        <f t="shared" si="471"/>
        <v>0</v>
      </c>
      <c r="R435" s="43">
        <f t="shared" si="471"/>
        <v>0</v>
      </c>
      <c r="S435" s="43">
        <f t="shared" si="471"/>
        <v>0</v>
      </c>
      <c r="T435" s="43">
        <f t="shared" si="471"/>
        <v>0</v>
      </c>
      <c r="U435" s="43">
        <f t="shared" si="471"/>
        <v>0</v>
      </c>
      <c r="V435" s="43">
        <f t="shared" si="471"/>
        <v>0</v>
      </c>
      <c r="W435" s="43">
        <f t="shared" si="471"/>
        <v>0</v>
      </c>
      <c r="X435" s="43">
        <f t="shared" si="471"/>
        <v>0</v>
      </c>
      <c r="Y435" s="43">
        <f t="shared" si="471"/>
        <v>0</v>
      </c>
      <c r="Z435" s="43">
        <f t="shared" si="471"/>
        <v>0</v>
      </c>
      <c r="AA435" s="43">
        <f t="shared" si="471"/>
        <v>0</v>
      </c>
      <c r="AB435" s="43">
        <f t="shared" si="471"/>
        <v>0</v>
      </c>
      <c r="AC435" s="43">
        <f t="shared" si="471"/>
        <v>0</v>
      </c>
      <c r="AD435" s="43">
        <f t="shared" si="471"/>
        <v>0</v>
      </c>
      <c r="AE435" s="43">
        <f t="shared" si="471"/>
        <v>0</v>
      </c>
      <c r="AF435" s="43">
        <f t="shared" si="471"/>
        <v>0</v>
      </c>
      <c r="AG435" s="43">
        <f t="shared" si="471"/>
        <v>0</v>
      </c>
      <c r="AH435" s="43">
        <f t="shared" si="471"/>
        <v>0</v>
      </c>
      <c r="AI435" s="43">
        <f t="shared" si="471"/>
        <v>0</v>
      </c>
      <c r="AJ435" s="43">
        <f t="shared" si="471"/>
        <v>0</v>
      </c>
      <c r="AK435" s="43">
        <f t="shared" si="471"/>
        <v>0</v>
      </c>
      <c r="AL435" s="43">
        <f t="shared" si="471"/>
        <v>0</v>
      </c>
      <c r="AM435" s="43">
        <f t="shared" si="471"/>
        <v>0</v>
      </c>
      <c r="AN435" s="43">
        <f t="shared" si="471"/>
        <v>0</v>
      </c>
      <c r="AO435" s="43">
        <f t="shared" si="471"/>
        <v>0</v>
      </c>
      <c r="AP435" s="43">
        <f t="shared" si="471"/>
        <v>0</v>
      </c>
      <c r="AQ435" s="43">
        <f t="shared" si="471"/>
        <v>0</v>
      </c>
      <c r="AR435" s="43">
        <f t="shared" si="471"/>
        <v>0</v>
      </c>
      <c r="AS435" s="43">
        <f t="shared" si="471"/>
        <v>0</v>
      </c>
      <c r="AT435" s="43">
        <f t="shared" si="471"/>
        <v>0</v>
      </c>
      <c r="AU435" s="43">
        <f t="shared" si="471"/>
        <v>0</v>
      </c>
      <c r="AV435" s="43">
        <f t="shared" si="471"/>
        <v>0</v>
      </c>
      <c r="AW435" s="43">
        <f t="shared" si="471"/>
        <v>0</v>
      </c>
      <c r="AX435" s="43">
        <f t="shared" si="471"/>
        <v>0</v>
      </c>
      <c r="AY435" s="43">
        <f t="shared" si="471"/>
        <v>0</v>
      </c>
      <c r="AZ435" s="43">
        <f t="shared" si="471"/>
        <v>0</v>
      </c>
      <c r="BA435" s="43">
        <f t="shared" si="471"/>
        <v>0</v>
      </c>
      <c r="BB435" s="43">
        <f t="shared" si="471"/>
        <v>0</v>
      </c>
      <c r="BC435" s="43">
        <f t="shared" si="471"/>
        <v>0</v>
      </c>
      <c r="BD435" s="43">
        <f t="shared" si="471"/>
        <v>0</v>
      </c>
      <c r="BE435" s="43">
        <f t="shared" si="471"/>
        <v>0</v>
      </c>
      <c r="BF435" s="43">
        <f t="shared" si="471"/>
        <v>0</v>
      </c>
      <c r="BG435" s="43">
        <f t="shared" si="471"/>
        <v>0</v>
      </c>
      <c r="BH435" s="43">
        <f t="shared" si="471"/>
        <v>0</v>
      </c>
      <c r="BI435" s="43">
        <f t="shared" si="471"/>
        <v>0</v>
      </c>
      <c r="BJ435" s="43">
        <f t="shared" si="471"/>
        <v>0</v>
      </c>
      <c r="BK435" s="43">
        <f t="shared" si="471"/>
        <v>0</v>
      </c>
      <c r="BL435" s="43">
        <f t="shared" si="471"/>
        <v>0</v>
      </c>
      <c r="BM435" s="43">
        <f t="shared" si="471"/>
        <v>0</v>
      </c>
      <c r="BN435" s="43">
        <f t="shared" si="471"/>
        <v>0</v>
      </c>
      <c r="BO435" s="43">
        <f t="shared" si="471"/>
        <v>0</v>
      </c>
      <c r="BP435" s="43">
        <f t="shared" si="471"/>
        <v>0</v>
      </c>
      <c r="BQ435" s="43">
        <f t="shared" si="471"/>
        <v>0</v>
      </c>
      <c r="BR435" s="43">
        <f t="shared" si="471"/>
        <v>0</v>
      </c>
      <c r="BS435" s="43">
        <f t="shared" si="471"/>
        <v>0</v>
      </c>
      <c r="BT435" s="43">
        <f t="shared" si="471"/>
        <v>0</v>
      </c>
      <c r="BU435" s="43">
        <f t="shared" ref="BU435:DZ435" si="472">BU352</f>
        <v>0</v>
      </c>
      <c r="BV435" s="43">
        <f t="shared" si="472"/>
        <v>0</v>
      </c>
      <c r="BW435" s="43">
        <f t="shared" si="472"/>
        <v>0</v>
      </c>
      <c r="BX435" s="43">
        <f t="shared" si="472"/>
        <v>0</v>
      </c>
      <c r="BY435" s="43">
        <f t="shared" si="472"/>
        <v>0</v>
      </c>
      <c r="BZ435" s="43">
        <f t="shared" si="472"/>
        <v>0</v>
      </c>
      <c r="CA435" s="43">
        <f t="shared" si="472"/>
        <v>0</v>
      </c>
      <c r="CB435" s="43">
        <f t="shared" si="472"/>
        <v>0</v>
      </c>
      <c r="CC435" s="43">
        <f t="shared" si="472"/>
        <v>0</v>
      </c>
      <c r="CD435" s="43">
        <f t="shared" si="472"/>
        <v>0</v>
      </c>
      <c r="CE435" s="43">
        <f t="shared" si="472"/>
        <v>0</v>
      </c>
      <c r="CF435" s="43">
        <f t="shared" si="472"/>
        <v>0</v>
      </c>
      <c r="CG435" s="43">
        <f t="shared" si="472"/>
        <v>0</v>
      </c>
      <c r="CH435" s="43">
        <f t="shared" si="472"/>
        <v>0</v>
      </c>
      <c r="CI435" s="43">
        <f t="shared" si="472"/>
        <v>0</v>
      </c>
      <c r="CJ435" s="43">
        <f t="shared" si="472"/>
        <v>0</v>
      </c>
      <c r="CK435" s="43">
        <f t="shared" si="472"/>
        <v>0</v>
      </c>
      <c r="CL435" s="43">
        <f t="shared" si="472"/>
        <v>0</v>
      </c>
      <c r="CM435" s="43">
        <f t="shared" si="472"/>
        <v>0</v>
      </c>
      <c r="CN435" s="43">
        <f t="shared" si="472"/>
        <v>0</v>
      </c>
      <c r="CO435" s="43">
        <f t="shared" si="472"/>
        <v>0</v>
      </c>
      <c r="CP435" s="43">
        <f t="shared" si="472"/>
        <v>0</v>
      </c>
      <c r="CQ435" s="43">
        <f t="shared" si="472"/>
        <v>0</v>
      </c>
      <c r="CR435" s="43">
        <f t="shared" si="472"/>
        <v>0</v>
      </c>
      <c r="CS435" s="43">
        <f t="shared" si="472"/>
        <v>0</v>
      </c>
      <c r="CT435" s="43">
        <f t="shared" si="472"/>
        <v>0</v>
      </c>
      <c r="CU435" s="43">
        <f t="shared" si="472"/>
        <v>0</v>
      </c>
      <c r="CV435" s="43">
        <f t="shared" si="472"/>
        <v>0</v>
      </c>
      <c r="CW435" s="43">
        <f t="shared" si="472"/>
        <v>0</v>
      </c>
      <c r="CX435" s="43">
        <f t="shared" si="472"/>
        <v>0</v>
      </c>
      <c r="CY435" s="43">
        <f t="shared" si="472"/>
        <v>0</v>
      </c>
      <c r="CZ435" s="43">
        <f t="shared" si="472"/>
        <v>0</v>
      </c>
      <c r="DA435" s="43">
        <f t="shared" si="472"/>
        <v>0</v>
      </c>
      <c r="DB435" s="43">
        <f t="shared" si="472"/>
        <v>0</v>
      </c>
      <c r="DC435" s="43">
        <f t="shared" si="472"/>
        <v>0</v>
      </c>
      <c r="DD435" s="43">
        <f t="shared" si="472"/>
        <v>0</v>
      </c>
      <c r="DE435" s="43">
        <f t="shared" si="472"/>
        <v>0</v>
      </c>
      <c r="DF435" s="43">
        <f t="shared" si="472"/>
        <v>0</v>
      </c>
      <c r="DG435" s="43">
        <f t="shared" si="472"/>
        <v>0</v>
      </c>
      <c r="DH435" s="43">
        <f t="shared" si="472"/>
        <v>0</v>
      </c>
      <c r="DI435" s="43">
        <f t="shared" si="472"/>
        <v>0</v>
      </c>
      <c r="DJ435" s="43">
        <f t="shared" si="472"/>
        <v>0</v>
      </c>
      <c r="DK435" s="43">
        <f t="shared" si="472"/>
        <v>0</v>
      </c>
      <c r="DL435" s="43">
        <f t="shared" si="472"/>
        <v>0</v>
      </c>
      <c r="DM435" s="43">
        <f t="shared" si="472"/>
        <v>0</v>
      </c>
      <c r="DN435" s="43">
        <f t="shared" si="472"/>
        <v>0</v>
      </c>
      <c r="DO435" s="43">
        <f t="shared" si="472"/>
        <v>0</v>
      </c>
      <c r="DP435" s="43">
        <f t="shared" si="472"/>
        <v>0</v>
      </c>
      <c r="DQ435" s="43">
        <f t="shared" si="472"/>
        <v>0</v>
      </c>
      <c r="DR435" s="43">
        <f t="shared" si="472"/>
        <v>0</v>
      </c>
      <c r="DS435" s="43">
        <f t="shared" si="472"/>
        <v>0</v>
      </c>
      <c r="DT435" s="43">
        <f t="shared" si="472"/>
        <v>0</v>
      </c>
      <c r="DU435" s="43">
        <f t="shared" si="472"/>
        <v>0</v>
      </c>
      <c r="DV435" s="43">
        <f t="shared" si="472"/>
        <v>0</v>
      </c>
      <c r="DW435" s="43">
        <f t="shared" si="472"/>
        <v>0</v>
      </c>
      <c r="DX435" s="43">
        <f t="shared" si="472"/>
        <v>0</v>
      </c>
      <c r="DY435" s="43">
        <f t="shared" si="472"/>
        <v>0</v>
      </c>
      <c r="DZ435" s="43">
        <f t="shared" si="472"/>
        <v>0</v>
      </c>
    </row>
    <row r="436" spans="1:130" ht="13" x14ac:dyDescent="0.3">
      <c r="B436" s="38" t="s">
        <v>59</v>
      </c>
      <c r="C436" s="38"/>
      <c r="D436" s="38"/>
      <c r="E436" s="38"/>
      <c r="F436" s="51">
        <f t="shared" si="450"/>
        <v>717227832.96254921</v>
      </c>
      <c r="G436" s="38"/>
      <c r="H436" s="56">
        <f t="shared" ref="H436:AM436" si="473">SUM(H430:H435)</f>
        <v>25434076.094775744</v>
      </c>
      <c r="I436" s="56">
        <f t="shared" si="473"/>
        <v>2593385.132801916</v>
      </c>
      <c r="J436" s="56">
        <f t="shared" si="473"/>
        <v>2601079.0248417021</v>
      </c>
      <c r="K436" s="56">
        <f t="shared" si="473"/>
        <v>2608546.4592823368</v>
      </c>
      <c r="L436" s="56">
        <f t="shared" si="473"/>
        <v>2616035.3319709422</v>
      </c>
      <c r="M436" s="56">
        <f t="shared" si="473"/>
        <v>2748596.9474980473</v>
      </c>
      <c r="N436" s="56">
        <f t="shared" si="473"/>
        <v>9825001.1767362636</v>
      </c>
      <c r="O436" s="56">
        <f t="shared" si="473"/>
        <v>2873083.8881971939</v>
      </c>
      <c r="P436" s="56">
        <f t="shared" si="473"/>
        <v>15959684.218845757</v>
      </c>
      <c r="Q436" s="56">
        <f t="shared" si="473"/>
        <v>2889604.234034271</v>
      </c>
      <c r="R436" s="56">
        <f t="shared" si="473"/>
        <v>2897899.9951283978</v>
      </c>
      <c r="S436" s="56">
        <f t="shared" si="473"/>
        <v>2906219.5725124246</v>
      </c>
      <c r="T436" s="56">
        <f t="shared" si="473"/>
        <v>17108769.539159305</v>
      </c>
      <c r="U436" s="56">
        <f t="shared" si="473"/>
        <v>238497.53691137084</v>
      </c>
      <c r="V436" s="56">
        <f t="shared" si="473"/>
        <v>239205.09641633666</v>
      </c>
      <c r="W436" s="56">
        <f t="shared" si="473"/>
        <v>239891.83002123493</v>
      </c>
      <c r="X436" s="56">
        <f t="shared" si="473"/>
        <v>240580.53516875984</v>
      </c>
      <c r="Y436" s="56">
        <f t="shared" si="473"/>
        <v>111843.18096899819</v>
      </c>
      <c r="Z436" s="56">
        <f t="shared" si="473"/>
        <v>7203746.9793707933</v>
      </c>
      <c r="AA436" s="56">
        <f t="shared" si="473"/>
        <v>0</v>
      </c>
      <c r="AB436" s="56">
        <f t="shared" si="473"/>
        <v>13536094.317716939</v>
      </c>
      <c r="AC436" s="56">
        <f t="shared" si="473"/>
        <v>0</v>
      </c>
      <c r="AD436" s="56">
        <f t="shared" si="473"/>
        <v>0</v>
      </c>
      <c r="AE436" s="56">
        <f t="shared" si="473"/>
        <v>0</v>
      </c>
      <c r="AF436" s="56">
        <f t="shared" si="473"/>
        <v>7882031.3362113182</v>
      </c>
      <c r="AG436" s="56">
        <f t="shared" si="473"/>
        <v>7903149.2632528581</v>
      </c>
      <c r="AH436" s="56">
        <f t="shared" si="473"/>
        <v>7926595.8298413251</v>
      </c>
      <c r="AI436" s="56">
        <f t="shared" si="473"/>
        <v>7949352.283655853</v>
      </c>
      <c r="AJ436" s="56">
        <f t="shared" si="473"/>
        <v>7972174.0689444914</v>
      </c>
      <c r="AK436" s="56">
        <f t="shared" si="473"/>
        <v>7995061.3732672799</v>
      </c>
      <c r="AL436" s="56">
        <f t="shared" si="473"/>
        <v>29324561.804950088</v>
      </c>
      <c r="AM436" s="56">
        <f t="shared" si="473"/>
        <v>8041033.2919493699</v>
      </c>
      <c r="AN436" s="56">
        <f t="shared" ref="AN436:BS436" si="474">SUM(AN430:AN435)</f>
        <v>36568548.153775185</v>
      </c>
      <c r="AO436" s="56">
        <f t="shared" si="474"/>
        <v>8087269.5509796636</v>
      </c>
      <c r="AP436" s="56">
        <f t="shared" si="474"/>
        <v>8110487.282774399</v>
      </c>
      <c r="AQ436" s="56">
        <f t="shared" si="474"/>
        <v>8133771.6703256033</v>
      </c>
      <c r="AR436" s="56">
        <f t="shared" si="474"/>
        <v>8157122.904995203</v>
      </c>
      <c r="AS436" s="56">
        <f t="shared" si="474"/>
        <v>8178977.8709333837</v>
      </c>
      <c r="AT436" s="56">
        <f t="shared" si="474"/>
        <v>8203242.7485016333</v>
      </c>
      <c r="AU436" s="56">
        <f t="shared" si="474"/>
        <v>8226793.4276005812</v>
      </c>
      <c r="AV436" s="56">
        <f t="shared" si="474"/>
        <v>8250411.7183139864</v>
      </c>
      <c r="AW436" s="56">
        <f t="shared" si="474"/>
        <v>8274097.8147479482</v>
      </c>
      <c r="AX436" s="56">
        <f t="shared" si="474"/>
        <v>28283282.962357357</v>
      </c>
      <c r="AY436" s="56">
        <f t="shared" si="474"/>
        <v>0</v>
      </c>
      <c r="AZ436" s="56">
        <f t="shared" si="474"/>
        <v>29499265.844748296</v>
      </c>
      <c r="BA436" s="56">
        <f t="shared" si="474"/>
        <v>0</v>
      </c>
      <c r="BB436" s="56">
        <f t="shared" si="474"/>
        <v>0</v>
      </c>
      <c r="BC436" s="56">
        <f t="shared" si="474"/>
        <v>0</v>
      </c>
      <c r="BD436" s="56">
        <f t="shared" si="474"/>
        <v>0</v>
      </c>
      <c r="BE436" s="56">
        <f t="shared" si="474"/>
        <v>0</v>
      </c>
      <c r="BF436" s="56">
        <f t="shared" si="474"/>
        <v>0</v>
      </c>
      <c r="BG436" s="56">
        <f t="shared" si="474"/>
        <v>0</v>
      </c>
      <c r="BH436" s="56">
        <f t="shared" si="474"/>
        <v>0</v>
      </c>
      <c r="BI436" s="56">
        <f t="shared" si="474"/>
        <v>0</v>
      </c>
      <c r="BJ436" s="56">
        <f t="shared" si="474"/>
        <v>22819744.555832595</v>
      </c>
      <c r="BK436" s="56">
        <f t="shared" si="474"/>
        <v>0</v>
      </c>
      <c r="BL436" s="56">
        <f t="shared" si="474"/>
        <v>30528822.690319702</v>
      </c>
      <c r="BM436" s="56">
        <f t="shared" si="474"/>
        <v>0</v>
      </c>
      <c r="BN436" s="56">
        <f t="shared" si="474"/>
        <v>0</v>
      </c>
      <c r="BO436" s="56">
        <f t="shared" si="474"/>
        <v>0</v>
      </c>
      <c r="BP436" s="56">
        <f t="shared" si="474"/>
        <v>0</v>
      </c>
      <c r="BQ436" s="56">
        <f t="shared" si="474"/>
        <v>0</v>
      </c>
      <c r="BR436" s="56">
        <f t="shared" si="474"/>
        <v>0</v>
      </c>
      <c r="BS436" s="56">
        <f t="shared" si="474"/>
        <v>0</v>
      </c>
      <c r="BT436" s="56">
        <f t="shared" ref="BT436:CY436" si="475">SUM(BT430:BT435)</f>
        <v>0</v>
      </c>
      <c r="BU436" s="56">
        <f t="shared" si="475"/>
        <v>0</v>
      </c>
      <c r="BV436" s="56">
        <f t="shared" si="475"/>
        <v>23618435.615286749</v>
      </c>
      <c r="BW436" s="56">
        <f t="shared" si="475"/>
        <v>0</v>
      </c>
      <c r="BX436" s="56">
        <f t="shared" si="475"/>
        <v>31597331.484480917</v>
      </c>
      <c r="BY436" s="56">
        <f t="shared" si="475"/>
        <v>0</v>
      </c>
      <c r="BZ436" s="56">
        <f t="shared" si="475"/>
        <v>0</v>
      </c>
      <c r="CA436" s="56">
        <f t="shared" si="475"/>
        <v>0</v>
      </c>
      <c r="CB436" s="56">
        <f t="shared" si="475"/>
        <v>0</v>
      </c>
      <c r="CC436" s="56">
        <f t="shared" si="475"/>
        <v>0</v>
      </c>
      <c r="CD436" s="56">
        <f t="shared" si="475"/>
        <v>0</v>
      </c>
      <c r="CE436" s="56">
        <f t="shared" si="475"/>
        <v>0</v>
      </c>
      <c r="CF436" s="56">
        <f t="shared" si="475"/>
        <v>0</v>
      </c>
      <c r="CG436" s="56">
        <f t="shared" si="475"/>
        <v>0</v>
      </c>
      <c r="CH436" s="56">
        <f t="shared" si="475"/>
        <v>24442745.013269119</v>
      </c>
      <c r="CI436" s="56">
        <f t="shared" si="475"/>
        <v>0</v>
      </c>
      <c r="CJ436" s="56">
        <f t="shared" si="475"/>
        <v>32700113.130059667</v>
      </c>
      <c r="CK436" s="56">
        <f t="shared" si="475"/>
        <v>0</v>
      </c>
      <c r="CL436" s="56">
        <f t="shared" si="475"/>
        <v>0</v>
      </c>
      <c r="CM436" s="56">
        <f t="shared" si="475"/>
        <v>0</v>
      </c>
      <c r="CN436" s="56">
        <f t="shared" si="475"/>
        <v>0</v>
      </c>
      <c r="CO436" s="56">
        <f t="shared" si="475"/>
        <v>0</v>
      </c>
      <c r="CP436" s="56">
        <f t="shared" si="475"/>
        <v>0</v>
      </c>
      <c r="CQ436" s="56">
        <f t="shared" si="475"/>
        <v>0</v>
      </c>
      <c r="CR436" s="56">
        <f t="shared" si="475"/>
        <v>0</v>
      </c>
      <c r="CS436" s="56">
        <f t="shared" si="475"/>
        <v>0</v>
      </c>
      <c r="CT436" s="56">
        <f t="shared" si="475"/>
        <v>25295823.716495484</v>
      </c>
      <c r="CU436" s="56">
        <f t="shared" si="475"/>
        <v>0</v>
      </c>
      <c r="CV436" s="56">
        <f t="shared" si="475"/>
        <v>33841383.068816677</v>
      </c>
      <c r="CW436" s="56">
        <f t="shared" si="475"/>
        <v>0</v>
      </c>
      <c r="CX436" s="56">
        <f t="shared" si="475"/>
        <v>0</v>
      </c>
      <c r="CY436" s="56">
        <f t="shared" si="475"/>
        <v>0</v>
      </c>
      <c r="CZ436" s="56">
        <f t="shared" ref="CZ436:DZ436" si="476">SUM(CZ430:CZ435)</f>
        <v>0</v>
      </c>
      <c r="DA436" s="56">
        <f t="shared" si="476"/>
        <v>0</v>
      </c>
      <c r="DB436" s="56">
        <f t="shared" si="476"/>
        <v>0</v>
      </c>
      <c r="DC436" s="56">
        <f t="shared" si="476"/>
        <v>0</v>
      </c>
      <c r="DD436" s="56">
        <f t="shared" si="476"/>
        <v>0</v>
      </c>
      <c r="DE436" s="56">
        <f t="shared" si="476"/>
        <v>0</v>
      </c>
      <c r="DF436" s="56">
        <f t="shared" si="476"/>
        <v>26178675.805383042</v>
      </c>
      <c r="DG436" s="56">
        <f t="shared" si="476"/>
        <v>0</v>
      </c>
      <c r="DH436" s="56">
        <f t="shared" si="476"/>
        <v>35022484.584544986</v>
      </c>
      <c r="DI436" s="56">
        <f t="shared" si="476"/>
        <v>0</v>
      </c>
      <c r="DJ436" s="56">
        <f t="shared" si="476"/>
        <v>0</v>
      </c>
      <c r="DK436" s="56">
        <f t="shared" si="476"/>
        <v>0</v>
      </c>
      <c r="DL436" s="56">
        <f t="shared" si="476"/>
        <v>0</v>
      </c>
      <c r="DM436" s="56">
        <f t="shared" si="476"/>
        <v>0</v>
      </c>
      <c r="DN436" s="56">
        <f t="shared" si="476"/>
        <v>0</v>
      </c>
      <c r="DO436" s="56">
        <f t="shared" si="476"/>
        <v>0</v>
      </c>
      <c r="DP436" s="56">
        <f t="shared" si="476"/>
        <v>0</v>
      </c>
      <c r="DQ436" s="56">
        <f t="shared" si="476"/>
        <v>0</v>
      </c>
      <c r="DR436" s="56">
        <f t="shared" si="476"/>
        <v>27094929.458571456</v>
      </c>
      <c r="DS436" s="56">
        <f t="shared" si="476"/>
        <v>0</v>
      </c>
      <c r="DT436" s="56">
        <f t="shared" si="476"/>
        <v>36248271.54500407</v>
      </c>
      <c r="DU436" s="56">
        <f t="shared" si="476"/>
        <v>0</v>
      </c>
      <c r="DV436" s="56">
        <f t="shared" si="476"/>
        <v>0</v>
      </c>
      <c r="DW436" s="56">
        <f t="shared" si="476"/>
        <v>0</v>
      </c>
      <c r="DX436" s="56">
        <f t="shared" si="476"/>
        <v>0</v>
      </c>
      <c r="DY436" s="56">
        <f t="shared" si="476"/>
        <v>0</v>
      </c>
      <c r="DZ436" s="56">
        <f t="shared" si="476"/>
        <v>0</v>
      </c>
    </row>
    <row r="437" spans="1:130" x14ac:dyDescent="0.25"/>
    <row r="438" spans="1:130" ht="13" x14ac:dyDescent="0.3">
      <c r="B438" s="108" t="s">
        <v>103</v>
      </c>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row>
    <row r="439" spans="1:130" x14ac:dyDescent="0.25">
      <c r="B439" t="str">
        <f>Assumptions!B$18</f>
        <v>Producers / Feedlots</v>
      </c>
      <c r="F439" s="46">
        <f t="shared" ref="F439:F444" si="477">SUM(H439:DZ439)</f>
        <v>700311797.63044477</v>
      </c>
      <c r="H439" s="43">
        <f t="shared" ref="H439:AM439" si="478">SUM(H307,H315,H323,H331,H339,H347)</f>
        <v>24279837.164774179</v>
      </c>
      <c r="I439" s="43">
        <f t="shared" si="478"/>
        <v>1436053.7089402613</v>
      </c>
      <c r="J439" s="43">
        <f t="shared" si="478"/>
        <v>1440314.1028401763</v>
      </c>
      <c r="K439" s="43">
        <f t="shared" si="478"/>
        <v>1444449.0987530882</v>
      </c>
      <c r="L439" s="43">
        <f t="shared" si="478"/>
        <v>1448595.9658204701</v>
      </c>
      <c r="M439" s="43">
        <f t="shared" si="478"/>
        <v>1452754.7381232036</v>
      </c>
      <c r="N439" s="43">
        <f t="shared" si="478"/>
        <v>8417067.4588939175</v>
      </c>
      <c r="O439" s="43">
        <f t="shared" si="478"/>
        <v>1461108.13524775</v>
      </c>
      <c r="P439" s="43">
        <f t="shared" si="478"/>
        <v>14543654.826515803</v>
      </c>
      <c r="Q439" s="43">
        <f t="shared" si="478"/>
        <v>1469509.5647357015</v>
      </c>
      <c r="R439" s="43">
        <f t="shared" si="478"/>
        <v>1473728.377862772</v>
      </c>
      <c r="S439" s="43">
        <f t="shared" si="478"/>
        <v>1477959.3027750452</v>
      </c>
      <c r="T439" s="43">
        <f t="shared" si="478"/>
        <v>16870932.017884314</v>
      </c>
      <c r="U439" s="43">
        <f t="shared" si="478"/>
        <v>0</v>
      </c>
      <c r="V439" s="43">
        <f t="shared" si="478"/>
        <v>0</v>
      </c>
      <c r="W439" s="43">
        <f t="shared" si="478"/>
        <v>0</v>
      </c>
      <c r="X439" s="43">
        <f t="shared" si="478"/>
        <v>0</v>
      </c>
      <c r="Y439" s="43">
        <f t="shared" si="478"/>
        <v>0</v>
      </c>
      <c r="Z439" s="43">
        <f t="shared" si="478"/>
        <v>7203746.9793707933</v>
      </c>
      <c r="AA439" s="43">
        <f t="shared" si="478"/>
        <v>0</v>
      </c>
      <c r="AB439" s="43">
        <f t="shared" si="478"/>
        <v>13536094.317716939</v>
      </c>
      <c r="AC439" s="43">
        <f t="shared" si="478"/>
        <v>0</v>
      </c>
      <c r="AD439" s="43">
        <f t="shared" si="478"/>
        <v>0</v>
      </c>
      <c r="AE439" s="43">
        <f t="shared" si="478"/>
        <v>0</v>
      </c>
      <c r="AF439" s="43">
        <f t="shared" si="478"/>
        <v>7882031.3362113182</v>
      </c>
      <c r="AG439" s="43">
        <f t="shared" si="478"/>
        <v>7903149.2632528581</v>
      </c>
      <c r="AH439" s="43">
        <f t="shared" si="478"/>
        <v>7926595.8298413251</v>
      </c>
      <c r="AI439" s="43">
        <f t="shared" si="478"/>
        <v>7949352.283655853</v>
      </c>
      <c r="AJ439" s="43">
        <f t="shared" si="478"/>
        <v>7972174.0689444914</v>
      </c>
      <c r="AK439" s="43">
        <f t="shared" si="478"/>
        <v>7995061.3732672799</v>
      </c>
      <c r="AL439" s="43">
        <f t="shared" si="478"/>
        <v>29324561.804950088</v>
      </c>
      <c r="AM439" s="43">
        <f t="shared" si="478"/>
        <v>8041033.2919493699</v>
      </c>
      <c r="AN439" s="43">
        <f t="shared" ref="AN439:BS439" si="479">SUM(AN307,AN315,AN323,AN331,AN339,AN347)</f>
        <v>36568548.153775185</v>
      </c>
      <c r="AO439" s="43">
        <f t="shared" si="479"/>
        <v>8087269.5509796636</v>
      </c>
      <c r="AP439" s="43">
        <f t="shared" si="479"/>
        <v>8110487.282774399</v>
      </c>
      <c r="AQ439" s="43">
        <f t="shared" si="479"/>
        <v>8133771.6703256033</v>
      </c>
      <c r="AR439" s="43">
        <f t="shared" si="479"/>
        <v>8157122.904995203</v>
      </c>
      <c r="AS439" s="43">
        <f t="shared" si="479"/>
        <v>8178977.8709333837</v>
      </c>
      <c r="AT439" s="43">
        <f t="shared" si="479"/>
        <v>8203242.7485016333</v>
      </c>
      <c r="AU439" s="43">
        <f t="shared" si="479"/>
        <v>8226793.4276005812</v>
      </c>
      <c r="AV439" s="43">
        <f t="shared" si="479"/>
        <v>8250411.7183139864</v>
      </c>
      <c r="AW439" s="43">
        <f t="shared" si="479"/>
        <v>8274097.8147479482</v>
      </c>
      <c r="AX439" s="43">
        <f t="shared" si="479"/>
        <v>28283282.962357357</v>
      </c>
      <c r="AY439" s="43">
        <f t="shared" si="479"/>
        <v>0</v>
      </c>
      <c r="AZ439" s="43">
        <f t="shared" si="479"/>
        <v>29499265.844748296</v>
      </c>
      <c r="BA439" s="43">
        <f t="shared" si="479"/>
        <v>0</v>
      </c>
      <c r="BB439" s="43">
        <f t="shared" si="479"/>
        <v>0</v>
      </c>
      <c r="BC439" s="43">
        <f t="shared" si="479"/>
        <v>0</v>
      </c>
      <c r="BD439" s="43">
        <f t="shared" si="479"/>
        <v>0</v>
      </c>
      <c r="BE439" s="43">
        <f t="shared" si="479"/>
        <v>0</v>
      </c>
      <c r="BF439" s="43">
        <f t="shared" si="479"/>
        <v>0</v>
      </c>
      <c r="BG439" s="43">
        <f t="shared" si="479"/>
        <v>0</v>
      </c>
      <c r="BH439" s="43">
        <f t="shared" si="479"/>
        <v>0</v>
      </c>
      <c r="BI439" s="43">
        <f t="shared" si="479"/>
        <v>0</v>
      </c>
      <c r="BJ439" s="43">
        <f t="shared" si="479"/>
        <v>22819744.555832595</v>
      </c>
      <c r="BK439" s="43">
        <f t="shared" si="479"/>
        <v>0</v>
      </c>
      <c r="BL439" s="43">
        <f t="shared" si="479"/>
        <v>30528822.690319702</v>
      </c>
      <c r="BM439" s="43">
        <f t="shared" si="479"/>
        <v>0</v>
      </c>
      <c r="BN439" s="43">
        <f t="shared" si="479"/>
        <v>0</v>
      </c>
      <c r="BO439" s="43">
        <f t="shared" si="479"/>
        <v>0</v>
      </c>
      <c r="BP439" s="43">
        <f t="shared" si="479"/>
        <v>0</v>
      </c>
      <c r="BQ439" s="43">
        <f t="shared" si="479"/>
        <v>0</v>
      </c>
      <c r="BR439" s="43">
        <f t="shared" si="479"/>
        <v>0</v>
      </c>
      <c r="BS439" s="43">
        <f t="shared" si="479"/>
        <v>0</v>
      </c>
      <c r="BT439" s="43">
        <f t="shared" ref="BT439:CY439" si="480">SUM(BT307,BT315,BT323,BT331,BT339,BT347)</f>
        <v>0</v>
      </c>
      <c r="BU439" s="43">
        <f t="shared" si="480"/>
        <v>0</v>
      </c>
      <c r="BV439" s="43">
        <f t="shared" si="480"/>
        <v>23618435.615286749</v>
      </c>
      <c r="BW439" s="43">
        <f t="shared" si="480"/>
        <v>0</v>
      </c>
      <c r="BX439" s="43">
        <f t="shared" si="480"/>
        <v>31597331.484480917</v>
      </c>
      <c r="BY439" s="43">
        <f t="shared" si="480"/>
        <v>0</v>
      </c>
      <c r="BZ439" s="43">
        <f t="shared" si="480"/>
        <v>0</v>
      </c>
      <c r="CA439" s="43">
        <f t="shared" si="480"/>
        <v>0</v>
      </c>
      <c r="CB439" s="43">
        <f t="shared" si="480"/>
        <v>0</v>
      </c>
      <c r="CC439" s="43">
        <f t="shared" si="480"/>
        <v>0</v>
      </c>
      <c r="CD439" s="43">
        <f t="shared" si="480"/>
        <v>0</v>
      </c>
      <c r="CE439" s="43">
        <f t="shared" si="480"/>
        <v>0</v>
      </c>
      <c r="CF439" s="43">
        <f t="shared" si="480"/>
        <v>0</v>
      </c>
      <c r="CG439" s="43">
        <f t="shared" si="480"/>
        <v>0</v>
      </c>
      <c r="CH439" s="43">
        <f t="shared" si="480"/>
        <v>24442745.013269119</v>
      </c>
      <c r="CI439" s="43">
        <f t="shared" si="480"/>
        <v>0</v>
      </c>
      <c r="CJ439" s="43">
        <f t="shared" si="480"/>
        <v>32700113.130059667</v>
      </c>
      <c r="CK439" s="43">
        <f t="shared" si="480"/>
        <v>0</v>
      </c>
      <c r="CL439" s="43">
        <f t="shared" si="480"/>
        <v>0</v>
      </c>
      <c r="CM439" s="43">
        <f t="shared" si="480"/>
        <v>0</v>
      </c>
      <c r="CN439" s="43">
        <f t="shared" si="480"/>
        <v>0</v>
      </c>
      <c r="CO439" s="43">
        <f t="shared" si="480"/>
        <v>0</v>
      </c>
      <c r="CP439" s="43">
        <f t="shared" si="480"/>
        <v>0</v>
      </c>
      <c r="CQ439" s="43">
        <f t="shared" si="480"/>
        <v>0</v>
      </c>
      <c r="CR439" s="43">
        <f t="shared" si="480"/>
        <v>0</v>
      </c>
      <c r="CS439" s="43">
        <f t="shared" si="480"/>
        <v>0</v>
      </c>
      <c r="CT439" s="43">
        <f t="shared" si="480"/>
        <v>25295823.716495484</v>
      </c>
      <c r="CU439" s="43">
        <f t="shared" si="480"/>
        <v>0</v>
      </c>
      <c r="CV439" s="43">
        <f t="shared" si="480"/>
        <v>33841383.068816677</v>
      </c>
      <c r="CW439" s="43">
        <f t="shared" si="480"/>
        <v>0</v>
      </c>
      <c r="CX439" s="43">
        <f t="shared" si="480"/>
        <v>0</v>
      </c>
      <c r="CY439" s="43">
        <f t="shared" si="480"/>
        <v>0</v>
      </c>
      <c r="CZ439" s="43">
        <f t="shared" ref="CZ439:DZ439" si="481">SUM(CZ307,CZ315,CZ323,CZ331,CZ339,CZ347)</f>
        <v>0</v>
      </c>
      <c r="DA439" s="43">
        <f t="shared" si="481"/>
        <v>0</v>
      </c>
      <c r="DB439" s="43">
        <f t="shared" si="481"/>
        <v>0</v>
      </c>
      <c r="DC439" s="43">
        <f t="shared" si="481"/>
        <v>0</v>
      </c>
      <c r="DD439" s="43">
        <f t="shared" si="481"/>
        <v>0</v>
      </c>
      <c r="DE439" s="43">
        <f t="shared" si="481"/>
        <v>0</v>
      </c>
      <c r="DF439" s="43">
        <f t="shared" si="481"/>
        <v>26178675.805383042</v>
      </c>
      <c r="DG439" s="43">
        <f t="shared" si="481"/>
        <v>0</v>
      </c>
      <c r="DH439" s="43">
        <f t="shared" si="481"/>
        <v>35022484.584544986</v>
      </c>
      <c r="DI439" s="43">
        <f t="shared" si="481"/>
        <v>0</v>
      </c>
      <c r="DJ439" s="43">
        <f t="shared" si="481"/>
        <v>0</v>
      </c>
      <c r="DK439" s="43">
        <f t="shared" si="481"/>
        <v>0</v>
      </c>
      <c r="DL439" s="43">
        <f t="shared" si="481"/>
        <v>0</v>
      </c>
      <c r="DM439" s="43">
        <f t="shared" si="481"/>
        <v>0</v>
      </c>
      <c r="DN439" s="43">
        <f t="shared" si="481"/>
        <v>0</v>
      </c>
      <c r="DO439" s="43">
        <f t="shared" si="481"/>
        <v>0</v>
      </c>
      <c r="DP439" s="43">
        <f t="shared" si="481"/>
        <v>0</v>
      </c>
      <c r="DQ439" s="43">
        <f t="shared" si="481"/>
        <v>0</v>
      </c>
      <c r="DR439" s="43">
        <f t="shared" si="481"/>
        <v>27094929.458571456</v>
      </c>
      <c r="DS439" s="43">
        <f t="shared" si="481"/>
        <v>0</v>
      </c>
      <c r="DT439" s="43">
        <f t="shared" si="481"/>
        <v>36248271.54500407</v>
      </c>
      <c r="DU439" s="43">
        <f t="shared" si="481"/>
        <v>0</v>
      </c>
      <c r="DV439" s="43">
        <f t="shared" si="481"/>
        <v>0</v>
      </c>
      <c r="DW439" s="43">
        <f t="shared" si="481"/>
        <v>0</v>
      </c>
      <c r="DX439" s="43">
        <f t="shared" si="481"/>
        <v>0</v>
      </c>
      <c r="DY439" s="43">
        <f t="shared" si="481"/>
        <v>0</v>
      </c>
      <c r="DZ439" s="43">
        <f t="shared" si="481"/>
        <v>0</v>
      </c>
    </row>
    <row r="440" spans="1:130" x14ac:dyDescent="0.25">
      <c r="B440" t="str">
        <f>Assumptions!B$88</f>
        <v>Saleyards</v>
      </c>
      <c r="F440" s="46">
        <f t="shared" si="477"/>
        <v>12184112.285184789</v>
      </c>
      <c r="H440" s="43">
        <f t="shared" ref="H440:AM440" si="482">SUM(H308,H316,H324,H332,H340,H348)</f>
        <v>999505.59666823037</v>
      </c>
      <c r="I440" s="43">
        <f t="shared" si="482"/>
        <v>1002183.5213513107</v>
      </c>
      <c r="J440" s="43">
        <f t="shared" si="482"/>
        <v>1005156.7364437403</v>
      </c>
      <c r="K440" s="43">
        <f t="shared" si="482"/>
        <v>1008042.4396308679</v>
      </c>
      <c r="L440" s="43">
        <f t="shared" si="482"/>
        <v>1010936.4273795789</v>
      </c>
      <c r="M440" s="43">
        <f t="shared" si="482"/>
        <v>1013838.7234740108</v>
      </c>
      <c r="N440" s="43">
        <f t="shared" si="482"/>
        <v>1016749.3517665827</v>
      </c>
      <c r="O440" s="43">
        <f t="shared" si="482"/>
        <v>1019668.3361781915</v>
      </c>
      <c r="P440" s="43">
        <f t="shared" si="482"/>
        <v>1022595.7006984083</v>
      </c>
      <c r="Q440" s="43">
        <f t="shared" si="482"/>
        <v>1025531.4693856768</v>
      </c>
      <c r="R440" s="43">
        <f t="shared" si="482"/>
        <v>1028475.6663675088</v>
      </c>
      <c r="S440" s="43">
        <f t="shared" si="482"/>
        <v>1031428.3158406847</v>
      </c>
      <c r="T440" s="43">
        <f t="shared" si="482"/>
        <v>0</v>
      </c>
      <c r="U440" s="43">
        <f t="shared" si="482"/>
        <v>0</v>
      </c>
      <c r="V440" s="43">
        <f t="shared" si="482"/>
        <v>0</v>
      </c>
      <c r="W440" s="43">
        <f t="shared" si="482"/>
        <v>0</v>
      </c>
      <c r="X440" s="43">
        <f t="shared" si="482"/>
        <v>0</v>
      </c>
      <c r="Y440" s="43">
        <f t="shared" si="482"/>
        <v>0</v>
      </c>
      <c r="Z440" s="43">
        <f t="shared" si="482"/>
        <v>0</v>
      </c>
      <c r="AA440" s="43">
        <f t="shared" si="482"/>
        <v>0</v>
      </c>
      <c r="AB440" s="43">
        <f t="shared" si="482"/>
        <v>0</v>
      </c>
      <c r="AC440" s="43">
        <f t="shared" si="482"/>
        <v>0</v>
      </c>
      <c r="AD440" s="43">
        <f t="shared" si="482"/>
        <v>0</v>
      </c>
      <c r="AE440" s="43">
        <f t="shared" si="482"/>
        <v>0</v>
      </c>
      <c r="AF440" s="43">
        <f t="shared" si="482"/>
        <v>0</v>
      </c>
      <c r="AG440" s="43">
        <f t="shared" si="482"/>
        <v>0</v>
      </c>
      <c r="AH440" s="43">
        <f t="shared" si="482"/>
        <v>0</v>
      </c>
      <c r="AI440" s="43">
        <f t="shared" si="482"/>
        <v>0</v>
      </c>
      <c r="AJ440" s="43">
        <f t="shared" si="482"/>
        <v>0</v>
      </c>
      <c r="AK440" s="43">
        <f t="shared" si="482"/>
        <v>0</v>
      </c>
      <c r="AL440" s="43">
        <f t="shared" si="482"/>
        <v>0</v>
      </c>
      <c r="AM440" s="43">
        <f t="shared" si="482"/>
        <v>0</v>
      </c>
      <c r="AN440" s="43">
        <f t="shared" ref="AN440:BS440" si="483">SUM(AN308,AN316,AN324,AN332,AN340,AN348)</f>
        <v>0</v>
      </c>
      <c r="AO440" s="43">
        <f t="shared" si="483"/>
        <v>0</v>
      </c>
      <c r="AP440" s="43">
        <f t="shared" si="483"/>
        <v>0</v>
      </c>
      <c r="AQ440" s="43">
        <f t="shared" si="483"/>
        <v>0</v>
      </c>
      <c r="AR440" s="43">
        <f t="shared" si="483"/>
        <v>0</v>
      </c>
      <c r="AS440" s="43">
        <f t="shared" si="483"/>
        <v>0</v>
      </c>
      <c r="AT440" s="43">
        <f t="shared" si="483"/>
        <v>0</v>
      </c>
      <c r="AU440" s="43">
        <f t="shared" si="483"/>
        <v>0</v>
      </c>
      <c r="AV440" s="43">
        <f t="shared" si="483"/>
        <v>0</v>
      </c>
      <c r="AW440" s="43">
        <f t="shared" si="483"/>
        <v>0</v>
      </c>
      <c r="AX440" s="43">
        <f t="shared" si="483"/>
        <v>0</v>
      </c>
      <c r="AY440" s="43">
        <f t="shared" si="483"/>
        <v>0</v>
      </c>
      <c r="AZ440" s="43">
        <f t="shared" si="483"/>
        <v>0</v>
      </c>
      <c r="BA440" s="43">
        <f t="shared" si="483"/>
        <v>0</v>
      </c>
      <c r="BB440" s="43">
        <f t="shared" si="483"/>
        <v>0</v>
      </c>
      <c r="BC440" s="43">
        <f t="shared" si="483"/>
        <v>0</v>
      </c>
      <c r="BD440" s="43">
        <f t="shared" si="483"/>
        <v>0</v>
      </c>
      <c r="BE440" s="43">
        <f t="shared" si="483"/>
        <v>0</v>
      </c>
      <c r="BF440" s="43">
        <f t="shared" si="483"/>
        <v>0</v>
      </c>
      <c r="BG440" s="43">
        <f t="shared" si="483"/>
        <v>0</v>
      </c>
      <c r="BH440" s="43">
        <f t="shared" si="483"/>
        <v>0</v>
      </c>
      <c r="BI440" s="43">
        <f t="shared" si="483"/>
        <v>0</v>
      </c>
      <c r="BJ440" s="43">
        <f t="shared" si="483"/>
        <v>0</v>
      </c>
      <c r="BK440" s="43">
        <f t="shared" si="483"/>
        <v>0</v>
      </c>
      <c r="BL440" s="43">
        <f t="shared" si="483"/>
        <v>0</v>
      </c>
      <c r="BM440" s="43">
        <f t="shared" si="483"/>
        <v>0</v>
      </c>
      <c r="BN440" s="43">
        <f t="shared" si="483"/>
        <v>0</v>
      </c>
      <c r="BO440" s="43">
        <f t="shared" si="483"/>
        <v>0</v>
      </c>
      <c r="BP440" s="43">
        <f t="shared" si="483"/>
        <v>0</v>
      </c>
      <c r="BQ440" s="43">
        <f t="shared" si="483"/>
        <v>0</v>
      </c>
      <c r="BR440" s="43">
        <f t="shared" si="483"/>
        <v>0</v>
      </c>
      <c r="BS440" s="43">
        <f t="shared" si="483"/>
        <v>0</v>
      </c>
      <c r="BT440" s="43">
        <f t="shared" ref="BT440:CY440" si="484">SUM(BT308,BT316,BT324,BT332,BT340,BT348)</f>
        <v>0</v>
      </c>
      <c r="BU440" s="43">
        <f t="shared" si="484"/>
        <v>0</v>
      </c>
      <c r="BV440" s="43">
        <f t="shared" si="484"/>
        <v>0</v>
      </c>
      <c r="BW440" s="43">
        <f t="shared" si="484"/>
        <v>0</v>
      </c>
      <c r="BX440" s="43">
        <f t="shared" si="484"/>
        <v>0</v>
      </c>
      <c r="BY440" s="43">
        <f t="shared" si="484"/>
        <v>0</v>
      </c>
      <c r="BZ440" s="43">
        <f t="shared" si="484"/>
        <v>0</v>
      </c>
      <c r="CA440" s="43">
        <f t="shared" si="484"/>
        <v>0</v>
      </c>
      <c r="CB440" s="43">
        <f t="shared" si="484"/>
        <v>0</v>
      </c>
      <c r="CC440" s="43">
        <f t="shared" si="484"/>
        <v>0</v>
      </c>
      <c r="CD440" s="43">
        <f t="shared" si="484"/>
        <v>0</v>
      </c>
      <c r="CE440" s="43">
        <f t="shared" si="484"/>
        <v>0</v>
      </c>
      <c r="CF440" s="43">
        <f t="shared" si="484"/>
        <v>0</v>
      </c>
      <c r="CG440" s="43">
        <f t="shared" si="484"/>
        <v>0</v>
      </c>
      <c r="CH440" s="43">
        <f t="shared" si="484"/>
        <v>0</v>
      </c>
      <c r="CI440" s="43">
        <f t="shared" si="484"/>
        <v>0</v>
      </c>
      <c r="CJ440" s="43">
        <f t="shared" si="484"/>
        <v>0</v>
      </c>
      <c r="CK440" s="43">
        <f t="shared" si="484"/>
        <v>0</v>
      </c>
      <c r="CL440" s="43">
        <f t="shared" si="484"/>
        <v>0</v>
      </c>
      <c r="CM440" s="43">
        <f t="shared" si="484"/>
        <v>0</v>
      </c>
      <c r="CN440" s="43">
        <f t="shared" si="484"/>
        <v>0</v>
      </c>
      <c r="CO440" s="43">
        <f t="shared" si="484"/>
        <v>0</v>
      </c>
      <c r="CP440" s="43">
        <f t="shared" si="484"/>
        <v>0</v>
      </c>
      <c r="CQ440" s="43">
        <f t="shared" si="484"/>
        <v>0</v>
      </c>
      <c r="CR440" s="43">
        <f t="shared" si="484"/>
        <v>0</v>
      </c>
      <c r="CS440" s="43">
        <f t="shared" si="484"/>
        <v>0</v>
      </c>
      <c r="CT440" s="43">
        <f t="shared" si="484"/>
        <v>0</v>
      </c>
      <c r="CU440" s="43">
        <f t="shared" si="484"/>
        <v>0</v>
      </c>
      <c r="CV440" s="43">
        <f t="shared" si="484"/>
        <v>0</v>
      </c>
      <c r="CW440" s="43">
        <f t="shared" si="484"/>
        <v>0</v>
      </c>
      <c r="CX440" s="43">
        <f t="shared" si="484"/>
        <v>0</v>
      </c>
      <c r="CY440" s="43">
        <f t="shared" si="484"/>
        <v>0</v>
      </c>
      <c r="CZ440" s="43">
        <f t="shared" ref="CZ440:DZ440" si="485">SUM(CZ308,CZ316,CZ324,CZ332,CZ340,CZ348)</f>
        <v>0</v>
      </c>
      <c r="DA440" s="43">
        <f t="shared" si="485"/>
        <v>0</v>
      </c>
      <c r="DB440" s="43">
        <f t="shared" si="485"/>
        <v>0</v>
      </c>
      <c r="DC440" s="43">
        <f t="shared" si="485"/>
        <v>0</v>
      </c>
      <c r="DD440" s="43">
        <f t="shared" si="485"/>
        <v>0</v>
      </c>
      <c r="DE440" s="43">
        <f t="shared" si="485"/>
        <v>0</v>
      </c>
      <c r="DF440" s="43">
        <f t="shared" si="485"/>
        <v>0</v>
      </c>
      <c r="DG440" s="43">
        <f t="shared" si="485"/>
        <v>0</v>
      </c>
      <c r="DH440" s="43">
        <f t="shared" si="485"/>
        <v>0</v>
      </c>
      <c r="DI440" s="43">
        <f t="shared" si="485"/>
        <v>0</v>
      </c>
      <c r="DJ440" s="43">
        <f t="shared" si="485"/>
        <v>0</v>
      </c>
      <c r="DK440" s="43">
        <f t="shared" si="485"/>
        <v>0</v>
      </c>
      <c r="DL440" s="43">
        <f t="shared" si="485"/>
        <v>0</v>
      </c>
      <c r="DM440" s="43">
        <f t="shared" si="485"/>
        <v>0</v>
      </c>
      <c r="DN440" s="43">
        <f t="shared" si="485"/>
        <v>0</v>
      </c>
      <c r="DO440" s="43">
        <f t="shared" si="485"/>
        <v>0</v>
      </c>
      <c r="DP440" s="43">
        <f t="shared" si="485"/>
        <v>0</v>
      </c>
      <c r="DQ440" s="43">
        <f t="shared" si="485"/>
        <v>0</v>
      </c>
      <c r="DR440" s="43">
        <f t="shared" si="485"/>
        <v>0</v>
      </c>
      <c r="DS440" s="43">
        <f t="shared" si="485"/>
        <v>0</v>
      </c>
      <c r="DT440" s="43">
        <f t="shared" si="485"/>
        <v>0</v>
      </c>
      <c r="DU440" s="43">
        <f t="shared" si="485"/>
        <v>0</v>
      </c>
      <c r="DV440" s="43">
        <f t="shared" si="485"/>
        <v>0</v>
      </c>
      <c r="DW440" s="43">
        <f t="shared" si="485"/>
        <v>0</v>
      </c>
      <c r="DX440" s="43">
        <f t="shared" si="485"/>
        <v>0</v>
      </c>
      <c r="DY440" s="43">
        <f t="shared" si="485"/>
        <v>0</v>
      </c>
      <c r="DZ440" s="43">
        <f t="shared" si="485"/>
        <v>0</v>
      </c>
    </row>
    <row r="441" spans="1:130" x14ac:dyDescent="0.25">
      <c r="B441" t="str">
        <f>Assumptions!B$145</f>
        <v>Processors</v>
      </c>
      <c r="F441" s="46">
        <f t="shared" si="477"/>
        <v>1886220.8614726248</v>
      </c>
      <c r="H441" s="43">
        <f t="shared" ref="H441:AM441" si="486">SUM(H309,H317,H325,H333,H341,H349)</f>
        <v>154733.33333333331</v>
      </c>
      <c r="I441" s="43">
        <f t="shared" si="486"/>
        <v>155147.90251034428</v>
      </c>
      <c r="J441" s="43">
        <f t="shared" si="486"/>
        <v>155608.18555778509</v>
      </c>
      <c r="K441" s="43">
        <f t="shared" si="486"/>
        <v>156054.92089838081</v>
      </c>
      <c r="L441" s="43">
        <f t="shared" si="486"/>
        <v>156502.93877089355</v>
      </c>
      <c r="M441" s="43">
        <f t="shared" si="486"/>
        <v>156952.24285734264</v>
      </c>
      <c r="N441" s="43">
        <f t="shared" si="486"/>
        <v>157402.83685031801</v>
      </c>
      <c r="O441" s="43">
        <f t="shared" si="486"/>
        <v>157854.7244530106</v>
      </c>
      <c r="P441" s="43">
        <f t="shared" si="486"/>
        <v>158307.90937924295</v>
      </c>
      <c r="Q441" s="43">
        <f t="shared" si="486"/>
        <v>158762.39535349951</v>
      </c>
      <c r="R441" s="43">
        <f t="shared" si="486"/>
        <v>159218.18611095741</v>
      </c>
      <c r="S441" s="43">
        <f t="shared" si="486"/>
        <v>159675.28539751706</v>
      </c>
      <c r="T441" s="43">
        <f t="shared" si="486"/>
        <v>0</v>
      </c>
      <c r="U441" s="43">
        <f t="shared" si="486"/>
        <v>0</v>
      </c>
      <c r="V441" s="43">
        <f t="shared" si="486"/>
        <v>0</v>
      </c>
      <c r="W441" s="43">
        <f t="shared" si="486"/>
        <v>0</v>
      </c>
      <c r="X441" s="43">
        <f t="shared" si="486"/>
        <v>0</v>
      </c>
      <c r="Y441" s="43">
        <f t="shared" si="486"/>
        <v>0</v>
      </c>
      <c r="Z441" s="43">
        <f t="shared" si="486"/>
        <v>0</v>
      </c>
      <c r="AA441" s="43">
        <f t="shared" si="486"/>
        <v>0</v>
      </c>
      <c r="AB441" s="43">
        <f t="shared" si="486"/>
        <v>0</v>
      </c>
      <c r="AC441" s="43">
        <f t="shared" si="486"/>
        <v>0</v>
      </c>
      <c r="AD441" s="43">
        <f t="shared" si="486"/>
        <v>0</v>
      </c>
      <c r="AE441" s="43">
        <f t="shared" si="486"/>
        <v>0</v>
      </c>
      <c r="AF441" s="43">
        <f t="shared" si="486"/>
        <v>0</v>
      </c>
      <c r="AG441" s="43">
        <f t="shared" si="486"/>
        <v>0</v>
      </c>
      <c r="AH441" s="43">
        <f t="shared" si="486"/>
        <v>0</v>
      </c>
      <c r="AI441" s="43">
        <f t="shared" si="486"/>
        <v>0</v>
      </c>
      <c r="AJ441" s="43">
        <f t="shared" si="486"/>
        <v>0</v>
      </c>
      <c r="AK441" s="43">
        <f t="shared" si="486"/>
        <v>0</v>
      </c>
      <c r="AL441" s="43">
        <f t="shared" si="486"/>
        <v>0</v>
      </c>
      <c r="AM441" s="43">
        <f t="shared" si="486"/>
        <v>0</v>
      </c>
      <c r="AN441" s="43">
        <f t="shared" ref="AN441:BS441" si="487">SUM(AN309,AN317,AN325,AN333,AN341,AN349)</f>
        <v>0</v>
      </c>
      <c r="AO441" s="43">
        <f t="shared" si="487"/>
        <v>0</v>
      </c>
      <c r="AP441" s="43">
        <f t="shared" si="487"/>
        <v>0</v>
      </c>
      <c r="AQ441" s="43">
        <f t="shared" si="487"/>
        <v>0</v>
      </c>
      <c r="AR441" s="43">
        <f t="shared" si="487"/>
        <v>0</v>
      </c>
      <c r="AS441" s="43">
        <f t="shared" si="487"/>
        <v>0</v>
      </c>
      <c r="AT441" s="43">
        <f t="shared" si="487"/>
        <v>0</v>
      </c>
      <c r="AU441" s="43">
        <f t="shared" si="487"/>
        <v>0</v>
      </c>
      <c r="AV441" s="43">
        <f t="shared" si="487"/>
        <v>0</v>
      </c>
      <c r="AW441" s="43">
        <f t="shared" si="487"/>
        <v>0</v>
      </c>
      <c r="AX441" s="43">
        <f t="shared" si="487"/>
        <v>0</v>
      </c>
      <c r="AY441" s="43">
        <f t="shared" si="487"/>
        <v>0</v>
      </c>
      <c r="AZ441" s="43">
        <f t="shared" si="487"/>
        <v>0</v>
      </c>
      <c r="BA441" s="43">
        <f t="shared" si="487"/>
        <v>0</v>
      </c>
      <c r="BB441" s="43">
        <f t="shared" si="487"/>
        <v>0</v>
      </c>
      <c r="BC441" s="43">
        <f t="shared" si="487"/>
        <v>0</v>
      </c>
      <c r="BD441" s="43">
        <f t="shared" si="487"/>
        <v>0</v>
      </c>
      <c r="BE441" s="43">
        <f t="shared" si="487"/>
        <v>0</v>
      </c>
      <c r="BF441" s="43">
        <f t="shared" si="487"/>
        <v>0</v>
      </c>
      <c r="BG441" s="43">
        <f t="shared" si="487"/>
        <v>0</v>
      </c>
      <c r="BH441" s="43">
        <f t="shared" si="487"/>
        <v>0</v>
      </c>
      <c r="BI441" s="43">
        <f t="shared" si="487"/>
        <v>0</v>
      </c>
      <c r="BJ441" s="43">
        <f t="shared" si="487"/>
        <v>0</v>
      </c>
      <c r="BK441" s="43">
        <f t="shared" si="487"/>
        <v>0</v>
      </c>
      <c r="BL441" s="43">
        <f t="shared" si="487"/>
        <v>0</v>
      </c>
      <c r="BM441" s="43">
        <f t="shared" si="487"/>
        <v>0</v>
      </c>
      <c r="BN441" s="43">
        <f t="shared" si="487"/>
        <v>0</v>
      </c>
      <c r="BO441" s="43">
        <f t="shared" si="487"/>
        <v>0</v>
      </c>
      <c r="BP441" s="43">
        <f t="shared" si="487"/>
        <v>0</v>
      </c>
      <c r="BQ441" s="43">
        <f t="shared" si="487"/>
        <v>0</v>
      </c>
      <c r="BR441" s="43">
        <f t="shared" si="487"/>
        <v>0</v>
      </c>
      <c r="BS441" s="43">
        <f t="shared" si="487"/>
        <v>0</v>
      </c>
      <c r="BT441" s="43">
        <f t="shared" ref="BT441:CY441" si="488">SUM(BT309,BT317,BT325,BT333,BT341,BT349)</f>
        <v>0</v>
      </c>
      <c r="BU441" s="43">
        <f t="shared" si="488"/>
        <v>0</v>
      </c>
      <c r="BV441" s="43">
        <f t="shared" si="488"/>
        <v>0</v>
      </c>
      <c r="BW441" s="43">
        <f t="shared" si="488"/>
        <v>0</v>
      </c>
      <c r="BX441" s="43">
        <f t="shared" si="488"/>
        <v>0</v>
      </c>
      <c r="BY441" s="43">
        <f t="shared" si="488"/>
        <v>0</v>
      </c>
      <c r="BZ441" s="43">
        <f t="shared" si="488"/>
        <v>0</v>
      </c>
      <c r="CA441" s="43">
        <f t="shared" si="488"/>
        <v>0</v>
      </c>
      <c r="CB441" s="43">
        <f t="shared" si="488"/>
        <v>0</v>
      </c>
      <c r="CC441" s="43">
        <f t="shared" si="488"/>
        <v>0</v>
      </c>
      <c r="CD441" s="43">
        <f t="shared" si="488"/>
        <v>0</v>
      </c>
      <c r="CE441" s="43">
        <f t="shared" si="488"/>
        <v>0</v>
      </c>
      <c r="CF441" s="43">
        <f t="shared" si="488"/>
        <v>0</v>
      </c>
      <c r="CG441" s="43">
        <f t="shared" si="488"/>
        <v>0</v>
      </c>
      <c r="CH441" s="43">
        <f t="shared" si="488"/>
        <v>0</v>
      </c>
      <c r="CI441" s="43">
        <f t="shared" si="488"/>
        <v>0</v>
      </c>
      <c r="CJ441" s="43">
        <f t="shared" si="488"/>
        <v>0</v>
      </c>
      <c r="CK441" s="43">
        <f t="shared" si="488"/>
        <v>0</v>
      </c>
      <c r="CL441" s="43">
        <f t="shared" si="488"/>
        <v>0</v>
      </c>
      <c r="CM441" s="43">
        <f t="shared" si="488"/>
        <v>0</v>
      </c>
      <c r="CN441" s="43">
        <f t="shared" si="488"/>
        <v>0</v>
      </c>
      <c r="CO441" s="43">
        <f t="shared" si="488"/>
        <v>0</v>
      </c>
      <c r="CP441" s="43">
        <f t="shared" si="488"/>
        <v>0</v>
      </c>
      <c r="CQ441" s="43">
        <f t="shared" si="488"/>
        <v>0</v>
      </c>
      <c r="CR441" s="43">
        <f t="shared" si="488"/>
        <v>0</v>
      </c>
      <c r="CS441" s="43">
        <f t="shared" si="488"/>
        <v>0</v>
      </c>
      <c r="CT441" s="43">
        <f t="shared" si="488"/>
        <v>0</v>
      </c>
      <c r="CU441" s="43">
        <f t="shared" si="488"/>
        <v>0</v>
      </c>
      <c r="CV441" s="43">
        <f t="shared" si="488"/>
        <v>0</v>
      </c>
      <c r="CW441" s="43">
        <f t="shared" si="488"/>
        <v>0</v>
      </c>
      <c r="CX441" s="43">
        <f t="shared" si="488"/>
        <v>0</v>
      </c>
      <c r="CY441" s="43">
        <f t="shared" si="488"/>
        <v>0</v>
      </c>
      <c r="CZ441" s="43">
        <f t="shared" ref="CZ441:DZ441" si="489">SUM(CZ309,CZ317,CZ325,CZ333,CZ341,CZ349)</f>
        <v>0</v>
      </c>
      <c r="DA441" s="43">
        <f t="shared" si="489"/>
        <v>0</v>
      </c>
      <c r="DB441" s="43">
        <f t="shared" si="489"/>
        <v>0</v>
      </c>
      <c r="DC441" s="43">
        <f t="shared" si="489"/>
        <v>0</v>
      </c>
      <c r="DD441" s="43">
        <f t="shared" si="489"/>
        <v>0</v>
      </c>
      <c r="DE441" s="43">
        <f t="shared" si="489"/>
        <v>0</v>
      </c>
      <c r="DF441" s="43">
        <f t="shared" si="489"/>
        <v>0</v>
      </c>
      <c r="DG441" s="43">
        <f t="shared" si="489"/>
        <v>0</v>
      </c>
      <c r="DH441" s="43">
        <f t="shared" si="489"/>
        <v>0</v>
      </c>
      <c r="DI441" s="43">
        <f t="shared" si="489"/>
        <v>0</v>
      </c>
      <c r="DJ441" s="43">
        <f t="shared" si="489"/>
        <v>0</v>
      </c>
      <c r="DK441" s="43">
        <f t="shared" si="489"/>
        <v>0</v>
      </c>
      <c r="DL441" s="43">
        <f t="shared" si="489"/>
        <v>0</v>
      </c>
      <c r="DM441" s="43">
        <f t="shared" si="489"/>
        <v>0</v>
      </c>
      <c r="DN441" s="43">
        <f t="shared" si="489"/>
        <v>0</v>
      </c>
      <c r="DO441" s="43">
        <f t="shared" si="489"/>
        <v>0</v>
      </c>
      <c r="DP441" s="43">
        <f t="shared" si="489"/>
        <v>0</v>
      </c>
      <c r="DQ441" s="43">
        <f t="shared" si="489"/>
        <v>0</v>
      </c>
      <c r="DR441" s="43">
        <f t="shared" si="489"/>
        <v>0</v>
      </c>
      <c r="DS441" s="43">
        <f t="shared" si="489"/>
        <v>0</v>
      </c>
      <c r="DT441" s="43">
        <f t="shared" si="489"/>
        <v>0</v>
      </c>
      <c r="DU441" s="43">
        <f t="shared" si="489"/>
        <v>0</v>
      </c>
      <c r="DV441" s="43">
        <f t="shared" si="489"/>
        <v>0</v>
      </c>
      <c r="DW441" s="43">
        <f t="shared" si="489"/>
        <v>0</v>
      </c>
      <c r="DX441" s="43">
        <f t="shared" si="489"/>
        <v>0</v>
      </c>
      <c r="DY441" s="43">
        <f t="shared" si="489"/>
        <v>0</v>
      </c>
      <c r="DZ441" s="43">
        <f t="shared" si="489"/>
        <v>0</v>
      </c>
    </row>
    <row r="442" spans="1:130" x14ac:dyDescent="0.25">
      <c r="B442" t="str">
        <f>Assumptions!B$191</f>
        <v>Agents</v>
      </c>
      <c r="F442" s="46">
        <f t="shared" si="477"/>
        <v>1524525.5349667897</v>
      </c>
      <c r="H442" s="43">
        <f t="shared" ref="H442:AM442" si="490">SUM(H310,H318,H326,H334,H342,H350)</f>
        <v>0</v>
      </c>
      <c r="I442" s="43">
        <f t="shared" si="490"/>
        <v>0</v>
      </c>
      <c r="J442" s="43">
        <f t="shared" si="490"/>
        <v>0</v>
      </c>
      <c r="K442" s="43">
        <f t="shared" si="490"/>
        <v>0</v>
      </c>
      <c r="L442" s="43">
        <f t="shared" si="490"/>
        <v>0</v>
      </c>
      <c r="M442" s="43">
        <f t="shared" si="490"/>
        <v>125051.24304349025</v>
      </c>
      <c r="N442" s="43">
        <f t="shared" si="490"/>
        <v>125410.25249696273</v>
      </c>
      <c r="O442" s="43">
        <f t="shared" si="490"/>
        <v>125770.29263021534</v>
      </c>
      <c r="P442" s="43">
        <f t="shared" si="490"/>
        <v>126131.36640222531</v>
      </c>
      <c r="Q442" s="43">
        <f t="shared" si="490"/>
        <v>126493.47678046486</v>
      </c>
      <c r="R442" s="43">
        <f t="shared" si="490"/>
        <v>126856.62674092542</v>
      </c>
      <c r="S442" s="43">
        <f t="shared" si="490"/>
        <v>127220.81926814237</v>
      </c>
      <c r="T442" s="43">
        <f t="shared" si="490"/>
        <v>127586.05735521912</v>
      </c>
      <c r="U442" s="43">
        <f t="shared" si="490"/>
        <v>127940.11752363553</v>
      </c>
      <c r="V442" s="43">
        <f t="shared" si="490"/>
        <v>128319.68222435581</v>
      </c>
      <c r="W442" s="43">
        <f t="shared" si="490"/>
        <v>128688.07503568602</v>
      </c>
      <c r="X442" s="43">
        <f t="shared" si="490"/>
        <v>129057.52546546643</v>
      </c>
      <c r="Y442" s="43">
        <f t="shared" si="490"/>
        <v>0</v>
      </c>
      <c r="Z442" s="43">
        <f t="shared" si="490"/>
        <v>0</v>
      </c>
      <c r="AA442" s="43">
        <f t="shared" si="490"/>
        <v>0</v>
      </c>
      <c r="AB442" s="43">
        <f t="shared" si="490"/>
        <v>0</v>
      </c>
      <c r="AC442" s="43">
        <f t="shared" si="490"/>
        <v>0</v>
      </c>
      <c r="AD442" s="43">
        <f t="shared" si="490"/>
        <v>0</v>
      </c>
      <c r="AE442" s="43">
        <f t="shared" si="490"/>
        <v>0</v>
      </c>
      <c r="AF442" s="43">
        <f t="shared" si="490"/>
        <v>0</v>
      </c>
      <c r="AG442" s="43">
        <f t="shared" si="490"/>
        <v>0</v>
      </c>
      <c r="AH442" s="43">
        <f t="shared" si="490"/>
        <v>0</v>
      </c>
      <c r="AI442" s="43">
        <f t="shared" si="490"/>
        <v>0</v>
      </c>
      <c r="AJ442" s="43">
        <f t="shared" si="490"/>
        <v>0</v>
      </c>
      <c r="AK442" s="43">
        <f t="shared" si="490"/>
        <v>0</v>
      </c>
      <c r="AL442" s="43">
        <f t="shared" si="490"/>
        <v>0</v>
      </c>
      <c r="AM442" s="43">
        <f t="shared" si="490"/>
        <v>0</v>
      </c>
      <c r="AN442" s="43">
        <f t="shared" ref="AN442:BS442" si="491">SUM(AN310,AN318,AN326,AN334,AN342,AN350)</f>
        <v>0</v>
      </c>
      <c r="AO442" s="43">
        <f t="shared" si="491"/>
        <v>0</v>
      </c>
      <c r="AP442" s="43">
        <f t="shared" si="491"/>
        <v>0</v>
      </c>
      <c r="AQ442" s="43">
        <f t="shared" si="491"/>
        <v>0</v>
      </c>
      <c r="AR442" s="43">
        <f t="shared" si="491"/>
        <v>0</v>
      </c>
      <c r="AS442" s="43">
        <f t="shared" si="491"/>
        <v>0</v>
      </c>
      <c r="AT442" s="43">
        <f t="shared" si="491"/>
        <v>0</v>
      </c>
      <c r="AU442" s="43">
        <f t="shared" si="491"/>
        <v>0</v>
      </c>
      <c r="AV442" s="43">
        <f t="shared" si="491"/>
        <v>0</v>
      </c>
      <c r="AW442" s="43">
        <f t="shared" si="491"/>
        <v>0</v>
      </c>
      <c r="AX442" s="43">
        <f t="shared" si="491"/>
        <v>0</v>
      </c>
      <c r="AY442" s="43">
        <f t="shared" si="491"/>
        <v>0</v>
      </c>
      <c r="AZ442" s="43">
        <f t="shared" si="491"/>
        <v>0</v>
      </c>
      <c r="BA442" s="43">
        <f t="shared" si="491"/>
        <v>0</v>
      </c>
      <c r="BB442" s="43">
        <f t="shared" si="491"/>
        <v>0</v>
      </c>
      <c r="BC442" s="43">
        <f t="shared" si="491"/>
        <v>0</v>
      </c>
      <c r="BD442" s="43">
        <f t="shared" si="491"/>
        <v>0</v>
      </c>
      <c r="BE442" s="43">
        <f t="shared" si="491"/>
        <v>0</v>
      </c>
      <c r="BF442" s="43">
        <f t="shared" si="491"/>
        <v>0</v>
      </c>
      <c r="BG442" s="43">
        <f t="shared" si="491"/>
        <v>0</v>
      </c>
      <c r="BH442" s="43">
        <f t="shared" si="491"/>
        <v>0</v>
      </c>
      <c r="BI442" s="43">
        <f t="shared" si="491"/>
        <v>0</v>
      </c>
      <c r="BJ442" s="43">
        <f t="shared" si="491"/>
        <v>0</v>
      </c>
      <c r="BK442" s="43">
        <f t="shared" si="491"/>
        <v>0</v>
      </c>
      <c r="BL442" s="43">
        <f t="shared" si="491"/>
        <v>0</v>
      </c>
      <c r="BM442" s="43">
        <f t="shared" si="491"/>
        <v>0</v>
      </c>
      <c r="BN442" s="43">
        <f t="shared" si="491"/>
        <v>0</v>
      </c>
      <c r="BO442" s="43">
        <f t="shared" si="491"/>
        <v>0</v>
      </c>
      <c r="BP442" s="43">
        <f t="shared" si="491"/>
        <v>0</v>
      </c>
      <c r="BQ442" s="43">
        <f t="shared" si="491"/>
        <v>0</v>
      </c>
      <c r="BR442" s="43">
        <f t="shared" si="491"/>
        <v>0</v>
      </c>
      <c r="BS442" s="43">
        <f t="shared" si="491"/>
        <v>0</v>
      </c>
      <c r="BT442" s="43">
        <f t="shared" ref="BT442:CY442" si="492">SUM(BT310,BT318,BT326,BT334,BT342,BT350)</f>
        <v>0</v>
      </c>
      <c r="BU442" s="43">
        <f t="shared" si="492"/>
        <v>0</v>
      </c>
      <c r="BV442" s="43">
        <f t="shared" si="492"/>
        <v>0</v>
      </c>
      <c r="BW442" s="43">
        <f t="shared" si="492"/>
        <v>0</v>
      </c>
      <c r="BX442" s="43">
        <f t="shared" si="492"/>
        <v>0</v>
      </c>
      <c r="BY442" s="43">
        <f t="shared" si="492"/>
        <v>0</v>
      </c>
      <c r="BZ442" s="43">
        <f t="shared" si="492"/>
        <v>0</v>
      </c>
      <c r="CA442" s="43">
        <f t="shared" si="492"/>
        <v>0</v>
      </c>
      <c r="CB442" s="43">
        <f t="shared" si="492"/>
        <v>0</v>
      </c>
      <c r="CC442" s="43">
        <f t="shared" si="492"/>
        <v>0</v>
      </c>
      <c r="CD442" s="43">
        <f t="shared" si="492"/>
        <v>0</v>
      </c>
      <c r="CE442" s="43">
        <f t="shared" si="492"/>
        <v>0</v>
      </c>
      <c r="CF442" s="43">
        <f t="shared" si="492"/>
        <v>0</v>
      </c>
      <c r="CG442" s="43">
        <f t="shared" si="492"/>
        <v>0</v>
      </c>
      <c r="CH442" s="43">
        <f t="shared" si="492"/>
        <v>0</v>
      </c>
      <c r="CI442" s="43">
        <f t="shared" si="492"/>
        <v>0</v>
      </c>
      <c r="CJ442" s="43">
        <f t="shared" si="492"/>
        <v>0</v>
      </c>
      <c r="CK442" s="43">
        <f t="shared" si="492"/>
        <v>0</v>
      </c>
      <c r="CL442" s="43">
        <f t="shared" si="492"/>
        <v>0</v>
      </c>
      <c r="CM442" s="43">
        <f t="shared" si="492"/>
        <v>0</v>
      </c>
      <c r="CN442" s="43">
        <f t="shared" si="492"/>
        <v>0</v>
      </c>
      <c r="CO442" s="43">
        <f t="shared" si="492"/>
        <v>0</v>
      </c>
      <c r="CP442" s="43">
        <f t="shared" si="492"/>
        <v>0</v>
      </c>
      <c r="CQ442" s="43">
        <f t="shared" si="492"/>
        <v>0</v>
      </c>
      <c r="CR442" s="43">
        <f t="shared" si="492"/>
        <v>0</v>
      </c>
      <c r="CS442" s="43">
        <f t="shared" si="492"/>
        <v>0</v>
      </c>
      <c r="CT442" s="43">
        <f t="shared" si="492"/>
        <v>0</v>
      </c>
      <c r="CU442" s="43">
        <f t="shared" si="492"/>
        <v>0</v>
      </c>
      <c r="CV442" s="43">
        <f t="shared" si="492"/>
        <v>0</v>
      </c>
      <c r="CW442" s="43">
        <f t="shared" si="492"/>
        <v>0</v>
      </c>
      <c r="CX442" s="43">
        <f t="shared" si="492"/>
        <v>0</v>
      </c>
      <c r="CY442" s="43">
        <f t="shared" si="492"/>
        <v>0</v>
      </c>
      <c r="CZ442" s="43">
        <f t="shared" ref="CZ442:DZ442" si="493">SUM(CZ310,CZ318,CZ326,CZ334,CZ342,CZ350)</f>
        <v>0</v>
      </c>
      <c r="DA442" s="43">
        <f t="shared" si="493"/>
        <v>0</v>
      </c>
      <c r="DB442" s="43">
        <f t="shared" si="493"/>
        <v>0</v>
      </c>
      <c r="DC442" s="43">
        <f t="shared" si="493"/>
        <v>0</v>
      </c>
      <c r="DD442" s="43">
        <f t="shared" si="493"/>
        <v>0</v>
      </c>
      <c r="DE442" s="43">
        <f t="shared" si="493"/>
        <v>0</v>
      </c>
      <c r="DF442" s="43">
        <f t="shared" si="493"/>
        <v>0</v>
      </c>
      <c r="DG442" s="43">
        <f t="shared" si="493"/>
        <v>0</v>
      </c>
      <c r="DH442" s="43">
        <f t="shared" si="493"/>
        <v>0</v>
      </c>
      <c r="DI442" s="43">
        <f t="shared" si="493"/>
        <v>0</v>
      </c>
      <c r="DJ442" s="43">
        <f t="shared" si="493"/>
        <v>0</v>
      </c>
      <c r="DK442" s="43">
        <f t="shared" si="493"/>
        <v>0</v>
      </c>
      <c r="DL442" s="43">
        <f t="shared" si="493"/>
        <v>0</v>
      </c>
      <c r="DM442" s="43">
        <f t="shared" si="493"/>
        <v>0</v>
      </c>
      <c r="DN442" s="43">
        <f t="shared" si="493"/>
        <v>0</v>
      </c>
      <c r="DO442" s="43">
        <f t="shared" si="493"/>
        <v>0</v>
      </c>
      <c r="DP442" s="43">
        <f t="shared" si="493"/>
        <v>0</v>
      </c>
      <c r="DQ442" s="43">
        <f t="shared" si="493"/>
        <v>0</v>
      </c>
      <c r="DR442" s="43">
        <f t="shared" si="493"/>
        <v>0</v>
      </c>
      <c r="DS442" s="43">
        <f t="shared" si="493"/>
        <v>0</v>
      </c>
      <c r="DT442" s="43">
        <f t="shared" si="493"/>
        <v>0</v>
      </c>
      <c r="DU442" s="43">
        <f t="shared" si="493"/>
        <v>0</v>
      </c>
      <c r="DV442" s="43">
        <f t="shared" si="493"/>
        <v>0</v>
      </c>
      <c r="DW442" s="43">
        <f t="shared" si="493"/>
        <v>0</v>
      </c>
      <c r="DX442" s="43">
        <f t="shared" si="493"/>
        <v>0</v>
      </c>
      <c r="DY442" s="43">
        <f t="shared" si="493"/>
        <v>0</v>
      </c>
      <c r="DZ442" s="43">
        <f t="shared" si="493"/>
        <v>0</v>
      </c>
    </row>
    <row r="443" spans="1:130" x14ac:dyDescent="0.25">
      <c r="B443" s="34" t="str">
        <f>Assumptions!B$212</f>
        <v>Other facilities (shows, depots, ports)</v>
      </c>
      <c r="C443" s="34"/>
      <c r="D443" s="34"/>
      <c r="E443" s="34"/>
      <c r="F443" s="48">
        <f t="shared" si="477"/>
        <v>1321176.6504801146</v>
      </c>
      <c r="G443" s="34"/>
      <c r="H443" s="131">
        <f t="shared" ref="H443:AM443" si="494">SUM(H311,H319,H327,H335,H343,H351)</f>
        <v>0</v>
      </c>
      <c r="I443" s="131">
        <f t="shared" si="494"/>
        <v>0</v>
      </c>
      <c r="J443" s="131">
        <f t="shared" si="494"/>
        <v>0</v>
      </c>
      <c r="K443" s="131">
        <f t="shared" si="494"/>
        <v>0</v>
      </c>
      <c r="L443" s="131">
        <f t="shared" si="494"/>
        <v>0</v>
      </c>
      <c r="M443" s="131">
        <f t="shared" si="494"/>
        <v>0</v>
      </c>
      <c r="N443" s="131">
        <f t="shared" si="494"/>
        <v>108371.27672848261</v>
      </c>
      <c r="O443" s="131">
        <f t="shared" si="494"/>
        <v>108682.39968802712</v>
      </c>
      <c r="P443" s="131">
        <f t="shared" si="494"/>
        <v>108994.41585007765</v>
      </c>
      <c r="Q443" s="131">
        <f t="shared" si="494"/>
        <v>109307.32777892814</v>
      </c>
      <c r="R443" s="131">
        <f t="shared" si="494"/>
        <v>109621.13804623435</v>
      </c>
      <c r="S443" s="131">
        <f t="shared" si="494"/>
        <v>109935.84923103501</v>
      </c>
      <c r="T443" s="131">
        <f t="shared" si="494"/>
        <v>110251.463919773</v>
      </c>
      <c r="U443" s="131">
        <f t="shared" si="494"/>
        <v>110557.41938773534</v>
      </c>
      <c r="V443" s="131">
        <f t="shared" si="494"/>
        <v>110885.41419198086</v>
      </c>
      <c r="W443" s="131">
        <f t="shared" si="494"/>
        <v>111203.75498554891</v>
      </c>
      <c r="X443" s="131">
        <f t="shared" si="494"/>
        <v>111523.00970329343</v>
      </c>
      <c r="Y443" s="131">
        <f t="shared" si="494"/>
        <v>111843.18096899819</v>
      </c>
      <c r="Z443" s="131">
        <f t="shared" si="494"/>
        <v>0</v>
      </c>
      <c r="AA443" s="131">
        <f t="shared" si="494"/>
        <v>0</v>
      </c>
      <c r="AB443" s="131">
        <f t="shared" si="494"/>
        <v>0</v>
      </c>
      <c r="AC443" s="131">
        <f t="shared" si="494"/>
        <v>0</v>
      </c>
      <c r="AD443" s="131">
        <f t="shared" si="494"/>
        <v>0</v>
      </c>
      <c r="AE443" s="131">
        <f t="shared" si="494"/>
        <v>0</v>
      </c>
      <c r="AF443" s="131">
        <f t="shared" si="494"/>
        <v>0</v>
      </c>
      <c r="AG443" s="131">
        <f t="shared" si="494"/>
        <v>0</v>
      </c>
      <c r="AH443" s="131">
        <f t="shared" si="494"/>
        <v>0</v>
      </c>
      <c r="AI443" s="131">
        <f t="shared" si="494"/>
        <v>0</v>
      </c>
      <c r="AJ443" s="131">
        <f t="shared" si="494"/>
        <v>0</v>
      </c>
      <c r="AK443" s="131">
        <f t="shared" si="494"/>
        <v>0</v>
      </c>
      <c r="AL443" s="131">
        <f t="shared" si="494"/>
        <v>0</v>
      </c>
      <c r="AM443" s="131">
        <f t="shared" si="494"/>
        <v>0</v>
      </c>
      <c r="AN443" s="131">
        <f t="shared" ref="AN443:BS443" si="495">SUM(AN311,AN319,AN327,AN335,AN343,AN351)</f>
        <v>0</v>
      </c>
      <c r="AO443" s="131">
        <f t="shared" si="495"/>
        <v>0</v>
      </c>
      <c r="AP443" s="131">
        <f t="shared" si="495"/>
        <v>0</v>
      </c>
      <c r="AQ443" s="131">
        <f t="shared" si="495"/>
        <v>0</v>
      </c>
      <c r="AR443" s="131">
        <f t="shared" si="495"/>
        <v>0</v>
      </c>
      <c r="AS443" s="131">
        <f t="shared" si="495"/>
        <v>0</v>
      </c>
      <c r="AT443" s="131">
        <f t="shared" si="495"/>
        <v>0</v>
      </c>
      <c r="AU443" s="131">
        <f t="shared" si="495"/>
        <v>0</v>
      </c>
      <c r="AV443" s="131">
        <f t="shared" si="495"/>
        <v>0</v>
      </c>
      <c r="AW443" s="131">
        <f t="shared" si="495"/>
        <v>0</v>
      </c>
      <c r="AX443" s="131">
        <f t="shared" si="495"/>
        <v>0</v>
      </c>
      <c r="AY443" s="131">
        <f t="shared" si="495"/>
        <v>0</v>
      </c>
      <c r="AZ443" s="131">
        <f t="shared" si="495"/>
        <v>0</v>
      </c>
      <c r="BA443" s="131">
        <f t="shared" si="495"/>
        <v>0</v>
      </c>
      <c r="BB443" s="131">
        <f t="shared" si="495"/>
        <v>0</v>
      </c>
      <c r="BC443" s="131">
        <f t="shared" si="495"/>
        <v>0</v>
      </c>
      <c r="BD443" s="131">
        <f t="shared" si="495"/>
        <v>0</v>
      </c>
      <c r="BE443" s="131">
        <f t="shared" si="495"/>
        <v>0</v>
      </c>
      <c r="BF443" s="131">
        <f t="shared" si="495"/>
        <v>0</v>
      </c>
      <c r="BG443" s="131">
        <f t="shared" si="495"/>
        <v>0</v>
      </c>
      <c r="BH443" s="131">
        <f t="shared" si="495"/>
        <v>0</v>
      </c>
      <c r="BI443" s="131">
        <f t="shared" si="495"/>
        <v>0</v>
      </c>
      <c r="BJ443" s="131">
        <f t="shared" si="495"/>
        <v>0</v>
      </c>
      <c r="BK443" s="131">
        <f t="shared" si="495"/>
        <v>0</v>
      </c>
      <c r="BL443" s="131">
        <f t="shared" si="495"/>
        <v>0</v>
      </c>
      <c r="BM443" s="131">
        <f t="shared" si="495"/>
        <v>0</v>
      </c>
      <c r="BN443" s="131">
        <f t="shared" si="495"/>
        <v>0</v>
      </c>
      <c r="BO443" s="131">
        <f t="shared" si="495"/>
        <v>0</v>
      </c>
      <c r="BP443" s="131">
        <f t="shared" si="495"/>
        <v>0</v>
      </c>
      <c r="BQ443" s="131">
        <f t="shared" si="495"/>
        <v>0</v>
      </c>
      <c r="BR443" s="131">
        <f t="shared" si="495"/>
        <v>0</v>
      </c>
      <c r="BS443" s="131">
        <f t="shared" si="495"/>
        <v>0</v>
      </c>
      <c r="BT443" s="131">
        <f t="shared" ref="BT443:CY443" si="496">SUM(BT311,BT319,BT327,BT335,BT343,BT351)</f>
        <v>0</v>
      </c>
      <c r="BU443" s="131">
        <f t="shared" si="496"/>
        <v>0</v>
      </c>
      <c r="BV443" s="131">
        <f t="shared" si="496"/>
        <v>0</v>
      </c>
      <c r="BW443" s="131">
        <f t="shared" si="496"/>
        <v>0</v>
      </c>
      <c r="BX443" s="131">
        <f t="shared" si="496"/>
        <v>0</v>
      </c>
      <c r="BY443" s="131">
        <f t="shared" si="496"/>
        <v>0</v>
      </c>
      <c r="BZ443" s="131">
        <f t="shared" si="496"/>
        <v>0</v>
      </c>
      <c r="CA443" s="131">
        <f t="shared" si="496"/>
        <v>0</v>
      </c>
      <c r="CB443" s="131">
        <f t="shared" si="496"/>
        <v>0</v>
      </c>
      <c r="CC443" s="131">
        <f t="shared" si="496"/>
        <v>0</v>
      </c>
      <c r="CD443" s="131">
        <f t="shared" si="496"/>
        <v>0</v>
      </c>
      <c r="CE443" s="131">
        <f t="shared" si="496"/>
        <v>0</v>
      </c>
      <c r="CF443" s="131">
        <f t="shared" si="496"/>
        <v>0</v>
      </c>
      <c r="CG443" s="131">
        <f t="shared" si="496"/>
        <v>0</v>
      </c>
      <c r="CH443" s="131">
        <f t="shared" si="496"/>
        <v>0</v>
      </c>
      <c r="CI443" s="131">
        <f t="shared" si="496"/>
        <v>0</v>
      </c>
      <c r="CJ443" s="131">
        <f t="shared" si="496"/>
        <v>0</v>
      </c>
      <c r="CK443" s="131">
        <f t="shared" si="496"/>
        <v>0</v>
      </c>
      <c r="CL443" s="131">
        <f t="shared" si="496"/>
        <v>0</v>
      </c>
      <c r="CM443" s="131">
        <f t="shared" si="496"/>
        <v>0</v>
      </c>
      <c r="CN443" s="131">
        <f t="shared" si="496"/>
        <v>0</v>
      </c>
      <c r="CO443" s="131">
        <f t="shared" si="496"/>
        <v>0</v>
      </c>
      <c r="CP443" s="131">
        <f t="shared" si="496"/>
        <v>0</v>
      </c>
      <c r="CQ443" s="131">
        <f t="shared" si="496"/>
        <v>0</v>
      </c>
      <c r="CR443" s="131">
        <f t="shared" si="496"/>
        <v>0</v>
      </c>
      <c r="CS443" s="131">
        <f t="shared" si="496"/>
        <v>0</v>
      </c>
      <c r="CT443" s="131">
        <f t="shared" si="496"/>
        <v>0</v>
      </c>
      <c r="CU443" s="131">
        <f t="shared" si="496"/>
        <v>0</v>
      </c>
      <c r="CV443" s="131">
        <f t="shared" si="496"/>
        <v>0</v>
      </c>
      <c r="CW443" s="131">
        <f t="shared" si="496"/>
        <v>0</v>
      </c>
      <c r="CX443" s="131">
        <f t="shared" si="496"/>
        <v>0</v>
      </c>
      <c r="CY443" s="131">
        <f t="shared" si="496"/>
        <v>0</v>
      </c>
      <c r="CZ443" s="131">
        <f t="shared" ref="CZ443:DZ443" si="497">SUM(CZ311,CZ319,CZ327,CZ335,CZ343,CZ351)</f>
        <v>0</v>
      </c>
      <c r="DA443" s="131">
        <f t="shared" si="497"/>
        <v>0</v>
      </c>
      <c r="DB443" s="131">
        <f t="shared" si="497"/>
        <v>0</v>
      </c>
      <c r="DC443" s="131">
        <f t="shared" si="497"/>
        <v>0</v>
      </c>
      <c r="DD443" s="131">
        <f t="shared" si="497"/>
        <v>0</v>
      </c>
      <c r="DE443" s="131">
        <f t="shared" si="497"/>
        <v>0</v>
      </c>
      <c r="DF443" s="131">
        <f t="shared" si="497"/>
        <v>0</v>
      </c>
      <c r="DG443" s="131">
        <f t="shared" si="497"/>
        <v>0</v>
      </c>
      <c r="DH443" s="131">
        <f t="shared" si="497"/>
        <v>0</v>
      </c>
      <c r="DI443" s="131">
        <f t="shared" si="497"/>
        <v>0</v>
      </c>
      <c r="DJ443" s="131">
        <f t="shared" si="497"/>
        <v>0</v>
      </c>
      <c r="DK443" s="131">
        <f t="shared" si="497"/>
        <v>0</v>
      </c>
      <c r="DL443" s="131">
        <f t="shared" si="497"/>
        <v>0</v>
      </c>
      <c r="DM443" s="131">
        <f t="shared" si="497"/>
        <v>0</v>
      </c>
      <c r="DN443" s="131">
        <f t="shared" si="497"/>
        <v>0</v>
      </c>
      <c r="DO443" s="131">
        <f t="shared" si="497"/>
        <v>0</v>
      </c>
      <c r="DP443" s="131">
        <f t="shared" si="497"/>
        <v>0</v>
      </c>
      <c r="DQ443" s="131">
        <f t="shared" si="497"/>
        <v>0</v>
      </c>
      <c r="DR443" s="131">
        <f t="shared" si="497"/>
        <v>0</v>
      </c>
      <c r="DS443" s="131">
        <f t="shared" si="497"/>
        <v>0</v>
      </c>
      <c r="DT443" s="131">
        <f t="shared" si="497"/>
        <v>0</v>
      </c>
      <c r="DU443" s="131">
        <f t="shared" si="497"/>
        <v>0</v>
      </c>
      <c r="DV443" s="131">
        <f t="shared" si="497"/>
        <v>0</v>
      </c>
      <c r="DW443" s="131">
        <f t="shared" si="497"/>
        <v>0</v>
      </c>
      <c r="DX443" s="131">
        <f t="shared" si="497"/>
        <v>0</v>
      </c>
      <c r="DY443" s="131">
        <f t="shared" si="497"/>
        <v>0</v>
      </c>
      <c r="DZ443" s="131">
        <f t="shared" si="497"/>
        <v>0</v>
      </c>
    </row>
    <row r="444" spans="1:130" ht="13" x14ac:dyDescent="0.3">
      <c r="B444" t="s">
        <v>59</v>
      </c>
      <c r="F444" s="51">
        <f t="shared" si="477"/>
        <v>717227832.96254921</v>
      </c>
      <c r="H444" s="43">
        <f t="shared" ref="H444:AM444" si="498">SUM(H439:H443)</f>
        <v>25434076.09477574</v>
      </c>
      <c r="I444" s="43">
        <f t="shared" si="498"/>
        <v>2593385.1328019165</v>
      </c>
      <c r="J444" s="43">
        <f t="shared" si="498"/>
        <v>2601079.0248417016</v>
      </c>
      <c r="K444" s="43">
        <f t="shared" si="498"/>
        <v>2608546.4592823368</v>
      </c>
      <c r="L444" s="43">
        <f t="shared" si="498"/>
        <v>2616035.3319709427</v>
      </c>
      <c r="M444" s="43">
        <f t="shared" si="498"/>
        <v>2748596.9474980473</v>
      </c>
      <c r="N444" s="43">
        <f t="shared" si="498"/>
        <v>9825001.1767362636</v>
      </c>
      <c r="O444" s="43">
        <f t="shared" si="498"/>
        <v>2873083.8881971943</v>
      </c>
      <c r="P444" s="43">
        <f t="shared" si="498"/>
        <v>15959684.218845757</v>
      </c>
      <c r="Q444" s="43">
        <f t="shared" si="498"/>
        <v>2889604.2340342705</v>
      </c>
      <c r="R444" s="43">
        <f t="shared" si="498"/>
        <v>2897899.9951283983</v>
      </c>
      <c r="S444" s="43">
        <f t="shared" si="498"/>
        <v>2906219.5725124241</v>
      </c>
      <c r="T444" s="43">
        <f t="shared" si="498"/>
        <v>17108769.539159305</v>
      </c>
      <c r="U444" s="43">
        <f t="shared" si="498"/>
        <v>238497.53691137087</v>
      </c>
      <c r="V444" s="43">
        <f t="shared" si="498"/>
        <v>239205.09641633666</v>
      </c>
      <c r="W444" s="43">
        <f t="shared" si="498"/>
        <v>239891.83002123493</v>
      </c>
      <c r="X444" s="43">
        <f t="shared" si="498"/>
        <v>240580.53516875987</v>
      </c>
      <c r="Y444" s="43">
        <f t="shared" si="498"/>
        <v>111843.18096899819</v>
      </c>
      <c r="Z444" s="43">
        <f t="shared" si="498"/>
        <v>7203746.9793707933</v>
      </c>
      <c r="AA444" s="43">
        <f t="shared" si="498"/>
        <v>0</v>
      </c>
      <c r="AB444" s="43">
        <f t="shared" si="498"/>
        <v>13536094.317716939</v>
      </c>
      <c r="AC444" s="43">
        <f t="shared" si="498"/>
        <v>0</v>
      </c>
      <c r="AD444" s="43">
        <f t="shared" si="498"/>
        <v>0</v>
      </c>
      <c r="AE444" s="43">
        <f t="shared" si="498"/>
        <v>0</v>
      </c>
      <c r="AF444" s="43">
        <f t="shared" si="498"/>
        <v>7882031.3362113182</v>
      </c>
      <c r="AG444" s="43">
        <f t="shared" si="498"/>
        <v>7903149.2632528581</v>
      </c>
      <c r="AH444" s="43">
        <f t="shared" si="498"/>
        <v>7926595.8298413251</v>
      </c>
      <c r="AI444" s="43">
        <f t="shared" si="498"/>
        <v>7949352.283655853</v>
      </c>
      <c r="AJ444" s="43">
        <f t="shared" si="498"/>
        <v>7972174.0689444914</v>
      </c>
      <c r="AK444" s="43">
        <f t="shared" si="498"/>
        <v>7995061.3732672799</v>
      </c>
      <c r="AL444" s="43">
        <f t="shared" si="498"/>
        <v>29324561.804950088</v>
      </c>
      <c r="AM444" s="43">
        <f t="shared" si="498"/>
        <v>8041033.2919493699</v>
      </c>
      <c r="AN444" s="43">
        <f t="shared" ref="AN444:BS444" si="499">SUM(AN439:AN443)</f>
        <v>36568548.153775185</v>
      </c>
      <c r="AO444" s="43">
        <f t="shared" si="499"/>
        <v>8087269.5509796636</v>
      </c>
      <c r="AP444" s="43">
        <f t="shared" si="499"/>
        <v>8110487.282774399</v>
      </c>
      <c r="AQ444" s="43">
        <f t="shared" si="499"/>
        <v>8133771.6703256033</v>
      </c>
      <c r="AR444" s="43">
        <f t="shared" si="499"/>
        <v>8157122.904995203</v>
      </c>
      <c r="AS444" s="43">
        <f t="shared" si="499"/>
        <v>8178977.8709333837</v>
      </c>
      <c r="AT444" s="43">
        <f t="shared" si="499"/>
        <v>8203242.7485016333</v>
      </c>
      <c r="AU444" s="43">
        <f t="shared" si="499"/>
        <v>8226793.4276005812</v>
      </c>
      <c r="AV444" s="43">
        <f t="shared" si="499"/>
        <v>8250411.7183139864</v>
      </c>
      <c r="AW444" s="43">
        <f t="shared" si="499"/>
        <v>8274097.8147479482</v>
      </c>
      <c r="AX444" s="43">
        <f t="shared" si="499"/>
        <v>28283282.962357357</v>
      </c>
      <c r="AY444" s="43">
        <f t="shared" si="499"/>
        <v>0</v>
      </c>
      <c r="AZ444" s="43">
        <f t="shared" si="499"/>
        <v>29499265.844748296</v>
      </c>
      <c r="BA444" s="43">
        <f t="shared" si="499"/>
        <v>0</v>
      </c>
      <c r="BB444" s="43">
        <f t="shared" si="499"/>
        <v>0</v>
      </c>
      <c r="BC444" s="43">
        <f t="shared" si="499"/>
        <v>0</v>
      </c>
      <c r="BD444" s="43">
        <f t="shared" si="499"/>
        <v>0</v>
      </c>
      <c r="BE444" s="43">
        <f t="shared" si="499"/>
        <v>0</v>
      </c>
      <c r="BF444" s="43">
        <f t="shared" si="499"/>
        <v>0</v>
      </c>
      <c r="BG444" s="43">
        <f t="shared" si="499"/>
        <v>0</v>
      </c>
      <c r="BH444" s="43">
        <f t="shared" si="499"/>
        <v>0</v>
      </c>
      <c r="BI444" s="43">
        <f t="shared" si="499"/>
        <v>0</v>
      </c>
      <c r="BJ444" s="43">
        <f t="shared" si="499"/>
        <v>22819744.555832595</v>
      </c>
      <c r="BK444" s="43">
        <f t="shared" si="499"/>
        <v>0</v>
      </c>
      <c r="BL444" s="43">
        <f t="shared" si="499"/>
        <v>30528822.690319702</v>
      </c>
      <c r="BM444" s="43">
        <f t="shared" si="499"/>
        <v>0</v>
      </c>
      <c r="BN444" s="43">
        <f t="shared" si="499"/>
        <v>0</v>
      </c>
      <c r="BO444" s="43">
        <f t="shared" si="499"/>
        <v>0</v>
      </c>
      <c r="BP444" s="43">
        <f t="shared" si="499"/>
        <v>0</v>
      </c>
      <c r="BQ444" s="43">
        <f t="shared" si="499"/>
        <v>0</v>
      </c>
      <c r="BR444" s="43">
        <f t="shared" si="499"/>
        <v>0</v>
      </c>
      <c r="BS444" s="43">
        <f t="shared" si="499"/>
        <v>0</v>
      </c>
      <c r="BT444" s="43">
        <f t="shared" ref="BT444:CY444" si="500">SUM(BT439:BT443)</f>
        <v>0</v>
      </c>
      <c r="BU444" s="43">
        <f t="shared" si="500"/>
        <v>0</v>
      </c>
      <c r="BV444" s="43">
        <f t="shared" si="500"/>
        <v>23618435.615286749</v>
      </c>
      <c r="BW444" s="43">
        <f t="shared" si="500"/>
        <v>0</v>
      </c>
      <c r="BX444" s="43">
        <f t="shared" si="500"/>
        <v>31597331.484480917</v>
      </c>
      <c r="BY444" s="43">
        <f t="shared" si="500"/>
        <v>0</v>
      </c>
      <c r="BZ444" s="43">
        <f t="shared" si="500"/>
        <v>0</v>
      </c>
      <c r="CA444" s="43">
        <f t="shared" si="500"/>
        <v>0</v>
      </c>
      <c r="CB444" s="43">
        <f t="shared" si="500"/>
        <v>0</v>
      </c>
      <c r="CC444" s="43">
        <f t="shared" si="500"/>
        <v>0</v>
      </c>
      <c r="CD444" s="43">
        <f t="shared" si="500"/>
        <v>0</v>
      </c>
      <c r="CE444" s="43">
        <f t="shared" si="500"/>
        <v>0</v>
      </c>
      <c r="CF444" s="43">
        <f t="shared" si="500"/>
        <v>0</v>
      </c>
      <c r="CG444" s="43">
        <f t="shared" si="500"/>
        <v>0</v>
      </c>
      <c r="CH444" s="43">
        <f t="shared" si="500"/>
        <v>24442745.013269119</v>
      </c>
      <c r="CI444" s="43">
        <f t="shared" si="500"/>
        <v>0</v>
      </c>
      <c r="CJ444" s="43">
        <f t="shared" si="500"/>
        <v>32700113.130059667</v>
      </c>
      <c r="CK444" s="43">
        <f t="shared" si="500"/>
        <v>0</v>
      </c>
      <c r="CL444" s="43">
        <f t="shared" si="500"/>
        <v>0</v>
      </c>
      <c r="CM444" s="43">
        <f t="shared" si="500"/>
        <v>0</v>
      </c>
      <c r="CN444" s="43">
        <f t="shared" si="500"/>
        <v>0</v>
      </c>
      <c r="CO444" s="43">
        <f t="shared" si="500"/>
        <v>0</v>
      </c>
      <c r="CP444" s="43">
        <f t="shared" si="500"/>
        <v>0</v>
      </c>
      <c r="CQ444" s="43">
        <f t="shared" si="500"/>
        <v>0</v>
      </c>
      <c r="CR444" s="43">
        <f t="shared" si="500"/>
        <v>0</v>
      </c>
      <c r="CS444" s="43">
        <f t="shared" si="500"/>
        <v>0</v>
      </c>
      <c r="CT444" s="43">
        <f t="shared" si="500"/>
        <v>25295823.716495484</v>
      </c>
      <c r="CU444" s="43">
        <f t="shared" si="500"/>
        <v>0</v>
      </c>
      <c r="CV444" s="43">
        <f t="shared" si="500"/>
        <v>33841383.068816677</v>
      </c>
      <c r="CW444" s="43">
        <f t="shared" si="500"/>
        <v>0</v>
      </c>
      <c r="CX444" s="43">
        <f t="shared" si="500"/>
        <v>0</v>
      </c>
      <c r="CY444" s="43">
        <f t="shared" si="500"/>
        <v>0</v>
      </c>
      <c r="CZ444" s="43">
        <f t="shared" ref="CZ444:DZ444" si="501">SUM(CZ439:CZ443)</f>
        <v>0</v>
      </c>
      <c r="DA444" s="43">
        <f t="shared" si="501"/>
        <v>0</v>
      </c>
      <c r="DB444" s="43">
        <f t="shared" si="501"/>
        <v>0</v>
      </c>
      <c r="DC444" s="43">
        <f t="shared" si="501"/>
        <v>0</v>
      </c>
      <c r="DD444" s="43">
        <f t="shared" si="501"/>
        <v>0</v>
      </c>
      <c r="DE444" s="43">
        <f t="shared" si="501"/>
        <v>0</v>
      </c>
      <c r="DF444" s="43">
        <f t="shared" si="501"/>
        <v>26178675.805383042</v>
      </c>
      <c r="DG444" s="43">
        <f t="shared" si="501"/>
        <v>0</v>
      </c>
      <c r="DH444" s="43">
        <f t="shared" si="501"/>
        <v>35022484.584544986</v>
      </c>
      <c r="DI444" s="43">
        <f t="shared" si="501"/>
        <v>0</v>
      </c>
      <c r="DJ444" s="43">
        <f t="shared" si="501"/>
        <v>0</v>
      </c>
      <c r="DK444" s="43">
        <f t="shared" si="501"/>
        <v>0</v>
      </c>
      <c r="DL444" s="43">
        <f t="shared" si="501"/>
        <v>0</v>
      </c>
      <c r="DM444" s="43">
        <f t="shared" si="501"/>
        <v>0</v>
      </c>
      <c r="DN444" s="43">
        <f t="shared" si="501"/>
        <v>0</v>
      </c>
      <c r="DO444" s="43">
        <f t="shared" si="501"/>
        <v>0</v>
      </c>
      <c r="DP444" s="43">
        <f t="shared" si="501"/>
        <v>0</v>
      </c>
      <c r="DQ444" s="43">
        <f t="shared" si="501"/>
        <v>0</v>
      </c>
      <c r="DR444" s="43">
        <f t="shared" si="501"/>
        <v>27094929.458571456</v>
      </c>
      <c r="DS444" s="43">
        <f t="shared" si="501"/>
        <v>0</v>
      </c>
      <c r="DT444" s="43">
        <f t="shared" si="501"/>
        <v>36248271.54500407</v>
      </c>
      <c r="DU444" s="43">
        <f t="shared" si="501"/>
        <v>0</v>
      </c>
      <c r="DV444" s="43">
        <f t="shared" si="501"/>
        <v>0</v>
      </c>
      <c r="DW444" s="43">
        <f t="shared" si="501"/>
        <v>0</v>
      </c>
      <c r="DX444" s="43">
        <f t="shared" si="501"/>
        <v>0</v>
      </c>
      <c r="DY444" s="43">
        <f t="shared" si="501"/>
        <v>0</v>
      </c>
      <c r="DZ444" s="43">
        <f t="shared" si="501"/>
        <v>0</v>
      </c>
    </row>
    <row r="445" spans="1:130" x14ac:dyDescent="0.25"/>
    <row r="446" spans="1:130" ht="13" x14ac:dyDescent="0.3">
      <c r="A446" s="59">
        <f>IF(ROUND(F452-SUM(F312,F320,F328,F336,F344,F352,-F461),2)=0,0,1)</f>
        <v>0</v>
      </c>
      <c r="B446" s="108" t="s">
        <v>104</v>
      </c>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row>
    <row r="447" spans="1:130" x14ac:dyDescent="0.25">
      <c r="B447" t="str">
        <f>Assumptions!B$18</f>
        <v>Producers / Feedlots</v>
      </c>
      <c r="F447" s="46">
        <f t="shared" ref="F447:F452" si="502">SUM(H447:DZ447)</f>
        <v>17458917.7176769</v>
      </c>
      <c r="H447" s="43">
        <f t="shared" ref="H447:AM447" si="503">SUM(H307,H315,H323,H331,H339,H347)-H461</f>
        <v>1432216.4440167546</v>
      </c>
      <c r="I447" s="43">
        <f t="shared" si="503"/>
        <v>1436053.7089402613</v>
      </c>
      <c r="J447" s="43">
        <f t="shared" si="503"/>
        <v>1440314.1028401763</v>
      </c>
      <c r="K447" s="43">
        <f t="shared" si="503"/>
        <v>1444449.0987530882</v>
      </c>
      <c r="L447" s="43">
        <f t="shared" si="503"/>
        <v>1448595.9658204701</v>
      </c>
      <c r="M447" s="43">
        <f t="shared" si="503"/>
        <v>1452754.7381232036</v>
      </c>
      <c r="N447" s="43">
        <f t="shared" si="503"/>
        <v>1456925.4498400139</v>
      </c>
      <c r="O447" s="43">
        <f t="shared" si="503"/>
        <v>1461108.13524775</v>
      </c>
      <c r="P447" s="43">
        <f t="shared" si="503"/>
        <v>1465302.8287216667</v>
      </c>
      <c r="Q447" s="43">
        <f t="shared" si="503"/>
        <v>1469509.5647357015</v>
      </c>
      <c r="R447" s="43">
        <f t="shared" si="503"/>
        <v>1473728.377862772</v>
      </c>
      <c r="S447" s="43">
        <f t="shared" si="503"/>
        <v>1477959.3027750452</v>
      </c>
      <c r="T447" s="43">
        <f t="shared" si="503"/>
        <v>0</v>
      </c>
      <c r="U447" s="43">
        <f t="shared" si="503"/>
        <v>0</v>
      </c>
      <c r="V447" s="43">
        <f t="shared" si="503"/>
        <v>0</v>
      </c>
      <c r="W447" s="43">
        <f t="shared" si="503"/>
        <v>0</v>
      </c>
      <c r="X447" s="43">
        <f t="shared" si="503"/>
        <v>0</v>
      </c>
      <c r="Y447" s="43">
        <f t="shared" si="503"/>
        <v>0</v>
      </c>
      <c r="Z447" s="43">
        <f t="shared" si="503"/>
        <v>0</v>
      </c>
      <c r="AA447" s="43">
        <f t="shared" si="503"/>
        <v>0</v>
      </c>
      <c r="AB447" s="43">
        <f t="shared" si="503"/>
        <v>0</v>
      </c>
      <c r="AC447" s="43">
        <f t="shared" si="503"/>
        <v>0</v>
      </c>
      <c r="AD447" s="43">
        <f t="shared" si="503"/>
        <v>0</v>
      </c>
      <c r="AE447" s="43">
        <f t="shared" si="503"/>
        <v>0</v>
      </c>
      <c r="AF447" s="43">
        <f t="shared" si="503"/>
        <v>0</v>
      </c>
      <c r="AG447" s="43">
        <f t="shared" si="503"/>
        <v>0</v>
      </c>
      <c r="AH447" s="43">
        <f t="shared" si="503"/>
        <v>0</v>
      </c>
      <c r="AI447" s="43">
        <f t="shared" si="503"/>
        <v>0</v>
      </c>
      <c r="AJ447" s="43">
        <f t="shared" si="503"/>
        <v>0</v>
      </c>
      <c r="AK447" s="43">
        <f t="shared" si="503"/>
        <v>0</v>
      </c>
      <c r="AL447" s="43">
        <f t="shared" si="503"/>
        <v>0</v>
      </c>
      <c r="AM447" s="43">
        <f t="shared" si="503"/>
        <v>0</v>
      </c>
      <c r="AN447" s="43">
        <f t="shared" ref="AN447:BS447" si="504">SUM(AN307,AN315,AN323,AN331,AN339,AN347)-AN461</f>
        <v>0</v>
      </c>
      <c r="AO447" s="43">
        <f t="shared" si="504"/>
        <v>0</v>
      </c>
      <c r="AP447" s="43">
        <f t="shared" si="504"/>
        <v>0</v>
      </c>
      <c r="AQ447" s="43">
        <f t="shared" si="504"/>
        <v>0</v>
      </c>
      <c r="AR447" s="43">
        <f t="shared" si="504"/>
        <v>0</v>
      </c>
      <c r="AS447" s="43">
        <f t="shared" si="504"/>
        <v>0</v>
      </c>
      <c r="AT447" s="43">
        <f t="shared" si="504"/>
        <v>0</v>
      </c>
      <c r="AU447" s="43">
        <f t="shared" si="504"/>
        <v>0</v>
      </c>
      <c r="AV447" s="43">
        <f t="shared" si="504"/>
        <v>0</v>
      </c>
      <c r="AW447" s="43">
        <f t="shared" si="504"/>
        <v>0</v>
      </c>
      <c r="AX447" s="43">
        <f t="shared" si="504"/>
        <v>0</v>
      </c>
      <c r="AY447" s="43">
        <f t="shared" si="504"/>
        <v>0</v>
      </c>
      <c r="AZ447" s="43">
        <f t="shared" si="504"/>
        <v>0</v>
      </c>
      <c r="BA447" s="43">
        <f t="shared" si="504"/>
        <v>0</v>
      </c>
      <c r="BB447" s="43">
        <f t="shared" si="504"/>
        <v>0</v>
      </c>
      <c r="BC447" s="43">
        <f t="shared" si="504"/>
        <v>0</v>
      </c>
      <c r="BD447" s="43">
        <f t="shared" si="504"/>
        <v>0</v>
      </c>
      <c r="BE447" s="43">
        <f t="shared" si="504"/>
        <v>0</v>
      </c>
      <c r="BF447" s="43">
        <f t="shared" si="504"/>
        <v>0</v>
      </c>
      <c r="BG447" s="43">
        <f t="shared" si="504"/>
        <v>0</v>
      </c>
      <c r="BH447" s="43">
        <f t="shared" si="504"/>
        <v>0</v>
      </c>
      <c r="BI447" s="43">
        <f t="shared" si="504"/>
        <v>0</v>
      </c>
      <c r="BJ447" s="43">
        <f t="shared" si="504"/>
        <v>0</v>
      </c>
      <c r="BK447" s="43">
        <f t="shared" si="504"/>
        <v>0</v>
      </c>
      <c r="BL447" s="43">
        <f t="shared" si="504"/>
        <v>0</v>
      </c>
      <c r="BM447" s="43">
        <f t="shared" si="504"/>
        <v>0</v>
      </c>
      <c r="BN447" s="43">
        <f t="shared" si="504"/>
        <v>0</v>
      </c>
      <c r="BO447" s="43">
        <f t="shared" si="504"/>
        <v>0</v>
      </c>
      <c r="BP447" s="43">
        <f t="shared" si="504"/>
        <v>0</v>
      </c>
      <c r="BQ447" s="43">
        <f t="shared" si="504"/>
        <v>0</v>
      </c>
      <c r="BR447" s="43">
        <f t="shared" si="504"/>
        <v>0</v>
      </c>
      <c r="BS447" s="43">
        <f t="shared" si="504"/>
        <v>0</v>
      </c>
      <c r="BT447" s="43">
        <f t="shared" ref="BT447:CY447" si="505">SUM(BT307,BT315,BT323,BT331,BT339,BT347)-BT461</f>
        <v>0</v>
      </c>
      <c r="BU447" s="43">
        <f t="shared" si="505"/>
        <v>0</v>
      </c>
      <c r="BV447" s="43">
        <f t="shared" si="505"/>
        <v>0</v>
      </c>
      <c r="BW447" s="43">
        <f t="shared" si="505"/>
        <v>0</v>
      </c>
      <c r="BX447" s="43">
        <f t="shared" si="505"/>
        <v>0</v>
      </c>
      <c r="BY447" s="43">
        <f t="shared" si="505"/>
        <v>0</v>
      </c>
      <c r="BZ447" s="43">
        <f t="shared" si="505"/>
        <v>0</v>
      </c>
      <c r="CA447" s="43">
        <f t="shared" si="505"/>
        <v>0</v>
      </c>
      <c r="CB447" s="43">
        <f t="shared" si="505"/>
        <v>0</v>
      </c>
      <c r="CC447" s="43">
        <f t="shared" si="505"/>
        <v>0</v>
      </c>
      <c r="CD447" s="43">
        <f t="shared" si="505"/>
        <v>0</v>
      </c>
      <c r="CE447" s="43">
        <f t="shared" si="505"/>
        <v>0</v>
      </c>
      <c r="CF447" s="43">
        <f t="shared" si="505"/>
        <v>0</v>
      </c>
      <c r="CG447" s="43">
        <f t="shared" si="505"/>
        <v>0</v>
      </c>
      <c r="CH447" s="43">
        <f t="shared" si="505"/>
        <v>0</v>
      </c>
      <c r="CI447" s="43">
        <f t="shared" si="505"/>
        <v>0</v>
      </c>
      <c r="CJ447" s="43">
        <f t="shared" si="505"/>
        <v>0</v>
      </c>
      <c r="CK447" s="43">
        <f t="shared" si="505"/>
        <v>0</v>
      </c>
      <c r="CL447" s="43">
        <f t="shared" si="505"/>
        <v>0</v>
      </c>
      <c r="CM447" s="43">
        <f t="shared" si="505"/>
        <v>0</v>
      </c>
      <c r="CN447" s="43">
        <f t="shared" si="505"/>
        <v>0</v>
      </c>
      <c r="CO447" s="43">
        <f t="shared" si="505"/>
        <v>0</v>
      </c>
      <c r="CP447" s="43">
        <f t="shared" si="505"/>
        <v>0</v>
      </c>
      <c r="CQ447" s="43">
        <f t="shared" si="505"/>
        <v>0</v>
      </c>
      <c r="CR447" s="43">
        <f t="shared" si="505"/>
        <v>0</v>
      </c>
      <c r="CS447" s="43">
        <f t="shared" si="505"/>
        <v>0</v>
      </c>
      <c r="CT447" s="43">
        <f t="shared" si="505"/>
        <v>0</v>
      </c>
      <c r="CU447" s="43">
        <f t="shared" si="505"/>
        <v>0</v>
      </c>
      <c r="CV447" s="43">
        <f t="shared" si="505"/>
        <v>0</v>
      </c>
      <c r="CW447" s="43">
        <f t="shared" si="505"/>
        <v>0</v>
      </c>
      <c r="CX447" s="43">
        <f t="shared" si="505"/>
        <v>0</v>
      </c>
      <c r="CY447" s="43">
        <f t="shared" si="505"/>
        <v>0</v>
      </c>
      <c r="CZ447" s="43">
        <f t="shared" ref="CZ447:DZ447" si="506">SUM(CZ307,CZ315,CZ323,CZ331,CZ339,CZ347)-CZ461</f>
        <v>0</v>
      </c>
      <c r="DA447" s="43">
        <f t="shared" si="506"/>
        <v>0</v>
      </c>
      <c r="DB447" s="43">
        <f t="shared" si="506"/>
        <v>0</v>
      </c>
      <c r="DC447" s="43">
        <f t="shared" si="506"/>
        <v>0</v>
      </c>
      <c r="DD447" s="43">
        <f t="shared" si="506"/>
        <v>0</v>
      </c>
      <c r="DE447" s="43">
        <f t="shared" si="506"/>
        <v>0</v>
      </c>
      <c r="DF447" s="43">
        <f t="shared" si="506"/>
        <v>0</v>
      </c>
      <c r="DG447" s="43">
        <f t="shared" si="506"/>
        <v>0</v>
      </c>
      <c r="DH447" s="43">
        <f t="shared" si="506"/>
        <v>0</v>
      </c>
      <c r="DI447" s="43">
        <f t="shared" si="506"/>
        <v>0</v>
      </c>
      <c r="DJ447" s="43">
        <f t="shared" si="506"/>
        <v>0</v>
      </c>
      <c r="DK447" s="43">
        <f t="shared" si="506"/>
        <v>0</v>
      </c>
      <c r="DL447" s="43">
        <f t="shared" si="506"/>
        <v>0</v>
      </c>
      <c r="DM447" s="43">
        <f t="shared" si="506"/>
        <v>0</v>
      </c>
      <c r="DN447" s="43">
        <f t="shared" si="506"/>
        <v>0</v>
      </c>
      <c r="DO447" s="43">
        <f t="shared" si="506"/>
        <v>0</v>
      </c>
      <c r="DP447" s="43">
        <f t="shared" si="506"/>
        <v>0</v>
      </c>
      <c r="DQ447" s="43">
        <f t="shared" si="506"/>
        <v>0</v>
      </c>
      <c r="DR447" s="43">
        <f t="shared" si="506"/>
        <v>0</v>
      </c>
      <c r="DS447" s="43">
        <f t="shared" si="506"/>
        <v>0</v>
      </c>
      <c r="DT447" s="43">
        <f t="shared" si="506"/>
        <v>0</v>
      </c>
      <c r="DU447" s="43">
        <f t="shared" si="506"/>
        <v>0</v>
      </c>
      <c r="DV447" s="43">
        <f t="shared" si="506"/>
        <v>0</v>
      </c>
      <c r="DW447" s="43">
        <f t="shared" si="506"/>
        <v>0</v>
      </c>
      <c r="DX447" s="43">
        <f t="shared" si="506"/>
        <v>0</v>
      </c>
      <c r="DY447" s="43">
        <f t="shared" si="506"/>
        <v>0</v>
      </c>
      <c r="DZ447" s="43">
        <f t="shared" si="506"/>
        <v>0</v>
      </c>
    </row>
    <row r="448" spans="1:130" x14ac:dyDescent="0.25">
      <c r="B448" t="str">
        <f>Assumptions!B$88</f>
        <v>Saleyards</v>
      </c>
      <c r="F448" s="46">
        <f t="shared" si="502"/>
        <v>12184112.285184789</v>
      </c>
      <c r="H448" s="43">
        <f t="shared" ref="H448:AM448" si="507">SUM(H308,H316,H324,H332,H340,H348)</f>
        <v>999505.59666823037</v>
      </c>
      <c r="I448" s="43">
        <f t="shared" si="507"/>
        <v>1002183.5213513107</v>
      </c>
      <c r="J448" s="43">
        <f t="shared" si="507"/>
        <v>1005156.7364437403</v>
      </c>
      <c r="K448" s="43">
        <f t="shared" si="507"/>
        <v>1008042.4396308679</v>
      </c>
      <c r="L448" s="43">
        <f t="shared" si="507"/>
        <v>1010936.4273795789</v>
      </c>
      <c r="M448" s="43">
        <f t="shared" si="507"/>
        <v>1013838.7234740108</v>
      </c>
      <c r="N448" s="43">
        <f t="shared" si="507"/>
        <v>1016749.3517665827</v>
      </c>
      <c r="O448" s="43">
        <f t="shared" si="507"/>
        <v>1019668.3361781915</v>
      </c>
      <c r="P448" s="43">
        <f t="shared" si="507"/>
        <v>1022595.7006984083</v>
      </c>
      <c r="Q448" s="43">
        <f t="shared" si="507"/>
        <v>1025531.4693856768</v>
      </c>
      <c r="R448" s="43">
        <f t="shared" si="507"/>
        <v>1028475.6663675088</v>
      </c>
      <c r="S448" s="43">
        <f t="shared" si="507"/>
        <v>1031428.3158406847</v>
      </c>
      <c r="T448" s="43">
        <f t="shared" si="507"/>
        <v>0</v>
      </c>
      <c r="U448" s="43">
        <f t="shared" si="507"/>
        <v>0</v>
      </c>
      <c r="V448" s="43">
        <f t="shared" si="507"/>
        <v>0</v>
      </c>
      <c r="W448" s="43">
        <f t="shared" si="507"/>
        <v>0</v>
      </c>
      <c r="X448" s="43">
        <f t="shared" si="507"/>
        <v>0</v>
      </c>
      <c r="Y448" s="43">
        <f t="shared" si="507"/>
        <v>0</v>
      </c>
      <c r="Z448" s="43">
        <f t="shared" si="507"/>
        <v>0</v>
      </c>
      <c r="AA448" s="43">
        <f t="shared" si="507"/>
        <v>0</v>
      </c>
      <c r="AB448" s="43">
        <f t="shared" si="507"/>
        <v>0</v>
      </c>
      <c r="AC448" s="43">
        <f t="shared" si="507"/>
        <v>0</v>
      </c>
      <c r="AD448" s="43">
        <f t="shared" si="507"/>
        <v>0</v>
      </c>
      <c r="AE448" s="43">
        <f t="shared" si="507"/>
        <v>0</v>
      </c>
      <c r="AF448" s="43">
        <f t="shared" si="507"/>
        <v>0</v>
      </c>
      <c r="AG448" s="43">
        <f t="shared" si="507"/>
        <v>0</v>
      </c>
      <c r="AH448" s="43">
        <f t="shared" si="507"/>
        <v>0</v>
      </c>
      <c r="AI448" s="43">
        <f t="shared" si="507"/>
        <v>0</v>
      </c>
      <c r="AJ448" s="43">
        <f t="shared" si="507"/>
        <v>0</v>
      </c>
      <c r="AK448" s="43">
        <f t="shared" si="507"/>
        <v>0</v>
      </c>
      <c r="AL448" s="43">
        <f t="shared" si="507"/>
        <v>0</v>
      </c>
      <c r="AM448" s="43">
        <f t="shared" si="507"/>
        <v>0</v>
      </c>
      <c r="AN448" s="43">
        <f t="shared" ref="AN448:BS448" si="508">SUM(AN308,AN316,AN324,AN332,AN340,AN348)</f>
        <v>0</v>
      </c>
      <c r="AO448" s="43">
        <f t="shared" si="508"/>
        <v>0</v>
      </c>
      <c r="AP448" s="43">
        <f t="shared" si="508"/>
        <v>0</v>
      </c>
      <c r="AQ448" s="43">
        <f t="shared" si="508"/>
        <v>0</v>
      </c>
      <c r="AR448" s="43">
        <f t="shared" si="508"/>
        <v>0</v>
      </c>
      <c r="AS448" s="43">
        <f t="shared" si="508"/>
        <v>0</v>
      </c>
      <c r="AT448" s="43">
        <f t="shared" si="508"/>
        <v>0</v>
      </c>
      <c r="AU448" s="43">
        <f t="shared" si="508"/>
        <v>0</v>
      </c>
      <c r="AV448" s="43">
        <f t="shared" si="508"/>
        <v>0</v>
      </c>
      <c r="AW448" s="43">
        <f t="shared" si="508"/>
        <v>0</v>
      </c>
      <c r="AX448" s="43">
        <f t="shared" si="508"/>
        <v>0</v>
      </c>
      <c r="AY448" s="43">
        <f t="shared" si="508"/>
        <v>0</v>
      </c>
      <c r="AZ448" s="43">
        <f t="shared" si="508"/>
        <v>0</v>
      </c>
      <c r="BA448" s="43">
        <f t="shared" si="508"/>
        <v>0</v>
      </c>
      <c r="BB448" s="43">
        <f t="shared" si="508"/>
        <v>0</v>
      </c>
      <c r="BC448" s="43">
        <f t="shared" si="508"/>
        <v>0</v>
      </c>
      <c r="BD448" s="43">
        <f t="shared" si="508"/>
        <v>0</v>
      </c>
      <c r="BE448" s="43">
        <f t="shared" si="508"/>
        <v>0</v>
      </c>
      <c r="BF448" s="43">
        <f t="shared" si="508"/>
        <v>0</v>
      </c>
      <c r="BG448" s="43">
        <f t="shared" si="508"/>
        <v>0</v>
      </c>
      <c r="BH448" s="43">
        <f t="shared" si="508"/>
        <v>0</v>
      </c>
      <c r="BI448" s="43">
        <f t="shared" si="508"/>
        <v>0</v>
      </c>
      <c r="BJ448" s="43">
        <f t="shared" si="508"/>
        <v>0</v>
      </c>
      <c r="BK448" s="43">
        <f t="shared" si="508"/>
        <v>0</v>
      </c>
      <c r="BL448" s="43">
        <f t="shared" si="508"/>
        <v>0</v>
      </c>
      <c r="BM448" s="43">
        <f t="shared" si="508"/>
        <v>0</v>
      </c>
      <c r="BN448" s="43">
        <f t="shared" si="508"/>
        <v>0</v>
      </c>
      <c r="BO448" s="43">
        <f t="shared" si="508"/>
        <v>0</v>
      </c>
      <c r="BP448" s="43">
        <f t="shared" si="508"/>
        <v>0</v>
      </c>
      <c r="BQ448" s="43">
        <f t="shared" si="508"/>
        <v>0</v>
      </c>
      <c r="BR448" s="43">
        <f t="shared" si="508"/>
        <v>0</v>
      </c>
      <c r="BS448" s="43">
        <f t="shared" si="508"/>
        <v>0</v>
      </c>
      <c r="BT448" s="43">
        <f t="shared" ref="BT448:CY448" si="509">SUM(BT308,BT316,BT324,BT332,BT340,BT348)</f>
        <v>0</v>
      </c>
      <c r="BU448" s="43">
        <f t="shared" si="509"/>
        <v>0</v>
      </c>
      <c r="BV448" s="43">
        <f t="shared" si="509"/>
        <v>0</v>
      </c>
      <c r="BW448" s="43">
        <f t="shared" si="509"/>
        <v>0</v>
      </c>
      <c r="BX448" s="43">
        <f t="shared" si="509"/>
        <v>0</v>
      </c>
      <c r="BY448" s="43">
        <f t="shared" si="509"/>
        <v>0</v>
      </c>
      <c r="BZ448" s="43">
        <f t="shared" si="509"/>
        <v>0</v>
      </c>
      <c r="CA448" s="43">
        <f t="shared" si="509"/>
        <v>0</v>
      </c>
      <c r="CB448" s="43">
        <f t="shared" si="509"/>
        <v>0</v>
      </c>
      <c r="CC448" s="43">
        <f t="shared" si="509"/>
        <v>0</v>
      </c>
      <c r="CD448" s="43">
        <f t="shared" si="509"/>
        <v>0</v>
      </c>
      <c r="CE448" s="43">
        <f t="shared" si="509"/>
        <v>0</v>
      </c>
      <c r="CF448" s="43">
        <f t="shared" si="509"/>
        <v>0</v>
      </c>
      <c r="CG448" s="43">
        <f t="shared" si="509"/>
        <v>0</v>
      </c>
      <c r="CH448" s="43">
        <f t="shared" si="509"/>
        <v>0</v>
      </c>
      <c r="CI448" s="43">
        <f t="shared" si="509"/>
        <v>0</v>
      </c>
      <c r="CJ448" s="43">
        <f t="shared" si="509"/>
        <v>0</v>
      </c>
      <c r="CK448" s="43">
        <f t="shared" si="509"/>
        <v>0</v>
      </c>
      <c r="CL448" s="43">
        <f t="shared" si="509"/>
        <v>0</v>
      </c>
      <c r="CM448" s="43">
        <f t="shared" si="509"/>
        <v>0</v>
      </c>
      <c r="CN448" s="43">
        <f t="shared" si="509"/>
        <v>0</v>
      </c>
      <c r="CO448" s="43">
        <f t="shared" si="509"/>
        <v>0</v>
      </c>
      <c r="CP448" s="43">
        <f t="shared" si="509"/>
        <v>0</v>
      </c>
      <c r="CQ448" s="43">
        <f t="shared" si="509"/>
        <v>0</v>
      </c>
      <c r="CR448" s="43">
        <f t="shared" si="509"/>
        <v>0</v>
      </c>
      <c r="CS448" s="43">
        <f t="shared" si="509"/>
        <v>0</v>
      </c>
      <c r="CT448" s="43">
        <f t="shared" si="509"/>
        <v>0</v>
      </c>
      <c r="CU448" s="43">
        <f t="shared" si="509"/>
        <v>0</v>
      </c>
      <c r="CV448" s="43">
        <f t="shared" si="509"/>
        <v>0</v>
      </c>
      <c r="CW448" s="43">
        <f t="shared" si="509"/>
        <v>0</v>
      </c>
      <c r="CX448" s="43">
        <f t="shared" si="509"/>
        <v>0</v>
      </c>
      <c r="CY448" s="43">
        <f t="shared" si="509"/>
        <v>0</v>
      </c>
      <c r="CZ448" s="43">
        <f t="shared" ref="CZ448:DZ448" si="510">SUM(CZ308,CZ316,CZ324,CZ332,CZ340,CZ348)</f>
        <v>0</v>
      </c>
      <c r="DA448" s="43">
        <f t="shared" si="510"/>
        <v>0</v>
      </c>
      <c r="DB448" s="43">
        <f t="shared" si="510"/>
        <v>0</v>
      </c>
      <c r="DC448" s="43">
        <f t="shared" si="510"/>
        <v>0</v>
      </c>
      <c r="DD448" s="43">
        <f t="shared" si="510"/>
        <v>0</v>
      </c>
      <c r="DE448" s="43">
        <f t="shared" si="510"/>
        <v>0</v>
      </c>
      <c r="DF448" s="43">
        <f t="shared" si="510"/>
        <v>0</v>
      </c>
      <c r="DG448" s="43">
        <f t="shared" si="510"/>
        <v>0</v>
      </c>
      <c r="DH448" s="43">
        <f t="shared" si="510"/>
        <v>0</v>
      </c>
      <c r="DI448" s="43">
        <f t="shared" si="510"/>
        <v>0</v>
      </c>
      <c r="DJ448" s="43">
        <f t="shared" si="510"/>
        <v>0</v>
      </c>
      <c r="DK448" s="43">
        <f t="shared" si="510"/>
        <v>0</v>
      </c>
      <c r="DL448" s="43">
        <f t="shared" si="510"/>
        <v>0</v>
      </c>
      <c r="DM448" s="43">
        <f t="shared" si="510"/>
        <v>0</v>
      </c>
      <c r="DN448" s="43">
        <f t="shared" si="510"/>
        <v>0</v>
      </c>
      <c r="DO448" s="43">
        <f t="shared" si="510"/>
        <v>0</v>
      </c>
      <c r="DP448" s="43">
        <f t="shared" si="510"/>
        <v>0</v>
      </c>
      <c r="DQ448" s="43">
        <f t="shared" si="510"/>
        <v>0</v>
      </c>
      <c r="DR448" s="43">
        <f t="shared" si="510"/>
        <v>0</v>
      </c>
      <c r="DS448" s="43">
        <f t="shared" si="510"/>
        <v>0</v>
      </c>
      <c r="DT448" s="43">
        <f t="shared" si="510"/>
        <v>0</v>
      </c>
      <c r="DU448" s="43">
        <f t="shared" si="510"/>
        <v>0</v>
      </c>
      <c r="DV448" s="43">
        <f t="shared" si="510"/>
        <v>0</v>
      </c>
      <c r="DW448" s="43">
        <f t="shared" si="510"/>
        <v>0</v>
      </c>
      <c r="DX448" s="43">
        <f t="shared" si="510"/>
        <v>0</v>
      </c>
      <c r="DY448" s="43">
        <f t="shared" si="510"/>
        <v>0</v>
      </c>
      <c r="DZ448" s="43">
        <f t="shared" si="510"/>
        <v>0</v>
      </c>
    </row>
    <row r="449" spans="1:130" x14ac:dyDescent="0.25">
      <c r="B449" t="str">
        <f>Assumptions!B$145</f>
        <v>Processors</v>
      </c>
      <c r="F449" s="46">
        <f t="shared" si="502"/>
        <v>1886220.8614726248</v>
      </c>
      <c r="H449" s="43">
        <f t="shared" ref="H449:AM449" si="511">SUM(H309,H317,H325,H333,H341,H349)</f>
        <v>154733.33333333331</v>
      </c>
      <c r="I449" s="43">
        <f t="shared" si="511"/>
        <v>155147.90251034428</v>
      </c>
      <c r="J449" s="43">
        <f t="shared" si="511"/>
        <v>155608.18555778509</v>
      </c>
      <c r="K449" s="43">
        <f t="shared" si="511"/>
        <v>156054.92089838081</v>
      </c>
      <c r="L449" s="43">
        <f t="shared" si="511"/>
        <v>156502.93877089355</v>
      </c>
      <c r="M449" s="43">
        <f t="shared" si="511"/>
        <v>156952.24285734264</v>
      </c>
      <c r="N449" s="43">
        <f t="shared" si="511"/>
        <v>157402.83685031801</v>
      </c>
      <c r="O449" s="43">
        <f t="shared" si="511"/>
        <v>157854.7244530106</v>
      </c>
      <c r="P449" s="43">
        <f t="shared" si="511"/>
        <v>158307.90937924295</v>
      </c>
      <c r="Q449" s="43">
        <f t="shared" si="511"/>
        <v>158762.39535349951</v>
      </c>
      <c r="R449" s="43">
        <f t="shared" si="511"/>
        <v>159218.18611095741</v>
      </c>
      <c r="S449" s="43">
        <f t="shared" si="511"/>
        <v>159675.28539751706</v>
      </c>
      <c r="T449" s="43">
        <f t="shared" si="511"/>
        <v>0</v>
      </c>
      <c r="U449" s="43">
        <f t="shared" si="511"/>
        <v>0</v>
      </c>
      <c r="V449" s="43">
        <f t="shared" si="511"/>
        <v>0</v>
      </c>
      <c r="W449" s="43">
        <f t="shared" si="511"/>
        <v>0</v>
      </c>
      <c r="X449" s="43">
        <f t="shared" si="511"/>
        <v>0</v>
      </c>
      <c r="Y449" s="43">
        <f t="shared" si="511"/>
        <v>0</v>
      </c>
      <c r="Z449" s="43">
        <f t="shared" si="511"/>
        <v>0</v>
      </c>
      <c r="AA449" s="43">
        <f t="shared" si="511"/>
        <v>0</v>
      </c>
      <c r="AB449" s="43">
        <f t="shared" si="511"/>
        <v>0</v>
      </c>
      <c r="AC449" s="43">
        <f t="shared" si="511"/>
        <v>0</v>
      </c>
      <c r="AD449" s="43">
        <f t="shared" si="511"/>
        <v>0</v>
      </c>
      <c r="AE449" s="43">
        <f t="shared" si="511"/>
        <v>0</v>
      </c>
      <c r="AF449" s="43">
        <f t="shared" si="511"/>
        <v>0</v>
      </c>
      <c r="AG449" s="43">
        <f t="shared" si="511"/>
        <v>0</v>
      </c>
      <c r="AH449" s="43">
        <f t="shared" si="511"/>
        <v>0</v>
      </c>
      <c r="AI449" s="43">
        <f t="shared" si="511"/>
        <v>0</v>
      </c>
      <c r="AJ449" s="43">
        <f t="shared" si="511"/>
        <v>0</v>
      </c>
      <c r="AK449" s="43">
        <f t="shared" si="511"/>
        <v>0</v>
      </c>
      <c r="AL449" s="43">
        <f t="shared" si="511"/>
        <v>0</v>
      </c>
      <c r="AM449" s="43">
        <f t="shared" si="511"/>
        <v>0</v>
      </c>
      <c r="AN449" s="43">
        <f t="shared" ref="AN449:BS449" si="512">SUM(AN309,AN317,AN325,AN333,AN341,AN349)</f>
        <v>0</v>
      </c>
      <c r="AO449" s="43">
        <f t="shared" si="512"/>
        <v>0</v>
      </c>
      <c r="AP449" s="43">
        <f t="shared" si="512"/>
        <v>0</v>
      </c>
      <c r="AQ449" s="43">
        <f t="shared" si="512"/>
        <v>0</v>
      </c>
      <c r="AR449" s="43">
        <f t="shared" si="512"/>
        <v>0</v>
      </c>
      <c r="AS449" s="43">
        <f t="shared" si="512"/>
        <v>0</v>
      </c>
      <c r="AT449" s="43">
        <f t="shared" si="512"/>
        <v>0</v>
      </c>
      <c r="AU449" s="43">
        <f t="shared" si="512"/>
        <v>0</v>
      </c>
      <c r="AV449" s="43">
        <f t="shared" si="512"/>
        <v>0</v>
      </c>
      <c r="AW449" s="43">
        <f t="shared" si="512"/>
        <v>0</v>
      </c>
      <c r="AX449" s="43">
        <f t="shared" si="512"/>
        <v>0</v>
      </c>
      <c r="AY449" s="43">
        <f t="shared" si="512"/>
        <v>0</v>
      </c>
      <c r="AZ449" s="43">
        <f t="shared" si="512"/>
        <v>0</v>
      </c>
      <c r="BA449" s="43">
        <f t="shared" si="512"/>
        <v>0</v>
      </c>
      <c r="BB449" s="43">
        <f t="shared" si="512"/>
        <v>0</v>
      </c>
      <c r="BC449" s="43">
        <f t="shared" si="512"/>
        <v>0</v>
      </c>
      <c r="BD449" s="43">
        <f t="shared" si="512"/>
        <v>0</v>
      </c>
      <c r="BE449" s="43">
        <f t="shared" si="512"/>
        <v>0</v>
      </c>
      <c r="BF449" s="43">
        <f t="shared" si="512"/>
        <v>0</v>
      </c>
      <c r="BG449" s="43">
        <f t="shared" si="512"/>
        <v>0</v>
      </c>
      <c r="BH449" s="43">
        <f t="shared" si="512"/>
        <v>0</v>
      </c>
      <c r="BI449" s="43">
        <f t="shared" si="512"/>
        <v>0</v>
      </c>
      <c r="BJ449" s="43">
        <f t="shared" si="512"/>
        <v>0</v>
      </c>
      <c r="BK449" s="43">
        <f t="shared" si="512"/>
        <v>0</v>
      </c>
      <c r="BL449" s="43">
        <f t="shared" si="512"/>
        <v>0</v>
      </c>
      <c r="BM449" s="43">
        <f t="shared" si="512"/>
        <v>0</v>
      </c>
      <c r="BN449" s="43">
        <f t="shared" si="512"/>
        <v>0</v>
      </c>
      <c r="BO449" s="43">
        <f t="shared" si="512"/>
        <v>0</v>
      </c>
      <c r="BP449" s="43">
        <f t="shared" si="512"/>
        <v>0</v>
      </c>
      <c r="BQ449" s="43">
        <f t="shared" si="512"/>
        <v>0</v>
      </c>
      <c r="BR449" s="43">
        <f t="shared" si="512"/>
        <v>0</v>
      </c>
      <c r="BS449" s="43">
        <f t="shared" si="512"/>
        <v>0</v>
      </c>
      <c r="BT449" s="43">
        <f t="shared" ref="BT449:CY449" si="513">SUM(BT309,BT317,BT325,BT333,BT341,BT349)</f>
        <v>0</v>
      </c>
      <c r="BU449" s="43">
        <f t="shared" si="513"/>
        <v>0</v>
      </c>
      <c r="BV449" s="43">
        <f t="shared" si="513"/>
        <v>0</v>
      </c>
      <c r="BW449" s="43">
        <f t="shared" si="513"/>
        <v>0</v>
      </c>
      <c r="BX449" s="43">
        <f t="shared" si="513"/>
        <v>0</v>
      </c>
      <c r="BY449" s="43">
        <f t="shared" si="513"/>
        <v>0</v>
      </c>
      <c r="BZ449" s="43">
        <f t="shared" si="513"/>
        <v>0</v>
      </c>
      <c r="CA449" s="43">
        <f t="shared" si="513"/>
        <v>0</v>
      </c>
      <c r="CB449" s="43">
        <f t="shared" si="513"/>
        <v>0</v>
      </c>
      <c r="CC449" s="43">
        <f t="shared" si="513"/>
        <v>0</v>
      </c>
      <c r="CD449" s="43">
        <f t="shared" si="513"/>
        <v>0</v>
      </c>
      <c r="CE449" s="43">
        <f t="shared" si="513"/>
        <v>0</v>
      </c>
      <c r="CF449" s="43">
        <f t="shared" si="513"/>
        <v>0</v>
      </c>
      <c r="CG449" s="43">
        <f t="shared" si="513"/>
        <v>0</v>
      </c>
      <c r="CH449" s="43">
        <f t="shared" si="513"/>
        <v>0</v>
      </c>
      <c r="CI449" s="43">
        <f t="shared" si="513"/>
        <v>0</v>
      </c>
      <c r="CJ449" s="43">
        <f t="shared" si="513"/>
        <v>0</v>
      </c>
      <c r="CK449" s="43">
        <f t="shared" si="513"/>
        <v>0</v>
      </c>
      <c r="CL449" s="43">
        <f t="shared" si="513"/>
        <v>0</v>
      </c>
      <c r="CM449" s="43">
        <f t="shared" si="513"/>
        <v>0</v>
      </c>
      <c r="CN449" s="43">
        <f t="shared" si="513"/>
        <v>0</v>
      </c>
      <c r="CO449" s="43">
        <f t="shared" si="513"/>
        <v>0</v>
      </c>
      <c r="CP449" s="43">
        <f t="shared" si="513"/>
        <v>0</v>
      </c>
      <c r="CQ449" s="43">
        <f t="shared" si="513"/>
        <v>0</v>
      </c>
      <c r="CR449" s="43">
        <f t="shared" si="513"/>
        <v>0</v>
      </c>
      <c r="CS449" s="43">
        <f t="shared" si="513"/>
        <v>0</v>
      </c>
      <c r="CT449" s="43">
        <f t="shared" si="513"/>
        <v>0</v>
      </c>
      <c r="CU449" s="43">
        <f t="shared" si="513"/>
        <v>0</v>
      </c>
      <c r="CV449" s="43">
        <f t="shared" si="513"/>
        <v>0</v>
      </c>
      <c r="CW449" s="43">
        <f t="shared" si="513"/>
        <v>0</v>
      </c>
      <c r="CX449" s="43">
        <f t="shared" si="513"/>
        <v>0</v>
      </c>
      <c r="CY449" s="43">
        <f t="shared" si="513"/>
        <v>0</v>
      </c>
      <c r="CZ449" s="43">
        <f t="shared" ref="CZ449:DZ449" si="514">SUM(CZ309,CZ317,CZ325,CZ333,CZ341,CZ349)</f>
        <v>0</v>
      </c>
      <c r="DA449" s="43">
        <f t="shared" si="514"/>
        <v>0</v>
      </c>
      <c r="DB449" s="43">
        <f t="shared" si="514"/>
        <v>0</v>
      </c>
      <c r="DC449" s="43">
        <f t="shared" si="514"/>
        <v>0</v>
      </c>
      <c r="DD449" s="43">
        <f t="shared" si="514"/>
        <v>0</v>
      </c>
      <c r="DE449" s="43">
        <f t="shared" si="514"/>
        <v>0</v>
      </c>
      <c r="DF449" s="43">
        <f t="shared" si="514"/>
        <v>0</v>
      </c>
      <c r="DG449" s="43">
        <f t="shared" si="514"/>
        <v>0</v>
      </c>
      <c r="DH449" s="43">
        <f t="shared" si="514"/>
        <v>0</v>
      </c>
      <c r="DI449" s="43">
        <f t="shared" si="514"/>
        <v>0</v>
      </c>
      <c r="DJ449" s="43">
        <f t="shared" si="514"/>
        <v>0</v>
      </c>
      <c r="DK449" s="43">
        <f t="shared" si="514"/>
        <v>0</v>
      </c>
      <c r="DL449" s="43">
        <f t="shared" si="514"/>
        <v>0</v>
      </c>
      <c r="DM449" s="43">
        <f t="shared" si="514"/>
        <v>0</v>
      </c>
      <c r="DN449" s="43">
        <f t="shared" si="514"/>
        <v>0</v>
      </c>
      <c r="DO449" s="43">
        <f t="shared" si="514"/>
        <v>0</v>
      </c>
      <c r="DP449" s="43">
        <f t="shared" si="514"/>
        <v>0</v>
      </c>
      <c r="DQ449" s="43">
        <f t="shared" si="514"/>
        <v>0</v>
      </c>
      <c r="DR449" s="43">
        <f t="shared" si="514"/>
        <v>0</v>
      </c>
      <c r="DS449" s="43">
        <f t="shared" si="514"/>
        <v>0</v>
      </c>
      <c r="DT449" s="43">
        <f t="shared" si="514"/>
        <v>0</v>
      </c>
      <c r="DU449" s="43">
        <f t="shared" si="514"/>
        <v>0</v>
      </c>
      <c r="DV449" s="43">
        <f t="shared" si="514"/>
        <v>0</v>
      </c>
      <c r="DW449" s="43">
        <f t="shared" si="514"/>
        <v>0</v>
      </c>
      <c r="DX449" s="43">
        <f t="shared" si="514"/>
        <v>0</v>
      </c>
      <c r="DY449" s="43">
        <f t="shared" si="514"/>
        <v>0</v>
      </c>
      <c r="DZ449" s="43">
        <f t="shared" si="514"/>
        <v>0</v>
      </c>
    </row>
    <row r="450" spans="1:130" x14ac:dyDescent="0.25">
      <c r="B450" t="str">
        <f>Assumptions!B$191</f>
        <v>Agents</v>
      </c>
      <c r="F450" s="46">
        <f t="shared" si="502"/>
        <v>1524525.5349667897</v>
      </c>
      <c r="H450" s="43">
        <f t="shared" ref="H450:AM450" si="515">SUM(H310,H318,H326,H334,H342,H350)</f>
        <v>0</v>
      </c>
      <c r="I450" s="43">
        <f t="shared" si="515"/>
        <v>0</v>
      </c>
      <c r="J450" s="43">
        <f t="shared" si="515"/>
        <v>0</v>
      </c>
      <c r="K450" s="43">
        <f t="shared" si="515"/>
        <v>0</v>
      </c>
      <c r="L450" s="43">
        <f t="shared" si="515"/>
        <v>0</v>
      </c>
      <c r="M450" s="43">
        <f t="shared" si="515"/>
        <v>125051.24304349025</v>
      </c>
      <c r="N450" s="43">
        <f t="shared" si="515"/>
        <v>125410.25249696273</v>
      </c>
      <c r="O450" s="43">
        <f t="shared" si="515"/>
        <v>125770.29263021534</v>
      </c>
      <c r="P450" s="43">
        <f t="shared" si="515"/>
        <v>126131.36640222531</v>
      </c>
      <c r="Q450" s="43">
        <f t="shared" si="515"/>
        <v>126493.47678046486</v>
      </c>
      <c r="R450" s="43">
        <f t="shared" si="515"/>
        <v>126856.62674092542</v>
      </c>
      <c r="S450" s="43">
        <f t="shared" si="515"/>
        <v>127220.81926814237</v>
      </c>
      <c r="T450" s="43">
        <f t="shared" si="515"/>
        <v>127586.05735521912</v>
      </c>
      <c r="U450" s="43">
        <f t="shared" si="515"/>
        <v>127940.11752363553</v>
      </c>
      <c r="V450" s="43">
        <f t="shared" si="515"/>
        <v>128319.68222435581</v>
      </c>
      <c r="W450" s="43">
        <f t="shared" si="515"/>
        <v>128688.07503568602</v>
      </c>
      <c r="X450" s="43">
        <f t="shared" si="515"/>
        <v>129057.52546546643</v>
      </c>
      <c r="Y450" s="43">
        <f t="shared" si="515"/>
        <v>0</v>
      </c>
      <c r="Z450" s="43">
        <f t="shared" si="515"/>
        <v>0</v>
      </c>
      <c r="AA450" s="43">
        <f t="shared" si="515"/>
        <v>0</v>
      </c>
      <c r="AB450" s="43">
        <f t="shared" si="515"/>
        <v>0</v>
      </c>
      <c r="AC450" s="43">
        <f t="shared" si="515"/>
        <v>0</v>
      </c>
      <c r="AD450" s="43">
        <f t="shared" si="515"/>
        <v>0</v>
      </c>
      <c r="AE450" s="43">
        <f t="shared" si="515"/>
        <v>0</v>
      </c>
      <c r="AF450" s="43">
        <f t="shared" si="515"/>
        <v>0</v>
      </c>
      <c r="AG450" s="43">
        <f t="shared" si="515"/>
        <v>0</v>
      </c>
      <c r="AH450" s="43">
        <f t="shared" si="515"/>
        <v>0</v>
      </c>
      <c r="AI450" s="43">
        <f t="shared" si="515"/>
        <v>0</v>
      </c>
      <c r="AJ450" s="43">
        <f t="shared" si="515"/>
        <v>0</v>
      </c>
      <c r="AK450" s="43">
        <f t="shared" si="515"/>
        <v>0</v>
      </c>
      <c r="AL450" s="43">
        <f t="shared" si="515"/>
        <v>0</v>
      </c>
      <c r="AM450" s="43">
        <f t="shared" si="515"/>
        <v>0</v>
      </c>
      <c r="AN450" s="43">
        <f t="shared" ref="AN450:BS450" si="516">SUM(AN310,AN318,AN326,AN334,AN342,AN350)</f>
        <v>0</v>
      </c>
      <c r="AO450" s="43">
        <f t="shared" si="516"/>
        <v>0</v>
      </c>
      <c r="AP450" s="43">
        <f t="shared" si="516"/>
        <v>0</v>
      </c>
      <c r="AQ450" s="43">
        <f t="shared" si="516"/>
        <v>0</v>
      </c>
      <c r="AR450" s="43">
        <f t="shared" si="516"/>
        <v>0</v>
      </c>
      <c r="AS450" s="43">
        <f t="shared" si="516"/>
        <v>0</v>
      </c>
      <c r="AT450" s="43">
        <f t="shared" si="516"/>
        <v>0</v>
      </c>
      <c r="AU450" s="43">
        <f t="shared" si="516"/>
        <v>0</v>
      </c>
      <c r="AV450" s="43">
        <f t="shared" si="516"/>
        <v>0</v>
      </c>
      <c r="AW450" s="43">
        <f t="shared" si="516"/>
        <v>0</v>
      </c>
      <c r="AX450" s="43">
        <f t="shared" si="516"/>
        <v>0</v>
      </c>
      <c r="AY450" s="43">
        <f t="shared" si="516"/>
        <v>0</v>
      </c>
      <c r="AZ450" s="43">
        <f t="shared" si="516"/>
        <v>0</v>
      </c>
      <c r="BA450" s="43">
        <f t="shared" si="516"/>
        <v>0</v>
      </c>
      <c r="BB450" s="43">
        <f t="shared" si="516"/>
        <v>0</v>
      </c>
      <c r="BC450" s="43">
        <f t="shared" si="516"/>
        <v>0</v>
      </c>
      <c r="BD450" s="43">
        <f t="shared" si="516"/>
        <v>0</v>
      </c>
      <c r="BE450" s="43">
        <f t="shared" si="516"/>
        <v>0</v>
      </c>
      <c r="BF450" s="43">
        <f t="shared" si="516"/>
        <v>0</v>
      </c>
      <c r="BG450" s="43">
        <f t="shared" si="516"/>
        <v>0</v>
      </c>
      <c r="BH450" s="43">
        <f t="shared" si="516"/>
        <v>0</v>
      </c>
      <c r="BI450" s="43">
        <f t="shared" si="516"/>
        <v>0</v>
      </c>
      <c r="BJ450" s="43">
        <f t="shared" si="516"/>
        <v>0</v>
      </c>
      <c r="BK450" s="43">
        <f t="shared" si="516"/>
        <v>0</v>
      </c>
      <c r="BL450" s="43">
        <f t="shared" si="516"/>
        <v>0</v>
      </c>
      <c r="BM450" s="43">
        <f t="shared" si="516"/>
        <v>0</v>
      </c>
      <c r="BN450" s="43">
        <f t="shared" si="516"/>
        <v>0</v>
      </c>
      <c r="BO450" s="43">
        <f t="shared" si="516"/>
        <v>0</v>
      </c>
      <c r="BP450" s="43">
        <f t="shared" si="516"/>
        <v>0</v>
      </c>
      <c r="BQ450" s="43">
        <f t="shared" si="516"/>
        <v>0</v>
      </c>
      <c r="BR450" s="43">
        <f t="shared" si="516"/>
        <v>0</v>
      </c>
      <c r="BS450" s="43">
        <f t="shared" si="516"/>
        <v>0</v>
      </c>
      <c r="BT450" s="43">
        <f t="shared" ref="BT450:CY450" si="517">SUM(BT310,BT318,BT326,BT334,BT342,BT350)</f>
        <v>0</v>
      </c>
      <c r="BU450" s="43">
        <f t="shared" si="517"/>
        <v>0</v>
      </c>
      <c r="BV450" s="43">
        <f t="shared" si="517"/>
        <v>0</v>
      </c>
      <c r="BW450" s="43">
        <f t="shared" si="517"/>
        <v>0</v>
      </c>
      <c r="BX450" s="43">
        <f t="shared" si="517"/>
        <v>0</v>
      </c>
      <c r="BY450" s="43">
        <f t="shared" si="517"/>
        <v>0</v>
      </c>
      <c r="BZ450" s="43">
        <f t="shared" si="517"/>
        <v>0</v>
      </c>
      <c r="CA450" s="43">
        <f t="shared" si="517"/>
        <v>0</v>
      </c>
      <c r="CB450" s="43">
        <f t="shared" si="517"/>
        <v>0</v>
      </c>
      <c r="CC450" s="43">
        <f t="shared" si="517"/>
        <v>0</v>
      </c>
      <c r="CD450" s="43">
        <f t="shared" si="517"/>
        <v>0</v>
      </c>
      <c r="CE450" s="43">
        <f t="shared" si="517"/>
        <v>0</v>
      </c>
      <c r="CF450" s="43">
        <f t="shared" si="517"/>
        <v>0</v>
      </c>
      <c r="CG450" s="43">
        <f t="shared" si="517"/>
        <v>0</v>
      </c>
      <c r="CH450" s="43">
        <f t="shared" si="517"/>
        <v>0</v>
      </c>
      <c r="CI450" s="43">
        <f t="shared" si="517"/>
        <v>0</v>
      </c>
      <c r="CJ450" s="43">
        <f t="shared" si="517"/>
        <v>0</v>
      </c>
      <c r="CK450" s="43">
        <f t="shared" si="517"/>
        <v>0</v>
      </c>
      <c r="CL450" s="43">
        <f t="shared" si="517"/>
        <v>0</v>
      </c>
      <c r="CM450" s="43">
        <f t="shared" si="517"/>
        <v>0</v>
      </c>
      <c r="CN450" s="43">
        <f t="shared" si="517"/>
        <v>0</v>
      </c>
      <c r="CO450" s="43">
        <f t="shared" si="517"/>
        <v>0</v>
      </c>
      <c r="CP450" s="43">
        <f t="shared" si="517"/>
        <v>0</v>
      </c>
      <c r="CQ450" s="43">
        <f t="shared" si="517"/>
        <v>0</v>
      </c>
      <c r="CR450" s="43">
        <f t="shared" si="517"/>
        <v>0</v>
      </c>
      <c r="CS450" s="43">
        <f t="shared" si="517"/>
        <v>0</v>
      </c>
      <c r="CT450" s="43">
        <f t="shared" si="517"/>
        <v>0</v>
      </c>
      <c r="CU450" s="43">
        <f t="shared" si="517"/>
        <v>0</v>
      </c>
      <c r="CV450" s="43">
        <f t="shared" si="517"/>
        <v>0</v>
      </c>
      <c r="CW450" s="43">
        <f t="shared" si="517"/>
        <v>0</v>
      </c>
      <c r="CX450" s="43">
        <f t="shared" si="517"/>
        <v>0</v>
      </c>
      <c r="CY450" s="43">
        <f t="shared" si="517"/>
        <v>0</v>
      </c>
      <c r="CZ450" s="43">
        <f t="shared" ref="CZ450:DZ450" si="518">SUM(CZ310,CZ318,CZ326,CZ334,CZ342,CZ350)</f>
        <v>0</v>
      </c>
      <c r="DA450" s="43">
        <f t="shared" si="518"/>
        <v>0</v>
      </c>
      <c r="DB450" s="43">
        <f t="shared" si="518"/>
        <v>0</v>
      </c>
      <c r="DC450" s="43">
        <f t="shared" si="518"/>
        <v>0</v>
      </c>
      <c r="DD450" s="43">
        <f t="shared" si="518"/>
        <v>0</v>
      </c>
      <c r="DE450" s="43">
        <f t="shared" si="518"/>
        <v>0</v>
      </c>
      <c r="DF450" s="43">
        <f t="shared" si="518"/>
        <v>0</v>
      </c>
      <c r="DG450" s="43">
        <f t="shared" si="518"/>
        <v>0</v>
      </c>
      <c r="DH450" s="43">
        <f t="shared" si="518"/>
        <v>0</v>
      </c>
      <c r="DI450" s="43">
        <f t="shared" si="518"/>
        <v>0</v>
      </c>
      <c r="DJ450" s="43">
        <f t="shared" si="518"/>
        <v>0</v>
      </c>
      <c r="DK450" s="43">
        <f t="shared" si="518"/>
        <v>0</v>
      </c>
      <c r="DL450" s="43">
        <f t="shared" si="518"/>
        <v>0</v>
      </c>
      <c r="DM450" s="43">
        <f t="shared" si="518"/>
        <v>0</v>
      </c>
      <c r="DN450" s="43">
        <f t="shared" si="518"/>
        <v>0</v>
      </c>
      <c r="DO450" s="43">
        <f t="shared" si="518"/>
        <v>0</v>
      </c>
      <c r="DP450" s="43">
        <f t="shared" si="518"/>
        <v>0</v>
      </c>
      <c r="DQ450" s="43">
        <f t="shared" si="518"/>
        <v>0</v>
      </c>
      <c r="DR450" s="43">
        <f t="shared" si="518"/>
        <v>0</v>
      </c>
      <c r="DS450" s="43">
        <f t="shared" si="518"/>
        <v>0</v>
      </c>
      <c r="DT450" s="43">
        <f t="shared" si="518"/>
        <v>0</v>
      </c>
      <c r="DU450" s="43">
        <f t="shared" si="518"/>
        <v>0</v>
      </c>
      <c r="DV450" s="43">
        <f t="shared" si="518"/>
        <v>0</v>
      </c>
      <c r="DW450" s="43">
        <f t="shared" si="518"/>
        <v>0</v>
      </c>
      <c r="DX450" s="43">
        <f t="shared" si="518"/>
        <v>0</v>
      </c>
      <c r="DY450" s="43">
        <f t="shared" si="518"/>
        <v>0</v>
      </c>
      <c r="DZ450" s="43">
        <f t="shared" si="518"/>
        <v>0</v>
      </c>
    </row>
    <row r="451" spans="1:130" x14ac:dyDescent="0.25">
      <c r="B451" s="34" t="str">
        <f>Assumptions!B$212</f>
        <v>Other facilities (shows, depots, ports)</v>
      </c>
      <c r="C451" s="34"/>
      <c r="D451" s="34"/>
      <c r="E451" s="34"/>
      <c r="F451" s="48">
        <f t="shared" si="502"/>
        <v>1321176.6504801146</v>
      </c>
      <c r="G451" s="34"/>
      <c r="H451" s="131">
        <f t="shared" ref="H451:AM451" si="519">SUM(H311,H319,H327,H335,H343,H351)</f>
        <v>0</v>
      </c>
      <c r="I451" s="131">
        <f t="shared" si="519"/>
        <v>0</v>
      </c>
      <c r="J451" s="131">
        <f t="shared" si="519"/>
        <v>0</v>
      </c>
      <c r="K451" s="131">
        <f t="shared" si="519"/>
        <v>0</v>
      </c>
      <c r="L451" s="131">
        <f t="shared" si="519"/>
        <v>0</v>
      </c>
      <c r="M451" s="131">
        <f t="shared" si="519"/>
        <v>0</v>
      </c>
      <c r="N451" s="131">
        <f t="shared" si="519"/>
        <v>108371.27672848261</v>
      </c>
      <c r="O451" s="131">
        <f t="shared" si="519"/>
        <v>108682.39968802712</v>
      </c>
      <c r="P451" s="131">
        <f t="shared" si="519"/>
        <v>108994.41585007765</v>
      </c>
      <c r="Q451" s="131">
        <f t="shared" si="519"/>
        <v>109307.32777892814</v>
      </c>
      <c r="R451" s="131">
        <f t="shared" si="519"/>
        <v>109621.13804623435</v>
      </c>
      <c r="S451" s="131">
        <f t="shared" si="519"/>
        <v>109935.84923103501</v>
      </c>
      <c r="T451" s="131">
        <f t="shared" si="519"/>
        <v>110251.463919773</v>
      </c>
      <c r="U451" s="131">
        <f t="shared" si="519"/>
        <v>110557.41938773534</v>
      </c>
      <c r="V451" s="131">
        <f t="shared" si="519"/>
        <v>110885.41419198086</v>
      </c>
      <c r="W451" s="131">
        <f t="shared" si="519"/>
        <v>111203.75498554891</v>
      </c>
      <c r="X451" s="131">
        <f t="shared" si="519"/>
        <v>111523.00970329343</v>
      </c>
      <c r="Y451" s="131">
        <f t="shared" si="519"/>
        <v>111843.18096899819</v>
      </c>
      <c r="Z451" s="131">
        <f t="shared" si="519"/>
        <v>0</v>
      </c>
      <c r="AA451" s="131">
        <f t="shared" si="519"/>
        <v>0</v>
      </c>
      <c r="AB451" s="131">
        <f t="shared" si="519"/>
        <v>0</v>
      </c>
      <c r="AC451" s="131">
        <f t="shared" si="519"/>
        <v>0</v>
      </c>
      <c r="AD451" s="131">
        <f t="shared" si="519"/>
        <v>0</v>
      </c>
      <c r="AE451" s="131">
        <f t="shared" si="519"/>
        <v>0</v>
      </c>
      <c r="AF451" s="131">
        <f t="shared" si="519"/>
        <v>0</v>
      </c>
      <c r="AG451" s="131">
        <f t="shared" si="519"/>
        <v>0</v>
      </c>
      <c r="AH451" s="131">
        <f t="shared" si="519"/>
        <v>0</v>
      </c>
      <c r="AI451" s="131">
        <f t="shared" si="519"/>
        <v>0</v>
      </c>
      <c r="AJ451" s="131">
        <f t="shared" si="519"/>
        <v>0</v>
      </c>
      <c r="AK451" s="131">
        <f t="shared" si="519"/>
        <v>0</v>
      </c>
      <c r="AL451" s="131">
        <f t="shared" si="519"/>
        <v>0</v>
      </c>
      <c r="AM451" s="131">
        <f t="shared" si="519"/>
        <v>0</v>
      </c>
      <c r="AN451" s="131">
        <f t="shared" ref="AN451:BS451" si="520">SUM(AN311,AN319,AN327,AN335,AN343,AN351)</f>
        <v>0</v>
      </c>
      <c r="AO451" s="131">
        <f t="shared" si="520"/>
        <v>0</v>
      </c>
      <c r="AP451" s="131">
        <f t="shared" si="520"/>
        <v>0</v>
      </c>
      <c r="AQ451" s="131">
        <f t="shared" si="520"/>
        <v>0</v>
      </c>
      <c r="AR451" s="131">
        <f t="shared" si="520"/>
        <v>0</v>
      </c>
      <c r="AS451" s="131">
        <f t="shared" si="520"/>
        <v>0</v>
      </c>
      <c r="AT451" s="131">
        <f t="shared" si="520"/>
        <v>0</v>
      </c>
      <c r="AU451" s="131">
        <f t="shared" si="520"/>
        <v>0</v>
      </c>
      <c r="AV451" s="131">
        <f t="shared" si="520"/>
        <v>0</v>
      </c>
      <c r="AW451" s="131">
        <f t="shared" si="520"/>
        <v>0</v>
      </c>
      <c r="AX451" s="131">
        <f t="shared" si="520"/>
        <v>0</v>
      </c>
      <c r="AY451" s="131">
        <f t="shared" si="520"/>
        <v>0</v>
      </c>
      <c r="AZ451" s="131">
        <f t="shared" si="520"/>
        <v>0</v>
      </c>
      <c r="BA451" s="131">
        <f t="shared" si="520"/>
        <v>0</v>
      </c>
      <c r="BB451" s="131">
        <f t="shared" si="520"/>
        <v>0</v>
      </c>
      <c r="BC451" s="131">
        <f t="shared" si="520"/>
        <v>0</v>
      </c>
      <c r="BD451" s="131">
        <f t="shared" si="520"/>
        <v>0</v>
      </c>
      <c r="BE451" s="131">
        <f t="shared" si="520"/>
        <v>0</v>
      </c>
      <c r="BF451" s="131">
        <f t="shared" si="520"/>
        <v>0</v>
      </c>
      <c r="BG451" s="131">
        <f t="shared" si="520"/>
        <v>0</v>
      </c>
      <c r="BH451" s="131">
        <f t="shared" si="520"/>
        <v>0</v>
      </c>
      <c r="BI451" s="131">
        <f t="shared" si="520"/>
        <v>0</v>
      </c>
      <c r="BJ451" s="131">
        <f t="shared" si="520"/>
        <v>0</v>
      </c>
      <c r="BK451" s="131">
        <f t="shared" si="520"/>
        <v>0</v>
      </c>
      <c r="BL451" s="131">
        <f t="shared" si="520"/>
        <v>0</v>
      </c>
      <c r="BM451" s="131">
        <f t="shared" si="520"/>
        <v>0</v>
      </c>
      <c r="BN451" s="131">
        <f t="shared" si="520"/>
        <v>0</v>
      </c>
      <c r="BO451" s="131">
        <f t="shared" si="520"/>
        <v>0</v>
      </c>
      <c r="BP451" s="131">
        <f t="shared" si="520"/>
        <v>0</v>
      </c>
      <c r="BQ451" s="131">
        <f t="shared" si="520"/>
        <v>0</v>
      </c>
      <c r="BR451" s="131">
        <f t="shared" si="520"/>
        <v>0</v>
      </c>
      <c r="BS451" s="131">
        <f t="shared" si="520"/>
        <v>0</v>
      </c>
      <c r="BT451" s="131">
        <f t="shared" ref="BT451:CY451" si="521">SUM(BT311,BT319,BT327,BT335,BT343,BT351)</f>
        <v>0</v>
      </c>
      <c r="BU451" s="131">
        <f t="shared" si="521"/>
        <v>0</v>
      </c>
      <c r="BV451" s="131">
        <f t="shared" si="521"/>
        <v>0</v>
      </c>
      <c r="BW451" s="131">
        <f t="shared" si="521"/>
        <v>0</v>
      </c>
      <c r="BX451" s="131">
        <f t="shared" si="521"/>
        <v>0</v>
      </c>
      <c r="BY451" s="131">
        <f t="shared" si="521"/>
        <v>0</v>
      </c>
      <c r="BZ451" s="131">
        <f t="shared" si="521"/>
        <v>0</v>
      </c>
      <c r="CA451" s="131">
        <f t="shared" si="521"/>
        <v>0</v>
      </c>
      <c r="CB451" s="131">
        <f t="shared" si="521"/>
        <v>0</v>
      </c>
      <c r="CC451" s="131">
        <f t="shared" si="521"/>
        <v>0</v>
      </c>
      <c r="CD451" s="131">
        <f t="shared" si="521"/>
        <v>0</v>
      </c>
      <c r="CE451" s="131">
        <f t="shared" si="521"/>
        <v>0</v>
      </c>
      <c r="CF451" s="131">
        <f t="shared" si="521"/>
        <v>0</v>
      </c>
      <c r="CG451" s="131">
        <f t="shared" si="521"/>
        <v>0</v>
      </c>
      <c r="CH451" s="131">
        <f t="shared" si="521"/>
        <v>0</v>
      </c>
      <c r="CI451" s="131">
        <f t="shared" si="521"/>
        <v>0</v>
      </c>
      <c r="CJ451" s="131">
        <f t="shared" si="521"/>
        <v>0</v>
      </c>
      <c r="CK451" s="131">
        <f t="shared" si="521"/>
        <v>0</v>
      </c>
      <c r="CL451" s="131">
        <f t="shared" si="521"/>
        <v>0</v>
      </c>
      <c r="CM451" s="131">
        <f t="shared" si="521"/>
        <v>0</v>
      </c>
      <c r="CN451" s="131">
        <f t="shared" si="521"/>
        <v>0</v>
      </c>
      <c r="CO451" s="131">
        <f t="shared" si="521"/>
        <v>0</v>
      </c>
      <c r="CP451" s="131">
        <f t="shared" si="521"/>
        <v>0</v>
      </c>
      <c r="CQ451" s="131">
        <f t="shared" si="521"/>
        <v>0</v>
      </c>
      <c r="CR451" s="131">
        <f t="shared" si="521"/>
        <v>0</v>
      </c>
      <c r="CS451" s="131">
        <f t="shared" si="521"/>
        <v>0</v>
      </c>
      <c r="CT451" s="131">
        <f t="shared" si="521"/>
        <v>0</v>
      </c>
      <c r="CU451" s="131">
        <f t="shared" si="521"/>
        <v>0</v>
      </c>
      <c r="CV451" s="131">
        <f t="shared" si="521"/>
        <v>0</v>
      </c>
      <c r="CW451" s="131">
        <f t="shared" si="521"/>
        <v>0</v>
      </c>
      <c r="CX451" s="131">
        <f t="shared" si="521"/>
        <v>0</v>
      </c>
      <c r="CY451" s="131">
        <f t="shared" si="521"/>
        <v>0</v>
      </c>
      <c r="CZ451" s="131">
        <f t="shared" ref="CZ451:DZ451" si="522">SUM(CZ311,CZ319,CZ327,CZ335,CZ343,CZ351)</f>
        <v>0</v>
      </c>
      <c r="DA451" s="131">
        <f t="shared" si="522"/>
        <v>0</v>
      </c>
      <c r="DB451" s="131">
        <f t="shared" si="522"/>
        <v>0</v>
      </c>
      <c r="DC451" s="131">
        <f t="shared" si="522"/>
        <v>0</v>
      </c>
      <c r="DD451" s="131">
        <f t="shared" si="522"/>
        <v>0</v>
      </c>
      <c r="DE451" s="131">
        <f t="shared" si="522"/>
        <v>0</v>
      </c>
      <c r="DF451" s="131">
        <f t="shared" si="522"/>
        <v>0</v>
      </c>
      <c r="DG451" s="131">
        <f t="shared" si="522"/>
        <v>0</v>
      </c>
      <c r="DH451" s="131">
        <f t="shared" si="522"/>
        <v>0</v>
      </c>
      <c r="DI451" s="131">
        <f t="shared" si="522"/>
        <v>0</v>
      </c>
      <c r="DJ451" s="131">
        <f t="shared" si="522"/>
        <v>0</v>
      </c>
      <c r="DK451" s="131">
        <f t="shared" si="522"/>
        <v>0</v>
      </c>
      <c r="DL451" s="131">
        <f t="shared" si="522"/>
        <v>0</v>
      </c>
      <c r="DM451" s="131">
        <f t="shared" si="522"/>
        <v>0</v>
      </c>
      <c r="DN451" s="131">
        <f t="shared" si="522"/>
        <v>0</v>
      </c>
      <c r="DO451" s="131">
        <f t="shared" si="522"/>
        <v>0</v>
      </c>
      <c r="DP451" s="131">
        <f t="shared" si="522"/>
        <v>0</v>
      </c>
      <c r="DQ451" s="131">
        <f t="shared" si="522"/>
        <v>0</v>
      </c>
      <c r="DR451" s="131">
        <f t="shared" si="522"/>
        <v>0</v>
      </c>
      <c r="DS451" s="131">
        <f t="shared" si="522"/>
        <v>0</v>
      </c>
      <c r="DT451" s="131">
        <f t="shared" si="522"/>
        <v>0</v>
      </c>
      <c r="DU451" s="131">
        <f t="shared" si="522"/>
        <v>0</v>
      </c>
      <c r="DV451" s="131">
        <f t="shared" si="522"/>
        <v>0</v>
      </c>
      <c r="DW451" s="131">
        <f t="shared" si="522"/>
        <v>0</v>
      </c>
      <c r="DX451" s="131">
        <f t="shared" si="522"/>
        <v>0</v>
      </c>
      <c r="DY451" s="131">
        <f t="shared" si="522"/>
        <v>0</v>
      </c>
      <c r="DZ451" s="131">
        <f t="shared" si="522"/>
        <v>0</v>
      </c>
    </row>
    <row r="452" spans="1:130" ht="13" x14ac:dyDescent="0.3">
      <c r="B452" t="s">
        <v>59</v>
      </c>
      <c r="F452" s="51">
        <f t="shared" si="502"/>
        <v>34374953.049781226</v>
      </c>
      <c r="H452" s="43">
        <f t="shared" ref="H452:AM452" si="523">SUM(H447:H451)</f>
        <v>2586455.3740183185</v>
      </c>
      <c r="I452" s="43">
        <f t="shared" si="523"/>
        <v>2593385.1328019165</v>
      </c>
      <c r="J452" s="43">
        <f t="shared" si="523"/>
        <v>2601079.0248417016</v>
      </c>
      <c r="K452" s="43">
        <f t="shared" si="523"/>
        <v>2608546.4592823368</v>
      </c>
      <c r="L452" s="43">
        <f t="shared" si="523"/>
        <v>2616035.3319709427</v>
      </c>
      <c r="M452" s="43">
        <f t="shared" si="523"/>
        <v>2748596.9474980473</v>
      </c>
      <c r="N452" s="43">
        <f t="shared" si="523"/>
        <v>2864859.1676823599</v>
      </c>
      <c r="O452" s="43">
        <f t="shared" si="523"/>
        <v>2873083.8881971943</v>
      </c>
      <c r="P452" s="43">
        <f t="shared" si="523"/>
        <v>2881332.2210516208</v>
      </c>
      <c r="Q452" s="43">
        <f t="shared" si="523"/>
        <v>2889604.2340342705</v>
      </c>
      <c r="R452" s="43">
        <f t="shared" si="523"/>
        <v>2897899.9951283983</v>
      </c>
      <c r="S452" s="43">
        <f t="shared" si="523"/>
        <v>2906219.5725124241</v>
      </c>
      <c r="T452" s="43">
        <f t="shared" si="523"/>
        <v>237837.52127499212</v>
      </c>
      <c r="U452" s="43">
        <f t="shared" si="523"/>
        <v>238497.53691137087</v>
      </c>
      <c r="V452" s="43">
        <f t="shared" si="523"/>
        <v>239205.09641633666</v>
      </c>
      <c r="W452" s="43">
        <f t="shared" si="523"/>
        <v>239891.83002123493</v>
      </c>
      <c r="X452" s="43">
        <f t="shared" si="523"/>
        <v>240580.53516875987</v>
      </c>
      <c r="Y452" s="43">
        <f t="shared" si="523"/>
        <v>111843.18096899819</v>
      </c>
      <c r="Z452" s="43">
        <f t="shared" si="523"/>
        <v>0</v>
      </c>
      <c r="AA452" s="43">
        <f t="shared" si="523"/>
        <v>0</v>
      </c>
      <c r="AB452" s="43">
        <f t="shared" si="523"/>
        <v>0</v>
      </c>
      <c r="AC452" s="43">
        <f t="shared" si="523"/>
        <v>0</v>
      </c>
      <c r="AD452" s="43">
        <f t="shared" si="523"/>
        <v>0</v>
      </c>
      <c r="AE452" s="43">
        <f t="shared" si="523"/>
        <v>0</v>
      </c>
      <c r="AF452" s="43">
        <f t="shared" si="523"/>
        <v>0</v>
      </c>
      <c r="AG452" s="43">
        <f t="shared" si="523"/>
        <v>0</v>
      </c>
      <c r="AH452" s="43">
        <f t="shared" si="523"/>
        <v>0</v>
      </c>
      <c r="AI452" s="43">
        <f t="shared" si="523"/>
        <v>0</v>
      </c>
      <c r="AJ452" s="43">
        <f t="shared" si="523"/>
        <v>0</v>
      </c>
      <c r="AK452" s="43">
        <f t="shared" si="523"/>
        <v>0</v>
      </c>
      <c r="AL452" s="43">
        <f t="shared" si="523"/>
        <v>0</v>
      </c>
      <c r="AM452" s="43">
        <f t="shared" si="523"/>
        <v>0</v>
      </c>
      <c r="AN452" s="43">
        <f t="shared" ref="AN452:BS452" si="524">SUM(AN447:AN451)</f>
        <v>0</v>
      </c>
      <c r="AO452" s="43">
        <f t="shared" si="524"/>
        <v>0</v>
      </c>
      <c r="AP452" s="43">
        <f t="shared" si="524"/>
        <v>0</v>
      </c>
      <c r="AQ452" s="43">
        <f t="shared" si="524"/>
        <v>0</v>
      </c>
      <c r="AR452" s="43">
        <f t="shared" si="524"/>
        <v>0</v>
      </c>
      <c r="AS452" s="43">
        <f t="shared" si="524"/>
        <v>0</v>
      </c>
      <c r="AT452" s="43">
        <f t="shared" si="524"/>
        <v>0</v>
      </c>
      <c r="AU452" s="43">
        <f t="shared" si="524"/>
        <v>0</v>
      </c>
      <c r="AV452" s="43">
        <f t="shared" si="524"/>
        <v>0</v>
      </c>
      <c r="AW452" s="43">
        <f t="shared" si="524"/>
        <v>0</v>
      </c>
      <c r="AX452" s="43">
        <f t="shared" si="524"/>
        <v>0</v>
      </c>
      <c r="AY452" s="43">
        <f t="shared" si="524"/>
        <v>0</v>
      </c>
      <c r="AZ452" s="43">
        <f t="shared" si="524"/>
        <v>0</v>
      </c>
      <c r="BA452" s="43">
        <f t="shared" si="524"/>
        <v>0</v>
      </c>
      <c r="BB452" s="43">
        <f t="shared" si="524"/>
        <v>0</v>
      </c>
      <c r="BC452" s="43">
        <f t="shared" si="524"/>
        <v>0</v>
      </c>
      <c r="BD452" s="43">
        <f t="shared" si="524"/>
        <v>0</v>
      </c>
      <c r="BE452" s="43">
        <f t="shared" si="524"/>
        <v>0</v>
      </c>
      <c r="BF452" s="43">
        <f t="shared" si="524"/>
        <v>0</v>
      </c>
      <c r="BG452" s="43">
        <f t="shared" si="524"/>
        <v>0</v>
      </c>
      <c r="BH452" s="43">
        <f t="shared" si="524"/>
        <v>0</v>
      </c>
      <c r="BI452" s="43">
        <f t="shared" si="524"/>
        <v>0</v>
      </c>
      <c r="BJ452" s="43">
        <f t="shared" si="524"/>
        <v>0</v>
      </c>
      <c r="BK452" s="43">
        <f t="shared" si="524"/>
        <v>0</v>
      </c>
      <c r="BL452" s="43">
        <f t="shared" si="524"/>
        <v>0</v>
      </c>
      <c r="BM452" s="43">
        <f t="shared" si="524"/>
        <v>0</v>
      </c>
      <c r="BN452" s="43">
        <f t="shared" si="524"/>
        <v>0</v>
      </c>
      <c r="BO452" s="43">
        <f t="shared" si="524"/>
        <v>0</v>
      </c>
      <c r="BP452" s="43">
        <f t="shared" si="524"/>
        <v>0</v>
      </c>
      <c r="BQ452" s="43">
        <f t="shared" si="524"/>
        <v>0</v>
      </c>
      <c r="BR452" s="43">
        <f t="shared" si="524"/>
        <v>0</v>
      </c>
      <c r="BS452" s="43">
        <f t="shared" si="524"/>
        <v>0</v>
      </c>
      <c r="BT452" s="43">
        <f t="shared" ref="BT452:CY452" si="525">SUM(BT447:BT451)</f>
        <v>0</v>
      </c>
      <c r="BU452" s="43">
        <f t="shared" si="525"/>
        <v>0</v>
      </c>
      <c r="BV452" s="43">
        <f t="shared" si="525"/>
        <v>0</v>
      </c>
      <c r="BW452" s="43">
        <f t="shared" si="525"/>
        <v>0</v>
      </c>
      <c r="BX452" s="43">
        <f t="shared" si="525"/>
        <v>0</v>
      </c>
      <c r="BY452" s="43">
        <f t="shared" si="525"/>
        <v>0</v>
      </c>
      <c r="BZ452" s="43">
        <f t="shared" si="525"/>
        <v>0</v>
      </c>
      <c r="CA452" s="43">
        <f t="shared" si="525"/>
        <v>0</v>
      </c>
      <c r="CB452" s="43">
        <f t="shared" si="525"/>
        <v>0</v>
      </c>
      <c r="CC452" s="43">
        <f t="shared" si="525"/>
        <v>0</v>
      </c>
      <c r="CD452" s="43">
        <f t="shared" si="525"/>
        <v>0</v>
      </c>
      <c r="CE452" s="43">
        <f t="shared" si="525"/>
        <v>0</v>
      </c>
      <c r="CF452" s="43">
        <f t="shared" si="525"/>
        <v>0</v>
      </c>
      <c r="CG452" s="43">
        <f t="shared" si="525"/>
        <v>0</v>
      </c>
      <c r="CH452" s="43">
        <f t="shared" si="525"/>
        <v>0</v>
      </c>
      <c r="CI452" s="43">
        <f t="shared" si="525"/>
        <v>0</v>
      </c>
      <c r="CJ452" s="43">
        <f t="shared" si="525"/>
        <v>0</v>
      </c>
      <c r="CK452" s="43">
        <f t="shared" si="525"/>
        <v>0</v>
      </c>
      <c r="CL452" s="43">
        <f t="shared" si="525"/>
        <v>0</v>
      </c>
      <c r="CM452" s="43">
        <f t="shared" si="525"/>
        <v>0</v>
      </c>
      <c r="CN452" s="43">
        <f t="shared" si="525"/>
        <v>0</v>
      </c>
      <c r="CO452" s="43">
        <f t="shared" si="525"/>
        <v>0</v>
      </c>
      <c r="CP452" s="43">
        <f t="shared" si="525"/>
        <v>0</v>
      </c>
      <c r="CQ452" s="43">
        <f t="shared" si="525"/>
        <v>0</v>
      </c>
      <c r="CR452" s="43">
        <f t="shared" si="525"/>
        <v>0</v>
      </c>
      <c r="CS452" s="43">
        <f t="shared" si="525"/>
        <v>0</v>
      </c>
      <c r="CT452" s="43">
        <f t="shared" si="525"/>
        <v>0</v>
      </c>
      <c r="CU452" s="43">
        <f t="shared" si="525"/>
        <v>0</v>
      </c>
      <c r="CV452" s="43">
        <f t="shared" si="525"/>
        <v>0</v>
      </c>
      <c r="CW452" s="43">
        <f t="shared" si="525"/>
        <v>0</v>
      </c>
      <c r="CX452" s="43">
        <f t="shared" si="525"/>
        <v>0</v>
      </c>
      <c r="CY452" s="43">
        <f t="shared" si="525"/>
        <v>0</v>
      </c>
      <c r="CZ452" s="43">
        <f t="shared" ref="CZ452:DZ452" si="526">SUM(CZ447:CZ451)</f>
        <v>0</v>
      </c>
      <c r="DA452" s="43">
        <f t="shared" si="526"/>
        <v>0</v>
      </c>
      <c r="DB452" s="43">
        <f t="shared" si="526"/>
        <v>0</v>
      </c>
      <c r="DC452" s="43">
        <f t="shared" si="526"/>
        <v>0</v>
      </c>
      <c r="DD452" s="43">
        <f t="shared" si="526"/>
        <v>0</v>
      </c>
      <c r="DE452" s="43">
        <f t="shared" si="526"/>
        <v>0</v>
      </c>
      <c r="DF452" s="43">
        <f t="shared" si="526"/>
        <v>0</v>
      </c>
      <c r="DG452" s="43">
        <f t="shared" si="526"/>
        <v>0</v>
      </c>
      <c r="DH452" s="43">
        <f t="shared" si="526"/>
        <v>0</v>
      </c>
      <c r="DI452" s="43">
        <f t="shared" si="526"/>
        <v>0</v>
      </c>
      <c r="DJ452" s="43">
        <f t="shared" si="526"/>
        <v>0</v>
      </c>
      <c r="DK452" s="43">
        <f t="shared" si="526"/>
        <v>0</v>
      </c>
      <c r="DL452" s="43">
        <f t="shared" si="526"/>
        <v>0</v>
      </c>
      <c r="DM452" s="43">
        <f t="shared" si="526"/>
        <v>0</v>
      </c>
      <c r="DN452" s="43">
        <f t="shared" si="526"/>
        <v>0</v>
      </c>
      <c r="DO452" s="43">
        <f t="shared" si="526"/>
        <v>0</v>
      </c>
      <c r="DP452" s="43">
        <f t="shared" si="526"/>
        <v>0</v>
      </c>
      <c r="DQ452" s="43">
        <f t="shared" si="526"/>
        <v>0</v>
      </c>
      <c r="DR452" s="43">
        <f t="shared" si="526"/>
        <v>0</v>
      </c>
      <c r="DS452" s="43">
        <f t="shared" si="526"/>
        <v>0</v>
      </c>
      <c r="DT452" s="43">
        <f t="shared" si="526"/>
        <v>0</v>
      </c>
      <c r="DU452" s="43">
        <f t="shared" si="526"/>
        <v>0</v>
      </c>
      <c r="DV452" s="43">
        <f t="shared" si="526"/>
        <v>0</v>
      </c>
      <c r="DW452" s="43">
        <f t="shared" si="526"/>
        <v>0</v>
      </c>
      <c r="DX452" s="43">
        <f t="shared" si="526"/>
        <v>0</v>
      </c>
      <c r="DY452" s="43">
        <f t="shared" si="526"/>
        <v>0</v>
      </c>
      <c r="DZ452" s="43">
        <f t="shared" si="526"/>
        <v>0</v>
      </c>
    </row>
    <row r="453" spans="1:130" x14ac:dyDescent="0.25"/>
    <row r="454" spans="1:130" ht="13" x14ac:dyDescent="0.3">
      <c r="A454" s="59">
        <f>IF(ROUND(F461-SUM(F470,F479,F488,F497),2)=0,0,1)</f>
        <v>0</v>
      </c>
      <c r="B454" s="108" t="s">
        <v>105</v>
      </c>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row>
    <row r="455" spans="1:130" x14ac:dyDescent="0.25">
      <c r="B455" t="s">
        <v>33</v>
      </c>
      <c r="F455" s="46">
        <f t="shared" ref="F455:F461" si="527">SUM(H455:DZ455)</f>
        <v>308906458.29105842</v>
      </c>
      <c r="H455" s="16">
        <f>NSW!J344-NSW!J342</f>
        <v>16319135.352189766</v>
      </c>
      <c r="I455" s="16">
        <f>NSW!K344-NSW!K342</f>
        <v>0</v>
      </c>
      <c r="J455" s="16">
        <f>NSW!L344-NSW!L342</f>
        <v>0</v>
      </c>
      <c r="K455" s="16">
        <f>NSW!M344-NSW!M342</f>
        <v>0</v>
      </c>
      <c r="L455" s="16">
        <f>NSW!N344-NSW!N342</f>
        <v>0</v>
      </c>
      <c r="M455" s="16">
        <f>NSW!O344-NSW!O342</f>
        <v>0</v>
      </c>
      <c r="N455" s="16">
        <f>NSW!P344-NSW!P342</f>
        <v>0</v>
      </c>
      <c r="O455" s="16">
        <f>NSW!Q344-NSW!Q342</f>
        <v>0</v>
      </c>
      <c r="P455" s="16">
        <f>NSW!R344-NSW!R342</f>
        <v>11295560.567868242</v>
      </c>
      <c r="Q455" s="16">
        <f>NSW!S344-NSW!S342</f>
        <v>0</v>
      </c>
      <c r="R455" s="16">
        <f>NSW!T344-NSW!T342</f>
        <v>0</v>
      </c>
      <c r="S455" s="16">
        <f>NSW!U344-NSW!U342</f>
        <v>0</v>
      </c>
      <c r="T455" s="16">
        <f>NSW!V344-NSW!V342</f>
        <v>10901328.459051626</v>
      </c>
      <c r="U455" s="16">
        <f>NSW!W344-NSW!W342</f>
        <v>0</v>
      </c>
      <c r="V455" s="16">
        <f>NSW!X344-NSW!X342</f>
        <v>0</v>
      </c>
      <c r="W455" s="16">
        <f>NSW!Y344-NSW!Y342</f>
        <v>0</v>
      </c>
      <c r="X455" s="16">
        <f>NSW!Z344-NSW!Z342</f>
        <v>0</v>
      </c>
      <c r="Y455" s="16">
        <f>NSW!AA344-NSW!AA342</f>
        <v>0</v>
      </c>
      <c r="Z455" s="16">
        <f>NSW!AB344-NSW!AB342</f>
        <v>0</v>
      </c>
      <c r="AA455" s="16">
        <f>NSW!AC344-NSW!AC342</f>
        <v>0</v>
      </c>
      <c r="AB455" s="16">
        <f>NSW!AD344-NSW!AD342</f>
        <v>11690905.187743636</v>
      </c>
      <c r="AC455" s="16">
        <f>NSW!AE344-NSW!AE342</f>
        <v>0</v>
      </c>
      <c r="AD455" s="16">
        <f>NSW!AF344-NSW!AF342</f>
        <v>0</v>
      </c>
      <c r="AE455" s="16">
        <f>NSW!AG344-NSW!AG342</f>
        <v>0</v>
      </c>
      <c r="AF455" s="16">
        <f>NSW!AH344-NSW!AH342</f>
        <v>2641500.3436662122</v>
      </c>
      <c r="AG455" s="16">
        <f>NSW!AI344-NSW!AI342</f>
        <v>2648577.5816469183</v>
      </c>
      <c r="AH455" s="16">
        <f>NSW!AJ344-NSW!AJ342</f>
        <v>2656435.2151755607</v>
      </c>
      <c r="AI455" s="16">
        <f>NSW!AK344-NSW!AK342</f>
        <v>2664061.571632118</v>
      </c>
      <c r="AJ455" s="16">
        <f>NSW!AL344-NSW!AL342</f>
        <v>2671709.8225856582</v>
      </c>
      <c r="AK455" s="16">
        <f>NSW!AM344-NSW!AM342</f>
        <v>2679380.0308930641</v>
      </c>
      <c r="AL455" s="16">
        <f>NSW!AN344-NSW!AN342</f>
        <v>2687072.2595916744</v>
      </c>
      <c r="AM455" s="16">
        <f>NSW!AO344-NSW!AO342</f>
        <v>2694786.5718998024</v>
      </c>
      <c r="AN455" s="16">
        <f>NSW!AP344-NSW!AP342</f>
        <v>25676020.909035034</v>
      </c>
      <c r="AO455" s="16">
        <f>NSW!AQ344-NSW!AQ342</f>
        <v>2710281.7011258509</v>
      </c>
      <c r="AP455" s="16">
        <f>NSW!AR344-NSW!AR342</f>
        <v>2718062.6453899499</v>
      </c>
      <c r="AQ455" s="16">
        <f>NSW!AS344-NSW!AS342</f>
        <v>2725865.9279569704</v>
      </c>
      <c r="AR455" s="16">
        <f>NSW!AT344-NSW!AT342</f>
        <v>2733691.6129579167</v>
      </c>
      <c r="AS455" s="16">
        <f>NSW!AU344-NSW!AU342</f>
        <v>2741015.8543335246</v>
      </c>
      <c r="AT455" s="16">
        <f>NSW!AV344-NSW!AV342</f>
        <v>2749147.7279206142</v>
      </c>
      <c r="AU455" s="16">
        <f>NSW!AW344-NSW!AW342</f>
        <v>2757040.2526112543</v>
      </c>
      <c r="AV455" s="16">
        <f>NSW!AX344-NSW!AX342</f>
        <v>2764955.4359409185</v>
      </c>
      <c r="AW455" s="16">
        <f>NSW!AY344-NSW!AY342</f>
        <v>2772893.3429602645</v>
      </c>
      <c r="AX455" s="16">
        <f>NSW!AZ344-NSW!AZ342</f>
        <v>2088899.5461954363</v>
      </c>
      <c r="AY455" s="16">
        <f>NSW!BA344-NSW!BA342</f>
        <v>0</v>
      </c>
      <c r="AZ455" s="16">
        <f>NSW!BB344-NSW!BB342</f>
        <v>23775298.238928735</v>
      </c>
      <c r="BA455" s="16">
        <f>NSW!BC344-NSW!BC342</f>
        <v>0</v>
      </c>
      <c r="BB455" s="16">
        <f>NSW!BD344-NSW!BD342</f>
        <v>0</v>
      </c>
      <c r="BC455" s="16">
        <f>NSW!BE344-NSW!BE342</f>
        <v>0</v>
      </c>
      <c r="BD455" s="16">
        <f>NSW!BF344-NSW!BF342</f>
        <v>0</v>
      </c>
      <c r="BE455" s="16">
        <f>NSW!BG344-NSW!BG342</f>
        <v>0</v>
      </c>
      <c r="BF455" s="16">
        <f>NSW!BH344-NSW!BH342</f>
        <v>0</v>
      </c>
      <c r="BG455" s="16">
        <f>NSW!BI344-NSW!BI342</f>
        <v>0</v>
      </c>
      <c r="BH455" s="16">
        <f>NSW!BJ344-NSW!BJ342</f>
        <v>0</v>
      </c>
      <c r="BI455" s="16">
        <f>NSW!BK344-NSW!BK342</f>
        <v>0</v>
      </c>
      <c r="BJ455" s="16">
        <f>NSW!BL344-NSW!BL342</f>
        <v>0</v>
      </c>
      <c r="BK455" s="16">
        <f>NSW!BM344-NSW!BM342</f>
        <v>0</v>
      </c>
      <c r="BL455" s="16">
        <f>NSW!BN344-NSW!BN342</f>
        <v>24605082.315122917</v>
      </c>
      <c r="BM455" s="16">
        <f>NSW!BO344-NSW!BO342</f>
        <v>0</v>
      </c>
      <c r="BN455" s="16">
        <f>NSW!BP344-NSW!BP342</f>
        <v>0</v>
      </c>
      <c r="BO455" s="16">
        <f>NSW!BQ344-NSW!BQ342</f>
        <v>0</v>
      </c>
      <c r="BP455" s="16">
        <f>NSW!BR344-NSW!BR342</f>
        <v>0</v>
      </c>
      <c r="BQ455" s="16">
        <f>NSW!BS344-NSW!BS342</f>
        <v>0</v>
      </c>
      <c r="BR455" s="16">
        <f>NSW!BT344-NSW!BT342</f>
        <v>0</v>
      </c>
      <c r="BS455" s="16">
        <f>NSW!BU344-NSW!BU342</f>
        <v>0</v>
      </c>
      <c r="BT455" s="16">
        <f>NSW!BV344-NSW!BV342</f>
        <v>0</v>
      </c>
      <c r="BU455" s="16">
        <f>NSW!BW344-NSW!BW342</f>
        <v>0</v>
      </c>
      <c r="BV455" s="16">
        <f>NSW!BX344-NSW!BX342</f>
        <v>0</v>
      </c>
      <c r="BW455" s="16">
        <f>NSW!BY344-NSW!BY342</f>
        <v>0</v>
      </c>
      <c r="BX455" s="16">
        <f>NSW!BZ344-NSW!BZ342</f>
        <v>25466260.196152236</v>
      </c>
      <c r="BY455" s="16">
        <f>NSW!CA344-NSW!CA342</f>
        <v>0</v>
      </c>
      <c r="BZ455" s="16">
        <f>NSW!CB344-NSW!CB342</f>
        <v>0</v>
      </c>
      <c r="CA455" s="16">
        <f>NSW!CC344-NSW!CC342</f>
        <v>0</v>
      </c>
      <c r="CB455" s="16">
        <f>NSW!CD344-NSW!CD342</f>
        <v>0</v>
      </c>
      <c r="CC455" s="16">
        <f>NSW!CE344-NSW!CE342</f>
        <v>0</v>
      </c>
      <c r="CD455" s="16">
        <f>NSW!CF344-NSW!CF342</f>
        <v>0</v>
      </c>
      <c r="CE455" s="16">
        <f>NSW!CG344-NSW!CG342</f>
        <v>0</v>
      </c>
      <c r="CF455" s="16">
        <f>NSW!CH344-NSW!CH342</f>
        <v>0</v>
      </c>
      <c r="CG455" s="16">
        <f>NSW!CI344-NSW!CI342</f>
        <v>0</v>
      </c>
      <c r="CH455" s="16">
        <f>NSW!CJ344-NSW!CJ342</f>
        <v>0</v>
      </c>
      <c r="CI455" s="16">
        <f>NSW!CK344-NSW!CK342</f>
        <v>0</v>
      </c>
      <c r="CJ455" s="16">
        <f>NSW!CL344-NSW!CL342</f>
        <v>26355060.705766246</v>
      </c>
      <c r="CK455" s="16">
        <f>NSW!CM344-NSW!CM342</f>
        <v>0</v>
      </c>
      <c r="CL455" s="16">
        <f>NSW!CN344-NSW!CN342</f>
        <v>0</v>
      </c>
      <c r="CM455" s="16">
        <f>NSW!CO344-NSW!CO342</f>
        <v>0</v>
      </c>
      <c r="CN455" s="16">
        <f>NSW!CP344-NSW!CP342</f>
        <v>0</v>
      </c>
      <c r="CO455" s="16">
        <f>NSW!CQ344-NSW!CQ342</f>
        <v>0</v>
      </c>
      <c r="CP455" s="16">
        <f>NSW!CR344-NSW!CR342</f>
        <v>0</v>
      </c>
      <c r="CQ455" s="16">
        <f>NSW!CS344-NSW!CS342</f>
        <v>0</v>
      </c>
      <c r="CR455" s="16">
        <f>NSW!CT344-NSW!CT342</f>
        <v>0</v>
      </c>
      <c r="CS455" s="16">
        <f>NSW!CU344-NSW!CU342</f>
        <v>0</v>
      </c>
      <c r="CT455" s="16">
        <f>NSW!CV344-NSW!CV342</f>
        <v>0</v>
      </c>
      <c r="CU455" s="16">
        <f>NSW!CW344-NSW!CW342</f>
        <v>0</v>
      </c>
      <c r="CV455" s="16">
        <f>NSW!CX344-NSW!CX342</f>
        <v>27274881.331400644</v>
      </c>
      <c r="CW455" s="16">
        <f>NSW!CY344-NSW!CY342</f>
        <v>0</v>
      </c>
      <c r="CX455" s="16">
        <f>NSW!CZ344-NSW!CZ342</f>
        <v>0</v>
      </c>
      <c r="CY455" s="16">
        <f>NSW!DA344-NSW!DA342</f>
        <v>0</v>
      </c>
      <c r="CZ455" s="16">
        <f>NSW!DB344-NSW!DB342</f>
        <v>0</v>
      </c>
      <c r="DA455" s="16">
        <f>NSW!DC344-NSW!DC342</f>
        <v>0</v>
      </c>
      <c r="DB455" s="16">
        <f>NSW!DD344-NSW!DD342</f>
        <v>0</v>
      </c>
      <c r="DC455" s="16">
        <f>NSW!DE344-NSW!DE342</f>
        <v>0</v>
      </c>
      <c r="DD455" s="16">
        <f>NSW!DF344-NSW!DF342</f>
        <v>0</v>
      </c>
      <c r="DE455" s="16">
        <f>NSW!DG344-NSW!DG342</f>
        <v>0</v>
      </c>
      <c r="DF455" s="16">
        <f>NSW!DH344-NSW!DH342</f>
        <v>0</v>
      </c>
      <c r="DG455" s="16">
        <f>NSW!DI344-NSW!DI342</f>
        <v>0</v>
      </c>
      <c r="DH455" s="16">
        <f>NSW!DJ344-NSW!DJ342</f>
        <v>28226804.709246013</v>
      </c>
      <c r="DI455" s="16">
        <f>NSW!DK344-NSW!DK342</f>
        <v>0</v>
      </c>
      <c r="DJ455" s="16">
        <f>NSW!DL344-NSW!DL342</f>
        <v>0</v>
      </c>
      <c r="DK455" s="16">
        <f>NSW!DM344-NSW!DM342</f>
        <v>0</v>
      </c>
      <c r="DL455" s="16">
        <f>NSW!DN344-NSW!DN342</f>
        <v>0</v>
      </c>
      <c r="DM455" s="16">
        <f>NSW!DO344-NSW!DO342</f>
        <v>0</v>
      </c>
      <c r="DN455" s="16">
        <f>NSW!DP344-NSW!DP342</f>
        <v>0</v>
      </c>
      <c r="DO455" s="16">
        <f>NSW!DQ344-NSW!DQ342</f>
        <v>0</v>
      </c>
      <c r="DP455" s="16">
        <f>NSW!DR344-NSW!DR342</f>
        <v>0</v>
      </c>
      <c r="DQ455" s="16">
        <f>NSW!DS344-NSW!DS342</f>
        <v>0</v>
      </c>
      <c r="DR455" s="16">
        <f>NSW!DT344-NSW!DT342</f>
        <v>0</v>
      </c>
      <c r="DS455" s="16">
        <f>NSW!DU344-NSW!DU342</f>
        <v>0</v>
      </c>
      <c r="DT455" s="16">
        <f>NSW!DV344-NSW!DV342</f>
        <v>29214742.874069627</v>
      </c>
      <c r="DU455" s="16">
        <f>NSW!DW344-NSW!DW342</f>
        <v>0</v>
      </c>
      <c r="DV455" s="16">
        <f>NSW!DX344-NSW!DX342</f>
        <v>0</v>
      </c>
      <c r="DW455" s="16">
        <f>NSW!DY344-NSW!DY342</f>
        <v>0</v>
      </c>
      <c r="DX455" s="16">
        <f>NSW!DZ344-NSW!DZ342</f>
        <v>0</v>
      </c>
      <c r="DY455" s="16">
        <f>NSW!EA344-NSW!EA342</f>
        <v>0</v>
      </c>
      <c r="DZ455" s="16">
        <f>NSW!EB344-NSW!EB342</f>
        <v>0</v>
      </c>
    </row>
    <row r="456" spans="1:130" x14ac:dyDescent="0.25">
      <c r="B456" t="s">
        <v>35</v>
      </c>
      <c r="F456" s="46">
        <f t="shared" si="527"/>
        <v>19097251.787188441</v>
      </c>
      <c r="H456" s="16">
        <f>QLD!J344-QLD!J342</f>
        <v>207616.32500000001</v>
      </c>
      <c r="I456" s="16">
        <f>QLD!K344-QLD!K342</f>
        <v>0</v>
      </c>
      <c r="J456" s="16">
        <f>QLD!L344-QLD!L342</f>
        <v>0</v>
      </c>
      <c r="K456" s="16">
        <f>QLD!M344-QLD!M342</f>
        <v>0</v>
      </c>
      <c r="L456" s="16">
        <f>QLD!N344-QLD!N342</f>
        <v>0</v>
      </c>
      <c r="M456" s="16">
        <f>QLD!O344-QLD!O342</f>
        <v>0</v>
      </c>
      <c r="N456" s="16">
        <f>QLD!P344-QLD!P342</f>
        <v>0</v>
      </c>
      <c r="O456" s="16">
        <f>QLD!Q344-QLD!Q342</f>
        <v>0</v>
      </c>
      <c r="P456" s="16">
        <f>QLD!R344-QLD!R342</f>
        <v>375334.9663492968</v>
      </c>
      <c r="Q456" s="16">
        <f>QLD!S344-QLD!S342</f>
        <v>0</v>
      </c>
      <c r="R456" s="16">
        <f>QLD!T344-QLD!T342</f>
        <v>0</v>
      </c>
      <c r="S456" s="16">
        <f>QLD!U344-QLD!U342</f>
        <v>0</v>
      </c>
      <c r="T456" s="16">
        <f>QLD!V344-QLD!V342</f>
        <v>202826.0207202578</v>
      </c>
      <c r="U456" s="16">
        <f>QLD!W344-QLD!W342</f>
        <v>0</v>
      </c>
      <c r="V456" s="16">
        <f>QLD!X344-QLD!X342</f>
        <v>0</v>
      </c>
      <c r="W456" s="16">
        <f>QLD!Y344-QLD!Y342</f>
        <v>0</v>
      </c>
      <c r="X456" s="16">
        <f>QLD!Z344-QLD!Z342</f>
        <v>0</v>
      </c>
      <c r="Y456" s="16">
        <f>QLD!AA344-QLD!AA342</f>
        <v>0</v>
      </c>
      <c r="Z456" s="16">
        <f>QLD!AB344-QLD!AB342</f>
        <v>0</v>
      </c>
      <c r="AA456" s="16">
        <f>QLD!AC344-QLD!AC342</f>
        <v>0</v>
      </c>
      <c r="AB456" s="16">
        <f>QLD!AD344-QLD!AD342</f>
        <v>388471.69017152232</v>
      </c>
      <c r="AC456" s="16">
        <f>QLD!AE344-QLD!AE342</f>
        <v>0</v>
      </c>
      <c r="AD456" s="16">
        <f>QLD!AF344-QLD!AF342</f>
        <v>0</v>
      </c>
      <c r="AE456" s="16">
        <f>QLD!AG344-QLD!AG342</f>
        <v>0</v>
      </c>
      <c r="AF456" s="16">
        <f>QLD!AH344-QLD!AH342</f>
        <v>317214.76918120694</v>
      </c>
      <c r="AG456" s="16">
        <f>QLD!AI344-QLD!AI342</f>
        <v>318064.66663356696</v>
      </c>
      <c r="AH456" s="16">
        <f>QLD!AJ344-QLD!AJ342</f>
        <v>319008.28089887474</v>
      </c>
      <c r="AI456" s="16">
        <f>QLD!AK344-QLD!AK342</f>
        <v>319924.12136388215</v>
      </c>
      <c r="AJ456" s="16">
        <f>QLD!AL344-QLD!AL342</f>
        <v>320842.59111410746</v>
      </c>
      <c r="AK456" s="16">
        <f>QLD!AM344-QLD!AM342</f>
        <v>321763.69769796217</v>
      </c>
      <c r="AL456" s="16">
        <f>QLD!AN344-QLD!AN342</f>
        <v>322687.44868552865</v>
      </c>
      <c r="AM456" s="16">
        <f>QLD!AO344-QLD!AO342</f>
        <v>323613.851668622</v>
      </c>
      <c r="AN456" s="16">
        <f>QLD!AP344-QLD!AP342</f>
        <v>1630906.8265416378</v>
      </c>
      <c r="AO456" s="16">
        <f>QLD!AQ344-QLD!AQ342</f>
        <v>325474.64409768977</v>
      </c>
      <c r="AP456" s="16">
        <f>QLD!AR344-QLD!AR342</f>
        <v>326409.0488365218</v>
      </c>
      <c r="AQ456" s="16">
        <f>QLD!AS344-QLD!AS342</f>
        <v>327346.13615672156</v>
      </c>
      <c r="AR456" s="16">
        <f>QLD!AT344-QLD!AT342</f>
        <v>328285.91375970864</v>
      </c>
      <c r="AS456" s="16">
        <f>QLD!AU344-QLD!AU342</f>
        <v>329165.47356857324</v>
      </c>
      <c r="AT456" s="16">
        <f>QLD!AV344-QLD!AV342</f>
        <v>330142.02101030445</v>
      </c>
      <c r="AU456" s="16">
        <f>QLD!AW344-QLD!AW342</f>
        <v>331089.82531553635</v>
      </c>
      <c r="AV456" s="16">
        <f>QLD!AX344-QLD!AX342</f>
        <v>332040.35067093396</v>
      </c>
      <c r="AW456" s="16">
        <f>QLD!AY344-QLD!AY342</f>
        <v>332993.60488835687</v>
      </c>
      <c r="AX456" s="16">
        <f>QLD!AZ344-QLD!AZ342</f>
        <v>250853.56849487699</v>
      </c>
      <c r="AY456" s="16">
        <f>QLD!BA344-QLD!BA342</f>
        <v>0</v>
      </c>
      <c r="AZ456" s="16">
        <f>QLD!BB344-QLD!BB342</f>
        <v>1351957.4506344032</v>
      </c>
      <c r="BA456" s="16">
        <f>QLD!BC344-QLD!BC342</f>
        <v>0</v>
      </c>
      <c r="BB456" s="16">
        <f>QLD!BD344-QLD!BD342</f>
        <v>0</v>
      </c>
      <c r="BC456" s="16">
        <f>QLD!BE344-QLD!BE342</f>
        <v>0</v>
      </c>
      <c r="BD456" s="16">
        <f>QLD!BF344-QLD!BF342</f>
        <v>0</v>
      </c>
      <c r="BE456" s="16">
        <f>QLD!BG344-QLD!BG342</f>
        <v>0</v>
      </c>
      <c r="BF456" s="16">
        <f>QLD!BH344-QLD!BH342</f>
        <v>0</v>
      </c>
      <c r="BG456" s="16">
        <f>QLD!BI344-QLD!BI342</f>
        <v>0</v>
      </c>
      <c r="BH456" s="16">
        <f>QLD!BJ344-QLD!BJ342</f>
        <v>0</v>
      </c>
      <c r="BI456" s="16">
        <f>QLD!BK344-QLD!BK342</f>
        <v>0</v>
      </c>
      <c r="BJ456" s="16">
        <f>QLD!BL344-QLD!BL342</f>
        <v>0</v>
      </c>
      <c r="BK456" s="16">
        <f>QLD!BM344-QLD!BM342</f>
        <v>0</v>
      </c>
      <c r="BL456" s="16">
        <f>QLD!BN344-QLD!BN342</f>
        <v>1399142.2536578903</v>
      </c>
      <c r="BM456" s="16">
        <f>QLD!BO344-QLD!BO342</f>
        <v>0</v>
      </c>
      <c r="BN456" s="16">
        <f>QLD!BP344-QLD!BP342</f>
        <v>0</v>
      </c>
      <c r="BO456" s="16">
        <f>QLD!BQ344-QLD!BQ342</f>
        <v>0</v>
      </c>
      <c r="BP456" s="16">
        <f>QLD!BR344-QLD!BR342</f>
        <v>0</v>
      </c>
      <c r="BQ456" s="16">
        <f>QLD!BS344-QLD!BS342</f>
        <v>0</v>
      </c>
      <c r="BR456" s="16">
        <f>QLD!BT344-QLD!BT342</f>
        <v>0</v>
      </c>
      <c r="BS456" s="16">
        <f>QLD!BU344-QLD!BU342</f>
        <v>0</v>
      </c>
      <c r="BT456" s="16">
        <f>QLD!BV344-QLD!BV342</f>
        <v>0</v>
      </c>
      <c r="BU456" s="16">
        <f>QLD!BW344-QLD!BW342</f>
        <v>0</v>
      </c>
      <c r="BV456" s="16">
        <f>QLD!BX344-QLD!BX342</f>
        <v>0</v>
      </c>
      <c r="BW456" s="16">
        <f>QLD!BY344-QLD!BY342</f>
        <v>0</v>
      </c>
      <c r="BX456" s="16">
        <f>QLD!BZ344-QLD!BZ342</f>
        <v>1448112.2325359173</v>
      </c>
      <c r="BY456" s="16">
        <f>QLD!CA344-QLD!CA342</f>
        <v>0</v>
      </c>
      <c r="BZ456" s="16">
        <f>QLD!CB344-QLD!CB342</f>
        <v>0</v>
      </c>
      <c r="CA456" s="16">
        <f>QLD!CC344-QLD!CC342</f>
        <v>0</v>
      </c>
      <c r="CB456" s="16">
        <f>QLD!CD344-QLD!CD342</f>
        <v>0</v>
      </c>
      <c r="CC456" s="16">
        <f>QLD!CE344-QLD!CE342</f>
        <v>0</v>
      </c>
      <c r="CD456" s="16">
        <f>QLD!CF344-QLD!CF342</f>
        <v>0</v>
      </c>
      <c r="CE456" s="16">
        <f>QLD!CG344-QLD!CG342</f>
        <v>0</v>
      </c>
      <c r="CF456" s="16">
        <f>QLD!CH344-QLD!CH342</f>
        <v>0</v>
      </c>
      <c r="CG456" s="16">
        <f>QLD!CI344-QLD!CI342</f>
        <v>0</v>
      </c>
      <c r="CH456" s="16">
        <f>QLD!CJ344-QLD!CJ342</f>
        <v>0</v>
      </c>
      <c r="CI456" s="16">
        <f>QLD!CK344-QLD!CK342</f>
        <v>0</v>
      </c>
      <c r="CJ456" s="16">
        <f>QLD!CL344-QLD!CL342</f>
        <v>1498652.9432779946</v>
      </c>
      <c r="CK456" s="16">
        <f>QLD!CM344-QLD!CM342</f>
        <v>0</v>
      </c>
      <c r="CL456" s="16">
        <f>QLD!CN344-QLD!CN342</f>
        <v>0</v>
      </c>
      <c r="CM456" s="16">
        <f>QLD!CO344-QLD!CO342</f>
        <v>0</v>
      </c>
      <c r="CN456" s="16">
        <f>QLD!CP344-QLD!CP342</f>
        <v>0</v>
      </c>
      <c r="CO456" s="16">
        <f>QLD!CQ344-QLD!CQ342</f>
        <v>0</v>
      </c>
      <c r="CP456" s="16">
        <f>QLD!CR344-QLD!CR342</f>
        <v>0</v>
      </c>
      <c r="CQ456" s="16">
        <f>QLD!CS344-QLD!CS342</f>
        <v>0</v>
      </c>
      <c r="CR456" s="16">
        <f>QLD!CT344-QLD!CT342</f>
        <v>0</v>
      </c>
      <c r="CS456" s="16">
        <f>QLD!CU344-QLD!CU342</f>
        <v>0</v>
      </c>
      <c r="CT456" s="16">
        <f>QLD!CV344-QLD!CV342</f>
        <v>0</v>
      </c>
      <c r="CU456" s="16">
        <f>QLD!CW344-QLD!CW342</f>
        <v>0</v>
      </c>
      <c r="CV456" s="16">
        <f>QLD!CX344-QLD!CX342</f>
        <v>1550957.5804512717</v>
      </c>
      <c r="CW456" s="16">
        <f>QLD!CY344-QLD!CY342</f>
        <v>0</v>
      </c>
      <c r="CX456" s="16">
        <f>QLD!CZ344-QLD!CZ342</f>
        <v>0</v>
      </c>
      <c r="CY456" s="16">
        <f>QLD!DA344-QLD!DA342</f>
        <v>0</v>
      </c>
      <c r="CZ456" s="16">
        <f>QLD!DB344-QLD!DB342</f>
        <v>0</v>
      </c>
      <c r="DA456" s="16">
        <f>QLD!DC344-QLD!DC342</f>
        <v>0</v>
      </c>
      <c r="DB456" s="16">
        <f>QLD!DD344-QLD!DD342</f>
        <v>0</v>
      </c>
      <c r="DC456" s="16">
        <f>QLD!DE344-QLD!DE342</f>
        <v>0</v>
      </c>
      <c r="DD456" s="16">
        <f>QLD!DF344-QLD!DF342</f>
        <v>0</v>
      </c>
      <c r="DE456" s="16">
        <f>QLD!DG344-QLD!DG342</f>
        <v>0</v>
      </c>
      <c r="DF456" s="16">
        <f>QLD!DH344-QLD!DH342</f>
        <v>0</v>
      </c>
      <c r="DG456" s="16">
        <f>QLD!DI344-QLD!DI342</f>
        <v>0</v>
      </c>
      <c r="DH456" s="16">
        <f>QLD!DJ344-QLD!DJ342</f>
        <v>1605087.7070296167</v>
      </c>
      <c r="DI456" s="16">
        <f>QLD!DK344-QLD!DK342</f>
        <v>0</v>
      </c>
      <c r="DJ456" s="16">
        <f>QLD!DL344-QLD!DL342</f>
        <v>0</v>
      </c>
      <c r="DK456" s="16">
        <f>QLD!DM344-QLD!DM342</f>
        <v>0</v>
      </c>
      <c r="DL456" s="16">
        <f>QLD!DN344-QLD!DN342</f>
        <v>0</v>
      </c>
      <c r="DM456" s="16">
        <f>QLD!DO344-QLD!DO342</f>
        <v>0</v>
      </c>
      <c r="DN456" s="16">
        <f>QLD!DP344-QLD!DP342</f>
        <v>0</v>
      </c>
      <c r="DO456" s="16">
        <f>QLD!DQ344-QLD!DQ342</f>
        <v>0</v>
      </c>
      <c r="DP456" s="16">
        <f>QLD!DR344-QLD!DR342</f>
        <v>0</v>
      </c>
      <c r="DQ456" s="16">
        <f>QLD!DS344-QLD!DS342</f>
        <v>0</v>
      </c>
      <c r="DR456" s="16">
        <f>QLD!DT344-QLD!DT342</f>
        <v>0</v>
      </c>
      <c r="DS456" s="16">
        <f>QLD!DU344-QLD!DU342</f>
        <v>0</v>
      </c>
      <c r="DT456" s="16">
        <f>QLD!DV344-QLD!DV342</f>
        <v>1661265.7767756535</v>
      </c>
      <c r="DU456" s="16">
        <f>QLD!DW344-QLD!DW342</f>
        <v>0</v>
      </c>
      <c r="DV456" s="16">
        <f>QLD!DX344-QLD!DX342</f>
        <v>0</v>
      </c>
      <c r="DW456" s="16">
        <f>QLD!DY344-QLD!DY342</f>
        <v>0</v>
      </c>
      <c r="DX456" s="16">
        <f>QLD!DZ344-QLD!DZ342</f>
        <v>0</v>
      </c>
      <c r="DY456" s="16">
        <f>QLD!EA344-QLD!EA342</f>
        <v>0</v>
      </c>
      <c r="DZ456" s="16">
        <f>QLD!EB344-QLD!EB342</f>
        <v>0</v>
      </c>
    </row>
    <row r="457" spans="1:130" x14ac:dyDescent="0.25">
      <c r="B457" t="s">
        <v>37</v>
      </c>
      <c r="F457" s="46">
        <f t="shared" si="527"/>
        <v>152631940.26712</v>
      </c>
      <c r="H457" s="16">
        <f>SA!J344-SA!J342</f>
        <v>2717105.5368193169</v>
      </c>
      <c r="I457" s="16">
        <f>SA!K344-SA!K342</f>
        <v>0</v>
      </c>
      <c r="J457" s="16">
        <f>SA!L344-SA!L342</f>
        <v>0</v>
      </c>
      <c r="K457" s="16">
        <f>SA!M344-SA!M342</f>
        <v>0</v>
      </c>
      <c r="L457" s="16">
        <f>SA!N344-SA!N342</f>
        <v>0</v>
      </c>
      <c r="M457" s="16">
        <f>SA!O344-SA!O342</f>
        <v>0</v>
      </c>
      <c r="N457" s="16">
        <f>SA!P344-SA!P342</f>
        <v>3721475.4210666642</v>
      </c>
      <c r="O457" s="16">
        <f>SA!Q344-SA!Q342</f>
        <v>0</v>
      </c>
      <c r="P457" s="16">
        <f>SA!R344-SA!R342</f>
        <v>0</v>
      </c>
      <c r="Q457" s="16">
        <f>SA!S344-SA!S342</f>
        <v>0</v>
      </c>
      <c r="R457" s="16">
        <f>SA!T344-SA!T342</f>
        <v>0</v>
      </c>
      <c r="S457" s="16">
        <f>SA!U344-SA!U342</f>
        <v>0</v>
      </c>
      <c r="T457" s="16">
        <f>SA!V344-SA!V342</f>
        <v>2466995.4227096974</v>
      </c>
      <c r="U457" s="16">
        <f>SA!W344-SA!W342</f>
        <v>0</v>
      </c>
      <c r="V457" s="16">
        <f>SA!X344-SA!X342</f>
        <v>0</v>
      </c>
      <c r="W457" s="16">
        <f>SA!Y344-SA!Y342</f>
        <v>0</v>
      </c>
      <c r="X457" s="16">
        <f>SA!Z344-SA!Z342</f>
        <v>0</v>
      </c>
      <c r="Y457" s="16">
        <f>SA!AA344-SA!AA342</f>
        <v>0</v>
      </c>
      <c r="Z457" s="16">
        <f>SA!AB344-SA!AB342</f>
        <v>3851727.0608039992</v>
      </c>
      <c r="AA457" s="16">
        <f>SA!AC344-SA!AC342</f>
        <v>0</v>
      </c>
      <c r="AB457" s="16">
        <f>SA!AD344-SA!AD342</f>
        <v>0</v>
      </c>
      <c r="AC457" s="16">
        <f>SA!AE344-SA!AE342</f>
        <v>0</v>
      </c>
      <c r="AD457" s="16">
        <f>SA!AF344-SA!AF342</f>
        <v>0</v>
      </c>
      <c r="AE457" s="16">
        <f>SA!AG344-SA!AG342</f>
        <v>0</v>
      </c>
      <c r="AF457" s="16">
        <f>SA!AH344-SA!AH342</f>
        <v>2015370.997565351</v>
      </c>
      <c r="AG457" s="16">
        <f>SA!AI344-SA!AI342</f>
        <v>2020770.6789257503</v>
      </c>
      <c r="AH457" s="16">
        <f>SA!AJ344-SA!AJ342</f>
        <v>2026765.774387727</v>
      </c>
      <c r="AI457" s="16">
        <f>SA!AK344-SA!AK342</f>
        <v>2032584.413653285</v>
      </c>
      <c r="AJ457" s="16">
        <f>SA!AL344-SA!AL342</f>
        <v>2038419.7576428575</v>
      </c>
      <c r="AK457" s="16">
        <f>SA!AM344-SA!AM342</f>
        <v>2044271.8543140148</v>
      </c>
      <c r="AL457" s="16">
        <f>SA!AN344-SA!AN342</f>
        <v>13223513.494358767</v>
      </c>
      <c r="AM457" s="16">
        <f>SA!AO344-SA!AO342</f>
        <v>2056026.4982201699</v>
      </c>
      <c r="AN457" s="16">
        <f>SA!AP344-SA!AP342</f>
        <v>2061929.1420602978</v>
      </c>
      <c r="AO457" s="16">
        <f>SA!AQ344-SA!AQ342</f>
        <v>2067848.7317930656</v>
      </c>
      <c r="AP457" s="16">
        <f>SA!AR344-SA!AR342</f>
        <v>2073785.3160684144</v>
      </c>
      <c r="AQ457" s="16">
        <f>SA!AS344-SA!AS342</f>
        <v>2079738.9436759553</v>
      </c>
      <c r="AR457" s="16">
        <f>SA!AT344-SA!AT342</f>
        <v>2085709.6635453682</v>
      </c>
      <c r="AS457" s="16">
        <f>SA!AU344-SA!AU342</f>
        <v>2091297.7997282625</v>
      </c>
      <c r="AT457" s="16">
        <f>SA!AV344-SA!AV342</f>
        <v>2097502.1306202062</v>
      </c>
      <c r="AU457" s="16">
        <f>SA!AW344-SA!AW342</f>
        <v>2103523.846800264</v>
      </c>
      <c r="AV457" s="16">
        <f>SA!AX344-SA!AX342</f>
        <v>2109562.8507175902</v>
      </c>
      <c r="AW457" s="16">
        <f>SA!AY344-SA!AY342</f>
        <v>2115619.1920035267</v>
      </c>
      <c r="AX457" s="16">
        <f>SA!AZ344-SA!AZ342</f>
        <v>13157091.953613894</v>
      </c>
      <c r="AY457" s="16">
        <f>SA!BA344-SA!BA342</f>
        <v>0</v>
      </c>
      <c r="AZ457" s="16">
        <f>SA!BB344-SA!BB342</f>
        <v>0</v>
      </c>
      <c r="BA457" s="16">
        <f>SA!BC344-SA!BC342</f>
        <v>0</v>
      </c>
      <c r="BB457" s="16">
        <f>SA!BD344-SA!BD342</f>
        <v>0</v>
      </c>
      <c r="BC457" s="16">
        <f>SA!BE344-SA!BE342</f>
        <v>0</v>
      </c>
      <c r="BD457" s="16">
        <f>SA!BF344-SA!BF342</f>
        <v>0</v>
      </c>
      <c r="BE457" s="16">
        <f>SA!BG344-SA!BG342</f>
        <v>0</v>
      </c>
      <c r="BF457" s="16">
        <f>SA!BH344-SA!BH342</f>
        <v>0</v>
      </c>
      <c r="BG457" s="16">
        <f>SA!BI344-SA!BI342</f>
        <v>0</v>
      </c>
      <c r="BH457" s="16">
        <f>SA!BJ344-SA!BJ342</f>
        <v>0</v>
      </c>
      <c r="BI457" s="16">
        <f>SA!BK344-SA!BK342</f>
        <v>0</v>
      </c>
      <c r="BJ457" s="16">
        <f>SA!BL344-SA!BL342</f>
        <v>11966908.893512318</v>
      </c>
      <c r="BK457" s="16">
        <f>SA!BM344-SA!BM342</f>
        <v>0</v>
      </c>
      <c r="BL457" s="16">
        <f>SA!BN344-SA!BN342</f>
        <v>0</v>
      </c>
      <c r="BM457" s="16">
        <f>SA!BO344-SA!BO342</f>
        <v>0</v>
      </c>
      <c r="BN457" s="16">
        <f>SA!BP344-SA!BP342</f>
        <v>0</v>
      </c>
      <c r="BO457" s="16">
        <f>SA!BQ344-SA!BQ342</f>
        <v>0</v>
      </c>
      <c r="BP457" s="16">
        <f>SA!BR344-SA!BR342</f>
        <v>0</v>
      </c>
      <c r="BQ457" s="16">
        <f>SA!BS344-SA!BS342</f>
        <v>0</v>
      </c>
      <c r="BR457" s="16">
        <f>SA!BT344-SA!BT342</f>
        <v>0</v>
      </c>
      <c r="BS457" s="16">
        <f>SA!BU344-SA!BU342</f>
        <v>0</v>
      </c>
      <c r="BT457" s="16">
        <f>SA!BV344-SA!BV342</f>
        <v>0</v>
      </c>
      <c r="BU457" s="16">
        <f>SA!BW344-SA!BW342</f>
        <v>0</v>
      </c>
      <c r="BV457" s="16">
        <f>SA!BX344-SA!BX342</f>
        <v>12385750.704785256</v>
      </c>
      <c r="BW457" s="16">
        <f>SA!BY344-SA!BY342</f>
        <v>0</v>
      </c>
      <c r="BX457" s="16">
        <f>SA!BZ344-SA!BZ342</f>
        <v>0</v>
      </c>
      <c r="BY457" s="16">
        <f>SA!CA344-SA!CA342</f>
        <v>0</v>
      </c>
      <c r="BZ457" s="16">
        <f>SA!CB344-SA!CB342</f>
        <v>0</v>
      </c>
      <c r="CA457" s="16">
        <f>SA!CC344-SA!CC342</f>
        <v>0</v>
      </c>
      <c r="CB457" s="16">
        <f>SA!CD344-SA!CD342</f>
        <v>0</v>
      </c>
      <c r="CC457" s="16">
        <f>SA!CE344-SA!CE342</f>
        <v>0</v>
      </c>
      <c r="CD457" s="16">
        <f>SA!CF344-SA!CF342</f>
        <v>0</v>
      </c>
      <c r="CE457" s="16">
        <f>SA!CG344-SA!CG342</f>
        <v>0</v>
      </c>
      <c r="CF457" s="16">
        <f>SA!CH344-SA!CH342</f>
        <v>0</v>
      </c>
      <c r="CG457" s="16">
        <f>SA!CI344-SA!CI342</f>
        <v>0</v>
      </c>
      <c r="CH457" s="16">
        <f>SA!CJ344-SA!CJ342</f>
        <v>12818027.036432436</v>
      </c>
      <c r="CI457" s="16">
        <f>SA!CK344-SA!CK342</f>
        <v>0</v>
      </c>
      <c r="CJ457" s="16">
        <f>SA!CL344-SA!CL342</f>
        <v>0</v>
      </c>
      <c r="CK457" s="16">
        <f>SA!CM344-SA!CM342</f>
        <v>0</v>
      </c>
      <c r="CL457" s="16">
        <f>SA!CN344-SA!CN342</f>
        <v>0</v>
      </c>
      <c r="CM457" s="16">
        <f>SA!CO344-SA!CO342</f>
        <v>0</v>
      </c>
      <c r="CN457" s="16">
        <f>SA!CP344-SA!CP342</f>
        <v>0</v>
      </c>
      <c r="CO457" s="16">
        <f>SA!CQ344-SA!CQ342</f>
        <v>0</v>
      </c>
      <c r="CP457" s="16">
        <f>SA!CR344-SA!CR342</f>
        <v>0</v>
      </c>
      <c r="CQ457" s="16">
        <f>SA!CS344-SA!CS342</f>
        <v>0</v>
      </c>
      <c r="CR457" s="16">
        <f>SA!CT344-SA!CT342</f>
        <v>0</v>
      </c>
      <c r="CS457" s="16">
        <f>SA!CU344-SA!CU342</f>
        <v>0</v>
      </c>
      <c r="CT457" s="16">
        <f>SA!CV344-SA!CV342</f>
        <v>13265390.287827652</v>
      </c>
      <c r="CU457" s="16">
        <f>SA!CW344-SA!CW342</f>
        <v>0</v>
      </c>
      <c r="CV457" s="16">
        <f>SA!CX344-SA!CX342</f>
        <v>0</v>
      </c>
      <c r="CW457" s="16">
        <f>SA!CY344-SA!CY342</f>
        <v>0</v>
      </c>
      <c r="CX457" s="16">
        <f>SA!CZ344-SA!CZ342</f>
        <v>0</v>
      </c>
      <c r="CY457" s="16">
        <f>SA!DA344-SA!DA342</f>
        <v>0</v>
      </c>
      <c r="CZ457" s="16">
        <f>SA!DB344-SA!DB342</f>
        <v>0</v>
      </c>
      <c r="DA457" s="16">
        <f>SA!DC344-SA!DC342</f>
        <v>0</v>
      </c>
      <c r="DB457" s="16">
        <f>SA!DD344-SA!DD342</f>
        <v>0</v>
      </c>
      <c r="DC457" s="16">
        <f>SA!DE344-SA!DE342</f>
        <v>0</v>
      </c>
      <c r="DD457" s="16">
        <f>SA!DF344-SA!DF342</f>
        <v>0</v>
      </c>
      <c r="DE457" s="16">
        <f>SA!DG344-SA!DG342</f>
        <v>0</v>
      </c>
      <c r="DF457" s="16">
        <f>SA!DH344-SA!DH342</f>
        <v>13728367.009075133</v>
      </c>
      <c r="DG457" s="16">
        <f>SA!DI344-SA!DI342</f>
        <v>0</v>
      </c>
      <c r="DH457" s="16">
        <f>SA!DJ344-SA!DJ342</f>
        <v>0</v>
      </c>
      <c r="DI457" s="16">
        <f>SA!DK344-SA!DK342</f>
        <v>0</v>
      </c>
      <c r="DJ457" s="16">
        <f>SA!DL344-SA!DL342</f>
        <v>0</v>
      </c>
      <c r="DK457" s="16">
        <f>SA!DM344-SA!DM342</f>
        <v>0</v>
      </c>
      <c r="DL457" s="16">
        <f>SA!DN344-SA!DN342</f>
        <v>0</v>
      </c>
      <c r="DM457" s="16">
        <f>SA!DO344-SA!DO342</f>
        <v>0</v>
      </c>
      <c r="DN457" s="16">
        <f>SA!DP344-SA!DP342</f>
        <v>0</v>
      </c>
      <c r="DO457" s="16">
        <f>SA!DQ344-SA!DQ342</f>
        <v>0</v>
      </c>
      <c r="DP457" s="16">
        <f>SA!DR344-SA!DR342</f>
        <v>0</v>
      </c>
      <c r="DQ457" s="16">
        <f>SA!DS344-SA!DS342</f>
        <v>0</v>
      </c>
      <c r="DR457" s="16">
        <f>SA!DT344-SA!DT342</f>
        <v>14208859.854392767</v>
      </c>
      <c r="DS457" s="16">
        <f>SA!DU344-SA!DU342</f>
        <v>0</v>
      </c>
      <c r="DT457" s="16">
        <f>SA!DV344-SA!DV342</f>
        <v>0</v>
      </c>
      <c r="DU457" s="16">
        <f>SA!DW344-SA!DW342</f>
        <v>0</v>
      </c>
      <c r="DV457" s="16">
        <f>SA!DX344-SA!DX342</f>
        <v>0</v>
      </c>
      <c r="DW457" s="16">
        <f>SA!DY344-SA!DY342</f>
        <v>0</v>
      </c>
      <c r="DX457" s="16">
        <f>SA!DZ344-SA!DZ342</f>
        <v>0</v>
      </c>
      <c r="DY457" s="16">
        <f>SA!EA344-SA!EA342</f>
        <v>0</v>
      </c>
      <c r="DZ457" s="16">
        <f>SA!EB344-SA!EB342</f>
        <v>0</v>
      </c>
    </row>
    <row r="458" spans="1:130" x14ac:dyDescent="0.25">
      <c r="B458" t="s">
        <v>39</v>
      </c>
      <c r="F458" s="46">
        <f t="shared" si="527"/>
        <v>54335884.73961997</v>
      </c>
      <c r="H458" s="16">
        <f>TAS!J344-TAS!J342</f>
        <v>623557.4375</v>
      </c>
      <c r="I458" s="16">
        <f>TAS!K344-TAS!K342</f>
        <v>0</v>
      </c>
      <c r="J458" s="16">
        <f>TAS!L344-TAS!L342</f>
        <v>0</v>
      </c>
      <c r="K458" s="16">
        <f>TAS!M344-TAS!M342</f>
        <v>0</v>
      </c>
      <c r="L458" s="16">
        <f>TAS!N344-TAS!N342</f>
        <v>0</v>
      </c>
      <c r="M458" s="16">
        <f>TAS!O344-TAS!O342</f>
        <v>0</v>
      </c>
      <c r="N458" s="16">
        <f>TAS!P344-TAS!P342</f>
        <v>0</v>
      </c>
      <c r="O458" s="16">
        <f>TAS!Q344-TAS!Q342</f>
        <v>0</v>
      </c>
      <c r="P458" s="16">
        <f>TAS!R344-TAS!R342</f>
        <v>1407456.4635765986</v>
      </c>
      <c r="Q458" s="16">
        <f>TAS!S344-TAS!S342</f>
        <v>0</v>
      </c>
      <c r="R458" s="16">
        <f>TAS!T344-TAS!T342</f>
        <v>0</v>
      </c>
      <c r="S458" s="16">
        <f>TAS!U344-TAS!U342</f>
        <v>0</v>
      </c>
      <c r="T458" s="16">
        <f>TAS!V344-TAS!V342</f>
        <v>533834.39503164636</v>
      </c>
      <c r="U458" s="16">
        <f>TAS!W344-TAS!W342</f>
        <v>0</v>
      </c>
      <c r="V458" s="16">
        <f>TAS!X344-TAS!X342</f>
        <v>0</v>
      </c>
      <c r="W458" s="16">
        <f>TAS!Y344-TAS!Y342</f>
        <v>0</v>
      </c>
      <c r="X458" s="16">
        <f>TAS!Z344-TAS!Z342</f>
        <v>0</v>
      </c>
      <c r="Y458" s="16">
        <f>TAS!AA344-TAS!AA342</f>
        <v>0</v>
      </c>
      <c r="Z458" s="16">
        <f>TAS!AB344-TAS!AB342</f>
        <v>0</v>
      </c>
      <c r="AA458" s="16">
        <f>TAS!AC344-TAS!AC342</f>
        <v>0</v>
      </c>
      <c r="AB458" s="16">
        <f>TAS!AD344-TAS!AD342</f>
        <v>1456717.4398017798</v>
      </c>
      <c r="AC458" s="16">
        <f>TAS!AE344-TAS!AE342</f>
        <v>0</v>
      </c>
      <c r="AD458" s="16">
        <f>TAS!AF344-TAS!AF342</f>
        <v>0</v>
      </c>
      <c r="AE458" s="16">
        <f>TAS!AG344-TAS!AG342</f>
        <v>0</v>
      </c>
      <c r="AF458" s="16">
        <f>TAS!AH344-TAS!AH342</f>
        <v>628318.5891297448</v>
      </c>
      <c r="AG458" s="16">
        <f>TAS!AI344-TAS!AI342</f>
        <v>630002.01127793232</v>
      </c>
      <c r="AH458" s="16">
        <f>TAS!AJ344-TAS!AJ342</f>
        <v>631871.06165472034</v>
      </c>
      <c r="AI458" s="16">
        <f>TAS!AK344-TAS!AK342</f>
        <v>633685.09947624651</v>
      </c>
      <c r="AJ458" s="16">
        <f>TAS!AL344-TAS!AL342</f>
        <v>635504.34521663073</v>
      </c>
      <c r="AK458" s="16">
        <f>TAS!AM344-TAS!AM342</f>
        <v>637328.81382728089</v>
      </c>
      <c r="AL458" s="16">
        <f>TAS!AN344-TAS!AN342</f>
        <v>639158.52030252828</v>
      </c>
      <c r="AM458" s="16">
        <f>TAS!AO344-TAS!AO342</f>
        <v>640993.47967975179</v>
      </c>
      <c r="AN458" s="16">
        <f>TAS!AP344-TAS!AP342</f>
        <v>4867401.7865888374</v>
      </c>
      <c r="AO458" s="16">
        <f>TAS!AQ344-TAS!AQ342</f>
        <v>644679.21750561963</v>
      </c>
      <c r="AP458" s="16">
        <f>TAS!AR344-TAS!AR342</f>
        <v>646530.02624537202</v>
      </c>
      <c r="AQ458" s="16">
        <f>TAS!AS344-TAS!AS342</f>
        <v>648386.14846956439</v>
      </c>
      <c r="AR458" s="16">
        <f>TAS!AT344-TAS!AT342</f>
        <v>650247.59943267272</v>
      </c>
      <c r="AS458" s="16">
        <f>TAS!AU344-TAS!AU342</f>
        <v>651989.77486664616</v>
      </c>
      <c r="AT458" s="16">
        <f>TAS!AV344-TAS!AV342</f>
        <v>653924.05715870531</v>
      </c>
      <c r="AU458" s="16">
        <f>TAS!AW344-TAS!AW342</f>
        <v>655801.40689677559</v>
      </c>
      <c r="AV458" s="16">
        <f>TAS!AX344-TAS!AX342</f>
        <v>657684.1463158041</v>
      </c>
      <c r="AW458" s="16">
        <f>TAS!AY344-TAS!AY342</f>
        <v>659572.29088901926</v>
      </c>
      <c r="AX458" s="16">
        <f>TAS!AZ344-TAS!AZ342</f>
        <v>496874.59585094475</v>
      </c>
      <c r="AY458" s="16">
        <f>TAS!BA344-TAS!BA342</f>
        <v>0</v>
      </c>
      <c r="AZ458" s="16">
        <f>TAS!BB344-TAS!BB342</f>
        <v>4372010.1551851537</v>
      </c>
      <c r="BA458" s="16">
        <f>TAS!BC344-TAS!BC342</f>
        <v>0</v>
      </c>
      <c r="BB458" s="16">
        <f>TAS!BD344-TAS!BD342</f>
        <v>0</v>
      </c>
      <c r="BC458" s="16">
        <f>TAS!BE344-TAS!BE342</f>
        <v>0</v>
      </c>
      <c r="BD458" s="16">
        <f>TAS!BF344-TAS!BF342</f>
        <v>0</v>
      </c>
      <c r="BE458" s="16">
        <f>TAS!BG344-TAS!BG342</f>
        <v>0</v>
      </c>
      <c r="BF458" s="16">
        <f>TAS!BH344-TAS!BH342</f>
        <v>0</v>
      </c>
      <c r="BG458" s="16">
        <f>TAS!BI344-TAS!BI342</f>
        <v>0</v>
      </c>
      <c r="BH458" s="16">
        <f>TAS!BJ344-TAS!BJ342</f>
        <v>0</v>
      </c>
      <c r="BI458" s="16">
        <f>TAS!BK344-TAS!BK342</f>
        <v>0</v>
      </c>
      <c r="BJ458" s="16">
        <f>TAS!BL344-TAS!BL342</f>
        <v>0</v>
      </c>
      <c r="BK458" s="16">
        <f>TAS!BM344-TAS!BM342</f>
        <v>0</v>
      </c>
      <c r="BL458" s="16">
        <f>TAS!BN344-TAS!BN342</f>
        <v>4524598.121538898</v>
      </c>
      <c r="BM458" s="16">
        <f>TAS!BO344-TAS!BO342</f>
        <v>0</v>
      </c>
      <c r="BN458" s="16">
        <f>TAS!BP344-TAS!BP342</f>
        <v>0</v>
      </c>
      <c r="BO458" s="16">
        <f>TAS!BQ344-TAS!BQ342</f>
        <v>0</v>
      </c>
      <c r="BP458" s="16">
        <f>TAS!BR344-TAS!BR342</f>
        <v>0</v>
      </c>
      <c r="BQ458" s="16">
        <f>TAS!BS344-TAS!BS342</f>
        <v>0</v>
      </c>
      <c r="BR458" s="16">
        <f>TAS!BT344-TAS!BT342</f>
        <v>0</v>
      </c>
      <c r="BS458" s="16">
        <f>TAS!BU344-TAS!BU342</f>
        <v>0</v>
      </c>
      <c r="BT458" s="16">
        <f>TAS!BV344-TAS!BV342</f>
        <v>0</v>
      </c>
      <c r="BU458" s="16">
        <f>TAS!BW344-TAS!BW342</f>
        <v>0</v>
      </c>
      <c r="BV458" s="16">
        <f>TAS!BX344-TAS!BX342</f>
        <v>0</v>
      </c>
      <c r="BW458" s="16">
        <f>TAS!BY344-TAS!BY342</f>
        <v>0</v>
      </c>
      <c r="BX458" s="16">
        <f>TAS!BZ344-TAS!BZ342</f>
        <v>4682959.0557927629</v>
      </c>
      <c r="BY458" s="16">
        <f>TAS!CA344-TAS!CA342</f>
        <v>0</v>
      </c>
      <c r="BZ458" s="16">
        <f>TAS!CB344-TAS!CB342</f>
        <v>0</v>
      </c>
      <c r="CA458" s="16">
        <f>TAS!CC344-TAS!CC342</f>
        <v>0</v>
      </c>
      <c r="CB458" s="16">
        <f>TAS!CD344-TAS!CD342</f>
        <v>0</v>
      </c>
      <c r="CC458" s="16">
        <f>TAS!CE344-TAS!CE342</f>
        <v>0</v>
      </c>
      <c r="CD458" s="16">
        <f>TAS!CF344-TAS!CF342</f>
        <v>0</v>
      </c>
      <c r="CE458" s="16">
        <f>TAS!CG344-TAS!CG342</f>
        <v>0</v>
      </c>
      <c r="CF458" s="16">
        <f>TAS!CH344-TAS!CH342</f>
        <v>0</v>
      </c>
      <c r="CG458" s="16">
        <f>TAS!CI344-TAS!CI342</f>
        <v>0</v>
      </c>
      <c r="CH458" s="16">
        <f>TAS!CJ344-TAS!CJ342</f>
        <v>0</v>
      </c>
      <c r="CI458" s="16">
        <f>TAS!CK344-TAS!CK342</f>
        <v>0</v>
      </c>
      <c r="CJ458" s="16">
        <f>TAS!CL344-TAS!CL342</f>
        <v>4846399.481015427</v>
      </c>
      <c r="CK458" s="16">
        <f>TAS!CM344-TAS!CM342</f>
        <v>0</v>
      </c>
      <c r="CL458" s="16">
        <f>TAS!CN344-TAS!CN342</f>
        <v>0</v>
      </c>
      <c r="CM458" s="16">
        <f>TAS!CO344-TAS!CO342</f>
        <v>0</v>
      </c>
      <c r="CN458" s="16">
        <f>TAS!CP344-TAS!CP342</f>
        <v>0</v>
      </c>
      <c r="CO458" s="16">
        <f>TAS!CQ344-TAS!CQ342</f>
        <v>0</v>
      </c>
      <c r="CP458" s="16">
        <f>TAS!CR344-TAS!CR342</f>
        <v>0</v>
      </c>
      <c r="CQ458" s="16">
        <f>TAS!CS344-TAS!CS342</f>
        <v>0</v>
      </c>
      <c r="CR458" s="16">
        <f>TAS!CT344-TAS!CT342</f>
        <v>0</v>
      </c>
      <c r="CS458" s="16">
        <f>TAS!CU344-TAS!CU342</f>
        <v>0</v>
      </c>
      <c r="CT458" s="16">
        <f>TAS!CV344-TAS!CV342</f>
        <v>0</v>
      </c>
      <c r="CU458" s="16">
        <f>TAS!CW344-TAS!CW342</f>
        <v>0</v>
      </c>
      <c r="CV458" s="16">
        <f>TAS!CX344-TAS!CX342</f>
        <v>5015544.1569647612</v>
      </c>
      <c r="CW458" s="16">
        <f>TAS!CY344-TAS!CY342</f>
        <v>0</v>
      </c>
      <c r="CX458" s="16">
        <f>TAS!CZ344-TAS!CZ342</f>
        <v>0</v>
      </c>
      <c r="CY458" s="16">
        <f>TAS!DA344-TAS!DA342</f>
        <v>0</v>
      </c>
      <c r="CZ458" s="16">
        <f>TAS!DB344-TAS!DB342</f>
        <v>0</v>
      </c>
      <c r="DA458" s="16">
        <f>TAS!DC344-TAS!DC342</f>
        <v>0</v>
      </c>
      <c r="DB458" s="16">
        <f>TAS!DD344-TAS!DD342</f>
        <v>0</v>
      </c>
      <c r="DC458" s="16">
        <f>TAS!DE344-TAS!DE342</f>
        <v>0</v>
      </c>
      <c r="DD458" s="16">
        <f>TAS!DF344-TAS!DF342</f>
        <v>0</v>
      </c>
      <c r="DE458" s="16">
        <f>TAS!DG344-TAS!DG342</f>
        <v>0</v>
      </c>
      <c r="DF458" s="16">
        <f>TAS!DH344-TAS!DH342</f>
        <v>0</v>
      </c>
      <c r="DG458" s="16">
        <f>TAS!DI344-TAS!DI342</f>
        <v>0</v>
      </c>
      <c r="DH458" s="16">
        <f>TAS!DJ344-TAS!DJ342</f>
        <v>5190592.1682693549</v>
      </c>
      <c r="DI458" s="16">
        <f>TAS!DK344-TAS!DK342</f>
        <v>0</v>
      </c>
      <c r="DJ458" s="16">
        <f>TAS!DL344-TAS!DL342</f>
        <v>0</v>
      </c>
      <c r="DK458" s="16">
        <f>TAS!DM344-TAS!DM342</f>
        <v>0</v>
      </c>
      <c r="DL458" s="16">
        <f>TAS!DN344-TAS!DN342</f>
        <v>0</v>
      </c>
      <c r="DM458" s="16">
        <f>TAS!DO344-TAS!DO342</f>
        <v>0</v>
      </c>
      <c r="DN458" s="16">
        <f>TAS!DP344-TAS!DP342</f>
        <v>0</v>
      </c>
      <c r="DO458" s="16">
        <f>TAS!DQ344-TAS!DQ342</f>
        <v>0</v>
      </c>
      <c r="DP458" s="16">
        <f>TAS!DR344-TAS!DR342</f>
        <v>0</v>
      </c>
      <c r="DQ458" s="16">
        <f>TAS!DS344-TAS!DS342</f>
        <v>0</v>
      </c>
      <c r="DR458" s="16">
        <f>TAS!DT344-TAS!DT342</f>
        <v>0</v>
      </c>
      <c r="DS458" s="16">
        <f>TAS!DU344-TAS!DU342</f>
        <v>0</v>
      </c>
      <c r="DT458" s="16">
        <f>TAS!DV344-TAS!DV342</f>
        <v>5372262.8941587843</v>
      </c>
      <c r="DU458" s="16">
        <f>TAS!DW344-TAS!DW342</f>
        <v>0</v>
      </c>
      <c r="DV458" s="16">
        <f>TAS!DX344-TAS!DX342</f>
        <v>0</v>
      </c>
      <c r="DW458" s="16">
        <f>TAS!DY344-TAS!DY342</f>
        <v>0</v>
      </c>
      <c r="DX458" s="16">
        <f>TAS!DZ344-TAS!DZ342</f>
        <v>0</v>
      </c>
      <c r="DY458" s="16">
        <f>TAS!EA344-TAS!EA342</f>
        <v>0</v>
      </c>
      <c r="DZ458" s="16">
        <f>TAS!EB344-TAS!EB342</f>
        <v>0</v>
      </c>
    </row>
    <row r="459" spans="1:130" x14ac:dyDescent="0.25">
      <c r="B459" t="s">
        <v>41</v>
      </c>
      <c r="F459" s="46">
        <f>SUM(H459:DZ459)</f>
        <v>147881344.82778096</v>
      </c>
      <c r="H459" s="16">
        <f>WA!J344-WA!J342</f>
        <v>2980206.0692483429</v>
      </c>
      <c r="I459" s="16">
        <f>WA!K344-WA!K342</f>
        <v>0</v>
      </c>
      <c r="J459" s="16">
        <f>WA!L344-WA!L342</f>
        <v>0</v>
      </c>
      <c r="K459" s="16">
        <f>WA!M344-WA!M342</f>
        <v>0</v>
      </c>
      <c r="L459" s="16">
        <f>WA!N344-WA!N342</f>
        <v>0</v>
      </c>
      <c r="M459" s="16">
        <f>WA!O344-WA!O342</f>
        <v>0</v>
      </c>
      <c r="N459" s="16">
        <f>WA!P344-WA!P342</f>
        <v>3238666.5879872395</v>
      </c>
      <c r="O459" s="16">
        <f>WA!Q344-WA!Q342</f>
        <v>0</v>
      </c>
      <c r="P459" s="16">
        <f>WA!R344-WA!R342</f>
        <v>0</v>
      </c>
      <c r="Q459" s="16">
        <f>WA!S344-WA!S342</f>
        <v>0</v>
      </c>
      <c r="R459" s="16">
        <f>WA!T344-WA!T342</f>
        <v>0</v>
      </c>
      <c r="S459" s="16">
        <f>WA!U344-WA!U342</f>
        <v>0</v>
      </c>
      <c r="T459" s="16">
        <f>WA!V344-WA!V342</f>
        <v>2765947.7203710866</v>
      </c>
      <c r="U459" s="16">
        <f>WA!W344-WA!W342</f>
        <v>0</v>
      </c>
      <c r="V459" s="16">
        <f>WA!X344-WA!X342</f>
        <v>0</v>
      </c>
      <c r="W459" s="16">
        <f>WA!Y344-WA!Y342</f>
        <v>0</v>
      </c>
      <c r="X459" s="16">
        <f>WA!Z344-WA!Z342</f>
        <v>0</v>
      </c>
      <c r="Y459" s="16">
        <f>WA!AA344-WA!AA342</f>
        <v>0</v>
      </c>
      <c r="Z459" s="16">
        <f>WA!AB344-WA!AB342</f>
        <v>3352019.9185667937</v>
      </c>
      <c r="AA459" s="16">
        <f>WA!AC344-WA!AC342</f>
        <v>0</v>
      </c>
      <c r="AB459" s="16">
        <f>WA!AD344-WA!AD342</f>
        <v>0</v>
      </c>
      <c r="AC459" s="16">
        <f>WA!AE344-WA!AE342</f>
        <v>0</v>
      </c>
      <c r="AD459" s="16">
        <f>WA!AF344-WA!AF342</f>
        <v>0</v>
      </c>
      <c r="AE459" s="16">
        <f>WA!AG344-WA!AG342</f>
        <v>0</v>
      </c>
      <c r="AF459" s="16">
        <f>WA!AH344-WA!AH342</f>
        <v>2279626.6366688027</v>
      </c>
      <c r="AG459" s="16">
        <f>WA!AI344-WA!AI342</f>
        <v>2285734.3247686909</v>
      </c>
      <c r="AH459" s="16">
        <f>WA!AJ344-WA!AJ342</f>
        <v>2292515.4977244418</v>
      </c>
      <c r="AI459" s="16">
        <f>WA!AK344-WA!AK342</f>
        <v>2299097.0775303217</v>
      </c>
      <c r="AJ459" s="16">
        <f>WA!AL344-WA!AL342</f>
        <v>2305697.5523852366</v>
      </c>
      <c r="AK459" s="16">
        <f>WA!AM344-WA!AM342</f>
        <v>2312316.9765349575</v>
      </c>
      <c r="AL459" s="16">
        <f>WA!AN344-WA!AN342</f>
        <v>12452130.08201159</v>
      </c>
      <c r="AM459" s="16">
        <f>WA!AO344-WA!AO342</f>
        <v>2325612.890481024</v>
      </c>
      <c r="AN459" s="16">
        <f>WA!AP344-WA!AP342</f>
        <v>2332289.4895493742</v>
      </c>
      <c r="AO459" s="16">
        <f>WA!AQ344-WA!AQ342</f>
        <v>2338985.2564574378</v>
      </c>
      <c r="AP459" s="16">
        <f>WA!AR344-WA!AR342</f>
        <v>2345700.2462341404</v>
      </c>
      <c r="AQ459" s="16">
        <f>WA!AS344-WA!AS342</f>
        <v>2352434.5140663916</v>
      </c>
      <c r="AR459" s="16">
        <f>WA!AT344-WA!AT342</f>
        <v>2359188.1152995364</v>
      </c>
      <c r="AS459" s="16">
        <f>WA!AU344-WA!AU342</f>
        <v>2365508.9684363771</v>
      </c>
      <c r="AT459" s="16">
        <f>WA!AV344-WA!AV342</f>
        <v>2372526.8117918028</v>
      </c>
      <c r="AU459" s="16">
        <f>WA!AW344-WA!AW342</f>
        <v>2379338.0959767513</v>
      </c>
      <c r="AV459" s="16">
        <f>WA!AX344-WA!AX342</f>
        <v>2386168.9346687407</v>
      </c>
      <c r="AW459" s="16">
        <f>WA!AY344-WA!AY342</f>
        <v>2393019.3840067815</v>
      </c>
      <c r="AX459" s="16">
        <f>WA!AZ344-WA!AZ342</f>
        <v>12289563.298202205</v>
      </c>
      <c r="AY459" s="16">
        <f>WA!BA344-WA!BA342</f>
        <v>0</v>
      </c>
      <c r="AZ459" s="16">
        <f>WA!BB344-WA!BB342</f>
        <v>0</v>
      </c>
      <c r="BA459" s="16">
        <f>WA!BC344-WA!BC342</f>
        <v>0</v>
      </c>
      <c r="BB459" s="16">
        <f>WA!BD344-WA!BD342</f>
        <v>0</v>
      </c>
      <c r="BC459" s="16">
        <f>WA!BE344-WA!BE342</f>
        <v>0</v>
      </c>
      <c r="BD459" s="16">
        <f>WA!BF344-WA!BF342</f>
        <v>0</v>
      </c>
      <c r="BE459" s="16">
        <f>WA!BG344-WA!BG342</f>
        <v>0</v>
      </c>
      <c r="BF459" s="16">
        <f>WA!BH344-WA!BH342</f>
        <v>0</v>
      </c>
      <c r="BG459" s="16">
        <f>WA!BI344-WA!BI342</f>
        <v>0</v>
      </c>
      <c r="BH459" s="16">
        <f>WA!BJ344-WA!BJ342</f>
        <v>0</v>
      </c>
      <c r="BI459" s="16">
        <f>WA!BK344-WA!BK342</f>
        <v>0</v>
      </c>
      <c r="BJ459" s="16">
        <f>WA!BL344-WA!BL342</f>
        <v>10852835.662320277</v>
      </c>
      <c r="BK459" s="16">
        <f>WA!BM344-WA!BM342</f>
        <v>0</v>
      </c>
      <c r="BL459" s="16">
        <f>WA!BN344-WA!BN342</f>
        <v>0</v>
      </c>
      <c r="BM459" s="16">
        <f>WA!BO344-WA!BO342</f>
        <v>0</v>
      </c>
      <c r="BN459" s="16">
        <f>WA!BP344-WA!BP342</f>
        <v>0</v>
      </c>
      <c r="BO459" s="16">
        <f>WA!BQ344-WA!BQ342</f>
        <v>0</v>
      </c>
      <c r="BP459" s="16">
        <f>WA!BR344-WA!BR342</f>
        <v>0</v>
      </c>
      <c r="BQ459" s="16">
        <f>WA!BS344-WA!BS342</f>
        <v>0</v>
      </c>
      <c r="BR459" s="16">
        <f>WA!BT344-WA!BT342</f>
        <v>0</v>
      </c>
      <c r="BS459" s="16">
        <f>WA!BU344-WA!BU342</f>
        <v>0</v>
      </c>
      <c r="BT459" s="16">
        <f>WA!BV344-WA!BV342</f>
        <v>0</v>
      </c>
      <c r="BU459" s="16">
        <f>WA!BW344-WA!BW342</f>
        <v>0</v>
      </c>
      <c r="BV459" s="16">
        <f>WA!BX344-WA!BX342</f>
        <v>11232684.910501493</v>
      </c>
      <c r="BW459" s="16">
        <f>WA!BY344-WA!BY342</f>
        <v>0</v>
      </c>
      <c r="BX459" s="16">
        <f>WA!BZ344-WA!BZ342</f>
        <v>0</v>
      </c>
      <c r="BY459" s="16">
        <f>WA!CA344-WA!CA342</f>
        <v>0</v>
      </c>
      <c r="BZ459" s="16">
        <f>WA!CB344-WA!CB342</f>
        <v>0</v>
      </c>
      <c r="CA459" s="16">
        <f>WA!CC344-WA!CC342</f>
        <v>0</v>
      </c>
      <c r="CB459" s="16">
        <f>WA!CD344-WA!CD342</f>
        <v>0</v>
      </c>
      <c r="CC459" s="16">
        <f>WA!CE344-WA!CE342</f>
        <v>0</v>
      </c>
      <c r="CD459" s="16">
        <f>WA!CF344-WA!CF342</f>
        <v>0</v>
      </c>
      <c r="CE459" s="16">
        <f>WA!CG344-WA!CG342</f>
        <v>0</v>
      </c>
      <c r="CF459" s="16">
        <f>WA!CH344-WA!CH342</f>
        <v>0</v>
      </c>
      <c r="CG459" s="16">
        <f>WA!CI344-WA!CI342</f>
        <v>0</v>
      </c>
      <c r="CH459" s="16">
        <f>WA!CJ344-WA!CJ342</f>
        <v>11624717.976836683</v>
      </c>
      <c r="CI459" s="16">
        <f>WA!CK344-WA!CK342</f>
        <v>0</v>
      </c>
      <c r="CJ459" s="16">
        <f>WA!CL344-WA!CL342</f>
        <v>0</v>
      </c>
      <c r="CK459" s="16">
        <f>WA!CM344-WA!CM342</f>
        <v>0</v>
      </c>
      <c r="CL459" s="16">
        <f>WA!CN344-WA!CN342</f>
        <v>0</v>
      </c>
      <c r="CM459" s="16">
        <f>WA!CO344-WA!CO342</f>
        <v>0</v>
      </c>
      <c r="CN459" s="16">
        <f>WA!CP344-WA!CP342</f>
        <v>0</v>
      </c>
      <c r="CO459" s="16">
        <f>WA!CQ344-WA!CQ342</f>
        <v>0</v>
      </c>
      <c r="CP459" s="16">
        <f>WA!CR344-WA!CR342</f>
        <v>0</v>
      </c>
      <c r="CQ459" s="16">
        <f>WA!CS344-WA!CS342</f>
        <v>0</v>
      </c>
      <c r="CR459" s="16">
        <f>WA!CT344-WA!CT342</f>
        <v>0</v>
      </c>
      <c r="CS459" s="16">
        <f>WA!CU344-WA!CU342</f>
        <v>0</v>
      </c>
      <c r="CT459" s="16">
        <f>WA!CV344-WA!CV342</f>
        <v>12030433.428667834</v>
      </c>
      <c r="CU459" s="16">
        <f>WA!CW344-WA!CW342</f>
        <v>0</v>
      </c>
      <c r="CV459" s="16">
        <f>WA!CX344-WA!CX342</f>
        <v>0</v>
      </c>
      <c r="CW459" s="16">
        <f>WA!CY344-WA!CY342</f>
        <v>0</v>
      </c>
      <c r="CX459" s="16">
        <f>WA!CZ344-WA!CZ342</f>
        <v>0</v>
      </c>
      <c r="CY459" s="16">
        <f>WA!DA344-WA!DA342</f>
        <v>0</v>
      </c>
      <c r="CZ459" s="16">
        <f>WA!DB344-WA!DB342</f>
        <v>0</v>
      </c>
      <c r="DA459" s="16">
        <f>WA!DC344-WA!DC342</f>
        <v>0</v>
      </c>
      <c r="DB459" s="16">
        <f>WA!DD344-WA!DD342</f>
        <v>0</v>
      </c>
      <c r="DC459" s="16">
        <f>WA!DE344-WA!DE342</f>
        <v>0</v>
      </c>
      <c r="DD459" s="16">
        <f>WA!DF344-WA!DF342</f>
        <v>0</v>
      </c>
      <c r="DE459" s="16">
        <f>WA!DG344-WA!DG342</f>
        <v>0</v>
      </c>
      <c r="DF459" s="16">
        <f>WA!DH344-WA!DH342</f>
        <v>12450308.79630791</v>
      </c>
      <c r="DG459" s="16">
        <f>WA!DI344-WA!DI342</f>
        <v>0</v>
      </c>
      <c r="DH459" s="16">
        <f>WA!DJ344-WA!DJ342</f>
        <v>0</v>
      </c>
      <c r="DI459" s="16">
        <f>WA!DK344-WA!DK342</f>
        <v>0</v>
      </c>
      <c r="DJ459" s="16">
        <f>WA!DL344-WA!DL342</f>
        <v>0</v>
      </c>
      <c r="DK459" s="16">
        <f>WA!DM344-WA!DM342</f>
        <v>0</v>
      </c>
      <c r="DL459" s="16">
        <f>WA!DN344-WA!DN342</f>
        <v>0</v>
      </c>
      <c r="DM459" s="16">
        <f>WA!DO344-WA!DO342</f>
        <v>0</v>
      </c>
      <c r="DN459" s="16">
        <f>WA!DP344-WA!DP342</f>
        <v>0</v>
      </c>
      <c r="DO459" s="16">
        <f>WA!DQ344-WA!DQ342</f>
        <v>0</v>
      </c>
      <c r="DP459" s="16">
        <f>WA!DR344-WA!DR342</f>
        <v>0</v>
      </c>
      <c r="DQ459" s="16">
        <f>WA!DS344-WA!DS342</f>
        <v>0</v>
      </c>
      <c r="DR459" s="16">
        <f>WA!DT344-WA!DT342</f>
        <v>12886069.604178689</v>
      </c>
      <c r="DS459" s="16">
        <f>WA!DU344-WA!DU342</f>
        <v>0</v>
      </c>
      <c r="DT459" s="16">
        <f>WA!DV344-WA!DV342</f>
        <v>0</v>
      </c>
      <c r="DU459" s="16">
        <f>WA!DW344-WA!DW342</f>
        <v>0</v>
      </c>
      <c r="DV459" s="16">
        <f>WA!DX344-WA!DX342</f>
        <v>0</v>
      </c>
      <c r="DW459" s="16">
        <f>WA!DY344-WA!DY342</f>
        <v>0</v>
      </c>
      <c r="DX459" s="16">
        <f>WA!DZ344-WA!DZ342</f>
        <v>0</v>
      </c>
      <c r="DY459" s="16">
        <f>WA!EA344-WA!EA342</f>
        <v>0</v>
      </c>
      <c r="DZ459" s="16">
        <f>WA!EB344-WA!EB342</f>
        <v>0</v>
      </c>
    </row>
    <row r="460" spans="1:130" x14ac:dyDescent="0.25">
      <c r="B460" t="s">
        <v>490</v>
      </c>
      <c r="F460" s="46">
        <f>SUM(H460:DZ460)</f>
        <v>0</v>
      </c>
      <c r="H460" s="16">
        <f>VIC!J344-VIC!J342</f>
        <v>0</v>
      </c>
      <c r="I460" s="16">
        <f>VIC!K344-VIC!K342</f>
        <v>0</v>
      </c>
      <c r="J460" s="16">
        <f>VIC!L344-VIC!L342</f>
        <v>0</v>
      </c>
      <c r="K460" s="16">
        <f>VIC!M344-VIC!M342</f>
        <v>0</v>
      </c>
      <c r="L460" s="16">
        <f>VIC!N344-VIC!N342</f>
        <v>0</v>
      </c>
      <c r="M460" s="16">
        <f>VIC!O344-VIC!O342</f>
        <v>0</v>
      </c>
      <c r="N460" s="16">
        <f>VIC!P344-VIC!P342</f>
        <v>0</v>
      </c>
      <c r="O460" s="16">
        <f>VIC!Q344-VIC!Q342</f>
        <v>0</v>
      </c>
      <c r="P460" s="16">
        <f>VIC!R344-VIC!R342</f>
        <v>0</v>
      </c>
      <c r="Q460" s="16">
        <f>VIC!S344-VIC!S342</f>
        <v>0</v>
      </c>
      <c r="R460" s="16">
        <f>VIC!T344-VIC!T342</f>
        <v>0</v>
      </c>
      <c r="S460" s="16">
        <f>VIC!U344-VIC!U342</f>
        <v>0</v>
      </c>
      <c r="T460" s="16">
        <f>VIC!V344-VIC!V342</f>
        <v>0</v>
      </c>
      <c r="U460" s="16">
        <f>VIC!W344-VIC!W342</f>
        <v>0</v>
      </c>
      <c r="V460" s="16">
        <f>VIC!X344-VIC!X342</f>
        <v>0</v>
      </c>
      <c r="W460" s="16">
        <f>VIC!Y344-VIC!Y342</f>
        <v>0</v>
      </c>
      <c r="X460" s="16">
        <f>VIC!Z344-VIC!Z342</f>
        <v>0</v>
      </c>
      <c r="Y460" s="16">
        <f>VIC!AA344-VIC!AA342</f>
        <v>0</v>
      </c>
      <c r="Z460" s="16">
        <f>VIC!AB344-VIC!AB342</f>
        <v>0</v>
      </c>
      <c r="AA460" s="16">
        <f>VIC!AC344-VIC!AC342</f>
        <v>0</v>
      </c>
      <c r="AB460" s="16">
        <f>VIC!AD344-VIC!AD342</f>
        <v>0</v>
      </c>
      <c r="AC460" s="16">
        <f>VIC!AE344-VIC!AE342</f>
        <v>0</v>
      </c>
      <c r="AD460" s="16">
        <f>VIC!AF344-VIC!AF342</f>
        <v>0</v>
      </c>
      <c r="AE460" s="16">
        <f>VIC!AG344-VIC!AG342</f>
        <v>0</v>
      </c>
      <c r="AF460" s="16">
        <f>VIC!AH344-VIC!AH342</f>
        <v>0</v>
      </c>
      <c r="AG460" s="16">
        <f>VIC!AI344-VIC!AI342</f>
        <v>0</v>
      </c>
      <c r="AH460" s="16">
        <f>VIC!AJ344-VIC!AJ342</f>
        <v>0</v>
      </c>
      <c r="AI460" s="16">
        <f>VIC!AK344-VIC!AK342</f>
        <v>0</v>
      </c>
      <c r="AJ460" s="16">
        <f>VIC!AL344-VIC!AL342</f>
        <v>0</v>
      </c>
      <c r="AK460" s="16">
        <f>VIC!AM344-VIC!AM342</f>
        <v>0</v>
      </c>
      <c r="AL460" s="16">
        <f>VIC!AN344-VIC!AN342</f>
        <v>0</v>
      </c>
      <c r="AM460" s="16">
        <f>VIC!AO344-VIC!AO342</f>
        <v>0</v>
      </c>
      <c r="AN460" s="16">
        <f>VIC!AP344-VIC!AP342</f>
        <v>0</v>
      </c>
      <c r="AO460" s="16">
        <f>VIC!AQ344-VIC!AQ342</f>
        <v>0</v>
      </c>
      <c r="AP460" s="16">
        <f>VIC!AR344-VIC!AR342</f>
        <v>0</v>
      </c>
      <c r="AQ460" s="16">
        <f>VIC!AS344-VIC!AS342</f>
        <v>0</v>
      </c>
      <c r="AR460" s="16">
        <f>VIC!AT344-VIC!AT342</f>
        <v>0</v>
      </c>
      <c r="AS460" s="16">
        <f>VIC!AU344-VIC!AU342</f>
        <v>0</v>
      </c>
      <c r="AT460" s="16">
        <f>VIC!AV344-VIC!AV342</f>
        <v>0</v>
      </c>
      <c r="AU460" s="16">
        <f>VIC!AW344-VIC!AW342</f>
        <v>0</v>
      </c>
      <c r="AV460" s="16">
        <f>VIC!AX344-VIC!AX342</f>
        <v>0</v>
      </c>
      <c r="AW460" s="16">
        <f>VIC!AY344-VIC!AY342</f>
        <v>0</v>
      </c>
      <c r="AX460" s="16">
        <f>VIC!AZ344-VIC!AZ342</f>
        <v>0</v>
      </c>
      <c r="AY460" s="16">
        <f>VIC!BA344-VIC!BA342</f>
        <v>0</v>
      </c>
      <c r="AZ460" s="16">
        <f>VIC!BB344-VIC!BB342</f>
        <v>0</v>
      </c>
      <c r="BA460" s="16">
        <f>VIC!BC344-VIC!BC342</f>
        <v>0</v>
      </c>
      <c r="BB460" s="16">
        <f>VIC!BD344-VIC!BD342</f>
        <v>0</v>
      </c>
      <c r="BC460" s="16">
        <f>VIC!BE344-VIC!BE342</f>
        <v>0</v>
      </c>
      <c r="BD460" s="16">
        <f>VIC!BF344-VIC!BF342</f>
        <v>0</v>
      </c>
      <c r="BE460" s="16">
        <f>VIC!BG344-VIC!BG342</f>
        <v>0</v>
      </c>
      <c r="BF460" s="16">
        <f>VIC!BH344-VIC!BH342</f>
        <v>0</v>
      </c>
      <c r="BG460" s="16">
        <f>VIC!BI344-VIC!BI342</f>
        <v>0</v>
      </c>
      <c r="BH460" s="16">
        <f>VIC!BJ344-VIC!BJ342</f>
        <v>0</v>
      </c>
      <c r="BI460" s="16">
        <f>VIC!BK344-VIC!BK342</f>
        <v>0</v>
      </c>
      <c r="BJ460" s="16">
        <f>VIC!BL344-VIC!BL342</f>
        <v>0</v>
      </c>
      <c r="BK460" s="16">
        <f>VIC!BM344-VIC!BM342</f>
        <v>0</v>
      </c>
      <c r="BL460" s="16">
        <f>VIC!BN344-VIC!BN342</f>
        <v>0</v>
      </c>
      <c r="BM460" s="16">
        <f>VIC!BO344-VIC!BO342</f>
        <v>0</v>
      </c>
      <c r="BN460" s="16">
        <f>VIC!BP344-VIC!BP342</f>
        <v>0</v>
      </c>
      <c r="BO460" s="16">
        <f>VIC!BQ344-VIC!BQ342</f>
        <v>0</v>
      </c>
      <c r="BP460" s="16">
        <f>VIC!BR344-VIC!BR342</f>
        <v>0</v>
      </c>
      <c r="BQ460" s="16">
        <f>VIC!BS344-VIC!BS342</f>
        <v>0</v>
      </c>
      <c r="BR460" s="16">
        <f>VIC!BT344-VIC!BT342</f>
        <v>0</v>
      </c>
      <c r="BS460" s="16">
        <f>VIC!BU344-VIC!BU342</f>
        <v>0</v>
      </c>
      <c r="BT460" s="16">
        <f>VIC!BV344-VIC!BV342</f>
        <v>0</v>
      </c>
      <c r="BU460" s="16">
        <f>VIC!BW344-VIC!BW342</f>
        <v>0</v>
      </c>
      <c r="BV460" s="16">
        <f>VIC!BX344-VIC!BX342</f>
        <v>0</v>
      </c>
      <c r="BW460" s="16">
        <f>VIC!BY344-VIC!BY342</f>
        <v>0</v>
      </c>
      <c r="BX460" s="16">
        <f>VIC!BZ344-VIC!BZ342</f>
        <v>0</v>
      </c>
      <c r="BY460" s="16">
        <f>VIC!CA344-VIC!CA342</f>
        <v>0</v>
      </c>
      <c r="BZ460" s="16">
        <f>VIC!CB344-VIC!CB342</f>
        <v>0</v>
      </c>
      <c r="CA460" s="16">
        <f>VIC!CC344-VIC!CC342</f>
        <v>0</v>
      </c>
      <c r="CB460" s="16">
        <f>VIC!CD344-VIC!CD342</f>
        <v>0</v>
      </c>
      <c r="CC460" s="16">
        <f>VIC!CE344-VIC!CE342</f>
        <v>0</v>
      </c>
      <c r="CD460" s="16">
        <f>VIC!CF344-VIC!CF342</f>
        <v>0</v>
      </c>
      <c r="CE460" s="16">
        <f>VIC!CG344-VIC!CG342</f>
        <v>0</v>
      </c>
      <c r="CF460" s="16">
        <f>VIC!CH344-VIC!CH342</f>
        <v>0</v>
      </c>
      <c r="CG460" s="16">
        <f>VIC!CI344-VIC!CI342</f>
        <v>0</v>
      </c>
      <c r="CH460" s="16">
        <f>VIC!CJ344-VIC!CJ342</f>
        <v>0</v>
      </c>
      <c r="CI460" s="16">
        <f>VIC!CK344-VIC!CK342</f>
        <v>0</v>
      </c>
      <c r="CJ460" s="16">
        <f>VIC!CL344-VIC!CL342</f>
        <v>0</v>
      </c>
      <c r="CK460" s="16">
        <f>VIC!CM344-VIC!CM342</f>
        <v>0</v>
      </c>
      <c r="CL460" s="16">
        <f>VIC!CN344-VIC!CN342</f>
        <v>0</v>
      </c>
      <c r="CM460" s="16">
        <f>VIC!CO344-VIC!CO342</f>
        <v>0</v>
      </c>
      <c r="CN460" s="16">
        <f>VIC!CP344-VIC!CP342</f>
        <v>0</v>
      </c>
      <c r="CO460" s="16">
        <f>VIC!CQ344-VIC!CQ342</f>
        <v>0</v>
      </c>
      <c r="CP460" s="16">
        <f>VIC!CR344-VIC!CR342</f>
        <v>0</v>
      </c>
      <c r="CQ460" s="16">
        <f>VIC!CS344-VIC!CS342</f>
        <v>0</v>
      </c>
      <c r="CR460" s="16">
        <f>VIC!CT344-VIC!CT342</f>
        <v>0</v>
      </c>
      <c r="CS460" s="16">
        <f>VIC!CU344-VIC!CU342</f>
        <v>0</v>
      </c>
      <c r="CT460" s="16">
        <f>VIC!CV344-VIC!CV342</f>
        <v>0</v>
      </c>
      <c r="CU460" s="16">
        <f>VIC!CW344-VIC!CW342</f>
        <v>0</v>
      </c>
      <c r="CV460" s="16">
        <f>VIC!CX344-VIC!CX342</f>
        <v>0</v>
      </c>
      <c r="CW460" s="16">
        <f>VIC!CY344-VIC!CY342</f>
        <v>0</v>
      </c>
      <c r="CX460" s="16">
        <f>VIC!CZ344-VIC!CZ342</f>
        <v>0</v>
      </c>
      <c r="CY460" s="16">
        <f>VIC!DA344-VIC!DA342</f>
        <v>0</v>
      </c>
      <c r="CZ460" s="16">
        <f>VIC!DB344-VIC!DB342</f>
        <v>0</v>
      </c>
      <c r="DA460" s="16">
        <f>VIC!DC344-VIC!DC342</f>
        <v>0</v>
      </c>
      <c r="DB460" s="16">
        <f>VIC!DD344-VIC!DD342</f>
        <v>0</v>
      </c>
      <c r="DC460" s="16">
        <f>VIC!DE344-VIC!DE342</f>
        <v>0</v>
      </c>
      <c r="DD460" s="16">
        <f>VIC!DF344-VIC!DF342</f>
        <v>0</v>
      </c>
      <c r="DE460" s="16">
        <f>VIC!DG344-VIC!DG342</f>
        <v>0</v>
      </c>
      <c r="DF460" s="16">
        <f>VIC!DH344-VIC!DH342</f>
        <v>0</v>
      </c>
      <c r="DG460" s="16">
        <f>VIC!DI344-VIC!DI342</f>
        <v>0</v>
      </c>
      <c r="DH460" s="16">
        <f>VIC!DJ344-VIC!DJ342</f>
        <v>0</v>
      </c>
      <c r="DI460" s="16">
        <f>VIC!DK344-VIC!DK342</f>
        <v>0</v>
      </c>
      <c r="DJ460" s="16">
        <f>VIC!DL344-VIC!DL342</f>
        <v>0</v>
      </c>
      <c r="DK460" s="16">
        <f>VIC!DM344-VIC!DM342</f>
        <v>0</v>
      </c>
      <c r="DL460" s="16">
        <f>VIC!DN344-VIC!DN342</f>
        <v>0</v>
      </c>
      <c r="DM460" s="16">
        <f>VIC!DO344-VIC!DO342</f>
        <v>0</v>
      </c>
      <c r="DN460" s="16">
        <f>VIC!DP344-VIC!DP342</f>
        <v>0</v>
      </c>
      <c r="DO460" s="16">
        <f>VIC!DQ344-VIC!DQ342</f>
        <v>0</v>
      </c>
      <c r="DP460" s="16">
        <f>VIC!DR344-VIC!DR342</f>
        <v>0</v>
      </c>
      <c r="DQ460" s="16">
        <f>VIC!DS344-VIC!DS342</f>
        <v>0</v>
      </c>
      <c r="DR460" s="16">
        <f>VIC!DT344-VIC!DT342</f>
        <v>0</v>
      </c>
      <c r="DS460" s="16">
        <f>VIC!DU344-VIC!DU342</f>
        <v>0</v>
      </c>
      <c r="DT460" s="16">
        <f>VIC!DV344-VIC!DV342</f>
        <v>0</v>
      </c>
      <c r="DU460" s="16">
        <f>VIC!DW344-VIC!DW342</f>
        <v>0</v>
      </c>
      <c r="DV460" s="16">
        <f>VIC!DX344-VIC!DX342</f>
        <v>0</v>
      </c>
      <c r="DW460" s="16">
        <f>VIC!DY344-VIC!DY342</f>
        <v>0</v>
      </c>
      <c r="DX460" s="16">
        <f>VIC!DZ344-VIC!DZ342</f>
        <v>0</v>
      </c>
      <c r="DY460" s="16">
        <f>VIC!EA344-VIC!EA342</f>
        <v>0</v>
      </c>
      <c r="DZ460" s="16">
        <f>VIC!EB344-VIC!EB342</f>
        <v>0</v>
      </c>
    </row>
    <row r="461" spans="1:130" ht="13" x14ac:dyDescent="0.3">
      <c r="B461" s="38" t="s">
        <v>59</v>
      </c>
      <c r="C461" s="38"/>
      <c r="D461" s="38"/>
      <c r="E461" s="38"/>
      <c r="F461" s="51">
        <f t="shared" si="527"/>
        <v>682852879.91276789</v>
      </c>
      <c r="G461" s="38"/>
      <c r="H461" s="56">
        <f t="shared" ref="H461:AM461" si="528">SUM(H455:H460)</f>
        <v>22847620.720757425</v>
      </c>
      <c r="I461" s="56">
        <f>SUM(I455:I460)</f>
        <v>0</v>
      </c>
      <c r="J461" s="56">
        <f t="shared" si="528"/>
        <v>0</v>
      </c>
      <c r="K461" s="56">
        <f t="shared" si="528"/>
        <v>0</v>
      </c>
      <c r="L461" s="56">
        <f t="shared" si="528"/>
        <v>0</v>
      </c>
      <c r="M461" s="56">
        <f t="shared" si="528"/>
        <v>0</v>
      </c>
      <c r="N461" s="56">
        <f t="shared" si="528"/>
        <v>6960142.0090539036</v>
      </c>
      <c r="O461" s="56">
        <f t="shared" si="528"/>
        <v>0</v>
      </c>
      <c r="P461" s="56">
        <f t="shared" si="528"/>
        <v>13078351.997794136</v>
      </c>
      <c r="Q461" s="56">
        <f t="shared" si="528"/>
        <v>0</v>
      </c>
      <c r="R461" s="56">
        <f t="shared" si="528"/>
        <v>0</v>
      </c>
      <c r="S461" s="56">
        <f t="shared" si="528"/>
        <v>0</v>
      </c>
      <c r="T461" s="56">
        <f t="shared" si="528"/>
        <v>16870932.017884314</v>
      </c>
      <c r="U461" s="56">
        <f t="shared" si="528"/>
        <v>0</v>
      </c>
      <c r="V461" s="56">
        <f t="shared" si="528"/>
        <v>0</v>
      </c>
      <c r="W461" s="56">
        <f t="shared" si="528"/>
        <v>0</v>
      </c>
      <c r="X461" s="56">
        <f t="shared" si="528"/>
        <v>0</v>
      </c>
      <c r="Y461" s="56">
        <f t="shared" si="528"/>
        <v>0</v>
      </c>
      <c r="Z461" s="56">
        <f t="shared" si="528"/>
        <v>7203746.9793707933</v>
      </c>
      <c r="AA461" s="56">
        <f t="shared" si="528"/>
        <v>0</v>
      </c>
      <c r="AB461" s="56">
        <f t="shared" si="528"/>
        <v>13536094.317716939</v>
      </c>
      <c r="AC461" s="56">
        <f t="shared" si="528"/>
        <v>0</v>
      </c>
      <c r="AD461" s="56">
        <f t="shared" si="528"/>
        <v>0</v>
      </c>
      <c r="AE461" s="56">
        <f t="shared" si="528"/>
        <v>0</v>
      </c>
      <c r="AF461" s="56">
        <f t="shared" si="528"/>
        <v>7882031.3362113182</v>
      </c>
      <c r="AG461" s="56">
        <f t="shared" si="528"/>
        <v>7903149.2632528581</v>
      </c>
      <c r="AH461" s="56">
        <f t="shared" si="528"/>
        <v>7926595.8298413251</v>
      </c>
      <c r="AI461" s="56">
        <f t="shared" si="528"/>
        <v>7949352.283655853</v>
      </c>
      <c r="AJ461" s="56">
        <f t="shared" si="528"/>
        <v>7972174.0689444914</v>
      </c>
      <c r="AK461" s="56">
        <f t="shared" si="528"/>
        <v>7995061.3732672799</v>
      </c>
      <c r="AL461" s="56">
        <f t="shared" si="528"/>
        <v>29324561.804950088</v>
      </c>
      <c r="AM461" s="56">
        <f t="shared" si="528"/>
        <v>8041033.2919493699</v>
      </c>
      <c r="AN461" s="56">
        <f t="shared" ref="AN461:BS461" si="529">SUM(AN455:AN460)</f>
        <v>36568548.153775185</v>
      </c>
      <c r="AO461" s="56">
        <f t="shared" si="529"/>
        <v>8087269.5509796636</v>
      </c>
      <c r="AP461" s="56">
        <f t="shared" si="529"/>
        <v>8110487.282774399</v>
      </c>
      <c r="AQ461" s="56">
        <f t="shared" si="529"/>
        <v>8133771.6703256033</v>
      </c>
      <c r="AR461" s="56">
        <f t="shared" si="529"/>
        <v>8157122.904995203</v>
      </c>
      <c r="AS461" s="56">
        <f t="shared" si="529"/>
        <v>8178977.8709333837</v>
      </c>
      <c r="AT461" s="56">
        <f t="shared" si="529"/>
        <v>8203242.7485016333</v>
      </c>
      <c r="AU461" s="56">
        <f t="shared" si="529"/>
        <v>8226793.4276005812</v>
      </c>
      <c r="AV461" s="56">
        <f t="shared" si="529"/>
        <v>8250411.7183139864</v>
      </c>
      <c r="AW461" s="56">
        <f t="shared" si="529"/>
        <v>8274097.8147479482</v>
      </c>
      <c r="AX461" s="56">
        <f t="shared" si="529"/>
        <v>28283282.962357357</v>
      </c>
      <c r="AY461" s="56">
        <f t="shared" si="529"/>
        <v>0</v>
      </c>
      <c r="AZ461" s="56">
        <f t="shared" si="529"/>
        <v>29499265.844748296</v>
      </c>
      <c r="BA461" s="56">
        <f t="shared" si="529"/>
        <v>0</v>
      </c>
      <c r="BB461" s="56">
        <f t="shared" si="529"/>
        <v>0</v>
      </c>
      <c r="BC461" s="56">
        <f t="shared" si="529"/>
        <v>0</v>
      </c>
      <c r="BD461" s="56">
        <f t="shared" si="529"/>
        <v>0</v>
      </c>
      <c r="BE461" s="56">
        <f t="shared" si="529"/>
        <v>0</v>
      </c>
      <c r="BF461" s="56">
        <f t="shared" si="529"/>
        <v>0</v>
      </c>
      <c r="BG461" s="56">
        <f t="shared" si="529"/>
        <v>0</v>
      </c>
      <c r="BH461" s="56">
        <f t="shared" si="529"/>
        <v>0</v>
      </c>
      <c r="BI461" s="56">
        <f t="shared" si="529"/>
        <v>0</v>
      </c>
      <c r="BJ461" s="56">
        <f t="shared" si="529"/>
        <v>22819744.555832595</v>
      </c>
      <c r="BK461" s="56">
        <f t="shared" si="529"/>
        <v>0</v>
      </c>
      <c r="BL461" s="56">
        <f t="shared" si="529"/>
        <v>30528822.690319702</v>
      </c>
      <c r="BM461" s="56">
        <f t="shared" si="529"/>
        <v>0</v>
      </c>
      <c r="BN461" s="56">
        <f t="shared" si="529"/>
        <v>0</v>
      </c>
      <c r="BO461" s="56">
        <f t="shared" si="529"/>
        <v>0</v>
      </c>
      <c r="BP461" s="56">
        <f t="shared" si="529"/>
        <v>0</v>
      </c>
      <c r="BQ461" s="56">
        <f t="shared" si="529"/>
        <v>0</v>
      </c>
      <c r="BR461" s="56">
        <f t="shared" si="529"/>
        <v>0</v>
      </c>
      <c r="BS461" s="56">
        <f t="shared" si="529"/>
        <v>0</v>
      </c>
      <c r="BT461" s="56">
        <f t="shared" ref="BT461:CY461" si="530">SUM(BT455:BT460)</f>
        <v>0</v>
      </c>
      <c r="BU461" s="56">
        <f t="shared" si="530"/>
        <v>0</v>
      </c>
      <c r="BV461" s="56">
        <f t="shared" si="530"/>
        <v>23618435.615286749</v>
      </c>
      <c r="BW461" s="56">
        <f t="shared" si="530"/>
        <v>0</v>
      </c>
      <c r="BX461" s="56">
        <f t="shared" si="530"/>
        <v>31597331.484480917</v>
      </c>
      <c r="BY461" s="56">
        <f t="shared" si="530"/>
        <v>0</v>
      </c>
      <c r="BZ461" s="56">
        <f t="shared" si="530"/>
        <v>0</v>
      </c>
      <c r="CA461" s="56">
        <f t="shared" si="530"/>
        <v>0</v>
      </c>
      <c r="CB461" s="56">
        <f t="shared" si="530"/>
        <v>0</v>
      </c>
      <c r="CC461" s="56">
        <f t="shared" si="530"/>
        <v>0</v>
      </c>
      <c r="CD461" s="56">
        <f t="shared" si="530"/>
        <v>0</v>
      </c>
      <c r="CE461" s="56">
        <f t="shared" si="530"/>
        <v>0</v>
      </c>
      <c r="CF461" s="56">
        <f t="shared" si="530"/>
        <v>0</v>
      </c>
      <c r="CG461" s="56">
        <f t="shared" si="530"/>
        <v>0</v>
      </c>
      <c r="CH461" s="56">
        <f t="shared" si="530"/>
        <v>24442745.013269119</v>
      </c>
      <c r="CI461" s="56">
        <f t="shared" si="530"/>
        <v>0</v>
      </c>
      <c r="CJ461" s="56">
        <f t="shared" si="530"/>
        <v>32700113.130059667</v>
      </c>
      <c r="CK461" s="56">
        <f t="shared" si="530"/>
        <v>0</v>
      </c>
      <c r="CL461" s="56">
        <f t="shared" si="530"/>
        <v>0</v>
      </c>
      <c r="CM461" s="56">
        <f t="shared" si="530"/>
        <v>0</v>
      </c>
      <c r="CN461" s="56">
        <f t="shared" si="530"/>
        <v>0</v>
      </c>
      <c r="CO461" s="56">
        <f t="shared" si="530"/>
        <v>0</v>
      </c>
      <c r="CP461" s="56">
        <f t="shared" si="530"/>
        <v>0</v>
      </c>
      <c r="CQ461" s="56">
        <f t="shared" si="530"/>
        <v>0</v>
      </c>
      <c r="CR461" s="56">
        <f t="shared" si="530"/>
        <v>0</v>
      </c>
      <c r="CS461" s="56">
        <f t="shared" si="530"/>
        <v>0</v>
      </c>
      <c r="CT461" s="56">
        <f t="shared" si="530"/>
        <v>25295823.716495484</v>
      </c>
      <c r="CU461" s="56">
        <f t="shared" si="530"/>
        <v>0</v>
      </c>
      <c r="CV461" s="56">
        <f t="shared" si="530"/>
        <v>33841383.068816677</v>
      </c>
      <c r="CW461" s="56">
        <f t="shared" si="530"/>
        <v>0</v>
      </c>
      <c r="CX461" s="56">
        <f t="shared" si="530"/>
        <v>0</v>
      </c>
      <c r="CY461" s="56">
        <f t="shared" si="530"/>
        <v>0</v>
      </c>
      <c r="CZ461" s="56">
        <f t="shared" ref="CZ461:DZ461" si="531">SUM(CZ455:CZ460)</f>
        <v>0</v>
      </c>
      <c r="DA461" s="56">
        <f t="shared" si="531"/>
        <v>0</v>
      </c>
      <c r="DB461" s="56">
        <f t="shared" si="531"/>
        <v>0</v>
      </c>
      <c r="DC461" s="56">
        <f t="shared" si="531"/>
        <v>0</v>
      </c>
      <c r="DD461" s="56">
        <f t="shared" si="531"/>
        <v>0</v>
      </c>
      <c r="DE461" s="56">
        <f t="shared" si="531"/>
        <v>0</v>
      </c>
      <c r="DF461" s="56">
        <f t="shared" si="531"/>
        <v>26178675.805383042</v>
      </c>
      <c r="DG461" s="56">
        <f t="shared" si="531"/>
        <v>0</v>
      </c>
      <c r="DH461" s="56">
        <f t="shared" si="531"/>
        <v>35022484.584544986</v>
      </c>
      <c r="DI461" s="56">
        <f t="shared" si="531"/>
        <v>0</v>
      </c>
      <c r="DJ461" s="56">
        <f t="shared" si="531"/>
        <v>0</v>
      </c>
      <c r="DK461" s="56">
        <f t="shared" si="531"/>
        <v>0</v>
      </c>
      <c r="DL461" s="56">
        <f t="shared" si="531"/>
        <v>0</v>
      </c>
      <c r="DM461" s="56">
        <f t="shared" si="531"/>
        <v>0</v>
      </c>
      <c r="DN461" s="56">
        <f t="shared" si="531"/>
        <v>0</v>
      </c>
      <c r="DO461" s="56">
        <f t="shared" si="531"/>
        <v>0</v>
      </c>
      <c r="DP461" s="56">
        <f t="shared" si="531"/>
        <v>0</v>
      </c>
      <c r="DQ461" s="56">
        <f t="shared" si="531"/>
        <v>0</v>
      </c>
      <c r="DR461" s="56">
        <f t="shared" si="531"/>
        <v>27094929.458571456</v>
      </c>
      <c r="DS461" s="56">
        <f t="shared" si="531"/>
        <v>0</v>
      </c>
      <c r="DT461" s="56">
        <f t="shared" si="531"/>
        <v>36248271.54500407</v>
      </c>
      <c r="DU461" s="56">
        <f t="shared" si="531"/>
        <v>0</v>
      </c>
      <c r="DV461" s="56">
        <f t="shared" si="531"/>
        <v>0</v>
      </c>
      <c r="DW461" s="56">
        <f t="shared" si="531"/>
        <v>0</v>
      </c>
      <c r="DX461" s="56">
        <f t="shared" si="531"/>
        <v>0</v>
      </c>
      <c r="DY461" s="56">
        <f t="shared" si="531"/>
        <v>0</v>
      </c>
      <c r="DZ461" s="56">
        <f t="shared" si="531"/>
        <v>0</v>
      </c>
    </row>
    <row r="462" spans="1:130" x14ac:dyDescent="0.25"/>
    <row r="463" spans="1:130" ht="13" x14ac:dyDescent="0.3">
      <c r="B463" s="108" t="s">
        <v>106</v>
      </c>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row>
    <row r="464" spans="1:130" x14ac:dyDescent="0.25">
      <c r="B464" t="s">
        <v>33</v>
      </c>
      <c r="F464" s="46">
        <f t="shared" ref="F464:F470" si="532">SUM(H464:DZ464)</f>
        <v>7512846.2954567708</v>
      </c>
      <c r="H464" s="16">
        <f>NSW!J205+NSW!J295</f>
        <v>0</v>
      </c>
      <c r="I464" s="16">
        <f>NSW!K205+NSW!K295</f>
        <v>0</v>
      </c>
      <c r="J464" s="16">
        <f>NSW!L205+NSW!L295</f>
        <v>0</v>
      </c>
      <c r="K464" s="16">
        <f>NSW!M205+NSW!M295</f>
        <v>0</v>
      </c>
      <c r="L464" s="16">
        <f>NSW!N205+NSW!N295</f>
        <v>0</v>
      </c>
      <c r="M464" s="16">
        <f>NSW!O205+NSW!O295</f>
        <v>0</v>
      </c>
      <c r="N464" s="16">
        <f>NSW!P205+NSW!P295</f>
        <v>0</v>
      </c>
      <c r="O464" s="16">
        <f>NSW!Q205+NSW!Q295</f>
        <v>0</v>
      </c>
      <c r="P464" s="16">
        <f>NSW!R205+NSW!R295</f>
        <v>3691816.3614038178</v>
      </c>
      <c r="Q464" s="16">
        <f>NSW!S205+NSW!S295</f>
        <v>0</v>
      </c>
      <c r="R464" s="16">
        <f>NSW!T205+NSW!T295</f>
        <v>0</v>
      </c>
      <c r="S464" s="16">
        <f>NSW!U205+NSW!U295</f>
        <v>0</v>
      </c>
      <c r="T464" s="16">
        <f>NSW!V205+NSW!V295</f>
        <v>0</v>
      </c>
      <c r="U464" s="16">
        <f>NSW!W205+NSW!W295</f>
        <v>0</v>
      </c>
      <c r="V464" s="16">
        <f>NSW!X205+NSW!X295</f>
        <v>0</v>
      </c>
      <c r="W464" s="16">
        <f>NSW!Y205+NSW!Y295</f>
        <v>0</v>
      </c>
      <c r="X464" s="16">
        <f>NSW!Z205+NSW!Z295</f>
        <v>0</v>
      </c>
      <c r="Y464" s="16">
        <f>NSW!AA205+NSW!AA295</f>
        <v>0</v>
      </c>
      <c r="Z464" s="16">
        <f>NSW!AB205+NSW!AB295</f>
        <v>0</v>
      </c>
      <c r="AA464" s="16">
        <f>NSW!AC205+NSW!AC295</f>
        <v>0</v>
      </c>
      <c r="AB464" s="16">
        <f>NSW!AD205+NSW!AD295</f>
        <v>3821029.934052953</v>
      </c>
      <c r="AC464" s="16">
        <f>NSW!AE205+NSW!AE295</f>
        <v>0</v>
      </c>
      <c r="AD464" s="16">
        <f>NSW!AF205+NSW!AF295</f>
        <v>0</v>
      </c>
      <c r="AE464" s="16">
        <f>NSW!AG205+NSW!AG295</f>
        <v>0</v>
      </c>
      <c r="AF464" s="16">
        <f>NSW!AH205+NSW!AH295</f>
        <v>0</v>
      </c>
      <c r="AG464" s="16">
        <f>NSW!AI205+NSW!AI295</f>
        <v>0</v>
      </c>
      <c r="AH464" s="16">
        <f>NSW!AJ205+NSW!AJ295</f>
        <v>0</v>
      </c>
      <c r="AI464" s="16">
        <f>NSW!AK205+NSW!AK295</f>
        <v>0</v>
      </c>
      <c r="AJ464" s="16">
        <f>NSW!AL205+NSW!AL295</f>
        <v>0</v>
      </c>
      <c r="AK464" s="16">
        <f>NSW!AM205+NSW!AM295</f>
        <v>0</v>
      </c>
      <c r="AL464" s="16">
        <f>NSW!AN205+NSW!AN295</f>
        <v>0</v>
      </c>
      <c r="AM464" s="16">
        <f>NSW!AO205+NSW!AO295</f>
        <v>0</v>
      </c>
      <c r="AN464" s="16">
        <f>NSW!AP205+NSW!AP295</f>
        <v>0</v>
      </c>
      <c r="AO464" s="16">
        <f>NSW!AQ205+NSW!AQ295</f>
        <v>0</v>
      </c>
      <c r="AP464" s="16">
        <f>NSW!AR205+NSW!AR295</f>
        <v>0</v>
      </c>
      <c r="AQ464" s="16">
        <f>NSW!AS205+NSW!AS295</f>
        <v>0</v>
      </c>
      <c r="AR464" s="16">
        <f>NSW!AT205+NSW!AT295</f>
        <v>0</v>
      </c>
      <c r="AS464" s="16">
        <f>NSW!AU205+NSW!AU295</f>
        <v>0</v>
      </c>
      <c r="AT464" s="16">
        <f>NSW!AV205+NSW!AV295</f>
        <v>0</v>
      </c>
      <c r="AU464" s="16">
        <f>NSW!AW205+NSW!AW295</f>
        <v>0</v>
      </c>
      <c r="AV464" s="16">
        <f>NSW!AX205+NSW!AX295</f>
        <v>0</v>
      </c>
      <c r="AW464" s="16">
        <f>NSW!AY205+NSW!AY295</f>
        <v>0</v>
      </c>
      <c r="AX464" s="16">
        <f>NSW!AZ205+NSW!AZ295</f>
        <v>0</v>
      </c>
      <c r="AY464" s="16">
        <f>NSW!BA205+NSW!BA295</f>
        <v>0</v>
      </c>
      <c r="AZ464" s="16">
        <f>NSW!BB205+NSW!BB295</f>
        <v>0</v>
      </c>
      <c r="BA464" s="16">
        <f>NSW!BC205+NSW!BC295</f>
        <v>0</v>
      </c>
      <c r="BB464" s="16">
        <f>NSW!BD205+NSW!BD295</f>
        <v>0</v>
      </c>
      <c r="BC464" s="16">
        <f>NSW!BE205+NSW!BE295</f>
        <v>0</v>
      </c>
      <c r="BD464" s="16">
        <f>NSW!BF205+NSW!BF295</f>
        <v>0</v>
      </c>
      <c r="BE464" s="16">
        <f>NSW!BG205+NSW!BG295</f>
        <v>0</v>
      </c>
      <c r="BF464" s="16">
        <f>NSW!BH205+NSW!BH295</f>
        <v>0</v>
      </c>
      <c r="BG464" s="16">
        <f>NSW!BI205+NSW!BI295</f>
        <v>0</v>
      </c>
      <c r="BH464" s="16">
        <f>NSW!BJ205+NSW!BJ295</f>
        <v>0</v>
      </c>
      <c r="BI464" s="16">
        <f>NSW!BK205+NSW!BK295</f>
        <v>0</v>
      </c>
      <c r="BJ464" s="16">
        <f>NSW!BL205+NSW!BL295</f>
        <v>0</v>
      </c>
      <c r="BK464" s="16">
        <f>NSW!BM205+NSW!BM295</f>
        <v>0</v>
      </c>
      <c r="BL464" s="16">
        <f>NSW!BN205+NSW!BN295</f>
        <v>0</v>
      </c>
      <c r="BM464" s="16">
        <f>NSW!BO205+NSW!BO295</f>
        <v>0</v>
      </c>
      <c r="BN464" s="16">
        <f>NSW!BP205+NSW!BP295</f>
        <v>0</v>
      </c>
      <c r="BO464" s="16">
        <f>NSW!BQ205+NSW!BQ295</f>
        <v>0</v>
      </c>
      <c r="BP464" s="16">
        <f>NSW!BR205+NSW!BR295</f>
        <v>0</v>
      </c>
      <c r="BQ464" s="16">
        <f>NSW!BS205+NSW!BS295</f>
        <v>0</v>
      </c>
      <c r="BR464" s="16">
        <f>NSW!BT205+NSW!BT295</f>
        <v>0</v>
      </c>
      <c r="BS464" s="16">
        <f>NSW!BU205+NSW!BU295</f>
        <v>0</v>
      </c>
      <c r="BT464" s="16">
        <f>NSW!BV205+NSW!BV295</f>
        <v>0</v>
      </c>
      <c r="BU464" s="16">
        <f>NSW!BW205+NSW!BW295</f>
        <v>0</v>
      </c>
      <c r="BV464" s="16">
        <f>NSW!BX205+NSW!BX295</f>
        <v>0</v>
      </c>
      <c r="BW464" s="16">
        <f>NSW!BY205+NSW!BY295</f>
        <v>0</v>
      </c>
      <c r="BX464" s="16">
        <f>NSW!BZ205+NSW!BZ295</f>
        <v>0</v>
      </c>
      <c r="BY464" s="16">
        <f>NSW!CA205+NSW!CA295</f>
        <v>0</v>
      </c>
      <c r="BZ464" s="16">
        <f>NSW!CB205+NSW!CB295</f>
        <v>0</v>
      </c>
      <c r="CA464" s="16">
        <f>NSW!CC205+NSW!CC295</f>
        <v>0</v>
      </c>
      <c r="CB464" s="16">
        <f>NSW!CD205+NSW!CD295</f>
        <v>0</v>
      </c>
      <c r="CC464" s="16">
        <f>NSW!CE205+NSW!CE295</f>
        <v>0</v>
      </c>
      <c r="CD464" s="16">
        <f>NSW!CF205+NSW!CF295</f>
        <v>0</v>
      </c>
      <c r="CE464" s="16">
        <f>NSW!CG205+NSW!CG295</f>
        <v>0</v>
      </c>
      <c r="CF464" s="16">
        <f>NSW!CH205+NSW!CH295</f>
        <v>0</v>
      </c>
      <c r="CG464" s="16">
        <f>NSW!CI205+NSW!CI295</f>
        <v>0</v>
      </c>
      <c r="CH464" s="16">
        <f>NSW!CJ205+NSW!CJ295</f>
        <v>0</v>
      </c>
      <c r="CI464" s="16">
        <f>NSW!CK205+NSW!CK295</f>
        <v>0</v>
      </c>
      <c r="CJ464" s="16">
        <f>NSW!CL205+NSW!CL295</f>
        <v>0</v>
      </c>
      <c r="CK464" s="16">
        <f>NSW!CM205+NSW!CM295</f>
        <v>0</v>
      </c>
      <c r="CL464" s="16">
        <f>NSW!CN205+NSW!CN295</f>
        <v>0</v>
      </c>
      <c r="CM464" s="16">
        <f>NSW!CO205+NSW!CO295</f>
        <v>0</v>
      </c>
      <c r="CN464" s="16">
        <f>NSW!CP205+NSW!CP295</f>
        <v>0</v>
      </c>
      <c r="CO464" s="16">
        <f>NSW!CQ205+NSW!CQ295</f>
        <v>0</v>
      </c>
      <c r="CP464" s="16">
        <f>NSW!CR205+NSW!CR295</f>
        <v>0</v>
      </c>
      <c r="CQ464" s="16">
        <f>NSW!CS205+NSW!CS295</f>
        <v>0</v>
      </c>
      <c r="CR464" s="16">
        <f>NSW!CT205+NSW!CT295</f>
        <v>0</v>
      </c>
      <c r="CS464" s="16">
        <f>NSW!CU205+NSW!CU295</f>
        <v>0</v>
      </c>
      <c r="CT464" s="16">
        <f>NSW!CV205+NSW!CV295</f>
        <v>0</v>
      </c>
      <c r="CU464" s="16">
        <f>NSW!CW205+NSW!CW295</f>
        <v>0</v>
      </c>
      <c r="CV464" s="16">
        <f>NSW!CX205+NSW!CX295</f>
        <v>0</v>
      </c>
      <c r="CW464" s="16">
        <f>NSW!CY205+NSW!CY295</f>
        <v>0</v>
      </c>
      <c r="CX464" s="16">
        <f>NSW!CZ205+NSW!CZ295</f>
        <v>0</v>
      </c>
      <c r="CY464" s="16">
        <f>NSW!DA205+NSW!DA295</f>
        <v>0</v>
      </c>
      <c r="CZ464" s="16">
        <f>NSW!DB205+NSW!DB295</f>
        <v>0</v>
      </c>
      <c r="DA464" s="16">
        <f>NSW!DC205+NSW!DC295</f>
        <v>0</v>
      </c>
      <c r="DB464" s="16">
        <f>NSW!DD205+NSW!DD295</f>
        <v>0</v>
      </c>
      <c r="DC464" s="16">
        <f>NSW!DE205+NSW!DE295</f>
        <v>0</v>
      </c>
      <c r="DD464" s="16">
        <f>NSW!DF205+NSW!DF295</f>
        <v>0</v>
      </c>
      <c r="DE464" s="16">
        <f>NSW!DG205+NSW!DG295</f>
        <v>0</v>
      </c>
      <c r="DF464" s="16">
        <f>NSW!DH205+NSW!DH295</f>
        <v>0</v>
      </c>
      <c r="DG464" s="16">
        <f>NSW!DI205+NSW!DI295</f>
        <v>0</v>
      </c>
      <c r="DH464" s="16">
        <f>NSW!DJ205+NSW!DJ295</f>
        <v>0</v>
      </c>
      <c r="DI464" s="16">
        <f>NSW!DK205+NSW!DK295</f>
        <v>0</v>
      </c>
      <c r="DJ464" s="16">
        <f>NSW!DL205+NSW!DL295</f>
        <v>0</v>
      </c>
      <c r="DK464" s="16">
        <f>NSW!DM205+NSW!DM295</f>
        <v>0</v>
      </c>
      <c r="DL464" s="16">
        <f>NSW!DN205+NSW!DN295</f>
        <v>0</v>
      </c>
      <c r="DM464" s="16">
        <f>NSW!DO205+NSW!DO295</f>
        <v>0</v>
      </c>
      <c r="DN464" s="16">
        <f>NSW!DP205+NSW!DP295</f>
        <v>0</v>
      </c>
      <c r="DO464" s="16">
        <f>NSW!DQ205+NSW!DQ295</f>
        <v>0</v>
      </c>
      <c r="DP464" s="16">
        <f>NSW!DR205+NSW!DR295</f>
        <v>0</v>
      </c>
      <c r="DQ464" s="16">
        <f>NSW!DS205+NSW!DS295</f>
        <v>0</v>
      </c>
      <c r="DR464" s="16">
        <f>NSW!DT205+NSW!DT295</f>
        <v>0</v>
      </c>
      <c r="DS464" s="16">
        <f>NSW!DU205+NSW!DU295</f>
        <v>0</v>
      </c>
      <c r="DT464" s="16">
        <f>NSW!DV205+NSW!DV295</f>
        <v>0</v>
      </c>
      <c r="DU464" s="16">
        <f>NSW!DW205+NSW!DW295</f>
        <v>0</v>
      </c>
      <c r="DV464" s="16">
        <f>NSW!DX205+NSW!DX295</f>
        <v>0</v>
      </c>
      <c r="DW464" s="16">
        <f>NSW!DY205+NSW!DY295</f>
        <v>0</v>
      </c>
      <c r="DX464" s="16">
        <f>NSW!DZ205+NSW!DZ295</f>
        <v>0</v>
      </c>
      <c r="DY464" s="16">
        <f>NSW!EA205+NSW!EA295</f>
        <v>0</v>
      </c>
      <c r="DZ464" s="16">
        <f>NSW!EB205+NSW!EB295</f>
        <v>0</v>
      </c>
    </row>
    <row r="465" spans="2:130" x14ac:dyDescent="0.25">
      <c r="B465" t="s">
        <v>35</v>
      </c>
      <c r="F465" s="46">
        <f t="shared" si="532"/>
        <v>624771.83623821859</v>
      </c>
      <c r="H465" s="16">
        <f>QLD!J205+QLD!J295</f>
        <v>0</v>
      </c>
      <c r="I465" s="16">
        <f>QLD!K205+QLD!K295</f>
        <v>0</v>
      </c>
      <c r="J465" s="16">
        <f>QLD!L205+QLD!L295</f>
        <v>0</v>
      </c>
      <c r="K465" s="16">
        <f>QLD!M205+QLD!M295</f>
        <v>0</v>
      </c>
      <c r="L465" s="16">
        <f>QLD!N205+QLD!N295</f>
        <v>0</v>
      </c>
      <c r="M465" s="16">
        <f>QLD!O205+QLD!O295</f>
        <v>0</v>
      </c>
      <c r="N465" s="16">
        <f>QLD!P205+QLD!P295</f>
        <v>0</v>
      </c>
      <c r="O465" s="16">
        <f>QLD!Q205+QLD!Q295</f>
        <v>0</v>
      </c>
      <c r="P465" s="16">
        <f>QLD!R205+QLD!R295</f>
        <v>307013.18734064791</v>
      </c>
      <c r="Q465" s="16">
        <f>QLD!S205+QLD!S295</f>
        <v>0</v>
      </c>
      <c r="R465" s="16">
        <f>QLD!T205+QLD!T295</f>
        <v>0</v>
      </c>
      <c r="S465" s="16">
        <f>QLD!U205+QLD!U295</f>
        <v>0</v>
      </c>
      <c r="T465" s="16">
        <f>QLD!V205+QLD!V295</f>
        <v>0</v>
      </c>
      <c r="U465" s="16">
        <f>QLD!W205+QLD!W295</f>
        <v>0</v>
      </c>
      <c r="V465" s="16">
        <f>QLD!X205+QLD!X295</f>
        <v>0</v>
      </c>
      <c r="W465" s="16">
        <f>QLD!Y205+QLD!Y295</f>
        <v>0</v>
      </c>
      <c r="X465" s="16">
        <f>QLD!Z205+QLD!Z295</f>
        <v>0</v>
      </c>
      <c r="Y465" s="16">
        <f>QLD!AA205+QLD!AA295</f>
        <v>0</v>
      </c>
      <c r="Z465" s="16">
        <f>QLD!AB205+QLD!AB295</f>
        <v>0</v>
      </c>
      <c r="AA465" s="16">
        <f>QLD!AC205+QLD!AC295</f>
        <v>0</v>
      </c>
      <c r="AB465" s="16">
        <f>QLD!AD205+QLD!AD295</f>
        <v>317758.64889757067</v>
      </c>
      <c r="AC465" s="16">
        <f>QLD!AE205+QLD!AE295</f>
        <v>0</v>
      </c>
      <c r="AD465" s="16">
        <f>QLD!AF205+QLD!AF295</f>
        <v>0</v>
      </c>
      <c r="AE465" s="16">
        <f>QLD!AG205+QLD!AG295</f>
        <v>0</v>
      </c>
      <c r="AF465" s="16">
        <f>QLD!AH205+QLD!AH295</f>
        <v>0</v>
      </c>
      <c r="AG465" s="16">
        <f>QLD!AI205+QLD!AI295</f>
        <v>0</v>
      </c>
      <c r="AH465" s="16">
        <f>QLD!AJ205+QLD!AJ295</f>
        <v>0</v>
      </c>
      <c r="AI465" s="16">
        <f>QLD!AK205+QLD!AK295</f>
        <v>0</v>
      </c>
      <c r="AJ465" s="16">
        <f>QLD!AL205+QLD!AL295</f>
        <v>0</v>
      </c>
      <c r="AK465" s="16">
        <f>QLD!AM205+QLD!AM295</f>
        <v>0</v>
      </c>
      <c r="AL465" s="16">
        <f>QLD!AN205+QLD!AN295</f>
        <v>0</v>
      </c>
      <c r="AM465" s="16">
        <f>QLD!AO205+QLD!AO295</f>
        <v>0</v>
      </c>
      <c r="AN465" s="16">
        <f>QLD!AP205+QLD!AP295</f>
        <v>0</v>
      </c>
      <c r="AO465" s="16">
        <f>QLD!AQ205+QLD!AQ295</f>
        <v>0</v>
      </c>
      <c r="AP465" s="16">
        <f>QLD!AR205+QLD!AR295</f>
        <v>0</v>
      </c>
      <c r="AQ465" s="16">
        <f>QLD!AS205+QLD!AS295</f>
        <v>0</v>
      </c>
      <c r="AR465" s="16">
        <f>QLD!AT205+QLD!AT295</f>
        <v>0</v>
      </c>
      <c r="AS465" s="16">
        <f>QLD!AU205+QLD!AU295</f>
        <v>0</v>
      </c>
      <c r="AT465" s="16">
        <f>QLD!AV205+QLD!AV295</f>
        <v>0</v>
      </c>
      <c r="AU465" s="16">
        <f>QLD!AW205+QLD!AW295</f>
        <v>0</v>
      </c>
      <c r="AV465" s="16">
        <f>QLD!AX205+QLD!AX295</f>
        <v>0</v>
      </c>
      <c r="AW465" s="16">
        <f>QLD!AY205+QLD!AY295</f>
        <v>0</v>
      </c>
      <c r="AX465" s="16">
        <f>QLD!AZ205+QLD!AZ295</f>
        <v>0</v>
      </c>
      <c r="AY465" s="16">
        <f>QLD!BA205+QLD!BA295</f>
        <v>0</v>
      </c>
      <c r="AZ465" s="16">
        <f>QLD!BB205+QLD!BB295</f>
        <v>0</v>
      </c>
      <c r="BA465" s="16">
        <f>QLD!BC205+QLD!BC295</f>
        <v>0</v>
      </c>
      <c r="BB465" s="16">
        <f>QLD!BD205+QLD!BD295</f>
        <v>0</v>
      </c>
      <c r="BC465" s="16">
        <f>QLD!BE205+QLD!BE295</f>
        <v>0</v>
      </c>
      <c r="BD465" s="16">
        <f>QLD!BF205+QLD!BF295</f>
        <v>0</v>
      </c>
      <c r="BE465" s="16">
        <f>QLD!BG205+QLD!BG295</f>
        <v>0</v>
      </c>
      <c r="BF465" s="16">
        <f>QLD!BH205+QLD!BH295</f>
        <v>0</v>
      </c>
      <c r="BG465" s="16">
        <f>QLD!BI205+QLD!BI295</f>
        <v>0</v>
      </c>
      <c r="BH465" s="16">
        <f>QLD!BJ205+QLD!BJ295</f>
        <v>0</v>
      </c>
      <c r="BI465" s="16">
        <f>QLD!BK205+QLD!BK295</f>
        <v>0</v>
      </c>
      <c r="BJ465" s="16">
        <f>QLD!BL205+QLD!BL295</f>
        <v>0</v>
      </c>
      <c r="BK465" s="16">
        <f>QLD!BM205+QLD!BM295</f>
        <v>0</v>
      </c>
      <c r="BL465" s="16">
        <f>QLD!BN205+QLD!BN295</f>
        <v>0</v>
      </c>
      <c r="BM465" s="16">
        <f>QLD!BO205+QLD!BO295</f>
        <v>0</v>
      </c>
      <c r="BN465" s="16">
        <f>QLD!BP205+QLD!BP295</f>
        <v>0</v>
      </c>
      <c r="BO465" s="16">
        <f>QLD!BQ205+QLD!BQ295</f>
        <v>0</v>
      </c>
      <c r="BP465" s="16">
        <f>QLD!BR205+QLD!BR295</f>
        <v>0</v>
      </c>
      <c r="BQ465" s="16">
        <f>QLD!BS205+QLD!BS295</f>
        <v>0</v>
      </c>
      <c r="BR465" s="16">
        <f>QLD!BT205+QLD!BT295</f>
        <v>0</v>
      </c>
      <c r="BS465" s="16">
        <f>QLD!BU205+QLD!BU295</f>
        <v>0</v>
      </c>
      <c r="BT465" s="16">
        <f>QLD!BV205+QLD!BV295</f>
        <v>0</v>
      </c>
      <c r="BU465" s="16">
        <f>QLD!BW205+QLD!BW295</f>
        <v>0</v>
      </c>
      <c r="BV465" s="16">
        <f>QLD!BX205+QLD!BX295</f>
        <v>0</v>
      </c>
      <c r="BW465" s="16">
        <f>QLD!BY205+QLD!BY295</f>
        <v>0</v>
      </c>
      <c r="BX465" s="16">
        <f>QLD!BZ205+QLD!BZ295</f>
        <v>0</v>
      </c>
      <c r="BY465" s="16">
        <f>QLD!CA205+QLD!CA295</f>
        <v>0</v>
      </c>
      <c r="BZ465" s="16">
        <f>QLD!CB205+QLD!CB295</f>
        <v>0</v>
      </c>
      <c r="CA465" s="16">
        <f>QLD!CC205+QLD!CC295</f>
        <v>0</v>
      </c>
      <c r="CB465" s="16">
        <f>QLD!CD205+QLD!CD295</f>
        <v>0</v>
      </c>
      <c r="CC465" s="16">
        <f>QLD!CE205+QLD!CE295</f>
        <v>0</v>
      </c>
      <c r="CD465" s="16">
        <f>QLD!CF205+QLD!CF295</f>
        <v>0</v>
      </c>
      <c r="CE465" s="16">
        <f>QLD!CG205+QLD!CG295</f>
        <v>0</v>
      </c>
      <c r="CF465" s="16">
        <f>QLD!CH205+QLD!CH295</f>
        <v>0</v>
      </c>
      <c r="CG465" s="16">
        <f>QLD!CI205+QLD!CI295</f>
        <v>0</v>
      </c>
      <c r="CH465" s="16">
        <f>QLD!CJ205+QLD!CJ295</f>
        <v>0</v>
      </c>
      <c r="CI465" s="16">
        <f>QLD!CK205+QLD!CK295</f>
        <v>0</v>
      </c>
      <c r="CJ465" s="16">
        <f>QLD!CL205+QLD!CL295</f>
        <v>0</v>
      </c>
      <c r="CK465" s="16">
        <f>QLD!CM205+QLD!CM295</f>
        <v>0</v>
      </c>
      <c r="CL465" s="16">
        <f>QLD!CN205+QLD!CN295</f>
        <v>0</v>
      </c>
      <c r="CM465" s="16">
        <f>QLD!CO205+QLD!CO295</f>
        <v>0</v>
      </c>
      <c r="CN465" s="16">
        <f>QLD!CP205+QLD!CP295</f>
        <v>0</v>
      </c>
      <c r="CO465" s="16">
        <f>QLD!CQ205+QLD!CQ295</f>
        <v>0</v>
      </c>
      <c r="CP465" s="16">
        <f>QLD!CR205+QLD!CR295</f>
        <v>0</v>
      </c>
      <c r="CQ465" s="16">
        <f>QLD!CS205+QLD!CS295</f>
        <v>0</v>
      </c>
      <c r="CR465" s="16">
        <f>QLD!CT205+QLD!CT295</f>
        <v>0</v>
      </c>
      <c r="CS465" s="16">
        <f>QLD!CU205+QLD!CU295</f>
        <v>0</v>
      </c>
      <c r="CT465" s="16">
        <f>QLD!CV205+QLD!CV295</f>
        <v>0</v>
      </c>
      <c r="CU465" s="16">
        <f>QLD!CW205+QLD!CW295</f>
        <v>0</v>
      </c>
      <c r="CV465" s="16">
        <f>QLD!CX205+QLD!CX295</f>
        <v>0</v>
      </c>
      <c r="CW465" s="16">
        <f>QLD!CY205+QLD!CY295</f>
        <v>0</v>
      </c>
      <c r="CX465" s="16">
        <f>QLD!CZ205+QLD!CZ295</f>
        <v>0</v>
      </c>
      <c r="CY465" s="16">
        <f>QLD!DA205+QLD!DA295</f>
        <v>0</v>
      </c>
      <c r="CZ465" s="16">
        <f>QLD!DB205+QLD!DB295</f>
        <v>0</v>
      </c>
      <c r="DA465" s="16">
        <f>QLD!DC205+QLD!DC295</f>
        <v>0</v>
      </c>
      <c r="DB465" s="16">
        <f>QLD!DD205+QLD!DD295</f>
        <v>0</v>
      </c>
      <c r="DC465" s="16">
        <f>QLD!DE205+QLD!DE295</f>
        <v>0</v>
      </c>
      <c r="DD465" s="16">
        <f>QLD!DF205+QLD!DF295</f>
        <v>0</v>
      </c>
      <c r="DE465" s="16">
        <f>QLD!DG205+QLD!DG295</f>
        <v>0</v>
      </c>
      <c r="DF465" s="16">
        <f>QLD!DH205+QLD!DH295</f>
        <v>0</v>
      </c>
      <c r="DG465" s="16">
        <f>QLD!DI205+QLD!DI295</f>
        <v>0</v>
      </c>
      <c r="DH465" s="16">
        <f>QLD!DJ205+QLD!DJ295</f>
        <v>0</v>
      </c>
      <c r="DI465" s="16">
        <f>QLD!DK205+QLD!DK295</f>
        <v>0</v>
      </c>
      <c r="DJ465" s="16">
        <f>QLD!DL205+QLD!DL295</f>
        <v>0</v>
      </c>
      <c r="DK465" s="16">
        <f>QLD!DM205+QLD!DM295</f>
        <v>0</v>
      </c>
      <c r="DL465" s="16">
        <f>QLD!DN205+QLD!DN295</f>
        <v>0</v>
      </c>
      <c r="DM465" s="16">
        <f>QLD!DO205+QLD!DO295</f>
        <v>0</v>
      </c>
      <c r="DN465" s="16">
        <f>QLD!DP205+QLD!DP295</f>
        <v>0</v>
      </c>
      <c r="DO465" s="16">
        <f>QLD!DQ205+QLD!DQ295</f>
        <v>0</v>
      </c>
      <c r="DP465" s="16">
        <f>QLD!DR205+QLD!DR295</f>
        <v>0</v>
      </c>
      <c r="DQ465" s="16">
        <f>QLD!DS205+QLD!DS295</f>
        <v>0</v>
      </c>
      <c r="DR465" s="16">
        <f>QLD!DT205+QLD!DT295</f>
        <v>0</v>
      </c>
      <c r="DS465" s="16">
        <f>QLD!DU205+QLD!DU295</f>
        <v>0</v>
      </c>
      <c r="DT465" s="16">
        <f>QLD!DV205+QLD!DV295</f>
        <v>0</v>
      </c>
      <c r="DU465" s="16">
        <f>QLD!DW205+QLD!DW295</f>
        <v>0</v>
      </c>
      <c r="DV465" s="16">
        <f>QLD!DX205+QLD!DX295</f>
        <v>0</v>
      </c>
      <c r="DW465" s="16">
        <f>QLD!DY205+QLD!DY295</f>
        <v>0</v>
      </c>
      <c r="DX465" s="16">
        <f>QLD!DZ205+QLD!DZ295</f>
        <v>0</v>
      </c>
      <c r="DY465" s="16">
        <f>QLD!EA205+QLD!EA295</f>
        <v>0</v>
      </c>
      <c r="DZ465" s="16">
        <f>QLD!EB205+QLD!EB295</f>
        <v>0</v>
      </c>
    </row>
    <row r="466" spans="2:130" x14ac:dyDescent="0.25">
      <c r="B466" t="s">
        <v>37</v>
      </c>
      <c r="F466" s="46">
        <f t="shared" si="532"/>
        <v>4965388.4345250465</v>
      </c>
      <c r="H466" s="16">
        <f>SA!J205+SA!J295</f>
        <v>0</v>
      </c>
      <c r="I466" s="16">
        <f>SA!K205+SA!K295</f>
        <v>0</v>
      </c>
      <c r="J466" s="16">
        <f>SA!L205+SA!L295</f>
        <v>0</v>
      </c>
      <c r="K466" s="16">
        <f>SA!M205+SA!M295</f>
        <v>0</v>
      </c>
      <c r="L466" s="16">
        <f>SA!N205+SA!N295</f>
        <v>0</v>
      </c>
      <c r="M466" s="16">
        <f>SA!O205+SA!O295</f>
        <v>0</v>
      </c>
      <c r="N466" s="16">
        <f>SA!P205+SA!P295</f>
        <v>2439994.3167199241</v>
      </c>
      <c r="O466" s="16">
        <f>SA!Q205+SA!Q295</f>
        <v>0</v>
      </c>
      <c r="P466" s="16">
        <f>SA!R205+SA!R295</f>
        <v>0</v>
      </c>
      <c r="Q466" s="16">
        <f>SA!S205+SA!S295</f>
        <v>0</v>
      </c>
      <c r="R466" s="16">
        <f>SA!T205+SA!T295</f>
        <v>0</v>
      </c>
      <c r="S466" s="16">
        <f>SA!U205+SA!U295</f>
        <v>0</v>
      </c>
      <c r="T466" s="16">
        <f>SA!V205+SA!V295</f>
        <v>0</v>
      </c>
      <c r="U466" s="16">
        <f>SA!W205+SA!W295</f>
        <v>0</v>
      </c>
      <c r="V466" s="16">
        <f>SA!X205+SA!X295</f>
        <v>0</v>
      </c>
      <c r="W466" s="16">
        <f>SA!Y205+SA!Y295</f>
        <v>0</v>
      </c>
      <c r="X466" s="16">
        <f>SA!Z205+SA!Z295</f>
        <v>0</v>
      </c>
      <c r="Y466" s="16">
        <f>SA!AA205+SA!AA295</f>
        <v>0</v>
      </c>
      <c r="Z466" s="16">
        <f>SA!AB205+SA!AB295</f>
        <v>2525394.1178051224</v>
      </c>
      <c r="AA466" s="16">
        <f>SA!AC205+SA!AC295</f>
        <v>0</v>
      </c>
      <c r="AB466" s="16">
        <f>SA!AD205+SA!AD295</f>
        <v>0</v>
      </c>
      <c r="AC466" s="16">
        <f>SA!AE205+SA!AE295</f>
        <v>0</v>
      </c>
      <c r="AD466" s="16">
        <f>SA!AF205+SA!AF295</f>
        <v>0</v>
      </c>
      <c r="AE466" s="16">
        <f>SA!AG205+SA!AG295</f>
        <v>0</v>
      </c>
      <c r="AF466" s="16">
        <f>SA!AH205+SA!AH295</f>
        <v>0</v>
      </c>
      <c r="AG466" s="16">
        <f>SA!AI205+SA!AI295</f>
        <v>0</v>
      </c>
      <c r="AH466" s="16">
        <f>SA!AJ205+SA!AJ295</f>
        <v>0</v>
      </c>
      <c r="AI466" s="16">
        <f>SA!AK205+SA!AK295</f>
        <v>0</v>
      </c>
      <c r="AJ466" s="16">
        <f>SA!AL205+SA!AL295</f>
        <v>0</v>
      </c>
      <c r="AK466" s="16">
        <f>SA!AM205+SA!AM295</f>
        <v>0</v>
      </c>
      <c r="AL466" s="16">
        <f>SA!AN205+SA!AN295</f>
        <v>0</v>
      </c>
      <c r="AM466" s="16">
        <f>SA!AO205+SA!AO295</f>
        <v>0</v>
      </c>
      <c r="AN466" s="16">
        <f>SA!AP205+SA!AP295</f>
        <v>0</v>
      </c>
      <c r="AO466" s="16">
        <f>SA!AQ205+SA!AQ295</f>
        <v>0</v>
      </c>
      <c r="AP466" s="16">
        <f>SA!AR205+SA!AR295</f>
        <v>0</v>
      </c>
      <c r="AQ466" s="16">
        <f>SA!AS205+SA!AS295</f>
        <v>0</v>
      </c>
      <c r="AR466" s="16">
        <f>SA!AT205+SA!AT295</f>
        <v>0</v>
      </c>
      <c r="AS466" s="16">
        <f>SA!AU205+SA!AU295</f>
        <v>0</v>
      </c>
      <c r="AT466" s="16">
        <f>SA!AV205+SA!AV295</f>
        <v>0</v>
      </c>
      <c r="AU466" s="16">
        <f>SA!AW205+SA!AW295</f>
        <v>0</v>
      </c>
      <c r="AV466" s="16">
        <f>SA!AX205+SA!AX295</f>
        <v>0</v>
      </c>
      <c r="AW466" s="16">
        <f>SA!AY205+SA!AY295</f>
        <v>0</v>
      </c>
      <c r="AX466" s="16">
        <f>SA!AZ205+SA!AZ295</f>
        <v>0</v>
      </c>
      <c r="AY466" s="16">
        <f>SA!BA205+SA!BA295</f>
        <v>0</v>
      </c>
      <c r="AZ466" s="16">
        <f>SA!BB205+SA!BB295</f>
        <v>0</v>
      </c>
      <c r="BA466" s="16">
        <f>SA!BC205+SA!BC295</f>
        <v>0</v>
      </c>
      <c r="BB466" s="16">
        <f>SA!BD205+SA!BD295</f>
        <v>0</v>
      </c>
      <c r="BC466" s="16">
        <f>SA!BE205+SA!BE295</f>
        <v>0</v>
      </c>
      <c r="BD466" s="16">
        <f>SA!BF205+SA!BF295</f>
        <v>0</v>
      </c>
      <c r="BE466" s="16">
        <f>SA!BG205+SA!BG295</f>
        <v>0</v>
      </c>
      <c r="BF466" s="16">
        <f>SA!BH205+SA!BH295</f>
        <v>0</v>
      </c>
      <c r="BG466" s="16">
        <f>SA!BI205+SA!BI295</f>
        <v>0</v>
      </c>
      <c r="BH466" s="16">
        <f>SA!BJ205+SA!BJ295</f>
        <v>0</v>
      </c>
      <c r="BI466" s="16">
        <f>SA!BK205+SA!BK295</f>
        <v>0</v>
      </c>
      <c r="BJ466" s="16">
        <f>SA!BL205+SA!BL295</f>
        <v>0</v>
      </c>
      <c r="BK466" s="16">
        <f>SA!BM205+SA!BM295</f>
        <v>0</v>
      </c>
      <c r="BL466" s="16">
        <f>SA!BN205+SA!BN295</f>
        <v>0</v>
      </c>
      <c r="BM466" s="16">
        <f>SA!BO205+SA!BO295</f>
        <v>0</v>
      </c>
      <c r="BN466" s="16">
        <f>SA!BP205+SA!BP295</f>
        <v>0</v>
      </c>
      <c r="BO466" s="16">
        <f>SA!BQ205+SA!BQ295</f>
        <v>0</v>
      </c>
      <c r="BP466" s="16">
        <f>SA!BR205+SA!BR295</f>
        <v>0</v>
      </c>
      <c r="BQ466" s="16">
        <f>SA!BS205+SA!BS295</f>
        <v>0</v>
      </c>
      <c r="BR466" s="16">
        <f>SA!BT205+SA!BT295</f>
        <v>0</v>
      </c>
      <c r="BS466" s="16">
        <f>SA!BU205+SA!BU295</f>
        <v>0</v>
      </c>
      <c r="BT466" s="16">
        <f>SA!BV205+SA!BV295</f>
        <v>0</v>
      </c>
      <c r="BU466" s="16">
        <f>SA!BW205+SA!BW295</f>
        <v>0</v>
      </c>
      <c r="BV466" s="16">
        <f>SA!BX205+SA!BX295</f>
        <v>0</v>
      </c>
      <c r="BW466" s="16">
        <f>SA!BY205+SA!BY295</f>
        <v>0</v>
      </c>
      <c r="BX466" s="16">
        <f>SA!BZ205+SA!BZ295</f>
        <v>0</v>
      </c>
      <c r="BY466" s="16">
        <f>SA!CA205+SA!CA295</f>
        <v>0</v>
      </c>
      <c r="BZ466" s="16">
        <f>SA!CB205+SA!CB295</f>
        <v>0</v>
      </c>
      <c r="CA466" s="16">
        <f>SA!CC205+SA!CC295</f>
        <v>0</v>
      </c>
      <c r="CB466" s="16">
        <f>SA!CD205+SA!CD295</f>
        <v>0</v>
      </c>
      <c r="CC466" s="16">
        <f>SA!CE205+SA!CE295</f>
        <v>0</v>
      </c>
      <c r="CD466" s="16">
        <f>SA!CF205+SA!CF295</f>
        <v>0</v>
      </c>
      <c r="CE466" s="16">
        <f>SA!CG205+SA!CG295</f>
        <v>0</v>
      </c>
      <c r="CF466" s="16">
        <f>SA!CH205+SA!CH295</f>
        <v>0</v>
      </c>
      <c r="CG466" s="16">
        <f>SA!CI205+SA!CI295</f>
        <v>0</v>
      </c>
      <c r="CH466" s="16">
        <f>SA!CJ205+SA!CJ295</f>
        <v>0</v>
      </c>
      <c r="CI466" s="16">
        <f>SA!CK205+SA!CK295</f>
        <v>0</v>
      </c>
      <c r="CJ466" s="16">
        <f>SA!CL205+SA!CL295</f>
        <v>0</v>
      </c>
      <c r="CK466" s="16">
        <f>SA!CM205+SA!CM295</f>
        <v>0</v>
      </c>
      <c r="CL466" s="16">
        <f>SA!CN205+SA!CN295</f>
        <v>0</v>
      </c>
      <c r="CM466" s="16">
        <f>SA!CO205+SA!CO295</f>
        <v>0</v>
      </c>
      <c r="CN466" s="16">
        <f>SA!CP205+SA!CP295</f>
        <v>0</v>
      </c>
      <c r="CO466" s="16">
        <f>SA!CQ205+SA!CQ295</f>
        <v>0</v>
      </c>
      <c r="CP466" s="16">
        <f>SA!CR205+SA!CR295</f>
        <v>0</v>
      </c>
      <c r="CQ466" s="16">
        <f>SA!CS205+SA!CS295</f>
        <v>0</v>
      </c>
      <c r="CR466" s="16">
        <f>SA!CT205+SA!CT295</f>
        <v>0</v>
      </c>
      <c r="CS466" s="16">
        <f>SA!CU205+SA!CU295</f>
        <v>0</v>
      </c>
      <c r="CT466" s="16">
        <f>SA!CV205+SA!CV295</f>
        <v>0</v>
      </c>
      <c r="CU466" s="16">
        <f>SA!CW205+SA!CW295</f>
        <v>0</v>
      </c>
      <c r="CV466" s="16">
        <f>SA!CX205+SA!CX295</f>
        <v>0</v>
      </c>
      <c r="CW466" s="16">
        <f>SA!CY205+SA!CY295</f>
        <v>0</v>
      </c>
      <c r="CX466" s="16">
        <f>SA!CZ205+SA!CZ295</f>
        <v>0</v>
      </c>
      <c r="CY466" s="16">
        <f>SA!DA205+SA!DA295</f>
        <v>0</v>
      </c>
      <c r="CZ466" s="16">
        <f>SA!DB205+SA!DB295</f>
        <v>0</v>
      </c>
      <c r="DA466" s="16">
        <f>SA!DC205+SA!DC295</f>
        <v>0</v>
      </c>
      <c r="DB466" s="16">
        <f>SA!DD205+SA!DD295</f>
        <v>0</v>
      </c>
      <c r="DC466" s="16">
        <f>SA!DE205+SA!DE295</f>
        <v>0</v>
      </c>
      <c r="DD466" s="16">
        <f>SA!DF205+SA!DF295</f>
        <v>0</v>
      </c>
      <c r="DE466" s="16">
        <f>SA!DG205+SA!DG295</f>
        <v>0</v>
      </c>
      <c r="DF466" s="16">
        <f>SA!DH205+SA!DH295</f>
        <v>0</v>
      </c>
      <c r="DG466" s="16">
        <f>SA!DI205+SA!DI295</f>
        <v>0</v>
      </c>
      <c r="DH466" s="16">
        <f>SA!DJ205+SA!DJ295</f>
        <v>0</v>
      </c>
      <c r="DI466" s="16">
        <f>SA!DK205+SA!DK295</f>
        <v>0</v>
      </c>
      <c r="DJ466" s="16">
        <f>SA!DL205+SA!DL295</f>
        <v>0</v>
      </c>
      <c r="DK466" s="16">
        <f>SA!DM205+SA!DM295</f>
        <v>0</v>
      </c>
      <c r="DL466" s="16">
        <f>SA!DN205+SA!DN295</f>
        <v>0</v>
      </c>
      <c r="DM466" s="16">
        <f>SA!DO205+SA!DO295</f>
        <v>0</v>
      </c>
      <c r="DN466" s="16">
        <f>SA!DP205+SA!DP295</f>
        <v>0</v>
      </c>
      <c r="DO466" s="16">
        <f>SA!DQ205+SA!DQ295</f>
        <v>0</v>
      </c>
      <c r="DP466" s="16">
        <f>SA!DR205+SA!DR295</f>
        <v>0</v>
      </c>
      <c r="DQ466" s="16">
        <f>SA!DS205+SA!DS295</f>
        <v>0</v>
      </c>
      <c r="DR466" s="16">
        <f>SA!DT205+SA!DT295</f>
        <v>0</v>
      </c>
      <c r="DS466" s="16">
        <f>SA!DU205+SA!DU295</f>
        <v>0</v>
      </c>
      <c r="DT466" s="16">
        <f>SA!DV205+SA!DV295</f>
        <v>0</v>
      </c>
      <c r="DU466" s="16">
        <f>SA!DW205+SA!DW295</f>
        <v>0</v>
      </c>
      <c r="DV466" s="16">
        <f>SA!DX205+SA!DX295</f>
        <v>0</v>
      </c>
      <c r="DW466" s="16">
        <f>SA!DY205+SA!DY295</f>
        <v>0</v>
      </c>
      <c r="DX466" s="16">
        <f>SA!DZ205+SA!DZ295</f>
        <v>0</v>
      </c>
      <c r="DY466" s="16">
        <f>SA!EA205+SA!EA295</f>
        <v>0</v>
      </c>
      <c r="DZ466" s="16">
        <f>SA!EB205+SA!EB295</f>
        <v>0</v>
      </c>
    </row>
    <row r="467" spans="2:130" x14ac:dyDescent="0.25">
      <c r="B467" t="s">
        <v>39</v>
      </c>
      <c r="F467" s="46">
        <f t="shared" si="532"/>
        <v>1877083.9387510321</v>
      </c>
      <c r="H467" s="16">
        <f>TAS!J205+TAS!J295</f>
        <v>0</v>
      </c>
      <c r="I467" s="16">
        <f>TAS!K205+TAS!K295</f>
        <v>0</v>
      </c>
      <c r="J467" s="16">
        <f>TAS!L205+TAS!L295</f>
        <v>0</v>
      </c>
      <c r="K467" s="16">
        <f>TAS!M205+TAS!M295</f>
        <v>0</v>
      </c>
      <c r="L467" s="16">
        <f>TAS!N205+TAS!N295</f>
        <v>0</v>
      </c>
      <c r="M467" s="16">
        <f>TAS!O205+TAS!O295</f>
        <v>0</v>
      </c>
      <c r="N467" s="16">
        <f>TAS!P205+TAS!P295</f>
        <v>0</v>
      </c>
      <c r="O467" s="16">
        <f>TAS!Q205+TAS!Q295</f>
        <v>0</v>
      </c>
      <c r="P467" s="16">
        <f>TAS!R205+TAS!R295</f>
        <v>922399.96990222682</v>
      </c>
      <c r="Q467" s="16">
        <f>TAS!S205+TAS!S295</f>
        <v>0</v>
      </c>
      <c r="R467" s="16">
        <f>TAS!T205+TAS!T295</f>
        <v>0</v>
      </c>
      <c r="S467" s="16">
        <f>TAS!U205+TAS!U295</f>
        <v>0</v>
      </c>
      <c r="T467" s="16">
        <f>TAS!V205+TAS!V295</f>
        <v>0</v>
      </c>
      <c r="U467" s="16">
        <f>TAS!W205+TAS!W295</f>
        <v>0</v>
      </c>
      <c r="V467" s="16">
        <f>TAS!X205+TAS!X295</f>
        <v>0</v>
      </c>
      <c r="W467" s="16">
        <f>TAS!Y205+TAS!Y295</f>
        <v>0</v>
      </c>
      <c r="X467" s="16">
        <f>TAS!Z205+TAS!Z295</f>
        <v>0</v>
      </c>
      <c r="Y467" s="16">
        <f>TAS!AA205+TAS!AA295</f>
        <v>0</v>
      </c>
      <c r="Z467" s="16">
        <f>TAS!AB205+TAS!AB295</f>
        <v>0</v>
      </c>
      <c r="AA467" s="16">
        <f>TAS!AC205+TAS!AC295</f>
        <v>0</v>
      </c>
      <c r="AB467" s="16">
        <f>TAS!AD205+TAS!AD295</f>
        <v>954683.96884880518</v>
      </c>
      <c r="AC467" s="16">
        <f>TAS!AE205+TAS!AE295</f>
        <v>0</v>
      </c>
      <c r="AD467" s="16">
        <f>TAS!AF205+TAS!AF295</f>
        <v>0</v>
      </c>
      <c r="AE467" s="16">
        <f>TAS!AG205+TAS!AG295</f>
        <v>0</v>
      </c>
      <c r="AF467" s="16">
        <f>TAS!AH205+TAS!AH295</f>
        <v>0</v>
      </c>
      <c r="AG467" s="16">
        <f>TAS!AI205+TAS!AI295</f>
        <v>0</v>
      </c>
      <c r="AH467" s="16">
        <f>TAS!AJ205+TAS!AJ295</f>
        <v>0</v>
      </c>
      <c r="AI467" s="16">
        <f>TAS!AK205+TAS!AK295</f>
        <v>0</v>
      </c>
      <c r="AJ467" s="16">
        <f>TAS!AL205+TAS!AL295</f>
        <v>0</v>
      </c>
      <c r="AK467" s="16">
        <f>TAS!AM205+TAS!AM295</f>
        <v>0</v>
      </c>
      <c r="AL467" s="16">
        <f>TAS!AN205+TAS!AN295</f>
        <v>0</v>
      </c>
      <c r="AM467" s="16">
        <f>TAS!AO205+TAS!AO295</f>
        <v>0</v>
      </c>
      <c r="AN467" s="16">
        <f>TAS!AP205+TAS!AP295</f>
        <v>0</v>
      </c>
      <c r="AO467" s="16">
        <f>TAS!AQ205+TAS!AQ295</f>
        <v>0</v>
      </c>
      <c r="AP467" s="16">
        <f>TAS!AR205+TAS!AR295</f>
        <v>0</v>
      </c>
      <c r="AQ467" s="16">
        <f>TAS!AS205+TAS!AS295</f>
        <v>0</v>
      </c>
      <c r="AR467" s="16">
        <f>TAS!AT205+TAS!AT295</f>
        <v>0</v>
      </c>
      <c r="AS467" s="16">
        <f>TAS!AU205+TAS!AU295</f>
        <v>0</v>
      </c>
      <c r="AT467" s="16">
        <f>TAS!AV205+TAS!AV295</f>
        <v>0</v>
      </c>
      <c r="AU467" s="16">
        <f>TAS!AW205+TAS!AW295</f>
        <v>0</v>
      </c>
      <c r="AV467" s="16">
        <f>TAS!AX205+TAS!AX295</f>
        <v>0</v>
      </c>
      <c r="AW467" s="16">
        <f>TAS!AY205+TAS!AY295</f>
        <v>0</v>
      </c>
      <c r="AX467" s="16">
        <f>TAS!AZ205+TAS!AZ295</f>
        <v>0</v>
      </c>
      <c r="AY467" s="16">
        <f>TAS!BA205+TAS!BA295</f>
        <v>0</v>
      </c>
      <c r="AZ467" s="16">
        <f>TAS!BB205+TAS!BB295</f>
        <v>0</v>
      </c>
      <c r="BA467" s="16">
        <f>TAS!BC205+TAS!BC295</f>
        <v>0</v>
      </c>
      <c r="BB467" s="16">
        <f>TAS!BD205+TAS!BD295</f>
        <v>0</v>
      </c>
      <c r="BC467" s="16">
        <f>TAS!BE205+TAS!BE295</f>
        <v>0</v>
      </c>
      <c r="BD467" s="16">
        <f>TAS!BF205+TAS!BF295</f>
        <v>0</v>
      </c>
      <c r="BE467" s="16">
        <f>TAS!BG205+TAS!BG295</f>
        <v>0</v>
      </c>
      <c r="BF467" s="16">
        <f>TAS!BH205+TAS!BH295</f>
        <v>0</v>
      </c>
      <c r="BG467" s="16">
        <f>TAS!BI205+TAS!BI295</f>
        <v>0</v>
      </c>
      <c r="BH467" s="16">
        <f>TAS!BJ205+TAS!BJ295</f>
        <v>0</v>
      </c>
      <c r="BI467" s="16">
        <f>TAS!BK205+TAS!BK295</f>
        <v>0</v>
      </c>
      <c r="BJ467" s="16">
        <f>TAS!BL205+TAS!BL295</f>
        <v>0</v>
      </c>
      <c r="BK467" s="16">
        <f>TAS!BM205+TAS!BM295</f>
        <v>0</v>
      </c>
      <c r="BL467" s="16">
        <f>TAS!BN205+TAS!BN295</f>
        <v>0</v>
      </c>
      <c r="BM467" s="16">
        <f>TAS!BO205+TAS!BO295</f>
        <v>0</v>
      </c>
      <c r="BN467" s="16">
        <f>TAS!BP205+TAS!BP295</f>
        <v>0</v>
      </c>
      <c r="BO467" s="16">
        <f>TAS!BQ205+TAS!BQ295</f>
        <v>0</v>
      </c>
      <c r="BP467" s="16">
        <f>TAS!BR205+TAS!BR295</f>
        <v>0</v>
      </c>
      <c r="BQ467" s="16">
        <f>TAS!BS205+TAS!BS295</f>
        <v>0</v>
      </c>
      <c r="BR467" s="16">
        <f>TAS!BT205+TAS!BT295</f>
        <v>0</v>
      </c>
      <c r="BS467" s="16">
        <f>TAS!BU205+TAS!BU295</f>
        <v>0</v>
      </c>
      <c r="BT467" s="16">
        <f>TAS!BV205+TAS!BV295</f>
        <v>0</v>
      </c>
      <c r="BU467" s="16">
        <f>TAS!BW205+TAS!BW295</f>
        <v>0</v>
      </c>
      <c r="BV467" s="16">
        <f>TAS!BX205+TAS!BX295</f>
        <v>0</v>
      </c>
      <c r="BW467" s="16">
        <f>TAS!BY205+TAS!BY295</f>
        <v>0</v>
      </c>
      <c r="BX467" s="16">
        <f>TAS!BZ205+TAS!BZ295</f>
        <v>0</v>
      </c>
      <c r="BY467" s="16">
        <f>TAS!CA205+TAS!CA295</f>
        <v>0</v>
      </c>
      <c r="BZ467" s="16">
        <f>TAS!CB205+TAS!CB295</f>
        <v>0</v>
      </c>
      <c r="CA467" s="16">
        <f>TAS!CC205+TAS!CC295</f>
        <v>0</v>
      </c>
      <c r="CB467" s="16">
        <f>TAS!CD205+TAS!CD295</f>
        <v>0</v>
      </c>
      <c r="CC467" s="16">
        <f>TAS!CE205+TAS!CE295</f>
        <v>0</v>
      </c>
      <c r="CD467" s="16">
        <f>TAS!CF205+TAS!CF295</f>
        <v>0</v>
      </c>
      <c r="CE467" s="16">
        <f>TAS!CG205+TAS!CG295</f>
        <v>0</v>
      </c>
      <c r="CF467" s="16">
        <f>TAS!CH205+TAS!CH295</f>
        <v>0</v>
      </c>
      <c r="CG467" s="16">
        <f>TAS!CI205+TAS!CI295</f>
        <v>0</v>
      </c>
      <c r="CH467" s="16">
        <f>TAS!CJ205+TAS!CJ295</f>
        <v>0</v>
      </c>
      <c r="CI467" s="16">
        <f>TAS!CK205+TAS!CK295</f>
        <v>0</v>
      </c>
      <c r="CJ467" s="16">
        <f>TAS!CL205+TAS!CL295</f>
        <v>0</v>
      </c>
      <c r="CK467" s="16">
        <f>TAS!CM205+TAS!CM295</f>
        <v>0</v>
      </c>
      <c r="CL467" s="16">
        <f>TAS!CN205+TAS!CN295</f>
        <v>0</v>
      </c>
      <c r="CM467" s="16">
        <f>TAS!CO205+TAS!CO295</f>
        <v>0</v>
      </c>
      <c r="CN467" s="16">
        <f>TAS!CP205+TAS!CP295</f>
        <v>0</v>
      </c>
      <c r="CO467" s="16">
        <f>TAS!CQ205+TAS!CQ295</f>
        <v>0</v>
      </c>
      <c r="CP467" s="16">
        <f>TAS!CR205+TAS!CR295</f>
        <v>0</v>
      </c>
      <c r="CQ467" s="16">
        <f>TAS!CS205+TAS!CS295</f>
        <v>0</v>
      </c>
      <c r="CR467" s="16">
        <f>TAS!CT205+TAS!CT295</f>
        <v>0</v>
      </c>
      <c r="CS467" s="16">
        <f>TAS!CU205+TAS!CU295</f>
        <v>0</v>
      </c>
      <c r="CT467" s="16">
        <f>TAS!CV205+TAS!CV295</f>
        <v>0</v>
      </c>
      <c r="CU467" s="16">
        <f>TAS!CW205+TAS!CW295</f>
        <v>0</v>
      </c>
      <c r="CV467" s="16">
        <f>TAS!CX205+TAS!CX295</f>
        <v>0</v>
      </c>
      <c r="CW467" s="16">
        <f>TAS!CY205+TAS!CY295</f>
        <v>0</v>
      </c>
      <c r="CX467" s="16">
        <f>TAS!CZ205+TAS!CZ295</f>
        <v>0</v>
      </c>
      <c r="CY467" s="16">
        <f>TAS!DA205+TAS!DA295</f>
        <v>0</v>
      </c>
      <c r="CZ467" s="16">
        <f>TAS!DB205+TAS!DB295</f>
        <v>0</v>
      </c>
      <c r="DA467" s="16">
        <f>TAS!DC205+TAS!DC295</f>
        <v>0</v>
      </c>
      <c r="DB467" s="16">
        <f>TAS!DD205+TAS!DD295</f>
        <v>0</v>
      </c>
      <c r="DC467" s="16">
        <f>TAS!DE205+TAS!DE295</f>
        <v>0</v>
      </c>
      <c r="DD467" s="16">
        <f>TAS!DF205+TAS!DF295</f>
        <v>0</v>
      </c>
      <c r="DE467" s="16">
        <f>TAS!DG205+TAS!DG295</f>
        <v>0</v>
      </c>
      <c r="DF467" s="16">
        <f>TAS!DH205+TAS!DH295</f>
        <v>0</v>
      </c>
      <c r="DG467" s="16">
        <f>TAS!DI205+TAS!DI295</f>
        <v>0</v>
      </c>
      <c r="DH467" s="16">
        <f>TAS!DJ205+TAS!DJ295</f>
        <v>0</v>
      </c>
      <c r="DI467" s="16">
        <f>TAS!DK205+TAS!DK295</f>
        <v>0</v>
      </c>
      <c r="DJ467" s="16">
        <f>TAS!DL205+TAS!DL295</f>
        <v>0</v>
      </c>
      <c r="DK467" s="16">
        <f>TAS!DM205+TAS!DM295</f>
        <v>0</v>
      </c>
      <c r="DL467" s="16">
        <f>TAS!DN205+TAS!DN295</f>
        <v>0</v>
      </c>
      <c r="DM467" s="16">
        <f>TAS!DO205+TAS!DO295</f>
        <v>0</v>
      </c>
      <c r="DN467" s="16">
        <f>TAS!DP205+TAS!DP295</f>
        <v>0</v>
      </c>
      <c r="DO467" s="16">
        <f>TAS!DQ205+TAS!DQ295</f>
        <v>0</v>
      </c>
      <c r="DP467" s="16">
        <f>TAS!DR205+TAS!DR295</f>
        <v>0</v>
      </c>
      <c r="DQ467" s="16">
        <f>TAS!DS205+TAS!DS295</f>
        <v>0</v>
      </c>
      <c r="DR467" s="16">
        <f>TAS!DT205+TAS!DT295</f>
        <v>0</v>
      </c>
      <c r="DS467" s="16">
        <f>TAS!DU205+TAS!DU295</f>
        <v>0</v>
      </c>
      <c r="DT467" s="16">
        <f>TAS!DV205+TAS!DV295</f>
        <v>0</v>
      </c>
      <c r="DU467" s="16">
        <f>TAS!DW205+TAS!DW295</f>
        <v>0</v>
      </c>
      <c r="DV467" s="16">
        <f>TAS!DX205+TAS!DX295</f>
        <v>0</v>
      </c>
      <c r="DW467" s="16">
        <f>TAS!DY205+TAS!DY295</f>
        <v>0</v>
      </c>
      <c r="DX467" s="16">
        <f>TAS!DZ205+TAS!DZ295</f>
        <v>0</v>
      </c>
      <c r="DY467" s="16">
        <f>TAS!EA205+TAS!EA295</f>
        <v>0</v>
      </c>
      <c r="DZ467" s="16">
        <f>TAS!EB205+TAS!EB295</f>
        <v>0</v>
      </c>
    </row>
    <row r="468" spans="2:130" x14ac:dyDescent="0.25">
      <c r="B468" t="s">
        <v>41</v>
      </c>
      <c r="F468" s="46">
        <f>SUM(H468:DZ468)</f>
        <v>4604031.6439706367</v>
      </c>
      <c r="H468" s="16">
        <f>WA!J205+WA!J295</f>
        <v>0</v>
      </c>
      <c r="I468" s="16">
        <f>WA!K205+WA!K295</f>
        <v>0</v>
      </c>
      <c r="J468" s="16">
        <f>WA!L205+WA!L295</f>
        <v>0</v>
      </c>
      <c r="K468" s="16">
        <f>WA!M205+WA!M295</f>
        <v>0</v>
      </c>
      <c r="L468" s="16">
        <f>WA!N205+WA!N295</f>
        <v>0</v>
      </c>
      <c r="M468" s="16">
        <f>WA!O205+WA!O295</f>
        <v>0</v>
      </c>
      <c r="N468" s="16">
        <f>WA!P205+WA!P295</f>
        <v>2262423.4122705827</v>
      </c>
      <c r="O468" s="16">
        <f>WA!Q205+WA!Q295</f>
        <v>0</v>
      </c>
      <c r="P468" s="16">
        <f>WA!R205+WA!R295</f>
        <v>0</v>
      </c>
      <c r="Q468" s="16">
        <f>WA!S205+WA!S295</f>
        <v>0</v>
      </c>
      <c r="R468" s="16">
        <f>WA!T205+WA!T295</f>
        <v>0</v>
      </c>
      <c r="S468" s="16">
        <f>WA!U205+WA!U295</f>
        <v>0</v>
      </c>
      <c r="T468" s="16">
        <f>WA!V205+WA!V295</f>
        <v>0</v>
      </c>
      <c r="U468" s="16">
        <f>WA!W205+WA!W295</f>
        <v>0</v>
      </c>
      <c r="V468" s="16">
        <f>WA!X205+WA!X295</f>
        <v>0</v>
      </c>
      <c r="W468" s="16">
        <f>WA!Y205+WA!Y295</f>
        <v>0</v>
      </c>
      <c r="X468" s="16">
        <f>WA!Z205+WA!Z295</f>
        <v>0</v>
      </c>
      <c r="Y468" s="16">
        <f>WA!AA205+WA!AA295</f>
        <v>0</v>
      </c>
      <c r="Z468" s="16">
        <f>WA!AB205+WA!AB295</f>
        <v>2341608.2317000539</v>
      </c>
      <c r="AA468" s="16">
        <f>WA!AC205+WA!AC295</f>
        <v>0</v>
      </c>
      <c r="AB468" s="16">
        <f>WA!AD205+WA!AD295</f>
        <v>0</v>
      </c>
      <c r="AC468" s="16">
        <f>WA!AE205+WA!AE295</f>
        <v>0</v>
      </c>
      <c r="AD468" s="16">
        <f>WA!AF205+WA!AF295</f>
        <v>0</v>
      </c>
      <c r="AE468" s="16">
        <f>WA!AG205+WA!AG295</f>
        <v>0</v>
      </c>
      <c r="AF468" s="16">
        <f>WA!AH205+WA!AH295</f>
        <v>0</v>
      </c>
      <c r="AG468" s="16">
        <f>WA!AI205+WA!AI295</f>
        <v>0</v>
      </c>
      <c r="AH468" s="16">
        <f>WA!AJ205+WA!AJ295</f>
        <v>0</v>
      </c>
      <c r="AI468" s="16">
        <f>WA!AK205+WA!AK295</f>
        <v>0</v>
      </c>
      <c r="AJ468" s="16">
        <f>WA!AL205+WA!AL295</f>
        <v>0</v>
      </c>
      <c r="AK468" s="16">
        <f>WA!AM205+WA!AM295</f>
        <v>0</v>
      </c>
      <c r="AL468" s="16">
        <f>WA!AN205+WA!AN295</f>
        <v>0</v>
      </c>
      <c r="AM468" s="16">
        <f>WA!AO205+WA!AO295</f>
        <v>0</v>
      </c>
      <c r="AN468" s="16">
        <f>WA!AP205+WA!AP295</f>
        <v>0</v>
      </c>
      <c r="AO468" s="16">
        <f>WA!AQ205+WA!AQ295</f>
        <v>0</v>
      </c>
      <c r="AP468" s="16">
        <f>WA!AR205+WA!AR295</f>
        <v>0</v>
      </c>
      <c r="AQ468" s="16">
        <f>WA!AS205+WA!AS295</f>
        <v>0</v>
      </c>
      <c r="AR468" s="16">
        <f>WA!AT205+WA!AT295</f>
        <v>0</v>
      </c>
      <c r="AS468" s="16">
        <f>WA!AU205+WA!AU295</f>
        <v>0</v>
      </c>
      <c r="AT468" s="16">
        <f>WA!AV205+WA!AV295</f>
        <v>0</v>
      </c>
      <c r="AU468" s="16">
        <f>WA!AW205+WA!AW295</f>
        <v>0</v>
      </c>
      <c r="AV468" s="16">
        <f>WA!AX205+WA!AX295</f>
        <v>0</v>
      </c>
      <c r="AW468" s="16">
        <f>WA!AY205+WA!AY295</f>
        <v>0</v>
      </c>
      <c r="AX468" s="16">
        <f>WA!AZ205+WA!AZ295</f>
        <v>0</v>
      </c>
      <c r="AY468" s="16">
        <f>WA!BA205+WA!BA295</f>
        <v>0</v>
      </c>
      <c r="AZ468" s="16">
        <f>WA!BB205+WA!BB295</f>
        <v>0</v>
      </c>
      <c r="BA468" s="16">
        <f>WA!BC205+WA!BC295</f>
        <v>0</v>
      </c>
      <c r="BB468" s="16">
        <f>WA!BD205+WA!BD295</f>
        <v>0</v>
      </c>
      <c r="BC468" s="16">
        <f>WA!BE205+WA!BE295</f>
        <v>0</v>
      </c>
      <c r="BD468" s="16">
        <f>WA!BF205+WA!BF295</f>
        <v>0</v>
      </c>
      <c r="BE468" s="16">
        <f>WA!BG205+WA!BG295</f>
        <v>0</v>
      </c>
      <c r="BF468" s="16">
        <f>WA!BH205+WA!BH295</f>
        <v>0</v>
      </c>
      <c r="BG468" s="16">
        <f>WA!BI205+WA!BI295</f>
        <v>0</v>
      </c>
      <c r="BH468" s="16">
        <f>WA!BJ205+WA!BJ295</f>
        <v>0</v>
      </c>
      <c r="BI468" s="16">
        <f>WA!BK205+WA!BK295</f>
        <v>0</v>
      </c>
      <c r="BJ468" s="16">
        <f>WA!BL205+WA!BL295</f>
        <v>0</v>
      </c>
      <c r="BK468" s="16">
        <f>WA!BM205+WA!BM295</f>
        <v>0</v>
      </c>
      <c r="BL468" s="16">
        <f>WA!BN205+WA!BN295</f>
        <v>0</v>
      </c>
      <c r="BM468" s="16">
        <f>WA!BO205+WA!BO295</f>
        <v>0</v>
      </c>
      <c r="BN468" s="16">
        <f>WA!BP205+WA!BP295</f>
        <v>0</v>
      </c>
      <c r="BO468" s="16">
        <f>WA!BQ205+WA!BQ295</f>
        <v>0</v>
      </c>
      <c r="BP468" s="16">
        <f>WA!BR205+WA!BR295</f>
        <v>0</v>
      </c>
      <c r="BQ468" s="16">
        <f>WA!BS205+WA!BS295</f>
        <v>0</v>
      </c>
      <c r="BR468" s="16">
        <f>WA!BT205+WA!BT295</f>
        <v>0</v>
      </c>
      <c r="BS468" s="16">
        <f>WA!BU205+WA!BU295</f>
        <v>0</v>
      </c>
      <c r="BT468" s="16">
        <f>WA!BV205+WA!BV295</f>
        <v>0</v>
      </c>
      <c r="BU468" s="16">
        <f>WA!BW205+WA!BW295</f>
        <v>0</v>
      </c>
      <c r="BV468" s="16">
        <f>WA!BX205+WA!BX295</f>
        <v>0</v>
      </c>
      <c r="BW468" s="16">
        <f>WA!BY205+WA!BY295</f>
        <v>0</v>
      </c>
      <c r="BX468" s="16">
        <f>WA!BZ205+WA!BZ295</f>
        <v>0</v>
      </c>
      <c r="BY468" s="16">
        <f>WA!CA205+WA!CA295</f>
        <v>0</v>
      </c>
      <c r="BZ468" s="16">
        <f>WA!CB205+WA!CB295</f>
        <v>0</v>
      </c>
      <c r="CA468" s="16">
        <f>WA!CC205+WA!CC295</f>
        <v>0</v>
      </c>
      <c r="CB468" s="16">
        <f>WA!CD205+WA!CD295</f>
        <v>0</v>
      </c>
      <c r="CC468" s="16">
        <f>WA!CE205+WA!CE295</f>
        <v>0</v>
      </c>
      <c r="CD468" s="16">
        <f>WA!CF205+WA!CF295</f>
        <v>0</v>
      </c>
      <c r="CE468" s="16">
        <f>WA!CG205+WA!CG295</f>
        <v>0</v>
      </c>
      <c r="CF468" s="16">
        <f>WA!CH205+WA!CH295</f>
        <v>0</v>
      </c>
      <c r="CG468" s="16">
        <f>WA!CI205+WA!CI295</f>
        <v>0</v>
      </c>
      <c r="CH468" s="16">
        <f>WA!CJ205+WA!CJ295</f>
        <v>0</v>
      </c>
      <c r="CI468" s="16">
        <f>WA!CK205+WA!CK295</f>
        <v>0</v>
      </c>
      <c r="CJ468" s="16">
        <f>WA!CL205+WA!CL295</f>
        <v>0</v>
      </c>
      <c r="CK468" s="16">
        <f>WA!CM205+WA!CM295</f>
        <v>0</v>
      </c>
      <c r="CL468" s="16">
        <f>WA!CN205+WA!CN295</f>
        <v>0</v>
      </c>
      <c r="CM468" s="16">
        <f>WA!CO205+WA!CO295</f>
        <v>0</v>
      </c>
      <c r="CN468" s="16">
        <f>WA!CP205+WA!CP295</f>
        <v>0</v>
      </c>
      <c r="CO468" s="16">
        <f>WA!CQ205+WA!CQ295</f>
        <v>0</v>
      </c>
      <c r="CP468" s="16">
        <f>WA!CR205+WA!CR295</f>
        <v>0</v>
      </c>
      <c r="CQ468" s="16">
        <f>WA!CS205+WA!CS295</f>
        <v>0</v>
      </c>
      <c r="CR468" s="16">
        <f>WA!CT205+WA!CT295</f>
        <v>0</v>
      </c>
      <c r="CS468" s="16">
        <f>WA!CU205+WA!CU295</f>
        <v>0</v>
      </c>
      <c r="CT468" s="16">
        <f>WA!CV205+WA!CV295</f>
        <v>0</v>
      </c>
      <c r="CU468" s="16">
        <f>WA!CW205+WA!CW295</f>
        <v>0</v>
      </c>
      <c r="CV468" s="16">
        <f>WA!CX205+WA!CX295</f>
        <v>0</v>
      </c>
      <c r="CW468" s="16">
        <f>WA!CY205+WA!CY295</f>
        <v>0</v>
      </c>
      <c r="CX468" s="16">
        <f>WA!CZ205+WA!CZ295</f>
        <v>0</v>
      </c>
      <c r="CY468" s="16">
        <f>WA!DA205+WA!DA295</f>
        <v>0</v>
      </c>
      <c r="CZ468" s="16">
        <f>WA!DB205+WA!DB295</f>
        <v>0</v>
      </c>
      <c r="DA468" s="16">
        <f>WA!DC205+WA!DC295</f>
        <v>0</v>
      </c>
      <c r="DB468" s="16">
        <f>WA!DD205+WA!DD295</f>
        <v>0</v>
      </c>
      <c r="DC468" s="16">
        <f>WA!DE205+WA!DE295</f>
        <v>0</v>
      </c>
      <c r="DD468" s="16">
        <f>WA!DF205+WA!DF295</f>
        <v>0</v>
      </c>
      <c r="DE468" s="16">
        <f>WA!DG205+WA!DG295</f>
        <v>0</v>
      </c>
      <c r="DF468" s="16">
        <f>WA!DH205+WA!DH295</f>
        <v>0</v>
      </c>
      <c r="DG468" s="16">
        <f>WA!DI205+WA!DI295</f>
        <v>0</v>
      </c>
      <c r="DH468" s="16">
        <f>WA!DJ205+WA!DJ295</f>
        <v>0</v>
      </c>
      <c r="DI468" s="16">
        <f>WA!DK205+WA!DK295</f>
        <v>0</v>
      </c>
      <c r="DJ468" s="16">
        <f>WA!DL205+WA!DL295</f>
        <v>0</v>
      </c>
      <c r="DK468" s="16">
        <f>WA!DM205+WA!DM295</f>
        <v>0</v>
      </c>
      <c r="DL468" s="16">
        <f>WA!DN205+WA!DN295</f>
        <v>0</v>
      </c>
      <c r="DM468" s="16">
        <f>WA!DO205+WA!DO295</f>
        <v>0</v>
      </c>
      <c r="DN468" s="16">
        <f>WA!DP205+WA!DP295</f>
        <v>0</v>
      </c>
      <c r="DO468" s="16">
        <f>WA!DQ205+WA!DQ295</f>
        <v>0</v>
      </c>
      <c r="DP468" s="16">
        <f>WA!DR205+WA!DR295</f>
        <v>0</v>
      </c>
      <c r="DQ468" s="16">
        <f>WA!DS205+WA!DS295</f>
        <v>0</v>
      </c>
      <c r="DR468" s="16">
        <f>WA!DT205+WA!DT295</f>
        <v>0</v>
      </c>
      <c r="DS468" s="16">
        <f>WA!DU205+WA!DU295</f>
        <v>0</v>
      </c>
      <c r="DT468" s="16">
        <f>WA!DV205+WA!DV295</f>
        <v>0</v>
      </c>
      <c r="DU468" s="16">
        <f>WA!DW205+WA!DW295</f>
        <v>0</v>
      </c>
      <c r="DV468" s="16">
        <f>WA!DX205+WA!DX295</f>
        <v>0</v>
      </c>
      <c r="DW468" s="16">
        <f>WA!DY205+WA!DY295</f>
        <v>0</v>
      </c>
      <c r="DX468" s="16">
        <f>WA!DZ205+WA!DZ295</f>
        <v>0</v>
      </c>
      <c r="DY468" s="16">
        <f>WA!EA205+WA!EA295</f>
        <v>0</v>
      </c>
      <c r="DZ468" s="16">
        <f>WA!EB205+WA!EB295</f>
        <v>0</v>
      </c>
    </row>
    <row r="469" spans="2:130" x14ac:dyDescent="0.25">
      <c r="B469" t="s">
        <v>490</v>
      </c>
      <c r="F469" s="199">
        <f>SUM(H469:DZ469)</f>
        <v>0</v>
      </c>
      <c r="H469" s="16">
        <f>VIC!J205+VIC!J295</f>
        <v>0</v>
      </c>
      <c r="I469" s="16">
        <f>VIC!K205+VIC!K295</f>
        <v>0</v>
      </c>
      <c r="J469" s="16">
        <f>VIC!L205+VIC!L295</f>
        <v>0</v>
      </c>
      <c r="K469" s="16">
        <f>VIC!M205+VIC!M295</f>
        <v>0</v>
      </c>
      <c r="L469" s="16">
        <f>VIC!N205+VIC!N295</f>
        <v>0</v>
      </c>
      <c r="M469" s="16">
        <f>VIC!O205+VIC!O295</f>
        <v>0</v>
      </c>
      <c r="N469" s="16">
        <f>VIC!P205+VIC!P295</f>
        <v>0</v>
      </c>
      <c r="O469" s="16">
        <f>VIC!Q205+VIC!Q295</f>
        <v>0</v>
      </c>
      <c r="P469" s="16">
        <f>VIC!R205+VIC!R295</f>
        <v>0</v>
      </c>
      <c r="Q469" s="16">
        <f>VIC!S205+VIC!S295</f>
        <v>0</v>
      </c>
      <c r="R469" s="16">
        <f>VIC!T205+VIC!T295</f>
        <v>0</v>
      </c>
      <c r="S469" s="16">
        <f>VIC!U205+VIC!U295</f>
        <v>0</v>
      </c>
      <c r="T469" s="16">
        <f>VIC!V205+VIC!V295</f>
        <v>0</v>
      </c>
      <c r="U469" s="16">
        <f>VIC!W205+VIC!W295</f>
        <v>0</v>
      </c>
      <c r="V469" s="16">
        <f>VIC!X205+VIC!X295</f>
        <v>0</v>
      </c>
      <c r="W469" s="16">
        <f>VIC!Y205+VIC!Y295</f>
        <v>0</v>
      </c>
      <c r="X469" s="16">
        <f>VIC!Z205+VIC!Z295</f>
        <v>0</v>
      </c>
      <c r="Y469" s="16">
        <f>VIC!AA205+VIC!AA295</f>
        <v>0</v>
      </c>
      <c r="Z469" s="16">
        <f>VIC!AB205+VIC!AB295</f>
        <v>0</v>
      </c>
      <c r="AA469" s="16">
        <f>VIC!AC205+VIC!AC295</f>
        <v>0</v>
      </c>
      <c r="AB469" s="16">
        <f>VIC!AD205+VIC!AD295</f>
        <v>0</v>
      </c>
      <c r="AC469" s="16">
        <f>VIC!AE205+VIC!AE295</f>
        <v>0</v>
      </c>
      <c r="AD469" s="16">
        <f>VIC!AF205+VIC!AF295</f>
        <v>0</v>
      </c>
      <c r="AE469" s="16">
        <f>VIC!AG205+VIC!AG295</f>
        <v>0</v>
      </c>
      <c r="AF469" s="16">
        <f>VIC!AH205+VIC!AH295</f>
        <v>0</v>
      </c>
      <c r="AG469" s="16">
        <f>VIC!AI205+VIC!AI295</f>
        <v>0</v>
      </c>
      <c r="AH469" s="16">
        <f>VIC!AJ205+VIC!AJ295</f>
        <v>0</v>
      </c>
      <c r="AI469" s="16">
        <f>VIC!AK205+VIC!AK295</f>
        <v>0</v>
      </c>
      <c r="AJ469" s="16">
        <f>VIC!AL205+VIC!AL295</f>
        <v>0</v>
      </c>
      <c r="AK469" s="16">
        <f>VIC!AM205+VIC!AM295</f>
        <v>0</v>
      </c>
      <c r="AL469" s="16">
        <f>VIC!AN205+VIC!AN295</f>
        <v>0</v>
      </c>
      <c r="AM469" s="16">
        <f>VIC!AO205+VIC!AO295</f>
        <v>0</v>
      </c>
      <c r="AN469" s="16">
        <f>VIC!AP205+VIC!AP295</f>
        <v>0</v>
      </c>
      <c r="AO469" s="16">
        <f>VIC!AQ205+VIC!AQ295</f>
        <v>0</v>
      </c>
      <c r="AP469" s="16">
        <f>VIC!AR205+VIC!AR295</f>
        <v>0</v>
      </c>
      <c r="AQ469" s="16">
        <f>VIC!AS205+VIC!AS295</f>
        <v>0</v>
      </c>
      <c r="AR469" s="16">
        <f>VIC!AT205+VIC!AT295</f>
        <v>0</v>
      </c>
      <c r="AS469" s="16">
        <f>VIC!AU205+VIC!AU295</f>
        <v>0</v>
      </c>
      <c r="AT469" s="16">
        <f>VIC!AV205+VIC!AV295</f>
        <v>0</v>
      </c>
      <c r="AU469" s="16">
        <f>VIC!AW205+VIC!AW295</f>
        <v>0</v>
      </c>
      <c r="AV469" s="16">
        <f>VIC!AX205+VIC!AX295</f>
        <v>0</v>
      </c>
      <c r="AW469" s="16">
        <f>VIC!AY205+VIC!AY295</f>
        <v>0</v>
      </c>
      <c r="AX469" s="16">
        <f>VIC!AZ205+VIC!AZ295</f>
        <v>0</v>
      </c>
      <c r="AY469" s="16">
        <f>VIC!BA205+VIC!BA295</f>
        <v>0</v>
      </c>
      <c r="AZ469" s="16">
        <f>VIC!BB205+VIC!BB295</f>
        <v>0</v>
      </c>
      <c r="BA469" s="16">
        <f>VIC!BC205+VIC!BC295</f>
        <v>0</v>
      </c>
      <c r="BB469" s="16">
        <f>VIC!BD205+VIC!BD295</f>
        <v>0</v>
      </c>
      <c r="BC469" s="16">
        <f>VIC!BE205+VIC!BE295</f>
        <v>0</v>
      </c>
      <c r="BD469" s="16">
        <f>VIC!BF205+VIC!BF295</f>
        <v>0</v>
      </c>
      <c r="BE469" s="16">
        <f>VIC!BG205+VIC!BG295</f>
        <v>0</v>
      </c>
      <c r="BF469" s="16">
        <f>VIC!BH205+VIC!BH295</f>
        <v>0</v>
      </c>
      <c r="BG469" s="16">
        <f>VIC!BI205+VIC!BI295</f>
        <v>0</v>
      </c>
      <c r="BH469" s="16">
        <f>VIC!BJ205+VIC!BJ295</f>
        <v>0</v>
      </c>
      <c r="BI469" s="16">
        <f>VIC!BK205+VIC!BK295</f>
        <v>0</v>
      </c>
      <c r="BJ469" s="16">
        <f>VIC!BL205+VIC!BL295</f>
        <v>0</v>
      </c>
      <c r="BK469" s="16">
        <f>VIC!BM205+VIC!BM295</f>
        <v>0</v>
      </c>
      <c r="BL469" s="16">
        <f>VIC!BN205+VIC!BN295</f>
        <v>0</v>
      </c>
      <c r="BM469" s="16">
        <f>VIC!BO205+VIC!BO295</f>
        <v>0</v>
      </c>
      <c r="BN469" s="16">
        <f>VIC!BP205+VIC!BP295</f>
        <v>0</v>
      </c>
      <c r="BO469" s="16">
        <f>VIC!BQ205+VIC!BQ295</f>
        <v>0</v>
      </c>
      <c r="BP469" s="16">
        <f>VIC!BR205+VIC!BR295</f>
        <v>0</v>
      </c>
      <c r="BQ469" s="16">
        <f>VIC!BS205+VIC!BS295</f>
        <v>0</v>
      </c>
      <c r="BR469" s="16">
        <f>VIC!BT205+VIC!BT295</f>
        <v>0</v>
      </c>
      <c r="BS469" s="16">
        <f>VIC!BU205+VIC!BU295</f>
        <v>0</v>
      </c>
      <c r="BT469" s="16">
        <f>VIC!BV205+VIC!BV295</f>
        <v>0</v>
      </c>
      <c r="BU469" s="16">
        <f>VIC!BW205+VIC!BW295</f>
        <v>0</v>
      </c>
      <c r="BV469" s="16">
        <f>VIC!BX205+VIC!BX295</f>
        <v>0</v>
      </c>
      <c r="BW469" s="16">
        <f>VIC!BY205+VIC!BY295</f>
        <v>0</v>
      </c>
      <c r="BX469" s="16">
        <f>VIC!BZ205+VIC!BZ295</f>
        <v>0</v>
      </c>
      <c r="BY469" s="16">
        <f>VIC!CA205+VIC!CA295</f>
        <v>0</v>
      </c>
      <c r="BZ469" s="16">
        <f>VIC!CB205+VIC!CB295</f>
        <v>0</v>
      </c>
      <c r="CA469" s="16">
        <f>VIC!CC205+VIC!CC295</f>
        <v>0</v>
      </c>
      <c r="CB469" s="16">
        <f>VIC!CD205+VIC!CD295</f>
        <v>0</v>
      </c>
      <c r="CC469" s="16">
        <f>VIC!CE205+VIC!CE295</f>
        <v>0</v>
      </c>
      <c r="CD469" s="16">
        <f>VIC!CF205+VIC!CF295</f>
        <v>0</v>
      </c>
      <c r="CE469" s="16">
        <f>VIC!CG205+VIC!CG295</f>
        <v>0</v>
      </c>
      <c r="CF469" s="16">
        <f>VIC!CH205+VIC!CH295</f>
        <v>0</v>
      </c>
      <c r="CG469" s="16">
        <f>VIC!CI205+VIC!CI295</f>
        <v>0</v>
      </c>
      <c r="CH469" s="16">
        <f>VIC!CJ205+VIC!CJ295</f>
        <v>0</v>
      </c>
      <c r="CI469" s="16">
        <f>VIC!CK205+VIC!CK295</f>
        <v>0</v>
      </c>
      <c r="CJ469" s="16">
        <f>VIC!CL205+VIC!CL295</f>
        <v>0</v>
      </c>
      <c r="CK469" s="16">
        <f>VIC!CM205+VIC!CM295</f>
        <v>0</v>
      </c>
      <c r="CL469" s="16">
        <f>VIC!CN205+VIC!CN295</f>
        <v>0</v>
      </c>
      <c r="CM469" s="16">
        <f>VIC!CO205+VIC!CO295</f>
        <v>0</v>
      </c>
      <c r="CN469" s="16">
        <f>VIC!CP205+VIC!CP295</f>
        <v>0</v>
      </c>
      <c r="CO469" s="16">
        <f>VIC!CQ205+VIC!CQ295</f>
        <v>0</v>
      </c>
      <c r="CP469" s="16">
        <f>VIC!CR205+VIC!CR295</f>
        <v>0</v>
      </c>
      <c r="CQ469" s="16">
        <f>VIC!CS205+VIC!CS295</f>
        <v>0</v>
      </c>
      <c r="CR469" s="16">
        <f>VIC!CT205+VIC!CT295</f>
        <v>0</v>
      </c>
      <c r="CS469" s="16">
        <f>VIC!CU205+VIC!CU295</f>
        <v>0</v>
      </c>
      <c r="CT469" s="16">
        <f>VIC!CV205+VIC!CV295</f>
        <v>0</v>
      </c>
      <c r="CU469" s="16">
        <f>VIC!CW205+VIC!CW295</f>
        <v>0</v>
      </c>
      <c r="CV469" s="16">
        <f>VIC!CX205+VIC!CX295</f>
        <v>0</v>
      </c>
      <c r="CW469" s="16">
        <f>VIC!CY205+VIC!CY295</f>
        <v>0</v>
      </c>
      <c r="CX469" s="16">
        <f>VIC!CZ205+VIC!CZ295</f>
        <v>0</v>
      </c>
      <c r="CY469" s="16">
        <f>VIC!DA205+VIC!DA295</f>
        <v>0</v>
      </c>
      <c r="CZ469" s="16">
        <f>VIC!DB205+VIC!DB295</f>
        <v>0</v>
      </c>
      <c r="DA469" s="16">
        <f>VIC!DC205+VIC!DC295</f>
        <v>0</v>
      </c>
      <c r="DB469" s="16">
        <f>VIC!DD205+VIC!DD295</f>
        <v>0</v>
      </c>
      <c r="DC469" s="16">
        <f>VIC!DE205+VIC!DE295</f>
        <v>0</v>
      </c>
      <c r="DD469" s="16">
        <f>VIC!DF205+VIC!DF295</f>
        <v>0</v>
      </c>
      <c r="DE469" s="16">
        <f>VIC!DG205+VIC!DG295</f>
        <v>0</v>
      </c>
      <c r="DF469" s="16">
        <f>VIC!DH205+VIC!DH295</f>
        <v>0</v>
      </c>
      <c r="DG469" s="16">
        <f>VIC!DI205+VIC!DI295</f>
        <v>0</v>
      </c>
      <c r="DH469" s="16">
        <f>VIC!DJ205+VIC!DJ295</f>
        <v>0</v>
      </c>
      <c r="DI469" s="16">
        <f>VIC!DK205+VIC!DK295</f>
        <v>0</v>
      </c>
      <c r="DJ469" s="16">
        <f>VIC!DL205+VIC!DL295</f>
        <v>0</v>
      </c>
      <c r="DK469" s="16">
        <f>VIC!DM205+VIC!DM295</f>
        <v>0</v>
      </c>
      <c r="DL469" s="16">
        <f>VIC!DN205+VIC!DN295</f>
        <v>0</v>
      </c>
      <c r="DM469" s="16">
        <f>VIC!DO205+VIC!DO295</f>
        <v>0</v>
      </c>
      <c r="DN469" s="16">
        <f>VIC!DP205+VIC!DP295</f>
        <v>0</v>
      </c>
      <c r="DO469" s="16">
        <f>VIC!DQ205+VIC!DQ295</f>
        <v>0</v>
      </c>
      <c r="DP469" s="16">
        <f>VIC!DR205+VIC!DR295</f>
        <v>0</v>
      </c>
      <c r="DQ469" s="16">
        <f>VIC!DS205+VIC!DS295</f>
        <v>0</v>
      </c>
      <c r="DR469" s="16">
        <f>VIC!DT205+VIC!DT295</f>
        <v>0</v>
      </c>
      <c r="DS469" s="16">
        <f>VIC!DU205+VIC!DU295</f>
        <v>0</v>
      </c>
      <c r="DT469" s="16">
        <f>VIC!DV205+VIC!DV295</f>
        <v>0</v>
      </c>
      <c r="DU469" s="16">
        <f>VIC!DW205+VIC!DW295</f>
        <v>0</v>
      </c>
      <c r="DV469" s="16">
        <f>VIC!DX205+VIC!DX295</f>
        <v>0</v>
      </c>
      <c r="DW469" s="16">
        <f>VIC!DY205+VIC!DY295</f>
        <v>0</v>
      </c>
      <c r="DX469" s="16">
        <f>VIC!DZ205+VIC!DZ295</f>
        <v>0</v>
      </c>
      <c r="DY469" s="16">
        <f>VIC!EA205+VIC!EA295</f>
        <v>0</v>
      </c>
      <c r="DZ469" s="16">
        <f>VIC!EB205+VIC!EB295</f>
        <v>0</v>
      </c>
    </row>
    <row r="470" spans="2:130" ht="13" x14ac:dyDescent="0.3">
      <c r="B470" s="38" t="s">
        <v>59</v>
      </c>
      <c r="C470" s="38"/>
      <c r="D470" s="38"/>
      <c r="E470" s="38"/>
      <c r="F470" s="51">
        <f t="shared" si="532"/>
        <v>19584122.148941703</v>
      </c>
      <c r="G470" s="38"/>
      <c r="H470" s="56">
        <f>SUM(H464:H469)</f>
        <v>0</v>
      </c>
      <c r="I470" s="56">
        <f t="shared" ref="I470:AM470" si="533">SUM(I464:I469)</f>
        <v>0</v>
      </c>
      <c r="J470" s="56">
        <f t="shared" si="533"/>
        <v>0</v>
      </c>
      <c r="K470" s="56">
        <f t="shared" si="533"/>
        <v>0</v>
      </c>
      <c r="L470" s="56">
        <f t="shared" si="533"/>
        <v>0</v>
      </c>
      <c r="M470" s="56">
        <f t="shared" si="533"/>
        <v>0</v>
      </c>
      <c r="N470" s="56">
        <f t="shared" si="533"/>
        <v>4702417.7289905064</v>
      </c>
      <c r="O470" s="56">
        <f t="shared" si="533"/>
        <v>0</v>
      </c>
      <c r="P470" s="56">
        <f t="shared" si="533"/>
        <v>4921229.5186466929</v>
      </c>
      <c r="Q470" s="56">
        <f t="shared" si="533"/>
        <v>0</v>
      </c>
      <c r="R470" s="56">
        <f t="shared" si="533"/>
        <v>0</v>
      </c>
      <c r="S470" s="56">
        <f t="shared" si="533"/>
        <v>0</v>
      </c>
      <c r="T470" s="56">
        <f t="shared" si="533"/>
        <v>0</v>
      </c>
      <c r="U470" s="56">
        <f t="shared" si="533"/>
        <v>0</v>
      </c>
      <c r="V470" s="56">
        <f t="shared" si="533"/>
        <v>0</v>
      </c>
      <c r="W470" s="56">
        <f t="shared" si="533"/>
        <v>0</v>
      </c>
      <c r="X470" s="56">
        <f t="shared" si="533"/>
        <v>0</v>
      </c>
      <c r="Y470" s="56">
        <f t="shared" si="533"/>
        <v>0</v>
      </c>
      <c r="Z470" s="56">
        <f t="shared" si="533"/>
        <v>4867002.3495051768</v>
      </c>
      <c r="AA470" s="56">
        <f t="shared" si="533"/>
        <v>0</v>
      </c>
      <c r="AB470" s="56">
        <f t="shared" si="533"/>
        <v>5093472.551799329</v>
      </c>
      <c r="AC470" s="56">
        <f t="shared" si="533"/>
        <v>0</v>
      </c>
      <c r="AD470" s="56">
        <f t="shared" si="533"/>
        <v>0</v>
      </c>
      <c r="AE470" s="56">
        <f t="shared" si="533"/>
        <v>0</v>
      </c>
      <c r="AF470" s="56">
        <f t="shared" si="533"/>
        <v>0</v>
      </c>
      <c r="AG470" s="56">
        <f t="shared" si="533"/>
        <v>0</v>
      </c>
      <c r="AH470" s="56">
        <f t="shared" si="533"/>
        <v>0</v>
      </c>
      <c r="AI470" s="56">
        <f t="shared" si="533"/>
        <v>0</v>
      </c>
      <c r="AJ470" s="56">
        <f t="shared" si="533"/>
        <v>0</v>
      </c>
      <c r="AK470" s="56">
        <f t="shared" si="533"/>
        <v>0</v>
      </c>
      <c r="AL470" s="56">
        <f t="shared" si="533"/>
        <v>0</v>
      </c>
      <c r="AM470" s="56">
        <f t="shared" si="533"/>
        <v>0</v>
      </c>
      <c r="AN470" s="56">
        <f t="shared" ref="AN470:BS470" si="534">SUM(AN464:AN469)</f>
        <v>0</v>
      </c>
      <c r="AO470" s="56">
        <f t="shared" si="534"/>
        <v>0</v>
      </c>
      <c r="AP470" s="56">
        <f t="shared" si="534"/>
        <v>0</v>
      </c>
      <c r="AQ470" s="56">
        <f t="shared" si="534"/>
        <v>0</v>
      </c>
      <c r="AR470" s="56">
        <f t="shared" si="534"/>
        <v>0</v>
      </c>
      <c r="AS470" s="56">
        <f t="shared" si="534"/>
        <v>0</v>
      </c>
      <c r="AT470" s="56">
        <f t="shared" si="534"/>
        <v>0</v>
      </c>
      <c r="AU470" s="56">
        <f t="shared" si="534"/>
        <v>0</v>
      </c>
      <c r="AV470" s="56">
        <f t="shared" si="534"/>
        <v>0</v>
      </c>
      <c r="AW470" s="56">
        <f t="shared" si="534"/>
        <v>0</v>
      </c>
      <c r="AX470" s="56">
        <f t="shared" si="534"/>
        <v>0</v>
      </c>
      <c r="AY470" s="56">
        <f t="shared" si="534"/>
        <v>0</v>
      </c>
      <c r="AZ470" s="56">
        <f t="shared" si="534"/>
        <v>0</v>
      </c>
      <c r="BA470" s="56">
        <f t="shared" si="534"/>
        <v>0</v>
      </c>
      <c r="BB470" s="56">
        <f t="shared" si="534"/>
        <v>0</v>
      </c>
      <c r="BC470" s="56">
        <f t="shared" si="534"/>
        <v>0</v>
      </c>
      <c r="BD470" s="56">
        <f t="shared" si="534"/>
        <v>0</v>
      </c>
      <c r="BE470" s="56">
        <f t="shared" si="534"/>
        <v>0</v>
      </c>
      <c r="BF470" s="56">
        <f t="shared" si="534"/>
        <v>0</v>
      </c>
      <c r="BG470" s="56">
        <f t="shared" si="534"/>
        <v>0</v>
      </c>
      <c r="BH470" s="56">
        <f t="shared" si="534"/>
        <v>0</v>
      </c>
      <c r="BI470" s="56">
        <f t="shared" si="534"/>
        <v>0</v>
      </c>
      <c r="BJ470" s="56">
        <f t="shared" si="534"/>
        <v>0</v>
      </c>
      <c r="BK470" s="56">
        <f t="shared" si="534"/>
        <v>0</v>
      </c>
      <c r="BL470" s="56">
        <f t="shared" si="534"/>
        <v>0</v>
      </c>
      <c r="BM470" s="56">
        <f t="shared" si="534"/>
        <v>0</v>
      </c>
      <c r="BN470" s="56">
        <f t="shared" si="534"/>
        <v>0</v>
      </c>
      <c r="BO470" s="56">
        <f t="shared" si="534"/>
        <v>0</v>
      </c>
      <c r="BP470" s="56">
        <f t="shared" si="534"/>
        <v>0</v>
      </c>
      <c r="BQ470" s="56">
        <f t="shared" si="534"/>
        <v>0</v>
      </c>
      <c r="BR470" s="56">
        <f t="shared" si="534"/>
        <v>0</v>
      </c>
      <c r="BS470" s="56">
        <f t="shared" si="534"/>
        <v>0</v>
      </c>
      <c r="BT470" s="56">
        <f t="shared" ref="BT470:CY470" si="535">SUM(BT464:BT469)</f>
        <v>0</v>
      </c>
      <c r="BU470" s="56">
        <f t="shared" si="535"/>
        <v>0</v>
      </c>
      <c r="BV470" s="56">
        <f t="shared" si="535"/>
        <v>0</v>
      </c>
      <c r="BW470" s="56">
        <f t="shared" si="535"/>
        <v>0</v>
      </c>
      <c r="BX470" s="56">
        <f t="shared" si="535"/>
        <v>0</v>
      </c>
      <c r="BY470" s="56">
        <f t="shared" si="535"/>
        <v>0</v>
      </c>
      <c r="BZ470" s="56">
        <f t="shared" si="535"/>
        <v>0</v>
      </c>
      <c r="CA470" s="56">
        <f t="shared" si="535"/>
        <v>0</v>
      </c>
      <c r="CB470" s="56">
        <f t="shared" si="535"/>
        <v>0</v>
      </c>
      <c r="CC470" s="56">
        <f t="shared" si="535"/>
        <v>0</v>
      </c>
      <c r="CD470" s="56">
        <f t="shared" si="535"/>
        <v>0</v>
      </c>
      <c r="CE470" s="56">
        <f t="shared" si="535"/>
        <v>0</v>
      </c>
      <c r="CF470" s="56">
        <f t="shared" si="535"/>
        <v>0</v>
      </c>
      <c r="CG470" s="56">
        <f t="shared" si="535"/>
        <v>0</v>
      </c>
      <c r="CH470" s="56">
        <f t="shared" si="535"/>
        <v>0</v>
      </c>
      <c r="CI470" s="56">
        <f t="shared" si="535"/>
        <v>0</v>
      </c>
      <c r="CJ470" s="56">
        <f t="shared" si="535"/>
        <v>0</v>
      </c>
      <c r="CK470" s="56">
        <f t="shared" si="535"/>
        <v>0</v>
      </c>
      <c r="CL470" s="56">
        <f t="shared" si="535"/>
        <v>0</v>
      </c>
      <c r="CM470" s="56">
        <f t="shared" si="535"/>
        <v>0</v>
      </c>
      <c r="CN470" s="56">
        <f t="shared" si="535"/>
        <v>0</v>
      </c>
      <c r="CO470" s="56">
        <f t="shared" si="535"/>
        <v>0</v>
      </c>
      <c r="CP470" s="56">
        <f t="shared" si="535"/>
        <v>0</v>
      </c>
      <c r="CQ470" s="56">
        <f t="shared" si="535"/>
        <v>0</v>
      </c>
      <c r="CR470" s="56">
        <f t="shared" si="535"/>
        <v>0</v>
      </c>
      <c r="CS470" s="56">
        <f t="shared" si="535"/>
        <v>0</v>
      </c>
      <c r="CT470" s="56">
        <f t="shared" si="535"/>
        <v>0</v>
      </c>
      <c r="CU470" s="56">
        <f t="shared" si="535"/>
        <v>0</v>
      </c>
      <c r="CV470" s="56">
        <f t="shared" si="535"/>
        <v>0</v>
      </c>
      <c r="CW470" s="56">
        <f t="shared" si="535"/>
        <v>0</v>
      </c>
      <c r="CX470" s="56">
        <f t="shared" si="535"/>
        <v>0</v>
      </c>
      <c r="CY470" s="56">
        <f t="shared" si="535"/>
        <v>0</v>
      </c>
      <c r="CZ470" s="56">
        <f t="shared" ref="CZ470:DZ470" si="536">SUM(CZ464:CZ469)</f>
        <v>0</v>
      </c>
      <c r="DA470" s="56">
        <f t="shared" si="536"/>
        <v>0</v>
      </c>
      <c r="DB470" s="56">
        <f t="shared" si="536"/>
        <v>0</v>
      </c>
      <c r="DC470" s="56">
        <f t="shared" si="536"/>
        <v>0</v>
      </c>
      <c r="DD470" s="56">
        <f t="shared" si="536"/>
        <v>0</v>
      </c>
      <c r="DE470" s="56">
        <f t="shared" si="536"/>
        <v>0</v>
      </c>
      <c r="DF470" s="56">
        <f t="shared" si="536"/>
        <v>0</v>
      </c>
      <c r="DG470" s="56">
        <f t="shared" si="536"/>
        <v>0</v>
      </c>
      <c r="DH470" s="56">
        <f t="shared" si="536"/>
        <v>0</v>
      </c>
      <c r="DI470" s="56">
        <f t="shared" si="536"/>
        <v>0</v>
      </c>
      <c r="DJ470" s="56">
        <f t="shared" si="536"/>
        <v>0</v>
      </c>
      <c r="DK470" s="56">
        <f t="shared" si="536"/>
        <v>0</v>
      </c>
      <c r="DL470" s="56">
        <f t="shared" si="536"/>
        <v>0</v>
      </c>
      <c r="DM470" s="56">
        <f t="shared" si="536"/>
        <v>0</v>
      </c>
      <c r="DN470" s="56">
        <f t="shared" si="536"/>
        <v>0</v>
      </c>
      <c r="DO470" s="56">
        <f t="shared" si="536"/>
        <v>0</v>
      </c>
      <c r="DP470" s="56">
        <f t="shared" si="536"/>
        <v>0</v>
      </c>
      <c r="DQ470" s="56">
        <f t="shared" si="536"/>
        <v>0</v>
      </c>
      <c r="DR470" s="56">
        <f t="shared" si="536"/>
        <v>0</v>
      </c>
      <c r="DS470" s="56">
        <f t="shared" si="536"/>
        <v>0</v>
      </c>
      <c r="DT470" s="56">
        <f t="shared" si="536"/>
        <v>0</v>
      </c>
      <c r="DU470" s="56">
        <f t="shared" si="536"/>
        <v>0</v>
      </c>
      <c r="DV470" s="56">
        <f t="shared" si="536"/>
        <v>0</v>
      </c>
      <c r="DW470" s="56">
        <f t="shared" si="536"/>
        <v>0</v>
      </c>
      <c r="DX470" s="56">
        <f t="shared" si="536"/>
        <v>0</v>
      </c>
      <c r="DY470" s="56">
        <f t="shared" si="536"/>
        <v>0</v>
      </c>
      <c r="DZ470" s="56">
        <f t="shared" si="536"/>
        <v>0</v>
      </c>
    </row>
    <row r="471" spans="2:130" x14ac:dyDescent="0.25"/>
    <row r="472" spans="2:130" ht="13" x14ac:dyDescent="0.3">
      <c r="B472" s="108" t="s">
        <v>107</v>
      </c>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row>
    <row r="473" spans="2:130" x14ac:dyDescent="0.25">
      <c r="B473" t="s">
        <v>33</v>
      </c>
      <c r="F473" s="46">
        <f t="shared" ref="F473:F479" si="537">SUM(H473:DZ473)</f>
        <v>207891628.24850419</v>
      </c>
      <c r="H473" s="16">
        <f>NSW!J239+NSW!J329</f>
        <v>0</v>
      </c>
      <c r="I473" s="16">
        <f>NSW!K239+NSW!K329</f>
        <v>0</v>
      </c>
      <c r="J473" s="16">
        <f>NSW!L239+NSW!L329</f>
        <v>0</v>
      </c>
      <c r="K473" s="16">
        <f>NSW!M239+NSW!M329</f>
        <v>0</v>
      </c>
      <c r="L473" s="16">
        <f>NSW!N239+NSW!N329</f>
        <v>0</v>
      </c>
      <c r="M473" s="16">
        <f>NSW!O239+NSW!O329</f>
        <v>0</v>
      </c>
      <c r="N473" s="16">
        <f>NSW!P239+NSW!P329</f>
        <v>0</v>
      </c>
      <c r="O473" s="16">
        <f>NSW!Q239+NSW!Q329</f>
        <v>0</v>
      </c>
      <c r="P473" s="16">
        <f>NSW!R239+NSW!R329</f>
        <v>0</v>
      </c>
      <c r="Q473" s="16">
        <f>NSW!S239+NSW!S329</f>
        <v>0</v>
      </c>
      <c r="R473" s="16">
        <f>NSW!T239+NSW!T329</f>
        <v>0</v>
      </c>
      <c r="S473" s="16">
        <f>NSW!U239+NSW!U329</f>
        <v>0</v>
      </c>
      <c r="T473" s="16">
        <f>NSW!V239+NSW!V329</f>
        <v>0</v>
      </c>
      <c r="U473" s="16">
        <f>NSW!W239+NSW!W329</f>
        <v>0</v>
      </c>
      <c r="V473" s="16">
        <f>NSW!X239+NSW!X329</f>
        <v>0</v>
      </c>
      <c r="W473" s="16">
        <f>NSW!Y239+NSW!Y329</f>
        <v>0</v>
      </c>
      <c r="X473" s="16">
        <f>NSW!Z239+NSW!Z329</f>
        <v>0</v>
      </c>
      <c r="Y473" s="16">
        <f>NSW!AA239+NSW!AA329</f>
        <v>0</v>
      </c>
      <c r="Z473" s="16">
        <f>NSW!AB239+NSW!AB329</f>
        <v>0</v>
      </c>
      <c r="AA473" s="16">
        <f>NSW!AC239+NSW!AC329</f>
        <v>0</v>
      </c>
      <c r="AB473" s="16">
        <f>NSW!AD239+NSW!AD329</f>
        <v>0</v>
      </c>
      <c r="AC473" s="16">
        <f>NSW!AE239+NSW!AE329</f>
        <v>0</v>
      </c>
      <c r="AD473" s="16">
        <f>NSW!AF239+NSW!AF329</f>
        <v>0</v>
      </c>
      <c r="AE473" s="16">
        <f>NSW!AG239+NSW!AG329</f>
        <v>0</v>
      </c>
      <c r="AF473" s="16">
        <f>NSW!AH239+NSW!AH329</f>
        <v>0</v>
      </c>
      <c r="AG473" s="16">
        <f>NSW!AI239+NSW!AI329</f>
        <v>0</v>
      </c>
      <c r="AH473" s="16">
        <f>NSW!AJ239+NSW!AJ329</f>
        <v>0</v>
      </c>
      <c r="AI473" s="16">
        <f>NSW!AK239+NSW!AK329</f>
        <v>0</v>
      </c>
      <c r="AJ473" s="16">
        <f>NSW!AL239+NSW!AL329</f>
        <v>0</v>
      </c>
      <c r="AK473" s="16">
        <f>NSW!AM239+NSW!AM329</f>
        <v>0</v>
      </c>
      <c r="AL473" s="16">
        <f>NSW!AN239+NSW!AN329</f>
        <v>0</v>
      </c>
      <c r="AM473" s="16">
        <f>NSW!AO239+NSW!AO329</f>
        <v>0</v>
      </c>
      <c r="AN473" s="16">
        <f>NSW!AP239+NSW!AP329</f>
        <v>22973497.87781778</v>
      </c>
      <c r="AO473" s="16">
        <f>NSW!AQ239+NSW!AQ329</f>
        <v>0</v>
      </c>
      <c r="AP473" s="16">
        <f>NSW!AR239+NSW!AR329</f>
        <v>0</v>
      </c>
      <c r="AQ473" s="16">
        <f>NSW!AS239+NSW!AS329</f>
        <v>0</v>
      </c>
      <c r="AR473" s="16">
        <f>NSW!AT239+NSW!AT329</f>
        <v>0</v>
      </c>
      <c r="AS473" s="16">
        <f>NSW!AU239+NSW!AU329</f>
        <v>0</v>
      </c>
      <c r="AT473" s="16">
        <f>NSW!AV239+NSW!AV329</f>
        <v>0</v>
      </c>
      <c r="AU473" s="16">
        <f>NSW!AW239+NSW!AW329</f>
        <v>0</v>
      </c>
      <c r="AV473" s="16">
        <f>NSW!AX239+NSW!AX329</f>
        <v>0</v>
      </c>
      <c r="AW473" s="16">
        <f>NSW!AY239+NSW!AY329</f>
        <v>0</v>
      </c>
      <c r="AX473" s="16">
        <f>NSW!AZ239+NSW!AZ329</f>
        <v>0</v>
      </c>
      <c r="AY473" s="16">
        <f>NSW!BA239+NSW!BA329</f>
        <v>0</v>
      </c>
      <c r="AZ473" s="16">
        <f>NSW!BB239+NSW!BB329</f>
        <v>23775298.238928735</v>
      </c>
      <c r="BA473" s="16">
        <f>NSW!BC239+NSW!BC329</f>
        <v>0</v>
      </c>
      <c r="BB473" s="16">
        <f>NSW!BD239+NSW!BD329</f>
        <v>0</v>
      </c>
      <c r="BC473" s="16">
        <f>NSW!BE239+NSW!BE329</f>
        <v>0</v>
      </c>
      <c r="BD473" s="16">
        <f>NSW!BF239+NSW!BF329</f>
        <v>0</v>
      </c>
      <c r="BE473" s="16">
        <f>NSW!BG239+NSW!BG329</f>
        <v>0</v>
      </c>
      <c r="BF473" s="16">
        <f>NSW!BH239+NSW!BH329</f>
        <v>0</v>
      </c>
      <c r="BG473" s="16">
        <f>NSW!BI239+NSW!BI329</f>
        <v>0</v>
      </c>
      <c r="BH473" s="16">
        <f>NSW!BJ239+NSW!BJ329</f>
        <v>0</v>
      </c>
      <c r="BI473" s="16">
        <f>NSW!BK239+NSW!BK329</f>
        <v>0</v>
      </c>
      <c r="BJ473" s="16">
        <f>NSW!BL239+NSW!BL329</f>
        <v>0</v>
      </c>
      <c r="BK473" s="16">
        <f>NSW!BM239+NSW!BM329</f>
        <v>0</v>
      </c>
      <c r="BL473" s="16">
        <f>NSW!BN239+NSW!BN329</f>
        <v>24605082.315122917</v>
      </c>
      <c r="BM473" s="16">
        <f>NSW!BO239+NSW!BO329</f>
        <v>0</v>
      </c>
      <c r="BN473" s="16">
        <f>NSW!BP239+NSW!BP329</f>
        <v>0</v>
      </c>
      <c r="BO473" s="16">
        <f>NSW!BQ239+NSW!BQ329</f>
        <v>0</v>
      </c>
      <c r="BP473" s="16">
        <f>NSW!BR239+NSW!BR329</f>
        <v>0</v>
      </c>
      <c r="BQ473" s="16">
        <f>NSW!BS239+NSW!BS329</f>
        <v>0</v>
      </c>
      <c r="BR473" s="16">
        <f>NSW!BT239+NSW!BT329</f>
        <v>0</v>
      </c>
      <c r="BS473" s="16">
        <f>NSW!BU239+NSW!BU329</f>
        <v>0</v>
      </c>
      <c r="BT473" s="16">
        <f>NSW!BV239+NSW!BV329</f>
        <v>0</v>
      </c>
      <c r="BU473" s="16">
        <f>NSW!BW239+NSW!BW329</f>
        <v>0</v>
      </c>
      <c r="BV473" s="16">
        <f>NSW!BX239+NSW!BX329</f>
        <v>0</v>
      </c>
      <c r="BW473" s="16">
        <f>NSW!BY239+NSW!BY329</f>
        <v>0</v>
      </c>
      <c r="BX473" s="16">
        <f>NSW!BZ239+NSW!BZ329</f>
        <v>25466260.196152236</v>
      </c>
      <c r="BY473" s="16">
        <f>NSW!CA239+NSW!CA329</f>
        <v>0</v>
      </c>
      <c r="BZ473" s="16">
        <f>NSW!CB239+NSW!CB329</f>
        <v>0</v>
      </c>
      <c r="CA473" s="16">
        <f>NSW!CC239+NSW!CC329</f>
        <v>0</v>
      </c>
      <c r="CB473" s="16">
        <f>NSW!CD239+NSW!CD329</f>
        <v>0</v>
      </c>
      <c r="CC473" s="16">
        <f>NSW!CE239+NSW!CE329</f>
        <v>0</v>
      </c>
      <c r="CD473" s="16">
        <f>NSW!CF239+NSW!CF329</f>
        <v>0</v>
      </c>
      <c r="CE473" s="16">
        <f>NSW!CG239+NSW!CG329</f>
        <v>0</v>
      </c>
      <c r="CF473" s="16">
        <f>NSW!CH239+NSW!CH329</f>
        <v>0</v>
      </c>
      <c r="CG473" s="16">
        <f>NSW!CI239+NSW!CI329</f>
        <v>0</v>
      </c>
      <c r="CH473" s="16">
        <f>NSW!CJ239+NSW!CJ329</f>
        <v>0</v>
      </c>
      <c r="CI473" s="16">
        <f>NSW!CK239+NSW!CK329</f>
        <v>0</v>
      </c>
      <c r="CJ473" s="16">
        <f>NSW!CL239+NSW!CL329</f>
        <v>26355060.705766246</v>
      </c>
      <c r="CK473" s="16">
        <f>NSW!CM239+NSW!CM329</f>
        <v>0</v>
      </c>
      <c r="CL473" s="16">
        <f>NSW!CN239+NSW!CN329</f>
        <v>0</v>
      </c>
      <c r="CM473" s="16">
        <f>NSW!CO239+NSW!CO329</f>
        <v>0</v>
      </c>
      <c r="CN473" s="16">
        <f>NSW!CP239+NSW!CP329</f>
        <v>0</v>
      </c>
      <c r="CO473" s="16">
        <f>NSW!CQ239+NSW!CQ329</f>
        <v>0</v>
      </c>
      <c r="CP473" s="16">
        <f>NSW!CR239+NSW!CR329</f>
        <v>0</v>
      </c>
      <c r="CQ473" s="16">
        <f>NSW!CS239+NSW!CS329</f>
        <v>0</v>
      </c>
      <c r="CR473" s="16">
        <f>NSW!CT239+NSW!CT329</f>
        <v>0</v>
      </c>
      <c r="CS473" s="16">
        <f>NSW!CU239+NSW!CU329</f>
        <v>0</v>
      </c>
      <c r="CT473" s="16">
        <f>NSW!CV239+NSW!CV329</f>
        <v>0</v>
      </c>
      <c r="CU473" s="16">
        <f>NSW!CW239+NSW!CW329</f>
        <v>0</v>
      </c>
      <c r="CV473" s="16">
        <f>NSW!CX239+NSW!CX329</f>
        <v>27274881.331400644</v>
      </c>
      <c r="CW473" s="16">
        <f>NSW!CY239+NSW!CY329</f>
        <v>0</v>
      </c>
      <c r="CX473" s="16">
        <f>NSW!CZ239+NSW!CZ329</f>
        <v>0</v>
      </c>
      <c r="CY473" s="16">
        <f>NSW!DA239+NSW!DA329</f>
        <v>0</v>
      </c>
      <c r="CZ473" s="16">
        <f>NSW!DB239+NSW!DB329</f>
        <v>0</v>
      </c>
      <c r="DA473" s="16">
        <f>NSW!DC239+NSW!DC329</f>
        <v>0</v>
      </c>
      <c r="DB473" s="16">
        <f>NSW!DD239+NSW!DD329</f>
        <v>0</v>
      </c>
      <c r="DC473" s="16">
        <f>NSW!DE239+NSW!DE329</f>
        <v>0</v>
      </c>
      <c r="DD473" s="16">
        <f>NSW!DF239+NSW!DF329</f>
        <v>0</v>
      </c>
      <c r="DE473" s="16">
        <f>NSW!DG239+NSW!DG329</f>
        <v>0</v>
      </c>
      <c r="DF473" s="16">
        <f>NSW!DH239+NSW!DH329</f>
        <v>0</v>
      </c>
      <c r="DG473" s="16">
        <f>NSW!DI239+NSW!DI329</f>
        <v>0</v>
      </c>
      <c r="DH473" s="16">
        <f>NSW!DJ239+NSW!DJ329</f>
        <v>28226804.709246013</v>
      </c>
      <c r="DI473" s="16">
        <f>NSW!DK239+NSW!DK329</f>
        <v>0</v>
      </c>
      <c r="DJ473" s="16">
        <f>NSW!DL239+NSW!DL329</f>
        <v>0</v>
      </c>
      <c r="DK473" s="16">
        <f>NSW!DM239+NSW!DM329</f>
        <v>0</v>
      </c>
      <c r="DL473" s="16">
        <f>NSW!DN239+NSW!DN329</f>
        <v>0</v>
      </c>
      <c r="DM473" s="16">
        <f>NSW!DO239+NSW!DO329</f>
        <v>0</v>
      </c>
      <c r="DN473" s="16">
        <f>NSW!DP239+NSW!DP329</f>
        <v>0</v>
      </c>
      <c r="DO473" s="16">
        <f>NSW!DQ239+NSW!DQ329</f>
        <v>0</v>
      </c>
      <c r="DP473" s="16">
        <f>NSW!DR239+NSW!DR329</f>
        <v>0</v>
      </c>
      <c r="DQ473" s="16">
        <f>NSW!DS239+NSW!DS329</f>
        <v>0</v>
      </c>
      <c r="DR473" s="16">
        <f>NSW!DT239+NSW!DT329</f>
        <v>0</v>
      </c>
      <c r="DS473" s="16">
        <f>NSW!DU239+NSW!DU329</f>
        <v>0</v>
      </c>
      <c r="DT473" s="16">
        <f>NSW!DV239+NSW!DV329</f>
        <v>29214742.874069627</v>
      </c>
      <c r="DU473" s="16">
        <f>NSW!DW239+NSW!DW329</f>
        <v>0</v>
      </c>
      <c r="DV473" s="16">
        <f>NSW!DX239+NSW!DX329</f>
        <v>0</v>
      </c>
      <c r="DW473" s="16">
        <f>NSW!DY239+NSW!DY329</f>
        <v>0</v>
      </c>
      <c r="DX473" s="16">
        <f>NSW!DZ239+NSW!DZ329</f>
        <v>0</v>
      </c>
      <c r="DY473" s="16">
        <f>NSW!EA239+NSW!EA329</f>
        <v>0</v>
      </c>
      <c r="DZ473" s="16">
        <f>NSW!EB239+NSW!EB329</f>
        <v>0</v>
      </c>
    </row>
    <row r="474" spans="2:130" x14ac:dyDescent="0.25">
      <c r="B474" t="s">
        <v>35</v>
      </c>
      <c r="F474" s="46">
        <f t="shared" si="537"/>
        <v>11821539.856643531</v>
      </c>
      <c r="H474" s="16">
        <f>QLD!J239+QLD!J329</f>
        <v>0</v>
      </c>
      <c r="I474" s="16">
        <f>QLD!K239+QLD!K329</f>
        <v>0</v>
      </c>
      <c r="J474" s="16">
        <f>QLD!L239+QLD!L329</f>
        <v>0</v>
      </c>
      <c r="K474" s="16">
        <f>QLD!M239+QLD!M329</f>
        <v>0</v>
      </c>
      <c r="L474" s="16">
        <f>QLD!N239+QLD!N329</f>
        <v>0</v>
      </c>
      <c r="M474" s="16">
        <f>QLD!O239+QLD!O329</f>
        <v>0</v>
      </c>
      <c r="N474" s="16">
        <f>QLD!P239+QLD!P329</f>
        <v>0</v>
      </c>
      <c r="O474" s="16">
        <f>QLD!Q239+QLD!Q329</f>
        <v>0</v>
      </c>
      <c r="P474" s="16">
        <f>QLD!R239+QLD!R329</f>
        <v>0</v>
      </c>
      <c r="Q474" s="16">
        <f>QLD!S239+QLD!S329</f>
        <v>0</v>
      </c>
      <c r="R474" s="16">
        <f>QLD!T239+QLD!T329</f>
        <v>0</v>
      </c>
      <c r="S474" s="16">
        <f>QLD!U239+QLD!U329</f>
        <v>0</v>
      </c>
      <c r="T474" s="16">
        <f>QLD!V239+QLD!V329</f>
        <v>0</v>
      </c>
      <c r="U474" s="16">
        <f>QLD!W239+QLD!W329</f>
        <v>0</v>
      </c>
      <c r="V474" s="16">
        <f>QLD!X239+QLD!X329</f>
        <v>0</v>
      </c>
      <c r="W474" s="16">
        <f>QLD!Y239+QLD!Y329</f>
        <v>0</v>
      </c>
      <c r="X474" s="16">
        <f>QLD!Z239+QLD!Z329</f>
        <v>0</v>
      </c>
      <c r="Y474" s="16">
        <f>QLD!AA239+QLD!AA329</f>
        <v>0</v>
      </c>
      <c r="Z474" s="16">
        <f>QLD!AB239+QLD!AB329</f>
        <v>0</v>
      </c>
      <c r="AA474" s="16">
        <f>QLD!AC239+QLD!AC329</f>
        <v>0</v>
      </c>
      <c r="AB474" s="16">
        <f>QLD!AD239+QLD!AD329</f>
        <v>0</v>
      </c>
      <c r="AC474" s="16">
        <f>QLD!AE239+QLD!AE329</f>
        <v>0</v>
      </c>
      <c r="AD474" s="16">
        <f>QLD!AF239+QLD!AF329</f>
        <v>0</v>
      </c>
      <c r="AE474" s="16">
        <f>QLD!AG239+QLD!AG329</f>
        <v>0</v>
      </c>
      <c r="AF474" s="16">
        <f>QLD!AH239+QLD!AH329</f>
        <v>0</v>
      </c>
      <c r="AG474" s="16">
        <f>QLD!AI239+QLD!AI329</f>
        <v>0</v>
      </c>
      <c r="AH474" s="16">
        <f>QLD!AJ239+QLD!AJ329</f>
        <v>0</v>
      </c>
      <c r="AI474" s="16">
        <f>QLD!AK239+QLD!AK329</f>
        <v>0</v>
      </c>
      <c r="AJ474" s="16">
        <f>QLD!AL239+QLD!AL329</f>
        <v>0</v>
      </c>
      <c r="AK474" s="16">
        <f>QLD!AM239+QLD!AM329</f>
        <v>0</v>
      </c>
      <c r="AL474" s="16">
        <f>QLD!AN239+QLD!AN329</f>
        <v>0</v>
      </c>
      <c r="AM474" s="16">
        <f>QLD!AO239+QLD!AO329</f>
        <v>0</v>
      </c>
      <c r="AN474" s="16">
        <f>QLD!AP239+QLD!AP329</f>
        <v>1306363.9122807849</v>
      </c>
      <c r="AO474" s="16">
        <f>QLD!AQ239+QLD!AQ329</f>
        <v>0</v>
      </c>
      <c r="AP474" s="16">
        <f>QLD!AR239+QLD!AR329</f>
        <v>0</v>
      </c>
      <c r="AQ474" s="16">
        <f>QLD!AS239+QLD!AS329</f>
        <v>0</v>
      </c>
      <c r="AR474" s="16">
        <f>QLD!AT239+QLD!AT329</f>
        <v>0</v>
      </c>
      <c r="AS474" s="16">
        <f>QLD!AU239+QLD!AU329</f>
        <v>0</v>
      </c>
      <c r="AT474" s="16">
        <f>QLD!AV239+QLD!AV329</f>
        <v>0</v>
      </c>
      <c r="AU474" s="16">
        <f>QLD!AW239+QLD!AW329</f>
        <v>0</v>
      </c>
      <c r="AV474" s="16">
        <f>QLD!AX239+QLD!AX329</f>
        <v>0</v>
      </c>
      <c r="AW474" s="16">
        <f>QLD!AY239+QLD!AY329</f>
        <v>0</v>
      </c>
      <c r="AX474" s="16">
        <f>QLD!AZ239+QLD!AZ329</f>
        <v>0</v>
      </c>
      <c r="AY474" s="16">
        <f>QLD!BA239+QLD!BA329</f>
        <v>0</v>
      </c>
      <c r="AZ474" s="16">
        <f>QLD!BB239+QLD!BB329</f>
        <v>1351957.4506344032</v>
      </c>
      <c r="BA474" s="16">
        <f>QLD!BC239+QLD!BC329</f>
        <v>0</v>
      </c>
      <c r="BB474" s="16">
        <f>QLD!BD239+QLD!BD329</f>
        <v>0</v>
      </c>
      <c r="BC474" s="16">
        <f>QLD!BE239+QLD!BE329</f>
        <v>0</v>
      </c>
      <c r="BD474" s="16">
        <f>QLD!BF239+QLD!BF329</f>
        <v>0</v>
      </c>
      <c r="BE474" s="16">
        <f>QLD!BG239+QLD!BG329</f>
        <v>0</v>
      </c>
      <c r="BF474" s="16">
        <f>QLD!BH239+QLD!BH329</f>
        <v>0</v>
      </c>
      <c r="BG474" s="16">
        <f>QLD!BI239+QLD!BI329</f>
        <v>0</v>
      </c>
      <c r="BH474" s="16">
        <f>QLD!BJ239+QLD!BJ329</f>
        <v>0</v>
      </c>
      <c r="BI474" s="16">
        <f>QLD!BK239+QLD!BK329</f>
        <v>0</v>
      </c>
      <c r="BJ474" s="16">
        <f>QLD!BL239+QLD!BL329</f>
        <v>0</v>
      </c>
      <c r="BK474" s="16">
        <f>QLD!BM239+QLD!BM329</f>
        <v>0</v>
      </c>
      <c r="BL474" s="16">
        <f>QLD!BN239+QLD!BN329</f>
        <v>1399142.2536578903</v>
      </c>
      <c r="BM474" s="16">
        <f>QLD!BO239+QLD!BO329</f>
        <v>0</v>
      </c>
      <c r="BN474" s="16">
        <f>QLD!BP239+QLD!BP329</f>
        <v>0</v>
      </c>
      <c r="BO474" s="16">
        <f>QLD!BQ239+QLD!BQ329</f>
        <v>0</v>
      </c>
      <c r="BP474" s="16">
        <f>QLD!BR239+QLD!BR329</f>
        <v>0</v>
      </c>
      <c r="BQ474" s="16">
        <f>QLD!BS239+QLD!BS329</f>
        <v>0</v>
      </c>
      <c r="BR474" s="16">
        <f>QLD!BT239+QLD!BT329</f>
        <v>0</v>
      </c>
      <c r="BS474" s="16">
        <f>QLD!BU239+QLD!BU329</f>
        <v>0</v>
      </c>
      <c r="BT474" s="16">
        <f>QLD!BV239+QLD!BV329</f>
        <v>0</v>
      </c>
      <c r="BU474" s="16">
        <f>QLD!BW239+QLD!BW329</f>
        <v>0</v>
      </c>
      <c r="BV474" s="16">
        <f>QLD!BX239+QLD!BX329</f>
        <v>0</v>
      </c>
      <c r="BW474" s="16">
        <f>QLD!BY239+QLD!BY329</f>
        <v>0</v>
      </c>
      <c r="BX474" s="16">
        <f>QLD!BZ239+QLD!BZ329</f>
        <v>1448112.2325359173</v>
      </c>
      <c r="BY474" s="16">
        <f>QLD!CA239+QLD!CA329</f>
        <v>0</v>
      </c>
      <c r="BZ474" s="16">
        <f>QLD!CB239+QLD!CB329</f>
        <v>0</v>
      </c>
      <c r="CA474" s="16">
        <f>QLD!CC239+QLD!CC329</f>
        <v>0</v>
      </c>
      <c r="CB474" s="16">
        <f>QLD!CD239+QLD!CD329</f>
        <v>0</v>
      </c>
      <c r="CC474" s="16">
        <f>QLD!CE239+QLD!CE329</f>
        <v>0</v>
      </c>
      <c r="CD474" s="16">
        <f>QLD!CF239+QLD!CF329</f>
        <v>0</v>
      </c>
      <c r="CE474" s="16">
        <f>QLD!CG239+QLD!CG329</f>
        <v>0</v>
      </c>
      <c r="CF474" s="16">
        <f>QLD!CH239+QLD!CH329</f>
        <v>0</v>
      </c>
      <c r="CG474" s="16">
        <f>QLD!CI239+QLD!CI329</f>
        <v>0</v>
      </c>
      <c r="CH474" s="16">
        <f>QLD!CJ239+QLD!CJ329</f>
        <v>0</v>
      </c>
      <c r="CI474" s="16">
        <f>QLD!CK239+QLD!CK329</f>
        <v>0</v>
      </c>
      <c r="CJ474" s="16">
        <f>QLD!CL239+QLD!CL329</f>
        <v>1498652.9432779946</v>
      </c>
      <c r="CK474" s="16">
        <f>QLD!CM239+QLD!CM329</f>
        <v>0</v>
      </c>
      <c r="CL474" s="16">
        <f>QLD!CN239+QLD!CN329</f>
        <v>0</v>
      </c>
      <c r="CM474" s="16">
        <f>QLD!CO239+QLD!CO329</f>
        <v>0</v>
      </c>
      <c r="CN474" s="16">
        <f>QLD!CP239+QLD!CP329</f>
        <v>0</v>
      </c>
      <c r="CO474" s="16">
        <f>QLD!CQ239+QLD!CQ329</f>
        <v>0</v>
      </c>
      <c r="CP474" s="16">
        <f>QLD!CR239+QLD!CR329</f>
        <v>0</v>
      </c>
      <c r="CQ474" s="16">
        <f>QLD!CS239+QLD!CS329</f>
        <v>0</v>
      </c>
      <c r="CR474" s="16">
        <f>QLD!CT239+QLD!CT329</f>
        <v>0</v>
      </c>
      <c r="CS474" s="16">
        <f>QLD!CU239+QLD!CU329</f>
        <v>0</v>
      </c>
      <c r="CT474" s="16">
        <f>QLD!CV239+QLD!CV329</f>
        <v>0</v>
      </c>
      <c r="CU474" s="16">
        <f>QLD!CW239+QLD!CW329</f>
        <v>0</v>
      </c>
      <c r="CV474" s="16">
        <f>QLD!CX239+QLD!CX329</f>
        <v>1550957.5804512717</v>
      </c>
      <c r="CW474" s="16">
        <f>QLD!CY239+QLD!CY329</f>
        <v>0</v>
      </c>
      <c r="CX474" s="16">
        <f>QLD!CZ239+QLD!CZ329</f>
        <v>0</v>
      </c>
      <c r="CY474" s="16">
        <f>QLD!DA239+QLD!DA329</f>
        <v>0</v>
      </c>
      <c r="CZ474" s="16">
        <f>QLD!DB239+QLD!DB329</f>
        <v>0</v>
      </c>
      <c r="DA474" s="16">
        <f>QLD!DC239+QLD!DC329</f>
        <v>0</v>
      </c>
      <c r="DB474" s="16">
        <f>QLD!DD239+QLD!DD329</f>
        <v>0</v>
      </c>
      <c r="DC474" s="16">
        <f>QLD!DE239+QLD!DE329</f>
        <v>0</v>
      </c>
      <c r="DD474" s="16">
        <f>QLD!DF239+QLD!DF329</f>
        <v>0</v>
      </c>
      <c r="DE474" s="16">
        <f>QLD!DG239+QLD!DG329</f>
        <v>0</v>
      </c>
      <c r="DF474" s="16">
        <f>QLD!DH239+QLD!DH329</f>
        <v>0</v>
      </c>
      <c r="DG474" s="16">
        <f>QLD!DI239+QLD!DI329</f>
        <v>0</v>
      </c>
      <c r="DH474" s="16">
        <f>QLD!DJ239+QLD!DJ329</f>
        <v>1605087.7070296167</v>
      </c>
      <c r="DI474" s="16">
        <f>QLD!DK239+QLD!DK329</f>
        <v>0</v>
      </c>
      <c r="DJ474" s="16">
        <f>QLD!DL239+QLD!DL329</f>
        <v>0</v>
      </c>
      <c r="DK474" s="16">
        <f>QLD!DM239+QLD!DM329</f>
        <v>0</v>
      </c>
      <c r="DL474" s="16">
        <f>QLD!DN239+QLD!DN329</f>
        <v>0</v>
      </c>
      <c r="DM474" s="16">
        <f>QLD!DO239+QLD!DO329</f>
        <v>0</v>
      </c>
      <c r="DN474" s="16">
        <f>QLD!DP239+QLD!DP329</f>
        <v>0</v>
      </c>
      <c r="DO474" s="16">
        <f>QLD!DQ239+QLD!DQ329</f>
        <v>0</v>
      </c>
      <c r="DP474" s="16">
        <f>QLD!DR239+QLD!DR329</f>
        <v>0</v>
      </c>
      <c r="DQ474" s="16">
        <f>QLD!DS239+QLD!DS329</f>
        <v>0</v>
      </c>
      <c r="DR474" s="16">
        <f>QLD!DT239+QLD!DT329</f>
        <v>0</v>
      </c>
      <c r="DS474" s="16">
        <f>QLD!DU239+QLD!DU329</f>
        <v>0</v>
      </c>
      <c r="DT474" s="16">
        <f>QLD!DV239+QLD!DV329</f>
        <v>1661265.7767756535</v>
      </c>
      <c r="DU474" s="16">
        <f>QLD!DW239+QLD!DW329</f>
        <v>0</v>
      </c>
      <c r="DV474" s="16">
        <f>QLD!DX239+QLD!DX329</f>
        <v>0</v>
      </c>
      <c r="DW474" s="16">
        <f>QLD!DY239+QLD!DY329</f>
        <v>0</v>
      </c>
      <c r="DX474" s="16">
        <f>QLD!DZ239+QLD!DZ329</f>
        <v>0</v>
      </c>
      <c r="DY474" s="16">
        <f>QLD!EA239+QLD!EA329</f>
        <v>0</v>
      </c>
      <c r="DZ474" s="16">
        <f>QLD!EB239+QLD!EB329</f>
        <v>0</v>
      </c>
    </row>
    <row r="475" spans="2:130" x14ac:dyDescent="0.25">
      <c r="B475" t="s">
        <v>37</v>
      </c>
      <c r="F475" s="46">
        <f t="shared" si="537"/>
        <v>101110012.27761401</v>
      </c>
      <c r="H475" s="16">
        <f>SA!J239+SA!J329</f>
        <v>0</v>
      </c>
      <c r="I475" s="16">
        <f>SA!K239+SA!K329</f>
        <v>0</v>
      </c>
      <c r="J475" s="16">
        <f>SA!L239+SA!L329</f>
        <v>0</v>
      </c>
      <c r="K475" s="16">
        <f>SA!M239+SA!M329</f>
        <v>0</v>
      </c>
      <c r="L475" s="16">
        <f>SA!N239+SA!N329</f>
        <v>0</v>
      </c>
      <c r="M475" s="16">
        <f>SA!O239+SA!O329</f>
        <v>0</v>
      </c>
      <c r="N475" s="16">
        <f>SA!P239+SA!P329</f>
        <v>0</v>
      </c>
      <c r="O475" s="16">
        <f>SA!Q239+SA!Q329</f>
        <v>0</v>
      </c>
      <c r="P475" s="16">
        <f>SA!R239+SA!R329</f>
        <v>0</v>
      </c>
      <c r="Q475" s="16">
        <f>SA!S239+SA!S329</f>
        <v>0</v>
      </c>
      <c r="R475" s="16">
        <f>SA!T239+SA!T329</f>
        <v>0</v>
      </c>
      <c r="S475" s="16">
        <f>SA!U239+SA!U329</f>
        <v>0</v>
      </c>
      <c r="T475" s="16">
        <f>SA!V239+SA!V329</f>
        <v>0</v>
      </c>
      <c r="U475" s="16">
        <f>SA!W239+SA!W329</f>
        <v>0</v>
      </c>
      <c r="V475" s="16">
        <f>SA!X239+SA!X329</f>
        <v>0</v>
      </c>
      <c r="W475" s="16">
        <f>SA!Y239+SA!Y329</f>
        <v>0</v>
      </c>
      <c r="X475" s="16">
        <f>SA!Z239+SA!Z329</f>
        <v>0</v>
      </c>
      <c r="Y475" s="16">
        <f>SA!AA239+SA!AA329</f>
        <v>0</v>
      </c>
      <c r="Z475" s="16">
        <f>SA!AB239+SA!AB329</f>
        <v>0</v>
      </c>
      <c r="AA475" s="16">
        <f>SA!AC239+SA!AC329</f>
        <v>0</v>
      </c>
      <c r="AB475" s="16">
        <f>SA!AD239+SA!AD329</f>
        <v>0</v>
      </c>
      <c r="AC475" s="16">
        <f>SA!AE239+SA!AE329</f>
        <v>0</v>
      </c>
      <c r="AD475" s="16">
        <f>SA!AF239+SA!AF329</f>
        <v>0</v>
      </c>
      <c r="AE475" s="16">
        <f>SA!AG239+SA!AG329</f>
        <v>0</v>
      </c>
      <c r="AF475" s="16">
        <f>SA!AH239+SA!AH329</f>
        <v>0</v>
      </c>
      <c r="AG475" s="16">
        <f>SA!AI239+SA!AI329</f>
        <v>0</v>
      </c>
      <c r="AH475" s="16">
        <f>SA!AJ239+SA!AJ329</f>
        <v>0</v>
      </c>
      <c r="AI475" s="16">
        <f>SA!AK239+SA!AK329</f>
        <v>0</v>
      </c>
      <c r="AJ475" s="16">
        <f>SA!AL239+SA!AL329</f>
        <v>0</v>
      </c>
      <c r="AK475" s="16">
        <f>SA!AM239+SA!AM329</f>
        <v>0</v>
      </c>
      <c r="AL475" s="16">
        <f>SA!AN239+SA!AN329</f>
        <v>11173372.742596759</v>
      </c>
      <c r="AM475" s="16">
        <f>SA!AO239+SA!AO329</f>
        <v>0</v>
      </c>
      <c r="AN475" s="16">
        <f>SA!AP239+SA!AP329</f>
        <v>0</v>
      </c>
      <c r="AO475" s="16">
        <f>SA!AQ239+SA!AQ329</f>
        <v>0</v>
      </c>
      <c r="AP475" s="16">
        <f>SA!AR239+SA!AR329</f>
        <v>0</v>
      </c>
      <c r="AQ475" s="16">
        <f>SA!AS239+SA!AS329</f>
        <v>0</v>
      </c>
      <c r="AR475" s="16">
        <f>SA!AT239+SA!AT329</f>
        <v>0</v>
      </c>
      <c r="AS475" s="16">
        <f>SA!AU239+SA!AU329</f>
        <v>0</v>
      </c>
      <c r="AT475" s="16">
        <f>SA!AV239+SA!AV329</f>
        <v>0</v>
      </c>
      <c r="AU475" s="16">
        <f>SA!AW239+SA!AW329</f>
        <v>0</v>
      </c>
      <c r="AV475" s="16">
        <f>SA!AX239+SA!AX329</f>
        <v>0</v>
      </c>
      <c r="AW475" s="16">
        <f>SA!AY239+SA!AY329</f>
        <v>0</v>
      </c>
      <c r="AX475" s="16">
        <f>SA!AZ239+SA!AZ329</f>
        <v>11563335.748991691</v>
      </c>
      <c r="AY475" s="16">
        <f>SA!BA239+SA!BA329</f>
        <v>0</v>
      </c>
      <c r="AZ475" s="16">
        <f>SA!BB239+SA!BB329</f>
        <v>0</v>
      </c>
      <c r="BA475" s="16">
        <f>SA!BC239+SA!BC329</f>
        <v>0</v>
      </c>
      <c r="BB475" s="16">
        <f>SA!BD239+SA!BD329</f>
        <v>0</v>
      </c>
      <c r="BC475" s="16">
        <f>SA!BE239+SA!BE329</f>
        <v>0</v>
      </c>
      <c r="BD475" s="16">
        <f>SA!BF239+SA!BF329</f>
        <v>0</v>
      </c>
      <c r="BE475" s="16">
        <f>SA!BG239+SA!BG329</f>
        <v>0</v>
      </c>
      <c r="BF475" s="16">
        <f>SA!BH239+SA!BH329</f>
        <v>0</v>
      </c>
      <c r="BG475" s="16">
        <f>SA!BI239+SA!BI329</f>
        <v>0</v>
      </c>
      <c r="BH475" s="16">
        <f>SA!BJ239+SA!BJ329</f>
        <v>0</v>
      </c>
      <c r="BI475" s="16">
        <f>SA!BK239+SA!BK329</f>
        <v>0</v>
      </c>
      <c r="BJ475" s="16">
        <f>SA!BL239+SA!BL329</f>
        <v>11966908.893512318</v>
      </c>
      <c r="BK475" s="16">
        <f>SA!BM239+SA!BM329</f>
        <v>0</v>
      </c>
      <c r="BL475" s="16">
        <f>SA!BN239+SA!BN329</f>
        <v>0</v>
      </c>
      <c r="BM475" s="16">
        <f>SA!BO239+SA!BO329</f>
        <v>0</v>
      </c>
      <c r="BN475" s="16">
        <f>SA!BP239+SA!BP329</f>
        <v>0</v>
      </c>
      <c r="BO475" s="16">
        <f>SA!BQ239+SA!BQ329</f>
        <v>0</v>
      </c>
      <c r="BP475" s="16">
        <f>SA!BR239+SA!BR329</f>
        <v>0</v>
      </c>
      <c r="BQ475" s="16">
        <f>SA!BS239+SA!BS329</f>
        <v>0</v>
      </c>
      <c r="BR475" s="16">
        <f>SA!BT239+SA!BT329</f>
        <v>0</v>
      </c>
      <c r="BS475" s="16">
        <f>SA!BU239+SA!BU329</f>
        <v>0</v>
      </c>
      <c r="BT475" s="16">
        <f>SA!BV239+SA!BV329</f>
        <v>0</v>
      </c>
      <c r="BU475" s="16">
        <f>SA!BW239+SA!BW329</f>
        <v>0</v>
      </c>
      <c r="BV475" s="16">
        <f>SA!BX239+SA!BX329</f>
        <v>12385750.704785256</v>
      </c>
      <c r="BW475" s="16">
        <f>SA!BY239+SA!BY329</f>
        <v>0</v>
      </c>
      <c r="BX475" s="16">
        <f>SA!BZ239+SA!BZ329</f>
        <v>0</v>
      </c>
      <c r="BY475" s="16">
        <f>SA!CA239+SA!CA329</f>
        <v>0</v>
      </c>
      <c r="BZ475" s="16">
        <f>SA!CB239+SA!CB329</f>
        <v>0</v>
      </c>
      <c r="CA475" s="16">
        <f>SA!CC239+SA!CC329</f>
        <v>0</v>
      </c>
      <c r="CB475" s="16">
        <f>SA!CD239+SA!CD329</f>
        <v>0</v>
      </c>
      <c r="CC475" s="16">
        <f>SA!CE239+SA!CE329</f>
        <v>0</v>
      </c>
      <c r="CD475" s="16">
        <f>SA!CF239+SA!CF329</f>
        <v>0</v>
      </c>
      <c r="CE475" s="16">
        <f>SA!CG239+SA!CG329</f>
        <v>0</v>
      </c>
      <c r="CF475" s="16">
        <f>SA!CH239+SA!CH329</f>
        <v>0</v>
      </c>
      <c r="CG475" s="16">
        <f>SA!CI239+SA!CI329</f>
        <v>0</v>
      </c>
      <c r="CH475" s="16">
        <f>SA!CJ239+SA!CJ329</f>
        <v>12818027.036432436</v>
      </c>
      <c r="CI475" s="16">
        <f>SA!CK239+SA!CK329</f>
        <v>0</v>
      </c>
      <c r="CJ475" s="16">
        <f>SA!CL239+SA!CL329</f>
        <v>0</v>
      </c>
      <c r="CK475" s="16">
        <f>SA!CM239+SA!CM329</f>
        <v>0</v>
      </c>
      <c r="CL475" s="16">
        <f>SA!CN239+SA!CN329</f>
        <v>0</v>
      </c>
      <c r="CM475" s="16">
        <f>SA!CO239+SA!CO329</f>
        <v>0</v>
      </c>
      <c r="CN475" s="16">
        <f>SA!CP239+SA!CP329</f>
        <v>0</v>
      </c>
      <c r="CO475" s="16">
        <f>SA!CQ239+SA!CQ329</f>
        <v>0</v>
      </c>
      <c r="CP475" s="16">
        <f>SA!CR239+SA!CR329</f>
        <v>0</v>
      </c>
      <c r="CQ475" s="16">
        <f>SA!CS239+SA!CS329</f>
        <v>0</v>
      </c>
      <c r="CR475" s="16">
        <f>SA!CT239+SA!CT329</f>
        <v>0</v>
      </c>
      <c r="CS475" s="16">
        <f>SA!CU239+SA!CU329</f>
        <v>0</v>
      </c>
      <c r="CT475" s="16">
        <f>SA!CV239+SA!CV329</f>
        <v>13265390.287827652</v>
      </c>
      <c r="CU475" s="16">
        <f>SA!CW239+SA!CW329</f>
        <v>0</v>
      </c>
      <c r="CV475" s="16">
        <f>SA!CX239+SA!CX329</f>
        <v>0</v>
      </c>
      <c r="CW475" s="16">
        <f>SA!CY239+SA!CY329</f>
        <v>0</v>
      </c>
      <c r="CX475" s="16">
        <f>SA!CZ239+SA!CZ329</f>
        <v>0</v>
      </c>
      <c r="CY475" s="16">
        <f>SA!DA239+SA!DA329</f>
        <v>0</v>
      </c>
      <c r="CZ475" s="16">
        <f>SA!DB239+SA!DB329</f>
        <v>0</v>
      </c>
      <c r="DA475" s="16">
        <f>SA!DC239+SA!DC329</f>
        <v>0</v>
      </c>
      <c r="DB475" s="16">
        <f>SA!DD239+SA!DD329</f>
        <v>0</v>
      </c>
      <c r="DC475" s="16">
        <f>SA!DE239+SA!DE329</f>
        <v>0</v>
      </c>
      <c r="DD475" s="16">
        <f>SA!DF239+SA!DF329</f>
        <v>0</v>
      </c>
      <c r="DE475" s="16">
        <f>SA!DG239+SA!DG329</f>
        <v>0</v>
      </c>
      <c r="DF475" s="16">
        <f>SA!DH239+SA!DH329</f>
        <v>13728367.009075133</v>
      </c>
      <c r="DG475" s="16">
        <f>SA!DI239+SA!DI329</f>
        <v>0</v>
      </c>
      <c r="DH475" s="16">
        <f>SA!DJ239+SA!DJ329</f>
        <v>0</v>
      </c>
      <c r="DI475" s="16">
        <f>SA!DK239+SA!DK329</f>
        <v>0</v>
      </c>
      <c r="DJ475" s="16">
        <f>SA!DL239+SA!DL329</f>
        <v>0</v>
      </c>
      <c r="DK475" s="16">
        <f>SA!DM239+SA!DM329</f>
        <v>0</v>
      </c>
      <c r="DL475" s="16">
        <f>SA!DN239+SA!DN329</f>
        <v>0</v>
      </c>
      <c r="DM475" s="16">
        <f>SA!DO239+SA!DO329</f>
        <v>0</v>
      </c>
      <c r="DN475" s="16">
        <f>SA!DP239+SA!DP329</f>
        <v>0</v>
      </c>
      <c r="DO475" s="16">
        <f>SA!DQ239+SA!DQ329</f>
        <v>0</v>
      </c>
      <c r="DP475" s="16">
        <f>SA!DR239+SA!DR329</f>
        <v>0</v>
      </c>
      <c r="DQ475" s="16">
        <f>SA!DS239+SA!DS329</f>
        <v>0</v>
      </c>
      <c r="DR475" s="16">
        <f>SA!DT239+SA!DT329</f>
        <v>14208859.854392767</v>
      </c>
      <c r="DS475" s="16">
        <f>SA!DU239+SA!DU329</f>
        <v>0</v>
      </c>
      <c r="DT475" s="16">
        <f>SA!DV239+SA!DV329</f>
        <v>0</v>
      </c>
      <c r="DU475" s="16">
        <f>SA!DW239+SA!DW329</f>
        <v>0</v>
      </c>
      <c r="DV475" s="16">
        <f>SA!DX239+SA!DX329</f>
        <v>0</v>
      </c>
      <c r="DW475" s="16">
        <f>SA!DY239+SA!DY329</f>
        <v>0</v>
      </c>
      <c r="DX475" s="16">
        <f>SA!DZ239+SA!DZ329</f>
        <v>0</v>
      </c>
      <c r="DY475" s="16">
        <f>SA!EA239+SA!EA329</f>
        <v>0</v>
      </c>
      <c r="DZ475" s="16">
        <f>SA!EB239+SA!EB329</f>
        <v>0</v>
      </c>
    </row>
    <row r="476" spans="2:130" x14ac:dyDescent="0.25">
      <c r="B476" t="s">
        <v>39</v>
      </c>
      <c r="F476" s="46">
        <f t="shared" si="537"/>
        <v>38228934.112474471</v>
      </c>
      <c r="H476" s="16">
        <f>TAS!J239+TAS!J329</f>
        <v>0</v>
      </c>
      <c r="I476" s="16">
        <f>TAS!K239+TAS!K329</f>
        <v>0</v>
      </c>
      <c r="J476" s="16">
        <f>TAS!L239+TAS!L329</f>
        <v>0</v>
      </c>
      <c r="K476" s="16">
        <f>TAS!M239+TAS!M329</f>
        <v>0</v>
      </c>
      <c r="L476" s="16">
        <f>TAS!N239+TAS!N329</f>
        <v>0</v>
      </c>
      <c r="M476" s="16">
        <f>TAS!O239+TAS!O329</f>
        <v>0</v>
      </c>
      <c r="N476" s="16">
        <f>TAS!P239+TAS!P329</f>
        <v>0</v>
      </c>
      <c r="O476" s="16">
        <f>TAS!Q239+TAS!Q329</f>
        <v>0</v>
      </c>
      <c r="P476" s="16">
        <f>TAS!R239+TAS!R329</f>
        <v>0</v>
      </c>
      <c r="Q476" s="16">
        <f>TAS!S239+TAS!S329</f>
        <v>0</v>
      </c>
      <c r="R476" s="16">
        <f>TAS!T239+TAS!T329</f>
        <v>0</v>
      </c>
      <c r="S476" s="16">
        <f>TAS!U239+TAS!U329</f>
        <v>0</v>
      </c>
      <c r="T476" s="16">
        <f>TAS!V239+TAS!V329</f>
        <v>0</v>
      </c>
      <c r="U476" s="16">
        <f>TAS!W239+TAS!W329</f>
        <v>0</v>
      </c>
      <c r="V476" s="16">
        <f>TAS!X239+TAS!X329</f>
        <v>0</v>
      </c>
      <c r="W476" s="16">
        <f>TAS!Y239+TAS!Y329</f>
        <v>0</v>
      </c>
      <c r="X476" s="16">
        <f>TAS!Z239+TAS!Z329</f>
        <v>0</v>
      </c>
      <c r="Y476" s="16">
        <f>TAS!AA239+TAS!AA329</f>
        <v>0</v>
      </c>
      <c r="Z476" s="16">
        <f>TAS!AB239+TAS!AB329</f>
        <v>0</v>
      </c>
      <c r="AA476" s="16">
        <f>TAS!AC239+TAS!AC329</f>
        <v>0</v>
      </c>
      <c r="AB476" s="16">
        <f>TAS!AD239+TAS!AD329</f>
        <v>0</v>
      </c>
      <c r="AC476" s="16">
        <f>TAS!AE239+TAS!AE329</f>
        <v>0</v>
      </c>
      <c r="AD476" s="16">
        <f>TAS!AF239+TAS!AF329</f>
        <v>0</v>
      </c>
      <c r="AE476" s="16">
        <f>TAS!AG239+TAS!AG329</f>
        <v>0</v>
      </c>
      <c r="AF476" s="16">
        <f>TAS!AH239+TAS!AH329</f>
        <v>0</v>
      </c>
      <c r="AG476" s="16">
        <f>TAS!AI239+TAS!AI329</f>
        <v>0</v>
      </c>
      <c r="AH476" s="16">
        <f>TAS!AJ239+TAS!AJ329</f>
        <v>0</v>
      </c>
      <c r="AI476" s="16">
        <f>TAS!AK239+TAS!AK329</f>
        <v>0</v>
      </c>
      <c r="AJ476" s="16">
        <f>TAS!AL239+TAS!AL329</f>
        <v>0</v>
      </c>
      <c r="AK476" s="16">
        <f>TAS!AM239+TAS!AM329</f>
        <v>0</v>
      </c>
      <c r="AL476" s="16">
        <f>TAS!AN239+TAS!AN329</f>
        <v>0</v>
      </c>
      <c r="AM476" s="16">
        <f>TAS!AO239+TAS!AO329</f>
        <v>0</v>
      </c>
      <c r="AN476" s="16">
        <f>TAS!AP239+TAS!AP329</f>
        <v>4224568.0795493377</v>
      </c>
      <c r="AO476" s="16">
        <f>TAS!AQ239+TAS!AQ329</f>
        <v>0</v>
      </c>
      <c r="AP476" s="16">
        <f>TAS!AR239+TAS!AR329</f>
        <v>0</v>
      </c>
      <c r="AQ476" s="16">
        <f>TAS!AS239+TAS!AS329</f>
        <v>0</v>
      </c>
      <c r="AR476" s="16">
        <f>TAS!AT239+TAS!AT329</f>
        <v>0</v>
      </c>
      <c r="AS476" s="16">
        <f>TAS!AU239+TAS!AU329</f>
        <v>0</v>
      </c>
      <c r="AT476" s="16">
        <f>TAS!AV239+TAS!AV329</f>
        <v>0</v>
      </c>
      <c r="AU476" s="16">
        <f>TAS!AW239+TAS!AW329</f>
        <v>0</v>
      </c>
      <c r="AV476" s="16">
        <f>TAS!AX239+TAS!AX329</f>
        <v>0</v>
      </c>
      <c r="AW476" s="16">
        <f>TAS!AY239+TAS!AY329</f>
        <v>0</v>
      </c>
      <c r="AX476" s="16">
        <f>TAS!AZ239+TAS!AZ329</f>
        <v>0</v>
      </c>
      <c r="AY476" s="16">
        <f>TAS!BA239+TAS!BA329</f>
        <v>0</v>
      </c>
      <c r="AZ476" s="16">
        <f>TAS!BB239+TAS!BB329</f>
        <v>4372010.1551851537</v>
      </c>
      <c r="BA476" s="16">
        <f>TAS!BC239+TAS!BC329</f>
        <v>0</v>
      </c>
      <c r="BB476" s="16">
        <f>TAS!BD239+TAS!BD329</f>
        <v>0</v>
      </c>
      <c r="BC476" s="16">
        <f>TAS!BE239+TAS!BE329</f>
        <v>0</v>
      </c>
      <c r="BD476" s="16">
        <f>TAS!BF239+TAS!BF329</f>
        <v>0</v>
      </c>
      <c r="BE476" s="16">
        <f>TAS!BG239+TAS!BG329</f>
        <v>0</v>
      </c>
      <c r="BF476" s="16">
        <f>TAS!BH239+TAS!BH329</f>
        <v>0</v>
      </c>
      <c r="BG476" s="16">
        <f>TAS!BI239+TAS!BI329</f>
        <v>0</v>
      </c>
      <c r="BH476" s="16">
        <f>TAS!BJ239+TAS!BJ329</f>
        <v>0</v>
      </c>
      <c r="BI476" s="16">
        <f>TAS!BK239+TAS!BK329</f>
        <v>0</v>
      </c>
      <c r="BJ476" s="16">
        <f>TAS!BL239+TAS!BL329</f>
        <v>0</v>
      </c>
      <c r="BK476" s="16">
        <f>TAS!BM239+TAS!BM329</f>
        <v>0</v>
      </c>
      <c r="BL476" s="16">
        <f>TAS!BN239+TAS!BN329</f>
        <v>4524598.121538898</v>
      </c>
      <c r="BM476" s="16">
        <f>TAS!BO239+TAS!BO329</f>
        <v>0</v>
      </c>
      <c r="BN476" s="16">
        <f>TAS!BP239+TAS!BP329</f>
        <v>0</v>
      </c>
      <c r="BO476" s="16">
        <f>TAS!BQ239+TAS!BQ329</f>
        <v>0</v>
      </c>
      <c r="BP476" s="16">
        <f>TAS!BR239+TAS!BR329</f>
        <v>0</v>
      </c>
      <c r="BQ476" s="16">
        <f>TAS!BS239+TAS!BS329</f>
        <v>0</v>
      </c>
      <c r="BR476" s="16">
        <f>TAS!BT239+TAS!BT329</f>
        <v>0</v>
      </c>
      <c r="BS476" s="16">
        <f>TAS!BU239+TAS!BU329</f>
        <v>0</v>
      </c>
      <c r="BT476" s="16">
        <f>TAS!BV239+TAS!BV329</f>
        <v>0</v>
      </c>
      <c r="BU476" s="16">
        <f>TAS!BW239+TAS!BW329</f>
        <v>0</v>
      </c>
      <c r="BV476" s="16">
        <f>TAS!BX239+TAS!BX329</f>
        <v>0</v>
      </c>
      <c r="BW476" s="16">
        <f>TAS!BY239+TAS!BY329</f>
        <v>0</v>
      </c>
      <c r="BX476" s="16">
        <f>TAS!BZ239+TAS!BZ329</f>
        <v>4682959.0557927629</v>
      </c>
      <c r="BY476" s="16">
        <f>TAS!CA239+TAS!CA329</f>
        <v>0</v>
      </c>
      <c r="BZ476" s="16">
        <f>TAS!CB239+TAS!CB329</f>
        <v>0</v>
      </c>
      <c r="CA476" s="16">
        <f>TAS!CC239+TAS!CC329</f>
        <v>0</v>
      </c>
      <c r="CB476" s="16">
        <f>TAS!CD239+TAS!CD329</f>
        <v>0</v>
      </c>
      <c r="CC476" s="16">
        <f>TAS!CE239+TAS!CE329</f>
        <v>0</v>
      </c>
      <c r="CD476" s="16">
        <f>TAS!CF239+TAS!CF329</f>
        <v>0</v>
      </c>
      <c r="CE476" s="16">
        <f>TAS!CG239+TAS!CG329</f>
        <v>0</v>
      </c>
      <c r="CF476" s="16">
        <f>TAS!CH239+TAS!CH329</f>
        <v>0</v>
      </c>
      <c r="CG476" s="16">
        <f>TAS!CI239+TAS!CI329</f>
        <v>0</v>
      </c>
      <c r="CH476" s="16">
        <f>TAS!CJ239+TAS!CJ329</f>
        <v>0</v>
      </c>
      <c r="CI476" s="16">
        <f>TAS!CK239+TAS!CK329</f>
        <v>0</v>
      </c>
      <c r="CJ476" s="16">
        <f>TAS!CL239+TAS!CL329</f>
        <v>4846399.481015427</v>
      </c>
      <c r="CK476" s="16">
        <f>TAS!CM239+TAS!CM329</f>
        <v>0</v>
      </c>
      <c r="CL476" s="16">
        <f>TAS!CN239+TAS!CN329</f>
        <v>0</v>
      </c>
      <c r="CM476" s="16">
        <f>TAS!CO239+TAS!CO329</f>
        <v>0</v>
      </c>
      <c r="CN476" s="16">
        <f>TAS!CP239+TAS!CP329</f>
        <v>0</v>
      </c>
      <c r="CO476" s="16">
        <f>TAS!CQ239+TAS!CQ329</f>
        <v>0</v>
      </c>
      <c r="CP476" s="16">
        <f>TAS!CR239+TAS!CR329</f>
        <v>0</v>
      </c>
      <c r="CQ476" s="16">
        <f>TAS!CS239+TAS!CS329</f>
        <v>0</v>
      </c>
      <c r="CR476" s="16">
        <f>TAS!CT239+TAS!CT329</f>
        <v>0</v>
      </c>
      <c r="CS476" s="16">
        <f>TAS!CU239+TAS!CU329</f>
        <v>0</v>
      </c>
      <c r="CT476" s="16">
        <f>TAS!CV239+TAS!CV329</f>
        <v>0</v>
      </c>
      <c r="CU476" s="16">
        <f>TAS!CW239+TAS!CW329</f>
        <v>0</v>
      </c>
      <c r="CV476" s="16">
        <f>TAS!CX239+TAS!CX329</f>
        <v>5015544.1569647612</v>
      </c>
      <c r="CW476" s="16">
        <f>TAS!CY239+TAS!CY329</f>
        <v>0</v>
      </c>
      <c r="CX476" s="16">
        <f>TAS!CZ239+TAS!CZ329</f>
        <v>0</v>
      </c>
      <c r="CY476" s="16">
        <f>TAS!DA239+TAS!DA329</f>
        <v>0</v>
      </c>
      <c r="CZ476" s="16">
        <f>TAS!DB239+TAS!DB329</f>
        <v>0</v>
      </c>
      <c r="DA476" s="16">
        <f>TAS!DC239+TAS!DC329</f>
        <v>0</v>
      </c>
      <c r="DB476" s="16">
        <f>TAS!DD239+TAS!DD329</f>
        <v>0</v>
      </c>
      <c r="DC476" s="16">
        <f>TAS!DE239+TAS!DE329</f>
        <v>0</v>
      </c>
      <c r="DD476" s="16">
        <f>TAS!DF239+TAS!DF329</f>
        <v>0</v>
      </c>
      <c r="DE476" s="16">
        <f>TAS!DG239+TAS!DG329</f>
        <v>0</v>
      </c>
      <c r="DF476" s="16">
        <f>TAS!DH239+TAS!DH329</f>
        <v>0</v>
      </c>
      <c r="DG476" s="16">
        <f>TAS!DI239+TAS!DI329</f>
        <v>0</v>
      </c>
      <c r="DH476" s="16">
        <f>TAS!DJ239+TAS!DJ329</f>
        <v>5190592.1682693549</v>
      </c>
      <c r="DI476" s="16">
        <f>TAS!DK239+TAS!DK329</f>
        <v>0</v>
      </c>
      <c r="DJ476" s="16">
        <f>TAS!DL239+TAS!DL329</f>
        <v>0</v>
      </c>
      <c r="DK476" s="16">
        <f>TAS!DM239+TAS!DM329</f>
        <v>0</v>
      </c>
      <c r="DL476" s="16">
        <f>TAS!DN239+TAS!DN329</f>
        <v>0</v>
      </c>
      <c r="DM476" s="16">
        <f>TAS!DO239+TAS!DO329</f>
        <v>0</v>
      </c>
      <c r="DN476" s="16">
        <f>TAS!DP239+TAS!DP329</f>
        <v>0</v>
      </c>
      <c r="DO476" s="16">
        <f>TAS!DQ239+TAS!DQ329</f>
        <v>0</v>
      </c>
      <c r="DP476" s="16">
        <f>TAS!DR239+TAS!DR329</f>
        <v>0</v>
      </c>
      <c r="DQ476" s="16">
        <f>TAS!DS239+TAS!DS329</f>
        <v>0</v>
      </c>
      <c r="DR476" s="16">
        <f>TAS!DT239+TAS!DT329</f>
        <v>0</v>
      </c>
      <c r="DS476" s="16">
        <f>TAS!DU239+TAS!DU329</f>
        <v>0</v>
      </c>
      <c r="DT476" s="16">
        <f>TAS!DV239+TAS!DV329</f>
        <v>5372262.8941587843</v>
      </c>
      <c r="DU476" s="16">
        <f>TAS!DW239+TAS!DW329</f>
        <v>0</v>
      </c>
      <c r="DV476" s="16">
        <f>TAS!DX239+TAS!DX329</f>
        <v>0</v>
      </c>
      <c r="DW476" s="16">
        <f>TAS!DY239+TAS!DY329</f>
        <v>0</v>
      </c>
      <c r="DX476" s="16">
        <f>TAS!DZ239+TAS!DZ329</f>
        <v>0</v>
      </c>
      <c r="DY476" s="16">
        <f>TAS!EA239+TAS!EA329</f>
        <v>0</v>
      </c>
      <c r="DZ476" s="16">
        <f>TAS!EB239+TAS!EB329</f>
        <v>0</v>
      </c>
    </row>
    <row r="477" spans="2:130" x14ac:dyDescent="0.25">
      <c r="B477" t="s">
        <v>41</v>
      </c>
      <c r="F477" s="46">
        <f>SUM(H477:DZ477)</f>
        <v>91697058.683135092</v>
      </c>
      <c r="H477" s="16">
        <f>WA!J239+WA!J329</f>
        <v>0</v>
      </c>
      <c r="I477" s="16">
        <f>WA!K239+WA!K329</f>
        <v>0</v>
      </c>
      <c r="J477" s="16">
        <f>WA!L239+WA!L329</f>
        <v>0</v>
      </c>
      <c r="K477" s="16">
        <f>WA!M239+WA!M329</f>
        <v>0</v>
      </c>
      <c r="L477" s="16">
        <f>WA!N239+WA!N329</f>
        <v>0</v>
      </c>
      <c r="M477" s="16">
        <f>WA!O239+WA!O329</f>
        <v>0</v>
      </c>
      <c r="N477" s="16">
        <f>WA!P239+WA!P329</f>
        <v>0</v>
      </c>
      <c r="O477" s="16">
        <f>WA!Q239+WA!Q329</f>
        <v>0</v>
      </c>
      <c r="P477" s="16">
        <f>WA!R239+WA!R329</f>
        <v>0</v>
      </c>
      <c r="Q477" s="16">
        <f>WA!S239+WA!S329</f>
        <v>0</v>
      </c>
      <c r="R477" s="16">
        <f>WA!T239+WA!T329</f>
        <v>0</v>
      </c>
      <c r="S477" s="16">
        <f>WA!U239+WA!U329</f>
        <v>0</v>
      </c>
      <c r="T477" s="16">
        <f>WA!V239+WA!V329</f>
        <v>0</v>
      </c>
      <c r="U477" s="16">
        <f>WA!W239+WA!W329</f>
        <v>0</v>
      </c>
      <c r="V477" s="16">
        <f>WA!X239+WA!X329</f>
        <v>0</v>
      </c>
      <c r="W477" s="16">
        <f>WA!Y239+WA!Y329</f>
        <v>0</v>
      </c>
      <c r="X477" s="16">
        <f>WA!Z239+WA!Z329</f>
        <v>0</v>
      </c>
      <c r="Y477" s="16">
        <f>WA!AA239+WA!AA329</f>
        <v>0</v>
      </c>
      <c r="Z477" s="16">
        <f>WA!AB239+WA!AB329</f>
        <v>0</v>
      </c>
      <c r="AA477" s="16">
        <f>WA!AC239+WA!AC329</f>
        <v>0</v>
      </c>
      <c r="AB477" s="16">
        <f>WA!AD239+WA!AD329</f>
        <v>0</v>
      </c>
      <c r="AC477" s="16">
        <f>WA!AE239+WA!AE329</f>
        <v>0</v>
      </c>
      <c r="AD477" s="16">
        <f>WA!AF239+WA!AF329</f>
        <v>0</v>
      </c>
      <c r="AE477" s="16">
        <f>WA!AG239+WA!AG329</f>
        <v>0</v>
      </c>
      <c r="AF477" s="16">
        <f>WA!AH239+WA!AH329</f>
        <v>0</v>
      </c>
      <c r="AG477" s="16">
        <f>WA!AI239+WA!AI329</f>
        <v>0</v>
      </c>
      <c r="AH477" s="16">
        <f>WA!AJ239+WA!AJ329</f>
        <v>0</v>
      </c>
      <c r="AI477" s="16">
        <f>WA!AK239+WA!AK329</f>
        <v>0</v>
      </c>
      <c r="AJ477" s="16">
        <f>WA!AL239+WA!AL329</f>
        <v>0</v>
      </c>
      <c r="AK477" s="16">
        <f>WA!AM239+WA!AM329</f>
        <v>0</v>
      </c>
      <c r="AL477" s="16">
        <f>WA!AN239+WA!AN329</f>
        <v>10133174.677630598</v>
      </c>
      <c r="AM477" s="16">
        <f>WA!AO239+WA!AO329</f>
        <v>0</v>
      </c>
      <c r="AN477" s="16">
        <f>WA!AP239+WA!AP329</f>
        <v>0</v>
      </c>
      <c r="AO477" s="16">
        <f>WA!AQ239+WA!AQ329</f>
        <v>0</v>
      </c>
      <c r="AP477" s="16">
        <f>WA!AR239+WA!AR329</f>
        <v>0</v>
      </c>
      <c r="AQ477" s="16">
        <f>WA!AS239+WA!AS329</f>
        <v>0</v>
      </c>
      <c r="AR477" s="16">
        <f>WA!AT239+WA!AT329</f>
        <v>0</v>
      </c>
      <c r="AS477" s="16">
        <f>WA!AU239+WA!AU329</f>
        <v>0</v>
      </c>
      <c r="AT477" s="16">
        <f>WA!AV239+WA!AV329</f>
        <v>0</v>
      </c>
      <c r="AU477" s="16">
        <f>WA!AW239+WA!AW329</f>
        <v>0</v>
      </c>
      <c r="AV477" s="16">
        <f>WA!AX239+WA!AX329</f>
        <v>0</v>
      </c>
      <c r="AW477" s="16">
        <f>WA!AY239+WA!AY329</f>
        <v>0</v>
      </c>
      <c r="AX477" s="16">
        <f>WA!AZ239+WA!AZ329</f>
        <v>10486833.626691619</v>
      </c>
      <c r="AY477" s="16">
        <f>WA!BA239+WA!BA329</f>
        <v>0</v>
      </c>
      <c r="AZ477" s="16">
        <f>WA!BB239+WA!BB329</f>
        <v>0</v>
      </c>
      <c r="BA477" s="16">
        <f>WA!BC239+WA!BC329</f>
        <v>0</v>
      </c>
      <c r="BB477" s="16">
        <f>WA!BD239+WA!BD329</f>
        <v>0</v>
      </c>
      <c r="BC477" s="16">
        <f>WA!BE239+WA!BE329</f>
        <v>0</v>
      </c>
      <c r="BD477" s="16">
        <f>WA!BF239+WA!BF329</f>
        <v>0</v>
      </c>
      <c r="BE477" s="16">
        <f>WA!BG239+WA!BG329</f>
        <v>0</v>
      </c>
      <c r="BF477" s="16">
        <f>WA!BH239+WA!BH329</f>
        <v>0</v>
      </c>
      <c r="BG477" s="16">
        <f>WA!BI239+WA!BI329</f>
        <v>0</v>
      </c>
      <c r="BH477" s="16">
        <f>WA!BJ239+WA!BJ329</f>
        <v>0</v>
      </c>
      <c r="BI477" s="16">
        <f>WA!BK239+WA!BK329</f>
        <v>0</v>
      </c>
      <c r="BJ477" s="16">
        <f>WA!BL239+WA!BL329</f>
        <v>10852835.662320277</v>
      </c>
      <c r="BK477" s="16">
        <f>WA!BM239+WA!BM329</f>
        <v>0</v>
      </c>
      <c r="BL477" s="16">
        <f>WA!BN239+WA!BN329</f>
        <v>0</v>
      </c>
      <c r="BM477" s="16">
        <f>WA!BO239+WA!BO329</f>
        <v>0</v>
      </c>
      <c r="BN477" s="16">
        <f>WA!BP239+WA!BP329</f>
        <v>0</v>
      </c>
      <c r="BO477" s="16">
        <f>WA!BQ239+WA!BQ329</f>
        <v>0</v>
      </c>
      <c r="BP477" s="16">
        <f>WA!BR239+WA!BR329</f>
        <v>0</v>
      </c>
      <c r="BQ477" s="16">
        <f>WA!BS239+WA!BS329</f>
        <v>0</v>
      </c>
      <c r="BR477" s="16">
        <f>WA!BT239+WA!BT329</f>
        <v>0</v>
      </c>
      <c r="BS477" s="16">
        <f>WA!BU239+WA!BU329</f>
        <v>0</v>
      </c>
      <c r="BT477" s="16">
        <f>WA!BV239+WA!BV329</f>
        <v>0</v>
      </c>
      <c r="BU477" s="16">
        <f>WA!BW239+WA!BW329</f>
        <v>0</v>
      </c>
      <c r="BV477" s="16">
        <f>WA!BX239+WA!BX329</f>
        <v>11232684.910501493</v>
      </c>
      <c r="BW477" s="16">
        <f>WA!BY239+WA!BY329</f>
        <v>0</v>
      </c>
      <c r="BX477" s="16">
        <f>WA!BZ239+WA!BZ329</f>
        <v>0</v>
      </c>
      <c r="BY477" s="16">
        <f>WA!CA239+WA!CA329</f>
        <v>0</v>
      </c>
      <c r="BZ477" s="16">
        <f>WA!CB239+WA!CB329</f>
        <v>0</v>
      </c>
      <c r="CA477" s="16">
        <f>WA!CC239+WA!CC329</f>
        <v>0</v>
      </c>
      <c r="CB477" s="16">
        <f>WA!CD239+WA!CD329</f>
        <v>0</v>
      </c>
      <c r="CC477" s="16">
        <f>WA!CE239+WA!CE329</f>
        <v>0</v>
      </c>
      <c r="CD477" s="16">
        <f>WA!CF239+WA!CF329</f>
        <v>0</v>
      </c>
      <c r="CE477" s="16">
        <f>WA!CG239+WA!CG329</f>
        <v>0</v>
      </c>
      <c r="CF477" s="16">
        <f>WA!CH239+WA!CH329</f>
        <v>0</v>
      </c>
      <c r="CG477" s="16">
        <f>WA!CI239+WA!CI329</f>
        <v>0</v>
      </c>
      <c r="CH477" s="16">
        <f>WA!CJ239+WA!CJ329</f>
        <v>11624717.976836683</v>
      </c>
      <c r="CI477" s="16">
        <f>WA!CK239+WA!CK329</f>
        <v>0</v>
      </c>
      <c r="CJ477" s="16">
        <f>WA!CL239+WA!CL329</f>
        <v>0</v>
      </c>
      <c r="CK477" s="16">
        <f>WA!CM239+WA!CM329</f>
        <v>0</v>
      </c>
      <c r="CL477" s="16">
        <f>WA!CN239+WA!CN329</f>
        <v>0</v>
      </c>
      <c r="CM477" s="16">
        <f>WA!CO239+WA!CO329</f>
        <v>0</v>
      </c>
      <c r="CN477" s="16">
        <f>WA!CP239+WA!CP329</f>
        <v>0</v>
      </c>
      <c r="CO477" s="16">
        <f>WA!CQ239+WA!CQ329</f>
        <v>0</v>
      </c>
      <c r="CP477" s="16">
        <f>WA!CR239+WA!CR329</f>
        <v>0</v>
      </c>
      <c r="CQ477" s="16">
        <f>WA!CS239+WA!CS329</f>
        <v>0</v>
      </c>
      <c r="CR477" s="16">
        <f>WA!CT239+WA!CT329</f>
        <v>0</v>
      </c>
      <c r="CS477" s="16">
        <f>WA!CU239+WA!CU329</f>
        <v>0</v>
      </c>
      <c r="CT477" s="16">
        <f>WA!CV239+WA!CV329</f>
        <v>12030433.428667834</v>
      </c>
      <c r="CU477" s="16">
        <f>WA!CW239+WA!CW329</f>
        <v>0</v>
      </c>
      <c r="CV477" s="16">
        <f>WA!CX239+WA!CX329</f>
        <v>0</v>
      </c>
      <c r="CW477" s="16">
        <f>WA!CY239+WA!CY329</f>
        <v>0</v>
      </c>
      <c r="CX477" s="16">
        <f>WA!CZ239+WA!CZ329</f>
        <v>0</v>
      </c>
      <c r="CY477" s="16">
        <f>WA!DA239+WA!DA329</f>
        <v>0</v>
      </c>
      <c r="CZ477" s="16">
        <f>WA!DB239+WA!DB329</f>
        <v>0</v>
      </c>
      <c r="DA477" s="16">
        <f>WA!DC239+WA!DC329</f>
        <v>0</v>
      </c>
      <c r="DB477" s="16">
        <f>WA!DD239+WA!DD329</f>
        <v>0</v>
      </c>
      <c r="DC477" s="16">
        <f>WA!DE239+WA!DE329</f>
        <v>0</v>
      </c>
      <c r="DD477" s="16">
        <f>WA!DF239+WA!DF329</f>
        <v>0</v>
      </c>
      <c r="DE477" s="16">
        <f>WA!DG239+WA!DG329</f>
        <v>0</v>
      </c>
      <c r="DF477" s="16">
        <f>WA!DH239+WA!DH329</f>
        <v>12450308.79630791</v>
      </c>
      <c r="DG477" s="16">
        <f>WA!DI239+WA!DI329</f>
        <v>0</v>
      </c>
      <c r="DH477" s="16">
        <f>WA!DJ239+WA!DJ329</f>
        <v>0</v>
      </c>
      <c r="DI477" s="16">
        <f>WA!DK239+WA!DK329</f>
        <v>0</v>
      </c>
      <c r="DJ477" s="16">
        <f>WA!DL239+WA!DL329</f>
        <v>0</v>
      </c>
      <c r="DK477" s="16">
        <f>WA!DM239+WA!DM329</f>
        <v>0</v>
      </c>
      <c r="DL477" s="16">
        <f>WA!DN239+WA!DN329</f>
        <v>0</v>
      </c>
      <c r="DM477" s="16">
        <f>WA!DO239+WA!DO329</f>
        <v>0</v>
      </c>
      <c r="DN477" s="16">
        <f>WA!DP239+WA!DP329</f>
        <v>0</v>
      </c>
      <c r="DO477" s="16">
        <f>WA!DQ239+WA!DQ329</f>
        <v>0</v>
      </c>
      <c r="DP477" s="16">
        <f>WA!DR239+WA!DR329</f>
        <v>0</v>
      </c>
      <c r="DQ477" s="16">
        <f>WA!DS239+WA!DS329</f>
        <v>0</v>
      </c>
      <c r="DR477" s="16">
        <f>WA!DT239+WA!DT329</f>
        <v>12886069.604178689</v>
      </c>
      <c r="DS477" s="16">
        <f>WA!DU239+WA!DU329</f>
        <v>0</v>
      </c>
      <c r="DT477" s="16">
        <f>WA!DV239+WA!DV329</f>
        <v>0</v>
      </c>
      <c r="DU477" s="16">
        <f>WA!DW239+WA!DW329</f>
        <v>0</v>
      </c>
      <c r="DV477" s="16">
        <f>WA!DX239+WA!DX329</f>
        <v>0</v>
      </c>
      <c r="DW477" s="16">
        <f>WA!DY239+WA!DY329</f>
        <v>0</v>
      </c>
      <c r="DX477" s="16">
        <f>WA!DZ239+WA!DZ329</f>
        <v>0</v>
      </c>
      <c r="DY477" s="16">
        <f>WA!EA239+WA!EA329</f>
        <v>0</v>
      </c>
      <c r="DZ477" s="16">
        <f>WA!EB239+WA!EB329</f>
        <v>0</v>
      </c>
    </row>
    <row r="478" spans="2:130" x14ac:dyDescent="0.25">
      <c r="B478" t="s">
        <v>490</v>
      </c>
      <c r="F478" s="46">
        <f>SUM(H478:DZ478)</f>
        <v>0</v>
      </c>
      <c r="H478" s="16">
        <f>VIC!J239+VIC!J329</f>
        <v>0</v>
      </c>
      <c r="I478" s="16">
        <f>VIC!K239+VIC!K329</f>
        <v>0</v>
      </c>
      <c r="J478" s="16">
        <f>VIC!L239+VIC!L329</f>
        <v>0</v>
      </c>
      <c r="K478" s="16">
        <f>VIC!M239+VIC!M329</f>
        <v>0</v>
      </c>
      <c r="L478" s="16">
        <f>VIC!N239+VIC!N329</f>
        <v>0</v>
      </c>
      <c r="M478" s="16">
        <f>VIC!O239+VIC!O329</f>
        <v>0</v>
      </c>
      <c r="N478" s="16">
        <f>VIC!P239+VIC!P329</f>
        <v>0</v>
      </c>
      <c r="O478" s="16">
        <f>VIC!Q239+VIC!Q329</f>
        <v>0</v>
      </c>
      <c r="P478" s="16">
        <f>VIC!R239+VIC!R329</f>
        <v>0</v>
      </c>
      <c r="Q478" s="16">
        <f>VIC!S239+VIC!S329</f>
        <v>0</v>
      </c>
      <c r="R478" s="16">
        <f>VIC!T239+VIC!T329</f>
        <v>0</v>
      </c>
      <c r="S478" s="16">
        <f>VIC!U239+VIC!U329</f>
        <v>0</v>
      </c>
      <c r="T478" s="16">
        <f>VIC!V239+VIC!V329</f>
        <v>0</v>
      </c>
      <c r="U478" s="16">
        <f>VIC!W239+VIC!W329</f>
        <v>0</v>
      </c>
      <c r="V478" s="16">
        <f>VIC!X239+VIC!X329</f>
        <v>0</v>
      </c>
      <c r="W478" s="16">
        <f>VIC!Y239+VIC!Y329</f>
        <v>0</v>
      </c>
      <c r="X478" s="16">
        <f>VIC!Z239+VIC!Z329</f>
        <v>0</v>
      </c>
      <c r="Y478" s="16">
        <f>VIC!AA239+VIC!AA329</f>
        <v>0</v>
      </c>
      <c r="Z478" s="16">
        <f>VIC!AB239+VIC!AB329</f>
        <v>0</v>
      </c>
      <c r="AA478" s="16">
        <f>VIC!AC239+VIC!AC329</f>
        <v>0</v>
      </c>
      <c r="AB478" s="16">
        <f>VIC!AD239+VIC!AD329</f>
        <v>0</v>
      </c>
      <c r="AC478" s="16">
        <f>VIC!AE239+VIC!AE329</f>
        <v>0</v>
      </c>
      <c r="AD478" s="16">
        <f>VIC!AF239+VIC!AF329</f>
        <v>0</v>
      </c>
      <c r="AE478" s="16">
        <f>VIC!AG239+VIC!AG329</f>
        <v>0</v>
      </c>
      <c r="AF478" s="16">
        <f>VIC!AH239+VIC!AH329</f>
        <v>0</v>
      </c>
      <c r="AG478" s="16">
        <f>VIC!AI239+VIC!AI329</f>
        <v>0</v>
      </c>
      <c r="AH478" s="16">
        <f>VIC!AJ239+VIC!AJ329</f>
        <v>0</v>
      </c>
      <c r="AI478" s="16">
        <f>VIC!AK239+VIC!AK329</f>
        <v>0</v>
      </c>
      <c r="AJ478" s="16">
        <f>VIC!AL239+VIC!AL329</f>
        <v>0</v>
      </c>
      <c r="AK478" s="16">
        <f>VIC!AM239+VIC!AM329</f>
        <v>0</v>
      </c>
      <c r="AL478" s="16">
        <f>VIC!AN239+VIC!AN329</f>
        <v>0</v>
      </c>
      <c r="AM478" s="16">
        <f>VIC!AO239+VIC!AO329</f>
        <v>0</v>
      </c>
      <c r="AN478" s="16">
        <f>VIC!AP239+VIC!AP329</f>
        <v>0</v>
      </c>
      <c r="AO478" s="16">
        <f>VIC!AQ239+VIC!AQ329</f>
        <v>0</v>
      </c>
      <c r="AP478" s="16">
        <f>VIC!AR239+VIC!AR329</f>
        <v>0</v>
      </c>
      <c r="AQ478" s="16">
        <f>VIC!AS239+VIC!AS329</f>
        <v>0</v>
      </c>
      <c r="AR478" s="16">
        <f>VIC!AT239+VIC!AT329</f>
        <v>0</v>
      </c>
      <c r="AS478" s="16">
        <f>VIC!AU239+VIC!AU329</f>
        <v>0</v>
      </c>
      <c r="AT478" s="16">
        <f>VIC!AV239+VIC!AV329</f>
        <v>0</v>
      </c>
      <c r="AU478" s="16">
        <f>VIC!AW239+VIC!AW329</f>
        <v>0</v>
      </c>
      <c r="AV478" s="16">
        <f>VIC!AX239+VIC!AX329</f>
        <v>0</v>
      </c>
      <c r="AW478" s="16">
        <f>VIC!AY239+VIC!AY329</f>
        <v>0</v>
      </c>
      <c r="AX478" s="16">
        <f>VIC!AZ239+VIC!AZ329</f>
        <v>0</v>
      </c>
      <c r="AY478" s="16">
        <f>VIC!BA239+VIC!BA329</f>
        <v>0</v>
      </c>
      <c r="AZ478" s="16">
        <f>VIC!BB239+VIC!BB329</f>
        <v>0</v>
      </c>
      <c r="BA478" s="16">
        <f>VIC!BC239+VIC!BC329</f>
        <v>0</v>
      </c>
      <c r="BB478" s="16">
        <f>VIC!BD239+VIC!BD329</f>
        <v>0</v>
      </c>
      <c r="BC478" s="16">
        <f>VIC!BE239+VIC!BE329</f>
        <v>0</v>
      </c>
      <c r="BD478" s="16">
        <f>VIC!BF239+VIC!BF329</f>
        <v>0</v>
      </c>
      <c r="BE478" s="16">
        <f>VIC!BG239+VIC!BG329</f>
        <v>0</v>
      </c>
      <c r="BF478" s="16">
        <f>VIC!BH239+VIC!BH329</f>
        <v>0</v>
      </c>
      <c r="BG478" s="16">
        <f>VIC!BI239+VIC!BI329</f>
        <v>0</v>
      </c>
      <c r="BH478" s="16">
        <f>VIC!BJ239+VIC!BJ329</f>
        <v>0</v>
      </c>
      <c r="BI478" s="16">
        <f>VIC!BK239+VIC!BK329</f>
        <v>0</v>
      </c>
      <c r="BJ478" s="16">
        <f>VIC!BL239+VIC!BL329</f>
        <v>0</v>
      </c>
      <c r="BK478" s="16">
        <f>VIC!BM239+VIC!BM329</f>
        <v>0</v>
      </c>
      <c r="BL478" s="16">
        <f>VIC!BN239+VIC!BN329</f>
        <v>0</v>
      </c>
      <c r="BM478" s="16">
        <f>VIC!BO239+VIC!BO329</f>
        <v>0</v>
      </c>
      <c r="BN478" s="16">
        <f>VIC!BP239+VIC!BP329</f>
        <v>0</v>
      </c>
      <c r="BO478" s="16">
        <f>VIC!BQ239+VIC!BQ329</f>
        <v>0</v>
      </c>
      <c r="BP478" s="16">
        <f>VIC!BR239+VIC!BR329</f>
        <v>0</v>
      </c>
      <c r="BQ478" s="16">
        <f>VIC!BS239+VIC!BS329</f>
        <v>0</v>
      </c>
      <c r="BR478" s="16">
        <f>VIC!BT239+VIC!BT329</f>
        <v>0</v>
      </c>
      <c r="BS478" s="16">
        <f>VIC!BU239+VIC!BU329</f>
        <v>0</v>
      </c>
      <c r="BT478" s="16">
        <f>VIC!BV239+VIC!BV329</f>
        <v>0</v>
      </c>
      <c r="BU478" s="16">
        <f>VIC!BW239+VIC!BW329</f>
        <v>0</v>
      </c>
      <c r="BV478" s="16">
        <f>VIC!BX239+VIC!BX329</f>
        <v>0</v>
      </c>
      <c r="BW478" s="16">
        <f>VIC!BY239+VIC!BY329</f>
        <v>0</v>
      </c>
      <c r="BX478" s="16">
        <f>VIC!BZ239+VIC!BZ329</f>
        <v>0</v>
      </c>
      <c r="BY478" s="16">
        <f>VIC!CA239+VIC!CA329</f>
        <v>0</v>
      </c>
      <c r="BZ478" s="16">
        <f>VIC!CB239+VIC!CB329</f>
        <v>0</v>
      </c>
      <c r="CA478" s="16">
        <f>VIC!CC239+VIC!CC329</f>
        <v>0</v>
      </c>
      <c r="CB478" s="16">
        <f>VIC!CD239+VIC!CD329</f>
        <v>0</v>
      </c>
      <c r="CC478" s="16">
        <f>VIC!CE239+VIC!CE329</f>
        <v>0</v>
      </c>
      <c r="CD478" s="16">
        <f>VIC!CF239+VIC!CF329</f>
        <v>0</v>
      </c>
      <c r="CE478" s="16">
        <f>VIC!CG239+VIC!CG329</f>
        <v>0</v>
      </c>
      <c r="CF478" s="16">
        <f>VIC!CH239+VIC!CH329</f>
        <v>0</v>
      </c>
      <c r="CG478" s="16">
        <f>VIC!CI239+VIC!CI329</f>
        <v>0</v>
      </c>
      <c r="CH478" s="16">
        <f>VIC!CJ239+VIC!CJ329</f>
        <v>0</v>
      </c>
      <c r="CI478" s="16">
        <f>VIC!CK239+VIC!CK329</f>
        <v>0</v>
      </c>
      <c r="CJ478" s="16">
        <f>VIC!CL239+VIC!CL329</f>
        <v>0</v>
      </c>
      <c r="CK478" s="16">
        <f>VIC!CM239+VIC!CM329</f>
        <v>0</v>
      </c>
      <c r="CL478" s="16">
        <f>VIC!CN239+VIC!CN329</f>
        <v>0</v>
      </c>
      <c r="CM478" s="16">
        <f>VIC!CO239+VIC!CO329</f>
        <v>0</v>
      </c>
      <c r="CN478" s="16">
        <f>VIC!CP239+VIC!CP329</f>
        <v>0</v>
      </c>
      <c r="CO478" s="16">
        <f>VIC!CQ239+VIC!CQ329</f>
        <v>0</v>
      </c>
      <c r="CP478" s="16">
        <f>VIC!CR239+VIC!CR329</f>
        <v>0</v>
      </c>
      <c r="CQ478" s="16">
        <f>VIC!CS239+VIC!CS329</f>
        <v>0</v>
      </c>
      <c r="CR478" s="16">
        <f>VIC!CT239+VIC!CT329</f>
        <v>0</v>
      </c>
      <c r="CS478" s="16">
        <f>VIC!CU239+VIC!CU329</f>
        <v>0</v>
      </c>
      <c r="CT478" s="16">
        <f>VIC!CV239+VIC!CV329</f>
        <v>0</v>
      </c>
      <c r="CU478" s="16">
        <f>VIC!CW239+VIC!CW329</f>
        <v>0</v>
      </c>
      <c r="CV478" s="16">
        <f>VIC!CX239+VIC!CX329</f>
        <v>0</v>
      </c>
      <c r="CW478" s="16">
        <f>VIC!CY239+VIC!CY329</f>
        <v>0</v>
      </c>
      <c r="CX478" s="16">
        <f>VIC!CZ239+VIC!CZ329</f>
        <v>0</v>
      </c>
      <c r="CY478" s="16">
        <f>VIC!DA239+VIC!DA329</f>
        <v>0</v>
      </c>
      <c r="CZ478" s="16">
        <f>VIC!DB239+VIC!DB329</f>
        <v>0</v>
      </c>
      <c r="DA478" s="16">
        <f>VIC!DC239+VIC!DC329</f>
        <v>0</v>
      </c>
      <c r="DB478" s="16">
        <f>VIC!DD239+VIC!DD329</f>
        <v>0</v>
      </c>
      <c r="DC478" s="16">
        <f>VIC!DE239+VIC!DE329</f>
        <v>0</v>
      </c>
      <c r="DD478" s="16">
        <f>VIC!DF239+VIC!DF329</f>
        <v>0</v>
      </c>
      <c r="DE478" s="16">
        <f>VIC!DG239+VIC!DG329</f>
        <v>0</v>
      </c>
      <c r="DF478" s="16">
        <f>VIC!DH239+VIC!DH329</f>
        <v>0</v>
      </c>
      <c r="DG478" s="16">
        <f>VIC!DI239+VIC!DI329</f>
        <v>0</v>
      </c>
      <c r="DH478" s="16">
        <f>VIC!DJ239+VIC!DJ329</f>
        <v>0</v>
      </c>
      <c r="DI478" s="16">
        <f>VIC!DK239+VIC!DK329</f>
        <v>0</v>
      </c>
      <c r="DJ478" s="16">
        <f>VIC!DL239+VIC!DL329</f>
        <v>0</v>
      </c>
      <c r="DK478" s="16">
        <f>VIC!DM239+VIC!DM329</f>
        <v>0</v>
      </c>
      <c r="DL478" s="16">
        <f>VIC!DN239+VIC!DN329</f>
        <v>0</v>
      </c>
      <c r="DM478" s="16">
        <f>VIC!DO239+VIC!DO329</f>
        <v>0</v>
      </c>
      <c r="DN478" s="16">
        <f>VIC!DP239+VIC!DP329</f>
        <v>0</v>
      </c>
      <c r="DO478" s="16">
        <f>VIC!DQ239+VIC!DQ329</f>
        <v>0</v>
      </c>
      <c r="DP478" s="16">
        <f>VIC!DR239+VIC!DR329</f>
        <v>0</v>
      </c>
      <c r="DQ478" s="16">
        <f>VIC!DS239+VIC!DS329</f>
        <v>0</v>
      </c>
      <c r="DR478" s="16">
        <f>VIC!DT239+VIC!DT329</f>
        <v>0</v>
      </c>
      <c r="DS478" s="16">
        <f>VIC!DU239+VIC!DU329</f>
        <v>0</v>
      </c>
      <c r="DT478" s="16">
        <f>VIC!DV239+VIC!DV329</f>
        <v>0</v>
      </c>
      <c r="DU478" s="16">
        <f>VIC!DW239+VIC!DW329</f>
        <v>0</v>
      </c>
      <c r="DV478" s="16">
        <f>VIC!DX239+VIC!DX329</f>
        <v>0</v>
      </c>
      <c r="DW478" s="16">
        <f>VIC!DY239+VIC!DY329</f>
        <v>0</v>
      </c>
      <c r="DX478" s="16">
        <f>VIC!DZ239+VIC!DZ329</f>
        <v>0</v>
      </c>
      <c r="DY478" s="16">
        <f>VIC!EA239+VIC!EA329</f>
        <v>0</v>
      </c>
      <c r="DZ478" s="16">
        <f>VIC!EB239+VIC!EB329</f>
        <v>0</v>
      </c>
    </row>
    <row r="479" spans="2:130" ht="13" x14ac:dyDescent="0.3">
      <c r="B479" s="38" t="s">
        <v>59</v>
      </c>
      <c r="C479" s="38"/>
      <c r="D479" s="38"/>
      <c r="E479" s="38"/>
      <c r="F479" s="51">
        <f t="shared" si="537"/>
        <v>450749173.17837125</v>
      </c>
      <c r="G479" s="38"/>
      <c r="H479" s="56">
        <f t="shared" ref="H479:AM479" si="538">SUM(H473:H478)</f>
        <v>0</v>
      </c>
      <c r="I479" s="56">
        <f t="shared" si="538"/>
        <v>0</v>
      </c>
      <c r="J479" s="56">
        <f t="shared" si="538"/>
        <v>0</v>
      </c>
      <c r="K479" s="56">
        <f t="shared" si="538"/>
        <v>0</v>
      </c>
      <c r="L479" s="56">
        <f t="shared" si="538"/>
        <v>0</v>
      </c>
      <c r="M479" s="56">
        <f t="shared" si="538"/>
        <v>0</v>
      </c>
      <c r="N479" s="56">
        <f t="shared" si="538"/>
        <v>0</v>
      </c>
      <c r="O479" s="56">
        <f t="shared" si="538"/>
        <v>0</v>
      </c>
      <c r="P479" s="56">
        <f t="shared" si="538"/>
        <v>0</v>
      </c>
      <c r="Q479" s="56">
        <f t="shared" si="538"/>
        <v>0</v>
      </c>
      <c r="R479" s="56">
        <f t="shared" si="538"/>
        <v>0</v>
      </c>
      <c r="S479" s="56">
        <f t="shared" si="538"/>
        <v>0</v>
      </c>
      <c r="T479" s="56">
        <f t="shared" si="538"/>
        <v>0</v>
      </c>
      <c r="U479" s="56">
        <f t="shared" si="538"/>
        <v>0</v>
      </c>
      <c r="V479" s="56">
        <f t="shared" si="538"/>
        <v>0</v>
      </c>
      <c r="W479" s="56">
        <f t="shared" si="538"/>
        <v>0</v>
      </c>
      <c r="X479" s="56">
        <f t="shared" si="538"/>
        <v>0</v>
      </c>
      <c r="Y479" s="56">
        <f t="shared" si="538"/>
        <v>0</v>
      </c>
      <c r="Z479" s="56">
        <f t="shared" si="538"/>
        <v>0</v>
      </c>
      <c r="AA479" s="56">
        <f t="shared" si="538"/>
        <v>0</v>
      </c>
      <c r="AB479" s="56">
        <f t="shared" si="538"/>
        <v>0</v>
      </c>
      <c r="AC479" s="56">
        <f t="shared" si="538"/>
        <v>0</v>
      </c>
      <c r="AD479" s="56">
        <f t="shared" si="538"/>
        <v>0</v>
      </c>
      <c r="AE479" s="56">
        <f t="shared" si="538"/>
        <v>0</v>
      </c>
      <c r="AF479" s="56">
        <f t="shared" si="538"/>
        <v>0</v>
      </c>
      <c r="AG479" s="56">
        <f t="shared" si="538"/>
        <v>0</v>
      </c>
      <c r="AH479" s="56">
        <f t="shared" si="538"/>
        <v>0</v>
      </c>
      <c r="AI479" s="56">
        <f t="shared" si="538"/>
        <v>0</v>
      </c>
      <c r="AJ479" s="56">
        <f t="shared" si="538"/>
        <v>0</v>
      </c>
      <c r="AK479" s="56">
        <f t="shared" si="538"/>
        <v>0</v>
      </c>
      <c r="AL479" s="56">
        <f t="shared" si="538"/>
        <v>21306547.420227356</v>
      </c>
      <c r="AM479" s="56">
        <f t="shared" si="538"/>
        <v>0</v>
      </c>
      <c r="AN479" s="56">
        <f t="shared" ref="AN479:BS479" si="539">SUM(AN473:AN478)</f>
        <v>28504429.869647902</v>
      </c>
      <c r="AO479" s="56">
        <f t="shared" si="539"/>
        <v>0</v>
      </c>
      <c r="AP479" s="56">
        <f t="shared" si="539"/>
        <v>0</v>
      </c>
      <c r="AQ479" s="56">
        <f t="shared" si="539"/>
        <v>0</v>
      </c>
      <c r="AR479" s="56">
        <f t="shared" si="539"/>
        <v>0</v>
      </c>
      <c r="AS479" s="56">
        <f t="shared" si="539"/>
        <v>0</v>
      </c>
      <c r="AT479" s="56">
        <f t="shared" si="539"/>
        <v>0</v>
      </c>
      <c r="AU479" s="56">
        <f t="shared" si="539"/>
        <v>0</v>
      </c>
      <c r="AV479" s="56">
        <f t="shared" si="539"/>
        <v>0</v>
      </c>
      <c r="AW479" s="56">
        <f t="shared" si="539"/>
        <v>0</v>
      </c>
      <c r="AX479" s="56">
        <f t="shared" si="539"/>
        <v>22050169.375683308</v>
      </c>
      <c r="AY479" s="56">
        <f t="shared" si="539"/>
        <v>0</v>
      </c>
      <c r="AZ479" s="56">
        <f t="shared" si="539"/>
        <v>29499265.844748296</v>
      </c>
      <c r="BA479" s="56">
        <f t="shared" si="539"/>
        <v>0</v>
      </c>
      <c r="BB479" s="56">
        <f t="shared" si="539"/>
        <v>0</v>
      </c>
      <c r="BC479" s="56">
        <f t="shared" si="539"/>
        <v>0</v>
      </c>
      <c r="BD479" s="56">
        <f t="shared" si="539"/>
        <v>0</v>
      </c>
      <c r="BE479" s="56">
        <f t="shared" si="539"/>
        <v>0</v>
      </c>
      <c r="BF479" s="56">
        <f t="shared" si="539"/>
        <v>0</v>
      </c>
      <c r="BG479" s="56">
        <f t="shared" si="539"/>
        <v>0</v>
      </c>
      <c r="BH479" s="56">
        <f t="shared" si="539"/>
        <v>0</v>
      </c>
      <c r="BI479" s="56">
        <f t="shared" si="539"/>
        <v>0</v>
      </c>
      <c r="BJ479" s="56">
        <f t="shared" si="539"/>
        <v>22819744.555832595</v>
      </c>
      <c r="BK479" s="56">
        <f t="shared" si="539"/>
        <v>0</v>
      </c>
      <c r="BL479" s="56">
        <f t="shared" si="539"/>
        <v>30528822.690319702</v>
      </c>
      <c r="BM479" s="56">
        <f t="shared" si="539"/>
        <v>0</v>
      </c>
      <c r="BN479" s="56">
        <f t="shared" si="539"/>
        <v>0</v>
      </c>
      <c r="BO479" s="56">
        <f t="shared" si="539"/>
        <v>0</v>
      </c>
      <c r="BP479" s="56">
        <f t="shared" si="539"/>
        <v>0</v>
      </c>
      <c r="BQ479" s="56">
        <f t="shared" si="539"/>
        <v>0</v>
      </c>
      <c r="BR479" s="56">
        <f t="shared" si="539"/>
        <v>0</v>
      </c>
      <c r="BS479" s="56">
        <f t="shared" si="539"/>
        <v>0</v>
      </c>
      <c r="BT479" s="56">
        <f t="shared" ref="BT479:CY479" si="540">SUM(BT473:BT478)</f>
        <v>0</v>
      </c>
      <c r="BU479" s="56">
        <f t="shared" si="540"/>
        <v>0</v>
      </c>
      <c r="BV479" s="56">
        <f t="shared" si="540"/>
        <v>23618435.615286749</v>
      </c>
      <c r="BW479" s="56">
        <f t="shared" si="540"/>
        <v>0</v>
      </c>
      <c r="BX479" s="56">
        <f t="shared" si="540"/>
        <v>31597331.484480917</v>
      </c>
      <c r="BY479" s="56">
        <f t="shared" si="540"/>
        <v>0</v>
      </c>
      <c r="BZ479" s="56">
        <f t="shared" si="540"/>
        <v>0</v>
      </c>
      <c r="CA479" s="56">
        <f t="shared" si="540"/>
        <v>0</v>
      </c>
      <c r="CB479" s="56">
        <f t="shared" si="540"/>
        <v>0</v>
      </c>
      <c r="CC479" s="56">
        <f t="shared" si="540"/>
        <v>0</v>
      </c>
      <c r="CD479" s="56">
        <f t="shared" si="540"/>
        <v>0</v>
      </c>
      <c r="CE479" s="56">
        <f t="shared" si="540"/>
        <v>0</v>
      </c>
      <c r="CF479" s="56">
        <f t="shared" si="540"/>
        <v>0</v>
      </c>
      <c r="CG479" s="56">
        <f t="shared" si="540"/>
        <v>0</v>
      </c>
      <c r="CH479" s="56">
        <f t="shared" si="540"/>
        <v>24442745.013269119</v>
      </c>
      <c r="CI479" s="56">
        <f t="shared" si="540"/>
        <v>0</v>
      </c>
      <c r="CJ479" s="56">
        <f t="shared" si="540"/>
        <v>32700113.130059667</v>
      </c>
      <c r="CK479" s="56">
        <f t="shared" si="540"/>
        <v>0</v>
      </c>
      <c r="CL479" s="56">
        <f t="shared" si="540"/>
        <v>0</v>
      </c>
      <c r="CM479" s="56">
        <f t="shared" si="540"/>
        <v>0</v>
      </c>
      <c r="CN479" s="56">
        <f t="shared" si="540"/>
        <v>0</v>
      </c>
      <c r="CO479" s="56">
        <f t="shared" si="540"/>
        <v>0</v>
      </c>
      <c r="CP479" s="56">
        <f t="shared" si="540"/>
        <v>0</v>
      </c>
      <c r="CQ479" s="56">
        <f t="shared" si="540"/>
        <v>0</v>
      </c>
      <c r="CR479" s="56">
        <f t="shared" si="540"/>
        <v>0</v>
      </c>
      <c r="CS479" s="56">
        <f t="shared" si="540"/>
        <v>0</v>
      </c>
      <c r="CT479" s="56">
        <f t="shared" si="540"/>
        <v>25295823.716495484</v>
      </c>
      <c r="CU479" s="56">
        <f t="shared" si="540"/>
        <v>0</v>
      </c>
      <c r="CV479" s="56">
        <f t="shared" si="540"/>
        <v>33841383.068816677</v>
      </c>
      <c r="CW479" s="56">
        <f t="shared" si="540"/>
        <v>0</v>
      </c>
      <c r="CX479" s="56">
        <f t="shared" si="540"/>
        <v>0</v>
      </c>
      <c r="CY479" s="56">
        <f t="shared" si="540"/>
        <v>0</v>
      </c>
      <c r="CZ479" s="56">
        <f t="shared" ref="CZ479:DZ479" si="541">SUM(CZ473:CZ478)</f>
        <v>0</v>
      </c>
      <c r="DA479" s="56">
        <f t="shared" si="541"/>
        <v>0</v>
      </c>
      <c r="DB479" s="56">
        <f t="shared" si="541"/>
        <v>0</v>
      </c>
      <c r="DC479" s="56">
        <f t="shared" si="541"/>
        <v>0</v>
      </c>
      <c r="DD479" s="56">
        <f t="shared" si="541"/>
        <v>0</v>
      </c>
      <c r="DE479" s="56">
        <f t="shared" si="541"/>
        <v>0</v>
      </c>
      <c r="DF479" s="56">
        <f t="shared" si="541"/>
        <v>26178675.805383042</v>
      </c>
      <c r="DG479" s="56">
        <f t="shared" si="541"/>
        <v>0</v>
      </c>
      <c r="DH479" s="56">
        <f t="shared" si="541"/>
        <v>35022484.584544986</v>
      </c>
      <c r="DI479" s="56">
        <f t="shared" si="541"/>
        <v>0</v>
      </c>
      <c r="DJ479" s="56">
        <f t="shared" si="541"/>
        <v>0</v>
      </c>
      <c r="DK479" s="56">
        <f t="shared" si="541"/>
        <v>0</v>
      </c>
      <c r="DL479" s="56">
        <f t="shared" si="541"/>
        <v>0</v>
      </c>
      <c r="DM479" s="56">
        <f t="shared" si="541"/>
        <v>0</v>
      </c>
      <c r="DN479" s="56">
        <f t="shared" si="541"/>
        <v>0</v>
      </c>
      <c r="DO479" s="56">
        <f t="shared" si="541"/>
        <v>0</v>
      </c>
      <c r="DP479" s="56">
        <f t="shared" si="541"/>
        <v>0</v>
      </c>
      <c r="DQ479" s="56">
        <f t="shared" si="541"/>
        <v>0</v>
      </c>
      <c r="DR479" s="56">
        <f t="shared" si="541"/>
        <v>27094929.458571456</v>
      </c>
      <c r="DS479" s="56">
        <f t="shared" si="541"/>
        <v>0</v>
      </c>
      <c r="DT479" s="56">
        <f t="shared" si="541"/>
        <v>36248271.54500407</v>
      </c>
      <c r="DU479" s="56">
        <f t="shared" si="541"/>
        <v>0</v>
      </c>
      <c r="DV479" s="56">
        <f t="shared" si="541"/>
        <v>0</v>
      </c>
      <c r="DW479" s="56">
        <f t="shared" si="541"/>
        <v>0</v>
      </c>
      <c r="DX479" s="56">
        <f t="shared" si="541"/>
        <v>0</v>
      </c>
      <c r="DY479" s="56">
        <f t="shared" si="541"/>
        <v>0</v>
      </c>
      <c r="DZ479" s="56">
        <f t="shared" si="541"/>
        <v>0</v>
      </c>
    </row>
    <row r="480" spans="2:130" x14ac:dyDescent="0.25"/>
    <row r="481" spans="2:130" ht="13" x14ac:dyDescent="0.3">
      <c r="B481" s="108" t="s">
        <v>108</v>
      </c>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row>
    <row r="482" spans="2:130" x14ac:dyDescent="0.25">
      <c r="B482" t="s">
        <v>33</v>
      </c>
      <c r="F482" s="46">
        <f t="shared" ref="F482:F488" si="542">SUM(H482:DZ482)</f>
        <v>48292950.856996685</v>
      </c>
      <c r="H482" s="16">
        <f>NSW!J87+NSW!J156</f>
        <v>16319135.352189766</v>
      </c>
      <c r="I482" s="16">
        <f>NSW!K87+NSW!K156</f>
        <v>0</v>
      </c>
      <c r="J482" s="16">
        <f>NSW!L87+NSW!L156</f>
        <v>0</v>
      </c>
      <c r="K482" s="16">
        <f>NSW!M87+NSW!M156</f>
        <v>0</v>
      </c>
      <c r="L482" s="16">
        <f>NSW!N87+NSW!N156</f>
        <v>0</v>
      </c>
      <c r="M482" s="16">
        <f>NSW!O87+NSW!O156</f>
        <v>0</v>
      </c>
      <c r="N482" s="16">
        <f>NSW!P87+NSW!P156</f>
        <v>0</v>
      </c>
      <c r="O482" s="16">
        <f>NSW!Q87+NSW!Q156</f>
        <v>0</v>
      </c>
      <c r="P482" s="16">
        <f>NSW!R87+NSW!R156</f>
        <v>0</v>
      </c>
      <c r="Q482" s="16">
        <f>NSW!S87+NSW!S156</f>
        <v>0</v>
      </c>
      <c r="R482" s="16">
        <f>NSW!T87+NSW!T156</f>
        <v>0</v>
      </c>
      <c r="S482" s="16">
        <f>NSW!U87+NSW!U156</f>
        <v>0</v>
      </c>
      <c r="T482" s="16">
        <f>NSW!V87+NSW!V156</f>
        <v>10901328.459051626</v>
      </c>
      <c r="U482" s="16">
        <f>NSW!W87+NSW!W156</f>
        <v>0</v>
      </c>
      <c r="V482" s="16">
        <f>NSW!X87+NSW!X156</f>
        <v>0</v>
      </c>
      <c r="W482" s="16">
        <f>NSW!Y87+NSW!Y156</f>
        <v>0</v>
      </c>
      <c r="X482" s="16">
        <f>NSW!Z87+NSW!Z156</f>
        <v>0</v>
      </c>
      <c r="Y482" s="16">
        <f>NSW!AA87+NSW!AA156</f>
        <v>0</v>
      </c>
      <c r="Z482" s="16">
        <f>NSW!AB87+NSW!AB156</f>
        <v>0</v>
      </c>
      <c r="AA482" s="16">
        <f>NSW!AC87+NSW!AC156</f>
        <v>0</v>
      </c>
      <c r="AB482" s="16">
        <f>NSW!AD87+NSW!AD156</f>
        <v>0</v>
      </c>
      <c r="AC482" s="16">
        <f>NSW!AE87+NSW!AE156</f>
        <v>0</v>
      </c>
      <c r="AD482" s="16">
        <f>NSW!AF87+NSW!AF156</f>
        <v>0</v>
      </c>
      <c r="AE482" s="16">
        <f>NSW!AG87+NSW!AG156</f>
        <v>0</v>
      </c>
      <c r="AF482" s="16">
        <f>NSW!AH87+NSW!AH156</f>
        <v>1095557.6052563994</v>
      </c>
      <c r="AG482" s="16">
        <f>NSW!AI87+NSW!AI156</f>
        <v>1098492.8772174891</v>
      </c>
      <c r="AH482" s="16">
        <f>NSW!AJ87+NSW!AJ156</f>
        <v>1101751.8168546779</v>
      </c>
      <c r="AI482" s="16">
        <f>NSW!AK87+NSW!AK156</f>
        <v>1104914.8347344263</v>
      </c>
      <c r="AJ482" s="16">
        <f>NSW!AL87+NSW!AL156</f>
        <v>1108086.9333181542</v>
      </c>
      <c r="AK482" s="16">
        <f>NSW!AM87+NSW!AM156</f>
        <v>1111268.1386756429</v>
      </c>
      <c r="AL482" s="16">
        <f>NSW!AN87+NSW!AN156</f>
        <v>1114458.4769515174</v>
      </c>
      <c r="AM482" s="16">
        <f>NSW!AO87+NSW!AO156</f>
        <v>1117657.9743654616</v>
      </c>
      <c r="AN482" s="16">
        <f>NSW!AP87+NSW!AP156</f>
        <v>1120866.6572124334</v>
      </c>
      <c r="AO482" s="16">
        <f>NSW!AQ87+NSW!AQ156</f>
        <v>1124084.5518628801</v>
      </c>
      <c r="AP482" s="16">
        <f>NSW!AR87+NSW!AR156</f>
        <v>1127311.684762957</v>
      </c>
      <c r="AQ482" s="16">
        <f>NSW!AS87+NSW!AS156</f>
        <v>1130548.0824347432</v>
      </c>
      <c r="AR482" s="16">
        <f>NSW!AT87+NSW!AT156</f>
        <v>1133793.7714764597</v>
      </c>
      <c r="AS482" s="16">
        <f>NSW!AU87+NSW!AU156</f>
        <v>1136831.4876596211</v>
      </c>
      <c r="AT482" s="16">
        <f>NSW!AV87+NSW!AV156</f>
        <v>1140204.1678770138</v>
      </c>
      <c r="AU482" s="16">
        <f>NSW!AW87+NSW!AW156</f>
        <v>1143477.578562058</v>
      </c>
      <c r="AV482" s="16">
        <f>NSW!AX87+NSW!AX156</f>
        <v>1146760.3868776446</v>
      </c>
      <c r="AW482" s="16">
        <f>NSW!AY87+NSW!AY156</f>
        <v>1150052.6198034193</v>
      </c>
      <c r="AX482" s="16">
        <f>NSW!AZ87+NSW!AZ156</f>
        <v>866367.39985229948</v>
      </c>
      <c r="AY482" s="16">
        <f>NSW!BA87+NSW!BA156</f>
        <v>0</v>
      </c>
      <c r="AZ482" s="16">
        <f>NSW!BB87+NSW!BB156</f>
        <v>0</v>
      </c>
      <c r="BA482" s="16">
        <f>NSW!BC87+NSW!BC156</f>
        <v>0</v>
      </c>
      <c r="BB482" s="16">
        <f>NSW!BD87+NSW!BD156</f>
        <v>0</v>
      </c>
      <c r="BC482" s="16">
        <f>NSW!BE87+NSW!BE156</f>
        <v>0</v>
      </c>
      <c r="BD482" s="16">
        <f>NSW!BF87+NSW!BF156</f>
        <v>0</v>
      </c>
      <c r="BE482" s="16">
        <f>NSW!BG87+NSW!BG156</f>
        <v>0</v>
      </c>
      <c r="BF482" s="16">
        <f>NSW!BH87+NSW!BH156</f>
        <v>0</v>
      </c>
      <c r="BG482" s="16">
        <f>NSW!BI87+NSW!BI156</f>
        <v>0</v>
      </c>
      <c r="BH482" s="16">
        <f>NSW!BJ87+NSW!BJ156</f>
        <v>0</v>
      </c>
      <c r="BI482" s="16">
        <f>NSW!BK87+NSW!BK156</f>
        <v>0</v>
      </c>
      <c r="BJ482" s="16">
        <f>NSW!BL87+NSW!BL156</f>
        <v>0</v>
      </c>
      <c r="BK482" s="16">
        <f>NSW!BM87+NSW!BM156</f>
        <v>0</v>
      </c>
      <c r="BL482" s="16">
        <f>NSW!BN87+NSW!BN156</f>
        <v>0</v>
      </c>
      <c r="BM482" s="16">
        <f>NSW!BO87+NSW!BO156</f>
        <v>0</v>
      </c>
      <c r="BN482" s="16">
        <f>NSW!BP87+NSW!BP156</f>
        <v>0</v>
      </c>
      <c r="BO482" s="16">
        <f>NSW!BQ87+NSW!BQ156</f>
        <v>0</v>
      </c>
      <c r="BP482" s="16">
        <f>NSW!BR87+NSW!BR156</f>
        <v>0</v>
      </c>
      <c r="BQ482" s="16">
        <f>NSW!BS87+NSW!BS156</f>
        <v>0</v>
      </c>
      <c r="BR482" s="16">
        <f>NSW!BT87+NSW!BT156</f>
        <v>0</v>
      </c>
      <c r="BS482" s="16">
        <f>NSW!BU87+NSW!BU156</f>
        <v>0</v>
      </c>
      <c r="BT482" s="16">
        <f>NSW!BV87+NSW!BV156</f>
        <v>0</v>
      </c>
      <c r="BU482" s="16">
        <f>NSW!BW87+NSW!BW156</f>
        <v>0</v>
      </c>
      <c r="BV482" s="16">
        <f>NSW!BX87+NSW!BX156</f>
        <v>0</v>
      </c>
      <c r="BW482" s="16">
        <f>NSW!BY87+NSW!BY156</f>
        <v>0</v>
      </c>
      <c r="BX482" s="16">
        <f>NSW!BZ87+NSW!BZ156</f>
        <v>0</v>
      </c>
      <c r="BY482" s="16">
        <f>NSW!CA87+NSW!CA156</f>
        <v>0</v>
      </c>
      <c r="BZ482" s="16">
        <f>NSW!CB87+NSW!CB156</f>
        <v>0</v>
      </c>
      <c r="CA482" s="16">
        <f>NSW!CC87+NSW!CC156</f>
        <v>0</v>
      </c>
      <c r="CB482" s="16">
        <f>NSW!CD87+NSW!CD156</f>
        <v>0</v>
      </c>
      <c r="CC482" s="16">
        <f>NSW!CE87+NSW!CE156</f>
        <v>0</v>
      </c>
      <c r="CD482" s="16">
        <f>NSW!CF87+NSW!CF156</f>
        <v>0</v>
      </c>
      <c r="CE482" s="16">
        <f>NSW!CG87+NSW!CG156</f>
        <v>0</v>
      </c>
      <c r="CF482" s="16">
        <f>NSW!CH87+NSW!CH156</f>
        <v>0</v>
      </c>
      <c r="CG482" s="16">
        <f>NSW!CI87+NSW!CI156</f>
        <v>0</v>
      </c>
      <c r="CH482" s="16">
        <f>NSW!CJ87+NSW!CJ156</f>
        <v>0</v>
      </c>
      <c r="CI482" s="16">
        <f>NSW!CK87+NSW!CK156</f>
        <v>0</v>
      </c>
      <c r="CJ482" s="16">
        <f>NSW!CL87+NSW!CL156</f>
        <v>0</v>
      </c>
      <c r="CK482" s="16">
        <f>NSW!CM87+NSW!CM156</f>
        <v>0</v>
      </c>
      <c r="CL482" s="16">
        <f>NSW!CN87+NSW!CN156</f>
        <v>0</v>
      </c>
      <c r="CM482" s="16">
        <f>NSW!CO87+NSW!CO156</f>
        <v>0</v>
      </c>
      <c r="CN482" s="16">
        <f>NSW!CP87+NSW!CP156</f>
        <v>0</v>
      </c>
      <c r="CO482" s="16">
        <f>NSW!CQ87+NSW!CQ156</f>
        <v>0</v>
      </c>
      <c r="CP482" s="16">
        <f>NSW!CR87+NSW!CR156</f>
        <v>0</v>
      </c>
      <c r="CQ482" s="16">
        <f>NSW!CS87+NSW!CS156</f>
        <v>0</v>
      </c>
      <c r="CR482" s="16">
        <f>NSW!CT87+NSW!CT156</f>
        <v>0</v>
      </c>
      <c r="CS482" s="16">
        <f>NSW!CU87+NSW!CU156</f>
        <v>0</v>
      </c>
      <c r="CT482" s="16">
        <f>NSW!CV87+NSW!CV156</f>
        <v>0</v>
      </c>
      <c r="CU482" s="16">
        <f>NSW!CW87+NSW!CW156</f>
        <v>0</v>
      </c>
      <c r="CV482" s="16">
        <f>NSW!CX87+NSW!CX156</f>
        <v>0</v>
      </c>
      <c r="CW482" s="16">
        <f>NSW!CY87+NSW!CY156</f>
        <v>0</v>
      </c>
      <c r="CX482" s="16">
        <f>NSW!CZ87+NSW!CZ156</f>
        <v>0</v>
      </c>
      <c r="CY482" s="16">
        <f>NSW!DA87+NSW!DA156</f>
        <v>0</v>
      </c>
      <c r="CZ482" s="16">
        <f>NSW!DB87+NSW!DB156</f>
        <v>0</v>
      </c>
      <c r="DA482" s="16">
        <f>NSW!DC87+NSW!DC156</f>
        <v>0</v>
      </c>
      <c r="DB482" s="16">
        <f>NSW!DD87+NSW!DD156</f>
        <v>0</v>
      </c>
      <c r="DC482" s="16">
        <f>NSW!DE87+NSW!DE156</f>
        <v>0</v>
      </c>
      <c r="DD482" s="16">
        <f>NSW!DF87+NSW!DF156</f>
        <v>0</v>
      </c>
      <c r="DE482" s="16">
        <f>NSW!DG87+NSW!DG156</f>
        <v>0</v>
      </c>
      <c r="DF482" s="16">
        <f>NSW!DH87+NSW!DH156</f>
        <v>0</v>
      </c>
      <c r="DG482" s="16">
        <f>NSW!DI87+NSW!DI156</f>
        <v>0</v>
      </c>
      <c r="DH482" s="16">
        <f>NSW!DJ87+NSW!DJ156</f>
        <v>0</v>
      </c>
      <c r="DI482" s="16">
        <f>NSW!DK87+NSW!DK156</f>
        <v>0</v>
      </c>
      <c r="DJ482" s="16">
        <f>NSW!DL87+NSW!DL156</f>
        <v>0</v>
      </c>
      <c r="DK482" s="16">
        <f>NSW!DM87+NSW!DM156</f>
        <v>0</v>
      </c>
      <c r="DL482" s="16">
        <f>NSW!DN87+NSW!DN156</f>
        <v>0</v>
      </c>
      <c r="DM482" s="16">
        <f>NSW!DO87+NSW!DO156</f>
        <v>0</v>
      </c>
      <c r="DN482" s="16">
        <f>NSW!DP87+NSW!DP156</f>
        <v>0</v>
      </c>
      <c r="DO482" s="16">
        <f>NSW!DQ87+NSW!DQ156</f>
        <v>0</v>
      </c>
      <c r="DP482" s="16">
        <f>NSW!DR87+NSW!DR156</f>
        <v>0</v>
      </c>
      <c r="DQ482" s="16">
        <f>NSW!DS87+NSW!DS156</f>
        <v>0</v>
      </c>
      <c r="DR482" s="16">
        <f>NSW!DT87+NSW!DT156</f>
        <v>0</v>
      </c>
      <c r="DS482" s="16">
        <f>NSW!DU87+NSW!DU156</f>
        <v>0</v>
      </c>
      <c r="DT482" s="16">
        <f>NSW!DV87+NSW!DV156</f>
        <v>0</v>
      </c>
      <c r="DU482" s="16">
        <f>NSW!DW87+NSW!DW156</f>
        <v>0</v>
      </c>
      <c r="DV482" s="16">
        <f>NSW!DX87+NSW!DX156</f>
        <v>0</v>
      </c>
      <c r="DW482" s="16">
        <f>NSW!DY87+NSW!DY156</f>
        <v>0</v>
      </c>
      <c r="DX482" s="16">
        <f>NSW!DZ87+NSW!DZ156</f>
        <v>0</v>
      </c>
      <c r="DY482" s="16">
        <f>NSW!EA87+NSW!EA156</f>
        <v>0</v>
      </c>
      <c r="DZ482" s="16">
        <f>NSW!EB87+NSW!EB156</f>
        <v>0</v>
      </c>
    </row>
    <row r="483" spans="2:130" x14ac:dyDescent="0.25">
      <c r="B483" t="s">
        <v>35</v>
      </c>
      <c r="F483" s="46">
        <f t="shared" si="542"/>
        <v>4039094.2887701634</v>
      </c>
      <c r="H483" s="16">
        <f>QLD!J87+QLD!J156</f>
        <v>207616.32499999998</v>
      </c>
      <c r="I483" s="16">
        <f>QLD!K87+QLD!K156</f>
        <v>0</v>
      </c>
      <c r="J483" s="16">
        <f>QLD!L87+QLD!L156</f>
        <v>0</v>
      </c>
      <c r="K483" s="16">
        <f>QLD!M87+QLD!M156</f>
        <v>0</v>
      </c>
      <c r="L483" s="16">
        <f>QLD!N87+QLD!N156</f>
        <v>0</v>
      </c>
      <c r="M483" s="16">
        <f>QLD!O87+QLD!O156</f>
        <v>0</v>
      </c>
      <c r="N483" s="16">
        <f>QLD!P87+QLD!P156</f>
        <v>0</v>
      </c>
      <c r="O483" s="16">
        <f>QLD!Q87+QLD!Q156</f>
        <v>0</v>
      </c>
      <c r="P483" s="16">
        <f>QLD!R87+QLD!R156</f>
        <v>0</v>
      </c>
      <c r="Q483" s="16">
        <f>QLD!S87+QLD!S156</f>
        <v>0</v>
      </c>
      <c r="R483" s="16">
        <f>QLD!T87+QLD!T156</f>
        <v>0</v>
      </c>
      <c r="S483" s="16">
        <f>QLD!U87+QLD!U156</f>
        <v>0</v>
      </c>
      <c r="T483" s="16">
        <f>QLD!V87+QLD!V156</f>
        <v>202826.0207202578</v>
      </c>
      <c r="U483" s="16">
        <f>QLD!W87+QLD!W156</f>
        <v>0</v>
      </c>
      <c r="V483" s="16">
        <f>QLD!X87+QLD!X156</f>
        <v>0</v>
      </c>
      <c r="W483" s="16">
        <f>QLD!Y87+QLD!Y156</f>
        <v>0</v>
      </c>
      <c r="X483" s="16">
        <f>QLD!Z87+QLD!Z156</f>
        <v>0</v>
      </c>
      <c r="Y483" s="16">
        <f>QLD!AA87+QLD!AA156</f>
        <v>0</v>
      </c>
      <c r="Z483" s="16">
        <f>QLD!AB87+QLD!AB156</f>
        <v>0</v>
      </c>
      <c r="AA483" s="16">
        <f>QLD!AC87+QLD!AC156</f>
        <v>0</v>
      </c>
      <c r="AB483" s="16">
        <f>QLD!AD87+QLD!AD156</f>
        <v>0</v>
      </c>
      <c r="AC483" s="16">
        <f>QLD!AE87+QLD!AE156</f>
        <v>0</v>
      </c>
      <c r="AD483" s="16">
        <f>QLD!AF87+QLD!AF156</f>
        <v>0</v>
      </c>
      <c r="AE483" s="16">
        <f>QLD!AG87+QLD!AG156</f>
        <v>0</v>
      </c>
      <c r="AF483" s="16">
        <f>QLD!AH87+QLD!AH156</f>
        <v>188653.44296593184</v>
      </c>
      <c r="AG483" s="16">
        <f>QLD!AI87+QLD!AI156</f>
        <v>189158.89257336833</v>
      </c>
      <c r="AH483" s="16">
        <f>QLD!AJ87+QLD!AJ156</f>
        <v>189720.07728882649</v>
      </c>
      <c r="AI483" s="16">
        <f>QLD!AK87+QLD!AK156</f>
        <v>190264.74441569811</v>
      </c>
      <c r="AJ483" s="16">
        <f>QLD!AL87+QLD!AL156</f>
        <v>190810.97522672659</v>
      </c>
      <c r="AK483" s="16">
        <f>QLD!AM87+QLD!AM156</f>
        <v>191358.77421109076</v>
      </c>
      <c r="AL483" s="16">
        <f>QLD!AN87+QLD!AN156</f>
        <v>191908.14587085746</v>
      </c>
      <c r="AM483" s="16">
        <f>QLD!AO87+QLD!AO156</f>
        <v>192459.09472101848</v>
      </c>
      <c r="AN483" s="16">
        <f>QLD!AP87+QLD!AP156</f>
        <v>193011.6252895277</v>
      </c>
      <c r="AO483" s="16">
        <f>QLD!AQ87+QLD!AQ156</f>
        <v>193565.74211733829</v>
      </c>
      <c r="AP483" s="16">
        <f>QLD!AR87+QLD!AR156</f>
        <v>194121.44975844008</v>
      </c>
      <c r="AQ483" s="16">
        <f>QLD!AS87+QLD!AS156</f>
        <v>194678.75277989689</v>
      </c>
      <c r="AR483" s="16">
        <f>QLD!AT87+QLD!AT156</f>
        <v>195237.65576188415</v>
      </c>
      <c r="AS483" s="16">
        <f>QLD!AU87+QLD!AU156</f>
        <v>195760.74611692995</v>
      </c>
      <c r="AT483" s="16">
        <f>QLD!AV87+QLD!AV156</f>
        <v>196341.51679661078</v>
      </c>
      <c r="AU483" s="16">
        <f>QLD!AW87+QLD!AW156</f>
        <v>196905.19340568373</v>
      </c>
      <c r="AV483" s="16">
        <f>QLD!AX87+QLD!AX156</f>
        <v>197470.48827321164</v>
      </c>
      <c r="AW483" s="16">
        <f>QLD!AY87+QLD!AY156</f>
        <v>198037.40604505062</v>
      </c>
      <c r="AX483" s="16">
        <f>QLD!AZ87+QLD!AZ156</f>
        <v>149187.2194318134</v>
      </c>
      <c r="AY483" s="16">
        <f>QLD!BA87+QLD!BA156</f>
        <v>0</v>
      </c>
      <c r="AZ483" s="16">
        <f>QLD!BB87+QLD!BB156</f>
        <v>0</v>
      </c>
      <c r="BA483" s="16">
        <f>QLD!BC87+QLD!BC156</f>
        <v>0</v>
      </c>
      <c r="BB483" s="16">
        <f>QLD!BD87+QLD!BD156</f>
        <v>0</v>
      </c>
      <c r="BC483" s="16">
        <f>QLD!BE87+QLD!BE156</f>
        <v>0</v>
      </c>
      <c r="BD483" s="16">
        <f>QLD!BF87+QLD!BF156</f>
        <v>0</v>
      </c>
      <c r="BE483" s="16">
        <f>QLD!BG87+QLD!BG156</f>
        <v>0</v>
      </c>
      <c r="BF483" s="16">
        <f>QLD!BH87+QLD!BH156</f>
        <v>0</v>
      </c>
      <c r="BG483" s="16">
        <f>QLD!BI87+QLD!BI156</f>
        <v>0</v>
      </c>
      <c r="BH483" s="16">
        <f>QLD!BJ87+QLD!BJ156</f>
        <v>0</v>
      </c>
      <c r="BI483" s="16">
        <f>QLD!BK87+QLD!BK156</f>
        <v>0</v>
      </c>
      <c r="BJ483" s="16">
        <f>QLD!BL87+QLD!BL156</f>
        <v>0</v>
      </c>
      <c r="BK483" s="16">
        <f>QLD!BM87+QLD!BM156</f>
        <v>0</v>
      </c>
      <c r="BL483" s="16">
        <f>QLD!BN87+QLD!BN156</f>
        <v>0</v>
      </c>
      <c r="BM483" s="16">
        <f>QLD!BO87+QLD!BO156</f>
        <v>0</v>
      </c>
      <c r="BN483" s="16">
        <f>QLD!BP87+QLD!BP156</f>
        <v>0</v>
      </c>
      <c r="BO483" s="16">
        <f>QLD!BQ87+QLD!BQ156</f>
        <v>0</v>
      </c>
      <c r="BP483" s="16">
        <f>QLD!BR87+QLD!BR156</f>
        <v>0</v>
      </c>
      <c r="BQ483" s="16">
        <f>QLD!BS87+QLD!BS156</f>
        <v>0</v>
      </c>
      <c r="BR483" s="16">
        <f>QLD!BT87+QLD!BT156</f>
        <v>0</v>
      </c>
      <c r="BS483" s="16">
        <f>QLD!BU87+QLD!BU156</f>
        <v>0</v>
      </c>
      <c r="BT483" s="16">
        <f>QLD!BV87+QLD!BV156</f>
        <v>0</v>
      </c>
      <c r="BU483" s="16">
        <f>QLD!BW87+QLD!BW156</f>
        <v>0</v>
      </c>
      <c r="BV483" s="16">
        <f>QLD!BX87+QLD!BX156</f>
        <v>0</v>
      </c>
      <c r="BW483" s="16">
        <f>QLD!BY87+QLD!BY156</f>
        <v>0</v>
      </c>
      <c r="BX483" s="16">
        <f>QLD!BZ87+QLD!BZ156</f>
        <v>0</v>
      </c>
      <c r="BY483" s="16">
        <f>QLD!CA87+QLD!CA156</f>
        <v>0</v>
      </c>
      <c r="BZ483" s="16">
        <f>QLD!CB87+QLD!CB156</f>
        <v>0</v>
      </c>
      <c r="CA483" s="16">
        <f>QLD!CC87+QLD!CC156</f>
        <v>0</v>
      </c>
      <c r="CB483" s="16">
        <f>QLD!CD87+QLD!CD156</f>
        <v>0</v>
      </c>
      <c r="CC483" s="16">
        <f>QLD!CE87+QLD!CE156</f>
        <v>0</v>
      </c>
      <c r="CD483" s="16">
        <f>QLD!CF87+QLD!CF156</f>
        <v>0</v>
      </c>
      <c r="CE483" s="16">
        <f>QLD!CG87+QLD!CG156</f>
        <v>0</v>
      </c>
      <c r="CF483" s="16">
        <f>QLD!CH87+QLD!CH156</f>
        <v>0</v>
      </c>
      <c r="CG483" s="16">
        <f>QLD!CI87+QLD!CI156</f>
        <v>0</v>
      </c>
      <c r="CH483" s="16">
        <f>QLD!CJ87+QLD!CJ156</f>
        <v>0</v>
      </c>
      <c r="CI483" s="16">
        <f>QLD!CK87+QLD!CK156</f>
        <v>0</v>
      </c>
      <c r="CJ483" s="16">
        <f>QLD!CL87+QLD!CL156</f>
        <v>0</v>
      </c>
      <c r="CK483" s="16">
        <f>QLD!CM87+QLD!CM156</f>
        <v>0</v>
      </c>
      <c r="CL483" s="16">
        <f>QLD!CN87+QLD!CN156</f>
        <v>0</v>
      </c>
      <c r="CM483" s="16">
        <f>QLD!CO87+QLD!CO156</f>
        <v>0</v>
      </c>
      <c r="CN483" s="16">
        <f>QLD!CP87+QLD!CP156</f>
        <v>0</v>
      </c>
      <c r="CO483" s="16">
        <f>QLD!CQ87+QLD!CQ156</f>
        <v>0</v>
      </c>
      <c r="CP483" s="16">
        <f>QLD!CR87+QLD!CR156</f>
        <v>0</v>
      </c>
      <c r="CQ483" s="16">
        <f>QLD!CS87+QLD!CS156</f>
        <v>0</v>
      </c>
      <c r="CR483" s="16">
        <f>QLD!CT87+QLD!CT156</f>
        <v>0</v>
      </c>
      <c r="CS483" s="16">
        <f>QLD!CU87+QLD!CU156</f>
        <v>0</v>
      </c>
      <c r="CT483" s="16">
        <f>QLD!CV87+QLD!CV156</f>
        <v>0</v>
      </c>
      <c r="CU483" s="16">
        <f>QLD!CW87+QLD!CW156</f>
        <v>0</v>
      </c>
      <c r="CV483" s="16">
        <f>QLD!CX87+QLD!CX156</f>
        <v>0</v>
      </c>
      <c r="CW483" s="16">
        <f>QLD!CY87+QLD!CY156</f>
        <v>0</v>
      </c>
      <c r="CX483" s="16">
        <f>QLD!CZ87+QLD!CZ156</f>
        <v>0</v>
      </c>
      <c r="CY483" s="16">
        <f>QLD!DA87+QLD!DA156</f>
        <v>0</v>
      </c>
      <c r="CZ483" s="16">
        <f>QLD!DB87+QLD!DB156</f>
        <v>0</v>
      </c>
      <c r="DA483" s="16">
        <f>QLD!DC87+QLD!DC156</f>
        <v>0</v>
      </c>
      <c r="DB483" s="16">
        <f>QLD!DD87+QLD!DD156</f>
        <v>0</v>
      </c>
      <c r="DC483" s="16">
        <f>QLD!DE87+QLD!DE156</f>
        <v>0</v>
      </c>
      <c r="DD483" s="16">
        <f>QLD!DF87+QLD!DF156</f>
        <v>0</v>
      </c>
      <c r="DE483" s="16">
        <f>QLD!DG87+QLD!DG156</f>
        <v>0</v>
      </c>
      <c r="DF483" s="16">
        <f>QLD!DH87+QLD!DH156</f>
        <v>0</v>
      </c>
      <c r="DG483" s="16">
        <f>QLD!DI87+QLD!DI156</f>
        <v>0</v>
      </c>
      <c r="DH483" s="16">
        <f>QLD!DJ87+QLD!DJ156</f>
        <v>0</v>
      </c>
      <c r="DI483" s="16">
        <f>QLD!DK87+QLD!DK156</f>
        <v>0</v>
      </c>
      <c r="DJ483" s="16">
        <f>QLD!DL87+QLD!DL156</f>
        <v>0</v>
      </c>
      <c r="DK483" s="16">
        <f>QLD!DM87+QLD!DM156</f>
        <v>0</v>
      </c>
      <c r="DL483" s="16">
        <f>QLD!DN87+QLD!DN156</f>
        <v>0</v>
      </c>
      <c r="DM483" s="16">
        <f>QLD!DO87+QLD!DO156</f>
        <v>0</v>
      </c>
      <c r="DN483" s="16">
        <f>QLD!DP87+QLD!DP156</f>
        <v>0</v>
      </c>
      <c r="DO483" s="16">
        <f>QLD!DQ87+QLD!DQ156</f>
        <v>0</v>
      </c>
      <c r="DP483" s="16">
        <f>QLD!DR87+QLD!DR156</f>
        <v>0</v>
      </c>
      <c r="DQ483" s="16">
        <f>QLD!DS87+QLD!DS156</f>
        <v>0</v>
      </c>
      <c r="DR483" s="16">
        <f>QLD!DT87+QLD!DT156</f>
        <v>0</v>
      </c>
      <c r="DS483" s="16">
        <f>QLD!DU87+QLD!DU156</f>
        <v>0</v>
      </c>
      <c r="DT483" s="16">
        <f>QLD!DV87+QLD!DV156</f>
        <v>0</v>
      </c>
      <c r="DU483" s="16">
        <f>QLD!DW87+QLD!DW156</f>
        <v>0</v>
      </c>
      <c r="DV483" s="16">
        <f>QLD!DX87+QLD!DX156</f>
        <v>0</v>
      </c>
      <c r="DW483" s="16">
        <f>QLD!DY87+QLD!DY156</f>
        <v>0</v>
      </c>
      <c r="DX483" s="16">
        <f>QLD!DZ87+QLD!DZ156</f>
        <v>0</v>
      </c>
      <c r="DY483" s="16">
        <f>QLD!EA87+QLD!EA156</f>
        <v>0</v>
      </c>
      <c r="DZ483" s="16">
        <f>QLD!EB87+QLD!EB156</f>
        <v>0</v>
      </c>
    </row>
    <row r="484" spans="2:130" x14ac:dyDescent="0.25">
      <c r="B484" t="s">
        <v>37</v>
      </c>
      <c r="F484" s="46">
        <f t="shared" si="542"/>
        <v>24182999.811826639</v>
      </c>
      <c r="H484" s="16">
        <f>SA!J87+SA!J156</f>
        <v>2717105.5368193169</v>
      </c>
      <c r="I484" s="16">
        <f>SA!K87+SA!K156</f>
        <v>0</v>
      </c>
      <c r="J484" s="16">
        <f>SA!L87+SA!L156</f>
        <v>0</v>
      </c>
      <c r="K484" s="16">
        <f>SA!M87+SA!M156</f>
        <v>0</v>
      </c>
      <c r="L484" s="16">
        <f>SA!N87+SA!N156</f>
        <v>0</v>
      </c>
      <c r="M484" s="16">
        <f>SA!O87+SA!O156</f>
        <v>0</v>
      </c>
      <c r="N484" s="16">
        <f>SA!P87+SA!P156</f>
        <v>0</v>
      </c>
      <c r="O484" s="16">
        <f>SA!Q87+SA!Q156</f>
        <v>0</v>
      </c>
      <c r="P484" s="16">
        <f>SA!R87+SA!R156</f>
        <v>0</v>
      </c>
      <c r="Q484" s="16">
        <f>SA!S87+SA!S156</f>
        <v>0</v>
      </c>
      <c r="R484" s="16">
        <f>SA!T87+SA!T156</f>
        <v>0</v>
      </c>
      <c r="S484" s="16">
        <f>SA!U87+SA!U156</f>
        <v>0</v>
      </c>
      <c r="T484" s="16">
        <f>SA!V87+SA!V156</f>
        <v>2466995.4227096974</v>
      </c>
      <c r="U484" s="16">
        <f>SA!W87+SA!W156</f>
        <v>0</v>
      </c>
      <c r="V484" s="16">
        <f>SA!X87+SA!X156</f>
        <v>0</v>
      </c>
      <c r="W484" s="16">
        <f>SA!Y87+SA!Y156</f>
        <v>0</v>
      </c>
      <c r="X484" s="16">
        <f>SA!Z87+SA!Z156</f>
        <v>0</v>
      </c>
      <c r="Y484" s="16">
        <f>SA!AA87+SA!AA156</f>
        <v>0</v>
      </c>
      <c r="Z484" s="16">
        <f>SA!AB87+SA!AB156</f>
        <v>0</v>
      </c>
      <c r="AA484" s="16">
        <f>SA!AC87+SA!AC156</f>
        <v>0</v>
      </c>
      <c r="AB484" s="16">
        <f>SA!AD87+SA!AD156</f>
        <v>0</v>
      </c>
      <c r="AC484" s="16">
        <f>SA!AE87+SA!AE156</f>
        <v>0</v>
      </c>
      <c r="AD484" s="16">
        <f>SA!AF87+SA!AF156</f>
        <v>0</v>
      </c>
      <c r="AE484" s="16">
        <f>SA!AG87+SA!AG156</f>
        <v>0</v>
      </c>
      <c r="AF484" s="16">
        <f>SA!AH87+SA!AH156</f>
        <v>987751.85311239539</v>
      </c>
      <c r="AG484" s="16">
        <f>SA!AI87+SA!AI156</f>
        <v>990398.28658613004</v>
      </c>
      <c r="AH484" s="16">
        <f>SA!AJ87+SA!AJ156</f>
        <v>993336.53798466001</v>
      </c>
      <c r="AI484" s="16">
        <f>SA!AK87+SA!AK156</f>
        <v>996188.30657917215</v>
      </c>
      <c r="AJ484" s="16">
        <f>SA!AL87+SA!AL156</f>
        <v>999048.26231248945</v>
      </c>
      <c r="AK484" s="16">
        <f>SA!AM87+SA!AM156</f>
        <v>1001916.4286890582</v>
      </c>
      <c r="AL484" s="16">
        <f>SA!AN87+SA!AN156</f>
        <v>1004792.8292808034</v>
      </c>
      <c r="AM484" s="16">
        <f>SA!AO87+SA!AO156</f>
        <v>1007677.4877273231</v>
      </c>
      <c r="AN484" s="16">
        <f>SA!AP87+SA!AP156</f>
        <v>1010570.4277360819</v>
      </c>
      <c r="AO484" s="16">
        <f>SA!AQ87+SA!AQ156</f>
        <v>1013471.6730826061</v>
      </c>
      <c r="AP484" s="16">
        <f>SA!AR87+SA!AR156</f>
        <v>1016381.2476106794</v>
      </c>
      <c r="AQ484" s="16">
        <f>SA!AS87+SA!AS156</f>
        <v>1019299.1752325384</v>
      </c>
      <c r="AR484" s="16">
        <f>SA!AT87+SA!AT156</f>
        <v>1022225.4799290694</v>
      </c>
      <c r="AS484" s="16">
        <f>SA!AU87+SA!AU156</f>
        <v>1024964.2768437646</v>
      </c>
      <c r="AT484" s="16">
        <f>SA!AV87+SA!AV156</f>
        <v>1028005.0764500123</v>
      </c>
      <c r="AU484" s="16">
        <f>SA!AW87+SA!AW156</f>
        <v>1030956.374907197</v>
      </c>
      <c r="AV484" s="16">
        <f>SA!AX87+SA!AX156</f>
        <v>1033916.1462433418</v>
      </c>
      <c r="AW484" s="16">
        <f>SA!AY87+SA!AY156</f>
        <v>1036884.4147832245</v>
      </c>
      <c r="AX484" s="16">
        <f>SA!AZ87+SA!AZ156</f>
        <v>781114.56720707915</v>
      </c>
      <c r="AY484" s="16">
        <f>SA!BA87+SA!BA156</f>
        <v>0</v>
      </c>
      <c r="AZ484" s="16">
        <f>SA!BB87+SA!BB156</f>
        <v>0</v>
      </c>
      <c r="BA484" s="16">
        <f>SA!BC87+SA!BC156</f>
        <v>0</v>
      </c>
      <c r="BB484" s="16">
        <f>SA!BD87+SA!BD156</f>
        <v>0</v>
      </c>
      <c r="BC484" s="16">
        <f>SA!BE87+SA!BE156</f>
        <v>0</v>
      </c>
      <c r="BD484" s="16">
        <f>SA!BF87+SA!BF156</f>
        <v>0</v>
      </c>
      <c r="BE484" s="16">
        <f>SA!BG87+SA!BG156</f>
        <v>0</v>
      </c>
      <c r="BF484" s="16">
        <f>SA!BH87+SA!BH156</f>
        <v>0</v>
      </c>
      <c r="BG484" s="16">
        <f>SA!BI87+SA!BI156</f>
        <v>0</v>
      </c>
      <c r="BH484" s="16">
        <f>SA!BJ87+SA!BJ156</f>
        <v>0</v>
      </c>
      <c r="BI484" s="16">
        <f>SA!BK87+SA!BK156</f>
        <v>0</v>
      </c>
      <c r="BJ484" s="16">
        <f>SA!BL87+SA!BL156</f>
        <v>0</v>
      </c>
      <c r="BK484" s="16">
        <f>SA!BM87+SA!BM156</f>
        <v>0</v>
      </c>
      <c r="BL484" s="16">
        <f>SA!BN87+SA!BN156</f>
        <v>0</v>
      </c>
      <c r="BM484" s="16">
        <f>SA!BO87+SA!BO156</f>
        <v>0</v>
      </c>
      <c r="BN484" s="16">
        <f>SA!BP87+SA!BP156</f>
        <v>0</v>
      </c>
      <c r="BO484" s="16">
        <f>SA!BQ87+SA!BQ156</f>
        <v>0</v>
      </c>
      <c r="BP484" s="16">
        <f>SA!BR87+SA!BR156</f>
        <v>0</v>
      </c>
      <c r="BQ484" s="16">
        <f>SA!BS87+SA!BS156</f>
        <v>0</v>
      </c>
      <c r="BR484" s="16">
        <f>SA!BT87+SA!BT156</f>
        <v>0</v>
      </c>
      <c r="BS484" s="16">
        <f>SA!BU87+SA!BU156</f>
        <v>0</v>
      </c>
      <c r="BT484" s="16">
        <f>SA!BV87+SA!BV156</f>
        <v>0</v>
      </c>
      <c r="BU484" s="16">
        <f>SA!BW87+SA!BW156</f>
        <v>0</v>
      </c>
      <c r="BV484" s="16">
        <f>SA!BX87+SA!BX156</f>
        <v>0</v>
      </c>
      <c r="BW484" s="16">
        <f>SA!BY87+SA!BY156</f>
        <v>0</v>
      </c>
      <c r="BX484" s="16">
        <f>SA!BZ87+SA!BZ156</f>
        <v>0</v>
      </c>
      <c r="BY484" s="16">
        <f>SA!CA87+SA!CA156</f>
        <v>0</v>
      </c>
      <c r="BZ484" s="16">
        <f>SA!CB87+SA!CB156</f>
        <v>0</v>
      </c>
      <c r="CA484" s="16">
        <f>SA!CC87+SA!CC156</f>
        <v>0</v>
      </c>
      <c r="CB484" s="16">
        <f>SA!CD87+SA!CD156</f>
        <v>0</v>
      </c>
      <c r="CC484" s="16">
        <f>SA!CE87+SA!CE156</f>
        <v>0</v>
      </c>
      <c r="CD484" s="16">
        <f>SA!CF87+SA!CF156</f>
        <v>0</v>
      </c>
      <c r="CE484" s="16">
        <f>SA!CG87+SA!CG156</f>
        <v>0</v>
      </c>
      <c r="CF484" s="16">
        <f>SA!CH87+SA!CH156</f>
        <v>0</v>
      </c>
      <c r="CG484" s="16">
        <f>SA!CI87+SA!CI156</f>
        <v>0</v>
      </c>
      <c r="CH484" s="16">
        <f>SA!CJ87+SA!CJ156</f>
        <v>0</v>
      </c>
      <c r="CI484" s="16">
        <f>SA!CK87+SA!CK156</f>
        <v>0</v>
      </c>
      <c r="CJ484" s="16">
        <f>SA!CL87+SA!CL156</f>
        <v>0</v>
      </c>
      <c r="CK484" s="16">
        <f>SA!CM87+SA!CM156</f>
        <v>0</v>
      </c>
      <c r="CL484" s="16">
        <f>SA!CN87+SA!CN156</f>
        <v>0</v>
      </c>
      <c r="CM484" s="16">
        <f>SA!CO87+SA!CO156</f>
        <v>0</v>
      </c>
      <c r="CN484" s="16">
        <f>SA!CP87+SA!CP156</f>
        <v>0</v>
      </c>
      <c r="CO484" s="16">
        <f>SA!CQ87+SA!CQ156</f>
        <v>0</v>
      </c>
      <c r="CP484" s="16">
        <f>SA!CR87+SA!CR156</f>
        <v>0</v>
      </c>
      <c r="CQ484" s="16">
        <f>SA!CS87+SA!CS156</f>
        <v>0</v>
      </c>
      <c r="CR484" s="16">
        <f>SA!CT87+SA!CT156</f>
        <v>0</v>
      </c>
      <c r="CS484" s="16">
        <f>SA!CU87+SA!CU156</f>
        <v>0</v>
      </c>
      <c r="CT484" s="16">
        <f>SA!CV87+SA!CV156</f>
        <v>0</v>
      </c>
      <c r="CU484" s="16">
        <f>SA!CW87+SA!CW156</f>
        <v>0</v>
      </c>
      <c r="CV484" s="16">
        <f>SA!CX87+SA!CX156</f>
        <v>0</v>
      </c>
      <c r="CW484" s="16">
        <f>SA!CY87+SA!CY156</f>
        <v>0</v>
      </c>
      <c r="CX484" s="16">
        <f>SA!CZ87+SA!CZ156</f>
        <v>0</v>
      </c>
      <c r="CY484" s="16">
        <f>SA!DA87+SA!DA156</f>
        <v>0</v>
      </c>
      <c r="CZ484" s="16">
        <f>SA!DB87+SA!DB156</f>
        <v>0</v>
      </c>
      <c r="DA484" s="16">
        <f>SA!DC87+SA!DC156</f>
        <v>0</v>
      </c>
      <c r="DB484" s="16">
        <f>SA!DD87+SA!DD156</f>
        <v>0</v>
      </c>
      <c r="DC484" s="16">
        <f>SA!DE87+SA!DE156</f>
        <v>0</v>
      </c>
      <c r="DD484" s="16">
        <f>SA!DF87+SA!DF156</f>
        <v>0</v>
      </c>
      <c r="DE484" s="16">
        <f>SA!DG87+SA!DG156</f>
        <v>0</v>
      </c>
      <c r="DF484" s="16">
        <f>SA!DH87+SA!DH156</f>
        <v>0</v>
      </c>
      <c r="DG484" s="16">
        <f>SA!DI87+SA!DI156</f>
        <v>0</v>
      </c>
      <c r="DH484" s="16">
        <f>SA!DJ87+SA!DJ156</f>
        <v>0</v>
      </c>
      <c r="DI484" s="16">
        <f>SA!DK87+SA!DK156</f>
        <v>0</v>
      </c>
      <c r="DJ484" s="16">
        <f>SA!DL87+SA!DL156</f>
        <v>0</v>
      </c>
      <c r="DK484" s="16">
        <f>SA!DM87+SA!DM156</f>
        <v>0</v>
      </c>
      <c r="DL484" s="16">
        <f>SA!DN87+SA!DN156</f>
        <v>0</v>
      </c>
      <c r="DM484" s="16">
        <f>SA!DO87+SA!DO156</f>
        <v>0</v>
      </c>
      <c r="DN484" s="16">
        <f>SA!DP87+SA!DP156</f>
        <v>0</v>
      </c>
      <c r="DO484" s="16">
        <f>SA!DQ87+SA!DQ156</f>
        <v>0</v>
      </c>
      <c r="DP484" s="16">
        <f>SA!DR87+SA!DR156</f>
        <v>0</v>
      </c>
      <c r="DQ484" s="16">
        <f>SA!DS87+SA!DS156</f>
        <v>0</v>
      </c>
      <c r="DR484" s="16">
        <f>SA!DT87+SA!DT156</f>
        <v>0</v>
      </c>
      <c r="DS484" s="16">
        <f>SA!DU87+SA!DU156</f>
        <v>0</v>
      </c>
      <c r="DT484" s="16">
        <f>SA!DV87+SA!DV156</f>
        <v>0</v>
      </c>
      <c r="DU484" s="16">
        <f>SA!DW87+SA!DW156</f>
        <v>0</v>
      </c>
      <c r="DV484" s="16">
        <f>SA!DX87+SA!DX156</f>
        <v>0</v>
      </c>
      <c r="DW484" s="16">
        <f>SA!DY87+SA!DY156</f>
        <v>0</v>
      </c>
      <c r="DX484" s="16">
        <f>SA!DZ87+SA!DZ156</f>
        <v>0</v>
      </c>
      <c r="DY484" s="16">
        <f>SA!EA87+SA!EA156</f>
        <v>0</v>
      </c>
      <c r="DZ484" s="16">
        <f>SA!EB87+SA!EB156</f>
        <v>0</v>
      </c>
    </row>
    <row r="485" spans="2:130" x14ac:dyDescent="0.25">
      <c r="B485" t="s">
        <v>39</v>
      </c>
      <c r="F485" s="46">
        <f t="shared" si="542"/>
        <v>5813386.4811867187</v>
      </c>
      <c r="H485" s="16">
        <f>TAS!J87+TAS!J156</f>
        <v>623557.4375</v>
      </c>
      <c r="I485" s="16">
        <f>TAS!K87+TAS!K156</f>
        <v>0</v>
      </c>
      <c r="J485" s="16">
        <f>TAS!L87+TAS!L156</f>
        <v>0</v>
      </c>
      <c r="K485" s="16">
        <f>TAS!M87+TAS!M156</f>
        <v>0</v>
      </c>
      <c r="L485" s="16">
        <f>TAS!N87+TAS!N156</f>
        <v>0</v>
      </c>
      <c r="M485" s="16">
        <f>TAS!O87+TAS!O156</f>
        <v>0</v>
      </c>
      <c r="N485" s="16">
        <f>TAS!P87+TAS!P156</f>
        <v>0</v>
      </c>
      <c r="O485" s="16">
        <f>TAS!Q87+TAS!Q156</f>
        <v>0</v>
      </c>
      <c r="P485" s="16">
        <f>TAS!R87+TAS!R156</f>
        <v>0</v>
      </c>
      <c r="Q485" s="16">
        <f>TAS!S87+TAS!S156</f>
        <v>0</v>
      </c>
      <c r="R485" s="16">
        <f>TAS!T87+TAS!T156</f>
        <v>0</v>
      </c>
      <c r="S485" s="16">
        <f>TAS!U87+TAS!U156</f>
        <v>0</v>
      </c>
      <c r="T485" s="16">
        <f>TAS!V87+TAS!V156</f>
        <v>533834.39503164636</v>
      </c>
      <c r="U485" s="16">
        <f>TAS!W87+TAS!W156</f>
        <v>0</v>
      </c>
      <c r="V485" s="16">
        <f>TAS!X87+TAS!X156</f>
        <v>0</v>
      </c>
      <c r="W485" s="16">
        <f>TAS!Y87+TAS!Y156</f>
        <v>0</v>
      </c>
      <c r="X485" s="16">
        <f>TAS!Z87+TAS!Z156</f>
        <v>0</v>
      </c>
      <c r="Y485" s="16">
        <f>TAS!AA87+TAS!AA156</f>
        <v>0</v>
      </c>
      <c r="Z485" s="16">
        <f>TAS!AB87+TAS!AB156</f>
        <v>0</v>
      </c>
      <c r="AA485" s="16">
        <f>TAS!AC87+TAS!AC156</f>
        <v>0</v>
      </c>
      <c r="AB485" s="16">
        <f>TAS!AD87+TAS!AD156</f>
        <v>0</v>
      </c>
      <c r="AC485" s="16">
        <f>TAS!AE87+TAS!AE156</f>
        <v>0</v>
      </c>
      <c r="AD485" s="16">
        <f>TAS!AF87+TAS!AF156</f>
        <v>0</v>
      </c>
      <c r="AE485" s="16">
        <f>TAS!AG87+TAS!AG156</f>
        <v>0</v>
      </c>
      <c r="AF485" s="16">
        <f>TAS!AH87+TAS!AH156</f>
        <v>242064.9416602515</v>
      </c>
      <c r="AG485" s="16">
        <f>TAS!AI87+TAS!AI156</f>
        <v>242713.49398886398</v>
      </c>
      <c r="AH485" s="16">
        <f>TAS!AJ87+TAS!AJ156</f>
        <v>243433.56113035014</v>
      </c>
      <c r="AI485" s="16">
        <f>TAS!AK87+TAS!AK156</f>
        <v>244132.43422917949</v>
      </c>
      <c r="AJ485" s="16">
        <f>TAS!AL87+TAS!AL156</f>
        <v>244833.31372189312</v>
      </c>
      <c r="AK485" s="16">
        <f>TAS!AM87+TAS!AM156</f>
        <v>245536.20536864462</v>
      </c>
      <c r="AL485" s="16">
        <f>TAS!AN87+TAS!AN156</f>
        <v>246241.11494612441</v>
      </c>
      <c r="AM485" s="16">
        <f>TAS!AO87+TAS!AO156</f>
        <v>246948.04824760722</v>
      </c>
      <c r="AN485" s="16">
        <f>TAS!AP87+TAS!AP156</f>
        <v>247657.01108299976</v>
      </c>
      <c r="AO485" s="16">
        <f>TAS!AQ87+TAS!AQ156</f>
        <v>248368.00927888826</v>
      </c>
      <c r="AP485" s="16">
        <f>TAS!AR87+TAS!AR156</f>
        <v>249081.04867858667</v>
      </c>
      <c r="AQ485" s="16">
        <f>TAS!AS87+TAS!AS156</f>
        <v>249796.13514218427</v>
      </c>
      <c r="AR485" s="16">
        <f>TAS!AT87+TAS!AT156</f>
        <v>250513.27454659427</v>
      </c>
      <c r="AS485" s="16">
        <f>TAS!AU87+TAS!AU156</f>
        <v>251184.46206528734</v>
      </c>
      <c r="AT485" s="16">
        <f>TAS!AV87+TAS!AV156</f>
        <v>251929.66034253431</v>
      </c>
      <c r="AU485" s="16">
        <f>TAS!AW87+TAS!AW156</f>
        <v>252652.9248817091</v>
      </c>
      <c r="AV485" s="16">
        <f>TAS!AX87+TAS!AX156</f>
        <v>253378.26584012297</v>
      </c>
      <c r="AW485" s="16">
        <f>TAS!AY87+TAS!AY156</f>
        <v>254105.68917896523</v>
      </c>
      <c r="AX485" s="16">
        <f>TAS!AZ87+TAS!AZ156</f>
        <v>191425.0543242858</v>
      </c>
      <c r="AY485" s="16">
        <f>TAS!BA87+TAS!BA156</f>
        <v>0</v>
      </c>
      <c r="AZ485" s="16">
        <f>TAS!BB87+TAS!BB156</f>
        <v>0</v>
      </c>
      <c r="BA485" s="16">
        <f>TAS!BC87+TAS!BC156</f>
        <v>0</v>
      </c>
      <c r="BB485" s="16">
        <f>TAS!BD87+TAS!BD156</f>
        <v>0</v>
      </c>
      <c r="BC485" s="16">
        <f>TAS!BE87+TAS!BE156</f>
        <v>0</v>
      </c>
      <c r="BD485" s="16">
        <f>TAS!BF87+TAS!BF156</f>
        <v>0</v>
      </c>
      <c r="BE485" s="16">
        <f>TAS!BG87+TAS!BG156</f>
        <v>0</v>
      </c>
      <c r="BF485" s="16">
        <f>TAS!BH87+TAS!BH156</f>
        <v>0</v>
      </c>
      <c r="BG485" s="16">
        <f>TAS!BI87+TAS!BI156</f>
        <v>0</v>
      </c>
      <c r="BH485" s="16">
        <f>TAS!BJ87+TAS!BJ156</f>
        <v>0</v>
      </c>
      <c r="BI485" s="16">
        <f>TAS!BK87+TAS!BK156</f>
        <v>0</v>
      </c>
      <c r="BJ485" s="16">
        <f>TAS!BL87+TAS!BL156</f>
        <v>0</v>
      </c>
      <c r="BK485" s="16">
        <f>TAS!BM87+TAS!BM156</f>
        <v>0</v>
      </c>
      <c r="BL485" s="16">
        <f>TAS!BN87+TAS!BN156</f>
        <v>0</v>
      </c>
      <c r="BM485" s="16">
        <f>TAS!BO87+TAS!BO156</f>
        <v>0</v>
      </c>
      <c r="BN485" s="16">
        <f>TAS!BP87+TAS!BP156</f>
        <v>0</v>
      </c>
      <c r="BO485" s="16">
        <f>TAS!BQ87+TAS!BQ156</f>
        <v>0</v>
      </c>
      <c r="BP485" s="16">
        <f>TAS!BR87+TAS!BR156</f>
        <v>0</v>
      </c>
      <c r="BQ485" s="16">
        <f>TAS!BS87+TAS!BS156</f>
        <v>0</v>
      </c>
      <c r="BR485" s="16">
        <f>TAS!BT87+TAS!BT156</f>
        <v>0</v>
      </c>
      <c r="BS485" s="16">
        <f>TAS!BU87+TAS!BU156</f>
        <v>0</v>
      </c>
      <c r="BT485" s="16">
        <f>TAS!BV87+TAS!BV156</f>
        <v>0</v>
      </c>
      <c r="BU485" s="16">
        <f>TAS!BW87+TAS!BW156</f>
        <v>0</v>
      </c>
      <c r="BV485" s="16">
        <f>TAS!BX87+TAS!BX156</f>
        <v>0</v>
      </c>
      <c r="BW485" s="16">
        <f>TAS!BY87+TAS!BY156</f>
        <v>0</v>
      </c>
      <c r="BX485" s="16">
        <f>TAS!BZ87+TAS!BZ156</f>
        <v>0</v>
      </c>
      <c r="BY485" s="16">
        <f>TAS!CA87+TAS!CA156</f>
        <v>0</v>
      </c>
      <c r="BZ485" s="16">
        <f>TAS!CB87+TAS!CB156</f>
        <v>0</v>
      </c>
      <c r="CA485" s="16">
        <f>TAS!CC87+TAS!CC156</f>
        <v>0</v>
      </c>
      <c r="CB485" s="16">
        <f>TAS!CD87+TAS!CD156</f>
        <v>0</v>
      </c>
      <c r="CC485" s="16">
        <f>TAS!CE87+TAS!CE156</f>
        <v>0</v>
      </c>
      <c r="CD485" s="16">
        <f>TAS!CF87+TAS!CF156</f>
        <v>0</v>
      </c>
      <c r="CE485" s="16">
        <f>TAS!CG87+TAS!CG156</f>
        <v>0</v>
      </c>
      <c r="CF485" s="16">
        <f>TAS!CH87+TAS!CH156</f>
        <v>0</v>
      </c>
      <c r="CG485" s="16">
        <f>TAS!CI87+TAS!CI156</f>
        <v>0</v>
      </c>
      <c r="CH485" s="16">
        <f>TAS!CJ87+TAS!CJ156</f>
        <v>0</v>
      </c>
      <c r="CI485" s="16">
        <f>TAS!CK87+TAS!CK156</f>
        <v>0</v>
      </c>
      <c r="CJ485" s="16">
        <f>TAS!CL87+TAS!CL156</f>
        <v>0</v>
      </c>
      <c r="CK485" s="16">
        <f>TAS!CM87+TAS!CM156</f>
        <v>0</v>
      </c>
      <c r="CL485" s="16">
        <f>TAS!CN87+TAS!CN156</f>
        <v>0</v>
      </c>
      <c r="CM485" s="16">
        <f>TAS!CO87+TAS!CO156</f>
        <v>0</v>
      </c>
      <c r="CN485" s="16">
        <f>TAS!CP87+TAS!CP156</f>
        <v>0</v>
      </c>
      <c r="CO485" s="16">
        <f>TAS!CQ87+TAS!CQ156</f>
        <v>0</v>
      </c>
      <c r="CP485" s="16">
        <f>TAS!CR87+TAS!CR156</f>
        <v>0</v>
      </c>
      <c r="CQ485" s="16">
        <f>TAS!CS87+TAS!CS156</f>
        <v>0</v>
      </c>
      <c r="CR485" s="16">
        <f>TAS!CT87+TAS!CT156</f>
        <v>0</v>
      </c>
      <c r="CS485" s="16">
        <f>TAS!CU87+TAS!CU156</f>
        <v>0</v>
      </c>
      <c r="CT485" s="16">
        <f>TAS!CV87+TAS!CV156</f>
        <v>0</v>
      </c>
      <c r="CU485" s="16">
        <f>TAS!CW87+TAS!CW156</f>
        <v>0</v>
      </c>
      <c r="CV485" s="16">
        <f>TAS!CX87+TAS!CX156</f>
        <v>0</v>
      </c>
      <c r="CW485" s="16">
        <f>TAS!CY87+TAS!CY156</f>
        <v>0</v>
      </c>
      <c r="CX485" s="16">
        <f>TAS!CZ87+TAS!CZ156</f>
        <v>0</v>
      </c>
      <c r="CY485" s="16">
        <f>TAS!DA87+TAS!DA156</f>
        <v>0</v>
      </c>
      <c r="CZ485" s="16">
        <f>TAS!DB87+TAS!DB156</f>
        <v>0</v>
      </c>
      <c r="DA485" s="16">
        <f>TAS!DC87+TAS!DC156</f>
        <v>0</v>
      </c>
      <c r="DB485" s="16">
        <f>TAS!DD87+TAS!DD156</f>
        <v>0</v>
      </c>
      <c r="DC485" s="16">
        <f>TAS!DE87+TAS!DE156</f>
        <v>0</v>
      </c>
      <c r="DD485" s="16">
        <f>TAS!DF87+TAS!DF156</f>
        <v>0</v>
      </c>
      <c r="DE485" s="16">
        <f>TAS!DG87+TAS!DG156</f>
        <v>0</v>
      </c>
      <c r="DF485" s="16">
        <f>TAS!DH87+TAS!DH156</f>
        <v>0</v>
      </c>
      <c r="DG485" s="16">
        <f>TAS!DI87+TAS!DI156</f>
        <v>0</v>
      </c>
      <c r="DH485" s="16">
        <f>TAS!DJ87+TAS!DJ156</f>
        <v>0</v>
      </c>
      <c r="DI485" s="16">
        <f>TAS!DK87+TAS!DK156</f>
        <v>0</v>
      </c>
      <c r="DJ485" s="16">
        <f>TAS!DL87+TAS!DL156</f>
        <v>0</v>
      </c>
      <c r="DK485" s="16">
        <f>TAS!DM87+TAS!DM156</f>
        <v>0</v>
      </c>
      <c r="DL485" s="16">
        <f>TAS!DN87+TAS!DN156</f>
        <v>0</v>
      </c>
      <c r="DM485" s="16">
        <f>TAS!DO87+TAS!DO156</f>
        <v>0</v>
      </c>
      <c r="DN485" s="16">
        <f>TAS!DP87+TAS!DP156</f>
        <v>0</v>
      </c>
      <c r="DO485" s="16">
        <f>TAS!DQ87+TAS!DQ156</f>
        <v>0</v>
      </c>
      <c r="DP485" s="16">
        <f>TAS!DR87+TAS!DR156</f>
        <v>0</v>
      </c>
      <c r="DQ485" s="16">
        <f>TAS!DS87+TAS!DS156</f>
        <v>0</v>
      </c>
      <c r="DR485" s="16">
        <f>TAS!DT87+TAS!DT156</f>
        <v>0</v>
      </c>
      <c r="DS485" s="16">
        <f>TAS!DU87+TAS!DU156</f>
        <v>0</v>
      </c>
      <c r="DT485" s="16">
        <f>TAS!DV87+TAS!DV156</f>
        <v>0</v>
      </c>
      <c r="DU485" s="16">
        <f>TAS!DW87+TAS!DW156</f>
        <v>0</v>
      </c>
      <c r="DV485" s="16">
        <f>TAS!DX87+TAS!DX156</f>
        <v>0</v>
      </c>
      <c r="DW485" s="16">
        <f>TAS!DY87+TAS!DY156</f>
        <v>0</v>
      </c>
      <c r="DX485" s="16">
        <f>TAS!DZ87+TAS!DZ156</f>
        <v>0</v>
      </c>
      <c r="DY485" s="16">
        <f>TAS!EA87+TAS!EA156</f>
        <v>0</v>
      </c>
      <c r="DZ485" s="16">
        <f>TAS!EB87+TAS!EB156</f>
        <v>0</v>
      </c>
    </row>
    <row r="486" spans="2:130" x14ac:dyDescent="0.25">
      <c r="B486" t="s">
        <v>41</v>
      </c>
      <c r="F486" s="46">
        <f>SUM(H486:DZ486)</f>
        <v>31266327.206231941</v>
      </c>
      <c r="H486" s="16">
        <f>WA!J87+WA!J156</f>
        <v>2980206.0692483429</v>
      </c>
      <c r="I486" s="16">
        <f>WA!K87+WA!K156</f>
        <v>0</v>
      </c>
      <c r="J486" s="16">
        <f>WA!L87+WA!L156</f>
        <v>0</v>
      </c>
      <c r="K486" s="16">
        <f>WA!M87+WA!M156</f>
        <v>0</v>
      </c>
      <c r="L486" s="16">
        <f>WA!N87+WA!N156</f>
        <v>0</v>
      </c>
      <c r="M486" s="16">
        <f>WA!O87+WA!O156</f>
        <v>0</v>
      </c>
      <c r="N486" s="16">
        <f>WA!P87+WA!P156</f>
        <v>0</v>
      </c>
      <c r="O486" s="16">
        <f>WA!Q87+WA!Q156</f>
        <v>0</v>
      </c>
      <c r="P486" s="16">
        <f>WA!R87+WA!R156</f>
        <v>0</v>
      </c>
      <c r="Q486" s="16">
        <f>WA!S87+WA!S156</f>
        <v>0</v>
      </c>
      <c r="R486" s="16">
        <f>WA!T87+WA!T156</f>
        <v>0</v>
      </c>
      <c r="S486" s="16">
        <f>WA!U87+WA!U156</f>
        <v>0</v>
      </c>
      <c r="T486" s="16">
        <f>WA!V87+WA!V156</f>
        <v>2765947.7203710866</v>
      </c>
      <c r="U486" s="16">
        <f>WA!W87+WA!W156</f>
        <v>0</v>
      </c>
      <c r="V486" s="16">
        <f>WA!X87+WA!X156</f>
        <v>0</v>
      </c>
      <c r="W486" s="16">
        <f>WA!Y87+WA!Y156</f>
        <v>0</v>
      </c>
      <c r="X486" s="16">
        <f>WA!Z87+WA!Z156</f>
        <v>0</v>
      </c>
      <c r="Y486" s="16">
        <f>WA!AA87+WA!AA156</f>
        <v>0</v>
      </c>
      <c r="Z486" s="16">
        <f>WA!AB87+WA!AB156</f>
        <v>0</v>
      </c>
      <c r="AA486" s="16">
        <f>WA!AC87+WA!AC156</f>
        <v>0</v>
      </c>
      <c r="AB486" s="16">
        <f>WA!AD87+WA!AD156</f>
        <v>0</v>
      </c>
      <c r="AC486" s="16">
        <f>WA!AE87+WA!AE156</f>
        <v>0</v>
      </c>
      <c r="AD486" s="16">
        <f>WA!AF87+WA!AF156</f>
        <v>0</v>
      </c>
      <c r="AE486" s="16">
        <f>WA!AG87+WA!AG156</f>
        <v>0</v>
      </c>
      <c r="AF486" s="16">
        <f>WA!AH87+WA!AH156</f>
        <v>1326792.6094022139</v>
      </c>
      <c r="AG486" s="16">
        <f>WA!AI87+WA!AI156</f>
        <v>1330347.4175892719</v>
      </c>
      <c r="AH486" s="16">
        <f>WA!AJ87+WA!AJ156</f>
        <v>1334294.2087067489</v>
      </c>
      <c r="AI486" s="16">
        <f>WA!AK87+WA!AK156</f>
        <v>1338124.8322413962</v>
      </c>
      <c r="AJ486" s="16">
        <f>WA!AL87+WA!AL156</f>
        <v>1341966.4531082427</v>
      </c>
      <c r="AK486" s="16">
        <f>WA!AM87+WA!AM156</f>
        <v>1345819.1028795152</v>
      </c>
      <c r="AL486" s="16">
        <f>WA!AN87+WA!AN156</f>
        <v>1349682.8132180809</v>
      </c>
      <c r="AM486" s="16">
        <f>WA!AO87+WA!AO156</f>
        <v>1353557.6158777084</v>
      </c>
      <c r="AN486" s="16">
        <f>WA!AP87+WA!AP156</f>
        <v>1357443.5427033282</v>
      </c>
      <c r="AO486" s="16">
        <f>WA!AQ87+WA!AQ156</f>
        <v>1361340.625631294</v>
      </c>
      <c r="AP486" s="16">
        <f>WA!AR87+WA!AR156</f>
        <v>1365248.8966896457</v>
      </c>
      <c r="AQ486" s="16">
        <f>WA!AS87+WA!AS156</f>
        <v>1369168.3879983728</v>
      </c>
      <c r="AR486" s="16">
        <f>WA!AT87+WA!AT156</f>
        <v>1373099.1317696776</v>
      </c>
      <c r="AS486" s="16">
        <f>WA!AU87+WA!AU156</f>
        <v>1376778.00667497</v>
      </c>
      <c r="AT486" s="16">
        <f>WA!AV87+WA!AV156</f>
        <v>1380862.5451463785</v>
      </c>
      <c r="AU486" s="16">
        <f>WA!AW87+WA!AW156</f>
        <v>1384826.8616584602</v>
      </c>
      <c r="AV486" s="16">
        <f>WA!AX87+WA!AX156</f>
        <v>1388802.5593217383</v>
      </c>
      <c r="AW486" s="16">
        <f>WA!AY87+WA!AY156</f>
        <v>1392789.6708103453</v>
      </c>
      <c r="AX486" s="16">
        <f>WA!AZ87+WA!AZ156</f>
        <v>1049228.135185116</v>
      </c>
      <c r="AY486" s="16">
        <f>WA!BA87+WA!BA156</f>
        <v>0</v>
      </c>
      <c r="AZ486" s="16">
        <f>WA!BB87+WA!BB156</f>
        <v>0</v>
      </c>
      <c r="BA486" s="16">
        <f>WA!BC87+WA!BC156</f>
        <v>0</v>
      </c>
      <c r="BB486" s="16">
        <f>WA!BD87+WA!BD156</f>
        <v>0</v>
      </c>
      <c r="BC486" s="16">
        <f>WA!BE87+WA!BE156</f>
        <v>0</v>
      </c>
      <c r="BD486" s="16">
        <f>WA!BF87+WA!BF156</f>
        <v>0</v>
      </c>
      <c r="BE486" s="16">
        <f>WA!BG87+WA!BG156</f>
        <v>0</v>
      </c>
      <c r="BF486" s="16">
        <f>WA!BH87+WA!BH156</f>
        <v>0</v>
      </c>
      <c r="BG486" s="16">
        <f>WA!BI87+WA!BI156</f>
        <v>0</v>
      </c>
      <c r="BH486" s="16">
        <f>WA!BJ87+WA!BJ156</f>
        <v>0</v>
      </c>
      <c r="BI486" s="16">
        <f>WA!BK87+WA!BK156</f>
        <v>0</v>
      </c>
      <c r="BJ486" s="16">
        <f>WA!BL87+WA!BL156</f>
        <v>0</v>
      </c>
      <c r="BK486" s="16">
        <f>WA!BM87+WA!BM156</f>
        <v>0</v>
      </c>
      <c r="BL486" s="16">
        <f>WA!BN87+WA!BN156</f>
        <v>0</v>
      </c>
      <c r="BM486" s="16">
        <f>WA!BO87+WA!BO156</f>
        <v>0</v>
      </c>
      <c r="BN486" s="16">
        <f>WA!BP87+WA!BP156</f>
        <v>0</v>
      </c>
      <c r="BO486" s="16">
        <f>WA!BQ87+WA!BQ156</f>
        <v>0</v>
      </c>
      <c r="BP486" s="16">
        <f>WA!BR87+WA!BR156</f>
        <v>0</v>
      </c>
      <c r="BQ486" s="16">
        <f>WA!BS87+WA!BS156</f>
        <v>0</v>
      </c>
      <c r="BR486" s="16">
        <f>WA!BT87+WA!BT156</f>
        <v>0</v>
      </c>
      <c r="BS486" s="16">
        <f>WA!BU87+WA!BU156</f>
        <v>0</v>
      </c>
      <c r="BT486" s="16">
        <f>WA!BV87+WA!BV156</f>
        <v>0</v>
      </c>
      <c r="BU486" s="16">
        <f>WA!BW87+WA!BW156</f>
        <v>0</v>
      </c>
      <c r="BV486" s="16">
        <f>WA!BX87+WA!BX156</f>
        <v>0</v>
      </c>
      <c r="BW486" s="16">
        <f>WA!BY87+WA!BY156</f>
        <v>0</v>
      </c>
      <c r="BX486" s="16">
        <f>WA!BZ87+WA!BZ156</f>
        <v>0</v>
      </c>
      <c r="BY486" s="16">
        <f>WA!CA87+WA!CA156</f>
        <v>0</v>
      </c>
      <c r="BZ486" s="16">
        <f>WA!CB87+WA!CB156</f>
        <v>0</v>
      </c>
      <c r="CA486" s="16">
        <f>WA!CC87+WA!CC156</f>
        <v>0</v>
      </c>
      <c r="CB486" s="16">
        <f>WA!CD87+WA!CD156</f>
        <v>0</v>
      </c>
      <c r="CC486" s="16">
        <f>WA!CE87+WA!CE156</f>
        <v>0</v>
      </c>
      <c r="CD486" s="16">
        <f>WA!CF87+WA!CF156</f>
        <v>0</v>
      </c>
      <c r="CE486" s="16">
        <f>WA!CG87+WA!CG156</f>
        <v>0</v>
      </c>
      <c r="CF486" s="16">
        <f>WA!CH87+WA!CH156</f>
        <v>0</v>
      </c>
      <c r="CG486" s="16">
        <f>WA!CI87+WA!CI156</f>
        <v>0</v>
      </c>
      <c r="CH486" s="16">
        <f>WA!CJ87+WA!CJ156</f>
        <v>0</v>
      </c>
      <c r="CI486" s="16">
        <f>WA!CK87+WA!CK156</f>
        <v>0</v>
      </c>
      <c r="CJ486" s="16">
        <f>WA!CL87+WA!CL156</f>
        <v>0</v>
      </c>
      <c r="CK486" s="16">
        <f>WA!CM87+WA!CM156</f>
        <v>0</v>
      </c>
      <c r="CL486" s="16">
        <f>WA!CN87+WA!CN156</f>
        <v>0</v>
      </c>
      <c r="CM486" s="16">
        <f>WA!CO87+WA!CO156</f>
        <v>0</v>
      </c>
      <c r="CN486" s="16">
        <f>WA!CP87+WA!CP156</f>
        <v>0</v>
      </c>
      <c r="CO486" s="16">
        <f>WA!CQ87+WA!CQ156</f>
        <v>0</v>
      </c>
      <c r="CP486" s="16">
        <f>WA!CR87+WA!CR156</f>
        <v>0</v>
      </c>
      <c r="CQ486" s="16">
        <f>WA!CS87+WA!CS156</f>
        <v>0</v>
      </c>
      <c r="CR486" s="16">
        <f>WA!CT87+WA!CT156</f>
        <v>0</v>
      </c>
      <c r="CS486" s="16">
        <f>WA!CU87+WA!CU156</f>
        <v>0</v>
      </c>
      <c r="CT486" s="16">
        <f>WA!CV87+WA!CV156</f>
        <v>0</v>
      </c>
      <c r="CU486" s="16">
        <f>WA!CW87+WA!CW156</f>
        <v>0</v>
      </c>
      <c r="CV486" s="16">
        <f>WA!CX87+WA!CX156</f>
        <v>0</v>
      </c>
      <c r="CW486" s="16">
        <f>WA!CY87+WA!CY156</f>
        <v>0</v>
      </c>
      <c r="CX486" s="16">
        <f>WA!CZ87+WA!CZ156</f>
        <v>0</v>
      </c>
      <c r="CY486" s="16">
        <f>WA!DA87+WA!DA156</f>
        <v>0</v>
      </c>
      <c r="CZ486" s="16">
        <f>WA!DB87+WA!DB156</f>
        <v>0</v>
      </c>
      <c r="DA486" s="16">
        <f>WA!DC87+WA!DC156</f>
        <v>0</v>
      </c>
      <c r="DB486" s="16">
        <f>WA!DD87+WA!DD156</f>
        <v>0</v>
      </c>
      <c r="DC486" s="16">
        <f>WA!DE87+WA!DE156</f>
        <v>0</v>
      </c>
      <c r="DD486" s="16">
        <f>WA!DF87+WA!DF156</f>
        <v>0</v>
      </c>
      <c r="DE486" s="16">
        <f>WA!DG87+WA!DG156</f>
        <v>0</v>
      </c>
      <c r="DF486" s="16">
        <f>WA!DH87+WA!DH156</f>
        <v>0</v>
      </c>
      <c r="DG486" s="16">
        <f>WA!DI87+WA!DI156</f>
        <v>0</v>
      </c>
      <c r="DH486" s="16">
        <f>WA!DJ87+WA!DJ156</f>
        <v>0</v>
      </c>
      <c r="DI486" s="16">
        <f>WA!DK87+WA!DK156</f>
        <v>0</v>
      </c>
      <c r="DJ486" s="16">
        <f>WA!DL87+WA!DL156</f>
        <v>0</v>
      </c>
      <c r="DK486" s="16">
        <f>WA!DM87+WA!DM156</f>
        <v>0</v>
      </c>
      <c r="DL486" s="16">
        <f>WA!DN87+WA!DN156</f>
        <v>0</v>
      </c>
      <c r="DM486" s="16">
        <f>WA!DO87+WA!DO156</f>
        <v>0</v>
      </c>
      <c r="DN486" s="16">
        <f>WA!DP87+WA!DP156</f>
        <v>0</v>
      </c>
      <c r="DO486" s="16">
        <f>WA!DQ87+WA!DQ156</f>
        <v>0</v>
      </c>
      <c r="DP486" s="16">
        <f>WA!DR87+WA!DR156</f>
        <v>0</v>
      </c>
      <c r="DQ486" s="16">
        <f>WA!DS87+WA!DS156</f>
        <v>0</v>
      </c>
      <c r="DR486" s="16">
        <f>WA!DT87+WA!DT156</f>
        <v>0</v>
      </c>
      <c r="DS486" s="16">
        <f>WA!DU87+WA!DU156</f>
        <v>0</v>
      </c>
      <c r="DT486" s="16">
        <f>WA!DV87+WA!DV156</f>
        <v>0</v>
      </c>
      <c r="DU486" s="16">
        <f>WA!DW87+WA!DW156</f>
        <v>0</v>
      </c>
      <c r="DV486" s="16">
        <f>WA!DX87+WA!DX156</f>
        <v>0</v>
      </c>
      <c r="DW486" s="16">
        <f>WA!DY87+WA!DY156</f>
        <v>0</v>
      </c>
      <c r="DX486" s="16">
        <f>WA!DZ87+WA!DZ156</f>
        <v>0</v>
      </c>
      <c r="DY486" s="16">
        <f>WA!EA87+WA!EA156</f>
        <v>0</v>
      </c>
      <c r="DZ486" s="16">
        <f>WA!EB87+WA!EB156</f>
        <v>0</v>
      </c>
    </row>
    <row r="487" spans="2:130" x14ac:dyDescent="0.25">
      <c r="B487" t="s">
        <v>490</v>
      </c>
      <c r="F487" s="199">
        <f>SUM(H487:DZ487)</f>
        <v>0</v>
      </c>
      <c r="H487" s="16">
        <f>VIC!J87+VIC!J156</f>
        <v>0</v>
      </c>
      <c r="I487" s="16">
        <f>VIC!K87+VIC!K156</f>
        <v>0</v>
      </c>
      <c r="J487" s="16">
        <f>VIC!L87+VIC!L156</f>
        <v>0</v>
      </c>
      <c r="K487" s="16">
        <f>VIC!M87+VIC!M156</f>
        <v>0</v>
      </c>
      <c r="L487" s="16">
        <f>VIC!N87+VIC!N156</f>
        <v>0</v>
      </c>
      <c r="M487" s="16">
        <f>VIC!O87+VIC!O156</f>
        <v>0</v>
      </c>
      <c r="N487" s="16">
        <f>VIC!P87+VIC!P156</f>
        <v>0</v>
      </c>
      <c r="O487" s="16">
        <f>VIC!Q87+VIC!Q156</f>
        <v>0</v>
      </c>
      <c r="P487" s="16">
        <f>VIC!R87+VIC!R156</f>
        <v>0</v>
      </c>
      <c r="Q487" s="16">
        <f>VIC!S87+VIC!S156</f>
        <v>0</v>
      </c>
      <c r="R487" s="16">
        <f>VIC!T87+VIC!T156</f>
        <v>0</v>
      </c>
      <c r="S487" s="16">
        <f>VIC!U87+VIC!U156</f>
        <v>0</v>
      </c>
      <c r="T487" s="16">
        <f>VIC!V87+VIC!V156</f>
        <v>0</v>
      </c>
      <c r="U487" s="16">
        <f>VIC!W87+VIC!W156</f>
        <v>0</v>
      </c>
      <c r="V487" s="16">
        <f>VIC!X87+VIC!X156</f>
        <v>0</v>
      </c>
      <c r="W487" s="16">
        <f>VIC!Y87+VIC!Y156</f>
        <v>0</v>
      </c>
      <c r="X487" s="16">
        <f>VIC!Z87+VIC!Z156</f>
        <v>0</v>
      </c>
      <c r="Y487" s="16">
        <f>VIC!AA87+VIC!AA156</f>
        <v>0</v>
      </c>
      <c r="Z487" s="16">
        <f>VIC!AB87+VIC!AB156</f>
        <v>0</v>
      </c>
      <c r="AA487" s="16">
        <f>VIC!AC87+VIC!AC156</f>
        <v>0</v>
      </c>
      <c r="AB487" s="16">
        <f>VIC!AD87+VIC!AD156</f>
        <v>0</v>
      </c>
      <c r="AC487" s="16">
        <f>VIC!AE87+VIC!AE156</f>
        <v>0</v>
      </c>
      <c r="AD487" s="16">
        <f>VIC!AF87+VIC!AF156</f>
        <v>0</v>
      </c>
      <c r="AE487" s="16">
        <f>VIC!AG87+VIC!AG156</f>
        <v>0</v>
      </c>
      <c r="AF487" s="16">
        <f>VIC!AH87+VIC!AH156</f>
        <v>0</v>
      </c>
      <c r="AG487" s="16">
        <f>VIC!AI87+VIC!AI156</f>
        <v>0</v>
      </c>
      <c r="AH487" s="16">
        <f>VIC!AJ87+VIC!AJ156</f>
        <v>0</v>
      </c>
      <c r="AI487" s="16">
        <f>VIC!AK87+VIC!AK156</f>
        <v>0</v>
      </c>
      <c r="AJ487" s="16">
        <f>VIC!AL87+VIC!AL156</f>
        <v>0</v>
      </c>
      <c r="AK487" s="16">
        <f>VIC!AM87+VIC!AM156</f>
        <v>0</v>
      </c>
      <c r="AL487" s="16">
        <f>VIC!AN87+VIC!AN156</f>
        <v>0</v>
      </c>
      <c r="AM487" s="16">
        <f>VIC!AO87+VIC!AO156</f>
        <v>0</v>
      </c>
      <c r="AN487" s="16">
        <f>VIC!AP87+VIC!AP156</f>
        <v>0</v>
      </c>
      <c r="AO487" s="16">
        <f>VIC!AQ87+VIC!AQ156</f>
        <v>0</v>
      </c>
      <c r="AP487" s="16">
        <f>VIC!AR87+VIC!AR156</f>
        <v>0</v>
      </c>
      <c r="AQ487" s="16">
        <f>VIC!AS87+VIC!AS156</f>
        <v>0</v>
      </c>
      <c r="AR487" s="16">
        <f>VIC!AT87+VIC!AT156</f>
        <v>0</v>
      </c>
      <c r="AS487" s="16">
        <f>VIC!AU87+VIC!AU156</f>
        <v>0</v>
      </c>
      <c r="AT487" s="16">
        <f>VIC!AV87+VIC!AV156</f>
        <v>0</v>
      </c>
      <c r="AU487" s="16">
        <f>VIC!AW87+VIC!AW156</f>
        <v>0</v>
      </c>
      <c r="AV487" s="16">
        <f>VIC!AX87+VIC!AX156</f>
        <v>0</v>
      </c>
      <c r="AW487" s="16">
        <f>VIC!AY87+VIC!AY156</f>
        <v>0</v>
      </c>
      <c r="AX487" s="16">
        <f>VIC!AZ87+VIC!AZ156</f>
        <v>0</v>
      </c>
      <c r="AY487" s="16">
        <f>VIC!BA87+VIC!BA156</f>
        <v>0</v>
      </c>
      <c r="AZ487" s="16">
        <f>VIC!BB87+VIC!BB156</f>
        <v>0</v>
      </c>
      <c r="BA487" s="16">
        <f>VIC!BC87+VIC!BC156</f>
        <v>0</v>
      </c>
      <c r="BB487" s="16">
        <f>VIC!BD87+VIC!BD156</f>
        <v>0</v>
      </c>
      <c r="BC487" s="16">
        <f>VIC!BE87+VIC!BE156</f>
        <v>0</v>
      </c>
      <c r="BD487" s="16">
        <f>VIC!BF87+VIC!BF156</f>
        <v>0</v>
      </c>
      <c r="BE487" s="16">
        <f>VIC!BG87+VIC!BG156</f>
        <v>0</v>
      </c>
      <c r="BF487" s="16">
        <f>VIC!BH87+VIC!BH156</f>
        <v>0</v>
      </c>
      <c r="BG487" s="16">
        <f>VIC!BI87+VIC!BI156</f>
        <v>0</v>
      </c>
      <c r="BH487" s="16">
        <f>VIC!BJ87+VIC!BJ156</f>
        <v>0</v>
      </c>
      <c r="BI487" s="16">
        <f>VIC!BK87+VIC!BK156</f>
        <v>0</v>
      </c>
      <c r="BJ487" s="16">
        <f>VIC!BL87+VIC!BL156</f>
        <v>0</v>
      </c>
      <c r="BK487" s="16">
        <f>VIC!BM87+VIC!BM156</f>
        <v>0</v>
      </c>
      <c r="BL487" s="16">
        <f>VIC!BN87+VIC!BN156</f>
        <v>0</v>
      </c>
      <c r="BM487" s="16">
        <f>VIC!BO87+VIC!BO156</f>
        <v>0</v>
      </c>
      <c r="BN487" s="16">
        <f>VIC!BP87+VIC!BP156</f>
        <v>0</v>
      </c>
      <c r="BO487" s="16">
        <f>VIC!BQ87+VIC!BQ156</f>
        <v>0</v>
      </c>
      <c r="BP487" s="16">
        <f>VIC!BR87+VIC!BR156</f>
        <v>0</v>
      </c>
      <c r="BQ487" s="16">
        <f>VIC!BS87+VIC!BS156</f>
        <v>0</v>
      </c>
      <c r="BR487" s="16">
        <f>VIC!BT87+VIC!BT156</f>
        <v>0</v>
      </c>
      <c r="BS487" s="16">
        <f>VIC!BU87+VIC!BU156</f>
        <v>0</v>
      </c>
      <c r="BT487" s="16">
        <f>VIC!BV87+VIC!BV156</f>
        <v>0</v>
      </c>
      <c r="BU487" s="16">
        <f>VIC!BW87+VIC!BW156</f>
        <v>0</v>
      </c>
      <c r="BV487" s="16">
        <f>VIC!BX87+VIC!BX156</f>
        <v>0</v>
      </c>
      <c r="BW487" s="16">
        <f>VIC!BY87+VIC!BY156</f>
        <v>0</v>
      </c>
      <c r="BX487" s="16">
        <f>VIC!BZ87+VIC!BZ156</f>
        <v>0</v>
      </c>
      <c r="BY487" s="16">
        <f>VIC!CA87+VIC!CA156</f>
        <v>0</v>
      </c>
      <c r="BZ487" s="16">
        <f>VIC!CB87+VIC!CB156</f>
        <v>0</v>
      </c>
      <c r="CA487" s="16">
        <f>VIC!CC87+VIC!CC156</f>
        <v>0</v>
      </c>
      <c r="CB487" s="16">
        <f>VIC!CD87+VIC!CD156</f>
        <v>0</v>
      </c>
      <c r="CC487" s="16">
        <f>VIC!CE87+VIC!CE156</f>
        <v>0</v>
      </c>
      <c r="CD487" s="16">
        <f>VIC!CF87+VIC!CF156</f>
        <v>0</v>
      </c>
      <c r="CE487" s="16">
        <f>VIC!CG87+VIC!CG156</f>
        <v>0</v>
      </c>
      <c r="CF487" s="16">
        <f>VIC!CH87+VIC!CH156</f>
        <v>0</v>
      </c>
      <c r="CG487" s="16">
        <f>VIC!CI87+VIC!CI156</f>
        <v>0</v>
      </c>
      <c r="CH487" s="16">
        <f>VIC!CJ87+VIC!CJ156</f>
        <v>0</v>
      </c>
      <c r="CI487" s="16">
        <f>VIC!CK87+VIC!CK156</f>
        <v>0</v>
      </c>
      <c r="CJ487" s="16">
        <f>VIC!CL87+VIC!CL156</f>
        <v>0</v>
      </c>
      <c r="CK487" s="16">
        <f>VIC!CM87+VIC!CM156</f>
        <v>0</v>
      </c>
      <c r="CL487" s="16">
        <f>VIC!CN87+VIC!CN156</f>
        <v>0</v>
      </c>
      <c r="CM487" s="16">
        <f>VIC!CO87+VIC!CO156</f>
        <v>0</v>
      </c>
      <c r="CN487" s="16">
        <f>VIC!CP87+VIC!CP156</f>
        <v>0</v>
      </c>
      <c r="CO487" s="16">
        <f>VIC!CQ87+VIC!CQ156</f>
        <v>0</v>
      </c>
      <c r="CP487" s="16">
        <f>VIC!CR87+VIC!CR156</f>
        <v>0</v>
      </c>
      <c r="CQ487" s="16">
        <f>VIC!CS87+VIC!CS156</f>
        <v>0</v>
      </c>
      <c r="CR487" s="16">
        <f>VIC!CT87+VIC!CT156</f>
        <v>0</v>
      </c>
      <c r="CS487" s="16">
        <f>VIC!CU87+VIC!CU156</f>
        <v>0</v>
      </c>
      <c r="CT487" s="16">
        <f>VIC!CV87+VIC!CV156</f>
        <v>0</v>
      </c>
      <c r="CU487" s="16">
        <f>VIC!CW87+VIC!CW156</f>
        <v>0</v>
      </c>
      <c r="CV487" s="16">
        <f>VIC!CX87+VIC!CX156</f>
        <v>0</v>
      </c>
      <c r="CW487" s="16">
        <f>VIC!CY87+VIC!CY156</f>
        <v>0</v>
      </c>
      <c r="CX487" s="16">
        <f>VIC!CZ87+VIC!CZ156</f>
        <v>0</v>
      </c>
      <c r="CY487" s="16">
        <f>VIC!DA87+VIC!DA156</f>
        <v>0</v>
      </c>
      <c r="CZ487" s="16">
        <f>VIC!DB87+VIC!DB156</f>
        <v>0</v>
      </c>
      <c r="DA487" s="16">
        <f>VIC!DC87+VIC!DC156</f>
        <v>0</v>
      </c>
      <c r="DB487" s="16">
        <f>VIC!DD87+VIC!DD156</f>
        <v>0</v>
      </c>
      <c r="DC487" s="16">
        <f>VIC!DE87+VIC!DE156</f>
        <v>0</v>
      </c>
      <c r="DD487" s="16">
        <f>VIC!DF87+VIC!DF156</f>
        <v>0</v>
      </c>
      <c r="DE487" s="16">
        <f>VIC!DG87+VIC!DG156</f>
        <v>0</v>
      </c>
      <c r="DF487" s="16">
        <f>VIC!DH87+VIC!DH156</f>
        <v>0</v>
      </c>
      <c r="DG487" s="16">
        <f>VIC!DI87+VIC!DI156</f>
        <v>0</v>
      </c>
      <c r="DH487" s="16">
        <f>VIC!DJ87+VIC!DJ156</f>
        <v>0</v>
      </c>
      <c r="DI487" s="16">
        <f>VIC!DK87+VIC!DK156</f>
        <v>0</v>
      </c>
      <c r="DJ487" s="16">
        <f>VIC!DL87+VIC!DL156</f>
        <v>0</v>
      </c>
      <c r="DK487" s="16">
        <f>VIC!DM87+VIC!DM156</f>
        <v>0</v>
      </c>
      <c r="DL487" s="16">
        <f>VIC!DN87+VIC!DN156</f>
        <v>0</v>
      </c>
      <c r="DM487" s="16">
        <f>VIC!DO87+VIC!DO156</f>
        <v>0</v>
      </c>
      <c r="DN487" s="16">
        <f>VIC!DP87+VIC!DP156</f>
        <v>0</v>
      </c>
      <c r="DO487" s="16">
        <f>VIC!DQ87+VIC!DQ156</f>
        <v>0</v>
      </c>
      <c r="DP487" s="16">
        <f>VIC!DR87+VIC!DR156</f>
        <v>0</v>
      </c>
      <c r="DQ487" s="16">
        <f>VIC!DS87+VIC!DS156</f>
        <v>0</v>
      </c>
      <c r="DR487" s="16">
        <f>VIC!DT87+VIC!DT156</f>
        <v>0</v>
      </c>
      <c r="DS487" s="16">
        <f>VIC!DU87+VIC!DU156</f>
        <v>0</v>
      </c>
      <c r="DT487" s="16">
        <f>VIC!DV87+VIC!DV156</f>
        <v>0</v>
      </c>
      <c r="DU487" s="16">
        <f>VIC!DW87+VIC!DW156</f>
        <v>0</v>
      </c>
      <c r="DV487" s="16">
        <f>VIC!DX87+VIC!DX156</f>
        <v>0</v>
      </c>
      <c r="DW487" s="16">
        <f>VIC!DY87+VIC!DY156</f>
        <v>0</v>
      </c>
      <c r="DX487" s="16">
        <f>VIC!DZ87+VIC!DZ156</f>
        <v>0</v>
      </c>
      <c r="DY487" s="16">
        <f>VIC!EA87+VIC!EA156</f>
        <v>0</v>
      </c>
      <c r="DZ487" s="16">
        <f>VIC!EB87+VIC!EB156</f>
        <v>0</v>
      </c>
    </row>
    <row r="488" spans="2:130" ht="13" x14ac:dyDescent="0.3">
      <c r="B488" s="38" t="s">
        <v>59</v>
      </c>
      <c r="C488" s="38"/>
      <c r="D488" s="38"/>
      <c r="E488" s="38"/>
      <c r="F488" s="51">
        <f t="shared" si="542"/>
        <v>113594758.64501217</v>
      </c>
      <c r="G488" s="38"/>
      <c r="H488" s="56">
        <f t="shared" ref="H488:AM488" si="543">SUM(H482:H487)</f>
        <v>22847620.720757425</v>
      </c>
      <c r="I488" s="56">
        <f>SUM(I482:I487)</f>
        <v>0</v>
      </c>
      <c r="J488" s="56">
        <f t="shared" si="543"/>
        <v>0</v>
      </c>
      <c r="K488" s="56">
        <f t="shared" si="543"/>
        <v>0</v>
      </c>
      <c r="L488" s="56">
        <f t="shared" si="543"/>
        <v>0</v>
      </c>
      <c r="M488" s="56">
        <f t="shared" si="543"/>
        <v>0</v>
      </c>
      <c r="N488" s="56">
        <f t="shared" si="543"/>
        <v>0</v>
      </c>
      <c r="O488" s="56">
        <f t="shared" si="543"/>
        <v>0</v>
      </c>
      <c r="P488" s="56">
        <f t="shared" si="543"/>
        <v>0</v>
      </c>
      <c r="Q488" s="56">
        <f t="shared" si="543"/>
        <v>0</v>
      </c>
      <c r="R488" s="56">
        <f t="shared" si="543"/>
        <v>0</v>
      </c>
      <c r="S488" s="56">
        <f t="shared" si="543"/>
        <v>0</v>
      </c>
      <c r="T488" s="56">
        <f t="shared" si="543"/>
        <v>16870932.017884314</v>
      </c>
      <c r="U488" s="56">
        <f t="shared" si="543"/>
        <v>0</v>
      </c>
      <c r="V488" s="56">
        <f t="shared" si="543"/>
        <v>0</v>
      </c>
      <c r="W488" s="56">
        <f t="shared" si="543"/>
        <v>0</v>
      </c>
      <c r="X488" s="56">
        <f t="shared" si="543"/>
        <v>0</v>
      </c>
      <c r="Y488" s="56">
        <f t="shared" si="543"/>
        <v>0</v>
      </c>
      <c r="Z488" s="56">
        <f t="shared" si="543"/>
        <v>0</v>
      </c>
      <c r="AA488" s="56">
        <f t="shared" si="543"/>
        <v>0</v>
      </c>
      <c r="AB488" s="56">
        <f t="shared" si="543"/>
        <v>0</v>
      </c>
      <c r="AC488" s="56">
        <f t="shared" si="543"/>
        <v>0</v>
      </c>
      <c r="AD488" s="56">
        <f t="shared" si="543"/>
        <v>0</v>
      </c>
      <c r="AE488" s="56">
        <f t="shared" si="543"/>
        <v>0</v>
      </c>
      <c r="AF488" s="56">
        <f t="shared" si="543"/>
        <v>3840820.4523971919</v>
      </c>
      <c r="AG488" s="56">
        <f t="shared" si="543"/>
        <v>3851110.9679551232</v>
      </c>
      <c r="AH488" s="56">
        <f t="shared" si="543"/>
        <v>3862536.2019652631</v>
      </c>
      <c r="AI488" s="56">
        <f t="shared" si="543"/>
        <v>3873625.1521998718</v>
      </c>
      <c r="AJ488" s="56">
        <f t="shared" si="543"/>
        <v>3884745.937687506</v>
      </c>
      <c r="AK488" s="56">
        <f t="shared" si="543"/>
        <v>3895898.6498239515</v>
      </c>
      <c r="AL488" s="56">
        <f t="shared" si="543"/>
        <v>3907083.3802673835</v>
      </c>
      <c r="AM488" s="56">
        <f t="shared" si="543"/>
        <v>3918300.2209391193</v>
      </c>
      <c r="AN488" s="56">
        <f t="shared" ref="AN488:BS488" si="544">SUM(AN482:AN487)</f>
        <v>3929549.2640243713</v>
      </c>
      <c r="AO488" s="56">
        <f t="shared" si="544"/>
        <v>3940830.6019730065</v>
      </c>
      <c r="AP488" s="56">
        <f t="shared" si="544"/>
        <v>3952144.3275003089</v>
      </c>
      <c r="AQ488" s="56">
        <f t="shared" si="544"/>
        <v>3963490.5335877356</v>
      </c>
      <c r="AR488" s="56">
        <f t="shared" si="544"/>
        <v>3974869.3134836853</v>
      </c>
      <c r="AS488" s="56">
        <f t="shared" si="544"/>
        <v>3985518.979360573</v>
      </c>
      <c r="AT488" s="56">
        <f t="shared" si="544"/>
        <v>3997342.9666125495</v>
      </c>
      <c r="AU488" s="56">
        <f t="shared" si="544"/>
        <v>4008818.9334151084</v>
      </c>
      <c r="AV488" s="56">
        <f t="shared" si="544"/>
        <v>4020327.8465560591</v>
      </c>
      <c r="AW488" s="56">
        <f t="shared" si="544"/>
        <v>4031869.8006210048</v>
      </c>
      <c r="AX488" s="56">
        <f t="shared" si="544"/>
        <v>3037322.3760005939</v>
      </c>
      <c r="AY488" s="56">
        <f t="shared" si="544"/>
        <v>0</v>
      </c>
      <c r="AZ488" s="56">
        <f t="shared" si="544"/>
        <v>0</v>
      </c>
      <c r="BA488" s="56">
        <f t="shared" si="544"/>
        <v>0</v>
      </c>
      <c r="BB488" s="56">
        <f t="shared" si="544"/>
        <v>0</v>
      </c>
      <c r="BC488" s="56">
        <f t="shared" si="544"/>
        <v>0</v>
      </c>
      <c r="BD488" s="56">
        <f t="shared" si="544"/>
        <v>0</v>
      </c>
      <c r="BE488" s="56">
        <f t="shared" si="544"/>
        <v>0</v>
      </c>
      <c r="BF488" s="56">
        <f t="shared" si="544"/>
        <v>0</v>
      </c>
      <c r="BG488" s="56">
        <f t="shared" si="544"/>
        <v>0</v>
      </c>
      <c r="BH488" s="56">
        <f t="shared" si="544"/>
        <v>0</v>
      </c>
      <c r="BI488" s="56">
        <f t="shared" si="544"/>
        <v>0</v>
      </c>
      <c r="BJ488" s="56">
        <f t="shared" si="544"/>
        <v>0</v>
      </c>
      <c r="BK488" s="56">
        <f t="shared" si="544"/>
        <v>0</v>
      </c>
      <c r="BL488" s="56">
        <f t="shared" si="544"/>
        <v>0</v>
      </c>
      <c r="BM488" s="56">
        <f t="shared" si="544"/>
        <v>0</v>
      </c>
      <c r="BN488" s="56">
        <f t="shared" si="544"/>
        <v>0</v>
      </c>
      <c r="BO488" s="56">
        <f t="shared" si="544"/>
        <v>0</v>
      </c>
      <c r="BP488" s="56">
        <f t="shared" si="544"/>
        <v>0</v>
      </c>
      <c r="BQ488" s="56">
        <f t="shared" si="544"/>
        <v>0</v>
      </c>
      <c r="BR488" s="56">
        <f t="shared" si="544"/>
        <v>0</v>
      </c>
      <c r="BS488" s="56">
        <f t="shared" si="544"/>
        <v>0</v>
      </c>
      <c r="BT488" s="56">
        <f t="shared" ref="BT488:CY488" si="545">SUM(BT482:BT487)</f>
        <v>0</v>
      </c>
      <c r="BU488" s="56">
        <f t="shared" si="545"/>
        <v>0</v>
      </c>
      <c r="BV488" s="56">
        <f t="shared" si="545"/>
        <v>0</v>
      </c>
      <c r="BW488" s="56">
        <f t="shared" si="545"/>
        <v>0</v>
      </c>
      <c r="BX488" s="56">
        <f t="shared" si="545"/>
        <v>0</v>
      </c>
      <c r="BY488" s="56">
        <f t="shared" si="545"/>
        <v>0</v>
      </c>
      <c r="BZ488" s="56">
        <f t="shared" si="545"/>
        <v>0</v>
      </c>
      <c r="CA488" s="56">
        <f t="shared" si="545"/>
        <v>0</v>
      </c>
      <c r="CB488" s="56">
        <f t="shared" si="545"/>
        <v>0</v>
      </c>
      <c r="CC488" s="56">
        <f t="shared" si="545"/>
        <v>0</v>
      </c>
      <c r="CD488" s="56">
        <f t="shared" si="545"/>
        <v>0</v>
      </c>
      <c r="CE488" s="56">
        <f t="shared" si="545"/>
        <v>0</v>
      </c>
      <c r="CF488" s="56">
        <f t="shared" si="545"/>
        <v>0</v>
      </c>
      <c r="CG488" s="56">
        <f t="shared" si="545"/>
        <v>0</v>
      </c>
      <c r="CH488" s="56">
        <f t="shared" si="545"/>
        <v>0</v>
      </c>
      <c r="CI488" s="56">
        <f t="shared" si="545"/>
        <v>0</v>
      </c>
      <c r="CJ488" s="56">
        <f t="shared" si="545"/>
        <v>0</v>
      </c>
      <c r="CK488" s="56">
        <f t="shared" si="545"/>
        <v>0</v>
      </c>
      <c r="CL488" s="56">
        <f t="shared" si="545"/>
        <v>0</v>
      </c>
      <c r="CM488" s="56">
        <f t="shared" si="545"/>
        <v>0</v>
      </c>
      <c r="CN488" s="56">
        <f t="shared" si="545"/>
        <v>0</v>
      </c>
      <c r="CO488" s="56">
        <f t="shared" si="545"/>
        <v>0</v>
      </c>
      <c r="CP488" s="56">
        <f t="shared" si="545"/>
        <v>0</v>
      </c>
      <c r="CQ488" s="56">
        <f t="shared" si="545"/>
        <v>0</v>
      </c>
      <c r="CR488" s="56">
        <f t="shared" si="545"/>
        <v>0</v>
      </c>
      <c r="CS488" s="56">
        <f t="shared" si="545"/>
        <v>0</v>
      </c>
      <c r="CT488" s="56">
        <f t="shared" si="545"/>
        <v>0</v>
      </c>
      <c r="CU488" s="56">
        <f t="shared" si="545"/>
        <v>0</v>
      </c>
      <c r="CV488" s="56">
        <f t="shared" si="545"/>
        <v>0</v>
      </c>
      <c r="CW488" s="56">
        <f t="shared" si="545"/>
        <v>0</v>
      </c>
      <c r="CX488" s="56">
        <f t="shared" si="545"/>
        <v>0</v>
      </c>
      <c r="CY488" s="56">
        <f t="shared" si="545"/>
        <v>0</v>
      </c>
      <c r="CZ488" s="56">
        <f t="shared" ref="CZ488:DZ488" si="546">SUM(CZ482:CZ487)</f>
        <v>0</v>
      </c>
      <c r="DA488" s="56">
        <f t="shared" si="546"/>
        <v>0</v>
      </c>
      <c r="DB488" s="56">
        <f t="shared" si="546"/>
        <v>0</v>
      </c>
      <c r="DC488" s="56">
        <f t="shared" si="546"/>
        <v>0</v>
      </c>
      <c r="DD488" s="56">
        <f t="shared" si="546"/>
        <v>0</v>
      </c>
      <c r="DE488" s="56">
        <f t="shared" si="546"/>
        <v>0</v>
      </c>
      <c r="DF488" s="56">
        <f t="shared" si="546"/>
        <v>0</v>
      </c>
      <c r="DG488" s="56">
        <f t="shared" si="546"/>
        <v>0</v>
      </c>
      <c r="DH488" s="56">
        <f t="shared" si="546"/>
        <v>0</v>
      </c>
      <c r="DI488" s="56">
        <f t="shared" si="546"/>
        <v>0</v>
      </c>
      <c r="DJ488" s="56">
        <f t="shared" si="546"/>
        <v>0</v>
      </c>
      <c r="DK488" s="56">
        <f t="shared" si="546"/>
        <v>0</v>
      </c>
      <c r="DL488" s="56">
        <f t="shared" si="546"/>
        <v>0</v>
      </c>
      <c r="DM488" s="56">
        <f t="shared" si="546"/>
        <v>0</v>
      </c>
      <c r="DN488" s="56">
        <f t="shared" si="546"/>
        <v>0</v>
      </c>
      <c r="DO488" s="56">
        <f t="shared" si="546"/>
        <v>0</v>
      </c>
      <c r="DP488" s="56">
        <f t="shared" si="546"/>
        <v>0</v>
      </c>
      <c r="DQ488" s="56">
        <f t="shared" si="546"/>
        <v>0</v>
      </c>
      <c r="DR488" s="56">
        <f t="shared" si="546"/>
        <v>0</v>
      </c>
      <c r="DS488" s="56">
        <f t="shared" si="546"/>
        <v>0</v>
      </c>
      <c r="DT488" s="56">
        <f t="shared" si="546"/>
        <v>0</v>
      </c>
      <c r="DU488" s="56">
        <f t="shared" si="546"/>
        <v>0</v>
      </c>
      <c r="DV488" s="56">
        <f t="shared" si="546"/>
        <v>0</v>
      </c>
      <c r="DW488" s="56">
        <f t="shared" si="546"/>
        <v>0</v>
      </c>
      <c r="DX488" s="56">
        <f t="shared" si="546"/>
        <v>0</v>
      </c>
      <c r="DY488" s="56">
        <f t="shared" si="546"/>
        <v>0</v>
      </c>
      <c r="DZ488" s="56">
        <f t="shared" si="546"/>
        <v>0</v>
      </c>
    </row>
    <row r="489" spans="2:130" x14ac:dyDescent="0.25"/>
    <row r="490" spans="2:130" ht="13" x14ac:dyDescent="0.3">
      <c r="B490" s="108" t="s">
        <v>109</v>
      </c>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row>
    <row r="491" spans="2:130" x14ac:dyDescent="0.25">
      <c r="B491" t="s">
        <v>33</v>
      </c>
      <c r="F491" s="46">
        <f t="shared" ref="F491:F497" si="547">SUM(H491:DZ491)</f>
        <v>45209032.89010077</v>
      </c>
      <c r="H491" s="16">
        <f>SUM(NSW!J185,NSW!J275,NSW!J229,NSW!J319)</f>
        <v>0</v>
      </c>
      <c r="I491" s="16">
        <f>SUM(NSW!K185,NSW!K275,NSW!K229,NSW!K319)</f>
        <v>0</v>
      </c>
      <c r="J491" s="16">
        <f>SUM(NSW!L185,NSW!L275,NSW!L229,NSW!L319)</f>
        <v>0</v>
      </c>
      <c r="K491" s="16">
        <f>SUM(NSW!M185,NSW!M275,NSW!M229,NSW!M319)</f>
        <v>0</v>
      </c>
      <c r="L491" s="16">
        <f>SUM(NSW!N185,NSW!N275,NSW!N229,NSW!N319)</f>
        <v>0</v>
      </c>
      <c r="M491" s="16">
        <f>SUM(NSW!O185,NSW!O275,NSW!O229,NSW!O319)</f>
        <v>0</v>
      </c>
      <c r="N491" s="16">
        <f>SUM(NSW!P185,NSW!P275,NSW!P229,NSW!P319)</f>
        <v>0</v>
      </c>
      <c r="O491" s="16">
        <f>SUM(NSW!Q185,NSW!Q275,NSW!Q229,NSW!Q319)</f>
        <v>0</v>
      </c>
      <c r="P491" s="16">
        <f>SUM(NSW!R185,NSW!R275,NSW!R229,NSW!R319)</f>
        <v>7603744.2064644247</v>
      </c>
      <c r="Q491" s="16">
        <f>SUM(NSW!S185,NSW!S275,NSW!S229,NSW!S319)</f>
        <v>0</v>
      </c>
      <c r="R491" s="16">
        <f>SUM(NSW!T185,NSW!T275,NSW!T229,NSW!T319)</f>
        <v>0</v>
      </c>
      <c r="S491" s="16">
        <f>SUM(NSW!U185,NSW!U275,NSW!U229,NSW!U319)</f>
        <v>0</v>
      </c>
      <c r="T491" s="16">
        <f>SUM(NSW!V185,NSW!V275,NSW!V229,NSW!V319)</f>
        <v>0</v>
      </c>
      <c r="U491" s="16">
        <f>SUM(NSW!W185,NSW!W275,NSW!W229,NSW!W319)</f>
        <v>0</v>
      </c>
      <c r="V491" s="16">
        <f>SUM(NSW!X185,NSW!X275,NSW!X229,NSW!X319)</f>
        <v>0</v>
      </c>
      <c r="W491" s="16">
        <f>SUM(NSW!Y185,NSW!Y275,NSW!Y229,NSW!Y319)</f>
        <v>0</v>
      </c>
      <c r="X491" s="16">
        <f>SUM(NSW!Z185,NSW!Z275,NSW!Z229,NSW!Z319)</f>
        <v>0</v>
      </c>
      <c r="Y491" s="16">
        <f>SUM(NSW!AA185,NSW!AA275,NSW!AA229,NSW!AA319)</f>
        <v>0</v>
      </c>
      <c r="Z491" s="16">
        <f>SUM(NSW!AB185,NSW!AB275,NSW!AB229,NSW!AB319)</f>
        <v>0</v>
      </c>
      <c r="AA491" s="16">
        <f>SUM(NSW!AC185,NSW!AC275,NSW!AC229,NSW!AC319)</f>
        <v>0</v>
      </c>
      <c r="AB491" s="16">
        <f>SUM(NSW!AD185,NSW!AD275,NSW!AD229,NSW!AD319)</f>
        <v>7869875.2536906833</v>
      </c>
      <c r="AC491" s="16">
        <f>SUM(NSW!AE185,NSW!AE275,NSW!AE229,NSW!AE319)</f>
        <v>0</v>
      </c>
      <c r="AD491" s="16">
        <f>SUM(NSW!AF185,NSW!AF275,NSW!AF229,NSW!AF319)</f>
        <v>0</v>
      </c>
      <c r="AE491" s="16">
        <f>SUM(NSW!AG185,NSW!AG275,NSW!AG229,NSW!AG319)</f>
        <v>0</v>
      </c>
      <c r="AF491" s="16">
        <f>SUM(NSW!AH185,NSW!AH275,NSW!AH229,NSW!AH319)</f>
        <v>1545942.7384098128</v>
      </c>
      <c r="AG491" s="16">
        <f>SUM(NSW!AI185,NSW!AI275,NSW!AI229,NSW!AI319)</f>
        <v>1550084.704429429</v>
      </c>
      <c r="AH491" s="16">
        <f>SUM(NSW!AJ185,NSW!AJ275,NSW!AJ229,NSW!AJ319)</f>
        <v>1554683.3983208828</v>
      </c>
      <c r="AI491" s="16">
        <f>SUM(NSW!AK185,NSW!AK275,NSW!AK229,NSW!AK319)</f>
        <v>1559146.7368976919</v>
      </c>
      <c r="AJ491" s="16">
        <f>SUM(NSW!AL185,NSW!AL275,NSW!AL229,NSW!AL319)</f>
        <v>1563622.889267504</v>
      </c>
      <c r="AK491" s="16">
        <f>SUM(NSW!AM185,NSW!AM275,NSW!AM229,NSW!AM319)</f>
        <v>1568111.892217421</v>
      </c>
      <c r="AL491" s="16">
        <f>SUM(NSW!AN185,NSW!AN275,NSW!AN229,NSW!AN319)</f>
        <v>1572613.7826401568</v>
      </c>
      <c r="AM491" s="16">
        <f>SUM(NSW!AO185,NSW!AO275,NSW!AO229,NSW!AO319)</f>
        <v>1577128.5975343406</v>
      </c>
      <c r="AN491" s="16">
        <f>SUM(NSW!AP185,NSW!AP275,NSW!AP229,NSW!AP319)</f>
        <v>1581656.3740048213</v>
      </c>
      <c r="AO491" s="16">
        <f>SUM(NSW!AQ185,NSW!AQ275,NSW!AQ229,NSW!AQ319)</f>
        <v>1586197.149262971</v>
      </c>
      <c r="AP491" s="16">
        <f>SUM(NSW!AR185,NSW!AR275,NSW!AR229,NSW!AR319)</f>
        <v>1590750.9606269931</v>
      </c>
      <c r="AQ491" s="16">
        <f>SUM(NSW!AS185,NSW!AS275,NSW!AS229,NSW!AS319)</f>
        <v>1595317.845522227</v>
      </c>
      <c r="AR491" s="16">
        <f>SUM(NSW!AT185,NSW!AT275,NSW!AT229,NSW!AT319)</f>
        <v>1599897.841481457</v>
      </c>
      <c r="AS491" s="16">
        <f>SUM(NSW!AU185,NSW!AU275,NSW!AU229,NSW!AU319)</f>
        <v>1604184.3666739038</v>
      </c>
      <c r="AT491" s="16">
        <f>SUM(NSW!AV185,NSW!AV275,NSW!AV229,NSW!AV319)</f>
        <v>1608943.5600436004</v>
      </c>
      <c r="AU491" s="16">
        <f>SUM(NSW!AW185,NSW!AW275,NSW!AW229,NSW!AW319)</f>
        <v>1613562.6740491961</v>
      </c>
      <c r="AV491" s="16">
        <f>SUM(NSW!AX185,NSW!AX275,NSW!AX229,NSW!AX319)</f>
        <v>1618195.0490632737</v>
      </c>
      <c r="AW491" s="16">
        <f>SUM(NSW!AY185,NSW!AY275,NSW!AY229,NSW!AY319)</f>
        <v>1622840.7231568454</v>
      </c>
      <c r="AX491" s="16">
        <f>SUM(NSW!AZ185,NSW!AZ275,NSW!AZ229,NSW!AZ319)</f>
        <v>1222532.1463431369</v>
      </c>
      <c r="AY491" s="16">
        <f>SUM(NSW!BA185,NSW!BA275,NSW!BA229,NSW!BA319)</f>
        <v>0</v>
      </c>
      <c r="AZ491" s="16">
        <f>SUM(NSW!BB185,NSW!BB275,NSW!BB229,NSW!BB319)</f>
        <v>0</v>
      </c>
      <c r="BA491" s="16">
        <f>SUM(NSW!BC185,NSW!BC275,NSW!BC229,NSW!BC319)</f>
        <v>0</v>
      </c>
      <c r="BB491" s="16">
        <f>SUM(NSW!BD185,NSW!BD275,NSW!BD229,NSW!BD319)</f>
        <v>0</v>
      </c>
      <c r="BC491" s="16">
        <f>SUM(NSW!BE185,NSW!BE275,NSW!BE229,NSW!BE319)</f>
        <v>0</v>
      </c>
      <c r="BD491" s="16">
        <f>SUM(NSW!BF185,NSW!BF275,NSW!BF229,NSW!BF319)</f>
        <v>0</v>
      </c>
      <c r="BE491" s="16">
        <f>SUM(NSW!BG185,NSW!BG275,NSW!BG229,NSW!BG319)</f>
        <v>0</v>
      </c>
      <c r="BF491" s="16">
        <f>SUM(NSW!BH185,NSW!BH275,NSW!BH229,NSW!BH319)</f>
        <v>0</v>
      </c>
      <c r="BG491" s="16">
        <f>SUM(NSW!BI185,NSW!BI275,NSW!BI229,NSW!BI319)</f>
        <v>0</v>
      </c>
      <c r="BH491" s="16">
        <f>SUM(NSW!BJ185,NSW!BJ275,NSW!BJ229,NSW!BJ319)</f>
        <v>0</v>
      </c>
      <c r="BI491" s="16">
        <f>SUM(NSW!BK185,NSW!BK275,NSW!BK229,NSW!BK319)</f>
        <v>0</v>
      </c>
      <c r="BJ491" s="16">
        <f>SUM(NSW!BL185,NSW!BL275,NSW!BL229,NSW!BL319)</f>
        <v>0</v>
      </c>
      <c r="BK491" s="16">
        <f>SUM(NSW!BM185,NSW!BM275,NSW!BM229,NSW!BM319)</f>
        <v>0</v>
      </c>
      <c r="BL491" s="16">
        <f>SUM(NSW!BN185,NSW!BN275,NSW!BN229,NSW!BN319)</f>
        <v>0</v>
      </c>
      <c r="BM491" s="16">
        <f>SUM(NSW!BO185,NSW!BO275,NSW!BO229,NSW!BO319)</f>
        <v>0</v>
      </c>
      <c r="BN491" s="16">
        <f>SUM(NSW!BP185,NSW!BP275,NSW!BP229,NSW!BP319)</f>
        <v>0</v>
      </c>
      <c r="BO491" s="16">
        <f>SUM(NSW!BQ185,NSW!BQ275,NSW!BQ229,NSW!BQ319)</f>
        <v>0</v>
      </c>
      <c r="BP491" s="16">
        <f>SUM(NSW!BR185,NSW!BR275,NSW!BR229,NSW!BR319)</f>
        <v>0</v>
      </c>
      <c r="BQ491" s="16">
        <f>SUM(NSW!BS185,NSW!BS275,NSW!BS229,NSW!BS319)</f>
        <v>0</v>
      </c>
      <c r="BR491" s="16">
        <f>SUM(NSW!BT185,NSW!BT275,NSW!BT229,NSW!BT319)</f>
        <v>0</v>
      </c>
      <c r="BS491" s="16">
        <f>SUM(NSW!BU185,NSW!BU275,NSW!BU229,NSW!BU319)</f>
        <v>0</v>
      </c>
      <c r="BT491" s="16">
        <f>SUM(NSW!BV185,NSW!BV275,NSW!BV229,NSW!BV319)</f>
        <v>0</v>
      </c>
      <c r="BU491" s="16">
        <f>SUM(NSW!BW185,NSW!BW275,NSW!BW229,NSW!BW319)</f>
        <v>0</v>
      </c>
      <c r="BV491" s="16">
        <f>SUM(NSW!BX185,NSW!BX275,NSW!BX229,NSW!BX319)</f>
        <v>0</v>
      </c>
      <c r="BW491" s="16">
        <f>SUM(NSW!BY185,NSW!BY275,NSW!BY229,NSW!BY319)</f>
        <v>0</v>
      </c>
      <c r="BX491" s="16">
        <f>SUM(NSW!BZ185,NSW!BZ275,NSW!BZ229,NSW!BZ319)</f>
        <v>0</v>
      </c>
      <c r="BY491" s="16">
        <f>SUM(NSW!CA185,NSW!CA275,NSW!CA229,NSW!CA319)</f>
        <v>0</v>
      </c>
      <c r="BZ491" s="16">
        <f>SUM(NSW!CB185,NSW!CB275,NSW!CB229,NSW!CB319)</f>
        <v>0</v>
      </c>
      <c r="CA491" s="16">
        <f>SUM(NSW!CC185,NSW!CC275,NSW!CC229,NSW!CC319)</f>
        <v>0</v>
      </c>
      <c r="CB491" s="16">
        <f>SUM(NSW!CD185,NSW!CD275,NSW!CD229,NSW!CD319)</f>
        <v>0</v>
      </c>
      <c r="CC491" s="16">
        <f>SUM(NSW!CE185,NSW!CE275,NSW!CE229,NSW!CE319)</f>
        <v>0</v>
      </c>
      <c r="CD491" s="16">
        <f>SUM(NSW!CF185,NSW!CF275,NSW!CF229,NSW!CF319)</f>
        <v>0</v>
      </c>
      <c r="CE491" s="16">
        <f>SUM(NSW!CG185,NSW!CG275,NSW!CG229,NSW!CG319)</f>
        <v>0</v>
      </c>
      <c r="CF491" s="16">
        <f>SUM(NSW!CH185,NSW!CH275,NSW!CH229,NSW!CH319)</f>
        <v>0</v>
      </c>
      <c r="CG491" s="16">
        <f>SUM(NSW!CI185,NSW!CI275,NSW!CI229,NSW!CI319)</f>
        <v>0</v>
      </c>
      <c r="CH491" s="16">
        <f>SUM(NSW!CJ185,NSW!CJ275,NSW!CJ229,NSW!CJ319)</f>
        <v>0</v>
      </c>
      <c r="CI491" s="16">
        <f>SUM(NSW!CK185,NSW!CK275,NSW!CK229,NSW!CK319)</f>
        <v>0</v>
      </c>
      <c r="CJ491" s="16">
        <f>SUM(NSW!CL185,NSW!CL275,NSW!CL229,NSW!CL319)</f>
        <v>0</v>
      </c>
      <c r="CK491" s="16">
        <f>SUM(NSW!CM185,NSW!CM275,NSW!CM229,NSW!CM319)</f>
        <v>0</v>
      </c>
      <c r="CL491" s="16">
        <f>SUM(NSW!CN185,NSW!CN275,NSW!CN229,NSW!CN319)</f>
        <v>0</v>
      </c>
      <c r="CM491" s="16">
        <f>SUM(NSW!CO185,NSW!CO275,NSW!CO229,NSW!CO319)</f>
        <v>0</v>
      </c>
      <c r="CN491" s="16">
        <f>SUM(NSW!CP185,NSW!CP275,NSW!CP229,NSW!CP319)</f>
        <v>0</v>
      </c>
      <c r="CO491" s="16">
        <f>SUM(NSW!CQ185,NSW!CQ275,NSW!CQ229,NSW!CQ319)</f>
        <v>0</v>
      </c>
      <c r="CP491" s="16">
        <f>SUM(NSW!CR185,NSW!CR275,NSW!CR229,NSW!CR319)</f>
        <v>0</v>
      </c>
      <c r="CQ491" s="16">
        <f>SUM(NSW!CS185,NSW!CS275,NSW!CS229,NSW!CS319)</f>
        <v>0</v>
      </c>
      <c r="CR491" s="16">
        <f>SUM(NSW!CT185,NSW!CT275,NSW!CT229,NSW!CT319)</f>
        <v>0</v>
      </c>
      <c r="CS491" s="16">
        <f>SUM(NSW!CU185,NSW!CU275,NSW!CU229,NSW!CU319)</f>
        <v>0</v>
      </c>
      <c r="CT491" s="16">
        <f>SUM(NSW!CV185,NSW!CV275,NSW!CV229,NSW!CV319)</f>
        <v>0</v>
      </c>
      <c r="CU491" s="16">
        <f>SUM(NSW!CW185,NSW!CW275,NSW!CW229,NSW!CW319)</f>
        <v>0</v>
      </c>
      <c r="CV491" s="16">
        <f>SUM(NSW!CX185,NSW!CX275,NSW!CX229,NSW!CX319)</f>
        <v>0</v>
      </c>
      <c r="CW491" s="16">
        <f>SUM(NSW!CY185,NSW!CY275,NSW!CY229,NSW!CY319)</f>
        <v>0</v>
      </c>
      <c r="CX491" s="16">
        <f>SUM(NSW!CZ185,NSW!CZ275,NSW!CZ229,NSW!CZ319)</f>
        <v>0</v>
      </c>
      <c r="CY491" s="16">
        <f>SUM(NSW!DA185,NSW!DA275,NSW!DA229,NSW!DA319)</f>
        <v>0</v>
      </c>
      <c r="CZ491" s="16">
        <f>SUM(NSW!DB185,NSW!DB275,NSW!DB229,NSW!DB319)</f>
        <v>0</v>
      </c>
      <c r="DA491" s="16">
        <f>SUM(NSW!DC185,NSW!DC275,NSW!DC229,NSW!DC319)</f>
        <v>0</v>
      </c>
      <c r="DB491" s="16">
        <f>SUM(NSW!DD185,NSW!DD275,NSW!DD229,NSW!DD319)</f>
        <v>0</v>
      </c>
      <c r="DC491" s="16">
        <f>SUM(NSW!DE185,NSW!DE275,NSW!DE229,NSW!DE319)</f>
        <v>0</v>
      </c>
      <c r="DD491" s="16">
        <f>SUM(NSW!DF185,NSW!DF275,NSW!DF229,NSW!DF319)</f>
        <v>0</v>
      </c>
      <c r="DE491" s="16">
        <f>SUM(NSW!DG185,NSW!DG275,NSW!DG229,NSW!DG319)</f>
        <v>0</v>
      </c>
      <c r="DF491" s="16">
        <f>SUM(NSW!DH185,NSW!DH275,NSW!DH229,NSW!DH319)</f>
        <v>0</v>
      </c>
      <c r="DG491" s="16">
        <f>SUM(NSW!DI185,NSW!DI275,NSW!DI229,NSW!DI319)</f>
        <v>0</v>
      </c>
      <c r="DH491" s="16">
        <f>SUM(NSW!DJ185,NSW!DJ275,NSW!DJ229,NSW!DJ319)</f>
        <v>0</v>
      </c>
      <c r="DI491" s="16">
        <f>SUM(NSW!DK185,NSW!DK275,NSW!DK229,NSW!DK319)</f>
        <v>0</v>
      </c>
      <c r="DJ491" s="16">
        <f>SUM(NSW!DL185,NSW!DL275,NSW!DL229,NSW!DL319)</f>
        <v>0</v>
      </c>
      <c r="DK491" s="16">
        <f>SUM(NSW!DM185,NSW!DM275,NSW!DM229,NSW!DM319)</f>
        <v>0</v>
      </c>
      <c r="DL491" s="16">
        <f>SUM(NSW!DN185,NSW!DN275,NSW!DN229,NSW!DN319)</f>
        <v>0</v>
      </c>
      <c r="DM491" s="16">
        <f>SUM(NSW!DO185,NSW!DO275,NSW!DO229,NSW!DO319)</f>
        <v>0</v>
      </c>
      <c r="DN491" s="16">
        <f>SUM(NSW!DP185,NSW!DP275,NSW!DP229,NSW!DP319)</f>
        <v>0</v>
      </c>
      <c r="DO491" s="16">
        <f>SUM(NSW!DQ185,NSW!DQ275,NSW!DQ229,NSW!DQ319)</f>
        <v>0</v>
      </c>
      <c r="DP491" s="16">
        <f>SUM(NSW!DR185,NSW!DR275,NSW!DR229,NSW!DR319)</f>
        <v>0</v>
      </c>
      <c r="DQ491" s="16">
        <f>SUM(NSW!DS185,NSW!DS275,NSW!DS229,NSW!DS319)</f>
        <v>0</v>
      </c>
      <c r="DR491" s="16">
        <f>SUM(NSW!DT185,NSW!DT275,NSW!DT229,NSW!DT319)</f>
        <v>0</v>
      </c>
      <c r="DS491" s="16">
        <f>SUM(NSW!DU185,NSW!DU275,NSW!DU229,NSW!DU319)</f>
        <v>0</v>
      </c>
      <c r="DT491" s="16">
        <f>SUM(NSW!DV185,NSW!DV275,NSW!DV229,NSW!DV319)</f>
        <v>0</v>
      </c>
      <c r="DU491" s="16">
        <f>SUM(NSW!DW185,NSW!DW275,NSW!DW229,NSW!DW319)</f>
        <v>0</v>
      </c>
      <c r="DV491" s="16">
        <f>SUM(NSW!DX185,NSW!DX275,NSW!DX229,NSW!DX319)</f>
        <v>0</v>
      </c>
      <c r="DW491" s="16">
        <f>SUM(NSW!DY185,NSW!DY275,NSW!DY229,NSW!DY319)</f>
        <v>0</v>
      </c>
      <c r="DX491" s="16">
        <f>SUM(NSW!DZ185,NSW!DZ275,NSW!DZ229,NSW!DZ319)</f>
        <v>0</v>
      </c>
      <c r="DY491" s="16">
        <f>SUM(NSW!EA185,NSW!EA275,NSW!EA229,NSW!EA319)</f>
        <v>0</v>
      </c>
      <c r="DZ491" s="16">
        <f>SUM(NSW!EB185,NSW!EB275,NSW!EB229,NSW!EB319)</f>
        <v>0</v>
      </c>
    </row>
    <row r="492" spans="2:130" x14ac:dyDescent="0.25">
      <c r="B492" t="s">
        <v>35</v>
      </c>
      <c r="F492" s="46">
        <f t="shared" si="547"/>
        <v>2611845.805536523</v>
      </c>
      <c r="H492" s="16">
        <f>SUM(QLD!J185,QLD!J275,QLD!J229,QLD!J319)</f>
        <v>0</v>
      </c>
      <c r="I492" s="16">
        <f>SUM(QLD!K185,QLD!K275,QLD!K229,QLD!K319)</f>
        <v>0</v>
      </c>
      <c r="J492" s="16">
        <f>SUM(QLD!L185,QLD!L275,QLD!L229,QLD!L319)</f>
        <v>0</v>
      </c>
      <c r="K492" s="16">
        <f>SUM(QLD!M185,QLD!M275,QLD!M229,QLD!M319)</f>
        <v>0</v>
      </c>
      <c r="L492" s="16">
        <f>SUM(QLD!N185,QLD!N275,QLD!N229,QLD!N319)</f>
        <v>0</v>
      </c>
      <c r="M492" s="16">
        <f>SUM(QLD!O185,QLD!O275,QLD!O229,QLD!O319)</f>
        <v>0</v>
      </c>
      <c r="N492" s="16">
        <f>SUM(QLD!P185,QLD!P275,QLD!P229,QLD!P319)</f>
        <v>0</v>
      </c>
      <c r="O492" s="16">
        <f>SUM(QLD!Q185,QLD!Q275,QLD!Q229,QLD!Q319)</f>
        <v>0</v>
      </c>
      <c r="P492" s="16">
        <f>SUM(QLD!R185,QLD!R275,QLD!R229,QLD!R319)</f>
        <v>68321.779008648897</v>
      </c>
      <c r="Q492" s="16">
        <f>SUM(QLD!S185,QLD!S275,QLD!S229,QLD!S319)</f>
        <v>0</v>
      </c>
      <c r="R492" s="16">
        <f>SUM(QLD!T185,QLD!T275,QLD!T229,QLD!T319)</f>
        <v>0</v>
      </c>
      <c r="S492" s="16">
        <f>SUM(QLD!U185,QLD!U275,QLD!U229,QLD!U319)</f>
        <v>0</v>
      </c>
      <c r="T492" s="16">
        <f>SUM(QLD!V185,QLD!V275,QLD!V229,QLD!V319)</f>
        <v>0</v>
      </c>
      <c r="U492" s="16">
        <f>SUM(QLD!W185,QLD!W275,QLD!W229,QLD!W319)</f>
        <v>0</v>
      </c>
      <c r="V492" s="16">
        <f>SUM(QLD!X185,QLD!X275,QLD!X229,QLD!X319)</f>
        <v>0</v>
      </c>
      <c r="W492" s="16">
        <f>SUM(QLD!Y185,QLD!Y275,QLD!Y229,QLD!Y319)</f>
        <v>0</v>
      </c>
      <c r="X492" s="16">
        <f>SUM(QLD!Z185,QLD!Z275,QLD!Z229,QLD!Z319)</f>
        <v>0</v>
      </c>
      <c r="Y492" s="16">
        <f>SUM(QLD!AA185,QLD!AA275,QLD!AA229,QLD!AA319)</f>
        <v>0</v>
      </c>
      <c r="Z492" s="16">
        <f>SUM(QLD!AB185,QLD!AB275,QLD!AB229,QLD!AB319)</f>
        <v>0</v>
      </c>
      <c r="AA492" s="16">
        <f>SUM(QLD!AC185,QLD!AC275,QLD!AC229,QLD!AC319)</f>
        <v>0</v>
      </c>
      <c r="AB492" s="16">
        <f>SUM(QLD!AD185,QLD!AD275,QLD!AD229,QLD!AD319)</f>
        <v>70713.041273951632</v>
      </c>
      <c r="AC492" s="16">
        <f>SUM(QLD!AE185,QLD!AE275,QLD!AE229,QLD!AE319)</f>
        <v>0</v>
      </c>
      <c r="AD492" s="16">
        <f>SUM(QLD!AF185,QLD!AF275,QLD!AF229,QLD!AF319)</f>
        <v>0</v>
      </c>
      <c r="AE492" s="16">
        <f>SUM(QLD!AG185,QLD!AG275,QLD!AG229,QLD!AG319)</f>
        <v>0</v>
      </c>
      <c r="AF492" s="16">
        <f>SUM(QLD!AH185,QLD!AH275,QLD!AH229,QLD!AH319)</f>
        <v>128561.32621527507</v>
      </c>
      <c r="AG492" s="16">
        <f>SUM(QLD!AI185,QLD!AI275,QLD!AI229,QLD!AI319)</f>
        <v>128905.77406019863</v>
      </c>
      <c r="AH492" s="16">
        <f>SUM(QLD!AJ185,QLD!AJ275,QLD!AJ229,QLD!AJ319)</f>
        <v>129288.20361004825</v>
      </c>
      <c r="AI492" s="16">
        <f>SUM(QLD!AK185,QLD!AK275,QLD!AK229,QLD!AK319)</f>
        <v>129659.37694818404</v>
      </c>
      <c r="AJ492" s="16">
        <f>SUM(QLD!AL185,QLD!AL275,QLD!AL229,QLD!AL319)</f>
        <v>130031.61588738087</v>
      </c>
      <c r="AK492" s="16">
        <f>SUM(QLD!AM185,QLD!AM275,QLD!AM229,QLD!AM319)</f>
        <v>130404.92348687143</v>
      </c>
      <c r="AL492" s="16">
        <f>SUM(QLD!AN185,QLD!AN275,QLD!AN229,QLD!AN319)</f>
        <v>130779.30281467117</v>
      </c>
      <c r="AM492" s="16">
        <f>SUM(QLD!AO185,QLD!AO275,QLD!AO229,QLD!AO319)</f>
        <v>131154.75694760354</v>
      </c>
      <c r="AN492" s="16">
        <f>SUM(QLD!AP185,QLD!AP275,QLD!AP229,QLD!AP319)</f>
        <v>131531.28897132524</v>
      </c>
      <c r="AO492" s="16">
        <f>SUM(QLD!AQ185,QLD!AQ275,QLD!AQ229,QLD!AQ319)</f>
        <v>131908.90198035151</v>
      </c>
      <c r="AP492" s="16">
        <f>SUM(QLD!AR185,QLD!AR275,QLD!AR229,QLD!AR319)</f>
        <v>132287.59907808169</v>
      </c>
      <c r="AQ492" s="16">
        <f>SUM(QLD!AS185,QLD!AS275,QLD!AS229,QLD!AS319)</f>
        <v>132667.38337682467</v>
      </c>
      <c r="AR492" s="16">
        <f>SUM(QLD!AT185,QLD!AT275,QLD!AT229,QLD!AT319)</f>
        <v>133048.25799782446</v>
      </c>
      <c r="AS492" s="16">
        <f>SUM(QLD!AU185,QLD!AU275,QLD!AU229,QLD!AU319)</f>
        <v>133404.7274516433</v>
      </c>
      <c r="AT492" s="16">
        <f>SUM(QLD!AV185,QLD!AV275,QLD!AV229,QLD!AV319)</f>
        <v>133800.5042136937</v>
      </c>
      <c r="AU492" s="16">
        <f>SUM(QLD!AW185,QLD!AW275,QLD!AW229,QLD!AW319)</f>
        <v>134184.63190985259</v>
      </c>
      <c r="AV492" s="16">
        <f>SUM(QLD!AX185,QLD!AX275,QLD!AX229,QLD!AX319)</f>
        <v>134569.86239772235</v>
      </c>
      <c r="AW492" s="16">
        <f>SUM(QLD!AY185,QLD!AY275,QLD!AY229,QLD!AY319)</f>
        <v>134956.19884330628</v>
      </c>
      <c r="AX492" s="16">
        <f>SUM(QLD!AZ185,QLD!AZ275,QLD!AZ229,QLD!AZ319)</f>
        <v>101666.34906306359</v>
      </c>
      <c r="AY492" s="16">
        <f>SUM(QLD!BA185,QLD!BA275,QLD!BA229,QLD!BA319)</f>
        <v>0</v>
      </c>
      <c r="AZ492" s="16">
        <f>SUM(QLD!BB185,QLD!BB275,QLD!BB229,QLD!BB319)</f>
        <v>0</v>
      </c>
      <c r="BA492" s="16">
        <f>SUM(QLD!BC185,QLD!BC275,QLD!BC229,QLD!BC319)</f>
        <v>0</v>
      </c>
      <c r="BB492" s="16">
        <f>SUM(QLD!BD185,QLD!BD275,QLD!BD229,QLD!BD319)</f>
        <v>0</v>
      </c>
      <c r="BC492" s="16">
        <f>SUM(QLD!BE185,QLD!BE275,QLD!BE229,QLD!BE319)</f>
        <v>0</v>
      </c>
      <c r="BD492" s="16">
        <f>SUM(QLD!BF185,QLD!BF275,QLD!BF229,QLD!BF319)</f>
        <v>0</v>
      </c>
      <c r="BE492" s="16">
        <f>SUM(QLD!BG185,QLD!BG275,QLD!BG229,QLD!BG319)</f>
        <v>0</v>
      </c>
      <c r="BF492" s="16">
        <f>SUM(QLD!BH185,QLD!BH275,QLD!BH229,QLD!BH319)</f>
        <v>0</v>
      </c>
      <c r="BG492" s="16">
        <f>SUM(QLD!BI185,QLD!BI275,QLD!BI229,QLD!BI319)</f>
        <v>0</v>
      </c>
      <c r="BH492" s="16">
        <f>SUM(QLD!BJ185,QLD!BJ275,QLD!BJ229,QLD!BJ319)</f>
        <v>0</v>
      </c>
      <c r="BI492" s="16">
        <f>SUM(QLD!BK185,QLD!BK275,QLD!BK229,QLD!BK319)</f>
        <v>0</v>
      </c>
      <c r="BJ492" s="16">
        <f>SUM(QLD!BL185,QLD!BL275,QLD!BL229,QLD!BL319)</f>
        <v>0</v>
      </c>
      <c r="BK492" s="16">
        <f>SUM(QLD!BM185,QLD!BM275,QLD!BM229,QLD!BM319)</f>
        <v>0</v>
      </c>
      <c r="BL492" s="16">
        <f>SUM(QLD!BN185,QLD!BN275,QLD!BN229,QLD!BN319)</f>
        <v>0</v>
      </c>
      <c r="BM492" s="16">
        <f>SUM(QLD!BO185,QLD!BO275,QLD!BO229,QLD!BO319)</f>
        <v>0</v>
      </c>
      <c r="BN492" s="16">
        <f>SUM(QLD!BP185,QLD!BP275,QLD!BP229,QLD!BP319)</f>
        <v>0</v>
      </c>
      <c r="BO492" s="16">
        <f>SUM(QLD!BQ185,QLD!BQ275,QLD!BQ229,QLD!BQ319)</f>
        <v>0</v>
      </c>
      <c r="BP492" s="16">
        <f>SUM(QLD!BR185,QLD!BR275,QLD!BR229,QLD!BR319)</f>
        <v>0</v>
      </c>
      <c r="BQ492" s="16">
        <f>SUM(QLD!BS185,QLD!BS275,QLD!BS229,QLD!BS319)</f>
        <v>0</v>
      </c>
      <c r="BR492" s="16">
        <f>SUM(QLD!BT185,QLD!BT275,QLD!BT229,QLD!BT319)</f>
        <v>0</v>
      </c>
      <c r="BS492" s="16">
        <f>SUM(QLD!BU185,QLD!BU275,QLD!BU229,QLD!BU319)</f>
        <v>0</v>
      </c>
      <c r="BT492" s="16">
        <f>SUM(QLD!BV185,QLD!BV275,QLD!BV229,QLD!BV319)</f>
        <v>0</v>
      </c>
      <c r="BU492" s="16">
        <f>SUM(QLD!BW185,QLD!BW275,QLD!BW229,QLD!BW319)</f>
        <v>0</v>
      </c>
      <c r="BV492" s="16">
        <f>SUM(QLD!BX185,QLD!BX275,QLD!BX229,QLD!BX319)</f>
        <v>0</v>
      </c>
      <c r="BW492" s="16">
        <f>SUM(QLD!BY185,QLD!BY275,QLD!BY229,QLD!BY319)</f>
        <v>0</v>
      </c>
      <c r="BX492" s="16">
        <f>SUM(QLD!BZ185,QLD!BZ275,QLD!BZ229,QLD!BZ319)</f>
        <v>0</v>
      </c>
      <c r="BY492" s="16">
        <f>SUM(QLD!CA185,QLD!CA275,QLD!CA229,QLD!CA319)</f>
        <v>0</v>
      </c>
      <c r="BZ492" s="16">
        <f>SUM(QLD!CB185,QLD!CB275,QLD!CB229,QLD!CB319)</f>
        <v>0</v>
      </c>
      <c r="CA492" s="16">
        <f>SUM(QLD!CC185,QLD!CC275,QLD!CC229,QLD!CC319)</f>
        <v>0</v>
      </c>
      <c r="CB492" s="16">
        <f>SUM(QLD!CD185,QLD!CD275,QLD!CD229,QLD!CD319)</f>
        <v>0</v>
      </c>
      <c r="CC492" s="16">
        <f>SUM(QLD!CE185,QLD!CE275,QLD!CE229,QLD!CE319)</f>
        <v>0</v>
      </c>
      <c r="CD492" s="16">
        <f>SUM(QLD!CF185,QLD!CF275,QLD!CF229,QLD!CF319)</f>
        <v>0</v>
      </c>
      <c r="CE492" s="16">
        <f>SUM(QLD!CG185,QLD!CG275,QLD!CG229,QLD!CG319)</f>
        <v>0</v>
      </c>
      <c r="CF492" s="16">
        <f>SUM(QLD!CH185,QLD!CH275,QLD!CH229,QLD!CH319)</f>
        <v>0</v>
      </c>
      <c r="CG492" s="16">
        <f>SUM(QLD!CI185,QLD!CI275,QLD!CI229,QLD!CI319)</f>
        <v>0</v>
      </c>
      <c r="CH492" s="16">
        <f>SUM(QLD!CJ185,QLD!CJ275,QLD!CJ229,QLD!CJ319)</f>
        <v>0</v>
      </c>
      <c r="CI492" s="16">
        <f>SUM(QLD!CK185,QLD!CK275,QLD!CK229,QLD!CK319)</f>
        <v>0</v>
      </c>
      <c r="CJ492" s="16">
        <f>SUM(QLD!CL185,QLD!CL275,QLD!CL229,QLD!CL319)</f>
        <v>0</v>
      </c>
      <c r="CK492" s="16">
        <f>SUM(QLD!CM185,QLD!CM275,QLD!CM229,QLD!CM319)</f>
        <v>0</v>
      </c>
      <c r="CL492" s="16">
        <f>SUM(QLD!CN185,QLD!CN275,QLD!CN229,QLD!CN319)</f>
        <v>0</v>
      </c>
      <c r="CM492" s="16">
        <f>SUM(QLD!CO185,QLD!CO275,QLD!CO229,QLD!CO319)</f>
        <v>0</v>
      </c>
      <c r="CN492" s="16">
        <f>SUM(QLD!CP185,QLD!CP275,QLD!CP229,QLD!CP319)</f>
        <v>0</v>
      </c>
      <c r="CO492" s="16">
        <f>SUM(QLD!CQ185,QLD!CQ275,QLD!CQ229,QLD!CQ319)</f>
        <v>0</v>
      </c>
      <c r="CP492" s="16">
        <f>SUM(QLD!CR185,QLD!CR275,QLD!CR229,QLD!CR319)</f>
        <v>0</v>
      </c>
      <c r="CQ492" s="16">
        <f>SUM(QLD!CS185,QLD!CS275,QLD!CS229,QLD!CS319)</f>
        <v>0</v>
      </c>
      <c r="CR492" s="16">
        <f>SUM(QLD!CT185,QLD!CT275,QLD!CT229,QLD!CT319)</f>
        <v>0</v>
      </c>
      <c r="CS492" s="16">
        <f>SUM(QLD!CU185,QLD!CU275,QLD!CU229,QLD!CU319)</f>
        <v>0</v>
      </c>
      <c r="CT492" s="16">
        <f>SUM(QLD!CV185,QLD!CV275,QLD!CV229,QLD!CV319)</f>
        <v>0</v>
      </c>
      <c r="CU492" s="16">
        <f>SUM(QLD!CW185,QLD!CW275,QLD!CW229,QLD!CW319)</f>
        <v>0</v>
      </c>
      <c r="CV492" s="16">
        <f>SUM(QLD!CX185,QLD!CX275,QLD!CX229,QLD!CX319)</f>
        <v>0</v>
      </c>
      <c r="CW492" s="16">
        <f>SUM(QLD!CY185,QLD!CY275,QLD!CY229,QLD!CY319)</f>
        <v>0</v>
      </c>
      <c r="CX492" s="16">
        <f>SUM(QLD!CZ185,QLD!CZ275,QLD!CZ229,QLD!CZ319)</f>
        <v>0</v>
      </c>
      <c r="CY492" s="16">
        <f>SUM(QLD!DA185,QLD!DA275,QLD!DA229,QLD!DA319)</f>
        <v>0</v>
      </c>
      <c r="CZ492" s="16">
        <f>SUM(QLD!DB185,QLD!DB275,QLD!DB229,QLD!DB319)</f>
        <v>0</v>
      </c>
      <c r="DA492" s="16">
        <f>SUM(QLD!DC185,QLD!DC275,QLD!DC229,QLD!DC319)</f>
        <v>0</v>
      </c>
      <c r="DB492" s="16">
        <f>SUM(QLD!DD185,QLD!DD275,QLD!DD229,QLD!DD319)</f>
        <v>0</v>
      </c>
      <c r="DC492" s="16">
        <f>SUM(QLD!DE185,QLD!DE275,QLD!DE229,QLD!DE319)</f>
        <v>0</v>
      </c>
      <c r="DD492" s="16">
        <f>SUM(QLD!DF185,QLD!DF275,QLD!DF229,QLD!DF319)</f>
        <v>0</v>
      </c>
      <c r="DE492" s="16">
        <f>SUM(QLD!DG185,QLD!DG275,QLD!DG229,QLD!DG319)</f>
        <v>0</v>
      </c>
      <c r="DF492" s="16">
        <f>SUM(QLD!DH185,QLD!DH275,QLD!DH229,QLD!DH319)</f>
        <v>0</v>
      </c>
      <c r="DG492" s="16">
        <f>SUM(QLD!DI185,QLD!DI275,QLD!DI229,QLD!DI319)</f>
        <v>0</v>
      </c>
      <c r="DH492" s="16">
        <f>SUM(QLD!DJ185,QLD!DJ275,QLD!DJ229,QLD!DJ319)</f>
        <v>0</v>
      </c>
      <c r="DI492" s="16">
        <f>SUM(QLD!DK185,QLD!DK275,QLD!DK229,QLD!DK319)</f>
        <v>0</v>
      </c>
      <c r="DJ492" s="16">
        <f>SUM(QLD!DL185,QLD!DL275,QLD!DL229,QLD!DL319)</f>
        <v>0</v>
      </c>
      <c r="DK492" s="16">
        <f>SUM(QLD!DM185,QLD!DM275,QLD!DM229,QLD!DM319)</f>
        <v>0</v>
      </c>
      <c r="DL492" s="16">
        <f>SUM(QLD!DN185,QLD!DN275,QLD!DN229,QLD!DN319)</f>
        <v>0</v>
      </c>
      <c r="DM492" s="16">
        <f>SUM(QLD!DO185,QLD!DO275,QLD!DO229,QLD!DO319)</f>
        <v>0</v>
      </c>
      <c r="DN492" s="16">
        <f>SUM(QLD!DP185,QLD!DP275,QLD!DP229,QLD!DP319)</f>
        <v>0</v>
      </c>
      <c r="DO492" s="16">
        <f>SUM(QLD!DQ185,QLD!DQ275,QLD!DQ229,QLD!DQ319)</f>
        <v>0</v>
      </c>
      <c r="DP492" s="16">
        <f>SUM(QLD!DR185,QLD!DR275,QLD!DR229,QLD!DR319)</f>
        <v>0</v>
      </c>
      <c r="DQ492" s="16">
        <f>SUM(QLD!DS185,QLD!DS275,QLD!DS229,QLD!DS319)</f>
        <v>0</v>
      </c>
      <c r="DR492" s="16">
        <f>SUM(QLD!DT185,QLD!DT275,QLD!DT229,QLD!DT319)</f>
        <v>0</v>
      </c>
      <c r="DS492" s="16">
        <f>SUM(QLD!DU185,QLD!DU275,QLD!DU229,QLD!DU319)</f>
        <v>0</v>
      </c>
      <c r="DT492" s="16">
        <f>SUM(QLD!DV185,QLD!DV275,QLD!DV229,QLD!DV319)</f>
        <v>0</v>
      </c>
      <c r="DU492" s="16">
        <f>SUM(QLD!DW185,QLD!DW275,QLD!DW229,QLD!DW319)</f>
        <v>0</v>
      </c>
      <c r="DV492" s="16">
        <f>SUM(QLD!DX185,QLD!DX275,QLD!DX229,QLD!DX319)</f>
        <v>0</v>
      </c>
      <c r="DW492" s="16">
        <f>SUM(QLD!DY185,QLD!DY275,QLD!DY229,QLD!DY319)</f>
        <v>0</v>
      </c>
      <c r="DX492" s="16">
        <f>SUM(QLD!DZ185,QLD!DZ275,QLD!DZ229,QLD!DZ319)</f>
        <v>0</v>
      </c>
      <c r="DY492" s="16">
        <f>SUM(QLD!EA185,QLD!EA275,QLD!EA229,QLD!EA319)</f>
        <v>0</v>
      </c>
      <c r="DZ492" s="16">
        <f>SUM(QLD!EB185,QLD!EB275,QLD!EB229,QLD!EB319)</f>
        <v>0</v>
      </c>
    </row>
    <row r="493" spans="2:130" x14ac:dyDescent="0.25">
      <c r="B493" t="s">
        <v>37</v>
      </c>
      <c r="F493" s="46">
        <f t="shared" si="547"/>
        <v>22373539.74315431</v>
      </c>
      <c r="H493" s="16">
        <f>SUM(SA!J185,SA!J275,SA!J229,SA!J319)</f>
        <v>0</v>
      </c>
      <c r="I493" s="16">
        <f>SUM(SA!K185,SA!K275,SA!K229,SA!K319)</f>
        <v>0</v>
      </c>
      <c r="J493" s="16">
        <f>SUM(SA!L185,SA!L275,SA!L229,SA!L319)</f>
        <v>0</v>
      </c>
      <c r="K493" s="16">
        <f>SUM(SA!M185,SA!M275,SA!M229,SA!M319)</f>
        <v>0</v>
      </c>
      <c r="L493" s="16">
        <f>SUM(SA!N185,SA!N275,SA!N229,SA!N319)</f>
        <v>0</v>
      </c>
      <c r="M493" s="16">
        <f>SUM(SA!O185,SA!O275,SA!O229,SA!O319)</f>
        <v>0</v>
      </c>
      <c r="N493" s="16">
        <f>SUM(SA!P185,SA!P275,SA!P229,SA!P319)</f>
        <v>1281481.1043467403</v>
      </c>
      <c r="O493" s="16">
        <f>SUM(SA!Q185,SA!Q275,SA!Q229,SA!Q319)</f>
        <v>0</v>
      </c>
      <c r="P493" s="16">
        <f>SUM(SA!R185,SA!R275,SA!R229,SA!R319)</f>
        <v>0</v>
      </c>
      <c r="Q493" s="16">
        <f>SUM(SA!S185,SA!S275,SA!S229,SA!S319)</f>
        <v>0</v>
      </c>
      <c r="R493" s="16">
        <f>SUM(SA!T185,SA!T275,SA!T229,SA!T319)</f>
        <v>0</v>
      </c>
      <c r="S493" s="16">
        <f>SUM(SA!U185,SA!U275,SA!U229,SA!U319)</f>
        <v>0</v>
      </c>
      <c r="T493" s="16">
        <f>SUM(SA!V185,SA!V275,SA!V229,SA!V319)</f>
        <v>0</v>
      </c>
      <c r="U493" s="16">
        <f>SUM(SA!W185,SA!W275,SA!W229,SA!W319)</f>
        <v>0</v>
      </c>
      <c r="V493" s="16">
        <f>SUM(SA!X185,SA!X275,SA!X229,SA!X319)</f>
        <v>0</v>
      </c>
      <c r="W493" s="16">
        <f>SUM(SA!Y185,SA!Y275,SA!Y229,SA!Y319)</f>
        <v>0</v>
      </c>
      <c r="X493" s="16">
        <f>SUM(SA!Z185,SA!Z275,SA!Z229,SA!Z319)</f>
        <v>0</v>
      </c>
      <c r="Y493" s="16">
        <f>SUM(SA!AA185,SA!AA275,SA!AA229,SA!AA319)</f>
        <v>0</v>
      </c>
      <c r="Z493" s="16">
        <f>SUM(SA!AB185,SA!AB275,SA!AB229,SA!AB319)</f>
        <v>1326332.9429988768</v>
      </c>
      <c r="AA493" s="16">
        <f>SUM(SA!AC185,SA!AC275,SA!AC229,SA!AC319)</f>
        <v>0</v>
      </c>
      <c r="AB493" s="16">
        <f>SUM(SA!AD185,SA!AD275,SA!AD229,SA!AD319)</f>
        <v>0</v>
      </c>
      <c r="AC493" s="16">
        <f>SUM(SA!AE185,SA!AE275,SA!AE229,SA!AE319)</f>
        <v>0</v>
      </c>
      <c r="AD493" s="16">
        <f>SUM(SA!AF185,SA!AF275,SA!AF229,SA!AF319)</f>
        <v>0</v>
      </c>
      <c r="AE493" s="16">
        <f>SUM(SA!AG185,SA!AG275,SA!AG229,SA!AG319)</f>
        <v>0</v>
      </c>
      <c r="AF493" s="16">
        <f>SUM(SA!AH185,SA!AH275,SA!AH229,SA!AH319)</f>
        <v>1027619.1444529557</v>
      </c>
      <c r="AG493" s="16">
        <f>SUM(SA!AI185,SA!AI275,SA!AI229,SA!AI319)</f>
        <v>1030372.3923396203</v>
      </c>
      <c r="AH493" s="16">
        <f>SUM(SA!AJ185,SA!AJ275,SA!AJ229,SA!AJ319)</f>
        <v>1033429.236403067</v>
      </c>
      <c r="AI493" s="16">
        <f>SUM(SA!AK185,SA!AK275,SA!AK229,SA!AK319)</f>
        <v>1036396.1070741129</v>
      </c>
      <c r="AJ493" s="16">
        <f>SUM(SA!AL185,SA!AL275,SA!AL229,SA!AL319)</f>
        <v>1039371.4953303681</v>
      </c>
      <c r="AK493" s="16">
        <f>SUM(SA!AM185,SA!AM275,SA!AM229,SA!AM319)</f>
        <v>1042355.4256249567</v>
      </c>
      <c r="AL493" s="16">
        <f>SUM(SA!AN185,SA!AN275,SA!AN229,SA!AN319)</f>
        <v>1045347.922481206</v>
      </c>
      <c r="AM493" s="16">
        <f>SUM(SA!AO185,SA!AO275,SA!AO229,SA!AO319)</f>
        <v>1048349.0104928467</v>
      </c>
      <c r="AN493" s="16">
        <f>SUM(SA!AP185,SA!AP275,SA!AP229,SA!AP319)</f>
        <v>1051358.7143242159</v>
      </c>
      <c r="AO493" s="16">
        <f>SUM(SA!AQ185,SA!AQ275,SA!AQ229,SA!AQ319)</f>
        <v>1054377.0587104594</v>
      </c>
      <c r="AP493" s="16">
        <f>SUM(SA!AR185,SA!AR275,SA!AR229,SA!AR319)</f>
        <v>1057404.068457735</v>
      </c>
      <c r="AQ493" s="16">
        <f>SUM(SA!AS185,SA!AS275,SA!AS229,SA!AS319)</f>
        <v>1060439.7684434168</v>
      </c>
      <c r="AR493" s="16">
        <f>SUM(SA!AT185,SA!AT275,SA!AT229,SA!AT319)</f>
        <v>1063484.1836162989</v>
      </c>
      <c r="AS493" s="16">
        <f>SUM(SA!AU185,SA!AU275,SA!AU229,SA!AU319)</f>
        <v>1066333.5228844979</v>
      </c>
      <c r="AT493" s="16">
        <f>SUM(SA!AV185,SA!AV275,SA!AV229,SA!AV319)</f>
        <v>1069497.0541701938</v>
      </c>
      <c r="AU493" s="16">
        <f>SUM(SA!AW185,SA!AW275,SA!AW229,SA!AW319)</f>
        <v>1072567.4718930672</v>
      </c>
      <c r="AV493" s="16">
        <f>SUM(SA!AX185,SA!AX275,SA!AX229,SA!AX319)</f>
        <v>1075646.7044742482</v>
      </c>
      <c r="AW493" s="16">
        <f>SUM(SA!AY185,SA!AY275,SA!AY229,SA!AY319)</f>
        <v>1078734.7772203023</v>
      </c>
      <c r="AX493" s="16">
        <f>SUM(SA!AZ185,SA!AZ275,SA!AZ229,SA!AZ319)</f>
        <v>812641.6374151234</v>
      </c>
      <c r="AY493" s="16">
        <f>SUM(SA!BA185,SA!BA275,SA!BA229,SA!BA319)</f>
        <v>0</v>
      </c>
      <c r="AZ493" s="16">
        <f>SUM(SA!BB185,SA!BB275,SA!BB229,SA!BB319)</f>
        <v>0</v>
      </c>
      <c r="BA493" s="16">
        <f>SUM(SA!BC185,SA!BC275,SA!BC229,SA!BC319)</f>
        <v>0</v>
      </c>
      <c r="BB493" s="16">
        <f>SUM(SA!BD185,SA!BD275,SA!BD229,SA!BD319)</f>
        <v>0</v>
      </c>
      <c r="BC493" s="16">
        <f>SUM(SA!BE185,SA!BE275,SA!BE229,SA!BE319)</f>
        <v>0</v>
      </c>
      <c r="BD493" s="16">
        <f>SUM(SA!BF185,SA!BF275,SA!BF229,SA!BF319)</f>
        <v>0</v>
      </c>
      <c r="BE493" s="16">
        <f>SUM(SA!BG185,SA!BG275,SA!BG229,SA!BG319)</f>
        <v>0</v>
      </c>
      <c r="BF493" s="16">
        <f>SUM(SA!BH185,SA!BH275,SA!BH229,SA!BH319)</f>
        <v>0</v>
      </c>
      <c r="BG493" s="16">
        <f>SUM(SA!BI185,SA!BI275,SA!BI229,SA!BI319)</f>
        <v>0</v>
      </c>
      <c r="BH493" s="16">
        <f>SUM(SA!BJ185,SA!BJ275,SA!BJ229,SA!BJ319)</f>
        <v>0</v>
      </c>
      <c r="BI493" s="16">
        <f>SUM(SA!BK185,SA!BK275,SA!BK229,SA!BK319)</f>
        <v>0</v>
      </c>
      <c r="BJ493" s="16">
        <f>SUM(SA!BL185,SA!BL275,SA!BL229,SA!BL319)</f>
        <v>0</v>
      </c>
      <c r="BK493" s="16">
        <f>SUM(SA!BM185,SA!BM275,SA!BM229,SA!BM319)</f>
        <v>0</v>
      </c>
      <c r="BL493" s="16">
        <f>SUM(SA!BN185,SA!BN275,SA!BN229,SA!BN319)</f>
        <v>0</v>
      </c>
      <c r="BM493" s="16">
        <f>SUM(SA!BO185,SA!BO275,SA!BO229,SA!BO319)</f>
        <v>0</v>
      </c>
      <c r="BN493" s="16">
        <f>SUM(SA!BP185,SA!BP275,SA!BP229,SA!BP319)</f>
        <v>0</v>
      </c>
      <c r="BO493" s="16">
        <f>SUM(SA!BQ185,SA!BQ275,SA!BQ229,SA!BQ319)</f>
        <v>0</v>
      </c>
      <c r="BP493" s="16">
        <f>SUM(SA!BR185,SA!BR275,SA!BR229,SA!BR319)</f>
        <v>0</v>
      </c>
      <c r="BQ493" s="16">
        <f>SUM(SA!BS185,SA!BS275,SA!BS229,SA!BS319)</f>
        <v>0</v>
      </c>
      <c r="BR493" s="16">
        <f>SUM(SA!BT185,SA!BT275,SA!BT229,SA!BT319)</f>
        <v>0</v>
      </c>
      <c r="BS493" s="16">
        <f>SUM(SA!BU185,SA!BU275,SA!BU229,SA!BU319)</f>
        <v>0</v>
      </c>
      <c r="BT493" s="16">
        <f>SUM(SA!BV185,SA!BV275,SA!BV229,SA!BV319)</f>
        <v>0</v>
      </c>
      <c r="BU493" s="16">
        <f>SUM(SA!BW185,SA!BW275,SA!BW229,SA!BW319)</f>
        <v>0</v>
      </c>
      <c r="BV493" s="16">
        <f>SUM(SA!BX185,SA!BX275,SA!BX229,SA!BX319)</f>
        <v>0</v>
      </c>
      <c r="BW493" s="16">
        <f>SUM(SA!BY185,SA!BY275,SA!BY229,SA!BY319)</f>
        <v>0</v>
      </c>
      <c r="BX493" s="16">
        <f>SUM(SA!BZ185,SA!BZ275,SA!BZ229,SA!BZ319)</f>
        <v>0</v>
      </c>
      <c r="BY493" s="16">
        <f>SUM(SA!CA185,SA!CA275,SA!CA229,SA!CA319)</f>
        <v>0</v>
      </c>
      <c r="BZ493" s="16">
        <f>SUM(SA!CB185,SA!CB275,SA!CB229,SA!CB319)</f>
        <v>0</v>
      </c>
      <c r="CA493" s="16">
        <f>SUM(SA!CC185,SA!CC275,SA!CC229,SA!CC319)</f>
        <v>0</v>
      </c>
      <c r="CB493" s="16">
        <f>SUM(SA!CD185,SA!CD275,SA!CD229,SA!CD319)</f>
        <v>0</v>
      </c>
      <c r="CC493" s="16">
        <f>SUM(SA!CE185,SA!CE275,SA!CE229,SA!CE319)</f>
        <v>0</v>
      </c>
      <c r="CD493" s="16">
        <f>SUM(SA!CF185,SA!CF275,SA!CF229,SA!CF319)</f>
        <v>0</v>
      </c>
      <c r="CE493" s="16">
        <f>SUM(SA!CG185,SA!CG275,SA!CG229,SA!CG319)</f>
        <v>0</v>
      </c>
      <c r="CF493" s="16">
        <f>SUM(SA!CH185,SA!CH275,SA!CH229,SA!CH319)</f>
        <v>0</v>
      </c>
      <c r="CG493" s="16">
        <f>SUM(SA!CI185,SA!CI275,SA!CI229,SA!CI319)</f>
        <v>0</v>
      </c>
      <c r="CH493" s="16">
        <f>SUM(SA!CJ185,SA!CJ275,SA!CJ229,SA!CJ319)</f>
        <v>0</v>
      </c>
      <c r="CI493" s="16">
        <f>SUM(SA!CK185,SA!CK275,SA!CK229,SA!CK319)</f>
        <v>0</v>
      </c>
      <c r="CJ493" s="16">
        <f>SUM(SA!CL185,SA!CL275,SA!CL229,SA!CL319)</f>
        <v>0</v>
      </c>
      <c r="CK493" s="16">
        <f>SUM(SA!CM185,SA!CM275,SA!CM229,SA!CM319)</f>
        <v>0</v>
      </c>
      <c r="CL493" s="16">
        <f>SUM(SA!CN185,SA!CN275,SA!CN229,SA!CN319)</f>
        <v>0</v>
      </c>
      <c r="CM493" s="16">
        <f>SUM(SA!CO185,SA!CO275,SA!CO229,SA!CO319)</f>
        <v>0</v>
      </c>
      <c r="CN493" s="16">
        <f>SUM(SA!CP185,SA!CP275,SA!CP229,SA!CP319)</f>
        <v>0</v>
      </c>
      <c r="CO493" s="16">
        <f>SUM(SA!CQ185,SA!CQ275,SA!CQ229,SA!CQ319)</f>
        <v>0</v>
      </c>
      <c r="CP493" s="16">
        <f>SUM(SA!CR185,SA!CR275,SA!CR229,SA!CR319)</f>
        <v>0</v>
      </c>
      <c r="CQ493" s="16">
        <f>SUM(SA!CS185,SA!CS275,SA!CS229,SA!CS319)</f>
        <v>0</v>
      </c>
      <c r="CR493" s="16">
        <f>SUM(SA!CT185,SA!CT275,SA!CT229,SA!CT319)</f>
        <v>0</v>
      </c>
      <c r="CS493" s="16">
        <f>SUM(SA!CU185,SA!CU275,SA!CU229,SA!CU319)</f>
        <v>0</v>
      </c>
      <c r="CT493" s="16">
        <f>SUM(SA!CV185,SA!CV275,SA!CV229,SA!CV319)</f>
        <v>0</v>
      </c>
      <c r="CU493" s="16">
        <f>SUM(SA!CW185,SA!CW275,SA!CW229,SA!CW319)</f>
        <v>0</v>
      </c>
      <c r="CV493" s="16">
        <f>SUM(SA!CX185,SA!CX275,SA!CX229,SA!CX319)</f>
        <v>0</v>
      </c>
      <c r="CW493" s="16">
        <f>SUM(SA!CY185,SA!CY275,SA!CY229,SA!CY319)</f>
        <v>0</v>
      </c>
      <c r="CX493" s="16">
        <f>SUM(SA!CZ185,SA!CZ275,SA!CZ229,SA!CZ319)</f>
        <v>0</v>
      </c>
      <c r="CY493" s="16">
        <f>SUM(SA!DA185,SA!DA275,SA!DA229,SA!DA319)</f>
        <v>0</v>
      </c>
      <c r="CZ493" s="16">
        <f>SUM(SA!DB185,SA!DB275,SA!DB229,SA!DB319)</f>
        <v>0</v>
      </c>
      <c r="DA493" s="16">
        <f>SUM(SA!DC185,SA!DC275,SA!DC229,SA!DC319)</f>
        <v>0</v>
      </c>
      <c r="DB493" s="16">
        <f>SUM(SA!DD185,SA!DD275,SA!DD229,SA!DD319)</f>
        <v>0</v>
      </c>
      <c r="DC493" s="16">
        <f>SUM(SA!DE185,SA!DE275,SA!DE229,SA!DE319)</f>
        <v>0</v>
      </c>
      <c r="DD493" s="16">
        <f>SUM(SA!DF185,SA!DF275,SA!DF229,SA!DF319)</f>
        <v>0</v>
      </c>
      <c r="DE493" s="16">
        <f>SUM(SA!DG185,SA!DG275,SA!DG229,SA!DG319)</f>
        <v>0</v>
      </c>
      <c r="DF493" s="16">
        <f>SUM(SA!DH185,SA!DH275,SA!DH229,SA!DH319)</f>
        <v>0</v>
      </c>
      <c r="DG493" s="16">
        <f>SUM(SA!DI185,SA!DI275,SA!DI229,SA!DI319)</f>
        <v>0</v>
      </c>
      <c r="DH493" s="16">
        <f>SUM(SA!DJ185,SA!DJ275,SA!DJ229,SA!DJ319)</f>
        <v>0</v>
      </c>
      <c r="DI493" s="16">
        <f>SUM(SA!DK185,SA!DK275,SA!DK229,SA!DK319)</f>
        <v>0</v>
      </c>
      <c r="DJ493" s="16">
        <f>SUM(SA!DL185,SA!DL275,SA!DL229,SA!DL319)</f>
        <v>0</v>
      </c>
      <c r="DK493" s="16">
        <f>SUM(SA!DM185,SA!DM275,SA!DM229,SA!DM319)</f>
        <v>0</v>
      </c>
      <c r="DL493" s="16">
        <f>SUM(SA!DN185,SA!DN275,SA!DN229,SA!DN319)</f>
        <v>0</v>
      </c>
      <c r="DM493" s="16">
        <f>SUM(SA!DO185,SA!DO275,SA!DO229,SA!DO319)</f>
        <v>0</v>
      </c>
      <c r="DN493" s="16">
        <f>SUM(SA!DP185,SA!DP275,SA!DP229,SA!DP319)</f>
        <v>0</v>
      </c>
      <c r="DO493" s="16">
        <f>SUM(SA!DQ185,SA!DQ275,SA!DQ229,SA!DQ319)</f>
        <v>0</v>
      </c>
      <c r="DP493" s="16">
        <f>SUM(SA!DR185,SA!DR275,SA!DR229,SA!DR319)</f>
        <v>0</v>
      </c>
      <c r="DQ493" s="16">
        <f>SUM(SA!DS185,SA!DS275,SA!DS229,SA!DS319)</f>
        <v>0</v>
      </c>
      <c r="DR493" s="16">
        <f>SUM(SA!DT185,SA!DT275,SA!DT229,SA!DT319)</f>
        <v>0</v>
      </c>
      <c r="DS493" s="16">
        <f>SUM(SA!DU185,SA!DU275,SA!DU229,SA!DU319)</f>
        <v>0</v>
      </c>
      <c r="DT493" s="16">
        <f>SUM(SA!DV185,SA!DV275,SA!DV229,SA!DV319)</f>
        <v>0</v>
      </c>
      <c r="DU493" s="16">
        <f>SUM(SA!DW185,SA!DW275,SA!DW229,SA!DW319)</f>
        <v>0</v>
      </c>
      <c r="DV493" s="16">
        <f>SUM(SA!DX185,SA!DX275,SA!DX229,SA!DX319)</f>
        <v>0</v>
      </c>
      <c r="DW493" s="16">
        <f>SUM(SA!DY185,SA!DY275,SA!DY229,SA!DY319)</f>
        <v>0</v>
      </c>
      <c r="DX493" s="16">
        <f>SUM(SA!DZ185,SA!DZ275,SA!DZ229,SA!DZ319)</f>
        <v>0</v>
      </c>
      <c r="DY493" s="16">
        <f>SUM(SA!EA185,SA!EA275,SA!EA229,SA!EA319)</f>
        <v>0</v>
      </c>
      <c r="DZ493" s="16">
        <f>SUM(SA!EB185,SA!EB275,SA!EB229,SA!EB319)</f>
        <v>0</v>
      </c>
    </row>
    <row r="494" spans="2:130" x14ac:dyDescent="0.25">
      <c r="B494" t="s">
        <v>39</v>
      </c>
      <c r="F494" s="46">
        <f t="shared" si="547"/>
        <v>8416480.2072077338</v>
      </c>
      <c r="H494" s="16">
        <f>SUM(TAS!J185,TAS!J275,TAS!J229,TAS!J319)</f>
        <v>0</v>
      </c>
      <c r="I494" s="16">
        <f>SUM(TAS!K185,TAS!K275,TAS!K229,TAS!K319)</f>
        <v>0</v>
      </c>
      <c r="J494" s="16">
        <f>SUM(TAS!L185,TAS!L275,TAS!L229,TAS!L319)</f>
        <v>0</v>
      </c>
      <c r="K494" s="16">
        <f>SUM(TAS!M185,TAS!M275,TAS!M229,TAS!M319)</f>
        <v>0</v>
      </c>
      <c r="L494" s="16">
        <f>SUM(TAS!N185,TAS!N275,TAS!N229,TAS!N319)</f>
        <v>0</v>
      </c>
      <c r="M494" s="16">
        <f>SUM(TAS!O185,TAS!O275,TAS!O229,TAS!O319)</f>
        <v>0</v>
      </c>
      <c r="N494" s="16">
        <f>SUM(TAS!P185,TAS!P275,TAS!P229,TAS!P319)</f>
        <v>0</v>
      </c>
      <c r="O494" s="16">
        <f>SUM(TAS!Q185,TAS!Q275,TAS!Q229,TAS!Q319)</f>
        <v>0</v>
      </c>
      <c r="P494" s="16">
        <f>SUM(TAS!R185,TAS!R275,TAS!R229,TAS!R319)</f>
        <v>485056.49367437162</v>
      </c>
      <c r="Q494" s="16">
        <f>SUM(TAS!S185,TAS!S275,TAS!S229,TAS!S319)</f>
        <v>0</v>
      </c>
      <c r="R494" s="16">
        <f>SUM(TAS!T185,TAS!T275,TAS!T229,TAS!T319)</f>
        <v>0</v>
      </c>
      <c r="S494" s="16">
        <f>SUM(TAS!U185,TAS!U275,TAS!U229,TAS!U319)</f>
        <v>0</v>
      </c>
      <c r="T494" s="16">
        <f>SUM(TAS!V185,TAS!V275,TAS!V229,TAS!V319)</f>
        <v>0</v>
      </c>
      <c r="U494" s="16">
        <f>SUM(TAS!W185,TAS!W275,TAS!W229,TAS!W319)</f>
        <v>0</v>
      </c>
      <c r="V494" s="16">
        <f>SUM(TAS!X185,TAS!X275,TAS!X229,TAS!X319)</f>
        <v>0</v>
      </c>
      <c r="W494" s="16">
        <f>SUM(TAS!Y185,TAS!Y275,TAS!Y229,TAS!Y319)</f>
        <v>0</v>
      </c>
      <c r="X494" s="16">
        <f>SUM(TAS!Z185,TAS!Z275,TAS!Z229,TAS!Z319)</f>
        <v>0</v>
      </c>
      <c r="Y494" s="16">
        <f>SUM(TAS!AA185,TAS!AA275,TAS!AA229,TAS!AA319)</f>
        <v>0</v>
      </c>
      <c r="Z494" s="16">
        <f>SUM(TAS!AB185,TAS!AB275,TAS!AB229,TAS!AB319)</f>
        <v>0</v>
      </c>
      <c r="AA494" s="16">
        <f>SUM(TAS!AC185,TAS!AC275,TAS!AC229,TAS!AC319)</f>
        <v>0</v>
      </c>
      <c r="AB494" s="16">
        <f>SUM(TAS!AD185,TAS!AD275,TAS!AD229,TAS!AD319)</f>
        <v>502033.47095297481</v>
      </c>
      <c r="AC494" s="16">
        <f>SUM(TAS!AE185,TAS!AE275,TAS!AE229,TAS!AE319)</f>
        <v>0</v>
      </c>
      <c r="AD494" s="16">
        <f>SUM(TAS!AF185,TAS!AF275,TAS!AF229,TAS!AF319)</f>
        <v>0</v>
      </c>
      <c r="AE494" s="16">
        <f>SUM(TAS!AG185,TAS!AG275,TAS!AG229,TAS!AG319)</f>
        <v>0</v>
      </c>
      <c r="AF494" s="16">
        <f>SUM(TAS!AH185,TAS!AH275,TAS!AH229,TAS!AH319)</f>
        <v>386253.64746949321</v>
      </c>
      <c r="AG494" s="16">
        <f>SUM(TAS!AI185,TAS!AI275,TAS!AI229,TAS!AI319)</f>
        <v>387288.51728906826</v>
      </c>
      <c r="AH494" s="16">
        <f>SUM(TAS!AJ185,TAS!AJ275,TAS!AJ229,TAS!AJ319)</f>
        <v>388437.50052437023</v>
      </c>
      <c r="AI494" s="16">
        <f>SUM(TAS!AK185,TAS!AK275,TAS!AK229,TAS!AK319)</f>
        <v>389552.66524706694</v>
      </c>
      <c r="AJ494" s="16">
        <f>SUM(TAS!AL185,TAS!AL275,TAS!AL229,TAS!AL319)</f>
        <v>390671.0314947376</v>
      </c>
      <c r="AK494" s="16">
        <f>SUM(TAS!AM185,TAS!AM275,TAS!AM229,TAS!AM319)</f>
        <v>391792.60845863627</v>
      </c>
      <c r="AL494" s="16">
        <f>SUM(TAS!AN185,TAS!AN275,TAS!AN229,TAS!AN319)</f>
        <v>392917.40535640385</v>
      </c>
      <c r="AM494" s="16">
        <f>SUM(TAS!AO185,TAS!AO275,TAS!AO229,TAS!AO319)</f>
        <v>394045.43143214448</v>
      </c>
      <c r="AN494" s="16">
        <f>SUM(TAS!AP185,TAS!AP275,TAS!AP229,TAS!AP319)</f>
        <v>395176.695956501</v>
      </c>
      <c r="AO494" s="16">
        <f>SUM(TAS!AQ185,TAS!AQ275,TAS!AQ229,TAS!AQ319)</f>
        <v>396311.20822673145</v>
      </c>
      <c r="AP494" s="16">
        <f>SUM(TAS!AR185,TAS!AR275,TAS!AR229,TAS!AR319)</f>
        <v>397448.9775667853</v>
      </c>
      <c r="AQ494" s="16">
        <f>SUM(TAS!AS185,TAS!AS275,TAS!AS229,TAS!AS319)</f>
        <v>398590.01332738006</v>
      </c>
      <c r="AR494" s="16">
        <f>SUM(TAS!AT185,TAS!AT275,TAS!AT229,TAS!AT319)</f>
        <v>399734.32488607842</v>
      </c>
      <c r="AS494" s="16">
        <f>SUM(TAS!AU185,TAS!AU275,TAS!AU229,TAS!AU319)</f>
        <v>400805.31280135881</v>
      </c>
      <c r="AT494" s="16">
        <f>SUM(TAS!AV185,TAS!AV275,TAS!AV229,TAS!AV319)</f>
        <v>401994.39681617095</v>
      </c>
      <c r="AU494" s="16">
        <f>SUM(TAS!AW185,TAS!AW275,TAS!AW229,TAS!AW319)</f>
        <v>403148.48201506649</v>
      </c>
      <c r="AV494" s="16">
        <f>SUM(TAS!AX185,TAS!AX275,TAS!AX229,TAS!AX319)</f>
        <v>404305.88047568122</v>
      </c>
      <c r="AW494" s="16">
        <f>SUM(TAS!AY185,TAS!AY275,TAS!AY229,TAS!AY319)</f>
        <v>405466.60171005398</v>
      </c>
      <c r="AX494" s="16">
        <f>SUM(TAS!AZ185,TAS!AZ275,TAS!AZ229,TAS!AZ319)</f>
        <v>305449.54152665893</v>
      </c>
      <c r="AY494" s="16">
        <f>SUM(TAS!BA185,TAS!BA275,TAS!BA229,TAS!BA319)</f>
        <v>0</v>
      </c>
      <c r="AZ494" s="16">
        <f>SUM(TAS!BB185,TAS!BB275,TAS!BB229,TAS!BB319)</f>
        <v>0</v>
      </c>
      <c r="BA494" s="16">
        <f>SUM(TAS!BC185,TAS!BC275,TAS!BC229,TAS!BC319)</f>
        <v>0</v>
      </c>
      <c r="BB494" s="16">
        <f>SUM(TAS!BD185,TAS!BD275,TAS!BD229,TAS!BD319)</f>
        <v>0</v>
      </c>
      <c r="BC494" s="16">
        <f>SUM(TAS!BE185,TAS!BE275,TAS!BE229,TAS!BE319)</f>
        <v>0</v>
      </c>
      <c r="BD494" s="16">
        <f>SUM(TAS!BF185,TAS!BF275,TAS!BF229,TAS!BF319)</f>
        <v>0</v>
      </c>
      <c r="BE494" s="16">
        <f>SUM(TAS!BG185,TAS!BG275,TAS!BG229,TAS!BG319)</f>
        <v>0</v>
      </c>
      <c r="BF494" s="16">
        <f>SUM(TAS!BH185,TAS!BH275,TAS!BH229,TAS!BH319)</f>
        <v>0</v>
      </c>
      <c r="BG494" s="16">
        <f>SUM(TAS!BI185,TAS!BI275,TAS!BI229,TAS!BI319)</f>
        <v>0</v>
      </c>
      <c r="BH494" s="16">
        <f>SUM(TAS!BJ185,TAS!BJ275,TAS!BJ229,TAS!BJ319)</f>
        <v>0</v>
      </c>
      <c r="BI494" s="16">
        <f>SUM(TAS!BK185,TAS!BK275,TAS!BK229,TAS!BK319)</f>
        <v>0</v>
      </c>
      <c r="BJ494" s="16">
        <f>SUM(TAS!BL185,TAS!BL275,TAS!BL229,TAS!BL319)</f>
        <v>0</v>
      </c>
      <c r="BK494" s="16">
        <f>SUM(TAS!BM185,TAS!BM275,TAS!BM229,TAS!BM319)</f>
        <v>0</v>
      </c>
      <c r="BL494" s="16">
        <f>SUM(TAS!BN185,TAS!BN275,TAS!BN229,TAS!BN319)</f>
        <v>0</v>
      </c>
      <c r="BM494" s="16">
        <f>SUM(TAS!BO185,TAS!BO275,TAS!BO229,TAS!BO319)</f>
        <v>0</v>
      </c>
      <c r="BN494" s="16">
        <f>SUM(TAS!BP185,TAS!BP275,TAS!BP229,TAS!BP319)</f>
        <v>0</v>
      </c>
      <c r="BO494" s="16">
        <f>SUM(TAS!BQ185,TAS!BQ275,TAS!BQ229,TAS!BQ319)</f>
        <v>0</v>
      </c>
      <c r="BP494" s="16">
        <f>SUM(TAS!BR185,TAS!BR275,TAS!BR229,TAS!BR319)</f>
        <v>0</v>
      </c>
      <c r="BQ494" s="16">
        <f>SUM(TAS!BS185,TAS!BS275,TAS!BS229,TAS!BS319)</f>
        <v>0</v>
      </c>
      <c r="BR494" s="16">
        <f>SUM(TAS!BT185,TAS!BT275,TAS!BT229,TAS!BT319)</f>
        <v>0</v>
      </c>
      <c r="BS494" s="16">
        <f>SUM(TAS!BU185,TAS!BU275,TAS!BU229,TAS!BU319)</f>
        <v>0</v>
      </c>
      <c r="BT494" s="16">
        <f>SUM(TAS!BV185,TAS!BV275,TAS!BV229,TAS!BV319)</f>
        <v>0</v>
      </c>
      <c r="BU494" s="16">
        <f>SUM(TAS!BW185,TAS!BW275,TAS!BW229,TAS!BW319)</f>
        <v>0</v>
      </c>
      <c r="BV494" s="16">
        <f>SUM(TAS!BX185,TAS!BX275,TAS!BX229,TAS!BX319)</f>
        <v>0</v>
      </c>
      <c r="BW494" s="16">
        <f>SUM(TAS!BY185,TAS!BY275,TAS!BY229,TAS!BY319)</f>
        <v>0</v>
      </c>
      <c r="BX494" s="16">
        <f>SUM(TAS!BZ185,TAS!BZ275,TAS!BZ229,TAS!BZ319)</f>
        <v>0</v>
      </c>
      <c r="BY494" s="16">
        <f>SUM(TAS!CA185,TAS!CA275,TAS!CA229,TAS!CA319)</f>
        <v>0</v>
      </c>
      <c r="BZ494" s="16">
        <f>SUM(TAS!CB185,TAS!CB275,TAS!CB229,TAS!CB319)</f>
        <v>0</v>
      </c>
      <c r="CA494" s="16">
        <f>SUM(TAS!CC185,TAS!CC275,TAS!CC229,TAS!CC319)</f>
        <v>0</v>
      </c>
      <c r="CB494" s="16">
        <f>SUM(TAS!CD185,TAS!CD275,TAS!CD229,TAS!CD319)</f>
        <v>0</v>
      </c>
      <c r="CC494" s="16">
        <f>SUM(TAS!CE185,TAS!CE275,TAS!CE229,TAS!CE319)</f>
        <v>0</v>
      </c>
      <c r="CD494" s="16">
        <f>SUM(TAS!CF185,TAS!CF275,TAS!CF229,TAS!CF319)</f>
        <v>0</v>
      </c>
      <c r="CE494" s="16">
        <f>SUM(TAS!CG185,TAS!CG275,TAS!CG229,TAS!CG319)</f>
        <v>0</v>
      </c>
      <c r="CF494" s="16">
        <f>SUM(TAS!CH185,TAS!CH275,TAS!CH229,TAS!CH319)</f>
        <v>0</v>
      </c>
      <c r="CG494" s="16">
        <f>SUM(TAS!CI185,TAS!CI275,TAS!CI229,TAS!CI319)</f>
        <v>0</v>
      </c>
      <c r="CH494" s="16">
        <f>SUM(TAS!CJ185,TAS!CJ275,TAS!CJ229,TAS!CJ319)</f>
        <v>0</v>
      </c>
      <c r="CI494" s="16">
        <f>SUM(TAS!CK185,TAS!CK275,TAS!CK229,TAS!CK319)</f>
        <v>0</v>
      </c>
      <c r="CJ494" s="16">
        <f>SUM(TAS!CL185,TAS!CL275,TAS!CL229,TAS!CL319)</f>
        <v>0</v>
      </c>
      <c r="CK494" s="16">
        <f>SUM(TAS!CM185,TAS!CM275,TAS!CM229,TAS!CM319)</f>
        <v>0</v>
      </c>
      <c r="CL494" s="16">
        <f>SUM(TAS!CN185,TAS!CN275,TAS!CN229,TAS!CN319)</f>
        <v>0</v>
      </c>
      <c r="CM494" s="16">
        <f>SUM(TAS!CO185,TAS!CO275,TAS!CO229,TAS!CO319)</f>
        <v>0</v>
      </c>
      <c r="CN494" s="16">
        <f>SUM(TAS!CP185,TAS!CP275,TAS!CP229,TAS!CP319)</f>
        <v>0</v>
      </c>
      <c r="CO494" s="16">
        <f>SUM(TAS!CQ185,TAS!CQ275,TAS!CQ229,TAS!CQ319)</f>
        <v>0</v>
      </c>
      <c r="CP494" s="16">
        <f>SUM(TAS!CR185,TAS!CR275,TAS!CR229,TAS!CR319)</f>
        <v>0</v>
      </c>
      <c r="CQ494" s="16">
        <f>SUM(TAS!CS185,TAS!CS275,TAS!CS229,TAS!CS319)</f>
        <v>0</v>
      </c>
      <c r="CR494" s="16">
        <f>SUM(TAS!CT185,TAS!CT275,TAS!CT229,TAS!CT319)</f>
        <v>0</v>
      </c>
      <c r="CS494" s="16">
        <f>SUM(TAS!CU185,TAS!CU275,TAS!CU229,TAS!CU319)</f>
        <v>0</v>
      </c>
      <c r="CT494" s="16">
        <f>SUM(TAS!CV185,TAS!CV275,TAS!CV229,TAS!CV319)</f>
        <v>0</v>
      </c>
      <c r="CU494" s="16">
        <f>SUM(TAS!CW185,TAS!CW275,TAS!CW229,TAS!CW319)</f>
        <v>0</v>
      </c>
      <c r="CV494" s="16">
        <f>SUM(TAS!CX185,TAS!CX275,TAS!CX229,TAS!CX319)</f>
        <v>0</v>
      </c>
      <c r="CW494" s="16">
        <f>SUM(TAS!CY185,TAS!CY275,TAS!CY229,TAS!CY319)</f>
        <v>0</v>
      </c>
      <c r="CX494" s="16">
        <f>SUM(TAS!CZ185,TAS!CZ275,TAS!CZ229,TAS!CZ319)</f>
        <v>0</v>
      </c>
      <c r="CY494" s="16">
        <f>SUM(TAS!DA185,TAS!DA275,TAS!DA229,TAS!DA319)</f>
        <v>0</v>
      </c>
      <c r="CZ494" s="16">
        <f>SUM(TAS!DB185,TAS!DB275,TAS!DB229,TAS!DB319)</f>
        <v>0</v>
      </c>
      <c r="DA494" s="16">
        <f>SUM(TAS!DC185,TAS!DC275,TAS!DC229,TAS!DC319)</f>
        <v>0</v>
      </c>
      <c r="DB494" s="16">
        <f>SUM(TAS!DD185,TAS!DD275,TAS!DD229,TAS!DD319)</f>
        <v>0</v>
      </c>
      <c r="DC494" s="16">
        <f>SUM(TAS!DE185,TAS!DE275,TAS!DE229,TAS!DE319)</f>
        <v>0</v>
      </c>
      <c r="DD494" s="16">
        <f>SUM(TAS!DF185,TAS!DF275,TAS!DF229,TAS!DF319)</f>
        <v>0</v>
      </c>
      <c r="DE494" s="16">
        <f>SUM(TAS!DG185,TAS!DG275,TAS!DG229,TAS!DG319)</f>
        <v>0</v>
      </c>
      <c r="DF494" s="16">
        <f>SUM(TAS!DH185,TAS!DH275,TAS!DH229,TAS!DH319)</f>
        <v>0</v>
      </c>
      <c r="DG494" s="16">
        <f>SUM(TAS!DI185,TAS!DI275,TAS!DI229,TAS!DI319)</f>
        <v>0</v>
      </c>
      <c r="DH494" s="16">
        <f>SUM(TAS!DJ185,TAS!DJ275,TAS!DJ229,TAS!DJ319)</f>
        <v>0</v>
      </c>
      <c r="DI494" s="16">
        <f>SUM(TAS!DK185,TAS!DK275,TAS!DK229,TAS!DK319)</f>
        <v>0</v>
      </c>
      <c r="DJ494" s="16">
        <f>SUM(TAS!DL185,TAS!DL275,TAS!DL229,TAS!DL319)</f>
        <v>0</v>
      </c>
      <c r="DK494" s="16">
        <f>SUM(TAS!DM185,TAS!DM275,TAS!DM229,TAS!DM319)</f>
        <v>0</v>
      </c>
      <c r="DL494" s="16">
        <f>SUM(TAS!DN185,TAS!DN275,TAS!DN229,TAS!DN319)</f>
        <v>0</v>
      </c>
      <c r="DM494" s="16">
        <f>SUM(TAS!DO185,TAS!DO275,TAS!DO229,TAS!DO319)</f>
        <v>0</v>
      </c>
      <c r="DN494" s="16">
        <f>SUM(TAS!DP185,TAS!DP275,TAS!DP229,TAS!DP319)</f>
        <v>0</v>
      </c>
      <c r="DO494" s="16">
        <f>SUM(TAS!DQ185,TAS!DQ275,TAS!DQ229,TAS!DQ319)</f>
        <v>0</v>
      </c>
      <c r="DP494" s="16">
        <f>SUM(TAS!DR185,TAS!DR275,TAS!DR229,TAS!DR319)</f>
        <v>0</v>
      </c>
      <c r="DQ494" s="16">
        <f>SUM(TAS!DS185,TAS!DS275,TAS!DS229,TAS!DS319)</f>
        <v>0</v>
      </c>
      <c r="DR494" s="16">
        <f>SUM(TAS!DT185,TAS!DT275,TAS!DT229,TAS!DT319)</f>
        <v>0</v>
      </c>
      <c r="DS494" s="16">
        <f>SUM(TAS!DU185,TAS!DU275,TAS!DU229,TAS!DU319)</f>
        <v>0</v>
      </c>
      <c r="DT494" s="16">
        <f>SUM(TAS!DV185,TAS!DV275,TAS!DV229,TAS!DV319)</f>
        <v>0</v>
      </c>
      <c r="DU494" s="16">
        <f>SUM(TAS!DW185,TAS!DW275,TAS!DW229,TAS!DW319)</f>
        <v>0</v>
      </c>
      <c r="DV494" s="16">
        <f>SUM(TAS!DX185,TAS!DX275,TAS!DX229,TAS!DX319)</f>
        <v>0</v>
      </c>
      <c r="DW494" s="16">
        <f>SUM(TAS!DY185,TAS!DY275,TAS!DY229,TAS!DY319)</f>
        <v>0</v>
      </c>
      <c r="DX494" s="16">
        <f>SUM(TAS!DZ185,TAS!DZ275,TAS!DZ229,TAS!DZ319)</f>
        <v>0</v>
      </c>
      <c r="DY494" s="16">
        <f>SUM(TAS!EA185,TAS!EA275,TAS!EA229,TAS!EA319)</f>
        <v>0</v>
      </c>
      <c r="DZ494" s="16">
        <f>SUM(TAS!EB185,TAS!EB275,TAS!EB229,TAS!EB319)</f>
        <v>0</v>
      </c>
    </row>
    <row r="495" spans="2:130" x14ac:dyDescent="0.25">
      <c r="B495" t="s">
        <v>41</v>
      </c>
      <c r="F495" s="46">
        <f>SUM(H495:DZ495)</f>
        <v>20313927.29444328</v>
      </c>
      <c r="H495" s="16">
        <f>SUM(WA!J185,WA!J275,WA!J229,WA!J319)</f>
        <v>0</v>
      </c>
      <c r="I495" s="16">
        <f>SUM(WA!K185,WA!K275,WA!K229,WA!K319)</f>
        <v>0</v>
      </c>
      <c r="J495" s="16">
        <f>SUM(WA!L185,WA!L275,WA!L229,WA!L319)</f>
        <v>0</v>
      </c>
      <c r="K495" s="16">
        <f>SUM(WA!M185,WA!M275,WA!M229,WA!M319)</f>
        <v>0</v>
      </c>
      <c r="L495" s="16">
        <f>SUM(WA!N185,WA!N275,WA!N229,WA!N319)</f>
        <v>0</v>
      </c>
      <c r="M495" s="16">
        <f>SUM(WA!O185,WA!O275,WA!O229,WA!O319)</f>
        <v>0</v>
      </c>
      <c r="N495" s="16">
        <f>SUM(WA!P185,WA!P275,WA!P229,WA!P319)</f>
        <v>976243.17571665661</v>
      </c>
      <c r="O495" s="16">
        <f>SUM(WA!Q185,WA!Q275,WA!Q229,WA!Q319)</f>
        <v>0</v>
      </c>
      <c r="P495" s="16">
        <f>SUM(WA!R185,WA!R275,WA!R229,WA!R319)</f>
        <v>0</v>
      </c>
      <c r="Q495" s="16">
        <f>SUM(WA!S185,WA!S275,WA!S229,WA!S319)</f>
        <v>0</v>
      </c>
      <c r="R495" s="16">
        <f>SUM(WA!T185,WA!T275,WA!T229,WA!T319)</f>
        <v>0</v>
      </c>
      <c r="S495" s="16">
        <f>SUM(WA!U185,WA!U275,WA!U229,WA!U319)</f>
        <v>0</v>
      </c>
      <c r="T495" s="16">
        <f>SUM(WA!V185,WA!V275,WA!V229,WA!V319)</f>
        <v>0</v>
      </c>
      <c r="U495" s="16">
        <f>SUM(WA!W185,WA!W275,WA!W229,WA!W319)</f>
        <v>0</v>
      </c>
      <c r="V495" s="16">
        <f>SUM(WA!X185,WA!X275,WA!X229,WA!X319)</f>
        <v>0</v>
      </c>
      <c r="W495" s="16">
        <f>SUM(WA!Y185,WA!Y275,WA!Y229,WA!Y319)</f>
        <v>0</v>
      </c>
      <c r="X495" s="16">
        <f>SUM(WA!Z185,WA!Z275,WA!Z229,WA!Z319)</f>
        <v>0</v>
      </c>
      <c r="Y495" s="16">
        <f>SUM(WA!AA185,WA!AA275,WA!AA229,WA!AA319)</f>
        <v>0</v>
      </c>
      <c r="Z495" s="16">
        <f>SUM(WA!AB185,WA!AB275,WA!AB229,WA!AB319)</f>
        <v>1010411.6868667399</v>
      </c>
      <c r="AA495" s="16">
        <f>SUM(WA!AC185,WA!AC275,WA!AC229,WA!AC319)</f>
        <v>0</v>
      </c>
      <c r="AB495" s="16">
        <f>SUM(WA!AD185,WA!AD275,WA!AD229,WA!AD319)</f>
        <v>0</v>
      </c>
      <c r="AC495" s="16">
        <f>SUM(WA!AE185,WA!AE275,WA!AE229,WA!AE319)</f>
        <v>0</v>
      </c>
      <c r="AD495" s="16">
        <f>SUM(WA!AF185,WA!AF275,WA!AF229,WA!AF319)</f>
        <v>0</v>
      </c>
      <c r="AE495" s="16">
        <f>SUM(WA!AG185,WA!AG275,WA!AG229,WA!AG319)</f>
        <v>0</v>
      </c>
      <c r="AF495" s="16">
        <f>SUM(WA!AH185,WA!AH275,WA!AH229,WA!AH319)</f>
        <v>952834.02726658864</v>
      </c>
      <c r="AG495" s="16">
        <f>SUM(WA!AI185,WA!AI275,WA!AI229,WA!AI319)</f>
        <v>955386.90717941907</v>
      </c>
      <c r="AH495" s="16">
        <f>SUM(WA!AJ185,WA!AJ275,WA!AJ229,WA!AJ319)</f>
        <v>958221.28901769279</v>
      </c>
      <c r="AI495" s="16">
        <f>SUM(WA!AK185,WA!AK275,WA!AK229,WA!AK319)</f>
        <v>960972.24528892559</v>
      </c>
      <c r="AJ495" s="16">
        <f>SUM(WA!AL185,WA!AL275,WA!AL229,WA!AL319)</f>
        <v>963731.09927699377</v>
      </c>
      <c r="AK495" s="16">
        <f>SUM(WA!AM185,WA!AM275,WA!AM229,WA!AM319)</f>
        <v>966497.8736554425</v>
      </c>
      <c r="AL495" s="16">
        <f>SUM(WA!AN185,WA!AN275,WA!AN229,WA!AN319)</f>
        <v>969272.59116291022</v>
      </c>
      <c r="AM495" s="16">
        <f>SUM(WA!AO185,WA!AO275,WA!AO229,WA!AO319)</f>
        <v>972055.27460331586</v>
      </c>
      <c r="AN495" s="16">
        <f>SUM(WA!AP185,WA!AP275,WA!AP229,WA!AP319)</f>
        <v>974845.94684604625</v>
      </c>
      <c r="AO495" s="16">
        <f>SUM(WA!AQ185,WA!AQ275,WA!AQ229,WA!AQ319)</f>
        <v>977644.63082614355</v>
      </c>
      <c r="AP495" s="16">
        <f>SUM(WA!AR185,WA!AR275,WA!AR229,WA!AR319)</f>
        <v>980451.34954449453</v>
      </c>
      <c r="AQ495" s="16">
        <f>SUM(WA!AS185,WA!AS275,WA!AS229,WA!AS319)</f>
        <v>983266.12606801873</v>
      </c>
      <c r="AR495" s="16">
        <f>SUM(WA!AT185,WA!AT275,WA!AT229,WA!AT319)</f>
        <v>986088.98352985887</v>
      </c>
      <c r="AS495" s="16">
        <f>SUM(WA!AU185,WA!AU275,WA!AU229,WA!AU319)</f>
        <v>988730.96176140709</v>
      </c>
      <c r="AT495" s="16">
        <f>SUM(WA!AV185,WA!AV275,WA!AV229,WA!AV319)</f>
        <v>991664.2666454243</v>
      </c>
      <c r="AU495" s="16">
        <f>SUM(WA!AW185,WA!AW275,WA!AW229,WA!AW319)</f>
        <v>994511.23431829084</v>
      </c>
      <c r="AV495" s="16">
        <f>SUM(WA!AX185,WA!AX275,WA!AX229,WA!AX319)</f>
        <v>997366.37534700241</v>
      </c>
      <c r="AW495" s="16">
        <f>SUM(WA!AY185,WA!AY275,WA!AY229,WA!AY319)</f>
        <v>1000229.7131964362</v>
      </c>
      <c r="AX495" s="16">
        <f>SUM(WA!AZ185,WA!AZ275,WA!AZ229,WA!AZ319)</f>
        <v>753501.5363254695</v>
      </c>
      <c r="AY495" s="16">
        <f>SUM(WA!BA185,WA!BA275,WA!BA229,WA!BA319)</f>
        <v>0</v>
      </c>
      <c r="AZ495" s="16">
        <f>SUM(WA!BB185,WA!BB275,WA!BB229,WA!BB319)</f>
        <v>0</v>
      </c>
      <c r="BA495" s="16">
        <f>SUM(WA!BC185,WA!BC275,WA!BC229,WA!BC319)</f>
        <v>0</v>
      </c>
      <c r="BB495" s="16">
        <f>SUM(WA!BD185,WA!BD275,WA!BD229,WA!BD319)</f>
        <v>0</v>
      </c>
      <c r="BC495" s="16">
        <f>SUM(WA!BE185,WA!BE275,WA!BE229,WA!BE319)</f>
        <v>0</v>
      </c>
      <c r="BD495" s="16">
        <f>SUM(WA!BF185,WA!BF275,WA!BF229,WA!BF319)</f>
        <v>0</v>
      </c>
      <c r="BE495" s="16">
        <f>SUM(WA!BG185,WA!BG275,WA!BG229,WA!BG319)</f>
        <v>0</v>
      </c>
      <c r="BF495" s="16">
        <f>SUM(WA!BH185,WA!BH275,WA!BH229,WA!BH319)</f>
        <v>0</v>
      </c>
      <c r="BG495" s="16">
        <f>SUM(WA!BI185,WA!BI275,WA!BI229,WA!BI319)</f>
        <v>0</v>
      </c>
      <c r="BH495" s="16">
        <f>SUM(WA!BJ185,WA!BJ275,WA!BJ229,WA!BJ319)</f>
        <v>0</v>
      </c>
      <c r="BI495" s="16">
        <f>SUM(WA!BK185,WA!BK275,WA!BK229,WA!BK319)</f>
        <v>0</v>
      </c>
      <c r="BJ495" s="16">
        <f>SUM(WA!BL185,WA!BL275,WA!BL229,WA!BL319)</f>
        <v>0</v>
      </c>
      <c r="BK495" s="16">
        <f>SUM(WA!BM185,WA!BM275,WA!BM229,WA!BM319)</f>
        <v>0</v>
      </c>
      <c r="BL495" s="16">
        <f>SUM(WA!BN185,WA!BN275,WA!BN229,WA!BN319)</f>
        <v>0</v>
      </c>
      <c r="BM495" s="16">
        <f>SUM(WA!BO185,WA!BO275,WA!BO229,WA!BO319)</f>
        <v>0</v>
      </c>
      <c r="BN495" s="16">
        <f>SUM(WA!BP185,WA!BP275,WA!BP229,WA!BP319)</f>
        <v>0</v>
      </c>
      <c r="BO495" s="16">
        <f>SUM(WA!BQ185,WA!BQ275,WA!BQ229,WA!BQ319)</f>
        <v>0</v>
      </c>
      <c r="BP495" s="16">
        <f>SUM(WA!BR185,WA!BR275,WA!BR229,WA!BR319)</f>
        <v>0</v>
      </c>
      <c r="BQ495" s="16">
        <f>SUM(WA!BS185,WA!BS275,WA!BS229,WA!BS319)</f>
        <v>0</v>
      </c>
      <c r="BR495" s="16">
        <f>SUM(WA!BT185,WA!BT275,WA!BT229,WA!BT319)</f>
        <v>0</v>
      </c>
      <c r="BS495" s="16">
        <f>SUM(WA!BU185,WA!BU275,WA!BU229,WA!BU319)</f>
        <v>0</v>
      </c>
      <c r="BT495" s="16">
        <f>SUM(WA!BV185,WA!BV275,WA!BV229,WA!BV319)</f>
        <v>0</v>
      </c>
      <c r="BU495" s="16">
        <f>SUM(WA!BW185,WA!BW275,WA!BW229,WA!BW319)</f>
        <v>0</v>
      </c>
      <c r="BV495" s="16">
        <f>SUM(WA!BX185,WA!BX275,WA!BX229,WA!BX319)</f>
        <v>0</v>
      </c>
      <c r="BW495" s="16">
        <f>SUM(WA!BY185,WA!BY275,WA!BY229,WA!BY319)</f>
        <v>0</v>
      </c>
      <c r="BX495" s="16">
        <f>SUM(WA!BZ185,WA!BZ275,WA!BZ229,WA!BZ319)</f>
        <v>0</v>
      </c>
      <c r="BY495" s="16">
        <f>SUM(WA!CA185,WA!CA275,WA!CA229,WA!CA319)</f>
        <v>0</v>
      </c>
      <c r="BZ495" s="16">
        <f>SUM(WA!CB185,WA!CB275,WA!CB229,WA!CB319)</f>
        <v>0</v>
      </c>
      <c r="CA495" s="16">
        <f>SUM(WA!CC185,WA!CC275,WA!CC229,WA!CC319)</f>
        <v>0</v>
      </c>
      <c r="CB495" s="16">
        <f>SUM(WA!CD185,WA!CD275,WA!CD229,WA!CD319)</f>
        <v>0</v>
      </c>
      <c r="CC495" s="16">
        <f>SUM(WA!CE185,WA!CE275,WA!CE229,WA!CE319)</f>
        <v>0</v>
      </c>
      <c r="CD495" s="16">
        <f>SUM(WA!CF185,WA!CF275,WA!CF229,WA!CF319)</f>
        <v>0</v>
      </c>
      <c r="CE495" s="16">
        <f>SUM(WA!CG185,WA!CG275,WA!CG229,WA!CG319)</f>
        <v>0</v>
      </c>
      <c r="CF495" s="16">
        <f>SUM(WA!CH185,WA!CH275,WA!CH229,WA!CH319)</f>
        <v>0</v>
      </c>
      <c r="CG495" s="16">
        <f>SUM(WA!CI185,WA!CI275,WA!CI229,WA!CI319)</f>
        <v>0</v>
      </c>
      <c r="CH495" s="16">
        <f>SUM(WA!CJ185,WA!CJ275,WA!CJ229,WA!CJ319)</f>
        <v>0</v>
      </c>
      <c r="CI495" s="16">
        <f>SUM(WA!CK185,WA!CK275,WA!CK229,WA!CK319)</f>
        <v>0</v>
      </c>
      <c r="CJ495" s="16">
        <f>SUM(WA!CL185,WA!CL275,WA!CL229,WA!CL319)</f>
        <v>0</v>
      </c>
      <c r="CK495" s="16">
        <f>SUM(WA!CM185,WA!CM275,WA!CM229,WA!CM319)</f>
        <v>0</v>
      </c>
      <c r="CL495" s="16">
        <f>SUM(WA!CN185,WA!CN275,WA!CN229,WA!CN319)</f>
        <v>0</v>
      </c>
      <c r="CM495" s="16">
        <f>SUM(WA!CO185,WA!CO275,WA!CO229,WA!CO319)</f>
        <v>0</v>
      </c>
      <c r="CN495" s="16">
        <f>SUM(WA!CP185,WA!CP275,WA!CP229,WA!CP319)</f>
        <v>0</v>
      </c>
      <c r="CO495" s="16">
        <f>SUM(WA!CQ185,WA!CQ275,WA!CQ229,WA!CQ319)</f>
        <v>0</v>
      </c>
      <c r="CP495" s="16">
        <f>SUM(WA!CR185,WA!CR275,WA!CR229,WA!CR319)</f>
        <v>0</v>
      </c>
      <c r="CQ495" s="16">
        <f>SUM(WA!CS185,WA!CS275,WA!CS229,WA!CS319)</f>
        <v>0</v>
      </c>
      <c r="CR495" s="16">
        <f>SUM(WA!CT185,WA!CT275,WA!CT229,WA!CT319)</f>
        <v>0</v>
      </c>
      <c r="CS495" s="16">
        <f>SUM(WA!CU185,WA!CU275,WA!CU229,WA!CU319)</f>
        <v>0</v>
      </c>
      <c r="CT495" s="16">
        <f>SUM(WA!CV185,WA!CV275,WA!CV229,WA!CV319)</f>
        <v>0</v>
      </c>
      <c r="CU495" s="16">
        <f>SUM(WA!CW185,WA!CW275,WA!CW229,WA!CW319)</f>
        <v>0</v>
      </c>
      <c r="CV495" s="16">
        <f>SUM(WA!CX185,WA!CX275,WA!CX229,WA!CX319)</f>
        <v>0</v>
      </c>
      <c r="CW495" s="16">
        <f>SUM(WA!CY185,WA!CY275,WA!CY229,WA!CY319)</f>
        <v>0</v>
      </c>
      <c r="CX495" s="16">
        <f>SUM(WA!CZ185,WA!CZ275,WA!CZ229,WA!CZ319)</f>
        <v>0</v>
      </c>
      <c r="CY495" s="16">
        <f>SUM(WA!DA185,WA!DA275,WA!DA229,WA!DA319)</f>
        <v>0</v>
      </c>
      <c r="CZ495" s="16">
        <f>SUM(WA!DB185,WA!DB275,WA!DB229,WA!DB319)</f>
        <v>0</v>
      </c>
      <c r="DA495" s="16">
        <f>SUM(WA!DC185,WA!DC275,WA!DC229,WA!DC319)</f>
        <v>0</v>
      </c>
      <c r="DB495" s="16">
        <f>SUM(WA!DD185,WA!DD275,WA!DD229,WA!DD319)</f>
        <v>0</v>
      </c>
      <c r="DC495" s="16">
        <f>SUM(WA!DE185,WA!DE275,WA!DE229,WA!DE319)</f>
        <v>0</v>
      </c>
      <c r="DD495" s="16">
        <f>SUM(WA!DF185,WA!DF275,WA!DF229,WA!DF319)</f>
        <v>0</v>
      </c>
      <c r="DE495" s="16">
        <f>SUM(WA!DG185,WA!DG275,WA!DG229,WA!DG319)</f>
        <v>0</v>
      </c>
      <c r="DF495" s="16">
        <f>SUM(WA!DH185,WA!DH275,WA!DH229,WA!DH319)</f>
        <v>0</v>
      </c>
      <c r="DG495" s="16">
        <f>SUM(WA!DI185,WA!DI275,WA!DI229,WA!DI319)</f>
        <v>0</v>
      </c>
      <c r="DH495" s="16">
        <f>SUM(WA!DJ185,WA!DJ275,WA!DJ229,WA!DJ319)</f>
        <v>0</v>
      </c>
      <c r="DI495" s="16">
        <f>SUM(WA!DK185,WA!DK275,WA!DK229,WA!DK319)</f>
        <v>0</v>
      </c>
      <c r="DJ495" s="16">
        <f>SUM(WA!DL185,WA!DL275,WA!DL229,WA!DL319)</f>
        <v>0</v>
      </c>
      <c r="DK495" s="16">
        <f>SUM(WA!DM185,WA!DM275,WA!DM229,WA!DM319)</f>
        <v>0</v>
      </c>
      <c r="DL495" s="16">
        <f>SUM(WA!DN185,WA!DN275,WA!DN229,WA!DN319)</f>
        <v>0</v>
      </c>
      <c r="DM495" s="16">
        <f>SUM(WA!DO185,WA!DO275,WA!DO229,WA!DO319)</f>
        <v>0</v>
      </c>
      <c r="DN495" s="16">
        <f>SUM(WA!DP185,WA!DP275,WA!DP229,WA!DP319)</f>
        <v>0</v>
      </c>
      <c r="DO495" s="16">
        <f>SUM(WA!DQ185,WA!DQ275,WA!DQ229,WA!DQ319)</f>
        <v>0</v>
      </c>
      <c r="DP495" s="16">
        <f>SUM(WA!DR185,WA!DR275,WA!DR229,WA!DR319)</f>
        <v>0</v>
      </c>
      <c r="DQ495" s="16">
        <f>SUM(WA!DS185,WA!DS275,WA!DS229,WA!DS319)</f>
        <v>0</v>
      </c>
      <c r="DR495" s="16">
        <f>SUM(WA!DT185,WA!DT275,WA!DT229,WA!DT319)</f>
        <v>0</v>
      </c>
      <c r="DS495" s="16">
        <f>SUM(WA!DU185,WA!DU275,WA!DU229,WA!DU319)</f>
        <v>0</v>
      </c>
      <c r="DT495" s="16">
        <f>SUM(WA!DV185,WA!DV275,WA!DV229,WA!DV319)</f>
        <v>0</v>
      </c>
      <c r="DU495" s="16">
        <f>SUM(WA!DW185,WA!DW275,WA!DW229,WA!DW319)</f>
        <v>0</v>
      </c>
      <c r="DV495" s="16">
        <f>SUM(WA!DX185,WA!DX275,WA!DX229,WA!DX319)</f>
        <v>0</v>
      </c>
      <c r="DW495" s="16">
        <f>SUM(WA!DY185,WA!DY275,WA!DY229,WA!DY319)</f>
        <v>0</v>
      </c>
      <c r="DX495" s="16">
        <f>SUM(WA!DZ185,WA!DZ275,WA!DZ229,WA!DZ319)</f>
        <v>0</v>
      </c>
      <c r="DY495" s="16">
        <f>SUM(WA!EA185,WA!EA275,WA!EA229,WA!EA319)</f>
        <v>0</v>
      </c>
      <c r="DZ495" s="16">
        <f>SUM(WA!EB185,WA!EB275,WA!EB229,WA!EB319)</f>
        <v>0</v>
      </c>
    </row>
    <row r="496" spans="2:130" x14ac:dyDescent="0.25">
      <c r="B496" t="s">
        <v>490</v>
      </c>
      <c r="F496" s="46">
        <f>SUM(H496:DZ496)</f>
        <v>0</v>
      </c>
      <c r="H496" s="16">
        <f>SUM(VIC!J185,VIC!J275,VIC!J229,VIC!J319)</f>
        <v>0</v>
      </c>
      <c r="I496" s="16">
        <f>SUM(VIC!K185,VIC!K275,VIC!K229,VIC!K319)</f>
        <v>0</v>
      </c>
      <c r="J496" s="16">
        <f>SUM(VIC!L185,VIC!L275,VIC!L229,VIC!L319)</f>
        <v>0</v>
      </c>
      <c r="K496" s="16">
        <f>SUM(VIC!M185,VIC!M275,VIC!M229,VIC!M319)</f>
        <v>0</v>
      </c>
      <c r="L496" s="16">
        <f>SUM(VIC!N185,VIC!N275,VIC!N229,VIC!N319)</f>
        <v>0</v>
      </c>
      <c r="M496" s="16">
        <f>SUM(VIC!O185,VIC!O275,VIC!O229,VIC!O319)</f>
        <v>0</v>
      </c>
      <c r="N496" s="16">
        <f>SUM(VIC!P185,VIC!P275,VIC!P229,VIC!P319)</f>
        <v>0</v>
      </c>
      <c r="O496" s="16">
        <f>SUM(VIC!Q185,VIC!Q275,VIC!Q229,VIC!Q319)</f>
        <v>0</v>
      </c>
      <c r="P496" s="16">
        <f>SUM(VIC!R185,VIC!R275,VIC!R229,VIC!R319)</f>
        <v>0</v>
      </c>
      <c r="Q496" s="16">
        <f>SUM(VIC!S185,VIC!S275,VIC!S229,VIC!S319)</f>
        <v>0</v>
      </c>
      <c r="R496" s="16">
        <f>SUM(VIC!T185,VIC!T275,VIC!T229,VIC!T319)</f>
        <v>0</v>
      </c>
      <c r="S496" s="16">
        <f>SUM(VIC!U185,VIC!U275,VIC!U229,VIC!U319)</f>
        <v>0</v>
      </c>
      <c r="T496" s="16">
        <f>SUM(VIC!V185,VIC!V275,VIC!V229,VIC!V319)</f>
        <v>0</v>
      </c>
      <c r="U496" s="16">
        <f>SUM(VIC!W185,VIC!W275,VIC!W229,VIC!W319)</f>
        <v>0</v>
      </c>
      <c r="V496" s="16">
        <f>SUM(VIC!X185,VIC!X275,VIC!X229,VIC!X319)</f>
        <v>0</v>
      </c>
      <c r="W496" s="16">
        <f>SUM(VIC!Y185,VIC!Y275,VIC!Y229,VIC!Y319)</f>
        <v>0</v>
      </c>
      <c r="X496" s="16">
        <f>SUM(VIC!Z185,VIC!Z275,VIC!Z229,VIC!Z319)</f>
        <v>0</v>
      </c>
      <c r="Y496" s="16">
        <f>SUM(VIC!AA185,VIC!AA275,VIC!AA229,VIC!AA319)</f>
        <v>0</v>
      </c>
      <c r="Z496" s="16">
        <f>SUM(VIC!AB185,VIC!AB275,VIC!AB229,VIC!AB319)</f>
        <v>0</v>
      </c>
      <c r="AA496" s="16">
        <f>SUM(VIC!AC185,VIC!AC275,VIC!AC229,VIC!AC319)</f>
        <v>0</v>
      </c>
      <c r="AB496" s="16">
        <f>SUM(VIC!AD185,VIC!AD275,VIC!AD229,VIC!AD319)</f>
        <v>0</v>
      </c>
      <c r="AC496" s="16">
        <f>SUM(VIC!AE185,VIC!AE275,VIC!AE229,VIC!AE319)</f>
        <v>0</v>
      </c>
      <c r="AD496" s="16">
        <f>SUM(VIC!AF185,VIC!AF275,VIC!AF229,VIC!AF319)</f>
        <v>0</v>
      </c>
      <c r="AE496" s="16">
        <f>SUM(VIC!AG185,VIC!AG275,VIC!AG229,VIC!AG319)</f>
        <v>0</v>
      </c>
      <c r="AF496" s="16">
        <f>SUM(VIC!AH185,VIC!AH275,VIC!AH229,VIC!AH319)</f>
        <v>0</v>
      </c>
      <c r="AG496" s="16">
        <f>SUM(VIC!AI185,VIC!AI275,VIC!AI229,VIC!AI319)</f>
        <v>0</v>
      </c>
      <c r="AH496" s="16">
        <f>SUM(VIC!AJ185,VIC!AJ275,VIC!AJ229,VIC!AJ319)</f>
        <v>0</v>
      </c>
      <c r="AI496" s="16">
        <f>SUM(VIC!AK185,VIC!AK275,VIC!AK229,VIC!AK319)</f>
        <v>0</v>
      </c>
      <c r="AJ496" s="16">
        <f>SUM(VIC!AL185,VIC!AL275,VIC!AL229,VIC!AL319)</f>
        <v>0</v>
      </c>
      <c r="AK496" s="16">
        <f>SUM(VIC!AM185,VIC!AM275,VIC!AM229,VIC!AM319)</f>
        <v>0</v>
      </c>
      <c r="AL496" s="16">
        <f>SUM(VIC!AN185,VIC!AN275,VIC!AN229,VIC!AN319)</f>
        <v>0</v>
      </c>
      <c r="AM496" s="16">
        <f>SUM(VIC!AO185,VIC!AO275,VIC!AO229,VIC!AO319)</f>
        <v>0</v>
      </c>
      <c r="AN496" s="16">
        <f>SUM(VIC!AP185,VIC!AP275,VIC!AP229,VIC!AP319)</f>
        <v>0</v>
      </c>
      <c r="AO496" s="16">
        <f>SUM(VIC!AQ185,VIC!AQ275,VIC!AQ229,VIC!AQ319)</f>
        <v>0</v>
      </c>
      <c r="AP496" s="16">
        <f>SUM(VIC!AR185,VIC!AR275,VIC!AR229,VIC!AR319)</f>
        <v>0</v>
      </c>
      <c r="AQ496" s="16">
        <f>SUM(VIC!AS185,VIC!AS275,VIC!AS229,VIC!AS319)</f>
        <v>0</v>
      </c>
      <c r="AR496" s="16">
        <f>SUM(VIC!AT185,VIC!AT275,VIC!AT229,VIC!AT319)</f>
        <v>0</v>
      </c>
      <c r="AS496" s="16">
        <f>SUM(VIC!AU185,VIC!AU275,VIC!AU229,VIC!AU319)</f>
        <v>0</v>
      </c>
      <c r="AT496" s="16">
        <f>SUM(VIC!AV185,VIC!AV275,VIC!AV229,VIC!AV319)</f>
        <v>0</v>
      </c>
      <c r="AU496" s="16">
        <f>SUM(VIC!AW185,VIC!AW275,VIC!AW229,VIC!AW319)</f>
        <v>0</v>
      </c>
      <c r="AV496" s="16">
        <f>SUM(VIC!AX185,VIC!AX275,VIC!AX229,VIC!AX319)</f>
        <v>0</v>
      </c>
      <c r="AW496" s="16">
        <f>SUM(VIC!AY185,VIC!AY275,VIC!AY229,VIC!AY319)</f>
        <v>0</v>
      </c>
      <c r="AX496" s="16">
        <f>SUM(VIC!AZ185,VIC!AZ275,VIC!AZ229,VIC!AZ319)</f>
        <v>0</v>
      </c>
      <c r="AY496" s="16">
        <f>SUM(VIC!BA185,VIC!BA275,VIC!BA229,VIC!BA319)</f>
        <v>0</v>
      </c>
      <c r="AZ496" s="16">
        <f>SUM(VIC!BB185,VIC!BB275,VIC!BB229,VIC!BB319)</f>
        <v>0</v>
      </c>
      <c r="BA496" s="16">
        <f>SUM(VIC!BC185,VIC!BC275,VIC!BC229,VIC!BC319)</f>
        <v>0</v>
      </c>
      <c r="BB496" s="16">
        <f>SUM(VIC!BD185,VIC!BD275,VIC!BD229,VIC!BD319)</f>
        <v>0</v>
      </c>
      <c r="BC496" s="16">
        <f>SUM(VIC!BE185,VIC!BE275,VIC!BE229,VIC!BE319)</f>
        <v>0</v>
      </c>
      <c r="BD496" s="16">
        <f>SUM(VIC!BF185,VIC!BF275,VIC!BF229,VIC!BF319)</f>
        <v>0</v>
      </c>
      <c r="BE496" s="16">
        <f>SUM(VIC!BG185,VIC!BG275,VIC!BG229,VIC!BG319)</f>
        <v>0</v>
      </c>
      <c r="BF496" s="16">
        <f>SUM(VIC!BH185,VIC!BH275,VIC!BH229,VIC!BH319)</f>
        <v>0</v>
      </c>
      <c r="BG496" s="16">
        <f>SUM(VIC!BI185,VIC!BI275,VIC!BI229,VIC!BI319)</f>
        <v>0</v>
      </c>
      <c r="BH496" s="16">
        <f>SUM(VIC!BJ185,VIC!BJ275,VIC!BJ229,VIC!BJ319)</f>
        <v>0</v>
      </c>
      <c r="BI496" s="16">
        <f>SUM(VIC!BK185,VIC!BK275,VIC!BK229,VIC!BK319)</f>
        <v>0</v>
      </c>
      <c r="BJ496" s="16">
        <f>SUM(VIC!BL185,VIC!BL275,VIC!BL229,VIC!BL319)</f>
        <v>0</v>
      </c>
      <c r="BK496" s="16">
        <f>SUM(VIC!BM185,VIC!BM275,VIC!BM229,VIC!BM319)</f>
        <v>0</v>
      </c>
      <c r="BL496" s="16">
        <f>SUM(VIC!BN185,VIC!BN275,VIC!BN229,VIC!BN319)</f>
        <v>0</v>
      </c>
      <c r="BM496" s="16">
        <f>SUM(VIC!BO185,VIC!BO275,VIC!BO229,VIC!BO319)</f>
        <v>0</v>
      </c>
      <c r="BN496" s="16">
        <f>SUM(VIC!BP185,VIC!BP275,VIC!BP229,VIC!BP319)</f>
        <v>0</v>
      </c>
      <c r="BO496" s="16">
        <f>SUM(VIC!BQ185,VIC!BQ275,VIC!BQ229,VIC!BQ319)</f>
        <v>0</v>
      </c>
      <c r="BP496" s="16">
        <f>SUM(VIC!BR185,VIC!BR275,VIC!BR229,VIC!BR319)</f>
        <v>0</v>
      </c>
      <c r="BQ496" s="16">
        <f>SUM(VIC!BS185,VIC!BS275,VIC!BS229,VIC!BS319)</f>
        <v>0</v>
      </c>
      <c r="BR496" s="16">
        <f>SUM(VIC!BT185,VIC!BT275,VIC!BT229,VIC!BT319)</f>
        <v>0</v>
      </c>
      <c r="BS496" s="16">
        <f>SUM(VIC!BU185,VIC!BU275,VIC!BU229,VIC!BU319)</f>
        <v>0</v>
      </c>
      <c r="BT496" s="16">
        <f>SUM(VIC!BV185,VIC!BV275,VIC!BV229,VIC!BV319)</f>
        <v>0</v>
      </c>
      <c r="BU496" s="16">
        <f>SUM(VIC!BW185,VIC!BW275,VIC!BW229,VIC!BW319)</f>
        <v>0</v>
      </c>
      <c r="BV496" s="16">
        <f>SUM(VIC!BX185,VIC!BX275,VIC!BX229,VIC!BX319)</f>
        <v>0</v>
      </c>
      <c r="BW496" s="16">
        <f>SUM(VIC!BY185,VIC!BY275,VIC!BY229,VIC!BY319)</f>
        <v>0</v>
      </c>
      <c r="BX496" s="16">
        <f>SUM(VIC!BZ185,VIC!BZ275,VIC!BZ229,VIC!BZ319)</f>
        <v>0</v>
      </c>
      <c r="BY496" s="16">
        <f>SUM(VIC!CA185,VIC!CA275,VIC!CA229,VIC!CA319)</f>
        <v>0</v>
      </c>
      <c r="BZ496" s="16">
        <f>SUM(VIC!CB185,VIC!CB275,VIC!CB229,VIC!CB319)</f>
        <v>0</v>
      </c>
      <c r="CA496" s="16">
        <f>SUM(VIC!CC185,VIC!CC275,VIC!CC229,VIC!CC319)</f>
        <v>0</v>
      </c>
      <c r="CB496" s="16">
        <f>SUM(VIC!CD185,VIC!CD275,VIC!CD229,VIC!CD319)</f>
        <v>0</v>
      </c>
      <c r="CC496" s="16">
        <f>SUM(VIC!CE185,VIC!CE275,VIC!CE229,VIC!CE319)</f>
        <v>0</v>
      </c>
      <c r="CD496" s="16">
        <f>SUM(VIC!CF185,VIC!CF275,VIC!CF229,VIC!CF319)</f>
        <v>0</v>
      </c>
      <c r="CE496" s="16">
        <f>SUM(VIC!CG185,VIC!CG275,VIC!CG229,VIC!CG319)</f>
        <v>0</v>
      </c>
      <c r="CF496" s="16">
        <f>SUM(VIC!CH185,VIC!CH275,VIC!CH229,VIC!CH319)</f>
        <v>0</v>
      </c>
      <c r="CG496" s="16">
        <f>SUM(VIC!CI185,VIC!CI275,VIC!CI229,VIC!CI319)</f>
        <v>0</v>
      </c>
      <c r="CH496" s="16">
        <f>SUM(VIC!CJ185,VIC!CJ275,VIC!CJ229,VIC!CJ319)</f>
        <v>0</v>
      </c>
      <c r="CI496" s="16">
        <f>SUM(VIC!CK185,VIC!CK275,VIC!CK229,VIC!CK319)</f>
        <v>0</v>
      </c>
      <c r="CJ496" s="16">
        <f>SUM(VIC!CL185,VIC!CL275,VIC!CL229,VIC!CL319)</f>
        <v>0</v>
      </c>
      <c r="CK496" s="16">
        <f>SUM(VIC!CM185,VIC!CM275,VIC!CM229,VIC!CM319)</f>
        <v>0</v>
      </c>
      <c r="CL496" s="16">
        <f>SUM(VIC!CN185,VIC!CN275,VIC!CN229,VIC!CN319)</f>
        <v>0</v>
      </c>
      <c r="CM496" s="16">
        <f>SUM(VIC!CO185,VIC!CO275,VIC!CO229,VIC!CO319)</f>
        <v>0</v>
      </c>
      <c r="CN496" s="16">
        <f>SUM(VIC!CP185,VIC!CP275,VIC!CP229,VIC!CP319)</f>
        <v>0</v>
      </c>
      <c r="CO496" s="16">
        <f>SUM(VIC!CQ185,VIC!CQ275,VIC!CQ229,VIC!CQ319)</f>
        <v>0</v>
      </c>
      <c r="CP496" s="16">
        <f>SUM(VIC!CR185,VIC!CR275,VIC!CR229,VIC!CR319)</f>
        <v>0</v>
      </c>
      <c r="CQ496" s="16">
        <f>SUM(VIC!CS185,VIC!CS275,VIC!CS229,VIC!CS319)</f>
        <v>0</v>
      </c>
      <c r="CR496" s="16">
        <f>SUM(VIC!CT185,VIC!CT275,VIC!CT229,VIC!CT319)</f>
        <v>0</v>
      </c>
      <c r="CS496" s="16">
        <f>SUM(VIC!CU185,VIC!CU275,VIC!CU229,VIC!CU319)</f>
        <v>0</v>
      </c>
      <c r="CT496" s="16">
        <f>SUM(VIC!CV185,VIC!CV275,VIC!CV229,VIC!CV319)</f>
        <v>0</v>
      </c>
      <c r="CU496" s="16">
        <f>SUM(VIC!CW185,VIC!CW275,VIC!CW229,VIC!CW319)</f>
        <v>0</v>
      </c>
      <c r="CV496" s="16">
        <f>SUM(VIC!CX185,VIC!CX275,VIC!CX229,VIC!CX319)</f>
        <v>0</v>
      </c>
      <c r="CW496" s="16">
        <f>SUM(VIC!CY185,VIC!CY275,VIC!CY229,VIC!CY319)</f>
        <v>0</v>
      </c>
      <c r="CX496" s="16">
        <f>SUM(VIC!CZ185,VIC!CZ275,VIC!CZ229,VIC!CZ319)</f>
        <v>0</v>
      </c>
      <c r="CY496" s="16">
        <f>SUM(VIC!DA185,VIC!DA275,VIC!DA229,VIC!DA319)</f>
        <v>0</v>
      </c>
      <c r="CZ496" s="16">
        <f>SUM(VIC!DB185,VIC!DB275,VIC!DB229,VIC!DB319)</f>
        <v>0</v>
      </c>
      <c r="DA496" s="16">
        <f>SUM(VIC!DC185,VIC!DC275,VIC!DC229,VIC!DC319)</f>
        <v>0</v>
      </c>
      <c r="DB496" s="16">
        <f>SUM(VIC!DD185,VIC!DD275,VIC!DD229,VIC!DD319)</f>
        <v>0</v>
      </c>
      <c r="DC496" s="16">
        <f>SUM(VIC!DE185,VIC!DE275,VIC!DE229,VIC!DE319)</f>
        <v>0</v>
      </c>
      <c r="DD496" s="16">
        <f>SUM(VIC!DF185,VIC!DF275,VIC!DF229,VIC!DF319)</f>
        <v>0</v>
      </c>
      <c r="DE496" s="16">
        <f>SUM(VIC!DG185,VIC!DG275,VIC!DG229,VIC!DG319)</f>
        <v>0</v>
      </c>
      <c r="DF496" s="16">
        <f>SUM(VIC!DH185,VIC!DH275,VIC!DH229,VIC!DH319)</f>
        <v>0</v>
      </c>
      <c r="DG496" s="16">
        <f>SUM(VIC!DI185,VIC!DI275,VIC!DI229,VIC!DI319)</f>
        <v>0</v>
      </c>
      <c r="DH496" s="16">
        <f>SUM(VIC!DJ185,VIC!DJ275,VIC!DJ229,VIC!DJ319)</f>
        <v>0</v>
      </c>
      <c r="DI496" s="16">
        <f>SUM(VIC!DK185,VIC!DK275,VIC!DK229,VIC!DK319)</f>
        <v>0</v>
      </c>
      <c r="DJ496" s="16">
        <f>SUM(VIC!DL185,VIC!DL275,VIC!DL229,VIC!DL319)</f>
        <v>0</v>
      </c>
      <c r="DK496" s="16">
        <f>SUM(VIC!DM185,VIC!DM275,VIC!DM229,VIC!DM319)</f>
        <v>0</v>
      </c>
      <c r="DL496" s="16">
        <f>SUM(VIC!DN185,VIC!DN275,VIC!DN229,VIC!DN319)</f>
        <v>0</v>
      </c>
      <c r="DM496" s="16">
        <f>SUM(VIC!DO185,VIC!DO275,VIC!DO229,VIC!DO319)</f>
        <v>0</v>
      </c>
      <c r="DN496" s="16">
        <f>SUM(VIC!DP185,VIC!DP275,VIC!DP229,VIC!DP319)</f>
        <v>0</v>
      </c>
      <c r="DO496" s="16">
        <f>SUM(VIC!DQ185,VIC!DQ275,VIC!DQ229,VIC!DQ319)</f>
        <v>0</v>
      </c>
      <c r="DP496" s="16">
        <f>SUM(VIC!DR185,VIC!DR275,VIC!DR229,VIC!DR319)</f>
        <v>0</v>
      </c>
      <c r="DQ496" s="16">
        <f>SUM(VIC!DS185,VIC!DS275,VIC!DS229,VIC!DS319)</f>
        <v>0</v>
      </c>
      <c r="DR496" s="16">
        <f>SUM(VIC!DT185,VIC!DT275,VIC!DT229,VIC!DT319)</f>
        <v>0</v>
      </c>
      <c r="DS496" s="16">
        <f>SUM(VIC!DU185,VIC!DU275,VIC!DU229,VIC!DU319)</f>
        <v>0</v>
      </c>
      <c r="DT496" s="16">
        <f>SUM(VIC!DV185,VIC!DV275,VIC!DV229,VIC!DV319)</f>
        <v>0</v>
      </c>
      <c r="DU496" s="16">
        <f>SUM(VIC!DW185,VIC!DW275,VIC!DW229,VIC!DW319)</f>
        <v>0</v>
      </c>
      <c r="DV496" s="16">
        <f>SUM(VIC!DX185,VIC!DX275,VIC!DX229,VIC!DX319)</f>
        <v>0</v>
      </c>
      <c r="DW496" s="16">
        <f>SUM(VIC!DY185,VIC!DY275,VIC!DY229,VIC!DY319)</f>
        <v>0</v>
      </c>
      <c r="DX496" s="16">
        <f>SUM(VIC!DZ185,VIC!DZ275,VIC!DZ229,VIC!DZ319)</f>
        <v>0</v>
      </c>
      <c r="DY496" s="16">
        <f>SUM(VIC!EA185,VIC!EA275,VIC!EA229,VIC!EA319)</f>
        <v>0</v>
      </c>
      <c r="DZ496" s="16">
        <f>SUM(VIC!EB185,VIC!EB275,VIC!EB229,VIC!EB319)</f>
        <v>0</v>
      </c>
    </row>
    <row r="497" spans="1:130" ht="13" x14ac:dyDescent="0.3">
      <c r="B497" s="38" t="s">
        <v>59</v>
      </c>
      <c r="C497" s="38"/>
      <c r="D497" s="38"/>
      <c r="E497" s="38"/>
      <c r="F497" s="51">
        <f t="shared" si="547"/>
        <v>98924825.940442607</v>
      </c>
      <c r="G497" s="38"/>
      <c r="H497" s="56">
        <f t="shared" ref="H497:AM497" si="548">SUM(H491:H496)</f>
        <v>0</v>
      </c>
      <c r="I497" s="56">
        <f t="shared" si="548"/>
        <v>0</v>
      </c>
      <c r="J497" s="56">
        <f t="shared" si="548"/>
        <v>0</v>
      </c>
      <c r="K497" s="56">
        <f t="shared" si="548"/>
        <v>0</v>
      </c>
      <c r="L497" s="56">
        <f t="shared" si="548"/>
        <v>0</v>
      </c>
      <c r="M497" s="56">
        <f t="shared" si="548"/>
        <v>0</v>
      </c>
      <c r="N497" s="56">
        <f t="shared" si="548"/>
        <v>2257724.2800633968</v>
      </c>
      <c r="O497" s="56">
        <f t="shared" si="548"/>
        <v>0</v>
      </c>
      <c r="P497" s="56">
        <f t="shared" si="548"/>
        <v>8157122.4791474454</v>
      </c>
      <c r="Q497" s="56">
        <f t="shared" si="548"/>
        <v>0</v>
      </c>
      <c r="R497" s="56">
        <f t="shared" si="548"/>
        <v>0</v>
      </c>
      <c r="S497" s="56">
        <f t="shared" si="548"/>
        <v>0</v>
      </c>
      <c r="T497" s="56">
        <f t="shared" si="548"/>
        <v>0</v>
      </c>
      <c r="U497" s="56">
        <f t="shared" si="548"/>
        <v>0</v>
      </c>
      <c r="V497" s="56">
        <f t="shared" si="548"/>
        <v>0</v>
      </c>
      <c r="W497" s="56">
        <f t="shared" si="548"/>
        <v>0</v>
      </c>
      <c r="X497" s="56">
        <f t="shared" si="548"/>
        <v>0</v>
      </c>
      <c r="Y497" s="56">
        <f t="shared" si="548"/>
        <v>0</v>
      </c>
      <c r="Z497" s="56">
        <f t="shared" si="548"/>
        <v>2336744.6298656166</v>
      </c>
      <c r="AA497" s="56">
        <f t="shared" si="548"/>
        <v>0</v>
      </c>
      <c r="AB497" s="56">
        <f t="shared" si="548"/>
        <v>8442621.7659176104</v>
      </c>
      <c r="AC497" s="56">
        <f t="shared" si="548"/>
        <v>0</v>
      </c>
      <c r="AD497" s="56">
        <f t="shared" si="548"/>
        <v>0</v>
      </c>
      <c r="AE497" s="56">
        <f t="shared" si="548"/>
        <v>0</v>
      </c>
      <c r="AF497" s="56">
        <f t="shared" si="548"/>
        <v>4041210.8838141253</v>
      </c>
      <c r="AG497" s="56">
        <f t="shared" si="548"/>
        <v>4052038.2952977349</v>
      </c>
      <c r="AH497" s="56">
        <f t="shared" si="548"/>
        <v>4064059.6278760605</v>
      </c>
      <c r="AI497" s="56">
        <f t="shared" si="548"/>
        <v>4075727.1314559816</v>
      </c>
      <c r="AJ497" s="56">
        <f t="shared" si="548"/>
        <v>4087428.1312569845</v>
      </c>
      <c r="AK497" s="56">
        <f t="shared" si="548"/>
        <v>4099162.7234433279</v>
      </c>
      <c r="AL497" s="56">
        <f t="shared" si="548"/>
        <v>4110931.004455348</v>
      </c>
      <c r="AM497" s="56">
        <f t="shared" si="548"/>
        <v>4122733.0710102506</v>
      </c>
      <c r="AN497" s="56">
        <f t="shared" ref="AN497:BS497" si="549">SUM(AN491:AN496)</f>
        <v>4134569.0201029098</v>
      </c>
      <c r="AO497" s="56">
        <f t="shared" si="549"/>
        <v>4146438.9490066567</v>
      </c>
      <c r="AP497" s="56">
        <f t="shared" si="549"/>
        <v>4158342.9552740892</v>
      </c>
      <c r="AQ497" s="56">
        <f t="shared" si="549"/>
        <v>4170281.1367378673</v>
      </c>
      <c r="AR497" s="56">
        <f t="shared" si="549"/>
        <v>4182253.5915115178</v>
      </c>
      <c r="AS497" s="56">
        <f t="shared" si="549"/>
        <v>4193458.8915728107</v>
      </c>
      <c r="AT497" s="56">
        <f t="shared" si="549"/>
        <v>4205899.7818890829</v>
      </c>
      <c r="AU497" s="56">
        <f t="shared" si="549"/>
        <v>4217974.4941854738</v>
      </c>
      <c r="AV497" s="56">
        <f t="shared" si="549"/>
        <v>4230083.8717579283</v>
      </c>
      <c r="AW497" s="56">
        <f t="shared" si="549"/>
        <v>4242228.0141269444</v>
      </c>
      <c r="AX497" s="56">
        <f t="shared" si="549"/>
        <v>3195791.2106734524</v>
      </c>
      <c r="AY497" s="56">
        <f t="shared" si="549"/>
        <v>0</v>
      </c>
      <c r="AZ497" s="56">
        <f t="shared" si="549"/>
        <v>0</v>
      </c>
      <c r="BA497" s="56">
        <f t="shared" si="549"/>
        <v>0</v>
      </c>
      <c r="BB497" s="56">
        <f t="shared" si="549"/>
        <v>0</v>
      </c>
      <c r="BC497" s="56">
        <f t="shared" si="549"/>
        <v>0</v>
      </c>
      <c r="BD497" s="56">
        <f t="shared" si="549"/>
        <v>0</v>
      </c>
      <c r="BE497" s="56">
        <f t="shared" si="549"/>
        <v>0</v>
      </c>
      <c r="BF497" s="56">
        <f t="shared" si="549"/>
        <v>0</v>
      </c>
      <c r="BG497" s="56">
        <f t="shared" si="549"/>
        <v>0</v>
      </c>
      <c r="BH497" s="56">
        <f t="shared" si="549"/>
        <v>0</v>
      </c>
      <c r="BI497" s="56">
        <f t="shared" si="549"/>
        <v>0</v>
      </c>
      <c r="BJ497" s="56">
        <f t="shared" si="549"/>
        <v>0</v>
      </c>
      <c r="BK497" s="56">
        <f t="shared" si="549"/>
        <v>0</v>
      </c>
      <c r="BL497" s="56">
        <f t="shared" si="549"/>
        <v>0</v>
      </c>
      <c r="BM497" s="56">
        <f t="shared" si="549"/>
        <v>0</v>
      </c>
      <c r="BN497" s="56">
        <f t="shared" si="549"/>
        <v>0</v>
      </c>
      <c r="BO497" s="56">
        <f t="shared" si="549"/>
        <v>0</v>
      </c>
      <c r="BP497" s="56">
        <f t="shared" si="549"/>
        <v>0</v>
      </c>
      <c r="BQ497" s="56">
        <f t="shared" si="549"/>
        <v>0</v>
      </c>
      <c r="BR497" s="56">
        <f t="shared" si="549"/>
        <v>0</v>
      </c>
      <c r="BS497" s="56">
        <f t="shared" si="549"/>
        <v>0</v>
      </c>
      <c r="BT497" s="56">
        <f t="shared" ref="BT497:CY497" si="550">SUM(BT491:BT496)</f>
        <v>0</v>
      </c>
      <c r="BU497" s="56">
        <f t="shared" si="550"/>
        <v>0</v>
      </c>
      <c r="BV497" s="56">
        <f t="shared" si="550"/>
        <v>0</v>
      </c>
      <c r="BW497" s="56">
        <f t="shared" si="550"/>
        <v>0</v>
      </c>
      <c r="BX497" s="56">
        <f t="shared" si="550"/>
        <v>0</v>
      </c>
      <c r="BY497" s="56">
        <f t="shared" si="550"/>
        <v>0</v>
      </c>
      <c r="BZ497" s="56">
        <f t="shared" si="550"/>
        <v>0</v>
      </c>
      <c r="CA497" s="56">
        <f t="shared" si="550"/>
        <v>0</v>
      </c>
      <c r="CB497" s="56">
        <f t="shared" si="550"/>
        <v>0</v>
      </c>
      <c r="CC497" s="56">
        <f t="shared" si="550"/>
        <v>0</v>
      </c>
      <c r="CD497" s="56">
        <f t="shared" si="550"/>
        <v>0</v>
      </c>
      <c r="CE497" s="56">
        <f t="shared" si="550"/>
        <v>0</v>
      </c>
      <c r="CF497" s="56">
        <f t="shared" si="550"/>
        <v>0</v>
      </c>
      <c r="CG497" s="56">
        <f t="shared" si="550"/>
        <v>0</v>
      </c>
      <c r="CH497" s="56">
        <f t="shared" si="550"/>
        <v>0</v>
      </c>
      <c r="CI497" s="56">
        <f t="shared" si="550"/>
        <v>0</v>
      </c>
      <c r="CJ497" s="56">
        <f t="shared" si="550"/>
        <v>0</v>
      </c>
      <c r="CK497" s="56">
        <f t="shared" si="550"/>
        <v>0</v>
      </c>
      <c r="CL497" s="56">
        <f t="shared" si="550"/>
        <v>0</v>
      </c>
      <c r="CM497" s="56">
        <f t="shared" si="550"/>
        <v>0</v>
      </c>
      <c r="CN497" s="56">
        <f t="shared" si="550"/>
        <v>0</v>
      </c>
      <c r="CO497" s="56">
        <f t="shared" si="550"/>
        <v>0</v>
      </c>
      <c r="CP497" s="56">
        <f t="shared" si="550"/>
        <v>0</v>
      </c>
      <c r="CQ497" s="56">
        <f t="shared" si="550"/>
        <v>0</v>
      </c>
      <c r="CR497" s="56">
        <f t="shared" si="550"/>
        <v>0</v>
      </c>
      <c r="CS497" s="56">
        <f t="shared" si="550"/>
        <v>0</v>
      </c>
      <c r="CT497" s="56">
        <f t="shared" si="550"/>
        <v>0</v>
      </c>
      <c r="CU497" s="56">
        <f t="shared" si="550"/>
        <v>0</v>
      </c>
      <c r="CV497" s="56">
        <f t="shared" si="550"/>
        <v>0</v>
      </c>
      <c r="CW497" s="56">
        <f t="shared" si="550"/>
        <v>0</v>
      </c>
      <c r="CX497" s="56">
        <f t="shared" si="550"/>
        <v>0</v>
      </c>
      <c r="CY497" s="56">
        <f t="shared" si="550"/>
        <v>0</v>
      </c>
      <c r="CZ497" s="56">
        <f t="shared" ref="CZ497:DZ497" si="551">SUM(CZ491:CZ496)</f>
        <v>0</v>
      </c>
      <c r="DA497" s="56">
        <f t="shared" si="551"/>
        <v>0</v>
      </c>
      <c r="DB497" s="56">
        <f t="shared" si="551"/>
        <v>0</v>
      </c>
      <c r="DC497" s="56">
        <f t="shared" si="551"/>
        <v>0</v>
      </c>
      <c r="DD497" s="56">
        <f t="shared" si="551"/>
        <v>0</v>
      </c>
      <c r="DE497" s="56">
        <f t="shared" si="551"/>
        <v>0</v>
      </c>
      <c r="DF497" s="56">
        <f t="shared" si="551"/>
        <v>0</v>
      </c>
      <c r="DG497" s="56">
        <f t="shared" si="551"/>
        <v>0</v>
      </c>
      <c r="DH497" s="56">
        <f t="shared" si="551"/>
        <v>0</v>
      </c>
      <c r="DI497" s="56">
        <f t="shared" si="551"/>
        <v>0</v>
      </c>
      <c r="DJ497" s="56">
        <f t="shared" si="551"/>
        <v>0</v>
      </c>
      <c r="DK497" s="56">
        <f t="shared" si="551"/>
        <v>0</v>
      </c>
      <c r="DL497" s="56">
        <f t="shared" si="551"/>
        <v>0</v>
      </c>
      <c r="DM497" s="56">
        <f t="shared" si="551"/>
        <v>0</v>
      </c>
      <c r="DN497" s="56">
        <f t="shared" si="551"/>
        <v>0</v>
      </c>
      <c r="DO497" s="56">
        <f t="shared" si="551"/>
        <v>0</v>
      </c>
      <c r="DP497" s="56">
        <f t="shared" si="551"/>
        <v>0</v>
      </c>
      <c r="DQ497" s="56">
        <f t="shared" si="551"/>
        <v>0</v>
      </c>
      <c r="DR497" s="56">
        <f t="shared" si="551"/>
        <v>0</v>
      </c>
      <c r="DS497" s="56">
        <f t="shared" si="551"/>
        <v>0</v>
      </c>
      <c r="DT497" s="56">
        <f t="shared" si="551"/>
        <v>0</v>
      </c>
      <c r="DU497" s="56">
        <f t="shared" si="551"/>
        <v>0</v>
      </c>
      <c r="DV497" s="56">
        <f t="shared" si="551"/>
        <v>0</v>
      </c>
      <c r="DW497" s="56">
        <f t="shared" si="551"/>
        <v>0</v>
      </c>
      <c r="DX497" s="56">
        <f t="shared" si="551"/>
        <v>0</v>
      </c>
      <c r="DY497" s="56">
        <f t="shared" si="551"/>
        <v>0</v>
      </c>
      <c r="DZ497" s="56">
        <f t="shared" si="551"/>
        <v>0</v>
      </c>
    </row>
    <row r="498" spans="1:130" x14ac:dyDescent="0.25">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row>
    <row r="499" spans="1:130" ht="13" x14ac:dyDescent="0.3">
      <c r="B499" s="108" t="s">
        <v>110</v>
      </c>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row>
    <row r="500" spans="1:130" x14ac:dyDescent="0.25">
      <c r="B500" t="s">
        <v>33</v>
      </c>
      <c r="F500" s="46">
        <f t="shared" ref="F500:F506" si="552">SUM(H500:DZ500)</f>
        <v>50807900.475700974</v>
      </c>
      <c r="H500" s="16">
        <f>SUM(NSW!J74,NSW!J143,NSW!J229,NSW!J319)</f>
        <v>0</v>
      </c>
      <c r="I500" s="16">
        <f>SUM(NSW!K74,NSW!K143,NSW!K229,NSW!K319)</f>
        <v>0</v>
      </c>
      <c r="J500" s="16">
        <f>SUM(NSW!L74,NSW!L143,NSW!L229,NSW!L319)</f>
        <v>0</v>
      </c>
      <c r="K500" s="16">
        <f>SUM(NSW!M74,NSW!M143,NSW!M229,NSW!M319)</f>
        <v>0</v>
      </c>
      <c r="L500" s="16">
        <f>SUM(NSW!N74,NSW!N143,NSW!N229,NSW!N319)</f>
        <v>0</v>
      </c>
      <c r="M500" s="16">
        <f>SUM(NSW!O74,NSW!O143,NSW!O229,NSW!O319)</f>
        <v>0</v>
      </c>
      <c r="N500" s="16">
        <f>SUM(NSW!P74,NSW!P143,NSW!P229,NSW!P319)</f>
        <v>0</v>
      </c>
      <c r="O500" s="16">
        <f>SUM(NSW!Q74,NSW!Q143,NSW!Q229,NSW!Q319)</f>
        <v>0</v>
      </c>
      <c r="P500" s="16">
        <f>SUM(NSW!R74,NSW!R143,NSW!R229,NSW!R319)</f>
        <v>0</v>
      </c>
      <c r="Q500" s="16">
        <f>SUM(NSW!S74,NSW!S143,NSW!S229,NSW!S319)</f>
        <v>0</v>
      </c>
      <c r="R500" s="16">
        <f>SUM(NSW!T74,NSW!T143,NSW!T229,NSW!T319)</f>
        <v>0</v>
      </c>
      <c r="S500" s="16">
        <f>SUM(NSW!U74,NSW!U143,NSW!U229,NSW!U319)</f>
        <v>0</v>
      </c>
      <c r="T500" s="16">
        <f>SUM(NSW!V74,NSW!V143,NSW!V229,NSW!V319)</f>
        <v>0</v>
      </c>
      <c r="U500" s="16">
        <f>SUM(NSW!W74,NSW!W143,NSW!W229,NSW!W319)</f>
        <v>0</v>
      </c>
      <c r="V500" s="16">
        <f>SUM(NSW!X74,NSW!X143,NSW!X229,NSW!X319)</f>
        <v>0</v>
      </c>
      <c r="W500" s="16">
        <f>SUM(NSW!Y74,NSW!Y143,NSW!Y229,NSW!Y319)</f>
        <v>0</v>
      </c>
      <c r="X500" s="16">
        <f>SUM(NSW!Z74,NSW!Z143,NSW!Z229,NSW!Z319)</f>
        <v>0</v>
      </c>
      <c r="Y500" s="16">
        <f>SUM(NSW!AA74,NSW!AA143,NSW!AA229,NSW!AA319)</f>
        <v>0</v>
      </c>
      <c r="Z500" s="16">
        <f>SUM(NSW!AB74,NSW!AB143,NSW!AB229,NSW!AB319)</f>
        <v>0</v>
      </c>
      <c r="AA500" s="16">
        <f>SUM(NSW!AC74,NSW!AC143,NSW!AC229,NSW!AC319)</f>
        <v>0</v>
      </c>
      <c r="AB500" s="16">
        <f>SUM(NSW!AD74,NSW!AD143,NSW!AD229,NSW!AD319)</f>
        <v>0</v>
      </c>
      <c r="AC500" s="16">
        <f>SUM(NSW!AE74,NSW!AE143,NSW!AE229,NSW!AE319)</f>
        <v>0</v>
      </c>
      <c r="AD500" s="16">
        <f>SUM(NSW!AF74,NSW!AF143,NSW!AF229,NSW!AF319)</f>
        <v>0</v>
      </c>
      <c r="AE500" s="16">
        <f>SUM(NSW!AG74,NSW!AG143,NSW!AG229,NSW!AG319)</f>
        <v>0</v>
      </c>
      <c r="AF500" s="16">
        <f>SUM(NSW!AH74,NSW!AH143,NSW!AH229,NSW!AH319)</f>
        <v>2641500.3436662122</v>
      </c>
      <c r="AG500" s="16">
        <f>SUM(NSW!AI74,NSW!AI143,NSW!AI229,NSW!AI319)</f>
        <v>2648577.5816469183</v>
      </c>
      <c r="AH500" s="16">
        <f>SUM(NSW!AJ74,NSW!AJ143,NSW!AJ229,NSW!AJ319)</f>
        <v>2656435.2151755607</v>
      </c>
      <c r="AI500" s="16">
        <f>SUM(NSW!AK74,NSW!AK143,NSW!AK229,NSW!AK319)</f>
        <v>2664061.571632118</v>
      </c>
      <c r="AJ500" s="16">
        <f>SUM(NSW!AL74,NSW!AL143,NSW!AL229,NSW!AL319)</f>
        <v>2671709.8225856582</v>
      </c>
      <c r="AK500" s="16">
        <f>SUM(NSW!AM74,NSW!AM143,NSW!AM229,NSW!AM319)</f>
        <v>2679380.0308930641</v>
      </c>
      <c r="AL500" s="16">
        <f>SUM(NSW!AN74,NSW!AN143,NSW!AN229,NSW!AN319)</f>
        <v>2687072.2595916744</v>
      </c>
      <c r="AM500" s="16">
        <f>SUM(NSW!AO74,NSW!AO143,NSW!AO229,NSW!AO319)</f>
        <v>2694786.5718998024</v>
      </c>
      <c r="AN500" s="16">
        <f>SUM(NSW!AP74,NSW!AP143,NSW!AP229,NSW!AP319)</f>
        <v>2702523.0312172547</v>
      </c>
      <c r="AO500" s="16">
        <f>SUM(NSW!AQ74,NSW!AQ143,NSW!AQ229,NSW!AQ319)</f>
        <v>2710281.7011258509</v>
      </c>
      <c r="AP500" s="16">
        <f>SUM(NSW!AR74,NSW!AR143,NSW!AR229,NSW!AR319)</f>
        <v>2718062.6453899499</v>
      </c>
      <c r="AQ500" s="16">
        <f>SUM(NSW!AS74,NSW!AS143,NSW!AS229,NSW!AS319)</f>
        <v>2725865.9279569704</v>
      </c>
      <c r="AR500" s="16">
        <f>SUM(NSW!AT74,NSW!AT143,NSW!AT229,NSW!AT319)</f>
        <v>2733691.6129579167</v>
      </c>
      <c r="AS500" s="16">
        <f>SUM(NSW!AU74,NSW!AU143,NSW!AU229,NSW!AU319)</f>
        <v>2741015.8543335246</v>
      </c>
      <c r="AT500" s="16">
        <f>SUM(NSW!AV74,NSW!AV143,NSW!AV229,NSW!AV319)</f>
        <v>2749147.7279206142</v>
      </c>
      <c r="AU500" s="16">
        <f>SUM(NSW!AW74,NSW!AW143,NSW!AW229,NSW!AW319)</f>
        <v>2757040.2526112543</v>
      </c>
      <c r="AV500" s="16">
        <f>SUM(NSW!AX74,NSW!AX143,NSW!AX229,NSW!AX319)</f>
        <v>2764955.4359409185</v>
      </c>
      <c r="AW500" s="16">
        <f>SUM(NSW!AY74,NSW!AY143,NSW!AY229,NSW!AY319)</f>
        <v>2772893.3429602645</v>
      </c>
      <c r="AX500" s="16">
        <f>SUM(NSW!AZ74,NSW!AZ143,NSW!AZ229,NSW!AZ319)</f>
        <v>2088899.5461954363</v>
      </c>
      <c r="AY500" s="16">
        <f>SUM(NSW!BA74,NSW!BA143,NSW!BA229,NSW!BA319)</f>
        <v>0</v>
      </c>
      <c r="AZ500" s="16">
        <f>SUM(NSW!BB74,NSW!BB143,NSW!BB229,NSW!BB319)</f>
        <v>0</v>
      </c>
      <c r="BA500" s="16">
        <f>SUM(NSW!BC74,NSW!BC143,NSW!BC229,NSW!BC319)</f>
        <v>0</v>
      </c>
      <c r="BB500" s="16">
        <f>SUM(NSW!BD74,NSW!BD143,NSW!BD229,NSW!BD319)</f>
        <v>0</v>
      </c>
      <c r="BC500" s="16">
        <f>SUM(NSW!BE74,NSW!BE143,NSW!BE229,NSW!BE319)</f>
        <v>0</v>
      </c>
      <c r="BD500" s="16">
        <f>SUM(NSW!BF74,NSW!BF143,NSW!BF229,NSW!BF319)</f>
        <v>0</v>
      </c>
      <c r="BE500" s="16">
        <f>SUM(NSW!BG74,NSW!BG143,NSW!BG229,NSW!BG319)</f>
        <v>0</v>
      </c>
      <c r="BF500" s="16">
        <f>SUM(NSW!BH74,NSW!BH143,NSW!BH229,NSW!BH319)</f>
        <v>0</v>
      </c>
      <c r="BG500" s="16">
        <f>SUM(NSW!BI74,NSW!BI143,NSW!BI229,NSW!BI319)</f>
        <v>0</v>
      </c>
      <c r="BH500" s="16">
        <f>SUM(NSW!BJ74,NSW!BJ143,NSW!BJ229,NSW!BJ319)</f>
        <v>0</v>
      </c>
      <c r="BI500" s="16">
        <f>SUM(NSW!BK74,NSW!BK143,NSW!BK229,NSW!BK319)</f>
        <v>0</v>
      </c>
      <c r="BJ500" s="16">
        <f>SUM(NSW!BL74,NSW!BL143,NSW!BL229,NSW!BL319)</f>
        <v>0</v>
      </c>
      <c r="BK500" s="16">
        <f>SUM(NSW!BM74,NSW!BM143,NSW!BM229,NSW!BM319)</f>
        <v>0</v>
      </c>
      <c r="BL500" s="16">
        <f>SUM(NSW!BN74,NSW!BN143,NSW!BN229,NSW!BN319)</f>
        <v>0</v>
      </c>
      <c r="BM500" s="16">
        <f>SUM(NSW!BO74,NSW!BO143,NSW!BO229,NSW!BO319)</f>
        <v>0</v>
      </c>
      <c r="BN500" s="16">
        <f>SUM(NSW!BP74,NSW!BP143,NSW!BP229,NSW!BP319)</f>
        <v>0</v>
      </c>
      <c r="BO500" s="16">
        <f>SUM(NSW!BQ74,NSW!BQ143,NSW!BQ229,NSW!BQ319)</f>
        <v>0</v>
      </c>
      <c r="BP500" s="16">
        <f>SUM(NSW!BR74,NSW!BR143,NSW!BR229,NSW!BR319)</f>
        <v>0</v>
      </c>
      <c r="BQ500" s="16">
        <f>SUM(NSW!BS74,NSW!BS143,NSW!BS229,NSW!BS319)</f>
        <v>0</v>
      </c>
      <c r="BR500" s="16">
        <f>SUM(NSW!BT74,NSW!BT143,NSW!BT229,NSW!BT319)</f>
        <v>0</v>
      </c>
      <c r="BS500" s="16">
        <f>SUM(NSW!BU74,NSW!BU143,NSW!BU229,NSW!BU319)</f>
        <v>0</v>
      </c>
      <c r="BT500" s="16">
        <f>SUM(NSW!BV74,NSW!BV143,NSW!BV229,NSW!BV319)</f>
        <v>0</v>
      </c>
      <c r="BU500" s="16">
        <f>SUM(NSW!BW74,NSW!BW143,NSW!BW229,NSW!BW319)</f>
        <v>0</v>
      </c>
      <c r="BV500" s="16">
        <f>SUM(NSW!BX74,NSW!BX143,NSW!BX229,NSW!BX319)</f>
        <v>0</v>
      </c>
      <c r="BW500" s="16">
        <f>SUM(NSW!BY74,NSW!BY143,NSW!BY229,NSW!BY319)</f>
        <v>0</v>
      </c>
      <c r="BX500" s="16">
        <f>SUM(NSW!BZ74,NSW!BZ143,NSW!BZ229,NSW!BZ319)</f>
        <v>0</v>
      </c>
      <c r="BY500" s="16">
        <f>SUM(NSW!CA74,NSW!CA143,NSW!CA229,NSW!CA319)</f>
        <v>0</v>
      </c>
      <c r="BZ500" s="16">
        <f>SUM(NSW!CB74,NSW!CB143,NSW!CB229,NSW!CB319)</f>
        <v>0</v>
      </c>
      <c r="CA500" s="16">
        <f>SUM(NSW!CC74,NSW!CC143,NSW!CC229,NSW!CC319)</f>
        <v>0</v>
      </c>
      <c r="CB500" s="16">
        <f>SUM(NSW!CD74,NSW!CD143,NSW!CD229,NSW!CD319)</f>
        <v>0</v>
      </c>
      <c r="CC500" s="16">
        <f>SUM(NSW!CE74,NSW!CE143,NSW!CE229,NSW!CE319)</f>
        <v>0</v>
      </c>
      <c r="CD500" s="16">
        <f>SUM(NSW!CF74,NSW!CF143,NSW!CF229,NSW!CF319)</f>
        <v>0</v>
      </c>
      <c r="CE500" s="16">
        <f>SUM(NSW!CG74,NSW!CG143,NSW!CG229,NSW!CG319)</f>
        <v>0</v>
      </c>
      <c r="CF500" s="16">
        <f>SUM(NSW!CH74,NSW!CH143,NSW!CH229,NSW!CH319)</f>
        <v>0</v>
      </c>
      <c r="CG500" s="16">
        <f>SUM(NSW!CI74,NSW!CI143,NSW!CI229,NSW!CI319)</f>
        <v>0</v>
      </c>
      <c r="CH500" s="16">
        <f>SUM(NSW!CJ74,NSW!CJ143,NSW!CJ229,NSW!CJ319)</f>
        <v>0</v>
      </c>
      <c r="CI500" s="16">
        <f>SUM(NSW!CK74,NSW!CK143,NSW!CK229,NSW!CK319)</f>
        <v>0</v>
      </c>
      <c r="CJ500" s="16">
        <f>SUM(NSW!CL74,NSW!CL143,NSW!CL229,NSW!CL319)</f>
        <v>0</v>
      </c>
      <c r="CK500" s="16">
        <f>SUM(NSW!CM74,NSW!CM143,NSW!CM229,NSW!CM319)</f>
        <v>0</v>
      </c>
      <c r="CL500" s="16">
        <f>SUM(NSW!CN74,NSW!CN143,NSW!CN229,NSW!CN319)</f>
        <v>0</v>
      </c>
      <c r="CM500" s="16">
        <f>SUM(NSW!CO74,NSW!CO143,NSW!CO229,NSW!CO319)</f>
        <v>0</v>
      </c>
      <c r="CN500" s="16">
        <f>SUM(NSW!CP74,NSW!CP143,NSW!CP229,NSW!CP319)</f>
        <v>0</v>
      </c>
      <c r="CO500" s="16">
        <f>SUM(NSW!CQ74,NSW!CQ143,NSW!CQ229,NSW!CQ319)</f>
        <v>0</v>
      </c>
      <c r="CP500" s="16">
        <f>SUM(NSW!CR74,NSW!CR143,NSW!CR229,NSW!CR319)</f>
        <v>0</v>
      </c>
      <c r="CQ500" s="16">
        <f>SUM(NSW!CS74,NSW!CS143,NSW!CS229,NSW!CS319)</f>
        <v>0</v>
      </c>
      <c r="CR500" s="16">
        <f>SUM(NSW!CT74,NSW!CT143,NSW!CT229,NSW!CT319)</f>
        <v>0</v>
      </c>
      <c r="CS500" s="16">
        <f>SUM(NSW!CU74,NSW!CU143,NSW!CU229,NSW!CU319)</f>
        <v>0</v>
      </c>
      <c r="CT500" s="16">
        <f>SUM(NSW!CV74,NSW!CV143,NSW!CV229,NSW!CV319)</f>
        <v>0</v>
      </c>
      <c r="CU500" s="16">
        <f>SUM(NSW!CW74,NSW!CW143,NSW!CW229,NSW!CW319)</f>
        <v>0</v>
      </c>
      <c r="CV500" s="16">
        <f>SUM(NSW!CX74,NSW!CX143,NSW!CX229,NSW!CX319)</f>
        <v>0</v>
      </c>
      <c r="CW500" s="16">
        <f>SUM(NSW!CY74,NSW!CY143,NSW!CY229,NSW!CY319)</f>
        <v>0</v>
      </c>
      <c r="CX500" s="16">
        <f>SUM(NSW!CZ74,NSW!CZ143,NSW!CZ229,NSW!CZ319)</f>
        <v>0</v>
      </c>
      <c r="CY500" s="16">
        <f>SUM(NSW!DA74,NSW!DA143,NSW!DA229,NSW!DA319)</f>
        <v>0</v>
      </c>
      <c r="CZ500" s="16">
        <f>SUM(NSW!DB74,NSW!DB143,NSW!DB229,NSW!DB319)</f>
        <v>0</v>
      </c>
      <c r="DA500" s="16">
        <f>SUM(NSW!DC74,NSW!DC143,NSW!DC229,NSW!DC319)</f>
        <v>0</v>
      </c>
      <c r="DB500" s="16">
        <f>SUM(NSW!DD74,NSW!DD143,NSW!DD229,NSW!DD319)</f>
        <v>0</v>
      </c>
      <c r="DC500" s="16">
        <f>SUM(NSW!DE74,NSW!DE143,NSW!DE229,NSW!DE319)</f>
        <v>0</v>
      </c>
      <c r="DD500" s="16">
        <f>SUM(NSW!DF74,NSW!DF143,NSW!DF229,NSW!DF319)</f>
        <v>0</v>
      </c>
      <c r="DE500" s="16">
        <f>SUM(NSW!DG74,NSW!DG143,NSW!DG229,NSW!DG319)</f>
        <v>0</v>
      </c>
      <c r="DF500" s="16">
        <f>SUM(NSW!DH74,NSW!DH143,NSW!DH229,NSW!DH319)</f>
        <v>0</v>
      </c>
      <c r="DG500" s="16">
        <f>SUM(NSW!DI74,NSW!DI143,NSW!DI229,NSW!DI319)</f>
        <v>0</v>
      </c>
      <c r="DH500" s="16">
        <f>SUM(NSW!DJ74,NSW!DJ143,NSW!DJ229,NSW!DJ319)</f>
        <v>0</v>
      </c>
      <c r="DI500" s="16">
        <f>SUM(NSW!DK74,NSW!DK143,NSW!DK229,NSW!DK319)</f>
        <v>0</v>
      </c>
      <c r="DJ500" s="16">
        <f>SUM(NSW!DL74,NSW!DL143,NSW!DL229,NSW!DL319)</f>
        <v>0</v>
      </c>
      <c r="DK500" s="16">
        <f>SUM(NSW!DM74,NSW!DM143,NSW!DM229,NSW!DM319)</f>
        <v>0</v>
      </c>
      <c r="DL500" s="16">
        <f>SUM(NSW!DN74,NSW!DN143,NSW!DN229,NSW!DN319)</f>
        <v>0</v>
      </c>
      <c r="DM500" s="16">
        <f>SUM(NSW!DO74,NSW!DO143,NSW!DO229,NSW!DO319)</f>
        <v>0</v>
      </c>
      <c r="DN500" s="16">
        <f>SUM(NSW!DP74,NSW!DP143,NSW!DP229,NSW!DP319)</f>
        <v>0</v>
      </c>
      <c r="DO500" s="16">
        <f>SUM(NSW!DQ74,NSW!DQ143,NSW!DQ229,NSW!DQ319)</f>
        <v>0</v>
      </c>
      <c r="DP500" s="16">
        <f>SUM(NSW!DR74,NSW!DR143,NSW!DR229,NSW!DR319)</f>
        <v>0</v>
      </c>
      <c r="DQ500" s="16">
        <f>SUM(NSW!DS74,NSW!DS143,NSW!DS229,NSW!DS319)</f>
        <v>0</v>
      </c>
      <c r="DR500" s="16">
        <f>SUM(NSW!DT74,NSW!DT143,NSW!DT229,NSW!DT319)</f>
        <v>0</v>
      </c>
      <c r="DS500" s="16">
        <f>SUM(NSW!DU74,NSW!DU143,NSW!DU229,NSW!DU319)</f>
        <v>0</v>
      </c>
      <c r="DT500" s="16">
        <f>SUM(NSW!DV74,NSW!DV143,NSW!DV229,NSW!DV319)</f>
        <v>0</v>
      </c>
      <c r="DU500" s="16">
        <f>SUM(NSW!DW74,NSW!DW143,NSW!DW229,NSW!DW319)</f>
        <v>0</v>
      </c>
      <c r="DV500" s="16">
        <f>SUM(NSW!DX74,NSW!DX143,NSW!DX229,NSW!DX319)</f>
        <v>0</v>
      </c>
      <c r="DW500" s="16">
        <f>SUM(NSW!DY74,NSW!DY143,NSW!DY229,NSW!DY319)</f>
        <v>0</v>
      </c>
      <c r="DX500" s="16">
        <f>SUM(NSW!DZ74,NSW!DZ143,NSW!DZ229,NSW!DZ319)</f>
        <v>0</v>
      </c>
      <c r="DY500" s="16">
        <f>SUM(NSW!EA74,NSW!EA143,NSW!EA229,NSW!EA319)</f>
        <v>0</v>
      </c>
      <c r="DZ500" s="16">
        <f>SUM(NSW!EB74,NSW!EB143,NSW!EB229,NSW!EB319)</f>
        <v>0</v>
      </c>
    </row>
    <row r="501" spans="1:130" x14ac:dyDescent="0.25">
      <c r="B501" t="s">
        <v>35</v>
      </c>
      <c r="F501" s="46">
        <f t="shared" si="552"/>
        <v>6101462.9283038285</v>
      </c>
      <c r="H501" s="16">
        <f>SUM(QLD!J74,QLD!J143,QLD!J229,QLD!J319)</f>
        <v>0</v>
      </c>
      <c r="I501" s="16">
        <f>SUM(QLD!K74,QLD!K143,QLD!K229,QLD!K319)</f>
        <v>0</v>
      </c>
      <c r="J501" s="16">
        <f>SUM(QLD!L74,QLD!L143,QLD!L229,QLD!L319)</f>
        <v>0</v>
      </c>
      <c r="K501" s="16">
        <f>SUM(QLD!M74,QLD!M143,QLD!M229,QLD!M319)</f>
        <v>0</v>
      </c>
      <c r="L501" s="16">
        <f>SUM(QLD!N74,QLD!N143,QLD!N229,QLD!N319)</f>
        <v>0</v>
      </c>
      <c r="M501" s="16">
        <f>SUM(QLD!O74,QLD!O143,QLD!O229,QLD!O319)</f>
        <v>0</v>
      </c>
      <c r="N501" s="16">
        <f>SUM(QLD!P74,QLD!P143,QLD!P229,QLD!P319)</f>
        <v>0</v>
      </c>
      <c r="O501" s="16">
        <f>SUM(QLD!Q74,QLD!Q143,QLD!Q229,QLD!Q319)</f>
        <v>0</v>
      </c>
      <c r="P501" s="16">
        <f>SUM(QLD!R74,QLD!R143,QLD!R229,QLD!R319)</f>
        <v>0</v>
      </c>
      <c r="Q501" s="16">
        <f>SUM(QLD!S74,QLD!S143,QLD!S229,QLD!S319)</f>
        <v>0</v>
      </c>
      <c r="R501" s="16">
        <f>SUM(QLD!T74,QLD!T143,QLD!T229,QLD!T319)</f>
        <v>0</v>
      </c>
      <c r="S501" s="16">
        <f>SUM(QLD!U74,QLD!U143,QLD!U229,QLD!U319)</f>
        <v>0</v>
      </c>
      <c r="T501" s="16">
        <f>SUM(QLD!V74,QLD!V143,QLD!V229,QLD!V319)</f>
        <v>0</v>
      </c>
      <c r="U501" s="16">
        <f>SUM(QLD!W74,QLD!W143,QLD!W229,QLD!W319)</f>
        <v>0</v>
      </c>
      <c r="V501" s="16">
        <f>SUM(QLD!X74,QLD!X143,QLD!X229,QLD!X319)</f>
        <v>0</v>
      </c>
      <c r="W501" s="16">
        <f>SUM(QLD!Y74,QLD!Y143,QLD!Y229,QLD!Y319)</f>
        <v>0</v>
      </c>
      <c r="X501" s="16">
        <f>SUM(QLD!Z74,QLD!Z143,QLD!Z229,QLD!Z319)</f>
        <v>0</v>
      </c>
      <c r="Y501" s="16">
        <f>SUM(QLD!AA74,QLD!AA143,QLD!AA229,QLD!AA319)</f>
        <v>0</v>
      </c>
      <c r="Z501" s="16">
        <f>SUM(QLD!AB74,QLD!AB143,QLD!AB229,QLD!AB319)</f>
        <v>0</v>
      </c>
      <c r="AA501" s="16">
        <f>SUM(QLD!AC74,QLD!AC143,QLD!AC229,QLD!AC319)</f>
        <v>0</v>
      </c>
      <c r="AB501" s="16">
        <f>SUM(QLD!AD74,QLD!AD143,QLD!AD229,QLD!AD319)</f>
        <v>0</v>
      </c>
      <c r="AC501" s="16">
        <f>SUM(QLD!AE74,QLD!AE143,QLD!AE229,QLD!AE319)</f>
        <v>0</v>
      </c>
      <c r="AD501" s="16">
        <f>SUM(QLD!AF74,QLD!AF143,QLD!AF229,QLD!AF319)</f>
        <v>0</v>
      </c>
      <c r="AE501" s="16">
        <f>SUM(QLD!AG74,QLD!AG143,QLD!AG229,QLD!AG319)</f>
        <v>0</v>
      </c>
      <c r="AF501" s="16">
        <f>SUM(QLD!AH74,QLD!AH143,QLD!AH229,QLD!AH319)</f>
        <v>317214.76918120694</v>
      </c>
      <c r="AG501" s="16">
        <f>SUM(QLD!AI74,QLD!AI143,QLD!AI229,QLD!AI319)</f>
        <v>318064.66663356696</v>
      </c>
      <c r="AH501" s="16">
        <f>SUM(QLD!AJ74,QLD!AJ143,QLD!AJ229,QLD!AJ319)</f>
        <v>319008.28089887474</v>
      </c>
      <c r="AI501" s="16">
        <f>SUM(QLD!AK74,QLD!AK143,QLD!AK229,QLD!AK319)</f>
        <v>319924.12136388215</v>
      </c>
      <c r="AJ501" s="16">
        <f>SUM(QLD!AL74,QLD!AL143,QLD!AL229,QLD!AL319)</f>
        <v>320842.59111410746</v>
      </c>
      <c r="AK501" s="16">
        <f>SUM(QLD!AM74,QLD!AM143,QLD!AM229,QLD!AM319)</f>
        <v>321763.69769796217</v>
      </c>
      <c r="AL501" s="16">
        <f>SUM(QLD!AN74,QLD!AN143,QLD!AN229,QLD!AN319)</f>
        <v>322687.44868552865</v>
      </c>
      <c r="AM501" s="16">
        <f>SUM(QLD!AO74,QLD!AO143,QLD!AO229,QLD!AO319)</f>
        <v>323613.851668622</v>
      </c>
      <c r="AN501" s="16">
        <f>SUM(QLD!AP74,QLD!AP143,QLD!AP229,QLD!AP319)</f>
        <v>324542.91426085297</v>
      </c>
      <c r="AO501" s="16">
        <f>SUM(QLD!AQ74,QLD!AQ143,QLD!AQ229,QLD!AQ319)</f>
        <v>325474.64409768977</v>
      </c>
      <c r="AP501" s="16">
        <f>SUM(QLD!AR74,QLD!AR143,QLD!AR229,QLD!AR319)</f>
        <v>326409.0488365218</v>
      </c>
      <c r="AQ501" s="16">
        <f>SUM(QLD!AS74,QLD!AS143,QLD!AS229,QLD!AS319)</f>
        <v>327346.13615672156</v>
      </c>
      <c r="AR501" s="16">
        <f>SUM(QLD!AT74,QLD!AT143,QLD!AT229,QLD!AT319)</f>
        <v>328285.91375970864</v>
      </c>
      <c r="AS501" s="16">
        <f>SUM(QLD!AU74,QLD!AU143,QLD!AU229,QLD!AU319)</f>
        <v>329165.47356857324</v>
      </c>
      <c r="AT501" s="16">
        <f>SUM(QLD!AV74,QLD!AV143,QLD!AV229,QLD!AV319)</f>
        <v>330142.02101030445</v>
      </c>
      <c r="AU501" s="16">
        <f>SUM(QLD!AW74,QLD!AW143,QLD!AW229,QLD!AW319)</f>
        <v>331089.82531553635</v>
      </c>
      <c r="AV501" s="16">
        <f>SUM(QLD!AX74,QLD!AX143,QLD!AX229,QLD!AX319)</f>
        <v>332040.35067093396</v>
      </c>
      <c r="AW501" s="16">
        <f>SUM(QLD!AY74,QLD!AY143,QLD!AY229,QLD!AY319)</f>
        <v>332993.60488835687</v>
      </c>
      <c r="AX501" s="16">
        <f>SUM(QLD!AZ74,QLD!AZ143,QLD!AZ229,QLD!AZ319)</f>
        <v>250853.56849487699</v>
      </c>
      <c r="AY501" s="16">
        <f>SUM(QLD!BA74,QLD!BA143,QLD!BA229,QLD!BA319)</f>
        <v>0</v>
      </c>
      <c r="AZ501" s="16">
        <f>SUM(QLD!BB74,QLD!BB143,QLD!BB229,QLD!BB319)</f>
        <v>0</v>
      </c>
      <c r="BA501" s="16">
        <f>SUM(QLD!BC74,QLD!BC143,QLD!BC229,QLD!BC319)</f>
        <v>0</v>
      </c>
      <c r="BB501" s="16">
        <f>SUM(QLD!BD74,QLD!BD143,QLD!BD229,QLD!BD319)</f>
        <v>0</v>
      </c>
      <c r="BC501" s="16">
        <f>SUM(QLD!BE74,QLD!BE143,QLD!BE229,QLD!BE319)</f>
        <v>0</v>
      </c>
      <c r="BD501" s="16">
        <f>SUM(QLD!BF74,QLD!BF143,QLD!BF229,QLD!BF319)</f>
        <v>0</v>
      </c>
      <c r="BE501" s="16">
        <f>SUM(QLD!BG74,QLD!BG143,QLD!BG229,QLD!BG319)</f>
        <v>0</v>
      </c>
      <c r="BF501" s="16">
        <f>SUM(QLD!BH74,QLD!BH143,QLD!BH229,QLD!BH319)</f>
        <v>0</v>
      </c>
      <c r="BG501" s="16">
        <f>SUM(QLD!BI74,QLD!BI143,QLD!BI229,QLD!BI319)</f>
        <v>0</v>
      </c>
      <c r="BH501" s="16">
        <f>SUM(QLD!BJ74,QLD!BJ143,QLD!BJ229,QLD!BJ319)</f>
        <v>0</v>
      </c>
      <c r="BI501" s="16">
        <f>SUM(QLD!BK74,QLD!BK143,QLD!BK229,QLD!BK319)</f>
        <v>0</v>
      </c>
      <c r="BJ501" s="16">
        <f>SUM(QLD!BL74,QLD!BL143,QLD!BL229,QLD!BL319)</f>
        <v>0</v>
      </c>
      <c r="BK501" s="16">
        <f>SUM(QLD!BM74,QLD!BM143,QLD!BM229,QLD!BM319)</f>
        <v>0</v>
      </c>
      <c r="BL501" s="16">
        <f>SUM(QLD!BN74,QLD!BN143,QLD!BN229,QLD!BN319)</f>
        <v>0</v>
      </c>
      <c r="BM501" s="16">
        <f>SUM(QLD!BO74,QLD!BO143,QLD!BO229,QLD!BO319)</f>
        <v>0</v>
      </c>
      <c r="BN501" s="16">
        <f>SUM(QLD!BP74,QLD!BP143,QLD!BP229,QLD!BP319)</f>
        <v>0</v>
      </c>
      <c r="BO501" s="16">
        <f>SUM(QLD!BQ74,QLD!BQ143,QLD!BQ229,QLD!BQ319)</f>
        <v>0</v>
      </c>
      <c r="BP501" s="16">
        <f>SUM(QLD!BR74,QLD!BR143,QLD!BR229,QLD!BR319)</f>
        <v>0</v>
      </c>
      <c r="BQ501" s="16">
        <f>SUM(QLD!BS74,QLD!BS143,QLD!BS229,QLD!BS319)</f>
        <v>0</v>
      </c>
      <c r="BR501" s="16">
        <f>SUM(QLD!BT74,QLD!BT143,QLD!BT229,QLD!BT319)</f>
        <v>0</v>
      </c>
      <c r="BS501" s="16">
        <f>SUM(QLD!BU74,QLD!BU143,QLD!BU229,QLD!BU319)</f>
        <v>0</v>
      </c>
      <c r="BT501" s="16">
        <f>SUM(QLD!BV74,QLD!BV143,QLD!BV229,QLD!BV319)</f>
        <v>0</v>
      </c>
      <c r="BU501" s="16">
        <f>SUM(QLD!BW74,QLD!BW143,QLD!BW229,QLD!BW319)</f>
        <v>0</v>
      </c>
      <c r="BV501" s="16">
        <f>SUM(QLD!BX74,QLD!BX143,QLD!BX229,QLD!BX319)</f>
        <v>0</v>
      </c>
      <c r="BW501" s="16">
        <f>SUM(QLD!BY74,QLD!BY143,QLD!BY229,QLD!BY319)</f>
        <v>0</v>
      </c>
      <c r="BX501" s="16">
        <f>SUM(QLD!BZ74,QLD!BZ143,QLD!BZ229,QLD!BZ319)</f>
        <v>0</v>
      </c>
      <c r="BY501" s="16">
        <f>SUM(QLD!CA74,QLD!CA143,QLD!CA229,QLD!CA319)</f>
        <v>0</v>
      </c>
      <c r="BZ501" s="16">
        <f>SUM(QLD!CB74,QLD!CB143,QLD!CB229,QLD!CB319)</f>
        <v>0</v>
      </c>
      <c r="CA501" s="16">
        <f>SUM(QLD!CC74,QLD!CC143,QLD!CC229,QLD!CC319)</f>
        <v>0</v>
      </c>
      <c r="CB501" s="16">
        <f>SUM(QLD!CD74,QLD!CD143,QLD!CD229,QLD!CD319)</f>
        <v>0</v>
      </c>
      <c r="CC501" s="16">
        <f>SUM(QLD!CE74,QLD!CE143,QLD!CE229,QLD!CE319)</f>
        <v>0</v>
      </c>
      <c r="CD501" s="16">
        <f>SUM(QLD!CF74,QLD!CF143,QLD!CF229,QLD!CF319)</f>
        <v>0</v>
      </c>
      <c r="CE501" s="16">
        <f>SUM(QLD!CG74,QLD!CG143,QLD!CG229,QLD!CG319)</f>
        <v>0</v>
      </c>
      <c r="CF501" s="16">
        <f>SUM(QLD!CH74,QLD!CH143,QLD!CH229,QLD!CH319)</f>
        <v>0</v>
      </c>
      <c r="CG501" s="16">
        <f>SUM(QLD!CI74,QLD!CI143,QLD!CI229,QLD!CI319)</f>
        <v>0</v>
      </c>
      <c r="CH501" s="16">
        <f>SUM(QLD!CJ74,QLD!CJ143,QLD!CJ229,QLD!CJ319)</f>
        <v>0</v>
      </c>
      <c r="CI501" s="16">
        <f>SUM(QLD!CK74,QLD!CK143,QLD!CK229,QLD!CK319)</f>
        <v>0</v>
      </c>
      <c r="CJ501" s="16">
        <f>SUM(QLD!CL74,QLD!CL143,QLD!CL229,QLD!CL319)</f>
        <v>0</v>
      </c>
      <c r="CK501" s="16">
        <f>SUM(QLD!CM74,QLD!CM143,QLD!CM229,QLD!CM319)</f>
        <v>0</v>
      </c>
      <c r="CL501" s="16">
        <f>SUM(QLD!CN74,QLD!CN143,QLD!CN229,QLD!CN319)</f>
        <v>0</v>
      </c>
      <c r="CM501" s="16">
        <f>SUM(QLD!CO74,QLD!CO143,QLD!CO229,QLD!CO319)</f>
        <v>0</v>
      </c>
      <c r="CN501" s="16">
        <f>SUM(QLD!CP74,QLD!CP143,QLD!CP229,QLD!CP319)</f>
        <v>0</v>
      </c>
      <c r="CO501" s="16">
        <f>SUM(QLD!CQ74,QLD!CQ143,QLD!CQ229,QLD!CQ319)</f>
        <v>0</v>
      </c>
      <c r="CP501" s="16">
        <f>SUM(QLD!CR74,QLD!CR143,QLD!CR229,QLD!CR319)</f>
        <v>0</v>
      </c>
      <c r="CQ501" s="16">
        <f>SUM(QLD!CS74,QLD!CS143,QLD!CS229,QLD!CS319)</f>
        <v>0</v>
      </c>
      <c r="CR501" s="16">
        <f>SUM(QLD!CT74,QLD!CT143,QLD!CT229,QLD!CT319)</f>
        <v>0</v>
      </c>
      <c r="CS501" s="16">
        <f>SUM(QLD!CU74,QLD!CU143,QLD!CU229,QLD!CU319)</f>
        <v>0</v>
      </c>
      <c r="CT501" s="16">
        <f>SUM(QLD!CV74,QLD!CV143,QLD!CV229,QLD!CV319)</f>
        <v>0</v>
      </c>
      <c r="CU501" s="16">
        <f>SUM(QLD!CW74,QLD!CW143,QLD!CW229,QLD!CW319)</f>
        <v>0</v>
      </c>
      <c r="CV501" s="16">
        <f>SUM(QLD!CX74,QLD!CX143,QLD!CX229,QLD!CX319)</f>
        <v>0</v>
      </c>
      <c r="CW501" s="16">
        <f>SUM(QLD!CY74,QLD!CY143,QLD!CY229,QLD!CY319)</f>
        <v>0</v>
      </c>
      <c r="CX501" s="16">
        <f>SUM(QLD!CZ74,QLD!CZ143,QLD!CZ229,QLD!CZ319)</f>
        <v>0</v>
      </c>
      <c r="CY501" s="16">
        <f>SUM(QLD!DA74,QLD!DA143,QLD!DA229,QLD!DA319)</f>
        <v>0</v>
      </c>
      <c r="CZ501" s="16">
        <f>SUM(QLD!DB74,QLD!DB143,QLD!DB229,QLD!DB319)</f>
        <v>0</v>
      </c>
      <c r="DA501" s="16">
        <f>SUM(QLD!DC74,QLD!DC143,QLD!DC229,QLD!DC319)</f>
        <v>0</v>
      </c>
      <c r="DB501" s="16">
        <f>SUM(QLD!DD74,QLD!DD143,QLD!DD229,QLD!DD319)</f>
        <v>0</v>
      </c>
      <c r="DC501" s="16">
        <f>SUM(QLD!DE74,QLD!DE143,QLD!DE229,QLD!DE319)</f>
        <v>0</v>
      </c>
      <c r="DD501" s="16">
        <f>SUM(QLD!DF74,QLD!DF143,QLD!DF229,QLD!DF319)</f>
        <v>0</v>
      </c>
      <c r="DE501" s="16">
        <f>SUM(QLD!DG74,QLD!DG143,QLD!DG229,QLD!DG319)</f>
        <v>0</v>
      </c>
      <c r="DF501" s="16">
        <f>SUM(QLD!DH74,QLD!DH143,QLD!DH229,QLD!DH319)</f>
        <v>0</v>
      </c>
      <c r="DG501" s="16">
        <f>SUM(QLD!DI74,QLD!DI143,QLD!DI229,QLD!DI319)</f>
        <v>0</v>
      </c>
      <c r="DH501" s="16">
        <f>SUM(QLD!DJ74,QLD!DJ143,QLD!DJ229,QLD!DJ319)</f>
        <v>0</v>
      </c>
      <c r="DI501" s="16">
        <f>SUM(QLD!DK74,QLD!DK143,QLD!DK229,QLD!DK319)</f>
        <v>0</v>
      </c>
      <c r="DJ501" s="16">
        <f>SUM(QLD!DL74,QLD!DL143,QLD!DL229,QLD!DL319)</f>
        <v>0</v>
      </c>
      <c r="DK501" s="16">
        <f>SUM(QLD!DM74,QLD!DM143,QLD!DM229,QLD!DM319)</f>
        <v>0</v>
      </c>
      <c r="DL501" s="16">
        <f>SUM(QLD!DN74,QLD!DN143,QLD!DN229,QLD!DN319)</f>
        <v>0</v>
      </c>
      <c r="DM501" s="16">
        <f>SUM(QLD!DO74,QLD!DO143,QLD!DO229,QLD!DO319)</f>
        <v>0</v>
      </c>
      <c r="DN501" s="16">
        <f>SUM(QLD!DP74,QLD!DP143,QLD!DP229,QLD!DP319)</f>
        <v>0</v>
      </c>
      <c r="DO501" s="16">
        <f>SUM(QLD!DQ74,QLD!DQ143,QLD!DQ229,QLD!DQ319)</f>
        <v>0</v>
      </c>
      <c r="DP501" s="16">
        <f>SUM(QLD!DR74,QLD!DR143,QLD!DR229,QLD!DR319)</f>
        <v>0</v>
      </c>
      <c r="DQ501" s="16">
        <f>SUM(QLD!DS74,QLD!DS143,QLD!DS229,QLD!DS319)</f>
        <v>0</v>
      </c>
      <c r="DR501" s="16">
        <f>SUM(QLD!DT74,QLD!DT143,QLD!DT229,QLD!DT319)</f>
        <v>0</v>
      </c>
      <c r="DS501" s="16">
        <f>SUM(QLD!DU74,QLD!DU143,QLD!DU229,QLD!DU319)</f>
        <v>0</v>
      </c>
      <c r="DT501" s="16">
        <f>SUM(QLD!DV74,QLD!DV143,QLD!DV229,QLD!DV319)</f>
        <v>0</v>
      </c>
      <c r="DU501" s="16">
        <f>SUM(QLD!DW74,QLD!DW143,QLD!DW229,QLD!DW319)</f>
        <v>0</v>
      </c>
      <c r="DV501" s="16">
        <f>SUM(QLD!DX74,QLD!DX143,QLD!DX229,QLD!DX319)</f>
        <v>0</v>
      </c>
      <c r="DW501" s="16">
        <f>SUM(QLD!DY74,QLD!DY143,QLD!DY229,QLD!DY319)</f>
        <v>0</v>
      </c>
      <c r="DX501" s="16">
        <f>SUM(QLD!DZ74,QLD!DZ143,QLD!DZ229,QLD!DZ319)</f>
        <v>0</v>
      </c>
      <c r="DY501" s="16">
        <f>SUM(QLD!EA74,QLD!EA143,QLD!EA229,QLD!EA319)</f>
        <v>0</v>
      </c>
      <c r="DZ501" s="16">
        <f>SUM(QLD!EB74,QLD!EB143,QLD!EB229,QLD!EB319)</f>
        <v>0</v>
      </c>
    </row>
    <row r="502" spans="1:130" x14ac:dyDescent="0.25">
      <c r="B502" t="s">
        <v>37</v>
      </c>
      <c r="F502" s="46">
        <f t="shared" si="552"/>
        <v>38764624.54810632</v>
      </c>
      <c r="H502" s="16">
        <f>SUM(SA!J74,SA!J143,SA!J229,SA!J319)</f>
        <v>0</v>
      </c>
      <c r="I502" s="16">
        <f>SUM(SA!K74,SA!K143,SA!K229,SA!K319)</f>
        <v>0</v>
      </c>
      <c r="J502" s="16">
        <f>SUM(SA!L74,SA!L143,SA!L229,SA!L319)</f>
        <v>0</v>
      </c>
      <c r="K502" s="16">
        <f>SUM(SA!M74,SA!M143,SA!M229,SA!M319)</f>
        <v>0</v>
      </c>
      <c r="L502" s="16">
        <f>SUM(SA!N74,SA!N143,SA!N229,SA!N319)</f>
        <v>0</v>
      </c>
      <c r="M502" s="16">
        <f>SUM(SA!O74,SA!O143,SA!O229,SA!O319)</f>
        <v>0</v>
      </c>
      <c r="N502" s="16">
        <f>SUM(SA!P74,SA!P143,SA!P229,SA!P319)</f>
        <v>0</v>
      </c>
      <c r="O502" s="16">
        <f>SUM(SA!Q74,SA!Q143,SA!Q229,SA!Q319)</f>
        <v>0</v>
      </c>
      <c r="P502" s="16">
        <f>SUM(SA!R74,SA!R143,SA!R229,SA!R319)</f>
        <v>0</v>
      </c>
      <c r="Q502" s="16">
        <f>SUM(SA!S74,SA!S143,SA!S229,SA!S319)</f>
        <v>0</v>
      </c>
      <c r="R502" s="16">
        <f>SUM(SA!T74,SA!T143,SA!T229,SA!T319)</f>
        <v>0</v>
      </c>
      <c r="S502" s="16">
        <f>SUM(SA!U74,SA!U143,SA!U229,SA!U319)</f>
        <v>0</v>
      </c>
      <c r="T502" s="16">
        <f>SUM(SA!V74,SA!V143,SA!V229,SA!V319)</f>
        <v>0</v>
      </c>
      <c r="U502" s="16">
        <f>SUM(SA!W74,SA!W143,SA!W229,SA!W319)</f>
        <v>0</v>
      </c>
      <c r="V502" s="16">
        <f>SUM(SA!X74,SA!X143,SA!X229,SA!X319)</f>
        <v>0</v>
      </c>
      <c r="W502" s="16">
        <f>SUM(SA!Y74,SA!Y143,SA!Y229,SA!Y319)</f>
        <v>0</v>
      </c>
      <c r="X502" s="16">
        <f>SUM(SA!Z74,SA!Z143,SA!Z229,SA!Z319)</f>
        <v>0</v>
      </c>
      <c r="Y502" s="16">
        <f>SUM(SA!AA74,SA!AA143,SA!AA229,SA!AA319)</f>
        <v>0</v>
      </c>
      <c r="Z502" s="16">
        <f>SUM(SA!AB74,SA!AB143,SA!AB229,SA!AB319)</f>
        <v>0</v>
      </c>
      <c r="AA502" s="16">
        <f>SUM(SA!AC74,SA!AC143,SA!AC229,SA!AC319)</f>
        <v>0</v>
      </c>
      <c r="AB502" s="16">
        <f>SUM(SA!AD74,SA!AD143,SA!AD229,SA!AD319)</f>
        <v>0</v>
      </c>
      <c r="AC502" s="16">
        <f>SUM(SA!AE74,SA!AE143,SA!AE229,SA!AE319)</f>
        <v>0</v>
      </c>
      <c r="AD502" s="16">
        <f>SUM(SA!AF74,SA!AF143,SA!AF229,SA!AF319)</f>
        <v>0</v>
      </c>
      <c r="AE502" s="16">
        <f>SUM(SA!AG74,SA!AG143,SA!AG229,SA!AG319)</f>
        <v>0</v>
      </c>
      <c r="AF502" s="16">
        <f>SUM(SA!AH74,SA!AH143,SA!AH229,SA!AH319)</f>
        <v>2015370.997565351</v>
      </c>
      <c r="AG502" s="16">
        <f>SUM(SA!AI74,SA!AI143,SA!AI229,SA!AI319)</f>
        <v>2020770.6789257503</v>
      </c>
      <c r="AH502" s="16">
        <f>SUM(SA!AJ74,SA!AJ143,SA!AJ229,SA!AJ319)</f>
        <v>2026765.774387727</v>
      </c>
      <c r="AI502" s="16">
        <f>SUM(SA!AK74,SA!AK143,SA!AK229,SA!AK319)</f>
        <v>2032584.413653285</v>
      </c>
      <c r="AJ502" s="16">
        <f>SUM(SA!AL74,SA!AL143,SA!AL229,SA!AL319)</f>
        <v>2038419.7576428575</v>
      </c>
      <c r="AK502" s="16">
        <f>SUM(SA!AM74,SA!AM143,SA!AM229,SA!AM319)</f>
        <v>2044271.8543140148</v>
      </c>
      <c r="AL502" s="16">
        <f>SUM(SA!AN74,SA!AN143,SA!AN229,SA!AN319)</f>
        <v>2050140.7517620095</v>
      </c>
      <c r="AM502" s="16">
        <f>SUM(SA!AO74,SA!AO143,SA!AO229,SA!AO319)</f>
        <v>2056026.4982201699</v>
      </c>
      <c r="AN502" s="16">
        <f>SUM(SA!AP74,SA!AP143,SA!AP229,SA!AP319)</f>
        <v>2061929.1420602978</v>
      </c>
      <c r="AO502" s="16">
        <f>SUM(SA!AQ74,SA!AQ143,SA!AQ229,SA!AQ319)</f>
        <v>2067848.7317930656</v>
      </c>
      <c r="AP502" s="16">
        <f>SUM(SA!AR74,SA!AR143,SA!AR229,SA!AR319)</f>
        <v>2073785.3160684144</v>
      </c>
      <c r="AQ502" s="16">
        <f>SUM(SA!AS74,SA!AS143,SA!AS229,SA!AS319)</f>
        <v>2079738.9436759553</v>
      </c>
      <c r="AR502" s="16">
        <f>SUM(SA!AT74,SA!AT143,SA!AT229,SA!AT319)</f>
        <v>2085709.6635453682</v>
      </c>
      <c r="AS502" s="16">
        <f>SUM(SA!AU74,SA!AU143,SA!AU229,SA!AU319)</f>
        <v>2091297.7997282625</v>
      </c>
      <c r="AT502" s="16">
        <f>SUM(SA!AV74,SA!AV143,SA!AV229,SA!AV319)</f>
        <v>2097502.1306202062</v>
      </c>
      <c r="AU502" s="16">
        <f>SUM(SA!AW74,SA!AW143,SA!AW229,SA!AW319)</f>
        <v>2103523.846800264</v>
      </c>
      <c r="AV502" s="16">
        <f>SUM(SA!AX74,SA!AX143,SA!AX229,SA!AX319)</f>
        <v>2109562.8507175902</v>
      </c>
      <c r="AW502" s="16">
        <f>SUM(SA!AY74,SA!AY143,SA!AY229,SA!AY319)</f>
        <v>2115619.1920035267</v>
      </c>
      <c r="AX502" s="16">
        <f>SUM(SA!AZ74,SA!AZ143,SA!AZ229,SA!AZ319)</f>
        <v>1593756.2046222026</v>
      </c>
      <c r="AY502" s="16">
        <f>SUM(SA!BA74,SA!BA143,SA!BA229,SA!BA319)</f>
        <v>0</v>
      </c>
      <c r="AZ502" s="16">
        <f>SUM(SA!BB74,SA!BB143,SA!BB229,SA!BB319)</f>
        <v>0</v>
      </c>
      <c r="BA502" s="16">
        <f>SUM(SA!BC74,SA!BC143,SA!BC229,SA!BC319)</f>
        <v>0</v>
      </c>
      <c r="BB502" s="16">
        <f>SUM(SA!BD74,SA!BD143,SA!BD229,SA!BD319)</f>
        <v>0</v>
      </c>
      <c r="BC502" s="16">
        <f>SUM(SA!BE74,SA!BE143,SA!BE229,SA!BE319)</f>
        <v>0</v>
      </c>
      <c r="BD502" s="16">
        <f>SUM(SA!BF74,SA!BF143,SA!BF229,SA!BF319)</f>
        <v>0</v>
      </c>
      <c r="BE502" s="16">
        <f>SUM(SA!BG74,SA!BG143,SA!BG229,SA!BG319)</f>
        <v>0</v>
      </c>
      <c r="BF502" s="16">
        <f>SUM(SA!BH74,SA!BH143,SA!BH229,SA!BH319)</f>
        <v>0</v>
      </c>
      <c r="BG502" s="16">
        <f>SUM(SA!BI74,SA!BI143,SA!BI229,SA!BI319)</f>
        <v>0</v>
      </c>
      <c r="BH502" s="16">
        <f>SUM(SA!BJ74,SA!BJ143,SA!BJ229,SA!BJ319)</f>
        <v>0</v>
      </c>
      <c r="BI502" s="16">
        <f>SUM(SA!BK74,SA!BK143,SA!BK229,SA!BK319)</f>
        <v>0</v>
      </c>
      <c r="BJ502" s="16">
        <f>SUM(SA!BL74,SA!BL143,SA!BL229,SA!BL319)</f>
        <v>0</v>
      </c>
      <c r="BK502" s="16">
        <f>SUM(SA!BM74,SA!BM143,SA!BM229,SA!BM319)</f>
        <v>0</v>
      </c>
      <c r="BL502" s="16">
        <f>SUM(SA!BN74,SA!BN143,SA!BN229,SA!BN319)</f>
        <v>0</v>
      </c>
      <c r="BM502" s="16">
        <f>SUM(SA!BO74,SA!BO143,SA!BO229,SA!BO319)</f>
        <v>0</v>
      </c>
      <c r="BN502" s="16">
        <f>SUM(SA!BP74,SA!BP143,SA!BP229,SA!BP319)</f>
        <v>0</v>
      </c>
      <c r="BO502" s="16">
        <f>SUM(SA!BQ74,SA!BQ143,SA!BQ229,SA!BQ319)</f>
        <v>0</v>
      </c>
      <c r="BP502" s="16">
        <f>SUM(SA!BR74,SA!BR143,SA!BR229,SA!BR319)</f>
        <v>0</v>
      </c>
      <c r="BQ502" s="16">
        <f>SUM(SA!BS74,SA!BS143,SA!BS229,SA!BS319)</f>
        <v>0</v>
      </c>
      <c r="BR502" s="16">
        <f>SUM(SA!BT74,SA!BT143,SA!BT229,SA!BT319)</f>
        <v>0</v>
      </c>
      <c r="BS502" s="16">
        <f>SUM(SA!BU74,SA!BU143,SA!BU229,SA!BU319)</f>
        <v>0</v>
      </c>
      <c r="BT502" s="16">
        <f>SUM(SA!BV74,SA!BV143,SA!BV229,SA!BV319)</f>
        <v>0</v>
      </c>
      <c r="BU502" s="16">
        <f>SUM(SA!BW74,SA!BW143,SA!BW229,SA!BW319)</f>
        <v>0</v>
      </c>
      <c r="BV502" s="16">
        <f>SUM(SA!BX74,SA!BX143,SA!BX229,SA!BX319)</f>
        <v>0</v>
      </c>
      <c r="BW502" s="16">
        <f>SUM(SA!BY74,SA!BY143,SA!BY229,SA!BY319)</f>
        <v>0</v>
      </c>
      <c r="BX502" s="16">
        <f>SUM(SA!BZ74,SA!BZ143,SA!BZ229,SA!BZ319)</f>
        <v>0</v>
      </c>
      <c r="BY502" s="16">
        <f>SUM(SA!CA74,SA!CA143,SA!CA229,SA!CA319)</f>
        <v>0</v>
      </c>
      <c r="BZ502" s="16">
        <f>SUM(SA!CB74,SA!CB143,SA!CB229,SA!CB319)</f>
        <v>0</v>
      </c>
      <c r="CA502" s="16">
        <f>SUM(SA!CC74,SA!CC143,SA!CC229,SA!CC319)</f>
        <v>0</v>
      </c>
      <c r="CB502" s="16">
        <f>SUM(SA!CD74,SA!CD143,SA!CD229,SA!CD319)</f>
        <v>0</v>
      </c>
      <c r="CC502" s="16">
        <f>SUM(SA!CE74,SA!CE143,SA!CE229,SA!CE319)</f>
        <v>0</v>
      </c>
      <c r="CD502" s="16">
        <f>SUM(SA!CF74,SA!CF143,SA!CF229,SA!CF319)</f>
        <v>0</v>
      </c>
      <c r="CE502" s="16">
        <f>SUM(SA!CG74,SA!CG143,SA!CG229,SA!CG319)</f>
        <v>0</v>
      </c>
      <c r="CF502" s="16">
        <f>SUM(SA!CH74,SA!CH143,SA!CH229,SA!CH319)</f>
        <v>0</v>
      </c>
      <c r="CG502" s="16">
        <f>SUM(SA!CI74,SA!CI143,SA!CI229,SA!CI319)</f>
        <v>0</v>
      </c>
      <c r="CH502" s="16">
        <f>SUM(SA!CJ74,SA!CJ143,SA!CJ229,SA!CJ319)</f>
        <v>0</v>
      </c>
      <c r="CI502" s="16">
        <f>SUM(SA!CK74,SA!CK143,SA!CK229,SA!CK319)</f>
        <v>0</v>
      </c>
      <c r="CJ502" s="16">
        <f>SUM(SA!CL74,SA!CL143,SA!CL229,SA!CL319)</f>
        <v>0</v>
      </c>
      <c r="CK502" s="16">
        <f>SUM(SA!CM74,SA!CM143,SA!CM229,SA!CM319)</f>
        <v>0</v>
      </c>
      <c r="CL502" s="16">
        <f>SUM(SA!CN74,SA!CN143,SA!CN229,SA!CN319)</f>
        <v>0</v>
      </c>
      <c r="CM502" s="16">
        <f>SUM(SA!CO74,SA!CO143,SA!CO229,SA!CO319)</f>
        <v>0</v>
      </c>
      <c r="CN502" s="16">
        <f>SUM(SA!CP74,SA!CP143,SA!CP229,SA!CP319)</f>
        <v>0</v>
      </c>
      <c r="CO502" s="16">
        <f>SUM(SA!CQ74,SA!CQ143,SA!CQ229,SA!CQ319)</f>
        <v>0</v>
      </c>
      <c r="CP502" s="16">
        <f>SUM(SA!CR74,SA!CR143,SA!CR229,SA!CR319)</f>
        <v>0</v>
      </c>
      <c r="CQ502" s="16">
        <f>SUM(SA!CS74,SA!CS143,SA!CS229,SA!CS319)</f>
        <v>0</v>
      </c>
      <c r="CR502" s="16">
        <f>SUM(SA!CT74,SA!CT143,SA!CT229,SA!CT319)</f>
        <v>0</v>
      </c>
      <c r="CS502" s="16">
        <f>SUM(SA!CU74,SA!CU143,SA!CU229,SA!CU319)</f>
        <v>0</v>
      </c>
      <c r="CT502" s="16">
        <f>SUM(SA!CV74,SA!CV143,SA!CV229,SA!CV319)</f>
        <v>0</v>
      </c>
      <c r="CU502" s="16">
        <f>SUM(SA!CW74,SA!CW143,SA!CW229,SA!CW319)</f>
        <v>0</v>
      </c>
      <c r="CV502" s="16">
        <f>SUM(SA!CX74,SA!CX143,SA!CX229,SA!CX319)</f>
        <v>0</v>
      </c>
      <c r="CW502" s="16">
        <f>SUM(SA!CY74,SA!CY143,SA!CY229,SA!CY319)</f>
        <v>0</v>
      </c>
      <c r="CX502" s="16">
        <f>SUM(SA!CZ74,SA!CZ143,SA!CZ229,SA!CZ319)</f>
        <v>0</v>
      </c>
      <c r="CY502" s="16">
        <f>SUM(SA!DA74,SA!DA143,SA!DA229,SA!DA319)</f>
        <v>0</v>
      </c>
      <c r="CZ502" s="16">
        <f>SUM(SA!DB74,SA!DB143,SA!DB229,SA!DB319)</f>
        <v>0</v>
      </c>
      <c r="DA502" s="16">
        <f>SUM(SA!DC74,SA!DC143,SA!DC229,SA!DC319)</f>
        <v>0</v>
      </c>
      <c r="DB502" s="16">
        <f>SUM(SA!DD74,SA!DD143,SA!DD229,SA!DD319)</f>
        <v>0</v>
      </c>
      <c r="DC502" s="16">
        <f>SUM(SA!DE74,SA!DE143,SA!DE229,SA!DE319)</f>
        <v>0</v>
      </c>
      <c r="DD502" s="16">
        <f>SUM(SA!DF74,SA!DF143,SA!DF229,SA!DF319)</f>
        <v>0</v>
      </c>
      <c r="DE502" s="16">
        <f>SUM(SA!DG74,SA!DG143,SA!DG229,SA!DG319)</f>
        <v>0</v>
      </c>
      <c r="DF502" s="16">
        <f>SUM(SA!DH74,SA!DH143,SA!DH229,SA!DH319)</f>
        <v>0</v>
      </c>
      <c r="DG502" s="16">
        <f>SUM(SA!DI74,SA!DI143,SA!DI229,SA!DI319)</f>
        <v>0</v>
      </c>
      <c r="DH502" s="16">
        <f>SUM(SA!DJ74,SA!DJ143,SA!DJ229,SA!DJ319)</f>
        <v>0</v>
      </c>
      <c r="DI502" s="16">
        <f>SUM(SA!DK74,SA!DK143,SA!DK229,SA!DK319)</f>
        <v>0</v>
      </c>
      <c r="DJ502" s="16">
        <f>SUM(SA!DL74,SA!DL143,SA!DL229,SA!DL319)</f>
        <v>0</v>
      </c>
      <c r="DK502" s="16">
        <f>SUM(SA!DM74,SA!DM143,SA!DM229,SA!DM319)</f>
        <v>0</v>
      </c>
      <c r="DL502" s="16">
        <f>SUM(SA!DN74,SA!DN143,SA!DN229,SA!DN319)</f>
        <v>0</v>
      </c>
      <c r="DM502" s="16">
        <f>SUM(SA!DO74,SA!DO143,SA!DO229,SA!DO319)</f>
        <v>0</v>
      </c>
      <c r="DN502" s="16">
        <f>SUM(SA!DP74,SA!DP143,SA!DP229,SA!DP319)</f>
        <v>0</v>
      </c>
      <c r="DO502" s="16">
        <f>SUM(SA!DQ74,SA!DQ143,SA!DQ229,SA!DQ319)</f>
        <v>0</v>
      </c>
      <c r="DP502" s="16">
        <f>SUM(SA!DR74,SA!DR143,SA!DR229,SA!DR319)</f>
        <v>0</v>
      </c>
      <c r="DQ502" s="16">
        <f>SUM(SA!DS74,SA!DS143,SA!DS229,SA!DS319)</f>
        <v>0</v>
      </c>
      <c r="DR502" s="16">
        <f>SUM(SA!DT74,SA!DT143,SA!DT229,SA!DT319)</f>
        <v>0</v>
      </c>
      <c r="DS502" s="16">
        <f>SUM(SA!DU74,SA!DU143,SA!DU229,SA!DU319)</f>
        <v>0</v>
      </c>
      <c r="DT502" s="16">
        <f>SUM(SA!DV74,SA!DV143,SA!DV229,SA!DV319)</f>
        <v>0</v>
      </c>
      <c r="DU502" s="16">
        <f>SUM(SA!DW74,SA!DW143,SA!DW229,SA!DW319)</f>
        <v>0</v>
      </c>
      <c r="DV502" s="16">
        <f>SUM(SA!DX74,SA!DX143,SA!DX229,SA!DX319)</f>
        <v>0</v>
      </c>
      <c r="DW502" s="16">
        <f>SUM(SA!DY74,SA!DY143,SA!DY229,SA!DY319)</f>
        <v>0</v>
      </c>
      <c r="DX502" s="16">
        <f>SUM(SA!DZ74,SA!DZ143,SA!DZ229,SA!DZ319)</f>
        <v>0</v>
      </c>
      <c r="DY502" s="16">
        <f>SUM(SA!EA74,SA!EA143,SA!EA229,SA!EA319)</f>
        <v>0</v>
      </c>
      <c r="DZ502" s="16">
        <f>SUM(SA!EB74,SA!EB143,SA!EB229,SA!EB319)</f>
        <v>0</v>
      </c>
    </row>
    <row r="503" spans="1:130" x14ac:dyDescent="0.25">
      <c r="B503" t="s">
        <v>39</v>
      </c>
      <c r="F503" s="46">
        <f t="shared" si="552"/>
        <v>12085384.891235461</v>
      </c>
      <c r="H503" s="16">
        <f>SUM(TAS!J74,TAS!J143,TAS!J229,TAS!J319)</f>
        <v>0</v>
      </c>
      <c r="I503" s="16">
        <f>SUM(TAS!K74,TAS!K143,TAS!K229,TAS!K319)</f>
        <v>0</v>
      </c>
      <c r="J503" s="16">
        <f>SUM(TAS!L74,TAS!L143,TAS!L229,TAS!L319)</f>
        <v>0</v>
      </c>
      <c r="K503" s="16">
        <f>SUM(TAS!M74,TAS!M143,TAS!M229,TAS!M319)</f>
        <v>0</v>
      </c>
      <c r="L503" s="16">
        <f>SUM(TAS!N74,TAS!N143,TAS!N229,TAS!N319)</f>
        <v>0</v>
      </c>
      <c r="M503" s="16">
        <f>SUM(TAS!O74,TAS!O143,TAS!O229,TAS!O319)</f>
        <v>0</v>
      </c>
      <c r="N503" s="16">
        <f>SUM(TAS!P74,TAS!P143,TAS!P229,TAS!P319)</f>
        <v>0</v>
      </c>
      <c r="O503" s="16">
        <f>SUM(TAS!Q74,TAS!Q143,TAS!Q229,TAS!Q319)</f>
        <v>0</v>
      </c>
      <c r="P503" s="16">
        <f>SUM(TAS!R74,TAS!R143,TAS!R229,TAS!R319)</f>
        <v>0</v>
      </c>
      <c r="Q503" s="16">
        <f>SUM(TAS!S74,TAS!S143,TAS!S229,TAS!S319)</f>
        <v>0</v>
      </c>
      <c r="R503" s="16">
        <f>SUM(TAS!T74,TAS!T143,TAS!T229,TAS!T319)</f>
        <v>0</v>
      </c>
      <c r="S503" s="16">
        <f>SUM(TAS!U74,TAS!U143,TAS!U229,TAS!U319)</f>
        <v>0</v>
      </c>
      <c r="T503" s="16">
        <f>SUM(TAS!V74,TAS!V143,TAS!V229,TAS!V319)</f>
        <v>0</v>
      </c>
      <c r="U503" s="16">
        <f>SUM(TAS!W74,TAS!W143,TAS!W229,TAS!W319)</f>
        <v>0</v>
      </c>
      <c r="V503" s="16">
        <f>SUM(TAS!X74,TAS!X143,TAS!X229,TAS!X319)</f>
        <v>0</v>
      </c>
      <c r="W503" s="16">
        <f>SUM(TAS!Y74,TAS!Y143,TAS!Y229,TAS!Y319)</f>
        <v>0</v>
      </c>
      <c r="X503" s="16">
        <f>SUM(TAS!Z74,TAS!Z143,TAS!Z229,TAS!Z319)</f>
        <v>0</v>
      </c>
      <c r="Y503" s="16">
        <f>SUM(TAS!AA74,TAS!AA143,TAS!AA229,TAS!AA319)</f>
        <v>0</v>
      </c>
      <c r="Z503" s="16">
        <f>SUM(TAS!AB74,TAS!AB143,TAS!AB229,TAS!AB319)</f>
        <v>0</v>
      </c>
      <c r="AA503" s="16">
        <f>SUM(TAS!AC74,TAS!AC143,TAS!AC229,TAS!AC319)</f>
        <v>0</v>
      </c>
      <c r="AB503" s="16">
        <f>SUM(TAS!AD74,TAS!AD143,TAS!AD229,TAS!AD319)</f>
        <v>0</v>
      </c>
      <c r="AC503" s="16">
        <f>SUM(TAS!AE74,TAS!AE143,TAS!AE229,TAS!AE319)</f>
        <v>0</v>
      </c>
      <c r="AD503" s="16">
        <f>SUM(TAS!AF74,TAS!AF143,TAS!AF229,TAS!AF319)</f>
        <v>0</v>
      </c>
      <c r="AE503" s="16">
        <f>SUM(TAS!AG74,TAS!AG143,TAS!AG229,TAS!AG319)</f>
        <v>0</v>
      </c>
      <c r="AF503" s="16">
        <f>SUM(TAS!AH74,TAS!AH143,TAS!AH229,TAS!AH319)</f>
        <v>628318.5891297448</v>
      </c>
      <c r="AG503" s="16">
        <f>SUM(TAS!AI74,TAS!AI143,TAS!AI229,TAS!AI319)</f>
        <v>630002.01127793232</v>
      </c>
      <c r="AH503" s="16">
        <f>SUM(TAS!AJ74,TAS!AJ143,TAS!AJ229,TAS!AJ319)</f>
        <v>631871.06165472034</v>
      </c>
      <c r="AI503" s="16">
        <f>SUM(TAS!AK74,TAS!AK143,TAS!AK229,TAS!AK319)</f>
        <v>633685.09947624651</v>
      </c>
      <c r="AJ503" s="16">
        <f>SUM(TAS!AL74,TAS!AL143,TAS!AL229,TAS!AL319)</f>
        <v>635504.34521663073</v>
      </c>
      <c r="AK503" s="16">
        <f>SUM(TAS!AM74,TAS!AM143,TAS!AM229,TAS!AM319)</f>
        <v>637328.81382728089</v>
      </c>
      <c r="AL503" s="16">
        <f>SUM(TAS!AN74,TAS!AN143,TAS!AN229,TAS!AN319)</f>
        <v>639158.52030252828</v>
      </c>
      <c r="AM503" s="16">
        <f>SUM(TAS!AO74,TAS!AO143,TAS!AO229,TAS!AO319)</f>
        <v>640993.47967975179</v>
      </c>
      <c r="AN503" s="16">
        <f>SUM(TAS!AP74,TAS!AP143,TAS!AP229,TAS!AP319)</f>
        <v>642833.70703950082</v>
      </c>
      <c r="AO503" s="16">
        <f>SUM(TAS!AQ74,TAS!AQ143,TAS!AQ229,TAS!AQ319)</f>
        <v>644679.21750561963</v>
      </c>
      <c r="AP503" s="16">
        <f>SUM(TAS!AR74,TAS!AR143,TAS!AR229,TAS!AR319)</f>
        <v>646530.02624537202</v>
      </c>
      <c r="AQ503" s="16">
        <f>SUM(TAS!AS74,TAS!AS143,TAS!AS229,TAS!AS319)</f>
        <v>648386.14846956439</v>
      </c>
      <c r="AR503" s="16">
        <f>SUM(TAS!AT74,TAS!AT143,TAS!AT229,TAS!AT319)</f>
        <v>650247.59943267272</v>
      </c>
      <c r="AS503" s="16">
        <f>SUM(TAS!AU74,TAS!AU143,TAS!AU229,TAS!AU319)</f>
        <v>651989.77486664616</v>
      </c>
      <c r="AT503" s="16">
        <f>SUM(TAS!AV74,TAS!AV143,TAS!AV229,TAS!AV319)</f>
        <v>653924.05715870531</v>
      </c>
      <c r="AU503" s="16">
        <f>SUM(TAS!AW74,TAS!AW143,TAS!AW229,TAS!AW319)</f>
        <v>655801.40689677559</v>
      </c>
      <c r="AV503" s="16">
        <f>SUM(TAS!AX74,TAS!AX143,TAS!AX229,TAS!AX319)</f>
        <v>657684.1463158041</v>
      </c>
      <c r="AW503" s="16">
        <f>SUM(TAS!AY74,TAS!AY143,TAS!AY229,TAS!AY319)</f>
        <v>659572.29088901926</v>
      </c>
      <c r="AX503" s="16">
        <f>SUM(TAS!AZ74,TAS!AZ143,TAS!AZ229,TAS!AZ319)</f>
        <v>496874.59585094475</v>
      </c>
      <c r="AY503" s="16">
        <f>SUM(TAS!BA74,TAS!BA143,TAS!BA229,TAS!BA319)</f>
        <v>0</v>
      </c>
      <c r="AZ503" s="16">
        <f>SUM(TAS!BB74,TAS!BB143,TAS!BB229,TAS!BB319)</f>
        <v>0</v>
      </c>
      <c r="BA503" s="16">
        <f>SUM(TAS!BC74,TAS!BC143,TAS!BC229,TAS!BC319)</f>
        <v>0</v>
      </c>
      <c r="BB503" s="16">
        <f>SUM(TAS!BD74,TAS!BD143,TAS!BD229,TAS!BD319)</f>
        <v>0</v>
      </c>
      <c r="BC503" s="16">
        <f>SUM(TAS!BE74,TAS!BE143,TAS!BE229,TAS!BE319)</f>
        <v>0</v>
      </c>
      <c r="BD503" s="16">
        <f>SUM(TAS!BF74,TAS!BF143,TAS!BF229,TAS!BF319)</f>
        <v>0</v>
      </c>
      <c r="BE503" s="16">
        <f>SUM(TAS!BG74,TAS!BG143,TAS!BG229,TAS!BG319)</f>
        <v>0</v>
      </c>
      <c r="BF503" s="16">
        <f>SUM(TAS!BH74,TAS!BH143,TAS!BH229,TAS!BH319)</f>
        <v>0</v>
      </c>
      <c r="BG503" s="16">
        <f>SUM(TAS!BI74,TAS!BI143,TAS!BI229,TAS!BI319)</f>
        <v>0</v>
      </c>
      <c r="BH503" s="16">
        <f>SUM(TAS!BJ74,TAS!BJ143,TAS!BJ229,TAS!BJ319)</f>
        <v>0</v>
      </c>
      <c r="BI503" s="16">
        <f>SUM(TAS!BK74,TAS!BK143,TAS!BK229,TAS!BK319)</f>
        <v>0</v>
      </c>
      <c r="BJ503" s="16">
        <f>SUM(TAS!BL74,TAS!BL143,TAS!BL229,TAS!BL319)</f>
        <v>0</v>
      </c>
      <c r="BK503" s="16">
        <f>SUM(TAS!BM74,TAS!BM143,TAS!BM229,TAS!BM319)</f>
        <v>0</v>
      </c>
      <c r="BL503" s="16">
        <f>SUM(TAS!BN74,TAS!BN143,TAS!BN229,TAS!BN319)</f>
        <v>0</v>
      </c>
      <c r="BM503" s="16">
        <f>SUM(TAS!BO74,TAS!BO143,TAS!BO229,TAS!BO319)</f>
        <v>0</v>
      </c>
      <c r="BN503" s="16">
        <f>SUM(TAS!BP74,TAS!BP143,TAS!BP229,TAS!BP319)</f>
        <v>0</v>
      </c>
      <c r="BO503" s="16">
        <f>SUM(TAS!BQ74,TAS!BQ143,TAS!BQ229,TAS!BQ319)</f>
        <v>0</v>
      </c>
      <c r="BP503" s="16">
        <f>SUM(TAS!BR74,TAS!BR143,TAS!BR229,TAS!BR319)</f>
        <v>0</v>
      </c>
      <c r="BQ503" s="16">
        <f>SUM(TAS!BS74,TAS!BS143,TAS!BS229,TAS!BS319)</f>
        <v>0</v>
      </c>
      <c r="BR503" s="16">
        <f>SUM(TAS!BT74,TAS!BT143,TAS!BT229,TAS!BT319)</f>
        <v>0</v>
      </c>
      <c r="BS503" s="16">
        <f>SUM(TAS!BU74,TAS!BU143,TAS!BU229,TAS!BU319)</f>
        <v>0</v>
      </c>
      <c r="BT503" s="16">
        <f>SUM(TAS!BV74,TAS!BV143,TAS!BV229,TAS!BV319)</f>
        <v>0</v>
      </c>
      <c r="BU503" s="16">
        <f>SUM(TAS!BW74,TAS!BW143,TAS!BW229,TAS!BW319)</f>
        <v>0</v>
      </c>
      <c r="BV503" s="16">
        <f>SUM(TAS!BX74,TAS!BX143,TAS!BX229,TAS!BX319)</f>
        <v>0</v>
      </c>
      <c r="BW503" s="16">
        <f>SUM(TAS!BY74,TAS!BY143,TAS!BY229,TAS!BY319)</f>
        <v>0</v>
      </c>
      <c r="BX503" s="16">
        <f>SUM(TAS!BZ74,TAS!BZ143,TAS!BZ229,TAS!BZ319)</f>
        <v>0</v>
      </c>
      <c r="BY503" s="16">
        <f>SUM(TAS!CA74,TAS!CA143,TAS!CA229,TAS!CA319)</f>
        <v>0</v>
      </c>
      <c r="BZ503" s="16">
        <f>SUM(TAS!CB74,TAS!CB143,TAS!CB229,TAS!CB319)</f>
        <v>0</v>
      </c>
      <c r="CA503" s="16">
        <f>SUM(TAS!CC74,TAS!CC143,TAS!CC229,TAS!CC319)</f>
        <v>0</v>
      </c>
      <c r="CB503" s="16">
        <f>SUM(TAS!CD74,TAS!CD143,TAS!CD229,TAS!CD319)</f>
        <v>0</v>
      </c>
      <c r="CC503" s="16">
        <f>SUM(TAS!CE74,TAS!CE143,TAS!CE229,TAS!CE319)</f>
        <v>0</v>
      </c>
      <c r="CD503" s="16">
        <f>SUM(TAS!CF74,TAS!CF143,TAS!CF229,TAS!CF319)</f>
        <v>0</v>
      </c>
      <c r="CE503" s="16">
        <f>SUM(TAS!CG74,TAS!CG143,TAS!CG229,TAS!CG319)</f>
        <v>0</v>
      </c>
      <c r="CF503" s="16">
        <f>SUM(TAS!CH74,TAS!CH143,TAS!CH229,TAS!CH319)</f>
        <v>0</v>
      </c>
      <c r="CG503" s="16">
        <f>SUM(TAS!CI74,TAS!CI143,TAS!CI229,TAS!CI319)</f>
        <v>0</v>
      </c>
      <c r="CH503" s="16">
        <f>SUM(TAS!CJ74,TAS!CJ143,TAS!CJ229,TAS!CJ319)</f>
        <v>0</v>
      </c>
      <c r="CI503" s="16">
        <f>SUM(TAS!CK74,TAS!CK143,TAS!CK229,TAS!CK319)</f>
        <v>0</v>
      </c>
      <c r="CJ503" s="16">
        <f>SUM(TAS!CL74,TAS!CL143,TAS!CL229,TAS!CL319)</f>
        <v>0</v>
      </c>
      <c r="CK503" s="16">
        <f>SUM(TAS!CM74,TAS!CM143,TAS!CM229,TAS!CM319)</f>
        <v>0</v>
      </c>
      <c r="CL503" s="16">
        <f>SUM(TAS!CN74,TAS!CN143,TAS!CN229,TAS!CN319)</f>
        <v>0</v>
      </c>
      <c r="CM503" s="16">
        <f>SUM(TAS!CO74,TAS!CO143,TAS!CO229,TAS!CO319)</f>
        <v>0</v>
      </c>
      <c r="CN503" s="16">
        <f>SUM(TAS!CP74,TAS!CP143,TAS!CP229,TAS!CP319)</f>
        <v>0</v>
      </c>
      <c r="CO503" s="16">
        <f>SUM(TAS!CQ74,TAS!CQ143,TAS!CQ229,TAS!CQ319)</f>
        <v>0</v>
      </c>
      <c r="CP503" s="16">
        <f>SUM(TAS!CR74,TAS!CR143,TAS!CR229,TAS!CR319)</f>
        <v>0</v>
      </c>
      <c r="CQ503" s="16">
        <f>SUM(TAS!CS74,TAS!CS143,TAS!CS229,TAS!CS319)</f>
        <v>0</v>
      </c>
      <c r="CR503" s="16">
        <f>SUM(TAS!CT74,TAS!CT143,TAS!CT229,TAS!CT319)</f>
        <v>0</v>
      </c>
      <c r="CS503" s="16">
        <f>SUM(TAS!CU74,TAS!CU143,TAS!CU229,TAS!CU319)</f>
        <v>0</v>
      </c>
      <c r="CT503" s="16">
        <f>SUM(TAS!CV74,TAS!CV143,TAS!CV229,TAS!CV319)</f>
        <v>0</v>
      </c>
      <c r="CU503" s="16">
        <f>SUM(TAS!CW74,TAS!CW143,TAS!CW229,TAS!CW319)</f>
        <v>0</v>
      </c>
      <c r="CV503" s="16">
        <f>SUM(TAS!CX74,TAS!CX143,TAS!CX229,TAS!CX319)</f>
        <v>0</v>
      </c>
      <c r="CW503" s="16">
        <f>SUM(TAS!CY74,TAS!CY143,TAS!CY229,TAS!CY319)</f>
        <v>0</v>
      </c>
      <c r="CX503" s="16">
        <f>SUM(TAS!CZ74,TAS!CZ143,TAS!CZ229,TAS!CZ319)</f>
        <v>0</v>
      </c>
      <c r="CY503" s="16">
        <f>SUM(TAS!DA74,TAS!DA143,TAS!DA229,TAS!DA319)</f>
        <v>0</v>
      </c>
      <c r="CZ503" s="16">
        <f>SUM(TAS!DB74,TAS!DB143,TAS!DB229,TAS!DB319)</f>
        <v>0</v>
      </c>
      <c r="DA503" s="16">
        <f>SUM(TAS!DC74,TAS!DC143,TAS!DC229,TAS!DC319)</f>
        <v>0</v>
      </c>
      <c r="DB503" s="16">
        <f>SUM(TAS!DD74,TAS!DD143,TAS!DD229,TAS!DD319)</f>
        <v>0</v>
      </c>
      <c r="DC503" s="16">
        <f>SUM(TAS!DE74,TAS!DE143,TAS!DE229,TAS!DE319)</f>
        <v>0</v>
      </c>
      <c r="DD503" s="16">
        <f>SUM(TAS!DF74,TAS!DF143,TAS!DF229,TAS!DF319)</f>
        <v>0</v>
      </c>
      <c r="DE503" s="16">
        <f>SUM(TAS!DG74,TAS!DG143,TAS!DG229,TAS!DG319)</f>
        <v>0</v>
      </c>
      <c r="DF503" s="16">
        <f>SUM(TAS!DH74,TAS!DH143,TAS!DH229,TAS!DH319)</f>
        <v>0</v>
      </c>
      <c r="DG503" s="16">
        <f>SUM(TAS!DI74,TAS!DI143,TAS!DI229,TAS!DI319)</f>
        <v>0</v>
      </c>
      <c r="DH503" s="16">
        <f>SUM(TAS!DJ74,TAS!DJ143,TAS!DJ229,TAS!DJ319)</f>
        <v>0</v>
      </c>
      <c r="DI503" s="16">
        <f>SUM(TAS!DK74,TAS!DK143,TAS!DK229,TAS!DK319)</f>
        <v>0</v>
      </c>
      <c r="DJ503" s="16">
        <f>SUM(TAS!DL74,TAS!DL143,TAS!DL229,TAS!DL319)</f>
        <v>0</v>
      </c>
      <c r="DK503" s="16">
        <f>SUM(TAS!DM74,TAS!DM143,TAS!DM229,TAS!DM319)</f>
        <v>0</v>
      </c>
      <c r="DL503" s="16">
        <f>SUM(TAS!DN74,TAS!DN143,TAS!DN229,TAS!DN319)</f>
        <v>0</v>
      </c>
      <c r="DM503" s="16">
        <f>SUM(TAS!DO74,TAS!DO143,TAS!DO229,TAS!DO319)</f>
        <v>0</v>
      </c>
      <c r="DN503" s="16">
        <f>SUM(TAS!DP74,TAS!DP143,TAS!DP229,TAS!DP319)</f>
        <v>0</v>
      </c>
      <c r="DO503" s="16">
        <f>SUM(TAS!DQ74,TAS!DQ143,TAS!DQ229,TAS!DQ319)</f>
        <v>0</v>
      </c>
      <c r="DP503" s="16">
        <f>SUM(TAS!DR74,TAS!DR143,TAS!DR229,TAS!DR319)</f>
        <v>0</v>
      </c>
      <c r="DQ503" s="16">
        <f>SUM(TAS!DS74,TAS!DS143,TAS!DS229,TAS!DS319)</f>
        <v>0</v>
      </c>
      <c r="DR503" s="16">
        <f>SUM(TAS!DT74,TAS!DT143,TAS!DT229,TAS!DT319)</f>
        <v>0</v>
      </c>
      <c r="DS503" s="16">
        <f>SUM(TAS!DU74,TAS!DU143,TAS!DU229,TAS!DU319)</f>
        <v>0</v>
      </c>
      <c r="DT503" s="16">
        <f>SUM(TAS!DV74,TAS!DV143,TAS!DV229,TAS!DV319)</f>
        <v>0</v>
      </c>
      <c r="DU503" s="16">
        <f>SUM(TAS!DW74,TAS!DW143,TAS!DW229,TAS!DW319)</f>
        <v>0</v>
      </c>
      <c r="DV503" s="16">
        <f>SUM(TAS!DX74,TAS!DX143,TAS!DX229,TAS!DX319)</f>
        <v>0</v>
      </c>
      <c r="DW503" s="16">
        <f>SUM(TAS!DY74,TAS!DY143,TAS!DY229,TAS!DY319)</f>
        <v>0</v>
      </c>
      <c r="DX503" s="16">
        <f>SUM(TAS!DZ74,TAS!DZ143,TAS!DZ229,TAS!DZ319)</f>
        <v>0</v>
      </c>
      <c r="DY503" s="16">
        <f>SUM(TAS!EA74,TAS!EA143,TAS!EA229,TAS!EA319)</f>
        <v>0</v>
      </c>
      <c r="DZ503" s="16">
        <f>SUM(TAS!EB74,TAS!EB143,TAS!EB229,TAS!EB319)</f>
        <v>0</v>
      </c>
    </row>
    <row r="504" spans="1:130" x14ac:dyDescent="0.25">
      <c r="B504" t="s">
        <v>41</v>
      </c>
      <c r="F504" s="46">
        <f>SUM(H504:DZ504)</f>
        <v>43847445.848472387</v>
      </c>
      <c r="H504" s="16">
        <f>SUM(WA!J74,WA!J143,WA!J229,WA!J319)</f>
        <v>0</v>
      </c>
      <c r="I504" s="16">
        <f>SUM(WA!K74,WA!K143,WA!K229,WA!K319)</f>
        <v>0</v>
      </c>
      <c r="J504" s="16">
        <f>SUM(WA!L74,WA!L143,WA!L229,WA!L319)</f>
        <v>0</v>
      </c>
      <c r="K504" s="16">
        <f>SUM(WA!M74,WA!M143,WA!M229,WA!M319)</f>
        <v>0</v>
      </c>
      <c r="L504" s="16">
        <f>SUM(WA!N74,WA!N143,WA!N229,WA!N319)</f>
        <v>0</v>
      </c>
      <c r="M504" s="16">
        <f>SUM(WA!O74,WA!O143,WA!O229,WA!O319)</f>
        <v>0</v>
      </c>
      <c r="N504" s="16">
        <f>SUM(WA!P74,WA!P143,WA!P229,WA!P319)</f>
        <v>0</v>
      </c>
      <c r="O504" s="16">
        <f>SUM(WA!Q74,WA!Q143,WA!Q229,WA!Q319)</f>
        <v>0</v>
      </c>
      <c r="P504" s="16">
        <f>SUM(WA!R74,WA!R143,WA!R229,WA!R319)</f>
        <v>0</v>
      </c>
      <c r="Q504" s="16">
        <f>SUM(WA!S74,WA!S143,WA!S229,WA!S319)</f>
        <v>0</v>
      </c>
      <c r="R504" s="16">
        <f>SUM(WA!T74,WA!T143,WA!T229,WA!T319)</f>
        <v>0</v>
      </c>
      <c r="S504" s="16">
        <f>SUM(WA!U74,WA!U143,WA!U229,WA!U319)</f>
        <v>0</v>
      </c>
      <c r="T504" s="16">
        <f>SUM(WA!V74,WA!V143,WA!V229,WA!V319)</f>
        <v>0</v>
      </c>
      <c r="U504" s="16">
        <f>SUM(WA!W74,WA!W143,WA!W229,WA!W319)</f>
        <v>0</v>
      </c>
      <c r="V504" s="16">
        <f>SUM(WA!X74,WA!X143,WA!X229,WA!X319)</f>
        <v>0</v>
      </c>
      <c r="W504" s="16">
        <f>SUM(WA!Y74,WA!Y143,WA!Y229,WA!Y319)</f>
        <v>0</v>
      </c>
      <c r="X504" s="16">
        <f>SUM(WA!Z74,WA!Z143,WA!Z229,WA!Z319)</f>
        <v>0</v>
      </c>
      <c r="Y504" s="16">
        <f>SUM(WA!AA74,WA!AA143,WA!AA229,WA!AA319)</f>
        <v>0</v>
      </c>
      <c r="Z504" s="16">
        <f>SUM(WA!AB74,WA!AB143,WA!AB229,WA!AB319)</f>
        <v>0</v>
      </c>
      <c r="AA504" s="16">
        <f>SUM(WA!AC74,WA!AC143,WA!AC229,WA!AC319)</f>
        <v>0</v>
      </c>
      <c r="AB504" s="16">
        <f>SUM(WA!AD74,WA!AD143,WA!AD229,WA!AD319)</f>
        <v>0</v>
      </c>
      <c r="AC504" s="16">
        <f>SUM(WA!AE74,WA!AE143,WA!AE229,WA!AE319)</f>
        <v>0</v>
      </c>
      <c r="AD504" s="16">
        <f>SUM(WA!AF74,WA!AF143,WA!AF229,WA!AF319)</f>
        <v>0</v>
      </c>
      <c r="AE504" s="16">
        <f>SUM(WA!AG74,WA!AG143,WA!AG229,WA!AG319)</f>
        <v>0</v>
      </c>
      <c r="AF504" s="16">
        <f>SUM(WA!AH74,WA!AH143,WA!AH229,WA!AH319)</f>
        <v>2279626.6366688027</v>
      </c>
      <c r="AG504" s="16">
        <f>SUM(WA!AI74,WA!AI143,WA!AI229,WA!AI319)</f>
        <v>2285734.3247686909</v>
      </c>
      <c r="AH504" s="16">
        <f>SUM(WA!AJ74,WA!AJ143,WA!AJ229,WA!AJ319)</f>
        <v>2292515.4977244418</v>
      </c>
      <c r="AI504" s="16">
        <f>SUM(WA!AK74,WA!AK143,WA!AK229,WA!AK319)</f>
        <v>2299097.0775303217</v>
      </c>
      <c r="AJ504" s="16">
        <f>SUM(WA!AL74,WA!AL143,WA!AL229,WA!AL319)</f>
        <v>2305697.5523852366</v>
      </c>
      <c r="AK504" s="16">
        <f>SUM(WA!AM74,WA!AM143,WA!AM229,WA!AM319)</f>
        <v>2312316.9765349575</v>
      </c>
      <c r="AL504" s="16">
        <f>SUM(WA!AN74,WA!AN143,WA!AN229,WA!AN319)</f>
        <v>2318955.4043809911</v>
      </c>
      <c r="AM504" s="16">
        <f>SUM(WA!AO74,WA!AO143,WA!AO229,WA!AO319)</f>
        <v>2325612.890481024</v>
      </c>
      <c r="AN504" s="16">
        <f>SUM(WA!AP74,WA!AP143,WA!AP229,WA!AP319)</f>
        <v>2332289.4895493742</v>
      </c>
      <c r="AO504" s="16">
        <f>SUM(WA!AQ74,WA!AQ143,WA!AQ229,WA!AQ319)</f>
        <v>2338985.2564574378</v>
      </c>
      <c r="AP504" s="16">
        <f>SUM(WA!AR74,WA!AR143,WA!AR229,WA!AR319)</f>
        <v>2345700.2462341404</v>
      </c>
      <c r="AQ504" s="16">
        <f>SUM(WA!AS74,WA!AS143,WA!AS229,WA!AS319)</f>
        <v>2352434.5140663916</v>
      </c>
      <c r="AR504" s="16">
        <f>SUM(WA!AT74,WA!AT143,WA!AT229,WA!AT319)</f>
        <v>2359188.1152995364</v>
      </c>
      <c r="AS504" s="16">
        <f>SUM(WA!AU74,WA!AU143,WA!AU229,WA!AU319)</f>
        <v>2365508.9684363771</v>
      </c>
      <c r="AT504" s="16">
        <f>SUM(WA!AV74,WA!AV143,WA!AV229,WA!AV319)</f>
        <v>2372526.8117918028</v>
      </c>
      <c r="AU504" s="16">
        <f>SUM(WA!AW74,WA!AW143,WA!AW229,WA!AW319)</f>
        <v>2379338.0959767513</v>
      </c>
      <c r="AV504" s="16">
        <f>SUM(WA!AX74,WA!AX143,WA!AX229,WA!AX319)</f>
        <v>2386168.9346687407</v>
      </c>
      <c r="AW504" s="16">
        <f>SUM(WA!AY74,WA!AY143,WA!AY229,WA!AY319)</f>
        <v>2393019.3840067815</v>
      </c>
      <c r="AX504" s="16">
        <f>SUM(WA!AZ74,WA!AZ143,WA!AZ229,WA!AZ319)</f>
        <v>1802729.6715105856</v>
      </c>
      <c r="AY504" s="16">
        <f>SUM(WA!BA74,WA!BA143,WA!BA229,WA!BA319)</f>
        <v>0</v>
      </c>
      <c r="AZ504" s="16">
        <f>SUM(WA!BB74,WA!BB143,WA!BB229,WA!BB319)</f>
        <v>0</v>
      </c>
      <c r="BA504" s="16">
        <f>SUM(WA!BC74,WA!BC143,WA!BC229,WA!BC319)</f>
        <v>0</v>
      </c>
      <c r="BB504" s="16">
        <f>SUM(WA!BD74,WA!BD143,WA!BD229,WA!BD319)</f>
        <v>0</v>
      </c>
      <c r="BC504" s="16">
        <f>SUM(WA!BE74,WA!BE143,WA!BE229,WA!BE319)</f>
        <v>0</v>
      </c>
      <c r="BD504" s="16">
        <f>SUM(WA!BF74,WA!BF143,WA!BF229,WA!BF319)</f>
        <v>0</v>
      </c>
      <c r="BE504" s="16">
        <f>SUM(WA!BG74,WA!BG143,WA!BG229,WA!BG319)</f>
        <v>0</v>
      </c>
      <c r="BF504" s="16">
        <f>SUM(WA!BH74,WA!BH143,WA!BH229,WA!BH319)</f>
        <v>0</v>
      </c>
      <c r="BG504" s="16">
        <f>SUM(WA!BI74,WA!BI143,WA!BI229,WA!BI319)</f>
        <v>0</v>
      </c>
      <c r="BH504" s="16">
        <f>SUM(WA!BJ74,WA!BJ143,WA!BJ229,WA!BJ319)</f>
        <v>0</v>
      </c>
      <c r="BI504" s="16">
        <f>SUM(WA!BK74,WA!BK143,WA!BK229,WA!BK319)</f>
        <v>0</v>
      </c>
      <c r="BJ504" s="16">
        <f>SUM(WA!BL74,WA!BL143,WA!BL229,WA!BL319)</f>
        <v>0</v>
      </c>
      <c r="BK504" s="16">
        <f>SUM(WA!BM74,WA!BM143,WA!BM229,WA!BM319)</f>
        <v>0</v>
      </c>
      <c r="BL504" s="16">
        <f>SUM(WA!BN74,WA!BN143,WA!BN229,WA!BN319)</f>
        <v>0</v>
      </c>
      <c r="BM504" s="16">
        <f>SUM(WA!BO74,WA!BO143,WA!BO229,WA!BO319)</f>
        <v>0</v>
      </c>
      <c r="BN504" s="16">
        <f>SUM(WA!BP74,WA!BP143,WA!BP229,WA!BP319)</f>
        <v>0</v>
      </c>
      <c r="BO504" s="16">
        <f>SUM(WA!BQ74,WA!BQ143,WA!BQ229,WA!BQ319)</f>
        <v>0</v>
      </c>
      <c r="BP504" s="16">
        <f>SUM(WA!BR74,WA!BR143,WA!BR229,WA!BR319)</f>
        <v>0</v>
      </c>
      <c r="BQ504" s="16">
        <f>SUM(WA!BS74,WA!BS143,WA!BS229,WA!BS319)</f>
        <v>0</v>
      </c>
      <c r="BR504" s="16">
        <f>SUM(WA!BT74,WA!BT143,WA!BT229,WA!BT319)</f>
        <v>0</v>
      </c>
      <c r="BS504" s="16">
        <f>SUM(WA!BU74,WA!BU143,WA!BU229,WA!BU319)</f>
        <v>0</v>
      </c>
      <c r="BT504" s="16">
        <f>SUM(WA!BV74,WA!BV143,WA!BV229,WA!BV319)</f>
        <v>0</v>
      </c>
      <c r="BU504" s="16">
        <f>SUM(WA!BW74,WA!BW143,WA!BW229,WA!BW319)</f>
        <v>0</v>
      </c>
      <c r="BV504" s="16">
        <f>SUM(WA!BX74,WA!BX143,WA!BX229,WA!BX319)</f>
        <v>0</v>
      </c>
      <c r="BW504" s="16">
        <f>SUM(WA!BY74,WA!BY143,WA!BY229,WA!BY319)</f>
        <v>0</v>
      </c>
      <c r="BX504" s="16">
        <f>SUM(WA!BZ74,WA!BZ143,WA!BZ229,WA!BZ319)</f>
        <v>0</v>
      </c>
      <c r="BY504" s="16">
        <f>SUM(WA!CA74,WA!CA143,WA!CA229,WA!CA319)</f>
        <v>0</v>
      </c>
      <c r="BZ504" s="16">
        <f>SUM(WA!CB74,WA!CB143,WA!CB229,WA!CB319)</f>
        <v>0</v>
      </c>
      <c r="CA504" s="16">
        <f>SUM(WA!CC74,WA!CC143,WA!CC229,WA!CC319)</f>
        <v>0</v>
      </c>
      <c r="CB504" s="16">
        <f>SUM(WA!CD74,WA!CD143,WA!CD229,WA!CD319)</f>
        <v>0</v>
      </c>
      <c r="CC504" s="16">
        <f>SUM(WA!CE74,WA!CE143,WA!CE229,WA!CE319)</f>
        <v>0</v>
      </c>
      <c r="CD504" s="16">
        <f>SUM(WA!CF74,WA!CF143,WA!CF229,WA!CF319)</f>
        <v>0</v>
      </c>
      <c r="CE504" s="16">
        <f>SUM(WA!CG74,WA!CG143,WA!CG229,WA!CG319)</f>
        <v>0</v>
      </c>
      <c r="CF504" s="16">
        <f>SUM(WA!CH74,WA!CH143,WA!CH229,WA!CH319)</f>
        <v>0</v>
      </c>
      <c r="CG504" s="16">
        <f>SUM(WA!CI74,WA!CI143,WA!CI229,WA!CI319)</f>
        <v>0</v>
      </c>
      <c r="CH504" s="16">
        <f>SUM(WA!CJ74,WA!CJ143,WA!CJ229,WA!CJ319)</f>
        <v>0</v>
      </c>
      <c r="CI504" s="16">
        <f>SUM(WA!CK74,WA!CK143,WA!CK229,WA!CK319)</f>
        <v>0</v>
      </c>
      <c r="CJ504" s="16">
        <f>SUM(WA!CL74,WA!CL143,WA!CL229,WA!CL319)</f>
        <v>0</v>
      </c>
      <c r="CK504" s="16">
        <f>SUM(WA!CM74,WA!CM143,WA!CM229,WA!CM319)</f>
        <v>0</v>
      </c>
      <c r="CL504" s="16">
        <f>SUM(WA!CN74,WA!CN143,WA!CN229,WA!CN319)</f>
        <v>0</v>
      </c>
      <c r="CM504" s="16">
        <f>SUM(WA!CO74,WA!CO143,WA!CO229,WA!CO319)</f>
        <v>0</v>
      </c>
      <c r="CN504" s="16">
        <f>SUM(WA!CP74,WA!CP143,WA!CP229,WA!CP319)</f>
        <v>0</v>
      </c>
      <c r="CO504" s="16">
        <f>SUM(WA!CQ74,WA!CQ143,WA!CQ229,WA!CQ319)</f>
        <v>0</v>
      </c>
      <c r="CP504" s="16">
        <f>SUM(WA!CR74,WA!CR143,WA!CR229,WA!CR319)</f>
        <v>0</v>
      </c>
      <c r="CQ504" s="16">
        <f>SUM(WA!CS74,WA!CS143,WA!CS229,WA!CS319)</f>
        <v>0</v>
      </c>
      <c r="CR504" s="16">
        <f>SUM(WA!CT74,WA!CT143,WA!CT229,WA!CT319)</f>
        <v>0</v>
      </c>
      <c r="CS504" s="16">
        <f>SUM(WA!CU74,WA!CU143,WA!CU229,WA!CU319)</f>
        <v>0</v>
      </c>
      <c r="CT504" s="16">
        <f>SUM(WA!CV74,WA!CV143,WA!CV229,WA!CV319)</f>
        <v>0</v>
      </c>
      <c r="CU504" s="16">
        <f>SUM(WA!CW74,WA!CW143,WA!CW229,WA!CW319)</f>
        <v>0</v>
      </c>
      <c r="CV504" s="16">
        <f>SUM(WA!CX74,WA!CX143,WA!CX229,WA!CX319)</f>
        <v>0</v>
      </c>
      <c r="CW504" s="16">
        <f>SUM(WA!CY74,WA!CY143,WA!CY229,WA!CY319)</f>
        <v>0</v>
      </c>
      <c r="CX504" s="16">
        <f>SUM(WA!CZ74,WA!CZ143,WA!CZ229,WA!CZ319)</f>
        <v>0</v>
      </c>
      <c r="CY504" s="16">
        <f>SUM(WA!DA74,WA!DA143,WA!DA229,WA!DA319)</f>
        <v>0</v>
      </c>
      <c r="CZ504" s="16">
        <f>SUM(WA!DB74,WA!DB143,WA!DB229,WA!DB319)</f>
        <v>0</v>
      </c>
      <c r="DA504" s="16">
        <f>SUM(WA!DC74,WA!DC143,WA!DC229,WA!DC319)</f>
        <v>0</v>
      </c>
      <c r="DB504" s="16">
        <f>SUM(WA!DD74,WA!DD143,WA!DD229,WA!DD319)</f>
        <v>0</v>
      </c>
      <c r="DC504" s="16">
        <f>SUM(WA!DE74,WA!DE143,WA!DE229,WA!DE319)</f>
        <v>0</v>
      </c>
      <c r="DD504" s="16">
        <f>SUM(WA!DF74,WA!DF143,WA!DF229,WA!DF319)</f>
        <v>0</v>
      </c>
      <c r="DE504" s="16">
        <f>SUM(WA!DG74,WA!DG143,WA!DG229,WA!DG319)</f>
        <v>0</v>
      </c>
      <c r="DF504" s="16">
        <f>SUM(WA!DH74,WA!DH143,WA!DH229,WA!DH319)</f>
        <v>0</v>
      </c>
      <c r="DG504" s="16">
        <f>SUM(WA!DI74,WA!DI143,WA!DI229,WA!DI319)</f>
        <v>0</v>
      </c>
      <c r="DH504" s="16">
        <f>SUM(WA!DJ74,WA!DJ143,WA!DJ229,WA!DJ319)</f>
        <v>0</v>
      </c>
      <c r="DI504" s="16">
        <f>SUM(WA!DK74,WA!DK143,WA!DK229,WA!DK319)</f>
        <v>0</v>
      </c>
      <c r="DJ504" s="16">
        <f>SUM(WA!DL74,WA!DL143,WA!DL229,WA!DL319)</f>
        <v>0</v>
      </c>
      <c r="DK504" s="16">
        <f>SUM(WA!DM74,WA!DM143,WA!DM229,WA!DM319)</f>
        <v>0</v>
      </c>
      <c r="DL504" s="16">
        <f>SUM(WA!DN74,WA!DN143,WA!DN229,WA!DN319)</f>
        <v>0</v>
      </c>
      <c r="DM504" s="16">
        <f>SUM(WA!DO74,WA!DO143,WA!DO229,WA!DO319)</f>
        <v>0</v>
      </c>
      <c r="DN504" s="16">
        <f>SUM(WA!DP74,WA!DP143,WA!DP229,WA!DP319)</f>
        <v>0</v>
      </c>
      <c r="DO504" s="16">
        <f>SUM(WA!DQ74,WA!DQ143,WA!DQ229,WA!DQ319)</f>
        <v>0</v>
      </c>
      <c r="DP504" s="16">
        <f>SUM(WA!DR74,WA!DR143,WA!DR229,WA!DR319)</f>
        <v>0</v>
      </c>
      <c r="DQ504" s="16">
        <f>SUM(WA!DS74,WA!DS143,WA!DS229,WA!DS319)</f>
        <v>0</v>
      </c>
      <c r="DR504" s="16">
        <f>SUM(WA!DT74,WA!DT143,WA!DT229,WA!DT319)</f>
        <v>0</v>
      </c>
      <c r="DS504" s="16">
        <f>SUM(WA!DU74,WA!DU143,WA!DU229,WA!DU319)</f>
        <v>0</v>
      </c>
      <c r="DT504" s="16">
        <f>SUM(WA!DV74,WA!DV143,WA!DV229,WA!DV319)</f>
        <v>0</v>
      </c>
      <c r="DU504" s="16">
        <f>SUM(WA!DW74,WA!DW143,WA!DW229,WA!DW319)</f>
        <v>0</v>
      </c>
      <c r="DV504" s="16">
        <f>SUM(WA!DX74,WA!DX143,WA!DX229,WA!DX319)</f>
        <v>0</v>
      </c>
      <c r="DW504" s="16">
        <f>SUM(WA!DY74,WA!DY143,WA!DY229,WA!DY319)</f>
        <v>0</v>
      </c>
      <c r="DX504" s="16">
        <f>SUM(WA!DZ74,WA!DZ143,WA!DZ229,WA!DZ319)</f>
        <v>0</v>
      </c>
      <c r="DY504" s="16">
        <f>SUM(WA!EA74,WA!EA143,WA!EA229,WA!EA319)</f>
        <v>0</v>
      </c>
      <c r="DZ504" s="16">
        <f>SUM(WA!EB74,WA!EB143,WA!EB229,WA!EB319)</f>
        <v>0</v>
      </c>
    </row>
    <row r="505" spans="1:130" x14ac:dyDescent="0.25">
      <c r="B505" t="s">
        <v>490</v>
      </c>
      <c r="F505" s="199">
        <f>SUM(H505:DZ505)</f>
        <v>0</v>
      </c>
      <c r="H505" s="16">
        <f>SUM(VIC!J74,VIC!J143,VIC!J229,VIC!J319)</f>
        <v>0</v>
      </c>
      <c r="I505" s="16">
        <f>SUM(VIC!K74,VIC!K143,VIC!K229,VIC!K319)</f>
        <v>0</v>
      </c>
      <c r="J505" s="16">
        <f>SUM(VIC!L74,VIC!L143,VIC!L229,VIC!L319)</f>
        <v>0</v>
      </c>
      <c r="K505" s="16">
        <f>SUM(VIC!M74,VIC!M143,VIC!M229,VIC!M319)</f>
        <v>0</v>
      </c>
      <c r="L505" s="16">
        <f>SUM(VIC!N74,VIC!N143,VIC!N229,VIC!N319)</f>
        <v>0</v>
      </c>
      <c r="M505" s="16">
        <f>SUM(VIC!O74,VIC!O143,VIC!O229,VIC!O319)</f>
        <v>0</v>
      </c>
      <c r="N505" s="16">
        <f>SUM(VIC!P74,VIC!P143,VIC!P229,VIC!P319)</f>
        <v>0</v>
      </c>
      <c r="O505" s="16">
        <f>SUM(VIC!Q74,VIC!Q143,VIC!Q229,VIC!Q319)</f>
        <v>0</v>
      </c>
      <c r="P505" s="16">
        <f>SUM(VIC!R74,VIC!R143,VIC!R229,VIC!R319)</f>
        <v>0</v>
      </c>
      <c r="Q505" s="16">
        <f>SUM(VIC!S74,VIC!S143,VIC!S229,VIC!S319)</f>
        <v>0</v>
      </c>
      <c r="R505" s="16">
        <f>SUM(VIC!T74,VIC!T143,VIC!T229,VIC!T319)</f>
        <v>0</v>
      </c>
      <c r="S505" s="16">
        <f>SUM(VIC!U74,VIC!U143,VIC!U229,VIC!U319)</f>
        <v>0</v>
      </c>
      <c r="T505" s="16">
        <f>SUM(VIC!V74,VIC!V143,VIC!V229,VIC!V319)</f>
        <v>0</v>
      </c>
      <c r="U505" s="16">
        <f>SUM(VIC!W74,VIC!W143,VIC!W229,VIC!W319)</f>
        <v>0</v>
      </c>
      <c r="V505" s="16">
        <f>SUM(VIC!X74,VIC!X143,VIC!X229,VIC!X319)</f>
        <v>0</v>
      </c>
      <c r="W505" s="16">
        <f>SUM(VIC!Y74,VIC!Y143,VIC!Y229,VIC!Y319)</f>
        <v>0</v>
      </c>
      <c r="X505" s="16">
        <f>SUM(VIC!Z74,VIC!Z143,VIC!Z229,VIC!Z319)</f>
        <v>0</v>
      </c>
      <c r="Y505" s="16">
        <f>SUM(VIC!AA74,VIC!AA143,VIC!AA229,VIC!AA319)</f>
        <v>0</v>
      </c>
      <c r="Z505" s="16">
        <f>SUM(VIC!AB74,VIC!AB143,VIC!AB229,VIC!AB319)</f>
        <v>0</v>
      </c>
      <c r="AA505" s="16">
        <f>SUM(VIC!AC74,VIC!AC143,VIC!AC229,VIC!AC319)</f>
        <v>0</v>
      </c>
      <c r="AB505" s="16">
        <f>SUM(VIC!AD74,VIC!AD143,VIC!AD229,VIC!AD319)</f>
        <v>0</v>
      </c>
      <c r="AC505" s="16">
        <f>SUM(VIC!AE74,VIC!AE143,VIC!AE229,VIC!AE319)</f>
        <v>0</v>
      </c>
      <c r="AD505" s="16">
        <f>SUM(VIC!AF74,VIC!AF143,VIC!AF229,VIC!AF319)</f>
        <v>0</v>
      </c>
      <c r="AE505" s="16">
        <f>SUM(VIC!AG74,VIC!AG143,VIC!AG229,VIC!AG319)</f>
        <v>0</v>
      </c>
      <c r="AF505" s="16">
        <f>SUM(VIC!AH74,VIC!AH143,VIC!AH229,VIC!AH319)</f>
        <v>0</v>
      </c>
      <c r="AG505" s="16">
        <f>SUM(VIC!AI74,VIC!AI143,VIC!AI229,VIC!AI319)</f>
        <v>0</v>
      </c>
      <c r="AH505" s="16">
        <f>SUM(VIC!AJ74,VIC!AJ143,VIC!AJ229,VIC!AJ319)</f>
        <v>0</v>
      </c>
      <c r="AI505" s="16">
        <f>SUM(VIC!AK74,VIC!AK143,VIC!AK229,VIC!AK319)</f>
        <v>0</v>
      </c>
      <c r="AJ505" s="16">
        <f>SUM(VIC!AL74,VIC!AL143,VIC!AL229,VIC!AL319)</f>
        <v>0</v>
      </c>
      <c r="AK505" s="16">
        <f>SUM(VIC!AM74,VIC!AM143,VIC!AM229,VIC!AM319)</f>
        <v>0</v>
      </c>
      <c r="AL505" s="16">
        <f>SUM(VIC!AN74,VIC!AN143,VIC!AN229,VIC!AN319)</f>
        <v>0</v>
      </c>
      <c r="AM505" s="16">
        <f>SUM(VIC!AO74,VIC!AO143,VIC!AO229,VIC!AO319)</f>
        <v>0</v>
      </c>
      <c r="AN505" s="16">
        <f>SUM(VIC!AP74,VIC!AP143,VIC!AP229,VIC!AP319)</f>
        <v>0</v>
      </c>
      <c r="AO505" s="16">
        <f>SUM(VIC!AQ74,VIC!AQ143,VIC!AQ229,VIC!AQ319)</f>
        <v>0</v>
      </c>
      <c r="AP505" s="16">
        <f>SUM(VIC!AR74,VIC!AR143,VIC!AR229,VIC!AR319)</f>
        <v>0</v>
      </c>
      <c r="AQ505" s="16">
        <f>SUM(VIC!AS74,VIC!AS143,VIC!AS229,VIC!AS319)</f>
        <v>0</v>
      </c>
      <c r="AR505" s="16">
        <f>SUM(VIC!AT74,VIC!AT143,VIC!AT229,VIC!AT319)</f>
        <v>0</v>
      </c>
      <c r="AS505" s="16">
        <f>SUM(VIC!AU74,VIC!AU143,VIC!AU229,VIC!AU319)</f>
        <v>0</v>
      </c>
      <c r="AT505" s="16">
        <f>SUM(VIC!AV74,VIC!AV143,VIC!AV229,VIC!AV319)</f>
        <v>0</v>
      </c>
      <c r="AU505" s="16">
        <f>SUM(VIC!AW74,VIC!AW143,VIC!AW229,VIC!AW319)</f>
        <v>0</v>
      </c>
      <c r="AV505" s="16">
        <f>SUM(VIC!AX74,VIC!AX143,VIC!AX229,VIC!AX319)</f>
        <v>0</v>
      </c>
      <c r="AW505" s="16">
        <f>SUM(VIC!AY74,VIC!AY143,VIC!AY229,VIC!AY319)</f>
        <v>0</v>
      </c>
      <c r="AX505" s="16">
        <f>SUM(VIC!AZ74,VIC!AZ143,VIC!AZ229,VIC!AZ319)</f>
        <v>0</v>
      </c>
      <c r="AY505" s="16">
        <f>SUM(VIC!BA74,VIC!BA143,VIC!BA229,VIC!BA319)</f>
        <v>0</v>
      </c>
      <c r="AZ505" s="16">
        <f>SUM(VIC!BB74,VIC!BB143,VIC!BB229,VIC!BB319)</f>
        <v>0</v>
      </c>
      <c r="BA505" s="16">
        <f>SUM(VIC!BC74,VIC!BC143,VIC!BC229,VIC!BC319)</f>
        <v>0</v>
      </c>
      <c r="BB505" s="16">
        <f>SUM(VIC!BD74,VIC!BD143,VIC!BD229,VIC!BD319)</f>
        <v>0</v>
      </c>
      <c r="BC505" s="16">
        <f>SUM(VIC!BE74,VIC!BE143,VIC!BE229,VIC!BE319)</f>
        <v>0</v>
      </c>
      <c r="BD505" s="16">
        <f>SUM(VIC!BF74,VIC!BF143,VIC!BF229,VIC!BF319)</f>
        <v>0</v>
      </c>
      <c r="BE505" s="16">
        <f>SUM(VIC!BG74,VIC!BG143,VIC!BG229,VIC!BG319)</f>
        <v>0</v>
      </c>
      <c r="BF505" s="16">
        <f>SUM(VIC!BH74,VIC!BH143,VIC!BH229,VIC!BH319)</f>
        <v>0</v>
      </c>
      <c r="BG505" s="16">
        <f>SUM(VIC!BI74,VIC!BI143,VIC!BI229,VIC!BI319)</f>
        <v>0</v>
      </c>
      <c r="BH505" s="16">
        <f>SUM(VIC!BJ74,VIC!BJ143,VIC!BJ229,VIC!BJ319)</f>
        <v>0</v>
      </c>
      <c r="BI505" s="16">
        <f>SUM(VIC!BK74,VIC!BK143,VIC!BK229,VIC!BK319)</f>
        <v>0</v>
      </c>
      <c r="BJ505" s="16">
        <f>SUM(VIC!BL74,VIC!BL143,VIC!BL229,VIC!BL319)</f>
        <v>0</v>
      </c>
      <c r="BK505" s="16">
        <f>SUM(VIC!BM74,VIC!BM143,VIC!BM229,VIC!BM319)</f>
        <v>0</v>
      </c>
      <c r="BL505" s="16">
        <f>SUM(VIC!BN74,VIC!BN143,VIC!BN229,VIC!BN319)</f>
        <v>0</v>
      </c>
      <c r="BM505" s="16">
        <f>SUM(VIC!BO74,VIC!BO143,VIC!BO229,VIC!BO319)</f>
        <v>0</v>
      </c>
      <c r="BN505" s="16">
        <f>SUM(VIC!BP74,VIC!BP143,VIC!BP229,VIC!BP319)</f>
        <v>0</v>
      </c>
      <c r="BO505" s="16">
        <f>SUM(VIC!BQ74,VIC!BQ143,VIC!BQ229,VIC!BQ319)</f>
        <v>0</v>
      </c>
      <c r="BP505" s="16">
        <f>SUM(VIC!BR74,VIC!BR143,VIC!BR229,VIC!BR319)</f>
        <v>0</v>
      </c>
      <c r="BQ505" s="16">
        <f>SUM(VIC!BS74,VIC!BS143,VIC!BS229,VIC!BS319)</f>
        <v>0</v>
      </c>
      <c r="BR505" s="16">
        <f>SUM(VIC!BT74,VIC!BT143,VIC!BT229,VIC!BT319)</f>
        <v>0</v>
      </c>
      <c r="BS505" s="16">
        <f>SUM(VIC!BU74,VIC!BU143,VIC!BU229,VIC!BU319)</f>
        <v>0</v>
      </c>
      <c r="BT505" s="16">
        <f>SUM(VIC!BV74,VIC!BV143,VIC!BV229,VIC!BV319)</f>
        <v>0</v>
      </c>
      <c r="BU505" s="16">
        <f>SUM(VIC!BW74,VIC!BW143,VIC!BW229,VIC!BW319)</f>
        <v>0</v>
      </c>
      <c r="BV505" s="16">
        <f>SUM(VIC!BX74,VIC!BX143,VIC!BX229,VIC!BX319)</f>
        <v>0</v>
      </c>
      <c r="BW505" s="16">
        <f>SUM(VIC!BY74,VIC!BY143,VIC!BY229,VIC!BY319)</f>
        <v>0</v>
      </c>
      <c r="BX505" s="16">
        <f>SUM(VIC!BZ74,VIC!BZ143,VIC!BZ229,VIC!BZ319)</f>
        <v>0</v>
      </c>
      <c r="BY505" s="16">
        <f>SUM(VIC!CA74,VIC!CA143,VIC!CA229,VIC!CA319)</f>
        <v>0</v>
      </c>
      <c r="BZ505" s="16">
        <f>SUM(VIC!CB74,VIC!CB143,VIC!CB229,VIC!CB319)</f>
        <v>0</v>
      </c>
      <c r="CA505" s="16">
        <f>SUM(VIC!CC74,VIC!CC143,VIC!CC229,VIC!CC319)</f>
        <v>0</v>
      </c>
      <c r="CB505" s="16">
        <f>SUM(VIC!CD74,VIC!CD143,VIC!CD229,VIC!CD319)</f>
        <v>0</v>
      </c>
      <c r="CC505" s="16">
        <f>SUM(VIC!CE74,VIC!CE143,VIC!CE229,VIC!CE319)</f>
        <v>0</v>
      </c>
      <c r="CD505" s="16">
        <f>SUM(VIC!CF74,VIC!CF143,VIC!CF229,VIC!CF319)</f>
        <v>0</v>
      </c>
      <c r="CE505" s="16">
        <f>SUM(VIC!CG74,VIC!CG143,VIC!CG229,VIC!CG319)</f>
        <v>0</v>
      </c>
      <c r="CF505" s="16">
        <f>SUM(VIC!CH74,VIC!CH143,VIC!CH229,VIC!CH319)</f>
        <v>0</v>
      </c>
      <c r="CG505" s="16">
        <f>SUM(VIC!CI74,VIC!CI143,VIC!CI229,VIC!CI319)</f>
        <v>0</v>
      </c>
      <c r="CH505" s="16">
        <f>SUM(VIC!CJ74,VIC!CJ143,VIC!CJ229,VIC!CJ319)</f>
        <v>0</v>
      </c>
      <c r="CI505" s="16">
        <f>SUM(VIC!CK74,VIC!CK143,VIC!CK229,VIC!CK319)</f>
        <v>0</v>
      </c>
      <c r="CJ505" s="16">
        <f>SUM(VIC!CL74,VIC!CL143,VIC!CL229,VIC!CL319)</f>
        <v>0</v>
      </c>
      <c r="CK505" s="16">
        <f>SUM(VIC!CM74,VIC!CM143,VIC!CM229,VIC!CM319)</f>
        <v>0</v>
      </c>
      <c r="CL505" s="16">
        <f>SUM(VIC!CN74,VIC!CN143,VIC!CN229,VIC!CN319)</f>
        <v>0</v>
      </c>
      <c r="CM505" s="16">
        <f>SUM(VIC!CO74,VIC!CO143,VIC!CO229,VIC!CO319)</f>
        <v>0</v>
      </c>
      <c r="CN505" s="16">
        <f>SUM(VIC!CP74,VIC!CP143,VIC!CP229,VIC!CP319)</f>
        <v>0</v>
      </c>
      <c r="CO505" s="16">
        <f>SUM(VIC!CQ74,VIC!CQ143,VIC!CQ229,VIC!CQ319)</f>
        <v>0</v>
      </c>
      <c r="CP505" s="16">
        <f>SUM(VIC!CR74,VIC!CR143,VIC!CR229,VIC!CR319)</f>
        <v>0</v>
      </c>
      <c r="CQ505" s="16">
        <f>SUM(VIC!CS74,VIC!CS143,VIC!CS229,VIC!CS319)</f>
        <v>0</v>
      </c>
      <c r="CR505" s="16">
        <f>SUM(VIC!CT74,VIC!CT143,VIC!CT229,VIC!CT319)</f>
        <v>0</v>
      </c>
      <c r="CS505" s="16">
        <f>SUM(VIC!CU74,VIC!CU143,VIC!CU229,VIC!CU319)</f>
        <v>0</v>
      </c>
      <c r="CT505" s="16">
        <f>SUM(VIC!CV74,VIC!CV143,VIC!CV229,VIC!CV319)</f>
        <v>0</v>
      </c>
      <c r="CU505" s="16">
        <f>SUM(VIC!CW74,VIC!CW143,VIC!CW229,VIC!CW319)</f>
        <v>0</v>
      </c>
      <c r="CV505" s="16">
        <f>SUM(VIC!CX74,VIC!CX143,VIC!CX229,VIC!CX319)</f>
        <v>0</v>
      </c>
      <c r="CW505" s="16">
        <f>SUM(VIC!CY74,VIC!CY143,VIC!CY229,VIC!CY319)</f>
        <v>0</v>
      </c>
      <c r="CX505" s="16">
        <f>SUM(VIC!CZ74,VIC!CZ143,VIC!CZ229,VIC!CZ319)</f>
        <v>0</v>
      </c>
      <c r="CY505" s="16">
        <f>SUM(VIC!DA74,VIC!DA143,VIC!DA229,VIC!DA319)</f>
        <v>0</v>
      </c>
      <c r="CZ505" s="16">
        <f>SUM(VIC!DB74,VIC!DB143,VIC!DB229,VIC!DB319)</f>
        <v>0</v>
      </c>
      <c r="DA505" s="16">
        <f>SUM(VIC!DC74,VIC!DC143,VIC!DC229,VIC!DC319)</f>
        <v>0</v>
      </c>
      <c r="DB505" s="16">
        <f>SUM(VIC!DD74,VIC!DD143,VIC!DD229,VIC!DD319)</f>
        <v>0</v>
      </c>
      <c r="DC505" s="16">
        <f>SUM(VIC!DE74,VIC!DE143,VIC!DE229,VIC!DE319)</f>
        <v>0</v>
      </c>
      <c r="DD505" s="16">
        <f>SUM(VIC!DF74,VIC!DF143,VIC!DF229,VIC!DF319)</f>
        <v>0</v>
      </c>
      <c r="DE505" s="16">
        <f>SUM(VIC!DG74,VIC!DG143,VIC!DG229,VIC!DG319)</f>
        <v>0</v>
      </c>
      <c r="DF505" s="16">
        <f>SUM(VIC!DH74,VIC!DH143,VIC!DH229,VIC!DH319)</f>
        <v>0</v>
      </c>
      <c r="DG505" s="16">
        <f>SUM(VIC!DI74,VIC!DI143,VIC!DI229,VIC!DI319)</f>
        <v>0</v>
      </c>
      <c r="DH505" s="16">
        <f>SUM(VIC!DJ74,VIC!DJ143,VIC!DJ229,VIC!DJ319)</f>
        <v>0</v>
      </c>
      <c r="DI505" s="16">
        <f>SUM(VIC!DK74,VIC!DK143,VIC!DK229,VIC!DK319)</f>
        <v>0</v>
      </c>
      <c r="DJ505" s="16">
        <f>SUM(VIC!DL74,VIC!DL143,VIC!DL229,VIC!DL319)</f>
        <v>0</v>
      </c>
      <c r="DK505" s="16">
        <f>SUM(VIC!DM74,VIC!DM143,VIC!DM229,VIC!DM319)</f>
        <v>0</v>
      </c>
      <c r="DL505" s="16">
        <f>SUM(VIC!DN74,VIC!DN143,VIC!DN229,VIC!DN319)</f>
        <v>0</v>
      </c>
      <c r="DM505" s="16">
        <f>SUM(VIC!DO74,VIC!DO143,VIC!DO229,VIC!DO319)</f>
        <v>0</v>
      </c>
      <c r="DN505" s="16">
        <f>SUM(VIC!DP74,VIC!DP143,VIC!DP229,VIC!DP319)</f>
        <v>0</v>
      </c>
      <c r="DO505" s="16">
        <f>SUM(VIC!DQ74,VIC!DQ143,VIC!DQ229,VIC!DQ319)</f>
        <v>0</v>
      </c>
      <c r="DP505" s="16">
        <f>SUM(VIC!DR74,VIC!DR143,VIC!DR229,VIC!DR319)</f>
        <v>0</v>
      </c>
      <c r="DQ505" s="16">
        <f>SUM(VIC!DS74,VIC!DS143,VIC!DS229,VIC!DS319)</f>
        <v>0</v>
      </c>
      <c r="DR505" s="16">
        <f>SUM(VIC!DT74,VIC!DT143,VIC!DT229,VIC!DT319)</f>
        <v>0</v>
      </c>
      <c r="DS505" s="16">
        <f>SUM(VIC!DU74,VIC!DU143,VIC!DU229,VIC!DU319)</f>
        <v>0</v>
      </c>
      <c r="DT505" s="16">
        <f>SUM(VIC!DV74,VIC!DV143,VIC!DV229,VIC!DV319)</f>
        <v>0</v>
      </c>
      <c r="DU505" s="16">
        <f>SUM(VIC!DW74,VIC!DW143,VIC!DW229,VIC!DW319)</f>
        <v>0</v>
      </c>
      <c r="DV505" s="16">
        <f>SUM(VIC!DX74,VIC!DX143,VIC!DX229,VIC!DX319)</f>
        <v>0</v>
      </c>
      <c r="DW505" s="16">
        <f>SUM(VIC!DY74,VIC!DY143,VIC!DY229,VIC!DY319)</f>
        <v>0</v>
      </c>
      <c r="DX505" s="16">
        <f>SUM(VIC!DZ74,VIC!DZ143,VIC!DZ229,VIC!DZ319)</f>
        <v>0</v>
      </c>
      <c r="DY505" s="16">
        <f>SUM(VIC!EA74,VIC!EA143,VIC!EA229,VIC!EA319)</f>
        <v>0</v>
      </c>
      <c r="DZ505" s="16">
        <f>SUM(VIC!EB74,VIC!EB143,VIC!EB229,VIC!EB319)</f>
        <v>0</v>
      </c>
    </row>
    <row r="506" spans="1:130" ht="13" x14ac:dyDescent="0.3">
      <c r="B506" s="38" t="s">
        <v>59</v>
      </c>
      <c r="C506" s="38"/>
      <c r="D506" s="38"/>
      <c r="E506" s="38"/>
      <c r="F506" s="51">
        <f t="shared" si="552"/>
        <v>151606818.69181895</v>
      </c>
      <c r="G506" s="38"/>
      <c r="H506" s="56">
        <f t="shared" ref="H506:AM506" si="553">SUM(H500:H505)</f>
        <v>0</v>
      </c>
      <c r="I506" s="56">
        <f t="shared" si="553"/>
        <v>0</v>
      </c>
      <c r="J506" s="56">
        <f t="shared" si="553"/>
        <v>0</v>
      </c>
      <c r="K506" s="56">
        <f t="shared" si="553"/>
        <v>0</v>
      </c>
      <c r="L506" s="56">
        <f t="shared" si="553"/>
        <v>0</v>
      </c>
      <c r="M506" s="56">
        <f t="shared" si="553"/>
        <v>0</v>
      </c>
      <c r="N506" s="56">
        <f t="shared" si="553"/>
        <v>0</v>
      </c>
      <c r="O506" s="56">
        <f t="shared" si="553"/>
        <v>0</v>
      </c>
      <c r="P506" s="56">
        <f t="shared" si="553"/>
        <v>0</v>
      </c>
      <c r="Q506" s="56">
        <f t="shared" si="553"/>
        <v>0</v>
      </c>
      <c r="R506" s="56">
        <f t="shared" si="553"/>
        <v>0</v>
      </c>
      <c r="S506" s="56">
        <f t="shared" si="553"/>
        <v>0</v>
      </c>
      <c r="T506" s="56">
        <f t="shared" si="553"/>
        <v>0</v>
      </c>
      <c r="U506" s="56">
        <f t="shared" si="553"/>
        <v>0</v>
      </c>
      <c r="V506" s="56">
        <f t="shared" si="553"/>
        <v>0</v>
      </c>
      <c r="W506" s="56">
        <f t="shared" si="553"/>
        <v>0</v>
      </c>
      <c r="X506" s="56">
        <f t="shared" si="553"/>
        <v>0</v>
      </c>
      <c r="Y506" s="56">
        <f t="shared" si="553"/>
        <v>0</v>
      </c>
      <c r="Z506" s="56">
        <f t="shared" si="553"/>
        <v>0</v>
      </c>
      <c r="AA506" s="56">
        <f t="shared" si="553"/>
        <v>0</v>
      </c>
      <c r="AB506" s="56">
        <f t="shared" si="553"/>
        <v>0</v>
      </c>
      <c r="AC506" s="56">
        <f t="shared" si="553"/>
        <v>0</v>
      </c>
      <c r="AD506" s="56">
        <f t="shared" si="553"/>
        <v>0</v>
      </c>
      <c r="AE506" s="56">
        <f t="shared" si="553"/>
        <v>0</v>
      </c>
      <c r="AF506" s="56">
        <f t="shared" si="553"/>
        <v>7882031.3362113182</v>
      </c>
      <c r="AG506" s="56">
        <f t="shared" si="553"/>
        <v>7903149.2632528581</v>
      </c>
      <c r="AH506" s="56">
        <f t="shared" si="553"/>
        <v>7926595.8298413251</v>
      </c>
      <c r="AI506" s="56">
        <f t="shared" si="553"/>
        <v>7949352.283655853</v>
      </c>
      <c r="AJ506" s="56">
        <f t="shared" si="553"/>
        <v>7972174.0689444914</v>
      </c>
      <c r="AK506" s="56">
        <f t="shared" si="553"/>
        <v>7995061.3732672799</v>
      </c>
      <c r="AL506" s="56">
        <f t="shared" si="553"/>
        <v>8018014.384722732</v>
      </c>
      <c r="AM506" s="56">
        <f t="shared" si="553"/>
        <v>8041033.2919493699</v>
      </c>
      <c r="AN506" s="56">
        <f t="shared" ref="AN506:BS506" si="554">SUM(AN500:AN505)</f>
        <v>8064118.2841272801</v>
      </c>
      <c r="AO506" s="56">
        <f t="shared" si="554"/>
        <v>8087269.5509796636</v>
      </c>
      <c r="AP506" s="56">
        <f t="shared" si="554"/>
        <v>8110487.282774399</v>
      </c>
      <c r="AQ506" s="56">
        <f t="shared" si="554"/>
        <v>8133771.6703256033</v>
      </c>
      <c r="AR506" s="56">
        <f t="shared" si="554"/>
        <v>8157122.904995203</v>
      </c>
      <c r="AS506" s="56">
        <f t="shared" si="554"/>
        <v>8178977.8709333837</v>
      </c>
      <c r="AT506" s="56">
        <f t="shared" si="554"/>
        <v>8203242.7485016333</v>
      </c>
      <c r="AU506" s="56">
        <f t="shared" si="554"/>
        <v>8226793.4276005812</v>
      </c>
      <c r="AV506" s="56">
        <f t="shared" si="554"/>
        <v>8250411.7183139864</v>
      </c>
      <c r="AW506" s="56">
        <f t="shared" si="554"/>
        <v>8274097.8147479482</v>
      </c>
      <c r="AX506" s="56">
        <f t="shared" si="554"/>
        <v>6233113.5866740458</v>
      </c>
      <c r="AY506" s="56">
        <f t="shared" si="554"/>
        <v>0</v>
      </c>
      <c r="AZ506" s="56">
        <f t="shared" si="554"/>
        <v>0</v>
      </c>
      <c r="BA506" s="56">
        <f t="shared" si="554"/>
        <v>0</v>
      </c>
      <c r="BB506" s="56">
        <f t="shared" si="554"/>
        <v>0</v>
      </c>
      <c r="BC506" s="56">
        <f t="shared" si="554"/>
        <v>0</v>
      </c>
      <c r="BD506" s="56">
        <f t="shared" si="554"/>
        <v>0</v>
      </c>
      <c r="BE506" s="56">
        <f t="shared" si="554"/>
        <v>0</v>
      </c>
      <c r="BF506" s="56">
        <f t="shared" si="554"/>
        <v>0</v>
      </c>
      <c r="BG506" s="56">
        <f t="shared" si="554"/>
        <v>0</v>
      </c>
      <c r="BH506" s="56">
        <f t="shared" si="554"/>
        <v>0</v>
      </c>
      <c r="BI506" s="56">
        <f t="shared" si="554"/>
        <v>0</v>
      </c>
      <c r="BJ506" s="56">
        <f t="shared" si="554"/>
        <v>0</v>
      </c>
      <c r="BK506" s="56">
        <f t="shared" si="554"/>
        <v>0</v>
      </c>
      <c r="BL506" s="56">
        <f t="shared" si="554"/>
        <v>0</v>
      </c>
      <c r="BM506" s="56">
        <f t="shared" si="554"/>
        <v>0</v>
      </c>
      <c r="BN506" s="56">
        <f t="shared" si="554"/>
        <v>0</v>
      </c>
      <c r="BO506" s="56">
        <f t="shared" si="554"/>
        <v>0</v>
      </c>
      <c r="BP506" s="56">
        <f t="shared" si="554"/>
        <v>0</v>
      </c>
      <c r="BQ506" s="56">
        <f t="shared" si="554"/>
        <v>0</v>
      </c>
      <c r="BR506" s="56">
        <f t="shared" si="554"/>
        <v>0</v>
      </c>
      <c r="BS506" s="56">
        <f t="shared" si="554"/>
        <v>0</v>
      </c>
      <c r="BT506" s="56">
        <f t="shared" ref="BT506:CY506" si="555">SUM(BT500:BT505)</f>
        <v>0</v>
      </c>
      <c r="BU506" s="56">
        <f t="shared" si="555"/>
        <v>0</v>
      </c>
      <c r="BV506" s="56">
        <f t="shared" si="555"/>
        <v>0</v>
      </c>
      <c r="BW506" s="56">
        <f t="shared" si="555"/>
        <v>0</v>
      </c>
      <c r="BX506" s="56">
        <f t="shared" si="555"/>
        <v>0</v>
      </c>
      <c r="BY506" s="56">
        <f t="shared" si="555"/>
        <v>0</v>
      </c>
      <c r="BZ506" s="56">
        <f t="shared" si="555"/>
        <v>0</v>
      </c>
      <c r="CA506" s="56">
        <f t="shared" si="555"/>
        <v>0</v>
      </c>
      <c r="CB506" s="56">
        <f t="shared" si="555"/>
        <v>0</v>
      </c>
      <c r="CC506" s="56">
        <f t="shared" si="555"/>
        <v>0</v>
      </c>
      <c r="CD506" s="56">
        <f t="shared" si="555"/>
        <v>0</v>
      </c>
      <c r="CE506" s="56">
        <f t="shared" si="555"/>
        <v>0</v>
      </c>
      <c r="CF506" s="56">
        <f t="shared" si="555"/>
        <v>0</v>
      </c>
      <c r="CG506" s="56">
        <f t="shared" si="555"/>
        <v>0</v>
      </c>
      <c r="CH506" s="56">
        <f t="shared" si="555"/>
        <v>0</v>
      </c>
      <c r="CI506" s="56">
        <f t="shared" si="555"/>
        <v>0</v>
      </c>
      <c r="CJ506" s="56">
        <f t="shared" si="555"/>
        <v>0</v>
      </c>
      <c r="CK506" s="56">
        <f t="shared" si="555"/>
        <v>0</v>
      </c>
      <c r="CL506" s="56">
        <f t="shared" si="555"/>
        <v>0</v>
      </c>
      <c r="CM506" s="56">
        <f t="shared" si="555"/>
        <v>0</v>
      </c>
      <c r="CN506" s="56">
        <f t="shared" si="555"/>
        <v>0</v>
      </c>
      <c r="CO506" s="56">
        <f t="shared" si="555"/>
        <v>0</v>
      </c>
      <c r="CP506" s="56">
        <f t="shared" si="555"/>
        <v>0</v>
      </c>
      <c r="CQ506" s="56">
        <f t="shared" si="555"/>
        <v>0</v>
      </c>
      <c r="CR506" s="56">
        <f t="shared" si="555"/>
        <v>0</v>
      </c>
      <c r="CS506" s="56">
        <f t="shared" si="555"/>
        <v>0</v>
      </c>
      <c r="CT506" s="56">
        <f t="shared" si="555"/>
        <v>0</v>
      </c>
      <c r="CU506" s="56">
        <f t="shared" si="555"/>
        <v>0</v>
      </c>
      <c r="CV506" s="56">
        <f t="shared" si="555"/>
        <v>0</v>
      </c>
      <c r="CW506" s="56">
        <f t="shared" si="555"/>
        <v>0</v>
      </c>
      <c r="CX506" s="56">
        <f t="shared" si="555"/>
        <v>0</v>
      </c>
      <c r="CY506" s="56">
        <f t="shared" si="555"/>
        <v>0</v>
      </c>
      <c r="CZ506" s="56">
        <f t="shared" ref="CZ506:DZ506" si="556">SUM(CZ500:CZ505)</f>
        <v>0</v>
      </c>
      <c r="DA506" s="56">
        <f t="shared" si="556"/>
        <v>0</v>
      </c>
      <c r="DB506" s="56">
        <f t="shared" si="556"/>
        <v>0</v>
      </c>
      <c r="DC506" s="56">
        <f t="shared" si="556"/>
        <v>0</v>
      </c>
      <c r="DD506" s="56">
        <f t="shared" si="556"/>
        <v>0</v>
      </c>
      <c r="DE506" s="56">
        <f t="shared" si="556"/>
        <v>0</v>
      </c>
      <c r="DF506" s="56">
        <f t="shared" si="556"/>
        <v>0</v>
      </c>
      <c r="DG506" s="56">
        <f t="shared" si="556"/>
        <v>0</v>
      </c>
      <c r="DH506" s="56">
        <f t="shared" si="556"/>
        <v>0</v>
      </c>
      <c r="DI506" s="56">
        <f t="shared" si="556"/>
        <v>0</v>
      </c>
      <c r="DJ506" s="56">
        <f t="shared" si="556"/>
        <v>0</v>
      </c>
      <c r="DK506" s="56">
        <f t="shared" si="556"/>
        <v>0</v>
      </c>
      <c r="DL506" s="56">
        <f t="shared" si="556"/>
        <v>0</v>
      </c>
      <c r="DM506" s="56">
        <f t="shared" si="556"/>
        <v>0</v>
      </c>
      <c r="DN506" s="56">
        <f t="shared" si="556"/>
        <v>0</v>
      </c>
      <c r="DO506" s="56">
        <f t="shared" si="556"/>
        <v>0</v>
      </c>
      <c r="DP506" s="56">
        <f t="shared" si="556"/>
        <v>0</v>
      </c>
      <c r="DQ506" s="56">
        <f t="shared" si="556"/>
        <v>0</v>
      </c>
      <c r="DR506" s="56">
        <f t="shared" si="556"/>
        <v>0</v>
      </c>
      <c r="DS506" s="56">
        <f t="shared" si="556"/>
        <v>0</v>
      </c>
      <c r="DT506" s="56">
        <f t="shared" si="556"/>
        <v>0</v>
      </c>
      <c r="DU506" s="56">
        <f t="shared" si="556"/>
        <v>0</v>
      </c>
      <c r="DV506" s="56">
        <f t="shared" si="556"/>
        <v>0</v>
      </c>
      <c r="DW506" s="56">
        <f t="shared" si="556"/>
        <v>0</v>
      </c>
      <c r="DX506" s="56">
        <f t="shared" si="556"/>
        <v>0</v>
      </c>
      <c r="DY506" s="56">
        <f t="shared" si="556"/>
        <v>0</v>
      </c>
      <c r="DZ506" s="56">
        <f t="shared" si="556"/>
        <v>0</v>
      </c>
    </row>
    <row r="507" spans="1:130" x14ac:dyDescent="0.25"/>
    <row r="508" spans="1:130" ht="13" x14ac:dyDescent="0.25">
      <c r="A508" s="60"/>
      <c r="B508" s="60" t="s">
        <v>46</v>
      </c>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row>
    <row r="509" spans="1:130" x14ac:dyDescent="0.25"/>
  </sheetData>
  <sheetProtection algorithmName="SHA-1" hashValue="SUv3gWgXsEKzoIZkY94cPpH+X30=" saltValue="WPOG3YOrQ6JAfYsZ6e2gQQ==" spinCount="100000" sheet="1" objects="1" scenarios="1"/>
  <mergeCells count="12">
    <mergeCell ref="E29:E33"/>
    <mergeCell ref="F29:F33"/>
    <mergeCell ref="G29:G33"/>
    <mergeCell ref="E37:E41"/>
    <mergeCell ref="F37:F41"/>
    <mergeCell ref="G37:G41"/>
    <mergeCell ref="E13:E17"/>
    <mergeCell ref="F13:F17"/>
    <mergeCell ref="G13:G17"/>
    <mergeCell ref="E21:E25"/>
    <mergeCell ref="F21:F25"/>
    <mergeCell ref="G21:G25"/>
  </mergeCell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29AF-EDF0-4C47-836C-F6DD0661C794}">
  <sheetPr codeName="Sheet5">
    <tabColor rgb="FFBE5334"/>
  </sheetPr>
  <dimension ref="A1:O32"/>
  <sheetViews>
    <sheetView zoomScale="130" zoomScaleNormal="130" workbookViewId="0">
      <selection sqref="A1:O32"/>
    </sheetView>
  </sheetViews>
  <sheetFormatPr defaultColWidth="0" defaultRowHeight="12.5" zeroHeight="1" x14ac:dyDescent="0.25"/>
  <cols>
    <col min="1" max="15" width="8.7265625" customWidth="1"/>
    <col min="16" max="16384" width="11.54296875" hidden="1"/>
  </cols>
  <sheetData>
    <row r="1" spans="1:15" x14ac:dyDescent="0.25">
      <c r="A1" s="540" t="s">
        <v>28</v>
      </c>
      <c r="B1" s="541"/>
      <c r="C1" s="541"/>
      <c r="D1" s="541"/>
      <c r="E1" s="541"/>
      <c r="F1" s="541"/>
      <c r="G1" s="541"/>
      <c r="H1" s="541"/>
      <c r="I1" s="541"/>
      <c r="J1" s="541"/>
      <c r="K1" s="541"/>
      <c r="L1" s="541"/>
      <c r="M1" s="541"/>
      <c r="N1" s="541"/>
      <c r="O1" s="542"/>
    </row>
    <row r="2" spans="1:15" x14ac:dyDescent="0.25">
      <c r="A2" s="543"/>
      <c r="B2" s="544"/>
      <c r="C2" s="544"/>
      <c r="D2" s="544"/>
      <c r="E2" s="544"/>
      <c r="F2" s="544"/>
      <c r="G2" s="544"/>
      <c r="H2" s="544"/>
      <c r="I2" s="544"/>
      <c r="J2" s="544"/>
      <c r="K2" s="544"/>
      <c r="L2" s="544"/>
      <c r="M2" s="544"/>
      <c r="N2" s="544"/>
      <c r="O2" s="545"/>
    </row>
    <row r="3" spans="1:15" x14ac:dyDescent="0.25">
      <c r="A3" s="543"/>
      <c r="B3" s="544"/>
      <c r="C3" s="544"/>
      <c r="D3" s="544"/>
      <c r="E3" s="544"/>
      <c r="F3" s="544"/>
      <c r="G3" s="544"/>
      <c r="H3" s="544"/>
      <c r="I3" s="544"/>
      <c r="J3" s="544"/>
      <c r="K3" s="544"/>
      <c r="L3" s="544"/>
      <c r="M3" s="544"/>
      <c r="N3" s="544"/>
      <c r="O3" s="545"/>
    </row>
    <row r="4" spans="1:15" x14ac:dyDescent="0.25">
      <c r="A4" s="543"/>
      <c r="B4" s="544"/>
      <c r="C4" s="544"/>
      <c r="D4" s="544"/>
      <c r="E4" s="544"/>
      <c r="F4" s="544"/>
      <c r="G4" s="544"/>
      <c r="H4" s="544"/>
      <c r="I4" s="544"/>
      <c r="J4" s="544"/>
      <c r="K4" s="544"/>
      <c r="L4" s="544"/>
      <c r="M4" s="544"/>
      <c r="N4" s="544"/>
      <c r="O4" s="545"/>
    </row>
    <row r="5" spans="1:15" x14ac:dyDescent="0.25">
      <c r="A5" s="543"/>
      <c r="B5" s="544"/>
      <c r="C5" s="544"/>
      <c r="D5" s="544"/>
      <c r="E5" s="544"/>
      <c r="F5" s="544"/>
      <c r="G5" s="544"/>
      <c r="H5" s="544"/>
      <c r="I5" s="544"/>
      <c r="J5" s="544"/>
      <c r="K5" s="544"/>
      <c r="L5" s="544"/>
      <c r="M5" s="544"/>
      <c r="N5" s="544"/>
      <c r="O5" s="545"/>
    </row>
    <row r="6" spans="1:15" x14ac:dyDescent="0.25">
      <c r="A6" s="543"/>
      <c r="B6" s="544"/>
      <c r="C6" s="544"/>
      <c r="D6" s="544"/>
      <c r="E6" s="544"/>
      <c r="F6" s="544"/>
      <c r="G6" s="544"/>
      <c r="H6" s="544"/>
      <c r="I6" s="544"/>
      <c r="J6" s="544"/>
      <c r="K6" s="544"/>
      <c r="L6" s="544"/>
      <c r="M6" s="544"/>
      <c r="N6" s="544"/>
      <c r="O6" s="545"/>
    </row>
    <row r="7" spans="1:15" x14ac:dyDescent="0.25">
      <c r="A7" s="543"/>
      <c r="B7" s="544"/>
      <c r="C7" s="544"/>
      <c r="D7" s="544"/>
      <c r="E7" s="544"/>
      <c r="F7" s="544"/>
      <c r="G7" s="544"/>
      <c r="H7" s="544"/>
      <c r="I7" s="544"/>
      <c r="J7" s="544"/>
      <c r="K7" s="544"/>
      <c r="L7" s="544"/>
      <c r="M7" s="544"/>
      <c r="N7" s="544"/>
      <c r="O7" s="545"/>
    </row>
    <row r="8" spans="1:15" x14ac:dyDescent="0.25">
      <c r="A8" s="543"/>
      <c r="B8" s="544"/>
      <c r="C8" s="544"/>
      <c r="D8" s="544"/>
      <c r="E8" s="544"/>
      <c r="F8" s="544"/>
      <c r="G8" s="544"/>
      <c r="H8" s="544"/>
      <c r="I8" s="544"/>
      <c r="J8" s="544"/>
      <c r="K8" s="544"/>
      <c r="L8" s="544"/>
      <c r="M8" s="544"/>
      <c r="N8" s="544"/>
      <c r="O8" s="545"/>
    </row>
    <row r="9" spans="1:15" x14ac:dyDescent="0.25">
      <c r="A9" s="543"/>
      <c r="B9" s="544"/>
      <c r="C9" s="544"/>
      <c r="D9" s="544"/>
      <c r="E9" s="544"/>
      <c r="F9" s="544"/>
      <c r="G9" s="544"/>
      <c r="H9" s="544"/>
      <c r="I9" s="544"/>
      <c r="J9" s="544"/>
      <c r="K9" s="544"/>
      <c r="L9" s="544"/>
      <c r="M9" s="544"/>
      <c r="N9" s="544"/>
      <c r="O9" s="545"/>
    </row>
    <row r="10" spans="1:15" x14ac:dyDescent="0.25">
      <c r="A10" s="543"/>
      <c r="B10" s="544"/>
      <c r="C10" s="544"/>
      <c r="D10" s="544"/>
      <c r="E10" s="544"/>
      <c r="F10" s="544"/>
      <c r="G10" s="544"/>
      <c r="H10" s="544"/>
      <c r="I10" s="544"/>
      <c r="J10" s="544"/>
      <c r="K10" s="544"/>
      <c r="L10" s="544"/>
      <c r="M10" s="544"/>
      <c r="N10" s="544"/>
      <c r="O10" s="545"/>
    </row>
    <row r="11" spans="1:15" x14ac:dyDescent="0.25">
      <c r="A11" s="543"/>
      <c r="B11" s="544"/>
      <c r="C11" s="544"/>
      <c r="D11" s="544"/>
      <c r="E11" s="544"/>
      <c r="F11" s="544"/>
      <c r="G11" s="544"/>
      <c r="H11" s="544"/>
      <c r="I11" s="544"/>
      <c r="J11" s="544"/>
      <c r="K11" s="544"/>
      <c r="L11" s="544"/>
      <c r="M11" s="544"/>
      <c r="N11" s="544"/>
      <c r="O11" s="545"/>
    </row>
    <row r="12" spans="1:15" x14ac:dyDescent="0.25">
      <c r="A12" s="543"/>
      <c r="B12" s="544"/>
      <c r="C12" s="544"/>
      <c r="D12" s="544"/>
      <c r="E12" s="544"/>
      <c r="F12" s="544"/>
      <c r="G12" s="544"/>
      <c r="H12" s="544"/>
      <c r="I12" s="544"/>
      <c r="J12" s="544"/>
      <c r="K12" s="544"/>
      <c r="L12" s="544"/>
      <c r="M12" s="544"/>
      <c r="N12" s="544"/>
      <c r="O12" s="545"/>
    </row>
    <row r="13" spans="1:15" x14ac:dyDescent="0.25">
      <c r="A13" s="543"/>
      <c r="B13" s="544"/>
      <c r="C13" s="544"/>
      <c r="D13" s="544"/>
      <c r="E13" s="544"/>
      <c r="F13" s="544"/>
      <c r="G13" s="544"/>
      <c r="H13" s="544"/>
      <c r="I13" s="544"/>
      <c r="J13" s="544"/>
      <c r="K13" s="544"/>
      <c r="L13" s="544"/>
      <c r="M13" s="544"/>
      <c r="N13" s="544"/>
      <c r="O13" s="545"/>
    </row>
    <row r="14" spans="1:15" x14ac:dyDescent="0.25">
      <c r="A14" s="543"/>
      <c r="B14" s="544"/>
      <c r="C14" s="544"/>
      <c r="D14" s="544"/>
      <c r="E14" s="544"/>
      <c r="F14" s="544"/>
      <c r="G14" s="544"/>
      <c r="H14" s="544"/>
      <c r="I14" s="544"/>
      <c r="J14" s="544"/>
      <c r="K14" s="544"/>
      <c r="L14" s="544"/>
      <c r="M14" s="544"/>
      <c r="N14" s="544"/>
      <c r="O14" s="545"/>
    </row>
    <row r="15" spans="1:15" x14ac:dyDescent="0.25">
      <c r="A15" s="543"/>
      <c r="B15" s="544"/>
      <c r="C15" s="544"/>
      <c r="D15" s="544"/>
      <c r="E15" s="544"/>
      <c r="F15" s="544"/>
      <c r="G15" s="544"/>
      <c r="H15" s="544"/>
      <c r="I15" s="544"/>
      <c r="J15" s="544"/>
      <c r="K15" s="544"/>
      <c r="L15" s="544"/>
      <c r="M15" s="544"/>
      <c r="N15" s="544"/>
      <c r="O15" s="545"/>
    </row>
    <row r="16" spans="1:15" x14ac:dyDescent="0.25">
      <c r="A16" s="543"/>
      <c r="B16" s="544"/>
      <c r="C16" s="544"/>
      <c r="D16" s="544"/>
      <c r="E16" s="544"/>
      <c r="F16" s="544"/>
      <c r="G16" s="544"/>
      <c r="H16" s="544"/>
      <c r="I16" s="544"/>
      <c r="J16" s="544"/>
      <c r="K16" s="544"/>
      <c r="L16" s="544"/>
      <c r="M16" s="544"/>
      <c r="N16" s="544"/>
      <c r="O16" s="545"/>
    </row>
    <row r="17" spans="1:15" x14ac:dyDescent="0.25">
      <c r="A17" s="543"/>
      <c r="B17" s="544"/>
      <c r="C17" s="544"/>
      <c r="D17" s="544"/>
      <c r="E17" s="544"/>
      <c r="F17" s="544"/>
      <c r="G17" s="544"/>
      <c r="H17" s="544"/>
      <c r="I17" s="544"/>
      <c r="J17" s="544"/>
      <c r="K17" s="544"/>
      <c r="L17" s="544"/>
      <c r="M17" s="544"/>
      <c r="N17" s="544"/>
      <c r="O17" s="545"/>
    </row>
    <row r="18" spans="1:15" x14ac:dyDescent="0.25">
      <c r="A18" s="543"/>
      <c r="B18" s="544"/>
      <c r="C18" s="544"/>
      <c r="D18" s="544"/>
      <c r="E18" s="544"/>
      <c r="F18" s="544"/>
      <c r="G18" s="544"/>
      <c r="H18" s="544"/>
      <c r="I18" s="544"/>
      <c r="J18" s="544"/>
      <c r="K18" s="544"/>
      <c r="L18" s="544"/>
      <c r="M18" s="544"/>
      <c r="N18" s="544"/>
      <c r="O18" s="545"/>
    </row>
    <row r="19" spans="1:15" x14ac:dyDescent="0.25">
      <c r="A19" s="543"/>
      <c r="B19" s="544"/>
      <c r="C19" s="544"/>
      <c r="D19" s="544"/>
      <c r="E19" s="544"/>
      <c r="F19" s="544"/>
      <c r="G19" s="544"/>
      <c r="H19" s="544"/>
      <c r="I19" s="544"/>
      <c r="J19" s="544"/>
      <c r="K19" s="544"/>
      <c r="L19" s="544"/>
      <c r="M19" s="544"/>
      <c r="N19" s="544"/>
      <c r="O19" s="545"/>
    </row>
    <row r="20" spans="1:15" x14ac:dyDescent="0.25">
      <c r="A20" s="543"/>
      <c r="B20" s="544"/>
      <c r="C20" s="544"/>
      <c r="D20" s="544"/>
      <c r="E20" s="544"/>
      <c r="F20" s="544"/>
      <c r="G20" s="544"/>
      <c r="H20" s="544"/>
      <c r="I20" s="544"/>
      <c r="J20" s="544"/>
      <c r="K20" s="544"/>
      <c r="L20" s="544"/>
      <c r="M20" s="544"/>
      <c r="N20" s="544"/>
      <c r="O20" s="545"/>
    </row>
    <row r="21" spans="1:15" x14ac:dyDescent="0.25">
      <c r="A21" s="543"/>
      <c r="B21" s="544"/>
      <c r="C21" s="544"/>
      <c r="D21" s="544"/>
      <c r="E21" s="544"/>
      <c r="F21" s="544"/>
      <c r="G21" s="544"/>
      <c r="H21" s="544"/>
      <c r="I21" s="544"/>
      <c r="J21" s="544"/>
      <c r="K21" s="544"/>
      <c r="L21" s="544"/>
      <c r="M21" s="544"/>
      <c r="N21" s="544"/>
      <c r="O21" s="545"/>
    </row>
    <row r="22" spans="1:15" x14ac:dyDescent="0.25">
      <c r="A22" s="543"/>
      <c r="B22" s="544"/>
      <c r="C22" s="544"/>
      <c r="D22" s="544"/>
      <c r="E22" s="544"/>
      <c r="F22" s="544"/>
      <c r="G22" s="544"/>
      <c r="H22" s="544"/>
      <c r="I22" s="544"/>
      <c r="J22" s="544"/>
      <c r="K22" s="544"/>
      <c r="L22" s="544"/>
      <c r="M22" s="544"/>
      <c r="N22" s="544"/>
      <c r="O22" s="545"/>
    </row>
    <row r="23" spans="1:15" x14ac:dyDescent="0.25">
      <c r="A23" s="543"/>
      <c r="B23" s="544"/>
      <c r="C23" s="544"/>
      <c r="D23" s="544"/>
      <c r="E23" s="544"/>
      <c r="F23" s="544"/>
      <c r="G23" s="544"/>
      <c r="H23" s="544"/>
      <c r="I23" s="544"/>
      <c r="J23" s="544"/>
      <c r="K23" s="544"/>
      <c r="L23" s="544"/>
      <c r="M23" s="544"/>
      <c r="N23" s="544"/>
      <c r="O23" s="545"/>
    </row>
    <row r="24" spans="1:15" x14ac:dyDescent="0.25">
      <c r="A24" s="543"/>
      <c r="B24" s="544"/>
      <c r="C24" s="544"/>
      <c r="D24" s="544"/>
      <c r="E24" s="544"/>
      <c r="F24" s="544"/>
      <c r="G24" s="544"/>
      <c r="H24" s="544"/>
      <c r="I24" s="544"/>
      <c r="J24" s="544"/>
      <c r="K24" s="544"/>
      <c r="L24" s="544"/>
      <c r="M24" s="544"/>
      <c r="N24" s="544"/>
      <c r="O24" s="545"/>
    </row>
    <row r="25" spans="1:15" x14ac:dyDescent="0.25">
      <c r="A25" s="543"/>
      <c r="B25" s="544"/>
      <c r="C25" s="544"/>
      <c r="D25" s="544"/>
      <c r="E25" s="544"/>
      <c r="F25" s="544"/>
      <c r="G25" s="544"/>
      <c r="H25" s="544"/>
      <c r="I25" s="544"/>
      <c r="J25" s="544"/>
      <c r="K25" s="544"/>
      <c r="L25" s="544"/>
      <c r="M25" s="544"/>
      <c r="N25" s="544"/>
      <c r="O25" s="545"/>
    </row>
    <row r="26" spans="1:15" x14ac:dyDescent="0.25">
      <c r="A26" s="543"/>
      <c r="B26" s="544"/>
      <c r="C26" s="544"/>
      <c r="D26" s="544"/>
      <c r="E26" s="544"/>
      <c r="F26" s="544"/>
      <c r="G26" s="544"/>
      <c r="H26" s="544"/>
      <c r="I26" s="544"/>
      <c r="J26" s="544"/>
      <c r="K26" s="544"/>
      <c r="L26" s="544"/>
      <c r="M26" s="544"/>
      <c r="N26" s="544"/>
      <c r="O26" s="545"/>
    </row>
    <row r="27" spans="1:15" x14ac:dyDescent="0.25">
      <c r="A27" s="543"/>
      <c r="B27" s="544"/>
      <c r="C27" s="544"/>
      <c r="D27" s="544"/>
      <c r="E27" s="544"/>
      <c r="F27" s="544"/>
      <c r="G27" s="544"/>
      <c r="H27" s="544"/>
      <c r="I27" s="544"/>
      <c r="J27" s="544"/>
      <c r="K27" s="544"/>
      <c r="L27" s="544"/>
      <c r="M27" s="544"/>
      <c r="N27" s="544"/>
      <c r="O27" s="545"/>
    </row>
    <row r="28" spans="1:15" x14ac:dyDescent="0.25">
      <c r="A28" s="543"/>
      <c r="B28" s="544"/>
      <c r="C28" s="544"/>
      <c r="D28" s="544"/>
      <c r="E28" s="544"/>
      <c r="F28" s="544"/>
      <c r="G28" s="544"/>
      <c r="H28" s="544"/>
      <c r="I28" s="544"/>
      <c r="J28" s="544"/>
      <c r="K28" s="544"/>
      <c r="L28" s="544"/>
      <c r="M28" s="544"/>
      <c r="N28" s="544"/>
      <c r="O28" s="545"/>
    </row>
    <row r="29" spans="1:15" x14ac:dyDescent="0.25">
      <c r="A29" s="543"/>
      <c r="B29" s="544"/>
      <c r="C29" s="544"/>
      <c r="D29" s="544"/>
      <c r="E29" s="544"/>
      <c r="F29" s="544"/>
      <c r="G29" s="544"/>
      <c r="H29" s="544"/>
      <c r="I29" s="544"/>
      <c r="J29" s="544"/>
      <c r="K29" s="544"/>
      <c r="L29" s="544"/>
      <c r="M29" s="544"/>
      <c r="N29" s="544"/>
      <c r="O29" s="545"/>
    </row>
    <row r="30" spans="1:15" x14ac:dyDescent="0.25">
      <c r="A30" s="543"/>
      <c r="B30" s="544"/>
      <c r="C30" s="544"/>
      <c r="D30" s="544"/>
      <c r="E30" s="544"/>
      <c r="F30" s="544"/>
      <c r="G30" s="544"/>
      <c r="H30" s="544"/>
      <c r="I30" s="544"/>
      <c r="J30" s="544"/>
      <c r="K30" s="544"/>
      <c r="L30" s="544"/>
      <c r="M30" s="544"/>
      <c r="N30" s="544"/>
      <c r="O30" s="545"/>
    </row>
    <row r="31" spans="1:15" x14ac:dyDescent="0.25">
      <c r="A31" s="543"/>
      <c r="B31" s="544"/>
      <c r="C31" s="544"/>
      <c r="D31" s="544"/>
      <c r="E31" s="544"/>
      <c r="F31" s="544"/>
      <c r="G31" s="544"/>
      <c r="H31" s="544"/>
      <c r="I31" s="544"/>
      <c r="J31" s="544"/>
      <c r="K31" s="544"/>
      <c r="L31" s="544"/>
      <c r="M31" s="544"/>
      <c r="N31" s="544"/>
      <c r="O31" s="545"/>
    </row>
    <row r="32" spans="1:15" x14ac:dyDescent="0.25">
      <c r="A32" s="546"/>
      <c r="B32" s="547"/>
      <c r="C32" s="547"/>
      <c r="D32" s="547"/>
      <c r="E32" s="547"/>
      <c r="F32" s="547"/>
      <c r="G32" s="547"/>
      <c r="H32" s="547"/>
      <c r="I32" s="547"/>
      <c r="J32" s="547"/>
      <c r="K32" s="547"/>
      <c r="L32" s="547"/>
      <c r="M32" s="547"/>
      <c r="N32" s="547"/>
      <c r="O32" s="548"/>
    </row>
  </sheetData>
  <sheetProtection algorithmName="SHA-1" hashValue="wYP74qAnFuHseR4EisAoOXUP7Xo=" saltValue="gt6OFk8MSPTEdd0TSgve4w==" spinCount="100000" sheet="1" objects="1" scenarios="1"/>
  <mergeCells count="1">
    <mergeCell ref="A1:O3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375DF-8109-4693-83EF-F3BF3A3CFB53}">
  <sheetPr codeName="Sheet6">
    <tabColor rgb="FFF2D6CE"/>
    <pageSetUpPr autoPageBreaks="0"/>
  </sheetPr>
  <dimension ref="A1:AF313"/>
  <sheetViews>
    <sheetView showGridLines="0" zoomScale="85" zoomScaleNormal="85" workbookViewId="0">
      <pane xSplit="7" ySplit="5" topLeftCell="H6" activePane="bottomRight" state="frozen"/>
      <selection sqref="A1:O32"/>
      <selection pane="topRight" sqref="A1:O32"/>
      <selection pane="bottomLeft" sqref="A1:O32"/>
      <selection pane="bottomRight" activeCell="J28" sqref="J28"/>
    </sheetView>
  </sheetViews>
  <sheetFormatPr defaultColWidth="0" defaultRowHeight="12.5" zeroHeight="1" x14ac:dyDescent="0.25"/>
  <cols>
    <col min="1" max="2" width="2.54296875" customWidth="1"/>
    <col min="3" max="3" width="34" customWidth="1"/>
    <col min="4" max="4" width="21.54296875" bestFit="1" customWidth="1"/>
    <col min="5" max="5" width="2.7265625" customWidth="1"/>
    <col min="6" max="6" width="12.26953125" bestFit="1" customWidth="1"/>
    <col min="7" max="8" width="2.7265625" customWidth="1"/>
    <col min="9" max="14" width="13.7265625" style="378" customWidth="1"/>
    <col min="15" max="15" width="2.7265625" style="378" customWidth="1"/>
    <col min="16" max="21" width="13.7265625" style="378" customWidth="1"/>
    <col min="22" max="22" width="2.54296875" style="378" customWidth="1"/>
    <col min="23" max="32" width="0" style="378" hidden="1" customWidth="1"/>
    <col min="33" max="16384" width="8.7265625" style="378" hidden="1"/>
  </cols>
  <sheetData>
    <row r="1" spans="1:22" ht="16" thickBot="1" x14ac:dyDescent="0.4">
      <c r="A1" s="109"/>
      <c r="B1" s="109" t="str">
        <f ca="1">UPPER(RIGHT(CELL("filename",B1),LEN(CELL("filename",B1))-FIND("]",CELL("filename",B1))))</f>
        <v>ASSUMPTIONS</v>
      </c>
      <c r="C1" s="109"/>
      <c r="D1" s="109"/>
      <c r="E1" s="109"/>
      <c r="F1" s="109"/>
      <c r="G1" s="109"/>
      <c r="H1" s="109"/>
      <c r="I1" s="377"/>
      <c r="J1" s="377"/>
      <c r="K1" s="377"/>
      <c r="L1" s="377"/>
      <c r="M1" s="377"/>
      <c r="N1" s="377"/>
      <c r="O1" s="377"/>
      <c r="P1" s="377"/>
      <c r="Q1" s="377"/>
      <c r="R1" s="377"/>
      <c r="S1" s="377"/>
      <c r="T1" s="377"/>
      <c r="U1" s="377"/>
      <c r="V1" s="377"/>
    </row>
    <row r="2" spans="1:22" x14ac:dyDescent="0.25">
      <c r="D2" s="8"/>
      <c r="F2" s="8"/>
    </row>
    <row r="3" spans="1:22" ht="13" x14ac:dyDescent="0.3">
      <c r="C3" t="s">
        <v>123</v>
      </c>
      <c r="D3" s="86">
        <f>Scenario</f>
        <v>2</v>
      </c>
      <c r="I3" s="379" t="s">
        <v>186</v>
      </c>
      <c r="J3" s="379"/>
      <c r="K3" s="379"/>
      <c r="L3" s="379"/>
      <c r="M3" s="379"/>
      <c r="N3" s="379"/>
      <c r="P3" s="379" t="s">
        <v>187</v>
      </c>
      <c r="Q3" s="379"/>
      <c r="R3" s="379"/>
      <c r="S3" s="379"/>
      <c r="T3" s="379"/>
      <c r="U3" s="379"/>
    </row>
    <row r="4" spans="1:22" ht="13" x14ac:dyDescent="0.3">
      <c r="C4" t="s">
        <v>188</v>
      </c>
      <c r="D4" s="74" t="str">
        <f>Scenario.Name</f>
        <v>Risk-based approach</v>
      </c>
      <c r="E4" s="27"/>
      <c r="G4" s="27"/>
      <c r="H4" s="2"/>
      <c r="I4" s="382" t="s">
        <v>33</v>
      </c>
      <c r="J4" s="382" t="s">
        <v>35</v>
      </c>
      <c r="K4" s="382" t="s">
        <v>37</v>
      </c>
      <c r="L4" s="382" t="s">
        <v>39</v>
      </c>
      <c r="M4" s="382" t="s">
        <v>41</v>
      </c>
      <c r="N4" s="382" t="s">
        <v>490</v>
      </c>
      <c r="O4" s="383"/>
      <c r="P4" s="382" t="s">
        <v>189</v>
      </c>
      <c r="Q4" s="382" t="s">
        <v>190</v>
      </c>
      <c r="R4" s="382" t="s">
        <v>191</v>
      </c>
      <c r="S4" s="382" t="s">
        <v>192</v>
      </c>
      <c r="T4" s="382" t="s">
        <v>193</v>
      </c>
      <c r="U4" s="382" t="s">
        <v>194</v>
      </c>
    </row>
    <row r="5" spans="1:22" ht="13" x14ac:dyDescent="0.25">
      <c r="B5" s="135" t="s">
        <v>195</v>
      </c>
      <c r="F5" s="8"/>
    </row>
    <row r="6" spans="1:22" x14ac:dyDescent="0.25">
      <c r="C6" s="122"/>
      <c r="F6" s="8"/>
      <c r="I6" s="384"/>
      <c r="K6" s="385"/>
      <c r="L6" s="385"/>
      <c r="N6" s="385"/>
    </row>
    <row r="7" spans="1:22" ht="13" x14ac:dyDescent="0.3">
      <c r="B7" s="108" t="s">
        <v>315</v>
      </c>
      <c r="C7" s="117"/>
      <c r="D7" s="118"/>
      <c r="E7" s="117"/>
      <c r="F7" s="117"/>
      <c r="G7" s="117"/>
      <c r="H7" s="117"/>
      <c r="I7" s="387"/>
      <c r="J7" s="387"/>
      <c r="K7" s="387"/>
      <c r="L7" s="387"/>
      <c r="M7" s="387"/>
      <c r="N7" s="387"/>
      <c r="O7" s="387"/>
      <c r="P7" s="387"/>
      <c r="Q7" s="387"/>
      <c r="R7" s="387"/>
      <c r="S7" s="387"/>
      <c r="T7" s="387"/>
      <c r="U7" s="387"/>
    </row>
    <row r="8" spans="1:22" ht="13" x14ac:dyDescent="0.3">
      <c r="C8" s="110" t="s">
        <v>316</v>
      </c>
      <c r="D8" s="2"/>
      <c r="E8" s="19"/>
      <c r="F8" s="19"/>
      <c r="G8" s="19"/>
      <c r="H8" s="19"/>
      <c r="I8" s="381"/>
      <c r="J8" s="381"/>
      <c r="K8" s="381"/>
      <c r="L8" s="381"/>
      <c r="M8" s="381"/>
      <c r="N8" s="381"/>
      <c r="O8" s="388"/>
      <c r="P8" s="389" t="s">
        <v>317</v>
      </c>
      <c r="Q8" s="388"/>
      <c r="R8" s="388"/>
      <c r="S8" s="388"/>
      <c r="T8" s="388"/>
      <c r="U8" s="388"/>
    </row>
    <row r="9" spans="1:22" ht="14" x14ac:dyDescent="0.3">
      <c r="C9" t="s">
        <v>318</v>
      </c>
      <c r="F9" s="58" t="s">
        <v>215</v>
      </c>
      <c r="M9" s="390"/>
      <c r="P9" s="391">
        <v>3.5000000000000003E-2</v>
      </c>
    </row>
    <row r="10" spans="1:22" ht="14" x14ac:dyDescent="0.3">
      <c r="C10" t="s">
        <v>319</v>
      </c>
      <c r="F10" s="58" t="s">
        <v>215</v>
      </c>
      <c r="M10" s="390"/>
      <c r="P10" s="391">
        <v>3.7499999999999999E-2</v>
      </c>
    </row>
    <row r="11" spans="1:22" x14ac:dyDescent="0.25">
      <c r="F11" s="8"/>
    </row>
    <row r="12" spans="1:22" ht="13" x14ac:dyDescent="0.3">
      <c r="C12" s="110" t="s">
        <v>494</v>
      </c>
      <c r="D12" s="2"/>
      <c r="E12" s="19"/>
      <c r="F12" s="19"/>
      <c r="G12" s="19"/>
      <c r="H12" s="19"/>
      <c r="I12" s="389"/>
      <c r="J12" s="389"/>
      <c r="K12" s="389"/>
      <c r="L12" s="389"/>
      <c r="M12" s="389"/>
      <c r="N12" s="389"/>
      <c r="O12" s="388"/>
      <c r="P12" s="389"/>
      <c r="Q12" s="388"/>
      <c r="R12" s="388"/>
      <c r="S12" s="388"/>
      <c r="T12" s="388"/>
      <c r="U12" s="388"/>
    </row>
    <row r="13" spans="1:22" x14ac:dyDescent="0.25">
      <c r="C13" t="s">
        <v>610</v>
      </c>
      <c r="F13" s="58" t="s">
        <v>212</v>
      </c>
      <c r="I13" s="392">
        <v>45658</v>
      </c>
      <c r="J13" s="392">
        <v>45658</v>
      </c>
      <c r="K13" s="392">
        <v>45658</v>
      </c>
      <c r="L13" s="392">
        <v>45658</v>
      </c>
      <c r="M13" s="392">
        <v>45658</v>
      </c>
      <c r="N13" s="392">
        <v>45658</v>
      </c>
    </row>
    <row r="14" spans="1:22" x14ac:dyDescent="0.25">
      <c r="F14" s="8"/>
    </row>
    <row r="15" spans="1:22" ht="13" x14ac:dyDescent="0.3">
      <c r="C15" s="110" t="s">
        <v>320</v>
      </c>
      <c r="D15" s="2"/>
      <c r="E15" s="19"/>
      <c r="F15" s="19"/>
      <c r="G15" s="19"/>
      <c r="H15" s="19"/>
      <c r="I15" s="389"/>
      <c r="J15" s="389"/>
      <c r="K15" s="389"/>
      <c r="L15" s="389"/>
      <c r="M15" s="389"/>
      <c r="N15" s="389"/>
      <c r="O15" s="388"/>
      <c r="P15" s="389"/>
      <c r="Q15" s="388"/>
      <c r="R15" s="388"/>
      <c r="S15" s="388"/>
      <c r="T15" s="388"/>
      <c r="U15" s="388"/>
    </row>
    <row r="16" spans="1:22" x14ac:dyDescent="0.25">
      <c r="C16" t="s">
        <v>609</v>
      </c>
      <c r="F16" s="58" t="s">
        <v>215</v>
      </c>
      <c r="I16" s="393">
        <v>0.64</v>
      </c>
      <c r="J16" s="393">
        <v>0.64</v>
      </c>
      <c r="K16" s="393">
        <v>0.64</v>
      </c>
      <c r="L16" s="393">
        <v>0.64</v>
      </c>
      <c r="M16" s="393">
        <v>0.64</v>
      </c>
      <c r="N16" s="393">
        <v>0</v>
      </c>
    </row>
    <row r="17" spans="2:21" x14ac:dyDescent="0.25">
      <c r="F17" s="8"/>
    </row>
    <row r="18" spans="2:21" ht="14.5" x14ac:dyDescent="0.35">
      <c r="B18" s="108" t="s">
        <v>196</v>
      </c>
      <c r="C18" s="114"/>
      <c r="D18" s="115"/>
      <c r="E18" s="114"/>
      <c r="F18" s="114"/>
      <c r="G18" s="114"/>
      <c r="H18" s="114"/>
      <c r="I18" s="394"/>
      <c r="J18" s="394"/>
      <c r="K18" s="394"/>
      <c r="L18" s="394"/>
      <c r="M18" s="394"/>
      <c r="N18" s="394"/>
      <c r="O18" s="394"/>
      <c r="P18" s="394"/>
      <c r="Q18" s="394"/>
      <c r="R18" s="394"/>
      <c r="S18" s="394"/>
      <c r="T18" s="394"/>
      <c r="U18" s="394"/>
    </row>
    <row r="19" spans="2:21" ht="13" x14ac:dyDescent="0.3">
      <c r="C19" s="110" t="s">
        <v>197</v>
      </c>
      <c r="D19" s="2"/>
      <c r="E19" s="2"/>
      <c r="F19" s="19"/>
      <c r="G19" s="2"/>
      <c r="H19" s="2"/>
      <c r="I19" s="381"/>
      <c r="J19" s="381"/>
      <c r="K19" s="381"/>
      <c r="L19" s="381"/>
      <c r="M19" s="381"/>
      <c r="N19" s="381"/>
      <c r="O19" s="381"/>
      <c r="P19" s="381"/>
      <c r="Q19" s="381"/>
      <c r="R19" s="381"/>
      <c r="S19" s="381"/>
      <c r="T19" s="381"/>
      <c r="U19" s="381"/>
    </row>
    <row r="20" spans="2:21" x14ac:dyDescent="0.25">
      <c r="C20" s="22" t="s">
        <v>198</v>
      </c>
      <c r="D20" s="3"/>
      <c r="F20" s="58" t="s">
        <v>199</v>
      </c>
      <c r="I20" s="395">
        <v>11190.6186</v>
      </c>
      <c r="J20" s="395">
        <v>842.00339999999994</v>
      </c>
      <c r="K20" s="395">
        <v>10000</v>
      </c>
      <c r="L20" s="395">
        <v>8000</v>
      </c>
      <c r="M20" s="395">
        <v>5208.9699999999993</v>
      </c>
      <c r="N20" s="395">
        <v>0</v>
      </c>
    </row>
    <row r="21" spans="2:21" x14ac:dyDescent="0.25">
      <c r="C21" s="422" t="s">
        <v>200</v>
      </c>
      <c r="D21" s="3"/>
      <c r="F21" s="58" t="s">
        <v>199</v>
      </c>
      <c r="I21" s="395">
        <v>11190.6186</v>
      </c>
      <c r="J21" s="395">
        <v>842.00339999999994</v>
      </c>
      <c r="K21" s="395">
        <v>9684.8484848484859</v>
      </c>
      <c r="L21" s="395">
        <v>7000</v>
      </c>
      <c r="M21" s="395">
        <v>5208.9699999999993</v>
      </c>
      <c r="N21" s="395">
        <v>0</v>
      </c>
    </row>
    <row r="22" spans="2:21" x14ac:dyDescent="0.25">
      <c r="C22" s="422" t="s">
        <v>201</v>
      </c>
      <c r="D22" s="3"/>
      <c r="F22" s="58" t="s">
        <v>199</v>
      </c>
      <c r="I22" s="395">
        <v>0</v>
      </c>
      <c r="J22" s="395">
        <v>0</v>
      </c>
      <c r="K22" s="395">
        <v>1475.222816399287</v>
      </c>
      <c r="L22" s="395">
        <v>1000</v>
      </c>
      <c r="M22" s="395">
        <v>0</v>
      </c>
      <c r="N22" s="395">
        <v>0</v>
      </c>
    </row>
    <row r="23" spans="2:21" x14ac:dyDescent="0.25">
      <c r="C23" t="s">
        <v>202</v>
      </c>
      <c r="E23" s="18"/>
      <c r="F23" s="58" t="s">
        <v>199</v>
      </c>
      <c r="G23" s="18"/>
      <c r="H23" s="18"/>
      <c r="I23" s="397">
        <v>0</v>
      </c>
      <c r="J23" s="397">
        <v>0</v>
      </c>
      <c r="K23" s="397">
        <v>0</v>
      </c>
      <c r="L23" s="397">
        <v>3</v>
      </c>
      <c r="M23" s="397">
        <v>9</v>
      </c>
      <c r="N23" s="397">
        <v>0</v>
      </c>
      <c r="O23" s="396"/>
      <c r="P23" s="396"/>
      <c r="Q23" s="396"/>
      <c r="R23" s="396"/>
      <c r="S23" s="396"/>
      <c r="T23" s="396"/>
      <c r="U23" s="396"/>
    </row>
    <row r="24" spans="2:21" x14ac:dyDescent="0.25">
      <c r="C24" t="s">
        <v>203</v>
      </c>
      <c r="E24" s="18"/>
      <c r="F24" s="58" t="s">
        <v>199</v>
      </c>
      <c r="G24" s="18"/>
      <c r="H24" s="18"/>
      <c r="I24" s="397">
        <v>0</v>
      </c>
      <c r="J24" s="397">
        <v>0</v>
      </c>
      <c r="K24" s="397">
        <v>0</v>
      </c>
      <c r="L24" s="397">
        <v>0</v>
      </c>
      <c r="M24" s="397">
        <v>5</v>
      </c>
      <c r="N24" s="397">
        <v>0</v>
      </c>
      <c r="O24" s="396"/>
      <c r="P24" s="396"/>
      <c r="Q24" s="396"/>
      <c r="R24" s="396"/>
      <c r="S24" s="396"/>
      <c r="T24" s="396"/>
      <c r="U24" s="396"/>
    </row>
    <row r="25" spans="2:21" x14ac:dyDescent="0.25">
      <c r="C25" t="s">
        <v>204</v>
      </c>
      <c r="E25" s="18"/>
      <c r="F25" s="58" t="s">
        <v>199</v>
      </c>
      <c r="G25" s="18"/>
      <c r="H25" s="18"/>
      <c r="I25" s="397">
        <v>0</v>
      </c>
      <c r="J25" s="397">
        <v>0</v>
      </c>
      <c r="K25" s="397">
        <v>5</v>
      </c>
      <c r="L25" s="397">
        <v>0</v>
      </c>
      <c r="M25" s="397">
        <v>5</v>
      </c>
      <c r="N25" s="397">
        <v>0</v>
      </c>
      <c r="O25" s="396"/>
      <c r="P25" s="396"/>
      <c r="Q25" s="396"/>
      <c r="R25" s="396"/>
      <c r="S25" s="396"/>
      <c r="T25" s="396"/>
      <c r="U25" s="396"/>
    </row>
    <row r="26" spans="2:21" x14ac:dyDescent="0.25">
      <c r="F26" s="18"/>
      <c r="I26" s="384"/>
      <c r="J26" s="384"/>
      <c r="K26" s="384"/>
      <c r="L26" s="384"/>
      <c r="M26" s="384"/>
      <c r="N26" s="384"/>
    </row>
    <row r="27" spans="2:21" ht="13" x14ac:dyDescent="0.3">
      <c r="C27" s="110" t="s">
        <v>205</v>
      </c>
      <c r="D27" s="2"/>
      <c r="E27" s="2"/>
      <c r="F27" s="19"/>
      <c r="G27" s="2"/>
      <c r="H27" s="2"/>
      <c r="I27" s="381"/>
      <c r="J27" s="381"/>
      <c r="K27" s="381"/>
      <c r="L27" s="381"/>
      <c r="M27" s="381"/>
      <c r="N27" s="381"/>
      <c r="O27" s="381"/>
      <c r="P27" s="381"/>
      <c r="Q27" s="381"/>
      <c r="R27" s="381"/>
      <c r="S27" s="381"/>
      <c r="T27" s="381"/>
      <c r="U27" s="381"/>
    </row>
    <row r="28" spans="2:21" x14ac:dyDescent="0.25">
      <c r="C28" s="22" t="s">
        <v>206</v>
      </c>
      <c r="D28" s="3"/>
      <c r="F28" s="58" t="s">
        <v>199</v>
      </c>
      <c r="I28" s="395">
        <v>2164.96</v>
      </c>
      <c r="J28" s="395">
        <v>2316.6469999999999</v>
      </c>
      <c r="K28" s="395">
        <v>1200</v>
      </c>
      <c r="L28" s="395">
        <v>400</v>
      </c>
      <c r="M28" s="395">
        <v>2918.0259999999998</v>
      </c>
      <c r="N28" s="395">
        <v>0</v>
      </c>
    </row>
    <row r="29" spans="2:21" x14ac:dyDescent="0.25">
      <c r="C29" s="22" t="s">
        <v>207</v>
      </c>
      <c r="D29" s="3"/>
      <c r="F29" s="58" t="s">
        <v>199</v>
      </c>
      <c r="I29" s="395">
        <v>0</v>
      </c>
      <c r="J29" s="395">
        <v>0</v>
      </c>
      <c r="K29" s="395">
        <v>111</v>
      </c>
      <c r="L29" s="395">
        <v>30</v>
      </c>
      <c r="M29" s="395">
        <v>0</v>
      </c>
      <c r="N29" s="395">
        <v>0</v>
      </c>
    </row>
    <row r="30" spans="2:21" x14ac:dyDescent="0.25">
      <c r="C30" s="22" t="s">
        <v>576</v>
      </c>
      <c r="D30" s="3"/>
      <c r="F30" s="58" t="s">
        <v>199</v>
      </c>
      <c r="I30" s="395">
        <v>1248.8889999999999</v>
      </c>
      <c r="J30" s="395">
        <v>943.846</v>
      </c>
      <c r="K30" s="395">
        <v>705.88235294117646</v>
      </c>
      <c r="L30" s="395">
        <v>360</v>
      </c>
      <c r="M30" s="395">
        <v>1190.24</v>
      </c>
      <c r="N30" s="395">
        <v>0</v>
      </c>
    </row>
    <row r="31" spans="2:21" x14ac:dyDescent="0.25">
      <c r="C31" s="22" t="s">
        <v>577</v>
      </c>
      <c r="D31" s="3"/>
      <c r="F31" s="58" t="s">
        <v>199</v>
      </c>
      <c r="I31" s="395">
        <v>0</v>
      </c>
      <c r="J31" s="395">
        <v>0</v>
      </c>
      <c r="K31" s="395">
        <v>0</v>
      </c>
      <c r="L31" s="395">
        <v>50</v>
      </c>
      <c r="M31" s="395">
        <v>0</v>
      </c>
      <c r="N31" s="395">
        <v>0</v>
      </c>
    </row>
    <row r="32" spans="2:21" x14ac:dyDescent="0.25">
      <c r="F32" s="18"/>
    </row>
    <row r="33" spans="3:21" x14ac:dyDescent="0.25">
      <c r="C33" s="22" t="s">
        <v>484</v>
      </c>
      <c r="D33" s="3"/>
      <c r="F33" s="58" t="s">
        <v>212</v>
      </c>
      <c r="I33" s="392">
        <v>45170</v>
      </c>
      <c r="J33" s="392">
        <v>45170</v>
      </c>
      <c r="K33" s="392">
        <v>45108</v>
      </c>
      <c r="L33" s="392">
        <v>45170</v>
      </c>
      <c r="M33" s="392">
        <v>45108</v>
      </c>
      <c r="N33" s="398">
        <v>0</v>
      </c>
    </row>
    <row r="34" spans="3:21" x14ac:dyDescent="0.25">
      <c r="F34" s="18"/>
    </row>
    <row r="35" spans="3:21" ht="13" x14ac:dyDescent="0.3">
      <c r="C35" s="110" t="s">
        <v>213</v>
      </c>
      <c r="D35" s="2"/>
      <c r="E35" s="2"/>
      <c r="F35" s="19"/>
      <c r="G35" s="2"/>
      <c r="H35" s="2"/>
      <c r="I35" s="381"/>
      <c r="J35" s="381"/>
      <c r="K35" s="381"/>
      <c r="L35" s="381"/>
      <c r="M35" s="381"/>
      <c r="N35" s="381"/>
      <c r="O35" s="381"/>
      <c r="P35" s="381"/>
      <c r="Q35" s="381"/>
      <c r="R35" s="381"/>
      <c r="S35" s="381"/>
      <c r="T35" s="381"/>
      <c r="U35" s="381"/>
    </row>
    <row r="36" spans="3:21" x14ac:dyDescent="0.25">
      <c r="C36" s="22" t="s">
        <v>214</v>
      </c>
      <c r="D36" s="3"/>
      <c r="F36" s="58" t="s">
        <v>215</v>
      </c>
      <c r="I36" s="399">
        <v>1.12E-2</v>
      </c>
      <c r="J36" s="399">
        <v>0</v>
      </c>
      <c r="K36" s="399">
        <v>1.4260249554367201E-2</v>
      </c>
      <c r="L36" s="399">
        <v>0.05</v>
      </c>
      <c r="M36" s="399">
        <v>1.376E-2</v>
      </c>
      <c r="N36" s="400">
        <v>0</v>
      </c>
    </row>
    <row r="37" spans="3:21" x14ac:dyDescent="0.25">
      <c r="C37" s="22" t="s">
        <v>216</v>
      </c>
      <c r="D37" s="3"/>
      <c r="F37" s="58" t="s">
        <v>215</v>
      </c>
      <c r="I37" s="399">
        <v>0.34331904647395239</v>
      </c>
      <c r="J37" s="399">
        <v>5.6018850149566139E-2</v>
      </c>
      <c r="K37" s="399">
        <v>0.10858747549019608</v>
      </c>
      <c r="L37" s="399">
        <v>5.7567187499999999E-2</v>
      </c>
      <c r="M37" s="399">
        <v>8.9433342667798191E-2</v>
      </c>
      <c r="N37" s="400">
        <v>0</v>
      </c>
    </row>
    <row r="38" spans="3:21" x14ac:dyDescent="0.25">
      <c r="C38" s="22" t="s">
        <v>578</v>
      </c>
      <c r="D38" s="3"/>
      <c r="F38" s="58" t="s">
        <v>215</v>
      </c>
      <c r="I38" s="399">
        <v>1.1200000000000002E-2</v>
      </c>
      <c r="J38" s="399">
        <v>0</v>
      </c>
      <c r="K38" s="399">
        <v>1.43E-2</v>
      </c>
      <c r="L38" s="399">
        <v>0.9</v>
      </c>
      <c r="M38" s="399">
        <v>1.376E-2</v>
      </c>
      <c r="N38" s="400">
        <v>0</v>
      </c>
    </row>
    <row r="39" spans="3:21" x14ac:dyDescent="0.25">
      <c r="F39" s="18"/>
    </row>
    <row r="40" spans="3:21" ht="13" x14ac:dyDescent="0.3">
      <c r="C40" s="110" t="s">
        <v>218</v>
      </c>
      <c r="D40" s="2"/>
      <c r="E40" s="2"/>
      <c r="F40" s="2"/>
      <c r="G40" s="2"/>
      <c r="H40" s="2"/>
      <c r="I40" s="381"/>
      <c r="J40" s="381"/>
      <c r="K40" s="381"/>
      <c r="L40" s="381"/>
      <c r="M40" s="381"/>
      <c r="N40" s="381"/>
      <c r="O40" s="381"/>
      <c r="P40" s="381"/>
      <c r="Q40" s="381"/>
      <c r="R40" s="381"/>
      <c r="S40" s="381"/>
      <c r="T40" s="381"/>
      <c r="U40" s="381"/>
    </row>
    <row r="41" spans="3:21" x14ac:dyDescent="0.25">
      <c r="C41" t="s">
        <v>580</v>
      </c>
      <c r="E41" s="21"/>
      <c r="F41" s="52" t="s">
        <v>220</v>
      </c>
      <c r="G41" s="21"/>
      <c r="H41" s="21"/>
      <c r="I41" s="402">
        <v>1.9</v>
      </c>
      <c r="J41" s="402">
        <v>1.9</v>
      </c>
      <c r="K41" s="402">
        <v>1.9</v>
      </c>
      <c r="L41" s="402">
        <v>1.9</v>
      </c>
      <c r="M41" s="402">
        <v>1.9</v>
      </c>
      <c r="N41" s="402">
        <v>0</v>
      </c>
      <c r="O41" s="401"/>
      <c r="P41" s="401"/>
      <c r="Q41" s="401"/>
      <c r="R41" s="401"/>
      <c r="S41" s="401"/>
      <c r="T41" s="401"/>
      <c r="U41" s="401"/>
    </row>
    <row r="42" spans="3:21" x14ac:dyDescent="0.25">
      <c r="C42" t="s">
        <v>579</v>
      </c>
      <c r="E42" s="21"/>
      <c r="F42" s="52" t="s">
        <v>220</v>
      </c>
      <c r="G42" s="21"/>
      <c r="H42" s="21"/>
      <c r="I42" s="402">
        <v>0.4</v>
      </c>
      <c r="J42" s="402">
        <v>0.4</v>
      </c>
      <c r="K42" s="402">
        <v>0.4</v>
      </c>
      <c r="L42" s="402">
        <v>0.4</v>
      </c>
      <c r="M42" s="402">
        <v>0.4</v>
      </c>
      <c r="N42" s="402">
        <v>0</v>
      </c>
      <c r="O42" s="401"/>
      <c r="P42" s="401"/>
      <c r="Q42" s="401"/>
      <c r="R42" s="401"/>
      <c r="S42" s="401"/>
      <c r="T42" s="401"/>
      <c r="U42" s="401"/>
    </row>
    <row r="43" spans="3:21" x14ac:dyDescent="0.25">
      <c r="F43" s="18"/>
    </row>
    <row r="44" spans="3:21" ht="13" x14ac:dyDescent="0.3">
      <c r="C44" s="110" t="s">
        <v>222</v>
      </c>
      <c r="D44" s="2"/>
      <c r="E44" s="2"/>
      <c r="F44" s="2"/>
      <c r="G44" s="2"/>
      <c r="H44" s="2"/>
      <c r="I44" s="381"/>
      <c r="J44" s="381"/>
      <c r="K44" s="381"/>
      <c r="L44" s="381"/>
      <c r="M44" s="381"/>
      <c r="N44" s="381"/>
      <c r="O44" s="381"/>
      <c r="P44" s="383" t="s">
        <v>223</v>
      </c>
      <c r="Q44" s="403" t="s">
        <v>224</v>
      </c>
      <c r="R44" s="381"/>
      <c r="S44" s="381"/>
      <c r="T44" s="381"/>
      <c r="U44" s="381"/>
    </row>
    <row r="45" spans="3:21" ht="12.75" customHeight="1" x14ac:dyDescent="0.25">
      <c r="C45" t="s">
        <v>225</v>
      </c>
      <c r="F45" s="58" t="s">
        <v>226</v>
      </c>
      <c r="I45" s="397">
        <v>2</v>
      </c>
      <c r="J45" s="397">
        <v>2</v>
      </c>
      <c r="K45" s="397">
        <v>2</v>
      </c>
      <c r="L45" s="397">
        <v>2</v>
      </c>
      <c r="M45" s="397">
        <v>2</v>
      </c>
      <c r="N45" s="397">
        <v>0</v>
      </c>
      <c r="P45" s="397">
        <v>220</v>
      </c>
      <c r="Q45" s="404">
        <v>0</v>
      </c>
    </row>
    <row r="46" spans="3:21" ht="12.75" customHeight="1" x14ac:dyDescent="0.25">
      <c r="C46" t="s">
        <v>227</v>
      </c>
      <c r="F46" s="58" t="s">
        <v>226</v>
      </c>
      <c r="I46" s="397">
        <v>1</v>
      </c>
      <c r="J46" s="397">
        <v>1</v>
      </c>
      <c r="K46" s="397">
        <v>1</v>
      </c>
      <c r="L46" s="397">
        <v>1</v>
      </c>
      <c r="M46" s="397">
        <v>1</v>
      </c>
      <c r="N46" s="397">
        <v>0</v>
      </c>
      <c r="P46" s="397">
        <v>830</v>
      </c>
      <c r="Q46" s="404">
        <v>0</v>
      </c>
    </row>
    <row r="47" spans="3:21" x14ac:dyDescent="0.25">
      <c r="C47" s="120"/>
      <c r="F47" s="18"/>
      <c r="R47" s="396"/>
      <c r="S47" s="396"/>
      <c r="T47" s="396"/>
      <c r="U47" s="396"/>
    </row>
    <row r="48" spans="3:21" ht="13" x14ac:dyDescent="0.3">
      <c r="C48" s="110" t="s">
        <v>228</v>
      </c>
      <c r="D48" s="2"/>
      <c r="E48" s="2"/>
      <c r="F48" s="19"/>
      <c r="G48" s="2"/>
      <c r="H48" s="2"/>
      <c r="I48" s="381"/>
      <c r="J48" s="381"/>
      <c r="K48" s="381"/>
      <c r="L48" s="381"/>
      <c r="M48" s="381"/>
      <c r="N48" s="381"/>
      <c r="O48" s="381"/>
      <c r="P48" s="383" t="s">
        <v>223</v>
      </c>
      <c r="Q48" s="403" t="s">
        <v>224</v>
      </c>
      <c r="R48" s="396"/>
      <c r="S48" s="396"/>
      <c r="T48" s="396"/>
      <c r="U48" s="396"/>
    </row>
    <row r="49" spans="3:21" x14ac:dyDescent="0.25">
      <c r="C49" t="s">
        <v>229</v>
      </c>
      <c r="F49" s="58" t="s">
        <v>226</v>
      </c>
      <c r="I49" s="395">
        <v>0</v>
      </c>
      <c r="J49" s="395">
        <v>0</v>
      </c>
      <c r="K49" s="395">
        <v>0</v>
      </c>
      <c r="L49" s="397">
        <v>1</v>
      </c>
      <c r="M49" s="395">
        <v>1</v>
      </c>
      <c r="N49" s="395">
        <v>0</v>
      </c>
      <c r="P49" s="395">
        <v>3000</v>
      </c>
      <c r="Q49" s="406">
        <v>0</v>
      </c>
      <c r="R49" s="396"/>
      <c r="S49" s="396"/>
      <c r="T49" s="396"/>
      <c r="U49" s="396"/>
    </row>
    <row r="50" spans="3:21" ht="12.75" customHeight="1" x14ac:dyDescent="0.25">
      <c r="C50" t="s">
        <v>225</v>
      </c>
      <c r="F50" s="58" t="s">
        <v>226</v>
      </c>
      <c r="I50" s="397">
        <v>0</v>
      </c>
      <c r="J50" s="397">
        <v>0</v>
      </c>
      <c r="K50" s="397">
        <v>0</v>
      </c>
      <c r="L50" s="397">
        <v>0</v>
      </c>
      <c r="M50" s="397">
        <v>0</v>
      </c>
      <c r="N50" s="397">
        <v>0</v>
      </c>
      <c r="P50" s="397">
        <v>220</v>
      </c>
      <c r="Q50" s="404">
        <v>0</v>
      </c>
    </row>
    <row r="51" spans="3:21" x14ac:dyDescent="0.25">
      <c r="C51" t="s">
        <v>230</v>
      </c>
      <c r="F51" s="58" t="s">
        <v>226</v>
      </c>
      <c r="I51" s="395">
        <v>0</v>
      </c>
      <c r="J51" s="395">
        <v>0</v>
      </c>
      <c r="K51" s="395">
        <v>0</v>
      </c>
      <c r="L51" s="397">
        <v>0.72727272727272729</v>
      </c>
      <c r="M51" s="395">
        <v>1</v>
      </c>
      <c r="N51" s="395">
        <v>0</v>
      </c>
      <c r="P51" s="395">
        <v>10000</v>
      </c>
      <c r="Q51" s="404">
        <v>0</v>
      </c>
      <c r="R51" s="396"/>
      <c r="S51" s="396"/>
      <c r="T51" s="396"/>
      <c r="U51" s="396"/>
    </row>
    <row r="52" spans="3:21" x14ac:dyDescent="0.25">
      <c r="C52" t="s">
        <v>231</v>
      </c>
      <c r="F52" s="58" t="s">
        <v>226</v>
      </c>
      <c r="I52" s="395">
        <v>0</v>
      </c>
      <c r="J52" s="395">
        <v>0</v>
      </c>
      <c r="K52" s="395">
        <v>0</v>
      </c>
      <c r="L52" s="397">
        <v>1</v>
      </c>
      <c r="M52" s="395">
        <v>0</v>
      </c>
      <c r="N52" s="395">
        <v>0</v>
      </c>
      <c r="P52" s="395">
        <v>15000</v>
      </c>
      <c r="Q52" s="404">
        <v>0</v>
      </c>
      <c r="R52" s="396"/>
      <c r="S52" s="396"/>
      <c r="T52" s="396"/>
      <c r="U52" s="396"/>
    </row>
    <row r="53" spans="3:21" x14ac:dyDescent="0.25">
      <c r="C53" t="s">
        <v>232</v>
      </c>
      <c r="F53" s="58" t="s">
        <v>226</v>
      </c>
      <c r="I53" s="395">
        <v>0</v>
      </c>
      <c r="J53" s="395">
        <v>0</v>
      </c>
      <c r="K53" s="395">
        <v>0</v>
      </c>
      <c r="L53" s="397">
        <v>0</v>
      </c>
      <c r="M53" s="395">
        <v>1</v>
      </c>
      <c r="N53" s="395">
        <v>0</v>
      </c>
      <c r="P53" s="395">
        <v>2500</v>
      </c>
      <c r="Q53" s="404">
        <v>1</v>
      </c>
      <c r="R53" s="396"/>
      <c r="S53" s="396"/>
      <c r="T53" s="396"/>
      <c r="U53" s="396"/>
    </row>
    <row r="54" spans="3:21" x14ac:dyDescent="0.25">
      <c r="C54" t="s">
        <v>233</v>
      </c>
      <c r="F54" s="58" t="s">
        <v>226</v>
      </c>
      <c r="I54" s="395">
        <v>0</v>
      </c>
      <c r="J54" s="395">
        <v>0</v>
      </c>
      <c r="K54" s="395">
        <v>0</v>
      </c>
      <c r="L54" s="397">
        <v>1</v>
      </c>
      <c r="M54" s="395">
        <v>1</v>
      </c>
      <c r="N54" s="395">
        <v>0</v>
      </c>
      <c r="P54" s="395">
        <v>1300</v>
      </c>
      <c r="Q54" s="404">
        <v>0</v>
      </c>
      <c r="R54" s="396"/>
      <c r="S54" s="396"/>
      <c r="T54" s="396"/>
      <c r="U54" s="396"/>
    </row>
    <row r="55" spans="3:21" x14ac:dyDescent="0.25">
      <c r="C55" t="s">
        <v>234</v>
      </c>
      <c r="F55" s="58" t="s">
        <v>226</v>
      </c>
      <c r="I55" s="395">
        <v>0</v>
      </c>
      <c r="J55" s="395">
        <v>0</v>
      </c>
      <c r="K55" s="395">
        <v>0</v>
      </c>
      <c r="L55" s="397">
        <v>0</v>
      </c>
      <c r="M55" s="395">
        <v>1</v>
      </c>
      <c r="N55" s="395">
        <v>0</v>
      </c>
      <c r="P55" s="395">
        <v>8000</v>
      </c>
      <c r="Q55" s="404">
        <v>0</v>
      </c>
      <c r="R55" s="396"/>
      <c r="S55" s="396"/>
      <c r="T55" s="396"/>
      <c r="U55" s="396"/>
    </row>
    <row r="56" spans="3:21" x14ac:dyDescent="0.25">
      <c r="C56" t="s">
        <v>235</v>
      </c>
      <c r="F56" s="58" t="s">
        <v>226</v>
      </c>
      <c r="I56" s="395">
        <v>0</v>
      </c>
      <c r="J56" s="395">
        <v>0</v>
      </c>
      <c r="K56" s="395">
        <v>0</v>
      </c>
      <c r="L56" s="397">
        <v>0</v>
      </c>
      <c r="M56" s="395">
        <v>0</v>
      </c>
      <c r="N56" s="395">
        <v>0</v>
      </c>
      <c r="P56" s="395">
        <v>10000</v>
      </c>
      <c r="Q56" s="404">
        <v>1</v>
      </c>
      <c r="R56" s="396"/>
      <c r="S56" s="396"/>
      <c r="T56" s="396"/>
      <c r="U56" s="396"/>
    </row>
    <row r="57" spans="3:21" x14ac:dyDescent="0.25">
      <c r="C57" t="s">
        <v>236</v>
      </c>
      <c r="F57" s="58" t="s">
        <v>226</v>
      </c>
      <c r="I57" s="395">
        <v>0</v>
      </c>
      <c r="J57" s="395">
        <v>0</v>
      </c>
      <c r="K57" s="395">
        <v>0</v>
      </c>
      <c r="L57" s="397">
        <v>0</v>
      </c>
      <c r="M57" s="395">
        <v>0</v>
      </c>
      <c r="N57" s="395">
        <v>0</v>
      </c>
      <c r="P57" s="395">
        <v>30000</v>
      </c>
      <c r="Q57" s="404">
        <v>0</v>
      </c>
      <c r="R57" s="396"/>
      <c r="S57" s="396"/>
      <c r="T57" s="396"/>
      <c r="U57" s="396"/>
    </row>
    <row r="58" spans="3:21" x14ac:dyDescent="0.25">
      <c r="C58" t="s">
        <v>237</v>
      </c>
      <c r="F58" s="58" t="s">
        <v>226</v>
      </c>
      <c r="I58" s="395">
        <v>0</v>
      </c>
      <c r="J58" s="395">
        <v>0</v>
      </c>
      <c r="K58" s="395">
        <v>0</v>
      </c>
      <c r="L58" s="397">
        <v>3</v>
      </c>
      <c r="M58" s="395">
        <v>0</v>
      </c>
      <c r="N58" s="395">
        <v>0</v>
      </c>
      <c r="P58" s="395">
        <v>15000</v>
      </c>
      <c r="Q58" s="404">
        <v>0</v>
      </c>
      <c r="R58" s="396"/>
      <c r="S58" s="396"/>
      <c r="T58" s="396"/>
      <c r="U58" s="396"/>
    </row>
    <row r="59" spans="3:21" x14ac:dyDescent="0.25">
      <c r="F59" s="18"/>
      <c r="R59" s="396"/>
      <c r="S59" s="396"/>
      <c r="T59" s="396"/>
      <c r="U59" s="396"/>
    </row>
    <row r="60" spans="3:21" ht="13" x14ac:dyDescent="0.3">
      <c r="C60" s="110" t="s">
        <v>238</v>
      </c>
      <c r="D60" s="2"/>
      <c r="E60" s="2"/>
      <c r="F60" s="19"/>
      <c r="G60" s="2"/>
      <c r="H60" s="2"/>
      <c r="I60" s="381"/>
      <c r="J60" s="381"/>
      <c r="K60" s="381"/>
      <c r="L60" s="381"/>
      <c r="M60" s="381"/>
      <c r="N60" s="381"/>
      <c r="O60" s="380"/>
      <c r="R60" s="396"/>
      <c r="S60" s="396"/>
      <c r="T60" s="396"/>
      <c r="U60" s="396"/>
    </row>
    <row r="61" spans="3:21" x14ac:dyDescent="0.25">
      <c r="C61" t="s">
        <v>229</v>
      </c>
      <c r="F61" s="58" t="s">
        <v>199</v>
      </c>
      <c r="I61" s="395">
        <v>0</v>
      </c>
      <c r="J61" s="395">
        <v>0</v>
      </c>
      <c r="K61" s="395">
        <v>0</v>
      </c>
      <c r="L61" s="395">
        <v>0</v>
      </c>
      <c r="M61" s="395">
        <v>1</v>
      </c>
      <c r="N61" s="395">
        <v>0</v>
      </c>
    </row>
    <row r="62" spans="3:21" ht="12.75" customHeight="1" x14ac:dyDescent="0.25">
      <c r="C62" t="s">
        <v>225</v>
      </c>
      <c r="F62" s="58" t="s">
        <v>199</v>
      </c>
      <c r="I62" s="397">
        <v>0</v>
      </c>
      <c r="J62" s="397">
        <v>0</v>
      </c>
      <c r="K62" s="397">
        <v>0</v>
      </c>
      <c r="L62" s="397">
        <v>0</v>
      </c>
      <c r="M62" s="397">
        <v>0</v>
      </c>
      <c r="N62" s="397">
        <v>0</v>
      </c>
    </row>
    <row r="63" spans="3:21" x14ac:dyDescent="0.25">
      <c r="C63" t="s">
        <v>230</v>
      </c>
      <c r="F63" s="58" t="s">
        <v>199</v>
      </c>
      <c r="I63" s="395">
        <v>0</v>
      </c>
      <c r="J63" s="395">
        <v>0</v>
      </c>
      <c r="K63" s="395">
        <v>0</v>
      </c>
      <c r="L63" s="395">
        <v>0</v>
      </c>
      <c r="M63" s="395">
        <v>2</v>
      </c>
      <c r="N63" s="395">
        <v>0</v>
      </c>
    </row>
    <row r="64" spans="3:21" x14ac:dyDescent="0.25">
      <c r="C64" t="s">
        <v>231</v>
      </c>
      <c r="F64" s="58" t="s">
        <v>199</v>
      </c>
      <c r="I64" s="395">
        <v>0</v>
      </c>
      <c r="J64" s="395">
        <v>0</v>
      </c>
      <c r="K64" s="395">
        <v>0</v>
      </c>
      <c r="L64" s="395">
        <v>0</v>
      </c>
      <c r="M64" s="395">
        <v>0</v>
      </c>
      <c r="N64" s="395">
        <v>0</v>
      </c>
    </row>
    <row r="65" spans="3:15" x14ac:dyDescent="0.25">
      <c r="C65" t="s">
        <v>232</v>
      </c>
      <c r="F65" s="58" t="s">
        <v>199</v>
      </c>
      <c r="I65" s="395">
        <v>0</v>
      </c>
      <c r="J65" s="395">
        <v>0</v>
      </c>
      <c r="K65" s="395">
        <v>0</v>
      </c>
      <c r="L65" s="395">
        <v>0</v>
      </c>
      <c r="M65" s="395">
        <v>1</v>
      </c>
      <c r="N65" s="395">
        <v>0</v>
      </c>
    </row>
    <row r="66" spans="3:15" x14ac:dyDescent="0.25">
      <c r="C66" t="s">
        <v>233</v>
      </c>
      <c r="F66" s="58" t="s">
        <v>199</v>
      </c>
      <c r="I66" s="395">
        <v>0</v>
      </c>
      <c r="J66" s="395">
        <v>0</v>
      </c>
      <c r="K66" s="395">
        <v>0</v>
      </c>
      <c r="L66" s="395">
        <v>0</v>
      </c>
      <c r="M66" s="395">
        <v>1</v>
      </c>
      <c r="N66" s="395">
        <v>0</v>
      </c>
    </row>
    <row r="67" spans="3:15" x14ac:dyDescent="0.25">
      <c r="C67" t="s">
        <v>234</v>
      </c>
      <c r="F67" s="58" t="s">
        <v>199</v>
      </c>
      <c r="I67" s="395">
        <v>0</v>
      </c>
      <c r="J67" s="395">
        <v>0</v>
      </c>
      <c r="K67" s="395">
        <v>0</v>
      </c>
      <c r="L67" s="395">
        <v>0</v>
      </c>
      <c r="M67" s="395">
        <v>1</v>
      </c>
      <c r="N67" s="395">
        <v>0</v>
      </c>
    </row>
    <row r="68" spans="3:15" x14ac:dyDescent="0.25">
      <c r="C68" t="s">
        <v>235</v>
      </c>
      <c r="F68" s="58" t="s">
        <v>199</v>
      </c>
      <c r="I68" s="395">
        <v>0</v>
      </c>
      <c r="J68" s="395">
        <v>0</v>
      </c>
      <c r="K68" s="395">
        <v>0</v>
      </c>
      <c r="L68" s="395">
        <v>0</v>
      </c>
      <c r="M68" s="395">
        <v>1</v>
      </c>
      <c r="N68" s="395">
        <v>0</v>
      </c>
    </row>
    <row r="69" spans="3:15" x14ac:dyDescent="0.25">
      <c r="C69" t="s">
        <v>236</v>
      </c>
      <c r="F69" s="58" t="s">
        <v>199</v>
      </c>
      <c r="I69" s="395">
        <v>0</v>
      </c>
      <c r="J69" s="395">
        <v>0</v>
      </c>
      <c r="K69" s="395">
        <v>0</v>
      </c>
      <c r="L69" s="395">
        <v>0</v>
      </c>
      <c r="M69" s="395">
        <v>1</v>
      </c>
      <c r="N69" s="395">
        <v>0</v>
      </c>
    </row>
    <row r="70" spans="3:15" x14ac:dyDescent="0.25">
      <c r="C70" t="s">
        <v>237</v>
      </c>
      <c r="F70" s="58" t="s">
        <v>199</v>
      </c>
      <c r="I70" s="395">
        <v>0</v>
      </c>
      <c r="J70" s="395">
        <v>0</v>
      </c>
      <c r="K70" s="395">
        <v>0</v>
      </c>
      <c r="L70" s="395">
        <v>0</v>
      </c>
      <c r="M70" s="395">
        <v>0</v>
      </c>
      <c r="N70" s="395">
        <v>0</v>
      </c>
    </row>
    <row r="71" spans="3:15" x14ac:dyDescent="0.25">
      <c r="F71" s="18"/>
    </row>
    <row r="72" spans="3:15" ht="13" x14ac:dyDescent="0.3">
      <c r="C72" s="110" t="s">
        <v>239</v>
      </c>
      <c r="D72" s="2"/>
      <c r="E72" s="2"/>
      <c r="F72" s="19"/>
      <c r="G72" s="2"/>
      <c r="H72" s="2"/>
      <c r="I72" s="381"/>
      <c r="J72" s="381"/>
      <c r="K72" s="381"/>
      <c r="L72" s="381"/>
      <c r="M72" s="381"/>
      <c r="N72" s="381"/>
      <c r="O72" s="381"/>
    </row>
    <row r="73" spans="3:15" x14ac:dyDescent="0.25">
      <c r="C73" t="s">
        <v>229</v>
      </c>
      <c r="F73" s="58" t="s">
        <v>199</v>
      </c>
      <c r="I73" s="395">
        <v>0</v>
      </c>
      <c r="J73" s="395">
        <v>0</v>
      </c>
      <c r="K73" s="395">
        <v>1</v>
      </c>
      <c r="L73" s="395">
        <v>0</v>
      </c>
      <c r="M73" s="395">
        <v>1</v>
      </c>
      <c r="N73" s="395">
        <v>0</v>
      </c>
    </row>
    <row r="74" spans="3:15" ht="12.75" customHeight="1" x14ac:dyDescent="0.25">
      <c r="C74" t="s">
        <v>225</v>
      </c>
      <c r="F74" s="58" t="s">
        <v>199</v>
      </c>
      <c r="I74" s="397">
        <v>0</v>
      </c>
      <c r="J74" s="397">
        <v>0</v>
      </c>
      <c r="K74" s="397">
        <v>0</v>
      </c>
      <c r="L74" s="397">
        <v>0</v>
      </c>
      <c r="M74" s="397">
        <v>0</v>
      </c>
      <c r="N74" s="397">
        <v>0</v>
      </c>
    </row>
    <row r="75" spans="3:15" x14ac:dyDescent="0.25">
      <c r="C75" t="s">
        <v>230</v>
      </c>
      <c r="F75" s="58" t="s">
        <v>199</v>
      </c>
      <c r="I75" s="395">
        <v>0</v>
      </c>
      <c r="J75" s="395">
        <v>0</v>
      </c>
      <c r="K75" s="395">
        <v>0</v>
      </c>
      <c r="L75" s="395">
        <v>0</v>
      </c>
      <c r="M75" s="395">
        <v>2</v>
      </c>
      <c r="N75" s="395">
        <v>0</v>
      </c>
    </row>
    <row r="76" spans="3:15" x14ac:dyDescent="0.25">
      <c r="C76" t="s">
        <v>231</v>
      </c>
      <c r="F76" s="58" t="s">
        <v>199</v>
      </c>
      <c r="I76" s="395">
        <v>0</v>
      </c>
      <c r="J76" s="395">
        <v>0</v>
      </c>
      <c r="K76" s="395">
        <v>0</v>
      </c>
      <c r="L76" s="395">
        <v>0</v>
      </c>
      <c r="M76" s="395">
        <v>0</v>
      </c>
      <c r="N76" s="395">
        <v>0</v>
      </c>
    </row>
    <row r="77" spans="3:15" x14ac:dyDescent="0.25">
      <c r="C77" t="s">
        <v>232</v>
      </c>
      <c r="F77" s="58" t="s">
        <v>199</v>
      </c>
      <c r="I77" s="395">
        <v>0</v>
      </c>
      <c r="J77" s="395">
        <v>0</v>
      </c>
      <c r="K77" s="395">
        <v>0</v>
      </c>
      <c r="L77" s="395">
        <v>0</v>
      </c>
      <c r="M77" s="395">
        <v>1</v>
      </c>
      <c r="N77" s="395">
        <v>0</v>
      </c>
    </row>
    <row r="78" spans="3:15" x14ac:dyDescent="0.25">
      <c r="C78" t="s">
        <v>233</v>
      </c>
      <c r="F78" s="58" t="s">
        <v>199</v>
      </c>
      <c r="I78" s="395">
        <v>0</v>
      </c>
      <c r="J78" s="395">
        <v>0</v>
      </c>
      <c r="K78" s="395">
        <v>2</v>
      </c>
      <c r="L78" s="395">
        <v>0</v>
      </c>
      <c r="M78" s="395">
        <v>1</v>
      </c>
      <c r="N78" s="395">
        <v>0</v>
      </c>
    </row>
    <row r="79" spans="3:15" x14ac:dyDescent="0.25">
      <c r="C79" t="s">
        <v>234</v>
      </c>
      <c r="F79" s="58" t="s">
        <v>199</v>
      </c>
      <c r="I79" s="395">
        <v>0</v>
      </c>
      <c r="J79" s="395">
        <v>0</v>
      </c>
      <c r="K79" s="395">
        <v>0</v>
      </c>
      <c r="L79" s="395">
        <v>0</v>
      </c>
      <c r="M79" s="395">
        <v>1</v>
      </c>
      <c r="N79" s="395">
        <v>0</v>
      </c>
    </row>
    <row r="80" spans="3:15" x14ac:dyDescent="0.25">
      <c r="C80" t="s">
        <v>235</v>
      </c>
      <c r="F80" s="58" t="s">
        <v>199</v>
      </c>
      <c r="I80" s="395">
        <v>0</v>
      </c>
      <c r="J80" s="395">
        <v>0</v>
      </c>
      <c r="K80" s="395">
        <v>0</v>
      </c>
      <c r="L80" s="395">
        <v>0</v>
      </c>
      <c r="M80" s="395">
        <v>1</v>
      </c>
      <c r="N80" s="395">
        <v>0</v>
      </c>
    </row>
    <row r="81" spans="2:21" x14ac:dyDescent="0.25">
      <c r="C81" t="s">
        <v>236</v>
      </c>
      <c r="F81" s="58" t="s">
        <v>199</v>
      </c>
      <c r="I81" s="395">
        <v>0</v>
      </c>
      <c r="J81" s="395">
        <v>0</v>
      </c>
      <c r="K81" s="395">
        <v>0</v>
      </c>
      <c r="L81" s="395">
        <v>0</v>
      </c>
      <c r="M81" s="395">
        <v>1</v>
      </c>
      <c r="N81" s="395">
        <v>0</v>
      </c>
    </row>
    <row r="82" spans="2:21" x14ac:dyDescent="0.25">
      <c r="C82" t="s">
        <v>237</v>
      </c>
      <c r="F82" s="58" t="s">
        <v>199</v>
      </c>
      <c r="I82" s="395">
        <v>0</v>
      </c>
      <c r="J82" s="395">
        <v>0</v>
      </c>
      <c r="K82" s="395">
        <v>0</v>
      </c>
      <c r="L82" s="395">
        <v>0</v>
      </c>
      <c r="M82" s="395">
        <v>0</v>
      </c>
      <c r="N82" s="395">
        <v>0</v>
      </c>
    </row>
    <row r="83" spans="2:21" x14ac:dyDescent="0.25">
      <c r="F83" s="18"/>
    </row>
    <row r="84" spans="2:21" ht="13" x14ac:dyDescent="0.3">
      <c r="C84" s="110" t="s">
        <v>240</v>
      </c>
      <c r="D84" s="2"/>
      <c r="E84" s="2"/>
      <c r="F84" s="2"/>
      <c r="G84" s="2"/>
      <c r="H84" s="2"/>
      <c r="I84" s="381"/>
      <c r="J84" s="381"/>
      <c r="K84" s="381"/>
      <c r="L84" s="381"/>
      <c r="M84" s="381"/>
      <c r="N84" s="381"/>
      <c r="O84" s="381"/>
      <c r="P84" s="381"/>
      <c r="Q84" s="381"/>
      <c r="R84" s="381"/>
      <c r="S84" s="381"/>
      <c r="T84" s="381"/>
      <c r="U84" s="381"/>
    </row>
    <row r="85" spans="2:21" x14ac:dyDescent="0.25">
      <c r="C85" t="s">
        <v>242</v>
      </c>
      <c r="F85" s="58" t="s">
        <v>212</v>
      </c>
      <c r="I85" s="392">
        <v>44927</v>
      </c>
      <c r="J85" s="392">
        <v>44927</v>
      </c>
      <c r="K85" s="392">
        <v>44927</v>
      </c>
      <c r="L85" s="392">
        <v>44927</v>
      </c>
      <c r="M85" s="392">
        <v>44927</v>
      </c>
      <c r="N85" s="392">
        <v>44927</v>
      </c>
    </row>
    <row r="86" spans="2:21" x14ac:dyDescent="0.25">
      <c r="C86" t="s">
        <v>243</v>
      </c>
      <c r="F86" s="58" t="s">
        <v>244</v>
      </c>
      <c r="I86" s="395">
        <v>12</v>
      </c>
      <c r="J86" s="395">
        <v>12</v>
      </c>
      <c r="K86" s="395">
        <v>12</v>
      </c>
      <c r="L86" s="395">
        <v>12</v>
      </c>
      <c r="M86" s="395">
        <v>12</v>
      </c>
      <c r="N86" s="395">
        <v>12</v>
      </c>
    </row>
    <row r="87" spans="2:21" x14ac:dyDescent="0.25">
      <c r="F87" s="18"/>
    </row>
    <row r="88" spans="2:21" ht="14.5" x14ac:dyDescent="0.35">
      <c r="B88" s="108" t="s">
        <v>245</v>
      </c>
      <c r="C88" s="114"/>
      <c r="D88" s="116"/>
      <c r="E88" s="114"/>
      <c r="F88" s="114"/>
      <c r="G88" s="114"/>
      <c r="H88" s="114"/>
      <c r="I88" s="394"/>
      <c r="J88" s="394"/>
      <c r="K88" s="394"/>
      <c r="L88" s="394"/>
      <c r="M88" s="394"/>
      <c r="N88" s="394"/>
      <c r="O88" s="394"/>
      <c r="P88" s="394"/>
      <c r="Q88" s="394"/>
      <c r="R88" s="394"/>
      <c r="S88" s="394"/>
      <c r="T88" s="394"/>
      <c r="U88" s="394"/>
    </row>
    <row r="89" spans="2:21" ht="13" x14ac:dyDescent="0.3">
      <c r="C89" s="110" t="s">
        <v>197</v>
      </c>
      <c r="D89" s="2"/>
      <c r="E89" s="2"/>
      <c r="F89" s="19"/>
      <c r="G89" s="2"/>
      <c r="H89" s="2"/>
      <c r="I89" s="381"/>
      <c r="J89" s="381"/>
      <c r="K89" s="381"/>
      <c r="L89" s="381"/>
      <c r="M89" s="381"/>
      <c r="N89" s="381"/>
      <c r="O89" s="381"/>
      <c r="P89" s="381"/>
      <c r="Q89" s="381"/>
      <c r="R89" s="381"/>
      <c r="S89" s="381"/>
      <c r="T89" s="381"/>
      <c r="U89" s="381"/>
    </row>
    <row r="90" spans="2:21" x14ac:dyDescent="0.25">
      <c r="C90" t="s">
        <v>246</v>
      </c>
      <c r="E90" s="18"/>
      <c r="F90" s="58" t="s">
        <v>199</v>
      </c>
      <c r="G90" s="18"/>
      <c r="H90" s="18"/>
      <c r="I90" s="397">
        <v>19</v>
      </c>
      <c r="J90" s="397">
        <v>7</v>
      </c>
      <c r="K90" s="397">
        <v>12</v>
      </c>
      <c r="L90" s="397">
        <v>11</v>
      </c>
      <c r="M90" s="397">
        <v>10</v>
      </c>
      <c r="N90" s="397">
        <v>0</v>
      </c>
      <c r="O90" s="396"/>
      <c r="P90" s="396"/>
      <c r="Q90" s="396"/>
      <c r="R90" s="396"/>
      <c r="S90" s="396"/>
      <c r="T90" s="396"/>
      <c r="U90" s="396"/>
    </row>
    <row r="91" spans="2:21" x14ac:dyDescent="0.25">
      <c r="C91" t="s">
        <v>247</v>
      </c>
      <c r="E91" s="18"/>
      <c r="F91" s="58" t="s">
        <v>199</v>
      </c>
      <c r="G91" s="18"/>
      <c r="H91" s="18"/>
      <c r="I91" s="397">
        <v>8</v>
      </c>
      <c r="J91" s="397">
        <v>0</v>
      </c>
      <c r="K91" s="397">
        <v>3</v>
      </c>
      <c r="L91" s="397">
        <v>1</v>
      </c>
      <c r="M91" s="397">
        <v>0</v>
      </c>
      <c r="N91" s="397">
        <v>0</v>
      </c>
      <c r="O91" s="396"/>
      <c r="P91" s="396"/>
      <c r="Q91" s="396"/>
      <c r="R91" s="396"/>
      <c r="S91" s="396"/>
      <c r="T91" s="396"/>
      <c r="U91" s="396"/>
    </row>
    <row r="92" spans="2:21" x14ac:dyDescent="0.25">
      <c r="C92" t="s">
        <v>248</v>
      </c>
      <c r="E92" s="18"/>
      <c r="F92" s="58" t="s">
        <v>199</v>
      </c>
      <c r="G92" s="18"/>
      <c r="H92" s="18"/>
      <c r="I92" s="397">
        <v>3</v>
      </c>
      <c r="J92" s="397">
        <v>0</v>
      </c>
      <c r="K92" s="397">
        <v>1</v>
      </c>
      <c r="L92" s="397">
        <v>0</v>
      </c>
      <c r="M92" s="397">
        <v>2</v>
      </c>
      <c r="N92" s="397">
        <v>0</v>
      </c>
      <c r="O92" s="396"/>
      <c r="P92" s="396"/>
      <c r="Q92" s="396"/>
      <c r="R92" s="396"/>
      <c r="S92" s="396"/>
      <c r="T92" s="396"/>
      <c r="U92" s="396"/>
    </row>
    <row r="93" spans="2:21" x14ac:dyDescent="0.25">
      <c r="F93" s="18"/>
    </row>
    <row r="94" spans="2:21" x14ac:dyDescent="0.25">
      <c r="C94" t="s">
        <v>249</v>
      </c>
      <c r="E94" s="18"/>
      <c r="F94" s="58" t="s">
        <v>250</v>
      </c>
      <c r="G94" s="18"/>
      <c r="H94" s="18"/>
      <c r="I94" s="397">
        <v>57684.026315789473</v>
      </c>
      <c r="J94" s="397">
        <v>33547.5</v>
      </c>
      <c r="K94" s="397">
        <v>116719.5</v>
      </c>
      <c r="L94" s="397">
        <v>80000</v>
      </c>
      <c r="M94" s="397">
        <v>60000</v>
      </c>
      <c r="N94" s="397">
        <v>0</v>
      </c>
      <c r="O94" s="396"/>
      <c r="P94" s="396"/>
      <c r="Q94" s="396"/>
      <c r="R94" s="396"/>
      <c r="S94" s="396"/>
      <c r="T94" s="396"/>
      <c r="U94" s="396"/>
    </row>
    <row r="95" spans="2:21" x14ac:dyDescent="0.25">
      <c r="F95" s="18"/>
    </row>
    <row r="96" spans="2:21" ht="13" x14ac:dyDescent="0.3">
      <c r="C96" s="110" t="s">
        <v>251</v>
      </c>
      <c r="D96" s="2"/>
      <c r="E96" s="2"/>
      <c r="F96" s="19"/>
      <c r="G96" s="2"/>
      <c r="H96" s="2"/>
      <c r="I96" s="381"/>
      <c r="J96" s="381"/>
      <c r="K96" s="381"/>
      <c r="L96" s="381"/>
      <c r="M96" s="381"/>
      <c r="N96" s="381"/>
      <c r="O96" s="381"/>
      <c r="P96" s="407" t="s">
        <v>223</v>
      </c>
      <c r="Q96" s="407" t="s">
        <v>224</v>
      </c>
      <c r="R96" s="381"/>
      <c r="S96" s="381"/>
      <c r="T96" s="381"/>
      <c r="U96" s="381"/>
    </row>
    <row r="97" spans="3:21" x14ac:dyDescent="0.25">
      <c r="C97" t="s">
        <v>252</v>
      </c>
      <c r="F97" s="52" t="s">
        <v>253</v>
      </c>
      <c r="P97" s="402">
        <v>0.46796813680948873</v>
      </c>
      <c r="Q97" s="406">
        <v>0</v>
      </c>
    </row>
    <row r="98" spans="3:21" x14ac:dyDescent="0.25">
      <c r="F98" s="17"/>
      <c r="L98" s="408"/>
      <c r="N98" s="408"/>
      <c r="P98" s="405"/>
    </row>
    <row r="99" spans="3:21" ht="13" x14ac:dyDescent="0.3">
      <c r="C99" s="110" t="s">
        <v>254</v>
      </c>
      <c r="D99" s="2"/>
      <c r="E99" s="2"/>
      <c r="F99" s="19"/>
      <c r="G99" s="2"/>
      <c r="H99" s="2"/>
      <c r="I99" s="381"/>
      <c r="J99" s="381"/>
      <c r="K99" s="381"/>
      <c r="L99" s="381"/>
      <c r="M99" s="381"/>
      <c r="N99" s="381"/>
      <c r="O99" s="381"/>
      <c r="P99" s="407" t="s">
        <v>223</v>
      </c>
      <c r="Q99" s="407" t="s">
        <v>224</v>
      </c>
      <c r="R99" s="381"/>
      <c r="S99" s="381"/>
      <c r="T99" s="381"/>
      <c r="U99" s="381"/>
    </row>
    <row r="100" spans="3:21" x14ac:dyDescent="0.25">
      <c r="C100" t="s">
        <v>229</v>
      </c>
      <c r="F100" s="58" t="s">
        <v>226</v>
      </c>
      <c r="I100" s="397">
        <v>1</v>
      </c>
      <c r="J100" s="397">
        <v>1</v>
      </c>
      <c r="K100" s="397">
        <v>1</v>
      </c>
      <c r="L100" s="397">
        <v>1</v>
      </c>
      <c r="M100" s="397">
        <v>1</v>
      </c>
      <c r="N100" s="397">
        <v>0</v>
      </c>
      <c r="P100" s="397">
        <v>3000</v>
      </c>
      <c r="Q100" s="406">
        <v>0</v>
      </c>
    </row>
    <row r="101" spans="3:21" ht="12.75" customHeight="1" x14ac:dyDescent="0.25">
      <c r="C101" t="s">
        <v>225</v>
      </c>
      <c r="F101" s="58" t="s">
        <v>226</v>
      </c>
      <c r="I101" s="397">
        <v>0</v>
      </c>
      <c r="J101" s="397">
        <v>0</v>
      </c>
      <c r="K101" s="397">
        <v>0</v>
      </c>
      <c r="L101" s="397">
        <v>0</v>
      </c>
      <c r="M101" s="397">
        <v>0</v>
      </c>
      <c r="N101" s="397">
        <v>0</v>
      </c>
      <c r="P101" s="397">
        <v>220</v>
      </c>
      <c r="Q101" s="404">
        <v>0</v>
      </c>
    </row>
    <row r="102" spans="3:21" x14ac:dyDescent="0.25">
      <c r="C102" t="s">
        <v>255</v>
      </c>
      <c r="F102" s="58" t="s">
        <v>226</v>
      </c>
      <c r="I102" s="397">
        <v>0</v>
      </c>
      <c r="J102" s="397">
        <v>0</v>
      </c>
      <c r="K102" s="397">
        <v>0</v>
      </c>
      <c r="L102" s="397">
        <v>0.72727272727272729</v>
      </c>
      <c r="M102" s="397">
        <v>0</v>
      </c>
      <c r="N102" s="397">
        <v>0</v>
      </c>
      <c r="P102" s="397">
        <v>50000</v>
      </c>
      <c r="Q102" s="404">
        <v>0</v>
      </c>
    </row>
    <row r="103" spans="3:21" x14ac:dyDescent="0.25">
      <c r="C103" t="s">
        <v>256</v>
      </c>
      <c r="F103" s="58" t="s">
        <v>226</v>
      </c>
      <c r="I103" s="397">
        <v>0</v>
      </c>
      <c r="J103" s="397">
        <v>0</v>
      </c>
      <c r="K103" s="397">
        <v>0</v>
      </c>
      <c r="L103" s="397">
        <v>0</v>
      </c>
      <c r="M103" s="397">
        <v>0</v>
      </c>
      <c r="N103" s="397">
        <v>0</v>
      </c>
      <c r="P103" s="397">
        <v>60000</v>
      </c>
      <c r="Q103" s="404">
        <v>0</v>
      </c>
    </row>
    <row r="104" spans="3:21" x14ac:dyDescent="0.25">
      <c r="C104" t="s">
        <v>230</v>
      </c>
      <c r="F104" s="58" t="s">
        <v>226</v>
      </c>
      <c r="I104" s="397">
        <v>0</v>
      </c>
      <c r="J104" s="397">
        <v>0</v>
      </c>
      <c r="K104" s="397">
        <v>0</v>
      </c>
      <c r="L104" s="397">
        <v>1</v>
      </c>
      <c r="M104" s="397">
        <v>0</v>
      </c>
      <c r="N104" s="397">
        <v>0</v>
      </c>
      <c r="P104" s="397">
        <v>10000</v>
      </c>
      <c r="Q104" s="404">
        <v>0</v>
      </c>
    </row>
    <row r="105" spans="3:21" x14ac:dyDescent="0.25">
      <c r="C105" t="s">
        <v>233</v>
      </c>
      <c r="F105" s="58" t="s">
        <v>226</v>
      </c>
      <c r="I105" s="397">
        <v>2</v>
      </c>
      <c r="J105" s="397">
        <v>2</v>
      </c>
      <c r="K105" s="397">
        <v>2</v>
      </c>
      <c r="L105" s="397">
        <v>1</v>
      </c>
      <c r="M105" s="397">
        <v>2</v>
      </c>
      <c r="N105" s="397">
        <v>0</v>
      </c>
      <c r="P105" s="397">
        <v>1300</v>
      </c>
      <c r="Q105" s="404">
        <v>0</v>
      </c>
    </row>
    <row r="106" spans="3:21" x14ac:dyDescent="0.25">
      <c r="C106" t="s">
        <v>257</v>
      </c>
      <c r="F106" s="58" t="s">
        <v>226</v>
      </c>
      <c r="I106" s="397">
        <v>2</v>
      </c>
      <c r="J106" s="397">
        <v>2</v>
      </c>
      <c r="K106" s="397">
        <v>2</v>
      </c>
      <c r="L106" s="397">
        <v>1</v>
      </c>
      <c r="M106" s="397">
        <v>2</v>
      </c>
      <c r="N106" s="397">
        <v>0</v>
      </c>
      <c r="P106" s="397">
        <v>830</v>
      </c>
      <c r="Q106" s="404">
        <v>0</v>
      </c>
    </row>
    <row r="107" spans="3:21" x14ac:dyDescent="0.25">
      <c r="C107" t="s">
        <v>258</v>
      </c>
      <c r="F107" s="58" t="s">
        <v>226</v>
      </c>
      <c r="I107" s="397">
        <v>0</v>
      </c>
      <c r="J107" s="397">
        <v>0</v>
      </c>
      <c r="K107" s="397">
        <v>0</v>
      </c>
      <c r="L107" s="397">
        <v>0</v>
      </c>
      <c r="M107" s="397">
        <v>0</v>
      </c>
      <c r="N107" s="397">
        <v>0</v>
      </c>
      <c r="P107" s="397">
        <v>15000</v>
      </c>
      <c r="Q107" s="404">
        <v>0</v>
      </c>
    </row>
    <row r="108" spans="3:21" x14ac:dyDescent="0.25">
      <c r="C108" t="s">
        <v>234</v>
      </c>
      <c r="F108" s="58" t="s">
        <v>226</v>
      </c>
      <c r="I108" s="397">
        <v>0</v>
      </c>
      <c r="J108" s="397">
        <v>0</v>
      </c>
      <c r="K108" s="397">
        <v>0</v>
      </c>
      <c r="L108" s="397">
        <v>0</v>
      </c>
      <c r="M108" s="397">
        <v>0</v>
      </c>
      <c r="N108" s="397">
        <v>0</v>
      </c>
      <c r="P108" s="397">
        <v>8000</v>
      </c>
      <c r="Q108" s="404">
        <v>0</v>
      </c>
    </row>
    <row r="109" spans="3:21" x14ac:dyDescent="0.25">
      <c r="C109" t="s">
        <v>259</v>
      </c>
      <c r="F109" s="58" t="s">
        <v>226</v>
      </c>
      <c r="I109" s="397">
        <v>4</v>
      </c>
      <c r="J109" s="397">
        <v>4</v>
      </c>
      <c r="K109" s="397">
        <v>4</v>
      </c>
      <c r="L109" s="397">
        <v>1</v>
      </c>
      <c r="M109" s="397">
        <v>4</v>
      </c>
      <c r="N109" s="397">
        <v>0</v>
      </c>
      <c r="P109" s="397">
        <v>333.33333333333331</v>
      </c>
      <c r="Q109" s="404">
        <v>0</v>
      </c>
    </row>
    <row r="110" spans="3:21" x14ac:dyDescent="0.25">
      <c r="C110" t="s">
        <v>260</v>
      </c>
      <c r="F110" s="58" t="s">
        <v>226</v>
      </c>
      <c r="I110" s="397">
        <v>0</v>
      </c>
      <c r="J110" s="397">
        <v>0</v>
      </c>
      <c r="K110" s="397">
        <v>0</v>
      </c>
      <c r="L110" s="397">
        <v>0</v>
      </c>
      <c r="M110" s="397">
        <v>0</v>
      </c>
      <c r="N110" s="397">
        <v>0</v>
      </c>
      <c r="P110" s="397">
        <v>125000</v>
      </c>
      <c r="Q110" s="404">
        <v>0</v>
      </c>
    </row>
    <row r="111" spans="3:21" x14ac:dyDescent="0.25">
      <c r="C111" t="s">
        <v>235</v>
      </c>
      <c r="F111" s="58" t="s">
        <v>226</v>
      </c>
      <c r="I111" s="397">
        <v>0</v>
      </c>
      <c r="J111" s="397">
        <v>0</v>
      </c>
      <c r="K111" s="397">
        <v>0</v>
      </c>
      <c r="L111" s="397">
        <v>0</v>
      </c>
      <c r="M111" s="397">
        <v>0</v>
      </c>
      <c r="N111" s="397">
        <v>0</v>
      </c>
      <c r="P111" s="397">
        <v>10000</v>
      </c>
      <c r="Q111" s="404">
        <v>1</v>
      </c>
    </row>
    <row r="112" spans="3:21" x14ac:dyDescent="0.25">
      <c r="F112" s="18"/>
    </row>
    <row r="113" spans="3:21" ht="13" x14ac:dyDescent="0.3">
      <c r="C113" s="110" t="s">
        <v>261</v>
      </c>
      <c r="D113" s="2"/>
      <c r="E113" s="2"/>
      <c r="F113" s="19"/>
      <c r="G113" s="2"/>
      <c r="H113" s="2"/>
      <c r="I113" s="381"/>
      <c r="J113" s="381"/>
      <c r="K113" s="381"/>
      <c r="L113" s="381"/>
      <c r="M113" s="381"/>
      <c r="N113" s="381"/>
      <c r="O113" s="381"/>
      <c r="P113" s="381"/>
      <c r="Q113" s="381"/>
      <c r="R113" s="381"/>
      <c r="S113" s="381"/>
      <c r="T113" s="381"/>
      <c r="U113" s="381"/>
    </row>
    <row r="114" spans="3:21" x14ac:dyDescent="0.25">
      <c r="C114" t="s">
        <v>229</v>
      </c>
      <c r="F114" s="58" t="s">
        <v>199</v>
      </c>
      <c r="I114" s="397">
        <v>1</v>
      </c>
      <c r="J114" s="397">
        <v>0</v>
      </c>
      <c r="K114" s="397">
        <v>1</v>
      </c>
      <c r="L114" s="397">
        <v>2</v>
      </c>
      <c r="M114" s="397">
        <v>1</v>
      </c>
      <c r="N114" s="397">
        <v>0</v>
      </c>
      <c r="Q114" s="409"/>
    </row>
    <row r="115" spans="3:21" ht="12.75" customHeight="1" x14ac:dyDescent="0.25">
      <c r="C115" t="s">
        <v>225</v>
      </c>
      <c r="F115" s="58" t="s">
        <v>199</v>
      </c>
      <c r="I115" s="397">
        <v>0</v>
      </c>
      <c r="J115" s="397">
        <v>0</v>
      </c>
      <c r="K115" s="397">
        <v>0</v>
      </c>
      <c r="L115" s="397">
        <v>0</v>
      </c>
      <c r="M115" s="397">
        <v>0</v>
      </c>
      <c r="N115" s="397">
        <v>0</v>
      </c>
    </row>
    <row r="116" spans="3:21" x14ac:dyDescent="0.25">
      <c r="C116" t="s">
        <v>255</v>
      </c>
      <c r="F116" s="58" t="s">
        <v>199</v>
      </c>
      <c r="I116" s="397">
        <v>4</v>
      </c>
      <c r="J116" s="397">
        <v>0</v>
      </c>
      <c r="K116" s="397">
        <v>4</v>
      </c>
      <c r="L116" s="397">
        <v>4</v>
      </c>
      <c r="M116" s="397">
        <v>0</v>
      </c>
      <c r="N116" s="397">
        <v>0</v>
      </c>
      <c r="Q116" s="409"/>
    </row>
    <row r="117" spans="3:21" x14ac:dyDescent="0.25">
      <c r="C117" t="s">
        <v>256</v>
      </c>
      <c r="F117" s="58" t="s">
        <v>199</v>
      </c>
      <c r="I117" s="397">
        <v>0</v>
      </c>
      <c r="J117" s="397">
        <v>0</v>
      </c>
      <c r="K117" s="397">
        <v>0</v>
      </c>
      <c r="L117" s="397">
        <v>2</v>
      </c>
      <c r="M117" s="397">
        <v>4</v>
      </c>
      <c r="N117" s="397">
        <v>0</v>
      </c>
      <c r="Q117" s="409"/>
    </row>
    <row r="118" spans="3:21" x14ac:dyDescent="0.25">
      <c r="C118" t="s">
        <v>230</v>
      </c>
      <c r="F118" s="58" t="s">
        <v>199</v>
      </c>
      <c r="I118" s="397">
        <v>1</v>
      </c>
      <c r="J118" s="397">
        <v>0</v>
      </c>
      <c r="K118" s="397">
        <v>1</v>
      </c>
      <c r="L118" s="397">
        <v>4</v>
      </c>
      <c r="M118" s="397">
        <v>1</v>
      </c>
      <c r="N118" s="397">
        <v>0</v>
      </c>
      <c r="Q118" s="409"/>
    </row>
    <row r="119" spans="3:21" x14ac:dyDescent="0.25">
      <c r="C119" t="s">
        <v>233</v>
      </c>
      <c r="F119" s="58" t="s">
        <v>199</v>
      </c>
      <c r="I119" s="397">
        <v>4</v>
      </c>
      <c r="J119" s="397">
        <v>0</v>
      </c>
      <c r="K119" s="397">
        <v>4</v>
      </c>
      <c r="L119" s="397">
        <v>4</v>
      </c>
      <c r="M119" s="397">
        <v>4</v>
      </c>
      <c r="N119" s="397">
        <v>0</v>
      </c>
      <c r="Q119" s="409"/>
    </row>
    <row r="120" spans="3:21" x14ac:dyDescent="0.25">
      <c r="C120" t="s">
        <v>257</v>
      </c>
      <c r="F120" s="58" t="s">
        <v>199</v>
      </c>
      <c r="I120" s="397">
        <v>2</v>
      </c>
      <c r="J120" s="397">
        <v>0</v>
      </c>
      <c r="K120" s="397">
        <v>2</v>
      </c>
      <c r="L120" s="397">
        <v>8</v>
      </c>
      <c r="M120" s="397">
        <v>2</v>
      </c>
      <c r="N120" s="397">
        <v>0</v>
      </c>
      <c r="Q120" s="409"/>
    </row>
    <row r="121" spans="3:21" x14ac:dyDescent="0.25">
      <c r="C121" t="s">
        <v>258</v>
      </c>
      <c r="F121" s="58" t="s">
        <v>199</v>
      </c>
      <c r="I121" s="397">
        <v>1</v>
      </c>
      <c r="J121" s="397">
        <v>0</v>
      </c>
      <c r="K121" s="397">
        <v>1</v>
      </c>
      <c r="L121" s="397">
        <v>1</v>
      </c>
      <c r="M121" s="397">
        <v>1</v>
      </c>
      <c r="N121" s="397">
        <v>0</v>
      </c>
      <c r="Q121" s="409"/>
    </row>
    <row r="122" spans="3:21" x14ac:dyDescent="0.25">
      <c r="C122" t="s">
        <v>234</v>
      </c>
      <c r="F122" s="58" t="s">
        <v>199</v>
      </c>
      <c r="I122" s="397">
        <v>1</v>
      </c>
      <c r="J122" s="397">
        <v>0</v>
      </c>
      <c r="K122" s="397">
        <v>1</v>
      </c>
      <c r="L122" s="397">
        <v>1</v>
      </c>
      <c r="M122" s="397">
        <v>1</v>
      </c>
      <c r="N122" s="397">
        <v>0</v>
      </c>
      <c r="Q122" s="409"/>
    </row>
    <row r="123" spans="3:21" x14ac:dyDescent="0.25">
      <c r="C123" t="s">
        <v>259</v>
      </c>
      <c r="F123" s="58" t="s">
        <v>199</v>
      </c>
      <c r="I123" s="397">
        <v>8</v>
      </c>
      <c r="J123" s="397">
        <v>0</v>
      </c>
      <c r="K123" s="397">
        <v>8</v>
      </c>
      <c r="L123" s="397">
        <v>8</v>
      </c>
      <c r="M123" s="397">
        <v>8</v>
      </c>
      <c r="N123" s="397">
        <v>0</v>
      </c>
      <c r="Q123" s="409"/>
    </row>
    <row r="124" spans="3:21" x14ac:dyDescent="0.25">
      <c r="C124" t="s">
        <v>260</v>
      </c>
      <c r="F124" s="58" t="s">
        <v>199</v>
      </c>
      <c r="I124" s="397">
        <v>1</v>
      </c>
      <c r="J124" s="397">
        <v>0</v>
      </c>
      <c r="K124" s="397">
        <v>1</v>
      </c>
      <c r="L124" s="397">
        <v>1</v>
      </c>
      <c r="M124" s="397">
        <v>1</v>
      </c>
      <c r="N124" s="397">
        <v>0</v>
      </c>
      <c r="Q124" s="409"/>
    </row>
    <row r="125" spans="3:21" x14ac:dyDescent="0.25">
      <c r="C125" t="s">
        <v>235</v>
      </c>
      <c r="F125" s="58" t="s">
        <v>199</v>
      </c>
      <c r="I125" s="397">
        <v>1</v>
      </c>
      <c r="J125" s="397">
        <v>0</v>
      </c>
      <c r="K125" s="397">
        <v>1</v>
      </c>
      <c r="L125" s="397">
        <v>1</v>
      </c>
      <c r="M125" s="397">
        <v>1</v>
      </c>
      <c r="N125" s="397">
        <v>0</v>
      </c>
      <c r="Q125" s="409"/>
    </row>
    <row r="126" spans="3:21" x14ac:dyDescent="0.25">
      <c r="F126" s="18"/>
    </row>
    <row r="127" spans="3:21" ht="13" x14ac:dyDescent="0.3">
      <c r="C127" s="110" t="s">
        <v>262</v>
      </c>
      <c r="D127" s="2"/>
      <c r="E127" s="2"/>
      <c r="F127" s="19"/>
      <c r="G127" s="2"/>
      <c r="H127" s="2"/>
      <c r="I127" s="381"/>
      <c r="J127" s="381"/>
      <c r="K127" s="381"/>
      <c r="L127" s="381"/>
      <c r="M127" s="381"/>
      <c r="N127" s="381"/>
      <c r="O127" s="381"/>
      <c r="P127" s="381"/>
      <c r="Q127" s="381"/>
      <c r="R127" s="381"/>
      <c r="S127" s="381"/>
      <c r="T127" s="381"/>
      <c r="U127" s="381"/>
    </row>
    <row r="128" spans="3:21" x14ac:dyDescent="0.25">
      <c r="C128" t="s">
        <v>229</v>
      </c>
      <c r="F128" s="58" t="s">
        <v>199</v>
      </c>
      <c r="I128" s="397">
        <v>1</v>
      </c>
      <c r="J128" s="397">
        <v>0</v>
      </c>
      <c r="K128" s="397">
        <v>1</v>
      </c>
      <c r="L128" s="397">
        <v>0</v>
      </c>
      <c r="M128" s="397">
        <v>1</v>
      </c>
      <c r="N128" s="397">
        <v>0</v>
      </c>
    </row>
    <row r="129" spans="3:21" ht="12.75" customHeight="1" x14ac:dyDescent="0.25">
      <c r="C129" t="s">
        <v>225</v>
      </c>
      <c r="F129" s="58" t="s">
        <v>199</v>
      </c>
      <c r="I129" s="397">
        <v>0</v>
      </c>
      <c r="J129" s="397">
        <v>0</v>
      </c>
      <c r="K129" s="397">
        <v>0</v>
      </c>
      <c r="L129" s="397">
        <v>0</v>
      </c>
      <c r="M129" s="397">
        <v>0</v>
      </c>
      <c r="N129" s="397">
        <v>0</v>
      </c>
    </row>
    <row r="130" spans="3:21" x14ac:dyDescent="0.25">
      <c r="C130" t="s">
        <v>255</v>
      </c>
      <c r="F130" s="58" t="s">
        <v>199</v>
      </c>
      <c r="I130" s="397">
        <v>8</v>
      </c>
      <c r="J130" s="397">
        <v>0</v>
      </c>
      <c r="K130" s="397">
        <v>8</v>
      </c>
      <c r="L130" s="397">
        <v>0</v>
      </c>
      <c r="M130" s="397">
        <v>0</v>
      </c>
      <c r="N130" s="397">
        <v>0</v>
      </c>
    </row>
    <row r="131" spans="3:21" x14ac:dyDescent="0.25">
      <c r="C131" t="s">
        <v>256</v>
      </c>
      <c r="F131" s="58" t="s">
        <v>199</v>
      </c>
      <c r="I131" s="397">
        <v>0</v>
      </c>
      <c r="J131" s="397">
        <v>0</v>
      </c>
      <c r="K131" s="397">
        <v>0</v>
      </c>
      <c r="L131" s="397">
        <v>0</v>
      </c>
      <c r="M131" s="397">
        <v>8</v>
      </c>
      <c r="N131" s="397">
        <v>0</v>
      </c>
    </row>
    <row r="132" spans="3:21" x14ac:dyDescent="0.25">
      <c r="C132" t="s">
        <v>230</v>
      </c>
      <c r="F132" s="58" t="s">
        <v>199</v>
      </c>
      <c r="I132" s="397">
        <v>2</v>
      </c>
      <c r="J132" s="397">
        <v>0</v>
      </c>
      <c r="K132" s="397">
        <v>2</v>
      </c>
      <c r="L132" s="397">
        <v>0</v>
      </c>
      <c r="M132" s="397">
        <v>2</v>
      </c>
      <c r="N132" s="397">
        <v>0</v>
      </c>
    </row>
    <row r="133" spans="3:21" x14ac:dyDescent="0.25">
      <c r="C133" t="s">
        <v>233</v>
      </c>
      <c r="F133" s="58" t="s">
        <v>199</v>
      </c>
      <c r="I133" s="397">
        <v>8</v>
      </c>
      <c r="J133" s="397">
        <v>0</v>
      </c>
      <c r="K133" s="397">
        <v>8</v>
      </c>
      <c r="L133" s="397">
        <v>0</v>
      </c>
      <c r="M133" s="397">
        <v>8</v>
      </c>
      <c r="N133" s="397">
        <v>0</v>
      </c>
    </row>
    <row r="134" spans="3:21" x14ac:dyDescent="0.25">
      <c r="C134" t="s">
        <v>257</v>
      </c>
      <c r="F134" s="58" t="s">
        <v>199</v>
      </c>
      <c r="I134" s="397">
        <v>2</v>
      </c>
      <c r="J134" s="397">
        <v>0</v>
      </c>
      <c r="K134" s="397">
        <v>2</v>
      </c>
      <c r="L134" s="397">
        <v>0</v>
      </c>
      <c r="M134" s="397">
        <v>2</v>
      </c>
      <c r="N134" s="397">
        <v>0</v>
      </c>
    </row>
    <row r="135" spans="3:21" x14ac:dyDescent="0.25">
      <c r="C135" t="s">
        <v>258</v>
      </c>
      <c r="F135" s="58" t="s">
        <v>199</v>
      </c>
      <c r="I135" s="397">
        <v>1</v>
      </c>
      <c r="J135" s="397">
        <v>0</v>
      </c>
      <c r="K135" s="397">
        <v>1</v>
      </c>
      <c r="L135" s="397">
        <v>0</v>
      </c>
      <c r="M135" s="397">
        <v>1</v>
      </c>
      <c r="N135" s="397">
        <v>0</v>
      </c>
    </row>
    <row r="136" spans="3:21" x14ac:dyDescent="0.25">
      <c r="C136" t="s">
        <v>234</v>
      </c>
      <c r="F136" s="58" t="s">
        <v>199</v>
      </c>
      <c r="I136" s="397">
        <v>1</v>
      </c>
      <c r="J136" s="397">
        <v>0</v>
      </c>
      <c r="K136" s="397">
        <v>1</v>
      </c>
      <c r="L136" s="397">
        <v>0</v>
      </c>
      <c r="M136" s="397">
        <v>1</v>
      </c>
      <c r="N136" s="397">
        <v>0</v>
      </c>
    </row>
    <row r="137" spans="3:21" x14ac:dyDescent="0.25">
      <c r="C137" t="s">
        <v>259</v>
      </c>
      <c r="F137" s="58" t="s">
        <v>199</v>
      </c>
      <c r="I137" s="397">
        <v>14</v>
      </c>
      <c r="J137" s="397">
        <v>0</v>
      </c>
      <c r="K137" s="397">
        <v>14</v>
      </c>
      <c r="L137" s="397">
        <v>0</v>
      </c>
      <c r="M137" s="397">
        <v>14</v>
      </c>
      <c r="N137" s="397">
        <v>0</v>
      </c>
    </row>
    <row r="138" spans="3:21" x14ac:dyDescent="0.25">
      <c r="C138" t="s">
        <v>260</v>
      </c>
      <c r="F138" s="58" t="s">
        <v>199</v>
      </c>
      <c r="I138" s="397">
        <v>2</v>
      </c>
      <c r="J138" s="397">
        <v>0</v>
      </c>
      <c r="K138" s="397">
        <v>2</v>
      </c>
      <c r="L138" s="397">
        <v>0</v>
      </c>
      <c r="M138" s="397">
        <v>2</v>
      </c>
      <c r="N138" s="397">
        <v>0</v>
      </c>
    </row>
    <row r="139" spans="3:21" x14ac:dyDescent="0.25">
      <c r="C139" t="s">
        <v>235</v>
      </c>
      <c r="F139" s="58" t="s">
        <v>199</v>
      </c>
      <c r="I139" s="397">
        <v>2</v>
      </c>
      <c r="J139" s="397">
        <v>0</v>
      </c>
      <c r="K139" s="397">
        <v>2</v>
      </c>
      <c r="L139" s="397">
        <v>0</v>
      </c>
      <c r="M139" s="397">
        <v>2</v>
      </c>
      <c r="N139" s="397">
        <v>0</v>
      </c>
    </row>
    <row r="140" spans="3:21" x14ac:dyDescent="0.25">
      <c r="F140" s="18"/>
    </row>
    <row r="141" spans="3:21" ht="13" x14ac:dyDescent="0.3">
      <c r="C141" s="110" t="s">
        <v>263</v>
      </c>
      <c r="D141" s="2"/>
      <c r="E141" s="2"/>
      <c r="F141" s="2"/>
      <c r="G141" s="2"/>
      <c r="H141" s="2"/>
      <c r="I141" s="381"/>
      <c r="J141" s="381"/>
      <c r="K141" s="381"/>
      <c r="L141" s="381"/>
      <c r="M141" s="381"/>
      <c r="N141" s="381"/>
      <c r="O141" s="381"/>
      <c r="P141" s="381"/>
      <c r="Q141" s="381"/>
      <c r="R141" s="381"/>
      <c r="S141" s="381"/>
      <c r="T141" s="381"/>
      <c r="U141" s="381"/>
    </row>
    <row r="142" spans="3:21" x14ac:dyDescent="0.25">
      <c r="C142" t="s">
        <v>242</v>
      </c>
      <c r="F142" s="58" t="s">
        <v>212</v>
      </c>
      <c r="I142" s="392">
        <v>44927</v>
      </c>
      <c r="J142" s="392">
        <v>44927</v>
      </c>
      <c r="K142" s="392">
        <v>44927</v>
      </c>
      <c r="L142" s="392">
        <v>44927</v>
      </c>
      <c r="M142" s="392">
        <v>44927</v>
      </c>
      <c r="N142" s="392">
        <v>44927</v>
      </c>
    </row>
    <row r="143" spans="3:21" x14ac:dyDescent="0.25">
      <c r="C143" t="s">
        <v>243</v>
      </c>
      <c r="F143" s="58" t="s">
        <v>244</v>
      </c>
      <c r="I143" s="395">
        <v>12</v>
      </c>
      <c r="J143" s="395">
        <v>12</v>
      </c>
      <c r="K143" s="395">
        <v>12</v>
      </c>
      <c r="L143" s="395">
        <v>12</v>
      </c>
      <c r="M143" s="395">
        <v>12</v>
      </c>
      <c r="N143" s="395">
        <v>12</v>
      </c>
    </row>
    <row r="144" spans="3:21" x14ac:dyDescent="0.25">
      <c r="F144" s="18"/>
    </row>
    <row r="145" spans="2:22" ht="13" x14ac:dyDescent="0.3">
      <c r="B145" s="108" t="s">
        <v>264</v>
      </c>
      <c r="C145" s="117"/>
      <c r="D145" s="118"/>
      <c r="E145" s="117"/>
      <c r="F145" s="117"/>
      <c r="G145" s="117"/>
      <c r="H145" s="117"/>
      <c r="I145" s="387"/>
      <c r="J145" s="387"/>
      <c r="K145" s="387"/>
      <c r="L145" s="387"/>
      <c r="M145" s="387"/>
      <c r="N145" s="387"/>
      <c r="O145" s="387"/>
      <c r="P145" s="387"/>
      <c r="Q145" s="387"/>
      <c r="R145" s="387"/>
      <c r="S145" s="387"/>
      <c r="T145" s="387"/>
      <c r="U145" s="387"/>
      <c r="V145" s="387"/>
    </row>
    <row r="146" spans="2:22" ht="13" x14ac:dyDescent="0.3">
      <c r="C146" s="110" t="s">
        <v>197</v>
      </c>
      <c r="D146" s="2"/>
      <c r="E146" s="19"/>
      <c r="F146" s="19"/>
      <c r="G146" s="19"/>
      <c r="H146" s="19"/>
      <c r="I146" s="381"/>
      <c r="J146" s="381"/>
      <c r="K146" s="381"/>
      <c r="L146" s="381"/>
      <c r="M146" s="381"/>
      <c r="N146" s="381"/>
      <c r="O146" s="388"/>
      <c r="P146" s="388"/>
      <c r="Q146" s="388"/>
      <c r="R146" s="388"/>
      <c r="S146" s="388"/>
      <c r="T146" s="388"/>
      <c r="U146" s="388"/>
    </row>
    <row r="147" spans="2:22" x14ac:dyDescent="0.25">
      <c r="C147" t="s">
        <v>265</v>
      </c>
      <c r="E147" s="18"/>
      <c r="F147" s="58" t="s">
        <v>199</v>
      </c>
      <c r="G147" s="18"/>
      <c r="H147" s="18"/>
      <c r="I147" s="397">
        <v>9</v>
      </c>
      <c r="J147" s="397">
        <v>25</v>
      </c>
      <c r="K147" s="397">
        <v>20</v>
      </c>
      <c r="L147" s="397">
        <v>17</v>
      </c>
      <c r="M147" s="397">
        <v>11</v>
      </c>
      <c r="N147" s="397">
        <v>0</v>
      </c>
      <c r="O147" s="396"/>
      <c r="P147" s="396"/>
      <c r="Q147" s="396"/>
      <c r="R147" s="396"/>
      <c r="S147" s="396"/>
      <c r="T147" s="396"/>
      <c r="U147" s="396"/>
    </row>
    <row r="148" spans="2:22" x14ac:dyDescent="0.25">
      <c r="C148" t="s">
        <v>247</v>
      </c>
      <c r="E148" s="18"/>
      <c r="F148" s="58" t="s">
        <v>199</v>
      </c>
      <c r="G148" s="18"/>
      <c r="H148" s="18"/>
      <c r="I148" s="397">
        <v>4</v>
      </c>
      <c r="J148" s="397">
        <v>2</v>
      </c>
      <c r="K148" s="397">
        <v>4</v>
      </c>
      <c r="L148" s="397">
        <v>0</v>
      </c>
      <c r="M148" s="397">
        <v>3</v>
      </c>
      <c r="N148" s="397">
        <v>0</v>
      </c>
      <c r="O148" s="396"/>
      <c r="P148" s="396"/>
      <c r="Q148" s="396"/>
      <c r="R148" s="396"/>
      <c r="S148" s="396"/>
      <c r="T148" s="396"/>
      <c r="U148" s="396"/>
    </row>
    <row r="149" spans="2:22" x14ac:dyDescent="0.25">
      <c r="C149" t="s">
        <v>248</v>
      </c>
      <c r="E149" s="18"/>
      <c r="F149" s="58" t="s">
        <v>199</v>
      </c>
      <c r="G149" s="18"/>
      <c r="H149" s="18"/>
      <c r="I149" s="397">
        <v>6</v>
      </c>
      <c r="J149" s="397">
        <v>0</v>
      </c>
      <c r="K149" s="397">
        <v>3</v>
      </c>
      <c r="L149" s="397">
        <v>0</v>
      </c>
      <c r="M149" s="397">
        <v>7</v>
      </c>
      <c r="N149" s="397">
        <v>0</v>
      </c>
      <c r="O149" s="396"/>
      <c r="P149" s="396"/>
      <c r="Q149" s="396"/>
      <c r="R149" s="396"/>
      <c r="S149" s="396"/>
      <c r="T149" s="396"/>
      <c r="U149" s="396"/>
    </row>
    <row r="150" spans="2:22" ht="12.65" customHeight="1" x14ac:dyDescent="0.25">
      <c r="F150" s="18"/>
    </row>
    <row r="151" spans="2:22" ht="13" x14ac:dyDescent="0.3">
      <c r="C151" s="110" t="s">
        <v>266</v>
      </c>
      <c r="D151" s="2"/>
      <c r="E151" s="2"/>
      <c r="F151" s="19"/>
      <c r="G151" s="2"/>
      <c r="H151" s="2"/>
      <c r="I151" s="381"/>
      <c r="J151" s="381"/>
      <c r="K151" s="381"/>
      <c r="L151" s="381"/>
      <c r="M151" s="381"/>
      <c r="N151" s="381"/>
      <c r="O151" s="381"/>
      <c r="P151" s="383" t="s">
        <v>223</v>
      </c>
      <c r="Q151" s="407" t="s">
        <v>224</v>
      </c>
      <c r="U151" s="380"/>
    </row>
    <row r="152" spans="2:22" x14ac:dyDescent="0.25">
      <c r="C152" t="s">
        <v>229</v>
      </c>
      <c r="F152" s="58" t="s">
        <v>226</v>
      </c>
      <c r="I152" s="397">
        <v>1</v>
      </c>
      <c r="J152" s="397">
        <v>1</v>
      </c>
      <c r="K152" s="397">
        <v>1</v>
      </c>
      <c r="L152" s="397">
        <v>0.47058823529411764</v>
      </c>
      <c r="M152" s="397">
        <v>1</v>
      </c>
      <c r="N152" s="397">
        <v>0</v>
      </c>
      <c r="P152" s="397">
        <v>3000</v>
      </c>
      <c r="Q152" s="406">
        <v>0</v>
      </c>
      <c r="R152" s="410"/>
      <c r="S152" s="411"/>
      <c r="T152" s="411"/>
      <c r="U152" s="410"/>
    </row>
    <row r="153" spans="2:22" ht="12.75" customHeight="1" x14ac:dyDescent="0.25">
      <c r="C153" t="s">
        <v>225</v>
      </c>
      <c r="F153" s="58" t="s">
        <v>226</v>
      </c>
      <c r="I153" s="397">
        <v>0</v>
      </c>
      <c r="J153" s="397">
        <v>0</v>
      </c>
      <c r="K153" s="397">
        <v>0</v>
      </c>
      <c r="L153" s="397">
        <v>0</v>
      </c>
      <c r="M153" s="397">
        <v>0</v>
      </c>
      <c r="N153" s="397">
        <v>0</v>
      </c>
      <c r="P153" s="397">
        <v>220</v>
      </c>
      <c r="Q153" s="404">
        <v>0</v>
      </c>
    </row>
    <row r="154" spans="2:22" x14ac:dyDescent="0.25">
      <c r="C154" t="s">
        <v>230</v>
      </c>
      <c r="F154" s="58" t="s">
        <v>226</v>
      </c>
      <c r="I154" s="397">
        <v>0</v>
      </c>
      <c r="J154" s="397">
        <v>0</v>
      </c>
      <c r="K154" s="397">
        <v>0</v>
      </c>
      <c r="L154" s="397">
        <v>0</v>
      </c>
      <c r="M154" s="397">
        <v>0</v>
      </c>
      <c r="N154" s="397">
        <v>0</v>
      </c>
      <c r="P154" s="397">
        <v>10000</v>
      </c>
      <c r="Q154" s="404">
        <v>0</v>
      </c>
    </row>
    <row r="155" spans="2:22" x14ac:dyDescent="0.25">
      <c r="C155" t="s">
        <v>232</v>
      </c>
      <c r="F155" s="58" t="s">
        <v>226</v>
      </c>
      <c r="I155" s="397">
        <v>0</v>
      </c>
      <c r="J155" s="397">
        <v>0</v>
      </c>
      <c r="K155" s="397">
        <v>0</v>
      </c>
      <c r="L155" s="397">
        <v>0</v>
      </c>
      <c r="M155" s="397">
        <v>0</v>
      </c>
      <c r="N155" s="397">
        <v>0</v>
      </c>
      <c r="P155" s="397">
        <v>5000</v>
      </c>
      <c r="Q155" s="404">
        <v>1</v>
      </c>
    </row>
    <row r="156" spans="2:22" x14ac:dyDescent="0.25">
      <c r="C156" t="s">
        <v>233</v>
      </c>
      <c r="F156" s="58" t="s">
        <v>226</v>
      </c>
      <c r="I156" s="397">
        <v>2</v>
      </c>
      <c r="J156" s="397">
        <v>2</v>
      </c>
      <c r="K156" s="397">
        <v>2</v>
      </c>
      <c r="L156" s="397">
        <v>0.11764705882352941</v>
      </c>
      <c r="M156" s="397">
        <v>2</v>
      </c>
      <c r="N156" s="397">
        <v>0</v>
      </c>
      <c r="P156" s="397">
        <v>1300</v>
      </c>
      <c r="Q156" s="404">
        <v>0</v>
      </c>
    </row>
    <row r="157" spans="2:22" x14ac:dyDescent="0.25">
      <c r="C157" t="s">
        <v>267</v>
      </c>
      <c r="F157" s="58" t="s">
        <v>226</v>
      </c>
      <c r="I157" s="397">
        <v>0</v>
      </c>
      <c r="J157" s="397">
        <v>0</v>
      </c>
      <c r="K157" s="397">
        <v>0</v>
      </c>
      <c r="L157" s="397">
        <v>0.58823529411764708</v>
      </c>
      <c r="M157" s="397">
        <v>0</v>
      </c>
      <c r="N157" s="397">
        <v>0</v>
      </c>
      <c r="P157" s="397">
        <v>11000</v>
      </c>
      <c r="Q157" s="404">
        <v>0</v>
      </c>
    </row>
    <row r="158" spans="2:22" x14ac:dyDescent="0.25">
      <c r="C158" t="s">
        <v>268</v>
      </c>
      <c r="F158" s="58" t="s">
        <v>226</v>
      </c>
      <c r="I158" s="412">
        <v>0.1</v>
      </c>
      <c r="J158" s="412">
        <v>0.1</v>
      </c>
      <c r="K158" s="412">
        <v>0.1</v>
      </c>
      <c r="L158" s="412">
        <v>0.35294117647058826</v>
      </c>
      <c r="M158" s="412">
        <v>0.1</v>
      </c>
      <c r="N158" s="412">
        <v>0</v>
      </c>
      <c r="P158" s="397">
        <v>15000</v>
      </c>
      <c r="Q158" s="404">
        <v>0</v>
      </c>
    </row>
    <row r="159" spans="2:22" x14ac:dyDescent="0.25">
      <c r="C159" t="s">
        <v>234</v>
      </c>
      <c r="F159" s="58" t="s">
        <v>226</v>
      </c>
      <c r="I159" s="397">
        <v>0</v>
      </c>
      <c r="J159" s="397">
        <v>0</v>
      </c>
      <c r="K159" s="397">
        <v>0</v>
      </c>
      <c r="L159" s="397">
        <v>0</v>
      </c>
      <c r="M159" s="397">
        <v>0</v>
      </c>
      <c r="N159" s="397">
        <v>0</v>
      </c>
      <c r="P159" s="397">
        <v>8000</v>
      </c>
      <c r="Q159" s="404">
        <v>0</v>
      </c>
    </row>
    <row r="160" spans="2:22" x14ac:dyDescent="0.25">
      <c r="C160" t="s">
        <v>235</v>
      </c>
      <c r="F160" s="58" t="s">
        <v>226</v>
      </c>
      <c r="I160" s="412">
        <v>0.2</v>
      </c>
      <c r="J160" s="412">
        <v>0.2</v>
      </c>
      <c r="K160" s="412">
        <v>0.2</v>
      </c>
      <c r="L160" s="412">
        <v>1.1764705882352941E-2</v>
      </c>
      <c r="M160" s="412">
        <v>0.2</v>
      </c>
      <c r="N160" s="412">
        <v>0</v>
      </c>
      <c r="P160" s="397">
        <v>10000</v>
      </c>
      <c r="Q160" s="404">
        <v>1</v>
      </c>
    </row>
    <row r="161" spans="3:21" x14ac:dyDescent="0.25">
      <c r="C161" t="s">
        <v>260</v>
      </c>
      <c r="F161" s="58" t="s">
        <v>226</v>
      </c>
      <c r="I161" s="397">
        <v>0</v>
      </c>
      <c r="J161" s="397">
        <v>0</v>
      </c>
      <c r="K161" s="397">
        <v>0</v>
      </c>
      <c r="L161" s="397">
        <v>0</v>
      </c>
      <c r="M161" s="397">
        <v>0</v>
      </c>
      <c r="N161" s="397">
        <v>0</v>
      </c>
      <c r="P161" s="397">
        <v>125000</v>
      </c>
      <c r="Q161" s="404">
        <v>0</v>
      </c>
    </row>
    <row r="162" spans="3:21" x14ac:dyDescent="0.25">
      <c r="F162" s="18"/>
    </row>
    <row r="163" spans="3:21" ht="13" x14ac:dyDescent="0.3">
      <c r="C163" s="110" t="s">
        <v>269</v>
      </c>
      <c r="D163" s="2"/>
      <c r="E163" s="2"/>
      <c r="F163" s="19"/>
      <c r="G163" s="2"/>
      <c r="H163" s="2"/>
      <c r="I163" s="381"/>
      <c r="J163" s="381"/>
      <c r="K163" s="381"/>
      <c r="L163" s="381"/>
      <c r="M163" s="381"/>
      <c r="N163" s="381"/>
      <c r="O163" s="381"/>
      <c r="P163" s="381"/>
      <c r="Q163" s="381"/>
      <c r="R163" s="381"/>
      <c r="S163" s="381"/>
      <c r="T163" s="381"/>
      <c r="U163" s="381"/>
    </row>
    <row r="164" spans="3:21" x14ac:dyDescent="0.25">
      <c r="C164" t="s">
        <v>229</v>
      </c>
      <c r="F164" s="58" t="s">
        <v>199</v>
      </c>
      <c r="I164" s="397">
        <v>1</v>
      </c>
      <c r="J164" s="397">
        <v>1</v>
      </c>
      <c r="K164" s="397">
        <v>1</v>
      </c>
      <c r="L164" s="397">
        <v>1</v>
      </c>
      <c r="M164" s="397">
        <v>1</v>
      </c>
      <c r="N164" s="397">
        <v>0</v>
      </c>
    </row>
    <row r="165" spans="3:21" ht="12.75" customHeight="1" x14ac:dyDescent="0.25">
      <c r="C165" t="s">
        <v>225</v>
      </c>
      <c r="F165" s="58" t="s">
        <v>199</v>
      </c>
      <c r="I165" s="397">
        <v>0</v>
      </c>
      <c r="J165" s="397">
        <v>0</v>
      </c>
      <c r="K165" s="397">
        <v>0</v>
      </c>
      <c r="L165" s="397">
        <v>0</v>
      </c>
      <c r="M165" s="397">
        <v>0</v>
      </c>
      <c r="N165" s="397">
        <v>0</v>
      </c>
    </row>
    <row r="166" spans="3:21" x14ac:dyDescent="0.25">
      <c r="C166" t="s">
        <v>230</v>
      </c>
      <c r="F166" s="58" t="s">
        <v>199</v>
      </c>
      <c r="I166" s="397">
        <v>1</v>
      </c>
      <c r="J166" s="397">
        <v>1</v>
      </c>
      <c r="K166" s="397">
        <v>1</v>
      </c>
      <c r="L166" s="397">
        <v>1</v>
      </c>
      <c r="M166" s="397">
        <v>1</v>
      </c>
      <c r="N166" s="397">
        <v>0</v>
      </c>
    </row>
    <row r="167" spans="3:21" x14ac:dyDescent="0.25">
      <c r="C167" t="s">
        <v>232</v>
      </c>
      <c r="F167" s="58" t="s">
        <v>199</v>
      </c>
      <c r="I167" s="397">
        <v>1</v>
      </c>
      <c r="J167" s="397">
        <v>1</v>
      </c>
      <c r="K167" s="397">
        <v>1</v>
      </c>
      <c r="L167" s="397">
        <v>1</v>
      </c>
      <c r="M167" s="397">
        <v>1</v>
      </c>
      <c r="N167" s="397">
        <v>0</v>
      </c>
    </row>
    <row r="168" spans="3:21" x14ac:dyDescent="0.25">
      <c r="C168" t="s">
        <v>233</v>
      </c>
      <c r="F168" s="58" t="s">
        <v>199</v>
      </c>
      <c r="I168" s="397">
        <v>1</v>
      </c>
      <c r="J168" s="397">
        <v>1</v>
      </c>
      <c r="K168" s="397">
        <v>1</v>
      </c>
      <c r="L168" s="397">
        <v>1</v>
      </c>
      <c r="M168" s="397">
        <v>1</v>
      </c>
      <c r="N168" s="397">
        <v>0</v>
      </c>
    </row>
    <row r="169" spans="3:21" x14ac:dyDescent="0.25">
      <c r="C169" t="s">
        <v>267</v>
      </c>
      <c r="F169" s="58" t="s">
        <v>199</v>
      </c>
      <c r="I169" s="397">
        <v>1</v>
      </c>
      <c r="J169" s="397">
        <v>1</v>
      </c>
      <c r="K169" s="397">
        <v>1</v>
      </c>
      <c r="L169" s="397">
        <v>1</v>
      </c>
      <c r="M169" s="397">
        <v>1</v>
      </c>
      <c r="N169" s="397">
        <v>0</v>
      </c>
    </row>
    <row r="170" spans="3:21" x14ac:dyDescent="0.25">
      <c r="C170" t="s">
        <v>268</v>
      </c>
      <c r="F170" s="58" t="s">
        <v>199</v>
      </c>
      <c r="I170" s="397">
        <v>1</v>
      </c>
      <c r="J170" s="397">
        <v>1</v>
      </c>
      <c r="K170" s="397">
        <v>1</v>
      </c>
      <c r="L170" s="397">
        <v>1</v>
      </c>
      <c r="M170" s="397">
        <v>1</v>
      </c>
      <c r="N170" s="397">
        <v>0</v>
      </c>
    </row>
    <row r="171" spans="3:21" x14ac:dyDescent="0.25">
      <c r="C171" t="s">
        <v>234</v>
      </c>
      <c r="F171" s="58" t="s">
        <v>199</v>
      </c>
      <c r="I171" s="397">
        <v>0</v>
      </c>
      <c r="J171" s="397">
        <v>0</v>
      </c>
      <c r="K171" s="397">
        <v>0</v>
      </c>
      <c r="L171" s="397">
        <v>0</v>
      </c>
      <c r="M171" s="397">
        <v>0</v>
      </c>
      <c r="N171" s="397">
        <v>0</v>
      </c>
    </row>
    <row r="172" spans="3:21" x14ac:dyDescent="0.25">
      <c r="C172" t="s">
        <v>235</v>
      </c>
      <c r="F172" s="58" t="s">
        <v>199</v>
      </c>
      <c r="I172" s="397">
        <v>1</v>
      </c>
      <c r="J172" s="397">
        <v>1</v>
      </c>
      <c r="K172" s="397">
        <v>1</v>
      </c>
      <c r="L172" s="397">
        <v>1</v>
      </c>
      <c r="M172" s="397">
        <v>1</v>
      </c>
      <c r="N172" s="397">
        <v>0</v>
      </c>
    </row>
    <row r="173" spans="3:21" x14ac:dyDescent="0.25">
      <c r="C173" t="s">
        <v>260</v>
      </c>
      <c r="F173" s="58" t="s">
        <v>199</v>
      </c>
      <c r="I173" s="397">
        <v>0</v>
      </c>
      <c r="J173" s="397">
        <v>0</v>
      </c>
      <c r="K173" s="397">
        <v>0</v>
      </c>
      <c r="L173" s="397">
        <v>0</v>
      </c>
      <c r="M173" s="397">
        <v>0</v>
      </c>
      <c r="N173" s="397">
        <v>0</v>
      </c>
    </row>
    <row r="174" spans="3:21" x14ac:dyDescent="0.25">
      <c r="F174" s="18"/>
    </row>
    <row r="175" spans="3:21" ht="13" x14ac:dyDescent="0.3">
      <c r="C175" s="110" t="s">
        <v>270</v>
      </c>
      <c r="D175" s="2"/>
      <c r="E175" s="2"/>
      <c r="F175" s="19"/>
      <c r="G175" s="2"/>
      <c r="H175" s="2"/>
      <c r="I175" s="381"/>
      <c r="J175" s="381"/>
      <c r="K175" s="381"/>
      <c r="L175" s="381"/>
      <c r="M175" s="381"/>
      <c r="N175" s="381"/>
      <c r="O175" s="381"/>
      <c r="P175" s="381"/>
      <c r="Q175" s="381"/>
      <c r="R175" s="381"/>
      <c r="S175" s="381"/>
      <c r="T175" s="381"/>
      <c r="U175" s="381"/>
    </row>
    <row r="176" spans="3:21" x14ac:dyDescent="0.25">
      <c r="C176" t="s">
        <v>229</v>
      </c>
      <c r="F176" s="58" t="s">
        <v>199</v>
      </c>
      <c r="I176" s="397">
        <v>1</v>
      </c>
      <c r="J176" s="397">
        <v>1</v>
      </c>
      <c r="K176" s="397">
        <v>1</v>
      </c>
      <c r="L176" s="397">
        <v>1</v>
      </c>
      <c r="M176" s="397">
        <v>1</v>
      </c>
      <c r="N176" s="397">
        <v>0</v>
      </c>
    </row>
    <row r="177" spans="2:21" ht="12.75" customHeight="1" x14ac:dyDescent="0.25">
      <c r="C177" t="s">
        <v>225</v>
      </c>
      <c r="F177" s="58" t="s">
        <v>199</v>
      </c>
      <c r="I177" s="397">
        <v>0</v>
      </c>
      <c r="J177" s="397">
        <v>0</v>
      </c>
      <c r="K177" s="397">
        <v>0</v>
      </c>
      <c r="L177" s="397">
        <v>0</v>
      </c>
      <c r="M177" s="397">
        <v>0</v>
      </c>
      <c r="N177" s="397">
        <v>0</v>
      </c>
    </row>
    <row r="178" spans="2:21" x14ac:dyDescent="0.25">
      <c r="C178" t="s">
        <v>230</v>
      </c>
      <c r="F178" s="58" t="s">
        <v>199</v>
      </c>
      <c r="I178" s="397">
        <v>1</v>
      </c>
      <c r="J178" s="397">
        <v>1</v>
      </c>
      <c r="K178" s="397">
        <v>1</v>
      </c>
      <c r="L178" s="397">
        <v>1</v>
      </c>
      <c r="M178" s="397">
        <v>1</v>
      </c>
      <c r="N178" s="397">
        <v>0</v>
      </c>
    </row>
    <row r="179" spans="2:21" x14ac:dyDescent="0.25">
      <c r="C179" t="s">
        <v>232</v>
      </c>
      <c r="F179" s="58" t="s">
        <v>199</v>
      </c>
      <c r="I179" s="397">
        <v>1</v>
      </c>
      <c r="J179" s="397">
        <v>1</v>
      </c>
      <c r="K179" s="397">
        <v>1</v>
      </c>
      <c r="L179" s="397">
        <v>1</v>
      </c>
      <c r="M179" s="397">
        <v>1</v>
      </c>
      <c r="N179" s="397">
        <v>0</v>
      </c>
    </row>
    <row r="180" spans="2:21" x14ac:dyDescent="0.25">
      <c r="C180" t="s">
        <v>233</v>
      </c>
      <c r="F180" s="58" t="s">
        <v>199</v>
      </c>
      <c r="I180" s="397">
        <v>1</v>
      </c>
      <c r="J180" s="397">
        <v>1</v>
      </c>
      <c r="K180" s="397">
        <v>1</v>
      </c>
      <c r="L180" s="397">
        <v>1</v>
      </c>
      <c r="M180" s="397">
        <v>1</v>
      </c>
      <c r="N180" s="397">
        <v>0</v>
      </c>
    </row>
    <row r="181" spans="2:21" x14ac:dyDescent="0.25">
      <c r="C181" t="s">
        <v>267</v>
      </c>
      <c r="F181" s="58" t="s">
        <v>199</v>
      </c>
      <c r="I181" s="397">
        <v>1</v>
      </c>
      <c r="J181" s="397">
        <v>1</v>
      </c>
      <c r="K181" s="397">
        <v>1</v>
      </c>
      <c r="L181" s="397">
        <v>1</v>
      </c>
      <c r="M181" s="397">
        <v>1</v>
      </c>
      <c r="N181" s="397">
        <v>0</v>
      </c>
    </row>
    <row r="182" spans="2:21" x14ac:dyDescent="0.25">
      <c r="C182" t="s">
        <v>268</v>
      </c>
      <c r="F182" s="58" t="s">
        <v>199</v>
      </c>
      <c r="I182" s="397">
        <v>1</v>
      </c>
      <c r="J182" s="397">
        <v>1</v>
      </c>
      <c r="K182" s="397">
        <v>1</v>
      </c>
      <c r="L182" s="397">
        <v>1</v>
      </c>
      <c r="M182" s="397">
        <v>1</v>
      </c>
      <c r="N182" s="397">
        <v>0</v>
      </c>
    </row>
    <row r="183" spans="2:21" x14ac:dyDescent="0.25">
      <c r="C183" t="s">
        <v>234</v>
      </c>
      <c r="F183" s="58" t="s">
        <v>199</v>
      </c>
      <c r="I183" s="397">
        <v>0</v>
      </c>
      <c r="J183" s="397">
        <v>0</v>
      </c>
      <c r="K183" s="397">
        <v>0</v>
      </c>
      <c r="L183" s="397">
        <v>0</v>
      </c>
      <c r="M183" s="397">
        <v>0</v>
      </c>
      <c r="N183" s="397">
        <v>0</v>
      </c>
    </row>
    <row r="184" spans="2:21" x14ac:dyDescent="0.25">
      <c r="C184" t="s">
        <v>235</v>
      </c>
      <c r="F184" s="58" t="s">
        <v>199</v>
      </c>
      <c r="I184" s="397">
        <v>1</v>
      </c>
      <c r="J184" s="397">
        <v>1</v>
      </c>
      <c r="K184" s="397">
        <v>1</v>
      </c>
      <c r="L184" s="397">
        <v>1</v>
      </c>
      <c r="M184" s="397">
        <v>1</v>
      </c>
      <c r="N184" s="397">
        <v>0</v>
      </c>
    </row>
    <row r="185" spans="2:21" x14ac:dyDescent="0.25">
      <c r="C185" t="s">
        <v>260</v>
      </c>
      <c r="F185" s="58" t="s">
        <v>199</v>
      </c>
      <c r="I185" s="397">
        <v>0</v>
      </c>
      <c r="J185" s="397">
        <v>0</v>
      </c>
      <c r="K185" s="397">
        <v>0</v>
      </c>
      <c r="L185" s="397">
        <v>0</v>
      </c>
      <c r="M185" s="397">
        <v>0</v>
      </c>
      <c r="N185" s="397">
        <v>0</v>
      </c>
    </row>
    <row r="186" spans="2:21" x14ac:dyDescent="0.25">
      <c r="F186" s="58"/>
    </row>
    <row r="187" spans="2:21" ht="13" x14ac:dyDescent="0.3">
      <c r="C187" s="2" t="s">
        <v>271</v>
      </c>
      <c r="D187" s="2"/>
      <c r="E187" s="2"/>
      <c r="F187" s="168"/>
      <c r="G187" s="2"/>
      <c r="H187" s="2"/>
      <c r="I187" s="381"/>
      <c r="J187" s="381"/>
      <c r="K187" s="381"/>
      <c r="L187" s="381"/>
      <c r="M187" s="381"/>
      <c r="N187" s="381"/>
      <c r="O187" s="381"/>
      <c r="P187" s="381"/>
      <c r="Q187" s="381"/>
      <c r="R187" s="381"/>
      <c r="S187" s="381"/>
      <c r="T187" s="381"/>
      <c r="U187" s="381"/>
    </row>
    <row r="188" spans="2:21" x14ac:dyDescent="0.25">
      <c r="C188" t="s">
        <v>242</v>
      </c>
      <c r="F188" s="58" t="s">
        <v>212</v>
      </c>
      <c r="I188" s="392">
        <v>44927</v>
      </c>
      <c r="J188" s="392">
        <v>44927</v>
      </c>
      <c r="K188" s="392">
        <v>44927</v>
      </c>
      <c r="L188" s="392">
        <v>44927</v>
      </c>
      <c r="M188" s="392">
        <v>44927</v>
      </c>
      <c r="N188" s="392">
        <v>44927</v>
      </c>
    </row>
    <row r="189" spans="2:21" x14ac:dyDescent="0.25">
      <c r="C189" t="s">
        <v>243</v>
      </c>
      <c r="F189" s="58" t="s">
        <v>244</v>
      </c>
      <c r="I189" s="395">
        <v>12</v>
      </c>
      <c r="J189" s="395">
        <v>12</v>
      </c>
      <c r="K189" s="395">
        <v>12</v>
      </c>
      <c r="L189" s="395">
        <v>12</v>
      </c>
      <c r="M189" s="395">
        <v>12</v>
      </c>
      <c r="N189" s="395">
        <v>12</v>
      </c>
    </row>
    <row r="190" spans="2:21" x14ac:dyDescent="0.25">
      <c r="F190" s="18"/>
    </row>
    <row r="191" spans="2:21" ht="13" x14ac:dyDescent="0.3">
      <c r="B191" s="108" t="s">
        <v>272</v>
      </c>
      <c r="C191" s="117"/>
      <c r="D191" s="118"/>
      <c r="E191" s="117"/>
      <c r="F191" s="117"/>
      <c r="G191" s="117"/>
      <c r="H191" s="117"/>
      <c r="I191" s="387"/>
      <c r="J191" s="387"/>
      <c r="K191" s="387"/>
      <c r="L191" s="387"/>
      <c r="M191" s="387"/>
      <c r="N191" s="387"/>
      <c r="O191" s="387"/>
      <c r="P191" s="387"/>
      <c r="Q191" s="387"/>
      <c r="R191" s="387"/>
      <c r="S191" s="387"/>
      <c r="T191" s="387"/>
      <c r="U191" s="387"/>
    </row>
    <row r="192" spans="2:21" ht="13" x14ac:dyDescent="0.3">
      <c r="C192" s="110" t="s">
        <v>273</v>
      </c>
      <c r="D192" s="2"/>
      <c r="E192" s="19"/>
      <c r="F192" s="19"/>
      <c r="G192" s="19"/>
      <c r="H192" s="19"/>
      <c r="I192" s="381"/>
      <c r="J192" s="381"/>
      <c r="K192" s="381"/>
      <c r="L192" s="381"/>
      <c r="M192" s="381"/>
      <c r="N192" s="381"/>
      <c r="O192" s="388"/>
      <c r="P192" s="388"/>
      <c r="Q192" s="388"/>
      <c r="R192" s="388"/>
      <c r="S192" s="388"/>
      <c r="T192" s="388"/>
      <c r="U192" s="388"/>
    </row>
    <row r="193" spans="3:21" x14ac:dyDescent="0.25">
      <c r="C193" t="s">
        <v>274</v>
      </c>
      <c r="E193" s="18"/>
      <c r="F193" s="58" t="s">
        <v>199</v>
      </c>
      <c r="G193" s="18"/>
      <c r="H193" s="18"/>
      <c r="I193" s="397">
        <v>180</v>
      </c>
      <c r="J193" s="397">
        <v>50</v>
      </c>
      <c r="K193" s="397">
        <v>90</v>
      </c>
      <c r="L193" s="397">
        <v>19</v>
      </c>
      <c r="M193" s="397">
        <v>15</v>
      </c>
      <c r="N193" s="397">
        <v>0</v>
      </c>
      <c r="O193" s="396"/>
      <c r="P193" s="396"/>
      <c r="Q193" s="396"/>
      <c r="R193" s="396"/>
      <c r="S193" s="396"/>
      <c r="T193" s="396"/>
      <c r="U193" s="396"/>
    </row>
    <row r="194" spans="3:21" x14ac:dyDescent="0.25">
      <c r="C194" t="s">
        <v>275</v>
      </c>
      <c r="E194" s="18"/>
      <c r="F194" s="58" t="s">
        <v>199</v>
      </c>
      <c r="G194" s="18"/>
      <c r="H194" s="18"/>
      <c r="I194" s="397">
        <v>0</v>
      </c>
      <c r="J194" s="397">
        <v>0</v>
      </c>
      <c r="K194" s="397">
        <v>0</v>
      </c>
      <c r="L194" s="397">
        <v>4</v>
      </c>
      <c r="M194" s="397">
        <v>5</v>
      </c>
      <c r="N194" s="397">
        <v>0</v>
      </c>
      <c r="O194" s="396"/>
      <c r="P194" s="396"/>
      <c r="Q194" s="396"/>
      <c r="R194" s="396"/>
      <c r="S194" s="396"/>
      <c r="T194" s="396"/>
      <c r="U194" s="396"/>
    </row>
    <row r="195" spans="3:21" x14ac:dyDescent="0.25">
      <c r="F195" s="58"/>
      <c r="M195" s="413"/>
    </row>
    <row r="196" spans="3:21" ht="13" x14ac:dyDescent="0.3">
      <c r="C196" s="110" t="s">
        <v>276</v>
      </c>
      <c r="D196" s="2"/>
      <c r="E196" s="2"/>
      <c r="F196" s="19"/>
      <c r="G196" s="2"/>
      <c r="H196" s="2"/>
      <c r="I196" s="381"/>
      <c r="J196" s="381"/>
      <c r="K196" s="381"/>
      <c r="L196" s="381"/>
      <c r="M196" s="381"/>
      <c r="N196" s="381"/>
      <c r="O196" s="381"/>
      <c r="P196" s="383" t="s">
        <v>223</v>
      </c>
      <c r="Q196" s="403" t="s">
        <v>224</v>
      </c>
      <c r="R196" s="380"/>
      <c r="S196" s="380"/>
      <c r="T196" s="381"/>
      <c r="U196" s="381"/>
    </row>
    <row r="197" spans="3:21" x14ac:dyDescent="0.25">
      <c r="C197" t="s">
        <v>277</v>
      </c>
      <c r="F197" s="58" t="s">
        <v>226</v>
      </c>
      <c r="I197" s="397">
        <v>1</v>
      </c>
      <c r="J197" s="397">
        <v>1</v>
      </c>
      <c r="K197" s="397">
        <v>1</v>
      </c>
      <c r="L197" s="397">
        <v>1</v>
      </c>
      <c r="M197" s="397">
        <v>1</v>
      </c>
      <c r="N197" s="397">
        <v>0</v>
      </c>
      <c r="P197" s="397">
        <v>1300</v>
      </c>
      <c r="Q197" s="404">
        <v>0</v>
      </c>
      <c r="R197" s="410"/>
      <c r="S197" s="410"/>
    </row>
    <row r="198" spans="3:21" ht="12.75" customHeight="1" x14ac:dyDescent="0.25">
      <c r="C198" t="s">
        <v>225</v>
      </c>
      <c r="F198" s="58" t="s">
        <v>226</v>
      </c>
      <c r="I198" s="397">
        <v>0</v>
      </c>
      <c r="J198" s="397">
        <v>0</v>
      </c>
      <c r="K198" s="397">
        <v>0</v>
      </c>
      <c r="L198" s="397">
        <v>0</v>
      </c>
      <c r="M198" s="397">
        <v>0</v>
      </c>
      <c r="N198" s="397">
        <v>0</v>
      </c>
      <c r="P198" s="397">
        <v>220</v>
      </c>
      <c r="Q198" s="404">
        <v>0</v>
      </c>
    </row>
    <row r="199" spans="3:21" x14ac:dyDescent="0.25">
      <c r="C199" t="s">
        <v>268</v>
      </c>
      <c r="F199" s="58" t="s">
        <v>226</v>
      </c>
      <c r="I199" s="397">
        <v>1</v>
      </c>
      <c r="J199" s="397">
        <v>1</v>
      </c>
      <c r="K199" s="397">
        <v>1</v>
      </c>
      <c r="L199" s="397">
        <v>1</v>
      </c>
      <c r="M199" s="397">
        <v>1</v>
      </c>
      <c r="N199" s="397">
        <v>0</v>
      </c>
      <c r="P199" s="397">
        <v>10000</v>
      </c>
      <c r="Q199" s="404">
        <v>0.8</v>
      </c>
    </row>
    <row r="200" spans="3:21" x14ac:dyDescent="0.25">
      <c r="C200" t="s">
        <v>278</v>
      </c>
      <c r="F200" s="58" t="s">
        <v>226</v>
      </c>
      <c r="I200" s="397">
        <v>0</v>
      </c>
      <c r="J200" s="397">
        <v>0</v>
      </c>
      <c r="K200" s="397">
        <v>0</v>
      </c>
      <c r="L200" s="397">
        <v>0</v>
      </c>
      <c r="M200" s="397">
        <v>0</v>
      </c>
      <c r="N200" s="397">
        <v>0</v>
      </c>
      <c r="P200" s="397">
        <v>15000</v>
      </c>
      <c r="Q200" s="404">
        <v>0</v>
      </c>
    </row>
    <row r="201" spans="3:21" x14ac:dyDescent="0.25">
      <c r="F201" s="18"/>
    </row>
    <row r="202" spans="3:21" ht="13" x14ac:dyDescent="0.3">
      <c r="C202" s="110" t="s">
        <v>279</v>
      </c>
      <c r="D202" s="2"/>
      <c r="E202" s="2"/>
      <c r="F202" s="19"/>
      <c r="G202" s="2"/>
      <c r="H202" s="2"/>
      <c r="I202" s="381"/>
      <c r="J202" s="381"/>
      <c r="K202" s="381"/>
      <c r="L202" s="381"/>
      <c r="M202" s="381"/>
      <c r="N202" s="381"/>
      <c r="O202" s="381"/>
      <c r="P202" s="380"/>
      <c r="Q202" s="380"/>
      <c r="R202" s="380"/>
      <c r="S202" s="380"/>
      <c r="T202" s="381"/>
      <c r="U202" s="381"/>
    </row>
    <row r="203" spans="3:21" x14ac:dyDescent="0.25">
      <c r="C203" t="s">
        <v>277</v>
      </c>
      <c r="F203" s="58" t="s">
        <v>199</v>
      </c>
      <c r="I203" s="397">
        <v>0</v>
      </c>
      <c r="J203" s="397">
        <v>0</v>
      </c>
      <c r="K203" s="397">
        <v>0</v>
      </c>
      <c r="L203" s="397">
        <v>6</v>
      </c>
      <c r="M203" s="397">
        <v>8</v>
      </c>
      <c r="N203" s="397">
        <v>0</v>
      </c>
      <c r="P203" s="410"/>
      <c r="Q203" s="410"/>
      <c r="R203" s="410"/>
      <c r="S203" s="410"/>
    </row>
    <row r="204" spans="3:21" ht="12.75" customHeight="1" x14ac:dyDescent="0.25">
      <c r="C204" t="s">
        <v>225</v>
      </c>
      <c r="F204" s="58" t="s">
        <v>199</v>
      </c>
      <c r="I204" s="397">
        <v>0</v>
      </c>
      <c r="J204" s="397">
        <v>0</v>
      </c>
      <c r="K204" s="397">
        <v>0</v>
      </c>
      <c r="L204" s="397">
        <v>0</v>
      </c>
      <c r="M204" s="397">
        <v>0</v>
      </c>
      <c r="N204" s="397">
        <v>0</v>
      </c>
    </row>
    <row r="205" spans="3:21" x14ac:dyDescent="0.25">
      <c r="C205" t="s">
        <v>268</v>
      </c>
      <c r="F205" s="58" t="s">
        <v>199</v>
      </c>
      <c r="I205" s="397">
        <v>0</v>
      </c>
      <c r="J205" s="397">
        <v>0</v>
      </c>
      <c r="K205" s="397">
        <v>0</v>
      </c>
      <c r="L205" s="397">
        <v>1</v>
      </c>
      <c r="M205" s="397">
        <v>1</v>
      </c>
      <c r="N205" s="397">
        <v>0</v>
      </c>
    </row>
    <row r="206" spans="3:21" x14ac:dyDescent="0.25">
      <c r="C206" t="s">
        <v>278</v>
      </c>
      <c r="F206" s="58" t="s">
        <v>199</v>
      </c>
      <c r="I206" s="397">
        <v>0</v>
      </c>
      <c r="J206" s="397">
        <v>0</v>
      </c>
      <c r="K206" s="397">
        <v>0</v>
      </c>
      <c r="L206" s="397">
        <v>1</v>
      </c>
      <c r="M206" s="397">
        <v>2</v>
      </c>
      <c r="N206" s="397">
        <v>0</v>
      </c>
    </row>
    <row r="207" spans="3:21" x14ac:dyDescent="0.25">
      <c r="F207" s="18"/>
    </row>
    <row r="208" spans="3:21" ht="13" x14ac:dyDescent="0.3">
      <c r="C208" s="110" t="s">
        <v>486</v>
      </c>
      <c r="D208" s="2"/>
      <c r="E208" s="2"/>
      <c r="F208" s="2"/>
      <c r="G208" s="2"/>
      <c r="H208" s="2"/>
      <c r="I208" s="381"/>
      <c r="J208" s="381"/>
      <c r="K208" s="381"/>
      <c r="L208" s="381"/>
      <c r="M208" s="381"/>
      <c r="N208" s="381"/>
      <c r="O208" s="381"/>
      <c r="P208" s="381"/>
      <c r="Q208" s="381"/>
      <c r="R208" s="381"/>
      <c r="S208" s="381"/>
      <c r="T208" s="381"/>
      <c r="U208" s="381"/>
    </row>
    <row r="209" spans="2:21" x14ac:dyDescent="0.25">
      <c r="C209" t="s">
        <v>242</v>
      </c>
      <c r="F209" s="58" t="s">
        <v>212</v>
      </c>
      <c r="I209" s="392">
        <v>45078</v>
      </c>
      <c r="J209" s="392">
        <v>45078</v>
      </c>
      <c r="K209" s="392">
        <v>45078</v>
      </c>
      <c r="L209" s="392">
        <v>45078</v>
      </c>
      <c r="M209" s="392">
        <v>45078</v>
      </c>
      <c r="N209" s="392">
        <v>44927</v>
      </c>
    </row>
    <row r="210" spans="2:21" x14ac:dyDescent="0.25">
      <c r="C210" t="s">
        <v>243</v>
      </c>
      <c r="F210" s="58" t="s">
        <v>244</v>
      </c>
      <c r="I210" s="395">
        <v>12</v>
      </c>
      <c r="J210" s="395">
        <v>12</v>
      </c>
      <c r="K210" s="395">
        <v>12</v>
      </c>
      <c r="L210" s="395">
        <v>12</v>
      </c>
      <c r="M210" s="395">
        <v>12</v>
      </c>
      <c r="N210" s="395">
        <v>12</v>
      </c>
    </row>
    <row r="211" spans="2:21" x14ac:dyDescent="0.25">
      <c r="F211" s="18"/>
    </row>
    <row r="212" spans="2:21" ht="13" x14ac:dyDescent="0.3">
      <c r="B212" s="108" t="s">
        <v>281</v>
      </c>
      <c r="C212" s="108"/>
      <c r="D212" s="108"/>
      <c r="E212" s="108"/>
      <c r="F212" s="108"/>
      <c r="G212" s="108"/>
      <c r="H212" s="108"/>
      <c r="I212" s="386"/>
      <c r="J212" s="386"/>
      <c r="K212" s="386"/>
      <c r="L212" s="386"/>
      <c r="M212" s="386"/>
      <c r="N212" s="386"/>
      <c r="O212" s="386"/>
      <c r="P212" s="386"/>
      <c r="Q212" s="386"/>
      <c r="R212" s="386"/>
      <c r="S212" s="386"/>
      <c r="T212" s="386"/>
      <c r="U212" s="386"/>
    </row>
    <row r="213" spans="2:21" ht="13" x14ac:dyDescent="0.3">
      <c r="C213" s="110" t="s">
        <v>197</v>
      </c>
      <c r="D213" s="2"/>
      <c r="E213" s="19"/>
      <c r="F213" s="41"/>
      <c r="G213" s="19"/>
      <c r="H213" s="19"/>
      <c r="I213" s="414"/>
      <c r="J213" s="381"/>
      <c r="K213" s="381"/>
      <c r="L213" s="381"/>
      <c r="M213" s="381"/>
      <c r="N213" s="381"/>
      <c r="O213" s="388"/>
      <c r="P213" s="388"/>
      <c r="Q213" s="388"/>
      <c r="R213" s="388"/>
      <c r="S213" s="388"/>
      <c r="T213" s="388"/>
      <c r="U213" s="388"/>
    </row>
    <row r="214" spans="2:21" x14ac:dyDescent="0.25">
      <c r="C214" t="s">
        <v>282</v>
      </c>
      <c r="E214" s="18"/>
      <c r="F214" s="58" t="s">
        <v>199</v>
      </c>
      <c r="G214" s="18"/>
      <c r="H214" s="18"/>
      <c r="I214" s="397">
        <v>185</v>
      </c>
      <c r="J214" s="397">
        <v>0</v>
      </c>
      <c r="K214" s="397">
        <v>2</v>
      </c>
      <c r="L214" s="397">
        <v>27</v>
      </c>
      <c r="M214" s="397">
        <v>0</v>
      </c>
      <c r="N214" s="397">
        <v>0</v>
      </c>
      <c r="O214" s="396"/>
      <c r="P214" s="396"/>
      <c r="Q214" s="396"/>
      <c r="R214" s="396"/>
      <c r="S214" s="396"/>
      <c r="T214" s="396"/>
      <c r="U214" s="396"/>
    </row>
    <row r="215" spans="2:21" x14ac:dyDescent="0.25">
      <c r="C215" t="s">
        <v>283</v>
      </c>
      <c r="E215" s="18"/>
      <c r="F215" s="58" t="s">
        <v>199</v>
      </c>
      <c r="G215" s="18"/>
      <c r="H215" s="18"/>
      <c r="I215" s="397">
        <v>32</v>
      </c>
      <c r="J215" s="397">
        <v>0</v>
      </c>
      <c r="K215" s="397">
        <v>1</v>
      </c>
      <c r="L215" s="397">
        <f>3+13</f>
        <v>16</v>
      </c>
      <c r="M215" s="397">
        <v>2</v>
      </c>
      <c r="N215" s="397">
        <v>0</v>
      </c>
      <c r="O215" s="396"/>
      <c r="P215" s="396"/>
      <c r="Q215" s="396"/>
      <c r="R215" s="396"/>
      <c r="S215" s="396"/>
      <c r="T215" s="396"/>
      <c r="U215" s="396"/>
    </row>
    <row r="216" spans="2:21" x14ac:dyDescent="0.25">
      <c r="C216" t="s">
        <v>284</v>
      </c>
      <c r="E216" s="18"/>
      <c r="F216" s="58" t="s">
        <v>199</v>
      </c>
      <c r="G216" s="18"/>
      <c r="H216" s="18"/>
      <c r="I216" s="397">
        <v>0</v>
      </c>
      <c r="J216" s="397">
        <v>0</v>
      </c>
      <c r="K216" s="397">
        <v>0</v>
      </c>
      <c r="L216" s="397">
        <v>3</v>
      </c>
      <c r="M216" s="397">
        <v>0</v>
      </c>
      <c r="N216" s="397">
        <v>0</v>
      </c>
      <c r="O216" s="396"/>
      <c r="P216" s="396"/>
      <c r="Q216" s="396"/>
      <c r="R216" s="396"/>
      <c r="S216" s="396"/>
      <c r="T216" s="396"/>
      <c r="U216" s="396"/>
    </row>
    <row r="217" spans="2:21" x14ac:dyDescent="0.25">
      <c r="C217" s="25"/>
      <c r="F217" s="52"/>
    </row>
    <row r="218" spans="2:21" ht="13" x14ac:dyDescent="0.3">
      <c r="C218" s="110" t="s">
        <v>285</v>
      </c>
      <c r="D218" s="2"/>
      <c r="E218" s="2"/>
      <c r="F218" s="2"/>
      <c r="G218" s="2"/>
      <c r="H218" s="2"/>
      <c r="I218" s="381"/>
      <c r="J218" s="381"/>
      <c r="K218" s="381"/>
      <c r="L218" s="381"/>
      <c r="M218" s="381"/>
      <c r="N218" s="381"/>
      <c r="O218" s="381"/>
      <c r="P218" s="383" t="s">
        <v>223</v>
      </c>
      <c r="Q218" s="415" t="s">
        <v>224</v>
      </c>
      <c r="R218" s="416"/>
      <c r="S218" s="381"/>
      <c r="T218" s="381"/>
      <c r="U218" s="381"/>
    </row>
    <row r="219" spans="2:21" x14ac:dyDescent="0.25">
      <c r="C219" t="s">
        <v>229</v>
      </c>
      <c r="F219" s="58" t="s">
        <v>199</v>
      </c>
      <c r="I219" s="395">
        <v>0</v>
      </c>
      <c r="J219" s="395">
        <v>1</v>
      </c>
      <c r="K219" s="395">
        <v>0</v>
      </c>
      <c r="L219" s="395">
        <v>1</v>
      </c>
      <c r="M219" s="395">
        <v>0</v>
      </c>
      <c r="N219" s="395">
        <v>0</v>
      </c>
      <c r="P219" s="395">
        <v>3000</v>
      </c>
      <c r="Q219" s="406">
        <v>0</v>
      </c>
      <c r="R219" s="410"/>
    </row>
    <row r="220" spans="2:21" ht="12.75" customHeight="1" x14ac:dyDescent="0.25">
      <c r="C220" t="s">
        <v>225</v>
      </c>
      <c r="F220" s="58" t="s">
        <v>226</v>
      </c>
      <c r="I220" s="397">
        <v>0</v>
      </c>
      <c r="J220" s="397">
        <v>0</v>
      </c>
      <c r="K220" s="397">
        <v>0</v>
      </c>
      <c r="L220" s="397">
        <v>0</v>
      </c>
      <c r="M220" s="397">
        <v>0</v>
      </c>
      <c r="N220" s="397">
        <v>0</v>
      </c>
      <c r="P220" s="397">
        <v>220</v>
      </c>
      <c r="Q220" s="404">
        <v>0</v>
      </c>
    </row>
    <row r="221" spans="2:21" x14ac:dyDescent="0.25">
      <c r="C221" t="s">
        <v>227</v>
      </c>
      <c r="F221" s="58" t="s">
        <v>199</v>
      </c>
      <c r="I221" s="397">
        <v>2</v>
      </c>
      <c r="J221" s="397">
        <v>2</v>
      </c>
      <c r="K221" s="397">
        <v>0</v>
      </c>
      <c r="L221" s="397">
        <v>2</v>
      </c>
      <c r="M221" s="397">
        <v>0</v>
      </c>
      <c r="N221" s="397">
        <v>0</v>
      </c>
      <c r="P221" s="397">
        <v>800</v>
      </c>
      <c r="Q221" s="417">
        <v>0</v>
      </c>
    </row>
    <row r="222" spans="2:21" x14ac:dyDescent="0.25">
      <c r="C222" t="s">
        <v>230</v>
      </c>
      <c r="F222" s="58" t="s">
        <v>199</v>
      </c>
      <c r="I222" s="395">
        <v>0</v>
      </c>
      <c r="J222" s="395">
        <v>0</v>
      </c>
      <c r="K222" s="395">
        <v>1</v>
      </c>
      <c r="L222" s="395">
        <v>0</v>
      </c>
      <c r="M222" s="395">
        <v>0</v>
      </c>
      <c r="N222" s="395">
        <v>0</v>
      </c>
      <c r="P222" s="395">
        <v>10000</v>
      </c>
      <c r="Q222" s="404">
        <v>0</v>
      </c>
    </row>
    <row r="223" spans="2:21" x14ac:dyDescent="0.25">
      <c r="C223" t="s">
        <v>231</v>
      </c>
      <c r="F223" s="58" t="s">
        <v>199</v>
      </c>
      <c r="I223" s="395">
        <v>0</v>
      </c>
      <c r="J223" s="395">
        <v>0</v>
      </c>
      <c r="K223" s="395">
        <v>0</v>
      </c>
      <c r="L223" s="395">
        <v>0</v>
      </c>
      <c r="M223" s="395">
        <v>0</v>
      </c>
      <c r="N223" s="395">
        <v>0</v>
      </c>
      <c r="P223" s="395">
        <v>15000</v>
      </c>
      <c r="Q223" s="404">
        <v>0</v>
      </c>
    </row>
    <row r="224" spans="2:21" x14ac:dyDescent="0.25">
      <c r="C224" t="s">
        <v>232</v>
      </c>
      <c r="F224" s="58" t="s">
        <v>199</v>
      </c>
      <c r="I224" s="395">
        <v>0</v>
      </c>
      <c r="J224" s="395">
        <v>0</v>
      </c>
      <c r="K224" s="395">
        <v>0</v>
      </c>
      <c r="L224" s="395">
        <v>0</v>
      </c>
      <c r="M224" s="395">
        <v>0</v>
      </c>
      <c r="N224" s="395">
        <v>0</v>
      </c>
      <c r="P224" s="395">
        <v>2500</v>
      </c>
      <c r="Q224" s="404">
        <v>1</v>
      </c>
    </row>
    <row r="225" spans="3:21" x14ac:dyDescent="0.25">
      <c r="C225" t="s">
        <v>233</v>
      </c>
      <c r="F225" s="58" t="s">
        <v>199</v>
      </c>
      <c r="I225" s="395">
        <v>0</v>
      </c>
      <c r="J225" s="395">
        <v>0</v>
      </c>
      <c r="K225" s="395">
        <v>0</v>
      </c>
      <c r="L225" s="395">
        <v>0</v>
      </c>
      <c r="M225" s="395">
        <v>0</v>
      </c>
      <c r="N225" s="395">
        <v>0</v>
      </c>
      <c r="P225" s="395">
        <v>1300</v>
      </c>
      <c r="Q225" s="404">
        <v>0</v>
      </c>
    </row>
    <row r="226" spans="3:21" x14ac:dyDescent="0.25">
      <c r="C226" t="s">
        <v>234</v>
      </c>
      <c r="F226" s="58" t="s">
        <v>199</v>
      </c>
      <c r="I226" s="395">
        <v>0</v>
      </c>
      <c r="J226" s="395">
        <v>0</v>
      </c>
      <c r="K226" s="395">
        <v>0</v>
      </c>
      <c r="L226" s="395">
        <v>0</v>
      </c>
      <c r="M226" s="395">
        <v>0</v>
      </c>
      <c r="N226" s="395">
        <v>0</v>
      </c>
      <c r="P226" s="395">
        <v>8000</v>
      </c>
      <c r="Q226" s="404">
        <v>0</v>
      </c>
    </row>
    <row r="227" spans="3:21" x14ac:dyDescent="0.25">
      <c r="C227" t="s">
        <v>235</v>
      </c>
      <c r="F227" s="58" t="s">
        <v>199</v>
      </c>
      <c r="I227" s="395">
        <v>0</v>
      </c>
      <c r="J227" s="395">
        <v>0</v>
      </c>
      <c r="K227" s="395">
        <v>0</v>
      </c>
      <c r="L227" s="395">
        <v>0</v>
      </c>
      <c r="M227" s="395">
        <v>0</v>
      </c>
      <c r="N227" s="395">
        <v>0</v>
      </c>
      <c r="P227" s="395">
        <v>10000</v>
      </c>
      <c r="Q227" s="404">
        <v>0</v>
      </c>
    </row>
    <row r="228" spans="3:21" x14ac:dyDescent="0.25">
      <c r="C228" t="s">
        <v>236</v>
      </c>
      <c r="F228" s="58" t="s">
        <v>199</v>
      </c>
      <c r="I228" s="395">
        <v>0</v>
      </c>
      <c r="J228" s="395">
        <v>0</v>
      </c>
      <c r="K228" s="395">
        <v>0</v>
      </c>
      <c r="L228" s="395">
        <v>0</v>
      </c>
      <c r="M228" s="395">
        <v>0</v>
      </c>
      <c r="N228" s="395">
        <v>0</v>
      </c>
      <c r="P228" s="395">
        <v>30000</v>
      </c>
      <c r="Q228" s="404">
        <v>0</v>
      </c>
    </row>
    <row r="229" spans="3:21" x14ac:dyDescent="0.25">
      <c r="C229" t="s">
        <v>237</v>
      </c>
      <c r="F229" s="58" t="s">
        <v>199</v>
      </c>
      <c r="I229" s="395">
        <v>0</v>
      </c>
      <c r="J229" s="395">
        <v>1</v>
      </c>
      <c r="K229" s="395">
        <v>1</v>
      </c>
      <c r="L229" s="395">
        <v>1</v>
      </c>
      <c r="M229" s="395">
        <v>0</v>
      </c>
      <c r="N229" s="395">
        <v>0</v>
      </c>
      <c r="P229" s="395">
        <v>15000</v>
      </c>
      <c r="Q229" s="404">
        <v>0.8</v>
      </c>
    </row>
    <row r="230" spans="3:21" x14ac:dyDescent="0.25">
      <c r="F230" s="18"/>
    </row>
    <row r="231" spans="3:21" ht="13" x14ac:dyDescent="0.3">
      <c r="C231" s="110" t="s">
        <v>286</v>
      </c>
      <c r="D231" s="2"/>
      <c r="E231" s="2"/>
      <c r="F231" s="2"/>
      <c r="G231" s="2"/>
      <c r="H231" s="2"/>
      <c r="I231" s="381"/>
      <c r="J231" s="381"/>
      <c r="K231" s="381"/>
      <c r="L231" s="381"/>
      <c r="M231" s="381"/>
      <c r="N231" s="381"/>
      <c r="O231" s="381"/>
      <c r="P231" s="381"/>
      <c r="Q231" s="381"/>
      <c r="R231" s="381"/>
      <c r="S231" s="381"/>
      <c r="T231" s="381"/>
      <c r="U231" s="381"/>
    </row>
    <row r="232" spans="3:21" x14ac:dyDescent="0.25">
      <c r="C232" t="s">
        <v>229</v>
      </c>
      <c r="F232" s="58" t="s">
        <v>199</v>
      </c>
      <c r="I232" s="395">
        <v>0</v>
      </c>
      <c r="J232" s="395">
        <v>1</v>
      </c>
      <c r="K232" s="395">
        <v>1</v>
      </c>
      <c r="L232" s="395">
        <v>1</v>
      </c>
      <c r="M232" s="395">
        <v>1</v>
      </c>
      <c r="N232" s="395">
        <v>0</v>
      </c>
    </row>
    <row r="233" spans="3:21" ht="12.75" customHeight="1" x14ac:dyDescent="0.25">
      <c r="C233" t="s">
        <v>225</v>
      </c>
      <c r="F233" s="58" t="s">
        <v>199</v>
      </c>
      <c r="I233" s="397">
        <v>0</v>
      </c>
      <c r="J233" s="397">
        <v>0</v>
      </c>
      <c r="K233" s="397">
        <v>0</v>
      </c>
      <c r="L233" s="397">
        <v>0</v>
      </c>
      <c r="M233" s="397">
        <v>0</v>
      </c>
      <c r="N233" s="397">
        <v>0</v>
      </c>
    </row>
    <row r="234" spans="3:21" x14ac:dyDescent="0.25">
      <c r="C234" t="s">
        <v>227</v>
      </c>
      <c r="F234" s="58" t="s">
        <v>199</v>
      </c>
      <c r="I234" s="397">
        <v>2</v>
      </c>
      <c r="J234" s="397">
        <v>2</v>
      </c>
      <c r="K234" s="397">
        <v>2</v>
      </c>
      <c r="L234" s="397">
        <v>2</v>
      </c>
      <c r="M234" s="397">
        <v>0</v>
      </c>
      <c r="N234" s="397">
        <v>0</v>
      </c>
    </row>
    <row r="235" spans="3:21" x14ac:dyDescent="0.25">
      <c r="C235" t="s">
        <v>230</v>
      </c>
      <c r="F235" s="58" t="s">
        <v>199</v>
      </c>
      <c r="I235" s="395">
        <v>0</v>
      </c>
      <c r="J235" s="395">
        <v>0</v>
      </c>
      <c r="K235" s="395">
        <v>0</v>
      </c>
      <c r="L235" s="395">
        <v>0</v>
      </c>
      <c r="M235" s="395">
        <v>6</v>
      </c>
      <c r="N235" s="395">
        <v>0</v>
      </c>
    </row>
    <row r="236" spans="3:21" x14ac:dyDescent="0.25">
      <c r="C236" t="s">
        <v>231</v>
      </c>
      <c r="F236" s="58" t="s">
        <v>199</v>
      </c>
      <c r="I236" s="395">
        <v>0</v>
      </c>
      <c r="J236" s="395">
        <v>0</v>
      </c>
      <c r="K236" s="395">
        <v>0</v>
      </c>
      <c r="L236" s="395">
        <v>0</v>
      </c>
      <c r="M236" s="395">
        <v>0</v>
      </c>
      <c r="N236" s="395">
        <v>0</v>
      </c>
    </row>
    <row r="237" spans="3:21" x14ac:dyDescent="0.25">
      <c r="C237" t="s">
        <v>232</v>
      </c>
      <c r="F237" s="58" t="s">
        <v>199</v>
      </c>
      <c r="I237" s="395">
        <v>0</v>
      </c>
      <c r="J237" s="395">
        <v>0</v>
      </c>
      <c r="K237" s="395">
        <v>0</v>
      </c>
      <c r="L237" s="395">
        <v>0</v>
      </c>
      <c r="M237" s="395">
        <v>6</v>
      </c>
      <c r="N237" s="395">
        <v>0</v>
      </c>
    </row>
    <row r="238" spans="3:21" x14ac:dyDescent="0.25">
      <c r="C238" t="s">
        <v>233</v>
      </c>
      <c r="F238" s="58" t="s">
        <v>199</v>
      </c>
      <c r="I238" s="395">
        <v>0</v>
      </c>
      <c r="J238" s="395">
        <v>0</v>
      </c>
      <c r="K238" s="395">
        <v>0</v>
      </c>
      <c r="L238" s="395">
        <v>0</v>
      </c>
      <c r="M238" s="395">
        <v>6</v>
      </c>
      <c r="N238" s="395">
        <v>0</v>
      </c>
    </row>
    <row r="239" spans="3:21" x14ac:dyDescent="0.25">
      <c r="C239" t="s">
        <v>234</v>
      </c>
      <c r="F239" s="58" t="s">
        <v>199</v>
      </c>
      <c r="I239" s="395">
        <v>0</v>
      </c>
      <c r="J239" s="395">
        <v>0</v>
      </c>
      <c r="K239" s="395">
        <v>0</v>
      </c>
      <c r="L239" s="395">
        <v>0</v>
      </c>
      <c r="M239" s="395">
        <v>0</v>
      </c>
      <c r="N239" s="395">
        <v>0</v>
      </c>
    </row>
    <row r="240" spans="3:21" x14ac:dyDescent="0.25">
      <c r="C240" t="s">
        <v>235</v>
      </c>
      <c r="F240" s="58" t="s">
        <v>199</v>
      </c>
      <c r="I240" s="395">
        <v>0</v>
      </c>
      <c r="J240" s="395">
        <v>0</v>
      </c>
      <c r="K240" s="395">
        <v>0</v>
      </c>
      <c r="L240" s="395">
        <v>0</v>
      </c>
      <c r="M240" s="395">
        <v>1</v>
      </c>
      <c r="N240" s="395">
        <v>0</v>
      </c>
    </row>
    <row r="241" spans="3:21" x14ac:dyDescent="0.25">
      <c r="C241" t="s">
        <v>236</v>
      </c>
      <c r="F241" s="58" t="s">
        <v>199</v>
      </c>
      <c r="I241" s="395">
        <v>0</v>
      </c>
      <c r="J241" s="395">
        <v>0</v>
      </c>
      <c r="K241" s="395">
        <v>0</v>
      </c>
      <c r="L241" s="395">
        <v>0</v>
      </c>
      <c r="M241" s="395">
        <v>5</v>
      </c>
      <c r="N241" s="395">
        <v>0</v>
      </c>
    </row>
    <row r="242" spans="3:21" x14ac:dyDescent="0.25">
      <c r="C242" t="s">
        <v>237</v>
      </c>
      <c r="F242" s="58" t="s">
        <v>199</v>
      </c>
      <c r="I242" s="395">
        <v>0</v>
      </c>
      <c r="J242" s="395">
        <v>1</v>
      </c>
      <c r="K242" s="395">
        <v>1</v>
      </c>
      <c r="L242" s="395">
        <v>1</v>
      </c>
      <c r="M242" s="395">
        <v>1</v>
      </c>
      <c r="N242" s="395">
        <v>0</v>
      </c>
    </row>
    <row r="243" spans="3:21" x14ac:dyDescent="0.25">
      <c r="F243" s="18"/>
    </row>
    <row r="244" spans="3:21" ht="13" x14ac:dyDescent="0.3">
      <c r="C244" s="110" t="s">
        <v>287</v>
      </c>
      <c r="D244" s="2"/>
      <c r="E244" s="2"/>
      <c r="F244" s="2"/>
      <c r="G244" s="2"/>
      <c r="H244" s="2"/>
      <c r="I244" s="381"/>
      <c r="J244" s="381"/>
      <c r="K244" s="381"/>
      <c r="L244" s="381"/>
      <c r="M244" s="381"/>
      <c r="N244" s="381"/>
      <c r="O244" s="381"/>
      <c r="P244" s="381"/>
      <c r="Q244" s="381"/>
      <c r="R244" s="381"/>
      <c r="S244" s="381"/>
      <c r="T244" s="381"/>
      <c r="U244" s="381"/>
    </row>
    <row r="245" spans="3:21" x14ac:dyDescent="0.25">
      <c r="C245" t="s">
        <v>229</v>
      </c>
      <c r="F245" s="58" t="s">
        <v>199</v>
      </c>
      <c r="I245" s="395">
        <v>0</v>
      </c>
      <c r="J245" s="395">
        <v>0</v>
      </c>
      <c r="K245" s="395">
        <v>0</v>
      </c>
      <c r="L245" s="397">
        <v>3</v>
      </c>
      <c r="M245" s="395">
        <v>0</v>
      </c>
      <c r="N245" s="395">
        <v>0</v>
      </c>
      <c r="R245" s="410"/>
    </row>
    <row r="246" spans="3:21" ht="12.75" customHeight="1" x14ac:dyDescent="0.25">
      <c r="C246" t="s">
        <v>225</v>
      </c>
      <c r="F246" s="58" t="s">
        <v>199</v>
      </c>
      <c r="I246" s="397">
        <v>0</v>
      </c>
      <c r="J246" s="397">
        <v>0</v>
      </c>
      <c r="K246" s="397">
        <v>0</v>
      </c>
      <c r="L246" s="397">
        <v>0</v>
      </c>
      <c r="M246" s="397">
        <v>0</v>
      </c>
      <c r="N246" s="397">
        <v>0</v>
      </c>
    </row>
    <row r="247" spans="3:21" x14ac:dyDescent="0.25">
      <c r="C247" t="s">
        <v>227</v>
      </c>
      <c r="F247" s="58" t="s">
        <v>199</v>
      </c>
      <c r="I247" s="397">
        <v>0</v>
      </c>
      <c r="J247" s="397">
        <v>0</v>
      </c>
      <c r="K247" s="397">
        <v>0</v>
      </c>
      <c r="L247" s="397">
        <v>3</v>
      </c>
      <c r="M247" s="397">
        <v>0</v>
      </c>
      <c r="N247" s="397">
        <v>0</v>
      </c>
    </row>
    <row r="248" spans="3:21" x14ac:dyDescent="0.25">
      <c r="C248" t="s">
        <v>230</v>
      </c>
      <c r="F248" s="58" t="s">
        <v>199</v>
      </c>
      <c r="I248" s="395">
        <v>0</v>
      </c>
      <c r="J248" s="395">
        <v>0</v>
      </c>
      <c r="K248" s="395">
        <v>0</v>
      </c>
      <c r="L248" s="395">
        <v>2</v>
      </c>
      <c r="M248" s="395">
        <v>0</v>
      </c>
      <c r="N248" s="395">
        <v>0</v>
      </c>
    </row>
    <row r="249" spans="3:21" x14ac:dyDescent="0.25">
      <c r="C249" t="s">
        <v>231</v>
      </c>
      <c r="F249" s="58" t="s">
        <v>199</v>
      </c>
      <c r="I249" s="395">
        <v>0</v>
      </c>
      <c r="J249" s="395">
        <v>0</v>
      </c>
      <c r="K249" s="395">
        <v>0</v>
      </c>
      <c r="L249" s="395">
        <v>0</v>
      </c>
      <c r="M249" s="395">
        <v>0</v>
      </c>
      <c r="N249" s="395">
        <v>0</v>
      </c>
    </row>
    <row r="250" spans="3:21" x14ac:dyDescent="0.25">
      <c r="C250" t="s">
        <v>232</v>
      </c>
      <c r="F250" s="58" t="s">
        <v>199</v>
      </c>
      <c r="I250" s="395">
        <v>0</v>
      </c>
      <c r="J250" s="395">
        <v>0</v>
      </c>
      <c r="K250" s="395">
        <v>0</v>
      </c>
      <c r="L250" s="395">
        <v>0</v>
      </c>
      <c r="M250" s="395">
        <v>0</v>
      </c>
      <c r="N250" s="395">
        <v>0</v>
      </c>
    </row>
    <row r="251" spans="3:21" x14ac:dyDescent="0.25">
      <c r="C251" t="s">
        <v>233</v>
      </c>
      <c r="F251" s="58" t="s">
        <v>199</v>
      </c>
      <c r="I251" s="395">
        <v>0</v>
      </c>
      <c r="J251" s="395">
        <v>0</v>
      </c>
      <c r="K251" s="395">
        <v>0</v>
      </c>
      <c r="L251" s="395">
        <v>0</v>
      </c>
      <c r="M251" s="395">
        <v>0</v>
      </c>
      <c r="N251" s="395">
        <v>0</v>
      </c>
    </row>
    <row r="252" spans="3:21" x14ac:dyDescent="0.25">
      <c r="C252" t="s">
        <v>234</v>
      </c>
      <c r="F252" s="58" t="s">
        <v>199</v>
      </c>
      <c r="I252" s="395">
        <v>0</v>
      </c>
      <c r="J252" s="395">
        <v>0</v>
      </c>
      <c r="K252" s="395">
        <v>0</v>
      </c>
      <c r="L252" s="395">
        <v>0</v>
      </c>
      <c r="M252" s="395">
        <v>0</v>
      </c>
      <c r="N252" s="395">
        <v>0</v>
      </c>
    </row>
    <row r="253" spans="3:21" x14ac:dyDescent="0.25">
      <c r="C253" t="s">
        <v>235</v>
      </c>
      <c r="F253" s="58" t="s">
        <v>199</v>
      </c>
      <c r="I253" s="395">
        <v>0</v>
      </c>
      <c r="J253" s="395">
        <v>0</v>
      </c>
      <c r="K253" s="395">
        <v>0</v>
      </c>
      <c r="L253" s="395">
        <v>0</v>
      </c>
      <c r="M253" s="395">
        <v>0</v>
      </c>
      <c r="N253" s="395">
        <v>0</v>
      </c>
    </row>
    <row r="254" spans="3:21" x14ac:dyDescent="0.25">
      <c r="C254" t="s">
        <v>236</v>
      </c>
      <c r="F254" s="58" t="s">
        <v>199</v>
      </c>
      <c r="I254" s="395">
        <v>0</v>
      </c>
      <c r="J254" s="395">
        <v>0</v>
      </c>
      <c r="K254" s="395">
        <v>0</v>
      </c>
      <c r="L254" s="395">
        <v>0</v>
      </c>
      <c r="M254" s="395">
        <v>0</v>
      </c>
      <c r="N254" s="395">
        <v>0</v>
      </c>
    </row>
    <row r="255" spans="3:21" x14ac:dyDescent="0.25">
      <c r="C255" t="s">
        <v>237</v>
      </c>
      <c r="F255" s="58" t="s">
        <v>199</v>
      </c>
      <c r="I255" s="395">
        <v>0</v>
      </c>
      <c r="J255" s="395">
        <v>0</v>
      </c>
      <c r="K255" s="395">
        <v>0</v>
      </c>
      <c r="L255" s="397">
        <v>1</v>
      </c>
      <c r="M255" s="395">
        <v>0</v>
      </c>
      <c r="N255" s="395">
        <v>0</v>
      </c>
    </row>
    <row r="256" spans="3:21" x14ac:dyDescent="0.25">
      <c r="F256" s="18"/>
    </row>
    <row r="257" spans="2:21" ht="13" x14ac:dyDescent="0.3">
      <c r="C257" s="110" t="s">
        <v>288</v>
      </c>
      <c r="D257" s="2"/>
      <c r="E257" s="2"/>
      <c r="F257" s="2"/>
      <c r="G257" s="2"/>
      <c r="H257" s="2"/>
      <c r="I257" s="381"/>
      <c r="J257" s="381"/>
      <c r="K257" s="381"/>
      <c r="L257" s="381"/>
      <c r="M257" s="381"/>
      <c r="N257" s="381"/>
      <c r="O257" s="381"/>
      <c r="P257" s="381"/>
      <c r="Q257" s="381"/>
      <c r="R257" s="381"/>
      <c r="S257" s="381"/>
      <c r="T257" s="381"/>
      <c r="U257" s="381"/>
    </row>
    <row r="258" spans="2:21" x14ac:dyDescent="0.25">
      <c r="C258" t="s">
        <v>242</v>
      </c>
      <c r="F258" s="58" t="s">
        <v>212</v>
      </c>
      <c r="I258" s="392">
        <v>45108</v>
      </c>
      <c r="J258" s="392">
        <v>45108</v>
      </c>
      <c r="K258" s="392">
        <v>45108</v>
      </c>
      <c r="L258" s="392">
        <v>45108</v>
      </c>
      <c r="M258" s="392">
        <v>45108</v>
      </c>
      <c r="N258" s="392">
        <v>45108</v>
      </c>
    </row>
    <row r="259" spans="2:21" x14ac:dyDescent="0.25">
      <c r="C259" t="s">
        <v>243</v>
      </c>
      <c r="F259" s="58" t="s">
        <v>244</v>
      </c>
      <c r="I259" s="395">
        <v>12</v>
      </c>
      <c r="J259" s="395">
        <v>12</v>
      </c>
      <c r="K259" s="395">
        <v>12</v>
      </c>
      <c r="L259" s="395">
        <v>12</v>
      </c>
      <c r="M259" s="395">
        <v>12</v>
      </c>
      <c r="N259" s="395">
        <v>12</v>
      </c>
    </row>
    <row r="260" spans="2:21" x14ac:dyDescent="0.25">
      <c r="F260" s="52"/>
    </row>
    <row r="261" spans="2:21" ht="13" x14ac:dyDescent="0.3">
      <c r="B261" s="108" t="s">
        <v>289</v>
      </c>
      <c r="C261" s="108"/>
      <c r="D261" s="118"/>
      <c r="E261" s="117"/>
      <c r="F261" s="117"/>
      <c r="G261" s="117"/>
      <c r="H261" s="117"/>
      <c r="I261" s="387"/>
      <c r="J261" s="387"/>
      <c r="K261" s="387"/>
      <c r="L261" s="387"/>
      <c r="M261" s="387"/>
      <c r="N261" s="387"/>
      <c r="O261" s="387"/>
      <c r="P261" s="387"/>
      <c r="Q261" s="387"/>
      <c r="R261" s="387"/>
      <c r="S261" s="387"/>
      <c r="T261" s="387"/>
      <c r="U261" s="387"/>
    </row>
    <row r="262" spans="2:21" ht="13" x14ac:dyDescent="0.3">
      <c r="C262" s="110" t="s">
        <v>86</v>
      </c>
      <c r="D262" s="132"/>
      <c r="E262" s="34"/>
      <c r="F262" s="34"/>
      <c r="G262" s="34"/>
      <c r="H262" s="34"/>
      <c r="I262" s="418"/>
      <c r="J262" s="418"/>
      <c r="K262" s="418"/>
      <c r="L262" s="418"/>
      <c r="M262" s="418"/>
      <c r="N262" s="418"/>
      <c r="O262" s="418"/>
      <c r="P262" s="383" t="s">
        <v>290</v>
      </c>
      <c r="Q262" s="383" t="s">
        <v>291</v>
      </c>
      <c r="R262" s="383" t="s">
        <v>292</v>
      </c>
      <c r="S262" s="383" t="s">
        <v>293</v>
      </c>
      <c r="T262" s="383" t="s">
        <v>294</v>
      </c>
      <c r="U262" s="383" t="s">
        <v>295</v>
      </c>
    </row>
    <row r="263" spans="2:21" x14ac:dyDescent="0.25">
      <c r="C263" s="78" t="s">
        <v>296</v>
      </c>
      <c r="F263" s="58" t="s">
        <v>297</v>
      </c>
      <c r="P263" s="419">
        <v>44927</v>
      </c>
      <c r="Q263" s="419">
        <v>45473</v>
      </c>
      <c r="R263" s="397">
        <v>9083487.9406307973</v>
      </c>
      <c r="S263" s="420">
        <v>0</v>
      </c>
      <c r="T263" s="420">
        <v>0</v>
      </c>
      <c r="U263" s="397">
        <v>0</v>
      </c>
    </row>
    <row r="264" spans="2:21" x14ac:dyDescent="0.25">
      <c r="C264" s="78" t="s">
        <v>298</v>
      </c>
      <c r="F264" s="58" t="s">
        <v>297</v>
      </c>
      <c r="P264" s="419">
        <v>45200</v>
      </c>
      <c r="Q264" s="419">
        <v>46387</v>
      </c>
      <c r="R264" s="397">
        <v>2415384.6153846155</v>
      </c>
      <c r="S264" s="420">
        <v>0</v>
      </c>
      <c r="T264" s="420">
        <v>0</v>
      </c>
      <c r="U264" s="397">
        <v>0</v>
      </c>
    </row>
    <row r="265" spans="2:21" x14ac:dyDescent="0.25">
      <c r="C265" s="78" t="s">
        <v>488</v>
      </c>
      <c r="F265" s="58" t="s">
        <v>297</v>
      </c>
      <c r="P265" s="420">
        <v>0</v>
      </c>
      <c r="Q265" s="420">
        <v>0</v>
      </c>
      <c r="R265" s="397">
        <v>0</v>
      </c>
      <c r="S265" s="420">
        <v>46388</v>
      </c>
      <c r="T265" s="420">
        <v>48579</v>
      </c>
      <c r="U265" s="397">
        <v>3000000</v>
      </c>
    </row>
    <row r="266" spans="2:21" x14ac:dyDescent="0.25">
      <c r="C266" s="78" t="s">
        <v>487</v>
      </c>
      <c r="F266" s="58" t="s">
        <v>297</v>
      </c>
      <c r="P266" s="420">
        <v>0</v>
      </c>
      <c r="Q266" s="420">
        <v>0</v>
      </c>
      <c r="R266" s="397">
        <v>0</v>
      </c>
      <c r="S266" s="420">
        <v>0</v>
      </c>
      <c r="T266" s="420">
        <v>0</v>
      </c>
      <c r="U266" s="397">
        <v>0</v>
      </c>
    </row>
    <row r="267" spans="2:21" x14ac:dyDescent="0.25">
      <c r="C267" s="78" t="s">
        <v>300</v>
      </c>
      <c r="F267" s="58" t="s">
        <v>297</v>
      </c>
      <c r="P267" s="419">
        <v>44927</v>
      </c>
      <c r="Q267" s="419">
        <v>46022</v>
      </c>
      <c r="R267" s="397">
        <v>150000</v>
      </c>
      <c r="S267" s="419">
        <v>46023</v>
      </c>
      <c r="T267" s="420">
        <v>48579</v>
      </c>
      <c r="U267" s="397">
        <v>100000</v>
      </c>
    </row>
    <row r="268" spans="2:21" x14ac:dyDescent="0.25">
      <c r="C268" s="78" t="s">
        <v>301</v>
      </c>
      <c r="F268" s="58" t="s">
        <v>297</v>
      </c>
      <c r="P268" s="419">
        <v>44927</v>
      </c>
      <c r="Q268" s="419">
        <v>45016</v>
      </c>
      <c r="R268" s="397">
        <v>290400</v>
      </c>
      <c r="S268" s="420">
        <v>0</v>
      </c>
      <c r="T268" s="420">
        <v>0</v>
      </c>
      <c r="U268" s="397">
        <v>0</v>
      </c>
    </row>
    <row r="269" spans="2:21" x14ac:dyDescent="0.25">
      <c r="C269" s="78" t="s">
        <v>302</v>
      </c>
      <c r="F269" s="58" t="s">
        <v>297</v>
      </c>
      <c r="P269" s="419">
        <v>44927</v>
      </c>
      <c r="Q269" s="419">
        <v>44985</v>
      </c>
      <c r="R269" s="397">
        <v>1528421.0526315789</v>
      </c>
      <c r="S269" s="420">
        <v>0</v>
      </c>
      <c r="T269" s="420">
        <v>0</v>
      </c>
      <c r="U269" s="397">
        <v>0</v>
      </c>
    </row>
    <row r="270" spans="2:21" x14ac:dyDescent="0.25">
      <c r="C270" s="78" t="s">
        <v>303</v>
      </c>
      <c r="F270" s="58" t="s">
        <v>297</v>
      </c>
      <c r="P270" s="419">
        <v>44927</v>
      </c>
      <c r="Q270" s="419">
        <v>45016</v>
      </c>
      <c r="R270" s="397">
        <v>871200</v>
      </c>
      <c r="S270" s="420">
        <v>0</v>
      </c>
      <c r="T270" s="420">
        <v>0</v>
      </c>
      <c r="U270" s="397">
        <v>0</v>
      </c>
    </row>
    <row r="271" spans="2:21" x14ac:dyDescent="0.25">
      <c r="C271" s="25"/>
      <c r="D271" s="18"/>
    </row>
    <row r="272" spans="2:21" ht="13" x14ac:dyDescent="0.3">
      <c r="B272" s="108" t="s">
        <v>304</v>
      </c>
      <c r="C272" s="108"/>
      <c r="D272" s="118"/>
      <c r="E272" s="117"/>
      <c r="F272" s="117"/>
      <c r="G272" s="117"/>
      <c r="H272" s="117"/>
      <c r="I272" s="387"/>
      <c r="J272" s="387"/>
      <c r="K272" s="387"/>
      <c r="L272" s="387"/>
      <c r="M272" s="387"/>
      <c r="N272" s="387"/>
      <c r="O272" s="387"/>
      <c r="P272" s="387"/>
      <c r="Q272" s="387"/>
      <c r="R272" s="387"/>
      <c r="S272" s="387"/>
      <c r="T272" s="387"/>
      <c r="U272" s="387"/>
    </row>
    <row r="273" spans="1:22" ht="13" x14ac:dyDescent="0.3">
      <c r="C273" s="110" t="s">
        <v>305</v>
      </c>
      <c r="D273" s="132"/>
      <c r="E273" s="34"/>
      <c r="F273" s="34"/>
      <c r="G273" s="34"/>
      <c r="H273" s="34"/>
      <c r="I273" s="418"/>
      <c r="J273" s="418"/>
      <c r="K273" s="418"/>
      <c r="L273" s="418"/>
      <c r="M273" s="418"/>
      <c r="N273" s="418"/>
      <c r="O273" s="418"/>
      <c r="P273" s="383" t="s">
        <v>290</v>
      </c>
      <c r="Q273" s="383" t="s">
        <v>291</v>
      </c>
      <c r="R273" s="383" t="s">
        <v>292</v>
      </c>
      <c r="S273" s="383" t="s">
        <v>293</v>
      </c>
      <c r="T273" s="383" t="s">
        <v>294</v>
      </c>
      <c r="U273" s="383" t="s">
        <v>295</v>
      </c>
    </row>
    <row r="274" spans="1:22" x14ac:dyDescent="0.25">
      <c r="C274" s="78" t="s">
        <v>306</v>
      </c>
      <c r="D274" s="78"/>
      <c r="F274" s="58" t="s">
        <v>297</v>
      </c>
      <c r="P274" s="419">
        <v>45017</v>
      </c>
      <c r="Q274" s="419">
        <v>45322</v>
      </c>
      <c r="R274" s="397">
        <v>178000</v>
      </c>
      <c r="S274" s="420">
        <v>0</v>
      </c>
      <c r="T274" s="420">
        <v>0</v>
      </c>
      <c r="U274" s="397">
        <v>0</v>
      </c>
    </row>
    <row r="275" spans="1:22" x14ac:dyDescent="0.25">
      <c r="C275" s="78" t="s">
        <v>307</v>
      </c>
      <c r="D275" s="78"/>
      <c r="F275" s="58" t="s">
        <v>297</v>
      </c>
      <c r="P275" s="419">
        <v>45383</v>
      </c>
      <c r="Q275" s="419">
        <v>45535</v>
      </c>
      <c r="R275" s="397">
        <v>530000</v>
      </c>
      <c r="S275" s="420">
        <v>0</v>
      </c>
      <c r="T275" s="420">
        <v>0</v>
      </c>
      <c r="U275" s="397">
        <v>0</v>
      </c>
    </row>
    <row r="276" spans="1:22" x14ac:dyDescent="0.25">
      <c r="C276" s="78" t="s">
        <v>308</v>
      </c>
      <c r="D276" s="78"/>
      <c r="F276" s="58" t="s">
        <v>297</v>
      </c>
      <c r="P276" s="419">
        <v>45323</v>
      </c>
      <c r="Q276" s="419">
        <v>45596</v>
      </c>
      <c r="R276" s="397">
        <v>4000000</v>
      </c>
      <c r="S276" s="419">
        <v>45597</v>
      </c>
      <c r="T276" s="419">
        <v>48579</v>
      </c>
      <c r="U276" s="397">
        <v>137755.10204081633</v>
      </c>
    </row>
    <row r="277" spans="1:22" x14ac:dyDescent="0.25">
      <c r="C277" s="78" t="s">
        <v>309</v>
      </c>
      <c r="D277" s="78"/>
      <c r="F277" s="58" t="s">
        <v>297</v>
      </c>
      <c r="P277" s="419">
        <v>44927</v>
      </c>
      <c r="Q277" s="419">
        <v>45657</v>
      </c>
      <c r="R277" s="397">
        <v>1000000</v>
      </c>
      <c r="S277" s="419">
        <v>45658</v>
      </c>
      <c r="T277" s="419">
        <v>48579</v>
      </c>
      <c r="U277" s="397">
        <f>1000000/YEARFRAC(S277,T277)</f>
        <v>125000</v>
      </c>
    </row>
    <row r="278" spans="1:22" x14ac:dyDescent="0.25">
      <c r="C278" s="78" t="s">
        <v>310</v>
      </c>
      <c r="D278" s="78"/>
      <c r="F278" s="58" t="s">
        <v>297</v>
      </c>
      <c r="P278" s="419">
        <v>44927</v>
      </c>
      <c r="Q278" s="419">
        <v>46022</v>
      </c>
      <c r="R278" s="397">
        <v>400000</v>
      </c>
      <c r="S278" s="419">
        <v>46023</v>
      </c>
      <c r="T278" s="419">
        <v>48579</v>
      </c>
      <c r="U278" s="397">
        <f>5*120000/YEARFRAC(S278,T278)</f>
        <v>85714.28571428571</v>
      </c>
    </row>
    <row r="279" spans="1:22" x14ac:dyDescent="0.25">
      <c r="C279" s="78" t="s">
        <v>311</v>
      </c>
      <c r="D279" s="78"/>
      <c r="F279" s="58" t="s">
        <v>297</v>
      </c>
      <c r="P279" s="419">
        <v>44927</v>
      </c>
      <c r="Q279" s="419">
        <v>45657</v>
      </c>
      <c r="R279" s="397">
        <v>600000</v>
      </c>
      <c r="S279" s="420">
        <v>0</v>
      </c>
      <c r="T279" s="420">
        <v>0</v>
      </c>
      <c r="U279" s="397">
        <v>0</v>
      </c>
    </row>
    <row r="280" spans="1:22" x14ac:dyDescent="0.25">
      <c r="C280" s="25"/>
      <c r="D280" s="18"/>
    </row>
    <row r="281" spans="1:22" ht="13" x14ac:dyDescent="0.3">
      <c r="B281" s="108" t="s">
        <v>312</v>
      </c>
      <c r="C281" s="108"/>
      <c r="D281" s="118"/>
      <c r="E281" s="117"/>
      <c r="F281" s="117"/>
      <c r="G281" s="117"/>
      <c r="H281" s="117"/>
      <c r="I281" s="387"/>
      <c r="J281" s="387"/>
      <c r="K281" s="387"/>
      <c r="L281" s="387"/>
      <c r="M281" s="387"/>
      <c r="N281" s="387"/>
      <c r="O281" s="387"/>
      <c r="P281" s="387"/>
      <c r="Q281" s="387"/>
      <c r="R281" s="387"/>
      <c r="S281" s="387"/>
      <c r="T281" s="387"/>
      <c r="U281" s="387"/>
    </row>
    <row r="282" spans="1:22" ht="13" x14ac:dyDescent="0.3">
      <c r="C282" s="110" t="s">
        <v>312</v>
      </c>
      <c r="D282" s="132"/>
      <c r="E282" s="34"/>
      <c r="F282" s="34"/>
      <c r="G282" s="34"/>
      <c r="H282" s="34"/>
      <c r="I282" s="418"/>
      <c r="J282" s="418"/>
      <c r="K282" s="418"/>
      <c r="L282" s="418"/>
      <c r="M282" s="418"/>
      <c r="N282" s="418"/>
      <c r="O282" s="418"/>
      <c r="P282" s="383" t="s">
        <v>290</v>
      </c>
      <c r="Q282" s="383" t="s">
        <v>291</v>
      </c>
      <c r="R282" s="383" t="s">
        <v>292</v>
      </c>
      <c r="S282" s="383" t="s">
        <v>293</v>
      </c>
      <c r="T282" s="383" t="s">
        <v>294</v>
      </c>
      <c r="U282" s="383" t="s">
        <v>295</v>
      </c>
    </row>
    <row r="283" spans="1:22" x14ac:dyDescent="0.25">
      <c r="C283" s="78" t="s">
        <v>313</v>
      </c>
      <c r="D283" s="78"/>
      <c r="F283" s="58" t="s">
        <v>297</v>
      </c>
      <c r="P283" s="419">
        <v>44927</v>
      </c>
      <c r="Q283" s="419">
        <v>46387</v>
      </c>
      <c r="R283" s="397">
        <v>11803519.512328764</v>
      </c>
      <c r="S283" s="420">
        <v>0</v>
      </c>
      <c r="T283" s="420">
        <v>0</v>
      </c>
      <c r="U283" s="397">
        <v>0</v>
      </c>
    </row>
    <row r="284" spans="1:22" x14ac:dyDescent="0.25">
      <c r="C284" s="78" t="s">
        <v>314</v>
      </c>
      <c r="D284" s="78"/>
      <c r="F284" s="58" t="s">
        <v>297</v>
      </c>
      <c r="P284" s="419">
        <v>44927</v>
      </c>
      <c r="Q284" s="419">
        <v>46022</v>
      </c>
      <c r="R284" s="397">
        <v>760000</v>
      </c>
      <c r="S284" s="419">
        <v>46023</v>
      </c>
      <c r="T284" s="419">
        <v>47149</v>
      </c>
      <c r="U284" s="397">
        <v>291891.89189189189</v>
      </c>
    </row>
    <row r="285" spans="1:22" x14ac:dyDescent="0.25">
      <c r="F285" s="8"/>
    </row>
    <row r="286" spans="1:22" ht="13" x14ac:dyDescent="0.25">
      <c r="A286" s="60"/>
      <c r="B286" s="60" t="s">
        <v>46</v>
      </c>
      <c r="C286" s="60"/>
      <c r="D286" s="60"/>
      <c r="E286" s="60"/>
      <c r="F286" s="60"/>
      <c r="G286" s="60"/>
      <c r="H286" s="60"/>
      <c r="I286" s="421"/>
      <c r="J286" s="421"/>
      <c r="K286" s="421"/>
      <c r="L286" s="421"/>
      <c r="M286" s="421"/>
      <c r="N286" s="421"/>
      <c r="O286" s="421"/>
      <c r="P286" s="421"/>
      <c r="Q286" s="421"/>
      <c r="R286" s="421"/>
      <c r="S286" s="421"/>
      <c r="T286" s="421"/>
      <c r="U286" s="421"/>
      <c r="V286" s="421"/>
    </row>
    <row r="287" spans="1:22" x14ac:dyDescent="0.25">
      <c r="F287" s="8"/>
    </row>
    <row r="288" spans="1:22" hidden="1" x14ac:dyDescent="0.25">
      <c r="F288" s="8"/>
    </row>
    <row r="289" spans="6:6" hidden="1" x14ac:dyDescent="0.25">
      <c r="F289" s="8"/>
    </row>
    <row r="290" spans="6:6" hidden="1" x14ac:dyDescent="0.25">
      <c r="F290" s="8"/>
    </row>
    <row r="291" spans="6:6" hidden="1" x14ac:dyDescent="0.25">
      <c r="F291" s="8"/>
    </row>
    <row r="292" spans="6:6" hidden="1" x14ac:dyDescent="0.25">
      <c r="F292" s="8"/>
    </row>
    <row r="293" spans="6:6" hidden="1" x14ac:dyDescent="0.25">
      <c r="F293" s="8"/>
    </row>
    <row r="294" spans="6:6" hidden="1" x14ac:dyDescent="0.25">
      <c r="F294" s="8"/>
    </row>
    <row r="295" spans="6:6" hidden="1" x14ac:dyDescent="0.25">
      <c r="F295" s="8"/>
    </row>
    <row r="296" spans="6:6" hidden="1" x14ac:dyDescent="0.25">
      <c r="F296" s="8"/>
    </row>
    <row r="297" spans="6:6" hidden="1" x14ac:dyDescent="0.25">
      <c r="F297" s="8"/>
    </row>
    <row r="298" spans="6:6" hidden="1" x14ac:dyDescent="0.25">
      <c r="F298" s="8"/>
    </row>
    <row r="299" spans="6:6" hidden="1" x14ac:dyDescent="0.25">
      <c r="F299" s="8"/>
    </row>
    <row r="300" spans="6:6" hidden="1" x14ac:dyDescent="0.25">
      <c r="F300" s="8"/>
    </row>
    <row r="301" spans="6:6" hidden="1" x14ac:dyDescent="0.25">
      <c r="F301" s="8"/>
    </row>
    <row r="302" spans="6:6" hidden="1" x14ac:dyDescent="0.25">
      <c r="F302" s="8"/>
    </row>
    <row r="303" spans="6:6" hidden="1" x14ac:dyDescent="0.25">
      <c r="F303" s="8"/>
    </row>
    <row r="304" spans="6:6" hidden="1" x14ac:dyDescent="0.25">
      <c r="F304" s="8"/>
    </row>
    <row r="305" spans="6:6" hidden="1" x14ac:dyDescent="0.25">
      <c r="F305" s="8"/>
    </row>
    <row r="306" spans="6:6" hidden="1" x14ac:dyDescent="0.25">
      <c r="F306" s="8"/>
    </row>
    <row r="307" spans="6:6" hidden="1" x14ac:dyDescent="0.25">
      <c r="F307" s="8"/>
    </row>
    <row r="308" spans="6:6" hidden="1" x14ac:dyDescent="0.25">
      <c r="F308" s="8"/>
    </row>
    <row r="309" spans="6:6" hidden="1" x14ac:dyDescent="0.25">
      <c r="F309" s="8"/>
    </row>
    <row r="310" spans="6:6" hidden="1" x14ac:dyDescent="0.25">
      <c r="F310" s="8"/>
    </row>
    <row r="311" spans="6:6" hidden="1" x14ac:dyDescent="0.25">
      <c r="F311" s="8"/>
    </row>
    <row r="312" spans="6:6" hidden="1" x14ac:dyDescent="0.25">
      <c r="F312" s="8"/>
    </row>
    <row r="313" spans="6:6" hidden="1" x14ac:dyDescent="0.25">
      <c r="F313" s="8"/>
    </row>
  </sheetData>
  <sheetProtection formatCells="0"/>
  <pageMargins left="0.7" right="0.7" top="0.75" bottom="0.75" header="0.3" footer="0.3"/>
  <pageSetup paperSize="9" orientation="portrait" horizontalDpi="1200" verticalDpi="1200" r:id="rId1"/>
  <rowBreaks count="1" manualBreakCount="1">
    <brk id="99" max="16383"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ACA2-C3D2-463B-BE1A-C7BBBBC7BC69}">
  <sheetPr codeName="Sheet8">
    <tabColor rgb="FF253C4C"/>
  </sheetPr>
  <dimension ref="A1:AL32"/>
  <sheetViews>
    <sheetView zoomScale="115" zoomScaleNormal="115" workbookViewId="0">
      <selection sqref="A1:O32"/>
    </sheetView>
  </sheetViews>
  <sheetFormatPr defaultColWidth="0" defaultRowHeight="12.5" zeroHeight="1" x14ac:dyDescent="0.25"/>
  <cols>
    <col min="1" max="15" width="8.7265625" customWidth="1"/>
    <col min="16" max="38" width="11.54296875" hidden="1" customWidth="1"/>
  </cols>
  <sheetData>
    <row r="1" spans="1:15" ht="14.5" customHeight="1" x14ac:dyDescent="0.25">
      <c r="A1" s="549" t="s">
        <v>30</v>
      </c>
      <c r="B1" s="550"/>
      <c r="C1" s="550"/>
      <c r="D1" s="550"/>
      <c r="E1" s="550"/>
      <c r="F1" s="550"/>
      <c r="G1" s="550"/>
      <c r="H1" s="550"/>
      <c r="I1" s="550"/>
      <c r="J1" s="550"/>
      <c r="K1" s="550"/>
      <c r="L1" s="550"/>
      <c r="M1" s="550"/>
      <c r="N1" s="550"/>
      <c r="O1" s="551"/>
    </row>
    <row r="2" spans="1:15" ht="14.5" customHeight="1" x14ac:dyDescent="0.25">
      <c r="A2" s="552"/>
      <c r="B2" s="553"/>
      <c r="C2" s="553"/>
      <c r="D2" s="553"/>
      <c r="E2" s="553"/>
      <c r="F2" s="553"/>
      <c r="G2" s="553"/>
      <c r="H2" s="553"/>
      <c r="I2" s="553"/>
      <c r="J2" s="553"/>
      <c r="K2" s="553"/>
      <c r="L2" s="553"/>
      <c r="M2" s="553"/>
      <c r="N2" s="553"/>
      <c r="O2" s="554"/>
    </row>
    <row r="3" spans="1:15" ht="14.5" customHeight="1" x14ac:dyDescent="0.25">
      <c r="A3" s="552"/>
      <c r="B3" s="553"/>
      <c r="C3" s="553"/>
      <c r="D3" s="553"/>
      <c r="E3" s="553"/>
      <c r="F3" s="553"/>
      <c r="G3" s="553"/>
      <c r="H3" s="553"/>
      <c r="I3" s="553"/>
      <c r="J3" s="553"/>
      <c r="K3" s="553"/>
      <c r="L3" s="553"/>
      <c r="M3" s="553"/>
      <c r="N3" s="553"/>
      <c r="O3" s="554"/>
    </row>
    <row r="4" spans="1:15" ht="14.5" customHeight="1" x14ac:dyDescent="0.25">
      <c r="A4" s="552"/>
      <c r="B4" s="553"/>
      <c r="C4" s="553"/>
      <c r="D4" s="553"/>
      <c r="E4" s="553"/>
      <c r="F4" s="553"/>
      <c r="G4" s="553"/>
      <c r="H4" s="553"/>
      <c r="I4" s="553"/>
      <c r="J4" s="553"/>
      <c r="K4" s="553"/>
      <c r="L4" s="553"/>
      <c r="M4" s="553"/>
      <c r="N4" s="553"/>
      <c r="O4" s="554"/>
    </row>
    <row r="5" spans="1:15" ht="14.5" customHeight="1" x14ac:dyDescent="0.25">
      <c r="A5" s="552"/>
      <c r="B5" s="553"/>
      <c r="C5" s="553"/>
      <c r="D5" s="553"/>
      <c r="E5" s="553"/>
      <c r="F5" s="553"/>
      <c r="G5" s="553"/>
      <c r="H5" s="553"/>
      <c r="I5" s="553"/>
      <c r="J5" s="553"/>
      <c r="K5" s="553"/>
      <c r="L5" s="553"/>
      <c r="M5" s="553"/>
      <c r="N5" s="553"/>
      <c r="O5" s="554"/>
    </row>
    <row r="6" spans="1:15" ht="14.5" customHeight="1" x14ac:dyDescent="0.25">
      <c r="A6" s="552"/>
      <c r="B6" s="553"/>
      <c r="C6" s="553"/>
      <c r="D6" s="553"/>
      <c r="E6" s="553"/>
      <c r="F6" s="553"/>
      <c r="G6" s="553"/>
      <c r="H6" s="553"/>
      <c r="I6" s="553"/>
      <c r="J6" s="553"/>
      <c r="K6" s="553"/>
      <c r="L6" s="553"/>
      <c r="M6" s="553"/>
      <c r="N6" s="553"/>
      <c r="O6" s="554"/>
    </row>
    <row r="7" spans="1:15" ht="14.5" customHeight="1" x14ac:dyDescent="0.25">
      <c r="A7" s="552"/>
      <c r="B7" s="553"/>
      <c r="C7" s="553"/>
      <c r="D7" s="553"/>
      <c r="E7" s="553"/>
      <c r="F7" s="553"/>
      <c r="G7" s="553"/>
      <c r="H7" s="553"/>
      <c r="I7" s="553"/>
      <c r="J7" s="553"/>
      <c r="K7" s="553"/>
      <c r="L7" s="553"/>
      <c r="M7" s="553"/>
      <c r="N7" s="553"/>
      <c r="O7" s="554"/>
    </row>
    <row r="8" spans="1:15" ht="14.5" customHeight="1" x14ac:dyDescent="0.25">
      <c r="A8" s="552"/>
      <c r="B8" s="553"/>
      <c r="C8" s="553"/>
      <c r="D8" s="553"/>
      <c r="E8" s="553"/>
      <c r="F8" s="553"/>
      <c r="G8" s="553"/>
      <c r="H8" s="553"/>
      <c r="I8" s="553"/>
      <c r="J8" s="553"/>
      <c r="K8" s="553"/>
      <c r="L8" s="553"/>
      <c r="M8" s="553"/>
      <c r="N8" s="553"/>
      <c r="O8" s="554"/>
    </row>
    <row r="9" spans="1:15" ht="14.5" customHeight="1" x14ac:dyDescent="0.25">
      <c r="A9" s="552"/>
      <c r="B9" s="553"/>
      <c r="C9" s="553"/>
      <c r="D9" s="553"/>
      <c r="E9" s="553"/>
      <c r="F9" s="553"/>
      <c r="G9" s="553"/>
      <c r="H9" s="553"/>
      <c r="I9" s="553"/>
      <c r="J9" s="553"/>
      <c r="K9" s="553"/>
      <c r="L9" s="553"/>
      <c r="M9" s="553"/>
      <c r="N9" s="553"/>
      <c r="O9" s="554"/>
    </row>
    <row r="10" spans="1:15" ht="14.5" customHeight="1" x14ac:dyDescent="0.25">
      <c r="A10" s="552"/>
      <c r="B10" s="553"/>
      <c r="C10" s="553"/>
      <c r="D10" s="553"/>
      <c r="E10" s="553"/>
      <c r="F10" s="553"/>
      <c r="G10" s="553"/>
      <c r="H10" s="553"/>
      <c r="I10" s="553"/>
      <c r="J10" s="553"/>
      <c r="K10" s="553"/>
      <c r="L10" s="553"/>
      <c r="M10" s="553"/>
      <c r="N10" s="553"/>
      <c r="O10" s="554"/>
    </row>
    <row r="11" spans="1:15" ht="14.5" customHeight="1" x14ac:dyDescent="0.25">
      <c r="A11" s="552"/>
      <c r="B11" s="553"/>
      <c r="C11" s="553"/>
      <c r="D11" s="553"/>
      <c r="E11" s="553"/>
      <c r="F11" s="553"/>
      <c r="G11" s="553"/>
      <c r="H11" s="553"/>
      <c r="I11" s="553"/>
      <c r="J11" s="553"/>
      <c r="K11" s="553"/>
      <c r="L11" s="553"/>
      <c r="M11" s="553"/>
      <c r="N11" s="553"/>
      <c r="O11" s="554"/>
    </row>
    <row r="12" spans="1:15" ht="14.5" customHeight="1" x14ac:dyDescent="0.25">
      <c r="A12" s="552"/>
      <c r="B12" s="553"/>
      <c r="C12" s="553"/>
      <c r="D12" s="553"/>
      <c r="E12" s="553"/>
      <c r="F12" s="553"/>
      <c r="G12" s="553"/>
      <c r="H12" s="553"/>
      <c r="I12" s="553"/>
      <c r="J12" s="553"/>
      <c r="K12" s="553"/>
      <c r="L12" s="553"/>
      <c r="M12" s="553"/>
      <c r="N12" s="553"/>
      <c r="O12" s="554"/>
    </row>
    <row r="13" spans="1:15" ht="14.5" customHeight="1" x14ac:dyDescent="0.25">
      <c r="A13" s="552"/>
      <c r="B13" s="553"/>
      <c r="C13" s="553"/>
      <c r="D13" s="553"/>
      <c r="E13" s="553"/>
      <c r="F13" s="553"/>
      <c r="G13" s="553"/>
      <c r="H13" s="553"/>
      <c r="I13" s="553"/>
      <c r="J13" s="553"/>
      <c r="K13" s="553"/>
      <c r="L13" s="553"/>
      <c r="M13" s="553"/>
      <c r="N13" s="553"/>
      <c r="O13" s="554"/>
    </row>
    <row r="14" spans="1:15" ht="14.5" customHeight="1" x14ac:dyDescent="0.25">
      <c r="A14" s="552"/>
      <c r="B14" s="553"/>
      <c r="C14" s="553"/>
      <c r="D14" s="553"/>
      <c r="E14" s="553"/>
      <c r="F14" s="553"/>
      <c r="G14" s="553"/>
      <c r="H14" s="553"/>
      <c r="I14" s="553"/>
      <c r="J14" s="553"/>
      <c r="K14" s="553"/>
      <c r="L14" s="553"/>
      <c r="M14" s="553"/>
      <c r="N14" s="553"/>
      <c r="O14" s="554"/>
    </row>
    <row r="15" spans="1:15" ht="14.5" customHeight="1" x14ac:dyDescent="0.25">
      <c r="A15" s="552"/>
      <c r="B15" s="553"/>
      <c r="C15" s="553"/>
      <c r="D15" s="553"/>
      <c r="E15" s="553"/>
      <c r="F15" s="553"/>
      <c r="G15" s="553"/>
      <c r="H15" s="553"/>
      <c r="I15" s="553"/>
      <c r="J15" s="553"/>
      <c r="K15" s="553"/>
      <c r="L15" s="553"/>
      <c r="M15" s="553"/>
      <c r="N15" s="553"/>
      <c r="O15" s="554"/>
    </row>
    <row r="16" spans="1:15" ht="14.5" customHeight="1" x14ac:dyDescent="0.25">
      <c r="A16" s="552"/>
      <c r="B16" s="553"/>
      <c r="C16" s="553"/>
      <c r="D16" s="553"/>
      <c r="E16" s="553"/>
      <c r="F16" s="553"/>
      <c r="G16" s="553"/>
      <c r="H16" s="553"/>
      <c r="I16" s="553"/>
      <c r="J16" s="553"/>
      <c r="K16" s="553"/>
      <c r="L16" s="553"/>
      <c r="M16" s="553"/>
      <c r="N16" s="553"/>
      <c r="O16" s="554"/>
    </row>
    <row r="17" spans="1:15" ht="14.5" customHeight="1" x14ac:dyDescent="0.25">
      <c r="A17" s="552"/>
      <c r="B17" s="553"/>
      <c r="C17" s="553"/>
      <c r="D17" s="553"/>
      <c r="E17" s="553"/>
      <c r="F17" s="553"/>
      <c r="G17" s="553"/>
      <c r="H17" s="553"/>
      <c r="I17" s="553"/>
      <c r="J17" s="553"/>
      <c r="K17" s="553"/>
      <c r="L17" s="553"/>
      <c r="M17" s="553"/>
      <c r="N17" s="553"/>
      <c r="O17" s="554"/>
    </row>
    <row r="18" spans="1:15" ht="14.5" customHeight="1" x14ac:dyDescent="0.25">
      <c r="A18" s="552"/>
      <c r="B18" s="553"/>
      <c r="C18" s="553"/>
      <c r="D18" s="553"/>
      <c r="E18" s="553"/>
      <c r="F18" s="553"/>
      <c r="G18" s="553"/>
      <c r="H18" s="553"/>
      <c r="I18" s="553"/>
      <c r="J18" s="553"/>
      <c r="K18" s="553"/>
      <c r="L18" s="553"/>
      <c r="M18" s="553"/>
      <c r="N18" s="553"/>
      <c r="O18" s="554"/>
    </row>
    <row r="19" spans="1:15" ht="14.5" customHeight="1" x14ac:dyDescent="0.25">
      <c r="A19" s="552"/>
      <c r="B19" s="553"/>
      <c r="C19" s="553"/>
      <c r="D19" s="553"/>
      <c r="E19" s="553"/>
      <c r="F19" s="553"/>
      <c r="G19" s="553"/>
      <c r="H19" s="553"/>
      <c r="I19" s="553"/>
      <c r="J19" s="553"/>
      <c r="K19" s="553"/>
      <c r="L19" s="553"/>
      <c r="M19" s="553"/>
      <c r="N19" s="553"/>
      <c r="O19" s="554"/>
    </row>
    <row r="20" spans="1:15" ht="14.5" customHeight="1" x14ac:dyDescent="0.25">
      <c r="A20" s="552"/>
      <c r="B20" s="553"/>
      <c r="C20" s="553"/>
      <c r="D20" s="553"/>
      <c r="E20" s="553"/>
      <c r="F20" s="553"/>
      <c r="G20" s="553"/>
      <c r="H20" s="553"/>
      <c r="I20" s="553"/>
      <c r="J20" s="553"/>
      <c r="K20" s="553"/>
      <c r="L20" s="553"/>
      <c r="M20" s="553"/>
      <c r="N20" s="553"/>
      <c r="O20" s="554"/>
    </row>
    <row r="21" spans="1:15" ht="14.5" customHeight="1" x14ac:dyDescent="0.25">
      <c r="A21" s="552"/>
      <c r="B21" s="553"/>
      <c r="C21" s="553"/>
      <c r="D21" s="553"/>
      <c r="E21" s="553"/>
      <c r="F21" s="553"/>
      <c r="G21" s="553"/>
      <c r="H21" s="553"/>
      <c r="I21" s="553"/>
      <c r="J21" s="553"/>
      <c r="K21" s="553"/>
      <c r="L21" s="553"/>
      <c r="M21" s="553"/>
      <c r="N21" s="553"/>
      <c r="O21" s="554"/>
    </row>
    <row r="22" spans="1:15" ht="14.5" customHeight="1" x14ac:dyDescent="0.25">
      <c r="A22" s="552"/>
      <c r="B22" s="553"/>
      <c r="C22" s="553"/>
      <c r="D22" s="553"/>
      <c r="E22" s="553"/>
      <c r="F22" s="553"/>
      <c r="G22" s="553"/>
      <c r="H22" s="553"/>
      <c r="I22" s="553"/>
      <c r="J22" s="553"/>
      <c r="K22" s="553"/>
      <c r="L22" s="553"/>
      <c r="M22" s="553"/>
      <c r="N22" s="553"/>
      <c r="O22" s="554"/>
    </row>
    <row r="23" spans="1:15" ht="14.5" customHeight="1" x14ac:dyDescent="0.25">
      <c r="A23" s="552"/>
      <c r="B23" s="553"/>
      <c r="C23" s="553"/>
      <c r="D23" s="553"/>
      <c r="E23" s="553"/>
      <c r="F23" s="553"/>
      <c r="G23" s="553"/>
      <c r="H23" s="553"/>
      <c r="I23" s="553"/>
      <c r="J23" s="553"/>
      <c r="K23" s="553"/>
      <c r="L23" s="553"/>
      <c r="M23" s="553"/>
      <c r="N23" s="553"/>
      <c r="O23" s="554"/>
    </row>
    <row r="24" spans="1:15" ht="14.5" customHeight="1" x14ac:dyDescent="0.25">
      <c r="A24" s="552"/>
      <c r="B24" s="553"/>
      <c r="C24" s="553"/>
      <c r="D24" s="553"/>
      <c r="E24" s="553"/>
      <c r="F24" s="553"/>
      <c r="G24" s="553"/>
      <c r="H24" s="553"/>
      <c r="I24" s="553"/>
      <c r="J24" s="553"/>
      <c r="K24" s="553"/>
      <c r="L24" s="553"/>
      <c r="M24" s="553"/>
      <c r="N24" s="553"/>
      <c r="O24" s="554"/>
    </row>
    <row r="25" spans="1:15" ht="14.5" customHeight="1" x14ac:dyDescent="0.25">
      <c r="A25" s="552"/>
      <c r="B25" s="553"/>
      <c r="C25" s="553"/>
      <c r="D25" s="553"/>
      <c r="E25" s="553"/>
      <c r="F25" s="553"/>
      <c r="G25" s="553"/>
      <c r="H25" s="553"/>
      <c r="I25" s="553"/>
      <c r="J25" s="553"/>
      <c r="K25" s="553"/>
      <c r="L25" s="553"/>
      <c r="M25" s="553"/>
      <c r="N25" s="553"/>
      <c r="O25" s="554"/>
    </row>
    <row r="26" spans="1:15" ht="14.5" customHeight="1" x14ac:dyDescent="0.25">
      <c r="A26" s="552"/>
      <c r="B26" s="553"/>
      <c r="C26" s="553"/>
      <c r="D26" s="553"/>
      <c r="E26" s="553"/>
      <c r="F26" s="553"/>
      <c r="G26" s="553"/>
      <c r="H26" s="553"/>
      <c r="I26" s="553"/>
      <c r="J26" s="553"/>
      <c r="K26" s="553"/>
      <c r="L26" s="553"/>
      <c r="M26" s="553"/>
      <c r="N26" s="553"/>
      <c r="O26" s="554"/>
    </row>
    <row r="27" spans="1:15" ht="14.5" customHeight="1" x14ac:dyDescent="0.25">
      <c r="A27" s="552"/>
      <c r="B27" s="553"/>
      <c r="C27" s="553"/>
      <c r="D27" s="553"/>
      <c r="E27" s="553"/>
      <c r="F27" s="553"/>
      <c r="G27" s="553"/>
      <c r="H27" s="553"/>
      <c r="I27" s="553"/>
      <c r="J27" s="553"/>
      <c r="K27" s="553"/>
      <c r="L27" s="553"/>
      <c r="M27" s="553"/>
      <c r="N27" s="553"/>
      <c r="O27" s="554"/>
    </row>
    <row r="28" spans="1:15" ht="14.5" customHeight="1" x14ac:dyDescent="0.25">
      <c r="A28" s="552"/>
      <c r="B28" s="553"/>
      <c r="C28" s="553"/>
      <c r="D28" s="553"/>
      <c r="E28" s="553"/>
      <c r="F28" s="553"/>
      <c r="G28" s="553"/>
      <c r="H28" s="553"/>
      <c r="I28" s="553"/>
      <c r="J28" s="553"/>
      <c r="K28" s="553"/>
      <c r="L28" s="553"/>
      <c r="M28" s="553"/>
      <c r="N28" s="553"/>
      <c r="O28" s="554"/>
    </row>
    <row r="29" spans="1:15" ht="14.5" customHeight="1" x14ac:dyDescent="0.25">
      <c r="A29" s="552"/>
      <c r="B29" s="553"/>
      <c r="C29" s="553"/>
      <c r="D29" s="553"/>
      <c r="E29" s="553"/>
      <c r="F29" s="553"/>
      <c r="G29" s="553"/>
      <c r="H29" s="553"/>
      <c r="I29" s="553"/>
      <c r="J29" s="553"/>
      <c r="K29" s="553"/>
      <c r="L29" s="553"/>
      <c r="M29" s="553"/>
      <c r="N29" s="553"/>
      <c r="O29" s="554"/>
    </row>
    <row r="30" spans="1:15" ht="14.5" customHeight="1" x14ac:dyDescent="0.25">
      <c r="A30" s="552"/>
      <c r="B30" s="553"/>
      <c r="C30" s="553"/>
      <c r="D30" s="553"/>
      <c r="E30" s="553"/>
      <c r="F30" s="553"/>
      <c r="G30" s="553"/>
      <c r="H30" s="553"/>
      <c r="I30" s="553"/>
      <c r="J30" s="553"/>
      <c r="K30" s="553"/>
      <c r="L30" s="553"/>
      <c r="M30" s="553"/>
      <c r="N30" s="553"/>
      <c r="O30" s="554"/>
    </row>
    <row r="31" spans="1:15" ht="14.5" customHeight="1" x14ac:dyDescent="0.25">
      <c r="A31" s="552"/>
      <c r="B31" s="553"/>
      <c r="C31" s="553"/>
      <c r="D31" s="553"/>
      <c r="E31" s="553"/>
      <c r="F31" s="553"/>
      <c r="G31" s="553"/>
      <c r="H31" s="553"/>
      <c r="I31" s="553"/>
      <c r="J31" s="553"/>
      <c r="K31" s="553"/>
      <c r="L31" s="553"/>
      <c r="M31" s="553"/>
      <c r="N31" s="553"/>
      <c r="O31" s="554"/>
    </row>
    <row r="32" spans="1:15" ht="14.5" customHeight="1" x14ac:dyDescent="0.25">
      <c r="A32" s="555"/>
      <c r="B32" s="556"/>
      <c r="C32" s="556"/>
      <c r="D32" s="556"/>
      <c r="E32" s="556"/>
      <c r="F32" s="556"/>
      <c r="G32" s="556"/>
      <c r="H32" s="556"/>
      <c r="I32" s="556"/>
      <c r="J32" s="556"/>
      <c r="K32" s="556"/>
      <c r="L32" s="556"/>
      <c r="M32" s="556"/>
      <c r="N32" s="556"/>
      <c r="O32" s="557"/>
    </row>
  </sheetData>
  <sheetProtection algorithmName="SHA-1" hashValue="G1jTkNpD0nV66awdIcLU5To3BfA=" saltValue="o+4sG8Pj/uVwvmuYUD+o5Q==" spinCount="100000" sheet="1" objects="1" scenarios="1"/>
  <mergeCells count="1">
    <mergeCell ref="A1:O3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91DB94C8E2E14F9D69CDF9B52A3286" ma:contentTypeVersion="16" ma:contentTypeDescription="Create a new document." ma:contentTypeScope="" ma:versionID="7bbbd1f2d08d376791588cca939607da">
  <xsd:schema xmlns:xsd="http://www.w3.org/2001/XMLSchema" xmlns:xs="http://www.w3.org/2001/XMLSchema" xmlns:p="http://schemas.microsoft.com/office/2006/metadata/properties" xmlns:ns2="2b53c995-2120-4bc0-8922-c25044d37f65" xmlns:ns3="c95b51c2-b2ac-4224-a5b5-069909057829" xmlns:ns4="81c01dc6-2c49-4730-b140-874c95cac377" targetNamespace="http://schemas.microsoft.com/office/2006/metadata/properties" ma:root="true" ma:fieldsID="e0423d2504d0f3eef0838cf6ee6df071" ns2:_="" ns3:_="" ns4:_="">
    <xsd:import namespace="2b53c995-2120-4bc0-8922-c25044d37f65"/>
    <xsd:import namespace="c95b51c2-b2ac-4224-a5b5-069909057829"/>
    <xsd:import namespace="81c01dc6-2c49-4730-b140-874c95cac3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53c995-2120-4bc0-8922-c25044d37f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81b4ab-c2b0-4b32-8bb7-29fb05a8de7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b51c2-b2ac-4224-a5b5-06990905782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c01dc6-2c49-4730-b140-874c95cac377"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f2ae6d04-93fd-4eff-b083-abce3c4fe286}" ma:internalName="TaxCatchAll" ma:showField="CatchAllData" ma:web="c95b51c2-b2ac-4224-a5b5-0699090578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1c01dc6-2c49-4730-b140-874c95cac377" xsi:nil="true"/>
    <lcf76f155ced4ddcb4097134ff3c332f xmlns="2b53c995-2120-4bc0-8922-c25044d37f6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958615-5063-4587-BAD4-89A11C07A871}"/>
</file>

<file path=customXml/itemProps2.xml><?xml version="1.0" encoding="utf-8"?>
<ds:datastoreItem xmlns:ds="http://schemas.openxmlformats.org/officeDocument/2006/customXml" ds:itemID="{B4777762-6137-4B95-A841-20188AB81233}"/>
</file>

<file path=customXml/itemProps3.xml><?xml version="1.0" encoding="utf-8"?>
<ds:datastoreItem xmlns:ds="http://schemas.openxmlformats.org/officeDocument/2006/customXml" ds:itemID="{BD9829FB-CBE4-435A-9F7F-CDB1BA1C04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COVER</vt:lpstr>
      <vt:lpstr>Databook</vt:lpstr>
      <vt:lpstr>Outputs &gt;&gt;&gt;</vt:lpstr>
      <vt:lpstr>Dashboard</vt:lpstr>
      <vt:lpstr>Scenario Descriptions</vt:lpstr>
      <vt:lpstr>Output Summary</vt:lpstr>
      <vt:lpstr>Inputs &gt;&gt;&gt;</vt:lpstr>
      <vt:lpstr>Assumptions</vt:lpstr>
      <vt:lpstr>Calculations &gt;&gt;&gt;</vt:lpstr>
      <vt:lpstr>Costs</vt:lpstr>
      <vt:lpstr>NSW</vt:lpstr>
      <vt:lpstr>QLD</vt:lpstr>
      <vt:lpstr>SA</vt:lpstr>
      <vt:lpstr>TAS</vt:lpstr>
      <vt:lpstr>WA</vt:lpstr>
      <vt:lpstr>VIC</vt:lpstr>
      <vt:lpstr>National costs</vt:lpstr>
      <vt:lpstr>Assumptions Book &gt;&gt;&gt;</vt:lpstr>
      <vt:lpstr>Assumptions Book</vt:lpstr>
      <vt:lpstr>End.Date</vt:lpstr>
      <vt:lpstr>Focus.State</vt:lpstr>
      <vt:lpstr>Scenario</vt:lpstr>
      <vt:lpstr>Scenario.Name</vt:lpstr>
      <vt:lpstr>Start.Date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2022-12-13T06:15:23Z</dcterms:created>
  <dcterms:modified xsi:type="dcterms:W3CDTF">2023-04-02T22:30:17Z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0x0101008991DB94C8E2E14F9D69CDF9B52A3286</vt:lpwstr>
  </property>
  <property fmtid="{D5CDD505-2E9C-101B-9397-08002B2CF9AE}" pid="3" name="MediaServiceImageTags">
    <vt:lpwstr/>
  </property>
</Properties>
</file>